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HSF\BAR2526\Outputs\Final - Quarterly - Jun 2026\"/>
    </mc:Choice>
  </mc:AlternateContent>
  <xr:revisionPtr revIDLastSave="0" documentId="13_ncr:1_{3F57D4B5-648A-4B47-A596-0CC8A384CD0E}" xr6:coauthVersionLast="47" xr6:coauthVersionMax="47" xr10:uidLastSave="{00000000-0000-0000-0000-000000000000}"/>
  <bookViews>
    <workbookView xWindow="28680" yWindow="960" windowWidth="19440" windowHeight="14880" xr2:uid="{00000000-000D-0000-FFFF-FFFF00000000}"/>
  </bookViews>
  <sheets>
    <sheet name="Contents" sheetId="1" r:id="rId1"/>
    <sheet name="Table 1.1" sheetId="10" r:id="rId2"/>
    <sheet name="Table 1.2" sheetId="2" r:id="rId3"/>
    <sheet name="Table 1.3" sheetId="9" r:id="rId4"/>
    <sheet name="Data 1.1" sheetId="4" r:id="rId5"/>
    <sheet name="Calculation 1.1" sheetId="11" state="hidden" r:id="rId6"/>
    <sheet name="Calculation 1.2" sheetId="12" state="hidden" r:id="rId7"/>
    <sheet name="Calculation 1.3" sheetId="14" state="hidden" r:id="rId8"/>
  </sheets>
  <definedNames>
    <definedName name="_xlnm._FilterDatabase" localSheetId="4" hidden="1">'Data 1.1'!$A$12:$D$3144</definedName>
    <definedName name="QuarterList">OFFSET('Calculation 1.1'!$D$3,0,0,COUNTA('Calculation 1.1'!$D$3:$D$50))</definedName>
    <definedName name="TopOfTable_Table_1" localSheetId="4">'Data 1.1'!$A$2</definedName>
    <definedName name="TopOfTable_Table_1" localSheetId="1">'Table 1.1'!$A$2</definedName>
    <definedName name="TopOfTable_Table_1" localSheetId="3">'Table 1.3'!$A$2</definedName>
    <definedName name="TopOfTable_Table_1">'Table 1.2'!$A$2</definedName>
    <definedName name="TopOfTable_Table_2" localSheetId="1">#REF!</definedName>
    <definedName name="TopOfTable_Table_2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470" i="4" l="1"/>
  <c r="A55" i="9"/>
  <c r="A55" i="2"/>
  <c r="M4" i="11"/>
  <c r="E34" i="11"/>
  <c r="E33" i="11" l="1"/>
  <c r="P43" i="14"/>
  <c r="P42" i="14"/>
  <c r="P41" i="14"/>
  <c r="P40" i="14"/>
  <c r="P43" i="12"/>
  <c r="P42" i="12"/>
  <c r="P41" i="12"/>
  <c r="P40" i="12"/>
  <c r="C3" i="11"/>
  <c r="E32" i="11"/>
  <c r="BB51" i="2"/>
  <c r="BA51" i="2"/>
  <c r="AZ51" i="2"/>
  <c r="BB46" i="2"/>
  <c r="BA46" i="2"/>
  <c r="AZ46" i="2"/>
  <c r="BB41" i="2"/>
  <c r="BA41" i="2"/>
  <c r="AZ41" i="2"/>
  <c r="BB36" i="2"/>
  <c r="BA36" i="2"/>
  <c r="AZ36" i="2"/>
  <c r="BB31" i="2"/>
  <c r="BA31" i="2"/>
  <c r="AZ31" i="2"/>
  <c r="AX51" i="2"/>
  <c r="AW51" i="2"/>
  <c r="AV51" i="2"/>
  <c r="AX46" i="2"/>
  <c r="AW46" i="2"/>
  <c r="AV46" i="2"/>
  <c r="AX41" i="2"/>
  <c r="AW41" i="2"/>
  <c r="AV41" i="2"/>
  <c r="AX36" i="2"/>
  <c r="AW36" i="2"/>
  <c r="AV36" i="2"/>
  <c r="AX31" i="2"/>
  <c r="AW31" i="2"/>
  <c r="AV31" i="2"/>
  <c r="AT51" i="2"/>
  <c r="AS51" i="2"/>
  <c r="AR51" i="2"/>
  <c r="AT46" i="2"/>
  <c r="AS46" i="2"/>
  <c r="AR46" i="2"/>
  <c r="AT41" i="2"/>
  <c r="AS41" i="2"/>
  <c r="AR41" i="2"/>
  <c r="AT36" i="2"/>
  <c r="AS36" i="2"/>
  <c r="AR36" i="2"/>
  <c r="AT31" i="2"/>
  <c r="AS31" i="2"/>
  <c r="AR31" i="2"/>
  <c r="AP51" i="2"/>
  <c r="AO51" i="2"/>
  <c r="AN51" i="2"/>
  <c r="AP46" i="2"/>
  <c r="AO46" i="2"/>
  <c r="AN46" i="2"/>
  <c r="AP41" i="2"/>
  <c r="AO41" i="2"/>
  <c r="AN41" i="2"/>
  <c r="AP36" i="2"/>
  <c r="AO36" i="2"/>
  <c r="AN36" i="2"/>
  <c r="AP31" i="2"/>
  <c r="AO31" i="2"/>
  <c r="AN31" i="2"/>
  <c r="AM51" i="2"/>
  <c r="AL51" i="2"/>
  <c r="AK51" i="2"/>
  <c r="AM46" i="2"/>
  <c r="AL46" i="2"/>
  <c r="AK46" i="2"/>
  <c r="AM41" i="2"/>
  <c r="AL41" i="2"/>
  <c r="AK41" i="2"/>
  <c r="AM36" i="2"/>
  <c r="AL36" i="2"/>
  <c r="AK36" i="2"/>
  <c r="AM31" i="2"/>
  <c r="AL31" i="2"/>
  <c r="AK31" i="2"/>
  <c r="AJ51" i="2"/>
  <c r="AI51" i="2"/>
  <c r="AH51" i="2"/>
  <c r="AJ46" i="2"/>
  <c r="AI46" i="2"/>
  <c r="AH46" i="2"/>
  <c r="AJ41" i="2"/>
  <c r="AI41" i="2"/>
  <c r="AH41" i="2"/>
  <c r="AJ36" i="2"/>
  <c r="AI36" i="2"/>
  <c r="AH36" i="2"/>
  <c r="AJ31" i="2"/>
  <c r="AI31" i="2"/>
  <c r="AH31" i="2"/>
  <c r="AF51" i="2"/>
  <c r="AE51" i="2"/>
  <c r="AD51" i="2"/>
  <c r="AF46" i="2"/>
  <c r="AE46" i="2"/>
  <c r="AD46" i="2"/>
  <c r="AF41" i="2"/>
  <c r="AE41" i="2"/>
  <c r="AD41" i="2"/>
  <c r="AF36" i="2"/>
  <c r="AE36" i="2"/>
  <c r="AD36" i="2"/>
  <c r="AF31" i="2"/>
  <c r="AE31" i="2"/>
  <c r="AD31" i="2"/>
  <c r="AB51" i="2"/>
  <c r="AA51" i="2"/>
  <c r="Z51" i="2"/>
  <c r="AB46" i="2"/>
  <c r="AA46" i="2"/>
  <c r="Z46" i="2"/>
  <c r="AB41" i="2"/>
  <c r="AA41" i="2"/>
  <c r="Z41" i="2"/>
  <c r="AB36" i="2"/>
  <c r="AA36" i="2"/>
  <c r="Z36" i="2"/>
  <c r="AB31" i="2"/>
  <c r="AA31" i="2"/>
  <c r="Z31" i="2"/>
  <c r="X51" i="2"/>
  <c r="W51" i="2"/>
  <c r="V51" i="2"/>
  <c r="X46" i="2"/>
  <c r="W46" i="2"/>
  <c r="V46" i="2"/>
  <c r="X41" i="2"/>
  <c r="W41" i="2"/>
  <c r="V41" i="2"/>
  <c r="X36" i="2"/>
  <c r="W36" i="2"/>
  <c r="V36" i="2"/>
  <c r="X31" i="2"/>
  <c r="W31" i="2"/>
  <c r="V31" i="2"/>
  <c r="T51" i="2"/>
  <c r="S51" i="2"/>
  <c r="R51" i="2"/>
  <c r="T46" i="2"/>
  <c r="S46" i="2"/>
  <c r="R46" i="2"/>
  <c r="T41" i="2"/>
  <c r="S41" i="2"/>
  <c r="R41" i="2"/>
  <c r="T36" i="2"/>
  <c r="S36" i="2"/>
  <c r="R36" i="2"/>
  <c r="T31" i="2"/>
  <c r="S31" i="2"/>
  <c r="R31" i="2"/>
  <c r="Q51" i="2"/>
  <c r="P51" i="2"/>
  <c r="O51" i="2"/>
  <c r="Q46" i="2"/>
  <c r="P46" i="2"/>
  <c r="O46" i="2"/>
  <c r="Q41" i="2"/>
  <c r="P41" i="2"/>
  <c r="O41" i="2"/>
  <c r="Q36" i="2"/>
  <c r="P36" i="2"/>
  <c r="O36" i="2"/>
  <c r="Q31" i="2"/>
  <c r="P31" i="2"/>
  <c r="O31" i="2"/>
  <c r="N51" i="2"/>
  <c r="M51" i="2"/>
  <c r="L51" i="2"/>
  <c r="N46" i="2"/>
  <c r="M46" i="2"/>
  <c r="L46" i="2"/>
  <c r="N41" i="2"/>
  <c r="M41" i="2"/>
  <c r="L41" i="2"/>
  <c r="N36" i="2"/>
  <c r="M36" i="2"/>
  <c r="L36" i="2"/>
  <c r="N31" i="2"/>
  <c r="M31" i="2"/>
  <c r="L31" i="2"/>
  <c r="K51" i="2"/>
  <c r="J51" i="2"/>
  <c r="I51" i="2"/>
  <c r="K46" i="2"/>
  <c r="J46" i="2"/>
  <c r="I46" i="2"/>
  <c r="K41" i="2"/>
  <c r="J41" i="2"/>
  <c r="I41" i="2"/>
  <c r="K36" i="2"/>
  <c r="J36" i="2"/>
  <c r="I36" i="2"/>
  <c r="K31" i="2"/>
  <c r="J31" i="2"/>
  <c r="I31" i="2"/>
  <c r="H51" i="2"/>
  <c r="G51" i="2"/>
  <c r="F51" i="2"/>
  <c r="H46" i="2"/>
  <c r="G46" i="2"/>
  <c r="F46" i="2"/>
  <c r="H41" i="2"/>
  <c r="G41" i="2"/>
  <c r="F41" i="2"/>
  <c r="H36" i="2"/>
  <c r="G36" i="2"/>
  <c r="F36" i="2"/>
  <c r="H31" i="2"/>
  <c r="G31" i="2"/>
  <c r="F31" i="2"/>
  <c r="B31" i="2"/>
  <c r="C31" i="2"/>
  <c r="B36" i="2"/>
  <c r="C36" i="2"/>
  <c r="B41" i="2"/>
  <c r="C41" i="2"/>
  <c r="B46" i="2"/>
  <c r="C46" i="2"/>
  <c r="B51" i="2"/>
  <c r="C51" i="2"/>
  <c r="BF51" i="9"/>
  <c r="BE51" i="9"/>
  <c r="BD51" i="9"/>
  <c r="BB51" i="9"/>
  <c r="BA51" i="9"/>
  <c r="AZ51" i="9"/>
  <c r="AX51" i="9"/>
  <c r="AW51" i="9"/>
  <c r="AV51" i="9"/>
  <c r="AU51" i="9"/>
  <c r="AT51" i="9"/>
  <c r="AS51" i="9"/>
  <c r="AR51" i="9"/>
  <c r="AQ51" i="9"/>
  <c r="AP51" i="9"/>
  <c r="AN51" i="9"/>
  <c r="AM51" i="9"/>
  <c r="AL51" i="9"/>
  <c r="AJ51" i="9"/>
  <c r="AI51" i="9"/>
  <c r="AH51" i="9"/>
  <c r="AF51" i="9"/>
  <c r="AE51" i="9"/>
  <c r="AD51" i="9"/>
  <c r="AC51" i="9"/>
  <c r="AB51" i="9"/>
  <c r="AA51" i="9"/>
  <c r="Z51" i="9"/>
  <c r="Y51" i="9"/>
  <c r="X51" i="9"/>
  <c r="V51" i="9"/>
  <c r="U51" i="9"/>
  <c r="T51" i="9"/>
  <c r="R51" i="9"/>
  <c r="Q51" i="9"/>
  <c r="P51" i="9"/>
  <c r="N51" i="9"/>
  <c r="M51" i="9"/>
  <c r="L51" i="9"/>
  <c r="K51" i="9"/>
  <c r="J51" i="9"/>
  <c r="I51" i="9"/>
  <c r="H51" i="9"/>
  <c r="G51" i="9"/>
  <c r="F51" i="9"/>
  <c r="D51" i="9"/>
  <c r="C51" i="9"/>
  <c r="B51" i="9"/>
  <c r="D51" i="2"/>
  <c r="M5" i="11"/>
  <c r="M6" i="11" s="1"/>
  <c r="P39" i="14" l="1"/>
  <c r="P39" i="12"/>
  <c r="B3" i="11"/>
  <c r="E31" i="11"/>
  <c r="E30" i="11"/>
  <c r="P38" i="14"/>
  <c r="P37" i="14"/>
  <c r="P36" i="14"/>
  <c r="P35" i="14"/>
  <c r="P38" i="12"/>
  <c r="P37" i="12"/>
  <c r="P36" i="12"/>
  <c r="P35" i="12"/>
  <c r="P3" i="11"/>
  <c r="W4" i="11" l="1" a="1"/>
  <c r="W4" i="11" s="1"/>
  <c r="AA4" i="11" a="1"/>
  <c r="AA4" i="11" s="1"/>
  <c r="W2" i="11"/>
  <c r="Q4" i="11"/>
  <c r="Q5" i="11" s="1"/>
  <c r="Q6" i="11" s="1"/>
  <c r="Q7" i="11" s="1"/>
  <c r="Q8" i="11" s="1"/>
  <c r="Q9" i="11" s="1"/>
  <c r="Q10" i="11" s="1"/>
  <c r="Q11" i="11" s="1"/>
  <c r="Q12" i="11" s="1"/>
  <c r="Q13" i="11" s="1"/>
  <c r="Q14" i="11" s="1"/>
  <c r="Q15" i="11" s="1"/>
  <c r="Q16" i="11" s="1"/>
  <c r="Q17" i="11" s="1"/>
  <c r="Q18" i="11" s="1"/>
  <c r="Q19" i="11" s="1"/>
  <c r="Q20" i="11" s="1"/>
  <c r="E29" i="11"/>
  <c r="K22" i="14" l="1"/>
  <c r="K21" i="14"/>
  <c r="K8" i="14"/>
  <c r="K3" i="14"/>
  <c r="J3" i="14" s="1"/>
  <c r="K8" i="12"/>
  <c r="K3" i="12"/>
  <c r="K22" i="12" s="1"/>
  <c r="K21" i="12" l="1"/>
  <c r="J3" i="12" s="1"/>
  <c r="X1" i="11" l="1" a="1"/>
  <c r="X1" i="11" s="1"/>
  <c r="R1" i="14" s="1"/>
  <c r="L4" i="12"/>
  <c r="L3" i="12"/>
  <c r="L5" i="12"/>
  <c r="R1" i="12" l="1"/>
  <c r="A2" i="10"/>
  <c r="A3" i="10"/>
  <c r="A4" i="10"/>
  <c r="BF46" i="9"/>
  <c r="BE46" i="9"/>
  <c r="BD46" i="9"/>
  <c r="BF41" i="9"/>
  <c r="BE41" i="9"/>
  <c r="BD41" i="9"/>
  <c r="BF36" i="9"/>
  <c r="BE36" i="9"/>
  <c r="BD36" i="9"/>
  <c r="BF31" i="9"/>
  <c r="BE31" i="9"/>
  <c r="BD31" i="9"/>
  <c r="BF26" i="9"/>
  <c r="BE26" i="9"/>
  <c r="BD26" i="9"/>
  <c r="BF21" i="9"/>
  <c r="BE21" i="9"/>
  <c r="BD21" i="9"/>
  <c r="BB46" i="9"/>
  <c r="BA46" i="9"/>
  <c r="AZ46" i="9"/>
  <c r="BB41" i="9"/>
  <c r="BA41" i="9"/>
  <c r="AZ41" i="9"/>
  <c r="BB36" i="9"/>
  <c r="BA36" i="9"/>
  <c r="AZ36" i="9"/>
  <c r="BB31" i="9"/>
  <c r="BA31" i="9"/>
  <c r="AZ31" i="9"/>
  <c r="BB26" i="9"/>
  <c r="BA26" i="9"/>
  <c r="AZ26" i="9"/>
  <c r="BB21" i="9"/>
  <c r="BA21" i="9"/>
  <c r="AZ21" i="9"/>
  <c r="AX46" i="9"/>
  <c r="AW46" i="9"/>
  <c r="AV46" i="9"/>
  <c r="AX41" i="9"/>
  <c r="AW41" i="9"/>
  <c r="AV41" i="9"/>
  <c r="AX36" i="9"/>
  <c r="AW36" i="9"/>
  <c r="AV36" i="9"/>
  <c r="AX31" i="9"/>
  <c r="AW31" i="9"/>
  <c r="AV31" i="9"/>
  <c r="AX26" i="9"/>
  <c r="AW26" i="9"/>
  <c r="AV26" i="9"/>
  <c r="AX21" i="9"/>
  <c r="AW21" i="9"/>
  <c r="AV21" i="9"/>
  <c r="AU46" i="9"/>
  <c r="AT46" i="9"/>
  <c r="AS46" i="9"/>
  <c r="AU41" i="9"/>
  <c r="AT41" i="9"/>
  <c r="AS41" i="9"/>
  <c r="AU36" i="9"/>
  <c r="AT36" i="9"/>
  <c r="AS36" i="9"/>
  <c r="AU31" i="9"/>
  <c r="AT31" i="9"/>
  <c r="AS31" i="9"/>
  <c r="AU26" i="9"/>
  <c r="AT26" i="9"/>
  <c r="AS26" i="9"/>
  <c r="AU21" i="9"/>
  <c r="AT21" i="9"/>
  <c r="AS21" i="9"/>
  <c r="AR46" i="9"/>
  <c r="AQ46" i="9"/>
  <c r="AP46" i="9"/>
  <c r="AR41" i="9"/>
  <c r="AQ41" i="9"/>
  <c r="AP41" i="9"/>
  <c r="AR36" i="9"/>
  <c r="AQ36" i="9"/>
  <c r="AP36" i="9"/>
  <c r="AR31" i="9"/>
  <c r="AQ31" i="9"/>
  <c r="AP31" i="9"/>
  <c r="AR26" i="9"/>
  <c r="AQ26" i="9"/>
  <c r="AP26" i="9"/>
  <c r="AR21" i="9"/>
  <c r="AQ21" i="9"/>
  <c r="AP21" i="9"/>
  <c r="AN46" i="9"/>
  <c r="AM46" i="9"/>
  <c r="AL46" i="9"/>
  <c r="AN41" i="9"/>
  <c r="AM41" i="9"/>
  <c r="AL41" i="9"/>
  <c r="AN36" i="9"/>
  <c r="AM36" i="9"/>
  <c r="AL36" i="9"/>
  <c r="AN31" i="9"/>
  <c r="AM31" i="9"/>
  <c r="AL31" i="9"/>
  <c r="AN26" i="9"/>
  <c r="AM26" i="9"/>
  <c r="AL26" i="9"/>
  <c r="AN21" i="9"/>
  <c r="AM21" i="9"/>
  <c r="AL21" i="9"/>
  <c r="AJ46" i="9"/>
  <c r="AI46" i="9"/>
  <c r="AH46" i="9"/>
  <c r="AJ41" i="9"/>
  <c r="AI41" i="9"/>
  <c r="AH41" i="9"/>
  <c r="AJ36" i="9"/>
  <c r="AI36" i="9"/>
  <c r="AH36" i="9"/>
  <c r="AJ31" i="9"/>
  <c r="AI31" i="9"/>
  <c r="AH31" i="9"/>
  <c r="AJ26" i="9"/>
  <c r="AI26" i="9"/>
  <c r="AH26" i="9"/>
  <c r="AJ21" i="9"/>
  <c r="AI21" i="9"/>
  <c r="AH21" i="9"/>
  <c r="AF46" i="9"/>
  <c r="AE46" i="9"/>
  <c r="AD46" i="9"/>
  <c r="AF41" i="9"/>
  <c r="AE41" i="9"/>
  <c r="AD41" i="9"/>
  <c r="AF36" i="9"/>
  <c r="AE36" i="9"/>
  <c r="AD36" i="9"/>
  <c r="AF31" i="9"/>
  <c r="AE31" i="9"/>
  <c r="AD31" i="9"/>
  <c r="AF26" i="9"/>
  <c r="AE26" i="9"/>
  <c r="AD26" i="9"/>
  <c r="AF21" i="9"/>
  <c r="AE21" i="9"/>
  <c r="AD21" i="9"/>
  <c r="AC46" i="9"/>
  <c r="AB46" i="9"/>
  <c r="AA46" i="9"/>
  <c r="AC41" i="9"/>
  <c r="AB41" i="9"/>
  <c r="AA41" i="9"/>
  <c r="AC36" i="9"/>
  <c r="AB36" i="9"/>
  <c r="AA36" i="9"/>
  <c r="AC31" i="9"/>
  <c r="AB31" i="9"/>
  <c r="AA31" i="9"/>
  <c r="AC26" i="9"/>
  <c r="AB26" i="9"/>
  <c r="AA26" i="9"/>
  <c r="AC21" i="9"/>
  <c r="AB21" i="9"/>
  <c r="AA21" i="9"/>
  <c r="Z46" i="9"/>
  <c r="Y46" i="9"/>
  <c r="X46" i="9"/>
  <c r="Z41" i="9"/>
  <c r="Y41" i="9"/>
  <c r="X41" i="9"/>
  <c r="Z36" i="9"/>
  <c r="Y36" i="9"/>
  <c r="X36" i="9"/>
  <c r="Z31" i="9"/>
  <c r="Y31" i="9"/>
  <c r="X31" i="9"/>
  <c r="Z26" i="9"/>
  <c r="Y26" i="9"/>
  <c r="X26" i="9"/>
  <c r="Z21" i="9"/>
  <c r="Y21" i="9"/>
  <c r="X21" i="9"/>
  <c r="V46" i="9"/>
  <c r="U46" i="9"/>
  <c r="T46" i="9"/>
  <c r="V41" i="9"/>
  <c r="U41" i="9"/>
  <c r="T41" i="9"/>
  <c r="V36" i="9"/>
  <c r="U36" i="9"/>
  <c r="T36" i="9"/>
  <c r="V31" i="9"/>
  <c r="U31" i="9"/>
  <c r="T31" i="9"/>
  <c r="V26" i="9"/>
  <c r="U26" i="9"/>
  <c r="T26" i="9"/>
  <c r="V21" i="9"/>
  <c r="U21" i="9"/>
  <c r="T21" i="9"/>
  <c r="R46" i="9"/>
  <c r="Q46" i="9"/>
  <c r="P46" i="9"/>
  <c r="R41" i="9"/>
  <c r="Q41" i="9"/>
  <c r="P41" i="9"/>
  <c r="R36" i="9"/>
  <c r="Q36" i="9"/>
  <c r="P36" i="9"/>
  <c r="R31" i="9"/>
  <c r="Q31" i="9"/>
  <c r="P31" i="9"/>
  <c r="R26" i="9"/>
  <c r="Q26" i="9"/>
  <c r="P26" i="9"/>
  <c r="R21" i="9"/>
  <c r="Q21" i="9"/>
  <c r="P21" i="9"/>
  <c r="N46" i="9"/>
  <c r="M46" i="9"/>
  <c r="L46" i="9"/>
  <c r="N41" i="9"/>
  <c r="M41" i="9"/>
  <c r="L41" i="9"/>
  <c r="N36" i="9"/>
  <c r="M36" i="9"/>
  <c r="L36" i="9"/>
  <c r="N31" i="9"/>
  <c r="M31" i="9"/>
  <c r="L31" i="9"/>
  <c r="N26" i="9"/>
  <c r="M26" i="9"/>
  <c r="L26" i="9"/>
  <c r="N21" i="9"/>
  <c r="M21" i="9"/>
  <c r="L21" i="9"/>
  <c r="K46" i="9"/>
  <c r="J46" i="9"/>
  <c r="I46" i="9"/>
  <c r="K41" i="9"/>
  <c r="J41" i="9"/>
  <c r="I41" i="9"/>
  <c r="K36" i="9"/>
  <c r="J36" i="9"/>
  <c r="I36" i="9"/>
  <c r="K31" i="9"/>
  <c r="J31" i="9"/>
  <c r="I31" i="9"/>
  <c r="K26" i="9"/>
  <c r="J26" i="9"/>
  <c r="I26" i="9"/>
  <c r="K21" i="9"/>
  <c r="J21" i="9"/>
  <c r="I21" i="9"/>
  <c r="H46" i="9"/>
  <c r="G46" i="9"/>
  <c r="F46" i="9"/>
  <c r="H41" i="9"/>
  <c r="G41" i="9"/>
  <c r="F41" i="9"/>
  <c r="H36" i="9"/>
  <c r="G36" i="9"/>
  <c r="F36" i="9"/>
  <c r="H31" i="9"/>
  <c r="G31" i="9"/>
  <c r="F31" i="9"/>
  <c r="H26" i="9"/>
  <c r="G26" i="9"/>
  <c r="F26" i="9"/>
  <c r="H21" i="9"/>
  <c r="G21" i="9"/>
  <c r="F21" i="9"/>
  <c r="D21" i="9"/>
  <c r="D26" i="9"/>
  <c r="D31" i="9"/>
  <c r="D36" i="9"/>
  <c r="D41" i="9"/>
  <c r="D46" i="9"/>
  <c r="B21" i="9"/>
  <c r="C21" i="9"/>
  <c r="B26" i="9"/>
  <c r="C26" i="9"/>
  <c r="B31" i="9"/>
  <c r="C31" i="9"/>
  <c r="B36" i="9"/>
  <c r="C36" i="9"/>
  <c r="B41" i="9"/>
  <c r="C41" i="9"/>
  <c r="B46" i="9"/>
  <c r="C46" i="9"/>
  <c r="A25" i="9"/>
  <c r="A24" i="9"/>
  <c r="A23" i="9"/>
  <c r="A22" i="9"/>
  <c r="A28" i="9" s="1"/>
  <c r="A21" i="9"/>
  <c r="BB26" i="2"/>
  <c r="BA26" i="2"/>
  <c r="AZ26" i="2"/>
  <c r="BB21" i="2"/>
  <c r="BA21" i="2"/>
  <c r="AZ21" i="2"/>
  <c r="AX26" i="2"/>
  <c r="AW26" i="2"/>
  <c r="AV26" i="2"/>
  <c r="AX21" i="2"/>
  <c r="AW21" i="2"/>
  <c r="AV21" i="2"/>
  <c r="AT26" i="2"/>
  <c r="AS26" i="2"/>
  <c r="AR26" i="2"/>
  <c r="AT21" i="2"/>
  <c r="AS21" i="2"/>
  <c r="AR21" i="2"/>
  <c r="AP26" i="2"/>
  <c r="AO26" i="2"/>
  <c r="AN26" i="2"/>
  <c r="AP21" i="2"/>
  <c r="AO21" i="2"/>
  <c r="AN21" i="2"/>
  <c r="AM26" i="2"/>
  <c r="AL26" i="2"/>
  <c r="AK26" i="2"/>
  <c r="AM21" i="2"/>
  <c r="AL21" i="2"/>
  <c r="AK21" i="2"/>
  <c r="AJ26" i="2"/>
  <c r="AI26" i="2"/>
  <c r="AH26" i="2"/>
  <c r="AJ21" i="2"/>
  <c r="AI21" i="2"/>
  <c r="AH21" i="2"/>
  <c r="AF26" i="2"/>
  <c r="AE26" i="2"/>
  <c r="AD26" i="2"/>
  <c r="AF21" i="2"/>
  <c r="AE21" i="2"/>
  <c r="AD21" i="2"/>
  <c r="AB26" i="2"/>
  <c r="AA26" i="2"/>
  <c r="Z26" i="2"/>
  <c r="AB21" i="2"/>
  <c r="AA21" i="2"/>
  <c r="Z21" i="2"/>
  <c r="X26" i="2"/>
  <c r="W26" i="2"/>
  <c r="V26" i="2"/>
  <c r="X21" i="2"/>
  <c r="W21" i="2"/>
  <c r="V21" i="2"/>
  <c r="T26" i="2"/>
  <c r="S26" i="2"/>
  <c r="R26" i="2"/>
  <c r="T21" i="2"/>
  <c r="S21" i="2"/>
  <c r="R21" i="2"/>
  <c r="Q26" i="2"/>
  <c r="P26" i="2"/>
  <c r="O26" i="2"/>
  <c r="Q21" i="2"/>
  <c r="P21" i="2"/>
  <c r="O21" i="2"/>
  <c r="N26" i="2"/>
  <c r="M26" i="2"/>
  <c r="L26" i="2"/>
  <c r="N21" i="2"/>
  <c r="M21" i="2"/>
  <c r="L21" i="2"/>
  <c r="K26" i="2"/>
  <c r="J26" i="2"/>
  <c r="I26" i="2"/>
  <c r="K21" i="2"/>
  <c r="J21" i="2"/>
  <c r="I21" i="2"/>
  <c r="H26" i="2"/>
  <c r="G26" i="2"/>
  <c r="F26" i="2"/>
  <c r="H21" i="2"/>
  <c r="G21" i="2"/>
  <c r="F21" i="2"/>
  <c r="D21" i="2"/>
  <c r="D26" i="2"/>
  <c r="D31" i="2"/>
  <c r="D36" i="2"/>
  <c r="D41" i="2"/>
  <c r="D46" i="2"/>
  <c r="B21" i="2"/>
  <c r="C21" i="2"/>
  <c r="B26" i="2"/>
  <c r="C26" i="2"/>
  <c r="A25" i="2"/>
  <c r="A24" i="2"/>
  <c r="A23" i="2"/>
  <c r="A22" i="2"/>
  <c r="A28" i="2" s="1"/>
  <c r="A21" i="2"/>
  <c r="A2" i="4"/>
  <c r="A3" i="4"/>
  <c r="A4" i="4"/>
  <c r="P13" i="14"/>
  <c r="P12" i="14"/>
  <c r="P11" i="14"/>
  <c r="P10" i="14"/>
  <c r="P17" i="14" s="1"/>
  <c r="P9" i="14"/>
  <c r="P13" i="12"/>
  <c r="P12" i="12"/>
  <c r="P11" i="12"/>
  <c r="P10" i="12"/>
  <c r="P16" i="12" s="1"/>
  <c r="P9" i="12"/>
  <c r="L6" i="12" l="1"/>
  <c r="A29" i="9"/>
  <c r="A27" i="9"/>
  <c r="A26" i="9"/>
  <c r="A30" i="9"/>
  <c r="A29" i="2"/>
  <c r="A26" i="2"/>
  <c r="A27" i="2"/>
  <c r="A30" i="2"/>
  <c r="P17" i="12"/>
  <c r="P18" i="14"/>
  <c r="P16" i="14"/>
  <c r="P14" i="14"/>
  <c r="P15" i="14"/>
  <c r="P14" i="12"/>
  <c r="P18" i="12"/>
  <c r="P15" i="12"/>
  <c r="P20" i="12" s="1"/>
  <c r="P27" i="12" s="1"/>
  <c r="L7" i="12" l="1"/>
  <c r="A32" i="9"/>
  <c r="A34" i="9"/>
  <c r="A35" i="9"/>
  <c r="A31" i="9"/>
  <c r="A33" i="9"/>
  <c r="A32" i="2"/>
  <c r="A35" i="2"/>
  <c r="A31" i="2"/>
  <c r="A34" i="2"/>
  <c r="A33" i="2"/>
  <c r="P21" i="14"/>
  <c r="P23" i="14"/>
  <c r="P19" i="14"/>
  <c r="P22" i="14"/>
  <c r="P20" i="14"/>
  <c r="P22" i="12"/>
  <c r="P24" i="12"/>
  <c r="P23" i="12"/>
  <c r="P21" i="12"/>
  <c r="P28" i="12"/>
  <c r="P19" i="12"/>
  <c r="P26" i="12"/>
  <c r="P25" i="12"/>
  <c r="P30" i="12" s="1"/>
  <c r="L8" i="12" l="1"/>
  <c r="A40" i="9"/>
  <c r="A36" i="9"/>
  <c r="A38" i="9"/>
  <c r="A39" i="9"/>
  <c r="A37" i="9"/>
  <c r="A40" i="2"/>
  <c r="A36" i="2"/>
  <c r="A38" i="2"/>
  <c r="A39" i="2"/>
  <c r="A37" i="2"/>
  <c r="P34" i="12"/>
  <c r="P25" i="14"/>
  <c r="P27" i="14"/>
  <c r="P28" i="14"/>
  <c r="P24" i="14"/>
  <c r="P26" i="14"/>
  <c r="P29" i="12"/>
  <c r="P32" i="12"/>
  <c r="P33" i="12"/>
  <c r="P31" i="12"/>
  <c r="L9" i="12" l="1"/>
  <c r="A44" i="9"/>
  <c r="A42" i="9"/>
  <c r="A43" i="9"/>
  <c r="A49" i="9" s="1"/>
  <c r="A45" i="9"/>
  <c r="A50" i="9" s="1"/>
  <c r="A41" i="9"/>
  <c r="A44" i="2"/>
  <c r="A42" i="2"/>
  <c r="A43" i="2"/>
  <c r="A45" i="2"/>
  <c r="A50" i="2" s="1"/>
  <c r="A41" i="2"/>
  <c r="P33" i="14"/>
  <c r="P29" i="14"/>
  <c r="P31" i="14"/>
  <c r="P32" i="14"/>
  <c r="P30" i="14"/>
  <c r="A49" i="2" l="1"/>
  <c r="A54" i="2" s="1"/>
  <c r="L10" i="12"/>
  <c r="P34" i="14"/>
  <c r="A48" i="9"/>
  <c r="A54" i="9" s="1"/>
  <c r="A46" i="9"/>
  <c r="A47" i="9"/>
  <c r="A48" i="2"/>
  <c r="A46" i="2"/>
  <c r="A47" i="2"/>
  <c r="A52" i="9" l="1"/>
  <c r="A53" i="9"/>
  <c r="A53" i="2"/>
  <c r="A52" i="2"/>
  <c r="A51" i="9"/>
  <c r="A51" i="2"/>
  <c r="L11" i="12"/>
  <c r="L3" i="14"/>
  <c r="H4" i="14"/>
  <c r="H3" i="14"/>
  <c r="F3" i="14" s="1"/>
  <c r="D3" i="14"/>
  <c r="H4" i="12"/>
  <c r="H3" i="12"/>
  <c r="F3" i="12" s="1"/>
  <c r="D3" i="12"/>
  <c r="P8" i="11"/>
  <c r="K3" i="11"/>
  <c r="H6" i="14"/>
  <c r="E4" i="11"/>
  <c r="E5" i="11" s="1"/>
  <c r="E6" i="11" s="1"/>
  <c r="E7" i="11" s="1"/>
  <c r="E8" i="11" s="1"/>
  <c r="E9" i="11" s="1"/>
  <c r="E10" i="11" s="1"/>
  <c r="E11" i="11" s="1"/>
  <c r="E12" i="11" s="1"/>
  <c r="E13" i="11" s="1"/>
  <c r="E14" i="11" s="1"/>
  <c r="E15" i="11" s="1"/>
  <c r="E16" i="11" s="1"/>
  <c r="E17" i="11" s="1"/>
  <c r="E18" i="11" s="1"/>
  <c r="E19" i="11" s="1"/>
  <c r="E20" i="11" s="1"/>
  <c r="E21" i="11" s="1"/>
  <c r="E22" i="11" s="1"/>
  <c r="E23" i="11" s="1"/>
  <c r="E24" i="11" s="1"/>
  <c r="E25" i="11" s="1"/>
  <c r="E26" i="11" s="1"/>
  <c r="L12" i="12" l="1"/>
  <c r="H6" i="12"/>
  <c r="L11" i="14"/>
  <c r="L7" i="14"/>
  <c r="L10" i="14"/>
  <c r="L6" i="14"/>
  <c r="L13" i="14"/>
  <c r="L9" i="14"/>
  <c r="L5" i="14"/>
  <c r="H5" i="12"/>
  <c r="H5" i="14"/>
  <c r="L12" i="14"/>
  <c r="L8" i="14"/>
  <c r="L4" i="14"/>
  <c r="E27" i="11"/>
  <c r="E28" i="11" s="1"/>
  <c r="P22" i="11"/>
  <c r="P21" i="11"/>
  <c r="O3" i="11" s="1"/>
  <c r="L13" i="12" l="1"/>
  <c r="Y2" i="11"/>
  <c r="L14" i="12" l="1"/>
  <c r="L14" i="14"/>
  <c r="AH2" i="11"/>
  <c r="AI2" i="11" s="1"/>
  <c r="AJ2" i="11" s="1"/>
  <c r="AA2" i="11"/>
  <c r="AB2" i="11" s="1"/>
  <c r="AC2" i="11" s="1"/>
  <c r="X2" i="11"/>
  <c r="B11" i="10"/>
  <c r="A3" i="11"/>
  <c r="AH4" i="11" s="1" a="1"/>
  <c r="AH4" i="11" s="1"/>
  <c r="L15" i="12" l="1"/>
  <c r="L15" i="14"/>
  <c r="M11" i="10"/>
  <c r="L16" i="12" l="1"/>
  <c r="L16" i="14"/>
  <c r="F11" i="10"/>
  <c r="A4" i="9"/>
  <c r="A4" i="2"/>
  <c r="B25" i="1"/>
  <c r="A42" i="10"/>
  <c r="A60" i="2"/>
  <c r="A60" i="9"/>
  <c r="L17" i="12" l="1"/>
  <c r="L17" i="14"/>
  <c r="A3" i="9"/>
  <c r="A2" i="9"/>
  <c r="L18" i="12" l="1"/>
  <c r="L18" i="14"/>
  <c r="L19" i="12" l="1"/>
  <c r="L19" i="14"/>
  <c r="R20" i="11" l="1"/>
  <c r="L20" i="12"/>
  <c r="L20" i="14"/>
  <c r="I4" i="11" l="1"/>
  <c r="M20" i="14"/>
  <c r="M20" i="12"/>
  <c r="G3" i="11" l="1"/>
  <c r="U3" i="11" s="1"/>
  <c r="D4" i="14"/>
  <c r="B3" i="14" s="1"/>
  <c r="O3" i="14" s="1"/>
  <c r="BV5" i="14" s="1"/>
  <c r="D4" i="12"/>
  <c r="B3" i="12" l="1"/>
  <c r="O3" i="12" s="1"/>
  <c r="BR5" i="12" s="1"/>
  <c r="BI5" i="14" a="1"/>
  <c r="BI5" i="14" s="1"/>
  <c r="AT17" i="9" s="1"/>
  <c r="BH5" i="14" a="1"/>
  <c r="BH5" i="14" s="1"/>
  <c r="AS17" i="9" s="1"/>
  <c r="BK5" i="14" a="1"/>
  <c r="BK5" i="14" s="1"/>
  <c r="AV17" i="9" s="1"/>
  <c r="BS5" i="14" a="1"/>
  <c r="BS5" i="14" s="1"/>
  <c r="BD17" i="9" s="1"/>
  <c r="BC5" i="14" a="1"/>
  <c r="BC5" i="14" s="1"/>
  <c r="AN17" i="9" s="1"/>
  <c r="BJ5" i="14" a="1"/>
  <c r="BJ5" i="14" s="1"/>
  <c r="AU17" i="9" s="1"/>
  <c r="AM5" i="14" a="1"/>
  <c r="AM5" i="14" s="1"/>
  <c r="X17" i="9" s="1"/>
  <c r="X5" i="14" a="1"/>
  <c r="X5" i="14" s="1"/>
  <c r="I17" i="9" s="1"/>
  <c r="AA5" i="14" a="1"/>
  <c r="AA5" i="14" s="1"/>
  <c r="L17" i="9" s="1"/>
  <c r="AP5" i="14" a="1"/>
  <c r="AP5" i="14" s="1"/>
  <c r="AA17" i="9" s="1"/>
  <c r="W5" i="14" a="1"/>
  <c r="W5" i="14" s="1"/>
  <c r="H17" i="9" s="1"/>
  <c r="Z5" i="14" a="1"/>
  <c r="Z5" i="14" s="1"/>
  <c r="K17" i="9" s="1"/>
  <c r="BV6" i="14"/>
  <c r="BP5" i="14" a="1"/>
  <c r="BP5" i="14" s="1"/>
  <c r="BA17" i="9" s="1"/>
  <c r="AY5" i="14" a="1"/>
  <c r="AY5" i="14" s="1"/>
  <c r="AJ17" i="9" s="1"/>
  <c r="BE5" i="14" a="1"/>
  <c r="BE5" i="14" s="1"/>
  <c r="AP17" i="9" s="1"/>
  <c r="AF5" i="14" a="1"/>
  <c r="AF5" i="14" s="1"/>
  <c r="Q17" i="9" s="1"/>
  <c r="AC5" i="14" a="1"/>
  <c r="AC5" i="14" s="1"/>
  <c r="N17" i="9" s="1"/>
  <c r="AG5" i="14" a="1"/>
  <c r="AG5" i="14" s="1"/>
  <c r="R17" i="9" s="1"/>
  <c r="AI5" i="14" a="1"/>
  <c r="AI5" i="14" s="1"/>
  <c r="T17" i="9" s="1"/>
  <c r="BU5" i="14" a="1"/>
  <c r="BU5" i="14" s="1"/>
  <c r="BF17" i="9" s="1"/>
  <c r="BT5" i="14" a="1"/>
  <c r="BT5" i="14" s="1"/>
  <c r="BE17" i="9" s="1"/>
  <c r="BG5" i="14" a="1"/>
  <c r="BG5" i="14" s="1"/>
  <c r="AR17" i="9" s="1"/>
  <c r="BF5" i="14" a="1"/>
  <c r="BF5" i="14" s="1"/>
  <c r="AQ17" i="9" s="1"/>
  <c r="AT5" i="14" a="1"/>
  <c r="AT5" i="14" s="1"/>
  <c r="AE17" i="9" s="1"/>
  <c r="AW5" i="14" a="1"/>
  <c r="AW5" i="14" s="1"/>
  <c r="AH17" i="9" s="1"/>
  <c r="AK5" i="14" a="1"/>
  <c r="AK5" i="14" s="1"/>
  <c r="V17" i="9" s="1"/>
  <c r="AQ5" i="14" a="1"/>
  <c r="AQ5" i="14" s="1"/>
  <c r="AB17" i="9" s="1"/>
  <c r="R5" i="14" a="1"/>
  <c r="R5" i="14" s="1"/>
  <c r="C17" i="9" s="1"/>
  <c r="Y5" i="14" a="1"/>
  <c r="Y5" i="14" s="1"/>
  <c r="J17" i="9" s="1"/>
  <c r="S5" i="14" a="1"/>
  <c r="S5" i="14" s="1"/>
  <c r="D17" i="9" s="1"/>
  <c r="V5" i="14" a="1"/>
  <c r="V5" i="14" s="1"/>
  <c r="G17" i="9" s="1"/>
  <c r="BM5" i="14" a="1"/>
  <c r="BM5" i="14" s="1"/>
  <c r="AX17" i="9" s="1"/>
  <c r="AB5" i="14" a="1"/>
  <c r="AB5" i="14" s="1"/>
  <c r="M17" i="9" s="1"/>
  <c r="BO5" i="14" a="1"/>
  <c r="BO5" i="14" s="1"/>
  <c r="AZ17" i="9" s="1"/>
  <c r="BL5" i="14" a="1"/>
  <c r="BL5" i="14" s="1"/>
  <c r="AW17" i="9" s="1"/>
  <c r="BA5" i="14" a="1"/>
  <c r="BA5" i="14" s="1"/>
  <c r="AL17" i="9" s="1"/>
  <c r="AX5" i="14" a="1"/>
  <c r="AX5" i="14" s="1"/>
  <c r="AI17" i="9" s="1"/>
  <c r="AN5" i="14" a="1"/>
  <c r="AN5" i="14" s="1"/>
  <c r="Y17" i="9" s="1"/>
  <c r="AS5" i="14" a="1"/>
  <c r="AS5" i="14" s="1"/>
  <c r="AD17" i="9" s="1"/>
  <c r="AE5" i="14" a="1"/>
  <c r="AE5" i="14" s="1"/>
  <c r="P17" i="9" s="1"/>
  <c r="AJ5" i="14" a="1"/>
  <c r="AJ5" i="14" s="1"/>
  <c r="U17" i="9" s="1"/>
  <c r="BB5" i="14" a="1"/>
  <c r="BB5" i="14" s="1"/>
  <c r="AM17" i="9" s="1"/>
  <c r="U5" i="14" a="1"/>
  <c r="U5" i="14" s="1"/>
  <c r="F17" i="9" s="1"/>
  <c r="AO5" i="14" a="1"/>
  <c r="AO5" i="14" s="1"/>
  <c r="Z17" i="9" s="1"/>
  <c r="Q5" i="14" a="1"/>
  <c r="Q5" i="14" s="1"/>
  <c r="B17" i="9" s="1"/>
  <c r="BQ5" i="14" a="1"/>
  <c r="BQ5" i="14" s="1"/>
  <c r="BB17" i="9" s="1"/>
  <c r="AR5" i="14" a="1"/>
  <c r="AR5" i="14" s="1"/>
  <c r="AC17" i="9" s="1"/>
  <c r="AU5" i="14" a="1"/>
  <c r="AU5" i="14" s="1"/>
  <c r="AF17" i="9" s="1"/>
  <c r="W3" i="11"/>
  <c r="AH3" i="11"/>
  <c r="Y3" i="11"/>
  <c r="AC3" i="11"/>
  <c r="AI3" i="11"/>
  <c r="X3" i="11"/>
  <c r="AJ3" i="11"/>
  <c r="AB3" i="11"/>
  <c r="AA3" i="11"/>
  <c r="BO5" i="12" l="1" a="1"/>
  <c r="BO5" i="12" s="1"/>
  <c r="AZ17" i="2" s="1"/>
  <c r="AP5" i="12" a="1"/>
  <c r="AP5" i="12" s="1"/>
  <c r="AA17" i="2" s="1"/>
  <c r="AF5" i="12" a="1"/>
  <c r="AF5" i="12" s="1"/>
  <c r="Q17" i="2" s="1"/>
  <c r="V5" i="12" a="1"/>
  <c r="V5" i="12" s="1"/>
  <c r="G17" i="2" s="1"/>
  <c r="W5" i="12" a="1"/>
  <c r="W5" i="12" s="1"/>
  <c r="H17" i="2" s="1"/>
  <c r="BH5" i="12" a="1"/>
  <c r="BH5" i="12" s="1"/>
  <c r="AS17" i="2" s="1"/>
  <c r="Q5" i="12" a="1"/>
  <c r="Q5" i="12" s="1"/>
  <c r="B17" i="2" s="1"/>
  <c r="BB5" i="12" a="1"/>
  <c r="BB5" i="12" s="1"/>
  <c r="AM17" i="2" s="1"/>
  <c r="S5" i="12" a="1"/>
  <c r="S5" i="12" s="1"/>
  <c r="D17" i="2" s="1"/>
  <c r="BQ5" i="12" a="1"/>
  <c r="BQ5" i="12" s="1"/>
  <c r="BB17" i="2" s="1"/>
  <c r="AI5" i="12" a="1"/>
  <c r="AI5" i="12" s="1"/>
  <c r="T17" i="2" s="1"/>
  <c r="AW5" i="12" a="1"/>
  <c r="AW5" i="12" s="1"/>
  <c r="AH17" i="2" s="1"/>
  <c r="AE5" i="12" a="1"/>
  <c r="AE5" i="12" s="1"/>
  <c r="P17" i="2" s="1"/>
  <c r="AD5" i="12" a="1"/>
  <c r="AD5" i="12" s="1"/>
  <c r="O17" i="2" s="1"/>
  <c r="AS5" i="12" a="1"/>
  <c r="AS5" i="12" s="1"/>
  <c r="AD17" i="2" s="1"/>
  <c r="AA5" i="12" a="1"/>
  <c r="AA5" i="12" s="1"/>
  <c r="L17" i="2" s="1"/>
  <c r="AG5" i="12" a="1"/>
  <c r="AG5" i="12" s="1"/>
  <c r="R17" i="2" s="1"/>
  <c r="AM5" i="12" a="1"/>
  <c r="AM5" i="12" s="1"/>
  <c r="X17" i="2" s="1"/>
  <c r="AT5" i="12" a="1"/>
  <c r="AT5" i="12" s="1"/>
  <c r="AE17" i="2" s="1"/>
  <c r="AB5" i="12" a="1"/>
  <c r="AB5" i="12" s="1"/>
  <c r="M17" i="2" s="1"/>
  <c r="BG5" i="12" a="1"/>
  <c r="BG5" i="12" s="1"/>
  <c r="AR17" i="2" s="1"/>
  <c r="AH5" i="12" a="1"/>
  <c r="AH5" i="12" s="1"/>
  <c r="S17" i="2" s="1"/>
  <c r="R5" i="12" a="1"/>
  <c r="R5" i="12" s="1"/>
  <c r="C17" i="2" s="1"/>
  <c r="BK5" i="12" a="1"/>
  <c r="BK5" i="12" s="1"/>
  <c r="AV17" i="2" s="1"/>
  <c r="AO5" i="12" a="1"/>
  <c r="AO5" i="12" s="1"/>
  <c r="Z17" i="2" s="1"/>
  <c r="AK5" i="12" a="1"/>
  <c r="AK5" i="12" s="1"/>
  <c r="V17" i="2" s="1"/>
  <c r="BP5" i="12" a="1"/>
  <c r="BP5" i="12" s="1"/>
  <c r="BA17" i="2" s="1"/>
  <c r="BI5" i="12" a="1"/>
  <c r="BI5" i="12" s="1"/>
  <c r="AT17" i="2" s="1"/>
  <c r="BM5" i="12" a="1"/>
  <c r="BM5" i="12" s="1"/>
  <c r="AX17" i="2" s="1"/>
  <c r="AZ5" i="12" a="1"/>
  <c r="AZ5" i="12" s="1"/>
  <c r="AK17" i="2" s="1"/>
  <c r="Z5" i="12" a="1"/>
  <c r="Z5" i="12" s="1"/>
  <c r="K17" i="2" s="1"/>
  <c r="BC5" i="12" a="1"/>
  <c r="BC5" i="12" s="1"/>
  <c r="AN17" i="2" s="1"/>
  <c r="AY5" i="12" a="1"/>
  <c r="AY5" i="12" s="1"/>
  <c r="AJ17" i="2" s="1"/>
  <c r="BE5" i="12" a="1"/>
  <c r="BE5" i="12" s="1"/>
  <c r="AP17" i="2" s="1"/>
  <c r="U5" i="12" a="1"/>
  <c r="U5" i="12" s="1"/>
  <c r="F17" i="2" s="1"/>
  <c r="Y5" i="12" a="1"/>
  <c r="Y5" i="12" s="1"/>
  <c r="J17" i="2" s="1"/>
  <c r="BD5" i="12" a="1"/>
  <c r="BD5" i="12" s="1"/>
  <c r="AO17" i="2" s="1"/>
  <c r="AU5" i="12" a="1"/>
  <c r="AU5" i="12" s="1"/>
  <c r="AF17" i="2" s="1"/>
  <c r="AQ5" i="12" a="1"/>
  <c r="AQ5" i="12" s="1"/>
  <c r="AB17" i="2" s="1"/>
  <c r="AL5" i="12" a="1"/>
  <c r="AL5" i="12" s="1"/>
  <c r="W17" i="2" s="1"/>
  <c r="BA5" i="12" a="1"/>
  <c r="BA5" i="12" s="1"/>
  <c r="AL17" i="2" s="1"/>
  <c r="AC5" i="12" a="1"/>
  <c r="AC5" i="12" s="1"/>
  <c r="N17" i="2" s="1"/>
  <c r="AX5" i="12" a="1"/>
  <c r="AX5" i="12" s="1"/>
  <c r="AI17" i="2" s="1"/>
  <c r="BR6" i="12"/>
  <c r="X5" i="12" a="1"/>
  <c r="X5" i="12" s="1"/>
  <c r="I17" i="2" s="1"/>
  <c r="BL5" i="12" a="1"/>
  <c r="BL5" i="12" s="1"/>
  <c r="AW17" i="2" s="1"/>
  <c r="X26" i="11" a="1"/>
  <c r="X26" i="11" s="1"/>
  <c r="C34" i="10" s="1"/>
  <c r="AI29" i="11" a="1"/>
  <c r="AI29" i="11" s="1"/>
  <c r="N37" i="10" s="1"/>
  <c r="AJ23" i="11" a="1"/>
  <c r="AJ23" i="11" s="1"/>
  <c r="O31" i="10" s="1"/>
  <c r="AI18" i="11" a="1"/>
  <c r="AI18" i="11" s="1"/>
  <c r="N26" i="10" s="1"/>
  <c r="AH13" i="11" a="1"/>
  <c r="AH13" i="11" s="1"/>
  <c r="M21" i="10" s="1"/>
  <c r="AJ7" i="11" a="1"/>
  <c r="AJ7" i="11" s="1"/>
  <c r="O15" i="10" s="1"/>
  <c r="AJ25" i="11" a="1"/>
  <c r="AJ25" i="11" s="1"/>
  <c r="O33" i="10" s="1"/>
  <c r="AI20" i="11" a="1"/>
  <c r="AI20" i="11" s="1"/>
  <c r="N28" i="10" s="1"/>
  <c r="AH15" i="11" a="1"/>
  <c r="AH15" i="11" s="1"/>
  <c r="M23" i="10" s="1"/>
  <c r="AJ9" i="11" a="1"/>
  <c r="AJ9" i="11" s="1"/>
  <c r="O17" i="10" s="1"/>
  <c r="AJ26" i="11" a="1"/>
  <c r="AJ26" i="11" s="1"/>
  <c r="O34" i="10" s="1"/>
  <c r="AH20" i="11" a="1"/>
  <c r="AH20" i="11" s="1"/>
  <c r="M28" i="10" s="1"/>
  <c r="AI13" i="11" a="1"/>
  <c r="AI13" i="11" s="1"/>
  <c r="N21" i="10" s="1"/>
  <c r="AJ29" i="11" a="1"/>
  <c r="AJ29" i="11" s="1"/>
  <c r="O37" i="10" s="1"/>
  <c r="AJ6" i="11" a="1"/>
  <c r="AJ6" i="11" s="1"/>
  <c r="O14" i="10" s="1"/>
  <c r="AI11" i="11" a="1"/>
  <c r="AI11" i="11" s="1"/>
  <c r="N19" i="10" s="1"/>
  <c r="AH10" i="11" a="1"/>
  <c r="AH10" i="11" s="1"/>
  <c r="M18" i="10" s="1"/>
  <c r="AJ12" i="11" a="1"/>
  <c r="AJ12" i="11" s="1"/>
  <c r="O20" i="10" s="1"/>
  <c r="AJ8" i="11" a="1"/>
  <c r="AJ8" i="11" s="1"/>
  <c r="O16" i="10" s="1"/>
  <c r="AJ27" i="11" a="1"/>
  <c r="AJ27" i="11" s="1"/>
  <c r="O35" i="10" s="1"/>
  <c r="AI22" i="11" a="1"/>
  <c r="AI22" i="11" s="1"/>
  <c r="N30" i="10" s="1"/>
  <c r="AH17" i="11" a="1"/>
  <c r="AH17" i="11" s="1"/>
  <c r="M25" i="10" s="1"/>
  <c r="AJ11" i="11" a="1"/>
  <c r="AJ11" i="11" s="1"/>
  <c r="O19" i="10" s="1"/>
  <c r="AI6" i="11" a="1"/>
  <c r="AI6" i="11" s="1"/>
  <c r="N14" i="10" s="1"/>
  <c r="AI24" i="11" a="1"/>
  <c r="AI24" i="11" s="1"/>
  <c r="N32" i="10" s="1"/>
  <c r="AH19" i="11" a="1"/>
  <c r="AH19" i="11" s="1"/>
  <c r="M27" i="10" s="1"/>
  <c r="AJ13" i="11" a="1"/>
  <c r="AJ13" i="11" s="1"/>
  <c r="O21" i="10" s="1"/>
  <c r="AI8" i="11" a="1"/>
  <c r="AI8" i="11" s="1"/>
  <c r="N16" i="10" s="1"/>
  <c r="AI25" i="11" a="1"/>
  <c r="AI25" i="11" s="1"/>
  <c r="N33" i="10" s="1"/>
  <c r="AJ18" i="11" a="1"/>
  <c r="AJ18" i="11" s="1"/>
  <c r="O26" i="10" s="1"/>
  <c r="AH12" i="11" a="1"/>
  <c r="AH12" i="11" s="1"/>
  <c r="M20" i="10" s="1"/>
  <c r="AJ22" i="11" a="1"/>
  <c r="AJ22" i="11" s="1"/>
  <c r="O30" i="10" s="1"/>
  <c r="AI27" i="11" a="1"/>
  <c r="AI27" i="11" s="1"/>
  <c r="N35" i="10" s="1"/>
  <c r="AH6" i="11" a="1"/>
  <c r="AH6" i="11" s="1"/>
  <c r="M14" i="10" s="1"/>
  <c r="AJ24" i="11" a="1"/>
  <c r="AJ24" i="11" s="1"/>
  <c r="O32" i="10" s="1"/>
  <c r="AJ20" i="11" a="1"/>
  <c r="AJ20" i="11" s="1"/>
  <c r="O28" i="10" s="1"/>
  <c r="AI23" i="11" a="1"/>
  <c r="AI23" i="11" s="1"/>
  <c r="N31" i="10" s="1"/>
  <c r="AI26" i="11" a="1"/>
  <c r="AI26" i="11" s="1"/>
  <c r="N34" i="10" s="1"/>
  <c r="AH21" i="11" a="1"/>
  <c r="AH21" i="11" s="1"/>
  <c r="M29" i="10" s="1"/>
  <c r="AJ15" i="11" a="1"/>
  <c r="AJ15" i="11" s="1"/>
  <c r="O23" i="10" s="1"/>
  <c r="AI10" i="11" a="1"/>
  <c r="AI10" i="11" s="1"/>
  <c r="N18" i="10" s="1"/>
  <c r="AI28" i="11" a="1"/>
  <c r="AI28" i="11" s="1"/>
  <c r="N36" i="10" s="1"/>
  <c r="AH23" i="11" a="1"/>
  <c r="AH23" i="11" s="1"/>
  <c r="M31" i="10" s="1"/>
  <c r="AJ17" i="11" a="1"/>
  <c r="AJ17" i="11" s="1"/>
  <c r="O25" i="10" s="1"/>
  <c r="AI12" i="11" a="1"/>
  <c r="AI12" i="11" s="1"/>
  <c r="N20" i="10" s="1"/>
  <c r="AH7" i="11" a="1"/>
  <c r="AH7" i="11" s="1"/>
  <c r="M15" i="10" s="1"/>
  <c r="AH24" i="11" a="1"/>
  <c r="AH24" i="11" s="1"/>
  <c r="M32" i="10" s="1"/>
  <c r="AI17" i="11" a="1"/>
  <c r="AI17" i="11" s="1"/>
  <c r="N25" i="10" s="1"/>
  <c r="AI9" i="11" a="1"/>
  <c r="AI9" i="11" s="1"/>
  <c r="N17" i="10" s="1"/>
  <c r="AH16" i="11" a="1"/>
  <c r="AH16" i="11" s="1"/>
  <c r="M24" i="10" s="1"/>
  <c r="AH22" i="11" a="1"/>
  <c r="AH22" i="11" s="1"/>
  <c r="M30" i="10" s="1"/>
  <c r="AH26" i="11" a="1"/>
  <c r="AH26" i="11" s="1"/>
  <c r="M34" i="10" s="1"/>
  <c r="AH14" i="11" a="1"/>
  <c r="AH14" i="11" s="1"/>
  <c r="M22" i="10" s="1"/>
  <c r="AJ28" i="11" a="1"/>
  <c r="AJ28" i="11" s="1"/>
  <c r="O36" i="10" s="1"/>
  <c r="AH18" i="11" a="1"/>
  <c r="AH18" i="11" s="1"/>
  <c r="M26" i="10" s="1"/>
  <c r="AH25" i="11" a="1"/>
  <c r="AH25" i="11" s="1"/>
  <c r="M33" i="10" s="1"/>
  <c r="AH27" i="11" a="1"/>
  <c r="AH27" i="11" s="1"/>
  <c r="M35" i="10" s="1"/>
  <c r="AH28" i="11" a="1"/>
  <c r="AH28" i="11" s="1"/>
  <c r="M36" i="10" s="1"/>
  <c r="AJ10" i="11" a="1"/>
  <c r="AJ10" i="11" s="1"/>
  <c r="O18" i="10" s="1"/>
  <c r="AI19" i="11" a="1"/>
  <c r="AI19" i="11" s="1"/>
  <c r="N27" i="10" s="1"/>
  <c r="AJ19" i="11" a="1"/>
  <c r="AJ19" i="11" s="1"/>
  <c r="O27" i="10" s="1"/>
  <c r="AJ21" i="11" a="1"/>
  <c r="AJ21" i="11" s="1"/>
  <c r="O29" i="10" s="1"/>
  <c r="AI21" i="11" a="1"/>
  <c r="AI21" i="11" s="1"/>
  <c r="N29" i="10" s="1"/>
  <c r="AJ16" i="11" a="1"/>
  <c r="AJ16" i="11" s="1"/>
  <c r="O24" i="10" s="1"/>
  <c r="AI7" i="11" a="1"/>
  <c r="AI7" i="11" s="1"/>
  <c r="N15" i="10" s="1"/>
  <c r="AI16" i="11" a="1"/>
  <c r="AI16" i="11" s="1"/>
  <c r="N24" i="10" s="1"/>
  <c r="AJ14" i="11" a="1"/>
  <c r="AJ14" i="11" s="1"/>
  <c r="O22" i="10" s="1"/>
  <c r="AI15" i="11" a="1"/>
  <c r="AI15" i="11" s="1"/>
  <c r="N23" i="10" s="1"/>
  <c r="AH8" i="11" a="1"/>
  <c r="AH8" i="11" s="1"/>
  <c r="M16" i="10" s="1"/>
  <c r="AI14" i="11" a="1"/>
  <c r="AI14" i="11" s="1"/>
  <c r="N22" i="10" s="1"/>
  <c r="AH9" i="11" a="1"/>
  <c r="AH9" i="11" s="1"/>
  <c r="M17" i="10" s="1"/>
  <c r="AH11" i="11" a="1"/>
  <c r="AH11" i="11" s="1"/>
  <c r="M19" i="10" s="1"/>
  <c r="AH29" i="11" a="1"/>
  <c r="AH29" i="11" s="1"/>
  <c r="M37" i="10" s="1"/>
  <c r="AB14" i="11" a="1"/>
  <c r="AB14" i="11" s="1"/>
  <c r="G22" i="10" s="1"/>
  <c r="AA25" i="11" a="1"/>
  <c r="AA25" i="11" s="1"/>
  <c r="F33" i="10" s="1"/>
  <c r="AA23" i="11" a="1"/>
  <c r="AA23" i="11" s="1"/>
  <c r="F31" i="10" s="1"/>
  <c r="AA28" i="11" a="1"/>
  <c r="AA28" i="11" s="1"/>
  <c r="F36" i="10" s="1"/>
  <c r="AA10" i="11" a="1"/>
  <c r="AA10" i="11" s="1"/>
  <c r="F18" i="10" s="1"/>
  <c r="AC24" i="11" a="1"/>
  <c r="AC24" i="11" s="1"/>
  <c r="H32" i="10" s="1"/>
  <c r="AC7" i="11" a="1"/>
  <c r="AC7" i="11" s="1"/>
  <c r="H15" i="10" s="1"/>
  <c r="AB29" i="11" a="1"/>
  <c r="AB29" i="11" s="1"/>
  <c r="G37" i="10" s="1"/>
  <c r="AA14" i="11" a="1"/>
  <c r="AA14" i="11" s="1"/>
  <c r="F22" i="10" s="1"/>
  <c r="AA19" i="11" a="1"/>
  <c r="AA19" i="11" s="1"/>
  <c r="F27" i="10" s="1"/>
  <c r="AC27" i="11" a="1"/>
  <c r="AC27" i="11" s="1"/>
  <c r="H35" i="10" s="1"/>
  <c r="AC25" i="11" a="1"/>
  <c r="AC25" i="11" s="1"/>
  <c r="H33" i="10" s="1"/>
  <c r="AB9" i="11" a="1"/>
  <c r="AB9" i="11" s="1"/>
  <c r="G17" i="10" s="1"/>
  <c r="AA6" i="11" a="1"/>
  <c r="AA6" i="11" s="1"/>
  <c r="F14" i="10" s="1"/>
  <c r="AB8" i="11" a="1"/>
  <c r="AB8" i="11" s="1"/>
  <c r="G16" i="10" s="1"/>
  <c r="AB28" i="11" a="1"/>
  <c r="AB28" i="11" s="1"/>
  <c r="G36" i="10" s="1"/>
  <c r="AA11" i="11" a="1"/>
  <c r="AA11" i="11" s="1"/>
  <c r="F19" i="10" s="1"/>
  <c r="AB6" i="11" a="1"/>
  <c r="AB6" i="11" s="1"/>
  <c r="G14" i="10" s="1"/>
  <c r="AB24" i="11" a="1"/>
  <c r="AB24" i="11" s="1"/>
  <c r="G32" i="10" s="1"/>
  <c r="AC19" i="11" a="1"/>
  <c r="AC19" i="11" s="1"/>
  <c r="H27" i="10" s="1"/>
  <c r="AB12" i="11" a="1"/>
  <c r="AB12" i="11" s="1"/>
  <c r="G20" i="10" s="1"/>
  <c r="AB13" i="11" a="1"/>
  <c r="AB13" i="11" s="1"/>
  <c r="G21" i="10" s="1"/>
  <c r="AB15" i="11" a="1"/>
  <c r="AB15" i="11" s="1"/>
  <c r="G23" i="10" s="1"/>
  <c r="AA29" i="11" a="1"/>
  <c r="AA29" i="11" s="1"/>
  <c r="F37" i="10" s="1"/>
  <c r="AA27" i="11" a="1"/>
  <c r="AA27" i="11" s="1"/>
  <c r="F35" i="10" s="1"/>
  <c r="AB21" i="11" a="1"/>
  <c r="AB21" i="11" s="1"/>
  <c r="G29" i="10" s="1"/>
  <c r="AC16" i="11" a="1"/>
  <c r="AC16" i="11" s="1"/>
  <c r="H24" i="10" s="1"/>
  <c r="AB25" i="11" a="1"/>
  <c r="AB25" i="11" s="1"/>
  <c r="G33" i="10" s="1"/>
  <c r="AB22" i="11" a="1"/>
  <c r="AB22" i="11" s="1"/>
  <c r="G30" i="10" s="1"/>
  <c r="AA15" i="11" a="1"/>
  <c r="AA15" i="11" s="1"/>
  <c r="F23" i="10" s="1"/>
  <c r="AA20" i="11" a="1"/>
  <c r="AA20" i="11" s="1"/>
  <c r="F28" i="10" s="1"/>
  <c r="AB11" i="11" a="1"/>
  <c r="AB11" i="11" s="1"/>
  <c r="G19" i="10" s="1"/>
  <c r="AA26" i="11" a="1"/>
  <c r="AA26" i="11" s="1"/>
  <c r="F34" i="10" s="1"/>
  <c r="AC22" i="11" a="1"/>
  <c r="AC22" i="11" s="1"/>
  <c r="H30" i="10" s="1"/>
  <c r="AB18" i="11" a="1"/>
  <c r="AB18" i="11" s="1"/>
  <c r="G26" i="10" s="1"/>
  <c r="AC10" i="11" a="1"/>
  <c r="AC10" i="11" s="1"/>
  <c r="H18" i="10" s="1"/>
  <c r="AC20" i="11" a="1"/>
  <c r="AC20" i="11" s="1"/>
  <c r="H28" i="10" s="1"/>
  <c r="AC12" i="11" a="1"/>
  <c r="AC12" i="11" s="1"/>
  <c r="H20" i="10" s="1"/>
  <c r="AA9" i="11" a="1"/>
  <c r="AA9" i="11" s="1"/>
  <c r="F17" i="10" s="1"/>
  <c r="AA7" i="11" a="1"/>
  <c r="AA7" i="11" s="1"/>
  <c r="F15" i="10" s="1"/>
  <c r="AB19" i="11" a="1"/>
  <c r="AB19" i="11" s="1"/>
  <c r="G27" i="10" s="1"/>
  <c r="AC13" i="11" a="1"/>
  <c r="AC13" i="11" s="1"/>
  <c r="H21" i="10" s="1"/>
  <c r="AC23" i="11" a="1"/>
  <c r="AC23" i="11" s="1"/>
  <c r="H31" i="10" s="1"/>
  <c r="AC21" i="11" a="1"/>
  <c r="AC21" i="11" s="1"/>
  <c r="H29" i="10" s="1"/>
  <c r="AA24" i="11" a="1"/>
  <c r="AA24" i="11" s="1"/>
  <c r="F32" i="10" s="1"/>
  <c r="AA22" i="11" a="1"/>
  <c r="AA22" i="11" s="1"/>
  <c r="F30" i="10" s="1"/>
  <c r="AA16" i="11" a="1"/>
  <c r="AA16" i="11" s="1"/>
  <c r="F24" i="10" s="1"/>
  <c r="AC11" i="11" a="1"/>
  <c r="AC11" i="11" s="1"/>
  <c r="H19" i="10" s="1"/>
  <c r="AC9" i="11" a="1"/>
  <c r="AC9" i="11" s="1"/>
  <c r="H17" i="10" s="1"/>
  <c r="AC6" i="11" a="1"/>
  <c r="AC6" i="11" s="1"/>
  <c r="H14" i="10" s="1"/>
  <c r="AB10" i="11" a="1"/>
  <c r="AB10" i="11" s="1"/>
  <c r="G18" i="10" s="1"/>
  <c r="AB27" i="11" a="1"/>
  <c r="AB27" i="11" s="1"/>
  <c r="G35" i="10" s="1"/>
  <c r="AA8" i="11" a="1"/>
  <c r="AA8" i="11" s="1"/>
  <c r="F16" i="10" s="1"/>
  <c r="AA21" i="11" a="1"/>
  <c r="AA21" i="11" s="1"/>
  <c r="F29" i="10" s="1"/>
  <c r="AC26" i="11" a="1"/>
  <c r="AC26" i="11" s="1"/>
  <c r="H34" i="10" s="1"/>
  <c r="AB26" i="11" a="1"/>
  <c r="AB26" i="11" s="1"/>
  <c r="G34" i="10" s="1"/>
  <c r="AA17" i="11" a="1"/>
  <c r="AA17" i="11" s="1"/>
  <c r="F25" i="10" s="1"/>
  <c r="AA12" i="11" a="1"/>
  <c r="AA12" i="11" s="1"/>
  <c r="F20" i="10" s="1"/>
  <c r="AC15" i="11" a="1"/>
  <c r="AC15" i="11" s="1"/>
  <c r="H23" i="10" s="1"/>
  <c r="AB17" i="11" a="1"/>
  <c r="AB17" i="11" s="1"/>
  <c r="G25" i="10" s="1"/>
  <c r="AC8" i="11" a="1"/>
  <c r="AC8" i="11" s="1"/>
  <c r="H16" i="10" s="1"/>
  <c r="AC28" i="11" a="1"/>
  <c r="AC28" i="11" s="1"/>
  <c r="H36" i="10" s="1"/>
  <c r="AB16" i="11" a="1"/>
  <c r="AB16" i="11" s="1"/>
  <c r="G24" i="10" s="1"/>
  <c r="AB23" i="11" a="1"/>
  <c r="AB23" i="11" s="1"/>
  <c r="G31" i="10" s="1"/>
  <c r="AA18" i="11" a="1"/>
  <c r="AA18" i="11" s="1"/>
  <c r="F26" i="10" s="1"/>
  <c r="AC18" i="11" a="1"/>
  <c r="AC18" i="11" s="1"/>
  <c r="H26" i="10" s="1"/>
  <c r="AC29" i="11" a="1"/>
  <c r="AC29" i="11" s="1"/>
  <c r="H37" i="10" s="1"/>
  <c r="AA13" i="11" a="1"/>
  <c r="AA13" i="11" s="1"/>
  <c r="F21" i="10" s="1"/>
  <c r="AC14" i="11" a="1"/>
  <c r="AC14" i="11" s="1"/>
  <c r="H22" i="10" s="1"/>
  <c r="AB20" i="11" a="1"/>
  <c r="AB20" i="11" s="1"/>
  <c r="G28" i="10" s="1"/>
  <c r="AB7" i="11" a="1"/>
  <c r="AB7" i="11" s="1"/>
  <c r="G15" i="10" s="1"/>
  <c r="AC17" i="11" a="1"/>
  <c r="AC17" i="11" s="1"/>
  <c r="H25" i="10" s="1"/>
  <c r="Y23" i="11" a="1"/>
  <c r="Y23" i="11" s="1"/>
  <c r="D31" i="10" s="1"/>
  <c r="Y15" i="11" a="1"/>
  <c r="Y15" i="11" s="1"/>
  <c r="D23" i="10" s="1"/>
  <c r="Y7" i="11" a="1"/>
  <c r="Y7" i="11" s="1"/>
  <c r="D15" i="10" s="1"/>
  <c r="W23" i="11" a="1"/>
  <c r="W23" i="11" s="1"/>
  <c r="B31" i="10" s="1"/>
  <c r="W15" i="11" a="1"/>
  <c r="W15" i="11" s="1"/>
  <c r="B23" i="10" s="1"/>
  <c r="W7" i="11" a="1"/>
  <c r="W7" i="11" s="1"/>
  <c r="B15" i="10" s="1"/>
  <c r="Y26" i="11" a="1"/>
  <c r="Y26" i="11" s="1"/>
  <c r="D34" i="10" s="1"/>
  <c r="Y14" i="11" a="1"/>
  <c r="Y14" i="11" s="1"/>
  <c r="D22" i="10" s="1"/>
  <c r="W26" i="11" a="1"/>
  <c r="W26" i="11" s="1"/>
  <c r="B34" i="10" s="1"/>
  <c r="W10" i="11" a="1"/>
  <c r="W10" i="11" s="1"/>
  <c r="B18" i="10" s="1"/>
  <c r="W6" i="11" a="1"/>
  <c r="W6" i="11" s="1"/>
  <c r="B14" i="10" s="1"/>
  <c r="Y8" i="11" a="1"/>
  <c r="Y8" i="11" s="1"/>
  <c r="D16" i="10" s="1"/>
  <c r="W9" i="11" a="1"/>
  <c r="W9" i="11" s="1"/>
  <c r="B17" i="10" s="1"/>
  <c r="W20" i="11" a="1"/>
  <c r="W20" i="11" s="1"/>
  <c r="B28" i="10" s="1"/>
  <c r="Y12" i="11" a="1"/>
  <c r="Y12" i="11" s="1"/>
  <c r="D20" i="10" s="1"/>
  <c r="W29" i="11" a="1"/>
  <c r="W29" i="11" s="1"/>
  <c r="B37" i="10" s="1"/>
  <c r="W21" i="11" a="1"/>
  <c r="W21" i="11" s="1"/>
  <c r="B29" i="10" s="1"/>
  <c r="W13" i="11" a="1"/>
  <c r="W13" i="11" s="1"/>
  <c r="B21" i="10" s="1"/>
  <c r="Y29" i="11" a="1"/>
  <c r="Y29" i="11" s="1"/>
  <c r="D37" i="10" s="1"/>
  <c r="Y21" i="11" a="1"/>
  <c r="Y21" i="11" s="1"/>
  <c r="D29" i="10" s="1"/>
  <c r="Y13" i="11" a="1"/>
  <c r="Y13" i="11" s="1"/>
  <c r="D21" i="10" s="1"/>
  <c r="W28" i="11" a="1"/>
  <c r="W28" i="11" s="1"/>
  <c r="B36" i="10" s="1"/>
  <c r="Y22" i="11" a="1"/>
  <c r="Y22" i="11" s="1"/>
  <c r="D30" i="10" s="1"/>
  <c r="W22" i="11" a="1"/>
  <c r="W22" i="11" s="1"/>
  <c r="B30" i="10" s="1"/>
  <c r="Y20" i="11" a="1"/>
  <c r="Y20" i="11" s="1"/>
  <c r="D28" i="10" s="1"/>
  <c r="W12" i="11" a="1"/>
  <c r="W12" i="11" s="1"/>
  <c r="B20" i="10" s="1"/>
  <c r="Y24" i="11" a="1"/>
  <c r="Y24" i="11" s="1"/>
  <c r="D32" i="10" s="1"/>
  <c r="Y27" i="11" a="1"/>
  <c r="Y27" i="11" s="1"/>
  <c r="D35" i="10" s="1"/>
  <c r="Y19" i="11" a="1"/>
  <c r="Y19" i="11" s="1"/>
  <c r="D27" i="10" s="1"/>
  <c r="Y11" i="11" a="1"/>
  <c r="Y11" i="11" s="1"/>
  <c r="D19" i="10" s="1"/>
  <c r="W27" i="11" a="1"/>
  <c r="W27" i="11" s="1"/>
  <c r="B35" i="10" s="1"/>
  <c r="W19" i="11" a="1"/>
  <c r="W19" i="11" s="1"/>
  <c r="B27" i="10" s="1"/>
  <c r="W11" i="11" a="1"/>
  <c r="W11" i="11" s="1"/>
  <c r="B19" i="10" s="1"/>
  <c r="W24" i="11" a="1"/>
  <c r="W24" i="11" s="1"/>
  <c r="B32" i="10" s="1"/>
  <c r="Y18" i="11" a="1"/>
  <c r="Y18" i="11" s="1"/>
  <c r="D26" i="10" s="1"/>
  <c r="Y10" i="11" a="1"/>
  <c r="Y10" i="11" s="1"/>
  <c r="D18" i="10" s="1"/>
  <c r="Y16" i="11" a="1"/>
  <c r="Y16" i="11" s="1"/>
  <c r="D24" i="10" s="1"/>
  <c r="Y6" i="11" a="1"/>
  <c r="Y6" i="11" s="1"/>
  <c r="D14" i="10" s="1"/>
  <c r="Y28" i="11" a="1"/>
  <c r="Y28" i="11" s="1"/>
  <c r="D36" i="10" s="1"/>
  <c r="W17" i="11" a="1"/>
  <c r="W17" i="11" s="1"/>
  <c r="B25" i="10" s="1"/>
  <c r="Y9" i="11" a="1"/>
  <c r="Y9" i="11" s="1"/>
  <c r="D17" i="10" s="1"/>
  <c r="W8" i="11" a="1"/>
  <c r="W8" i="11" s="1"/>
  <c r="B16" i="10" s="1"/>
  <c r="W14" i="11" a="1"/>
  <c r="W14" i="11" s="1"/>
  <c r="B22" i="10" s="1"/>
  <c r="W25" i="11" a="1"/>
  <c r="W25" i="11" s="1"/>
  <c r="B33" i="10" s="1"/>
  <c r="Y25" i="11" a="1"/>
  <c r="Y25" i="11" s="1"/>
  <c r="D33" i="10" s="1"/>
  <c r="Y17" i="11" a="1"/>
  <c r="Y17" i="11" s="1"/>
  <c r="D25" i="10" s="1"/>
  <c r="W16" i="11" a="1"/>
  <c r="W16" i="11" s="1"/>
  <c r="B24" i="10" s="1"/>
  <c r="W18" i="11" a="1"/>
  <c r="W18" i="11" s="1"/>
  <c r="B26" i="10" s="1"/>
  <c r="X20" i="11" a="1"/>
  <c r="X20" i="11" s="1"/>
  <c r="C28" i="10" s="1"/>
  <c r="X16" i="11" a="1"/>
  <c r="X16" i="11" s="1"/>
  <c r="C24" i="10" s="1"/>
  <c r="X27" i="11" a="1"/>
  <c r="X27" i="11" s="1"/>
  <c r="C35" i="10" s="1"/>
  <c r="X15" i="11" a="1"/>
  <c r="X15" i="11" s="1"/>
  <c r="C23" i="10" s="1"/>
  <c r="X25" i="11" a="1"/>
  <c r="X25" i="11" s="1"/>
  <c r="C33" i="10" s="1"/>
  <c r="X22" i="11" a="1"/>
  <c r="X22" i="11" s="1"/>
  <c r="C30" i="10" s="1"/>
  <c r="X6" i="11" a="1"/>
  <c r="X6" i="11" s="1"/>
  <c r="C14" i="10" s="1"/>
  <c r="X9" i="11" a="1"/>
  <c r="X9" i="11" s="1"/>
  <c r="C17" i="10" s="1"/>
  <c r="X18" i="11" a="1"/>
  <c r="X18" i="11" s="1"/>
  <c r="C26" i="10" s="1"/>
  <c r="X12" i="11" a="1"/>
  <c r="X12" i="11" s="1"/>
  <c r="C20" i="10" s="1"/>
  <c r="X23" i="11" a="1"/>
  <c r="X23" i="11" s="1"/>
  <c r="C31" i="10" s="1"/>
  <c r="X8" i="11" a="1"/>
  <c r="X8" i="11" s="1"/>
  <c r="C16" i="10" s="1"/>
  <c r="X17" i="11" a="1"/>
  <c r="X17" i="11" s="1"/>
  <c r="C25" i="10" s="1"/>
  <c r="X21" i="11" a="1"/>
  <c r="X21" i="11" s="1"/>
  <c r="C29" i="10" s="1"/>
  <c r="X11" i="11" a="1"/>
  <c r="X11" i="11" s="1"/>
  <c r="C19" i="10" s="1"/>
  <c r="X28" i="11" a="1"/>
  <c r="X28" i="11" s="1"/>
  <c r="C36" i="10" s="1"/>
  <c r="X7" i="11" a="1"/>
  <c r="X7" i="11" s="1"/>
  <c r="C15" i="10" s="1"/>
  <c r="X24" i="11" a="1"/>
  <c r="X24" i="11" s="1"/>
  <c r="C32" i="10" s="1"/>
  <c r="X29" i="11" a="1"/>
  <c r="X29" i="11" s="1"/>
  <c r="C37" i="10" s="1"/>
  <c r="X19" i="11" a="1"/>
  <c r="X19" i="11" s="1"/>
  <c r="C27" i="10" s="1"/>
  <c r="X14" i="11" a="1"/>
  <c r="X14" i="11" s="1"/>
  <c r="C22" i="10" s="1"/>
  <c r="X13" i="11" a="1"/>
  <c r="X13" i="11" s="1"/>
  <c r="C21" i="10" s="1"/>
  <c r="X10" i="11" a="1"/>
  <c r="X10" i="11" s="1"/>
  <c r="C18" i="10" s="1"/>
  <c r="BM6" i="12" a="1"/>
  <c r="BM6" i="12" s="1"/>
  <c r="AX18" i="2" s="1"/>
  <c r="BD6" i="12" a="1"/>
  <c r="BD6" i="12" s="1"/>
  <c r="AO18" i="2" s="1"/>
  <c r="BP6" i="12" a="1"/>
  <c r="BP6" i="12" s="1"/>
  <c r="BA18" i="2" s="1"/>
  <c r="AU6" i="12" a="1"/>
  <c r="AU6" i="12" s="1"/>
  <c r="AF18" i="2" s="1"/>
  <c r="AT6" i="12" a="1"/>
  <c r="AT6" i="12" s="1"/>
  <c r="AE18" i="2" s="1"/>
  <c r="BH6" i="12" a="1"/>
  <c r="BH6" i="12" s="1"/>
  <c r="AS18" i="2" s="1"/>
  <c r="Z6" i="12" a="1"/>
  <c r="Z6" i="12" s="1"/>
  <c r="K18" i="2" s="1"/>
  <c r="AQ6" i="12" a="1"/>
  <c r="AQ6" i="12" s="1"/>
  <c r="AB18" i="2" s="1"/>
  <c r="R6" i="12" a="1"/>
  <c r="R6" i="12" s="1"/>
  <c r="C18" i="2" s="1"/>
  <c r="AD6" i="12" a="1"/>
  <c r="AD6" i="12" s="1"/>
  <c r="O18" i="2" s="1"/>
  <c r="Q6" i="12" a="1"/>
  <c r="Q6" i="12" s="1"/>
  <c r="B18" i="2" s="1"/>
  <c r="BR7" i="12"/>
  <c r="BL6" i="12" a="1"/>
  <c r="BL6" i="12" s="1"/>
  <c r="AW18" i="2" s="1"/>
  <c r="V6" i="12" a="1"/>
  <c r="V6" i="12" s="1"/>
  <c r="G18" i="2" s="1"/>
  <c r="BG6" i="12" a="1"/>
  <c r="BG6" i="12" s="1"/>
  <c r="AR18" i="2" s="1"/>
  <c r="BQ6" i="12" a="1"/>
  <c r="BQ6" i="12" s="1"/>
  <c r="BB18" i="2" s="1"/>
  <c r="BC6" i="12" a="1"/>
  <c r="BC6" i="12" s="1"/>
  <c r="AN18" i="2" s="1"/>
  <c r="AO6" i="12" a="1"/>
  <c r="AO6" i="12" s="1"/>
  <c r="Z18" i="2" s="1"/>
  <c r="AZ6" i="12" a="1"/>
  <c r="AZ6" i="12" s="1"/>
  <c r="AK18" i="2" s="1"/>
  <c r="AG6" i="12" a="1"/>
  <c r="AG6" i="12" s="1"/>
  <c r="R18" i="2" s="1"/>
  <c r="U6" i="12" a="1"/>
  <c r="U6" i="12" s="1"/>
  <c r="F18" i="2" s="1"/>
  <c r="AL6" i="12" a="1"/>
  <c r="AL6" i="12" s="1"/>
  <c r="W18" i="2" s="1"/>
  <c r="AP6" i="12" a="1"/>
  <c r="AP6" i="12" s="1"/>
  <c r="AA18" i="2" s="1"/>
  <c r="AC6" i="12" a="1"/>
  <c r="AC6" i="12" s="1"/>
  <c r="N18" i="2" s="1"/>
  <c r="AB6" i="12" a="1"/>
  <c r="AB6" i="12" s="1"/>
  <c r="M18" i="2" s="1"/>
  <c r="BE6" i="12" a="1"/>
  <c r="BE6" i="12" s="1"/>
  <c r="AP18" i="2" s="1"/>
  <c r="BK6" i="12" a="1"/>
  <c r="BK6" i="12" s="1"/>
  <c r="AV18" i="2" s="1"/>
  <c r="BB6" i="12" a="1"/>
  <c r="BB6" i="12" s="1"/>
  <c r="AM18" i="2" s="1"/>
  <c r="AM6" i="12" a="1"/>
  <c r="AM6" i="12" s="1"/>
  <c r="X18" i="2" s="1"/>
  <c r="AY6" i="12" a="1"/>
  <c r="AY6" i="12" s="1"/>
  <c r="AJ18" i="2" s="1"/>
  <c r="AF6" i="12" a="1"/>
  <c r="AF6" i="12" s="1"/>
  <c r="Q18" i="2" s="1"/>
  <c r="S6" i="12" a="1"/>
  <c r="S6" i="12" s="1"/>
  <c r="D18" i="2" s="1"/>
  <c r="AE6" i="12" a="1"/>
  <c r="AE6" i="12" s="1"/>
  <c r="P18" i="2" s="1"/>
  <c r="AK6" i="12" a="1"/>
  <c r="AK6" i="12" s="1"/>
  <c r="V18" i="2" s="1"/>
  <c r="X6" i="12" a="1"/>
  <c r="X6" i="12" s="1"/>
  <c r="I18" i="2" s="1"/>
  <c r="AH6" i="12" a="1"/>
  <c r="AH6" i="12" s="1"/>
  <c r="S18" i="2" s="1"/>
  <c r="AW6" i="12" a="1"/>
  <c r="AW6" i="12" s="1"/>
  <c r="AH18" i="2" s="1"/>
  <c r="BO6" i="12" a="1"/>
  <c r="BO6" i="12" s="1"/>
  <c r="AZ18" i="2" s="1"/>
  <c r="BI6" i="12" a="1"/>
  <c r="BI6" i="12" s="1"/>
  <c r="AT18" i="2" s="1"/>
  <c r="BA6" i="12" a="1"/>
  <c r="BA6" i="12" s="1"/>
  <c r="AL18" i="2" s="1"/>
  <c r="AS6" i="12" a="1"/>
  <c r="AS6" i="12" s="1"/>
  <c r="AD18" i="2" s="1"/>
  <c r="AA6" i="12" a="1"/>
  <c r="AA6" i="12" s="1"/>
  <c r="L18" i="2" s="1"/>
  <c r="AX6" i="12" a="1"/>
  <c r="AX6" i="12" s="1"/>
  <c r="AI18" i="2" s="1"/>
  <c r="Y6" i="12" a="1"/>
  <c r="Y6" i="12" s="1"/>
  <c r="J18" i="2" s="1"/>
  <c r="AI6" i="12" a="1"/>
  <c r="AI6" i="12" s="1"/>
  <c r="T18" i="2" s="1"/>
  <c r="W6" i="12" a="1"/>
  <c r="W6" i="12" s="1"/>
  <c r="H18" i="2" s="1"/>
  <c r="BQ6" i="14" a="1"/>
  <c r="BQ6" i="14" s="1"/>
  <c r="BB18" i="9" s="1"/>
  <c r="BI6" i="14" a="1"/>
  <c r="BI6" i="14" s="1"/>
  <c r="AT18" i="9" s="1"/>
  <c r="BH6" i="14" a="1"/>
  <c r="BH6" i="14" s="1"/>
  <c r="AS18" i="9" s="1"/>
  <c r="BA6" i="14" a="1"/>
  <c r="BA6" i="14" s="1"/>
  <c r="AL18" i="9" s="1"/>
  <c r="AW6" i="14" a="1"/>
  <c r="AW6" i="14" s="1"/>
  <c r="AH18" i="9" s="1"/>
  <c r="AI6" i="14" a="1"/>
  <c r="AI6" i="14" s="1"/>
  <c r="T18" i="9" s="1"/>
  <c r="AF6" i="14" a="1"/>
  <c r="AF6" i="14" s="1"/>
  <c r="Q18" i="9" s="1"/>
  <c r="AR6" i="14" a="1"/>
  <c r="AR6" i="14" s="1"/>
  <c r="AC18" i="9" s="1"/>
  <c r="AC6" i="14" a="1"/>
  <c r="AC6" i="14" s="1"/>
  <c r="N18" i="9" s="1"/>
  <c r="AX6" i="14" a="1"/>
  <c r="AX6" i="14" s="1"/>
  <c r="AI18" i="9" s="1"/>
  <c r="BE6" i="14" a="1"/>
  <c r="BE6" i="14" s="1"/>
  <c r="AP18" i="9" s="1"/>
  <c r="S6" i="14" a="1"/>
  <c r="S6" i="14" s="1"/>
  <c r="D18" i="9" s="1"/>
  <c r="BK6" i="14" a="1"/>
  <c r="BK6" i="14" s="1"/>
  <c r="AV18" i="9" s="1"/>
  <c r="BU6" i="14" a="1"/>
  <c r="BU6" i="14" s="1"/>
  <c r="BF18" i="9" s="1"/>
  <c r="BT6" i="14" a="1"/>
  <c r="BT6" i="14" s="1"/>
  <c r="BE18" i="9" s="1"/>
  <c r="AY6" i="14" a="1"/>
  <c r="AY6" i="14" s="1"/>
  <c r="AJ18" i="9" s="1"/>
  <c r="AU6" i="14" a="1"/>
  <c r="AU6" i="14" s="1"/>
  <c r="AF18" i="9" s="1"/>
  <c r="AG6" i="14" a="1"/>
  <c r="AG6" i="14" s="1"/>
  <c r="R18" i="9" s="1"/>
  <c r="Y6" i="14" a="1"/>
  <c r="Y6" i="14" s="1"/>
  <c r="J18" i="9" s="1"/>
  <c r="AM6" i="14" a="1"/>
  <c r="AM6" i="14" s="1"/>
  <c r="X18" i="9" s="1"/>
  <c r="X6" i="14" a="1"/>
  <c r="X6" i="14" s="1"/>
  <c r="I18" i="9" s="1"/>
  <c r="R6" i="14" a="1"/>
  <c r="R6" i="14" s="1"/>
  <c r="C18" i="9" s="1"/>
  <c r="AQ6" i="14" a="1"/>
  <c r="AQ6" i="14" s="1"/>
  <c r="AB18" i="9" s="1"/>
  <c r="AA6" i="14" a="1"/>
  <c r="AA6" i="14" s="1"/>
  <c r="L18" i="9" s="1"/>
  <c r="BJ6" i="14" a="1"/>
  <c r="BJ6" i="14" s="1"/>
  <c r="AU18" i="9" s="1"/>
  <c r="BO6" i="14" a="1"/>
  <c r="BO6" i="14" s="1"/>
  <c r="AZ18" i="9" s="1"/>
  <c r="BB6" i="14" a="1"/>
  <c r="BB6" i="14" s="1"/>
  <c r="AM18" i="9" s="1"/>
  <c r="BF6" i="14" a="1"/>
  <c r="BF6" i="14" s="1"/>
  <c r="AQ18" i="9" s="1"/>
  <c r="AP6" i="14" a="1"/>
  <c r="AP6" i="14" s="1"/>
  <c r="AA18" i="9" s="1"/>
  <c r="AT6" i="14" a="1"/>
  <c r="AT6" i="14" s="1"/>
  <c r="AE18" i="9" s="1"/>
  <c r="BC6" i="14" a="1"/>
  <c r="BC6" i="14" s="1"/>
  <c r="AN18" i="9" s="1"/>
  <c r="AK6" i="14" a="1"/>
  <c r="AK6" i="14" s="1"/>
  <c r="V18" i="9" s="1"/>
  <c r="U6" i="14" a="1"/>
  <c r="U6" i="14" s="1"/>
  <c r="F18" i="9" s="1"/>
  <c r="AJ6" i="14" a="1"/>
  <c r="AJ6" i="14" s="1"/>
  <c r="U18" i="9" s="1"/>
  <c r="AB6" i="14" a="1"/>
  <c r="AB6" i="14" s="1"/>
  <c r="M18" i="9" s="1"/>
  <c r="V6" i="14" a="1"/>
  <c r="V6" i="14" s="1"/>
  <c r="G18" i="9" s="1"/>
  <c r="BV7" i="14"/>
  <c r="BS6" i="14" a="1"/>
  <c r="BS6" i="14" s="1"/>
  <c r="BD18" i="9" s="1"/>
  <c r="BP6" i="14" a="1"/>
  <c r="BP6" i="14" s="1"/>
  <c r="BA18" i="9" s="1"/>
  <c r="BM6" i="14" a="1"/>
  <c r="BM6" i="14" s="1"/>
  <c r="AX18" i="9" s="1"/>
  <c r="BG6" i="14" a="1"/>
  <c r="BG6" i="14" s="1"/>
  <c r="AR18" i="9" s="1"/>
  <c r="BL6" i="14" a="1"/>
  <c r="BL6" i="14" s="1"/>
  <c r="AW18" i="9" s="1"/>
  <c r="AO6" i="14" a="1"/>
  <c r="AO6" i="14" s="1"/>
  <c r="Z18" i="9" s="1"/>
  <c r="AN6" i="14" a="1"/>
  <c r="AN6" i="14" s="1"/>
  <c r="Y18" i="9" s="1"/>
  <c r="AS6" i="14" a="1"/>
  <c r="AS6" i="14" s="1"/>
  <c r="AD18" i="9" s="1"/>
  <c r="AE6" i="14" a="1"/>
  <c r="AE6" i="14" s="1"/>
  <c r="P18" i="9" s="1"/>
  <c r="Q6" i="14" a="1"/>
  <c r="Q6" i="14" s="1"/>
  <c r="B18" i="9" s="1"/>
  <c r="Z6" i="14" a="1"/>
  <c r="Z6" i="14" s="1"/>
  <c r="K18" i="9" s="1"/>
  <c r="W6" i="14" a="1"/>
  <c r="W6" i="14" s="1"/>
  <c r="H18" i="9" s="1"/>
  <c r="BO7" i="12" l="1" a="1"/>
  <c r="BO7" i="12" s="1"/>
  <c r="AZ19" i="2" s="1"/>
  <c r="BL7" i="12" a="1"/>
  <c r="BL7" i="12" s="1"/>
  <c r="AW19" i="2" s="1"/>
  <c r="AW7" i="12" a="1"/>
  <c r="AW7" i="12" s="1"/>
  <c r="AH19" i="2" s="1"/>
  <c r="BD7" i="12" a="1"/>
  <c r="BD7" i="12" s="1"/>
  <c r="AO19" i="2" s="1"/>
  <c r="AS7" i="12" a="1"/>
  <c r="AS7" i="12" s="1"/>
  <c r="AD19" i="2" s="1"/>
  <c r="AB7" i="12" a="1"/>
  <c r="AB7" i="12" s="1"/>
  <c r="M19" i="2" s="1"/>
  <c r="AF7" i="12" a="1"/>
  <c r="AF7" i="12" s="1"/>
  <c r="Q19" i="2" s="1"/>
  <c r="S7" i="12" a="1"/>
  <c r="S7" i="12" s="1"/>
  <c r="D19" i="2" s="1"/>
  <c r="AE7" i="12" a="1"/>
  <c r="AE7" i="12" s="1"/>
  <c r="P19" i="2" s="1"/>
  <c r="AI7" i="12" a="1"/>
  <c r="AI7" i="12" s="1"/>
  <c r="T19" i="2" s="1"/>
  <c r="AL7" i="12" a="1"/>
  <c r="AL7" i="12" s="1"/>
  <c r="W19" i="2" s="1"/>
  <c r="BE7" i="12" a="1"/>
  <c r="BE7" i="12" s="1"/>
  <c r="AP19" i="2" s="1"/>
  <c r="AG7" i="12" a="1"/>
  <c r="AG7" i="12" s="1"/>
  <c r="R19" i="2" s="1"/>
  <c r="AM7" i="12" a="1"/>
  <c r="AM7" i="12" s="1"/>
  <c r="X19" i="2" s="1"/>
  <c r="BM7" i="12" a="1"/>
  <c r="BM7" i="12" s="1"/>
  <c r="AX19" i="2" s="1"/>
  <c r="AX7" i="12" a="1"/>
  <c r="AX7" i="12" s="1"/>
  <c r="AI19" i="2" s="1"/>
  <c r="AU7" i="12" a="1"/>
  <c r="AU7" i="12" s="1"/>
  <c r="AF19" i="2" s="1"/>
  <c r="BA7" i="12" a="1"/>
  <c r="BA7" i="12" s="1"/>
  <c r="AL19" i="2" s="1"/>
  <c r="AQ7" i="12" a="1"/>
  <c r="AQ7" i="12" s="1"/>
  <c r="AB19" i="2" s="1"/>
  <c r="V7" i="12" a="1"/>
  <c r="V7" i="12" s="1"/>
  <c r="G19" i="2" s="1"/>
  <c r="AA7" i="12" a="1"/>
  <c r="AA7" i="12" s="1"/>
  <c r="L19" i="2" s="1"/>
  <c r="BQ7" i="12" a="1"/>
  <c r="BQ7" i="12" s="1"/>
  <c r="BB19" i="2" s="1"/>
  <c r="Y7" i="12" a="1"/>
  <c r="Y7" i="12" s="1"/>
  <c r="J19" i="2" s="1"/>
  <c r="AD7" i="12" a="1"/>
  <c r="AD7" i="12" s="1"/>
  <c r="O19" i="2" s="1"/>
  <c r="AC7" i="12" a="1"/>
  <c r="AC7" i="12" s="1"/>
  <c r="N19" i="2" s="1"/>
  <c r="BR8" i="12"/>
  <c r="BH7" i="12" a="1"/>
  <c r="BH7" i="12" s="1"/>
  <c r="AS19" i="2" s="1"/>
  <c r="BB7" i="12" a="1"/>
  <c r="BB7" i="12" s="1"/>
  <c r="AM19" i="2" s="1"/>
  <c r="AY7" i="12" a="1"/>
  <c r="AY7" i="12" s="1"/>
  <c r="AJ19" i="2" s="1"/>
  <c r="BP7" i="12" a="1"/>
  <c r="BP7" i="12" s="1"/>
  <c r="BA19" i="2" s="1"/>
  <c r="BG7" i="12" a="1"/>
  <c r="BG7" i="12" s="1"/>
  <c r="AR19" i="2" s="1"/>
  <c r="AP7" i="12" a="1"/>
  <c r="AP7" i="12" s="1"/>
  <c r="AA19" i="2" s="1"/>
  <c r="AO7" i="12" a="1"/>
  <c r="AO7" i="12" s="1"/>
  <c r="Z19" i="2" s="1"/>
  <c r="AT7" i="12" a="1"/>
  <c r="AT7" i="12" s="1"/>
  <c r="AE19" i="2" s="1"/>
  <c r="AK7" i="12" a="1"/>
  <c r="AK7" i="12" s="1"/>
  <c r="V19" i="2" s="1"/>
  <c r="AZ7" i="12" a="1"/>
  <c r="AZ7" i="12" s="1"/>
  <c r="AK19" i="2" s="1"/>
  <c r="Z7" i="12" a="1"/>
  <c r="Z7" i="12" s="1"/>
  <c r="K19" i="2" s="1"/>
  <c r="BC7" i="12" a="1"/>
  <c r="BC7" i="12" s="1"/>
  <c r="AN19" i="2" s="1"/>
  <c r="R7" i="12" a="1"/>
  <c r="R7" i="12" s="1"/>
  <c r="C19" i="2" s="1"/>
  <c r="W7" i="12" a="1"/>
  <c r="W7" i="12" s="1"/>
  <c r="H19" i="2" s="1"/>
  <c r="X7" i="12" a="1"/>
  <c r="X7" i="12" s="1"/>
  <c r="I19" i="2" s="1"/>
  <c r="BI7" i="12" a="1"/>
  <c r="BI7" i="12" s="1"/>
  <c r="AT19" i="2" s="1"/>
  <c r="U7" i="12" a="1"/>
  <c r="U7" i="12" s="1"/>
  <c r="F19" i="2" s="1"/>
  <c r="AH7" i="12" a="1"/>
  <c r="AH7" i="12" s="1"/>
  <c r="S19" i="2" s="1"/>
  <c r="BK7" i="12" a="1"/>
  <c r="BK7" i="12" s="1"/>
  <c r="AV19" i="2" s="1"/>
  <c r="Q7" i="12" a="1"/>
  <c r="Q7" i="12" s="1"/>
  <c r="B19" i="2" s="1"/>
  <c r="Q36" i="10"/>
  <c r="Q22" i="10"/>
  <c r="Q23" i="10"/>
  <c r="Q18" i="10"/>
  <c r="Q33" i="10"/>
  <c r="Q35" i="10"/>
  <c r="Q29" i="10"/>
  <c r="Q20" i="10"/>
  <c r="Q34" i="10"/>
  <c r="Q21" i="10"/>
  <c r="Q26" i="10"/>
  <c r="Q17" i="10"/>
  <c r="Q30" i="10"/>
  <c r="Q14" i="10"/>
  <c r="Q37" i="10"/>
  <c r="Q15" i="10"/>
  <c r="Q32" i="10"/>
  <c r="Q31" i="10"/>
  <c r="Q16" i="10"/>
  <c r="Q28" i="10"/>
  <c r="Q24" i="10"/>
  <c r="Q19" i="10"/>
  <c r="Q27" i="10"/>
  <c r="Q25" i="10"/>
  <c r="BS7" i="14" a="1"/>
  <c r="BS7" i="14" s="1"/>
  <c r="BD19" i="9" s="1"/>
  <c r="BP7" i="14" a="1"/>
  <c r="BP7" i="14" s="1"/>
  <c r="BA19" i="9" s="1"/>
  <c r="AW7" i="14" a="1"/>
  <c r="AW7" i="14" s="1"/>
  <c r="AH19" i="9" s="1"/>
  <c r="BG7" i="14" a="1"/>
  <c r="BG7" i="14" s="1"/>
  <c r="AR19" i="9" s="1"/>
  <c r="AY7" i="14" a="1"/>
  <c r="AY7" i="14" s="1"/>
  <c r="AJ19" i="9" s="1"/>
  <c r="AI7" i="14" a="1"/>
  <c r="AI7" i="14" s="1"/>
  <c r="T19" i="9" s="1"/>
  <c r="BU7" i="14" a="1"/>
  <c r="BU7" i="14" s="1"/>
  <c r="BF19" i="9" s="1"/>
  <c r="AN7" i="14" a="1"/>
  <c r="AN7" i="14" s="1"/>
  <c r="Y19" i="9" s="1"/>
  <c r="AK7" i="14" a="1"/>
  <c r="AK7" i="14" s="1"/>
  <c r="V19" i="9" s="1"/>
  <c r="V7" i="14" a="1"/>
  <c r="V7" i="14" s="1"/>
  <c r="G19" i="9" s="1"/>
  <c r="AR7" i="14" a="1"/>
  <c r="AR7" i="14" s="1"/>
  <c r="AC19" i="9" s="1"/>
  <c r="AS7" i="14" a="1"/>
  <c r="AS7" i="14" s="1"/>
  <c r="AD19" i="9" s="1"/>
  <c r="BV8" i="14"/>
  <c r="BC7" i="14" a="1"/>
  <c r="BC7" i="14" s="1"/>
  <c r="AN19" i="9" s="1"/>
  <c r="X7" i="14" a="1"/>
  <c r="X7" i="14" s="1"/>
  <c r="I19" i="9" s="1"/>
  <c r="BQ7" i="14" a="1"/>
  <c r="BQ7" i="14" s="1"/>
  <c r="BB19" i="9" s="1"/>
  <c r="BI7" i="14" a="1"/>
  <c r="BI7" i="14" s="1"/>
  <c r="AT19" i="9" s="1"/>
  <c r="BB7" i="14" a="1"/>
  <c r="BB7" i="14" s="1"/>
  <c r="AM19" i="9" s="1"/>
  <c r="BA7" i="14" a="1"/>
  <c r="BA7" i="14" s="1"/>
  <c r="AL19" i="9" s="1"/>
  <c r="AU7" i="14" a="1"/>
  <c r="AU7" i="14" s="1"/>
  <c r="AF19" i="9" s="1"/>
  <c r="AG7" i="14" a="1"/>
  <c r="AG7" i="14" s="1"/>
  <c r="R19" i="9" s="1"/>
  <c r="BF7" i="14" a="1"/>
  <c r="BF7" i="14" s="1"/>
  <c r="AQ19" i="9" s="1"/>
  <c r="AF7" i="14" a="1"/>
  <c r="AF7" i="14" s="1"/>
  <c r="Q19" i="9" s="1"/>
  <c r="AE7" i="14" a="1"/>
  <c r="AE7" i="14" s="1"/>
  <c r="P19" i="9" s="1"/>
  <c r="R7" i="14" a="1"/>
  <c r="R7" i="14" s="1"/>
  <c r="C19" i="9" s="1"/>
  <c r="AM7" i="14" a="1"/>
  <c r="AM7" i="14" s="1"/>
  <c r="X19" i="9" s="1"/>
  <c r="S7" i="14" a="1"/>
  <c r="S7" i="14" s="1"/>
  <c r="D19" i="9" s="1"/>
  <c r="BJ7" i="14" a="1"/>
  <c r="BJ7" i="14" s="1"/>
  <c r="AU19" i="9" s="1"/>
  <c r="BH7" i="14" a="1"/>
  <c r="BH7" i="14" s="1"/>
  <c r="AS19" i="9" s="1"/>
  <c r="AJ7" i="14" a="1"/>
  <c r="AJ7" i="14" s="1"/>
  <c r="U19" i="9" s="1"/>
  <c r="AO7" i="14" a="1"/>
  <c r="AO7" i="14" s="1"/>
  <c r="Z19" i="9" s="1"/>
  <c r="Z7" i="14" a="1"/>
  <c r="Z7" i="14" s="1"/>
  <c r="K19" i="9" s="1"/>
  <c r="AT7" i="14" a="1"/>
  <c r="AT7" i="14" s="1"/>
  <c r="AE19" i="9" s="1"/>
  <c r="BO7" i="14" a="1"/>
  <c r="BO7" i="14" s="1"/>
  <c r="AZ19" i="9" s="1"/>
  <c r="W7" i="14" a="1"/>
  <c r="W7" i="14" s="1"/>
  <c r="H19" i="9" s="1"/>
  <c r="BT7" i="14" a="1"/>
  <c r="BT7" i="14" s="1"/>
  <c r="BE19" i="9" s="1"/>
  <c r="BK7" i="14" a="1"/>
  <c r="BK7" i="14" s="1"/>
  <c r="AV19" i="9" s="1"/>
  <c r="BE7" i="14" a="1"/>
  <c r="BE7" i="14" s="1"/>
  <c r="AP19" i="9" s="1"/>
  <c r="BM7" i="14" a="1"/>
  <c r="BM7" i="14" s="1"/>
  <c r="AX19" i="9" s="1"/>
  <c r="AQ7" i="14" a="1"/>
  <c r="AQ7" i="14" s="1"/>
  <c r="AB19" i="9" s="1"/>
  <c r="AP7" i="14" a="1"/>
  <c r="AP7" i="14" s="1"/>
  <c r="AA19" i="9" s="1"/>
  <c r="AA7" i="14" a="1"/>
  <c r="AA7" i="14" s="1"/>
  <c r="L19" i="9" s="1"/>
  <c r="AX7" i="14" a="1"/>
  <c r="AX7" i="14" s="1"/>
  <c r="AI19" i="9" s="1"/>
  <c r="Y7" i="14" a="1"/>
  <c r="Y7" i="14" s="1"/>
  <c r="J19" i="9" s="1"/>
  <c r="AC7" i="14" a="1"/>
  <c r="AC7" i="14" s="1"/>
  <c r="N19" i="9" s="1"/>
  <c r="Q7" i="14" a="1"/>
  <c r="Q7" i="14" s="1"/>
  <c r="B19" i="9" s="1"/>
  <c r="AB7" i="14" a="1"/>
  <c r="AB7" i="14" s="1"/>
  <c r="M19" i="9" s="1"/>
  <c r="BL7" i="14" a="1"/>
  <c r="BL7" i="14" s="1"/>
  <c r="AW19" i="9" s="1"/>
  <c r="U7" i="14" a="1"/>
  <c r="U7" i="14" s="1"/>
  <c r="F19" i="9" s="1"/>
  <c r="J19" i="10"/>
  <c r="J31" i="10"/>
  <c r="J25" i="10"/>
  <c r="J21" i="10"/>
  <c r="J36" i="10"/>
  <c r="J23" i="10"/>
  <c r="J33" i="10"/>
  <c r="J29" i="10"/>
  <c r="J20" i="10"/>
  <c r="J35" i="10"/>
  <c r="J27" i="10"/>
  <c r="J14" i="10"/>
  <c r="J37" i="10"/>
  <c r="J18" i="10"/>
  <c r="J34" i="10"/>
  <c r="J28" i="10"/>
  <c r="J22" i="10"/>
  <c r="J24" i="10"/>
  <c r="J26" i="10"/>
  <c r="J16" i="10"/>
  <c r="J30" i="10"/>
  <c r="J15" i="10"/>
  <c r="J17" i="10"/>
  <c r="J32" i="10"/>
  <c r="I24" i="10"/>
  <c r="I29" i="10"/>
  <c r="I19" i="10"/>
  <c r="I31" i="10"/>
  <c r="I30" i="10"/>
  <c r="I35" i="10"/>
  <c r="I33" i="10"/>
  <c r="I14" i="10"/>
  <c r="I28" i="10"/>
  <c r="I17" i="10"/>
  <c r="I16" i="10"/>
  <c r="I21" i="10"/>
  <c r="I37" i="10"/>
  <c r="I34" i="10"/>
  <c r="I23" i="10"/>
  <c r="I36" i="10"/>
  <c r="I18" i="10"/>
  <c r="I25" i="10"/>
  <c r="I32" i="10"/>
  <c r="I20" i="10"/>
  <c r="I22" i="10"/>
  <c r="I15" i="10"/>
  <c r="I27" i="10"/>
  <c r="I26" i="10"/>
  <c r="P20" i="10"/>
  <c r="P37" i="10"/>
  <c r="P28" i="10"/>
  <c r="P16" i="10"/>
  <c r="P36" i="10"/>
  <c r="P18" i="10"/>
  <c r="P17" i="10"/>
  <c r="P26" i="10"/>
  <c r="P24" i="10"/>
  <c r="P25" i="10"/>
  <c r="P34" i="10"/>
  <c r="P33" i="10"/>
  <c r="P15" i="10"/>
  <c r="P29" i="10"/>
  <c r="P23" i="10"/>
  <c r="P14" i="10"/>
  <c r="P31" i="10"/>
  <c r="P35" i="10"/>
  <c r="P22" i="10"/>
  <c r="P30" i="10"/>
  <c r="P19" i="10"/>
  <c r="P27" i="10"/>
  <c r="P21" i="10"/>
  <c r="P32" i="10"/>
  <c r="BU8" i="14" l="1" a="1"/>
  <c r="BU8" i="14" s="1"/>
  <c r="BF20" i="9" s="1"/>
  <c r="BT8" i="14" a="1"/>
  <c r="BT8" i="14" s="1"/>
  <c r="BE20" i="9" s="1"/>
  <c r="BK8" i="14" a="1"/>
  <c r="BK8" i="14" s="1"/>
  <c r="AV20" i="9" s="1"/>
  <c r="BI8" i="14" a="1"/>
  <c r="BI8" i="14" s="1"/>
  <c r="AT20" i="9" s="1"/>
  <c r="BP8" i="14" a="1"/>
  <c r="BP8" i="14" s="1"/>
  <c r="BA20" i="9" s="1"/>
  <c r="AR8" i="14" a="1"/>
  <c r="AR8" i="14" s="1"/>
  <c r="AC20" i="9" s="1"/>
  <c r="BG8" i="14" a="1"/>
  <c r="BG8" i="14" s="1"/>
  <c r="AR20" i="9" s="1"/>
  <c r="AB8" i="14" a="1"/>
  <c r="AB8" i="14" s="1"/>
  <c r="M20" i="9" s="1"/>
  <c r="AI8" i="14" a="1"/>
  <c r="AI8" i="14" s="1"/>
  <c r="T20" i="9" s="1"/>
  <c r="AN8" i="14" a="1"/>
  <c r="AN8" i="14" s="1"/>
  <c r="Y20" i="9" s="1"/>
  <c r="AT8" i="14" a="1"/>
  <c r="AT8" i="14" s="1"/>
  <c r="AE20" i="9" s="1"/>
  <c r="Y8" i="14" a="1"/>
  <c r="Y8" i="14" s="1"/>
  <c r="J20" i="9" s="1"/>
  <c r="AE8" i="14" a="1"/>
  <c r="AE8" i="14" s="1"/>
  <c r="P20" i="9" s="1"/>
  <c r="Q8" i="14" a="1"/>
  <c r="Q8" i="14" s="1"/>
  <c r="B20" i="9" s="1"/>
  <c r="BO8" i="14" a="1"/>
  <c r="BO8" i="14" s="1"/>
  <c r="AZ20" i="9" s="1"/>
  <c r="BL8" i="14" a="1"/>
  <c r="BL8" i="14" s="1"/>
  <c r="AW20" i="9" s="1"/>
  <c r="BJ8" i="14" a="1"/>
  <c r="BJ8" i="14" s="1"/>
  <c r="AU20" i="9" s="1"/>
  <c r="BE8" i="14" a="1"/>
  <c r="BE8" i="14" s="1"/>
  <c r="AP20" i="9" s="1"/>
  <c r="BB8" i="14" a="1"/>
  <c r="BB8" i="14" s="1"/>
  <c r="AM20" i="9" s="1"/>
  <c r="AM8" i="14" a="1"/>
  <c r="AM8" i="14" s="1"/>
  <c r="X20" i="9" s="1"/>
  <c r="BA8" i="14" a="1"/>
  <c r="BA8" i="14" s="1"/>
  <c r="AL20" i="9" s="1"/>
  <c r="AU8" i="14" a="1"/>
  <c r="AU8" i="14" s="1"/>
  <c r="AF20" i="9" s="1"/>
  <c r="AG8" i="14" a="1"/>
  <c r="AG8" i="14" s="1"/>
  <c r="R20" i="9" s="1"/>
  <c r="W8" i="14" a="1"/>
  <c r="W8" i="14" s="1"/>
  <c r="H20" i="9" s="1"/>
  <c r="V8" i="14" a="1"/>
  <c r="V8" i="14" s="1"/>
  <c r="G20" i="9" s="1"/>
  <c r="U8" i="14" a="1"/>
  <c r="U8" i="14" s="1"/>
  <c r="F20" i="9" s="1"/>
  <c r="AW8" i="14" a="1"/>
  <c r="AW8" i="14" s="1"/>
  <c r="AH20" i="9" s="1"/>
  <c r="AO8" i="14" a="1"/>
  <c r="AO8" i="14" s="1"/>
  <c r="Z20" i="9" s="1"/>
  <c r="X8" i="14" a="1"/>
  <c r="X8" i="14" s="1"/>
  <c r="I20" i="9" s="1"/>
  <c r="BM8" i="14" a="1"/>
  <c r="BM8" i="14" s="1"/>
  <c r="AX20" i="9" s="1"/>
  <c r="BS8" i="14" a="1"/>
  <c r="BS8" i="14" s="1"/>
  <c r="BD20" i="9" s="1"/>
  <c r="BF8" i="14" a="1"/>
  <c r="BF8" i="14" s="1"/>
  <c r="AQ20" i="9" s="1"/>
  <c r="BC8" i="14" a="1"/>
  <c r="BC8" i="14" s="1"/>
  <c r="AN20" i="9" s="1"/>
  <c r="AY8" i="14" a="1"/>
  <c r="AY8" i="14" s="1"/>
  <c r="AJ20" i="9" s="1"/>
  <c r="AK8" i="14" a="1"/>
  <c r="AK8" i="14" s="1"/>
  <c r="V20" i="9" s="1"/>
  <c r="AQ8" i="14" a="1"/>
  <c r="AQ8" i="14" s="1"/>
  <c r="AB20" i="9" s="1"/>
  <c r="AP8" i="14" a="1"/>
  <c r="AP8" i="14" s="1"/>
  <c r="AA20" i="9" s="1"/>
  <c r="AA8" i="14" a="1"/>
  <c r="AA8" i="14" s="1"/>
  <c r="L20" i="9" s="1"/>
  <c r="S8" i="14" a="1"/>
  <c r="S8" i="14" s="1"/>
  <c r="D20" i="9" s="1"/>
  <c r="R8" i="14" a="1"/>
  <c r="R8" i="14" s="1"/>
  <c r="C20" i="9" s="1"/>
  <c r="AF8" i="14" a="1"/>
  <c r="AF8" i="14" s="1"/>
  <c r="Q20" i="9" s="1"/>
  <c r="BH8" i="14" a="1"/>
  <c r="BH8" i="14" s="1"/>
  <c r="AS20" i="9" s="1"/>
  <c r="BQ8" i="14" a="1"/>
  <c r="BQ8" i="14" s="1"/>
  <c r="BB20" i="9" s="1"/>
  <c r="AX8" i="14" a="1"/>
  <c r="AX8" i="14" s="1"/>
  <c r="AI20" i="9" s="1"/>
  <c r="AS8" i="14" a="1"/>
  <c r="AS8" i="14" s="1"/>
  <c r="AD20" i="9" s="1"/>
  <c r="AJ8" i="14" a="1"/>
  <c r="AJ8" i="14" s="1"/>
  <c r="U20" i="9" s="1"/>
  <c r="Z8" i="14" a="1"/>
  <c r="Z8" i="14" s="1"/>
  <c r="K20" i="9" s="1"/>
  <c r="AC8" i="14" a="1"/>
  <c r="AC8" i="14" s="1"/>
  <c r="N20" i="9" s="1"/>
  <c r="BV10" i="14"/>
  <c r="BQ8" i="12" a="1"/>
  <c r="BQ8" i="12" s="1"/>
  <c r="BB20" i="2" s="1"/>
  <c r="BP8" i="12" a="1"/>
  <c r="BP8" i="12" s="1"/>
  <c r="BA20" i="2" s="1"/>
  <c r="BG8" i="12" a="1"/>
  <c r="BG8" i="12" s="1"/>
  <c r="AR20" i="2" s="1"/>
  <c r="AS8" i="12" a="1"/>
  <c r="AS8" i="12" s="1"/>
  <c r="AD20" i="2" s="1"/>
  <c r="AX8" i="12" a="1"/>
  <c r="AX8" i="12" s="1"/>
  <c r="AI20" i="2" s="1"/>
  <c r="AW8" i="12" a="1"/>
  <c r="AW8" i="12" s="1"/>
  <c r="AH20" i="2" s="1"/>
  <c r="AI8" i="12" a="1"/>
  <c r="AI8" i="12" s="1"/>
  <c r="T20" i="2" s="1"/>
  <c r="W8" i="12" a="1"/>
  <c r="W8" i="12" s="1"/>
  <c r="H20" i="2" s="1"/>
  <c r="AB8" i="12" a="1"/>
  <c r="AB8" i="12" s="1"/>
  <c r="M20" i="2" s="1"/>
  <c r="AA8" i="12" a="1"/>
  <c r="AA8" i="12" s="1"/>
  <c r="L20" i="2" s="1"/>
  <c r="AT8" i="12" a="1"/>
  <c r="AT8" i="12" s="1"/>
  <c r="AE20" i="2" s="1"/>
  <c r="AE8" i="12" a="1"/>
  <c r="AE8" i="12" s="1"/>
  <c r="P20" i="2" s="1"/>
  <c r="BM8" i="12" a="1"/>
  <c r="BM8" i="12" s="1"/>
  <c r="AX20" i="2" s="1"/>
  <c r="BB8" i="12" a="1"/>
  <c r="BB8" i="12" s="1"/>
  <c r="AM20" i="2" s="1"/>
  <c r="AH8" i="12" a="1"/>
  <c r="AH8" i="12" s="1"/>
  <c r="S20" i="2" s="1"/>
  <c r="AO8" i="12" a="1"/>
  <c r="AO8" i="12" s="1"/>
  <c r="Z20" i="2" s="1"/>
  <c r="BK8" i="12" a="1"/>
  <c r="BK8" i="12" s="1"/>
  <c r="AV20" i="2" s="1"/>
  <c r="BH8" i="12" a="1"/>
  <c r="BH8" i="12" s="1"/>
  <c r="AS20" i="2" s="1"/>
  <c r="BE8" i="12" a="1"/>
  <c r="BE8" i="12" s="1"/>
  <c r="AP20" i="2" s="1"/>
  <c r="AQ8" i="12" a="1"/>
  <c r="AQ8" i="12" s="1"/>
  <c r="AB20" i="2" s="1"/>
  <c r="AP8" i="12" a="1"/>
  <c r="AP8" i="12" s="1"/>
  <c r="AA20" i="2" s="1"/>
  <c r="AU8" i="12" a="1"/>
  <c r="AU8" i="12" s="1"/>
  <c r="AF20" i="2" s="1"/>
  <c r="AD8" i="12" a="1"/>
  <c r="AD8" i="12" s="1"/>
  <c r="O20" i="2" s="1"/>
  <c r="Q8" i="12" a="1"/>
  <c r="Q8" i="12" s="1"/>
  <c r="B20" i="2" s="1"/>
  <c r="V8" i="12" a="1"/>
  <c r="V8" i="12" s="1"/>
  <c r="G20" i="2" s="1"/>
  <c r="Z8" i="12" a="1"/>
  <c r="Z8" i="12" s="1"/>
  <c r="K20" i="2" s="1"/>
  <c r="R8" i="12" a="1"/>
  <c r="R8" i="12" s="1"/>
  <c r="C20" i="2" s="1"/>
  <c r="BR10" i="12"/>
  <c r="AY8" i="12" a="1"/>
  <c r="AY8" i="12" s="1"/>
  <c r="AJ20" i="2" s="1"/>
  <c r="X8" i="12" a="1"/>
  <c r="X8" i="12" s="1"/>
  <c r="I20" i="2" s="1"/>
  <c r="S8" i="12" a="1"/>
  <c r="S8" i="12" s="1"/>
  <c r="D20" i="2" s="1"/>
  <c r="BI8" i="12" a="1"/>
  <c r="BI8" i="12" s="1"/>
  <c r="AT20" i="2" s="1"/>
  <c r="BO8" i="12" a="1"/>
  <c r="BO8" i="12" s="1"/>
  <c r="AZ20" i="2" s="1"/>
  <c r="AZ8" i="12" a="1"/>
  <c r="AZ8" i="12" s="1"/>
  <c r="AK20" i="2" s="1"/>
  <c r="AK8" i="12" a="1"/>
  <c r="AK8" i="12" s="1"/>
  <c r="V20" i="2" s="1"/>
  <c r="BL8" i="12" a="1"/>
  <c r="BL8" i="12" s="1"/>
  <c r="AW20" i="2" s="1"/>
  <c r="BA8" i="12" a="1"/>
  <c r="BA8" i="12" s="1"/>
  <c r="AL20" i="2" s="1"/>
  <c r="AC8" i="12" a="1"/>
  <c r="AC8" i="12" s="1"/>
  <c r="N20" i="2" s="1"/>
  <c r="AL8" i="12" a="1"/>
  <c r="AL8" i="12" s="1"/>
  <c r="W20" i="2" s="1"/>
  <c r="AG8" i="12" a="1"/>
  <c r="AG8" i="12" s="1"/>
  <c r="R20" i="2" s="1"/>
  <c r="U8" i="12" a="1"/>
  <c r="U8" i="12" s="1"/>
  <c r="F20" i="2" s="1"/>
  <c r="Y8" i="12" a="1"/>
  <c r="Y8" i="12" s="1"/>
  <c r="J20" i="2" s="1"/>
  <c r="BC8" i="12" a="1"/>
  <c r="BC8" i="12" s="1"/>
  <c r="AN20" i="2" s="1"/>
  <c r="BD8" i="12" a="1"/>
  <c r="BD8" i="12" s="1"/>
  <c r="AO20" i="2" s="1"/>
  <c r="AM8" i="12" a="1"/>
  <c r="AM8" i="12" s="1"/>
  <c r="X20" i="2" s="1"/>
  <c r="AF8" i="12" a="1"/>
  <c r="AF8" i="12" s="1"/>
  <c r="Q20" i="2" s="1"/>
  <c r="BD10" i="12" l="1" a="1"/>
  <c r="BD10" i="12" s="1"/>
  <c r="AO22" i="2" s="1"/>
  <c r="BC10" i="12" a="1"/>
  <c r="BC10" i="12" s="1"/>
  <c r="AN22" i="2" s="1"/>
  <c r="AT10" i="12" a="1"/>
  <c r="AT10" i="12" s="1"/>
  <c r="AE22" i="2" s="1"/>
  <c r="AZ10" i="12" a="1"/>
  <c r="AZ10" i="12" s="1"/>
  <c r="AK22" i="2" s="1"/>
  <c r="BO10" i="12" a="1"/>
  <c r="BO10" i="12" s="1"/>
  <c r="AZ22" i="2" s="1"/>
  <c r="R10" i="12" a="1"/>
  <c r="R10" i="12" s="1"/>
  <c r="C22" i="2" s="1"/>
  <c r="AD10" i="12" a="1"/>
  <c r="AD10" i="12" s="1"/>
  <c r="O22" i="2" s="1"/>
  <c r="Q10" i="12" a="1"/>
  <c r="Q10" i="12" s="1"/>
  <c r="B22" i="2" s="1"/>
  <c r="AH10" i="12" a="1"/>
  <c r="AH10" i="12" s="1"/>
  <c r="S22" i="2" s="1"/>
  <c r="AW10" i="12" a="1"/>
  <c r="AW10" i="12" s="1"/>
  <c r="AH22" i="2" s="1"/>
  <c r="AA10" i="12" a="1"/>
  <c r="AA10" i="12" s="1"/>
  <c r="L22" i="2" s="1"/>
  <c r="BA10" i="12" a="1"/>
  <c r="BA10" i="12" s="1"/>
  <c r="AL22" i="2" s="1"/>
  <c r="AM10" i="12" a="1"/>
  <c r="AM10" i="12" s="1"/>
  <c r="X22" i="2" s="1"/>
  <c r="BR11" i="12"/>
  <c r="BQ10" i="12" a="1"/>
  <c r="BQ10" i="12" s="1"/>
  <c r="BB22" i="2" s="1"/>
  <c r="BP10" i="12" a="1"/>
  <c r="BP10" i="12" s="1"/>
  <c r="BA22" i="2" s="1"/>
  <c r="AL10" i="12" a="1"/>
  <c r="AL10" i="12" s="1"/>
  <c r="W22" i="2" s="1"/>
  <c r="AY10" i="12" a="1"/>
  <c r="AY10" i="12" s="1"/>
  <c r="AJ22" i="2" s="1"/>
  <c r="AX10" i="12" a="1"/>
  <c r="AX10" i="12" s="1"/>
  <c r="AI22" i="2" s="1"/>
  <c r="BE10" i="12" a="1"/>
  <c r="BE10" i="12" s="1"/>
  <c r="AP22" i="2" s="1"/>
  <c r="AC10" i="12" a="1"/>
  <c r="AC10" i="12" s="1"/>
  <c r="N22" i="2" s="1"/>
  <c r="AU10" i="12" a="1"/>
  <c r="AU10" i="12" s="1"/>
  <c r="AF22" i="2" s="1"/>
  <c r="AB10" i="12" a="1"/>
  <c r="AB10" i="12" s="1"/>
  <c r="M22" i="2" s="1"/>
  <c r="S10" i="12" a="1"/>
  <c r="S10" i="12" s="1"/>
  <c r="D22" i="2" s="1"/>
  <c r="AK10" i="12" a="1"/>
  <c r="AK10" i="12" s="1"/>
  <c r="V22" i="2" s="1"/>
  <c r="AQ10" i="12" a="1"/>
  <c r="AQ10" i="12" s="1"/>
  <c r="AB22" i="2" s="1"/>
  <c r="U10" i="12" a="1"/>
  <c r="U10" i="12" s="1"/>
  <c r="F22" i="2" s="1"/>
  <c r="BK10" i="12" a="1"/>
  <c r="BK10" i="12" s="1"/>
  <c r="AV22" i="2" s="1"/>
  <c r="BH10" i="12" a="1"/>
  <c r="BH10" i="12" s="1"/>
  <c r="AS22" i="2" s="1"/>
  <c r="BM10" i="12" a="1"/>
  <c r="BM10" i="12" s="1"/>
  <c r="AX22" i="2" s="1"/>
  <c r="AS10" i="12" a="1"/>
  <c r="AS10" i="12" s="1"/>
  <c r="AD22" i="2" s="1"/>
  <c r="AE10" i="12" a="1"/>
  <c r="AE10" i="12" s="1"/>
  <c r="P22" i="2" s="1"/>
  <c r="AP10" i="12" a="1"/>
  <c r="AP10" i="12" s="1"/>
  <c r="AA22" i="2" s="1"/>
  <c r="X10" i="12" a="1"/>
  <c r="X10" i="12" s="1"/>
  <c r="I22" i="2" s="1"/>
  <c r="AO10" i="12" a="1"/>
  <c r="AO10" i="12" s="1"/>
  <c r="Z22" i="2" s="1"/>
  <c r="V10" i="12" a="1"/>
  <c r="V10" i="12" s="1"/>
  <c r="G22" i="2" s="1"/>
  <c r="Z10" i="12" a="1"/>
  <c r="Z10" i="12" s="1"/>
  <c r="K22" i="2" s="1"/>
  <c r="AF10" i="12" a="1"/>
  <c r="AF10" i="12" s="1"/>
  <c r="Q22" i="2" s="1"/>
  <c r="BL10" i="12" a="1"/>
  <c r="BL10" i="12" s="1"/>
  <c r="AW22" i="2" s="1"/>
  <c r="BI10" i="12" a="1"/>
  <c r="BI10" i="12" s="1"/>
  <c r="AT22" i="2" s="1"/>
  <c r="BG10" i="12" a="1"/>
  <c r="BG10" i="12" s="1"/>
  <c r="AR22" i="2" s="1"/>
  <c r="Y10" i="12" a="1"/>
  <c r="Y10" i="12" s="1"/>
  <c r="J22" i="2" s="1"/>
  <c r="AI10" i="12" a="1"/>
  <c r="AI10" i="12" s="1"/>
  <c r="T22" i="2" s="1"/>
  <c r="W10" i="12" a="1"/>
  <c r="W10" i="12" s="1"/>
  <c r="H22" i="2" s="1"/>
  <c r="BB10" i="12" a="1"/>
  <c r="BB10" i="12" s="1"/>
  <c r="AM22" i="2" s="1"/>
  <c r="AG10" i="12" a="1"/>
  <c r="AG10" i="12" s="1"/>
  <c r="R22" i="2" s="1"/>
  <c r="BI10" i="14" a="1"/>
  <c r="BI10" i="14" s="1"/>
  <c r="AT22" i="9" s="1"/>
  <c r="BH10" i="14" a="1"/>
  <c r="BH10" i="14" s="1"/>
  <c r="AS22" i="9" s="1"/>
  <c r="BG10" i="14" a="1"/>
  <c r="BG10" i="14" s="1"/>
  <c r="AR22" i="9" s="1"/>
  <c r="BK10" i="14" a="1"/>
  <c r="BK10" i="14" s="1"/>
  <c r="AV22" i="9" s="1"/>
  <c r="BE10" i="14" a="1"/>
  <c r="BE10" i="14" s="1"/>
  <c r="AP22" i="9" s="1"/>
  <c r="AN10" i="14" a="1"/>
  <c r="AN10" i="14" s="1"/>
  <c r="Y22" i="9" s="1"/>
  <c r="AM10" i="14" a="1"/>
  <c r="AM10" i="14" s="1"/>
  <c r="X22" i="9" s="1"/>
  <c r="X10" i="14" a="1"/>
  <c r="X10" i="14" s="1"/>
  <c r="I22" i="9" s="1"/>
  <c r="AU10" i="14" a="1"/>
  <c r="AU10" i="14" s="1"/>
  <c r="AF22" i="9" s="1"/>
  <c r="R10" i="14" a="1"/>
  <c r="R10" i="14" s="1"/>
  <c r="C22" i="9" s="1"/>
  <c r="W10" i="14" a="1"/>
  <c r="W10" i="14" s="1"/>
  <c r="H22" i="9" s="1"/>
  <c r="V10" i="14" a="1"/>
  <c r="V10" i="14" s="1"/>
  <c r="G22" i="9" s="1"/>
  <c r="BV11" i="14"/>
  <c r="BP10" i="14" a="1"/>
  <c r="BP10" i="14" s="1"/>
  <c r="BA22" i="9" s="1"/>
  <c r="BU10" i="14" a="1"/>
  <c r="BU10" i="14" s="1"/>
  <c r="BF22" i="9" s="1"/>
  <c r="BT10" i="14" a="1"/>
  <c r="BT10" i="14" s="1"/>
  <c r="BE22" i="9" s="1"/>
  <c r="BA10" i="14" a="1"/>
  <c r="BA10" i="14" s="1"/>
  <c r="AL22" i="9" s="1"/>
  <c r="BF10" i="14" a="1"/>
  <c r="BF10" i="14" s="1"/>
  <c r="AQ22" i="9" s="1"/>
  <c r="BC10" i="14" a="1"/>
  <c r="BC10" i="14" s="1"/>
  <c r="AN22" i="9" s="1"/>
  <c r="AF10" i="14" a="1"/>
  <c r="AF10" i="14" s="1"/>
  <c r="Q22" i="9" s="1"/>
  <c r="AK10" i="14" a="1"/>
  <c r="AK10" i="14" s="1"/>
  <c r="V22" i="9" s="1"/>
  <c r="AQ10" i="14" a="1"/>
  <c r="AQ10" i="14" s="1"/>
  <c r="AB22" i="9" s="1"/>
  <c r="AP10" i="14" a="1"/>
  <c r="AP10" i="14" s="1"/>
  <c r="AA22" i="9" s="1"/>
  <c r="U10" i="14" a="1"/>
  <c r="U10" i="14" s="1"/>
  <c r="F22" i="9" s="1"/>
  <c r="AW10" i="14" a="1"/>
  <c r="AW10" i="14" s="1"/>
  <c r="AH22" i="9" s="1"/>
  <c r="AO10" i="14" a="1"/>
  <c r="AO10" i="14" s="1"/>
  <c r="Z22" i="9" s="1"/>
  <c r="BJ10" i="14" a="1"/>
  <c r="BJ10" i="14" s="1"/>
  <c r="AU22" i="9" s="1"/>
  <c r="BO10" i="14" a="1"/>
  <c r="BO10" i="14" s="1"/>
  <c r="AZ22" i="9" s="1"/>
  <c r="BL10" i="14" a="1"/>
  <c r="BL10" i="14" s="1"/>
  <c r="AW22" i="9" s="1"/>
  <c r="AY10" i="14" a="1"/>
  <c r="AY10" i="14" s="1"/>
  <c r="AJ22" i="9" s="1"/>
  <c r="AX10" i="14" a="1"/>
  <c r="AX10" i="14" s="1"/>
  <c r="AI22" i="9" s="1"/>
  <c r="BB10" i="14" a="1"/>
  <c r="BB10" i="14" s="1"/>
  <c r="AM22" i="9" s="1"/>
  <c r="AS10" i="14" a="1"/>
  <c r="AS10" i="14" s="1"/>
  <c r="AD22" i="9" s="1"/>
  <c r="AE10" i="14" a="1"/>
  <c r="AE10" i="14" s="1"/>
  <c r="P22" i="9" s="1"/>
  <c r="AJ10" i="14" a="1"/>
  <c r="AJ10" i="14" s="1"/>
  <c r="U22" i="9" s="1"/>
  <c r="Z10" i="14" a="1"/>
  <c r="Z10" i="14" s="1"/>
  <c r="K22" i="9" s="1"/>
  <c r="Q10" i="14" a="1"/>
  <c r="Q10" i="14" s="1"/>
  <c r="B22" i="9" s="1"/>
  <c r="AG10" i="14" a="1"/>
  <c r="AG10" i="14" s="1"/>
  <c r="R22" i="9" s="1"/>
  <c r="AI10" i="14" a="1"/>
  <c r="AI10" i="14" s="1"/>
  <c r="T22" i="9" s="1"/>
  <c r="BM10" i="14" a="1"/>
  <c r="BM10" i="14" s="1"/>
  <c r="AX22" i="9" s="1"/>
  <c r="BQ10" i="14" a="1"/>
  <c r="BQ10" i="14" s="1"/>
  <c r="BB22" i="9" s="1"/>
  <c r="BS10" i="14" a="1"/>
  <c r="BS10" i="14" s="1"/>
  <c r="BD22" i="9" s="1"/>
  <c r="AT10" i="14" a="1"/>
  <c r="AT10" i="14" s="1"/>
  <c r="AE22" i="9" s="1"/>
  <c r="AR10" i="14" a="1"/>
  <c r="AR10" i="14" s="1"/>
  <c r="AC22" i="9" s="1"/>
  <c r="AC10" i="14" a="1"/>
  <c r="AC10" i="14" s="1"/>
  <c r="N22" i="9" s="1"/>
  <c r="AB10" i="14" a="1"/>
  <c r="AB10" i="14" s="1"/>
  <c r="M22" i="9" s="1"/>
  <c r="S10" i="14" a="1"/>
  <c r="S10" i="14" s="1"/>
  <c r="D22" i="9" s="1"/>
  <c r="Y10" i="14" a="1"/>
  <c r="Y10" i="14" s="1"/>
  <c r="J22" i="9" s="1"/>
  <c r="AA10" i="14" a="1"/>
  <c r="AA10" i="14" s="1"/>
  <c r="L22" i="9" s="1"/>
  <c r="A3" i="2"/>
  <c r="A2" i="2"/>
  <c r="BQ11" i="14" l="1" a="1"/>
  <c r="BQ11" i="14" s="1"/>
  <c r="BB23" i="9" s="1"/>
  <c r="BI11" i="14" a="1"/>
  <c r="BI11" i="14" s="1"/>
  <c r="AT23" i="9" s="1"/>
  <c r="BH11" i="14" a="1"/>
  <c r="BH11" i="14" s="1"/>
  <c r="AS23" i="9" s="1"/>
  <c r="BG11" i="14" a="1"/>
  <c r="BG11" i="14" s="1"/>
  <c r="AR23" i="9" s="1"/>
  <c r="BE11" i="14" a="1"/>
  <c r="BE11" i="14" s="1"/>
  <c r="AP23" i="9" s="1"/>
  <c r="AI11" i="14" a="1"/>
  <c r="AI11" i="14" s="1"/>
  <c r="T23" i="9" s="1"/>
  <c r="AT11" i="14" a="1"/>
  <c r="AT11" i="14" s="1"/>
  <c r="AE23" i="9" s="1"/>
  <c r="AW11" i="14" a="1"/>
  <c r="AW11" i="14" s="1"/>
  <c r="AH23" i="9" s="1"/>
  <c r="AK11" i="14" a="1"/>
  <c r="AK11" i="14" s="1"/>
  <c r="V23" i="9" s="1"/>
  <c r="U11" i="14" a="1"/>
  <c r="U11" i="14" s="1"/>
  <c r="F23" i="9" s="1"/>
  <c r="V11" i="14" a="1"/>
  <c r="V11" i="14" s="1"/>
  <c r="G23" i="9" s="1"/>
  <c r="AJ11" i="14" a="1"/>
  <c r="AJ11" i="14" s="1"/>
  <c r="U23" i="9" s="1"/>
  <c r="BS11" i="14" a="1"/>
  <c r="BS11" i="14" s="1"/>
  <c r="BD23" i="9" s="1"/>
  <c r="Z11" i="14" a="1"/>
  <c r="Z11" i="14" s="1"/>
  <c r="K23" i="9" s="1"/>
  <c r="BK11" i="14" a="1"/>
  <c r="BK11" i="14" s="1"/>
  <c r="AV23" i="9" s="1"/>
  <c r="BU11" i="14" a="1"/>
  <c r="BU11" i="14" s="1"/>
  <c r="BF23" i="9" s="1"/>
  <c r="BL11" i="14" a="1"/>
  <c r="BL11" i="14" s="1"/>
  <c r="AW23" i="9" s="1"/>
  <c r="BA11" i="14" a="1"/>
  <c r="BA11" i="14" s="1"/>
  <c r="AL23" i="9" s="1"/>
  <c r="AU11" i="14" a="1"/>
  <c r="AU11" i="14" s="1"/>
  <c r="AF23" i="9" s="1"/>
  <c r="AG11" i="14" a="1"/>
  <c r="AG11" i="14" s="1"/>
  <c r="R23" i="9" s="1"/>
  <c r="AN11" i="14" a="1"/>
  <c r="AN11" i="14" s="1"/>
  <c r="Y23" i="9" s="1"/>
  <c r="AS11" i="14" a="1"/>
  <c r="AS11" i="14" s="1"/>
  <c r="AD23" i="9" s="1"/>
  <c r="AE11" i="14" a="1"/>
  <c r="AE11" i="14" s="1"/>
  <c r="P23" i="9" s="1"/>
  <c r="Q11" i="14" a="1"/>
  <c r="Q11" i="14" s="1"/>
  <c r="B23" i="9" s="1"/>
  <c r="AB11" i="14" a="1"/>
  <c r="AB11" i="14" s="1"/>
  <c r="M23" i="9" s="1"/>
  <c r="W11" i="14" a="1"/>
  <c r="W11" i="14" s="1"/>
  <c r="H23" i="9" s="1"/>
  <c r="BP11" i="14" a="1"/>
  <c r="BP11" i="14" s="1"/>
  <c r="BA23" i="9" s="1"/>
  <c r="X11" i="14" a="1"/>
  <c r="X11" i="14" s="1"/>
  <c r="I23" i="9" s="1"/>
  <c r="BC11" i="14" a="1"/>
  <c r="BC11" i="14" s="1"/>
  <c r="AN23" i="9" s="1"/>
  <c r="BJ11" i="14" a="1"/>
  <c r="BJ11" i="14" s="1"/>
  <c r="AU23" i="9" s="1"/>
  <c r="BO11" i="14" a="1"/>
  <c r="BO11" i="14" s="1"/>
  <c r="AZ23" i="9" s="1"/>
  <c r="BB11" i="14" a="1"/>
  <c r="BB11" i="14" s="1"/>
  <c r="AM23" i="9" s="1"/>
  <c r="AY11" i="14" a="1"/>
  <c r="AY11" i="14" s="1"/>
  <c r="AJ23" i="9" s="1"/>
  <c r="AP11" i="14" a="1"/>
  <c r="AP11" i="14" s="1"/>
  <c r="AA23" i="9" s="1"/>
  <c r="AA11" i="14" a="1"/>
  <c r="AA11" i="14" s="1"/>
  <c r="L23" i="9" s="1"/>
  <c r="AF11" i="14" a="1"/>
  <c r="AF11" i="14" s="1"/>
  <c r="Q23" i="9" s="1"/>
  <c r="AR11" i="14" a="1"/>
  <c r="AR11" i="14" s="1"/>
  <c r="AC23" i="9" s="1"/>
  <c r="AC11" i="14" a="1"/>
  <c r="AC11" i="14" s="1"/>
  <c r="N23" i="9" s="1"/>
  <c r="AQ11" i="14" a="1"/>
  <c r="AQ11" i="14" s="1"/>
  <c r="AB23" i="9" s="1"/>
  <c r="S11" i="14" a="1"/>
  <c r="S11" i="14" s="1"/>
  <c r="D23" i="9" s="1"/>
  <c r="R11" i="14" a="1"/>
  <c r="R11" i="14" s="1"/>
  <c r="C23" i="9" s="1"/>
  <c r="BM11" i="14" a="1"/>
  <c r="BM11" i="14" s="1"/>
  <c r="AX23" i="9" s="1"/>
  <c r="BT11" i="14" a="1"/>
  <c r="BT11" i="14" s="1"/>
  <c r="BE23" i="9" s="1"/>
  <c r="BF11" i="14" a="1"/>
  <c r="BF11" i="14" s="1"/>
  <c r="AQ23" i="9" s="1"/>
  <c r="AO11" i="14" a="1"/>
  <c r="AO11" i="14" s="1"/>
  <c r="Z23" i="9" s="1"/>
  <c r="AX11" i="14" a="1"/>
  <c r="AX11" i="14" s="1"/>
  <c r="AI23" i="9" s="1"/>
  <c r="Y11" i="14" a="1"/>
  <c r="Y11" i="14" s="1"/>
  <c r="J23" i="9" s="1"/>
  <c r="AM11" i="14" a="1"/>
  <c r="AM11" i="14" s="1"/>
  <c r="X23" i="9" s="1"/>
  <c r="BV12" i="14"/>
  <c r="BM11" i="12" a="1"/>
  <c r="BM11" i="12" s="1"/>
  <c r="AX23" i="2" s="1"/>
  <c r="BD11" i="12" a="1"/>
  <c r="BD11" i="12" s="1"/>
  <c r="AO23" i="2" s="1"/>
  <c r="BH11" i="12" a="1"/>
  <c r="BH11" i="12" s="1"/>
  <c r="AS23" i="2" s="1"/>
  <c r="AO11" i="12" a="1"/>
  <c r="AO11" i="12" s="1"/>
  <c r="Z23" i="2" s="1"/>
  <c r="AT11" i="12" a="1"/>
  <c r="AT11" i="12" s="1"/>
  <c r="AE23" i="2" s="1"/>
  <c r="AS11" i="12" a="1"/>
  <c r="AS11" i="12" s="1"/>
  <c r="AD23" i="2" s="1"/>
  <c r="AF11" i="12" a="1"/>
  <c r="AF11" i="12" s="1"/>
  <c r="Q23" i="2" s="1"/>
  <c r="S11" i="12" a="1"/>
  <c r="S11" i="12" s="1"/>
  <c r="D23" i="2" s="1"/>
  <c r="R11" i="12" a="1"/>
  <c r="R11" i="12" s="1"/>
  <c r="C23" i="2" s="1"/>
  <c r="AC11" i="12" a="1"/>
  <c r="AC11" i="12" s="1"/>
  <c r="N23" i="2" s="1"/>
  <c r="V11" i="12" a="1"/>
  <c r="V11" i="12" s="1"/>
  <c r="G23" i="2" s="1"/>
  <c r="BR12" i="12"/>
  <c r="BI11" i="12" a="1"/>
  <c r="BI11" i="12" s="1"/>
  <c r="AT23" i="2" s="1"/>
  <c r="AH11" i="12" a="1"/>
  <c r="AH11" i="12" s="1"/>
  <c r="S23" i="2" s="1"/>
  <c r="BG11" i="12" a="1"/>
  <c r="BG11" i="12" s="1"/>
  <c r="AR23" i="2" s="1"/>
  <c r="BQ11" i="12" a="1"/>
  <c r="BQ11" i="12" s="1"/>
  <c r="BB23" i="2" s="1"/>
  <c r="BB11" i="12" a="1"/>
  <c r="BB11" i="12" s="1"/>
  <c r="AM23" i="2" s="1"/>
  <c r="AM11" i="12" a="1"/>
  <c r="AM11" i="12" s="1"/>
  <c r="X23" i="2" s="1"/>
  <c r="BC11" i="12" a="1"/>
  <c r="BC11" i="12" s="1"/>
  <c r="AN23" i="2" s="1"/>
  <c r="AP11" i="12" a="1"/>
  <c r="AP11" i="12" s="1"/>
  <c r="AA23" i="2" s="1"/>
  <c r="AA11" i="12" a="1"/>
  <c r="AA11" i="12" s="1"/>
  <c r="L23" i="2" s="1"/>
  <c r="AK11" i="12" a="1"/>
  <c r="AK11" i="12" s="1"/>
  <c r="V23" i="2" s="1"/>
  <c r="AX11" i="12" a="1"/>
  <c r="AX11" i="12" s="1"/>
  <c r="AI23" i="2" s="1"/>
  <c r="X11" i="12" a="1"/>
  <c r="X11" i="12" s="1"/>
  <c r="I23" i="2" s="1"/>
  <c r="AB11" i="12" a="1"/>
  <c r="AB11" i="12" s="1"/>
  <c r="M23" i="2" s="1"/>
  <c r="BO11" i="12" a="1"/>
  <c r="BO11" i="12" s="1"/>
  <c r="AZ23" i="2" s="1"/>
  <c r="AU11" i="12" a="1"/>
  <c r="AU11" i="12" s="1"/>
  <c r="AF23" i="2" s="1"/>
  <c r="BA11" i="12" a="1"/>
  <c r="BA11" i="12" s="1"/>
  <c r="AL23" i="2" s="1"/>
  <c r="AY11" i="12" a="1"/>
  <c r="AY11" i="12" s="1"/>
  <c r="AJ23" i="2" s="1"/>
  <c r="AG11" i="12" a="1"/>
  <c r="AG11" i="12" s="1"/>
  <c r="R23" i="2" s="1"/>
  <c r="U11" i="12" a="1"/>
  <c r="U11" i="12" s="1"/>
  <c r="F23" i="2" s="1"/>
  <c r="Y11" i="12" a="1"/>
  <c r="Y11" i="12" s="1"/>
  <c r="J23" i="2" s="1"/>
  <c r="AD11" i="12" a="1"/>
  <c r="AD11" i="12" s="1"/>
  <c r="O23" i="2" s="1"/>
  <c r="Q11" i="12" a="1"/>
  <c r="Q11" i="12" s="1"/>
  <c r="B23" i="2" s="1"/>
  <c r="BE11" i="12" a="1"/>
  <c r="BE11" i="12" s="1"/>
  <c r="AP23" i="2" s="1"/>
  <c r="BK11" i="12" a="1"/>
  <c r="BK11" i="12" s="1"/>
  <c r="AV23" i="2" s="1"/>
  <c r="AW11" i="12" a="1"/>
  <c r="AW11" i="12" s="1"/>
  <c r="AH23" i="2" s="1"/>
  <c r="BP11" i="12" a="1"/>
  <c r="BP11" i="12" s="1"/>
  <c r="BA23" i="2" s="1"/>
  <c r="AZ11" i="12" a="1"/>
  <c r="AZ11" i="12" s="1"/>
  <c r="AK23" i="2" s="1"/>
  <c r="AL11" i="12" a="1"/>
  <c r="AL11" i="12" s="1"/>
  <c r="W23" i="2" s="1"/>
  <c r="Z11" i="12" a="1"/>
  <c r="Z11" i="12" s="1"/>
  <c r="K23" i="2" s="1"/>
  <c r="AE11" i="12" a="1"/>
  <c r="AE11" i="12" s="1"/>
  <c r="P23" i="2" s="1"/>
  <c r="AI11" i="12" a="1"/>
  <c r="AI11" i="12" s="1"/>
  <c r="T23" i="2" s="1"/>
  <c r="W11" i="12" a="1"/>
  <c r="W11" i="12" s="1"/>
  <c r="H23" i="2" s="1"/>
  <c r="AQ11" i="12" a="1"/>
  <c r="AQ11" i="12" s="1"/>
  <c r="AB23" i="2" s="1"/>
  <c r="BL11" i="12" a="1"/>
  <c r="BL11" i="12" s="1"/>
  <c r="AW23" i="2" s="1"/>
  <c r="BH12" i="12" l="1" a="1"/>
  <c r="BH12" i="12" s="1"/>
  <c r="AS24" i="2" s="1"/>
  <c r="BE12" i="12" a="1"/>
  <c r="BE12" i="12" s="1"/>
  <c r="AP24" i="2" s="1"/>
  <c r="BD12" i="12" a="1"/>
  <c r="BD12" i="12" s="1"/>
  <c r="AO24" i="2" s="1"/>
  <c r="BB12" i="12" a="1"/>
  <c r="BB12" i="12" s="1"/>
  <c r="AM24" i="2" s="1"/>
  <c r="BA12" i="12" a="1"/>
  <c r="BA12" i="12" s="1"/>
  <c r="AL24" i="2" s="1"/>
  <c r="V12" i="12" a="1"/>
  <c r="V12" i="12" s="1"/>
  <c r="G24" i="2" s="1"/>
  <c r="AG12" i="12" a="1"/>
  <c r="AG12" i="12" s="1"/>
  <c r="R24" i="2" s="1"/>
  <c r="U12" i="12" a="1"/>
  <c r="U12" i="12" s="1"/>
  <c r="F24" i="2" s="1"/>
  <c r="AL12" i="12" a="1"/>
  <c r="AL12" i="12" s="1"/>
  <c r="W24" i="2" s="1"/>
  <c r="BI12" i="12" a="1"/>
  <c r="BI12" i="12" s="1"/>
  <c r="AT24" i="2" s="1"/>
  <c r="AI12" i="12" a="1"/>
  <c r="AI12" i="12" s="1"/>
  <c r="T24" i="2" s="1"/>
  <c r="BP12" i="12" a="1"/>
  <c r="BP12" i="12" s="1"/>
  <c r="BA24" i="2" s="1"/>
  <c r="BC12" i="12" a="1"/>
  <c r="BC12" i="12" s="1"/>
  <c r="AN24" i="2" s="1"/>
  <c r="AO12" i="12" a="1"/>
  <c r="AO12" i="12" s="1"/>
  <c r="Z24" i="2" s="1"/>
  <c r="AM12" i="12" a="1"/>
  <c r="AM12" i="12" s="1"/>
  <c r="X24" i="2" s="1"/>
  <c r="AQ12" i="12" a="1"/>
  <c r="AQ12" i="12" s="1"/>
  <c r="AB24" i="2" s="1"/>
  <c r="Q12" i="12" a="1"/>
  <c r="Q12" i="12" s="1"/>
  <c r="B24" i="2" s="1"/>
  <c r="BO12" i="12" a="1"/>
  <c r="BO12" i="12" s="1"/>
  <c r="AZ24" i="2" s="1"/>
  <c r="BL12" i="12" a="1"/>
  <c r="BL12" i="12" s="1"/>
  <c r="AW24" i="2" s="1"/>
  <c r="AX12" i="12" a="1"/>
  <c r="AX12" i="12" s="1"/>
  <c r="AI24" i="2" s="1"/>
  <c r="AW12" i="12" a="1"/>
  <c r="AW12" i="12" s="1"/>
  <c r="AH24" i="2" s="1"/>
  <c r="AT12" i="12" a="1"/>
  <c r="AT12" i="12" s="1"/>
  <c r="AE24" i="2" s="1"/>
  <c r="AY12" i="12" a="1"/>
  <c r="AY12" i="12" s="1"/>
  <c r="AJ24" i="2" s="1"/>
  <c r="AF12" i="12" a="1"/>
  <c r="AF12" i="12" s="1"/>
  <c r="Q24" i="2" s="1"/>
  <c r="S12" i="12" a="1"/>
  <c r="S12" i="12" s="1"/>
  <c r="D24" i="2" s="1"/>
  <c r="AE12" i="12" a="1"/>
  <c r="AE12" i="12" s="1"/>
  <c r="P24" i="2" s="1"/>
  <c r="AC12" i="12" a="1"/>
  <c r="AC12" i="12" s="1"/>
  <c r="N24" i="2" s="1"/>
  <c r="AD12" i="12" a="1"/>
  <c r="AD12" i="12" s="1"/>
  <c r="O24" i="2" s="1"/>
  <c r="BR13" i="12"/>
  <c r="BG12" i="12" a="1"/>
  <c r="BG12" i="12" s="1"/>
  <c r="AR24" i="2" s="1"/>
  <c r="AK12" i="12" a="1"/>
  <c r="AK12" i="12" s="1"/>
  <c r="V24" i="2" s="1"/>
  <c r="BM12" i="12" a="1"/>
  <c r="BM12" i="12" s="1"/>
  <c r="AX24" i="2" s="1"/>
  <c r="BQ12" i="12" a="1"/>
  <c r="BQ12" i="12" s="1"/>
  <c r="BB24" i="2" s="1"/>
  <c r="AP12" i="12" a="1"/>
  <c r="AP12" i="12" s="1"/>
  <c r="AA24" i="2" s="1"/>
  <c r="AU12" i="12" a="1"/>
  <c r="AU12" i="12" s="1"/>
  <c r="AF24" i="2" s="1"/>
  <c r="AH12" i="12" a="1"/>
  <c r="AH12" i="12" s="1"/>
  <c r="S24" i="2" s="1"/>
  <c r="AS12" i="12" a="1"/>
  <c r="AS12" i="12" s="1"/>
  <c r="AD24" i="2" s="1"/>
  <c r="AA12" i="12" a="1"/>
  <c r="AA12" i="12" s="1"/>
  <c r="L24" i="2" s="1"/>
  <c r="AZ12" i="12" a="1"/>
  <c r="AZ12" i="12" s="1"/>
  <c r="AK24" i="2" s="1"/>
  <c r="Y12" i="12" a="1"/>
  <c r="Y12" i="12" s="1"/>
  <c r="J24" i="2" s="1"/>
  <c r="X12" i="12" a="1"/>
  <c r="X12" i="12" s="1"/>
  <c r="I24" i="2" s="1"/>
  <c r="W12" i="12" a="1"/>
  <c r="W12" i="12" s="1"/>
  <c r="H24" i="2" s="1"/>
  <c r="BK12" i="12" a="1"/>
  <c r="BK12" i="12" s="1"/>
  <c r="AV24" i="2" s="1"/>
  <c r="AB12" i="12" a="1"/>
  <c r="AB12" i="12" s="1"/>
  <c r="M24" i="2" s="1"/>
  <c r="Z12" i="12" a="1"/>
  <c r="Z12" i="12" s="1"/>
  <c r="K24" i="2" s="1"/>
  <c r="R12" i="12" a="1"/>
  <c r="R12" i="12" s="1"/>
  <c r="C24" i="2" s="1"/>
  <c r="BL12" i="14" a="1"/>
  <c r="BL12" i="14" s="1"/>
  <c r="AW24" i="9" s="1"/>
  <c r="BJ12" i="14" a="1"/>
  <c r="BJ12" i="14" s="1"/>
  <c r="AU24" i="9" s="1"/>
  <c r="BO12" i="14" a="1"/>
  <c r="BO12" i="14" s="1"/>
  <c r="AZ24" i="9" s="1"/>
  <c r="BB12" i="14" a="1"/>
  <c r="BB12" i="14" s="1"/>
  <c r="AM24" i="9" s="1"/>
  <c r="AX12" i="14" a="1"/>
  <c r="AX12" i="14" s="1"/>
  <c r="AI24" i="9" s="1"/>
  <c r="AU12" i="14" a="1"/>
  <c r="AU12" i="14" s="1"/>
  <c r="AF24" i="9" s="1"/>
  <c r="AG12" i="14" a="1"/>
  <c r="AG12" i="14" s="1"/>
  <c r="R24" i="9" s="1"/>
  <c r="AN12" i="14" a="1"/>
  <c r="AN12" i="14" s="1"/>
  <c r="Y24" i="9" s="1"/>
  <c r="V12" i="14" a="1"/>
  <c r="V12" i="14" s="1"/>
  <c r="G24" i="9" s="1"/>
  <c r="BM12" i="14" a="1"/>
  <c r="BM12" i="14" s="1"/>
  <c r="AX24" i="9" s="1"/>
  <c r="AE12" i="14" a="1"/>
  <c r="AE12" i="14" s="1"/>
  <c r="P24" i="9" s="1"/>
  <c r="AM12" i="14" a="1"/>
  <c r="AM12" i="14" s="1"/>
  <c r="X24" i="9" s="1"/>
  <c r="BV13" i="14"/>
  <c r="BK12" i="14" a="1"/>
  <c r="BK12" i="14" s="1"/>
  <c r="AV24" i="9" s="1"/>
  <c r="BS12" i="14" a="1"/>
  <c r="BS12" i="14" s="1"/>
  <c r="BD24" i="9" s="1"/>
  <c r="BP12" i="14" a="1"/>
  <c r="BP12" i="14" s="1"/>
  <c r="BA24" i="9" s="1"/>
  <c r="BE12" i="14" a="1"/>
  <c r="BE12" i="14" s="1"/>
  <c r="AP24" i="9" s="1"/>
  <c r="BG12" i="14" a="1"/>
  <c r="BG12" i="14" s="1"/>
  <c r="AR24" i="9" s="1"/>
  <c r="AQ12" i="14" a="1"/>
  <c r="AQ12" i="14" s="1"/>
  <c r="AB24" i="9" s="1"/>
  <c r="AP12" i="14" a="1"/>
  <c r="AP12" i="14" s="1"/>
  <c r="AA24" i="9" s="1"/>
  <c r="AA12" i="14" a="1"/>
  <c r="AA12" i="14" s="1"/>
  <c r="L24" i="9" s="1"/>
  <c r="AF12" i="14" a="1"/>
  <c r="AF12" i="14" s="1"/>
  <c r="Q24" i="9" s="1"/>
  <c r="R12" i="14" a="1"/>
  <c r="R12" i="14" s="1"/>
  <c r="C24" i="9" s="1"/>
  <c r="BF12" i="14" a="1"/>
  <c r="BF12" i="14" s="1"/>
  <c r="AQ24" i="9" s="1"/>
  <c r="U12" i="14" a="1"/>
  <c r="U12" i="14" s="1"/>
  <c r="F24" i="9" s="1"/>
  <c r="X12" i="14" a="1"/>
  <c r="X12" i="14" s="1"/>
  <c r="I24" i="9" s="1"/>
  <c r="BU12" i="14" a="1"/>
  <c r="BU12" i="14" s="1"/>
  <c r="BF24" i="9" s="1"/>
  <c r="AK12" i="14" a="1"/>
  <c r="AK12" i="14" s="1"/>
  <c r="V24" i="9" s="1"/>
  <c r="BQ12" i="14" a="1"/>
  <c r="BQ12" i="14" s="1"/>
  <c r="BB24" i="9" s="1"/>
  <c r="BI12" i="14" a="1"/>
  <c r="BI12" i="14" s="1"/>
  <c r="AT24" i="9" s="1"/>
  <c r="BC12" i="14" a="1"/>
  <c r="BC12" i="14" s="1"/>
  <c r="AN24" i="9" s="1"/>
  <c r="BA12" i="14" a="1"/>
  <c r="BA12" i="14" s="1"/>
  <c r="AL24" i="9" s="1"/>
  <c r="AJ12" i="14" a="1"/>
  <c r="AJ12" i="14" s="1"/>
  <c r="U24" i="9" s="1"/>
  <c r="AO12" i="14" a="1"/>
  <c r="AO12" i="14" s="1"/>
  <c r="Z24" i="9" s="1"/>
  <c r="Z12" i="14" a="1"/>
  <c r="Z12" i="14" s="1"/>
  <c r="K24" i="9" s="1"/>
  <c r="Y12" i="14" a="1"/>
  <c r="Y12" i="14" s="1"/>
  <c r="J24" i="9" s="1"/>
  <c r="W12" i="14" a="1"/>
  <c r="W12" i="14" s="1"/>
  <c r="H24" i="9" s="1"/>
  <c r="AY12" i="14" a="1"/>
  <c r="AY12" i="14" s="1"/>
  <c r="AJ24" i="9" s="1"/>
  <c r="Q12" i="14" a="1"/>
  <c r="Q12" i="14" s="1"/>
  <c r="B24" i="9" s="1"/>
  <c r="AS12" i="14" a="1"/>
  <c r="AS12" i="14" s="1"/>
  <c r="AD24" i="9" s="1"/>
  <c r="BT12" i="14" a="1"/>
  <c r="BT12" i="14" s="1"/>
  <c r="BE24" i="9" s="1"/>
  <c r="AW12" i="14" a="1"/>
  <c r="AW12" i="14" s="1"/>
  <c r="AH24" i="9" s="1"/>
  <c r="BH12" i="14" a="1"/>
  <c r="BH12" i="14" s="1"/>
  <c r="AS24" i="9" s="1"/>
  <c r="AB12" i="14" a="1"/>
  <c r="AB12" i="14" s="1"/>
  <c r="M24" i="9" s="1"/>
  <c r="AI12" i="14" a="1"/>
  <c r="AI12" i="14" s="1"/>
  <c r="T24" i="9" s="1"/>
  <c r="AT12" i="14" a="1"/>
  <c r="AT12" i="14" s="1"/>
  <c r="AE24" i="9" s="1"/>
  <c r="AC12" i="14" a="1"/>
  <c r="AC12" i="14" s="1"/>
  <c r="N24" i="9" s="1"/>
  <c r="S12" i="14" a="1"/>
  <c r="S12" i="14" s="1"/>
  <c r="D24" i="9" s="1"/>
  <c r="AR12" i="14" a="1"/>
  <c r="AR12" i="14" s="1"/>
  <c r="AC24" i="9" s="1"/>
  <c r="R17" i="10"/>
  <c r="R18" i="10"/>
  <c r="R27" i="10"/>
  <c r="R28" i="10"/>
  <c r="R29" i="10"/>
  <c r="R30" i="10"/>
  <c r="R37" i="10"/>
  <c r="R19" i="10"/>
  <c r="R20" i="10"/>
  <c r="R21" i="10"/>
  <c r="R22" i="10"/>
  <c r="R31" i="10"/>
  <c r="R32" i="10"/>
  <c r="R35" i="10"/>
  <c r="R14" i="10"/>
  <c r="R25" i="10"/>
  <c r="R34" i="10"/>
  <c r="R16" i="10"/>
  <c r="R24" i="10"/>
  <c r="R33" i="10"/>
  <c r="R36" i="10"/>
  <c r="R15" i="10"/>
  <c r="R26" i="10"/>
  <c r="R23" i="10"/>
  <c r="K18" i="10"/>
  <c r="BO13" i="14" l="1" a="1"/>
  <c r="BO13" i="14" s="1"/>
  <c r="AZ25" i="9" s="1"/>
  <c r="BL13" i="14" a="1"/>
  <c r="BL13" i="14" s="1"/>
  <c r="AW25" i="9" s="1"/>
  <c r="BJ13" i="14" a="1"/>
  <c r="BJ13" i="14" s="1"/>
  <c r="AU25" i="9" s="1"/>
  <c r="BC13" i="14" a="1"/>
  <c r="BC13" i="14" s="1"/>
  <c r="AN25" i="9" s="1"/>
  <c r="AS13" i="14" a="1"/>
  <c r="AS13" i="14" s="1"/>
  <c r="AD25" i="9" s="1"/>
  <c r="AE13" i="14" a="1"/>
  <c r="AE13" i="14" s="1"/>
  <c r="P25" i="9" s="1"/>
  <c r="AB13" i="14" a="1"/>
  <c r="AB13" i="14" s="1"/>
  <c r="M25" i="9" s="1"/>
  <c r="AY13" i="14" a="1"/>
  <c r="AY13" i="14" s="1"/>
  <c r="AJ25" i="9" s="1"/>
  <c r="AI13" i="14" a="1"/>
  <c r="AI13" i="14" s="1"/>
  <c r="T25" i="9" s="1"/>
  <c r="U13" i="14" a="1"/>
  <c r="U13" i="14" s="1"/>
  <c r="F25" i="9" s="1"/>
  <c r="Q13" i="14" a="1"/>
  <c r="Q13" i="14" s="1"/>
  <c r="B25" i="9" s="1"/>
  <c r="R13" i="14" a="1"/>
  <c r="R13" i="14" s="1"/>
  <c r="C25" i="9" s="1"/>
  <c r="BT13" i="14" a="1"/>
  <c r="BT13" i="14" s="1"/>
  <c r="BE25" i="9" s="1"/>
  <c r="BM13" i="14" a="1"/>
  <c r="BM13" i="14" s="1"/>
  <c r="AX25" i="9" s="1"/>
  <c r="BS13" i="14" a="1"/>
  <c r="BS13" i="14" s="1"/>
  <c r="BD25" i="9" s="1"/>
  <c r="BF13" i="14" a="1"/>
  <c r="BF13" i="14" s="1"/>
  <c r="AQ25" i="9" s="1"/>
  <c r="AW13" i="14" a="1"/>
  <c r="AW13" i="14" s="1"/>
  <c r="AH25" i="9" s="1"/>
  <c r="AR13" i="14" a="1"/>
  <c r="AR13" i="14" s="1"/>
  <c r="AC25" i="9" s="1"/>
  <c r="AC13" i="14" a="1"/>
  <c r="AC13" i="14" s="1"/>
  <c r="N25" i="9" s="1"/>
  <c r="BP13" i="14" a="1"/>
  <c r="BP13" i="14" s="1"/>
  <c r="BA25" i="9" s="1"/>
  <c r="AU13" i="14" a="1"/>
  <c r="AU13" i="14" s="1"/>
  <c r="AF25" i="9" s="1"/>
  <c r="AG13" i="14" a="1"/>
  <c r="AG13" i="14" s="1"/>
  <c r="R25" i="9" s="1"/>
  <c r="AF13" i="14" a="1"/>
  <c r="AF13" i="14" s="1"/>
  <c r="Q25" i="9" s="1"/>
  <c r="AN13" i="14" a="1"/>
  <c r="AN13" i="14" s="1"/>
  <c r="Y25" i="9" s="1"/>
  <c r="AT13" i="14" a="1"/>
  <c r="AT13" i="14" s="1"/>
  <c r="AE25" i="9" s="1"/>
  <c r="BV15" i="14"/>
  <c r="BU13" i="14" a="1"/>
  <c r="BU13" i="14" s="1"/>
  <c r="BF25" i="9" s="1"/>
  <c r="BH13" i="14" a="1"/>
  <c r="BH13" i="14" s="1"/>
  <c r="AS25" i="9" s="1"/>
  <c r="BQ13" i="14" a="1"/>
  <c r="BQ13" i="14" s="1"/>
  <c r="BB25" i="9" s="1"/>
  <c r="AX13" i="14" a="1"/>
  <c r="AX13" i="14" s="1"/>
  <c r="AI25" i="9" s="1"/>
  <c r="BI13" i="14" a="1"/>
  <c r="BI13" i="14" s="1"/>
  <c r="AT25" i="9" s="1"/>
  <c r="AM13" i="14" a="1"/>
  <c r="AM13" i="14" s="1"/>
  <c r="X25" i="9" s="1"/>
  <c r="AQ13" i="14" a="1"/>
  <c r="AQ13" i="14" s="1"/>
  <c r="AB25" i="9" s="1"/>
  <c r="BG13" i="14" a="1"/>
  <c r="BG13" i="14" s="1"/>
  <c r="AR25" i="9" s="1"/>
  <c r="AP13" i="14" a="1"/>
  <c r="AP13" i="14" s="1"/>
  <c r="AA25" i="9" s="1"/>
  <c r="AA13" i="14" a="1"/>
  <c r="AA13" i="14" s="1"/>
  <c r="L25" i="9" s="1"/>
  <c r="Y13" i="14" a="1"/>
  <c r="Y13" i="14" s="1"/>
  <c r="J25" i="9" s="1"/>
  <c r="X13" i="14" a="1"/>
  <c r="X13" i="14" s="1"/>
  <c r="I25" i="9" s="1"/>
  <c r="V13" i="14" a="1"/>
  <c r="V13" i="14" s="1"/>
  <c r="G25" i="9" s="1"/>
  <c r="AO13" i="14" a="1"/>
  <c r="AO13" i="14" s="1"/>
  <c r="Z25" i="9" s="1"/>
  <c r="BK13" i="14" a="1"/>
  <c r="BK13" i="14" s="1"/>
  <c r="AV25" i="9" s="1"/>
  <c r="BE13" i="14" a="1"/>
  <c r="BE13" i="14" s="1"/>
  <c r="AP25" i="9" s="1"/>
  <c r="BB13" i="14" a="1"/>
  <c r="BB13" i="14" s="1"/>
  <c r="AM25" i="9" s="1"/>
  <c r="AK13" i="14" a="1"/>
  <c r="AK13" i="14" s="1"/>
  <c r="V25" i="9" s="1"/>
  <c r="AJ13" i="14" a="1"/>
  <c r="AJ13" i="14" s="1"/>
  <c r="U25" i="9" s="1"/>
  <c r="BA13" i="14" a="1"/>
  <c r="BA13" i="14" s="1"/>
  <c r="AL25" i="9" s="1"/>
  <c r="Z13" i="14" a="1"/>
  <c r="Z13" i="14" s="1"/>
  <c r="K25" i="9" s="1"/>
  <c r="S13" i="14" a="1"/>
  <c r="S13" i="14" s="1"/>
  <c r="D25" i="9" s="1"/>
  <c r="W13" i="14" a="1"/>
  <c r="W13" i="14" s="1"/>
  <c r="H25" i="9" s="1"/>
  <c r="BK13" i="12" a="1"/>
  <c r="BK13" i="12" s="1"/>
  <c r="AV25" i="2" s="1"/>
  <c r="BH13" i="12" a="1"/>
  <c r="BH13" i="12" s="1"/>
  <c r="AS25" i="2" s="1"/>
  <c r="AZ13" i="12" a="1"/>
  <c r="AZ13" i="12" s="1"/>
  <c r="AK25" i="2" s="1"/>
  <c r="AK13" i="12" a="1"/>
  <c r="AK13" i="12" s="1"/>
  <c r="V25" i="2" s="1"/>
  <c r="BB13" i="12" a="1"/>
  <c r="BB13" i="12" s="1"/>
  <c r="AM25" i="2" s="1"/>
  <c r="AT13" i="12" a="1"/>
  <c r="AT13" i="12" s="1"/>
  <c r="AE25" i="2" s="1"/>
  <c r="AC13" i="12" a="1"/>
  <c r="AC13" i="12" s="1"/>
  <c r="N25" i="2" s="1"/>
  <c r="BA13" i="12" a="1"/>
  <c r="BA13" i="12" s="1"/>
  <c r="AL25" i="2" s="1"/>
  <c r="V13" i="12" a="1"/>
  <c r="V13" i="12" s="1"/>
  <c r="G25" i="2" s="1"/>
  <c r="AA13" i="12" a="1"/>
  <c r="AA13" i="12" s="1"/>
  <c r="L25" i="2" s="1"/>
  <c r="AM13" i="12" a="1"/>
  <c r="AM13" i="12" s="1"/>
  <c r="X25" i="2" s="1"/>
  <c r="BR15" i="12"/>
  <c r="BI13" i="12" a="1"/>
  <c r="BI13" i="12" s="1"/>
  <c r="AT25" i="2" s="1"/>
  <c r="BO13" i="12" a="1"/>
  <c r="BO13" i="12" s="1"/>
  <c r="AZ25" i="2" s="1"/>
  <c r="AY13" i="12" a="1"/>
  <c r="AY13" i="12" s="1"/>
  <c r="AJ25" i="2" s="1"/>
  <c r="AX13" i="12" a="1"/>
  <c r="AX13" i="12" s="1"/>
  <c r="AI25" i="2" s="1"/>
  <c r="AW13" i="12" a="1"/>
  <c r="AW13" i="12" s="1"/>
  <c r="AH25" i="2" s="1"/>
  <c r="AL13" i="12" a="1"/>
  <c r="AL13" i="12" s="1"/>
  <c r="W25" i="2" s="1"/>
  <c r="X13" i="12" a="1"/>
  <c r="X13" i="12" s="1"/>
  <c r="I25" i="2" s="1"/>
  <c r="AO13" i="12" a="1"/>
  <c r="AO13" i="12" s="1"/>
  <c r="Z25" i="2" s="1"/>
  <c r="BL13" i="12" a="1"/>
  <c r="BL13" i="12" s="1"/>
  <c r="AW25" i="2" s="1"/>
  <c r="Z13" i="12" a="1"/>
  <c r="Z13" i="12" s="1"/>
  <c r="K25" i="2" s="1"/>
  <c r="AE13" i="12" a="1"/>
  <c r="AE13" i="12" s="1"/>
  <c r="P25" i="2" s="1"/>
  <c r="BC13" i="12" a="1"/>
  <c r="BC13" i="12" s="1"/>
  <c r="AN25" i="2" s="1"/>
  <c r="BM13" i="12" a="1"/>
  <c r="BM13" i="12" s="1"/>
  <c r="AX25" i="2" s="1"/>
  <c r="AS13" i="12" a="1"/>
  <c r="AS13" i="12" s="1"/>
  <c r="AD25" i="2" s="1"/>
  <c r="AP13" i="12" a="1"/>
  <c r="AP13" i="12" s="1"/>
  <c r="AA25" i="2" s="1"/>
  <c r="AU13" i="12" a="1"/>
  <c r="AU13" i="12" s="1"/>
  <c r="AF25" i="2" s="1"/>
  <c r="AI13" i="12" a="1"/>
  <c r="AI13" i="12" s="1"/>
  <c r="T25" i="2" s="1"/>
  <c r="W13" i="12" a="1"/>
  <c r="W13" i="12" s="1"/>
  <c r="H25" i="2" s="1"/>
  <c r="AH13" i="12" a="1"/>
  <c r="AH13" i="12" s="1"/>
  <c r="S25" i="2" s="1"/>
  <c r="AG13" i="12" a="1"/>
  <c r="AG13" i="12" s="1"/>
  <c r="R25" i="2" s="1"/>
  <c r="U13" i="12" a="1"/>
  <c r="U13" i="12" s="1"/>
  <c r="F25" i="2" s="1"/>
  <c r="R13" i="12" a="1"/>
  <c r="R13" i="12" s="1"/>
  <c r="C25" i="2" s="1"/>
  <c r="BG13" i="12" a="1"/>
  <c r="BG13" i="12" s="1"/>
  <c r="AR25" i="2" s="1"/>
  <c r="AB13" i="12" a="1"/>
  <c r="AB13" i="12" s="1"/>
  <c r="M25" i="2" s="1"/>
  <c r="Y13" i="12" a="1"/>
  <c r="Y13" i="12" s="1"/>
  <c r="J25" i="2" s="1"/>
  <c r="BQ13" i="12" a="1"/>
  <c r="BQ13" i="12" s="1"/>
  <c r="BB25" i="2" s="1"/>
  <c r="BP13" i="12" a="1"/>
  <c r="BP13" i="12" s="1"/>
  <c r="BA25" i="2" s="1"/>
  <c r="AQ13" i="12" a="1"/>
  <c r="AQ13" i="12" s="1"/>
  <c r="AB25" i="2" s="1"/>
  <c r="BE13" i="12" a="1"/>
  <c r="BE13" i="12" s="1"/>
  <c r="AP25" i="2" s="1"/>
  <c r="BD13" i="12" a="1"/>
  <c r="BD13" i="12" s="1"/>
  <c r="AO25" i="2" s="1"/>
  <c r="AD13" i="12" a="1"/>
  <c r="AD13" i="12" s="1"/>
  <c r="O25" i="2" s="1"/>
  <c r="Q13" i="12" a="1"/>
  <c r="Q13" i="12" s="1"/>
  <c r="B25" i="2" s="1"/>
  <c r="AF13" i="12" a="1"/>
  <c r="AF13" i="12" s="1"/>
  <c r="Q25" i="2" s="1"/>
  <c r="S13" i="12" a="1"/>
  <c r="S13" i="12" s="1"/>
  <c r="D25" i="2" s="1"/>
  <c r="K37" i="10"/>
  <c r="K30" i="10"/>
  <c r="K25" i="10"/>
  <c r="K35" i="10"/>
  <c r="K26" i="10"/>
  <c r="K33" i="10"/>
  <c r="K21" i="10"/>
  <c r="K15" i="10"/>
  <c r="K29" i="10"/>
  <c r="K28" i="10"/>
  <c r="K22" i="10"/>
  <c r="K27" i="10"/>
  <c r="K23" i="10"/>
  <c r="K32" i="10"/>
  <c r="K20" i="10"/>
  <c r="K34" i="10"/>
  <c r="K16" i="10"/>
  <c r="K36" i="10"/>
  <c r="K19" i="10"/>
  <c r="K14" i="10"/>
  <c r="K24" i="10"/>
  <c r="K17" i="10"/>
  <c r="K31" i="10"/>
  <c r="BI15" i="14" l="1" a="1"/>
  <c r="BI15" i="14" s="1"/>
  <c r="AT27" i="9" s="1"/>
  <c r="BH15" i="14" a="1"/>
  <c r="BH15" i="14" s="1"/>
  <c r="AS27" i="9" s="1"/>
  <c r="BA15" i="14" a="1"/>
  <c r="BA15" i="14" s="1"/>
  <c r="AL27" i="9" s="1"/>
  <c r="AX15" i="14" a="1"/>
  <c r="AX15" i="14" s="1"/>
  <c r="AI27" i="9" s="1"/>
  <c r="BC15" i="14" a="1"/>
  <c r="BC15" i="14" s="1"/>
  <c r="AN27" i="9" s="1"/>
  <c r="BS15" i="14" a="1"/>
  <c r="BS15" i="14" s="1"/>
  <c r="BD27" i="9" s="1"/>
  <c r="AR15" i="14" a="1"/>
  <c r="AR15" i="14" s="1"/>
  <c r="AC27" i="9" s="1"/>
  <c r="AC15" i="14" a="1"/>
  <c r="AC15" i="14" s="1"/>
  <c r="N27" i="9" s="1"/>
  <c r="AB15" i="14" a="1"/>
  <c r="AB15" i="14" s="1"/>
  <c r="M27" i="9" s="1"/>
  <c r="U15" i="14" a="1"/>
  <c r="U15" i="14" s="1"/>
  <c r="F27" i="9" s="1"/>
  <c r="AU15" i="14" a="1"/>
  <c r="AU15" i="14" s="1"/>
  <c r="AF27" i="9" s="1"/>
  <c r="R15" i="14" a="1"/>
  <c r="R15" i="14" s="1"/>
  <c r="C27" i="9" s="1"/>
  <c r="BV16" i="14"/>
  <c r="Y15" i="14" a="1"/>
  <c r="Y15" i="14" s="1"/>
  <c r="J27" i="9" s="1"/>
  <c r="BU15" i="14" a="1"/>
  <c r="BU15" i="14" s="1"/>
  <c r="BF27" i="9" s="1"/>
  <c r="BT15" i="14" a="1"/>
  <c r="BT15" i="14" s="1"/>
  <c r="BE27" i="9" s="1"/>
  <c r="AY15" i="14" a="1"/>
  <c r="AY15" i="14" s="1"/>
  <c r="AJ27" i="9" s="1"/>
  <c r="BQ15" i="14" a="1"/>
  <c r="BQ15" i="14" s="1"/>
  <c r="BB27" i="9" s="1"/>
  <c r="AT15" i="14" a="1"/>
  <c r="AT15" i="14" s="1"/>
  <c r="AE27" i="9" s="1"/>
  <c r="BB15" i="14" a="1"/>
  <c r="BB15" i="14" s="1"/>
  <c r="AM27" i="9" s="1"/>
  <c r="AM15" i="14" a="1"/>
  <c r="AM15" i="14" s="1"/>
  <c r="X27" i="9" s="1"/>
  <c r="X15" i="14" a="1"/>
  <c r="X15" i="14" s="1"/>
  <c r="I27" i="9" s="1"/>
  <c r="V15" i="14" a="1"/>
  <c r="V15" i="14" s="1"/>
  <c r="G27" i="9" s="1"/>
  <c r="AG15" i="14" a="1"/>
  <c r="AG15" i="14" s="1"/>
  <c r="R27" i="9" s="1"/>
  <c r="AP15" i="14" a="1"/>
  <c r="AP15" i="14" s="1"/>
  <c r="AA27" i="9" s="1"/>
  <c r="W15" i="14" a="1"/>
  <c r="W15" i="14" s="1"/>
  <c r="H27" i="9" s="1"/>
  <c r="BO15" i="14" a="1"/>
  <c r="BO15" i="14" s="1"/>
  <c r="AZ27" i="9" s="1"/>
  <c r="BL15" i="14" a="1"/>
  <c r="BL15" i="14" s="1"/>
  <c r="AW27" i="9" s="1"/>
  <c r="BJ15" i="14" a="1"/>
  <c r="BJ15" i="14" s="1"/>
  <c r="AU27" i="9" s="1"/>
  <c r="BK15" i="14" a="1"/>
  <c r="BK15" i="14" s="1"/>
  <c r="AV27" i="9" s="1"/>
  <c r="AN15" i="14" a="1"/>
  <c r="AN15" i="14" s="1"/>
  <c r="Y27" i="9" s="1"/>
  <c r="AW15" i="14" a="1"/>
  <c r="AW15" i="14" s="1"/>
  <c r="AH27" i="9" s="1"/>
  <c r="AK15" i="14" a="1"/>
  <c r="AK15" i="14" s="1"/>
  <c r="V27" i="9" s="1"/>
  <c r="AQ15" i="14" a="1"/>
  <c r="AQ15" i="14" s="1"/>
  <c r="AB27" i="9" s="1"/>
  <c r="AO15" i="14" a="1"/>
  <c r="AO15" i="14" s="1"/>
  <c r="Z27" i="9" s="1"/>
  <c r="AA15" i="14" a="1"/>
  <c r="AA15" i="14" s="1"/>
  <c r="L27" i="9" s="1"/>
  <c r="S15" i="14" a="1"/>
  <c r="S15" i="14" s="1"/>
  <c r="D27" i="9" s="1"/>
  <c r="Q15" i="14" a="1"/>
  <c r="Q15" i="14" s="1"/>
  <c r="B27" i="9" s="1"/>
  <c r="BP15" i="14" a="1"/>
  <c r="BP15" i="14" s="1"/>
  <c r="BA27" i="9" s="1"/>
  <c r="BM15" i="14" a="1"/>
  <c r="BM15" i="14" s="1"/>
  <c r="AX27" i="9" s="1"/>
  <c r="BG15" i="14" a="1"/>
  <c r="BG15" i="14" s="1"/>
  <c r="AR27" i="9" s="1"/>
  <c r="BF15" i="14" a="1"/>
  <c r="BF15" i="14" s="1"/>
  <c r="AQ27" i="9" s="1"/>
  <c r="BE15" i="14" a="1"/>
  <c r="BE15" i="14" s="1"/>
  <c r="AP27" i="9" s="1"/>
  <c r="AF15" i="14" a="1"/>
  <c r="AF15" i="14" s="1"/>
  <c r="Q27" i="9" s="1"/>
  <c r="AS15" i="14" a="1"/>
  <c r="AS15" i="14" s="1"/>
  <c r="AD27" i="9" s="1"/>
  <c r="AE15" i="14" a="1"/>
  <c r="AE15" i="14" s="1"/>
  <c r="P27" i="9" s="1"/>
  <c r="AJ15" i="14" a="1"/>
  <c r="AJ15" i="14" s="1"/>
  <c r="U27" i="9" s="1"/>
  <c r="AI15" i="14" a="1"/>
  <c r="AI15" i="14" s="1"/>
  <c r="T27" i="9" s="1"/>
  <c r="Z15" i="14" a="1"/>
  <c r="Z15" i="14" s="1"/>
  <c r="K27" i="9" s="1"/>
  <c r="BD15" i="12" a="1"/>
  <c r="BD15" i="12" s="1"/>
  <c r="AO27" i="2" s="1"/>
  <c r="BC15" i="12" a="1"/>
  <c r="BC15" i="12" s="1"/>
  <c r="AN27" i="2" s="1"/>
  <c r="AT15" i="12" a="1"/>
  <c r="AT15" i="12" s="1"/>
  <c r="AE27" i="2" s="1"/>
  <c r="AY15" i="12" a="1"/>
  <c r="AY15" i="12" s="1"/>
  <c r="AJ27" i="2" s="1"/>
  <c r="BG15" i="12" a="1"/>
  <c r="BG15" i="12" s="1"/>
  <c r="AR27" i="2" s="1"/>
  <c r="AO15" i="12" a="1"/>
  <c r="AO15" i="12" s="1"/>
  <c r="Z27" i="2" s="1"/>
  <c r="BO15" i="12" a="1"/>
  <c r="BO15" i="12" s="1"/>
  <c r="AZ27" i="2" s="1"/>
  <c r="AC15" i="12" a="1"/>
  <c r="AC15" i="12" s="1"/>
  <c r="N27" i="2" s="1"/>
  <c r="AK15" i="12" a="1"/>
  <c r="AK15" i="12" s="1"/>
  <c r="V27" i="2" s="1"/>
  <c r="AG15" i="12" a="1"/>
  <c r="AG15" i="12" s="1"/>
  <c r="R27" i="2" s="1"/>
  <c r="U15" i="12" a="1"/>
  <c r="U15" i="12" s="1"/>
  <c r="F27" i="2" s="1"/>
  <c r="Q15" i="12" a="1"/>
  <c r="Q15" i="12" s="1"/>
  <c r="B27" i="2" s="1"/>
  <c r="Z15" i="12" a="1"/>
  <c r="Z15" i="12" s="1"/>
  <c r="K27" i="2" s="1"/>
  <c r="BQ15" i="12" a="1"/>
  <c r="BQ15" i="12" s="1"/>
  <c r="BB27" i="2" s="1"/>
  <c r="BP15" i="12" a="1"/>
  <c r="BP15" i="12" s="1"/>
  <c r="BA27" i="2" s="1"/>
  <c r="AL15" i="12" a="1"/>
  <c r="AL15" i="12" s="1"/>
  <c r="W27" i="2" s="1"/>
  <c r="AS15" i="12" a="1"/>
  <c r="AS15" i="12" s="1"/>
  <c r="AD27" i="2" s="1"/>
  <c r="AX15" i="12" a="1"/>
  <c r="AX15" i="12" s="1"/>
  <c r="AI27" i="2" s="1"/>
  <c r="AE15" i="12" a="1"/>
  <c r="AE15" i="12" s="1"/>
  <c r="P27" i="2" s="1"/>
  <c r="AM15" i="12" a="1"/>
  <c r="AM15" i="12" s="1"/>
  <c r="X27" i="2" s="1"/>
  <c r="X15" i="12" a="1"/>
  <c r="X15" i="12" s="1"/>
  <c r="I27" i="2" s="1"/>
  <c r="AH15" i="12" a="1"/>
  <c r="AH15" i="12" s="1"/>
  <c r="S27" i="2" s="1"/>
  <c r="AP15" i="12" a="1"/>
  <c r="AP15" i="12" s="1"/>
  <c r="AA27" i="2" s="1"/>
  <c r="AU15" i="12" a="1"/>
  <c r="AU15" i="12" s="1"/>
  <c r="AF27" i="2" s="1"/>
  <c r="BK15" i="12" a="1"/>
  <c r="BK15" i="12" s="1"/>
  <c r="AV27" i="2" s="1"/>
  <c r="BH15" i="12" a="1"/>
  <c r="BH15" i="12" s="1"/>
  <c r="AS27" i="2" s="1"/>
  <c r="BE15" i="12" a="1"/>
  <c r="BE15" i="12" s="1"/>
  <c r="AP27" i="2" s="1"/>
  <c r="AQ15" i="12" a="1"/>
  <c r="AQ15" i="12" s="1"/>
  <c r="AB27" i="2" s="1"/>
  <c r="BB15" i="12" a="1"/>
  <c r="BB15" i="12" s="1"/>
  <c r="AM27" i="2" s="1"/>
  <c r="Y15" i="12" a="1"/>
  <c r="Y15" i="12" s="1"/>
  <c r="J27" i="2" s="1"/>
  <c r="AI15" i="12" a="1"/>
  <c r="AI15" i="12" s="1"/>
  <c r="T27" i="2" s="1"/>
  <c r="W15" i="12" a="1"/>
  <c r="W15" i="12" s="1"/>
  <c r="H27" i="2" s="1"/>
  <c r="AB15" i="12" a="1"/>
  <c r="AB15" i="12" s="1"/>
  <c r="M27" i="2" s="1"/>
  <c r="S15" i="12" a="1"/>
  <c r="S15" i="12" s="1"/>
  <c r="D27" i="2" s="1"/>
  <c r="AF15" i="12" a="1"/>
  <c r="AF15" i="12" s="1"/>
  <c r="Q27" i="2" s="1"/>
  <c r="BL15" i="12" a="1"/>
  <c r="BL15" i="12" s="1"/>
  <c r="AW27" i="2" s="1"/>
  <c r="BI15" i="12" a="1"/>
  <c r="BI15" i="12" s="1"/>
  <c r="AT27" i="2" s="1"/>
  <c r="BA15" i="12" a="1"/>
  <c r="BA15" i="12" s="1"/>
  <c r="AL27" i="2" s="1"/>
  <c r="AZ15" i="12" a="1"/>
  <c r="AZ15" i="12" s="1"/>
  <c r="AK27" i="2" s="1"/>
  <c r="BM15" i="12" a="1"/>
  <c r="BM15" i="12" s="1"/>
  <c r="AX27" i="2" s="1"/>
  <c r="AW15" i="12" a="1"/>
  <c r="AW15" i="12" s="1"/>
  <c r="AH27" i="2" s="1"/>
  <c r="R15" i="12" a="1"/>
  <c r="R15" i="12" s="1"/>
  <c r="C27" i="2" s="1"/>
  <c r="AD15" i="12" a="1"/>
  <c r="AD15" i="12" s="1"/>
  <c r="O27" i="2" s="1"/>
  <c r="V15" i="12" a="1"/>
  <c r="V15" i="12" s="1"/>
  <c r="G27" i="2" s="1"/>
  <c r="AA15" i="12" a="1"/>
  <c r="AA15" i="12" s="1"/>
  <c r="L27" i="2" s="1"/>
  <c r="BR16" i="12"/>
  <c r="BM16" i="12" l="1" a="1"/>
  <c r="BM16" i="12" s="1"/>
  <c r="AX28" i="2" s="1"/>
  <c r="BD16" i="12" a="1"/>
  <c r="BD16" i="12" s="1"/>
  <c r="AO28" i="2" s="1"/>
  <c r="BC16" i="12" a="1"/>
  <c r="BC16" i="12" s="1"/>
  <c r="AN28" i="2" s="1"/>
  <c r="AO16" i="12" a="1"/>
  <c r="AO16" i="12" s="1"/>
  <c r="Z28" i="2" s="1"/>
  <c r="AT16" i="12" a="1"/>
  <c r="AT16" i="12" s="1"/>
  <c r="AE28" i="2" s="1"/>
  <c r="AS16" i="12" a="1"/>
  <c r="AS16" i="12" s="1"/>
  <c r="AD28" i="2" s="1"/>
  <c r="AA16" i="12" a="1"/>
  <c r="AA16" i="12" s="1"/>
  <c r="L28" i="2" s="1"/>
  <c r="AQ16" i="12" a="1"/>
  <c r="AQ16" i="12" s="1"/>
  <c r="AB28" i="2" s="1"/>
  <c r="AP16" i="12" a="1"/>
  <c r="AP16" i="12" s="1"/>
  <c r="AA28" i="2" s="1"/>
  <c r="X16" i="12" a="1"/>
  <c r="X16" i="12" s="1"/>
  <c r="I28" i="2" s="1"/>
  <c r="V16" i="12" a="1"/>
  <c r="V16" i="12" s="1"/>
  <c r="G28" i="2" s="1"/>
  <c r="BR17" i="12"/>
  <c r="BH16" i="12" a="1"/>
  <c r="BH16" i="12" s="1"/>
  <c r="AS28" i="2" s="1"/>
  <c r="BG16" i="12" a="1"/>
  <c r="BG16" i="12" s="1"/>
  <c r="AR28" i="2" s="1"/>
  <c r="BQ16" i="12" a="1"/>
  <c r="BQ16" i="12" s="1"/>
  <c r="BB28" i="2" s="1"/>
  <c r="BB16" i="12" a="1"/>
  <c r="BB16" i="12" s="1"/>
  <c r="AM28" i="2" s="1"/>
  <c r="AM16" i="12" a="1"/>
  <c r="AM16" i="12" s="1"/>
  <c r="X28" i="2" s="1"/>
  <c r="BP16" i="12" a="1"/>
  <c r="BP16" i="12" s="1"/>
  <c r="BA28" i="2" s="1"/>
  <c r="AK16" i="12" a="1"/>
  <c r="AK16" i="12" s="1"/>
  <c r="V28" i="2" s="1"/>
  <c r="Z16" i="12" a="1"/>
  <c r="Z16" i="12" s="1"/>
  <c r="K28" i="2" s="1"/>
  <c r="AE16" i="12" a="1"/>
  <c r="AE16" i="12" s="1"/>
  <c r="P28" i="2" s="1"/>
  <c r="AI16" i="12" a="1"/>
  <c r="AI16" i="12" s="1"/>
  <c r="T28" i="2" s="1"/>
  <c r="W16" i="12" a="1"/>
  <c r="W16" i="12" s="1"/>
  <c r="H28" i="2" s="1"/>
  <c r="AB16" i="12" a="1"/>
  <c r="AB16" i="12" s="1"/>
  <c r="M28" i="2" s="1"/>
  <c r="BE16" i="12" a="1"/>
  <c r="BE16" i="12" s="1"/>
  <c r="AP28" i="2" s="1"/>
  <c r="BK16" i="12" a="1"/>
  <c r="BK16" i="12" s="1"/>
  <c r="AV28" i="2" s="1"/>
  <c r="AW16" i="12" a="1"/>
  <c r="AW16" i="12" s="1"/>
  <c r="AH28" i="2" s="1"/>
  <c r="AZ16" i="12" a="1"/>
  <c r="AZ16" i="12" s="1"/>
  <c r="AK28" i="2" s="1"/>
  <c r="AG16" i="12" a="1"/>
  <c r="AG16" i="12" s="1"/>
  <c r="R28" i="2" s="1"/>
  <c r="U16" i="12" a="1"/>
  <c r="U16" i="12" s="1"/>
  <c r="F28" i="2" s="1"/>
  <c r="Y16" i="12" a="1"/>
  <c r="Y16" i="12" s="1"/>
  <c r="J28" i="2" s="1"/>
  <c r="AD16" i="12" a="1"/>
  <c r="AD16" i="12" s="1"/>
  <c r="O28" i="2" s="1"/>
  <c r="Q16" i="12" a="1"/>
  <c r="Q16" i="12" s="1"/>
  <c r="B28" i="2" s="1"/>
  <c r="AL16" i="12" a="1"/>
  <c r="AL16" i="12" s="1"/>
  <c r="W28" i="2" s="1"/>
  <c r="BO16" i="12" a="1"/>
  <c r="BO16" i="12" s="1"/>
  <c r="AZ28" i="2" s="1"/>
  <c r="BL16" i="12" a="1"/>
  <c r="BL16" i="12" s="1"/>
  <c r="AW28" i="2" s="1"/>
  <c r="AU16" i="12" a="1"/>
  <c r="AU16" i="12" s="1"/>
  <c r="AF28" i="2" s="1"/>
  <c r="BA16" i="12" a="1"/>
  <c r="BA16" i="12" s="1"/>
  <c r="AL28" i="2" s="1"/>
  <c r="AY16" i="12" a="1"/>
  <c r="AY16" i="12" s="1"/>
  <c r="AJ28" i="2" s="1"/>
  <c r="AF16" i="12" a="1"/>
  <c r="AF16" i="12" s="1"/>
  <c r="Q28" i="2" s="1"/>
  <c r="R16" i="12" a="1"/>
  <c r="R16" i="12" s="1"/>
  <c r="C28" i="2" s="1"/>
  <c r="AX16" i="12" a="1"/>
  <c r="AX16" i="12" s="1"/>
  <c r="AI28" i="2" s="1"/>
  <c r="BI16" i="12" a="1"/>
  <c r="BI16" i="12" s="1"/>
  <c r="AT28" i="2" s="1"/>
  <c r="S16" i="12" a="1"/>
  <c r="S16" i="12" s="1"/>
  <c r="D28" i="2" s="1"/>
  <c r="AC16" i="12" a="1"/>
  <c r="AC16" i="12" s="1"/>
  <c r="N28" i="2" s="1"/>
  <c r="AH16" i="12" a="1"/>
  <c r="AH16" i="12" s="1"/>
  <c r="S28" i="2" s="1"/>
  <c r="BQ16" i="14" a="1"/>
  <c r="BQ16" i="14" s="1"/>
  <c r="BB28" i="9" s="1"/>
  <c r="BI16" i="14" a="1"/>
  <c r="BI16" i="14" s="1"/>
  <c r="AT28" i="9" s="1"/>
  <c r="BH16" i="14" a="1"/>
  <c r="BH16" i="14" s="1"/>
  <c r="AS28" i="9" s="1"/>
  <c r="BA16" i="14" a="1"/>
  <c r="BA16" i="14" s="1"/>
  <c r="AL28" i="9" s="1"/>
  <c r="BC16" i="14" a="1"/>
  <c r="BC16" i="14" s="1"/>
  <c r="AN28" i="9" s="1"/>
  <c r="AO16" i="14" a="1"/>
  <c r="AO16" i="14" s="1"/>
  <c r="Z28" i="9" s="1"/>
  <c r="BE16" i="14" a="1"/>
  <c r="BE16" i="14" s="1"/>
  <c r="AP28" i="9" s="1"/>
  <c r="Y16" i="14" a="1"/>
  <c r="Y16" i="14" s="1"/>
  <c r="J28" i="9" s="1"/>
  <c r="AK16" i="14" a="1"/>
  <c r="AK16" i="14" s="1"/>
  <c r="V28" i="9" s="1"/>
  <c r="W16" i="14" a="1"/>
  <c r="W16" i="14" s="1"/>
  <c r="H28" i="9" s="1"/>
  <c r="S16" i="14" a="1"/>
  <c r="S16" i="14" s="1"/>
  <c r="D28" i="9" s="1"/>
  <c r="V16" i="14" a="1"/>
  <c r="V16" i="14" s="1"/>
  <c r="G28" i="9" s="1"/>
  <c r="BK16" i="14" a="1"/>
  <c r="BK16" i="14" s="1"/>
  <c r="AV28" i="9" s="1"/>
  <c r="BU16" i="14" a="1"/>
  <c r="BU16" i="14" s="1"/>
  <c r="BF28" i="9" s="1"/>
  <c r="BB16" i="14" a="1"/>
  <c r="BB16" i="14" s="1"/>
  <c r="AM28" i="9" s="1"/>
  <c r="AY16" i="14" a="1"/>
  <c r="AY16" i="14" s="1"/>
  <c r="AJ28" i="9" s="1"/>
  <c r="AW16" i="14" a="1"/>
  <c r="AW16" i="14" s="1"/>
  <c r="AH28" i="9" s="1"/>
  <c r="AI16" i="14" a="1"/>
  <c r="AI16" i="14" s="1"/>
  <c r="T28" i="9" s="1"/>
  <c r="AT16" i="14" a="1"/>
  <c r="AT16" i="14" s="1"/>
  <c r="AE28" i="9" s="1"/>
  <c r="AS16" i="14" a="1"/>
  <c r="AS16" i="14" s="1"/>
  <c r="AD28" i="9" s="1"/>
  <c r="AE16" i="14" a="1"/>
  <c r="AE16" i="14" s="1"/>
  <c r="P28" i="9" s="1"/>
  <c r="AX16" i="14" a="1"/>
  <c r="AX16" i="14" s="1"/>
  <c r="AI28" i="9" s="1"/>
  <c r="AJ16" i="14" a="1"/>
  <c r="AJ16" i="14" s="1"/>
  <c r="U28" i="9" s="1"/>
  <c r="AB16" i="14" a="1"/>
  <c r="AB16" i="14" s="1"/>
  <c r="M28" i="9" s="1"/>
  <c r="BJ16" i="14" a="1"/>
  <c r="BJ16" i="14" s="1"/>
  <c r="AU28" i="9" s="1"/>
  <c r="BO16" i="14" a="1"/>
  <c r="BO16" i="14" s="1"/>
  <c r="AZ28" i="9" s="1"/>
  <c r="BL16" i="14" a="1"/>
  <c r="BL16" i="14" s="1"/>
  <c r="AW28" i="9" s="1"/>
  <c r="BT16" i="14" a="1"/>
  <c r="BT16" i="14" s="1"/>
  <c r="BE28" i="9" s="1"/>
  <c r="AU16" i="14" a="1"/>
  <c r="AU16" i="14" s="1"/>
  <c r="AF28" i="9" s="1"/>
  <c r="AG16" i="14" a="1"/>
  <c r="AG16" i="14" s="1"/>
  <c r="R28" i="9" s="1"/>
  <c r="AN16" i="14" a="1"/>
  <c r="AN16" i="14" s="1"/>
  <c r="Y28" i="9" s="1"/>
  <c r="AR16" i="14" a="1"/>
  <c r="AR16" i="14" s="1"/>
  <c r="AC28" i="9" s="1"/>
  <c r="AC16" i="14" a="1"/>
  <c r="AC16" i="14" s="1"/>
  <c r="N28" i="9" s="1"/>
  <c r="AQ16" i="14" a="1"/>
  <c r="AQ16" i="14" s="1"/>
  <c r="AB28" i="9" s="1"/>
  <c r="R16" i="14" a="1"/>
  <c r="R16" i="14" s="1"/>
  <c r="C28" i="9" s="1"/>
  <c r="U16" i="14" a="1"/>
  <c r="U16" i="14" s="1"/>
  <c r="F28" i="9" s="1"/>
  <c r="BS16" i="14" a="1"/>
  <c r="BS16" i="14" s="1"/>
  <c r="BD28" i="9" s="1"/>
  <c r="BP16" i="14" a="1"/>
  <c r="BP16" i="14" s="1"/>
  <c r="BA28" i="9" s="1"/>
  <c r="BM16" i="14" a="1"/>
  <c r="BM16" i="14" s="1"/>
  <c r="AX28" i="9" s="1"/>
  <c r="BG16" i="14" a="1"/>
  <c r="BG16" i="14" s="1"/>
  <c r="AR28" i="9" s="1"/>
  <c r="BF16" i="14" a="1"/>
  <c r="BF16" i="14" s="1"/>
  <c r="AQ28" i="9" s="1"/>
  <c r="AP16" i="14" a="1"/>
  <c r="AP16" i="14" s="1"/>
  <c r="AA28" i="9" s="1"/>
  <c r="AA16" i="14" a="1"/>
  <c r="AA16" i="14" s="1"/>
  <c r="L28" i="9" s="1"/>
  <c r="AM16" i="14" a="1"/>
  <c r="AM16" i="14" s="1"/>
  <c r="X28" i="9" s="1"/>
  <c r="X16" i="14" a="1"/>
  <c r="X16" i="14" s="1"/>
  <c r="I28" i="9" s="1"/>
  <c r="Q16" i="14" a="1"/>
  <c r="Q16" i="14" s="1"/>
  <c r="B28" i="9" s="1"/>
  <c r="Z16" i="14" a="1"/>
  <c r="Z16" i="14" s="1"/>
  <c r="K28" i="9" s="1"/>
  <c r="BV17" i="14"/>
  <c r="AF16" i="14" a="1"/>
  <c r="AF16" i="14" s="1"/>
  <c r="Q28" i="9" s="1"/>
  <c r="BH17" i="12" l="1" a="1"/>
  <c r="BH17" i="12" s="1"/>
  <c r="AS29" i="2" s="1"/>
  <c r="BE17" i="12" a="1"/>
  <c r="BE17" i="12" s="1"/>
  <c r="AP29" i="2" s="1"/>
  <c r="BC17" i="12" a="1"/>
  <c r="BC17" i="12" s="1"/>
  <c r="AN29" i="2" s="1"/>
  <c r="BK17" i="12" a="1"/>
  <c r="BK17" i="12" s="1"/>
  <c r="AV29" i="2" s="1"/>
  <c r="AO17" i="12" a="1"/>
  <c r="AO17" i="12" s="1"/>
  <c r="Z29" i="2" s="1"/>
  <c r="AM17" i="12" a="1"/>
  <c r="AM17" i="12" s="1"/>
  <c r="X29" i="2" s="1"/>
  <c r="AL17" i="12" a="1"/>
  <c r="AL17" i="12" s="1"/>
  <c r="W29" i="2" s="1"/>
  <c r="Z17" i="12" a="1"/>
  <c r="Z17" i="12" s="1"/>
  <c r="K29" i="2" s="1"/>
  <c r="AS17" i="12" a="1"/>
  <c r="AS17" i="12" s="1"/>
  <c r="AD29" i="2" s="1"/>
  <c r="R17" i="12" a="1"/>
  <c r="R17" i="12" s="1"/>
  <c r="C29" i="2" s="1"/>
  <c r="AC17" i="12" a="1"/>
  <c r="AC17" i="12" s="1"/>
  <c r="N29" i="2" s="1"/>
  <c r="BM17" i="12" a="1"/>
  <c r="BM17" i="12" s="1"/>
  <c r="AX29" i="2" s="1"/>
  <c r="AE17" i="12" a="1"/>
  <c r="AE17" i="12" s="1"/>
  <c r="P29" i="2" s="1"/>
  <c r="BG17" i="12" a="1"/>
  <c r="BG17" i="12" s="1"/>
  <c r="AR29" i="2" s="1"/>
  <c r="AU17" i="12" a="1"/>
  <c r="AU17" i="12" s="1"/>
  <c r="AF29" i="2" s="1"/>
  <c r="AA17" i="12" a="1"/>
  <c r="AA17" i="12" s="1"/>
  <c r="L29" i="2" s="1"/>
  <c r="Y17" i="12" a="1"/>
  <c r="Y17" i="12" s="1"/>
  <c r="J29" i="2" s="1"/>
  <c r="BO17" i="12" a="1"/>
  <c r="BO17" i="12" s="1"/>
  <c r="AZ29" i="2" s="1"/>
  <c r="BL17" i="12" a="1"/>
  <c r="BL17" i="12" s="1"/>
  <c r="AW29" i="2" s="1"/>
  <c r="AX17" i="12" a="1"/>
  <c r="AX17" i="12" s="1"/>
  <c r="AI29" i="2" s="1"/>
  <c r="BB17" i="12" a="1"/>
  <c r="BB17" i="12" s="1"/>
  <c r="AM29" i="2" s="1"/>
  <c r="BA17" i="12" a="1"/>
  <c r="BA17" i="12" s="1"/>
  <c r="AL29" i="2" s="1"/>
  <c r="AH17" i="12" a="1"/>
  <c r="AH17" i="12" s="1"/>
  <c r="S29" i="2" s="1"/>
  <c r="AG17" i="12" a="1"/>
  <c r="AG17" i="12" s="1"/>
  <c r="R29" i="2" s="1"/>
  <c r="U17" i="12" a="1"/>
  <c r="U17" i="12" s="1"/>
  <c r="F29" i="2" s="1"/>
  <c r="AK17" i="12" a="1"/>
  <c r="AK17" i="12" s="1"/>
  <c r="V29" i="2" s="1"/>
  <c r="AZ17" i="12" a="1"/>
  <c r="AZ17" i="12" s="1"/>
  <c r="AK29" i="2" s="1"/>
  <c r="X17" i="12" a="1"/>
  <c r="X17" i="12" s="1"/>
  <c r="I29" i="2" s="1"/>
  <c r="BR18" i="12"/>
  <c r="BD17" i="12" a="1"/>
  <c r="BD17" i="12" s="1"/>
  <c r="AO29" i="2" s="1"/>
  <c r="AW17" i="12" a="1"/>
  <c r="AW17" i="12" s="1"/>
  <c r="AH29" i="2" s="1"/>
  <c r="AT17" i="12" a="1"/>
  <c r="AT17" i="12" s="1"/>
  <c r="AE29" i="2" s="1"/>
  <c r="AB17" i="12" a="1"/>
  <c r="AB17" i="12" s="1"/>
  <c r="M29" i="2" s="1"/>
  <c r="S17" i="12" a="1"/>
  <c r="S17" i="12" s="1"/>
  <c r="D29" i="2" s="1"/>
  <c r="AI17" i="12" a="1"/>
  <c r="AI17" i="12" s="1"/>
  <c r="T29" i="2" s="1"/>
  <c r="AD17" i="12" a="1"/>
  <c r="AD17" i="12" s="1"/>
  <c r="O29" i="2" s="1"/>
  <c r="AP17" i="12" a="1"/>
  <c r="AP17" i="12" s="1"/>
  <c r="AA29" i="2" s="1"/>
  <c r="AF17" i="12" a="1"/>
  <c r="AF17" i="12" s="1"/>
  <c r="Q29" i="2" s="1"/>
  <c r="W17" i="12" a="1"/>
  <c r="W17" i="12" s="1"/>
  <c r="H29" i="2" s="1"/>
  <c r="BP17" i="12" a="1"/>
  <c r="BP17" i="12" s="1"/>
  <c r="BA29" i="2" s="1"/>
  <c r="BI17" i="12" a="1"/>
  <c r="BI17" i="12" s="1"/>
  <c r="AT29" i="2" s="1"/>
  <c r="BQ17" i="12" a="1"/>
  <c r="BQ17" i="12" s="1"/>
  <c r="BB29" i="2" s="1"/>
  <c r="AQ17" i="12" a="1"/>
  <c r="AQ17" i="12" s="1"/>
  <c r="AB29" i="2" s="1"/>
  <c r="V17" i="12" a="1"/>
  <c r="V17" i="12" s="1"/>
  <c r="G29" i="2" s="1"/>
  <c r="AY17" i="12" a="1"/>
  <c r="AY17" i="12" s="1"/>
  <c r="AJ29" i="2" s="1"/>
  <c r="Q17" i="12" a="1"/>
  <c r="Q17" i="12" s="1"/>
  <c r="B29" i="2" s="1"/>
  <c r="BL17" i="14" a="1"/>
  <c r="BL17" i="14" s="1"/>
  <c r="AW29" i="9" s="1"/>
  <c r="BJ17" i="14" a="1"/>
  <c r="BJ17" i="14" s="1"/>
  <c r="AU29" i="9" s="1"/>
  <c r="BH17" i="14" a="1"/>
  <c r="BH17" i="14" s="1"/>
  <c r="AS29" i="9" s="1"/>
  <c r="AU17" i="14" a="1"/>
  <c r="AU17" i="14" s="1"/>
  <c r="AF29" i="9" s="1"/>
  <c r="BG17" i="14" a="1"/>
  <c r="BG17" i="14" s="1"/>
  <c r="AR29" i="9" s="1"/>
  <c r="AJ17" i="14" a="1"/>
  <c r="AJ17" i="14" s="1"/>
  <c r="U29" i="9" s="1"/>
  <c r="AO17" i="14" a="1"/>
  <c r="AO17" i="14" s="1"/>
  <c r="Z29" i="9" s="1"/>
  <c r="Z17" i="14" a="1"/>
  <c r="Z17" i="14" s="1"/>
  <c r="K29" i="9" s="1"/>
  <c r="AF17" i="14" a="1"/>
  <c r="AF17" i="14" s="1"/>
  <c r="Q29" i="9" s="1"/>
  <c r="U17" i="14" a="1"/>
  <c r="U17" i="14" s="1"/>
  <c r="F29" i="9" s="1"/>
  <c r="S17" i="14" a="1"/>
  <c r="S17" i="14" s="1"/>
  <c r="D29" i="9" s="1"/>
  <c r="AE17" i="14" a="1"/>
  <c r="AE17" i="14" s="1"/>
  <c r="P29" i="9" s="1"/>
  <c r="BV18" i="14"/>
  <c r="BQ17" i="14" a="1"/>
  <c r="BQ17" i="14" s="1"/>
  <c r="BB29" i="9" s="1"/>
  <c r="BO17" i="14" a="1"/>
  <c r="BO17" i="14" s="1"/>
  <c r="AZ29" i="9" s="1"/>
  <c r="BF17" i="14" a="1"/>
  <c r="BF17" i="14" s="1"/>
  <c r="AQ29" i="9" s="1"/>
  <c r="AG17" i="14" a="1"/>
  <c r="AG17" i="14" s="1"/>
  <c r="R29" i="9" s="1"/>
  <c r="AT17" i="14" a="1"/>
  <c r="AT17" i="14" s="1"/>
  <c r="AE29" i="9" s="1"/>
  <c r="Q17" i="14" a="1"/>
  <c r="Q17" i="14" s="1"/>
  <c r="B29" i="9" s="1"/>
  <c r="BT17" i="14" a="1"/>
  <c r="BT17" i="14" s="1"/>
  <c r="BE29" i="9" s="1"/>
  <c r="BK17" i="14" a="1"/>
  <c r="BK17" i="14" s="1"/>
  <c r="AV29" i="9" s="1"/>
  <c r="BM17" i="14" a="1"/>
  <c r="BM17" i="14" s="1"/>
  <c r="AX29" i="9" s="1"/>
  <c r="BB17" i="14" a="1"/>
  <c r="BB17" i="14" s="1"/>
  <c r="AM29" i="9" s="1"/>
  <c r="AQ17" i="14" a="1"/>
  <c r="AQ17" i="14" s="1"/>
  <c r="AB29" i="9" s="1"/>
  <c r="AP17" i="14" a="1"/>
  <c r="AP17" i="14" s="1"/>
  <c r="AA29" i="9" s="1"/>
  <c r="AN17" i="14" a="1"/>
  <c r="AN17" i="14" s="1"/>
  <c r="Y29" i="9" s="1"/>
  <c r="AK17" i="14" a="1"/>
  <c r="AK17" i="14" s="1"/>
  <c r="V29" i="9" s="1"/>
  <c r="BS17" i="14" a="1"/>
  <c r="BS17" i="14" s="1"/>
  <c r="BD29" i="9" s="1"/>
  <c r="BP17" i="14" a="1"/>
  <c r="BP17" i="14" s="1"/>
  <c r="BA29" i="9" s="1"/>
  <c r="BE17" i="14" a="1"/>
  <c r="BE17" i="14" s="1"/>
  <c r="AP29" i="9" s="1"/>
  <c r="BU17" i="14" a="1"/>
  <c r="BU17" i="14" s="1"/>
  <c r="BF29" i="9" s="1"/>
  <c r="BA17" i="14" a="1"/>
  <c r="BA17" i="14" s="1"/>
  <c r="AL29" i="9" s="1"/>
  <c r="AB17" i="14" a="1"/>
  <c r="AB17" i="14" s="1"/>
  <c r="M29" i="9" s="1"/>
  <c r="AI17" i="14" a="1"/>
  <c r="AI17" i="14" s="1"/>
  <c r="T29" i="9" s="1"/>
  <c r="AX17" i="14" a="1"/>
  <c r="AX17" i="14" s="1"/>
  <c r="AI29" i="9" s="1"/>
  <c r="Y17" i="14" a="1"/>
  <c r="Y17" i="14" s="1"/>
  <c r="J29" i="9" s="1"/>
  <c r="R17" i="14" a="1"/>
  <c r="R17" i="14" s="1"/>
  <c r="C29" i="9" s="1"/>
  <c r="AC17" i="14" a="1"/>
  <c r="AC17" i="14" s="1"/>
  <c r="N29" i="9" s="1"/>
  <c r="W17" i="14" a="1"/>
  <c r="W17" i="14" s="1"/>
  <c r="H29" i="9" s="1"/>
  <c r="BC17" i="14" a="1"/>
  <c r="BC17" i="14" s="1"/>
  <c r="AN29" i="9" s="1"/>
  <c r="AY17" i="14" a="1"/>
  <c r="AY17" i="14" s="1"/>
  <c r="AJ29" i="9" s="1"/>
  <c r="AS17" i="14" a="1"/>
  <c r="AS17" i="14" s="1"/>
  <c r="AD29" i="9" s="1"/>
  <c r="AR17" i="14" a="1"/>
  <c r="AR17" i="14" s="1"/>
  <c r="AC29" i="9" s="1"/>
  <c r="BI17" i="14" a="1"/>
  <c r="BI17" i="14" s="1"/>
  <c r="AT29" i="9" s="1"/>
  <c r="AM17" i="14" a="1"/>
  <c r="AM17" i="14" s="1"/>
  <c r="X29" i="9" s="1"/>
  <c r="AW17" i="14" a="1"/>
  <c r="AW17" i="14" s="1"/>
  <c r="AH29" i="9" s="1"/>
  <c r="AA17" i="14" a="1"/>
  <c r="AA17" i="14" s="1"/>
  <c r="L29" i="9" s="1"/>
  <c r="X17" i="14" a="1"/>
  <c r="X17" i="14" s="1"/>
  <c r="I29" i="9" s="1"/>
  <c r="V17" i="14" a="1"/>
  <c r="V17" i="14" s="1"/>
  <c r="G29" i="9" s="1"/>
  <c r="BM18" i="14" l="1" a="1"/>
  <c r="BM18" i="14" s="1"/>
  <c r="AX30" i="9" s="1"/>
  <c r="BS18" i="14" a="1"/>
  <c r="BS18" i="14" s="1"/>
  <c r="BD30" i="9" s="1"/>
  <c r="BP18" i="14" a="1"/>
  <c r="BP18" i="14" s="1"/>
  <c r="BA30" i="9" s="1"/>
  <c r="BC18" i="14" a="1"/>
  <c r="BC18" i="14" s="1"/>
  <c r="AN30" i="9" s="1"/>
  <c r="AT18" i="14" a="1"/>
  <c r="AT18" i="14" s="1"/>
  <c r="AE30" i="9" s="1"/>
  <c r="AE18" i="14" a="1"/>
  <c r="AE18" i="14" s="1"/>
  <c r="P30" i="9" s="1"/>
  <c r="AJ18" i="14" a="1"/>
  <c r="AJ18" i="14" s="1"/>
  <c r="U30" i="9" s="1"/>
  <c r="AI18" i="14" a="1"/>
  <c r="AI18" i="14" s="1"/>
  <c r="T30" i="9" s="1"/>
  <c r="U18" i="14" a="1"/>
  <c r="U18" i="14" s="1"/>
  <c r="F30" i="9" s="1"/>
  <c r="AU18" i="14" a="1"/>
  <c r="AU18" i="14" s="1"/>
  <c r="AF30" i="9" s="1"/>
  <c r="R18" i="14" a="1"/>
  <c r="R18" i="14" s="1"/>
  <c r="C30" i="9" s="1"/>
  <c r="Y18" i="14" a="1"/>
  <c r="Y18" i="14" s="1"/>
  <c r="J30" i="9" s="1"/>
  <c r="Z18" i="14" a="1"/>
  <c r="Z18" i="14" s="1"/>
  <c r="K30" i="9" s="1"/>
  <c r="BV20" i="14"/>
  <c r="BH18" i="14" a="1"/>
  <c r="BH18" i="14" s="1"/>
  <c r="AS30" i="9" s="1"/>
  <c r="BQ18" i="14" a="1"/>
  <c r="BQ18" i="14" s="1"/>
  <c r="BB30" i="9" s="1"/>
  <c r="BF18" i="14" a="1"/>
  <c r="BF18" i="14" s="1"/>
  <c r="AQ30" i="9" s="1"/>
  <c r="AW18" i="14" a="1"/>
  <c r="AW18" i="14" s="1"/>
  <c r="AH30" i="9" s="1"/>
  <c r="AR18" i="14" a="1"/>
  <c r="AR18" i="14" s="1"/>
  <c r="AC30" i="9" s="1"/>
  <c r="AC18" i="14" a="1"/>
  <c r="AC18" i="14" s="1"/>
  <c r="N30" i="9" s="1"/>
  <c r="AB18" i="14" a="1"/>
  <c r="AB18" i="14" s="1"/>
  <c r="M30" i="9" s="1"/>
  <c r="AG18" i="14" a="1"/>
  <c r="AG18" i="14" s="1"/>
  <c r="R30" i="9" s="1"/>
  <c r="BG18" i="14" a="1"/>
  <c r="BG18" i="14" s="1"/>
  <c r="AR30" i="9" s="1"/>
  <c r="BA18" i="14" a="1"/>
  <c r="BA18" i="14" s="1"/>
  <c r="AL30" i="9" s="1"/>
  <c r="Q18" i="14" a="1"/>
  <c r="Q18" i="14" s="1"/>
  <c r="B30" i="9" s="1"/>
  <c r="X18" i="14" a="1"/>
  <c r="X18" i="14" s="1"/>
  <c r="I30" i="9" s="1"/>
  <c r="BJ18" i="14" a="1"/>
  <c r="BJ18" i="14" s="1"/>
  <c r="AU30" i="9" s="1"/>
  <c r="AK18" i="14" a="1"/>
  <c r="AK18" i="14" s="1"/>
  <c r="V30" i="9" s="1"/>
  <c r="AO18" i="14" a="1"/>
  <c r="AO18" i="14" s="1"/>
  <c r="Z30" i="9" s="1"/>
  <c r="V18" i="14" a="1"/>
  <c r="V18" i="14" s="1"/>
  <c r="G30" i="9" s="1"/>
  <c r="BU18" i="14" a="1"/>
  <c r="BU18" i="14" s="1"/>
  <c r="BF30" i="9" s="1"/>
  <c r="BT18" i="14" a="1"/>
  <c r="BT18" i="14" s="1"/>
  <c r="BE30" i="9" s="1"/>
  <c r="BK18" i="14" a="1"/>
  <c r="BK18" i="14" s="1"/>
  <c r="AV30" i="9" s="1"/>
  <c r="AX18" i="14" a="1"/>
  <c r="AX18" i="14" s="1"/>
  <c r="AI30" i="9" s="1"/>
  <c r="BB18" i="14" a="1"/>
  <c r="BB18" i="14" s="1"/>
  <c r="AM30" i="9" s="1"/>
  <c r="AM18" i="14" a="1"/>
  <c r="AM18" i="14" s="1"/>
  <c r="X30" i="9" s="1"/>
  <c r="AS18" i="14" a="1"/>
  <c r="AS18" i="14" s="1"/>
  <c r="AD30" i="9" s="1"/>
  <c r="AP18" i="14" a="1"/>
  <c r="AP18" i="14" s="1"/>
  <c r="AA30" i="9" s="1"/>
  <c r="AA18" i="14" a="1"/>
  <c r="AA18" i="14" s="1"/>
  <c r="L30" i="9" s="1"/>
  <c r="W18" i="14" a="1"/>
  <c r="W18" i="14" s="1"/>
  <c r="H30" i="9" s="1"/>
  <c r="AF18" i="14" a="1"/>
  <c r="AF18" i="14" s="1"/>
  <c r="Q30" i="9" s="1"/>
  <c r="BI18" i="14" a="1"/>
  <c r="BI18" i="14" s="1"/>
  <c r="AT30" i="9" s="1"/>
  <c r="BO18" i="14" a="1"/>
  <c r="BO18" i="14" s="1"/>
  <c r="AZ30" i="9" s="1"/>
  <c r="BL18" i="14" a="1"/>
  <c r="BL18" i="14" s="1"/>
  <c r="AW30" i="9" s="1"/>
  <c r="BE18" i="14" a="1"/>
  <c r="BE18" i="14" s="1"/>
  <c r="AP30" i="9" s="1"/>
  <c r="AY18" i="14" a="1"/>
  <c r="AY18" i="14" s="1"/>
  <c r="AJ30" i="9" s="1"/>
  <c r="AQ18" i="14" a="1"/>
  <c r="AQ18" i="14" s="1"/>
  <c r="AB30" i="9" s="1"/>
  <c r="S18" i="14" a="1"/>
  <c r="S18" i="14" s="1"/>
  <c r="D30" i="9" s="1"/>
  <c r="AN18" i="14" a="1"/>
  <c r="AN18" i="14" s="1"/>
  <c r="Y30" i="9" s="1"/>
  <c r="BI18" i="12" a="1"/>
  <c r="BI18" i="12" s="1"/>
  <c r="AT30" i="2" s="1"/>
  <c r="BO18" i="12" a="1"/>
  <c r="BO18" i="12" s="1"/>
  <c r="AZ30" i="2" s="1"/>
  <c r="BL18" i="12" a="1"/>
  <c r="BL18" i="12" s="1"/>
  <c r="AW30" i="2" s="1"/>
  <c r="AQ18" i="12" a="1"/>
  <c r="AQ18" i="12" s="1"/>
  <c r="AB30" i="2" s="1"/>
  <c r="BB18" i="12" a="1"/>
  <c r="BB18" i="12" s="1"/>
  <c r="AM30" i="2" s="1"/>
  <c r="AD18" i="12" a="1"/>
  <c r="AD18" i="12" s="1"/>
  <c r="O30" i="2" s="1"/>
  <c r="Q18" i="12" a="1"/>
  <c r="Q18" i="12" s="1"/>
  <c r="B30" i="2" s="1"/>
  <c r="V18" i="12" a="1"/>
  <c r="V18" i="12" s="1"/>
  <c r="G30" i="2" s="1"/>
  <c r="AF18" i="12" a="1"/>
  <c r="AF18" i="12" s="1"/>
  <c r="Q30" i="2" s="1"/>
  <c r="S18" i="12" a="1"/>
  <c r="S18" i="12" s="1"/>
  <c r="D30" i="2" s="1"/>
  <c r="AE18" i="12" a="1"/>
  <c r="AE18" i="12" s="1"/>
  <c r="P30" i="2" s="1"/>
  <c r="BE18" i="12" a="1"/>
  <c r="BE18" i="12" s="1"/>
  <c r="AP30" i="2" s="1"/>
  <c r="AI18" i="12" a="1"/>
  <c r="AI18" i="12" s="1"/>
  <c r="T30" i="2" s="1"/>
  <c r="U18" i="12" a="1"/>
  <c r="U18" i="12" s="1"/>
  <c r="F30" i="2" s="1"/>
  <c r="BC18" i="12" a="1"/>
  <c r="BC18" i="12" s="1"/>
  <c r="AN30" i="2" s="1"/>
  <c r="BM18" i="12" a="1"/>
  <c r="BM18" i="12" s="1"/>
  <c r="AX30" i="2" s="1"/>
  <c r="AZ18" i="12" a="1"/>
  <c r="AZ18" i="12" s="1"/>
  <c r="AK30" i="2" s="1"/>
  <c r="AK18" i="12" a="1"/>
  <c r="AK18" i="12" s="1"/>
  <c r="V30" i="2" s="1"/>
  <c r="AW18" i="12" a="1"/>
  <c r="AW18" i="12" s="1"/>
  <c r="AH30" i="2" s="1"/>
  <c r="AC18" i="12" a="1"/>
  <c r="AC18" i="12" s="1"/>
  <c r="N30" i="2" s="1"/>
  <c r="AT18" i="12" a="1"/>
  <c r="AT18" i="12" s="1"/>
  <c r="AE30" i="2" s="1"/>
  <c r="BA18" i="12" a="1"/>
  <c r="BA18" i="12" s="1"/>
  <c r="AL30" i="2" s="1"/>
  <c r="AA18" i="12" a="1"/>
  <c r="AA18" i="12" s="1"/>
  <c r="L30" i="2" s="1"/>
  <c r="BD18" i="12" a="1"/>
  <c r="BD18" i="12" s="1"/>
  <c r="AO30" i="2" s="1"/>
  <c r="AL18" i="12" a="1"/>
  <c r="AL18" i="12" s="1"/>
  <c r="W30" i="2" s="1"/>
  <c r="BH18" i="12" a="1"/>
  <c r="BH18" i="12" s="1"/>
  <c r="AS30" i="2" s="1"/>
  <c r="AS18" i="12" a="1"/>
  <c r="AS18" i="12" s="1"/>
  <c r="AD30" i="2" s="1"/>
  <c r="AP18" i="12" a="1"/>
  <c r="AP18" i="12" s="1"/>
  <c r="AA30" i="2" s="1"/>
  <c r="W18" i="12" a="1"/>
  <c r="W18" i="12" s="1"/>
  <c r="H30" i="2" s="1"/>
  <c r="AG18" i="12" a="1"/>
  <c r="AG18" i="12" s="1"/>
  <c r="R30" i="2" s="1"/>
  <c r="BR20" i="12"/>
  <c r="BQ18" i="12" a="1"/>
  <c r="BQ18" i="12" s="1"/>
  <c r="BB30" i="2" s="1"/>
  <c r="BP18" i="12" a="1"/>
  <c r="BP18" i="12" s="1"/>
  <c r="BA30" i="2" s="1"/>
  <c r="BG18" i="12" a="1"/>
  <c r="BG18" i="12" s="1"/>
  <c r="AR30" i="2" s="1"/>
  <c r="AY18" i="12" a="1"/>
  <c r="AY18" i="12" s="1"/>
  <c r="AJ30" i="2" s="1"/>
  <c r="AX18" i="12" a="1"/>
  <c r="AX18" i="12" s="1"/>
  <c r="AI30" i="2" s="1"/>
  <c r="AU18" i="12" a="1"/>
  <c r="AU18" i="12" s="1"/>
  <c r="AF30" i="2" s="1"/>
  <c r="X18" i="12" a="1"/>
  <c r="X18" i="12" s="1"/>
  <c r="I30" i="2" s="1"/>
  <c r="AH18" i="12" a="1"/>
  <c r="AH18" i="12" s="1"/>
  <c r="S30" i="2" s="1"/>
  <c r="AM18" i="12" a="1"/>
  <c r="AM18" i="12" s="1"/>
  <c r="X30" i="2" s="1"/>
  <c r="Z18" i="12" a="1"/>
  <c r="Z18" i="12" s="1"/>
  <c r="K30" i="2" s="1"/>
  <c r="AO18" i="12" a="1"/>
  <c r="AO18" i="12" s="1"/>
  <c r="Z30" i="2" s="1"/>
  <c r="R18" i="12" a="1"/>
  <c r="R18" i="12" s="1"/>
  <c r="C30" i="2" s="1"/>
  <c r="BK18" i="12" a="1"/>
  <c r="BK18" i="12" s="1"/>
  <c r="AV30" i="2" s="1"/>
  <c r="AB18" i="12" a="1"/>
  <c r="AB18" i="12" s="1"/>
  <c r="M30" i="2" s="1"/>
  <c r="Y18" i="12" a="1"/>
  <c r="Y18" i="12" s="1"/>
  <c r="J30" i="2" s="1"/>
  <c r="BD20" i="12" l="1" a="1"/>
  <c r="BD20" i="12" s="1"/>
  <c r="AO32" i="2" s="1"/>
  <c r="BC20" i="12" a="1"/>
  <c r="BC20" i="12" s="1"/>
  <c r="AN32" i="2" s="1"/>
  <c r="BA20" i="12" a="1"/>
  <c r="BA20" i="12" s="1"/>
  <c r="AL32" i="2" s="1"/>
  <c r="AY20" i="12" a="1"/>
  <c r="AY20" i="12" s="1"/>
  <c r="AJ32" i="2" s="1"/>
  <c r="AX20" i="12" a="1"/>
  <c r="AX20" i="12" s="1"/>
  <c r="AI32" i="2" s="1"/>
  <c r="Y20" i="12" a="1"/>
  <c r="Y20" i="12" s="1"/>
  <c r="J32" i="2" s="1"/>
  <c r="AW20" i="12" a="1"/>
  <c r="AW20" i="12" s="1"/>
  <c r="AH32" i="2" s="1"/>
  <c r="AD20" i="12" a="1"/>
  <c r="AD20" i="12" s="1"/>
  <c r="O32" i="2" s="1"/>
  <c r="Q20" i="12" a="1"/>
  <c r="Q20" i="12" s="1"/>
  <c r="B32" i="2" s="1"/>
  <c r="AB20" i="12" a="1"/>
  <c r="AB20" i="12" s="1"/>
  <c r="M32" i="2" s="1"/>
  <c r="AG20" i="12" a="1"/>
  <c r="AG20" i="12" s="1"/>
  <c r="R32" i="2" s="1"/>
  <c r="BP20" i="12" a="1"/>
  <c r="BP20" i="12" s="1"/>
  <c r="BA32" i="2" s="1"/>
  <c r="AS20" i="12" a="1"/>
  <c r="AS20" i="12" s="1"/>
  <c r="AD32" i="2" s="1"/>
  <c r="AU20" i="12" a="1"/>
  <c r="AU20" i="12" s="1"/>
  <c r="AF32" i="2" s="1"/>
  <c r="AP20" i="12" a="1"/>
  <c r="AP20" i="12" s="1"/>
  <c r="AA32" i="2" s="1"/>
  <c r="S20" i="12" a="1"/>
  <c r="S20" i="12" s="1"/>
  <c r="D32" i="2" s="1"/>
  <c r="BK20" i="12" a="1"/>
  <c r="BK20" i="12" s="1"/>
  <c r="AV32" i="2" s="1"/>
  <c r="BH20" i="12" a="1"/>
  <c r="BH20" i="12" s="1"/>
  <c r="AS32" i="2" s="1"/>
  <c r="AL20" i="12" a="1"/>
  <c r="AL20" i="12" s="1"/>
  <c r="W32" i="2" s="1"/>
  <c r="AQ20" i="12" a="1"/>
  <c r="AQ20" i="12" s="1"/>
  <c r="AB32" i="2" s="1"/>
  <c r="AM20" i="12" a="1"/>
  <c r="AM20" i="12" s="1"/>
  <c r="X32" i="2" s="1"/>
  <c r="BM20" i="12" a="1"/>
  <c r="BM20" i="12" s="1"/>
  <c r="AX32" i="2" s="1"/>
  <c r="AK20" i="12" a="1"/>
  <c r="AK20" i="12" s="1"/>
  <c r="V32" i="2" s="1"/>
  <c r="X20" i="12" a="1"/>
  <c r="X20" i="12" s="1"/>
  <c r="I32" i="2" s="1"/>
  <c r="AO20" i="12" a="1"/>
  <c r="AO20" i="12" s="1"/>
  <c r="Z32" i="2" s="1"/>
  <c r="AF20" i="12" a="1"/>
  <c r="AF20" i="12" s="1"/>
  <c r="Q32" i="2" s="1"/>
  <c r="Z20" i="12" a="1"/>
  <c r="Z20" i="12" s="1"/>
  <c r="K32" i="2" s="1"/>
  <c r="BR21" i="12"/>
  <c r="AT20" i="12" a="1"/>
  <c r="AT20" i="12" s="1"/>
  <c r="AE32" i="2" s="1"/>
  <c r="R20" i="12" a="1"/>
  <c r="R20" i="12" s="1"/>
  <c r="C32" i="2" s="1"/>
  <c r="AC20" i="12" a="1"/>
  <c r="AC20" i="12" s="1"/>
  <c r="N32" i="2" s="1"/>
  <c r="V20" i="12" a="1"/>
  <c r="V20" i="12" s="1"/>
  <c r="G32" i="2" s="1"/>
  <c r="BL20" i="12" a="1"/>
  <c r="BL20" i="12" s="1"/>
  <c r="AW32" i="2" s="1"/>
  <c r="BI20" i="12" a="1"/>
  <c r="BI20" i="12" s="1"/>
  <c r="AT32" i="2" s="1"/>
  <c r="BO20" i="12" a="1"/>
  <c r="BO20" i="12" s="1"/>
  <c r="AZ32" i="2" s="1"/>
  <c r="AZ20" i="12" a="1"/>
  <c r="AZ20" i="12" s="1"/>
  <c r="AK32" i="2" s="1"/>
  <c r="BE20" i="12" a="1"/>
  <c r="BE20" i="12" s="1"/>
  <c r="AP32" i="2" s="1"/>
  <c r="AE20" i="12" a="1"/>
  <c r="AE20" i="12" s="1"/>
  <c r="P32" i="2" s="1"/>
  <c r="BB20" i="12" a="1"/>
  <c r="BB20" i="12" s="1"/>
  <c r="AM32" i="2" s="1"/>
  <c r="AI20" i="12" a="1"/>
  <c r="AI20" i="12" s="1"/>
  <c r="T32" i="2" s="1"/>
  <c r="W20" i="12" a="1"/>
  <c r="W20" i="12" s="1"/>
  <c r="H32" i="2" s="1"/>
  <c r="AH20" i="12" a="1"/>
  <c r="AH20" i="12" s="1"/>
  <c r="S32" i="2" s="1"/>
  <c r="AA20" i="12" a="1"/>
  <c r="AA20" i="12" s="1"/>
  <c r="L32" i="2" s="1"/>
  <c r="U20" i="12" a="1"/>
  <c r="U20" i="12" s="1"/>
  <c r="F32" i="2" s="1"/>
  <c r="BQ20" i="12" a="1"/>
  <c r="BQ20" i="12" s="1"/>
  <c r="BB32" i="2" s="1"/>
  <c r="BG20" i="12" a="1"/>
  <c r="BG20" i="12" s="1"/>
  <c r="AR32" i="2" s="1"/>
  <c r="BI20" i="14" a="1"/>
  <c r="BI20" i="14" s="1"/>
  <c r="AT32" i="9" s="1"/>
  <c r="BH20" i="14" a="1"/>
  <c r="BH20" i="14" s="1"/>
  <c r="AS32" i="9" s="1"/>
  <c r="BG20" i="14" a="1"/>
  <c r="BG20" i="14" s="1"/>
  <c r="AR32" i="9" s="1"/>
  <c r="BF20" i="14" a="1"/>
  <c r="BF20" i="14" s="1"/>
  <c r="AQ32" i="9" s="1"/>
  <c r="BC20" i="14" a="1"/>
  <c r="BC20" i="14" s="1"/>
  <c r="AN32" i="9" s="1"/>
  <c r="AU20" i="14" a="1"/>
  <c r="AU20" i="14" s="1"/>
  <c r="AF32" i="9" s="1"/>
  <c r="AE20" i="14" a="1"/>
  <c r="AE20" i="14" s="1"/>
  <c r="P32" i="9" s="1"/>
  <c r="BB20" i="14" a="1"/>
  <c r="BB20" i="14" s="1"/>
  <c r="AM32" i="9" s="1"/>
  <c r="AB20" i="14" a="1"/>
  <c r="AB20" i="14" s="1"/>
  <c r="M32" i="9" s="1"/>
  <c r="Z20" i="14" a="1"/>
  <c r="Z20" i="14" s="1"/>
  <c r="K32" i="9" s="1"/>
  <c r="AI20" i="14" a="1"/>
  <c r="AI20" i="14" s="1"/>
  <c r="T32" i="9" s="1"/>
  <c r="W20" i="14" a="1"/>
  <c r="W20" i="14" s="1"/>
  <c r="H32" i="9" s="1"/>
  <c r="BV21" i="14"/>
  <c r="BT20" i="14" a="1"/>
  <c r="BT20" i="14" s="1"/>
  <c r="BE32" i="9" s="1"/>
  <c r="AR20" i="14" a="1"/>
  <c r="AR20" i="14" s="1"/>
  <c r="AC32" i="9" s="1"/>
  <c r="AT20" i="14" a="1"/>
  <c r="AT20" i="14" s="1"/>
  <c r="AE32" i="9" s="1"/>
  <c r="R20" i="14" a="1"/>
  <c r="R20" i="14" s="1"/>
  <c r="C32" i="9" s="1"/>
  <c r="Y20" i="14" a="1"/>
  <c r="Y20" i="14" s="1"/>
  <c r="J32" i="9" s="1"/>
  <c r="BO20" i="14" a="1"/>
  <c r="BO20" i="14" s="1"/>
  <c r="AZ32" i="9" s="1"/>
  <c r="BL20" i="14" a="1"/>
  <c r="BL20" i="14" s="1"/>
  <c r="AW32" i="9" s="1"/>
  <c r="AY20" i="14" a="1"/>
  <c r="AY20" i="14" s="1"/>
  <c r="AJ32" i="9" s="1"/>
  <c r="BJ20" i="14" a="1"/>
  <c r="BJ20" i="14" s="1"/>
  <c r="AU32" i="9" s="1"/>
  <c r="AF20" i="14" a="1"/>
  <c r="AF20" i="14" s="1"/>
  <c r="Q32" i="9" s="1"/>
  <c r="AM20" i="14" a="1"/>
  <c r="AM20" i="14" s="1"/>
  <c r="X32" i="9" s="1"/>
  <c r="X20" i="14" a="1"/>
  <c r="X20" i="14" s="1"/>
  <c r="I32" i="9" s="1"/>
  <c r="AQ20" i="14" a="1"/>
  <c r="AQ20" i="14" s="1"/>
  <c r="AB32" i="9" s="1"/>
  <c r="AG20" i="14" a="1"/>
  <c r="AG20" i="14" s="1"/>
  <c r="R32" i="9" s="1"/>
  <c r="U20" i="14" a="1"/>
  <c r="U20" i="14" s="1"/>
  <c r="F32" i="9" s="1"/>
  <c r="S20" i="14" a="1"/>
  <c r="S20" i="14" s="1"/>
  <c r="D32" i="9" s="1"/>
  <c r="Q20" i="14" a="1"/>
  <c r="Q20" i="14" s="1"/>
  <c r="B32" i="9" s="1"/>
  <c r="AX20" i="14" a="1"/>
  <c r="AX20" i="14" s="1"/>
  <c r="AI32" i="9" s="1"/>
  <c r="V20" i="14" a="1"/>
  <c r="V20" i="14" s="1"/>
  <c r="G32" i="9" s="1"/>
  <c r="AW20" i="14" a="1"/>
  <c r="AW20" i="14" s="1"/>
  <c r="AH32" i="9" s="1"/>
  <c r="BP20" i="14" a="1"/>
  <c r="BP20" i="14" s="1"/>
  <c r="BA32" i="9" s="1"/>
  <c r="BM20" i="14" a="1"/>
  <c r="BM20" i="14" s="1"/>
  <c r="AX32" i="9" s="1"/>
  <c r="BS20" i="14" a="1"/>
  <c r="BS20" i="14" s="1"/>
  <c r="BD32" i="9" s="1"/>
  <c r="AS20" i="14" a="1"/>
  <c r="AS20" i="14" s="1"/>
  <c r="AD32" i="9" s="1"/>
  <c r="BE20" i="14" a="1"/>
  <c r="BE20" i="14" s="1"/>
  <c r="AP32" i="9" s="1"/>
  <c r="BQ20" i="14" a="1"/>
  <c r="BQ20" i="14" s="1"/>
  <c r="BB32" i="9" s="1"/>
  <c r="AK20" i="14" a="1"/>
  <c r="AK20" i="14" s="1"/>
  <c r="V32" i="9" s="1"/>
  <c r="BK20" i="14" a="1"/>
  <c r="BK20" i="14" s="1"/>
  <c r="AV32" i="9" s="1"/>
  <c r="AJ20" i="14" a="1"/>
  <c r="AJ20" i="14" s="1"/>
  <c r="U32" i="9" s="1"/>
  <c r="AA20" i="14" a="1"/>
  <c r="AA20" i="14" s="1"/>
  <c r="L32" i="9" s="1"/>
  <c r="AO20" i="14" a="1"/>
  <c r="AO20" i="14" s="1"/>
  <c r="Z32" i="9" s="1"/>
  <c r="AP20" i="14" a="1"/>
  <c r="AP20" i="14" s="1"/>
  <c r="AA32" i="9" s="1"/>
  <c r="BU20" i="14" a="1"/>
  <c r="BU20" i="14" s="1"/>
  <c r="BF32" i="9" s="1"/>
  <c r="BA20" i="14" a="1"/>
  <c r="BA20" i="14" s="1"/>
  <c r="AL32" i="9" s="1"/>
  <c r="AN20" i="14" a="1"/>
  <c r="AN20" i="14" s="1"/>
  <c r="Y32" i="9" s="1"/>
  <c r="AC20" i="14" a="1"/>
  <c r="AC20" i="14" s="1"/>
  <c r="N32" i="9" s="1"/>
  <c r="BQ21" i="14" l="1" a="1"/>
  <c r="BQ21" i="14" s="1"/>
  <c r="BB33" i="9" s="1"/>
  <c r="BI21" i="14" a="1"/>
  <c r="BI21" i="14" s="1"/>
  <c r="AT33" i="9" s="1"/>
  <c r="BH21" i="14" a="1"/>
  <c r="BH21" i="14" s="1"/>
  <c r="AS33" i="9" s="1"/>
  <c r="BA21" i="14" a="1"/>
  <c r="BA21" i="14" s="1"/>
  <c r="AL33" i="9" s="1"/>
  <c r="BT21" i="14" a="1"/>
  <c r="BT21" i="14" s="1"/>
  <c r="BE33" i="9" s="1"/>
  <c r="AI21" i="14" a="1"/>
  <c r="AI21" i="14" s="1"/>
  <c r="T33" i="9" s="1"/>
  <c r="AX21" i="14" a="1"/>
  <c r="AX21" i="14" s="1"/>
  <c r="AI33" i="9" s="1"/>
  <c r="BE21" i="14" a="1"/>
  <c r="BE21" i="14" s="1"/>
  <c r="AP33" i="9" s="1"/>
  <c r="AK21" i="14" a="1"/>
  <c r="AK21" i="14" s="1"/>
  <c r="V33" i="9" s="1"/>
  <c r="W21" i="14" a="1"/>
  <c r="W21" i="14" s="1"/>
  <c r="H33" i="9" s="1"/>
  <c r="S21" i="14" a="1"/>
  <c r="S21" i="14" s="1"/>
  <c r="D33" i="9" s="1"/>
  <c r="U21" i="14" a="1"/>
  <c r="U21" i="14" s="1"/>
  <c r="F33" i="9" s="1"/>
  <c r="BK21" i="14" a="1"/>
  <c r="BK21" i="14" s="1"/>
  <c r="AV33" i="9" s="1"/>
  <c r="BU21" i="14" a="1"/>
  <c r="BU21" i="14" s="1"/>
  <c r="BF33" i="9" s="1"/>
  <c r="BB21" i="14" a="1"/>
  <c r="BB21" i="14" s="1"/>
  <c r="AM33" i="9" s="1"/>
  <c r="AY21" i="14" a="1"/>
  <c r="AY21" i="14" s="1"/>
  <c r="AJ33" i="9" s="1"/>
  <c r="AS21" i="14" a="1"/>
  <c r="AS21" i="14" s="1"/>
  <c r="AD33" i="9" s="1"/>
  <c r="AG21" i="14" a="1"/>
  <c r="AG21" i="14" s="1"/>
  <c r="R33" i="9" s="1"/>
  <c r="AN21" i="14" a="1"/>
  <c r="AN21" i="14" s="1"/>
  <c r="Y33" i="9" s="1"/>
  <c r="AW21" i="14" a="1"/>
  <c r="AW21" i="14" s="1"/>
  <c r="AH33" i="9" s="1"/>
  <c r="AE21" i="14" a="1"/>
  <c r="AE21" i="14" s="1"/>
  <c r="P33" i="9" s="1"/>
  <c r="AJ21" i="14" a="1"/>
  <c r="AJ21" i="14" s="1"/>
  <c r="U33" i="9" s="1"/>
  <c r="Z21" i="14" a="1"/>
  <c r="Z21" i="14" s="1"/>
  <c r="K33" i="9" s="1"/>
  <c r="AU21" i="14" a="1"/>
  <c r="AU21" i="14" s="1"/>
  <c r="AF33" i="9" s="1"/>
  <c r="BV22" i="14"/>
  <c r="Y21" i="14" a="1"/>
  <c r="Y21" i="14" s="1"/>
  <c r="J33" i="9" s="1"/>
  <c r="BJ21" i="14" a="1"/>
  <c r="BJ21" i="14" s="1"/>
  <c r="AU33" i="9" s="1"/>
  <c r="BO21" i="14" a="1"/>
  <c r="BO21" i="14" s="1"/>
  <c r="AZ33" i="9" s="1"/>
  <c r="AT21" i="14" a="1"/>
  <c r="AT21" i="14" s="1"/>
  <c r="AE33" i="9" s="1"/>
  <c r="BL21" i="14" a="1"/>
  <c r="BL21" i="14" s="1"/>
  <c r="AW33" i="9" s="1"/>
  <c r="AP21" i="14" a="1"/>
  <c r="AP21" i="14" s="1"/>
  <c r="AA33" i="9" s="1"/>
  <c r="AA21" i="14" a="1"/>
  <c r="AA21" i="14" s="1"/>
  <c r="L33" i="9" s="1"/>
  <c r="AF21" i="14" a="1"/>
  <c r="AF21" i="14" s="1"/>
  <c r="Q33" i="9" s="1"/>
  <c r="AR21" i="14" a="1"/>
  <c r="AR21" i="14" s="1"/>
  <c r="AC33" i="9" s="1"/>
  <c r="AC21" i="14" a="1"/>
  <c r="AC21" i="14" s="1"/>
  <c r="N33" i="9" s="1"/>
  <c r="V21" i="14" a="1"/>
  <c r="V21" i="14" s="1"/>
  <c r="G33" i="9" s="1"/>
  <c r="R21" i="14" a="1"/>
  <c r="R21" i="14" s="1"/>
  <c r="C33" i="9" s="1"/>
  <c r="AB21" i="14" a="1"/>
  <c r="AB21" i="14" s="1"/>
  <c r="M33" i="9" s="1"/>
  <c r="BS21" i="14" a="1"/>
  <c r="BS21" i="14" s="1"/>
  <c r="BD33" i="9" s="1"/>
  <c r="BP21" i="14" a="1"/>
  <c r="BP21" i="14" s="1"/>
  <c r="BA33" i="9" s="1"/>
  <c r="BG21" i="14" a="1"/>
  <c r="BG21" i="14" s="1"/>
  <c r="AR33" i="9" s="1"/>
  <c r="BF21" i="14" a="1"/>
  <c r="BF21" i="14" s="1"/>
  <c r="AQ33" i="9" s="1"/>
  <c r="AO21" i="14" a="1"/>
  <c r="AO21" i="14" s="1"/>
  <c r="Z33" i="9" s="1"/>
  <c r="BC21" i="14" a="1"/>
  <c r="BC21" i="14" s="1"/>
  <c r="AN33" i="9" s="1"/>
  <c r="AM21" i="14" a="1"/>
  <c r="AM21" i="14" s="1"/>
  <c r="X33" i="9" s="1"/>
  <c r="Q21" i="14" a="1"/>
  <c r="Q21" i="14" s="1"/>
  <c r="B33" i="9" s="1"/>
  <c r="BM21" i="14" a="1"/>
  <c r="BM21" i="14" s="1"/>
  <c r="AX33" i="9" s="1"/>
  <c r="X21" i="14" a="1"/>
  <c r="X21" i="14" s="1"/>
  <c r="I33" i="9" s="1"/>
  <c r="AQ21" i="14" a="1"/>
  <c r="AQ21" i="14" s="1"/>
  <c r="AB33" i="9" s="1"/>
  <c r="BM21" i="12" a="1"/>
  <c r="BM21" i="12" s="1"/>
  <c r="AX33" i="2" s="1"/>
  <c r="BD21" i="12" a="1"/>
  <c r="BD21" i="12" s="1"/>
  <c r="AO33" i="2" s="1"/>
  <c r="BC21" i="12" a="1"/>
  <c r="BC21" i="12" s="1"/>
  <c r="AN33" i="2" s="1"/>
  <c r="AO21" i="12" a="1"/>
  <c r="AO21" i="12" s="1"/>
  <c r="Z33" i="2" s="1"/>
  <c r="AL21" i="12" a="1"/>
  <c r="AL21" i="12" s="1"/>
  <c r="W33" i="2" s="1"/>
  <c r="AS21" i="12" a="1"/>
  <c r="AS21" i="12" s="1"/>
  <c r="AD33" i="2" s="1"/>
  <c r="AG21" i="12" a="1"/>
  <c r="AG21" i="12" s="1"/>
  <c r="R33" i="2" s="1"/>
  <c r="U21" i="12" a="1"/>
  <c r="U21" i="12" s="1"/>
  <c r="F33" i="2" s="1"/>
  <c r="R21" i="12" a="1"/>
  <c r="R21" i="12" s="1"/>
  <c r="C33" i="2" s="1"/>
  <c r="X21" i="12" a="1"/>
  <c r="X21" i="12" s="1"/>
  <c r="I33" i="2" s="1"/>
  <c r="AK21" i="12" a="1"/>
  <c r="AK21" i="12" s="1"/>
  <c r="V33" i="2" s="1"/>
  <c r="BR22" i="12"/>
  <c r="BG21" i="12" a="1"/>
  <c r="BG21" i="12" s="1"/>
  <c r="AR33" i="2" s="1"/>
  <c r="BQ21" i="12" a="1"/>
  <c r="BQ21" i="12" s="1"/>
  <c r="BB33" i="2" s="1"/>
  <c r="BB21" i="12" a="1"/>
  <c r="BB21" i="12" s="1"/>
  <c r="AM33" i="2" s="1"/>
  <c r="AM21" i="12" a="1"/>
  <c r="AM21" i="12" s="1"/>
  <c r="X33" i="2" s="1"/>
  <c r="BH21" i="12" a="1"/>
  <c r="BH21" i="12" s="1"/>
  <c r="AS33" i="2" s="1"/>
  <c r="BP21" i="12" a="1"/>
  <c r="BP21" i="12" s="1"/>
  <c r="BA33" i="2" s="1"/>
  <c r="AF21" i="12" a="1"/>
  <c r="AF21" i="12" s="1"/>
  <c r="Q33" i="2" s="1"/>
  <c r="S21" i="12" a="1"/>
  <c r="S21" i="12" s="1"/>
  <c r="D33" i="2" s="1"/>
  <c r="AI21" i="12" a="1"/>
  <c r="AI21" i="12" s="1"/>
  <c r="T33" i="2" s="1"/>
  <c r="W21" i="12" a="1"/>
  <c r="W21" i="12" s="1"/>
  <c r="H33" i="2" s="1"/>
  <c r="V21" i="12" a="1"/>
  <c r="V21" i="12" s="1"/>
  <c r="G33" i="2" s="1"/>
  <c r="BI21" i="12" a="1"/>
  <c r="BI21" i="12" s="1"/>
  <c r="AT33" i="2" s="1"/>
  <c r="AT21" i="12" a="1"/>
  <c r="AT21" i="12" s="1"/>
  <c r="AE33" i="2" s="1"/>
  <c r="Z21" i="12" a="1"/>
  <c r="Z21" i="12" s="1"/>
  <c r="K33" i="2" s="1"/>
  <c r="BE21" i="12" a="1"/>
  <c r="BE21" i="12" s="1"/>
  <c r="AP33" i="2" s="1"/>
  <c r="BK21" i="12" a="1"/>
  <c r="BK21" i="12" s="1"/>
  <c r="AV33" i="2" s="1"/>
  <c r="AW21" i="12" a="1"/>
  <c r="AW21" i="12" s="1"/>
  <c r="AH33" i="2" s="1"/>
  <c r="BA21" i="12" a="1"/>
  <c r="BA21" i="12" s="1"/>
  <c r="AL33" i="2" s="1"/>
  <c r="AZ21" i="12" a="1"/>
  <c r="AZ21" i="12" s="1"/>
  <c r="AK33" i="2" s="1"/>
  <c r="AX21" i="12" a="1"/>
  <c r="AX21" i="12" s="1"/>
  <c r="AI33" i="2" s="1"/>
  <c r="AA21" i="12" a="1"/>
  <c r="AA21" i="12" s="1"/>
  <c r="L33" i="2" s="1"/>
  <c r="AE21" i="12" a="1"/>
  <c r="AE21" i="12" s="1"/>
  <c r="P33" i="2" s="1"/>
  <c r="AD21" i="12" a="1"/>
  <c r="AD21" i="12" s="1"/>
  <c r="O33" i="2" s="1"/>
  <c r="Q21" i="12" a="1"/>
  <c r="Q21" i="12" s="1"/>
  <c r="B33" i="2" s="1"/>
  <c r="AQ21" i="12" a="1"/>
  <c r="AQ21" i="12" s="1"/>
  <c r="AB33" i="2" s="1"/>
  <c r="BO21" i="12" a="1"/>
  <c r="BO21" i="12" s="1"/>
  <c r="AZ33" i="2" s="1"/>
  <c r="AU21" i="12" a="1"/>
  <c r="AU21" i="12" s="1"/>
  <c r="AF33" i="2" s="1"/>
  <c r="AP21" i="12" a="1"/>
  <c r="AP21" i="12" s="1"/>
  <c r="AA33" i="2" s="1"/>
  <c r="AC21" i="12" a="1"/>
  <c r="AC21" i="12" s="1"/>
  <c r="N33" i="2" s="1"/>
  <c r="AB21" i="12" a="1"/>
  <c r="AB21" i="12" s="1"/>
  <c r="M33" i="2" s="1"/>
  <c r="BL21" i="12" a="1"/>
  <c r="BL21" i="12" s="1"/>
  <c r="AW33" i="2" s="1"/>
  <c r="AY21" i="12" a="1"/>
  <c r="AY21" i="12" s="1"/>
  <c r="AJ33" i="2" s="1"/>
  <c r="Y21" i="12" a="1"/>
  <c r="Y21" i="12" s="1"/>
  <c r="J33" i="2" s="1"/>
  <c r="AH21" i="12" a="1"/>
  <c r="AH21" i="12" s="1"/>
  <c r="S33" i="2" s="1"/>
  <c r="BH22" i="12" l="1" a="1"/>
  <c r="BH22" i="12" s="1"/>
  <c r="AS34" i="2" s="1"/>
  <c r="BE22" i="12" a="1"/>
  <c r="BE22" i="12" s="1"/>
  <c r="AP34" i="2" s="1"/>
  <c r="AP22" i="12" a="1"/>
  <c r="AP22" i="12" s="1"/>
  <c r="AA34" i="2" s="1"/>
  <c r="AW22" i="12" a="1"/>
  <c r="AW22" i="12" s="1"/>
  <c r="AH34" i="2" s="1"/>
  <c r="BQ22" i="12" a="1"/>
  <c r="BQ22" i="12" s="1"/>
  <c r="BB34" i="2" s="1"/>
  <c r="AZ22" i="12" a="1"/>
  <c r="AZ22" i="12" s="1"/>
  <c r="AK34" i="2" s="1"/>
  <c r="AL22" i="12" a="1"/>
  <c r="AL22" i="12" s="1"/>
  <c r="W34" i="2" s="1"/>
  <c r="Z22" i="12" a="1"/>
  <c r="Z22" i="12" s="1"/>
  <c r="K34" i="2" s="1"/>
  <c r="AK22" i="12" a="1"/>
  <c r="AK22" i="12" s="1"/>
  <c r="V34" i="2" s="1"/>
  <c r="AY22" i="12" a="1"/>
  <c r="AY22" i="12" s="1"/>
  <c r="AJ34" i="2" s="1"/>
  <c r="AS22" i="12" a="1"/>
  <c r="AS22" i="12" s="1"/>
  <c r="AD34" i="2" s="1"/>
  <c r="Q22" i="12" a="1"/>
  <c r="Q22" i="12" s="1"/>
  <c r="B34" i="2" s="1"/>
  <c r="BO22" i="12" a="1"/>
  <c r="BO22" i="12" s="1"/>
  <c r="AZ34" i="2" s="1"/>
  <c r="BL22" i="12" a="1"/>
  <c r="BL22" i="12" s="1"/>
  <c r="AW34" i="2" s="1"/>
  <c r="BI22" i="12" a="1"/>
  <c r="BI22" i="12" s="1"/>
  <c r="AT34" i="2" s="1"/>
  <c r="AU22" i="12" a="1"/>
  <c r="AU22" i="12" s="1"/>
  <c r="AF34" i="2" s="1"/>
  <c r="BK22" i="12" a="1"/>
  <c r="BK22" i="12" s="1"/>
  <c r="AV34" i="2" s="1"/>
  <c r="AH22" i="12" a="1"/>
  <c r="AH22" i="12" s="1"/>
  <c r="S34" i="2" s="1"/>
  <c r="AG22" i="12" a="1"/>
  <c r="AG22" i="12" s="1"/>
  <c r="R34" i="2" s="1"/>
  <c r="U22" i="12" a="1"/>
  <c r="U22" i="12" s="1"/>
  <c r="F34" i="2" s="1"/>
  <c r="AE22" i="12" a="1"/>
  <c r="AE22" i="12" s="1"/>
  <c r="P34" i="2" s="1"/>
  <c r="W22" i="12" a="1"/>
  <c r="W22" i="12" s="1"/>
  <c r="H34" i="2" s="1"/>
  <c r="X22" i="12" a="1"/>
  <c r="X22" i="12" s="1"/>
  <c r="I34" i="2" s="1"/>
  <c r="BP22" i="12" a="1"/>
  <c r="BP22" i="12" s="1"/>
  <c r="BA34" i="2" s="1"/>
  <c r="AX22" i="12" a="1"/>
  <c r="AX22" i="12" s="1"/>
  <c r="AI34" i="2" s="1"/>
  <c r="BB22" i="12" a="1"/>
  <c r="BB22" i="12" s="1"/>
  <c r="AM34" i="2" s="1"/>
  <c r="AM22" i="12" a="1"/>
  <c r="AM22" i="12" s="1"/>
  <c r="X34" i="2" s="1"/>
  <c r="AT22" i="12" a="1"/>
  <c r="AT22" i="12" s="1"/>
  <c r="AE34" i="2" s="1"/>
  <c r="V22" i="12" a="1"/>
  <c r="V22" i="12" s="1"/>
  <c r="G34" i="2" s="1"/>
  <c r="AA22" i="12" a="1"/>
  <c r="AA22" i="12" s="1"/>
  <c r="L34" i="2" s="1"/>
  <c r="AQ22" i="12" a="1"/>
  <c r="AQ22" i="12" s="1"/>
  <c r="AB34" i="2" s="1"/>
  <c r="R22" i="12" a="1"/>
  <c r="R22" i="12" s="1"/>
  <c r="C34" i="2" s="1"/>
  <c r="AD22" i="12" a="1"/>
  <c r="AD22" i="12" s="1"/>
  <c r="O34" i="2" s="1"/>
  <c r="BM22" i="12" a="1"/>
  <c r="BM22" i="12" s="1"/>
  <c r="AX34" i="2" s="1"/>
  <c r="BD22" i="12" a="1"/>
  <c r="BD22" i="12" s="1"/>
  <c r="AO34" i="2" s="1"/>
  <c r="BC22" i="12" a="1"/>
  <c r="BC22" i="12" s="1"/>
  <c r="AN34" i="2" s="1"/>
  <c r="AO22" i="12" a="1"/>
  <c r="AO22" i="12" s="1"/>
  <c r="Z34" i="2" s="1"/>
  <c r="BA22" i="12" a="1"/>
  <c r="BA22" i="12" s="1"/>
  <c r="AL34" i="2" s="1"/>
  <c r="AB22" i="12" a="1"/>
  <c r="AB22" i="12" s="1"/>
  <c r="M34" i="2" s="1"/>
  <c r="AF22" i="12" a="1"/>
  <c r="AF22" i="12" s="1"/>
  <c r="Q34" i="2" s="1"/>
  <c r="S22" i="12" a="1"/>
  <c r="S22" i="12" s="1"/>
  <c r="D34" i="2" s="1"/>
  <c r="Y22" i="12" a="1"/>
  <c r="Y22" i="12" s="1"/>
  <c r="J34" i="2" s="1"/>
  <c r="AC22" i="12" a="1"/>
  <c r="AC22" i="12" s="1"/>
  <c r="N34" i="2" s="1"/>
  <c r="AI22" i="12" a="1"/>
  <c r="AI22" i="12" s="1"/>
  <c r="T34" i="2" s="1"/>
  <c r="BR23" i="12"/>
  <c r="BG22" i="12" a="1"/>
  <c r="BG22" i="12" s="1"/>
  <c r="AR34" i="2" s="1"/>
  <c r="BL22" i="14" a="1"/>
  <c r="BL22" i="14" s="1"/>
  <c r="AW34" i="9" s="1"/>
  <c r="BJ22" i="14" a="1"/>
  <c r="BJ22" i="14" s="1"/>
  <c r="AU34" i="9" s="1"/>
  <c r="BC22" i="14" a="1"/>
  <c r="BC22" i="14" s="1"/>
  <c r="AN34" i="9" s="1"/>
  <c r="BH22" i="14" a="1"/>
  <c r="BH22" i="14" s="1"/>
  <c r="AS34" i="9" s="1"/>
  <c r="BG22" i="14" a="1"/>
  <c r="BG22" i="14" s="1"/>
  <c r="AR34" i="9" s="1"/>
  <c r="AJ22" i="14" a="1"/>
  <c r="AJ22" i="14" s="1"/>
  <c r="U34" i="9" s="1"/>
  <c r="AP22" i="14" a="1"/>
  <c r="AP22" i="14" s="1"/>
  <c r="AA34" i="9" s="1"/>
  <c r="AA22" i="14" a="1"/>
  <c r="AA22" i="14" s="1"/>
  <c r="L34" i="9" s="1"/>
  <c r="AF22" i="14" a="1"/>
  <c r="AF22" i="14" s="1"/>
  <c r="Q34" i="9" s="1"/>
  <c r="R22" i="14" a="1"/>
  <c r="R22" i="14" s="1"/>
  <c r="C34" i="9" s="1"/>
  <c r="AY22" i="14" a="1"/>
  <c r="AY22" i="14" s="1"/>
  <c r="AJ34" i="9" s="1"/>
  <c r="AK22" i="14" a="1"/>
  <c r="AK22" i="14" s="1"/>
  <c r="V34" i="9" s="1"/>
  <c r="BV23" i="14"/>
  <c r="Q22" i="14" a="1"/>
  <c r="Q22" i="14" s="1"/>
  <c r="B34" i="9" s="1"/>
  <c r="BS22" i="14" a="1"/>
  <c r="BS22" i="14" s="1"/>
  <c r="BD34" i="9" s="1"/>
  <c r="BP22" i="14" a="1"/>
  <c r="BP22" i="14" s="1"/>
  <c r="BA34" i="9" s="1"/>
  <c r="AW22" i="14" a="1"/>
  <c r="AW22" i="14" s="1"/>
  <c r="AH34" i="9" s="1"/>
  <c r="BB22" i="14" a="1"/>
  <c r="BB22" i="14" s="1"/>
  <c r="AM34" i="9" s="1"/>
  <c r="BA22" i="14" a="1"/>
  <c r="BA22" i="14" s="1"/>
  <c r="AL34" i="9" s="1"/>
  <c r="AB22" i="14" a="1"/>
  <c r="AB22" i="14" s="1"/>
  <c r="M34" i="9" s="1"/>
  <c r="AO22" i="14" a="1"/>
  <c r="AO22" i="14" s="1"/>
  <c r="Z34" i="9" s="1"/>
  <c r="Z22" i="14" a="1"/>
  <c r="Z22" i="14" s="1"/>
  <c r="K34" i="9" s="1"/>
  <c r="Y22" i="14" a="1"/>
  <c r="Y22" i="14" s="1"/>
  <c r="J34" i="9" s="1"/>
  <c r="U22" i="14" a="1"/>
  <c r="U22" i="14" s="1"/>
  <c r="F34" i="9" s="1"/>
  <c r="AC22" i="14" a="1"/>
  <c r="AC22" i="14" s="1"/>
  <c r="N34" i="9" s="1"/>
  <c r="AE22" i="14" a="1"/>
  <c r="AE22" i="14" s="1"/>
  <c r="P34" i="9" s="1"/>
  <c r="BT22" i="14" a="1"/>
  <c r="BT22" i="14" s="1"/>
  <c r="BE34" i="9" s="1"/>
  <c r="BE22" i="14" a="1"/>
  <c r="BE22" i="14" s="1"/>
  <c r="AP34" i="9" s="1"/>
  <c r="BM22" i="14" a="1"/>
  <c r="BM22" i="14" s="1"/>
  <c r="AX34" i="9" s="1"/>
  <c r="BO22" i="14" a="1"/>
  <c r="BO22" i="14" s="1"/>
  <c r="AZ34" i="9" s="1"/>
  <c r="AT22" i="14" a="1"/>
  <c r="AT22" i="14" s="1"/>
  <c r="AE34" i="9" s="1"/>
  <c r="AG22" i="14" a="1"/>
  <c r="AG22" i="14" s="1"/>
  <c r="R34" i="9" s="1"/>
  <c r="AM22" i="14" a="1"/>
  <c r="AM22" i="14" s="1"/>
  <c r="X34" i="9" s="1"/>
  <c r="BQ22" i="14" a="1"/>
  <c r="BQ22" i="14" s="1"/>
  <c r="BB34" i="9" s="1"/>
  <c r="BI22" i="14" a="1"/>
  <c r="BI22" i="14" s="1"/>
  <c r="AT34" i="9" s="1"/>
  <c r="AU22" i="14" a="1"/>
  <c r="AU22" i="14" s="1"/>
  <c r="AF34" i="9" s="1"/>
  <c r="BU22" i="14" a="1"/>
  <c r="BU22" i="14" s="1"/>
  <c r="BF34" i="9" s="1"/>
  <c r="AX22" i="14" a="1"/>
  <c r="AX22" i="14" s="1"/>
  <c r="AI34" i="9" s="1"/>
  <c r="BF22" i="14" a="1"/>
  <c r="BF22" i="14" s="1"/>
  <c r="AQ34" i="9" s="1"/>
  <c r="AI22" i="14" a="1"/>
  <c r="AI22" i="14" s="1"/>
  <c r="T34" i="9" s="1"/>
  <c r="AS22" i="14" a="1"/>
  <c r="AS22" i="14" s="1"/>
  <c r="AD34" i="9" s="1"/>
  <c r="AR22" i="14" a="1"/>
  <c r="AR22" i="14" s="1"/>
  <c r="AC34" i="9" s="1"/>
  <c r="W22" i="14" a="1"/>
  <c r="W22" i="14" s="1"/>
  <c r="H34" i="9" s="1"/>
  <c r="X22" i="14" a="1"/>
  <c r="X22" i="14" s="1"/>
  <c r="I34" i="9" s="1"/>
  <c r="S22" i="14" a="1"/>
  <c r="S22" i="14" s="1"/>
  <c r="D34" i="9" s="1"/>
  <c r="BK22" i="14" a="1"/>
  <c r="BK22" i="14" s="1"/>
  <c r="AV34" i="9" s="1"/>
  <c r="AQ22" i="14" a="1"/>
  <c r="AQ22" i="14" s="1"/>
  <c r="AB34" i="9" s="1"/>
  <c r="AN22" i="14" a="1"/>
  <c r="AN22" i="14" s="1"/>
  <c r="Y34" i="9" s="1"/>
  <c r="V22" i="14" a="1"/>
  <c r="V22" i="14" s="1"/>
  <c r="G34" i="9" s="1"/>
  <c r="BK23" i="12" l="1" a="1"/>
  <c r="BK23" i="12" s="1"/>
  <c r="AV35" i="2" s="1"/>
  <c r="BH23" i="12" a="1"/>
  <c r="BH23" i="12" s="1"/>
  <c r="AS35" i="2" s="1"/>
  <c r="BE23" i="12" a="1"/>
  <c r="BE23" i="12" s="1"/>
  <c r="AP35" i="2" s="1"/>
  <c r="AS23" i="12" a="1"/>
  <c r="AS23" i="12" s="1"/>
  <c r="AD35" i="2" s="1"/>
  <c r="AX23" i="12" a="1"/>
  <c r="AX23" i="12" s="1"/>
  <c r="AI35" i="2" s="1"/>
  <c r="AU23" i="12" a="1"/>
  <c r="AU23" i="12" s="1"/>
  <c r="AF35" i="2" s="1"/>
  <c r="AD23" i="12" a="1"/>
  <c r="AD23" i="12" s="1"/>
  <c r="O35" i="2" s="1"/>
  <c r="Q23" i="12" a="1"/>
  <c r="Q23" i="12" s="1"/>
  <c r="B35" i="2" s="1"/>
  <c r="AT23" i="12" a="1"/>
  <c r="AT23" i="12" s="1"/>
  <c r="AE35" i="2" s="1"/>
  <c r="Z23" i="12" a="1"/>
  <c r="Z23" i="12" s="1"/>
  <c r="K35" i="2" s="1"/>
  <c r="AM23" i="12" a="1"/>
  <c r="AM23" i="12" s="1"/>
  <c r="X35" i="2" s="1"/>
  <c r="BR25" i="12"/>
  <c r="BI23" i="12" a="1"/>
  <c r="BI23" i="12" s="1"/>
  <c r="AT35" i="2" s="1"/>
  <c r="BD23" i="12" a="1"/>
  <c r="BD23" i="12" s="1"/>
  <c r="AO35" i="2" s="1"/>
  <c r="AQ23" i="12" a="1"/>
  <c r="AQ23" i="12" s="1"/>
  <c r="AB35" i="2" s="1"/>
  <c r="AP23" i="12" a="1"/>
  <c r="AP23" i="12" s="1"/>
  <c r="AA35" i="2" s="1"/>
  <c r="AO23" i="12" a="1"/>
  <c r="AO23" i="12" s="1"/>
  <c r="Z35" i="2" s="1"/>
  <c r="AC23" i="12" a="1"/>
  <c r="AC23" i="12" s="1"/>
  <c r="N35" i="2" s="1"/>
  <c r="AG23" i="12" a="1"/>
  <c r="AG23" i="12" s="1"/>
  <c r="R35" i="2" s="1"/>
  <c r="U23" i="12" a="1"/>
  <c r="U23" i="12" s="1"/>
  <c r="F35" i="2" s="1"/>
  <c r="R23" i="12" a="1"/>
  <c r="R23" i="12" s="1"/>
  <c r="C35" i="2" s="1"/>
  <c r="BM23" i="12" a="1"/>
  <c r="BM23" i="12" s="1"/>
  <c r="AX35" i="2" s="1"/>
  <c r="AK23" i="12" a="1"/>
  <c r="AK23" i="12" s="1"/>
  <c r="V35" i="2" s="1"/>
  <c r="AL23" i="12" a="1"/>
  <c r="AL23" i="12" s="1"/>
  <c r="W35" i="2" s="1"/>
  <c r="AB23" i="12" a="1"/>
  <c r="AB23" i="12" s="1"/>
  <c r="M35" i="2" s="1"/>
  <c r="S23" i="12" a="1"/>
  <c r="S23" i="12" s="1"/>
  <c r="D35" i="2" s="1"/>
  <c r="Y23" i="12" a="1"/>
  <c r="Y23" i="12" s="1"/>
  <c r="J35" i="2" s="1"/>
  <c r="BO23" i="12" a="1"/>
  <c r="BO23" i="12" s="1"/>
  <c r="AZ35" i="2" s="1"/>
  <c r="AH23" i="12" a="1"/>
  <c r="AH23" i="12" s="1"/>
  <c r="S35" i="2" s="1"/>
  <c r="BC23" i="12" a="1"/>
  <c r="BC23" i="12" s="1"/>
  <c r="AN35" i="2" s="1"/>
  <c r="X23" i="12" a="1"/>
  <c r="X23" i="12" s="1"/>
  <c r="I35" i="2" s="1"/>
  <c r="BP23" i="12" a="1"/>
  <c r="BP23" i="12" s="1"/>
  <c r="BA35" i="2" s="1"/>
  <c r="V23" i="12" a="1"/>
  <c r="V23" i="12" s="1"/>
  <c r="G35" i="2" s="1"/>
  <c r="AZ23" i="12" a="1"/>
  <c r="AZ23" i="12" s="1"/>
  <c r="AK35" i="2" s="1"/>
  <c r="BB23" i="12" a="1"/>
  <c r="BB23" i="12" s="1"/>
  <c r="AM35" i="2" s="1"/>
  <c r="AF23" i="12" a="1"/>
  <c r="AF23" i="12" s="1"/>
  <c r="Q35" i="2" s="1"/>
  <c r="BQ23" i="12" a="1"/>
  <c r="BQ23" i="12" s="1"/>
  <c r="BB35" i="2" s="1"/>
  <c r="BL23" i="12" a="1"/>
  <c r="BL23" i="12" s="1"/>
  <c r="AW35" i="2" s="1"/>
  <c r="AI23" i="12" a="1"/>
  <c r="AI23" i="12" s="1"/>
  <c r="T35" i="2" s="1"/>
  <c r="AA23" i="12" a="1"/>
  <c r="AA23" i="12" s="1"/>
  <c r="L35" i="2" s="1"/>
  <c r="BG23" i="12" a="1"/>
  <c r="BG23" i="12" s="1"/>
  <c r="AR35" i="2" s="1"/>
  <c r="AY23" i="12" a="1"/>
  <c r="AY23" i="12" s="1"/>
  <c r="AJ35" i="2" s="1"/>
  <c r="AW23" i="12" a="1"/>
  <c r="AW23" i="12" s="1"/>
  <c r="AH35" i="2" s="1"/>
  <c r="W23" i="12" a="1"/>
  <c r="W23" i="12" s="1"/>
  <c r="H35" i="2" s="1"/>
  <c r="BA23" i="12" a="1"/>
  <c r="BA23" i="12" s="1"/>
  <c r="AL35" i="2" s="1"/>
  <c r="AE23" i="12" a="1"/>
  <c r="AE23" i="12" s="1"/>
  <c r="P35" i="2" s="1"/>
  <c r="BO23" i="14" a="1"/>
  <c r="BO23" i="14" s="1"/>
  <c r="AZ35" i="9" s="1"/>
  <c r="BL23" i="14" a="1"/>
  <c r="BL23" i="14" s="1"/>
  <c r="AW35" i="9" s="1"/>
  <c r="BJ23" i="14" a="1"/>
  <c r="BJ23" i="14" s="1"/>
  <c r="AU35" i="9" s="1"/>
  <c r="BP23" i="14" a="1"/>
  <c r="BP23" i="14" s="1"/>
  <c r="BA35" i="9" s="1"/>
  <c r="BB23" i="14" a="1"/>
  <c r="BB23" i="14" s="1"/>
  <c r="AM35" i="9" s="1"/>
  <c r="AR23" i="14" a="1"/>
  <c r="AR23" i="14" s="1"/>
  <c r="AC35" i="9" s="1"/>
  <c r="AC23" i="14" a="1"/>
  <c r="AC23" i="14" s="1"/>
  <c r="N35" i="9" s="1"/>
  <c r="AY23" i="14" a="1"/>
  <c r="AY23" i="14" s="1"/>
  <c r="AJ35" i="9" s="1"/>
  <c r="AI23" i="14" a="1"/>
  <c r="AI23" i="14" s="1"/>
  <c r="T35" i="9" s="1"/>
  <c r="U23" i="14" a="1"/>
  <c r="U23" i="14" s="1"/>
  <c r="F35" i="9" s="1"/>
  <c r="AN23" i="14" a="1"/>
  <c r="AN23" i="14" s="1"/>
  <c r="Y35" i="9" s="1"/>
  <c r="AF23" i="14" a="1"/>
  <c r="AF23" i="14" s="1"/>
  <c r="Q35" i="9" s="1"/>
  <c r="BM23" i="14" a="1"/>
  <c r="BM23" i="14" s="1"/>
  <c r="AX35" i="9" s="1"/>
  <c r="BS23" i="14" a="1"/>
  <c r="BS23" i="14" s="1"/>
  <c r="BD35" i="9" s="1"/>
  <c r="BI23" i="14" a="1"/>
  <c r="BI23" i="14" s="1"/>
  <c r="AT35" i="9" s="1"/>
  <c r="BG23" i="14" a="1"/>
  <c r="BG23" i="14" s="1"/>
  <c r="AR35" i="9" s="1"/>
  <c r="AM23" i="14" a="1"/>
  <c r="AM23" i="14" s="1"/>
  <c r="X35" i="9" s="1"/>
  <c r="AQ23" i="14" a="1"/>
  <c r="AQ23" i="14" s="1"/>
  <c r="AB35" i="9" s="1"/>
  <c r="AU23" i="14" a="1"/>
  <c r="AU23" i="14" s="1"/>
  <c r="AF35" i="9" s="1"/>
  <c r="AG23" i="14" a="1"/>
  <c r="AG23" i="14" s="1"/>
  <c r="R35" i="9" s="1"/>
  <c r="Y23" i="14" a="1"/>
  <c r="Y23" i="14" s="1"/>
  <c r="J35" i="9" s="1"/>
  <c r="AT23" i="14" a="1"/>
  <c r="AT23" i="14" s="1"/>
  <c r="AE35" i="9" s="1"/>
  <c r="Q23" i="14" a="1"/>
  <c r="Q23" i="14" s="1"/>
  <c r="B35" i="9" s="1"/>
  <c r="BV25" i="14"/>
  <c r="BQ23" i="14" a="1"/>
  <c r="BQ23" i="14" s="1"/>
  <c r="BB35" i="9" s="1"/>
  <c r="BC23" i="14" a="1"/>
  <c r="BC23" i="14" s="1"/>
  <c r="AN35" i="9" s="1"/>
  <c r="AK23" i="14" a="1"/>
  <c r="AK23" i="14" s="1"/>
  <c r="V35" i="9" s="1"/>
  <c r="AJ23" i="14" a="1"/>
  <c r="AJ23" i="14" s="1"/>
  <c r="U35" i="9" s="1"/>
  <c r="AA23" i="14" a="1"/>
  <c r="AA23" i="14" s="1"/>
  <c r="L35" i="9" s="1"/>
  <c r="V23" i="14" a="1"/>
  <c r="V23" i="14" s="1"/>
  <c r="G35" i="9" s="1"/>
  <c r="W23" i="14" a="1"/>
  <c r="W23" i="14" s="1"/>
  <c r="H35" i="9" s="1"/>
  <c r="BE23" i="14" a="1"/>
  <c r="BE23" i="14" s="1"/>
  <c r="AP35" i="9" s="1"/>
  <c r="BF23" i="14" a="1"/>
  <c r="BF23" i="14" s="1"/>
  <c r="AQ35" i="9" s="1"/>
  <c r="BU23" i="14" a="1"/>
  <c r="BU23" i="14" s="1"/>
  <c r="BF35" i="9" s="1"/>
  <c r="BT23" i="14" a="1"/>
  <c r="BT23" i="14" s="1"/>
  <c r="BE35" i="9" s="1"/>
  <c r="BK23" i="14" a="1"/>
  <c r="BK23" i="14" s="1"/>
  <c r="AV35" i="9" s="1"/>
  <c r="AW23" i="14" a="1"/>
  <c r="AW23" i="14" s="1"/>
  <c r="AH35" i="9" s="1"/>
  <c r="AS23" i="14" a="1"/>
  <c r="AS23" i="14" s="1"/>
  <c r="AD35" i="9" s="1"/>
  <c r="AE23" i="14" a="1"/>
  <c r="AE23" i="14" s="1"/>
  <c r="P35" i="9" s="1"/>
  <c r="AO23" i="14" a="1"/>
  <c r="AO23" i="14" s="1"/>
  <c r="Z35" i="9" s="1"/>
  <c r="S23" i="14" a="1"/>
  <c r="S23" i="14" s="1"/>
  <c r="D35" i="9" s="1"/>
  <c r="R23" i="14" a="1"/>
  <c r="R23" i="14" s="1"/>
  <c r="C35" i="9" s="1"/>
  <c r="BH23" i="14" a="1"/>
  <c r="BH23" i="14" s="1"/>
  <c r="AS35" i="9" s="1"/>
  <c r="BA23" i="14" a="1"/>
  <c r="BA23" i="14" s="1"/>
  <c r="AL35" i="9" s="1"/>
  <c r="AP23" i="14" a="1"/>
  <c r="AP23" i="14" s="1"/>
  <c r="AA35" i="9" s="1"/>
  <c r="X23" i="14" a="1"/>
  <c r="X23" i="14" s="1"/>
  <c r="I35" i="9" s="1"/>
  <c r="AX23" i="14" a="1"/>
  <c r="AX23" i="14" s="1"/>
  <c r="AI35" i="9" s="1"/>
  <c r="Z23" i="14" a="1"/>
  <c r="Z23" i="14" s="1"/>
  <c r="K35" i="9" s="1"/>
  <c r="AB23" i="14" a="1"/>
  <c r="AB23" i="14" s="1"/>
  <c r="M35" i="9" s="1"/>
  <c r="BD25" i="12" l="1" a="1"/>
  <c r="BD25" i="12" s="1"/>
  <c r="AO37" i="2" s="1"/>
  <c r="BC25" i="12" a="1"/>
  <c r="BC25" i="12" s="1"/>
  <c r="AN37" i="2" s="1"/>
  <c r="BM25" i="12" a="1"/>
  <c r="BM25" i="12" s="1"/>
  <c r="AX37" i="2" s="1"/>
  <c r="AL25" i="12" a="1"/>
  <c r="AL25" i="12" s="1"/>
  <c r="W37" i="2" s="1"/>
  <c r="AS25" i="12" a="1"/>
  <c r="AS25" i="12" s="1"/>
  <c r="AD37" i="2" s="1"/>
  <c r="AP25" i="12" a="1"/>
  <c r="AP25" i="12" s="1"/>
  <c r="AA37" i="2" s="1"/>
  <c r="AU25" i="12" a="1"/>
  <c r="AU25" i="12" s="1"/>
  <c r="AF37" i="2" s="1"/>
  <c r="AC25" i="12" a="1"/>
  <c r="AC25" i="12" s="1"/>
  <c r="N37" i="2" s="1"/>
  <c r="BE25" i="12" a="1"/>
  <c r="BE25" i="12" s="1"/>
  <c r="AP37" i="2" s="1"/>
  <c r="AB25" i="12" a="1"/>
  <c r="AB25" i="12" s="1"/>
  <c r="M37" i="2" s="1"/>
  <c r="AF25" i="12" a="1"/>
  <c r="AF25" i="12" s="1"/>
  <c r="Q37" i="2" s="1"/>
  <c r="BR26" i="12"/>
  <c r="BO25" i="12" a="1"/>
  <c r="BO25" i="12" s="1"/>
  <c r="AZ37" i="2" s="1"/>
  <c r="X25" i="12" a="1"/>
  <c r="X25" i="12" s="1"/>
  <c r="I37" i="2" s="1"/>
  <c r="V25" i="12" a="1"/>
  <c r="V25" i="12" s="1"/>
  <c r="G37" i="2" s="1"/>
  <c r="AA25" i="12" a="1"/>
  <c r="AA25" i="12" s="1"/>
  <c r="L37" i="2" s="1"/>
  <c r="AZ25" i="12" a="1"/>
  <c r="AZ25" i="12" s="1"/>
  <c r="AK37" i="2" s="1"/>
  <c r="AM25" i="12" a="1"/>
  <c r="AM25" i="12" s="1"/>
  <c r="X37" i="2" s="1"/>
  <c r="BQ25" i="12" a="1"/>
  <c r="BQ25" i="12" s="1"/>
  <c r="BB37" i="2" s="1"/>
  <c r="BB25" i="12" a="1"/>
  <c r="BB25" i="12" s="1"/>
  <c r="AM37" i="2" s="1"/>
  <c r="BG25" i="12" a="1"/>
  <c r="BG25" i="12" s="1"/>
  <c r="AR37" i="2" s="1"/>
  <c r="AQ25" i="12" a="1"/>
  <c r="AQ25" i="12" s="1"/>
  <c r="AB37" i="2" s="1"/>
  <c r="AE25" i="12" a="1"/>
  <c r="AE25" i="12" s="1"/>
  <c r="P37" i="2" s="1"/>
  <c r="AO25" i="12" a="1"/>
  <c r="AO25" i="12" s="1"/>
  <c r="Z37" i="2" s="1"/>
  <c r="AW25" i="12" a="1"/>
  <c r="AW25" i="12" s="1"/>
  <c r="AH37" i="2" s="1"/>
  <c r="BP25" i="12" a="1"/>
  <c r="BP25" i="12" s="1"/>
  <c r="BA37" i="2" s="1"/>
  <c r="AI25" i="12" a="1"/>
  <c r="AI25" i="12" s="1"/>
  <c r="T37" i="2" s="1"/>
  <c r="AG25" i="12" a="1"/>
  <c r="AG25" i="12" s="1"/>
  <c r="R37" i="2" s="1"/>
  <c r="BL25" i="12" a="1"/>
  <c r="BL25" i="12" s="1"/>
  <c r="AW37" i="2" s="1"/>
  <c r="BI25" i="12" a="1"/>
  <c r="BI25" i="12" s="1"/>
  <c r="AT37" i="2" s="1"/>
  <c r="BH25" i="12" a="1"/>
  <c r="BH25" i="12" s="1"/>
  <c r="AS37" i="2" s="1"/>
  <c r="AT25" i="12" a="1"/>
  <c r="AT25" i="12" s="1"/>
  <c r="AE37" i="2" s="1"/>
  <c r="AY25" i="12" a="1"/>
  <c r="AY25" i="12" s="1"/>
  <c r="AJ37" i="2" s="1"/>
  <c r="AX25" i="12" a="1"/>
  <c r="AX25" i="12" s="1"/>
  <c r="AI37" i="2" s="1"/>
  <c r="R25" i="12" a="1"/>
  <c r="R25" i="12" s="1"/>
  <c r="C37" i="2" s="1"/>
  <c r="AD25" i="12" a="1"/>
  <c r="AD25" i="12" s="1"/>
  <c r="O37" i="2" s="1"/>
  <c r="Q25" i="12" a="1"/>
  <c r="Q25" i="12" s="1"/>
  <c r="B37" i="2" s="1"/>
  <c r="AH25" i="12" a="1"/>
  <c r="AH25" i="12" s="1"/>
  <c r="S37" i="2" s="1"/>
  <c r="U25" i="12" a="1"/>
  <c r="U25" i="12" s="1"/>
  <c r="F37" i="2" s="1"/>
  <c r="S25" i="12" a="1"/>
  <c r="S25" i="12" s="1"/>
  <c r="D37" i="2" s="1"/>
  <c r="BK25" i="12" a="1"/>
  <c r="BK25" i="12" s="1"/>
  <c r="AV37" i="2" s="1"/>
  <c r="BA25" i="12" a="1"/>
  <c r="BA25" i="12" s="1"/>
  <c r="AL37" i="2" s="1"/>
  <c r="AK25" i="12" a="1"/>
  <c r="AK25" i="12" s="1"/>
  <c r="V37" i="2" s="1"/>
  <c r="Y25" i="12" a="1"/>
  <c r="Y25" i="12" s="1"/>
  <c r="J37" i="2" s="1"/>
  <c r="W25" i="12" a="1"/>
  <c r="W25" i="12" s="1"/>
  <c r="H37" i="2" s="1"/>
  <c r="Z25" i="12" a="1"/>
  <c r="Z25" i="12" s="1"/>
  <c r="K37" i="2" s="1"/>
  <c r="BI25" i="14" a="1"/>
  <c r="BI25" i="14" s="1"/>
  <c r="AT37" i="9" s="1"/>
  <c r="BH25" i="14" a="1"/>
  <c r="BH25" i="14" s="1"/>
  <c r="AS37" i="9" s="1"/>
  <c r="BQ25" i="14" a="1"/>
  <c r="BQ25" i="14" s="1"/>
  <c r="BB37" i="9" s="1"/>
  <c r="AS25" i="14" a="1"/>
  <c r="AS25" i="14" s="1"/>
  <c r="AD37" i="9" s="1"/>
  <c r="BE25" i="14" a="1"/>
  <c r="BE25" i="14" s="1"/>
  <c r="AP37" i="9" s="1"/>
  <c r="AF25" i="14" a="1"/>
  <c r="AF25" i="14" s="1"/>
  <c r="Q37" i="9" s="1"/>
  <c r="AM25" i="14" a="1"/>
  <c r="AM25" i="14" s="1"/>
  <c r="X37" i="9" s="1"/>
  <c r="X25" i="14" a="1"/>
  <c r="X25" i="14" s="1"/>
  <c r="I37" i="9" s="1"/>
  <c r="AJ25" i="14" a="1"/>
  <c r="AJ25" i="14" s="1"/>
  <c r="U37" i="9" s="1"/>
  <c r="R25" i="14" a="1"/>
  <c r="R25" i="14" s="1"/>
  <c r="C37" i="9" s="1"/>
  <c r="AA25" i="14" a="1"/>
  <c r="AA25" i="14" s="1"/>
  <c r="L37" i="9" s="1"/>
  <c r="Z25" i="14" a="1"/>
  <c r="Z25" i="14" s="1"/>
  <c r="K37" i="9" s="1"/>
  <c r="BV26" i="14"/>
  <c r="Q25" i="14" a="1"/>
  <c r="Q25" i="14" s="1"/>
  <c r="B37" i="9" s="1"/>
  <c r="BU25" i="14" a="1"/>
  <c r="BU25" i="14" s="1"/>
  <c r="BF37" i="9" s="1"/>
  <c r="BG25" i="14" a="1"/>
  <c r="BG25" i="14" s="1"/>
  <c r="AR37" i="9" s="1"/>
  <c r="BK25" i="14" a="1"/>
  <c r="BK25" i="14" s="1"/>
  <c r="AV37" i="9" s="1"/>
  <c r="BS25" i="14" a="1"/>
  <c r="BS25" i="14" s="1"/>
  <c r="BD37" i="9" s="1"/>
  <c r="BC25" i="14" a="1"/>
  <c r="BC25" i="14" s="1"/>
  <c r="AN37" i="9" s="1"/>
  <c r="AW25" i="14" a="1"/>
  <c r="AW25" i="14" s="1"/>
  <c r="AH37" i="9" s="1"/>
  <c r="AK25" i="14" a="1"/>
  <c r="AK25" i="14" s="1"/>
  <c r="V37" i="9" s="1"/>
  <c r="W25" i="14" a="1"/>
  <c r="W25" i="14" s="1"/>
  <c r="H37" i="9" s="1"/>
  <c r="AB25" i="14" a="1"/>
  <c r="AB25" i="14" s="1"/>
  <c r="M37" i="9" s="1"/>
  <c r="AP25" i="14" a="1"/>
  <c r="AP25" i="14" s="1"/>
  <c r="AA37" i="9" s="1"/>
  <c r="S25" i="14" a="1"/>
  <c r="S25" i="14" s="1"/>
  <c r="D37" i="9" s="1"/>
  <c r="U25" i="14" a="1"/>
  <c r="U25" i="14" s="1"/>
  <c r="F37" i="9" s="1"/>
  <c r="BP25" i="14" a="1"/>
  <c r="BP25" i="14" s="1"/>
  <c r="BA37" i="9" s="1"/>
  <c r="BM25" i="14" a="1"/>
  <c r="BM25" i="14" s="1"/>
  <c r="AX37" i="9" s="1"/>
  <c r="BL25" i="14" a="1"/>
  <c r="BL25" i="14" s="1"/>
  <c r="AW37" i="9" s="1"/>
  <c r="AY25" i="14" a="1"/>
  <c r="AY25" i="14" s="1"/>
  <c r="AJ37" i="9" s="1"/>
  <c r="AX25" i="14" a="1"/>
  <c r="AX25" i="14" s="1"/>
  <c r="AI37" i="9" s="1"/>
  <c r="AN25" i="14" a="1"/>
  <c r="AN25" i="14" s="1"/>
  <c r="Y37" i="9" s="1"/>
  <c r="AR25" i="14" a="1"/>
  <c r="AR25" i="14" s="1"/>
  <c r="AC37" i="9" s="1"/>
  <c r="AC25" i="14" a="1"/>
  <c r="AC25" i="14" s="1"/>
  <c r="N37" i="9" s="1"/>
  <c r="AQ25" i="14" a="1"/>
  <c r="AQ25" i="14" s="1"/>
  <c r="AB37" i="9" s="1"/>
  <c r="BB25" i="14" a="1"/>
  <c r="BB25" i="14" s="1"/>
  <c r="AM37" i="9" s="1"/>
  <c r="AG25" i="14" a="1"/>
  <c r="AG25" i="14" s="1"/>
  <c r="R37" i="9" s="1"/>
  <c r="AI25" i="14" a="1"/>
  <c r="AI25" i="14" s="1"/>
  <c r="T37" i="9" s="1"/>
  <c r="BO25" i="14" a="1"/>
  <c r="BO25" i="14" s="1"/>
  <c r="AZ37" i="9" s="1"/>
  <c r="BT25" i="14" a="1"/>
  <c r="BT25" i="14" s="1"/>
  <c r="BE37" i="9" s="1"/>
  <c r="BA25" i="14" a="1"/>
  <c r="BA25" i="14" s="1"/>
  <c r="AL37" i="9" s="1"/>
  <c r="BF25" i="14" a="1"/>
  <c r="BF25" i="14" s="1"/>
  <c r="AQ37" i="9" s="1"/>
  <c r="AU25" i="14" a="1"/>
  <c r="AU25" i="14" s="1"/>
  <c r="AF37" i="9" s="1"/>
  <c r="AT25" i="14" a="1"/>
  <c r="AT25" i="14" s="1"/>
  <c r="AE37" i="9" s="1"/>
  <c r="AE25" i="14" a="1"/>
  <c r="AE25" i="14" s="1"/>
  <c r="P37" i="9" s="1"/>
  <c r="BJ25" i="14" a="1"/>
  <c r="BJ25" i="14" s="1"/>
  <c r="AU37" i="9" s="1"/>
  <c r="V25" i="14" a="1"/>
  <c r="V25" i="14" s="1"/>
  <c r="G37" i="9" s="1"/>
  <c r="AO25" i="14" a="1"/>
  <c r="AO25" i="14" s="1"/>
  <c r="Z37" i="9" s="1"/>
  <c r="Y25" i="14" a="1"/>
  <c r="Y25" i="14" s="1"/>
  <c r="J37" i="9" s="1"/>
  <c r="BQ26" i="14" l="1" a="1"/>
  <c r="BQ26" i="14" s="1"/>
  <c r="BB38" i="9" s="1"/>
  <c r="BI26" i="14" a="1"/>
  <c r="BI26" i="14" s="1"/>
  <c r="AT38" i="9" s="1"/>
  <c r="BH26" i="14" a="1"/>
  <c r="BH26" i="14" s="1"/>
  <c r="AS38" i="9" s="1"/>
  <c r="BB26" i="14" a="1"/>
  <c r="BB26" i="14" s="1"/>
  <c r="AM38" i="9" s="1"/>
  <c r="AW26" i="14" a="1"/>
  <c r="AW26" i="14" s="1"/>
  <c r="AH38" i="9" s="1"/>
  <c r="AG26" i="14" a="1"/>
  <c r="AG26" i="14" s="1"/>
  <c r="R38" i="9" s="1"/>
  <c r="AF26" i="14" a="1"/>
  <c r="AF26" i="14" s="1"/>
  <c r="Q38" i="9" s="1"/>
  <c r="AR26" i="14" a="1"/>
  <c r="AR26" i="14" s="1"/>
  <c r="AC38" i="9" s="1"/>
  <c r="AC26" i="14" a="1"/>
  <c r="AC26" i="14" s="1"/>
  <c r="N38" i="9" s="1"/>
  <c r="AB26" i="14" a="1"/>
  <c r="AB26" i="14" s="1"/>
  <c r="M38" i="9" s="1"/>
  <c r="AX26" i="14" a="1"/>
  <c r="AX26" i="14" s="1"/>
  <c r="AI38" i="9" s="1"/>
  <c r="S26" i="14" a="1"/>
  <c r="S26" i="14" s="1"/>
  <c r="D38" i="9" s="1"/>
  <c r="AM26" i="14" a="1"/>
  <c r="AM26" i="14" s="1"/>
  <c r="X38" i="9" s="1"/>
  <c r="U26" i="14" a="1"/>
  <c r="U26" i="14" s="1"/>
  <c r="F38" i="9" s="1"/>
  <c r="BK26" i="14" a="1"/>
  <c r="BK26" i="14" s="1"/>
  <c r="AV38" i="9" s="1"/>
  <c r="BU26" i="14" a="1"/>
  <c r="BU26" i="14" s="1"/>
  <c r="BF38" i="9" s="1"/>
  <c r="BG26" i="14" a="1"/>
  <c r="BG26" i="14" s="1"/>
  <c r="AR38" i="9" s="1"/>
  <c r="AT26" i="14" a="1"/>
  <c r="AT26" i="14" s="1"/>
  <c r="AE38" i="9" s="1"/>
  <c r="AP26" i="14" a="1"/>
  <c r="AP26" i="14" s="1"/>
  <c r="AA38" i="9" s="1"/>
  <c r="AA26" i="14" a="1"/>
  <c r="AA26" i="14" s="1"/>
  <c r="L38" i="9" s="1"/>
  <c r="Y26" i="14" a="1"/>
  <c r="Y26" i="14" s="1"/>
  <c r="J38" i="9" s="1"/>
  <c r="X26" i="14" a="1"/>
  <c r="X26" i="14" s="1"/>
  <c r="I38" i="9" s="1"/>
  <c r="V26" i="14" a="1"/>
  <c r="V26" i="14" s="1"/>
  <c r="G38" i="9" s="1"/>
  <c r="AJ26" i="14" a="1"/>
  <c r="AJ26" i="14" s="1"/>
  <c r="U38" i="9" s="1"/>
  <c r="AQ26" i="14" a="1"/>
  <c r="AQ26" i="14" s="1"/>
  <c r="AB38" i="9" s="1"/>
  <c r="BS26" i="14" a="1"/>
  <c r="BS26" i="14" s="1"/>
  <c r="BD38" i="9" s="1"/>
  <c r="BP26" i="14" a="1"/>
  <c r="BP26" i="14" s="1"/>
  <c r="BA38" i="9" s="1"/>
  <c r="BM26" i="14" a="1"/>
  <c r="BM26" i="14" s="1"/>
  <c r="AX38" i="9" s="1"/>
  <c r="BE26" i="14" a="1"/>
  <c r="BE26" i="14" s="1"/>
  <c r="AP38" i="9" s="1"/>
  <c r="AY26" i="14" a="1"/>
  <c r="AY26" i="14" s="1"/>
  <c r="AJ38" i="9" s="1"/>
  <c r="AI26" i="14" a="1"/>
  <c r="AI26" i="14" s="1"/>
  <c r="T38" i="9" s="1"/>
  <c r="AN26" i="14" a="1"/>
  <c r="AN26" i="14" s="1"/>
  <c r="Y38" i="9" s="1"/>
  <c r="AE26" i="14" a="1"/>
  <c r="AE26" i="14" s="1"/>
  <c r="P38" i="9" s="1"/>
  <c r="AS26" i="14" a="1"/>
  <c r="AS26" i="14" s="1"/>
  <c r="AD38" i="9" s="1"/>
  <c r="BF26" i="14" a="1"/>
  <c r="BF26" i="14" s="1"/>
  <c r="AQ38" i="9" s="1"/>
  <c r="BV27" i="14"/>
  <c r="BJ26" i="14" a="1"/>
  <c r="BJ26" i="14" s="1"/>
  <c r="AU38" i="9" s="1"/>
  <c r="BO26" i="14" a="1"/>
  <c r="BO26" i="14" s="1"/>
  <c r="AZ38" i="9" s="1"/>
  <c r="BT26" i="14" a="1"/>
  <c r="BT26" i="14" s="1"/>
  <c r="BE38" i="9" s="1"/>
  <c r="BA26" i="14" a="1"/>
  <c r="BA26" i="14" s="1"/>
  <c r="AL38" i="9" s="1"/>
  <c r="AO26" i="14" a="1"/>
  <c r="AO26" i="14" s="1"/>
  <c r="Z38" i="9" s="1"/>
  <c r="BL26" i="14" a="1"/>
  <c r="BL26" i="14" s="1"/>
  <c r="AW38" i="9" s="1"/>
  <c r="BC26" i="14" a="1"/>
  <c r="BC26" i="14" s="1"/>
  <c r="AN38" i="9" s="1"/>
  <c r="AK26" i="14" a="1"/>
  <c r="AK26" i="14" s="1"/>
  <c r="V38" i="9" s="1"/>
  <c r="W26" i="14" a="1"/>
  <c r="W26" i="14" s="1"/>
  <c r="H38" i="9" s="1"/>
  <c r="Q26" i="14" a="1"/>
  <c r="Q26" i="14" s="1"/>
  <c r="B38" i="9" s="1"/>
  <c r="Z26" i="14" a="1"/>
  <c r="Z26" i="14" s="1"/>
  <c r="K38" i="9" s="1"/>
  <c r="R26" i="14" a="1"/>
  <c r="R26" i="14" s="1"/>
  <c r="C38" i="9" s="1"/>
  <c r="AU26" i="14" a="1"/>
  <c r="AU26" i="14" s="1"/>
  <c r="AF38" i="9" s="1"/>
  <c r="BM26" i="12" a="1"/>
  <c r="BM26" i="12" s="1"/>
  <c r="AX38" i="2" s="1"/>
  <c r="BL26" i="12" a="1"/>
  <c r="BL26" i="12" s="1"/>
  <c r="AW38" i="2" s="1"/>
  <c r="BI26" i="12" a="1"/>
  <c r="BI26" i="12" s="1"/>
  <c r="AT38" i="2" s="1"/>
  <c r="AU26" i="12" a="1"/>
  <c r="AU26" i="12" s="1"/>
  <c r="AF38" i="2" s="1"/>
  <c r="AT26" i="12" a="1"/>
  <c r="AT26" i="12" s="1"/>
  <c r="AE38" i="2" s="1"/>
  <c r="AS26" i="12" a="1"/>
  <c r="AS26" i="12" s="1"/>
  <c r="AD38" i="2" s="1"/>
  <c r="AF26" i="12" a="1"/>
  <c r="AF26" i="12" s="1"/>
  <c r="Q38" i="2" s="1"/>
  <c r="S26" i="12" a="1"/>
  <c r="S26" i="12" s="1"/>
  <c r="D38" i="2" s="1"/>
  <c r="AE26" i="12" a="1"/>
  <c r="AE26" i="12" s="1"/>
  <c r="P38" i="2" s="1"/>
  <c r="AD26" i="12" a="1"/>
  <c r="AD26" i="12" s="1"/>
  <c r="O38" i="2" s="1"/>
  <c r="Q26" i="12" a="1"/>
  <c r="Q26" i="12" s="1"/>
  <c r="B38" i="2" s="1"/>
  <c r="BR27" i="12"/>
  <c r="BG26" i="12" a="1"/>
  <c r="BG26" i="12" s="1"/>
  <c r="AR38" i="2" s="1"/>
  <c r="BC26" i="12" a="1"/>
  <c r="BC26" i="12" s="1"/>
  <c r="AN38" i="2" s="1"/>
  <c r="AO26" i="12" a="1"/>
  <c r="AO26" i="12" s="1"/>
  <c r="Z38" i="2" s="1"/>
  <c r="AL26" i="12" a="1"/>
  <c r="AL26" i="12" s="1"/>
  <c r="W38" i="2" s="1"/>
  <c r="AQ26" i="12" a="1"/>
  <c r="AQ26" i="12" s="1"/>
  <c r="AB38" i="2" s="1"/>
  <c r="AA26" i="12" a="1"/>
  <c r="AA26" i="12" s="1"/>
  <c r="L38" i="2" s="1"/>
  <c r="Y26" i="12" a="1"/>
  <c r="Y26" i="12" s="1"/>
  <c r="J38" i="2" s="1"/>
  <c r="AC26" i="12" a="1"/>
  <c r="AC26" i="12" s="1"/>
  <c r="N38" i="2" s="1"/>
  <c r="AB26" i="12" a="1"/>
  <c r="AB26" i="12" s="1"/>
  <c r="M38" i="2" s="1"/>
  <c r="AH26" i="12" a="1"/>
  <c r="AH26" i="12" s="1"/>
  <c r="S38" i="2" s="1"/>
  <c r="V26" i="12" a="1"/>
  <c r="V26" i="12" s="1"/>
  <c r="G38" i="2" s="1"/>
  <c r="BD26" i="12" a="1"/>
  <c r="BD26" i="12" s="1"/>
  <c r="AO38" i="2" s="1"/>
  <c r="BH26" i="12" a="1"/>
  <c r="BH26" i="12" s="1"/>
  <c r="AS38" i="2" s="1"/>
  <c r="BO26" i="12" a="1"/>
  <c r="BO26" i="12" s="1"/>
  <c r="AZ38" i="2" s="1"/>
  <c r="BK26" i="12" a="1"/>
  <c r="BK26" i="12" s="1"/>
  <c r="AV38" i="2" s="1"/>
  <c r="AW26" i="12" a="1"/>
  <c r="AW26" i="12" s="1"/>
  <c r="AH38" i="2" s="1"/>
  <c r="AG26" i="12" a="1"/>
  <c r="AG26" i="12" s="1"/>
  <c r="R38" i="2" s="1"/>
  <c r="AY26" i="12" a="1"/>
  <c r="AY26" i="12" s="1"/>
  <c r="AJ38" i="2" s="1"/>
  <c r="U26" i="12" a="1"/>
  <c r="U26" i="12" s="1"/>
  <c r="F38" i="2" s="1"/>
  <c r="AK26" i="12" a="1"/>
  <c r="AK26" i="12" s="1"/>
  <c r="V38" i="2" s="1"/>
  <c r="W26" i="12" a="1"/>
  <c r="W26" i="12" s="1"/>
  <c r="H38" i="2" s="1"/>
  <c r="BE26" i="12" a="1"/>
  <c r="BE26" i="12" s="1"/>
  <c r="AP38" i="2" s="1"/>
  <c r="BQ26" i="12" a="1"/>
  <c r="BQ26" i="12" s="1"/>
  <c r="BB38" i="2" s="1"/>
  <c r="BP26" i="12" a="1"/>
  <c r="BP26" i="12" s="1"/>
  <c r="BA38" i="2" s="1"/>
  <c r="AM26" i="12" a="1"/>
  <c r="AM26" i="12" s="1"/>
  <c r="X38" i="2" s="1"/>
  <c r="BB26" i="12" a="1"/>
  <c r="BB26" i="12" s="1"/>
  <c r="AM38" i="2" s="1"/>
  <c r="AP26" i="12" a="1"/>
  <c r="AP26" i="12" s="1"/>
  <c r="AA38" i="2" s="1"/>
  <c r="Z26" i="12" a="1"/>
  <c r="Z26" i="12" s="1"/>
  <c r="K38" i="2" s="1"/>
  <c r="AX26" i="12" a="1"/>
  <c r="AX26" i="12" s="1"/>
  <c r="AI38" i="2" s="1"/>
  <c r="R26" i="12" a="1"/>
  <c r="R26" i="12" s="1"/>
  <c r="C38" i="2" s="1"/>
  <c r="X26" i="12" a="1"/>
  <c r="X26" i="12" s="1"/>
  <c r="I38" i="2" s="1"/>
  <c r="AI26" i="12" a="1"/>
  <c r="AI26" i="12" s="1"/>
  <c r="T38" i="2" s="1"/>
  <c r="AZ26" i="12" a="1"/>
  <c r="AZ26" i="12" s="1"/>
  <c r="AK38" i="2" s="1"/>
  <c r="BA26" i="12" a="1"/>
  <c r="BA26" i="12" s="1"/>
  <c r="AL38" i="2" s="1"/>
  <c r="BL27" i="14" l="1" a="1"/>
  <c r="BL27" i="14" s="1"/>
  <c r="AW39" i="9" s="1"/>
  <c r="BJ27" i="14" a="1"/>
  <c r="BJ27" i="14" s="1"/>
  <c r="AU39" i="9" s="1"/>
  <c r="BC27" i="14" a="1"/>
  <c r="BC27" i="14" s="1"/>
  <c r="AN39" i="9" s="1"/>
  <c r="BB27" i="14" a="1"/>
  <c r="BB27" i="14" s="1"/>
  <c r="AM39" i="9" s="1"/>
  <c r="BA27" i="14" a="1"/>
  <c r="BA27" i="14" s="1"/>
  <c r="AL39" i="9" s="1"/>
  <c r="AJ27" i="14" a="1"/>
  <c r="AJ27" i="14" s="1"/>
  <c r="U39" i="9" s="1"/>
  <c r="AP27" i="14" a="1"/>
  <c r="AP27" i="14" s="1"/>
  <c r="AA39" i="9" s="1"/>
  <c r="AA27" i="14" a="1"/>
  <c r="AA27" i="14" s="1"/>
  <c r="L39" i="9" s="1"/>
  <c r="AN27" i="14" a="1"/>
  <c r="AN27" i="14" s="1"/>
  <c r="Y39" i="9" s="1"/>
  <c r="AE27" i="14" a="1"/>
  <c r="AE27" i="14" s="1"/>
  <c r="P39" i="9" s="1"/>
  <c r="V27" i="14" a="1"/>
  <c r="V27" i="14" s="1"/>
  <c r="G39" i="9" s="1"/>
  <c r="BU27" i="14" a="1"/>
  <c r="BU27" i="14" s="1"/>
  <c r="BF39" i="9" s="1"/>
  <c r="BV28" i="14"/>
  <c r="BE27" i="14" a="1"/>
  <c r="BE27" i="14" s="1"/>
  <c r="AP39" i="9" s="1"/>
  <c r="Z27" i="14" a="1"/>
  <c r="Z27" i="14" s="1"/>
  <c r="K39" i="9" s="1"/>
  <c r="AR27" i="14" a="1"/>
  <c r="AR27" i="14" s="1"/>
  <c r="AC39" i="9" s="1"/>
  <c r="W27" i="14" a="1"/>
  <c r="W27" i="14" s="1"/>
  <c r="H39" i="9" s="1"/>
  <c r="BI27" i="14" a="1"/>
  <c r="BI27" i="14" s="1"/>
  <c r="AT39" i="9" s="1"/>
  <c r="AQ27" i="14" a="1"/>
  <c r="AQ27" i="14" s="1"/>
  <c r="AB39" i="9" s="1"/>
  <c r="AK27" i="14" a="1"/>
  <c r="AK27" i="14" s="1"/>
  <c r="V39" i="9" s="1"/>
  <c r="BS27" i="14" a="1"/>
  <c r="BS27" i="14" s="1"/>
  <c r="BD39" i="9" s="1"/>
  <c r="AW27" i="14" a="1"/>
  <c r="AW27" i="14" s="1"/>
  <c r="AH39" i="9" s="1"/>
  <c r="BM27" i="14" a="1"/>
  <c r="BM27" i="14" s="1"/>
  <c r="AX39" i="9" s="1"/>
  <c r="BO27" i="14" a="1"/>
  <c r="BO27" i="14" s="1"/>
  <c r="AZ39" i="9" s="1"/>
  <c r="AB27" i="14" a="1"/>
  <c r="AB27" i="14" s="1"/>
  <c r="M39" i="9" s="1"/>
  <c r="AO27" i="14" a="1"/>
  <c r="AO27" i="14" s="1"/>
  <c r="Z39" i="9" s="1"/>
  <c r="AF27" i="14" a="1"/>
  <c r="AF27" i="14" s="1"/>
  <c r="Q39" i="9" s="1"/>
  <c r="X27" i="14" a="1"/>
  <c r="X27" i="14" s="1"/>
  <c r="I39" i="9" s="1"/>
  <c r="BT27" i="14" a="1"/>
  <c r="BT27" i="14" s="1"/>
  <c r="BE39" i="9" s="1"/>
  <c r="AX27" i="14" a="1"/>
  <c r="AX27" i="14" s="1"/>
  <c r="AI39" i="9" s="1"/>
  <c r="BQ27" i="14" a="1"/>
  <c r="BQ27" i="14" s="1"/>
  <c r="BB39" i="9" s="1"/>
  <c r="BP27" i="14" a="1"/>
  <c r="BP27" i="14" s="1"/>
  <c r="BA39" i="9" s="1"/>
  <c r="AU27" i="14" a="1"/>
  <c r="AU27" i="14" s="1"/>
  <c r="AF39" i="9" s="1"/>
  <c r="BH27" i="14" a="1"/>
  <c r="BH27" i="14" s="1"/>
  <c r="AS39" i="9" s="1"/>
  <c r="AT27" i="14" a="1"/>
  <c r="AT27" i="14" s="1"/>
  <c r="AE39" i="9" s="1"/>
  <c r="AY27" i="14" a="1"/>
  <c r="AY27" i="14" s="1"/>
  <c r="AJ39" i="9" s="1"/>
  <c r="AI27" i="14" a="1"/>
  <c r="AI27" i="14" s="1"/>
  <c r="T39" i="9" s="1"/>
  <c r="U27" i="14" a="1"/>
  <c r="U27" i="14" s="1"/>
  <c r="F39" i="9" s="1"/>
  <c r="Y27" i="14" a="1"/>
  <c r="Y27" i="14" s="1"/>
  <c r="J39" i="9" s="1"/>
  <c r="R27" i="14" a="1"/>
  <c r="R27" i="14" s="1"/>
  <c r="C39" i="9" s="1"/>
  <c r="AM27" i="14" a="1"/>
  <c r="AM27" i="14" s="1"/>
  <c r="X39" i="9" s="1"/>
  <c r="S27" i="14" a="1"/>
  <c r="S27" i="14" s="1"/>
  <c r="D39" i="9" s="1"/>
  <c r="BK27" i="14" a="1"/>
  <c r="BK27" i="14" s="1"/>
  <c r="AV39" i="9" s="1"/>
  <c r="BG27" i="14" a="1"/>
  <c r="BG27" i="14" s="1"/>
  <c r="AR39" i="9" s="1"/>
  <c r="BF27" i="14" a="1"/>
  <c r="BF27" i="14" s="1"/>
  <c r="AQ39" i="9" s="1"/>
  <c r="AS27" i="14" a="1"/>
  <c r="AS27" i="14" s="1"/>
  <c r="AD39" i="9" s="1"/>
  <c r="AG27" i="14" a="1"/>
  <c r="AG27" i="14" s="1"/>
  <c r="R39" i="9" s="1"/>
  <c r="AC27" i="14" a="1"/>
  <c r="AC27" i="14" s="1"/>
  <c r="N39" i="9" s="1"/>
  <c r="Q27" i="14" a="1"/>
  <c r="Q27" i="14" s="1"/>
  <c r="B39" i="9" s="1"/>
  <c r="BH27" i="12" a="1"/>
  <c r="BH27" i="12" s="1"/>
  <c r="AS39" i="2" s="1"/>
  <c r="BG27" i="12" a="1"/>
  <c r="BG27" i="12" s="1"/>
  <c r="AR39" i="2" s="1"/>
  <c r="BD27" i="12" a="1"/>
  <c r="BD27" i="12" s="1"/>
  <c r="AO39" i="2" s="1"/>
  <c r="BB27" i="12" a="1"/>
  <c r="BB27" i="12" s="1"/>
  <c r="AM39" i="2" s="1"/>
  <c r="AM27" i="12" a="1"/>
  <c r="AM27" i="12" s="1"/>
  <c r="X39" i="2" s="1"/>
  <c r="BK27" i="12" a="1"/>
  <c r="BK27" i="12" s="1"/>
  <c r="AV39" i="2" s="1"/>
  <c r="AB27" i="12" a="1"/>
  <c r="AB27" i="12" s="1"/>
  <c r="M39" i="2" s="1"/>
  <c r="AA27" i="12" a="1"/>
  <c r="AA27" i="12" s="1"/>
  <c r="L39" i="2" s="1"/>
  <c r="AG27" i="12" a="1"/>
  <c r="AG27" i="12" s="1"/>
  <c r="R39" i="2" s="1"/>
  <c r="BQ27" i="12" a="1"/>
  <c r="BQ27" i="12" s="1"/>
  <c r="BB39" i="2" s="1"/>
  <c r="Q27" i="12" a="1"/>
  <c r="Q27" i="12" s="1"/>
  <c r="B39" i="2" s="1"/>
  <c r="BE27" i="12" a="1"/>
  <c r="BE27" i="12" s="1"/>
  <c r="AP39" i="2" s="1"/>
  <c r="AX27" i="12" a="1"/>
  <c r="AX27" i="12" s="1"/>
  <c r="AI39" i="2" s="1"/>
  <c r="BI27" i="12" a="1"/>
  <c r="BI27" i="12" s="1"/>
  <c r="AT39" i="2" s="1"/>
  <c r="AY27" i="12" a="1"/>
  <c r="AY27" i="12" s="1"/>
  <c r="AJ39" i="2" s="1"/>
  <c r="Z27" i="12" a="1"/>
  <c r="Z27" i="12" s="1"/>
  <c r="K39" i="2" s="1"/>
  <c r="AD27" i="12" a="1"/>
  <c r="AD27" i="12" s="1"/>
  <c r="O39" i="2" s="1"/>
  <c r="AL27" i="12" a="1"/>
  <c r="AL27" i="12" s="1"/>
  <c r="W39" i="2" s="1"/>
  <c r="BR28" i="12"/>
  <c r="BM27" i="12" a="1"/>
  <c r="BM27" i="12" s="1"/>
  <c r="AX39" i="2" s="1"/>
  <c r="AH27" i="12" a="1"/>
  <c r="AH27" i="12" s="1"/>
  <c r="S39" i="2" s="1"/>
  <c r="AT27" i="12" a="1"/>
  <c r="AT27" i="12" s="1"/>
  <c r="AE39" i="2" s="1"/>
  <c r="S27" i="12" a="1"/>
  <c r="S27" i="12" s="1"/>
  <c r="D39" i="2" s="1"/>
  <c r="W27" i="12" a="1"/>
  <c r="W27" i="12" s="1"/>
  <c r="H39" i="2" s="1"/>
  <c r="BA27" i="12" a="1"/>
  <c r="BA27" i="12" s="1"/>
  <c r="AL39" i="2" s="1"/>
  <c r="AW27" i="12" a="1"/>
  <c r="AW27" i="12" s="1"/>
  <c r="AH39" i="2" s="1"/>
  <c r="V27" i="12" a="1"/>
  <c r="V27" i="12" s="1"/>
  <c r="G39" i="2" s="1"/>
  <c r="AE27" i="12" a="1"/>
  <c r="AE27" i="12" s="1"/>
  <c r="P39" i="2" s="1"/>
  <c r="BP27" i="12" a="1"/>
  <c r="BP27" i="12" s="1"/>
  <c r="BA39" i="2" s="1"/>
  <c r="AK27" i="12" a="1"/>
  <c r="AK27" i="12" s="1"/>
  <c r="V39" i="2" s="1"/>
  <c r="BO27" i="12" a="1"/>
  <c r="BO27" i="12" s="1"/>
  <c r="AZ39" i="2" s="1"/>
  <c r="AZ27" i="12" a="1"/>
  <c r="AZ27" i="12" s="1"/>
  <c r="AK39" i="2" s="1"/>
  <c r="AP27" i="12" a="1"/>
  <c r="AP27" i="12" s="1"/>
  <c r="AA39" i="2" s="1"/>
  <c r="AU27" i="12" a="1"/>
  <c r="AU27" i="12" s="1"/>
  <c r="AF39" i="2" s="1"/>
  <c r="BC27" i="12" a="1"/>
  <c r="BC27" i="12" s="1"/>
  <c r="AN39" i="2" s="1"/>
  <c r="AS27" i="12" a="1"/>
  <c r="AS27" i="12" s="1"/>
  <c r="AD39" i="2" s="1"/>
  <c r="AI27" i="12" a="1"/>
  <c r="AI27" i="12" s="1"/>
  <c r="T39" i="2" s="1"/>
  <c r="U27" i="12" a="1"/>
  <c r="U27" i="12" s="1"/>
  <c r="F39" i="2" s="1"/>
  <c r="Y27" i="12" a="1"/>
  <c r="Y27" i="12" s="1"/>
  <c r="J39" i="2" s="1"/>
  <c r="AQ27" i="12" a="1"/>
  <c r="AQ27" i="12" s="1"/>
  <c r="AB39" i="2" s="1"/>
  <c r="AC27" i="12" a="1"/>
  <c r="AC27" i="12" s="1"/>
  <c r="N39" i="2" s="1"/>
  <c r="BL27" i="12" a="1"/>
  <c r="BL27" i="12" s="1"/>
  <c r="AW39" i="2" s="1"/>
  <c r="AO27" i="12" a="1"/>
  <c r="AO27" i="12" s="1"/>
  <c r="Z39" i="2" s="1"/>
  <c r="AF27" i="12" a="1"/>
  <c r="AF27" i="12" s="1"/>
  <c r="Q39" i="2" s="1"/>
  <c r="R27" i="12" a="1"/>
  <c r="R27" i="12" s="1"/>
  <c r="C39" i="2" s="1"/>
  <c r="X27" i="12" a="1"/>
  <c r="X27" i="12" s="1"/>
  <c r="I39" i="2" s="1"/>
  <c r="BK28" i="12" l="1" a="1"/>
  <c r="BK28" i="12" s="1"/>
  <c r="AV40" i="2" s="1"/>
  <c r="BP28" i="12" a="1"/>
  <c r="BP28" i="12" s="1"/>
  <c r="BA40" i="2" s="1"/>
  <c r="BM28" i="12" a="1"/>
  <c r="BM28" i="12" s="1"/>
  <c r="AX40" i="2" s="1"/>
  <c r="AY28" i="12" a="1"/>
  <c r="AY28" i="12" s="1"/>
  <c r="AJ40" i="2" s="1"/>
  <c r="AI28" i="12" a="1"/>
  <c r="AI28" i="12" s="1"/>
  <c r="T40" i="2" s="1"/>
  <c r="BL28" i="12" a="1"/>
  <c r="BL28" i="12" s="1"/>
  <c r="AW40" i="2" s="1"/>
  <c r="AG28" i="12" a="1"/>
  <c r="AG28" i="12" s="1"/>
  <c r="R40" i="2" s="1"/>
  <c r="W28" i="12" a="1"/>
  <c r="W28" i="12" s="1"/>
  <c r="H40" i="2" s="1"/>
  <c r="V28" i="12" a="1"/>
  <c r="V28" i="12" s="1"/>
  <c r="G40" i="2" s="1"/>
  <c r="Z28" i="12" a="1"/>
  <c r="Z28" i="12" s="1"/>
  <c r="K40" i="2" s="1"/>
  <c r="AH28" i="12" a="1"/>
  <c r="AH28" i="12" s="1"/>
  <c r="S40" i="2" s="1"/>
  <c r="BR30" i="12"/>
  <c r="BA28" i="12" a="1"/>
  <c r="BA28" i="12" s="1"/>
  <c r="AL40" i="2" s="1"/>
  <c r="AX28" i="12" a="1"/>
  <c r="AX28" i="12" s="1"/>
  <c r="AI40" i="2" s="1"/>
  <c r="AC28" i="12" a="1"/>
  <c r="AC28" i="12" s="1"/>
  <c r="N40" i="2" s="1"/>
  <c r="S28" i="12" a="1"/>
  <c r="S28" i="12" s="1"/>
  <c r="D40" i="2" s="1"/>
  <c r="Y28" i="12" a="1"/>
  <c r="Y28" i="12" s="1"/>
  <c r="J40" i="2" s="1"/>
  <c r="BB28" i="12" a="1"/>
  <c r="BB28" i="12" s="1"/>
  <c r="AM40" i="2" s="1"/>
  <c r="AO28" i="12" a="1"/>
  <c r="AO28" i="12" s="1"/>
  <c r="Z40" i="2" s="1"/>
  <c r="AA28" i="12" a="1"/>
  <c r="AA28" i="12" s="1"/>
  <c r="L40" i="2" s="1"/>
  <c r="BI28" i="12" a="1"/>
  <c r="BI28" i="12" s="1"/>
  <c r="AT40" i="2" s="1"/>
  <c r="BH28" i="12" a="1"/>
  <c r="BH28" i="12" s="1"/>
  <c r="AS40" i="2" s="1"/>
  <c r="BG28" i="12" a="1"/>
  <c r="BG28" i="12" s="1"/>
  <c r="AR40" i="2" s="1"/>
  <c r="AS28" i="12" a="1"/>
  <c r="AS28" i="12" s="1"/>
  <c r="AD40" i="2" s="1"/>
  <c r="BD28" i="12" a="1"/>
  <c r="BD28" i="12" s="1"/>
  <c r="AO40" i="2" s="1"/>
  <c r="AW28" i="12" a="1"/>
  <c r="AW28" i="12" s="1"/>
  <c r="AH40" i="2" s="1"/>
  <c r="AD28" i="12" a="1"/>
  <c r="AD28" i="12" s="1"/>
  <c r="O40" i="2" s="1"/>
  <c r="Q28" i="12" a="1"/>
  <c r="Q28" i="12" s="1"/>
  <c r="B40" i="2" s="1"/>
  <c r="AL28" i="12" a="1"/>
  <c r="AL28" i="12" s="1"/>
  <c r="W40" i="2" s="1"/>
  <c r="U28" i="12" a="1"/>
  <c r="U28" i="12" s="1"/>
  <c r="F40" i="2" s="1"/>
  <c r="R28" i="12" a="1"/>
  <c r="R28" i="12" s="1"/>
  <c r="C40" i="2" s="1"/>
  <c r="BC28" i="12" a="1"/>
  <c r="BC28" i="12" s="1"/>
  <c r="AN40" i="2" s="1"/>
  <c r="AQ28" i="12" a="1"/>
  <c r="AQ28" i="12" s="1"/>
  <c r="AB40" i="2" s="1"/>
  <c r="AU28" i="12" a="1"/>
  <c r="AU28" i="12" s="1"/>
  <c r="AF40" i="2" s="1"/>
  <c r="AM28" i="12" a="1"/>
  <c r="AM28" i="12" s="1"/>
  <c r="X40" i="2" s="1"/>
  <c r="BQ28" i="12" a="1"/>
  <c r="BQ28" i="12" s="1"/>
  <c r="BB40" i="2" s="1"/>
  <c r="AZ28" i="12" a="1"/>
  <c r="AZ28" i="12" s="1"/>
  <c r="AK40" i="2" s="1"/>
  <c r="AK28" i="12" a="1"/>
  <c r="AK28" i="12" s="1"/>
  <c r="V40" i="2" s="1"/>
  <c r="X28" i="12" a="1"/>
  <c r="X28" i="12" s="1"/>
  <c r="I40" i="2" s="1"/>
  <c r="AE28" i="12" a="1"/>
  <c r="AE28" i="12" s="1"/>
  <c r="P40" i="2" s="1"/>
  <c r="BE28" i="12" a="1"/>
  <c r="BE28" i="12" s="1"/>
  <c r="AP40" i="2" s="1"/>
  <c r="AF28" i="12" a="1"/>
  <c r="AF28" i="12" s="1"/>
  <c r="Q40" i="2" s="1"/>
  <c r="BO28" i="12" a="1"/>
  <c r="BO28" i="12" s="1"/>
  <c r="AZ40" i="2" s="1"/>
  <c r="AP28" i="12" a="1"/>
  <c r="AP28" i="12" s="1"/>
  <c r="AA40" i="2" s="1"/>
  <c r="AB28" i="12" a="1"/>
  <c r="AB28" i="12" s="1"/>
  <c r="M40" i="2" s="1"/>
  <c r="AT28" i="12" a="1"/>
  <c r="AT28" i="12" s="1"/>
  <c r="AE40" i="2" s="1"/>
  <c r="BO28" i="14" a="1"/>
  <c r="BO28" i="14" s="1"/>
  <c r="AZ40" i="9" s="1"/>
  <c r="BT28" i="14" a="1"/>
  <c r="BT28" i="14" s="1"/>
  <c r="BE40" i="9" s="1"/>
  <c r="BQ28" i="14" a="1"/>
  <c r="BQ28" i="14" s="1"/>
  <c r="BB40" i="9" s="1"/>
  <c r="AX28" i="14" a="1"/>
  <c r="AX28" i="14" s="1"/>
  <c r="AI40" i="9" s="1"/>
  <c r="BP28" i="14" a="1"/>
  <c r="BP28" i="14" s="1"/>
  <c r="BA40" i="9" s="1"/>
  <c r="AM28" i="14" a="1"/>
  <c r="AM28" i="14" s="1"/>
  <c r="X40" i="9" s="1"/>
  <c r="BA28" i="14" a="1"/>
  <c r="BA28" i="14" s="1"/>
  <c r="AL40" i="9" s="1"/>
  <c r="AB28" i="14" a="1"/>
  <c r="AB28" i="14" s="1"/>
  <c r="M40" i="9" s="1"/>
  <c r="AO28" i="14" a="1"/>
  <c r="AO28" i="14" s="1"/>
  <c r="Z40" i="9" s="1"/>
  <c r="Z28" i="14" a="1"/>
  <c r="Z28" i="14" s="1"/>
  <c r="K40" i="9" s="1"/>
  <c r="AS28" i="14" a="1"/>
  <c r="AS28" i="14" s="1"/>
  <c r="AD40" i="9" s="1"/>
  <c r="W28" i="14" a="1"/>
  <c r="W28" i="14" s="1"/>
  <c r="H40" i="9" s="1"/>
  <c r="BF28" i="14" a="1"/>
  <c r="BF28" i="14" s="1"/>
  <c r="AQ40" i="9" s="1"/>
  <c r="BJ28" i="14" a="1"/>
  <c r="BJ28" i="14" s="1"/>
  <c r="AU40" i="9" s="1"/>
  <c r="AE28" i="14" a="1"/>
  <c r="AE28" i="14" s="1"/>
  <c r="P40" i="9" s="1"/>
  <c r="AT28" i="14" a="1"/>
  <c r="AT28" i="14" s="1"/>
  <c r="AE40" i="9" s="1"/>
  <c r="X28" i="14" a="1"/>
  <c r="X28" i="14" s="1"/>
  <c r="I40" i="9" s="1"/>
  <c r="AJ28" i="14" a="1"/>
  <c r="AJ28" i="14" s="1"/>
  <c r="U40" i="9" s="1"/>
  <c r="BM28" i="14" a="1"/>
  <c r="BM28" i="14" s="1"/>
  <c r="AX40" i="9" s="1"/>
  <c r="BL28" i="14" a="1"/>
  <c r="BL28" i="14" s="1"/>
  <c r="AW40" i="9" s="1"/>
  <c r="BK28" i="14" a="1"/>
  <c r="BK28" i="14" s="1"/>
  <c r="AV40" i="9" s="1"/>
  <c r="BI28" i="14" a="1"/>
  <c r="BI28" i="14" s="1"/>
  <c r="AT40" i="9" s="1"/>
  <c r="BB28" i="14" a="1"/>
  <c r="BB28" i="14" s="1"/>
  <c r="AM40" i="9" s="1"/>
  <c r="AK28" i="14" a="1"/>
  <c r="AK28" i="14" s="1"/>
  <c r="V40" i="9" s="1"/>
  <c r="AU28" i="14" a="1"/>
  <c r="AU28" i="14" s="1"/>
  <c r="AF40" i="9" s="1"/>
  <c r="V28" i="14" a="1"/>
  <c r="V28" i="14" s="1"/>
  <c r="G40" i="9" s="1"/>
  <c r="AI28" i="14" a="1"/>
  <c r="AI28" i="14" s="1"/>
  <c r="T40" i="9" s="1"/>
  <c r="U28" i="14" a="1"/>
  <c r="U28" i="14" s="1"/>
  <c r="F40" i="9" s="1"/>
  <c r="AF28" i="14" a="1"/>
  <c r="AF28" i="14" s="1"/>
  <c r="Q40" i="9" s="1"/>
  <c r="Y28" i="14" a="1"/>
  <c r="Y28" i="14" s="1"/>
  <c r="J40" i="9" s="1"/>
  <c r="AY28" i="14" a="1"/>
  <c r="AY28" i="14" s="1"/>
  <c r="AJ40" i="9" s="1"/>
  <c r="AG28" i="14" a="1"/>
  <c r="AG28" i="14" s="1"/>
  <c r="R40" i="9" s="1"/>
  <c r="BU28" i="14" a="1"/>
  <c r="BU28" i="14" s="1"/>
  <c r="BF40" i="9" s="1"/>
  <c r="BG28" i="14" a="1"/>
  <c r="BG28" i="14" s="1"/>
  <c r="AR40" i="9" s="1"/>
  <c r="BE28" i="14" a="1"/>
  <c r="BE28" i="14" s="1"/>
  <c r="AP40" i="9" s="1"/>
  <c r="AW28" i="14" a="1"/>
  <c r="AW28" i="14" s="1"/>
  <c r="AH40" i="9" s="1"/>
  <c r="AR28" i="14" a="1"/>
  <c r="AR28" i="14" s="1"/>
  <c r="AC40" i="9" s="1"/>
  <c r="AC28" i="14" a="1"/>
  <c r="AC28" i="14" s="1"/>
  <c r="N40" i="9" s="1"/>
  <c r="AP28" i="14" a="1"/>
  <c r="AP28" i="14" s="1"/>
  <c r="AA40" i="9" s="1"/>
  <c r="R28" i="14" a="1"/>
  <c r="R28" i="14" s="1"/>
  <c r="C40" i="9" s="1"/>
  <c r="BH28" i="14" a="1"/>
  <c r="BH28" i="14" s="1"/>
  <c r="AS40" i="9" s="1"/>
  <c r="BC28" i="14" a="1"/>
  <c r="BC28" i="14" s="1"/>
  <c r="AN40" i="9" s="1"/>
  <c r="AQ28" i="14" a="1"/>
  <c r="AQ28" i="14" s="1"/>
  <c r="AB40" i="9" s="1"/>
  <c r="AN28" i="14" a="1"/>
  <c r="AN28" i="14" s="1"/>
  <c r="Y40" i="9" s="1"/>
  <c r="Q28" i="14" a="1"/>
  <c r="Q28" i="14" s="1"/>
  <c r="B40" i="9" s="1"/>
  <c r="BS28" i="14" a="1"/>
  <c r="BS28" i="14" s="1"/>
  <c r="BD40" i="9" s="1"/>
  <c r="AA28" i="14" a="1"/>
  <c r="AA28" i="14" s="1"/>
  <c r="L40" i="9" s="1"/>
  <c r="S28" i="14" a="1"/>
  <c r="S28" i="14" s="1"/>
  <c r="D40" i="9" s="1"/>
  <c r="BV30" i="14"/>
  <c r="BD30" i="12" l="1" a="1"/>
  <c r="BD30" i="12" s="1"/>
  <c r="AO42" i="2" s="1"/>
  <c r="BC30" i="12" a="1"/>
  <c r="BC30" i="12" s="1"/>
  <c r="AN42" i="2" s="1"/>
  <c r="BE30" i="12" a="1"/>
  <c r="BE30" i="12" s="1"/>
  <c r="AP42" i="2" s="1"/>
  <c r="BG30" i="12" a="1"/>
  <c r="BG30" i="12" s="1"/>
  <c r="AR42" i="2" s="1"/>
  <c r="AK30" i="12" a="1"/>
  <c r="AK30" i="12" s="1"/>
  <c r="V42" i="2" s="1"/>
  <c r="AP30" i="12" a="1"/>
  <c r="AP30" i="12" s="1"/>
  <c r="AA42" i="2" s="1"/>
  <c r="Y30" i="12" a="1"/>
  <c r="Y30" i="12" s="1"/>
  <c r="J42" i="2" s="1"/>
  <c r="AD30" i="12" a="1"/>
  <c r="AD30" i="12" s="1"/>
  <c r="O42" i="2" s="1"/>
  <c r="Q30" i="12" a="1"/>
  <c r="Q30" i="12" s="1"/>
  <c r="B42" i="2" s="1"/>
  <c r="AB30" i="12" a="1"/>
  <c r="AB30" i="12" s="1"/>
  <c r="M42" i="2" s="1"/>
  <c r="Z30" i="12" a="1"/>
  <c r="Z30" i="12" s="1"/>
  <c r="K42" i="2" s="1"/>
  <c r="BB30" i="12" a="1"/>
  <c r="BB30" i="12" s="1"/>
  <c r="AM42" i="2" s="1"/>
  <c r="AT30" i="12" a="1"/>
  <c r="AT30" i="12" s="1"/>
  <c r="AE42" i="2" s="1"/>
  <c r="AY30" i="12" a="1"/>
  <c r="AY30" i="12" s="1"/>
  <c r="AJ42" i="2" s="1"/>
  <c r="BO30" i="12" a="1"/>
  <c r="BO30" i="12" s="1"/>
  <c r="AZ42" i="2" s="1"/>
  <c r="AM30" i="12" a="1"/>
  <c r="AM30" i="12" s="1"/>
  <c r="X42" i="2" s="1"/>
  <c r="R30" i="12" a="1"/>
  <c r="R30" i="12" s="1"/>
  <c r="C42" i="2" s="1"/>
  <c r="AC30" i="12" a="1"/>
  <c r="AC30" i="12" s="1"/>
  <c r="N42" i="2" s="1"/>
  <c r="AU30" i="12" a="1"/>
  <c r="AU30" i="12" s="1"/>
  <c r="AF42" i="2" s="1"/>
  <c r="V30" i="12" a="1"/>
  <c r="V30" i="12" s="1"/>
  <c r="G42" i="2" s="1"/>
  <c r="BL30" i="12" a="1"/>
  <c r="BL30" i="12" s="1"/>
  <c r="AW42" i="2" s="1"/>
  <c r="BM30" i="12" a="1"/>
  <c r="BM30" i="12" s="1"/>
  <c r="AX42" i="2" s="1"/>
  <c r="AQ30" i="12" a="1"/>
  <c r="AQ30" i="12" s="1"/>
  <c r="AB42" i="2" s="1"/>
  <c r="AX30" i="12" a="1"/>
  <c r="AX30" i="12" s="1"/>
  <c r="AI42" i="2" s="1"/>
  <c r="AE30" i="12" a="1"/>
  <c r="AE30" i="12" s="1"/>
  <c r="P42" i="2" s="1"/>
  <c r="AH30" i="12" a="1"/>
  <c r="AH30" i="12" s="1"/>
  <c r="S42" i="2" s="1"/>
  <c r="W30" i="12" a="1"/>
  <c r="W30" i="12" s="1"/>
  <c r="H42" i="2" s="1"/>
  <c r="AG30" i="12" a="1"/>
  <c r="AG30" i="12" s="1"/>
  <c r="R42" i="2" s="1"/>
  <c r="S30" i="12" a="1"/>
  <c r="S30" i="12" s="1"/>
  <c r="D42" i="2" s="1"/>
  <c r="BQ30" i="12" a="1"/>
  <c r="BQ30" i="12" s="1"/>
  <c r="BB42" i="2" s="1"/>
  <c r="U30" i="12" a="1"/>
  <c r="U30" i="12" s="1"/>
  <c r="F42" i="2" s="1"/>
  <c r="BI30" i="12" a="1"/>
  <c r="BI30" i="12" s="1"/>
  <c r="AT42" i="2" s="1"/>
  <c r="BK30" i="12" a="1"/>
  <c r="BK30" i="12" s="1"/>
  <c r="AV42" i="2" s="1"/>
  <c r="BP30" i="12" a="1"/>
  <c r="BP30" i="12" s="1"/>
  <c r="BA42" i="2" s="1"/>
  <c r="AL30" i="12" a="1"/>
  <c r="AL30" i="12" s="1"/>
  <c r="W42" i="2" s="1"/>
  <c r="AS30" i="12" a="1"/>
  <c r="AS30" i="12" s="1"/>
  <c r="AD42" i="2" s="1"/>
  <c r="BA30" i="12" a="1"/>
  <c r="BA30" i="12" s="1"/>
  <c r="AL42" i="2" s="1"/>
  <c r="AI30" i="12" a="1"/>
  <c r="AI30" i="12" s="1"/>
  <c r="T42" i="2" s="1"/>
  <c r="AZ30" i="12" a="1"/>
  <c r="AZ30" i="12" s="1"/>
  <c r="AK42" i="2" s="1"/>
  <c r="X30" i="12" a="1"/>
  <c r="X30" i="12" s="1"/>
  <c r="I42" i="2" s="1"/>
  <c r="AO30" i="12" a="1"/>
  <c r="AO30" i="12" s="1"/>
  <c r="Z42" i="2" s="1"/>
  <c r="AW30" i="12" a="1"/>
  <c r="AW30" i="12" s="1"/>
  <c r="AH42" i="2" s="1"/>
  <c r="AF30" i="12" a="1"/>
  <c r="AF30" i="12" s="1"/>
  <c r="Q42" i="2" s="1"/>
  <c r="BR31" i="12"/>
  <c r="BH30" i="12" a="1"/>
  <c r="BH30" i="12" s="1"/>
  <c r="AS42" i="2" s="1"/>
  <c r="AA30" i="12" a="1"/>
  <c r="AA30" i="12" s="1"/>
  <c r="L42" i="2" s="1"/>
  <c r="BI30" i="14" a="1"/>
  <c r="BI30" i="14" s="1"/>
  <c r="AT42" i="9" s="1"/>
  <c r="BH30" i="14" a="1"/>
  <c r="BH30" i="14" s="1"/>
  <c r="AS42" i="9" s="1"/>
  <c r="BF30" i="14" a="1"/>
  <c r="BF30" i="14" s="1"/>
  <c r="AQ42" i="9" s="1"/>
  <c r="AY30" i="14" a="1"/>
  <c r="AY30" i="14" s="1"/>
  <c r="AJ42" i="9" s="1"/>
  <c r="AX30" i="14" a="1"/>
  <c r="AX30" i="14" s="1"/>
  <c r="AI42" i="9" s="1"/>
  <c r="BB30" i="14" a="1"/>
  <c r="BB30" i="14" s="1"/>
  <c r="AM42" i="9" s="1"/>
  <c r="AR30" i="14" a="1"/>
  <c r="AR30" i="14" s="1"/>
  <c r="AC42" i="9" s="1"/>
  <c r="AC30" i="14" a="1"/>
  <c r="AC30" i="14" s="1"/>
  <c r="N42" i="9" s="1"/>
  <c r="AJ30" i="14" a="1"/>
  <c r="AJ30" i="14" s="1"/>
  <c r="U42" i="9" s="1"/>
  <c r="Z30" i="14" a="1"/>
  <c r="Z30" i="14" s="1"/>
  <c r="K42" i="9" s="1"/>
  <c r="Y30" i="14" a="1"/>
  <c r="Y30" i="14" s="1"/>
  <c r="J42" i="9" s="1"/>
  <c r="AA30" i="14" a="1"/>
  <c r="AA30" i="14" s="1"/>
  <c r="L42" i="9" s="1"/>
  <c r="BV31" i="14"/>
  <c r="BU30" i="14" a="1"/>
  <c r="BU30" i="14" s="1"/>
  <c r="BF42" i="9" s="1"/>
  <c r="BJ30" i="14" a="1"/>
  <c r="BJ30" i="14" s="1"/>
  <c r="AU42" i="9" s="1"/>
  <c r="AS30" i="14" a="1"/>
  <c r="AS30" i="14" s="1"/>
  <c r="AD42" i="9" s="1"/>
  <c r="AT30" i="14" a="1"/>
  <c r="AT30" i="14" s="1"/>
  <c r="AE42" i="9" s="1"/>
  <c r="AM30" i="14" a="1"/>
  <c r="AM30" i="14" s="1"/>
  <c r="X42" i="9" s="1"/>
  <c r="X30" i="14" a="1"/>
  <c r="X30" i="14" s="1"/>
  <c r="I42" i="9" s="1"/>
  <c r="U30" i="14" a="1"/>
  <c r="U30" i="14" s="1"/>
  <c r="F42" i="9" s="1"/>
  <c r="R30" i="14" a="1"/>
  <c r="R30" i="14" s="1"/>
  <c r="C42" i="9" s="1"/>
  <c r="Q30" i="14" a="1"/>
  <c r="Q30" i="14" s="1"/>
  <c r="B42" i="9" s="1"/>
  <c r="BP30" i="14" a="1"/>
  <c r="BP30" i="14" s="1"/>
  <c r="BA42" i="9" s="1"/>
  <c r="BM30" i="14" a="1"/>
  <c r="BM30" i="14" s="1"/>
  <c r="AX42" i="9" s="1"/>
  <c r="BA30" i="14" a="1"/>
  <c r="BA30" i="14" s="1"/>
  <c r="AL42" i="9" s="1"/>
  <c r="BK30" i="14" a="1"/>
  <c r="BK30" i="14" s="1"/>
  <c r="AV42" i="9" s="1"/>
  <c r="AW30" i="14" a="1"/>
  <c r="AW30" i="14" s="1"/>
  <c r="AH42" i="9" s="1"/>
  <c r="AF30" i="14" a="1"/>
  <c r="AF30" i="14" s="1"/>
  <c r="Q42" i="9" s="1"/>
  <c r="AE30" i="14" a="1"/>
  <c r="AE30" i="14" s="1"/>
  <c r="P42" i="9" s="1"/>
  <c r="AP30" i="14" a="1"/>
  <c r="AP30" i="14" s="1"/>
  <c r="AA42" i="9" s="1"/>
  <c r="AI30" i="14" a="1"/>
  <c r="AI30" i="14" s="1"/>
  <c r="T42" i="9" s="1"/>
  <c r="AG30" i="14" a="1"/>
  <c r="AG30" i="14" s="1"/>
  <c r="R42" i="9" s="1"/>
  <c r="BG30" i="14" a="1"/>
  <c r="BG30" i="14" s="1"/>
  <c r="AR42" i="9" s="1"/>
  <c r="BS30" i="14" a="1"/>
  <c r="BS30" i="14" s="1"/>
  <c r="BD42" i="9" s="1"/>
  <c r="AB30" i="14" a="1"/>
  <c r="AB30" i="14" s="1"/>
  <c r="M42" i="9" s="1"/>
  <c r="BL30" i="14" a="1"/>
  <c r="BL30" i="14" s="1"/>
  <c r="AW42" i="9" s="1"/>
  <c r="BO30" i="14" a="1"/>
  <c r="BO30" i="14" s="1"/>
  <c r="AZ42" i="9" s="1"/>
  <c r="BT30" i="14" a="1"/>
  <c r="BT30" i="14" s="1"/>
  <c r="BE42" i="9" s="1"/>
  <c r="BE30" i="14" a="1"/>
  <c r="BE30" i="14" s="1"/>
  <c r="AP42" i="9" s="1"/>
  <c r="BQ30" i="14" a="1"/>
  <c r="BQ30" i="14" s="1"/>
  <c r="BB42" i="9" s="1"/>
  <c r="BC30" i="14" a="1"/>
  <c r="BC30" i="14" s="1"/>
  <c r="AN42" i="9" s="1"/>
  <c r="AN30" i="14" a="1"/>
  <c r="AN30" i="14" s="1"/>
  <c r="Y42" i="9" s="1"/>
  <c r="AK30" i="14" a="1"/>
  <c r="AK30" i="14" s="1"/>
  <c r="V42" i="9" s="1"/>
  <c r="W30" i="14" a="1"/>
  <c r="W30" i="14" s="1"/>
  <c r="H42" i="9" s="1"/>
  <c r="V30" i="14" a="1"/>
  <c r="V30" i="14" s="1"/>
  <c r="G42" i="9" s="1"/>
  <c r="S30" i="14" a="1"/>
  <c r="S30" i="14" s="1"/>
  <c r="D42" i="9" s="1"/>
  <c r="AU30" i="14" a="1"/>
  <c r="AU30" i="14" s="1"/>
  <c r="AF42" i="9" s="1"/>
  <c r="AO30" i="14" a="1"/>
  <c r="AO30" i="14" s="1"/>
  <c r="Z42" i="9" s="1"/>
  <c r="AQ30" i="14" a="1"/>
  <c r="AQ30" i="14" s="1"/>
  <c r="AB42" i="9" s="1"/>
  <c r="BM31" i="12" l="1" a="1"/>
  <c r="BM31" i="12" s="1"/>
  <c r="AX43" i="2" s="1"/>
  <c r="BL31" i="12" a="1"/>
  <c r="BL31" i="12" s="1"/>
  <c r="AW43" i="2" s="1"/>
  <c r="BI31" i="12" a="1"/>
  <c r="BI31" i="12" s="1"/>
  <c r="AT43" i="2" s="1"/>
  <c r="AW31" i="12" a="1"/>
  <c r="AW31" i="12" s="1"/>
  <c r="AH43" i="2" s="1"/>
  <c r="AG31" i="12" a="1"/>
  <c r="AG31" i="12" s="1"/>
  <c r="R43" i="2" s="1"/>
  <c r="AL31" i="12" a="1"/>
  <c r="AL31" i="12" s="1"/>
  <c r="W43" i="2" s="1"/>
  <c r="AF31" i="12" a="1"/>
  <c r="AF31" i="12" s="1"/>
  <c r="Q43" i="2" s="1"/>
  <c r="S31" i="12" a="1"/>
  <c r="S31" i="12" s="1"/>
  <c r="D43" i="2" s="1"/>
  <c r="R31" i="12" a="1"/>
  <c r="R31" i="12" s="1"/>
  <c r="C43" i="2" s="1"/>
  <c r="AC31" i="12" a="1"/>
  <c r="AC31" i="12" s="1"/>
  <c r="N43" i="2" s="1"/>
  <c r="V31" i="12" a="1"/>
  <c r="V31" i="12" s="1"/>
  <c r="G43" i="2" s="1"/>
  <c r="BR32" i="12"/>
  <c r="BG31" i="12" a="1"/>
  <c r="BG31" i="12" s="1"/>
  <c r="AR43" i="2" s="1"/>
  <c r="BD31" i="12" a="1"/>
  <c r="BD31" i="12" s="1"/>
  <c r="AO43" i="2" s="1"/>
  <c r="BC31" i="12" a="1"/>
  <c r="BC31" i="12" s="1"/>
  <c r="AN43" i="2" s="1"/>
  <c r="AU31" i="12" a="1"/>
  <c r="AU31" i="12" s="1"/>
  <c r="AF43" i="2" s="1"/>
  <c r="BP31" i="12" a="1"/>
  <c r="BP31" i="12" s="1"/>
  <c r="BA43" i="2" s="1"/>
  <c r="AY31" i="12" a="1"/>
  <c r="AY31" i="12" s="1"/>
  <c r="AJ43" i="2" s="1"/>
  <c r="AA31" i="12" a="1"/>
  <c r="AA31" i="12" s="1"/>
  <c r="L43" i="2" s="1"/>
  <c r="AP31" i="12" a="1"/>
  <c r="AP31" i="12" s="1"/>
  <c r="AA43" i="2" s="1"/>
  <c r="AX31" i="12" a="1"/>
  <c r="AX31" i="12" s="1"/>
  <c r="AI43" i="2" s="1"/>
  <c r="X31" i="12" a="1"/>
  <c r="X31" i="12" s="1"/>
  <c r="I43" i="2" s="1"/>
  <c r="BQ31" i="12" a="1"/>
  <c r="BQ31" i="12" s="1"/>
  <c r="BB43" i="2" s="1"/>
  <c r="AE31" i="12" a="1"/>
  <c r="AE31" i="12" s="1"/>
  <c r="P43" i="2" s="1"/>
  <c r="W31" i="12" a="1"/>
  <c r="W31" i="12" s="1"/>
  <c r="H43" i="2" s="1"/>
  <c r="BK31" i="12" a="1"/>
  <c r="BK31" i="12" s="1"/>
  <c r="AV43" i="2" s="1"/>
  <c r="AD31" i="12" a="1"/>
  <c r="AD31" i="12" s="1"/>
  <c r="O43" i="2" s="1"/>
  <c r="AH31" i="12" a="1"/>
  <c r="AH31" i="12" s="1"/>
  <c r="S43" i="2" s="1"/>
  <c r="AB31" i="12" a="1"/>
  <c r="AB31" i="12" s="1"/>
  <c r="M43" i="2" s="1"/>
  <c r="AO31" i="12" a="1"/>
  <c r="AO31" i="12" s="1"/>
  <c r="Z43" i="2" s="1"/>
  <c r="Z31" i="12" a="1"/>
  <c r="Z31" i="12" s="1"/>
  <c r="K43" i="2" s="1"/>
  <c r="BO31" i="12" a="1"/>
  <c r="BO31" i="12" s="1"/>
  <c r="AZ43" i="2" s="1"/>
  <c r="BE31" i="12" a="1"/>
  <c r="BE31" i="12" s="1"/>
  <c r="AP43" i="2" s="1"/>
  <c r="BH31" i="12" a="1"/>
  <c r="BH31" i="12" s="1"/>
  <c r="AS43" i="2" s="1"/>
  <c r="BA31" i="12" a="1"/>
  <c r="BA31" i="12" s="1"/>
  <c r="AL43" i="2" s="1"/>
  <c r="AS31" i="12" a="1"/>
  <c r="AS31" i="12" s="1"/>
  <c r="AD43" i="2" s="1"/>
  <c r="AI31" i="12" a="1"/>
  <c r="AI31" i="12" s="1"/>
  <c r="T43" i="2" s="1"/>
  <c r="AK31" i="12" a="1"/>
  <c r="AK31" i="12" s="1"/>
  <c r="V43" i="2" s="1"/>
  <c r="AZ31" i="12" a="1"/>
  <c r="AZ31" i="12" s="1"/>
  <c r="AK43" i="2" s="1"/>
  <c r="BB31" i="12" a="1"/>
  <c r="BB31" i="12" s="1"/>
  <c r="AM43" i="2" s="1"/>
  <c r="AM31" i="12" a="1"/>
  <c r="AM31" i="12" s="1"/>
  <c r="X43" i="2" s="1"/>
  <c r="AT31" i="12" a="1"/>
  <c r="AT31" i="12" s="1"/>
  <c r="AE43" i="2" s="1"/>
  <c r="AQ31" i="12" a="1"/>
  <c r="AQ31" i="12" s="1"/>
  <c r="AB43" i="2" s="1"/>
  <c r="U31" i="12" a="1"/>
  <c r="U31" i="12" s="1"/>
  <c r="F43" i="2" s="1"/>
  <c r="Y31" i="12" a="1"/>
  <c r="Y31" i="12" s="1"/>
  <c r="J43" i="2" s="1"/>
  <c r="Q31" i="12" a="1"/>
  <c r="Q31" i="12" s="1"/>
  <c r="B43" i="2" s="1"/>
  <c r="BQ31" i="14" a="1"/>
  <c r="BQ31" i="14" s="1"/>
  <c r="BB43" i="9" s="1"/>
  <c r="BP31" i="14" a="1"/>
  <c r="BP31" i="14" s="1"/>
  <c r="BA43" i="9" s="1"/>
  <c r="BM31" i="14" a="1"/>
  <c r="BM31" i="14" s="1"/>
  <c r="AX43" i="9" s="1"/>
  <c r="BB31" i="14" a="1"/>
  <c r="BB31" i="14" s="1"/>
  <c r="AM43" i="9" s="1"/>
  <c r="AY31" i="14" a="1"/>
  <c r="AY31" i="14" s="1"/>
  <c r="AJ43" i="9" s="1"/>
  <c r="AI31" i="14" a="1"/>
  <c r="AI31" i="14" s="1"/>
  <c r="T43" i="9" s="1"/>
  <c r="AN31" i="14" a="1"/>
  <c r="AN31" i="14" s="1"/>
  <c r="Y43" i="9" s="1"/>
  <c r="AS31" i="14" a="1"/>
  <c r="AS31" i="14" s="1"/>
  <c r="AD43" i="9" s="1"/>
  <c r="AE31" i="14" a="1"/>
  <c r="AE31" i="14" s="1"/>
  <c r="P43" i="9" s="1"/>
  <c r="AW31" i="14" a="1"/>
  <c r="AW31" i="14" s="1"/>
  <c r="AH43" i="9" s="1"/>
  <c r="AJ31" i="14" a="1"/>
  <c r="AJ31" i="14" s="1"/>
  <c r="U43" i="9" s="1"/>
  <c r="AQ31" i="14" a="1"/>
  <c r="AQ31" i="14" s="1"/>
  <c r="AB43" i="9" s="1"/>
  <c r="BK31" i="14" a="1"/>
  <c r="BK31" i="14" s="1"/>
  <c r="AV43" i="9" s="1"/>
  <c r="BI31" i="14" a="1"/>
  <c r="BI31" i="14" s="1"/>
  <c r="AT43" i="9" s="1"/>
  <c r="BH31" i="14" a="1"/>
  <c r="BH31" i="14" s="1"/>
  <c r="AS43" i="9" s="1"/>
  <c r="AT31" i="14" a="1"/>
  <c r="AT31" i="14" s="1"/>
  <c r="AE43" i="9" s="1"/>
  <c r="AX31" i="14" a="1"/>
  <c r="AX31" i="14" s="1"/>
  <c r="AI43" i="9" s="1"/>
  <c r="AG31" i="14" a="1"/>
  <c r="AG31" i="14" s="1"/>
  <c r="R43" i="9" s="1"/>
  <c r="AF31" i="14" a="1"/>
  <c r="AF31" i="14" s="1"/>
  <c r="Q43" i="9" s="1"/>
  <c r="AR31" i="14" a="1"/>
  <c r="AR31" i="14" s="1"/>
  <c r="AC43" i="9" s="1"/>
  <c r="AC31" i="14" a="1"/>
  <c r="AC31" i="14" s="1"/>
  <c r="N43" i="9" s="1"/>
  <c r="U31" i="14" a="1"/>
  <c r="U31" i="14" s="1"/>
  <c r="F43" i="9" s="1"/>
  <c r="Z31" i="14" a="1"/>
  <c r="Z31" i="14" s="1"/>
  <c r="K43" i="9" s="1"/>
  <c r="BO31" i="14" a="1"/>
  <c r="BO31" i="14" s="1"/>
  <c r="AZ43" i="9" s="1"/>
  <c r="AO31" i="14" a="1"/>
  <c r="AO31" i="14" s="1"/>
  <c r="Z43" i="9" s="1"/>
  <c r="AK31" i="14" a="1"/>
  <c r="AK31" i="14" s="1"/>
  <c r="V43" i="9" s="1"/>
  <c r="BC31" i="14" a="1"/>
  <c r="BC31" i="14" s="1"/>
  <c r="AN43" i="9" s="1"/>
  <c r="V31" i="14" a="1"/>
  <c r="V31" i="14" s="1"/>
  <c r="G43" i="9" s="1"/>
  <c r="BV32" i="14"/>
  <c r="BJ31" i="14" a="1"/>
  <c r="BJ31" i="14" s="1"/>
  <c r="AU43" i="9" s="1"/>
  <c r="BU31" i="14" a="1"/>
  <c r="BU31" i="14" s="1"/>
  <c r="BF43" i="9" s="1"/>
  <c r="BG31" i="14" a="1"/>
  <c r="BG31" i="14" s="1"/>
  <c r="AR43" i="9" s="1"/>
  <c r="BT31" i="14" a="1"/>
  <c r="BT31" i="14" s="1"/>
  <c r="BE43" i="9" s="1"/>
  <c r="AP31" i="14" a="1"/>
  <c r="AP31" i="14" s="1"/>
  <c r="AA43" i="9" s="1"/>
  <c r="AA31" i="14" a="1"/>
  <c r="AA31" i="14" s="1"/>
  <c r="L43" i="9" s="1"/>
  <c r="Y31" i="14" a="1"/>
  <c r="Y31" i="14" s="1"/>
  <c r="J43" i="9" s="1"/>
  <c r="AM31" i="14" a="1"/>
  <c r="AM31" i="14" s="1"/>
  <c r="X43" i="9" s="1"/>
  <c r="X31" i="14" a="1"/>
  <c r="X31" i="14" s="1"/>
  <c r="I43" i="9" s="1"/>
  <c r="AB31" i="14" a="1"/>
  <c r="AB31" i="14" s="1"/>
  <c r="M43" i="9" s="1"/>
  <c r="R31" i="14" a="1"/>
  <c r="R31" i="14" s="1"/>
  <c r="C43" i="9" s="1"/>
  <c r="Q31" i="14" a="1"/>
  <c r="Q31" i="14" s="1"/>
  <c r="B43" i="9" s="1"/>
  <c r="BS31" i="14" a="1"/>
  <c r="BS31" i="14" s="1"/>
  <c r="BD43" i="9" s="1"/>
  <c r="BE31" i="14" a="1"/>
  <c r="BE31" i="14" s="1"/>
  <c r="AP43" i="9" s="1"/>
  <c r="BL31" i="14" a="1"/>
  <c r="BL31" i="14" s="1"/>
  <c r="AW43" i="9" s="1"/>
  <c r="BA31" i="14" a="1"/>
  <c r="BA31" i="14" s="1"/>
  <c r="AL43" i="9" s="1"/>
  <c r="AU31" i="14" a="1"/>
  <c r="AU31" i="14" s="1"/>
  <c r="AF43" i="9" s="1"/>
  <c r="BF31" i="14" a="1"/>
  <c r="BF31" i="14" s="1"/>
  <c r="AQ43" i="9" s="1"/>
  <c r="W31" i="14" a="1"/>
  <c r="W31" i="14" s="1"/>
  <c r="H43" i="9" s="1"/>
  <c r="S31" i="14" a="1"/>
  <c r="S31" i="14" s="1"/>
  <c r="D43" i="9" s="1"/>
  <c r="BH32" i="12" l="1" a="1"/>
  <c r="BH32" i="12" s="1"/>
  <c r="AS44" i="2" s="1"/>
  <c r="BG32" i="12" a="1"/>
  <c r="BG32" i="12" s="1"/>
  <c r="AR44" i="2" s="1"/>
  <c r="BD32" i="12" a="1"/>
  <c r="BD32" i="12" s="1"/>
  <c r="AO44" i="2" s="1"/>
  <c r="AP32" i="12" a="1"/>
  <c r="AP32" i="12" s="1"/>
  <c r="AA44" i="2" s="1"/>
  <c r="AO32" i="12" a="1"/>
  <c r="AO32" i="12" s="1"/>
  <c r="Z44" i="2" s="1"/>
  <c r="BB32" i="12" a="1"/>
  <c r="BB32" i="12" s="1"/>
  <c r="AM44" i="2" s="1"/>
  <c r="V32" i="12" a="1"/>
  <c r="V32" i="12" s="1"/>
  <c r="G44" i="2" s="1"/>
  <c r="AL32" i="12" a="1"/>
  <c r="AL32" i="12" s="1"/>
  <c r="W44" i="2" s="1"/>
  <c r="Z32" i="12" a="1"/>
  <c r="Z32" i="12" s="1"/>
  <c r="K44" i="2" s="1"/>
  <c r="AE32" i="12" a="1"/>
  <c r="AE32" i="12" s="1"/>
  <c r="P44" i="2" s="1"/>
  <c r="X32" i="12" a="1"/>
  <c r="X32" i="12" s="1"/>
  <c r="I44" i="2" s="1"/>
  <c r="BA32" i="12" a="1"/>
  <c r="BA32" i="12" s="1"/>
  <c r="AL44" i="2" s="1"/>
  <c r="BQ32" i="12" a="1"/>
  <c r="BQ32" i="12" s="1"/>
  <c r="BB44" i="2" s="1"/>
  <c r="AH32" i="12" a="1"/>
  <c r="AH32" i="12" s="1"/>
  <c r="S44" i="2" s="1"/>
  <c r="AM32" i="12" a="1"/>
  <c r="AM32" i="12" s="1"/>
  <c r="X44" i="2" s="1"/>
  <c r="AQ32" i="12" a="1"/>
  <c r="AQ32" i="12" s="1"/>
  <c r="AB44" i="2" s="1"/>
  <c r="AG32" i="12" a="1"/>
  <c r="AG32" i="12" s="1"/>
  <c r="R44" i="2" s="1"/>
  <c r="U32" i="12" a="1"/>
  <c r="U32" i="12" s="1"/>
  <c r="F44" i="2" s="1"/>
  <c r="Y32" i="12" a="1"/>
  <c r="Y32" i="12" s="1"/>
  <c r="J44" i="2" s="1"/>
  <c r="BP32" i="12" a="1"/>
  <c r="BP32" i="12" s="1"/>
  <c r="BA44" i="2" s="1"/>
  <c r="AU32" i="12" a="1"/>
  <c r="AU32" i="12" s="1"/>
  <c r="AF44" i="2" s="1"/>
  <c r="AB32" i="12" a="1"/>
  <c r="AB32" i="12" s="1"/>
  <c r="M44" i="2" s="1"/>
  <c r="AC32" i="12" a="1"/>
  <c r="AC32" i="12" s="1"/>
  <c r="N44" i="2" s="1"/>
  <c r="Q32" i="12" a="1"/>
  <c r="Q32" i="12" s="1"/>
  <c r="B44" i="2" s="1"/>
  <c r="BE32" i="12" a="1"/>
  <c r="BE32" i="12" s="1"/>
  <c r="AP44" i="2" s="1"/>
  <c r="BC32" i="12" a="1"/>
  <c r="BC32" i="12" s="1"/>
  <c r="AN44" i="2" s="1"/>
  <c r="AD32" i="12" a="1"/>
  <c r="AD32" i="12" s="1"/>
  <c r="O44" i="2" s="1"/>
  <c r="BO32" i="12" a="1"/>
  <c r="BO32" i="12" s="1"/>
  <c r="AZ44" i="2" s="1"/>
  <c r="AZ32" i="12" a="1"/>
  <c r="AZ32" i="12" s="1"/>
  <c r="AK44" i="2" s="1"/>
  <c r="BK32" i="12" a="1"/>
  <c r="BK32" i="12" s="1"/>
  <c r="AV44" i="2" s="1"/>
  <c r="AW32" i="12" a="1"/>
  <c r="AW32" i="12" s="1"/>
  <c r="AH44" i="2" s="1"/>
  <c r="AT32" i="12" a="1"/>
  <c r="AT32" i="12" s="1"/>
  <c r="AE44" i="2" s="1"/>
  <c r="AI32" i="12" a="1"/>
  <c r="AI32" i="12" s="1"/>
  <c r="T44" i="2" s="1"/>
  <c r="AY32" i="12" a="1"/>
  <c r="AY32" i="12" s="1"/>
  <c r="AJ44" i="2" s="1"/>
  <c r="AF32" i="12" a="1"/>
  <c r="AF32" i="12" s="1"/>
  <c r="Q44" i="2" s="1"/>
  <c r="S32" i="12" a="1"/>
  <c r="S32" i="12" s="1"/>
  <c r="D44" i="2" s="1"/>
  <c r="R32" i="12" a="1"/>
  <c r="R32" i="12" s="1"/>
  <c r="C44" i="2" s="1"/>
  <c r="W32" i="12" a="1"/>
  <c r="W32" i="12" s="1"/>
  <c r="H44" i="2" s="1"/>
  <c r="BR33" i="12"/>
  <c r="BM32" i="12" a="1"/>
  <c r="BM32" i="12" s="1"/>
  <c r="AX44" i="2" s="1"/>
  <c r="AX32" i="12" a="1"/>
  <c r="AX32" i="12" s="1"/>
  <c r="AI44" i="2" s="1"/>
  <c r="BI32" i="12" a="1"/>
  <c r="BI32" i="12" s="1"/>
  <c r="AT44" i="2" s="1"/>
  <c r="AS32" i="12" a="1"/>
  <c r="AS32" i="12" s="1"/>
  <c r="AD44" i="2" s="1"/>
  <c r="AA32" i="12" a="1"/>
  <c r="AA32" i="12" s="1"/>
  <c r="L44" i="2" s="1"/>
  <c r="BL32" i="12" a="1"/>
  <c r="BL32" i="12" s="1"/>
  <c r="AW44" i="2" s="1"/>
  <c r="AK32" i="12" a="1"/>
  <c r="AK32" i="12" s="1"/>
  <c r="V44" i="2" s="1"/>
  <c r="BL32" i="14" a="1"/>
  <c r="BL32" i="14" s="1"/>
  <c r="AW44" i="9" s="1"/>
  <c r="BK32" i="14" a="1"/>
  <c r="BK32" i="14" s="1"/>
  <c r="AV44" i="9" s="1"/>
  <c r="BI32" i="14" a="1"/>
  <c r="BI32" i="14" s="1"/>
  <c r="AT44" i="9" s="1"/>
  <c r="AW32" i="14" a="1"/>
  <c r="AW32" i="14" s="1"/>
  <c r="AH44" i="9" s="1"/>
  <c r="BA32" i="14" a="1"/>
  <c r="BA32" i="14" s="1"/>
  <c r="AL44" i="9" s="1"/>
  <c r="AQ32" i="14" a="1"/>
  <c r="AQ32" i="14" s="1"/>
  <c r="AB44" i="9" s="1"/>
  <c r="AP32" i="14" a="1"/>
  <c r="AP32" i="14" s="1"/>
  <c r="AA44" i="9" s="1"/>
  <c r="AA32" i="14" a="1"/>
  <c r="AA32" i="14" s="1"/>
  <c r="L44" i="9" s="1"/>
  <c r="AN32" i="14" a="1"/>
  <c r="AN32" i="14" s="1"/>
  <c r="Y44" i="9" s="1"/>
  <c r="W32" i="14" a="1"/>
  <c r="W32" i="14" s="1"/>
  <c r="H44" i="9" s="1"/>
  <c r="AK32" i="14" a="1"/>
  <c r="AK32" i="14" s="1"/>
  <c r="V44" i="9" s="1"/>
  <c r="AM32" i="14" a="1"/>
  <c r="AM32" i="14" s="1"/>
  <c r="X44" i="9" s="1"/>
  <c r="BJ32" i="14" a="1"/>
  <c r="BJ32" i="14" s="1"/>
  <c r="AU44" i="9" s="1"/>
  <c r="Z32" i="14" a="1"/>
  <c r="Z32" i="14" s="1"/>
  <c r="K44" i="9" s="1"/>
  <c r="Q32" i="14" a="1"/>
  <c r="Q32" i="14" s="1"/>
  <c r="B44" i="9" s="1"/>
  <c r="X32" i="14" a="1"/>
  <c r="X32" i="14" s="1"/>
  <c r="I44" i="9" s="1"/>
  <c r="BV33" i="14"/>
  <c r="BT32" i="14" a="1"/>
  <c r="BT32" i="14" s="1"/>
  <c r="BE44" i="9" s="1"/>
  <c r="BQ32" i="14" a="1"/>
  <c r="BQ32" i="14" s="1"/>
  <c r="BB44" i="9" s="1"/>
  <c r="BC32" i="14" a="1"/>
  <c r="BC32" i="14" s="1"/>
  <c r="AN44" i="9" s="1"/>
  <c r="BG32" i="14" a="1"/>
  <c r="BG32" i="14" s="1"/>
  <c r="AR44" i="9" s="1"/>
  <c r="AS32" i="14" a="1"/>
  <c r="AS32" i="14" s="1"/>
  <c r="AD44" i="9" s="1"/>
  <c r="AG32" i="14" a="1"/>
  <c r="AG32" i="14" s="1"/>
  <c r="R44" i="9" s="1"/>
  <c r="AC32" i="14" a="1"/>
  <c r="AC32" i="14" s="1"/>
  <c r="N44" i="9" s="1"/>
  <c r="AR32" i="14" a="1"/>
  <c r="AR32" i="14" s="1"/>
  <c r="AC44" i="9" s="1"/>
  <c r="BF32" i="14" a="1"/>
  <c r="BF32" i="14" s="1"/>
  <c r="AQ44" i="9" s="1"/>
  <c r="BU32" i="14" a="1"/>
  <c r="BU32" i="14" s="1"/>
  <c r="BF44" i="9" s="1"/>
  <c r="AU32" i="14" a="1"/>
  <c r="AU32" i="14" s="1"/>
  <c r="AF44" i="9" s="1"/>
  <c r="AY32" i="14" a="1"/>
  <c r="AY32" i="14" s="1"/>
  <c r="AJ44" i="9" s="1"/>
  <c r="AJ32" i="14" a="1"/>
  <c r="AJ32" i="14" s="1"/>
  <c r="U44" i="9" s="1"/>
  <c r="AO32" i="14" a="1"/>
  <c r="AO32" i="14" s="1"/>
  <c r="Z44" i="9" s="1"/>
  <c r="AF32" i="14" a="1"/>
  <c r="AF32" i="14" s="1"/>
  <c r="Q44" i="9" s="1"/>
  <c r="AE32" i="14" a="1"/>
  <c r="AE32" i="14" s="1"/>
  <c r="P44" i="9" s="1"/>
  <c r="BS32" i="14" a="1"/>
  <c r="BS32" i="14" s="1"/>
  <c r="BD44" i="9" s="1"/>
  <c r="BE32" i="14" a="1"/>
  <c r="BE32" i="14" s="1"/>
  <c r="AP44" i="9" s="1"/>
  <c r="BO32" i="14" a="1"/>
  <c r="BO32" i="14" s="1"/>
  <c r="AZ44" i="9" s="1"/>
  <c r="BB32" i="14" a="1"/>
  <c r="BB32" i="14" s="1"/>
  <c r="AM44" i="9" s="1"/>
  <c r="BM32" i="14" a="1"/>
  <c r="BM32" i="14" s="1"/>
  <c r="AX44" i="9" s="1"/>
  <c r="AB32" i="14" a="1"/>
  <c r="AB32" i="14" s="1"/>
  <c r="M44" i="9" s="1"/>
  <c r="AI32" i="14" a="1"/>
  <c r="AI32" i="14" s="1"/>
  <c r="T44" i="9" s="1"/>
  <c r="U32" i="14" a="1"/>
  <c r="U32" i="14" s="1"/>
  <c r="F44" i="9" s="1"/>
  <c r="Y32" i="14" a="1"/>
  <c r="Y32" i="14" s="1"/>
  <c r="J44" i="9" s="1"/>
  <c r="R32" i="14" a="1"/>
  <c r="R32" i="14" s="1"/>
  <c r="C44" i="9" s="1"/>
  <c r="V32" i="14" a="1"/>
  <c r="V32" i="14" s="1"/>
  <c r="G44" i="9" s="1"/>
  <c r="S32" i="14" a="1"/>
  <c r="S32" i="14" s="1"/>
  <c r="D44" i="9" s="1"/>
  <c r="BP32" i="14" a="1"/>
  <c r="BP32" i="14" s="1"/>
  <c r="BA44" i="9" s="1"/>
  <c r="BH32" i="14" a="1"/>
  <c r="BH32" i="14" s="1"/>
  <c r="AS44" i="9" s="1"/>
  <c r="AX32" i="14" a="1"/>
  <c r="AX32" i="14" s="1"/>
  <c r="AI44" i="9" s="1"/>
  <c r="AT32" i="14" a="1"/>
  <c r="AT32" i="14" s="1"/>
  <c r="AE44" i="9" s="1"/>
  <c r="BO33" i="14" l="1" a="1"/>
  <c r="BO33" i="14" s="1"/>
  <c r="AZ45" i="9" s="1"/>
  <c r="BT33" i="14" a="1"/>
  <c r="BT33" i="14" s="1"/>
  <c r="BE45" i="9" s="1"/>
  <c r="BQ33" i="14" a="1"/>
  <c r="BQ33" i="14" s="1"/>
  <c r="BB45" i="9" s="1"/>
  <c r="AX33" i="14" a="1"/>
  <c r="AX33" i="14" s="1"/>
  <c r="AI45" i="9" s="1"/>
  <c r="BI33" i="14" a="1"/>
  <c r="BI33" i="14" s="1"/>
  <c r="AT45" i="9" s="1"/>
  <c r="AK33" i="14" a="1"/>
  <c r="AK33" i="14" s="1"/>
  <c r="V45" i="9" s="1"/>
  <c r="AT33" i="14" a="1"/>
  <c r="AT33" i="14" s="1"/>
  <c r="AE45" i="9" s="1"/>
  <c r="V33" i="14" a="1"/>
  <c r="V33" i="14" s="1"/>
  <c r="G45" i="9" s="1"/>
  <c r="AO33" i="14" a="1"/>
  <c r="AO33" i="14" s="1"/>
  <c r="Z45" i="9" s="1"/>
  <c r="Z33" i="14" a="1"/>
  <c r="Z33" i="14" s="1"/>
  <c r="K45" i="9" s="1"/>
  <c r="R33" i="14" a="1"/>
  <c r="R33" i="14" s="1"/>
  <c r="C45" i="9" s="1"/>
  <c r="BP33" i="14" a="1"/>
  <c r="BP33" i="14" s="1"/>
  <c r="BA45" i="9" s="1"/>
  <c r="BL33" i="14" a="1"/>
  <c r="BL33" i="14" s="1"/>
  <c r="AW45" i="9" s="1"/>
  <c r="AE33" i="14" a="1"/>
  <c r="AE33" i="14" s="1"/>
  <c r="P45" i="9" s="1"/>
  <c r="BA33" i="14" a="1"/>
  <c r="BA33" i="14" s="1"/>
  <c r="AL45" i="9" s="1"/>
  <c r="U33" i="14" a="1"/>
  <c r="U33" i="14" s="1"/>
  <c r="F45" i="9" s="1"/>
  <c r="W33" i="14" a="1"/>
  <c r="W33" i="14" s="1"/>
  <c r="H45" i="9" s="1"/>
  <c r="AP33" i="14" a="1"/>
  <c r="AP33" i="14" s="1"/>
  <c r="AA45" i="9" s="1"/>
  <c r="BM33" i="14" a="1"/>
  <c r="BM33" i="14" s="1"/>
  <c r="AX45" i="9" s="1"/>
  <c r="BK33" i="14" a="1"/>
  <c r="BK33" i="14" s="1"/>
  <c r="AV45" i="9" s="1"/>
  <c r="BC33" i="14" a="1"/>
  <c r="BC33" i="14" s="1"/>
  <c r="AN45" i="9" s="1"/>
  <c r="BB33" i="14" a="1"/>
  <c r="BB33" i="14" s="1"/>
  <c r="AM45" i="9" s="1"/>
  <c r="AQ33" i="14" a="1"/>
  <c r="AQ33" i="14" s="1"/>
  <c r="AB45" i="9" s="1"/>
  <c r="AI33" i="14" a="1"/>
  <c r="AI33" i="14" s="1"/>
  <c r="T45" i="9" s="1"/>
  <c r="AN33" i="14" a="1"/>
  <c r="AN33" i="14" s="1"/>
  <c r="Y45" i="9" s="1"/>
  <c r="BU33" i="14" a="1"/>
  <c r="BU33" i="14" s="1"/>
  <c r="BF45" i="9" s="1"/>
  <c r="BG33" i="14" a="1"/>
  <c r="BG33" i="14" s="1"/>
  <c r="AR45" i="9" s="1"/>
  <c r="BS33" i="14" a="1"/>
  <c r="BS33" i="14" s="1"/>
  <c r="BD45" i="9" s="1"/>
  <c r="BE33" i="14" a="1"/>
  <c r="BE33" i="14" s="1"/>
  <c r="AP45" i="9" s="1"/>
  <c r="AU33" i="14" a="1"/>
  <c r="AU33" i="14" s="1"/>
  <c r="AF45" i="9" s="1"/>
  <c r="AM33" i="14" a="1"/>
  <c r="AM33" i="14" s="1"/>
  <c r="X45" i="9" s="1"/>
  <c r="AY33" i="14" a="1"/>
  <c r="AY33" i="14" s="1"/>
  <c r="AJ45" i="9" s="1"/>
  <c r="AB33" i="14" a="1"/>
  <c r="AB33" i="14" s="1"/>
  <c r="M45" i="9" s="1"/>
  <c r="AA33" i="14" a="1"/>
  <c r="AA33" i="14" s="1"/>
  <c r="L45" i="9" s="1"/>
  <c r="Y33" i="14" a="1"/>
  <c r="Y33" i="14" s="1"/>
  <c r="J45" i="9" s="1"/>
  <c r="BH33" i="14" a="1"/>
  <c r="BH33" i="14" s="1"/>
  <c r="AS45" i="9" s="1"/>
  <c r="BF33" i="14" a="1"/>
  <c r="BF33" i="14" s="1"/>
  <c r="AQ45" i="9" s="1"/>
  <c r="BJ33" i="14" a="1"/>
  <c r="BJ33" i="14" s="1"/>
  <c r="AU45" i="9" s="1"/>
  <c r="AW33" i="14" a="1"/>
  <c r="AW33" i="14" s="1"/>
  <c r="AH45" i="9" s="1"/>
  <c r="AR33" i="14" a="1"/>
  <c r="AR33" i="14" s="1"/>
  <c r="AC45" i="9" s="1"/>
  <c r="AC33" i="14" a="1"/>
  <c r="AC33" i="14" s="1"/>
  <c r="N45" i="9" s="1"/>
  <c r="AJ33" i="14" a="1"/>
  <c r="AJ33" i="14" s="1"/>
  <c r="U45" i="9" s="1"/>
  <c r="AS33" i="14" a="1"/>
  <c r="AS33" i="14" s="1"/>
  <c r="AD45" i="9" s="1"/>
  <c r="AG33" i="14" a="1"/>
  <c r="AG33" i="14" s="1"/>
  <c r="R45" i="9" s="1"/>
  <c r="AF33" i="14" a="1"/>
  <c r="AF33" i="14" s="1"/>
  <c r="Q45" i="9" s="1"/>
  <c r="X33" i="14" a="1"/>
  <c r="X33" i="14" s="1"/>
  <c r="I45" i="9" s="1"/>
  <c r="S33" i="14" a="1"/>
  <c r="S33" i="14" s="1"/>
  <c r="D45" i="9" s="1"/>
  <c r="BV35" i="14"/>
  <c r="Q33" i="14" a="1"/>
  <c r="Q33" i="14" s="1"/>
  <c r="B45" i="9" s="1"/>
  <c r="BK33" i="12" a="1"/>
  <c r="BK33" i="12" s="1"/>
  <c r="AV45" i="2" s="1"/>
  <c r="BP33" i="12" a="1"/>
  <c r="BP33" i="12" s="1"/>
  <c r="BA45" i="2" s="1"/>
  <c r="BM33" i="12" a="1"/>
  <c r="BM33" i="12" s="1"/>
  <c r="AX45" i="2" s="1"/>
  <c r="AS33" i="12" a="1"/>
  <c r="AS33" i="12" s="1"/>
  <c r="AD45" i="2" s="1"/>
  <c r="AX33" i="12" a="1"/>
  <c r="AX33" i="12" s="1"/>
  <c r="AI45" i="2" s="1"/>
  <c r="AW33" i="12" a="1"/>
  <c r="AW33" i="12" s="1"/>
  <c r="AH45" i="2" s="1"/>
  <c r="AL33" i="12" a="1"/>
  <c r="AL33" i="12" s="1"/>
  <c r="W45" i="2" s="1"/>
  <c r="W33" i="12" a="1"/>
  <c r="W33" i="12" s="1"/>
  <c r="H45" i="2" s="1"/>
  <c r="AH33" i="12" a="1"/>
  <c r="AH33" i="12" s="1"/>
  <c r="S45" i="2" s="1"/>
  <c r="U33" i="12" a="1"/>
  <c r="U33" i="12" s="1"/>
  <c r="F45" i="2" s="1"/>
  <c r="AM33" i="12" a="1"/>
  <c r="AM33" i="12" s="1"/>
  <c r="X45" i="2" s="1"/>
  <c r="BR35" i="12"/>
  <c r="BH33" i="12" a="1"/>
  <c r="BH33" i="12" s="1"/>
  <c r="AS45" i="2" s="1"/>
  <c r="AQ33" i="12" a="1"/>
  <c r="AQ33" i="12" s="1"/>
  <c r="AB45" i="2" s="1"/>
  <c r="AD33" i="12" a="1"/>
  <c r="AD33" i="12" s="1"/>
  <c r="O45" i="2" s="1"/>
  <c r="Q33" i="12" a="1"/>
  <c r="Q33" i="12" s="1"/>
  <c r="B45" i="2" s="1"/>
  <c r="AG33" i="12" a="1"/>
  <c r="AG33" i="12" s="1"/>
  <c r="R45" i="2" s="1"/>
  <c r="BB33" i="12" a="1"/>
  <c r="BB33" i="12" s="1"/>
  <c r="AM45" i="2" s="1"/>
  <c r="AI33" i="12" a="1"/>
  <c r="AI33" i="12" s="1"/>
  <c r="T45" i="2" s="1"/>
  <c r="X33" i="12" a="1"/>
  <c r="X33" i="12" s="1"/>
  <c r="I45" i="2" s="1"/>
  <c r="Z33" i="12" a="1"/>
  <c r="Z33" i="12" s="1"/>
  <c r="K45" i="2" s="1"/>
  <c r="Y33" i="12" a="1"/>
  <c r="Y33" i="12" s="1"/>
  <c r="J45" i="2" s="1"/>
  <c r="BI33" i="12" a="1"/>
  <c r="BI33" i="12" s="1"/>
  <c r="AT45" i="2" s="1"/>
  <c r="BG33" i="12" a="1"/>
  <c r="BG33" i="12" s="1"/>
  <c r="AR45" i="2" s="1"/>
  <c r="AP33" i="12" a="1"/>
  <c r="AP33" i="12" s="1"/>
  <c r="AA45" i="2" s="1"/>
  <c r="AU33" i="12" a="1"/>
  <c r="AU33" i="12" s="1"/>
  <c r="AF45" i="2" s="1"/>
  <c r="AF33" i="12" a="1"/>
  <c r="AF33" i="12" s="1"/>
  <c r="Q45" i="2" s="1"/>
  <c r="S33" i="12" a="1"/>
  <c r="S33" i="12" s="1"/>
  <c r="D45" i="2" s="1"/>
  <c r="BQ33" i="12" a="1"/>
  <c r="BQ33" i="12" s="1"/>
  <c r="BB45" i="2" s="1"/>
  <c r="AY33" i="12" a="1"/>
  <c r="AY33" i="12" s="1"/>
  <c r="AJ45" i="2" s="1"/>
  <c r="AZ33" i="12" a="1"/>
  <c r="AZ33" i="12" s="1"/>
  <c r="AK45" i="2" s="1"/>
  <c r="V33" i="12" a="1"/>
  <c r="V33" i="12" s="1"/>
  <c r="G45" i="2" s="1"/>
  <c r="BC33" i="12" a="1"/>
  <c r="BC33" i="12" s="1"/>
  <c r="AN45" i="2" s="1"/>
  <c r="BA33" i="12" a="1"/>
  <c r="BA33" i="12" s="1"/>
  <c r="AL45" i="2" s="1"/>
  <c r="BE33" i="12" a="1"/>
  <c r="BE33" i="12" s="1"/>
  <c r="AP45" i="2" s="1"/>
  <c r="AK33" i="12" a="1"/>
  <c r="AK33" i="12" s="1"/>
  <c r="V45" i="2" s="1"/>
  <c r="BD33" i="12" a="1"/>
  <c r="BD33" i="12" s="1"/>
  <c r="AO45" i="2" s="1"/>
  <c r="AO33" i="12" a="1"/>
  <c r="AO33" i="12" s="1"/>
  <c r="Z45" i="2" s="1"/>
  <c r="AC33" i="12" a="1"/>
  <c r="AC33" i="12" s="1"/>
  <c r="N45" i="2" s="1"/>
  <c r="AB33" i="12" a="1"/>
  <c r="AB33" i="12" s="1"/>
  <c r="M45" i="2" s="1"/>
  <c r="AA33" i="12" a="1"/>
  <c r="AA33" i="12" s="1"/>
  <c r="L45" i="2" s="1"/>
  <c r="BL33" i="12" a="1"/>
  <c r="BL33" i="12" s="1"/>
  <c r="AW45" i="2" s="1"/>
  <c r="R33" i="12" a="1"/>
  <c r="R33" i="12" s="1"/>
  <c r="C45" i="2" s="1"/>
  <c r="BO33" i="12" a="1"/>
  <c r="BO33" i="12" s="1"/>
  <c r="AZ45" i="2" s="1"/>
  <c r="AT33" i="12" a="1"/>
  <c r="AT33" i="12" s="1"/>
  <c r="AE45" i="2" s="1"/>
  <c r="AE33" i="12" a="1"/>
  <c r="AE33" i="12" s="1"/>
  <c r="P45" i="2" s="1"/>
  <c r="BU35" i="14" l="1" a="1"/>
  <c r="BU35" i="14" s="1"/>
  <c r="BF47" i="9" s="1"/>
  <c r="BG35" i="14" a="1"/>
  <c r="BG35" i="14" s="1"/>
  <c r="AR47" i="9" s="1"/>
  <c r="BA35" i="14" a="1"/>
  <c r="BA35" i="14" s="1"/>
  <c r="AL47" i="9" s="1"/>
  <c r="BE35" i="14" a="1"/>
  <c r="BE35" i="14" s="1"/>
  <c r="AP47" i="9" s="1"/>
  <c r="BC35" i="14" a="1"/>
  <c r="BC35" i="14" s="1"/>
  <c r="AN47" i="9" s="1"/>
  <c r="AF35" i="14" a="1"/>
  <c r="AF35" i="14" s="1"/>
  <c r="Q47" i="9" s="1"/>
  <c r="AK35" i="14" a="1"/>
  <c r="AK35" i="14" s="1"/>
  <c r="V47" i="9" s="1"/>
  <c r="W35" i="14" a="1"/>
  <c r="W35" i="14" s="1"/>
  <c r="H47" i="9" s="1"/>
  <c r="AB35" i="14" a="1"/>
  <c r="AB35" i="14" s="1"/>
  <c r="M47" i="9" s="1"/>
  <c r="AI35" i="14" a="1"/>
  <c r="AI35" i="14" s="1"/>
  <c r="T47" i="9" s="1"/>
  <c r="S35" i="14" a="1"/>
  <c r="S35" i="14" s="1"/>
  <c r="D47" i="9" s="1"/>
  <c r="U35" i="14" a="1"/>
  <c r="U35" i="14" s="1"/>
  <c r="F47" i="9" s="1"/>
  <c r="BO35" i="14" a="1"/>
  <c r="BO35" i="14" s="1"/>
  <c r="AZ47" i="9" s="1"/>
  <c r="BT35" i="14" a="1"/>
  <c r="BT35" i="14" s="1"/>
  <c r="BE47" i="9" s="1"/>
  <c r="AY35" i="14" a="1"/>
  <c r="AY35" i="14" s="1"/>
  <c r="AJ47" i="9" s="1"/>
  <c r="AX35" i="14" a="1"/>
  <c r="AX35" i="14" s="1"/>
  <c r="AI47" i="9" s="1"/>
  <c r="AW35" i="14" a="1"/>
  <c r="AW35" i="14" s="1"/>
  <c r="AH47" i="9" s="1"/>
  <c r="BB35" i="14" a="1"/>
  <c r="BB35" i="14" s="1"/>
  <c r="AM47" i="9" s="1"/>
  <c r="AE35" i="14" a="1"/>
  <c r="AE35" i="14" s="1"/>
  <c r="P47" i="9" s="1"/>
  <c r="BS35" i="14" a="1"/>
  <c r="BS35" i="14" s="1"/>
  <c r="BD47" i="9" s="1"/>
  <c r="AG35" i="14" a="1"/>
  <c r="AG35" i="14" s="1"/>
  <c r="R47" i="9" s="1"/>
  <c r="AP35" i="14" a="1"/>
  <c r="AP35" i="14" s="1"/>
  <c r="AA47" i="9" s="1"/>
  <c r="Q35" i="14" a="1"/>
  <c r="Q35" i="14" s="1"/>
  <c r="B47" i="9" s="1"/>
  <c r="X35" i="14" a="1"/>
  <c r="X35" i="14" s="1"/>
  <c r="I47" i="9" s="1"/>
  <c r="V35" i="14" a="1"/>
  <c r="V35" i="14" s="1"/>
  <c r="G47" i="9" s="1"/>
  <c r="BI35" i="14" a="1"/>
  <c r="BI35" i="14" s="1"/>
  <c r="AT47" i="9" s="1"/>
  <c r="BH35" i="14" a="1"/>
  <c r="BH35" i="14" s="1"/>
  <c r="AS47" i="9" s="1"/>
  <c r="BF35" i="14" a="1"/>
  <c r="BF35" i="14" s="1"/>
  <c r="AQ47" i="9" s="1"/>
  <c r="BJ35" i="14" a="1"/>
  <c r="BJ35" i="14" s="1"/>
  <c r="AU47" i="9" s="1"/>
  <c r="BK35" i="14" a="1"/>
  <c r="BK35" i="14" s="1"/>
  <c r="AV47" i="9" s="1"/>
  <c r="AN35" i="14" a="1"/>
  <c r="AN35" i="14" s="1"/>
  <c r="Y47" i="9" s="1"/>
  <c r="AM35" i="14" a="1"/>
  <c r="AM35" i="14" s="1"/>
  <c r="X47" i="9" s="1"/>
  <c r="AJ35" i="14" a="1"/>
  <c r="AJ35" i="14" s="1"/>
  <c r="U47" i="9" s="1"/>
  <c r="AO35" i="14" a="1"/>
  <c r="AO35" i="14" s="1"/>
  <c r="Z47" i="9" s="1"/>
  <c r="Y35" i="14" a="1"/>
  <c r="Y35" i="14" s="1"/>
  <c r="J47" i="9" s="1"/>
  <c r="Z35" i="14" a="1"/>
  <c r="Z35" i="14" s="1"/>
  <c r="K47" i="9" s="1"/>
  <c r="BP35" i="14" a="1"/>
  <c r="BP35" i="14" s="1"/>
  <c r="BA47" i="9" s="1"/>
  <c r="BM35" i="14" a="1"/>
  <c r="BM35" i="14" s="1"/>
  <c r="AX47" i="9" s="1"/>
  <c r="BL35" i="14" a="1"/>
  <c r="BL35" i="14" s="1"/>
  <c r="AW47" i="9" s="1"/>
  <c r="AS35" i="14" a="1"/>
  <c r="AS35" i="14" s="1"/>
  <c r="AD47" i="9" s="1"/>
  <c r="BQ35" i="14" a="1"/>
  <c r="BQ35" i="14" s="1"/>
  <c r="BB47" i="9" s="1"/>
  <c r="AT35" i="14" a="1"/>
  <c r="AT35" i="14" s="1"/>
  <c r="AE47" i="9" s="1"/>
  <c r="AR35" i="14" a="1"/>
  <c r="AR35" i="14" s="1"/>
  <c r="AC47" i="9" s="1"/>
  <c r="AC35" i="14" a="1"/>
  <c r="AC35" i="14" s="1"/>
  <c r="N47" i="9" s="1"/>
  <c r="AQ35" i="14" a="1"/>
  <c r="AQ35" i="14" s="1"/>
  <c r="AB47" i="9" s="1"/>
  <c r="AU35" i="14" a="1"/>
  <c r="AU35" i="14" s="1"/>
  <c r="AF47" i="9" s="1"/>
  <c r="AA35" i="14" a="1"/>
  <c r="AA35" i="14" s="1"/>
  <c r="L47" i="9" s="1"/>
  <c r="R35" i="14" a="1"/>
  <c r="R35" i="14" s="1"/>
  <c r="C47" i="9" s="1"/>
  <c r="BV36" i="14"/>
  <c r="BV37" i="14" s="1"/>
  <c r="BV38" i="14" s="1"/>
  <c r="BV40" i="14" s="1"/>
  <c r="BV41" i="14" s="1"/>
  <c r="BQ35" i="12" a="1"/>
  <c r="BQ35" i="12" s="1"/>
  <c r="BB47" i="2" s="1"/>
  <c r="BB35" i="12" a="1"/>
  <c r="BB35" i="12" s="1"/>
  <c r="AM47" i="2" s="1"/>
  <c r="AT35" i="12" a="1"/>
  <c r="AT35" i="12" s="1"/>
  <c r="AE47" i="2" s="1"/>
  <c r="AY35" i="12" a="1"/>
  <c r="AY35" i="12" s="1"/>
  <c r="AJ47" i="2" s="1"/>
  <c r="BM35" i="12" a="1"/>
  <c r="BM35" i="12" s="1"/>
  <c r="AX47" i="2" s="1"/>
  <c r="AW35" i="12" a="1"/>
  <c r="AW35" i="12" s="1"/>
  <c r="AH47" i="2" s="1"/>
  <c r="R35" i="12" a="1"/>
  <c r="R35" i="12" s="1"/>
  <c r="C47" i="2" s="1"/>
  <c r="X35" i="12" a="1"/>
  <c r="X35" i="12" s="1"/>
  <c r="I47" i="2" s="1"/>
  <c r="AM35" i="12" a="1"/>
  <c r="AM35" i="12" s="1"/>
  <c r="X47" i="2" s="1"/>
  <c r="AI35" i="12" a="1"/>
  <c r="AI35" i="12" s="1"/>
  <c r="T47" i="2" s="1"/>
  <c r="U35" i="12" a="1"/>
  <c r="U35" i="12" s="1"/>
  <c r="F47" i="2" s="1"/>
  <c r="BK35" i="12" a="1"/>
  <c r="BK35" i="12" s="1"/>
  <c r="AV47" i="2" s="1"/>
  <c r="AL35" i="12" a="1"/>
  <c r="AL35" i="12" s="1"/>
  <c r="W47" i="2" s="1"/>
  <c r="AS35" i="12" a="1"/>
  <c r="AS35" i="12" s="1"/>
  <c r="AD47" i="2" s="1"/>
  <c r="BG35" i="12" a="1"/>
  <c r="BG35" i="12" s="1"/>
  <c r="AR47" i="2" s="1"/>
  <c r="AH35" i="12" a="1"/>
  <c r="AH35" i="12" s="1"/>
  <c r="S47" i="2" s="1"/>
  <c r="AG35" i="12" a="1"/>
  <c r="AG35" i="12" s="1"/>
  <c r="R47" i="2" s="1"/>
  <c r="AB35" i="12" a="1"/>
  <c r="AB35" i="12" s="1"/>
  <c r="M47" i="2" s="1"/>
  <c r="S35" i="12" a="1"/>
  <c r="S35" i="12" s="1"/>
  <c r="D47" i="2" s="1"/>
  <c r="BC35" i="12" a="1"/>
  <c r="BC35" i="12" s="1"/>
  <c r="AN47" i="2" s="1"/>
  <c r="AK35" i="12" a="1"/>
  <c r="AK35" i="12" s="1"/>
  <c r="V47" i="2" s="1"/>
  <c r="AC35" i="12" a="1"/>
  <c r="AC35" i="12" s="1"/>
  <c r="N47" i="2" s="1"/>
  <c r="AU35" i="12" a="1"/>
  <c r="AU35" i="12" s="1"/>
  <c r="AF47" i="2" s="1"/>
  <c r="BP35" i="12" a="1"/>
  <c r="BP35" i="12" s="1"/>
  <c r="BA47" i="2" s="1"/>
  <c r="W35" i="12" a="1"/>
  <c r="W35" i="12" s="1"/>
  <c r="H47" i="2" s="1"/>
  <c r="AF35" i="12" a="1"/>
  <c r="AF35" i="12" s="1"/>
  <c r="Q47" i="2" s="1"/>
  <c r="BD35" i="12" a="1"/>
  <c r="BD35" i="12" s="1"/>
  <c r="AO47" i="2" s="1"/>
  <c r="AZ35" i="12" a="1"/>
  <c r="AZ35" i="12" s="1"/>
  <c r="AK47" i="2" s="1"/>
  <c r="AP35" i="12" a="1"/>
  <c r="AP35" i="12" s="1"/>
  <c r="AA47" i="2" s="1"/>
  <c r="Y35" i="12" a="1"/>
  <c r="Y35" i="12" s="1"/>
  <c r="J47" i="2" s="1"/>
  <c r="BO35" i="12" a="1"/>
  <c r="BO35" i="12" s="1"/>
  <c r="AZ47" i="2" s="1"/>
  <c r="Z35" i="12" a="1"/>
  <c r="Z35" i="12" s="1"/>
  <c r="K47" i="2" s="1"/>
  <c r="BL35" i="12" a="1"/>
  <c r="BL35" i="12" s="1"/>
  <c r="AW47" i="2" s="1"/>
  <c r="BI35" i="12" a="1"/>
  <c r="BI35" i="12" s="1"/>
  <c r="AT47" i="2" s="1"/>
  <c r="BH35" i="12" a="1"/>
  <c r="BH35" i="12" s="1"/>
  <c r="AS47" i="2" s="1"/>
  <c r="BE35" i="12" a="1"/>
  <c r="BE35" i="12" s="1"/>
  <c r="AP47" i="2" s="1"/>
  <c r="AQ35" i="12" a="1"/>
  <c r="AQ35" i="12" s="1"/>
  <c r="AB47" i="2" s="1"/>
  <c r="AX35" i="12" a="1"/>
  <c r="AX35" i="12" s="1"/>
  <c r="AI47" i="2" s="1"/>
  <c r="AE35" i="12" a="1"/>
  <c r="AE35" i="12" s="1"/>
  <c r="P47" i="2" s="1"/>
  <c r="AD35" i="12" a="1"/>
  <c r="AD35" i="12" s="1"/>
  <c r="O47" i="2" s="1"/>
  <c r="Q35" i="12" a="1"/>
  <c r="Q35" i="12" s="1"/>
  <c r="B47" i="2" s="1"/>
  <c r="V35" i="12" a="1"/>
  <c r="V35" i="12" s="1"/>
  <c r="G47" i="2" s="1"/>
  <c r="AO35" i="12" a="1"/>
  <c r="AO35" i="12" s="1"/>
  <c r="Z47" i="2" s="1"/>
  <c r="AA35" i="12" a="1"/>
  <c r="AA35" i="12" s="1"/>
  <c r="L47" i="2" s="1"/>
  <c r="BA35" i="12" a="1"/>
  <c r="BA35" i="12" s="1"/>
  <c r="AL47" i="2" s="1"/>
  <c r="BR36" i="12"/>
  <c r="BR37" i="12" s="1"/>
  <c r="BR38" i="12" s="1"/>
  <c r="BR40" i="12" s="1"/>
  <c r="BR41" i="12" s="1"/>
  <c r="BU41" i="14" l="1" a="1"/>
  <c r="BU41" i="14" s="1"/>
  <c r="BF53" i="9" s="1"/>
  <c r="BM41" i="14" a="1"/>
  <c r="BM41" i="14" s="1"/>
  <c r="AX53" i="9" s="1"/>
  <c r="BG41" i="14" a="1"/>
  <c r="BG41" i="14" s="1"/>
  <c r="AR53" i="9" s="1"/>
  <c r="AY41" i="14" a="1"/>
  <c r="AY41" i="14" s="1"/>
  <c r="AJ53" i="9" s="1"/>
  <c r="AR41" i="14" a="1"/>
  <c r="AR41" i="14" s="1"/>
  <c r="AC53" i="9" s="1"/>
  <c r="AK41" i="14" a="1"/>
  <c r="AK41" i="14" s="1"/>
  <c r="V53" i="9" s="1"/>
  <c r="AC41" i="14" a="1"/>
  <c r="AC41" i="14" s="1"/>
  <c r="N53" i="9" s="1"/>
  <c r="W41" i="14" a="1"/>
  <c r="W41" i="14" s="1"/>
  <c r="H53" i="9" s="1"/>
  <c r="BV42" i="14"/>
  <c r="AN41" i="14" a="1"/>
  <c r="AN41" i="14" s="1"/>
  <c r="Y53" i="9" s="1"/>
  <c r="BT41" i="14" a="1"/>
  <c r="BT41" i="14" s="1"/>
  <c r="BE53" i="9" s="1"/>
  <c r="BL41" i="14" a="1"/>
  <c r="BL41" i="14" s="1"/>
  <c r="AW53" i="9" s="1"/>
  <c r="BF41" i="14" a="1"/>
  <c r="BF41" i="14" s="1"/>
  <c r="AQ53" i="9" s="1"/>
  <c r="AX41" i="14" a="1"/>
  <c r="AX41" i="14" s="1"/>
  <c r="AI53" i="9" s="1"/>
  <c r="AQ41" i="14" a="1"/>
  <c r="AQ41" i="14" s="1"/>
  <c r="AB53" i="9" s="1"/>
  <c r="AJ41" i="14" a="1"/>
  <c r="AJ41" i="14" s="1"/>
  <c r="U53" i="9" s="1"/>
  <c r="AB41" i="14" a="1"/>
  <c r="AB41" i="14" s="1"/>
  <c r="M53" i="9" s="1"/>
  <c r="V41" i="14" a="1"/>
  <c r="V41" i="14" s="1"/>
  <c r="G53" i="9" s="1"/>
  <c r="U41" i="14" a="1"/>
  <c r="U41" i="14" s="1"/>
  <c r="F53" i="9" s="1"/>
  <c r="BI41" i="14" a="1"/>
  <c r="BI41" i="14" s="1"/>
  <c r="AT53" i="9" s="1"/>
  <c r="AF41" i="14" a="1"/>
  <c r="AF41" i="14" s="1"/>
  <c r="Q53" i="9" s="1"/>
  <c r="R41" i="14" a="1"/>
  <c r="R41" i="14" s="1"/>
  <c r="C53" i="9" s="1"/>
  <c r="BS41" i="14" a="1"/>
  <c r="BS41" i="14" s="1"/>
  <c r="BD53" i="9" s="1"/>
  <c r="BK41" i="14" a="1"/>
  <c r="BK41" i="14" s="1"/>
  <c r="AV53" i="9" s="1"/>
  <c r="BE41" i="14" a="1"/>
  <c r="BE41" i="14" s="1"/>
  <c r="AP53" i="9" s="1"/>
  <c r="AW41" i="14" a="1"/>
  <c r="AW41" i="14" s="1"/>
  <c r="AH53" i="9" s="1"/>
  <c r="AP41" i="14" a="1"/>
  <c r="AP41" i="14" s="1"/>
  <c r="AA53" i="9" s="1"/>
  <c r="AI41" i="14" a="1"/>
  <c r="AI41" i="14" s="1"/>
  <c r="T53" i="9" s="1"/>
  <c r="AA41" i="14" a="1"/>
  <c r="AA41" i="14" s="1"/>
  <c r="L53" i="9" s="1"/>
  <c r="BQ41" i="14" a="1"/>
  <c r="BQ41" i="14" s="1"/>
  <c r="BB53" i="9" s="1"/>
  <c r="BJ41" i="14" a="1"/>
  <c r="BJ41" i="14" s="1"/>
  <c r="AU53" i="9" s="1"/>
  <c r="BC41" i="14" a="1"/>
  <c r="BC41" i="14" s="1"/>
  <c r="AN53" i="9" s="1"/>
  <c r="AU41" i="14" a="1"/>
  <c r="AU41" i="14" s="1"/>
  <c r="AF53" i="9" s="1"/>
  <c r="AO41" i="14" a="1"/>
  <c r="AO41" i="14" s="1"/>
  <c r="Z53" i="9" s="1"/>
  <c r="AG41" i="14" a="1"/>
  <c r="AG41" i="14" s="1"/>
  <c r="R53" i="9" s="1"/>
  <c r="Z41" i="14" a="1"/>
  <c r="Z41" i="14" s="1"/>
  <c r="K53" i="9" s="1"/>
  <c r="S41" i="14" a="1"/>
  <c r="S41" i="14" s="1"/>
  <c r="D53" i="9" s="1"/>
  <c r="BP41" i="14" a="1"/>
  <c r="BP41" i="14" s="1"/>
  <c r="BA53" i="9" s="1"/>
  <c r="AT41" i="14" a="1"/>
  <c r="AT41" i="14" s="1"/>
  <c r="AE53" i="9" s="1"/>
  <c r="Y41" i="14" a="1"/>
  <c r="Y41" i="14" s="1"/>
  <c r="J53" i="9" s="1"/>
  <c r="BO41" i="14" a="1"/>
  <c r="BO41" i="14" s="1"/>
  <c r="AZ53" i="9" s="1"/>
  <c r="BH41" i="14" a="1"/>
  <c r="BH41" i="14" s="1"/>
  <c r="AS53" i="9" s="1"/>
  <c r="BA41" i="14" a="1"/>
  <c r="BA41" i="14" s="1"/>
  <c r="AL53" i="9" s="1"/>
  <c r="AS41" i="14" a="1"/>
  <c r="AS41" i="14" s="1"/>
  <c r="AD53" i="9" s="1"/>
  <c r="AM41" i="14" a="1"/>
  <c r="AM41" i="14" s="1"/>
  <c r="X53" i="9" s="1"/>
  <c r="AE41" i="14" a="1"/>
  <c r="AE41" i="14" s="1"/>
  <c r="P53" i="9" s="1"/>
  <c r="X41" i="14" a="1"/>
  <c r="X41" i="14" s="1"/>
  <c r="I53" i="9" s="1"/>
  <c r="Q41" i="14" a="1"/>
  <c r="Q41" i="14" s="1"/>
  <c r="B53" i="9" s="1"/>
  <c r="BB41" i="14" a="1"/>
  <c r="BB41" i="14" s="1"/>
  <c r="AM53" i="9" s="1"/>
  <c r="BQ41" i="12" a="1"/>
  <c r="BQ41" i="12" s="1"/>
  <c r="BB53" i="2" s="1"/>
  <c r="BE41" i="12" a="1"/>
  <c r="BE41" i="12" s="1"/>
  <c r="AP53" i="2" s="1"/>
  <c r="AU41" i="12" a="1"/>
  <c r="AU41" i="12" s="1"/>
  <c r="AF53" i="2" s="1"/>
  <c r="AI41" i="12" a="1"/>
  <c r="AI41" i="12" s="1"/>
  <c r="T53" i="2" s="1"/>
  <c r="Z41" i="12" a="1"/>
  <c r="Z41" i="12" s="1"/>
  <c r="K53" i="2" s="1"/>
  <c r="U41" i="12" a="1"/>
  <c r="U41" i="12" s="1"/>
  <c r="F53" i="2" s="1"/>
  <c r="BM41" i="12" a="1"/>
  <c r="BM41" i="12" s="1"/>
  <c r="AX53" i="2" s="1"/>
  <c r="AQ41" i="12" a="1"/>
  <c r="AQ41" i="12" s="1"/>
  <c r="AB53" i="2" s="1"/>
  <c r="W41" i="12" a="1"/>
  <c r="W41" i="12" s="1"/>
  <c r="H53" i="2" s="1"/>
  <c r="BP41" i="12" a="1"/>
  <c r="BP41" i="12" s="1"/>
  <c r="BA53" i="2" s="1"/>
  <c r="BK41" i="12" a="1"/>
  <c r="BK41" i="12" s="1"/>
  <c r="AV53" i="2" s="1"/>
  <c r="BD41" i="12" a="1"/>
  <c r="BD41" i="12" s="1"/>
  <c r="AO53" i="2" s="1"/>
  <c r="AZ41" i="12" a="1"/>
  <c r="AZ41" i="12" s="1"/>
  <c r="AK53" i="2" s="1"/>
  <c r="AT41" i="12" a="1"/>
  <c r="AT41" i="12" s="1"/>
  <c r="AE53" i="2" s="1"/>
  <c r="AO41" i="12" a="1"/>
  <c r="AO41" i="12" s="1"/>
  <c r="Z53" i="2" s="1"/>
  <c r="AH41" i="12" a="1"/>
  <c r="AH41" i="12" s="1"/>
  <c r="S53" i="2" s="1"/>
  <c r="AD41" i="12" a="1"/>
  <c r="AD41" i="12" s="1"/>
  <c r="O53" i="2" s="1"/>
  <c r="Y41" i="12" a="1"/>
  <c r="Y41" i="12" s="1"/>
  <c r="J53" i="2" s="1"/>
  <c r="S41" i="12" a="1"/>
  <c r="S41" i="12" s="1"/>
  <c r="D53" i="2" s="1"/>
  <c r="BI41" i="12" a="1"/>
  <c r="BI41" i="12" s="1"/>
  <c r="AT53" i="2" s="1"/>
  <c r="AY41" i="12" a="1"/>
  <c r="AY41" i="12" s="1"/>
  <c r="AJ53" i="2" s="1"/>
  <c r="AM41" i="12" a="1"/>
  <c r="AM41" i="12" s="1"/>
  <c r="X53" i="2" s="1"/>
  <c r="AC41" i="12" a="1"/>
  <c r="AC41" i="12" s="1"/>
  <c r="N53" i="2" s="1"/>
  <c r="R41" i="12" a="1"/>
  <c r="R41" i="12" s="1"/>
  <c r="C53" i="2" s="1"/>
  <c r="AF41" i="12" a="1"/>
  <c r="AF41" i="12" s="1"/>
  <c r="Q53" i="2" s="1"/>
  <c r="BR42" i="12"/>
  <c r="BO41" i="12" a="1"/>
  <c r="BO41" i="12" s="1"/>
  <c r="AZ53" i="2" s="1"/>
  <c r="BH41" i="12" a="1"/>
  <c r="BH41" i="12" s="1"/>
  <c r="AS53" i="2" s="1"/>
  <c r="BC41" i="12" a="1"/>
  <c r="BC41" i="12" s="1"/>
  <c r="AN53" i="2" s="1"/>
  <c r="AX41" i="12" a="1"/>
  <c r="AX41" i="12" s="1"/>
  <c r="AI53" i="2" s="1"/>
  <c r="AS41" i="12" a="1"/>
  <c r="AS41" i="12" s="1"/>
  <c r="AD53" i="2" s="1"/>
  <c r="AL41" i="12" a="1"/>
  <c r="AL41" i="12" s="1"/>
  <c r="W53" i="2" s="1"/>
  <c r="AG41" i="12" a="1"/>
  <c r="AG41" i="12" s="1"/>
  <c r="R53" i="2" s="1"/>
  <c r="AB41" i="12" a="1"/>
  <c r="AB41" i="12" s="1"/>
  <c r="M53" i="2" s="1"/>
  <c r="X41" i="12" a="1"/>
  <c r="X41" i="12" s="1"/>
  <c r="I53" i="2" s="1"/>
  <c r="Q41" i="12" a="1"/>
  <c r="Q41" i="12" s="1"/>
  <c r="B53" i="2" s="1"/>
  <c r="BL41" i="12" a="1"/>
  <c r="BL41" i="12" s="1"/>
  <c r="AW53" i="2" s="1"/>
  <c r="BG41" i="12" a="1"/>
  <c r="BG41" i="12" s="1"/>
  <c r="AR53" i="2" s="1"/>
  <c r="BA41" i="12" a="1"/>
  <c r="BA41" i="12" s="1"/>
  <c r="AL53" i="2" s="1"/>
  <c r="AW41" i="12" a="1"/>
  <c r="AW41" i="12" s="1"/>
  <c r="AH53" i="2" s="1"/>
  <c r="AP41" i="12" a="1"/>
  <c r="AP41" i="12" s="1"/>
  <c r="AA53" i="2" s="1"/>
  <c r="AK41" i="12" a="1"/>
  <c r="AK41" i="12" s="1"/>
  <c r="V53" i="2" s="1"/>
  <c r="AE41" i="12" a="1"/>
  <c r="AE41" i="12" s="1"/>
  <c r="P53" i="2" s="1"/>
  <c r="AA41" i="12" a="1"/>
  <c r="AA41" i="12" s="1"/>
  <c r="L53" i="2" s="1"/>
  <c r="V41" i="12" a="1"/>
  <c r="V41" i="12" s="1"/>
  <c r="G53" i="2" s="1"/>
  <c r="BB41" i="12" a="1"/>
  <c r="BB41" i="12" s="1"/>
  <c r="AM53" i="2" s="1"/>
  <c r="BO40" i="12" a="1"/>
  <c r="BO40" i="12" s="1"/>
  <c r="AZ52" i="2" s="1"/>
  <c r="X40" i="12" a="1"/>
  <c r="X40" i="12" s="1"/>
  <c r="I52" i="2" s="1"/>
  <c r="BM40" i="12" a="1"/>
  <c r="BM40" i="12" s="1"/>
  <c r="AX52" i="2" s="1"/>
  <c r="W40" i="12" a="1"/>
  <c r="W40" i="12" s="1"/>
  <c r="H52" i="2" s="1"/>
  <c r="AX40" i="12" a="1"/>
  <c r="AX40" i="12" s="1"/>
  <c r="AI52" i="2" s="1"/>
  <c r="BK40" i="12" a="1"/>
  <c r="BK40" i="12" s="1"/>
  <c r="AV52" i="2" s="1"/>
  <c r="U40" i="12" a="1"/>
  <c r="U40" i="12" s="1"/>
  <c r="F52" i="2" s="1"/>
  <c r="AF40" i="12" a="1"/>
  <c r="AF40" i="12" s="1"/>
  <c r="Q52" i="2" s="1"/>
  <c r="BL40" i="12" a="1"/>
  <c r="BL40" i="12" s="1"/>
  <c r="AW52" i="2" s="1"/>
  <c r="AU40" i="12" a="1"/>
  <c r="AU40" i="12" s="1"/>
  <c r="AF52" i="2" s="1"/>
  <c r="BG40" i="12" a="1"/>
  <c r="BG40" i="12" s="1"/>
  <c r="AR52" i="2" s="1"/>
  <c r="Q40" i="12" a="1"/>
  <c r="Q40" i="12" s="1"/>
  <c r="B52" i="2" s="1"/>
  <c r="BE40" i="12" a="1"/>
  <c r="BE40" i="12" s="1"/>
  <c r="AP52" i="2" s="1"/>
  <c r="V40" i="12" a="1"/>
  <c r="V40" i="12" s="1"/>
  <c r="G52" i="2" s="1"/>
  <c r="AP40" i="12" a="1"/>
  <c r="AP40" i="12" s="1"/>
  <c r="AA52" i="2" s="1"/>
  <c r="BC40" i="12" a="1"/>
  <c r="BC40" i="12" s="1"/>
  <c r="AN52" i="2" s="1"/>
  <c r="BQ40" i="12" a="1"/>
  <c r="BQ40" i="12" s="1"/>
  <c r="BB52" i="2" s="1"/>
  <c r="Z40" i="12" a="1"/>
  <c r="Z40" i="12" s="1"/>
  <c r="K52" i="2" s="1"/>
  <c r="BA40" i="12" a="1"/>
  <c r="BA40" i="12" s="1"/>
  <c r="AL52" i="2" s="1"/>
  <c r="AZ40" i="12" a="1"/>
  <c r="AZ40" i="12" s="1"/>
  <c r="AK52" i="2" s="1"/>
  <c r="BP40" i="12" a="1"/>
  <c r="BP40" i="12" s="1"/>
  <c r="BA52" i="2" s="1"/>
  <c r="AY40" i="12" a="1"/>
  <c r="AY40" i="12" s="1"/>
  <c r="AJ52" i="2" s="1"/>
  <c r="BH40" i="12" a="1"/>
  <c r="BH40" i="12" s="1"/>
  <c r="AS52" i="2" s="1"/>
  <c r="AH40" i="12" a="1"/>
  <c r="AH40" i="12" s="1"/>
  <c r="S52" i="2" s="1"/>
  <c r="AW40" i="12" a="1"/>
  <c r="AW40" i="12" s="1"/>
  <c r="AH52" i="2" s="1"/>
  <c r="BI40" i="12" a="1"/>
  <c r="BI40" i="12" s="1"/>
  <c r="AT52" i="2" s="1"/>
  <c r="S40" i="12" a="1"/>
  <c r="S40" i="12" s="1"/>
  <c r="D52" i="2" s="1"/>
  <c r="AL40" i="12" a="1"/>
  <c r="AL40" i="12" s="1"/>
  <c r="W52" i="2" s="1"/>
  <c r="AS40" i="12" a="1"/>
  <c r="AS40" i="12" s="1"/>
  <c r="AD52" i="2" s="1"/>
  <c r="AT40" i="12" a="1"/>
  <c r="AT40" i="12" s="1"/>
  <c r="AE52" i="2" s="1"/>
  <c r="AQ40" i="12" a="1"/>
  <c r="AQ40" i="12" s="1"/>
  <c r="AB52" i="2" s="1"/>
  <c r="AE40" i="12" a="1"/>
  <c r="AE40" i="12" s="1"/>
  <c r="P52" i="2" s="1"/>
  <c r="AB40" i="12" a="1"/>
  <c r="AB40" i="12" s="1"/>
  <c r="M52" i="2" s="1"/>
  <c r="AO40" i="12" a="1"/>
  <c r="AO40" i="12" s="1"/>
  <c r="Z52" i="2" s="1"/>
  <c r="BB40" i="12" a="1"/>
  <c r="BB40" i="12" s="1"/>
  <c r="AM52" i="2" s="1"/>
  <c r="AI40" i="12" a="1"/>
  <c r="AI40" i="12" s="1"/>
  <c r="T52" i="2" s="1"/>
  <c r="AG40" i="12" a="1"/>
  <c r="AG40" i="12" s="1"/>
  <c r="R52" i="2" s="1"/>
  <c r="AD40" i="12" a="1"/>
  <c r="AD40" i="12" s="1"/>
  <c r="O52" i="2" s="1"/>
  <c r="R40" i="12" a="1"/>
  <c r="R40" i="12" s="1"/>
  <c r="C52" i="2" s="1"/>
  <c r="AC40" i="12" a="1"/>
  <c r="AC40" i="12" s="1"/>
  <c r="N52" i="2" s="1"/>
  <c r="BD40" i="12" a="1"/>
  <c r="BD40" i="12" s="1"/>
  <c r="AO52" i="2" s="1"/>
  <c r="Y40" i="12" a="1"/>
  <c r="Y40" i="12" s="1"/>
  <c r="J52" i="2" s="1"/>
  <c r="AA40" i="12" a="1"/>
  <c r="AA40" i="12" s="1"/>
  <c r="L52" i="2" s="1"/>
  <c r="AM40" i="12" a="1"/>
  <c r="AM40" i="12" s="1"/>
  <c r="X52" i="2" s="1"/>
  <c r="AK40" i="12" a="1"/>
  <c r="AK40" i="12" s="1"/>
  <c r="V52" i="2" s="1"/>
  <c r="BO40" i="14" a="1"/>
  <c r="BO40" i="14" s="1"/>
  <c r="AZ52" i="9" s="1"/>
  <c r="X40" i="14" a="1"/>
  <c r="X40" i="14" s="1"/>
  <c r="I52" i="9" s="1"/>
  <c r="AY40" i="14" a="1"/>
  <c r="AY40" i="14" s="1"/>
  <c r="AJ52" i="9" s="1"/>
  <c r="Y40" i="14" a="1"/>
  <c r="Y40" i="14" s="1"/>
  <c r="J52" i="9" s="1"/>
  <c r="AJ40" i="14" a="1"/>
  <c r="AJ40" i="14" s="1"/>
  <c r="U52" i="9" s="1"/>
  <c r="BS40" i="14" a="1"/>
  <c r="BS40" i="14" s="1"/>
  <c r="BD52" i="9" s="1"/>
  <c r="AA40" i="14" a="1"/>
  <c r="AA40" i="14" s="1"/>
  <c r="L52" i="9" s="1"/>
  <c r="AU40" i="14" a="1"/>
  <c r="AU40" i="14" s="1"/>
  <c r="AF52" i="9" s="1"/>
  <c r="AF40" i="14" a="1"/>
  <c r="AF40" i="14" s="1"/>
  <c r="Q52" i="9" s="1"/>
  <c r="BH40" i="14" a="1"/>
  <c r="BH40" i="14" s="1"/>
  <c r="AS52" i="9" s="1"/>
  <c r="Q40" i="14" a="1"/>
  <c r="Q40" i="14" s="1"/>
  <c r="B52" i="9" s="1"/>
  <c r="AR40" i="14" a="1"/>
  <c r="AR40" i="14" s="1"/>
  <c r="AC52" i="9" s="1"/>
  <c r="BT40" i="14" a="1"/>
  <c r="BT40" i="14" s="1"/>
  <c r="BE52" i="9" s="1"/>
  <c r="AB40" i="14" a="1"/>
  <c r="AB40" i="14" s="1"/>
  <c r="M52" i="9" s="1"/>
  <c r="BK40" i="14" a="1"/>
  <c r="BK40" i="14" s="1"/>
  <c r="AV52" i="9" s="1"/>
  <c r="U40" i="14" a="1"/>
  <c r="U40" i="14" s="1"/>
  <c r="F52" i="9" s="1"/>
  <c r="AO40" i="14" a="1"/>
  <c r="AO40" i="14" s="1"/>
  <c r="Z52" i="9" s="1"/>
  <c r="AX40" i="14" a="1"/>
  <c r="AX40" i="14" s="1"/>
  <c r="AI52" i="9" s="1"/>
  <c r="BJ40" i="14" a="1"/>
  <c r="BJ40" i="14" s="1"/>
  <c r="AU52" i="9" s="1"/>
  <c r="BA40" i="14" a="1"/>
  <c r="BA40" i="14" s="1"/>
  <c r="AL52" i="9" s="1"/>
  <c r="BB40" i="14" a="1"/>
  <c r="BB40" i="14" s="1"/>
  <c r="AM52" i="9" s="1"/>
  <c r="AK40" i="14" a="1"/>
  <c r="AK40" i="14" s="1"/>
  <c r="V52" i="9" s="1"/>
  <c r="BL40" i="14" a="1"/>
  <c r="BL40" i="14" s="1"/>
  <c r="AW52" i="9" s="1"/>
  <c r="V40" i="14" a="1"/>
  <c r="V40" i="14" s="1"/>
  <c r="G52" i="9" s="1"/>
  <c r="BE40" i="14" a="1"/>
  <c r="BE40" i="14" s="1"/>
  <c r="AP52" i="9" s="1"/>
  <c r="BI40" i="14" a="1"/>
  <c r="BI40" i="14" s="1"/>
  <c r="AT52" i="9" s="1"/>
  <c r="AG40" i="14" a="1"/>
  <c r="AG40" i="14" s="1"/>
  <c r="R52" i="9" s="1"/>
  <c r="W40" i="14" a="1"/>
  <c r="W40" i="14" s="1"/>
  <c r="H52" i="9" s="1"/>
  <c r="AS40" i="14" a="1"/>
  <c r="AS40" i="14" s="1"/>
  <c r="AD52" i="9" s="1"/>
  <c r="BU40" i="14" a="1"/>
  <c r="BU40" i="14" s="1"/>
  <c r="BF52" i="9" s="1"/>
  <c r="AC40" i="14" a="1"/>
  <c r="AC40" i="14" s="1"/>
  <c r="N52" i="9" s="1"/>
  <c r="BF40" i="14" a="1"/>
  <c r="BF40" i="14" s="1"/>
  <c r="AQ52" i="9" s="1"/>
  <c r="AN40" i="14" a="1"/>
  <c r="AN40" i="14" s="1"/>
  <c r="Y52" i="9" s="1"/>
  <c r="AW40" i="14" a="1"/>
  <c r="AW40" i="14" s="1"/>
  <c r="AH52" i="9" s="1"/>
  <c r="BQ40" i="14" a="1"/>
  <c r="BQ40" i="14" s="1"/>
  <c r="BB52" i="9" s="1"/>
  <c r="Z40" i="14" a="1"/>
  <c r="Z40" i="14" s="1"/>
  <c r="K52" i="9" s="1"/>
  <c r="BM40" i="14" a="1"/>
  <c r="BM40" i="14" s="1"/>
  <c r="AX52" i="9" s="1"/>
  <c r="S40" i="14" a="1"/>
  <c r="S40" i="14" s="1"/>
  <c r="D52" i="9" s="1"/>
  <c r="AE40" i="14" a="1"/>
  <c r="AE40" i="14" s="1"/>
  <c r="P52" i="9" s="1"/>
  <c r="BG40" i="14" a="1"/>
  <c r="BG40" i="14" s="1"/>
  <c r="AR52" i="9" s="1"/>
  <c r="AT40" i="14" a="1"/>
  <c r="AT40" i="14" s="1"/>
  <c r="AE52" i="9" s="1"/>
  <c r="AQ40" i="14" a="1"/>
  <c r="AQ40" i="14" s="1"/>
  <c r="AB52" i="9" s="1"/>
  <c r="R40" i="14" a="1"/>
  <c r="R40" i="14" s="1"/>
  <c r="C52" i="9" s="1"/>
  <c r="AI40" i="14" a="1"/>
  <c r="AI40" i="14" s="1"/>
  <c r="T52" i="9" s="1"/>
  <c r="BC40" i="14" a="1"/>
  <c r="BC40" i="14" s="1"/>
  <c r="AN52" i="9" s="1"/>
  <c r="BP40" i="14" a="1"/>
  <c r="BP40" i="14" s="1"/>
  <c r="BA52" i="9" s="1"/>
  <c r="AM40" i="14" a="1"/>
  <c r="AM40" i="14" s="1"/>
  <c r="X52" i="9" s="1"/>
  <c r="AP40" i="14" a="1"/>
  <c r="AP40" i="14" s="1"/>
  <c r="AA52" i="9" s="1"/>
  <c r="Q38" i="12" a="1"/>
  <c r="Q38" i="12" s="1"/>
  <c r="B50" i="2" s="1"/>
  <c r="BB38" i="12" a="1"/>
  <c r="BB38" i="12" s="1"/>
  <c r="AM50" i="2" s="1"/>
  <c r="BQ38" i="12" a="1"/>
  <c r="BQ38" i="12" s="1"/>
  <c r="BB50" i="2" s="1"/>
  <c r="BP38" i="12" a="1"/>
  <c r="BP38" i="12" s="1"/>
  <c r="BA50" i="2" s="1"/>
  <c r="AP38" i="12" a="1"/>
  <c r="AP38" i="12" s="1"/>
  <c r="AA50" i="2" s="1"/>
  <c r="V38" i="12" a="1"/>
  <c r="V38" i="12" s="1"/>
  <c r="G50" i="2" s="1"/>
  <c r="BO38" i="12" a="1"/>
  <c r="BO38" i="12" s="1"/>
  <c r="AZ50" i="2" s="1"/>
  <c r="AS38" i="12" a="1"/>
  <c r="AS38" i="12" s="1"/>
  <c r="AD50" i="2" s="1"/>
  <c r="X38" i="12" a="1"/>
  <c r="X38" i="12" s="1"/>
  <c r="I50" i="2" s="1"/>
  <c r="AC38" i="12" a="1"/>
  <c r="AC38" i="12" s="1"/>
  <c r="N50" i="2" s="1"/>
  <c r="BL38" i="12" a="1"/>
  <c r="BL38" i="12" s="1"/>
  <c r="AW50" i="2" s="1"/>
  <c r="AL38" i="12" a="1"/>
  <c r="AL38" i="12" s="1"/>
  <c r="W50" i="2" s="1"/>
  <c r="R38" i="12" a="1"/>
  <c r="R38" i="12" s="1"/>
  <c r="C50" i="2" s="1"/>
  <c r="BK38" i="12" a="1"/>
  <c r="BK38" i="12" s="1"/>
  <c r="AV50" i="2" s="1"/>
  <c r="AO38" i="12" a="1"/>
  <c r="AO38" i="12" s="1"/>
  <c r="Z50" i="2" s="1"/>
  <c r="U38" i="12" a="1"/>
  <c r="U38" i="12" s="1"/>
  <c r="F50" i="2" s="1"/>
  <c r="BM38" i="12" a="1"/>
  <c r="BM38" i="12" s="1"/>
  <c r="AX50" i="2" s="1"/>
  <c r="BH38" i="12" a="1"/>
  <c r="BH38" i="12" s="1"/>
  <c r="AS50" i="2" s="1"/>
  <c r="AH38" i="12" a="1"/>
  <c r="AH38" i="12" s="1"/>
  <c r="S50" i="2" s="1"/>
  <c r="BI38" i="12" a="1"/>
  <c r="BI38" i="12" s="1"/>
  <c r="AT50" i="2" s="1"/>
  <c r="BG38" i="12" a="1"/>
  <c r="BG38" i="12" s="1"/>
  <c r="AR50" i="2" s="1"/>
  <c r="AK38" i="12" a="1"/>
  <c r="AK38" i="12" s="1"/>
  <c r="V50" i="2" s="1"/>
  <c r="BE38" i="12" a="1"/>
  <c r="BE38" i="12" s="1"/>
  <c r="AP50" i="2" s="1"/>
  <c r="BD38" i="12" a="1"/>
  <c r="BD38" i="12" s="1"/>
  <c r="AO50" i="2" s="1"/>
  <c r="AE38" i="12" a="1"/>
  <c r="AE38" i="12" s="1"/>
  <c r="P50" i="2" s="1"/>
  <c r="AY38" i="12" a="1"/>
  <c r="AY38" i="12" s="1"/>
  <c r="AJ50" i="2" s="1"/>
  <c r="BC38" i="12" a="1"/>
  <c r="BC38" i="12" s="1"/>
  <c r="AN50" i="2" s="1"/>
  <c r="AG38" i="12" a="1"/>
  <c r="AG38" i="12" s="1"/>
  <c r="R50" i="2" s="1"/>
  <c r="W38" i="12" a="1"/>
  <c r="W38" i="12" s="1"/>
  <c r="H50" i="2" s="1"/>
  <c r="AU38" i="12" a="1"/>
  <c r="AU38" i="12" s="1"/>
  <c r="AF50" i="2" s="1"/>
  <c r="BA38" i="12" a="1"/>
  <c r="BA38" i="12" s="1"/>
  <c r="AL50" i="2" s="1"/>
  <c r="AB38" i="12" a="1"/>
  <c r="AB38" i="12" s="1"/>
  <c r="M50" i="2" s="1"/>
  <c r="AD38" i="12" a="1"/>
  <c r="AD38" i="12" s="1"/>
  <c r="O50" i="2" s="1"/>
  <c r="S38" i="12" a="1"/>
  <c r="S38" i="12" s="1"/>
  <c r="D50" i="2" s="1"/>
  <c r="AX38" i="12" a="1"/>
  <c r="AX38" i="12" s="1"/>
  <c r="AI50" i="2" s="1"/>
  <c r="AQ38" i="12" a="1"/>
  <c r="AQ38" i="12" s="1"/>
  <c r="AB50" i="2" s="1"/>
  <c r="AZ38" i="12" a="1"/>
  <c r="AZ38" i="12" s="1"/>
  <c r="AK50" i="2" s="1"/>
  <c r="AT38" i="12" a="1"/>
  <c r="AT38" i="12" s="1"/>
  <c r="AE50" i="2" s="1"/>
  <c r="AW38" i="12" a="1"/>
  <c r="AW38" i="12" s="1"/>
  <c r="AH50" i="2" s="1"/>
  <c r="AM38" i="12" a="1"/>
  <c r="AM38" i="12" s="1"/>
  <c r="X50" i="2" s="1"/>
  <c r="Z38" i="12" a="1"/>
  <c r="Z38" i="12" s="1"/>
  <c r="K50" i="2" s="1"/>
  <c r="AF38" i="12" a="1"/>
  <c r="AF38" i="12" s="1"/>
  <c r="Q50" i="2" s="1"/>
  <c r="AA38" i="12" a="1"/>
  <c r="AA38" i="12" s="1"/>
  <c r="L50" i="2" s="1"/>
  <c r="AI38" i="12" a="1"/>
  <c r="AI38" i="12" s="1"/>
  <c r="T50" i="2" s="1"/>
  <c r="Y38" i="12" a="1"/>
  <c r="Y38" i="12" s="1"/>
  <c r="J50" i="2" s="1"/>
  <c r="Q38" i="14" a="1"/>
  <c r="Q38" i="14" s="1"/>
  <c r="B50" i="9" s="1"/>
  <c r="S38" i="14" a="1"/>
  <c r="S38" i="14" s="1"/>
  <c r="D50" i="9" s="1"/>
  <c r="AX38" i="14" a="1"/>
  <c r="AX38" i="14" s="1"/>
  <c r="AI50" i="9" s="1"/>
  <c r="W38" i="14" a="1"/>
  <c r="W38" i="14" s="1"/>
  <c r="H50" i="9" s="1"/>
  <c r="AC38" i="14" a="1"/>
  <c r="AC38" i="14" s="1"/>
  <c r="N50" i="9" s="1"/>
  <c r="AR38" i="14" a="1"/>
  <c r="AR38" i="14" s="1"/>
  <c r="AC50" i="9" s="1"/>
  <c r="AY38" i="14" a="1"/>
  <c r="AY38" i="14" s="1"/>
  <c r="AJ50" i="9" s="1"/>
  <c r="BG38" i="14" a="1"/>
  <c r="BG38" i="14" s="1"/>
  <c r="AR50" i="9" s="1"/>
  <c r="BU38" i="14" a="1"/>
  <c r="BU38" i="14" s="1"/>
  <c r="R38" i="14" a="1"/>
  <c r="R38" i="14" s="1"/>
  <c r="C50" i="9" s="1"/>
  <c r="AN38" i="14" a="1"/>
  <c r="AN38" i="14" s="1"/>
  <c r="Y50" i="9" s="1"/>
  <c r="BB38" i="14" a="1"/>
  <c r="BB38" i="14" s="1"/>
  <c r="AM50" i="9" s="1"/>
  <c r="BI38" i="14" a="1"/>
  <c r="BI38" i="14" s="1"/>
  <c r="AT50" i="9" s="1"/>
  <c r="AO38" i="14" a="1"/>
  <c r="AO38" i="14" s="1"/>
  <c r="Z50" i="9" s="1"/>
  <c r="BC38" i="14" a="1"/>
  <c r="BC38" i="14" s="1"/>
  <c r="AN50" i="9" s="1"/>
  <c r="V38" i="14" a="1"/>
  <c r="V38" i="14" s="1"/>
  <c r="G50" i="9" s="1"/>
  <c r="AB38" i="14" a="1"/>
  <c r="AB38" i="14" s="1"/>
  <c r="M50" i="9" s="1"/>
  <c r="AJ38" i="14" a="1"/>
  <c r="AJ38" i="14" s="1"/>
  <c r="U50" i="9" s="1"/>
  <c r="AQ38" i="14" a="1"/>
  <c r="AQ38" i="14" s="1"/>
  <c r="AB50" i="9" s="1"/>
  <c r="BF38" i="14" a="1"/>
  <c r="BF38" i="14" s="1"/>
  <c r="AQ50" i="9" s="1"/>
  <c r="BL38" i="14" a="1"/>
  <c r="BL38" i="14" s="1"/>
  <c r="AW50" i="9" s="1"/>
  <c r="BT38" i="14" a="1"/>
  <c r="BT38" i="14" s="1"/>
  <c r="BE50" i="9" s="1"/>
  <c r="AK38" i="14" a="1"/>
  <c r="AK38" i="14" s="1"/>
  <c r="V50" i="9" s="1"/>
  <c r="BM38" i="14" a="1"/>
  <c r="BM38" i="14" s="1"/>
  <c r="AX50" i="9" s="1"/>
  <c r="Y38" i="14" a="1"/>
  <c r="Y38" i="14" s="1"/>
  <c r="J50" i="9" s="1"/>
  <c r="AF38" i="14" a="1"/>
  <c r="AF38" i="14" s="1"/>
  <c r="Q50" i="9" s="1"/>
  <c r="AT38" i="14" a="1"/>
  <c r="AT38" i="14" s="1"/>
  <c r="AE50" i="9" s="1"/>
  <c r="BP38" i="14" a="1"/>
  <c r="BP38" i="14" s="1"/>
  <c r="BA50" i="9" s="1"/>
  <c r="Z38" i="14" a="1"/>
  <c r="Z38" i="14" s="1"/>
  <c r="K50" i="9" s="1"/>
  <c r="AG38" i="14" a="1"/>
  <c r="AG38" i="14" s="1"/>
  <c r="R50" i="9" s="1"/>
  <c r="AU38" i="14" a="1"/>
  <c r="AU38" i="14" s="1"/>
  <c r="AF50" i="9" s="1"/>
  <c r="BJ38" i="14" a="1"/>
  <c r="BJ38" i="14" s="1"/>
  <c r="AU50" i="9" s="1"/>
  <c r="BQ38" i="14" a="1"/>
  <c r="BQ38" i="14" s="1"/>
  <c r="BB50" i="9" s="1"/>
  <c r="BS38" i="14" a="1"/>
  <c r="BS38" i="14" s="1"/>
  <c r="BD50" i="9" s="1"/>
  <c r="AW38" i="14" a="1"/>
  <c r="AW38" i="14" s="1"/>
  <c r="AH50" i="9" s="1"/>
  <c r="AA38" i="14" a="1"/>
  <c r="AA38" i="14" s="1"/>
  <c r="L50" i="9" s="1"/>
  <c r="BK38" i="14" a="1"/>
  <c r="BK38" i="14" s="1"/>
  <c r="AV50" i="9" s="1"/>
  <c r="AP38" i="14" a="1"/>
  <c r="AP38" i="14" s="1"/>
  <c r="AA50" i="9" s="1"/>
  <c r="U38" i="14" a="1"/>
  <c r="U38" i="14" s="1"/>
  <c r="F50" i="9" s="1"/>
  <c r="BH38" i="14" a="1"/>
  <c r="BH38" i="14" s="1"/>
  <c r="AS50" i="9" s="1"/>
  <c r="AM38" i="14" a="1"/>
  <c r="AM38" i="14" s="1"/>
  <c r="X50" i="9" s="1"/>
  <c r="BE38" i="14" a="1"/>
  <c r="BE38" i="14" s="1"/>
  <c r="AP50" i="9" s="1"/>
  <c r="AI38" i="14" a="1"/>
  <c r="AI38" i="14" s="1"/>
  <c r="T50" i="9" s="1"/>
  <c r="BA38" i="14" a="1"/>
  <c r="BA38" i="14" s="1"/>
  <c r="AL50" i="9" s="1"/>
  <c r="AE38" i="14" a="1"/>
  <c r="AE38" i="14" s="1"/>
  <c r="P50" i="9" s="1"/>
  <c r="BO38" i="14" a="1"/>
  <c r="BO38" i="14" s="1"/>
  <c r="AZ50" i="9" s="1"/>
  <c r="AS38" i="14" a="1"/>
  <c r="AS38" i="14" s="1"/>
  <c r="AD50" i="9" s="1"/>
  <c r="X38" i="14" a="1"/>
  <c r="X38" i="14" s="1"/>
  <c r="I50" i="9" s="1"/>
  <c r="S37" i="12" a="1"/>
  <c r="S37" i="12" s="1"/>
  <c r="U37" i="12" a="1"/>
  <c r="U37" i="12" s="1"/>
  <c r="F49" i="2" s="1"/>
  <c r="AQ37" i="12" a="1"/>
  <c r="AQ37" i="12" s="1"/>
  <c r="AB49" i="2" s="1"/>
  <c r="BE37" i="12" a="1"/>
  <c r="BE37" i="12" s="1"/>
  <c r="AP49" i="2" s="1"/>
  <c r="R37" i="12" a="1"/>
  <c r="R37" i="12" s="1"/>
  <c r="C49" i="2" s="1"/>
  <c r="AK37" i="12" a="1"/>
  <c r="AK37" i="12" s="1"/>
  <c r="V49" i="2" s="1"/>
  <c r="BC37" i="12" a="1"/>
  <c r="BC37" i="12" s="1"/>
  <c r="AN49" i="2" s="1"/>
  <c r="AX37" i="12" a="1"/>
  <c r="AX37" i="12" s="1"/>
  <c r="AI49" i="2" s="1"/>
  <c r="AB37" i="12" a="1"/>
  <c r="AB37" i="12" s="1"/>
  <c r="M49" i="2" s="1"/>
  <c r="AT37" i="12" a="1"/>
  <c r="AT37" i="12" s="1"/>
  <c r="AE49" i="2" s="1"/>
  <c r="BO37" i="12" a="1"/>
  <c r="BO37" i="12" s="1"/>
  <c r="AZ49" i="2" s="1"/>
  <c r="BP37" i="12" a="1"/>
  <c r="BP37" i="12" s="1"/>
  <c r="BA49" i="2" s="1"/>
  <c r="AM37" i="12" a="1"/>
  <c r="AM37" i="12" s="1"/>
  <c r="X49" i="2" s="1"/>
  <c r="AG37" i="12" a="1"/>
  <c r="AG37" i="12" s="1"/>
  <c r="R49" i="2" s="1"/>
  <c r="Z37" i="12" a="1"/>
  <c r="Z37" i="12" s="1"/>
  <c r="K49" i="2" s="1"/>
  <c r="AL37" i="12" a="1"/>
  <c r="AL37" i="12" s="1"/>
  <c r="W49" i="2" s="1"/>
  <c r="AP37" i="12" a="1"/>
  <c r="AP37" i="12" s="1"/>
  <c r="AA49" i="2" s="1"/>
  <c r="AA37" i="12" a="1"/>
  <c r="AA37" i="12" s="1"/>
  <c r="L49" i="2" s="1"/>
  <c r="AU37" i="12" a="1"/>
  <c r="AU37" i="12" s="1"/>
  <c r="AF49" i="2" s="1"/>
  <c r="BM37" i="12" a="1"/>
  <c r="BM37" i="12" s="1"/>
  <c r="AX49" i="2" s="1"/>
  <c r="X37" i="12" a="1"/>
  <c r="X37" i="12" s="1"/>
  <c r="I49" i="2" s="1"/>
  <c r="AO37" i="12" a="1"/>
  <c r="AO37" i="12" s="1"/>
  <c r="Z49" i="2" s="1"/>
  <c r="BI37" i="12" a="1"/>
  <c r="BI37" i="12" s="1"/>
  <c r="AT49" i="2" s="1"/>
  <c r="BL37" i="12" a="1"/>
  <c r="BL37" i="12" s="1"/>
  <c r="AW49" i="2" s="1"/>
  <c r="AE37" i="12" a="1"/>
  <c r="AE37" i="12" s="1"/>
  <c r="P49" i="2" s="1"/>
  <c r="AZ37" i="12" a="1"/>
  <c r="AZ37" i="12" s="1"/>
  <c r="AK49" i="2" s="1"/>
  <c r="W37" i="12" a="1"/>
  <c r="W37" i="12" s="1"/>
  <c r="H49" i="2" s="1"/>
  <c r="BB37" i="12" a="1"/>
  <c r="BB37" i="12" s="1"/>
  <c r="AM49" i="2" s="1"/>
  <c r="BK37" i="12" a="1"/>
  <c r="BK37" i="12" s="1"/>
  <c r="AV49" i="2" s="1"/>
  <c r="BD37" i="12" a="1"/>
  <c r="BD37" i="12" s="1"/>
  <c r="AO49" i="2" s="1"/>
  <c r="AF37" i="12" a="1"/>
  <c r="AF37" i="12" s="1"/>
  <c r="Q49" i="2" s="1"/>
  <c r="AY37" i="12" a="1"/>
  <c r="AY37" i="12" s="1"/>
  <c r="AJ49" i="2" s="1"/>
  <c r="AC37" i="12" a="1"/>
  <c r="AC37" i="12" s="1"/>
  <c r="N49" i="2" s="1"/>
  <c r="AD37" i="12" a="1"/>
  <c r="AD37" i="12" s="1"/>
  <c r="O49" i="2" s="1"/>
  <c r="AS37" i="12" a="1"/>
  <c r="AS37" i="12" s="1"/>
  <c r="AD49" i="2" s="1"/>
  <c r="BQ37" i="12" a="1"/>
  <c r="BQ37" i="12" s="1"/>
  <c r="BB49" i="2" s="1"/>
  <c r="V37" i="12" a="1"/>
  <c r="V37" i="12" s="1"/>
  <c r="G49" i="2" s="1"/>
  <c r="AH37" i="12" a="1"/>
  <c r="AH37" i="12" s="1"/>
  <c r="S49" i="2" s="1"/>
  <c r="BG37" i="12" a="1"/>
  <c r="BG37" i="12" s="1"/>
  <c r="AR49" i="2" s="1"/>
  <c r="AI37" i="12" a="1"/>
  <c r="AI37" i="12" s="1"/>
  <c r="T49" i="2" s="1"/>
  <c r="Q37" i="12" a="1"/>
  <c r="Q37" i="12" s="1"/>
  <c r="B49" i="2" s="1"/>
  <c r="BH37" i="12" a="1"/>
  <c r="BH37" i="12" s="1"/>
  <c r="AS49" i="2" s="1"/>
  <c r="AW37" i="12" a="1"/>
  <c r="AW37" i="12" s="1"/>
  <c r="AH49" i="2" s="1"/>
  <c r="Y37" i="12" a="1"/>
  <c r="Y37" i="12" s="1"/>
  <c r="J49" i="2" s="1"/>
  <c r="BA37" i="12" a="1"/>
  <c r="BA37" i="12" s="1"/>
  <c r="AL49" i="2" s="1"/>
  <c r="Q37" i="14" a="1"/>
  <c r="Q37" i="14" s="1"/>
  <c r="B49" i="9" s="1"/>
  <c r="BC37" i="14" a="1"/>
  <c r="BC37" i="14" s="1"/>
  <c r="AN49" i="9" s="1"/>
  <c r="Z37" i="14" a="1"/>
  <c r="Z37" i="14" s="1"/>
  <c r="K49" i="9" s="1"/>
  <c r="BK37" i="14" a="1"/>
  <c r="BK37" i="14" s="1"/>
  <c r="AV49" i="9" s="1"/>
  <c r="AR37" i="14" a="1"/>
  <c r="AR37" i="14" s="1"/>
  <c r="AC49" i="9" s="1"/>
  <c r="Y37" i="14" a="1"/>
  <c r="Y37" i="14" s="1"/>
  <c r="J49" i="9" s="1"/>
  <c r="BO37" i="14" a="1"/>
  <c r="BO37" i="14" s="1"/>
  <c r="AZ49" i="9" s="1"/>
  <c r="AU37" i="14" a="1"/>
  <c r="AU37" i="14" s="1"/>
  <c r="AF49" i="9" s="1"/>
  <c r="AB37" i="14" a="1"/>
  <c r="AB37" i="14" s="1"/>
  <c r="M49" i="9" s="1"/>
  <c r="BS37" i="14" a="1"/>
  <c r="BS37" i="14" s="1"/>
  <c r="BD49" i="9" s="1"/>
  <c r="AY37" i="14" a="1"/>
  <c r="AY37" i="14" s="1"/>
  <c r="AJ49" i="9" s="1"/>
  <c r="AF37" i="14" a="1"/>
  <c r="AF37" i="14" s="1"/>
  <c r="Q49" i="9" s="1"/>
  <c r="BP37" i="14" a="1"/>
  <c r="BP37" i="14" s="1"/>
  <c r="BA49" i="9" s="1"/>
  <c r="AG37" i="14" a="1"/>
  <c r="AG37" i="14" s="1"/>
  <c r="R49" i="9" s="1"/>
  <c r="R37" i="14" a="1"/>
  <c r="R37" i="14" s="1"/>
  <c r="C49" i="9" s="1"/>
  <c r="BQ37" i="14" a="1"/>
  <c r="BQ37" i="14" s="1"/>
  <c r="BB49" i="9" s="1"/>
  <c r="AX37" i="14" a="1"/>
  <c r="AX37" i="14" s="1"/>
  <c r="AI49" i="9" s="1"/>
  <c r="V37" i="14" a="1"/>
  <c r="V37" i="14" s="1"/>
  <c r="G49" i="9" s="1"/>
  <c r="BG37" i="14" a="1"/>
  <c r="BG37" i="14" s="1"/>
  <c r="AR49" i="9" s="1"/>
  <c r="AN37" i="14" a="1"/>
  <c r="AN37" i="14" s="1"/>
  <c r="Y49" i="9" s="1"/>
  <c r="U37" i="14" a="1"/>
  <c r="U37" i="14" s="1"/>
  <c r="F49" i="9" s="1"/>
  <c r="BJ37" i="14" a="1"/>
  <c r="BJ37" i="14" s="1"/>
  <c r="AU49" i="9" s="1"/>
  <c r="AQ37" i="14" a="1"/>
  <c r="AQ37" i="14" s="1"/>
  <c r="AB49" i="9" s="1"/>
  <c r="X37" i="14" a="1"/>
  <c r="X37" i="14" s="1"/>
  <c r="I49" i="9" s="1"/>
  <c r="BM37" i="14" a="1"/>
  <c r="BM37" i="14" s="1"/>
  <c r="AX49" i="9" s="1"/>
  <c r="AT37" i="14" a="1"/>
  <c r="AT37" i="14" s="1"/>
  <c r="AE49" i="9" s="1"/>
  <c r="AA37" i="14" a="1"/>
  <c r="AA37" i="14" s="1"/>
  <c r="L49" i="9" s="1"/>
  <c r="AO37" i="14" a="1"/>
  <c r="AO37" i="14" s="1"/>
  <c r="Z49" i="9" s="1"/>
  <c r="AC37" i="14" a="1"/>
  <c r="AC37" i="14" s="1"/>
  <c r="N49" i="9" s="1"/>
  <c r="BA37" i="14" a="1"/>
  <c r="BA37" i="14" s="1"/>
  <c r="AL49" i="9" s="1"/>
  <c r="BE37" i="14" a="1"/>
  <c r="BE37" i="14" s="1"/>
  <c r="AP49" i="9" s="1"/>
  <c r="BL37" i="14" a="1"/>
  <c r="BL37" i="14" s="1"/>
  <c r="AW49" i="9" s="1"/>
  <c r="AS37" i="14" a="1"/>
  <c r="AS37" i="14" s="1"/>
  <c r="AD49" i="9" s="1"/>
  <c r="BU37" i="14" a="1"/>
  <c r="BU37" i="14" s="1"/>
  <c r="BB37" i="14" a="1"/>
  <c r="BB37" i="14" s="1"/>
  <c r="AM49" i="9" s="1"/>
  <c r="AI37" i="14" a="1"/>
  <c r="AI37" i="14" s="1"/>
  <c r="T49" i="9" s="1"/>
  <c r="AJ37" i="14" a="1"/>
  <c r="AJ37" i="14" s="1"/>
  <c r="U49" i="9" s="1"/>
  <c r="BF37" i="14" a="1"/>
  <c r="BF37" i="14" s="1"/>
  <c r="AQ49" i="9" s="1"/>
  <c r="AM37" i="14" a="1"/>
  <c r="AM37" i="14" s="1"/>
  <c r="X49" i="9" s="1"/>
  <c r="S37" i="14" a="1"/>
  <c r="S37" i="14" s="1"/>
  <c r="D49" i="9" s="1"/>
  <c r="BI37" i="14" a="1"/>
  <c r="BI37" i="14" s="1"/>
  <c r="AT49" i="9" s="1"/>
  <c r="AP37" i="14" a="1"/>
  <c r="AP37" i="14" s="1"/>
  <c r="AA49" i="9" s="1"/>
  <c r="W37" i="14" a="1"/>
  <c r="W37" i="14" s="1"/>
  <c r="H49" i="9" s="1"/>
  <c r="BH37" i="14" a="1"/>
  <c r="BH37" i="14" s="1"/>
  <c r="AS49" i="9" s="1"/>
  <c r="AW37" i="14" a="1"/>
  <c r="AW37" i="14" s="1"/>
  <c r="AH49" i="9" s="1"/>
  <c r="BT37" i="14" a="1"/>
  <c r="BT37" i="14" s="1"/>
  <c r="BE49" i="9" s="1"/>
  <c r="AE37" i="14" a="1"/>
  <c r="AE37" i="14" s="1"/>
  <c r="P49" i="9" s="1"/>
  <c r="AK37" i="14" a="1"/>
  <c r="AK37" i="14" s="1"/>
  <c r="V49" i="9" s="1"/>
  <c r="BG36" i="12" a="1"/>
  <c r="BG36" i="12" s="1"/>
  <c r="AR48" i="2" s="1"/>
  <c r="BD36" i="12" a="1"/>
  <c r="BD36" i="12" s="1"/>
  <c r="AO48" i="2" s="1"/>
  <c r="BC36" i="12" a="1"/>
  <c r="BC36" i="12" s="1"/>
  <c r="AN48" i="2" s="1"/>
  <c r="AM36" i="12" a="1"/>
  <c r="AM36" i="12" s="1"/>
  <c r="X48" i="2" s="1"/>
  <c r="AL36" i="12" a="1"/>
  <c r="AL36" i="12" s="1"/>
  <c r="W48" i="2" s="1"/>
  <c r="AS36" i="12" a="1"/>
  <c r="AS36" i="12" s="1"/>
  <c r="AD48" i="2" s="1"/>
  <c r="Z36" i="12" a="1"/>
  <c r="Z36" i="12" s="1"/>
  <c r="K48" i="2" s="1"/>
  <c r="AI36" i="12" a="1"/>
  <c r="AI36" i="12" s="1"/>
  <c r="T48" i="2" s="1"/>
  <c r="AP36" i="12" a="1"/>
  <c r="AP36" i="12" s="1"/>
  <c r="AA48" i="2" s="1"/>
  <c r="X36" i="12" a="1"/>
  <c r="X36" i="12" s="1"/>
  <c r="I48" i="2" s="1"/>
  <c r="AX36" i="12" a="1"/>
  <c r="AX36" i="12" s="1"/>
  <c r="AI48" i="2" s="1"/>
  <c r="AT36" i="12" a="1"/>
  <c r="AT36" i="12" s="1"/>
  <c r="AE48" i="2" s="1"/>
  <c r="BA36" i="12" a="1"/>
  <c r="BA36" i="12" s="1"/>
  <c r="AL48" i="2" s="1"/>
  <c r="BE36" i="12" a="1"/>
  <c r="BE36" i="12" s="1"/>
  <c r="AP48" i="2" s="1"/>
  <c r="BQ36" i="12" a="1"/>
  <c r="BQ36" i="12" s="1"/>
  <c r="BB48" i="2" s="1"/>
  <c r="AW36" i="12" a="1"/>
  <c r="AW36" i="12" s="1"/>
  <c r="AH48" i="2" s="1"/>
  <c r="AG36" i="12" a="1"/>
  <c r="AG36" i="12" s="1"/>
  <c r="R48" i="2" s="1"/>
  <c r="BP36" i="12" a="1"/>
  <c r="BP36" i="12" s="1"/>
  <c r="BA48" i="2" s="1"/>
  <c r="AQ36" i="12" a="1"/>
  <c r="AQ36" i="12" s="1"/>
  <c r="AB48" i="2" s="1"/>
  <c r="U36" i="12" a="1"/>
  <c r="U36" i="12" s="1"/>
  <c r="F48" i="2" s="1"/>
  <c r="AE36" i="12" a="1"/>
  <c r="AE36" i="12" s="1"/>
  <c r="P48" i="2" s="1"/>
  <c r="AH36" i="12" a="1"/>
  <c r="AH36" i="12" s="1"/>
  <c r="S48" i="2" s="1"/>
  <c r="W36" i="12" a="1"/>
  <c r="W36" i="12" s="1"/>
  <c r="H48" i="2" s="1"/>
  <c r="V36" i="12" a="1"/>
  <c r="V36" i="12" s="1"/>
  <c r="G48" i="2" s="1"/>
  <c r="BM36" i="12" a="1"/>
  <c r="BM36" i="12" s="1"/>
  <c r="AX48" i="2" s="1"/>
  <c r="R36" i="12" a="1"/>
  <c r="R36" i="12" s="1"/>
  <c r="C48" i="2" s="1"/>
  <c r="BO36" i="12" a="1"/>
  <c r="BO36" i="12" s="1"/>
  <c r="AZ48" i="2" s="1"/>
  <c r="AZ36" i="12" a="1"/>
  <c r="AZ36" i="12" s="1"/>
  <c r="AK48" i="2" s="1"/>
  <c r="BK36" i="12" a="1"/>
  <c r="BK36" i="12" s="1"/>
  <c r="AV48" i="2" s="1"/>
  <c r="AU36" i="12" a="1"/>
  <c r="AU36" i="12" s="1"/>
  <c r="AF48" i="2" s="1"/>
  <c r="BH36" i="12" a="1"/>
  <c r="BH36" i="12" s="1"/>
  <c r="AS48" i="2" s="1"/>
  <c r="BB36" i="12" a="1"/>
  <c r="BB36" i="12" s="1"/>
  <c r="AM48" i="2" s="1"/>
  <c r="AF36" i="12" a="1"/>
  <c r="AF36" i="12" s="1"/>
  <c r="Q48" i="2" s="1"/>
  <c r="S36" i="12" a="1"/>
  <c r="S36" i="12" s="1"/>
  <c r="D48" i="2" s="1"/>
  <c r="Y36" i="12" a="1"/>
  <c r="Y36" i="12" s="1"/>
  <c r="J48" i="2" s="1"/>
  <c r="AD36" i="12" a="1"/>
  <c r="AD36" i="12" s="1"/>
  <c r="O48" i="2" s="1"/>
  <c r="Q36" i="12" a="1"/>
  <c r="Q36" i="12" s="1"/>
  <c r="B48" i="2" s="1"/>
  <c r="AB36" i="12" a="1"/>
  <c r="AB36" i="12" s="1"/>
  <c r="M48" i="2" s="1"/>
  <c r="BL36" i="12" a="1"/>
  <c r="BL36" i="12" s="1"/>
  <c r="AW48" i="2" s="1"/>
  <c r="BI36" i="12" a="1"/>
  <c r="BI36" i="12" s="1"/>
  <c r="AT48" i="2" s="1"/>
  <c r="AO36" i="12" a="1"/>
  <c r="AO36" i="12" s="1"/>
  <c r="Z48" i="2" s="1"/>
  <c r="AY36" i="12" a="1"/>
  <c r="AY36" i="12" s="1"/>
  <c r="AJ48" i="2" s="1"/>
  <c r="AA36" i="12" a="1"/>
  <c r="AA36" i="12" s="1"/>
  <c r="L48" i="2" s="1"/>
  <c r="AK36" i="12" a="1"/>
  <c r="AK36" i="12" s="1"/>
  <c r="V48" i="2" s="1"/>
  <c r="AC36" i="12" a="1"/>
  <c r="AC36" i="12" s="1"/>
  <c r="N48" i="2" s="1"/>
  <c r="BK36" i="14" a="1"/>
  <c r="BK36" i="14" s="1"/>
  <c r="AV48" i="9" s="1"/>
  <c r="BI36" i="14" a="1"/>
  <c r="BI36" i="14" s="1"/>
  <c r="AT48" i="9" s="1"/>
  <c r="BH36" i="14" a="1"/>
  <c r="BH36" i="14" s="1"/>
  <c r="AS48" i="9" s="1"/>
  <c r="AT36" i="14" a="1"/>
  <c r="AT36" i="14" s="1"/>
  <c r="AE48" i="9" s="1"/>
  <c r="AS36" i="14" a="1"/>
  <c r="AS36" i="14" s="1"/>
  <c r="AD48" i="9" s="1"/>
  <c r="AW36" i="14" a="1"/>
  <c r="AW36" i="14" s="1"/>
  <c r="AH48" i="9" s="1"/>
  <c r="AG36" i="14" a="1"/>
  <c r="AG36" i="14" s="1"/>
  <c r="R48" i="9" s="1"/>
  <c r="Y36" i="14" a="1"/>
  <c r="Y36" i="14" s="1"/>
  <c r="J48" i="9" s="1"/>
  <c r="AK36" i="14" a="1"/>
  <c r="AK36" i="14" s="1"/>
  <c r="V48" i="9" s="1"/>
  <c r="W36" i="14" a="1"/>
  <c r="W36" i="14" s="1"/>
  <c r="H48" i="9" s="1"/>
  <c r="Q36" i="14" a="1"/>
  <c r="Q36" i="14" s="1"/>
  <c r="B48" i="9" s="1"/>
  <c r="R36" i="14" a="1"/>
  <c r="R36" i="14" s="1"/>
  <c r="C48" i="9" s="1"/>
  <c r="U36" i="14" a="1"/>
  <c r="U36" i="14" s="1"/>
  <c r="F48" i="9" s="1"/>
  <c r="BJ36" i="14" a="1"/>
  <c r="BJ36" i="14" s="1"/>
  <c r="AU48" i="9" s="1"/>
  <c r="BU36" i="14" a="1"/>
  <c r="BU36" i="14" s="1"/>
  <c r="BF48" i="9" s="1"/>
  <c r="BG36" i="14" a="1"/>
  <c r="BG36" i="14" s="1"/>
  <c r="AR48" i="9" s="1"/>
  <c r="BL36" i="14" a="1"/>
  <c r="BL36" i="14" s="1"/>
  <c r="AW48" i="9" s="1"/>
  <c r="BT36" i="14" a="1"/>
  <c r="BT36" i="14" s="1"/>
  <c r="BE48" i="9" s="1"/>
  <c r="AP36" i="14" a="1"/>
  <c r="AP36" i="14" s="1"/>
  <c r="AA48" i="9" s="1"/>
  <c r="AA36" i="14" a="1"/>
  <c r="AA36" i="14" s="1"/>
  <c r="L48" i="9" s="1"/>
  <c r="AU36" i="14" a="1"/>
  <c r="AU36" i="14" s="1"/>
  <c r="AF48" i="9" s="1"/>
  <c r="AE36" i="14" a="1"/>
  <c r="AE36" i="14" s="1"/>
  <c r="P48" i="9" s="1"/>
  <c r="AQ36" i="14" a="1"/>
  <c r="AQ36" i="14" s="1"/>
  <c r="AB48" i="9" s="1"/>
  <c r="AJ36" i="14" a="1"/>
  <c r="AJ36" i="14" s="1"/>
  <c r="U48" i="9" s="1"/>
  <c r="AB36" i="14" a="1"/>
  <c r="AB36" i="14" s="1"/>
  <c r="M48" i="9" s="1"/>
  <c r="BB36" i="14" a="1"/>
  <c r="BB36" i="14" s="1"/>
  <c r="AM48" i="9" s="1"/>
  <c r="BS36" i="14" a="1"/>
  <c r="BS36" i="14" s="1"/>
  <c r="BD48" i="9" s="1"/>
  <c r="BE36" i="14" a="1"/>
  <c r="BE36" i="14" s="1"/>
  <c r="AP48" i="9" s="1"/>
  <c r="BO36" i="14" a="1"/>
  <c r="BO36" i="14" s="1"/>
  <c r="AZ48" i="9" s="1"/>
  <c r="BF36" i="14" a="1"/>
  <c r="BF36" i="14" s="1"/>
  <c r="AQ48" i="9" s="1"/>
  <c r="BA36" i="14" a="1"/>
  <c r="BA36" i="14" s="1"/>
  <c r="AL48" i="9" s="1"/>
  <c r="AX36" i="14" a="1"/>
  <c r="AX36" i="14" s="1"/>
  <c r="AI48" i="9" s="1"/>
  <c r="AO36" i="14" a="1"/>
  <c r="AO36" i="14" s="1"/>
  <c r="Z48" i="9" s="1"/>
  <c r="AN36" i="14" a="1"/>
  <c r="AN36" i="14" s="1"/>
  <c r="Y48" i="9" s="1"/>
  <c r="AR36" i="14" a="1"/>
  <c r="AR36" i="14" s="1"/>
  <c r="AC48" i="9" s="1"/>
  <c r="AC36" i="14" a="1"/>
  <c r="AC36" i="14" s="1"/>
  <c r="N48" i="9" s="1"/>
  <c r="V36" i="14" a="1"/>
  <c r="V36" i="14" s="1"/>
  <c r="G48" i="9" s="1"/>
  <c r="Z36" i="14" a="1"/>
  <c r="Z36" i="14" s="1"/>
  <c r="K48" i="9" s="1"/>
  <c r="BQ36" i="14" a="1"/>
  <c r="BQ36" i="14" s="1"/>
  <c r="BB48" i="9" s="1"/>
  <c r="BP36" i="14" a="1"/>
  <c r="BP36" i="14" s="1"/>
  <c r="BA48" i="9" s="1"/>
  <c r="BM36" i="14" a="1"/>
  <c r="BM36" i="14" s="1"/>
  <c r="AX48" i="9" s="1"/>
  <c r="AY36" i="14" a="1"/>
  <c r="AY36" i="14" s="1"/>
  <c r="AJ48" i="9" s="1"/>
  <c r="BC36" i="14" a="1"/>
  <c r="BC36" i="14" s="1"/>
  <c r="AN48" i="9" s="1"/>
  <c r="AI36" i="14" a="1"/>
  <c r="AI36" i="14" s="1"/>
  <c r="T48" i="9" s="1"/>
  <c r="AF36" i="14" a="1"/>
  <c r="AF36" i="14" s="1"/>
  <c r="Q48" i="9" s="1"/>
  <c r="AM36" i="14" a="1"/>
  <c r="AM36" i="14" s="1"/>
  <c r="X48" i="9" s="1"/>
  <c r="X36" i="14" a="1"/>
  <c r="X36" i="14" s="1"/>
  <c r="I48" i="9" s="1"/>
  <c r="S36" i="14" a="1"/>
  <c r="S36" i="14" s="1"/>
  <c r="D48" i="9" s="1"/>
  <c r="BR43" i="12" l="1"/>
  <c r="Q42" i="12" a="1"/>
  <c r="Q42" i="12" s="1"/>
  <c r="B54" i="2" s="1"/>
  <c r="X42" i="12" a="1"/>
  <c r="X42" i="12" s="1"/>
  <c r="I54" i="2" s="1"/>
  <c r="AD42" i="12" a="1"/>
  <c r="AD42" i="12" s="1"/>
  <c r="O54" i="2" s="1"/>
  <c r="AK42" i="12" a="1"/>
  <c r="AK42" i="12" s="1"/>
  <c r="V54" i="2" s="1"/>
  <c r="AS42" i="12" a="1"/>
  <c r="AS42" i="12" s="1"/>
  <c r="AD54" i="2" s="1"/>
  <c r="AZ42" i="12" a="1"/>
  <c r="AZ42" i="12" s="1"/>
  <c r="AK54" i="2" s="1"/>
  <c r="BG42" i="12" a="1"/>
  <c r="BG42" i="12" s="1"/>
  <c r="AR54" i="2" s="1"/>
  <c r="BO42" i="12" a="1"/>
  <c r="BO42" i="12" s="1"/>
  <c r="AZ54" i="2" s="1"/>
  <c r="R42" i="12" a="1"/>
  <c r="R42" i="12" s="1"/>
  <c r="C54" i="2" s="1"/>
  <c r="Y42" i="12" a="1"/>
  <c r="Y42" i="12" s="1"/>
  <c r="J54" i="2" s="1"/>
  <c r="AE42" i="12" a="1"/>
  <c r="AE42" i="12" s="1"/>
  <c r="P54" i="2" s="1"/>
  <c r="AL42" i="12" a="1"/>
  <c r="AL42" i="12" s="1"/>
  <c r="W54" i="2" s="1"/>
  <c r="AT42" i="12" a="1"/>
  <c r="AT42" i="12" s="1"/>
  <c r="AE54" i="2" s="1"/>
  <c r="BA42" i="12" a="1"/>
  <c r="BA42" i="12" s="1"/>
  <c r="AL54" i="2" s="1"/>
  <c r="BH42" i="12" a="1"/>
  <c r="BH42" i="12" s="1"/>
  <c r="AS54" i="2" s="1"/>
  <c r="BP42" i="12" a="1"/>
  <c r="BP42" i="12" s="1"/>
  <c r="BA54" i="2" s="1"/>
  <c r="S42" i="12" a="1"/>
  <c r="S42" i="12" s="1"/>
  <c r="D54" i="2" s="1"/>
  <c r="Z42" i="12" a="1"/>
  <c r="Z42" i="12" s="1"/>
  <c r="K54" i="2" s="1"/>
  <c r="AF42" i="12" a="1"/>
  <c r="AF42" i="12" s="1"/>
  <c r="Q54" i="2" s="1"/>
  <c r="AM42" i="12" a="1"/>
  <c r="AM42" i="12" s="1"/>
  <c r="X54" i="2" s="1"/>
  <c r="AU42" i="12" a="1"/>
  <c r="AU42" i="12" s="1"/>
  <c r="AF54" i="2" s="1"/>
  <c r="BB42" i="12" a="1"/>
  <c r="BB42" i="12" s="1"/>
  <c r="AM54" i="2" s="1"/>
  <c r="BI42" i="12" a="1"/>
  <c r="BI42" i="12" s="1"/>
  <c r="AT54" i="2" s="1"/>
  <c r="BQ42" i="12" a="1"/>
  <c r="BQ42" i="12" s="1"/>
  <c r="BB54" i="2" s="1"/>
  <c r="U42" i="12" a="1"/>
  <c r="U42" i="12" s="1"/>
  <c r="F54" i="2" s="1"/>
  <c r="AA42" i="12" a="1"/>
  <c r="AA42" i="12" s="1"/>
  <c r="L54" i="2" s="1"/>
  <c r="AG42" i="12" a="1"/>
  <c r="AG42" i="12" s="1"/>
  <c r="R54" i="2" s="1"/>
  <c r="AO42" i="12" a="1"/>
  <c r="AO42" i="12" s="1"/>
  <c r="Z54" i="2" s="1"/>
  <c r="AW42" i="12" a="1"/>
  <c r="AW42" i="12" s="1"/>
  <c r="AH54" i="2" s="1"/>
  <c r="BC42" i="12" a="1"/>
  <c r="BC42" i="12" s="1"/>
  <c r="AN54" i="2" s="1"/>
  <c r="BK42" i="12" a="1"/>
  <c r="BK42" i="12" s="1"/>
  <c r="AV54" i="2" s="1"/>
  <c r="V42" i="12" a="1"/>
  <c r="V42" i="12" s="1"/>
  <c r="G54" i="2" s="1"/>
  <c r="AB42" i="12" a="1"/>
  <c r="AB42" i="12" s="1"/>
  <c r="M54" i="2" s="1"/>
  <c r="AH42" i="12" a="1"/>
  <c r="AH42" i="12" s="1"/>
  <c r="S54" i="2" s="1"/>
  <c r="AP42" i="12" a="1"/>
  <c r="AP42" i="12" s="1"/>
  <c r="AA54" i="2" s="1"/>
  <c r="AX42" i="12" a="1"/>
  <c r="AX42" i="12" s="1"/>
  <c r="AI54" i="2" s="1"/>
  <c r="BD42" i="12" a="1"/>
  <c r="BD42" i="12" s="1"/>
  <c r="AO54" i="2" s="1"/>
  <c r="BL42" i="12" a="1"/>
  <c r="BL42" i="12" s="1"/>
  <c r="AW54" i="2" s="1"/>
  <c r="W42" i="12" a="1"/>
  <c r="W42" i="12" s="1"/>
  <c r="H54" i="2" s="1"/>
  <c r="AC42" i="12" a="1"/>
  <c r="AC42" i="12" s="1"/>
  <c r="N54" i="2" s="1"/>
  <c r="AI42" i="12" a="1"/>
  <c r="AI42" i="12" s="1"/>
  <c r="T54" i="2" s="1"/>
  <c r="AQ42" i="12" a="1"/>
  <c r="AQ42" i="12" s="1"/>
  <c r="AB54" i="2" s="1"/>
  <c r="AY42" i="12" a="1"/>
  <c r="AY42" i="12" s="1"/>
  <c r="AJ54" i="2" s="1"/>
  <c r="BE42" i="12" a="1"/>
  <c r="BE42" i="12" s="1"/>
  <c r="AP54" i="2" s="1"/>
  <c r="BM42" i="12" a="1"/>
  <c r="BM42" i="12" s="1"/>
  <c r="AX54" i="2" s="1"/>
  <c r="BV43" i="14"/>
  <c r="Q42" i="14" a="1"/>
  <c r="Q42" i="14" s="1"/>
  <c r="B54" i="9" s="1"/>
  <c r="X42" i="14" a="1"/>
  <c r="X42" i="14" s="1"/>
  <c r="I54" i="9" s="1"/>
  <c r="AE42" i="14" a="1"/>
  <c r="AE42" i="14" s="1"/>
  <c r="P54" i="9" s="1"/>
  <c r="AM42" i="14" a="1"/>
  <c r="AM42" i="14" s="1"/>
  <c r="X54" i="9" s="1"/>
  <c r="AS42" i="14" a="1"/>
  <c r="AS42" i="14" s="1"/>
  <c r="AD54" i="9" s="1"/>
  <c r="BA42" i="14" a="1"/>
  <c r="BA42" i="14" s="1"/>
  <c r="AL54" i="9" s="1"/>
  <c r="BH42" i="14" a="1"/>
  <c r="BH42" i="14" s="1"/>
  <c r="AS54" i="9" s="1"/>
  <c r="BO42" i="14" a="1"/>
  <c r="BO42" i="14" s="1"/>
  <c r="AZ54" i="9" s="1"/>
  <c r="R42" i="14" a="1"/>
  <c r="R42" i="14" s="1"/>
  <c r="C54" i="9" s="1"/>
  <c r="Y42" i="14" a="1"/>
  <c r="Y42" i="14" s="1"/>
  <c r="J54" i="9" s="1"/>
  <c r="AF42" i="14" a="1"/>
  <c r="AF42" i="14" s="1"/>
  <c r="Q54" i="9" s="1"/>
  <c r="AN42" i="14" a="1"/>
  <c r="AN42" i="14" s="1"/>
  <c r="Y54" i="9" s="1"/>
  <c r="AT42" i="14" a="1"/>
  <c r="AT42" i="14" s="1"/>
  <c r="AE54" i="9" s="1"/>
  <c r="BB42" i="14" a="1"/>
  <c r="BB42" i="14" s="1"/>
  <c r="AM54" i="9" s="1"/>
  <c r="BI42" i="14" a="1"/>
  <c r="BI42" i="14" s="1"/>
  <c r="AT54" i="9" s="1"/>
  <c r="BP42" i="14" a="1"/>
  <c r="BP42" i="14" s="1"/>
  <c r="BA54" i="9" s="1"/>
  <c r="S42" i="14" a="1"/>
  <c r="S42" i="14" s="1"/>
  <c r="D54" i="9" s="1"/>
  <c r="Z42" i="14" a="1"/>
  <c r="Z42" i="14" s="1"/>
  <c r="K54" i="9" s="1"/>
  <c r="AG42" i="14" a="1"/>
  <c r="AG42" i="14" s="1"/>
  <c r="R54" i="9" s="1"/>
  <c r="AO42" i="14" a="1"/>
  <c r="AO42" i="14" s="1"/>
  <c r="Z54" i="9" s="1"/>
  <c r="AU42" i="14" a="1"/>
  <c r="AU42" i="14" s="1"/>
  <c r="AF54" i="9" s="1"/>
  <c r="BC42" i="14" a="1"/>
  <c r="BC42" i="14" s="1"/>
  <c r="AN54" i="9" s="1"/>
  <c r="BJ42" i="14" a="1"/>
  <c r="BJ42" i="14" s="1"/>
  <c r="AU54" i="9" s="1"/>
  <c r="BQ42" i="14" a="1"/>
  <c r="BQ42" i="14" s="1"/>
  <c r="BB54" i="9" s="1"/>
  <c r="AA42" i="14" a="1"/>
  <c r="AA42" i="14" s="1"/>
  <c r="L54" i="9" s="1"/>
  <c r="AI42" i="14" a="1"/>
  <c r="AI42" i="14" s="1"/>
  <c r="T54" i="9" s="1"/>
  <c r="AP42" i="14" a="1"/>
  <c r="AP42" i="14" s="1"/>
  <c r="AA54" i="9" s="1"/>
  <c r="AW42" i="14" a="1"/>
  <c r="AW42" i="14" s="1"/>
  <c r="AH54" i="9" s="1"/>
  <c r="BE42" i="14" a="1"/>
  <c r="BE42" i="14" s="1"/>
  <c r="AP54" i="9" s="1"/>
  <c r="BK42" i="14" a="1"/>
  <c r="BK42" i="14" s="1"/>
  <c r="AV54" i="9" s="1"/>
  <c r="BS42" i="14" a="1"/>
  <c r="BS42" i="14" s="1"/>
  <c r="BD54" i="9" s="1"/>
  <c r="U42" i="14" a="1"/>
  <c r="U42" i="14" s="1"/>
  <c r="F54" i="9" s="1"/>
  <c r="V42" i="14" a="1"/>
  <c r="V42" i="14" s="1"/>
  <c r="G54" i="9" s="1"/>
  <c r="AB42" i="14" a="1"/>
  <c r="AB42" i="14" s="1"/>
  <c r="M54" i="9" s="1"/>
  <c r="AJ42" i="14" a="1"/>
  <c r="AJ42" i="14" s="1"/>
  <c r="U54" i="9" s="1"/>
  <c r="AQ42" i="14" a="1"/>
  <c r="AQ42" i="14" s="1"/>
  <c r="AB54" i="9" s="1"/>
  <c r="AX42" i="14" a="1"/>
  <c r="AX42" i="14" s="1"/>
  <c r="AI54" i="9" s="1"/>
  <c r="BF42" i="14" a="1"/>
  <c r="BF42" i="14" s="1"/>
  <c r="AQ54" i="9" s="1"/>
  <c r="BL42" i="14" a="1"/>
  <c r="BL42" i="14" s="1"/>
  <c r="AW54" i="9" s="1"/>
  <c r="BT42" i="14" a="1"/>
  <c r="BT42" i="14" s="1"/>
  <c r="BE54" i="9" s="1"/>
  <c r="W42" i="14" a="1"/>
  <c r="W42" i="14" s="1"/>
  <c r="H54" i="9" s="1"/>
  <c r="AC42" i="14" a="1"/>
  <c r="AC42" i="14" s="1"/>
  <c r="N54" i="9" s="1"/>
  <c r="AK42" i="14" a="1"/>
  <c r="AK42" i="14" s="1"/>
  <c r="V54" i="9" s="1"/>
  <c r="AR42" i="14" a="1"/>
  <c r="AR42" i="14" s="1"/>
  <c r="AC54" i="9" s="1"/>
  <c r="AY42" i="14" a="1"/>
  <c r="AY42" i="14" s="1"/>
  <c r="AJ54" i="9" s="1"/>
  <c r="BG42" i="14" a="1"/>
  <c r="BG42" i="14" s="1"/>
  <c r="AR54" i="9" s="1"/>
  <c r="BM42" i="14" a="1"/>
  <c r="BM42" i="14" s="1"/>
  <c r="AX54" i="9" s="1"/>
  <c r="BU42" i="14" a="1"/>
  <c r="BU42" i="14" s="1"/>
  <c r="BF54" i="9" s="1"/>
  <c r="D49" i="2"/>
  <c r="W43" i="12" l="1" a="1"/>
  <c r="W43" i="12" s="1"/>
  <c r="H55" i="2" s="1"/>
  <c r="BP43" i="12" a="1"/>
  <c r="BP43" i="12" s="1"/>
  <c r="BA55" i="2" s="1"/>
  <c r="AO43" i="12" a="1"/>
  <c r="AO43" i="12" s="1"/>
  <c r="Z55" i="2" s="1"/>
  <c r="R43" i="12" a="1"/>
  <c r="R43" i="12" s="1"/>
  <c r="C55" i="2" s="1"/>
  <c r="BK43" i="12" a="1"/>
  <c r="BK43" i="12" s="1"/>
  <c r="AV55" i="2" s="1"/>
  <c r="AQ43" i="12" a="1"/>
  <c r="AQ43" i="12" s="1"/>
  <c r="AB55" i="2" s="1"/>
  <c r="AA43" i="12" a="1"/>
  <c r="AA43" i="12" s="1"/>
  <c r="L55" i="2" s="1"/>
  <c r="AS43" i="12" a="1"/>
  <c r="AS43" i="12" s="1"/>
  <c r="AD55" i="2" s="1"/>
  <c r="AC43" i="12" a="1"/>
  <c r="AC43" i="12" s="1"/>
  <c r="N55" i="2" s="1"/>
  <c r="AB43" i="12" a="1"/>
  <c r="AB43" i="12" s="1"/>
  <c r="M55" i="2" s="1"/>
  <c r="AU43" i="12" a="1"/>
  <c r="AU43" i="12" s="1"/>
  <c r="AF55" i="2" s="1"/>
  <c r="Y43" i="12" a="1"/>
  <c r="Y43" i="12" s="1"/>
  <c r="J55" i="2" s="1"/>
  <c r="AM43" i="12" a="1"/>
  <c r="AM43" i="12" s="1"/>
  <c r="X55" i="2" s="1"/>
  <c r="AX43" i="12" a="1"/>
  <c r="AX43" i="12" s="1"/>
  <c r="AI55" i="2" s="1"/>
  <c r="AL43" i="12" a="1"/>
  <c r="AL43" i="12" s="1"/>
  <c r="W55" i="2" s="1"/>
  <c r="BG43" i="12" a="1"/>
  <c r="BG43" i="12" s="1"/>
  <c r="AR55" i="2" s="1"/>
  <c r="AH43" i="12" a="1"/>
  <c r="AH43" i="12" s="1"/>
  <c r="S55" i="2" s="1"/>
  <c r="Q43" i="12" a="1"/>
  <c r="Q43" i="12" s="1"/>
  <c r="B55" i="2" s="1"/>
  <c r="BB43" i="12" a="1"/>
  <c r="BB43" i="12" s="1"/>
  <c r="AM55" i="2" s="1"/>
  <c r="AE43" i="12" a="1"/>
  <c r="AE43" i="12" s="1"/>
  <c r="P55" i="2" s="1"/>
  <c r="S43" i="12" a="1"/>
  <c r="S43" i="12" s="1"/>
  <c r="D55" i="2" s="1"/>
  <c r="BD43" i="12" a="1"/>
  <c r="BD43" i="12" s="1"/>
  <c r="AO55" i="2" s="1"/>
  <c r="AY43" i="12" a="1"/>
  <c r="AY43" i="12" s="1"/>
  <c r="AJ55" i="2" s="1"/>
  <c r="BO43" i="12" a="1"/>
  <c r="BO43" i="12" s="1"/>
  <c r="AZ55" i="2" s="1"/>
  <c r="AT43" i="12" a="1"/>
  <c r="AT43" i="12" s="1"/>
  <c r="AE55" i="2" s="1"/>
  <c r="X43" i="12" a="1"/>
  <c r="X43" i="12" s="1"/>
  <c r="I55" i="2" s="1"/>
  <c r="BI43" i="12" a="1"/>
  <c r="BI43" i="12" s="1"/>
  <c r="AT55" i="2" s="1"/>
  <c r="AP43" i="12" a="1"/>
  <c r="AP43" i="12" s="1"/>
  <c r="AA55" i="2" s="1"/>
  <c r="Z43" i="12" a="1"/>
  <c r="Z43" i="12" s="1"/>
  <c r="K55" i="2" s="1"/>
  <c r="BL43" i="12" a="1"/>
  <c r="BL43" i="12" s="1"/>
  <c r="AW55" i="2" s="1"/>
  <c r="BE43" i="12" a="1"/>
  <c r="BE43" i="12" s="1"/>
  <c r="AP55" i="2" s="1"/>
  <c r="BA43" i="12" a="1"/>
  <c r="BA43" i="12" s="1"/>
  <c r="AL55" i="2" s="1"/>
  <c r="AD43" i="12" a="1"/>
  <c r="AD43" i="12" s="1"/>
  <c r="O55" i="2" s="1"/>
  <c r="BQ43" i="12" a="1"/>
  <c r="BQ43" i="12" s="1"/>
  <c r="AW43" i="12" a="1"/>
  <c r="AW43" i="12" s="1"/>
  <c r="AH55" i="2" s="1"/>
  <c r="AF43" i="12" a="1"/>
  <c r="AF43" i="12" s="1"/>
  <c r="Q55" i="2" s="1"/>
  <c r="AZ43" i="12" a="1"/>
  <c r="AZ43" i="12" s="1"/>
  <c r="AK55" i="2" s="1"/>
  <c r="BM43" i="12" a="1"/>
  <c r="BM43" i="12" s="1"/>
  <c r="AX55" i="2" s="1"/>
  <c r="BH43" i="12" a="1"/>
  <c r="BH43" i="12" s="1"/>
  <c r="AS55" i="2" s="1"/>
  <c r="AI43" i="12" a="1"/>
  <c r="AI43" i="12" s="1"/>
  <c r="T55" i="2" s="1"/>
  <c r="AG43" i="12" a="1"/>
  <c r="AG43" i="12" s="1"/>
  <c r="R55" i="2" s="1"/>
  <c r="BC43" i="12" a="1"/>
  <c r="BC43" i="12" s="1"/>
  <c r="AN55" i="2" s="1"/>
  <c r="AK43" i="12" a="1"/>
  <c r="AK43" i="12" s="1"/>
  <c r="V55" i="2" s="1"/>
  <c r="U43" i="12" a="1"/>
  <c r="U43" i="12" s="1"/>
  <c r="F55" i="2" s="1"/>
  <c r="V43" i="12" a="1"/>
  <c r="V43" i="12" s="1"/>
  <c r="G55" i="2" s="1"/>
  <c r="U43" i="14" a="1"/>
  <c r="U43" i="14" s="1"/>
  <c r="F55" i="9" s="1"/>
  <c r="BU43" i="14" a="1"/>
  <c r="BU43" i="14" s="1"/>
  <c r="BC43" i="14" a="1"/>
  <c r="BC43" i="14" s="1"/>
  <c r="AN55" i="9" s="1"/>
  <c r="BP43" i="14" a="1"/>
  <c r="BP43" i="14" s="1"/>
  <c r="BA55" i="9" s="1"/>
  <c r="AU43" i="14" a="1"/>
  <c r="AU43" i="14" s="1"/>
  <c r="AF55" i="9" s="1"/>
  <c r="R43" i="14" a="1"/>
  <c r="R43" i="14" s="1"/>
  <c r="C55" i="9" s="1"/>
  <c r="BE43" i="14" a="1"/>
  <c r="BE43" i="14" s="1"/>
  <c r="AP55" i="9" s="1"/>
  <c r="AO43" i="14" a="1"/>
  <c r="AO43" i="14" s="1"/>
  <c r="Z55" i="9" s="1"/>
  <c r="BL43" i="14" a="1"/>
  <c r="BL43" i="14" s="1"/>
  <c r="AW55" i="9" s="1"/>
  <c r="BT43" i="14" a="1"/>
  <c r="BT43" i="14" s="1"/>
  <c r="BE55" i="9" s="1"/>
  <c r="Y43" i="14" a="1"/>
  <c r="Y43" i="14" s="1"/>
  <c r="J55" i="9" s="1"/>
  <c r="AP43" i="14" a="1"/>
  <c r="AP43" i="14" s="1"/>
  <c r="AA55" i="9" s="1"/>
  <c r="BG43" i="14" a="1"/>
  <c r="BG43" i="14" s="1"/>
  <c r="AR55" i="9" s="1"/>
  <c r="Q43" i="14" a="1"/>
  <c r="Q43" i="14" s="1"/>
  <c r="B55" i="9" s="1"/>
  <c r="BA43" i="14" a="1"/>
  <c r="BA43" i="14" s="1"/>
  <c r="AL55" i="9" s="1"/>
  <c r="W43" i="14" a="1"/>
  <c r="W43" i="14" s="1"/>
  <c r="H55" i="9" s="1"/>
  <c r="BK43" i="14" a="1"/>
  <c r="BK43" i="14" s="1"/>
  <c r="AV55" i="9" s="1"/>
  <c r="AS43" i="14" a="1"/>
  <c r="AS43" i="14" s="1"/>
  <c r="AD55" i="9" s="1"/>
  <c r="BM43" i="14" a="1"/>
  <c r="BM43" i="14" s="1"/>
  <c r="AX55" i="9" s="1"/>
  <c r="AG43" i="14" a="1"/>
  <c r="AG43" i="14" s="1"/>
  <c r="R55" i="9" s="1"/>
  <c r="AC43" i="14" a="1"/>
  <c r="AC43" i="14" s="1"/>
  <c r="N55" i="9" s="1"/>
  <c r="BJ43" i="14" a="1"/>
  <c r="BJ43" i="14" s="1"/>
  <c r="AU55" i="9" s="1"/>
  <c r="V43" i="14" a="1"/>
  <c r="V43" i="14" s="1"/>
  <c r="G55" i="9" s="1"/>
  <c r="BH43" i="14" a="1"/>
  <c r="BH43" i="14" s="1"/>
  <c r="AS55" i="9" s="1"/>
  <c r="AA43" i="14" a="1"/>
  <c r="AA43" i="14" s="1"/>
  <c r="L55" i="9" s="1"/>
  <c r="BS43" i="14" a="1"/>
  <c r="BS43" i="14" s="1"/>
  <c r="BD55" i="9" s="1"/>
  <c r="AK43" i="14" a="1"/>
  <c r="AK43" i="14" s="1"/>
  <c r="V55" i="9" s="1"/>
  <c r="AN43" i="14" a="1"/>
  <c r="AN43" i="14" s="1"/>
  <c r="Y55" i="9" s="1"/>
  <c r="AF43" i="14" a="1"/>
  <c r="AF43" i="14" s="1"/>
  <c r="Q55" i="9" s="1"/>
  <c r="AM43" i="14" a="1"/>
  <c r="AM43" i="14" s="1"/>
  <c r="X55" i="9" s="1"/>
  <c r="AI43" i="14" a="1"/>
  <c r="AI43" i="14" s="1"/>
  <c r="T55" i="9" s="1"/>
  <c r="BQ43" i="14" a="1"/>
  <c r="BQ43" i="14" s="1"/>
  <c r="BB55" i="9" s="1"/>
  <c r="Z43" i="14" a="1"/>
  <c r="Z43" i="14" s="1"/>
  <c r="K55" i="9" s="1"/>
  <c r="BO43" i="14" a="1"/>
  <c r="BO43" i="14" s="1"/>
  <c r="AZ55" i="9" s="1"/>
  <c r="AJ43" i="14" a="1"/>
  <c r="AJ43" i="14" s="1"/>
  <c r="U55" i="9" s="1"/>
  <c r="AX43" i="14" a="1"/>
  <c r="AX43" i="14" s="1"/>
  <c r="AI55" i="9" s="1"/>
  <c r="BB43" i="14" a="1"/>
  <c r="BB43" i="14" s="1"/>
  <c r="AM55" i="9" s="1"/>
  <c r="AY43" i="14" a="1"/>
  <c r="AY43" i="14" s="1"/>
  <c r="AJ55" i="9" s="1"/>
  <c r="AT43" i="14" a="1"/>
  <c r="AT43" i="14" s="1"/>
  <c r="AE55" i="9" s="1"/>
  <c r="AQ43" i="14" a="1"/>
  <c r="AQ43" i="14" s="1"/>
  <c r="AB55" i="9" s="1"/>
  <c r="AB43" i="14" a="1"/>
  <c r="AB43" i="14" s="1"/>
  <c r="M55" i="9" s="1"/>
  <c r="AE43" i="14" a="1"/>
  <c r="AE43" i="14" s="1"/>
  <c r="P55" i="9" s="1"/>
  <c r="S43" i="14" a="1"/>
  <c r="S43" i="14" s="1"/>
  <c r="D55" i="9" s="1"/>
  <c r="AR43" i="14" a="1"/>
  <c r="AR43" i="14" s="1"/>
  <c r="AC55" i="9" s="1"/>
  <c r="X43" i="14" a="1"/>
  <c r="X43" i="14" s="1"/>
  <c r="I55" i="9" s="1"/>
  <c r="BI43" i="14" a="1"/>
  <c r="BI43" i="14" s="1"/>
  <c r="AT55" i="9" s="1"/>
  <c r="BF43" i="14" a="1"/>
  <c r="BF43" i="14" s="1"/>
  <c r="AQ55" i="9" s="1"/>
  <c r="AW43" i="14" a="1"/>
  <c r="AW43" i="14" s="1"/>
  <c r="AH55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<sst xmlns="http://schemas.openxmlformats.org/spreadsheetml/2006/main" count="11672" uniqueCount="101">
  <si>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</si>
  <si>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</si>
  <si>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</si>
  <si>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</si>
  <si>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</si>
  <si>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 xml:space="preserve">               Australian Bureau of Statistics</t>
  </si>
  <si>
    <t>'000</t>
  </si>
  <si>
    <t>%</t>
  </si>
  <si>
    <t>Employed</t>
  </si>
  <si>
    <t>Preferred to work more hours</t>
  </si>
  <si>
    <t>Looked for more hours</t>
  </si>
  <si>
    <t>Did not look for more hours</t>
  </si>
  <si>
    <t>Did not prefer to work more hours</t>
  </si>
  <si>
    <t>Unemployed</t>
  </si>
  <si>
    <t>Wanted a paid job</t>
  </si>
  <si>
    <t>Did not want a paid job</t>
  </si>
  <si>
    <t>Total</t>
  </si>
  <si>
    <t>Methodology</t>
  </si>
  <si>
    <t>E N Q U I R I E S</t>
  </si>
  <si>
    <r>
      <t xml:space="preserve">For further information about these and related statistics visit </t>
    </r>
    <r>
      <rPr>
        <sz val="8"/>
        <color rgb="FF0000FF"/>
        <rFont val="Arial"/>
        <family val="2"/>
      </rPr>
      <t>www.abs.gov.au/about/contact-us</t>
    </r>
  </si>
  <si>
    <t>Participating in the labour force</t>
  </si>
  <si>
    <t>Not participating in the labour force</t>
  </si>
  <si>
    <t>Had a job to start or return to</t>
  </si>
  <si>
    <t>RSE</t>
  </si>
  <si>
    <t>Males</t>
  </si>
  <si>
    <t>Females</t>
  </si>
  <si>
    <t>Persons</t>
  </si>
  <si>
    <t>Sex</t>
  </si>
  <si>
    <t>Select Sex</t>
  </si>
  <si>
    <r>
      <rPr>
        <sz val="8"/>
        <color theme="5"/>
        <rFont val="Arial"/>
        <family val="2"/>
      </rPr>
      <t>*</t>
    </r>
    <r>
      <rPr>
        <sz val="8"/>
        <color rgb="FF000000"/>
        <rFont val="Arial"/>
        <family val="2"/>
      </rPr>
      <t xml:space="preserve"> estimate has a relative standard error of 25% to 50% and should be used with caution</t>
    </r>
  </si>
  <si>
    <r>
      <rPr>
        <sz val="8"/>
        <color theme="5"/>
        <rFont val="Arial"/>
        <family val="2"/>
      </rPr>
      <t>**</t>
    </r>
    <r>
      <rPr>
        <sz val="8"/>
        <color rgb="FF000000"/>
        <rFont val="Arial"/>
        <family val="2"/>
      </rPr>
      <t xml:space="preserve"> estimate has a relative standard error greater than 50% and is considered too unreliable for general use</t>
    </r>
  </si>
  <si>
    <t>Looked for work</t>
  </si>
  <si>
    <t>Did not look for work</t>
  </si>
  <si>
    <t>Available for more hours within 4 weeks</t>
  </si>
  <si>
    <t>Not available for more hours within 4 weeks</t>
  </si>
  <si>
    <t>Not available within 4 weeks</t>
  </si>
  <si>
    <t>Did not want a paid job, excluding retired and unable to work</t>
  </si>
  <si>
    <t>Retired or permanently unable to work</t>
  </si>
  <si>
    <t>T1.1</t>
  </si>
  <si>
    <t>T1.2</t>
  </si>
  <si>
    <t>Available within 4 weeks</t>
  </si>
  <si>
    <t>Population of interest</t>
  </si>
  <si>
    <t>Usually worked part-time</t>
  </si>
  <si>
    <t>Quarter</t>
  </si>
  <si>
    <t>People aged 18 years and over</t>
  </si>
  <si>
    <t>People aged 55 years and over</t>
  </si>
  <si>
    <t>Unpaid carers</t>
  </si>
  <si>
    <t>Long-term out of work</t>
  </si>
  <si>
    <t>Usually worked                   full-time</t>
  </si>
  <si>
    <t>Had a job to start             (or return to)</t>
  </si>
  <si>
    <t>Select Population of interest</t>
  </si>
  <si>
    <t>Did not look for          more hours</t>
  </si>
  <si>
    <t>Not available for    more hours             within 4 weeks</t>
  </si>
  <si>
    <t>Not available                    within 4 weeks</t>
  </si>
  <si>
    <t>Retired or permanently               unable to work</t>
  </si>
  <si>
    <t>TOTAL</t>
  </si>
  <si>
    <t>Usually worked full-time (35 hours or more per week)</t>
  </si>
  <si>
    <t>Usually worked part-time (0 - 34 hours per week)</t>
  </si>
  <si>
    <t>Had a job to start (or return to)</t>
  </si>
  <si>
    <t>Available within  4 weeks</t>
  </si>
  <si>
    <t>Difference</t>
  </si>
  <si>
    <t>Estimate</t>
  </si>
  <si>
    <t>T1.3</t>
  </si>
  <si>
    <t>D1.1</t>
  </si>
  <si>
    <t>Select Quarter</t>
  </si>
  <si>
    <t>People aged 18 - 75 years</t>
  </si>
  <si>
    <t>People aged 18 - 64 years</t>
  </si>
  <si>
    <t>People aged 18 - 24 years</t>
  </si>
  <si>
    <t>People aged 25 - 39 years</t>
  </si>
  <si>
    <t>People aged 40 - 54 years</t>
  </si>
  <si>
    <t>Parents of children aged 0 - 14 years</t>
  </si>
  <si>
    <t>Parents of children aged 0 - 5 years</t>
  </si>
  <si>
    <t>Unpaid carers of children aged 0 - 12 years</t>
  </si>
  <si>
    <t>People with long-term health conditions</t>
  </si>
  <si>
    <t>People without a long-term health condition</t>
  </si>
  <si>
    <t>People without a disability</t>
  </si>
  <si>
    <t>People with disability</t>
  </si>
  <si>
    <t>Scope</t>
  </si>
  <si>
    <t>Select Scope</t>
  </si>
  <si>
    <t>2014-15</t>
  </si>
  <si>
    <t>People without children aged 0 - 14 years</t>
  </si>
  <si>
    <t>People on any government pension or allowance</t>
  </si>
  <si>
    <t>Part-time casual workers</t>
  </si>
  <si>
    <r>
      <t xml:space="preserve">or contact the Labour Statistics Branch at </t>
    </r>
    <r>
      <rPr>
        <sz val="8"/>
        <color rgb="FF0000FF"/>
        <rFont val="Arial"/>
        <family val="2"/>
      </rPr>
      <t>labour.statistics@abs.gov.au</t>
    </r>
    <r>
      <rPr>
        <sz val="8"/>
        <color theme="1"/>
        <rFont val="Arial"/>
        <family val="2"/>
      </rPr>
      <t>.</t>
    </r>
  </si>
  <si>
    <t>Table 1.1 - Summary</t>
  </si>
  <si>
    <t>Table 1.2 - Employment</t>
  </si>
  <si>
    <t>Table 1.3 - Not employed</t>
  </si>
  <si>
    <t>Data 1.1 - Labour Force Status</t>
  </si>
  <si>
    <t>In the labour force</t>
  </si>
  <si>
    <t>Not in the labour force</t>
  </si>
  <si>
    <t>Selection</t>
  </si>
  <si>
    <t>Population of Interest</t>
  </si>
  <si>
    <t>Values</t>
  </si>
  <si>
    <t>Table 1.1</t>
  </si>
  <si>
    <t>Table 1.2</t>
  </si>
  <si>
    <t/>
  </si>
  <si>
    <t>data cells:</t>
  </si>
  <si>
    <t>Table 1.3</t>
  </si>
  <si>
    <t>6239.0 Barriers and Incentives to Labour Force Participation, Jun 2026</t>
  </si>
  <si>
    <t>Released at 11:30 am (Canberra time) Wed 28 October 2026</t>
  </si>
  <si>
    <t>Barriers and Incentives to Labour Force Participation,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</si>
</sst>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[$$-C09]#,##0.00;[Red]&quot;-&quot;[$$-C09]#,##0.00"/>
    <numFmt numFmtId="166" formatCode="#,##0.0"/>
    <numFmt numFmtId="167" formatCode="0.0"/>
    <numFmt numFmtId="168" formatCode="[$-C09]General"/>
    <numFmt numFmtId="169" formatCode="_-* #,##0.00_-;\-* #,##0.00_-;_-* \-??_-;_-@_-"/>
    <numFmt numFmtId="170" formatCode="#,##0.0;\-#,##0.0;&quot;-&quot;"/>
    <numFmt numFmtId="171" formatCode="mmm\-yy;\-mmm\-yy;&quot;-&quot;"/>
    <numFmt numFmtId="172" formatCode="#,##0.0;[Red]\-#,##0.0;&quot;-&quot;"/>
    <numFmt numFmtId="173" formatCode="#,##0.00;[Red]\-#,##0.00;&quot;-&quot;"/>
    <numFmt numFmtId="174" formatCode="#,##0.000_ ;\-#,##0.000\ "/>
  </numFmts>
  <fonts count="8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12"/>
      <name val="Arial"/>
      <family val="2"/>
    </font>
    <font>
      <sz val="8"/>
      <name val="Microsoft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.45"/>
      <color indexed="12"/>
      <name val="Arial"/>
      <family val="2"/>
    </font>
    <font>
      <u/>
      <sz val="10.199999999999999"/>
      <color indexed="12"/>
      <name val="Arial"/>
      <family val="2"/>
    </font>
    <font>
      <sz val="10"/>
      <name val="Tahoma"/>
      <family val="2"/>
    </font>
    <font>
      <i/>
      <sz val="8"/>
      <name val="FrnkGothITC Bk BT"/>
      <family val="2"/>
    </font>
    <font>
      <u/>
      <sz val="10"/>
      <color indexed="12"/>
      <name val="Tahoma"/>
      <family val="2"/>
    </font>
    <font>
      <u/>
      <sz val="12"/>
      <color indexed="12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6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6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i/>
      <u/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28"/>
      <name val="Calibri"/>
      <family val="2"/>
      <scheme val="minor"/>
    </font>
    <font>
      <sz val="12"/>
      <color rgb="FF000000"/>
      <name val="Arial"/>
      <family val="2"/>
    </font>
    <font>
      <sz val="8"/>
      <color rgb="FF0000FF"/>
      <name val="Arial"/>
      <family val="2"/>
    </font>
    <font>
      <b/>
      <sz val="10"/>
      <color theme="1"/>
      <name val="Arial"/>
      <family val="2"/>
    </font>
    <font>
      <sz val="8"/>
      <color theme="5"/>
      <name val="Arial"/>
      <family val="2"/>
    </font>
    <font>
      <b/>
      <sz val="8"/>
      <color theme="5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sz val="8"/>
      <color theme="10"/>
      <name val="Arial"/>
      <family val="2"/>
    </font>
    <font>
      <b/>
      <sz val="8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E6E6E6"/>
        <bgColor rgb="FF33663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6E6E6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2569">
    <xf numFmtId="0" fontId="0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7" fillId="25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7" fillId="25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7" fillId="26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7" fillId="26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37" fillId="2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37" fillId="2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2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2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37" fillId="2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37" fillId="2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7" fillId="30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7" fillId="30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37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37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7" fillId="3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7" fillId="3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3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3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3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3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8" fillId="37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38" fillId="37" borderId="0" applyNumberFormat="0" applyBorder="0" applyAlignment="0" applyProtection="0"/>
    <xf numFmtId="0" fontId="10" fillId="12" borderId="0" applyNumberFormat="0" applyBorder="0" applyAlignment="0" applyProtection="0"/>
    <xf numFmtId="0" fontId="38" fillId="3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38" fillId="38" borderId="0" applyNumberFormat="0" applyBorder="0" applyAlignment="0" applyProtection="0"/>
    <xf numFmtId="0" fontId="10" fillId="9" borderId="0" applyNumberFormat="0" applyBorder="0" applyAlignment="0" applyProtection="0"/>
    <xf numFmtId="0" fontId="38" fillId="3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38" fillId="39" borderId="0" applyNumberFormat="0" applyBorder="0" applyAlignment="0" applyProtection="0"/>
    <xf numFmtId="0" fontId="10" fillId="10" borderId="0" applyNumberFormat="0" applyBorder="0" applyAlignment="0" applyProtection="0"/>
    <xf numFmtId="0" fontId="38" fillId="4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38" fillId="40" borderId="0" applyNumberFormat="0" applyBorder="0" applyAlignment="0" applyProtection="0"/>
    <xf numFmtId="0" fontId="10" fillId="13" borderId="0" applyNumberFormat="0" applyBorder="0" applyAlignment="0" applyProtection="0"/>
    <xf numFmtId="0" fontId="38" fillId="4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38" fillId="41" borderId="0" applyNumberFormat="0" applyBorder="0" applyAlignment="0" applyProtection="0"/>
    <xf numFmtId="0" fontId="10" fillId="14" borderId="0" applyNumberFormat="0" applyBorder="0" applyAlignment="0" applyProtection="0"/>
    <xf numFmtId="0" fontId="38" fillId="4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8" fillId="42" borderId="0" applyNumberFormat="0" applyBorder="0" applyAlignment="0" applyProtection="0"/>
    <xf numFmtId="0" fontId="10" fillId="15" borderId="0" applyNumberFormat="0" applyBorder="0" applyAlignment="0" applyProtection="0"/>
    <xf numFmtId="0" fontId="38" fillId="4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38" fillId="43" borderId="0" applyNumberFormat="0" applyBorder="0" applyAlignment="0" applyProtection="0"/>
    <xf numFmtId="0" fontId="10" fillId="16" borderId="0" applyNumberFormat="0" applyBorder="0" applyAlignment="0" applyProtection="0"/>
    <xf numFmtId="0" fontId="38" fillId="44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38" fillId="44" borderId="0" applyNumberFormat="0" applyBorder="0" applyAlignment="0" applyProtection="0"/>
    <xf numFmtId="0" fontId="10" fillId="17" borderId="0" applyNumberFormat="0" applyBorder="0" applyAlignment="0" applyProtection="0"/>
    <xf numFmtId="0" fontId="38" fillId="4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38" fillId="45" borderId="0" applyNumberFormat="0" applyBorder="0" applyAlignment="0" applyProtection="0"/>
    <xf numFmtId="0" fontId="10" fillId="18" borderId="0" applyNumberFormat="0" applyBorder="0" applyAlignment="0" applyProtection="0"/>
    <xf numFmtId="0" fontId="38" fillId="46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38" fillId="46" borderId="0" applyNumberFormat="0" applyBorder="0" applyAlignment="0" applyProtection="0"/>
    <xf numFmtId="0" fontId="10" fillId="13" borderId="0" applyNumberFormat="0" applyBorder="0" applyAlignment="0" applyProtection="0"/>
    <xf numFmtId="0" fontId="38" fillId="4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38" fillId="47" borderId="0" applyNumberFormat="0" applyBorder="0" applyAlignment="0" applyProtection="0"/>
    <xf numFmtId="0" fontId="10" fillId="14" borderId="0" applyNumberFormat="0" applyBorder="0" applyAlignment="0" applyProtection="0"/>
    <xf numFmtId="0" fontId="38" fillId="4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38" fillId="48" borderId="0" applyNumberFormat="0" applyBorder="0" applyAlignment="0" applyProtection="0"/>
    <xf numFmtId="0" fontId="10" fillId="19" borderId="0" applyNumberFormat="0" applyBorder="0" applyAlignment="0" applyProtection="0"/>
    <xf numFmtId="0" fontId="39" fillId="4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9" fillId="49" borderId="0" applyNumberFormat="0" applyBorder="0" applyAlignment="0" applyProtection="0"/>
    <xf numFmtId="0" fontId="11" fillId="3" borderId="0" applyNumberFormat="0" applyBorder="0" applyAlignment="0" applyProtection="0"/>
    <xf numFmtId="0" fontId="40" fillId="50" borderId="1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0" fillId="50" borderId="11" applyNumberFormat="0" applyAlignment="0" applyProtection="0"/>
    <xf numFmtId="0" fontId="12" fillId="20" borderId="1" applyNumberFormat="0" applyAlignment="0" applyProtection="0"/>
    <xf numFmtId="0" fontId="8" fillId="21" borderId="0">
      <protection locked="0"/>
    </xf>
    <xf numFmtId="0" fontId="41" fillId="51" borderId="1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41" fillId="51" borderId="12" applyNumberFormat="0" applyAlignment="0" applyProtection="0"/>
    <xf numFmtId="0" fontId="13" fillId="22" borderId="2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6" fillId="0" borderId="0" applyFont="0" applyFill="0" applyBorder="0" applyAlignment="0" applyProtection="0"/>
    <xf numFmtId="169" fontId="9" fillId="0" borderId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2" fillId="0" borderId="0"/>
    <xf numFmtId="0" fontId="26" fillId="0" borderId="0"/>
    <xf numFmtId="0" fontId="26" fillId="0" borderId="0"/>
    <xf numFmtId="0" fontId="26" fillId="0" borderId="0"/>
    <xf numFmtId="0" fontId="4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4" fillId="5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44" fillId="52" borderId="0" applyNumberFormat="0" applyBorder="0" applyAlignment="0" applyProtection="0"/>
    <xf numFmtId="0" fontId="15" fillId="4" borderId="0" applyNumberFormat="0" applyBorder="0" applyAlignment="0" applyProtection="0"/>
    <xf numFmtId="0" fontId="45" fillId="0" borderId="0" applyNumberFormat="0" applyFill="0" applyBorder="0" applyProtection="0">
      <alignment horizontal="center"/>
    </xf>
    <xf numFmtId="0" fontId="46" fillId="0" borderId="1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46" fillId="0" borderId="13" applyNumberFormat="0" applyFill="0" applyAlignment="0" applyProtection="0"/>
    <xf numFmtId="0" fontId="16" fillId="0" borderId="3" applyNumberFormat="0" applyFill="0" applyAlignment="0" applyProtection="0"/>
    <xf numFmtId="0" fontId="47" fillId="0" borderId="1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47" fillId="0" borderId="14" applyNumberFormat="0" applyFill="0" applyAlignment="0" applyProtection="0"/>
    <xf numFmtId="0" fontId="17" fillId="0" borderId="4" applyNumberFormat="0" applyFill="0" applyAlignment="0" applyProtection="0"/>
    <xf numFmtId="0" fontId="48" fillId="0" borderId="1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48" fillId="0" borderId="15" applyNumberFormat="0" applyFill="0" applyAlignment="0" applyProtection="0"/>
    <xf numFmtId="0" fontId="18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5" fillId="0" borderId="0" applyNumberFormat="0" applyFill="0" applyBorder="0" applyProtection="0">
      <alignment horizontal="center"/>
    </xf>
    <xf numFmtId="0" fontId="45" fillId="0" borderId="0" applyNumberFormat="0" applyFill="0" applyBorder="0" applyProtection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5" fillId="0" borderId="0" applyNumberFormat="0" applyFill="0" applyBorder="0" applyProtection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5" fillId="0" borderId="0" applyNumberFormat="0" applyFill="0" applyBorder="0" applyProtection="0">
      <alignment horizontal="center" textRotation="90"/>
    </xf>
    <xf numFmtId="0" fontId="45" fillId="0" borderId="0" applyNumberFormat="0" applyFill="0" applyBorder="0" applyProtection="0">
      <alignment horizontal="center" textRotation="90"/>
    </xf>
    <xf numFmtId="0" fontId="45" fillId="0" borderId="0" applyNumberFormat="0" applyFill="0" applyBorder="0" applyProtection="0">
      <alignment horizontal="center" textRotation="90"/>
    </xf>
    <xf numFmtId="0" fontId="49" fillId="0" borderId="0">
      <alignment horizontal="center" textRotation="90"/>
    </xf>
    <xf numFmtId="0" fontId="49" fillId="0" borderId="0">
      <alignment horizontal="center" textRotation="90"/>
    </xf>
    <xf numFmtId="0" fontId="49" fillId="0" borderId="0">
      <alignment horizontal="center" textRotation="90"/>
    </xf>
    <xf numFmtId="0" fontId="45" fillId="0" borderId="0" applyNumberFormat="0" applyFill="0" applyBorder="0" applyProtection="0">
      <alignment horizontal="center" textRotation="90"/>
    </xf>
    <xf numFmtId="0" fontId="49" fillId="0" borderId="0">
      <alignment horizontal="center" textRotation="90"/>
    </xf>
    <xf numFmtId="0" fontId="49" fillId="0" borderId="0">
      <alignment horizontal="center" textRotation="9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3" fillId="0" borderId="0"/>
    <xf numFmtId="0" fontId="51" fillId="0" borderId="0" applyNumberFormat="0" applyFill="0" applyBorder="0" applyAlignment="0" applyProtection="0"/>
    <xf numFmtId="0" fontId="33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3" fillId="0" borderId="0"/>
    <xf numFmtId="0" fontId="33" fillId="0" borderId="0"/>
    <xf numFmtId="0" fontId="51" fillId="0" borderId="0" applyNumberFormat="0" applyFill="0" applyBorder="0" applyAlignment="0" applyProtection="0"/>
    <xf numFmtId="0" fontId="33" fillId="0" borderId="0"/>
    <xf numFmtId="0" fontId="5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53" borderId="1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54" fillId="53" borderId="11" applyNumberFormat="0" applyAlignment="0" applyProtection="0"/>
    <xf numFmtId="0" fontId="19" fillId="7" borderId="1" applyNumberFormat="0" applyAlignment="0" applyProtection="0"/>
    <xf numFmtId="0" fontId="55" fillId="0" borderId="1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55" fillId="0" borderId="16" applyNumberFormat="0" applyFill="0" applyAlignment="0" applyProtection="0"/>
    <xf numFmtId="0" fontId="20" fillId="0" borderId="6" applyNumberFormat="0" applyFill="0" applyAlignment="0" applyProtection="0"/>
    <xf numFmtId="0" fontId="56" fillId="54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56" fillId="54" borderId="0" applyNumberFormat="0" applyBorder="0" applyAlignment="0" applyProtection="0"/>
    <xf numFmtId="0" fontId="21" fillId="23" borderId="0" applyNumberFormat="0" applyBorder="0" applyAlignment="0" applyProtection="0"/>
    <xf numFmtId="0" fontId="37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31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9" fillId="0" borderId="0"/>
    <xf numFmtId="0" fontId="9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9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31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31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8" fillId="0" borderId="0"/>
    <xf numFmtId="0" fontId="31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31" fillId="0" borderId="0"/>
    <xf numFmtId="0" fontId="31" fillId="0" borderId="0"/>
    <xf numFmtId="0" fontId="26" fillId="0" borderId="0"/>
    <xf numFmtId="0" fontId="8" fillId="0" borderId="0"/>
    <xf numFmtId="0" fontId="31" fillId="0" borderId="0"/>
    <xf numFmtId="0" fontId="8" fillId="0" borderId="0"/>
    <xf numFmtId="0" fontId="4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37" fillId="0" borderId="0"/>
    <xf numFmtId="0" fontId="26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3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37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4" fillId="0" borderId="0"/>
    <xf numFmtId="0" fontId="37" fillId="0" borderId="0"/>
    <xf numFmtId="0" fontId="7" fillId="0" borderId="0"/>
    <xf numFmtId="0" fontId="37" fillId="0" borderId="0"/>
    <xf numFmtId="0" fontId="4" fillId="0" borderId="0"/>
    <xf numFmtId="0" fontId="37" fillId="0" borderId="0"/>
    <xf numFmtId="0" fontId="35" fillId="0" borderId="0"/>
    <xf numFmtId="0" fontId="26" fillId="0" borderId="0"/>
    <xf numFmtId="0" fontId="26" fillId="0" borderId="0"/>
    <xf numFmtId="0" fontId="31" fillId="0" borderId="0"/>
    <xf numFmtId="0" fontId="4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26" fillId="0" borderId="0"/>
    <xf numFmtId="0" fontId="26" fillId="0" borderId="0"/>
    <xf numFmtId="0" fontId="8" fillId="0" borderId="0"/>
    <xf numFmtId="0" fontId="37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37" fillId="0" borderId="0"/>
    <xf numFmtId="0" fontId="8" fillId="0" borderId="0"/>
    <xf numFmtId="0" fontId="26" fillId="0" borderId="0"/>
    <xf numFmtId="0" fontId="8" fillId="0" borderId="0"/>
    <xf numFmtId="0" fontId="37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37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37" fillId="0" borderId="0"/>
    <xf numFmtId="0" fontId="26" fillId="0" borderId="0"/>
    <xf numFmtId="0" fontId="8" fillId="0" borderId="0"/>
    <xf numFmtId="0" fontId="35" fillId="0" borderId="0"/>
    <xf numFmtId="0" fontId="26" fillId="0" borderId="0"/>
    <xf numFmtId="0" fontId="3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37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26" fillId="0" borderId="0"/>
    <xf numFmtId="0" fontId="8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37" fillId="0" borderId="0"/>
    <xf numFmtId="0" fontId="7" fillId="0" borderId="0"/>
    <xf numFmtId="0" fontId="37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37" fillId="0" borderId="0"/>
    <xf numFmtId="0" fontId="37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8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37" fillId="0" borderId="0"/>
    <xf numFmtId="0" fontId="26" fillId="0" borderId="0"/>
    <xf numFmtId="0" fontId="3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37" fillId="0" borderId="0"/>
    <xf numFmtId="0" fontId="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37" fillId="0" borderId="0"/>
    <xf numFmtId="0" fontId="7" fillId="0" borderId="0"/>
    <xf numFmtId="0" fontId="26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36" fillId="0" borderId="0"/>
    <xf numFmtId="0" fontId="26" fillId="0" borderId="0"/>
    <xf numFmtId="0" fontId="8" fillId="0" borderId="0"/>
    <xf numFmtId="0" fontId="36" fillId="0" borderId="0"/>
    <xf numFmtId="0" fontId="3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2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8" fillId="0" borderId="0"/>
    <xf numFmtId="0" fontId="7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37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31" fillId="0" borderId="0"/>
    <xf numFmtId="0" fontId="37" fillId="0" borderId="0"/>
    <xf numFmtId="0" fontId="37" fillId="0" borderId="0"/>
    <xf numFmtId="0" fontId="8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8" fillId="0" borderId="0"/>
    <xf numFmtId="0" fontId="8" fillId="0" borderId="0"/>
    <xf numFmtId="0" fontId="3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4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35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36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26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26" fillId="0" borderId="0"/>
    <xf numFmtId="0" fontId="7" fillId="0" borderId="0"/>
    <xf numFmtId="0" fontId="8" fillId="0" borderId="0"/>
    <xf numFmtId="0" fontId="26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8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8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6" fillId="0" borderId="0"/>
    <xf numFmtId="0" fontId="7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35" fillId="0" borderId="0"/>
    <xf numFmtId="0" fontId="8" fillId="0" borderId="0"/>
    <xf numFmtId="0" fontId="26" fillId="0" borderId="0"/>
    <xf numFmtId="0" fontId="26" fillId="0" borderId="0"/>
    <xf numFmtId="0" fontId="35" fillId="0" borderId="0"/>
    <xf numFmtId="0" fontId="4" fillId="0" borderId="0"/>
    <xf numFmtId="0" fontId="8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7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8" fillId="0" borderId="0"/>
    <xf numFmtId="0" fontId="7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26" fillId="0" borderId="0"/>
    <xf numFmtId="0" fontId="26" fillId="0" borderId="0"/>
    <xf numFmtId="0" fontId="7" fillId="0" borderId="0"/>
    <xf numFmtId="0" fontId="8" fillId="0" borderId="0"/>
    <xf numFmtId="0" fontId="26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4" fillId="0" borderId="0"/>
    <xf numFmtId="0" fontId="26" fillId="0" borderId="0"/>
    <xf numFmtId="0" fontId="7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37" fillId="55" borderId="17" applyNumberFormat="0" applyFont="0" applyAlignment="0" applyProtection="0"/>
    <xf numFmtId="0" fontId="8" fillId="24" borderId="7" applyNumberFormat="0" applyFont="0" applyAlignment="0" applyProtection="0"/>
    <xf numFmtId="0" fontId="26" fillId="55" borderId="17" applyNumberFormat="0" applyFont="0" applyAlignment="0" applyProtection="0"/>
    <xf numFmtId="0" fontId="26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26" fillId="55" borderId="17" applyNumberFormat="0" applyFont="0" applyAlignment="0" applyProtection="0"/>
    <xf numFmtId="0" fontId="26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26" fillId="55" borderId="17" applyNumberFormat="0" applyFont="0" applyAlignment="0" applyProtection="0"/>
    <xf numFmtId="0" fontId="26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37" fillId="55" borderId="17" applyNumberFormat="0" applyFont="0" applyAlignment="0" applyProtection="0"/>
    <xf numFmtId="0" fontId="26" fillId="55" borderId="17" applyNumberFormat="0" applyFont="0" applyAlignment="0" applyProtection="0"/>
    <xf numFmtId="0" fontId="26" fillId="55" borderId="17" applyNumberFormat="0" applyFont="0" applyAlignment="0" applyProtection="0"/>
    <xf numFmtId="0" fontId="26" fillId="55" borderId="17" applyNumberFormat="0" applyFont="0" applyAlignment="0" applyProtection="0"/>
    <xf numFmtId="0" fontId="26" fillId="55" borderId="17" applyNumberFormat="0" applyFont="0" applyAlignment="0" applyProtection="0"/>
    <xf numFmtId="0" fontId="57" fillId="50" borderId="1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57" fillId="50" borderId="18" applyNumberFormat="0" applyAlignment="0" applyProtection="0"/>
    <xf numFmtId="0" fontId="22" fillId="20" borderId="8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58" fillId="0" borderId="0" applyNumberFormat="0" applyFill="0" applyBorder="0" applyAlignment="0" applyProtection="0"/>
    <xf numFmtId="0" fontId="59" fillId="0" borderId="0"/>
    <xf numFmtId="0" fontId="59" fillId="0" borderId="0"/>
    <xf numFmtId="165" fontId="58" fillId="0" borderId="0" applyFill="0" applyBorder="0" applyAlignment="0" applyProtection="0"/>
    <xf numFmtId="165" fontId="58" fillId="0" borderId="0" applyFill="0" applyBorder="0" applyAlignment="0" applyProtection="0"/>
    <xf numFmtId="165" fontId="58" fillId="0" borderId="0" applyFill="0" applyBorder="0" applyAlignment="0" applyProtection="0"/>
    <xf numFmtId="165" fontId="59" fillId="0" borderId="0"/>
    <xf numFmtId="165" fontId="59" fillId="0" borderId="0"/>
    <xf numFmtId="165" fontId="59" fillId="0" borderId="0"/>
    <xf numFmtId="165" fontId="58" fillId="0" borderId="0" applyFill="0" applyBorder="0" applyAlignment="0" applyProtection="0"/>
    <xf numFmtId="165" fontId="59" fillId="0" borderId="0"/>
    <xf numFmtId="165" fontId="5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6" fillId="0" borderId="0">
      <alignment horizontal="right"/>
    </xf>
    <xf numFmtId="0" fontId="32" fillId="0" borderId="0">
      <alignment horizontal="left" vertical="center" wrapText="1"/>
    </xf>
    <xf numFmtId="0" fontId="32" fillId="0" borderId="0">
      <alignment horizontal="left" vertical="center" wrapText="1"/>
    </xf>
    <xf numFmtId="0" fontId="32" fillId="0" borderId="0">
      <alignment horizontal="left" vertical="center" wrapText="1"/>
    </xf>
    <xf numFmtId="0" fontId="32" fillId="0" borderId="0">
      <alignment horizontal="left" vertical="center" wrapText="1"/>
    </xf>
    <xf numFmtId="0" fontId="32" fillId="0" borderId="0">
      <alignment horizontal="left" vertical="center" wrapText="1"/>
    </xf>
    <xf numFmtId="0" fontId="32" fillId="0" borderId="0">
      <alignment horizontal="left" vertic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7" fillId="0" borderId="0">
      <alignment horizontal="left" vertic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0" fontId="7" fillId="0" borderId="0">
      <alignment horizontal="left" vertical="center" wrapText="1"/>
    </xf>
    <xf numFmtId="0" fontId="6" fillId="0" borderId="0">
      <alignment horizontal="left"/>
    </xf>
    <xf numFmtId="0" fontId="6" fillId="0" borderId="0">
      <alignment horizontal="left"/>
    </xf>
    <xf numFmtId="0" fontId="6" fillId="0" borderId="0">
      <alignment horizontal="left"/>
    </xf>
    <xf numFmtId="0" fontId="7" fillId="0" borderId="0">
      <alignment horizontal="right"/>
    </xf>
    <xf numFmtId="0" fontId="32" fillId="0" borderId="0">
      <alignment horizontal="left" vertical="center" wrapText="1"/>
    </xf>
    <xf numFmtId="0" fontId="7" fillId="0" borderId="0">
      <alignment horizontal="right"/>
    </xf>
    <xf numFmtId="0" fontId="6" fillId="0" borderId="0">
      <alignment horizontal="left"/>
    </xf>
    <xf numFmtId="0" fontId="6" fillId="0" borderId="0">
      <alignment horizontal="left"/>
    </xf>
    <xf numFmtId="0" fontId="6" fillId="0" borderId="0">
      <alignment horizontal="left"/>
    </xf>
    <xf numFmtId="0" fontId="6" fillId="0" borderId="0">
      <alignment horizontal="left"/>
    </xf>
    <xf numFmtId="0" fontId="7" fillId="0" borderId="0">
      <alignment horizontal="right"/>
    </xf>
    <xf numFmtId="0" fontId="6" fillId="0" borderId="0">
      <alignment horizontal="right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left" vertical="center" wrapText="1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center"/>
    </xf>
    <xf numFmtId="0" fontId="6" fillId="0" borderId="0">
      <alignment horizontal="right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center" vertical="center" wrapText="1"/>
    </xf>
    <xf numFmtId="0" fontId="7" fillId="0" borderId="0">
      <alignment horizontal="left" vertical="center" wrapText="1"/>
    </xf>
    <xf numFmtId="0" fontId="6" fillId="0" borderId="0">
      <alignment horizontal="center" vertical="center" wrapText="1"/>
    </xf>
    <xf numFmtId="0" fontId="6" fillId="0" borderId="0">
      <alignment horizontal="right"/>
    </xf>
    <xf numFmtId="0" fontId="6" fillId="0" borderId="0"/>
    <xf numFmtId="0" fontId="6" fillId="0" borderId="0"/>
    <xf numFmtId="0" fontId="7" fillId="0" borderId="0">
      <alignment horizontal="left" vertical="center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right"/>
    </xf>
    <xf numFmtId="0" fontId="6" fillId="0" borderId="0"/>
    <xf numFmtId="0" fontId="7" fillId="0" borderId="0">
      <alignment horizontal="left" vertical="center" wrapText="1"/>
    </xf>
    <xf numFmtId="0" fontId="7" fillId="0" borderId="0">
      <alignment horizontal="left" vertical="center" wrapText="1"/>
    </xf>
    <xf numFmtId="0" fontId="7" fillId="0" borderId="0">
      <alignment horizontal="left" vertical="center" wrapText="1"/>
    </xf>
    <xf numFmtId="0" fontId="6" fillId="0" borderId="0">
      <alignment horizontal="right"/>
    </xf>
    <xf numFmtId="0" fontId="7" fillId="0" borderId="0">
      <alignment horizontal="left" vertical="center" wrapText="1"/>
    </xf>
    <xf numFmtId="0" fontId="7" fillId="0" borderId="0">
      <alignment horizontal="left" vertical="center" wrapText="1"/>
    </xf>
    <xf numFmtId="0" fontId="7" fillId="0" borderId="0">
      <alignment horizontal="left" vertical="center" wrapText="1"/>
    </xf>
    <xf numFmtId="0" fontId="7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vertical="center" wrapText="1"/>
    </xf>
    <xf numFmtId="0" fontId="32" fillId="0" borderId="0">
      <alignment horizontal="left" vertical="center" wrapText="1"/>
    </xf>
    <xf numFmtId="0" fontId="6" fillId="0" borderId="0">
      <alignment vertical="center" wrapText="1"/>
    </xf>
    <xf numFmtId="0" fontId="7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1" fillId="0" borderId="1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61" fillId="0" borderId="19" applyNumberFormat="0" applyFill="0" applyAlignment="0" applyProtection="0"/>
    <xf numFmtId="0" fontId="24" fillId="0" borderId="9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50" fillId="0" borderId="0" applyNumberFormat="0" applyFill="0" applyBorder="0" applyAlignment="0" applyProtection="0"/>
  </cellStyleXfs>
  <cellXfs count="126">
    <xf numFmtId="0" fontId="0" fillId="0" borderId="0" xfId="0"/>
    <xf numFmtId="0" fontId="64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166" fontId="68" fillId="0" borderId="0" xfId="0" applyNumberFormat="1" applyFont="1"/>
    <xf numFmtId="0" fontId="63" fillId="0" borderId="0" xfId="0" applyFont="1" applyAlignment="1">
      <alignment horizontal="left"/>
    </xf>
    <xf numFmtId="0" fontId="67" fillId="0" borderId="0" xfId="0" applyFont="1" applyAlignment="1">
      <alignment horizontal="left"/>
    </xf>
    <xf numFmtId="0" fontId="70" fillId="0" borderId="0" xfId="1304" applyFont="1" applyAlignment="1">
      <alignment horizontal="left"/>
    </xf>
    <xf numFmtId="0" fontId="74" fillId="0" borderId="0" xfId="0" applyFont="1" applyAlignment="1">
      <alignment horizontal="left"/>
    </xf>
    <xf numFmtId="0" fontId="68" fillId="0" borderId="0" xfId="0" applyFont="1" applyAlignment="1">
      <alignment horizontal="left"/>
    </xf>
    <xf numFmtId="0" fontId="65" fillId="57" borderId="22" xfId="0" applyFont="1" applyFill="1" applyBorder="1" applyAlignment="1">
      <alignment horizontal="center" vertical="center"/>
    </xf>
    <xf numFmtId="0" fontId="66" fillId="0" borderId="0" xfId="0" applyFont="1"/>
    <xf numFmtId="0" fontId="73" fillId="0" borderId="0" xfId="0" applyFont="1" applyAlignment="1">
      <alignment horizontal="center"/>
    </xf>
    <xf numFmtId="166" fontId="68" fillId="58" borderId="0" xfId="0" applyNumberFormat="1" applyFont="1" applyFill="1"/>
    <xf numFmtId="0" fontId="0" fillId="58" borderId="0" xfId="0" applyFill="1"/>
    <xf numFmtId="166" fontId="68" fillId="58" borderId="21" xfId="0" applyNumberFormat="1" applyFont="1" applyFill="1" applyBorder="1"/>
    <xf numFmtId="0" fontId="0" fillId="58" borderId="21" xfId="0" applyFill="1" applyBorder="1"/>
    <xf numFmtId="0" fontId="67" fillId="58" borderId="0" xfId="0" applyFont="1" applyFill="1" applyAlignment="1">
      <alignment horizontal="left"/>
    </xf>
    <xf numFmtId="0" fontId="65" fillId="58" borderId="0" xfId="0" applyFont="1" applyFill="1" applyAlignment="1">
      <alignment horizontal="center" vertical="center"/>
    </xf>
    <xf numFmtId="0" fontId="66" fillId="58" borderId="0" xfId="0" applyFont="1" applyFill="1" applyAlignment="1">
      <alignment horizontal="left" wrapText="1"/>
    </xf>
    <xf numFmtId="166" fontId="66" fillId="58" borderId="0" xfId="0" applyNumberFormat="1" applyFont="1" applyFill="1" applyAlignment="1">
      <alignment horizontal="right"/>
    </xf>
    <xf numFmtId="0" fontId="65" fillId="58" borderId="0" xfId="0" applyFont="1" applyFill="1" applyAlignment="1">
      <alignment horizontal="left"/>
    </xf>
    <xf numFmtId="167" fontId="76" fillId="58" borderId="0" xfId="0" applyNumberFormat="1" applyFont="1" applyFill="1" applyAlignment="1">
      <alignment horizontal="center"/>
    </xf>
    <xf numFmtId="0" fontId="66" fillId="58" borderId="0" xfId="0" applyFont="1" applyFill="1" applyAlignment="1">
      <alignment horizontal="left" indent="1"/>
    </xf>
    <xf numFmtId="0" fontId="68" fillId="58" borderId="0" xfId="0" applyFont="1" applyFill="1"/>
    <xf numFmtId="4" fontId="68" fillId="58" borderId="10" xfId="0" applyNumberFormat="1" applyFont="1" applyFill="1" applyBorder="1"/>
    <xf numFmtId="0" fontId="65" fillId="58" borderId="0" xfId="0" applyFont="1" applyFill="1" applyAlignment="1">
      <alignment horizontal="left" wrapText="1"/>
    </xf>
    <xf numFmtId="0" fontId="73" fillId="58" borderId="0" xfId="0" applyFont="1" applyFill="1" applyAlignment="1">
      <alignment horizontal="left" indent="1"/>
    </xf>
    <xf numFmtId="166" fontId="66" fillId="58" borderId="21" xfId="0" applyNumberFormat="1" applyFont="1" applyFill="1" applyBorder="1" applyAlignment="1">
      <alignment horizontal="right"/>
    </xf>
    <xf numFmtId="167" fontId="76" fillId="58" borderId="21" xfId="0" applyNumberFormat="1" applyFont="1" applyFill="1" applyBorder="1" applyAlignment="1">
      <alignment horizontal="center"/>
    </xf>
    <xf numFmtId="166" fontId="65" fillId="58" borderId="0" xfId="0" applyNumberFormat="1" applyFont="1" applyFill="1" applyAlignment="1">
      <alignment horizontal="center" wrapText="1"/>
    </xf>
    <xf numFmtId="166" fontId="65" fillId="58" borderId="21" xfId="0" applyNumberFormat="1" applyFont="1" applyFill="1" applyBorder="1" applyAlignment="1">
      <alignment horizontal="center" vertical="center" wrapText="1"/>
    </xf>
    <xf numFmtId="166" fontId="65" fillId="58" borderId="23" xfId="0" applyNumberFormat="1" applyFont="1" applyFill="1" applyBorder="1" applyAlignment="1">
      <alignment horizontal="center" vertical="center" wrapText="1"/>
    </xf>
    <xf numFmtId="166" fontId="65" fillId="58" borderId="0" xfId="0" applyNumberFormat="1" applyFont="1" applyFill="1" applyAlignment="1">
      <alignment horizontal="center" vertical="center" wrapText="1"/>
    </xf>
    <xf numFmtId="166" fontId="65" fillId="58" borderId="0" xfId="0" applyNumberFormat="1" applyFont="1" applyFill="1" applyAlignment="1">
      <alignment vertical="center" wrapText="1"/>
    </xf>
    <xf numFmtId="17" fontId="66" fillId="58" borderId="0" xfId="0" applyNumberFormat="1" applyFont="1" applyFill="1" applyAlignment="1">
      <alignment horizontal="left"/>
    </xf>
    <xf numFmtId="17" fontId="66" fillId="58" borderId="0" xfId="0" applyNumberFormat="1" applyFont="1" applyFill="1" applyAlignment="1">
      <alignment horizontal="left" indent="1"/>
    </xf>
    <xf numFmtId="166" fontId="65" fillId="58" borderId="33" xfId="0" applyNumberFormat="1" applyFont="1" applyFill="1" applyBorder="1" applyAlignment="1">
      <alignment horizontal="center" vertical="center" wrapText="1"/>
    </xf>
    <xf numFmtId="166" fontId="65" fillId="58" borderId="21" xfId="0" applyNumberFormat="1" applyFont="1" applyFill="1" applyBorder="1" applyAlignment="1">
      <alignment vertical="center" wrapText="1"/>
    </xf>
    <xf numFmtId="0" fontId="77" fillId="0" borderId="0" xfId="0" applyFont="1"/>
    <xf numFmtId="0" fontId="65" fillId="58" borderId="21" xfId="0" applyFont="1" applyFill="1" applyBorder="1" applyAlignment="1">
      <alignment horizontal="left"/>
    </xf>
    <xf numFmtId="0" fontId="66" fillId="58" borderId="0" xfId="0" applyFont="1" applyFill="1" applyAlignment="1">
      <alignment horizontal="left" indent="2"/>
    </xf>
    <xf numFmtId="0" fontId="66" fillId="58" borderId="0" xfId="0" applyFont="1" applyFill="1" applyAlignment="1">
      <alignment horizontal="left" indent="5"/>
    </xf>
    <xf numFmtId="0" fontId="66" fillId="58" borderId="0" xfId="0" applyFont="1" applyFill="1" applyAlignment="1">
      <alignment horizontal="left" indent="6"/>
    </xf>
    <xf numFmtId="0" fontId="66" fillId="58" borderId="0" xfId="0" applyFont="1" applyFill="1" applyAlignment="1">
      <alignment horizontal="left" indent="7"/>
    </xf>
    <xf numFmtId="0" fontId="66" fillId="58" borderId="0" xfId="0" applyFont="1" applyFill="1" applyAlignment="1">
      <alignment horizontal="left" indent="3"/>
    </xf>
    <xf numFmtId="0" fontId="65" fillId="58" borderId="10" xfId="0" applyFont="1" applyFill="1" applyBorder="1" applyAlignment="1">
      <alignment horizontal="left"/>
    </xf>
    <xf numFmtId="167" fontId="76" fillId="58" borderId="10" xfId="0" applyNumberFormat="1" applyFont="1" applyFill="1" applyBorder="1" applyAlignment="1">
      <alignment horizontal="center"/>
    </xf>
    <xf numFmtId="0" fontId="66" fillId="58" borderId="0" xfId="0" applyFont="1" applyFill="1" applyAlignment="1">
      <alignment horizontal="left" indent="8"/>
    </xf>
    <xf numFmtId="0" fontId="73" fillId="58" borderId="0" xfId="0" applyFont="1" applyFill="1" applyAlignment="1">
      <alignment horizontal="left"/>
    </xf>
    <xf numFmtId="0" fontId="66" fillId="58" borderId="0" xfId="0" applyFont="1" applyFill="1" applyAlignment="1">
      <alignment horizontal="left" indent="4"/>
    </xf>
    <xf numFmtId="17" fontId="66" fillId="58" borderId="0" xfId="0" applyNumberFormat="1" applyFont="1" applyFill="1" applyAlignment="1">
      <alignment horizontal="center"/>
    </xf>
    <xf numFmtId="170" fontId="68" fillId="58" borderId="0" xfId="0" applyNumberFormat="1" applyFont="1" applyFill="1"/>
    <xf numFmtId="17" fontId="65" fillId="58" borderId="0" xfId="0" applyNumberFormat="1" applyFont="1" applyFill="1" applyAlignment="1">
      <alignment horizontal="center" vertical="center"/>
    </xf>
    <xf numFmtId="172" fontId="68" fillId="58" borderId="0" xfId="0" applyNumberFormat="1" applyFont="1" applyFill="1"/>
    <xf numFmtId="0" fontId="66" fillId="58" borderId="0" xfId="0" quotePrefix="1" applyFont="1" applyFill="1" applyAlignment="1">
      <alignment horizontal="left" indent="2"/>
    </xf>
    <xf numFmtId="17" fontId="65" fillId="58" borderId="0" xfId="0" applyNumberFormat="1" applyFont="1" applyFill="1" applyAlignment="1">
      <alignment horizontal="left"/>
    </xf>
    <xf numFmtId="166" fontId="68" fillId="58" borderId="0" xfId="0" applyNumberFormat="1" applyFont="1" applyFill="1" applyAlignment="1">
      <alignment vertical="center"/>
    </xf>
    <xf numFmtId="0" fontId="0" fillId="58" borderId="0" xfId="0" applyFill="1" applyAlignment="1">
      <alignment vertical="center"/>
    </xf>
    <xf numFmtId="0" fontId="0" fillId="0" borderId="0" xfId="0" applyAlignment="1">
      <alignment vertical="center"/>
    </xf>
    <xf numFmtId="170" fontId="69" fillId="58" borderId="21" xfId="0" applyNumberFormat="1" applyFont="1" applyFill="1" applyBorder="1"/>
    <xf numFmtId="172" fontId="69" fillId="58" borderId="21" xfId="0" applyNumberFormat="1" applyFont="1" applyFill="1" applyBorder="1"/>
    <xf numFmtId="170" fontId="69" fillId="58" borderId="10" xfId="0" applyNumberFormat="1" applyFont="1" applyFill="1" applyBorder="1"/>
    <xf numFmtId="172" fontId="69" fillId="58" borderId="10" xfId="0" applyNumberFormat="1" applyFont="1" applyFill="1" applyBorder="1"/>
    <xf numFmtId="4" fontId="69" fillId="58" borderId="10" xfId="0" applyNumberFormat="1" applyFont="1" applyFill="1" applyBorder="1"/>
    <xf numFmtId="166" fontId="69" fillId="58" borderId="0" xfId="0" applyNumberFormat="1" applyFont="1" applyFill="1"/>
    <xf numFmtId="173" fontId="69" fillId="58" borderId="10" xfId="0" applyNumberFormat="1" applyFont="1" applyFill="1" applyBorder="1"/>
    <xf numFmtId="0" fontId="74" fillId="0" borderId="0" xfId="0" applyFont="1"/>
    <xf numFmtId="0" fontId="0" fillId="59" borderId="0" xfId="0" applyFill="1"/>
    <xf numFmtId="0" fontId="78" fillId="59" borderId="0" xfId="0" applyFont="1" applyFill="1"/>
    <xf numFmtId="166" fontId="68" fillId="58" borderId="10" xfId="0" applyNumberFormat="1" applyFont="1" applyFill="1" applyBorder="1"/>
    <xf numFmtId="0" fontId="0" fillId="0" borderId="0" xfId="0" quotePrefix="1"/>
    <xf numFmtId="0" fontId="66" fillId="58" borderId="0" xfId="0" applyFont="1" applyFill="1" applyAlignment="1">
      <alignment horizontal="left"/>
    </xf>
    <xf numFmtId="167" fontId="68" fillId="58" borderId="0" xfId="0" applyNumberFormat="1" applyFont="1" applyFill="1"/>
    <xf numFmtId="0" fontId="0" fillId="60" borderId="0" xfId="0" applyFill="1"/>
    <xf numFmtId="174" fontId="0" fillId="0" borderId="0" xfId="0" applyNumberFormat="1"/>
    <xf numFmtId="17" fontId="66" fillId="0" borderId="0" xfId="0" applyNumberFormat="1" applyFont="1" applyAlignment="1">
      <alignment horizontal="left"/>
    </xf>
    <xf numFmtId="167" fontId="68" fillId="0" borderId="0" xfId="0" applyNumberFormat="1" applyFont="1"/>
    <xf numFmtId="0" fontId="66" fillId="58" borderId="21" xfId="0" applyFont="1" applyFill="1" applyBorder="1" applyAlignment="1">
      <alignment horizontal="left"/>
    </xf>
    <xf numFmtId="17" fontId="66" fillId="58" borderId="21" xfId="0" applyNumberFormat="1" applyFont="1" applyFill="1" applyBorder="1" applyAlignment="1">
      <alignment horizontal="left"/>
    </xf>
    <xf numFmtId="167" fontId="68" fillId="58" borderId="21" xfId="0" applyNumberFormat="1" applyFont="1" applyFill="1" applyBorder="1"/>
    <xf numFmtId="0" fontId="71" fillId="56" borderId="0" xfId="0" applyFont="1" applyFill="1" applyAlignment="1">
      <alignment horizontal="left" vertical="center" indent="10"/>
    </xf>
    <xf numFmtId="0" fontId="63" fillId="0" borderId="0" xfId="0" applyFont="1" applyAlignment="1">
      <alignment horizontal="left"/>
    </xf>
    <xf numFmtId="0" fontId="65" fillId="0" borderId="0" xfId="0" applyFont="1" applyAlignment="1">
      <alignment horizontal="left" indent="1"/>
    </xf>
    <xf numFmtId="0" fontId="68" fillId="0" borderId="0" xfId="0" applyFont="1" applyAlignment="1">
      <alignment horizontal="left"/>
    </xf>
    <xf numFmtId="0" fontId="72" fillId="0" borderId="20" xfId="0" applyFont="1" applyBorder="1" applyAlignment="1">
      <alignment horizontal="left"/>
    </xf>
    <xf numFmtId="0" fontId="79" fillId="0" borderId="0" xfId="2568" applyFont="1" applyAlignment="1">
      <alignment horizontal="left"/>
    </xf>
    <xf numFmtId="17" fontId="65" fillId="58" borderId="10" xfId="0" applyNumberFormat="1" applyFont="1" applyFill="1" applyBorder="1" applyAlignment="1">
      <alignment horizontal="center" vertical="center"/>
    </xf>
    <xf numFmtId="0" fontId="65" fillId="58" borderId="22" xfId="0" applyFont="1" applyFill="1" applyBorder="1" applyAlignment="1">
      <alignment horizontal="center" vertical="center"/>
    </xf>
    <xf numFmtId="0" fontId="71" fillId="56" borderId="0" xfId="0" applyFont="1" applyFill="1" applyAlignment="1">
      <alignment horizontal="left" vertical="center"/>
    </xf>
    <xf numFmtId="0" fontId="63" fillId="58" borderId="0" xfId="0" applyFont="1" applyFill="1" applyAlignment="1">
      <alignment horizontal="left"/>
    </xf>
    <xf numFmtId="0" fontId="70" fillId="58" borderId="0" xfId="2565" applyFont="1" applyFill="1" applyAlignment="1">
      <alignment horizontal="left"/>
    </xf>
    <xf numFmtId="0" fontId="67" fillId="58" borderId="21" xfId="0" applyFont="1" applyFill="1" applyBorder="1" applyAlignment="1">
      <alignment horizontal="left"/>
    </xf>
    <xf numFmtId="17" fontId="65" fillId="58" borderId="30" xfId="0" applyNumberFormat="1" applyFont="1" applyFill="1" applyBorder="1" applyAlignment="1">
      <alignment horizontal="center" vertical="center"/>
    </xf>
    <xf numFmtId="17" fontId="65" fillId="58" borderId="31" xfId="0" applyNumberFormat="1" applyFont="1" applyFill="1" applyBorder="1" applyAlignment="1">
      <alignment horizontal="center" vertical="center"/>
    </xf>
    <xf numFmtId="171" fontId="65" fillId="58" borderId="10" xfId="0" applyNumberFormat="1" applyFont="1" applyFill="1" applyBorder="1" applyAlignment="1">
      <alignment horizontal="center" vertical="center"/>
    </xf>
    <xf numFmtId="166" fontId="65" fillId="58" borderId="34" xfId="0" applyNumberFormat="1" applyFont="1" applyFill="1" applyBorder="1" applyAlignment="1">
      <alignment horizontal="center" vertical="center" wrapText="1"/>
    </xf>
    <xf numFmtId="0" fontId="70" fillId="58" borderId="0" xfId="1304" applyFont="1" applyFill="1" applyAlignment="1">
      <alignment horizontal="left"/>
    </xf>
    <xf numFmtId="166" fontId="65" fillId="58" borderId="36" xfId="0" applyNumberFormat="1" applyFont="1" applyFill="1" applyBorder="1" applyAlignment="1">
      <alignment horizontal="center" vertical="center" wrapText="1"/>
    </xf>
    <xf numFmtId="166" fontId="65" fillId="58" borderId="0" xfId="0" applyNumberFormat="1" applyFont="1" applyFill="1" applyAlignment="1">
      <alignment horizontal="center" vertical="center" wrapText="1"/>
    </xf>
    <xf numFmtId="166" fontId="65" fillId="58" borderId="37" xfId="0" applyNumberFormat="1" applyFont="1" applyFill="1" applyBorder="1" applyAlignment="1">
      <alignment horizontal="center" vertical="center" wrapText="1"/>
    </xf>
    <xf numFmtId="166" fontId="65" fillId="58" borderId="32" xfId="0" applyNumberFormat="1" applyFont="1" applyFill="1" applyBorder="1" applyAlignment="1">
      <alignment horizontal="center" vertical="center" wrapText="1"/>
    </xf>
    <xf numFmtId="0" fontId="65" fillId="58" borderId="30" xfId="0" applyFont="1" applyFill="1" applyBorder="1" applyAlignment="1">
      <alignment horizontal="center" vertical="center"/>
    </xf>
    <xf numFmtId="0" fontId="65" fillId="58" borderId="10" xfId="0" applyFont="1" applyFill="1" applyBorder="1" applyAlignment="1">
      <alignment horizontal="center" vertical="center"/>
    </xf>
    <xf numFmtId="0" fontId="65" fillId="58" borderId="31" xfId="0" applyFont="1" applyFill="1" applyBorder="1" applyAlignment="1">
      <alignment horizontal="center" vertical="center"/>
    </xf>
    <xf numFmtId="166" fontId="65" fillId="58" borderId="35" xfId="0" applyNumberFormat="1" applyFont="1" applyFill="1" applyBorder="1" applyAlignment="1">
      <alignment horizontal="center" vertical="center" wrapText="1"/>
    </xf>
    <xf numFmtId="166" fontId="65" fillId="58" borderId="21" xfId="0" applyNumberFormat="1" applyFont="1" applyFill="1" applyBorder="1" applyAlignment="1">
      <alignment horizontal="center" vertical="center" wrapText="1"/>
    </xf>
    <xf numFmtId="166" fontId="65" fillId="58" borderId="23" xfId="0" applyNumberFormat="1" applyFont="1" applyFill="1" applyBorder="1" applyAlignment="1">
      <alignment horizontal="center" vertical="center" wrapText="1"/>
    </xf>
    <xf numFmtId="166" fontId="65" fillId="58" borderId="33" xfId="0" applyNumberFormat="1" applyFont="1" applyFill="1" applyBorder="1" applyAlignment="1">
      <alignment horizontal="center" vertical="center" wrapText="1"/>
    </xf>
    <xf numFmtId="166" fontId="65" fillId="58" borderId="39" xfId="0" applyNumberFormat="1" applyFont="1" applyFill="1" applyBorder="1" applyAlignment="1">
      <alignment horizontal="center" vertical="center" wrapText="1"/>
    </xf>
    <xf numFmtId="166" fontId="65" fillId="58" borderId="38" xfId="0" applyNumberFormat="1" applyFont="1" applyFill="1" applyBorder="1" applyAlignment="1">
      <alignment horizontal="center" vertical="center" wrapText="1"/>
    </xf>
    <xf numFmtId="166" fontId="65" fillId="58" borderId="30" xfId="0" applyNumberFormat="1" applyFont="1" applyFill="1" applyBorder="1" applyAlignment="1">
      <alignment horizontal="center" vertical="center" wrapText="1"/>
    </xf>
    <xf numFmtId="166" fontId="65" fillId="58" borderId="10" xfId="0" applyNumberFormat="1" applyFont="1" applyFill="1" applyBorder="1" applyAlignment="1">
      <alignment horizontal="center" vertical="center" wrapText="1"/>
    </xf>
    <xf numFmtId="166" fontId="65" fillId="58" borderId="31" xfId="0" applyNumberFormat="1" applyFont="1" applyFill="1" applyBorder="1" applyAlignment="1">
      <alignment horizontal="center" vertical="center" wrapText="1"/>
    </xf>
    <xf numFmtId="166" fontId="65" fillId="58" borderId="24" xfId="0" applyNumberFormat="1" applyFont="1" applyFill="1" applyBorder="1" applyAlignment="1">
      <alignment horizontal="center" vertical="center" wrapText="1"/>
    </xf>
    <xf numFmtId="166" fontId="65" fillId="58" borderId="25" xfId="0" applyNumberFormat="1" applyFont="1" applyFill="1" applyBorder="1" applyAlignment="1">
      <alignment horizontal="center" vertical="center" wrapText="1"/>
    </xf>
    <xf numFmtId="166" fontId="65" fillId="58" borderId="28" xfId="0" applyNumberFormat="1" applyFont="1" applyFill="1" applyBorder="1" applyAlignment="1">
      <alignment horizontal="center" vertical="center" wrapText="1"/>
    </xf>
    <xf numFmtId="166" fontId="65" fillId="58" borderId="29" xfId="0" applyNumberFormat="1" applyFont="1" applyFill="1" applyBorder="1" applyAlignment="1">
      <alignment horizontal="center" vertical="center" wrapText="1"/>
    </xf>
    <xf numFmtId="166" fontId="65" fillId="58" borderId="26" xfId="0" applyNumberFormat="1" applyFont="1" applyFill="1" applyBorder="1" applyAlignment="1">
      <alignment horizontal="center" vertical="center" wrapText="1"/>
    </xf>
    <xf numFmtId="166" fontId="65" fillId="58" borderId="27" xfId="0" applyNumberFormat="1" applyFont="1" applyFill="1" applyBorder="1" applyAlignment="1">
      <alignment horizontal="center" vertical="center" wrapText="1"/>
    </xf>
    <xf numFmtId="17" fontId="66" fillId="58" borderId="0" xfId="0" applyNumberFormat="1" applyFont="1" applyFill="1" applyAlignment="1">
      <alignment horizontal="center"/>
    </xf>
    <xf numFmtId="166" fontId="65" fillId="58" borderId="0" xfId="0" applyNumberFormat="1" applyFont="1" applyFill="1" applyAlignment="1">
      <alignment horizontal="center" wrapText="1"/>
    </xf>
    <xf numFmtId="0" fontId="80" fillId="58" borderId="0" xfId="0" applyFont="1" applyFill="1" applyAlignment="1">
      <alignment horizontal="left"/>
    </xf>
    <xf numFmtId="0" fontId="7" fillId="58" borderId="0" xfId="0" applyFont="1" applyFill="1" applyAlignment="1">
      <alignment horizontal="left"/>
    </xf>
    <xf numFmtId="0" fontId="7" fillId="58" borderId="0" xfId="0" applyFont="1" applyFill="1" applyAlignment="1">
      <alignment horizontal="left" indent="1"/>
    </xf>
    <xf numFmtId="0" fontId="7" fillId="58" borderId="0" xfId="0" applyFont="1" applyFill="1"/>
    <xf numFmtId="0" fontId="7" fillId="58" borderId="21" xfId="0" applyFont="1" applyFill="1" applyBorder="1" applyAlignment="1">
      <alignment horizontal="left"/>
    </xf>
  </cellXfs>
  <cellStyles count="2569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4" xr:uid="{00000000-0005-0000-0000-000003000000}"/>
    <cellStyle name="20% - Accent1 2 2 2 2" xfId="5" xr:uid="{00000000-0005-0000-0000-000004000000}"/>
    <cellStyle name="20% - Accent1 2 2 2 3" xfId="6" xr:uid="{00000000-0005-0000-0000-000005000000}"/>
    <cellStyle name="20% - Accent1 2 2 3" xfId="7" xr:uid="{00000000-0005-0000-0000-000006000000}"/>
    <cellStyle name="20% - Accent1 2 2 3 2" xfId="8" xr:uid="{00000000-0005-0000-0000-000007000000}"/>
    <cellStyle name="20% - Accent1 2 2 3 3" xfId="9" xr:uid="{00000000-0005-0000-0000-000008000000}"/>
    <cellStyle name="20% - Accent1 2 2 4" xfId="10" xr:uid="{00000000-0005-0000-0000-000009000000}"/>
    <cellStyle name="20% - Accent1 2 2 5" xfId="11" xr:uid="{00000000-0005-0000-0000-00000A000000}"/>
    <cellStyle name="20% - Accent1 2 2 5 2" xfId="12" xr:uid="{00000000-0005-0000-0000-00000B000000}"/>
    <cellStyle name="20% - Accent1 2 2 6" xfId="13" xr:uid="{00000000-0005-0000-0000-00000C000000}"/>
    <cellStyle name="20% - Accent1 2 3" xfId="14" xr:uid="{00000000-0005-0000-0000-00000D000000}"/>
    <cellStyle name="20% - Accent1 2 3 2" xfId="15" xr:uid="{00000000-0005-0000-0000-00000E000000}"/>
    <cellStyle name="20% - Accent1 2 3 2 2" xfId="16" xr:uid="{00000000-0005-0000-0000-00000F000000}"/>
    <cellStyle name="20% - Accent1 2 3 2 2 2" xfId="17" xr:uid="{00000000-0005-0000-0000-000010000000}"/>
    <cellStyle name="20% - Accent1 2 3 2 2 3" xfId="18" xr:uid="{00000000-0005-0000-0000-000011000000}"/>
    <cellStyle name="20% - Accent1 2 3 2 3" xfId="19" xr:uid="{00000000-0005-0000-0000-000012000000}"/>
    <cellStyle name="20% - Accent1 2 3 2 4" xfId="20" xr:uid="{00000000-0005-0000-0000-000013000000}"/>
    <cellStyle name="20% - Accent1 2 3 3" xfId="21" xr:uid="{00000000-0005-0000-0000-000014000000}"/>
    <cellStyle name="20% - Accent1 2 3 3 2" xfId="22" xr:uid="{00000000-0005-0000-0000-000015000000}"/>
    <cellStyle name="20% - Accent1 2 3 3 3" xfId="23" xr:uid="{00000000-0005-0000-0000-000016000000}"/>
    <cellStyle name="20% - Accent1 2 3 4" xfId="24" xr:uid="{00000000-0005-0000-0000-000017000000}"/>
    <cellStyle name="20% - Accent1 2 3 5" xfId="25" xr:uid="{00000000-0005-0000-0000-000018000000}"/>
    <cellStyle name="20% - Accent1 2 4" xfId="26" xr:uid="{00000000-0005-0000-0000-000019000000}"/>
    <cellStyle name="20% - Accent1 2 4 2" xfId="27" xr:uid="{00000000-0005-0000-0000-00001A000000}"/>
    <cellStyle name="20% - Accent1 2 4 3" xfId="28" xr:uid="{00000000-0005-0000-0000-00001B000000}"/>
    <cellStyle name="20% - Accent1 2 5" xfId="29" xr:uid="{00000000-0005-0000-0000-00001C000000}"/>
    <cellStyle name="20% - Accent1 2 5 2" xfId="30" xr:uid="{00000000-0005-0000-0000-00001D000000}"/>
    <cellStyle name="20% - Accent1 2 5 3" xfId="31" xr:uid="{00000000-0005-0000-0000-00001E000000}"/>
    <cellStyle name="20% - Accent1 2 6" xfId="32" xr:uid="{00000000-0005-0000-0000-00001F000000}"/>
    <cellStyle name="20% - Accent1 2 6 2" xfId="33" xr:uid="{00000000-0005-0000-0000-000020000000}"/>
    <cellStyle name="20% - Accent1 2 6 3" xfId="34" xr:uid="{00000000-0005-0000-0000-000021000000}"/>
    <cellStyle name="20% - Accent1 2 7" xfId="35" xr:uid="{00000000-0005-0000-0000-000022000000}"/>
    <cellStyle name="20% - Accent1 2 7 2" xfId="36" xr:uid="{00000000-0005-0000-0000-000023000000}"/>
    <cellStyle name="20% - Accent1 2 7 3" xfId="37" xr:uid="{00000000-0005-0000-0000-000024000000}"/>
    <cellStyle name="20% - Accent1 2 8" xfId="38" xr:uid="{00000000-0005-0000-0000-000025000000}"/>
    <cellStyle name="20% - Accent1 3" xfId="39" xr:uid="{00000000-0005-0000-0000-000026000000}"/>
    <cellStyle name="20% - Accent1 3 2" xfId="40" xr:uid="{00000000-0005-0000-0000-000027000000}"/>
    <cellStyle name="20% - Accent1 3 2 2" xfId="41" xr:uid="{00000000-0005-0000-0000-000028000000}"/>
    <cellStyle name="20% - Accent1 3 2 3" xfId="42" xr:uid="{00000000-0005-0000-0000-000029000000}"/>
    <cellStyle name="20% - Accent1 3 3" xfId="43" xr:uid="{00000000-0005-0000-0000-00002A000000}"/>
    <cellStyle name="20% - Accent1 3 4" xfId="44" xr:uid="{00000000-0005-0000-0000-00002B000000}"/>
    <cellStyle name="20% - Accent1 4" xfId="45" xr:uid="{00000000-0005-0000-0000-00002C000000}"/>
    <cellStyle name="20% - Accent1 4 2" xfId="46" xr:uid="{00000000-0005-0000-0000-00002D000000}"/>
    <cellStyle name="20% - Accent1 4 3" xfId="47" xr:uid="{00000000-0005-0000-0000-00002E000000}"/>
    <cellStyle name="20% - Accent1 5" xfId="48" xr:uid="{00000000-0005-0000-0000-00002F000000}"/>
    <cellStyle name="20% - Accent1 5 2" xfId="49" xr:uid="{00000000-0005-0000-0000-000030000000}"/>
    <cellStyle name="20% - Accent1 5 3" xfId="50" xr:uid="{00000000-0005-0000-0000-000031000000}"/>
    <cellStyle name="20% - Accent1 6" xfId="51" xr:uid="{00000000-0005-0000-0000-000032000000}"/>
    <cellStyle name="20% - Accent1 6 2" xfId="52" xr:uid="{00000000-0005-0000-0000-000033000000}"/>
    <cellStyle name="20% - Accent1 6 3" xfId="53" xr:uid="{00000000-0005-0000-0000-000034000000}"/>
    <cellStyle name="20% - Accent1 7" xfId="54" xr:uid="{00000000-0005-0000-0000-000035000000}"/>
    <cellStyle name="20% - Accent1 8" xfId="55" xr:uid="{00000000-0005-0000-0000-000036000000}"/>
    <cellStyle name="20% - Accent2" xfId="56" builtinId="34" customBuiltin="1"/>
    <cellStyle name="20% - Accent2 2" xfId="57" xr:uid="{00000000-0005-0000-0000-000038000000}"/>
    <cellStyle name="20% - Accent2 2 2" xfId="58" xr:uid="{00000000-0005-0000-0000-000039000000}"/>
    <cellStyle name="20% - Accent2 2 2 2" xfId="59" xr:uid="{00000000-0005-0000-0000-00003A000000}"/>
    <cellStyle name="20% - Accent2 2 2 2 2" xfId="60" xr:uid="{00000000-0005-0000-0000-00003B000000}"/>
    <cellStyle name="20% - Accent2 2 2 2 3" xfId="61" xr:uid="{00000000-0005-0000-0000-00003C000000}"/>
    <cellStyle name="20% - Accent2 2 2 3" xfId="62" xr:uid="{00000000-0005-0000-0000-00003D000000}"/>
    <cellStyle name="20% - Accent2 2 2 3 2" xfId="63" xr:uid="{00000000-0005-0000-0000-00003E000000}"/>
    <cellStyle name="20% - Accent2 2 2 3 3" xfId="64" xr:uid="{00000000-0005-0000-0000-00003F000000}"/>
    <cellStyle name="20% - Accent2 2 2 4" xfId="65" xr:uid="{00000000-0005-0000-0000-000040000000}"/>
    <cellStyle name="20% - Accent2 2 2 5" xfId="66" xr:uid="{00000000-0005-0000-0000-000041000000}"/>
    <cellStyle name="20% - Accent2 2 2 5 2" xfId="67" xr:uid="{00000000-0005-0000-0000-000042000000}"/>
    <cellStyle name="20% - Accent2 2 2 6" xfId="68" xr:uid="{00000000-0005-0000-0000-000043000000}"/>
    <cellStyle name="20% - Accent2 2 3" xfId="69" xr:uid="{00000000-0005-0000-0000-000044000000}"/>
    <cellStyle name="20% - Accent2 2 3 2" xfId="70" xr:uid="{00000000-0005-0000-0000-000045000000}"/>
    <cellStyle name="20% - Accent2 2 3 2 2" xfId="71" xr:uid="{00000000-0005-0000-0000-000046000000}"/>
    <cellStyle name="20% - Accent2 2 3 2 2 2" xfId="72" xr:uid="{00000000-0005-0000-0000-000047000000}"/>
    <cellStyle name="20% - Accent2 2 3 2 2 3" xfId="73" xr:uid="{00000000-0005-0000-0000-000048000000}"/>
    <cellStyle name="20% - Accent2 2 3 2 3" xfId="74" xr:uid="{00000000-0005-0000-0000-000049000000}"/>
    <cellStyle name="20% - Accent2 2 3 2 4" xfId="75" xr:uid="{00000000-0005-0000-0000-00004A000000}"/>
    <cellStyle name="20% - Accent2 2 3 3" xfId="76" xr:uid="{00000000-0005-0000-0000-00004B000000}"/>
    <cellStyle name="20% - Accent2 2 3 3 2" xfId="77" xr:uid="{00000000-0005-0000-0000-00004C000000}"/>
    <cellStyle name="20% - Accent2 2 3 3 3" xfId="78" xr:uid="{00000000-0005-0000-0000-00004D000000}"/>
    <cellStyle name="20% - Accent2 2 3 4" xfId="79" xr:uid="{00000000-0005-0000-0000-00004E000000}"/>
    <cellStyle name="20% - Accent2 2 3 5" xfId="80" xr:uid="{00000000-0005-0000-0000-00004F000000}"/>
    <cellStyle name="20% - Accent2 2 4" xfId="81" xr:uid="{00000000-0005-0000-0000-000050000000}"/>
    <cellStyle name="20% - Accent2 2 4 2" xfId="82" xr:uid="{00000000-0005-0000-0000-000051000000}"/>
    <cellStyle name="20% - Accent2 2 4 3" xfId="83" xr:uid="{00000000-0005-0000-0000-000052000000}"/>
    <cellStyle name="20% - Accent2 2 5" xfId="84" xr:uid="{00000000-0005-0000-0000-000053000000}"/>
    <cellStyle name="20% - Accent2 2 5 2" xfId="85" xr:uid="{00000000-0005-0000-0000-000054000000}"/>
    <cellStyle name="20% - Accent2 2 5 3" xfId="86" xr:uid="{00000000-0005-0000-0000-000055000000}"/>
    <cellStyle name="20% - Accent2 2 6" xfId="87" xr:uid="{00000000-0005-0000-0000-000056000000}"/>
    <cellStyle name="20% - Accent2 2 6 2" xfId="88" xr:uid="{00000000-0005-0000-0000-000057000000}"/>
    <cellStyle name="20% - Accent2 2 6 3" xfId="89" xr:uid="{00000000-0005-0000-0000-000058000000}"/>
    <cellStyle name="20% - Accent2 2 7" xfId="90" xr:uid="{00000000-0005-0000-0000-000059000000}"/>
    <cellStyle name="20% - Accent2 2 7 2" xfId="91" xr:uid="{00000000-0005-0000-0000-00005A000000}"/>
    <cellStyle name="20% - Accent2 2 7 3" xfId="92" xr:uid="{00000000-0005-0000-0000-00005B000000}"/>
    <cellStyle name="20% - Accent2 2 8" xfId="93" xr:uid="{00000000-0005-0000-0000-00005C000000}"/>
    <cellStyle name="20% - Accent2 3" xfId="94" xr:uid="{00000000-0005-0000-0000-00005D000000}"/>
    <cellStyle name="20% - Accent2 3 2" xfId="95" xr:uid="{00000000-0005-0000-0000-00005E000000}"/>
    <cellStyle name="20% - Accent2 3 2 2" xfId="96" xr:uid="{00000000-0005-0000-0000-00005F000000}"/>
    <cellStyle name="20% - Accent2 3 2 3" xfId="97" xr:uid="{00000000-0005-0000-0000-000060000000}"/>
    <cellStyle name="20% - Accent2 3 3" xfId="98" xr:uid="{00000000-0005-0000-0000-000061000000}"/>
    <cellStyle name="20% - Accent2 3 4" xfId="99" xr:uid="{00000000-0005-0000-0000-000062000000}"/>
    <cellStyle name="20% - Accent2 4" xfId="100" xr:uid="{00000000-0005-0000-0000-000063000000}"/>
    <cellStyle name="20% - Accent2 4 2" xfId="101" xr:uid="{00000000-0005-0000-0000-000064000000}"/>
    <cellStyle name="20% - Accent2 4 3" xfId="102" xr:uid="{00000000-0005-0000-0000-000065000000}"/>
    <cellStyle name="20% - Accent2 5" xfId="103" xr:uid="{00000000-0005-0000-0000-000066000000}"/>
    <cellStyle name="20% - Accent2 5 2" xfId="104" xr:uid="{00000000-0005-0000-0000-000067000000}"/>
    <cellStyle name="20% - Accent2 5 3" xfId="105" xr:uid="{00000000-0005-0000-0000-000068000000}"/>
    <cellStyle name="20% - Accent2 6" xfId="106" xr:uid="{00000000-0005-0000-0000-000069000000}"/>
    <cellStyle name="20% - Accent2 6 2" xfId="107" xr:uid="{00000000-0005-0000-0000-00006A000000}"/>
    <cellStyle name="20% - Accent2 6 3" xfId="108" xr:uid="{00000000-0005-0000-0000-00006B000000}"/>
    <cellStyle name="20% - Accent2 7" xfId="109" xr:uid="{00000000-0005-0000-0000-00006C000000}"/>
    <cellStyle name="20% - Accent2 8" xfId="110" xr:uid="{00000000-0005-0000-0000-00006D000000}"/>
    <cellStyle name="20% - Accent3" xfId="111" builtinId="38" customBuiltin="1"/>
    <cellStyle name="20% - Accent3 2" xfId="112" xr:uid="{00000000-0005-0000-0000-00006F000000}"/>
    <cellStyle name="20% - Accent3 2 2" xfId="113" xr:uid="{00000000-0005-0000-0000-000070000000}"/>
    <cellStyle name="20% - Accent3 2 2 2" xfId="114" xr:uid="{00000000-0005-0000-0000-000071000000}"/>
    <cellStyle name="20% - Accent3 2 2 2 2" xfId="115" xr:uid="{00000000-0005-0000-0000-000072000000}"/>
    <cellStyle name="20% - Accent3 2 2 2 3" xfId="116" xr:uid="{00000000-0005-0000-0000-000073000000}"/>
    <cellStyle name="20% - Accent3 2 2 3" xfId="117" xr:uid="{00000000-0005-0000-0000-000074000000}"/>
    <cellStyle name="20% - Accent3 2 2 3 2" xfId="118" xr:uid="{00000000-0005-0000-0000-000075000000}"/>
    <cellStyle name="20% - Accent3 2 2 3 3" xfId="119" xr:uid="{00000000-0005-0000-0000-000076000000}"/>
    <cellStyle name="20% - Accent3 2 2 4" xfId="120" xr:uid="{00000000-0005-0000-0000-000077000000}"/>
    <cellStyle name="20% - Accent3 2 2 5" xfId="121" xr:uid="{00000000-0005-0000-0000-000078000000}"/>
    <cellStyle name="20% - Accent3 2 2 5 2" xfId="122" xr:uid="{00000000-0005-0000-0000-000079000000}"/>
    <cellStyle name="20% - Accent3 2 2 6" xfId="123" xr:uid="{00000000-0005-0000-0000-00007A000000}"/>
    <cellStyle name="20% - Accent3 2 3" xfId="124" xr:uid="{00000000-0005-0000-0000-00007B000000}"/>
    <cellStyle name="20% - Accent3 2 3 2" xfId="125" xr:uid="{00000000-0005-0000-0000-00007C000000}"/>
    <cellStyle name="20% - Accent3 2 3 2 2" xfId="126" xr:uid="{00000000-0005-0000-0000-00007D000000}"/>
    <cellStyle name="20% - Accent3 2 3 2 2 2" xfId="127" xr:uid="{00000000-0005-0000-0000-00007E000000}"/>
    <cellStyle name="20% - Accent3 2 3 2 2 3" xfId="128" xr:uid="{00000000-0005-0000-0000-00007F000000}"/>
    <cellStyle name="20% - Accent3 2 3 2 3" xfId="129" xr:uid="{00000000-0005-0000-0000-000080000000}"/>
    <cellStyle name="20% - Accent3 2 3 2 4" xfId="130" xr:uid="{00000000-0005-0000-0000-000081000000}"/>
    <cellStyle name="20% - Accent3 2 3 3" xfId="131" xr:uid="{00000000-0005-0000-0000-000082000000}"/>
    <cellStyle name="20% - Accent3 2 3 3 2" xfId="132" xr:uid="{00000000-0005-0000-0000-000083000000}"/>
    <cellStyle name="20% - Accent3 2 3 3 3" xfId="133" xr:uid="{00000000-0005-0000-0000-000084000000}"/>
    <cellStyle name="20% - Accent3 2 3 4" xfId="134" xr:uid="{00000000-0005-0000-0000-000085000000}"/>
    <cellStyle name="20% - Accent3 2 3 5" xfId="135" xr:uid="{00000000-0005-0000-0000-000086000000}"/>
    <cellStyle name="20% - Accent3 2 4" xfId="136" xr:uid="{00000000-0005-0000-0000-000087000000}"/>
    <cellStyle name="20% - Accent3 2 4 2" xfId="137" xr:uid="{00000000-0005-0000-0000-000088000000}"/>
    <cellStyle name="20% - Accent3 2 4 3" xfId="138" xr:uid="{00000000-0005-0000-0000-000089000000}"/>
    <cellStyle name="20% - Accent3 2 5" xfId="139" xr:uid="{00000000-0005-0000-0000-00008A000000}"/>
    <cellStyle name="20% - Accent3 2 5 2" xfId="140" xr:uid="{00000000-0005-0000-0000-00008B000000}"/>
    <cellStyle name="20% - Accent3 2 5 3" xfId="141" xr:uid="{00000000-0005-0000-0000-00008C000000}"/>
    <cellStyle name="20% - Accent3 2 6" xfId="142" xr:uid="{00000000-0005-0000-0000-00008D000000}"/>
    <cellStyle name="20% - Accent3 2 6 2" xfId="143" xr:uid="{00000000-0005-0000-0000-00008E000000}"/>
    <cellStyle name="20% - Accent3 2 6 3" xfId="144" xr:uid="{00000000-0005-0000-0000-00008F000000}"/>
    <cellStyle name="20% - Accent3 2 7" xfId="145" xr:uid="{00000000-0005-0000-0000-000090000000}"/>
    <cellStyle name="20% - Accent3 2 7 2" xfId="146" xr:uid="{00000000-0005-0000-0000-000091000000}"/>
    <cellStyle name="20% - Accent3 2 7 3" xfId="147" xr:uid="{00000000-0005-0000-0000-000092000000}"/>
    <cellStyle name="20% - Accent3 2 8" xfId="148" xr:uid="{00000000-0005-0000-0000-000093000000}"/>
    <cellStyle name="20% - Accent3 3" xfId="149" xr:uid="{00000000-0005-0000-0000-000094000000}"/>
    <cellStyle name="20% - Accent3 3 2" xfId="150" xr:uid="{00000000-0005-0000-0000-000095000000}"/>
    <cellStyle name="20% - Accent3 3 2 2" xfId="151" xr:uid="{00000000-0005-0000-0000-000096000000}"/>
    <cellStyle name="20% - Accent3 3 2 3" xfId="152" xr:uid="{00000000-0005-0000-0000-000097000000}"/>
    <cellStyle name="20% - Accent3 3 3" xfId="153" xr:uid="{00000000-0005-0000-0000-000098000000}"/>
    <cellStyle name="20% - Accent3 3 4" xfId="154" xr:uid="{00000000-0005-0000-0000-000099000000}"/>
    <cellStyle name="20% - Accent3 4" xfId="155" xr:uid="{00000000-0005-0000-0000-00009A000000}"/>
    <cellStyle name="20% - Accent3 4 2" xfId="156" xr:uid="{00000000-0005-0000-0000-00009B000000}"/>
    <cellStyle name="20% - Accent3 4 3" xfId="157" xr:uid="{00000000-0005-0000-0000-00009C000000}"/>
    <cellStyle name="20% - Accent3 5" xfId="158" xr:uid="{00000000-0005-0000-0000-00009D000000}"/>
    <cellStyle name="20% - Accent3 5 2" xfId="159" xr:uid="{00000000-0005-0000-0000-00009E000000}"/>
    <cellStyle name="20% - Accent3 5 3" xfId="160" xr:uid="{00000000-0005-0000-0000-00009F000000}"/>
    <cellStyle name="20% - Accent3 6" xfId="161" xr:uid="{00000000-0005-0000-0000-0000A0000000}"/>
    <cellStyle name="20% - Accent3 6 2" xfId="162" xr:uid="{00000000-0005-0000-0000-0000A1000000}"/>
    <cellStyle name="20% - Accent3 6 3" xfId="163" xr:uid="{00000000-0005-0000-0000-0000A2000000}"/>
    <cellStyle name="20% - Accent3 7" xfId="164" xr:uid="{00000000-0005-0000-0000-0000A3000000}"/>
    <cellStyle name="20% - Accent3 8" xfId="165" xr:uid="{00000000-0005-0000-0000-0000A4000000}"/>
    <cellStyle name="20% - Accent4" xfId="166" builtinId="42" customBuiltin="1"/>
    <cellStyle name="20% - Accent4 2" xfId="167" xr:uid="{00000000-0005-0000-0000-0000A6000000}"/>
    <cellStyle name="20% - Accent4 2 2" xfId="168" xr:uid="{00000000-0005-0000-0000-0000A7000000}"/>
    <cellStyle name="20% - Accent4 2 2 2" xfId="169" xr:uid="{00000000-0005-0000-0000-0000A8000000}"/>
    <cellStyle name="20% - Accent4 2 2 2 2" xfId="170" xr:uid="{00000000-0005-0000-0000-0000A9000000}"/>
    <cellStyle name="20% - Accent4 2 2 2 3" xfId="171" xr:uid="{00000000-0005-0000-0000-0000AA000000}"/>
    <cellStyle name="20% - Accent4 2 2 3" xfId="172" xr:uid="{00000000-0005-0000-0000-0000AB000000}"/>
    <cellStyle name="20% - Accent4 2 2 3 2" xfId="173" xr:uid="{00000000-0005-0000-0000-0000AC000000}"/>
    <cellStyle name="20% - Accent4 2 2 3 3" xfId="174" xr:uid="{00000000-0005-0000-0000-0000AD000000}"/>
    <cellStyle name="20% - Accent4 2 2 4" xfId="175" xr:uid="{00000000-0005-0000-0000-0000AE000000}"/>
    <cellStyle name="20% - Accent4 2 2 5" xfId="176" xr:uid="{00000000-0005-0000-0000-0000AF000000}"/>
    <cellStyle name="20% - Accent4 2 2 5 2" xfId="177" xr:uid="{00000000-0005-0000-0000-0000B0000000}"/>
    <cellStyle name="20% - Accent4 2 2 6" xfId="178" xr:uid="{00000000-0005-0000-0000-0000B1000000}"/>
    <cellStyle name="20% - Accent4 2 3" xfId="179" xr:uid="{00000000-0005-0000-0000-0000B2000000}"/>
    <cellStyle name="20% - Accent4 2 3 2" xfId="180" xr:uid="{00000000-0005-0000-0000-0000B3000000}"/>
    <cellStyle name="20% - Accent4 2 3 2 2" xfId="181" xr:uid="{00000000-0005-0000-0000-0000B4000000}"/>
    <cellStyle name="20% - Accent4 2 3 2 2 2" xfId="182" xr:uid="{00000000-0005-0000-0000-0000B5000000}"/>
    <cellStyle name="20% - Accent4 2 3 2 2 3" xfId="183" xr:uid="{00000000-0005-0000-0000-0000B6000000}"/>
    <cellStyle name="20% - Accent4 2 3 2 3" xfId="184" xr:uid="{00000000-0005-0000-0000-0000B7000000}"/>
    <cellStyle name="20% - Accent4 2 3 2 4" xfId="185" xr:uid="{00000000-0005-0000-0000-0000B8000000}"/>
    <cellStyle name="20% - Accent4 2 3 3" xfId="186" xr:uid="{00000000-0005-0000-0000-0000B9000000}"/>
    <cellStyle name="20% - Accent4 2 3 3 2" xfId="187" xr:uid="{00000000-0005-0000-0000-0000BA000000}"/>
    <cellStyle name="20% - Accent4 2 3 3 3" xfId="188" xr:uid="{00000000-0005-0000-0000-0000BB000000}"/>
    <cellStyle name="20% - Accent4 2 3 4" xfId="189" xr:uid="{00000000-0005-0000-0000-0000BC000000}"/>
    <cellStyle name="20% - Accent4 2 3 5" xfId="190" xr:uid="{00000000-0005-0000-0000-0000BD000000}"/>
    <cellStyle name="20% - Accent4 2 4" xfId="191" xr:uid="{00000000-0005-0000-0000-0000BE000000}"/>
    <cellStyle name="20% - Accent4 2 4 2" xfId="192" xr:uid="{00000000-0005-0000-0000-0000BF000000}"/>
    <cellStyle name="20% - Accent4 2 4 3" xfId="193" xr:uid="{00000000-0005-0000-0000-0000C0000000}"/>
    <cellStyle name="20% - Accent4 2 5" xfId="194" xr:uid="{00000000-0005-0000-0000-0000C1000000}"/>
    <cellStyle name="20% - Accent4 2 5 2" xfId="195" xr:uid="{00000000-0005-0000-0000-0000C2000000}"/>
    <cellStyle name="20% - Accent4 2 5 3" xfId="196" xr:uid="{00000000-0005-0000-0000-0000C3000000}"/>
    <cellStyle name="20% - Accent4 2 6" xfId="197" xr:uid="{00000000-0005-0000-0000-0000C4000000}"/>
    <cellStyle name="20% - Accent4 2 6 2" xfId="198" xr:uid="{00000000-0005-0000-0000-0000C5000000}"/>
    <cellStyle name="20% - Accent4 2 6 3" xfId="199" xr:uid="{00000000-0005-0000-0000-0000C6000000}"/>
    <cellStyle name="20% - Accent4 2 7" xfId="200" xr:uid="{00000000-0005-0000-0000-0000C7000000}"/>
    <cellStyle name="20% - Accent4 2 7 2" xfId="201" xr:uid="{00000000-0005-0000-0000-0000C8000000}"/>
    <cellStyle name="20% - Accent4 2 7 3" xfId="202" xr:uid="{00000000-0005-0000-0000-0000C9000000}"/>
    <cellStyle name="20% - Accent4 2 8" xfId="203" xr:uid="{00000000-0005-0000-0000-0000CA000000}"/>
    <cellStyle name="20% - Accent4 3" xfId="204" xr:uid="{00000000-0005-0000-0000-0000CB000000}"/>
    <cellStyle name="20% - Accent4 3 2" xfId="205" xr:uid="{00000000-0005-0000-0000-0000CC000000}"/>
    <cellStyle name="20% - Accent4 3 2 2" xfId="206" xr:uid="{00000000-0005-0000-0000-0000CD000000}"/>
    <cellStyle name="20% - Accent4 3 2 3" xfId="207" xr:uid="{00000000-0005-0000-0000-0000CE000000}"/>
    <cellStyle name="20% - Accent4 3 3" xfId="208" xr:uid="{00000000-0005-0000-0000-0000CF000000}"/>
    <cellStyle name="20% - Accent4 3 4" xfId="209" xr:uid="{00000000-0005-0000-0000-0000D0000000}"/>
    <cellStyle name="20% - Accent4 4" xfId="210" xr:uid="{00000000-0005-0000-0000-0000D1000000}"/>
    <cellStyle name="20% - Accent4 4 2" xfId="211" xr:uid="{00000000-0005-0000-0000-0000D2000000}"/>
    <cellStyle name="20% - Accent4 4 3" xfId="212" xr:uid="{00000000-0005-0000-0000-0000D3000000}"/>
    <cellStyle name="20% - Accent4 5" xfId="213" xr:uid="{00000000-0005-0000-0000-0000D4000000}"/>
    <cellStyle name="20% - Accent4 5 2" xfId="214" xr:uid="{00000000-0005-0000-0000-0000D5000000}"/>
    <cellStyle name="20% - Accent4 5 3" xfId="215" xr:uid="{00000000-0005-0000-0000-0000D6000000}"/>
    <cellStyle name="20% - Accent4 6" xfId="216" xr:uid="{00000000-0005-0000-0000-0000D7000000}"/>
    <cellStyle name="20% - Accent4 6 2" xfId="217" xr:uid="{00000000-0005-0000-0000-0000D8000000}"/>
    <cellStyle name="20% - Accent4 6 3" xfId="218" xr:uid="{00000000-0005-0000-0000-0000D9000000}"/>
    <cellStyle name="20% - Accent4 7" xfId="219" xr:uid="{00000000-0005-0000-0000-0000DA000000}"/>
    <cellStyle name="20% - Accent4 8" xfId="220" xr:uid="{00000000-0005-0000-0000-0000DB000000}"/>
    <cellStyle name="20% - Accent5" xfId="221" builtinId="46" customBuiltin="1"/>
    <cellStyle name="20% - Accent5 2" xfId="222" xr:uid="{00000000-0005-0000-0000-0000DD000000}"/>
    <cellStyle name="20% - Accent5 2 2" xfId="223" xr:uid="{00000000-0005-0000-0000-0000DE000000}"/>
    <cellStyle name="20% - Accent5 2 2 2" xfId="224" xr:uid="{00000000-0005-0000-0000-0000DF000000}"/>
    <cellStyle name="20% - Accent5 2 2 2 2" xfId="225" xr:uid="{00000000-0005-0000-0000-0000E0000000}"/>
    <cellStyle name="20% - Accent5 2 2 2 3" xfId="226" xr:uid="{00000000-0005-0000-0000-0000E1000000}"/>
    <cellStyle name="20% - Accent5 2 2 3" xfId="227" xr:uid="{00000000-0005-0000-0000-0000E2000000}"/>
    <cellStyle name="20% - Accent5 2 2 3 2" xfId="228" xr:uid="{00000000-0005-0000-0000-0000E3000000}"/>
    <cellStyle name="20% - Accent5 2 2 3 3" xfId="229" xr:uid="{00000000-0005-0000-0000-0000E4000000}"/>
    <cellStyle name="20% - Accent5 2 2 4" xfId="230" xr:uid="{00000000-0005-0000-0000-0000E5000000}"/>
    <cellStyle name="20% - Accent5 2 2 5" xfId="231" xr:uid="{00000000-0005-0000-0000-0000E6000000}"/>
    <cellStyle name="20% - Accent5 2 2 5 2" xfId="232" xr:uid="{00000000-0005-0000-0000-0000E7000000}"/>
    <cellStyle name="20% - Accent5 2 2 6" xfId="233" xr:uid="{00000000-0005-0000-0000-0000E8000000}"/>
    <cellStyle name="20% - Accent5 2 3" xfId="234" xr:uid="{00000000-0005-0000-0000-0000E9000000}"/>
    <cellStyle name="20% - Accent5 2 3 2" xfId="235" xr:uid="{00000000-0005-0000-0000-0000EA000000}"/>
    <cellStyle name="20% - Accent5 2 3 2 2" xfId="236" xr:uid="{00000000-0005-0000-0000-0000EB000000}"/>
    <cellStyle name="20% - Accent5 2 3 2 2 2" xfId="237" xr:uid="{00000000-0005-0000-0000-0000EC000000}"/>
    <cellStyle name="20% - Accent5 2 3 2 2 3" xfId="238" xr:uid="{00000000-0005-0000-0000-0000ED000000}"/>
    <cellStyle name="20% - Accent5 2 3 2 3" xfId="239" xr:uid="{00000000-0005-0000-0000-0000EE000000}"/>
    <cellStyle name="20% - Accent5 2 3 2 4" xfId="240" xr:uid="{00000000-0005-0000-0000-0000EF000000}"/>
    <cellStyle name="20% - Accent5 2 3 3" xfId="241" xr:uid="{00000000-0005-0000-0000-0000F0000000}"/>
    <cellStyle name="20% - Accent5 2 3 3 2" xfId="242" xr:uid="{00000000-0005-0000-0000-0000F1000000}"/>
    <cellStyle name="20% - Accent5 2 3 3 3" xfId="243" xr:uid="{00000000-0005-0000-0000-0000F2000000}"/>
    <cellStyle name="20% - Accent5 2 3 4" xfId="244" xr:uid="{00000000-0005-0000-0000-0000F3000000}"/>
    <cellStyle name="20% - Accent5 2 3 5" xfId="245" xr:uid="{00000000-0005-0000-0000-0000F4000000}"/>
    <cellStyle name="20% - Accent5 2 4" xfId="246" xr:uid="{00000000-0005-0000-0000-0000F5000000}"/>
    <cellStyle name="20% - Accent5 2 4 2" xfId="247" xr:uid="{00000000-0005-0000-0000-0000F6000000}"/>
    <cellStyle name="20% - Accent5 2 4 3" xfId="248" xr:uid="{00000000-0005-0000-0000-0000F7000000}"/>
    <cellStyle name="20% - Accent5 2 5" xfId="249" xr:uid="{00000000-0005-0000-0000-0000F8000000}"/>
    <cellStyle name="20% - Accent5 2 5 2" xfId="250" xr:uid="{00000000-0005-0000-0000-0000F9000000}"/>
    <cellStyle name="20% - Accent5 2 5 3" xfId="251" xr:uid="{00000000-0005-0000-0000-0000FA000000}"/>
    <cellStyle name="20% - Accent5 2 6" xfId="252" xr:uid="{00000000-0005-0000-0000-0000FB000000}"/>
    <cellStyle name="20% - Accent5 2 6 2" xfId="253" xr:uid="{00000000-0005-0000-0000-0000FC000000}"/>
    <cellStyle name="20% - Accent5 2 6 3" xfId="254" xr:uid="{00000000-0005-0000-0000-0000FD000000}"/>
    <cellStyle name="20% - Accent5 2 7" xfId="255" xr:uid="{00000000-0005-0000-0000-0000FE000000}"/>
    <cellStyle name="20% - Accent5 2 7 2" xfId="256" xr:uid="{00000000-0005-0000-0000-0000FF000000}"/>
    <cellStyle name="20% - Accent5 2 7 3" xfId="257" xr:uid="{00000000-0005-0000-0000-000000010000}"/>
    <cellStyle name="20% - Accent5 2 8" xfId="258" xr:uid="{00000000-0005-0000-0000-000001010000}"/>
    <cellStyle name="20% - Accent5 3" xfId="259" xr:uid="{00000000-0005-0000-0000-000002010000}"/>
    <cellStyle name="20% - Accent5 3 2" xfId="260" xr:uid="{00000000-0005-0000-0000-000003010000}"/>
    <cellStyle name="20% - Accent5 3 2 2" xfId="261" xr:uid="{00000000-0005-0000-0000-000004010000}"/>
    <cellStyle name="20% - Accent5 3 2 3" xfId="262" xr:uid="{00000000-0005-0000-0000-000005010000}"/>
    <cellStyle name="20% - Accent5 3 3" xfId="263" xr:uid="{00000000-0005-0000-0000-000006010000}"/>
    <cellStyle name="20% - Accent5 3 4" xfId="264" xr:uid="{00000000-0005-0000-0000-000007010000}"/>
    <cellStyle name="20% - Accent5 4" xfId="265" xr:uid="{00000000-0005-0000-0000-000008010000}"/>
    <cellStyle name="20% - Accent5 4 2" xfId="266" xr:uid="{00000000-0005-0000-0000-000009010000}"/>
    <cellStyle name="20% - Accent5 4 3" xfId="267" xr:uid="{00000000-0005-0000-0000-00000A010000}"/>
    <cellStyle name="20% - Accent5 5" xfId="268" xr:uid="{00000000-0005-0000-0000-00000B010000}"/>
    <cellStyle name="20% - Accent5 5 2" xfId="269" xr:uid="{00000000-0005-0000-0000-00000C010000}"/>
    <cellStyle name="20% - Accent5 5 3" xfId="270" xr:uid="{00000000-0005-0000-0000-00000D010000}"/>
    <cellStyle name="20% - Accent5 6" xfId="271" xr:uid="{00000000-0005-0000-0000-00000E010000}"/>
    <cellStyle name="20% - Accent5 6 2" xfId="272" xr:uid="{00000000-0005-0000-0000-00000F010000}"/>
    <cellStyle name="20% - Accent5 6 3" xfId="273" xr:uid="{00000000-0005-0000-0000-000010010000}"/>
    <cellStyle name="20% - Accent5 7" xfId="274" xr:uid="{00000000-0005-0000-0000-000011010000}"/>
    <cellStyle name="20% - Accent5 8" xfId="275" xr:uid="{00000000-0005-0000-0000-000012010000}"/>
    <cellStyle name="20% - Accent6" xfId="276" builtinId="50" customBuiltin="1"/>
    <cellStyle name="20% - Accent6 2" xfId="277" xr:uid="{00000000-0005-0000-0000-000014010000}"/>
    <cellStyle name="20% - Accent6 2 2" xfId="278" xr:uid="{00000000-0005-0000-0000-000015010000}"/>
    <cellStyle name="20% - Accent6 2 2 2" xfId="279" xr:uid="{00000000-0005-0000-0000-000016010000}"/>
    <cellStyle name="20% - Accent6 2 2 2 2" xfId="280" xr:uid="{00000000-0005-0000-0000-000017010000}"/>
    <cellStyle name="20% - Accent6 2 2 2 3" xfId="281" xr:uid="{00000000-0005-0000-0000-000018010000}"/>
    <cellStyle name="20% - Accent6 2 2 3" xfId="282" xr:uid="{00000000-0005-0000-0000-000019010000}"/>
    <cellStyle name="20% - Accent6 2 2 3 2" xfId="283" xr:uid="{00000000-0005-0000-0000-00001A010000}"/>
    <cellStyle name="20% - Accent6 2 2 3 3" xfId="284" xr:uid="{00000000-0005-0000-0000-00001B010000}"/>
    <cellStyle name="20% - Accent6 2 2 4" xfId="285" xr:uid="{00000000-0005-0000-0000-00001C010000}"/>
    <cellStyle name="20% - Accent6 2 2 5" xfId="286" xr:uid="{00000000-0005-0000-0000-00001D010000}"/>
    <cellStyle name="20% - Accent6 2 2 5 2" xfId="287" xr:uid="{00000000-0005-0000-0000-00001E010000}"/>
    <cellStyle name="20% - Accent6 2 2 6" xfId="288" xr:uid="{00000000-0005-0000-0000-00001F010000}"/>
    <cellStyle name="20% - Accent6 2 3" xfId="289" xr:uid="{00000000-0005-0000-0000-000020010000}"/>
    <cellStyle name="20% - Accent6 2 3 2" xfId="290" xr:uid="{00000000-0005-0000-0000-000021010000}"/>
    <cellStyle name="20% - Accent6 2 3 2 2" xfId="291" xr:uid="{00000000-0005-0000-0000-000022010000}"/>
    <cellStyle name="20% - Accent6 2 3 2 2 2" xfId="292" xr:uid="{00000000-0005-0000-0000-000023010000}"/>
    <cellStyle name="20% - Accent6 2 3 2 2 3" xfId="293" xr:uid="{00000000-0005-0000-0000-000024010000}"/>
    <cellStyle name="20% - Accent6 2 3 2 3" xfId="294" xr:uid="{00000000-0005-0000-0000-000025010000}"/>
    <cellStyle name="20% - Accent6 2 3 2 4" xfId="295" xr:uid="{00000000-0005-0000-0000-000026010000}"/>
    <cellStyle name="20% - Accent6 2 3 3" xfId="296" xr:uid="{00000000-0005-0000-0000-000027010000}"/>
    <cellStyle name="20% - Accent6 2 3 3 2" xfId="297" xr:uid="{00000000-0005-0000-0000-000028010000}"/>
    <cellStyle name="20% - Accent6 2 3 3 3" xfId="298" xr:uid="{00000000-0005-0000-0000-000029010000}"/>
    <cellStyle name="20% - Accent6 2 3 4" xfId="299" xr:uid="{00000000-0005-0000-0000-00002A010000}"/>
    <cellStyle name="20% - Accent6 2 3 5" xfId="300" xr:uid="{00000000-0005-0000-0000-00002B010000}"/>
    <cellStyle name="20% - Accent6 2 4" xfId="301" xr:uid="{00000000-0005-0000-0000-00002C010000}"/>
    <cellStyle name="20% - Accent6 2 4 2" xfId="302" xr:uid="{00000000-0005-0000-0000-00002D010000}"/>
    <cellStyle name="20% - Accent6 2 4 3" xfId="303" xr:uid="{00000000-0005-0000-0000-00002E010000}"/>
    <cellStyle name="20% - Accent6 2 5" xfId="304" xr:uid="{00000000-0005-0000-0000-00002F010000}"/>
    <cellStyle name="20% - Accent6 2 5 2" xfId="305" xr:uid="{00000000-0005-0000-0000-000030010000}"/>
    <cellStyle name="20% - Accent6 2 5 3" xfId="306" xr:uid="{00000000-0005-0000-0000-000031010000}"/>
    <cellStyle name="20% - Accent6 2 6" xfId="307" xr:uid="{00000000-0005-0000-0000-000032010000}"/>
    <cellStyle name="20% - Accent6 2 6 2" xfId="308" xr:uid="{00000000-0005-0000-0000-000033010000}"/>
    <cellStyle name="20% - Accent6 2 6 3" xfId="309" xr:uid="{00000000-0005-0000-0000-000034010000}"/>
    <cellStyle name="20% - Accent6 2 7" xfId="310" xr:uid="{00000000-0005-0000-0000-000035010000}"/>
    <cellStyle name="20% - Accent6 2 7 2" xfId="311" xr:uid="{00000000-0005-0000-0000-000036010000}"/>
    <cellStyle name="20% - Accent6 2 7 3" xfId="312" xr:uid="{00000000-0005-0000-0000-000037010000}"/>
    <cellStyle name="20% - Accent6 2 8" xfId="313" xr:uid="{00000000-0005-0000-0000-000038010000}"/>
    <cellStyle name="20% - Accent6 3" xfId="314" xr:uid="{00000000-0005-0000-0000-000039010000}"/>
    <cellStyle name="20% - Accent6 3 2" xfId="315" xr:uid="{00000000-0005-0000-0000-00003A010000}"/>
    <cellStyle name="20% - Accent6 3 2 2" xfId="316" xr:uid="{00000000-0005-0000-0000-00003B010000}"/>
    <cellStyle name="20% - Accent6 3 2 3" xfId="317" xr:uid="{00000000-0005-0000-0000-00003C010000}"/>
    <cellStyle name="20% - Accent6 3 3" xfId="318" xr:uid="{00000000-0005-0000-0000-00003D010000}"/>
    <cellStyle name="20% - Accent6 3 4" xfId="319" xr:uid="{00000000-0005-0000-0000-00003E010000}"/>
    <cellStyle name="20% - Accent6 4" xfId="320" xr:uid="{00000000-0005-0000-0000-00003F010000}"/>
    <cellStyle name="20% - Accent6 4 2" xfId="321" xr:uid="{00000000-0005-0000-0000-000040010000}"/>
    <cellStyle name="20% - Accent6 4 3" xfId="322" xr:uid="{00000000-0005-0000-0000-000041010000}"/>
    <cellStyle name="20% - Accent6 5" xfId="323" xr:uid="{00000000-0005-0000-0000-000042010000}"/>
    <cellStyle name="20% - Accent6 5 2" xfId="324" xr:uid="{00000000-0005-0000-0000-000043010000}"/>
    <cellStyle name="20% - Accent6 5 3" xfId="325" xr:uid="{00000000-0005-0000-0000-000044010000}"/>
    <cellStyle name="20% - Accent6 6" xfId="326" xr:uid="{00000000-0005-0000-0000-000045010000}"/>
    <cellStyle name="20% - Accent6 6 2" xfId="327" xr:uid="{00000000-0005-0000-0000-000046010000}"/>
    <cellStyle name="20% - Accent6 6 3" xfId="328" xr:uid="{00000000-0005-0000-0000-000047010000}"/>
    <cellStyle name="20% - Accent6 7" xfId="329" xr:uid="{00000000-0005-0000-0000-000048010000}"/>
    <cellStyle name="20% - Accent6 8" xfId="330" xr:uid="{00000000-0005-0000-0000-000049010000}"/>
    <cellStyle name="40% - Accent1" xfId="331" builtinId="31" customBuiltin="1"/>
    <cellStyle name="40% - Accent1 2" xfId="332" xr:uid="{00000000-0005-0000-0000-00004B010000}"/>
    <cellStyle name="40% - Accent1 2 2" xfId="333" xr:uid="{00000000-0005-0000-0000-00004C010000}"/>
    <cellStyle name="40% - Accent1 2 2 2" xfId="334" xr:uid="{00000000-0005-0000-0000-00004D010000}"/>
    <cellStyle name="40% - Accent1 2 2 2 2" xfId="335" xr:uid="{00000000-0005-0000-0000-00004E010000}"/>
    <cellStyle name="40% - Accent1 2 2 2 3" xfId="336" xr:uid="{00000000-0005-0000-0000-00004F010000}"/>
    <cellStyle name="40% - Accent1 2 2 3" xfId="337" xr:uid="{00000000-0005-0000-0000-000050010000}"/>
    <cellStyle name="40% - Accent1 2 2 3 2" xfId="338" xr:uid="{00000000-0005-0000-0000-000051010000}"/>
    <cellStyle name="40% - Accent1 2 2 3 3" xfId="339" xr:uid="{00000000-0005-0000-0000-000052010000}"/>
    <cellStyle name="40% - Accent1 2 2 4" xfId="340" xr:uid="{00000000-0005-0000-0000-000053010000}"/>
    <cellStyle name="40% - Accent1 2 2 5" xfId="341" xr:uid="{00000000-0005-0000-0000-000054010000}"/>
    <cellStyle name="40% - Accent1 2 2 5 2" xfId="342" xr:uid="{00000000-0005-0000-0000-000055010000}"/>
    <cellStyle name="40% - Accent1 2 2 6" xfId="343" xr:uid="{00000000-0005-0000-0000-000056010000}"/>
    <cellStyle name="40% - Accent1 2 3" xfId="344" xr:uid="{00000000-0005-0000-0000-000057010000}"/>
    <cellStyle name="40% - Accent1 2 3 2" xfId="345" xr:uid="{00000000-0005-0000-0000-000058010000}"/>
    <cellStyle name="40% - Accent1 2 3 2 2" xfId="346" xr:uid="{00000000-0005-0000-0000-000059010000}"/>
    <cellStyle name="40% - Accent1 2 3 2 2 2" xfId="347" xr:uid="{00000000-0005-0000-0000-00005A010000}"/>
    <cellStyle name="40% - Accent1 2 3 2 2 3" xfId="348" xr:uid="{00000000-0005-0000-0000-00005B010000}"/>
    <cellStyle name="40% - Accent1 2 3 2 3" xfId="349" xr:uid="{00000000-0005-0000-0000-00005C010000}"/>
    <cellStyle name="40% - Accent1 2 3 2 4" xfId="350" xr:uid="{00000000-0005-0000-0000-00005D010000}"/>
    <cellStyle name="40% - Accent1 2 3 3" xfId="351" xr:uid="{00000000-0005-0000-0000-00005E010000}"/>
    <cellStyle name="40% - Accent1 2 3 3 2" xfId="352" xr:uid="{00000000-0005-0000-0000-00005F010000}"/>
    <cellStyle name="40% - Accent1 2 3 3 3" xfId="353" xr:uid="{00000000-0005-0000-0000-000060010000}"/>
    <cellStyle name="40% - Accent1 2 3 4" xfId="354" xr:uid="{00000000-0005-0000-0000-000061010000}"/>
    <cellStyle name="40% - Accent1 2 3 5" xfId="355" xr:uid="{00000000-0005-0000-0000-000062010000}"/>
    <cellStyle name="40% - Accent1 2 4" xfId="356" xr:uid="{00000000-0005-0000-0000-000063010000}"/>
    <cellStyle name="40% - Accent1 2 4 2" xfId="357" xr:uid="{00000000-0005-0000-0000-000064010000}"/>
    <cellStyle name="40% - Accent1 2 4 3" xfId="358" xr:uid="{00000000-0005-0000-0000-000065010000}"/>
    <cellStyle name="40% - Accent1 2 5" xfId="359" xr:uid="{00000000-0005-0000-0000-000066010000}"/>
    <cellStyle name="40% - Accent1 2 5 2" xfId="360" xr:uid="{00000000-0005-0000-0000-000067010000}"/>
    <cellStyle name="40% - Accent1 2 5 3" xfId="361" xr:uid="{00000000-0005-0000-0000-000068010000}"/>
    <cellStyle name="40% - Accent1 2 6" xfId="362" xr:uid="{00000000-0005-0000-0000-000069010000}"/>
    <cellStyle name="40% - Accent1 2 6 2" xfId="363" xr:uid="{00000000-0005-0000-0000-00006A010000}"/>
    <cellStyle name="40% - Accent1 2 6 3" xfId="364" xr:uid="{00000000-0005-0000-0000-00006B010000}"/>
    <cellStyle name="40% - Accent1 2 7" xfId="365" xr:uid="{00000000-0005-0000-0000-00006C010000}"/>
    <cellStyle name="40% - Accent1 2 7 2" xfId="366" xr:uid="{00000000-0005-0000-0000-00006D010000}"/>
    <cellStyle name="40% - Accent1 2 7 3" xfId="367" xr:uid="{00000000-0005-0000-0000-00006E010000}"/>
    <cellStyle name="40% - Accent1 2 8" xfId="368" xr:uid="{00000000-0005-0000-0000-00006F010000}"/>
    <cellStyle name="40% - Accent1 3" xfId="369" xr:uid="{00000000-0005-0000-0000-000070010000}"/>
    <cellStyle name="40% - Accent1 3 2" xfId="370" xr:uid="{00000000-0005-0000-0000-000071010000}"/>
    <cellStyle name="40% - Accent1 3 2 2" xfId="371" xr:uid="{00000000-0005-0000-0000-000072010000}"/>
    <cellStyle name="40% - Accent1 3 2 3" xfId="372" xr:uid="{00000000-0005-0000-0000-000073010000}"/>
    <cellStyle name="40% - Accent1 3 3" xfId="373" xr:uid="{00000000-0005-0000-0000-000074010000}"/>
    <cellStyle name="40% - Accent1 3 4" xfId="374" xr:uid="{00000000-0005-0000-0000-000075010000}"/>
    <cellStyle name="40% - Accent1 4" xfId="375" xr:uid="{00000000-0005-0000-0000-000076010000}"/>
    <cellStyle name="40% - Accent1 4 2" xfId="376" xr:uid="{00000000-0005-0000-0000-000077010000}"/>
    <cellStyle name="40% - Accent1 4 3" xfId="377" xr:uid="{00000000-0005-0000-0000-000078010000}"/>
    <cellStyle name="40% - Accent1 5" xfId="378" xr:uid="{00000000-0005-0000-0000-000079010000}"/>
    <cellStyle name="40% - Accent1 5 2" xfId="379" xr:uid="{00000000-0005-0000-0000-00007A010000}"/>
    <cellStyle name="40% - Accent1 5 3" xfId="380" xr:uid="{00000000-0005-0000-0000-00007B010000}"/>
    <cellStyle name="40% - Accent1 6" xfId="381" xr:uid="{00000000-0005-0000-0000-00007C010000}"/>
    <cellStyle name="40% - Accent1 6 2" xfId="382" xr:uid="{00000000-0005-0000-0000-00007D010000}"/>
    <cellStyle name="40% - Accent1 6 3" xfId="383" xr:uid="{00000000-0005-0000-0000-00007E010000}"/>
    <cellStyle name="40% - Accent1 7" xfId="384" xr:uid="{00000000-0005-0000-0000-00007F010000}"/>
    <cellStyle name="40% - Accent1 8" xfId="385" xr:uid="{00000000-0005-0000-0000-000080010000}"/>
    <cellStyle name="40% - Accent2" xfId="386" builtinId="35" customBuiltin="1"/>
    <cellStyle name="40% - Accent2 2" xfId="387" xr:uid="{00000000-0005-0000-0000-000082010000}"/>
    <cellStyle name="40% - Accent2 2 2" xfId="388" xr:uid="{00000000-0005-0000-0000-000083010000}"/>
    <cellStyle name="40% - Accent2 2 2 2" xfId="389" xr:uid="{00000000-0005-0000-0000-000084010000}"/>
    <cellStyle name="40% - Accent2 2 2 2 2" xfId="390" xr:uid="{00000000-0005-0000-0000-000085010000}"/>
    <cellStyle name="40% - Accent2 2 2 2 3" xfId="391" xr:uid="{00000000-0005-0000-0000-000086010000}"/>
    <cellStyle name="40% - Accent2 2 2 3" xfId="392" xr:uid="{00000000-0005-0000-0000-000087010000}"/>
    <cellStyle name="40% - Accent2 2 2 3 2" xfId="393" xr:uid="{00000000-0005-0000-0000-000088010000}"/>
    <cellStyle name="40% - Accent2 2 2 3 3" xfId="394" xr:uid="{00000000-0005-0000-0000-000089010000}"/>
    <cellStyle name="40% - Accent2 2 2 4" xfId="395" xr:uid="{00000000-0005-0000-0000-00008A010000}"/>
    <cellStyle name="40% - Accent2 2 2 5" xfId="396" xr:uid="{00000000-0005-0000-0000-00008B010000}"/>
    <cellStyle name="40% - Accent2 2 2 5 2" xfId="397" xr:uid="{00000000-0005-0000-0000-00008C010000}"/>
    <cellStyle name="40% - Accent2 2 2 6" xfId="398" xr:uid="{00000000-0005-0000-0000-00008D010000}"/>
    <cellStyle name="40% - Accent2 2 3" xfId="399" xr:uid="{00000000-0005-0000-0000-00008E010000}"/>
    <cellStyle name="40% - Accent2 2 3 2" xfId="400" xr:uid="{00000000-0005-0000-0000-00008F010000}"/>
    <cellStyle name="40% - Accent2 2 3 2 2" xfId="401" xr:uid="{00000000-0005-0000-0000-000090010000}"/>
    <cellStyle name="40% - Accent2 2 3 2 2 2" xfId="402" xr:uid="{00000000-0005-0000-0000-000091010000}"/>
    <cellStyle name="40% - Accent2 2 3 2 2 3" xfId="403" xr:uid="{00000000-0005-0000-0000-000092010000}"/>
    <cellStyle name="40% - Accent2 2 3 2 3" xfId="404" xr:uid="{00000000-0005-0000-0000-000093010000}"/>
    <cellStyle name="40% - Accent2 2 3 2 4" xfId="405" xr:uid="{00000000-0005-0000-0000-000094010000}"/>
    <cellStyle name="40% - Accent2 2 3 3" xfId="406" xr:uid="{00000000-0005-0000-0000-000095010000}"/>
    <cellStyle name="40% - Accent2 2 3 3 2" xfId="407" xr:uid="{00000000-0005-0000-0000-000096010000}"/>
    <cellStyle name="40% - Accent2 2 3 3 3" xfId="408" xr:uid="{00000000-0005-0000-0000-000097010000}"/>
    <cellStyle name="40% - Accent2 2 3 4" xfId="409" xr:uid="{00000000-0005-0000-0000-000098010000}"/>
    <cellStyle name="40% - Accent2 2 3 5" xfId="410" xr:uid="{00000000-0005-0000-0000-000099010000}"/>
    <cellStyle name="40% - Accent2 2 4" xfId="411" xr:uid="{00000000-0005-0000-0000-00009A010000}"/>
    <cellStyle name="40% - Accent2 2 4 2" xfId="412" xr:uid="{00000000-0005-0000-0000-00009B010000}"/>
    <cellStyle name="40% - Accent2 2 4 3" xfId="413" xr:uid="{00000000-0005-0000-0000-00009C010000}"/>
    <cellStyle name="40% - Accent2 2 5" xfId="414" xr:uid="{00000000-0005-0000-0000-00009D010000}"/>
    <cellStyle name="40% - Accent2 2 5 2" xfId="415" xr:uid="{00000000-0005-0000-0000-00009E010000}"/>
    <cellStyle name="40% - Accent2 2 5 3" xfId="416" xr:uid="{00000000-0005-0000-0000-00009F010000}"/>
    <cellStyle name="40% - Accent2 2 6" xfId="417" xr:uid="{00000000-0005-0000-0000-0000A0010000}"/>
    <cellStyle name="40% - Accent2 2 6 2" xfId="418" xr:uid="{00000000-0005-0000-0000-0000A1010000}"/>
    <cellStyle name="40% - Accent2 2 6 3" xfId="419" xr:uid="{00000000-0005-0000-0000-0000A2010000}"/>
    <cellStyle name="40% - Accent2 2 7" xfId="420" xr:uid="{00000000-0005-0000-0000-0000A3010000}"/>
    <cellStyle name="40% - Accent2 2 7 2" xfId="421" xr:uid="{00000000-0005-0000-0000-0000A4010000}"/>
    <cellStyle name="40% - Accent2 2 7 3" xfId="422" xr:uid="{00000000-0005-0000-0000-0000A5010000}"/>
    <cellStyle name="40% - Accent2 2 8" xfId="423" xr:uid="{00000000-0005-0000-0000-0000A6010000}"/>
    <cellStyle name="40% - Accent2 3" xfId="424" xr:uid="{00000000-0005-0000-0000-0000A7010000}"/>
    <cellStyle name="40% - Accent2 3 2" xfId="425" xr:uid="{00000000-0005-0000-0000-0000A8010000}"/>
    <cellStyle name="40% - Accent2 3 2 2" xfId="426" xr:uid="{00000000-0005-0000-0000-0000A9010000}"/>
    <cellStyle name="40% - Accent2 3 2 3" xfId="427" xr:uid="{00000000-0005-0000-0000-0000AA010000}"/>
    <cellStyle name="40% - Accent2 3 3" xfId="428" xr:uid="{00000000-0005-0000-0000-0000AB010000}"/>
    <cellStyle name="40% - Accent2 3 4" xfId="429" xr:uid="{00000000-0005-0000-0000-0000AC010000}"/>
    <cellStyle name="40% - Accent2 4" xfId="430" xr:uid="{00000000-0005-0000-0000-0000AD010000}"/>
    <cellStyle name="40% - Accent2 4 2" xfId="431" xr:uid="{00000000-0005-0000-0000-0000AE010000}"/>
    <cellStyle name="40% - Accent2 4 3" xfId="432" xr:uid="{00000000-0005-0000-0000-0000AF010000}"/>
    <cellStyle name="40% - Accent2 5" xfId="433" xr:uid="{00000000-0005-0000-0000-0000B0010000}"/>
    <cellStyle name="40% - Accent2 5 2" xfId="434" xr:uid="{00000000-0005-0000-0000-0000B1010000}"/>
    <cellStyle name="40% - Accent2 5 3" xfId="435" xr:uid="{00000000-0005-0000-0000-0000B2010000}"/>
    <cellStyle name="40% - Accent2 6" xfId="436" xr:uid="{00000000-0005-0000-0000-0000B3010000}"/>
    <cellStyle name="40% - Accent2 6 2" xfId="437" xr:uid="{00000000-0005-0000-0000-0000B4010000}"/>
    <cellStyle name="40% - Accent2 6 3" xfId="438" xr:uid="{00000000-0005-0000-0000-0000B5010000}"/>
    <cellStyle name="40% - Accent2 7" xfId="439" xr:uid="{00000000-0005-0000-0000-0000B6010000}"/>
    <cellStyle name="40% - Accent2 8" xfId="440" xr:uid="{00000000-0005-0000-0000-0000B7010000}"/>
    <cellStyle name="40% - Accent3" xfId="441" builtinId="39" customBuiltin="1"/>
    <cellStyle name="40% - Accent3 2" xfId="442" xr:uid="{00000000-0005-0000-0000-0000B9010000}"/>
    <cellStyle name="40% - Accent3 2 2" xfId="443" xr:uid="{00000000-0005-0000-0000-0000BA010000}"/>
    <cellStyle name="40% - Accent3 2 2 2" xfId="444" xr:uid="{00000000-0005-0000-0000-0000BB010000}"/>
    <cellStyle name="40% - Accent3 2 2 2 2" xfId="445" xr:uid="{00000000-0005-0000-0000-0000BC010000}"/>
    <cellStyle name="40% - Accent3 2 2 2 3" xfId="446" xr:uid="{00000000-0005-0000-0000-0000BD010000}"/>
    <cellStyle name="40% - Accent3 2 2 3" xfId="447" xr:uid="{00000000-0005-0000-0000-0000BE010000}"/>
    <cellStyle name="40% - Accent3 2 2 3 2" xfId="448" xr:uid="{00000000-0005-0000-0000-0000BF010000}"/>
    <cellStyle name="40% - Accent3 2 2 3 3" xfId="449" xr:uid="{00000000-0005-0000-0000-0000C0010000}"/>
    <cellStyle name="40% - Accent3 2 2 4" xfId="450" xr:uid="{00000000-0005-0000-0000-0000C1010000}"/>
    <cellStyle name="40% - Accent3 2 2 5" xfId="451" xr:uid="{00000000-0005-0000-0000-0000C2010000}"/>
    <cellStyle name="40% - Accent3 2 2 5 2" xfId="452" xr:uid="{00000000-0005-0000-0000-0000C3010000}"/>
    <cellStyle name="40% - Accent3 2 2 6" xfId="453" xr:uid="{00000000-0005-0000-0000-0000C4010000}"/>
    <cellStyle name="40% - Accent3 2 3" xfId="454" xr:uid="{00000000-0005-0000-0000-0000C5010000}"/>
    <cellStyle name="40% - Accent3 2 3 2" xfId="455" xr:uid="{00000000-0005-0000-0000-0000C6010000}"/>
    <cellStyle name="40% - Accent3 2 3 2 2" xfId="456" xr:uid="{00000000-0005-0000-0000-0000C7010000}"/>
    <cellStyle name="40% - Accent3 2 3 2 2 2" xfId="457" xr:uid="{00000000-0005-0000-0000-0000C8010000}"/>
    <cellStyle name="40% - Accent3 2 3 2 2 3" xfId="458" xr:uid="{00000000-0005-0000-0000-0000C9010000}"/>
    <cellStyle name="40% - Accent3 2 3 2 3" xfId="459" xr:uid="{00000000-0005-0000-0000-0000CA010000}"/>
    <cellStyle name="40% - Accent3 2 3 2 4" xfId="460" xr:uid="{00000000-0005-0000-0000-0000CB010000}"/>
    <cellStyle name="40% - Accent3 2 3 3" xfId="461" xr:uid="{00000000-0005-0000-0000-0000CC010000}"/>
    <cellStyle name="40% - Accent3 2 3 3 2" xfId="462" xr:uid="{00000000-0005-0000-0000-0000CD010000}"/>
    <cellStyle name="40% - Accent3 2 3 3 3" xfId="463" xr:uid="{00000000-0005-0000-0000-0000CE010000}"/>
    <cellStyle name="40% - Accent3 2 3 4" xfId="464" xr:uid="{00000000-0005-0000-0000-0000CF010000}"/>
    <cellStyle name="40% - Accent3 2 3 5" xfId="465" xr:uid="{00000000-0005-0000-0000-0000D0010000}"/>
    <cellStyle name="40% - Accent3 2 4" xfId="466" xr:uid="{00000000-0005-0000-0000-0000D1010000}"/>
    <cellStyle name="40% - Accent3 2 4 2" xfId="467" xr:uid="{00000000-0005-0000-0000-0000D2010000}"/>
    <cellStyle name="40% - Accent3 2 4 3" xfId="468" xr:uid="{00000000-0005-0000-0000-0000D3010000}"/>
    <cellStyle name="40% - Accent3 2 5" xfId="469" xr:uid="{00000000-0005-0000-0000-0000D4010000}"/>
    <cellStyle name="40% - Accent3 2 5 2" xfId="470" xr:uid="{00000000-0005-0000-0000-0000D5010000}"/>
    <cellStyle name="40% - Accent3 2 5 3" xfId="471" xr:uid="{00000000-0005-0000-0000-0000D6010000}"/>
    <cellStyle name="40% - Accent3 2 6" xfId="472" xr:uid="{00000000-0005-0000-0000-0000D7010000}"/>
    <cellStyle name="40% - Accent3 2 6 2" xfId="473" xr:uid="{00000000-0005-0000-0000-0000D8010000}"/>
    <cellStyle name="40% - Accent3 2 6 3" xfId="474" xr:uid="{00000000-0005-0000-0000-0000D9010000}"/>
    <cellStyle name="40% - Accent3 2 7" xfId="475" xr:uid="{00000000-0005-0000-0000-0000DA010000}"/>
    <cellStyle name="40% - Accent3 2 7 2" xfId="476" xr:uid="{00000000-0005-0000-0000-0000DB010000}"/>
    <cellStyle name="40% - Accent3 2 7 3" xfId="477" xr:uid="{00000000-0005-0000-0000-0000DC010000}"/>
    <cellStyle name="40% - Accent3 2 8" xfId="478" xr:uid="{00000000-0005-0000-0000-0000DD010000}"/>
    <cellStyle name="40% - Accent3 3" xfId="479" xr:uid="{00000000-0005-0000-0000-0000DE010000}"/>
    <cellStyle name="40% - Accent3 3 2" xfId="480" xr:uid="{00000000-0005-0000-0000-0000DF010000}"/>
    <cellStyle name="40% - Accent3 3 2 2" xfId="481" xr:uid="{00000000-0005-0000-0000-0000E0010000}"/>
    <cellStyle name="40% - Accent3 3 2 3" xfId="482" xr:uid="{00000000-0005-0000-0000-0000E1010000}"/>
    <cellStyle name="40% - Accent3 3 3" xfId="483" xr:uid="{00000000-0005-0000-0000-0000E2010000}"/>
    <cellStyle name="40% - Accent3 3 4" xfId="484" xr:uid="{00000000-0005-0000-0000-0000E3010000}"/>
    <cellStyle name="40% - Accent3 4" xfId="485" xr:uid="{00000000-0005-0000-0000-0000E4010000}"/>
    <cellStyle name="40% - Accent3 4 2" xfId="486" xr:uid="{00000000-0005-0000-0000-0000E5010000}"/>
    <cellStyle name="40% - Accent3 4 3" xfId="487" xr:uid="{00000000-0005-0000-0000-0000E6010000}"/>
    <cellStyle name="40% - Accent3 5" xfId="488" xr:uid="{00000000-0005-0000-0000-0000E7010000}"/>
    <cellStyle name="40% - Accent3 5 2" xfId="489" xr:uid="{00000000-0005-0000-0000-0000E8010000}"/>
    <cellStyle name="40% - Accent3 5 3" xfId="490" xr:uid="{00000000-0005-0000-0000-0000E9010000}"/>
    <cellStyle name="40% - Accent3 6" xfId="491" xr:uid="{00000000-0005-0000-0000-0000EA010000}"/>
    <cellStyle name="40% - Accent3 6 2" xfId="492" xr:uid="{00000000-0005-0000-0000-0000EB010000}"/>
    <cellStyle name="40% - Accent3 6 3" xfId="493" xr:uid="{00000000-0005-0000-0000-0000EC010000}"/>
    <cellStyle name="40% - Accent3 7" xfId="494" xr:uid="{00000000-0005-0000-0000-0000ED010000}"/>
    <cellStyle name="40% - Accent3 8" xfId="495" xr:uid="{00000000-0005-0000-0000-0000EE010000}"/>
    <cellStyle name="40% - Accent4" xfId="496" builtinId="43" customBuiltin="1"/>
    <cellStyle name="40% - Accent4 2" xfId="497" xr:uid="{00000000-0005-0000-0000-0000F0010000}"/>
    <cellStyle name="40% - Accent4 2 2" xfId="498" xr:uid="{00000000-0005-0000-0000-0000F1010000}"/>
    <cellStyle name="40% - Accent4 2 2 2" xfId="499" xr:uid="{00000000-0005-0000-0000-0000F2010000}"/>
    <cellStyle name="40% - Accent4 2 2 2 2" xfId="500" xr:uid="{00000000-0005-0000-0000-0000F3010000}"/>
    <cellStyle name="40% - Accent4 2 2 2 3" xfId="501" xr:uid="{00000000-0005-0000-0000-0000F4010000}"/>
    <cellStyle name="40% - Accent4 2 2 3" xfId="502" xr:uid="{00000000-0005-0000-0000-0000F5010000}"/>
    <cellStyle name="40% - Accent4 2 2 3 2" xfId="503" xr:uid="{00000000-0005-0000-0000-0000F6010000}"/>
    <cellStyle name="40% - Accent4 2 2 3 3" xfId="504" xr:uid="{00000000-0005-0000-0000-0000F7010000}"/>
    <cellStyle name="40% - Accent4 2 2 4" xfId="505" xr:uid="{00000000-0005-0000-0000-0000F8010000}"/>
    <cellStyle name="40% - Accent4 2 2 5" xfId="506" xr:uid="{00000000-0005-0000-0000-0000F9010000}"/>
    <cellStyle name="40% - Accent4 2 2 5 2" xfId="507" xr:uid="{00000000-0005-0000-0000-0000FA010000}"/>
    <cellStyle name="40% - Accent4 2 2 6" xfId="508" xr:uid="{00000000-0005-0000-0000-0000FB010000}"/>
    <cellStyle name="40% - Accent4 2 3" xfId="509" xr:uid="{00000000-0005-0000-0000-0000FC010000}"/>
    <cellStyle name="40% - Accent4 2 3 2" xfId="510" xr:uid="{00000000-0005-0000-0000-0000FD010000}"/>
    <cellStyle name="40% - Accent4 2 3 2 2" xfId="511" xr:uid="{00000000-0005-0000-0000-0000FE010000}"/>
    <cellStyle name="40% - Accent4 2 3 2 2 2" xfId="512" xr:uid="{00000000-0005-0000-0000-0000FF010000}"/>
    <cellStyle name="40% - Accent4 2 3 2 2 3" xfId="513" xr:uid="{00000000-0005-0000-0000-000000020000}"/>
    <cellStyle name="40% - Accent4 2 3 2 3" xfId="514" xr:uid="{00000000-0005-0000-0000-000001020000}"/>
    <cellStyle name="40% - Accent4 2 3 2 4" xfId="515" xr:uid="{00000000-0005-0000-0000-000002020000}"/>
    <cellStyle name="40% - Accent4 2 3 3" xfId="516" xr:uid="{00000000-0005-0000-0000-000003020000}"/>
    <cellStyle name="40% - Accent4 2 3 3 2" xfId="517" xr:uid="{00000000-0005-0000-0000-000004020000}"/>
    <cellStyle name="40% - Accent4 2 3 3 3" xfId="518" xr:uid="{00000000-0005-0000-0000-000005020000}"/>
    <cellStyle name="40% - Accent4 2 3 4" xfId="519" xr:uid="{00000000-0005-0000-0000-000006020000}"/>
    <cellStyle name="40% - Accent4 2 3 5" xfId="520" xr:uid="{00000000-0005-0000-0000-000007020000}"/>
    <cellStyle name="40% - Accent4 2 4" xfId="521" xr:uid="{00000000-0005-0000-0000-000008020000}"/>
    <cellStyle name="40% - Accent4 2 4 2" xfId="522" xr:uid="{00000000-0005-0000-0000-000009020000}"/>
    <cellStyle name="40% - Accent4 2 4 3" xfId="523" xr:uid="{00000000-0005-0000-0000-00000A020000}"/>
    <cellStyle name="40% - Accent4 2 5" xfId="524" xr:uid="{00000000-0005-0000-0000-00000B020000}"/>
    <cellStyle name="40% - Accent4 2 5 2" xfId="525" xr:uid="{00000000-0005-0000-0000-00000C020000}"/>
    <cellStyle name="40% - Accent4 2 5 3" xfId="526" xr:uid="{00000000-0005-0000-0000-00000D020000}"/>
    <cellStyle name="40% - Accent4 2 6" xfId="527" xr:uid="{00000000-0005-0000-0000-00000E020000}"/>
    <cellStyle name="40% - Accent4 2 6 2" xfId="528" xr:uid="{00000000-0005-0000-0000-00000F020000}"/>
    <cellStyle name="40% - Accent4 2 6 3" xfId="529" xr:uid="{00000000-0005-0000-0000-000010020000}"/>
    <cellStyle name="40% - Accent4 2 7" xfId="530" xr:uid="{00000000-0005-0000-0000-000011020000}"/>
    <cellStyle name="40% - Accent4 2 7 2" xfId="531" xr:uid="{00000000-0005-0000-0000-000012020000}"/>
    <cellStyle name="40% - Accent4 2 7 3" xfId="532" xr:uid="{00000000-0005-0000-0000-000013020000}"/>
    <cellStyle name="40% - Accent4 2 8" xfId="533" xr:uid="{00000000-0005-0000-0000-000014020000}"/>
    <cellStyle name="40% - Accent4 3" xfId="534" xr:uid="{00000000-0005-0000-0000-000015020000}"/>
    <cellStyle name="40% - Accent4 3 2" xfId="535" xr:uid="{00000000-0005-0000-0000-000016020000}"/>
    <cellStyle name="40% - Accent4 3 2 2" xfId="536" xr:uid="{00000000-0005-0000-0000-000017020000}"/>
    <cellStyle name="40% - Accent4 3 2 3" xfId="537" xr:uid="{00000000-0005-0000-0000-000018020000}"/>
    <cellStyle name="40% - Accent4 3 3" xfId="538" xr:uid="{00000000-0005-0000-0000-000019020000}"/>
    <cellStyle name="40% - Accent4 3 4" xfId="539" xr:uid="{00000000-0005-0000-0000-00001A020000}"/>
    <cellStyle name="40% - Accent4 4" xfId="540" xr:uid="{00000000-0005-0000-0000-00001B020000}"/>
    <cellStyle name="40% - Accent4 4 2" xfId="541" xr:uid="{00000000-0005-0000-0000-00001C020000}"/>
    <cellStyle name="40% - Accent4 4 3" xfId="542" xr:uid="{00000000-0005-0000-0000-00001D020000}"/>
    <cellStyle name="40% - Accent4 5" xfId="543" xr:uid="{00000000-0005-0000-0000-00001E020000}"/>
    <cellStyle name="40% - Accent4 5 2" xfId="544" xr:uid="{00000000-0005-0000-0000-00001F020000}"/>
    <cellStyle name="40% - Accent4 5 3" xfId="545" xr:uid="{00000000-0005-0000-0000-000020020000}"/>
    <cellStyle name="40% - Accent4 6" xfId="546" xr:uid="{00000000-0005-0000-0000-000021020000}"/>
    <cellStyle name="40% - Accent4 6 2" xfId="547" xr:uid="{00000000-0005-0000-0000-000022020000}"/>
    <cellStyle name="40% - Accent4 6 3" xfId="548" xr:uid="{00000000-0005-0000-0000-000023020000}"/>
    <cellStyle name="40% - Accent4 7" xfId="549" xr:uid="{00000000-0005-0000-0000-000024020000}"/>
    <cellStyle name="40% - Accent4 8" xfId="550" xr:uid="{00000000-0005-0000-0000-000025020000}"/>
    <cellStyle name="40% - Accent5" xfId="551" builtinId="47" customBuiltin="1"/>
    <cellStyle name="40% - Accent5 2" xfId="552" xr:uid="{00000000-0005-0000-0000-000027020000}"/>
    <cellStyle name="40% - Accent5 2 2" xfId="553" xr:uid="{00000000-0005-0000-0000-000028020000}"/>
    <cellStyle name="40% - Accent5 2 2 2" xfId="554" xr:uid="{00000000-0005-0000-0000-000029020000}"/>
    <cellStyle name="40% - Accent5 2 2 2 2" xfId="555" xr:uid="{00000000-0005-0000-0000-00002A020000}"/>
    <cellStyle name="40% - Accent5 2 2 2 3" xfId="556" xr:uid="{00000000-0005-0000-0000-00002B020000}"/>
    <cellStyle name="40% - Accent5 2 2 3" xfId="557" xr:uid="{00000000-0005-0000-0000-00002C020000}"/>
    <cellStyle name="40% - Accent5 2 2 3 2" xfId="558" xr:uid="{00000000-0005-0000-0000-00002D020000}"/>
    <cellStyle name="40% - Accent5 2 2 3 3" xfId="559" xr:uid="{00000000-0005-0000-0000-00002E020000}"/>
    <cellStyle name="40% - Accent5 2 2 4" xfId="560" xr:uid="{00000000-0005-0000-0000-00002F020000}"/>
    <cellStyle name="40% - Accent5 2 2 5" xfId="561" xr:uid="{00000000-0005-0000-0000-000030020000}"/>
    <cellStyle name="40% - Accent5 2 2 5 2" xfId="562" xr:uid="{00000000-0005-0000-0000-000031020000}"/>
    <cellStyle name="40% - Accent5 2 2 6" xfId="563" xr:uid="{00000000-0005-0000-0000-000032020000}"/>
    <cellStyle name="40% - Accent5 2 3" xfId="564" xr:uid="{00000000-0005-0000-0000-000033020000}"/>
    <cellStyle name="40% - Accent5 2 3 2" xfId="565" xr:uid="{00000000-0005-0000-0000-000034020000}"/>
    <cellStyle name="40% - Accent5 2 3 2 2" xfId="566" xr:uid="{00000000-0005-0000-0000-000035020000}"/>
    <cellStyle name="40% - Accent5 2 3 2 2 2" xfId="567" xr:uid="{00000000-0005-0000-0000-000036020000}"/>
    <cellStyle name="40% - Accent5 2 3 2 2 3" xfId="568" xr:uid="{00000000-0005-0000-0000-000037020000}"/>
    <cellStyle name="40% - Accent5 2 3 2 3" xfId="569" xr:uid="{00000000-0005-0000-0000-000038020000}"/>
    <cellStyle name="40% - Accent5 2 3 2 4" xfId="570" xr:uid="{00000000-0005-0000-0000-000039020000}"/>
    <cellStyle name="40% - Accent5 2 3 3" xfId="571" xr:uid="{00000000-0005-0000-0000-00003A020000}"/>
    <cellStyle name="40% - Accent5 2 3 3 2" xfId="572" xr:uid="{00000000-0005-0000-0000-00003B020000}"/>
    <cellStyle name="40% - Accent5 2 3 3 3" xfId="573" xr:uid="{00000000-0005-0000-0000-00003C020000}"/>
    <cellStyle name="40% - Accent5 2 3 4" xfId="574" xr:uid="{00000000-0005-0000-0000-00003D020000}"/>
    <cellStyle name="40% - Accent5 2 3 5" xfId="575" xr:uid="{00000000-0005-0000-0000-00003E020000}"/>
    <cellStyle name="40% - Accent5 2 4" xfId="576" xr:uid="{00000000-0005-0000-0000-00003F020000}"/>
    <cellStyle name="40% - Accent5 2 4 2" xfId="577" xr:uid="{00000000-0005-0000-0000-000040020000}"/>
    <cellStyle name="40% - Accent5 2 4 3" xfId="578" xr:uid="{00000000-0005-0000-0000-000041020000}"/>
    <cellStyle name="40% - Accent5 2 5" xfId="579" xr:uid="{00000000-0005-0000-0000-000042020000}"/>
    <cellStyle name="40% - Accent5 2 5 2" xfId="580" xr:uid="{00000000-0005-0000-0000-000043020000}"/>
    <cellStyle name="40% - Accent5 2 5 3" xfId="581" xr:uid="{00000000-0005-0000-0000-000044020000}"/>
    <cellStyle name="40% - Accent5 2 6" xfId="582" xr:uid="{00000000-0005-0000-0000-000045020000}"/>
    <cellStyle name="40% - Accent5 2 6 2" xfId="583" xr:uid="{00000000-0005-0000-0000-000046020000}"/>
    <cellStyle name="40% - Accent5 2 6 3" xfId="584" xr:uid="{00000000-0005-0000-0000-000047020000}"/>
    <cellStyle name="40% - Accent5 2 7" xfId="585" xr:uid="{00000000-0005-0000-0000-000048020000}"/>
    <cellStyle name="40% - Accent5 2 7 2" xfId="586" xr:uid="{00000000-0005-0000-0000-000049020000}"/>
    <cellStyle name="40% - Accent5 2 7 3" xfId="587" xr:uid="{00000000-0005-0000-0000-00004A020000}"/>
    <cellStyle name="40% - Accent5 2 8" xfId="588" xr:uid="{00000000-0005-0000-0000-00004B020000}"/>
    <cellStyle name="40% - Accent5 3" xfId="589" xr:uid="{00000000-0005-0000-0000-00004C020000}"/>
    <cellStyle name="40% - Accent5 3 2" xfId="590" xr:uid="{00000000-0005-0000-0000-00004D020000}"/>
    <cellStyle name="40% - Accent5 3 2 2" xfId="591" xr:uid="{00000000-0005-0000-0000-00004E020000}"/>
    <cellStyle name="40% - Accent5 3 2 3" xfId="592" xr:uid="{00000000-0005-0000-0000-00004F020000}"/>
    <cellStyle name="40% - Accent5 3 3" xfId="593" xr:uid="{00000000-0005-0000-0000-000050020000}"/>
    <cellStyle name="40% - Accent5 3 4" xfId="594" xr:uid="{00000000-0005-0000-0000-000051020000}"/>
    <cellStyle name="40% - Accent5 4" xfId="595" xr:uid="{00000000-0005-0000-0000-000052020000}"/>
    <cellStyle name="40% - Accent5 4 2" xfId="596" xr:uid="{00000000-0005-0000-0000-000053020000}"/>
    <cellStyle name="40% - Accent5 4 3" xfId="597" xr:uid="{00000000-0005-0000-0000-000054020000}"/>
    <cellStyle name="40% - Accent5 5" xfId="598" xr:uid="{00000000-0005-0000-0000-000055020000}"/>
    <cellStyle name="40% - Accent5 5 2" xfId="599" xr:uid="{00000000-0005-0000-0000-000056020000}"/>
    <cellStyle name="40% - Accent5 5 3" xfId="600" xr:uid="{00000000-0005-0000-0000-000057020000}"/>
    <cellStyle name="40% - Accent5 6" xfId="601" xr:uid="{00000000-0005-0000-0000-000058020000}"/>
    <cellStyle name="40% - Accent5 6 2" xfId="602" xr:uid="{00000000-0005-0000-0000-000059020000}"/>
    <cellStyle name="40% - Accent5 6 3" xfId="603" xr:uid="{00000000-0005-0000-0000-00005A020000}"/>
    <cellStyle name="40% - Accent5 7" xfId="604" xr:uid="{00000000-0005-0000-0000-00005B020000}"/>
    <cellStyle name="40% - Accent5 8" xfId="605" xr:uid="{00000000-0005-0000-0000-00005C020000}"/>
    <cellStyle name="40% - Accent6" xfId="606" builtinId="51" customBuiltin="1"/>
    <cellStyle name="40% - Accent6 2" xfId="607" xr:uid="{00000000-0005-0000-0000-00005E020000}"/>
    <cellStyle name="40% - Accent6 2 2" xfId="608" xr:uid="{00000000-0005-0000-0000-00005F020000}"/>
    <cellStyle name="40% - Accent6 2 2 2" xfId="609" xr:uid="{00000000-0005-0000-0000-000060020000}"/>
    <cellStyle name="40% - Accent6 2 2 2 2" xfId="610" xr:uid="{00000000-0005-0000-0000-000061020000}"/>
    <cellStyle name="40% - Accent6 2 2 2 3" xfId="611" xr:uid="{00000000-0005-0000-0000-000062020000}"/>
    <cellStyle name="40% - Accent6 2 2 3" xfId="612" xr:uid="{00000000-0005-0000-0000-000063020000}"/>
    <cellStyle name="40% - Accent6 2 2 3 2" xfId="613" xr:uid="{00000000-0005-0000-0000-000064020000}"/>
    <cellStyle name="40% - Accent6 2 2 3 3" xfId="614" xr:uid="{00000000-0005-0000-0000-000065020000}"/>
    <cellStyle name="40% - Accent6 2 2 4" xfId="615" xr:uid="{00000000-0005-0000-0000-000066020000}"/>
    <cellStyle name="40% - Accent6 2 2 5" xfId="616" xr:uid="{00000000-0005-0000-0000-000067020000}"/>
    <cellStyle name="40% - Accent6 2 2 5 2" xfId="617" xr:uid="{00000000-0005-0000-0000-000068020000}"/>
    <cellStyle name="40% - Accent6 2 2 6" xfId="618" xr:uid="{00000000-0005-0000-0000-000069020000}"/>
    <cellStyle name="40% - Accent6 2 3" xfId="619" xr:uid="{00000000-0005-0000-0000-00006A020000}"/>
    <cellStyle name="40% - Accent6 2 3 2" xfId="620" xr:uid="{00000000-0005-0000-0000-00006B020000}"/>
    <cellStyle name="40% - Accent6 2 3 2 2" xfId="621" xr:uid="{00000000-0005-0000-0000-00006C020000}"/>
    <cellStyle name="40% - Accent6 2 3 2 2 2" xfId="622" xr:uid="{00000000-0005-0000-0000-00006D020000}"/>
    <cellStyle name="40% - Accent6 2 3 2 2 3" xfId="623" xr:uid="{00000000-0005-0000-0000-00006E020000}"/>
    <cellStyle name="40% - Accent6 2 3 2 3" xfId="624" xr:uid="{00000000-0005-0000-0000-00006F020000}"/>
    <cellStyle name="40% - Accent6 2 3 2 4" xfId="625" xr:uid="{00000000-0005-0000-0000-000070020000}"/>
    <cellStyle name="40% - Accent6 2 3 3" xfId="626" xr:uid="{00000000-0005-0000-0000-000071020000}"/>
    <cellStyle name="40% - Accent6 2 3 3 2" xfId="627" xr:uid="{00000000-0005-0000-0000-000072020000}"/>
    <cellStyle name="40% - Accent6 2 3 3 3" xfId="628" xr:uid="{00000000-0005-0000-0000-000073020000}"/>
    <cellStyle name="40% - Accent6 2 3 4" xfId="629" xr:uid="{00000000-0005-0000-0000-000074020000}"/>
    <cellStyle name="40% - Accent6 2 3 5" xfId="630" xr:uid="{00000000-0005-0000-0000-000075020000}"/>
    <cellStyle name="40% - Accent6 2 4" xfId="631" xr:uid="{00000000-0005-0000-0000-000076020000}"/>
    <cellStyle name="40% - Accent6 2 4 2" xfId="632" xr:uid="{00000000-0005-0000-0000-000077020000}"/>
    <cellStyle name="40% - Accent6 2 4 3" xfId="633" xr:uid="{00000000-0005-0000-0000-000078020000}"/>
    <cellStyle name="40% - Accent6 2 5" xfId="634" xr:uid="{00000000-0005-0000-0000-000079020000}"/>
    <cellStyle name="40% - Accent6 2 5 2" xfId="635" xr:uid="{00000000-0005-0000-0000-00007A020000}"/>
    <cellStyle name="40% - Accent6 2 5 3" xfId="636" xr:uid="{00000000-0005-0000-0000-00007B020000}"/>
    <cellStyle name="40% - Accent6 2 6" xfId="637" xr:uid="{00000000-0005-0000-0000-00007C020000}"/>
    <cellStyle name="40% - Accent6 2 6 2" xfId="638" xr:uid="{00000000-0005-0000-0000-00007D020000}"/>
    <cellStyle name="40% - Accent6 2 6 3" xfId="639" xr:uid="{00000000-0005-0000-0000-00007E020000}"/>
    <cellStyle name="40% - Accent6 2 7" xfId="640" xr:uid="{00000000-0005-0000-0000-00007F020000}"/>
    <cellStyle name="40% - Accent6 2 7 2" xfId="641" xr:uid="{00000000-0005-0000-0000-000080020000}"/>
    <cellStyle name="40% - Accent6 2 7 3" xfId="642" xr:uid="{00000000-0005-0000-0000-000081020000}"/>
    <cellStyle name="40% - Accent6 2 8" xfId="643" xr:uid="{00000000-0005-0000-0000-000082020000}"/>
    <cellStyle name="40% - Accent6 3" xfId="644" xr:uid="{00000000-0005-0000-0000-000083020000}"/>
    <cellStyle name="40% - Accent6 3 2" xfId="645" xr:uid="{00000000-0005-0000-0000-000084020000}"/>
    <cellStyle name="40% - Accent6 3 2 2" xfId="646" xr:uid="{00000000-0005-0000-0000-000085020000}"/>
    <cellStyle name="40% - Accent6 3 2 3" xfId="647" xr:uid="{00000000-0005-0000-0000-000086020000}"/>
    <cellStyle name="40% - Accent6 3 3" xfId="648" xr:uid="{00000000-0005-0000-0000-000087020000}"/>
    <cellStyle name="40% - Accent6 3 4" xfId="649" xr:uid="{00000000-0005-0000-0000-000088020000}"/>
    <cellStyle name="40% - Accent6 4" xfId="650" xr:uid="{00000000-0005-0000-0000-000089020000}"/>
    <cellStyle name="40% - Accent6 4 2" xfId="651" xr:uid="{00000000-0005-0000-0000-00008A020000}"/>
    <cellStyle name="40% - Accent6 4 3" xfId="652" xr:uid="{00000000-0005-0000-0000-00008B020000}"/>
    <cellStyle name="40% - Accent6 5" xfId="653" xr:uid="{00000000-0005-0000-0000-00008C020000}"/>
    <cellStyle name="40% - Accent6 5 2" xfId="654" xr:uid="{00000000-0005-0000-0000-00008D020000}"/>
    <cellStyle name="40% - Accent6 5 3" xfId="655" xr:uid="{00000000-0005-0000-0000-00008E020000}"/>
    <cellStyle name="40% - Accent6 6" xfId="656" xr:uid="{00000000-0005-0000-0000-00008F020000}"/>
    <cellStyle name="40% - Accent6 6 2" xfId="657" xr:uid="{00000000-0005-0000-0000-000090020000}"/>
    <cellStyle name="40% - Accent6 6 3" xfId="658" xr:uid="{00000000-0005-0000-0000-000091020000}"/>
    <cellStyle name="40% - Accent6 7" xfId="659" xr:uid="{00000000-0005-0000-0000-000092020000}"/>
    <cellStyle name="40% - Accent6 8" xfId="660" xr:uid="{00000000-0005-0000-0000-000093020000}"/>
    <cellStyle name="60% - Accent1" xfId="661" builtinId="32" customBuiltin="1"/>
    <cellStyle name="60% - Accent1 2" xfId="662" xr:uid="{00000000-0005-0000-0000-000095020000}"/>
    <cellStyle name="60% - Accent1 2 2" xfId="663" xr:uid="{00000000-0005-0000-0000-000096020000}"/>
    <cellStyle name="60% - Accent1 2 2 2" xfId="664" xr:uid="{00000000-0005-0000-0000-000097020000}"/>
    <cellStyle name="60% - Accent1 2 3" xfId="665" xr:uid="{00000000-0005-0000-0000-000098020000}"/>
    <cellStyle name="60% - Accent1 2 4" xfId="666" xr:uid="{00000000-0005-0000-0000-000099020000}"/>
    <cellStyle name="60% - Accent2" xfId="667" builtinId="36" customBuiltin="1"/>
    <cellStyle name="60% - Accent2 2" xfId="668" xr:uid="{00000000-0005-0000-0000-00009B020000}"/>
    <cellStyle name="60% - Accent2 2 2" xfId="669" xr:uid="{00000000-0005-0000-0000-00009C020000}"/>
    <cellStyle name="60% - Accent2 2 2 2" xfId="670" xr:uid="{00000000-0005-0000-0000-00009D020000}"/>
    <cellStyle name="60% - Accent2 2 3" xfId="671" xr:uid="{00000000-0005-0000-0000-00009E020000}"/>
    <cellStyle name="60% - Accent2 2 4" xfId="672" xr:uid="{00000000-0005-0000-0000-00009F020000}"/>
    <cellStyle name="60% - Accent3" xfId="673" builtinId="40" customBuiltin="1"/>
    <cellStyle name="60% - Accent3 2" xfId="674" xr:uid="{00000000-0005-0000-0000-0000A1020000}"/>
    <cellStyle name="60% - Accent3 2 2" xfId="675" xr:uid="{00000000-0005-0000-0000-0000A2020000}"/>
    <cellStyle name="60% - Accent3 2 2 2" xfId="676" xr:uid="{00000000-0005-0000-0000-0000A3020000}"/>
    <cellStyle name="60% - Accent3 2 3" xfId="677" xr:uid="{00000000-0005-0000-0000-0000A4020000}"/>
    <cellStyle name="60% - Accent3 2 4" xfId="678" xr:uid="{00000000-0005-0000-0000-0000A5020000}"/>
    <cellStyle name="60% - Accent4" xfId="679" builtinId="44" customBuiltin="1"/>
    <cellStyle name="60% - Accent4 2" xfId="680" xr:uid="{00000000-0005-0000-0000-0000A7020000}"/>
    <cellStyle name="60% - Accent4 2 2" xfId="681" xr:uid="{00000000-0005-0000-0000-0000A8020000}"/>
    <cellStyle name="60% - Accent4 2 2 2" xfId="682" xr:uid="{00000000-0005-0000-0000-0000A9020000}"/>
    <cellStyle name="60% - Accent4 2 3" xfId="683" xr:uid="{00000000-0005-0000-0000-0000AA020000}"/>
    <cellStyle name="60% - Accent4 2 4" xfId="684" xr:uid="{00000000-0005-0000-0000-0000AB020000}"/>
    <cellStyle name="60% - Accent5" xfId="685" builtinId="48" customBuiltin="1"/>
    <cellStyle name="60% - Accent5 2" xfId="686" xr:uid="{00000000-0005-0000-0000-0000AD020000}"/>
    <cellStyle name="60% - Accent5 2 2" xfId="687" xr:uid="{00000000-0005-0000-0000-0000AE020000}"/>
    <cellStyle name="60% - Accent5 2 2 2" xfId="688" xr:uid="{00000000-0005-0000-0000-0000AF020000}"/>
    <cellStyle name="60% - Accent5 2 3" xfId="689" xr:uid="{00000000-0005-0000-0000-0000B0020000}"/>
    <cellStyle name="60% - Accent5 2 4" xfId="690" xr:uid="{00000000-0005-0000-0000-0000B1020000}"/>
    <cellStyle name="60% - Accent6" xfId="691" builtinId="52" customBuiltin="1"/>
    <cellStyle name="60% - Accent6 2" xfId="692" xr:uid="{00000000-0005-0000-0000-0000B3020000}"/>
    <cellStyle name="60% - Accent6 2 2" xfId="693" xr:uid="{00000000-0005-0000-0000-0000B4020000}"/>
    <cellStyle name="60% - Accent6 2 2 2" xfId="694" xr:uid="{00000000-0005-0000-0000-0000B5020000}"/>
    <cellStyle name="60% - Accent6 2 3" xfId="695" xr:uid="{00000000-0005-0000-0000-0000B6020000}"/>
    <cellStyle name="60% - Accent6 2 4" xfId="696" xr:uid="{00000000-0005-0000-0000-0000B7020000}"/>
    <cellStyle name="Accent1" xfId="697" builtinId="29" customBuiltin="1"/>
    <cellStyle name="Accent1 2" xfId="698" xr:uid="{00000000-0005-0000-0000-0000B9020000}"/>
    <cellStyle name="Accent1 2 2" xfId="699" xr:uid="{00000000-0005-0000-0000-0000BA020000}"/>
    <cellStyle name="Accent1 2 2 2" xfId="700" xr:uid="{00000000-0005-0000-0000-0000BB020000}"/>
    <cellStyle name="Accent1 2 3" xfId="701" xr:uid="{00000000-0005-0000-0000-0000BC020000}"/>
    <cellStyle name="Accent1 2 4" xfId="702" xr:uid="{00000000-0005-0000-0000-0000BD020000}"/>
    <cellStyle name="Accent2" xfId="703" builtinId="33" customBuiltin="1"/>
    <cellStyle name="Accent2 2" xfId="704" xr:uid="{00000000-0005-0000-0000-0000BF020000}"/>
    <cellStyle name="Accent2 2 2" xfId="705" xr:uid="{00000000-0005-0000-0000-0000C0020000}"/>
    <cellStyle name="Accent2 2 2 2" xfId="706" xr:uid="{00000000-0005-0000-0000-0000C1020000}"/>
    <cellStyle name="Accent2 2 3" xfId="707" xr:uid="{00000000-0005-0000-0000-0000C2020000}"/>
    <cellStyle name="Accent2 2 4" xfId="708" xr:uid="{00000000-0005-0000-0000-0000C3020000}"/>
    <cellStyle name="Accent3" xfId="709" builtinId="37" customBuiltin="1"/>
    <cellStyle name="Accent3 2" xfId="710" xr:uid="{00000000-0005-0000-0000-0000C5020000}"/>
    <cellStyle name="Accent3 2 2" xfId="711" xr:uid="{00000000-0005-0000-0000-0000C6020000}"/>
    <cellStyle name="Accent3 2 2 2" xfId="712" xr:uid="{00000000-0005-0000-0000-0000C7020000}"/>
    <cellStyle name="Accent3 2 3" xfId="713" xr:uid="{00000000-0005-0000-0000-0000C8020000}"/>
    <cellStyle name="Accent3 2 4" xfId="714" xr:uid="{00000000-0005-0000-0000-0000C9020000}"/>
    <cellStyle name="Accent4" xfId="715" builtinId="41" customBuiltin="1"/>
    <cellStyle name="Accent4 2" xfId="716" xr:uid="{00000000-0005-0000-0000-0000CB020000}"/>
    <cellStyle name="Accent4 2 2" xfId="717" xr:uid="{00000000-0005-0000-0000-0000CC020000}"/>
    <cellStyle name="Accent4 2 2 2" xfId="718" xr:uid="{00000000-0005-0000-0000-0000CD020000}"/>
    <cellStyle name="Accent4 2 3" xfId="719" xr:uid="{00000000-0005-0000-0000-0000CE020000}"/>
    <cellStyle name="Accent4 2 4" xfId="720" xr:uid="{00000000-0005-0000-0000-0000CF020000}"/>
    <cellStyle name="Accent5" xfId="721" builtinId="45" customBuiltin="1"/>
    <cellStyle name="Accent5 2" xfId="722" xr:uid="{00000000-0005-0000-0000-0000D1020000}"/>
    <cellStyle name="Accent5 2 2" xfId="723" xr:uid="{00000000-0005-0000-0000-0000D2020000}"/>
    <cellStyle name="Accent5 2 2 2" xfId="724" xr:uid="{00000000-0005-0000-0000-0000D3020000}"/>
    <cellStyle name="Accent5 2 3" xfId="725" xr:uid="{00000000-0005-0000-0000-0000D4020000}"/>
    <cellStyle name="Accent5 2 4" xfId="726" xr:uid="{00000000-0005-0000-0000-0000D5020000}"/>
    <cellStyle name="Accent6" xfId="727" builtinId="49" customBuiltin="1"/>
    <cellStyle name="Accent6 2" xfId="728" xr:uid="{00000000-0005-0000-0000-0000D7020000}"/>
    <cellStyle name="Accent6 2 2" xfId="729" xr:uid="{00000000-0005-0000-0000-0000D8020000}"/>
    <cellStyle name="Accent6 2 2 2" xfId="730" xr:uid="{00000000-0005-0000-0000-0000D9020000}"/>
    <cellStyle name="Accent6 2 3" xfId="731" xr:uid="{00000000-0005-0000-0000-0000DA020000}"/>
    <cellStyle name="Accent6 2 4" xfId="732" xr:uid="{00000000-0005-0000-0000-0000DB020000}"/>
    <cellStyle name="Bad" xfId="733" builtinId="27" customBuiltin="1"/>
    <cellStyle name="Bad 2" xfId="734" xr:uid="{00000000-0005-0000-0000-0000DD020000}"/>
    <cellStyle name="Bad 2 2" xfId="735" xr:uid="{00000000-0005-0000-0000-0000DE020000}"/>
    <cellStyle name="Bad 2 2 2" xfId="736" xr:uid="{00000000-0005-0000-0000-0000DF020000}"/>
    <cellStyle name="Bad 2 3" xfId="737" xr:uid="{00000000-0005-0000-0000-0000E0020000}"/>
    <cellStyle name="Bad 2 4" xfId="738" xr:uid="{00000000-0005-0000-0000-0000E1020000}"/>
    <cellStyle name="Calculation" xfId="739" builtinId="22" customBuiltin="1"/>
    <cellStyle name="Calculation 2" xfId="740" xr:uid="{00000000-0005-0000-0000-0000E3020000}"/>
    <cellStyle name="Calculation 2 2" xfId="741" xr:uid="{00000000-0005-0000-0000-0000E4020000}"/>
    <cellStyle name="Calculation 2 2 2" xfId="742" xr:uid="{00000000-0005-0000-0000-0000E5020000}"/>
    <cellStyle name="Calculation 2 3" xfId="743" xr:uid="{00000000-0005-0000-0000-0000E6020000}"/>
    <cellStyle name="Calculation 2 4" xfId="744" xr:uid="{00000000-0005-0000-0000-0000E7020000}"/>
    <cellStyle name="cells" xfId="745" xr:uid="{00000000-0005-0000-0000-0000E8020000}"/>
    <cellStyle name="Check Cell" xfId="746" builtinId="23" customBuiltin="1"/>
    <cellStyle name="Check Cell 2" xfId="747" xr:uid="{00000000-0005-0000-0000-0000EA020000}"/>
    <cellStyle name="Check Cell 2 2" xfId="748" xr:uid="{00000000-0005-0000-0000-0000EB020000}"/>
    <cellStyle name="Check Cell 2 2 2" xfId="749" xr:uid="{00000000-0005-0000-0000-0000EC020000}"/>
    <cellStyle name="Check Cell 2 3" xfId="750" xr:uid="{00000000-0005-0000-0000-0000ED020000}"/>
    <cellStyle name="Check Cell 2 4" xfId="751" xr:uid="{00000000-0005-0000-0000-0000EE020000}"/>
    <cellStyle name="Comma 10" xfId="752" xr:uid="{00000000-0005-0000-0000-0000EF020000}"/>
    <cellStyle name="Comma 10 2" xfId="753" xr:uid="{00000000-0005-0000-0000-0000F0020000}"/>
    <cellStyle name="Comma 2" xfId="754" xr:uid="{00000000-0005-0000-0000-0000F1020000}"/>
    <cellStyle name="Comma 2 2" xfId="755" xr:uid="{00000000-0005-0000-0000-0000F2020000}"/>
    <cellStyle name="Comma 2 2 2" xfId="756" xr:uid="{00000000-0005-0000-0000-0000F3020000}"/>
    <cellStyle name="Comma 2 2 2 2" xfId="757" xr:uid="{00000000-0005-0000-0000-0000F4020000}"/>
    <cellStyle name="Comma 2 2 2 2 2" xfId="758" xr:uid="{00000000-0005-0000-0000-0000F5020000}"/>
    <cellStyle name="Comma 2 2 2 2 2 2" xfId="759" xr:uid="{00000000-0005-0000-0000-0000F6020000}"/>
    <cellStyle name="Comma 2 2 2 2 3" xfId="760" xr:uid="{00000000-0005-0000-0000-0000F7020000}"/>
    <cellStyle name="Comma 2 2 2 2 4" xfId="761" xr:uid="{00000000-0005-0000-0000-0000F8020000}"/>
    <cellStyle name="Comma 2 2 2 3" xfId="762" xr:uid="{00000000-0005-0000-0000-0000F9020000}"/>
    <cellStyle name="Comma 2 2 2 3 2" xfId="763" xr:uid="{00000000-0005-0000-0000-0000FA020000}"/>
    <cellStyle name="Comma 2 2 2 3 3" xfId="764" xr:uid="{00000000-0005-0000-0000-0000FB020000}"/>
    <cellStyle name="Comma 2 2 2 3 4" xfId="765" xr:uid="{00000000-0005-0000-0000-0000FC020000}"/>
    <cellStyle name="Comma 2 2 2 4" xfId="766" xr:uid="{00000000-0005-0000-0000-0000FD020000}"/>
    <cellStyle name="Comma 2 2 3" xfId="767" xr:uid="{00000000-0005-0000-0000-0000FE020000}"/>
    <cellStyle name="Comma 2 2 3 2" xfId="768" xr:uid="{00000000-0005-0000-0000-0000FF020000}"/>
    <cellStyle name="Comma 2 2 3 3" xfId="769" xr:uid="{00000000-0005-0000-0000-000000030000}"/>
    <cellStyle name="Comma 2 2 4" xfId="770" xr:uid="{00000000-0005-0000-0000-000001030000}"/>
    <cellStyle name="Comma 2 2 4 2" xfId="771" xr:uid="{00000000-0005-0000-0000-000002030000}"/>
    <cellStyle name="Comma 2 2 5" xfId="772" xr:uid="{00000000-0005-0000-0000-000003030000}"/>
    <cellStyle name="Comma 2 2 5 2" xfId="773" xr:uid="{00000000-0005-0000-0000-000004030000}"/>
    <cellStyle name="Comma 2 2 6" xfId="774" xr:uid="{00000000-0005-0000-0000-000005030000}"/>
    <cellStyle name="Comma 2 3" xfId="775" xr:uid="{00000000-0005-0000-0000-000006030000}"/>
    <cellStyle name="Comma 2 3 2" xfId="776" xr:uid="{00000000-0005-0000-0000-000007030000}"/>
    <cellStyle name="Comma 2 3 2 2" xfId="777" xr:uid="{00000000-0005-0000-0000-000008030000}"/>
    <cellStyle name="Comma 2 3 2 2 2" xfId="778" xr:uid="{00000000-0005-0000-0000-000009030000}"/>
    <cellStyle name="Comma 2 3 2 3" xfId="779" xr:uid="{00000000-0005-0000-0000-00000A030000}"/>
    <cellStyle name="Comma 2 3 2 4" xfId="780" xr:uid="{00000000-0005-0000-0000-00000B030000}"/>
    <cellStyle name="Comma 2 3 2 5" xfId="781" xr:uid="{00000000-0005-0000-0000-00000C030000}"/>
    <cellStyle name="Comma 2 3 3" xfId="782" xr:uid="{00000000-0005-0000-0000-00000D030000}"/>
    <cellStyle name="Comma 2 3 3 2" xfId="783" xr:uid="{00000000-0005-0000-0000-00000E030000}"/>
    <cellStyle name="Comma 2 3 4" xfId="784" xr:uid="{00000000-0005-0000-0000-00000F030000}"/>
    <cellStyle name="Comma 2 3 5" xfId="785" xr:uid="{00000000-0005-0000-0000-000010030000}"/>
    <cellStyle name="Comma 2 3 6" xfId="786" xr:uid="{00000000-0005-0000-0000-000011030000}"/>
    <cellStyle name="Comma 2 3 7" xfId="787" xr:uid="{00000000-0005-0000-0000-000012030000}"/>
    <cellStyle name="Comma 2 4" xfId="788" xr:uid="{00000000-0005-0000-0000-000013030000}"/>
    <cellStyle name="Comma 2 4 2" xfId="789" xr:uid="{00000000-0005-0000-0000-000014030000}"/>
    <cellStyle name="Comma 2 4 3" xfId="790" xr:uid="{00000000-0005-0000-0000-000015030000}"/>
    <cellStyle name="Comma 2 4 4" xfId="791" xr:uid="{00000000-0005-0000-0000-000016030000}"/>
    <cellStyle name="Comma 2 5" xfId="792" xr:uid="{00000000-0005-0000-0000-000017030000}"/>
    <cellStyle name="Comma 2 5 2" xfId="793" xr:uid="{00000000-0005-0000-0000-000018030000}"/>
    <cellStyle name="Comma 2 5 3" xfId="794" xr:uid="{00000000-0005-0000-0000-000019030000}"/>
    <cellStyle name="Comma 2 6" xfId="795" xr:uid="{00000000-0005-0000-0000-00001A030000}"/>
    <cellStyle name="Comma 3" xfId="796" xr:uid="{00000000-0005-0000-0000-00001B030000}"/>
    <cellStyle name="Comma 3 2" xfId="797" xr:uid="{00000000-0005-0000-0000-00001C030000}"/>
    <cellStyle name="Comma 3 2 2" xfId="798" xr:uid="{00000000-0005-0000-0000-00001D030000}"/>
    <cellStyle name="Comma 3 2 2 2" xfId="799" xr:uid="{00000000-0005-0000-0000-00001E030000}"/>
    <cellStyle name="Comma 3 2 3" xfId="800" xr:uid="{00000000-0005-0000-0000-00001F030000}"/>
    <cellStyle name="Comma 3 2 4" xfId="801" xr:uid="{00000000-0005-0000-0000-000020030000}"/>
    <cellStyle name="Comma 3 2 5" xfId="802" xr:uid="{00000000-0005-0000-0000-000021030000}"/>
    <cellStyle name="Comma 3 3" xfId="803" xr:uid="{00000000-0005-0000-0000-000022030000}"/>
    <cellStyle name="Comma 3 3 2" xfId="804" xr:uid="{00000000-0005-0000-0000-000023030000}"/>
    <cellStyle name="Comma 3 3 2 2" xfId="805" xr:uid="{00000000-0005-0000-0000-000024030000}"/>
    <cellStyle name="Comma 3 3 2 3" xfId="806" xr:uid="{00000000-0005-0000-0000-000025030000}"/>
    <cellStyle name="Comma 3 3 3" xfId="807" xr:uid="{00000000-0005-0000-0000-000026030000}"/>
    <cellStyle name="Comma 3 3 4" xfId="808" xr:uid="{00000000-0005-0000-0000-000027030000}"/>
    <cellStyle name="Comma 3 4" xfId="809" xr:uid="{00000000-0005-0000-0000-000028030000}"/>
    <cellStyle name="Comma 3 4 2" xfId="810" xr:uid="{00000000-0005-0000-0000-000029030000}"/>
    <cellStyle name="Comma 3 5" xfId="811" xr:uid="{00000000-0005-0000-0000-00002A030000}"/>
    <cellStyle name="Comma 3 6" xfId="812" xr:uid="{00000000-0005-0000-0000-00002B030000}"/>
    <cellStyle name="Comma 4" xfId="813" xr:uid="{00000000-0005-0000-0000-00002C030000}"/>
    <cellStyle name="Comma 4 2" xfId="814" xr:uid="{00000000-0005-0000-0000-00002D030000}"/>
    <cellStyle name="Comma 4 2 2" xfId="815" xr:uid="{00000000-0005-0000-0000-00002E030000}"/>
    <cellStyle name="Comma 4 2 2 2" xfId="816" xr:uid="{00000000-0005-0000-0000-00002F030000}"/>
    <cellStyle name="Comma 4 2 3" xfId="817" xr:uid="{00000000-0005-0000-0000-000030030000}"/>
    <cellStyle name="Comma 4 2 4" xfId="818" xr:uid="{00000000-0005-0000-0000-000031030000}"/>
    <cellStyle name="Comma 4 3" xfId="819" xr:uid="{00000000-0005-0000-0000-000032030000}"/>
    <cellStyle name="Comma 4 3 2" xfId="820" xr:uid="{00000000-0005-0000-0000-000033030000}"/>
    <cellStyle name="Comma 4 3 2 2" xfId="821" xr:uid="{00000000-0005-0000-0000-000034030000}"/>
    <cellStyle name="Comma 4 3 3" xfId="822" xr:uid="{00000000-0005-0000-0000-000035030000}"/>
    <cellStyle name="Comma 4 4" xfId="823" xr:uid="{00000000-0005-0000-0000-000036030000}"/>
    <cellStyle name="Comma 4 4 2" xfId="824" xr:uid="{00000000-0005-0000-0000-000037030000}"/>
    <cellStyle name="Comma 4 4 2 2" xfId="825" xr:uid="{00000000-0005-0000-0000-000038030000}"/>
    <cellStyle name="Comma 4 4 3" xfId="826" xr:uid="{00000000-0005-0000-0000-000039030000}"/>
    <cellStyle name="Comma 4 5" xfId="827" xr:uid="{00000000-0005-0000-0000-00003A030000}"/>
    <cellStyle name="Comma 4 5 2" xfId="828" xr:uid="{00000000-0005-0000-0000-00003B030000}"/>
    <cellStyle name="Comma 4 5 2 2" xfId="829" xr:uid="{00000000-0005-0000-0000-00003C030000}"/>
    <cellStyle name="Comma 4 5 2 2 2" xfId="830" xr:uid="{00000000-0005-0000-0000-00003D030000}"/>
    <cellStyle name="Comma 4 5 2 2 3" xfId="831" xr:uid="{00000000-0005-0000-0000-00003E030000}"/>
    <cellStyle name="Comma 4 5 2 3" xfId="832" xr:uid="{00000000-0005-0000-0000-00003F030000}"/>
    <cellStyle name="Comma 4 5 2 4" xfId="833" xr:uid="{00000000-0005-0000-0000-000040030000}"/>
    <cellStyle name="Comma 4 5 3" xfId="834" xr:uid="{00000000-0005-0000-0000-000041030000}"/>
    <cellStyle name="Comma 4 5 3 2" xfId="835" xr:uid="{00000000-0005-0000-0000-000042030000}"/>
    <cellStyle name="Comma 4 5 3 3" xfId="836" xr:uid="{00000000-0005-0000-0000-000043030000}"/>
    <cellStyle name="Comma 4 5 4" xfId="837" xr:uid="{00000000-0005-0000-0000-000044030000}"/>
    <cellStyle name="Comma 4 5 5" xfId="838" xr:uid="{00000000-0005-0000-0000-000045030000}"/>
    <cellStyle name="Comma 4 6" xfId="839" xr:uid="{00000000-0005-0000-0000-000046030000}"/>
    <cellStyle name="Comma 4 6 2" xfId="840" xr:uid="{00000000-0005-0000-0000-000047030000}"/>
    <cellStyle name="Comma 4 6 2 2" xfId="841" xr:uid="{00000000-0005-0000-0000-000048030000}"/>
    <cellStyle name="Comma 4 6 3" xfId="842" xr:uid="{00000000-0005-0000-0000-000049030000}"/>
    <cellStyle name="Comma 4 7" xfId="843" xr:uid="{00000000-0005-0000-0000-00004A030000}"/>
    <cellStyle name="Comma 4 7 2" xfId="844" xr:uid="{00000000-0005-0000-0000-00004B030000}"/>
    <cellStyle name="Comma 4 8" xfId="845" xr:uid="{00000000-0005-0000-0000-00004C030000}"/>
    <cellStyle name="Comma 4 9" xfId="846" xr:uid="{00000000-0005-0000-0000-00004D030000}"/>
    <cellStyle name="Comma 5" xfId="847" xr:uid="{00000000-0005-0000-0000-00004E030000}"/>
    <cellStyle name="Comma 5 2" xfId="848" xr:uid="{00000000-0005-0000-0000-00004F030000}"/>
    <cellStyle name="Comma 5 2 2" xfId="849" xr:uid="{00000000-0005-0000-0000-000050030000}"/>
    <cellStyle name="Comma 5 2 2 2" xfId="850" xr:uid="{00000000-0005-0000-0000-000051030000}"/>
    <cellStyle name="Comma 5 2 2 2 2" xfId="851" xr:uid="{00000000-0005-0000-0000-000052030000}"/>
    <cellStyle name="Comma 5 2 2 3" xfId="852" xr:uid="{00000000-0005-0000-0000-000053030000}"/>
    <cellStyle name="Comma 5 2 3" xfId="853" xr:uid="{00000000-0005-0000-0000-000054030000}"/>
    <cellStyle name="Comma 5 2 3 2" xfId="854" xr:uid="{00000000-0005-0000-0000-000055030000}"/>
    <cellStyle name="Comma 5 2 4" xfId="855" xr:uid="{00000000-0005-0000-0000-000056030000}"/>
    <cellStyle name="Comma 5 3" xfId="856" xr:uid="{00000000-0005-0000-0000-000057030000}"/>
    <cellStyle name="Comma 5 3 2" xfId="857" xr:uid="{00000000-0005-0000-0000-000058030000}"/>
    <cellStyle name="Comma 5 3 2 2" xfId="858" xr:uid="{00000000-0005-0000-0000-000059030000}"/>
    <cellStyle name="Comma 5 3 3" xfId="859" xr:uid="{00000000-0005-0000-0000-00005A030000}"/>
    <cellStyle name="Comma 5 4" xfId="860" xr:uid="{00000000-0005-0000-0000-00005B030000}"/>
    <cellStyle name="Comma 5 4 2" xfId="861" xr:uid="{00000000-0005-0000-0000-00005C030000}"/>
    <cellStyle name="Comma 5 5" xfId="862" xr:uid="{00000000-0005-0000-0000-00005D030000}"/>
    <cellStyle name="Comma 6" xfId="863" xr:uid="{00000000-0005-0000-0000-00005E030000}"/>
    <cellStyle name="Comma 6 2" xfId="864" xr:uid="{00000000-0005-0000-0000-00005F030000}"/>
    <cellStyle name="Comma 6 2 2" xfId="865" xr:uid="{00000000-0005-0000-0000-000060030000}"/>
    <cellStyle name="Comma 6 2 2 2" xfId="866" xr:uid="{00000000-0005-0000-0000-000061030000}"/>
    <cellStyle name="Comma 6 2 3" xfId="867" xr:uid="{00000000-0005-0000-0000-000062030000}"/>
    <cellStyle name="Comma 6 3" xfId="868" xr:uid="{00000000-0005-0000-0000-000063030000}"/>
    <cellStyle name="Comma 6 3 2" xfId="869" xr:uid="{00000000-0005-0000-0000-000064030000}"/>
    <cellStyle name="Comma 6 4" xfId="870" xr:uid="{00000000-0005-0000-0000-000065030000}"/>
    <cellStyle name="Comma 7" xfId="871" xr:uid="{00000000-0005-0000-0000-000066030000}"/>
    <cellStyle name="Comma 7 2" xfId="872" xr:uid="{00000000-0005-0000-0000-000067030000}"/>
    <cellStyle name="Comma 7 2 2" xfId="873" xr:uid="{00000000-0005-0000-0000-000068030000}"/>
    <cellStyle name="Comma 7 3" xfId="874" xr:uid="{00000000-0005-0000-0000-000069030000}"/>
    <cellStyle name="Comma 8" xfId="875" xr:uid="{00000000-0005-0000-0000-00006A030000}"/>
    <cellStyle name="Comma 8 2" xfId="876" xr:uid="{00000000-0005-0000-0000-00006B030000}"/>
    <cellStyle name="Comma 9" xfId="877" xr:uid="{00000000-0005-0000-0000-00006C030000}"/>
    <cellStyle name="Comma 9 2" xfId="878" xr:uid="{00000000-0005-0000-0000-00006D030000}"/>
    <cellStyle name="Excel Built-in Normal" xfId="879" xr:uid="{00000000-0005-0000-0000-00006E030000}"/>
    <cellStyle name="Excel Built-in Normal 2" xfId="880" xr:uid="{00000000-0005-0000-0000-00006F030000}"/>
    <cellStyle name="Excel Built-in Normal 2 2" xfId="881" xr:uid="{00000000-0005-0000-0000-000070030000}"/>
    <cellStyle name="Excel Built-in Normal 3" xfId="882" xr:uid="{00000000-0005-0000-0000-000071030000}"/>
    <cellStyle name="Explanatory Text" xfId="883" builtinId="53" customBuiltin="1"/>
    <cellStyle name="Explanatory Text 2" xfId="884" xr:uid="{00000000-0005-0000-0000-000073030000}"/>
    <cellStyle name="Explanatory Text 2 2" xfId="885" xr:uid="{00000000-0005-0000-0000-000074030000}"/>
    <cellStyle name="Explanatory Text 2 2 2" xfId="886" xr:uid="{00000000-0005-0000-0000-000075030000}"/>
    <cellStyle name="Explanatory Text 2 3" xfId="887" xr:uid="{00000000-0005-0000-0000-000076030000}"/>
    <cellStyle name="Explanatory Text 2 4" xfId="888" xr:uid="{00000000-0005-0000-0000-000077030000}"/>
    <cellStyle name="Good" xfId="889" builtinId="26" customBuiltin="1"/>
    <cellStyle name="Good 2" xfId="890" xr:uid="{00000000-0005-0000-0000-000079030000}"/>
    <cellStyle name="Good 2 2" xfId="891" xr:uid="{00000000-0005-0000-0000-00007A030000}"/>
    <cellStyle name="Good 2 2 2" xfId="892" xr:uid="{00000000-0005-0000-0000-00007B030000}"/>
    <cellStyle name="Good 2 3" xfId="893" xr:uid="{00000000-0005-0000-0000-00007C030000}"/>
    <cellStyle name="Good 2 4" xfId="894" xr:uid="{00000000-0005-0000-0000-00007D030000}"/>
    <cellStyle name="Heading" xfId="895" xr:uid="{00000000-0005-0000-0000-00007E030000}"/>
    <cellStyle name="Heading 1" xfId="896" builtinId="16" customBuiltin="1"/>
    <cellStyle name="Heading 1 2" xfId="897" xr:uid="{00000000-0005-0000-0000-000080030000}"/>
    <cellStyle name="Heading 1 2 2" xfId="898" xr:uid="{00000000-0005-0000-0000-000081030000}"/>
    <cellStyle name="Heading 1 2 2 2" xfId="899" xr:uid="{00000000-0005-0000-0000-000082030000}"/>
    <cellStyle name="Heading 1 2 3" xfId="900" xr:uid="{00000000-0005-0000-0000-000083030000}"/>
    <cellStyle name="Heading 1 2 4" xfId="901" xr:uid="{00000000-0005-0000-0000-000084030000}"/>
    <cellStyle name="Heading 2" xfId="902" builtinId="17" customBuiltin="1"/>
    <cellStyle name="Heading 2 2" xfId="903" xr:uid="{00000000-0005-0000-0000-000086030000}"/>
    <cellStyle name="Heading 2 2 2" xfId="904" xr:uid="{00000000-0005-0000-0000-000087030000}"/>
    <cellStyle name="Heading 2 2 2 2" xfId="905" xr:uid="{00000000-0005-0000-0000-000088030000}"/>
    <cellStyle name="Heading 2 2 3" xfId="906" xr:uid="{00000000-0005-0000-0000-000089030000}"/>
    <cellStyle name="Heading 2 2 4" xfId="907" xr:uid="{00000000-0005-0000-0000-00008A030000}"/>
    <cellStyle name="Heading 3" xfId="908" builtinId="18" customBuiltin="1"/>
    <cellStyle name="Heading 3 2" xfId="909" xr:uid="{00000000-0005-0000-0000-00008C030000}"/>
    <cellStyle name="Heading 3 2 2" xfId="910" xr:uid="{00000000-0005-0000-0000-00008D030000}"/>
    <cellStyle name="Heading 3 2 2 2" xfId="911" xr:uid="{00000000-0005-0000-0000-00008E030000}"/>
    <cellStyle name="Heading 3 2 3" xfId="912" xr:uid="{00000000-0005-0000-0000-00008F030000}"/>
    <cellStyle name="Heading 3 2 4" xfId="913" xr:uid="{00000000-0005-0000-0000-000090030000}"/>
    <cellStyle name="Heading 4" xfId="914" builtinId="19" customBuiltin="1"/>
    <cellStyle name="Heading 4 2" xfId="915" xr:uid="{00000000-0005-0000-0000-000092030000}"/>
    <cellStyle name="Heading 4 2 2" xfId="916" xr:uid="{00000000-0005-0000-0000-000093030000}"/>
    <cellStyle name="Heading 4 2 2 2" xfId="917" xr:uid="{00000000-0005-0000-0000-000094030000}"/>
    <cellStyle name="Heading 4 2 3" xfId="918" xr:uid="{00000000-0005-0000-0000-000095030000}"/>
    <cellStyle name="Heading 4 2 4" xfId="919" xr:uid="{00000000-0005-0000-0000-000096030000}"/>
    <cellStyle name="Heading 5" xfId="920" xr:uid="{00000000-0005-0000-0000-000097030000}"/>
    <cellStyle name="Heading 5 2" xfId="921" xr:uid="{00000000-0005-0000-0000-000098030000}"/>
    <cellStyle name="Heading 5 2 2" xfId="922" xr:uid="{00000000-0005-0000-0000-000099030000}"/>
    <cellStyle name="Heading 5 3" xfId="923" xr:uid="{00000000-0005-0000-0000-00009A030000}"/>
    <cellStyle name="Heading 6" xfId="924" xr:uid="{00000000-0005-0000-0000-00009B030000}"/>
    <cellStyle name="Heading 6 2" xfId="925" xr:uid="{00000000-0005-0000-0000-00009C030000}"/>
    <cellStyle name="Heading 6 3" xfId="926" xr:uid="{00000000-0005-0000-0000-00009D030000}"/>
    <cellStyle name="Heading 7" xfId="927" xr:uid="{00000000-0005-0000-0000-00009E030000}"/>
    <cellStyle name="Heading1" xfId="928" xr:uid="{00000000-0005-0000-0000-00009F030000}"/>
    <cellStyle name="Heading1 2" xfId="929" xr:uid="{00000000-0005-0000-0000-0000A0030000}"/>
    <cellStyle name="Heading1 2 2" xfId="930" xr:uid="{00000000-0005-0000-0000-0000A1030000}"/>
    <cellStyle name="Heading1 2 2 2" xfId="931" xr:uid="{00000000-0005-0000-0000-0000A2030000}"/>
    <cellStyle name="Heading1 2 3" xfId="932" xr:uid="{00000000-0005-0000-0000-0000A3030000}"/>
    <cellStyle name="Heading1 3" xfId="933" xr:uid="{00000000-0005-0000-0000-0000A4030000}"/>
    <cellStyle name="Heading1 3 2" xfId="934" xr:uid="{00000000-0005-0000-0000-0000A5030000}"/>
    <cellStyle name="Heading1 3 3" xfId="935" xr:uid="{00000000-0005-0000-0000-0000A6030000}"/>
    <cellStyle name="Heading1 4" xfId="936" xr:uid="{00000000-0005-0000-0000-0000A7030000}"/>
    <cellStyle name="Hyperlink" xfId="2568" builtinId="8"/>
    <cellStyle name="Hyperlink 13" xfId="937" xr:uid="{00000000-0005-0000-0000-0000A8030000}"/>
    <cellStyle name="Hyperlink 13 2" xfId="938" xr:uid="{00000000-0005-0000-0000-0000A9030000}"/>
    <cellStyle name="Hyperlink 13 2 2" xfId="939" xr:uid="{00000000-0005-0000-0000-0000AA030000}"/>
    <cellStyle name="Hyperlink 13 2 3" xfId="940" xr:uid="{00000000-0005-0000-0000-0000AB030000}"/>
    <cellStyle name="Hyperlink 13 3" xfId="941" xr:uid="{00000000-0005-0000-0000-0000AC030000}"/>
    <cellStyle name="Hyperlink 13 4" xfId="942" xr:uid="{00000000-0005-0000-0000-0000AD030000}"/>
    <cellStyle name="Hyperlink 2" xfId="943" xr:uid="{00000000-0005-0000-0000-0000AE030000}"/>
    <cellStyle name="Hyperlink 2 10" xfId="944" xr:uid="{00000000-0005-0000-0000-0000AF030000}"/>
    <cellStyle name="Hyperlink 2 2" xfId="945" xr:uid="{00000000-0005-0000-0000-0000B0030000}"/>
    <cellStyle name="Hyperlink 2 2 2" xfId="946" xr:uid="{00000000-0005-0000-0000-0000B1030000}"/>
    <cellStyle name="Hyperlink 2 2 2 2" xfId="947" xr:uid="{00000000-0005-0000-0000-0000B2030000}"/>
    <cellStyle name="Hyperlink 2 2 2 3" xfId="948" xr:uid="{00000000-0005-0000-0000-0000B3030000}"/>
    <cellStyle name="Hyperlink 2 2 2 4" xfId="949" xr:uid="{00000000-0005-0000-0000-0000B4030000}"/>
    <cellStyle name="Hyperlink 2 2 2 5" xfId="950" xr:uid="{00000000-0005-0000-0000-0000B5030000}"/>
    <cellStyle name="Hyperlink 2 2 3" xfId="951" xr:uid="{00000000-0005-0000-0000-0000B6030000}"/>
    <cellStyle name="Hyperlink 2 2 3 2" xfId="952" xr:uid="{00000000-0005-0000-0000-0000B7030000}"/>
    <cellStyle name="Hyperlink 2 2 3 3" xfId="953" xr:uid="{00000000-0005-0000-0000-0000B8030000}"/>
    <cellStyle name="Hyperlink 2 2 4" xfId="954" xr:uid="{00000000-0005-0000-0000-0000B9030000}"/>
    <cellStyle name="Hyperlink 2 2 4 2" xfId="955" xr:uid="{00000000-0005-0000-0000-0000BA030000}"/>
    <cellStyle name="Hyperlink 2 2 5" xfId="956" xr:uid="{00000000-0005-0000-0000-0000BB030000}"/>
    <cellStyle name="Hyperlink 2 3" xfId="957" xr:uid="{00000000-0005-0000-0000-0000BC030000}"/>
    <cellStyle name="Hyperlink 2 3 2" xfId="958" xr:uid="{00000000-0005-0000-0000-0000BD030000}"/>
    <cellStyle name="Hyperlink 2 3 2 2" xfId="959" xr:uid="{00000000-0005-0000-0000-0000BE030000}"/>
    <cellStyle name="Hyperlink 2 3 2 3" xfId="960" xr:uid="{00000000-0005-0000-0000-0000BF030000}"/>
    <cellStyle name="Hyperlink 2 3 3" xfId="961" xr:uid="{00000000-0005-0000-0000-0000C0030000}"/>
    <cellStyle name="Hyperlink 2 3 3 2" xfId="962" xr:uid="{00000000-0005-0000-0000-0000C1030000}"/>
    <cellStyle name="Hyperlink 2 3 3 3" xfId="963" xr:uid="{00000000-0005-0000-0000-0000C2030000}"/>
    <cellStyle name="Hyperlink 2 4" xfId="964" xr:uid="{00000000-0005-0000-0000-0000C3030000}"/>
    <cellStyle name="Hyperlink 2 4 2" xfId="965" xr:uid="{00000000-0005-0000-0000-0000C4030000}"/>
    <cellStyle name="Hyperlink 2 4 3" xfId="966" xr:uid="{00000000-0005-0000-0000-0000C5030000}"/>
    <cellStyle name="Hyperlink 2 4 4" xfId="967" xr:uid="{00000000-0005-0000-0000-0000C6030000}"/>
    <cellStyle name="Hyperlink 2 5" xfId="968" xr:uid="{00000000-0005-0000-0000-0000C7030000}"/>
    <cellStyle name="Hyperlink 2 5 2" xfId="969" xr:uid="{00000000-0005-0000-0000-0000C8030000}"/>
    <cellStyle name="Hyperlink 2 5 2 2" xfId="970" xr:uid="{00000000-0005-0000-0000-0000C9030000}"/>
    <cellStyle name="Hyperlink 2 5 2 2 2" xfId="971" xr:uid="{00000000-0005-0000-0000-0000CA030000}"/>
    <cellStyle name="Hyperlink 2 5 2 3" xfId="972" xr:uid="{00000000-0005-0000-0000-0000CB030000}"/>
    <cellStyle name="Hyperlink 2 5 3" xfId="973" xr:uid="{00000000-0005-0000-0000-0000CC030000}"/>
    <cellStyle name="Hyperlink 2 5 4" xfId="974" xr:uid="{00000000-0005-0000-0000-0000CD030000}"/>
    <cellStyle name="Hyperlink 2 5 5" xfId="975" xr:uid="{00000000-0005-0000-0000-0000CE030000}"/>
    <cellStyle name="Hyperlink 2 6" xfId="976" xr:uid="{00000000-0005-0000-0000-0000CF030000}"/>
    <cellStyle name="Hyperlink 2 6 2" xfId="977" xr:uid="{00000000-0005-0000-0000-0000D0030000}"/>
    <cellStyle name="Hyperlink 2 6 2 2" xfId="978" xr:uid="{00000000-0005-0000-0000-0000D1030000}"/>
    <cellStyle name="Hyperlink 2 6 3" xfId="979" xr:uid="{00000000-0005-0000-0000-0000D2030000}"/>
    <cellStyle name="Hyperlink 2 6 4" xfId="980" xr:uid="{00000000-0005-0000-0000-0000D3030000}"/>
    <cellStyle name="Hyperlink 2 7" xfId="981" xr:uid="{00000000-0005-0000-0000-0000D4030000}"/>
    <cellStyle name="Hyperlink 2 8" xfId="982" xr:uid="{00000000-0005-0000-0000-0000D5030000}"/>
    <cellStyle name="Hyperlink 2 9" xfId="983" xr:uid="{00000000-0005-0000-0000-0000D6030000}"/>
    <cellStyle name="Hyperlink 3" xfId="984" xr:uid="{00000000-0005-0000-0000-0000D7030000}"/>
    <cellStyle name="Hyperlink 3 2" xfId="985" xr:uid="{00000000-0005-0000-0000-0000D8030000}"/>
    <cellStyle name="Hyperlink 3 2 2" xfId="986" xr:uid="{00000000-0005-0000-0000-0000D9030000}"/>
    <cellStyle name="Hyperlink 3 2 3" xfId="987" xr:uid="{00000000-0005-0000-0000-0000DA030000}"/>
    <cellStyle name="Hyperlink 3 3" xfId="988" xr:uid="{00000000-0005-0000-0000-0000DB030000}"/>
    <cellStyle name="Hyperlink 3 3 2" xfId="989" xr:uid="{00000000-0005-0000-0000-0000DC030000}"/>
    <cellStyle name="Hyperlink 3 3 3" xfId="990" xr:uid="{00000000-0005-0000-0000-0000DD030000}"/>
    <cellStyle name="Hyperlink 3 3 3 2" xfId="991" xr:uid="{00000000-0005-0000-0000-0000DE030000}"/>
    <cellStyle name="Hyperlink 3 3 4" xfId="992" xr:uid="{00000000-0005-0000-0000-0000DF030000}"/>
    <cellStyle name="Hyperlink 3 3 5" xfId="993" xr:uid="{00000000-0005-0000-0000-0000E0030000}"/>
    <cellStyle name="Hyperlink 3 4" xfId="994" xr:uid="{00000000-0005-0000-0000-0000E1030000}"/>
    <cellStyle name="Hyperlink 3 4 2" xfId="995" xr:uid="{00000000-0005-0000-0000-0000E2030000}"/>
    <cellStyle name="Hyperlink 3 4 3" xfId="996" xr:uid="{00000000-0005-0000-0000-0000E3030000}"/>
    <cellStyle name="Hyperlink 3 5" xfId="997" xr:uid="{00000000-0005-0000-0000-0000E4030000}"/>
    <cellStyle name="Hyperlink 4" xfId="998" xr:uid="{00000000-0005-0000-0000-0000E5030000}"/>
    <cellStyle name="Hyperlink 4 2" xfId="999" xr:uid="{00000000-0005-0000-0000-0000E6030000}"/>
    <cellStyle name="Hyperlink 4 2 2" xfId="1000" xr:uid="{00000000-0005-0000-0000-0000E7030000}"/>
    <cellStyle name="Hyperlink 4 2 2 2" xfId="1001" xr:uid="{00000000-0005-0000-0000-0000E8030000}"/>
    <cellStyle name="Hyperlink 4 2 2 3" xfId="1002" xr:uid="{00000000-0005-0000-0000-0000E9030000}"/>
    <cellStyle name="Hyperlink 4 2 3" xfId="1003" xr:uid="{00000000-0005-0000-0000-0000EA030000}"/>
    <cellStyle name="Hyperlink 4 2 3 2" xfId="1004" xr:uid="{00000000-0005-0000-0000-0000EB030000}"/>
    <cellStyle name="Hyperlink 4 2 4" xfId="1005" xr:uid="{00000000-0005-0000-0000-0000EC030000}"/>
    <cellStyle name="Hyperlink 4 2 5" xfId="1006" xr:uid="{00000000-0005-0000-0000-0000ED030000}"/>
    <cellStyle name="Hyperlink 4 3" xfId="1007" xr:uid="{00000000-0005-0000-0000-0000EE030000}"/>
    <cellStyle name="Hyperlink 4 3 2" xfId="1008" xr:uid="{00000000-0005-0000-0000-0000EF030000}"/>
    <cellStyle name="Hyperlink 4 3 3" xfId="1009" xr:uid="{00000000-0005-0000-0000-0000F0030000}"/>
    <cellStyle name="Hyperlink 4 3 4" xfId="1010" xr:uid="{00000000-0005-0000-0000-0000F1030000}"/>
    <cellStyle name="Hyperlink 4 4" xfId="1011" xr:uid="{00000000-0005-0000-0000-0000F2030000}"/>
    <cellStyle name="Hyperlink 4 5" xfId="1012" xr:uid="{00000000-0005-0000-0000-0000F3030000}"/>
    <cellStyle name="Hyperlink 5" xfId="1013" xr:uid="{00000000-0005-0000-0000-0000F4030000}"/>
    <cellStyle name="Hyperlink 5 2" xfId="1014" xr:uid="{00000000-0005-0000-0000-0000F5030000}"/>
    <cellStyle name="Hyperlink 5 3" xfId="1015" xr:uid="{00000000-0005-0000-0000-0000F6030000}"/>
    <cellStyle name="Hyperlink 5 3 2" xfId="1016" xr:uid="{00000000-0005-0000-0000-0000F7030000}"/>
    <cellStyle name="Hyperlink 5 3 3" xfId="1017" xr:uid="{00000000-0005-0000-0000-0000F8030000}"/>
    <cellStyle name="Hyperlink 5 4" xfId="1018" xr:uid="{00000000-0005-0000-0000-0000F9030000}"/>
    <cellStyle name="Hyperlink 6" xfId="1019" xr:uid="{00000000-0005-0000-0000-0000FA030000}"/>
    <cellStyle name="Hyperlink 7" xfId="1020" xr:uid="{00000000-0005-0000-0000-0000FB030000}"/>
    <cellStyle name="Hyperlink 7 2" xfId="1021" xr:uid="{00000000-0005-0000-0000-0000FC030000}"/>
    <cellStyle name="Hyperlink 7 2 2" xfId="1022" xr:uid="{00000000-0005-0000-0000-0000FD030000}"/>
    <cellStyle name="Hyperlink 7 2 3" xfId="1023" xr:uid="{00000000-0005-0000-0000-0000FE030000}"/>
    <cellStyle name="Hyperlink 7 2 4" xfId="1024" xr:uid="{00000000-0005-0000-0000-0000FF030000}"/>
    <cellStyle name="Hyperlink 7 3" xfId="1025" xr:uid="{00000000-0005-0000-0000-000000040000}"/>
    <cellStyle name="Hyperlink 7 3 2" xfId="1026" xr:uid="{00000000-0005-0000-0000-000001040000}"/>
    <cellStyle name="Hyperlink 7 4" xfId="1027" xr:uid="{00000000-0005-0000-0000-000002040000}"/>
    <cellStyle name="Hyperlink 7 5" xfId="1028" xr:uid="{00000000-0005-0000-0000-000003040000}"/>
    <cellStyle name="Hyperlink 8" xfId="1029" xr:uid="{00000000-0005-0000-0000-000004040000}"/>
    <cellStyle name="Hyperlink 8 2" xfId="1030" xr:uid="{00000000-0005-0000-0000-000005040000}"/>
    <cellStyle name="Hyperlink 8 2 2" xfId="1031" xr:uid="{00000000-0005-0000-0000-000006040000}"/>
    <cellStyle name="Hyperlink 8 2 3" xfId="1032" xr:uid="{00000000-0005-0000-0000-000007040000}"/>
    <cellStyle name="Hyperlink 8 3" xfId="1033" xr:uid="{00000000-0005-0000-0000-000008040000}"/>
    <cellStyle name="Hyperlink 8 4" xfId="1034" xr:uid="{00000000-0005-0000-0000-000009040000}"/>
    <cellStyle name="Hyperlink 8 4 2" xfId="1035" xr:uid="{00000000-0005-0000-0000-00000A040000}"/>
    <cellStyle name="Hyperlink 8 5" xfId="1036" xr:uid="{00000000-0005-0000-0000-00000B040000}"/>
    <cellStyle name="Hyperlink 8 6" xfId="1037" xr:uid="{00000000-0005-0000-0000-00000C040000}"/>
    <cellStyle name="Hyperlink 9" xfId="1038" xr:uid="{00000000-0005-0000-0000-00000D040000}"/>
    <cellStyle name="Input" xfId="1039" builtinId="20" customBuiltin="1"/>
    <cellStyle name="Input 2" xfId="1040" xr:uid="{00000000-0005-0000-0000-00000F040000}"/>
    <cellStyle name="Input 2 2" xfId="1041" xr:uid="{00000000-0005-0000-0000-000010040000}"/>
    <cellStyle name="Input 2 2 2" xfId="1042" xr:uid="{00000000-0005-0000-0000-000011040000}"/>
    <cellStyle name="Input 2 3" xfId="1043" xr:uid="{00000000-0005-0000-0000-000012040000}"/>
    <cellStyle name="Input 2 4" xfId="1044" xr:uid="{00000000-0005-0000-0000-000013040000}"/>
    <cellStyle name="Linked Cell" xfId="1045" builtinId="24" customBuiltin="1"/>
    <cellStyle name="Linked Cell 2" xfId="1046" xr:uid="{00000000-0005-0000-0000-000015040000}"/>
    <cellStyle name="Linked Cell 2 2" xfId="1047" xr:uid="{00000000-0005-0000-0000-000016040000}"/>
    <cellStyle name="Linked Cell 2 2 2" xfId="1048" xr:uid="{00000000-0005-0000-0000-000017040000}"/>
    <cellStyle name="Linked Cell 2 3" xfId="1049" xr:uid="{00000000-0005-0000-0000-000018040000}"/>
    <cellStyle name="Linked Cell 2 4" xfId="1050" xr:uid="{00000000-0005-0000-0000-000019040000}"/>
    <cellStyle name="Neutral" xfId="1051" builtinId="28" customBuiltin="1"/>
    <cellStyle name="Neutral 2" xfId="1052" xr:uid="{00000000-0005-0000-0000-00001B040000}"/>
    <cellStyle name="Neutral 2 2" xfId="1053" xr:uid="{00000000-0005-0000-0000-00001C040000}"/>
    <cellStyle name="Neutral 2 2 2" xfId="1054" xr:uid="{00000000-0005-0000-0000-00001D040000}"/>
    <cellStyle name="Neutral 2 3" xfId="1055" xr:uid="{00000000-0005-0000-0000-00001E040000}"/>
    <cellStyle name="Neutral 2 4" xfId="1056" xr:uid="{00000000-0005-0000-0000-00001F040000}"/>
    <cellStyle name="Normal" xfId="0" builtinId="0" customBuiltin="1"/>
    <cellStyle name="Normal 10" xfId="1057" xr:uid="{00000000-0005-0000-0000-000021040000}"/>
    <cellStyle name="Normal 10 2" xfId="1058" xr:uid="{00000000-0005-0000-0000-000022040000}"/>
    <cellStyle name="Normal 10 2 2" xfId="1059" xr:uid="{00000000-0005-0000-0000-000023040000}"/>
    <cellStyle name="Normal 10 2 2 2" xfId="1060" xr:uid="{00000000-0005-0000-0000-000024040000}"/>
    <cellStyle name="Normal 10 2 2 3" xfId="1061" xr:uid="{00000000-0005-0000-0000-000025040000}"/>
    <cellStyle name="Normal 10 2 3" xfId="1062" xr:uid="{00000000-0005-0000-0000-000026040000}"/>
    <cellStyle name="Normal 10 2 4" xfId="1063" xr:uid="{00000000-0005-0000-0000-000027040000}"/>
    <cellStyle name="Normal 10 2 5" xfId="1064" xr:uid="{00000000-0005-0000-0000-000028040000}"/>
    <cellStyle name="Normal 10 2 6" xfId="1065" xr:uid="{00000000-0005-0000-0000-000029040000}"/>
    <cellStyle name="Normal 10 3" xfId="1066" xr:uid="{00000000-0005-0000-0000-00002A040000}"/>
    <cellStyle name="Normal 10 3 2" xfId="1067" xr:uid="{00000000-0005-0000-0000-00002B040000}"/>
    <cellStyle name="Normal 10 3 2 2" xfId="1068" xr:uid="{00000000-0005-0000-0000-00002C040000}"/>
    <cellStyle name="Normal 10 3 2 3" xfId="1069" xr:uid="{00000000-0005-0000-0000-00002D040000}"/>
    <cellStyle name="Normal 10 3 3" xfId="1070" xr:uid="{00000000-0005-0000-0000-00002E040000}"/>
    <cellStyle name="Normal 10 3 4" xfId="1071" xr:uid="{00000000-0005-0000-0000-00002F040000}"/>
    <cellStyle name="Normal 10 4" xfId="1072" xr:uid="{00000000-0005-0000-0000-000030040000}"/>
    <cellStyle name="Normal 10 4 2" xfId="1073" xr:uid="{00000000-0005-0000-0000-000031040000}"/>
    <cellStyle name="Normal 10 4 3" xfId="1074" xr:uid="{00000000-0005-0000-0000-000032040000}"/>
    <cellStyle name="Normal 10 5" xfId="1075" xr:uid="{00000000-0005-0000-0000-000033040000}"/>
    <cellStyle name="Normal 10 6" xfId="1076" xr:uid="{00000000-0005-0000-0000-000034040000}"/>
    <cellStyle name="Normal 100" xfId="1077" xr:uid="{00000000-0005-0000-0000-000035040000}"/>
    <cellStyle name="Normal 101" xfId="1078" xr:uid="{00000000-0005-0000-0000-000036040000}"/>
    <cellStyle name="Normal 102" xfId="1079" xr:uid="{00000000-0005-0000-0000-000037040000}"/>
    <cellStyle name="Normal 103" xfId="1080" xr:uid="{00000000-0005-0000-0000-000038040000}"/>
    <cellStyle name="Normal 104" xfId="1081" xr:uid="{00000000-0005-0000-0000-000039040000}"/>
    <cellStyle name="Normal 105" xfId="1082" xr:uid="{00000000-0005-0000-0000-00003A040000}"/>
    <cellStyle name="Normal 106" xfId="1083" xr:uid="{00000000-0005-0000-0000-00003B040000}"/>
    <cellStyle name="Normal 107" xfId="1084" xr:uid="{00000000-0005-0000-0000-00003C040000}"/>
    <cellStyle name="Normal 108" xfId="1085" xr:uid="{00000000-0005-0000-0000-00003D040000}"/>
    <cellStyle name="Normal 109" xfId="1086" xr:uid="{00000000-0005-0000-0000-00003E040000}"/>
    <cellStyle name="Normal 11" xfId="1087" xr:uid="{00000000-0005-0000-0000-00003F040000}"/>
    <cellStyle name="Normal 11 2" xfId="1088" xr:uid="{00000000-0005-0000-0000-000040040000}"/>
    <cellStyle name="Normal 11 2 2" xfId="1089" xr:uid="{00000000-0005-0000-0000-000041040000}"/>
    <cellStyle name="Normal 11 2 2 2" xfId="1090" xr:uid="{00000000-0005-0000-0000-000042040000}"/>
    <cellStyle name="Normal 11 2 2 3" xfId="1091" xr:uid="{00000000-0005-0000-0000-000043040000}"/>
    <cellStyle name="Normal 11 2 3" xfId="1092" xr:uid="{00000000-0005-0000-0000-000044040000}"/>
    <cellStyle name="Normal 11 2 4" xfId="1093" xr:uid="{00000000-0005-0000-0000-000045040000}"/>
    <cellStyle name="Normal 11 2 5" xfId="1094" xr:uid="{00000000-0005-0000-0000-000046040000}"/>
    <cellStyle name="Normal 11 2 6" xfId="1095" xr:uid="{00000000-0005-0000-0000-000047040000}"/>
    <cellStyle name="Normal 11 3" xfId="1096" xr:uid="{00000000-0005-0000-0000-000048040000}"/>
    <cellStyle name="Normal 11 3 2" xfId="1097" xr:uid="{00000000-0005-0000-0000-000049040000}"/>
    <cellStyle name="Normal 11 3 2 2" xfId="1098" xr:uid="{00000000-0005-0000-0000-00004A040000}"/>
    <cellStyle name="Normal 11 3 2 2 2" xfId="1099" xr:uid="{00000000-0005-0000-0000-00004B040000}"/>
    <cellStyle name="Normal 11 3 2 2 2 2" xfId="1100" xr:uid="{00000000-0005-0000-0000-00004C040000}"/>
    <cellStyle name="Normal 11 3 2 2 3" xfId="1101" xr:uid="{00000000-0005-0000-0000-00004D040000}"/>
    <cellStyle name="Normal 11 3 2 3" xfId="1102" xr:uid="{00000000-0005-0000-0000-00004E040000}"/>
    <cellStyle name="Normal 11 3 2 3 2" xfId="1103" xr:uid="{00000000-0005-0000-0000-00004F040000}"/>
    <cellStyle name="Normal 11 3 2 4" xfId="1104" xr:uid="{00000000-0005-0000-0000-000050040000}"/>
    <cellStyle name="Normal 11 3 3" xfId="1105" xr:uid="{00000000-0005-0000-0000-000051040000}"/>
    <cellStyle name="Normal 11 3 3 2" xfId="1106" xr:uid="{00000000-0005-0000-0000-000052040000}"/>
    <cellStyle name="Normal 11 3 3 2 2" xfId="1107" xr:uid="{00000000-0005-0000-0000-000053040000}"/>
    <cellStyle name="Normal 11 3 3 3" xfId="1108" xr:uid="{00000000-0005-0000-0000-000054040000}"/>
    <cellStyle name="Normal 11 3 4" xfId="1109" xr:uid="{00000000-0005-0000-0000-000055040000}"/>
    <cellStyle name="Normal 11 3 4 2" xfId="1110" xr:uid="{00000000-0005-0000-0000-000056040000}"/>
    <cellStyle name="Normal 11 3 4 2 2" xfId="1111" xr:uid="{00000000-0005-0000-0000-000057040000}"/>
    <cellStyle name="Normal 11 4" xfId="1112" xr:uid="{00000000-0005-0000-0000-000058040000}"/>
    <cellStyle name="Normal 11 4 2" xfId="1113" xr:uid="{00000000-0005-0000-0000-000059040000}"/>
    <cellStyle name="Normal 11 4 2 2" xfId="1114" xr:uid="{00000000-0005-0000-0000-00005A040000}"/>
    <cellStyle name="Normal 11 4 2 3" xfId="1115" xr:uid="{00000000-0005-0000-0000-00005B040000}"/>
    <cellStyle name="Normal 11 4 3" xfId="1116" xr:uid="{00000000-0005-0000-0000-00005C040000}"/>
    <cellStyle name="Normal 11 4 4" xfId="1117" xr:uid="{00000000-0005-0000-0000-00005D040000}"/>
    <cellStyle name="Normal 11 5" xfId="1118" xr:uid="{00000000-0005-0000-0000-00005E040000}"/>
    <cellStyle name="Normal 110" xfId="1119" xr:uid="{00000000-0005-0000-0000-00005F040000}"/>
    <cellStyle name="Normal 110 2" xfId="1120" xr:uid="{00000000-0005-0000-0000-000060040000}"/>
    <cellStyle name="Normal 111" xfId="1121" xr:uid="{00000000-0005-0000-0000-000061040000}"/>
    <cellStyle name="Normal 111 2" xfId="1122" xr:uid="{00000000-0005-0000-0000-000062040000}"/>
    <cellStyle name="Normal 112" xfId="1123" xr:uid="{00000000-0005-0000-0000-000063040000}"/>
    <cellStyle name="Normal 112 2" xfId="1124" xr:uid="{00000000-0005-0000-0000-000064040000}"/>
    <cellStyle name="Normal 113" xfId="1125" xr:uid="{00000000-0005-0000-0000-000065040000}"/>
    <cellStyle name="Normal 113 2" xfId="1126" xr:uid="{00000000-0005-0000-0000-000066040000}"/>
    <cellStyle name="Normal 114" xfId="1127" xr:uid="{00000000-0005-0000-0000-000067040000}"/>
    <cellStyle name="Normal 114 2" xfId="1128" xr:uid="{00000000-0005-0000-0000-000068040000}"/>
    <cellStyle name="Normal 115" xfId="1129" xr:uid="{00000000-0005-0000-0000-000069040000}"/>
    <cellStyle name="Normal 115 2" xfId="1130" xr:uid="{00000000-0005-0000-0000-00006A040000}"/>
    <cellStyle name="Normal 116" xfId="1131" xr:uid="{00000000-0005-0000-0000-00006B040000}"/>
    <cellStyle name="Normal 116 2" xfId="1132" xr:uid="{00000000-0005-0000-0000-00006C040000}"/>
    <cellStyle name="Normal 117" xfId="1133" xr:uid="{00000000-0005-0000-0000-00006D040000}"/>
    <cellStyle name="Normal 117 2" xfId="1134" xr:uid="{00000000-0005-0000-0000-00006E040000}"/>
    <cellStyle name="Normal 118" xfId="1135" xr:uid="{00000000-0005-0000-0000-00006F040000}"/>
    <cellStyle name="Normal 118 2" xfId="1136" xr:uid="{00000000-0005-0000-0000-000070040000}"/>
    <cellStyle name="Normal 118 2 2" xfId="1137" xr:uid="{00000000-0005-0000-0000-000071040000}"/>
    <cellStyle name="Normal 118 3" xfId="1138" xr:uid="{00000000-0005-0000-0000-000072040000}"/>
    <cellStyle name="Normal 119" xfId="1139" xr:uid="{00000000-0005-0000-0000-000073040000}"/>
    <cellStyle name="Normal 119 2" xfId="1140" xr:uid="{00000000-0005-0000-0000-000074040000}"/>
    <cellStyle name="Normal 12" xfId="1141" xr:uid="{00000000-0005-0000-0000-000075040000}"/>
    <cellStyle name="Normal 12 2" xfId="1142" xr:uid="{00000000-0005-0000-0000-000076040000}"/>
    <cellStyle name="Normal 12 2 2" xfId="1143" xr:uid="{00000000-0005-0000-0000-000077040000}"/>
    <cellStyle name="Normal 12 2 2 2" xfId="1144" xr:uid="{00000000-0005-0000-0000-000078040000}"/>
    <cellStyle name="Normal 12 2 3" xfId="1145" xr:uid="{00000000-0005-0000-0000-000079040000}"/>
    <cellStyle name="Normal 12 2 3 2" xfId="1146" xr:uid="{00000000-0005-0000-0000-00007A040000}"/>
    <cellStyle name="Normal 12 2 4" xfId="1147" xr:uid="{00000000-0005-0000-0000-00007B040000}"/>
    <cellStyle name="Normal 12 2 5" xfId="1148" xr:uid="{00000000-0005-0000-0000-00007C040000}"/>
    <cellStyle name="Normal 12 3" xfId="1149" xr:uid="{00000000-0005-0000-0000-00007D040000}"/>
    <cellStyle name="Normal 12 3 2" xfId="1150" xr:uid="{00000000-0005-0000-0000-00007E040000}"/>
    <cellStyle name="Normal 12 3 2 2" xfId="1151" xr:uid="{00000000-0005-0000-0000-00007F040000}"/>
    <cellStyle name="Normal 12 3 3" xfId="1152" xr:uid="{00000000-0005-0000-0000-000080040000}"/>
    <cellStyle name="Normal 12 3 4" xfId="1153" xr:uid="{00000000-0005-0000-0000-000081040000}"/>
    <cellStyle name="Normal 12 3 5" xfId="1154" xr:uid="{00000000-0005-0000-0000-000082040000}"/>
    <cellStyle name="Normal 12 4" xfId="1155" xr:uid="{00000000-0005-0000-0000-000083040000}"/>
    <cellStyle name="Normal 12 4 2" xfId="1156" xr:uid="{00000000-0005-0000-0000-000084040000}"/>
    <cellStyle name="Normal 12 5" xfId="1157" xr:uid="{00000000-0005-0000-0000-000085040000}"/>
    <cellStyle name="Normal 12 5 2" xfId="1158" xr:uid="{00000000-0005-0000-0000-000086040000}"/>
    <cellStyle name="Normal 12 6" xfId="1159" xr:uid="{00000000-0005-0000-0000-000087040000}"/>
    <cellStyle name="Normal 12 7" xfId="1160" xr:uid="{00000000-0005-0000-0000-000088040000}"/>
    <cellStyle name="Normal 120" xfId="1161" xr:uid="{00000000-0005-0000-0000-000089040000}"/>
    <cellStyle name="Normal 120 2" xfId="1162" xr:uid="{00000000-0005-0000-0000-00008A040000}"/>
    <cellStyle name="Normal 120 2 2" xfId="1163" xr:uid="{00000000-0005-0000-0000-00008B040000}"/>
    <cellStyle name="Normal 120 3" xfId="1164" xr:uid="{00000000-0005-0000-0000-00008C040000}"/>
    <cellStyle name="Normal 121" xfId="1165" xr:uid="{00000000-0005-0000-0000-00008D040000}"/>
    <cellStyle name="Normal 121 2" xfId="1166" xr:uid="{00000000-0005-0000-0000-00008E040000}"/>
    <cellStyle name="Normal 122" xfId="1167" xr:uid="{00000000-0005-0000-0000-00008F040000}"/>
    <cellStyle name="Normal 122 2" xfId="1168" xr:uid="{00000000-0005-0000-0000-000090040000}"/>
    <cellStyle name="Normal 122 2 2" xfId="1169" xr:uid="{00000000-0005-0000-0000-000091040000}"/>
    <cellStyle name="Normal 122 3" xfId="1170" xr:uid="{00000000-0005-0000-0000-000092040000}"/>
    <cellStyle name="Normal 122 3 2" xfId="1171" xr:uid="{00000000-0005-0000-0000-000093040000}"/>
    <cellStyle name="Normal 123" xfId="1172" xr:uid="{00000000-0005-0000-0000-000094040000}"/>
    <cellStyle name="Normal 124" xfId="2567" xr:uid="{B606302B-CFAF-46E5-ACD7-29DA6100C6A6}"/>
    <cellStyle name="Normal 13" xfId="1173" xr:uid="{00000000-0005-0000-0000-000095040000}"/>
    <cellStyle name="Normal 13 2" xfId="1174" xr:uid="{00000000-0005-0000-0000-000096040000}"/>
    <cellStyle name="Normal 13 2 2" xfId="1175" xr:uid="{00000000-0005-0000-0000-000097040000}"/>
    <cellStyle name="Normal 13 2 2 2" xfId="1176" xr:uid="{00000000-0005-0000-0000-000098040000}"/>
    <cellStyle name="Normal 13 2 2 2 2" xfId="1177" xr:uid="{00000000-0005-0000-0000-000099040000}"/>
    <cellStyle name="Normal 13 2 2 3" xfId="1178" xr:uid="{00000000-0005-0000-0000-00009A040000}"/>
    <cellStyle name="Normal 13 2 2 4" xfId="1179" xr:uid="{00000000-0005-0000-0000-00009B040000}"/>
    <cellStyle name="Normal 13 2 3" xfId="1180" xr:uid="{00000000-0005-0000-0000-00009C040000}"/>
    <cellStyle name="Normal 13 2 3 2" xfId="1181" xr:uid="{00000000-0005-0000-0000-00009D040000}"/>
    <cellStyle name="Normal 13 2 4" xfId="1182" xr:uid="{00000000-0005-0000-0000-00009E040000}"/>
    <cellStyle name="Normal 13 2 5" xfId="1183" xr:uid="{00000000-0005-0000-0000-00009F040000}"/>
    <cellStyle name="Normal 13 2 6" xfId="1184" xr:uid="{00000000-0005-0000-0000-0000A0040000}"/>
    <cellStyle name="Normal 13 3" xfId="1185" xr:uid="{00000000-0005-0000-0000-0000A1040000}"/>
    <cellStyle name="Normal 13 3 2" xfId="1186" xr:uid="{00000000-0005-0000-0000-0000A2040000}"/>
    <cellStyle name="Normal 13 3 2 2" xfId="1187" xr:uid="{00000000-0005-0000-0000-0000A3040000}"/>
    <cellStyle name="Normal 13 3 2 2 2" xfId="1188" xr:uid="{00000000-0005-0000-0000-0000A4040000}"/>
    <cellStyle name="Normal 13 3 2 3" xfId="1189" xr:uid="{00000000-0005-0000-0000-0000A5040000}"/>
    <cellStyle name="Normal 13 3 3" xfId="1190" xr:uid="{00000000-0005-0000-0000-0000A6040000}"/>
    <cellStyle name="Normal 13 3 3 2" xfId="1191" xr:uid="{00000000-0005-0000-0000-0000A7040000}"/>
    <cellStyle name="Normal 13 3 3 3" xfId="1192" xr:uid="{00000000-0005-0000-0000-0000A8040000}"/>
    <cellStyle name="Normal 13 3 4" xfId="1193" xr:uid="{00000000-0005-0000-0000-0000A9040000}"/>
    <cellStyle name="Normal 13 3 4 2" xfId="1194" xr:uid="{00000000-0005-0000-0000-0000AA040000}"/>
    <cellStyle name="Normal 13 3 5" xfId="1195" xr:uid="{00000000-0005-0000-0000-0000AB040000}"/>
    <cellStyle name="Normal 13 4" xfId="1196" xr:uid="{00000000-0005-0000-0000-0000AC040000}"/>
    <cellStyle name="Normal 13 4 2" xfId="1197" xr:uid="{00000000-0005-0000-0000-0000AD040000}"/>
    <cellStyle name="Normal 13 4 3" xfId="1198" xr:uid="{00000000-0005-0000-0000-0000AE040000}"/>
    <cellStyle name="Normal 13 5" xfId="1199" xr:uid="{00000000-0005-0000-0000-0000AF040000}"/>
    <cellStyle name="Normal 13 5 2" xfId="1200" xr:uid="{00000000-0005-0000-0000-0000B0040000}"/>
    <cellStyle name="Normal 13 6" xfId="1201" xr:uid="{00000000-0005-0000-0000-0000B1040000}"/>
    <cellStyle name="Normal 13 7" xfId="1202" xr:uid="{00000000-0005-0000-0000-0000B2040000}"/>
    <cellStyle name="Normal 14" xfId="1203" xr:uid="{00000000-0005-0000-0000-0000B3040000}"/>
    <cellStyle name="Normal 14 2" xfId="1204" xr:uid="{00000000-0005-0000-0000-0000B4040000}"/>
    <cellStyle name="Normal 14 2 2" xfId="1205" xr:uid="{00000000-0005-0000-0000-0000B5040000}"/>
    <cellStyle name="Normal 14 2 3" xfId="1206" xr:uid="{00000000-0005-0000-0000-0000B6040000}"/>
    <cellStyle name="Normal 14 2 4" xfId="1207" xr:uid="{00000000-0005-0000-0000-0000B7040000}"/>
    <cellStyle name="Normal 14 3" xfId="1208" xr:uid="{00000000-0005-0000-0000-0000B8040000}"/>
    <cellStyle name="Normal 14 3 2" xfId="1209" xr:uid="{00000000-0005-0000-0000-0000B9040000}"/>
    <cellStyle name="Normal 14 4" xfId="1210" xr:uid="{00000000-0005-0000-0000-0000BA040000}"/>
    <cellStyle name="Normal 14 4 2" xfId="1211" xr:uid="{00000000-0005-0000-0000-0000BB040000}"/>
    <cellStyle name="Normal 14 5" xfId="1212" xr:uid="{00000000-0005-0000-0000-0000BC040000}"/>
    <cellStyle name="Normal 15" xfId="1213" xr:uid="{00000000-0005-0000-0000-0000BD040000}"/>
    <cellStyle name="Normal 15 2" xfId="1214" xr:uid="{00000000-0005-0000-0000-0000BE040000}"/>
    <cellStyle name="Normal 15 2 2" xfId="1215" xr:uid="{00000000-0005-0000-0000-0000BF040000}"/>
    <cellStyle name="Normal 15 2 2 2" xfId="1216" xr:uid="{00000000-0005-0000-0000-0000C0040000}"/>
    <cellStyle name="Normal 15 2 2 3" xfId="1217" xr:uid="{00000000-0005-0000-0000-0000C1040000}"/>
    <cellStyle name="Normal 15 2 3" xfId="1218" xr:uid="{00000000-0005-0000-0000-0000C2040000}"/>
    <cellStyle name="Normal 15 2 4" xfId="1219" xr:uid="{00000000-0005-0000-0000-0000C3040000}"/>
    <cellStyle name="Normal 15 3" xfId="1220" xr:uid="{00000000-0005-0000-0000-0000C4040000}"/>
    <cellStyle name="Normal 15 3 2" xfId="1221" xr:uid="{00000000-0005-0000-0000-0000C5040000}"/>
    <cellStyle name="Normal 15 4" xfId="1222" xr:uid="{00000000-0005-0000-0000-0000C6040000}"/>
    <cellStyle name="Normal 15 4 2" xfId="1223" xr:uid="{00000000-0005-0000-0000-0000C7040000}"/>
    <cellStyle name="Normal 15 5" xfId="1224" xr:uid="{00000000-0005-0000-0000-0000C8040000}"/>
    <cellStyle name="Normal 15 5 2" xfId="1225" xr:uid="{00000000-0005-0000-0000-0000C9040000}"/>
    <cellStyle name="Normal 15 6" xfId="1226" xr:uid="{00000000-0005-0000-0000-0000CA040000}"/>
    <cellStyle name="Normal 15 7" xfId="1227" xr:uid="{00000000-0005-0000-0000-0000CB040000}"/>
    <cellStyle name="Normal 16" xfId="1228" xr:uid="{00000000-0005-0000-0000-0000CC040000}"/>
    <cellStyle name="Normal 16 2" xfId="1229" xr:uid="{00000000-0005-0000-0000-0000CD040000}"/>
    <cellStyle name="Normal 16 2 2" xfId="1230" xr:uid="{00000000-0005-0000-0000-0000CE040000}"/>
    <cellStyle name="Normal 16 2 2 2" xfId="1231" xr:uid="{00000000-0005-0000-0000-0000CF040000}"/>
    <cellStyle name="Normal 16 2 2 3" xfId="1232" xr:uid="{00000000-0005-0000-0000-0000D0040000}"/>
    <cellStyle name="Normal 16 2 3" xfId="1233" xr:uid="{00000000-0005-0000-0000-0000D1040000}"/>
    <cellStyle name="Normal 16 2 4" xfId="1234" xr:uid="{00000000-0005-0000-0000-0000D2040000}"/>
    <cellStyle name="Normal 16 2 5" xfId="1235" xr:uid="{00000000-0005-0000-0000-0000D3040000}"/>
    <cellStyle name="Normal 16 3" xfId="1236" xr:uid="{00000000-0005-0000-0000-0000D4040000}"/>
    <cellStyle name="Normal 16 3 2" xfId="1237" xr:uid="{00000000-0005-0000-0000-0000D5040000}"/>
    <cellStyle name="Normal 16 3 2 2" xfId="1238" xr:uid="{00000000-0005-0000-0000-0000D6040000}"/>
    <cellStyle name="Normal 16 3 2 3" xfId="1239" xr:uid="{00000000-0005-0000-0000-0000D7040000}"/>
    <cellStyle name="Normal 16 3 3" xfId="1240" xr:uid="{00000000-0005-0000-0000-0000D8040000}"/>
    <cellStyle name="Normal 16 3 4" xfId="1241" xr:uid="{00000000-0005-0000-0000-0000D9040000}"/>
    <cellStyle name="Normal 16 4" xfId="1242" xr:uid="{00000000-0005-0000-0000-0000DA040000}"/>
    <cellStyle name="Normal 16 4 2" xfId="1243" xr:uid="{00000000-0005-0000-0000-0000DB040000}"/>
    <cellStyle name="Normal 16 4 2 2" xfId="1244" xr:uid="{00000000-0005-0000-0000-0000DC040000}"/>
    <cellStyle name="Normal 16 5" xfId="1245" xr:uid="{00000000-0005-0000-0000-0000DD040000}"/>
    <cellStyle name="Normal 16 6" xfId="1246" xr:uid="{00000000-0005-0000-0000-0000DE040000}"/>
    <cellStyle name="Normal 17" xfId="1247" xr:uid="{00000000-0005-0000-0000-0000DF040000}"/>
    <cellStyle name="Normal 17 2" xfId="1248" xr:uid="{00000000-0005-0000-0000-0000E0040000}"/>
    <cellStyle name="Normal 17 2 2" xfId="1249" xr:uid="{00000000-0005-0000-0000-0000E1040000}"/>
    <cellStyle name="Normal 17 2 2 2" xfId="1250" xr:uid="{00000000-0005-0000-0000-0000E2040000}"/>
    <cellStyle name="Normal 17 2 3" xfId="1251" xr:uid="{00000000-0005-0000-0000-0000E3040000}"/>
    <cellStyle name="Normal 17 2 4" xfId="1252" xr:uid="{00000000-0005-0000-0000-0000E4040000}"/>
    <cellStyle name="Normal 17 3" xfId="1253" xr:uid="{00000000-0005-0000-0000-0000E5040000}"/>
    <cellStyle name="Normal 17 3 2" xfId="1254" xr:uid="{00000000-0005-0000-0000-0000E6040000}"/>
    <cellStyle name="Normal 17 3 2 2" xfId="1255" xr:uid="{00000000-0005-0000-0000-0000E7040000}"/>
    <cellStyle name="Normal 17 3 2 3" xfId="1256" xr:uid="{00000000-0005-0000-0000-0000E8040000}"/>
    <cellStyle name="Normal 17 3 3" xfId="1257" xr:uid="{00000000-0005-0000-0000-0000E9040000}"/>
    <cellStyle name="Normal 17 3 4" xfId="1258" xr:uid="{00000000-0005-0000-0000-0000EA040000}"/>
    <cellStyle name="Normal 17 4" xfId="1259" xr:uid="{00000000-0005-0000-0000-0000EB040000}"/>
    <cellStyle name="Normal 17 4 2" xfId="1260" xr:uid="{00000000-0005-0000-0000-0000EC040000}"/>
    <cellStyle name="Normal 17 5" xfId="1261" xr:uid="{00000000-0005-0000-0000-0000ED040000}"/>
    <cellStyle name="Normal 17 6" xfId="1262" xr:uid="{00000000-0005-0000-0000-0000EE040000}"/>
    <cellStyle name="Normal 18" xfId="1263" xr:uid="{00000000-0005-0000-0000-0000EF040000}"/>
    <cellStyle name="Normal 18 2" xfId="1264" xr:uid="{00000000-0005-0000-0000-0000F0040000}"/>
    <cellStyle name="Normal 18 2 2" xfId="1265" xr:uid="{00000000-0005-0000-0000-0000F1040000}"/>
    <cellStyle name="Normal 19" xfId="1266" xr:uid="{00000000-0005-0000-0000-0000F2040000}"/>
    <cellStyle name="Normal 19 2" xfId="1267" xr:uid="{00000000-0005-0000-0000-0000F3040000}"/>
    <cellStyle name="Normal 19 2 2" xfId="1268" xr:uid="{00000000-0005-0000-0000-0000F4040000}"/>
    <cellStyle name="Normal 19 2 2 2" xfId="1269" xr:uid="{00000000-0005-0000-0000-0000F5040000}"/>
    <cellStyle name="Normal 19 2 3" xfId="1270" xr:uid="{00000000-0005-0000-0000-0000F6040000}"/>
    <cellStyle name="Normal 19 2 4" xfId="1271" xr:uid="{00000000-0005-0000-0000-0000F7040000}"/>
    <cellStyle name="Normal 19 3" xfId="1272" xr:uid="{00000000-0005-0000-0000-0000F8040000}"/>
    <cellStyle name="Normal 19 3 2" xfId="1273" xr:uid="{00000000-0005-0000-0000-0000F9040000}"/>
    <cellStyle name="Normal 19 3 3" xfId="1274" xr:uid="{00000000-0005-0000-0000-0000FA040000}"/>
    <cellStyle name="Normal 19 4" xfId="1275" xr:uid="{00000000-0005-0000-0000-0000FB040000}"/>
    <cellStyle name="Normal 19 5" xfId="1276" xr:uid="{00000000-0005-0000-0000-0000FC040000}"/>
    <cellStyle name="Normal 2" xfId="1277" xr:uid="{00000000-0005-0000-0000-0000FD040000}"/>
    <cellStyle name="Normal 2 10" xfId="1278" xr:uid="{00000000-0005-0000-0000-0000FE040000}"/>
    <cellStyle name="Normal 2 10 2" xfId="1279" xr:uid="{00000000-0005-0000-0000-0000FF040000}"/>
    <cellStyle name="Normal 2 10 3" xfId="1280" xr:uid="{00000000-0005-0000-0000-000000050000}"/>
    <cellStyle name="Normal 2 10 3 2" xfId="1281" xr:uid="{00000000-0005-0000-0000-000001050000}"/>
    <cellStyle name="Normal 2 10 4" xfId="1282" xr:uid="{00000000-0005-0000-0000-000002050000}"/>
    <cellStyle name="Normal 2 11" xfId="1283" xr:uid="{00000000-0005-0000-0000-000003050000}"/>
    <cellStyle name="Normal 2 11 2" xfId="1284" xr:uid="{00000000-0005-0000-0000-000004050000}"/>
    <cellStyle name="Normal 2 11 3" xfId="1285" xr:uid="{00000000-0005-0000-0000-000005050000}"/>
    <cellStyle name="Normal 2 12" xfId="1286" xr:uid="{00000000-0005-0000-0000-000006050000}"/>
    <cellStyle name="Normal 2 12 2" xfId="1287" xr:uid="{00000000-0005-0000-0000-000007050000}"/>
    <cellStyle name="Normal 2 13" xfId="1288" xr:uid="{00000000-0005-0000-0000-000008050000}"/>
    <cellStyle name="Normal 2 13 2" xfId="1289" xr:uid="{00000000-0005-0000-0000-000009050000}"/>
    <cellStyle name="Normal 2 14" xfId="1290" xr:uid="{00000000-0005-0000-0000-00000A050000}"/>
    <cellStyle name="Normal 2 14 2" xfId="1291" xr:uid="{00000000-0005-0000-0000-00000B050000}"/>
    <cellStyle name="Normal 2 15" xfId="1292" xr:uid="{00000000-0005-0000-0000-00000C050000}"/>
    <cellStyle name="Normal 2 15 2" xfId="1293" xr:uid="{00000000-0005-0000-0000-00000D050000}"/>
    <cellStyle name="Normal 2 16" xfId="1294" xr:uid="{00000000-0005-0000-0000-00000E050000}"/>
    <cellStyle name="Normal 2 16 2" xfId="1295" xr:uid="{00000000-0005-0000-0000-00000F050000}"/>
    <cellStyle name="Normal 2 17" xfId="1296" xr:uid="{00000000-0005-0000-0000-000010050000}"/>
    <cellStyle name="Normal 2 17 2" xfId="1297" xr:uid="{00000000-0005-0000-0000-000011050000}"/>
    <cellStyle name="Normal 2 18" xfId="1298" xr:uid="{00000000-0005-0000-0000-000012050000}"/>
    <cellStyle name="Normal 2 18 2" xfId="1299" xr:uid="{00000000-0005-0000-0000-000013050000}"/>
    <cellStyle name="Normal 2 19" xfId="1300" xr:uid="{00000000-0005-0000-0000-000014050000}"/>
    <cellStyle name="Normal 2 19 2" xfId="1301" xr:uid="{00000000-0005-0000-0000-000015050000}"/>
    <cellStyle name="Normal 2 2" xfId="1302" xr:uid="{00000000-0005-0000-0000-000016050000}"/>
    <cellStyle name="Normal 2 2 10" xfId="1303" xr:uid="{00000000-0005-0000-0000-000017050000}"/>
    <cellStyle name="Normal 2 2 2" xfId="1304" xr:uid="{00000000-0005-0000-0000-000018050000}"/>
    <cellStyle name="Normal 2 2 2 10" xfId="2565" xr:uid="{97906BBB-61AA-4DCA-A96F-C57EF667F23E}"/>
    <cellStyle name="Normal 2 2 2 11" xfId="2566" xr:uid="{239CE022-5A4E-43EF-8572-3D3E356193F8}"/>
    <cellStyle name="Normal 2 2 2 2" xfId="1305" xr:uid="{00000000-0005-0000-0000-000019050000}"/>
    <cellStyle name="Normal 2 2 2 2 2" xfId="1306" xr:uid="{00000000-0005-0000-0000-00001A050000}"/>
    <cellStyle name="Normal 2 2 2 2 2 2" xfId="1307" xr:uid="{00000000-0005-0000-0000-00001B050000}"/>
    <cellStyle name="Normal 2 2 2 2 2 2 2" xfId="1308" xr:uid="{00000000-0005-0000-0000-00001C050000}"/>
    <cellStyle name="Normal 2 2 2 2 2 2 3" xfId="1309" xr:uid="{00000000-0005-0000-0000-00001D050000}"/>
    <cellStyle name="Normal 2 2 2 2 2 3" xfId="1310" xr:uid="{00000000-0005-0000-0000-00001E050000}"/>
    <cellStyle name="Normal 2 2 2 2 2 3 2" xfId="1311" xr:uid="{00000000-0005-0000-0000-00001F050000}"/>
    <cellStyle name="Normal 2 2 2 2 2 4" xfId="1312" xr:uid="{00000000-0005-0000-0000-000020050000}"/>
    <cellStyle name="Normal 2 2 2 2 2 5" xfId="1313" xr:uid="{00000000-0005-0000-0000-000021050000}"/>
    <cellStyle name="Normal 2 2 2 2 3" xfId="1314" xr:uid="{00000000-0005-0000-0000-000022050000}"/>
    <cellStyle name="Normal 2 2 2 2 3 2" xfId="1315" xr:uid="{00000000-0005-0000-0000-000023050000}"/>
    <cellStyle name="Normal 2 2 2 2 3 3" xfId="1316" xr:uid="{00000000-0005-0000-0000-000024050000}"/>
    <cellStyle name="Normal 2 2 2 2 4" xfId="1317" xr:uid="{00000000-0005-0000-0000-000025050000}"/>
    <cellStyle name="Normal 2 2 2 2 4 2" xfId="1318" xr:uid="{00000000-0005-0000-0000-000026050000}"/>
    <cellStyle name="Normal 2 2 2 2 5" xfId="1319" xr:uid="{00000000-0005-0000-0000-000027050000}"/>
    <cellStyle name="Normal 2 2 2 3" xfId="1320" xr:uid="{00000000-0005-0000-0000-000028050000}"/>
    <cellStyle name="Normal 2 2 2 3 2" xfId="1321" xr:uid="{00000000-0005-0000-0000-000029050000}"/>
    <cellStyle name="Normal 2 2 2 3 2 2" xfId="1322" xr:uid="{00000000-0005-0000-0000-00002A050000}"/>
    <cellStyle name="Normal 2 2 2 3 2 2 2" xfId="1323" xr:uid="{00000000-0005-0000-0000-00002B050000}"/>
    <cellStyle name="Normal 2 2 2 3 2 3" xfId="1324" xr:uid="{00000000-0005-0000-0000-00002C050000}"/>
    <cellStyle name="Normal 2 2 2 3 3" xfId="1325" xr:uid="{00000000-0005-0000-0000-00002D050000}"/>
    <cellStyle name="Normal 2 2 2 3 4" xfId="1326" xr:uid="{00000000-0005-0000-0000-00002E050000}"/>
    <cellStyle name="Normal 2 2 2 4" xfId="1327" xr:uid="{00000000-0005-0000-0000-00002F050000}"/>
    <cellStyle name="Normal 2 2 2 4 2" xfId="1328" xr:uid="{00000000-0005-0000-0000-000030050000}"/>
    <cellStyle name="Normal 2 2 2 5" xfId="1329" xr:uid="{00000000-0005-0000-0000-000031050000}"/>
    <cellStyle name="Normal 2 2 2 5 2" xfId="1330" xr:uid="{00000000-0005-0000-0000-000032050000}"/>
    <cellStyle name="Normal 2 2 2 5 2 2" xfId="1331" xr:uid="{00000000-0005-0000-0000-000033050000}"/>
    <cellStyle name="Normal 2 2 2 5 2 3" xfId="1332" xr:uid="{00000000-0005-0000-0000-000034050000}"/>
    <cellStyle name="Normal 2 2 2 5 3" xfId="1333" xr:uid="{00000000-0005-0000-0000-000035050000}"/>
    <cellStyle name="Normal 2 2 2 5 4" xfId="1334" xr:uid="{00000000-0005-0000-0000-000036050000}"/>
    <cellStyle name="Normal 2 2 2 6" xfId="1335" xr:uid="{00000000-0005-0000-0000-000037050000}"/>
    <cellStyle name="Normal 2 2 2 6 2" xfId="1336" xr:uid="{00000000-0005-0000-0000-000038050000}"/>
    <cellStyle name="Normal 2 2 2 6 2 2" xfId="1337" xr:uid="{00000000-0005-0000-0000-000039050000}"/>
    <cellStyle name="Normal 2 2 2 6 3" xfId="1338" xr:uid="{00000000-0005-0000-0000-00003A050000}"/>
    <cellStyle name="Normal 2 2 2 7" xfId="1339" xr:uid="{00000000-0005-0000-0000-00003B050000}"/>
    <cellStyle name="Normal 2 2 2 7 2" xfId="1340" xr:uid="{00000000-0005-0000-0000-00003C050000}"/>
    <cellStyle name="Normal 2 2 2 7 3" xfId="1341" xr:uid="{00000000-0005-0000-0000-00003D050000}"/>
    <cellStyle name="Normal 2 2 2 8" xfId="1342" xr:uid="{00000000-0005-0000-0000-00003E050000}"/>
    <cellStyle name="Normal 2 2 2 8 2" xfId="1343" xr:uid="{00000000-0005-0000-0000-00003F050000}"/>
    <cellStyle name="Normal 2 2 2 9" xfId="1344" xr:uid="{00000000-0005-0000-0000-000040050000}"/>
    <cellStyle name="Normal 2 2 3" xfId="1345" xr:uid="{00000000-0005-0000-0000-000041050000}"/>
    <cellStyle name="Normal 2 2 3 2" xfId="1346" xr:uid="{00000000-0005-0000-0000-000042050000}"/>
    <cellStyle name="Normal 2 2 3 2 2" xfId="1347" xr:uid="{00000000-0005-0000-0000-000043050000}"/>
    <cellStyle name="Normal 2 2 3 2 3" xfId="1348" xr:uid="{00000000-0005-0000-0000-000044050000}"/>
    <cellStyle name="Normal 2 2 3 3" xfId="1349" xr:uid="{00000000-0005-0000-0000-000045050000}"/>
    <cellStyle name="Normal 2 2 3 3 2" xfId="1350" xr:uid="{00000000-0005-0000-0000-000046050000}"/>
    <cellStyle name="Normal 2 2 4" xfId="1351" xr:uid="{00000000-0005-0000-0000-000047050000}"/>
    <cellStyle name="Normal 2 2 4 2" xfId="1352" xr:uid="{00000000-0005-0000-0000-000048050000}"/>
    <cellStyle name="Normal 2 2 4 2 2" xfId="1353" xr:uid="{00000000-0005-0000-0000-000049050000}"/>
    <cellStyle name="Normal 2 2 4 2 3" xfId="1354" xr:uid="{00000000-0005-0000-0000-00004A050000}"/>
    <cellStyle name="Normal 2 2 4 3" xfId="1355" xr:uid="{00000000-0005-0000-0000-00004B050000}"/>
    <cellStyle name="Normal 2 2 4 3 2" xfId="1356" xr:uid="{00000000-0005-0000-0000-00004C050000}"/>
    <cellStyle name="Normal 2 2 4 4" xfId="1357" xr:uid="{00000000-0005-0000-0000-00004D050000}"/>
    <cellStyle name="Normal 2 2 4 4 2" xfId="1358" xr:uid="{00000000-0005-0000-0000-00004E050000}"/>
    <cellStyle name="Normal 2 2 4 4 3" xfId="1359" xr:uid="{00000000-0005-0000-0000-00004F050000}"/>
    <cellStyle name="Normal 2 2 4 5" xfId="1360" xr:uid="{00000000-0005-0000-0000-000050050000}"/>
    <cellStyle name="Normal 2 2 5" xfId="1361" xr:uid="{00000000-0005-0000-0000-000051050000}"/>
    <cellStyle name="Normal 2 2 5 2" xfId="1362" xr:uid="{00000000-0005-0000-0000-000052050000}"/>
    <cellStyle name="Normal 2 2 5 2 2" xfId="1363" xr:uid="{00000000-0005-0000-0000-000053050000}"/>
    <cellStyle name="Normal 2 2 6" xfId="1364" xr:uid="{00000000-0005-0000-0000-000054050000}"/>
    <cellStyle name="Normal 2 2 6 2" xfId="1365" xr:uid="{00000000-0005-0000-0000-000055050000}"/>
    <cellStyle name="Normal 2 2 6 3" xfId="1366" xr:uid="{00000000-0005-0000-0000-000056050000}"/>
    <cellStyle name="Normal 2 2 7" xfId="1367" xr:uid="{00000000-0005-0000-0000-000057050000}"/>
    <cellStyle name="Normal 2 2 7 2" xfId="1368" xr:uid="{00000000-0005-0000-0000-000058050000}"/>
    <cellStyle name="Normal 2 2 8" xfId="1369" xr:uid="{00000000-0005-0000-0000-000059050000}"/>
    <cellStyle name="Normal 2 2 8 2" xfId="1370" xr:uid="{00000000-0005-0000-0000-00005A050000}"/>
    <cellStyle name="Normal 2 2 8 3" xfId="1371" xr:uid="{00000000-0005-0000-0000-00005B050000}"/>
    <cellStyle name="Normal 2 2 9" xfId="1372" xr:uid="{00000000-0005-0000-0000-00005C050000}"/>
    <cellStyle name="Normal 2 2 9 2" xfId="1373" xr:uid="{00000000-0005-0000-0000-00005D050000}"/>
    <cellStyle name="Normal 2 20" xfId="1374" xr:uid="{00000000-0005-0000-0000-00005E050000}"/>
    <cellStyle name="Normal 2 20 2" xfId="1375" xr:uid="{00000000-0005-0000-0000-00005F050000}"/>
    <cellStyle name="Normal 2 21" xfId="1376" xr:uid="{00000000-0005-0000-0000-000060050000}"/>
    <cellStyle name="Normal 2 21 2" xfId="1377" xr:uid="{00000000-0005-0000-0000-000061050000}"/>
    <cellStyle name="Normal 2 22" xfId="1378" xr:uid="{00000000-0005-0000-0000-000062050000}"/>
    <cellStyle name="Normal 2 22 2" xfId="1379" xr:uid="{00000000-0005-0000-0000-000063050000}"/>
    <cellStyle name="Normal 2 23" xfId="1380" xr:uid="{00000000-0005-0000-0000-000064050000}"/>
    <cellStyle name="Normal 2 23 2" xfId="1381" xr:uid="{00000000-0005-0000-0000-000065050000}"/>
    <cellStyle name="Normal 2 24" xfId="1382" xr:uid="{00000000-0005-0000-0000-000066050000}"/>
    <cellStyle name="Normal 2 24 2" xfId="1383" xr:uid="{00000000-0005-0000-0000-000067050000}"/>
    <cellStyle name="Normal 2 25" xfId="1384" xr:uid="{00000000-0005-0000-0000-000068050000}"/>
    <cellStyle name="Normal 2 25 2" xfId="1385" xr:uid="{00000000-0005-0000-0000-000069050000}"/>
    <cellStyle name="Normal 2 26" xfId="1386" xr:uid="{00000000-0005-0000-0000-00006A050000}"/>
    <cellStyle name="Normal 2 26 2" xfId="1387" xr:uid="{00000000-0005-0000-0000-00006B050000}"/>
    <cellStyle name="Normal 2 27" xfId="1388" xr:uid="{00000000-0005-0000-0000-00006C050000}"/>
    <cellStyle name="Normal 2 27 2" xfId="1389" xr:uid="{00000000-0005-0000-0000-00006D050000}"/>
    <cellStyle name="Normal 2 28" xfId="1390" xr:uid="{00000000-0005-0000-0000-00006E050000}"/>
    <cellStyle name="Normal 2 28 2" xfId="1391" xr:uid="{00000000-0005-0000-0000-00006F050000}"/>
    <cellStyle name="Normal 2 29" xfId="1392" xr:uid="{00000000-0005-0000-0000-000070050000}"/>
    <cellStyle name="Normal 2 29 2" xfId="1393" xr:uid="{00000000-0005-0000-0000-000071050000}"/>
    <cellStyle name="Normal 2 3" xfId="1394" xr:uid="{00000000-0005-0000-0000-000072050000}"/>
    <cellStyle name="Normal 2 3 2" xfId="1395" xr:uid="{00000000-0005-0000-0000-000073050000}"/>
    <cellStyle name="Normal 2 3 2 2" xfId="1396" xr:uid="{00000000-0005-0000-0000-000074050000}"/>
    <cellStyle name="Normal 2 3 2 2 2" xfId="1397" xr:uid="{00000000-0005-0000-0000-000075050000}"/>
    <cellStyle name="Normal 2 3 2 3" xfId="1398" xr:uid="{00000000-0005-0000-0000-000076050000}"/>
    <cellStyle name="Normal 2 3 2 3 2" xfId="1399" xr:uid="{00000000-0005-0000-0000-000077050000}"/>
    <cellStyle name="Normal 2 3 2 3 2 2" xfId="1400" xr:uid="{00000000-0005-0000-0000-000078050000}"/>
    <cellStyle name="Normal 2 3 2 3 3" xfId="1401" xr:uid="{00000000-0005-0000-0000-000079050000}"/>
    <cellStyle name="Normal 2 3 2 3 4" xfId="1402" xr:uid="{00000000-0005-0000-0000-00007A050000}"/>
    <cellStyle name="Normal 2 3 2 4" xfId="1403" xr:uid="{00000000-0005-0000-0000-00007B050000}"/>
    <cellStyle name="Normal 2 3 2 4 2" xfId="1404" xr:uid="{00000000-0005-0000-0000-00007C050000}"/>
    <cellStyle name="Normal 2 3 2 5" xfId="1405" xr:uid="{00000000-0005-0000-0000-00007D050000}"/>
    <cellStyle name="Normal 2 3 2 5 2" xfId="1406" xr:uid="{00000000-0005-0000-0000-00007E050000}"/>
    <cellStyle name="Normal 2 3 3" xfId="1407" xr:uid="{00000000-0005-0000-0000-00007F050000}"/>
    <cellStyle name="Normal 2 3 3 2" xfId="1408" xr:uid="{00000000-0005-0000-0000-000080050000}"/>
    <cellStyle name="Normal 2 3 3 2 2" xfId="1409" xr:uid="{00000000-0005-0000-0000-000081050000}"/>
    <cellStyle name="Normal 2 3 3 2 2 2" xfId="1410" xr:uid="{00000000-0005-0000-0000-000082050000}"/>
    <cellStyle name="Normal 2 3 3 2 2 3" xfId="1411" xr:uid="{00000000-0005-0000-0000-000083050000}"/>
    <cellStyle name="Normal 2 3 3 2 3" xfId="1412" xr:uid="{00000000-0005-0000-0000-000084050000}"/>
    <cellStyle name="Normal 2 3 3 2 3 2" xfId="1413" xr:uid="{00000000-0005-0000-0000-000085050000}"/>
    <cellStyle name="Normal 2 3 3 2 3 3" xfId="1414" xr:uid="{00000000-0005-0000-0000-000086050000}"/>
    <cellStyle name="Normal 2 3 3 2 4" xfId="1415" xr:uid="{00000000-0005-0000-0000-000087050000}"/>
    <cellStyle name="Normal 2 3 3 2 4 2" xfId="1416" xr:uid="{00000000-0005-0000-0000-000088050000}"/>
    <cellStyle name="Normal 2 3 3 2 5" xfId="1417" xr:uid="{00000000-0005-0000-0000-000089050000}"/>
    <cellStyle name="Normal 2 3 3 3" xfId="1418" xr:uid="{00000000-0005-0000-0000-00008A050000}"/>
    <cellStyle name="Normal 2 3 3 3 2" xfId="1419" xr:uid="{00000000-0005-0000-0000-00008B050000}"/>
    <cellStyle name="Normal 2 3 3 3 3" xfId="1420" xr:uid="{00000000-0005-0000-0000-00008C050000}"/>
    <cellStyle name="Normal 2 3 3 4" xfId="1421" xr:uid="{00000000-0005-0000-0000-00008D050000}"/>
    <cellStyle name="Normal 2 3 3 4 2" xfId="1422" xr:uid="{00000000-0005-0000-0000-00008E050000}"/>
    <cellStyle name="Normal 2 3 4" xfId="1423" xr:uid="{00000000-0005-0000-0000-00008F050000}"/>
    <cellStyle name="Normal 2 3 4 2" xfId="1424" xr:uid="{00000000-0005-0000-0000-000090050000}"/>
    <cellStyle name="Normal 2 3 4 3" xfId="1425" xr:uid="{00000000-0005-0000-0000-000091050000}"/>
    <cellStyle name="Normal 2 3 4 3 2" xfId="1426" xr:uid="{00000000-0005-0000-0000-000092050000}"/>
    <cellStyle name="Normal 2 3 4 4" xfId="1427" xr:uid="{00000000-0005-0000-0000-000093050000}"/>
    <cellStyle name="Normal 2 3 4 5" xfId="1428" xr:uid="{00000000-0005-0000-0000-000094050000}"/>
    <cellStyle name="Normal 2 3 5" xfId="1429" xr:uid="{00000000-0005-0000-0000-000095050000}"/>
    <cellStyle name="Normal 2 3 5 2" xfId="1430" xr:uid="{00000000-0005-0000-0000-000096050000}"/>
    <cellStyle name="Normal 2 3 5 2 2" xfId="1431" xr:uid="{00000000-0005-0000-0000-000097050000}"/>
    <cellStyle name="Normal 2 3 5 3" xfId="1432" xr:uid="{00000000-0005-0000-0000-000098050000}"/>
    <cellStyle name="Normal 2 3 6" xfId="1433" xr:uid="{00000000-0005-0000-0000-000099050000}"/>
    <cellStyle name="Normal 2 3 7" xfId="1434" xr:uid="{00000000-0005-0000-0000-00009A050000}"/>
    <cellStyle name="Normal 2 3 8" xfId="1435" xr:uid="{00000000-0005-0000-0000-00009B050000}"/>
    <cellStyle name="Normal 2 3 9" xfId="1436" xr:uid="{00000000-0005-0000-0000-00009C050000}"/>
    <cellStyle name="Normal 2 30" xfId="1437" xr:uid="{00000000-0005-0000-0000-00009D050000}"/>
    <cellStyle name="Normal 2 30 2" xfId="1438" xr:uid="{00000000-0005-0000-0000-00009E050000}"/>
    <cellStyle name="Normal 2 31" xfId="1439" xr:uid="{00000000-0005-0000-0000-00009F050000}"/>
    <cellStyle name="Normal 2 31 2" xfId="1440" xr:uid="{00000000-0005-0000-0000-0000A0050000}"/>
    <cellStyle name="Normal 2 32" xfId="1441" xr:uid="{00000000-0005-0000-0000-0000A1050000}"/>
    <cellStyle name="Normal 2 4" xfId="1442" xr:uid="{00000000-0005-0000-0000-0000A2050000}"/>
    <cellStyle name="Normal 2 4 2" xfId="1443" xr:uid="{00000000-0005-0000-0000-0000A3050000}"/>
    <cellStyle name="Normal 2 4 2 2" xfId="1444" xr:uid="{00000000-0005-0000-0000-0000A4050000}"/>
    <cellStyle name="Normal 2 4 2 2 2" xfId="1445" xr:uid="{00000000-0005-0000-0000-0000A5050000}"/>
    <cellStyle name="Normal 2 4 2 3" xfId="1446" xr:uid="{00000000-0005-0000-0000-0000A6050000}"/>
    <cellStyle name="Normal 2 4 2 3 2" xfId="1447" xr:uid="{00000000-0005-0000-0000-0000A7050000}"/>
    <cellStyle name="Normal 2 4 2 3 3" xfId="1448" xr:uid="{00000000-0005-0000-0000-0000A8050000}"/>
    <cellStyle name="Normal 2 4 2 4" xfId="1449" xr:uid="{00000000-0005-0000-0000-0000A9050000}"/>
    <cellStyle name="Normal 2 4 3" xfId="1450" xr:uid="{00000000-0005-0000-0000-0000AA050000}"/>
    <cellStyle name="Normal 2 4 3 2" xfId="1451" xr:uid="{00000000-0005-0000-0000-0000AB050000}"/>
    <cellStyle name="Normal 2 4 3 2 2" xfId="1452" xr:uid="{00000000-0005-0000-0000-0000AC050000}"/>
    <cellStyle name="Normal 2 4 3 3" xfId="1453" xr:uid="{00000000-0005-0000-0000-0000AD050000}"/>
    <cellStyle name="Normal 2 4 3 4" xfId="1454" xr:uid="{00000000-0005-0000-0000-0000AE050000}"/>
    <cellStyle name="Normal 2 4 4" xfId="1455" xr:uid="{00000000-0005-0000-0000-0000AF050000}"/>
    <cellStyle name="Normal 2 4 4 2" xfId="1456" xr:uid="{00000000-0005-0000-0000-0000B0050000}"/>
    <cellStyle name="Normal 2 4 4 2 2" xfId="1457" xr:uid="{00000000-0005-0000-0000-0000B1050000}"/>
    <cellStyle name="Normal 2 4 4 3" xfId="1458" xr:uid="{00000000-0005-0000-0000-0000B2050000}"/>
    <cellStyle name="Normal 2 4 5" xfId="1459" xr:uid="{00000000-0005-0000-0000-0000B3050000}"/>
    <cellStyle name="Normal 2 4 6" xfId="1460" xr:uid="{00000000-0005-0000-0000-0000B4050000}"/>
    <cellStyle name="Normal 2 4 7" xfId="1461" xr:uid="{00000000-0005-0000-0000-0000B5050000}"/>
    <cellStyle name="Normal 2 5" xfId="1462" xr:uid="{00000000-0005-0000-0000-0000B6050000}"/>
    <cellStyle name="Normal 2 5 2" xfId="1463" xr:uid="{00000000-0005-0000-0000-0000B7050000}"/>
    <cellStyle name="Normal 2 5 2 2" xfId="1464" xr:uid="{00000000-0005-0000-0000-0000B8050000}"/>
    <cellStyle name="Normal 2 5 2 2 2" xfId="1465" xr:uid="{00000000-0005-0000-0000-0000B9050000}"/>
    <cellStyle name="Normal 2 5 2 2 3" xfId="1466" xr:uid="{00000000-0005-0000-0000-0000BA050000}"/>
    <cellStyle name="Normal 2 5 2 2 4" xfId="1467" xr:uid="{00000000-0005-0000-0000-0000BB050000}"/>
    <cellStyle name="Normal 2 5 2 3" xfId="1468" xr:uid="{00000000-0005-0000-0000-0000BC050000}"/>
    <cellStyle name="Normal 2 5 2 4" xfId="1469" xr:uid="{00000000-0005-0000-0000-0000BD050000}"/>
    <cellStyle name="Normal 2 5 2 5" xfId="1470" xr:uid="{00000000-0005-0000-0000-0000BE050000}"/>
    <cellStyle name="Normal 2 5 2 6" xfId="1471" xr:uid="{00000000-0005-0000-0000-0000BF050000}"/>
    <cellStyle name="Normal 2 5 2 7" xfId="1472" xr:uid="{00000000-0005-0000-0000-0000C0050000}"/>
    <cellStyle name="Normal 2 5 3" xfId="1473" xr:uid="{00000000-0005-0000-0000-0000C1050000}"/>
    <cellStyle name="Normal 2 5 3 2" xfId="1474" xr:uid="{00000000-0005-0000-0000-0000C2050000}"/>
    <cellStyle name="Normal 2 5 3 3" xfId="1475" xr:uid="{00000000-0005-0000-0000-0000C3050000}"/>
    <cellStyle name="Normal 2 5 3 4" xfId="1476" xr:uid="{00000000-0005-0000-0000-0000C4050000}"/>
    <cellStyle name="Normal 2 5 4" xfId="1477" xr:uid="{00000000-0005-0000-0000-0000C5050000}"/>
    <cellStyle name="Normal 2 5 5" xfId="1478" xr:uid="{00000000-0005-0000-0000-0000C6050000}"/>
    <cellStyle name="Normal 2 5 6" xfId="1479" xr:uid="{00000000-0005-0000-0000-0000C7050000}"/>
    <cellStyle name="Normal 2 5 7" xfId="1480" xr:uid="{00000000-0005-0000-0000-0000C8050000}"/>
    <cellStyle name="Normal 2 5 8" xfId="1481" xr:uid="{00000000-0005-0000-0000-0000C9050000}"/>
    <cellStyle name="Normal 2 6" xfId="1482" xr:uid="{00000000-0005-0000-0000-0000CA050000}"/>
    <cellStyle name="Normal 2 6 2" xfId="1483" xr:uid="{00000000-0005-0000-0000-0000CB050000}"/>
    <cellStyle name="Normal 2 6 2 2" xfId="1484" xr:uid="{00000000-0005-0000-0000-0000CC050000}"/>
    <cellStyle name="Normal 2 6 2 3" xfId="1485" xr:uid="{00000000-0005-0000-0000-0000CD050000}"/>
    <cellStyle name="Normal 2 6 3" xfId="1486" xr:uid="{00000000-0005-0000-0000-0000CE050000}"/>
    <cellStyle name="Normal 2 6 4" xfId="1487" xr:uid="{00000000-0005-0000-0000-0000CF050000}"/>
    <cellStyle name="Normal 2 6 5" xfId="1488" xr:uid="{00000000-0005-0000-0000-0000D0050000}"/>
    <cellStyle name="Normal 2 7" xfId="1489" xr:uid="{00000000-0005-0000-0000-0000D1050000}"/>
    <cellStyle name="Normal 2 7 2" xfId="1490" xr:uid="{00000000-0005-0000-0000-0000D2050000}"/>
    <cellStyle name="Normal 2 7 2 2" xfId="1491" xr:uid="{00000000-0005-0000-0000-0000D3050000}"/>
    <cellStyle name="Normal 2 7 2 2 2" xfId="1492" xr:uid="{00000000-0005-0000-0000-0000D4050000}"/>
    <cellStyle name="Normal 2 7 2 2 3" xfId="1493" xr:uid="{00000000-0005-0000-0000-0000D5050000}"/>
    <cellStyle name="Normal 2 7 2 3" xfId="1494" xr:uid="{00000000-0005-0000-0000-0000D6050000}"/>
    <cellStyle name="Normal 2 7 2 4" xfId="1495" xr:uid="{00000000-0005-0000-0000-0000D7050000}"/>
    <cellStyle name="Normal 2 7 3" xfId="1496" xr:uid="{00000000-0005-0000-0000-0000D8050000}"/>
    <cellStyle name="Normal 2 7 3 2" xfId="1497" xr:uid="{00000000-0005-0000-0000-0000D9050000}"/>
    <cellStyle name="Normal 2 7 3 3" xfId="1498" xr:uid="{00000000-0005-0000-0000-0000DA050000}"/>
    <cellStyle name="Normal 2 7 4" xfId="1499" xr:uid="{00000000-0005-0000-0000-0000DB050000}"/>
    <cellStyle name="Normal 2 7 4 2" xfId="1500" xr:uid="{00000000-0005-0000-0000-0000DC050000}"/>
    <cellStyle name="Normal 2 7 4 3" xfId="1501" xr:uid="{00000000-0005-0000-0000-0000DD050000}"/>
    <cellStyle name="Normal 2 7 5" xfId="1502" xr:uid="{00000000-0005-0000-0000-0000DE050000}"/>
    <cellStyle name="Normal 2 8" xfId="1503" xr:uid="{00000000-0005-0000-0000-0000DF050000}"/>
    <cellStyle name="Normal 2 8 2" xfId="1504" xr:uid="{00000000-0005-0000-0000-0000E0050000}"/>
    <cellStyle name="Normal 2 8 2 2" xfId="1505" xr:uid="{00000000-0005-0000-0000-0000E1050000}"/>
    <cellStyle name="Normal 2 8 2 2 2" xfId="1506" xr:uid="{00000000-0005-0000-0000-0000E2050000}"/>
    <cellStyle name="Normal 2 8 2 3" xfId="1507" xr:uid="{00000000-0005-0000-0000-0000E3050000}"/>
    <cellStyle name="Normal 2 8 2 4" xfId="1508" xr:uid="{00000000-0005-0000-0000-0000E4050000}"/>
    <cellStyle name="Normal 2 8 3" xfId="1509" xr:uid="{00000000-0005-0000-0000-0000E5050000}"/>
    <cellStyle name="Normal 2 8 3 2" xfId="1510" xr:uid="{00000000-0005-0000-0000-0000E6050000}"/>
    <cellStyle name="Normal 2 8 3 3" xfId="1511" xr:uid="{00000000-0005-0000-0000-0000E7050000}"/>
    <cellStyle name="Normal 2 8 4" xfId="1512" xr:uid="{00000000-0005-0000-0000-0000E8050000}"/>
    <cellStyle name="Normal 2 8 4 2" xfId="1513" xr:uid="{00000000-0005-0000-0000-0000E9050000}"/>
    <cellStyle name="Normal 2 8 4 3" xfId="1514" xr:uid="{00000000-0005-0000-0000-0000EA050000}"/>
    <cellStyle name="Normal 2 8 5" xfId="1515" xr:uid="{00000000-0005-0000-0000-0000EB050000}"/>
    <cellStyle name="Normal 2 8 6" xfId="1516" xr:uid="{00000000-0005-0000-0000-0000EC050000}"/>
    <cellStyle name="Normal 2 9" xfId="1517" xr:uid="{00000000-0005-0000-0000-0000ED050000}"/>
    <cellStyle name="Normal 2 9 2" xfId="1518" xr:uid="{00000000-0005-0000-0000-0000EE050000}"/>
    <cellStyle name="Normal 2 9 2 2" xfId="1519" xr:uid="{00000000-0005-0000-0000-0000EF050000}"/>
    <cellStyle name="Normal 2 9 3" xfId="1520" xr:uid="{00000000-0005-0000-0000-0000F0050000}"/>
    <cellStyle name="Normal 2 9 4" xfId="1521" xr:uid="{00000000-0005-0000-0000-0000F1050000}"/>
    <cellStyle name="Normal 20" xfId="1522" xr:uid="{00000000-0005-0000-0000-0000F2050000}"/>
    <cellStyle name="Normal 20 2" xfId="1523" xr:uid="{00000000-0005-0000-0000-0000F3050000}"/>
    <cellStyle name="Normal 20 2 2" xfId="1524" xr:uid="{00000000-0005-0000-0000-0000F4050000}"/>
    <cellStyle name="Normal 20 3" xfId="1525" xr:uid="{00000000-0005-0000-0000-0000F5050000}"/>
    <cellStyle name="Normal 21" xfId="1526" xr:uid="{00000000-0005-0000-0000-0000F6050000}"/>
    <cellStyle name="Normal 21 2" xfId="1527" xr:uid="{00000000-0005-0000-0000-0000F7050000}"/>
    <cellStyle name="Normal 21 3" xfId="1528" xr:uid="{00000000-0005-0000-0000-0000F8050000}"/>
    <cellStyle name="Normal 21 4" xfId="1529" xr:uid="{00000000-0005-0000-0000-0000F9050000}"/>
    <cellStyle name="Normal 22" xfId="1530" xr:uid="{00000000-0005-0000-0000-0000FA050000}"/>
    <cellStyle name="Normal 22 2" xfId="1531" xr:uid="{00000000-0005-0000-0000-0000FB050000}"/>
    <cellStyle name="Normal 22 2 2" xfId="1532" xr:uid="{00000000-0005-0000-0000-0000FC050000}"/>
    <cellStyle name="Normal 22 2 2 2" xfId="1533" xr:uid="{00000000-0005-0000-0000-0000FD050000}"/>
    <cellStyle name="Normal 22 3" xfId="1534" xr:uid="{00000000-0005-0000-0000-0000FE050000}"/>
    <cellStyle name="Normal 23" xfId="1535" xr:uid="{00000000-0005-0000-0000-0000FF050000}"/>
    <cellStyle name="Normal 23 2" xfId="1536" xr:uid="{00000000-0005-0000-0000-000000060000}"/>
    <cellStyle name="Normal 24" xfId="1537" xr:uid="{00000000-0005-0000-0000-000001060000}"/>
    <cellStyle name="Normal 24 2" xfId="1538" xr:uid="{00000000-0005-0000-0000-000002060000}"/>
    <cellStyle name="Normal 25" xfId="1539" xr:uid="{00000000-0005-0000-0000-000003060000}"/>
    <cellStyle name="Normal 25 2" xfId="1540" xr:uid="{00000000-0005-0000-0000-000004060000}"/>
    <cellStyle name="Normal 25 3" xfId="1541" xr:uid="{00000000-0005-0000-0000-000005060000}"/>
    <cellStyle name="Normal 26" xfId="1542" xr:uid="{00000000-0005-0000-0000-000006060000}"/>
    <cellStyle name="Normal 26 2" xfId="1543" xr:uid="{00000000-0005-0000-0000-000007060000}"/>
    <cellStyle name="Normal 26 3" xfId="1544" xr:uid="{00000000-0005-0000-0000-000008060000}"/>
    <cellStyle name="Normal 27" xfId="1545" xr:uid="{00000000-0005-0000-0000-000009060000}"/>
    <cellStyle name="Normal 27 2" xfId="1546" xr:uid="{00000000-0005-0000-0000-00000A060000}"/>
    <cellStyle name="Normal 27 3" xfId="1547" xr:uid="{00000000-0005-0000-0000-00000B060000}"/>
    <cellStyle name="Normal 27 3 2" xfId="1548" xr:uid="{00000000-0005-0000-0000-00000C060000}"/>
    <cellStyle name="Normal 27 3 3" xfId="1549" xr:uid="{00000000-0005-0000-0000-00000D060000}"/>
    <cellStyle name="Normal 27 4" xfId="1550" xr:uid="{00000000-0005-0000-0000-00000E060000}"/>
    <cellStyle name="Normal 27 4 2" xfId="1551" xr:uid="{00000000-0005-0000-0000-00000F060000}"/>
    <cellStyle name="Normal 27 5" xfId="1552" xr:uid="{00000000-0005-0000-0000-000010060000}"/>
    <cellStyle name="Normal 28" xfId="1553" xr:uid="{00000000-0005-0000-0000-000011060000}"/>
    <cellStyle name="Normal 28 2" xfId="1554" xr:uid="{00000000-0005-0000-0000-000012060000}"/>
    <cellStyle name="Normal 28 2 2" xfId="1555" xr:uid="{00000000-0005-0000-0000-000013060000}"/>
    <cellStyle name="Normal 28 3" xfId="1556" xr:uid="{00000000-0005-0000-0000-000014060000}"/>
    <cellStyle name="Normal 28 4" xfId="1557" xr:uid="{00000000-0005-0000-0000-000015060000}"/>
    <cellStyle name="Normal 29" xfId="1558" xr:uid="{00000000-0005-0000-0000-000016060000}"/>
    <cellStyle name="Normal 3" xfId="1559" xr:uid="{00000000-0005-0000-0000-000017060000}"/>
    <cellStyle name="Normal 3 10" xfId="1560" xr:uid="{00000000-0005-0000-0000-000018060000}"/>
    <cellStyle name="Normal 3 10 2" xfId="1561" xr:uid="{00000000-0005-0000-0000-000019060000}"/>
    <cellStyle name="Normal 3 10 3" xfId="1562" xr:uid="{00000000-0005-0000-0000-00001A060000}"/>
    <cellStyle name="Normal 3 11" xfId="1563" xr:uid="{00000000-0005-0000-0000-00001B060000}"/>
    <cellStyle name="Normal 3 11 2" xfId="1564" xr:uid="{00000000-0005-0000-0000-00001C060000}"/>
    <cellStyle name="Normal 3 11 3" xfId="1565" xr:uid="{00000000-0005-0000-0000-00001D060000}"/>
    <cellStyle name="Normal 3 12" xfId="1566" xr:uid="{00000000-0005-0000-0000-00001E060000}"/>
    <cellStyle name="Normal 3 12 2" xfId="1567" xr:uid="{00000000-0005-0000-0000-00001F060000}"/>
    <cellStyle name="Normal 3 13" xfId="1568" xr:uid="{00000000-0005-0000-0000-000020060000}"/>
    <cellStyle name="Normal 3 13 2" xfId="1569" xr:uid="{00000000-0005-0000-0000-000021060000}"/>
    <cellStyle name="Normal 3 14" xfId="1570" xr:uid="{00000000-0005-0000-0000-000022060000}"/>
    <cellStyle name="Normal 3 14 2" xfId="1571" xr:uid="{00000000-0005-0000-0000-000023060000}"/>
    <cellStyle name="Normal 3 15" xfId="1572" xr:uid="{00000000-0005-0000-0000-000024060000}"/>
    <cellStyle name="Normal 3 15 2" xfId="1573" xr:uid="{00000000-0005-0000-0000-000025060000}"/>
    <cellStyle name="Normal 3 16" xfId="1574" xr:uid="{00000000-0005-0000-0000-000026060000}"/>
    <cellStyle name="Normal 3 16 2" xfId="1575" xr:uid="{00000000-0005-0000-0000-000027060000}"/>
    <cellStyle name="Normal 3 17" xfId="1576" xr:uid="{00000000-0005-0000-0000-000028060000}"/>
    <cellStyle name="Normal 3 17 2" xfId="1577" xr:uid="{00000000-0005-0000-0000-000029060000}"/>
    <cellStyle name="Normal 3 18" xfId="1578" xr:uid="{00000000-0005-0000-0000-00002A060000}"/>
    <cellStyle name="Normal 3 18 2" xfId="1579" xr:uid="{00000000-0005-0000-0000-00002B060000}"/>
    <cellStyle name="Normal 3 19" xfId="1580" xr:uid="{00000000-0005-0000-0000-00002C060000}"/>
    <cellStyle name="Normal 3 19 2" xfId="1581" xr:uid="{00000000-0005-0000-0000-00002D060000}"/>
    <cellStyle name="Normal 3 2" xfId="1582" xr:uid="{00000000-0005-0000-0000-00002E060000}"/>
    <cellStyle name="Normal 3 2 2" xfId="1583" xr:uid="{00000000-0005-0000-0000-00002F060000}"/>
    <cellStyle name="Normal 3 2 2 2" xfId="1584" xr:uid="{00000000-0005-0000-0000-000030060000}"/>
    <cellStyle name="Normal 3 2 2 2 2" xfId="1585" xr:uid="{00000000-0005-0000-0000-000031060000}"/>
    <cellStyle name="Normal 3 2 2 2 2 2" xfId="1586" xr:uid="{00000000-0005-0000-0000-000032060000}"/>
    <cellStyle name="Normal 3 2 2 2 2 3" xfId="1587" xr:uid="{00000000-0005-0000-0000-000033060000}"/>
    <cellStyle name="Normal 3 2 2 2 2 4" xfId="1588" xr:uid="{00000000-0005-0000-0000-000034060000}"/>
    <cellStyle name="Normal 3 2 2 2 3" xfId="1589" xr:uid="{00000000-0005-0000-0000-000035060000}"/>
    <cellStyle name="Normal 3 2 2 2 3 2" xfId="1590" xr:uid="{00000000-0005-0000-0000-000036060000}"/>
    <cellStyle name="Normal 3 2 2 2 4" xfId="1591" xr:uid="{00000000-0005-0000-0000-000037060000}"/>
    <cellStyle name="Normal 3 2 2 2 5" xfId="1592" xr:uid="{00000000-0005-0000-0000-000038060000}"/>
    <cellStyle name="Normal 3 2 2 2 6" xfId="1593" xr:uid="{00000000-0005-0000-0000-000039060000}"/>
    <cellStyle name="Normal 3 2 2 2 7" xfId="1594" xr:uid="{00000000-0005-0000-0000-00003A060000}"/>
    <cellStyle name="Normal 3 2 2 3" xfId="1595" xr:uid="{00000000-0005-0000-0000-00003B060000}"/>
    <cellStyle name="Normal 3 2 2 3 2" xfId="1596" xr:uid="{00000000-0005-0000-0000-00003C060000}"/>
    <cellStyle name="Normal 3 2 2 3 2 2" xfId="1597" xr:uid="{00000000-0005-0000-0000-00003D060000}"/>
    <cellStyle name="Normal 3 2 2 3 2 3" xfId="1598" xr:uid="{00000000-0005-0000-0000-00003E060000}"/>
    <cellStyle name="Normal 3 2 2 3 3" xfId="1599" xr:uid="{00000000-0005-0000-0000-00003F060000}"/>
    <cellStyle name="Normal 3 2 2 3 3 2" xfId="1600" xr:uid="{00000000-0005-0000-0000-000040060000}"/>
    <cellStyle name="Normal 3 2 2 3 4" xfId="1601" xr:uid="{00000000-0005-0000-0000-000041060000}"/>
    <cellStyle name="Normal 3 2 2 3 5" xfId="1602" xr:uid="{00000000-0005-0000-0000-000042060000}"/>
    <cellStyle name="Normal 3 2 2 4" xfId="1603" xr:uid="{00000000-0005-0000-0000-000043060000}"/>
    <cellStyle name="Normal 3 2 2 4 2" xfId="1604" xr:uid="{00000000-0005-0000-0000-000044060000}"/>
    <cellStyle name="Normal 3 2 2 4 3" xfId="1605" xr:uid="{00000000-0005-0000-0000-000045060000}"/>
    <cellStyle name="Normal 3 2 2 5" xfId="1606" xr:uid="{00000000-0005-0000-0000-000046060000}"/>
    <cellStyle name="Normal 3 2 2 6" xfId="1607" xr:uid="{00000000-0005-0000-0000-000047060000}"/>
    <cellStyle name="Normal 3 2 2 7" xfId="1608" xr:uid="{00000000-0005-0000-0000-000048060000}"/>
    <cellStyle name="Normal 3 2 3" xfId="1609" xr:uid="{00000000-0005-0000-0000-000049060000}"/>
    <cellStyle name="Normal 3 2 3 2" xfId="1610" xr:uid="{00000000-0005-0000-0000-00004A060000}"/>
    <cellStyle name="Normal 3 2 3 2 2" xfId="1611" xr:uid="{00000000-0005-0000-0000-00004B060000}"/>
    <cellStyle name="Normal 3 2 3 2 2 2" xfId="1612" xr:uid="{00000000-0005-0000-0000-00004C060000}"/>
    <cellStyle name="Normal 3 2 3 2 3" xfId="1613" xr:uid="{00000000-0005-0000-0000-00004D060000}"/>
    <cellStyle name="Normal 3 2 3 2 4" xfId="1614" xr:uid="{00000000-0005-0000-0000-00004E060000}"/>
    <cellStyle name="Normal 3 2 3 3" xfId="1615" xr:uid="{00000000-0005-0000-0000-00004F060000}"/>
    <cellStyle name="Normal 3 2 3 3 2" xfId="1616" xr:uid="{00000000-0005-0000-0000-000050060000}"/>
    <cellStyle name="Normal 3 2 3 3 3" xfId="1617" xr:uid="{00000000-0005-0000-0000-000051060000}"/>
    <cellStyle name="Normal 3 2 3 4" xfId="1618" xr:uid="{00000000-0005-0000-0000-000052060000}"/>
    <cellStyle name="Normal 3 2 3 4 2" xfId="1619" xr:uid="{00000000-0005-0000-0000-000053060000}"/>
    <cellStyle name="Normal 3 2 3 4 3" xfId="1620" xr:uid="{00000000-0005-0000-0000-000054060000}"/>
    <cellStyle name="Normal 3 2 3 5" xfId="1621" xr:uid="{00000000-0005-0000-0000-000055060000}"/>
    <cellStyle name="Normal 3 2 3 6" xfId="1622" xr:uid="{00000000-0005-0000-0000-000056060000}"/>
    <cellStyle name="Normal 3 2 4" xfId="1623" xr:uid="{00000000-0005-0000-0000-000057060000}"/>
    <cellStyle name="Normal 3 2 4 2" xfId="1624" xr:uid="{00000000-0005-0000-0000-000058060000}"/>
    <cellStyle name="Normal 3 2 4 2 2" xfId="1625" xr:uid="{00000000-0005-0000-0000-000059060000}"/>
    <cellStyle name="Normal 3 2 4 2 2 2" xfId="1626" xr:uid="{00000000-0005-0000-0000-00005A060000}"/>
    <cellStyle name="Normal 3 2 4 2 3" xfId="1627" xr:uid="{00000000-0005-0000-0000-00005B060000}"/>
    <cellStyle name="Normal 3 2 4 3" xfId="1628" xr:uid="{00000000-0005-0000-0000-00005C060000}"/>
    <cellStyle name="Normal 3 2 4 4" xfId="1629" xr:uid="{00000000-0005-0000-0000-00005D060000}"/>
    <cellStyle name="Normal 3 2 4 5" xfId="1630" xr:uid="{00000000-0005-0000-0000-00005E060000}"/>
    <cellStyle name="Normal 3 2 5" xfId="1631" xr:uid="{00000000-0005-0000-0000-00005F060000}"/>
    <cellStyle name="Normal 3 2 5 2" xfId="1632" xr:uid="{00000000-0005-0000-0000-000060060000}"/>
    <cellStyle name="Normal 3 2 5 2 2" xfId="1633" xr:uid="{00000000-0005-0000-0000-000061060000}"/>
    <cellStyle name="Normal 3 2 5 2 3" xfId="1634" xr:uid="{00000000-0005-0000-0000-000062060000}"/>
    <cellStyle name="Normal 3 2 5 2 4" xfId="1635" xr:uid="{00000000-0005-0000-0000-000063060000}"/>
    <cellStyle name="Normal 3 2 5 2 5" xfId="1636" xr:uid="{00000000-0005-0000-0000-000064060000}"/>
    <cellStyle name="Normal 3 2 5 3" xfId="1637" xr:uid="{00000000-0005-0000-0000-000065060000}"/>
    <cellStyle name="Normal 3 2 5 3 2" xfId="1638" xr:uid="{00000000-0005-0000-0000-000066060000}"/>
    <cellStyle name="Normal 3 2 5 3 3" xfId="1639" xr:uid="{00000000-0005-0000-0000-000067060000}"/>
    <cellStyle name="Normal 3 2 5 4" xfId="1640" xr:uid="{00000000-0005-0000-0000-000068060000}"/>
    <cellStyle name="Normal 3 2 5 4 2" xfId="1641" xr:uid="{00000000-0005-0000-0000-000069060000}"/>
    <cellStyle name="Normal 3 2 5 4 3" xfId="1642" xr:uid="{00000000-0005-0000-0000-00006A060000}"/>
    <cellStyle name="Normal 3 2 5 5" xfId="1643" xr:uid="{00000000-0005-0000-0000-00006B060000}"/>
    <cellStyle name="Normal 3 2 5 6" xfId="1644" xr:uid="{00000000-0005-0000-0000-00006C060000}"/>
    <cellStyle name="Normal 3 2 5 7" xfId="1645" xr:uid="{00000000-0005-0000-0000-00006D060000}"/>
    <cellStyle name="Normal 3 2 6" xfId="1646" xr:uid="{00000000-0005-0000-0000-00006E060000}"/>
    <cellStyle name="Normal 3 2 6 2" xfId="1647" xr:uid="{00000000-0005-0000-0000-00006F060000}"/>
    <cellStyle name="Normal 3 2 6 2 2" xfId="1648" xr:uid="{00000000-0005-0000-0000-000070060000}"/>
    <cellStyle name="Normal 3 2 6 3" xfId="1649" xr:uid="{00000000-0005-0000-0000-000071060000}"/>
    <cellStyle name="Normal 3 2 7" xfId="1650" xr:uid="{00000000-0005-0000-0000-000072060000}"/>
    <cellStyle name="Normal 3 2 7 2" xfId="1651" xr:uid="{00000000-0005-0000-0000-000073060000}"/>
    <cellStyle name="Normal 3 20" xfId="1652" xr:uid="{00000000-0005-0000-0000-000074060000}"/>
    <cellStyle name="Normal 3 20 2" xfId="1653" xr:uid="{00000000-0005-0000-0000-000075060000}"/>
    <cellStyle name="Normal 3 21" xfId="1654" xr:uid="{00000000-0005-0000-0000-000076060000}"/>
    <cellStyle name="Normal 3 21 2" xfId="1655" xr:uid="{00000000-0005-0000-0000-000077060000}"/>
    <cellStyle name="Normal 3 22" xfId="1656" xr:uid="{00000000-0005-0000-0000-000078060000}"/>
    <cellStyle name="Normal 3 22 2" xfId="1657" xr:uid="{00000000-0005-0000-0000-000079060000}"/>
    <cellStyle name="Normal 3 23" xfId="1658" xr:uid="{00000000-0005-0000-0000-00007A060000}"/>
    <cellStyle name="Normal 3 23 2" xfId="1659" xr:uid="{00000000-0005-0000-0000-00007B060000}"/>
    <cellStyle name="Normal 3 24" xfId="1660" xr:uid="{00000000-0005-0000-0000-00007C060000}"/>
    <cellStyle name="Normal 3 24 2" xfId="1661" xr:uid="{00000000-0005-0000-0000-00007D060000}"/>
    <cellStyle name="Normal 3 25" xfId="1662" xr:uid="{00000000-0005-0000-0000-00007E060000}"/>
    <cellStyle name="Normal 3 25 2" xfId="1663" xr:uid="{00000000-0005-0000-0000-00007F060000}"/>
    <cellStyle name="Normal 3 26" xfId="1664" xr:uid="{00000000-0005-0000-0000-000080060000}"/>
    <cellStyle name="Normal 3 26 2" xfId="1665" xr:uid="{00000000-0005-0000-0000-000081060000}"/>
    <cellStyle name="Normal 3 27" xfId="1666" xr:uid="{00000000-0005-0000-0000-000082060000}"/>
    <cellStyle name="Normal 3 27 2" xfId="1667" xr:uid="{00000000-0005-0000-0000-000083060000}"/>
    <cellStyle name="Normal 3 28" xfId="1668" xr:uid="{00000000-0005-0000-0000-000084060000}"/>
    <cellStyle name="Normal 3 28 2" xfId="1669" xr:uid="{00000000-0005-0000-0000-000085060000}"/>
    <cellStyle name="Normal 3 29" xfId="1670" xr:uid="{00000000-0005-0000-0000-000086060000}"/>
    <cellStyle name="Normal 3 29 2" xfId="1671" xr:uid="{00000000-0005-0000-0000-000087060000}"/>
    <cellStyle name="Normal 3 3" xfId="1672" xr:uid="{00000000-0005-0000-0000-000088060000}"/>
    <cellStyle name="Normal 3 3 2" xfId="1673" xr:uid="{00000000-0005-0000-0000-000089060000}"/>
    <cellStyle name="Normal 3 3 2 2" xfId="1674" xr:uid="{00000000-0005-0000-0000-00008A060000}"/>
    <cellStyle name="Normal 3 3 2 2 2" xfId="1675" xr:uid="{00000000-0005-0000-0000-00008B060000}"/>
    <cellStyle name="Normal 3 3 2 2 2 2" xfId="1676" xr:uid="{00000000-0005-0000-0000-00008C060000}"/>
    <cellStyle name="Normal 3 3 2 2 2 3" xfId="1677" xr:uid="{00000000-0005-0000-0000-00008D060000}"/>
    <cellStyle name="Normal 3 3 2 2 3" xfId="1678" xr:uid="{00000000-0005-0000-0000-00008E060000}"/>
    <cellStyle name="Normal 3 3 2 2 3 2" xfId="1679" xr:uid="{00000000-0005-0000-0000-00008F060000}"/>
    <cellStyle name="Normal 3 3 2 2 4" xfId="1680" xr:uid="{00000000-0005-0000-0000-000090060000}"/>
    <cellStyle name="Normal 3 3 2 2 5" xfId="1681" xr:uid="{00000000-0005-0000-0000-000091060000}"/>
    <cellStyle name="Normal 3 3 2 3" xfId="1682" xr:uid="{00000000-0005-0000-0000-000092060000}"/>
    <cellStyle name="Normal 3 3 2 3 2" xfId="1683" xr:uid="{00000000-0005-0000-0000-000093060000}"/>
    <cellStyle name="Normal 3 3 2 3 3" xfId="1684" xr:uid="{00000000-0005-0000-0000-000094060000}"/>
    <cellStyle name="Normal 3 3 2 3 4" xfId="1685" xr:uid="{00000000-0005-0000-0000-000095060000}"/>
    <cellStyle name="Normal 3 3 2 4" xfId="1686" xr:uid="{00000000-0005-0000-0000-000096060000}"/>
    <cellStyle name="Normal 3 3 2 5" xfId="1687" xr:uid="{00000000-0005-0000-0000-000097060000}"/>
    <cellStyle name="Normal 3 3 2 6" xfId="1688" xr:uid="{00000000-0005-0000-0000-000098060000}"/>
    <cellStyle name="Normal 3 3 2 7" xfId="1689" xr:uid="{00000000-0005-0000-0000-000099060000}"/>
    <cellStyle name="Normal 3 3 3" xfId="1690" xr:uid="{00000000-0005-0000-0000-00009A060000}"/>
    <cellStyle name="Normal 3 3 3 2" xfId="1691" xr:uid="{00000000-0005-0000-0000-00009B060000}"/>
    <cellStyle name="Normal 3 3 3 2 2" xfId="1692" xr:uid="{00000000-0005-0000-0000-00009C060000}"/>
    <cellStyle name="Normal 3 3 3 2 2 2" xfId="1693" xr:uid="{00000000-0005-0000-0000-00009D060000}"/>
    <cellStyle name="Normal 3 3 3 2 3" xfId="1694" xr:uid="{00000000-0005-0000-0000-00009E060000}"/>
    <cellStyle name="Normal 3 3 3 2 3 2" xfId="1695" xr:uid="{00000000-0005-0000-0000-00009F060000}"/>
    <cellStyle name="Normal 3 3 3 2 4" xfId="1696" xr:uid="{00000000-0005-0000-0000-0000A0060000}"/>
    <cellStyle name="Normal 3 3 3 2 5" xfId="1697" xr:uid="{00000000-0005-0000-0000-0000A1060000}"/>
    <cellStyle name="Normal 3 3 3 2 6" xfId="1698" xr:uid="{00000000-0005-0000-0000-0000A2060000}"/>
    <cellStyle name="Normal 3 3 3 3" xfId="1699" xr:uid="{00000000-0005-0000-0000-0000A3060000}"/>
    <cellStyle name="Normal 3 3 3 3 2" xfId="1700" xr:uid="{00000000-0005-0000-0000-0000A4060000}"/>
    <cellStyle name="Normal 3 3 3 3 2 2" xfId="1701" xr:uid="{00000000-0005-0000-0000-0000A5060000}"/>
    <cellStyle name="Normal 3 3 3 4" xfId="1702" xr:uid="{00000000-0005-0000-0000-0000A6060000}"/>
    <cellStyle name="Normal 3 3 3 5" xfId="1703" xr:uid="{00000000-0005-0000-0000-0000A7060000}"/>
    <cellStyle name="Normal 3 3 4" xfId="1704" xr:uid="{00000000-0005-0000-0000-0000A8060000}"/>
    <cellStyle name="Normal 3 3 4 2" xfId="1705" xr:uid="{00000000-0005-0000-0000-0000A9060000}"/>
    <cellStyle name="Normal 3 3 4 2 2" xfId="1706" xr:uid="{00000000-0005-0000-0000-0000AA060000}"/>
    <cellStyle name="Normal 3 3 4 2 3" xfId="1707" xr:uid="{00000000-0005-0000-0000-0000AB060000}"/>
    <cellStyle name="Normal 3 3 4 2 4" xfId="1708" xr:uid="{00000000-0005-0000-0000-0000AC060000}"/>
    <cellStyle name="Normal 3 3 4 3" xfId="1709" xr:uid="{00000000-0005-0000-0000-0000AD060000}"/>
    <cellStyle name="Normal 3 3 4 3 2" xfId="1710" xr:uid="{00000000-0005-0000-0000-0000AE060000}"/>
    <cellStyle name="Normal 3 3 4 4" xfId="1711" xr:uid="{00000000-0005-0000-0000-0000AF060000}"/>
    <cellStyle name="Normal 3 3 5" xfId="1712" xr:uid="{00000000-0005-0000-0000-0000B0060000}"/>
    <cellStyle name="Normal 3 3 6" xfId="1713" xr:uid="{00000000-0005-0000-0000-0000B1060000}"/>
    <cellStyle name="Normal 3 3 7" xfId="1714" xr:uid="{00000000-0005-0000-0000-0000B2060000}"/>
    <cellStyle name="Normal 3 3 8" xfId="1715" xr:uid="{00000000-0005-0000-0000-0000B3060000}"/>
    <cellStyle name="Normal 3 3 9" xfId="1716" xr:uid="{00000000-0005-0000-0000-0000B4060000}"/>
    <cellStyle name="Normal 3 30" xfId="1717" xr:uid="{00000000-0005-0000-0000-0000B5060000}"/>
    <cellStyle name="Normal 3 30 2" xfId="1718" xr:uid="{00000000-0005-0000-0000-0000B6060000}"/>
    <cellStyle name="Normal 3 31" xfId="1719" xr:uid="{00000000-0005-0000-0000-0000B7060000}"/>
    <cellStyle name="Normal 3 31 2" xfId="1720" xr:uid="{00000000-0005-0000-0000-0000B8060000}"/>
    <cellStyle name="Normal 3 32" xfId="1721" xr:uid="{00000000-0005-0000-0000-0000B9060000}"/>
    <cellStyle name="Normal 3 33" xfId="1722" xr:uid="{00000000-0005-0000-0000-0000BA060000}"/>
    <cellStyle name="Normal 3 33 2" xfId="1723" xr:uid="{00000000-0005-0000-0000-0000BB060000}"/>
    <cellStyle name="Normal 3 34" xfId="1724" xr:uid="{00000000-0005-0000-0000-0000BC060000}"/>
    <cellStyle name="Normal 3 35" xfId="1725" xr:uid="{00000000-0005-0000-0000-0000BD060000}"/>
    <cellStyle name="Normal 3 4" xfId="1726" xr:uid="{00000000-0005-0000-0000-0000BE060000}"/>
    <cellStyle name="Normal 3 4 2" xfId="1727" xr:uid="{00000000-0005-0000-0000-0000BF060000}"/>
    <cellStyle name="Normal 3 4 2 2" xfId="1728" xr:uid="{00000000-0005-0000-0000-0000C0060000}"/>
    <cellStyle name="Normal 3 4 2 2 2" xfId="1729" xr:uid="{00000000-0005-0000-0000-0000C1060000}"/>
    <cellStyle name="Normal 3 4 2 2 3" xfId="1730" xr:uid="{00000000-0005-0000-0000-0000C2060000}"/>
    <cellStyle name="Normal 3 4 2 2 3 2" xfId="1731" xr:uid="{00000000-0005-0000-0000-0000C3060000}"/>
    <cellStyle name="Normal 3 4 2 3" xfId="1732" xr:uid="{00000000-0005-0000-0000-0000C4060000}"/>
    <cellStyle name="Normal 3 4 2 4" xfId="1733" xr:uid="{00000000-0005-0000-0000-0000C5060000}"/>
    <cellStyle name="Normal 3 4 2 5" xfId="1734" xr:uid="{00000000-0005-0000-0000-0000C6060000}"/>
    <cellStyle name="Normal 3 4 2 6" xfId="1735" xr:uid="{00000000-0005-0000-0000-0000C7060000}"/>
    <cellStyle name="Normal 3 4 3" xfId="1736" xr:uid="{00000000-0005-0000-0000-0000C8060000}"/>
    <cellStyle name="Normal 3 4 3 2" xfId="1737" xr:uid="{00000000-0005-0000-0000-0000C9060000}"/>
    <cellStyle name="Normal 3 4 3 2 2" xfId="1738" xr:uid="{00000000-0005-0000-0000-0000CA060000}"/>
    <cellStyle name="Normal 3 4 3 2 2 2" xfId="1739" xr:uid="{00000000-0005-0000-0000-0000CB060000}"/>
    <cellStyle name="Normal 3 4 3 2 3" xfId="1740" xr:uid="{00000000-0005-0000-0000-0000CC060000}"/>
    <cellStyle name="Normal 3 4 3 3" xfId="1741" xr:uid="{00000000-0005-0000-0000-0000CD060000}"/>
    <cellStyle name="Normal 3 4 3 3 2" xfId="1742" xr:uid="{00000000-0005-0000-0000-0000CE060000}"/>
    <cellStyle name="Normal 3 4 3 4" xfId="1743" xr:uid="{00000000-0005-0000-0000-0000CF060000}"/>
    <cellStyle name="Normal 3 4 3 5" xfId="1744" xr:uid="{00000000-0005-0000-0000-0000D0060000}"/>
    <cellStyle name="Normal 3 4 4" xfId="1745" xr:uid="{00000000-0005-0000-0000-0000D1060000}"/>
    <cellStyle name="Normal 3 4 4 2" xfId="1746" xr:uid="{00000000-0005-0000-0000-0000D2060000}"/>
    <cellStyle name="Normal 3 4 4 2 2" xfId="1747" xr:uid="{00000000-0005-0000-0000-0000D3060000}"/>
    <cellStyle name="Normal 3 4 4 3" xfId="1748" xr:uid="{00000000-0005-0000-0000-0000D4060000}"/>
    <cellStyle name="Normal 3 4 4 4" xfId="1749" xr:uid="{00000000-0005-0000-0000-0000D5060000}"/>
    <cellStyle name="Normal 3 4 5" xfId="1750" xr:uid="{00000000-0005-0000-0000-0000D6060000}"/>
    <cellStyle name="Normal 3 4 6" xfId="1751" xr:uid="{00000000-0005-0000-0000-0000D7060000}"/>
    <cellStyle name="Normal 3 5" xfId="1752" xr:uid="{00000000-0005-0000-0000-0000D8060000}"/>
    <cellStyle name="Normal 3 5 2" xfId="1753" xr:uid="{00000000-0005-0000-0000-0000D9060000}"/>
    <cellStyle name="Normal 3 5 2 2" xfId="1754" xr:uid="{00000000-0005-0000-0000-0000DA060000}"/>
    <cellStyle name="Normal 3 5 2 2 2" xfId="1755" xr:uid="{00000000-0005-0000-0000-0000DB060000}"/>
    <cellStyle name="Normal 3 5 2 3" xfId="1756" xr:uid="{00000000-0005-0000-0000-0000DC060000}"/>
    <cellStyle name="Normal 3 5 2 4" xfId="1757" xr:uid="{00000000-0005-0000-0000-0000DD060000}"/>
    <cellStyle name="Normal 3 5 3" xfId="1758" xr:uid="{00000000-0005-0000-0000-0000DE060000}"/>
    <cellStyle name="Normal 3 5 3 2" xfId="1759" xr:uid="{00000000-0005-0000-0000-0000DF060000}"/>
    <cellStyle name="Normal 3 5 3 3" xfId="1760" xr:uid="{00000000-0005-0000-0000-0000E0060000}"/>
    <cellStyle name="Normal 3 5 4" xfId="1761" xr:uid="{00000000-0005-0000-0000-0000E1060000}"/>
    <cellStyle name="Normal 3 5 4 2" xfId="1762" xr:uid="{00000000-0005-0000-0000-0000E2060000}"/>
    <cellStyle name="Normal 3 5 4 3" xfId="1763" xr:uid="{00000000-0005-0000-0000-0000E3060000}"/>
    <cellStyle name="Normal 3 5 5" xfId="1764" xr:uid="{00000000-0005-0000-0000-0000E4060000}"/>
    <cellStyle name="Normal 3 5 6" xfId="1765" xr:uid="{00000000-0005-0000-0000-0000E5060000}"/>
    <cellStyle name="Normal 3 6" xfId="1766" xr:uid="{00000000-0005-0000-0000-0000E6060000}"/>
    <cellStyle name="Normal 3 6 2" xfId="1767" xr:uid="{00000000-0005-0000-0000-0000E7060000}"/>
    <cellStyle name="Normal 3 6 2 2" xfId="1768" xr:uid="{00000000-0005-0000-0000-0000E8060000}"/>
    <cellStyle name="Normal 3 6 2 2 2" xfId="1769" xr:uid="{00000000-0005-0000-0000-0000E9060000}"/>
    <cellStyle name="Normal 3 6 2 3" xfId="1770" xr:uid="{00000000-0005-0000-0000-0000EA060000}"/>
    <cellStyle name="Normal 3 6 2 4" xfId="1771" xr:uid="{00000000-0005-0000-0000-0000EB060000}"/>
    <cellStyle name="Normal 3 6 2 5" xfId="1772" xr:uid="{00000000-0005-0000-0000-0000EC060000}"/>
    <cellStyle name="Normal 3 6 3" xfId="1773" xr:uid="{00000000-0005-0000-0000-0000ED060000}"/>
    <cellStyle name="Normal 3 6 3 2" xfId="1774" xr:uid="{00000000-0005-0000-0000-0000EE060000}"/>
    <cellStyle name="Normal 3 6 3 3" xfId="1775" xr:uid="{00000000-0005-0000-0000-0000EF060000}"/>
    <cellStyle name="Normal 3 6 4" xfId="1776" xr:uid="{00000000-0005-0000-0000-0000F0060000}"/>
    <cellStyle name="Normal 3 6 4 2" xfId="1777" xr:uid="{00000000-0005-0000-0000-0000F1060000}"/>
    <cellStyle name="Normal 3 6 4 3" xfId="1778" xr:uid="{00000000-0005-0000-0000-0000F2060000}"/>
    <cellStyle name="Normal 3 6 5" xfId="1779" xr:uid="{00000000-0005-0000-0000-0000F3060000}"/>
    <cellStyle name="Normal 3 6 6" xfId="1780" xr:uid="{00000000-0005-0000-0000-0000F4060000}"/>
    <cellStyle name="Normal 3 6 7" xfId="1781" xr:uid="{00000000-0005-0000-0000-0000F5060000}"/>
    <cellStyle name="Normal 3 7" xfId="1782" xr:uid="{00000000-0005-0000-0000-0000F6060000}"/>
    <cellStyle name="Normal 3 7 2" xfId="1783" xr:uid="{00000000-0005-0000-0000-0000F7060000}"/>
    <cellStyle name="Normal 3 7 2 2" xfId="1784" xr:uid="{00000000-0005-0000-0000-0000F8060000}"/>
    <cellStyle name="Normal 3 7 2 2 2" xfId="1785" xr:uid="{00000000-0005-0000-0000-0000F9060000}"/>
    <cellStyle name="Normal 3 7 2 2 2 2" xfId="1786" xr:uid="{00000000-0005-0000-0000-0000FA060000}"/>
    <cellStyle name="Normal 3 7 2 2 3" xfId="1787" xr:uid="{00000000-0005-0000-0000-0000FB060000}"/>
    <cellStyle name="Normal 3 7 2 3" xfId="1788" xr:uid="{00000000-0005-0000-0000-0000FC060000}"/>
    <cellStyle name="Normal 3 7 2 3 2" xfId="1789" xr:uid="{00000000-0005-0000-0000-0000FD060000}"/>
    <cellStyle name="Normal 3 7 2 4" xfId="1790" xr:uid="{00000000-0005-0000-0000-0000FE060000}"/>
    <cellStyle name="Normal 3 7 2 5" xfId="1791" xr:uid="{00000000-0005-0000-0000-0000FF060000}"/>
    <cellStyle name="Normal 3 7 3" xfId="1792" xr:uid="{00000000-0005-0000-0000-000000070000}"/>
    <cellStyle name="Normal 3 7 3 2" xfId="1793" xr:uid="{00000000-0005-0000-0000-000001070000}"/>
    <cellStyle name="Normal 3 7 3 2 2" xfId="1794" xr:uid="{00000000-0005-0000-0000-000002070000}"/>
    <cellStyle name="Normal 3 7 3 3" xfId="1795" xr:uid="{00000000-0005-0000-0000-000003070000}"/>
    <cellStyle name="Normal 3 7 3 4" xfId="1796" xr:uid="{00000000-0005-0000-0000-000004070000}"/>
    <cellStyle name="Normal 3 7 4" xfId="1797" xr:uid="{00000000-0005-0000-0000-000005070000}"/>
    <cellStyle name="Normal 3 7 4 2" xfId="1798" xr:uid="{00000000-0005-0000-0000-000006070000}"/>
    <cellStyle name="Normal 3 7 4 2 2" xfId="1799" xr:uid="{00000000-0005-0000-0000-000007070000}"/>
    <cellStyle name="Normal 3 7 4 2 3" xfId="1800" xr:uid="{00000000-0005-0000-0000-000008070000}"/>
    <cellStyle name="Normal 3 7 4 3" xfId="1801" xr:uid="{00000000-0005-0000-0000-000009070000}"/>
    <cellStyle name="Normal 3 7 5" xfId="1802" xr:uid="{00000000-0005-0000-0000-00000A070000}"/>
    <cellStyle name="Normal 3 7 5 2" xfId="1803" xr:uid="{00000000-0005-0000-0000-00000B070000}"/>
    <cellStyle name="Normal 3 7 6" xfId="1804" xr:uid="{00000000-0005-0000-0000-00000C070000}"/>
    <cellStyle name="Normal 3 7 6 2" xfId="1805" xr:uid="{00000000-0005-0000-0000-00000D070000}"/>
    <cellStyle name="Normal 3 7 7" xfId="1806" xr:uid="{00000000-0005-0000-0000-00000E070000}"/>
    <cellStyle name="Normal 3 7 8" xfId="1807" xr:uid="{00000000-0005-0000-0000-00000F070000}"/>
    <cellStyle name="Normal 3 7 9" xfId="1808" xr:uid="{00000000-0005-0000-0000-000010070000}"/>
    <cellStyle name="Normal 3 8" xfId="1809" xr:uid="{00000000-0005-0000-0000-000011070000}"/>
    <cellStyle name="Normal 3 8 2" xfId="1810" xr:uid="{00000000-0005-0000-0000-000012070000}"/>
    <cellStyle name="Normal 3 8 2 2" xfId="1811" xr:uid="{00000000-0005-0000-0000-000013070000}"/>
    <cellStyle name="Normal 3 8 2 3" xfId="1812" xr:uid="{00000000-0005-0000-0000-000014070000}"/>
    <cellStyle name="Normal 3 8 3" xfId="1813" xr:uid="{00000000-0005-0000-0000-000015070000}"/>
    <cellStyle name="Normal 3 8 4" xfId="1814" xr:uid="{00000000-0005-0000-0000-000016070000}"/>
    <cellStyle name="Normal 3 8 5" xfId="1815" xr:uid="{00000000-0005-0000-0000-000017070000}"/>
    <cellStyle name="Normal 3 9" xfId="1816" xr:uid="{00000000-0005-0000-0000-000018070000}"/>
    <cellStyle name="Normal 3 9 2" xfId="1817" xr:uid="{00000000-0005-0000-0000-000019070000}"/>
    <cellStyle name="Normal 3 9 3" xfId="1818" xr:uid="{00000000-0005-0000-0000-00001A070000}"/>
    <cellStyle name="Normal 3 9 4" xfId="1819" xr:uid="{00000000-0005-0000-0000-00001B070000}"/>
    <cellStyle name="Normal 3_Cover" xfId="1820" xr:uid="{00000000-0005-0000-0000-00001C070000}"/>
    <cellStyle name="Normal 30" xfId="1821" xr:uid="{00000000-0005-0000-0000-00001D070000}"/>
    <cellStyle name="Normal 31" xfId="1822" xr:uid="{00000000-0005-0000-0000-00001E070000}"/>
    <cellStyle name="Normal 32" xfId="1823" xr:uid="{00000000-0005-0000-0000-00001F070000}"/>
    <cellStyle name="Normal 33" xfId="1824" xr:uid="{00000000-0005-0000-0000-000020070000}"/>
    <cellStyle name="Normal 34" xfId="1825" xr:uid="{00000000-0005-0000-0000-000021070000}"/>
    <cellStyle name="Normal 35" xfId="1826" xr:uid="{00000000-0005-0000-0000-000022070000}"/>
    <cellStyle name="Normal 36" xfId="1827" xr:uid="{00000000-0005-0000-0000-000023070000}"/>
    <cellStyle name="Normal 37" xfId="1828" xr:uid="{00000000-0005-0000-0000-000024070000}"/>
    <cellStyle name="Normal 38" xfId="1829" xr:uid="{00000000-0005-0000-0000-000025070000}"/>
    <cellStyle name="Normal 39" xfId="1830" xr:uid="{00000000-0005-0000-0000-000026070000}"/>
    <cellStyle name="Normal 39 2" xfId="1831" xr:uid="{00000000-0005-0000-0000-000027070000}"/>
    <cellStyle name="Normal 39 3" xfId="1832" xr:uid="{00000000-0005-0000-0000-000028070000}"/>
    <cellStyle name="Normal 4" xfId="1833" xr:uid="{00000000-0005-0000-0000-000029070000}"/>
    <cellStyle name="Normal 4 10" xfId="1834" xr:uid="{00000000-0005-0000-0000-00002A070000}"/>
    <cellStyle name="Normal 4 10 2" xfId="1835" xr:uid="{00000000-0005-0000-0000-00002B070000}"/>
    <cellStyle name="Normal 4 10 2 2" xfId="1836" xr:uid="{00000000-0005-0000-0000-00002C070000}"/>
    <cellStyle name="Normal 4 10 2 2 2" xfId="1837" xr:uid="{00000000-0005-0000-0000-00002D070000}"/>
    <cellStyle name="Normal 4 10 2 3" xfId="1838" xr:uid="{00000000-0005-0000-0000-00002E070000}"/>
    <cellStyle name="Normal 4 10 3" xfId="1839" xr:uid="{00000000-0005-0000-0000-00002F070000}"/>
    <cellStyle name="Normal 4 10 3 2" xfId="1840" xr:uid="{00000000-0005-0000-0000-000030070000}"/>
    <cellStyle name="Normal 4 10 4" xfId="1841" xr:uid="{00000000-0005-0000-0000-000031070000}"/>
    <cellStyle name="Normal 4 11" xfId="1842" xr:uid="{00000000-0005-0000-0000-000032070000}"/>
    <cellStyle name="Normal 4 11 2" xfId="1843" xr:uid="{00000000-0005-0000-0000-000033070000}"/>
    <cellStyle name="Normal 4 11 2 2" xfId="1844" xr:uid="{00000000-0005-0000-0000-000034070000}"/>
    <cellStyle name="Normal 4 11 3" xfId="1845" xr:uid="{00000000-0005-0000-0000-000035070000}"/>
    <cellStyle name="Normal 4 12" xfId="1846" xr:uid="{00000000-0005-0000-0000-000036070000}"/>
    <cellStyle name="Normal 4 13" xfId="1847" xr:uid="{00000000-0005-0000-0000-000037070000}"/>
    <cellStyle name="Normal 4 13 2" xfId="1848" xr:uid="{00000000-0005-0000-0000-000038070000}"/>
    <cellStyle name="Normal 4 14" xfId="1849" xr:uid="{00000000-0005-0000-0000-000039070000}"/>
    <cellStyle name="Normal 4 15" xfId="1850" xr:uid="{00000000-0005-0000-0000-00003A070000}"/>
    <cellStyle name="Normal 4 16" xfId="1851" xr:uid="{00000000-0005-0000-0000-00003B070000}"/>
    <cellStyle name="Normal 4 17" xfId="1852" xr:uid="{00000000-0005-0000-0000-00003C070000}"/>
    <cellStyle name="Normal 4 17 2" xfId="1853" xr:uid="{00000000-0005-0000-0000-00003D070000}"/>
    <cellStyle name="Normal 4 18" xfId="1854" xr:uid="{00000000-0005-0000-0000-00003E070000}"/>
    <cellStyle name="Normal 4 19" xfId="1855" xr:uid="{00000000-0005-0000-0000-00003F070000}"/>
    <cellStyle name="Normal 4 2" xfId="1856" xr:uid="{00000000-0005-0000-0000-000040070000}"/>
    <cellStyle name="Normal 4 2 2" xfId="1857" xr:uid="{00000000-0005-0000-0000-000041070000}"/>
    <cellStyle name="Normal 4 2 2 2" xfId="1858" xr:uid="{00000000-0005-0000-0000-000042070000}"/>
    <cellStyle name="Normal 4 2 2 2 2" xfId="1859" xr:uid="{00000000-0005-0000-0000-000043070000}"/>
    <cellStyle name="Normal 4 2 2 2 2 2" xfId="1860" xr:uid="{00000000-0005-0000-0000-000044070000}"/>
    <cellStyle name="Normal 4 2 2 2 2 3" xfId="1861" xr:uid="{00000000-0005-0000-0000-000045070000}"/>
    <cellStyle name="Normal 4 2 2 2 3" xfId="1862" xr:uid="{00000000-0005-0000-0000-000046070000}"/>
    <cellStyle name="Normal 4 2 2 2 4" xfId="1863" xr:uid="{00000000-0005-0000-0000-000047070000}"/>
    <cellStyle name="Normal 4 2 2 2 5" xfId="1864" xr:uid="{00000000-0005-0000-0000-000048070000}"/>
    <cellStyle name="Normal 4 2 2 2 6" xfId="1865" xr:uid="{00000000-0005-0000-0000-000049070000}"/>
    <cellStyle name="Normal 4 2 2 3" xfId="1866" xr:uid="{00000000-0005-0000-0000-00004A070000}"/>
    <cellStyle name="Normal 4 2 2 3 2" xfId="1867" xr:uid="{00000000-0005-0000-0000-00004B070000}"/>
    <cellStyle name="Normal 4 2 2 3 3" xfId="1868" xr:uid="{00000000-0005-0000-0000-00004C070000}"/>
    <cellStyle name="Normal 4 2 2 3 4" xfId="1869" xr:uid="{00000000-0005-0000-0000-00004D070000}"/>
    <cellStyle name="Normal 4 2 2 4" xfId="1870" xr:uid="{00000000-0005-0000-0000-00004E070000}"/>
    <cellStyle name="Normal 4 2 2 5" xfId="1871" xr:uid="{00000000-0005-0000-0000-00004F070000}"/>
    <cellStyle name="Normal 4 2 2 6" xfId="1872" xr:uid="{00000000-0005-0000-0000-000050070000}"/>
    <cellStyle name="Normal 4 2 2 7" xfId="1873" xr:uid="{00000000-0005-0000-0000-000051070000}"/>
    <cellStyle name="Normal 4 2 2 8" xfId="1874" xr:uid="{00000000-0005-0000-0000-000052070000}"/>
    <cellStyle name="Normal 4 2 2 9" xfId="1875" xr:uid="{00000000-0005-0000-0000-000053070000}"/>
    <cellStyle name="Normal 4 2 3" xfId="1876" xr:uid="{00000000-0005-0000-0000-000054070000}"/>
    <cellStyle name="Normal 4 2 3 2" xfId="1877" xr:uid="{00000000-0005-0000-0000-000055070000}"/>
    <cellStyle name="Normal 4 2 3 2 2" xfId="1878" xr:uid="{00000000-0005-0000-0000-000056070000}"/>
    <cellStyle name="Normal 4 2 3 2 2 2" xfId="1879" xr:uid="{00000000-0005-0000-0000-000057070000}"/>
    <cellStyle name="Normal 4 2 3 2 3" xfId="1880" xr:uid="{00000000-0005-0000-0000-000058070000}"/>
    <cellStyle name="Normal 4 2 3 3" xfId="1881" xr:uid="{00000000-0005-0000-0000-000059070000}"/>
    <cellStyle name="Normal 4 2 3 3 2" xfId="1882" xr:uid="{00000000-0005-0000-0000-00005A070000}"/>
    <cellStyle name="Normal 4 2 3 4" xfId="1883" xr:uid="{00000000-0005-0000-0000-00005B070000}"/>
    <cellStyle name="Normal 4 2 3 5" xfId="1884" xr:uid="{00000000-0005-0000-0000-00005C070000}"/>
    <cellStyle name="Normal 4 2 3 6" xfId="1885" xr:uid="{00000000-0005-0000-0000-00005D070000}"/>
    <cellStyle name="Normal 4 2 4" xfId="1886" xr:uid="{00000000-0005-0000-0000-00005E070000}"/>
    <cellStyle name="Normal 4 2 4 2" xfId="1887" xr:uid="{00000000-0005-0000-0000-00005F070000}"/>
    <cellStyle name="Normal 4 2 5" xfId="1888" xr:uid="{00000000-0005-0000-0000-000060070000}"/>
    <cellStyle name="Normal 4 2 5 2" xfId="1889" xr:uid="{00000000-0005-0000-0000-000061070000}"/>
    <cellStyle name="Normal 4 2 6" xfId="1890" xr:uid="{00000000-0005-0000-0000-000062070000}"/>
    <cellStyle name="Normal 4 3" xfId="1891" xr:uid="{00000000-0005-0000-0000-000063070000}"/>
    <cellStyle name="Normal 4 3 2" xfId="1892" xr:uid="{00000000-0005-0000-0000-000064070000}"/>
    <cellStyle name="Normal 4 3 2 2" xfId="1893" xr:uid="{00000000-0005-0000-0000-000065070000}"/>
    <cellStyle name="Normal 4 3 2 2 2" xfId="1894" xr:uid="{00000000-0005-0000-0000-000066070000}"/>
    <cellStyle name="Normal 4 3 2 2 3" xfId="1895" xr:uid="{00000000-0005-0000-0000-000067070000}"/>
    <cellStyle name="Normal 4 3 2 3" xfId="1896" xr:uid="{00000000-0005-0000-0000-000068070000}"/>
    <cellStyle name="Normal 4 3 2 3 2" xfId="1897" xr:uid="{00000000-0005-0000-0000-000069070000}"/>
    <cellStyle name="Normal 4 3 2 4" xfId="1898" xr:uid="{00000000-0005-0000-0000-00006A070000}"/>
    <cellStyle name="Normal 4 3 2 5" xfId="1899" xr:uid="{00000000-0005-0000-0000-00006B070000}"/>
    <cellStyle name="Normal 4 3 3" xfId="1900" xr:uid="{00000000-0005-0000-0000-00006C070000}"/>
    <cellStyle name="Normal 4 3 3 2" xfId="1901" xr:uid="{00000000-0005-0000-0000-00006D070000}"/>
    <cellStyle name="Normal 4 3 3 2 2" xfId="1902" xr:uid="{00000000-0005-0000-0000-00006E070000}"/>
    <cellStyle name="Normal 4 3 3 2 3" xfId="1903" xr:uid="{00000000-0005-0000-0000-00006F070000}"/>
    <cellStyle name="Normal 4 3 3 3" xfId="1904" xr:uid="{00000000-0005-0000-0000-000070070000}"/>
    <cellStyle name="Normal 4 3 3 4" xfId="1905" xr:uid="{00000000-0005-0000-0000-000071070000}"/>
    <cellStyle name="Normal 4 3 3 5" xfId="1906" xr:uid="{00000000-0005-0000-0000-000072070000}"/>
    <cellStyle name="Normal 4 3 4" xfId="1907" xr:uid="{00000000-0005-0000-0000-000073070000}"/>
    <cellStyle name="Normal 4 3 4 2" xfId="1908" xr:uid="{00000000-0005-0000-0000-000074070000}"/>
    <cellStyle name="Normal 4 3 5" xfId="1909" xr:uid="{00000000-0005-0000-0000-000075070000}"/>
    <cellStyle name="Normal 4 3 6" xfId="1910" xr:uid="{00000000-0005-0000-0000-000076070000}"/>
    <cellStyle name="Normal 4 4" xfId="1911" xr:uid="{00000000-0005-0000-0000-000077070000}"/>
    <cellStyle name="Normal 4 4 2" xfId="1912" xr:uid="{00000000-0005-0000-0000-000078070000}"/>
    <cellStyle name="Normal 4 4 2 2" xfId="1913" xr:uid="{00000000-0005-0000-0000-000079070000}"/>
    <cellStyle name="Normal 4 4 2 2 2" xfId="1914" xr:uid="{00000000-0005-0000-0000-00007A070000}"/>
    <cellStyle name="Normal 4 4 2 2 2 2" xfId="1915" xr:uid="{00000000-0005-0000-0000-00007B070000}"/>
    <cellStyle name="Normal 4 4 2 2 3" xfId="1916" xr:uid="{00000000-0005-0000-0000-00007C070000}"/>
    <cellStyle name="Normal 4 4 2 3" xfId="1917" xr:uid="{00000000-0005-0000-0000-00007D070000}"/>
    <cellStyle name="Normal 4 4 2 3 2" xfId="1918" xr:uid="{00000000-0005-0000-0000-00007E070000}"/>
    <cellStyle name="Normal 4 4 2 4" xfId="1919" xr:uid="{00000000-0005-0000-0000-00007F070000}"/>
    <cellStyle name="Normal 4 4 2 5" xfId="1920" xr:uid="{00000000-0005-0000-0000-000080070000}"/>
    <cellStyle name="Normal 4 4 2 6" xfId="1921" xr:uid="{00000000-0005-0000-0000-000081070000}"/>
    <cellStyle name="Normal 4 4 3" xfId="1922" xr:uid="{00000000-0005-0000-0000-000082070000}"/>
    <cellStyle name="Normal 4 4 3 2" xfId="1923" xr:uid="{00000000-0005-0000-0000-000083070000}"/>
    <cellStyle name="Normal 4 4 3 3" xfId="1924" xr:uid="{00000000-0005-0000-0000-000084070000}"/>
    <cellStyle name="Normal 4 4 4" xfId="1925" xr:uid="{00000000-0005-0000-0000-000085070000}"/>
    <cellStyle name="Normal 4 4 5" xfId="1926" xr:uid="{00000000-0005-0000-0000-000086070000}"/>
    <cellStyle name="Normal 4 4 6" xfId="1927" xr:uid="{00000000-0005-0000-0000-000087070000}"/>
    <cellStyle name="Normal 4 5" xfId="1928" xr:uid="{00000000-0005-0000-0000-000088070000}"/>
    <cellStyle name="Normal 4 5 2" xfId="1929" xr:uid="{00000000-0005-0000-0000-000089070000}"/>
    <cellStyle name="Normal 4 5 2 2" xfId="1930" xr:uid="{00000000-0005-0000-0000-00008A070000}"/>
    <cellStyle name="Normal 4 5 2 2 2" xfId="1931" xr:uid="{00000000-0005-0000-0000-00008B070000}"/>
    <cellStyle name="Normal 4 5 2 3" xfId="1932" xr:uid="{00000000-0005-0000-0000-00008C070000}"/>
    <cellStyle name="Normal 4 5 2 4" xfId="1933" xr:uid="{00000000-0005-0000-0000-00008D070000}"/>
    <cellStyle name="Normal 4 5 2 5" xfId="1934" xr:uid="{00000000-0005-0000-0000-00008E070000}"/>
    <cellStyle name="Normal 4 5 3" xfId="1935" xr:uid="{00000000-0005-0000-0000-00008F070000}"/>
    <cellStyle name="Normal 4 5 3 2" xfId="1936" xr:uid="{00000000-0005-0000-0000-000090070000}"/>
    <cellStyle name="Normal 4 5 3 3" xfId="1937" xr:uid="{00000000-0005-0000-0000-000091070000}"/>
    <cellStyle name="Normal 4 5 4" xfId="1938" xr:uid="{00000000-0005-0000-0000-000092070000}"/>
    <cellStyle name="Normal 4 5 4 2" xfId="1939" xr:uid="{00000000-0005-0000-0000-000093070000}"/>
    <cellStyle name="Normal 4 5 4 3" xfId="1940" xr:uid="{00000000-0005-0000-0000-000094070000}"/>
    <cellStyle name="Normal 4 5 5" xfId="1941" xr:uid="{00000000-0005-0000-0000-000095070000}"/>
    <cellStyle name="Normal 4 5 5 2" xfId="1942" xr:uid="{00000000-0005-0000-0000-000096070000}"/>
    <cellStyle name="Normal 4 5 5 3" xfId="1943" xr:uid="{00000000-0005-0000-0000-000097070000}"/>
    <cellStyle name="Normal 4 5 6" xfId="1944" xr:uid="{00000000-0005-0000-0000-000098070000}"/>
    <cellStyle name="Normal 4 6" xfId="1945" xr:uid="{00000000-0005-0000-0000-000099070000}"/>
    <cellStyle name="Normal 4 6 2" xfId="1946" xr:uid="{00000000-0005-0000-0000-00009A070000}"/>
    <cellStyle name="Normal 4 6 2 2" xfId="1947" xr:uid="{00000000-0005-0000-0000-00009B070000}"/>
    <cellStyle name="Normal 4 6 2 2 2" xfId="1948" xr:uid="{00000000-0005-0000-0000-00009C070000}"/>
    <cellStyle name="Normal 4 6 2 2 3" xfId="1949" xr:uid="{00000000-0005-0000-0000-00009D070000}"/>
    <cellStyle name="Normal 4 6 2 3" xfId="1950" xr:uid="{00000000-0005-0000-0000-00009E070000}"/>
    <cellStyle name="Normal 4 6 2 4" xfId="1951" xr:uid="{00000000-0005-0000-0000-00009F070000}"/>
    <cellStyle name="Normal 4 6 3" xfId="1952" xr:uid="{00000000-0005-0000-0000-0000A0070000}"/>
    <cellStyle name="Normal 4 6 3 2" xfId="1953" xr:uid="{00000000-0005-0000-0000-0000A1070000}"/>
    <cellStyle name="Normal 4 6 3 3" xfId="1954" xr:uid="{00000000-0005-0000-0000-0000A2070000}"/>
    <cellStyle name="Normal 4 6 4" xfId="1955" xr:uid="{00000000-0005-0000-0000-0000A3070000}"/>
    <cellStyle name="Normal 4 6 5" xfId="1956" xr:uid="{00000000-0005-0000-0000-0000A4070000}"/>
    <cellStyle name="Normal 4 7" xfId="1957" xr:uid="{00000000-0005-0000-0000-0000A5070000}"/>
    <cellStyle name="Normal 4 7 2" xfId="1958" xr:uid="{00000000-0005-0000-0000-0000A6070000}"/>
    <cellStyle name="Normal 4 7 2 2" xfId="1959" xr:uid="{00000000-0005-0000-0000-0000A7070000}"/>
    <cellStyle name="Normal 4 7 2 2 2" xfId="1960" xr:uid="{00000000-0005-0000-0000-0000A8070000}"/>
    <cellStyle name="Normal 4 7 2 3" xfId="1961" xr:uid="{00000000-0005-0000-0000-0000A9070000}"/>
    <cellStyle name="Normal 4 7 2 4" xfId="1962" xr:uid="{00000000-0005-0000-0000-0000AA070000}"/>
    <cellStyle name="Normal 4 7 3" xfId="1963" xr:uid="{00000000-0005-0000-0000-0000AB070000}"/>
    <cellStyle name="Normal 4 7 3 2" xfId="1964" xr:uid="{00000000-0005-0000-0000-0000AC070000}"/>
    <cellStyle name="Normal 4 7 3 2 2" xfId="1965" xr:uid="{00000000-0005-0000-0000-0000AD070000}"/>
    <cellStyle name="Normal 4 7 3 3" xfId="1966" xr:uid="{00000000-0005-0000-0000-0000AE070000}"/>
    <cellStyle name="Normal 4 7 4" xfId="1967" xr:uid="{00000000-0005-0000-0000-0000AF070000}"/>
    <cellStyle name="Normal 4 7 4 2" xfId="1968" xr:uid="{00000000-0005-0000-0000-0000B0070000}"/>
    <cellStyle name="Normal 4 7 5" xfId="1969" xr:uid="{00000000-0005-0000-0000-0000B1070000}"/>
    <cellStyle name="Normal 4 7 6" xfId="1970" xr:uid="{00000000-0005-0000-0000-0000B2070000}"/>
    <cellStyle name="Normal 4 7 7" xfId="1971" xr:uid="{00000000-0005-0000-0000-0000B3070000}"/>
    <cellStyle name="Normal 4 7 8" xfId="1972" xr:uid="{00000000-0005-0000-0000-0000B4070000}"/>
    <cellStyle name="Normal 4 8" xfId="1973" xr:uid="{00000000-0005-0000-0000-0000B5070000}"/>
    <cellStyle name="Normal 4 8 2" xfId="1974" xr:uid="{00000000-0005-0000-0000-0000B6070000}"/>
    <cellStyle name="Normal 4 8 2 2" xfId="1975" xr:uid="{00000000-0005-0000-0000-0000B7070000}"/>
    <cellStyle name="Normal 4 8 2 2 2" xfId="1976" xr:uid="{00000000-0005-0000-0000-0000B8070000}"/>
    <cellStyle name="Normal 4 8 2 3" xfId="1977" xr:uid="{00000000-0005-0000-0000-0000B9070000}"/>
    <cellStyle name="Normal 4 8 2 4" xfId="1978" xr:uid="{00000000-0005-0000-0000-0000BA070000}"/>
    <cellStyle name="Normal 4 8 3" xfId="1979" xr:uid="{00000000-0005-0000-0000-0000BB070000}"/>
    <cellStyle name="Normal 4 8 3 2" xfId="1980" xr:uid="{00000000-0005-0000-0000-0000BC070000}"/>
    <cellStyle name="Normal 4 8 4" xfId="1981" xr:uid="{00000000-0005-0000-0000-0000BD070000}"/>
    <cellStyle name="Normal 4 8 5" xfId="1982" xr:uid="{00000000-0005-0000-0000-0000BE070000}"/>
    <cellStyle name="Normal 4 8 6" xfId="1983" xr:uid="{00000000-0005-0000-0000-0000BF070000}"/>
    <cellStyle name="Normal 4 9" xfId="1984" xr:uid="{00000000-0005-0000-0000-0000C0070000}"/>
    <cellStyle name="Normal 4 9 2" xfId="1985" xr:uid="{00000000-0005-0000-0000-0000C1070000}"/>
    <cellStyle name="Normal 4 9 2 2" xfId="1986" xr:uid="{00000000-0005-0000-0000-0000C2070000}"/>
    <cellStyle name="Normal 4 9 2 2 2" xfId="1987" xr:uid="{00000000-0005-0000-0000-0000C3070000}"/>
    <cellStyle name="Normal 4 9 2 3" xfId="1988" xr:uid="{00000000-0005-0000-0000-0000C4070000}"/>
    <cellStyle name="Normal 4 9 2 4" xfId="1989" xr:uid="{00000000-0005-0000-0000-0000C5070000}"/>
    <cellStyle name="Normal 4 9 3" xfId="1990" xr:uid="{00000000-0005-0000-0000-0000C6070000}"/>
    <cellStyle name="Normal 4 9 3 2" xfId="1991" xr:uid="{00000000-0005-0000-0000-0000C7070000}"/>
    <cellStyle name="Normal 4 9 4" xfId="1992" xr:uid="{00000000-0005-0000-0000-0000C8070000}"/>
    <cellStyle name="Normal 4 9 5" xfId="1993" xr:uid="{00000000-0005-0000-0000-0000C9070000}"/>
    <cellStyle name="Normal 4_Cover" xfId="1994" xr:uid="{00000000-0005-0000-0000-0000CA070000}"/>
    <cellStyle name="Normal 40" xfId="1995" xr:uid="{00000000-0005-0000-0000-0000CB070000}"/>
    <cellStyle name="Normal 41" xfId="1996" xr:uid="{00000000-0005-0000-0000-0000CC070000}"/>
    <cellStyle name="Normal 42" xfId="1997" xr:uid="{00000000-0005-0000-0000-0000CD070000}"/>
    <cellStyle name="Normal 43" xfId="1998" xr:uid="{00000000-0005-0000-0000-0000CE070000}"/>
    <cellStyle name="Normal 44" xfId="1999" xr:uid="{00000000-0005-0000-0000-0000CF070000}"/>
    <cellStyle name="Normal 45" xfId="2000" xr:uid="{00000000-0005-0000-0000-0000D0070000}"/>
    <cellStyle name="Normal 46" xfId="2001" xr:uid="{00000000-0005-0000-0000-0000D1070000}"/>
    <cellStyle name="Normal 47" xfId="2002" xr:uid="{00000000-0005-0000-0000-0000D2070000}"/>
    <cellStyle name="Normal 48" xfId="2003" xr:uid="{00000000-0005-0000-0000-0000D3070000}"/>
    <cellStyle name="Normal 49" xfId="2004" xr:uid="{00000000-0005-0000-0000-0000D4070000}"/>
    <cellStyle name="Normal 5" xfId="2005" xr:uid="{00000000-0005-0000-0000-0000D5070000}"/>
    <cellStyle name="Normal 5 10" xfId="2006" xr:uid="{00000000-0005-0000-0000-0000D6070000}"/>
    <cellStyle name="Normal 5 2" xfId="2007" xr:uid="{00000000-0005-0000-0000-0000D7070000}"/>
    <cellStyle name="Normal 5 2 2" xfId="2008" xr:uid="{00000000-0005-0000-0000-0000D8070000}"/>
    <cellStyle name="Normal 5 2 2 2" xfId="2009" xr:uid="{00000000-0005-0000-0000-0000D9070000}"/>
    <cellStyle name="Normal 5 2 2 2 2" xfId="2010" xr:uid="{00000000-0005-0000-0000-0000DA070000}"/>
    <cellStyle name="Normal 5 2 2 2 2 2" xfId="2011" xr:uid="{00000000-0005-0000-0000-0000DB070000}"/>
    <cellStyle name="Normal 5 2 2 2 3" xfId="2012" xr:uid="{00000000-0005-0000-0000-0000DC070000}"/>
    <cellStyle name="Normal 5 2 2 3" xfId="2013" xr:uid="{00000000-0005-0000-0000-0000DD070000}"/>
    <cellStyle name="Normal 5 2 2 3 2" xfId="2014" xr:uid="{00000000-0005-0000-0000-0000DE070000}"/>
    <cellStyle name="Normal 5 2 2 4" xfId="2015" xr:uid="{00000000-0005-0000-0000-0000DF070000}"/>
    <cellStyle name="Normal 5 2 2 5" xfId="2016" xr:uid="{00000000-0005-0000-0000-0000E0070000}"/>
    <cellStyle name="Normal 5 2 2 6" xfId="2017" xr:uid="{00000000-0005-0000-0000-0000E1070000}"/>
    <cellStyle name="Normal 5 2 3" xfId="2018" xr:uid="{00000000-0005-0000-0000-0000E2070000}"/>
    <cellStyle name="Normal 5 2 3 2" xfId="2019" xr:uid="{00000000-0005-0000-0000-0000E3070000}"/>
    <cellStyle name="Normal 5 2 4" xfId="2020" xr:uid="{00000000-0005-0000-0000-0000E4070000}"/>
    <cellStyle name="Normal 5 2 4 2" xfId="2021" xr:uid="{00000000-0005-0000-0000-0000E5070000}"/>
    <cellStyle name="Normal 5 2 5" xfId="2022" xr:uid="{00000000-0005-0000-0000-0000E6070000}"/>
    <cellStyle name="Normal 5 2 5 2" xfId="2023" xr:uid="{00000000-0005-0000-0000-0000E7070000}"/>
    <cellStyle name="Normal 5 2 6" xfId="2024" xr:uid="{00000000-0005-0000-0000-0000E8070000}"/>
    <cellStyle name="Normal 5 3" xfId="2025" xr:uid="{00000000-0005-0000-0000-0000E9070000}"/>
    <cellStyle name="Normal 5 3 2" xfId="2026" xr:uid="{00000000-0005-0000-0000-0000EA070000}"/>
    <cellStyle name="Normal 5 3 2 2" xfId="2027" xr:uid="{00000000-0005-0000-0000-0000EB070000}"/>
    <cellStyle name="Normal 5 3 3" xfId="2028" xr:uid="{00000000-0005-0000-0000-0000EC070000}"/>
    <cellStyle name="Normal 5 3 3 2" xfId="2029" xr:uid="{00000000-0005-0000-0000-0000ED070000}"/>
    <cellStyle name="Normal 5 3 3 2 2" xfId="2030" xr:uid="{00000000-0005-0000-0000-0000EE070000}"/>
    <cellStyle name="Normal 5 3 3 2 3" xfId="2031" xr:uid="{00000000-0005-0000-0000-0000EF070000}"/>
    <cellStyle name="Normal 5 3 3 3" xfId="2032" xr:uid="{00000000-0005-0000-0000-0000F0070000}"/>
    <cellStyle name="Normal 5 3 3 4" xfId="2033" xr:uid="{00000000-0005-0000-0000-0000F1070000}"/>
    <cellStyle name="Normal 5 3 4" xfId="2034" xr:uid="{00000000-0005-0000-0000-0000F2070000}"/>
    <cellStyle name="Normal 5 3 4 2" xfId="2035" xr:uid="{00000000-0005-0000-0000-0000F3070000}"/>
    <cellStyle name="Normal 5 3 4 3" xfId="2036" xr:uid="{00000000-0005-0000-0000-0000F4070000}"/>
    <cellStyle name="Normal 5 3 5" xfId="2037" xr:uid="{00000000-0005-0000-0000-0000F5070000}"/>
    <cellStyle name="Normal 5 3 6" xfId="2038" xr:uid="{00000000-0005-0000-0000-0000F6070000}"/>
    <cellStyle name="Normal 5 4" xfId="2039" xr:uid="{00000000-0005-0000-0000-0000F7070000}"/>
    <cellStyle name="Normal 5 4 2" xfId="2040" xr:uid="{00000000-0005-0000-0000-0000F8070000}"/>
    <cellStyle name="Normal 5 4 2 2" xfId="2041" xr:uid="{00000000-0005-0000-0000-0000F9070000}"/>
    <cellStyle name="Normal 5 4 2 2 2" xfId="2042" xr:uid="{00000000-0005-0000-0000-0000FA070000}"/>
    <cellStyle name="Normal 5 4 2 2 3" xfId="2043" xr:uid="{00000000-0005-0000-0000-0000FB070000}"/>
    <cellStyle name="Normal 5 4 2 2 4" xfId="2044" xr:uid="{00000000-0005-0000-0000-0000FC070000}"/>
    <cellStyle name="Normal 5 4 2 3" xfId="2045" xr:uid="{00000000-0005-0000-0000-0000FD070000}"/>
    <cellStyle name="Normal 5 4 2 4" xfId="2046" xr:uid="{00000000-0005-0000-0000-0000FE070000}"/>
    <cellStyle name="Normal 5 4 2 5" xfId="2047" xr:uid="{00000000-0005-0000-0000-0000FF070000}"/>
    <cellStyle name="Normal 5 4 3" xfId="2048" xr:uid="{00000000-0005-0000-0000-000000080000}"/>
    <cellStyle name="Normal 5 5" xfId="2049" xr:uid="{00000000-0005-0000-0000-000001080000}"/>
    <cellStyle name="Normal 5 5 2" xfId="2050" xr:uid="{00000000-0005-0000-0000-000002080000}"/>
    <cellStyle name="Normal 5 5 2 2" xfId="2051" xr:uid="{00000000-0005-0000-0000-000003080000}"/>
    <cellStyle name="Normal 5 5 2 2 2" xfId="2052" xr:uid="{00000000-0005-0000-0000-000004080000}"/>
    <cellStyle name="Normal 5 5 2 2 3" xfId="2053" xr:uid="{00000000-0005-0000-0000-000005080000}"/>
    <cellStyle name="Normal 5 5 2 3" xfId="2054" xr:uid="{00000000-0005-0000-0000-000006080000}"/>
    <cellStyle name="Normal 5 5 2 4" xfId="2055" xr:uid="{00000000-0005-0000-0000-000007080000}"/>
    <cellStyle name="Normal 5 5 3" xfId="2056" xr:uid="{00000000-0005-0000-0000-000008080000}"/>
    <cellStyle name="Normal 5 5 3 2" xfId="2057" xr:uid="{00000000-0005-0000-0000-000009080000}"/>
    <cellStyle name="Normal 5 5 3 2 2" xfId="2058" xr:uid="{00000000-0005-0000-0000-00000A080000}"/>
    <cellStyle name="Normal 5 5 3 3" xfId="2059" xr:uid="{00000000-0005-0000-0000-00000B080000}"/>
    <cellStyle name="Normal 5 5 4" xfId="2060" xr:uid="{00000000-0005-0000-0000-00000C080000}"/>
    <cellStyle name="Normal 5 5 4 2" xfId="2061" xr:uid="{00000000-0005-0000-0000-00000D080000}"/>
    <cellStyle name="Normal 5 5 5" xfId="2062" xr:uid="{00000000-0005-0000-0000-00000E080000}"/>
    <cellStyle name="Normal 5 6" xfId="2063" xr:uid="{00000000-0005-0000-0000-00000F080000}"/>
    <cellStyle name="Normal 5 6 2" xfId="2064" xr:uid="{00000000-0005-0000-0000-000010080000}"/>
    <cellStyle name="Normal 5 6 2 2" xfId="2065" xr:uid="{00000000-0005-0000-0000-000011080000}"/>
    <cellStyle name="Normal 5 6 2 2 2" xfId="2066" xr:uid="{00000000-0005-0000-0000-000012080000}"/>
    <cellStyle name="Normal 5 6 2 3" xfId="2067" xr:uid="{00000000-0005-0000-0000-000013080000}"/>
    <cellStyle name="Normal 5 6 3" xfId="2068" xr:uid="{00000000-0005-0000-0000-000014080000}"/>
    <cellStyle name="Normal 5 6 3 2" xfId="2069" xr:uid="{00000000-0005-0000-0000-000015080000}"/>
    <cellStyle name="Normal 5 6 4" xfId="2070" xr:uid="{00000000-0005-0000-0000-000016080000}"/>
    <cellStyle name="Normal 5 7" xfId="2071" xr:uid="{00000000-0005-0000-0000-000017080000}"/>
    <cellStyle name="Normal 5 7 2" xfId="2072" xr:uid="{00000000-0005-0000-0000-000018080000}"/>
    <cellStyle name="Normal 5 8" xfId="2073" xr:uid="{00000000-0005-0000-0000-000019080000}"/>
    <cellStyle name="Normal 5 9" xfId="2074" xr:uid="{00000000-0005-0000-0000-00001A080000}"/>
    <cellStyle name="Normal 5_Table 2" xfId="2075" xr:uid="{00000000-0005-0000-0000-00001B080000}"/>
    <cellStyle name="Normal 50" xfId="2076" xr:uid="{00000000-0005-0000-0000-00001C080000}"/>
    <cellStyle name="Normal 51" xfId="2077" xr:uid="{00000000-0005-0000-0000-00001D080000}"/>
    <cellStyle name="Normal 52" xfId="2078" xr:uid="{00000000-0005-0000-0000-00001E080000}"/>
    <cellStyle name="Normal 53" xfId="2079" xr:uid="{00000000-0005-0000-0000-00001F080000}"/>
    <cellStyle name="Normal 54" xfId="2080" xr:uid="{00000000-0005-0000-0000-000020080000}"/>
    <cellStyle name="Normal 55" xfId="2081" xr:uid="{00000000-0005-0000-0000-000021080000}"/>
    <cellStyle name="Normal 56" xfId="2082" xr:uid="{00000000-0005-0000-0000-000022080000}"/>
    <cellStyle name="Normal 57" xfId="2083" xr:uid="{00000000-0005-0000-0000-000023080000}"/>
    <cellStyle name="Normal 58" xfId="2084" xr:uid="{00000000-0005-0000-0000-000024080000}"/>
    <cellStyle name="Normal 59" xfId="2085" xr:uid="{00000000-0005-0000-0000-000025080000}"/>
    <cellStyle name="Normal 6" xfId="2086" xr:uid="{00000000-0005-0000-0000-000026080000}"/>
    <cellStyle name="Normal 6 10" xfId="2087" xr:uid="{00000000-0005-0000-0000-000027080000}"/>
    <cellStyle name="Normal 6 11" xfId="2088" xr:uid="{00000000-0005-0000-0000-000028080000}"/>
    <cellStyle name="Normal 6 2" xfId="2089" xr:uid="{00000000-0005-0000-0000-000029080000}"/>
    <cellStyle name="Normal 6 2 2" xfId="2090" xr:uid="{00000000-0005-0000-0000-00002A080000}"/>
    <cellStyle name="Normal 6 2 2 2" xfId="2091" xr:uid="{00000000-0005-0000-0000-00002B080000}"/>
    <cellStyle name="Normal 6 2 2 2 2" xfId="2092" xr:uid="{00000000-0005-0000-0000-00002C080000}"/>
    <cellStyle name="Normal 6 2 2 2 2 2" xfId="2093" xr:uid="{00000000-0005-0000-0000-00002D080000}"/>
    <cellStyle name="Normal 6 2 2 2 2 3" xfId="2094" xr:uid="{00000000-0005-0000-0000-00002E080000}"/>
    <cellStyle name="Normal 6 2 2 2 2 4" xfId="2095" xr:uid="{00000000-0005-0000-0000-00002F080000}"/>
    <cellStyle name="Normal 6 2 2 2 2 5" xfId="2096" xr:uid="{00000000-0005-0000-0000-000030080000}"/>
    <cellStyle name="Normal 6 2 2 2 3" xfId="2097" xr:uid="{00000000-0005-0000-0000-000031080000}"/>
    <cellStyle name="Normal 6 2 2 2 3 2" xfId="2098" xr:uid="{00000000-0005-0000-0000-000032080000}"/>
    <cellStyle name="Normal 6 2 2 2 3 3" xfId="2099" xr:uid="{00000000-0005-0000-0000-000033080000}"/>
    <cellStyle name="Normal 6 2 2 2 4" xfId="2100" xr:uid="{00000000-0005-0000-0000-000034080000}"/>
    <cellStyle name="Normal 6 2 2 2 5" xfId="2101" xr:uid="{00000000-0005-0000-0000-000035080000}"/>
    <cellStyle name="Normal 6 2 2 2 6" xfId="2102" xr:uid="{00000000-0005-0000-0000-000036080000}"/>
    <cellStyle name="Normal 6 2 2 2 7" xfId="2103" xr:uid="{00000000-0005-0000-0000-000037080000}"/>
    <cellStyle name="Normal 6 2 2 2 8" xfId="2104" xr:uid="{00000000-0005-0000-0000-000038080000}"/>
    <cellStyle name="Normal 6 2 2 3" xfId="2105" xr:uid="{00000000-0005-0000-0000-000039080000}"/>
    <cellStyle name="Normal 6 2 2 3 2" xfId="2106" xr:uid="{00000000-0005-0000-0000-00003A080000}"/>
    <cellStyle name="Normal 6 2 2 3 3" xfId="2107" xr:uid="{00000000-0005-0000-0000-00003B080000}"/>
    <cellStyle name="Normal 6 2 2 3 4" xfId="2108" xr:uid="{00000000-0005-0000-0000-00003C080000}"/>
    <cellStyle name="Normal 6 2 2 4" xfId="2109" xr:uid="{00000000-0005-0000-0000-00003D080000}"/>
    <cellStyle name="Normal 6 2 2 5" xfId="2110" xr:uid="{00000000-0005-0000-0000-00003E080000}"/>
    <cellStyle name="Normal 6 2 2 6" xfId="2111" xr:uid="{00000000-0005-0000-0000-00003F080000}"/>
    <cellStyle name="Normal 6 2 2 7" xfId="2112" xr:uid="{00000000-0005-0000-0000-000040080000}"/>
    <cellStyle name="Normal 6 2 2 8" xfId="2113" xr:uid="{00000000-0005-0000-0000-000041080000}"/>
    <cellStyle name="Normal 6 2 3" xfId="2114" xr:uid="{00000000-0005-0000-0000-000042080000}"/>
    <cellStyle name="Normal 6 2 3 2" xfId="2115" xr:uid="{00000000-0005-0000-0000-000043080000}"/>
    <cellStyle name="Normal 6 2 3 2 2" xfId="2116" xr:uid="{00000000-0005-0000-0000-000044080000}"/>
    <cellStyle name="Normal 6 2 3 3" xfId="2117" xr:uid="{00000000-0005-0000-0000-000045080000}"/>
    <cellStyle name="Normal 6 2 3 4" xfId="2118" xr:uid="{00000000-0005-0000-0000-000046080000}"/>
    <cellStyle name="Normal 6 2 4" xfId="2119" xr:uid="{00000000-0005-0000-0000-000047080000}"/>
    <cellStyle name="Normal 6 2 4 2" xfId="2120" xr:uid="{00000000-0005-0000-0000-000048080000}"/>
    <cellStyle name="Normal 6 2 5" xfId="2121" xr:uid="{00000000-0005-0000-0000-000049080000}"/>
    <cellStyle name="Normal 6 2 6" xfId="2122" xr:uid="{00000000-0005-0000-0000-00004A080000}"/>
    <cellStyle name="Normal 6 3" xfId="2123" xr:uid="{00000000-0005-0000-0000-00004B080000}"/>
    <cellStyle name="Normal 6 3 2" xfId="2124" xr:uid="{00000000-0005-0000-0000-00004C080000}"/>
    <cellStyle name="Normal 6 3 2 2" xfId="2125" xr:uid="{00000000-0005-0000-0000-00004D080000}"/>
    <cellStyle name="Normal 6 3 2 2 2" xfId="2126" xr:uid="{00000000-0005-0000-0000-00004E080000}"/>
    <cellStyle name="Normal 6 3 2 2 3" xfId="2127" xr:uid="{00000000-0005-0000-0000-00004F080000}"/>
    <cellStyle name="Normal 6 3 2 3" xfId="2128" xr:uid="{00000000-0005-0000-0000-000050080000}"/>
    <cellStyle name="Normal 6 3 2 3 2" xfId="2129" xr:uid="{00000000-0005-0000-0000-000051080000}"/>
    <cellStyle name="Normal 6 3 2 3 3" xfId="2130" xr:uid="{00000000-0005-0000-0000-000052080000}"/>
    <cellStyle name="Normal 6 3 2 4" xfId="2131" xr:uid="{00000000-0005-0000-0000-000053080000}"/>
    <cellStyle name="Normal 6 3 2 4 2" xfId="2132" xr:uid="{00000000-0005-0000-0000-000054080000}"/>
    <cellStyle name="Normal 6 3 2 4 3" xfId="2133" xr:uid="{00000000-0005-0000-0000-000055080000}"/>
    <cellStyle name="Normal 6 3 2 5" xfId="2134" xr:uid="{00000000-0005-0000-0000-000056080000}"/>
    <cellStyle name="Normal 6 3 3" xfId="2135" xr:uid="{00000000-0005-0000-0000-000057080000}"/>
    <cellStyle name="Normal 6 3 3 2" xfId="2136" xr:uid="{00000000-0005-0000-0000-000058080000}"/>
    <cellStyle name="Normal 6 3 3 3" xfId="2137" xr:uid="{00000000-0005-0000-0000-000059080000}"/>
    <cellStyle name="Normal 6 3 4" xfId="2138" xr:uid="{00000000-0005-0000-0000-00005A080000}"/>
    <cellStyle name="Normal 6 3 4 2" xfId="2139" xr:uid="{00000000-0005-0000-0000-00005B080000}"/>
    <cellStyle name="Normal 6 3 4 2 2" xfId="2140" xr:uid="{00000000-0005-0000-0000-00005C080000}"/>
    <cellStyle name="Normal 6 3 4 3" xfId="2141" xr:uid="{00000000-0005-0000-0000-00005D080000}"/>
    <cellStyle name="Normal 6 3 5" xfId="2142" xr:uid="{00000000-0005-0000-0000-00005E080000}"/>
    <cellStyle name="Normal 6 3 6" xfId="2143" xr:uid="{00000000-0005-0000-0000-00005F080000}"/>
    <cellStyle name="Normal 6 4" xfId="2144" xr:uid="{00000000-0005-0000-0000-000060080000}"/>
    <cellStyle name="Normal 6 4 2" xfId="2145" xr:uid="{00000000-0005-0000-0000-000061080000}"/>
    <cellStyle name="Normal 6 4 2 2" xfId="2146" xr:uid="{00000000-0005-0000-0000-000062080000}"/>
    <cellStyle name="Normal 6 4 2 3" xfId="2147" xr:uid="{00000000-0005-0000-0000-000063080000}"/>
    <cellStyle name="Normal 6 4 3" xfId="2148" xr:uid="{00000000-0005-0000-0000-000064080000}"/>
    <cellStyle name="Normal 6 4 3 2" xfId="2149" xr:uid="{00000000-0005-0000-0000-000065080000}"/>
    <cellStyle name="Normal 6 4 4" xfId="2150" xr:uid="{00000000-0005-0000-0000-000066080000}"/>
    <cellStyle name="Normal 6 4 4 2" xfId="2151" xr:uid="{00000000-0005-0000-0000-000067080000}"/>
    <cellStyle name="Normal 6 4 5" xfId="2152" xr:uid="{00000000-0005-0000-0000-000068080000}"/>
    <cellStyle name="Normal 6 5" xfId="2153" xr:uid="{00000000-0005-0000-0000-000069080000}"/>
    <cellStyle name="Normal 6 5 2" xfId="2154" xr:uid="{00000000-0005-0000-0000-00006A080000}"/>
    <cellStyle name="Normal 6 5 2 2" xfId="2155" xr:uid="{00000000-0005-0000-0000-00006B080000}"/>
    <cellStyle name="Normal 6 5 2 2 2" xfId="2156" xr:uid="{00000000-0005-0000-0000-00006C080000}"/>
    <cellStyle name="Normal 6 5 2 2 3" xfId="2157" xr:uid="{00000000-0005-0000-0000-00006D080000}"/>
    <cellStyle name="Normal 6 5 2 2 4" xfId="2158" xr:uid="{00000000-0005-0000-0000-00006E080000}"/>
    <cellStyle name="Normal 6 5 2 3" xfId="2159" xr:uid="{00000000-0005-0000-0000-00006F080000}"/>
    <cellStyle name="Normal 6 5 2 4" xfId="2160" xr:uid="{00000000-0005-0000-0000-000070080000}"/>
    <cellStyle name="Normal 6 5 2 5" xfId="2161" xr:uid="{00000000-0005-0000-0000-000071080000}"/>
    <cellStyle name="Normal 6 5 3" xfId="2162" xr:uid="{00000000-0005-0000-0000-000072080000}"/>
    <cellStyle name="Normal 6 5 3 2" xfId="2163" xr:uid="{00000000-0005-0000-0000-000073080000}"/>
    <cellStyle name="Normal 6 5 3 3" xfId="2164" xr:uid="{00000000-0005-0000-0000-000074080000}"/>
    <cellStyle name="Normal 6 5 4" xfId="2165" xr:uid="{00000000-0005-0000-0000-000075080000}"/>
    <cellStyle name="Normal 6 5 5" xfId="2166" xr:uid="{00000000-0005-0000-0000-000076080000}"/>
    <cellStyle name="Normal 6 5 6" xfId="2167" xr:uid="{00000000-0005-0000-0000-000077080000}"/>
    <cellStyle name="Normal 6 6" xfId="2168" xr:uid="{00000000-0005-0000-0000-000078080000}"/>
    <cellStyle name="Normal 6 7" xfId="2169" xr:uid="{00000000-0005-0000-0000-000079080000}"/>
    <cellStyle name="Normal 6 7 2" xfId="2170" xr:uid="{00000000-0005-0000-0000-00007A080000}"/>
    <cellStyle name="Normal 6 8" xfId="2171" xr:uid="{00000000-0005-0000-0000-00007B080000}"/>
    <cellStyle name="Normal 6 9" xfId="2172" xr:uid="{00000000-0005-0000-0000-00007C080000}"/>
    <cellStyle name="Normal 6_Table 2" xfId="2173" xr:uid="{00000000-0005-0000-0000-00007D080000}"/>
    <cellStyle name="Normal 60" xfId="2174" xr:uid="{00000000-0005-0000-0000-00007E080000}"/>
    <cellStyle name="Normal 61" xfId="2175" xr:uid="{00000000-0005-0000-0000-00007F080000}"/>
    <cellStyle name="Normal 62" xfId="2176" xr:uid="{00000000-0005-0000-0000-000080080000}"/>
    <cellStyle name="Normal 63" xfId="2177" xr:uid="{00000000-0005-0000-0000-000081080000}"/>
    <cellStyle name="Normal 63 2" xfId="2178" xr:uid="{00000000-0005-0000-0000-000082080000}"/>
    <cellStyle name="Normal 64" xfId="2179" xr:uid="{00000000-0005-0000-0000-000083080000}"/>
    <cellStyle name="Normal 64 2" xfId="2180" xr:uid="{00000000-0005-0000-0000-000084080000}"/>
    <cellStyle name="Normal 65" xfId="2181" xr:uid="{00000000-0005-0000-0000-000085080000}"/>
    <cellStyle name="Normal 65 2" xfId="2182" xr:uid="{00000000-0005-0000-0000-000086080000}"/>
    <cellStyle name="Normal 66" xfId="2183" xr:uid="{00000000-0005-0000-0000-000087080000}"/>
    <cellStyle name="Normal 66 2" xfId="2184" xr:uid="{00000000-0005-0000-0000-000088080000}"/>
    <cellStyle name="Normal 67" xfId="2185" xr:uid="{00000000-0005-0000-0000-000089080000}"/>
    <cellStyle name="Normal 68" xfId="2186" xr:uid="{00000000-0005-0000-0000-00008A080000}"/>
    <cellStyle name="Normal 69" xfId="2187" xr:uid="{00000000-0005-0000-0000-00008B080000}"/>
    <cellStyle name="Normal 7" xfId="2188" xr:uid="{00000000-0005-0000-0000-00008C080000}"/>
    <cellStyle name="Normal 7 2" xfId="2189" xr:uid="{00000000-0005-0000-0000-00008D080000}"/>
    <cellStyle name="Normal 7 2 2" xfId="2190" xr:uid="{00000000-0005-0000-0000-00008E080000}"/>
    <cellStyle name="Normal 7 2 2 2" xfId="2191" xr:uid="{00000000-0005-0000-0000-00008F080000}"/>
    <cellStyle name="Normal 7 2 2 2 2" xfId="2192" xr:uid="{00000000-0005-0000-0000-000090080000}"/>
    <cellStyle name="Normal 7 2 2 2 3" xfId="2193" xr:uid="{00000000-0005-0000-0000-000091080000}"/>
    <cellStyle name="Normal 7 2 2 2 4" xfId="2194" xr:uid="{00000000-0005-0000-0000-000092080000}"/>
    <cellStyle name="Normal 7 2 2 2 5" xfId="2195" xr:uid="{00000000-0005-0000-0000-000093080000}"/>
    <cellStyle name="Normal 7 2 2 3" xfId="2196" xr:uid="{00000000-0005-0000-0000-000094080000}"/>
    <cellStyle name="Normal 7 2 2 4" xfId="2197" xr:uid="{00000000-0005-0000-0000-000095080000}"/>
    <cellStyle name="Normal 7 2 2 5" xfId="2198" xr:uid="{00000000-0005-0000-0000-000096080000}"/>
    <cellStyle name="Normal 7 2 2 6" xfId="2199" xr:uid="{00000000-0005-0000-0000-000097080000}"/>
    <cellStyle name="Normal 7 2 3" xfId="2200" xr:uid="{00000000-0005-0000-0000-000098080000}"/>
    <cellStyle name="Normal 7 2 3 2" xfId="2201" xr:uid="{00000000-0005-0000-0000-000099080000}"/>
    <cellStyle name="Normal 7 2 3 2 2" xfId="2202" xr:uid="{00000000-0005-0000-0000-00009A080000}"/>
    <cellStyle name="Normal 7 2 3 3" xfId="2203" xr:uid="{00000000-0005-0000-0000-00009B080000}"/>
    <cellStyle name="Normal 7 2 3 4" xfId="2204" xr:uid="{00000000-0005-0000-0000-00009C080000}"/>
    <cellStyle name="Normal 7 2 4" xfId="2205" xr:uid="{00000000-0005-0000-0000-00009D080000}"/>
    <cellStyle name="Normal 7 2 5" xfId="2206" xr:uid="{00000000-0005-0000-0000-00009E080000}"/>
    <cellStyle name="Normal 7 2 6" xfId="2207" xr:uid="{00000000-0005-0000-0000-00009F080000}"/>
    <cellStyle name="Normal 7 3" xfId="2208" xr:uid="{00000000-0005-0000-0000-0000A0080000}"/>
    <cellStyle name="Normal 7 3 2" xfId="2209" xr:uid="{00000000-0005-0000-0000-0000A1080000}"/>
    <cellStyle name="Normal 7 3 2 2" xfId="2210" xr:uid="{00000000-0005-0000-0000-0000A2080000}"/>
    <cellStyle name="Normal 7 3 2 2 2" xfId="2211" xr:uid="{00000000-0005-0000-0000-0000A3080000}"/>
    <cellStyle name="Normal 7 3 2 2 3" xfId="2212" xr:uid="{00000000-0005-0000-0000-0000A4080000}"/>
    <cellStyle name="Normal 7 3 2 2 4" xfId="2213" xr:uid="{00000000-0005-0000-0000-0000A5080000}"/>
    <cellStyle name="Normal 7 3 2 3" xfId="2214" xr:uid="{00000000-0005-0000-0000-0000A6080000}"/>
    <cellStyle name="Normal 7 3 2 4" xfId="2215" xr:uid="{00000000-0005-0000-0000-0000A7080000}"/>
    <cellStyle name="Normal 7 3 3" xfId="2216" xr:uid="{00000000-0005-0000-0000-0000A8080000}"/>
    <cellStyle name="Normal 7 3 3 2" xfId="2217" xr:uid="{00000000-0005-0000-0000-0000A9080000}"/>
    <cellStyle name="Normal 7 3 3 3" xfId="2218" xr:uid="{00000000-0005-0000-0000-0000AA080000}"/>
    <cellStyle name="Normal 7 3 3 4" xfId="2219" xr:uid="{00000000-0005-0000-0000-0000AB080000}"/>
    <cellStyle name="Normal 7 3 4" xfId="2220" xr:uid="{00000000-0005-0000-0000-0000AC080000}"/>
    <cellStyle name="Normal 7 3 5" xfId="2221" xr:uid="{00000000-0005-0000-0000-0000AD080000}"/>
    <cellStyle name="Normal 7 3 6" xfId="2222" xr:uid="{00000000-0005-0000-0000-0000AE080000}"/>
    <cellStyle name="Normal 7 4" xfId="2223" xr:uid="{00000000-0005-0000-0000-0000AF080000}"/>
    <cellStyle name="Normal 7 4 2" xfId="2224" xr:uid="{00000000-0005-0000-0000-0000B0080000}"/>
    <cellStyle name="Normal 7 4 3" xfId="2225" xr:uid="{00000000-0005-0000-0000-0000B1080000}"/>
    <cellStyle name="Normal 7 5" xfId="2226" xr:uid="{00000000-0005-0000-0000-0000B2080000}"/>
    <cellStyle name="Normal 7 5 2" xfId="2227" xr:uid="{00000000-0005-0000-0000-0000B3080000}"/>
    <cellStyle name="Normal 7 5 3" xfId="2228" xr:uid="{00000000-0005-0000-0000-0000B4080000}"/>
    <cellStyle name="Normal 7 6" xfId="2229" xr:uid="{00000000-0005-0000-0000-0000B5080000}"/>
    <cellStyle name="Normal 7 7" xfId="2230" xr:uid="{00000000-0005-0000-0000-0000B6080000}"/>
    <cellStyle name="Normal 70" xfId="2231" xr:uid="{00000000-0005-0000-0000-0000B7080000}"/>
    <cellStyle name="Normal 71" xfId="2232" xr:uid="{00000000-0005-0000-0000-0000B8080000}"/>
    <cellStyle name="Normal 72" xfId="2233" xr:uid="{00000000-0005-0000-0000-0000B9080000}"/>
    <cellStyle name="Normal 73" xfId="2234" xr:uid="{00000000-0005-0000-0000-0000BA080000}"/>
    <cellStyle name="Normal 74" xfId="2235" xr:uid="{00000000-0005-0000-0000-0000BB080000}"/>
    <cellStyle name="Normal 75" xfId="2236" xr:uid="{00000000-0005-0000-0000-0000BC080000}"/>
    <cellStyle name="Normal 76" xfId="2237" xr:uid="{00000000-0005-0000-0000-0000BD080000}"/>
    <cellStyle name="Normal 77" xfId="2238" xr:uid="{00000000-0005-0000-0000-0000BE080000}"/>
    <cellStyle name="Normal 78" xfId="2239" xr:uid="{00000000-0005-0000-0000-0000BF080000}"/>
    <cellStyle name="Normal 79" xfId="2240" xr:uid="{00000000-0005-0000-0000-0000C0080000}"/>
    <cellStyle name="Normal 8" xfId="2241" xr:uid="{00000000-0005-0000-0000-0000C1080000}"/>
    <cellStyle name="Normal 8 2" xfId="2242" xr:uid="{00000000-0005-0000-0000-0000C2080000}"/>
    <cellStyle name="Normal 8 2 2" xfId="2243" xr:uid="{00000000-0005-0000-0000-0000C3080000}"/>
    <cellStyle name="Normal 8 2 2 2" xfId="2244" xr:uid="{00000000-0005-0000-0000-0000C4080000}"/>
    <cellStyle name="Normal 8 2 2 2 2" xfId="2245" xr:uid="{00000000-0005-0000-0000-0000C5080000}"/>
    <cellStyle name="Normal 8 2 2 2 3" xfId="2246" xr:uid="{00000000-0005-0000-0000-0000C6080000}"/>
    <cellStyle name="Normal 8 2 2 2 4" xfId="2247" xr:uid="{00000000-0005-0000-0000-0000C7080000}"/>
    <cellStyle name="Normal 8 2 2 2 5" xfId="2248" xr:uid="{00000000-0005-0000-0000-0000C8080000}"/>
    <cellStyle name="Normal 8 2 2 3" xfId="2249" xr:uid="{00000000-0005-0000-0000-0000C9080000}"/>
    <cellStyle name="Normal 8 2 2 3 2" xfId="2250" xr:uid="{00000000-0005-0000-0000-0000CA080000}"/>
    <cellStyle name="Normal 8 2 2 3 3" xfId="2251" xr:uid="{00000000-0005-0000-0000-0000CB080000}"/>
    <cellStyle name="Normal 8 2 2 4" xfId="2252" xr:uid="{00000000-0005-0000-0000-0000CC080000}"/>
    <cellStyle name="Normal 8 2 2 5" xfId="2253" xr:uid="{00000000-0005-0000-0000-0000CD080000}"/>
    <cellStyle name="Normal 8 2 2 6" xfId="2254" xr:uid="{00000000-0005-0000-0000-0000CE080000}"/>
    <cellStyle name="Normal 8 2 2 7" xfId="2255" xr:uid="{00000000-0005-0000-0000-0000CF080000}"/>
    <cellStyle name="Normal 8 2 2 8" xfId="2256" xr:uid="{00000000-0005-0000-0000-0000D0080000}"/>
    <cellStyle name="Normal 8 2 3" xfId="2257" xr:uid="{00000000-0005-0000-0000-0000D1080000}"/>
    <cellStyle name="Normal 8 2 3 2" xfId="2258" xr:uid="{00000000-0005-0000-0000-0000D2080000}"/>
    <cellStyle name="Normal 8 2 3 2 2" xfId="2259" xr:uid="{00000000-0005-0000-0000-0000D3080000}"/>
    <cellStyle name="Normal 8 2 3 3" xfId="2260" xr:uid="{00000000-0005-0000-0000-0000D4080000}"/>
    <cellStyle name="Normal 8 2 3 4" xfId="2261" xr:uid="{00000000-0005-0000-0000-0000D5080000}"/>
    <cellStyle name="Normal 8 2 4" xfId="2262" xr:uid="{00000000-0005-0000-0000-0000D6080000}"/>
    <cellStyle name="Normal 8 2 4 2" xfId="2263" xr:uid="{00000000-0005-0000-0000-0000D7080000}"/>
    <cellStyle name="Normal 8 2 5" xfId="2264" xr:uid="{00000000-0005-0000-0000-0000D8080000}"/>
    <cellStyle name="Normal 8 2 6" xfId="2265" xr:uid="{00000000-0005-0000-0000-0000D9080000}"/>
    <cellStyle name="Normal 8 3" xfId="2266" xr:uid="{00000000-0005-0000-0000-0000DA080000}"/>
    <cellStyle name="Normal 8 3 2" xfId="2267" xr:uid="{00000000-0005-0000-0000-0000DB080000}"/>
    <cellStyle name="Normal 8 3 2 2" xfId="2268" xr:uid="{00000000-0005-0000-0000-0000DC080000}"/>
    <cellStyle name="Normal 8 3 2 3" xfId="2269" xr:uid="{00000000-0005-0000-0000-0000DD080000}"/>
    <cellStyle name="Normal 8 3 3" xfId="2270" xr:uid="{00000000-0005-0000-0000-0000DE080000}"/>
    <cellStyle name="Normal 8 3 4" xfId="2271" xr:uid="{00000000-0005-0000-0000-0000DF080000}"/>
    <cellStyle name="Normal 8 3 5" xfId="2272" xr:uid="{00000000-0005-0000-0000-0000E0080000}"/>
    <cellStyle name="Normal 8 4" xfId="2273" xr:uid="{00000000-0005-0000-0000-0000E1080000}"/>
    <cellStyle name="Normal 8 4 2" xfId="2274" xr:uid="{00000000-0005-0000-0000-0000E2080000}"/>
    <cellStyle name="Normal 8 4 2 2" xfId="2275" xr:uid="{00000000-0005-0000-0000-0000E3080000}"/>
    <cellStyle name="Normal 8 4 2 3" xfId="2276" xr:uid="{00000000-0005-0000-0000-0000E4080000}"/>
    <cellStyle name="Normal 8 4 3" xfId="2277" xr:uid="{00000000-0005-0000-0000-0000E5080000}"/>
    <cellStyle name="Normal 8 4 3 2" xfId="2278" xr:uid="{00000000-0005-0000-0000-0000E6080000}"/>
    <cellStyle name="Normal 8 4 4" xfId="2279" xr:uid="{00000000-0005-0000-0000-0000E7080000}"/>
    <cellStyle name="Normal 8 4 5" xfId="2280" xr:uid="{00000000-0005-0000-0000-0000E8080000}"/>
    <cellStyle name="Normal 8 5" xfId="2281" xr:uid="{00000000-0005-0000-0000-0000E9080000}"/>
    <cellStyle name="Normal 8 5 2" xfId="2282" xr:uid="{00000000-0005-0000-0000-0000EA080000}"/>
    <cellStyle name="Normal 8 5 2 2" xfId="2283" xr:uid="{00000000-0005-0000-0000-0000EB080000}"/>
    <cellStyle name="Normal 8 5 2 3" xfId="2284" xr:uid="{00000000-0005-0000-0000-0000EC080000}"/>
    <cellStyle name="Normal 8 5 3" xfId="2285" xr:uid="{00000000-0005-0000-0000-0000ED080000}"/>
    <cellStyle name="Normal 8 5 4" xfId="2286" xr:uid="{00000000-0005-0000-0000-0000EE080000}"/>
    <cellStyle name="Normal 8 5 5" xfId="2287" xr:uid="{00000000-0005-0000-0000-0000EF080000}"/>
    <cellStyle name="Normal 8 6" xfId="2288" xr:uid="{00000000-0005-0000-0000-0000F0080000}"/>
    <cellStyle name="Normal 8 6 2" xfId="2289" xr:uid="{00000000-0005-0000-0000-0000F1080000}"/>
    <cellStyle name="Normal 80" xfId="2290" xr:uid="{00000000-0005-0000-0000-0000F2080000}"/>
    <cellStyle name="Normal 81" xfId="2291" xr:uid="{00000000-0005-0000-0000-0000F3080000}"/>
    <cellStyle name="Normal 82" xfId="2292" xr:uid="{00000000-0005-0000-0000-0000F4080000}"/>
    <cellStyle name="Normal 83" xfId="2293" xr:uid="{00000000-0005-0000-0000-0000F5080000}"/>
    <cellStyle name="Normal 84" xfId="2294" xr:uid="{00000000-0005-0000-0000-0000F6080000}"/>
    <cellStyle name="Normal 85" xfId="2295" xr:uid="{00000000-0005-0000-0000-0000F7080000}"/>
    <cellStyle name="Normal 86" xfId="2296" xr:uid="{00000000-0005-0000-0000-0000F8080000}"/>
    <cellStyle name="Normal 87" xfId="2297" xr:uid="{00000000-0005-0000-0000-0000F9080000}"/>
    <cellStyle name="Normal 88" xfId="2298" xr:uid="{00000000-0005-0000-0000-0000FA080000}"/>
    <cellStyle name="Normal 89" xfId="2299" xr:uid="{00000000-0005-0000-0000-0000FB080000}"/>
    <cellStyle name="Normal 9" xfId="2300" xr:uid="{00000000-0005-0000-0000-0000FC080000}"/>
    <cellStyle name="Normal 9 2" xfId="2301" xr:uid="{00000000-0005-0000-0000-0000FD080000}"/>
    <cellStyle name="Normal 9 2 2" xfId="2302" xr:uid="{00000000-0005-0000-0000-0000FE080000}"/>
    <cellStyle name="Normal 9 2 2 2" xfId="2303" xr:uid="{00000000-0005-0000-0000-0000FF080000}"/>
    <cellStyle name="Normal 9 2 2 3" xfId="2304" xr:uid="{00000000-0005-0000-0000-000000090000}"/>
    <cellStyle name="Normal 9 2 3" xfId="2305" xr:uid="{00000000-0005-0000-0000-000001090000}"/>
    <cellStyle name="Normal 9 2 4" xfId="2306" xr:uid="{00000000-0005-0000-0000-000002090000}"/>
    <cellStyle name="Normal 9 2 5" xfId="2307" xr:uid="{00000000-0005-0000-0000-000003090000}"/>
    <cellStyle name="Normal 9 3" xfId="2308" xr:uid="{00000000-0005-0000-0000-000004090000}"/>
    <cellStyle name="Normal 9 3 2" xfId="2309" xr:uid="{00000000-0005-0000-0000-000005090000}"/>
    <cellStyle name="Normal 9 3 2 2" xfId="2310" xr:uid="{00000000-0005-0000-0000-000006090000}"/>
    <cellStyle name="Normal 9 3 2 2 2" xfId="2311" xr:uid="{00000000-0005-0000-0000-000007090000}"/>
    <cellStyle name="Normal 9 3 2 2 3" xfId="2312" xr:uid="{00000000-0005-0000-0000-000008090000}"/>
    <cellStyle name="Normal 9 3 2 3" xfId="2313" xr:uid="{00000000-0005-0000-0000-000009090000}"/>
    <cellStyle name="Normal 9 3 2 4" xfId="2314" xr:uid="{00000000-0005-0000-0000-00000A090000}"/>
    <cellStyle name="Normal 9 3 3" xfId="2315" xr:uid="{00000000-0005-0000-0000-00000B090000}"/>
    <cellStyle name="Normal 9 3 3 2" xfId="2316" xr:uid="{00000000-0005-0000-0000-00000C090000}"/>
    <cellStyle name="Normal 9 3 3 3" xfId="2317" xr:uid="{00000000-0005-0000-0000-00000D090000}"/>
    <cellStyle name="Normal 9 3 4" xfId="2318" xr:uid="{00000000-0005-0000-0000-00000E090000}"/>
    <cellStyle name="Normal 9 3 5" xfId="2319" xr:uid="{00000000-0005-0000-0000-00000F090000}"/>
    <cellStyle name="Normal 9 4" xfId="2320" xr:uid="{00000000-0005-0000-0000-000010090000}"/>
    <cellStyle name="Normal 9 4 2" xfId="2321" xr:uid="{00000000-0005-0000-0000-000011090000}"/>
    <cellStyle name="Normal 9 5" xfId="2322" xr:uid="{00000000-0005-0000-0000-000012090000}"/>
    <cellStyle name="Normal 9 5 2" xfId="2323" xr:uid="{00000000-0005-0000-0000-000013090000}"/>
    <cellStyle name="Normal 9 6" xfId="2324" xr:uid="{00000000-0005-0000-0000-000014090000}"/>
    <cellStyle name="Normal 9 7" xfId="2325" xr:uid="{00000000-0005-0000-0000-000015090000}"/>
    <cellStyle name="Normal 90" xfId="2326" xr:uid="{00000000-0005-0000-0000-000016090000}"/>
    <cellStyle name="Normal 91" xfId="2327" xr:uid="{00000000-0005-0000-0000-000017090000}"/>
    <cellStyle name="Normal 92" xfId="2328" xr:uid="{00000000-0005-0000-0000-000018090000}"/>
    <cellStyle name="Normal 93" xfId="2329" xr:uid="{00000000-0005-0000-0000-000019090000}"/>
    <cellStyle name="Normal 94" xfId="2330" xr:uid="{00000000-0005-0000-0000-00001A090000}"/>
    <cellStyle name="Normal 95" xfId="2331" xr:uid="{00000000-0005-0000-0000-00001B090000}"/>
    <cellStyle name="Normal 96" xfId="2332" xr:uid="{00000000-0005-0000-0000-00001C090000}"/>
    <cellStyle name="Normal 97" xfId="2333" xr:uid="{00000000-0005-0000-0000-00001D090000}"/>
    <cellStyle name="Normal 98" xfId="2334" xr:uid="{00000000-0005-0000-0000-00001E090000}"/>
    <cellStyle name="Normal 99" xfId="2335" xr:uid="{00000000-0005-0000-0000-00001F090000}"/>
    <cellStyle name="Note 2" xfId="2336" xr:uid="{00000000-0005-0000-0000-000020090000}"/>
    <cellStyle name="Note 2 2" xfId="2337" xr:uid="{00000000-0005-0000-0000-000021090000}"/>
    <cellStyle name="Note 2 2 2" xfId="2338" xr:uid="{00000000-0005-0000-0000-000022090000}"/>
    <cellStyle name="Note 2 2 2 2" xfId="2339" xr:uid="{00000000-0005-0000-0000-000023090000}"/>
    <cellStyle name="Note 2 2 2 2 2" xfId="2340" xr:uid="{00000000-0005-0000-0000-000024090000}"/>
    <cellStyle name="Note 2 2 2 3" xfId="2341" xr:uid="{00000000-0005-0000-0000-000025090000}"/>
    <cellStyle name="Note 2 2 2 4" xfId="2342" xr:uid="{00000000-0005-0000-0000-000026090000}"/>
    <cellStyle name="Note 2 2 3" xfId="2343" xr:uid="{00000000-0005-0000-0000-000027090000}"/>
    <cellStyle name="Note 2 2 3 2" xfId="2344" xr:uid="{00000000-0005-0000-0000-000028090000}"/>
    <cellStyle name="Note 2 2 4" xfId="2345" xr:uid="{00000000-0005-0000-0000-000029090000}"/>
    <cellStyle name="Note 2 2 5" xfId="2346" xr:uid="{00000000-0005-0000-0000-00002A090000}"/>
    <cellStyle name="Note 2 3" xfId="2347" xr:uid="{00000000-0005-0000-0000-00002B090000}"/>
    <cellStyle name="Note 2 3 2" xfId="2348" xr:uid="{00000000-0005-0000-0000-00002C090000}"/>
    <cellStyle name="Note 2 3 2 2" xfId="2349" xr:uid="{00000000-0005-0000-0000-00002D090000}"/>
    <cellStyle name="Note 2 3 2 2 2" xfId="2350" xr:uid="{00000000-0005-0000-0000-00002E090000}"/>
    <cellStyle name="Note 2 3 2 2 2 2" xfId="2351" xr:uid="{00000000-0005-0000-0000-00002F090000}"/>
    <cellStyle name="Note 2 3 2 2 2 3" xfId="2352" xr:uid="{00000000-0005-0000-0000-000030090000}"/>
    <cellStyle name="Note 2 3 2 2 3" xfId="2353" xr:uid="{00000000-0005-0000-0000-000031090000}"/>
    <cellStyle name="Note 2 3 2 2 4" xfId="2354" xr:uid="{00000000-0005-0000-0000-000032090000}"/>
    <cellStyle name="Note 2 3 2 3" xfId="2355" xr:uid="{00000000-0005-0000-0000-000033090000}"/>
    <cellStyle name="Note 2 3 2 3 2" xfId="2356" xr:uid="{00000000-0005-0000-0000-000034090000}"/>
    <cellStyle name="Note 2 3 2 3 3" xfId="2357" xr:uid="{00000000-0005-0000-0000-000035090000}"/>
    <cellStyle name="Note 2 3 2 4" xfId="2358" xr:uid="{00000000-0005-0000-0000-000036090000}"/>
    <cellStyle name="Note 2 3 2 5" xfId="2359" xr:uid="{00000000-0005-0000-0000-000037090000}"/>
    <cellStyle name="Note 2 3 3" xfId="2360" xr:uid="{00000000-0005-0000-0000-000038090000}"/>
    <cellStyle name="Note 2 3 3 2" xfId="2361" xr:uid="{00000000-0005-0000-0000-000039090000}"/>
    <cellStyle name="Note 2 3 3 3" xfId="2362" xr:uid="{00000000-0005-0000-0000-00003A090000}"/>
    <cellStyle name="Note 2 3 4" xfId="2363" xr:uid="{00000000-0005-0000-0000-00003B090000}"/>
    <cellStyle name="Note 2 3 4 2" xfId="2364" xr:uid="{00000000-0005-0000-0000-00003C090000}"/>
    <cellStyle name="Note 2 3 5" xfId="2365" xr:uid="{00000000-0005-0000-0000-00003D090000}"/>
    <cellStyle name="Note 2 3 5 2" xfId="2366" xr:uid="{00000000-0005-0000-0000-00003E090000}"/>
    <cellStyle name="Note 2 4" xfId="2367" xr:uid="{00000000-0005-0000-0000-00003F090000}"/>
    <cellStyle name="Note 2 4 2" xfId="2368" xr:uid="{00000000-0005-0000-0000-000040090000}"/>
    <cellStyle name="Note 2 4 2 2" xfId="2369" xr:uid="{00000000-0005-0000-0000-000041090000}"/>
    <cellStyle name="Note 2 4 3" xfId="2370" xr:uid="{00000000-0005-0000-0000-000042090000}"/>
    <cellStyle name="Note 2 4 4" xfId="2371" xr:uid="{00000000-0005-0000-0000-000043090000}"/>
    <cellStyle name="Note 2 5" xfId="2372" xr:uid="{00000000-0005-0000-0000-000044090000}"/>
    <cellStyle name="Note 2 5 2" xfId="2373" xr:uid="{00000000-0005-0000-0000-000045090000}"/>
    <cellStyle name="Note 2 5 3" xfId="2374" xr:uid="{00000000-0005-0000-0000-000046090000}"/>
    <cellStyle name="Note 2 6" xfId="2375" xr:uid="{00000000-0005-0000-0000-000047090000}"/>
    <cellStyle name="Note 2 6 2" xfId="2376" xr:uid="{00000000-0005-0000-0000-000048090000}"/>
    <cellStyle name="Note 2 7" xfId="2377" xr:uid="{00000000-0005-0000-0000-000049090000}"/>
    <cellStyle name="Note 2 7 2" xfId="2378" xr:uid="{00000000-0005-0000-0000-00004A090000}"/>
    <cellStyle name="Note 2 8" xfId="2379" xr:uid="{00000000-0005-0000-0000-00004B090000}"/>
    <cellStyle name="Note 2 8 2" xfId="2380" xr:uid="{00000000-0005-0000-0000-00004C090000}"/>
    <cellStyle name="Note 3" xfId="2381" xr:uid="{00000000-0005-0000-0000-00004D090000}"/>
    <cellStyle name="Note 3 2" xfId="2382" xr:uid="{00000000-0005-0000-0000-00004E090000}"/>
    <cellStyle name="Note 3 2 2" xfId="2383" xr:uid="{00000000-0005-0000-0000-00004F090000}"/>
    <cellStyle name="Note 3 2 2 2" xfId="2384" xr:uid="{00000000-0005-0000-0000-000050090000}"/>
    <cellStyle name="Note 3 2 2 3" xfId="2385" xr:uid="{00000000-0005-0000-0000-000051090000}"/>
    <cellStyle name="Note 3 2 3" xfId="2386" xr:uid="{00000000-0005-0000-0000-000052090000}"/>
    <cellStyle name="Note 3 2 4" xfId="2387" xr:uid="{00000000-0005-0000-0000-000053090000}"/>
    <cellStyle name="Note 3 3" xfId="2388" xr:uid="{00000000-0005-0000-0000-000054090000}"/>
    <cellStyle name="Note 3 3 2" xfId="2389" xr:uid="{00000000-0005-0000-0000-000055090000}"/>
    <cellStyle name="Note 3 3 3" xfId="2390" xr:uid="{00000000-0005-0000-0000-000056090000}"/>
    <cellStyle name="Note 3 4" xfId="2391" xr:uid="{00000000-0005-0000-0000-000057090000}"/>
    <cellStyle name="Note 3 4 2" xfId="2392" xr:uid="{00000000-0005-0000-0000-000058090000}"/>
    <cellStyle name="Note 3 4 3" xfId="2393" xr:uid="{00000000-0005-0000-0000-000059090000}"/>
    <cellStyle name="Note 3 5" xfId="2394" xr:uid="{00000000-0005-0000-0000-00005A090000}"/>
    <cellStyle name="Note 3 5 2" xfId="2395" xr:uid="{00000000-0005-0000-0000-00005B090000}"/>
    <cellStyle name="Note 3 5 3" xfId="2396" xr:uid="{00000000-0005-0000-0000-00005C090000}"/>
    <cellStyle name="Note 3 6" xfId="2397" xr:uid="{00000000-0005-0000-0000-00005D090000}"/>
    <cellStyle name="Note 3 7" xfId="2398" xr:uid="{00000000-0005-0000-0000-00005E090000}"/>
    <cellStyle name="Note 3 8" xfId="2399" xr:uid="{00000000-0005-0000-0000-00005F090000}"/>
    <cellStyle name="Note 3 8 2" xfId="2400" xr:uid="{00000000-0005-0000-0000-000060090000}"/>
    <cellStyle name="Note 4" xfId="2401" xr:uid="{00000000-0005-0000-0000-000061090000}"/>
    <cellStyle name="Note 4 2" xfId="2402" xr:uid="{00000000-0005-0000-0000-000062090000}"/>
    <cellStyle name="Note 4 2 2" xfId="2403" xr:uid="{00000000-0005-0000-0000-000063090000}"/>
    <cellStyle name="Note 4 2 3" xfId="2404" xr:uid="{00000000-0005-0000-0000-000064090000}"/>
    <cellStyle name="Note 4 3" xfId="2405" xr:uid="{00000000-0005-0000-0000-000065090000}"/>
    <cellStyle name="Note 4 4" xfId="2406" xr:uid="{00000000-0005-0000-0000-000066090000}"/>
    <cellStyle name="Note 4 5" xfId="2407" xr:uid="{00000000-0005-0000-0000-000067090000}"/>
    <cellStyle name="Note 4 5 2" xfId="2408" xr:uid="{00000000-0005-0000-0000-000068090000}"/>
    <cellStyle name="Note 5" xfId="2409" xr:uid="{00000000-0005-0000-0000-000069090000}"/>
    <cellStyle name="Note 5 2" xfId="2410" xr:uid="{00000000-0005-0000-0000-00006A090000}"/>
    <cellStyle name="Note 5 3" xfId="2411" xr:uid="{00000000-0005-0000-0000-00006B090000}"/>
    <cellStyle name="Note 5 4" xfId="2412" xr:uid="{00000000-0005-0000-0000-00006C090000}"/>
    <cellStyle name="Note 5 4 2" xfId="2413" xr:uid="{00000000-0005-0000-0000-00006D090000}"/>
    <cellStyle name="Note 6" xfId="2414" xr:uid="{00000000-0005-0000-0000-00006E090000}"/>
    <cellStyle name="Note 6 2" xfId="2415" xr:uid="{00000000-0005-0000-0000-00006F090000}"/>
    <cellStyle name="Output" xfId="2416" builtinId="21" customBuiltin="1"/>
    <cellStyle name="Output 2" xfId="2417" xr:uid="{00000000-0005-0000-0000-000071090000}"/>
    <cellStyle name="Output 2 2" xfId="2418" xr:uid="{00000000-0005-0000-0000-000072090000}"/>
    <cellStyle name="Output 2 2 2" xfId="2419" xr:uid="{00000000-0005-0000-0000-000073090000}"/>
    <cellStyle name="Output 2 3" xfId="2420" xr:uid="{00000000-0005-0000-0000-000074090000}"/>
    <cellStyle name="Output 2 4" xfId="2421" xr:uid="{00000000-0005-0000-0000-000075090000}"/>
    <cellStyle name="Percent 2" xfId="2422" xr:uid="{00000000-0005-0000-0000-000076090000}"/>
    <cellStyle name="Percent 2 2" xfId="2423" xr:uid="{00000000-0005-0000-0000-000077090000}"/>
    <cellStyle name="Percent 2 2 2" xfId="2424" xr:uid="{00000000-0005-0000-0000-000078090000}"/>
    <cellStyle name="Percent 2 2 2 2" xfId="2425" xr:uid="{00000000-0005-0000-0000-000079090000}"/>
    <cellStyle name="Percent 2 2 2 2 2" xfId="2426" xr:uid="{00000000-0005-0000-0000-00007A090000}"/>
    <cellStyle name="Percent 2 2 2 3" xfId="2427" xr:uid="{00000000-0005-0000-0000-00007B090000}"/>
    <cellStyle name="Percent 2 2 2 4" xfId="2428" xr:uid="{00000000-0005-0000-0000-00007C090000}"/>
    <cellStyle name="Percent 2 2 3" xfId="2429" xr:uid="{00000000-0005-0000-0000-00007D090000}"/>
    <cellStyle name="Percent 2 2 3 2" xfId="2430" xr:uid="{00000000-0005-0000-0000-00007E090000}"/>
    <cellStyle name="Percent 2 2 4" xfId="2431" xr:uid="{00000000-0005-0000-0000-00007F090000}"/>
    <cellStyle name="Percent 2 2 5" xfId="2432" xr:uid="{00000000-0005-0000-0000-000080090000}"/>
    <cellStyle name="Percent 2 2 6" xfId="2433" xr:uid="{00000000-0005-0000-0000-000081090000}"/>
    <cellStyle name="Percent 2 2 6 2" xfId="2434" xr:uid="{00000000-0005-0000-0000-000082090000}"/>
    <cellStyle name="Percent 2 2 7" xfId="2435" xr:uid="{00000000-0005-0000-0000-000083090000}"/>
    <cellStyle name="Percent 2 3" xfId="2436" xr:uid="{00000000-0005-0000-0000-000084090000}"/>
    <cellStyle name="Percent 2 3 2" xfId="2437" xr:uid="{00000000-0005-0000-0000-000085090000}"/>
    <cellStyle name="Percent 2 3 3" xfId="2438" xr:uid="{00000000-0005-0000-0000-000086090000}"/>
    <cellStyle name="Percent 2 3 4" xfId="2439" xr:uid="{00000000-0005-0000-0000-000087090000}"/>
    <cellStyle name="Percent 2 4" xfId="2440" xr:uid="{00000000-0005-0000-0000-000088090000}"/>
    <cellStyle name="Percent 2 5" xfId="2441" xr:uid="{00000000-0005-0000-0000-000089090000}"/>
    <cellStyle name="Percent 2 6" xfId="2442" xr:uid="{00000000-0005-0000-0000-00008A090000}"/>
    <cellStyle name="Percent 2 7" xfId="2443" xr:uid="{00000000-0005-0000-0000-00008B090000}"/>
    <cellStyle name="Percent 2 7 2" xfId="2444" xr:uid="{00000000-0005-0000-0000-00008C090000}"/>
    <cellStyle name="Percent 2 8" xfId="2445" xr:uid="{00000000-0005-0000-0000-00008D090000}"/>
    <cellStyle name="Result" xfId="2446" xr:uid="{00000000-0005-0000-0000-00008E090000}"/>
    <cellStyle name="Result 2" xfId="2447" xr:uid="{00000000-0005-0000-0000-00008F090000}"/>
    <cellStyle name="Result 2 2" xfId="2448" xr:uid="{00000000-0005-0000-0000-000090090000}"/>
    <cellStyle name="Result 2 2 2" xfId="2449" xr:uid="{00000000-0005-0000-0000-000091090000}"/>
    <cellStyle name="Result 2 3" xfId="2450" xr:uid="{00000000-0005-0000-0000-000092090000}"/>
    <cellStyle name="Result 3" xfId="2451" xr:uid="{00000000-0005-0000-0000-000093090000}"/>
    <cellStyle name="Result 3 2" xfId="2452" xr:uid="{00000000-0005-0000-0000-000094090000}"/>
    <cellStyle name="Result 3 3" xfId="2453" xr:uid="{00000000-0005-0000-0000-000095090000}"/>
    <cellStyle name="Result 4" xfId="2454" xr:uid="{00000000-0005-0000-0000-000096090000}"/>
    <cellStyle name="Result2" xfId="2455" xr:uid="{00000000-0005-0000-0000-000097090000}"/>
    <cellStyle name="Result2 2" xfId="2456" xr:uid="{00000000-0005-0000-0000-000098090000}"/>
    <cellStyle name="Result2 2 2" xfId="2457" xr:uid="{00000000-0005-0000-0000-000099090000}"/>
    <cellStyle name="Result2 2 2 2" xfId="2458" xr:uid="{00000000-0005-0000-0000-00009A090000}"/>
    <cellStyle name="Result2 2 3" xfId="2459" xr:uid="{00000000-0005-0000-0000-00009B090000}"/>
    <cellStyle name="Result2 3" xfId="2460" xr:uid="{00000000-0005-0000-0000-00009C090000}"/>
    <cellStyle name="Result2 3 2" xfId="2461" xr:uid="{00000000-0005-0000-0000-00009D090000}"/>
    <cellStyle name="Result2 3 3" xfId="2462" xr:uid="{00000000-0005-0000-0000-00009E090000}"/>
    <cellStyle name="Result2 4" xfId="2463" xr:uid="{00000000-0005-0000-0000-00009F090000}"/>
    <cellStyle name="Style1" xfId="2464" xr:uid="{00000000-0005-0000-0000-0000A0090000}"/>
    <cellStyle name="Style1 2" xfId="2465" xr:uid="{00000000-0005-0000-0000-0000A1090000}"/>
    <cellStyle name="Style1 3" xfId="2466" xr:uid="{00000000-0005-0000-0000-0000A2090000}"/>
    <cellStyle name="Style1 4" xfId="2467" xr:uid="{00000000-0005-0000-0000-0000A3090000}"/>
    <cellStyle name="Style1 4 2" xfId="2468" xr:uid="{00000000-0005-0000-0000-0000A4090000}"/>
    <cellStyle name="Style10" xfId="2469" xr:uid="{00000000-0005-0000-0000-0000A5090000}"/>
    <cellStyle name="Style10 2" xfId="2470" xr:uid="{00000000-0005-0000-0000-0000A6090000}"/>
    <cellStyle name="Style10 3" xfId="2471" xr:uid="{00000000-0005-0000-0000-0000A7090000}"/>
    <cellStyle name="Style10 4" xfId="2472" xr:uid="{00000000-0005-0000-0000-0000A8090000}"/>
    <cellStyle name="Style10 4 2" xfId="2473" xr:uid="{00000000-0005-0000-0000-0000A9090000}"/>
    <cellStyle name="Style10 5" xfId="2474" xr:uid="{00000000-0005-0000-0000-0000AA090000}"/>
    <cellStyle name="Style11" xfId="2475" xr:uid="{00000000-0005-0000-0000-0000AB090000}"/>
    <cellStyle name="Style2" xfId="2476" xr:uid="{00000000-0005-0000-0000-0000AC090000}"/>
    <cellStyle name="Style2 2" xfId="2477" xr:uid="{00000000-0005-0000-0000-0000AD090000}"/>
    <cellStyle name="Style2 2 2" xfId="2478" xr:uid="{00000000-0005-0000-0000-0000AE090000}"/>
    <cellStyle name="Style2 3" xfId="2479" xr:uid="{00000000-0005-0000-0000-0000AF090000}"/>
    <cellStyle name="Style2 4" xfId="2480" xr:uid="{00000000-0005-0000-0000-0000B0090000}"/>
    <cellStyle name="Style2 4 2" xfId="2481" xr:uid="{00000000-0005-0000-0000-0000B1090000}"/>
    <cellStyle name="Style2 5" xfId="2482" xr:uid="{00000000-0005-0000-0000-0000B2090000}"/>
    <cellStyle name="Style3" xfId="2483" xr:uid="{00000000-0005-0000-0000-0000B3090000}"/>
    <cellStyle name="Style3 2" xfId="2484" xr:uid="{00000000-0005-0000-0000-0000B4090000}"/>
    <cellStyle name="Style3 2 2" xfId="2485" xr:uid="{00000000-0005-0000-0000-0000B5090000}"/>
    <cellStyle name="Style3 2 2 2" xfId="2486" xr:uid="{00000000-0005-0000-0000-0000B6090000}"/>
    <cellStyle name="Style3 2 3" xfId="2487" xr:uid="{00000000-0005-0000-0000-0000B7090000}"/>
    <cellStyle name="Style3 2 4" xfId="2488" xr:uid="{00000000-0005-0000-0000-0000B8090000}"/>
    <cellStyle name="Style3 3" xfId="2489" xr:uid="{00000000-0005-0000-0000-0000B9090000}"/>
    <cellStyle name="Style3 4" xfId="2490" xr:uid="{00000000-0005-0000-0000-0000BA090000}"/>
    <cellStyle name="Style3 4 2" xfId="2491" xr:uid="{00000000-0005-0000-0000-0000BB090000}"/>
    <cellStyle name="Style3 5" xfId="2492" xr:uid="{00000000-0005-0000-0000-0000BC090000}"/>
    <cellStyle name="Style3 6" xfId="2493" xr:uid="{00000000-0005-0000-0000-0000BD090000}"/>
    <cellStyle name="Style4" xfId="2494" xr:uid="{00000000-0005-0000-0000-0000BE090000}"/>
    <cellStyle name="Style4 2" xfId="2495" xr:uid="{00000000-0005-0000-0000-0000BF090000}"/>
    <cellStyle name="Style4 2 2" xfId="2496" xr:uid="{00000000-0005-0000-0000-0000C0090000}"/>
    <cellStyle name="Style4 2 3" xfId="2497" xr:uid="{00000000-0005-0000-0000-0000C1090000}"/>
    <cellStyle name="Style4 3" xfId="2498" xr:uid="{00000000-0005-0000-0000-0000C2090000}"/>
    <cellStyle name="Style4 4" xfId="2499" xr:uid="{00000000-0005-0000-0000-0000C3090000}"/>
    <cellStyle name="Style4 4 2" xfId="2500" xr:uid="{00000000-0005-0000-0000-0000C4090000}"/>
    <cellStyle name="Style4 5" xfId="2501" xr:uid="{00000000-0005-0000-0000-0000C5090000}"/>
    <cellStyle name="Style4 6" xfId="2502" xr:uid="{00000000-0005-0000-0000-0000C6090000}"/>
    <cellStyle name="Style4 7" xfId="2503" xr:uid="{00000000-0005-0000-0000-0000C7090000}"/>
    <cellStyle name="Style5" xfId="2504" xr:uid="{00000000-0005-0000-0000-0000C8090000}"/>
    <cellStyle name="Style5 2" xfId="2505" xr:uid="{00000000-0005-0000-0000-0000C9090000}"/>
    <cellStyle name="Style5 3" xfId="2506" xr:uid="{00000000-0005-0000-0000-0000CA090000}"/>
    <cellStyle name="Style5 4" xfId="2507" xr:uid="{00000000-0005-0000-0000-0000CB090000}"/>
    <cellStyle name="Style5 4 2" xfId="2508" xr:uid="{00000000-0005-0000-0000-0000CC090000}"/>
    <cellStyle name="Style5 5" xfId="2509" xr:uid="{00000000-0005-0000-0000-0000CD090000}"/>
    <cellStyle name="Style5 6" xfId="2510" xr:uid="{00000000-0005-0000-0000-0000CE090000}"/>
    <cellStyle name="Style5 7" xfId="2511" xr:uid="{00000000-0005-0000-0000-0000CF090000}"/>
    <cellStyle name="Style6" xfId="2512" xr:uid="{00000000-0005-0000-0000-0000D0090000}"/>
    <cellStyle name="Style6 2" xfId="2513" xr:uid="{00000000-0005-0000-0000-0000D1090000}"/>
    <cellStyle name="Style6 2 2" xfId="2514" xr:uid="{00000000-0005-0000-0000-0000D2090000}"/>
    <cellStyle name="Style6 2 3" xfId="2515" xr:uid="{00000000-0005-0000-0000-0000D3090000}"/>
    <cellStyle name="Style6 3" xfId="2516" xr:uid="{00000000-0005-0000-0000-0000D4090000}"/>
    <cellStyle name="Style6 4" xfId="2517" xr:uid="{00000000-0005-0000-0000-0000D5090000}"/>
    <cellStyle name="Style6 4 2" xfId="2518" xr:uid="{00000000-0005-0000-0000-0000D6090000}"/>
    <cellStyle name="Style6 5" xfId="2519" xr:uid="{00000000-0005-0000-0000-0000D7090000}"/>
    <cellStyle name="Style6 6" xfId="2520" xr:uid="{00000000-0005-0000-0000-0000D8090000}"/>
    <cellStyle name="Style6 7" xfId="2521" xr:uid="{00000000-0005-0000-0000-0000D9090000}"/>
    <cellStyle name="Style7" xfId="2522" xr:uid="{00000000-0005-0000-0000-0000DA090000}"/>
    <cellStyle name="Style7 2" xfId="2523" xr:uid="{00000000-0005-0000-0000-0000DB090000}"/>
    <cellStyle name="Style7 2 2" xfId="2524" xr:uid="{00000000-0005-0000-0000-0000DC090000}"/>
    <cellStyle name="Style7 2 3" xfId="2525" xr:uid="{00000000-0005-0000-0000-0000DD090000}"/>
    <cellStyle name="Style7 3" xfId="2526" xr:uid="{00000000-0005-0000-0000-0000DE090000}"/>
    <cellStyle name="Style7 4" xfId="2527" xr:uid="{00000000-0005-0000-0000-0000DF090000}"/>
    <cellStyle name="Style7 4 2" xfId="2528" xr:uid="{00000000-0005-0000-0000-0000E0090000}"/>
    <cellStyle name="Style7 5" xfId="2529" xr:uid="{00000000-0005-0000-0000-0000E1090000}"/>
    <cellStyle name="Style7 6" xfId="2530" xr:uid="{00000000-0005-0000-0000-0000E2090000}"/>
    <cellStyle name="Style7 7" xfId="2531" xr:uid="{00000000-0005-0000-0000-0000E3090000}"/>
    <cellStyle name="Style8" xfId="2532" xr:uid="{00000000-0005-0000-0000-0000E4090000}"/>
    <cellStyle name="Style8 2" xfId="2533" xr:uid="{00000000-0005-0000-0000-0000E5090000}"/>
    <cellStyle name="Style8 3" xfId="2534" xr:uid="{00000000-0005-0000-0000-0000E6090000}"/>
    <cellStyle name="Style8 4" xfId="2535" xr:uid="{00000000-0005-0000-0000-0000E7090000}"/>
    <cellStyle name="Style8 4 2" xfId="2536" xr:uid="{00000000-0005-0000-0000-0000E8090000}"/>
    <cellStyle name="Style8 5" xfId="2537" xr:uid="{00000000-0005-0000-0000-0000E9090000}"/>
    <cellStyle name="Style8 6" xfId="2538" xr:uid="{00000000-0005-0000-0000-0000EA090000}"/>
    <cellStyle name="Style8 7" xfId="2539" xr:uid="{00000000-0005-0000-0000-0000EB090000}"/>
    <cellStyle name="Style8 8" xfId="2540" xr:uid="{00000000-0005-0000-0000-0000EC090000}"/>
    <cellStyle name="Style9" xfId="2541" xr:uid="{00000000-0005-0000-0000-0000ED090000}"/>
    <cellStyle name="Style9 2" xfId="2542" xr:uid="{00000000-0005-0000-0000-0000EE090000}"/>
    <cellStyle name="Style9 3" xfId="2543" xr:uid="{00000000-0005-0000-0000-0000EF090000}"/>
    <cellStyle name="Style9 4" xfId="2544" xr:uid="{00000000-0005-0000-0000-0000F0090000}"/>
    <cellStyle name="Style9 4 2" xfId="2545" xr:uid="{00000000-0005-0000-0000-0000F1090000}"/>
    <cellStyle name="Style9 5" xfId="2546" xr:uid="{00000000-0005-0000-0000-0000F2090000}"/>
    <cellStyle name="Title" xfId="2547" builtinId="15" customBuiltin="1"/>
    <cellStyle name="Title 2" xfId="2548" xr:uid="{00000000-0005-0000-0000-0000F4090000}"/>
    <cellStyle name="Title 2 2" xfId="2549" xr:uid="{00000000-0005-0000-0000-0000F5090000}"/>
    <cellStyle name="Title 2 2 2" xfId="2550" xr:uid="{00000000-0005-0000-0000-0000F6090000}"/>
    <cellStyle name="Title 2 3" xfId="2551" xr:uid="{00000000-0005-0000-0000-0000F7090000}"/>
    <cellStyle name="Title 2 4" xfId="2552" xr:uid="{00000000-0005-0000-0000-0000F8090000}"/>
    <cellStyle name="Total" xfId="2553" builtinId="25" customBuiltin="1"/>
    <cellStyle name="Total 2" xfId="2554" xr:uid="{00000000-0005-0000-0000-0000FA090000}"/>
    <cellStyle name="Total 2 2" xfId="2555" xr:uid="{00000000-0005-0000-0000-0000FB090000}"/>
    <cellStyle name="Total 2 2 2" xfId="2556" xr:uid="{00000000-0005-0000-0000-0000FC090000}"/>
    <cellStyle name="Total 2 3" xfId="2557" xr:uid="{00000000-0005-0000-0000-0000FD090000}"/>
    <cellStyle name="Total 2 4" xfId="2558" xr:uid="{00000000-0005-0000-0000-0000FE090000}"/>
    <cellStyle name="Warning Text" xfId="2559" builtinId="11" customBuiltin="1"/>
    <cellStyle name="Warning Text 2" xfId="2560" xr:uid="{00000000-0005-0000-0000-0000000A0000}"/>
    <cellStyle name="Warning Text 2 2" xfId="2561" xr:uid="{00000000-0005-0000-0000-0000010A0000}"/>
    <cellStyle name="Warning Text 2 2 2" xfId="2562" xr:uid="{00000000-0005-0000-0000-0000020A0000}"/>
    <cellStyle name="Warning Text 2 3" xfId="2563" xr:uid="{00000000-0005-0000-0000-0000030A0000}"/>
    <cellStyle name="Warning Text 2 4" xfId="2564" xr:uid="{00000000-0005-0000-0000-0000040A0000}"/>
  </cellStyles>
  <dxfs count="2">
    <dxf>
      <font>
        <color theme="5"/>
      </font>
      <numFmt numFmtId="175" formatCode="\*#,##0.0"/>
      <fill>
        <patternFill patternType="solid">
          <bgColor theme="0"/>
        </patternFill>
      </fill>
    </dxf>
    <dxf>
      <font>
        <color theme="5"/>
      </font>
      <numFmt numFmtId="175" formatCode="\*#,##0.0"/>
      <fill>
        <patternFill patternType="solid">
          <bgColor theme="0"/>
        </patternFill>
      </fill>
    </dxf>
  </dxfs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1</xdr:col>
      <xdr:colOff>247650</xdr:colOff>
      <xdr:row>0</xdr:row>
      <xdr:rowOff>752475</xdr:rowOff>
    </xdr:to>
    <xdr:pic>
      <xdr:nvPicPr>
        <xdr:cNvPr id="3337" name="Picture 1">
          <a:extLst>
            <a:ext uri="{FF2B5EF4-FFF2-40B4-BE49-F238E27FC236}">
              <a16:creationId xmlns:a16="http://schemas.microsoft.com/office/drawing/2014/main" id="{8AC856D1-90C0-AEB9-EA38-BBAD9550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971550</xdr:colOff>
      <xdr:row>0</xdr:row>
      <xdr:rowOff>752475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8DF7B-8C52-457B-BFFE-41BB6BAF4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981075</xdr:colOff>
      <xdr:row>0</xdr:row>
      <xdr:rowOff>752475</xdr:rowOff>
    </xdr:to>
    <xdr:pic>
      <xdr:nvPicPr>
        <xdr:cNvPr id="1624" name="Picture 1">
          <a:extLst>
            <a:ext uri="{FF2B5EF4-FFF2-40B4-BE49-F238E27FC236}">
              <a16:creationId xmlns:a16="http://schemas.microsoft.com/office/drawing/2014/main" id="{D3FCDD83-E79A-4021-95FB-018346F1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8001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971550</xdr:colOff>
      <xdr:row>0</xdr:row>
      <xdr:rowOff>752475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5F18D6-7D8C-4C40-8926-E7C21765C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971550</xdr:colOff>
      <xdr:row>0</xdr:row>
      <xdr:rowOff>752475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F4CD4-57FB-4B0C-89BD-BCF459953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s.gov.au/methodologies/barriers-and-incentives-labour-force-participation-australia-methodology/jun-2026" TargetMode="External"/><Relationship Id="rId3" Type="http://schemas.openxmlformats.org/officeDocument/2006/relationships/hyperlink" Target="http://www.abs.gov.au/about/contact-us" TargetMode="External"/><Relationship Id="rId7" Type="http://schemas.openxmlformats.org/officeDocument/2006/relationships/hyperlink" Target="https://www.abs.gov.au/statistics/labour/employment-and-unemployment/barriers-and-incentives-labour-force-participation-australia/jun-2026" TargetMode="External"/><Relationship Id="rId2" Type="http://schemas.openxmlformats.org/officeDocument/2006/relationships/hyperlink" Target="mailto:labour.statistics@abs.gov.au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ausstats/abs@.nsf/exnote/6239.0" TargetMode="External"/><Relationship Id="rId5" Type="http://schemas.openxmlformats.org/officeDocument/2006/relationships/hyperlink" Target="http://www.abs.gov.au/ausstats/abs@.nsf/mf/6239.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abs.gov.au/websitedbs/d3310114.nsf/Home/&#169;+Copyright?OpenDocument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5"/>
  <sheetViews>
    <sheetView showGridLines="0" tabSelected="1" workbookViewId="0">
      <pane ySplit="3" topLeftCell="A4" activePane="bottomLeft" state="frozen"/>
      <selection pane="bottomLeft" activeCell="B5" sqref="B5:C5"/>
    </sheetView>
  </sheetViews>
  <sheetFormatPr defaultRowHeight="14.25"/>
  <cols>
    <col min="1" max="2" width="9.375" customWidth="1"/>
    <col min="3" max="3" width="100.25" customWidth="1"/>
    <col min="4" max="4" width="10.75" customWidth="1"/>
  </cols>
  <sheetData>
    <row r="1" spans="1:12" ht="68.099999999999994" customHeight="1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5.95" customHeight="1">
      <c r="A2" s="4" t="s">
        <v>98</v>
      </c>
    </row>
    <row r="3" spans="1:12" ht="14.45" customHeight="1">
      <c r="A3" s="6" t="s">
        <v>99</v>
      </c>
      <c r="B3" s="1"/>
      <c r="C3" s="1"/>
      <c r="D3" s="3"/>
      <c r="E3" s="3"/>
      <c r="F3" s="3"/>
      <c r="G3" s="3"/>
      <c r="H3" s="3"/>
      <c r="I3" s="3"/>
      <c r="J3" s="3"/>
      <c r="K3" s="3"/>
    </row>
    <row r="5" spans="1:12" ht="15.75">
      <c r="B5" s="81" t="s">
        <v>1</v>
      </c>
      <c r="C5" s="81"/>
    </row>
    <row r="6" spans="1:12" ht="12.75" customHeight="1">
      <c r="B6" s="82" t="s">
        <v>2</v>
      </c>
      <c r="C6" s="82"/>
    </row>
    <row r="7" spans="1:12">
      <c r="B7" s="11" t="s">
        <v>38</v>
      </c>
      <c r="C7" s="2" t="s">
        <v>84</v>
      </c>
    </row>
    <row r="8" spans="1:12">
      <c r="B8" s="11" t="s">
        <v>39</v>
      </c>
      <c r="C8" s="2" t="s">
        <v>85</v>
      </c>
    </row>
    <row r="9" spans="1:12">
      <c r="B9" s="11" t="s">
        <v>62</v>
      </c>
      <c r="C9" s="2" t="s">
        <v>86</v>
      </c>
      <c r="D9" s="10"/>
      <c r="E9" s="10"/>
      <c r="F9" s="10"/>
      <c r="G9" s="10"/>
      <c r="H9" s="10"/>
    </row>
    <row r="10" spans="1:12">
      <c r="B10" s="11" t="s">
        <v>63</v>
      </c>
      <c r="C10" s="2" t="s">
        <v>87</v>
      </c>
      <c r="D10" s="10"/>
      <c r="E10" s="10"/>
      <c r="F10" s="10"/>
      <c r="G10" s="10"/>
      <c r="H10" s="10"/>
    </row>
    <row r="12" spans="1:12" ht="15">
      <c r="B12" s="84"/>
      <c r="C12" s="84"/>
    </row>
    <row r="13" spans="1:12" ht="15.75">
      <c r="B13" s="81" t="s">
        <v>3</v>
      </c>
      <c r="C13" s="81"/>
    </row>
    <row r="15" spans="1:12">
      <c r="B15" s="5" t="s">
        <v>100</v>
      </c>
    </row>
    <row r="16" spans="1:12">
      <c r="B16" s="85" t="s">
        <v>4</v>
      </c>
      <c r="C16" s="85"/>
    </row>
    <row r="17" spans="2:5">
      <c r="B17" s="85" t="s">
        <v>17</v>
      </c>
      <c r="C17" s="85"/>
    </row>
    <row r="20" spans="2:5">
      <c r="B20" s="7" t="s">
        <v>18</v>
      </c>
      <c r="C20" s="8"/>
      <c r="D20" s="8"/>
      <c r="E20" s="8"/>
    </row>
    <row r="21" spans="2:5">
      <c r="B21" s="83" t="s">
        <v>19</v>
      </c>
      <c r="C21" s="83"/>
      <c r="D21" s="83"/>
      <c r="E21" s="83"/>
    </row>
    <row r="22" spans="2:5">
      <c r="B22" s="83" t="s">
        <v>83</v>
      </c>
      <c r="C22" s="83"/>
      <c r="D22" s="83"/>
      <c r="E22" s="83"/>
    </row>
    <row r="25" spans="2:5" ht="12.75" customHeight="1">
      <c r="B25" s="48" t="str">
        <f ca="1">"© Commonwealth of Australia "&amp;YEAR(TODAY())</f>
        <v>© Commonwealth of Australia 2026</v>
      </c>
    </row>
  </sheetData>
  <mergeCells count="12">
    <mergeCell ref="J1:L1"/>
    <mergeCell ref="B5:C5"/>
    <mergeCell ref="B6:C6"/>
    <mergeCell ref="B21:E21"/>
    <mergeCell ref="B22:E22"/>
    <mergeCell ref="A1:C1"/>
    <mergeCell ref="B12:C12"/>
    <mergeCell ref="B13:C13"/>
    <mergeCell ref="B16:C16"/>
    <mergeCell ref="B17:C17"/>
    <mergeCell ref="D1:F1"/>
    <mergeCell ref="G1:I1"/>
  </mergeCells>
  <hyperlinks>
    <hyperlink ref="B13" r:id="rId1" xr:uid="{00000000-0004-0000-0000-000002000000}"/>
    <hyperlink ref="B22" r:id="rId2" display="or the Labour Surveys Branch at labour.statistics@abs.gov.au." xr:uid="{BFE049C5-176A-4F74-B9FD-6AF58C9B97F3}"/>
    <hyperlink ref="B21:E21" r:id="rId3" display="For further information about these and related statistics visit www.abs.gov.au/about/contact-us" xr:uid="{86AF7E81-ED73-4960-A039-727D5AD4C201}"/>
    <hyperlink ref="B8" location="'Table 1.2'!B6" display="T1.2" xr:uid="{E19A622C-2ADB-43E0-A240-5081287CE688}"/>
    <hyperlink ref="B10" location="'Data 1.1'!A12" display="D1.1" xr:uid="{54348897-81CE-4E12-8065-5F9A817ED00A}"/>
    <hyperlink ref="B7" location="'Table 1.1'!B6" display="T1.1" xr:uid="{1D0499A9-959A-4A2F-8183-87A8AD02C4A5}"/>
    <hyperlink ref="B25" r:id="rId4" display="© Commonwealth of Australia 2013" xr:uid="{2B8B0086-CFB9-4802-8D5F-546DADF58758}"/>
    <hyperlink ref="B9" location="'Table 1.3'!B6" display="T1.3" xr:uid="{06B61A81-23AE-4EEA-A592-1E0E7A3AD0E4}"/>
    <hyperlink ref="B16" r:id="rId5" xr:uid="{6BF350E4-CBAD-4E5E-8214-FC0826D7C658}"/>
    <hyperlink ref="B17" r:id="rId6" display="Explanatory Notes" xr:uid="{63D741E3-0FA3-41D2-9CB1-741C9CB3C65B}"/>
    <hyperlink ref="B16:C16" r:id="rId7" display="Summary" xr:uid="{1E8CBBFC-3193-44C9-A759-2D3C6238DE4C}"/>
    <hyperlink ref="B17:C17" r:id="rId8" display="Methodology" xr:uid="{AFAF79D9-EFA9-4790-97A3-5A07B9481C9E}"/>
  </hyperlinks>
  <pageMargins left="0.7" right="0.7" top="0.75" bottom="0.75" header="0.3" footer="0.3"/>
  <pageSetup paperSize="9" orientation="portrait" horizontalDpi="1200" verticalDpi="120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E47FE-274F-4AFC-87C0-17752A900AB2}">
  <sheetPr>
    <pageSetUpPr fitToPage="1"/>
  </sheetPr>
  <dimension ref="A1:V43"/>
  <sheetViews>
    <sheetView zoomScaleNormal="100" workbookViewId="0">
      <pane ySplit="13" topLeftCell="A14" activePane="bottomLeft" state="frozen"/>
      <selection pane="bottomLeft" activeCell="B6" sqref="B6:F6"/>
    </sheetView>
  </sheetViews>
  <sheetFormatPr defaultRowHeight="14.25"/>
  <cols>
    <col min="1" max="1" width="41.375" customWidth="1"/>
    <col min="2" max="3" width="9.625" style="3" customWidth="1"/>
    <col min="4" max="4" width="3.375" style="3" customWidth="1"/>
    <col min="5" max="5" width="2.125" style="3" customWidth="1"/>
    <col min="6" max="7" width="9.625" style="3" customWidth="1"/>
    <col min="8" max="8" width="3.375" style="3" bestFit="1" customWidth="1"/>
    <col min="9" max="10" width="9.625" style="3" customWidth="1"/>
    <col min="11" max="11" width="3.375" style="3" customWidth="1"/>
    <col min="12" max="12" width="2.125" style="3" customWidth="1"/>
    <col min="13" max="14" width="9.625" style="3" customWidth="1"/>
    <col min="15" max="15" width="3.375" style="3" bestFit="1" customWidth="1"/>
    <col min="16" max="17" width="9.625" customWidth="1"/>
    <col min="18" max="18" width="3.375" customWidth="1"/>
    <col min="19" max="21" width="9.125" customWidth="1"/>
    <col min="22" max="22" width="9.125" style="38" customWidth="1"/>
    <col min="23" max="23" width="9.125" customWidth="1"/>
  </cols>
  <sheetData>
    <row r="1" spans="1:19" ht="68.099999999999994" customHeight="1">
      <c r="A1" s="88" t="s">
        <v>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15.95" customHeight="1">
      <c r="A2" s="89" t="str">
        <f>Contents!A2</f>
        <v>6239.0 Barriers and Incentives to Labour Force Participation, Jun 2026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12"/>
      <c r="O2" s="12"/>
      <c r="P2" s="13"/>
      <c r="Q2" s="13"/>
      <c r="R2" s="13"/>
      <c r="S2" s="13"/>
    </row>
    <row r="3" spans="1:19" ht="14.45" customHeight="1">
      <c r="A3" s="90" t="str">
        <f>Contents!A3</f>
        <v>Released at 11:30 am (Canberra time) Wed 28 October 2026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12"/>
      <c r="O3" s="12"/>
      <c r="P3" s="13"/>
      <c r="Q3" s="13"/>
      <c r="R3" s="13"/>
      <c r="S3" s="13"/>
    </row>
    <row r="4" spans="1:19" ht="14.45" customHeight="1">
      <c r="A4" s="91" t="str">
        <f>Contents!C7</f>
        <v>Table 1.1 - Summary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14"/>
      <c r="O4" s="14"/>
      <c r="P4" s="15"/>
      <c r="Q4" s="15"/>
      <c r="R4" s="15"/>
      <c r="S4" s="15"/>
    </row>
    <row r="5" spans="1:19" ht="14.45" customHeight="1">
      <c r="A5" s="16"/>
      <c r="B5" s="13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3"/>
      <c r="R5" s="13"/>
      <c r="S5" s="13"/>
    </row>
    <row r="6" spans="1:19" s="58" customFormat="1" ht="14.45" customHeight="1">
      <c r="A6" s="9" t="s">
        <v>64</v>
      </c>
      <c r="B6" s="92">
        <v>46174</v>
      </c>
      <c r="C6" s="86"/>
      <c r="D6" s="86"/>
      <c r="E6" s="86"/>
      <c r="F6" s="93"/>
      <c r="G6" s="56"/>
      <c r="H6" s="56"/>
      <c r="I6" s="56"/>
      <c r="J6" s="56"/>
      <c r="K6" s="56"/>
      <c r="L6" s="56"/>
      <c r="M6" s="56"/>
      <c r="N6" s="56"/>
      <c r="O6" s="56"/>
      <c r="P6" s="57"/>
      <c r="Q6" s="57"/>
      <c r="R6" s="57"/>
      <c r="S6" s="57"/>
    </row>
    <row r="7" spans="1:19" s="58" customFormat="1" ht="14.45" customHeight="1">
      <c r="A7" s="9" t="s">
        <v>78</v>
      </c>
      <c r="B7" s="87" t="s">
        <v>44</v>
      </c>
      <c r="C7" s="87"/>
      <c r="D7" s="87"/>
      <c r="E7" s="87"/>
      <c r="F7" s="87"/>
      <c r="G7" s="56"/>
      <c r="H7" s="56"/>
      <c r="I7" s="56"/>
      <c r="J7" s="56"/>
      <c r="K7" s="56"/>
      <c r="L7" s="56"/>
      <c r="M7" s="56"/>
      <c r="N7" s="56"/>
      <c r="O7" s="56"/>
      <c r="P7" s="57"/>
      <c r="Q7" s="57"/>
      <c r="R7" s="57"/>
      <c r="S7" s="57"/>
    </row>
    <row r="8" spans="1:19" s="58" customFormat="1" ht="14.45" customHeight="1">
      <c r="A8" s="9" t="s">
        <v>50</v>
      </c>
      <c r="B8" s="87" t="s">
        <v>44</v>
      </c>
      <c r="C8" s="87"/>
      <c r="D8" s="87"/>
      <c r="E8" s="87"/>
      <c r="F8" s="87"/>
      <c r="G8" s="56"/>
      <c r="H8" s="56"/>
      <c r="I8" s="56"/>
      <c r="J8" s="56"/>
      <c r="K8" s="56"/>
      <c r="L8" s="56"/>
      <c r="M8" s="56"/>
      <c r="N8" s="56"/>
      <c r="O8" s="56"/>
      <c r="P8" s="57"/>
      <c r="Q8" s="57"/>
      <c r="R8" s="57"/>
      <c r="S8" s="57"/>
    </row>
    <row r="9" spans="1:19" s="58" customFormat="1" ht="14.45" customHeight="1">
      <c r="A9" s="9" t="s">
        <v>28</v>
      </c>
      <c r="B9" s="87" t="s">
        <v>26</v>
      </c>
      <c r="C9" s="87"/>
      <c r="D9" s="87"/>
      <c r="E9" s="87"/>
      <c r="F9" s="87"/>
      <c r="G9" s="56"/>
      <c r="H9" s="56"/>
      <c r="I9" s="56"/>
      <c r="J9" s="56"/>
      <c r="K9" s="56"/>
      <c r="L9" s="56"/>
      <c r="M9" s="56"/>
      <c r="N9" s="56"/>
      <c r="O9" s="56"/>
      <c r="P9" s="57"/>
      <c r="Q9" s="57"/>
      <c r="R9" s="57"/>
      <c r="S9" s="57"/>
    </row>
    <row r="10" spans="1:19">
      <c r="A10" s="17"/>
      <c r="B10" s="17"/>
      <c r="C10" s="17"/>
      <c r="D10" s="17"/>
      <c r="E10" s="17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</row>
    <row r="11" spans="1:19" ht="24.95" customHeight="1">
      <c r="A11" s="18"/>
      <c r="B11" s="86">
        <f>'Calculation 1.1'!W4</f>
        <v>46174</v>
      </c>
      <c r="C11" s="86"/>
      <c r="D11" s="86"/>
      <c r="E11" s="52"/>
      <c r="F11" s="94" t="str">
        <f>IF('Calculation 1.1'!AA4=0,"Previous Quarter",IF(AND(MONTH(B11)=9,YEAR(B11)&lt;2023),"Previous Quarter","Previous Quarter - "&amp;TEXT('Calculation 1.1'!AA4,"mmm-yy")))</f>
        <v>Previous Quarter - Mar-26</v>
      </c>
      <c r="G11" s="94"/>
      <c r="H11" s="94"/>
      <c r="I11" s="94"/>
      <c r="J11" s="94"/>
      <c r="K11" s="94"/>
      <c r="L11" s="52"/>
      <c r="M11" s="94" t="str">
        <f>IF('Calculation 1.1'!AH4=0,"Previous "&amp;TEXT(B11,"mmmm"),"Previous "&amp;TEXT('Calculation 1.1'!AH4,"mmmm")&amp;" - "&amp;TEXT('Calculation 1.1'!AH4,"mmm-yy"))</f>
        <v>Previous June - Jun-25</v>
      </c>
      <c r="N11" s="94"/>
      <c r="O11" s="94"/>
      <c r="P11" s="94"/>
      <c r="Q11" s="94"/>
      <c r="R11" s="94"/>
      <c r="S11" s="13"/>
    </row>
    <row r="12" spans="1:19" ht="24.95" customHeight="1">
      <c r="A12" s="18"/>
      <c r="B12" s="86" t="s">
        <v>61</v>
      </c>
      <c r="C12" s="86"/>
      <c r="D12" s="86"/>
      <c r="E12" s="52"/>
      <c r="F12" s="86" t="s">
        <v>61</v>
      </c>
      <c r="G12" s="86"/>
      <c r="H12" s="86"/>
      <c r="I12" s="86" t="s">
        <v>60</v>
      </c>
      <c r="J12" s="86"/>
      <c r="K12" s="86"/>
      <c r="L12" s="52"/>
      <c r="M12" s="94" t="s">
        <v>61</v>
      </c>
      <c r="N12" s="94"/>
      <c r="O12" s="94"/>
      <c r="P12" s="86" t="s">
        <v>60</v>
      </c>
      <c r="Q12" s="86"/>
      <c r="R12" s="86"/>
      <c r="S12" s="13"/>
    </row>
    <row r="13" spans="1:19" ht="14.45" customHeight="1">
      <c r="A13" s="18"/>
      <c r="B13" s="27" t="s">
        <v>6</v>
      </c>
      <c r="C13" s="27" t="s">
        <v>7</v>
      </c>
      <c r="D13" s="27"/>
      <c r="E13" s="19"/>
      <c r="F13" s="19" t="s">
        <v>6</v>
      </c>
      <c r="G13" s="19" t="s">
        <v>7</v>
      </c>
      <c r="H13" s="19"/>
      <c r="I13" s="27" t="s">
        <v>6</v>
      </c>
      <c r="J13" s="27" t="s">
        <v>7</v>
      </c>
      <c r="K13" s="27"/>
      <c r="L13" s="19"/>
      <c r="M13" s="27" t="s">
        <v>6</v>
      </c>
      <c r="N13" s="27" t="s">
        <v>7</v>
      </c>
      <c r="O13" s="27"/>
      <c r="P13" s="27" t="s">
        <v>6</v>
      </c>
      <c r="Q13" s="27" t="s">
        <v>7</v>
      </c>
      <c r="R13" s="27"/>
      <c r="S13" s="13"/>
    </row>
    <row r="14" spans="1:19" ht="14.45" customHeight="1">
      <c r="A14" s="39" t="s">
        <v>88</v>
      </c>
      <c r="B14" s="59">
        <f>'Calculation 1.1'!W6</f>
        <v>14741.218999999999</v>
      </c>
      <c r="C14" s="59">
        <f>'Calculation 1.1'!X6</f>
        <v>68.869</v>
      </c>
      <c r="D14" s="28" t="str">
        <f>IF('Calculation 1.1'!Y6&gt;=50,"**",IF('Calculation 1.1'!Y6&gt;=25,"*",""))</f>
        <v/>
      </c>
      <c r="E14" s="21"/>
      <c r="F14" s="59">
        <f>'Calculation 1.1'!AA6</f>
        <v>14606.226000000001</v>
      </c>
      <c r="G14" s="59">
        <f>'Calculation 1.1'!AB6</f>
        <v>68.695999999999998</v>
      </c>
      <c r="H14" s="28" t="str">
        <f>IF(F$11=0,"",IF(AND(MONTH($B$11)=9,YEAR($B$11)&lt;2023),"",IF('Calculation 1.1'!AC6&gt;=50,"**",IF('Calculation 1.1'!AC6&gt;=25,"*",""))))</f>
        <v/>
      </c>
      <c r="I14" s="60">
        <f>IF(OR('Calculation 1.1'!AA4=0,SUMSQ($F$14:$F$37)=0),0,IF(F$11=0,0,B14-F14))</f>
        <v>134.99299999999857</v>
      </c>
      <c r="J14" s="60">
        <f>IF(OR('Calculation 1.1'!AA4=0,SUMSQ($G$14:$G$37)=0),0,IF(F$11=0,0,C14-G14))</f>
        <v>0.17300000000000182</v>
      </c>
      <c r="K14" s="28" t="str">
        <f>H14</f>
        <v/>
      </c>
      <c r="L14" s="21"/>
      <c r="M14" s="59">
        <f>'Calculation 1.1'!AH6</f>
        <v>14504.073</v>
      </c>
      <c r="N14" s="59">
        <f>'Calculation 1.1'!AI6</f>
        <v>69.149000000000001</v>
      </c>
      <c r="O14" s="28" t="str">
        <f>IF(M$11=0,"",IF('Calculation 1.1'!AJ6&gt;=50,"**",IF('Calculation 1.1'!AJ6&gt;=25,"*","")))</f>
        <v/>
      </c>
      <c r="P14" s="60">
        <f>IF(OR('Calculation 1.1'!AH4=0,SUMSQ($M$14:$M$37)=0),0,IF(M$11=0,0,B14-M14))</f>
        <v>237.14599999999882</v>
      </c>
      <c r="Q14" s="60">
        <f>IF(OR('Calculation 1.1'!AH4=0,SUMSQ($N$14:$N$37)=0),0,IF(M$11=0,0,C14-N14))</f>
        <v>-0.28000000000000114</v>
      </c>
      <c r="R14" s="28" t="str">
        <f>O14</f>
        <v/>
      </c>
      <c r="S14" s="13"/>
    </row>
    <row r="15" spans="1:19" ht="12.75" customHeight="1">
      <c r="A15" s="22" t="s">
        <v>8</v>
      </c>
      <c r="B15" s="51">
        <f>'Calculation 1.1'!W7</f>
        <v>14168.538</v>
      </c>
      <c r="C15" s="51">
        <f>'Calculation 1.1'!X7</f>
        <v>66.194000000000003</v>
      </c>
      <c r="D15" s="21" t="str">
        <f>IF('Calculation 1.1'!Y7&gt;=50,"**",IF('Calculation 1.1'!Y7&gt;=25,"*",""))</f>
        <v/>
      </c>
      <c r="E15" s="21"/>
      <c r="F15" s="51">
        <f>'Calculation 1.1'!AA7</f>
        <v>14023.678</v>
      </c>
      <c r="G15" s="51">
        <f>'Calculation 1.1'!AB7</f>
        <v>65.956000000000003</v>
      </c>
      <c r="H15" s="21" t="str">
        <f>IF(F$11=0,"",IF(AND(MONTH($B$11)=9,YEAR($B$11)&lt;2023),"",IF('Calculation 1.1'!AC7&gt;=50,"**",IF('Calculation 1.1'!AC7&gt;=25,"*",""))))</f>
        <v/>
      </c>
      <c r="I15" s="53">
        <f>IF(OR('Calculation 1.1'!AA4=0,SUMSQ($F$14:$F$37)=0),0,IF(F$11=0,0,B15-F15))</f>
        <v>144.86000000000058</v>
      </c>
      <c r="J15" s="53">
        <f>IF(OR('Calculation 1.1'!AA4=0,SUMSQ($G$14:$G$37)=0),0,IF(F$11=0,0,C15-G15))</f>
        <v>0.23799999999999955</v>
      </c>
      <c r="K15" s="21" t="str">
        <f t="shared" ref="K15:K37" si="0">H15</f>
        <v/>
      </c>
      <c r="L15" s="21"/>
      <c r="M15" s="51">
        <f>'Calculation 1.1'!AH7</f>
        <v>13971.266</v>
      </c>
      <c r="N15" s="51">
        <f>'Calculation 1.1'!AI7</f>
        <v>66.608000000000004</v>
      </c>
      <c r="O15" s="21" t="str">
        <f>IF(M$11=0,"",IF('Calculation 1.1'!AJ7&gt;=50,"**",IF('Calculation 1.1'!AJ7&gt;=25,"*","")))</f>
        <v/>
      </c>
      <c r="P15" s="53">
        <f>IF(OR('Calculation 1.1'!AH4=0,SUMSQ($M$14:$M$37)=0),0,IF(M$11=0,0,B15-M15))</f>
        <v>197.27200000000084</v>
      </c>
      <c r="Q15" s="53">
        <f>IF(OR('Calculation 1.1'!AH4=0,SUMSQ($N$14:$N$37)=0),0,IF(M$11=0,0,C15-N15))</f>
        <v>-0.41400000000000148</v>
      </c>
      <c r="R15" s="21" t="str">
        <f t="shared" ref="R15:R37" si="1">O15</f>
        <v/>
      </c>
      <c r="S15" s="13"/>
    </row>
    <row r="16" spans="1:19" ht="12.75" customHeight="1">
      <c r="A16" s="40" t="s">
        <v>56</v>
      </c>
      <c r="B16" s="51">
        <f>'Calculation 1.1'!W8</f>
        <v>9825.4950000000008</v>
      </c>
      <c r="C16" s="51">
        <f>'Calculation 1.1'!X8</f>
        <v>45.904000000000003</v>
      </c>
      <c r="D16" s="21" t="str">
        <f>IF('Calculation 1.1'!Y8&gt;=50,"**",IF('Calculation 1.1'!Y8&gt;=25,"*",""))</f>
        <v/>
      </c>
      <c r="E16" s="21"/>
      <c r="F16" s="51">
        <f>'Calculation 1.1'!AA8</f>
        <v>9789.9410000000007</v>
      </c>
      <c r="G16" s="51">
        <f>'Calculation 1.1'!AB8</f>
        <v>46.043999999999997</v>
      </c>
      <c r="H16" s="21" t="str">
        <f>IF(F$11=0,"",IF(AND(MONTH($B$11)=9,YEAR($B$11)&lt;2023),"",IF('Calculation 1.1'!AC8&gt;=50,"**",IF('Calculation 1.1'!AC8&gt;=25,"*",""))))</f>
        <v/>
      </c>
      <c r="I16" s="53">
        <f>IF(OR('Calculation 1.1'!AA4=0,SUMSQ($F$14:$F$37)=0),0,IF(F$11=0,0,B16-F16))</f>
        <v>35.554000000000087</v>
      </c>
      <c r="J16" s="53">
        <f>IF(OR('Calculation 1.1'!AA4=0,SUMSQ($G$14:$G$37)=0),0,IF(F$11=0,0,C16-G16))</f>
        <v>-0.13999999999999346</v>
      </c>
      <c r="K16" s="21" t="str">
        <f t="shared" si="0"/>
        <v/>
      </c>
      <c r="L16" s="21"/>
      <c r="M16" s="51">
        <f>'Calculation 1.1'!AH8</f>
        <v>9673.8289999999997</v>
      </c>
      <c r="N16" s="51">
        <f>'Calculation 1.1'!AI8</f>
        <v>46.12</v>
      </c>
      <c r="O16" s="21" t="str">
        <f>IF(M$11=0,"",IF('Calculation 1.1'!AJ8&gt;=50,"**",IF('Calculation 1.1'!AJ8&gt;=25,"*","")))</f>
        <v/>
      </c>
      <c r="P16" s="53">
        <f>IF(OR('Calculation 1.1'!AH4=0,SUMSQ($M$14:$M$37)=0),0,IF(M$11=0,0,B16-M16))</f>
        <v>151.66600000000108</v>
      </c>
      <c r="Q16" s="53">
        <f>IF(OR('Calculation 1.1'!AH4=0,SUMSQ($N$14:$N$37)=0),0,IF(M$11=0,0,C16-N16))</f>
        <v>-0.21599999999999397</v>
      </c>
      <c r="R16" s="21" t="str">
        <f t="shared" si="1"/>
        <v/>
      </c>
      <c r="S16" s="13"/>
    </row>
    <row r="17" spans="1:21" ht="12.75" customHeight="1">
      <c r="A17" s="40" t="s">
        <v>57</v>
      </c>
      <c r="B17" s="51">
        <f>'Calculation 1.1'!W9</f>
        <v>4343.0429999999997</v>
      </c>
      <c r="C17" s="51">
        <f>'Calculation 1.1'!X9</f>
        <v>20.29</v>
      </c>
      <c r="D17" s="21" t="str">
        <f>IF('Calculation 1.1'!Y9&gt;=50,"**",IF('Calculation 1.1'!Y9&gt;=25,"*",""))</f>
        <v/>
      </c>
      <c r="E17" s="21"/>
      <c r="F17" s="51">
        <f>'Calculation 1.1'!AA9</f>
        <v>4233.7370000000001</v>
      </c>
      <c r="G17" s="51">
        <f>'Calculation 1.1'!AB9</f>
        <v>19.911999999999999</v>
      </c>
      <c r="H17" s="21" t="str">
        <f>IF(F$11=0,"",IF(AND(MONTH($B$11)=9,YEAR($B$11)&lt;2023),"",IF('Calculation 1.1'!AC9&gt;=50,"**",IF('Calculation 1.1'!AC9&gt;=25,"*",""))))</f>
        <v/>
      </c>
      <c r="I17" s="53">
        <f>IF(OR('Calculation 1.1'!AA4=0,SUMSQ($F$14:$F$37)=0),0,IF(F$11=0,0,B17-F17))</f>
        <v>109.30599999999959</v>
      </c>
      <c r="J17" s="53">
        <f>IF(OR('Calculation 1.1'!AA4=0,SUMSQ($G$14:$G$37)=0),0,IF(F$11=0,0,C17-G17))</f>
        <v>0.37800000000000011</v>
      </c>
      <c r="K17" s="21" t="str">
        <f t="shared" si="0"/>
        <v/>
      </c>
      <c r="L17" s="21"/>
      <c r="M17" s="51">
        <f>'Calculation 1.1'!AH9</f>
        <v>4297.4380000000001</v>
      </c>
      <c r="N17" s="51">
        <f>'Calculation 1.1'!AI9</f>
        <v>20.488</v>
      </c>
      <c r="O17" s="21" t="str">
        <f>IF(M$11=0,"",IF('Calculation 1.1'!AJ9&gt;=50,"**",IF('Calculation 1.1'!AJ9&gt;=25,"*","")))</f>
        <v/>
      </c>
      <c r="P17" s="53">
        <f>IF(OR('Calculation 1.1'!AH4=0,SUMSQ($M$14:$M$37)=0),0,IF(M$11=0,0,B17-M17))</f>
        <v>45.604999999999563</v>
      </c>
      <c r="Q17" s="53">
        <f>IF(OR('Calculation 1.1'!AH4=0,SUMSQ($N$14:$N$37)=0),0,IF(M$11=0,0,C17-N17))</f>
        <v>-0.1980000000000004</v>
      </c>
      <c r="R17" s="21" t="str">
        <f t="shared" si="1"/>
        <v/>
      </c>
      <c r="S17" s="13"/>
    </row>
    <row r="18" spans="1:21" ht="12.75" customHeight="1">
      <c r="A18" s="44" t="s">
        <v>9</v>
      </c>
      <c r="B18" s="51">
        <f>'Calculation 1.1'!W10</f>
        <v>775.48800000000006</v>
      </c>
      <c r="C18" s="51">
        <f>'Calculation 1.1'!X10</f>
        <v>3.6230000000000002</v>
      </c>
      <c r="D18" s="21" t="str">
        <f>IF('Calculation 1.1'!Y10&gt;=50,"**",IF('Calculation 1.1'!Y10&gt;=25,"*",""))</f>
        <v/>
      </c>
      <c r="E18" s="21"/>
      <c r="F18" s="51">
        <f>'Calculation 1.1'!AA10</f>
        <v>779.31200000000001</v>
      </c>
      <c r="G18" s="51">
        <f>'Calculation 1.1'!AB10</f>
        <v>3.665</v>
      </c>
      <c r="H18" s="21" t="str">
        <f>IF(F$11=0,"",IF(AND(MONTH($B$11)=9,YEAR($B$11)&lt;2023),"",IF('Calculation 1.1'!AC10&gt;=50,"**",IF('Calculation 1.1'!AC10&gt;=25,"*",""))))</f>
        <v/>
      </c>
      <c r="I18" s="53">
        <f>IF(OR('Calculation 1.1'!AA4=0,SUMSQ($F$14:$F$37)=0),0,IF(F$11=0,0,B18-F18))</f>
        <v>-3.8239999999999554</v>
      </c>
      <c r="J18" s="53">
        <f>IF(OR('Calculation 1.1'!AA4=0,SUMSQ($G$14:$G$37)=0),0,IF(F$11=0,0,C18-G18))</f>
        <v>-4.1999999999999815E-2</v>
      </c>
      <c r="K18" s="21" t="str">
        <f t="shared" si="0"/>
        <v/>
      </c>
      <c r="L18" s="21"/>
      <c r="M18" s="51">
        <f>'Calculation 1.1'!AH10</f>
        <v>852.51599999999996</v>
      </c>
      <c r="N18" s="51">
        <f>'Calculation 1.1'!AI10</f>
        <v>4.0640000000000001</v>
      </c>
      <c r="O18" s="21" t="str">
        <f>IF(M$11=0,"",IF('Calculation 1.1'!AJ10&gt;=50,"**",IF('Calculation 1.1'!AJ10&gt;=25,"*","")))</f>
        <v/>
      </c>
      <c r="P18" s="53">
        <f>IF(OR('Calculation 1.1'!AH4=0,SUMSQ($M$14:$M$37)=0),0,IF(M$11=0,0,B18-M18))</f>
        <v>-77.027999999999906</v>
      </c>
      <c r="Q18" s="53">
        <f>IF(OR('Calculation 1.1'!AH4=0,SUMSQ($N$14:$N$37)=0),0,IF(M$11=0,0,C18-N18))</f>
        <v>-0.44099999999999984</v>
      </c>
      <c r="R18" s="21" t="str">
        <f t="shared" si="1"/>
        <v/>
      </c>
      <c r="S18" s="13"/>
    </row>
    <row r="19" spans="1:21" ht="12.75" customHeight="1">
      <c r="A19" s="49" t="s">
        <v>33</v>
      </c>
      <c r="B19" s="51">
        <f>'Calculation 1.1'!W11</f>
        <v>695.59299999999996</v>
      </c>
      <c r="C19" s="51">
        <f>'Calculation 1.1'!X11</f>
        <v>3.25</v>
      </c>
      <c r="D19" s="21" t="str">
        <f>IF('Calculation 1.1'!Y11&gt;=50,"**",IF('Calculation 1.1'!Y11&gt;=25,"*",""))</f>
        <v/>
      </c>
      <c r="E19" s="21"/>
      <c r="F19" s="51">
        <f>'Calculation 1.1'!AA11</f>
        <v>694.48599999999999</v>
      </c>
      <c r="G19" s="51">
        <f>'Calculation 1.1'!AB11</f>
        <v>3.266</v>
      </c>
      <c r="H19" s="21" t="str">
        <f>IF(F$11=0,"",IF(AND(MONTH($B$11)=9,YEAR($B$11)&lt;2023),"",IF('Calculation 1.1'!AC11&gt;=50,"**",IF('Calculation 1.1'!AC11&gt;=25,"*",""))))</f>
        <v/>
      </c>
      <c r="I19" s="53">
        <f>IF(OR('Calculation 1.1'!AA4=0,SUMSQ($F$14:$F$37)=0),0,IF(F$11=0,0,B19-F19))</f>
        <v>1.1069999999999709</v>
      </c>
      <c r="J19" s="53">
        <f>IF(OR('Calculation 1.1'!AA4=0,SUMSQ($G$14:$G$37)=0),0,IF(F$11=0,0,C19-G19))</f>
        <v>-1.6000000000000014E-2</v>
      </c>
      <c r="K19" s="21" t="str">
        <f t="shared" si="0"/>
        <v/>
      </c>
      <c r="L19" s="21"/>
      <c r="M19" s="51">
        <f>'Calculation 1.1'!AH11</f>
        <v>793.18200000000002</v>
      </c>
      <c r="N19" s="51">
        <f>'Calculation 1.1'!AI11</f>
        <v>3.782</v>
      </c>
      <c r="O19" s="21" t="str">
        <f>IF(M$11=0,"",IF('Calculation 1.1'!AJ11&gt;=50,"**",IF('Calculation 1.1'!AJ11&gt;=25,"*","")))</f>
        <v/>
      </c>
      <c r="P19" s="53">
        <f>IF(OR('Calculation 1.1'!AH4=0,SUMSQ($M$14:$M$37)=0),0,IF(M$11=0,0,B19-M19))</f>
        <v>-97.589000000000055</v>
      </c>
      <c r="Q19" s="53">
        <f>IF(OR('Calculation 1.1'!AH4=0,SUMSQ($N$14:$N$37)=0),0,IF(M$11=0,0,C19-N19))</f>
        <v>-0.53200000000000003</v>
      </c>
      <c r="R19" s="21" t="str">
        <f t="shared" si="1"/>
        <v/>
      </c>
      <c r="S19" s="13"/>
    </row>
    <row r="20" spans="1:21" ht="12.75" customHeight="1">
      <c r="A20" s="41" t="s">
        <v>10</v>
      </c>
      <c r="B20" s="51">
        <f>'Calculation 1.1'!W12</f>
        <v>396.22</v>
      </c>
      <c r="C20" s="51">
        <f>'Calculation 1.1'!X12</f>
        <v>1.851</v>
      </c>
      <c r="D20" s="21" t="str">
        <f>IF('Calculation 1.1'!Y12&gt;=50,"**",IF('Calculation 1.1'!Y12&gt;=25,"*",""))</f>
        <v/>
      </c>
      <c r="E20" s="21"/>
      <c r="F20" s="51">
        <f>'Calculation 1.1'!AA12</f>
        <v>340.39100000000002</v>
      </c>
      <c r="G20" s="51">
        <f>'Calculation 1.1'!AB12</f>
        <v>1.601</v>
      </c>
      <c r="H20" s="21" t="str">
        <f>IF(F$11=0,"",IF(AND(MONTH($B$11)=9,YEAR($B$11)&lt;2023),"",IF('Calculation 1.1'!AC12&gt;=50,"**",IF('Calculation 1.1'!AC12&gt;=25,"*",""))))</f>
        <v/>
      </c>
      <c r="I20" s="53">
        <f>IF(OR('Calculation 1.1'!AA4=0,SUMSQ($F$14:$F$37)=0),0,IF(F$11=0,0,B20-F20))</f>
        <v>55.829000000000008</v>
      </c>
      <c r="J20" s="53">
        <f>IF(OR('Calculation 1.1'!AA4=0,SUMSQ($G$14:$G$37)=0),0,IF(F$11=0,0,C20-G20))</f>
        <v>0.25</v>
      </c>
      <c r="K20" s="21" t="str">
        <f t="shared" si="0"/>
        <v/>
      </c>
      <c r="L20" s="21"/>
      <c r="M20" s="51">
        <f>'Calculation 1.1'!AH12</f>
        <v>420.82499999999999</v>
      </c>
      <c r="N20" s="51">
        <f>'Calculation 1.1'!AI12</f>
        <v>2.0059999999999998</v>
      </c>
      <c r="O20" s="21" t="str">
        <f>IF(M$11=0,"",IF('Calculation 1.1'!AJ12&gt;=50,"**",IF('Calculation 1.1'!AJ12&gt;=25,"*","")))</f>
        <v/>
      </c>
      <c r="P20" s="53">
        <f>IF(OR('Calculation 1.1'!AH4=0,SUMSQ($M$14:$M$37)=0),0,IF(M$11=0,0,B20-M20))</f>
        <v>-24.604999999999961</v>
      </c>
      <c r="Q20" s="53">
        <f>IF(OR('Calculation 1.1'!AH4=0,SUMSQ($N$14:$N$37)=0),0,IF(M$11=0,0,C20-N20))</f>
        <v>-0.1549999999999998</v>
      </c>
      <c r="R20" s="21" t="str">
        <f t="shared" si="1"/>
        <v/>
      </c>
      <c r="S20" s="13"/>
    </row>
    <row r="21" spans="1:21" ht="12.75" customHeight="1">
      <c r="A21" s="41" t="s">
        <v>11</v>
      </c>
      <c r="B21" s="51">
        <f>'Calculation 1.1'!W13</f>
        <v>299.37299999999999</v>
      </c>
      <c r="C21" s="51">
        <f>'Calculation 1.1'!X13</f>
        <v>1.399</v>
      </c>
      <c r="D21" s="21" t="str">
        <f>IF('Calculation 1.1'!Y13&gt;=50,"**",IF('Calculation 1.1'!Y13&gt;=25,"*",""))</f>
        <v/>
      </c>
      <c r="E21" s="21"/>
      <c r="F21" s="51">
        <f>'Calculation 1.1'!AA13</f>
        <v>354.09500000000003</v>
      </c>
      <c r="G21" s="51">
        <f>'Calculation 1.1'!AB13</f>
        <v>1.665</v>
      </c>
      <c r="H21" s="21" t="str">
        <f>IF(F$11=0,"",IF(AND(MONTH($B$11)=9,YEAR($B$11)&lt;2023),"",IF('Calculation 1.1'!AC13&gt;=50,"**",IF('Calculation 1.1'!AC13&gt;=25,"*",""))))</f>
        <v/>
      </c>
      <c r="I21" s="53">
        <f>IF(OR('Calculation 1.1'!AA4=0,SUMSQ($F$14:$F$37)=0),0,IF(F$11=0,0,B21-F21))</f>
        <v>-54.722000000000037</v>
      </c>
      <c r="J21" s="53">
        <f>IF(OR('Calculation 1.1'!AA4=0,SUMSQ($G$14:$G$37)=0),0,IF(F$11=0,0,C21-G21))</f>
        <v>-0.26600000000000001</v>
      </c>
      <c r="K21" s="21" t="str">
        <f t="shared" si="0"/>
        <v/>
      </c>
      <c r="L21" s="21"/>
      <c r="M21" s="51">
        <f>'Calculation 1.1'!AH13</f>
        <v>372.35700000000003</v>
      </c>
      <c r="N21" s="51">
        <f>'Calculation 1.1'!AI13</f>
        <v>1.7749999999999999</v>
      </c>
      <c r="O21" s="21" t="str">
        <f>IF(M$11=0,"",IF('Calculation 1.1'!AJ13&gt;=50,"**",IF('Calculation 1.1'!AJ13&gt;=25,"*","")))</f>
        <v/>
      </c>
      <c r="P21" s="53">
        <f>IF(OR('Calculation 1.1'!AH4=0,SUMSQ($M$14:$M$37)=0),0,IF(M$11=0,0,B21-M21))</f>
        <v>-72.984000000000037</v>
      </c>
      <c r="Q21" s="53">
        <f>IF(OR('Calculation 1.1'!AH4=0,SUMSQ($N$14:$N$37)=0),0,IF(M$11=0,0,C21-N21))</f>
        <v>-0.37599999999999989</v>
      </c>
      <c r="R21" s="21" t="str">
        <f t="shared" si="1"/>
        <v/>
      </c>
      <c r="S21" s="13"/>
    </row>
    <row r="22" spans="1:21" ht="12.75" customHeight="1">
      <c r="A22" s="49" t="s">
        <v>34</v>
      </c>
      <c r="B22" s="51">
        <f>'Calculation 1.1'!W14</f>
        <v>79.894999999999996</v>
      </c>
      <c r="C22" s="51">
        <f>'Calculation 1.1'!X14</f>
        <v>0.373</v>
      </c>
      <c r="D22" s="21" t="str">
        <f>IF('Calculation 1.1'!Y14&gt;=50,"**",IF('Calculation 1.1'!Y14&gt;=25,"*",""))</f>
        <v/>
      </c>
      <c r="E22" s="21"/>
      <c r="F22" s="51">
        <f>'Calculation 1.1'!AA14</f>
        <v>84.825999999999993</v>
      </c>
      <c r="G22" s="51">
        <f>'Calculation 1.1'!AB14</f>
        <v>0.39900000000000002</v>
      </c>
      <c r="H22" s="21" t="str">
        <f>IF(F$11=0,"",IF(AND(MONTH($B$11)=9,YEAR($B$11)&lt;2023),"",IF('Calculation 1.1'!AC14&gt;=50,"**",IF('Calculation 1.1'!AC14&gt;=25,"*",""))))</f>
        <v>*</v>
      </c>
      <c r="I22" s="53">
        <f>IF(OR('Calculation 1.1'!AA4=0,SUMSQ($F$14:$F$37)=0),0,IF(F$11=0,0,B22-F22))</f>
        <v>-4.9309999999999974</v>
      </c>
      <c r="J22" s="53">
        <f>IF(OR('Calculation 1.1'!AA4=0,SUMSQ($G$14:$G$37)=0),0,IF(F$11=0,0,C22-G22))</f>
        <v>-2.6000000000000023E-2</v>
      </c>
      <c r="K22" s="21" t="str">
        <f t="shared" si="0"/>
        <v>*</v>
      </c>
      <c r="L22" s="21"/>
      <c r="M22" s="51">
        <f>'Calculation 1.1'!AH14</f>
        <v>59.334000000000003</v>
      </c>
      <c r="N22" s="51">
        <f>'Calculation 1.1'!AI14</f>
        <v>0.28299999999999997</v>
      </c>
      <c r="O22" s="21" t="str">
        <f>IF(M$11=0,"",IF('Calculation 1.1'!AJ14&gt;=50,"**",IF('Calculation 1.1'!AJ14&gt;=25,"*","")))</f>
        <v>*</v>
      </c>
      <c r="P22" s="53">
        <f>IF(OR('Calculation 1.1'!AH4=0,SUMSQ($M$14:$M$37)=0),0,IF(M$11=0,0,B22-M22))</f>
        <v>20.560999999999993</v>
      </c>
      <c r="Q22" s="53">
        <f>IF(OR('Calculation 1.1'!AH4=0,SUMSQ($N$14:$N$37)=0),0,IF(M$11=0,0,C22-N22))</f>
        <v>9.0000000000000024E-2</v>
      </c>
      <c r="R22" s="21" t="str">
        <f t="shared" si="1"/>
        <v>*</v>
      </c>
      <c r="S22" s="13"/>
    </row>
    <row r="23" spans="1:21" ht="12.75" customHeight="1">
      <c r="A23" s="44" t="s">
        <v>12</v>
      </c>
      <c r="B23" s="51">
        <f>'Calculation 1.1'!W15</f>
        <v>3567.5549999999998</v>
      </c>
      <c r="C23" s="51">
        <f>'Calculation 1.1'!X15</f>
        <v>16.667000000000002</v>
      </c>
      <c r="D23" s="21" t="str">
        <f>IF('Calculation 1.1'!Y15&gt;=50,"**",IF('Calculation 1.1'!Y15&gt;=25,"*",""))</f>
        <v/>
      </c>
      <c r="E23" s="21"/>
      <c r="F23" s="51">
        <f>'Calculation 1.1'!AA15</f>
        <v>3454.4250000000002</v>
      </c>
      <c r="G23" s="51">
        <f>'Calculation 1.1'!AB15</f>
        <v>16.247</v>
      </c>
      <c r="H23" s="21" t="str">
        <f>IF(F$11=0,"",IF(AND(MONTH($B$11)=9,YEAR($B$11)&lt;2023),"",IF('Calculation 1.1'!AC15&gt;=50,"**",IF('Calculation 1.1'!AC15&gt;=25,"*",""))))</f>
        <v/>
      </c>
      <c r="I23" s="53">
        <f>IF(OR('Calculation 1.1'!AA4=0,SUMSQ($F$14:$F$37)=0),0,IF(F$11=0,0,B23-F23))</f>
        <v>113.12999999999965</v>
      </c>
      <c r="J23" s="53">
        <f>IF(OR('Calculation 1.1'!AA4=0,SUMSQ($G$14:$G$37)=0),0,IF(F$11=0,0,C23-G23))</f>
        <v>0.42000000000000171</v>
      </c>
      <c r="K23" s="21" t="str">
        <f t="shared" si="0"/>
        <v/>
      </c>
      <c r="L23" s="21"/>
      <c r="M23" s="51">
        <f>'Calculation 1.1'!AH15</f>
        <v>3444.922</v>
      </c>
      <c r="N23" s="51">
        <f>'Calculation 1.1'!AI15</f>
        <v>16.423999999999999</v>
      </c>
      <c r="O23" s="21" t="str">
        <f>IF(M$11=0,"",IF('Calculation 1.1'!AJ15&gt;=50,"**",IF('Calculation 1.1'!AJ15&gt;=25,"*","")))</f>
        <v/>
      </c>
      <c r="P23" s="53">
        <f>IF(OR('Calculation 1.1'!AH4=0,SUMSQ($M$14:$M$37)=0),0,IF(M$11=0,0,B23-M23))</f>
        <v>122.63299999999981</v>
      </c>
      <c r="Q23" s="53">
        <f>IF(OR('Calculation 1.1'!AH4=0,SUMSQ($N$14:$N$37)=0),0,IF(M$11=0,0,C23-N23))</f>
        <v>0.2430000000000021</v>
      </c>
      <c r="R23" s="21" t="str">
        <f t="shared" si="1"/>
        <v/>
      </c>
      <c r="S23" s="13"/>
    </row>
    <row r="24" spans="1:21" ht="12.75" customHeight="1">
      <c r="A24" s="22" t="s">
        <v>13</v>
      </c>
      <c r="B24" s="51">
        <f>'Calculation 1.1'!W16</f>
        <v>572.68100000000004</v>
      </c>
      <c r="C24" s="51">
        <f>'Calculation 1.1'!X16</f>
        <v>2.6749999999999998</v>
      </c>
      <c r="D24" s="21" t="str">
        <f>IF('Calculation 1.1'!Y16&gt;=50,"**",IF('Calculation 1.1'!Y16&gt;=25,"*",""))</f>
        <v/>
      </c>
      <c r="E24" s="21"/>
      <c r="F24" s="51">
        <f>'Calculation 1.1'!AA16</f>
        <v>582.548</v>
      </c>
      <c r="G24" s="51">
        <f>'Calculation 1.1'!AB16</f>
        <v>2.74</v>
      </c>
      <c r="H24" s="21" t="str">
        <f>IF(F$11=0,"",IF(AND(MONTH($B$11)=9,YEAR($B$11)&lt;2023),"",IF('Calculation 1.1'!AC16&gt;=50,"**",IF('Calculation 1.1'!AC16&gt;=25,"*",""))))</f>
        <v/>
      </c>
      <c r="I24" s="53">
        <f>IF(OR('Calculation 1.1'!AA4=0,SUMSQ($F$14:$F$37)=0),0,IF(F$11=0,0,B24-F24))</f>
        <v>-9.8669999999999618</v>
      </c>
      <c r="J24" s="53">
        <f>IF(OR('Calculation 1.1'!AA4=0,SUMSQ($G$14:$G$37)=0),0,IF(F$11=0,0,C24-G24))</f>
        <v>-6.5000000000000391E-2</v>
      </c>
      <c r="K24" s="21" t="str">
        <f t="shared" si="0"/>
        <v/>
      </c>
      <c r="L24" s="21"/>
      <c r="M24" s="51">
        <f>'Calculation 1.1'!AH16</f>
        <v>532.80600000000004</v>
      </c>
      <c r="N24" s="51">
        <f>'Calculation 1.1'!AI16</f>
        <v>2.54</v>
      </c>
      <c r="O24" s="21" t="str">
        <f>IF(M$11=0,"",IF('Calculation 1.1'!AJ16&gt;=50,"**",IF('Calculation 1.1'!AJ16&gt;=25,"*","")))</f>
        <v/>
      </c>
      <c r="P24" s="53">
        <f>IF(OR('Calculation 1.1'!AH4=0,SUMSQ($M$14:$M$37)=0),0,IF(M$11=0,0,B24-M24))</f>
        <v>39.875</v>
      </c>
      <c r="Q24" s="53">
        <f>IF(OR('Calculation 1.1'!AH4=0,SUMSQ($N$14:$N$37)=0),0,IF(M$11=0,0,C24-N24))</f>
        <v>0.13499999999999979</v>
      </c>
      <c r="R24" s="21" t="str">
        <f t="shared" si="1"/>
        <v/>
      </c>
      <c r="S24" s="13"/>
    </row>
    <row r="25" spans="1:21" ht="12.75" customHeight="1">
      <c r="A25" s="40" t="s">
        <v>58</v>
      </c>
      <c r="B25" s="51">
        <f>'Calculation 1.1'!W17</f>
        <v>55.460999999999999</v>
      </c>
      <c r="C25" s="51">
        <f>'Calculation 1.1'!X17</f>
        <v>0.25900000000000001</v>
      </c>
      <c r="D25" s="21" t="str">
        <f>IF('Calculation 1.1'!Y17&gt;=50,"**",IF('Calculation 1.1'!Y17&gt;=25,"*",""))</f>
        <v>*</v>
      </c>
      <c r="E25" s="21"/>
      <c r="F25" s="51">
        <f>'Calculation 1.1'!AA17</f>
        <v>38.429000000000002</v>
      </c>
      <c r="G25" s="51">
        <f>'Calculation 1.1'!AB17</f>
        <v>0.18099999999999999</v>
      </c>
      <c r="H25" s="21" t="str">
        <f>IF(F$11=0,"",IF(AND(MONTH($B$11)=9,YEAR($B$11)&lt;2023),"",IF('Calculation 1.1'!AC17&gt;=50,"**",IF('Calculation 1.1'!AC17&gt;=25,"*",""))))</f>
        <v>*</v>
      </c>
      <c r="I25" s="53">
        <f>IF(OR('Calculation 1.1'!AA4=0,SUMSQ($F$14:$F$37)=0),0,IF(F$11=0,0,B25-F25))</f>
        <v>17.031999999999996</v>
      </c>
      <c r="J25" s="53">
        <f>IF(OR('Calculation 1.1'!AA4=0,SUMSQ($G$14:$G$37)=0),0,IF(F$11=0,0,C25-G25))</f>
        <v>7.8000000000000014E-2</v>
      </c>
      <c r="K25" s="21" t="str">
        <f t="shared" si="0"/>
        <v>*</v>
      </c>
      <c r="L25" s="21"/>
      <c r="M25" s="51">
        <f>'Calculation 1.1'!AH17</f>
        <v>41.652999999999999</v>
      </c>
      <c r="N25" s="51">
        <f>'Calculation 1.1'!AI17</f>
        <v>0.19900000000000001</v>
      </c>
      <c r="O25" s="21" t="str">
        <f>IF(M$11=0,"",IF('Calculation 1.1'!AJ17&gt;=50,"**",IF('Calculation 1.1'!AJ17&gt;=25,"*","")))</f>
        <v>*</v>
      </c>
      <c r="P25" s="53">
        <f>IF(OR('Calculation 1.1'!AH4=0,SUMSQ($M$14:$M$37)=0),0,IF(M$11=0,0,B25-M25))</f>
        <v>13.808</v>
      </c>
      <c r="Q25" s="53">
        <f>IF(OR('Calculation 1.1'!AH4=0,SUMSQ($N$14:$N$37)=0),0,IF(M$11=0,0,C25-N25))</f>
        <v>0.06</v>
      </c>
      <c r="R25" s="21" t="str">
        <f t="shared" si="1"/>
        <v>*</v>
      </c>
      <c r="S25" s="13"/>
    </row>
    <row r="26" spans="1:21" ht="12.75" customHeight="1">
      <c r="A26" s="40" t="s">
        <v>31</v>
      </c>
      <c r="B26" s="51">
        <f>'Calculation 1.1'!W18</f>
        <v>517.22</v>
      </c>
      <c r="C26" s="51">
        <f>'Calculation 1.1'!X18</f>
        <v>2.4159999999999999</v>
      </c>
      <c r="D26" s="21" t="str">
        <f>IF('Calculation 1.1'!Y18&gt;=50,"**",IF('Calculation 1.1'!Y18&gt;=25,"*",""))</f>
        <v/>
      </c>
      <c r="E26" s="21"/>
      <c r="F26" s="51">
        <f>'Calculation 1.1'!AA18</f>
        <v>544.11800000000005</v>
      </c>
      <c r="G26" s="51">
        <f>'Calculation 1.1'!AB18</f>
        <v>2.5590000000000002</v>
      </c>
      <c r="H26" s="21" t="str">
        <f>IF(F$11=0,"",IF(AND(MONTH($B$11)=9,YEAR($B$11)&lt;2023),"",IF('Calculation 1.1'!AC18&gt;=50,"**",IF('Calculation 1.1'!AC18&gt;=25,"*",""))))</f>
        <v/>
      </c>
      <c r="I26" s="53">
        <f>IF(OR('Calculation 1.1'!AA4=0,SUMSQ($F$14:$F$37)=0),0,IF(F$11=0,0,B26-F26))</f>
        <v>-26.898000000000025</v>
      </c>
      <c r="J26" s="53">
        <f>IF(OR('Calculation 1.1'!AA4=0,SUMSQ($G$14:$G$37)=0),0,IF(F$11=0,0,C26-G26))</f>
        <v>-0.14300000000000024</v>
      </c>
      <c r="K26" s="21" t="str">
        <f t="shared" si="0"/>
        <v/>
      </c>
      <c r="L26" s="21"/>
      <c r="M26" s="51">
        <f>'Calculation 1.1'!AH18</f>
        <v>491.154</v>
      </c>
      <c r="N26" s="51">
        <f>'Calculation 1.1'!AI18</f>
        <v>2.3420000000000001</v>
      </c>
      <c r="O26" s="21" t="str">
        <f>IF(M$11=0,"",IF('Calculation 1.1'!AJ18&gt;=50,"**",IF('Calculation 1.1'!AJ18&gt;=25,"*","")))</f>
        <v/>
      </c>
      <c r="P26" s="53">
        <f>IF(OR('Calculation 1.1'!AH4=0,SUMSQ($M$14:$M$37)=0),0,IF(M$11=0,0,B26-M26))</f>
        <v>26.066000000000031</v>
      </c>
      <c r="Q26" s="53">
        <f>IF(OR('Calculation 1.1'!AH4=0,SUMSQ($N$14:$N$37)=0),0,IF(M$11=0,0,C26-N26))</f>
        <v>7.3999999999999844E-2</v>
      </c>
      <c r="R26" s="21" t="str">
        <f t="shared" si="1"/>
        <v/>
      </c>
      <c r="S26" s="13"/>
      <c r="U26" s="74"/>
    </row>
    <row r="27" spans="1:21" ht="14.45" customHeight="1">
      <c r="A27" s="39" t="s">
        <v>89</v>
      </c>
      <c r="B27" s="59">
        <f>'Calculation 1.1'!W19</f>
        <v>6663.45</v>
      </c>
      <c r="C27" s="59">
        <f>'Calculation 1.1'!X19</f>
        <v>31.131</v>
      </c>
      <c r="D27" s="28" t="str">
        <f>IF('Calculation 1.1'!Y19&gt;=50,"**",IF('Calculation 1.1'!Y19&gt;=25,"*",""))</f>
        <v/>
      </c>
      <c r="E27" s="21"/>
      <c r="F27" s="59">
        <f>'Calculation 1.1'!AA19</f>
        <v>6655.8530000000001</v>
      </c>
      <c r="G27" s="59">
        <f>'Calculation 1.1'!AB19</f>
        <v>31.303999999999998</v>
      </c>
      <c r="H27" s="28" t="str">
        <f>IF(F$11=0,"",IF(AND(MONTH($B$11)=9,YEAR($B$11)&lt;2023),"",IF('Calculation 1.1'!AC19&gt;=50,"**",IF('Calculation 1.1'!AC19&gt;=25,"*",""))))</f>
        <v/>
      </c>
      <c r="I27" s="60">
        <f>IF(OR('Calculation 1.1'!AA4=0,SUMSQ($F$14:$F$37)=0),0,IF(F$11=0,0,B27-F27))</f>
        <v>7.5969999999997526</v>
      </c>
      <c r="J27" s="60">
        <f>IF(OR('Calculation 1.1'!AA4=0,SUMSQ($G$14:$G$37)=0),0,IF(F$11=0,0,C27-G27))</f>
        <v>-0.17299999999999827</v>
      </c>
      <c r="K27" s="28" t="str">
        <f t="shared" si="0"/>
        <v/>
      </c>
      <c r="L27" s="21"/>
      <c r="M27" s="59">
        <f>'Calculation 1.1'!AH19</f>
        <v>6471.16</v>
      </c>
      <c r="N27" s="59">
        <f>'Calculation 1.1'!AI19</f>
        <v>30.850999999999999</v>
      </c>
      <c r="O27" s="28" t="str">
        <f>IF(M$11=0,"",IF('Calculation 1.1'!AJ19&gt;=50,"**",IF('Calculation 1.1'!AJ19&gt;=25,"*","")))</f>
        <v/>
      </c>
      <c r="P27" s="60">
        <f>IF(OR('Calculation 1.1'!AH4=0,SUMSQ($M$14:$M$37)=0),0,IF(M$11=0,0,B27-M27))</f>
        <v>192.28999999999996</v>
      </c>
      <c r="Q27" s="60">
        <f>IF(OR('Calculation 1.1'!AH4=0,SUMSQ($N$14:$N$37)=0),0,IF(M$11=0,0,C27-N27))</f>
        <v>0.28000000000000114</v>
      </c>
      <c r="R27" s="28" t="str">
        <f t="shared" si="1"/>
        <v/>
      </c>
      <c r="S27" s="13"/>
    </row>
    <row r="28" spans="1:21" ht="12.75" customHeight="1">
      <c r="A28" s="22" t="s">
        <v>22</v>
      </c>
      <c r="B28" s="51">
        <f>'Calculation 1.1'!W20</f>
        <v>119.05200000000001</v>
      </c>
      <c r="C28" s="51">
        <f>'Calculation 1.1'!X20</f>
        <v>0.55600000000000005</v>
      </c>
      <c r="D28" s="21" t="str">
        <f>IF('Calculation 1.1'!Y20&gt;=50,"**",IF('Calculation 1.1'!Y20&gt;=25,"*",""))</f>
        <v>*</v>
      </c>
      <c r="E28" s="21"/>
      <c r="F28" s="51">
        <f>'Calculation 1.1'!AA20</f>
        <v>142.62299999999999</v>
      </c>
      <c r="G28" s="51">
        <f>'Calculation 1.1'!AB20</f>
        <v>0.67100000000000004</v>
      </c>
      <c r="H28" s="21" t="str">
        <f>IF(F$11=0,"",IF(AND(MONTH($B$11)=9,YEAR($B$11)&lt;2023),"",IF('Calculation 1.1'!AC20&gt;=50,"**",IF('Calculation 1.1'!AC20&gt;=25,"*",""))))</f>
        <v/>
      </c>
      <c r="I28" s="53">
        <f>IF(OR('Calculation 1.1'!AA4=0,SUMSQ($F$14:$F$37)=0),0,IF(F$11=0,0,B28-F28))</f>
        <v>-23.570999999999984</v>
      </c>
      <c r="J28" s="53">
        <f>IF(OR('Calculation 1.1'!AA4=0,SUMSQ($G$14:$G$37)=0),0,IF(F$11=0,0,C28-G28))</f>
        <v>-0.11499999999999999</v>
      </c>
      <c r="K28" s="21" t="str">
        <f t="shared" si="0"/>
        <v/>
      </c>
      <c r="L28" s="21"/>
      <c r="M28" s="51">
        <f>'Calculation 1.1'!AH20</f>
        <v>130.732</v>
      </c>
      <c r="N28" s="51">
        <f>'Calculation 1.1'!AI20</f>
        <v>0.623</v>
      </c>
      <c r="O28" s="21" t="str">
        <f>IF(M$11=0,"",IF('Calculation 1.1'!AJ20&gt;=50,"**",IF('Calculation 1.1'!AJ20&gt;=25,"*","")))</f>
        <v/>
      </c>
      <c r="P28" s="53">
        <f>IF(OR('Calculation 1.1'!AH4=0,SUMSQ($M$14:$M$37)=0),0,IF(M$11=0,0,B28-M28))</f>
        <v>-11.679999999999993</v>
      </c>
      <c r="Q28" s="53">
        <f>IF(OR('Calculation 1.1'!AH4=0,SUMSQ($N$14:$N$37)=0),0,IF(M$11=0,0,C28-N28))</f>
        <v>-6.6999999999999948E-2</v>
      </c>
      <c r="R28" s="21" t="str">
        <f t="shared" si="1"/>
        <v/>
      </c>
      <c r="S28" s="13"/>
    </row>
    <row r="29" spans="1:21" ht="12.75" customHeight="1">
      <c r="A29" s="22" t="s">
        <v>14</v>
      </c>
      <c r="B29" s="51">
        <f>'Calculation 1.1'!W21</f>
        <v>857.37300000000005</v>
      </c>
      <c r="C29" s="51">
        <f>'Calculation 1.1'!X21</f>
        <v>4.0060000000000002</v>
      </c>
      <c r="D29" s="21" t="str">
        <f>IF('Calculation 1.1'!Y21&gt;=50,"**",IF('Calculation 1.1'!Y21&gt;=25,"*",""))</f>
        <v/>
      </c>
      <c r="E29" s="21"/>
      <c r="F29" s="51">
        <f>'Calculation 1.1'!AA21</f>
        <v>612.69500000000005</v>
      </c>
      <c r="G29" s="51">
        <f>'Calculation 1.1'!AB21</f>
        <v>2.8820000000000001</v>
      </c>
      <c r="H29" s="21" t="str">
        <f>IF(F$11=0,"",IF(AND(MONTH($B$11)=9,YEAR($B$11)&lt;2023),"",IF('Calculation 1.1'!AC21&gt;=50,"**",IF('Calculation 1.1'!AC21&gt;=25,"*",""))))</f>
        <v/>
      </c>
      <c r="I29" s="53">
        <f>IF(OR('Calculation 1.1'!AA4=0,SUMSQ($F$14:$F$37)=0),0,IF(F$11=0,0,B29-F29))</f>
        <v>244.678</v>
      </c>
      <c r="J29" s="53">
        <f>IF(OR('Calculation 1.1'!AA4=0,SUMSQ($G$14:$G$37)=0),0,IF(F$11=0,0,C29-G29))</f>
        <v>1.1240000000000001</v>
      </c>
      <c r="K29" s="21" t="str">
        <f t="shared" si="0"/>
        <v/>
      </c>
      <c r="L29" s="21"/>
      <c r="M29" s="51">
        <f>'Calculation 1.1'!AH21</f>
        <v>679.69899999999996</v>
      </c>
      <c r="N29" s="51">
        <f>'Calculation 1.1'!AI21</f>
        <v>3.24</v>
      </c>
      <c r="O29" s="21" t="str">
        <f>IF(M$11=0,"",IF('Calculation 1.1'!AJ21&gt;=50,"**",IF('Calculation 1.1'!AJ21&gt;=25,"*","")))</f>
        <v/>
      </c>
      <c r="P29" s="53">
        <f>IF(OR('Calculation 1.1'!AH4=0,SUMSQ($M$14:$M$37)=0),0,IF(M$11=0,0,B29-M29))</f>
        <v>177.67400000000009</v>
      </c>
      <c r="Q29" s="53">
        <f>IF(OR('Calculation 1.1'!AH4=0,SUMSQ($N$14:$N$37)=0),0,IF(M$11=0,0,C29-N29))</f>
        <v>0.76600000000000001</v>
      </c>
      <c r="R29" s="21" t="str">
        <f t="shared" si="1"/>
        <v/>
      </c>
      <c r="S29" s="13"/>
    </row>
    <row r="30" spans="1:21" ht="12.75" customHeight="1">
      <c r="A30" s="40" t="s">
        <v>40</v>
      </c>
      <c r="B30" s="51">
        <f>'Calculation 1.1'!W22</f>
        <v>684.94100000000003</v>
      </c>
      <c r="C30" s="51">
        <f>'Calculation 1.1'!X22</f>
        <v>3.2</v>
      </c>
      <c r="D30" s="21" t="str">
        <f>IF('Calculation 1.1'!Y22&gt;=50,"**",IF('Calculation 1.1'!Y22&gt;=25,"*",""))</f>
        <v/>
      </c>
      <c r="E30" s="21"/>
      <c r="F30" s="51">
        <f>'Calculation 1.1'!AA22</f>
        <v>473.161</v>
      </c>
      <c r="G30" s="51">
        <f>'Calculation 1.1'!AB22</f>
        <v>2.2250000000000001</v>
      </c>
      <c r="H30" s="21" t="str">
        <f>IF(F$11=0,"",IF(AND(MONTH($B$11)=9,YEAR($B$11)&lt;2023),"",IF('Calculation 1.1'!AC22&gt;=50,"**",IF('Calculation 1.1'!AC22&gt;=25,"*",""))))</f>
        <v/>
      </c>
      <c r="I30" s="53">
        <f>IF(OR('Calculation 1.1'!AA4=0,SUMSQ($F$14:$F$37)=0),0,IF(F$11=0,0,B30-F30))</f>
        <v>211.78000000000003</v>
      </c>
      <c r="J30" s="53">
        <f>IF(OR('Calculation 1.1'!AA4=0,SUMSQ($G$14:$G$37)=0),0,IF(F$11=0,0,C30-G30))</f>
        <v>0.97500000000000009</v>
      </c>
      <c r="K30" s="21" t="str">
        <f t="shared" si="0"/>
        <v/>
      </c>
      <c r="L30" s="21"/>
      <c r="M30" s="51">
        <f>'Calculation 1.1'!AH22</f>
        <v>608.21400000000006</v>
      </c>
      <c r="N30" s="51">
        <f>'Calculation 1.1'!AI22</f>
        <v>2.9</v>
      </c>
      <c r="O30" s="21" t="str">
        <f>IF(M$11=0,"",IF('Calculation 1.1'!AJ22&gt;=50,"**",IF('Calculation 1.1'!AJ22&gt;=25,"*","")))</f>
        <v/>
      </c>
      <c r="P30" s="53">
        <f>IF(OR('Calculation 1.1'!AH4=0,SUMSQ($M$14:$M$37)=0),0,IF(M$11=0,0,B30-M30))</f>
        <v>76.726999999999975</v>
      </c>
      <c r="Q30" s="53">
        <f>IF(OR('Calculation 1.1'!AH4=0,SUMSQ($N$14:$N$37)=0),0,IF(M$11=0,0,C30-N30))</f>
        <v>0.30000000000000027</v>
      </c>
      <c r="R30" s="21" t="str">
        <f t="shared" si="1"/>
        <v/>
      </c>
      <c r="S30" s="13"/>
    </row>
    <row r="31" spans="1:21" ht="12.75" customHeight="1">
      <c r="A31" s="44" t="s">
        <v>31</v>
      </c>
      <c r="B31" s="51">
        <f>'Calculation 1.1'!W23</f>
        <v>95.905000000000001</v>
      </c>
      <c r="C31" s="51">
        <f>'Calculation 1.1'!X23</f>
        <v>0.44800000000000001</v>
      </c>
      <c r="D31" s="21" t="str">
        <f>IF('Calculation 1.1'!Y23&gt;=50,"**",IF('Calculation 1.1'!Y23&gt;=25,"*",""))</f>
        <v>*</v>
      </c>
      <c r="E31" s="21"/>
      <c r="F31" s="51">
        <f>'Calculation 1.1'!AA23</f>
        <v>65.367999999999995</v>
      </c>
      <c r="G31" s="51">
        <f>'Calculation 1.1'!AB23</f>
        <v>0.307</v>
      </c>
      <c r="H31" s="21" t="str">
        <f>IF(F$11=0,"",IF(AND(MONTH($B$11)=9,YEAR($B$11)&lt;2023),"",IF('Calculation 1.1'!AC23&gt;=50,"**",IF('Calculation 1.1'!AC23&gt;=25,"*",""))))</f>
        <v>*</v>
      </c>
      <c r="I31" s="53">
        <f>IF(OR('Calculation 1.1'!AA4=0,SUMSQ($F$14:$F$37)=0),0,IF(F$11=0,0,B31-F31))</f>
        <v>30.537000000000006</v>
      </c>
      <c r="J31" s="53">
        <f>IF(OR('Calculation 1.1'!AA4=0,SUMSQ($G$14:$G$37)=0),0,IF(F$11=0,0,C31-G31))</f>
        <v>0.14100000000000001</v>
      </c>
      <c r="K31" s="21" t="str">
        <f t="shared" si="0"/>
        <v>*</v>
      </c>
      <c r="L31" s="21"/>
      <c r="M31" s="51">
        <f>'Calculation 1.1'!AH23</f>
        <v>62.774000000000001</v>
      </c>
      <c r="N31" s="51">
        <f>'Calculation 1.1'!AI23</f>
        <v>0.29899999999999999</v>
      </c>
      <c r="O31" s="21" t="str">
        <f>IF(M$11=0,"",IF('Calculation 1.1'!AJ23&gt;=50,"**",IF('Calculation 1.1'!AJ23&gt;=25,"*","")))</f>
        <v>*</v>
      </c>
      <c r="P31" s="53">
        <f>IF(OR('Calculation 1.1'!AH4=0,SUMSQ($M$14:$M$37)=0),0,IF(M$11=0,0,B31-M31))</f>
        <v>33.131</v>
      </c>
      <c r="Q31" s="53">
        <f>IF(OR('Calculation 1.1'!AH4=0,SUMSQ($N$14:$N$37)=0),0,IF(M$11=0,0,C31-N31))</f>
        <v>0.14900000000000002</v>
      </c>
      <c r="R31" s="21" t="str">
        <f t="shared" si="1"/>
        <v>*</v>
      </c>
      <c r="S31" s="13"/>
    </row>
    <row r="32" spans="1:21" ht="12.75" customHeight="1">
      <c r="A32" s="44" t="s">
        <v>32</v>
      </c>
      <c r="B32" s="51">
        <f>'Calculation 1.1'!W24</f>
        <v>589.03599999999994</v>
      </c>
      <c r="C32" s="51">
        <f>'Calculation 1.1'!X24</f>
        <v>2.7519999999999998</v>
      </c>
      <c r="D32" s="21" t="str">
        <f>IF('Calculation 1.1'!Y24&gt;=50,"**",IF('Calculation 1.1'!Y24&gt;=25,"*",""))</f>
        <v/>
      </c>
      <c r="E32" s="21"/>
      <c r="F32" s="51">
        <f>'Calculation 1.1'!AA24</f>
        <v>407.79300000000001</v>
      </c>
      <c r="G32" s="51">
        <f>'Calculation 1.1'!AB24</f>
        <v>1.9179999999999999</v>
      </c>
      <c r="H32" s="21" t="str">
        <f>IF(F$11=0,"",IF(AND(MONTH($B$11)=9,YEAR($B$11)&lt;2023),"",IF('Calculation 1.1'!AC24&gt;=50,"**",IF('Calculation 1.1'!AC24&gt;=25,"*",""))))</f>
        <v/>
      </c>
      <c r="I32" s="53">
        <f>IF(OR('Calculation 1.1'!AA4=0,SUMSQ($F$14:$F$37)=0),0,IF(F$11=0,0,B32-F32))</f>
        <v>181.24299999999994</v>
      </c>
      <c r="J32" s="53">
        <f>IF(OR('Calculation 1.1'!AA4=0,SUMSQ($G$14:$G$37)=0),0,IF(F$11=0,0,C32-G32))</f>
        <v>0.83399999999999985</v>
      </c>
      <c r="K32" s="21" t="str">
        <f t="shared" si="0"/>
        <v/>
      </c>
      <c r="L32" s="21"/>
      <c r="M32" s="51">
        <f>'Calculation 1.1'!AH24</f>
        <v>545.44000000000005</v>
      </c>
      <c r="N32" s="51">
        <f>'Calculation 1.1'!AI24</f>
        <v>2.6</v>
      </c>
      <c r="O32" s="21" t="str">
        <f>IF(M$11=0,"",IF('Calculation 1.1'!AJ24&gt;=50,"**",IF('Calculation 1.1'!AJ24&gt;=25,"*","")))</f>
        <v/>
      </c>
      <c r="P32" s="53">
        <f>IF(OR('Calculation 1.1'!AH4=0,SUMSQ($M$14:$M$37)=0),0,IF(M$11=0,0,B32-M32))</f>
        <v>43.59599999999989</v>
      </c>
      <c r="Q32" s="53">
        <f>IF(OR('Calculation 1.1'!AH4=0,SUMSQ($N$14:$N$37)=0),0,IF(M$11=0,0,C32-N32))</f>
        <v>0.15199999999999969</v>
      </c>
      <c r="R32" s="21" t="str">
        <f t="shared" si="1"/>
        <v/>
      </c>
      <c r="S32" s="13"/>
    </row>
    <row r="33" spans="1:19" ht="12.75" customHeight="1">
      <c r="A33" s="40" t="s">
        <v>35</v>
      </c>
      <c r="B33" s="51">
        <f>'Calculation 1.1'!W25</f>
        <v>172.43199999999999</v>
      </c>
      <c r="C33" s="51">
        <f>'Calculation 1.1'!X25</f>
        <v>0.80600000000000005</v>
      </c>
      <c r="D33" s="21" t="str">
        <f>IF('Calculation 1.1'!Y25&gt;=50,"**",IF('Calculation 1.1'!Y25&gt;=25,"*",""))</f>
        <v/>
      </c>
      <c r="E33" s="21"/>
      <c r="F33" s="51">
        <f>'Calculation 1.1'!AA25</f>
        <v>139.535</v>
      </c>
      <c r="G33" s="51">
        <f>'Calculation 1.1'!AB25</f>
        <v>0.65600000000000003</v>
      </c>
      <c r="H33" s="21" t="str">
        <f>IF(F$11=0,"",IF(AND(MONTH($B$11)=9,YEAR($B$11)&lt;2023),"",IF('Calculation 1.1'!AC25&gt;=50,"**",IF('Calculation 1.1'!AC25&gt;=25,"*",""))))</f>
        <v/>
      </c>
      <c r="I33" s="53">
        <f>IF(OR('Calculation 1.1'!AA4=0,SUMSQ($F$14:$F$37)=0),0,IF(F$11=0,0,B33-F33))</f>
        <v>32.896999999999991</v>
      </c>
      <c r="J33" s="53">
        <f>IF(OR('Calculation 1.1'!AA4=0,SUMSQ($G$14:$G$37)=0),0,IF(F$11=0,0,C33-G33))</f>
        <v>0.15000000000000002</v>
      </c>
      <c r="K33" s="21" t="str">
        <f t="shared" si="0"/>
        <v/>
      </c>
      <c r="L33" s="21"/>
      <c r="M33" s="51">
        <f>'Calculation 1.1'!AH25</f>
        <v>71.484999999999999</v>
      </c>
      <c r="N33" s="51">
        <f>'Calculation 1.1'!AI25</f>
        <v>0.34100000000000003</v>
      </c>
      <c r="O33" s="21" t="str">
        <f>IF(M$11=0,"",IF('Calculation 1.1'!AJ25&gt;=50,"**",IF('Calculation 1.1'!AJ25&gt;=25,"*","")))</f>
        <v>*</v>
      </c>
      <c r="P33" s="53">
        <f>IF(OR('Calculation 1.1'!AH4=0,SUMSQ($M$14:$M$37)=0),0,IF(M$11=0,0,B33-M33))</f>
        <v>100.94699999999999</v>
      </c>
      <c r="Q33" s="53">
        <f>IF(OR('Calculation 1.1'!AH4=0,SUMSQ($N$14:$N$37)=0),0,IF(M$11=0,0,C33-N33))</f>
        <v>0.46500000000000002</v>
      </c>
      <c r="R33" s="21" t="str">
        <f t="shared" si="1"/>
        <v>*</v>
      </c>
      <c r="S33" s="13"/>
    </row>
    <row r="34" spans="1:19" ht="12.75" customHeight="1">
      <c r="A34" s="22" t="s">
        <v>15</v>
      </c>
      <c r="B34" s="51">
        <f>'Calculation 1.1'!W26</f>
        <v>5687.0240000000003</v>
      </c>
      <c r="C34" s="51">
        <f>'Calculation 1.1'!X26</f>
        <v>26.568999999999999</v>
      </c>
      <c r="D34" s="21" t="str">
        <f>IF('Calculation 1.1'!Y26&gt;=50,"**",IF('Calculation 1.1'!Y26&gt;=25,"*",""))</f>
        <v/>
      </c>
      <c r="E34" s="21"/>
      <c r="F34" s="51">
        <f>'Calculation 1.1'!AA26</f>
        <v>5900.5349999999999</v>
      </c>
      <c r="G34" s="51">
        <f>'Calculation 1.1'!AB26</f>
        <v>27.751000000000001</v>
      </c>
      <c r="H34" s="21" t="str">
        <f>IF(F$11=0,"",IF(AND(MONTH($B$11)=9,YEAR($B$11)&lt;2023),"",IF('Calculation 1.1'!AC26&gt;=50,"**",IF('Calculation 1.1'!AC26&gt;=25,"*",""))))</f>
        <v/>
      </c>
      <c r="I34" s="53">
        <f>IF(OR('Calculation 1.1'!AA4=0,SUMSQ($F$14:$F$37)=0),0,IF(F$11=0,0,B34-F34))</f>
        <v>-213.51099999999951</v>
      </c>
      <c r="J34" s="53">
        <f>IF(OR('Calculation 1.1'!AA4=0,SUMSQ($G$14:$G$37)=0),0,IF(F$11=0,0,C34-G34))</f>
        <v>-1.1820000000000022</v>
      </c>
      <c r="K34" s="21" t="str">
        <f t="shared" si="0"/>
        <v/>
      </c>
      <c r="L34" s="21"/>
      <c r="M34" s="51">
        <f>'Calculation 1.1'!AH26</f>
        <v>5660.7290000000003</v>
      </c>
      <c r="N34" s="51">
        <f>'Calculation 1.1'!AI26</f>
        <v>26.988</v>
      </c>
      <c r="O34" s="21" t="str">
        <f>IF(M$11=0,"",IF('Calculation 1.1'!AJ26&gt;=50,"**",IF('Calculation 1.1'!AJ26&gt;=25,"*","")))</f>
        <v/>
      </c>
      <c r="P34" s="53">
        <f>IF(OR('Calculation 1.1'!AH4=0,SUMSQ($M$14:$M$37)=0),0,IF(M$11=0,0,B34-M34))</f>
        <v>26.295000000000073</v>
      </c>
      <c r="Q34" s="53">
        <f>IF(OR('Calculation 1.1'!AH4=0,SUMSQ($N$14:$N$37)=0),0,IF(M$11=0,0,C34-N34))</f>
        <v>-0.41900000000000048</v>
      </c>
      <c r="R34" s="21" t="str">
        <f t="shared" si="1"/>
        <v/>
      </c>
      <c r="S34" s="13"/>
    </row>
    <row r="35" spans="1:19" ht="12.75" customHeight="1">
      <c r="A35" s="40" t="s">
        <v>36</v>
      </c>
      <c r="B35" s="51">
        <f>'Calculation 1.1'!W27</f>
        <v>2153.33</v>
      </c>
      <c r="C35" s="51">
        <f>'Calculation 1.1'!X27</f>
        <v>10.06</v>
      </c>
      <c r="D35" s="21" t="str">
        <f>IF('Calculation 1.1'!Y27&gt;=50,"**",IF('Calculation 1.1'!Y27&gt;=25,"*",""))</f>
        <v/>
      </c>
      <c r="E35" s="21"/>
      <c r="F35" s="51">
        <f>'Calculation 1.1'!AA27</f>
        <v>2589.933</v>
      </c>
      <c r="G35" s="51">
        <f>'Calculation 1.1'!AB27</f>
        <v>12.180999999999999</v>
      </c>
      <c r="H35" s="21" t="str">
        <f>IF(F$11=0,"",IF(AND(MONTH($B$11)=9,YEAR($B$11)&lt;2023),"",IF('Calculation 1.1'!AC27&gt;=50,"**",IF('Calculation 1.1'!AC27&gt;=25,"*",""))))</f>
        <v/>
      </c>
      <c r="I35" s="53">
        <f>IF(OR('Calculation 1.1'!AA4=0,SUMSQ($F$14:$F$37)=0),0,IF(F$11=0,0,B35-F35))</f>
        <v>-436.60300000000007</v>
      </c>
      <c r="J35" s="53">
        <f>IF(OR('Calculation 1.1'!AA4=0,SUMSQ($G$14:$G$37)=0),0,IF(F$11=0,0,C35-G35))</f>
        <v>-2.1209999999999987</v>
      </c>
      <c r="K35" s="21" t="str">
        <f t="shared" si="0"/>
        <v/>
      </c>
      <c r="L35" s="21"/>
      <c r="M35" s="51">
        <f>'Calculation 1.1'!AH27</f>
        <v>2398.8580000000002</v>
      </c>
      <c r="N35" s="51">
        <f>'Calculation 1.1'!AI27</f>
        <v>11.436999999999999</v>
      </c>
      <c r="O35" s="21" t="str">
        <f>IF(M$11=0,"",IF('Calculation 1.1'!AJ27&gt;=50,"**",IF('Calculation 1.1'!AJ27&gt;=25,"*","")))</f>
        <v/>
      </c>
      <c r="P35" s="53">
        <f>IF(OR('Calculation 1.1'!AH4=0,SUMSQ($M$14:$M$37)=0),0,IF(M$11=0,0,B35-M35))</f>
        <v>-245.52800000000025</v>
      </c>
      <c r="Q35" s="53">
        <f>IF(OR('Calculation 1.1'!AH4=0,SUMSQ($N$14:$N$37)=0),0,IF(M$11=0,0,C35-N35))</f>
        <v>-1.3769999999999989</v>
      </c>
      <c r="R35" s="21" t="str">
        <f t="shared" si="1"/>
        <v/>
      </c>
      <c r="S35" s="13"/>
    </row>
    <row r="36" spans="1:19" ht="12.75" customHeight="1">
      <c r="A36" s="40" t="s">
        <v>37</v>
      </c>
      <c r="B36" s="51">
        <f>'Calculation 1.1'!W28</f>
        <v>3533.694</v>
      </c>
      <c r="C36" s="51">
        <f>'Calculation 1.1'!X28</f>
        <v>16.509</v>
      </c>
      <c r="D36" s="21" t="str">
        <f>IF('Calculation 1.1'!Y28&gt;=50,"**",IF('Calculation 1.1'!Y28&gt;=25,"*",""))</f>
        <v/>
      </c>
      <c r="E36" s="21"/>
      <c r="F36" s="51">
        <f>'Calculation 1.1'!AA28</f>
        <v>3310.6019999999999</v>
      </c>
      <c r="G36" s="51">
        <f>'Calculation 1.1'!AB28</f>
        <v>15.57</v>
      </c>
      <c r="H36" s="21" t="str">
        <f>IF(F$11=0,"",IF(AND(MONTH($B$11)=9,YEAR($B$11)&lt;2023),"",IF('Calculation 1.1'!AC28&gt;=50,"**",IF('Calculation 1.1'!AC28&gt;=25,"*",""))))</f>
        <v/>
      </c>
      <c r="I36" s="53">
        <f>IF(OR('Calculation 1.1'!AA4=0,SUMSQ($F$14:$F$37)=0),0,IF(F$11=0,0,B36-F36))</f>
        <v>223.0920000000001</v>
      </c>
      <c r="J36" s="53">
        <f>IF(OR('Calculation 1.1'!AA4=0,SUMSQ($G$14:$G$37)=0),0,IF(F$11=0,0,C36-G36))</f>
        <v>0.93900000000000006</v>
      </c>
      <c r="K36" s="21" t="str">
        <f t="shared" si="0"/>
        <v/>
      </c>
      <c r="L36" s="21"/>
      <c r="M36" s="51">
        <f>'Calculation 1.1'!AH28</f>
        <v>3261.8710000000001</v>
      </c>
      <c r="N36" s="51">
        <f>'Calculation 1.1'!AI28</f>
        <v>15.551</v>
      </c>
      <c r="O36" s="21" t="str">
        <f>IF(M$11=0,"",IF('Calculation 1.1'!AJ28&gt;=50,"**",IF('Calculation 1.1'!AJ28&gt;=25,"*","")))</f>
        <v/>
      </c>
      <c r="P36" s="53">
        <f>IF(OR('Calculation 1.1'!AH4=0,SUMSQ($M$14:$M$37)=0),0,IF(M$11=0,0,B36-M36))</f>
        <v>271.82299999999987</v>
      </c>
      <c r="Q36" s="53">
        <f>IF(OR('Calculation 1.1'!AH4=0,SUMSQ($N$14:$N$37)=0),0,IF(M$11=0,0,C36-N36))</f>
        <v>0.95800000000000018</v>
      </c>
      <c r="R36" s="21" t="str">
        <f t="shared" si="1"/>
        <v/>
      </c>
      <c r="S36" s="13"/>
    </row>
    <row r="37" spans="1:19" ht="14.45" customHeight="1">
      <c r="A37" s="45" t="s">
        <v>55</v>
      </c>
      <c r="B37" s="61">
        <f>'Calculation 1.1'!W29</f>
        <v>21404.669000000002</v>
      </c>
      <c r="C37" s="61">
        <f>'Calculation 1.1'!X29</f>
        <v>100</v>
      </c>
      <c r="D37" s="46" t="str">
        <f>IF('Calculation 1.1'!Y29&gt;=50,"**",IF('Calculation 1.1'!Y29&gt;=25,"*",""))</f>
        <v/>
      </c>
      <c r="E37" s="21"/>
      <c r="F37" s="61">
        <f>'Calculation 1.1'!AA29</f>
        <v>21262.079000000002</v>
      </c>
      <c r="G37" s="61">
        <f>'Calculation 1.1'!AB29</f>
        <v>100</v>
      </c>
      <c r="H37" s="46" t="str">
        <f>IF(F$11=0,"",IF(AND(MONTH($B$11)=9,YEAR($B$11)&lt;2023),"",IF('Calculation 1.1'!AC29&gt;=50,"**",IF('Calculation 1.1'!AC29&gt;=25,"*",""))))</f>
        <v/>
      </c>
      <c r="I37" s="62">
        <f>IF(OR('Calculation 1.1'!AA4=0,SUMSQ($F$14:$F$37)=0),0,IF(F$11=0,0,B37-F37))</f>
        <v>142.59000000000015</v>
      </c>
      <c r="J37" s="65">
        <f>IF(OR('Calculation 1.1'!AA4=0,SUMSQ($G$14:$G$37)=0),0,IF(F$11=0,0,C37-G37))</f>
        <v>0</v>
      </c>
      <c r="K37" s="46" t="str">
        <f t="shared" si="0"/>
        <v/>
      </c>
      <c r="L37" s="21"/>
      <c r="M37" s="61">
        <f>'Calculation 1.1'!AH29</f>
        <v>20975.232</v>
      </c>
      <c r="N37" s="61">
        <f>'Calculation 1.1'!AI29</f>
        <v>100</v>
      </c>
      <c r="O37" s="46" t="str">
        <f>IF(M$11=0,"",IF('Calculation 1.1'!AJ29&gt;=50,"**",IF('Calculation 1.1'!AJ29&gt;=25,"*","")))</f>
        <v/>
      </c>
      <c r="P37" s="62">
        <f>IF(OR('Calculation 1.1'!AH4=0,SUMSQ($M$14:$M$37)=0),0,IF(M$11=0,0,B37-M37))</f>
        <v>429.43700000000172</v>
      </c>
      <c r="Q37" s="62">
        <f>IF(OR('Calculation 1.1'!AH4=0,SUMSQ($N$14:$N$37)=0),0,IF(M$11=0,0,C37-N37))</f>
        <v>0</v>
      </c>
      <c r="R37" s="46" t="str">
        <f t="shared" si="1"/>
        <v/>
      </c>
      <c r="S37" s="13"/>
    </row>
    <row r="38" spans="1:19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3"/>
      <c r="Q38" s="13"/>
      <c r="R38" s="13"/>
      <c r="S38" s="13"/>
    </row>
    <row r="39" spans="1:19" ht="12.75" customHeight="1">
      <c r="A39" s="22" t="s">
        <v>29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3"/>
      <c r="Q39" s="13"/>
      <c r="R39" s="13"/>
      <c r="S39" s="13"/>
    </row>
    <row r="40" spans="1:19" ht="12.75" customHeight="1">
      <c r="A40" s="22" t="s">
        <v>30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3"/>
      <c r="Q40" s="13"/>
      <c r="R40" s="13"/>
      <c r="S40" s="13"/>
    </row>
    <row r="41" spans="1:19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9"/>
      <c r="Q41" s="13"/>
      <c r="R41" s="13"/>
      <c r="S41" s="13"/>
    </row>
    <row r="42" spans="1:19" ht="12.75" customHeight="1">
      <c r="A42" s="26" t="str">
        <f ca="1">"© Commonwealth of Australia "&amp;YEAR(TODAY())</f>
        <v>© Commonwealth of Australia 2026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3"/>
      <c r="Q43" s="13"/>
      <c r="R43" s="13"/>
      <c r="S43" s="13"/>
    </row>
  </sheetData>
  <mergeCells count="16">
    <mergeCell ref="I12:K12"/>
    <mergeCell ref="B7:F7"/>
    <mergeCell ref="B9:F9"/>
    <mergeCell ref="A1:S1"/>
    <mergeCell ref="A2:M2"/>
    <mergeCell ref="A3:M3"/>
    <mergeCell ref="A4:M4"/>
    <mergeCell ref="B8:F8"/>
    <mergeCell ref="B6:F6"/>
    <mergeCell ref="P12:R12"/>
    <mergeCell ref="B11:D11"/>
    <mergeCell ref="F11:K11"/>
    <mergeCell ref="M11:R11"/>
    <mergeCell ref="B12:D12"/>
    <mergeCell ref="F12:H12"/>
    <mergeCell ref="M12:O12"/>
  </mergeCells>
  <dataValidations count="2">
    <dataValidation type="list" allowBlank="1" showInputMessage="1" showErrorMessage="1" sqref="B10:F10" xr:uid="{3A8D27C1-9848-4B12-B3A8-B4E3A4CA1360}">
      <formula1>#REF!</formula1>
    </dataValidation>
    <dataValidation type="list" allowBlank="1" showInputMessage="1" showErrorMessage="1" sqref="B6:F6" xr:uid="{FA08450A-19CB-40E2-9C1C-6F17A3418C4E}">
      <formula1>QuarterList</formula1>
    </dataValidation>
  </dataValidations>
  <hyperlinks>
    <hyperlink ref="A42" r:id="rId1" display="© Commonwealth of Australia 2013" xr:uid="{76665616-716C-4D84-B776-3E4958277DA2}"/>
  </hyperlinks>
  <pageMargins left="0.7" right="0.7" top="0.75" bottom="0.75" header="0.3" footer="0.3"/>
  <pageSetup paperSize="9" scale="59" fitToHeight="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C9EE6AE-02DE-4D35-A9BB-77AB9BBF5F6B}">
          <x14:formula1>
            <xm:f>'Calculation 1.1'!$H$3:$H$4</xm:f>
          </x14:formula1>
          <xm:sqref>B7:F7</xm:sqref>
        </x14:dataValidation>
        <x14:dataValidation type="list" allowBlank="1" showInputMessage="1" showErrorMessage="1" xr:uid="{E0C6BEA4-EDB2-42DB-BAA9-54A8A34B58A8}">
          <x14:formula1>
            <xm:f>'Calculation 1.1'!$P$3:$P$20</xm:f>
          </x14:formula1>
          <xm:sqref>B8:F8</xm:sqref>
        </x14:dataValidation>
        <x14:dataValidation type="list" allowBlank="1" showInputMessage="1" showErrorMessage="1" xr:uid="{E27488B0-CEF7-4BD8-97BA-E88D45D15DED}">
          <x14:formula1>
            <xm:f>'Calculation 1.1'!$L$3:$L$5</xm:f>
          </x14:formula1>
          <xm:sqref>B9:F9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E61"/>
  <sheetViews>
    <sheetView workbookViewId="0">
      <pane ySplit="15" topLeftCell="A16" activePane="bottomLeft" state="frozen"/>
      <selection pane="bottomLeft" activeCell="B6" sqref="B6:H6"/>
    </sheetView>
  </sheetViews>
  <sheetFormatPr defaultRowHeight="14.25"/>
  <cols>
    <col min="1" max="1" width="41.375" customWidth="1"/>
    <col min="2" max="3" width="6.125" style="3" customWidth="1"/>
    <col min="4" max="4" width="3.375" style="3" bestFit="1" customWidth="1"/>
    <col min="5" max="5" width="2.125" style="3" customWidth="1"/>
    <col min="6" max="7" width="6.125" style="3" customWidth="1"/>
    <col min="8" max="8" width="4.25" style="3" bestFit="1" customWidth="1"/>
    <col min="9" max="10" width="6.125" style="3" customWidth="1"/>
    <col min="11" max="11" width="4.25" style="3" bestFit="1" customWidth="1"/>
    <col min="12" max="13" width="6.125" style="3" customWidth="1"/>
    <col min="14" max="14" width="4.25" style="3" bestFit="1" customWidth="1"/>
    <col min="15" max="16" width="6.125" style="3" customWidth="1"/>
    <col min="17" max="17" width="4.25" style="3" bestFit="1" customWidth="1"/>
    <col min="18" max="19" width="6.125" style="3" customWidth="1"/>
    <col min="20" max="20" width="3.375" style="3" bestFit="1" customWidth="1"/>
    <col min="21" max="21" width="2.125" style="3" customWidth="1"/>
    <col min="22" max="23" width="6.125" style="3" customWidth="1"/>
    <col min="24" max="24" width="3.375" style="3" bestFit="1" customWidth="1"/>
    <col min="25" max="25" width="2.125" style="3" customWidth="1"/>
    <col min="26" max="27" width="6.125" style="3" customWidth="1"/>
    <col min="28" max="28" width="3.375" style="3" bestFit="1" customWidth="1"/>
    <col min="29" max="29" width="2.125" style="3" customWidth="1"/>
    <col min="30" max="31" width="6.125" style="3" customWidth="1"/>
    <col min="32" max="32" width="3.375" style="3" bestFit="1" customWidth="1"/>
    <col min="33" max="33" width="2.125" style="3" customWidth="1"/>
    <col min="34" max="35" width="6.125" style="3" customWidth="1"/>
    <col min="36" max="36" width="4.25" style="3" bestFit="1" customWidth="1"/>
    <col min="37" max="38" width="6.125" style="3" customWidth="1"/>
    <col min="39" max="39" width="3.375" style="3" bestFit="1" customWidth="1"/>
    <col min="40" max="41" width="6.125" style="3" customWidth="1"/>
    <col min="42" max="42" width="3.375" style="3" bestFit="1" customWidth="1"/>
    <col min="43" max="43" width="2.125" style="3" customWidth="1"/>
    <col min="44" max="45" width="6.125" style="3" customWidth="1"/>
    <col min="46" max="46" width="3.375" style="3" customWidth="1"/>
    <col min="47" max="47" width="2.125" style="3" customWidth="1"/>
    <col min="48" max="49" width="6.125" style="3" customWidth="1"/>
    <col min="50" max="50" width="3.375" style="3" bestFit="1" customWidth="1"/>
    <col min="51" max="51" width="2.125" style="3" customWidth="1"/>
    <col min="52" max="53" width="6.125" style="3" customWidth="1"/>
    <col min="54" max="54" width="3.375" style="3" bestFit="1" customWidth="1"/>
  </cols>
  <sheetData>
    <row r="1" spans="1:57" ht="68.099999999999994" customHeight="1">
      <c r="A1" s="88" t="s">
        <v>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</row>
    <row r="2" spans="1:57" ht="15.95" customHeight="1">
      <c r="A2" s="89" t="str">
        <f>Contents!A2</f>
        <v>6239.0 Barriers and Incentives to Labour Force Participation, Jun 2026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13"/>
      <c r="BD2" s="13"/>
      <c r="BE2" s="13"/>
    </row>
    <row r="3" spans="1:57" ht="14.45" customHeight="1">
      <c r="A3" s="96" t="str">
        <f>Contents!A3</f>
        <v>Released at 11:30 am (Canberra time) Wed 28 October 2026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13"/>
      <c r="BD3" s="13"/>
      <c r="BE3" s="13"/>
    </row>
    <row r="4" spans="1:57" ht="14.45" customHeight="1">
      <c r="A4" s="91" t="str">
        <f>Contents!C8</f>
        <v>Table 1.2 - Employment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15"/>
      <c r="BD4" s="15"/>
      <c r="BE4" s="15"/>
    </row>
    <row r="5" spans="1:57" ht="14.45" customHeight="1">
      <c r="A5" s="16"/>
      <c r="B5" s="13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3"/>
      <c r="BD5" s="13"/>
      <c r="BE5" s="13"/>
    </row>
    <row r="6" spans="1:57" ht="14.45" customHeight="1">
      <c r="A6" s="9" t="s">
        <v>78</v>
      </c>
      <c r="B6" s="101" t="s">
        <v>44</v>
      </c>
      <c r="C6" s="102"/>
      <c r="D6" s="102"/>
      <c r="E6" s="102"/>
      <c r="F6" s="102"/>
      <c r="G6" s="102"/>
      <c r="H6" s="103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3"/>
      <c r="BD6" s="13"/>
      <c r="BE6" s="13"/>
    </row>
    <row r="7" spans="1:57" ht="14.45" customHeight="1">
      <c r="A7" s="9" t="s">
        <v>50</v>
      </c>
      <c r="B7" s="101" t="s">
        <v>44</v>
      </c>
      <c r="C7" s="102"/>
      <c r="D7" s="102"/>
      <c r="E7" s="102"/>
      <c r="F7" s="102"/>
      <c r="G7" s="102"/>
      <c r="H7" s="103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3"/>
      <c r="BD7" s="13"/>
      <c r="BE7" s="13"/>
    </row>
    <row r="8" spans="1:57" ht="14.45" customHeight="1">
      <c r="A8" s="9" t="s">
        <v>28</v>
      </c>
      <c r="B8" s="101" t="s">
        <v>26</v>
      </c>
      <c r="C8" s="102"/>
      <c r="D8" s="102"/>
      <c r="E8" s="102"/>
      <c r="F8" s="102"/>
      <c r="G8" s="102"/>
      <c r="H8" s="103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3"/>
      <c r="BD8" s="13"/>
      <c r="BE8" s="13"/>
    </row>
    <row r="9" spans="1:57" ht="15" thickBot="1">
      <c r="A9" s="17"/>
      <c r="B9" s="17"/>
      <c r="C9" s="17"/>
      <c r="D9" s="17"/>
      <c r="E9" s="17"/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3"/>
      <c r="BD9" s="13"/>
      <c r="BE9" s="13"/>
    </row>
    <row r="10" spans="1:57" ht="24.95" customHeight="1" thickBot="1">
      <c r="A10" s="18"/>
      <c r="B10" s="104" t="s">
        <v>8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32"/>
      <c r="AH10" s="104" t="s">
        <v>13</v>
      </c>
      <c r="AI10" s="104"/>
      <c r="AJ10" s="104"/>
      <c r="AK10" s="104"/>
      <c r="AL10" s="104"/>
      <c r="AM10" s="104"/>
      <c r="AN10" s="104"/>
      <c r="AO10" s="104"/>
      <c r="AP10" s="104"/>
      <c r="AQ10" s="32"/>
      <c r="AR10" s="97" t="s">
        <v>88</v>
      </c>
      <c r="AS10" s="97"/>
      <c r="AT10" s="97"/>
      <c r="AU10" s="32"/>
      <c r="AV10" s="97" t="s">
        <v>89</v>
      </c>
      <c r="AW10" s="97"/>
      <c r="AX10" s="97"/>
      <c r="AY10" s="32"/>
      <c r="AZ10" s="97" t="s">
        <v>55</v>
      </c>
      <c r="BA10" s="97"/>
      <c r="BB10" s="97"/>
      <c r="BC10" s="13"/>
      <c r="BD10" s="13"/>
      <c r="BE10" s="13"/>
    </row>
    <row r="11" spans="1:57" ht="24.95" customHeight="1" thickBot="1">
      <c r="A11" s="18"/>
      <c r="B11" s="97" t="s">
        <v>48</v>
      </c>
      <c r="C11" s="97"/>
      <c r="D11" s="97"/>
      <c r="E11" s="32"/>
      <c r="F11" s="95" t="s">
        <v>42</v>
      </c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8"/>
      <c r="V11" s="95"/>
      <c r="W11" s="95"/>
      <c r="X11" s="95"/>
      <c r="Y11" s="98"/>
      <c r="Z11" s="95"/>
      <c r="AA11" s="95"/>
      <c r="AB11" s="95"/>
      <c r="AC11" s="32"/>
      <c r="AD11" s="97" t="s">
        <v>16</v>
      </c>
      <c r="AE11" s="97"/>
      <c r="AF11" s="97"/>
      <c r="AG11" s="32"/>
      <c r="AH11" s="97" t="s">
        <v>49</v>
      </c>
      <c r="AI11" s="97"/>
      <c r="AJ11" s="97"/>
      <c r="AK11" s="97" t="s">
        <v>31</v>
      </c>
      <c r="AL11" s="97"/>
      <c r="AM11" s="97"/>
      <c r="AN11" s="97" t="s">
        <v>16</v>
      </c>
      <c r="AO11" s="97"/>
      <c r="AP11" s="97"/>
      <c r="AQ11" s="32"/>
      <c r="AR11" s="98"/>
      <c r="AS11" s="98"/>
      <c r="AT11" s="98"/>
      <c r="AU11" s="32"/>
      <c r="AV11" s="98"/>
      <c r="AW11" s="98"/>
      <c r="AX11" s="98"/>
      <c r="AY11" s="32"/>
      <c r="AZ11" s="98"/>
      <c r="BA11" s="98"/>
      <c r="BB11" s="98"/>
      <c r="BC11" s="13"/>
      <c r="BD11" s="13"/>
      <c r="BE11" s="13"/>
    </row>
    <row r="12" spans="1:57" ht="24.95" customHeight="1" thickTop="1" thickBot="1">
      <c r="A12" s="18"/>
      <c r="B12" s="98"/>
      <c r="C12" s="98"/>
      <c r="D12" s="98"/>
      <c r="E12" s="32"/>
      <c r="F12" s="100" t="s">
        <v>9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31"/>
      <c r="V12" s="98" t="s">
        <v>12</v>
      </c>
      <c r="W12" s="98"/>
      <c r="X12" s="98"/>
      <c r="Y12" s="31"/>
      <c r="Z12" s="98" t="s">
        <v>16</v>
      </c>
      <c r="AA12" s="98"/>
      <c r="AB12" s="98"/>
      <c r="AC12" s="32"/>
      <c r="AD12" s="98"/>
      <c r="AE12" s="98"/>
      <c r="AF12" s="98"/>
      <c r="AG12" s="32"/>
      <c r="AH12" s="98"/>
      <c r="AI12" s="98"/>
      <c r="AJ12" s="98"/>
      <c r="AK12" s="98"/>
      <c r="AL12" s="98"/>
      <c r="AM12" s="98"/>
      <c r="AN12" s="98"/>
      <c r="AO12" s="98"/>
      <c r="AP12" s="98"/>
      <c r="AQ12" s="32"/>
      <c r="AR12" s="98"/>
      <c r="AS12" s="98"/>
      <c r="AT12" s="98"/>
      <c r="AU12" s="32"/>
      <c r="AV12" s="98"/>
      <c r="AW12" s="98"/>
      <c r="AX12" s="98"/>
      <c r="AY12" s="32"/>
      <c r="AZ12" s="98"/>
      <c r="BA12" s="98"/>
      <c r="BB12" s="98"/>
      <c r="BC12" s="13"/>
      <c r="BD12" s="13"/>
      <c r="BE12" s="13"/>
    </row>
    <row r="13" spans="1:57" ht="24.95" customHeight="1" thickTop="1">
      <c r="A13" s="18"/>
      <c r="B13" s="98"/>
      <c r="C13" s="98"/>
      <c r="D13" s="98"/>
      <c r="E13" s="32"/>
      <c r="F13" s="105" t="s">
        <v>33</v>
      </c>
      <c r="G13" s="105"/>
      <c r="H13" s="105"/>
      <c r="I13" s="105"/>
      <c r="J13" s="105"/>
      <c r="K13" s="105"/>
      <c r="L13" s="105"/>
      <c r="M13" s="105"/>
      <c r="N13" s="105"/>
      <c r="O13" s="98" t="s">
        <v>52</v>
      </c>
      <c r="P13" s="98"/>
      <c r="Q13" s="98"/>
      <c r="R13" s="98" t="s">
        <v>16</v>
      </c>
      <c r="S13" s="98"/>
      <c r="T13" s="98"/>
      <c r="U13" s="32"/>
      <c r="V13" s="98"/>
      <c r="W13" s="98"/>
      <c r="X13" s="98"/>
      <c r="Y13" s="32"/>
      <c r="Z13" s="98"/>
      <c r="AA13" s="98"/>
      <c r="AB13" s="98"/>
      <c r="AC13" s="32"/>
      <c r="AD13" s="98"/>
      <c r="AE13" s="98"/>
      <c r="AF13" s="98"/>
      <c r="AG13" s="32"/>
      <c r="AH13" s="98"/>
      <c r="AI13" s="98"/>
      <c r="AJ13" s="98"/>
      <c r="AK13" s="98"/>
      <c r="AL13" s="98"/>
      <c r="AM13" s="98"/>
      <c r="AN13" s="98"/>
      <c r="AO13" s="98"/>
      <c r="AP13" s="98"/>
      <c r="AQ13" s="32"/>
      <c r="AR13" s="98"/>
      <c r="AS13" s="98"/>
      <c r="AT13" s="98"/>
      <c r="AU13" s="32"/>
      <c r="AV13" s="98"/>
      <c r="AW13" s="98"/>
      <c r="AX13" s="98"/>
      <c r="AY13" s="32"/>
      <c r="AZ13" s="98"/>
      <c r="BA13" s="98"/>
      <c r="BB13" s="98"/>
      <c r="BC13" s="13"/>
      <c r="BD13" s="13"/>
      <c r="BE13" s="13"/>
    </row>
    <row r="14" spans="1:57" ht="24.95" customHeight="1" thickBot="1">
      <c r="A14" s="18"/>
      <c r="B14" s="99"/>
      <c r="C14" s="99"/>
      <c r="D14" s="99"/>
      <c r="E14" s="30"/>
      <c r="F14" s="95" t="s">
        <v>10</v>
      </c>
      <c r="G14" s="95"/>
      <c r="H14" s="95"/>
      <c r="I14" s="95" t="s">
        <v>51</v>
      </c>
      <c r="J14" s="95"/>
      <c r="K14" s="95"/>
      <c r="L14" s="95" t="s">
        <v>16</v>
      </c>
      <c r="M14" s="95"/>
      <c r="N14" s="95"/>
      <c r="O14" s="95"/>
      <c r="P14" s="95"/>
      <c r="Q14" s="95"/>
      <c r="R14" s="95"/>
      <c r="S14" s="95"/>
      <c r="T14" s="95"/>
      <c r="U14" s="30"/>
      <c r="V14" s="95"/>
      <c r="W14" s="95"/>
      <c r="X14" s="95"/>
      <c r="Y14" s="30"/>
      <c r="Z14" s="95"/>
      <c r="AA14" s="95"/>
      <c r="AB14" s="95"/>
      <c r="AC14" s="30"/>
      <c r="AD14" s="99"/>
      <c r="AE14" s="99"/>
      <c r="AF14" s="99"/>
      <c r="AG14" s="32"/>
      <c r="AH14" s="99"/>
      <c r="AI14" s="99"/>
      <c r="AJ14" s="99"/>
      <c r="AK14" s="99"/>
      <c r="AL14" s="99"/>
      <c r="AM14" s="99"/>
      <c r="AN14" s="99"/>
      <c r="AO14" s="99"/>
      <c r="AP14" s="99"/>
      <c r="AQ14" s="32"/>
      <c r="AR14" s="99"/>
      <c r="AS14" s="99"/>
      <c r="AT14" s="99"/>
      <c r="AU14" s="32"/>
      <c r="AV14" s="99"/>
      <c r="AW14" s="99"/>
      <c r="AX14" s="99"/>
      <c r="AY14" s="32"/>
      <c r="AZ14" s="99"/>
      <c r="BA14" s="99"/>
      <c r="BB14" s="99"/>
      <c r="BC14" s="13"/>
      <c r="BD14" s="13"/>
      <c r="BE14" s="13"/>
    </row>
    <row r="15" spans="1:57" ht="14.45" customHeight="1">
      <c r="A15" s="18"/>
      <c r="B15" s="27" t="s">
        <v>6</v>
      </c>
      <c r="C15" s="27" t="s">
        <v>7</v>
      </c>
      <c r="D15" s="27"/>
      <c r="E15" s="19"/>
      <c r="F15" s="27" t="s">
        <v>6</v>
      </c>
      <c r="G15" s="27" t="s">
        <v>7</v>
      </c>
      <c r="H15" s="27"/>
      <c r="I15" s="27" t="s">
        <v>6</v>
      </c>
      <c r="J15" s="27" t="s">
        <v>7</v>
      </c>
      <c r="K15" s="27"/>
      <c r="L15" s="27" t="s">
        <v>6</v>
      </c>
      <c r="M15" s="27" t="s">
        <v>7</v>
      </c>
      <c r="N15" s="27"/>
      <c r="O15" s="27" t="s">
        <v>6</v>
      </c>
      <c r="P15" s="27" t="s">
        <v>7</v>
      </c>
      <c r="Q15" s="27"/>
      <c r="R15" s="27" t="s">
        <v>6</v>
      </c>
      <c r="S15" s="27" t="s">
        <v>7</v>
      </c>
      <c r="T15" s="27"/>
      <c r="U15" s="19"/>
      <c r="V15" s="27" t="s">
        <v>6</v>
      </c>
      <c r="W15" s="27" t="s">
        <v>7</v>
      </c>
      <c r="X15" s="27"/>
      <c r="Y15" s="19"/>
      <c r="Z15" s="27" t="s">
        <v>6</v>
      </c>
      <c r="AA15" s="27" t="s">
        <v>7</v>
      </c>
      <c r="AB15" s="27"/>
      <c r="AC15" s="19"/>
      <c r="AD15" s="27" t="s">
        <v>6</v>
      </c>
      <c r="AE15" s="27" t="s">
        <v>7</v>
      </c>
      <c r="AF15" s="27"/>
      <c r="AG15" s="19"/>
      <c r="AH15" s="27" t="s">
        <v>6</v>
      </c>
      <c r="AI15" s="27" t="s">
        <v>7</v>
      </c>
      <c r="AJ15" s="27"/>
      <c r="AK15" s="27" t="s">
        <v>6</v>
      </c>
      <c r="AL15" s="27" t="s">
        <v>7</v>
      </c>
      <c r="AM15" s="27"/>
      <c r="AN15" s="27" t="s">
        <v>6</v>
      </c>
      <c r="AO15" s="27" t="s">
        <v>7</v>
      </c>
      <c r="AP15" s="27"/>
      <c r="AQ15" s="19"/>
      <c r="AR15" s="27" t="s">
        <v>6</v>
      </c>
      <c r="AS15" s="27" t="s">
        <v>7</v>
      </c>
      <c r="AT15" s="27"/>
      <c r="AU15" s="19"/>
      <c r="AV15" s="27" t="s">
        <v>6</v>
      </c>
      <c r="AW15" s="27" t="s">
        <v>7</v>
      </c>
      <c r="AX15" s="27"/>
      <c r="AY15" s="19"/>
      <c r="AZ15" s="27" t="s">
        <v>6</v>
      </c>
      <c r="BA15" s="27" t="s">
        <v>7</v>
      </c>
      <c r="BB15" s="27"/>
      <c r="BC15" s="13"/>
      <c r="BD15" s="13"/>
      <c r="BE15" s="13"/>
    </row>
    <row r="16" spans="1:57" ht="12.75" customHeight="1">
      <c r="A16" s="25" t="s">
        <v>79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3"/>
      <c r="BD16" s="13"/>
      <c r="BE16" s="13"/>
    </row>
    <row r="17" spans="1:57" ht="12.75" customHeight="1">
      <c r="A17" s="35">
        <v>41883</v>
      </c>
      <c r="B17" s="51">
        <f>'Calculation 1.2'!Q5</f>
        <v>7720.701</v>
      </c>
      <c r="C17" s="51">
        <f>'Calculation 1.2'!R5</f>
        <v>44.316000000000003</v>
      </c>
      <c r="D17" s="21" t="str">
        <f>IF('Calculation 1.2'!S5="","",IF('Calculation 1.2'!S5&gt;=50,"**",IF('Calculation 1.2'!S5&gt;=25,"*","")))</f>
        <v/>
      </c>
      <c r="E17" s="21"/>
      <c r="F17" s="51">
        <f>'Calculation 1.2'!U5</f>
        <v>457.09899999999999</v>
      </c>
      <c r="G17" s="51">
        <f>'Calculation 1.2'!V5</f>
        <v>2.6240000000000001</v>
      </c>
      <c r="H17" s="21" t="str">
        <f>IF('Calculation 1.2'!W5="","",IF('Calculation 1.2'!W5&gt;=50,"**",IF('Calculation 1.2'!W5&gt;=25,"*","")))</f>
        <v/>
      </c>
      <c r="I17" s="51">
        <f>'Calculation 1.2'!X5</f>
        <v>409.88400000000001</v>
      </c>
      <c r="J17" s="51">
        <f>'Calculation 1.2'!Y5</f>
        <v>2.3530000000000002</v>
      </c>
      <c r="K17" s="21" t="str">
        <f>IF('Calculation 1.2'!Z5="","",IF('Calculation 1.2'!Z5&gt;=50,"**",IF('Calculation 1.2'!Z5&gt;=25,"*","")))</f>
        <v/>
      </c>
      <c r="L17" s="51">
        <f>'Calculation 1.2'!AA5</f>
        <v>866.98299999999995</v>
      </c>
      <c r="M17" s="51">
        <f>'Calculation 1.2'!AB5</f>
        <v>4.976</v>
      </c>
      <c r="N17" s="21" t="str">
        <f>IF('Calculation 1.2'!AC5="","",IF('Calculation 1.2'!AC5&gt;=50,"**",IF('Calculation 1.2'!AC5&gt;=25,"*","")))</f>
        <v/>
      </c>
      <c r="O17" s="51">
        <f>'Calculation 1.2'!AD5</f>
        <v>68.478999999999999</v>
      </c>
      <c r="P17" s="51">
        <f>'Calculation 1.2'!AE5</f>
        <v>0.39300000000000002</v>
      </c>
      <c r="Q17" s="21" t="str">
        <f>IF('Calculation 1.2'!AF5="","",IF('Calculation 1.2'!AF5&gt;=50,"**",IF('Calculation 1.2'!AF5&gt;=25,"*","")))</f>
        <v>*</v>
      </c>
      <c r="R17" s="51">
        <f>'Calculation 1.2'!AG5</f>
        <v>935.46199999999999</v>
      </c>
      <c r="S17" s="51">
        <f>'Calculation 1.2'!AH5</f>
        <v>5.3689999999999998</v>
      </c>
      <c r="T17" s="21" t="str">
        <f>IF('Calculation 1.2'!AI5="","",IF('Calculation 1.2'!AI5&gt;=50,"**",IF('Calculation 1.2'!AI5&gt;=25,"*","")))</f>
        <v/>
      </c>
      <c r="U17" s="21"/>
      <c r="V17" s="51">
        <f>'Calculation 1.2'!AK5</f>
        <v>2427.9670000000001</v>
      </c>
      <c r="W17" s="51">
        <f>'Calculation 1.2'!AL5</f>
        <v>13.936</v>
      </c>
      <c r="X17" s="21" t="str">
        <f>IF('Calculation 1.2'!AM5="","",IF('Calculation 1.2'!AM5&gt;=50,"**",IF('Calculation 1.2'!AM5&gt;=25,"*","")))</f>
        <v/>
      </c>
      <c r="Y17" s="21"/>
      <c r="Z17" s="51">
        <f>'Calculation 1.2'!AO5</f>
        <v>3363.4290000000001</v>
      </c>
      <c r="AA17" s="51">
        <f>'Calculation 1.2'!AP5</f>
        <v>19.306000000000001</v>
      </c>
      <c r="AB17" s="21" t="str">
        <f>IF('Calculation 1.2'!AQ5="","",IF('Calculation 1.2'!AQ5&gt;=50,"**",IF('Calculation 1.2'!AQ5&gt;=25,"*","")))</f>
        <v/>
      </c>
      <c r="AC17" s="21"/>
      <c r="AD17" s="51">
        <f>'Calculation 1.2'!AS5</f>
        <v>11084.13</v>
      </c>
      <c r="AE17" s="51">
        <f>'Calculation 1.2'!AT5</f>
        <v>63.622</v>
      </c>
      <c r="AF17" s="21" t="str">
        <f>IF('Calculation 1.2'!AU5="","",IF('Calculation 1.2'!AU5&gt;=50,"**",IF('Calculation 1.2'!AU5&gt;=25,"*","")))</f>
        <v/>
      </c>
      <c r="AG17" s="21"/>
      <c r="AH17" s="51">
        <f>'Calculation 1.2'!AW5</f>
        <v>22.986999999999998</v>
      </c>
      <c r="AI17" s="51">
        <f>'Calculation 1.2'!AX5</f>
        <v>0.13200000000000001</v>
      </c>
      <c r="AJ17" s="21" t="str">
        <f>IF('Calculation 1.2'!AY5="","",IF('Calculation 1.2'!AY5&gt;=50,"**",IF('Calculation 1.2'!AY5&gt;=25,"*","")))</f>
        <v>**</v>
      </c>
      <c r="AK17" s="51">
        <f>'Calculation 1.2'!AZ5</f>
        <v>636.42600000000004</v>
      </c>
      <c r="AL17" s="51">
        <f>'Calculation 1.2'!BA5</f>
        <v>3.653</v>
      </c>
      <c r="AM17" s="21" t="str">
        <f>IF('Calculation 1.2'!BB5="","",IF('Calculation 1.2'!BB5&gt;=50,"**",IF('Calculation 1.2'!BB5&gt;=25,"*","")))</f>
        <v/>
      </c>
      <c r="AN17" s="51">
        <f>'Calculation 1.2'!BC5</f>
        <v>659.41300000000001</v>
      </c>
      <c r="AO17" s="51">
        <f>'Calculation 1.2'!BD5</f>
        <v>3.7850000000000001</v>
      </c>
      <c r="AP17" s="21" t="str">
        <f>IF('Calculation 1.2'!BE5="","",IF('Calculation 1.2'!BE5&gt;=50,"**",IF('Calculation 1.2'!BE5&gt;=25,"*","")))</f>
        <v/>
      </c>
      <c r="AQ17" s="21"/>
      <c r="AR17" s="51">
        <f>'Calculation 1.2'!BG5</f>
        <v>11743.543</v>
      </c>
      <c r="AS17" s="51">
        <f>'Calculation 1.2'!BH5</f>
        <v>67.406999999999996</v>
      </c>
      <c r="AT17" s="21" t="str">
        <f>IF('Calculation 1.2'!BI5="","",IF('Calculation 1.2'!BI5&gt;=50,"**",IF('Calculation 1.2'!BI5&gt;=25,"*","")))</f>
        <v/>
      </c>
      <c r="AU17" s="21"/>
      <c r="AV17" s="51">
        <f>'Calculation 1.2'!BK5</f>
        <v>5678.3540000000003</v>
      </c>
      <c r="AW17" s="51">
        <f>'Calculation 1.2'!BL5</f>
        <v>32.593000000000004</v>
      </c>
      <c r="AX17" s="21" t="str">
        <f>IF('Calculation 1.2'!BM5="","",IF('Calculation 1.2'!BM5&gt;=50,"**",IF('Calculation 1.2'!BM5&gt;=25,"*","")))</f>
        <v/>
      </c>
      <c r="AY17" s="21"/>
      <c r="AZ17" s="51">
        <f>'Calculation 1.2'!BO5</f>
        <v>17421.897000000001</v>
      </c>
      <c r="BA17" s="51">
        <f>'Calculation 1.2'!BP5</f>
        <v>100</v>
      </c>
      <c r="BB17" s="21" t="str">
        <f>IF('Calculation 1.2'!BQ5="","",IF('Calculation 1.2'!BQ5&gt;=50,"**",IF('Calculation 1.2'!BQ5&gt;=25,"*","")))</f>
        <v/>
      </c>
      <c r="BC17" s="13"/>
      <c r="BD17" s="13"/>
      <c r="BE17" s="13"/>
    </row>
    <row r="18" spans="1:57" ht="12.75" customHeight="1">
      <c r="A18" s="35">
        <v>41974</v>
      </c>
      <c r="B18" s="51">
        <f>'Calculation 1.2'!Q6</f>
        <v>7813.9849999999997</v>
      </c>
      <c r="C18" s="51">
        <f>'Calculation 1.2'!R6</f>
        <v>44.575000000000003</v>
      </c>
      <c r="D18" s="21" t="str">
        <f>IF('Calculation 1.2'!S6="","",IF('Calculation 1.2'!S6&gt;=50,"**",IF('Calculation 1.2'!S6&gt;=25,"*","")))</f>
        <v/>
      </c>
      <c r="E18" s="21"/>
      <c r="F18" s="51">
        <f>'Calculation 1.2'!U6</f>
        <v>509.81</v>
      </c>
      <c r="G18" s="51">
        <f>'Calculation 1.2'!V6</f>
        <v>2.9079999999999999</v>
      </c>
      <c r="H18" s="21" t="str">
        <f>IF('Calculation 1.2'!W6="","",IF('Calculation 1.2'!W6&gt;=50,"**",IF('Calculation 1.2'!W6&gt;=25,"*","")))</f>
        <v/>
      </c>
      <c r="I18" s="51">
        <f>'Calculation 1.2'!X6</f>
        <v>452.92500000000001</v>
      </c>
      <c r="J18" s="51">
        <f>'Calculation 1.2'!Y6</f>
        <v>2.5840000000000001</v>
      </c>
      <c r="K18" s="21" t="str">
        <f>IF('Calculation 1.2'!Z6="","",IF('Calculation 1.2'!Z6&gt;=50,"**",IF('Calculation 1.2'!Z6&gt;=25,"*","")))</f>
        <v/>
      </c>
      <c r="L18" s="51">
        <f>'Calculation 1.2'!AA6</f>
        <v>962.73500000000001</v>
      </c>
      <c r="M18" s="51">
        <f>'Calculation 1.2'!AB6</f>
        <v>5.492</v>
      </c>
      <c r="N18" s="21" t="str">
        <f>IF('Calculation 1.2'!AC6="","",IF('Calculation 1.2'!AC6&gt;=50,"**",IF('Calculation 1.2'!AC6&gt;=25,"*","")))</f>
        <v/>
      </c>
      <c r="O18" s="51">
        <f>'Calculation 1.2'!AD6</f>
        <v>39.588000000000001</v>
      </c>
      <c r="P18" s="51">
        <f>'Calculation 1.2'!AE6</f>
        <v>0.22600000000000001</v>
      </c>
      <c r="Q18" s="21" t="str">
        <f>IF('Calculation 1.2'!AF6="","",IF('Calculation 1.2'!AF6&gt;=50,"**",IF('Calculation 1.2'!AF6&gt;=25,"*","")))</f>
        <v>*</v>
      </c>
      <c r="R18" s="51">
        <f>'Calculation 1.2'!AG6</f>
        <v>1002.323</v>
      </c>
      <c r="S18" s="51">
        <f>'Calculation 1.2'!AH6</f>
        <v>5.718</v>
      </c>
      <c r="T18" s="21" t="str">
        <f>IF('Calculation 1.2'!AI6="","",IF('Calculation 1.2'!AI6&gt;=50,"**",IF('Calculation 1.2'!AI6&gt;=25,"*","")))</f>
        <v/>
      </c>
      <c r="U18" s="21"/>
      <c r="V18" s="51">
        <f>'Calculation 1.2'!AK6</f>
        <v>2358.56</v>
      </c>
      <c r="W18" s="51">
        <f>'Calculation 1.2'!AL6</f>
        <v>13.455</v>
      </c>
      <c r="X18" s="21" t="str">
        <f>IF('Calculation 1.2'!AM6="","",IF('Calculation 1.2'!AM6&gt;=50,"**",IF('Calculation 1.2'!AM6&gt;=25,"*","")))</f>
        <v/>
      </c>
      <c r="Y18" s="21"/>
      <c r="Z18" s="51">
        <f>'Calculation 1.2'!AO6</f>
        <v>3360.8829999999998</v>
      </c>
      <c r="AA18" s="51">
        <f>'Calculation 1.2'!AP6</f>
        <v>19.172000000000001</v>
      </c>
      <c r="AB18" s="21" t="str">
        <f>IF('Calculation 1.2'!AQ6="","",IF('Calculation 1.2'!AQ6&gt;=50,"**",IF('Calculation 1.2'!AQ6&gt;=25,"*","")))</f>
        <v/>
      </c>
      <c r="AC18" s="21"/>
      <c r="AD18" s="51">
        <f>'Calculation 1.2'!AS6</f>
        <v>11174.868</v>
      </c>
      <c r="AE18" s="51">
        <f>'Calculation 1.2'!AT6</f>
        <v>63.747999999999998</v>
      </c>
      <c r="AF18" s="21" t="str">
        <f>IF('Calculation 1.2'!AU6="","",IF('Calculation 1.2'!AU6&gt;=50,"**",IF('Calculation 1.2'!AU6&gt;=25,"*","")))</f>
        <v/>
      </c>
      <c r="AG18" s="21"/>
      <c r="AH18" s="51">
        <f>'Calculation 1.2'!AW6</f>
        <v>20.896000000000001</v>
      </c>
      <c r="AI18" s="51">
        <f>'Calculation 1.2'!AX6</f>
        <v>0.11899999999999999</v>
      </c>
      <c r="AJ18" s="21" t="str">
        <f>IF('Calculation 1.2'!AY6="","",IF('Calculation 1.2'!AY6&gt;=50,"**",IF('Calculation 1.2'!AY6&gt;=25,"*","")))</f>
        <v>**</v>
      </c>
      <c r="AK18" s="51">
        <f>'Calculation 1.2'!AZ6</f>
        <v>613.476</v>
      </c>
      <c r="AL18" s="51">
        <f>'Calculation 1.2'!BA6</f>
        <v>3.5</v>
      </c>
      <c r="AM18" s="21" t="str">
        <f>IF('Calculation 1.2'!BB6="","",IF('Calculation 1.2'!BB6&gt;=50,"**",IF('Calculation 1.2'!BB6&gt;=25,"*","")))</f>
        <v/>
      </c>
      <c r="AN18" s="51">
        <f>'Calculation 1.2'!BC6</f>
        <v>634.37199999999996</v>
      </c>
      <c r="AO18" s="51">
        <f>'Calculation 1.2'!BD6</f>
        <v>3.6190000000000002</v>
      </c>
      <c r="AP18" s="21" t="str">
        <f>IF('Calculation 1.2'!BE6="","",IF('Calculation 1.2'!BE6&gt;=50,"**",IF('Calculation 1.2'!BE6&gt;=25,"*","")))</f>
        <v/>
      </c>
      <c r="AQ18" s="21"/>
      <c r="AR18" s="51">
        <f>'Calculation 1.2'!BG6</f>
        <v>11809.24</v>
      </c>
      <c r="AS18" s="51">
        <f>'Calculation 1.2'!BH6</f>
        <v>67.366</v>
      </c>
      <c r="AT18" s="21" t="str">
        <f>IF('Calculation 1.2'!BI6="","",IF('Calculation 1.2'!BI6&gt;=50,"**",IF('Calculation 1.2'!BI6&gt;=25,"*","")))</f>
        <v/>
      </c>
      <c r="AU18" s="21"/>
      <c r="AV18" s="51">
        <f>'Calculation 1.2'!BK6</f>
        <v>5720.616</v>
      </c>
      <c r="AW18" s="51">
        <f>'Calculation 1.2'!BL6</f>
        <v>32.634</v>
      </c>
      <c r="AX18" s="21" t="str">
        <f>IF('Calculation 1.2'!BM6="","",IF('Calculation 1.2'!BM6&gt;=50,"**",IF('Calculation 1.2'!BM6&gt;=25,"*","")))</f>
        <v/>
      </c>
      <c r="AY18" s="21"/>
      <c r="AZ18" s="51">
        <f>'Calculation 1.2'!BO6</f>
        <v>17529.856</v>
      </c>
      <c r="BA18" s="51">
        <f>'Calculation 1.2'!BP6</f>
        <v>100</v>
      </c>
      <c r="BB18" s="21" t="str">
        <f>IF('Calculation 1.2'!BQ6="","",IF('Calculation 1.2'!BQ6&gt;=50,"**",IF('Calculation 1.2'!BQ6&gt;=25,"*","")))</f>
        <v/>
      </c>
      <c r="BC18" s="13"/>
      <c r="BD18" s="13"/>
      <c r="BE18" s="13"/>
    </row>
    <row r="19" spans="1:57" ht="12.75" customHeight="1">
      <c r="A19" s="35">
        <v>42064</v>
      </c>
      <c r="B19" s="51">
        <f>'Calculation 1.2'!Q7</f>
        <v>7776.817</v>
      </c>
      <c r="C19" s="51">
        <f>'Calculation 1.2'!R7</f>
        <v>44.207000000000001</v>
      </c>
      <c r="D19" s="21" t="str">
        <f>IF('Calculation 1.2'!S7="","",IF('Calculation 1.2'!S7&gt;=50,"**",IF('Calculation 1.2'!S7&gt;=25,"*","")))</f>
        <v/>
      </c>
      <c r="E19" s="21"/>
      <c r="F19" s="51">
        <f>'Calculation 1.2'!U7</f>
        <v>462.90499999999997</v>
      </c>
      <c r="G19" s="51">
        <f>'Calculation 1.2'!V7</f>
        <v>2.6309999999999998</v>
      </c>
      <c r="H19" s="21" t="str">
        <f>IF('Calculation 1.2'!W7="","",IF('Calculation 1.2'!W7&gt;=50,"**",IF('Calculation 1.2'!W7&gt;=25,"*","")))</f>
        <v/>
      </c>
      <c r="I19" s="51">
        <f>'Calculation 1.2'!X7</f>
        <v>314.61200000000002</v>
      </c>
      <c r="J19" s="51">
        <f>'Calculation 1.2'!Y7</f>
        <v>1.788</v>
      </c>
      <c r="K19" s="21" t="str">
        <f>IF('Calculation 1.2'!Z7="","",IF('Calculation 1.2'!Z7&gt;=50,"**",IF('Calculation 1.2'!Z7&gt;=25,"*","")))</f>
        <v/>
      </c>
      <c r="L19" s="51">
        <f>'Calculation 1.2'!AA7</f>
        <v>777.51700000000005</v>
      </c>
      <c r="M19" s="51">
        <f>'Calculation 1.2'!AB7</f>
        <v>4.42</v>
      </c>
      <c r="N19" s="21" t="str">
        <f>IF('Calculation 1.2'!AC7="","",IF('Calculation 1.2'!AC7&gt;=50,"**",IF('Calculation 1.2'!AC7&gt;=25,"*","")))</f>
        <v/>
      </c>
      <c r="O19" s="51">
        <f>'Calculation 1.2'!AD7</f>
        <v>86.040999999999997</v>
      </c>
      <c r="P19" s="51">
        <f>'Calculation 1.2'!AE7</f>
        <v>0.48899999999999999</v>
      </c>
      <c r="Q19" s="21" t="str">
        <f>IF('Calculation 1.2'!AF7="","",IF('Calculation 1.2'!AF7&gt;=50,"**",IF('Calculation 1.2'!AF7&gt;=25,"*","")))</f>
        <v>*</v>
      </c>
      <c r="R19" s="51">
        <f>'Calculation 1.2'!AG7</f>
        <v>863.55799999999999</v>
      </c>
      <c r="S19" s="51">
        <f>'Calculation 1.2'!AH7</f>
        <v>4.9089999999999998</v>
      </c>
      <c r="T19" s="21" t="str">
        <f>IF('Calculation 1.2'!AI7="","",IF('Calculation 1.2'!AI7&gt;=50,"**",IF('Calculation 1.2'!AI7&gt;=25,"*","")))</f>
        <v/>
      </c>
      <c r="U19" s="21"/>
      <c r="V19" s="51">
        <f>'Calculation 1.2'!AK7</f>
        <v>2531.58</v>
      </c>
      <c r="W19" s="51">
        <f>'Calculation 1.2'!AL7</f>
        <v>14.391</v>
      </c>
      <c r="X19" s="21" t="str">
        <f>IF('Calculation 1.2'!AM7="","",IF('Calculation 1.2'!AM7&gt;=50,"**",IF('Calculation 1.2'!AM7&gt;=25,"*","")))</f>
        <v/>
      </c>
      <c r="Y19" s="21"/>
      <c r="Z19" s="51">
        <f>'Calculation 1.2'!AO7</f>
        <v>3395.1390000000001</v>
      </c>
      <c r="AA19" s="51">
        <f>'Calculation 1.2'!AP7</f>
        <v>19.298999999999999</v>
      </c>
      <c r="AB19" s="21" t="str">
        <f>IF('Calculation 1.2'!AQ7="","",IF('Calculation 1.2'!AQ7&gt;=50,"**",IF('Calculation 1.2'!AQ7&gt;=25,"*","")))</f>
        <v/>
      </c>
      <c r="AC19" s="21"/>
      <c r="AD19" s="51">
        <f>'Calculation 1.2'!AS7</f>
        <v>11171.956</v>
      </c>
      <c r="AE19" s="51">
        <f>'Calculation 1.2'!AT7</f>
        <v>63.506</v>
      </c>
      <c r="AF19" s="21" t="str">
        <f>IF('Calculation 1.2'!AU7="","",IF('Calculation 1.2'!AU7&gt;=50,"**",IF('Calculation 1.2'!AU7&gt;=25,"*","")))</f>
        <v/>
      </c>
      <c r="AG19" s="21"/>
      <c r="AH19" s="51">
        <f>'Calculation 1.2'!AW7</f>
        <v>63.17</v>
      </c>
      <c r="AI19" s="51">
        <f>'Calculation 1.2'!AX7</f>
        <v>0.35899999999999999</v>
      </c>
      <c r="AJ19" s="21" t="str">
        <f>IF('Calculation 1.2'!AY7="","",IF('Calculation 1.2'!AY7&gt;=50,"**",IF('Calculation 1.2'!AY7&gt;=25,"*","")))</f>
        <v>*</v>
      </c>
      <c r="AK19" s="51">
        <f>'Calculation 1.2'!AZ7</f>
        <v>668.08299999999997</v>
      </c>
      <c r="AL19" s="51">
        <f>'Calculation 1.2'!BA7</f>
        <v>3.798</v>
      </c>
      <c r="AM19" s="21" t="str">
        <f>IF('Calculation 1.2'!BB7="","",IF('Calculation 1.2'!BB7&gt;=50,"**",IF('Calculation 1.2'!BB7&gt;=25,"*","")))</f>
        <v/>
      </c>
      <c r="AN19" s="51">
        <f>'Calculation 1.2'!BC7</f>
        <v>731.25300000000004</v>
      </c>
      <c r="AO19" s="51">
        <f>'Calculation 1.2'!BD7</f>
        <v>4.157</v>
      </c>
      <c r="AP19" s="21" t="str">
        <f>IF('Calculation 1.2'!BE7="","",IF('Calculation 1.2'!BE7&gt;=50,"**",IF('Calculation 1.2'!BE7&gt;=25,"*","")))</f>
        <v/>
      </c>
      <c r="AQ19" s="21"/>
      <c r="AR19" s="51">
        <f>'Calculation 1.2'!BG7</f>
        <v>11903.208000000001</v>
      </c>
      <c r="AS19" s="51">
        <f>'Calculation 1.2'!BH7</f>
        <v>67.662999999999997</v>
      </c>
      <c r="AT19" s="21" t="str">
        <f>IF('Calculation 1.2'!BI7="","",IF('Calculation 1.2'!BI7&gt;=50,"**",IF('Calculation 1.2'!BI7&gt;=25,"*","")))</f>
        <v/>
      </c>
      <c r="AU19" s="21"/>
      <c r="AV19" s="51">
        <f>'Calculation 1.2'!BK7</f>
        <v>5688.6469999999999</v>
      </c>
      <c r="AW19" s="51">
        <f>'Calculation 1.2'!BL7</f>
        <v>32.337000000000003</v>
      </c>
      <c r="AX19" s="21" t="str">
        <f>IF('Calculation 1.2'!BM7="","",IF('Calculation 1.2'!BM7&gt;=50,"**",IF('Calculation 1.2'!BM7&gt;=25,"*","")))</f>
        <v/>
      </c>
      <c r="AY19" s="21"/>
      <c r="AZ19" s="51">
        <f>'Calculation 1.2'!BO7</f>
        <v>17591.856</v>
      </c>
      <c r="BA19" s="51">
        <f>'Calculation 1.2'!BP7</f>
        <v>100</v>
      </c>
      <c r="BB19" s="21" t="str">
        <f>IF('Calculation 1.2'!BQ7="","",IF('Calculation 1.2'!BQ7&gt;=50,"**",IF('Calculation 1.2'!BQ7&gt;=25,"*","")))</f>
        <v/>
      </c>
      <c r="BC19" s="13"/>
      <c r="BD19" s="13"/>
      <c r="BE19" s="13"/>
    </row>
    <row r="20" spans="1:57" ht="12.75" customHeight="1">
      <c r="A20" s="35">
        <v>42156</v>
      </c>
      <c r="B20" s="51">
        <f>'Calculation 1.2'!Q8</f>
        <v>7823.9970000000003</v>
      </c>
      <c r="C20" s="51">
        <f>'Calculation 1.2'!R8</f>
        <v>44.317</v>
      </c>
      <c r="D20" s="21" t="str">
        <f>IF('Calculation 1.2'!S8="","",IF('Calculation 1.2'!S8&gt;=50,"**",IF('Calculation 1.2'!S8&gt;=25,"*","")))</f>
        <v/>
      </c>
      <c r="E20" s="21"/>
      <c r="F20" s="51">
        <f>'Calculation 1.2'!U8</f>
        <v>450.88600000000002</v>
      </c>
      <c r="G20" s="51">
        <f>'Calculation 1.2'!V8</f>
        <v>2.5539999999999998</v>
      </c>
      <c r="H20" s="21" t="str">
        <f>IF('Calculation 1.2'!W8="","",IF('Calculation 1.2'!W8&gt;=50,"**",IF('Calculation 1.2'!W8&gt;=25,"*","")))</f>
        <v/>
      </c>
      <c r="I20" s="51">
        <f>'Calculation 1.2'!X8</f>
        <v>392.27499999999998</v>
      </c>
      <c r="J20" s="51">
        <f>'Calculation 1.2'!Y8</f>
        <v>2.222</v>
      </c>
      <c r="K20" s="21" t="str">
        <f>IF('Calculation 1.2'!Z8="","",IF('Calculation 1.2'!Z8&gt;=50,"**",IF('Calculation 1.2'!Z8&gt;=25,"*","")))</f>
        <v/>
      </c>
      <c r="L20" s="51">
        <f>'Calculation 1.2'!AA8</f>
        <v>843.16</v>
      </c>
      <c r="M20" s="51">
        <f>'Calculation 1.2'!AB8</f>
        <v>4.7759999999999998</v>
      </c>
      <c r="N20" s="21" t="str">
        <f>IF('Calculation 1.2'!AC8="","",IF('Calculation 1.2'!AC8&gt;=50,"**",IF('Calculation 1.2'!AC8&gt;=25,"*","")))</f>
        <v/>
      </c>
      <c r="O20" s="51">
        <f>'Calculation 1.2'!AD8</f>
        <v>68.709000000000003</v>
      </c>
      <c r="P20" s="51">
        <f>'Calculation 1.2'!AE8</f>
        <v>0.38900000000000001</v>
      </c>
      <c r="Q20" s="21" t="str">
        <f>IF('Calculation 1.2'!AF8="","",IF('Calculation 1.2'!AF8&gt;=50,"**",IF('Calculation 1.2'!AF8&gt;=25,"*","")))</f>
        <v>*</v>
      </c>
      <c r="R20" s="51">
        <f>'Calculation 1.2'!AG8</f>
        <v>911.87</v>
      </c>
      <c r="S20" s="51">
        <f>'Calculation 1.2'!AH8</f>
        <v>5.165</v>
      </c>
      <c r="T20" s="21" t="str">
        <f>IF('Calculation 1.2'!AI8="","",IF('Calculation 1.2'!AI8&gt;=50,"**",IF('Calculation 1.2'!AI8&gt;=25,"*","")))</f>
        <v/>
      </c>
      <c r="U20" s="21"/>
      <c r="V20" s="51">
        <f>'Calculation 1.2'!AK8</f>
        <v>2566.645</v>
      </c>
      <c r="W20" s="51">
        <f>'Calculation 1.2'!AL8</f>
        <v>14.538</v>
      </c>
      <c r="X20" s="21" t="str">
        <f>IF('Calculation 1.2'!AM8="","",IF('Calculation 1.2'!AM8&gt;=50,"**",IF('Calculation 1.2'!AM8&gt;=25,"*","")))</f>
        <v/>
      </c>
      <c r="Y20" s="21"/>
      <c r="Z20" s="51">
        <f>'Calculation 1.2'!AO8</f>
        <v>3478.5149999999999</v>
      </c>
      <c r="AA20" s="51">
        <f>'Calculation 1.2'!AP8</f>
        <v>19.702999999999999</v>
      </c>
      <c r="AB20" s="21" t="str">
        <f>IF('Calculation 1.2'!AQ8="","",IF('Calculation 1.2'!AQ8&gt;=50,"**",IF('Calculation 1.2'!AQ8&gt;=25,"*","")))</f>
        <v/>
      </c>
      <c r="AC20" s="21"/>
      <c r="AD20" s="51">
        <f>'Calculation 1.2'!AS8</f>
        <v>11302.511</v>
      </c>
      <c r="AE20" s="51">
        <f>'Calculation 1.2'!AT8</f>
        <v>64.021000000000001</v>
      </c>
      <c r="AF20" s="21" t="str">
        <f>IF('Calculation 1.2'!AU8="","",IF('Calculation 1.2'!AU8&gt;=50,"**",IF('Calculation 1.2'!AU8&gt;=25,"*","")))</f>
        <v/>
      </c>
      <c r="AG20" s="21"/>
      <c r="AH20" s="51">
        <f>'Calculation 1.2'!AW8</f>
        <v>17.141999999999999</v>
      </c>
      <c r="AI20" s="51">
        <f>'Calculation 1.2'!AX8</f>
        <v>9.7000000000000003E-2</v>
      </c>
      <c r="AJ20" s="21" t="str">
        <f>IF('Calculation 1.2'!AY8="","",IF('Calculation 1.2'!AY8&gt;=50,"**",IF('Calculation 1.2'!AY8&gt;=25,"*","")))</f>
        <v>**</v>
      </c>
      <c r="AK20" s="51">
        <f>'Calculation 1.2'!AZ8</f>
        <v>635.55399999999997</v>
      </c>
      <c r="AL20" s="51">
        <f>'Calculation 1.2'!BA8</f>
        <v>3.6</v>
      </c>
      <c r="AM20" s="21" t="str">
        <f>IF('Calculation 1.2'!BB8="","",IF('Calculation 1.2'!BB8&gt;=50,"**",IF('Calculation 1.2'!BB8&gt;=25,"*","")))</f>
        <v/>
      </c>
      <c r="AN20" s="51">
        <f>'Calculation 1.2'!BC8</f>
        <v>652.697</v>
      </c>
      <c r="AO20" s="51">
        <f>'Calculation 1.2'!BD8</f>
        <v>3.6970000000000001</v>
      </c>
      <c r="AP20" s="21" t="str">
        <f>IF('Calculation 1.2'!BE8="","",IF('Calculation 1.2'!BE8&gt;=50,"**",IF('Calculation 1.2'!BE8&gt;=25,"*","")))</f>
        <v/>
      </c>
      <c r="AQ20" s="21"/>
      <c r="AR20" s="51">
        <f>'Calculation 1.2'!BG8</f>
        <v>11955.208000000001</v>
      </c>
      <c r="AS20" s="51">
        <f>'Calculation 1.2'!BH8</f>
        <v>67.718000000000004</v>
      </c>
      <c r="AT20" s="21" t="str">
        <f>IF('Calculation 1.2'!BI8="","",IF('Calculation 1.2'!BI8&gt;=50,"**",IF('Calculation 1.2'!BI8&gt;=25,"*","")))</f>
        <v/>
      </c>
      <c r="AU20" s="21"/>
      <c r="AV20" s="51">
        <f>'Calculation 1.2'!BK8</f>
        <v>5699.3090000000002</v>
      </c>
      <c r="AW20" s="51">
        <f>'Calculation 1.2'!BL8</f>
        <v>32.281999999999996</v>
      </c>
      <c r="AX20" s="21" t="str">
        <f>IF('Calculation 1.2'!BM8="","",IF('Calculation 1.2'!BM8&gt;=50,"**",IF('Calculation 1.2'!BM8&gt;=25,"*","")))</f>
        <v/>
      </c>
      <c r="AY20" s="21"/>
      <c r="AZ20" s="51">
        <f>'Calculation 1.2'!BO8</f>
        <v>17654.518</v>
      </c>
      <c r="BA20" s="51">
        <f>'Calculation 1.2'!BP8</f>
        <v>100</v>
      </c>
      <c r="BB20" s="21" t="str">
        <f>IF('Calculation 1.2'!BQ8="","",IF('Calculation 1.2'!BQ8&gt;=50,"**",IF('Calculation 1.2'!BQ8&gt;=25,"*","")))</f>
        <v/>
      </c>
      <c r="BC20" s="13"/>
      <c r="BD20" s="13"/>
      <c r="BE20" s="13"/>
    </row>
    <row r="21" spans="1:57" ht="12.75" customHeight="1">
      <c r="A21" s="55" t="str">
        <f>TEXT(DATE(YEAR(A17)+2,1,1),"yyyy") &amp; "-" &amp; TEXT(DATE(YEAR(A17)+3,1,1),"yy")</f>
        <v>2016-17</v>
      </c>
      <c r="B21" s="51" t="str">
        <f>'Calculation 1.2'!Q9</f>
        <v/>
      </c>
      <c r="C21" s="51" t="str">
        <f>'Calculation 1.2'!R9</f>
        <v/>
      </c>
      <c r="D21" s="21" t="str">
        <f>IF('Calculation 1.2'!S9="","",IF('Calculation 1.2'!S9&gt;=50,"**",IF('Calculation 1.2'!S9&gt;=25,"*","")))</f>
        <v/>
      </c>
      <c r="E21" s="21"/>
      <c r="F21" s="51" t="str">
        <f>'Calculation 1.2'!U9</f>
        <v/>
      </c>
      <c r="G21" s="51" t="str">
        <f>'Calculation 1.2'!V9</f>
        <v/>
      </c>
      <c r="H21" s="21" t="str">
        <f>IF('Calculation 1.2'!W9="","",IF('Calculation 1.2'!W9&gt;=50,"**",IF('Calculation 1.2'!W9&gt;=25,"*","")))</f>
        <v/>
      </c>
      <c r="I21" s="51" t="str">
        <f>'Calculation 1.2'!X9</f>
        <v/>
      </c>
      <c r="J21" s="51" t="str">
        <f>'Calculation 1.2'!Y9</f>
        <v/>
      </c>
      <c r="K21" s="21" t="str">
        <f>IF('Calculation 1.2'!Z9="","",IF('Calculation 1.2'!Z9&gt;=50,"**",IF('Calculation 1.2'!Z9&gt;=25,"*","")))</f>
        <v/>
      </c>
      <c r="L21" s="51" t="str">
        <f>'Calculation 1.2'!AA9</f>
        <v/>
      </c>
      <c r="M21" s="51" t="str">
        <f>'Calculation 1.2'!AB9</f>
        <v/>
      </c>
      <c r="N21" s="21" t="str">
        <f>IF('Calculation 1.2'!AC9="","",IF('Calculation 1.2'!AC9&gt;=50,"**",IF('Calculation 1.2'!AC9&gt;=25,"*","")))</f>
        <v/>
      </c>
      <c r="O21" s="51" t="str">
        <f>'Calculation 1.2'!AD9</f>
        <v/>
      </c>
      <c r="P21" s="51" t="str">
        <f>'Calculation 1.2'!AE9</f>
        <v/>
      </c>
      <c r="Q21" s="21" t="str">
        <f>IF('Calculation 1.2'!AF9="","",IF('Calculation 1.2'!AF9&gt;=50,"**",IF('Calculation 1.2'!AF9&gt;=25,"*","")))</f>
        <v/>
      </c>
      <c r="R21" s="51" t="str">
        <f>'Calculation 1.2'!AG9</f>
        <v/>
      </c>
      <c r="S21" s="51" t="str">
        <f>'Calculation 1.2'!AH9</f>
        <v/>
      </c>
      <c r="T21" s="21" t="str">
        <f>IF('Calculation 1.2'!AI9="","",IF('Calculation 1.2'!AI9&gt;=50,"**",IF('Calculation 1.2'!AI9&gt;=25,"*","")))</f>
        <v/>
      </c>
      <c r="U21" s="21"/>
      <c r="V21" s="51" t="str">
        <f>'Calculation 1.2'!AK9</f>
        <v/>
      </c>
      <c r="W21" s="51" t="str">
        <f>'Calculation 1.2'!AL9</f>
        <v/>
      </c>
      <c r="X21" s="21" t="str">
        <f>IF('Calculation 1.2'!AM9="","",IF('Calculation 1.2'!AM9&gt;=50,"**",IF('Calculation 1.2'!AM9&gt;=25,"*","")))</f>
        <v/>
      </c>
      <c r="Y21" s="21"/>
      <c r="Z21" s="51" t="str">
        <f>'Calculation 1.2'!AO9</f>
        <v/>
      </c>
      <c r="AA21" s="51" t="str">
        <f>'Calculation 1.2'!AP9</f>
        <v/>
      </c>
      <c r="AB21" s="21" t="str">
        <f>IF('Calculation 1.2'!AQ9="","",IF('Calculation 1.2'!AQ9&gt;=50,"**",IF('Calculation 1.2'!AQ9&gt;=25,"*","")))</f>
        <v/>
      </c>
      <c r="AC21" s="21"/>
      <c r="AD21" s="51" t="str">
        <f>'Calculation 1.2'!AS9</f>
        <v/>
      </c>
      <c r="AE21" s="51" t="str">
        <f>'Calculation 1.2'!AT9</f>
        <v/>
      </c>
      <c r="AF21" s="21" t="str">
        <f>IF('Calculation 1.2'!AU9="","",IF('Calculation 1.2'!AU9&gt;=50,"**",IF('Calculation 1.2'!AU9&gt;=25,"*","")))</f>
        <v/>
      </c>
      <c r="AG21" s="21"/>
      <c r="AH21" s="51" t="str">
        <f>'Calculation 1.2'!AW9</f>
        <v/>
      </c>
      <c r="AI21" s="51" t="str">
        <f>'Calculation 1.2'!AX9</f>
        <v/>
      </c>
      <c r="AJ21" s="21" t="str">
        <f>IF('Calculation 1.2'!AY9="","",IF('Calculation 1.2'!AY9&gt;=50,"**",IF('Calculation 1.2'!AY9&gt;=25,"*","")))</f>
        <v/>
      </c>
      <c r="AK21" s="51" t="str">
        <f>'Calculation 1.2'!AZ9</f>
        <v/>
      </c>
      <c r="AL21" s="51" t="str">
        <f>'Calculation 1.2'!BA9</f>
        <v/>
      </c>
      <c r="AM21" s="21" t="str">
        <f>IF('Calculation 1.2'!BB9="","",IF('Calculation 1.2'!BB9&gt;=50,"**",IF('Calculation 1.2'!BB9&gt;=25,"*","")))</f>
        <v/>
      </c>
      <c r="AN21" s="51" t="str">
        <f>'Calculation 1.2'!BC9</f>
        <v/>
      </c>
      <c r="AO21" s="51" t="str">
        <f>'Calculation 1.2'!BD9</f>
        <v/>
      </c>
      <c r="AP21" s="21" t="str">
        <f>IF('Calculation 1.2'!BE9="","",IF('Calculation 1.2'!BE9&gt;=50,"**",IF('Calculation 1.2'!BE9&gt;=25,"*","")))</f>
        <v/>
      </c>
      <c r="AQ21" s="21"/>
      <c r="AR21" s="51" t="str">
        <f>'Calculation 1.2'!BG9</f>
        <v/>
      </c>
      <c r="AS21" s="51" t="str">
        <f>'Calculation 1.2'!BH9</f>
        <v/>
      </c>
      <c r="AT21" s="21" t="str">
        <f>IF('Calculation 1.2'!BI9="","",IF('Calculation 1.2'!BI9&gt;=50,"**",IF('Calculation 1.2'!BI9&gt;=25,"*","")))</f>
        <v/>
      </c>
      <c r="AU21" s="21"/>
      <c r="AV21" s="51" t="str">
        <f>'Calculation 1.2'!BK9</f>
        <v/>
      </c>
      <c r="AW21" s="51" t="str">
        <f>'Calculation 1.2'!BL9</f>
        <v/>
      </c>
      <c r="AX21" s="21" t="str">
        <f>IF('Calculation 1.2'!BM9="","",IF('Calculation 1.2'!BM9&gt;=50,"**",IF('Calculation 1.2'!BM9&gt;=25,"*","")))</f>
        <v/>
      </c>
      <c r="AY21" s="21"/>
      <c r="AZ21" s="51" t="str">
        <f>'Calculation 1.2'!BO9</f>
        <v/>
      </c>
      <c r="BA21" s="51" t="str">
        <f>'Calculation 1.2'!BP9</f>
        <v/>
      </c>
      <c r="BB21" s="21" t="str">
        <f>IF('Calculation 1.2'!BQ9="","",IF('Calculation 1.2'!BQ9&gt;=50,"**",IF('Calculation 1.2'!BQ9&gt;=25,"*","")))</f>
        <v/>
      </c>
      <c r="BC21" s="13"/>
      <c r="BD21" s="13"/>
      <c r="BE21" s="13"/>
    </row>
    <row r="22" spans="1:57" ht="12.75" customHeight="1">
      <c r="A22" s="35" t="str">
        <f>TEXT(DATE(YEAR(A17)+2,9,1), "mmm-yy")</f>
        <v>Sep-16</v>
      </c>
      <c r="B22" s="51">
        <f>'Calculation 1.2'!Q10</f>
        <v>7829.4250000000002</v>
      </c>
      <c r="C22" s="51">
        <f>'Calculation 1.2'!R10</f>
        <v>43.357999999999997</v>
      </c>
      <c r="D22" s="21" t="str">
        <f>IF('Calculation 1.2'!S10="","",IF('Calculation 1.2'!S10&gt;=50,"**",IF('Calculation 1.2'!S10&gt;=25,"*","")))</f>
        <v/>
      </c>
      <c r="E22" s="21"/>
      <c r="F22" s="51">
        <f>'Calculation 1.2'!U10</f>
        <v>528.005</v>
      </c>
      <c r="G22" s="51">
        <f>'Calculation 1.2'!V10</f>
        <v>2.9239999999999999</v>
      </c>
      <c r="H22" s="21" t="str">
        <f>IF('Calculation 1.2'!W10="","",IF('Calculation 1.2'!W10&gt;=50,"**",IF('Calculation 1.2'!W10&gt;=25,"*","")))</f>
        <v/>
      </c>
      <c r="I22" s="51">
        <f>'Calculation 1.2'!X10</f>
        <v>344.03500000000003</v>
      </c>
      <c r="J22" s="51">
        <f>'Calculation 1.2'!Y10</f>
        <v>1.905</v>
      </c>
      <c r="K22" s="21" t="str">
        <f>IF('Calculation 1.2'!Z10="","",IF('Calculation 1.2'!Z10&gt;=50,"**",IF('Calculation 1.2'!Z10&gt;=25,"*","")))</f>
        <v/>
      </c>
      <c r="L22" s="51">
        <f>'Calculation 1.2'!AA10</f>
        <v>872.03899999999999</v>
      </c>
      <c r="M22" s="51">
        <f>'Calculation 1.2'!AB10</f>
        <v>4.8289999999999997</v>
      </c>
      <c r="N22" s="21" t="str">
        <f>IF('Calculation 1.2'!AC10="","",IF('Calculation 1.2'!AC10&gt;=50,"**",IF('Calculation 1.2'!AC10&gt;=25,"*","")))</f>
        <v/>
      </c>
      <c r="O22" s="51">
        <f>'Calculation 1.2'!AD10</f>
        <v>76.069999999999993</v>
      </c>
      <c r="P22" s="51">
        <f>'Calculation 1.2'!AE10</f>
        <v>0.42099999999999999</v>
      </c>
      <c r="Q22" s="21" t="str">
        <f>IF('Calculation 1.2'!AF10="","",IF('Calculation 1.2'!AF10&gt;=50,"**",IF('Calculation 1.2'!AF10&gt;=25,"*","")))</f>
        <v>*</v>
      </c>
      <c r="R22" s="51">
        <f>'Calculation 1.2'!AG10</f>
        <v>948.10900000000004</v>
      </c>
      <c r="S22" s="51">
        <f>'Calculation 1.2'!AH10</f>
        <v>5.25</v>
      </c>
      <c r="T22" s="21" t="str">
        <f>IF('Calculation 1.2'!AI10="","",IF('Calculation 1.2'!AI10&gt;=50,"**",IF('Calculation 1.2'!AI10&gt;=25,"*","")))</f>
        <v/>
      </c>
      <c r="U22" s="21"/>
      <c r="V22" s="51">
        <f>'Calculation 1.2'!AK10</f>
        <v>2696.6610000000001</v>
      </c>
      <c r="W22" s="51">
        <f>'Calculation 1.2'!AL10</f>
        <v>14.933999999999999</v>
      </c>
      <c r="X22" s="21" t="str">
        <f>IF('Calculation 1.2'!AM10="","",IF('Calculation 1.2'!AM10&gt;=50,"**",IF('Calculation 1.2'!AM10&gt;=25,"*","")))</f>
        <v/>
      </c>
      <c r="Y22" s="21"/>
      <c r="Z22" s="51">
        <f>'Calculation 1.2'!AO10</f>
        <v>3644.77</v>
      </c>
      <c r="AA22" s="51">
        <f>'Calculation 1.2'!AP10</f>
        <v>20.184000000000001</v>
      </c>
      <c r="AB22" s="21" t="str">
        <f>IF('Calculation 1.2'!AQ10="","",IF('Calculation 1.2'!AQ10&gt;=50,"**",IF('Calculation 1.2'!AQ10&gt;=25,"*","")))</f>
        <v/>
      </c>
      <c r="AC22" s="21"/>
      <c r="AD22" s="51">
        <f>'Calculation 1.2'!AS10</f>
        <v>11474.195</v>
      </c>
      <c r="AE22" s="51">
        <f>'Calculation 1.2'!AT10</f>
        <v>63.542000000000002</v>
      </c>
      <c r="AF22" s="21" t="str">
        <f>IF('Calculation 1.2'!AU10="","",IF('Calculation 1.2'!AU10&gt;=50,"**",IF('Calculation 1.2'!AU10&gt;=25,"*","")))</f>
        <v/>
      </c>
      <c r="AG22" s="21"/>
      <c r="AH22" s="51">
        <f>'Calculation 1.2'!AW10</f>
        <v>15.098000000000001</v>
      </c>
      <c r="AI22" s="51">
        <f>'Calculation 1.2'!AX10</f>
        <v>8.4000000000000005E-2</v>
      </c>
      <c r="AJ22" s="21" t="str">
        <f>IF('Calculation 1.2'!AY10="","",IF('Calculation 1.2'!AY10&gt;=50,"**",IF('Calculation 1.2'!AY10&gt;=25,"*","")))</f>
        <v>**</v>
      </c>
      <c r="AK22" s="51">
        <f>'Calculation 1.2'!AZ10</f>
        <v>603.41999999999996</v>
      </c>
      <c r="AL22" s="51">
        <f>'Calculation 1.2'!BA10</f>
        <v>3.3420000000000001</v>
      </c>
      <c r="AM22" s="21" t="str">
        <f>IF('Calculation 1.2'!BB10="","",IF('Calculation 1.2'!BB10&gt;=50,"**",IF('Calculation 1.2'!BB10&gt;=25,"*","")))</f>
        <v/>
      </c>
      <c r="AN22" s="51">
        <f>'Calculation 1.2'!BC10</f>
        <v>618.51800000000003</v>
      </c>
      <c r="AO22" s="51">
        <f>'Calculation 1.2'!BD10</f>
        <v>3.4249999999999998</v>
      </c>
      <c r="AP22" s="21" t="str">
        <f>IF('Calculation 1.2'!BE10="","",IF('Calculation 1.2'!BE10&gt;=50,"**",IF('Calculation 1.2'!BE10&gt;=25,"*","")))</f>
        <v/>
      </c>
      <c r="AQ22" s="21"/>
      <c r="AR22" s="51">
        <f>'Calculation 1.2'!BG10</f>
        <v>12092.714</v>
      </c>
      <c r="AS22" s="51">
        <f>'Calculation 1.2'!BH10</f>
        <v>66.968000000000004</v>
      </c>
      <c r="AT22" s="21" t="str">
        <f>IF('Calculation 1.2'!BI10="","",IF('Calculation 1.2'!BI10&gt;=50,"**",IF('Calculation 1.2'!BI10&gt;=25,"*","")))</f>
        <v/>
      </c>
      <c r="AU22" s="21"/>
      <c r="AV22" s="51">
        <f>'Calculation 1.2'!BK10</f>
        <v>5964.8050000000003</v>
      </c>
      <c r="AW22" s="51">
        <f>'Calculation 1.2'!BL10</f>
        <v>33.031999999999996</v>
      </c>
      <c r="AX22" s="21" t="str">
        <f>IF('Calculation 1.2'!BM10="","",IF('Calculation 1.2'!BM10&gt;=50,"**",IF('Calculation 1.2'!BM10&gt;=25,"*","")))</f>
        <v/>
      </c>
      <c r="AY22" s="21"/>
      <c r="AZ22" s="51">
        <f>'Calculation 1.2'!BO10</f>
        <v>18057.518</v>
      </c>
      <c r="BA22" s="51">
        <f>'Calculation 1.2'!BP10</f>
        <v>100</v>
      </c>
      <c r="BB22" s="21" t="str">
        <f>IF('Calculation 1.2'!BQ10="","",IF('Calculation 1.2'!BQ10&gt;=50,"**",IF('Calculation 1.2'!BQ10&gt;=25,"*","")))</f>
        <v/>
      </c>
      <c r="BC22" s="13"/>
      <c r="BD22" s="13"/>
      <c r="BE22" s="13"/>
    </row>
    <row r="23" spans="1:57" ht="12.75" customHeight="1">
      <c r="A23" s="35" t="str">
        <f>TEXT(DATE(YEAR(A17)+2,12,1), "mmm-yy")</f>
        <v>Dec-16</v>
      </c>
      <c r="B23" s="51">
        <f>'Calculation 1.2'!Q11</f>
        <v>7839.1719999999996</v>
      </c>
      <c r="C23" s="51">
        <f>'Calculation 1.2'!R11</f>
        <v>43.183</v>
      </c>
      <c r="D23" s="21" t="str">
        <f>IF('Calculation 1.2'!S11="","",IF('Calculation 1.2'!S11&gt;=50,"**",IF('Calculation 1.2'!S11&gt;=25,"*","")))</f>
        <v/>
      </c>
      <c r="E23" s="21"/>
      <c r="F23" s="51">
        <f>'Calculation 1.2'!U11</f>
        <v>537.61</v>
      </c>
      <c r="G23" s="51">
        <f>'Calculation 1.2'!V11</f>
        <v>2.9609999999999999</v>
      </c>
      <c r="H23" s="21" t="str">
        <f>IF('Calculation 1.2'!W11="","",IF('Calculation 1.2'!W11&gt;=50,"**",IF('Calculation 1.2'!W11&gt;=25,"*","")))</f>
        <v/>
      </c>
      <c r="I23" s="51">
        <f>'Calculation 1.2'!X11</f>
        <v>414.91300000000001</v>
      </c>
      <c r="J23" s="51">
        <f>'Calculation 1.2'!Y11</f>
        <v>2.286</v>
      </c>
      <c r="K23" s="21" t="str">
        <f>IF('Calculation 1.2'!Z11="","",IF('Calculation 1.2'!Z11&gt;=50,"**",IF('Calculation 1.2'!Z11&gt;=25,"*","")))</f>
        <v/>
      </c>
      <c r="L23" s="51">
        <f>'Calculation 1.2'!AA11</f>
        <v>952.52300000000002</v>
      </c>
      <c r="M23" s="51">
        <f>'Calculation 1.2'!AB11</f>
        <v>5.2469999999999999</v>
      </c>
      <c r="N23" s="21" t="str">
        <f>IF('Calculation 1.2'!AC11="","",IF('Calculation 1.2'!AC11&gt;=50,"**",IF('Calculation 1.2'!AC11&gt;=25,"*","")))</f>
        <v/>
      </c>
      <c r="O23" s="51">
        <f>'Calculation 1.2'!AD11</f>
        <v>83.554000000000002</v>
      </c>
      <c r="P23" s="51">
        <f>'Calculation 1.2'!AE11</f>
        <v>0.46</v>
      </c>
      <c r="Q23" s="21" t="str">
        <f>IF('Calculation 1.2'!AF11="","",IF('Calculation 1.2'!AF11&gt;=50,"**",IF('Calculation 1.2'!AF11&gt;=25,"*","")))</f>
        <v/>
      </c>
      <c r="R23" s="51">
        <f>'Calculation 1.2'!AG11</f>
        <v>1036.077</v>
      </c>
      <c r="S23" s="51">
        <f>'Calculation 1.2'!AH11</f>
        <v>5.7069999999999999</v>
      </c>
      <c r="T23" s="21" t="str">
        <f>IF('Calculation 1.2'!AI11="","",IF('Calculation 1.2'!AI11&gt;=50,"**",IF('Calculation 1.2'!AI11&gt;=25,"*","")))</f>
        <v/>
      </c>
      <c r="U23" s="21"/>
      <c r="V23" s="51">
        <f>'Calculation 1.2'!AK11</f>
        <v>2661.672</v>
      </c>
      <c r="W23" s="51">
        <f>'Calculation 1.2'!AL11</f>
        <v>14.662000000000001</v>
      </c>
      <c r="X23" s="21" t="str">
        <f>IF('Calculation 1.2'!AM11="","",IF('Calculation 1.2'!AM11&gt;=50,"**",IF('Calculation 1.2'!AM11&gt;=25,"*","")))</f>
        <v/>
      </c>
      <c r="Y23" s="21"/>
      <c r="Z23" s="51">
        <f>'Calculation 1.2'!AO11</f>
        <v>3697.7489999999998</v>
      </c>
      <c r="AA23" s="51">
        <f>'Calculation 1.2'!AP11</f>
        <v>20.369</v>
      </c>
      <c r="AB23" s="21" t="str">
        <f>IF('Calculation 1.2'!AQ11="","",IF('Calculation 1.2'!AQ11&gt;=50,"**",IF('Calculation 1.2'!AQ11&gt;=25,"*","")))</f>
        <v/>
      </c>
      <c r="AC23" s="21"/>
      <c r="AD23" s="51">
        <f>'Calculation 1.2'!AS11</f>
        <v>11536.922</v>
      </c>
      <c r="AE23" s="51">
        <f>'Calculation 1.2'!AT11</f>
        <v>63.552</v>
      </c>
      <c r="AF23" s="21" t="str">
        <f>IF('Calculation 1.2'!AU11="","",IF('Calculation 1.2'!AU11&gt;=50,"**",IF('Calculation 1.2'!AU11&gt;=25,"*","")))</f>
        <v/>
      </c>
      <c r="AG23" s="21"/>
      <c r="AH23" s="51">
        <f>'Calculation 1.2'!AW11</f>
        <v>16.228000000000002</v>
      </c>
      <c r="AI23" s="51">
        <f>'Calculation 1.2'!AX11</f>
        <v>8.8999999999999996E-2</v>
      </c>
      <c r="AJ23" s="21" t="str">
        <f>IF('Calculation 1.2'!AY11="","",IF('Calculation 1.2'!AY11&gt;=50,"**",IF('Calculation 1.2'!AY11&gt;=25,"*","")))</f>
        <v>**</v>
      </c>
      <c r="AK23" s="51">
        <f>'Calculation 1.2'!AZ11</f>
        <v>588.25199999999995</v>
      </c>
      <c r="AL23" s="51">
        <f>'Calculation 1.2'!BA11</f>
        <v>3.24</v>
      </c>
      <c r="AM23" s="21" t="str">
        <f>IF('Calculation 1.2'!BB11="","",IF('Calculation 1.2'!BB11&gt;=50,"**",IF('Calculation 1.2'!BB11&gt;=25,"*","")))</f>
        <v/>
      </c>
      <c r="AN23" s="51">
        <f>'Calculation 1.2'!BC11</f>
        <v>604.48</v>
      </c>
      <c r="AO23" s="51">
        <f>'Calculation 1.2'!BD11</f>
        <v>3.33</v>
      </c>
      <c r="AP23" s="21" t="str">
        <f>IF('Calculation 1.2'!BE11="","",IF('Calculation 1.2'!BE11&gt;=50,"**",IF('Calculation 1.2'!BE11&gt;=25,"*","")))</f>
        <v/>
      </c>
      <c r="AQ23" s="21"/>
      <c r="AR23" s="51">
        <f>'Calculation 1.2'!BG11</f>
        <v>12141.402</v>
      </c>
      <c r="AS23" s="51">
        <f>'Calculation 1.2'!BH11</f>
        <v>66.882000000000005</v>
      </c>
      <c r="AT23" s="21" t="str">
        <f>IF('Calculation 1.2'!BI11="","",IF('Calculation 1.2'!BI11&gt;=50,"**",IF('Calculation 1.2'!BI11&gt;=25,"*","")))</f>
        <v/>
      </c>
      <c r="AU23" s="21"/>
      <c r="AV23" s="51">
        <f>'Calculation 1.2'!BK11</f>
        <v>6012.0550000000003</v>
      </c>
      <c r="AW23" s="51">
        <f>'Calculation 1.2'!BL11</f>
        <v>33.118000000000002</v>
      </c>
      <c r="AX23" s="21" t="str">
        <f>IF('Calculation 1.2'!BM11="","",IF('Calculation 1.2'!BM11&gt;=50,"**",IF('Calculation 1.2'!BM11&gt;=25,"*","")))</f>
        <v/>
      </c>
      <c r="AY23" s="21"/>
      <c r="AZ23" s="51">
        <f>'Calculation 1.2'!BO11</f>
        <v>18153.455999999998</v>
      </c>
      <c r="BA23" s="51">
        <f>'Calculation 1.2'!BP11</f>
        <v>100</v>
      </c>
      <c r="BB23" s="21" t="str">
        <f>IF('Calculation 1.2'!BQ11="","",IF('Calculation 1.2'!BQ11&gt;=50,"**",IF('Calculation 1.2'!BQ11&gt;=25,"*","")))</f>
        <v/>
      </c>
      <c r="BC23" s="13"/>
      <c r="BD23" s="13"/>
      <c r="BE23" s="13"/>
    </row>
    <row r="24" spans="1:57" ht="12.75" customHeight="1">
      <c r="A24" s="35" t="str">
        <f>TEXT(DATE(YEAR(A17)+3,3,1), "mmm-yy")</f>
        <v>Mar-17</v>
      </c>
      <c r="B24" s="51">
        <f>'Calculation 1.2'!Q12</f>
        <v>7750.1</v>
      </c>
      <c r="C24" s="51">
        <f>'Calculation 1.2'!R12</f>
        <v>42.606000000000002</v>
      </c>
      <c r="D24" s="21" t="str">
        <f>IF('Calculation 1.2'!S12="","",IF('Calculation 1.2'!S12&gt;=50,"**",IF('Calculation 1.2'!S12&gt;=25,"*","")))</f>
        <v/>
      </c>
      <c r="E24" s="21"/>
      <c r="F24" s="51">
        <f>'Calculation 1.2'!U12</f>
        <v>622.02099999999996</v>
      </c>
      <c r="G24" s="51">
        <f>'Calculation 1.2'!V12</f>
        <v>3.42</v>
      </c>
      <c r="H24" s="21" t="str">
        <f>IF('Calculation 1.2'!W12="","",IF('Calculation 1.2'!W12&gt;=50,"**",IF('Calculation 1.2'!W12&gt;=25,"*","")))</f>
        <v/>
      </c>
      <c r="I24" s="51">
        <f>'Calculation 1.2'!X12</f>
        <v>430.77300000000002</v>
      </c>
      <c r="J24" s="51">
        <f>'Calculation 1.2'!Y12</f>
        <v>2.3679999999999999</v>
      </c>
      <c r="K24" s="21" t="str">
        <f>IF('Calculation 1.2'!Z12="","",IF('Calculation 1.2'!Z12&gt;=50,"**",IF('Calculation 1.2'!Z12&gt;=25,"*","")))</f>
        <v/>
      </c>
      <c r="L24" s="51">
        <f>'Calculation 1.2'!AA12</f>
        <v>1052.7940000000001</v>
      </c>
      <c r="M24" s="51">
        <f>'Calculation 1.2'!AB12</f>
        <v>5.7880000000000003</v>
      </c>
      <c r="N24" s="21" t="str">
        <f>IF('Calculation 1.2'!AC12="","",IF('Calculation 1.2'!AC12&gt;=50,"**",IF('Calculation 1.2'!AC12&gt;=25,"*","")))</f>
        <v/>
      </c>
      <c r="O24" s="51">
        <f>'Calculation 1.2'!AD12</f>
        <v>62.445999999999998</v>
      </c>
      <c r="P24" s="51">
        <f>'Calculation 1.2'!AE12</f>
        <v>0.34300000000000003</v>
      </c>
      <c r="Q24" s="21" t="str">
        <f>IF('Calculation 1.2'!AF12="","",IF('Calculation 1.2'!AF12&gt;=50,"**",IF('Calculation 1.2'!AF12&gt;=25,"*","")))</f>
        <v>*</v>
      </c>
      <c r="R24" s="51">
        <f>'Calculation 1.2'!AG12</f>
        <v>1115.24</v>
      </c>
      <c r="S24" s="51">
        <f>'Calculation 1.2'!AH12</f>
        <v>6.1310000000000002</v>
      </c>
      <c r="T24" s="21" t="str">
        <f>IF('Calculation 1.2'!AI12="","",IF('Calculation 1.2'!AI12&gt;=50,"**",IF('Calculation 1.2'!AI12&gt;=25,"*","")))</f>
        <v/>
      </c>
      <c r="U24" s="21"/>
      <c r="V24" s="51">
        <f>'Calculation 1.2'!AK12</f>
        <v>2580.3009999999999</v>
      </c>
      <c r="W24" s="51">
        <f>'Calculation 1.2'!AL12</f>
        <v>14.185</v>
      </c>
      <c r="X24" s="21" t="str">
        <f>IF('Calculation 1.2'!AM12="","",IF('Calculation 1.2'!AM12&gt;=50,"**",IF('Calculation 1.2'!AM12&gt;=25,"*","")))</f>
        <v/>
      </c>
      <c r="Y24" s="21"/>
      <c r="Z24" s="51">
        <f>'Calculation 1.2'!AO12</f>
        <v>3695.5410000000002</v>
      </c>
      <c r="AA24" s="51">
        <f>'Calculation 1.2'!AP12</f>
        <v>20.315999999999999</v>
      </c>
      <c r="AB24" s="21" t="str">
        <f>IF('Calculation 1.2'!AQ12="","",IF('Calculation 1.2'!AQ12&gt;=50,"**",IF('Calculation 1.2'!AQ12&gt;=25,"*","")))</f>
        <v/>
      </c>
      <c r="AC24" s="21"/>
      <c r="AD24" s="51">
        <f>'Calculation 1.2'!AS12</f>
        <v>11445.641</v>
      </c>
      <c r="AE24" s="51">
        <f>'Calculation 1.2'!AT12</f>
        <v>62.921999999999997</v>
      </c>
      <c r="AF24" s="21" t="str">
        <f>IF('Calculation 1.2'!AU12="","",IF('Calculation 1.2'!AU12&gt;=50,"**",IF('Calculation 1.2'!AU12&gt;=25,"*","")))</f>
        <v/>
      </c>
      <c r="AG24" s="21"/>
      <c r="AH24" s="51">
        <f>'Calculation 1.2'!AW12</f>
        <v>17.739999999999998</v>
      </c>
      <c r="AI24" s="51">
        <f>'Calculation 1.2'!AX12</f>
        <v>9.8000000000000004E-2</v>
      </c>
      <c r="AJ24" s="21" t="str">
        <f>IF('Calculation 1.2'!AY12="","",IF('Calculation 1.2'!AY12&gt;=50,"**",IF('Calculation 1.2'!AY12&gt;=25,"*","")))</f>
        <v>**</v>
      </c>
      <c r="AK24" s="51">
        <f>'Calculation 1.2'!AZ12</f>
        <v>684.31299999999999</v>
      </c>
      <c r="AL24" s="51">
        <f>'Calculation 1.2'!BA12</f>
        <v>3.762</v>
      </c>
      <c r="AM24" s="21" t="str">
        <f>IF('Calculation 1.2'!BB12="","",IF('Calculation 1.2'!BB12&gt;=50,"**",IF('Calculation 1.2'!BB12&gt;=25,"*","")))</f>
        <v/>
      </c>
      <c r="AN24" s="51">
        <f>'Calculation 1.2'!BC12</f>
        <v>702.053</v>
      </c>
      <c r="AO24" s="51">
        <f>'Calculation 1.2'!BD12</f>
        <v>3.859</v>
      </c>
      <c r="AP24" s="21" t="str">
        <f>IF('Calculation 1.2'!BE12="","",IF('Calculation 1.2'!BE12&gt;=50,"**",IF('Calculation 1.2'!BE12&gt;=25,"*","")))</f>
        <v/>
      </c>
      <c r="AQ24" s="21"/>
      <c r="AR24" s="51">
        <f>'Calculation 1.2'!BG12</f>
        <v>12147.694</v>
      </c>
      <c r="AS24" s="51">
        <f>'Calculation 1.2'!BH12</f>
        <v>66.781000000000006</v>
      </c>
      <c r="AT24" s="21" t="str">
        <f>IF('Calculation 1.2'!BI12="","",IF('Calculation 1.2'!BI12&gt;=50,"**",IF('Calculation 1.2'!BI12&gt;=25,"*","")))</f>
        <v/>
      </c>
      <c r="AU24" s="21"/>
      <c r="AV24" s="51">
        <f>'Calculation 1.2'!BK12</f>
        <v>6042.5879999999997</v>
      </c>
      <c r="AW24" s="51">
        <f>'Calculation 1.2'!BL12</f>
        <v>33.219000000000001</v>
      </c>
      <c r="AX24" s="21" t="str">
        <f>IF('Calculation 1.2'!BM12="","",IF('Calculation 1.2'!BM12&gt;=50,"**",IF('Calculation 1.2'!BM12&gt;=25,"*","")))</f>
        <v/>
      </c>
      <c r="AY24" s="21"/>
      <c r="AZ24" s="51">
        <f>'Calculation 1.2'!BO12</f>
        <v>18190.281999999999</v>
      </c>
      <c r="BA24" s="51">
        <f>'Calculation 1.2'!BP12</f>
        <v>100</v>
      </c>
      <c r="BB24" s="21" t="str">
        <f>IF('Calculation 1.2'!BQ12="","",IF('Calculation 1.2'!BQ12&gt;=50,"**",IF('Calculation 1.2'!BQ12&gt;=25,"*","")))</f>
        <v/>
      </c>
      <c r="BC24" s="13"/>
      <c r="BD24" s="13"/>
      <c r="BE24" s="13"/>
    </row>
    <row r="25" spans="1:57" ht="12.75" customHeight="1">
      <c r="A25" s="35" t="str">
        <f>TEXT(DATE(YEAR(A17)+3,6,1), "mmm-yy")</f>
        <v>Jun-17</v>
      </c>
      <c r="B25" s="51">
        <f>'Calculation 1.2'!Q13</f>
        <v>7923.0169999999998</v>
      </c>
      <c r="C25" s="51">
        <f>'Calculation 1.2'!R13</f>
        <v>43.406999999999996</v>
      </c>
      <c r="D25" s="21" t="str">
        <f>IF('Calculation 1.2'!S13="","",IF('Calculation 1.2'!S13&gt;=50,"**",IF('Calculation 1.2'!S13&gt;=25,"*","")))</f>
        <v/>
      </c>
      <c r="E25" s="21"/>
      <c r="F25" s="51">
        <f>'Calculation 1.2'!U13</f>
        <v>570.67600000000004</v>
      </c>
      <c r="G25" s="51">
        <f>'Calculation 1.2'!V13</f>
        <v>3.1269999999999998</v>
      </c>
      <c r="H25" s="21" t="str">
        <f>IF('Calculation 1.2'!W13="","",IF('Calculation 1.2'!W13&gt;=50,"**",IF('Calculation 1.2'!W13&gt;=25,"*","")))</f>
        <v/>
      </c>
      <c r="I25" s="51">
        <f>'Calculation 1.2'!X13</f>
        <v>425.80599999999998</v>
      </c>
      <c r="J25" s="51">
        <f>'Calculation 1.2'!Y13</f>
        <v>2.3330000000000002</v>
      </c>
      <c r="K25" s="21" t="str">
        <f>IF('Calculation 1.2'!Z13="","",IF('Calculation 1.2'!Z13&gt;=50,"**",IF('Calculation 1.2'!Z13&gt;=25,"*","")))</f>
        <v/>
      </c>
      <c r="L25" s="51">
        <f>'Calculation 1.2'!AA13</f>
        <v>996.48199999999997</v>
      </c>
      <c r="M25" s="51">
        <f>'Calculation 1.2'!AB13</f>
        <v>5.4589999999999996</v>
      </c>
      <c r="N25" s="21" t="str">
        <f>IF('Calculation 1.2'!AC13="","",IF('Calculation 1.2'!AC13&gt;=50,"**",IF('Calculation 1.2'!AC13&gt;=25,"*","")))</f>
        <v/>
      </c>
      <c r="O25" s="51">
        <f>'Calculation 1.2'!AD13</f>
        <v>97.195999999999998</v>
      </c>
      <c r="P25" s="51">
        <f>'Calculation 1.2'!AE13</f>
        <v>0.53200000000000003</v>
      </c>
      <c r="Q25" s="21" t="str">
        <f>IF('Calculation 1.2'!AF13="","",IF('Calculation 1.2'!AF13&gt;=50,"**",IF('Calculation 1.2'!AF13&gt;=25,"*","")))</f>
        <v/>
      </c>
      <c r="R25" s="51">
        <f>'Calculation 1.2'!AG13</f>
        <v>1093.6769999999999</v>
      </c>
      <c r="S25" s="51">
        <f>'Calculation 1.2'!AH13</f>
        <v>5.992</v>
      </c>
      <c r="T25" s="21" t="str">
        <f>IF('Calculation 1.2'!AI13="","",IF('Calculation 1.2'!AI13&gt;=50,"**",IF('Calculation 1.2'!AI13&gt;=25,"*","")))</f>
        <v/>
      </c>
      <c r="U25" s="21"/>
      <c r="V25" s="51">
        <f>'Calculation 1.2'!AK13</f>
        <v>2632.7649999999999</v>
      </c>
      <c r="W25" s="51">
        <f>'Calculation 1.2'!AL13</f>
        <v>14.423999999999999</v>
      </c>
      <c r="X25" s="21" t="str">
        <f>IF('Calculation 1.2'!AM13="","",IF('Calculation 1.2'!AM13&gt;=50,"**",IF('Calculation 1.2'!AM13&gt;=25,"*","")))</f>
        <v/>
      </c>
      <c r="Y25" s="21"/>
      <c r="Z25" s="51">
        <f>'Calculation 1.2'!AO13</f>
        <v>3726.442</v>
      </c>
      <c r="AA25" s="51">
        <f>'Calculation 1.2'!AP13</f>
        <v>20.416</v>
      </c>
      <c r="AB25" s="21" t="str">
        <f>IF('Calculation 1.2'!AQ13="","",IF('Calculation 1.2'!AQ13&gt;=50,"**",IF('Calculation 1.2'!AQ13&gt;=25,"*","")))</f>
        <v/>
      </c>
      <c r="AC25" s="21"/>
      <c r="AD25" s="51">
        <f>'Calculation 1.2'!AS13</f>
        <v>11649.459000000001</v>
      </c>
      <c r="AE25" s="51">
        <f>'Calculation 1.2'!AT13</f>
        <v>63.823</v>
      </c>
      <c r="AF25" s="21" t="str">
        <f>IF('Calculation 1.2'!AU13="","",IF('Calculation 1.2'!AU13&gt;=50,"**",IF('Calculation 1.2'!AU13&gt;=25,"*","")))</f>
        <v/>
      </c>
      <c r="AG25" s="21"/>
      <c r="AH25" s="51">
        <f>'Calculation 1.2'!AW13</f>
        <v>33.756999999999998</v>
      </c>
      <c r="AI25" s="51">
        <f>'Calculation 1.2'!AX13</f>
        <v>0.185</v>
      </c>
      <c r="AJ25" s="21" t="str">
        <f>IF('Calculation 1.2'!AY13="","",IF('Calculation 1.2'!AY13&gt;=50,"**",IF('Calculation 1.2'!AY13&gt;=25,"*","")))</f>
        <v>*</v>
      </c>
      <c r="AK25" s="51">
        <f>'Calculation 1.2'!AZ13</f>
        <v>585.01599999999996</v>
      </c>
      <c r="AL25" s="51">
        <f>'Calculation 1.2'!BA13</f>
        <v>3.2050000000000001</v>
      </c>
      <c r="AM25" s="21" t="str">
        <f>IF('Calculation 1.2'!BB13="","",IF('Calculation 1.2'!BB13&gt;=50,"**",IF('Calculation 1.2'!BB13&gt;=25,"*","")))</f>
        <v/>
      </c>
      <c r="AN25" s="51">
        <f>'Calculation 1.2'!BC13</f>
        <v>618.774</v>
      </c>
      <c r="AO25" s="51">
        <f>'Calculation 1.2'!BD13</f>
        <v>3.39</v>
      </c>
      <c r="AP25" s="21" t="str">
        <f>IF('Calculation 1.2'!BE13="","",IF('Calculation 1.2'!BE13&gt;=50,"**",IF('Calculation 1.2'!BE13&gt;=25,"*","")))</f>
        <v/>
      </c>
      <c r="AQ25" s="21"/>
      <c r="AR25" s="51">
        <f>'Calculation 1.2'!BG13</f>
        <v>12268.233</v>
      </c>
      <c r="AS25" s="51">
        <f>'Calculation 1.2'!BH13</f>
        <v>67.212999999999994</v>
      </c>
      <c r="AT25" s="21" t="str">
        <f>IF('Calculation 1.2'!BI13="","",IF('Calculation 1.2'!BI13&gt;=50,"**",IF('Calculation 1.2'!BI13&gt;=25,"*","")))</f>
        <v/>
      </c>
      <c r="AU25" s="21"/>
      <c r="AV25" s="51">
        <f>'Calculation 1.2'!BK13</f>
        <v>5984.5460000000003</v>
      </c>
      <c r="AW25" s="51">
        <f>'Calculation 1.2'!BL13</f>
        <v>32.786999999999999</v>
      </c>
      <c r="AX25" s="21" t="str">
        <f>IF('Calculation 1.2'!BM13="","",IF('Calculation 1.2'!BM13&gt;=50,"**",IF('Calculation 1.2'!BM13&gt;=25,"*","")))</f>
        <v/>
      </c>
      <c r="AY25" s="21"/>
      <c r="AZ25" s="51">
        <f>'Calculation 1.2'!BO13</f>
        <v>18252.778999999999</v>
      </c>
      <c r="BA25" s="51">
        <f>'Calculation 1.2'!BP13</f>
        <v>100</v>
      </c>
      <c r="BB25" s="21" t="str">
        <f>IF('Calculation 1.2'!BQ13="","",IF('Calculation 1.2'!BQ13&gt;=50,"**",IF('Calculation 1.2'!BQ13&gt;=25,"*","")))</f>
        <v/>
      </c>
      <c r="BC25" s="13"/>
      <c r="BD25" s="13"/>
      <c r="BE25" s="13"/>
    </row>
    <row r="26" spans="1:57" ht="12.75" customHeight="1">
      <c r="A26" s="55" t="str">
        <f>TEXT(DATE(YEAR(A22)+2,1,1),"yyyy") &amp; "-" &amp; TEXT(DATE(YEAR(A22)+3,1,1),"yy")</f>
        <v>2018-19</v>
      </c>
      <c r="B26" s="51" t="str">
        <f>'Calculation 1.2'!Q14</f>
        <v/>
      </c>
      <c r="C26" s="51" t="str">
        <f>'Calculation 1.2'!R14</f>
        <v/>
      </c>
      <c r="D26" s="21" t="str">
        <f>IF('Calculation 1.2'!S14="","",IF('Calculation 1.2'!S14&gt;=50,"**",IF('Calculation 1.2'!S14&gt;=25,"*","")))</f>
        <v/>
      </c>
      <c r="E26" s="21"/>
      <c r="F26" s="51" t="str">
        <f>'Calculation 1.2'!U14</f>
        <v/>
      </c>
      <c r="G26" s="51" t="str">
        <f>'Calculation 1.2'!V14</f>
        <v/>
      </c>
      <c r="H26" s="21" t="str">
        <f>IF('Calculation 1.2'!W14="","",IF('Calculation 1.2'!W14&gt;=50,"**",IF('Calculation 1.2'!W14&gt;=25,"*","")))</f>
        <v/>
      </c>
      <c r="I26" s="51" t="str">
        <f>'Calculation 1.2'!X14</f>
        <v/>
      </c>
      <c r="J26" s="51" t="str">
        <f>'Calculation 1.2'!Y14</f>
        <v/>
      </c>
      <c r="K26" s="21" t="str">
        <f>IF('Calculation 1.2'!Z14="","",IF('Calculation 1.2'!Z14&gt;=50,"**",IF('Calculation 1.2'!Z14&gt;=25,"*","")))</f>
        <v/>
      </c>
      <c r="L26" s="51" t="str">
        <f>'Calculation 1.2'!AA14</f>
        <v/>
      </c>
      <c r="M26" s="51" t="str">
        <f>'Calculation 1.2'!AB14</f>
        <v/>
      </c>
      <c r="N26" s="21" t="str">
        <f>IF('Calculation 1.2'!AC14="","",IF('Calculation 1.2'!AC14&gt;=50,"**",IF('Calculation 1.2'!AC14&gt;=25,"*","")))</f>
        <v/>
      </c>
      <c r="O26" s="51" t="str">
        <f>'Calculation 1.2'!AD14</f>
        <v/>
      </c>
      <c r="P26" s="51" t="str">
        <f>'Calculation 1.2'!AE14</f>
        <v/>
      </c>
      <c r="Q26" s="21" t="str">
        <f>IF('Calculation 1.2'!AF14="","",IF('Calculation 1.2'!AF14&gt;=50,"**",IF('Calculation 1.2'!AF14&gt;=25,"*","")))</f>
        <v/>
      </c>
      <c r="R26" s="51" t="str">
        <f>'Calculation 1.2'!AG14</f>
        <v/>
      </c>
      <c r="S26" s="51" t="str">
        <f>'Calculation 1.2'!AH14</f>
        <v/>
      </c>
      <c r="T26" s="21" t="str">
        <f>IF('Calculation 1.2'!AI14="","",IF('Calculation 1.2'!AI14&gt;=50,"**",IF('Calculation 1.2'!AI14&gt;=25,"*","")))</f>
        <v/>
      </c>
      <c r="U26" s="21"/>
      <c r="V26" s="51" t="str">
        <f>'Calculation 1.2'!AK14</f>
        <v/>
      </c>
      <c r="W26" s="51" t="str">
        <f>'Calculation 1.2'!AL14</f>
        <v/>
      </c>
      <c r="X26" s="21" t="str">
        <f>IF('Calculation 1.2'!AM14="","",IF('Calculation 1.2'!AM14&gt;=50,"**",IF('Calculation 1.2'!AM14&gt;=25,"*","")))</f>
        <v/>
      </c>
      <c r="Y26" s="21"/>
      <c r="Z26" s="51" t="str">
        <f>'Calculation 1.2'!AO14</f>
        <v/>
      </c>
      <c r="AA26" s="51" t="str">
        <f>'Calculation 1.2'!AP14</f>
        <v/>
      </c>
      <c r="AB26" s="21" t="str">
        <f>IF('Calculation 1.2'!AQ14="","",IF('Calculation 1.2'!AQ14&gt;=50,"**",IF('Calculation 1.2'!AQ14&gt;=25,"*","")))</f>
        <v/>
      </c>
      <c r="AC26" s="21"/>
      <c r="AD26" s="51" t="str">
        <f>'Calculation 1.2'!AS14</f>
        <v/>
      </c>
      <c r="AE26" s="51" t="str">
        <f>'Calculation 1.2'!AT14</f>
        <v/>
      </c>
      <c r="AF26" s="21" t="str">
        <f>IF('Calculation 1.2'!AU14="","",IF('Calculation 1.2'!AU14&gt;=50,"**",IF('Calculation 1.2'!AU14&gt;=25,"*","")))</f>
        <v/>
      </c>
      <c r="AG26" s="21"/>
      <c r="AH26" s="51" t="str">
        <f>'Calculation 1.2'!AW14</f>
        <v/>
      </c>
      <c r="AI26" s="51" t="str">
        <f>'Calculation 1.2'!AX14</f>
        <v/>
      </c>
      <c r="AJ26" s="21" t="str">
        <f>IF('Calculation 1.2'!AY14="","",IF('Calculation 1.2'!AY14&gt;=50,"**",IF('Calculation 1.2'!AY14&gt;=25,"*","")))</f>
        <v/>
      </c>
      <c r="AK26" s="51" t="str">
        <f>'Calculation 1.2'!AZ14</f>
        <v/>
      </c>
      <c r="AL26" s="51" t="str">
        <f>'Calculation 1.2'!BA14</f>
        <v/>
      </c>
      <c r="AM26" s="21" t="str">
        <f>IF('Calculation 1.2'!BB14="","",IF('Calculation 1.2'!BB14&gt;=50,"**",IF('Calculation 1.2'!BB14&gt;=25,"*","")))</f>
        <v/>
      </c>
      <c r="AN26" s="51" t="str">
        <f>'Calculation 1.2'!BC14</f>
        <v/>
      </c>
      <c r="AO26" s="51" t="str">
        <f>'Calculation 1.2'!BD14</f>
        <v/>
      </c>
      <c r="AP26" s="21" t="str">
        <f>IF('Calculation 1.2'!BE14="","",IF('Calculation 1.2'!BE14&gt;=50,"**",IF('Calculation 1.2'!BE14&gt;=25,"*","")))</f>
        <v/>
      </c>
      <c r="AQ26" s="21"/>
      <c r="AR26" s="51" t="str">
        <f>'Calculation 1.2'!BG14</f>
        <v/>
      </c>
      <c r="AS26" s="51" t="str">
        <f>'Calculation 1.2'!BH14</f>
        <v/>
      </c>
      <c r="AT26" s="21" t="str">
        <f>IF('Calculation 1.2'!BI14="","",IF('Calculation 1.2'!BI14&gt;=50,"**",IF('Calculation 1.2'!BI14&gt;=25,"*","")))</f>
        <v/>
      </c>
      <c r="AU26" s="21"/>
      <c r="AV26" s="51" t="str">
        <f>'Calculation 1.2'!BK14</f>
        <v/>
      </c>
      <c r="AW26" s="51" t="str">
        <f>'Calculation 1.2'!BL14</f>
        <v/>
      </c>
      <c r="AX26" s="21" t="str">
        <f>IF('Calculation 1.2'!BM14="","",IF('Calculation 1.2'!BM14&gt;=50,"**",IF('Calculation 1.2'!BM14&gt;=25,"*","")))</f>
        <v/>
      </c>
      <c r="AY26" s="21"/>
      <c r="AZ26" s="51" t="str">
        <f>'Calculation 1.2'!BO14</f>
        <v/>
      </c>
      <c r="BA26" s="51" t="str">
        <f>'Calculation 1.2'!BP14</f>
        <v/>
      </c>
      <c r="BB26" s="21" t="str">
        <f>IF('Calculation 1.2'!BQ14="","",IF('Calculation 1.2'!BQ14&gt;=50,"**",IF('Calculation 1.2'!BQ14&gt;=25,"*","")))</f>
        <v/>
      </c>
      <c r="BC26" s="13"/>
      <c r="BD26" s="13"/>
      <c r="BE26" s="13"/>
    </row>
    <row r="27" spans="1:57" ht="12.75" customHeight="1">
      <c r="A27" s="35" t="str">
        <f>TEXT(DATE(YEAR(A22)+2,9,1), "mmm-yy")</f>
        <v>Sep-18</v>
      </c>
      <c r="B27" s="51">
        <f>'Calculation 1.2'!Q15</f>
        <v>8109.1090000000004</v>
      </c>
      <c r="C27" s="51">
        <f>'Calculation 1.2'!R15</f>
        <v>43.460999999999999</v>
      </c>
      <c r="D27" s="21" t="str">
        <f>IF('Calculation 1.2'!S15="","",IF('Calculation 1.2'!S15&gt;=50,"**",IF('Calculation 1.2'!S15&gt;=25,"*","")))</f>
        <v/>
      </c>
      <c r="E27" s="21"/>
      <c r="F27" s="51">
        <f>'Calculation 1.2'!U15</f>
        <v>579.97400000000005</v>
      </c>
      <c r="G27" s="51">
        <f>'Calculation 1.2'!V15</f>
        <v>3.1080000000000001</v>
      </c>
      <c r="H27" s="21" t="str">
        <f>IF('Calculation 1.2'!W15="","",IF('Calculation 1.2'!W15&gt;=50,"**",IF('Calculation 1.2'!W15&gt;=25,"*","")))</f>
        <v/>
      </c>
      <c r="I27" s="51">
        <f>'Calculation 1.2'!X15</f>
        <v>441.77499999999998</v>
      </c>
      <c r="J27" s="51">
        <f>'Calculation 1.2'!Y15</f>
        <v>2.3679999999999999</v>
      </c>
      <c r="K27" s="21" t="str">
        <f>IF('Calculation 1.2'!Z15="","",IF('Calculation 1.2'!Z15&gt;=50,"**",IF('Calculation 1.2'!Z15&gt;=25,"*","")))</f>
        <v/>
      </c>
      <c r="L27" s="51">
        <f>'Calculation 1.2'!AA15</f>
        <v>1021.749</v>
      </c>
      <c r="M27" s="51">
        <f>'Calculation 1.2'!AB15</f>
        <v>5.476</v>
      </c>
      <c r="N27" s="21" t="str">
        <f>IF('Calculation 1.2'!AC15="","",IF('Calculation 1.2'!AC15&gt;=50,"**",IF('Calculation 1.2'!AC15&gt;=25,"*","")))</f>
        <v/>
      </c>
      <c r="O27" s="51">
        <f>'Calculation 1.2'!AD15</f>
        <v>43.423000000000002</v>
      </c>
      <c r="P27" s="51">
        <f>'Calculation 1.2'!AE15</f>
        <v>0.23300000000000001</v>
      </c>
      <c r="Q27" s="21" t="str">
        <f>IF('Calculation 1.2'!AF15="","",IF('Calculation 1.2'!AF15&gt;=50,"**",IF('Calculation 1.2'!AF15&gt;=25,"*","")))</f>
        <v>**</v>
      </c>
      <c r="R27" s="51">
        <f>'Calculation 1.2'!AG15</f>
        <v>1065.172</v>
      </c>
      <c r="S27" s="51">
        <f>'Calculation 1.2'!AH15</f>
        <v>5.7089999999999996</v>
      </c>
      <c r="T27" s="21" t="str">
        <f>IF('Calculation 1.2'!AI15="","",IF('Calculation 1.2'!AI15&gt;=50,"**",IF('Calculation 1.2'!AI15&gt;=25,"*","")))</f>
        <v/>
      </c>
      <c r="U27" s="21"/>
      <c r="V27" s="51">
        <f>'Calculation 1.2'!AK15</f>
        <v>2800.8510000000001</v>
      </c>
      <c r="W27" s="51">
        <f>'Calculation 1.2'!AL15</f>
        <v>15.010999999999999</v>
      </c>
      <c r="X27" s="21" t="str">
        <f>IF('Calculation 1.2'!AM15="","",IF('Calculation 1.2'!AM15&gt;=50,"**",IF('Calculation 1.2'!AM15&gt;=25,"*","")))</f>
        <v/>
      </c>
      <c r="Y27" s="21"/>
      <c r="Z27" s="51">
        <f>'Calculation 1.2'!AO15</f>
        <v>3866.0219999999999</v>
      </c>
      <c r="AA27" s="51">
        <f>'Calculation 1.2'!AP15</f>
        <v>20.72</v>
      </c>
      <c r="AB27" s="21" t="str">
        <f>IF('Calculation 1.2'!AQ15="","",IF('Calculation 1.2'!AQ15&gt;=50,"**",IF('Calculation 1.2'!AQ15&gt;=25,"*","")))</f>
        <v/>
      </c>
      <c r="AC27" s="21"/>
      <c r="AD27" s="51">
        <f>'Calculation 1.2'!AS15</f>
        <v>11975.130999999999</v>
      </c>
      <c r="AE27" s="51">
        <f>'Calculation 1.2'!AT15</f>
        <v>64.180999999999997</v>
      </c>
      <c r="AF27" s="21" t="str">
        <f>IF('Calculation 1.2'!AU15="","",IF('Calculation 1.2'!AU15&gt;=50,"**",IF('Calculation 1.2'!AU15&gt;=25,"*","")))</f>
        <v/>
      </c>
      <c r="AG27" s="21"/>
      <c r="AH27" s="51">
        <f>'Calculation 1.2'!AW15</f>
        <v>13.082000000000001</v>
      </c>
      <c r="AI27" s="51">
        <f>'Calculation 1.2'!AX15</f>
        <v>7.0000000000000007E-2</v>
      </c>
      <c r="AJ27" s="21" t="str">
        <f>IF('Calculation 1.2'!AY15="","",IF('Calculation 1.2'!AY15&gt;=50,"**",IF('Calculation 1.2'!AY15&gt;=25,"*","")))</f>
        <v>**</v>
      </c>
      <c r="AK27" s="51">
        <f>'Calculation 1.2'!AZ15</f>
        <v>571.94500000000005</v>
      </c>
      <c r="AL27" s="51">
        <f>'Calculation 1.2'!BA15</f>
        <v>3.0649999999999999</v>
      </c>
      <c r="AM27" s="21" t="str">
        <f>IF('Calculation 1.2'!BB15="","",IF('Calculation 1.2'!BB15&gt;=50,"**",IF('Calculation 1.2'!BB15&gt;=25,"*","")))</f>
        <v/>
      </c>
      <c r="AN27" s="51">
        <f>'Calculation 1.2'!BC15</f>
        <v>585.02700000000004</v>
      </c>
      <c r="AO27" s="51">
        <f>'Calculation 1.2'!BD15</f>
        <v>3.1349999999999998</v>
      </c>
      <c r="AP27" s="21" t="str">
        <f>IF('Calculation 1.2'!BE15="","",IF('Calculation 1.2'!BE15&gt;=50,"**",IF('Calculation 1.2'!BE15&gt;=25,"*","")))</f>
        <v/>
      </c>
      <c r="AQ27" s="21"/>
      <c r="AR27" s="51">
        <f>'Calculation 1.2'!BG15</f>
        <v>12560.157999999999</v>
      </c>
      <c r="AS27" s="51">
        <f>'Calculation 1.2'!BH15</f>
        <v>67.316000000000003</v>
      </c>
      <c r="AT27" s="21" t="str">
        <f>IF('Calculation 1.2'!BI15="","",IF('Calculation 1.2'!BI15&gt;=50,"**",IF('Calculation 1.2'!BI15&gt;=25,"*","")))</f>
        <v/>
      </c>
      <c r="AU27" s="21"/>
      <c r="AV27" s="51">
        <f>'Calculation 1.2'!BK15</f>
        <v>6098.3220000000001</v>
      </c>
      <c r="AW27" s="51">
        <f>'Calculation 1.2'!BL15</f>
        <v>32.683999999999997</v>
      </c>
      <c r="AX27" s="21" t="str">
        <f>IF('Calculation 1.2'!BM15="","",IF('Calculation 1.2'!BM15&gt;=50,"**",IF('Calculation 1.2'!BM15&gt;=25,"*","")))</f>
        <v/>
      </c>
      <c r="AY27" s="21"/>
      <c r="AZ27" s="51">
        <f>'Calculation 1.2'!BO15</f>
        <v>18658.478999999999</v>
      </c>
      <c r="BA27" s="51">
        <f>'Calculation 1.2'!BP15</f>
        <v>100</v>
      </c>
      <c r="BB27" s="21" t="str">
        <f>IF('Calculation 1.2'!BQ15="","",IF('Calculation 1.2'!BQ15&gt;=50,"**",IF('Calculation 1.2'!BQ15&gt;=25,"*","")))</f>
        <v/>
      </c>
      <c r="BC27" s="13"/>
      <c r="BD27" s="13"/>
      <c r="BE27" s="13"/>
    </row>
    <row r="28" spans="1:57" ht="12.75" customHeight="1">
      <c r="A28" s="35" t="str">
        <f>TEXT(DATE(YEAR(A22)+2,12,1), "mmm-yy")</f>
        <v>Dec-18</v>
      </c>
      <c r="B28" s="51">
        <f>'Calculation 1.2'!Q16</f>
        <v>8233.6579999999994</v>
      </c>
      <c r="C28" s="51">
        <f>'Calculation 1.2'!R16</f>
        <v>44.000999999999998</v>
      </c>
      <c r="D28" s="21" t="str">
        <f>IF('Calculation 1.2'!S16="","",IF('Calculation 1.2'!S16&gt;=50,"**",IF('Calculation 1.2'!S16&gt;=25,"*","")))</f>
        <v/>
      </c>
      <c r="E28" s="21"/>
      <c r="F28" s="51">
        <f>'Calculation 1.2'!U16</f>
        <v>506.47</v>
      </c>
      <c r="G28" s="51">
        <f>'Calculation 1.2'!V16</f>
        <v>2.7069999999999999</v>
      </c>
      <c r="H28" s="21" t="str">
        <f>IF('Calculation 1.2'!W16="","",IF('Calculation 1.2'!W16&gt;=50,"**",IF('Calculation 1.2'!W16&gt;=25,"*","")))</f>
        <v/>
      </c>
      <c r="I28" s="51">
        <f>'Calculation 1.2'!X16</f>
        <v>508.75599999999997</v>
      </c>
      <c r="J28" s="51">
        <f>'Calculation 1.2'!Y16</f>
        <v>2.7189999999999999</v>
      </c>
      <c r="K28" s="21" t="str">
        <f>IF('Calculation 1.2'!Z16="","",IF('Calculation 1.2'!Z16&gt;=50,"**",IF('Calculation 1.2'!Z16&gt;=25,"*","")))</f>
        <v/>
      </c>
      <c r="L28" s="51">
        <f>'Calculation 1.2'!AA16</f>
        <v>1015.226</v>
      </c>
      <c r="M28" s="51">
        <f>'Calculation 1.2'!AB16</f>
        <v>5.4249999999999998</v>
      </c>
      <c r="N28" s="21" t="str">
        <f>IF('Calculation 1.2'!AC16="","",IF('Calculation 1.2'!AC16&gt;=50,"**",IF('Calculation 1.2'!AC16&gt;=25,"*","")))</f>
        <v/>
      </c>
      <c r="O28" s="51">
        <f>'Calculation 1.2'!AD16</f>
        <v>49.014000000000003</v>
      </c>
      <c r="P28" s="51">
        <f>'Calculation 1.2'!AE16</f>
        <v>0.26200000000000001</v>
      </c>
      <c r="Q28" s="21" t="str">
        <f>IF('Calculation 1.2'!AF16="","",IF('Calculation 1.2'!AF16&gt;=50,"**",IF('Calculation 1.2'!AF16&gt;=25,"*","")))</f>
        <v>*</v>
      </c>
      <c r="R28" s="51">
        <f>'Calculation 1.2'!AG16</f>
        <v>1064.24</v>
      </c>
      <c r="S28" s="51">
        <f>'Calculation 1.2'!AH16</f>
        <v>5.6870000000000003</v>
      </c>
      <c r="T28" s="21" t="str">
        <f>IF('Calculation 1.2'!AI16="","",IF('Calculation 1.2'!AI16&gt;=50,"**",IF('Calculation 1.2'!AI16&gt;=25,"*","")))</f>
        <v/>
      </c>
      <c r="U28" s="21"/>
      <c r="V28" s="51">
        <f>'Calculation 1.2'!AK16</f>
        <v>2809</v>
      </c>
      <c r="W28" s="51">
        <f>'Calculation 1.2'!AL16</f>
        <v>15.010999999999999</v>
      </c>
      <c r="X28" s="21" t="str">
        <f>IF('Calculation 1.2'!AM16="","",IF('Calculation 1.2'!AM16&gt;=50,"**",IF('Calculation 1.2'!AM16&gt;=25,"*","")))</f>
        <v/>
      </c>
      <c r="Y28" s="21"/>
      <c r="Z28" s="51">
        <f>'Calculation 1.2'!AO16</f>
        <v>3873.24</v>
      </c>
      <c r="AA28" s="51">
        <f>'Calculation 1.2'!AP16</f>
        <v>20.699000000000002</v>
      </c>
      <c r="AB28" s="21" t="str">
        <f>IF('Calculation 1.2'!AQ16="","",IF('Calculation 1.2'!AQ16&gt;=50,"**",IF('Calculation 1.2'!AQ16&gt;=25,"*","")))</f>
        <v/>
      </c>
      <c r="AC28" s="21"/>
      <c r="AD28" s="51">
        <f>'Calculation 1.2'!AS16</f>
        <v>12106.897999999999</v>
      </c>
      <c r="AE28" s="51">
        <f>'Calculation 1.2'!AT16</f>
        <v>64.7</v>
      </c>
      <c r="AF28" s="21" t="str">
        <f>IF('Calculation 1.2'!AU16="","",IF('Calculation 1.2'!AU16&gt;=50,"**",IF('Calculation 1.2'!AU16&gt;=25,"*","")))</f>
        <v/>
      </c>
      <c r="AG28" s="21"/>
      <c r="AH28" s="51">
        <f>'Calculation 1.2'!AW16</f>
        <v>10.86</v>
      </c>
      <c r="AI28" s="51">
        <f>'Calculation 1.2'!AX16</f>
        <v>5.8000000000000003E-2</v>
      </c>
      <c r="AJ28" s="21" t="str">
        <f>IF('Calculation 1.2'!AY16="","",IF('Calculation 1.2'!AY16&gt;=50,"**",IF('Calculation 1.2'!AY16&gt;=25,"*","")))</f>
        <v>**</v>
      </c>
      <c r="AK28" s="51">
        <f>'Calculation 1.2'!AZ16</f>
        <v>526.63</v>
      </c>
      <c r="AL28" s="51">
        <f>'Calculation 1.2'!BA16</f>
        <v>2.8140000000000001</v>
      </c>
      <c r="AM28" s="21" t="str">
        <f>IF('Calculation 1.2'!BB16="","",IF('Calculation 1.2'!BB16&gt;=50,"**",IF('Calculation 1.2'!BB16&gt;=25,"*","")))</f>
        <v/>
      </c>
      <c r="AN28" s="51">
        <f>'Calculation 1.2'!BC16</f>
        <v>537.49</v>
      </c>
      <c r="AO28" s="51">
        <f>'Calculation 1.2'!BD16</f>
        <v>2.8719999999999999</v>
      </c>
      <c r="AP28" s="21" t="str">
        <f>IF('Calculation 1.2'!BE16="","",IF('Calculation 1.2'!BE16&gt;=50,"**",IF('Calculation 1.2'!BE16&gt;=25,"*","")))</f>
        <v/>
      </c>
      <c r="AQ28" s="21"/>
      <c r="AR28" s="51">
        <f>'Calculation 1.2'!BG16</f>
        <v>12644.388000000001</v>
      </c>
      <c r="AS28" s="51">
        <f>'Calculation 1.2'!BH16</f>
        <v>67.572000000000003</v>
      </c>
      <c r="AT28" s="21" t="str">
        <f>IF('Calculation 1.2'!BI16="","",IF('Calculation 1.2'!BI16&gt;=50,"**",IF('Calculation 1.2'!BI16&gt;=25,"*","")))</f>
        <v/>
      </c>
      <c r="AU28" s="21"/>
      <c r="AV28" s="51">
        <f>'Calculation 1.2'!BK16</f>
        <v>6068.0510000000004</v>
      </c>
      <c r="AW28" s="51">
        <f>'Calculation 1.2'!BL16</f>
        <v>32.427999999999997</v>
      </c>
      <c r="AX28" s="21" t="str">
        <f>IF('Calculation 1.2'!BM16="","",IF('Calculation 1.2'!BM16&gt;=50,"**",IF('Calculation 1.2'!BM16&gt;=25,"*","")))</f>
        <v/>
      </c>
      <c r="AY28" s="21"/>
      <c r="AZ28" s="51">
        <f>'Calculation 1.2'!BO16</f>
        <v>18712.438999999998</v>
      </c>
      <c r="BA28" s="51">
        <f>'Calculation 1.2'!BP16</f>
        <v>100</v>
      </c>
      <c r="BB28" s="21" t="str">
        <f>IF('Calculation 1.2'!BQ16="","",IF('Calculation 1.2'!BQ16&gt;=50,"**",IF('Calculation 1.2'!BQ16&gt;=25,"*","")))</f>
        <v/>
      </c>
      <c r="BC28" s="13"/>
      <c r="BD28" s="13"/>
      <c r="BE28" s="13"/>
    </row>
    <row r="29" spans="1:57" ht="12.75" customHeight="1">
      <c r="A29" s="35" t="str">
        <f>TEXT(DATE(YEAR(A22)+3,3,1), "mmm-yy")</f>
        <v>Mar-19</v>
      </c>
      <c r="B29" s="51">
        <f>'Calculation 1.2'!Q17</f>
        <v>8362.65</v>
      </c>
      <c r="C29" s="51">
        <f>'Calculation 1.2'!R17</f>
        <v>44.52</v>
      </c>
      <c r="D29" s="21" t="str">
        <f>IF('Calculation 1.2'!S17="","",IF('Calculation 1.2'!S17&gt;=50,"**",IF('Calculation 1.2'!S17&gt;=25,"*","")))</f>
        <v/>
      </c>
      <c r="E29" s="21"/>
      <c r="F29" s="51">
        <f>'Calculation 1.2'!U17</f>
        <v>449.34699999999998</v>
      </c>
      <c r="G29" s="51">
        <f>'Calculation 1.2'!V17</f>
        <v>2.3919999999999999</v>
      </c>
      <c r="H29" s="21" t="str">
        <f>IF('Calculation 1.2'!W17="","",IF('Calculation 1.2'!W17&gt;=50,"**",IF('Calculation 1.2'!W17&gt;=25,"*","")))</f>
        <v/>
      </c>
      <c r="I29" s="51">
        <f>'Calculation 1.2'!X17</f>
        <v>432.935</v>
      </c>
      <c r="J29" s="51">
        <f>'Calculation 1.2'!Y17</f>
        <v>2.3050000000000002</v>
      </c>
      <c r="K29" s="21" t="str">
        <f>IF('Calculation 1.2'!Z17="","",IF('Calculation 1.2'!Z17&gt;=50,"**",IF('Calculation 1.2'!Z17&gt;=25,"*","")))</f>
        <v/>
      </c>
      <c r="L29" s="51">
        <f>'Calculation 1.2'!AA17</f>
        <v>899.60599999999999</v>
      </c>
      <c r="M29" s="51">
        <f>'Calculation 1.2'!AB17</f>
        <v>4.7889999999999997</v>
      </c>
      <c r="N29" s="21" t="str">
        <f>IF('Calculation 1.2'!AC17="","",IF('Calculation 1.2'!AC17&gt;=50,"**",IF('Calculation 1.2'!AC17&gt;=25,"*","")))</f>
        <v/>
      </c>
      <c r="O29" s="51">
        <f>'Calculation 1.2'!AD17</f>
        <v>22.358000000000001</v>
      </c>
      <c r="P29" s="51">
        <f>'Calculation 1.2'!AE17</f>
        <v>0.11899999999999999</v>
      </c>
      <c r="Q29" s="21" t="str">
        <f>IF('Calculation 1.2'!AF17="","",IF('Calculation 1.2'!AF17&gt;=50,"**",IF('Calculation 1.2'!AF17&gt;=25,"*","")))</f>
        <v>**</v>
      </c>
      <c r="R29" s="51">
        <f>'Calculation 1.2'!AG17</f>
        <v>921.96400000000006</v>
      </c>
      <c r="S29" s="51">
        <f>'Calculation 1.2'!AH17</f>
        <v>4.9080000000000004</v>
      </c>
      <c r="T29" s="21" t="str">
        <f>IF('Calculation 1.2'!AI17="","",IF('Calculation 1.2'!AI17&gt;=50,"**",IF('Calculation 1.2'!AI17&gt;=25,"*","")))</f>
        <v/>
      </c>
      <c r="U29" s="21"/>
      <c r="V29" s="51">
        <f>'Calculation 1.2'!AK17</f>
        <v>2816.6840000000002</v>
      </c>
      <c r="W29" s="51">
        <f>'Calculation 1.2'!AL17</f>
        <v>14.994999999999999</v>
      </c>
      <c r="X29" s="21" t="str">
        <f>IF('Calculation 1.2'!AM17="","",IF('Calculation 1.2'!AM17&gt;=50,"**",IF('Calculation 1.2'!AM17&gt;=25,"*","")))</f>
        <v/>
      </c>
      <c r="Y29" s="21"/>
      <c r="Z29" s="51">
        <f>'Calculation 1.2'!AO17</f>
        <v>3738.6489999999999</v>
      </c>
      <c r="AA29" s="51">
        <f>'Calculation 1.2'!AP17</f>
        <v>19.902999999999999</v>
      </c>
      <c r="AB29" s="21" t="str">
        <f>IF('Calculation 1.2'!AQ17="","",IF('Calculation 1.2'!AQ17&gt;=50,"**",IF('Calculation 1.2'!AQ17&gt;=25,"*","")))</f>
        <v/>
      </c>
      <c r="AC29" s="21"/>
      <c r="AD29" s="51">
        <f>'Calculation 1.2'!AS17</f>
        <v>12101.298000000001</v>
      </c>
      <c r="AE29" s="51">
        <f>'Calculation 1.2'!AT17</f>
        <v>64.423000000000002</v>
      </c>
      <c r="AF29" s="21" t="str">
        <f>IF('Calculation 1.2'!AU17="","",IF('Calculation 1.2'!AU17&gt;=50,"**",IF('Calculation 1.2'!AU17&gt;=25,"*","")))</f>
        <v/>
      </c>
      <c r="AG29" s="21"/>
      <c r="AH29" s="51">
        <f>'Calculation 1.2'!AW17</f>
        <v>38.247</v>
      </c>
      <c r="AI29" s="51">
        <f>'Calculation 1.2'!AX17</f>
        <v>0.20399999999999999</v>
      </c>
      <c r="AJ29" s="21" t="str">
        <f>IF('Calculation 1.2'!AY17="","",IF('Calculation 1.2'!AY17&gt;=50,"**",IF('Calculation 1.2'!AY17&gt;=25,"*","")))</f>
        <v>*</v>
      </c>
      <c r="AK29" s="51">
        <f>'Calculation 1.2'!AZ17</f>
        <v>587.24800000000005</v>
      </c>
      <c r="AL29" s="51">
        <f>'Calculation 1.2'!BA17</f>
        <v>3.1259999999999999</v>
      </c>
      <c r="AM29" s="21" t="str">
        <f>IF('Calculation 1.2'!BB17="","",IF('Calculation 1.2'!BB17&gt;=50,"**",IF('Calculation 1.2'!BB17&gt;=25,"*","")))</f>
        <v/>
      </c>
      <c r="AN29" s="51">
        <f>'Calculation 1.2'!BC17</f>
        <v>625.495</v>
      </c>
      <c r="AO29" s="51">
        <f>'Calculation 1.2'!BD17</f>
        <v>3.33</v>
      </c>
      <c r="AP29" s="21" t="str">
        <f>IF('Calculation 1.2'!BE17="","",IF('Calculation 1.2'!BE17&gt;=50,"**",IF('Calculation 1.2'!BE17&gt;=25,"*","")))</f>
        <v/>
      </c>
      <c r="AQ29" s="21"/>
      <c r="AR29" s="51">
        <f>'Calculation 1.2'!BG17</f>
        <v>12726.794</v>
      </c>
      <c r="AS29" s="51">
        <f>'Calculation 1.2'!BH17</f>
        <v>67.753</v>
      </c>
      <c r="AT29" s="21" t="str">
        <f>IF('Calculation 1.2'!BI17="","",IF('Calculation 1.2'!BI17&gt;=50,"**",IF('Calculation 1.2'!BI17&gt;=25,"*","")))</f>
        <v/>
      </c>
      <c r="AU29" s="21"/>
      <c r="AV29" s="51">
        <f>'Calculation 1.2'!BK17</f>
        <v>6057.2049999999999</v>
      </c>
      <c r="AW29" s="51">
        <f>'Calculation 1.2'!BL17</f>
        <v>32.247</v>
      </c>
      <c r="AX29" s="21" t="str">
        <f>IF('Calculation 1.2'!BM17="","",IF('Calculation 1.2'!BM17&gt;=50,"**",IF('Calculation 1.2'!BM17&gt;=25,"*","")))</f>
        <v/>
      </c>
      <c r="AY29" s="21"/>
      <c r="AZ29" s="51">
        <f>'Calculation 1.2'!BO17</f>
        <v>18783.998</v>
      </c>
      <c r="BA29" s="51">
        <f>'Calculation 1.2'!BP17</f>
        <v>100</v>
      </c>
      <c r="BB29" s="21" t="str">
        <f>IF('Calculation 1.2'!BQ17="","",IF('Calculation 1.2'!BQ17&gt;=50,"**",IF('Calculation 1.2'!BQ17&gt;=25,"*","")))</f>
        <v/>
      </c>
      <c r="BC29" s="13"/>
      <c r="BD29" s="13"/>
      <c r="BE29" s="13"/>
    </row>
    <row r="30" spans="1:57" ht="12.75" customHeight="1">
      <c r="A30" s="35" t="str">
        <f>TEXT(DATE(YEAR(A22)+3,6,1), "mmm-yy")</f>
        <v>Jun-19</v>
      </c>
      <c r="B30" s="51">
        <f>'Calculation 1.2'!Q18</f>
        <v>8345.0349999999999</v>
      </c>
      <c r="C30" s="51">
        <f>'Calculation 1.2'!R18</f>
        <v>44.241999999999997</v>
      </c>
      <c r="D30" s="21" t="str">
        <f>IF('Calculation 1.2'!S18="","",IF('Calculation 1.2'!S18&gt;=50,"**",IF('Calculation 1.2'!S18&gt;=25,"*","")))</f>
        <v/>
      </c>
      <c r="E30" s="21"/>
      <c r="F30" s="51">
        <f>'Calculation 1.2'!U18</f>
        <v>485.01400000000001</v>
      </c>
      <c r="G30" s="51">
        <f>'Calculation 1.2'!V18</f>
        <v>2.5710000000000002</v>
      </c>
      <c r="H30" s="21" t="str">
        <f>IF('Calculation 1.2'!W18="","",IF('Calculation 1.2'!W18&gt;=50,"**",IF('Calculation 1.2'!W18&gt;=25,"*","")))</f>
        <v/>
      </c>
      <c r="I30" s="51">
        <f>'Calculation 1.2'!X18</f>
        <v>500.56700000000001</v>
      </c>
      <c r="J30" s="51">
        <f>'Calculation 1.2'!Y18</f>
        <v>2.6539999999999999</v>
      </c>
      <c r="K30" s="21" t="str">
        <f>IF('Calculation 1.2'!Z18="","",IF('Calculation 1.2'!Z18&gt;=50,"**",IF('Calculation 1.2'!Z18&gt;=25,"*","")))</f>
        <v/>
      </c>
      <c r="L30" s="51">
        <f>'Calculation 1.2'!AA18</f>
        <v>993.20600000000002</v>
      </c>
      <c r="M30" s="51">
        <f>'Calculation 1.2'!AB18</f>
        <v>5.266</v>
      </c>
      <c r="N30" s="21" t="str">
        <f>IF('Calculation 1.2'!AC18="","",IF('Calculation 1.2'!AC18&gt;=50,"**",IF('Calculation 1.2'!AC18&gt;=25,"*","")))</f>
        <v/>
      </c>
      <c r="O30" s="51">
        <f>'Calculation 1.2'!AD18</f>
        <v>57.173999999999999</v>
      </c>
      <c r="P30" s="51">
        <f>'Calculation 1.2'!AE18</f>
        <v>0.30299999999999999</v>
      </c>
      <c r="Q30" s="21" t="str">
        <f>IF('Calculation 1.2'!AF18="","",IF('Calculation 1.2'!AF18&gt;=50,"**",IF('Calculation 1.2'!AF18&gt;=25,"*","")))</f>
        <v>*</v>
      </c>
      <c r="R30" s="51">
        <f>'Calculation 1.2'!AG18</f>
        <v>1050.3800000000001</v>
      </c>
      <c r="S30" s="51">
        <f>'Calculation 1.2'!AH18</f>
        <v>5.569</v>
      </c>
      <c r="T30" s="21" t="str">
        <f>IF('Calculation 1.2'!AI18="","",IF('Calculation 1.2'!AI18&gt;=50,"**",IF('Calculation 1.2'!AI18&gt;=25,"*","")))</f>
        <v/>
      </c>
      <c r="U30" s="21"/>
      <c r="V30" s="51">
        <f>'Calculation 1.2'!AK18</f>
        <v>2857.2840000000001</v>
      </c>
      <c r="W30" s="51">
        <f>'Calculation 1.2'!AL18</f>
        <v>15.148</v>
      </c>
      <c r="X30" s="21" t="str">
        <f>IF('Calculation 1.2'!AM18="","",IF('Calculation 1.2'!AM18&gt;=50,"**",IF('Calculation 1.2'!AM18&gt;=25,"*","")))</f>
        <v/>
      </c>
      <c r="Y30" s="21"/>
      <c r="Z30" s="51">
        <f>'Calculation 1.2'!AO18</f>
        <v>3907.6640000000002</v>
      </c>
      <c r="AA30" s="51">
        <f>'Calculation 1.2'!AP18</f>
        <v>20.716999999999999</v>
      </c>
      <c r="AB30" s="21" t="str">
        <f>IF('Calculation 1.2'!AQ18="","",IF('Calculation 1.2'!AQ18&gt;=50,"**",IF('Calculation 1.2'!AQ18&gt;=25,"*","")))</f>
        <v/>
      </c>
      <c r="AC30" s="21"/>
      <c r="AD30" s="51">
        <f>'Calculation 1.2'!AS18</f>
        <v>12252.699000000001</v>
      </c>
      <c r="AE30" s="51">
        <f>'Calculation 1.2'!AT18</f>
        <v>64.957999999999998</v>
      </c>
      <c r="AF30" s="21" t="str">
        <f>IF('Calculation 1.2'!AU18="","",IF('Calculation 1.2'!AU18&gt;=50,"**",IF('Calculation 1.2'!AU18&gt;=25,"*","")))</f>
        <v/>
      </c>
      <c r="AG30" s="21"/>
      <c r="AH30" s="51">
        <f>'Calculation 1.2'!AW18</f>
        <v>17.151</v>
      </c>
      <c r="AI30" s="51">
        <f>'Calculation 1.2'!AX18</f>
        <v>9.0999999999999998E-2</v>
      </c>
      <c r="AJ30" s="21" t="str">
        <f>IF('Calculation 1.2'!AY18="","",IF('Calculation 1.2'!AY18&gt;=50,"**",IF('Calculation 1.2'!AY18&gt;=25,"*","")))</f>
        <v>*</v>
      </c>
      <c r="AK30" s="51">
        <f>'Calculation 1.2'!AZ18</f>
        <v>583.48400000000004</v>
      </c>
      <c r="AL30" s="51">
        <f>'Calculation 1.2'!BA18</f>
        <v>3.093</v>
      </c>
      <c r="AM30" s="21" t="str">
        <f>IF('Calculation 1.2'!BB18="","",IF('Calculation 1.2'!BB18&gt;=50,"**",IF('Calculation 1.2'!BB18&gt;=25,"*","")))</f>
        <v/>
      </c>
      <c r="AN30" s="51">
        <f>'Calculation 1.2'!BC18</f>
        <v>600.63499999999999</v>
      </c>
      <c r="AO30" s="51">
        <f>'Calculation 1.2'!BD18</f>
        <v>3.1840000000000002</v>
      </c>
      <c r="AP30" s="21" t="str">
        <f>IF('Calculation 1.2'!BE18="","",IF('Calculation 1.2'!BE18&gt;=50,"**",IF('Calculation 1.2'!BE18&gt;=25,"*","")))</f>
        <v/>
      </c>
      <c r="AQ30" s="21"/>
      <c r="AR30" s="51">
        <f>'Calculation 1.2'!BG18</f>
        <v>12853.334000000001</v>
      </c>
      <c r="AS30" s="51">
        <f>'Calculation 1.2'!BH18</f>
        <v>68.143000000000001</v>
      </c>
      <c r="AT30" s="21" t="str">
        <f>IF('Calculation 1.2'!BI18="","",IF('Calculation 1.2'!BI18&gt;=50,"**",IF('Calculation 1.2'!BI18&gt;=25,"*","")))</f>
        <v/>
      </c>
      <c r="AU30" s="21"/>
      <c r="AV30" s="51">
        <f>'Calculation 1.2'!BK18</f>
        <v>6009.0389999999998</v>
      </c>
      <c r="AW30" s="51">
        <f>'Calculation 1.2'!BL18</f>
        <v>31.856999999999999</v>
      </c>
      <c r="AX30" s="21" t="str">
        <f>IF('Calculation 1.2'!BM18="","",IF('Calculation 1.2'!BM18&gt;=50,"**",IF('Calculation 1.2'!BM18&gt;=25,"*","")))</f>
        <v/>
      </c>
      <c r="AY30" s="21"/>
      <c r="AZ30" s="51">
        <f>'Calculation 1.2'!BO18</f>
        <v>18862.373</v>
      </c>
      <c r="BA30" s="51">
        <f>'Calculation 1.2'!BP18</f>
        <v>100</v>
      </c>
      <c r="BB30" s="21" t="str">
        <f>IF('Calculation 1.2'!BQ18="","",IF('Calculation 1.2'!BQ18&gt;=50,"**",IF('Calculation 1.2'!BQ18&gt;=25,"*","")))</f>
        <v/>
      </c>
      <c r="BC30" s="13"/>
      <c r="BD30" s="13"/>
      <c r="BE30" s="13"/>
    </row>
    <row r="31" spans="1:57" ht="12.75" customHeight="1">
      <c r="A31" s="55" t="str">
        <f>TEXT(DATE(YEAR(A27)+2,1,1),"yyyy") &amp; "-" &amp; TEXT(DATE(YEAR(A27)+3,1,1),"yy")</f>
        <v>2020-21</v>
      </c>
      <c r="B31" s="51" t="str">
        <f>'Calculation 1.2'!Q19</f>
        <v/>
      </c>
      <c r="C31" s="51" t="str">
        <f>'Calculation 1.2'!R19</f>
        <v/>
      </c>
      <c r="D31" s="21" t="str">
        <f>IF('Calculation 1.2'!S19="","",IF('Calculation 1.2'!S19&gt;=50,"**",IF('Calculation 1.2'!S19&gt;=25,"*","")))</f>
        <v/>
      </c>
      <c r="E31" s="21"/>
      <c r="F31" s="51" t="str">
        <f>'Calculation 1.2'!U19</f>
        <v/>
      </c>
      <c r="G31" s="51" t="str">
        <f>'Calculation 1.2'!V19</f>
        <v/>
      </c>
      <c r="H31" s="21" t="str">
        <f>IF('Calculation 1.2'!W19="","",IF('Calculation 1.2'!W19&gt;=50,"**",IF('Calculation 1.2'!W19&gt;=25,"*","")))</f>
        <v/>
      </c>
      <c r="I31" s="51" t="str">
        <f>'Calculation 1.2'!X19</f>
        <v/>
      </c>
      <c r="J31" s="51" t="str">
        <f>'Calculation 1.2'!Y19</f>
        <v/>
      </c>
      <c r="K31" s="21" t="str">
        <f>IF('Calculation 1.2'!Z19="","",IF('Calculation 1.2'!Z19&gt;=50,"**",IF('Calculation 1.2'!Z19&gt;=25,"*","")))</f>
        <v/>
      </c>
      <c r="L31" s="51" t="str">
        <f>'Calculation 1.2'!AA19</f>
        <v/>
      </c>
      <c r="M31" s="51" t="str">
        <f>'Calculation 1.2'!AB19</f>
        <v/>
      </c>
      <c r="N31" s="21" t="str">
        <f>IF('Calculation 1.2'!AC19="","",IF('Calculation 1.2'!AC19&gt;=50,"**",IF('Calculation 1.2'!AC19&gt;=25,"*","")))</f>
        <v/>
      </c>
      <c r="O31" s="51" t="str">
        <f>'Calculation 1.2'!AD19</f>
        <v/>
      </c>
      <c r="P31" s="51" t="str">
        <f>'Calculation 1.2'!AE19</f>
        <v/>
      </c>
      <c r="Q31" s="21" t="str">
        <f>IF('Calculation 1.2'!AF19="","",IF('Calculation 1.2'!AF19&gt;=50,"**",IF('Calculation 1.2'!AF19&gt;=25,"*","")))</f>
        <v/>
      </c>
      <c r="R31" s="51" t="str">
        <f>'Calculation 1.2'!AG19</f>
        <v/>
      </c>
      <c r="S31" s="51" t="str">
        <f>'Calculation 1.2'!AH19</f>
        <v/>
      </c>
      <c r="T31" s="21" t="str">
        <f>IF('Calculation 1.2'!AI19="","",IF('Calculation 1.2'!AI19&gt;=50,"**",IF('Calculation 1.2'!AI19&gt;=25,"*","")))</f>
        <v/>
      </c>
      <c r="U31" s="21"/>
      <c r="V31" s="51" t="str">
        <f>'Calculation 1.2'!AK19</f>
        <v/>
      </c>
      <c r="W31" s="51" t="str">
        <f>'Calculation 1.2'!AL19</f>
        <v/>
      </c>
      <c r="X31" s="21" t="str">
        <f>IF('Calculation 1.2'!AM19="","",IF('Calculation 1.2'!AM19&gt;=50,"**",IF('Calculation 1.2'!AM19&gt;=25,"*","")))</f>
        <v/>
      </c>
      <c r="Y31" s="21"/>
      <c r="Z31" s="51" t="str">
        <f>'Calculation 1.2'!AO19</f>
        <v/>
      </c>
      <c r="AA31" s="51" t="str">
        <f>'Calculation 1.2'!AP19</f>
        <v/>
      </c>
      <c r="AB31" s="21" t="str">
        <f>IF('Calculation 1.2'!AQ19="","",IF('Calculation 1.2'!AQ19&gt;=50,"**",IF('Calculation 1.2'!AQ19&gt;=25,"*","")))</f>
        <v/>
      </c>
      <c r="AC31" s="21"/>
      <c r="AD31" s="51" t="str">
        <f>'Calculation 1.2'!AS19</f>
        <v/>
      </c>
      <c r="AE31" s="51" t="str">
        <f>'Calculation 1.2'!AT19</f>
        <v/>
      </c>
      <c r="AF31" s="21" t="str">
        <f>IF('Calculation 1.2'!AU19="","",IF('Calculation 1.2'!AU19&gt;=50,"**",IF('Calculation 1.2'!AU19&gt;=25,"*","")))</f>
        <v/>
      </c>
      <c r="AG31" s="21"/>
      <c r="AH31" s="51" t="str">
        <f>'Calculation 1.2'!AW19</f>
        <v/>
      </c>
      <c r="AI31" s="51" t="str">
        <f>'Calculation 1.2'!AX19</f>
        <v/>
      </c>
      <c r="AJ31" s="21" t="str">
        <f>IF('Calculation 1.2'!AY19="","",IF('Calculation 1.2'!AY19&gt;=50,"**",IF('Calculation 1.2'!AY19&gt;=25,"*","")))</f>
        <v/>
      </c>
      <c r="AK31" s="51" t="str">
        <f>'Calculation 1.2'!AZ19</f>
        <v/>
      </c>
      <c r="AL31" s="51" t="str">
        <f>'Calculation 1.2'!BA19</f>
        <v/>
      </c>
      <c r="AM31" s="21" t="str">
        <f>IF('Calculation 1.2'!BB19="","",IF('Calculation 1.2'!BB19&gt;=50,"**",IF('Calculation 1.2'!BB19&gt;=25,"*","")))</f>
        <v/>
      </c>
      <c r="AN31" s="51" t="str">
        <f>'Calculation 1.2'!BC19</f>
        <v/>
      </c>
      <c r="AO31" s="51" t="str">
        <f>'Calculation 1.2'!BD19</f>
        <v/>
      </c>
      <c r="AP31" s="21" t="str">
        <f>IF('Calculation 1.2'!BE19="","",IF('Calculation 1.2'!BE19&gt;=50,"**",IF('Calculation 1.2'!BE19&gt;=25,"*","")))</f>
        <v/>
      </c>
      <c r="AQ31" s="21"/>
      <c r="AR31" s="51" t="str">
        <f>'Calculation 1.2'!BG19</f>
        <v/>
      </c>
      <c r="AS31" s="51" t="str">
        <f>'Calculation 1.2'!BH19</f>
        <v/>
      </c>
      <c r="AT31" s="21" t="str">
        <f>IF('Calculation 1.2'!BI19="","",IF('Calculation 1.2'!BI19&gt;=50,"**",IF('Calculation 1.2'!BI19&gt;=25,"*","")))</f>
        <v/>
      </c>
      <c r="AU31" s="21"/>
      <c r="AV31" s="51" t="str">
        <f>'Calculation 1.2'!BK19</f>
        <v/>
      </c>
      <c r="AW31" s="51" t="str">
        <f>'Calculation 1.2'!BL19</f>
        <v/>
      </c>
      <c r="AX31" s="21" t="str">
        <f>IF('Calculation 1.2'!BM19="","",IF('Calculation 1.2'!BM19&gt;=50,"**",IF('Calculation 1.2'!BM19&gt;=25,"*","")))</f>
        <v/>
      </c>
      <c r="AY31" s="21"/>
      <c r="AZ31" s="51" t="str">
        <f>'Calculation 1.2'!BO19</f>
        <v/>
      </c>
      <c r="BA31" s="51" t="str">
        <f>'Calculation 1.2'!BP19</f>
        <v/>
      </c>
      <c r="BB31" s="21" t="str">
        <f>IF('Calculation 1.2'!BQ19="","",IF('Calculation 1.2'!BQ19&gt;=50,"**",IF('Calculation 1.2'!BQ19&gt;=25,"*","")))</f>
        <v/>
      </c>
      <c r="BC31" s="13"/>
      <c r="BD31" s="13"/>
      <c r="BE31" s="13"/>
    </row>
    <row r="32" spans="1:57" ht="12.75" customHeight="1">
      <c r="A32" s="35" t="str">
        <f>TEXT(DATE(YEAR(A27)+2,9,1), "mmm-yy")</f>
        <v>Sep-20</v>
      </c>
      <c r="B32" s="51">
        <f>'Calculation 1.2'!Q20</f>
        <v>8098.0870000000004</v>
      </c>
      <c r="C32" s="51">
        <f>'Calculation 1.2'!R20</f>
        <v>42.249000000000002</v>
      </c>
      <c r="D32" s="21" t="str">
        <f>IF('Calculation 1.2'!S20="","",IF('Calculation 1.2'!S20&gt;=50,"**",IF('Calculation 1.2'!S20&gt;=25,"*","")))</f>
        <v/>
      </c>
      <c r="E32" s="21"/>
      <c r="F32" s="51">
        <f>'Calculation 1.2'!U20</f>
        <v>424.08699999999999</v>
      </c>
      <c r="G32" s="51">
        <f>'Calculation 1.2'!V20</f>
        <v>2.2130000000000001</v>
      </c>
      <c r="H32" s="21" t="str">
        <f>IF('Calculation 1.2'!W20="","",IF('Calculation 1.2'!W20&gt;=50,"**",IF('Calculation 1.2'!W20&gt;=25,"*","")))</f>
        <v/>
      </c>
      <c r="I32" s="51">
        <f>'Calculation 1.2'!X20</f>
        <v>602.20500000000004</v>
      </c>
      <c r="J32" s="51">
        <f>'Calculation 1.2'!Y20</f>
        <v>3.1419999999999999</v>
      </c>
      <c r="K32" s="21" t="str">
        <f>IF('Calculation 1.2'!Z20="","",IF('Calculation 1.2'!Z20&gt;=50,"**",IF('Calculation 1.2'!Z20&gt;=25,"*","")))</f>
        <v/>
      </c>
      <c r="L32" s="51">
        <f>'Calculation 1.2'!AA20</f>
        <v>1026.2929999999999</v>
      </c>
      <c r="M32" s="51">
        <f>'Calculation 1.2'!AB20</f>
        <v>5.3540000000000001</v>
      </c>
      <c r="N32" s="21" t="str">
        <f>IF('Calculation 1.2'!AC20="","",IF('Calculation 1.2'!AC20&gt;=50,"**",IF('Calculation 1.2'!AC20&gt;=25,"*","")))</f>
        <v/>
      </c>
      <c r="O32" s="51">
        <f>'Calculation 1.2'!AD20</f>
        <v>50.213000000000001</v>
      </c>
      <c r="P32" s="51">
        <f>'Calculation 1.2'!AE20</f>
        <v>0.26200000000000001</v>
      </c>
      <c r="Q32" s="21" t="str">
        <f>IF('Calculation 1.2'!AF20="","",IF('Calculation 1.2'!AF20&gt;=50,"**",IF('Calculation 1.2'!AF20&gt;=25,"*","")))</f>
        <v>*</v>
      </c>
      <c r="R32" s="51">
        <f>'Calculation 1.2'!AG20</f>
        <v>1076.5060000000001</v>
      </c>
      <c r="S32" s="51">
        <f>'Calculation 1.2'!AH20</f>
        <v>5.6159999999999997</v>
      </c>
      <c r="T32" s="21" t="str">
        <f>IF('Calculation 1.2'!AI20="","",IF('Calculation 1.2'!AI20&gt;=50,"**",IF('Calculation 1.2'!AI20&gt;=25,"*","")))</f>
        <v/>
      </c>
      <c r="U32" s="21"/>
      <c r="V32" s="51">
        <f>'Calculation 1.2'!AK20</f>
        <v>2725.1030000000001</v>
      </c>
      <c r="W32" s="51">
        <f>'Calculation 1.2'!AL20</f>
        <v>14.217000000000001</v>
      </c>
      <c r="X32" s="21" t="str">
        <f>IF('Calculation 1.2'!AM20="","",IF('Calculation 1.2'!AM20&gt;=50,"**",IF('Calculation 1.2'!AM20&gt;=25,"*","")))</f>
        <v/>
      </c>
      <c r="Y32" s="21"/>
      <c r="Z32" s="51">
        <f>'Calculation 1.2'!AO20</f>
        <v>3801.6080000000002</v>
      </c>
      <c r="AA32" s="51">
        <f>'Calculation 1.2'!AP20</f>
        <v>19.834</v>
      </c>
      <c r="AB32" s="21" t="str">
        <f>IF('Calculation 1.2'!AQ20="","",IF('Calculation 1.2'!AQ20&gt;=50,"**",IF('Calculation 1.2'!AQ20&gt;=25,"*","")))</f>
        <v/>
      </c>
      <c r="AC32" s="21"/>
      <c r="AD32" s="51">
        <f>'Calculation 1.2'!AS20</f>
        <v>11899.695</v>
      </c>
      <c r="AE32" s="51">
        <f>'Calculation 1.2'!AT20</f>
        <v>62.082999999999998</v>
      </c>
      <c r="AF32" s="21" t="str">
        <f>IF('Calculation 1.2'!AU20="","",IF('Calculation 1.2'!AU20&gt;=50,"**",IF('Calculation 1.2'!AU20&gt;=25,"*","")))</f>
        <v/>
      </c>
      <c r="AG32" s="21"/>
      <c r="AH32" s="51">
        <f>'Calculation 1.2'!AW20</f>
        <v>43.131</v>
      </c>
      <c r="AI32" s="51">
        <f>'Calculation 1.2'!AX20</f>
        <v>0.22500000000000001</v>
      </c>
      <c r="AJ32" s="21" t="str">
        <f>IF('Calculation 1.2'!AY20="","",IF('Calculation 1.2'!AY20&gt;=50,"**",IF('Calculation 1.2'!AY20&gt;=25,"*","")))</f>
        <v>**</v>
      </c>
      <c r="AK32" s="51">
        <f>'Calculation 1.2'!AZ20</f>
        <v>796.46500000000003</v>
      </c>
      <c r="AL32" s="51">
        <f>'Calculation 1.2'!BA20</f>
        <v>4.1550000000000002</v>
      </c>
      <c r="AM32" s="21" t="str">
        <f>IF('Calculation 1.2'!BB20="","",IF('Calculation 1.2'!BB20&gt;=50,"**",IF('Calculation 1.2'!BB20&gt;=25,"*","")))</f>
        <v/>
      </c>
      <c r="AN32" s="51">
        <f>'Calculation 1.2'!BC20</f>
        <v>839.59500000000003</v>
      </c>
      <c r="AO32" s="51">
        <f>'Calculation 1.2'!BD20</f>
        <v>4.38</v>
      </c>
      <c r="AP32" s="21" t="str">
        <f>IF('Calculation 1.2'!BE20="","",IF('Calculation 1.2'!BE20&gt;=50,"**",IF('Calculation 1.2'!BE20&gt;=25,"*","")))</f>
        <v/>
      </c>
      <c r="AQ32" s="21"/>
      <c r="AR32" s="51">
        <f>'Calculation 1.2'!BG20</f>
        <v>12739.290999999999</v>
      </c>
      <c r="AS32" s="51">
        <f>'Calculation 1.2'!BH20</f>
        <v>66.462999999999994</v>
      </c>
      <c r="AT32" s="21" t="str">
        <f>IF('Calculation 1.2'!BI20="","",IF('Calculation 1.2'!BI20&gt;=50,"**",IF('Calculation 1.2'!BI20&gt;=25,"*","")))</f>
        <v/>
      </c>
      <c r="AU32" s="21"/>
      <c r="AV32" s="51">
        <f>'Calculation 1.2'!BK20</f>
        <v>6428.18</v>
      </c>
      <c r="AW32" s="51">
        <f>'Calculation 1.2'!BL20</f>
        <v>33.536999999999999</v>
      </c>
      <c r="AX32" s="21" t="str">
        <f>IF('Calculation 1.2'!BM20="","",IF('Calculation 1.2'!BM20&gt;=50,"**",IF('Calculation 1.2'!BM20&gt;=25,"*","")))</f>
        <v/>
      </c>
      <c r="AY32" s="21"/>
      <c r="AZ32" s="51">
        <f>'Calculation 1.2'!BO20</f>
        <v>19167.471000000001</v>
      </c>
      <c r="BA32" s="51">
        <f>'Calculation 1.2'!BP20</f>
        <v>100</v>
      </c>
      <c r="BB32" s="21" t="str">
        <f>IF('Calculation 1.2'!BQ20="","",IF('Calculation 1.2'!BQ20&gt;=50,"**",IF('Calculation 1.2'!BQ20&gt;=25,"*","")))</f>
        <v/>
      </c>
      <c r="BC32" s="13"/>
      <c r="BD32" s="13"/>
      <c r="BE32" s="13"/>
    </row>
    <row r="33" spans="1:57" ht="12.75" customHeight="1">
      <c r="A33" s="35" t="str">
        <f>TEXT(DATE(YEAR(A27)+2,12,1), "mmm-yy")</f>
        <v>Dec-20</v>
      </c>
      <c r="B33" s="51">
        <f>'Calculation 1.2'!Q21</f>
        <v>8226.107</v>
      </c>
      <c r="C33" s="51">
        <f>'Calculation 1.2'!R21</f>
        <v>42.93</v>
      </c>
      <c r="D33" s="21" t="str">
        <f>IF('Calculation 1.2'!S21="","",IF('Calculation 1.2'!S21&gt;=50,"**",IF('Calculation 1.2'!S21&gt;=25,"*","")))</f>
        <v/>
      </c>
      <c r="E33" s="21"/>
      <c r="F33" s="51">
        <f>'Calculation 1.2'!U21</f>
        <v>707.59400000000005</v>
      </c>
      <c r="G33" s="51">
        <f>'Calculation 1.2'!V21</f>
        <v>3.6930000000000001</v>
      </c>
      <c r="H33" s="21" t="str">
        <f>IF('Calculation 1.2'!W21="","",IF('Calculation 1.2'!W21&gt;=50,"**",IF('Calculation 1.2'!W21&gt;=25,"*","")))</f>
        <v/>
      </c>
      <c r="I33" s="51">
        <f>'Calculation 1.2'!X21</f>
        <v>461.75700000000001</v>
      </c>
      <c r="J33" s="51">
        <f>'Calculation 1.2'!Y21</f>
        <v>2.41</v>
      </c>
      <c r="K33" s="21" t="str">
        <f>IF('Calculation 1.2'!Z21="","",IF('Calculation 1.2'!Z21&gt;=50,"**",IF('Calculation 1.2'!Z21&gt;=25,"*","")))</f>
        <v/>
      </c>
      <c r="L33" s="51">
        <f>'Calculation 1.2'!AA21</f>
        <v>1169.3510000000001</v>
      </c>
      <c r="M33" s="51">
        <f>'Calculation 1.2'!AB21</f>
        <v>6.1029999999999998</v>
      </c>
      <c r="N33" s="21" t="str">
        <f>IF('Calculation 1.2'!AC21="","",IF('Calculation 1.2'!AC21&gt;=50,"**",IF('Calculation 1.2'!AC21&gt;=25,"*","")))</f>
        <v/>
      </c>
      <c r="O33" s="51">
        <f>'Calculation 1.2'!AD21</f>
        <v>92.99</v>
      </c>
      <c r="P33" s="51">
        <f>'Calculation 1.2'!AE21</f>
        <v>0.48499999999999999</v>
      </c>
      <c r="Q33" s="21" t="str">
        <f>IF('Calculation 1.2'!AF21="","",IF('Calculation 1.2'!AF21&gt;=50,"**",IF('Calculation 1.2'!AF21&gt;=25,"*","")))</f>
        <v>*</v>
      </c>
      <c r="R33" s="51">
        <f>'Calculation 1.2'!AG21</f>
        <v>1262.3409999999999</v>
      </c>
      <c r="S33" s="51">
        <f>'Calculation 1.2'!AH21</f>
        <v>6.5880000000000001</v>
      </c>
      <c r="T33" s="21" t="str">
        <f>IF('Calculation 1.2'!AI21="","",IF('Calculation 1.2'!AI21&gt;=50,"**",IF('Calculation 1.2'!AI21&gt;=25,"*","")))</f>
        <v/>
      </c>
      <c r="U33" s="21"/>
      <c r="V33" s="51">
        <f>'Calculation 1.2'!AK21</f>
        <v>2694.703</v>
      </c>
      <c r="W33" s="51">
        <f>'Calculation 1.2'!AL21</f>
        <v>14.063000000000001</v>
      </c>
      <c r="X33" s="21" t="str">
        <f>IF('Calculation 1.2'!AM21="","",IF('Calculation 1.2'!AM21&gt;=50,"**",IF('Calculation 1.2'!AM21&gt;=25,"*","")))</f>
        <v/>
      </c>
      <c r="Y33" s="21"/>
      <c r="Z33" s="51">
        <f>'Calculation 1.2'!AO21</f>
        <v>3957.0439999999999</v>
      </c>
      <c r="AA33" s="51">
        <f>'Calculation 1.2'!AP21</f>
        <v>20.651</v>
      </c>
      <c r="AB33" s="21" t="str">
        <f>IF('Calculation 1.2'!AQ21="","",IF('Calculation 1.2'!AQ21&gt;=50,"**",IF('Calculation 1.2'!AQ21&gt;=25,"*","")))</f>
        <v/>
      </c>
      <c r="AC33" s="21"/>
      <c r="AD33" s="51">
        <f>'Calculation 1.2'!AS21</f>
        <v>12183.151</v>
      </c>
      <c r="AE33" s="51">
        <f>'Calculation 1.2'!AT21</f>
        <v>63.581000000000003</v>
      </c>
      <c r="AF33" s="21" t="str">
        <f>IF('Calculation 1.2'!AU21="","",IF('Calculation 1.2'!AU21&gt;=50,"**",IF('Calculation 1.2'!AU21&gt;=25,"*","")))</f>
        <v/>
      </c>
      <c r="AG33" s="21"/>
      <c r="AH33" s="51">
        <f>'Calculation 1.2'!AW21</f>
        <v>40.5</v>
      </c>
      <c r="AI33" s="51">
        <f>'Calculation 1.2'!AX21</f>
        <v>0.21099999999999999</v>
      </c>
      <c r="AJ33" s="21" t="str">
        <f>IF('Calculation 1.2'!AY21="","",IF('Calculation 1.2'!AY21&gt;=50,"**",IF('Calculation 1.2'!AY21&gt;=25,"*","")))</f>
        <v>**</v>
      </c>
      <c r="AK33" s="51">
        <f>'Calculation 1.2'!AZ21</f>
        <v>729.721</v>
      </c>
      <c r="AL33" s="51">
        <f>'Calculation 1.2'!BA21</f>
        <v>3.8079999999999998</v>
      </c>
      <c r="AM33" s="21" t="str">
        <f>IF('Calculation 1.2'!BB21="","",IF('Calculation 1.2'!BB21&gt;=50,"**",IF('Calculation 1.2'!BB21&gt;=25,"*","")))</f>
        <v/>
      </c>
      <c r="AN33" s="51">
        <f>'Calculation 1.2'!BC21</f>
        <v>770.221</v>
      </c>
      <c r="AO33" s="51">
        <f>'Calculation 1.2'!BD21</f>
        <v>4.0199999999999996</v>
      </c>
      <c r="AP33" s="21" t="str">
        <f>IF('Calculation 1.2'!BE21="","",IF('Calculation 1.2'!BE21&gt;=50,"**",IF('Calculation 1.2'!BE21&gt;=25,"*","")))</f>
        <v/>
      </c>
      <c r="AQ33" s="21"/>
      <c r="AR33" s="51">
        <f>'Calculation 1.2'!BG21</f>
        <v>12953.371999999999</v>
      </c>
      <c r="AS33" s="51">
        <f>'Calculation 1.2'!BH21</f>
        <v>67.599999999999994</v>
      </c>
      <c r="AT33" s="21" t="str">
        <f>IF('Calculation 1.2'!BI21="","",IF('Calculation 1.2'!BI21&gt;=50,"**",IF('Calculation 1.2'!BI21&gt;=25,"*","")))</f>
        <v/>
      </c>
      <c r="AU33" s="21"/>
      <c r="AV33" s="51">
        <f>'Calculation 1.2'!BK21</f>
        <v>6208.2969999999996</v>
      </c>
      <c r="AW33" s="51">
        <f>'Calculation 1.2'!BL21</f>
        <v>32.4</v>
      </c>
      <c r="AX33" s="21" t="str">
        <f>IF('Calculation 1.2'!BM21="","",IF('Calculation 1.2'!BM21&gt;=50,"**",IF('Calculation 1.2'!BM21&gt;=25,"*","")))</f>
        <v/>
      </c>
      <c r="AY33" s="21"/>
      <c r="AZ33" s="51">
        <f>'Calculation 1.2'!BO21</f>
        <v>19161.669000000002</v>
      </c>
      <c r="BA33" s="51">
        <f>'Calculation 1.2'!BP21</f>
        <v>100</v>
      </c>
      <c r="BB33" s="21" t="str">
        <f>IF('Calculation 1.2'!BQ21="","",IF('Calculation 1.2'!BQ21&gt;=50,"**",IF('Calculation 1.2'!BQ21&gt;=25,"*","")))</f>
        <v/>
      </c>
      <c r="BC33" s="13"/>
      <c r="BD33" s="13"/>
      <c r="BE33" s="13"/>
    </row>
    <row r="34" spans="1:57" ht="12.75" customHeight="1">
      <c r="A34" s="35" t="str">
        <f>TEXT(DATE(YEAR(A27)+3,3,1), "mmm-yy")</f>
        <v>Mar-21</v>
      </c>
      <c r="B34" s="51">
        <f>'Calculation 1.2'!Q22</f>
        <v>8418.2119999999995</v>
      </c>
      <c r="C34" s="51">
        <f>'Calculation 1.2'!R22</f>
        <v>43.923000000000002</v>
      </c>
      <c r="D34" s="21" t="str">
        <f>IF('Calculation 1.2'!S22="","",IF('Calculation 1.2'!S22&gt;=50,"**",IF('Calculation 1.2'!S22&gt;=25,"*","")))</f>
        <v/>
      </c>
      <c r="E34" s="21"/>
      <c r="F34" s="51">
        <f>'Calculation 1.2'!U22</f>
        <v>430.15100000000001</v>
      </c>
      <c r="G34" s="51">
        <f>'Calculation 1.2'!V22</f>
        <v>2.2440000000000002</v>
      </c>
      <c r="H34" s="21" t="str">
        <f>IF('Calculation 1.2'!W22="","",IF('Calculation 1.2'!W22&gt;=50,"**",IF('Calculation 1.2'!W22&gt;=25,"*","")))</f>
        <v/>
      </c>
      <c r="I34" s="51">
        <f>'Calculation 1.2'!X22</f>
        <v>527.36599999999999</v>
      </c>
      <c r="J34" s="51">
        <f>'Calculation 1.2'!Y22</f>
        <v>2.7519999999999998</v>
      </c>
      <c r="K34" s="21" t="str">
        <f>IF('Calculation 1.2'!Z22="","",IF('Calculation 1.2'!Z22&gt;=50,"**",IF('Calculation 1.2'!Z22&gt;=25,"*","")))</f>
        <v/>
      </c>
      <c r="L34" s="51">
        <f>'Calculation 1.2'!AA22</f>
        <v>957.51700000000005</v>
      </c>
      <c r="M34" s="51">
        <f>'Calculation 1.2'!AB22</f>
        <v>4.9960000000000004</v>
      </c>
      <c r="N34" s="21" t="str">
        <f>IF('Calculation 1.2'!AC22="","",IF('Calculation 1.2'!AC22&gt;=50,"**",IF('Calculation 1.2'!AC22&gt;=25,"*","")))</f>
        <v/>
      </c>
      <c r="O34" s="51">
        <f>'Calculation 1.2'!AD22</f>
        <v>57.99</v>
      </c>
      <c r="P34" s="51">
        <f>'Calculation 1.2'!AE22</f>
        <v>0.30299999999999999</v>
      </c>
      <c r="Q34" s="21" t="str">
        <f>IF('Calculation 1.2'!AF22="","",IF('Calculation 1.2'!AF22&gt;=50,"**",IF('Calculation 1.2'!AF22&gt;=25,"*","")))</f>
        <v>*</v>
      </c>
      <c r="R34" s="51">
        <f>'Calculation 1.2'!AG22</f>
        <v>1015.5069999999999</v>
      </c>
      <c r="S34" s="51">
        <f>'Calculation 1.2'!AH22</f>
        <v>5.298</v>
      </c>
      <c r="T34" s="21" t="str">
        <f>IF('Calculation 1.2'!AI22="","",IF('Calculation 1.2'!AI22&gt;=50,"**",IF('Calculation 1.2'!AI22&gt;=25,"*","")))</f>
        <v/>
      </c>
      <c r="U34" s="21"/>
      <c r="V34" s="51">
        <f>'Calculation 1.2'!AK22</f>
        <v>2803.2020000000002</v>
      </c>
      <c r="W34" s="51">
        <f>'Calculation 1.2'!AL22</f>
        <v>14.625999999999999</v>
      </c>
      <c r="X34" s="21" t="str">
        <f>IF('Calculation 1.2'!AM22="","",IF('Calculation 1.2'!AM22&gt;=50,"**",IF('Calculation 1.2'!AM22&gt;=25,"*","")))</f>
        <v/>
      </c>
      <c r="Y34" s="21"/>
      <c r="Z34" s="51">
        <f>'Calculation 1.2'!AO22</f>
        <v>3818.7089999999998</v>
      </c>
      <c r="AA34" s="51">
        <f>'Calculation 1.2'!AP22</f>
        <v>19.923999999999999</v>
      </c>
      <c r="AB34" s="21" t="str">
        <f>IF('Calculation 1.2'!AQ22="","",IF('Calculation 1.2'!AQ22&gt;=50,"**",IF('Calculation 1.2'!AQ22&gt;=25,"*","")))</f>
        <v/>
      </c>
      <c r="AC34" s="21"/>
      <c r="AD34" s="51">
        <f>'Calculation 1.2'!AS22</f>
        <v>12236.921</v>
      </c>
      <c r="AE34" s="51">
        <f>'Calculation 1.2'!AT22</f>
        <v>63.847000000000001</v>
      </c>
      <c r="AF34" s="21" t="str">
        <f>IF('Calculation 1.2'!AU22="","",IF('Calculation 1.2'!AU22&gt;=50,"**",IF('Calculation 1.2'!AU22&gt;=25,"*","")))</f>
        <v/>
      </c>
      <c r="AG34" s="21"/>
      <c r="AH34" s="51">
        <f>'Calculation 1.2'!AW22</f>
        <v>60.847000000000001</v>
      </c>
      <c r="AI34" s="51">
        <f>'Calculation 1.2'!AX22</f>
        <v>0.317</v>
      </c>
      <c r="AJ34" s="21" t="str">
        <f>IF('Calculation 1.2'!AY22="","",IF('Calculation 1.2'!AY22&gt;=50,"**",IF('Calculation 1.2'!AY22&gt;=25,"*","")))</f>
        <v>*</v>
      </c>
      <c r="AK34" s="51">
        <f>'Calculation 1.2'!AZ22</f>
        <v>710.11500000000001</v>
      </c>
      <c r="AL34" s="51">
        <f>'Calculation 1.2'!BA22</f>
        <v>3.7050000000000001</v>
      </c>
      <c r="AM34" s="21" t="str">
        <f>IF('Calculation 1.2'!BB22="","",IF('Calculation 1.2'!BB22&gt;=50,"**",IF('Calculation 1.2'!BB22&gt;=25,"*","")))</f>
        <v/>
      </c>
      <c r="AN34" s="51">
        <f>'Calculation 1.2'!BC22</f>
        <v>770.96199999999999</v>
      </c>
      <c r="AO34" s="51">
        <f>'Calculation 1.2'!BD22</f>
        <v>4.0229999999999997</v>
      </c>
      <c r="AP34" s="21" t="str">
        <f>IF('Calculation 1.2'!BE22="","",IF('Calculation 1.2'!BE22&gt;=50,"**",IF('Calculation 1.2'!BE22&gt;=25,"*","")))</f>
        <v/>
      </c>
      <c r="AQ34" s="21"/>
      <c r="AR34" s="51">
        <f>'Calculation 1.2'!BG22</f>
        <v>13007.884</v>
      </c>
      <c r="AS34" s="51">
        <f>'Calculation 1.2'!BH22</f>
        <v>67.87</v>
      </c>
      <c r="AT34" s="21" t="str">
        <f>IF('Calculation 1.2'!BI22="","",IF('Calculation 1.2'!BI22&gt;=50,"**",IF('Calculation 1.2'!BI22&gt;=25,"*","")))</f>
        <v/>
      </c>
      <c r="AU34" s="21"/>
      <c r="AV34" s="51">
        <f>'Calculation 1.2'!BK22</f>
        <v>6158.1009999999997</v>
      </c>
      <c r="AW34" s="51">
        <f>'Calculation 1.2'!BL22</f>
        <v>32.130000000000003</v>
      </c>
      <c r="AX34" s="21" t="str">
        <f>IF('Calculation 1.2'!BM22="","",IF('Calculation 1.2'!BM22&gt;=50,"**",IF('Calculation 1.2'!BM22&gt;=25,"*","")))</f>
        <v/>
      </c>
      <c r="AY34" s="21"/>
      <c r="AZ34" s="51">
        <f>'Calculation 1.2'!BO22</f>
        <v>19165.985000000001</v>
      </c>
      <c r="BA34" s="51">
        <f>'Calculation 1.2'!BP22</f>
        <v>100</v>
      </c>
      <c r="BB34" s="21" t="str">
        <f>IF('Calculation 1.2'!BQ22="","",IF('Calculation 1.2'!BQ22&gt;=50,"**",IF('Calculation 1.2'!BQ22&gt;=25,"*","")))</f>
        <v/>
      </c>
      <c r="BC34" s="13"/>
      <c r="BD34" s="13"/>
      <c r="BE34" s="13"/>
    </row>
    <row r="35" spans="1:57" ht="12.75" customHeight="1">
      <c r="A35" s="35" t="str">
        <f>TEXT(DATE(YEAR(A27)+3,6,1), "mmm-yy")</f>
        <v>Jun-21</v>
      </c>
      <c r="B35" s="51">
        <f>'Calculation 1.2'!Q23</f>
        <v>8467.6489999999994</v>
      </c>
      <c r="C35" s="51">
        <f>'Calculation 1.2'!R23</f>
        <v>44.14</v>
      </c>
      <c r="D35" s="21" t="str">
        <f>IF('Calculation 1.2'!S23="","",IF('Calculation 1.2'!S23&gt;=50,"**",IF('Calculation 1.2'!S23&gt;=25,"*","")))</f>
        <v/>
      </c>
      <c r="E35" s="21"/>
      <c r="F35" s="51">
        <f>'Calculation 1.2'!U23</f>
        <v>513.471</v>
      </c>
      <c r="G35" s="51">
        <f>'Calculation 1.2'!V23</f>
        <v>2.677</v>
      </c>
      <c r="H35" s="21" t="str">
        <f>IF('Calculation 1.2'!W23="","",IF('Calculation 1.2'!W23&gt;=50,"**",IF('Calculation 1.2'!W23&gt;=25,"*","")))</f>
        <v/>
      </c>
      <c r="I35" s="51">
        <f>'Calculation 1.2'!X23</f>
        <v>381.99599999999998</v>
      </c>
      <c r="J35" s="51">
        <f>'Calculation 1.2'!Y23</f>
        <v>1.9910000000000001</v>
      </c>
      <c r="K35" s="21" t="str">
        <f>IF('Calculation 1.2'!Z23="","",IF('Calculation 1.2'!Z23&gt;=50,"**",IF('Calculation 1.2'!Z23&gt;=25,"*","")))</f>
        <v/>
      </c>
      <c r="L35" s="51">
        <f>'Calculation 1.2'!AA23</f>
        <v>895.46699999999998</v>
      </c>
      <c r="M35" s="51">
        <f>'Calculation 1.2'!AB23</f>
        <v>4.6680000000000001</v>
      </c>
      <c r="N35" s="21" t="str">
        <f>IF('Calculation 1.2'!AC23="","",IF('Calculation 1.2'!AC23&gt;=50,"**",IF('Calculation 1.2'!AC23&gt;=25,"*","")))</f>
        <v/>
      </c>
      <c r="O35" s="51">
        <f>'Calculation 1.2'!AD23</f>
        <v>43.765000000000001</v>
      </c>
      <c r="P35" s="51">
        <f>'Calculation 1.2'!AE23</f>
        <v>0.22800000000000001</v>
      </c>
      <c r="Q35" s="21" t="str">
        <f>IF('Calculation 1.2'!AF23="","",IF('Calculation 1.2'!AF23&gt;=50,"**",IF('Calculation 1.2'!AF23&gt;=25,"*","")))</f>
        <v>*</v>
      </c>
      <c r="R35" s="51">
        <f>'Calculation 1.2'!AG23</f>
        <v>939.23199999999997</v>
      </c>
      <c r="S35" s="51">
        <f>'Calculation 1.2'!AH23</f>
        <v>4.8959999999999999</v>
      </c>
      <c r="T35" s="21" t="str">
        <f>IF('Calculation 1.2'!AI23="","",IF('Calculation 1.2'!AI23&gt;=50,"**",IF('Calculation 1.2'!AI23&gt;=25,"*","")))</f>
        <v/>
      </c>
      <c r="U35" s="21"/>
      <c r="V35" s="51">
        <f>'Calculation 1.2'!AK23</f>
        <v>3023.5419999999999</v>
      </c>
      <c r="W35" s="51">
        <f>'Calculation 1.2'!AL23</f>
        <v>15.760999999999999</v>
      </c>
      <c r="X35" s="21" t="str">
        <f>IF('Calculation 1.2'!AM23="","",IF('Calculation 1.2'!AM23&gt;=50,"**",IF('Calculation 1.2'!AM23&gt;=25,"*","")))</f>
        <v/>
      </c>
      <c r="Y35" s="21"/>
      <c r="Z35" s="51">
        <f>'Calculation 1.2'!AO23</f>
        <v>3962.7739999999999</v>
      </c>
      <c r="AA35" s="51">
        <f>'Calculation 1.2'!AP23</f>
        <v>20.657</v>
      </c>
      <c r="AB35" s="21" t="str">
        <f>IF('Calculation 1.2'!AQ23="","",IF('Calculation 1.2'!AQ23&gt;=50,"**",IF('Calculation 1.2'!AQ23&gt;=25,"*","")))</f>
        <v/>
      </c>
      <c r="AC35" s="21"/>
      <c r="AD35" s="51">
        <f>'Calculation 1.2'!AS23</f>
        <v>12430.423000000001</v>
      </c>
      <c r="AE35" s="51">
        <f>'Calculation 1.2'!AT23</f>
        <v>64.796999999999997</v>
      </c>
      <c r="AF35" s="21" t="str">
        <f>IF('Calculation 1.2'!AU23="","",IF('Calculation 1.2'!AU23&gt;=50,"**",IF('Calculation 1.2'!AU23&gt;=25,"*","")))</f>
        <v/>
      </c>
      <c r="AG35" s="21"/>
      <c r="AH35" s="51">
        <f>'Calculation 1.2'!AW23</f>
        <v>41.012999999999998</v>
      </c>
      <c r="AI35" s="51">
        <f>'Calculation 1.2'!AX23</f>
        <v>0.214</v>
      </c>
      <c r="AJ35" s="21" t="str">
        <f>IF('Calculation 1.2'!AY23="","",IF('Calculation 1.2'!AY23&gt;=50,"**",IF('Calculation 1.2'!AY23&gt;=25,"*","")))</f>
        <v>**</v>
      </c>
      <c r="AK35" s="51">
        <f>'Calculation 1.2'!AZ23</f>
        <v>586.14700000000005</v>
      </c>
      <c r="AL35" s="51">
        <f>'Calculation 1.2'!BA23</f>
        <v>3.0550000000000002</v>
      </c>
      <c r="AM35" s="21" t="str">
        <f>IF('Calculation 1.2'!BB23="","",IF('Calculation 1.2'!BB23&gt;=50,"**",IF('Calculation 1.2'!BB23&gt;=25,"*","")))</f>
        <v/>
      </c>
      <c r="AN35" s="51">
        <f>'Calculation 1.2'!BC23</f>
        <v>627.15899999999999</v>
      </c>
      <c r="AO35" s="51">
        <f>'Calculation 1.2'!BD23</f>
        <v>3.2690000000000001</v>
      </c>
      <c r="AP35" s="21" t="str">
        <f>IF('Calculation 1.2'!BE23="","",IF('Calculation 1.2'!BE23&gt;=50,"**",IF('Calculation 1.2'!BE23&gt;=25,"*","")))</f>
        <v/>
      </c>
      <c r="AQ35" s="21"/>
      <c r="AR35" s="51">
        <f>'Calculation 1.2'!BG23</f>
        <v>13057.582</v>
      </c>
      <c r="AS35" s="51">
        <f>'Calculation 1.2'!BH23</f>
        <v>68.066000000000003</v>
      </c>
      <c r="AT35" s="21" t="str">
        <f>IF('Calculation 1.2'!BI23="","",IF('Calculation 1.2'!BI23&gt;=50,"**",IF('Calculation 1.2'!BI23&gt;=25,"*","")))</f>
        <v/>
      </c>
      <c r="AU35" s="21"/>
      <c r="AV35" s="51">
        <f>'Calculation 1.2'!BK23</f>
        <v>6126.1189999999997</v>
      </c>
      <c r="AW35" s="51">
        <f>'Calculation 1.2'!BL23</f>
        <v>31.934000000000001</v>
      </c>
      <c r="AX35" s="21" t="str">
        <f>IF('Calculation 1.2'!BM23="","",IF('Calculation 1.2'!BM23&gt;=50,"**",IF('Calculation 1.2'!BM23&gt;=25,"*","")))</f>
        <v/>
      </c>
      <c r="AY35" s="21"/>
      <c r="AZ35" s="51">
        <f>'Calculation 1.2'!BO23</f>
        <v>19183.702000000001</v>
      </c>
      <c r="BA35" s="51">
        <f>'Calculation 1.2'!BP23</f>
        <v>100</v>
      </c>
      <c r="BB35" s="21" t="str">
        <f>IF('Calculation 1.2'!BQ23="","",IF('Calculation 1.2'!BQ23&gt;=50,"**",IF('Calculation 1.2'!BQ23&gt;=25,"*","")))</f>
        <v/>
      </c>
      <c r="BC35" s="13"/>
      <c r="BD35" s="13"/>
      <c r="BE35" s="13"/>
    </row>
    <row r="36" spans="1:57" ht="12.75" customHeight="1">
      <c r="A36" s="55" t="str">
        <f>TEXT(DATE(YEAR(A32)+2,1,1),"yyyy") &amp; "-" &amp; TEXT(DATE(YEAR(A32)+3,1,1),"yy")</f>
        <v>2022-23</v>
      </c>
      <c r="B36" s="51" t="str">
        <f>'Calculation 1.2'!Q24</f>
        <v/>
      </c>
      <c r="C36" s="51" t="str">
        <f>'Calculation 1.2'!R24</f>
        <v/>
      </c>
      <c r="D36" s="21" t="str">
        <f>IF('Calculation 1.2'!S24="","",IF('Calculation 1.2'!S24&gt;=50,"**",IF('Calculation 1.2'!S24&gt;=25,"*","")))</f>
        <v/>
      </c>
      <c r="E36" s="21"/>
      <c r="F36" s="51" t="str">
        <f>'Calculation 1.2'!U24</f>
        <v/>
      </c>
      <c r="G36" s="51" t="str">
        <f>'Calculation 1.2'!V24</f>
        <v/>
      </c>
      <c r="H36" s="21" t="str">
        <f>IF('Calculation 1.2'!W24="","",IF('Calculation 1.2'!W24&gt;=50,"**",IF('Calculation 1.2'!W24&gt;=25,"*","")))</f>
        <v/>
      </c>
      <c r="I36" s="51" t="str">
        <f>'Calculation 1.2'!X24</f>
        <v/>
      </c>
      <c r="J36" s="51" t="str">
        <f>'Calculation 1.2'!Y24</f>
        <v/>
      </c>
      <c r="K36" s="21" t="str">
        <f>IF('Calculation 1.2'!Z24="","",IF('Calculation 1.2'!Z24&gt;=50,"**",IF('Calculation 1.2'!Z24&gt;=25,"*","")))</f>
        <v/>
      </c>
      <c r="L36" s="51" t="str">
        <f>'Calculation 1.2'!AA24</f>
        <v/>
      </c>
      <c r="M36" s="51" t="str">
        <f>'Calculation 1.2'!AB24</f>
        <v/>
      </c>
      <c r="N36" s="21" t="str">
        <f>IF('Calculation 1.2'!AC24="","",IF('Calculation 1.2'!AC24&gt;=50,"**",IF('Calculation 1.2'!AC24&gt;=25,"*","")))</f>
        <v/>
      </c>
      <c r="O36" s="51" t="str">
        <f>'Calculation 1.2'!AD24</f>
        <v/>
      </c>
      <c r="P36" s="51" t="str">
        <f>'Calculation 1.2'!AE24</f>
        <v/>
      </c>
      <c r="Q36" s="21" t="str">
        <f>IF('Calculation 1.2'!AF24="","",IF('Calculation 1.2'!AF24&gt;=50,"**",IF('Calculation 1.2'!AF24&gt;=25,"*","")))</f>
        <v/>
      </c>
      <c r="R36" s="51" t="str">
        <f>'Calculation 1.2'!AG24</f>
        <v/>
      </c>
      <c r="S36" s="51" t="str">
        <f>'Calculation 1.2'!AH24</f>
        <v/>
      </c>
      <c r="T36" s="21" t="str">
        <f>IF('Calculation 1.2'!AI24="","",IF('Calculation 1.2'!AI24&gt;=50,"**",IF('Calculation 1.2'!AI24&gt;=25,"*","")))</f>
        <v/>
      </c>
      <c r="U36" s="21"/>
      <c r="V36" s="51" t="str">
        <f>'Calculation 1.2'!AK24</f>
        <v/>
      </c>
      <c r="W36" s="51" t="str">
        <f>'Calculation 1.2'!AL24</f>
        <v/>
      </c>
      <c r="X36" s="21" t="str">
        <f>IF('Calculation 1.2'!AM24="","",IF('Calculation 1.2'!AM24&gt;=50,"**",IF('Calculation 1.2'!AM24&gt;=25,"*","")))</f>
        <v/>
      </c>
      <c r="Y36" s="21"/>
      <c r="Z36" s="51" t="str">
        <f>'Calculation 1.2'!AO24</f>
        <v/>
      </c>
      <c r="AA36" s="51" t="str">
        <f>'Calculation 1.2'!AP24</f>
        <v/>
      </c>
      <c r="AB36" s="21" t="str">
        <f>IF('Calculation 1.2'!AQ24="","",IF('Calculation 1.2'!AQ24&gt;=50,"**",IF('Calculation 1.2'!AQ24&gt;=25,"*","")))</f>
        <v/>
      </c>
      <c r="AC36" s="21"/>
      <c r="AD36" s="51" t="str">
        <f>'Calculation 1.2'!AS24</f>
        <v/>
      </c>
      <c r="AE36" s="51" t="str">
        <f>'Calculation 1.2'!AT24</f>
        <v/>
      </c>
      <c r="AF36" s="21" t="str">
        <f>IF('Calculation 1.2'!AU24="","",IF('Calculation 1.2'!AU24&gt;=50,"**",IF('Calculation 1.2'!AU24&gt;=25,"*","")))</f>
        <v/>
      </c>
      <c r="AG36" s="21"/>
      <c r="AH36" s="51" t="str">
        <f>'Calculation 1.2'!AW24</f>
        <v/>
      </c>
      <c r="AI36" s="51" t="str">
        <f>'Calculation 1.2'!AX24</f>
        <v/>
      </c>
      <c r="AJ36" s="21" t="str">
        <f>IF('Calculation 1.2'!AY24="","",IF('Calculation 1.2'!AY24&gt;=50,"**",IF('Calculation 1.2'!AY24&gt;=25,"*","")))</f>
        <v/>
      </c>
      <c r="AK36" s="51" t="str">
        <f>'Calculation 1.2'!AZ24</f>
        <v/>
      </c>
      <c r="AL36" s="51" t="str">
        <f>'Calculation 1.2'!BA24</f>
        <v/>
      </c>
      <c r="AM36" s="21" t="str">
        <f>IF('Calculation 1.2'!BB24="","",IF('Calculation 1.2'!BB24&gt;=50,"**",IF('Calculation 1.2'!BB24&gt;=25,"*","")))</f>
        <v/>
      </c>
      <c r="AN36" s="51" t="str">
        <f>'Calculation 1.2'!BC24</f>
        <v/>
      </c>
      <c r="AO36" s="51" t="str">
        <f>'Calculation 1.2'!BD24</f>
        <v/>
      </c>
      <c r="AP36" s="21" t="str">
        <f>IF('Calculation 1.2'!BE24="","",IF('Calculation 1.2'!BE24&gt;=50,"**",IF('Calculation 1.2'!BE24&gt;=25,"*","")))</f>
        <v/>
      </c>
      <c r="AQ36" s="21"/>
      <c r="AR36" s="51" t="str">
        <f>'Calculation 1.2'!BG24</f>
        <v/>
      </c>
      <c r="AS36" s="51" t="str">
        <f>'Calculation 1.2'!BH24</f>
        <v/>
      </c>
      <c r="AT36" s="21" t="str">
        <f>IF('Calculation 1.2'!BI24="","",IF('Calculation 1.2'!BI24&gt;=50,"**",IF('Calculation 1.2'!BI24&gt;=25,"*","")))</f>
        <v/>
      </c>
      <c r="AU36" s="21"/>
      <c r="AV36" s="51" t="str">
        <f>'Calculation 1.2'!BK24</f>
        <v/>
      </c>
      <c r="AW36" s="51" t="str">
        <f>'Calculation 1.2'!BL24</f>
        <v/>
      </c>
      <c r="AX36" s="21" t="str">
        <f>IF('Calculation 1.2'!BM24="","",IF('Calculation 1.2'!BM24&gt;=50,"**",IF('Calculation 1.2'!BM24&gt;=25,"*","")))</f>
        <v/>
      </c>
      <c r="AY36" s="21"/>
      <c r="AZ36" s="51" t="str">
        <f>'Calculation 1.2'!BO24</f>
        <v/>
      </c>
      <c r="BA36" s="51" t="str">
        <f>'Calculation 1.2'!BP24</f>
        <v/>
      </c>
      <c r="BB36" s="21" t="str">
        <f>IF('Calculation 1.2'!BQ24="","",IF('Calculation 1.2'!BQ24&gt;=50,"**",IF('Calculation 1.2'!BQ24&gt;=25,"*","")))</f>
        <v/>
      </c>
      <c r="BC36" s="13"/>
      <c r="BD36" s="13"/>
      <c r="BE36" s="13"/>
    </row>
    <row r="37" spans="1:57" ht="12.75" customHeight="1">
      <c r="A37" s="35" t="str">
        <f>TEXT(DATE(YEAR(A32)+2,9,1), "mmm-yy")</f>
        <v>Sep-22</v>
      </c>
      <c r="B37" s="51">
        <f>'Calculation 1.2'!Q25</f>
        <v>8990.9959999999992</v>
      </c>
      <c r="C37" s="51">
        <f>'Calculation 1.2'!R25</f>
        <v>45.872</v>
      </c>
      <c r="D37" s="21" t="str">
        <f>IF('Calculation 1.2'!S25="","",IF('Calculation 1.2'!S25&gt;=50,"**",IF('Calculation 1.2'!S25&gt;=25,"*","")))</f>
        <v/>
      </c>
      <c r="E37" s="21"/>
      <c r="F37" s="51">
        <f>'Calculation 1.2'!U25</f>
        <v>303.03899999999999</v>
      </c>
      <c r="G37" s="51">
        <f>'Calculation 1.2'!V25</f>
        <v>1.546</v>
      </c>
      <c r="H37" s="21" t="str">
        <f>IF('Calculation 1.2'!W25="","",IF('Calculation 1.2'!W25&gt;=50,"**",IF('Calculation 1.2'!W25&gt;=25,"*","")))</f>
        <v/>
      </c>
      <c r="I37" s="51">
        <f>'Calculation 1.2'!X25</f>
        <v>307.53800000000001</v>
      </c>
      <c r="J37" s="51">
        <f>'Calculation 1.2'!Y25</f>
        <v>1.569</v>
      </c>
      <c r="K37" s="21" t="str">
        <f>IF('Calculation 1.2'!Z25="","",IF('Calculation 1.2'!Z25&gt;=50,"**",IF('Calculation 1.2'!Z25&gt;=25,"*","")))</f>
        <v/>
      </c>
      <c r="L37" s="51">
        <f>'Calculation 1.2'!AA25</f>
        <v>610.57799999999997</v>
      </c>
      <c r="M37" s="51">
        <f>'Calculation 1.2'!AB25</f>
        <v>3.1150000000000002</v>
      </c>
      <c r="N37" s="21" t="str">
        <f>IF('Calculation 1.2'!AC25="","",IF('Calculation 1.2'!AC25&gt;=50,"**",IF('Calculation 1.2'!AC25&gt;=25,"*","")))</f>
        <v/>
      </c>
      <c r="O37" s="51">
        <f>'Calculation 1.2'!AD25</f>
        <v>80.097999999999999</v>
      </c>
      <c r="P37" s="51">
        <f>'Calculation 1.2'!AE25</f>
        <v>0.40899999999999997</v>
      </c>
      <c r="Q37" s="21" t="str">
        <f>IF('Calculation 1.2'!AF25="","",IF('Calculation 1.2'!AF25&gt;=50,"**",IF('Calculation 1.2'!AF25&gt;=25,"*","")))</f>
        <v>*</v>
      </c>
      <c r="R37" s="51">
        <f>'Calculation 1.2'!AG25</f>
        <v>690.67600000000004</v>
      </c>
      <c r="S37" s="51">
        <f>'Calculation 1.2'!AH25</f>
        <v>3.524</v>
      </c>
      <c r="T37" s="21" t="str">
        <f>IF('Calculation 1.2'!AI25="","",IF('Calculation 1.2'!AI25&gt;=50,"**",IF('Calculation 1.2'!AI25&gt;=25,"*","")))</f>
        <v/>
      </c>
      <c r="U37" s="21"/>
      <c r="V37" s="51">
        <f>'Calculation 1.2'!AK25</f>
        <v>3262.848</v>
      </c>
      <c r="W37" s="51">
        <f>'Calculation 1.2'!AL25</f>
        <v>16.646999999999998</v>
      </c>
      <c r="X37" s="21" t="str">
        <f>IF('Calculation 1.2'!AM25="","",IF('Calculation 1.2'!AM25&gt;=50,"**",IF('Calculation 1.2'!AM25&gt;=25,"*","")))</f>
        <v/>
      </c>
      <c r="Y37" s="21"/>
      <c r="Z37" s="51">
        <f>'Calculation 1.2'!AO25</f>
        <v>3953.5239999999999</v>
      </c>
      <c r="AA37" s="51">
        <f>'Calculation 1.2'!AP25</f>
        <v>20.170999999999999</v>
      </c>
      <c r="AB37" s="21" t="str">
        <f>IF('Calculation 1.2'!AQ25="","",IF('Calculation 1.2'!AQ25&gt;=50,"**",IF('Calculation 1.2'!AQ25&gt;=25,"*","")))</f>
        <v/>
      </c>
      <c r="AC37" s="21"/>
      <c r="AD37" s="51">
        <f>'Calculation 1.2'!AS25</f>
        <v>12944.52</v>
      </c>
      <c r="AE37" s="51">
        <f>'Calculation 1.2'!AT25</f>
        <v>66.043999999999997</v>
      </c>
      <c r="AF37" s="21" t="str">
        <f>IF('Calculation 1.2'!AU25="","",IF('Calculation 1.2'!AU25&gt;=50,"**",IF('Calculation 1.2'!AU25&gt;=25,"*","")))</f>
        <v/>
      </c>
      <c r="AG37" s="21"/>
      <c r="AH37" s="51">
        <f>'Calculation 1.2'!AW25</f>
        <v>37.36</v>
      </c>
      <c r="AI37" s="51">
        <f>'Calculation 1.2'!AX25</f>
        <v>0.191</v>
      </c>
      <c r="AJ37" s="21" t="str">
        <f>IF('Calculation 1.2'!AY25="","",IF('Calculation 1.2'!AY25&gt;=50,"**",IF('Calculation 1.2'!AY25&gt;=25,"*","")))</f>
        <v>**</v>
      </c>
      <c r="AK37" s="51">
        <f>'Calculation 1.2'!AZ25</f>
        <v>309.90499999999997</v>
      </c>
      <c r="AL37" s="51">
        <f>'Calculation 1.2'!BA25</f>
        <v>1.581</v>
      </c>
      <c r="AM37" s="21" t="str">
        <f>IF('Calculation 1.2'!BB25="","",IF('Calculation 1.2'!BB25&gt;=50,"**",IF('Calculation 1.2'!BB25&gt;=25,"*","")))</f>
        <v/>
      </c>
      <c r="AN37" s="51">
        <f>'Calculation 1.2'!BC25</f>
        <v>347.26499999999999</v>
      </c>
      <c r="AO37" s="51">
        <f>'Calculation 1.2'!BD25</f>
        <v>1.772</v>
      </c>
      <c r="AP37" s="21" t="str">
        <f>IF('Calculation 1.2'!BE25="","",IF('Calculation 1.2'!BE25&gt;=50,"**",IF('Calculation 1.2'!BE25&gt;=25,"*","")))</f>
        <v/>
      </c>
      <c r="AQ37" s="21"/>
      <c r="AR37" s="51">
        <f>'Calculation 1.2'!BG25</f>
        <v>13291.785</v>
      </c>
      <c r="AS37" s="51">
        <f>'Calculation 1.2'!BH25</f>
        <v>67.814999999999998</v>
      </c>
      <c r="AT37" s="21" t="str">
        <f>IF('Calculation 1.2'!BI25="","",IF('Calculation 1.2'!BI25&gt;=50,"**",IF('Calculation 1.2'!BI25&gt;=25,"*","")))</f>
        <v/>
      </c>
      <c r="AU37" s="21"/>
      <c r="AV37" s="51">
        <f>'Calculation 1.2'!BK25</f>
        <v>6308.1850000000004</v>
      </c>
      <c r="AW37" s="51">
        <f>'Calculation 1.2'!BL25</f>
        <v>32.185000000000002</v>
      </c>
      <c r="AX37" s="21" t="str">
        <f>IF('Calculation 1.2'!BM25="","",IF('Calculation 1.2'!BM25&gt;=50,"**",IF('Calculation 1.2'!BM25&gt;=25,"*","")))</f>
        <v/>
      </c>
      <c r="AY37" s="21"/>
      <c r="AZ37" s="51">
        <f>'Calculation 1.2'!BO25</f>
        <v>19599.97</v>
      </c>
      <c r="BA37" s="51">
        <f>'Calculation 1.2'!BP25</f>
        <v>100</v>
      </c>
      <c r="BB37" s="21" t="str">
        <f>IF('Calculation 1.2'!BQ25="","",IF('Calculation 1.2'!BQ25&gt;=50,"**",IF('Calculation 1.2'!BQ25&gt;=25,"*","")))</f>
        <v/>
      </c>
      <c r="BC37" s="13"/>
      <c r="BD37" s="13"/>
      <c r="BE37" s="13"/>
    </row>
    <row r="38" spans="1:57" ht="12.75" customHeight="1">
      <c r="A38" s="35" t="str">
        <f>TEXT(DATE(YEAR(A32)+2,12,1), "mmm-yy")</f>
        <v>Dec-22</v>
      </c>
      <c r="B38" s="51">
        <f>'Calculation 1.2'!Q26</f>
        <v>9168.4619999999995</v>
      </c>
      <c r="C38" s="51">
        <f>'Calculation 1.2'!R26</f>
        <v>46.423000000000002</v>
      </c>
      <c r="D38" s="21" t="str">
        <f>IF('Calculation 1.2'!S26="","",IF('Calculation 1.2'!S26&gt;=50,"**",IF('Calculation 1.2'!S26&gt;=25,"*","")))</f>
        <v/>
      </c>
      <c r="E38" s="21"/>
      <c r="F38" s="51">
        <f>'Calculation 1.2'!U26</f>
        <v>313.67200000000003</v>
      </c>
      <c r="G38" s="51">
        <f>'Calculation 1.2'!V26</f>
        <v>1.5880000000000001</v>
      </c>
      <c r="H38" s="21" t="str">
        <f>IF('Calculation 1.2'!W26="","",IF('Calculation 1.2'!W26&gt;=50,"**",IF('Calculation 1.2'!W26&gt;=25,"*","")))</f>
        <v/>
      </c>
      <c r="I38" s="51">
        <f>'Calculation 1.2'!X26</f>
        <v>346.101</v>
      </c>
      <c r="J38" s="51">
        <f>'Calculation 1.2'!Y26</f>
        <v>1.752</v>
      </c>
      <c r="K38" s="21" t="str">
        <f>IF('Calculation 1.2'!Z26="","",IF('Calculation 1.2'!Z26&gt;=50,"**",IF('Calculation 1.2'!Z26&gt;=25,"*","")))</f>
        <v/>
      </c>
      <c r="L38" s="51">
        <f>'Calculation 1.2'!AA26</f>
        <v>659.774</v>
      </c>
      <c r="M38" s="51">
        <f>'Calculation 1.2'!AB26</f>
        <v>3.3410000000000002</v>
      </c>
      <c r="N38" s="21" t="str">
        <f>IF('Calculation 1.2'!AC26="","",IF('Calculation 1.2'!AC26&gt;=50,"**",IF('Calculation 1.2'!AC26&gt;=25,"*","")))</f>
        <v/>
      </c>
      <c r="O38" s="51">
        <f>'Calculation 1.2'!AD26</f>
        <v>81.009</v>
      </c>
      <c r="P38" s="51">
        <f>'Calculation 1.2'!AE26</f>
        <v>0.41</v>
      </c>
      <c r="Q38" s="21" t="str">
        <f>IF('Calculation 1.2'!AF26="","",IF('Calculation 1.2'!AF26&gt;=50,"**",IF('Calculation 1.2'!AF26&gt;=25,"*","")))</f>
        <v>*</v>
      </c>
      <c r="R38" s="51">
        <f>'Calculation 1.2'!AG26</f>
        <v>740.78300000000002</v>
      </c>
      <c r="S38" s="51">
        <f>'Calculation 1.2'!AH26</f>
        <v>3.7509999999999999</v>
      </c>
      <c r="T38" s="21" t="str">
        <f>IF('Calculation 1.2'!AI26="","",IF('Calculation 1.2'!AI26&gt;=50,"**",IF('Calculation 1.2'!AI26&gt;=25,"*","")))</f>
        <v/>
      </c>
      <c r="U38" s="21"/>
      <c r="V38" s="51">
        <f>'Calculation 1.2'!AK26</f>
        <v>3207.873</v>
      </c>
      <c r="W38" s="51">
        <f>'Calculation 1.2'!AL26</f>
        <v>16.242999999999999</v>
      </c>
      <c r="X38" s="21" t="str">
        <f>IF('Calculation 1.2'!AM26="","",IF('Calculation 1.2'!AM26&gt;=50,"**",IF('Calculation 1.2'!AM26&gt;=25,"*","")))</f>
        <v/>
      </c>
      <c r="Y38" s="21"/>
      <c r="Z38" s="51">
        <f>'Calculation 1.2'!AO26</f>
        <v>3948.6559999999999</v>
      </c>
      <c r="AA38" s="51">
        <f>'Calculation 1.2'!AP26</f>
        <v>19.994</v>
      </c>
      <c r="AB38" s="21" t="str">
        <f>IF('Calculation 1.2'!AQ26="","",IF('Calculation 1.2'!AQ26&gt;=50,"**",IF('Calculation 1.2'!AQ26&gt;=25,"*","")))</f>
        <v/>
      </c>
      <c r="AC38" s="21"/>
      <c r="AD38" s="51">
        <f>'Calculation 1.2'!AS26</f>
        <v>13117.118</v>
      </c>
      <c r="AE38" s="51">
        <f>'Calculation 1.2'!AT26</f>
        <v>66.417000000000002</v>
      </c>
      <c r="AF38" s="21" t="str">
        <f>IF('Calculation 1.2'!AU26="","",IF('Calculation 1.2'!AU26&gt;=50,"**",IF('Calculation 1.2'!AU26&gt;=25,"*","")))</f>
        <v/>
      </c>
      <c r="AG38" s="21"/>
      <c r="AH38" s="51">
        <f>'Calculation 1.2'!AW26</f>
        <v>24.353000000000002</v>
      </c>
      <c r="AI38" s="51">
        <f>'Calculation 1.2'!AX26</f>
        <v>0.123</v>
      </c>
      <c r="AJ38" s="21" t="str">
        <f>IF('Calculation 1.2'!AY26="","",IF('Calculation 1.2'!AY26&gt;=50,"**",IF('Calculation 1.2'!AY26&gt;=25,"*","")))</f>
        <v>**</v>
      </c>
      <c r="AK38" s="51">
        <f>'Calculation 1.2'!AZ26</f>
        <v>371.93700000000001</v>
      </c>
      <c r="AL38" s="51">
        <f>'Calculation 1.2'!BA26</f>
        <v>1.883</v>
      </c>
      <c r="AM38" s="21" t="str">
        <f>IF('Calculation 1.2'!BB26="","",IF('Calculation 1.2'!BB26&gt;=50,"**",IF('Calculation 1.2'!BB26&gt;=25,"*","")))</f>
        <v/>
      </c>
      <c r="AN38" s="51">
        <f>'Calculation 1.2'!BC26</f>
        <v>396.291</v>
      </c>
      <c r="AO38" s="51">
        <f>'Calculation 1.2'!BD26</f>
        <v>2.0070000000000001</v>
      </c>
      <c r="AP38" s="21" t="str">
        <f>IF('Calculation 1.2'!BE26="","",IF('Calculation 1.2'!BE26&gt;=50,"**",IF('Calculation 1.2'!BE26&gt;=25,"*","")))</f>
        <v/>
      </c>
      <c r="AQ38" s="21"/>
      <c r="AR38" s="51">
        <f>'Calculation 1.2'!BG26</f>
        <v>13513.409</v>
      </c>
      <c r="AS38" s="51">
        <f>'Calculation 1.2'!BH26</f>
        <v>68.423000000000002</v>
      </c>
      <c r="AT38" s="21" t="str">
        <f>IF('Calculation 1.2'!BI26="","",IF('Calculation 1.2'!BI26&gt;=50,"**",IF('Calculation 1.2'!BI26&gt;=25,"*","")))</f>
        <v/>
      </c>
      <c r="AU38" s="21"/>
      <c r="AV38" s="51">
        <f>'Calculation 1.2'!BK26</f>
        <v>6236.2539999999999</v>
      </c>
      <c r="AW38" s="51">
        <f>'Calculation 1.2'!BL26</f>
        <v>31.577000000000002</v>
      </c>
      <c r="AX38" s="21" t="str">
        <f>IF('Calculation 1.2'!BM26="","",IF('Calculation 1.2'!BM26&gt;=50,"**",IF('Calculation 1.2'!BM26&gt;=25,"*","")))</f>
        <v/>
      </c>
      <c r="AY38" s="21"/>
      <c r="AZ38" s="51">
        <f>'Calculation 1.2'!BO26</f>
        <v>19749.662</v>
      </c>
      <c r="BA38" s="51">
        <f>'Calculation 1.2'!BP26</f>
        <v>100</v>
      </c>
      <c r="BB38" s="21" t="str">
        <f>IF('Calculation 1.2'!BQ26="","",IF('Calculation 1.2'!BQ26&gt;=50,"**",IF('Calculation 1.2'!BQ26&gt;=25,"*","")))</f>
        <v/>
      </c>
      <c r="BC38" s="13"/>
      <c r="BD38" s="13"/>
      <c r="BE38" s="13"/>
    </row>
    <row r="39" spans="1:57" ht="12.75" customHeight="1">
      <c r="A39" s="35" t="str">
        <f>TEXT(DATE(YEAR(A32)+3,3,1), "mmm-yy")</f>
        <v>Mar-23</v>
      </c>
      <c r="B39" s="51">
        <f>'Calculation 1.2'!Q27</f>
        <v>9282.9050000000007</v>
      </c>
      <c r="C39" s="51">
        <f>'Calculation 1.2'!R27</f>
        <v>46.634999999999998</v>
      </c>
      <c r="D39" s="21" t="str">
        <f>IF('Calculation 1.2'!S27="","",IF('Calculation 1.2'!S27&gt;=50,"**",IF('Calculation 1.2'!S27&gt;=25,"*","")))</f>
        <v/>
      </c>
      <c r="E39" s="21"/>
      <c r="F39" s="51">
        <f>'Calculation 1.2'!U27</f>
        <v>324.988</v>
      </c>
      <c r="G39" s="51">
        <f>'Calculation 1.2'!V27</f>
        <v>1.633</v>
      </c>
      <c r="H39" s="21" t="str">
        <f>IF('Calculation 1.2'!W27="","",IF('Calculation 1.2'!W27&gt;=50,"**",IF('Calculation 1.2'!W27&gt;=25,"*","")))</f>
        <v/>
      </c>
      <c r="I39" s="51">
        <f>'Calculation 1.2'!X27</f>
        <v>310.36799999999999</v>
      </c>
      <c r="J39" s="51">
        <f>'Calculation 1.2'!Y27</f>
        <v>1.5589999999999999</v>
      </c>
      <c r="K39" s="21" t="str">
        <f>IF('Calculation 1.2'!Z27="","",IF('Calculation 1.2'!Z27&gt;=50,"**",IF('Calculation 1.2'!Z27&gt;=25,"*","")))</f>
        <v/>
      </c>
      <c r="L39" s="51">
        <f>'Calculation 1.2'!AA27</f>
        <v>635.35599999999999</v>
      </c>
      <c r="M39" s="51">
        <f>'Calculation 1.2'!AB27</f>
        <v>3.1920000000000002</v>
      </c>
      <c r="N39" s="21" t="str">
        <f>IF('Calculation 1.2'!AC27="","",IF('Calculation 1.2'!AC27&gt;=50,"**",IF('Calculation 1.2'!AC27&gt;=25,"*","")))</f>
        <v/>
      </c>
      <c r="O39" s="51">
        <f>'Calculation 1.2'!AD27</f>
        <v>76.242999999999995</v>
      </c>
      <c r="P39" s="51">
        <f>'Calculation 1.2'!AE27</f>
        <v>0.38300000000000001</v>
      </c>
      <c r="Q39" s="21" t="str">
        <f>IF('Calculation 1.2'!AF27="","",IF('Calculation 1.2'!AF27&gt;=50,"**",IF('Calculation 1.2'!AF27&gt;=25,"*","")))</f>
        <v>*</v>
      </c>
      <c r="R39" s="51">
        <f>'Calculation 1.2'!AG27</f>
        <v>711.59900000000005</v>
      </c>
      <c r="S39" s="51">
        <f>'Calculation 1.2'!AH27</f>
        <v>3.5750000000000002</v>
      </c>
      <c r="T39" s="21" t="str">
        <f>IF('Calculation 1.2'!AI27="","",IF('Calculation 1.2'!AI27&gt;=50,"**",IF('Calculation 1.2'!AI27&gt;=25,"*","")))</f>
        <v/>
      </c>
      <c r="U39" s="21"/>
      <c r="V39" s="51">
        <f>'Calculation 1.2'!AK27</f>
        <v>3136.3220000000001</v>
      </c>
      <c r="W39" s="51">
        <f>'Calculation 1.2'!AL27</f>
        <v>15.756</v>
      </c>
      <c r="X39" s="21" t="str">
        <f>IF('Calculation 1.2'!AM27="","",IF('Calculation 1.2'!AM27&gt;=50,"**",IF('Calculation 1.2'!AM27&gt;=25,"*","")))</f>
        <v/>
      </c>
      <c r="Y39" s="21"/>
      <c r="Z39" s="51">
        <f>'Calculation 1.2'!AO27</f>
        <v>3847.9209999999998</v>
      </c>
      <c r="AA39" s="51">
        <f>'Calculation 1.2'!AP27</f>
        <v>19.331</v>
      </c>
      <c r="AB39" s="21" t="str">
        <f>IF('Calculation 1.2'!AQ27="","",IF('Calculation 1.2'!AQ27&gt;=50,"**",IF('Calculation 1.2'!AQ27&gt;=25,"*","")))</f>
        <v/>
      </c>
      <c r="AC39" s="21"/>
      <c r="AD39" s="51">
        <f>'Calculation 1.2'!AS27</f>
        <v>13130.825999999999</v>
      </c>
      <c r="AE39" s="51">
        <f>'Calculation 1.2'!AT27</f>
        <v>65.965999999999994</v>
      </c>
      <c r="AF39" s="21" t="str">
        <f>IF('Calculation 1.2'!AU27="","",IF('Calculation 1.2'!AU27&gt;=50,"**",IF('Calculation 1.2'!AU27&gt;=25,"*","")))</f>
        <v/>
      </c>
      <c r="AG39" s="21"/>
      <c r="AH39" s="51">
        <f>'Calculation 1.2'!AW27</f>
        <v>53.286999999999999</v>
      </c>
      <c r="AI39" s="51">
        <f>'Calculation 1.2'!AX27</f>
        <v>0.26800000000000002</v>
      </c>
      <c r="AJ39" s="21" t="str">
        <f>IF('Calculation 1.2'!AY27="","",IF('Calculation 1.2'!AY27&gt;=50,"**",IF('Calculation 1.2'!AY27&gt;=25,"*","")))</f>
        <v>*</v>
      </c>
      <c r="AK39" s="51">
        <f>'Calculation 1.2'!AZ27</f>
        <v>422.548</v>
      </c>
      <c r="AL39" s="51">
        <f>'Calculation 1.2'!BA27</f>
        <v>2.1230000000000002</v>
      </c>
      <c r="AM39" s="21" t="str">
        <f>IF('Calculation 1.2'!BB27="","",IF('Calculation 1.2'!BB27&gt;=50,"**",IF('Calculation 1.2'!BB27&gt;=25,"*","")))</f>
        <v/>
      </c>
      <c r="AN39" s="51">
        <f>'Calculation 1.2'!BC27</f>
        <v>475.83499999999998</v>
      </c>
      <c r="AO39" s="51">
        <f>'Calculation 1.2'!BD27</f>
        <v>2.39</v>
      </c>
      <c r="AP39" s="21" t="str">
        <f>IF('Calculation 1.2'!BE27="","",IF('Calculation 1.2'!BE27&gt;=50,"**",IF('Calculation 1.2'!BE27&gt;=25,"*","")))</f>
        <v/>
      </c>
      <c r="AQ39" s="21"/>
      <c r="AR39" s="51">
        <f>'Calculation 1.2'!BG27</f>
        <v>13606.661</v>
      </c>
      <c r="AS39" s="51">
        <f>'Calculation 1.2'!BH27</f>
        <v>68.356999999999999</v>
      </c>
      <c r="AT39" s="21" t="str">
        <f>IF('Calculation 1.2'!BI27="","",IF('Calculation 1.2'!BI27&gt;=50,"**",IF('Calculation 1.2'!BI27&gt;=25,"*","")))</f>
        <v/>
      </c>
      <c r="AU39" s="21"/>
      <c r="AV39" s="51">
        <f>'Calculation 1.2'!BK27</f>
        <v>6298.652</v>
      </c>
      <c r="AW39" s="51">
        <f>'Calculation 1.2'!BL27</f>
        <v>31.643000000000001</v>
      </c>
      <c r="AX39" s="21" t="str">
        <f>IF('Calculation 1.2'!BM27="","",IF('Calculation 1.2'!BM27&gt;=50,"**",IF('Calculation 1.2'!BM27&gt;=25,"*","")))</f>
        <v/>
      </c>
      <c r="AY39" s="21"/>
      <c r="AZ39" s="51">
        <f>'Calculation 1.2'!BO27</f>
        <v>19905.312999999998</v>
      </c>
      <c r="BA39" s="51">
        <f>'Calculation 1.2'!BP27</f>
        <v>100</v>
      </c>
      <c r="BB39" s="21" t="str">
        <f>IF('Calculation 1.2'!BQ27="","",IF('Calculation 1.2'!BQ27&gt;=50,"**",IF('Calculation 1.2'!BQ27&gt;=25,"*","")))</f>
        <v/>
      </c>
      <c r="BC39" s="13"/>
      <c r="BD39" s="13"/>
      <c r="BE39" s="13"/>
    </row>
    <row r="40" spans="1:57" ht="12.75" customHeight="1">
      <c r="A40" s="35" t="str">
        <f>TEXT(DATE(YEAR(A32)+3,6,1), "mmm-yy")</f>
        <v>Jun-23</v>
      </c>
      <c r="B40" s="51">
        <f>'Calculation 1.2'!Q28</f>
        <v>9390.768</v>
      </c>
      <c r="C40" s="51">
        <f>'Calculation 1.2'!R28</f>
        <v>46.829000000000001</v>
      </c>
      <c r="D40" s="21" t="str">
        <f>IF('Calculation 1.2'!S28="","",IF('Calculation 1.2'!S28&gt;=50,"**",IF('Calculation 1.2'!S28&gt;=25,"*","")))</f>
        <v/>
      </c>
      <c r="E40" s="21"/>
      <c r="F40" s="51">
        <f>'Calculation 1.2'!U28</f>
        <v>323.44400000000002</v>
      </c>
      <c r="G40" s="51">
        <f>'Calculation 1.2'!V28</f>
        <v>1.613</v>
      </c>
      <c r="H40" s="21" t="str">
        <f>IF('Calculation 1.2'!W28="","",IF('Calculation 1.2'!W28&gt;=50,"**",IF('Calculation 1.2'!W28&gt;=25,"*","")))</f>
        <v/>
      </c>
      <c r="I40" s="51">
        <f>'Calculation 1.2'!X28</f>
        <v>322.93900000000002</v>
      </c>
      <c r="J40" s="51">
        <f>'Calculation 1.2'!Y28</f>
        <v>1.61</v>
      </c>
      <c r="K40" s="21" t="str">
        <f>IF('Calculation 1.2'!Z28="","",IF('Calculation 1.2'!Z28&gt;=50,"**",IF('Calculation 1.2'!Z28&gt;=25,"*","")))</f>
        <v/>
      </c>
      <c r="L40" s="51">
        <f>'Calculation 1.2'!AA28</f>
        <v>646.38300000000004</v>
      </c>
      <c r="M40" s="51">
        <f>'Calculation 1.2'!AB28</f>
        <v>3.2229999999999999</v>
      </c>
      <c r="N40" s="21" t="str">
        <f>IF('Calculation 1.2'!AC28="","",IF('Calculation 1.2'!AC28&gt;=50,"**",IF('Calculation 1.2'!AC28&gt;=25,"*","")))</f>
        <v/>
      </c>
      <c r="O40" s="51">
        <f>'Calculation 1.2'!AD28</f>
        <v>57.624000000000002</v>
      </c>
      <c r="P40" s="51">
        <f>'Calculation 1.2'!AE28</f>
        <v>0.28699999999999998</v>
      </c>
      <c r="Q40" s="21" t="str">
        <f>IF('Calculation 1.2'!AF28="","",IF('Calculation 1.2'!AF28&gt;=50,"**",IF('Calculation 1.2'!AF28&gt;=25,"*","")))</f>
        <v/>
      </c>
      <c r="R40" s="51">
        <f>'Calculation 1.2'!AG28</f>
        <v>704.00699999999995</v>
      </c>
      <c r="S40" s="51">
        <f>'Calculation 1.2'!AH28</f>
        <v>3.5110000000000001</v>
      </c>
      <c r="T40" s="21" t="str">
        <f>IF('Calculation 1.2'!AI28="","",IF('Calculation 1.2'!AI28&gt;=50,"**",IF('Calculation 1.2'!AI28&gt;=25,"*","")))</f>
        <v/>
      </c>
      <c r="U40" s="21"/>
      <c r="V40" s="51">
        <f>'Calculation 1.2'!AK28</f>
        <v>3267.7379999999998</v>
      </c>
      <c r="W40" s="51">
        <f>'Calculation 1.2'!AL28</f>
        <v>16.295000000000002</v>
      </c>
      <c r="X40" s="21" t="str">
        <f>IF('Calculation 1.2'!AM28="","",IF('Calculation 1.2'!AM28&gt;=50,"**",IF('Calculation 1.2'!AM28&gt;=25,"*","")))</f>
        <v/>
      </c>
      <c r="Y40" s="21"/>
      <c r="Z40" s="51">
        <f>'Calculation 1.2'!AO28</f>
        <v>3971.7449999999999</v>
      </c>
      <c r="AA40" s="51">
        <f>'Calculation 1.2'!AP28</f>
        <v>19.806000000000001</v>
      </c>
      <c r="AB40" s="21" t="str">
        <f>IF('Calculation 1.2'!AQ28="","",IF('Calculation 1.2'!AQ28&gt;=50,"**",IF('Calculation 1.2'!AQ28&gt;=25,"*","")))</f>
        <v/>
      </c>
      <c r="AC40" s="21"/>
      <c r="AD40" s="51">
        <f>'Calculation 1.2'!AS28</f>
        <v>13362.513000000001</v>
      </c>
      <c r="AE40" s="51">
        <f>'Calculation 1.2'!AT28</f>
        <v>66.635000000000005</v>
      </c>
      <c r="AF40" s="21" t="str">
        <f>IF('Calculation 1.2'!AU28="","",IF('Calculation 1.2'!AU28&gt;=50,"**",IF('Calculation 1.2'!AU28&gt;=25,"*","")))</f>
        <v/>
      </c>
      <c r="AG40" s="21"/>
      <c r="AH40" s="51">
        <f>'Calculation 1.2'!AW28</f>
        <v>16.745000000000001</v>
      </c>
      <c r="AI40" s="51">
        <f>'Calculation 1.2'!AX28</f>
        <v>8.4000000000000005E-2</v>
      </c>
      <c r="AJ40" s="21" t="str">
        <f>IF('Calculation 1.2'!AY28="","",IF('Calculation 1.2'!AY28&gt;=50,"**",IF('Calculation 1.2'!AY28&gt;=25,"*","")))</f>
        <v>*</v>
      </c>
      <c r="AK40" s="51">
        <f>'Calculation 1.2'!AZ28</f>
        <v>422.06299999999999</v>
      </c>
      <c r="AL40" s="51">
        <f>'Calculation 1.2'!BA28</f>
        <v>2.105</v>
      </c>
      <c r="AM40" s="21" t="str">
        <f>IF('Calculation 1.2'!BB28="","",IF('Calculation 1.2'!BB28&gt;=50,"**",IF('Calculation 1.2'!BB28&gt;=25,"*","")))</f>
        <v/>
      </c>
      <c r="AN40" s="51">
        <f>'Calculation 1.2'!BC28</f>
        <v>438.80799999999999</v>
      </c>
      <c r="AO40" s="51">
        <f>'Calculation 1.2'!BD28</f>
        <v>2.1880000000000002</v>
      </c>
      <c r="AP40" s="21" t="str">
        <f>IF('Calculation 1.2'!BE28="","",IF('Calculation 1.2'!BE28&gt;=50,"**",IF('Calculation 1.2'!BE28&gt;=25,"*","")))</f>
        <v/>
      </c>
      <c r="AQ40" s="21"/>
      <c r="AR40" s="51">
        <f>'Calculation 1.2'!BG28</f>
        <v>13801.321</v>
      </c>
      <c r="AS40" s="51">
        <f>'Calculation 1.2'!BH28</f>
        <v>68.822999999999993</v>
      </c>
      <c r="AT40" s="21" t="str">
        <f>IF('Calculation 1.2'!BI28="","",IF('Calculation 1.2'!BI28&gt;=50,"**",IF('Calculation 1.2'!BI28&gt;=25,"*","")))</f>
        <v/>
      </c>
      <c r="AU40" s="21"/>
      <c r="AV40" s="51">
        <f>'Calculation 1.2'!BK28</f>
        <v>6251.9459999999999</v>
      </c>
      <c r="AW40" s="51">
        <f>'Calculation 1.2'!BL28</f>
        <v>31.177</v>
      </c>
      <c r="AX40" s="21" t="str">
        <f>IF('Calculation 1.2'!BM28="","",IF('Calculation 1.2'!BM28&gt;=50,"**",IF('Calculation 1.2'!BM28&gt;=25,"*","")))</f>
        <v/>
      </c>
      <c r="AY40" s="21"/>
      <c r="AZ40" s="51">
        <f>'Calculation 1.2'!BO28</f>
        <v>20053.267</v>
      </c>
      <c r="BA40" s="51">
        <f>'Calculation 1.2'!BP28</f>
        <v>100</v>
      </c>
      <c r="BB40" s="21" t="str">
        <f>IF('Calculation 1.2'!BQ28="","",IF('Calculation 1.2'!BQ28&gt;=50,"**",IF('Calculation 1.2'!BQ28&gt;=25,"*","")))</f>
        <v/>
      </c>
      <c r="BC40" s="13"/>
      <c r="BD40" s="13"/>
      <c r="BE40" s="13"/>
    </row>
    <row r="41" spans="1:57" ht="12.75" customHeight="1">
      <c r="A41" s="55" t="str">
        <f>TEXT(DATE(YEAR(A37)+1,1,1),"yyyy") &amp; "-" &amp; TEXT(DATE(YEAR(A37)+2,1,1),"yy")</f>
        <v>2023-24</v>
      </c>
      <c r="B41" s="51" t="str">
        <f>'Calculation 1.2'!Q29</f>
        <v/>
      </c>
      <c r="C41" s="51" t="str">
        <f>'Calculation 1.2'!R29</f>
        <v/>
      </c>
      <c r="D41" s="21" t="str">
        <f>IF('Calculation 1.2'!S29="","",IF('Calculation 1.2'!S29&gt;=50,"**",IF('Calculation 1.2'!S29&gt;=25,"*","")))</f>
        <v/>
      </c>
      <c r="E41" s="21"/>
      <c r="F41" s="51" t="str">
        <f>'Calculation 1.2'!U29</f>
        <v/>
      </c>
      <c r="G41" s="51" t="str">
        <f>'Calculation 1.2'!V29</f>
        <v/>
      </c>
      <c r="H41" s="21" t="str">
        <f>IF('Calculation 1.2'!W29="","",IF('Calculation 1.2'!W29&gt;=50,"**",IF('Calculation 1.2'!W29&gt;=25,"*","")))</f>
        <v/>
      </c>
      <c r="I41" s="51" t="str">
        <f>'Calculation 1.2'!X29</f>
        <v/>
      </c>
      <c r="J41" s="51" t="str">
        <f>'Calculation 1.2'!Y29</f>
        <v/>
      </c>
      <c r="K41" s="21" t="str">
        <f>IF('Calculation 1.2'!Z29="","",IF('Calculation 1.2'!Z29&gt;=50,"**",IF('Calculation 1.2'!Z29&gt;=25,"*","")))</f>
        <v/>
      </c>
      <c r="L41" s="51" t="str">
        <f>'Calculation 1.2'!AA29</f>
        <v/>
      </c>
      <c r="M41" s="51" t="str">
        <f>'Calculation 1.2'!AB29</f>
        <v/>
      </c>
      <c r="N41" s="21" t="str">
        <f>IF('Calculation 1.2'!AC29="","",IF('Calculation 1.2'!AC29&gt;=50,"**",IF('Calculation 1.2'!AC29&gt;=25,"*","")))</f>
        <v/>
      </c>
      <c r="O41" s="51" t="str">
        <f>'Calculation 1.2'!AD29</f>
        <v/>
      </c>
      <c r="P41" s="51" t="str">
        <f>'Calculation 1.2'!AE29</f>
        <v/>
      </c>
      <c r="Q41" s="21" t="str">
        <f>IF('Calculation 1.2'!AF29="","",IF('Calculation 1.2'!AF29&gt;=50,"**",IF('Calculation 1.2'!AF29&gt;=25,"*","")))</f>
        <v/>
      </c>
      <c r="R41" s="51" t="str">
        <f>'Calculation 1.2'!AG29</f>
        <v/>
      </c>
      <c r="S41" s="51" t="str">
        <f>'Calculation 1.2'!AH29</f>
        <v/>
      </c>
      <c r="T41" s="21" t="str">
        <f>IF('Calculation 1.2'!AI29="","",IF('Calculation 1.2'!AI29&gt;=50,"**",IF('Calculation 1.2'!AI29&gt;=25,"*","")))</f>
        <v/>
      </c>
      <c r="U41" s="21"/>
      <c r="V41" s="51" t="str">
        <f>'Calculation 1.2'!AK29</f>
        <v/>
      </c>
      <c r="W41" s="51" t="str">
        <f>'Calculation 1.2'!AL29</f>
        <v/>
      </c>
      <c r="X41" s="21" t="str">
        <f>IF('Calculation 1.2'!AM29="","",IF('Calculation 1.2'!AM29&gt;=50,"**",IF('Calculation 1.2'!AM29&gt;=25,"*","")))</f>
        <v/>
      </c>
      <c r="Y41" s="21"/>
      <c r="Z41" s="51" t="str">
        <f>'Calculation 1.2'!AO29</f>
        <v/>
      </c>
      <c r="AA41" s="51" t="str">
        <f>'Calculation 1.2'!AP29</f>
        <v/>
      </c>
      <c r="AB41" s="21" t="str">
        <f>IF('Calculation 1.2'!AQ29="","",IF('Calculation 1.2'!AQ29&gt;=50,"**",IF('Calculation 1.2'!AQ29&gt;=25,"*","")))</f>
        <v/>
      </c>
      <c r="AC41" s="21"/>
      <c r="AD41" s="51" t="str">
        <f>'Calculation 1.2'!AS29</f>
        <v/>
      </c>
      <c r="AE41" s="51" t="str">
        <f>'Calculation 1.2'!AT29</f>
        <v/>
      </c>
      <c r="AF41" s="21" t="str">
        <f>IF('Calculation 1.2'!AU29="","",IF('Calculation 1.2'!AU29&gt;=50,"**",IF('Calculation 1.2'!AU29&gt;=25,"*","")))</f>
        <v/>
      </c>
      <c r="AG41" s="21"/>
      <c r="AH41" s="51" t="str">
        <f>'Calculation 1.2'!AW29</f>
        <v/>
      </c>
      <c r="AI41" s="51" t="str">
        <f>'Calculation 1.2'!AX29</f>
        <v/>
      </c>
      <c r="AJ41" s="21" t="str">
        <f>IF('Calculation 1.2'!AY29="","",IF('Calculation 1.2'!AY29&gt;=50,"**",IF('Calculation 1.2'!AY29&gt;=25,"*","")))</f>
        <v/>
      </c>
      <c r="AK41" s="51" t="str">
        <f>'Calculation 1.2'!AZ29</f>
        <v/>
      </c>
      <c r="AL41" s="51" t="str">
        <f>'Calculation 1.2'!BA29</f>
        <v/>
      </c>
      <c r="AM41" s="21" t="str">
        <f>IF('Calculation 1.2'!BB29="","",IF('Calculation 1.2'!BB29&gt;=50,"**",IF('Calculation 1.2'!BB29&gt;=25,"*","")))</f>
        <v/>
      </c>
      <c r="AN41" s="51" t="str">
        <f>'Calculation 1.2'!BC29</f>
        <v/>
      </c>
      <c r="AO41" s="51" t="str">
        <f>'Calculation 1.2'!BD29</f>
        <v/>
      </c>
      <c r="AP41" s="21" t="str">
        <f>IF('Calculation 1.2'!BE29="","",IF('Calculation 1.2'!BE29&gt;=50,"**",IF('Calculation 1.2'!BE29&gt;=25,"*","")))</f>
        <v/>
      </c>
      <c r="AQ41" s="21"/>
      <c r="AR41" s="51" t="str">
        <f>'Calculation 1.2'!BG29</f>
        <v/>
      </c>
      <c r="AS41" s="51" t="str">
        <f>'Calculation 1.2'!BH29</f>
        <v/>
      </c>
      <c r="AT41" s="21" t="str">
        <f>IF('Calculation 1.2'!BI29="","",IF('Calculation 1.2'!BI29&gt;=50,"**",IF('Calculation 1.2'!BI29&gt;=25,"*","")))</f>
        <v/>
      </c>
      <c r="AU41" s="21"/>
      <c r="AV41" s="51" t="str">
        <f>'Calculation 1.2'!BK29</f>
        <v/>
      </c>
      <c r="AW41" s="51" t="str">
        <f>'Calculation 1.2'!BL29</f>
        <v/>
      </c>
      <c r="AX41" s="21" t="str">
        <f>IF('Calculation 1.2'!BM29="","",IF('Calculation 1.2'!BM29&gt;=50,"**",IF('Calculation 1.2'!BM29&gt;=25,"*","")))</f>
        <v/>
      </c>
      <c r="AY41" s="21"/>
      <c r="AZ41" s="51" t="str">
        <f>'Calculation 1.2'!BO29</f>
        <v/>
      </c>
      <c r="BA41" s="51" t="str">
        <f>'Calculation 1.2'!BP29</f>
        <v/>
      </c>
      <c r="BB41" s="21" t="str">
        <f>IF('Calculation 1.2'!BQ29="","",IF('Calculation 1.2'!BQ29&gt;=50,"**",IF('Calculation 1.2'!BQ29&gt;=25,"*","")))</f>
        <v/>
      </c>
      <c r="BC41" s="13"/>
      <c r="BD41" s="13"/>
      <c r="BE41" s="13"/>
    </row>
    <row r="42" spans="1:57" ht="12.75" customHeight="1">
      <c r="A42" s="35" t="str">
        <f>TEXT(DATE(YEAR(A37)+1,9,1), "mmm-yy")</f>
        <v>Sep-23</v>
      </c>
      <c r="B42" s="51">
        <f>'Calculation 1.2'!Q30</f>
        <v>9320.6170000000002</v>
      </c>
      <c r="C42" s="51">
        <f>'Calculation 1.2'!R30</f>
        <v>46.106000000000002</v>
      </c>
      <c r="D42" s="21" t="str">
        <f>IF('Calculation 1.2'!S30="","",IF('Calculation 1.2'!S30&gt;=50,"**",IF('Calculation 1.2'!S30&gt;=25,"*","")))</f>
        <v/>
      </c>
      <c r="E42" s="21"/>
      <c r="F42" s="51">
        <f>'Calculation 1.2'!U30</f>
        <v>302.33999999999997</v>
      </c>
      <c r="G42" s="51">
        <f>'Calculation 1.2'!V30</f>
        <v>1.496</v>
      </c>
      <c r="H42" s="21" t="str">
        <f>IF('Calculation 1.2'!W30="","",IF('Calculation 1.2'!W30&gt;=50,"**",IF('Calculation 1.2'!W30&gt;=25,"*","")))</f>
        <v/>
      </c>
      <c r="I42" s="51">
        <f>'Calculation 1.2'!X30</f>
        <v>405.57499999999999</v>
      </c>
      <c r="J42" s="51">
        <f>'Calculation 1.2'!Y30</f>
        <v>2.0059999999999998</v>
      </c>
      <c r="K42" s="21" t="str">
        <f>IF('Calculation 1.2'!Z30="","",IF('Calculation 1.2'!Z30&gt;=50,"**",IF('Calculation 1.2'!Z30&gt;=25,"*","")))</f>
        <v/>
      </c>
      <c r="L42" s="51">
        <f>'Calculation 1.2'!AA30</f>
        <v>707.91499999999996</v>
      </c>
      <c r="M42" s="51">
        <f>'Calculation 1.2'!AB30</f>
        <v>3.5019999999999998</v>
      </c>
      <c r="N42" s="21" t="str">
        <f>IF('Calculation 1.2'!AC30="","",IF('Calculation 1.2'!AC30&gt;=50,"**",IF('Calculation 1.2'!AC30&gt;=25,"*","")))</f>
        <v/>
      </c>
      <c r="O42" s="51">
        <f>'Calculation 1.2'!AD30</f>
        <v>90.965000000000003</v>
      </c>
      <c r="P42" s="51">
        <f>'Calculation 1.2'!AE30</f>
        <v>0.45</v>
      </c>
      <c r="Q42" s="21" t="str">
        <f>IF('Calculation 1.2'!AF30="","",IF('Calculation 1.2'!AF30&gt;=50,"**",IF('Calculation 1.2'!AF30&gt;=25,"*","")))</f>
        <v>*</v>
      </c>
      <c r="R42" s="51">
        <f>'Calculation 1.2'!AG30</f>
        <v>798.88099999999997</v>
      </c>
      <c r="S42" s="51">
        <f>'Calculation 1.2'!AH30</f>
        <v>3.952</v>
      </c>
      <c r="T42" s="21" t="str">
        <f>IF('Calculation 1.2'!AI30="","",IF('Calculation 1.2'!AI30&gt;=50,"**",IF('Calculation 1.2'!AI30&gt;=25,"*","")))</f>
        <v/>
      </c>
      <c r="U42" s="21"/>
      <c r="V42" s="51">
        <f>'Calculation 1.2'!AK30</f>
        <v>3263.65</v>
      </c>
      <c r="W42" s="51">
        <f>'Calculation 1.2'!AL30</f>
        <v>16.143999999999998</v>
      </c>
      <c r="X42" s="21" t="str">
        <f>IF('Calculation 1.2'!AM30="","",IF('Calculation 1.2'!AM30&gt;=50,"**",IF('Calculation 1.2'!AM30&gt;=25,"*","")))</f>
        <v/>
      </c>
      <c r="Y42" s="21"/>
      <c r="Z42" s="51">
        <f>'Calculation 1.2'!AO30</f>
        <v>4062.5309999999999</v>
      </c>
      <c r="AA42" s="51">
        <f>'Calculation 1.2'!AP30</f>
        <v>20.096</v>
      </c>
      <c r="AB42" s="21" t="str">
        <f>IF('Calculation 1.2'!AQ30="","",IF('Calculation 1.2'!AQ30&gt;=50,"**",IF('Calculation 1.2'!AQ30&gt;=25,"*","")))</f>
        <v/>
      </c>
      <c r="AC42" s="21"/>
      <c r="AD42" s="51">
        <f>'Calculation 1.2'!AS30</f>
        <v>13383.147999999999</v>
      </c>
      <c r="AE42" s="51">
        <f>'Calculation 1.2'!AT30</f>
        <v>66.201999999999998</v>
      </c>
      <c r="AF42" s="21" t="str">
        <f>IF('Calculation 1.2'!AU30="","",IF('Calculation 1.2'!AU30&gt;=50,"**",IF('Calculation 1.2'!AU30&gt;=25,"*","")))</f>
        <v/>
      </c>
      <c r="AG42" s="21"/>
      <c r="AH42" s="51">
        <f>'Calculation 1.2'!AW30</f>
        <v>32.512999999999998</v>
      </c>
      <c r="AI42" s="51">
        <f>'Calculation 1.2'!AX30</f>
        <v>0.161</v>
      </c>
      <c r="AJ42" s="21" t="str">
        <f>IF('Calculation 1.2'!AY30="","",IF('Calculation 1.2'!AY30&gt;=50,"**",IF('Calculation 1.2'!AY30&gt;=25,"*","")))</f>
        <v>*</v>
      </c>
      <c r="AK42" s="51">
        <f>'Calculation 1.2'!AZ30</f>
        <v>407.67099999999999</v>
      </c>
      <c r="AL42" s="51">
        <f>'Calculation 1.2'!BA30</f>
        <v>2.0169999999999999</v>
      </c>
      <c r="AM42" s="21" t="str">
        <f>IF('Calculation 1.2'!BB30="","",IF('Calculation 1.2'!BB30&gt;=50,"**",IF('Calculation 1.2'!BB30&gt;=25,"*","")))</f>
        <v/>
      </c>
      <c r="AN42" s="51">
        <f>'Calculation 1.2'!BC30</f>
        <v>440.18299999999999</v>
      </c>
      <c r="AO42" s="51">
        <f>'Calculation 1.2'!BD30</f>
        <v>2.177</v>
      </c>
      <c r="AP42" s="21" t="str">
        <f>IF('Calculation 1.2'!BE30="","",IF('Calculation 1.2'!BE30&gt;=50,"**",IF('Calculation 1.2'!BE30&gt;=25,"*","")))</f>
        <v/>
      </c>
      <c r="AQ42" s="21"/>
      <c r="AR42" s="51">
        <f>'Calculation 1.2'!BG30</f>
        <v>13823.331</v>
      </c>
      <c r="AS42" s="51">
        <f>'Calculation 1.2'!BH30</f>
        <v>68.38</v>
      </c>
      <c r="AT42" s="21" t="str">
        <f>IF('Calculation 1.2'!BI30="","",IF('Calculation 1.2'!BI30&gt;=50,"**",IF('Calculation 1.2'!BI30&gt;=25,"*","")))</f>
        <v/>
      </c>
      <c r="AU42" s="21"/>
      <c r="AV42" s="51">
        <f>'Calculation 1.2'!BK30</f>
        <v>6392.1840000000002</v>
      </c>
      <c r="AW42" s="51">
        <f>'Calculation 1.2'!BL30</f>
        <v>31.62</v>
      </c>
      <c r="AX42" s="21" t="str">
        <f>IF('Calculation 1.2'!BM30="","",IF('Calculation 1.2'!BM30&gt;=50,"**",IF('Calculation 1.2'!BM30&gt;=25,"*","")))</f>
        <v/>
      </c>
      <c r="AY42" s="21"/>
      <c r="AZ42" s="51">
        <f>'Calculation 1.2'!BO30</f>
        <v>20215.514999999999</v>
      </c>
      <c r="BA42" s="51">
        <f>'Calculation 1.2'!BP30</f>
        <v>100</v>
      </c>
      <c r="BB42" s="21" t="str">
        <f>IF('Calculation 1.2'!BQ30="","",IF('Calculation 1.2'!BQ30&gt;=50,"**",IF('Calculation 1.2'!BQ30&gt;=25,"*","")))</f>
        <v/>
      </c>
      <c r="BC42" s="13"/>
      <c r="BD42" s="13"/>
      <c r="BE42" s="13"/>
    </row>
    <row r="43" spans="1:57" ht="12.75" customHeight="1">
      <c r="A43" s="35" t="str">
        <f>TEXT(DATE(YEAR(A37)+1,12,1), "mmm-yy")</f>
        <v>Dec-23</v>
      </c>
      <c r="B43" s="51">
        <f>'Calculation 1.2'!Q31</f>
        <v>9427.2070000000003</v>
      </c>
      <c r="C43" s="51">
        <f>'Calculation 1.2'!R31</f>
        <v>46.295000000000002</v>
      </c>
      <c r="D43" s="21" t="str">
        <f>IF('Calculation 1.2'!S31="","",IF('Calculation 1.2'!S31&gt;=50,"**",IF('Calculation 1.2'!S31&gt;=25,"*","")))</f>
        <v/>
      </c>
      <c r="E43" s="21"/>
      <c r="F43" s="51">
        <f>'Calculation 1.2'!U31</f>
        <v>302.98599999999999</v>
      </c>
      <c r="G43" s="51">
        <f>'Calculation 1.2'!V31</f>
        <v>1.488</v>
      </c>
      <c r="H43" s="21" t="str">
        <f>IF('Calculation 1.2'!W31="","",IF('Calculation 1.2'!W31&gt;=50,"**",IF('Calculation 1.2'!W31&gt;=25,"*","")))</f>
        <v/>
      </c>
      <c r="I43" s="51">
        <f>'Calculation 1.2'!X31</f>
        <v>402.08699999999999</v>
      </c>
      <c r="J43" s="51">
        <f>'Calculation 1.2'!Y31</f>
        <v>1.9750000000000001</v>
      </c>
      <c r="K43" s="21" t="str">
        <f>IF('Calculation 1.2'!Z31="","",IF('Calculation 1.2'!Z31&gt;=50,"**",IF('Calculation 1.2'!Z31&gt;=25,"*","")))</f>
        <v/>
      </c>
      <c r="L43" s="51">
        <f>'Calculation 1.2'!AA31</f>
        <v>705.07399999999996</v>
      </c>
      <c r="M43" s="51">
        <f>'Calculation 1.2'!AB31</f>
        <v>3.4620000000000002</v>
      </c>
      <c r="N43" s="21" t="str">
        <f>IF('Calculation 1.2'!AC31="","",IF('Calculation 1.2'!AC31&gt;=50,"**",IF('Calculation 1.2'!AC31&gt;=25,"*","")))</f>
        <v/>
      </c>
      <c r="O43" s="51">
        <f>'Calculation 1.2'!AD31</f>
        <v>90.200999999999993</v>
      </c>
      <c r="P43" s="51">
        <f>'Calculation 1.2'!AE31</f>
        <v>0.443</v>
      </c>
      <c r="Q43" s="21" t="str">
        <f>IF('Calculation 1.2'!AF31="","",IF('Calculation 1.2'!AF31&gt;=50,"**",IF('Calculation 1.2'!AF31&gt;=25,"*","")))</f>
        <v/>
      </c>
      <c r="R43" s="51">
        <f>'Calculation 1.2'!AG31</f>
        <v>795.274</v>
      </c>
      <c r="S43" s="51">
        <f>'Calculation 1.2'!AH31</f>
        <v>3.9049999999999998</v>
      </c>
      <c r="T43" s="21" t="str">
        <f>IF('Calculation 1.2'!AI31="","",IF('Calculation 1.2'!AI31&gt;=50,"**",IF('Calculation 1.2'!AI31&gt;=25,"*","")))</f>
        <v/>
      </c>
      <c r="U43" s="21"/>
      <c r="V43" s="51">
        <f>'Calculation 1.2'!AK31</f>
        <v>3346.4690000000001</v>
      </c>
      <c r="W43" s="51">
        <f>'Calculation 1.2'!AL31</f>
        <v>16.434000000000001</v>
      </c>
      <c r="X43" s="21" t="str">
        <f>IF('Calculation 1.2'!AM31="","",IF('Calculation 1.2'!AM31&gt;=50,"**",IF('Calculation 1.2'!AM31&gt;=25,"*","")))</f>
        <v/>
      </c>
      <c r="Y43" s="21"/>
      <c r="Z43" s="51">
        <f>'Calculation 1.2'!AO31</f>
        <v>4141.7439999999997</v>
      </c>
      <c r="AA43" s="51">
        <f>'Calculation 1.2'!AP31</f>
        <v>20.338999999999999</v>
      </c>
      <c r="AB43" s="21" t="str">
        <f>IF('Calculation 1.2'!AQ31="","",IF('Calculation 1.2'!AQ31&gt;=50,"**",IF('Calculation 1.2'!AQ31&gt;=25,"*","")))</f>
        <v/>
      </c>
      <c r="AC43" s="21"/>
      <c r="AD43" s="51">
        <f>'Calculation 1.2'!AS31</f>
        <v>13568.950999999999</v>
      </c>
      <c r="AE43" s="51">
        <f>'Calculation 1.2'!AT31</f>
        <v>66.634</v>
      </c>
      <c r="AF43" s="21" t="str">
        <f>IF('Calculation 1.2'!AU31="","",IF('Calculation 1.2'!AU31&gt;=50,"**",IF('Calculation 1.2'!AU31&gt;=25,"*","")))</f>
        <v/>
      </c>
      <c r="AG43" s="21"/>
      <c r="AH43" s="51">
        <f>'Calculation 1.2'!AW31</f>
        <v>23.513999999999999</v>
      </c>
      <c r="AI43" s="51">
        <f>'Calculation 1.2'!AX31</f>
        <v>0.115</v>
      </c>
      <c r="AJ43" s="21" t="str">
        <f>IF('Calculation 1.2'!AY31="","",IF('Calculation 1.2'!AY31&gt;=50,"**",IF('Calculation 1.2'!AY31&gt;=25,"*","")))</f>
        <v>**</v>
      </c>
      <c r="AK43" s="51">
        <f>'Calculation 1.2'!AZ31</f>
        <v>415.78100000000001</v>
      </c>
      <c r="AL43" s="51">
        <f>'Calculation 1.2'!BA31</f>
        <v>2.0419999999999998</v>
      </c>
      <c r="AM43" s="21" t="str">
        <f>IF('Calculation 1.2'!BB31="","",IF('Calculation 1.2'!BB31&gt;=50,"**",IF('Calculation 1.2'!BB31&gt;=25,"*","")))</f>
        <v/>
      </c>
      <c r="AN43" s="51">
        <f>'Calculation 1.2'!BC31</f>
        <v>439.29500000000002</v>
      </c>
      <c r="AO43" s="51">
        <f>'Calculation 1.2'!BD31</f>
        <v>2.157</v>
      </c>
      <c r="AP43" s="21" t="str">
        <f>IF('Calculation 1.2'!BE31="","",IF('Calculation 1.2'!BE31&gt;=50,"**",IF('Calculation 1.2'!BE31&gt;=25,"*","")))</f>
        <v/>
      </c>
      <c r="AQ43" s="21"/>
      <c r="AR43" s="51">
        <f>'Calculation 1.2'!BG31</f>
        <v>14008.245000000001</v>
      </c>
      <c r="AS43" s="51">
        <f>'Calculation 1.2'!BH31</f>
        <v>68.790999999999997</v>
      </c>
      <c r="AT43" s="21" t="str">
        <f>IF('Calculation 1.2'!BI31="","",IF('Calculation 1.2'!BI31&gt;=50,"**",IF('Calculation 1.2'!BI31&gt;=25,"*","")))</f>
        <v/>
      </c>
      <c r="AU43" s="21"/>
      <c r="AV43" s="51">
        <f>'Calculation 1.2'!BK31</f>
        <v>6355.2430000000004</v>
      </c>
      <c r="AW43" s="51">
        <f>'Calculation 1.2'!BL31</f>
        <v>31.209</v>
      </c>
      <c r="AX43" s="21" t="str">
        <f>IF('Calculation 1.2'!BM31="","",IF('Calculation 1.2'!BM31&gt;=50,"**",IF('Calculation 1.2'!BM31&gt;=25,"*","")))</f>
        <v/>
      </c>
      <c r="AY43" s="21"/>
      <c r="AZ43" s="51">
        <f>'Calculation 1.2'!BO31</f>
        <v>20363.488000000001</v>
      </c>
      <c r="BA43" s="51">
        <f>'Calculation 1.2'!BP31</f>
        <v>100</v>
      </c>
      <c r="BB43" s="21" t="str">
        <f>IF('Calculation 1.2'!BQ31="","",IF('Calculation 1.2'!BQ31&gt;=50,"**",IF('Calculation 1.2'!BQ31&gt;=25,"*","")))</f>
        <v/>
      </c>
      <c r="BC43" s="13"/>
      <c r="BD43" s="13"/>
      <c r="BE43" s="13"/>
    </row>
    <row r="44" spans="1:57" ht="12.75" customHeight="1">
      <c r="A44" s="35" t="str">
        <f>TEXT(DATE(YEAR(A37)+2,3,1), "mmm-yy")</f>
        <v>Mar-24</v>
      </c>
      <c r="B44" s="51">
        <f>'Calculation 1.2'!Q32</f>
        <v>9423.0339999999997</v>
      </c>
      <c r="C44" s="51">
        <f>'Calculation 1.2'!R32</f>
        <v>45.972000000000001</v>
      </c>
      <c r="D44" s="21" t="str">
        <f>IF('Calculation 1.2'!S32="","",IF('Calculation 1.2'!S32&gt;=50,"**",IF('Calculation 1.2'!S32&gt;=25,"*","")))</f>
        <v/>
      </c>
      <c r="E44" s="21"/>
      <c r="F44" s="51">
        <f>'Calculation 1.2'!U32</f>
        <v>376.00900000000001</v>
      </c>
      <c r="G44" s="51">
        <f>'Calculation 1.2'!V32</f>
        <v>1.8340000000000001</v>
      </c>
      <c r="H44" s="21" t="str">
        <f>IF('Calculation 1.2'!W32="","",IF('Calculation 1.2'!W32&gt;=50,"**",IF('Calculation 1.2'!W32&gt;=25,"*","")))</f>
        <v/>
      </c>
      <c r="I44" s="51">
        <f>'Calculation 1.2'!X32</f>
        <v>451.4</v>
      </c>
      <c r="J44" s="51">
        <f>'Calculation 1.2'!Y32</f>
        <v>2.202</v>
      </c>
      <c r="K44" s="21" t="str">
        <f>IF('Calculation 1.2'!Z32="","",IF('Calculation 1.2'!Z32&gt;=50,"**",IF('Calculation 1.2'!Z32&gt;=25,"*","")))</f>
        <v/>
      </c>
      <c r="L44" s="51">
        <f>'Calculation 1.2'!AA32</f>
        <v>827.40899999999999</v>
      </c>
      <c r="M44" s="51">
        <f>'Calculation 1.2'!AB32</f>
        <v>4.0369999999999999</v>
      </c>
      <c r="N44" s="21" t="str">
        <f>IF('Calculation 1.2'!AC32="","",IF('Calculation 1.2'!AC32&gt;=50,"**",IF('Calculation 1.2'!AC32&gt;=25,"*","")))</f>
        <v/>
      </c>
      <c r="O44" s="51">
        <f>'Calculation 1.2'!AD32</f>
        <v>110.548</v>
      </c>
      <c r="P44" s="51">
        <f>'Calculation 1.2'!AE32</f>
        <v>0.53900000000000003</v>
      </c>
      <c r="Q44" s="21" t="str">
        <f>IF('Calculation 1.2'!AF32="","",IF('Calculation 1.2'!AF32&gt;=50,"**",IF('Calculation 1.2'!AF32&gt;=25,"*","")))</f>
        <v/>
      </c>
      <c r="R44" s="51">
        <f>'Calculation 1.2'!AG32</f>
        <v>937.95699999999999</v>
      </c>
      <c r="S44" s="51">
        <f>'Calculation 1.2'!AH32</f>
        <v>4.5759999999999996</v>
      </c>
      <c r="T44" s="21" t="str">
        <f>IF('Calculation 1.2'!AI32="","",IF('Calculation 1.2'!AI32&gt;=50,"**",IF('Calculation 1.2'!AI32&gt;=25,"*","")))</f>
        <v/>
      </c>
      <c r="U44" s="21"/>
      <c r="V44" s="51">
        <f>'Calculation 1.2'!AK32</f>
        <v>3155.002</v>
      </c>
      <c r="W44" s="51">
        <f>'Calculation 1.2'!AL32</f>
        <v>15.391999999999999</v>
      </c>
      <c r="X44" s="21" t="str">
        <f>IF('Calculation 1.2'!AM32="","",IF('Calculation 1.2'!AM32&gt;=50,"**",IF('Calculation 1.2'!AM32&gt;=25,"*","")))</f>
        <v/>
      </c>
      <c r="Y44" s="21"/>
      <c r="Z44" s="51">
        <f>'Calculation 1.2'!AO32</f>
        <v>4092.9589999999998</v>
      </c>
      <c r="AA44" s="51">
        <f>'Calculation 1.2'!AP32</f>
        <v>19.968</v>
      </c>
      <c r="AB44" s="21" t="str">
        <f>IF('Calculation 1.2'!AQ32="","",IF('Calculation 1.2'!AQ32&gt;=50,"**",IF('Calculation 1.2'!AQ32&gt;=25,"*","")))</f>
        <v/>
      </c>
      <c r="AC44" s="21"/>
      <c r="AD44" s="51">
        <f>'Calculation 1.2'!AS32</f>
        <v>13515.993</v>
      </c>
      <c r="AE44" s="51">
        <f>'Calculation 1.2'!AT32</f>
        <v>65.941000000000003</v>
      </c>
      <c r="AF44" s="21" t="str">
        <f>IF('Calculation 1.2'!AU32="","",IF('Calculation 1.2'!AU32&gt;=50,"**",IF('Calculation 1.2'!AU32&gt;=25,"*","")))</f>
        <v/>
      </c>
      <c r="AG44" s="21"/>
      <c r="AH44" s="51">
        <f>'Calculation 1.2'!AW32</f>
        <v>57.994</v>
      </c>
      <c r="AI44" s="51">
        <f>'Calculation 1.2'!AX32</f>
        <v>0.28299999999999997</v>
      </c>
      <c r="AJ44" s="21" t="str">
        <f>IF('Calculation 1.2'!AY32="","",IF('Calculation 1.2'!AY32&gt;=50,"**",IF('Calculation 1.2'!AY32&gt;=25,"*","")))</f>
        <v>*</v>
      </c>
      <c r="AK44" s="51">
        <f>'Calculation 1.2'!AZ32</f>
        <v>466.72399999999999</v>
      </c>
      <c r="AL44" s="51">
        <f>'Calculation 1.2'!BA32</f>
        <v>2.2770000000000001</v>
      </c>
      <c r="AM44" s="21" t="str">
        <f>IF('Calculation 1.2'!BB32="","",IF('Calculation 1.2'!BB32&gt;=50,"**",IF('Calculation 1.2'!BB32&gt;=25,"*","")))</f>
        <v/>
      </c>
      <c r="AN44" s="51">
        <f>'Calculation 1.2'!BC32</f>
        <v>524.71799999999996</v>
      </c>
      <c r="AO44" s="51">
        <f>'Calculation 1.2'!BD32</f>
        <v>2.56</v>
      </c>
      <c r="AP44" s="21" t="str">
        <f>IF('Calculation 1.2'!BE32="","",IF('Calculation 1.2'!BE32&gt;=50,"**",IF('Calculation 1.2'!BE32&gt;=25,"*","")))</f>
        <v/>
      </c>
      <c r="AQ44" s="21"/>
      <c r="AR44" s="51">
        <f>'Calculation 1.2'!BG32</f>
        <v>14040.710999999999</v>
      </c>
      <c r="AS44" s="51">
        <f>'Calculation 1.2'!BH32</f>
        <v>68.501000000000005</v>
      </c>
      <c r="AT44" s="21" t="str">
        <f>IF('Calculation 1.2'!BI32="","",IF('Calculation 1.2'!BI32&gt;=50,"**",IF('Calculation 1.2'!BI32&gt;=25,"*","")))</f>
        <v/>
      </c>
      <c r="AU44" s="21"/>
      <c r="AV44" s="51">
        <f>'Calculation 1.2'!BK32</f>
        <v>6456.5259999999998</v>
      </c>
      <c r="AW44" s="51">
        <f>'Calculation 1.2'!BL32</f>
        <v>31.498999999999999</v>
      </c>
      <c r="AX44" s="21" t="str">
        <f>IF('Calculation 1.2'!BM32="","",IF('Calculation 1.2'!BM32&gt;=50,"**",IF('Calculation 1.2'!BM32&gt;=25,"*","")))</f>
        <v/>
      </c>
      <c r="AY44" s="21"/>
      <c r="AZ44" s="51">
        <f>'Calculation 1.2'!BO32</f>
        <v>20497.237000000001</v>
      </c>
      <c r="BA44" s="51">
        <f>'Calculation 1.2'!BP32</f>
        <v>100</v>
      </c>
      <c r="BB44" s="21" t="str">
        <f>IF('Calculation 1.2'!BQ32="","",IF('Calculation 1.2'!BQ32&gt;=50,"**",IF('Calculation 1.2'!BQ32&gt;=25,"*","")))</f>
        <v/>
      </c>
      <c r="BC44" s="13"/>
      <c r="BD44" s="13"/>
      <c r="BE44" s="13"/>
    </row>
    <row r="45" spans="1:57" ht="12.75" customHeight="1">
      <c r="A45" s="35" t="str">
        <f>TEXT(DATE(YEAR(A37)+2,6,1), "mmm-yy")</f>
        <v>Jun-24</v>
      </c>
      <c r="B45" s="51">
        <f>'Calculation 1.2'!Q33</f>
        <v>9442.7160000000003</v>
      </c>
      <c r="C45" s="51">
        <f>'Calculation 1.2'!R33</f>
        <v>45.805999999999997</v>
      </c>
      <c r="D45" s="21" t="str">
        <f>IF('Calculation 1.2'!S33="","",IF('Calculation 1.2'!S33&gt;=50,"**",IF('Calculation 1.2'!S33&gt;=25,"*","")))</f>
        <v/>
      </c>
      <c r="E45" s="21"/>
      <c r="F45" s="51">
        <f>'Calculation 1.2'!U33</f>
        <v>394.38</v>
      </c>
      <c r="G45" s="51">
        <f>'Calculation 1.2'!V33</f>
        <v>1.913</v>
      </c>
      <c r="H45" s="21" t="str">
        <f>IF('Calculation 1.2'!W33="","",IF('Calculation 1.2'!W33&gt;=50,"**",IF('Calculation 1.2'!W33&gt;=25,"*","")))</f>
        <v/>
      </c>
      <c r="I45" s="51">
        <f>'Calculation 1.2'!X33</f>
        <v>435.79199999999997</v>
      </c>
      <c r="J45" s="51">
        <f>'Calculation 1.2'!Y33</f>
        <v>2.1139999999999999</v>
      </c>
      <c r="K45" s="21" t="str">
        <f>IF('Calculation 1.2'!Z33="","",IF('Calculation 1.2'!Z33&gt;=50,"**",IF('Calculation 1.2'!Z33&gt;=25,"*","")))</f>
        <v/>
      </c>
      <c r="L45" s="51">
        <f>'Calculation 1.2'!AA33</f>
        <v>830.17200000000003</v>
      </c>
      <c r="M45" s="51">
        <f>'Calculation 1.2'!AB33</f>
        <v>4.0270000000000001</v>
      </c>
      <c r="N45" s="21" t="str">
        <f>IF('Calculation 1.2'!AC33="","",IF('Calculation 1.2'!AC33&gt;=50,"**",IF('Calculation 1.2'!AC33&gt;=25,"*","")))</f>
        <v/>
      </c>
      <c r="O45" s="51">
        <f>'Calculation 1.2'!AD33</f>
        <v>148.55199999999999</v>
      </c>
      <c r="P45" s="51">
        <f>'Calculation 1.2'!AE33</f>
        <v>0.72099999999999997</v>
      </c>
      <c r="Q45" s="21" t="str">
        <f>IF('Calculation 1.2'!AF33="","",IF('Calculation 1.2'!AF33&gt;=50,"**",IF('Calculation 1.2'!AF33&gt;=25,"*","")))</f>
        <v/>
      </c>
      <c r="R45" s="51">
        <f>'Calculation 1.2'!AG33</f>
        <v>978.72400000000005</v>
      </c>
      <c r="S45" s="51">
        <f>'Calculation 1.2'!AH33</f>
        <v>4.7480000000000002</v>
      </c>
      <c r="T45" s="21" t="str">
        <f>IF('Calculation 1.2'!AI33="","",IF('Calculation 1.2'!AI33&gt;=50,"**",IF('Calculation 1.2'!AI33&gt;=25,"*","")))</f>
        <v/>
      </c>
      <c r="U45" s="21"/>
      <c r="V45" s="51">
        <f>'Calculation 1.2'!AK33</f>
        <v>3275.84</v>
      </c>
      <c r="W45" s="51">
        <f>'Calculation 1.2'!AL33</f>
        <v>15.891</v>
      </c>
      <c r="X45" s="21" t="str">
        <f>IF('Calculation 1.2'!AM33="","",IF('Calculation 1.2'!AM33&gt;=50,"**",IF('Calculation 1.2'!AM33&gt;=25,"*","")))</f>
        <v/>
      </c>
      <c r="Y45" s="21"/>
      <c r="Z45" s="51">
        <f>'Calculation 1.2'!AO33</f>
        <v>4254.5640000000003</v>
      </c>
      <c r="AA45" s="51">
        <f>'Calculation 1.2'!AP33</f>
        <v>20.638999999999999</v>
      </c>
      <c r="AB45" s="21" t="str">
        <f>IF('Calculation 1.2'!AQ33="","",IF('Calculation 1.2'!AQ33&gt;=50,"**",IF('Calculation 1.2'!AQ33&gt;=25,"*","")))</f>
        <v/>
      </c>
      <c r="AC45" s="21"/>
      <c r="AD45" s="51">
        <f>'Calculation 1.2'!AS33</f>
        <v>13697.28</v>
      </c>
      <c r="AE45" s="51">
        <f>'Calculation 1.2'!AT33</f>
        <v>66.444999999999993</v>
      </c>
      <c r="AF45" s="21" t="str">
        <f>IF('Calculation 1.2'!AU33="","",IF('Calculation 1.2'!AU33&gt;=50,"**",IF('Calculation 1.2'!AU33&gt;=25,"*","")))</f>
        <v/>
      </c>
      <c r="AG45" s="21"/>
      <c r="AH45" s="51">
        <f>'Calculation 1.2'!AW33</f>
        <v>34.643999999999998</v>
      </c>
      <c r="AI45" s="51">
        <f>'Calculation 1.2'!AX33</f>
        <v>0.16800000000000001</v>
      </c>
      <c r="AJ45" s="21" t="str">
        <f>IF('Calculation 1.2'!AY33="","",IF('Calculation 1.2'!AY33&gt;=50,"**",IF('Calculation 1.2'!AY33&gt;=25,"*","")))</f>
        <v>**</v>
      </c>
      <c r="AK45" s="51">
        <f>'Calculation 1.2'!AZ33</f>
        <v>474.48</v>
      </c>
      <c r="AL45" s="51">
        <f>'Calculation 1.2'!BA33</f>
        <v>2.302</v>
      </c>
      <c r="AM45" s="21" t="str">
        <f>IF('Calculation 1.2'!BB33="","",IF('Calculation 1.2'!BB33&gt;=50,"**",IF('Calculation 1.2'!BB33&gt;=25,"*","")))</f>
        <v/>
      </c>
      <c r="AN45" s="51">
        <f>'Calculation 1.2'!BC33</f>
        <v>509.12400000000002</v>
      </c>
      <c r="AO45" s="51">
        <f>'Calculation 1.2'!BD33</f>
        <v>2.4700000000000002</v>
      </c>
      <c r="AP45" s="21" t="str">
        <f>IF('Calculation 1.2'!BE33="","",IF('Calculation 1.2'!BE33&gt;=50,"**",IF('Calculation 1.2'!BE33&gt;=25,"*","")))</f>
        <v/>
      </c>
      <c r="AQ45" s="21"/>
      <c r="AR45" s="51">
        <f>'Calculation 1.2'!BG33</f>
        <v>14206.404</v>
      </c>
      <c r="AS45" s="51">
        <f>'Calculation 1.2'!BH33</f>
        <v>68.915000000000006</v>
      </c>
      <c r="AT45" s="21" t="str">
        <f>IF('Calculation 1.2'!BI33="","",IF('Calculation 1.2'!BI33&gt;=50,"**",IF('Calculation 1.2'!BI33&gt;=25,"*","")))</f>
        <v/>
      </c>
      <c r="AU45" s="21"/>
      <c r="AV45" s="51">
        <f>'Calculation 1.2'!BK33</f>
        <v>6408.0569999999998</v>
      </c>
      <c r="AW45" s="51">
        <f>'Calculation 1.2'!BL33</f>
        <v>31.085000000000001</v>
      </c>
      <c r="AX45" s="21" t="str">
        <f>IF('Calculation 1.2'!BM33="","",IF('Calculation 1.2'!BM33&gt;=50,"**",IF('Calculation 1.2'!BM33&gt;=25,"*","")))</f>
        <v/>
      </c>
      <c r="AY45" s="21"/>
      <c r="AZ45" s="51">
        <f>'Calculation 1.2'!BO33</f>
        <v>20614.460999999999</v>
      </c>
      <c r="BA45" s="51">
        <f>'Calculation 1.2'!BP33</f>
        <v>100</v>
      </c>
      <c r="BB45" s="21" t="str">
        <f>IF('Calculation 1.2'!BQ33="","",IF('Calculation 1.2'!BQ33&gt;=50,"**",IF('Calculation 1.2'!BQ33&gt;=25,"*","")))</f>
        <v/>
      </c>
      <c r="BC45" s="13"/>
      <c r="BD45" s="13"/>
      <c r="BE45" s="13"/>
    </row>
    <row r="46" spans="1:57" ht="12.75" customHeight="1">
      <c r="A46" s="55" t="str">
        <f>TEXT(DATE(YEAR(A42)+1,1,1),"yyyy") &amp; "-" &amp; TEXT(DATE(YEAR(A42)+2,1,1),"yy")</f>
        <v>2024-25</v>
      </c>
      <c r="B46" s="51" t="str">
        <f>'Calculation 1.2'!Q34</f>
        <v/>
      </c>
      <c r="C46" s="51" t="str">
        <f>'Calculation 1.2'!R34</f>
        <v/>
      </c>
      <c r="D46" s="21" t="str">
        <f>IF('Calculation 1.2'!S34="","",IF('Calculation 1.2'!S34&gt;=50,"**",IF('Calculation 1.2'!S34&gt;=25,"*","")))</f>
        <v/>
      </c>
      <c r="E46" s="21"/>
      <c r="F46" s="51" t="str">
        <f>'Calculation 1.2'!U34</f>
        <v/>
      </c>
      <c r="G46" s="51" t="str">
        <f>'Calculation 1.2'!V34</f>
        <v/>
      </c>
      <c r="H46" s="21" t="str">
        <f>IF('Calculation 1.2'!W34="","",IF('Calculation 1.2'!W34&gt;=50,"**",IF('Calculation 1.2'!W34&gt;=25,"*","")))</f>
        <v/>
      </c>
      <c r="I46" s="51" t="str">
        <f>'Calculation 1.2'!X34</f>
        <v/>
      </c>
      <c r="J46" s="51" t="str">
        <f>'Calculation 1.2'!Y34</f>
        <v/>
      </c>
      <c r="K46" s="21" t="str">
        <f>IF('Calculation 1.2'!Z34="","",IF('Calculation 1.2'!Z34&gt;=50,"**",IF('Calculation 1.2'!Z34&gt;=25,"*","")))</f>
        <v/>
      </c>
      <c r="L46" s="51" t="str">
        <f>'Calculation 1.2'!AA34</f>
        <v/>
      </c>
      <c r="M46" s="51" t="str">
        <f>'Calculation 1.2'!AB34</f>
        <v/>
      </c>
      <c r="N46" s="21" t="str">
        <f>IF('Calculation 1.2'!AC34="","",IF('Calculation 1.2'!AC34&gt;=50,"**",IF('Calculation 1.2'!AC34&gt;=25,"*","")))</f>
        <v/>
      </c>
      <c r="O46" s="51" t="str">
        <f>'Calculation 1.2'!AD34</f>
        <v/>
      </c>
      <c r="P46" s="51" t="str">
        <f>'Calculation 1.2'!AE34</f>
        <v/>
      </c>
      <c r="Q46" s="21" t="str">
        <f>IF('Calculation 1.2'!AF34="","",IF('Calculation 1.2'!AF34&gt;=50,"**",IF('Calculation 1.2'!AF34&gt;=25,"*","")))</f>
        <v/>
      </c>
      <c r="R46" s="51" t="str">
        <f>'Calculation 1.2'!AG34</f>
        <v/>
      </c>
      <c r="S46" s="51" t="str">
        <f>'Calculation 1.2'!AH34</f>
        <v/>
      </c>
      <c r="T46" s="21" t="str">
        <f>IF('Calculation 1.2'!AI34="","",IF('Calculation 1.2'!AI34&gt;=50,"**",IF('Calculation 1.2'!AI34&gt;=25,"*","")))</f>
        <v/>
      </c>
      <c r="U46" s="21"/>
      <c r="V46" s="51" t="str">
        <f>'Calculation 1.2'!AK34</f>
        <v/>
      </c>
      <c r="W46" s="51" t="str">
        <f>'Calculation 1.2'!AL34</f>
        <v/>
      </c>
      <c r="X46" s="21" t="str">
        <f>IF('Calculation 1.2'!AM34="","",IF('Calculation 1.2'!AM34&gt;=50,"**",IF('Calculation 1.2'!AM34&gt;=25,"*","")))</f>
        <v/>
      </c>
      <c r="Y46" s="21"/>
      <c r="Z46" s="51" t="str">
        <f>'Calculation 1.2'!AO34</f>
        <v/>
      </c>
      <c r="AA46" s="51" t="str">
        <f>'Calculation 1.2'!AP34</f>
        <v/>
      </c>
      <c r="AB46" s="21" t="str">
        <f>IF('Calculation 1.2'!AQ34="","",IF('Calculation 1.2'!AQ34&gt;=50,"**",IF('Calculation 1.2'!AQ34&gt;=25,"*","")))</f>
        <v/>
      </c>
      <c r="AC46" s="21"/>
      <c r="AD46" s="51" t="str">
        <f>'Calculation 1.2'!AS34</f>
        <v/>
      </c>
      <c r="AE46" s="51" t="str">
        <f>'Calculation 1.2'!AT34</f>
        <v/>
      </c>
      <c r="AF46" s="21" t="str">
        <f>IF('Calculation 1.2'!AU34="","",IF('Calculation 1.2'!AU34&gt;=50,"**",IF('Calculation 1.2'!AU34&gt;=25,"*","")))</f>
        <v/>
      </c>
      <c r="AG46" s="21"/>
      <c r="AH46" s="51" t="str">
        <f>'Calculation 1.2'!AW34</f>
        <v/>
      </c>
      <c r="AI46" s="51" t="str">
        <f>'Calculation 1.2'!AX34</f>
        <v/>
      </c>
      <c r="AJ46" s="21" t="str">
        <f>IF('Calculation 1.2'!AY34="","",IF('Calculation 1.2'!AY34&gt;=50,"**",IF('Calculation 1.2'!AY34&gt;=25,"*","")))</f>
        <v/>
      </c>
      <c r="AK46" s="51" t="str">
        <f>'Calculation 1.2'!AZ34</f>
        <v/>
      </c>
      <c r="AL46" s="51" t="str">
        <f>'Calculation 1.2'!BA34</f>
        <v/>
      </c>
      <c r="AM46" s="21" t="str">
        <f>IF('Calculation 1.2'!BB34="","",IF('Calculation 1.2'!BB34&gt;=50,"**",IF('Calculation 1.2'!BB34&gt;=25,"*","")))</f>
        <v/>
      </c>
      <c r="AN46" s="51" t="str">
        <f>'Calculation 1.2'!BC34</f>
        <v/>
      </c>
      <c r="AO46" s="51" t="str">
        <f>'Calculation 1.2'!BD34</f>
        <v/>
      </c>
      <c r="AP46" s="21" t="str">
        <f>IF('Calculation 1.2'!BE34="","",IF('Calculation 1.2'!BE34&gt;=50,"**",IF('Calculation 1.2'!BE34&gt;=25,"*","")))</f>
        <v/>
      </c>
      <c r="AQ46" s="21"/>
      <c r="AR46" s="51" t="str">
        <f>'Calculation 1.2'!BG34</f>
        <v/>
      </c>
      <c r="AS46" s="51" t="str">
        <f>'Calculation 1.2'!BH34</f>
        <v/>
      </c>
      <c r="AT46" s="21" t="str">
        <f>IF('Calculation 1.2'!BI34="","",IF('Calculation 1.2'!BI34&gt;=50,"**",IF('Calculation 1.2'!BI34&gt;=25,"*","")))</f>
        <v/>
      </c>
      <c r="AU46" s="21"/>
      <c r="AV46" s="51" t="str">
        <f>'Calculation 1.2'!BK34</f>
        <v/>
      </c>
      <c r="AW46" s="51" t="str">
        <f>'Calculation 1.2'!BL34</f>
        <v/>
      </c>
      <c r="AX46" s="21" t="str">
        <f>IF('Calculation 1.2'!BM34="","",IF('Calculation 1.2'!BM34&gt;=50,"**",IF('Calculation 1.2'!BM34&gt;=25,"*","")))</f>
        <v/>
      </c>
      <c r="AY46" s="21"/>
      <c r="AZ46" s="51" t="str">
        <f>'Calculation 1.2'!BO34</f>
        <v/>
      </c>
      <c r="BA46" s="51" t="str">
        <f>'Calculation 1.2'!BP34</f>
        <v/>
      </c>
      <c r="BB46" s="21" t="str">
        <f>IF('Calculation 1.2'!BQ34="","",IF('Calculation 1.2'!BQ34&gt;=50,"**",IF('Calculation 1.2'!BQ34&gt;=25,"*","")))</f>
        <v/>
      </c>
      <c r="BC46" s="13"/>
      <c r="BD46" s="13"/>
      <c r="BE46" s="13"/>
    </row>
    <row r="47" spans="1:57" ht="12.75" customHeight="1">
      <c r="A47" s="35" t="str">
        <f>TEXT(DATE(YEAR(A42)+1,9,1), "mmm-yy")</f>
        <v>Sep-24</v>
      </c>
      <c r="B47" s="51">
        <f>'Calculation 1.2'!Q35</f>
        <v>9508.4590000000007</v>
      </c>
      <c r="C47" s="51">
        <f>'Calculation 1.2'!R35</f>
        <v>45.938000000000002</v>
      </c>
      <c r="D47" s="21" t="str">
        <f>IF('Calculation 1.2'!S35="","",IF('Calculation 1.2'!S35&gt;=50,"**",IF('Calculation 1.2'!S35&gt;=25,"*","")))</f>
        <v/>
      </c>
      <c r="E47" s="21"/>
      <c r="F47" s="51">
        <f>'Calculation 1.2'!U35</f>
        <v>276.86099999999999</v>
      </c>
      <c r="G47" s="51">
        <f>'Calculation 1.2'!V35</f>
        <v>1.3380000000000001</v>
      </c>
      <c r="H47" s="21" t="str">
        <f>IF('Calculation 1.2'!W35="","",IF('Calculation 1.2'!W35&gt;=50,"**",IF('Calculation 1.2'!W35&gt;=25,"*","")))</f>
        <v/>
      </c>
      <c r="I47" s="51">
        <f>'Calculation 1.2'!X35</f>
        <v>369.92</v>
      </c>
      <c r="J47" s="51">
        <f>'Calculation 1.2'!Y35</f>
        <v>1.7869999999999999</v>
      </c>
      <c r="K47" s="21" t="str">
        <f>IF('Calculation 1.2'!Z35="","",IF('Calculation 1.2'!Z35&gt;=50,"**",IF('Calculation 1.2'!Z35&gt;=25,"*","")))</f>
        <v/>
      </c>
      <c r="L47" s="51">
        <f>'Calculation 1.2'!AA35</f>
        <v>646.78099999999995</v>
      </c>
      <c r="M47" s="51">
        <f>'Calculation 1.2'!AB35</f>
        <v>3.125</v>
      </c>
      <c r="N47" s="21" t="str">
        <f>IF('Calculation 1.2'!AC35="","",IF('Calculation 1.2'!AC35&gt;=50,"**",IF('Calculation 1.2'!AC35&gt;=25,"*","")))</f>
        <v/>
      </c>
      <c r="O47" s="51">
        <f>'Calculation 1.2'!AD35</f>
        <v>89.025999999999996</v>
      </c>
      <c r="P47" s="51">
        <f>'Calculation 1.2'!AE35</f>
        <v>0.43</v>
      </c>
      <c r="Q47" s="21" t="str">
        <f>IF('Calculation 1.2'!AF35="","",IF('Calculation 1.2'!AF35&gt;=50,"**",IF('Calculation 1.2'!AF35&gt;=25,"*","")))</f>
        <v>*</v>
      </c>
      <c r="R47" s="51">
        <f>'Calculation 1.2'!AG35</f>
        <v>735.80700000000002</v>
      </c>
      <c r="S47" s="51">
        <f>'Calculation 1.2'!AH35</f>
        <v>3.5550000000000002</v>
      </c>
      <c r="T47" s="21" t="str">
        <f>IF('Calculation 1.2'!AI35="","",IF('Calculation 1.2'!AI35&gt;=50,"**",IF('Calculation 1.2'!AI35&gt;=25,"*","")))</f>
        <v/>
      </c>
      <c r="U47" s="21"/>
      <c r="V47" s="51">
        <f>'Calculation 1.2'!AK35</f>
        <v>3492.4589999999998</v>
      </c>
      <c r="W47" s="51">
        <f>'Calculation 1.2'!AL35</f>
        <v>16.873000000000001</v>
      </c>
      <c r="X47" s="21" t="str">
        <f>IF('Calculation 1.2'!AM35="","",IF('Calculation 1.2'!AM35&gt;=50,"**",IF('Calculation 1.2'!AM35&gt;=25,"*","")))</f>
        <v/>
      </c>
      <c r="Y47" s="21"/>
      <c r="Z47" s="51">
        <f>'Calculation 1.2'!AO35</f>
        <v>4228.2659999999996</v>
      </c>
      <c r="AA47" s="51">
        <f>'Calculation 1.2'!AP35</f>
        <v>20.428000000000001</v>
      </c>
      <c r="AB47" s="21" t="str">
        <f>IF('Calculation 1.2'!AQ35="","",IF('Calculation 1.2'!AQ35&gt;=50,"**",IF('Calculation 1.2'!AQ35&gt;=25,"*","")))</f>
        <v/>
      </c>
      <c r="AC47" s="21"/>
      <c r="AD47" s="51">
        <f>'Calculation 1.2'!AS35</f>
        <v>13736.725</v>
      </c>
      <c r="AE47" s="51">
        <f>'Calculation 1.2'!AT35</f>
        <v>66.366</v>
      </c>
      <c r="AF47" s="21" t="str">
        <f>IF('Calculation 1.2'!AU35="","",IF('Calculation 1.2'!AU35&gt;=50,"**",IF('Calculation 1.2'!AU35&gt;=25,"*","")))</f>
        <v/>
      </c>
      <c r="AG47" s="21"/>
      <c r="AH47" s="51">
        <f>'Calculation 1.2'!AW35</f>
        <v>57.951999999999998</v>
      </c>
      <c r="AI47" s="51">
        <f>'Calculation 1.2'!AX35</f>
        <v>0.28000000000000003</v>
      </c>
      <c r="AJ47" s="21" t="str">
        <f>IF('Calculation 1.2'!AY35="","",IF('Calculation 1.2'!AY35&gt;=50,"**",IF('Calculation 1.2'!AY35&gt;=25,"*","")))</f>
        <v>*</v>
      </c>
      <c r="AK47" s="51">
        <f>'Calculation 1.2'!AZ35</f>
        <v>457.09</v>
      </c>
      <c r="AL47" s="51">
        <f>'Calculation 1.2'!BA35</f>
        <v>2.2080000000000002</v>
      </c>
      <c r="AM47" s="21" t="str">
        <f>IF('Calculation 1.2'!BB35="","",IF('Calculation 1.2'!BB35&gt;=50,"**",IF('Calculation 1.2'!BB35&gt;=25,"*","")))</f>
        <v/>
      </c>
      <c r="AN47" s="51">
        <f>'Calculation 1.2'!BC35</f>
        <v>515.04300000000001</v>
      </c>
      <c r="AO47" s="51">
        <f>'Calculation 1.2'!BD35</f>
        <v>2.488</v>
      </c>
      <c r="AP47" s="21" t="str">
        <f>IF('Calculation 1.2'!BE35="","",IF('Calculation 1.2'!BE35&gt;=50,"**",IF('Calculation 1.2'!BE35&gt;=25,"*","")))</f>
        <v/>
      </c>
      <c r="AQ47" s="21"/>
      <c r="AR47" s="51">
        <f>'Calculation 1.2'!BG35</f>
        <v>14251.768</v>
      </c>
      <c r="AS47" s="51">
        <f>'Calculation 1.2'!BH35</f>
        <v>68.853999999999999</v>
      </c>
      <c r="AT47" s="21" t="str">
        <f>IF('Calculation 1.2'!BI35="","",IF('Calculation 1.2'!BI35&gt;=50,"**",IF('Calculation 1.2'!BI35&gt;=25,"*","")))</f>
        <v/>
      </c>
      <c r="AU47" s="21"/>
      <c r="AV47" s="51">
        <f>'Calculation 1.2'!BK35</f>
        <v>6446.6809999999996</v>
      </c>
      <c r="AW47" s="51">
        <f>'Calculation 1.2'!BL35</f>
        <v>31.146000000000001</v>
      </c>
      <c r="AX47" s="21" t="str">
        <f>IF('Calculation 1.2'!BM35="","",IF('Calculation 1.2'!BM35&gt;=50,"**",IF('Calculation 1.2'!BM35&gt;=25,"*","")))</f>
        <v/>
      </c>
      <c r="AY47" s="21"/>
      <c r="AZ47" s="51">
        <f>'Calculation 1.2'!BO35</f>
        <v>20698.449000000001</v>
      </c>
      <c r="BA47" s="51">
        <f>'Calculation 1.2'!BP35</f>
        <v>100</v>
      </c>
      <c r="BB47" s="21" t="str">
        <f>IF('Calculation 1.2'!BQ35="","",IF('Calculation 1.2'!BQ35&gt;=50,"**",IF('Calculation 1.2'!BQ35&gt;=25,"*","")))</f>
        <v/>
      </c>
      <c r="BC47" s="13"/>
      <c r="BD47" s="13"/>
      <c r="BE47" s="13"/>
    </row>
    <row r="48" spans="1:57" ht="12.75" customHeight="1">
      <c r="A48" s="35" t="str">
        <f>TEXT(DATE(YEAR(A42)+1,12,1), "mmm-yy")</f>
        <v>Dec-24</v>
      </c>
      <c r="B48" s="51">
        <f>'Calculation 1.2'!Q36</f>
        <v>9588.1059999999998</v>
      </c>
      <c r="C48" s="51">
        <f>'Calculation 1.2'!R36</f>
        <v>46.101999999999997</v>
      </c>
      <c r="D48" s="21" t="str">
        <f>IF('Calculation 1.2'!S36="","",IF('Calculation 1.2'!S36&gt;=50,"**",IF('Calculation 1.2'!S36&gt;=25,"*","")))</f>
        <v/>
      </c>
      <c r="E48" s="21"/>
      <c r="F48" s="51">
        <f>'Calculation 1.2'!U36</f>
        <v>381.447</v>
      </c>
      <c r="G48" s="51">
        <f>'Calculation 1.2'!V36</f>
        <v>1.8340000000000001</v>
      </c>
      <c r="H48" s="21" t="str">
        <f>IF('Calculation 1.2'!W36="","",IF('Calculation 1.2'!W36&gt;=50,"**",IF('Calculation 1.2'!W36&gt;=25,"*","")))</f>
        <v/>
      </c>
      <c r="I48" s="51">
        <f>'Calculation 1.2'!X36</f>
        <v>387.661</v>
      </c>
      <c r="J48" s="51">
        <f>'Calculation 1.2'!Y36</f>
        <v>1.8640000000000001</v>
      </c>
      <c r="K48" s="21" t="str">
        <f>IF('Calculation 1.2'!Z36="","",IF('Calculation 1.2'!Z36&gt;=50,"**",IF('Calculation 1.2'!Z36&gt;=25,"*","")))</f>
        <v/>
      </c>
      <c r="L48" s="51">
        <f>'Calculation 1.2'!AA36</f>
        <v>769.10799999999995</v>
      </c>
      <c r="M48" s="51">
        <f>'Calculation 1.2'!AB36</f>
        <v>3.698</v>
      </c>
      <c r="N48" s="21" t="str">
        <f>IF('Calculation 1.2'!AC36="","",IF('Calculation 1.2'!AC36&gt;=50,"**",IF('Calculation 1.2'!AC36&gt;=25,"*","")))</f>
        <v/>
      </c>
      <c r="O48" s="51">
        <f>'Calculation 1.2'!AD36</f>
        <v>130.70699999999999</v>
      </c>
      <c r="P48" s="51">
        <f>'Calculation 1.2'!AE36</f>
        <v>0.628</v>
      </c>
      <c r="Q48" s="21" t="str">
        <f>IF('Calculation 1.2'!AF36="","",IF('Calculation 1.2'!AF36&gt;=50,"**",IF('Calculation 1.2'!AF36&gt;=25,"*","")))</f>
        <v/>
      </c>
      <c r="R48" s="51">
        <f>'Calculation 1.2'!AG36</f>
        <v>899.81500000000005</v>
      </c>
      <c r="S48" s="51">
        <f>'Calculation 1.2'!AH36</f>
        <v>4.327</v>
      </c>
      <c r="T48" s="21" t="str">
        <f>IF('Calculation 1.2'!AI36="","",IF('Calculation 1.2'!AI36&gt;=50,"**",IF('Calculation 1.2'!AI36&gt;=25,"*","")))</f>
        <v/>
      </c>
      <c r="U48" s="21"/>
      <c r="V48" s="51">
        <f>'Calculation 1.2'!AK36</f>
        <v>3401.7159999999999</v>
      </c>
      <c r="W48" s="51">
        <f>'Calculation 1.2'!AL36</f>
        <v>16.356000000000002</v>
      </c>
      <c r="X48" s="21" t="str">
        <f>IF('Calculation 1.2'!AM36="","",IF('Calculation 1.2'!AM36&gt;=50,"**",IF('Calculation 1.2'!AM36&gt;=25,"*","")))</f>
        <v/>
      </c>
      <c r="Y48" s="21"/>
      <c r="Z48" s="51">
        <f>'Calculation 1.2'!AO36</f>
        <v>4301.5320000000002</v>
      </c>
      <c r="AA48" s="51">
        <f>'Calculation 1.2'!AP36</f>
        <v>20.683</v>
      </c>
      <c r="AB48" s="21" t="str">
        <f>IF('Calculation 1.2'!AQ36="","",IF('Calculation 1.2'!AQ36&gt;=50,"**",IF('Calculation 1.2'!AQ36&gt;=25,"*","")))</f>
        <v/>
      </c>
      <c r="AC48" s="21"/>
      <c r="AD48" s="51">
        <f>'Calculation 1.2'!AS36</f>
        <v>13889.638000000001</v>
      </c>
      <c r="AE48" s="51">
        <f>'Calculation 1.2'!AT36</f>
        <v>66.784999999999997</v>
      </c>
      <c r="AF48" s="21" t="str">
        <f>IF('Calculation 1.2'!AU36="","",IF('Calculation 1.2'!AU36&gt;=50,"**",IF('Calculation 1.2'!AU36&gt;=25,"*","")))</f>
        <v/>
      </c>
      <c r="AG48" s="21"/>
      <c r="AH48" s="51">
        <f>'Calculation 1.2'!AW36</f>
        <v>22.038</v>
      </c>
      <c r="AI48" s="51">
        <f>'Calculation 1.2'!AX36</f>
        <v>0.106</v>
      </c>
      <c r="AJ48" s="21" t="str">
        <f>IF('Calculation 1.2'!AY36="","",IF('Calculation 1.2'!AY36&gt;=50,"**",IF('Calculation 1.2'!AY36&gt;=25,"*","")))</f>
        <v>*</v>
      </c>
      <c r="AK48" s="51">
        <f>'Calculation 1.2'!AZ36</f>
        <v>448.95699999999999</v>
      </c>
      <c r="AL48" s="51">
        <f>'Calculation 1.2'!BA36</f>
        <v>2.1589999999999998</v>
      </c>
      <c r="AM48" s="21" t="str">
        <f>IF('Calculation 1.2'!BB36="","",IF('Calculation 1.2'!BB36&gt;=50,"**",IF('Calculation 1.2'!BB36&gt;=25,"*","")))</f>
        <v/>
      </c>
      <c r="AN48" s="51">
        <f>'Calculation 1.2'!BC36</f>
        <v>470.995</v>
      </c>
      <c r="AO48" s="51">
        <f>'Calculation 1.2'!BD36</f>
        <v>2.2650000000000001</v>
      </c>
      <c r="AP48" s="21" t="str">
        <f>IF('Calculation 1.2'!BE36="","",IF('Calculation 1.2'!BE36&gt;=50,"**",IF('Calculation 1.2'!BE36&gt;=25,"*","")))</f>
        <v/>
      </c>
      <c r="AQ48" s="21"/>
      <c r="AR48" s="51">
        <f>'Calculation 1.2'!BG36</f>
        <v>14360.633</v>
      </c>
      <c r="AS48" s="51">
        <f>'Calculation 1.2'!BH36</f>
        <v>69.05</v>
      </c>
      <c r="AT48" s="21" t="str">
        <f>IF('Calculation 1.2'!BI36="","",IF('Calculation 1.2'!BI36&gt;=50,"**",IF('Calculation 1.2'!BI36&gt;=25,"*","")))</f>
        <v/>
      </c>
      <c r="AU48" s="21"/>
      <c r="AV48" s="51">
        <f>'Calculation 1.2'!BK36</f>
        <v>6436.7730000000001</v>
      </c>
      <c r="AW48" s="51">
        <f>'Calculation 1.2'!BL36</f>
        <v>30.95</v>
      </c>
      <c r="AX48" s="21" t="str">
        <f>IF('Calculation 1.2'!BM36="","",IF('Calculation 1.2'!BM36&gt;=50,"**",IF('Calculation 1.2'!BM36&gt;=25,"*","")))</f>
        <v/>
      </c>
      <c r="AY48" s="21"/>
      <c r="AZ48" s="51">
        <f>'Calculation 1.2'!BO36</f>
        <v>20797.405999999999</v>
      </c>
      <c r="BA48" s="51">
        <f>'Calculation 1.2'!BP36</f>
        <v>100</v>
      </c>
      <c r="BB48" s="21" t="str">
        <f>IF('Calculation 1.2'!BQ36="","",IF('Calculation 1.2'!BQ36&gt;=50,"**",IF('Calculation 1.2'!BQ36&gt;=25,"*","")))</f>
        <v/>
      </c>
      <c r="BC48" s="13"/>
      <c r="BD48" s="13"/>
      <c r="BE48" s="13"/>
    </row>
    <row r="49" spans="1:57" ht="12.75" customHeight="1">
      <c r="A49" s="35" t="str">
        <f>TEXT(DATE(YEAR(A44)+1,3,1), "mmm-yy")</f>
        <v>Mar-25</v>
      </c>
      <c r="B49" s="51">
        <f>'Calculation 1.2'!Q37</f>
        <v>9561.3819999999996</v>
      </c>
      <c r="C49" s="51">
        <f>'Calculation 1.2'!R37</f>
        <v>45.768999999999998</v>
      </c>
      <c r="D49" s="21" t="str">
        <f>IF('Calculation 1.2'!S37="","",IF('Calculation 1.2'!S37&gt;=50,"**",IF('Calculation 1.2'!S37&gt;=25,"*","")))</f>
        <v/>
      </c>
      <c r="E49" s="21"/>
      <c r="F49" s="51">
        <f>'Calculation 1.2'!U37</f>
        <v>328.19099999999997</v>
      </c>
      <c r="G49" s="51">
        <f>'Calculation 1.2'!V37</f>
        <v>1.571</v>
      </c>
      <c r="H49" s="21" t="str">
        <f>IF('Calculation 1.2'!W37="","",IF('Calculation 1.2'!W37&gt;=50,"**",IF('Calculation 1.2'!W37&gt;=25,"*","")))</f>
        <v/>
      </c>
      <c r="I49" s="51">
        <f>'Calculation 1.2'!X37</f>
        <v>312.99200000000002</v>
      </c>
      <c r="J49" s="51">
        <f>'Calculation 1.2'!Y37</f>
        <v>1.498</v>
      </c>
      <c r="K49" s="21" t="str">
        <f>IF('Calculation 1.2'!Z37="","",IF('Calculation 1.2'!Z37&gt;=50,"**",IF('Calculation 1.2'!Z37&gt;=25,"*","")))</f>
        <v/>
      </c>
      <c r="L49" s="51">
        <f>'Calculation 1.2'!AA37</f>
        <v>641.18200000000002</v>
      </c>
      <c r="M49" s="51">
        <f>'Calculation 1.2'!AB37</f>
        <v>3.069</v>
      </c>
      <c r="N49" s="21" t="str">
        <f>IF('Calculation 1.2'!AC37="","",IF('Calculation 1.2'!AC37&gt;=50,"**",IF('Calculation 1.2'!AC37&gt;=25,"*","")))</f>
        <v/>
      </c>
      <c r="O49" s="51">
        <f>'Calculation 1.2'!AD37</f>
        <v>69.082999999999998</v>
      </c>
      <c r="P49" s="51">
        <f>'Calculation 1.2'!AE37</f>
        <v>0.33100000000000002</v>
      </c>
      <c r="Q49" s="21" t="str">
        <f>IF('Calculation 1.2'!AF37="","",IF('Calculation 1.2'!AF37&gt;=50,"**",IF('Calculation 1.2'!AF37&gt;=25,"*","")))</f>
        <v>*</v>
      </c>
      <c r="R49" s="51">
        <f>'Calculation 1.2'!AG37</f>
        <v>710.26499999999999</v>
      </c>
      <c r="S49" s="51">
        <f>'Calculation 1.2'!AH37</f>
        <v>3.4</v>
      </c>
      <c r="T49" s="21" t="str">
        <f>IF('Calculation 1.2'!AI37="","",IF('Calculation 1.2'!AI37&gt;=50,"**",IF('Calculation 1.2'!AI37&gt;=25,"*","")))</f>
        <v/>
      </c>
      <c r="U49" s="21"/>
      <c r="V49" s="51">
        <f>'Calculation 1.2'!AK37</f>
        <v>3551.3139999999999</v>
      </c>
      <c r="W49" s="51">
        <f>'Calculation 1.2'!AL37</f>
        <v>17</v>
      </c>
      <c r="X49" s="21" t="str">
        <f>IF('Calculation 1.2'!AM37="","",IF('Calculation 1.2'!AM37&gt;=50,"**",IF('Calculation 1.2'!AM37&gt;=25,"*","")))</f>
        <v/>
      </c>
      <c r="Y49" s="21"/>
      <c r="Z49" s="51">
        <f>'Calculation 1.2'!AO37</f>
        <v>4261.5789999999997</v>
      </c>
      <c r="AA49" s="51">
        <f>'Calculation 1.2'!AP37</f>
        <v>20.399999999999999</v>
      </c>
      <c r="AB49" s="21" t="str">
        <f>IF('Calculation 1.2'!AQ37="","",IF('Calculation 1.2'!AQ37&gt;=50,"**",IF('Calculation 1.2'!AQ37&gt;=25,"*","")))</f>
        <v/>
      </c>
      <c r="AC49" s="21"/>
      <c r="AD49" s="51">
        <f>'Calculation 1.2'!AS37</f>
        <v>13822.960999999999</v>
      </c>
      <c r="AE49" s="51">
        <f>'Calculation 1.2'!AT37</f>
        <v>66.168999999999997</v>
      </c>
      <c r="AF49" s="21" t="str">
        <f>IF('Calculation 1.2'!AU37="","",IF('Calculation 1.2'!AU37&gt;=50,"**",IF('Calculation 1.2'!AU37&gt;=25,"*","")))</f>
        <v/>
      </c>
      <c r="AG49" s="21"/>
      <c r="AH49" s="51">
        <f>'Calculation 1.2'!AW37</f>
        <v>45.738</v>
      </c>
      <c r="AI49" s="51">
        <f>'Calculation 1.2'!AX37</f>
        <v>0.219</v>
      </c>
      <c r="AJ49" s="21" t="str">
        <f>IF('Calculation 1.2'!AY37="","",IF('Calculation 1.2'!AY37&gt;=50,"**",IF('Calculation 1.2'!AY37&gt;=25,"*","")))</f>
        <v>*</v>
      </c>
      <c r="AK49" s="51">
        <f>'Calculation 1.2'!AZ37</f>
        <v>525.25400000000002</v>
      </c>
      <c r="AL49" s="51">
        <f>'Calculation 1.2'!BA37</f>
        <v>2.5139999999999998</v>
      </c>
      <c r="AM49" s="21" t="str">
        <f>IF('Calculation 1.2'!BB37="","",IF('Calculation 1.2'!BB37&gt;=50,"**",IF('Calculation 1.2'!BB37&gt;=25,"*","")))</f>
        <v/>
      </c>
      <c r="AN49" s="51">
        <f>'Calculation 1.2'!BC37</f>
        <v>570.99300000000005</v>
      </c>
      <c r="AO49" s="51">
        <f>'Calculation 1.2'!BD37</f>
        <v>2.7330000000000001</v>
      </c>
      <c r="AP49" s="21" t="str">
        <f>IF('Calculation 1.2'!BE37="","",IF('Calculation 1.2'!BE37&gt;=50,"**",IF('Calculation 1.2'!BE37&gt;=25,"*","")))</f>
        <v/>
      </c>
      <c r="AQ49" s="21"/>
      <c r="AR49" s="51">
        <f>'Calculation 1.2'!BG37</f>
        <v>14393.954</v>
      </c>
      <c r="AS49" s="51">
        <f>'Calculation 1.2'!BH37</f>
        <v>68.902000000000001</v>
      </c>
      <c r="AT49" s="21" t="str">
        <f>IF('Calculation 1.2'!BI37="","",IF('Calculation 1.2'!BI37&gt;=50,"**",IF('Calculation 1.2'!BI37&gt;=25,"*","")))</f>
        <v/>
      </c>
      <c r="AU49" s="21"/>
      <c r="AV49" s="51">
        <f>'Calculation 1.2'!BK37</f>
        <v>6496.3869999999997</v>
      </c>
      <c r="AW49" s="51">
        <f>'Calculation 1.2'!BL37</f>
        <v>31.097999999999999</v>
      </c>
      <c r="AX49" s="21" t="str">
        <f>IF('Calculation 1.2'!BM37="","",IF('Calculation 1.2'!BM37&gt;=50,"**",IF('Calculation 1.2'!BM37&gt;=25,"*","")))</f>
        <v/>
      </c>
      <c r="AY49" s="21"/>
      <c r="AZ49" s="51">
        <f>'Calculation 1.2'!BO37</f>
        <v>20890.341</v>
      </c>
      <c r="BA49" s="51">
        <f>'Calculation 1.2'!BP37</f>
        <v>100</v>
      </c>
      <c r="BB49" s="21" t="str">
        <f>IF('Calculation 1.2'!BQ37="","",IF('Calculation 1.2'!BQ37&gt;=50,"**",IF('Calculation 1.2'!BQ37&gt;=25,"*","")))</f>
        <v/>
      </c>
      <c r="BC49" s="13"/>
      <c r="BD49" s="13"/>
      <c r="BE49" s="13"/>
    </row>
    <row r="50" spans="1:57" ht="12.75" customHeight="1">
      <c r="A50" s="35" t="str">
        <f>TEXT(DATE(YEAR(A45)+1,6,1), "mmm-yy")</f>
        <v>Jun-25</v>
      </c>
      <c r="B50" s="51">
        <f>'Calculation 1.2'!Q38</f>
        <v>9673.8289999999997</v>
      </c>
      <c r="C50" s="51">
        <f>'Calculation 1.2'!R38</f>
        <v>46.12</v>
      </c>
      <c r="D50" s="21" t="str">
        <f>IF('Calculation 1.2'!S38="","",IF('Calculation 1.2'!S38&gt;=50,"**",IF('Calculation 1.2'!S38&gt;=25,"*","")))</f>
        <v/>
      </c>
      <c r="E50" s="21"/>
      <c r="F50" s="51">
        <f>'Calculation 1.2'!U38</f>
        <v>420.82499999999999</v>
      </c>
      <c r="G50" s="51">
        <f>'Calculation 1.2'!V38</f>
        <v>2.0059999999999998</v>
      </c>
      <c r="H50" s="21" t="str">
        <f>IF('Calculation 1.2'!W38="","",IF('Calculation 1.2'!W38&gt;=50,"**",IF('Calculation 1.2'!W38&gt;=25,"*","")))</f>
        <v/>
      </c>
      <c r="I50" s="51">
        <f>'Calculation 1.2'!X38</f>
        <v>372.35700000000003</v>
      </c>
      <c r="J50" s="51">
        <f>'Calculation 1.2'!Y38</f>
        <v>1.7749999999999999</v>
      </c>
      <c r="K50" s="21" t="str">
        <f>IF('Calculation 1.2'!Z38="","",IF('Calculation 1.2'!Z38&gt;=50,"**",IF('Calculation 1.2'!Z38&gt;=25,"*","")))</f>
        <v/>
      </c>
      <c r="L50" s="51">
        <f>'Calculation 1.2'!AA38</f>
        <v>793.18200000000002</v>
      </c>
      <c r="M50" s="51">
        <f>'Calculation 1.2'!AB38</f>
        <v>3.782</v>
      </c>
      <c r="N50" s="21" t="str">
        <f>IF('Calculation 1.2'!AC38="","",IF('Calculation 1.2'!AC38&gt;=50,"**",IF('Calculation 1.2'!AC38&gt;=25,"*","")))</f>
        <v/>
      </c>
      <c r="O50" s="51">
        <f>'Calculation 1.2'!AD38</f>
        <v>59.334000000000003</v>
      </c>
      <c r="P50" s="51">
        <f>'Calculation 1.2'!AE38</f>
        <v>0.28299999999999997</v>
      </c>
      <c r="Q50" s="21" t="str">
        <f>IF('Calculation 1.2'!AF38="","",IF('Calculation 1.2'!AF38&gt;=50,"**",IF('Calculation 1.2'!AF38&gt;=25,"*","")))</f>
        <v>*</v>
      </c>
      <c r="R50" s="51">
        <f>'Calculation 1.2'!AG38</f>
        <v>852.51599999999996</v>
      </c>
      <c r="S50" s="51">
        <f>'Calculation 1.2'!AH38</f>
        <v>4.0640000000000001</v>
      </c>
      <c r="T50" s="21" t="str">
        <f>IF('Calculation 1.2'!AI38="","",IF('Calculation 1.2'!AI38&gt;=50,"**",IF('Calculation 1.2'!AI38&gt;=25,"*","")))</f>
        <v/>
      </c>
      <c r="U50" s="21"/>
      <c r="V50" s="51">
        <f>'Calculation 1.2'!AK38</f>
        <v>3444.922</v>
      </c>
      <c r="W50" s="51">
        <f>'Calculation 1.2'!AL38</f>
        <v>16.423999999999999</v>
      </c>
      <c r="X50" s="21" t="str">
        <f>IF('Calculation 1.2'!AM38="","",IF('Calculation 1.2'!AM38&gt;=50,"**",IF('Calculation 1.2'!AM38&gt;=25,"*","")))</f>
        <v/>
      </c>
      <c r="Y50" s="21"/>
      <c r="Z50" s="51">
        <f>'Calculation 1.2'!AO38</f>
        <v>4297.4380000000001</v>
      </c>
      <c r="AA50" s="51">
        <f>'Calculation 1.2'!AP38</f>
        <v>20.488</v>
      </c>
      <c r="AB50" s="21" t="str">
        <f>IF('Calculation 1.2'!AQ38="","",IF('Calculation 1.2'!AQ38&gt;=50,"**",IF('Calculation 1.2'!AQ38&gt;=25,"*","")))</f>
        <v/>
      </c>
      <c r="AC50" s="21"/>
      <c r="AD50" s="51">
        <f>'Calculation 1.2'!AS38</f>
        <v>13971.266</v>
      </c>
      <c r="AE50" s="51">
        <f>'Calculation 1.2'!AT38</f>
        <v>66.608000000000004</v>
      </c>
      <c r="AF50" s="21" t="str">
        <f>IF('Calculation 1.2'!AU38="","",IF('Calculation 1.2'!AU38&gt;=50,"**",IF('Calculation 1.2'!AU38&gt;=25,"*","")))</f>
        <v/>
      </c>
      <c r="AG50" s="21"/>
      <c r="AH50" s="51">
        <f>'Calculation 1.2'!AW38</f>
        <v>41.652999999999999</v>
      </c>
      <c r="AI50" s="51">
        <f>'Calculation 1.2'!AX38</f>
        <v>0.19900000000000001</v>
      </c>
      <c r="AJ50" s="21" t="str">
        <f>IF('Calculation 1.2'!AY38="","",IF('Calculation 1.2'!AY38&gt;=50,"**",IF('Calculation 1.2'!AY38&gt;=25,"*","")))</f>
        <v>*</v>
      </c>
      <c r="AK50" s="51">
        <f>'Calculation 1.2'!AZ38</f>
        <v>491.154</v>
      </c>
      <c r="AL50" s="51">
        <f>'Calculation 1.2'!BA38</f>
        <v>2.3420000000000001</v>
      </c>
      <c r="AM50" s="21" t="str">
        <f>IF('Calculation 1.2'!BB38="","",IF('Calculation 1.2'!BB38&gt;=50,"**",IF('Calculation 1.2'!BB38&gt;=25,"*","")))</f>
        <v/>
      </c>
      <c r="AN50" s="51">
        <f>'Calculation 1.2'!BC38</f>
        <v>532.80600000000004</v>
      </c>
      <c r="AO50" s="51">
        <f>'Calculation 1.2'!BD38</f>
        <v>2.54</v>
      </c>
      <c r="AP50" s="21" t="str">
        <f>IF('Calculation 1.2'!BE38="","",IF('Calculation 1.2'!BE38&gt;=50,"**",IF('Calculation 1.2'!BE38&gt;=25,"*","")))</f>
        <v/>
      </c>
      <c r="AQ50" s="21"/>
      <c r="AR50" s="51">
        <f>'Calculation 1.2'!BG38</f>
        <v>14504.073</v>
      </c>
      <c r="AS50" s="51">
        <f>'Calculation 1.2'!BH38</f>
        <v>69.149000000000001</v>
      </c>
      <c r="AT50" s="21" t="str">
        <f>IF('Calculation 1.2'!BI38="","",IF('Calculation 1.2'!BI38&gt;=50,"**",IF('Calculation 1.2'!BI38&gt;=25,"*","")))</f>
        <v/>
      </c>
      <c r="AU50" s="21"/>
      <c r="AV50" s="51">
        <f>'Calculation 1.2'!BK38</f>
        <v>6471.16</v>
      </c>
      <c r="AW50" s="51">
        <f>'Calculation 1.2'!BL38</f>
        <v>30.850999999999999</v>
      </c>
      <c r="AX50" s="21" t="str">
        <f>IF('Calculation 1.2'!BM38="","",IF('Calculation 1.2'!BM38&gt;=50,"**",IF('Calculation 1.2'!BM38&gt;=25,"*","")))</f>
        <v/>
      </c>
      <c r="AY50" s="21"/>
      <c r="AZ50" s="51">
        <f>'Calculation 1.2'!BO38</f>
        <v>20975.232</v>
      </c>
      <c r="BA50" s="51">
        <f>'Calculation 1.2'!BP38</f>
        <v>100</v>
      </c>
      <c r="BB50" s="21" t="str">
        <f>IF('Calculation 1.2'!BQ38="","",IF('Calculation 1.2'!BQ38&gt;=50,"**",IF('Calculation 1.2'!BQ38&gt;=25,"*","")))</f>
        <v/>
      </c>
      <c r="BC50" s="13"/>
      <c r="BD50" s="13"/>
      <c r="BE50" s="13"/>
    </row>
    <row r="51" spans="1:57" ht="12.75" customHeight="1">
      <c r="A51" s="55" t="str">
        <f>TEXT(DATE(YEAR(A47)+1,1,1),"yyyy") &amp; "-" &amp; TEXT(DATE(YEAR(A47)+2,1,1),"yy")</f>
        <v>2025-26</v>
      </c>
      <c r="B51" s="51" t="str">
        <f>'Calculation 1.2'!Q39</f>
        <v/>
      </c>
      <c r="C51" s="51" t="str">
        <f>'Calculation 1.2'!R39</f>
        <v/>
      </c>
      <c r="D51" s="21" t="str">
        <f>IF('Calculation 1.2'!S39="","",IF('Calculation 1.2'!S39&gt;=50,"**",IF('Calculation 1.2'!S39&gt;=25,"*","")))</f>
        <v/>
      </c>
      <c r="E51" s="21"/>
      <c r="F51" s="51" t="str">
        <f>'Calculation 1.2'!U39</f>
        <v/>
      </c>
      <c r="G51" s="51" t="str">
        <f>'Calculation 1.2'!V39</f>
        <v/>
      </c>
      <c r="H51" s="21" t="str">
        <f>IF('Calculation 1.2'!W39="","",IF('Calculation 1.2'!W39&gt;=50,"**",IF('Calculation 1.2'!W39&gt;=25,"*","")))</f>
        <v/>
      </c>
      <c r="I51" s="51" t="str">
        <f>'Calculation 1.2'!X39</f>
        <v/>
      </c>
      <c r="J51" s="51" t="str">
        <f>'Calculation 1.2'!Y39</f>
        <v/>
      </c>
      <c r="K51" s="21" t="str">
        <f>IF('Calculation 1.2'!Z39="","",IF('Calculation 1.2'!Z39&gt;=50,"**",IF('Calculation 1.2'!Z39&gt;=25,"*","")))</f>
        <v/>
      </c>
      <c r="L51" s="51" t="str">
        <f>'Calculation 1.2'!AA39</f>
        <v/>
      </c>
      <c r="M51" s="51" t="str">
        <f>'Calculation 1.2'!AB39</f>
        <v/>
      </c>
      <c r="N51" s="21" t="str">
        <f>IF('Calculation 1.2'!AC39="","",IF('Calculation 1.2'!AC39&gt;=50,"**",IF('Calculation 1.2'!AC39&gt;=25,"*","")))</f>
        <v/>
      </c>
      <c r="O51" s="51" t="str">
        <f>'Calculation 1.2'!AD39</f>
        <v/>
      </c>
      <c r="P51" s="51" t="str">
        <f>'Calculation 1.2'!AE39</f>
        <v/>
      </c>
      <c r="Q51" s="21" t="str">
        <f>IF('Calculation 1.2'!AF39="","",IF('Calculation 1.2'!AF39&gt;=50,"**",IF('Calculation 1.2'!AF39&gt;=25,"*","")))</f>
        <v/>
      </c>
      <c r="R51" s="51" t="str">
        <f>'Calculation 1.2'!AG39</f>
        <v/>
      </c>
      <c r="S51" s="51" t="str">
        <f>'Calculation 1.2'!AH39</f>
        <v/>
      </c>
      <c r="T51" s="21" t="str">
        <f>IF('Calculation 1.2'!AI39="","",IF('Calculation 1.2'!AI39&gt;=50,"**",IF('Calculation 1.2'!AI39&gt;=25,"*","")))</f>
        <v/>
      </c>
      <c r="U51" s="21"/>
      <c r="V51" s="51" t="str">
        <f>'Calculation 1.2'!AK39</f>
        <v/>
      </c>
      <c r="W51" s="51" t="str">
        <f>'Calculation 1.2'!AL39</f>
        <v/>
      </c>
      <c r="X51" s="21" t="str">
        <f>IF('Calculation 1.2'!AM39="","",IF('Calculation 1.2'!AM39&gt;=50,"**",IF('Calculation 1.2'!AM39&gt;=25,"*","")))</f>
        <v/>
      </c>
      <c r="Y51" s="21"/>
      <c r="Z51" s="51" t="str">
        <f>'Calculation 1.2'!AO39</f>
        <v/>
      </c>
      <c r="AA51" s="51" t="str">
        <f>'Calculation 1.2'!AP39</f>
        <v/>
      </c>
      <c r="AB51" s="21" t="str">
        <f>IF('Calculation 1.2'!AQ39="","",IF('Calculation 1.2'!AQ39&gt;=50,"**",IF('Calculation 1.2'!AQ39&gt;=25,"*","")))</f>
        <v/>
      </c>
      <c r="AC51" s="21"/>
      <c r="AD51" s="51" t="str">
        <f>'Calculation 1.2'!AS39</f>
        <v/>
      </c>
      <c r="AE51" s="51" t="str">
        <f>'Calculation 1.2'!AT39</f>
        <v/>
      </c>
      <c r="AF51" s="21" t="str">
        <f>IF('Calculation 1.2'!AU39="","",IF('Calculation 1.2'!AU39&gt;=50,"**",IF('Calculation 1.2'!AU39&gt;=25,"*","")))</f>
        <v/>
      </c>
      <c r="AG51" s="21"/>
      <c r="AH51" s="51" t="str">
        <f>'Calculation 1.2'!AW39</f>
        <v/>
      </c>
      <c r="AI51" s="51" t="str">
        <f>'Calculation 1.2'!AX39</f>
        <v/>
      </c>
      <c r="AJ51" s="21" t="str">
        <f>IF('Calculation 1.2'!AY39="","",IF('Calculation 1.2'!AY39&gt;=50,"**",IF('Calculation 1.2'!AY39&gt;=25,"*","")))</f>
        <v/>
      </c>
      <c r="AK51" s="51" t="str">
        <f>'Calculation 1.2'!AZ39</f>
        <v/>
      </c>
      <c r="AL51" s="51" t="str">
        <f>'Calculation 1.2'!BA39</f>
        <v/>
      </c>
      <c r="AM51" s="21" t="str">
        <f>IF('Calculation 1.2'!BB39="","",IF('Calculation 1.2'!BB39&gt;=50,"**",IF('Calculation 1.2'!BB39&gt;=25,"*","")))</f>
        <v/>
      </c>
      <c r="AN51" s="51" t="str">
        <f>'Calculation 1.2'!BC39</f>
        <v/>
      </c>
      <c r="AO51" s="51" t="str">
        <f>'Calculation 1.2'!BD39</f>
        <v/>
      </c>
      <c r="AP51" s="21" t="str">
        <f>IF('Calculation 1.2'!BE39="","",IF('Calculation 1.2'!BE39&gt;=50,"**",IF('Calculation 1.2'!BE39&gt;=25,"*","")))</f>
        <v/>
      </c>
      <c r="AQ51" s="21"/>
      <c r="AR51" s="51" t="str">
        <f>'Calculation 1.2'!BG39</f>
        <v/>
      </c>
      <c r="AS51" s="51" t="str">
        <f>'Calculation 1.2'!BH39</f>
        <v/>
      </c>
      <c r="AT51" s="21" t="str">
        <f>IF('Calculation 1.2'!BI39="","",IF('Calculation 1.2'!BI39&gt;=50,"**",IF('Calculation 1.2'!BI39&gt;=25,"*","")))</f>
        <v/>
      </c>
      <c r="AU51" s="21"/>
      <c r="AV51" s="51" t="str">
        <f>'Calculation 1.2'!BK39</f>
        <v/>
      </c>
      <c r="AW51" s="51" t="str">
        <f>'Calculation 1.2'!BL39</f>
        <v/>
      </c>
      <c r="AX51" s="21" t="str">
        <f>IF('Calculation 1.2'!BM39="","",IF('Calculation 1.2'!BM39&gt;=50,"**",IF('Calculation 1.2'!BM39&gt;=25,"*","")))</f>
        <v/>
      </c>
      <c r="AY51" s="21"/>
      <c r="AZ51" s="51" t="str">
        <f>'Calculation 1.2'!BO39</f>
        <v/>
      </c>
      <c r="BA51" s="51" t="str">
        <f>'Calculation 1.2'!BP39</f>
        <v/>
      </c>
      <c r="BB51" s="21" t="str">
        <f>IF('Calculation 1.2'!BQ39="","",IF('Calculation 1.2'!BQ39&gt;=50,"**",IF('Calculation 1.2'!BQ39&gt;=25,"*","")))</f>
        <v/>
      </c>
      <c r="BC51" s="13"/>
      <c r="BD51" s="13"/>
      <c r="BE51" s="13"/>
    </row>
    <row r="52" spans="1:57" ht="12.75" customHeight="1">
      <c r="A52" s="35" t="str">
        <f>TEXT(DATE(YEAR(A47)+1,9,1), "mmm-yy")</f>
        <v>Sep-25</v>
      </c>
      <c r="B52" s="51">
        <f>'Calculation 1.2'!Q40</f>
        <v>9664.9060000000009</v>
      </c>
      <c r="C52" s="51">
        <f>'Calculation 1.2'!R40</f>
        <v>45.905000000000001</v>
      </c>
      <c r="D52" s="21" t="str">
        <f>IF('Calculation 1.2'!S40="","",IF('Calculation 1.2'!S40&gt;=50,"**",IF('Calculation 1.2'!S40&gt;=25,"*","")))</f>
        <v/>
      </c>
      <c r="E52" s="21"/>
      <c r="F52" s="51">
        <f>'Calculation 1.2'!U40</f>
        <v>457.767</v>
      </c>
      <c r="G52" s="51">
        <f>'Calculation 1.2'!V40</f>
        <v>2.1739999999999999</v>
      </c>
      <c r="H52" s="21" t="str">
        <f>IF('Calculation 1.2'!W40="","",IF('Calculation 1.2'!W40&gt;=50,"**",IF('Calculation 1.2'!W40&gt;=25,"*","")))</f>
        <v/>
      </c>
      <c r="I52" s="51">
        <f>'Calculation 1.2'!X40</f>
        <v>341.32299999999998</v>
      </c>
      <c r="J52" s="51">
        <f>'Calculation 1.2'!Y40</f>
        <v>1.621</v>
      </c>
      <c r="K52" s="21" t="str">
        <f>IF('Calculation 1.2'!Z40="","",IF('Calculation 1.2'!Z40&gt;=50,"**",IF('Calculation 1.2'!Z40&gt;=25,"*","")))</f>
        <v/>
      </c>
      <c r="L52" s="51">
        <f>'Calculation 1.2'!AA40</f>
        <v>799.09</v>
      </c>
      <c r="M52" s="51">
        <f>'Calculation 1.2'!AB40</f>
        <v>3.7949999999999999</v>
      </c>
      <c r="N52" s="21" t="str">
        <f>IF('Calculation 1.2'!AC40="","",IF('Calculation 1.2'!AC40&gt;=50,"**",IF('Calculation 1.2'!AC40&gt;=25,"*","")))</f>
        <v/>
      </c>
      <c r="O52" s="51">
        <f>'Calculation 1.2'!AD40</f>
        <v>80.682000000000002</v>
      </c>
      <c r="P52" s="51">
        <f>'Calculation 1.2'!AE40</f>
        <v>0.38300000000000001</v>
      </c>
      <c r="Q52" s="21" t="str">
        <f>IF('Calculation 1.2'!AF40="","",IF('Calculation 1.2'!AF40&gt;=50,"**",IF('Calculation 1.2'!AF40&gt;=25,"*","")))</f>
        <v>*</v>
      </c>
      <c r="R52" s="51">
        <f>'Calculation 1.2'!AG40</f>
        <v>879.77200000000005</v>
      </c>
      <c r="S52" s="51">
        <f>'Calculation 1.2'!AH40</f>
        <v>4.1790000000000003</v>
      </c>
      <c r="T52" s="21" t="str">
        <f>IF('Calculation 1.2'!AI40="","",IF('Calculation 1.2'!AI40&gt;=50,"**",IF('Calculation 1.2'!AI40&gt;=25,"*","")))</f>
        <v/>
      </c>
      <c r="U52" s="21"/>
      <c r="V52" s="51">
        <f>'Calculation 1.2'!AK40</f>
        <v>3370.5189999999998</v>
      </c>
      <c r="W52" s="51">
        <f>'Calculation 1.2'!AL40</f>
        <v>16.009</v>
      </c>
      <c r="X52" s="21" t="str">
        <f>IF('Calculation 1.2'!AM40="","",IF('Calculation 1.2'!AM40&gt;=50,"**",IF('Calculation 1.2'!AM40&gt;=25,"*","")))</f>
        <v/>
      </c>
      <c r="Y52" s="21"/>
      <c r="Z52" s="51">
        <f>'Calculation 1.2'!AO40</f>
        <v>4250.2910000000002</v>
      </c>
      <c r="AA52" s="51">
        <f>'Calculation 1.2'!AP40</f>
        <v>20.187000000000001</v>
      </c>
      <c r="AB52" s="21" t="str">
        <f>IF('Calculation 1.2'!AQ40="","",IF('Calculation 1.2'!AQ40&gt;=50,"**",IF('Calculation 1.2'!AQ40&gt;=25,"*","")))</f>
        <v/>
      </c>
      <c r="AC52" s="21"/>
      <c r="AD52" s="51">
        <f>'Calculation 1.2'!AS40</f>
        <v>13915.197</v>
      </c>
      <c r="AE52" s="51">
        <f>'Calculation 1.2'!AT40</f>
        <v>66.091999999999999</v>
      </c>
      <c r="AF52" s="21" t="str">
        <f>IF('Calculation 1.2'!AU40="","",IF('Calculation 1.2'!AU40&gt;=50,"**",IF('Calculation 1.2'!AU40&gt;=25,"*","")))</f>
        <v/>
      </c>
      <c r="AG52" s="21"/>
      <c r="AH52" s="51">
        <f>'Calculation 1.2'!AW40</f>
        <v>35.975000000000001</v>
      </c>
      <c r="AI52" s="51">
        <f>'Calculation 1.2'!AX40</f>
        <v>0.17100000000000001</v>
      </c>
      <c r="AJ52" s="21" t="str">
        <f>IF('Calculation 1.2'!AY40="","",IF('Calculation 1.2'!AY40&gt;=50,"**",IF('Calculation 1.2'!AY40&gt;=25,"*","")))</f>
        <v>**</v>
      </c>
      <c r="AK52" s="51">
        <f>'Calculation 1.2'!AZ40</f>
        <v>513.97</v>
      </c>
      <c r="AL52" s="51">
        <f>'Calculation 1.2'!BA40</f>
        <v>2.4409999999999998</v>
      </c>
      <c r="AM52" s="21" t="str">
        <f>IF('Calculation 1.2'!BB40="","",IF('Calculation 1.2'!BB40&gt;=50,"**",IF('Calculation 1.2'!BB40&gt;=25,"*","")))</f>
        <v/>
      </c>
      <c r="AN52" s="51">
        <f>'Calculation 1.2'!BC40</f>
        <v>549.94500000000005</v>
      </c>
      <c r="AO52" s="51">
        <f>'Calculation 1.2'!BD40</f>
        <v>2.6120000000000001</v>
      </c>
      <c r="AP52" s="21" t="str">
        <f>IF('Calculation 1.2'!BE40="","",IF('Calculation 1.2'!BE40&gt;=50,"**",IF('Calculation 1.2'!BE40&gt;=25,"*","")))</f>
        <v/>
      </c>
      <c r="AQ52" s="21"/>
      <c r="AR52" s="51">
        <f>'Calculation 1.2'!BG40</f>
        <v>14465.142</v>
      </c>
      <c r="AS52" s="51">
        <f>'Calculation 1.2'!BH40</f>
        <v>68.703999999999994</v>
      </c>
      <c r="AT52" s="21" t="str">
        <f>IF('Calculation 1.2'!BI40="","",IF('Calculation 1.2'!BI40&gt;=50,"**",IF('Calculation 1.2'!BI40&gt;=25,"*","")))</f>
        <v/>
      </c>
      <c r="AU52" s="21"/>
      <c r="AV52" s="51">
        <f>'Calculation 1.2'!BK40</f>
        <v>6589.107</v>
      </c>
      <c r="AW52" s="51">
        <f>'Calculation 1.2'!BL40</f>
        <v>31.295999999999999</v>
      </c>
      <c r="AX52" s="21" t="str">
        <f>IF('Calculation 1.2'!BM40="","",IF('Calculation 1.2'!BM40&gt;=50,"**",IF('Calculation 1.2'!BM40&gt;=25,"*","")))</f>
        <v/>
      </c>
      <c r="AY52" s="21"/>
      <c r="AZ52" s="51">
        <f>'Calculation 1.2'!BO40</f>
        <v>21054.249</v>
      </c>
      <c r="BA52" s="51">
        <f>'Calculation 1.2'!BP40</f>
        <v>100</v>
      </c>
      <c r="BB52" s="21" t="str">
        <f>IF('Calculation 1.2'!BQ40="","",IF('Calculation 1.2'!BQ40&gt;=50,"**",IF('Calculation 1.2'!BQ40&gt;=25,"*","")))</f>
        <v/>
      </c>
      <c r="BC52" s="13"/>
      <c r="BD52" s="13"/>
      <c r="BE52" s="13"/>
    </row>
    <row r="53" spans="1:57" ht="12.75" customHeight="1">
      <c r="A53" s="35" t="str">
        <f>TEXT(DATE(YEAR(A47)+1,12,1), "mmm-yy")</f>
        <v>Dec-25</v>
      </c>
      <c r="B53" s="51">
        <f>'Calculation 1.2'!Q41</f>
        <v>9727.6650000000009</v>
      </c>
      <c r="C53" s="51">
        <f>'Calculation 1.2'!R41</f>
        <v>45.993000000000002</v>
      </c>
      <c r="D53" s="21" t="str">
        <f>IF('Calculation 1.2'!S41="","",IF('Calculation 1.2'!S41&gt;=50,"**",IF('Calculation 1.2'!S41&gt;=25,"*","")))</f>
        <v/>
      </c>
      <c r="E53" s="21"/>
      <c r="F53" s="51">
        <f>'Calculation 1.2'!U41</f>
        <v>308.18099999999998</v>
      </c>
      <c r="G53" s="51">
        <f>'Calculation 1.2'!V41</f>
        <v>1.4570000000000001</v>
      </c>
      <c r="H53" s="21" t="str">
        <f>IF('Calculation 1.2'!W41="","",IF('Calculation 1.2'!W41&gt;=50,"**",IF('Calculation 1.2'!W41&gt;=25,"*","")))</f>
        <v/>
      </c>
      <c r="I53" s="51">
        <f>'Calculation 1.2'!X41</f>
        <v>382.15</v>
      </c>
      <c r="J53" s="51">
        <f>'Calculation 1.2'!Y41</f>
        <v>1.8069999999999999</v>
      </c>
      <c r="K53" s="21" t="str">
        <f>IF('Calculation 1.2'!Z41="","",IF('Calculation 1.2'!Z41&gt;=50,"**",IF('Calculation 1.2'!Z41&gt;=25,"*","")))</f>
        <v/>
      </c>
      <c r="L53" s="51">
        <f>'Calculation 1.2'!AA41</f>
        <v>690.33100000000002</v>
      </c>
      <c r="M53" s="51">
        <f>'Calculation 1.2'!AB41</f>
        <v>3.2639999999999998</v>
      </c>
      <c r="N53" s="21" t="str">
        <f>IF('Calculation 1.2'!AC41="","",IF('Calculation 1.2'!AC41&gt;=50,"**",IF('Calculation 1.2'!AC41&gt;=25,"*","")))</f>
        <v/>
      </c>
      <c r="O53" s="51">
        <f>'Calculation 1.2'!AD41</f>
        <v>101.264</v>
      </c>
      <c r="P53" s="51">
        <f>'Calculation 1.2'!AE41</f>
        <v>0.47899999999999998</v>
      </c>
      <c r="Q53" s="21" t="str">
        <f>IF('Calculation 1.2'!AF41="","",IF('Calculation 1.2'!AF41&gt;=50,"**",IF('Calculation 1.2'!AF41&gt;=25,"*","")))</f>
        <v>*</v>
      </c>
      <c r="R53" s="51">
        <f>'Calculation 1.2'!AG41</f>
        <v>791.59400000000005</v>
      </c>
      <c r="S53" s="51">
        <f>'Calculation 1.2'!AH41</f>
        <v>3.7429999999999999</v>
      </c>
      <c r="T53" s="21" t="str">
        <f>IF('Calculation 1.2'!AI41="","",IF('Calculation 1.2'!AI41&gt;=50,"**",IF('Calculation 1.2'!AI41&gt;=25,"*","")))</f>
        <v/>
      </c>
      <c r="U53" s="21"/>
      <c r="V53" s="51">
        <f>'Calculation 1.2'!AK41</f>
        <v>3510.8409999999999</v>
      </c>
      <c r="W53" s="51">
        <f>'Calculation 1.2'!AL41</f>
        <v>16.599</v>
      </c>
      <c r="X53" s="21" t="str">
        <f>IF('Calculation 1.2'!AM41="","",IF('Calculation 1.2'!AM41&gt;=50,"**",IF('Calculation 1.2'!AM41&gt;=25,"*","")))</f>
        <v/>
      </c>
      <c r="Y53" s="21"/>
      <c r="Z53" s="51">
        <f>'Calculation 1.2'!AO41</f>
        <v>4302.4359999999997</v>
      </c>
      <c r="AA53" s="51">
        <f>'Calculation 1.2'!AP41</f>
        <v>20.341999999999999</v>
      </c>
      <c r="AB53" s="21" t="str">
        <f>IF('Calculation 1.2'!AQ41="","",IF('Calculation 1.2'!AQ41&gt;=50,"**",IF('Calculation 1.2'!AQ41&gt;=25,"*","")))</f>
        <v/>
      </c>
      <c r="AC53" s="21"/>
      <c r="AD53" s="51">
        <f>'Calculation 1.2'!AS41</f>
        <v>14030.101000000001</v>
      </c>
      <c r="AE53" s="51">
        <f>'Calculation 1.2'!AT41</f>
        <v>66.334999999999994</v>
      </c>
      <c r="AF53" s="21" t="str">
        <f>IF('Calculation 1.2'!AU41="","",IF('Calculation 1.2'!AU41&gt;=50,"**",IF('Calculation 1.2'!AU41&gt;=25,"*","")))</f>
        <v/>
      </c>
      <c r="AG53" s="21"/>
      <c r="AH53" s="51">
        <f>'Calculation 1.2'!AW41</f>
        <v>17.951000000000001</v>
      </c>
      <c r="AI53" s="51">
        <f>'Calculation 1.2'!AX41</f>
        <v>8.5000000000000006E-2</v>
      </c>
      <c r="AJ53" s="21" t="str">
        <f>IF('Calculation 1.2'!AY41="","",IF('Calculation 1.2'!AY41&gt;=50,"**",IF('Calculation 1.2'!AY41&gt;=25,"*","")))</f>
        <v>**</v>
      </c>
      <c r="AK53" s="51">
        <f>'Calculation 1.2'!AZ41</f>
        <v>485.63499999999999</v>
      </c>
      <c r="AL53" s="51">
        <f>'Calculation 1.2'!BA41</f>
        <v>2.2959999999999998</v>
      </c>
      <c r="AM53" s="21" t="str">
        <f>IF('Calculation 1.2'!BB41="","",IF('Calculation 1.2'!BB41&gt;=50,"**",IF('Calculation 1.2'!BB41&gt;=25,"*","")))</f>
        <v/>
      </c>
      <c r="AN53" s="51">
        <f>'Calculation 1.2'!BC41</f>
        <v>503.58600000000001</v>
      </c>
      <c r="AO53" s="51">
        <f>'Calculation 1.2'!BD41</f>
        <v>2.3809999999999998</v>
      </c>
      <c r="AP53" s="21" t="str">
        <f>IF('Calculation 1.2'!BE41="","",IF('Calculation 1.2'!BE41&gt;=50,"**",IF('Calculation 1.2'!BE41&gt;=25,"*","")))</f>
        <v/>
      </c>
      <c r="AQ53" s="21"/>
      <c r="AR53" s="51">
        <f>'Calculation 1.2'!BG41</f>
        <v>14533.687</v>
      </c>
      <c r="AS53" s="51">
        <f>'Calculation 1.2'!BH41</f>
        <v>68.715000000000003</v>
      </c>
      <c r="AT53" s="21" t="str">
        <f>IF('Calculation 1.2'!BI41="","",IF('Calculation 1.2'!BI41&gt;=50,"**",IF('Calculation 1.2'!BI41&gt;=25,"*","")))</f>
        <v/>
      </c>
      <c r="AU53" s="21"/>
      <c r="AV53" s="51">
        <f>'Calculation 1.2'!BK41</f>
        <v>6616.8469999999998</v>
      </c>
      <c r="AW53" s="51">
        <f>'Calculation 1.2'!BL41</f>
        <v>31.285</v>
      </c>
      <c r="AX53" s="21" t="str">
        <f>IF('Calculation 1.2'!BM41="","",IF('Calculation 1.2'!BM41&gt;=50,"**",IF('Calculation 1.2'!BM41&gt;=25,"*","")))</f>
        <v/>
      </c>
      <c r="AY53" s="21"/>
      <c r="AZ53" s="51">
        <f>'Calculation 1.2'!BO41</f>
        <v>21150.534</v>
      </c>
      <c r="BA53" s="51">
        <f>'Calculation 1.2'!BP41</f>
        <v>100</v>
      </c>
      <c r="BB53" s="21" t="str">
        <f>IF('Calculation 1.2'!BQ41="","",IF('Calculation 1.2'!BQ41&gt;=50,"**",IF('Calculation 1.2'!BQ41&gt;=25,"*","")))</f>
        <v/>
      </c>
      <c r="BC53" s="13"/>
      <c r="BD53" s="13"/>
      <c r="BE53" s="13"/>
    </row>
    <row r="54" spans="1:57">
      <c r="A54" s="35" t="str">
        <f>TEXT(DATE(YEAR(A49)+1,3,1), "mmm-yy")</f>
        <v>Mar-26</v>
      </c>
      <c r="B54" s="51">
        <f>'Calculation 1.2'!Q42</f>
        <v>9789.9410000000007</v>
      </c>
      <c r="C54" s="51">
        <f>'Calculation 1.2'!R42</f>
        <v>46.043999999999997</v>
      </c>
      <c r="D54" s="21" t="str">
        <f>IF('Calculation 1.2'!S42="","",IF('Calculation 1.2'!S42&gt;=50,"**",IF('Calculation 1.2'!S42&gt;=25,"*","")))</f>
        <v/>
      </c>
      <c r="E54" s="21"/>
      <c r="F54" s="51">
        <f>'Calculation 1.2'!U42</f>
        <v>340.39100000000002</v>
      </c>
      <c r="G54" s="51">
        <f>'Calculation 1.2'!V42</f>
        <v>1.601</v>
      </c>
      <c r="H54" s="21" t="str">
        <f>IF('Calculation 1.2'!W42="","",IF('Calculation 1.2'!W42&gt;=50,"**",IF('Calculation 1.2'!W42&gt;=25,"*","")))</f>
        <v/>
      </c>
      <c r="I54" s="51">
        <f>'Calculation 1.2'!X42</f>
        <v>354.09500000000003</v>
      </c>
      <c r="J54" s="51">
        <f>'Calculation 1.2'!Y42</f>
        <v>1.665</v>
      </c>
      <c r="K54" s="21" t="str">
        <f>IF('Calculation 1.2'!Z42="","",IF('Calculation 1.2'!Z42&gt;=50,"**",IF('Calculation 1.2'!Z42&gt;=25,"*","")))</f>
        <v/>
      </c>
      <c r="L54" s="51">
        <f>'Calculation 1.2'!AA42</f>
        <v>694.48599999999999</v>
      </c>
      <c r="M54" s="51">
        <f>'Calculation 1.2'!AB42</f>
        <v>3.266</v>
      </c>
      <c r="N54" s="21" t="str">
        <f>IF('Calculation 1.2'!AC42="","",IF('Calculation 1.2'!AC42&gt;=50,"**",IF('Calculation 1.2'!AC42&gt;=25,"*","")))</f>
        <v/>
      </c>
      <c r="O54" s="51">
        <f>'Calculation 1.2'!AD42</f>
        <v>84.825999999999993</v>
      </c>
      <c r="P54" s="51">
        <f>'Calculation 1.2'!AE42</f>
        <v>0.39900000000000002</v>
      </c>
      <c r="Q54" s="21" t="str">
        <f>IF('Calculation 1.2'!AF42="","",IF('Calculation 1.2'!AF42&gt;=50,"**",IF('Calculation 1.2'!AF42&gt;=25,"*","")))</f>
        <v>*</v>
      </c>
      <c r="R54" s="51">
        <f>'Calculation 1.2'!AG42</f>
        <v>779.31200000000001</v>
      </c>
      <c r="S54" s="51">
        <f>'Calculation 1.2'!AH42</f>
        <v>3.665</v>
      </c>
      <c r="T54" s="21" t="str">
        <f>IF('Calculation 1.2'!AI42="","",IF('Calculation 1.2'!AI42&gt;=50,"**",IF('Calculation 1.2'!AI42&gt;=25,"*","")))</f>
        <v/>
      </c>
      <c r="U54" s="21"/>
      <c r="V54" s="51">
        <f>'Calculation 1.2'!AK42</f>
        <v>3454.4250000000002</v>
      </c>
      <c r="W54" s="51">
        <f>'Calculation 1.2'!AL42</f>
        <v>16.247</v>
      </c>
      <c r="X54" s="21" t="str">
        <f>IF('Calculation 1.2'!AM42="","",IF('Calculation 1.2'!AM42&gt;=50,"**",IF('Calculation 1.2'!AM42&gt;=25,"*","")))</f>
        <v/>
      </c>
      <c r="Y54" s="21"/>
      <c r="Z54" s="51">
        <f>'Calculation 1.2'!AO42</f>
        <v>4233.7370000000001</v>
      </c>
      <c r="AA54" s="51">
        <f>'Calculation 1.2'!AP42</f>
        <v>19.911999999999999</v>
      </c>
      <c r="AB54" s="21" t="str">
        <f>IF('Calculation 1.2'!AQ42="","",IF('Calculation 1.2'!AQ42&gt;=50,"**",IF('Calculation 1.2'!AQ42&gt;=25,"*","")))</f>
        <v/>
      </c>
      <c r="AC54" s="21"/>
      <c r="AD54" s="51">
        <f>'Calculation 1.2'!AS42</f>
        <v>14023.678</v>
      </c>
      <c r="AE54" s="51">
        <f>'Calculation 1.2'!AT42</f>
        <v>65.956000000000003</v>
      </c>
      <c r="AF54" s="21" t="str">
        <f>IF('Calculation 1.2'!AU42="","",IF('Calculation 1.2'!AU42&gt;=50,"**",IF('Calculation 1.2'!AU42&gt;=25,"*","")))</f>
        <v/>
      </c>
      <c r="AG54" s="21"/>
      <c r="AH54" s="51">
        <f>'Calculation 1.2'!AW42</f>
        <v>38.429000000000002</v>
      </c>
      <c r="AI54" s="51">
        <f>'Calculation 1.2'!AX42</f>
        <v>0.18099999999999999</v>
      </c>
      <c r="AJ54" s="21" t="str">
        <f>IF('Calculation 1.2'!AY42="","",IF('Calculation 1.2'!AY42&gt;=50,"**",IF('Calculation 1.2'!AY42&gt;=25,"*","")))</f>
        <v>*</v>
      </c>
      <c r="AK54" s="51">
        <f>'Calculation 1.2'!AZ42</f>
        <v>544.11800000000005</v>
      </c>
      <c r="AL54" s="51">
        <f>'Calculation 1.2'!BA42</f>
        <v>2.5590000000000002</v>
      </c>
      <c r="AM54" s="21" t="str">
        <f>IF('Calculation 1.2'!BB42="","",IF('Calculation 1.2'!BB42&gt;=50,"**",IF('Calculation 1.2'!BB42&gt;=25,"*","")))</f>
        <v/>
      </c>
      <c r="AN54" s="51">
        <f>'Calculation 1.2'!BC42</f>
        <v>582.548</v>
      </c>
      <c r="AO54" s="51">
        <f>'Calculation 1.2'!BD42</f>
        <v>2.74</v>
      </c>
      <c r="AP54" s="21" t="str">
        <f>IF('Calculation 1.2'!BE42="","",IF('Calculation 1.2'!BE42&gt;=50,"**",IF('Calculation 1.2'!BE42&gt;=25,"*","")))</f>
        <v/>
      </c>
      <c r="AQ54" s="21"/>
      <c r="AR54" s="51">
        <f>'Calculation 1.2'!BG42</f>
        <v>14606.226000000001</v>
      </c>
      <c r="AS54" s="51">
        <f>'Calculation 1.2'!BH42</f>
        <v>68.695999999999998</v>
      </c>
      <c r="AT54" s="21" t="str">
        <f>IF('Calculation 1.2'!BI42="","",IF('Calculation 1.2'!BI42&gt;=50,"**",IF('Calculation 1.2'!BI42&gt;=25,"*","")))</f>
        <v/>
      </c>
      <c r="AU54" s="21"/>
      <c r="AV54" s="51">
        <f>'Calculation 1.2'!BK42</f>
        <v>6655.8530000000001</v>
      </c>
      <c r="AW54" s="51">
        <f>'Calculation 1.2'!BL42</f>
        <v>31.303999999999998</v>
      </c>
      <c r="AX54" s="21" t="str">
        <f>IF('Calculation 1.2'!BM42="","",IF('Calculation 1.2'!BM42&gt;=50,"**",IF('Calculation 1.2'!BM42&gt;=25,"*","")))</f>
        <v/>
      </c>
      <c r="AY54" s="21"/>
      <c r="AZ54" s="51">
        <f>'Calculation 1.2'!BO42</f>
        <v>21262.079000000002</v>
      </c>
      <c r="BA54" s="51">
        <f>'Calculation 1.2'!BP42</f>
        <v>100</v>
      </c>
      <c r="BB54" s="21" t="str">
        <f>IF('Calculation 1.2'!BQ42="","",IF('Calculation 1.2'!BQ42&gt;=50,"**",IF('Calculation 1.2'!BQ42&gt;=25,"*","")))</f>
        <v/>
      </c>
      <c r="BC54" s="13"/>
      <c r="BD54" s="13"/>
      <c r="BE54" s="13"/>
    </row>
    <row r="55" spans="1:57">
      <c r="A55" s="35" t="str">
        <f>TEXT(DATE(YEAR(A50)+1,6,1), "mmm-yy")</f>
        <v>Jun-26</v>
      </c>
      <c r="B55" s="51">
        <f>'Calculation 1.2'!Q43</f>
        <v>9825.4950000000008</v>
      </c>
      <c r="C55" s="51">
        <f>'Calculation 1.2'!R43</f>
        <v>45.904000000000003</v>
      </c>
      <c r="D55" s="21" t="str">
        <f>IF('Calculation 1.2'!S43="","",IF('Calculation 1.2'!S43&gt;=50,"**",IF('Calculation 1.2'!S43&gt;=25,"*","")))</f>
        <v/>
      </c>
      <c r="E55" s="21"/>
      <c r="F55" s="51">
        <f>'Calculation 1.2'!U43</f>
        <v>396.22</v>
      </c>
      <c r="G55" s="51">
        <f>'Calculation 1.2'!V43</f>
        <v>1.851</v>
      </c>
      <c r="H55" s="21" t="str">
        <f>IF('Calculation 1.2'!W43="","",IF('Calculation 1.2'!W43&gt;=50,"**",IF('Calculation 1.2'!W43&gt;=25,"*","")))</f>
        <v/>
      </c>
      <c r="I55" s="51">
        <f>'Calculation 1.2'!X43</f>
        <v>299.37299999999999</v>
      </c>
      <c r="J55" s="51">
        <f>'Calculation 1.2'!Y43</f>
        <v>1.399</v>
      </c>
      <c r="K55" s="21" t="str">
        <f>IF('Calculation 1.2'!Z43="","",IF('Calculation 1.2'!Z43&gt;=50,"**",IF('Calculation 1.2'!Z43&gt;=25,"*","")))</f>
        <v/>
      </c>
      <c r="L55" s="51">
        <f>'Calculation 1.2'!AA43</f>
        <v>695.59299999999996</v>
      </c>
      <c r="M55" s="51">
        <f>'Calculation 1.2'!AB43</f>
        <v>3.25</v>
      </c>
      <c r="N55" s="21" t="str">
        <f>IF('Calculation 1.2'!AC43="","",IF('Calculation 1.2'!AC43&gt;=50,"**",IF('Calculation 1.2'!AC43&gt;=25,"*","")))</f>
        <v/>
      </c>
      <c r="O55" s="51">
        <f>'Calculation 1.2'!AD43</f>
        <v>79.894999999999996</v>
      </c>
      <c r="P55" s="51">
        <f>'Calculation 1.2'!AE43</f>
        <v>0.373</v>
      </c>
      <c r="Q55" s="21" t="str">
        <f>IF('Calculation 1.2'!AF43="","",IF('Calculation 1.2'!AF43&gt;=50,"**",IF('Calculation 1.2'!AF43&gt;=25,"*","")))</f>
        <v/>
      </c>
      <c r="R55" s="51">
        <f>'Calculation 1.2'!AG43</f>
        <v>775.48800000000006</v>
      </c>
      <c r="S55" s="51">
        <f>'Calculation 1.2'!AH43</f>
        <v>3.6230000000000002</v>
      </c>
      <c r="T55" s="21" t="str">
        <f>IF('Calculation 1.2'!AI43="","",IF('Calculation 1.2'!AI43&gt;=50,"**",IF('Calculation 1.2'!AI43&gt;=25,"*","")))</f>
        <v/>
      </c>
      <c r="U55" s="21"/>
      <c r="V55" s="51">
        <f>'Calculation 1.2'!AK43</f>
        <v>3567.5549999999998</v>
      </c>
      <c r="W55" s="51">
        <f>'Calculation 1.2'!AL43</f>
        <v>16.667000000000002</v>
      </c>
      <c r="X55" s="21" t="str">
        <f>IF('Calculation 1.2'!AM43="","",IF('Calculation 1.2'!AM43&gt;=50,"**",IF('Calculation 1.2'!AM43&gt;=25,"*","")))</f>
        <v/>
      </c>
      <c r="Y55" s="21"/>
      <c r="Z55" s="51">
        <f>'Calculation 1.2'!AO43</f>
        <v>4343.0429999999997</v>
      </c>
      <c r="AA55" s="51">
        <f>'Calculation 1.2'!AP43</f>
        <v>20.29</v>
      </c>
      <c r="AB55" s="21" t="str">
        <f>IF('Calculation 1.2'!AQ43="","",IF('Calculation 1.2'!AQ43&gt;=50,"**",IF('Calculation 1.2'!AQ43&gt;=25,"*","")))</f>
        <v/>
      </c>
      <c r="AC55" s="21"/>
      <c r="AD55" s="51">
        <f>'Calculation 1.2'!AS43</f>
        <v>14168.538</v>
      </c>
      <c r="AE55" s="51">
        <f>'Calculation 1.2'!AT43</f>
        <v>66.194000000000003</v>
      </c>
      <c r="AF55" s="21" t="str">
        <f>IF('Calculation 1.2'!AU43="","",IF('Calculation 1.2'!AU43&gt;=50,"**",IF('Calculation 1.2'!AU43&gt;=25,"*","")))</f>
        <v/>
      </c>
      <c r="AG55" s="21"/>
      <c r="AH55" s="51">
        <f>'Calculation 1.2'!AW43</f>
        <v>55.460999999999999</v>
      </c>
      <c r="AI55" s="51">
        <f>'Calculation 1.2'!AX43</f>
        <v>0.25900000000000001</v>
      </c>
      <c r="AJ55" s="21" t="str">
        <f>IF('Calculation 1.2'!AY43="","",IF('Calculation 1.2'!AY43&gt;=50,"**",IF('Calculation 1.2'!AY43&gt;=25,"*","")))</f>
        <v>*</v>
      </c>
      <c r="AK55" s="51">
        <f>'Calculation 1.2'!AZ43</f>
        <v>517.22</v>
      </c>
      <c r="AL55" s="51">
        <f>'Calculation 1.2'!BA43</f>
        <v>2.4159999999999999</v>
      </c>
      <c r="AM55" s="21" t="str">
        <f>IF('Calculation 1.2'!BB43="","",IF('Calculation 1.2'!BB43&gt;=50,"**",IF('Calculation 1.2'!BB43&gt;=25,"*","")))</f>
        <v/>
      </c>
      <c r="AN55" s="51">
        <f>'Calculation 1.2'!BC43</f>
        <v>572.68100000000004</v>
      </c>
      <c r="AO55" s="51">
        <f>'Calculation 1.2'!BD43</f>
        <v>2.6749999999999998</v>
      </c>
      <c r="AP55" s="21" t="str">
        <f>IF('Calculation 1.2'!BE43="","",IF('Calculation 1.2'!BE43&gt;=50,"**",IF('Calculation 1.2'!BE43&gt;=25,"*","")))</f>
        <v/>
      </c>
      <c r="AQ55" s="21"/>
      <c r="AR55" s="51">
        <f>'Calculation 1.2'!BG43</f>
        <v>14741.218999999999</v>
      </c>
      <c r="AS55" s="51">
        <f>'Calculation 1.2'!BH43</f>
        <v>68.869</v>
      </c>
      <c r="AT55" s="21" t="str">
        <f>IF('Calculation 1.2'!BI43="","",IF('Calculation 1.2'!BI43&gt;=50,"**",IF('Calculation 1.2'!BI43&gt;=25,"*","")))</f>
        <v/>
      </c>
      <c r="AU55" s="21"/>
      <c r="AV55" s="51">
        <f>'Calculation 1.2'!BK43</f>
        <v>6663.45</v>
      </c>
      <c r="AW55" s="51">
        <f>'Calculation 1.2'!BL43</f>
        <v>31.131</v>
      </c>
      <c r="AX55" s="21" t="str">
        <f>IF('Calculation 1.2'!BM43="","",IF('Calculation 1.2'!BM43&gt;=50,"**",IF('Calculation 1.2'!BM43&gt;=25,"*","")))</f>
        <v/>
      </c>
      <c r="AY55" s="21"/>
      <c r="AZ55" s="51">
        <f>'Calculation 1.2'!BO43</f>
        <v>21404.669000000002</v>
      </c>
      <c r="BA55" s="51">
        <f>'Calculation 1.2'!BP43</f>
        <v>100</v>
      </c>
      <c r="BB55" s="21"/>
      <c r="BC55" s="13"/>
      <c r="BD55" s="13"/>
      <c r="BE55" s="13"/>
    </row>
    <row r="56" spans="1:57" ht="12.75" customHeight="1">
      <c r="A56" s="35"/>
      <c r="B56" s="51"/>
      <c r="C56" s="51"/>
      <c r="D56" s="21"/>
      <c r="E56" s="21"/>
      <c r="F56" s="51"/>
      <c r="G56" s="51"/>
      <c r="H56" s="21"/>
      <c r="I56" s="51"/>
      <c r="J56" s="51"/>
      <c r="K56" s="21"/>
      <c r="L56" s="51"/>
      <c r="M56" s="51"/>
      <c r="N56" s="21"/>
      <c r="O56" s="51"/>
      <c r="P56" s="51"/>
      <c r="Q56" s="21"/>
      <c r="R56" s="51"/>
      <c r="S56" s="51"/>
      <c r="T56" s="21"/>
      <c r="U56" s="21"/>
      <c r="V56" s="51"/>
      <c r="W56" s="51"/>
      <c r="X56" s="21"/>
      <c r="Y56" s="21"/>
      <c r="Z56" s="51"/>
      <c r="AA56" s="51"/>
      <c r="AB56" s="21"/>
      <c r="AC56" s="21"/>
      <c r="AD56" s="51"/>
      <c r="AE56" s="51"/>
      <c r="AF56" s="21"/>
      <c r="AG56" s="21"/>
      <c r="AH56" s="51"/>
      <c r="AI56" s="51"/>
      <c r="AJ56" s="21"/>
      <c r="AK56" s="51"/>
      <c r="AL56" s="51"/>
      <c r="AM56" s="21"/>
      <c r="AN56" s="51"/>
      <c r="AO56" s="51"/>
      <c r="AP56" s="21"/>
      <c r="AQ56" s="21"/>
      <c r="AR56" s="51"/>
      <c r="AS56" s="51"/>
      <c r="AT56" s="21"/>
      <c r="AU56" s="21"/>
      <c r="AV56" s="51"/>
      <c r="AW56" s="51"/>
      <c r="AX56" s="21"/>
      <c r="AY56" s="21"/>
      <c r="AZ56" s="51"/>
      <c r="BA56" s="51"/>
      <c r="BB56" s="21"/>
      <c r="BC56" s="13"/>
      <c r="BD56" s="13"/>
      <c r="BE56" s="13"/>
    </row>
    <row r="57" spans="1:57" ht="12.75" customHeight="1">
      <c r="A57" s="22" t="s">
        <v>29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3"/>
      <c r="BD57" s="13"/>
      <c r="BE57" s="13"/>
    </row>
    <row r="58" spans="1:57" ht="12.75" customHeight="1">
      <c r="A58" s="22" t="s">
        <v>30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3"/>
      <c r="BD58" s="13"/>
      <c r="BE58" s="13"/>
    </row>
    <row r="59" spans="1:57" ht="12.75" customHeight="1">
      <c r="A59" s="5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3"/>
      <c r="BD59" s="13"/>
      <c r="BE59" s="13"/>
    </row>
    <row r="60" spans="1:57" ht="12.75" customHeight="1">
      <c r="A60" s="26" t="str">
        <f ca="1">"© Commonwealth of Australia "&amp;YEAR(TODAY())</f>
        <v>© Commonwealth of Australia 2026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3"/>
      <c r="BD60" s="13"/>
      <c r="BE60" s="13"/>
    </row>
    <row r="61" spans="1:57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3"/>
      <c r="BD61" s="13"/>
      <c r="BE61" s="13"/>
    </row>
  </sheetData>
  <mergeCells count="27">
    <mergeCell ref="B6:H6"/>
    <mergeCell ref="AH10:AP10"/>
    <mergeCell ref="AH11:AJ14"/>
    <mergeCell ref="AK11:AM14"/>
    <mergeCell ref="AN11:AP14"/>
    <mergeCell ref="B10:AF10"/>
    <mergeCell ref="F13:N13"/>
    <mergeCell ref="I14:K14"/>
    <mergeCell ref="L14:N14"/>
    <mergeCell ref="Z12:AB14"/>
    <mergeCell ref="V12:X14"/>
    <mergeCell ref="A1:BE1"/>
    <mergeCell ref="F14:H14"/>
    <mergeCell ref="A2:BB2"/>
    <mergeCell ref="A3:BB3"/>
    <mergeCell ref="A4:BB4"/>
    <mergeCell ref="AV10:AX14"/>
    <mergeCell ref="AZ10:BB14"/>
    <mergeCell ref="O13:Q14"/>
    <mergeCell ref="R13:T14"/>
    <mergeCell ref="AR10:AT14"/>
    <mergeCell ref="B11:D14"/>
    <mergeCell ref="F11:AB11"/>
    <mergeCell ref="AD11:AF14"/>
    <mergeCell ref="F12:T12"/>
    <mergeCell ref="B7:H7"/>
    <mergeCell ref="B8:H8"/>
  </mergeCells>
  <dataValidations count="1">
    <dataValidation type="list" allowBlank="1" showInputMessage="1" showErrorMessage="1" sqref="B9:F9" xr:uid="{44C82BC3-9660-4C52-986D-019F0F93F668}">
      <formula1>#REF!</formula1>
    </dataValidation>
  </dataValidations>
  <hyperlinks>
    <hyperlink ref="A60" r:id="rId1" display="© Commonwealth of Australia 2013" xr:uid="{9E2134EB-C227-4329-91D3-4DF5BF20AC85}"/>
  </hyperlinks>
  <pageMargins left="0.7" right="0.7" top="0.75" bottom="0.75" header="0.3" footer="0.3"/>
  <pageSetup paperSize="9" scale="59" fitToHeight="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958563F-BFBA-4F07-9889-BC7E315FF0C4}">
          <x14:formula1>
            <xm:f>'Calculation 1.2'!$C$3:$C$4</xm:f>
          </x14:formula1>
          <xm:sqref>B6:H6</xm:sqref>
        </x14:dataValidation>
        <x14:dataValidation type="list" allowBlank="1" showInputMessage="1" showErrorMessage="1" xr:uid="{BA3C91C1-C4BC-4CC4-A2DF-886EA990C995}">
          <x14:formula1>
            <xm:f>'Calculation 1.2'!$K$3:$K$20</xm:f>
          </x14:formula1>
          <xm:sqref>B7:H7</xm:sqref>
        </x14:dataValidation>
        <x14:dataValidation type="list" allowBlank="1" showInputMessage="1" showErrorMessage="1" xr:uid="{C6CA749A-2B2C-4FC1-AC6D-9751FD550DE8}">
          <x14:formula1>
            <xm:f>'Calculation 1.2'!$G$3:$G$5</xm:f>
          </x14:formula1>
          <xm:sqref>B8:H8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276D-0296-4CB6-9552-2C5E8091CF25}">
  <sheetPr>
    <pageSetUpPr fitToPage="1"/>
  </sheetPr>
  <dimension ref="A1:BI62"/>
  <sheetViews>
    <sheetView workbookViewId="0">
      <pane ySplit="15" topLeftCell="A16" activePane="bottomLeft" state="frozen"/>
      <selection pane="bottomLeft" activeCell="B6" sqref="B6:H6"/>
    </sheetView>
  </sheetViews>
  <sheetFormatPr defaultRowHeight="14.25"/>
  <cols>
    <col min="1" max="1" width="41.375" customWidth="1"/>
    <col min="2" max="2" width="7.5" style="3" customWidth="1"/>
    <col min="3" max="3" width="6.125" style="3" customWidth="1"/>
    <col min="4" max="4" width="3.375" style="3" bestFit="1" customWidth="1"/>
    <col min="5" max="5" width="2.125" style="3" customWidth="1"/>
    <col min="6" max="7" width="6.125" style="3" customWidth="1"/>
    <col min="8" max="8" width="4.25" style="3" bestFit="1" customWidth="1"/>
    <col min="9" max="10" width="6.125" style="3" customWidth="1"/>
    <col min="11" max="11" width="3.375" style="3" bestFit="1" customWidth="1"/>
    <col min="12" max="13" width="6.125" style="3" customWidth="1"/>
    <col min="14" max="14" width="3.375" style="3" bestFit="1" customWidth="1"/>
    <col min="15" max="15" width="2.125" style="3" customWidth="1"/>
    <col min="16" max="17" width="6.125" style="3" customWidth="1"/>
    <col min="18" max="18" width="3.375" style="3" bestFit="1" customWidth="1"/>
    <col min="19" max="19" width="2.125" style="3" customWidth="1"/>
    <col min="20" max="21" width="6.125" style="3" customWidth="1"/>
    <col min="22" max="22" width="4.25" style="3" bestFit="1" customWidth="1"/>
    <col min="23" max="23" width="2.125" style="3" customWidth="1"/>
    <col min="24" max="25" width="6.125" style="3" customWidth="1"/>
    <col min="26" max="26" width="4.25" style="3" bestFit="1" customWidth="1"/>
    <col min="27" max="28" width="6.125" style="3" customWidth="1"/>
    <col min="29" max="29" width="4.25" style="3" bestFit="1" customWidth="1"/>
    <col min="30" max="31" width="6.125" style="3" customWidth="1"/>
    <col min="32" max="32" width="4.25" style="3" bestFit="1" customWidth="1"/>
    <col min="33" max="33" width="2.125" style="3" customWidth="1"/>
    <col min="34" max="35" width="6.125" style="3" customWidth="1"/>
    <col min="36" max="36" width="4.25" style="3" bestFit="1" customWidth="1"/>
    <col min="37" max="37" width="2.125" style="3" customWidth="1"/>
    <col min="38" max="39" width="6.125" style="3" customWidth="1"/>
    <col min="40" max="40" width="3.375" style="3" bestFit="1" customWidth="1"/>
    <col min="41" max="41" width="2.125" style="3" customWidth="1"/>
    <col min="42" max="43" width="6.125" style="3" customWidth="1"/>
    <col min="44" max="44" width="3.375" style="3" bestFit="1" customWidth="1"/>
    <col min="45" max="46" width="6.125" style="3" customWidth="1"/>
    <col min="47" max="47" width="3.375" style="3" customWidth="1"/>
    <col min="48" max="49" width="6.125" style="3" customWidth="1"/>
    <col min="50" max="50" width="3.375" style="3" bestFit="1" customWidth="1"/>
    <col min="51" max="51" width="2.125" style="3" customWidth="1"/>
    <col min="52" max="53" width="6.125" style="3" customWidth="1"/>
    <col min="54" max="54" width="3.375" style="3" bestFit="1" customWidth="1"/>
    <col min="55" max="55" width="2.125" style="3" customWidth="1"/>
    <col min="56" max="57" width="6.125" style="3" customWidth="1"/>
    <col min="58" max="58" width="3.375" style="3" bestFit="1" customWidth="1"/>
  </cols>
  <sheetData>
    <row r="1" spans="1:61" ht="68.099999999999994" customHeight="1">
      <c r="A1" s="88" t="s">
        <v>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</row>
    <row r="2" spans="1:61" ht="15.95" customHeight="1">
      <c r="A2" s="89" t="str">
        <f>Contents!A2</f>
        <v>6239.0 Barriers and Incentives to Labour Force Participation, Jun 2026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13"/>
      <c r="BH2" s="13"/>
      <c r="BI2" s="13"/>
    </row>
    <row r="3" spans="1:61" ht="14.45" customHeight="1">
      <c r="A3" s="96" t="str">
        <f>Contents!A3</f>
        <v>Released at 11:30 am (Canberra time) Wed 28 October 2026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3"/>
      <c r="BH3" s="13"/>
      <c r="BI3" s="13"/>
    </row>
    <row r="4" spans="1:61" ht="14.45" customHeight="1">
      <c r="A4" s="91" t="str">
        <f>Contents!C9</f>
        <v>Table 1.3 - Not employed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15"/>
      <c r="BH4" s="15"/>
      <c r="BI4" s="15"/>
    </row>
    <row r="5" spans="1:61" ht="14.45" customHeight="1">
      <c r="A5" s="16"/>
      <c r="B5" s="13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3"/>
      <c r="BI5" s="13"/>
    </row>
    <row r="6" spans="1:61" s="58" customFormat="1" ht="14.45" customHeight="1">
      <c r="A6" s="9" t="s">
        <v>78</v>
      </c>
      <c r="B6" s="101" t="s">
        <v>44</v>
      </c>
      <c r="C6" s="102"/>
      <c r="D6" s="102"/>
      <c r="E6" s="102"/>
      <c r="F6" s="102"/>
      <c r="G6" s="102"/>
      <c r="H6" s="103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7"/>
      <c r="BH6" s="57"/>
      <c r="BI6" s="57"/>
    </row>
    <row r="7" spans="1:61" s="58" customFormat="1" ht="14.45" customHeight="1">
      <c r="A7" s="9" t="s">
        <v>50</v>
      </c>
      <c r="B7" s="101" t="s">
        <v>44</v>
      </c>
      <c r="C7" s="102"/>
      <c r="D7" s="102"/>
      <c r="E7" s="102"/>
      <c r="F7" s="102"/>
      <c r="G7" s="102"/>
      <c r="H7" s="103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7"/>
      <c r="BH7" s="57"/>
      <c r="BI7" s="57"/>
    </row>
    <row r="8" spans="1:61" s="58" customFormat="1" ht="14.45" customHeight="1">
      <c r="A8" s="9" t="s">
        <v>28</v>
      </c>
      <c r="B8" s="101" t="s">
        <v>26</v>
      </c>
      <c r="C8" s="102"/>
      <c r="D8" s="102"/>
      <c r="E8" s="102"/>
      <c r="F8" s="102"/>
      <c r="G8" s="102"/>
      <c r="H8" s="103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7"/>
      <c r="BH8" s="57"/>
      <c r="BI8" s="57"/>
    </row>
    <row r="9" spans="1:61" ht="15" thickBot="1">
      <c r="A9" s="17"/>
      <c r="B9" s="17"/>
      <c r="C9" s="17"/>
      <c r="D9" s="17"/>
      <c r="E9" s="17"/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3"/>
      <c r="BH9" s="13"/>
      <c r="BI9" s="13"/>
    </row>
    <row r="10" spans="1:61" ht="24.95" customHeight="1" thickBot="1">
      <c r="A10" s="18"/>
      <c r="B10" s="104" t="s">
        <v>88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33"/>
      <c r="T10" s="104" t="s">
        <v>89</v>
      </c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32"/>
      <c r="BD10" s="97" t="s">
        <v>55</v>
      </c>
      <c r="BE10" s="97"/>
      <c r="BF10" s="97"/>
      <c r="BG10" s="13"/>
      <c r="BH10" s="13"/>
      <c r="BI10" s="13"/>
    </row>
    <row r="11" spans="1:61" ht="24.95" customHeight="1" thickBot="1">
      <c r="A11" s="18"/>
      <c r="B11" s="97" t="s">
        <v>8</v>
      </c>
      <c r="C11" s="97"/>
      <c r="D11" s="97"/>
      <c r="E11" s="33"/>
      <c r="F11" s="97" t="s">
        <v>13</v>
      </c>
      <c r="G11" s="97"/>
      <c r="H11" s="97"/>
      <c r="I11" s="97"/>
      <c r="J11" s="97"/>
      <c r="K11" s="97"/>
      <c r="L11" s="97"/>
      <c r="M11" s="97"/>
      <c r="N11" s="97"/>
      <c r="O11" s="33"/>
      <c r="P11" s="97" t="s">
        <v>16</v>
      </c>
      <c r="Q11" s="97"/>
      <c r="R11" s="97"/>
      <c r="S11" s="33"/>
      <c r="T11" s="97" t="s">
        <v>22</v>
      </c>
      <c r="U11" s="97"/>
      <c r="V11" s="97"/>
      <c r="W11" s="33"/>
      <c r="X11" s="108" t="s">
        <v>14</v>
      </c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33"/>
      <c r="AP11" s="108" t="s">
        <v>15</v>
      </c>
      <c r="AQ11" s="108"/>
      <c r="AR11" s="108"/>
      <c r="AS11" s="108"/>
      <c r="AT11" s="108"/>
      <c r="AU11" s="108"/>
      <c r="AV11" s="108"/>
      <c r="AW11" s="108"/>
      <c r="AX11" s="108"/>
      <c r="AY11" s="32"/>
      <c r="AZ11" s="97" t="s">
        <v>16</v>
      </c>
      <c r="BA11" s="97"/>
      <c r="BB11" s="97"/>
      <c r="BC11" s="32"/>
      <c r="BD11" s="98"/>
      <c r="BE11" s="98"/>
      <c r="BF11" s="98"/>
      <c r="BG11" s="13"/>
      <c r="BH11" s="13"/>
      <c r="BI11" s="13"/>
    </row>
    <row r="12" spans="1:61" ht="24.95" customHeight="1" thickTop="1" thickBot="1">
      <c r="A12" s="18"/>
      <c r="B12" s="98"/>
      <c r="C12" s="98"/>
      <c r="D12" s="98"/>
      <c r="E12" s="33"/>
      <c r="F12" s="95"/>
      <c r="G12" s="95"/>
      <c r="H12" s="95"/>
      <c r="I12" s="95"/>
      <c r="J12" s="95"/>
      <c r="K12" s="95"/>
      <c r="L12" s="95"/>
      <c r="M12" s="95"/>
      <c r="N12" s="95"/>
      <c r="O12" s="33"/>
      <c r="P12" s="98"/>
      <c r="Q12" s="98"/>
      <c r="R12" s="98"/>
      <c r="S12" s="33"/>
      <c r="T12" s="98"/>
      <c r="U12" s="98"/>
      <c r="V12" s="98"/>
      <c r="W12" s="33"/>
      <c r="X12" s="109" t="s">
        <v>40</v>
      </c>
      <c r="Y12" s="109"/>
      <c r="Z12" s="109"/>
      <c r="AA12" s="109"/>
      <c r="AB12" s="109"/>
      <c r="AC12" s="109"/>
      <c r="AD12" s="109"/>
      <c r="AE12" s="109"/>
      <c r="AF12" s="109"/>
      <c r="AG12" s="36"/>
      <c r="AH12" s="107" t="s">
        <v>53</v>
      </c>
      <c r="AI12" s="107"/>
      <c r="AJ12" s="107"/>
      <c r="AK12" s="36"/>
      <c r="AL12" s="107" t="s">
        <v>16</v>
      </c>
      <c r="AM12" s="107"/>
      <c r="AN12" s="107"/>
      <c r="AO12" s="33"/>
      <c r="AP12" s="107" t="s">
        <v>36</v>
      </c>
      <c r="AQ12" s="107"/>
      <c r="AR12" s="107"/>
      <c r="AS12" s="107" t="s">
        <v>54</v>
      </c>
      <c r="AT12" s="107"/>
      <c r="AU12" s="107"/>
      <c r="AV12" s="107" t="s">
        <v>16</v>
      </c>
      <c r="AW12" s="107"/>
      <c r="AX12" s="107"/>
      <c r="AY12" s="32"/>
      <c r="AZ12" s="98"/>
      <c r="BA12" s="98"/>
      <c r="BB12" s="98"/>
      <c r="BC12" s="32"/>
      <c r="BD12" s="98"/>
      <c r="BE12" s="98"/>
      <c r="BF12" s="98"/>
      <c r="BG12" s="13"/>
      <c r="BH12" s="13"/>
      <c r="BI12" s="13"/>
    </row>
    <row r="13" spans="1:61" ht="24.95" customHeight="1" thickTop="1">
      <c r="A13" s="18"/>
      <c r="B13" s="98"/>
      <c r="C13" s="98"/>
      <c r="D13" s="98"/>
      <c r="E13" s="33"/>
      <c r="F13" s="107" t="s">
        <v>49</v>
      </c>
      <c r="G13" s="107"/>
      <c r="H13" s="107"/>
      <c r="I13" s="107" t="s">
        <v>31</v>
      </c>
      <c r="J13" s="107"/>
      <c r="K13" s="107"/>
      <c r="L13" s="107" t="s">
        <v>16</v>
      </c>
      <c r="M13" s="107"/>
      <c r="N13" s="107"/>
      <c r="O13" s="33"/>
      <c r="P13" s="98"/>
      <c r="Q13" s="98"/>
      <c r="R13" s="98"/>
      <c r="S13" s="33"/>
      <c r="T13" s="98"/>
      <c r="U13" s="98"/>
      <c r="V13" s="98"/>
      <c r="W13" s="33"/>
      <c r="X13" s="106" t="s">
        <v>31</v>
      </c>
      <c r="Y13" s="106"/>
      <c r="Z13" s="106"/>
      <c r="AA13" s="106" t="s">
        <v>32</v>
      </c>
      <c r="AB13" s="106"/>
      <c r="AC13" s="106"/>
      <c r="AD13" s="106" t="s">
        <v>16</v>
      </c>
      <c r="AE13" s="106"/>
      <c r="AF13" s="106"/>
      <c r="AG13" s="32"/>
      <c r="AH13" s="98"/>
      <c r="AI13" s="98"/>
      <c r="AJ13" s="98"/>
      <c r="AK13" s="32"/>
      <c r="AL13" s="98"/>
      <c r="AM13" s="98"/>
      <c r="AN13" s="98"/>
      <c r="AO13" s="33"/>
      <c r="AP13" s="98"/>
      <c r="AQ13" s="98"/>
      <c r="AR13" s="98"/>
      <c r="AS13" s="98"/>
      <c r="AT13" s="98"/>
      <c r="AU13" s="98"/>
      <c r="AV13" s="98"/>
      <c r="AW13" s="98"/>
      <c r="AX13" s="98"/>
      <c r="AY13" s="32"/>
      <c r="AZ13" s="98"/>
      <c r="BA13" s="98"/>
      <c r="BB13" s="98"/>
      <c r="BC13" s="32"/>
      <c r="BD13" s="98"/>
      <c r="BE13" s="98"/>
      <c r="BF13" s="98"/>
      <c r="BG13" s="13"/>
      <c r="BH13" s="13"/>
      <c r="BI13" s="13"/>
    </row>
    <row r="14" spans="1:61" ht="24.95" customHeight="1" thickBot="1">
      <c r="A14" s="18"/>
      <c r="B14" s="99"/>
      <c r="C14" s="99"/>
      <c r="D14" s="99"/>
      <c r="E14" s="37"/>
      <c r="F14" s="95"/>
      <c r="G14" s="95"/>
      <c r="H14" s="95"/>
      <c r="I14" s="95"/>
      <c r="J14" s="95"/>
      <c r="K14" s="95"/>
      <c r="L14" s="95"/>
      <c r="M14" s="95"/>
      <c r="N14" s="95"/>
      <c r="O14" s="37"/>
      <c r="P14" s="99"/>
      <c r="Q14" s="99"/>
      <c r="R14" s="99"/>
      <c r="S14" s="33"/>
      <c r="T14" s="99"/>
      <c r="U14" s="99"/>
      <c r="V14" s="99"/>
      <c r="W14" s="37"/>
      <c r="X14" s="95"/>
      <c r="Y14" s="95"/>
      <c r="Z14" s="95"/>
      <c r="AA14" s="95"/>
      <c r="AB14" s="95"/>
      <c r="AC14" s="95"/>
      <c r="AD14" s="95"/>
      <c r="AE14" s="95"/>
      <c r="AF14" s="95"/>
      <c r="AG14" s="30"/>
      <c r="AH14" s="95"/>
      <c r="AI14" s="95"/>
      <c r="AJ14" s="95"/>
      <c r="AK14" s="30"/>
      <c r="AL14" s="95"/>
      <c r="AM14" s="95"/>
      <c r="AN14" s="95"/>
      <c r="AO14" s="37"/>
      <c r="AP14" s="95"/>
      <c r="AQ14" s="95"/>
      <c r="AR14" s="95"/>
      <c r="AS14" s="95"/>
      <c r="AT14" s="95"/>
      <c r="AU14" s="95"/>
      <c r="AV14" s="95"/>
      <c r="AW14" s="95"/>
      <c r="AX14" s="95"/>
      <c r="AY14" s="30"/>
      <c r="AZ14" s="99"/>
      <c r="BA14" s="99"/>
      <c r="BB14" s="99"/>
      <c r="BC14" s="32"/>
      <c r="BD14" s="99"/>
      <c r="BE14" s="99"/>
      <c r="BF14" s="99"/>
      <c r="BG14" s="13"/>
      <c r="BH14" s="13"/>
      <c r="BI14" s="13"/>
    </row>
    <row r="15" spans="1:61" ht="14.45" customHeight="1">
      <c r="A15" s="18"/>
      <c r="B15" s="27" t="s">
        <v>6</v>
      </c>
      <c r="C15" s="27" t="s">
        <v>7</v>
      </c>
      <c r="D15" s="27"/>
      <c r="E15" s="19"/>
      <c r="F15" s="27" t="s">
        <v>6</v>
      </c>
      <c r="G15" s="27" t="s">
        <v>7</v>
      </c>
      <c r="H15" s="27"/>
      <c r="I15" s="27" t="s">
        <v>6</v>
      </c>
      <c r="J15" s="27" t="s">
        <v>7</v>
      </c>
      <c r="K15" s="27"/>
      <c r="L15" s="27" t="s">
        <v>6</v>
      </c>
      <c r="M15" s="27" t="s">
        <v>7</v>
      </c>
      <c r="N15" s="27"/>
      <c r="O15" s="19"/>
      <c r="P15" s="27" t="s">
        <v>6</v>
      </c>
      <c r="Q15" s="27" t="s">
        <v>7</v>
      </c>
      <c r="R15" s="27"/>
      <c r="S15" s="19"/>
      <c r="T15" s="27" t="s">
        <v>6</v>
      </c>
      <c r="U15" s="27" t="s">
        <v>7</v>
      </c>
      <c r="V15" s="27"/>
      <c r="W15" s="19"/>
      <c r="X15" s="27" t="s">
        <v>6</v>
      </c>
      <c r="Y15" s="27" t="s">
        <v>7</v>
      </c>
      <c r="Z15" s="27"/>
      <c r="AA15" s="27" t="s">
        <v>6</v>
      </c>
      <c r="AB15" s="27" t="s">
        <v>7</v>
      </c>
      <c r="AC15" s="27"/>
      <c r="AD15" s="27" t="s">
        <v>6</v>
      </c>
      <c r="AE15" s="27" t="s">
        <v>7</v>
      </c>
      <c r="AF15" s="27"/>
      <c r="AG15" s="27"/>
      <c r="AH15" s="27" t="s">
        <v>6</v>
      </c>
      <c r="AI15" s="27" t="s">
        <v>7</v>
      </c>
      <c r="AJ15" s="27"/>
      <c r="AK15" s="27"/>
      <c r="AL15" s="27" t="s">
        <v>6</v>
      </c>
      <c r="AM15" s="27" t="s">
        <v>7</v>
      </c>
      <c r="AN15" s="27"/>
      <c r="AO15" s="19"/>
      <c r="AP15" s="27" t="s">
        <v>6</v>
      </c>
      <c r="AQ15" s="27" t="s">
        <v>7</v>
      </c>
      <c r="AR15" s="27"/>
      <c r="AS15" s="27" t="s">
        <v>6</v>
      </c>
      <c r="AT15" s="27" t="s">
        <v>7</v>
      </c>
      <c r="AU15" s="27"/>
      <c r="AV15" s="27" t="s">
        <v>6</v>
      </c>
      <c r="AW15" s="27" t="s">
        <v>7</v>
      </c>
      <c r="AX15" s="27"/>
      <c r="AY15" s="19"/>
      <c r="AZ15" s="27" t="s">
        <v>6</v>
      </c>
      <c r="BA15" s="27" t="s">
        <v>7</v>
      </c>
      <c r="BB15" s="27"/>
      <c r="BC15" s="19"/>
      <c r="BD15" s="27" t="s">
        <v>6</v>
      </c>
      <c r="BE15" s="27" t="s">
        <v>7</v>
      </c>
      <c r="BF15" s="27"/>
      <c r="BG15" s="13"/>
      <c r="BH15" s="13"/>
      <c r="BI15" s="13"/>
    </row>
    <row r="16" spans="1:61" ht="12.75" customHeight="1">
      <c r="A16" s="25" t="s">
        <v>79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3"/>
      <c r="BH16" s="13"/>
      <c r="BI16" s="13"/>
    </row>
    <row r="17" spans="1:61" ht="12.75" customHeight="1">
      <c r="A17" s="35">
        <v>41883</v>
      </c>
      <c r="B17" s="51">
        <f>'Calculation 1.3'!Q5</f>
        <v>11084.13</v>
      </c>
      <c r="C17" s="51">
        <f>'Calculation 1.3'!R5</f>
        <v>63.622</v>
      </c>
      <c r="D17" s="21" t="str">
        <f>IF('Calculation 1.3'!S5="","",IF('Calculation 1.3'!S5&gt;=50,"**",IF('Calculation 1.3'!S5&gt;=25,"*","")))</f>
        <v/>
      </c>
      <c r="E17" s="21"/>
      <c r="F17" s="51">
        <f>'Calculation 1.3'!U5</f>
        <v>22.986999999999998</v>
      </c>
      <c r="G17" s="51">
        <f>'Calculation 1.3'!V5</f>
        <v>0.13200000000000001</v>
      </c>
      <c r="H17" s="21" t="str">
        <f>IF('Calculation 1.3'!W5="","",IF('Calculation 1.3'!W5&gt;=50,"**",IF('Calculation 1.3'!W5&gt;=25,"*","")))</f>
        <v>**</v>
      </c>
      <c r="I17" s="51">
        <f>'Calculation 1.3'!X5</f>
        <v>636.42600000000004</v>
      </c>
      <c r="J17" s="51">
        <f>'Calculation 1.3'!Y5</f>
        <v>3.653</v>
      </c>
      <c r="K17" s="21" t="str">
        <f>IF('Calculation 1.3'!Z5="","",IF('Calculation 1.3'!Z5&gt;=50,"**",IF('Calculation 1.3'!Z5&gt;=25,"*","")))</f>
        <v/>
      </c>
      <c r="L17" s="51">
        <f>'Calculation 1.3'!AA5</f>
        <v>659.41300000000001</v>
      </c>
      <c r="M17" s="51">
        <f>'Calculation 1.3'!AB5</f>
        <v>3.7850000000000001</v>
      </c>
      <c r="N17" s="21" t="str">
        <f>IF('Calculation 1.3'!AC5="","",IF('Calculation 1.3'!AC5&gt;=50,"**",IF('Calculation 1.3'!AC5&gt;=25,"*","")))</f>
        <v/>
      </c>
      <c r="O17" s="21"/>
      <c r="P17" s="51">
        <f>'Calculation 1.3'!AE5</f>
        <v>11743.543</v>
      </c>
      <c r="Q17" s="51">
        <f>'Calculation 1.3'!AF5</f>
        <v>67.406999999999996</v>
      </c>
      <c r="R17" s="21" t="str">
        <f>IF('Calculation 1.3'!AG5="","",IF('Calculation 1.3'!AG5&gt;=50,"**",IF('Calculation 1.3'!AG5&gt;=25,"*","")))</f>
        <v/>
      </c>
      <c r="S17" s="21"/>
      <c r="T17" s="51">
        <f>'Calculation 1.3'!AI5</f>
        <v>109.98099999999999</v>
      </c>
      <c r="U17" s="51">
        <f>'Calculation 1.3'!AJ5</f>
        <v>0.63100000000000001</v>
      </c>
      <c r="V17" s="21" t="str">
        <f>IF('Calculation 1.3'!AK5="","",IF('Calculation 1.3'!AK5&gt;=50,"**",IF('Calculation 1.3'!AK5&gt;=25,"*","")))</f>
        <v>*</v>
      </c>
      <c r="W17" s="21"/>
      <c r="X17" s="51">
        <f>'Calculation 1.3'!AM5</f>
        <v>27.143999999999998</v>
      </c>
      <c r="Y17" s="51">
        <f>'Calculation 1.3'!AN5</f>
        <v>0.156</v>
      </c>
      <c r="Z17" s="21" t="str">
        <f>IF('Calculation 1.3'!AO5="","",IF('Calculation 1.3'!AO5&gt;=50,"**",IF('Calculation 1.3'!AO5&gt;=25,"*","")))</f>
        <v>*</v>
      </c>
      <c r="AA17" s="51">
        <f>'Calculation 1.3'!AP5</f>
        <v>759.53200000000004</v>
      </c>
      <c r="AB17" s="51">
        <f>'Calculation 1.3'!AQ5</f>
        <v>4.3600000000000003</v>
      </c>
      <c r="AC17" s="21" t="str">
        <f>IF('Calculation 1.3'!AR5="","",IF('Calculation 1.3'!AR5&gt;=50,"**",IF('Calculation 1.3'!AR5&gt;=25,"*","")))</f>
        <v/>
      </c>
      <c r="AD17" s="51">
        <f>'Calculation 1.3'!AS5</f>
        <v>786.67600000000004</v>
      </c>
      <c r="AE17" s="51">
        <f>'Calculation 1.3'!AT5</f>
        <v>4.5149999999999997</v>
      </c>
      <c r="AF17" s="21" t="str">
        <f>IF('Calculation 1.3'!AU5="","",IF('Calculation 1.3'!AU5&gt;=50,"**",IF('Calculation 1.3'!AU5&gt;=25,"*","")))</f>
        <v/>
      </c>
      <c r="AG17" s="21"/>
      <c r="AH17" s="51">
        <f>'Calculation 1.3'!AW5</f>
        <v>497.13299999999998</v>
      </c>
      <c r="AI17" s="51">
        <f>'Calculation 1.3'!AX5</f>
        <v>2.8530000000000002</v>
      </c>
      <c r="AJ17" s="21" t="str">
        <f>IF('Calculation 1.3'!AY5="","",IF('Calculation 1.3'!AY5&gt;=50,"**",IF('Calculation 1.3'!AY5&gt;=25,"*","")))</f>
        <v/>
      </c>
      <c r="AK17" s="21"/>
      <c r="AL17" s="51">
        <f>'Calculation 1.3'!BA5</f>
        <v>1283.808</v>
      </c>
      <c r="AM17" s="51">
        <f>'Calculation 1.3'!BB5</f>
        <v>7.3689999999999998</v>
      </c>
      <c r="AN17" s="21" t="str">
        <f>IF('Calculation 1.3'!BC5="","",IF('Calculation 1.3'!BC5&gt;=50,"**",IF('Calculation 1.3'!BC5&gt;=25,"*","")))</f>
        <v/>
      </c>
      <c r="AO17" s="21"/>
      <c r="AP17" s="51">
        <f>'Calculation 1.3'!BE5</f>
        <v>2282.8200000000002</v>
      </c>
      <c r="AQ17" s="51">
        <f>'Calculation 1.3'!BF5</f>
        <v>13.103</v>
      </c>
      <c r="AR17" s="21" t="str">
        <f>IF('Calculation 1.3'!BG5="","",IF('Calculation 1.3'!BG5&gt;=50,"**",IF('Calculation 1.3'!BG5&gt;=25,"*","")))</f>
        <v/>
      </c>
      <c r="AS17" s="51">
        <f>'Calculation 1.3'!BH5</f>
        <v>2001.7439999999999</v>
      </c>
      <c r="AT17" s="51">
        <f>'Calculation 1.3'!BI5</f>
        <v>11.49</v>
      </c>
      <c r="AU17" s="21" t="str">
        <f>IF('Calculation 1.3'!BJ5="","",IF('Calculation 1.3'!BJ5&gt;=50,"**",IF('Calculation 1.3'!BJ5&gt;=25,"*","")))</f>
        <v/>
      </c>
      <c r="AV17" s="51">
        <f>'Calculation 1.3'!BK5</f>
        <v>4284.5640000000003</v>
      </c>
      <c r="AW17" s="51">
        <f>'Calculation 1.3'!BL5</f>
        <v>24.593</v>
      </c>
      <c r="AX17" s="21" t="str">
        <f>IF('Calculation 1.3'!BM5="","",IF('Calculation 1.3'!BM5&gt;=50,"**",IF('Calculation 1.3'!BM5&gt;=25,"*","")))</f>
        <v/>
      </c>
      <c r="AY17" s="21"/>
      <c r="AZ17" s="51">
        <f>'Calculation 1.3'!BO5</f>
        <v>5678.3540000000003</v>
      </c>
      <c r="BA17" s="51">
        <f>'Calculation 1.3'!BP5</f>
        <v>32.593000000000004</v>
      </c>
      <c r="BB17" s="21" t="str">
        <f>IF('Calculation 1.3'!BQ5="","",IF('Calculation 1.3'!BQ5&gt;=50,"**",IF('Calculation 1.3'!BQ5&gt;=25,"*","")))</f>
        <v/>
      </c>
      <c r="BC17" s="21"/>
      <c r="BD17" s="51">
        <f>'Calculation 1.3'!BS5</f>
        <v>17421.897000000001</v>
      </c>
      <c r="BE17" s="51">
        <f>'Calculation 1.3'!BT5</f>
        <v>100</v>
      </c>
      <c r="BF17" s="21" t="str">
        <f>IF('Calculation 1.3'!BU5="","",IF('Calculation 1.3'!BU5&gt;=50,"**",IF('Calculation 1.3'!BU5&gt;=25,"*","")))</f>
        <v/>
      </c>
      <c r="BG17" s="13"/>
      <c r="BH17" s="13"/>
      <c r="BI17" s="13"/>
    </row>
    <row r="18" spans="1:61" ht="12.75" customHeight="1">
      <c r="A18" s="35">
        <v>41974</v>
      </c>
      <c r="B18" s="51">
        <f>'Calculation 1.3'!Q6</f>
        <v>11174.868</v>
      </c>
      <c r="C18" s="51">
        <f>'Calculation 1.3'!R6</f>
        <v>63.747999999999998</v>
      </c>
      <c r="D18" s="21" t="str">
        <f>IF('Calculation 1.3'!S6="","",IF('Calculation 1.3'!S6&gt;=50,"**",IF('Calculation 1.3'!S6&gt;=25,"*","")))</f>
        <v/>
      </c>
      <c r="E18" s="21"/>
      <c r="F18" s="51">
        <f>'Calculation 1.3'!U6</f>
        <v>20.896000000000001</v>
      </c>
      <c r="G18" s="51">
        <f>'Calculation 1.3'!V6</f>
        <v>0.11899999999999999</v>
      </c>
      <c r="H18" s="21" t="str">
        <f>IF('Calculation 1.3'!W6="","",IF('Calculation 1.3'!W6&gt;=50,"**",IF('Calculation 1.3'!W6&gt;=25,"*","")))</f>
        <v>**</v>
      </c>
      <c r="I18" s="51">
        <f>'Calculation 1.3'!X6</f>
        <v>613.476</v>
      </c>
      <c r="J18" s="51">
        <f>'Calculation 1.3'!Y6</f>
        <v>3.5</v>
      </c>
      <c r="K18" s="21" t="str">
        <f>IF('Calculation 1.3'!Z6="","",IF('Calculation 1.3'!Z6&gt;=50,"**",IF('Calculation 1.3'!Z6&gt;=25,"*","")))</f>
        <v/>
      </c>
      <c r="L18" s="51">
        <f>'Calculation 1.3'!AA6</f>
        <v>634.37199999999996</v>
      </c>
      <c r="M18" s="51">
        <f>'Calculation 1.3'!AB6</f>
        <v>3.6190000000000002</v>
      </c>
      <c r="N18" s="21" t="str">
        <f>IF('Calculation 1.3'!AC6="","",IF('Calculation 1.3'!AC6&gt;=50,"**",IF('Calculation 1.3'!AC6&gt;=25,"*","")))</f>
        <v/>
      </c>
      <c r="O18" s="21"/>
      <c r="P18" s="51">
        <f>'Calculation 1.3'!AE6</f>
        <v>11809.24</v>
      </c>
      <c r="Q18" s="51">
        <f>'Calculation 1.3'!AF6</f>
        <v>67.366</v>
      </c>
      <c r="R18" s="21" t="str">
        <f>IF('Calculation 1.3'!AG6="","",IF('Calculation 1.3'!AG6&gt;=50,"**",IF('Calculation 1.3'!AG6&gt;=25,"*","")))</f>
        <v/>
      </c>
      <c r="S18" s="21"/>
      <c r="T18" s="51">
        <f>'Calculation 1.3'!AI6</f>
        <v>116.298</v>
      </c>
      <c r="U18" s="51">
        <f>'Calculation 1.3'!AJ6</f>
        <v>0.66300000000000003</v>
      </c>
      <c r="V18" s="21" t="str">
        <f>IF('Calculation 1.3'!AK6="","",IF('Calculation 1.3'!AK6&gt;=50,"**",IF('Calculation 1.3'!AK6&gt;=25,"*","")))</f>
        <v>*</v>
      </c>
      <c r="W18" s="21"/>
      <c r="X18" s="51">
        <f>'Calculation 1.3'!AM6</f>
        <v>52.527999999999999</v>
      </c>
      <c r="Y18" s="51">
        <f>'Calculation 1.3'!AN6</f>
        <v>0.3</v>
      </c>
      <c r="Z18" s="21" t="str">
        <f>IF('Calculation 1.3'!AO6="","",IF('Calculation 1.3'!AO6&gt;=50,"**",IF('Calculation 1.3'!AO6&gt;=25,"*","")))</f>
        <v>*</v>
      </c>
      <c r="AA18" s="51">
        <f>'Calculation 1.3'!AP6</f>
        <v>741.57100000000003</v>
      </c>
      <c r="AB18" s="51">
        <f>'Calculation 1.3'!AQ6</f>
        <v>4.2300000000000004</v>
      </c>
      <c r="AC18" s="21" t="str">
        <f>IF('Calculation 1.3'!AR6="","",IF('Calculation 1.3'!AR6&gt;=50,"**",IF('Calculation 1.3'!AR6&gt;=25,"*","")))</f>
        <v/>
      </c>
      <c r="AD18" s="51">
        <f>'Calculation 1.3'!AS6</f>
        <v>794.09900000000005</v>
      </c>
      <c r="AE18" s="51">
        <f>'Calculation 1.3'!AT6</f>
        <v>4.53</v>
      </c>
      <c r="AF18" s="21" t="str">
        <f>IF('Calculation 1.3'!AU6="","",IF('Calculation 1.3'!AU6&gt;=50,"**",IF('Calculation 1.3'!AU6&gt;=25,"*","")))</f>
        <v/>
      </c>
      <c r="AG18" s="21"/>
      <c r="AH18" s="51">
        <f>'Calculation 1.3'!AW6</f>
        <v>405.26400000000001</v>
      </c>
      <c r="AI18" s="51">
        <f>'Calculation 1.3'!AX6</f>
        <v>2.3119999999999998</v>
      </c>
      <c r="AJ18" s="21" t="str">
        <f>IF('Calculation 1.3'!AY6="","",IF('Calculation 1.3'!AY6&gt;=50,"**",IF('Calculation 1.3'!AY6&gt;=25,"*","")))</f>
        <v/>
      </c>
      <c r="AK18" s="21"/>
      <c r="AL18" s="51">
        <f>'Calculation 1.3'!BA6</f>
        <v>1199.364</v>
      </c>
      <c r="AM18" s="51">
        <f>'Calculation 1.3'!BB6</f>
        <v>6.8419999999999996</v>
      </c>
      <c r="AN18" s="21" t="str">
        <f>IF('Calculation 1.3'!BC6="","",IF('Calculation 1.3'!BC6&gt;=50,"**",IF('Calculation 1.3'!BC6&gt;=25,"*","")))</f>
        <v/>
      </c>
      <c r="AO18" s="21"/>
      <c r="AP18" s="51">
        <f>'Calculation 1.3'!BE6</f>
        <v>2564.431</v>
      </c>
      <c r="AQ18" s="51">
        <f>'Calculation 1.3'!BF6</f>
        <v>14.629</v>
      </c>
      <c r="AR18" s="21" t="str">
        <f>IF('Calculation 1.3'!BG6="","",IF('Calculation 1.3'!BG6&gt;=50,"**",IF('Calculation 1.3'!BG6&gt;=25,"*","")))</f>
        <v/>
      </c>
      <c r="AS18" s="51">
        <f>'Calculation 1.3'!BH6</f>
        <v>1840.5229999999999</v>
      </c>
      <c r="AT18" s="51">
        <f>'Calculation 1.3'!BI6</f>
        <v>10.499000000000001</v>
      </c>
      <c r="AU18" s="21" t="str">
        <f>IF('Calculation 1.3'!BJ6="","",IF('Calculation 1.3'!BJ6&gt;=50,"**",IF('Calculation 1.3'!BJ6&gt;=25,"*","")))</f>
        <v/>
      </c>
      <c r="AV18" s="51">
        <f>'Calculation 1.3'!BK6</f>
        <v>4404.9549999999999</v>
      </c>
      <c r="AW18" s="51">
        <f>'Calculation 1.3'!BL6</f>
        <v>25.128</v>
      </c>
      <c r="AX18" s="21" t="str">
        <f>IF('Calculation 1.3'!BM6="","",IF('Calculation 1.3'!BM6&gt;=50,"**",IF('Calculation 1.3'!BM6&gt;=25,"*","")))</f>
        <v/>
      </c>
      <c r="AY18" s="21"/>
      <c r="AZ18" s="51">
        <f>'Calculation 1.3'!BO6</f>
        <v>5720.616</v>
      </c>
      <c r="BA18" s="51">
        <f>'Calculation 1.3'!BP6</f>
        <v>32.634</v>
      </c>
      <c r="BB18" s="21" t="str">
        <f>IF('Calculation 1.3'!BQ6="","",IF('Calculation 1.3'!BQ6&gt;=50,"**",IF('Calculation 1.3'!BQ6&gt;=25,"*","")))</f>
        <v/>
      </c>
      <c r="BC18" s="21"/>
      <c r="BD18" s="51">
        <f>'Calculation 1.3'!BS6</f>
        <v>17529.856</v>
      </c>
      <c r="BE18" s="51">
        <f>'Calculation 1.3'!BT6</f>
        <v>100</v>
      </c>
      <c r="BF18" s="21" t="str">
        <f>IF('Calculation 1.3'!BU6="","",IF('Calculation 1.3'!BU6&gt;=50,"**",IF('Calculation 1.3'!BU6&gt;=25,"*","")))</f>
        <v/>
      </c>
      <c r="BG18" s="13"/>
      <c r="BH18" s="13"/>
      <c r="BI18" s="13"/>
    </row>
    <row r="19" spans="1:61" ht="12.75" customHeight="1">
      <c r="A19" s="35">
        <v>42064</v>
      </c>
      <c r="B19" s="51">
        <f>'Calculation 1.3'!Q7</f>
        <v>11171.956</v>
      </c>
      <c r="C19" s="51">
        <f>'Calculation 1.3'!R7</f>
        <v>63.506</v>
      </c>
      <c r="D19" s="21" t="str">
        <f>IF('Calculation 1.3'!S7="","",IF('Calculation 1.3'!S7&gt;=50,"**",IF('Calculation 1.3'!S7&gt;=25,"*","")))</f>
        <v/>
      </c>
      <c r="E19" s="21"/>
      <c r="F19" s="51">
        <f>'Calculation 1.3'!U7</f>
        <v>63.17</v>
      </c>
      <c r="G19" s="51">
        <f>'Calculation 1.3'!V7</f>
        <v>0.35899999999999999</v>
      </c>
      <c r="H19" s="21" t="str">
        <f>IF('Calculation 1.3'!W7="","",IF('Calculation 1.3'!W7&gt;=50,"**",IF('Calculation 1.3'!W7&gt;=25,"*","")))</f>
        <v>*</v>
      </c>
      <c r="I19" s="51">
        <f>'Calculation 1.3'!X7</f>
        <v>668.08299999999997</v>
      </c>
      <c r="J19" s="51">
        <f>'Calculation 1.3'!Y7</f>
        <v>3.798</v>
      </c>
      <c r="K19" s="21" t="str">
        <f>IF('Calculation 1.3'!Z7="","",IF('Calculation 1.3'!Z7&gt;=50,"**",IF('Calculation 1.3'!Z7&gt;=25,"*","")))</f>
        <v/>
      </c>
      <c r="L19" s="51">
        <f>'Calculation 1.3'!AA7</f>
        <v>731.25300000000004</v>
      </c>
      <c r="M19" s="51">
        <f>'Calculation 1.3'!AB7</f>
        <v>4.157</v>
      </c>
      <c r="N19" s="21" t="str">
        <f>IF('Calculation 1.3'!AC7="","",IF('Calculation 1.3'!AC7&gt;=50,"**",IF('Calculation 1.3'!AC7&gt;=25,"*","")))</f>
        <v/>
      </c>
      <c r="O19" s="21"/>
      <c r="P19" s="51">
        <f>'Calculation 1.3'!AE7</f>
        <v>11903.208000000001</v>
      </c>
      <c r="Q19" s="51">
        <f>'Calculation 1.3'!AF7</f>
        <v>67.662999999999997</v>
      </c>
      <c r="R19" s="21" t="str">
        <f>IF('Calculation 1.3'!AG7="","",IF('Calculation 1.3'!AG7&gt;=50,"**",IF('Calculation 1.3'!AG7&gt;=25,"*","")))</f>
        <v/>
      </c>
      <c r="S19" s="21"/>
      <c r="T19" s="51">
        <f>'Calculation 1.3'!AI7</f>
        <v>175.63</v>
      </c>
      <c r="U19" s="51">
        <f>'Calculation 1.3'!AJ7</f>
        <v>0.998</v>
      </c>
      <c r="V19" s="21" t="str">
        <f>IF('Calculation 1.3'!AK7="","",IF('Calculation 1.3'!AK7&gt;=50,"**",IF('Calculation 1.3'!AK7&gt;=25,"*","")))</f>
        <v/>
      </c>
      <c r="W19" s="21"/>
      <c r="X19" s="51">
        <f>'Calculation 1.3'!AM7</f>
        <v>127.145</v>
      </c>
      <c r="Y19" s="51">
        <f>'Calculation 1.3'!AN7</f>
        <v>0.72299999999999998</v>
      </c>
      <c r="Z19" s="21" t="str">
        <f>IF('Calculation 1.3'!AO7="","",IF('Calculation 1.3'!AO7&gt;=50,"**",IF('Calculation 1.3'!AO7&gt;=25,"*","")))</f>
        <v>*</v>
      </c>
      <c r="AA19" s="51">
        <f>'Calculation 1.3'!AP7</f>
        <v>673.36500000000001</v>
      </c>
      <c r="AB19" s="51">
        <f>'Calculation 1.3'!AQ7</f>
        <v>3.8279999999999998</v>
      </c>
      <c r="AC19" s="21" t="str">
        <f>IF('Calculation 1.3'!AR7="","",IF('Calculation 1.3'!AR7&gt;=50,"**",IF('Calculation 1.3'!AR7&gt;=25,"*","")))</f>
        <v/>
      </c>
      <c r="AD19" s="51">
        <f>'Calculation 1.3'!AS7</f>
        <v>800.51099999999997</v>
      </c>
      <c r="AE19" s="51">
        <f>'Calculation 1.3'!AT7</f>
        <v>4.55</v>
      </c>
      <c r="AF19" s="21" t="str">
        <f>IF('Calculation 1.3'!AU7="","",IF('Calculation 1.3'!AU7&gt;=50,"**",IF('Calculation 1.3'!AU7&gt;=25,"*","")))</f>
        <v/>
      </c>
      <c r="AG19" s="21"/>
      <c r="AH19" s="51">
        <f>'Calculation 1.3'!AW7</f>
        <v>338.61599999999999</v>
      </c>
      <c r="AI19" s="51">
        <f>'Calculation 1.3'!AX7</f>
        <v>1.925</v>
      </c>
      <c r="AJ19" s="21" t="str">
        <f>IF('Calculation 1.3'!AY7="","",IF('Calculation 1.3'!AY7&gt;=50,"**",IF('Calculation 1.3'!AY7&gt;=25,"*","")))</f>
        <v/>
      </c>
      <c r="AK19" s="21"/>
      <c r="AL19" s="51">
        <f>'Calculation 1.3'!BA7</f>
        <v>1139.127</v>
      </c>
      <c r="AM19" s="51">
        <f>'Calculation 1.3'!BB7</f>
        <v>6.4749999999999996</v>
      </c>
      <c r="AN19" s="21" t="str">
        <f>IF('Calculation 1.3'!BC7="","",IF('Calculation 1.3'!BC7&gt;=50,"**",IF('Calculation 1.3'!BC7&gt;=25,"*","")))</f>
        <v/>
      </c>
      <c r="AO19" s="21"/>
      <c r="AP19" s="51">
        <f>'Calculation 1.3'!BE7</f>
        <v>2546.9699999999998</v>
      </c>
      <c r="AQ19" s="51">
        <f>'Calculation 1.3'!BF7</f>
        <v>14.478</v>
      </c>
      <c r="AR19" s="21" t="str">
        <f>IF('Calculation 1.3'!BG7="","",IF('Calculation 1.3'!BG7&gt;=50,"**",IF('Calculation 1.3'!BG7&gt;=25,"*","")))</f>
        <v/>
      </c>
      <c r="AS19" s="51">
        <f>'Calculation 1.3'!BH7</f>
        <v>1826.921</v>
      </c>
      <c r="AT19" s="51">
        <f>'Calculation 1.3'!BI7</f>
        <v>10.385</v>
      </c>
      <c r="AU19" s="21" t="str">
        <f>IF('Calculation 1.3'!BJ7="","",IF('Calculation 1.3'!BJ7&gt;=50,"**",IF('Calculation 1.3'!BJ7&gt;=25,"*","")))</f>
        <v/>
      </c>
      <c r="AV19" s="51">
        <f>'Calculation 1.3'!BK7</f>
        <v>4373.8900000000003</v>
      </c>
      <c r="AW19" s="51">
        <f>'Calculation 1.3'!BL7</f>
        <v>24.863</v>
      </c>
      <c r="AX19" s="21" t="str">
        <f>IF('Calculation 1.3'!BM7="","",IF('Calculation 1.3'!BM7&gt;=50,"**",IF('Calculation 1.3'!BM7&gt;=25,"*","")))</f>
        <v/>
      </c>
      <c r="AY19" s="21"/>
      <c r="AZ19" s="51">
        <f>'Calculation 1.3'!BO7</f>
        <v>5688.6469999999999</v>
      </c>
      <c r="BA19" s="51">
        <f>'Calculation 1.3'!BP7</f>
        <v>32.337000000000003</v>
      </c>
      <c r="BB19" s="21" t="str">
        <f>IF('Calculation 1.3'!BQ7="","",IF('Calculation 1.3'!BQ7&gt;=50,"**",IF('Calculation 1.3'!BQ7&gt;=25,"*","")))</f>
        <v/>
      </c>
      <c r="BC19" s="21"/>
      <c r="BD19" s="51">
        <f>'Calculation 1.3'!BS7</f>
        <v>17591.856</v>
      </c>
      <c r="BE19" s="51">
        <f>'Calculation 1.3'!BT7</f>
        <v>100</v>
      </c>
      <c r="BF19" s="21" t="str">
        <f>IF('Calculation 1.3'!BU7="","",IF('Calculation 1.3'!BU7&gt;=50,"**",IF('Calculation 1.3'!BU7&gt;=25,"*","")))</f>
        <v/>
      </c>
      <c r="BG19" s="13"/>
      <c r="BH19" s="13"/>
      <c r="BI19" s="13"/>
    </row>
    <row r="20" spans="1:61" ht="12.75" customHeight="1">
      <c r="A20" s="35">
        <v>42156</v>
      </c>
      <c r="B20" s="51">
        <f>'Calculation 1.3'!Q8</f>
        <v>11302.511</v>
      </c>
      <c r="C20" s="51">
        <f>'Calculation 1.3'!R8</f>
        <v>64.021000000000001</v>
      </c>
      <c r="D20" s="21" t="str">
        <f>IF('Calculation 1.3'!S8="","",IF('Calculation 1.3'!S8&gt;=50,"**",IF('Calculation 1.3'!S8&gt;=25,"*","")))</f>
        <v/>
      </c>
      <c r="E20" s="21"/>
      <c r="F20" s="51">
        <f>'Calculation 1.3'!U8</f>
        <v>17.141999999999999</v>
      </c>
      <c r="G20" s="51">
        <f>'Calculation 1.3'!V8</f>
        <v>9.7000000000000003E-2</v>
      </c>
      <c r="H20" s="21" t="str">
        <f>IF('Calculation 1.3'!W8="","",IF('Calculation 1.3'!W8&gt;=50,"**",IF('Calculation 1.3'!W8&gt;=25,"*","")))</f>
        <v>**</v>
      </c>
      <c r="I20" s="51">
        <f>'Calculation 1.3'!X8</f>
        <v>635.55399999999997</v>
      </c>
      <c r="J20" s="51">
        <f>'Calculation 1.3'!Y8</f>
        <v>3.6</v>
      </c>
      <c r="K20" s="21" t="str">
        <f>IF('Calculation 1.3'!Z8="","",IF('Calculation 1.3'!Z8&gt;=50,"**",IF('Calculation 1.3'!Z8&gt;=25,"*","")))</f>
        <v/>
      </c>
      <c r="L20" s="51">
        <f>'Calculation 1.3'!AA8</f>
        <v>652.697</v>
      </c>
      <c r="M20" s="51">
        <f>'Calculation 1.3'!AB8</f>
        <v>3.6970000000000001</v>
      </c>
      <c r="N20" s="21" t="str">
        <f>IF('Calculation 1.3'!AC8="","",IF('Calculation 1.3'!AC8&gt;=50,"**",IF('Calculation 1.3'!AC8&gt;=25,"*","")))</f>
        <v/>
      </c>
      <c r="O20" s="21"/>
      <c r="P20" s="51">
        <f>'Calculation 1.3'!AE8</f>
        <v>11955.208000000001</v>
      </c>
      <c r="Q20" s="51">
        <f>'Calculation 1.3'!AF8</f>
        <v>67.718000000000004</v>
      </c>
      <c r="R20" s="21" t="str">
        <f>IF('Calculation 1.3'!AG8="","",IF('Calculation 1.3'!AG8&gt;=50,"**",IF('Calculation 1.3'!AG8&gt;=25,"*","")))</f>
        <v/>
      </c>
      <c r="S20" s="21"/>
      <c r="T20" s="51">
        <f>'Calculation 1.3'!AI8</f>
        <v>103.749</v>
      </c>
      <c r="U20" s="51">
        <f>'Calculation 1.3'!AJ8</f>
        <v>0.58799999999999997</v>
      </c>
      <c r="V20" s="21" t="str">
        <f>IF('Calculation 1.3'!AK8="","",IF('Calculation 1.3'!AK8&gt;=50,"**",IF('Calculation 1.3'!AK8&gt;=25,"*","")))</f>
        <v/>
      </c>
      <c r="W20" s="21"/>
      <c r="X20" s="51">
        <f>'Calculation 1.3'!AM8</f>
        <v>69.613</v>
      </c>
      <c r="Y20" s="51">
        <f>'Calculation 1.3'!AN8</f>
        <v>0.39400000000000002</v>
      </c>
      <c r="Z20" s="21" t="str">
        <f>IF('Calculation 1.3'!AO8="","",IF('Calculation 1.3'!AO8&gt;=50,"**",IF('Calculation 1.3'!AO8&gt;=25,"*","")))</f>
        <v>*</v>
      </c>
      <c r="AA20" s="51">
        <f>'Calculation 1.3'!AP8</f>
        <v>716.02599999999995</v>
      </c>
      <c r="AB20" s="51">
        <f>'Calculation 1.3'!AQ8</f>
        <v>4.056</v>
      </c>
      <c r="AC20" s="21" t="str">
        <f>IF('Calculation 1.3'!AR8="","",IF('Calculation 1.3'!AR8&gt;=50,"**",IF('Calculation 1.3'!AR8&gt;=25,"*","")))</f>
        <v/>
      </c>
      <c r="AD20" s="51">
        <f>'Calculation 1.3'!AS8</f>
        <v>785.64</v>
      </c>
      <c r="AE20" s="51">
        <f>'Calculation 1.3'!AT8</f>
        <v>4.45</v>
      </c>
      <c r="AF20" s="21" t="str">
        <f>IF('Calculation 1.3'!AU8="","",IF('Calculation 1.3'!AU8&gt;=50,"**",IF('Calculation 1.3'!AU8&gt;=25,"*","")))</f>
        <v/>
      </c>
      <c r="AG20" s="21"/>
      <c r="AH20" s="51">
        <f>'Calculation 1.3'!AW8</f>
        <v>392.28399999999999</v>
      </c>
      <c r="AI20" s="51">
        <f>'Calculation 1.3'!AX8</f>
        <v>2.222</v>
      </c>
      <c r="AJ20" s="21" t="str">
        <f>IF('Calculation 1.3'!AY8="","",IF('Calculation 1.3'!AY8&gt;=50,"**",IF('Calculation 1.3'!AY8&gt;=25,"*","")))</f>
        <v/>
      </c>
      <c r="AK20" s="21"/>
      <c r="AL20" s="51">
        <f>'Calculation 1.3'!BA8</f>
        <v>1177.923</v>
      </c>
      <c r="AM20" s="51">
        <f>'Calculation 1.3'!BB8</f>
        <v>6.6719999999999997</v>
      </c>
      <c r="AN20" s="21" t="str">
        <f>IF('Calculation 1.3'!BC8="","",IF('Calculation 1.3'!BC8&gt;=50,"**",IF('Calculation 1.3'!BC8&gt;=25,"*","")))</f>
        <v/>
      </c>
      <c r="AO20" s="21"/>
      <c r="AP20" s="51">
        <f>'Calculation 1.3'!BE8</f>
        <v>2643.2739999999999</v>
      </c>
      <c r="AQ20" s="51">
        <f>'Calculation 1.3'!BF8</f>
        <v>14.972</v>
      </c>
      <c r="AR20" s="21" t="str">
        <f>IF('Calculation 1.3'!BG8="","",IF('Calculation 1.3'!BG8&gt;=50,"**",IF('Calculation 1.3'!BG8&gt;=25,"*","")))</f>
        <v/>
      </c>
      <c r="AS20" s="51">
        <f>'Calculation 1.3'!BH8</f>
        <v>1774.3630000000001</v>
      </c>
      <c r="AT20" s="51">
        <f>'Calculation 1.3'!BI8</f>
        <v>10.050000000000001</v>
      </c>
      <c r="AU20" s="21" t="str">
        <f>IF('Calculation 1.3'!BJ8="","",IF('Calculation 1.3'!BJ8&gt;=50,"**",IF('Calculation 1.3'!BJ8&gt;=25,"*","")))</f>
        <v/>
      </c>
      <c r="AV20" s="51">
        <f>'Calculation 1.3'!BK8</f>
        <v>4417.6369999999997</v>
      </c>
      <c r="AW20" s="51">
        <f>'Calculation 1.3'!BL8</f>
        <v>25.023</v>
      </c>
      <c r="AX20" s="21" t="str">
        <f>IF('Calculation 1.3'!BM8="","",IF('Calculation 1.3'!BM8&gt;=50,"**",IF('Calculation 1.3'!BM8&gt;=25,"*","")))</f>
        <v/>
      </c>
      <c r="AY20" s="21"/>
      <c r="AZ20" s="51">
        <f>'Calculation 1.3'!BO8</f>
        <v>5699.3090000000002</v>
      </c>
      <c r="BA20" s="51">
        <f>'Calculation 1.3'!BP8</f>
        <v>32.281999999999996</v>
      </c>
      <c r="BB20" s="21" t="str">
        <f>IF('Calculation 1.3'!BQ8="","",IF('Calculation 1.3'!BQ8&gt;=50,"**",IF('Calculation 1.3'!BQ8&gt;=25,"*","")))</f>
        <v/>
      </c>
      <c r="BC20" s="21"/>
      <c r="BD20" s="51">
        <f>'Calculation 1.3'!BS8</f>
        <v>17654.518</v>
      </c>
      <c r="BE20" s="51">
        <f>'Calculation 1.3'!BT8</f>
        <v>100</v>
      </c>
      <c r="BF20" s="21" t="str">
        <f>IF('Calculation 1.3'!BU8="","",IF('Calculation 1.3'!BU8&gt;=50,"**",IF('Calculation 1.3'!BU8&gt;=25,"*","")))</f>
        <v/>
      </c>
      <c r="BG20" s="13"/>
      <c r="BH20" s="13"/>
      <c r="BI20" s="13"/>
    </row>
    <row r="21" spans="1:61" ht="12.75" customHeight="1">
      <c r="A21" s="55" t="str">
        <f>TEXT(DATE(YEAR(A17)+2,1,1),"yyyy") &amp; "-" &amp; TEXT(DATE(YEAR(A17)+3,1,1),"yy")</f>
        <v>2016-17</v>
      </c>
      <c r="B21" s="51" t="str">
        <f>'Calculation 1.3'!Q9</f>
        <v/>
      </c>
      <c r="C21" s="51" t="str">
        <f>'Calculation 1.3'!R9</f>
        <v/>
      </c>
      <c r="D21" s="21" t="str">
        <f>IF('Calculation 1.3'!S9="","",IF('Calculation 1.3'!S9&gt;=50,"**",IF('Calculation 1.3'!S9&gt;=25,"*","")))</f>
        <v/>
      </c>
      <c r="E21" s="21"/>
      <c r="F21" s="51" t="str">
        <f>'Calculation 1.3'!U9</f>
        <v/>
      </c>
      <c r="G21" s="51" t="str">
        <f>'Calculation 1.3'!V9</f>
        <v/>
      </c>
      <c r="H21" s="21" t="str">
        <f>IF('Calculation 1.3'!W9="","",IF('Calculation 1.3'!W9&gt;=50,"**",IF('Calculation 1.3'!W9&gt;=25,"*","")))</f>
        <v/>
      </c>
      <c r="I21" s="51" t="str">
        <f>'Calculation 1.3'!X9</f>
        <v/>
      </c>
      <c r="J21" s="51" t="str">
        <f>'Calculation 1.3'!Y9</f>
        <v/>
      </c>
      <c r="K21" s="21" t="str">
        <f>IF('Calculation 1.3'!Z9="","",IF('Calculation 1.3'!Z9&gt;=50,"**",IF('Calculation 1.3'!Z9&gt;=25,"*","")))</f>
        <v/>
      </c>
      <c r="L21" s="51" t="str">
        <f>'Calculation 1.3'!AA9</f>
        <v/>
      </c>
      <c r="M21" s="51" t="str">
        <f>'Calculation 1.3'!AB9</f>
        <v/>
      </c>
      <c r="N21" s="21" t="str">
        <f>IF('Calculation 1.3'!AC9="","",IF('Calculation 1.3'!AC9&gt;=50,"**",IF('Calculation 1.3'!AC9&gt;=25,"*","")))</f>
        <v/>
      </c>
      <c r="O21" s="21"/>
      <c r="P21" s="51" t="str">
        <f>'Calculation 1.3'!AE9</f>
        <v/>
      </c>
      <c r="Q21" s="51" t="str">
        <f>'Calculation 1.3'!AF9</f>
        <v/>
      </c>
      <c r="R21" s="21" t="str">
        <f>IF('Calculation 1.3'!AG9="","",IF('Calculation 1.3'!AG9&gt;=50,"**",IF('Calculation 1.3'!AG9&gt;=25,"*","")))</f>
        <v/>
      </c>
      <c r="S21" s="21"/>
      <c r="T21" s="51" t="str">
        <f>'Calculation 1.3'!AI9</f>
        <v/>
      </c>
      <c r="U21" s="51" t="str">
        <f>'Calculation 1.3'!AJ9</f>
        <v/>
      </c>
      <c r="V21" s="21" t="str">
        <f>IF('Calculation 1.3'!AK9="","",IF('Calculation 1.3'!AK9&gt;=50,"**",IF('Calculation 1.3'!AK9&gt;=25,"*","")))</f>
        <v/>
      </c>
      <c r="W21" s="21"/>
      <c r="X21" s="51" t="str">
        <f>'Calculation 1.3'!AM9</f>
        <v/>
      </c>
      <c r="Y21" s="51" t="str">
        <f>'Calculation 1.3'!AN9</f>
        <v/>
      </c>
      <c r="Z21" s="21" t="str">
        <f>IF('Calculation 1.3'!AO9="","",IF('Calculation 1.3'!AO9&gt;=50,"**",IF('Calculation 1.3'!AO9&gt;=25,"*","")))</f>
        <v/>
      </c>
      <c r="AA21" s="51" t="str">
        <f>'Calculation 1.3'!AP9</f>
        <v/>
      </c>
      <c r="AB21" s="51" t="str">
        <f>'Calculation 1.3'!AQ9</f>
        <v/>
      </c>
      <c r="AC21" s="21" t="str">
        <f>IF('Calculation 1.3'!AR9="","",IF('Calculation 1.3'!AR9&gt;=50,"**",IF('Calculation 1.3'!AR9&gt;=25,"*","")))</f>
        <v/>
      </c>
      <c r="AD21" s="51" t="str">
        <f>'Calculation 1.3'!AS9</f>
        <v/>
      </c>
      <c r="AE21" s="51" t="str">
        <f>'Calculation 1.3'!AT9</f>
        <v/>
      </c>
      <c r="AF21" s="21" t="str">
        <f>IF('Calculation 1.3'!AU9="","",IF('Calculation 1.3'!AU9&gt;=50,"**",IF('Calculation 1.3'!AU9&gt;=25,"*","")))</f>
        <v/>
      </c>
      <c r="AG21" s="21"/>
      <c r="AH21" s="51" t="str">
        <f>'Calculation 1.3'!AW9</f>
        <v/>
      </c>
      <c r="AI21" s="51" t="str">
        <f>'Calculation 1.3'!AX9</f>
        <v/>
      </c>
      <c r="AJ21" s="21" t="str">
        <f>IF('Calculation 1.3'!AY9="","",IF('Calculation 1.3'!AY9&gt;=50,"**",IF('Calculation 1.3'!AY9&gt;=25,"*","")))</f>
        <v/>
      </c>
      <c r="AK21" s="21"/>
      <c r="AL21" s="51" t="str">
        <f>'Calculation 1.3'!BA9</f>
        <v/>
      </c>
      <c r="AM21" s="51" t="str">
        <f>'Calculation 1.3'!BB9</f>
        <v/>
      </c>
      <c r="AN21" s="21" t="str">
        <f>IF('Calculation 1.3'!BC9="","",IF('Calculation 1.3'!BC9&gt;=50,"**",IF('Calculation 1.3'!BC9&gt;=25,"*","")))</f>
        <v/>
      </c>
      <c r="AO21" s="21"/>
      <c r="AP21" s="51" t="str">
        <f>'Calculation 1.3'!BE9</f>
        <v/>
      </c>
      <c r="AQ21" s="51" t="str">
        <f>'Calculation 1.3'!BF9</f>
        <v/>
      </c>
      <c r="AR21" s="21" t="str">
        <f>IF('Calculation 1.3'!BG9="","",IF('Calculation 1.3'!BG9&gt;=50,"**",IF('Calculation 1.3'!BG9&gt;=25,"*","")))</f>
        <v/>
      </c>
      <c r="AS21" s="51" t="str">
        <f>'Calculation 1.3'!BH9</f>
        <v/>
      </c>
      <c r="AT21" s="51" t="str">
        <f>'Calculation 1.3'!BI9</f>
        <v/>
      </c>
      <c r="AU21" s="21" t="str">
        <f>IF('Calculation 1.3'!BJ9="","",IF('Calculation 1.3'!BJ9&gt;=50,"**",IF('Calculation 1.3'!BJ9&gt;=25,"*","")))</f>
        <v/>
      </c>
      <c r="AV21" s="51" t="str">
        <f>'Calculation 1.3'!BK9</f>
        <v/>
      </c>
      <c r="AW21" s="51" t="str">
        <f>'Calculation 1.3'!BL9</f>
        <v/>
      </c>
      <c r="AX21" s="21" t="str">
        <f>IF('Calculation 1.3'!BM9="","",IF('Calculation 1.3'!BM9&gt;=50,"**",IF('Calculation 1.3'!BM9&gt;=25,"*","")))</f>
        <v/>
      </c>
      <c r="AY21" s="21"/>
      <c r="AZ21" s="51" t="str">
        <f>'Calculation 1.3'!BO9</f>
        <v/>
      </c>
      <c r="BA21" s="51" t="str">
        <f>'Calculation 1.3'!BP9</f>
        <v/>
      </c>
      <c r="BB21" s="21" t="str">
        <f>IF('Calculation 1.3'!BQ9="","",IF('Calculation 1.3'!BQ9&gt;=50,"**",IF('Calculation 1.3'!BQ9&gt;=25,"*","")))</f>
        <v/>
      </c>
      <c r="BC21" s="21"/>
      <c r="BD21" s="51" t="str">
        <f>'Calculation 1.3'!BS9</f>
        <v/>
      </c>
      <c r="BE21" s="51" t="str">
        <f>'Calculation 1.3'!BT9</f>
        <v/>
      </c>
      <c r="BF21" s="21" t="str">
        <f>IF('Calculation 1.3'!BU9="","",IF('Calculation 1.3'!BU9&gt;=50,"**",IF('Calculation 1.3'!BU9&gt;=25,"*","")))</f>
        <v/>
      </c>
      <c r="BG21" s="13"/>
      <c r="BH21" s="13"/>
      <c r="BI21" s="13"/>
    </row>
    <row r="22" spans="1:61" ht="12.75" customHeight="1">
      <c r="A22" s="35" t="str">
        <f>TEXT(DATE(YEAR(A17)+2,9,1), "mmm-yy")</f>
        <v>Sep-16</v>
      </c>
      <c r="B22" s="51">
        <f>'Calculation 1.3'!Q10</f>
        <v>11474.195</v>
      </c>
      <c r="C22" s="51">
        <f>'Calculation 1.3'!R10</f>
        <v>63.542000000000002</v>
      </c>
      <c r="D22" s="21" t="str">
        <f>IF('Calculation 1.3'!S10="","",IF('Calculation 1.3'!S10&gt;=50,"**",IF('Calculation 1.3'!S10&gt;=25,"*","")))</f>
        <v/>
      </c>
      <c r="E22" s="21"/>
      <c r="F22" s="51">
        <f>'Calculation 1.3'!U10</f>
        <v>15.098000000000001</v>
      </c>
      <c r="G22" s="51">
        <f>'Calculation 1.3'!V10</f>
        <v>8.4000000000000005E-2</v>
      </c>
      <c r="H22" s="21" t="str">
        <f>IF('Calculation 1.3'!W10="","",IF('Calculation 1.3'!W10&gt;=50,"**",IF('Calculation 1.3'!W10&gt;=25,"*","")))</f>
        <v>**</v>
      </c>
      <c r="I22" s="51">
        <f>'Calculation 1.3'!X10</f>
        <v>603.41999999999996</v>
      </c>
      <c r="J22" s="51">
        <f>'Calculation 1.3'!Y10</f>
        <v>3.3420000000000001</v>
      </c>
      <c r="K22" s="21" t="str">
        <f>IF('Calculation 1.3'!Z10="","",IF('Calculation 1.3'!Z10&gt;=50,"**",IF('Calculation 1.3'!Z10&gt;=25,"*","")))</f>
        <v/>
      </c>
      <c r="L22" s="51">
        <f>'Calculation 1.3'!AA10</f>
        <v>618.51800000000003</v>
      </c>
      <c r="M22" s="51">
        <f>'Calculation 1.3'!AB10</f>
        <v>3.4249999999999998</v>
      </c>
      <c r="N22" s="21" t="str">
        <f>IF('Calculation 1.3'!AC10="","",IF('Calculation 1.3'!AC10&gt;=50,"**",IF('Calculation 1.3'!AC10&gt;=25,"*","")))</f>
        <v/>
      </c>
      <c r="O22" s="21"/>
      <c r="P22" s="51">
        <f>'Calculation 1.3'!AE10</f>
        <v>12092.714</v>
      </c>
      <c r="Q22" s="51">
        <f>'Calculation 1.3'!AF10</f>
        <v>66.968000000000004</v>
      </c>
      <c r="R22" s="21" t="str">
        <f>IF('Calculation 1.3'!AG10="","",IF('Calculation 1.3'!AG10&gt;=50,"**",IF('Calculation 1.3'!AG10&gt;=25,"*","")))</f>
        <v/>
      </c>
      <c r="S22" s="21"/>
      <c r="T22" s="51">
        <f>'Calculation 1.3'!AI10</f>
        <v>90.191999999999993</v>
      </c>
      <c r="U22" s="51">
        <f>'Calculation 1.3'!AJ10</f>
        <v>0.499</v>
      </c>
      <c r="V22" s="21" t="str">
        <f>IF('Calculation 1.3'!AK10="","",IF('Calculation 1.3'!AK10&gt;=50,"**",IF('Calculation 1.3'!AK10&gt;=25,"*","")))</f>
        <v>*</v>
      </c>
      <c r="W22" s="21"/>
      <c r="X22" s="51">
        <f>'Calculation 1.3'!AM10</f>
        <v>39.484999999999999</v>
      </c>
      <c r="Y22" s="51">
        <f>'Calculation 1.3'!AN10</f>
        <v>0.219</v>
      </c>
      <c r="Z22" s="21" t="str">
        <f>IF('Calculation 1.3'!AO10="","",IF('Calculation 1.3'!AO10&gt;=50,"**",IF('Calculation 1.3'!AO10&gt;=25,"*","")))</f>
        <v>*</v>
      </c>
      <c r="AA22" s="51">
        <f>'Calculation 1.3'!AP10</f>
        <v>607.24699999999996</v>
      </c>
      <c r="AB22" s="51">
        <f>'Calculation 1.3'!AQ10</f>
        <v>3.363</v>
      </c>
      <c r="AC22" s="21" t="str">
        <f>IF('Calculation 1.3'!AR10="","",IF('Calculation 1.3'!AR10&gt;=50,"**",IF('Calculation 1.3'!AR10&gt;=25,"*","")))</f>
        <v/>
      </c>
      <c r="AD22" s="51">
        <f>'Calculation 1.3'!AS10</f>
        <v>646.73199999999997</v>
      </c>
      <c r="AE22" s="51">
        <f>'Calculation 1.3'!AT10</f>
        <v>3.5819999999999999</v>
      </c>
      <c r="AF22" s="21" t="str">
        <f>IF('Calculation 1.3'!AU10="","",IF('Calculation 1.3'!AU10&gt;=50,"**",IF('Calculation 1.3'!AU10&gt;=25,"*","")))</f>
        <v/>
      </c>
      <c r="AG22" s="21"/>
      <c r="AH22" s="51">
        <f>'Calculation 1.3'!AW10</f>
        <v>422.988</v>
      </c>
      <c r="AI22" s="51">
        <f>'Calculation 1.3'!AX10</f>
        <v>2.3420000000000001</v>
      </c>
      <c r="AJ22" s="21" t="str">
        <f>IF('Calculation 1.3'!AY10="","",IF('Calculation 1.3'!AY10&gt;=50,"**",IF('Calculation 1.3'!AY10&gt;=25,"*","")))</f>
        <v/>
      </c>
      <c r="AK22" s="21"/>
      <c r="AL22" s="51">
        <f>'Calculation 1.3'!BA10</f>
        <v>1069.72</v>
      </c>
      <c r="AM22" s="51">
        <f>'Calculation 1.3'!BB10</f>
        <v>5.9240000000000004</v>
      </c>
      <c r="AN22" s="21" t="str">
        <f>IF('Calculation 1.3'!BC10="","",IF('Calculation 1.3'!BC10&gt;=50,"**",IF('Calculation 1.3'!BC10&gt;=25,"*","")))</f>
        <v/>
      </c>
      <c r="AO22" s="21"/>
      <c r="AP22" s="51">
        <f>'Calculation 1.3'!BE10</f>
        <v>2706.5070000000001</v>
      </c>
      <c r="AQ22" s="51">
        <f>'Calculation 1.3'!BF10</f>
        <v>14.988</v>
      </c>
      <c r="AR22" s="21" t="str">
        <f>IF('Calculation 1.3'!BG10="","",IF('Calculation 1.3'!BG10&gt;=50,"**",IF('Calculation 1.3'!BG10&gt;=25,"*","")))</f>
        <v/>
      </c>
      <c r="AS22" s="51">
        <f>'Calculation 1.3'!BH10</f>
        <v>2098.386</v>
      </c>
      <c r="AT22" s="51">
        <f>'Calculation 1.3'!BI10</f>
        <v>11.621</v>
      </c>
      <c r="AU22" s="21" t="str">
        <f>IF('Calculation 1.3'!BJ10="","",IF('Calculation 1.3'!BJ10&gt;=50,"**",IF('Calculation 1.3'!BJ10&gt;=25,"*","")))</f>
        <v/>
      </c>
      <c r="AV22" s="51">
        <f>'Calculation 1.3'!BK10</f>
        <v>4804.8919999999998</v>
      </c>
      <c r="AW22" s="51">
        <f>'Calculation 1.3'!BL10</f>
        <v>26.609000000000002</v>
      </c>
      <c r="AX22" s="21" t="str">
        <f>IF('Calculation 1.3'!BM10="","",IF('Calculation 1.3'!BM10&gt;=50,"**",IF('Calculation 1.3'!BM10&gt;=25,"*","")))</f>
        <v/>
      </c>
      <c r="AY22" s="21"/>
      <c r="AZ22" s="51">
        <f>'Calculation 1.3'!BO10</f>
        <v>5964.8050000000003</v>
      </c>
      <c r="BA22" s="51">
        <f>'Calculation 1.3'!BP10</f>
        <v>33.031999999999996</v>
      </c>
      <c r="BB22" s="21" t="str">
        <f>IF('Calculation 1.3'!BQ10="","",IF('Calculation 1.3'!BQ10&gt;=50,"**",IF('Calculation 1.3'!BQ10&gt;=25,"*","")))</f>
        <v/>
      </c>
      <c r="BC22" s="21"/>
      <c r="BD22" s="51">
        <f>'Calculation 1.3'!BS10</f>
        <v>18057.518</v>
      </c>
      <c r="BE22" s="51">
        <f>'Calculation 1.3'!BT10</f>
        <v>100</v>
      </c>
      <c r="BF22" s="21" t="str">
        <f>IF('Calculation 1.3'!BU10="","",IF('Calculation 1.3'!BU10&gt;=50,"**",IF('Calculation 1.3'!BU10&gt;=25,"*","")))</f>
        <v/>
      </c>
      <c r="BG22" s="13"/>
      <c r="BH22" s="13"/>
      <c r="BI22" s="13"/>
    </row>
    <row r="23" spans="1:61" ht="12.75" customHeight="1">
      <c r="A23" s="35" t="str">
        <f>TEXT(DATE(YEAR(A17)+2,12,1), "mmm-yy")</f>
        <v>Dec-16</v>
      </c>
      <c r="B23" s="51">
        <f>'Calculation 1.3'!Q11</f>
        <v>11536.922</v>
      </c>
      <c r="C23" s="51">
        <f>'Calculation 1.3'!R11</f>
        <v>63.552</v>
      </c>
      <c r="D23" s="21" t="str">
        <f>IF('Calculation 1.3'!S11="","",IF('Calculation 1.3'!S11&gt;=50,"**",IF('Calculation 1.3'!S11&gt;=25,"*","")))</f>
        <v/>
      </c>
      <c r="E23" s="21"/>
      <c r="F23" s="51">
        <f>'Calculation 1.3'!U11</f>
        <v>16.228000000000002</v>
      </c>
      <c r="G23" s="51">
        <f>'Calculation 1.3'!V11</f>
        <v>8.8999999999999996E-2</v>
      </c>
      <c r="H23" s="21" t="str">
        <f>IF('Calculation 1.3'!W11="","",IF('Calculation 1.3'!W11&gt;=50,"**",IF('Calculation 1.3'!W11&gt;=25,"*","")))</f>
        <v>**</v>
      </c>
      <c r="I23" s="51">
        <f>'Calculation 1.3'!X11</f>
        <v>588.25199999999995</v>
      </c>
      <c r="J23" s="51">
        <f>'Calculation 1.3'!Y11</f>
        <v>3.24</v>
      </c>
      <c r="K23" s="21" t="str">
        <f>IF('Calculation 1.3'!Z11="","",IF('Calculation 1.3'!Z11&gt;=50,"**",IF('Calculation 1.3'!Z11&gt;=25,"*","")))</f>
        <v/>
      </c>
      <c r="L23" s="51">
        <f>'Calculation 1.3'!AA11</f>
        <v>604.48</v>
      </c>
      <c r="M23" s="51">
        <f>'Calculation 1.3'!AB11</f>
        <v>3.33</v>
      </c>
      <c r="N23" s="21" t="str">
        <f>IF('Calculation 1.3'!AC11="","",IF('Calculation 1.3'!AC11&gt;=50,"**",IF('Calculation 1.3'!AC11&gt;=25,"*","")))</f>
        <v/>
      </c>
      <c r="O23" s="21"/>
      <c r="P23" s="51">
        <f>'Calculation 1.3'!AE11</f>
        <v>12141.402</v>
      </c>
      <c r="Q23" s="51">
        <f>'Calculation 1.3'!AF11</f>
        <v>66.882000000000005</v>
      </c>
      <c r="R23" s="21" t="str">
        <f>IF('Calculation 1.3'!AG11="","",IF('Calculation 1.3'!AG11&gt;=50,"**",IF('Calculation 1.3'!AG11&gt;=25,"*","")))</f>
        <v/>
      </c>
      <c r="S23" s="21"/>
      <c r="T23" s="51">
        <f>'Calculation 1.3'!AI11</f>
        <v>170.67699999999999</v>
      </c>
      <c r="U23" s="51">
        <f>'Calculation 1.3'!AJ11</f>
        <v>0.94</v>
      </c>
      <c r="V23" s="21" t="str">
        <f>IF('Calculation 1.3'!AK11="","",IF('Calculation 1.3'!AK11&gt;=50,"**",IF('Calculation 1.3'!AK11&gt;=25,"*","")))</f>
        <v>*</v>
      </c>
      <c r="W23" s="21"/>
      <c r="X23" s="51">
        <f>'Calculation 1.3'!AM11</f>
        <v>28.082000000000001</v>
      </c>
      <c r="Y23" s="51">
        <f>'Calculation 1.3'!AN11</f>
        <v>0.155</v>
      </c>
      <c r="Z23" s="21" t="str">
        <f>IF('Calculation 1.3'!AO11="","",IF('Calculation 1.3'!AO11&gt;=50,"**",IF('Calculation 1.3'!AO11&gt;=25,"*","")))</f>
        <v>*</v>
      </c>
      <c r="AA23" s="51">
        <f>'Calculation 1.3'!AP11</f>
        <v>623.48099999999999</v>
      </c>
      <c r="AB23" s="51">
        <f>'Calculation 1.3'!AQ11</f>
        <v>3.4350000000000001</v>
      </c>
      <c r="AC23" s="21" t="str">
        <f>IF('Calculation 1.3'!AR11="","",IF('Calculation 1.3'!AR11&gt;=50,"**",IF('Calculation 1.3'!AR11&gt;=25,"*","")))</f>
        <v/>
      </c>
      <c r="AD23" s="51">
        <f>'Calculation 1.3'!AS11</f>
        <v>651.56200000000001</v>
      </c>
      <c r="AE23" s="51">
        <f>'Calculation 1.3'!AT11</f>
        <v>3.589</v>
      </c>
      <c r="AF23" s="21" t="str">
        <f>IF('Calculation 1.3'!AU11="","",IF('Calculation 1.3'!AU11&gt;=50,"**",IF('Calculation 1.3'!AU11&gt;=25,"*","")))</f>
        <v/>
      </c>
      <c r="AG23" s="21"/>
      <c r="AH23" s="51">
        <f>'Calculation 1.3'!AW11</f>
        <v>336.79199999999997</v>
      </c>
      <c r="AI23" s="51">
        <f>'Calculation 1.3'!AX11</f>
        <v>1.855</v>
      </c>
      <c r="AJ23" s="21" t="str">
        <f>IF('Calculation 1.3'!AY11="","",IF('Calculation 1.3'!AY11&gt;=50,"**",IF('Calculation 1.3'!AY11&gt;=25,"*","")))</f>
        <v/>
      </c>
      <c r="AK23" s="21"/>
      <c r="AL23" s="51">
        <f>'Calculation 1.3'!BA11</f>
        <v>988.35500000000002</v>
      </c>
      <c r="AM23" s="51">
        <f>'Calculation 1.3'!BB11</f>
        <v>5.444</v>
      </c>
      <c r="AN23" s="21" t="str">
        <f>IF('Calculation 1.3'!BC11="","",IF('Calculation 1.3'!BC11&gt;=50,"**",IF('Calculation 1.3'!BC11&gt;=25,"*","")))</f>
        <v/>
      </c>
      <c r="AO23" s="21"/>
      <c r="AP23" s="51">
        <f>'Calculation 1.3'!BE11</f>
        <v>2394.1779999999999</v>
      </c>
      <c r="AQ23" s="51">
        <f>'Calculation 1.3'!BF11</f>
        <v>13.189</v>
      </c>
      <c r="AR23" s="21" t="str">
        <f>IF('Calculation 1.3'!BG11="","",IF('Calculation 1.3'!BG11&gt;=50,"**",IF('Calculation 1.3'!BG11&gt;=25,"*","")))</f>
        <v/>
      </c>
      <c r="AS23" s="51">
        <f>'Calculation 1.3'!BH11</f>
        <v>2458.8449999999998</v>
      </c>
      <c r="AT23" s="51">
        <f>'Calculation 1.3'!BI11</f>
        <v>13.545</v>
      </c>
      <c r="AU23" s="21" t="str">
        <f>IF('Calculation 1.3'!BJ11="","",IF('Calculation 1.3'!BJ11&gt;=50,"**",IF('Calculation 1.3'!BJ11&gt;=25,"*","")))</f>
        <v/>
      </c>
      <c r="AV23" s="51">
        <f>'Calculation 1.3'!BK11</f>
        <v>4853.0230000000001</v>
      </c>
      <c r="AW23" s="51">
        <f>'Calculation 1.3'!BL11</f>
        <v>26.733000000000001</v>
      </c>
      <c r="AX23" s="21" t="str">
        <f>IF('Calculation 1.3'!BM11="","",IF('Calculation 1.3'!BM11&gt;=50,"**",IF('Calculation 1.3'!BM11&gt;=25,"*","")))</f>
        <v/>
      </c>
      <c r="AY23" s="21"/>
      <c r="AZ23" s="51">
        <f>'Calculation 1.3'!BO11</f>
        <v>6012.0550000000003</v>
      </c>
      <c r="BA23" s="51">
        <f>'Calculation 1.3'!BP11</f>
        <v>33.118000000000002</v>
      </c>
      <c r="BB23" s="21" t="str">
        <f>IF('Calculation 1.3'!BQ11="","",IF('Calculation 1.3'!BQ11&gt;=50,"**",IF('Calculation 1.3'!BQ11&gt;=25,"*","")))</f>
        <v/>
      </c>
      <c r="BC23" s="21"/>
      <c r="BD23" s="51">
        <f>'Calculation 1.3'!BS11</f>
        <v>18153.455999999998</v>
      </c>
      <c r="BE23" s="51">
        <f>'Calculation 1.3'!BT11</f>
        <v>100</v>
      </c>
      <c r="BF23" s="21" t="str">
        <f>IF('Calculation 1.3'!BU11="","",IF('Calculation 1.3'!BU11&gt;=50,"**",IF('Calculation 1.3'!BU11&gt;=25,"*","")))</f>
        <v/>
      </c>
      <c r="BG23" s="13"/>
      <c r="BH23" s="13"/>
      <c r="BI23" s="13"/>
    </row>
    <row r="24" spans="1:61" ht="12.75" customHeight="1">
      <c r="A24" s="35" t="str">
        <f>TEXT(DATE(YEAR(A17)+3,3,1), "mmm-yy")</f>
        <v>Mar-17</v>
      </c>
      <c r="B24" s="51">
        <f>'Calculation 1.3'!Q12</f>
        <v>11445.641</v>
      </c>
      <c r="C24" s="51">
        <f>'Calculation 1.3'!R12</f>
        <v>62.921999999999997</v>
      </c>
      <c r="D24" s="21" t="str">
        <f>IF('Calculation 1.3'!S12="","",IF('Calculation 1.3'!S12&gt;=50,"**",IF('Calculation 1.3'!S12&gt;=25,"*","")))</f>
        <v/>
      </c>
      <c r="E24" s="21"/>
      <c r="F24" s="51">
        <f>'Calculation 1.3'!U12</f>
        <v>17.739999999999998</v>
      </c>
      <c r="G24" s="51">
        <f>'Calculation 1.3'!V12</f>
        <v>9.8000000000000004E-2</v>
      </c>
      <c r="H24" s="21" t="str">
        <f>IF('Calculation 1.3'!W12="","",IF('Calculation 1.3'!W12&gt;=50,"**",IF('Calculation 1.3'!W12&gt;=25,"*","")))</f>
        <v>**</v>
      </c>
      <c r="I24" s="51">
        <f>'Calculation 1.3'!X12</f>
        <v>684.31299999999999</v>
      </c>
      <c r="J24" s="51">
        <f>'Calculation 1.3'!Y12</f>
        <v>3.762</v>
      </c>
      <c r="K24" s="21" t="str">
        <f>IF('Calculation 1.3'!Z12="","",IF('Calculation 1.3'!Z12&gt;=50,"**",IF('Calculation 1.3'!Z12&gt;=25,"*","")))</f>
        <v/>
      </c>
      <c r="L24" s="51">
        <f>'Calculation 1.3'!AA12</f>
        <v>702.053</v>
      </c>
      <c r="M24" s="51">
        <f>'Calculation 1.3'!AB12</f>
        <v>3.859</v>
      </c>
      <c r="N24" s="21" t="str">
        <f>IF('Calculation 1.3'!AC12="","",IF('Calculation 1.3'!AC12&gt;=50,"**",IF('Calculation 1.3'!AC12&gt;=25,"*","")))</f>
        <v/>
      </c>
      <c r="O24" s="21"/>
      <c r="P24" s="51">
        <f>'Calculation 1.3'!AE12</f>
        <v>12147.694</v>
      </c>
      <c r="Q24" s="51">
        <f>'Calculation 1.3'!AF12</f>
        <v>66.781000000000006</v>
      </c>
      <c r="R24" s="21" t="str">
        <f>IF('Calculation 1.3'!AG12="","",IF('Calculation 1.3'!AG12&gt;=50,"**",IF('Calculation 1.3'!AG12&gt;=25,"*","")))</f>
        <v/>
      </c>
      <c r="S24" s="21"/>
      <c r="T24" s="51">
        <f>'Calculation 1.3'!AI12</f>
        <v>214.04900000000001</v>
      </c>
      <c r="U24" s="51">
        <f>'Calculation 1.3'!AJ12</f>
        <v>1.177</v>
      </c>
      <c r="V24" s="21" t="str">
        <f>IF('Calculation 1.3'!AK12="","",IF('Calculation 1.3'!AK12&gt;=50,"**",IF('Calculation 1.3'!AK12&gt;=25,"*","")))</f>
        <v/>
      </c>
      <c r="W24" s="21"/>
      <c r="X24" s="51">
        <f>'Calculation 1.3'!AM12</f>
        <v>26.64</v>
      </c>
      <c r="Y24" s="51">
        <f>'Calculation 1.3'!AN12</f>
        <v>0.14599999999999999</v>
      </c>
      <c r="Z24" s="21" t="str">
        <f>IF('Calculation 1.3'!AO12="","",IF('Calculation 1.3'!AO12&gt;=50,"**",IF('Calculation 1.3'!AO12&gt;=25,"*","")))</f>
        <v>**</v>
      </c>
      <c r="AA24" s="51">
        <f>'Calculation 1.3'!AP12</f>
        <v>686.32</v>
      </c>
      <c r="AB24" s="51">
        <f>'Calculation 1.3'!AQ12</f>
        <v>3.7730000000000001</v>
      </c>
      <c r="AC24" s="21" t="str">
        <f>IF('Calculation 1.3'!AR12="","",IF('Calculation 1.3'!AR12&gt;=50,"**",IF('Calculation 1.3'!AR12&gt;=25,"*","")))</f>
        <v/>
      </c>
      <c r="AD24" s="51">
        <f>'Calculation 1.3'!AS12</f>
        <v>712.96</v>
      </c>
      <c r="AE24" s="51">
        <f>'Calculation 1.3'!AT12</f>
        <v>3.919</v>
      </c>
      <c r="AF24" s="21" t="str">
        <f>IF('Calculation 1.3'!AU12="","",IF('Calculation 1.3'!AU12&gt;=50,"**",IF('Calculation 1.3'!AU12&gt;=25,"*","")))</f>
        <v/>
      </c>
      <c r="AG24" s="21"/>
      <c r="AH24" s="51">
        <f>'Calculation 1.3'!AW12</f>
        <v>415.649</v>
      </c>
      <c r="AI24" s="51">
        <f>'Calculation 1.3'!AX12</f>
        <v>2.2850000000000001</v>
      </c>
      <c r="AJ24" s="21" t="str">
        <f>IF('Calculation 1.3'!AY12="","",IF('Calculation 1.3'!AY12&gt;=50,"**",IF('Calculation 1.3'!AY12&gt;=25,"*","")))</f>
        <v/>
      </c>
      <c r="AK24" s="21"/>
      <c r="AL24" s="51">
        <f>'Calculation 1.3'!BA12</f>
        <v>1128.6089999999999</v>
      </c>
      <c r="AM24" s="51">
        <f>'Calculation 1.3'!BB12</f>
        <v>6.2039999999999997</v>
      </c>
      <c r="AN24" s="21" t="str">
        <f>IF('Calculation 1.3'!BC12="","",IF('Calculation 1.3'!BC12&gt;=50,"**",IF('Calculation 1.3'!BC12&gt;=25,"*","")))</f>
        <v/>
      </c>
      <c r="AO24" s="21"/>
      <c r="AP24" s="51">
        <f>'Calculation 1.3'!BE12</f>
        <v>2484.9409999999998</v>
      </c>
      <c r="AQ24" s="51">
        <f>'Calculation 1.3'!BF12</f>
        <v>13.661</v>
      </c>
      <c r="AR24" s="21" t="str">
        <f>IF('Calculation 1.3'!BG12="","",IF('Calculation 1.3'!BG12&gt;=50,"**",IF('Calculation 1.3'!BG12&gt;=25,"*","")))</f>
        <v/>
      </c>
      <c r="AS24" s="51">
        <f>'Calculation 1.3'!BH12</f>
        <v>2214.9899999999998</v>
      </c>
      <c r="AT24" s="51">
        <f>'Calculation 1.3'!BI12</f>
        <v>12.177</v>
      </c>
      <c r="AU24" s="21" t="str">
        <f>IF('Calculation 1.3'!BJ12="","",IF('Calculation 1.3'!BJ12&gt;=50,"**",IF('Calculation 1.3'!BJ12&gt;=25,"*","")))</f>
        <v/>
      </c>
      <c r="AV24" s="51">
        <f>'Calculation 1.3'!BK12</f>
        <v>4699.93</v>
      </c>
      <c r="AW24" s="51">
        <f>'Calculation 1.3'!BL12</f>
        <v>25.838000000000001</v>
      </c>
      <c r="AX24" s="21" t="str">
        <f>IF('Calculation 1.3'!BM12="","",IF('Calculation 1.3'!BM12&gt;=50,"**",IF('Calculation 1.3'!BM12&gt;=25,"*","")))</f>
        <v/>
      </c>
      <c r="AY24" s="21"/>
      <c r="AZ24" s="51">
        <f>'Calculation 1.3'!BO12</f>
        <v>6042.5879999999997</v>
      </c>
      <c r="BA24" s="51">
        <f>'Calculation 1.3'!BP12</f>
        <v>33.219000000000001</v>
      </c>
      <c r="BB24" s="21" t="str">
        <f>IF('Calculation 1.3'!BQ12="","",IF('Calculation 1.3'!BQ12&gt;=50,"**",IF('Calculation 1.3'!BQ12&gt;=25,"*","")))</f>
        <v/>
      </c>
      <c r="BC24" s="21"/>
      <c r="BD24" s="51">
        <f>'Calculation 1.3'!BS12</f>
        <v>18190.281999999999</v>
      </c>
      <c r="BE24" s="51">
        <f>'Calculation 1.3'!BT12</f>
        <v>100</v>
      </c>
      <c r="BF24" s="21" t="str">
        <f>IF('Calculation 1.3'!BU12="","",IF('Calculation 1.3'!BU12&gt;=50,"**",IF('Calculation 1.3'!BU12&gt;=25,"*","")))</f>
        <v/>
      </c>
      <c r="BG24" s="13"/>
      <c r="BH24" s="13"/>
      <c r="BI24" s="13"/>
    </row>
    <row r="25" spans="1:61" ht="12.75" customHeight="1">
      <c r="A25" s="35" t="str">
        <f>TEXT(DATE(YEAR(A17)+3,6,1), "mmm-yy")</f>
        <v>Jun-17</v>
      </c>
      <c r="B25" s="51">
        <f>'Calculation 1.3'!Q13</f>
        <v>11649.459000000001</v>
      </c>
      <c r="C25" s="51">
        <f>'Calculation 1.3'!R13</f>
        <v>63.823</v>
      </c>
      <c r="D25" s="21" t="str">
        <f>IF('Calculation 1.3'!S13="","",IF('Calculation 1.3'!S13&gt;=50,"**",IF('Calculation 1.3'!S13&gt;=25,"*","")))</f>
        <v/>
      </c>
      <c r="E25" s="21"/>
      <c r="F25" s="51">
        <f>'Calculation 1.3'!U13</f>
        <v>33.756999999999998</v>
      </c>
      <c r="G25" s="51">
        <f>'Calculation 1.3'!V13</f>
        <v>0.185</v>
      </c>
      <c r="H25" s="21" t="str">
        <f>IF('Calculation 1.3'!W13="","",IF('Calculation 1.3'!W13&gt;=50,"**",IF('Calculation 1.3'!W13&gt;=25,"*","")))</f>
        <v>*</v>
      </c>
      <c r="I25" s="51">
        <f>'Calculation 1.3'!X13</f>
        <v>585.01599999999996</v>
      </c>
      <c r="J25" s="51">
        <f>'Calculation 1.3'!Y13</f>
        <v>3.2050000000000001</v>
      </c>
      <c r="K25" s="21" t="str">
        <f>IF('Calculation 1.3'!Z13="","",IF('Calculation 1.3'!Z13&gt;=50,"**",IF('Calculation 1.3'!Z13&gt;=25,"*","")))</f>
        <v/>
      </c>
      <c r="L25" s="51">
        <f>'Calculation 1.3'!AA13</f>
        <v>618.774</v>
      </c>
      <c r="M25" s="51">
        <f>'Calculation 1.3'!AB13</f>
        <v>3.39</v>
      </c>
      <c r="N25" s="21" t="str">
        <f>IF('Calculation 1.3'!AC13="","",IF('Calculation 1.3'!AC13&gt;=50,"**",IF('Calculation 1.3'!AC13&gt;=25,"*","")))</f>
        <v/>
      </c>
      <c r="O25" s="21"/>
      <c r="P25" s="51">
        <f>'Calculation 1.3'!AE13</f>
        <v>12268.233</v>
      </c>
      <c r="Q25" s="51">
        <f>'Calculation 1.3'!AF13</f>
        <v>67.212999999999994</v>
      </c>
      <c r="R25" s="21" t="str">
        <f>IF('Calculation 1.3'!AG13="","",IF('Calculation 1.3'!AG13&gt;=50,"**",IF('Calculation 1.3'!AG13&gt;=25,"*","")))</f>
        <v/>
      </c>
      <c r="S25" s="21"/>
      <c r="T25" s="51">
        <f>'Calculation 1.3'!AI13</f>
        <v>102.614</v>
      </c>
      <c r="U25" s="51">
        <f>'Calculation 1.3'!AJ13</f>
        <v>0.56200000000000006</v>
      </c>
      <c r="V25" s="21" t="str">
        <f>IF('Calculation 1.3'!AK13="","",IF('Calculation 1.3'!AK13&gt;=50,"**",IF('Calculation 1.3'!AK13&gt;=25,"*","")))</f>
        <v>*</v>
      </c>
      <c r="W25" s="21"/>
      <c r="X25" s="51">
        <f>'Calculation 1.3'!AM13</f>
        <v>20.619</v>
      </c>
      <c r="Y25" s="51">
        <f>'Calculation 1.3'!AN13</f>
        <v>0.113</v>
      </c>
      <c r="Z25" s="21" t="str">
        <f>IF('Calculation 1.3'!AO13="","",IF('Calculation 1.3'!AO13&gt;=50,"**",IF('Calculation 1.3'!AO13&gt;=25,"*","")))</f>
        <v>*</v>
      </c>
      <c r="AA25" s="51">
        <f>'Calculation 1.3'!AP13</f>
        <v>561.59299999999996</v>
      </c>
      <c r="AB25" s="51">
        <f>'Calculation 1.3'!AQ13</f>
        <v>3.077</v>
      </c>
      <c r="AC25" s="21" t="str">
        <f>IF('Calculation 1.3'!AR13="","",IF('Calculation 1.3'!AR13&gt;=50,"**",IF('Calculation 1.3'!AR13&gt;=25,"*","")))</f>
        <v/>
      </c>
      <c r="AD25" s="51">
        <f>'Calculation 1.3'!AS13</f>
        <v>582.21199999999999</v>
      </c>
      <c r="AE25" s="51">
        <f>'Calculation 1.3'!AT13</f>
        <v>3.19</v>
      </c>
      <c r="AF25" s="21" t="str">
        <f>IF('Calculation 1.3'!AU13="","",IF('Calculation 1.3'!AU13&gt;=50,"**",IF('Calculation 1.3'!AU13&gt;=25,"*","")))</f>
        <v/>
      </c>
      <c r="AG25" s="21"/>
      <c r="AH25" s="51">
        <f>'Calculation 1.3'!AW13</f>
        <v>347.26900000000001</v>
      </c>
      <c r="AI25" s="51">
        <f>'Calculation 1.3'!AX13</f>
        <v>1.903</v>
      </c>
      <c r="AJ25" s="21" t="str">
        <f>IF('Calculation 1.3'!AY13="","",IF('Calculation 1.3'!AY13&gt;=50,"**",IF('Calculation 1.3'!AY13&gt;=25,"*","")))</f>
        <v/>
      </c>
      <c r="AK25" s="21"/>
      <c r="AL25" s="51">
        <f>'Calculation 1.3'!BA13</f>
        <v>929.48199999999997</v>
      </c>
      <c r="AM25" s="51">
        <f>'Calculation 1.3'!BB13</f>
        <v>5.0919999999999996</v>
      </c>
      <c r="AN25" s="21" t="str">
        <f>IF('Calculation 1.3'!BC13="","",IF('Calculation 1.3'!BC13&gt;=50,"**",IF('Calculation 1.3'!BC13&gt;=25,"*","")))</f>
        <v/>
      </c>
      <c r="AO25" s="21"/>
      <c r="AP25" s="51">
        <f>'Calculation 1.3'!BE13</f>
        <v>2632.011</v>
      </c>
      <c r="AQ25" s="51">
        <f>'Calculation 1.3'!BF13</f>
        <v>14.42</v>
      </c>
      <c r="AR25" s="21" t="str">
        <f>IF('Calculation 1.3'!BG13="","",IF('Calculation 1.3'!BG13&gt;=50,"**",IF('Calculation 1.3'!BG13&gt;=25,"*","")))</f>
        <v/>
      </c>
      <c r="AS25" s="51">
        <f>'Calculation 1.3'!BH13</f>
        <v>2320.4389999999999</v>
      </c>
      <c r="AT25" s="51">
        <f>'Calculation 1.3'!BI13</f>
        <v>12.712999999999999</v>
      </c>
      <c r="AU25" s="21" t="str">
        <f>IF('Calculation 1.3'!BJ13="","",IF('Calculation 1.3'!BJ13&gt;=50,"**",IF('Calculation 1.3'!BJ13&gt;=25,"*","")))</f>
        <v/>
      </c>
      <c r="AV25" s="51">
        <f>'Calculation 1.3'!BK13</f>
        <v>4952.45</v>
      </c>
      <c r="AW25" s="51">
        <f>'Calculation 1.3'!BL13</f>
        <v>27.132999999999999</v>
      </c>
      <c r="AX25" s="21" t="str">
        <f>IF('Calculation 1.3'!BM13="","",IF('Calculation 1.3'!BM13&gt;=50,"**",IF('Calculation 1.3'!BM13&gt;=25,"*","")))</f>
        <v/>
      </c>
      <c r="AY25" s="21"/>
      <c r="AZ25" s="51">
        <f>'Calculation 1.3'!BO13</f>
        <v>5984.5460000000003</v>
      </c>
      <c r="BA25" s="51">
        <f>'Calculation 1.3'!BP13</f>
        <v>32.786999999999999</v>
      </c>
      <c r="BB25" s="21" t="str">
        <f>IF('Calculation 1.3'!BQ13="","",IF('Calculation 1.3'!BQ13&gt;=50,"**",IF('Calculation 1.3'!BQ13&gt;=25,"*","")))</f>
        <v/>
      </c>
      <c r="BC25" s="21"/>
      <c r="BD25" s="51">
        <f>'Calculation 1.3'!BS13</f>
        <v>18252.778999999999</v>
      </c>
      <c r="BE25" s="51">
        <f>'Calculation 1.3'!BT13</f>
        <v>100</v>
      </c>
      <c r="BF25" s="21" t="str">
        <f>IF('Calculation 1.3'!BU13="","",IF('Calculation 1.3'!BU13&gt;=50,"**",IF('Calculation 1.3'!BU13&gt;=25,"*","")))</f>
        <v/>
      </c>
      <c r="BG25" s="13"/>
      <c r="BH25" s="13"/>
      <c r="BI25" s="13"/>
    </row>
    <row r="26" spans="1:61" ht="12.75" customHeight="1">
      <c r="A26" s="55" t="str">
        <f>TEXT(DATE(YEAR(A22)+2,1,1),"yyyy") &amp; "-" &amp; TEXT(DATE(YEAR(A22)+3,1,1),"yy")</f>
        <v>2018-19</v>
      </c>
      <c r="B26" s="51" t="str">
        <f>'Calculation 1.3'!Q14</f>
        <v/>
      </c>
      <c r="C26" s="51" t="str">
        <f>'Calculation 1.3'!R14</f>
        <v/>
      </c>
      <c r="D26" s="21" t="str">
        <f>IF('Calculation 1.3'!S14="","",IF('Calculation 1.3'!S14&gt;=50,"**",IF('Calculation 1.3'!S14&gt;=25,"*","")))</f>
        <v/>
      </c>
      <c r="E26" s="21"/>
      <c r="F26" s="51" t="str">
        <f>'Calculation 1.3'!U14</f>
        <v/>
      </c>
      <c r="G26" s="51" t="str">
        <f>'Calculation 1.3'!V14</f>
        <v/>
      </c>
      <c r="H26" s="21" t="str">
        <f>IF('Calculation 1.3'!W14="","",IF('Calculation 1.3'!W14&gt;=50,"**",IF('Calculation 1.3'!W14&gt;=25,"*","")))</f>
        <v/>
      </c>
      <c r="I26" s="51" t="str">
        <f>'Calculation 1.3'!X14</f>
        <v/>
      </c>
      <c r="J26" s="51" t="str">
        <f>'Calculation 1.3'!Y14</f>
        <v/>
      </c>
      <c r="K26" s="21" t="str">
        <f>IF('Calculation 1.3'!Z14="","",IF('Calculation 1.3'!Z14&gt;=50,"**",IF('Calculation 1.3'!Z14&gt;=25,"*","")))</f>
        <v/>
      </c>
      <c r="L26" s="51" t="str">
        <f>'Calculation 1.3'!AA14</f>
        <v/>
      </c>
      <c r="M26" s="51" t="str">
        <f>'Calculation 1.3'!AB14</f>
        <v/>
      </c>
      <c r="N26" s="21" t="str">
        <f>IF('Calculation 1.3'!AC14="","",IF('Calculation 1.3'!AC14&gt;=50,"**",IF('Calculation 1.3'!AC14&gt;=25,"*","")))</f>
        <v/>
      </c>
      <c r="O26" s="21"/>
      <c r="P26" s="51" t="str">
        <f>'Calculation 1.3'!AE14</f>
        <v/>
      </c>
      <c r="Q26" s="51" t="str">
        <f>'Calculation 1.3'!AF14</f>
        <v/>
      </c>
      <c r="R26" s="21" t="str">
        <f>IF('Calculation 1.3'!AG14="","",IF('Calculation 1.3'!AG14&gt;=50,"**",IF('Calculation 1.3'!AG14&gt;=25,"*","")))</f>
        <v/>
      </c>
      <c r="S26" s="21"/>
      <c r="T26" s="51" t="str">
        <f>'Calculation 1.3'!AI14</f>
        <v/>
      </c>
      <c r="U26" s="51" t="str">
        <f>'Calculation 1.3'!AJ14</f>
        <v/>
      </c>
      <c r="V26" s="21" t="str">
        <f>IF('Calculation 1.3'!AK14="","",IF('Calculation 1.3'!AK14&gt;=50,"**",IF('Calculation 1.3'!AK14&gt;=25,"*","")))</f>
        <v/>
      </c>
      <c r="W26" s="21"/>
      <c r="X26" s="51" t="str">
        <f>'Calculation 1.3'!AM14</f>
        <v/>
      </c>
      <c r="Y26" s="51" t="str">
        <f>'Calculation 1.3'!AN14</f>
        <v/>
      </c>
      <c r="Z26" s="21" t="str">
        <f>IF('Calculation 1.3'!AO14="","",IF('Calculation 1.3'!AO14&gt;=50,"**",IF('Calculation 1.3'!AO14&gt;=25,"*","")))</f>
        <v/>
      </c>
      <c r="AA26" s="51" t="str">
        <f>'Calculation 1.3'!AP14</f>
        <v/>
      </c>
      <c r="AB26" s="51" t="str">
        <f>'Calculation 1.3'!AQ14</f>
        <v/>
      </c>
      <c r="AC26" s="21" t="str">
        <f>IF('Calculation 1.3'!AR14="","",IF('Calculation 1.3'!AR14&gt;=50,"**",IF('Calculation 1.3'!AR14&gt;=25,"*","")))</f>
        <v/>
      </c>
      <c r="AD26" s="51" t="str">
        <f>'Calculation 1.3'!AS14</f>
        <v/>
      </c>
      <c r="AE26" s="51" t="str">
        <f>'Calculation 1.3'!AT14</f>
        <v/>
      </c>
      <c r="AF26" s="21" t="str">
        <f>IF('Calculation 1.3'!AU14="","",IF('Calculation 1.3'!AU14&gt;=50,"**",IF('Calculation 1.3'!AU14&gt;=25,"*","")))</f>
        <v/>
      </c>
      <c r="AG26" s="21"/>
      <c r="AH26" s="51" t="str">
        <f>'Calculation 1.3'!AW14</f>
        <v/>
      </c>
      <c r="AI26" s="51" t="str">
        <f>'Calculation 1.3'!AX14</f>
        <v/>
      </c>
      <c r="AJ26" s="21" t="str">
        <f>IF('Calculation 1.3'!AY14="","",IF('Calculation 1.3'!AY14&gt;=50,"**",IF('Calculation 1.3'!AY14&gt;=25,"*","")))</f>
        <v/>
      </c>
      <c r="AK26" s="21"/>
      <c r="AL26" s="51" t="str">
        <f>'Calculation 1.3'!BA14</f>
        <v/>
      </c>
      <c r="AM26" s="51" t="str">
        <f>'Calculation 1.3'!BB14</f>
        <v/>
      </c>
      <c r="AN26" s="21" t="str">
        <f>IF('Calculation 1.3'!BC14="","",IF('Calculation 1.3'!BC14&gt;=50,"**",IF('Calculation 1.3'!BC14&gt;=25,"*","")))</f>
        <v/>
      </c>
      <c r="AO26" s="21"/>
      <c r="AP26" s="51" t="str">
        <f>'Calculation 1.3'!BE14</f>
        <v/>
      </c>
      <c r="AQ26" s="51" t="str">
        <f>'Calculation 1.3'!BF14</f>
        <v/>
      </c>
      <c r="AR26" s="21" t="str">
        <f>IF('Calculation 1.3'!BG14="","",IF('Calculation 1.3'!BG14&gt;=50,"**",IF('Calculation 1.3'!BG14&gt;=25,"*","")))</f>
        <v/>
      </c>
      <c r="AS26" s="51" t="str">
        <f>'Calculation 1.3'!BH14</f>
        <v/>
      </c>
      <c r="AT26" s="51" t="str">
        <f>'Calculation 1.3'!BI14</f>
        <v/>
      </c>
      <c r="AU26" s="21" t="str">
        <f>IF('Calculation 1.3'!BJ14="","",IF('Calculation 1.3'!BJ14&gt;=50,"**",IF('Calculation 1.3'!BJ14&gt;=25,"*","")))</f>
        <v/>
      </c>
      <c r="AV26" s="51" t="str">
        <f>'Calculation 1.3'!BK14</f>
        <v/>
      </c>
      <c r="AW26" s="51" t="str">
        <f>'Calculation 1.3'!BL14</f>
        <v/>
      </c>
      <c r="AX26" s="21" t="str">
        <f>IF('Calculation 1.3'!BM14="","",IF('Calculation 1.3'!BM14&gt;=50,"**",IF('Calculation 1.3'!BM14&gt;=25,"*","")))</f>
        <v/>
      </c>
      <c r="AY26" s="21"/>
      <c r="AZ26" s="51" t="str">
        <f>'Calculation 1.3'!BO14</f>
        <v/>
      </c>
      <c r="BA26" s="51" t="str">
        <f>'Calculation 1.3'!BP14</f>
        <v/>
      </c>
      <c r="BB26" s="21" t="str">
        <f>IF('Calculation 1.3'!BQ14="","",IF('Calculation 1.3'!BQ14&gt;=50,"**",IF('Calculation 1.3'!BQ14&gt;=25,"*","")))</f>
        <v/>
      </c>
      <c r="BC26" s="21"/>
      <c r="BD26" s="51" t="str">
        <f>'Calculation 1.3'!BS14</f>
        <v/>
      </c>
      <c r="BE26" s="51" t="str">
        <f>'Calculation 1.3'!BT14</f>
        <v/>
      </c>
      <c r="BF26" s="21" t="str">
        <f>IF('Calculation 1.3'!BU14="","",IF('Calculation 1.3'!BU14&gt;=50,"**",IF('Calculation 1.3'!BU14&gt;=25,"*","")))</f>
        <v/>
      </c>
      <c r="BG26" s="13"/>
      <c r="BH26" s="13"/>
      <c r="BI26" s="13"/>
    </row>
    <row r="27" spans="1:61" ht="12.75" customHeight="1">
      <c r="A27" s="35" t="str">
        <f>TEXT(DATE(YEAR(A22)+2,9,1), "mmm-yy")</f>
        <v>Sep-18</v>
      </c>
      <c r="B27" s="51">
        <f>'Calculation 1.3'!Q15</f>
        <v>11975.130999999999</v>
      </c>
      <c r="C27" s="51">
        <f>'Calculation 1.3'!R15</f>
        <v>64.180999999999997</v>
      </c>
      <c r="D27" s="21" t="str">
        <f>IF('Calculation 1.3'!S15="","",IF('Calculation 1.3'!S15&gt;=50,"**",IF('Calculation 1.3'!S15&gt;=25,"*","")))</f>
        <v/>
      </c>
      <c r="E27" s="21"/>
      <c r="F27" s="51">
        <f>'Calculation 1.3'!U15</f>
        <v>13.082000000000001</v>
      </c>
      <c r="G27" s="51">
        <f>'Calculation 1.3'!V15</f>
        <v>7.0000000000000007E-2</v>
      </c>
      <c r="H27" s="21" t="str">
        <f>IF('Calculation 1.3'!W15="","",IF('Calculation 1.3'!W15&gt;=50,"**",IF('Calculation 1.3'!W15&gt;=25,"*","")))</f>
        <v>**</v>
      </c>
      <c r="I27" s="51">
        <f>'Calculation 1.3'!X15</f>
        <v>571.94500000000005</v>
      </c>
      <c r="J27" s="51">
        <f>'Calculation 1.3'!Y15</f>
        <v>3.0649999999999999</v>
      </c>
      <c r="K27" s="21" t="str">
        <f>IF('Calculation 1.3'!Z15="","",IF('Calculation 1.3'!Z15&gt;=50,"**",IF('Calculation 1.3'!Z15&gt;=25,"*","")))</f>
        <v/>
      </c>
      <c r="L27" s="51">
        <f>'Calculation 1.3'!AA15</f>
        <v>585.02700000000004</v>
      </c>
      <c r="M27" s="51">
        <f>'Calculation 1.3'!AB15</f>
        <v>3.1349999999999998</v>
      </c>
      <c r="N27" s="21" t="str">
        <f>IF('Calculation 1.3'!AC15="","",IF('Calculation 1.3'!AC15&gt;=50,"**",IF('Calculation 1.3'!AC15&gt;=25,"*","")))</f>
        <v/>
      </c>
      <c r="O27" s="21"/>
      <c r="P27" s="51">
        <f>'Calculation 1.3'!AE15</f>
        <v>12560.157999999999</v>
      </c>
      <c r="Q27" s="51">
        <f>'Calculation 1.3'!AF15</f>
        <v>67.316000000000003</v>
      </c>
      <c r="R27" s="21" t="str">
        <f>IF('Calculation 1.3'!AG15="","",IF('Calculation 1.3'!AG15&gt;=50,"**",IF('Calculation 1.3'!AG15&gt;=25,"*","")))</f>
        <v/>
      </c>
      <c r="S27" s="21"/>
      <c r="T27" s="51">
        <f>'Calculation 1.3'!AI15</f>
        <v>151.91800000000001</v>
      </c>
      <c r="U27" s="51">
        <f>'Calculation 1.3'!AJ15</f>
        <v>0.81399999999999995</v>
      </c>
      <c r="V27" s="21" t="str">
        <f>IF('Calculation 1.3'!AK15="","",IF('Calculation 1.3'!AK15&gt;=50,"**",IF('Calculation 1.3'!AK15&gt;=25,"*","")))</f>
        <v/>
      </c>
      <c r="W27" s="21"/>
      <c r="X27" s="51">
        <f>'Calculation 1.3'!AM15</f>
        <v>54.006</v>
      </c>
      <c r="Y27" s="51">
        <f>'Calculation 1.3'!AN15</f>
        <v>0.28899999999999998</v>
      </c>
      <c r="Z27" s="21" t="str">
        <f>IF('Calculation 1.3'!AO15="","",IF('Calculation 1.3'!AO15&gt;=50,"**",IF('Calculation 1.3'!AO15&gt;=25,"*","")))</f>
        <v>**</v>
      </c>
      <c r="AA27" s="51">
        <f>'Calculation 1.3'!AP15</f>
        <v>539.51199999999994</v>
      </c>
      <c r="AB27" s="51">
        <f>'Calculation 1.3'!AQ15</f>
        <v>2.8919999999999999</v>
      </c>
      <c r="AC27" s="21" t="str">
        <f>IF('Calculation 1.3'!AR15="","",IF('Calculation 1.3'!AR15&gt;=50,"**",IF('Calculation 1.3'!AR15&gt;=25,"*","")))</f>
        <v/>
      </c>
      <c r="AD27" s="51">
        <f>'Calculation 1.3'!AS15</f>
        <v>593.51900000000001</v>
      </c>
      <c r="AE27" s="51">
        <f>'Calculation 1.3'!AT15</f>
        <v>3.181</v>
      </c>
      <c r="AF27" s="21" t="str">
        <f>IF('Calculation 1.3'!AU15="","",IF('Calculation 1.3'!AU15&gt;=50,"**",IF('Calculation 1.3'!AU15&gt;=25,"*","")))</f>
        <v/>
      </c>
      <c r="AG27" s="21"/>
      <c r="AH27" s="51">
        <f>'Calculation 1.3'!AW15</f>
        <v>429.81900000000002</v>
      </c>
      <c r="AI27" s="51">
        <f>'Calculation 1.3'!AX15</f>
        <v>2.3039999999999998</v>
      </c>
      <c r="AJ27" s="21" t="str">
        <f>IF('Calculation 1.3'!AY15="","",IF('Calculation 1.3'!AY15&gt;=50,"**",IF('Calculation 1.3'!AY15&gt;=25,"*","")))</f>
        <v/>
      </c>
      <c r="AK27" s="21"/>
      <c r="AL27" s="51">
        <f>'Calculation 1.3'!BA15</f>
        <v>1023.338</v>
      </c>
      <c r="AM27" s="51">
        <f>'Calculation 1.3'!BB15</f>
        <v>5.4850000000000003</v>
      </c>
      <c r="AN27" s="21" t="str">
        <f>IF('Calculation 1.3'!BC15="","",IF('Calculation 1.3'!BC15&gt;=50,"**",IF('Calculation 1.3'!BC15&gt;=25,"*","")))</f>
        <v/>
      </c>
      <c r="AO27" s="21"/>
      <c r="AP27" s="51">
        <f>'Calculation 1.3'!BE15</f>
        <v>2498.8780000000002</v>
      </c>
      <c r="AQ27" s="51">
        <f>'Calculation 1.3'!BF15</f>
        <v>13.393000000000001</v>
      </c>
      <c r="AR27" s="21" t="str">
        <f>IF('Calculation 1.3'!BG15="","",IF('Calculation 1.3'!BG15&gt;=50,"**",IF('Calculation 1.3'!BG15&gt;=25,"*","")))</f>
        <v/>
      </c>
      <c r="AS27" s="51">
        <f>'Calculation 1.3'!BH15</f>
        <v>2424.1869999999999</v>
      </c>
      <c r="AT27" s="51">
        <f>'Calculation 1.3'!BI15</f>
        <v>12.992000000000001</v>
      </c>
      <c r="AU27" s="21" t="str">
        <f>IF('Calculation 1.3'!BJ15="","",IF('Calculation 1.3'!BJ15&gt;=50,"**",IF('Calculation 1.3'!BJ15&gt;=25,"*","")))</f>
        <v/>
      </c>
      <c r="AV27" s="51">
        <f>'Calculation 1.3'!BK15</f>
        <v>4923.0649999999996</v>
      </c>
      <c r="AW27" s="51">
        <f>'Calculation 1.3'!BL15</f>
        <v>26.385000000000002</v>
      </c>
      <c r="AX27" s="21" t="str">
        <f>IF('Calculation 1.3'!BM15="","",IF('Calculation 1.3'!BM15&gt;=50,"**",IF('Calculation 1.3'!BM15&gt;=25,"*","")))</f>
        <v/>
      </c>
      <c r="AY27" s="21"/>
      <c r="AZ27" s="51">
        <f>'Calculation 1.3'!BO15</f>
        <v>6098.3220000000001</v>
      </c>
      <c r="BA27" s="51">
        <f>'Calculation 1.3'!BP15</f>
        <v>32.683999999999997</v>
      </c>
      <c r="BB27" s="21" t="str">
        <f>IF('Calculation 1.3'!BQ15="","",IF('Calculation 1.3'!BQ15&gt;=50,"**",IF('Calculation 1.3'!BQ15&gt;=25,"*","")))</f>
        <v/>
      </c>
      <c r="BC27" s="21"/>
      <c r="BD27" s="51">
        <f>'Calculation 1.3'!BS15</f>
        <v>18658.478999999999</v>
      </c>
      <c r="BE27" s="51">
        <f>'Calculation 1.3'!BT15</f>
        <v>100</v>
      </c>
      <c r="BF27" s="21" t="str">
        <f>IF('Calculation 1.3'!BU15="","",IF('Calculation 1.3'!BU15&gt;=50,"**",IF('Calculation 1.3'!BU15&gt;=25,"*","")))</f>
        <v/>
      </c>
      <c r="BG27" s="13"/>
      <c r="BH27" s="13"/>
      <c r="BI27" s="13"/>
    </row>
    <row r="28" spans="1:61" ht="12.75" customHeight="1">
      <c r="A28" s="35" t="str">
        <f>TEXT(DATE(YEAR(A22)+2,12,1), "mmm-yy")</f>
        <v>Dec-18</v>
      </c>
      <c r="B28" s="51">
        <f>'Calculation 1.3'!Q16</f>
        <v>12106.897999999999</v>
      </c>
      <c r="C28" s="51">
        <f>'Calculation 1.3'!R16</f>
        <v>64.7</v>
      </c>
      <c r="D28" s="21" t="str">
        <f>IF('Calculation 1.3'!S16="","",IF('Calculation 1.3'!S16&gt;=50,"**",IF('Calculation 1.3'!S16&gt;=25,"*","")))</f>
        <v/>
      </c>
      <c r="E28" s="21"/>
      <c r="F28" s="51">
        <f>'Calculation 1.3'!U16</f>
        <v>10.86</v>
      </c>
      <c r="G28" s="51">
        <f>'Calculation 1.3'!V16</f>
        <v>5.8000000000000003E-2</v>
      </c>
      <c r="H28" s="21" t="str">
        <f>IF('Calculation 1.3'!W16="","",IF('Calculation 1.3'!W16&gt;=50,"**",IF('Calculation 1.3'!W16&gt;=25,"*","")))</f>
        <v>**</v>
      </c>
      <c r="I28" s="51">
        <f>'Calculation 1.3'!X16</f>
        <v>526.63</v>
      </c>
      <c r="J28" s="51">
        <f>'Calculation 1.3'!Y16</f>
        <v>2.8140000000000001</v>
      </c>
      <c r="K28" s="21" t="str">
        <f>IF('Calculation 1.3'!Z16="","",IF('Calculation 1.3'!Z16&gt;=50,"**",IF('Calculation 1.3'!Z16&gt;=25,"*","")))</f>
        <v/>
      </c>
      <c r="L28" s="51">
        <f>'Calculation 1.3'!AA16</f>
        <v>537.49</v>
      </c>
      <c r="M28" s="51">
        <f>'Calculation 1.3'!AB16</f>
        <v>2.8719999999999999</v>
      </c>
      <c r="N28" s="21" t="str">
        <f>IF('Calculation 1.3'!AC16="","",IF('Calculation 1.3'!AC16&gt;=50,"**",IF('Calculation 1.3'!AC16&gt;=25,"*","")))</f>
        <v/>
      </c>
      <c r="O28" s="21"/>
      <c r="P28" s="51">
        <f>'Calculation 1.3'!AE16</f>
        <v>12644.388000000001</v>
      </c>
      <c r="Q28" s="51">
        <f>'Calculation 1.3'!AF16</f>
        <v>67.572000000000003</v>
      </c>
      <c r="R28" s="21" t="str">
        <f>IF('Calculation 1.3'!AG16="","",IF('Calculation 1.3'!AG16&gt;=50,"**",IF('Calculation 1.3'!AG16&gt;=25,"*","")))</f>
        <v/>
      </c>
      <c r="S28" s="21"/>
      <c r="T28" s="51">
        <f>'Calculation 1.3'!AI16</f>
        <v>137.64400000000001</v>
      </c>
      <c r="U28" s="51">
        <f>'Calculation 1.3'!AJ16</f>
        <v>0.73599999999999999</v>
      </c>
      <c r="V28" s="21" t="str">
        <f>IF('Calculation 1.3'!AK16="","",IF('Calculation 1.3'!AK16&gt;=50,"**",IF('Calculation 1.3'!AK16&gt;=25,"*","")))</f>
        <v>*</v>
      </c>
      <c r="W28" s="21"/>
      <c r="X28" s="51">
        <f>'Calculation 1.3'!AM16</f>
        <v>76.161000000000001</v>
      </c>
      <c r="Y28" s="51">
        <f>'Calculation 1.3'!AN16</f>
        <v>0.40699999999999997</v>
      </c>
      <c r="Z28" s="21" t="str">
        <f>IF('Calculation 1.3'!AO16="","",IF('Calculation 1.3'!AO16&gt;=50,"**",IF('Calculation 1.3'!AO16&gt;=25,"*","")))</f>
        <v>*</v>
      </c>
      <c r="AA28" s="51">
        <f>'Calculation 1.3'!AP16</f>
        <v>532.00800000000004</v>
      </c>
      <c r="AB28" s="51">
        <f>'Calculation 1.3'!AQ16</f>
        <v>2.843</v>
      </c>
      <c r="AC28" s="21" t="str">
        <f>IF('Calculation 1.3'!AR16="","",IF('Calculation 1.3'!AR16&gt;=50,"**",IF('Calculation 1.3'!AR16&gt;=25,"*","")))</f>
        <v/>
      </c>
      <c r="AD28" s="51">
        <f>'Calculation 1.3'!AS16</f>
        <v>608.16899999999998</v>
      </c>
      <c r="AE28" s="51">
        <f>'Calculation 1.3'!AT16</f>
        <v>3.25</v>
      </c>
      <c r="AF28" s="21" t="str">
        <f>IF('Calculation 1.3'!AU16="","",IF('Calculation 1.3'!AU16&gt;=50,"**",IF('Calculation 1.3'!AU16&gt;=25,"*","")))</f>
        <v/>
      </c>
      <c r="AG28" s="21"/>
      <c r="AH28" s="51">
        <f>'Calculation 1.3'!AW16</f>
        <v>325.35399999999998</v>
      </c>
      <c r="AI28" s="51">
        <f>'Calculation 1.3'!AX16</f>
        <v>1.7390000000000001</v>
      </c>
      <c r="AJ28" s="21" t="str">
        <f>IF('Calculation 1.3'!AY16="","",IF('Calculation 1.3'!AY16&gt;=50,"**",IF('Calculation 1.3'!AY16&gt;=25,"*","")))</f>
        <v/>
      </c>
      <c r="AK28" s="21"/>
      <c r="AL28" s="51">
        <f>'Calculation 1.3'!BA16</f>
        <v>933.52200000000005</v>
      </c>
      <c r="AM28" s="51">
        <f>'Calculation 1.3'!BB16</f>
        <v>4.9889999999999999</v>
      </c>
      <c r="AN28" s="21" t="str">
        <f>IF('Calculation 1.3'!BC16="","",IF('Calculation 1.3'!BC16&gt;=50,"**",IF('Calculation 1.3'!BC16&gt;=25,"*","")))</f>
        <v/>
      </c>
      <c r="AO28" s="21"/>
      <c r="AP28" s="51">
        <f>'Calculation 1.3'!BE16</f>
        <v>2614.3180000000002</v>
      </c>
      <c r="AQ28" s="51">
        <f>'Calculation 1.3'!BF16</f>
        <v>13.971</v>
      </c>
      <c r="AR28" s="21" t="str">
        <f>IF('Calculation 1.3'!BG16="","",IF('Calculation 1.3'!BG16&gt;=50,"**",IF('Calculation 1.3'!BG16&gt;=25,"*","")))</f>
        <v/>
      </c>
      <c r="AS28" s="51">
        <f>'Calculation 1.3'!BH16</f>
        <v>2382.567</v>
      </c>
      <c r="AT28" s="51">
        <f>'Calculation 1.3'!BI16</f>
        <v>12.733000000000001</v>
      </c>
      <c r="AU28" s="21" t="str">
        <f>IF('Calculation 1.3'!BJ16="","",IF('Calculation 1.3'!BJ16&gt;=50,"**",IF('Calculation 1.3'!BJ16&gt;=25,"*","")))</f>
        <v/>
      </c>
      <c r="AV28" s="51">
        <f>'Calculation 1.3'!BK16</f>
        <v>4996.8850000000002</v>
      </c>
      <c r="AW28" s="51">
        <f>'Calculation 1.3'!BL16</f>
        <v>26.704000000000001</v>
      </c>
      <c r="AX28" s="21" t="str">
        <f>IF('Calculation 1.3'!BM16="","",IF('Calculation 1.3'!BM16&gt;=50,"**",IF('Calculation 1.3'!BM16&gt;=25,"*","")))</f>
        <v/>
      </c>
      <c r="AY28" s="21"/>
      <c r="AZ28" s="51">
        <f>'Calculation 1.3'!BO16</f>
        <v>6068.0510000000004</v>
      </c>
      <c r="BA28" s="51">
        <f>'Calculation 1.3'!BP16</f>
        <v>32.427999999999997</v>
      </c>
      <c r="BB28" s="21" t="str">
        <f>IF('Calculation 1.3'!BQ16="","",IF('Calculation 1.3'!BQ16&gt;=50,"**",IF('Calculation 1.3'!BQ16&gt;=25,"*","")))</f>
        <v/>
      </c>
      <c r="BC28" s="21"/>
      <c r="BD28" s="51">
        <f>'Calculation 1.3'!BS16</f>
        <v>18712.438999999998</v>
      </c>
      <c r="BE28" s="51">
        <f>'Calculation 1.3'!BT16</f>
        <v>100</v>
      </c>
      <c r="BF28" s="21" t="str">
        <f>IF('Calculation 1.3'!BU16="","",IF('Calculation 1.3'!BU16&gt;=50,"**",IF('Calculation 1.3'!BU16&gt;=25,"*","")))</f>
        <v/>
      </c>
      <c r="BG28" s="13"/>
      <c r="BH28" s="13"/>
      <c r="BI28" s="13"/>
    </row>
    <row r="29" spans="1:61" ht="12.75" customHeight="1">
      <c r="A29" s="35" t="str">
        <f>TEXT(DATE(YEAR(A22)+3,3,1), "mmm-yy")</f>
        <v>Mar-19</v>
      </c>
      <c r="B29" s="51">
        <f>'Calculation 1.3'!Q17</f>
        <v>12101.298000000001</v>
      </c>
      <c r="C29" s="51">
        <f>'Calculation 1.3'!R17</f>
        <v>64.423000000000002</v>
      </c>
      <c r="D29" s="21" t="str">
        <f>IF('Calculation 1.3'!S17="","",IF('Calculation 1.3'!S17&gt;=50,"**",IF('Calculation 1.3'!S17&gt;=25,"*","")))</f>
        <v/>
      </c>
      <c r="E29" s="21"/>
      <c r="F29" s="51">
        <f>'Calculation 1.3'!U17</f>
        <v>38.247</v>
      </c>
      <c r="G29" s="51">
        <f>'Calculation 1.3'!V17</f>
        <v>0.20399999999999999</v>
      </c>
      <c r="H29" s="21" t="str">
        <f>IF('Calculation 1.3'!W17="","",IF('Calculation 1.3'!W17&gt;=50,"**",IF('Calculation 1.3'!W17&gt;=25,"*","")))</f>
        <v>*</v>
      </c>
      <c r="I29" s="51">
        <f>'Calculation 1.3'!X17</f>
        <v>587.24800000000005</v>
      </c>
      <c r="J29" s="51">
        <f>'Calculation 1.3'!Y17</f>
        <v>3.1259999999999999</v>
      </c>
      <c r="K29" s="21" t="str">
        <f>IF('Calculation 1.3'!Z17="","",IF('Calculation 1.3'!Z17&gt;=50,"**",IF('Calculation 1.3'!Z17&gt;=25,"*","")))</f>
        <v/>
      </c>
      <c r="L29" s="51">
        <f>'Calculation 1.3'!AA17</f>
        <v>625.495</v>
      </c>
      <c r="M29" s="51">
        <f>'Calculation 1.3'!AB17</f>
        <v>3.33</v>
      </c>
      <c r="N29" s="21" t="str">
        <f>IF('Calculation 1.3'!AC17="","",IF('Calculation 1.3'!AC17&gt;=50,"**",IF('Calculation 1.3'!AC17&gt;=25,"*","")))</f>
        <v/>
      </c>
      <c r="O29" s="21"/>
      <c r="P29" s="51">
        <f>'Calculation 1.3'!AE17</f>
        <v>12726.794</v>
      </c>
      <c r="Q29" s="51">
        <f>'Calculation 1.3'!AF17</f>
        <v>67.753</v>
      </c>
      <c r="R29" s="21" t="str">
        <f>IF('Calculation 1.3'!AG17="","",IF('Calculation 1.3'!AG17&gt;=50,"**",IF('Calculation 1.3'!AG17&gt;=25,"*","")))</f>
        <v/>
      </c>
      <c r="S29" s="21"/>
      <c r="T29" s="51">
        <f>'Calculation 1.3'!AI17</f>
        <v>113.85</v>
      </c>
      <c r="U29" s="51">
        <f>'Calculation 1.3'!AJ17</f>
        <v>0.60599999999999998</v>
      </c>
      <c r="V29" s="21" t="str">
        <f>IF('Calculation 1.3'!AK17="","",IF('Calculation 1.3'!AK17&gt;=50,"**",IF('Calculation 1.3'!AK17&gt;=25,"*","")))</f>
        <v>*</v>
      </c>
      <c r="W29" s="21"/>
      <c r="X29" s="51">
        <f>'Calculation 1.3'!AM17</f>
        <v>26.518999999999998</v>
      </c>
      <c r="Y29" s="51">
        <f>'Calculation 1.3'!AN17</f>
        <v>0.14099999999999999</v>
      </c>
      <c r="Z29" s="21" t="str">
        <f>IF('Calculation 1.3'!AO17="","",IF('Calculation 1.3'!AO17&gt;=50,"**",IF('Calculation 1.3'!AO17&gt;=25,"*","")))</f>
        <v>**</v>
      </c>
      <c r="AA29" s="51">
        <f>'Calculation 1.3'!AP17</f>
        <v>671.78300000000002</v>
      </c>
      <c r="AB29" s="51">
        <f>'Calculation 1.3'!AQ17</f>
        <v>3.5760000000000001</v>
      </c>
      <c r="AC29" s="21" t="str">
        <f>IF('Calculation 1.3'!AR17="","",IF('Calculation 1.3'!AR17&gt;=50,"**",IF('Calculation 1.3'!AR17&gt;=25,"*","")))</f>
        <v/>
      </c>
      <c r="AD29" s="51">
        <f>'Calculation 1.3'!AS17</f>
        <v>698.30200000000002</v>
      </c>
      <c r="AE29" s="51">
        <f>'Calculation 1.3'!AT17</f>
        <v>3.718</v>
      </c>
      <c r="AF29" s="21" t="str">
        <f>IF('Calculation 1.3'!AU17="","",IF('Calculation 1.3'!AU17&gt;=50,"**",IF('Calculation 1.3'!AU17&gt;=25,"*","")))</f>
        <v/>
      </c>
      <c r="AG29" s="21"/>
      <c r="AH29" s="51">
        <f>'Calculation 1.3'!AW17</f>
        <v>371.05200000000002</v>
      </c>
      <c r="AI29" s="51">
        <f>'Calculation 1.3'!AX17</f>
        <v>1.9750000000000001</v>
      </c>
      <c r="AJ29" s="21" t="str">
        <f>IF('Calculation 1.3'!AY17="","",IF('Calculation 1.3'!AY17&gt;=50,"**",IF('Calculation 1.3'!AY17&gt;=25,"*","")))</f>
        <v/>
      </c>
      <c r="AK29" s="21"/>
      <c r="AL29" s="51">
        <f>'Calculation 1.3'!BA17</f>
        <v>1069.354</v>
      </c>
      <c r="AM29" s="51">
        <f>'Calculation 1.3'!BB17</f>
        <v>5.6929999999999996</v>
      </c>
      <c r="AN29" s="21" t="str">
        <f>IF('Calculation 1.3'!BC17="","",IF('Calculation 1.3'!BC17&gt;=50,"**",IF('Calculation 1.3'!BC17&gt;=25,"*","")))</f>
        <v/>
      </c>
      <c r="AO29" s="21"/>
      <c r="AP29" s="51">
        <f>'Calculation 1.3'!BE17</f>
        <v>2596.0770000000002</v>
      </c>
      <c r="AQ29" s="51">
        <f>'Calculation 1.3'!BF17</f>
        <v>13.821</v>
      </c>
      <c r="AR29" s="21" t="str">
        <f>IF('Calculation 1.3'!BG17="","",IF('Calculation 1.3'!BG17&gt;=50,"**",IF('Calculation 1.3'!BG17&gt;=25,"*","")))</f>
        <v/>
      </c>
      <c r="AS29" s="51">
        <f>'Calculation 1.3'!BH17</f>
        <v>2277.9250000000002</v>
      </c>
      <c r="AT29" s="51">
        <f>'Calculation 1.3'!BI17</f>
        <v>12.127000000000001</v>
      </c>
      <c r="AU29" s="21" t="str">
        <f>IF('Calculation 1.3'!BJ17="","",IF('Calculation 1.3'!BJ17&gt;=50,"**",IF('Calculation 1.3'!BJ17&gt;=25,"*","")))</f>
        <v/>
      </c>
      <c r="AV29" s="51">
        <f>'Calculation 1.3'!BK17</f>
        <v>4874.0010000000002</v>
      </c>
      <c r="AW29" s="51">
        <f>'Calculation 1.3'!BL17</f>
        <v>25.948</v>
      </c>
      <c r="AX29" s="21" t="str">
        <f>IF('Calculation 1.3'!BM17="","",IF('Calculation 1.3'!BM17&gt;=50,"**",IF('Calculation 1.3'!BM17&gt;=25,"*","")))</f>
        <v/>
      </c>
      <c r="AY29" s="21"/>
      <c r="AZ29" s="51">
        <f>'Calculation 1.3'!BO17</f>
        <v>6057.2049999999999</v>
      </c>
      <c r="BA29" s="51">
        <f>'Calculation 1.3'!BP17</f>
        <v>32.247</v>
      </c>
      <c r="BB29" s="21" t="str">
        <f>IF('Calculation 1.3'!BQ17="","",IF('Calculation 1.3'!BQ17&gt;=50,"**",IF('Calculation 1.3'!BQ17&gt;=25,"*","")))</f>
        <v/>
      </c>
      <c r="BC29" s="21"/>
      <c r="BD29" s="51">
        <f>'Calculation 1.3'!BS17</f>
        <v>18783.998</v>
      </c>
      <c r="BE29" s="51">
        <f>'Calculation 1.3'!BT17</f>
        <v>100</v>
      </c>
      <c r="BF29" s="21" t="str">
        <f>IF('Calculation 1.3'!BU17="","",IF('Calculation 1.3'!BU17&gt;=50,"**",IF('Calculation 1.3'!BU17&gt;=25,"*","")))</f>
        <v/>
      </c>
      <c r="BG29" s="13"/>
      <c r="BH29" s="13"/>
      <c r="BI29" s="13"/>
    </row>
    <row r="30" spans="1:61" ht="12.75" customHeight="1">
      <c r="A30" s="35" t="str">
        <f>TEXT(DATE(YEAR(A22)+3,6,1), "mmm-yy")</f>
        <v>Jun-19</v>
      </c>
      <c r="B30" s="51">
        <f>'Calculation 1.3'!Q18</f>
        <v>12252.699000000001</v>
      </c>
      <c r="C30" s="51">
        <f>'Calculation 1.3'!R18</f>
        <v>64.957999999999998</v>
      </c>
      <c r="D30" s="21" t="str">
        <f>IF('Calculation 1.3'!S18="","",IF('Calculation 1.3'!S18&gt;=50,"**",IF('Calculation 1.3'!S18&gt;=25,"*","")))</f>
        <v/>
      </c>
      <c r="E30" s="21"/>
      <c r="F30" s="51">
        <f>'Calculation 1.3'!U18</f>
        <v>17.151</v>
      </c>
      <c r="G30" s="51">
        <f>'Calculation 1.3'!V18</f>
        <v>9.0999999999999998E-2</v>
      </c>
      <c r="H30" s="21" t="str">
        <f>IF('Calculation 1.3'!W18="","",IF('Calculation 1.3'!W18&gt;=50,"**",IF('Calculation 1.3'!W18&gt;=25,"*","")))</f>
        <v>*</v>
      </c>
      <c r="I30" s="51">
        <f>'Calculation 1.3'!X18</f>
        <v>583.48400000000004</v>
      </c>
      <c r="J30" s="51">
        <f>'Calculation 1.3'!Y18</f>
        <v>3.093</v>
      </c>
      <c r="K30" s="21" t="str">
        <f>IF('Calculation 1.3'!Z18="","",IF('Calculation 1.3'!Z18&gt;=50,"**",IF('Calculation 1.3'!Z18&gt;=25,"*","")))</f>
        <v/>
      </c>
      <c r="L30" s="51">
        <f>'Calculation 1.3'!AA18</f>
        <v>600.63499999999999</v>
      </c>
      <c r="M30" s="51">
        <f>'Calculation 1.3'!AB18</f>
        <v>3.1840000000000002</v>
      </c>
      <c r="N30" s="21" t="str">
        <f>IF('Calculation 1.3'!AC18="","",IF('Calculation 1.3'!AC18&gt;=50,"**",IF('Calculation 1.3'!AC18&gt;=25,"*","")))</f>
        <v/>
      </c>
      <c r="O30" s="21"/>
      <c r="P30" s="51">
        <f>'Calculation 1.3'!AE18</f>
        <v>12853.334000000001</v>
      </c>
      <c r="Q30" s="51">
        <f>'Calculation 1.3'!AF18</f>
        <v>68.143000000000001</v>
      </c>
      <c r="R30" s="21" t="str">
        <f>IF('Calculation 1.3'!AG18="","",IF('Calculation 1.3'!AG18&gt;=50,"**",IF('Calculation 1.3'!AG18&gt;=25,"*","")))</f>
        <v/>
      </c>
      <c r="S30" s="21"/>
      <c r="T30" s="51">
        <f>'Calculation 1.3'!AI18</f>
        <v>91.911000000000001</v>
      </c>
      <c r="U30" s="51">
        <f>'Calculation 1.3'!AJ18</f>
        <v>0.48699999999999999</v>
      </c>
      <c r="V30" s="21" t="str">
        <f>IF('Calculation 1.3'!AK18="","",IF('Calculation 1.3'!AK18&gt;=50,"**",IF('Calculation 1.3'!AK18&gt;=25,"*","")))</f>
        <v>*</v>
      </c>
      <c r="W30" s="21"/>
      <c r="X30" s="51">
        <f>'Calculation 1.3'!AM18</f>
        <v>88.968999999999994</v>
      </c>
      <c r="Y30" s="51">
        <f>'Calculation 1.3'!AN18</f>
        <v>0.47199999999999998</v>
      </c>
      <c r="Z30" s="21" t="str">
        <f>IF('Calculation 1.3'!AO18="","",IF('Calculation 1.3'!AO18&gt;=50,"**",IF('Calculation 1.3'!AO18&gt;=25,"*","")))</f>
        <v>*</v>
      </c>
      <c r="AA30" s="51">
        <f>'Calculation 1.3'!AP18</f>
        <v>454.18</v>
      </c>
      <c r="AB30" s="51">
        <f>'Calculation 1.3'!AQ18</f>
        <v>2.4079999999999999</v>
      </c>
      <c r="AC30" s="21" t="str">
        <f>IF('Calculation 1.3'!AR18="","",IF('Calculation 1.3'!AR18&gt;=50,"**",IF('Calculation 1.3'!AR18&gt;=25,"*","")))</f>
        <v/>
      </c>
      <c r="AD30" s="51">
        <f>'Calculation 1.3'!AS18</f>
        <v>543.149</v>
      </c>
      <c r="AE30" s="51">
        <f>'Calculation 1.3'!AT18</f>
        <v>2.88</v>
      </c>
      <c r="AF30" s="21" t="str">
        <f>IF('Calculation 1.3'!AU18="","",IF('Calculation 1.3'!AU18&gt;=50,"**",IF('Calculation 1.3'!AU18&gt;=25,"*","")))</f>
        <v/>
      </c>
      <c r="AG30" s="21"/>
      <c r="AH30" s="51">
        <f>'Calculation 1.3'!AW18</f>
        <v>249.68600000000001</v>
      </c>
      <c r="AI30" s="51">
        <f>'Calculation 1.3'!AX18</f>
        <v>1.3240000000000001</v>
      </c>
      <c r="AJ30" s="21" t="str">
        <f>IF('Calculation 1.3'!AY18="","",IF('Calculation 1.3'!AY18&gt;=50,"**",IF('Calculation 1.3'!AY18&gt;=25,"*","")))</f>
        <v/>
      </c>
      <c r="AK30" s="21"/>
      <c r="AL30" s="51">
        <f>'Calculation 1.3'!BA18</f>
        <v>792.83500000000004</v>
      </c>
      <c r="AM30" s="51">
        <f>'Calculation 1.3'!BB18</f>
        <v>4.2030000000000003</v>
      </c>
      <c r="AN30" s="21" t="str">
        <f>IF('Calculation 1.3'!BC18="","",IF('Calculation 1.3'!BC18&gt;=50,"**",IF('Calculation 1.3'!BC18&gt;=25,"*","")))</f>
        <v/>
      </c>
      <c r="AO30" s="21"/>
      <c r="AP30" s="51">
        <f>'Calculation 1.3'!BE18</f>
        <v>2545.9780000000001</v>
      </c>
      <c r="AQ30" s="51">
        <f>'Calculation 1.3'!BF18</f>
        <v>13.497999999999999</v>
      </c>
      <c r="AR30" s="21" t="str">
        <f>IF('Calculation 1.3'!BG18="","",IF('Calculation 1.3'!BG18&gt;=50,"**",IF('Calculation 1.3'!BG18&gt;=25,"*","")))</f>
        <v/>
      </c>
      <c r="AS30" s="51">
        <f>'Calculation 1.3'!BH18</f>
        <v>2578.3150000000001</v>
      </c>
      <c r="AT30" s="51">
        <f>'Calculation 1.3'!BI18</f>
        <v>13.669</v>
      </c>
      <c r="AU30" s="21" t="str">
        <f>IF('Calculation 1.3'!BJ18="","",IF('Calculation 1.3'!BJ18&gt;=50,"**",IF('Calculation 1.3'!BJ18&gt;=25,"*","")))</f>
        <v/>
      </c>
      <c r="AV30" s="51">
        <f>'Calculation 1.3'!BK18</f>
        <v>5124.2929999999997</v>
      </c>
      <c r="AW30" s="51">
        <f>'Calculation 1.3'!BL18</f>
        <v>27.167000000000002</v>
      </c>
      <c r="AX30" s="21" t="str">
        <f>IF('Calculation 1.3'!BM18="","",IF('Calculation 1.3'!BM18&gt;=50,"**",IF('Calculation 1.3'!BM18&gt;=25,"*","")))</f>
        <v/>
      </c>
      <c r="AY30" s="21"/>
      <c r="AZ30" s="51">
        <f>'Calculation 1.3'!BO18</f>
        <v>6009.0389999999998</v>
      </c>
      <c r="BA30" s="51">
        <f>'Calculation 1.3'!BP18</f>
        <v>31.856999999999999</v>
      </c>
      <c r="BB30" s="21" t="str">
        <f>IF('Calculation 1.3'!BQ18="","",IF('Calculation 1.3'!BQ18&gt;=50,"**",IF('Calculation 1.3'!BQ18&gt;=25,"*","")))</f>
        <v/>
      </c>
      <c r="BC30" s="21"/>
      <c r="BD30" s="51">
        <f>'Calculation 1.3'!BS18</f>
        <v>18862.373</v>
      </c>
      <c r="BE30" s="51">
        <f>'Calculation 1.3'!BT18</f>
        <v>100</v>
      </c>
      <c r="BF30" s="21" t="str">
        <f>IF('Calculation 1.3'!BU18="","",IF('Calculation 1.3'!BU18&gt;=50,"**",IF('Calculation 1.3'!BU18&gt;=25,"*","")))</f>
        <v/>
      </c>
      <c r="BG30" s="13"/>
      <c r="BH30" s="13"/>
      <c r="BI30" s="13"/>
    </row>
    <row r="31" spans="1:61" ht="12.75" customHeight="1">
      <c r="A31" s="55" t="str">
        <f>TEXT(DATE(YEAR(A27)+2,1,1),"yyyy") &amp; "-" &amp; TEXT(DATE(YEAR(A27)+3,1,1),"yy")</f>
        <v>2020-21</v>
      </c>
      <c r="B31" s="51" t="str">
        <f>'Calculation 1.3'!Q19</f>
        <v/>
      </c>
      <c r="C31" s="51" t="str">
        <f>'Calculation 1.3'!R19</f>
        <v/>
      </c>
      <c r="D31" s="21" t="str">
        <f>IF('Calculation 1.3'!S19="","",IF('Calculation 1.3'!S19&gt;=50,"**",IF('Calculation 1.3'!S19&gt;=25,"*","")))</f>
        <v/>
      </c>
      <c r="E31" s="21"/>
      <c r="F31" s="51" t="str">
        <f>'Calculation 1.3'!U19</f>
        <v/>
      </c>
      <c r="G31" s="51" t="str">
        <f>'Calculation 1.3'!V19</f>
        <v/>
      </c>
      <c r="H31" s="21" t="str">
        <f>IF('Calculation 1.3'!W19="","",IF('Calculation 1.3'!W19&gt;=50,"**",IF('Calculation 1.3'!W19&gt;=25,"*","")))</f>
        <v/>
      </c>
      <c r="I31" s="51" t="str">
        <f>'Calculation 1.3'!X19</f>
        <v/>
      </c>
      <c r="J31" s="51" t="str">
        <f>'Calculation 1.3'!Y19</f>
        <v/>
      </c>
      <c r="K31" s="21" t="str">
        <f>IF('Calculation 1.3'!Z19="","",IF('Calculation 1.3'!Z19&gt;=50,"**",IF('Calculation 1.3'!Z19&gt;=25,"*","")))</f>
        <v/>
      </c>
      <c r="L31" s="51" t="str">
        <f>'Calculation 1.3'!AA19</f>
        <v/>
      </c>
      <c r="M31" s="51" t="str">
        <f>'Calculation 1.3'!AB19</f>
        <v/>
      </c>
      <c r="N31" s="21" t="str">
        <f>IF('Calculation 1.3'!AC19="","",IF('Calculation 1.3'!AC19&gt;=50,"**",IF('Calculation 1.3'!AC19&gt;=25,"*","")))</f>
        <v/>
      </c>
      <c r="O31" s="21"/>
      <c r="P31" s="51" t="str">
        <f>'Calculation 1.3'!AE19</f>
        <v/>
      </c>
      <c r="Q31" s="51" t="str">
        <f>'Calculation 1.3'!AF19</f>
        <v/>
      </c>
      <c r="R31" s="21" t="str">
        <f>IF('Calculation 1.3'!AG19="","",IF('Calculation 1.3'!AG19&gt;=50,"**",IF('Calculation 1.3'!AG19&gt;=25,"*","")))</f>
        <v/>
      </c>
      <c r="S31" s="21"/>
      <c r="T31" s="51" t="str">
        <f>'Calculation 1.3'!AI19</f>
        <v/>
      </c>
      <c r="U31" s="51" t="str">
        <f>'Calculation 1.3'!AJ19</f>
        <v/>
      </c>
      <c r="V31" s="21" t="str">
        <f>IF('Calculation 1.3'!AK19="","",IF('Calculation 1.3'!AK19&gt;=50,"**",IF('Calculation 1.3'!AK19&gt;=25,"*","")))</f>
        <v/>
      </c>
      <c r="W31" s="21"/>
      <c r="X31" s="51" t="str">
        <f>'Calculation 1.3'!AM19</f>
        <v/>
      </c>
      <c r="Y31" s="51" t="str">
        <f>'Calculation 1.3'!AN19</f>
        <v/>
      </c>
      <c r="Z31" s="21" t="str">
        <f>IF('Calculation 1.3'!AO19="","",IF('Calculation 1.3'!AO19&gt;=50,"**",IF('Calculation 1.3'!AO19&gt;=25,"*","")))</f>
        <v/>
      </c>
      <c r="AA31" s="51" t="str">
        <f>'Calculation 1.3'!AP19</f>
        <v/>
      </c>
      <c r="AB31" s="51" t="str">
        <f>'Calculation 1.3'!AQ19</f>
        <v/>
      </c>
      <c r="AC31" s="21" t="str">
        <f>IF('Calculation 1.3'!AR19="","",IF('Calculation 1.3'!AR19&gt;=50,"**",IF('Calculation 1.3'!AR19&gt;=25,"*","")))</f>
        <v/>
      </c>
      <c r="AD31" s="51" t="str">
        <f>'Calculation 1.3'!AS19</f>
        <v/>
      </c>
      <c r="AE31" s="51" t="str">
        <f>'Calculation 1.3'!AT19</f>
        <v/>
      </c>
      <c r="AF31" s="21" t="str">
        <f>IF('Calculation 1.3'!AU19="","",IF('Calculation 1.3'!AU19&gt;=50,"**",IF('Calculation 1.3'!AU19&gt;=25,"*","")))</f>
        <v/>
      </c>
      <c r="AG31" s="21"/>
      <c r="AH31" s="51" t="str">
        <f>'Calculation 1.3'!AW19</f>
        <v/>
      </c>
      <c r="AI31" s="51" t="str">
        <f>'Calculation 1.3'!AX19</f>
        <v/>
      </c>
      <c r="AJ31" s="21" t="str">
        <f>IF('Calculation 1.3'!AY19="","",IF('Calculation 1.3'!AY19&gt;=50,"**",IF('Calculation 1.3'!AY19&gt;=25,"*","")))</f>
        <v/>
      </c>
      <c r="AK31" s="21"/>
      <c r="AL31" s="51" t="str">
        <f>'Calculation 1.3'!BA19</f>
        <v/>
      </c>
      <c r="AM31" s="51" t="str">
        <f>'Calculation 1.3'!BB19</f>
        <v/>
      </c>
      <c r="AN31" s="21" t="str">
        <f>IF('Calculation 1.3'!BC19="","",IF('Calculation 1.3'!BC19&gt;=50,"**",IF('Calculation 1.3'!BC19&gt;=25,"*","")))</f>
        <v/>
      </c>
      <c r="AO31" s="21"/>
      <c r="AP31" s="51" t="str">
        <f>'Calculation 1.3'!BE19</f>
        <v/>
      </c>
      <c r="AQ31" s="51" t="str">
        <f>'Calculation 1.3'!BF19</f>
        <v/>
      </c>
      <c r="AR31" s="21" t="str">
        <f>IF('Calculation 1.3'!BG19="","",IF('Calculation 1.3'!BG19&gt;=50,"**",IF('Calculation 1.3'!BG19&gt;=25,"*","")))</f>
        <v/>
      </c>
      <c r="AS31" s="51" t="str">
        <f>'Calculation 1.3'!BH19</f>
        <v/>
      </c>
      <c r="AT31" s="51" t="str">
        <f>'Calculation 1.3'!BI19</f>
        <v/>
      </c>
      <c r="AU31" s="21" t="str">
        <f>IF('Calculation 1.3'!BJ19="","",IF('Calculation 1.3'!BJ19&gt;=50,"**",IF('Calculation 1.3'!BJ19&gt;=25,"*","")))</f>
        <v/>
      </c>
      <c r="AV31" s="51" t="str">
        <f>'Calculation 1.3'!BK19</f>
        <v/>
      </c>
      <c r="AW31" s="51" t="str">
        <f>'Calculation 1.3'!BL19</f>
        <v/>
      </c>
      <c r="AX31" s="21" t="str">
        <f>IF('Calculation 1.3'!BM19="","",IF('Calculation 1.3'!BM19&gt;=50,"**",IF('Calculation 1.3'!BM19&gt;=25,"*","")))</f>
        <v/>
      </c>
      <c r="AY31" s="21"/>
      <c r="AZ31" s="51" t="str">
        <f>'Calculation 1.3'!BO19</f>
        <v/>
      </c>
      <c r="BA31" s="51" t="str">
        <f>'Calculation 1.3'!BP19</f>
        <v/>
      </c>
      <c r="BB31" s="21" t="str">
        <f>IF('Calculation 1.3'!BQ19="","",IF('Calculation 1.3'!BQ19&gt;=50,"**",IF('Calculation 1.3'!BQ19&gt;=25,"*","")))</f>
        <v/>
      </c>
      <c r="BC31" s="21"/>
      <c r="BD31" s="51" t="str">
        <f>'Calculation 1.3'!BS19</f>
        <v/>
      </c>
      <c r="BE31" s="51" t="str">
        <f>'Calculation 1.3'!BT19</f>
        <v/>
      </c>
      <c r="BF31" s="21" t="str">
        <f>IF('Calculation 1.3'!BU19="","",IF('Calculation 1.3'!BU19&gt;=50,"**",IF('Calculation 1.3'!BU19&gt;=25,"*","")))</f>
        <v/>
      </c>
      <c r="BG31" s="13"/>
      <c r="BH31" s="13"/>
      <c r="BI31" s="13"/>
    </row>
    <row r="32" spans="1:61" ht="12.75" customHeight="1">
      <c r="A32" s="35" t="str">
        <f>TEXT(DATE(YEAR(A27)+2,9,1), "mmm-yy")</f>
        <v>Sep-20</v>
      </c>
      <c r="B32" s="51">
        <f>'Calculation 1.3'!Q20</f>
        <v>11899.695</v>
      </c>
      <c r="C32" s="51">
        <f>'Calculation 1.3'!R20</f>
        <v>62.082999999999998</v>
      </c>
      <c r="D32" s="21" t="str">
        <f>IF('Calculation 1.3'!S20="","",IF('Calculation 1.3'!S20&gt;=50,"**",IF('Calculation 1.3'!S20&gt;=25,"*","")))</f>
        <v/>
      </c>
      <c r="E32" s="21"/>
      <c r="F32" s="51">
        <f>'Calculation 1.3'!U20</f>
        <v>43.131</v>
      </c>
      <c r="G32" s="51">
        <f>'Calculation 1.3'!V20</f>
        <v>0.22500000000000001</v>
      </c>
      <c r="H32" s="21" t="str">
        <f>IF('Calculation 1.3'!W20="","",IF('Calculation 1.3'!W20&gt;=50,"**",IF('Calculation 1.3'!W20&gt;=25,"*","")))</f>
        <v>**</v>
      </c>
      <c r="I32" s="51">
        <f>'Calculation 1.3'!X20</f>
        <v>796.46500000000003</v>
      </c>
      <c r="J32" s="51">
        <f>'Calculation 1.3'!Y20</f>
        <v>4.1550000000000002</v>
      </c>
      <c r="K32" s="21" t="str">
        <f>IF('Calculation 1.3'!Z20="","",IF('Calculation 1.3'!Z20&gt;=50,"**",IF('Calculation 1.3'!Z20&gt;=25,"*","")))</f>
        <v/>
      </c>
      <c r="L32" s="51">
        <f>'Calculation 1.3'!AA20</f>
        <v>839.59500000000003</v>
      </c>
      <c r="M32" s="51">
        <f>'Calculation 1.3'!AB20</f>
        <v>4.38</v>
      </c>
      <c r="N32" s="21" t="str">
        <f>IF('Calculation 1.3'!AC20="","",IF('Calculation 1.3'!AC20&gt;=50,"**",IF('Calculation 1.3'!AC20&gt;=25,"*","")))</f>
        <v/>
      </c>
      <c r="O32" s="21"/>
      <c r="P32" s="51">
        <f>'Calculation 1.3'!AE20</f>
        <v>12739.290999999999</v>
      </c>
      <c r="Q32" s="51">
        <f>'Calculation 1.3'!AF20</f>
        <v>66.462999999999994</v>
      </c>
      <c r="R32" s="21" t="str">
        <f>IF('Calculation 1.3'!AG20="","",IF('Calculation 1.3'!AG20&gt;=50,"**",IF('Calculation 1.3'!AG20&gt;=25,"*","")))</f>
        <v/>
      </c>
      <c r="S32" s="21"/>
      <c r="T32" s="51">
        <f>'Calculation 1.3'!AI20</f>
        <v>235.45599999999999</v>
      </c>
      <c r="U32" s="51">
        <f>'Calculation 1.3'!AJ20</f>
        <v>1.228</v>
      </c>
      <c r="V32" s="21" t="str">
        <f>IF('Calculation 1.3'!AK20="","",IF('Calculation 1.3'!AK20&gt;=50,"**",IF('Calculation 1.3'!AK20&gt;=25,"*","")))</f>
        <v/>
      </c>
      <c r="W32" s="21"/>
      <c r="X32" s="51">
        <f>'Calculation 1.3'!AM20</f>
        <v>45.470999999999997</v>
      </c>
      <c r="Y32" s="51">
        <f>'Calculation 1.3'!AN20</f>
        <v>0.23699999999999999</v>
      </c>
      <c r="Z32" s="21" t="str">
        <f>IF('Calculation 1.3'!AO20="","",IF('Calculation 1.3'!AO20&gt;=50,"**",IF('Calculation 1.3'!AO20&gt;=25,"*","")))</f>
        <v>*</v>
      </c>
      <c r="AA32" s="51">
        <f>'Calculation 1.3'!AP20</f>
        <v>583.11599999999999</v>
      </c>
      <c r="AB32" s="51">
        <f>'Calculation 1.3'!AQ20</f>
        <v>3.0419999999999998</v>
      </c>
      <c r="AC32" s="21" t="str">
        <f>IF('Calculation 1.3'!AR20="","",IF('Calculation 1.3'!AR20&gt;=50,"**",IF('Calculation 1.3'!AR20&gt;=25,"*","")))</f>
        <v/>
      </c>
      <c r="AD32" s="51">
        <f>'Calculation 1.3'!AS20</f>
        <v>628.58699999999999</v>
      </c>
      <c r="AE32" s="51">
        <f>'Calculation 1.3'!AT20</f>
        <v>3.2789999999999999</v>
      </c>
      <c r="AF32" s="21" t="str">
        <f>IF('Calculation 1.3'!AU20="","",IF('Calculation 1.3'!AU20&gt;=50,"**",IF('Calculation 1.3'!AU20&gt;=25,"*","")))</f>
        <v/>
      </c>
      <c r="AG32" s="21"/>
      <c r="AH32" s="51">
        <f>'Calculation 1.3'!AW20</f>
        <v>357.88600000000002</v>
      </c>
      <c r="AI32" s="51">
        <f>'Calculation 1.3'!AX20</f>
        <v>1.867</v>
      </c>
      <c r="AJ32" s="21" t="str">
        <f>IF('Calculation 1.3'!AY20="","",IF('Calculation 1.3'!AY20&gt;=50,"**",IF('Calculation 1.3'!AY20&gt;=25,"*","")))</f>
        <v/>
      </c>
      <c r="AK32" s="21"/>
      <c r="AL32" s="51">
        <f>'Calculation 1.3'!BA20</f>
        <v>986.47299999999996</v>
      </c>
      <c r="AM32" s="51">
        <f>'Calculation 1.3'!BB20</f>
        <v>5.1470000000000002</v>
      </c>
      <c r="AN32" s="21" t="str">
        <f>IF('Calculation 1.3'!BC20="","",IF('Calculation 1.3'!BC20&gt;=50,"**",IF('Calculation 1.3'!BC20&gt;=25,"*","")))</f>
        <v/>
      </c>
      <c r="AO32" s="21"/>
      <c r="AP32" s="51">
        <f>'Calculation 1.3'!BE20</f>
        <v>2541.1770000000001</v>
      </c>
      <c r="AQ32" s="51">
        <f>'Calculation 1.3'!BF20</f>
        <v>13.257999999999999</v>
      </c>
      <c r="AR32" s="21" t="str">
        <f>IF('Calculation 1.3'!BG20="","",IF('Calculation 1.3'!BG20&gt;=50,"**",IF('Calculation 1.3'!BG20&gt;=25,"*","")))</f>
        <v/>
      </c>
      <c r="AS32" s="51">
        <f>'Calculation 1.3'!BH20</f>
        <v>2665.0749999999998</v>
      </c>
      <c r="AT32" s="51">
        <f>'Calculation 1.3'!BI20</f>
        <v>13.904</v>
      </c>
      <c r="AU32" s="21" t="str">
        <f>IF('Calculation 1.3'!BJ20="","",IF('Calculation 1.3'!BJ20&gt;=50,"**",IF('Calculation 1.3'!BJ20&gt;=25,"*","")))</f>
        <v/>
      </c>
      <c r="AV32" s="51">
        <f>'Calculation 1.3'!BK20</f>
        <v>5206.2520000000004</v>
      </c>
      <c r="AW32" s="51">
        <f>'Calculation 1.3'!BL20</f>
        <v>27.161999999999999</v>
      </c>
      <c r="AX32" s="21" t="str">
        <f>IF('Calculation 1.3'!BM20="","",IF('Calculation 1.3'!BM20&gt;=50,"**",IF('Calculation 1.3'!BM20&gt;=25,"*","")))</f>
        <v/>
      </c>
      <c r="AY32" s="21"/>
      <c r="AZ32" s="51">
        <f>'Calculation 1.3'!BO20</f>
        <v>6428.18</v>
      </c>
      <c r="BA32" s="51">
        <f>'Calculation 1.3'!BP20</f>
        <v>33.536999999999999</v>
      </c>
      <c r="BB32" s="21" t="str">
        <f>IF('Calculation 1.3'!BQ20="","",IF('Calculation 1.3'!BQ20&gt;=50,"**",IF('Calculation 1.3'!BQ20&gt;=25,"*","")))</f>
        <v/>
      </c>
      <c r="BC32" s="21"/>
      <c r="BD32" s="51">
        <f>'Calculation 1.3'!BS20</f>
        <v>19167.471000000001</v>
      </c>
      <c r="BE32" s="51">
        <f>'Calculation 1.3'!BT20</f>
        <v>100</v>
      </c>
      <c r="BF32" s="21" t="str">
        <f>IF('Calculation 1.3'!BU20="","",IF('Calculation 1.3'!BU20&gt;=50,"**",IF('Calculation 1.3'!BU20&gt;=25,"*","")))</f>
        <v/>
      </c>
      <c r="BG32" s="13"/>
      <c r="BH32" s="13"/>
      <c r="BI32" s="13"/>
    </row>
    <row r="33" spans="1:61" ht="12.75" customHeight="1">
      <c r="A33" s="35" t="str">
        <f>TEXT(DATE(YEAR(A27)+2,12,1), "mmm-yy")</f>
        <v>Dec-20</v>
      </c>
      <c r="B33" s="51">
        <f>'Calculation 1.3'!Q21</f>
        <v>12183.151</v>
      </c>
      <c r="C33" s="51">
        <f>'Calculation 1.3'!R21</f>
        <v>63.581000000000003</v>
      </c>
      <c r="D33" s="21" t="str">
        <f>IF('Calculation 1.3'!S21="","",IF('Calculation 1.3'!S21&gt;=50,"**",IF('Calculation 1.3'!S21&gt;=25,"*","")))</f>
        <v/>
      </c>
      <c r="E33" s="21"/>
      <c r="F33" s="51">
        <f>'Calculation 1.3'!U21</f>
        <v>40.5</v>
      </c>
      <c r="G33" s="51">
        <f>'Calculation 1.3'!V21</f>
        <v>0.21099999999999999</v>
      </c>
      <c r="H33" s="21" t="str">
        <f>IF('Calculation 1.3'!W21="","",IF('Calculation 1.3'!W21&gt;=50,"**",IF('Calculation 1.3'!W21&gt;=25,"*","")))</f>
        <v>**</v>
      </c>
      <c r="I33" s="51">
        <f>'Calculation 1.3'!X21</f>
        <v>729.721</v>
      </c>
      <c r="J33" s="51">
        <f>'Calculation 1.3'!Y21</f>
        <v>3.8079999999999998</v>
      </c>
      <c r="K33" s="21" t="str">
        <f>IF('Calculation 1.3'!Z21="","",IF('Calculation 1.3'!Z21&gt;=50,"**",IF('Calculation 1.3'!Z21&gt;=25,"*","")))</f>
        <v/>
      </c>
      <c r="L33" s="51">
        <f>'Calculation 1.3'!AA21</f>
        <v>770.221</v>
      </c>
      <c r="M33" s="51">
        <f>'Calculation 1.3'!AB21</f>
        <v>4.0199999999999996</v>
      </c>
      <c r="N33" s="21" t="str">
        <f>IF('Calculation 1.3'!AC21="","",IF('Calculation 1.3'!AC21&gt;=50,"**",IF('Calculation 1.3'!AC21&gt;=25,"*","")))</f>
        <v/>
      </c>
      <c r="O33" s="21"/>
      <c r="P33" s="51">
        <f>'Calculation 1.3'!AE21</f>
        <v>12953.371999999999</v>
      </c>
      <c r="Q33" s="51">
        <f>'Calculation 1.3'!AF21</f>
        <v>67.599999999999994</v>
      </c>
      <c r="R33" s="21" t="str">
        <f>IF('Calculation 1.3'!AG21="","",IF('Calculation 1.3'!AG21&gt;=50,"**",IF('Calculation 1.3'!AG21&gt;=25,"*","")))</f>
        <v/>
      </c>
      <c r="S33" s="21"/>
      <c r="T33" s="51">
        <f>'Calculation 1.3'!AI21</f>
        <v>212.292</v>
      </c>
      <c r="U33" s="51">
        <f>'Calculation 1.3'!AJ21</f>
        <v>1.1080000000000001</v>
      </c>
      <c r="V33" s="21" t="str">
        <f>IF('Calculation 1.3'!AK21="","",IF('Calculation 1.3'!AK21&gt;=50,"**",IF('Calculation 1.3'!AK21&gt;=25,"*","")))</f>
        <v/>
      </c>
      <c r="W33" s="21"/>
      <c r="X33" s="51">
        <f>'Calculation 1.3'!AM21</f>
        <v>36.936</v>
      </c>
      <c r="Y33" s="51">
        <f>'Calculation 1.3'!AN21</f>
        <v>0.193</v>
      </c>
      <c r="Z33" s="21" t="str">
        <f>IF('Calculation 1.3'!AO21="","",IF('Calculation 1.3'!AO21&gt;=50,"**",IF('Calculation 1.3'!AO21&gt;=25,"*","")))</f>
        <v>**</v>
      </c>
      <c r="AA33" s="51">
        <f>'Calculation 1.3'!AP21</f>
        <v>716.86099999999999</v>
      </c>
      <c r="AB33" s="51">
        <f>'Calculation 1.3'!AQ21</f>
        <v>3.7410000000000001</v>
      </c>
      <c r="AC33" s="21" t="str">
        <f>IF('Calculation 1.3'!AR21="","",IF('Calculation 1.3'!AR21&gt;=50,"**",IF('Calculation 1.3'!AR21&gt;=25,"*","")))</f>
        <v/>
      </c>
      <c r="AD33" s="51">
        <f>'Calculation 1.3'!AS21</f>
        <v>753.798</v>
      </c>
      <c r="AE33" s="51">
        <f>'Calculation 1.3'!AT21</f>
        <v>3.9340000000000002</v>
      </c>
      <c r="AF33" s="21" t="str">
        <f>IF('Calculation 1.3'!AU21="","",IF('Calculation 1.3'!AU21&gt;=50,"**",IF('Calculation 1.3'!AU21&gt;=25,"*","")))</f>
        <v/>
      </c>
      <c r="AG33" s="21"/>
      <c r="AH33" s="51">
        <f>'Calculation 1.3'!AW21</f>
        <v>314.38299999999998</v>
      </c>
      <c r="AI33" s="51">
        <f>'Calculation 1.3'!AX21</f>
        <v>1.641</v>
      </c>
      <c r="AJ33" s="21" t="str">
        <f>IF('Calculation 1.3'!AY21="","",IF('Calculation 1.3'!AY21&gt;=50,"**",IF('Calculation 1.3'!AY21&gt;=25,"*","")))</f>
        <v>*</v>
      </c>
      <c r="AK33" s="21"/>
      <c r="AL33" s="51">
        <f>'Calculation 1.3'!BA21</f>
        <v>1068.181</v>
      </c>
      <c r="AM33" s="51">
        <f>'Calculation 1.3'!BB21</f>
        <v>5.5750000000000002</v>
      </c>
      <c r="AN33" s="21" t="str">
        <f>IF('Calculation 1.3'!BC21="","",IF('Calculation 1.3'!BC21&gt;=50,"**",IF('Calculation 1.3'!BC21&gt;=25,"*","")))</f>
        <v/>
      </c>
      <c r="AO33" s="21"/>
      <c r="AP33" s="51">
        <f>'Calculation 1.3'!BE21</f>
        <v>2397.5030000000002</v>
      </c>
      <c r="AQ33" s="51">
        <f>'Calculation 1.3'!BF21</f>
        <v>12.512</v>
      </c>
      <c r="AR33" s="21" t="str">
        <f>IF('Calculation 1.3'!BG21="","",IF('Calculation 1.3'!BG21&gt;=50,"**",IF('Calculation 1.3'!BG21&gt;=25,"*","")))</f>
        <v/>
      </c>
      <c r="AS33" s="51">
        <f>'Calculation 1.3'!BH21</f>
        <v>2530.3220000000001</v>
      </c>
      <c r="AT33" s="51">
        <f>'Calculation 1.3'!BI21</f>
        <v>13.205</v>
      </c>
      <c r="AU33" s="21" t="str">
        <f>IF('Calculation 1.3'!BJ21="","",IF('Calculation 1.3'!BJ21&gt;=50,"**",IF('Calculation 1.3'!BJ21&gt;=25,"*","")))</f>
        <v/>
      </c>
      <c r="AV33" s="51">
        <f>'Calculation 1.3'!BK21</f>
        <v>4927.8249999999998</v>
      </c>
      <c r="AW33" s="51">
        <f>'Calculation 1.3'!BL21</f>
        <v>25.716999999999999</v>
      </c>
      <c r="AX33" s="21" t="str">
        <f>IF('Calculation 1.3'!BM21="","",IF('Calculation 1.3'!BM21&gt;=50,"**",IF('Calculation 1.3'!BM21&gt;=25,"*","")))</f>
        <v/>
      </c>
      <c r="AY33" s="21"/>
      <c r="AZ33" s="51">
        <f>'Calculation 1.3'!BO21</f>
        <v>6208.2969999999996</v>
      </c>
      <c r="BA33" s="51">
        <f>'Calculation 1.3'!BP21</f>
        <v>32.4</v>
      </c>
      <c r="BB33" s="21" t="str">
        <f>IF('Calculation 1.3'!BQ21="","",IF('Calculation 1.3'!BQ21&gt;=50,"**",IF('Calculation 1.3'!BQ21&gt;=25,"*","")))</f>
        <v/>
      </c>
      <c r="BC33" s="21"/>
      <c r="BD33" s="51">
        <f>'Calculation 1.3'!BS21</f>
        <v>19161.669000000002</v>
      </c>
      <c r="BE33" s="51">
        <f>'Calculation 1.3'!BT21</f>
        <v>100</v>
      </c>
      <c r="BF33" s="21" t="str">
        <f>IF('Calculation 1.3'!BU21="","",IF('Calculation 1.3'!BU21&gt;=50,"**",IF('Calculation 1.3'!BU21&gt;=25,"*","")))</f>
        <v/>
      </c>
      <c r="BG33" s="13"/>
      <c r="BH33" s="13"/>
      <c r="BI33" s="13"/>
    </row>
    <row r="34" spans="1:61" ht="12.75" customHeight="1">
      <c r="A34" s="35" t="str">
        <f>TEXT(DATE(YEAR(A27)+3,3,1), "mmm-yy")</f>
        <v>Mar-21</v>
      </c>
      <c r="B34" s="51">
        <f>'Calculation 1.3'!Q22</f>
        <v>12236.921</v>
      </c>
      <c r="C34" s="51">
        <f>'Calculation 1.3'!R22</f>
        <v>63.847000000000001</v>
      </c>
      <c r="D34" s="21" t="str">
        <f>IF('Calculation 1.3'!S22="","",IF('Calculation 1.3'!S22&gt;=50,"**",IF('Calculation 1.3'!S22&gt;=25,"*","")))</f>
        <v/>
      </c>
      <c r="E34" s="21"/>
      <c r="F34" s="51">
        <f>'Calculation 1.3'!U22</f>
        <v>60.847000000000001</v>
      </c>
      <c r="G34" s="51">
        <f>'Calculation 1.3'!V22</f>
        <v>0.317</v>
      </c>
      <c r="H34" s="21" t="str">
        <f>IF('Calculation 1.3'!W22="","",IF('Calculation 1.3'!W22&gt;=50,"**",IF('Calculation 1.3'!W22&gt;=25,"*","")))</f>
        <v>*</v>
      </c>
      <c r="I34" s="51">
        <f>'Calculation 1.3'!X22</f>
        <v>710.11500000000001</v>
      </c>
      <c r="J34" s="51">
        <f>'Calculation 1.3'!Y22</f>
        <v>3.7050000000000001</v>
      </c>
      <c r="K34" s="21" t="str">
        <f>IF('Calculation 1.3'!Z22="","",IF('Calculation 1.3'!Z22&gt;=50,"**",IF('Calculation 1.3'!Z22&gt;=25,"*","")))</f>
        <v/>
      </c>
      <c r="L34" s="51">
        <f>'Calculation 1.3'!AA22</f>
        <v>770.96199999999999</v>
      </c>
      <c r="M34" s="51">
        <f>'Calculation 1.3'!AB22</f>
        <v>4.0229999999999997</v>
      </c>
      <c r="N34" s="21" t="str">
        <f>IF('Calculation 1.3'!AC22="","",IF('Calculation 1.3'!AC22&gt;=50,"**",IF('Calculation 1.3'!AC22&gt;=25,"*","")))</f>
        <v/>
      </c>
      <c r="O34" s="21"/>
      <c r="P34" s="51">
        <f>'Calculation 1.3'!AE22</f>
        <v>13007.884</v>
      </c>
      <c r="Q34" s="51">
        <f>'Calculation 1.3'!AF22</f>
        <v>67.87</v>
      </c>
      <c r="R34" s="21" t="str">
        <f>IF('Calculation 1.3'!AG22="","",IF('Calculation 1.3'!AG22&gt;=50,"**",IF('Calculation 1.3'!AG22&gt;=25,"*","")))</f>
        <v/>
      </c>
      <c r="S34" s="21"/>
      <c r="T34" s="51">
        <f>'Calculation 1.3'!AI22</f>
        <v>248.40899999999999</v>
      </c>
      <c r="U34" s="51">
        <f>'Calculation 1.3'!AJ22</f>
        <v>1.296</v>
      </c>
      <c r="V34" s="21" t="str">
        <f>IF('Calculation 1.3'!AK22="","",IF('Calculation 1.3'!AK22&gt;=50,"**",IF('Calculation 1.3'!AK22&gt;=25,"*","")))</f>
        <v/>
      </c>
      <c r="W34" s="21"/>
      <c r="X34" s="51">
        <f>'Calculation 1.3'!AM22</f>
        <v>56.918999999999997</v>
      </c>
      <c r="Y34" s="51">
        <f>'Calculation 1.3'!AN22</f>
        <v>0.29699999999999999</v>
      </c>
      <c r="Z34" s="21" t="str">
        <f>IF('Calculation 1.3'!AO22="","",IF('Calculation 1.3'!AO22&gt;=50,"**",IF('Calculation 1.3'!AO22&gt;=25,"*","")))</f>
        <v>*</v>
      </c>
      <c r="AA34" s="51">
        <f>'Calculation 1.3'!AP22</f>
        <v>466.41300000000001</v>
      </c>
      <c r="AB34" s="51">
        <f>'Calculation 1.3'!AQ22</f>
        <v>2.4340000000000002</v>
      </c>
      <c r="AC34" s="21" t="str">
        <f>IF('Calculation 1.3'!AR22="","",IF('Calculation 1.3'!AR22&gt;=50,"**",IF('Calculation 1.3'!AR22&gt;=25,"*","")))</f>
        <v/>
      </c>
      <c r="AD34" s="51">
        <f>'Calculation 1.3'!AS22</f>
        <v>523.33199999999999</v>
      </c>
      <c r="AE34" s="51">
        <f>'Calculation 1.3'!AT22</f>
        <v>2.7309999999999999</v>
      </c>
      <c r="AF34" s="21" t="str">
        <f>IF('Calculation 1.3'!AU22="","",IF('Calculation 1.3'!AU22&gt;=50,"**",IF('Calculation 1.3'!AU22&gt;=25,"*","")))</f>
        <v/>
      </c>
      <c r="AG34" s="21"/>
      <c r="AH34" s="51">
        <f>'Calculation 1.3'!AW22</f>
        <v>362.41199999999998</v>
      </c>
      <c r="AI34" s="51">
        <f>'Calculation 1.3'!AX22</f>
        <v>1.891</v>
      </c>
      <c r="AJ34" s="21" t="str">
        <f>IF('Calculation 1.3'!AY22="","",IF('Calculation 1.3'!AY22&gt;=50,"**",IF('Calculation 1.3'!AY22&gt;=25,"*","")))</f>
        <v/>
      </c>
      <c r="AK34" s="21"/>
      <c r="AL34" s="51">
        <f>'Calculation 1.3'!BA22</f>
        <v>885.74300000000005</v>
      </c>
      <c r="AM34" s="51">
        <f>'Calculation 1.3'!BB22</f>
        <v>4.6210000000000004</v>
      </c>
      <c r="AN34" s="21" t="str">
        <f>IF('Calculation 1.3'!BC22="","",IF('Calculation 1.3'!BC22&gt;=50,"**",IF('Calculation 1.3'!BC22&gt;=25,"*","")))</f>
        <v/>
      </c>
      <c r="AO34" s="21"/>
      <c r="AP34" s="51">
        <f>'Calculation 1.3'!BE22</f>
        <v>2528.09</v>
      </c>
      <c r="AQ34" s="51">
        <f>'Calculation 1.3'!BF22</f>
        <v>13.191000000000001</v>
      </c>
      <c r="AR34" s="21" t="str">
        <f>IF('Calculation 1.3'!BG22="","",IF('Calculation 1.3'!BG22&gt;=50,"**",IF('Calculation 1.3'!BG22&gt;=25,"*","")))</f>
        <v/>
      </c>
      <c r="AS34" s="51">
        <f>'Calculation 1.3'!BH22</f>
        <v>2495.8589999999999</v>
      </c>
      <c r="AT34" s="51">
        <f>'Calculation 1.3'!BI22</f>
        <v>13.022</v>
      </c>
      <c r="AU34" s="21" t="str">
        <f>IF('Calculation 1.3'!BJ22="","",IF('Calculation 1.3'!BJ22&gt;=50,"**",IF('Calculation 1.3'!BJ22&gt;=25,"*","")))</f>
        <v/>
      </c>
      <c r="AV34" s="51">
        <f>'Calculation 1.3'!BK22</f>
        <v>5023.9489999999996</v>
      </c>
      <c r="AW34" s="51">
        <f>'Calculation 1.3'!BL22</f>
        <v>26.213000000000001</v>
      </c>
      <c r="AX34" s="21" t="str">
        <f>IF('Calculation 1.3'!BM22="","",IF('Calculation 1.3'!BM22&gt;=50,"**",IF('Calculation 1.3'!BM22&gt;=25,"*","")))</f>
        <v/>
      </c>
      <c r="AY34" s="21"/>
      <c r="AZ34" s="51">
        <f>'Calculation 1.3'!BO22</f>
        <v>6158.1009999999997</v>
      </c>
      <c r="BA34" s="51">
        <f>'Calculation 1.3'!BP22</f>
        <v>32.130000000000003</v>
      </c>
      <c r="BB34" s="21" t="str">
        <f>IF('Calculation 1.3'!BQ22="","",IF('Calculation 1.3'!BQ22&gt;=50,"**",IF('Calculation 1.3'!BQ22&gt;=25,"*","")))</f>
        <v/>
      </c>
      <c r="BC34" s="21"/>
      <c r="BD34" s="51">
        <f>'Calculation 1.3'!BS22</f>
        <v>19165.985000000001</v>
      </c>
      <c r="BE34" s="51">
        <f>'Calculation 1.3'!BT22</f>
        <v>100</v>
      </c>
      <c r="BF34" s="21" t="str">
        <f>IF('Calculation 1.3'!BU22="","",IF('Calculation 1.3'!BU22&gt;=50,"**",IF('Calculation 1.3'!BU22&gt;=25,"*","")))</f>
        <v/>
      </c>
      <c r="BG34" s="13"/>
      <c r="BH34" s="13"/>
      <c r="BI34" s="13"/>
    </row>
    <row r="35" spans="1:61" ht="12.75" customHeight="1">
      <c r="A35" s="35" t="str">
        <f>TEXT(DATE(YEAR(A27)+3,6,1), "mmm-yy")</f>
        <v>Jun-21</v>
      </c>
      <c r="B35" s="51">
        <f>'Calculation 1.3'!Q23</f>
        <v>12430.423000000001</v>
      </c>
      <c r="C35" s="51">
        <f>'Calculation 1.3'!R23</f>
        <v>64.796999999999997</v>
      </c>
      <c r="D35" s="21" t="str">
        <f>IF('Calculation 1.3'!S23="","",IF('Calculation 1.3'!S23&gt;=50,"**",IF('Calculation 1.3'!S23&gt;=25,"*","")))</f>
        <v/>
      </c>
      <c r="E35" s="21"/>
      <c r="F35" s="51">
        <f>'Calculation 1.3'!U23</f>
        <v>41.012999999999998</v>
      </c>
      <c r="G35" s="51">
        <f>'Calculation 1.3'!V23</f>
        <v>0.214</v>
      </c>
      <c r="H35" s="21" t="str">
        <f>IF('Calculation 1.3'!W23="","",IF('Calculation 1.3'!W23&gt;=50,"**",IF('Calculation 1.3'!W23&gt;=25,"*","")))</f>
        <v>**</v>
      </c>
      <c r="I35" s="51">
        <f>'Calculation 1.3'!X23</f>
        <v>586.14700000000005</v>
      </c>
      <c r="J35" s="51">
        <f>'Calculation 1.3'!Y23</f>
        <v>3.0550000000000002</v>
      </c>
      <c r="K35" s="21" t="str">
        <f>IF('Calculation 1.3'!Z23="","",IF('Calculation 1.3'!Z23&gt;=50,"**",IF('Calculation 1.3'!Z23&gt;=25,"*","")))</f>
        <v/>
      </c>
      <c r="L35" s="51">
        <f>'Calculation 1.3'!AA23</f>
        <v>627.15899999999999</v>
      </c>
      <c r="M35" s="51">
        <f>'Calculation 1.3'!AB23</f>
        <v>3.2690000000000001</v>
      </c>
      <c r="N35" s="21" t="str">
        <f>IF('Calculation 1.3'!AC23="","",IF('Calculation 1.3'!AC23&gt;=50,"**",IF('Calculation 1.3'!AC23&gt;=25,"*","")))</f>
        <v/>
      </c>
      <c r="O35" s="21"/>
      <c r="P35" s="51">
        <f>'Calculation 1.3'!AE23</f>
        <v>13057.582</v>
      </c>
      <c r="Q35" s="51">
        <f>'Calculation 1.3'!AF23</f>
        <v>68.066000000000003</v>
      </c>
      <c r="R35" s="21" t="str">
        <f>IF('Calculation 1.3'!AG23="","",IF('Calculation 1.3'!AG23&gt;=50,"**",IF('Calculation 1.3'!AG23&gt;=25,"*","")))</f>
        <v/>
      </c>
      <c r="S35" s="21"/>
      <c r="T35" s="51">
        <f>'Calculation 1.3'!AI23</f>
        <v>134.233</v>
      </c>
      <c r="U35" s="51">
        <f>'Calculation 1.3'!AJ23</f>
        <v>0.7</v>
      </c>
      <c r="V35" s="21" t="str">
        <f>IF('Calculation 1.3'!AK23="","",IF('Calculation 1.3'!AK23&gt;=50,"**",IF('Calculation 1.3'!AK23&gt;=25,"*","")))</f>
        <v/>
      </c>
      <c r="W35" s="21"/>
      <c r="X35" s="51">
        <f>'Calculation 1.3'!AM23</f>
        <v>41.220999999999997</v>
      </c>
      <c r="Y35" s="51">
        <f>'Calculation 1.3'!AN23</f>
        <v>0.215</v>
      </c>
      <c r="Z35" s="21" t="str">
        <f>IF('Calculation 1.3'!AO23="","",IF('Calculation 1.3'!AO23&gt;=50,"**",IF('Calculation 1.3'!AO23&gt;=25,"*","")))</f>
        <v>**</v>
      </c>
      <c r="AA35" s="51">
        <f>'Calculation 1.3'!AP23</f>
        <v>538.36400000000003</v>
      </c>
      <c r="AB35" s="51">
        <f>'Calculation 1.3'!AQ23</f>
        <v>2.806</v>
      </c>
      <c r="AC35" s="21" t="str">
        <f>IF('Calculation 1.3'!AR23="","",IF('Calculation 1.3'!AR23&gt;=50,"**",IF('Calculation 1.3'!AR23&gt;=25,"*","")))</f>
        <v/>
      </c>
      <c r="AD35" s="51">
        <f>'Calculation 1.3'!AS23</f>
        <v>579.58399999999995</v>
      </c>
      <c r="AE35" s="51">
        <f>'Calculation 1.3'!AT23</f>
        <v>3.0209999999999999</v>
      </c>
      <c r="AF35" s="21" t="str">
        <f>IF('Calculation 1.3'!AU23="","",IF('Calculation 1.3'!AU23&gt;=50,"**",IF('Calculation 1.3'!AU23&gt;=25,"*","")))</f>
        <v/>
      </c>
      <c r="AG35" s="21"/>
      <c r="AH35" s="51">
        <f>'Calculation 1.3'!AW23</f>
        <v>264.46899999999999</v>
      </c>
      <c r="AI35" s="51">
        <f>'Calculation 1.3'!AX23</f>
        <v>1.379</v>
      </c>
      <c r="AJ35" s="21" t="str">
        <f>IF('Calculation 1.3'!AY23="","",IF('Calculation 1.3'!AY23&gt;=50,"**",IF('Calculation 1.3'!AY23&gt;=25,"*","")))</f>
        <v/>
      </c>
      <c r="AK35" s="21"/>
      <c r="AL35" s="51">
        <f>'Calculation 1.3'!BA23</f>
        <v>844.053</v>
      </c>
      <c r="AM35" s="51">
        <f>'Calculation 1.3'!BB23</f>
        <v>4.4000000000000004</v>
      </c>
      <c r="AN35" s="21" t="str">
        <f>IF('Calculation 1.3'!BC23="","",IF('Calculation 1.3'!BC23&gt;=50,"**",IF('Calculation 1.3'!BC23&gt;=25,"*","")))</f>
        <v/>
      </c>
      <c r="AO35" s="21"/>
      <c r="AP35" s="51">
        <f>'Calculation 1.3'!BE23</f>
        <v>2529.1190000000001</v>
      </c>
      <c r="AQ35" s="51">
        <f>'Calculation 1.3'!BF23</f>
        <v>13.183999999999999</v>
      </c>
      <c r="AR35" s="21" t="str">
        <f>IF('Calculation 1.3'!BG23="","",IF('Calculation 1.3'!BG23&gt;=50,"**",IF('Calculation 1.3'!BG23&gt;=25,"*","")))</f>
        <v/>
      </c>
      <c r="AS35" s="51">
        <f>'Calculation 1.3'!BH23</f>
        <v>2618.7139999999999</v>
      </c>
      <c r="AT35" s="51">
        <f>'Calculation 1.3'!BI23</f>
        <v>13.651</v>
      </c>
      <c r="AU35" s="21" t="str">
        <f>IF('Calculation 1.3'!BJ23="","",IF('Calculation 1.3'!BJ23&gt;=50,"**",IF('Calculation 1.3'!BJ23&gt;=25,"*","")))</f>
        <v/>
      </c>
      <c r="AV35" s="51">
        <f>'Calculation 1.3'!BK23</f>
        <v>5147.8329999999996</v>
      </c>
      <c r="AW35" s="51">
        <f>'Calculation 1.3'!BL23</f>
        <v>26.834</v>
      </c>
      <c r="AX35" s="21" t="str">
        <f>IF('Calculation 1.3'!BM23="","",IF('Calculation 1.3'!BM23&gt;=50,"**",IF('Calculation 1.3'!BM23&gt;=25,"*","")))</f>
        <v/>
      </c>
      <c r="AY35" s="21"/>
      <c r="AZ35" s="51">
        <f>'Calculation 1.3'!BO23</f>
        <v>6126.1189999999997</v>
      </c>
      <c r="BA35" s="51">
        <f>'Calculation 1.3'!BP23</f>
        <v>31.934000000000001</v>
      </c>
      <c r="BB35" s="21" t="str">
        <f>IF('Calculation 1.3'!BQ23="","",IF('Calculation 1.3'!BQ23&gt;=50,"**",IF('Calculation 1.3'!BQ23&gt;=25,"*","")))</f>
        <v/>
      </c>
      <c r="BC35" s="21"/>
      <c r="BD35" s="51">
        <f>'Calculation 1.3'!BS23</f>
        <v>19183.702000000001</v>
      </c>
      <c r="BE35" s="51">
        <f>'Calculation 1.3'!BT23</f>
        <v>100</v>
      </c>
      <c r="BF35" s="21" t="str">
        <f>IF('Calculation 1.3'!BU23="","",IF('Calculation 1.3'!BU23&gt;=50,"**",IF('Calculation 1.3'!BU23&gt;=25,"*","")))</f>
        <v/>
      </c>
      <c r="BG35" s="13"/>
      <c r="BH35" s="13"/>
      <c r="BI35" s="13"/>
    </row>
    <row r="36" spans="1:61" ht="12.75" customHeight="1">
      <c r="A36" s="55" t="str">
        <f>TEXT(DATE(YEAR(A32)+2,1,1),"yyyy") &amp; "-" &amp; TEXT(DATE(YEAR(A32)+3,1,1),"yy")</f>
        <v>2022-23</v>
      </c>
      <c r="B36" s="51" t="str">
        <f>'Calculation 1.3'!Q24</f>
        <v/>
      </c>
      <c r="C36" s="51" t="str">
        <f>'Calculation 1.3'!R24</f>
        <v/>
      </c>
      <c r="D36" s="21" t="str">
        <f>IF('Calculation 1.3'!S24="","",IF('Calculation 1.3'!S24&gt;=50,"**",IF('Calculation 1.3'!S24&gt;=25,"*","")))</f>
        <v/>
      </c>
      <c r="E36" s="21"/>
      <c r="F36" s="51" t="str">
        <f>'Calculation 1.3'!U24</f>
        <v/>
      </c>
      <c r="G36" s="51" t="str">
        <f>'Calculation 1.3'!V24</f>
        <v/>
      </c>
      <c r="H36" s="21" t="str">
        <f>IF('Calculation 1.3'!W24="","",IF('Calculation 1.3'!W24&gt;=50,"**",IF('Calculation 1.3'!W24&gt;=25,"*","")))</f>
        <v/>
      </c>
      <c r="I36" s="51" t="str">
        <f>'Calculation 1.3'!X24</f>
        <v/>
      </c>
      <c r="J36" s="51" t="str">
        <f>'Calculation 1.3'!Y24</f>
        <v/>
      </c>
      <c r="K36" s="21" t="str">
        <f>IF('Calculation 1.3'!Z24="","",IF('Calculation 1.3'!Z24&gt;=50,"**",IF('Calculation 1.3'!Z24&gt;=25,"*","")))</f>
        <v/>
      </c>
      <c r="L36" s="51" t="str">
        <f>'Calculation 1.3'!AA24</f>
        <v/>
      </c>
      <c r="M36" s="51" t="str">
        <f>'Calculation 1.3'!AB24</f>
        <v/>
      </c>
      <c r="N36" s="21" t="str">
        <f>IF('Calculation 1.3'!AC24="","",IF('Calculation 1.3'!AC24&gt;=50,"**",IF('Calculation 1.3'!AC24&gt;=25,"*","")))</f>
        <v/>
      </c>
      <c r="O36" s="21"/>
      <c r="P36" s="51" t="str">
        <f>'Calculation 1.3'!AE24</f>
        <v/>
      </c>
      <c r="Q36" s="51" t="str">
        <f>'Calculation 1.3'!AF24</f>
        <v/>
      </c>
      <c r="R36" s="21" t="str">
        <f>IF('Calculation 1.3'!AG24="","",IF('Calculation 1.3'!AG24&gt;=50,"**",IF('Calculation 1.3'!AG24&gt;=25,"*","")))</f>
        <v/>
      </c>
      <c r="S36" s="21"/>
      <c r="T36" s="51" t="str">
        <f>'Calculation 1.3'!AI24</f>
        <v/>
      </c>
      <c r="U36" s="51" t="str">
        <f>'Calculation 1.3'!AJ24</f>
        <v/>
      </c>
      <c r="V36" s="21" t="str">
        <f>IF('Calculation 1.3'!AK24="","",IF('Calculation 1.3'!AK24&gt;=50,"**",IF('Calculation 1.3'!AK24&gt;=25,"*","")))</f>
        <v/>
      </c>
      <c r="W36" s="21"/>
      <c r="X36" s="51" t="str">
        <f>'Calculation 1.3'!AM24</f>
        <v/>
      </c>
      <c r="Y36" s="51" t="str">
        <f>'Calculation 1.3'!AN24</f>
        <v/>
      </c>
      <c r="Z36" s="21" t="str">
        <f>IF('Calculation 1.3'!AO24="","",IF('Calculation 1.3'!AO24&gt;=50,"**",IF('Calculation 1.3'!AO24&gt;=25,"*","")))</f>
        <v/>
      </c>
      <c r="AA36" s="51" t="str">
        <f>'Calculation 1.3'!AP24</f>
        <v/>
      </c>
      <c r="AB36" s="51" t="str">
        <f>'Calculation 1.3'!AQ24</f>
        <v/>
      </c>
      <c r="AC36" s="21" t="str">
        <f>IF('Calculation 1.3'!AR24="","",IF('Calculation 1.3'!AR24&gt;=50,"**",IF('Calculation 1.3'!AR24&gt;=25,"*","")))</f>
        <v/>
      </c>
      <c r="AD36" s="51" t="str">
        <f>'Calculation 1.3'!AS24</f>
        <v/>
      </c>
      <c r="AE36" s="51" t="str">
        <f>'Calculation 1.3'!AT24</f>
        <v/>
      </c>
      <c r="AF36" s="21" t="str">
        <f>IF('Calculation 1.3'!AU24="","",IF('Calculation 1.3'!AU24&gt;=50,"**",IF('Calculation 1.3'!AU24&gt;=25,"*","")))</f>
        <v/>
      </c>
      <c r="AG36" s="21"/>
      <c r="AH36" s="51" t="str">
        <f>'Calculation 1.3'!AW24</f>
        <v/>
      </c>
      <c r="AI36" s="51" t="str">
        <f>'Calculation 1.3'!AX24</f>
        <v/>
      </c>
      <c r="AJ36" s="21" t="str">
        <f>IF('Calculation 1.3'!AY24="","",IF('Calculation 1.3'!AY24&gt;=50,"**",IF('Calculation 1.3'!AY24&gt;=25,"*","")))</f>
        <v/>
      </c>
      <c r="AK36" s="21"/>
      <c r="AL36" s="51" t="str">
        <f>'Calculation 1.3'!BA24</f>
        <v/>
      </c>
      <c r="AM36" s="51" t="str">
        <f>'Calculation 1.3'!BB24</f>
        <v/>
      </c>
      <c r="AN36" s="21" t="str">
        <f>IF('Calculation 1.3'!BC24="","",IF('Calculation 1.3'!BC24&gt;=50,"**",IF('Calculation 1.3'!BC24&gt;=25,"*","")))</f>
        <v/>
      </c>
      <c r="AO36" s="21"/>
      <c r="AP36" s="51" t="str">
        <f>'Calculation 1.3'!BE24</f>
        <v/>
      </c>
      <c r="AQ36" s="51" t="str">
        <f>'Calculation 1.3'!BF24</f>
        <v/>
      </c>
      <c r="AR36" s="21" t="str">
        <f>IF('Calculation 1.3'!BG24="","",IF('Calculation 1.3'!BG24&gt;=50,"**",IF('Calculation 1.3'!BG24&gt;=25,"*","")))</f>
        <v/>
      </c>
      <c r="AS36" s="51" t="str">
        <f>'Calculation 1.3'!BH24</f>
        <v/>
      </c>
      <c r="AT36" s="51" t="str">
        <f>'Calculation 1.3'!BI24</f>
        <v/>
      </c>
      <c r="AU36" s="21" t="str">
        <f>IF('Calculation 1.3'!BJ24="","",IF('Calculation 1.3'!BJ24&gt;=50,"**",IF('Calculation 1.3'!BJ24&gt;=25,"*","")))</f>
        <v/>
      </c>
      <c r="AV36" s="51" t="str">
        <f>'Calculation 1.3'!BK24</f>
        <v/>
      </c>
      <c r="AW36" s="51" t="str">
        <f>'Calculation 1.3'!BL24</f>
        <v/>
      </c>
      <c r="AX36" s="21" t="str">
        <f>IF('Calculation 1.3'!BM24="","",IF('Calculation 1.3'!BM24&gt;=50,"**",IF('Calculation 1.3'!BM24&gt;=25,"*","")))</f>
        <v/>
      </c>
      <c r="AY36" s="21"/>
      <c r="AZ36" s="51" t="str">
        <f>'Calculation 1.3'!BO24</f>
        <v/>
      </c>
      <c r="BA36" s="51" t="str">
        <f>'Calculation 1.3'!BP24</f>
        <v/>
      </c>
      <c r="BB36" s="21" t="str">
        <f>IF('Calculation 1.3'!BQ24="","",IF('Calculation 1.3'!BQ24&gt;=50,"**",IF('Calculation 1.3'!BQ24&gt;=25,"*","")))</f>
        <v/>
      </c>
      <c r="BC36" s="21"/>
      <c r="BD36" s="51" t="str">
        <f>'Calculation 1.3'!BS24</f>
        <v/>
      </c>
      <c r="BE36" s="51" t="str">
        <f>'Calculation 1.3'!BT24</f>
        <v/>
      </c>
      <c r="BF36" s="21" t="str">
        <f>IF('Calculation 1.3'!BU24="","",IF('Calculation 1.3'!BU24&gt;=50,"**",IF('Calculation 1.3'!BU24&gt;=25,"*","")))</f>
        <v/>
      </c>
      <c r="BG36" s="13"/>
      <c r="BH36" s="13"/>
      <c r="BI36" s="13"/>
    </row>
    <row r="37" spans="1:61" ht="12.75" customHeight="1">
      <c r="A37" s="35" t="str">
        <f>TEXT(DATE(YEAR(A32)+2,9,1), "mmm-yy")</f>
        <v>Sep-22</v>
      </c>
      <c r="B37" s="51">
        <f>'Calculation 1.3'!Q25</f>
        <v>12944.52</v>
      </c>
      <c r="C37" s="51">
        <f>'Calculation 1.3'!R25</f>
        <v>66.043999999999997</v>
      </c>
      <c r="D37" s="21" t="str">
        <f>IF('Calculation 1.3'!S25="","",IF('Calculation 1.3'!S25&gt;=50,"**",IF('Calculation 1.3'!S25&gt;=25,"*","")))</f>
        <v/>
      </c>
      <c r="E37" s="21"/>
      <c r="F37" s="51">
        <f>'Calculation 1.3'!U25</f>
        <v>37.36</v>
      </c>
      <c r="G37" s="51">
        <f>'Calculation 1.3'!V25</f>
        <v>0.191</v>
      </c>
      <c r="H37" s="21" t="str">
        <f>IF('Calculation 1.3'!W25="","",IF('Calculation 1.3'!W25&gt;=50,"**",IF('Calculation 1.3'!W25&gt;=25,"*","")))</f>
        <v>**</v>
      </c>
      <c r="I37" s="51">
        <f>'Calculation 1.3'!X25</f>
        <v>309.90499999999997</v>
      </c>
      <c r="J37" s="51">
        <f>'Calculation 1.3'!Y25</f>
        <v>1.581</v>
      </c>
      <c r="K37" s="21" t="str">
        <f>IF('Calculation 1.3'!Z25="","",IF('Calculation 1.3'!Z25&gt;=50,"**",IF('Calculation 1.3'!Z25&gt;=25,"*","")))</f>
        <v/>
      </c>
      <c r="L37" s="51">
        <f>'Calculation 1.3'!AA25</f>
        <v>347.26499999999999</v>
      </c>
      <c r="M37" s="51">
        <f>'Calculation 1.3'!AB25</f>
        <v>1.772</v>
      </c>
      <c r="N37" s="21" t="str">
        <f>IF('Calculation 1.3'!AC25="","",IF('Calculation 1.3'!AC25&gt;=50,"**",IF('Calculation 1.3'!AC25&gt;=25,"*","")))</f>
        <v/>
      </c>
      <c r="O37" s="21"/>
      <c r="P37" s="51">
        <f>'Calculation 1.3'!AE25</f>
        <v>13291.785</v>
      </c>
      <c r="Q37" s="51">
        <f>'Calculation 1.3'!AF25</f>
        <v>67.814999999999998</v>
      </c>
      <c r="R37" s="21" t="str">
        <f>IF('Calculation 1.3'!AG25="","",IF('Calculation 1.3'!AG25&gt;=50,"**",IF('Calculation 1.3'!AG25&gt;=25,"*","")))</f>
        <v/>
      </c>
      <c r="S37" s="21"/>
      <c r="T37" s="51">
        <f>'Calculation 1.3'!AI25</f>
        <v>220.90799999999999</v>
      </c>
      <c r="U37" s="51">
        <f>'Calculation 1.3'!AJ25</f>
        <v>1.127</v>
      </c>
      <c r="V37" s="21" t="str">
        <f>IF('Calculation 1.3'!AK25="","",IF('Calculation 1.3'!AK25&gt;=50,"**",IF('Calculation 1.3'!AK25&gt;=25,"*","")))</f>
        <v>*</v>
      </c>
      <c r="W37" s="21"/>
      <c r="X37" s="51">
        <f>'Calculation 1.3'!AM25</f>
        <v>45.747</v>
      </c>
      <c r="Y37" s="51">
        <f>'Calculation 1.3'!AN25</f>
        <v>0.23300000000000001</v>
      </c>
      <c r="Z37" s="21" t="str">
        <f>IF('Calculation 1.3'!AO25="","",IF('Calculation 1.3'!AO25&gt;=50,"**",IF('Calculation 1.3'!AO25&gt;=25,"*","")))</f>
        <v>*</v>
      </c>
      <c r="AA37" s="51">
        <f>'Calculation 1.3'!AP25</f>
        <v>523.98199999999997</v>
      </c>
      <c r="AB37" s="51">
        <f>'Calculation 1.3'!AQ25</f>
        <v>2.673</v>
      </c>
      <c r="AC37" s="21" t="str">
        <f>IF('Calculation 1.3'!AR25="","",IF('Calculation 1.3'!AR25&gt;=50,"**",IF('Calculation 1.3'!AR25&gt;=25,"*","")))</f>
        <v/>
      </c>
      <c r="AD37" s="51">
        <f>'Calculation 1.3'!AS25</f>
        <v>569.72900000000004</v>
      </c>
      <c r="AE37" s="51">
        <f>'Calculation 1.3'!AT25</f>
        <v>2.907</v>
      </c>
      <c r="AF37" s="21" t="str">
        <f>IF('Calculation 1.3'!AU25="","",IF('Calculation 1.3'!AU25&gt;=50,"**",IF('Calculation 1.3'!AU25&gt;=25,"*","")))</f>
        <v/>
      </c>
      <c r="AG37" s="21"/>
      <c r="AH37" s="51">
        <f>'Calculation 1.3'!AW25</f>
        <v>356.19</v>
      </c>
      <c r="AI37" s="51">
        <f>'Calculation 1.3'!AX25</f>
        <v>1.8169999999999999</v>
      </c>
      <c r="AJ37" s="21" t="str">
        <f>IF('Calculation 1.3'!AY25="","",IF('Calculation 1.3'!AY25&gt;=50,"**",IF('Calculation 1.3'!AY25&gt;=25,"*","")))</f>
        <v/>
      </c>
      <c r="AK37" s="21"/>
      <c r="AL37" s="51">
        <f>'Calculation 1.3'!BA25</f>
        <v>925.91899999999998</v>
      </c>
      <c r="AM37" s="51">
        <f>'Calculation 1.3'!BB25</f>
        <v>4.7240000000000002</v>
      </c>
      <c r="AN37" s="21" t="str">
        <f>IF('Calculation 1.3'!BC25="","",IF('Calculation 1.3'!BC25&gt;=50,"**",IF('Calculation 1.3'!BC25&gt;=25,"*","")))</f>
        <v/>
      </c>
      <c r="AO37" s="21"/>
      <c r="AP37" s="51">
        <f>'Calculation 1.3'!BE25</f>
        <v>2551.7420000000002</v>
      </c>
      <c r="AQ37" s="51">
        <f>'Calculation 1.3'!BF25</f>
        <v>13.019</v>
      </c>
      <c r="AR37" s="21" t="str">
        <f>IF('Calculation 1.3'!BG25="","",IF('Calculation 1.3'!BG25&gt;=50,"**",IF('Calculation 1.3'!BG25&gt;=25,"*","")))</f>
        <v/>
      </c>
      <c r="AS37" s="51">
        <f>'Calculation 1.3'!BH25</f>
        <v>2609.616</v>
      </c>
      <c r="AT37" s="51">
        <f>'Calculation 1.3'!BI25</f>
        <v>13.314</v>
      </c>
      <c r="AU37" s="21" t="str">
        <f>IF('Calculation 1.3'!BJ25="","",IF('Calculation 1.3'!BJ25&gt;=50,"**",IF('Calculation 1.3'!BJ25&gt;=25,"*","")))</f>
        <v/>
      </c>
      <c r="AV37" s="51">
        <f>'Calculation 1.3'!BK25</f>
        <v>5161.3580000000002</v>
      </c>
      <c r="AW37" s="51">
        <f>'Calculation 1.3'!BL25</f>
        <v>26.334</v>
      </c>
      <c r="AX37" s="21" t="str">
        <f>IF('Calculation 1.3'!BM25="","",IF('Calculation 1.3'!BM25&gt;=50,"**",IF('Calculation 1.3'!BM25&gt;=25,"*","")))</f>
        <v/>
      </c>
      <c r="AY37" s="21"/>
      <c r="AZ37" s="51">
        <f>'Calculation 1.3'!BO25</f>
        <v>6308.1850000000004</v>
      </c>
      <c r="BA37" s="51">
        <f>'Calculation 1.3'!BP25</f>
        <v>32.185000000000002</v>
      </c>
      <c r="BB37" s="21" t="str">
        <f>IF('Calculation 1.3'!BQ25="","",IF('Calculation 1.3'!BQ25&gt;=50,"**",IF('Calculation 1.3'!BQ25&gt;=25,"*","")))</f>
        <v/>
      </c>
      <c r="BC37" s="21"/>
      <c r="BD37" s="51">
        <f>'Calculation 1.3'!BS25</f>
        <v>19599.97</v>
      </c>
      <c r="BE37" s="51">
        <f>'Calculation 1.3'!BT25</f>
        <v>100</v>
      </c>
      <c r="BF37" s="21" t="str">
        <f>IF('Calculation 1.3'!BU25="","",IF('Calculation 1.3'!BU25&gt;=50,"**",IF('Calculation 1.3'!BU25&gt;=25,"*","")))</f>
        <v/>
      </c>
      <c r="BG37" s="13"/>
      <c r="BH37" s="13"/>
      <c r="BI37" s="13"/>
    </row>
    <row r="38" spans="1:61" ht="12.75" customHeight="1">
      <c r="A38" s="35" t="str">
        <f>TEXT(DATE(YEAR(A32)+2,12,1), "mmm-yy")</f>
        <v>Dec-22</v>
      </c>
      <c r="B38" s="51">
        <f>'Calculation 1.3'!Q26</f>
        <v>13117.118</v>
      </c>
      <c r="C38" s="51">
        <f>'Calculation 1.3'!R26</f>
        <v>66.417000000000002</v>
      </c>
      <c r="D38" s="21" t="str">
        <f>IF('Calculation 1.3'!S26="","",IF('Calculation 1.3'!S26&gt;=50,"**",IF('Calculation 1.3'!S26&gt;=25,"*","")))</f>
        <v/>
      </c>
      <c r="E38" s="21"/>
      <c r="F38" s="51">
        <f>'Calculation 1.3'!U26</f>
        <v>24.353000000000002</v>
      </c>
      <c r="G38" s="51">
        <f>'Calculation 1.3'!V26</f>
        <v>0.123</v>
      </c>
      <c r="H38" s="21" t="str">
        <f>IF('Calculation 1.3'!W26="","",IF('Calculation 1.3'!W26&gt;=50,"**",IF('Calculation 1.3'!W26&gt;=25,"*","")))</f>
        <v>**</v>
      </c>
      <c r="I38" s="51">
        <f>'Calculation 1.3'!X26</f>
        <v>371.93700000000001</v>
      </c>
      <c r="J38" s="51">
        <f>'Calculation 1.3'!Y26</f>
        <v>1.883</v>
      </c>
      <c r="K38" s="21" t="str">
        <f>IF('Calculation 1.3'!Z26="","",IF('Calculation 1.3'!Z26&gt;=50,"**",IF('Calculation 1.3'!Z26&gt;=25,"*","")))</f>
        <v/>
      </c>
      <c r="L38" s="51">
        <f>'Calculation 1.3'!AA26</f>
        <v>396.291</v>
      </c>
      <c r="M38" s="51">
        <f>'Calculation 1.3'!AB26</f>
        <v>2.0070000000000001</v>
      </c>
      <c r="N38" s="21" t="str">
        <f>IF('Calculation 1.3'!AC26="","",IF('Calculation 1.3'!AC26&gt;=50,"**",IF('Calculation 1.3'!AC26&gt;=25,"*","")))</f>
        <v/>
      </c>
      <c r="O38" s="21"/>
      <c r="P38" s="51">
        <f>'Calculation 1.3'!AE26</f>
        <v>13513.409</v>
      </c>
      <c r="Q38" s="51">
        <f>'Calculation 1.3'!AF26</f>
        <v>68.423000000000002</v>
      </c>
      <c r="R38" s="21" t="str">
        <f>IF('Calculation 1.3'!AG26="","",IF('Calculation 1.3'!AG26&gt;=50,"**",IF('Calculation 1.3'!AG26&gt;=25,"*","")))</f>
        <v/>
      </c>
      <c r="S38" s="21"/>
      <c r="T38" s="51">
        <f>'Calculation 1.3'!AI26</f>
        <v>104.15900000000001</v>
      </c>
      <c r="U38" s="51">
        <f>'Calculation 1.3'!AJ26</f>
        <v>0.52700000000000002</v>
      </c>
      <c r="V38" s="21" t="str">
        <f>IF('Calculation 1.3'!AK26="","",IF('Calculation 1.3'!AK26&gt;=50,"**",IF('Calculation 1.3'!AK26&gt;=25,"*","")))</f>
        <v>*</v>
      </c>
      <c r="W38" s="21"/>
      <c r="X38" s="51">
        <f>'Calculation 1.3'!AM26</f>
        <v>47.371000000000002</v>
      </c>
      <c r="Y38" s="51">
        <f>'Calculation 1.3'!AN26</f>
        <v>0.24</v>
      </c>
      <c r="Z38" s="21" t="str">
        <f>IF('Calculation 1.3'!AO26="","",IF('Calculation 1.3'!AO26&gt;=50,"**",IF('Calculation 1.3'!AO26&gt;=25,"*","")))</f>
        <v>**</v>
      </c>
      <c r="AA38" s="51">
        <f>'Calculation 1.3'!AP26</f>
        <v>528.47400000000005</v>
      </c>
      <c r="AB38" s="51">
        <f>'Calculation 1.3'!AQ26</f>
        <v>2.6760000000000002</v>
      </c>
      <c r="AC38" s="21" t="str">
        <f>IF('Calculation 1.3'!AR26="","",IF('Calculation 1.3'!AR26&gt;=50,"**",IF('Calculation 1.3'!AR26&gt;=25,"*","")))</f>
        <v/>
      </c>
      <c r="AD38" s="51">
        <f>'Calculation 1.3'!AS26</f>
        <v>575.84500000000003</v>
      </c>
      <c r="AE38" s="51">
        <f>'Calculation 1.3'!AT26</f>
        <v>2.9159999999999999</v>
      </c>
      <c r="AF38" s="21" t="str">
        <f>IF('Calculation 1.3'!AU26="","",IF('Calculation 1.3'!AU26&gt;=50,"**",IF('Calculation 1.3'!AU26&gt;=25,"*","")))</f>
        <v/>
      </c>
      <c r="AG38" s="21"/>
      <c r="AH38" s="51">
        <f>'Calculation 1.3'!AW26</f>
        <v>281.858</v>
      </c>
      <c r="AI38" s="51">
        <f>'Calculation 1.3'!AX26</f>
        <v>1.427</v>
      </c>
      <c r="AJ38" s="21" t="str">
        <f>IF('Calculation 1.3'!AY26="","",IF('Calculation 1.3'!AY26&gt;=50,"**",IF('Calculation 1.3'!AY26&gt;=25,"*","")))</f>
        <v/>
      </c>
      <c r="AK38" s="21"/>
      <c r="AL38" s="51">
        <f>'Calculation 1.3'!BA26</f>
        <v>857.70299999999997</v>
      </c>
      <c r="AM38" s="51">
        <f>'Calculation 1.3'!BB26</f>
        <v>4.343</v>
      </c>
      <c r="AN38" s="21" t="str">
        <f>IF('Calculation 1.3'!BC26="","",IF('Calculation 1.3'!BC26&gt;=50,"**",IF('Calculation 1.3'!BC26&gt;=25,"*","")))</f>
        <v/>
      </c>
      <c r="AO38" s="21"/>
      <c r="AP38" s="51">
        <f>'Calculation 1.3'!BE26</f>
        <v>2703.0569999999998</v>
      </c>
      <c r="AQ38" s="51">
        <f>'Calculation 1.3'!BF26</f>
        <v>13.686999999999999</v>
      </c>
      <c r="AR38" s="21" t="str">
        <f>IF('Calculation 1.3'!BG26="","",IF('Calculation 1.3'!BG26&gt;=50,"**",IF('Calculation 1.3'!BG26&gt;=25,"*","")))</f>
        <v/>
      </c>
      <c r="AS38" s="51">
        <f>'Calculation 1.3'!BH26</f>
        <v>2571.3339999999998</v>
      </c>
      <c r="AT38" s="51">
        <f>'Calculation 1.3'!BI26</f>
        <v>13.02</v>
      </c>
      <c r="AU38" s="21" t="str">
        <f>IF('Calculation 1.3'!BJ26="","",IF('Calculation 1.3'!BJ26&gt;=50,"**",IF('Calculation 1.3'!BJ26&gt;=25,"*","")))</f>
        <v/>
      </c>
      <c r="AV38" s="51">
        <f>'Calculation 1.3'!BK26</f>
        <v>5274.3909999999996</v>
      </c>
      <c r="AW38" s="51">
        <f>'Calculation 1.3'!BL26</f>
        <v>26.706</v>
      </c>
      <c r="AX38" s="21" t="str">
        <f>IF('Calculation 1.3'!BM26="","",IF('Calculation 1.3'!BM26&gt;=50,"**",IF('Calculation 1.3'!BM26&gt;=25,"*","")))</f>
        <v/>
      </c>
      <c r="AY38" s="21"/>
      <c r="AZ38" s="51">
        <f>'Calculation 1.3'!BO26</f>
        <v>6236.2539999999999</v>
      </c>
      <c r="BA38" s="51">
        <f>'Calculation 1.3'!BP26</f>
        <v>31.577000000000002</v>
      </c>
      <c r="BB38" s="21" t="str">
        <f>IF('Calculation 1.3'!BQ26="","",IF('Calculation 1.3'!BQ26&gt;=50,"**",IF('Calculation 1.3'!BQ26&gt;=25,"*","")))</f>
        <v/>
      </c>
      <c r="BC38" s="21"/>
      <c r="BD38" s="51">
        <f>'Calculation 1.3'!BS26</f>
        <v>19749.662</v>
      </c>
      <c r="BE38" s="51">
        <f>'Calculation 1.3'!BT26</f>
        <v>100</v>
      </c>
      <c r="BF38" s="21" t="str">
        <f>IF('Calculation 1.3'!BU26="","",IF('Calculation 1.3'!BU26&gt;=50,"**",IF('Calculation 1.3'!BU26&gt;=25,"*","")))</f>
        <v/>
      </c>
      <c r="BG38" s="13"/>
      <c r="BH38" s="13"/>
      <c r="BI38" s="13"/>
    </row>
    <row r="39" spans="1:61" ht="12.75" customHeight="1">
      <c r="A39" s="35" t="str">
        <f>TEXT(DATE(YEAR(A32)+3,3,1), "mmm-yy")</f>
        <v>Mar-23</v>
      </c>
      <c r="B39" s="51">
        <f>'Calculation 1.3'!Q27</f>
        <v>13130.825999999999</v>
      </c>
      <c r="C39" s="51">
        <f>'Calculation 1.3'!R27</f>
        <v>65.965999999999994</v>
      </c>
      <c r="D39" s="21" t="str">
        <f>IF('Calculation 1.3'!S27="","",IF('Calculation 1.3'!S27&gt;=50,"**",IF('Calculation 1.3'!S27&gt;=25,"*","")))</f>
        <v/>
      </c>
      <c r="E39" s="21"/>
      <c r="F39" s="51">
        <f>'Calculation 1.3'!U27</f>
        <v>53.286999999999999</v>
      </c>
      <c r="G39" s="51">
        <f>'Calculation 1.3'!V27</f>
        <v>0.26800000000000002</v>
      </c>
      <c r="H39" s="21" t="str">
        <f>IF('Calculation 1.3'!W27="","",IF('Calculation 1.3'!W27&gt;=50,"**",IF('Calculation 1.3'!W27&gt;=25,"*","")))</f>
        <v>*</v>
      </c>
      <c r="I39" s="51">
        <f>'Calculation 1.3'!X27</f>
        <v>422.548</v>
      </c>
      <c r="J39" s="51">
        <f>'Calculation 1.3'!Y27</f>
        <v>2.1230000000000002</v>
      </c>
      <c r="K39" s="21" t="str">
        <f>IF('Calculation 1.3'!Z27="","",IF('Calculation 1.3'!Z27&gt;=50,"**",IF('Calculation 1.3'!Z27&gt;=25,"*","")))</f>
        <v/>
      </c>
      <c r="L39" s="51">
        <f>'Calculation 1.3'!AA27</f>
        <v>475.83499999999998</v>
      </c>
      <c r="M39" s="51">
        <f>'Calculation 1.3'!AB27</f>
        <v>2.39</v>
      </c>
      <c r="N39" s="21" t="str">
        <f>IF('Calculation 1.3'!AC27="","",IF('Calculation 1.3'!AC27&gt;=50,"**",IF('Calculation 1.3'!AC27&gt;=25,"*","")))</f>
        <v/>
      </c>
      <c r="O39" s="21"/>
      <c r="P39" s="51">
        <f>'Calculation 1.3'!AE27</f>
        <v>13606.661</v>
      </c>
      <c r="Q39" s="51">
        <f>'Calculation 1.3'!AF27</f>
        <v>68.356999999999999</v>
      </c>
      <c r="R39" s="21" t="str">
        <f>IF('Calculation 1.3'!AG27="","",IF('Calculation 1.3'!AG27&gt;=50,"**",IF('Calculation 1.3'!AG27&gt;=25,"*","")))</f>
        <v/>
      </c>
      <c r="S39" s="21"/>
      <c r="T39" s="51">
        <f>'Calculation 1.3'!AI27</f>
        <v>202.166</v>
      </c>
      <c r="U39" s="51">
        <f>'Calculation 1.3'!AJ27</f>
        <v>1.016</v>
      </c>
      <c r="V39" s="21" t="str">
        <f>IF('Calculation 1.3'!AK27="","",IF('Calculation 1.3'!AK27&gt;=50,"**",IF('Calculation 1.3'!AK27&gt;=25,"*","")))</f>
        <v/>
      </c>
      <c r="W39" s="21"/>
      <c r="X39" s="51">
        <f>'Calculation 1.3'!AM27</f>
        <v>25.581</v>
      </c>
      <c r="Y39" s="51">
        <f>'Calculation 1.3'!AN27</f>
        <v>0.129</v>
      </c>
      <c r="Z39" s="21" t="str">
        <f>IF('Calculation 1.3'!AO27="","",IF('Calculation 1.3'!AO27&gt;=50,"**",IF('Calculation 1.3'!AO27&gt;=25,"*","")))</f>
        <v>*</v>
      </c>
      <c r="AA39" s="51">
        <f>'Calculation 1.3'!AP27</f>
        <v>588.88099999999997</v>
      </c>
      <c r="AB39" s="51">
        <f>'Calculation 1.3'!AQ27</f>
        <v>2.9580000000000002</v>
      </c>
      <c r="AC39" s="21" t="str">
        <f>IF('Calculation 1.3'!AR27="","",IF('Calculation 1.3'!AR27&gt;=50,"**",IF('Calculation 1.3'!AR27&gt;=25,"*","")))</f>
        <v/>
      </c>
      <c r="AD39" s="51">
        <f>'Calculation 1.3'!AS27</f>
        <v>614.46199999999999</v>
      </c>
      <c r="AE39" s="51">
        <f>'Calculation 1.3'!AT27</f>
        <v>3.0870000000000002</v>
      </c>
      <c r="AF39" s="21" t="str">
        <f>IF('Calculation 1.3'!AU27="","",IF('Calculation 1.3'!AU27&gt;=50,"**",IF('Calculation 1.3'!AU27&gt;=25,"*","")))</f>
        <v/>
      </c>
      <c r="AG39" s="21"/>
      <c r="AH39" s="51">
        <f>'Calculation 1.3'!AW27</f>
        <v>377.27199999999999</v>
      </c>
      <c r="AI39" s="51">
        <f>'Calculation 1.3'!AX27</f>
        <v>1.895</v>
      </c>
      <c r="AJ39" s="21" t="str">
        <f>IF('Calculation 1.3'!AY27="","",IF('Calculation 1.3'!AY27&gt;=50,"**",IF('Calculation 1.3'!AY27&gt;=25,"*","")))</f>
        <v/>
      </c>
      <c r="AK39" s="21"/>
      <c r="AL39" s="51">
        <f>'Calculation 1.3'!BA27</f>
        <v>991.73400000000004</v>
      </c>
      <c r="AM39" s="51">
        <f>'Calculation 1.3'!BB27</f>
        <v>4.9820000000000002</v>
      </c>
      <c r="AN39" s="21" t="str">
        <f>IF('Calculation 1.3'!BC27="","",IF('Calculation 1.3'!BC27&gt;=50,"**",IF('Calculation 1.3'!BC27&gt;=25,"*","")))</f>
        <v/>
      </c>
      <c r="AO39" s="21"/>
      <c r="AP39" s="51">
        <f>'Calculation 1.3'!BE27</f>
        <v>2333.5709999999999</v>
      </c>
      <c r="AQ39" s="51">
        <f>'Calculation 1.3'!BF27</f>
        <v>11.723000000000001</v>
      </c>
      <c r="AR39" s="21" t="str">
        <f>IF('Calculation 1.3'!BG27="","",IF('Calculation 1.3'!BG27&gt;=50,"**",IF('Calculation 1.3'!BG27&gt;=25,"*","")))</f>
        <v/>
      </c>
      <c r="AS39" s="51">
        <f>'Calculation 1.3'!BH27</f>
        <v>2771.181</v>
      </c>
      <c r="AT39" s="51">
        <f>'Calculation 1.3'!BI27</f>
        <v>13.922000000000001</v>
      </c>
      <c r="AU39" s="21" t="str">
        <f>IF('Calculation 1.3'!BJ27="","",IF('Calculation 1.3'!BJ27&gt;=50,"**",IF('Calculation 1.3'!BJ27&gt;=25,"*","")))</f>
        <v/>
      </c>
      <c r="AV39" s="51">
        <f>'Calculation 1.3'!BK27</f>
        <v>5104.7520000000004</v>
      </c>
      <c r="AW39" s="51">
        <f>'Calculation 1.3'!BL27</f>
        <v>25.645</v>
      </c>
      <c r="AX39" s="21" t="str">
        <f>IF('Calculation 1.3'!BM27="","",IF('Calculation 1.3'!BM27&gt;=50,"**",IF('Calculation 1.3'!BM27&gt;=25,"*","")))</f>
        <v/>
      </c>
      <c r="AY39" s="21"/>
      <c r="AZ39" s="51">
        <f>'Calculation 1.3'!BO27</f>
        <v>6298.652</v>
      </c>
      <c r="BA39" s="51">
        <f>'Calculation 1.3'!BP27</f>
        <v>31.643000000000001</v>
      </c>
      <c r="BB39" s="21" t="str">
        <f>IF('Calculation 1.3'!BQ27="","",IF('Calculation 1.3'!BQ27&gt;=50,"**",IF('Calculation 1.3'!BQ27&gt;=25,"*","")))</f>
        <v/>
      </c>
      <c r="BC39" s="21"/>
      <c r="BD39" s="51">
        <f>'Calculation 1.3'!BS27</f>
        <v>19905.312999999998</v>
      </c>
      <c r="BE39" s="51">
        <f>'Calculation 1.3'!BT27</f>
        <v>100</v>
      </c>
      <c r="BF39" s="21" t="str">
        <f>IF('Calculation 1.3'!BU27="","",IF('Calculation 1.3'!BU27&gt;=50,"**",IF('Calculation 1.3'!BU27&gt;=25,"*","")))</f>
        <v/>
      </c>
      <c r="BG39" s="13"/>
      <c r="BH39" s="13"/>
      <c r="BI39" s="13"/>
    </row>
    <row r="40" spans="1:61" ht="12.75" customHeight="1">
      <c r="A40" s="35" t="str">
        <f>TEXT(DATE(YEAR(A32)+3,6,1), "mmm-yy")</f>
        <v>Jun-23</v>
      </c>
      <c r="B40" s="51">
        <f>'Calculation 1.3'!Q28</f>
        <v>13362.513000000001</v>
      </c>
      <c r="C40" s="51">
        <f>'Calculation 1.3'!R28</f>
        <v>66.635000000000005</v>
      </c>
      <c r="D40" s="21" t="str">
        <f>IF('Calculation 1.3'!S28="","",IF('Calculation 1.3'!S28&gt;=50,"**",IF('Calculation 1.3'!S28&gt;=25,"*","")))</f>
        <v/>
      </c>
      <c r="E40" s="21"/>
      <c r="F40" s="51">
        <f>'Calculation 1.3'!U28</f>
        <v>16.745000000000001</v>
      </c>
      <c r="G40" s="51">
        <f>'Calculation 1.3'!V28</f>
        <v>8.4000000000000005E-2</v>
      </c>
      <c r="H40" s="21" t="str">
        <f>IF('Calculation 1.3'!W28="","",IF('Calculation 1.3'!W28&gt;=50,"**",IF('Calculation 1.3'!W28&gt;=25,"*","")))</f>
        <v>*</v>
      </c>
      <c r="I40" s="51">
        <f>'Calculation 1.3'!X28</f>
        <v>422.06299999999999</v>
      </c>
      <c r="J40" s="51">
        <f>'Calculation 1.3'!Y28</f>
        <v>2.105</v>
      </c>
      <c r="K40" s="21" t="str">
        <f>IF('Calculation 1.3'!Z28="","",IF('Calculation 1.3'!Z28&gt;=50,"**",IF('Calculation 1.3'!Z28&gt;=25,"*","")))</f>
        <v/>
      </c>
      <c r="L40" s="51">
        <f>'Calculation 1.3'!AA28</f>
        <v>438.80799999999999</v>
      </c>
      <c r="M40" s="51">
        <f>'Calculation 1.3'!AB28</f>
        <v>2.1880000000000002</v>
      </c>
      <c r="N40" s="21" t="str">
        <f>IF('Calculation 1.3'!AC28="","",IF('Calculation 1.3'!AC28&gt;=50,"**",IF('Calculation 1.3'!AC28&gt;=25,"*","")))</f>
        <v/>
      </c>
      <c r="O40" s="21"/>
      <c r="P40" s="51">
        <f>'Calculation 1.3'!AE28</f>
        <v>13801.321</v>
      </c>
      <c r="Q40" s="51">
        <f>'Calculation 1.3'!AF28</f>
        <v>68.822999999999993</v>
      </c>
      <c r="R40" s="21" t="str">
        <f>IF('Calculation 1.3'!AG28="","",IF('Calculation 1.3'!AG28&gt;=50,"**",IF('Calculation 1.3'!AG28&gt;=25,"*","")))</f>
        <v/>
      </c>
      <c r="S40" s="21"/>
      <c r="T40" s="51">
        <f>'Calculation 1.3'!AI28</f>
        <v>148.36500000000001</v>
      </c>
      <c r="U40" s="51">
        <f>'Calculation 1.3'!AJ28</f>
        <v>0.74</v>
      </c>
      <c r="V40" s="21" t="str">
        <f>IF('Calculation 1.3'!AK28="","",IF('Calculation 1.3'!AK28&gt;=50,"**",IF('Calculation 1.3'!AK28&gt;=25,"*","")))</f>
        <v/>
      </c>
      <c r="W40" s="21"/>
      <c r="X40" s="51">
        <f>'Calculation 1.3'!AM28</f>
        <v>15.05</v>
      </c>
      <c r="Y40" s="51">
        <f>'Calculation 1.3'!AN28</f>
        <v>7.4999999999999997E-2</v>
      </c>
      <c r="Z40" s="21" t="str">
        <f>IF('Calculation 1.3'!AO28="","",IF('Calculation 1.3'!AO28&gt;=50,"**",IF('Calculation 1.3'!AO28&gt;=25,"*","")))</f>
        <v>*</v>
      </c>
      <c r="AA40" s="51">
        <f>'Calculation 1.3'!AP28</f>
        <v>533.5</v>
      </c>
      <c r="AB40" s="51">
        <f>'Calculation 1.3'!AQ28</f>
        <v>2.66</v>
      </c>
      <c r="AC40" s="21" t="str">
        <f>IF('Calculation 1.3'!AR28="","",IF('Calculation 1.3'!AR28&gt;=50,"**",IF('Calculation 1.3'!AR28&gt;=25,"*","")))</f>
        <v/>
      </c>
      <c r="AD40" s="51">
        <f>'Calculation 1.3'!AS28</f>
        <v>548.54999999999995</v>
      </c>
      <c r="AE40" s="51">
        <f>'Calculation 1.3'!AT28</f>
        <v>2.7349999999999999</v>
      </c>
      <c r="AF40" s="21" t="str">
        <f>IF('Calculation 1.3'!AU28="","",IF('Calculation 1.3'!AU28&gt;=50,"**",IF('Calculation 1.3'!AU28&gt;=25,"*","")))</f>
        <v/>
      </c>
      <c r="AG40" s="21"/>
      <c r="AH40" s="51">
        <f>'Calculation 1.3'!AW28</f>
        <v>309.05500000000001</v>
      </c>
      <c r="AI40" s="51">
        <f>'Calculation 1.3'!AX28</f>
        <v>1.5409999999999999</v>
      </c>
      <c r="AJ40" s="21" t="str">
        <f>IF('Calculation 1.3'!AY28="","",IF('Calculation 1.3'!AY28&gt;=50,"**",IF('Calculation 1.3'!AY28&gt;=25,"*","")))</f>
        <v/>
      </c>
      <c r="AK40" s="21"/>
      <c r="AL40" s="51">
        <f>'Calculation 1.3'!BA28</f>
        <v>857.60400000000004</v>
      </c>
      <c r="AM40" s="51">
        <f>'Calculation 1.3'!BB28</f>
        <v>4.2770000000000001</v>
      </c>
      <c r="AN40" s="21" t="str">
        <f>IF('Calculation 1.3'!BC28="","",IF('Calculation 1.3'!BC28&gt;=50,"**",IF('Calculation 1.3'!BC28&gt;=25,"*","")))</f>
        <v/>
      </c>
      <c r="AO40" s="21"/>
      <c r="AP40" s="51">
        <f>'Calculation 1.3'!BE28</f>
        <v>2371.0439999999999</v>
      </c>
      <c r="AQ40" s="51">
        <f>'Calculation 1.3'!BF28</f>
        <v>11.824</v>
      </c>
      <c r="AR40" s="21" t="str">
        <f>IF('Calculation 1.3'!BG28="","",IF('Calculation 1.3'!BG28&gt;=50,"**",IF('Calculation 1.3'!BG28&gt;=25,"*","")))</f>
        <v/>
      </c>
      <c r="AS40" s="51">
        <f>'Calculation 1.3'!BH28</f>
        <v>2874.9319999999998</v>
      </c>
      <c r="AT40" s="51">
        <f>'Calculation 1.3'!BI28</f>
        <v>14.336</v>
      </c>
      <c r="AU40" s="21" t="str">
        <f>IF('Calculation 1.3'!BJ28="","",IF('Calculation 1.3'!BJ28&gt;=50,"**",IF('Calculation 1.3'!BJ28&gt;=25,"*","")))</f>
        <v/>
      </c>
      <c r="AV40" s="51">
        <f>'Calculation 1.3'!BK28</f>
        <v>5245.9769999999999</v>
      </c>
      <c r="AW40" s="51">
        <f>'Calculation 1.3'!BL28</f>
        <v>26.16</v>
      </c>
      <c r="AX40" s="21" t="str">
        <f>IF('Calculation 1.3'!BM28="","",IF('Calculation 1.3'!BM28&gt;=50,"**",IF('Calculation 1.3'!BM28&gt;=25,"*","")))</f>
        <v/>
      </c>
      <c r="AY40" s="21"/>
      <c r="AZ40" s="51">
        <f>'Calculation 1.3'!BO28</f>
        <v>6251.9459999999999</v>
      </c>
      <c r="BA40" s="51">
        <f>'Calculation 1.3'!BP28</f>
        <v>31.177</v>
      </c>
      <c r="BB40" s="21" t="str">
        <f>IF('Calculation 1.3'!BQ28="","",IF('Calculation 1.3'!BQ28&gt;=50,"**",IF('Calculation 1.3'!BQ28&gt;=25,"*","")))</f>
        <v/>
      </c>
      <c r="BC40" s="21"/>
      <c r="BD40" s="51">
        <f>'Calculation 1.3'!BS28</f>
        <v>20053.267</v>
      </c>
      <c r="BE40" s="51">
        <f>'Calculation 1.3'!BT28</f>
        <v>100</v>
      </c>
      <c r="BF40" s="21" t="str">
        <f>IF('Calculation 1.3'!BU28="","",IF('Calculation 1.3'!BU28&gt;=50,"**",IF('Calculation 1.3'!BU28&gt;=25,"*","")))</f>
        <v/>
      </c>
      <c r="BG40" s="13"/>
      <c r="BH40" s="13"/>
      <c r="BI40" s="13"/>
    </row>
    <row r="41" spans="1:61" ht="12.75" customHeight="1">
      <c r="A41" s="55" t="str">
        <f>TEXT(DATE(YEAR(A37)+1,1,1),"yyyy") &amp; "-" &amp; TEXT(DATE(YEAR(A37)+2,1,1),"yy")</f>
        <v>2023-24</v>
      </c>
      <c r="B41" s="51" t="str">
        <f>'Calculation 1.3'!Q29</f>
        <v/>
      </c>
      <c r="C41" s="51" t="str">
        <f>'Calculation 1.3'!R29</f>
        <v/>
      </c>
      <c r="D41" s="21" t="str">
        <f>IF('Calculation 1.3'!S29="","",IF('Calculation 1.3'!S29&gt;=50,"**",IF('Calculation 1.3'!S29&gt;=25,"*","")))</f>
        <v/>
      </c>
      <c r="E41" s="21"/>
      <c r="F41" s="51" t="str">
        <f>'Calculation 1.3'!U29</f>
        <v/>
      </c>
      <c r="G41" s="51" t="str">
        <f>'Calculation 1.3'!V29</f>
        <v/>
      </c>
      <c r="H41" s="21" t="str">
        <f>IF('Calculation 1.3'!W29="","",IF('Calculation 1.3'!W29&gt;=50,"**",IF('Calculation 1.3'!W29&gt;=25,"*","")))</f>
        <v/>
      </c>
      <c r="I41" s="51" t="str">
        <f>'Calculation 1.3'!X29</f>
        <v/>
      </c>
      <c r="J41" s="51" t="str">
        <f>'Calculation 1.3'!Y29</f>
        <v/>
      </c>
      <c r="K41" s="21" t="str">
        <f>IF('Calculation 1.3'!Z29="","",IF('Calculation 1.3'!Z29&gt;=50,"**",IF('Calculation 1.3'!Z29&gt;=25,"*","")))</f>
        <v/>
      </c>
      <c r="L41" s="51" t="str">
        <f>'Calculation 1.3'!AA29</f>
        <v/>
      </c>
      <c r="M41" s="51" t="str">
        <f>'Calculation 1.3'!AB29</f>
        <v/>
      </c>
      <c r="N41" s="21" t="str">
        <f>IF('Calculation 1.3'!AC29="","",IF('Calculation 1.3'!AC29&gt;=50,"**",IF('Calculation 1.3'!AC29&gt;=25,"*","")))</f>
        <v/>
      </c>
      <c r="O41" s="21"/>
      <c r="P41" s="51" t="str">
        <f>'Calculation 1.3'!AE29</f>
        <v/>
      </c>
      <c r="Q41" s="51" t="str">
        <f>'Calculation 1.3'!AF29</f>
        <v/>
      </c>
      <c r="R41" s="21" t="str">
        <f>IF('Calculation 1.3'!AG29="","",IF('Calculation 1.3'!AG29&gt;=50,"**",IF('Calculation 1.3'!AG29&gt;=25,"*","")))</f>
        <v/>
      </c>
      <c r="S41" s="21"/>
      <c r="T41" s="51" t="str">
        <f>'Calculation 1.3'!AI29</f>
        <v/>
      </c>
      <c r="U41" s="51" t="str">
        <f>'Calculation 1.3'!AJ29</f>
        <v/>
      </c>
      <c r="V41" s="21" t="str">
        <f>IF('Calculation 1.3'!AK29="","",IF('Calculation 1.3'!AK29&gt;=50,"**",IF('Calculation 1.3'!AK29&gt;=25,"*","")))</f>
        <v/>
      </c>
      <c r="W41" s="21"/>
      <c r="X41" s="51" t="str">
        <f>'Calculation 1.3'!AM29</f>
        <v/>
      </c>
      <c r="Y41" s="51" t="str">
        <f>'Calculation 1.3'!AN29</f>
        <v/>
      </c>
      <c r="Z41" s="21" t="str">
        <f>IF('Calculation 1.3'!AO29="","",IF('Calculation 1.3'!AO29&gt;=50,"**",IF('Calculation 1.3'!AO29&gt;=25,"*","")))</f>
        <v/>
      </c>
      <c r="AA41" s="51" t="str">
        <f>'Calculation 1.3'!AP29</f>
        <v/>
      </c>
      <c r="AB41" s="51" t="str">
        <f>'Calculation 1.3'!AQ29</f>
        <v/>
      </c>
      <c r="AC41" s="21" t="str">
        <f>IF('Calculation 1.3'!AR29="","",IF('Calculation 1.3'!AR29&gt;=50,"**",IF('Calculation 1.3'!AR29&gt;=25,"*","")))</f>
        <v/>
      </c>
      <c r="AD41" s="51" t="str">
        <f>'Calculation 1.3'!AS29</f>
        <v/>
      </c>
      <c r="AE41" s="51" t="str">
        <f>'Calculation 1.3'!AT29</f>
        <v/>
      </c>
      <c r="AF41" s="21" t="str">
        <f>IF('Calculation 1.3'!AU29="","",IF('Calculation 1.3'!AU29&gt;=50,"**",IF('Calculation 1.3'!AU29&gt;=25,"*","")))</f>
        <v/>
      </c>
      <c r="AG41" s="21"/>
      <c r="AH41" s="51" t="str">
        <f>'Calculation 1.3'!AW29</f>
        <v/>
      </c>
      <c r="AI41" s="51" t="str">
        <f>'Calculation 1.3'!AX29</f>
        <v/>
      </c>
      <c r="AJ41" s="21" t="str">
        <f>IF('Calculation 1.3'!AY29="","",IF('Calculation 1.3'!AY29&gt;=50,"**",IF('Calculation 1.3'!AY29&gt;=25,"*","")))</f>
        <v/>
      </c>
      <c r="AK41" s="21"/>
      <c r="AL41" s="51" t="str">
        <f>'Calculation 1.3'!BA29</f>
        <v/>
      </c>
      <c r="AM41" s="51" t="str">
        <f>'Calculation 1.3'!BB29</f>
        <v/>
      </c>
      <c r="AN41" s="21" t="str">
        <f>IF('Calculation 1.3'!BC29="","",IF('Calculation 1.3'!BC29&gt;=50,"**",IF('Calculation 1.3'!BC29&gt;=25,"*","")))</f>
        <v/>
      </c>
      <c r="AO41" s="21"/>
      <c r="AP41" s="51" t="str">
        <f>'Calculation 1.3'!BE29</f>
        <v/>
      </c>
      <c r="AQ41" s="51" t="str">
        <f>'Calculation 1.3'!BF29</f>
        <v/>
      </c>
      <c r="AR41" s="21" t="str">
        <f>IF('Calculation 1.3'!BG29="","",IF('Calculation 1.3'!BG29&gt;=50,"**",IF('Calculation 1.3'!BG29&gt;=25,"*","")))</f>
        <v/>
      </c>
      <c r="AS41" s="51" t="str">
        <f>'Calculation 1.3'!BH29</f>
        <v/>
      </c>
      <c r="AT41" s="51" t="str">
        <f>'Calculation 1.3'!BI29</f>
        <v/>
      </c>
      <c r="AU41" s="21" t="str">
        <f>IF('Calculation 1.3'!BJ29="","",IF('Calculation 1.3'!BJ29&gt;=50,"**",IF('Calculation 1.3'!BJ29&gt;=25,"*","")))</f>
        <v/>
      </c>
      <c r="AV41" s="51" t="str">
        <f>'Calculation 1.3'!BK29</f>
        <v/>
      </c>
      <c r="AW41" s="51" t="str">
        <f>'Calculation 1.3'!BL29</f>
        <v/>
      </c>
      <c r="AX41" s="21" t="str">
        <f>IF('Calculation 1.3'!BM29="","",IF('Calculation 1.3'!BM29&gt;=50,"**",IF('Calculation 1.3'!BM29&gt;=25,"*","")))</f>
        <v/>
      </c>
      <c r="AY41" s="21"/>
      <c r="AZ41" s="51" t="str">
        <f>'Calculation 1.3'!BO29</f>
        <v/>
      </c>
      <c r="BA41" s="51" t="str">
        <f>'Calculation 1.3'!BP29</f>
        <v/>
      </c>
      <c r="BB41" s="21" t="str">
        <f>IF('Calculation 1.3'!BQ29="","",IF('Calculation 1.3'!BQ29&gt;=50,"**",IF('Calculation 1.3'!BQ29&gt;=25,"*","")))</f>
        <v/>
      </c>
      <c r="BC41" s="21"/>
      <c r="BD41" s="51" t="str">
        <f>'Calculation 1.3'!BS29</f>
        <v/>
      </c>
      <c r="BE41" s="51" t="str">
        <f>'Calculation 1.3'!BT29</f>
        <v/>
      </c>
      <c r="BF41" s="21" t="str">
        <f>IF('Calculation 1.3'!BU29="","",IF('Calculation 1.3'!BU29&gt;=50,"**",IF('Calculation 1.3'!BU29&gt;=25,"*","")))</f>
        <v/>
      </c>
      <c r="BG41" s="13"/>
      <c r="BH41" s="13"/>
      <c r="BI41" s="13"/>
    </row>
    <row r="42" spans="1:61" ht="12.75" customHeight="1">
      <c r="A42" s="35" t="str">
        <f>TEXT(DATE(YEAR(A37)+1,9,1), "mmm-yy")</f>
        <v>Sep-23</v>
      </c>
      <c r="B42" s="51">
        <f>'Calculation 1.3'!Q30</f>
        <v>13383.147999999999</v>
      </c>
      <c r="C42" s="51">
        <f>'Calculation 1.3'!R30</f>
        <v>66.201999999999998</v>
      </c>
      <c r="D42" s="21" t="str">
        <f>IF('Calculation 1.3'!S30="","",IF('Calculation 1.3'!S30&gt;=50,"**",IF('Calculation 1.3'!S30&gt;=25,"*","")))</f>
        <v/>
      </c>
      <c r="E42" s="21"/>
      <c r="F42" s="51">
        <f>'Calculation 1.3'!U30</f>
        <v>32.512999999999998</v>
      </c>
      <c r="G42" s="51">
        <f>'Calculation 1.3'!V30</f>
        <v>0.161</v>
      </c>
      <c r="H42" s="21" t="str">
        <f>IF('Calculation 1.3'!W30="","",IF('Calculation 1.3'!W30&gt;=50,"**",IF('Calculation 1.3'!W30&gt;=25,"*","")))</f>
        <v>*</v>
      </c>
      <c r="I42" s="51">
        <f>'Calculation 1.3'!X30</f>
        <v>407.67099999999999</v>
      </c>
      <c r="J42" s="51">
        <f>'Calculation 1.3'!Y30</f>
        <v>2.0169999999999999</v>
      </c>
      <c r="K42" s="21" t="str">
        <f>IF('Calculation 1.3'!Z30="","",IF('Calculation 1.3'!Z30&gt;=50,"**",IF('Calculation 1.3'!Z30&gt;=25,"*","")))</f>
        <v/>
      </c>
      <c r="L42" s="51">
        <f>'Calculation 1.3'!AA30</f>
        <v>440.18299999999999</v>
      </c>
      <c r="M42" s="51">
        <f>'Calculation 1.3'!AB30</f>
        <v>2.177</v>
      </c>
      <c r="N42" s="21" t="str">
        <f>IF('Calculation 1.3'!AC30="","",IF('Calculation 1.3'!AC30&gt;=50,"**",IF('Calculation 1.3'!AC30&gt;=25,"*","")))</f>
        <v/>
      </c>
      <c r="O42" s="21"/>
      <c r="P42" s="51">
        <f>'Calculation 1.3'!AE30</f>
        <v>13823.331</v>
      </c>
      <c r="Q42" s="51">
        <f>'Calculation 1.3'!AF30</f>
        <v>68.38</v>
      </c>
      <c r="R42" s="21" t="str">
        <f>IF('Calculation 1.3'!AG30="","",IF('Calculation 1.3'!AG30&gt;=50,"**",IF('Calculation 1.3'!AG30&gt;=25,"*","")))</f>
        <v/>
      </c>
      <c r="S42" s="21"/>
      <c r="T42" s="51">
        <f>'Calculation 1.3'!AI30</f>
        <v>166.38900000000001</v>
      </c>
      <c r="U42" s="51">
        <f>'Calculation 1.3'!AJ30</f>
        <v>0.82299999999999995</v>
      </c>
      <c r="V42" s="21" t="str">
        <f>IF('Calculation 1.3'!AK30="","",IF('Calculation 1.3'!AK30&gt;=50,"**",IF('Calculation 1.3'!AK30&gt;=25,"*","")))</f>
        <v/>
      </c>
      <c r="W42" s="21"/>
      <c r="X42" s="51">
        <f>'Calculation 1.3'!AM30</f>
        <v>68.787000000000006</v>
      </c>
      <c r="Y42" s="51">
        <f>'Calculation 1.3'!AN30</f>
        <v>0.34</v>
      </c>
      <c r="Z42" s="21" t="str">
        <f>IF('Calculation 1.3'!AO30="","",IF('Calculation 1.3'!AO30&gt;=50,"**",IF('Calculation 1.3'!AO30&gt;=25,"*","")))</f>
        <v>*</v>
      </c>
      <c r="AA42" s="51">
        <f>'Calculation 1.3'!AP30</f>
        <v>564.30600000000004</v>
      </c>
      <c r="AB42" s="51">
        <f>'Calculation 1.3'!AQ30</f>
        <v>2.7909999999999999</v>
      </c>
      <c r="AC42" s="21" t="str">
        <f>IF('Calculation 1.3'!AR30="","",IF('Calculation 1.3'!AR30&gt;=50,"**",IF('Calculation 1.3'!AR30&gt;=25,"*","")))</f>
        <v/>
      </c>
      <c r="AD42" s="51">
        <f>'Calculation 1.3'!AS30</f>
        <v>633.09299999999996</v>
      </c>
      <c r="AE42" s="51">
        <f>'Calculation 1.3'!AT30</f>
        <v>3.1320000000000001</v>
      </c>
      <c r="AF42" s="21" t="str">
        <f>IF('Calculation 1.3'!AU30="","",IF('Calculation 1.3'!AU30&gt;=50,"**",IF('Calculation 1.3'!AU30&gt;=25,"*","")))</f>
        <v/>
      </c>
      <c r="AG42" s="21"/>
      <c r="AH42" s="51">
        <f>'Calculation 1.3'!AW30</f>
        <v>236.268</v>
      </c>
      <c r="AI42" s="51">
        <f>'Calculation 1.3'!AX30</f>
        <v>1.169</v>
      </c>
      <c r="AJ42" s="21" t="str">
        <f>IF('Calculation 1.3'!AY30="","",IF('Calculation 1.3'!AY30&gt;=50,"**",IF('Calculation 1.3'!AY30&gt;=25,"*","")))</f>
        <v/>
      </c>
      <c r="AK42" s="21"/>
      <c r="AL42" s="51">
        <f>'Calculation 1.3'!BA30</f>
        <v>869.36099999999999</v>
      </c>
      <c r="AM42" s="51">
        <f>'Calculation 1.3'!BB30</f>
        <v>4.3</v>
      </c>
      <c r="AN42" s="21" t="str">
        <f>IF('Calculation 1.3'!BC30="","",IF('Calculation 1.3'!BC30&gt;=50,"**",IF('Calculation 1.3'!BC30&gt;=25,"*","")))</f>
        <v/>
      </c>
      <c r="AO42" s="21"/>
      <c r="AP42" s="51">
        <f>'Calculation 1.3'!BE30</f>
        <v>2597.2649999999999</v>
      </c>
      <c r="AQ42" s="51">
        <f>'Calculation 1.3'!BF30</f>
        <v>12.848000000000001</v>
      </c>
      <c r="AR42" s="21" t="str">
        <f>IF('Calculation 1.3'!BG30="","",IF('Calculation 1.3'!BG30&gt;=50,"**",IF('Calculation 1.3'!BG30&gt;=25,"*","")))</f>
        <v/>
      </c>
      <c r="AS42" s="51">
        <f>'Calculation 1.3'!BH30</f>
        <v>2759.1689999999999</v>
      </c>
      <c r="AT42" s="51">
        <f>'Calculation 1.3'!BI30</f>
        <v>13.648999999999999</v>
      </c>
      <c r="AU42" s="21" t="str">
        <f>IF('Calculation 1.3'!BJ30="","",IF('Calculation 1.3'!BJ30&gt;=50,"**",IF('Calculation 1.3'!BJ30&gt;=25,"*","")))</f>
        <v/>
      </c>
      <c r="AV42" s="51">
        <f>'Calculation 1.3'!BK30</f>
        <v>5356.4340000000002</v>
      </c>
      <c r="AW42" s="51">
        <f>'Calculation 1.3'!BL30</f>
        <v>26.497</v>
      </c>
      <c r="AX42" s="21" t="str">
        <f>IF('Calculation 1.3'!BM30="","",IF('Calculation 1.3'!BM30&gt;=50,"**",IF('Calculation 1.3'!BM30&gt;=25,"*","")))</f>
        <v/>
      </c>
      <c r="AY42" s="21"/>
      <c r="AZ42" s="51">
        <f>'Calculation 1.3'!BO30</f>
        <v>6392.1840000000002</v>
      </c>
      <c r="BA42" s="51">
        <f>'Calculation 1.3'!BP30</f>
        <v>31.62</v>
      </c>
      <c r="BB42" s="21" t="str">
        <f>IF('Calculation 1.3'!BQ30="","",IF('Calculation 1.3'!BQ30&gt;=50,"**",IF('Calculation 1.3'!BQ30&gt;=25,"*","")))</f>
        <v/>
      </c>
      <c r="BC42" s="21"/>
      <c r="BD42" s="51">
        <f>'Calculation 1.3'!BS30</f>
        <v>20215.514999999999</v>
      </c>
      <c r="BE42" s="51">
        <f>'Calculation 1.3'!BT30</f>
        <v>100</v>
      </c>
      <c r="BF42" s="21" t="str">
        <f>IF('Calculation 1.3'!BU30="","",IF('Calculation 1.3'!BU30&gt;=50,"**",IF('Calculation 1.3'!BU30&gt;=25,"*","")))</f>
        <v/>
      </c>
      <c r="BG42" s="13"/>
      <c r="BH42" s="13"/>
      <c r="BI42" s="13"/>
    </row>
    <row r="43" spans="1:61" ht="12.75" customHeight="1">
      <c r="A43" s="35" t="str">
        <f>TEXT(DATE(YEAR(A37)+1,12,1), "mmm-yy")</f>
        <v>Dec-23</v>
      </c>
      <c r="B43" s="51">
        <f>'Calculation 1.3'!Q31</f>
        <v>13568.950999999999</v>
      </c>
      <c r="C43" s="51">
        <f>'Calculation 1.3'!R31</f>
        <v>66.634</v>
      </c>
      <c r="D43" s="21" t="str">
        <f>IF('Calculation 1.3'!S31="","",IF('Calculation 1.3'!S31&gt;=50,"**",IF('Calculation 1.3'!S31&gt;=25,"*","")))</f>
        <v/>
      </c>
      <c r="E43" s="21"/>
      <c r="F43" s="51">
        <f>'Calculation 1.3'!U31</f>
        <v>23.513999999999999</v>
      </c>
      <c r="G43" s="51">
        <f>'Calculation 1.3'!V31</f>
        <v>0.115</v>
      </c>
      <c r="H43" s="21" t="str">
        <f>IF('Calculation 1.3'!W31="","",IF('Calculation 1.3'!W31&gt;=50,"**",IF('Calculation 1.3'!W31&gt;=25,"*","")))</f>
        <v>**</v>
      </c>
      <c r="I43" s="51">
        <f>'Calculation 1.3'!X31</f>
        <v>415.78100000000001</v>
      </c>
      <c r="J43" s="51">
        <f>'Calculation 1.3'!Y31</f>
        <v>2.0419999999999998</v>
      </c>
      <c r="K43" s="21" t="str">
        <f>IF('Calculation 1.3'!Z31="","",IF('Calculation 1.3'!Z31&gt;=50,"**",IF('Calculation 1.3'!Z31&gt;=25,"*","")))</f>
        <v/>
      </c>
      <c r="L43" s="51">
        <f>'Calculation 1.3'!AA31</f>
        <v>439.29500000000002</v>
      </c>
      <c r="M43" s="51">
        <f>'Calculation 1.3'!AB31</f>
        <v>2.157</v>
      </c>
      <c r="N43" s="21" t="str">
        <f>IF('Calculation 1.3'!AC31="","",IF('Calculation 1.3'!AC31&gt;=50,"**",IF('Calculation 1.3'!AC31&gt;=25,"*","")))</f>
        <v/>
      </c>
      <c r="O43" s="21"/>
      <c r="P43" s="51">
        <f>'Calculation 1.3'!AE31</f>
        <v>14008.245000000001</v>
      </c>
      <c r="Q43" s="51">
        <f>'Calculation 1.3'!AF31</f>
        <v>68.790999999999997</v>
      </c>
      <c r="R43" s="21" t="str">
        <f>IF('Calculation 1.3'!AG31="","",IF('Calculation 1.3'!AG31&gt;=50,"**",IF('Calculation 1.3'!AG31&gt;=25,"*","")))</f>
        <v/>
      </c>
      <c r="S43" s="21"/>
      <c r="T43" s="51">
        <f>'Calculation 1.3'!AI31</f>
        <v>130.27000000000001</v>
      </c>
      <c r="U43" s="51">
        <f>'Calculation 1.3'!AJ31</f>
        <v>0.64</v>
      </c>
      <c r="V43" s="21" t="str">
        <f>IF('Calculation 1.3'!AK31="","",IF('Calculation 1.3'!AK31&gt;=50,"**",IF('Calculation 1.3'!AK31&gt;=25,"*","")))</f>
        <v/>
      </c>
      <c r="W43" s="21"/>
      <c r="X43" s="51">
        <f>'Calculation 1.3'!AM31</f>
        <v>85.343000000000004</v>
      </c>
      <c r="Y43" s="51">
        <f>'Calculation 1.3'!AN31</f>
        <v>0.41899999999999998</v>
      </c>
      <c r="Z43" s="21" t="str">
        <f>IF('Calculation 1.3'!AO31="","",IF('Calculation 1.3'!AO31&gt;=50,"**",IF('Calculation 1.3'!AO31&gt;=25,"*","")))</f>
        <v/>
      </c>
      <c r="AA43" s="51">
        <f>'Calculation 1.3'!AP31</f>
        <v>542.68399999999997</v>
      </c>
      <c r="AB43" s="51">
        <f>'Calculation 1.3'!AQ31</f>
        <v>2.665</v>
      </c>
      <c r="AC43" s="21" t="str">
        <f>IF('Calculation 1.3'!AR31="","",IF('Calculation 1.3'!AR31&gt;=50,"**",IF('Calculation 1.3'!AR31&gt;=25,"*","")))</f>
        <v/>
      </c>
      <c r="AD43" s="51">
        <f>'Calculation 1.3'!AS31</f>
        <v>628.02700000000004</v>
      </c>
      <c r="AE43" s="51">
        <f>'Calculation 1.3'!AT31</f>
        <v>3.0840000000000001</v>
      </c>
      <c r="AF43" s="21" t="str">
        <f>IF('Calculation 1.3'!AU31="","",IF('Calculation 1.3'!AU31&gt;=50,"**",IF('Calculation 1.3'!AU31&gt;=25,"*","")))</f>
        <v/>
      </c>
      <c r="AG43" s="21"/>
      <c r="AH43" s="51">
        <f>'Calculation 1.3'!AW31</f>
        <v>170.285</v>
      </c>
      <c r="AI43" s="51">
        <f>'Calculation 1.3'!AX31</f>
        <v>0.83599999999999997</v>
      </c>
      <c r="AJ43" s="21" t="str">
        <f>IF('Calculation 1.3'!AY31="","",IF('Calculation 1.3'!AY31&gt;=50,"**",IF('Calculation 1.3'!AY31&gt;=25,"*","")))</f>
        <v/>
      </c>
      <c r="AK43" s="21"/>
      <c r="AL43" s="51">
        <f>'Calculation 1.3'!BA31</f>
        <v>798.31200000000001</v>
      </c>
      <c r="AM43" s="51">
        <f>'Calculation 1.3'!BB31</f>
        <v>3.92</v>
      </c>
      <c r="AN43" s="21" t="str">
        <f>IF('Calculation 1.3'!BC31="","",IF('Calculation 1.3'!BC31&gt;=50,"**",IF('Calculation 1.3'!BC31&gt;=25,"*","")))</f>
        <v/>
      </c>
      <c r="AO43" s="21"/>
      <c r="AP43" s="51">
        <f>'Calculation 1.3'!BE31</f>
        <v>2560.002</v>
      </c>
      <c r="AQ43" s="51">
        <f>'Calculation 1.3'!BF31</f>
        <v>12.571999999999999</v>
      </c>
      <c r="AR43" s="21" t="str">
        <f>IF('Calculation 1.3'!BG31="","",IF('Calculation 1.3'!BG31&gt;=50,"**",IF('Calculation 1.3'!BG31&gt;=25,"*","")))</f>
        <v/>
      </c>
      <c r="AS43" s="51">
        <f>'Calculation 1.3'!BH31</f>
        <v>2866.6579999999999</v>
      </c>
      <c r="AT43" s="51">
        <f>'Calculation 1.3'!BI31</f>
        <v>14.077</v>
      </c>
      <c r="AU43" s="21" t="str">
        <f>IF('Calculation 1.3'!BJ31="","",IF('Calculation 1.3'!BJ31&gt;=50,"**",IF('Calculation 1.3'!BJ31&gt;=25,"*","")))</f>
        <v/>
      </c>
      <c r="AV43" s="51">
        <f>'Calculation 1.3'!BK31</f>
        <v>5426.66</v>
      </c>
      <c r="AW43" s="51">
        <f>'Calculation 1.3'!BL31</f>
        <v>26.649000000000001</v>
      </c>
      <c r="AX43" s="21" t="str">
        <f>IF('Calculation 1.3'!BM31="","",IF('Calculation 1.3'!BM31&gt;=50,"**",IF('Calculation 1.3'!BM31&gt;=25,"*","")))</f>
        <v/>
      </c>
      <c r="AY43" s="21"/>
      <c r="AZ43" s="51">
        <f>'Calculation 1.3'!BO31</f>
        <v>6355.2430000000004</v>
      </c>
      <c r="BA43" s="51">
        <f>'Calculation 1.3'!BP31</f>
        <v>31.209</v>
      </c>
      <c r="BB43" s="21" t="str">
        <f>IF('Calculation 1.3'!BQ31="","",IF('Calculation 1.3'!BQ31&gt;=50,"**",IF('Calculation 1.3'!BQ31&gt;=25,"*","")))</f>
        <v/>
      </c>
      <c r="BC43" s="21"/>
      <c r="BD43" s="51">
        <f>'Calculation 1.3'!BS31</f>
        <v>20363.488000000001</v>
      </c>
      <c r="BE43" s="51">
        <f>'Calculation 1.3'!BT31</f>
        <v>100</v>
      </c>
      <c r="BF43" s="21" t="str">
        <f>IF('Calculation 1.3'!BU31="","",IF('Calculation 1.3'!BU31&gt;=50,"**",IF('Calculation 1.3'!BU31&gt;=25,"*","")))</f>
        <v/>
      </c>
      <c r="BG43" s="13"/>
      <c r="BH43" s="13"/>
      <c r="BI43" s="13"/>
    </row>
    <row r="44" spans="1:61" ht="12.75" customHeight="1">
      <c r="A44" s="35" t="str">
        <f>TEXT(DATE(YEAR(A37)+2,3,1), "mmm-yy")</f>
        <v>Mar-24</v>
      </c>
      <c r="B44" s="51">
        <f>'Calculation 1.3'!Q32</f>
        <v>13515.993</v>
      </c>
      <c r="C44" s="51">
        <f>'Calculation 1.3'!R32</f>
        <v>65.941000000000003</v>
      </c>
      <c r="D44" s="21" t="str">
        <f>IF('Calculation 1.3'!S32="","",IF('Calculation 1.3'!S32&gt;=50,"**",IF('Calculation 1.3'!S32&gt;=25,"*","")))</f>
        <v/>
      </c>
      <c r="E44" s="51"/>
      <c r="F44" s="51">
        <f>'Calculation 1.3'!U32</f>
        <v>57.994</v>
      </c>
      <c r="G44" s="51">
        <f>'Calculation 1.3'!V32</f>
        <v>0.28299999999999997</v>
      </c>
      <c r="H44" s="21" t="str">
        <f>IF('Calculation 1.3'!W32="","",IF('Calculation 1.3'!W32&gt;=50,"**",IF('Calculation 1.3'!W32&gt;=25,"*","")))</f>
        <v>*</v>
      </c>
      <c r="I44" s="51">
        <f>'Calculation 1.3'!X32</f>
        <v>466.72399999999999</v>
      </c>
      <c r="J44" s="51">
        <f>'Calculation 1.3'!Y32</f>
        <v>2.2770000000000001</v>
      </c>
      <c r="K44" s="21" t="str">
        <f>IF('Calculation 1.3'!Z32="","",IF('Calculation 1.3'!Z32&gt;=50,"**",IF('Calculation 1.3'!Z32&gt;=25,"*","")))</f>
        <v/>
      </c>
      <c r="L44" s="51">
        <f>'Calculation 1.3'!AA32</f>
        <v>524.71799999999996</v>
      </c>
      <c r="M44" s="51">
        <f>'Calculation 1.3'!AB32</f>
        <v>2.56</v>
      </c>
      <c r="N44" s="21" t="str">
        <f>IF('Calculation 1.3'!AC32="","",IF('Calculation 1.3'!AC32&gt;=50,"**",IF('Calculation 1.3'!AC32&gt;=25,"*","")))</f>
        <v/>
      </c>
      <c r="O44" s="51"/>
      <c r="P44" s="51">
        <f>'Calculation 1.3'!AE32</f>
        <v>14040.710999999999</v>
      </c>
      <c r="Q44" s="51">
        <f>'Calculation 1.3'!AF32</f>
        <v>68.501000000000005</v>
      </c>
      <c r="R44" s="21" t="str">
        <f>IF('Calculation 1.3'!AG32="","",IF('Calculation 1.3'!AG32&gt;=50,"**",IF('Calculation 1.3'!AG32&gt;=25,"*","")))</f>
        <v/>
      </c>
      <c r="S44" s="51"/>
      <c r="T44" s="51">
        <f>'Calculation 1.3'!AI32</f>
        <v>187.53100000000001</v>
      </c>
      <c r="U44" s="51">
        <f>'Calculation 1.3'!AJ32</f>
        <v>0.91500000000000004</v>
      </c>
      <c r="V44" s="21" t="str">
        <f>IF('Calculation 1.3'!AK32="","",IF('Calculation 1.3'!AK32&gt;=50,"**",IF('Calculation 1.3'!AK32&gt;=25,"*","")))</f>
        <v/>
      </c>
      <c r="W44" s="51"/>
      <c r="X44" s="51">
        <f>'Calculation 1.3'!AM32</f>
        <v>47.627000000000002</v>
      </c>
      <c r="Y44" s="51">
        <f>'Calculation 1.3'!AN32</f>
        <v>0.23200000000000001</v>
      </c>
      <c r="Z44" s="21" t="str">
        <f>IF('Calculation 1.3'!AO32="","",IF('Calculation 1.3'!AO32&gt;=50,"**",IF('Calculation 1.3'!AO32&gt;=25,"*","")))</f>
        <v>*</v>
      </c>
      <c r="AA44" s="51">
        <f>'Calculation 1.3'!AP32</f>
        <v>640.17399999999998</v>
      </c>
      <c r="AB44" s="51">
        <f>'Calculation 1.3'!AQ32</f>
        <v>3.1230000000000002</v>
      </c>
      <c r="AC44" s="21" t="str">
        <f>IF('Calculation 1.3'!AR32="","",IF('Calculation 1.3'!AR32&gt;=50,"**",IF('Calculation 1.3'!AR32&gt;=25,"*","")))</f>
        <v/>
      </c>
      <c r="AD44" s="51">
        <f>'Calculation 1.3'!AS32</f>
        <v>687.80200000000002</v>
      </c>
      <c r="AE44" s="51">
        <f>'Calculation 1.3'!AT32</f>
        <v>3.3559999999999999</v>
      </c>
      <c r="AF44" s="21" t="str">
        <f>IF('Calculation 1.3'!AU32="","",IF('Calculation 1.3'!AU32&gt;=50,"**",IF('Calculation 1.3'!AU32&gt;=25,"*","")))</f>
        <v/>
      </c>
      <c r="AG44" s="51"/>
      <c r="AH44" s="51">
        <f>'Calculation 1.3'!AW32</f>
        <v>156.82300000000001</v>
      </c>
      <c r="AI44" s="51">
        <f>'Calculation 1.3'!AX32</f>
        <v>0.76500000000000001</v>
      </c>
      <c r="AJ44" s="21" t="str">
        <f>IF('Calculation 1.3'!AY32="","",IF('Calculation 1.3'!AY32&gt;=50,"**",IF('Calculation 1.3'!AY32&gt;=25,"*","")))</f>
        <v/>
      </c>
      <c r="AK44" s="51"/>
      <c r="AL44" s="51">
        <f>'Calculation 1.3'!BA32</f>
        <v>844.625</v>
      </c>
      <c r="AM44" s="51">
        <f>'Calculation 1.3'!BB32</f>
        <v>4.1210000000000004</v>
      </c>
      <c r="AN44" s="21" t="str">
        <f>IF('Calculation 1.3'!BC32="","",IF('Calculation 1.3'!BC32&gt;=50,"**",IF('Calculation 1.3'!BC32&gt;=25,"*","")))</f>
        <v/>
      </c>
      <c r="AO44" s="51"/>
      <c r="AP44" s="51">
        <f>'Calculation 1.3'!BE32</f>
        <v>2656.8420000000001</v>
      </c>
      <c r="AQ44" s="51">
        <f>'Calculation 1.3'!BF32</f>
        <v>12.962</v>
      </c>
      <c r="AR44" s="21" t="str">
        <f>IF('Calculation 1.3'!BG32="","",IF('Calculation 1.3'!BG32&gt;=50,"**",IF('Calculation 1.3'!BG32&gt;=25,"*","")))</f>
        <v/>
      </c>
      <c r="AS44" s="51">
        <f>'Calculation 1.3'!BH32</f>
        <v>2767.529</v>
      </c>
      <c r="AT44" s="51">
        <f>'Calculation 1.3'!BI32</f>
        <v>13.502000000000001</v>
      </c>
      <c r="AU44" s="21" t="str">
        <f>IF('Calculation 1.3'!BJ32="","",IF('Calculation 1.3'!BJ32&gt;=50,"**",IF('Calculation 1.3'!BJ32&gt;=25,"*","")))</f>
        <v/>
      </c>
      <c r="AV44" s="51">
        <f>'Calculation 1.3'!BK32</f>
        <v>5424.37</v>
      </c>
      <c r="AW44" s="51">
        <f>'Calculation 1.3'!BL32</f>
        <v>26.463999999999999</v>
      </c>
      <c r="AX44" s="21" t="str">
        <f>IF('Calculation 1.3'!BM32="","",IF('Calculation 1.3'!BM32&gt;=50,"**",IF('Calculation 1.3'!BM32&gt;=25,"*","")))</f>
        <v/>
      </c>
      <c r="AY44" s="51"/>
      <c r="AZ44" s="51">
        <f>'Calculation 1.3'!BO32</f>
        <v>6456.5259999999998</v>
      </c>
      <c r="BA44" s="51">
        <f>'Calculation 1.3'!BP32</f>
        <v>31.498999999999999</v>
      </c>
      <c r="BB44" s="21" t="str">
        <f>IF('Calculation 1.3'!BQ32="","",IF('Calculation 1.3'!BQ32&gt;=50,"**",IF('Calculation 1.3'!BQ32&gt;=25,"*","")))</f>
        <v/>
      </c>
      <c r="BC44" s="51"/>
      <c r="BD44" s="51">
        <f>'Calculation 1.3'!BS32</f>
        <v>20497.237000000001</v>
      </c>
      <c r="BE44" s="51">
        <f>'Calculation 1.3'!BT32</f>
        <v>100</v>
      </c>
      <c r="BF44" s="21" t="str">
        <f>IF('Calculation 1.3'!BU32="","",IF('Calculation 1.3'!BU32&gt;=50,"**",IF('Calculation 1.3'!BU32&gt;=25,"*","")))</f>
        <v/>
      </c>
      <c r="BG44" s="13"/>
      <c r="BH44" s="13"/>
      <c r="BI44" s="13"/>
    </row>
    <row r="45" spans="1:61" ht="12.75" customHeight="1">
      <c r="A45" s="35" t="str">
        <f>TEXT(DATE(YEAR(A37)+2,6,1), "mmm-yy")</f>
        <v>Jun-24</v>
      </c>
      <c r="B45" s="51">
        <f>'Calculation 1.3'!Q33</f>
        <v>13697.28</v>
      </c>
      <c r="C45" s="51">
        <f>'Calculation 1.3'!R33</f>
        <v>66.444999999999993</v>
      </c>
      <c r="D45" s="21" t="str">
        <f>IF('Calculation 1.3'!S33="","",IF('Calculation 1.3'!S33&gt;=50,"**",IF('Calculation 1.3'!S33&gt;=25,"*","")))</f>
        <v/>
      </c>
      <c r="E45" s="51"/>
      <c r="F45" s="51">
        <f>'Calculation 1.3'!U33</f>
        <v>34.643999999999998</v>
      </c>
      <c r="G45" s="51">
        <f>'Calculation 1.3'!V33</f>
        <v>0.16800000000000001</v>
      </c>
      <c r="H45" s="21" t="str">
        <f>IF('Calculation 1.3'!W33="","",IF('Calculation 1.3'!W33&gt;=50,"**",IF('Calculation 1.3'!W33&gt;=25,"*","")))</f>
        <v>**</v>
      </c>
      <c r="I45" s="51">
        <f>'Calculation 1.3'!X33</f>
        <v>474.48</v>
      </c>
      <c r="J45" s="51">
        <f>'Calculation 1.3'!Y33</f>
        <v>2.302</v>
      </c>
      <c r="K45" s="21" t="str">
        <f>IF('Calculation 1.3'!Z33="","",IF('Calculation 1.3'!Z33&gt;=50,"**",IF('Calculation 1.3'!Z33&gt;=25,"*","")))</f>
        <v/>
      </c>
      <c r="L45" s="51">
        <f>'Calculation 1.3'!AA33</f>
        <v>509.12400000000002</v>
      </c>
      <c r="M45" s="51">
        <f>'Calculation 1.3'!AB33</f>
        <v>2.4700000000000002</v>
      </c>
      <c r="N45" s="21" t="str">
        <f>IF('Calculation 1.3'!AC33="","",IF('Calculation 1.3'!AC33&gt;=50,"**",IF('Calculation 1.3'!AC33&gt;=25,"*","")))</f>
        <v/>
      </c>
      <c r="O45" s="51"/>
      <c r="P45" s="51">
        <f>'Calculation 1.3'!AE33</f>
        <v>14206.404</v>
      </c>
      <c r="Q45" s="51">
        <f>'Calculation 1.3'!AF33</f>
        <v>68.915000000000006</v>
      </c>
      <c r="R45" s="21" t="str">
        <f>IF('Calculation 1.3'!AG33="","",IF('Calculation 1.3'!AG33&gt;=50,"**",IF('Calculation 1.3'!AG33&gt;=25,"*","")))</f>
        <v/>
      </c>
      <c r="S45" s="51"/>
      <c r="T45" s="51">
        <f>'Calculation 1.3'!AI33</f>
        <v>126.48</v>
      </c>
      <c r="U45" s="51">
        <f>'Calculation 1.3'!AJ33</f>
        <v>0.61399999999999999</v>
      </c>
      <c r="V45" s="21" t="str">
        <f>IF('Calculation 1.3'!AK33="","",IF('Calculation 1.3'!AK33&gt;=50,"**",IF('Calculation 1.3'!AK33&gt;=25,"*","")))</f>
        <v>*</v>
      </c>
      <c r="W45" s="51"/>
      <c r="X45" s="51">
        <f>'Calculation 1.3'!AM33</f>
        <v>37.447000000000003</v>
      </c>
      <c r="Y45" s="51">
        <f>'Calculation 1.3'!AN33</f>
        <v>0.182</v>
      </c>
      <c r="Z45" s="21" t="str">
        <f>IF('Calculation 1.3'!AO33="","",IF('Calculation 1.3'!AO33&gt;=50,"**",IF('Calculation 1.3'!AO33&gt;=25,"*","")))</f>
        <v>*</v>
      </c>
      <c r="AA45" s="51">
        <f>'Calculation 1.3'!AP33</f>
        <v>665.17499999999995</v>
      </c>
      <c r="AB45" s="51">
        <f>'Calculation 1.3'!AQ33</f>
        <v>3.2269999999999999</v>
      </c>
      <c r="AC45" s="21" t="str">
        <f>IF('Calculation 1.3'!AR33="","",IF('Calculation 1.3'!AR33&gt;=50,"**",IF('Calculation 1.3'!AR33&gt;=25,"*","")))</f>
        <v/>
      </c>
      <c r="AD45" s="51">
        <f>'Calculation 1.3'!AS33</f>
        <v>702.62199999999996</v>
      </c>
      <c r="AE45" s="51">
        <f>'Calculation 1.3'!AT33</f>
        <v>3.4079999999999999</v>
      </c>
      <c r="AF45" s="21" t="str">
        <f>IF('Calculation 1.3'!AU33="","",IF('Calculation 1.3'!AU33&gt;=50,"**",IF('Calculation 1.3'!AU33&gt;=25,"*","")))</f>
        <v/>
      </c>
      <c r="AG45" s="51"/>
      <c r="AH45" s="51">
        <f>'Calculation 1.3'!AW33</f>
        <v>139.87799999999999</v>
      </c>
      <c r="AI45" s="51">
        <f>'Calculation 1.3'!AX33</f>
        <v>0.67900000000000005</v>
      </c>
      <c r="AJ45" s="21" t="str">
        <f>IF('Calculation 1.3'!AY33="","",IF('Calculation 1.3'!AY33&gt;=50,"**",IF('Calculation 1.3'!AY33&gt;=25,"*","")))</f>
        <v/>
      </c>
      <c r="AK45" s="51"/>
      <c r="AL45" s="51">
        <f>'Calculation 1.3'!BA33</f>
        <v>842.49900000000002</v>
      </c>
      <c r="AM45" s="51">
        <f>'Calculation 1.3'!BB33</f>
        <v>4.0869999999999997</v>
      </c>
      <c r="AN45" s="21" t="str">
        <f>IF('Calculation 1.3'!BC33="","",IF('Calculation 1.3'!BC33&gt;=50,"**",IF('Calculation 1.3'!BC33&gt;=25,"*","")))</f>
        <v/>
      </c>
      <c r="AO45" s="51"/>
      <c r="AP45" s="51">
        <f>'Calculation 1.3'!BE33</f>
        <v>2357.1419999999998</v>
      </c>
      <c r="AQ45" s="51">
        <f>'Calculation 1.3'!BF33</f>
        <v>11.433999999999999</v>
      </c>
      <c r="AR45" s="21" t="str">
        <f>IF('Calculation 1.3'!BG33="","",IF('Calculation 1.3'!BG33&gt;=50,"**",IF('Calculation 1.3'!BG33&gt;=25,"*","")))</f>
        <v/>
      </c>
      <c r="AS45" s="51">
        <f>'Calculation 1.3'!BH33</f>
        <v>3081.9360000000001</v>
      </c>
      <c r="AT45" s="51">
        <f>'Calculation 1.3'!BI33</f>
        <v>14.95</v>
      </c>
      <c r="AU45" s="21" t="str">
        <f>IF('Calculation 1.3'!BJ33="","",IF('Calculation 1.3'!BJ33&gt;=50,"**",IF('Calculation 1.3'!BJ33&gt;=25,"*","")))</f>
        <v/>
      </c>
      <c r="AV45" s="51">
        <f>'Calculation 1.3'!BK33</f>
        <v>5439.0780000000004</v>
      </c>
      <c r="AW45" s="51">
        <f>'Calculation 1.3'!BL33</f>
        <v>26.385000000000002</v>
      </c>
      <c r="AX45" s="21" t="str">
        <f>IF('Calculation 1.3'!BM33="","",IF('Calculation 1.3'!BM33&gt;=50,"**",IF('Calculation 1.3'!BM33&gt;=25,"*","")))</f>
        <v/>
      </c>
      <c r="AY45" s="51"/>
      <c r="AZ45" s="51">
        <f>'Calculation 1.3'!BO33</f>
        <v>6408.0569999999998</v>
      </c>
      <c r="BA45" s="51">
        <f>'Calculation 1.3'!BP33</f>
        <v>31.085000000000001</v>
      </c>
      <c r="BB45" s="21" t="str">
        <f>IF('Calculation 1.3'!BQ33="","",IF('Calculation 1.3'!BQ33&gt;=50,"**",IF('Calculation 1.3'!BQ33&gt;=25,"*","")))</f>
        <v/>
      </c>
      <c r="BC45" s="51"/>
      <c r="BD45" s="51">
        <f>'Calculation 1.3'!BS33</f>
        <v>20614.460999999999</v>
      </c>
      <c r="BE45" s="51">
        <f>'Calculation 1.3'!BT33</f>
        <v>100</v>
      </c>
      <c r="BF45" s="21" t="str">
        <f>IF('Calculation 1.3'!BU33="","",IF('Calculation 1.3'!BU33&gt;=50,"**",IF('Calculation 1.3'!BU33&gt;=25,"*","")))</f>
        <v/>
      </c>
      <c r="BG45" s="13"/>
      <c r="BH45" s="13"/>
      <c r="BI45" s="13"/>
    </row>
    <row r="46" spans="1:61" ht="12.75" customHeight="1">
      <c r="A46" s="55" t="str">
        <f>TEXT(DATE(YEAR(A42)+1,1,1),"yyyy") &amp; "-" &amp; TEXT(DATE(YEAR(A42)+2,1,1),"yy")</f>
        <v>2024-25</v>
      </c>
      <c r="B46" s="51" t="str">
        <f>'Calculation 1.3'!Q34</f>
        <v/>
      </c>
      <c r="C46" s="51" t="str">
        <f>'Calculation 1.3'!R34</f>
        <v/>
      </c>
      <c r="D46" s="21" t="str">
        <f>IF('Calculation 1.3'!S34="","",IF('Calculation 1.3'!S34&gt;=50,"**",IF('Calculation 1.3'!S34&gt;=25,"*","")))</f>
        <v/>
      </c>
      <c r="E46" s="21"/>
      <c r="F46" s="51" t="str">
        <f>'Calculation 1.3'!U34</f>
        <v/>
      </c>
      <c r="G46" s="51" t="str">
        <f>'Calculation 1.3'!V34</f>
        <v/>
      </c>
      <c r="H46" s="21" t="str">
        <f>IF('Calculation 1.3'!W34="","",IF('Calculation 1.3'!W34&gt;=50,"**",IF('Calculation 1.3'!W34&gt;=25,"*","")))</f>
        <v/>
      </c>
      <c r="I46" s="51" t="str">
        <f>'Calculation 1.3'!X34</f>
        <v/>
      </c>
      <c r="J46" s="51" t="str">
        <f>'Calculation 1.3'!Y34</f>
        <v/>
      </c>
      <c r="K46" s="21" t="str">
        <f>IF('Calculation 1.3'!Z34="","",IF('Calculation 1.3'!Z34&gt;=50,"**",IF('Calculation 1.3'!Z34&gt;=25,"*","")))</f>
        <v/>
      </c>
      <c r="L46" s="51" t="str">
        <f>'Calculation 1.3'!AA34</f>
        <v/>
      </c>
      <c r="M46" s="51" t="str">
        <f>'Calculation 1.3'!AB34</f>
        <v/>
      </c>
      <c r="N46" s="21" t="str">
        <f>IF('Calculation 1.3'!AC34="","",IF('Calculation 1.3'!AC34&gt;=50,"**",IF('Calculation 1.3'!AC34&gt;=25,"*","")))</f>
        <v/>
      </c>
      <c r="O46" s="21"/>
      <c r="P46" s="51" t="str">
        <f>'Calculation 1.3'!AE34</f>
        <v/>
      </c>
      <c r="Q46" s="51" t="str">
        <f>'Calculation 1.3'!AF34</f>
        <v/>
      </c>
      <c r="R46" s="21" t="str">
        <f>IF('Calculation 1.3'!AG34="","",IF('Calculation 1.3'!AG34&gt;=50,"**",IF('Calculation 1.3'!AG34&gt;=25,"*","")))</f>
        <v/>
      </c>
      <c r="S46" s="21"/>
      <c r="T46" s="51" t="str">
        <f>'Calculation 1.3'!AI34</f>
        <v/>
      </c>
      <c r="U46" s="51" t="str">
        <f>'Calculation 1.3'!AJ34</f>
        <v/>
      </c>
      <c r="V46" s="21" t="str">
        <f>IF('Calculation 1.3'!AK34="","",IF('Calculation 1.3'!AK34&gt;=50,"**",IF('Calculation 1.3'!AK34&gt;=25,"*","")))</f>
        <v/>
      </c>
      <c r="W46" s="21"/>
      <c r="X46" s="51" t="str">
        <f>'Calculation 1.3'!AM34</f>
        <v/>
      </c>
      <c r="Y46" s="51" t="str">
        <f>'Calculation 1.3'!AN34</f>
        <v/>
      </c>
      <c r="Z46" s="21" t="str">
        <f>IF('Calculation 1.3'!AO34="","",IF('Calculation 1.3'!AO34&gt;=50,"**",IF('Calculation 1.3'!AO34&gt;=25,"*","")))</f>
        <v/>
      </c>
      <c r="AA46" s="51" t="str">
        <f>'Calculation 1.3'!AP34</f>
        <v/>
      </c>
      <c r="AB46" s="51" t="str">
        <f>'Calculation 1.3'!AQ34</f>
        <v/>
      </c>
      <c r="AC46" s="21" t="str">
        <f>IF('Calculation 1.3'!AR34="","",IF('Calculation 1.3'!AR34&gt;=50,"**",IF('Calculation 1.3'!AR34&gt;=25,"*","")))</f>
        <v/>
      </c>
      <c r="AD46" s="51" t="str">
        <f>'Calculation 1.3'!AS34</f>
        <v/>
      </c>
      <c r="AE46" s="51" t="str">
        <f>'Calculation 1.3'!AT34</f>
        <v/>
      </c>
      <c r="AF46" s="21" t="str">
        <f>IF('Calculation 1.3'!AU34="","",IF('Calculation 1.3'!AU34&gt;=50,"**",IF('Calculation 1.3'!AU34&gt;=25,"*","")))</f>
        <v/>
      </c>
      <c r="AG46" s="21"/>
      <c r="AH46" s="51" t="str">
        <f>'Calculation 1.3'!AW34</f>
        <v/>
      </c>
      <c r="AI46" s="51" t="str">
        <f>'Calculation 1.3'!AX34</f>
        <v/>
      </c>
      <c r="AJ46" s="21" t="str">
        <f>IF('Calculation 1.3'!AY34="","",IF('Calculation 1.3'!AY34&gt;=50,"**",IF('Calculation 1.3'!AY34&gt;=25,"*","")))</f>
        <v/>
      </c>
      <c r="AK46" s="21"/>
      <c r="AL46" s="51" t="str">
        <f>'Calculation 1.3'!BA34</f>
        <v/>
      </c>
      <c r="AM46" s="51" t="str">
        <f>'Calculation 1.3'!BB34</f>
        <v/>
      </c>
      <c r="AN46" s="21" t="str">
        <f>IF('Calculation 1.3'!BC34="","",IF('Calculation 1.3'!BC34&gt;=50,"**",IF('Calculation 1.3'!BC34&gt;=25,"*","")))</f>
        <v/>
      </c>
      <c r="AO46" s="21"/>
      <c r="AP46" s="51" t="str">
        <f>'Calculation 1.3'!BE34</f>
        <v/>
      </c>
      <c r="AQ46" s="51" t="str">
        <f>'Calculation 1.3'!BF34</f>
        <v/>
      </c>
      <c r="AR46" s="21" t="str">
        <f>IF('Calculation 1.3'!BG34="","",IF('Calculation 1.3'!BG34&gt;=50,"**",IF('Calculation 1.3'!BG34&gt;=25,"*","")))</f>
        <v/>
      </c>
      <c r="AS46" s="51" t="str">
        <f>'Calculation 1.3'!BH34</f>
        <v/>
      </c>
      <c r="AT46" s="51" t="str">
        <f>'Calculation 1.3'!BI34</f>
        <v/>
      </c>
      <c r="AU46" s="21" t="str">
        <f>IF('Calculation 1.3'!BJ34="","",IF('Calculation 1.3'!BJ34&gt;=50,"**",IF('Calculation 1.3'!BJ34&gt;=25,"*","")))</f>
        <v/>
      </c>
      <c r="AV46" s="51" t="str">
        <f>'Calculation 1.3'!BK34</f>
        <v/>
      </c>
      <c r="AW46" s="51" t="str">
        <f>'Calculation 1.3'!BL34</f>
        <v/>
      </c>
      <c r="AX46" s="21" t="str">
        <f>IF('Calculation 1.3'!BM34="","",IF('Calculation 1.3'!BM34&gt;=50,"**",IF('Calculation 1.3'!BM34&gt;=25,"*","")))</f>
        <v/>
      </c>
      <c r="AY46" s="21"/>
      <c r="AZ46" s="51" t="str">
        <f>'Calculation 1.3'!BO34</f>
        <v/>
      </c>
      <c r="BA46" s="51" t="str">
        <f>'Calculation 1.3'!BP34</f>
        <v/>
      </c>
      <c r="BB46" s="21" t="str">
        <f>IF('Calculation 1.3'!BQ34="","",IF('Calculation 1.3'!BQ34&gt;=50,"**",IF('Calculation 1.3'!BQ34&gt;=25,"*","")))</f>
        <v/>
      </c>
      <c r="BC46" s="21"/>
      <c r="BD46" s="51" t="str">
        <f>'Calculation 1.3'!BS34</f>
        <v/>
      </c>
      <c r="BE46" s="51" t="str">
        <f>'Calculation 1.3'!BT34</f>
        <v/>
      </c>
      <c r="BF46" s="21" t="str">
        <f>IF('Calculation 1.3'!BU34="","",IF('Calculation 1.3'!BU34&gt;=50,"**",IF('Calculation 1.3'!BU34&gt;=25,"*","")))</f>
        <v/>
      </c>
      <c r="BG46" s="13"/>
      <c r="BH46" s="13"/>
      <c r="BI46" s="13"/>
    </row>
    <row r="47" spans="1:61" ht="12.75" customHeight="1">
      <c r="A47" s="35" t="str">
        <f>TEXT(DATE(YEAR(A42)+1,9,1), "mmm-yy")</f>
        <v>Sep-24</v>
      </c>
      <c r="B47" s="51">
        <f>'Calculation 1.3'!Q35</f>
        <v>13736.725</v>
      </c>
      <c r="C47" s="51">
        <f>'Calculation 1.3'!R35</f>
        <v>66.366</v>
      </c>
      <c r="D47" s="21" t="str">
        <f>IF('Calculation 1.3'!S35="","",IF('Calculation 1.3'!S35&gt;=50,"**",IF('Calculation 1.3'!S35&gt;=25,"*","")))</f>
        <v/>
      </c>
      <c r="E47" s="21"/>
      <c r="F47" s="51">
        <f>'Calculation 1.3'!U35</f>
        <v>57.951999999999998</v>
      </c>
      <c r="G47" s="51">
        <f>'Calculation 1.3'!V35</f>
        <v>0.28000000000000003</v>
      </c>
      <c r="H47" s="21" t="str">
        <f>IF('Calculation 1.3'!W35="","",IF('Calculation 1.3'!W35&gt;=50,"**",IF('Calculation 1.3'!W35&gt;=25,"*","")))</f>
        <v>*</v>
      </c>
      <c r="I47" s="51">
        <f>'Calculation 1.3'!X35</f>
        <v>457.09</v>
      </c>
      <c r="J47" s="51">
        <f>'Calculation 1.3'!Y35</f>
        <v>2.2080000000000002</v>
      </c>
      <c r="K47" s="21" t="str">
        <f>IF('Calculation 1.3'!Z35="","",IF('Calculation 1.3'!Z35&gt;=50,"**",IF('Calculation 1.3'!Z35&gt;=25,"*","")))</f>
        <v/>
      </c>
      <c r="L47" s="51">
        <f>'Calculation 1.3'!AA35</f>
        <v>515.04300000000001</v>
      </c>
      <c r="M47" s="51">
        <f>'Calculation 1.3'!AB35</f>
        <v>2.488</v>
      </c>
      <c r="N47" s="21" t="str">
        <f>IF('Calculation 1.3'!AC35="","",IF('Calculation 1.3'!AC35&gt;=50,"**",IF('Calculation 1.3'!AC35&gt;=25,"*","")))</f>
        <v/>
      </c>
      <c r="O47" s="21"/>
      <c r="P47" s="51">
        <f>'Calculation 1.3'!AE35</f>
        <v>14251.768</v>
      </c>
      <c r="Q47" s="51">
        <f>'Calculation 1.3'!AF35</f>
        <v>68.853999999999999</v>
      </c>
      <c r="R47" s="21" t="str">
        <f>IF('Calculation 1.3'!AG35="","",IF('Calculation 1.3'!AG35&gt;=50,"**",IF('Calculation 1.3'!AG35&gt;=25,"*","")))</f>
        <v/>
      </c>
      <c r="S47" s="21"/>
      <c r="T47" s="51">
        <f>'Calculation 1.3'!AI35</f>
        <v>155.19900000000001</v>
      </c>
      <c r="U47" s="51">
        <f>'Calculation 1.3'!AJ35</f>
        <v>0.75</v>
      </c>
      <c r="V47" s="21" t="str">
        <f>IF('Calculation 1.3'!AK35="","",IF('Calculation 1.3'!AK35&gt;=50,"**",IF('Calculation 1.3'!AK35&gt;=25,"*","")))</f>
        <v/>
      </c>
      <c r="W47" s="21"/>
      <c r="X47" s="51">
        <f>'Calculation 1.3'!AM35</f>
        <v>61.225999999999999</v>
      </c>
      <c r="Y47" s="51">
        <f>'Calculation 1.3'!AN35</f>
        <v>0.29599999999999999</v>
      </c>
      <c r="Z47" s="21" t="str">
        <f>IF('Calculation 1.3'!AO35="","",IF('Calculation 1.3'!AO35&gt;=50,"**",IF('Calculation 1.3'!AO35&gt;=25,"*","")))</f>
        <v>*</v>
      </c>
      <c r="AA47" s="51">
        <f>'Calculation 1.3'!AP35</f>
        <v>545.76499999999999</v>
      </c>
      <c r="AB47" s="51">
        <f>'Calculation 1.3'!AQ35</f>
        <v>2.637</v>
      </c>
      <c r="AC47" s="21" t="str">
        <f>IF('Calculation 1.3'!AR35="","",IF('Calculation 1.3'!AR35&gt;=50,"**",IF('Calculation 1.3'!AR35&gt;=25,"*","")))</f>
        <v/>
      </c>
      <c r="AD47" s="51">
        <f>'Calculation 1.3'!AS35</f>
        <v>606.99099999999999</v>
      </c>
      <c r="AE47" s="51">
        <f>'Calculation 1.3'!AT35</f>
        <v>2.9329999999999998</v>
      </c>
      <c r="AF47" s="21" t="str">
        <f>IF('Calculation 1.3'!AU35="","",IF('Calculation 1.3'!AU35&gt;=50,"**",IF('Calculation 1.3'!AU35&gt;=25,"*","")))</f>
        <v/>
      </c>
      <c r="AG47" s="21"/>
      <c r="AH47" s="51">
        <f>'Calculation 1.3'!AW35</f>
        <v>133.77600000000001</v>
      </c>
      <c r="AI47" s="51">
        <f>'Calculation 1.3'!AX35</f>
        <v>0.64600000000000002</v>
      </c>
      <c r="AJ47" s="21" t="str">
        <f>IF('Calculation 1.3'!AY35="","",IF('Calculation 1.3'!AY35&gt;=50,"**",IF('Calculation 1.3'!AY35&gt;=25,"*","")))</f>
        <v/>
      </c>
      <c r="AK47" s="21"/>
      <c r="AL47" s="51">
        <f>'Calculation 1.3'!BA35</f>
        <v>740.76700000000005</v>
      </c>
      <c r="AM47" s="51">
        <f>'Calculation 1.3'!BB35</f>
        <v>3.5790000000000002</v>
      </c>
      <c r="AN47" s="21" t="str">
        <f>IF('Calculation 1.3'!BC35="","",IF('Calculation 1.3'!BC35&gt;=50,"**",IF('Calculation 1.3'!BC35&gt;=25,"*","")))</f>
        <v/>
      </c>
      <c r="AO47" s="21"/>
      <c r="AP47" s="51">
        <f>'Calculation 1.3'!BE35</f>
        <v>2592.7109999999998</v>
      </c>
      <c r="AQ47" s="51">
        <f>'Calculation 1.3'!BF35</f>
        <v>12.526</v>
      </c>
      <c r="AR47" s="21" t="str">
        <f>IF('Calculation 1.3'!BG35="","",IF('Calculation 1.3'!BG35&gt;=50,"**",IF('Calculation 1.3'!BG35&gt;=25,"*","")))</f>
        <v/>
      </c>
      <c r="AS47" s="51">
        <f>'Calculation 1.3'!BH35</f>
        <v>2958.0050000000001</v>
      </c>
      <c r="AT47" s="51">
        <f>'Calculation 1.3'!BI35</f>
        <v>14.291</v>
      </c>
      <c r="AU47" s="21" t="str">
        <f>IF('Calculation 1.3'!BJ35="","",IF('Calculation 1.3'!BJ35&gt;=50,"**",IF('Calculation 1.3'!BJ35&gt;=25,"*","")))</f>
        <v/>
      </c>
      <c r="AV47" s="51">
        <f>'Calculation 1.3'!BK35</f>
        <v>5550.7160000000003</v>
      </c>
      <c r="AW47" s="51">
        <f>'Calculation 1.3'!BL35</f>
        <v>26.817</v>
      </c>
      <c r="AX47" s="21" t="str">
        <f>IF('Calculation 1.3'!BM35="","",IF('Calculation 1.3'!BM35&gt;=50,"**",IF('Calculation 1.3'!BM35&gt;=25,"*","")))</f>
        <v/>
      </c>
      <c r="AY47" s="21"/>
      <c r="AZ47" s="51">
        <f>'Calculation 1.3'!BO35</f>
        <v>6446.6809999999996</v>
      </c>
      <c r="BA47" s="51">
        <f>'Calculation 1.3'!BP35</f>
        <v>31.146000000000001</v>
      </c>
      <c r="BB47" s="21" t="str">
        <f>IF('Calculation 1.3'!BQ35="","",IF('Calculation 1.3'!BQ35&gt;=50,"**",IF('Calculation 1.3'!BQ35&gt;=25,"*","")))</f>
        <v/>
      </c>
      <c r="BC47" s="21"/>
      <c r="BD47" s="51">
        <f>'Calculation 1.3'!BS35</f>
        <v>20698.449000000001</v>
      </c>
      <c r="BE47" s="51">
        <f>'Calculation 1.3'!BT35</f>
        <v>100</v>
      </c>
      <c r="BF47" s="21" t="str">
        <f>IF('Calculation 1.3'!BU35="","",IF('Calculation 1.3'!BU35&gt;=50,"**",IF('Calculation 1.3'!BU35&gt;=25,"*","")))</f>
        <v/>
      </c>
      <c r="BG47" s="13"/>
      <c r="BH47" s="13"/>
      <c r="BI47" s="13"/>
    </row>
    <row r="48" spans="1:61" ht="12.75" customHeight="1">
      <c r="A48" s="35" t="str">
        <f>TEXT(DATE(YEAR(A42)+1,12,1), "mmm-yy")</f>
        <v>Dec-24</v>
      </c>
      <c r="B48" s="51">
        <f>'Calculation 1.3'!Q36</f>
        <v>13889.638000000001</v>
      </c>
      <c r="C48" s="51">
        <f>'Calculation 1.3'!R36</f>
        <v>66.784999999999997</v>
      </c>
      <c r="D48" s="21" t="str">
        <f>IF('Calculation 1.3'!S36="","",IF('Calculation 1.3'!S36&gt;=50,"**",IF('Calculation 1.3'!S36&gt;=25,"*","")))</f>
        <v/>
      </c>
      <c r="E48" s="21"/>
      <c r="F48" s="51">
        <f>'Calculation 1.3'!U36</f>
        <v>22.038</v>
      </c>
      <c r="G48" s="51">
        <f>'Calculation 1.3'!V36</f>
        <v>0.106</v>
      </c>
      <c r="H48" s="21" t="str">
        <f>IF('Calculation 1.3'!W36="","",IF('Calculation 1.3'!W36&gt;=50,"**",IF('Calculation 1.3'!W36&gt;=25,"*","")))</f>
        <v>*</v>
      </c>
      <c r="I48" s="51">
        <f>'Calculation 1.3'!X36</f>
        <v>448.95699999999999</v>
      </c>
      <c r="J48" s="51">
        <f>'Calculation 1.3'!Y36</f>
        <v>2.1589999999999998</v>
      </c>
      <c r="K48" s="21" t="str">
        <f>IF('Calculation 1.3'!Z36="","",IF('Calculation 1.3'!Z36&gt;=50,"**",IF('Calculation 1.3'!Z36&gt;=25,"*","")))</f>
        <v/>
      </c>
      <c r="L48" s="51">
        <f>'Calculation 1.3'!AA36</f>
        <v>470.995</v>
      </c>
      <c r="M48" s="51">
        <f>'Calculation 1.3'!AB36</f>
        <v>2.2650000000000001</v>
      </c>
      <c r="N48" s="21" t="str">
        <f>IF('Calculation 1.3'!AC36="","",IF('Calculation 1.3'!AC36&gt;=50,"**",IF('Calculation 1.3'!AC36&gt;=25,"*","")))</f>
        <v/>
      </c>
      <c r="O48" s="21"/>
      <c r="P48" s="51">
        <f>'Calculation 1.3'!AE36</f>
        <v>14360.633</v>
      </c>
      <c r="Q48" s="51">
        <f>'Calculation 1.3'!AF36</f>
        <v>69.05</v>
      </c>
      <c r="R48" s="21" t="str">
        <f>IF('Calculation 1.3'!AG36="","",IF('Calculation 1.3'!AG36&gt;=50,"**",IF('Calculation 1.3'!AG36&gt;=25,"*","")))</f>
        <v/>
      </c>
      <c r="S48" s="21"/>
      <c r="T48" s="51">
        <f>'Calculation 1.3'!AI36</f>
        <v>127.74299999999999</v>
      </c>
      <c r="U48" s="51">
        <f>'Calculation 1.3'!AJ36</f>
        <v>0.61399999999999999</v>
      </c>
      <c r="V48" s="21" t="str">
        <f>IF('Calculation 1.3'!AK36="","",IF('Calculation 1.3'!AK36&gt;=50,"**",IF('Calculation 1.3'!AK36&gt;=25,"*","")))</f>
        <v/>
      </c>
      <c r="W48" s="21"/>
      <c r="X48" s="51">
        <f>'Calculation 1.3'!AM36</f>
        <v>96.335999999999999</v>
      </c>
      <c r="Y48" s="51">
        <f>'Calculation 1.3'!AN36</f>
        <v>0.46300000000000002</v>
      </c>
      <c r="Z48" s="21" t="str">
        <f>IF('Calculation 1.3'!AO36="","",IF('Calculation 1.3'!AO36&gt;=50,"**",IF('Calculation 1.3'!AO36&gt;=25,"*","")))</f>
        <v/>
      </c>
      <c r="AA48" s="51">
        <f>'Calculation 1.3'!AP36</f>
        <v>442.255</v>
      </c>
      <c r="AB48" s="51">
        <f>'Calculation 1.3'!AQ36</f>
        <v>2.1259999999999999</v>
      </c>
      <c r="AC48" s="21" t="str">
        <f>IF('Calculation 1.3'!AR36="","",IF('Calculation 1.3'!AR36&gt;=50,"**",IF('Calculation 1.3'!AR36&gt;=25,"*","")))</f>
        <v/>
      </c>
      <c r="AD48" s="51">
        <f>'Calculation 1.3'!AS36</f>
        <v>538.59100000000001</v>
      </c>
      <c r="AE48" s="51">
        <f>'Calculation 1.3'!AT36</f>
        <v>2.59</v>
      </c>
      <c r="AF48" s="21" t="str">
        <f>IF('Calculation 1.3'!AU36="","",IF('Calculation 1.3'!AU36&gt;=50,"**",IF('Calculation 1.3'!AU36&gt;=25,"*","")))</f>
        <v/>
      </c>
      <c r="AG48" s="21"/>
      <c r="AH48" s="51">
        <f>'Calculation 1.3'!AW36</f>
        <v>172.583</v>
      </c>
      <c r="AI48" s="51">
        <f>'Calculation 1.3'!AX36</f>
        <v>0.83</v>
      </c>
      <c r="AJ48" s="21" t="str">
        <f>IF('Calculation 1.3'!AY36="","",IF('Calculation 1.3'!AY36&gt;=50,"**",IF('Calculation 1.3'!AY36&gt;=25,"*","")))</f>
        <v/>
      </c>
      <c r="AK48" s="21"/>
      <c r="AL48" s="51">
        <f>'Calculation 1.3'!BA36</f>
        <v>711.17399999999998</v>
      </c>
      <c r="AM48" s="51">
        <f>'Calculation 1.3'!BB36</f>
        <v>3.42</v>
      </c>
      <c r="AN48" s="21" t="str">
        <f>IF('Calculation 1.3'!BC36="","",IF('Calculation 1.3'!BC36&gt;=50,"**",IF('Calculation 1.3'!BC36&gt;=25,"*","")))</f>
        <v/>
      </c>
      <c r="AO48" s="21"/>
      <c r="AP48" s="51">
        <f>'Calculation 1.3'!BE36</f>
        <v>2540.1289999999999</v>
      </c>
      <c r="AQ48" s="51">
        <f>'Calculation 1.3'!BF36</f>
        <v>12.214</v>
      </c>
      <c r="AR48" s="21" t="str">
        <f>IF('Calculation 1.3'!BG36="","",IF('Calculation 1.3'!BG36&gt;=50,"**",IF('Calculation 1.3'!BG36&gt;=25,"*","")))</f>
        <v/>
      </c>
      <c r="AS48" s="51">
        <f>'Calculation 1.3'!BH36</f>
        <v>3057.7269999999999</v>
      </c>
      <c r="AT48" s="51">
        <f>'Calculation 1.3'!BI36</f>
        <v>14.702</v>
      </c>
      <c r="AU48" s="21" t="str">
        <f>IF('Calculation 1.3'!BJ36="","",IF('Calculation 1.3'!BJ36&gt;=50,"**",IF('Calculation 1.3'!BJ36&gt;=25,"*","")))</f>
        <v/>
      </c>
      <c r="AV48" s="51">
        <f>'Calculation 1.3'!BK36</f>
        <v>5597.8559999999998</v>
      </c>
      <c r="AW48" s="51">
        <f>'Calculation 1.3'!BL36</f>
        <v>26.916</v>
      </c>
      <c r="AX48" s="21" t="str">
        <f>IF('Calculation 1.3'!BM36="","",IF('Calculation 1.3'!BM36&gt;=50,"**",IF('Calculation 1.3'!BM36&gt;=25,"*","")))</f>
        <v/>
      </c>
      <c r="AY48" s="21"/>
      <c r="AZ48" s="51">
        <f>'Calculation 1.3'!BO36</f>
        <v>6436.7730000000001</v>
      </c>
      <c r="BA48" s="51">
        <f>'Calculation 1.3'!BP36</f>
        <v>30.95</v>
      </c>
      <c r="BB48" s="21" t="str">
        <f>IF('Calculation 1.3'!BQ36="","",IF('Calculation 1.3'!BQ36&gt;=50,"**",IF('Calculation 1.3'!BQ36&gt;=25,"*","")))</f>
        <v/>
      </c>
      <c r="BC48" s="21"/>
      <c r="BD48" s="51">
        <f>'Calculation 1.3'!BS36</f>
        <v>20797.405999999999</v>
      </c>
      <c r="BE48" s="51">
        <f>'Calculation 1.3'!BT36</f>
        <v>100</v>
      </c>
      <c r="BF48" s="21" t="str">
        <f>IF('Calculation 1.3'!BU36="","",IF('Calculation 1.3'!BU36&gt;=50,"**",IF('Calculation 1.3'!BU36&gt;=25,"*","")))</f>
        <v/>
      </c>
      <c r="BG48" s="13"/>
      <c r="BH48" s="13"/>
      <c r="BI48" s="13"/>
    </row>
    <row r="49" spans="1:61" ht="12.75" customHeight="1">
      <c r="A49" s="35" t="str">
        <f>TEXT(DATE(YEAR(A43)+2,3,1), "mmm-yy")</f>
        <v>Mar-25</v>
      </c>
      <c r="B49" s="51">
        <f>'Calculation 1.3'!Q37</f>
        <v>13822.960999999999</v>
      </c>
      <c r="C49" s="51">
        <f>'Calculation 1.3'!R37</f>
        <v>66.168999999999997</v>
      </c>
      <c r="D49" s="21" t="str">
        <f>IF('Calculation 1.3'!S37="","",IF('Calculation 1.3'!S37&gt;=50,"**",IF('Calculation 1.3'!S37&gt;=25,"*","")))</f>
        <v/>
      </c>
      <c r="E49" s="21"/>
      <c r="F49" s="51">
        <f>'Calculation 1.3'!U37</f>
        <v>45.738</v>
      </c>
      <c r="G49" s="51">
        <f>'Calculation 1.3'!V37</f>
        <v>0.219</v>
      </c>
      <c r="H49" s="21" t="str">
        <f>IF('Calculation 1.3'!W37="","",IF('Calculation 1.3'!W37&gt;=50,"**",IF('Calculation 1.3'!W37&gt;=25,"*","")))</f>
        <v>*</v>
      </c>
      <c r="I49" s="51">
        <f>'Calculation 1.3'!X37</f>
        <v>525.25400000000002</v>
      </c>
      <c r="J49" s="51">
        <f>'Calculation 1.3'!Y37</f>
        <v>2.5139999999999998</v>
      </c>
      <c r="K49" s="21" t="str">
        <f>IF('Calculation 1.3'!Z37="","",IF('Calculation 1.3'!Z37&gt;=50,"**",IF('Calculation 1.3'!Z37&gt;=25,"*","")))</f>
        <v/>
      </c>
      <c r="L49" s="51">
        <f>'Calculation 1.3'!AA37</f>
        <v>570.99300000000005</v>
      </c>
      <c r="M49" s="51">
        <f>'Calculation 1.3'!AB37</f>
        <v>2.7330000000000001</v>
      </c>
      <c r="N49" s="21" t="str">
        <f>IF('Calculation 1.3'!AC37="","",IF('Calculation 1.3'!AC37&gt;=50,"**",IF('Calculation 1.3'!AC37&gt;=25,"*","")))</f>
        <v/>
      </c>
      <c r="O49" s="21"/>
      <c r="P49" s="51">
        <f>'Calculation 1.3'!AE37</f>
        <v>14393.954</v>
      </c>
      <c r="Q49" s="51">
        <f>'Calculation 1.3'!AF37</f>
        <v>68.902000000000001</v>
      </c>
      <c r="R49" s="21" t="str">
        <f>IF('Calculation 1.3'!AG37="","",IF('Calculation 1.3'!AG37&gt;=50,"**",IF('Calculation 1.3'!AG37&gt;=25,"*","")))</f>
        <v/>
      </c>
      <c r="S49" s="21"/>
      <c r="T49" s="51">
        <f>'Calculation 1.3'!AI37</f>
        <v>134.565</v>
      </c>
      <c r="U49" s="51">
        <f>'Calculation 1.3'!AJ37</f>
        <v>0.64400000000000002</v>
      </c>
      <c r="V49" s="21" t="str">
        <f>IF('Calculation 1.3'!AK37="","",IF('Calculation 1.3'!AK37&gt;=50,"**",IF('Calculation 1.3'!AK37&gt;=25,"*","")))</f>
        <v/>
      </c>
      <c r="W49" s="21"/>
      <c r="X49" s="51">
        <f>'Calculation 1.3'!AM37</f>
        <v>110.322</v>
      </c>
      <c r="Y49" s="51">
        <f>'Calculation 1.3'!AN37</f>
        <v>0.52800000000000002</v>
      </c>
      <c r="Z49" s="21" t="str">
        <f>IF('Calculation 1.3'!AO37="","",IF('Calculation 1.3'!AO37&gt;=50,"**",IF('Calculation 1.3'!AO37&gt;=25,"*","")))</f>
        <v/>
      </c>
      <c r="AA49" s="51">
        <f>'Calculation 1.3'!AP37</f>
        <v>494.33300000000003</v>
      </c>
      <c r="AB49" s="51">
        <f>'Calculation 1.3'!AQ37</f>
        <v>2.3660000000000001</v>
      </c>
      <c r="AC49" s="21" t="str">
        <f>IF('Calculation 1.3'!AR37="","",IF('Calculation 1.3'!AR37&gt;=50,"**",IF('Calculation 1.3'!AR37&gt;=25,"*","")))</f>
        <v/>
      </c>
      <c r="AD49" s="51">
        <f>'Calculation 1.3'!AS37</f>
        <v>604.65499999999997</v>
      </c>
      <c r="AE49" s="51">
        <f>'Calculation 1.3'!AT37</f>
        <v>2.8940000000000001</v>
      </c>
      <c r="AF49" s="21" t="str">
        <f>IF('Calculation 1.3'!AU37="","",IF('Calculation 1.3'!AU37&gt;=50,"**",IF('Calculation 1.3'!AU37&gt;=25,"*","")))</f>
        <v/>
      </c>
      <c r="AG49" s="21"/>
      <c r="AH49" s="51">
        <f>'Calculation 1.3'!AW37</f>
        <v>146.12</v>
      </c>
      <c r="AI49" s="51">
        <f>'Calculation 1.3'!AX37</f>
        <v>0.69899999999999995</v>
      </c>
      <c r="AJ49" s="21" t="str">
        <f>IF('Calculation 1.3'!AY37="","",IF('Calculation 1.3'!AY37&gt;=50,"**",IF('Calculation 1.3'!AY37&gt;=25,"*","")))</f>
        <v/>
      </c>
      <c r="AK49" s="21"/>
      <c r="AL49" s="51">
        <f>'Calculation 1.3'!BA37</f>
        <v>750.77499999999998</v>
      </c>
      <c r="AM49" s="51">
        <f>'Calculation 1.3'!BB37</f>
        <v>3.5939999999999999</v>
      </c>
      <c r="AN49" s="21" t="str">
        <f>IF('Calculation 1.3'!BC37="","",IF('Calculation 1.3'!BC37&gt;=50,"**",IF('Calculation 1.3'!BC37&gt;=25,"*","")))</f>
        <v/>
      </c>
      <c r="AO49" s="21"/>
      <c r="AP49" s="51">
        <f>'Calculation 1.3'!BE37</f>
        <v>2635.8539999999998</v>
      </c>
      <c r="AQ49" s="51">
        <f>'Calculation 1.3'!BF37</f>
        <v>12.618</v>
      </c>
      <c r="AR49" s="21" t="str">
        <f>IF('Calculation 1.3'!BG37="","",IF('Calculation 1.3'!BG37&gt;=50,"**",IF('Calculation 1.3'!BG37&gt;=25,"*","")))</f>
        <v/>
      </c>
      <c r="AS49" s="51">
        <f>'Calculation 1.3'!BH37</f>
        <v>2975.1930000000002</v>
      </c>
      <c r="AT49" s="51">
        <f>'Calculation 1.3'!BI37</f>
        <v>14.242000000000001</v>
      </c>
      <c r="AU49" s="21" t="str">
        <f>IF('Calculation 1.3'!BJ37="","",IF('Calculation 1.3'!BJ37&gt;=50,"**",IF('Calculation 1.3'!BJ37&gt;=25,"*","")))</f>
        <v/>
      </c>
      <c r="AV49" s="51">
        <f>'Calculation 1.3'!BK37</f>
        <v>5611.0469999999996</v>
      </c>
      <c r="AW49" s="51">
        <f>'Calculation 1.3'!BL37</f>
        <v>26.86</v>
      </c>
      <c r="AX49" s="21" t="str">
        <f>IF('Calculation 1.3'!BM37="","",IF('Calculation 1.3'!BM37&gt;=50,"**",IF('Calculation 1.3'!BM37&gt;=25,"*","")))</f>
        <v/>
      </c>
      <c r="AY49" s="21"/>
      <c r="AZ49" s="51">
        <f>'Calculation 1.3'!BO37</f>
        <v>6496.3869999999997</v>
      </c>
      <c r="BA49" s="51">
        <f>'Calculation 1.3'!BP37</f>
        <v>31.097999999999999</v>
      </c>
      <c r="BB49" s="21" t="str">
        <f>IF('Calculation 1.3'!BQ37="","",IF('Calculation 1.3'!BQ37&gt;=50,"**",IF('Calculation 1.3'!BQ37&gt;=25,"*","")))</f>
        <v/>
      </c>
      <c r="BC49" s="21"/>
      <c r="BD49" s="51">
        <f>'Calculation 1.3'!BS37</f>
        <v>20890.341</v>
      </c>
      <c r="BE49" s="51">
        <f>'Calculation 1.3'!BT37</f>
        <v>100</v>
      </c>
      <c r="BF49" s="21"/>
      <c r="BG49" s="13"/>
      <c r="BH49" s="13"/>
      <c r="BI49" s="13"/>
    </row>
    <row r="50" spans="1:61" ht="12.75" customHeight="1">
      <c r="A50" s="35" t="str">
        <f>TEXT(DATE(YEAR(A45)+1,6,1), "mmm-yy")</f>
        <v>Jun-25</v>
      </c>
      <c r="B50" s="51">
        <f>'Calculation 1.3'!Q38</f>
        <v>13971.266</v>
      </c>
      <c r="C50" s="51">
        <f>'Calculation 1.3'!R38</f>
        <v>66.608000000000004</v>
      </c>
      <c r="D50" s="21" t="str">
        <f>IF('Calculation 1.3'!S38="","",IF('Calculation 1.3'!S38&gt;=50,"**",IF('Calculation 1.3'!S38&gt;=25,"*","")))</f>
        <v/>
      </c>
      <c r="E50" s="21"/>
      <c r="F50" s="51">
        <f>'Calculation 1.3'!U38</f>
        <v>41.652999999999999</v>
      </c>
      <c r="G50" s="51">
        <f>'Calculation 1.3'!V38</f>
        <v>0.19900000000000001</v>
      </c>
      <c r="H50" s="21" t="str">
        <f>IF('Calculation 1.3'!W38="","",IF('Calculation 1.3'!W38&gt;=50,"**",IF('Calculation 1.3'!W38&gt;=25,"*","")))</f>
        <v>*</v>
      </c>
      <c r="I50" s="51">
        <f>'Calculation 1.3'!X38</f>
        <v>491.154</v>
      </c>
      <c r="J50" s="51">
        <f>'Calculation 1.3'!Y38</f>
        <v>2.3420000000000001</v>
      </c>
      <c r="K50" s="21" t="str">
        <f>IF('Calculation 1.3'!Z38="","",IF('Calculation 1.3'!Z38&gt;=50,"**",IF('Calculation 1.3'!Z38&gt;=25,"*","")))</f>
        <v/>
      </c>
      <c r="L50" s="51">
        <f>'Calculation 1.3'!AA38</f>
        <v>532.80600000000004</v>
      </c>
      <c r="M50" s="51">
        <f>'Calculation 1.3'!AB38</f>
        <v>2.54</v>
      </c>
      <c r="N50" s="21" t="str">
        <f>IF('Calculation 1.3'!AC38="","",IF('Calculation 1.3'!AC38&gt;=50,"**",IF('Calculation 1.3'!AC38&gt;=25,"*","")))</f>
        <v/>
      </c>
      <c r="O50" s="21"/>
      <c r="P50" s="51">
        <f>'Calculation 1.3'!AE38</f>
        <v>14504.073</v>
      </c>
      <c r="Q50" s="51">
        <f>'Calculation 1.3'!AF38</f>
        <v>69.149000000000001</v>
      </c>
      <c r="R50" s="21" t="str">
        <f>IF('Calculation 1.3'!AG38="","",IF('Calculation 1.3'!AG38&gt;=50,"**",IF('Calculation 1.3'!AG38&gt;=25,"*","")))</f>
        <v/>
      </c>
      <c r="S50" s="21"/>
      <c r="T50" s="51">
        <f>'Calculation 1.3'!AI38</f>
        <v>130.732</v>
      </c>
      <c r="U50" s="51">
        <f>'Calculation 1.3'!AJ38</f>
        <v>0.623</v>
      </c>
      <c r="V50" s="21" t="str">
        <f>IF('Calculation 1.3'!AK38="","",IF('Calculation 1.3'!AK38&gt;=50,"**",IF('Calculation 1.3'!AK38&gt;=25,"*","")))</f>
        <v/>
      </c>
      <c r="W50" s="21"/>
      <c r="X50" s="51">
        <f>'Calculation 1.3'!AM38</f>
        <v>62.774000000000001</v>
      </c>
      <c r="Y50" s="51">
        <f>'Calculation 1.3'!AN38</f>
        <v>0.29899999999999999</v>
      </c>
      <c r="Z50" s="21" t="str">
        <f>IF('Calculation 1.3'!AO38="","",IF('Calculation 1.3'!AO38&gt;=50,"**",IF('Calculation 1.3'!AO38&gt;=25,"*","")))</f>
        <v>*</v>
      </c>
      <c r="AA50" s="51">
        <f>'Calculation 1.3'!AP38</f>
        <v>545.44000000000005</v>
      </c>
      <c r="AB50" s="51">
        <f>'Calculation 1.3'!AQ38</f>
        <v>2.6</v>
      </c>
      <c r="AC50" s="21" t="str">
        <f>IF('Calculation 1.3'!AR38="","",IF('Calculation 1.3'!AR38&gt;=50,"**",IF('Calculation 1.3'!AR38&gt;=25,"*","")))</f>
        <v/>
      </c>
      <c r="AD50" s="51">
        <f>'Calculation 1.3'!AS38</f>
        <v>608.21400000000006</v>
      </c>
      <c r="AE50" s="51">
        <f>'Calculation 1.3'!AT38</f>
        <v>2.9</v>
      </c>
      <c r="AF50" s="21" t="str">
        <f>IF('Calculation 1.3'!AU38="","",IF('Calculation 1.3'!AU38&gt;=50,"**",IF('Calculation 1.3'!AU38&gt;=25,"*","")))</f>
        <v/>
      </c>
      <c r="AG50" s="21"/>
      <c r="AH50" s="51">
        <f>'Calculation 1.3'!AW38</f>
        <v>71.484999999999999</v>
      </c>
      <c r="AI50" s="51">
        <f>'Calculation 1.3'!AX38</f>
        <v>0.34100000000000003</v>
      </c>
      <c r="AJ50" s="21" t="str">
        <f>IF('Calculation 1.3'!AY38="","",IF('Calculation 1.3'!AY38&gt;=50,"**",IF('Calculation 1.3'!AY38&gt;=25,"*","")))</f>
        <v>*</v>
      </c>
      <c r="AK50" s="21"/>
      <c r="AL50" s="51">
        <f>'Calculation 1.3'!BA38</f>
        <v>679.69899999999996</v>
      </c>
      <c r="AM50" s="51">
        <f>'Calculation 1.3'!BB38</f>
        <v>3.24</v>
      </c>
      <c r="AN50" s="21" t="str">
        <f>IF('Calculation 1.3'!BC38="","",IF('Calculation 1.3'!BC38&gt;=50,"**",IF('Calculation 1.3'!BC38&gt;=25,"*","")))</f>
        <v/>
      </c>
      <c r="AO50" s="21"/>
      <c r="AP50" s="51">
        <f>'Calculation 1.3'!BE38</f>
        <v>2398.8580000000002</v>
      </c>
      <c r="AQ50" s="51">
        <f>'Calculation 1.3'!BF38</f>
        <v>11.436999999999999</v>
      </c>
      <c r="AR50" s="21" t="str">
        <f>IF('Calculation 1.3'!BG38="","",IF('Calculation 1.3'!BG38&gt;=50,"**",IF('Calculation 1.3'!BG38&gt;=25,"*","")))</f>
        <v/>
      </c>
      <c r="AS50" s="51">
        <f>'Calculation 1.3'!BH38</f>
        <v>3261.8710000000001</v>
      </c>
      <c r="AT50" s="51">
        <f>'Calculation 1.3'!BI38</f>
        <v>15.551</v>
      </c>
      <c r="AU50" s="21" t="str">
        <f>IF('Calculation 1.3'!BJ38="","",IF('Calculation 1.3'!BJ38&gt;=50,"**",IF('Calculation 1.3'!BJ38&gt;=25,"*","")))</f>
        <v/>
      </c>
      <c r="AV50" s="51">
        <f>'Calculation 1.3'!BK38</f>
        <v>5660.7290000000003</v>
      </c>
      <c r="AW50" s="51">
        <f>'Calculation 1.3'!BL38</f>
        <v>26.988</v>
      </c>
      <c r="AX50" s="21" t="str">
        <f>IF('Calculation 1.3'!BM38="","",IF('Calculation 1.3'!BM38&gt;=50,"**",IF('Calculation 1.3'!BM38&gt;=25,"*","")))</f>
        <v/>
      </c>
      <c r="AY50" s="21"/>
      <c r="AZ50" s="51">
        <f>'Calculation 1.3'!BO38</f>
        <v>6471.16</v>
      </c>
      <c r="BA50" s="51">
        <f>'Calculation 1.3'!BP38</f>
        <v>30.850999999999999</v>
      </c>
      <c r="BB50" s="21" t="str">
        <f>IF('Calculation 1.3'!BQ38="","",IF('Calculation 1.3'!BQ38&gt;=50,"**",IF('Calculation 1.3'!BQ38&gt;=25,"*","")))</f>
        <v/>
      </c>
      <c r="BC50" s="21"/>
      <c r="BD50" s="51">
        <f>'Calculation 1.3'!BS38</f>
        <v>20975.232</v>
      </c>
      <c r="BE50" s="51">
        <f>'Calculation 1.3'!BT38</f>
        <v>100</v>
      </c>
      <c r="BF50" s="21"/>
      <c r="BG50" s="13"/>
      <c r="BH50" s="13"/>
      <c r="BI50" s="13"/>
    </row>
    <row r="51" spans="1:61" ht="12.75" customHeight="1">
      <c r="A51" s="55" t="str">
        <f>TEXT(DATE(YEAR(A47)+1,1,1),"yyyy") &amp; "-" &amp; TEXT(DATE(YEAR(A47)+2,1,1),"yy")</f>
        <v>2025-26</v>
      </c>
      <c r="B51" s="51" t="str">
        <f>'Calculation 1.3'!Q39</f>
        <v/>
      </c>
      <c r="C51" s="51" t="str">
        <f>'Calculation 1.3'!R39</f>
        <v/>
      </c>
      <c r="D51" s="21" t="str">
        <f>IF('Calculation 1.3'!S39="","",IF('Calculation 1.3'!S39&gt;=50,"**",IF('Calculation 1.3'!S39&gt;=25,"*","")))</f>
        <v/>
      </c>
      <c r="E51" s="21"/>
      <c r="F51" s="51" t="str">
        <f>'Calculation 1.3'!U39</f>
        <v/>
      </c>
      <c r="G51" s="51" t="str">
        <f>'Calculation 1.3'!V39</f>
        <v/>
      </c>
      <c r="H51" s="21" t="str">
        <f>IF('Calculation 1.3'!W39="","",IF('Calculation 1.3'!W39&gt;=50,"**",IF('Calculation 1.3'!W39&gt;=25,"*","")))</f>
        <v/>
      </c>
      <c r="I51" s="51" t="str">
        <f>'Calculation 1.3'!X39</f>
        <v/>
      </c>
      <c r="J51" s="51" t="str">
        <f>'Calculation 1.3'!Y39</f>
        <v/>
      </c>
      <c r="K51" s="21" t="str">
        <f>IF('Calculation 1.3'!Z39="","",IF('Calculation 1.3'!Z39&gt;=50,"**",IF('Calculation 1.3'!Z39&gt;=25,"*","")))</f>
        <v/>
      </c>
      <c r="L51" s="51" t="str">
        <f>'Calculation 1.3'!AA39</f>
        <v/>
      </c>
      <c r="M51" s="51" t="str">
        <f>'Calculation 1.3'!AB39</f>
        <v/>
      </c>
      <c r="N51" s="21" t="str">
        <f>IF('Calculation 1.3'!AC39="","",IF('Calculation 1.3'!AC39&gt;=50,"**",IF('Calculation 1.3'!AC39&gt;=25,"*","")))</f>
        <v/>
      </c>
      <c r="O51" s="21"/>
      <c r="P51" s="51" t="str">
        <f>'Calculation 1.3'!AE39</f>
        <v/>
      </c>
      <c r="Q51" s="51" t="str">
        <f>'Calculation 1.3'!AF39</f>
        <v/>
      </c>
      <c r="R51" s="21" t="str">
        <f>IF('Calculation 1.3'!AG39="","",IF('Calculation 1.3'!AG39&gt;=50,"**",IF('Calculation 1.3'!AG39&gt;=25,"*","")))</f>
        <v/>
      </c>
      <c r="S51" s="21"/>
      <c r="T51" s="51" t="str">
        <f>'Calculation 1.3'!AI39</f>
        <v/>
      </c>
      <c r="U51" s="51" t="str">
        <f>'Calculation 1.3'!AJ39</f>
        <v/>
      </c>
      <c r="V51" s="21" t="str">
        <f>IF('Calculation 1.3'!AK39="","",IF('Calculation 1.3'!AK39&gt;=50,"**",IF('Calculation 1.3'!AK39&gt;=25,"*","")))</f>
        <v/>
      </c>
      <c r="W51" s="21"/>
      <c r="X51" s="51" t="str">
        <f>'Calculation 1.3'!AM39</f>
        <v/>
      </c>
      <c r="Y51" s="51" t="str">
        <f>'Calculation 1.3'!AN39</f>
        <v/>
      </c>
      <c r="Z51" s="21" t="str">
        <f>IF('Calculation 1.3'!AO39="","",IF('Calculation 1.3'!AO39&gt;=50,"**",IF('Calculation 1.3'!AO39&gt;=25,"*","")))</f>
        <v/>
      </c>
      <c r="AA51" s="51" t="str">
        <f>'Calculation 1.3'!AP39</f>
        <v/>
      </c>
      <c r="AB51" s="51" t="str">
        <f>'Calculation 1.3'!AQ39</f>
        <v/>
      </c>
      <c r="AC51" s="21" t="str">
        <f>IF('Calculation 1.3'!AR39="","",IF('Calculation 1.3'!AR39&gt;=50,"**",IF('Calculation 1.3'!AR39&gt;=25,"*","")))</f>
        <v/>
      </c>
      <c r="AD51" s="51" t="str">
        <f>'Calculation 1.3'!AS39</f>
        <v/>
      </c>
      <c r="AE51" s="51" t="str">
        <f>'Calculation 1.3'!AT39</f>
        <v/>
      </c>
      <c r="AF51" s="21" t="str">
        <f>IF('Calculation 1.3'!AU39="","",IF('Calculation 1.3'!AU39&gt;=50,"**",IF('Calculation 1.3'!AU39&gt;=25,"*","")))</f>
        <v/>
      </c>
      <c r="AG51" s="21"/>
      <c r="AH51" s="51" t="str">
        <f>'Calculation 1.3'!AW39</f>
        <v/>
      </c>
      <c r="AI51" s="51" t="str">
        <f>'Calculation 1.3'!AX39</f>
        <v/>
      </c>
      <c r="AJ51" s="21" t="str">
        <f>IF('Calculation 1.3'!AY39="","",IF('Calculation 1.3'!AY39&gt;=50,"**",IF('Calculation 1.3'!AY39&gt;=25,"*","")))</f>
        <v/>
      </c>
      <c r="AK51" s="21"/>
      <c r="AL51" s="51" t="str">
        <f>'Calculation 1.3'!BA39</f>
        <v/>
      </c>
      <c r="AM51" s="51" t="str">
        <f>'Calculation 1.3'!BB39</f>
        <v/>
      </c>
      <c r="AN51" s="21" t="str">
        <f>IF('Calculation 1.3'!BC39="","",IF('Calculation 1.3'!BC39&gt;=50,"**",IF('Calculation 1.3'!BC39&gt;=25,"*","")))</f>
        <v/>
      </c>
      <c r="AO51" s="21"/>
      <c r="AP51" s="51" t="str">
        <f>'Calculation 1.3'!BE39</f>
        <v/>
      </c>
      <c r="AQ51" s="51" t="str">
        <f>'Calculation 1.3'!BF39</f>
        <v/>
      </c>
      <c r="AR51" s="21" t="str">
        <f>IF('Calculation 1.3'!BG39="","",IF('Calculation 1.3'!BG39&gt;=50,"**",IF('Calculation 1.3'!BG39&gt;=25,"*","")))</f>
        <v/>
      </c>
      <c r="AS51" s="51" t="str">
        <f>'Calculation 1.3'!BH39</f>
        <v/>
      </c>
      <c r="AT51" s="51" t="str">
        <f>'Calculation 1.3'!BI39</f>
        <v/>
      </c>
      <c r="AU51" s="21" t="str">
        <f>IF('Calculation 1.3'!BJ39="","",IF('Calculation 1.3'!BJ39&gt;=50,"**",IF('Calculation 1.3'!BJ39&gt;=25,"*","")))</f>
        <v/>
      </c>
      <c r="AV51" s="51" t="str">
        <f>'Calculation 1.3'!BK39</f>
        <v/>
      </c>
      <c r="AW51" s="51" t="str">
        <f>'Calculation 1.3'!BL39</f>
        <v/>
      </c>
      <c r="AX51" s="21" t="str">
        <f>IF('Calculation 1.3'!BM39="","",IF('Calculation 1.3'!BM39&gt;=50,"**",IF('Calculation 1.3'!BM39&gt;=25,"*","")))</f>
        <v/>
      </c>
      <c r="AY51" s="21"/>
      <c r="AZ51" s="51" t="str">
        <f>'Calculation 1.3'!BO39</f>
        <v/>
      </c>
      <c r="BA51" s="51" t="str">
        <f>'Calculation 1.3'!BP39</f>
        <v/>
      </c>
      <c r="BB51" s="21" t="str">
        <f>IF('Calculation 1.3'!BQ39="","",IF('Calculation 1.3'!BQ39&gt;=50,"**",IF('Calculation 1.3'!BQ39&gt;=25,"*","")))</f>
        <v/>
      </c>
      <c r="BC51" s="21"/>
      <c r="BD51" s="51" t="str">
        <f>'Calculation 1.3'!BS39</f>
        <v/>
      </c>
      <c r="BE51" s="51" t="str">
        <f>'Calculation 1.3'!BT39</f>
        <v/>
      </c>
      <c r="BF51" s="21" t="str">
        <f>IF('Calculation 1.3'!BU39="","",IF('Calculation 1.3'!BU39&gt;=50,"**",IF('Calculation 1.3'!BU39&gt;=25,"*","")))</f>
        <v/>
      </c>
      <c r="BG51" s="13"/>
      <c r="BH51" s="13"/>
      <c r="BI51" s="13"/>
    </row>
    <row r="52" spans="1:61" ht="12.75" customHeight="1">
      <c r="A52" s="35" t="str">
        <f>TEXT(DATE(YEAR(A47)+1,9,1), "mmm-yy")</f>
        <v>Sep-25</v>
      </c>
      <c r="B52" s="51">
        <f>'Calculation 1.3'!Q40</f>
        <v>13915.197</v>
      </c>
      <c r="C52" s="51">
        <f>'Calculation 1.3'!R40</f>
        <v>66.091999999999999</v>
      </c>
      <c r="D52" s="21" t="str">
        <f>IF('Calculation 1.3'!S40="","",IF('Calculation 1.3'!S40&gt;=50,"**",IF('Calculation 1.3'!S40&gt;=25,"*","")))</f>
        <v/>
      </c>
      <c r="E52" s="21"/>
      <c r="F52" s="51">
        <f>'Calculation 1.3'!U40</f>
        <v>35.975000000000001</v>
      </c>
      <c r="G52" s="51">
        <f>'Calculation 1.3'!V40</f>
        <v>0.17100000000000001</v>
      </c>
      <c r="H52" s="21" t="str">
        <f>IF('Calculation 1.3'!W40="","",IF('Calculation 1.3'!W40&gt;=50,"**",IF('Calculation 1.3'!W40&gt;=25,"*","")))</f>
        <v>**</v>
      </c>
      <c r="I52" s="51">
        <f>'Calculation 1.3'!X40</f>
        <v>513.97</v>
      </c>
      <c r="J52" s="51">
        <f>'Calculation 1.3'!Y40</f>
        <v>2.4409999999999998</v>
      </c>
      <c r="K52" s="21" t="str">
        <f>IF('Calculation 1.3'!Z40="","",IF('Calculation 1.3'!Z40&gt;=50,"**",IF('Calculation 1.3'!Z40&gt;=25,"*","")))</f>
        <v/>
      </c>
      <c r="L52" s="51">
        <f>'Calculation 1.3'!AA40</f>
        <v>549.94500000000005</v>
      </c>
      <c r="M52" s="51">
        <f>'Calculation 1.3'!AB40</f>
        <v>2.6120000000000001</v>
      </c>
      <c r="N52" s="21" t="str">
        <f>IF('Calculation 1.3'!AC40="","",IF('Calculation 1.3'!AC40&gt;=50,"**",IF('Calculation 1.3'!AC40&gt;=25,"*","")))</f>
        <v/>
      </c>
      <c r="O52" s="21"/>
      <c r="P52" s="51">
        <f>'Calculation 1.3'!AE40</f>
        <v>14465.142</v>
      </c>
      <c r="Q52" s="51">
        <f>'Calculation 1.3'!AF40</f>
        <v>68.703999999999994</v>
      </c>
      <c r="R52" s="21" t="str">
        <f>IF('Calculation 1.3'!AG40="","",IF('Calculation 1.3'!AG40&gt;=50,"**",IF('Calculation 1.3'!AG40&gt;=25,"*","")))</f>
        <v/>
      </c>
      <c r="S52" s="21"/>
      <c r="T52" s="51">
        <f>'Calculation 1.3'!AI40</f>
        <v>154.25700000000001</v>
      </c>
      <c r="U52" s="51">
        <f>'Calculation 1.3'!AJ40</f>
        <v>0.73299999999999998</v>
      </c>
      <c r="V52" s="21" t="str">
        <f>IF('Calculation 1.3'!AK40="","",IF('Calculation 1.3'!AK40&gt;=50,"**",IF('Calculation 1.3'!AK40&gt;=25,"*","")))</f>
        <v/>
      </c>
      <c r="W52" s="21"/>
      <c r="X52" s="51">
        <f>'Calculation 1.3'!AM40</f>
        <v>72.978999999999999</v>
      </c>
      <c r="Y52" s="51">
        <f>'Calculation 1.3'!AN40</f>
        <v>0.34699999999999998</v>
      </c>
      <c r="Z52" s="21" t="str">
        <f>IF('Calculation 1.3'!AO40="","",IF('Calculation 1.3'!AO40&gt;=50,"**",IF('Calculation 1.3'!AO40&gt;=25,"*","")))</f>
        <v>*</v>
      </c>
      <c r="AA52" s="51">
        <f>'Calculation 1.3'!AP40</f>
        <v>488.85899999999998</v>
      </c>
      <c r="AB52" s="51">
        <f>'Calculation 1.3'!AQ40</f>
        <v>2.3220000000000001</v>
      </c>
      <c r="AC52" s="21" t="str">
        <f>IF('Calculation 1.3'!AR40="","",IF('Calculation 1.3'!AR40&gt;=50,"**",IF('Calculation 1.3'!AR40&gt;=25,"*","")))</f>
        <v/>
      </c>
      <c r="AD52" s="51">
        <f>'Calculation 1.3'!AS40</f>
        <v>561.83799999999997</v>
      </c>
      <c r="AE52" s="51">
        <f>'Calculation 1.3'!AT40</f>
        <v>2.669</v>
      </c>
      <c r="AF52" s="21" t="str">
        <f>IF('Calculation 1.3'!AU40="","",IF('Calculation 1.3'!AU40&gt;=50,"**",IF('Calculation 1.3'!AU40&gt;=25,"*","")))</f>
        <v/>
      </c>
      <c r="AG52" s="21"/>
      <c r="AH52" s="51">
        <f>'Calculation 1.3'!AW40</f>
        <v>160.41800000000001</v>
      </c>
      <c r="AI52" s="51">
        <f>'Calculation 1.3'!AX40</f>
        <v>0.76200000000000001</v>
      </c>
      <c r="AJ52" s="21" t="str">
        <f>IF('Calculation 1.3'!AY40="","",IF('Calculation 1.3'!AY40&gt;=50,"**",IF('Calculation 1.3'!AY40&gt;=25,"*","")))</f>
        <v/>
      </c>
      <c r="AK52" s="21"/>
      <c r="AL52" s="51">
        <f>'Calculation 1.3'!BA40</f>
        <v>722.25599999999997</v>
      </c>
      <c r="AM52" s="51">
        <f>'Calculation 1.3'!BB40</f>
        <v>3.43</v>
      </c>
      <c r="AN52" s="21" t="str">
        <f>IF('Calculation 1.3'!BC40="","",IF('Calculation 1.3'!BC40&gt;=50,"**",IF('Calculation 1.3'!BC40&gt;=25,"*","")))</f>
        <v/>
      </c>
      <c r="AO52" s="21"/>
      <c r="AP52" s="51">
        <f>'Calculation 1.3'!BE40</f>
        <v>2471.6759999999999</v>
      </c>
      <c r="AQ52" s="51">
        <f>'Calculation 1.3'!BF40</f>
        <v>11.74</v>
      </c>
      <c r="AR52" s="21" t="str">
        <f>IF('Calculation 1.3'!BG40="","",IF('Calculation 1.3'!BG40&gt;=50,"**",IF('Calculation 1.3'!BG40&gt;=25,"*","")))</f>
        <v/>
      </c>
      <c r="AS52" s="51">
        <f>'Calculation 1.3'!BH40</f>
        <v>3240.9169999999999</v>
      </c>
      <c r="AT52" s="51">
        <f>'Calculation 1.3'!BI40</f>
        <v>15.393000000000001</v>
      </c>
      <c r="AU52" s="21" t="str">
        <f>IF('Calculation 1.3'!BJ40="","",IF('Calculation 1.3'!BJ40&gt;=50,"**",IF('Calculation 1.3'!BJ40&gt;=25,"*","")))</f>
        <v/>
      </c>
      <c r="AV52" s="51">
        <f>'Calculation 1.3'!BK40</f>
        <v>5712.5929999999998</v>
      </c>
      <c r="AW52" s="51">
        <f>'Calculation 1.3'!BL40</f>
        <v>27.132999999999999</v>
      </c>
      <c r="AX52" s="21" t="str">
        <f>IF('Calculation 1.3'!BM40="","",IF('Calculation 1.3'!BM40&gt;=50,"**",IF('Calculation 1.3'!BM40&gt;=25,"*","")))</f>
        <v/>
      </c>
      <c r="AY52" s="21"/>
      <c r="AZ52" s="51">
        <f>'Calculation 1.3'!BO40</f>
        <v>6589.107</v>
      </c>
      <c r="BA52" s="51">
        <f>'Calculation 1.3'!BP40</f>
        <v>31.295999999999999</v>
      </c>
      <c r="BB52" s="21" t="str">
        <f>IF('Calculation 1.3'!BQ40="","",IF('Calculation 1.3'!BQ40&gt;=50,"**",IF('Calculation 1.3'!BQ40&gt;=25,"*","")))</f>
        <v/>
      </c>
      <c r="BC52" s="21"/>
      <c r="BD52" s="51">
        <f>'Calculation 1.3'!BS40</f>
        <v>21054.249</v>
      </c>
      <c r="BE52" s="51">
        <f>'Calculation 1.3'!BT40</f>
        <v>100</v>
      </c>
      <c r="BF52" s="21" t="str">
        <f>IF('Calculation 1.3'!BU40="","",IF('Calculation 1.3'!BU40&gt;=50,"**",IF('Calculation 1.3'!BU40&gt;=25,"*","")))</f>
        <v/>
      </c>
      <c r="BG52" s="13"/>
      <c r="BH52" s="13"/>
      <c r="BI52" s="13"/>
    </row>
    <row r="53" spans="1:61" ht="12.75" customHeight="1">
      <c r="A53" s="35" t="str">
        <f>TEXT(DATE(YEAR(A47)+1,12,1), "mmm-yy")</f>
        <v>Dec-25</v>
      </c>
      <c r="B53" s="51">
        <f>'Calculation 1.3'!Q41</f>
        <v>14030.101000000001</v>
      </c>
      <c r="C53" s="51">
        <f>'Calculation 1.3'!R41</f>
        <v>66.334999999999994</v>
      </c>
      <c r="D53" s="21" t="str">
        <f>IF('Calculation 1.3'!S41="","",IF('Calculation 1.3'!S41&gt;=50,"**",IF('Calculation 1.3'!S41&gt;=25,"*","")))</f>
        <v/>
      </c>
      <c r="E53" s="21"/>
      <c r="F53" s="51">
        <f>'Calculation 1.3'!U41</f>
        <v>17.951000000000001</v>
      </c>
      <c r="G53" s="51">
        <f>'Calculation 1.3'!V41</f>
        <v>8.5000000000000006E-2</v>
      </c>
      <c r="H53" s="21" t="str">
        <f>IF('Calculation 1.3'!W41="","",IF('Calculation 1.3'!W41&gt;=50,"**",IF('Calculation 1.3'!W41&gt;=25,"*","")))</f>
        <v>**</v>
      </c>
      <c r="I53" s="51">
        <f>'Calculation 1.3'!X41</f>
        <v>485.63499999999999</v>
      </c>
      <c r="J53" s="51">
        <f>'Calculation 1.3'!Y41</f>
        <v>2.2959999999999998</v>
      </c>
      <c r="K53" s="21" t="str">
        <f>IF('Calculation 1.3'!Z41="","",IF('Calculation 1.3'!Z41&gt;=50,"**",IF('Calculation 1.3'!Z41&gt;=25,"*","")))</f>
        <v/>
      </c>
      <c r="L53" s="51">
        <f>'Calculation 1.3'!AA41</f>
        <v>503.58600000000001</v>
      </c>
      <c r="M53" s="51">
        <f>'Calculation 1.3'!AB41</f>
        <v>2.3809999999999998</v>
      </c>
      <c r="N53" s="21" t="str">
        <f>IF('Calculation 1.3'!AC41="","",IF('Calculation 1.3'!AC41&gt;=50,"**",IF('Calculation 1.3'!AC41&gt;=25,"*","")))</f>
        <v/>
      </c>
      <c r="O53" s="21"/>
      <c r="P53" s="51">
        <f>'Calculation 1.3'!AE41</f>
        <v>14533.687</v>
      </c>
      <c r="Q53" s="51">
        <f>'Calculation 1.3'!AF41</f>
        <v>68.715000000000003</v>
      </c>
      <c r="R53" s="21" t="str">
        <f>IF('Calculation 1.3'!AG41="","",IF('Calculation 1.3'!AG41&gt;=50,"**",IF('Calculation 1.3'!AG41&gt;=25,"*","")))</f>
        <v/>
      </c>
      <c r="S53" s="21"/>
      <c r="T53" s="51">
        <f>'Calculation 1.3'!AI41</f>
        <v>186.464</v>
      </c>
      <c r="U53" s="51">
        <f>'Calculation 1.3'!AJ41</f>
        <v>0.88200000000000001</v>
      </c>
      <c r="V53" s="21" t="str">
        <f>IF('Calculation 1.3'!AK41="","",IF('Calculation 1.3'!AK41&gt;=50,"**",IF('Calculation 1.3'!AK41&gt;=25,"*","")))</f>
        <v/>
      </c>
      <c r="W53" s="21"/>
      <c r="X53" s="51">
        <f>'Calculation 1.3'!AM41</f>
        <v>83.338999999999999</v>
      </c>
      <c r="Y53" s="51">
        <f>'Calculation 1.3'!AN41</f>
        <v>0.39400000000000002</v>
      </c>
      <c r="Z53" s="21" t="str">
        <f>IF('Calculation 1.3'!AO41="","",IF('Calculation 1.3'!AO41&gt;=50,"**",IF('Calculation 1.3'!AO41&gt;=25,"*","")))</f>
        <v>*</v>
      </c>
      <c r="AA53" s="51">
        <f>'Calculation 1.3'!AP41</f>
        <v>398.00700000000001</v>
      </c>
      <c r="AB53" s="51">
        <f>'Calculation 1.3'!AQ41</f>
        <v>1.8819999999999999</v>
      </c>
      <c r="AC53" s="21" t="str">
        <f>IF('Calculation 1.3'!AR41="","",IF('Calculation 1.3'!AR41&gt;=50,"**",IF('Calculation 1.3'!AR41&gt;=25,"*","")))</f>
        <v/>
      </c>
      <c r="AD53" s="51">
        <f>'Calculation 1.3'!AS41</f>
        <v>481.346</v>
      </c>
      <c r="AE53" s="51">
        <f>'Calculation 1.3'!AT41</f>
        <v>2.2759999999999998</v>
      </c>
      <c r="AF53" s="21" t="str">
        <f>IF('Calculation 1.3'!AU41="","",IF('Calculation 1.3'!AU41&gt;=50,"**",IF('Calculation 1.3'!AU41&gt;=25,"*","")))</f>
        <v/>
      </c>
      <c r="AG53" s="21"/>
      <c r="AH53" s="51">
        <f>'Calculation 1.3'!AW41</f>
        <v>141.86799999999999</v>
      </c>
      <c r="AI53" s="51">
        <f>'Calculation 1.3'!AX41</f>
        <v>0.67100000000000004</v>
      </c>
      <c r="AJ53" s="21" t="str">
        <f>IF('Calculation 1.3'!AY41="","",IF('Calculation 1.3'!AY41&gt;=50,"**",IF('Calculation 1.3'!AY41&gt;=25,"*","")))</f>
        <v>*</v>
      </c>
      <c r="AK53" s="21"/>
      <c r="AL53" s="51">
        <f>'Calculation 1.3'!BA41</f>
        <v>623.21400000000006</v>
      </c>
      <c r="AM53" s="51">
        <f>'Calculation 1.3'!BB41</f>
        <v>2.9470000000000001</v>
      </c>
      <c r="AN53" s="21" t="str">
        <f>IF('Calculation 1.3'!BC41="","",IF('Calculation 1.3'!BC41&gt;=50,"**",IF('Calculation 1.3'!BC41&gt;=25,"*","")))</f>
        <v/>
      </c>
      <c r="AO53" s="21"/>
      <c r="AP53" s="51">
        <f>'Calculation 1.3'!BE41</f>
        <v>2352.5479999999998</v>
      </c>
      <c r="AQ53" s="51">
        <f>'Calculation 1.3'!BF41</f>
        <v>11.122999999999999</v>
      </c>
      <c r="AR53" s="21" t="str">
        <f>IF('Calculation 1.3'!BG41="","",IF('Calculation 1.3'!BG41&gt;=50,"**",IF('Calculation 1.3'!BG41&gt;=25,"*","")))</f>
        <v/>
      </c>
      <c r="AS53" s="51">
        <f>'Calculation 1.3'!BH41</f>
        <v>3454.6210000000001</v>
      </c>
      <c r="AT53" s="51">
        <f>'Calculation 1.3'!BI41</f>
        <v>16.332999999999998</v>
      </c>
      <c r="AU53" s="21" t="str">
        <f>IF('Calculation 1.3'!BJ41="","",IF('Calculation 1.3'!BJ41&gt;=50,"**",IF('Calculation 1.3'!BJ41&gt;=25,"*","")))</f>
        <v/>
      </c>
      <c r="AV53" s="51">
        <f>'Calculation 1.3'!BK41</f>
        <v>5807.1689999999999</v>
      </c>
      <c r="AW53" s="51">
        <f>'Calculation 1.3'!BL41</f>
        <v>27.456</v>
      </c>
      <c r="AX53" s="21" t="str">
        <f>IF('Calculation 1.3'!BM41="","",IF('Calculation 1.3'!BM41&gt;=50,"**",IF('Calculation 1.3'!BM41&gt;=25,"*","")))</f>
        <v/>
      </c>
      <c r="AY53" s="21"/>
      <c r="AZ53" s="51">
        <f>'Calculation 1.3'!BO41</f>
        <v>6616.8469999999998</v>
      </c>
      <c r="BA53" s="51">
        <f>'Calculation 1.3'!BP41</f>
        <v>31.285</v>
      </c>
      <c r="BB53" s="21" t="str">
        <f>IF('Calculation 1.3'!BQ41="","",IF('Calculation 1.3'!BQ41&gt;=50,"**",IF('Calculation 1.3'!BQ41&gt;=25,"*","")))</f>
        <v/>
      </c>
      <c r="BC53" s="21"/>
      <c r="BD53" s="51">
        <f>'Calculation 1.3'!BS41</f>
        <v>21150.534</v>
      </c>
      <c r="BE53" s="51">
        <f>'Calculation 1.3'!BT41</f>
        <v>100</v>
      </c>
      <c r="BF53" s="21" t="str">
        <f>IF('Calculation 1.3'!BU41="","",IF('Calculation 1.3'!BU41&gt;=50,"**",IF('Calculation 1.3'!BU41&gt;=25,"*","")))</f>
        <v/>
      </c>
      <c r="BG53" s="13"/>
      <c r="BH53" s="13"/>
      <c r="BI53" s="13"/>
    </row>
    <row r="54" spans="1:61" ht="12.75" customHeight="1">
      <c r="A54" s="35" t="str">
        <f>TEXT(DATE(YEAR(A48)+2,3,1), "mmm-yy")</f>
        <v>Mar-26</v>
      </c>
      <c r="B54" s="51">
        <f>'Calculation 1.3'!Q42</f>
        <v>14023.678</v>
      </c>
      <c r="C54" s="51">
        <f>'Calculation 1.3'!R42</f>
        <v>65.956000000000003</v>
      </c>
      <c r="D54" s="21" t="str">
        <f>IF('Calculation 1.3'!S42="","",IF('Calculation 1.3'!S42&gt;=50,"**",IF('Calculation 1.3'!S42&gt;=25,"*","")))</f>
        <v/>
      </c>
      <c r="E54" s="21"/>
      <c r="F54" s="51">
        <f>'Calculation 1.3'!U42</f>
        <v>38.429000000000002</v>
      </c>
      <c r="G54" s="51">
        <f>'Calculation 1.3'!V42</f>
        <v>0.18099999999999999</v>
      </c>
      <c r="H54" s="21" t="str">
        <f>IF('Calculation 1.3'!W42="","",IF('Calculation 1.3'!W42&gt;=50,"**",IF('Calculation 1.3'!W42&gt;=25,"*","")))</f>
        <v>*</v>
      </c>
      <c r="I54" s="51">
        <f>'Calculation 1.3'!X42</f>
        <v>544.11800000000005</v>
      </c>
      <c r="J54" s="51">
        <f>'Calculation 1.3'!Y42</f>
        <v>2.5590000000000002</v>
      </c>
      <c r="K54" s="21" t="str">
        <f>IF('Calculation 1.3'!Z42="","",IF('Calculation 1.3'!Z42&gt;=50,"**",IF('Calculation 1.3'!Z42&gt;=25,"*","")))</f>
        <v/>
      </c>
      <c r="L54" s="51">
        <f>'Calculation 1.3'!AA42</f>
        <v>582.548</v>
      </c>
      <c r="M54" s="51">
        <f>'Calculation 1.3'!AB42</f>
        <v>2.74</v>
      </c>
      <c r="N54" s="21" t="str">
        <f>IF('Calculation 1.3'!AC42="","",IF('Calculation 1.3'!AC42&gt;=50,"**",IF('Calculation 1.3'!AC42&gt;=25,"*","")))</f>
        <v/>
      </c>
      <c r="O54" s="21"/>
      <c r="P54" s="51">
        <f>'Calculation 1.3'!AE42</f>
        <v>14606.226000000001</v>
      </c>
      <c r="Q54" s="51">
        <f>'Calculation 1.3'!AF42</f>
        <v>68.695999999999998</v>
      </c>
      <c r="R54" s="21" t="str">
        <f>IF('Calculation 1.3'!AG42="","",IF('Calculation 1.3'!AG42&gt;=50,"**",IF('Calculation 1.3'!AG42&gt;=25,"*","")))</f>
        <v/>
      </c>
      <c r="S54" s="21"/>
      <c r="T54" s="51">
        <f>'Calculation 1.3'!AI42</f>
        <v>142.62299999999999</v>
      </c>
      <c r="U54" s="51">
        <f>'Calculation 1.3'!AJ42</f>
        <v>0.67100000000000004</v>
      </c>
      <c r="V54" s="21" t="str">
        <f>IF('Calculation 1.3'!AK42="","",IF('Calculation 1.3'!AK42&gt;=50,"**",IF('Calculation 1.3'!AK42&gt;=25,"*","")))</f>
        <v/>
      </c>
      <c r="W54" s="21"/>
      <c r="X54" s="51">
        <f>'Calculation 1.3'!AM42</f>
        <v>65.367999999999995</v>
      </c>
      <c r="Y54" s="51">
        <f>'Calculation 1.3'!AN42</f>
        <v>0.307</v>
      </c>
      <c r="Z54" s="21" t="str">
        <f>IF('Calculation 1.3'!AO42="","",IF('Calculation 1.3'!AO42&gt;=50,"**",IF('Calculation 1.3'!AO42&gt;=25,"*","")))</f>
        <v>*</v>
      </c>
      <c r="AA54" s="51">
        <f>'Calculation 1.3'!AP42</f>
        <v>407.79300000000001</v>
      </c>
      <c r="AB54" s="51">
        <f>'Calculation 1.3'!AQ42</f>
        <v>1.9179999999999999</v>
      </c>
      <c r="AC54" s="21" t="str">
        <f>IF('Calculation 1.3'!AR42="","",IF('Calculation 1.3'!AR42&gt;=50,"**",IF('Calculation 1.3'!AR42&gt;=25,"*","")))</f>
        <v/>
      </c>
      <c r="AD54" s="51">
        <f>'Calculation 1.3'!AS42</f>
        <v>473.161</v>
      </c>
      <c r="AE54" s="51">
        <f>'Calculation 1.3'!AT42</f>
        <v>2.2250000000000001</v>
      </c>
      <c r="AF54" s="21" t="str">
        <f>IF('Calculation 1.3'!AU42="","",IF('Calculation 1.3'!AU42&gt;=50,"**",IF('Calculation 1.3'!AU42&gt;=25,"*","")))</f>
        <v/>
      </c>
      <c r="AG54" s="21"/>
      <c r="AH54" s="51">
        <f>'Calculation 1.3'!AW42</f>
        <v>139.535</v>
      </c>
      <c r="AI54" s="51">
        <f>'Calculation 1.3'!AX42</f>
        <v>0.65600000000000003</v>
      </c>
      <c r="AJ54" s="21" t="str">
        <f>IF('Calculation 1.3'!AY42="","",IF('Calculation 1.3'!AY42&gt;=50,"**",IF('Calculation 1.3'!AY42&gt;=25,"*","")))</f>
        <v/>
      </c>
      <c r="AK54" s="21"/>
      <c r="AL54" s="51">
        <f>'Calculation 1.3'!BA42</f>
        <v>612.69500000000005</v>
      </c>
      <c r="AM54" s="51">
        <f>'Calculation 1.3'!BB42</f>
        <v>2.8820000000000001</v>
      </c>
      <c r="AN54" s="21" t="str">
        <f>IF('Calculation 1.3'!BC42="","",IF('Calculation 1.3'!BC42&gt;=50,"**",IF('Calculation 1.3'!BC42&gt;=25,"*","")))</f>
        <v/>
      </c>
      <c r="AO54" s="21"/>
      <c r="AP54" s="51">
        <f>'Calculation 1.3'!BE42</f>
        <v>2589.933</v>
      </c>
      <c r="AQ54" s="51">
        <f>'Calculation 1.3'!BF42</f>
        <v>12.180999999999999</v>
      </c>
      <c r="AR54" s="21" t="str">
        <f>IF('Calculation 1.3'!BG42="","",IF('Calculation 1.3'!BG42&gt;=50,"**",IF('Calculation 1.3'!BG42&gt;=25,"*","")))</f>
        <v/>
      </c>
      <c r="AS54" s="51">
        <f>'Calculation 1.3'!BH42</f>
        <v>3310.6019999999999</v>
      </c>
      <c r="AT54" s="51">
        <f>'Calculation 1.3'!BI42</f>
        <v>15.57</v>
      </c>
      <c r="AU54" s="21" t="str">
        <f>IF('Calculation 1.3'!BJ42="","",IF('Calculation 1.3'!BJ42&gt;=50,"**",IF('Calculation 1.3'!BJ42&gt;=25,"*","")))</f>
        <v/>
      </c>
      <c r="AV54" s="51">
        <f>'Calculation 1.3'!BK42</f>
        <v>5900.5349999999999</v>
      </c>
      <c r="AW54" s="51">
        <f>'Calculation 1.3'!BL42</f>
        <v>27.751000000000001</v>
      </c>
      <c r="AX54" s="21" t="str">
        <f>IF('Calculation 1.3'!BM42="","",IF('Calculation 1.3'!BM42&gt;=50,"**",IF('Calculation 1.3'!BM42&gt;=25,"*","")))</f>
        <v/>
      </c>
      <c r="AY54" s="21"/>
      <c r="AZ54" s="51">
        <f>'Calculation 1.3'!BO42</f>
        <v>6655.8530000000001</v>
      </c>
      <c r="BA54" s="51">
        <f>'Calculation 1.3'!BP42</f>
        <v>31.303999999999998</v>
      </c>
      <c r="BB54" s="21" t="str">
        <f>IF('Calculation 1.3'!BQ42="","",IF('Calculation 1.3'!BQ42&gt;=50,"**",IF('Calculation 1.3'!BQ42&gt;=25,"*","")))</f>
        <v/>
      </c>
      <c r="BC54" s="21"/>
      <c r="BD54" s="51">
        <f>'Calculation 1.3'!BS42</f>
        <v>21262.079000000002</v>
      </c>
      <c r="BE54" s="51">
        <f>'Calculation 1.3'!BT42</f>
        <v>100</v>
      </c>
      <c r="BF54" s="21" t="str">
        <f>IF('Calculation 1.3'!BU42="","",IF('Calculation 1.3'!BU42&gt;=50,"**",IF('Calculation 1.3'!BU42&gt;=25,"*","")))</f>
        <v/>
      </c>
      <c r="BG54" s="13"/>
      <c r="BH54" s="13"/>
      <c r="BI54" s="13"/>
    </row>
    <row r="55" spans="1:61" ht="12.75" customHeight="1">
      <c r="A55" s="35" t="str">
        <f>TEXT(DATE(YEAR(A50)+1,6,1), "mmm-yy")</f>
        <v>Jun-26</v>
      </c>
      <c r="B55" s="51">
        <f>'Calculation 1.3'!Q43</f>
        <v>14168.538</v>
      </c>
      <c r="C55" s="51">
        <f>'Calculation 1.3'!R43</f>
        <v>66.194000000000003</v>
      </c>
      <c r="D55" s="21" t="str">
        <f>IF('Calculation 1.3'!S43="","",IF('Calculation 1.3'!S43&gt;=50,"**",IF('Calculation 1.3'!S43&gt;=25,"*","")))</f>
        <v/>
      </c>
      <c r="E55" s="21"/>
      <c r="F55" s="51">
        <f>'Calculation 1.3'!U43</f>
        <v>55.460999999999999</v>
      </c>
      <c r="G55" s="51">
        <f>'Calculation 1.3'!V43</f>
        <v>0.25900000000000001</v>
      </c>
      <c r="H55" s="21" t="str">
        <f>IF('Calculation 1.3'!W43="","",IF('Calculation 1.3'!W43&gt;=50,"**",IF('Calculation 1.3'!W43&gt;=25,"*","")))</f>
        <v>*</v>
      </c>
      <c r="I55" s="51">
        <f>'Calculation 1.3'!X43</f>
        <v>517.22</v>
      </c>
      <c r="J55" s="51">
        <f>'Calculation 1.3'!Y43</f>
        <v>2.4159999999999999</v>
      </c>
      <c r="K55" s="21" t="str">
        <f>IF('Calculation 1.3'!Z43="","",IF('Calculation 1.3'!Z43&gt;=50,"**",IF('Calculation 1.3'!Z43&gt;=25,"*","")))</f>
        <v/>
      </c>
      <c r="L55" s="51">
        <f>'Calculation 1.3'!AA43</f>
        <v>572.68100000000004</v>
      </c>
      <c r="M55" s="51">
        <f>'Calculation 1.3'!AB43</f>
        <v>2.6749999999999998</v>
      </c>
      <c r="N55" s="21" t="str">
        <f>IF('Calculation 1.3'!AC43="","",IF('Calculation 1.3'!AC43&gt;=50,"**",IF('Calculation 1.3'!AC43&gt;=25,"*","")))</f>
        <v/>
      </c>
      <c r="O55" s="21"/>
      <c r="P55" s="51">
        <f>'Calculation 1.3'!AE43</f>
        <v>14741.218999999999</v>
      </c>
      <c r="Q55" s="51">
        <f>'Calculation 1.3'!AF43</f>
        <v>68.869</v>
      </c>
      <c r="R55" s="21" t="str">
        <f>IF('Calculation 1.3'!AG43="","",IF('Calculation 1.3'!AG43&gt;=50,"**",IF('Calculation 1.3'!AG43&gt;=25,"*","")))</f>
        <v/>
      </c>
      <c r="S55" s="21"/>
      <c r="T55" s="51">
        <f>'Calculation 1.3'!AI43</f>
        <v>119.05200000000001</v>
      </c>
      <c r="U55" s="51">
        <f>'Calculation 1.3'!AJ43</f>
        <v>0.55600000000000005</v>
      </c>
      <c r="V55" s="21" t="str">
        <f>IF('Calculation 1.3'!AK43="","",IF('Calculation 1.3'!AK43&gt;=50,"**",IF('Calculation 1.3'!AK43&gt;=25,"*","")))</f>
        <v>*</v>
      </c>
      <c r="W55" s="21"/>
      <c r="X55" s="51">
        <f>'Calculation 1.3'!AM43</f>
        <v>95.905000000000001</v>
      </c>
      <c r="Y55" s="51">
        <f>'Calculation 1.3'!AN43</f>
        <v>0.44800000000000001</v>
      </c>
      <c r="Z55" s="21" t="str">
        <f>IF('Calculation 1.3'!AO43="","",IF('Calculation 1.3'!AO43&gt;=50,"**",IF('Calculation 1.3'!AO43&gt;=25,"*","")))</f>
        <v>*</v>
      </c>
      <c r="AA55" s="51">
        <f>'Calculation 1.3'!AP43</f>
        <v>589.03599999999994</v>
      </c>
      <c r="AB55" s="51">
        <f>'Calculation 1.3'!AQ43</f>
        <v>2.7519999999999998</v>
      </c>
      <c r="AC55" s="21" t="str">
        <f>IF('Calculation 1.3'!AR43="","",IF('Calculation 1.3'!AR43&gt;=50,"**",IF('Calculation 1.3'!AR43&gt;=25,"*","")))</f>
        <v/>
      </c>
      <c r="AD55" s="51">
        <f>'Calculation 1.3'!AS43</f>
        <v>684.94100000000003</v>
      </c>
      <c r="AE55" s="51">
        <f>'Calculation 1.3'!AT43</f>
        <v>3.2</v>
      </c>
      <c r="AF55" s="21" t="str">
        <f>IF('Calculation 1.3'!AU43="","",IF('Calculation 1.3'!AU43&gt;=50,"**",IF('Calculation 1.3'!AU43&gt;=25,"*","")))</f>
        <v/>
      </c>
      <c r="AG55" s="21"/>
      <c r="AH55" s="51">
        <f>'Calculation 1.3'!AW43</f>
        <v>172.43199999999999</v>
      </c>
      <c r="AI55" s="51">
        <f>'Calculation 1.3'!AX43</f>
        <v>0.80600000000000005</v>
      </c>
      <c r="AJ55" s="21" t="str">
        <f>IF('Calculation 1.3'!AY43="","",IF('Calculation 1.3'!AY43&gt;=50,"**",IF('Calculation 1.3'!AY43&gt;=25,"*","")))</f>
        <v/>
      </c>
      <c r="AK55" s="21"/>
      <c r="AL55" s="51">
        <f>'Calculation 1.3'!BA43</f>
        <v>857.37300000000005</v>
      </c>
      <c r="AM55" s="51">
        <f>'Calculation 1.3'!BB43</f>
        <v>4.0060000000000002</v>
      </c>
      <c r="AN55" s="21" t="str">
        <f>IF('Calculation 1.3'!BC43="","",IF('Calculation 1.3'!BC43&gt;=50,"**",IF('Calculation 1.3'!BC43&gt;=25,"*","")))</f>
        <v/>
      </c>
      <c r="AO55" s="21"/>
      <c r="AP55" s="51">
        <f>'Calculation 1.3'!BE43</f>
        <v>2153.33</v>
      </c>
      <c r="AQ55" s="51">
        <f>'Calculation 1.3'!BF43</f>
        <v>10.06</v>
      </c>
      <c r="AR55" s="21" t="str">
        <f>IF('Calculation 1.3'!BG43="","",IF('Calculation 1.3'!BG43&gt;=50,"**",IF('Calculation 1.3'!BG43&gt;=25,"*","")))</f>
        <v/>
      </c>
      <c r="AS55" s="51">
        <f>'Calculation 1.3'!BH43</f>
        <v>3533.694</v>
      </c>
      <c r="AT55" s="51">
        <f>'Calculation 1.3'!BI43</f>
        <v>16.509</v>
      </c>
      <c r="AU55" s="21" t="str">
        <f>IF('Calculation 1.3'!BJ43="","",IF('Calculation 1.3'!BJ43&gt;=50,"**",IF('Calculation 1.3'!BJ43&gt;=25,"*","")))</f>
        <v/>
      </c>
      <c r="AV55" s="51">
        <f>'Calculation 1.3'!BK43</f>
        <v>5687.0240000000003</v>
      </c>
      <c r="AW55" s="51">
        <f>'Calculation 1.3'!BL43</f>
        <v>26.568999999999999</v>
      </c>
      <c r="AX55" s="21" t="str">
        <f>IF('Calculation 1.3'!BM43="","",IF('Calculation 1.3'!BM43&gt;=50,"**",IF('Calculation 1.3'!BM43&gt;=25,"*","")))</f>
        <v/>
      </c>
      <c r="AY55" s="21"/>
      <c r="AZ55" s="51">
        <f>'Calculation 1.3'!BO43</f>
        <v>6663.45</v>
      </c>
      <c r="BA55" s="51">
        <f>'Calculation 1.3'!BP43</f>
        <v>31.131</v>
      </c>
      <c r="BB55" s="21" t="str">
        <f>IF('Calculation 1.3'!BQ43="","",IF('Calculation 1.3'!BQ43&gt;=50,"**",IF('Calculation 1.3'!BQ43&gt;=25,"*","")))</f>
        <v/>
      </c>
      <c r="BC55" s="21"/>
      <c r="BD55" s="51">
        <f>'Calculation 1.3'!BS43</f>
        <v>21404.669000000002</v>
      </c>
      <c r="BE55" s="51">
        <f>'Calculation 1.3'!BT43</f>
        <v>100</v>
      </c>
      <c r="BF55" s="21"/>
      <c r="BG55" s="13"/>
      <c r="BH55" s="13"/>
      <c r="BI55" s="13"/>
    </row>
    <row r="56" spans="1:6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3"/>
      <c r="BH56" s="13"/>
      <c r="BI56" s="13"/>
    </row>
    <row r="57" spans="1:61" ht="12.75" customHeight="1">
      <c r="A57" s="22" t="s">
        <v>29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3"/>
      <c r="BH57" s="13"/>
      <c r="BI57" s="13"/>
    </row>
    <row r="58" spans="1:61" ht="12.75" customHeight="1">
      <c r="A58" s="22" t="s">
        <v>30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3"/>
      <c r="BH58" s="13"/>
      <c r="BI58" s="13"/>
    </row>
    <row r="59" spans="1:61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3"/>
      <c r="BH59" s="13"/>
      <c r="BI59" s="13"/>
    </row>
    <row r="60" spans="1:61" ht="12.75" customHeight="1">
      <c r="A60" s="26" t="str">
        <f ca="1">"© Commonwealth of Australia "&amp;YEAR(TODAY())</f>
        <v>© Commonwealth of Australia 2026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3"/>
      <c r="BH60" s="13"/>
      <c r="BI60" s="13"/>
    </row>
    <row r="61" spans="1:6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3"/>
      <c r="BH61" s="13"/>
      <c r="BI61" s="13"/>
    </row>
    <row r="62" spans="1:6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3"/>
      <c r="BH62" s="13"/>
      <c r="BI62" s="13"/>
    </row>
  </sheetData>
  <mergeCells count="29">
    <mergeCell ref="AP11:AX11"/>
    <mergeCell ref="AP12:AR14"/>
    <mergeCell ref="AS12:AU14"/>
    <mergeCell ref="F13:H14"/>
    <mergeCell ref="I13:K14"/>
    <mergeCell ref="L13:N14"/>
    <mergeCell ref="F11:N12"/>
    <mergeCell ref="P11:R14"/>
    <mergeCell ref="T11:V14"/>
    <mergeCell ref="X11:AN11"/>
    <mergeCell ref="X12:AF12"/>
    <mergeCell ref="AH12:AJ14"/>
    <mergeCell ref="AL12:AN14"/>
    <mergeCell ref="B6:H6"/>
    <mergeCell ref="BD10:BF14"/>
    <mergeCell ref="B11:D14"/>
    <mergeCell ref="A1:BI1"/>
    <mergeCell ref="A2:BF2"/>
    <mergeCell ref="A3:BF3"/>
    <mergeCell ref="A4:BF4"/>
    <mergeCell ref="B7:H7"/>
    <mergeCell ref="B8:H8"/>
    <mergeCell ref="X13:Z14"/>
    <mergeCell ref="AA13:AC14"/>
    <mergeCell ref="AD13:AF14"/>
    <mergeCell ref="AZ11:BB14"/>
    <mergeCell ref="AV12:AX14"/>
    <mergeCell ref="T10:BB10"/>
    <mergeCell ref="B10:R10"/>
  </mergeCells>
  <dataValidations count="1">
    <dataValidation type="list" allowBlank="1" showInputMessage="1" showErrorMessage="1" sqref="B9:F9" xr:uid="{A164C3B2-9A7E-46E6-8793-978CF2DE446C}">
      <formula1>#REF!</formula1>
    </dataValidation>
  </dataValidations>
  <hyperlinks>
    <hyperlink ref="A60" r:id="rId1" display="© Commonwealth of Australia 2013" xr:uid="{3D67C636-6837-40EE-AA78-B2BDFDD6222D}"/>
  </hyperlinks>
  <pageMargins left="0.7" right="0.7" top="0.75" bottom="0.75" header="0.3" footer="0.3"/>
  <pageSetup paperSize="9" scale="59" fitToHeight="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AA6CDD0-11EF-4C46-A69D-ABC37EE23252}">
          <x14:formula1>
            <xm:f>'Calculation 1.3'!$C$3:$C$4</xm:f>
          </x14:formula1>
          <xm:sqref>B6:H6</xm:sqref>
        </x14:dataValidation>
        <x14:dataValidation type="list" allowBlank="1" showInputMessage="1" showErrorMessage="1" xr:uid="{F1A8D6DC-F2BB-45B0-BB9C-C927D9D444BD}">
          <x14:formula1>
            <xm:f>'Calculation 1.3'!$K$3:$K$20</xm:f>
          </x14:formula1>
          <xm:sqref>B7:H7</xm:sqref>
        </x14:dataValidation>
        <x14:dataValidation type="list" allowBlank="1" showInputMessage="1" showErrorMessage="1" xr:uid="{0304F81C-E8BF-48D0-A112-6FFB0DDBBEF9}">
          <x14:formula1>
            <xm:f>'Calculation 1.3'!$G$3:$G$5</xm:f>
          </x14:formula1>
          <xm:sqref>B8:H8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D70C0-1E17-4C6A-916B-6EDB710D3473}">
  <sheetPr>
    <pageSetUpPr fitToPage="1"/>
  </sheetPr>
  <dimension ref="A1:BZ6491"/>
  <sheetViews>
    <sheetView zoomScaleNormal="100" workbookViewId="0">
      <pane ySplit="12" topLeftCell="A13" activePane="bottomLeft" state="frozen"/>
      <selection pane="bottomLeft" activeCell="A5" sqref="A5"/>
    </sheetView>
  </sheetViews>
  <sheetFormatPr defaultRowHeight="14.25"/>
  <cols>
    <col min="1" max="1" width="20.875" customWidth="1"/>
    <col min="2" max="2" width="30.875" bestFit="1" customWidth="1"/>
    <col min="3" max="4" width="8.125" customWidth="1"/>
    <col min="5" max="76" width="6.125" style="3" customWidth="1"/>
  </cols>
  <sheetData>
    <row r="1" spans="1:78" ht="68.099999999999994" customHeight="1">
      <c r="A1" s="88" t="s">
        <v>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73"/>
      <c r="BZ1" s="73"/>
    </row>
    <row r="2" spans="1:78" ht="15.75">
      <c r="A2" s="89" t="str">
        <f>Contents!A2</f>
        <v>6239.0 Barriers and Incentives to Labour Force Participation, Jun 2026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12"/>
      <c r="BP2" s="12"/>
      <c r="BQ2" s="12"/>
      <c r="BR2" s="12"/>
      <c r="BS2" s="12"/>
      <c r="BT2" s="12"/>
      <c r="BU2" s="12"/>
      <c r="BV2" s="13"/>
      <c r="BW2" s="13"/>
      <c r="BX2" s="13"/>
      <c r="BY2" s="13"/>
      <c r="BZ2" s="13"/>
    </row>
    <row r="3" spans="1:78">
      <c r="A3" s="96" t="str">
        <f>Contents!A3</f>
        <v>Released at 11:30 am (Canberra time) Wed 28 October 2026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12"/>
      <c r="BP3" s="12"/>
      <c r="BQ3" s="12"/>
      <c r="BR3" s="12"/>
      <c r="BS3" s="12"/>
      <c r="BT3" s="12"/>
      <c r="BU3" s="12"/>
      <c r="BV3" s="13"/>
      <c r="BW3" s="13"/>
      <c r="BX3" s="13"/>
      <c r="BY3" s="13"/>
      <c r="BZ3" s="13"/>
    </row>
    <row r="4" spans="1:78">
      <c r="A4" s="91" t="str">
        <f>Contents!C10</f>
        <v>Data 1.1 - Labour Force Status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14"/>
      <c r="BP4" s="14"/>
      <c r="BQ4" s="14"/>
      <c r="BR4" s="14"/>
      <c r="BS4" s="14"/>
      <c r="BT4" s="14"/>
      <c r="BU4" s="14"/>
      <c r="BV4" s="15"/>
      <c r="BW4" s="15"/>
      <c r="BX4" s="15"/>
      <c r="BY4" s="13"/>
      <c r="BZ4" s="13"/>
    </row>
    <row r="5" spans="1:78">
      <c r="A5" s="13"/>
      <c r="B5" s="13"/>
      <c r="C5" s="13"/>
      <c r="D5" s="16"/>
      <c r="E5" s="13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3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3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3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3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3"/>
      <c r="BZ5" s="13"/>
    </row>
    <row r="6" spans="1:78" ht="24.95" customHeight="1">
      <c r="A6" s="13"/>
      <c r="B6" s="13"/>
      <c r="C6" s="13"/>
      <c r="D6" s="18"/>
      <c r="E6" s="110" t="s">
        <v>88</v>
      </c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2"/>
      <c r="AR6" s="110" t="s">
        <v>89</v>
      </c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2"/>
      <c r="BV6" s="113" t="s">
        <v>16</v>
      </c>
      <c r="BW6" s="106"/>
      <c r="BX6" s="114"/>
      <c r="BY6" s="13"/>
      <c r="BZ6" s="13"/>
    </row>
    <row r="7" spans="1:78" ht="24.95" customHeight="1">
      <c r="A7" s="13"/>
      <c r="B7" s="13"/>
      <c r="C7" s="13"/>
      <c r="D7" s="18"/>
      <c r="E7" s="110" t="s">
        <v>8</v>
      </c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3" t="s">
        <v>13</v>
      </c>
      <c r="AG7" s="106"/>
      <c r="AH7" s="106"/>
      <c r="AI7" s="106"/>
      <c r="AJ7" s="106"/>
      <c r="AK7" s="106"/>
      <c r="AL7" s="106"/>
      <c r="AM7" s="106"/>
      <c r="AN7" s="114"/>
      <c r="AO7" s="113" t="s">
        <v>16</v>
      </c>
      <c r="AP7" s="106"/>
      <c r="AQ7" s="114"/>
      <c r="AR7" s="113" t="s">
        <v>22</v>
      </c>
      <c r="AS7" s="106"/>
      <c r="AT7" s="114"/>
      <c r="AU7" s="110" t="s">
        <v>14</v>
      </c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2"/>
      <c r="BJ7" s="110" t="s">
        <v>15</v>
      </c>
      <c r="BK7" s="111"/>
      <c r="BL7" s="111"/>
      <c r="BM7" s="111"/>
      <c r="BN7" s="111"/>
      <c r="BO7" s="111"/>
      <c r="BP7" s="111"/>
      <c r="BQ7" s="111"/>
      <c r="BR7" s="112"/>
      <c r="BS7" s="113" t="s">
        <v>16</v>
      </c>
      <c r="BT7" s="106"/>
      <c r="BU7" s="114"/>
      <c r="BV7" s="117"/>
      <c r="BW7" s="98"/>
      <c r="BX7" s="118"/>
      <c r="BY7" s="13"/>
      <c r="BZ7" s="13"/>
    </row>
    <row r="8" spans="1:78" ht="24.95" customHeight="1">
      <c r="A8" s="13"/>
      <c r="B8" s="13"/>
      <c r="C8" s="13"/>
      <c r="D8" s="18"/>
      <c r="E8" s="113" t="s">
        <v>48</v>
      </c>
      <c r="F8" s="106"/>
      <c r="G8" s="114"/>
      <c r="H8" s="110" t="s">
        <v>42</v>
      </c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2"/>
      <c r="AC8" s="113" t="s">
        <v>16</v>
      </c>
      <c r="AD8" s="106"/>
      <c r="AE8" s="114"/>
      <c r="AF8" s="115"/>
      <c r="AG8" s="105"/>
      <c r="AH8" s="105"/>
      <c r="AI8" s="105"/>
      <c r="AJ8" s="105"/>
      <c r="AK8" s="105"/>
      <c r="AL8" s="105"/>
      <c r="AM8" s="105"/>
      <c r="AN8" s="116"/>
      <c r="AO8" s="117"/>
      <c r="AP8" s="98"/>
      <c r="AQ8" s="118"/>
      <c r="AR8" s="117"/>
      <c r="AS8" s="98"/>
      <c r="AT8" s="118"/>
      <c r="AU8" s="113" t="s">
        <v>40</v>
      </c>
      <c r="AV8" s="106"/>
      <c r="AW8" s="106"/>
      <c r="AX8" s="106"/>
      <c r="AY8" s="106"/>
      <c r="AZ8" s="106"/>
      <c r="BA8" s="106"/>
      <c r="BB8" s="106"/>
      <c r="BC8" s="114"/>
      <c r="BD8" s="113" t="s">
        <v>35</v>
      </c>
      <c r="BE8" s="106"/>
      <c r="BF8" s="114"/>
      <c r="BG8" s="106" t="s">
        <v>16</v>
      </c>
      <c r="BH8" s="106"/>
      <c r="BI8" s="114"/>
      <c r="BJ8" s="113" t="s">
        <v>36</v>
      </c>
      <c r="BK8" s="106"/>
      <c r="BL8" s="114"/>
      <c r="BM8" s="113" t="s">
        <v>37</v>
      </c>
      <c r="BN8" s="106"/>
      <c r="BO8" s="114"/>
      <c r="BP8" s="106" t="s">
        <v>16</v>
      </c>
      <c r="BQ8" s="106"/>
      <c r="BR8" s="114"/>
      <c r="BS8" s="117"/>
      <c r="BT8" s="98"/>
      <c r="BU8" s="118"/>
      <c r="BV8" s="117"/>
      <c r="BW8" s="98"/>
      <c r="BX8" s="118"/>
      <c r="BY8" s="13"/>
      <c r="BZ8" s="13"/>
    </row>
    <row r="9" spans="1:78" ht="24.95" customHeight="1">
      <c r="A9" s="13"/>
      <c r="B9" s="13"/>
      <c r="C9" s="13"/>
      <c r="D9" s="18"/>
      <c r="E9" s="117"/>
      <c r="F9" s="98"/>
      <c r="G9" s="118"/>
      <c r="H9" s="110" t="s">
        <v>9</v>
      </c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2"/>
      <c r="W9" s="113" t="s">
        <v>12</v>
      </c>
      <c r="X9" s="106"/>
      <c r="Y9" s="114"/>
      <c r="Z9" s="106" t="s">
        <v>16</v>
      </c>
      <c r="AA9" s="106"/>
      <c r="AB9" s="114"/>
      <c r="AC9" s="117"/>
      <c r="AD9" s="98"/>
      <c r="AE9" s="118"/>
      <c r="AF9" s="113" t="s">
        <v>49</v>
      </c>
      <c r="AG9" s="106"/>
      <c r="AH9" s="114"/>
      <c r="AI9" s="113" t="s">
        <v>31</v>
      </c>
      <c r="AJ9" s="106"/>
      <c r="AK9" s="114"/>
      <c r="AL9" s="106" t="s">
        <v>16</v>
      </c>
      <c r="AM9" s="106"/>
      <c r="AN9" s="114"/>
      <c r="AO9" s="117"/>
      <c r="AP9" s="98"/>
      <c r="AQ9" s="118"/>
      <c r="AR9" s="117"/>
      <c r="AS9" s="98"/>
      <c r="AT9" s="118"/>
      <c r="AU9" s="115"/>
      <c r="AV9" s="105"/>
      <c r="AW9" s="105"/>
      <c r="AX9" s="105"/>
      <c r="AY9" s="105"/>
      <c r="AZ9" s="105"/>
      <c r="BA9" s="105"/>
      <c r="BB9" s="105"/>
      <c r="BC9" s="116"/>
      <c r="BD9" s="117"/>
      <c r="BE9" s="98"/>
      <c r="BF9" s="118"/>
      <c r="BG9" s="98"/>
      <c r="BH9" s="98"/>
      <c r="BI9" s="118"/>
      <c r="BJ9" s="117"/>
      <c r="BK9" s="98"/>
      <c r="BL9" s="118"/>
      <c r="BM9" s="117"/>
      <c r="BN9" s="98"/>
      <c r="BO9" s="118"/>
      <c r="BP9" s="98"/>
      <c r="BQ9" s="98"/>
      <c r="BR9" s="118"/>
      <c r="BS9" s="117"/>
      <c r="BT9" s="98"/>
      <c r="BU9" s="118"/>
      <c r="BV9" s="117"/>
      <c r="BW9" s="98"/>
      <c r="BX9" s="118"/>
      <c r="BY9" s="13"/>
      <c r="BZ9" s="13"/>
    </row>
    <row r="10" spans="1:78" ht="24.95" customHeight="1">
      <c r="A10" s="13"/>
      <c r="B10" s="13"/>
      <c r="C10" s="13"/>
      <c r="D10" s="18"/>
      <c r="E10" s="117"/>
      <c r="F10" s="98"/>
      <c r="G10" s="118"/>
      <c r="H10" s="110" t="s">
        <v>33</v>
      </c>
      <c r="I10" s="111"/>
      <c r="J10" s="111"/>
      <c r="K10" s="111"/>
      <c r="L10" s="111"/>
      <c r="M10" s="111"/>
      <c r="N10" s="111"/>
      <c r="O10" s="111"/>
      <c r="P10" s="112"/>
      <c r="Q10" s="113" t="s">
        <v>34</v>
      </c>
      <c r="R10" s="106"/>
      <c r="S10" s="114"/>
      <c r="T10" s="106" t="s">
        <v>16</v>
      </c>
      <c r="U10" s="106"/>
      <c r="V10" s="114"/>
      <c r="W10" s="117"/>
      <c r="X10" s="98"/>
      <c r="Y10" s="118"/>
      <c r="Z10" s="98"/>
      <c r="AA10" s="98"/>
      <c r="AB10" s="118"/>
      <c r="AC10" s="117"/>
      <c r="AD10" s="98"/>
      <c r="AE10" s="118"/>
      <c r="AF10" s="117"/>
      <c r="AG10" s="98"/>
      <c r="AH10" s="118"/>
      <c r="AI10" s="117"/>
      <c r="AJ10" s="98"/>
      <c r="AK10" s="118"/>
      <c r="AL10" s="98"/>
      <c r="AM10" s="98"/>
      <c r="AN10" s="118"/>
      <c r="AO10" s="117"/>
      <c r="AP10" s="98"/>
      <c r="AQ10" s="118"/>
      <c r="AR10" s="117"/>
      <c r="AS10" s="98"/>
      <c r="AT10" s="118"/>
      <c r="AU10" s="113" t="s">
        <v>31</v>
      </c>
      <c r="AV10" s="106"/>
      <c r="AW10" s="114"/>
      <c r="AX10" s="113" t="s">
        <v>32</v>
      </c>
      <c r="AY10" s="106"/>
      <c r="AZ10" s="114"/>
      <c r="BA10" s="106" t="s">
        <v>16</v>
      </c>
      <c r="BB10" s="106"/>
      <c r="BC10" s="114"/>
      <c r="BD10" s="117"/>
      <c r="BE10" s="98"/>
      <c r="BF10" s="118"/>
      <c r="BG10" s="98"/>
      <c r="BH10" s="98"/>
      <c r="BI10" s="118"/>
      <c r="BJ10" s="117"/>
      <c r="BK10" s="98"/>
      <c r="BL10" s="118"/>
      <c r="BM10" s="117"/>
      <c r="BN10" s="98"/>
      <c r="BO10" s="118"/>
      <c r="BP10" s="98"/>
      <c r="BQ10" s="98"/>
      <c r="BR10" s="118"/>
      <c r="BS10" s="117"/>
      <c r="BT10" s="98"/>
      <c r="BU10" s="118"/>
      <c r="BV10" s="117"/>
      <c r="BW10" s="98"/>
      <c r="BX10" s="118"/>
      <c r="BY10" s="13"/>
      <c r="BZ10" s="13"/>
    </row>
    <row r="11" spans="1:78" ht="24.95" customHeight="1">
      <c r="A11" s="13"/>
      <c r="B11" s="13"/>
      <c r="C11" s="13"/>
      <c r="D11" s="18"/>
      <c r="E11" s="115"/>
      <c r="F11" s="105"/>
      <c r="G11" s="116"/>
      <c r="H11" s="110" t="s">
        <v>10</v>
      </c>
      <c r="I11" s="111"/>
      <c r="J11" s="112"/>
      <c r="K11" s="110" t="s">
        <v>11</v>
      </c>
      <c r="L11" s="111"/>
      <c r="M11" s="112"/>
      <c r="N11" s="111" t="s">
        <v>16</v>
      </c>
      <c r="O11" s="111"/>
      <c r="P11" s="112"/>
      <c r="Q11" s="115"/>
      <c r="R11" s="105"/>
      <c r="S11" s="116"/>
      <c r="T11" s="105"/>
      <c r="U11" s="105"/>
      <c r="V11" s="116"/>
      <c r="W11" s="115"/>
      <c r="X11" s="105"/>
      <c r="Y11" s="116"/>
      <c r="Z11" s="105"/>
      <c r="AA11" s="105"/>
      <c r="AB11" s="116"/>
      <c r="AC11" s="115"/>
      <c r="AD11" s="105"/>
      <c r="AE11" s="116"/>
      <c r="AF11" s="115"/>
      <c r="AG11" s="105"/>
      <c r="AH11" s="116"/>
      <c r="AI11" s="115"/>
      <c r="AJ11" s="105"/>
      <c r="AK11" s="116"/>
      <c r="AL11" s="105"/>
      <c r="AM11" s="105"/>
      <c r="AN11" s="116"/>
      <c r="AO11" s="115"/>
      <c r="AP11" s="105"/>
      <c r="AQ11" s="116"/>
      <c r="AR11" s="115"/>
      <c r="AS11" s="105"/>
      <c r="AT11" s="116"/>
      <c r="AU11" s="115"/>
      <c r="AV11" s="105"/>
      <c r="AW11" s="116"/>
      <c r="AX11" s="115"/>
      <c r="AY11" s="105"/>
      <c r="AZ11" s="116"/>
      <c r="BA11" s="105"/>
      <c r="BB11" s="105"/>
      <c r="BC11" s="116"/>
      <c r="BD11" s="115"/>
      <c r="BE11" s="105"/>
      <c r="BF11" s="116"/>
      <c r="BG11" s="105"/>
      <c r="BH11" s="105"/>
      <c r="BI11" s="116"/>
      <c r="BJ11" s="115"/>
      <c r="BK11" s="105"/>
      <c r="BL11" s="116"/>
      <c r="BM11" s="115"/>
      <c r="BN11" s="105"/>
      <c r="BO11" s="116"/>
      <c r="BP11" s="105"/>
      <c r="BQ11" s="105"/>
      <c r="BR11" s="116"/>
      <c r="BS11" s="115"/>
      <c r="BT11" s="105"/>
      <c r="BU11" s="116"/>
      <c r="BV11" s="115"/>
      <c r="BW11" s="105"/>
      <c r="BX11" s="116"/>
      <c r="BY11" s="13"/>
      <c r="BZ11" s="13"/>
    </row>
    <row r="12" spans="1:78" ht="14.45" customHeight="1">
      <c r="A12" s="121" t="s">
        <v>77</v>
      </c>
      <c r="B12" s="20" t="s">
        <v>41</v>
      </c>
      <c r="C12" s="20" t="s">
        <v>27</v>
      </c>
      <c r="D12" s="25" t="s">
        <v>43</v>
      </c>
      <c r="E12" s="19" t="s">
        <v>6</v>
      </c>
      <c r="F12" s="19" t="s">
        <v>7</v>
      </c>
      <c r="G12" s="19" t="s">
        <v>23</v>
      </c>
      <c r="H12" s="19" t="s">
        <v>6</v>
      </c>
      <c r="I12" s="19" t="s">
        <v>7</v>
      </c>
      <c r="J12" s="19" t="s">
        <v>23</v>
      </c>
      <c r="K12" s="19" t="s">
        <v>6</v>
      </c>
      <c r="L12" s="19" t="s">
        <v>7</v>
      </c>
      <c r="M12" s="19" t="s">
        <v>23</v>
      </c>
      <c r="N12" s="19" t="s">
        <v>6</v>
      </c>
      <c r="O12" s="19" t="s">
        <v>7</v>
      </c>
      <c r="P12" s="19" t="s">
        <v>23</v>
      </c>
      <c r="Q12" s="19" t="s">
        <v>6</v>
      </c>
      <c r="R12" s="19" t="s">
        <v>7</v>
      </c>
      <c r="S12" s="19" t="s">
        <v>23</v>
      </c>
      <c r="T12" s="19" t="s">
        <v>6</v>
      </c>
      <c r="U12" s="19" t="s">
        <v>7</v>
      </c>
      <c r="V12" s="19" t="s">
        <v>23</v>
      </c>
      <c r="W12" s="19" t="s">
        <v>6</v>
      </c>
      <c r="X12" s="19" t="s">
        <v>7</v>
      </c>
      <c r="Y12" s="19" t="s">
        <v>23</v>
      </c>
      <c r="Z12" s="19" t="s">
        <v>6</v>
      </c>
      <c r="AA12" s="19" t="s">
        <v>7</v>
      </c>
      <c r="AB12" s="19" t="s">
        <v>23</v>
      </c>
      <c r="AC12" s="19" t="s">
        <v>6</v>
      </c>
      <c r="AD12" s="19" t="s">
        <v>7</v>
      </c>
      <c r="AE12" s="19" t="s">
        <v>23</v>
      </c>
      <c r="AF12" s="19" t="s">
        <v>6</v>
      </c>
      <c r="AG12" s="19" t="s">
        <v>7</v>
      </c>
      <c r="AH12" s="19" t="s">
        <v>23</v>
      </c>
      <c r="AI12" s="19" t="s">
        <v>6</v>
      </c>
      <c r="AJ12" s="19" t="s">
        <v>7</v>
      </c>
      <c r="AK12" s="19" t="s">
        <v>23</v>
      </c>
      <c r="AL12" s="19" t="s">
        <v>6</v>
      </c>
      <c r="AM12" s="19" t="s">
        <v>7</v>
      </c>
      <c r="AN12" s="19" t="s">
        <v>23</v>
      </c>
      <c r="AO12" s="19" t="s">
        <v>6</v>
      </c>
      <c r="AP12" s="19" t="s">
        <v>7</v>
      </c>
      <c r="AQ12" s="19" t="s">
        <v>23</v>
      </c>
      <c r="AR12" s="19" t="s">
        <v>6</v>
      </c>
      <c r="AS12" s="19" t="s">
        <v>7</v>
      </c>
      <c r="AT12" s="19" t="s">
        <v>23</v>
      </c>
      <c r="AU12" s="19" t="s">
        <v>6</v>
      </c>
      <c r="AV12" s="19" t="s">
        <v>7</v>
      </c>
      <c r="AW12" s="19" t="s">
        <v>23</v>
      </c>
      <c r="AX12" s="19" t="s">
        <v>6</v>
      </c>
      <c r="AY12" s="19" t="s">
        <v>7</v>
      </c>
      <c r="AZ12" s="19" t="s">
        <v>23</v>
      </c>
      <c r="BA12" s="19" t="s">
        <v>6</v>
      </c>
      <c r="BB12" s="19" t="s">
        <v>7</v>
      </c>
      <c r="BC12" s="19" t="s">
        <v>23</v>
      </c>
      <c r="BD12" s="19" t="s">
        <v>6</v>
      </c>
      <c r="BE12" s="19" t="s">
        <v>7</v>
      </c>
      <c r="BF12" s="19" t="s">
        <v>23</v>
      </c>
      <c r="BG12" s="19" t="s">
        <v>6</v>
      </c>
      <c r="BH12" s="19" t="s">
        <v>7</v>
      </c>
      <c r="BI12" s="19" t="s">
        <v>23</v>
      </c>
      <c r="BJ12" s="19" t="s">
        <v>6</v>
      </c>
      <c r="BK12" s="19" t="s">
        <v>7</v>
      </c>
      <c r="BL12" s="19" t="s">
        <v>23</v>
      </c>
      <c r="BM12" s="19" t="s">
        <v>6</v>
      </c>
      <c r="BN12" s="19" t="s">
        <v>7</v>
      </c>
      <c r="BO12" s="19" t="s">
        <v>23</v>
      </c>
      <c r="BP12" s="19" t="s">
        <v>6</v>
      </c>
      <c r="BQ12" s="19" t="s">
        <v>7</v>
      </c>
      <c r="BR12" s="19" t="s">
        <v>23</v>
      </c>
      <c r="BS12" s="19" t="s">
        <v>6</v>
      </c>
      <c r="BT12" s="19" t="s">
        <v>7</v>
      </c>
      <c r="BU12" s="19" t="s">
        <v>23</v>
      </c>
      <c r="BV12" s="19" t="s">
        <v>6</v>
      </c>
      <c r="BW12" s="19" t="s">
        <v>7</v>
      </c>
      <c r="BX12" s="19" t="s">
        <v>23</v>
      </c>
      <c r="BY12" s="13"/>
      <c r="BZ12" s="13"/>
    </row>
    <row r="13" spans="1:78" ht="12.75" customHeight="1">
      <c r="A13" s="122" t="s">
        <v>44</v>
      </c>
      <c r="B13" s="71" t="s">
        <v>44</v>
      </c>
      <c r="C13" s="71" t="s">
        <v>26</v>
      </c>
      <c r="D13" s="34">
        <v>41883</v>
      </c>
      <c r="E13" s="12">
        <v>7720.701</v>
      </c>
      <c r="F13" s="72">
        <v>44.316000000000003</v>
      </c>
      <c r="G13" s="72">
        <v>0.65300000000000002</v>
      </c>
      <c r="H13" s="12">
        <v>457.09899999999999</v>
      </c>
      <c r="I13" s="72">
        <v>2.6240000000000001</v>
      </c>
      <c r="J13" s="72">
        <v>12.817</v>
      </c>
      <c r="K13" s="12">
        <v>409.88400000000001</v>
      </c>
      <c r="L13" s="72">
        <v>2.3530000000000002</v>
      </c>
      <c r="M13" s="72">
        <v>14.808999999999999</v>
      </c>
      <c r="N13" s="12">
        <v>866.98299999999995</v>
      </c>
      <c r="O13" s="72">
        <v>4.976</v>
      </c>
      <c r="P13" s="72">
        <v>10.067</v>
      </c>
      <c r="Q13" s="12">
        <v>68.478999999999999</v>
      </c>
      <c r="R13" s="72">
        <v>0.39300000000000002</v>
      </c>
      <c r="S13" s="72">
        <v>33.015000000000001</v>
      </c>
      <c r="T13" s="12">
        <v>935.46199999999999</v>
      </c>
      <c r="U13" s="72">
        <v>5.3689999999999998</v>
      </c>
      <c r="V13" s="72">
        <v>9.52</v>
      </c>
      <c r="W13" s="12">
        <v>2427.9670000000001</v>
      </c>
      <c r="X13" s="72">
        <v>13.936</v>
      </c>
      <c r="Y13" s="72">
        <v>3.51</v>
      </c>
      <c r="Z13" s="12">
        <v>3363.4290000000001</v>
      </c>
      <c r="AA13" s="72">
        <v>19.306000000000001</v>
      </c>
      <c r="AB13" s="72">
        <v>0.97199999999999998</v>
      </c>
      <c r="AC13" s="12">
        <v>11084.13</v>
      </c>
      <c r="AD13" s="72">
        <v>63.622</v>
      </c>
      <c r="AE13" s="72">
        <v>0.44</v>
      </c>
      <c r="AF13" s="12">
        <v>22.986999999999998</v>
      </c>
      <c r="AG13" s="72">
        <v>0.13200000000000001</v>
      </c>
      <c r="AH13" s="72">
        <v>58.893000000000001</v>
      </c>
      <c r="AI13" s="12">
        <v>636.42600000000004</v>
      </c>
      <c r="AJ13" s="72">
        <v>3.653</v>
      </c>
      <c r="AK13" s="72">
        <v>2.528</v>
      </c>
      <c r="AL13" s="12">
        <v>659.41300000000001</v>
      </c>
      <c r="AM13" s="72">
        <v>3.7850000000000001</v>
      </c>
      <c r="AN13" s="72">
        <v>1.73</v>
      </c>
      <c r="AO13" s="12">
        <v>11743.543</v>
      </c>
      <c r="AP13" s="72">
        <v>67.406999999999996</v>
      </c>
      <c r="AQ13" s="72">
        <v>0.41399999999999998</v>
      </c>
      <c r="AR13" s="12">
        <v>109.98099999999999</v>
      </c>
      <c r="AS13" s="72">
        <v>0.63100000000000001</v>
      </c>
      <c r="AT13" s="72">
        <v>34.051000000000002</v>
      </c>
      <c r="AU13" s="12">
        <v>27.143999999999998</v>
      </c>
      <c r="AV13" s="72">
        <v>0.156</v>
      </c>
      <c r="AW13" s="72">
        <v>44.100999999999999</v>
      </c>
      <c r="AX13" s="12">
        <v>759.53200000000004</v>
      </c>
      <c r="AY13" s="72">
        <v>4.3600000000000003</v>
      </c>
      <c r="AZ13" s="72">
        <v>11.503</v>
      </c>
      <c r="BA13" s="12">
        <v>786.67600000000004</v>
      </c>
      <c r="BB13" s="72">
        <v>4.5149999999999997</v>
      </c>
      <c r="BC13" s="72">
        <v>10.893000000000001</v>
      </c>
      <c r="BD13" s="12">
        <v>497.13299999999998</v>
      </c>
      <c r="BE13" s="72">
        <v>2.8530000000000002</v>
      </c>
      <c r="BF13" s="72">
        <v>14.532</v>
      </c>
      <c r="BG13" s="12">
        <v>1283.808</v>
      </c>
      <c r="BH13" s="72">
        <v>7.3689999999999998</v>
      </c>
      <c r="BI13" s="72">
        <v>7.6020000000000003</v>
      </c>
      <c r="BJ13" s="12">
        <v>2282.8200000000002</v>
      </c>
      <c r="BK13" s="72">
        <v>13.103</v>
      </c>
      <c r="BL13" s="72">
        <v>6.2649999999999997</v>
      </c>
      <c r="BM13" s="12">
        <v>2001.7439999999999</v>
      </c>
      <c r="BN13" s="72">
        <v>11.49</v>
      </c>
      <c r="BO13" s="72">
        <v>4.992</v>
      </c>
      <c r="BP13" s="12">
        <v>4284.5640000000003</v>
      </c>
      <c r="BQ13" s="72">
        <v>24.593</v>
      </c>
      <c r="BR13" s="72">
        <v>2.629</v>
      </c>
      <c r="BS13" s="12">
        <v>5678.3540000000003</v>
      </c>
      <c r="BT13" s="72">
        <v>32.593000000000004</v>
      </c>
      <c r="BU13" s="72">
        <v>0.81899999999999995</v>
      </c>
      <c r="BV13" s="12">
        <v>17421.897000000001</v>
      </c>
      <c r="BW13" s="72">
        <v>100</v>
      </c>
      <c r="BX13" s="72">
        <v>0.28599999999999998</v>
      </c>
      <c r="BY13" s="13"/>
      <c r="BZ13" s="13"/>
    </row>
    <row r="14" spans="1:78" ht="12.75" customHeight="1">
      <c r="A14" s="122" t="s">
        <v>44</v>
      </c>
      <c r="B14" s="71" t="s">
        <v>44</v>
      </c>
      <c r="C14" s="71" t="s">
        <v>26</v>
      </c>
      <c r="D14" s="34">
        <v>41974</v>
      </c>
      <c r="E14" s="12">
        <v>7813.9849999999997</v>
      </c>
      <c r="F14" s="72">
        <v>44.575000000000003</v>
      </c>
      <c r="G14" s="72">
        <v>0.626</v>
      </c>
      <c r="H14" s="12">
        <v>509.81</v>
      </c>
      <c r="I14" s="72">
        <v>2.9079999999999999</v>
      </c>
      <c r="J14" s="72">
        <v>10.523</v>
      </c>
      <c r="K14" s="12">
        <v>452.92500000000001</v>
      </c>
      <c r="L14" s="72">
        <v>2.5840000000000001</v>
      </c>
      <c r="M14" s="72">
        <v>11.712</v>
      </c>
      <c r="N14" s="12">
        <v>962.73500000000001</v>
      </c>
      <c r="O14" s="72">
        <v>5.492</v>
      </c>
      <c r="P14" s="72">
        <v>6.96</v>
      </c>
      <c r="Q14" s="12">
        <v>39.588000000000001</v>
      </c>
      <c r="R14" s="72">
        <v>0.22600000000000001</v>
      </c>
      <c r="S14" s="72">
        <v>35.323</v>
      </c>
      <c r="T14" s="12">
        <v>1002.323</v>
      </c>
      <c r="U14" s="72">
        <v>5.718</v>
      </c>
      <c r="V14" s="72">
        <v>6.5490000000000004</v>
      </c>
      <c r="W14" s="12">
        <v>2358.56</v>
      </c>
      <c r="X14" s="72">
        <v>13.455</v>
      </c>
      <c r="Y14" s="72">
        <v>3.5190000000000001</v>
      </c>
      <c r="Z14" s="12">
        <v>3360.8829999999998</v>
      </c>
      <c r="AA14" s="72">
        <v>19.172000000000001</v>
      </c>
      <c r="AB14" s="72">
        <v>1.284</v>
      </c>
      <c r="AC14" s="12">
        <v>11174.868</v>
      </c>
      <c r="AD14" s="72">
        <v>63.747999999999998</v>
      </c>
      <c r="AE14" s="72">
        <v>0.437</v>
      </c>
      <c r="AF14" s="12">
        <v>20.896000000000001</v>
      </c>
      <c r="AG14" s="72">
        <v>0.11899999999999999</v>
      </c>
      <c r="AH14" s="72">
        <v>75.444000000000003</v>
      </c>
      <c r="AI14" s="12">
        <v>613.476</v>
      </c>
      <c r="AJ14" s="72">
        <v>3.5</v>
      </c>
      <c r="AK14" s="72">
        <v>3.22</v>
      </c>
      <c r="AL14" s="12">
        <v>634.37199999999996</v>
      </c>
      <c r="AM14" s="72">
        <v>3.6190000000000002</v>
      </c>
      <c r="AN14" s="72">
        <v>2.0870000000000002</v>
      </c>
      <c r="AO14" s="12">
        <v>11809.24</v>
      </c>
      <c r="AP14" s="72">
        <v>67.366</v>
      </c>
      <c r="AQ14" s="72">
        <v>0.40400000000000003</v>
      </c>
      <c r="AR14" s="12">
        <v>116.298</v>
      </c>
      <c r="AS14" s="72">
        <v>0.66300000000000003</v>
      </c>
      <c r="AT14" s="72">
        <v>33.83</v>
      </c>
      <c r="AU14" s="12">
        <v>52.527999999999999</v>
      </c>
      <c r="AV14" s="72">
        <v>0.3</v>
      </c>
      <c r="AW14" s="72">
        <v>38.948</v>
      </c>
      <c r="AX14" s="12">
        <v>741.57100000000003</v>
      </c>
      <c r="AY14" s="72">
        <v>4.2300000000000004</v>
      </c>
      <c r="AZ14" s="72">
        <v>11.401</v>
      </c>
      <c r="BA14" s="12">
        <v>794.09900000000005</v>
      </c>
      <c r="BB14" s="72">
        <v>4.53</v>
      </c>
      <c r="BC14" s="72">
        <v>11.218</v>
      </c>
      <c r="BD14" s="12">
        <v>405.26400000000001</v>
      </c>
      <c r="BE14" s="72">
        <v>2.3119999999999998</v>
      </c>
      <c r="BF14" s="72">
        <v>12.532</v>
      </c>
      <c r="BG14" s="12">
        <v>1199.364</v>
      </c>
      <c r="BH14" s="72">
        <v>6.8419999999999996</v>
      </c>
      <c r="BI14" s="72">
        <v>7.766</v>
      </c>
      <c r="BJ14" s="12">
        <v>2564.431</v>
      </c>
      <c r="BK14" s="72">
        <v>14.629</v>
      </c>
      <c r="BL14" s="72">
        <v>3.7029999999999998</v>
      </c>
      <c r="BM14" s="12">
        <v>1840.5229999999999</v>
      </c>
      <c r="BN14" s="72">
        <v>10.499000000000001</v>
      </c>
      <c r="BO14" s="72">
        <v>5.95</v>
      </c>
      <c r="BP14" s="12">
        <v>4404.9549999999999</v>
      </c>
      <c r="BQ14" s="72">
        <v>25.128</v>
      </c>
      <c r="BR14" s="72">
        <v>2.2770000000000001</v>
      </c>
      <c r="BS14" s="12">
        <v>5720.616</v>
      </c>
      <c r="BT14" s="72">
        <v>32.634</v>
      </c>
      <c r="BU14" s="72">
        <v>0.84</v>
      </c>
      <c r="BV14" s="12">
        <v>17529.856</v>
      </c>
      <c r="BW14" s="72">
        <v>100</v>
      </c>
      <c r="BX14" s="72">
        <v>0.23599999999999999</v>
      </c>
      <c r="BY14" s="13"/>
      <c r="BZ14" s="13"/>
    </row>
    <row r="15" spans="1:78" ht="12.75" customHeight="1">
      <c r="A15" s="122" t="s">
        <v>44</v>
      </c>
      <c r="B15" s="71" t="s">
        <v>44</v>
      </c>
      <c r="C15" s="71" t="s">
        <v>26</v>
      </c>
      <c r="D15" s="34">
        <v>42064</v>
      </c>
      <c r="E15" s="12">
        <v>7776.817</v>
      </c>
      <c r="F15" s="72">
        <v>44.207000000000001</v>
      </c>
      <c r="G15" s="72">
        <v>0.625</v>
      </c>
      <c r="H15" s="12">
        <v>462.90499999999997</v>
      </c>
      <c r="I15" s="72">
        <v>2.6309999999999998</v>
      </c>
      <c r="J15" s="72">
        <v>11.606999999999999</v>
      </c>
      <c r="K15" s="12">
        <v>314.61200000000002</v>
      </c>
      <c r="L15" s="72">
        <v>1.788</v>
      </c>
      <c r="M15" s="72">
        <v>12.180999999999999</v>
      </c>
      <c r="N15" s="12">
        <v>777.51700000000005</v>
      </c>
      <c r="O15" s="72">
        <v>4.42</v>
      </c>
      <c r="P15" s="72">
        <v>8.7720000000000002</v>
      </c>
      <c r="Q15" s="12">
        <v>86.040999999999997</v>
      </c>
      <c r="R15" s="72">
        <v>0.48899999999999999</v>
      </c>
      <c r="S15" s="72">
        <v>41.180999999999997</v>
      </c>
      <c r="T15" s="12">
        <v>863.55799999999999</v>
      </c>
      <c r="U15" s="72">
        <v>4.9089999999999998</v>
      </c>
      <c r="V15" s="72">
        <v>8.8490000000000002</v>
      </c>
      <c r="W15" s="12">
        <v>2531.58</v>
      </c>
      <c r="X15" s="72">
        <v>14.391</v>
      </c>
      <c r="Y15" s="72">
        <v>3.4140000000000001</v>
      </c>
      <c r="Z15" s="12">
        <v>3395.1390000000001</v>
      </c>
      <c r="AA15" s="72">
        <v>19.298999999999999</v>
      </c>
      <c r="AB15" s="72">
        <v>1.3169999999999999</v>
      </c>
      <c r="AC15" s="12">
        <v>11171.956</v>
      </c>
      <c r="AD15" s="72">
        <v>63.506</v>
      </c>
      <c r="AE15" s="72">
        <v>0.34200000000000003</v>
      </c>
      <c r="AF15" s="12">
        <v>63.17</v>
      </c>
      <c r="AG15" s="72">
        <v>0.35899999999999999</v>
      </c>
      <c r="AH15" s="72">
        <v>35.259</v>
      </c>
      <c r="AI15" s="12">
        <v>668.08299999999997</v>
      </c>
      <c r="AJ15" s="72">
        <v>3.798</v>
      </c>
      <c r="AK15" s="72">
        <v>3.9289999999999998</v>
      </c>
      <c r="AL15" s="12">
        <v>731.25300000000004</v>
      </c>
      <c r="AM15" s="72">
        <v>4.157</v>
      </c>
      <c r="AN15" s="72">
        <v>2.1349999999999998</v>
      </c>
      <c r="AO15" s="12">
        <v>11903.208000000001</v>
      </c>
      <c r="AP15" s="72">
        <v>67.662999999999997</v>
      </c>
      <c r="AQ15" s="72">
        <v>0.28899999999999998</v>
      </c>
      <c r="AR15" s="12">
        <v>175.63</v>
      </c>
      <c r="AS15" s="72">
        <v>0.998</v>
      </c>
      <c r="AT15" s="72">
        <v>19.492999999999999</v>
      </c>
      <c r="AU15" s="12">
        <v>127.145</v>
      </c>
      <c r="AV15" s="72">
        <v>0.72299999999999998</v>
      </c>
      <c r="AW15" s="72">
        <v>33.750999999999998</v>
      </c>
      <c r="AX15" s="12">
        <v>673.36500000000001</v>
      </c>
      <c r="AY15" s="72">
        <v>3.8279999999999998</v>
      </c>
      <c r="AZ15" s="72">
        <v>14.709</v>
      </c>
      <c r="BA15" s="12">
        <v>800.51099999999997</v>
      </c>
      <c r="BB15" s="72">
        <v>4.55</v>
      </c>
      <c r="BC15" s="72">
        <v>13.035</v>
      </c>
      <c r="BD15" s="12">
        <v>338.61599999999999</v>
      </c>
      <c r="BE15" s="72">
        <v>1.925</v>
      </c>
      <c r="BF15" s="72">
        <v>18.309999999999999</v>
      </c>
      <c r="BG15" s="12">
        <v>1139.127</v>
      </c>
      <c r="BH15" s="72">
        <v>6.4749999999999996</v>
      </c>
      <c r="BI15" s="72">
        <v>8.7639999999999993</v>
      </c>
      <c r="BJ15" s="12">
        <v>2546.9699999999998</v>
      </c>
      <c r="BK15" s="72">
        <v>14.478</v>
      </c>
      <c r="BL15" s="72">
        <v>4.944</v>
      </c>
      <c r="BM15" s="12">
        <v>1826.921</v>
      </c>
      <c r="BN15" s="72">
        <v>10.385</v>
      </c>
      <c r="BO15" s="72">
        <v>4.468</v>
      </c>
      <c r="BP15" s="12">
        <v>4373.8900000000003</v>
      </c>
      <c r="BQ15" s="72">
        <v>24.863</v>
      </c>
      <c r="BR15" s="72">
        <v>2.536</v>
      </c>
      <c r="BS15" s="12">
        <v>5688.6469999999999</v>
      </c>
      <c r="BT15" s="72">
        <v>32.337000000000003</v>
      </c>
      <c r="BU15" s="72">
        <v>0.76500000000000001</v>
      </c>
      <c r="BV15" s="12">
        <v>17591.856</v>
      </c>
      <c r="BW15" s="72">
        <v>100</v>
      </c>
      <c r="BX15" s="72">
        <v>0.251</v>
      </c>
      <c r="BY15" s="13"/>
      <c r="BZ15" s="13"/>
    </row>
    <row r="16" spans="1:78" ht="12.75" customHeight="1">
      <c r="A16" s="122" t="s">
        <v>44</v>
      </c>
      <c r="B16" s="71" t="s">
        <v>44</v>
      </c>
      <c r="C16" s="71" t="s">
        <v>26</v>
      </c>
      <c r="D16" s="34">
        <v>42156</v>
      </c>
      <c r="E16" s="12">
        <v>7823.9970000000003</v>
      </c>
      <c r="F16" s="72">
        <v>44.317</v>
      </c>
      <c r="G16" s="72">
        <v>0.65200000000000002</v>
      </c>
      <c r="H16" s="12">
        <v>450.88600000000002</v>
      </c>
      <c r="I16" s="72">
        <v>2.5539999999999998</v>
      </c>
      <c r="J16" s="72">
        <v>11.509</v>
      </c>
      <c r="K16" s="12">
        <v>392.27499999999998</v>
      </c>
      <c r="L16" s="72">
        <v>2.222</v>
      </c>
      <c r="M16" s="72">
        <v>10.672000000000001</v>
      </c>
      <c r="N16" s="12">
        <v>843.16</v>
      </c>
      <c r="O16" s="72">
        <v>4.7759999999999998</v>
      </c>
      <c r="P16" s="72">
        <v>6.2110000000000003</v>
      </c>
      <c r="Q16" s="12">
        <v>68.709000000000003</v>
      </c>
      <c r="R16" s="72">
        <v>0.38900000000000001</v>
      </c>
      <c r="S16" s="72">
        <v>42.201999999999998</v>
      </c>
      <c r="T16" s="12">
        <v>911.87</v>
      </c>
      <c r="U16" s="72">
        <v>5.165</v>
      </c>
      <c r="V16" s="72">
        <v>6.883</v>
      </c>
      <c r="W16" s="12">
        <v>2566.645</v>
      </c>
      <c r="X16" s="72">
        <v>14.538</v>
      </c>
      <c r="Y16" s="72">
        <v>2.8010000000000002</v>
      </c>
      <c r="Z16" s="12">
        <v>3478.5149999999999</v>
      </c>
      <c r="AA16" s="72">
        <v>19.702999999999999</v>
      </c>
      <c r="AB16" s="72">
        <v>1.127</v>
      </c>
      <c r="AC16" s="12">
        <v>11302.511</v>
      </c>
      <c r="AD16" s="72">
        <v>64.021000000000001</v>
      </c>
      <c r="AE16" s="72">
        <v>0.32400000000000001</v>
      </c>
      <c r="AF16" s="12">
        <v>17.141999999999999</v>
      </c>
      <c r="AG16" s="72">
        <v>9.7000000000000003E-2</v>
      </c>
      <c r="AH16" s="72">
        <v>74.826999999999998</v>
      </c>
      <c r="AI16" s="12">
        <v>635.55399999999997</v>
      </c>
      <c r="AJ16" s="72">
        <v>3.6</v>
      </c>
      <c r="AK16" s="72">
        <v>2.6509999999999998</v>
      </c>
      <c r="AL16" s="12">
        <v>652.697</v>
      </c>
      <c r="AM16" s="72">
        <v>3.6970000000000001</v>
      </c>
      <c r="AN16" s="72">
        <v>2.39</v>
      </c>
      <c r="AO16" s="12">
        <v>11955.208000000001</v>
      </c>
      <c r="AP16" s="72">
        <v>67.718000000000004</v>
      </c>
      <c r="AQ16" s="72">
        <v>0.29799999999999999</v>
      </c>
      <c r="AR16" s="12">
        <v>103.749</v>
      </c>
      <c r="AS16" s="72">
        <v>0.58799999999999997</v>
      </c>
      <c r="AT16" s="72">
        <v>21.484000000000002</v>
      </c>
      <c r="AU16" s="12">
        <v>69.613</v>
      </c>
      <c r="AV16" s="72">
        <v>0.39400000000000002</v>
      </c>
      <c r="AW16" s="72">
        <v>28.033000000000001</v>
      </c>
      <c r="AX16" s="12">
        <v>716.02599999999995</v>
      </c>
      <c r="AY16" s="72">
        <v>4.056</v>
      </c>
      <c r="AZ16" s="72">
        <v>9.9740000000000002</v>
      </c>
      <c r="BA16" s="12">
        <v>785.64</v>
      </c>
      <c r="BB16" s="72">
        <v>4.45</v>
      </c>
      <c r="BC16" s="72">
        <v>9.9559999999999995</v>
      </c>
      <c r="BD16" s="12">
        <v>392.28399999999999</v>
      </c>
      <c r="BE16" s="72">
        <v>2.222</v>
      </c>
      <c r="BF16" s="72">
        <v>10.257</v>
      </c>
      <c r="BG16" s="12">
        <v>1177.923</v>
      </c>
      <c r="BH16" s="72">
        <v>6.6719999999999997</v>
      </c>
      <c r="BI16" s="72">
        <v>7.3929999999999998</v>
      </c>
      <c r="BJ16" s="12">
        <v>2643.2739999999999</v>
      </c>
      <c r="BK16" s="72">
        <v>14.972</v>
      </c>
      <c r="BL16" s="72">
        <v>4.3369999999999997</v>
      </c>
      <c r="BM16" s="12">
        <v>1774.3630000000001</v>
      </c>
      <c r="BN16" s="72">
        <v>10.050000000000001</v>
      </c>
      <c r="BO16" s="72">
        <v>4.6879999999999997</v>
      </c>
      <c r="BP16" s="12">
        <v>4417.6369999999997</v>
      </c>
      <c r="BQ16" s="72">
        <v>25.023</v>
      </c>
      <c r="BR16" s="72">
        <v>2.2240000000000002</v>
      </c>
      <c r="BS16" s="12">
        <v>5699.3090000000002</v>
      </c>
      <c r="BT16" s="72">
        <v>32.281999999999996</v>
      </c>
      <c r="BU16" s="72">
        <v>0.875</v>
      </c>
      <c r="BV16" s="12">
        <v>17654.518</v>
      </c>
      <c r="BW16" s="72">
        <v>100</v>
      </c>
      <c r="BX16" s="72">
        <v>0.28799999999999998</v>
      </c>
      <c r="BY16" s="13"/>
      <c r="BZ16" s="13"/>
    </row>
    <row r="17" spans="1:78" ht="12.75" customHeight="1">
      <c r="A17" s="122" t="s">
        <v>44</v>
      </c>
      <c r="B17" s="71" t="s">
        <v>44</v>
      </c>
      <c r="C17" s="71" t="s">
        <v>26</v>
      </c>
      <c r="D17" s="34">
        <v>42614</v>
      </c>
      <c r="E17" s="12">
        <v>7829.4250000000002</v>
      </c>
      <c r="F17" s="72">
        <v>43.357999999999997</v>
      </c>
      <c r="G17" s="72">
        <v>0.56000000000000005</v>
      </c>
      <c r="H17" s="12">
        <v>528.005</v>
      </c>
      <c r="I17" s="72">
        <v>2.9239999999999999</v>
      </c>
      <c r="J17" s="72">
        <v>12.464</v>
      </c>
      <c r="K17" s="12">
        <v>344.03500000000003</v>
      </c>
      <c r="L17" s="72">
        <v>1.905</v>
      </c>
      <c r="M17" s="72">
        <v>12.202</v>
      </c>
      <c r="N17" s="12">
        <v>872.03899999999999</v>
      </c>
      <c r="O17" s="72">
        <v>4.8289999999999997</v>
      </c>
      <c r="P17" s="72">
        <v>9.9960000000000004</v>
      </c>
      <c r="Q17" s="12">
        <v>76.069999999999993</v>
      </c>
      <c r="R17" s="72">
        <v>0.42099999999999999</v>
      </c>
      <c r="S17" s="72">
        <v>27.605</v>
      </c>
      <c r="T17" s="12">
        <v>948.10900000000004</v>
      </c>
      <c r="U17" s="72">
        <v>5.25</v>
      </c>
      <c r="V17" s="72">
        <v>9.2210000000000001</v>
      </c>
      <c r="W17" s="12">
        <v>2696.6610000000001</v>
      </c>
      <c r="X17" s="72">
        <v>14.933999999999999</v>
      </c>
      <c r="Y17" s="72">
        <v>3.7949999999999999</v>
      </c>
      <c r="Z17" s="12">
        <v>3644.77</v>
      </c>
      <c r="AA17" s="72">
        <v>20.184000000000001</v>
      </c>
      <c r="AB17" s="72">
        <v>1.0820000000000001</v>
      </c>
      <c r="AC17" s="12">
        <v>11474.195</v>
      </c>
      <c r="AD17" s="72">
        <v>63.542000000000002</v>
      </c>
      <c r="AE17" s="72">
        <v>0.32500000000000001</v>
      </c>
      <c r="AF17" s="12">
        <v>15.098000000000001</v>
      </c>
      <c r="AG17" s="72">
        <v>8.4000000000000005E-2</v>
      </c>
      <c r="AH17" s="72">
        <v>68.897000000000006</v>
      </c>
      <c r="AI17" s="12">
        <v>603.41999999999996</v>
      </c>
      <c r="AJ17" s="72">
        <v>3.3420000000000001</v>
      </c>
      <c r="AK17" s="72">
        <v>3.5550000000000002</v>
      </c>
      <c r="AL17" s="12">
        <v>618.51800000000003</v>
      </c>
      <c r="AM17" s="72">
        <v>3.4249999999999998</v>
      </c>
      <c r="AN17" s="72">
        <v>2.3969999999999998</v>
      </c>
      <c r="AO17" s="12">
        <v>12092.714</v>
      </c>
      <c r="AP17" s="72">
        <v>66.968000000000004</v>
      </c>
      <c r="AQ17" s="72">
        <v>0.28699999999999998</v>
      </c>
      <c r="AR17" s="12">
        <v>90.191999999999993</v>
      </c>
      <c r="AS17" s="72">
        <v>0.499</v>
      </c>
      <c r="AT17" s="72">
        <v>30.832999999999998</v>
      </c>
      <c r="AU17" s="12">
        <v>39.484999999999999</v>
      </c>
      <c r="AV17" s="72">
        <v>0.219</v>
      </c>
      <c r="AW17" s="72">
        <v>38.134</v>
      </c>
      <c r="AX17" s="12">
        <v>607.24699999999996</v>
      </c>
      <c r="AY17" s="72">
        <v>3.363</v>
      </c>
      <c r="AZ17" s="72">
        <v>13.282999999999999</v>
      </c>
      <c r="BA17" s="12">
        <v>646.73199999999997</v>
      </c>
      <c r="BB17" s="72">
        <v>3.5819999999999999</v>
      </c>
      <c r="BC17" s="72">
        <v>11.946999999999999</v>
      </c>
      <c r="BD17" s="12">
        <v>422.988</v>
      </c>
      <c r="BE17" s="72">
        <v>2.3420000000000001</v>
      </c>
      <c r="BF17" s="72">
        <v>12.808999999999999</v>
      </c>
      <c r="BG17" s="12">
        <v>1069.72</v>
      </c>
      <c r="BH17" s="72">
        <v>5.9240000000000004</v>
      </c>
      <c r="BI17" s="72">
        <v>7.968</v>
      </c>
      <c r="BJ17" s="12">
        <v>2706.5070000000001</v>
      </c>
      <c r="BK17" s="72">
        <v>14.988</v>
      </c>
      <c r="BL17" s="72">
        <v>3.29</v>
      </c>
      <c r="BM17" s="12">
        <v>2098.386</v>
      </c>
      <c r="BN17" s="72">
        <v>11.621</v>
      </c>
      <c r="BO17" s="72">
        <v>4.5460000000000003</v>
      </c>
      <c r="BP17" s="12">
        <v>4804.8919999999998</v>
      </c>
      <c r="BQ17" s="72">
        <v>26.609000000000002</v>
      </c>
      <c r="BR17" s="72">
        <v>2.0390000000000001</v>
      </c>
      <c r="BS17" s="12">
        <v>5964.8050000000003</v>
      </c>
      <c r="BT17" s="72">
        <v>33.031999999999996</v>
      </c>
      <c r="BU17" s="72">
        <v>0.68</v>
      </c>
      <c r="BV17" s="12">
        <v>18057.518</v>
      </c>
      <c r="BW17" s="72">
        <v>100</v>
      </c>
      <c r="BX17" s="72">
        <v>0.22600000000000001</v>
      </c>
      <c r="BY17" s="13"/>
      <c r="BZ17" s="13"/>
    </row>
    <row r="18" spans="1:78" ht="12.75" customHeight="1">
      <c r="A18" s="122" t="s">
        <v>44</v>
      </c>
      <c r="B18" s="71" t="s">
        <v>44</v>
      </c>
      <c r="C18" s="71" t="s">
        <v>26</v>
      </c>
      <c r="D18" s="34">
        <v>42705</v>
      </c>
      <c r="E18" s="12">
        <v>7839.1719999999996</v>
      </c>
      <c r="F18" s="72">
        <v>43.183</v>
      </c>
      <c r="G18" s="72">
        <v>0.60399999999999998</v>
      </c>
      <c r="H18" s="12">
        <v>537.61</v>
      </c>
      <c r="I18" s="72">
        <v>2.9609999999999999</v>
      </c>
      <c r="J18" s="72">
        <v>12.57</v>
      </c>
      <c r="K18" s="12">
        <v>414.91300000000001</v>
      </c>
      <c r="L18" s="72">
        <v>2.286</v>
      </c>
      <c r="M18" s="72">
        <v>14.619</v>
      </c>
      <c r="N18" s="12">
        <v>952.52300000000002</v>
      </c>
      <c r="O18" s="72">
        <v>5.2469999999999999</v>
      </c>
      <c r="P18" s="72">
        <v>8.2010000000000005</v>
      </c>
      <c r="Q18" s="12">
        <v>83.554000000000002</v>
      </c>
      <c r="R18" s="72">
        <v>0.46</v>
      </c>
      <c r="S18" s="72">
        <v>23.940999999999999</v>
      </c>
      <c r="T18" s="12">
        <v>1036.077</v>
      </c>
      <c r="U18" s="72">
        <v>5.7069999999999999</v>
      </c>
      <c r="V18" s="72">
        <v>7.6109999999999998</v>
      </c>
      <c r="W18" s="12">
        <v>2661.672</v>
      </c>
      <c r="X18" s="72">
        <v>14.662000000000001</v>
      </c>
      <c r="Y18" s="72">
        <v>3.1779999999999999</v>
      </c>
      <c r="Z18" s="12">
        <v>3697.7489999999998</v>
      </c>
      <c r="AA18" s="72">
        <v>20.369</v>
      </c>
      <c r="AB18" s="72">
        <v>1.0289999999999999</v>
      </c>
      <c r="AC18" s="12">
        <v>11536.922</v>
      </c>
      <c r="AD18" s="72">
        <v>63.552</v>
      </c>
      <c r="AE18" s="72">
        <v>0.29199999999999998</v>
      </c>
      <c r="AF18" s="12">
        <v>16.228000000000002</v>
      </c>
      <c r="AG18" s="72">
        <v>8.8999999999999996E-2</v>
      </c>
      <c r="AH18" s="72">
        <v>59.811999999999998</v>
      </c>
      <c r="AI18" s="12">
        <v>588.25199999999995</v>
      </c>
      <c r="AJ18" s="72">
        <v>3.24</v>
      </c>
      <c r="AK18" s="72">
        <v>3.4710000000000001</v>
      </c>
      <c r="AL18" s="12">
        <v>604.48</v>
      </c>
      <c r="AM18" s="72">
        <v>3.33</v>
      </c>
      <c r="AN18" s="72">
        <v>2.5569999999999999</v>
      </c>
      <c r="AO18" s="12">
        <v>12141.402</v>
      </c>
      <c r="AP18" s="72">
        <v>66.882000000000005</v>
      </c>
      <c r="AQ18" s="72">
        <v>0.26</v>
      </c>
      <c r="AR18" s="12">
        <v>170.67699999999999</v>
      </c>
      <c r="AS18" s="72">
        <v>0.94</v>
      </c>
      <c r="AT18" s="72">
        <v>35.347999999999999</v>
      </c>
      <c r="AU18" s="12">
        <v>28.082000000000001</v>
      </c>
      <c r="AV18" s="72">
        <v>0.155</v>
      </c>
      <c r="AW18" s="72">
        <v>46.924999999999997</v>
      </c>
      <c r="AX18" s="12">
        <v>623.48099999999999</v>
      </c>
      <c r="AY18" s="72">
        <v>3.4350000000000001</v>
      </c>
      <c r="AZ18" s="72">
        <v>14.409000000000001</v>
      </c>
      <c r="BA18" s="12">
        <v>651.56200000000001</v>
      </c>
      <c r="BB18" s="72">
        <v>3.589</v>
      </c>
      <c r="BC18" s="72">
        <v>13.586</v>
      </c>
      <c r="BD18" s="12">
        <v>336.79199999999997</v>
      </c>
      <c r="BE18" s="72">
        <v>1.855</v>
      </c>
      <c r="BF18" s="72">
        <v>17.068000000000001</v>
      </c>
      <c r="BG18" s="12">
        <v>988.35500000000002</v>
      </c>
      <c r="BH18" s="72">
        <v>5.444</v>
      </c>
      <c r="BI18" s="72">
        <v>7.9390000000000001</v>
      </c>
      <c r="BJ18" s="12">
        <v>2394.1779999999999</v>
      </c>
      <c r="BK18" s="72">
        <v>13.189</v>
      </c>
      <c r="BL18" s="72">
        <v>4.7750000000000004</v>
      </c>
      <c r="BM18" s="12">
        <v>2458.8449999999998</v>
      </c>
      <c r="BN18" s="72">
        <v>13.545</v>
      </c>
      <c r="BO18" s="72">
        <v>4.3520000000000003</v>
      </c>
      <c r="BP18" s="12">
        <v>4853.0230000000001</v>
      </c>
      <c r="BQ18" s="72">
        <v>26.733000000000001</v>
      </c>
      <c r="BR18" s="72">
        <v>1.792</v>
      </c>
      <c r="BS18" s="12">
        <v>6012.0550000000003</v>
      </c>
      <c r="BT18" s="72">
        <v>33.118000000000002</v>
      </c>
      <c r="BU18" s="72">
        <v>0.71299999999999997</v>
      </c>
      <c r="BV18" s="12">
        <v>18153.455999999998</v>
      </c>
      <c r="BW18" s="72">
        <v>100</v>
      </c>
      <c r="BX18" s="72">
        <v>0.17199999999999999</v>
      </c>
      <c r="BY18" s="13"/>
      <c r="BZ18" s="13"/>
    </row>
    <row r="19" spans="1:78" ht="12.75" customHeight="1">
      <c r="A19" s="122" t="s">
        <v>44</v>
      </c>
      <c r="B19" s="71" t="s">
        <v>44</v>
      </c>
      <c r="C19" s="71" t="s">
        <v>26</v>
      </c>
      <c r="D19" s="34">
        <v>42795</v>
      </c>
      <c r="E19" s="12">
        <v>7750.1</v>
      </c>
      <c r="F19" s="72">
        <v>42.606000000000002</v>
      </c>
      <c r="G19" s="72">
        <v>0.68899999999999995</v>
      </c>
      <c r="H19" s="12">
        <v>622.02099999999996</v>
      </c>
      <c r="I19" s="72">
        <v>3.42</v>
      </c>
      <c r="J19" s="72">
        <v>11.391</v>
      </c>
      <c r="K19" s="12">
        <v>430.77300000000002</v>
      </c>
      <c r="L19" s="72">
        <v>2.3679999999999999</v>
      </c>
      <c r="M19" s="72">
        <v>15.811</v>
      </c>
      <c r="N19" s="12">
        <v>1052.7940000000001</v>
      </c>
      <c r="O19" s="72">
        <v>5.7880000000000003</v>
      </c>
      <c r="P19" s="72">
        <v>7.742</v>
      </c>
      <c r="Q19" s="12">
        <v>62.445999999999998</v>
      </c>
      <c r="R19" s="72">
        <v>0.34300000000000003</v>
      </c>
      <c r="S19" s="72">
        <v>33.594999999999999</v>
      </c>
      <c r="T19" s="12">
        <v>1115.24</v>
      </c>
      <c r="U19" s="72">
        <v>6.1310000000000002</v>
      </c>
      <c r="V19" s="72">
        <v>6.7679999999999998</v>
      </c>
      <c r="W19" s="12">
        <v>2580.3009999999999</v>
      </c>
      <c r="X19" s="72">
        <v>14.185</v>
      </c>
      <c r="Y19" s="72">
        <v>2.7810000000000001</v>
      </c>
      <c r="Z19" s="12">
        <v>3695.5410000000002</v>
      </c>
      <c r="AA19" s="72">
        <v>20.315999999999999</v>
      </c>
      <c r="AB19" s="72">
        <v>1.333</v>
      </c>
      <c r="AC19" s="12">
        <v>11445.641</v>
      </c>
      <c r="AD19" s="72">
        <v>62.921999999999997</v>
      </c>
      <c r="AE19" s="72">
        <v>0.33400000000000002</v>
      </c>
      <c r="AF19" s="12">
        <v>17.739999999999998</v>
      </c>
      <c r="AG19" s="72">
        <v>9.8000000000000004E-2</v>
      </c>
      <c r="AH19" s="72">
        <v>66.816000000000003</v>
      </c>
      <c r="AI19" s="12">
        <v>684.31299999999999</v>
      </c>
      <c r="AJ19" s="72">
        <v>3.762</v>
      </c>
      <c r="AK19" s="72">
        <v>2.4729999999999999</v>
      </c>
      <c r="AL19" s="12">
        <v>702.053</v>
      </c>
      <c r="AM19" s="72">
        <v>3.859</v>
      </c>
      <c r="AN19" s="72">
        <v>1.9510000000000001</v>
      </c>
      <c r="AO19" s="12">
        <v>12147.694</v>
      </c>
      <c r="AP19" s="72">
        <v>66.781000000000006</v>
      </c>
      <c r="AQ19" s="72">
        <v>0.28299999999999997</v>
      </c>
      <c r="AR19" s="12">
        <v>214.04900000000001</v>
      </c>
      <c r="AS19" s="72">
        <v>1.177</v>
      </c>
      <c r="AT19" s="72">
        <v>17.481999999999999</v>
      </c>
      <c r="AU19" s="12">
        <v>26.64</v>
      </c>
      <c r="AV19" s="72">
        <v>0.14599999999999999</v>
      </c>
      <c r="AW19" s="72">
        <v>50.902000000000001</v>
      </c>
      <c r="AX19" s="12">
        <v>686.32</v>
      </c>
      <c r="AY19" s="72">
        <v>3.7730000000000001</v>
      </c>
      <c r="AZ19" s="72">
        <v>9.1440000000000001</v>
      </c>
      <c r="BA19" s="12">
        <v>712.96</v>
      </c>
      <c r="BB19" s="72">
        <v>3.919</v>
      </c>
      <c r="BC19" s="72">
        <v>9.4120000000000008</v>
      </c>
      <c r="BD19" s="12">
        <v>415.649</v>
      </c>
      <c r="BE19" s="72">
        <v>2.2850000000000001</v>
      </c>
      <c r="BF19" s="72">
        <v>13.239000000000001</v>
      </c>
      <c r="BG19" s="12">
        <v>1128.6089999999999</v>
      </c>
      <c r="BH19" s="72">
        <v>6.2039999999999997</v>
      </c>
      <c r="BI19" s="72">
        <v>7.024</v>
      </c>
      <c r="BJ19" s="12">
        <v>2484.9409999999998</v>
      </c>
      <c r="BK19" s="72">
        <v>13.661</v>
      </c>
      <c r="BL19" s="72">
        <v>5.4850000000000003</v>
      </c>
      <c r="BM19" s="12">
        <v>2214.9899999999998</v>
      </c>
      <c r="BN19" s="72">
        <v>12.177</v>
      </c>
      <c r="BO19" s="72">
        <v>4.2320000000000002</v>
      </c>
      <c r="BP19" s="12">
        <v>4699.93</v>
      </c>
      <c r="BQ19" s="72">
        <v>25.838000000000001</v>
      </c>
      <c r="BR19" s="72">
        <v>1.893</v>
      </c>
      <c r="BS19" s="12">
        <v>6042.5879999999997</v>
      </c>
      <c r="BT19" s="72">
        <v>33.219000000000001</v>
      </c>
      <c r="BU19" s="72">
        <v>0.57099999999999995</v>
      </c>
      <c r="BV19" s="12">
        <v>18190.281999999999</v>
      </c>
      <c r="BW19" s="72">
        <v>100</v>
      </c>
      <c r="BX19" s="72">
        <v>8.2000000000000003E-2</v>
      </c>
      <c r="BY19" s="13"/>
      <c r="BZ19" s="13"/>
    </row>
    <row r="20" spans="1:78" ht="12.75" customHeight="1">
      <c r="A20" s="122" t="s">
        <v>44</v>
      </c>
      <c r="B20" s="71" t="s">
        <v>44</v>
      </c>
      <c r="C20" s="71" t="s">
        <v>26</v>
      </c>
      <c r="D20" s="34">
        <v>42887</v>
      </c>
      <c r="E20" s="12">
        <v>7923.0169999999998</v>
      </c>
      <c r="F20" s="72">
        <v>43.406999999999996</v>
      </c>
      <c r="G20" s="72">
        <v>0.65200000000000002</v>
      </c>
      <c r="H20" s="12">
        <v>570.67600000000004</v>
      </c>
      <c r="I20" s="72">
        <v>3.1269999999999998</v>
      </c>
      <c r="J20" s="72">
        <v>14.61</v>
      </c>
      <c r="K20" s="12">
        <v>425.80599999999998</v>
      </c>
      <c r="L20" s="72">
        <v>2.3330000000000002</v>
      </c>
      <c r="M20" s="72">
        <v>15.436999999999999</v>
      </c>
      <c r="N20" s="12">
        <v>996.48199999999997</v>
      </c>
      <c r="O20" s="72">
        <v>5.4589999999999996</v>
      </c>
      <c r="P20" s="72">
        <v>8.157</v>
      </c>
      <c r="Q20" s="12">
        <v>97.195999999999998</v>
      </c>
      <c r="R20" s="72">
        <v>0.53200000000000003</v>
      </c>
      <c r="S20" s="72">
        <v>24.89</v>
      </c>
      <c r="T20" s="12">
        <v>1093.6769999999999</v>
      </c>
      <c r="U20" s="72">
        <v>5.992</v>
      </c>
      <c r="V20" s="72">
        <v>7.718</v>
      </c>
      <c r="W20" s="12">
        <v>2632.7649999999999</v>
      </c>
      <c r="X20" s="72">
        <v>14.423999999999999</v>
      </c>
      <c r="Y20" s="72">
        <v>3.1989999999999998</v>
      </c>
      <c r="Z20" s="12">
        <v>3726.442</v>
      </c>
      <c r="AA20" s="72">
        <v>20.416</v>
      </c>
      <c r="AB20" s="72">
        <v>0.9</v>
      </c>
      <c r="AC20" s="12">
        <v>11649.459000000001</v>
      </c>
      <c r="AD20" s="72">
        <v>63.823</v>
      </c>
      <c r="AE20" s="72">
        <v>0.32800000000000001</v>
      </c>
      <c r="AF20" s="12">
        <v>33.756999999999998</v>
      </c>
      <c r="AG20" s="72">
        <v>0.185</v>
      </c>
      <c r="AH20" s="72">
        <v>39.628999999999998</v>
      </c>
      <c r="AI20" s="12">
        <v>585.01599999999996</v>
      </c>
      <c r="AJ20" s="72">
        <v>3.2050000000000001</v>
      </c>
      <c r="AK20" s="72">
        <v>2.839</v>
      </c>
      <c r="AL20" s="12">
        <v>618.774</v>
      </c>
      <c r="AM20" s="72">
        <v>3.39</v>
      </c>
      <c r="AN20" s="72">
        <v>2.1819999999999999</v>
      </c>
      <c r="AO20" s="12">
        <v>12268.233</v>
      </c>
      <c r="AP20" s="72">
        <v>67.212999999999994</v>
      </c>
      <c r="AQ20" s="72">
        <v>0.27900000000000003</v>
      </c>
      <c r="AR20" s="12">
        <v>102.614</v>
      </c>
      <c r="AS20" s="72">
        <v>0.56200000000000006</v>
      </c>
      <c r="AT20" s="72">
        <v>26.744</v>
      </c>
      <c r="AU20" s="12">
        <v>20.619</v>
      </c>
      <c r="AV20" s="72">
        <v>0.113</v>
      </c>
      <c r="AW20" s="72">
        <v>42.872999999999998</v>
      </c>
      <c r="AX20" s="12">
        <v>561.59299999999996</v>
      </c>
      <c r="AY20" s="72">
        <v>3.077</v>
      </c>
      <c r="AZ20" s="72">
        <v>8.4329999999999998</v>
      </c>
      <c r="BA20" s="12">
        <v>582.21199999999999</v>
      </c>
      <c r="BB20" s="72">
        <v>3.19</v>
      </c>
      <c r="BC20" s="72">
        <v>8.2620000000000005</v>
      </c>
      <c r="BD20" s="12">
        <v>347.26900000000001</v>
      </c>
      <c r="BE20" s="72">
        <v>1.903</v>
      </c>
      <c r="BF20" s="72">
        <v>13.888</v>
      </c>
      <c r="BG20" s="12">
        <v>929.48199999999997</v>
      </c>
      <c r="BH20" s="72">
        <v>5.0919999999999996</v>
      </c>
      <c r="BI20" s="72">
        <v>6.5910000000000002</v>
      </c>
      <c r="BJ20" s="12">
        <v>2632.011</v>
      </c>
      <c r="BK20" s="72">
        <v>14.42</v>
      </c>
      <c r="BL20" s="72">
        <v>3.746</v>
      </c>
      <c r="BM20" s="12">
        <v>2320.4389999999999</v>
      </c>
      <c r="BN20" s="72">
        <v>12.712999999999999</v>
      </c>
      <c r="BO20" s="72">
        <v>3.206</v>
      </c>
      <c r="BP20" s="12">
        <v>4952.45</v>
      </c>
      <c r="BQ20" s="72">
        <v>27.132999999999999</v>
      </c>
      <c r="BR20" s="72">
        <v>1.456</v>
      </c>
      <c r="BS20" s="12">
        <v>5984.5460000000003</v>
      </c>
      <c r="BT20" s="72">
        <v>32.786999999999999</v>
      </c>
      <c r="BU20" s="72">
        <v>0.57299999999999995</v>
      </c>
      <c r="BV20" s="12">
        <v>18252.778999999999</v>
      </c>
      <c r="BW20" s="72">
        <v>100</v>
      </c>
      <c r="BX20" s="72">
        <v>4.4999999999999998E-2</v>
      </c>
      <c r="BY20" s="13"/>
      <c r="BZ20" s="13"/>
    </row>
    <row r="21" spans="1:78" ht="12.75" customHeight="1">
      <c r="A21" s="122" t="s">
        <v>44</v>
      </c>
      <c r="B21" s="71" t="s">
        <v>44</v>
      </c>
      <c r="C21" s="71" t="s">
        <v>26</v>
      </c>
      <c r="D21" s="34">
        <v>43344</v>
      </c>
      <c r="E21" s="12">
        <v>8109.1090000000004</v>
      </c>
      <c r="F21" s="72">
        <v>43.460999999999999</v>
      </c>
      <c r="G21" s="72">
        <v>0.70399999999999996</v>
      </c>
      <c r="H21" s="12">
        <v>579.97400000000005</v>
      </c>
      <c r="I21" s="72">
        <v>3.1080000000000001</v>
      </c>
      <c r="J21" s="72">
        <v>10.151</v>
      </c>
      <c r="K21" s="12">
        <v>441.77499999999998</v>
      </c>
      <c r="L21" s="72">
        <v>2.3679999999999999</v>
      </c>
      <c r="M21" s="72">
        <v>8.6189999999999998</v>
      </c>
      <c r="N21" s="12">
        <v>1021.749</v>
      </c>
      <c r="O21" s="72">
        <v>5.476</v>
      </c>
      <c r="P21" s="72">
        <v>7.1369999999999996</v>
      </c>
      <c r="Q21" s="12">
        <v>43.423000000000002</v>
      </c>
      <c r="R21" s="72">
        <v>0.23300000000000001</v>
      </c>
      <c r="S21" s="72">
        <v>53.845999999999997</v>
      </c>
      <c r="T21" s="12">
        <v>1065.172</v>
      </c>
      <c r="U21" s="72">
        <v>5.7089999999999996</v>
      </c>
      <c r="V21" s="72">
        <v>7.36</v>
      </c>
      <c r="W21" s="12">
        <v>2800.8510000000001</v>
      </c>
      <c r="X21" s="72">
        <v>15.010999999999999</v>
      </c>
      <c r="Y21" s="72">
        <v>3.3580000000000001</v>
      </c>
      <c r="Z21" s="12">
        <v>3866.0219999999999</v>
      </c>
      <c r="AA21" s="72">
        <v>20.72</v>
      </c>
      <c r="AB21" s="72">
        <v>1.103</v>
      </c>
      <c r="AC21" s="12">
        <v>11975.130999999999</v>
      </c>
      <c r="AD21" s="72">
        <v>64.180999999999997</v>
      </c>
      <c r="AE21" s="72">
        <v>0.33900000000000002</v>
      </c>
      <c r="AF21" s="12">
        <v>13.082000000000001</v>
      </c>
      <c r="AG21" s="72">
        <v>7.0000000000000007E-2</v>
      </c>
      <c r="AH21" s="72">
        <v>75.376999999999995</v>
      </c>
      <c r="AI21" s="12">
        <v>571.94500000000005</v>
      </c>
      <c r="AJ21" s="72">
        <v>3.0649999999999999</v>
      </c>
      <c r="AK21" s="72">
        <v>2.7669999999999999</v>
      </c>
      <c r="AL21" s="12">
        <v>585.02700000000004</v>
      </c>
      <c r="AM21" s="72">
        <v>3.1349999999999998</v>
      </c>
      <c r="AN21" s="72">
        <v>2.383</v>
      </c>
      <c r="AO21" s="12">
        <v>12560.157999999999</v>
      </c>
      <c r="AP21" s="72">
        <v>67.316000000000003</v>
      </c>
      <c r="AQ21" s="72">
        <v>0.3</v>
      </c>
      <c r="AR21" s="12">
        <v>151.91800000000001</v>
      </c>
      <c r="AS21" s="72">
        <v>0.81399999999999995</v>
      </c>
      <c r="AT21" s="72">
        <v>22.852</v>
      </c>
      <c r="AU21" s="12">
        <v>54.006</v>
      </c>
      <c r="AV21" s="72">
        <v>0.28899999999999998</v>
      </c>
      <c r="AW21" s="72">
        <v>57.558999999999997</v>
      </c>
      <c r="AX21" s="12">
        <v>539.51199999999994</v>
      </c>
      <c r="AY21" s="72">
        <v>2.8919999999999999</v>
      </c>
      <c r="AZ21" s="72">
        <v>13.305999999999999</v>
      </c>
      <c r="BA21" s="12">
        <v>593.51900000000001</v>
      </c>
      <c r="BB21" s="72">
        <v>3.181</v>
      </c>
      <c r="BC21" s="72">
        <v>12.663</v>
      </c>
      <c r="BD21" s="12">
        <v>429.81900000000002</v>
      </c>
      <c r="BE21" s="72">
        <v>2.3039999999999998</v>
      </c>
      <c r="BF21" s="72">
        <v>11.315</v>
      </c>
      <c r="BG21" s="12">
        <v>1023.338</v>
      </c>
      <c r="BH21" s="72">
        <v>5.4850000000000003</v>
      </c>
      <c r="BI21" s="72">
        <v>8.8989999999999991</v>
      </c>
      <c r="BJ21" s="12">
        <v>2498.8780000000002</v>
      </c>
      <c r="BK21" s="72">
        <v>13.393000000000001</v>
      </c>
      <c r="BL21" s="72">
        <v>3.5880000000000001</v>
      </c>
      <c r="BM21" s="12">
        <v>2424.1869999999999</v>
      </c>
      <c r="BN21" s="72">
        <v>12.992000000000001</v>
      </c>
      <c r="BO21" s="72">
        <v>3.7160000000000002</v>
      </c>
      <c r="BP21" s="12">
        <v>4923.0649999999996</v>
      </c>
      <c r="BQ21" s="72">
        <v>26.385000000000002</v>
      </c>
      <c r="BR21" s="72">
        <v>1.7110000000000001</v>
      </c>
      <c r="BS21" s="12">
        <v>6098.3220000000001</v>
      </c>
      <c r="BT21" s="72">
        <v>32.683999999999997</v>
      </c>
      <c r="BU21" s="72">
        <v>0.65100000000000002</v>
      </c>
      <c r="BV21" s="12">
        <v>18658.478999999999</v>
      </c>
      <c r="BW21" s="72">
        <v>100</v>
      </c>
      <c r="BX21" s="72">
        <v>4.2999999999999997E-2</v>
      </c>
      <c r="BY21" s="13"/>
      <c r="BZ21" s="13"/>
    </row>
    <row r="22" spans="1:78" ht="12.75" customHeight="1">
      <c r="A22" s="122" t="s">
        <v>44</v>
      </c>
      <c r="B22" s="71" t="s">
        <v>44</v>
      </c>
      <c r="C22" s="71" t="s">
        <v>26</v>
      </c>
      <c r="D22" s="34">
        <v>43435</v>
      </c>
      <c r="E22" s="12">
        <v>8233.6579999999994</v>
      </c>
      <c r="F22" s="72">
        <v>44.000999999999998</v>
      </c>
      <c r="G22" s="72">
        <v>0.72899999999999998</v>
      </c>
      <c r="H22" s="12">
        <v>506.47</v>
      </c>
      <c r="I22" s="72">
        <v>2.7069999999999999</v>
      </c>
      <c r="J22" s="72">
        <v>15.545</v>
      </c>
      <c r="K22" s="12">
        <v>508.75599999999997</v>
      </c>
      <c r="L22" s="72">
        <v>2.7189999999999999</v>
      </c>
      <c r="M22" s="72">
        <v>11.393000000000001</v>
      </c>
      <c r="N22" s="12">
        <v>1015.226</v>
      </c>
      <c r="O22" s="72">
        <v>5.4249999999999998</v>
      </c>
      <c r="P22" s="72">
        <v>8.02</v>
      </c>
      <c r="Q22" s="12">
        <v>49.014000000000003</v>
      </c>
      <c r="R22" s="72">
        <v>0.26200000000000001</v>
      </c>
      <c r="S22" s="72">
        <v>41.942999999999998</v>
      </c>
      <c r="T22" s="12">
        <v>1064.24</v>
      </c>
      <c r="U22" s="72">
        <v>5.6870000000000003</v>
      </c>
      <c r="V22" s="72">
        <v>7.7670000000000003</v>
      </c>
      <c r="W22" s="12">
        <v>2809</v>
      </c>
      <c r="X22" s="72">
        <v>15.010999999999999</v>
      </c>
      <c r="Y22" s="72">
        <v>2.9580000000000002</v>
      </c>
      <c r="Z22" s="12">
        <v>3873.24</v>
      </c>
      <c r="AA22" s="72">
        <v>20.699000000000002</v>
      </c>
      <c r="AB22" s="72">
        <v>1.476</v>
      </c>
      <c r="AC22" s="12">
        <v>12106.897999999999</v>
      </c>
      <c r="AD22" s="72">
        <v>64.7</v>
      </c>
      <c r="AE22" s="72">
        <v>0.34499999999999997</v>
      </c>
      <c r="AF22" s="12">
        <v>10.86</v>
      </c>
      <c r="AG22" s="72">
        <v>5.8000000000000003E-2</v>
      </c>
      <c r="AH22" s="72">
        <v>68.998999999999995</v>
      </c>
      <c r="AI22" s="12">
        <v>526.63</v>
      </c>
      <c r="AJ22" s="72">
        <v>2.8140000000000001</v>
      </c>
      <c r="AK22" s="72">
        <v>2.782</v>
      </c>
      <c r="AL22" s="12">
        <v>537.49</v>
      </c>
      <c r="AM22" s="72">
        <v>2.8719999999999999</v>
      </c>
      <c r="AN22" s="72">
        <v>2.2690000000000001</v>
      </c>
      <c r="AO22" s="12">
        <v>12644.388000000001</v>
      </c>
      <c r="AP22" s="72">
        <v>67.572000000000003</v>
      </c>
      <c r="AQ22" s="72">
        <v>0.29899999999999999</v>
      </c>
      <c r="AR22" s="12">
        <v>137.64400000000001</v>
      </c>
      <c r="AS22" s="72">
        <v>0.73599999999999999</v>
      </c>
      <c r="AT22" s="72">
        <v>27.196000000000002</v>
      </c>
      <c r="AU22" s="12">
        <v>76.161000000000001</v>
      </c>
      <c r="AV22" s="72">
        <v>0.40699999999999997</v>
      </c>
      <c r="AW22" s="72">
        <v>38.857999999999997</v>
      </c>
      <c r="AX22" s="12">
        <v>532.00800000000004</v>
      </c>
      <c r="AY22" s="72">
        <v>2.843</v>
      </c>
      <c r="AZ22" s="72">
        <v>13.968</v>
      </c>
      <c r="BA22" s="12">
        <v>608.16899999999998</v>
      </c>
      <c r="BB22" s="72">
        <v>3.25</v>
      </c>
      <c r="BC22" s="72">
        <v>13.068</v>
      </c>
      <c r="BD22" s="12">
        <v>325.35399999999998</v>
      </c>
      <c r="BE22" s="72">
        <v>1.7390000000000001</v>
      </c>
      <c r="BF22" s="72">
        <v>19.079999999999998</v>
      </c>
      <c r="BG22" s="12">
        <v>933.52200000000005</v>
      </c>
      <c r="BH22" s="72">
        <v>4.9889999999999999</v>
      </c>
      <c r="BI22" s="72">
        <v>10.132</v>
      </c>
      <c r="BJ22" s="12">
        <v>2614.3180000000002</v>
      </c>
      <c r="BK22" s="72">
        <v>13.971</v>
      </c>
      <c r="BL22" s="72">
        <v>4.1139999999999999</v>
      </c>
      <c r="BM22" s="12">
        <v>2382.567</v>
      </c>
      <c r="BN22" s="72">
        <v>12.733000000000001</v>
      </c>
      <c r="BO22" s="72">
        <v>4.6319999999999997</v>
      </c>
      <c r="BP22" s="12">
        <v>4996.8850000000002</v>
      </c>
      <c r="BQ22" s="72">
        <v>26.704000000000001</v>
      </c>
      <c r="BR22" s="72">
        <v>2.2309999999999999</v>
      </c>
      <c r="BS22" s="12">
        <v>6068.0510000000004</v>
      </c>
      <c r="BT22" s="72">
        <v>32.427999999999997</v>
      </c>
      <c r="BU22" s="72">
        <v>0.67</v>
      </c>
      <c r="BV22" s="12">
        <v>18712.438999999998</v>
      </c>
      <c r="BW22" s="72">
        <v>100</v>
      </c>
      <c r="BX22" s="72">
        <v>8.4000000000000005E-2</v>
      </c>
      <c r="BY22" s="13"/>
      <c r="BZ22" s="13"/>
    </row>
    <row r="23" spans="1:78" ht="12.75" customHeight="1">
      <c r="A23" s="122" t="s">
        <v>44</v>
      </c>
      <c r="B23" s="71" t="s">
        <v>44</v>
      </c>
      <c r="C23" s="71" t="s">
        <v>26</v>
      </c>
      <c r="D23" s="34">
        <v>43525</v>
      </c>
      <c r="E23" s="12">
        <v>8362.65</v>
      </c>
      <c r="F23" s="72">
        <v>44.52</v>
      </c>
      <c r="G23" s="72">
        <v>0.54100000000000004</v>
      </c>
      <c r="H23" s="12">
        <v>449.34699999999998</v>
      </c>
      <c r="I23" s="72">
        <v>2.3919999999999999</v>
      </c>
      <c r="J23" s="72">
        <v>17.257999999999999</v>
      </c>
      <c r="K23" s="12">
        <v>432.935</v>
      </c>
      <c r="L23" s="72">
        <v>2.3050000000000002</v>
      </c>
      <c r="M23" s="72">
        <v>13.622</v>
      </c>
      <c r="N23" s="12">
        <v>899.60599999999999</v>
      </c>
      <c r="O23" s="72">
        <v>4.7889999999999997</v>
      </c>
      <c r="P23" s="72">
        <v>9.548</v>
      </c>
      <c r="Q23" s="12">
        <v>22.358000000000001</v>
      </c>
      <c r="R23" s="72">
        <v>0.11899999999999999</v>
      </c>
      <c r="S23" s="72">
        <v>56.401000000000003</v>
      </c>
      <c r="T23" s="12">
        <v>921.96400000000006</v>
      </c>
      <c r="U23" s="72">
        <v>4.9080000000000004</v>
      </c>
      <c r="V23" s="72">
        <v>9.4190000000000005</v>
      </c>
      <c r="W23" s="12">
        <v>2816.6840000000002</v>
      </c>
      <c r="X23" s="72">
        <v>14.994999999999999</v>
      </c>
      <c r="Y23" s="72">
        <v>3.492</v>
      </c>
      <c r="Z23" s="12">
        <v>3738.6489999999999</v>
      </c>
      <c r="AA23" s="72">
        <v>19.902999999999999</v>
      </c>
      <c r="AB23" s="72">
        <v>1.014</v>
      </c>
      <c r="AC23" s="12">
        <v>12101.298000000001</v>
      </c>
      <c r="AD23" s="72">
        <v>64.423000000000002</v>
      </c>
      <c r="AE23" s="72">
        <v>0.30199999999999999</v>
      </c>
      <c r="AF23" s="12">
        <v>38.247</v>
      </c>
      <c r="AG23" s="72">
        <v>0.20399999999999999</v>
      </c>
      <c r="AH23" s="72">
        <v>42.655000000000001</v>
      </c>
      <c r="AI23" s="12">
        <v>587.24800000000005</v>
      </c>
      <c r="AJ23" s="72">
        <v>3.1259999999999999</v>
      </c>
      <c r="AK23" s="72">
        <v>3.0169999999999999</v>
      </c>
      <c r="AL23" s="12">
        <v>625.495</v>
      </c>
      <c r="AM23" s="72">
        <v>3.33</v>
      </c>
      <c r="AN23" s="72">
        <v>1.774</v>
      </c>
      <c r="AO23" s="12">
        <v>12726.794</v>
      </c>
      <c r="AP23" s="72">
        <v>67.753</v>
      </c>
      <c r="AQ23" s="72">
        <v>0.26800000000000002</v>
      </c>
      <c r="AR23" s="12">
        <v>113.85</v>
      </c>
      <c r="AS23" s="72">
        <v>0.60599999999999998</v>
      </c>
      <c r="AT23" s="72">
        <v>26.04</v>
      </c>
      <c r="AU23" s="12">
        <v>26.518999999999998</v>
      </c>
      <c r="AV23" s="72">
        <v>0.14099999999999999</v>
      </c>
      <c r="AW23" s="72">
        <v>53.465000000000003</v>
      </c>
      <c r="AX23" s="12">
        <v>671.78300000000002</v>
      </c>
      <c r="AY23" s="72">
        <v>3.5760000000000001</v>
      </c>
      <c r="AZ23" s="72">
        <v>11.372</v>
      </c>
      <c r="BA23" s="12">
        <v>698.30200000000002</v>
      </c>
      <c r="BB23" s="72">
        <v>3.718</v>
      </c>
      <c r="BC23" s="72">
        <v>11.146000000000001</v>
      </c>
      <c r="BD23" s="12">
        <v>371.05200000000002</v>
      </c>
      <c r="BE23" s="72">
        <v>1.9750000000000001</v>
      </c>
      <c r="BF23" s="72">
        <v>16.405999999999999</v>
      </c>
      <c r="BG23" s="12">
        <v>1069.354</v>
      </c>
      <c r="BH23" s="72">
        <v>5.6929999999999996</v>
      </c>
      <c r="BI23" s="72">
        <v>9.3219999999999992</v>
      </c>
      <c r="BJ23" s="12">
        <v>2596.0770000000002</v>
      </c>
      <c r="BK23" s="72">
        <v>13.821</v>
      </c>
      <c r="BL23" s="72">
        <v>5.4390000000000001</v>
      </c>
      <c r="BM23" s="12">
        <v>2277.9250000000002</v>
      </c>
      <c r="BN23" s="72">
        <v>12.127000000000001</v>
      </c>
      <c r="BO23" s="72">
        <v>5.8609999999999998</v>
      </c>
      <c r="BP23" s="12">
        <v>4874.0010000000002</v>
      </c>
      <c r="BQ23" s="72">
        <v>25.948</v>
      </c>
      <c r="BR23" s="72">
        <v>1.98</v>
      </c>
      <c r="BS23" s="12">
        <v>6057.2049999999999</v>
      </c>
      <c r="BT23" s="72">
        <v>32.247</v>
      </c>
      <c r="BU23" s="72">
        <v>0.55400000000000005</v>
      </c>
      <c r="BV23" s="12">
        <v>18783.998</v>
      </c>
      <c r="BW23" s="72">
        <v>100</v>
      </c>
      <c r="BX23" s="72">
        <v>0.06</v>
      </c>
      <c r="BY23" s="13"/>
      <c r="BZ23" s="13"/>
    </row>
    <row r="24" spans="1:78" ht="12.75" customHeight="1">
      <c r="A24" s="122" t="s">
        <v>44</v>
      </c>
      <c r="B24" s="71" t="s">
        <v>44</v>
      </c>
      <c r="C24" s="71" t="s">
        <v>26</v>
      </c>
      <c r="D24" s="34">
        <v>43617</v>
      </c>
      <c r="E24" s="12">
        <v>8345.0349999999999</v>
      </c>
      <c r="F24" s="72">
        <v>44.241999999999997</v>
      </c>
      <c r="G24" s="72">
        <v>0.61499999999999999</v>
      </c>
      <c r="H24" s="12">
        <v>485.01400000000001</v>
      </c>
      <c r="I24" s="72">
        <v>2.5710000000000002</v>
      </c>
      <c r="J24" s="72">
        <v>10.606</v>
      </c>
      <c r="K24" s="12">
        <v>500.56700000000001</v>
      </c>
      <c r="L24" s="72">
        <v>2.6539999999999999</v>
      </c>
      <c r="M24" s="72">
        <v>11.711</v>
      </c>
      <c r="N24" s="12">
        <v>993.20600000000002</v>
      </c>
      <c r="O24" s="72">
        <v>5.266</v>
      </c>
      <c r="P24" s="72">
        <v>8.7889999999999997</v>
      </c>
      <c r="Q24" s="12">
        <v>57.173999999999999</v>
      </c>
      <c r="R24" s="72">
        <v>0.30299999999999999</v>
      </c>
      <c r="S24" s="72">
        <v>33.652999999999999</v>
      </c>
      <c r="T24" s="12">
        <v>1050.3800000000001</v>
      </c>
      <c r="U24" s="72">
        <v>5.569</v>
      </c>
      <c r="V24" s="72">
        <v>7.6790000000000003</v>
      </c>
      <c r="W24" s="12">
        <v>2857.2840000000001</v>
      </c>
      <c r="X24" s="72">
        <v>15.148</v>
      </c>
      <c r="Y24" s="72">
        <v>3.1739999999999999</v>
      </c>
      <c r="Z24" s="12">
        <v>3907.6640000000002</v>
      </c>
      <c r="AA24" s="72">
        <v>20.716999999999999</v>
      </c>
      <c r="AB24" s="72">
        <v>1.143</v>
      </c>
      <c r="AC24" s="12">
        <v>12252.699000000001</v>
      </c>
      <c r="AD24" s="72">
        <v>64.957999999999998</v>
      </c>
      <c r="AE24" s="72">
        <v>0.432</v>
      </c>
      <c r="AF24" s="12">
        <v>17.151</v>
      </c>
      <c r="AG24" s="72">
        <v>9.0999999999999998E-2</v>
      </c>
      <c r="AH24" s="72">
        <v>48.148000000000003</v>
      </c>
      <c r="AI24" s="12">
        <v>583.48400000000004</v>
      </c>
      <c r="AJ24" s="72">
        <v>3.093</v>
      </c>
      <c r="AK24" s="72">
        <v>3.016</v>
      </c>
      <c r="AL24" s="12">
        <v>600.63499999999999</v>
      </c>
      <c r="AM24" s="72">
        <v>3.1840000000000002</v>
      </c>
      <c r="AN24" s="72">
        <v>2.786</v>
      </c>
      <c r="AO24" s="12">
        <v>12853.334000000001</v>
      </c>
      <c r="AP24" s="72">
        <v>68.143000000000001</v>
      </c>
      <c r="AQ24" s="72">
        <v>0.38600000000000001</v>
      </c>
      <c r="AR24" s="12">
        <v>91.911000000000001</v>
      </c>
      <c r="AS24" s="72">
        <v>0.48699999999999999</v>
      </c>
      <c r="AT24" s="72">
        <v>28.111999999999998</v>
      </c>
      <c r="AU24" s="12">
        <v>88.968999999999994</v>
      </c>
      <c r="AV24" s="72">
        <v>0.47199999999999998</v>
      </c>
      <c r="AW24" s="72">
        <v>41.07</v>
      </c>
      <c r="AX24" s="12">
        <v>454.18</v>
      </c>
      <c r="AY24" s="72">
        <v>2.4079999999999999</v>
      </c>
      <c r="AZ24" s="72">
        <v>11.526</v>
      </c>
      <c r="BA24" s="12">
        <v>543.149</v>
      </c>
      <c r="BB24" s="72">
        <v>2.88</v>
      </c>
      <c r="BC24" s="72">
        <v>12.419</v>
      </c>
      <c r="BD24" s="12">
        <v>249.68600000000001</v>
      </c>
      <c r="BE24" s="72">
        <v>1.3240000000000001</v>
      </c>
      <c r="BF24" s="72">
        <v>21.052</v>
      </c>
      <c r="BG24" s="12">
        <v>792.83500000000004</v>
      </c>
      <c r="BH24" s="72">
        <v>4.2030000000000003</v>
      </c>
      <c r="BI24" s="72">
        <v>9.0109999999999992</v>
      </c>
      <c r="BJ24" s="12">
        <v>2545.9780000000001</v>
      </c>
      <c r="BK24" s="72">
        <v>13.497999999999999</v>
      </c>
      <c r="BL24" s="72">
        <v>4.4089999999999998</v>
      </c>
      <c r="BM24" s="12">
        <v>2578.3150000000001</v>
      </c>
      <c r="BN24" s="72">
        <v>13.669</v>
      </c>
      <c r="BO24" s="72">
        <v>3.7149999999999999</v>
      </c>
      <c r="BP24" s="12">
        <v>5124.2929999999997</v>
      </c>
      <c r="BQ24" s="72">
        <v>27.167000000000002</v>
      </c>
      <c r="BR24" s="72">
        <v>1.663</v>
      </c>
      <c r="BS24" s="12">
        <v>6009.0389999999998</v>
      </c>
      <c r="BT24" s="72">
        <v>31.856999999999999</v>
      </c>
      <c r="BU24" s="72">
        <v>0.9</v>
      </c>
      <c r="BV24" s="12">
        <v>18862.373</v>
      </c>
      <c r="BW24" s="72">
        <v>100</v>
      </c>
      <c r="BX24" s="72">
        <v>7.3999999999999996E-2</v>
      </c>
      <c r="BY24" s="13"/>
      <c r="BZ24" s="13"/>
    </row>
    <row r="25" spans="1:78" ht="12.75" customHeight="1">
      <c r="A25" s="122" t="s">
        <v>44</v>
      </c>
      <c r="B25" s="71" t="s">
        <v>44</v>
      </c>
      <c r="C25" s="71" t="s">
        <v>26</v>
      </c>
      <c r="D25" s="34">
        <v>44075</v>
      </c>
      <c r="E25" s="12">
        <v>8098.0870000000004</v>
      </c>
      <c r="F25" s="72">
        <v>42.249000000000002</v>
      </c>
      <c r="G25" s="72">
        <v>0.44</v>
      </c>
      <c r="H25" s="12">
        <v>424.08699999999999</v>
      </c>
      <c r="I25" s="72">
        <v>2.2130000000000001</v>
      </c>
      <c r="J25" s="72">
        <v>15.324</v>
      </c>
      <c r="K25" s="12">
        <v>602.20500000000004</v>
      </c>
      <c r="L25" s="72">
        <v>3.1419999999999999</v>
      </c>
      <c r="M25" s="72">
        <v>12.154999999999999</v>
      </c>
      <c r="N25" s="12">
        <v>1026.2929999999999</v>
      </c>
      <c r="O25" s="72">
        <v>5.3540000000000001</v>
      </c>
      <c r="P25" s="72">
        <v>6.9710000000000001</v>
      </c>
      <c r="Q25" s="12">
        <v>50.213000000000001</v>
      </c>
      <c r="R25" s="72">
        <v>0.26200000000000001</v>
      </c>
      <c r="S25" s="72">
        <v>41.213999999999999</v>
      </c>
      <c r="T25" s="12">
        <v>1076.5060000000001</v>
      </c>
      <c r="U25" s="72">
        <v>5.6159999999999997</v>
      </c>
      <c r="V25" s="72">
        <v>6.282</v>
      </c>
      <c r="W25" s="12">
        <v>2725.1030000000001</v>
      </c>
      <c r="X25" s="72">
        <v>14.217000000000001</v>
      </c>
      <c r="Y25" s="72">
        <v>2.7320000000000002</v>
      </c>
      <c r="Z25" s="12">
        <v>3801.6080000000002</v>
      </c>
      <c r="AA25" s="72">
        <v>19.834</v>
      </c>
      <c r="AB25" s="72">
        <v>1.036</v>
      </c>
      <c r="AC25" s="12">
        <v>11899.695</v>
      </c>
      <c r="AD25" s="72">
        <v>62.082999999999998</v>
      </c>
      <c r="AE25" s="72">
        <v>0.34899999999999998</v>
      </c>
      <c r="AF25" s="12">
        <v>43.131</v>
      </c>
      <c r="AG25" s="72">
        <v>0.22500000000000001</v>
      </c>
      <c r="AH25" s="72">
        <v>50.99</v>
      </c>
      <c r="AI25" s="12">
        <v>796.46500000000003</v>
      </c>
      <c r="AJ25" s="72">
        <v>4.1550000000000002</v>
      </c>
      <c r="AK25" s="72">
        <v>3.0150000000000001</v>
      </c>
      <c r="AL25" s="12">
        <v>839.59500000000003</v>
      </c>
      <c r="AM25" s="72">
        <v>4.38</v>
      </c>
      <c r="AN25" s="72">
        <v>1.6259999999999999</v>
      </c>
      <c r="AO25" s="12">
        <v>12739.290999999999</v>
      </c>
      <c r="AP25" s="72">
        <v>66.462999999999994</v>
      </c>
      <c r="AQ25" s="72">
        <v>0.32300000000000001</v>
      </c>
      <c r="AR25" s="12">
        <v>235.45599999999999</v>
      </c>
      <c r="AS25" s="72">
        <v>1.228</v>
      </c>
      <c r="AT25" s="72">
        <v>23.681000000000001</v>
      </c>
      <c r="AU25" s="12">
        <v>45.470999999999997</v>
      </c>
      <c r="AV25" s="72">
        <v>0.23699999999999999</v>
      </c>
      <c r="AW25" s="72">
        <v>47.851999999999997</v>
      </c>
      <c r="AX25" s="12">
        <v>583.11599999999999</v>
      </c>
      <c r="AY25" s="72">
        <v>3.0419999999999998</v>
      </c>
      <c r="AZ25" s="72">
        <v>13.721</v>
      </c>
      <c r="BA25" s="12">
        <v>628.58699999999999</v>
      </c>
      <c r="BB25" s="72">
        <v>3.2789999999999999</v>
      </c>
      <c r="BC25" s="72">
        <v>12.641</v>
      </c>
      <c r="BD25" s="12">
        <v>357.88600000000002</v>
      </c>
      <c r="BE25" s="72">
        <v>1.867</v>
      </c>
      <c r="BF25" s="72">
        <v>18.556000000000001</v>
      </c>
      <c r="BG25" s="12">
        <v>986.47299999999996</v>
      </c>
      <c r="BH25" s="72">
        <v>5.1470000000000002</v>
      </c>
      <c r="BI25" s="72">
        <v>9.4179999999999993</v>
      </c>
      <c r="BJ25" s="12">
        <v>2541.1770000000001</v>
      </c>
      <c r="BK25" s="72">
        <v>13.257999999999999</v>
      </c>
      <c r="BL25" s="72">
        <v>5.8810000000000002</v>
      </c>
      <c r="BM25" s="12">
        <v>2665.0749999999998</v>
      </c>
      <c r="BN25" s="72">
        <v>13.904</v>
      </c>
      <c r="BO25" s="72">
        <v>3.7730000000000001</v>
      </c>
      <c r="BP25" s="12">
        <v>5206.2520000000004</v>
      </c>
      <c r="BQ25" s="72">
        <v>27.161999999999999</v>
      </c>
      <c r="BR25" s="72">
        <v>2.129</v>
      </c>
      <c r="BS25" s="12">
        <v>6428.18</v>
      </c>
      <c r="BT25" s="72">
        <v>33.536999999999999</v>
      </c>
      <c r="BU25" s="72">
        <v>0.61899999999999999</v>
      </c>
      <c r="BV25" s="12">
        <v>19167.471000000001</v>
      </c>
      <c r="BW25" s="72">
        <v>100</v>
      </c>
      <c r="BX25" s="72">
        <v>8.8999999999999996E-2</v>
      </c>
      <c r="BY25" s="13"/>
      <c r="BZ25" s="13"/>
    </row>
    <row r="26" spans="1:78" ht="12.75" customHeight="1">
      <c r="A26" s="122" t="s">
        <v>44</v>
      </c>
      <c r="B26" s="71" t="s">
        <v>44</v>
      </c>
      <c r="C26" s="71" t="s">
        <v>26</v>
      </c>
      <c r="D26" s="34">
        <v>44166</v>
      </c>
      <c r="E26" s="12">
        <v>8226.107</v>
      </c>
      <c r="F26" s="72">
        <v>42.93</v>
      </c>
      <c r="G26" s="72">
        <v>0.78500000000000003</v>
      </c>
      <c r="H26" s="12">
        <v>707.59400000000005</v>
      </c>
      <c r="I26" s="72">
        <v>3.6930000000000001</v>
      </c>
      <c r="J26" s="72">
        <v>14.116</v>
      </c>
      <c r="K26" s="12">
        <v>461.75700000000001</v>
      </c>
      <c r="L26" s="72">
        <v>2.41</v>
      </c>
      <c r="M26" s="72">
        <v>16.158000000000001</v>
      </c>
      <c r="N26" s="12">
        <v>1169.3510000000001</v>
      </c>
      <c r="O26" s="72">
        <v>6.1029999999999998</v>
      </c>
      <c r="P26" s="72">
        <v>9.5530000000000008</v>
      </c>
      <c r="Q26" s="12">
        <v>92.99</v>
      </c>
      <c r="R26" s="72">
        <v>0.48499999999999999</v>
      </c>
      <c r="S26" s="72">
        <v>36.906999999999996</v>
      </c>
      <c r="T26" s="12">
        <v>1262.3409999999999</v>
      </c>
      <c r="U26" s="72">
        <v>6.5880000000000001</v>
      </c>
      <c r="V26" s="72">
        <v>9.1910000000000007</v>
      </c>
      <c r="W26" s="12">
        <v>2694.703</v>
      </c>
      <c r="X26" s="72">
        <v>14.063000000000001</v>
      </c>
      <c r="Y26" s="72">
        <v>4.5599999999999996</v>
      </c>
      <c r="Z26" s="12">
        <v>3957.0439999999999</v>
      </c>
      <c r="AA26" s="72">
        <v>20.651</v>
      </c>
      <c r="AB26" s="72">
        <v>1.391</v>
      </c>
      <c r="AC26" s="12">
        <v>12183.151</v>
      </c>
      <c r="AD26" s="72">
        <v>63.581000000000003</v>
      </c>
      <c r="AE26" s="72">
        <v>0.39400000000000002</v>
      </c>
      <c r="AF26" s="12">
        <v>40.5</v>
      </c>
      <c r="AG26" s="72">
        <v>0.21099999999999999</v>
      </c>
      <c r="AH26" s="72">
        <v>51.131999999999998</v>
      </c>
      <c r="AI26" s="12">
        <v>729.721</v>
      </c>
      <c r="AJ26" s="72">
        <v>3.8079999999999998</v>
      </c>
      <c r="AK26" s="72">
        <v>3.524</v>
      </c>
      <c r="AL26" s="12">
        <v>770.221</v>
      </c>
      <c r="AM26" s="72">
        <v>4.0199999999999996</v>
      </c>
      <c r="AN26" s="72">
        <v>2.1760000000000002</v>
      </c>
      <c r="AO26" s="12">
        <v>12953.371999999999</v>
      </c>
      <c r="AP26" s="72">
        <v>67.599999999999994</v>
      </c>
      <c r="AQ26" s="72">
        <v>0.34399999999999997</v>
      </c>
      <c r="AR26" s="12">
        <v>212.292</v>
      </c>
      <c r="AS26" s="72">
        <v>1.1080000000000001</v>
      </c>
      <c r="AT26" s="72">
        <v>19.774999999999999</v>
      </c>
      <c r="AU26" s="12">
        <v>36.936</v>
      </c>
      <c r="AV26" s="72">
        <v>0.193</v>
      </c>
      <c r="AW26" s="72">
        <v>67.061000000000007</v>
      </c>
      <c r="AX26" s="12">
        <v>716.86099999999999</v>
      </c>
      <c r="AY26" s="72">
        <v>3.7410000000000001</v>
      </c>
      <c r="AZ26" s="72">
        <v>14.587</v>
      </c>
      <c r="BA26" s="12">
        <v>753.798</v>
      </c>
      <c r="BB26" s="72">
        <v>3.9340000000000002</v>
      </c>
      <c r="BC26" s="72">
        <v>14.339</v>
      </c>
      <c r="BD26" s="12">
        <v>314.38299999999998</v>
      </c>
      <c r="BE26" s="72">
        <v>1.641</v>
      </c>
      <c r="BF26" s="72">
        <v>28.263000000000002</v>
      </c>
      <c r="BG26" s="12">
        <v>1068.181</v>
      </c>
      <c r="BH26" s="72">
        <v>5.5750000000000002</v>
      </c>
      <c r="BI26" s="72">
        <v>11.106999999999999</v>
      </c>
      <c r="BJ26" s="12">
        <v>2397.5030000000002</v>
      </c>
      <c r="BK26" s="72">
        <v>12.512</v>
      </c>
      <c r="BL26" s="72">
        <v>5.2530000000000001</v>
      </c>
      <c r="BM26" s="12">
        <v>2530.3220000000001</v>
      </c>
      <c r="BN26" s="72">
        <v>13.205</v>
      </c>
      <c r="BO26" s="72">
        <v>4.5910000000000002</v>
      </c>
      <c r="BP26" s="12">
        <v>4927.8249999999998</v>
      </c>
      <c r="BQ26" s="72">
        <v>25.716999999999999</v>
      </c>
      <c r="BR26" s="72">
        <v>2.673</v>
      </c>
      <c r="BS26" s="12">
        <v>6208.2969999999996</v>
      </c>
      <c r="BT26" s="72">
        <v>32.4</v>
      </c>
      <c r="BU26" s="72">
        <v>0.67900000000000005</v>
      </c>
      <c r="BV26" s="12">
        <v>19161.669000000002</v>
      </c>
      <c r="BW26" s="72">
        <v>100</v>
      </c>
      <c r="BX26" s="72">
        <v>8.3000000000000004E-2</v>
      </c>
      <c r="BY26" s="13"/>
      <c r="BZ26" s="13"/>
    </row>
    <row r="27" spans="1:78" ht="12.75" customHeight="1">
      <c r="A27" s="122" t="s">
        <v>44</v>
      </c>
      <c r="B27" s="71" t="s">
        <v>44</v>
      </c>
      <c r="C27" s="71" t="s">
        <v>26</v>
      </c>
      <c r="D27" s="34">
        <v>44256</v>
      </c>
      <c r="E27" s="12">
        <v>8418.2119999999995</v>
      </c>
      <c r="F27" s="72">
        <v>43.923000000000002</v>
      </c>
      <c r="G27" s="72">
        <v>0.54500000000000004</v>
      </c>
      <c r="H27" s="12">
        <v>430.15100000000001</v>
      </c>
      <c r="I27" s="72">
        <v>2.2440000000000002</v>
      </c>
      <c r="J27" s="72">
        <v>20.327000000000002</v>
      </c>
      <c r="K27" s="12">
        <v>527.36599999999999</v>
      </c>
      <c r="L27" s="72">
        <v>2.7519999999999998</v>
      </c>
      <c r="M27" s="72">
        <v>14.41</v>
      </c>
      <c r="N27" s="12">
        <v>957.51700000000005</v>
      </c>
      <c r="O27" s="72">
        <v>4.9960000000000004</v>
      </c>
      <c r="P27" s="72">
        <v>10.000999999999999</v>
      </c>
      <c r="Q27" s="12">
        <v>57.99</v>
      </c>
      <c r="R27" s="72">
        <v>0.30299999999999999</v>
      </c>
      <c r="S27" s="72">
        <v>40.950000000000003</v>
      </c>
      <c r="T27" s="12">
        <v>1015.5069999999999</v>
      </c>
      <c r="U27" s="72">
        <v>5.298</v>
      </c>
      <c r="V27" s="72">
        <v>9.1460000000000008</v>
      </c>
      <c r="W27" s="12">
        <v>2803.2020000000002</v>
      </c>
      <c r="X27" s="72">
        <v>14.625999999999999</v>
      </c>
      <c r="Y27" s="72">
        <v>3.5089999999999999</v>
      </c>
      <c r="Z27" s="12">
        <v>3818.7089999999998</v>
      </c>
      <c r="AA27" s="72">
        <v>19.923999999999999</v>
      </c>
      <c r="AB27" s="72">
        <v>0.876</v>
      </c>
      <c r="AC27" s="12">
        <v>12236.921</v>
      </c>
      <c r="AD27" s="72">
        <v>63.847000000000001</v>
      </c>
      <c r="AE27" s="72">
        <v>0.33200000000000002</v>
      </c>
      <c r="AF27" s="12">
        <v>60.847000000000001</v>
      </c>
      <c r="AG27" s="72">
        <v>0.317</v>
      </c>
      <c r="AH27" s="72">
        <v>47.13</v>
      </c>
      <c r="AI27" s="12">
        <v>710.11500000000001</v>
      </c>
      <c r="AJ27" s="72">
        <v>3.7050000000000001</v>
      </c>
      <c r="AK27" s="72">
        <v>4.1970000000000001</v>
      </c>
      <c r="AL27" s="12">
        <v>770.96199999999999</v>
      </c>
      <c r="AM27" s="72">
        <v>4.0229999999999997</v>
      </c>
      <c r="AN27" s="72">
        <v>1.9770000000000001</v>
      </c>
      <c r="AO27" s="12">
        <v>13007.884</v>
      </c>
      <c r="AP27" s="72">
        <v>67.87</v>
      </c>
      <c r="AQ27" s="72">
        <v>0.32100000000000001</v>
      </c>
      <c r="AR27" s="12">
        <v>248.40899999999999</v>
      </c>
      <c r="AS27" s="72">
        <v>1.296</v>
      </c>
      <c r="AT27" s="72">
        <v>22.53</v>
      </c>
      <c r="AU27" s="12">
        <v>56.918999999999997</v>
      </c>
      <c r="AV27" s="72">
        <v>0.29699999999999999</v>
      </c>
      <c r="AW27" s="72">
        <v>44.6</v>
      </c>
      <c r="AX27" s="12">
        <v>466.41300000000001</v>
      </c>
      <c r="AY27" s="72">
        <v>2.4340000000000002</v>
      </c>
      <c r="AZ27" s="72">
        <v>14.731</v>
      </c>
      <c r="BA27" s="12">
        <v>523.33199999999999</v>
      </c>
      <c r="BB27" s="72">
        <v>2.7309999999999999</v>
      </c>
      <c r="BC27" s="72">
        <v>14.185</v>
      </c>
      <c r="BD27" s="12">
        <v>362.41199999999998</v>
      </c>
      <c r="BE27" s="72">
        <v>1.891</v>
      </c>
      <c r="BF27" s="72">
        <v>18.440999999999999</v>
      </c>
      <c r="BG27" s="12">
        <v>885.74300000000005</v>
      </c>
      <c r="BH27" s="72">
        <v>4.6210000000000004</v>
      </c>
      <c r="BI27" s="72">
        <v>11.355</v>
      </c>
      <c r="BJ27" s="12">
        <v>2528.09</v>
      </c>
      <c r="BK27" s="72">
        <v>13.191000000000001</v>
      </c>
      <c r="BL27" s="72">
        <v>4.6980000000000004</v>
      </c>
      <c r="BM27" s="12">
        <v>2495.8589999999999</v>
      </c>
      <c r="BN27" s="72">
        <v>13.022</v>
      </c>
      <c r="BO27" s="72">
        <v>4.7489999999999997</v>
      </c>
      <c r="BP27" s="12">
        <v>5023.9489999999996</v>
      </c>
      <c r="BQ27" s="72">
        <v>26.213000000000001</v>
      </c>
      <c r="BR27" s="72">
        <v>1.843</v>
      </c>
      <c r="BS27" s="12">
        <v>6158.1009999999997</v>
      </c>
      <c r="BT27" s="72">
        <v>32.130000000000003</v>
      </c>
      <c r="BU27" s="72">
        <v>0.67200000000000004</v>
      </c>
      <c r="BV27" s="12">
        <v>19165.985000000001</v>
      </c>
      <c r="BW27" s="72">
        <v>100</v>
      </c>
      <c r="BX27" s="72">
        <v>7.6999999999999999E-2</v>
      </c>
      <c r="BY27" s="13"/>
      <c r="BZ27" s="13"/>
    </row>
    <row r="28" spans="1:78" ht="12.75" customHeight="1">
      <c r="A28" s="122" t="s">
        <v>44</v>
      </c>
      <c r="B28" s="71" t="s">
        <v>44</v>
      </c>
      <c r="C28" s="71" t="s">
        <v>26</v>
      </c>
      <c r="D28" s="34">
        <v>44348</v>
      </c>
      <c r="E28" s="12">
        <v>8467.6489999999994</v>
      </c>
      <c r="F28" s="72">
        <v>44.14</v>
      </c>
      <c r="G28" s="72">
        <v>0.66200000000000003</v>
      </c>
      <c r="H28" s="12">
        <v>513.471</v>
      </c>
      <c r="I28" s="72">
        <v>2.677</v>
      </c>
      <c r="J28" s="72">
        <v>13.771000000000001</v>
      </c>
      <c r="K28" s="12">
        <v>381.99599999999998</v>
      </c>
      <c r="L28" s="72">
        <v>1.9910000000000001</v>
      </c>
      <c r="M28" s="72">
        <v>15.49</v>
      </c>
      <c r="N28" s="12">
        <v>895.46699999999998</v>
      </c>
      <c r="O28" s="72">
        <v>4.6680000000000001</v>
      </c>
      <c r="P28" s="72">
        <v>9.4589999999999996</v>
      </c>
      <c r="Q28" s="12">
        <v>43.765000000000001</v>
      </c>
      <c r="R28" s="72">
        <v>0.22800000000000001</v>
      </c>
      <c r="S28" s="72">
        <v>40.619</v>
      </c>
      <c r="T28" s="12">
        <v>939.23199999999997</v>
      </c>
      <c r="U28" s="72">
        <v>4.8959999999999999</v>
      </c>
      <c r="V28" s="72">
        <v>8.875</v>
      </c>
      <c r="W28" s="12">
        <v>3023.5419999999999</v>
      </c>
      <c r="X28" s="72">
        <v>15.760999999999999</v>
      </c>
      <c r="Y28" s="72">
        <v>3.7010000000000001</v>
      </c>
      <c r="Z28" s="12">
        <v>3962.7739999999999</v>
      </c>
      <c r="AA28" s="72">
        <v>20.657</v>
      </c>
      <c r="AB28" s="72">
        <v>1.3560000000000001</v>
      </c>
      <c r="AC28" s="12">
        <v>12430.423000000001</v>
      </c>
      <c r="AD28" s="72">
        <v>64.796999999999997</v>
      </c>
      <c r="AE28" s="72">
        <v>0.28299999999999997</v>
      </c>
      <c r="AF28" s="12">
        <v>41.012999999999998</v>
      </c>
      <c r="AG28" s="72">
        <v>0.214</v>
      </c>
      <c r="AH28" s="72">
        <v>59.585000000000001</v>
      </c>
      <c r="AI28" s="12">
        <v>586.14700000000005</v>
      </c>
      <c r="AJ28" s="72">
        <v>3.0550000000000002</v>
      </c>
      <c r="AK28" s="72">
        <v>4.9710000000000001</v>
      </c>
      <c r="AL28" s="12">
        <v>627.15899999999999</v>
      </c>
      <c r="AM28" s="72">
        <v>3.2690000000000001</v>
      </c>
      <c r="AN28" s="72">
        <v>2.468</v>
      </c>
      <c r="AO28" s="12">
        <v>13057.582</v>
      </c>
      <c r="AP28" s="72">
        <v>68.066000000000003</v>
      </c>
      <c r="AQ28" s="72">
        <v>0.24</v>
      </c>
      <c r="AR28" s="12">
        <v>134.233</v>
      </c>
      <c r="AS28" s="72">
        <v>0.7</v>
      </c>
      <c r="AT28" s="72">
        <v>23.24</v>
      </c>
      <c r="AU28" s="12">
        <v>41.220999999999997</v>
      </c>
      <c r="AV28" s="72">
        <v>0.215</v>
      </c>
      <c r="AW28" s="72">
        <v>58.357999999999997</v>
      </c>
      <c r="AX28" s="12">
        <v>538.36400000000003</v>
      </c>
      <c r="AY28" s="72">
        <v>2.806</v>
      </c>
      <c r="AZ28" s="72">
        <v>9.5939999999999994</v>
      </c>
      <c r="BA28" s="12">
        <v>579.58399999999995</v>
      </c>
      <c r="BB28" s="72">
        <v>3.0209999999999999</v>
      </c>
      <c r="BC28" s="72">
        <v>9.3789999999999996</v>
      </c>
      <c r="BD28" s="12">
        <v>264.46899999999999</v>
      </c>
      <c r="BE28" s="72">
        <v>1.379</v>
      </c>
      <c r="BF28" s="72">
        <v>17.186</v>
      </c>
      <c r="BG28" s="12">
        <v>844.053</v>
      </c>
      <c r="BH28" s="72">
        <v>4.4000000000000004</v>
      </c>
      <c r="BI28" s="72">
        <v>8.1980000000000004</v>
      </c>
      <c r="BJ28" s="12">
        <v>2529.1190000000001</v>
      </c>
      <c r="BK28" s="72">
        <v>13.183999999999999</v>
      </c>
      <c r="BL28" s="72">
        <v>4.6269999999999998</v>
      </c>
      <c r="BM28" s="12">
        <v>2618.7139999999999</v>
      </c>
      <c r="BN28" s="72">
        <v>13.651</v>
      </c>
      <c r="BO28" s="72">
        <v>4.0640000000000001</v>
      </c>
      <c r="BP28" s="12">
        <v>5147.8329999999996</v>
      </c>
      <c r="BQ28" s="72">
        <v>26.834</v>
      </c>
      <c r="BR28" s="72">
        <v>1.365</v>
      </c>
      <c r="BS28" s="12">
        <v>6126.1189999999997</v>
      </c>
      <c r="BT28" s="72">
        <v>31.934000000000001</v>
      </c>
      <c r="BU28" s="72">
        <v>0.54900000000000004</v>
      </c>
      <c r="BV28" s="12">
        <v>19183.702000000001</v>
      </c>
      <c r="BW28" s="72">
        <v>100</v>
      </c>
      <c r="BX28" s="72">
        <v>7.6999999999999999E-2</v>
      </c>
      <c r="BY28" s="13"/>
      <c r="BZ28" s="13"/>
    </row>
    <row r="29" spans="1:78" ht="12.75" customHeight="1">
      <c r="A29" s="122" t="s">
        <v>44</v>
      </c>
      <c r="B29" s="71" t="s">
        <v>44</v>
      </c>
      <c r="C29" s="71" t="s">
        <v>26</v>
      </c>
      <c r="D29" s="34">
        <v>44805</v>
      </c>
      <c r="E29" s="12">
        <v>8990.9959999999992</v>
      </c>
      <c r="F29" s="72">
        <v>45.872</v>
      </c>
      <c r="G29" s="72">
        <v>0.7</v>
      </c>
      <c r="H29" s="12">
        <v>303.03899999999999</v>
      </c>
      <c r="I29" s="72">
        <v>1.546</v>
      </c>
      <c r="J29" s="72">
        <v>13.669</v>
      </c>
      <c r="K29" s="12">
        <v>307.53800000000001</v>
      </c>
      <c r="L29" s="72">
        <v>1.569</v>
      </c>
      <c r="M29" s="72">
        <v>19.167999999999999</v>
      </c>
      <c r="N29" s="12">
        <v>610.57799999999997</v>
      </c>
      <c r="O29" s="72">
        <v>3.1150000000000002</v>
      </c>
      <c r="P29" s="72">
        <v>12.311</v>
      </c>
      <c r="Q29" s="12">
        <v>80.097999999999999</v>
      </c>
      <c r="R29" s="72">
        <v>0.40899999999999997</v>
      </c>
      <c r="S29" s="72">
        <v>40.340000000000003</v>
      </c>
      <c r="T29" s="12">
        <v>690.67600000000004</v>
      </c>
      <c r="U29" s="72">
        <v>3.524</v>
      </c>
      <c r="V29" s="72">
        <v>11.170999999999999</v>
      </c>
      <c r="W29" s="12">
        <v>3262.848</v>
      </c>
      <c r="X29" s="72">
        <v>16.646999999999998</v>
      </c>
      <c r="Y29" s="72">
        <v>2.6509999999999998</v>
      </c>
      <c r="Z29" s="12">
        <v>3953.5239999999999</v>
      </c>
      <c r="AA29" s="72">
        <v>20.170999999999999</v>
      </c>
      <c r="AB29" s="72">
        <v>1.278</v>
      </c>
      <c r="AC29" s="12">
        <v>12944.52</v>
      </c>
      <c r="AD29" s="72">
        <v>66.043999999999997</v>
      </c>
      <c r="AE29" s="72">
        <v>0.34699999999999998</v>
      </c>
      <c r="AF29" s="12">
        <v>37.36</v>
      </c>
      <c r="AG29" s="72">
        <v>0.191</v>
      </c>
      <c r="AH29" s="72">
        <v>76.884</v>
      </c>
      <c r="AI29" s="12">
        <v>309.90499999999997</v>
      </c>
      <c r="AJ29" s="72">
        <v>1.581</v>
      </c>
      <c r="AK29" s="72">
        <v>14.255000000000001</v>
      </c>
      <c r="AL29" s="12">
        <v>347.26499999999999</v>
      </c>
      <c r="AM29" s="72">
        <v>1.772</v>
      </c>
      <c r="AN29" s="72">
        <v>7.6890000000000001</v>
      </c>
      <c r="AO29" s="12">
        <v>13291.785</v>
      </c>
      <c r="AP29" s="72">
        <v>67.814999999999998</v>
      </c>
      <c r="AQ29" s="72">
        <v>0.39500000000000002</v>
      </c>
      <c r="AR29" s="12">
        <v>220.90799999999999</v>
      </c>
      <c r="AS29" s="72">
        <v>1.127</v>
      </c>
      <c r="AT29" s="72">
        <v>26.84</v>
      </c>
      <c r="AU29" s="12">
        <v>45.747</v>
      </c>
      <c r="AV29" s="72">
        <v>0.23300000000000001</v>
      </c>
      <c r="AW29" s="72">
        <v>49.588999999999999</v>
      </c>
      <c r="AX29" s="12">
        <v>523.98199999999997</v>
      </c>
      <c r="AY29" s="72">
        <v>2.673</v>
      </c>
      <c r="AZ29" s="72">
        <v>15.837999999999999</v>
      </c>
      <c r="BA29" s="12">
        <v>569.72900000000004</v>
      </c>
      <c r="BB29" s="72">
        <v>2.907</v>
      </c>
      <c r="BC29" s="72">
        <v>14.454000000000001</v>
      </c>
      <c r="BD29" s="12">
        <v>356.19</v>
      </c>
      <c r="BE29" s="72">
        <v>1.8169999999999999</v>
      </c>
      <c r="BF29" s="72">
        <v>23.436</v>
      </c>
      <c r="BG29" s="12">
        <v>925.91899999999998</v>
      </c>
      <c r="BH29" s="72">
        <v>4.7240000000000002</v>
      </c>
      <c r="BI29" s="72">
        <v>9.6419999999999995</v>
      </c>
      <c r="BJ29" s="12">
        <v>2551.7420000000002</v>
      </c>
      <c r="BK29" s="72">
        <v>13.019</v>
      </c>
      <c r="BL29" s="72">
        <v>4.4880000000000004</v>
      </c>
      <c r="BM29" s="12">
        <v>2609.616</v>
      </c>
      <c r="BN29" s="72">
        <v>13.314</v>
      </c>
      <c r="BO29" s="72">
        <v>4.7910000000000004</v>
      </c>
      <c r="BP29" s="12">
        <v>5161.3580000000002</v>
      </c>
      <c r="BQ29" s="72">
        <v>26.334</v>
      </c>
      <c r="BR29" s="72">
        <v>1.96</v>
      </c>
      <c r="BS29" s="12">
        <v>6308.1850000000004</v>
      </c>
      <c r="BT29" s="72">
        <v>32.185000000000002</v>
      </c>
      <c r="BU29" s="72">
        <v>0.81399999999999995</v>
      </c>
      <c r="BV29" s="12">
        <v>19599.97</v>
      </c>
      <c r="BW29" s="72">
        <v>100</v>
      </c>
      <c r="BX29" s="72">
        <v>7.4999999999999997E-2</v>
      </c>
      <c r="BY29" s="13"/>
      <c r="BZ29" s="13"/>
    </row>
    <row r="30" spans="1:78" ht="12.75" customHeight="1">
      <c r="A30" s="122" t="s">
        <v>44</v>
      </c>
      <c r="B30" s="71" t="s">
        <v>44</v>
      </c>
      <c r="C30" s="71" t="s">
        <v>26</v>
      </c>
      <c r="D30" s="34">
        <v>44896</v>
      </c>
      <c r="E30" s="12">
        <v>9168.4619999999995</v>
      </c>
      <c r="F30" s="72">
        <v>46.423000000000002</v>
      </c>
      <c r="G30" s="72">
        <v>0.62</v>
      </c>
      <c r="H30" s="12">
        <v>313.67200000000003</v>
      </c>
      <c r="I30" s="72">
        <v>1.5880000000000001</v>
      </c>
      <c r="J30" s="72">
        <v>19.388999999999999</v>
      </c>
      <c r="K30" s="12">
        <v>346.101</v>
      </c>
      <c r="L30" s="72">
        <v>1.752</v>
      </c>
      <c r="M30" s="72">
        <v>20.146999999999998</v>
      </c>
      <c r="N30" s="12">
        <v>659.774</v>
      </c>
      <c r="O30" s="72">
        <v>3.3410000000000002</v>
      </c>
      <c r="P30" s="72">
        <v>12.065</v>
      </c>
      <c r="Q30" s="12">
        <v>81.009</v>
      </c>
      <c r="R30" s="72">
        <v>0.41</v>
      </c>
      <c r="S30" s="72">
        <v>40.380000000000003</v>
      </c>
      <c r="T30" s="12">
        <v>740.78300000000002</v>
      </c>
      <c r="U30" s="72">
        <v>3.7509999999999999</v>
      </c>
      <c r="V30" s="72">
        <v>11.603</v>
      </c>
      <c r="W30" s="12">
        <v>3207.873</v>
      </c>
      <c r="X30" s="72">
        <v>16.242999999999999</v>
      </c>
      <c r="Y30" s="72">
        <v>2.661</v>
      </c>
      <c r="Z30" s="12">
        <v>3948.6559999999999</v>
      </c>
      <c r="AA30" s="72">
        <v>19.994</v>
      </c>
      <c r="AB30" s="72">
        <v>1.175</v>
      </c>
      <c r="AC30" s="12">
        <v>13117.118</v>
      </c>
      <c r="AD30" s="72">
        <v>66.417000000000002</v>
      </c>
      <c r="AE30" s="72">
        <v>0.34</v>
      </c>
      <c r="AF30" s="12">
        <v>24.353000000000002</v>
      </c>
      <c r="AG30" s="72">
        <v>0.123</v>
      </c>
      <c r="AH30" s="72">
        <v>86.513000000000005</v>
      </c>
      <c r="AI30" s="12">
        <v>371.93700000000001</v>
      </c>
      <c r="AJ30" s="72">
        <v>1.883</v>
      </c>
      <c r="AK30" s="72">
        <v>6.4480000000000004</v>
      </c>
      <c r="AL30" s="12">
        <v>396.291</v>
      </c>
      <c r="AM30" s="72">
        <v>2.0070000000000001</v>
      </c>
      <c r="AN30" s="72">
        <v>3.214</v>
      </c>
      <c r="AO30" s="12">
        <v>13513.409</v>
      </c>
      <c r="AP30" s="72">
        <v>68.423000000000002</v>
      </c>
      <c r="AQ30" s="72">
        <v>0.33100000000000002</v>
      </c>
      <c r="AR30" s="12">
        <v>104.15900000000001</v>
      </c>
      <c r="AS30" s="72">
        <v>0.52700000000000002</v>
      </c>
      <c r="AT30" s="72">
        <v>25.803000000000001</v>
      </c>
      <c r="AU30" s="12">
        <v>47.371000000000002</v>
      </c>
      <c r="AV30" s="72">
        <v>0.24</v>
      </c>
      <c r="AW30" s="72">
        <v>74.295000000000002</v>
      </c>
      <c r="AX30" s="12">
        <v>528.47400000000005</v>
      </c>
      <c r="AY30" s="72">
        <v>2.6760000000000002</v>
      </c>
      <c r="AZ30" s="72">
        <v>13.279</v>
      </c>
      <c r="BA30" s="12">
        <v>575.84500000000003</v>
      </c>
      <c r="BB30" s="72">
        <v>2.9159999999999999</v>
      </c>
      <c r="BC30" s="72">
        <v>12.613</v>
      </c>
      <c r="BD30" s="12">
        <v>281.858</v>
      </c>
      <c r="BE30" s="72">
        <v>1.427</v>
      </c>
      <c r="BF30" s="72">
        <v>19.536999999999999</v>
      </c>
      <c r="BG30" s="12">
        <v>857.70299999999997</v>
      </c>
      <c r="BH30" s="72">
        <v>4.343</v>
      </c>
      <c r="BI30" s="72">
        <v>8.93</v>
      </c>
      <c r="BJ30" s="12">
        <v>2703.0569999999998</v>
      </c>
      <c r="BK30" s="72">
        <v>13.686999999999999</v>
      </c>
      <c r="BL30" s="72">
        <v>5.5620000000000003</v>
      </c>
      <c r="BM30" s="12">
        <v>2571.3339999999998</v>
      </c>
      <c r="BN30" s="72">
        <v>13.02</v>
      </c>
      <c r="BO30" s="72">
        <v>5.5110000000000001</v>
      </c>
      <c r="BP30" s="12">
        <v>5274.3909999999996</v>
      </c>
      <c r="BQ30" s="72">
        <v>26.706</v>
      </c>
      <c r="BR30" s="72">
        <v>1.8640000000000001</v>
      </c>
      <c r="BS30" s="12">
        <v>6236.2539999999999</v>
      </c>
      <c r="BT30" s="72">
        <v>31.577000000000002</v>
      </c>
      <c r="BU30" s="72">
        <v>0.67600000000000005</v>
      </c>
      <c r="BV30" s="12">
        <v>19749.662</v>
      </c>
      <c r="BW30" s="72">
        <v>100</v>
      </c>
      <c r="BX30" s="72">
        <v>7.9000000000000001E-2</v>
      </c>
      <c r="BY30" s="13"/>
      <c r="BZ30" s="13"/>
    </row>
    <row r="31" spans="1:78" ht="12.75" customHeight="1">
      <c r="A31" s="122" t="s">
        <v>44</v>
      </c>
      <c r="B31" s="71" t="s">
        <v>44</v>
      </c>
      <c r="C31" s="71" t="s">
        <v>26</v>
      </c>
      <c r="D31" s="34">
        <v>44986</v>
      </c>
      <c r="E31" s="12">
        <v>9282.9050000000007</v>
      </c>
      <c r="F31" s="72">
        <v>46.634999999999998</v>
      </c>
      <c r="G31" s="72">
        <v>0.63400000000000001</v>
      </c>
      <c r="H31" s="12">
        <v>324.988</v>
      </c>
      <c r="I31" s="72">
        <v>1.633</v>
      </c>
      <c r="J31" s="72">
        <v>13.622</v>
      </c>
      <c r="K31" s="12">
        <v>310.36799999999999</v>
      </c>
      <c r="L31" s="72">
        <v>1.5589999999999999</v>
      </c>
      <c r="M31" s="72">
        <v>10.776</v>
      </c>
      <c r="N31" s="12">
        <v>635.35599999999999</v>
      </c>
      <c r="O31" s="72">
        <v>3.1920000000000002</v>
      </c>
      <c r="P31" s="72">
        <v>9.2680000000000007</v>
      </c>
      <c r="Q31" s="12">
        <v>76.242999999999995</v>
      </c>
      <c r="R31" s="72">
        <v>0.38300000000000001</v>
      </c>
      <c r="S31" s="72">
        <v>26.312999999999999</v>
      </c>
      <c r="T31" s="12">
        <v>711.59900000000005</v>
      </c>
      <c r="U31" s="72">
        <v>3.5750000000000002</v>
      </c>
      <c r="V31" s="72">
        <v>8.0839999999999996</v>
      </c>
      <c r="W31" s="12">
        <v>3136.3220000000001</v>
      </c>
      <c r="X31" s="72">
        <v>15.756</v>
      </c>
      <c r="Y31" s="72">
        <v>2.0190000000000001</v>
      </c>
      <c r="Z31" s="12">
        <v>3847.9209999999998</v>
      </c>
      <c r="AA31" s="72">
        <v>19.331</v>
      </c>
      <c r="AB31" s="72">
        <v>1.1619999999999999</v>
      </c>
      <c r="AC31" s="12">
        <v>13130.825999999999</v>
      </c>
      <c r="AD31" s="72">
        <v>65.965999999999994</v>
      </c>
      <c r="AE31" s="72">
        <v>0.32600000000000001</v>
      </c>
      <c r="AF31" s="12">
        <v>53.286999999999999</v>
      </c>
      <c r="AG31" s="72">
        <v>0.26800000000000002</v>
      </c>
      <c r="AH31" s="72">
        <v>45.639000000000003</v>
      </c>
      <c r="AI31" s="12">
        <v>422.548</v>
      </c>
      <c r="AJ31" s="72">
        <v>2.1230000000000002</v>
      </c>
      <c r="AK31" s="72">
        <v>5.4909999999999997</v>
      </c>
      <c r="AL31" s="12">
        <v>475.83499999999998</v>
      </c>
      <c r="AM31" s="72">
        <v>2.39</v>
      </c>
      <c r="AN31" s="72">
        <v>2.4940000000000002</v>
      </c>
      <c r="AO31" s="12">
        <v>13606.661</v>
      </c>
      <c r="AP31" s="72">
        <v>68.356999999999999</v>
      </c>
      <c r="AQ31" s="72">
        <v>0.308</v>
      </c>
      <c r="AR31" s="12">
        <v>202.166</v>
      </c>
      <c r="AS31" s="72">
        <v>1.016</v>
      </c>
      <c r="AT31" s="72">
        <v>20.751000000000001</v>
      </c>
      <c r="AU31" s="12">
        <v>25.581</v>
      </c>
      <c r="AV31" s="72">
        <v>0.129</v>
      </c>
      <c r="AW31" s="72">
        <v>35.167000000000002</v>
      </c>
      <c r="AX31" s="12">
        <v>588.88099999999997</v>
      </c>
      <c r="AY31" s="72">
        <v>2.9580000000000002</v>
      </c>
      <c r="AZ31" s="72">
        <v>8.8740000000000006</v>
      </c>
      <c r="BA31" s="12">
        <v>614.46199999999999</v>
      </c>
      <c r="BB31" s="72">
        <v>3.0870000000000002</v>
      </c>
      <c r="BC31" s="72">
        <v>8.625</v>
      </c>
      <c r="BD31" s="12">
        <v>377.27199999999999</v>
      </c>
      <c r="BE31" s="72">
        <v>1.895</v>
      </c>
      <c r="BF31" s="72">
        <v>13.029</v>
      </c>
      <c r="BG31" s="12">
        <v>991.73400000000004</v>
      </c>
      <c r="BH31" s="72">
        <v>4.9820000000000002</v>
      </c>
      <c r="BI31" s="72">
        <v>7.1420000000000003</v>
      </c>
      <c r="BJ31" s="12">
        <v>2333.5709999999999</v>
      </c>
      <c r="BK31" s="72">
        <v>11.723000000000001</v>
      </c>
      <c r="BL31" s="72">
        <v>2.8370000000000002</v>
      </c>
      <c r="BM31" s="12">
        <v>2771.181</v>
      </c>
      <c r="BN31" s="72">
        <v>13.922000000000001</v>
      </c>
      <c r="BO31" s="72">
        <v>1.8540000000000001</v>
      </c>
      <c r="BP31" s="12">
        <v>5104.7520000000004</v>
      </c>
      <c r="BQ31" s="72">
        <v>25.645</v>
      </c>
      <c r="BR31" s="72">
        <v>1.5229999999999999</v>
      </c>
      <c r="BS31" s="12">
        <v>6298.652</v>
      </c>
      <c r="BT31" s="72">
        <v>31.643000000000001</v>
      </c>
      <c r="BU31" s="72">
        <v>0.61699999999999999</v>
      </c>
      <c r="BV31" s="12">
        <v>19905.312999999998</v>
      </c>
      <c r="BW31" s="72">
        <v>100</v>
      </c>
      <c r="BX31" s="72">
        <v>6.7000000000000004E-2</v>
      </c>
      <c r="BY31" s="13"/>
      <c r="BZ31" s="13"/>
    </row>
    <row r="32" spans="1:78" ht="12.75" customHeight="1">
      <c r="A32" s="122" t="s">
        <v>44</v>
      </c>
      <c r="B32" s="71" t="s">
        <v>44</v>
      </c>
      <c r="C32" s="71" t="s">
        <v>26</v>
      </c>
      <c r="D32" s="34">
        <v>45078</v>
      </c>
      <c r="E32" s="12">
        <v>9390.768</v>
      </c>
      <c r="F32" s="72">
        <v>46.829000000000001</v>
      </c>
      <c r="G32" s="72">
        <v>0.60399999999999998</v>
      </c>
      <c r="H32" s="12">
        <v>323.44400000000002</v>
      </c>
      <c r="I32" s="72">
        <v>1.613</v>
      </c>
      <c r="J32" s="72">
        <v>13.13</v>
      </c>
      <c r="K32" s="12">
        <v>322.93900000000002</v>
      </c>
      <c r="L32" s="72">
        <v>1.61</v>
      </c>
      <c r="M32" s="72">
        <v>14.961</v>
      </c>
      <c r="N32" s="12">
        <v>646.38300000000004</v>
      </c>
      <c r="O32" s="72">
        <v>3.2229999999999999</v>
      </c>
      <c r="P32" s="72">
        <v>9.0079999999999991</v>
      </c>
      <c r="Q32" s="12">
        <v>57.624000000000002</v>
      </c>
      <c r="R32" s="72">
        <v>0.28699999999999998</v>
      </c>
      <c r="S32" s="72">
        <v>18.050999999999998</v>
      </c>
      <c r="T32" s="12">
        <v>704.00699999999995</v>
      </c>
      <c r="U32" s="72">
        <v>3.5110000000000001</v>
      </c>
      <c r="V32" s="72">
        <v>8.1910000000000007</v>
      </c>
      <c r="W32" s="12">
        <v>3267.7379999999998</v>
      </c>
      <c r="X32" s="72">
        <v>16.295000000000002</v>
      </c>
      <c r="Y32" s="72">
        <v>2.274</v>
      </c>
      <c r="Z32" s="12">
        <v>3971.7449999999999</v>
      </c>
      <c r="AA32" s="72">
        <v>19.806000000000001</v>
      </c>
      <c r="AB32" s="72">
        <v>1.0509999999999999</v>
      </c>
      <c r="AC32" s="12">
        <v>13362.513000000001</v>
      </c>
      <c r="AD32" s="72">
        <v>66.635000000000005</v>
      </c>
      <c r="AE32" s="72">
        <v>0.35799999999999998</v>
      </c>
      <c r="AF32" s="12">
        <v>16.745000000000001</v>
      </c>
      <c r="AG32" s="72">
        <v>8.4000000000000005E-2</v>
      </c>
      <c r="AH32" s="72">
        <v>47.930999999999997</v>
      </c>
      <c r="AI32" s="12">
        <v>422.06299999999999</v>
      </c>
      <c r="AJ32" s="72">
        <v>2.105</v>
      </c>
      <c r="AK32" s="72">
        <v>3.4529999999999998</v>
      </c>
      <c r="AL32" s="12">
        <v>438.80799999999999</v>
      </c>
      <c r="AM32" s="72">
        <v>2.1880000000000002</v>
      </c>
      <c r="AN32" s="72">
        <v>2.464</v>
      </c>
      <c r="AO32" s="12">
        <v>13801.321</v>
      </c>
      <c r="AP32" s="72">
        <v>68.822999999999993</v>
      </c>
      <c r="AQ32" s="72">
        <v>0.33600000000000002</v>
      </c>
      <c r="AR32" s="12">
        <v>148.36500000000001</v>
      </c>
      <c r="AS32" s="72">
        <v>0.74</v>
      </c>
      <c r="AT32" s="72">
        <v>18.756</v>
      </c>
      <c r="AU32" s="12">
        <v>15.05</v>
      </c>
      <c r="AV32" s="72">
        <v>7.4999999999999997E-2</v>
      </c>
      <c r="AW32" s="72">
        <v>40.552999999999997</v>
      </c>
      <c r="AX32" s="12">
        <v>533.5</v>
      </c>
      <c r="AY32" s="72">
        <v>2.66</v>
      </c>
      <c r="AZ32" s="72">
        <v>9.4930000000000003</v>
      </c>
      <c r="BA32" s="12">
        <v>548.54999999999995</v>
      </c>
      <c r="BB32" s="72">
        <v>2.7349999999999999</v>
      </c>
      <c r="BC32" s="72">
        <v>8.9250000000000007</v>
      </c>
      <c r="BD32" s="12">
        <v>309.05500000000001</v>
      </c>
      <c r="BE32" s="72">
        <v>1.5409999999999999</v>
      </c>
      <c r="BF32" s="72">
        <v>11.635</v>
      </c>
      <c r="BG32" s="12">
        <v>857.60400000000004</v>
      </c>
      <c r="BH32" s="72">
        <v>4.2770000000000001</v>
      </c>
      <c r="BI32" s="72">
        <v>6.8470000000000004</v>
      </c>
      <c r="BJ32" s="12">
        <v>2371.0439999999999</v>
      </c>
      <c r="BK32" s="72">
        <v>11.824</v>
      </c>
      <c r="BL32" s="72">
        <v>4.3979999999999997</v>
      </c>
      <c r="BM32" s="12">
        <v>2874.9319999999998</v>
      </c>
      <c r="BN32" s="72">
        <v>14.336</v>
      </c>
      <c r="BO32" s="72">
        <v>3.3530000000000002</v>
      </c>
      <c r="BP32" s="12">
        <v>5245.9769999999999</v>
      </c>
      <c r="BQ32" s="72">
        <v>26.16</v>
      </c>
      <c r="BR32" s="72">
        <v>1.4850000000000001</v>
      </c>
      <c r="BS32" s="12">
        <v>6251.9459999999999</v>
      </c>
      <c r="BT32" s="72">
        <v>31.177</v>
      </c>
      <c r="BU32" s="72">
        <v>0.66400000000000003</v>
      </c>
      <c r="BV32" s="12">
        <v>20053.267</v>
      </c>
      <c r="BW32" s="72">
        <v>100</v>
      </c>
      <c r="BX32" s="72">
        <v>8.5999999999999993E-2</v>
      </c>
      <c r="BY32" s="13"/>
      <c r="BZ32" s="13"/>
    </row>
    <row r="33" spans="1:78" ht="12.75" customHeight="1">
      <c r="A33" s="122" t="s">
        <v>44</v>
      </c>
      <c r="B33" s="71" t="s">
        <v>44</v>
      </c>
      <c r="C33" s="71" t="s">
        <v>26</v>
      </c>
      <c r="D33" s="34">
        <v>45170</v>
      </c>
      <c r="E33" s="12">
        <v>9320.6170000000002</v>
      </c>
      <c r="F33" s="72">
        <v>46.106000000000002</v>
      </c>
      <c r="G33" s="72">
        <v>0.55900000000000005</v>
      </c>
      <c r="H33" s="12">
        <v>302.33999999999997</v>
      </c>
      <c r="I33" s="72">
        <v>1.496</v>
      </c>
      <c r="J33" s="72">
        <v>15.263999999999999</v>
      </c>
      <c r="K33" s="12">
        <v>405.57499999999999</v>
      </c>
      <c r="L33" s="72">
        <v>2.0059999999999998</v>
      </c>
      <c r="M33" s="72">
        <v>14.307</v>
      </c>
      <c r="N33" s="12">
        <v>707.91499999999996</v>
      </c>
      <c r="O33" s="72">
        <v>3.5019999999999998</v>
      </c>
      <c r="P33" s="72">
        <v>9.3859999999999992</v>
      </c>
      <c r="Q33" s="12">
        <v>90.965000000000003</v>
      </c>
      <c r="R33" s="72">
        <v>0.45</v>
      </c>
      <c r="S33" s="72">
        <v>25.943000000000001</v>
      </c>
      <c r="T33" s="12">
        <v>798.88099999999997</v>
      </c>
      <c r="U33" s="72">
        <v>3.952</v>
      </c>
      <c r="V33" s="72">
        <v>8.8320000000000007</v>
      </c>
      <c r="W33" s="12">
        <v>3263.65</v>
      </c>
      <c r="X33" s="72">
        <v>16.143999999999998</v>
      </c>
      <c r="Y33" s="72">
        <v>2.58</v>
      </c>
      <c r="Z33" s="12">
        <v>4062.5309999999999</v>
      </c>
      <c r="AA33" s="72">
        <v>20.096</v>
      </c>
      <c r="AB33" s="72">
        <v>0.78100000000000003</v>
      </c>
      <c r="AC33" s="12">
        <v>13383.147999999999</v>
      </c>
      <c r="AD33" s="72">
        <v>66.201999999999998</v>
      </c>
      <c r="AE33" s="72">
        <v>0.35699999999999998</v>
      </c>
      <c r="AF33" s="12">
        <v>32.512999999999998</v>
      </c>
      <c r="AG33" s="72">
        <v>0.161</v>
      </c>
      <c r="AH33" s="72">
        <v>44.69</v>
      </c>
      <c r="AI33" s="12">
        <v>407.67099999999999</v>
      </c>
      <c r="AJ33" s="72">
        <v>2.0169999999999999</v>
      </c>
      <c r="AK33" s="72">
        <v>3.9820000000000002</v>
      </c>
      <c r="AL33" s="12">
        <v>440.18299999999999</v>
      </c>
      <c r="AM33" s="72">
        <v>2.177</v>
      </c>
      <c r="AN33" s="72">
        <v>3.1949999999999998</v>
      </c>
      <c r="AO33" s="12">
        <v>13823.331</v>
      </c>
      <c r="AP33" s="72">
        <v>68.38</v>
      </c>
      <c r="AQ33" s="72">
        <v>0.33800000000000002</v>
      </c>
      <c r="AR33" s="12">
        <v>166.38900000000001</v>
      </c>
      <c r="AS33" s="72">
        <v>0.82299999999999995</v>
      </c>
      <c r="AT33" s="72">
        <v>18.579999999999998</v>
      </c>
      <c r="AU33" s="12">
        <v>68.787000000000006</v>
      </c>
      <c r="AV33" s="72">
        <v>0.34</v>
      </c>
      <c r="AW33" s="72">
        <v>34.625999999999998</v>
      </c>
      <c r="AX33" s="12">
        <v>564.30600000000004</v>
      </c>
      <c r="AY33" s="72">
        <v>2.7909999999999999</v>
      </c>
      <c r="AZ33" s="72">
        <v>8.7479999999999993</v>
      </c>
      <c r="BA33" s="12">
        <v>633.09299999999996</v>
      </c>
      <c r="BB33" s="72">
        <v>3.1320000000000001</v>
      </c>
      <c r="BC33" s="72">
        <v>7.7210000000000001</v>
      </c>
      <c r="BD33" s="12">
        <v>236.268</v>
      </c>
      <c r="BE33" s="72">
        <v>1.169</v>
      </c>
      <c r="BF33" s="72">
        <v>13.868</v>
      </c>
      <c r="BG33" s="12">
        <v>869.36099999999999</v>
      </c>
      <c r="BH33" s="72">
        <v>4.3</v>
      </c>
      <c r="BI33" s="72">
        <v>5.5709999999999997</v>
      </c>
      <c r="BJ33" s="12">
        <v>2597.2649999999999</v>
      </c>
      <c r="BK33" s="72">
        <v>12.848000000000001</v>
      </c>
      <c r="BL33" s="72">
        <v>3.3639999999999999</v>
      </c>
      <c r="BM33" s="12">
        <v>2759.1689999999999</v>
      </c>
      <c r="BN33" s="72">
        <v>13.648999999999999</v>
      </c>
      <c r="BO33" s="72">
        <v>3.266</v>
      </c>
      <c r="BP33" s="12">
        <v>5356.4340000000002</v>
      </c>
      <c r="BQ33" s="72">
        <v>26.497</v>
      </c>
      <c r="BR33" s="72">
        <v>1.3080000000000001</v>
      </c>
      <c r="BS33" s="12">
        <v>6392.1840000000002</v>
      </c>
      <c r="BT33" s="72">
        <v>31.62</v>
      </c>
      <c r="BU33" s="72">
        <v>0.71699999999999997</v>
      </c>
      <c r="BV33" s="12">
        <v>20215.514999999999</v>
      </c>
      <c r="BW33" s="72">
        <v>100</v>
      </c>
      <c r="BX33" s="72">
        <v>9.1999999999999998E-2</v>
      </c>
      <c r="BY33" s="13"/>
      <c r="BZ33" s="13"/>
    </row>
    <row r="34" spans="1:78" ht="12.75" customHeight="1">
      <c r="A34" s="122" t="s">
        <v>44</v>
      </c>
      <c r="B34" s="71" t="s">
        <v>44</v>
      </c>
      <c r="C34" s="71" t="s">
        <v>26</v>
      </c>
      <c r="D34" s="34">
        <v>45261</v>
      </c>
      <c r="E34" s="12">
        <v>9427.2070000000003</v>
      </c>
      <c r="F34" s="72">
        <v>46.295000000000002</v>
      </c>
      <c r="G34" s="72">
        <v>0.55700000000000005</v>
      </c>
      <c r="H34" s="12">
        <v>302.98599999999999</v>
      </c>
      <c r="I34" s="72">
        <v>1.488</v>
      </c>
      <c r="J34" s="72">
        <v>13.416</v>
      </c>
      <c r="K34" s="12">
        <v>402.08699999999999</v>
      </c>
      <c r="L34" s="72">
        <v>1.9750000000000001</v>
      </c>
      <c r="M34" s="72">
        <v>11.039</v>
      </c>
      <c r="N34" s="12">
        <v>705.07399999999996</v>
      </c>
      <c r="O34" s="72">
        <v>3.4620000000000002</v>
      </c>
      <c r="P34" s="72">
        <v>8.0030000000000001</v>
      </c>
      <c r="Q34" s="12">
        <v>90.200999999999993</v>
      </c>
      <c r="R34" s="72">
        <v>0.443</v>
      </c>
      <c r="S34" s="72">
        <v>22.344999999999999</v>
      </c>
      <c r="T34" s="12">
        <v>795.274</v>
      </c>
      <c r="U34" s="72">
        <v>3.9049999999999998</v>
      </c>
      <c r="V34" s="72">
        <v>6.55</v>
      </c>
      <c r="W34" s="12">
        <v>3346.4690000000001</v>
      </c>
      <c r="X34" s="72">
        <v>16.434000000000001</v>
      </c>
      <c r="Y34" s="72">
        <v>2.294</v>
      </c>
      <c r="Z34" s="12">
        <v>4141.7439999999997</v>
      </c>
      <c r="AA34" s="72">
        <v>20.338999999999999</v>
      </c>
      <c r="AB34" s="72">
        <v>1.1819999999999999</v>
      </c>
      <c r="AC34" s="12">
        <v>13568.950999999999</v>
      </c>
      <c r="AD34" s="72">
        <v>66.634</v>
      </c>
      <c r="AE34" s="72">
        <v>0.25800000000000001</v>
      </c>
      <c r="AF34" s="12">
        <v>23.513999999999999</v>
      </c>
      <c r="AG34" s="72">
        <v>0.115</v>
      </c>
      <c r="AH34" s="72">
        <v>62.822000000000003</v>
      </c>
      <c r="AI34" s="12">
        <v>415.78100000000001</v>
      </c>
      <c r="AJ34" s="72">
        <v>2.0419999999999998</v>
      </c>
      <c r="AK34" s="72">
        <v>4.4530000000000003</v>
      </c>
      <c r="AL34" s="12">
        <v>439.29500000000002</v>
      </c>
      <c r="AM34" s="72">
        <v>2.157</v>
      </c>
      <c r="AN34" s="72">
        <v>3.4620000000000002</v>
      </c>
      <c r="AO34" s="12">
        <v>14008.245000000001</v>
      </c>
      <c r="AP34" s="72">
        <v>68.790999999999997</v>
      </c>
      <c r="AQ34" s="72">
        <v>0.22500000000000001</v>
      </c>
      <c r="AR34" s="12">
        <v>130.27000000000001</v>
      </c>
      <c r="AS34" s="72">
        <v>0.64</v>
      </c>
      <c r="AT34" s="72">
        <v>22.184999999999999</v>
      </c>
      <c r="AU34" s="12">
        <v>85.343000000000004</v>
      </c>
      <c r="AV34" s="72">
        <v>0.41899999999999998</v>
      </c>
      <c r="AW34" s="72">
        <v>23.827999999999999</v>
      </c>
      <c r="AX34" s="12">
        <v>542.68399999999997</v>
      </c>
      <c r="AY34" s="72">
        <v>2.665</v>
      </c>
      <c r="AZ34" s="72">
        <v>9.1199999999999992</v>
      </c>
      <c r="BA34" s="12">
        <v>628.02700000000004</v>
      </c>
      <c r="BB34" s="72">
        <v>3.0840000000000001</v>
      </c>
      <c r="BC34" s="72">
        <v>7.9790000000000001</v>
      </c>
      <c r="BD34" s="12">
        <v>170.285</v>
      </c>
      <c r="BE34" s="72">
        <v>0.83599999999999997</v>
      </c>
      <c r="BF34" s="72">
        <v>18.887</v>
      </c>
      <c r="BG34" s="12">
        <v>798.31200000000001</v>
      </c>
      <c r="BH34" s="72">
        <v>3.92</v>
      </c>
      <c r="BI34" s="72">
        <v>7.3109999999999999</v>
      </c>
      <c r="BJ34" s="12">
        <v>2560.002</v>
      </c>
      <c r="BK34" s="72">
        <v>12.571999999999999</v>
      </c>
      <c r="BL34" s="72">
        <v>4.3780000000000001</v>
      </c>
      <c r="BM34" s="12">
        <v>2866.6579999999999</v>
      </c>
      <c r="BN34" s="72">
        <v>14.077</v>
      </c>
      <c r="BO34" s="72">
        <v>3.3</v>
      </c>
      <c r="BP34" s="12">
        <v>5426.66</v>
      </c>
      <c r="BQ34" s="72">
        <v>26.649000000000001</v>
      </c>
      <c r="BR34" s="72">
        <v>1.36</v>
      </c>
      <c r="BS34" s="12">
        <v>6355.2430000000004</v>
      </c>
      <c r="BT34" s="72">
        <v>31.209</v>
      </c>
      <c r="BU34" s="72">
        <v>0.55000000000000004</v>
      </c>
      <c r="BV34" s="12">
        <v>20363.488000000001</v>
      </c>
      <c r="BW34" s="72">
        <v>100</v>
      </c>
      <c r="BX34" s="72">
        <v>7.2999999999999995E-2</v>
      </c>
      <c r="BY34" s="13"/>
      <c r="BZ34" s="13"/>
    </row>
    <row r="35" spans="1:78" ht="12.75" customHeight="1">
      <c r="A35" s="122" t="s">
        <v>44</v>
      </c>
      <c r="B35" s="71" t="s">
        <v>44</v>
      </c>
      <c r="C35" s="71" t="s">
        <v>26</v>
      </c>
      <c r="D35" s="34">
        <v>45352</v>
      </c>
      <c r="E35" s="12">
        <v>9423.0339999999997</v>
      </c>
      <c r="F35" s="72">
        <v>45.972000000000001</v>
      </c>
      <c r="G35" s="72">
        <v>0.54600000000000004</v>
      </c>
      <c r="H35" s="12">
        <v>376.00900000000001</v>
      </c>
      <c r="I35" s="72">
        <v>1.8340000000000001</v>
      </c>
      <c r="J35" s="72">
        <v>13.276999999999999</v>
      </c>
      <c r="K35" s="12">
        <v>451.4</v>
      </c>
      <c r="L35" s="72">
        <v>2.202</v>
      </c>
      <c r="M35" s="72">
        <v>10.523</v>
      </c>
      <c r="N35" s="12">
        <v>827.40899999999999</v>
      </c>
      <c r="O35" s="72">
        <v>4.0369999999999999</v>
      </c>
      <c r="P35" s="72">
        <v>6.548</v>
      </c>
      <c r="Q35" s="12">
        <v>110.548</v>
      </c>
      <c r="R35" s="72">
        <v>0.53900000000000003</v>
      </c>
      <c r="S35" s="72">
        <v>22.637</v>
      </c>
      <c r="T35" s="12">
        <v>937.95699999999999</v>
      </c>
      <c r="U35" s="72">
        <v>4.5759999999999996</v>
      </c>
      <c r="V35" s="72">
        <v>6.9240000000000004</v>
      </c>
      <c r="W35" s="12">
        <v>3155.002</v>
      </c>
      <c r="X35" s="72">
        <v>15.391999999999999</v>
      </c>
      <c r="Y35" s="72">
        <v>2.4329999999999998</v>
      </c>
      <c r="Z35" s="12">
        <v>4092.9589999999998</v>
      </c>
      <c r="AA35" s="72">
        <v>19.968</v>
      </c>
      <c r="AB35" s="72">
        <v>1.119</v>
      </c>
      <c r="AC35" s="12">
        <v>13515.993</v>
      </c>
      <c r="AD35" s="72">
        <v>65.941000000000003</v>
      </c>
      <c r="AE35" s="72">
        <v>0.23599999999999999</v>
      </c>
      <c r="AF35" s="12">
        <v>57.994</v>
      </c>
      <c r="AG35" s="72">
        <v>0.28299999999999997</v>
      </c>
      <c r="AH35" s="72">
        <v>39.131999999999998</v>
      </c>
      <c r="AI35" s="12">
        <v>466.72399999999999</v>
      </c>
      <c r="AJ35" s="72">
        <v>2.2770000000000001</v>
      </c>
      <c r="AK35" s="72">
        <v>5.8419999999999996</v>
      </c>
      <c r="AL35" s="12">
        <v>524.71799999999996</v>
      </c>
      <c r="AM35" s="72">
        <v>2.56</v>
      </c>
      <c r="AN35" s="72">
        <v>2.5539999999999998</v>
      </c>
      <c r="AO35" s="12">
        <v>14040.710999999999</v>
      </c>
      <c r="AP35" s="72">
        <v>68.501000000000005</v>
      </c>
      <c r="AQ35" s="72">
        <v>0.193</v>
      </c>
      <c r="AR35" s="12">
        <v>187.53100000000001</v>
      </c>
      <c r="AS35" s="72">
        <v>0.91500000000000004</v>
      </c>
      <c r="AT35" s="72">
        <v>20.212</v>
      </c>
      <c r="AU35" s="12">
        <v>47.627000000000002</v>
      </c>
      <c r="AV35" s="72">
        <v>0.23200000000000001</v>
      </c>
      <c r="AW35" s="72">
        <v>40.65</v>
      </c>
      <c r="AX35" s="12">
        <v>640.17399999999998</v>
      </c>
      <c r="AY35" s="72">
        <v>3.1230000000000002</v>
      </c>
      <c r="AZ35" s="72">
        <v>9.891</v>
      </c>
      <c r="BA35" s="12">
        <v>687.80200000000002</v>
      </c>
      <c r="BB35" s="72">
        <v>3.3559999999999999</v>
      </c>
      <c r="BC35" s="72">
        <v>9.5960000000000001</v>
      </c>
      <c r="BD35" s="12">
        <v>156.82300000000001</v>
      </c>
      <c r="BE35" s="72">
        <v>0.76500000000000001</v>
      </c>
      <c r="BF35" s="72">
        <v>20.984000000000002</v>
      </c>
      <c r="BG35" s="12">
        <v>844.625</v>
      </c>
      <c r="BH35" s="72">
        <v>4.1210000000000004</v>
      </c>
      <c r="BI35" s="72">
        <v>8.8290000000000006</v>
      </c>
      <c r="BJ35" s="12">
        <v>2656.8420000000001</v>
      </c>
      <c r="BK35" s="72">
        <v>12.962</v>
      </c>
      <c r="BL35" s="72">
        <v>3.3809999999999998</v>
      </c>
      <c r="BM35" s="12">
        <v>2767.529</v>
      </c>
      <c r="BN35" s="72">
        <v>13.502000000000001</v>
      </c>
      <c r="BO35" s="72">
        <v>2.7930000000000001</v>
      </c>
      <c r="BP35" s="12">
        <v>5424.37</v>
      </c>
      <c r="BQ35" s="72">
        <v>26.463999999999999</v>
      </c>
      <c r="BR35" s="72">
        <v>1.2709999999999999</v>
      </c>
      <c r="BS35" s="12">
        <v>6456.5259999999998</v>
      </c>
      <c r="BT35" s="72">
        <v>31.498999999999999</v>
      </c>
      <c r="BU35" s="72">
        <v>0.48099999999999998</v>
      </c>
      <c r="BV35" s="12">
        <v>20497.237000000001</v>
      </c>
      <c r="BW35" s="72">
        <v>100</v>
      </c>
      <c r="BX35" s="72">
        <v>5.8999999999999997E-2</v>
      </c>
      <c r="BY35" s="13"/>
      <c r="BZ35" s="13"/>
    </row>
    <row r="36" spans="1:78" ht="12.75" customHeight="1">
      <c r="A36" s="122" t="s">
        <v>44</v>
      </c>
      <c r="B36" s="71" t="s">
        <v>44</v>
      </c>
      <c r="C36" s="71" t="s">
        <v>26</v>
      </c>
      <c r="D36" s="34">
        <v>45444</v>
      </c>
      <c r="E36" s="12">
        <v>9442.7160000000003</v>
      </c>
      <c r="F36" s="72">
        <v>45.805999999999997</v>
      </c>
      <c r="G36" s="72">
        <v>0.5</v>
      </c>
      <c r="H36" s="12">
        <v>394.38</v>
      </c>
      <c r="I36" s="72">
        <v>1.913</v>
      </c>
      <c r="J36" s="72">
        <v>13.938000000000001</v>
      </c>
      <c r="K36" s="12">
        <v>435.79199999999997</v>
      </c>
      <c r="L36" s="72">
        <v>2.1139999999999999</v>
      </c>
      <c r="M36" s="72">
        <v>11.401</v>
      </c>
      <c r="N36" s="12">
        <v>830.17200000000003</v>
      </c>
      <c r="O36" s="72">
        <v>4.0270000000000001</v>
      </c>
      <c r="P36" s="72">
        <v>5.7960000000000003</v>
      </c>
      <c r="Q36" s="12">
        <v>148.55199999999999</v>
      </c>
      <c r="R36" s="72">
        <v>0.72099999999999997</v>
      </c>
      <c r="S36" s="72">
        <v>17.184000000000001</v>
      </c>
      <c r="T36" s="12">
        <v>978.72400000000005</v>
      </c>
      <c r="U36" s="72">
        <v>4.7480000000000002</v>
      </c>
      <c r="V36" s="72">
        <v>5.4370000000000003</v>
      </c>
      <c r="W36" s="12">
        <v>3275.84</v>
      </c>
      <c r="X36" s="72">
        <v>15.891</v>
      </c>
      <c r="Y36" s="72">
        <v>1.982</v>
      </c>
      <c r="Z36" s="12">
        <v>4254.5640000000003</v>
      </c>
      <c r="AA36" s="72">
        <v>20.638999999999999</v>
      </c>
      <c r="AB36" s="72">
        <v>1.2350000000000001</v>
      </c>
      <c r="AC36" s="12">
        <v>13697.28</v>
      </c>
      <c r="AD36" s="72">
        <v>66.444999999999993</v>
      </c>
      <c r="AE36" s="72">
        <v>0.307</v>
      </c>
      <c r="AF36" s="12">
        <v>34.643999999999998</v>
      </c>
      <c r="AG36" s="72">
        <v>0.16800000000000001</v>
      </c>
      <c r="AH36" s="72">
        <v>55.707000000000001</v>
      </c>
      <c r="AI36" s="12">
        <v>474.48</v>
      </c>
      <c r="AJ36" s="72">
        <v>2.302</v>
      </c>
      <c r="AK36" s="72">
        <v>5.1609999999999996</v>
      </c>
      <c r="AL36" s="12">
        <v>509.12400000000002</v>
      </c>
      <c r="AM36" s="72">
        <v>2.4700000000000002</v>
      </c>
      <c r="AN36" s="72">
        <v>2.7949999999999999</v>
      </c>
      <c r="AO36" s="12">
        <v>14206.404</v>
      </c>
      <c r="AP36" s="72">
        <v>68.915000000000006</v>
      </c>
      <c r="AQ36" s="72">
        <v>0.27900000000000003</v>
      </c>
      <c r="AR36" s="12">
        <v>126.48</v>
      </c>
      <c r="AS36" s="72">
        <v>0.61399999999999999</v>
      </c>
      <c r="AT36" s="72">
        <v>26.814</v>
      </c>
      <c r="AU36" s="12">
        <v>37.447000000000003</v>
      </c>
      <c r="AV36" s="72">
        <v>0.182</v>
      </c>
      <c r="AW36" s="72">
        <v>33.579000000000001</v>
      </c>
      <c r="AX36" s="12">
        <v>665.17499999999995</v>
      </c>
      <c r="AY36" s="72">
        <v>3.2269999999999999</v>
      </c>
      <c r="AZ36" s="72">
        <v>8.81</v>
      </c>
      <c r="BA36" s="12">
        <v>702.62199999999996</v>
      </c>
      <c r="BB36" s="72">
        <v>3.4079999999999999</v>
      </c>
      <c r="BC36" s="72">
        <v>8.157</v>
      </c>
      <c r="BD36" s="12">
        <v>139.87799999999999</v>
      </c>
      <c r="BE36" s="72">
        <v>0.67900000000000005</v>
      </c>
      <c r="BF36" s="72">
        <v>15.733000000000001</v>
      </c>
      <c r="BG36" s="12">
        <v>842.49900000000002</v>
      </c>
      <c r="BH36" s="72">
        <v>4.0869999999999997</v>
      </c>
      <c r="BI36" s="72">
        <v>7.9210000000000003</v>
      </c>
      <c r="BJ36" s="12">
        <v>2357.1419999999998</v>
      </c>
      <c r="BK36" s="72">
        <v>11.433999999999999</v>
      </c>
      <c r="BL36" s="72">
        <v>3.98</v>
      </c>
      <c r="BM36" s="12">
        <v>3081.9360000000001</v>
      </c>
      <c r="BN36" s="72">
        <v>14.95</v>
      </c>
      <c r="BO36" s="72">
        <v>3.0030000000000001</v>
      </c>
      <c r="BP36" s="12">
        <v>5439.0780000000004</v>
      </c>
      <c r="BQ36" s="72">
        <v>26.385000000000002</v>
      </c>
      <c r="BR36" s="72">
        <v>1.56</v>
      </c>
      <c r="BS36" s="12">
        <v>6408.0569999999998</v>
      </c>
      <c r="BT36" s="72">
        <v>31.085000000000001</v>
      </c>
      <c r="BU36" s="72">
        <v>0.623</v>
      </c>
      <c r="BV36" s="12">
        <v>20614.460999999999</v>
      </c>
      <c r="BW36" s="72">
        <v>100</v>
      </c>
      <c r="BX36" s="72">
        <v>5.3999999999999999E-2</v>
      </c>
      <c r="BY36" s="13"/>
      <c r="BZ36" s="13"/>
    </row>
    <row r="37" spans="1:78" ht="12.75" customHeight="1">
      <c r="A37" s="122" t="s">
        <v>44</v>
      </c>
      <c r="B37" s="71" t="s">
        <v>44</v>
      </c>
      <c r="C37" s="71" t="s">
        <v>26</v>
      </c>
      <c r="D37" s="34">
        <v>45536</v>
      </c>
      <c r="E37" s="12">
        <v>9508.4590000000007</v>
      </c>
      <c r="F37" s="72">
        <v>45.938000000000002</v>
      </c>
      <c r="G37" s="72">
        <v>0.58599999999999997</v>
      </c>
      <c r="H37" s="12">
        <v>276.86099999999999</v>
      </c>
      <c r="I37" s="72">
        <v>1.3380000000000001</v>
      </c>
      <c r="J37" s="72">
        <v>15.321999999999999</v>
      </c>
      <c r="K37" s="12">
        <v>369.92</v>
      </c>
      <c r="L37" s="72">
        <v>1.7869999999999999</v>
      </c>
      <c r="M37" s="72">
        <v>14.619</v>
      </c>
      <c r="N37" s="12">
        <v>646.78099999999995</v>
      </c>
      <c r="O37" s="72">
        <v>3.125</v>
      </c>
      <c r="P37" s="72">
        <v>9.2750000000000004</v>
      </c>
      <c r="Q37" s="12">
        <v>89.025999999999996</v>
      </c>
      <c r="R37" s="72">
        <v>0.43</v>
      </c>
      <c r="S37" s="72">
        <v>27.478000000000002</v>
      </c>
      <c r="T37" s="12">
        <v>735.80700000000002</v>
      </c>
      <c r="U37" s="72">
        <v>3.5550000000000002</v>
      </c>
      <c r="V37" s="72">
        <v>7.5819999999999999</v>
      </c>
      <c r="W37" s="12">
        <v>3492.4589999999998</v>
      </c>
      <c r="X37" s="72">
        <v>16.873000000000001</v>
      </c>
      <c r="Y37" s="72">
        <v>1.893</v>
      </c>
      <c r="Z37" s="12">
        <v>4228.2659999999996</v>
      </c>
      <c r="AA37" s="72">
        <v>20.428000000000001</v>
      </c>
      <c r="AB37" s="72">
        <v>1.0760000000000001</v>
      </c>
      <c r="AC37" s="12">
        <v>13736.725</v>
      </c>
      <c r="AD37" s="72">
        <v>66.366</v>
      </c>
      <c r="AE37" s="72">
        <v>0.32600000000000001</v>
      </c>
      <c r="AF37" s="12">
        <v>57.951999999999998</v>
      </c>
      <c r="AG37" s="72">
        <v>0.28000000000000003</v>
      </c>
      <c r="AH37" s="72">
        <v>30.986000000000001</v>
      </c>
      <c r="AI37" s="12">
        <v>457.09</v>
      </c>
      <c r="AJ37" s="72">
        <v>2.2080000000000002</v>
      </c>
      <c r="AK37" s="72">
        <v>4.6340000000000003</v>
      </c>
      <c r="AL37" s="12">
        <v>515.04300000000001</v>
      </c>
      <c r="AM37" s="72">
        <v>2.488</v>
      </c>
      <c r="AN37" s="72">
        <v>2.6560000000000001</v>
      </c>
      <c r="AO37" s="12">
        <v>14251.768</v>
      </c>
      <c r="AP37" s="72">
        <v>68.853999999999999</v>
      </c>
      <c r="AQ37" s="72">
        <v>0.30399999999999999</v>
      </c>
      <c r="AR37" s="12">
        <v>155.19900000000001</v>
      </c>
      <c r="AS37" s="72">
        <v>0.75</v>
      </c>
      <c r="AT37" s="72">
        <v>18.149000000000001</v>
      </c>
      <c r="AU37" s="12">
        <v>61.225999999999999</v>
      </c>
      <c r="AV37" s="72">
        <v>0.29599999999999999</v>
      </c>
      <c r="AW37" s="72">
        <v>29.763000000000002</v>
      </c>
      <c r="AX37" s="12">
        <v>545.76499999999999</v>
      </c>
      <c r="AY37" s="72">
        <v>2.637</v>
      </c>
      <c r="AZ37" s="72">
        <v>8.9749999999999996</v>
      </c>
      <c r="BA37" s="12">
        <v>606.99099999999999</v>
      </c>
      <c r="BB37" s="72">
        <v>2.9329999999999998</v>
      </c>
      <c r="BC37" s="72">
        <v>8.8109999999999999</v>
      </c>
      <c r="BD37" s="12">
        <v>133.77600000000001</v>
      </c>
      <c r="BE37" s="72">
        <v>0.64600000000000002</v>
      </c>
      <c r="BF37" s="72">
        <v>20.181999999999999</v>
      </c>
      <c r="BG37" s="12">
        <v>740.76700000000005</v>
      </c>
      <c r="BH37" s="72">
        <v>3.5790000000000002</v>
      </c>
      <c r="BI37" s="72">
        <v>8.157</v>
      </c>
      <c r="BJ37" s="12">
        <v>2592.7109999999998</v>
      </c>
      <c r="BK37" s="72">
        <v>12.526</v>
      </c>
      <c r="BL37" s="72">
        <v>3.0990000000000002</v>
      </c>
      <c r="BM37" s="12">
        <v>2958.0050000000001</v>
      </c>
      <c r="BN37" s="72">
        <v>14.291</v>
      </c>
      <c r="BO37" s="72">
        <v>2.698</v>
      </c>
      <c r="BP37" s="12">
        <v>5550.7160000000003</v>
      </c>
      <c r="BQ37" s="72">
        <v>26.817</v>
      </c>
      <c r="BR37" s="72">
        <v>0.998</v>
      </c>
      <c r="BS37" s="12">
        <v>6446.6809999999996</v>
      </c>
      <c r="BT37" s="72">
        <v>31.146000000000001</v>
      </c>
      <c r="BU37" s="72">
        <v>0.65</v>
      </c>
      <c r="BV37" s="12">
        <v>20698.449000000001</v>
      </c>
      <c r="BW37" s="72">
        <v>100</v>
      </c>
      <c r="BX37" s="72">
        <v>6.7000000000000004E-2</v>
      </c>
      <c r="BY37" s="13"/>
      <c r="BZ37" s="13"/>
    </row>
    <row r="38" spans="1:78" ht="12.75" customHeight="1">
      <c r="A38" s="122" t="s">
        <v>44</v>
      </c>
      <c r="B38" s="71" t="s">
        <v>44</v>
      </c>
      <c r="C38" s="71" t="s">
        <v>26</v>
      </c>
      <c r="D38" s="34">
        <v>45627</v>
      </c>
      <c r="E38" s="12">
        <v>9588.1059999999998</v>
      </c>
      <c r="F38" s="72">
        <v>46.101999999999997</v>
      </c>
      <c r="G38" s="72">
        <v>0.65900000000000003</v>
      </c>
      <c r="H38" s="12">
        <v>381.447</v>
      </c>
      <c r="I38" s="72">
        <v>1.8340000000000001</v>
      </c>
      <c r="J38" s="72">
        <v>11.215</v>
      </c>
      <c r="K38" s="12">
        <v>387.661</v>
      </c>
      <c r="L38" s="72">
        <v>1.8640000000000001</v>
      </c>
      <c r="M38" s="72">
        <v>11.212</v>
      </c>
      <c r="N38" s="12">
        <v>769.10799999999995</v>
      </c>
      <c r="O38" s="72">
        <v>3.698</v>
      </c>
      <c r="P38" s="72">
        <v>6.6559999999999997</v>
      </c>
      <c r="Q38" s="12">
        <v>130.70699999999999</v>
      </c>
      <c r="R38" s="72">
        <v>0.628</v>
      </c>
      <c r="S38" s="72">
        <v>18.103000000000002</v>
      </c>
      <c r="T38" s="12">
        <v>899.81500000000005</v>
      </c>
      <c r="U38" s="72">
        <v>4.327</v>
      </c>
      <c r="V38" s="72">
        <v>5.4989999999999997</v>
      </c>
      <c r="W38" s="12">
        <v>3401.7159999999999</v>
      </c>
      <c r="X38" s="72">
        <v>16.356000000000002</v>
      </c>
      <c r="Y38" s="72">
        <v>1.7569999999999999</v>
      </c>
      <c r="Z38" s="12">
        <v>4301.5320000000002</v>
      </c>
      <c r="AA38" s="72">
        <v>20.683</v>
      </c>
      <c r="AB38" s="72">
        <v>1.085</v>
      </c>
      <c r="AC38" s="12">
        <v>13889.638000000001</v>
      </c>
      <c r="AD38" s="72">
        <v>66.784999999999997</v>
      </c>
      <c r="AE38" s="72">
        <v>0.28999999999999998</v>
      </c>
      <c r="AF38" s="12">
        <v>22.038</v>
      </c>
      <c r="AG38" s="72">
        <v>0.106</v>
      </c>
      <c r="AH38" s="72">
        <v>43.289000000000001</v>
      </c>
      <c r="AI38" s="12">
        <v>448.95699999999999</v>
      </c>
      <c r="AJ38" s="72">
        <v>2.1589999999999998</v>
      </c>
      <c r="AK38" s="72">
        <v>2.93</v>
      </c>
      <c r="AL38" s="12">
        <v>470.995</v>
      </c>
      <c r="AM38" s="72">
        <v>2.2650000000000001</v>
      </c>
      <c r="AN38" s="72">
        <v>2.4009999999999998</v>
      </c>
      <c r="AO38" s="12">
        <v>14360.633</v>
      </c>
      <c r="AP38" s="72">
        <v>69.05</v>
      </c>
      <c r="AQ38" s="72">
        <v>0.27300000000000002</v>
      </c>
      <c r="AR38" s="12">
        <v>127.74299999999999</v>
      </c>
      <c r="AS38" s="72">
        <v>0.61399999999999999</v>
      </c>
      <c r="AT38" s="72">
        <v>19.009</v>
      </c>
      <c r="AU38" s="12">
        <v>96.335999999999999</v>
      </c>
      <c r="AV38" s="72">
        <v>0.46300000000000002</v>
      </c>
      <c r="AW38" s="72">
        <v>24.594999999999999</v>
      </c>
      <c r="AX38" s="12">
        <v>442.255</v>
      </c>
      <c r="AY38" s="72">
        <v>2.1259999999999999</v>
      </c>
      <c r="AZ38" s="72">
        <v>10.644</v>
      </c>
      <c r="BA38" s="12">
        <v>538.59100000000001</v>
      </c>
      <c r="BB38" s="72">
        <v>2.59</v>
      </c>
      <c r="BC38" s="72">
        <v>10.583</v>
      </c>
      <c r="BD38" s="12">
        <v>172.583</v>
      </c>
      <c r="BE38" s="72">
        <v>0.83</v>
      </c>
      <c r="BF38" s="72">
        <v>22.564</v>
      </c>
      <c r="BG38" s="12">
        <v>711.17399999999998</v>
      </c>
      <c r="BH38" s="72">
        <v>3.42</v>
      </c>
      <c r="BI38" s="72">
        <v>10.147</v>
      </c>
      <c r="BJ38" s="12">
        <v>2540.1289999999999</v>
      </c>
      <c r="BK38" s="72">
        <v>12.214</v>
      </c>
      <c r="BL38" s="72">
        <v>3.609</v>
      </c>
      <c r="BM38" s="12">
        <v>3057.7269999999999</v>
      </c>
      <c r="BN38" s="72">
        <v>14.702</v>
      </c>
      <c r="BO38" s="72">
        <v>3.319</v>
      </c>
      <c r="BP38" s="12">
        <v>5597.8559999999998</v>
      </c>
      <c r="BQ38" s="72">
        <v>26.916</v>
      </c>
      <c r="BR38" s="72">
        <v>1.68</v>
      </c>
      <c r="BS38" s="12">
        <v>6436.7730000000001</v>
      </c>
      <c r="BT38" s="72">
        <v>30.95</v>
      </c>
      <c r="BU38" s="72">
        <v>0.60599999999999998</v>
      </c>
      <c r="BV38" s="12">
        <v>20797.405999999999</v>
      </c>
      <c r="BW38" s="72">
        <v>100</v>
      </c>
      <c r="BX38" s="72">
        <v>5.6000000000000001E-2</v>
      </c>
      <c r="BY38" s="13"/>
      <c r="BZ38" s="13"/>
    </row>
    <row r="39" spans="1:78" ht="12.75" customHeight="1">
      <c r="A39" s="122" t="s">
        <v>44</v>
      </c>
      <c r="B39" s="71" t="s">
        <v>44</v>
      </c>
      <c r="C39" s="71" t="s">
        <v>26</v>
      </c>
      <c r="D39" s="34">
        <v>45717</v>
      </c>
      <c r="E39" s="12">
        <v>9561.3819999999996</v>
      </c>
      <c r="F39" s="72">
        <v>45.768999999999998</v>
      </c>
      <c r="G39" s="72">
        <v>0.66100000000000003</v>
      </c>
      <c r="H39" s="12">
        <v>328.19099999999997</v>
      </c>
      <c r="I39" s="72">
        <v>1.571</v>
      </c>
      <c r="J39" s="72">
        <v>16.283000000000001</v>
      </c>
      <c r="K39" s="12">
        <v>312.99200000000002</v>
      </c>
      <c r="L39" s="72">
        <v>1.498</v>
      </c>
      <c r="M39" s="72">
        <v>14.315</v>
      </c>
      <c r="N39" s="12">
        <v>641.18200000000002</v>
      </c>
      <c r="O39" s="72">
        <v>3.069</v>
      </c>
      <c r="P39" s="72">
        <v>11.452999999999999</v>
      </c>
      <c r="Q39" s="12">
        <v>69.082999999999998</v>
      </c>
      <c r="R39" s="72">
        <v>0.33100000000000002</v>
      </c>
      <c r="S39" s="72">
        <v>25.38</v>
      </c>
      <c r="T39" s="12">
        <v>710.26499999999999</v>
      </c>
      <c r="U39" s="72">
        <v>3.4</v>
      </c>
      <c r="V39" s="72">
        <v>10.724</v>
      </c>
      <c r="W39" s="12">
        <v>3551.3139999999999</v>
      </c>
      <c r="X39" s="72">
        <v>17</v>
      </c>
      <c r="Y39" s="72">
        <v>2.3559999999999999</v>
      </c>
      <c r="Z39" s="12">
        <v>4261.5789999999997</v>
      </c>
      <c r="AA39" s="72">
        <v>20.399999999999999</v>
      </c>
      <c r="AB39" s="72">
        <v>1.1120000000000001</v>
      </c>
      <c r="AC39" s="12">
        <v>13822.960999999999</v>
      </c>
      <c r="AD39" s="72">
        <v>66.168999999999997</v>
      </c>
      <c r="AE39" s="72">
        <v>0.312</v>
      </c>
      <c r="AF39" s="12">
        <v>45.738</v>
      </c>
      <c r="AG39" s="72">
        <v>0.219</v>
      </c>
      <c r="AH39" s="72">
        <v>33.975000000000001</v>
      </c>
      <c r="AI39" s="12">
        <v>525.25400000000002</v>
      </c>
      <c r="AJ39" s="72">
        <v>2.5139999999999998</v>
      </c>
      <c r="AK39" s="72">
        <v>4.375</v>
      </c>
      <c r="AL39" s="12">
        <v>570.99300000000005</v>
      </c>
      <c r="AM39" s="72">
        <v>2.7330000000000001</v>
      </c>
      <c r="AN39" s="72">
        <v>2.5419999999999998</v>
      </c>
      <c r="AO39" s="12">
        <v>14393.954</v>
      </c>
      <c r="AP39" s="72">
        <v>68.902000000000001</v>
      </c>
      <c r="AQ39" s="72">
        <v>0.27400000000000002</v>
      </c>
      <c r="AR39" s="12">
        <v>134.565</v>
      </c>
      <c r="AS39" s="72">
        <v>0.64400000000000002</v>
      </c>
      <c r="AT39" s="72">
        <v>19.609000000000002</v>
      </c>
      <c r="AU39" s="12">
        <v>110.322</v>
      </c>
      <c r="AV39" s="72">
        <v>0.52800000000000002</v>
      </c>
      <c r="AW39" s="72">
        <v>22.170999999999999</v>
      </c>
      <c r="AX39" s="12">
        <v>494.33300000000003</v>
      </c>
      <c r="AY39" s="72">
        <v>2.3660000000000001</v>
      </c>
      <c r="AZ39" s="72">
        <v>10.446</v>
      </c>
      <c r="BA39" s="12">
        <v>604.65499999999997</v>
      </c>
      <c r="BB39" s="72">
        <v>2.8940000000000001</v>
      </c>
      <c r="BC39" s="72">
        <v>9.08</v>
      </c>
      <c r="BD39" s="12">
        <v>146.12</v>
      </c>
      <c r="BE39" s="72">
        <v>0.69899999999999995</v>
      </c>
      <c r="BF39" s="72">
        <v>17.411000000000001</v>
      </c>
      <c r="BG39" s="12">
        <v>750.77499999999998</v>
      </c>
      <c r="BH39" s="72">
        <v>3.5939999999999999</v>
      </c>
      <c r="BI39" s="72">
        <v>6.9960000000000004</v>
      </c>
      <c r="BJ39" s="12">
        <v>2635.8539999999998</v>
      </c>
      <c r="BK39" s="72">
        <v>12.618</v>
      </c>
      <c r="BL39" s="72">
        <v>4.0170000000000003</v>
      </c>
      <c r="BM39" s="12">
        <v>2975.1930000000002</v>
      </c>
      <c r="BN39" s="72">
        <v>14.242000000000001</v>
      </c>
      <c r="BO39" s="72">
        <v>2.6829999999999998</v>
      </c>
      <c r="BP39" s="12">
        <v>5611.0469999999996</v>
      </c>
      <c r="BQ39" s="72">
        <v>26.86</v>
      </c>
      <c r="BR39" s="72">
        <v>1.304</v>
      </c>
      <c r="BS39" s="12">
        <v>6496.3869999999997</v>
      </c>
      <c r="BT39" s="72">
        <v>31.097999999999999</v>
      </c>
      <c r="BU39" s="72">
        <v>0.63800000000000001</v>
      </c>
      <c r="BV39" s="12">
        <v>20890.341</v>
      </c>
      <c r="BW39" s="72">
        <v>100</v>
      </c>
      <c r="BX39" s="72">
        <v>6.0999999999999999E-2</v>
      </c>
      <c r="BY39" s="13"/>
      <c r="BZ39" s="13"/>
    </row>
    <row r="40" spans="1:78" ht="12.75" customHeight="1">
      <c r="A40" s="122" t="s">
        <v>44</v>
      </c>
      <c r="B40" s="71" t="s">
        <v>44</v>
      </c>
      <c r="C40" s="71" t="s">
        <v>26</v>
      </c>
      <c r="D40" s="34">
        <v>45809</v>
      </c>
      <c r="E40" s="12">
        <v>9673.8289999999997</v>
      </c>
      <c r="F40" s="72">
        <v>46.12</v>
      </c>
      <c r="G40" s="72">
        <v>0.53200000000000003</v>
      </c>
      <c r="H40" s="12">
        <v>420.82499999999999</v>
      </c>
      <c r="I40" s="72">
        <v>2.0059999999999998</v>
      </c>
      <c r="J40" s="72">
        <v>13.064</v>
      </c>
      <c r="K40" s="12">
        <v>372.35700000000003</v>
      </c>
      <c r="L40" s="72">
        <v>1.7749999999999999</v>
      </c>
      <c r="M40" s="72">
        <v>16.097999999999999</v>
      </c>
      <c r="N40" s="12">
        <v>793.18200000000002</v>
      </c>
      <c r="O40" s="72">
        <v>3.782</v>
      </c>
      <c r="P40" s="72">
        <v>10.201000000000001</v>
      </c>
      <c r="Q40" s="12">
        <v>59.334000000000003</v>
      </c>
      <c r="R40" s="72">
        <v>0.28299999999999997</v>
      </c>
      <c r="S40" s="72">
        <v>44.692</v>
      </c>
      <c r="T40" s="12">
        <v>852.51599999999996</v>
      </c>
      <c r="U40" s="72">
        <v>4.0640000000000001</v>
      </c>
      <c r="V40" s="72">
        <v>10.821</v>
      </c>
      <c r="W40" s="12">
        <v>3444.922</v>
      </c>
      <c r="X40" s="72">
        <v>16.423999999999999</v>
      </c>
      <c r="Y40" s="72">
        <v>2.88</v>
      </c>
      <c r="Z40" s="12">
        <v>4297.4380000000001</v>
      </c>
      <c r="AA40" s="72">
        <v>20.488</v>
      </c>
      <c r="AB40" s="72">
        <v>1.17</v>
      </c>
      <c r="AC40" s="12">
        <v>13971.266</v>
      </c>
      <c r="AD40" s="72">
        <v>66.608000000000004</v>
      </c>
      <c r="AE40" s="72">
        <v>0.28899999999999998</v>
      </c>
      <c r="AF40" s="12">
        <v>41.652999999999999</v>
      </c>
      <c r="AG40" s="72">
        <v>0.19900000000000001</v>
      </c>
      <c r="AH40" s="72">
        <v>42.442</v>
      </c>
      <c r="AI40" s="12">
        <v>491.154</v>
      </c>
      <c r="AJ40" s="72">
        <v>2.3420000000000001</v>
      </c>
      <c r="AK40" s="72">
        <v>3.9390000000000001</v>
      </c>
      <c r="AL40" s="12">
        <v>532.80600000000004</v>
      </c>
      <c r="AM40" s="72">
        <v>2.54</v>
      </c>
      <c r="AN40" s="72">
        <v>2.6760000000000002</v>
      </c>
      <c r="AO40" s="12">
        <v>14504.073</v>
      </c>
      <c r="AP40" s="72">
        <v>69.149000000000001</v>
      </c>
      <c r="AQ40" s="72">
        <v>0.27500000000000002</v>
      </c>
      <c r="AR40" s="12">
        <v>130.732</v>
      </c>
      <c r="AS40" s="72">
        <v>0.623</v>
      </c>
      <c r="AT40" s="72">
        <v>22.259</v>
      </c>
      <c r="AU40" s="12">
        <v>62.774000000000001</v>
      </c>
      <c r="AV40" s="72">
        <v>0.29899999999999999</v>
      </c>
      <c r="AW40" s="72">
        <v>28.646000000000001</v>
      </c>
      <c r="AX40" s="12">
        <v>545.44000000000005</v>
      </c>
      <c r="AY40" s="72">
        <v>2.6</v>
      </c>
      <c r="AZ40" s="72">
        <v>9.9700000000000006</v>
      </c>
      <c r="BA40" s="12">
        <v>608.21400000000006</v>
      </c>
      <c r="BB40" s="72">
        <v>2.9</v>
      </c>
      <c r="BC40" s="72">
        <v>9.32</v>
      </c>
      <c r="BD40" s="12">
        <v>71.484999999999999</v>
      </c>
      <c r="BE40" s="72">
        <v>0.34100000000000003</v>
      </c>
      <c r="BF40" s="72">
        <v>29.443000000000001</v>
      </c>
      <c r="BG40" s="12">
        <v>679.69899999999996</v>
      </c>
      <c r="BH40" s="72">
        <v>3.24</v>
      </c>
      <c r="BI40" s="72">
        <v>7.1950000000000003</v>
      </c>
      <c r="BJ40" s="12">
        <v>2398.8580000000002</v>
      </c>
      <c r="BK40" s="72">
        <v>11.436999999999999</v>
      </c>
      <c r="BL40" s="72">
        <v>4.335</v>
      </c>
      <c r="BM40" s="12">
        <v>3261.8710000000001</v>
      </c>
      <c r="BN40" s="72">
        <v>15.551</v>
      </c>
      <c r="BO40" s="72">
        <v>2.121</v>
      </c>
      <c r="BP40" s="12">
        <v>5660.7290000000003</v>
      </c>
      <c r="BQ40" s="72">
        <v>26.988</v>
      </c>
      <c r="BR40" s="72">
        <v>1.266</v>
      </c>
      <c r="BS40" s="12">
        <v>6471.16</v>
      </c>
      <c r="BT40" s="72">
        <v>30.850999999999999</v>
      </c>
      <c r="BU40" s="72">
        <v>0.66100000000000003</v>
      </c>
      <c r="BV40" s="12">
        <v>20975.232</v>
      </c>
      <c r="BW40" s="72">
        <v>100</v>
      </c>
      <c r="BX40" s="72">
        <v>8.4000000000000005E-2</v>
      </c>
      <c r="BY40" s="13"/>
      <c r="BZ40" s="13"/>
    </row>
    <row r="41" spans="1:78" ht="12.75" customHeight="1">
      <c r="A41" s="122" t="s">
        <v>44</v>
      </c>
      <c r="B41" s="71" t="s">
        <v>44</v>
      </c>
      <c r="C41" s="71" t="s">
        <v>26</v>
      </c>
      <c r="D41" s="34">
        <v>45901</v>
      </c>
      <c r="E41" s="12">
        <v>9664.9060000000009</v>
      </c>
      <c r="F41" s="72">
        <v>45.905000000000001</v>
      </c>
      <c r="G41" s="72">
        <v>0.58899999999999997</v>
      </c>
      <c r="H41" s="12">
        <v>457.767</v>
      </c>
      <c r="I41" s="72">
        <v>2.1739999999999999</v>
      </c>
      <c r="J41" s="72">
        <v>13.252000000000001</v>
      </c>
      <c r="K41" s="12">
        <v>341.32299999999998</v>
      </c>
      <c r="L41" s="72">
        <v>1.621</v>
      </c>
      <c r="M41" s="72">
        <v>15.901999999999999</v>
      </c>
      <c r="N41" s="12">
        <v>799.09</v>
      </c>
      <c r="O41" s="72">
        <v>3.7949999999999999</v>
      </c>
      <c r="P41" s="72">
        <v>9.7460000000000004</v>
      </c>
      <c r="Q41" s="12">
        <v>80.682000000000002</v>
      </c>
      <c r="R41" s="72">
        <v>0.38300000000000001</v>
      </c>
      <c r="S41" s="72">
        <v>31.564</v>
      </c>
      <c r="T41" s="12">
        <v>879.77200000000005</v>
      </c>
      <c r="U41" s="72">
        <v>4.1790000000000003</v>
      </c>
      <c r="V41" s="72">
        <v>9.173</v>
      </c>
      <c r="W41" s="12">
        <v>3370.5189999999998</v>
      </c>
      <c r="X41" s="72">
        <v>16.009</v>
      </c>
      <c r="Y41" s="72">
        <v>2.819</v>
      </c>
      <c r="Z41" s="12">
        <v>4250.2910000000002</v>
      </c>
      <c r="AA41" s="72">
        <v>20.187000000000001</v>
      </c>
      <c r="AB41" s="72">
        <v>1.0369999999999999</v>
      </c>
      <c r="AC41" s="12">
        <v>13915.197</v>
      </c>
      <c r="AD41" s="72">
        <v>66.091999999999999</v>
      </c>
      <c r="AE41" s="72">
        <v>0.29399999999999998</v>
      </c>
      <c r="AF41" s="12">
        <v>35.975000000000001</v>
      </c>
      <c r="AG41" s="72">
        <v>0.17100000000000001</v>
      </c>
      <c r="AH41" s="72">
        <v>53.03</v>
      </c>
      <c r="AI41" s="12">
        <v>513.97</v>
      </c>
      <c r="AJ41" s="72">
        <v>2.4409999999999998</v>
      </c>
      <c r="AK41" s="72">
        <v>4.2629999999999999</v>
      </c>
      <c r="AL41" s="12">
        <v>549.94500000000005</v>
      </c>
      <c r="AM41" s="72">
        <v>2.6120000000000001</v>
      </c>
      <c r="AN41" s="72">
        <v>2.839</v>
      </c>
      <c r="AO41" s="12">
        <v>14465.142</v>
      </c>
      <c r="AP41" s="72">
        <v>68.703999999999994</v>
      </c>
      <c r="AQ41" s="72">
        <v>0.26</v>
      </c>
      <c r="AR41" s="12">
        <v>154.25700000000001</v>
      </c>
      <c r="AS41" s="72">
        <v>0.73299999999999998</v>
      </c>
      <c r="AT41" s="72">
        <v>16.654</v>
      </c>
      <c r="AU41" s="12">
        <v>72.978999999999999</v>
      </c>
      <c r="AV41" s="72">
        <v>0.34699999999999998</v>
      </c>
      <c r="AW41" s="72">
        <v>29.460999999999999</v>
      </c>
      <c r="AX41" s="12">
        <v>488.85899999999998</v>
      </c>
      <c r="AY41" s="72">
        <v>2.3220000000000001</v>
      </c>
      <c r="AZ41" s="72">
        <v>14.569000000000001</v>
      </c>
      <c r="BA41" s="12">
        <v>561.83799999999997</v>
      </c>
      <c r="BB41" s="72">
        <v>2.669</v>
      </c>
      <c r="BC41" s="72">
        <v>12.327</v>
      </c>
      <c r="BD41" s="12">
        <v>160.41800000000001</v>
      </c>
      <c r="BE41" s="72">
        <v>0.76200000000000001</v>
      </c>
      <c r="BF41" s="72">
        <v>22.808</v>
      </c>
      <c r="BG41" s="12">
        <v>722.25599999999997</v>
      </c>
      <c r="BH41" s="72">
        <v>3.43</v>
      </c>
      <c r="BI41" s="72">
        <v>10.348000000000001</v>
      </c>
      <c r="BJ41" s="12">
        <v>2471.6759999999999</v>
      </c>
      <c r="BK41" s="72">
        <v>11.74</v>
      </c>
      <c r="BL41" s="72">
        <v>3.9169999999999998</v>
      </c>
      <c r="BM41" s="12">
        <v>3240.9169999999999</v>
      </c>
      <c r="BN41" s="72">
        <v>15.393000000000001</v>
      </c>
      <c r="BO41" s="72">
        <v>2.9020000000000001</v>
      </c>
      <c r="BP41" s="12">
        <v>5712.5929999999998</v>
      </c>
      <c r="BQ41" s="72">
        <v>27.132999999999999</v>
      </c>
      <c r="BR41" s="72">
        <v>1.232</v>
      </c>
      <c r="BS41" s="12">
        <v>6589.107</v>
      </c>
      <c r="BT41" s="72">
        <v>31.295999999999999</v>
      </c>
      <c r="BU41" s="72">
        <v>0.74099999999999999</v>
      </c>
      <c r="BV41" s="12">
        <v>21054.249</v>
      </c>
      <c r="BW41" s="72">
        <v>100</v>
      </c>
      <c r="BX41" s="72">
        <v>0.19400000000000001</v>
      </c>
      <c r="BY41" s="13"/>
      <c r="BZ41" s="13"/>
    </row>
    <row r="42" spans="1:78" ht="12.75" customHeight="1">
      <c r="A42" s="122" t="s">
        <v>44</v>
      </c>
      <c r="B42" s="71" t="s">
        <v>44</v>
      </c>
      <c r="C42" s="71" t="s">
        <v>26</v>
      </c>
      <c r="D42" s="34">
        <v>45992</v>
      </c>
      <c r="E42" s="12">
        <v>9727.6650000000009</v>
      </c>
      <c r="F42" s="72">
        <v>45.993000000000002</v>
      </c>
      <c r="G42" s="72">
        <v>0.52300000000000002</v>
      </c>
      <c r="H42" s="12">
        <v>308.18099999999998</v>
      </c>
      <c r="I42" s="72">
        <v>1.4570000000000001</v>
      </c>
      <c r="J42" s="72">
        <v>16.053000000000001</v>
      </c>
      <c r="K42" s="12">
        <v>382.15</v>
      </c>
      <c r="L42" s="72">
        <v>1.8069999999999999</v>
      </c>
      <c r="M42" s="72">
        <v>15.132</v>
      </c>
      <c r="N42" s="12">
        <v>690.33100000000002</v>
      </c>
      <c r="O42" s="72">
        <v>3.2639999999999998</v>
      </c>
      <c r="P42" s="72">
        <v>9.4290000000000003</v>
      </c>
      <c r="Q42" s="12">
        <v>101.264</v>
      </c>
      <c r="R42" s="72">
        <v>0.47899999999999998</v>
      </c>
      <c r="S42" s="72">
        <v>26.562999999999999</v>
      </c>
      <c r="T42" s="12">
        <v>791.59400000000005</v>
      </c>
      <c r="U42" s="72">
        <v>3.7429999999999999</v>
      </c>
      <c r="V42" s="72">
        <v>8.2449999999999992</v>
      </c>
      <c r="W42" s="12">
        <v>3510.8409999999999</v>
      </c>
      <c r="X42" s="72">
        <v>16.599</v>
      </c>
      <c r="Y42" s="72">
        <v>1.968</v>
      </c>
      <c r="Z42" s="12">
        <v>4302.4359999999997</v>
      </c>
      <c r="AA42" s="72">
        <v>20.341999999999999</v>
      </c>
      <c r="AB42" s="72">
        <v>1.2310000000000001</v>
      </c>
      <c r="AC42" s="12">
        <v>14030.101000000001</v>
      </c>
      <c r="AD42" s="72">
        <v>66.334999999999994</v>
      </c>
      <c r="AE42" s="72">
        <v>0.27700000000000002</v>
      </c>
      <c r="AF42" s="12">
        <v>17.951000000000001</v>
      </c>
      <c r="AG42" s="72">
        <v>8.5000000000000006E-2</v>
      </c>
      <c r="AH42" s="72">
        <v>52.695999999999998</v>
      </c>
      <c r="AI42" s="12">
        <v>485.63499999999999</v>
      </c>
      <c r="AJ42" s="72">
        <v>2.2959999999999998</v>
      </c>
      <c r="AK42" s="72">
        <v>3.907</v>
      </c>
      <c r="AL42" s="12">
        <v>503.58600000000001</v>
      </c>
      <c r="AM42" s="72">
        <v>2.3809999999999998</v>
      </c>
      <c r="AN42" s="72">
        <v>3.3239999999999998</v>
      </c>
      <c r="AO42" s="12">
        <v>14533.687</v>
      </c>
      <c r="AP42" s="72">
        <v>68.715000000000003</v>
      </c>
      <c r="AQ42" s="72">
        <v>0.27</v>
      </c>
      <c r="AR42" s="12">
        <v>186.464</v>
      </c>
      <c r="AS42" s="72">
        <v>0.88200000000000001</v>
      </c>
      <c r="AT42" s="72">
        <v>24.484999999999999</v>
      </c>
      <c r="AU42" s="12">
        <v>83.338999999999999</v>
      </c>
      <c r="AV42" s="72">
        <v>0.39400000000000002</v>
      </c>
      <c r="AW42" s="72">
        <v>40.316000000000003</v>
      </c>
      <c r="AX42" s="12">
        <v>398.00700000000001</v>
      </c>
      <c r="AY42" s="72">
        <v>1.8819999999999999</v>
      </c>
      <c r="AZ42" s="72">
        <v>15.173999999999999</v>
      </c>
      <c r="BA42" s="12">
        <v>481.346</v>
      </c>
      <c r="BB42" s="72">
        <v>2.2759999999999998</v>
      </c>
      <c r="BC42" s="72">
        <v>13.2</v>
      </c>
      <c r="BD42" s="12">
        <v>141.86799999999999</v>
      </c>
      <c r="BE42" s="72">
        <v>0.67100000000000004</v>
      </c>
      <c r="BF42" s="72">
        <v>26.692</v>
      </c>
      <c r="BG42" s="12">
        <v>623.21400000000006</v>
      </c>
      <c r="BH42" s="72">
        <v>2.9470000000000001</v>
      </c>
      <c r="BI42" s="72">
        <v>9.8170000000000002</v>
      </c>
      <c r="BJ42" s="12">
        <v>2352.5479999999998</v>
      </c>
      <c r="BK42" s="72">
        <v>11.122999999999999</v>
      </c>
      <c r="BL42" s="72">
        <v>3.8359999999999999</v>
      </c>
      <c r="BM42" s="12">
        <v>3454.6210000000001</v>
      </c>
      <c r="BN42" s="72">
        <v>16.332999999999998</v>
      </c>
      <c r="BO42" s="72">
        <v>2.8929999999999998</v>
      </c>
      <c r="BP42" s="12">
        <v>5807.1689999999999</v>
      </c>
      <c r="BQ42" s="72">
        <v>27.456</v>
      </c>
      <c r="BR42" s="72">
        <v>1.3069999999999999</v>
      </c>
      <c r="BS42" s="12">
        <v>6616.8469999999998</v>
      </c>
      <c r="BT42" s="72">
        <v>31.285</v>
      </c>
      <c r="BU42" s="72">
        <v>0.65300000000000002</v>
      </c>
      <c r="BV42" s="12">
        <v>21150.534</v>
      </c>
      <c r="BW42" s="72">
        <v>100</v>
      </c>
      <c r="BX42" s="72">
        <v>0.17599999999999999</v>
      </c>
      <c r="BY42" s="13"/>
      <c r="BZ42" s="13"/>
    </row>
    <row r="43" spans="1:78" ht="12.75" customHeight="1">
      <c r="A43" s="122" t="s">
        <v>44</v>
      </c>
      <c r="B43" s="71" t="s">
        <v>44</v>
      </c>
      <c r="C43" s="71" t="s">
        <v>26</v>
      </c>
      <c r="D43" s="34">
        <v>46082</v>
      </c>
      <c r="E43" s="12">
        <v>9789.9410000000007</v>
      </c>
      <c r="F43" s="72">
        <v>46.043999999999997</v>
      </c>
      <c r="G43" s="72">
        <v>0.65900000000000003</v>
      </c>
      <c r="H43" s="12">
        <v>340.39100000000002</v>
      </c>
      <c r="I43" s="72">
        <v>1.601</v>
      </c>
      <c r="J43" s="72">
        <v>16.913</v>
      </c>
      <c r="K43" s="12">
        <v>354.09500000000003</v>
      </c>
      <c r="L43" s="72">
        <v>1.665</v>
      </c>
      <c r="M43" s="72">
        <v>17.763000000000002</v>
      </c>
      <c r="N43" s="12">
        <v>694.48599999999999</v>
      </c>
      <c r="O43" s="72">
        <v>3.266</v>
      </c>
      <c r="P43" s="72">
        <v>10.81</v>
      </c>
      <c r="Q43" s="12">
        <v>84.825999999999993</v>
      </c>
      <c r="R43" s="72">
        <v>0.39900000000000002</v>
      </c>
      <c r="S43" s="72">
        <v>37.56</v>
      </c>
      <c r="T43" s="12">
        <v>779.31200000000001</v>
      </c>
      <c r="U43" s="72">
        <v>3.665</v>
      </c>
      <c r="V43" s="72">
        <v>10.47</v>
      </c>
      <c r="W43" s="12">
        <v>3454.4250000000002</v>
      </c>
      <c r="X43" s="72">
        <v>16.247</v>
      </c>
      <c r="Y43" s="72">
        <v>2.508</v>
      </c>
      <c r="Z43" s="12">
        <v>4233.7370000000001</v>
      </c>
      <c r="AA43" s="72">
        <v>19.911999999999999</v>
      </c>
      <c r="AB43" s="72">
        <v>1.0029999999999999</v>
      </c>
      <c r="AC43" s="12">
        <v>14023.678</v>
      </c>
      <c r="AD43" s="72">
        <v>65.956000000000003</v>
      </c>
      <c r="AE43" s="72">
        <v>0.30099999999999999</v>
      </c>
      <c r="AF43" s="12">
        <v>38.429000000000002</v>
      </c>
      <c r="AG43" s="72">
        <v>0.18099999999999999</v>
      </c>
      <c r="AH43" s="72">
        <v>43.62</v>
      </c>
      <c r="AI43" s="12">
        <v>544.11800000000005</v>
      </c>
      <c r="AJ43" s="72">
        <v>2.5590000000000002</v>
      </c>
      <c r="AK43" s="72">
        <v>3.6549999999999998</v>
      </c>
      <c r="AL43" s="12">
        <v>582.548</v>
      </c>
      <c r="AM43" s="72">
        <v>2.74</v>
      </c>
      <c r="AN43" s="72">
        <v>1.921</v>
      </c>
      <c r="AO43" s="12">
        <v>14606.226000000001</v>
      </c>
      <c r="AP43" s="72">
        <v>68.695999999999998</v>
      </c>
      <c r="AQ43" s="72">
        <v>0.27500000000000002</v>
      </c>
      <c r="AR43" s="12">
        <v>142.62299999999999</v>
      </c>
      <c r="AS43" s="72">
        <v>0.67100000000000004</v>
      </c>
      <c r="AT43" s="72">
        <v>23.411000000000001</v>
      </c>
      <c r="AU43" s="12">
        <v>65.367999999999995</v>
      </c>
      <c r="AV43" s="72">
        <v>0.307</v>
      </c>
      <c r="AW43" s="72">
        <v>40.115000000000002</v>
      </c>
      <c r="AX43" s="12">
        <v>407.79300000000001</v>
      </c>
      <c r="AY43" s="72">
        <v>1.9179999999999999</v>
      </c>
      <c r="AZ43" s="72">
        <v>17.497</v>
      </c>
      <c r="BA43" s="12">
        <v>473.161</v>
      </c>
      <c r="BB43" s="72">
        <v>2.2250000000000001</v>
      </c>
      <c r="BC43" s="72">
        <v>15.756</v>
      </c>
      <c r="BD43" s="12">
        <v>139.535</v>
      </c>
      <c r="BE43" s="72">
        <v>0.65600000000000003</v>
      </c>
      <c r="BF43" s="72">
        <v>24.158999999999999</v>
      </c>
      <c r="BG43" s="12">
        <v>612.69500000000005</v>
      </c>
      <c r="BH43" s="72">
        <v>2.8820000000000001</v>
      </c>
      <c r="BI43" s="72">
        <v>13.712999999999999</v>
      </c>
      <c r="BJ43" s="12">
        <v>2589.933</v>
      </c>
      <c r="BK43" s="72">
        <v>12.180999999999999</v>
      </c>
      <c r="BL43" s="72">
        <v>3.5539999999999998</v>
      </c>
      <c r="BM43" s="12">
        <v>3310.6019999999999</v>
      </c>
      <c r="BN43" s="72">
        <v>15.57</v>
      </c>
      <c r="BO43" s="72">
        <v>2.6139999999999999</v>
      </c>
      <c r="BP43" s="12">
        <v>5900.5349999999999</v>
      </c>
      <c r="BQ43" s="72">
        <v>27.751000000000001</v>
      </c>
      <c r="BR43" s="72">
        <v>1.55</v>
      </c>
      <c r="BS43" s="12">
        <v>6655.8530000000001</v>
      </c>
      <c r="BT43" s="72">
        <v>31.303999999999998</v>
      </c>
      <c r="BU43" s="72">
        <v>0.66200000000000003</v>
      </c>
      <c r="BV43" s="12">
        <v>21262.079000000002</v>
      </c>
      <c r="BW43" s="72">
        <v>100</v>
      </c>
      <c r="BX43" s="72">
        <v>0.23</v>
      </c>
      <c r="BY43" s="13"/>
      <c r="BZ43" s="13"/>
    </row>
    <row r="44" spans="1:78" ht="12.75" customHeight="1">
      <c r="A44" s="122" t="s">
        <v>44</v>
      </c>
      <c r="B44" s="71" t="s">
        <v>44</v>
      </c>
      <c r="C44" s="71" t="s">
        <v>26</v>
      </c>
      <c r="D44" s="34">
        <v>46174</v>
      </c>
      <c r="E44" s="12">
        <v>9825.4950000000008</v>
      </c>
      <c r="F44" s="72">
        <v>45.904000000000003</v>
      </c>
      <c r="G44" s="72">
        <v>0.51600000000000001</v>
      </c>
      <c r="H44" s="12">
        <v>396.22</v>
      </c>
      <c r="I44" s="72">
        <v>1.851</v>
      </c>
      <c r="J44" s="72">
        <v>14.164</v>
      </c>
      <c r="K44" s="12">
        <v>299.37299999999999</v>
      </c>
      <c r="L44" s="72">
        <v>1.399</v>
      </c>
      <c r="M44" s="72">
        <v>15.499000000000001</v>
      </c>
      <c r="N44" s="12">
        <v>695.59299999999996</v>
      </c>
      <c r="O44" s="72">
        <v>3.25</v>
      </c>
      <c r="P44" s="72">
        <v>10.512</v>
      </c>
      <c r="Q44" s="12">
        <v>79.894999999999996</v>
      </c>
      <c r="R44" s="72">
        <v>0.373</v>
      </c>
      <c r="S44" s="72">
        <v>23.57</v>
      </c>
      <c r="T44" s="12">
        <v>775.48800000000006</v>
      </c>
      <c r="U44" s="72">
        <v>3.6230000000000002</v>
      </c>
      <c r="V44" s="72">
        <v>9.8209999999999997</v>
      </c>
      <c r="W44" s="12">
        <v>3567.5549999999998</v>
      </c>
      <c r="X44" s="72">
        <v>16.667000000000002</v>
      </c>
      <c r="Y44" s="72">
        <v>2.254</v>
      </c>
      <c r="Z44" s="12">
        <v>4343.0429999999997</v>
      </c>
      <c r="AA44" s="72">
        <v>20.29</v>
      </c>
      <c r="AB44" s="72">
        <v>0.79400000000000004</v>
      </c>
      <c r="AC44" s="12">
        <v>14168.538</v>
      </c>
      <c r="AD44" s="72">
        <v>66.194000000000003</v>
      </c>
      <c r="AE44" s="72">
        <v>0.23799999999999999</v>
      </c>
      <c r="AF44" s="12">
        <v>55.460999999999999</v>
      </c>
      <c r="AG44" s="72">
        <v>0.25900000000000001</v>
      </c>
      <c r="AH44" s="72">
        <v>36.966000000000001</v>
      </c>
      <c r="AI44" s="12">
        <v>517.22</v>
      </c>
      <c r="AJ44" s="72">
        <v>2.4159999999999999</v>
      </c>
      <c r="AK44" s="72">
        <v>3.37</v>
      </c>
      <c r="AL44" s="12">
        <v>572.68100000000004</v>
      </c>
      <c r="AM44" s="72">
        <v>2.6749999999999998</v>
      </c>
      <c r="AN44" s="72">
        <v>2.5590000000000002</v>
      </c>
      <c r="AO44" s="12">
        <v>14741.218999999999</v>
      </c>
      <c r="AP44" s="72">
        <v>68.869</v>
      </c>
      <c r="AQ44" s="72">
        <v>0.22900000000000001</v>
      </c>
      <c r="AR44" s="12">
        <v>119.05200000000001</v>
      </c>
      <c r="AS44" s="72">
        <v>0.55600000000000005</v>
      </c>
      <c r="AT44" s="72">
        <v>29.617000000000001</v>
      </c>
      <c r="AU44" s="12">
        <v>95.905000000000001</v>
      </c>
      <c r="AV44" s="72">
        <v>0.44800000000000001</v>
      </c>
      <c r="AW44" s="72">
        <v>28.111000000000001</v>
      </c>
      <c r="AX44" s="12">
        <v>589.03599999999994</v>
      </c>
      <c r="AY44" s="72">
        <v>2.7519999999999998</v>
      </c>
      <c r="AZ44" s="72">
        <v>9.3569999999999993</v>
      </c>
      <c r="BA44" s="12">
        <v>684.94100000000003</v>
      </c>
      <c r="BB44" s="72">
        <v>3.2</v>
      </c>
      <c r="BC44" s="72">
        <v>7.9329999999999998</v>
      </c>
      <c r="BD44" s="12">
        <v>172.43199999999999</v>
      </c>
      <c r="BE44" s="72">
        <v>0.80600000000000005</v>
      </c>
      <c r="BF44" s="72">
        <v>24.077000000000002</v>
      </c>
      <c r="BG44" s="12">
        <v>857.37300000000005</v>
      </c>
      <c r="BH44" s="72">
        <v>4.0060000000000002</v>
      </c>
      <c r="BI44" s="72">
        <v>7.4640000000000004</v>
      </c>
      <c r="BJ44" s="12">
        <v>2153.33</v>
      </c>
      <c r="BK44" s="72">
        <v>10.06</v>
      </c>
      <c r="BL44" s="72">
        <v>4.077</v>
      </c>
      <c r="BM44" s="12">
        <v>3533.694</v>
      </c>
      <c r="BN44" s="72">
        <v>16.509</v>
      </c>
      <c r="BO44" s="72">
        <v>1.9690000000000001</v>
      </c>
      <c r="BP44" s="12">
        <v>5687.0240000000003</v>
      </c>
      <c r="BQ44" s="72">
        <v>26.568999999999999</v>
      </c>
      <c r="BR44" s="72">
        <v>1.3919999999999999</v>
      </c>
      <c r="BS44" s="12">
        <v>6663.45</v>
      </c>
      <c r="BT44" s="72">
        <v>31.131</v>
      </c>
      <c r="BU44" s="72">
        <v>0.50900000000000001</v>
      </c>
      <c r="BV44" s="12">
        <v>21404.669000000002</v>
      </c>
      <c r="BW44" s="72">
        <v>100</v>
      </c>
      <c r="BX44" s="72">
        <v>2.9000000000000001E-2</v>
      </c>
      <c r="BY44" s="13"/>
      <c r="BZ44" s="13"/>
    </row>
    <row r="45" spans="1:78" ht="12.75" customHeight="1">
      <c r="A45" s="122" t="s">
        <v>44</v>
      </c>
      <c r="B45" s="71" t="s">
        <v>44</v>
      </c>
      <c r="C45" s="71" t="s">
        <v>24</v>
      </c>
      <c r="D45" s="34">
        <v>41883</v>
      </c>
      <c r="E45" s="12">
        <v>5034.0659999999998</v>
      </c>
      <c r="F45" s="72">
        <v>58.536999999999999</v>
      </c>
      <c r="G45" s="72">
        <v>0.59599999999999997</v>
      </c>
      <c r="H45" s="12">
        <v>133.773</v>
      </c>
      <c r="I45" s="72">
        <v>1.556</v>
      </c>
      <c r="J45" s="72">
        <v>33.35</v>
      </c>
      <c r="K45" s="12">
        <v>144.53399999999999</v>
      </c>
      <c r="L45" s="72">
        <v>1.681</v>
      </c>
      <c r="M45" s="72">
        <v>27.815000000000001</v>
      </c>
      <c r="N45" s="12">
        <v>278.30599999999998</v>
      </c>
      <c r="O45" s="72">
        <v>3.2360000000000002</v>
      </c>
      <c r="P45" s="72">
        <v>23.222999999999999</v>
      </c>
      <c r="Q45" s="12">
        <v>13.353999999999999</v>
      </c>
      <c r="R45" s="72">
        <v>0.155</v>
      </c>
      <c r="S45" s="72">
        <v>58.012</v>
      </c>
      <c r="T45" s="12">
        <v>291.66000000000003</v>
      </c>
      <c r="U45" s="72">
        <v>3.391</v>
      </c>
      <c r="V45" s="72">
        <v>22.492999999999999</v>
      </c>
      <c r="W45" s="12">
        <v>670.78399999999999</v>
      </c>
      <c r="X45" s="72">
        <v>7.8</v>
      </c>
      <c r="Y45" s="72">
        <v>9.8849999999999998</v>
      </c>
      <c r="Z45" s="12">
        <v>962.44399999999996</v>
      </c>
      <c r="AA45" s="72">
        <v>11.191000000000001</v>
      </c>
      <c r="AB45" s="72">
        <v>1.569</v>
      </c>
      <c r="AC45" s="12">
        <v>5996.5110000000004</v>
      </c>
      <c r="AD45" s="72">
        <v>69.727999999999994</v>
      </c>
      <c r="AE45" s="72">
        <v>0.39600000000000002</v>
      </c>
      <c r="AF45" s="12">
        <v>7.4020000000000001</v>
      </c>
      <c r="AG45" s="72">
        <v>8.5999999999999993E-2</v>
      </c>
      <c r="AH45" s="72">
        <v>98.906999999999996</v>
      </c>
      <c r="AI45" s="12">
        <v>346.755</v>
      </c>
      <c r="AJ45" s="72">
        <v>4.032</v>
      </c>
      <c r="AK45" s="72">
        <v>3.1920000000000002</v>
      </c>
      <c r="AL45" s="12">
        <v>354.15600000000001</v>
      </c>
      <c r="AM45" s="72">
        <v>4.1180000000000003</v>
      </c>
      <c r="AN45" s="72">
        <v>2.4049999999999998</v>
      </c>
      <c r="AO45" s="12">
        <v>6350.6670000000004</v>
      </c>
      <c r="AP45" s="72">
        <v>73.846999999999994</v>
      </c>
      <c r="AQ45" s="72">
        <v>0.36299999999999999</v>
      </c>
      <c r="AR45" s="12">
        <v>47.421999999999997</v>
      </c>
      <c r="AS45" s="72">
        <v>0.55100000000000005</v>
      </c>
      <c r="AT45" s="72">
        <v>52.570999999999998</v>
      </c>
      <c r="AU45" s="12">
        <v>16.292999999999999</v>
      </c>
      <c r="AV45" s="72">
        <v>0.189</v>
      </c>
      <c r="AW45" s="72">
        <v>61.314999999999998</v>
      </c>
      <c r="AX45" s="12">
        <v>317.91199999999998</v>
      </c>
      <c r="AY45" s="72">
        <v>3.6970000000000001</v>
      </c>
      <c r="AZ45" s="72">
        <v>19.04</v>
      </c>
      <c r="BA45" s="12">
        <v>334.20600000000002</v>
      </c>
      <c r="BB45" s="72">
        <v>3.8860000000000001</v>
      </c>
      <c r="BC45" s="72">
        <v>17.581</v>
      </c>
      <c r="BD45" s="12">
        <v>229.33</v>
      </c>
      <c r="BE45" s="72">
        <v>2.6669999999999998</v>
      </c>
      <c r="BF45" s="72">
        <v>27.824999999999999</v>
      </c>
      <c r="BG45" s="12">
        <v>563.53599999999994</v>
      </c>
      <c r="BH45" s="72">
        <v>6.5529999999999999</v>
      </c>
      <c r="BI45" s="72">
        <v>13.904</v>
      </c>
      <c r="BJ45" s="12">
        <v>780.34199999999998</v>
      </c>
      <c r="BK45" s="72">
        <v>9.0739999999999998</v>
      </c>
      <c r="BL45" s="72">
        <v>12.53</v>
      </c>
      <c r="BM45" s="12">
        <v>857.83299999999997</v>
      </c>
      <c r="BN45" s="72">
        <v>9.9749999999999996</v>
      </c>
      <c r="BO45" s="72">
        <v>7.1669999999999998</v>
      </c>
      <c r="BP45" s="12">
        <v>1638.175</v>
      </c>
      <c r="BQ45" s="72">
        <v>19.048999999999999</v>
      </c>
      <c r="BR45" s="72">
        <v>4.7640000000000002</v>
      </c>
      <c r="BS45" s="12">
        <v>2249.1329999999998</v>
      </c>
      <c r="BT45" s="72">
        <v>26.152999999999999</v>
      </c>
      <c r="BU45" s="72">
        <v>1.0029999999999999</v>
      </c>
      <c r="BV45" s="12">
        <v>8599.7999999999993</v>
      </c>
      <c r="BW45" s="72">
        <v>100</v>
      </c>
      <c r="BX45" s="72">
        <v>0.26200000000000001</v>
      </c>
      <c r="BY45" s="13"/>
      <c r="BZ45" s="13"/>
    </row>
    <row r="46" spans="1:78" ht="12.75" customHeight="1">
      <c r="A46" s="122" t="s">
        <v>44</v>
      </c>
      <c r="B46" s="71" t="s">
        <v>44</v>
      </c>
      <c r="C46" s="71" t="s">
        <v>24</v>
      </c>
      <c r="D46" s="34">
        <v>41974</v>
      </c>
      <c r="E46" s="12">
        <v>5082.0330000000004</v>
      </c>
      <c r="F46" s="72">
        <v>58.688000000000002</v>
      </c>
      <c r="G46" s="72">
        <v>0.621</v>
      </c>
      <c r="H46" s="12">
        <v>187.29900000000001</v>
      </c>
      <c r="I46" s="72">
        <v>2.1629999999999998</v>
      </c>
      <c r="J46" s="72">
        <v>21.167999999999999</v>
      </c>
      <c r="K46" s="12">
        <v>215.74299999999999</v>
      </c>
      <c r="L46" s="72">
        <v>2.4910000000000001</v>
      </c>
      <c r="M46" s="72">
        <v>23.343</v>
      </c>
      <c r="N46" s="12">
        <v>403.04199999999997</v>
      </c>
      <c r="O46" s="72">
        <v>4.6539999999999999</v>
      </c>
      <c r="P46" s="72">
        <v>11.855</v>
      </c>
      <c r="Q46" s="12">
        <v>17.061</v>
      </c>
      <c r="R46" s="72">
        <v>0.19700000000000001</v>
      </c>
      <c r="S46" s="72">
        <v>69.162000000000006</v>
      </c>
      <c r="T46" s="12">
        <v>420.10399999999998</v>
      </c>
      <c r="U46" s="72">
        <v>4.851</v>
      </c>
      <c r="V46" s="72">
        <v>11.226000000000001</v>
      </c>
      <c r="W46" s="12">
        <v>551.072</v>
      </c>
      <c r="X46" s="72">
        <v>6.3639999999999999</v>
      </c>
      <c r="Y46" s="72">
        <v>8.9339999999999993</v>
      </c>
      <c r="Z46" s="12">
        <v>971.17600000000004</v>
      </c>
      <c r="AA46" s="72">
        <v>11.215</v>
      </c>
      <c r="AB46" s="72">
        <v>2.4769999999999999</v>
      </c>
      <c r="AC46" s="12">
        <v>6053.2089999999998</v>
      </c>
      <c r="AD46" s="72">
        <v>69.903000000000006</v>
      </c>
      <c r="AE46" s="72">
        <v>0.44</v>
      </c>
      <c r="AF46" s="12">
        <v>14.183</v>
      </c>
      <c r="AG46" s="72">
        <v>0.16400000000000001</v>
      </c>
      <c r="AH46" s="72">
        <v>106.53700000000001</v>
      </c>
      <c r="AI46" s="12">
        <v>329.96600000000001</v>
      </c>
      <c r="AJ46" s="72">
        <v>3.81</v>
      </c>
      <c r="AK46" s="72">
        <v>5.1130000000000004</v>
      </c>
      <c r="AL46" s="12">
        <v>344.149</v>
      </c>
      <c r="AM46" s="72">
        <v>3.9740000000000002</v>
      </c>
      <c r="AN46" s="72">
        <v>2.5550000000000002</v>
      </c>
      <c r="AO46" s="12">
        <v>6397.3580000000002</v>
      </c>
      <c r="AP46" s="72">
        <v>73.878</v>
      </c>
      <c r="AQ46" s="72">
        <v>0.39300000000000002</v>
      </c>
      <c r="AR46" s="12">
        <v>42.850999999999999</v>
      </c>
      <c r="AS46" s="72">
        <v>0.495</v>
      </c>
      <c r="AT46" s="72">
        <v>60.128999999999998</v>
      </c>
      <c r="AU46" s="12">
        <v>21.108000000000001</v>
      </c>
      <c r="AV46" s="72">
        <v>0.24399999999999999</v>
      </c>
      <c r="AW46" s="72">
        <v>66.584000000000003</v>
      </c>
      <c r="AX46" s="12">
        <v>301.988</v>
      </c>
      <c r="AY46" s="72">
        <v>3.4870000000000001</v>
      </c>
      <c r="AZ46" s="72">
        <v>17.771999999999998</v>
      </c>
      <c r="BA46" s="12">
        <v>323.096</v>
      </c>
      <c r="BB46" s="72">
        <v>3.7309999999999999</v>
      </c>
      <c r="BC46" s="72">
        <v>17.495999999999999</v>
      </c>
      <c r="BD46" s="12">
        <v>181.16800000000001</v>
      </c>
      <c r="BE46" s="72">
        <v>2.0920000000000001</v>
      </c>
      <c r="BF46" s="72">
        <v>17.027999999999999</v>
      </c>
      <c r="BG46" s="12">
        <v>504.26400000000001</v>
      </c>
      <c r="BH46" s="72">
        <v>5.8230000000000004</v>
      </c>
      <c r="BI46" s="72">
        <v>10.708</v>
      </c>
      <c r="BJ46" s="12">
        <v>919.04600000000005</v>
      </c>
      <c r="BK46" s="72">
        <v>10.613</v>
      </c>
      <c r="BL46" s="72">
        <v>7.3090000000000002</v>
      </c>
      <c r="BM46" s="12">
        <v>795.88900000000001</v>
      </c>
      <c r="BN46" s="72">
        <v>9.1910000000000007</v>
      </c>
      <c r="BO46" s="72">
        <v>7.226</v>
      </c>
      <c r="BP46" s="12">
        <v>1714.9359999999999</v>
      </c>
      <c r="BQ46" s="72">
        <v>19.803999999999998</v>
      </c>
      <c r="BR46" s="72">
        <v>3.2229999999999999</v>
      </c>
      <c r="BS46" s="12">
        <v>2262.0509999999999</v>
      </c>
      <c r="BT46" s="72">
        <v>26.122</v>
      </c>
      <c r="BU46" s="72">
        <v>1.032</v>
      </c>
      <c r="BV46" s="12">
        <v>8659.4089999999997</v>
      </c>
      <c r="BW46" s="72">
        <v>100</v>
      </c>
      <c r="BX46" s="72">
        <v>0.23200000000000001</v>
      </c>
      <c r="BY46" s="13"/>
      <c r="BZ46" s="13"/>
    </row>
    <row r="47" spans="1:78" ht="12.75" customHeight="1">
      <c r="A47" s="122" t="s">
        <v>44</v>
      </c>
      <c r="B47" s="71" t="s">
        <v>44</v>
      </c>
      <c r="C47" s="71" t="s">
        <v>24</v>
      </c>
      <c r="D47" s="34">
        <v>42064</v>
      </c>
      <c r="E47" s="12">
        <v>5054.7860000000001</v>
      </c>
      <c r="F47" s="72">
        <v>58.216999999999999</v>
      </c>
      <c r="G47" s="72">
        <v>0.60899999999999999</v>
      </c>
      <c r="H47" s="12">
        <v>151.053</v>
      </c>
      <c r="I47" s="72">
        <v>1.74</v>
      </c>
      <c r="J47" s="72">
        <v>18.082000000000001</v>
      </c>
      <c r="K47" s="12">
        <v>100.39400000000001</v>
      </c>
      <c r="L47" s="72">
        <v>1.1559999999999999</v>
      </c>
      <c r="M47" s="72">
        <v>23.951000000000001</v>
      </c>
      <c r="N47" s="12">
        <v>251.447</v>
      </c>
      <c r="O47" s="72">
        <v>2.8959999999999999</v>
      </c>
      <c r="P47" s="72">
        <v>13.984</v>
      </c>
      <c r="Q47" s="12">
        <v>20.766999999999999</v>
      </c>
      <c r="R47" s="72">
        <v>0.23899999999999999</v>
      </c>
      <c r="S47" s="72">
        <v>56.976999999999997</v>
      </c>
      <c r="T47" s="12">
        <v>272.214</v>
      </c>
      <c r="U47" s="72">
        <v>3.1349999999999998</v>
      </c>
      <c r="V47" s="72">
        <v>14.199</v>
      </c>
      <c r="W47" s="12">
        <v>729.73099999999999</v>
      </c>
      <c r="X47" s="72">
        <v>8.4039999999999999</v>
      </c>
      <c r="Y47" s="72">
        <v>6.1420000000000003</v>
      </c>
      <c r="Z47" s="12">
        <v>1001.946</v>
      </c>
      <c r="AA47" s="72">
        <v>11.54</v>
      </c>
      <c r="AB47" s="72">
        <v>2.7610000000000001</v>
      </c>
      <c r="AC47" s="12">
        <v>6056.732</v>
      </c>
      <c r="AD47" s="72">
        <v>69.756</v>
      </c>
      <c r="AE47" s="72">
        <v>0.40699999999999997</v>
      </c>
      <c r="AF47" s="12">
        <v>10.295999999999999</v>
      </c>
      <c r="AG47" s="72">
        <v>0.11899999999999999</v>
      </c>
      <c r="AH47" s="72">
        <v>110.178</v>
      </c>
      <c r="AI47" s="12">
        <v>382.91899999999998</v>
      </c>
      <c r="AJ47" s="72">
        <v>4.41</v>
      </c>
      <c r="AK47" s="72">
        <v>3.7330000000000001</v>
      </c>
      <c r="AL47" s="12">
        <v>393.21499999999997</v>
      </c>
      <c r="AM47" s="72">
        <v>4.5289999999999999</v>
      </c>
      <c r="AN47" s="72">
        <v>2.6989999999999998</v>
      </c>
      <c r="AO47" s="12">
        <v>6449.9470000000001</v>
      </c>
      <c r="AP47" s="72">
        <v>74.284999999999997</v>
      </c>
      <c r="AQ47" s="72">
        <v>0.30199999999999999</v>
      </c>
      <c r="AR47" s="12">
        <v>38.668999999999997</v>
      </c>
      <c r="AS47" s="72">
        <v>0.44500000000000001</v>
      </c>
      <c r="AT47" s="72">
        <v>47.276000000000003</v>
      </c>
      <c r="AU47" s="12">
        <v>65.653999999999996</v>
      </c>
      <c r="AV47" s="72">
        <v>0.75600000000000001</v>
      </c>
      <c r="AW47" s="72">
        <v>54.493000000000002</v>
      </c>
      <c r="AX47" s="12">
        <v>296.798</v>
      </c>
      <c r="AY47" s="72">
        <v>3.4180000000000001</v>
      </c>
      <c r="AZ47" s="72">
        <v>21.655999999999999</v>
      </c>
      <c r="BA47" s="12">
        <v>362.452</v>
      </c>
      <c r="BB47" s="72">
        <v>4.1740000000000004</v>
      </c>
      <c r="BC47" s="72">
        <v>16.846</v>
      </c>
      <c r="BD47" s="12">
        <v>143.55199999999999</v>
      </c>
      <c r="BE47" s="72">
        <v>1.653</v>
      </c>
      <c r="BF47" s="72">
        <v>34.369</v>
      </c>
      <c r="BG47" s="12">
        <v>506.00400000000002</v>
      </c>
      <c r="BH47" s="72">
        <v>5.8280000000000003</v>
      </c>
      <c r="BI47" s="72">
        <v>11.53</v>
      </c>
      <c r="BJ47" s="12">
        <v>919.69500000000005</v>
      </c>
      <c r="BK47" s="72">
        <v>10.592000000000001</v>
      </c>
      <c r="BL47" s="72">
        <v>7.8040000000000003</v>
      </c>
      <c r="BM47" s="12">
        <v>768.39300000000003</v>
      </c>
      <c r="BN47" s="72">
        <v>8.85</v>
      </c>
      <c r="BO47" s="72">
        <v>5.4560000000000004</v>
      </c>
      <c r="BP47" s="12">
        <v>1688.088</v>
      </c>
      <c r="BQ47" s="72">
        <v>19.442</v>
      </c>
      <c r="BR47" s="72">
        <v>4.0720000000000001</v>
      </c>
      <c r="BS47" s="12">
        <v>2232.761</v>
      </c>
      <c r="BT47" s="72">
        <v>25.715</v>
      </c>
      <c r="BU47" s="72">
        <v>0.94299999999999995</v>
      </c>
      <c r="BV47" s="12">
        <v>8682.7080000000005</v>
      </c>
      <c r="BW47" s="72">
        <v>100</v>
      </c>
      <c r="BX47" s="72">
        <v>0.245</v>
      </c>
      <c r="BY47" s="13"/>
      <c r="BZ47" s="13"/>
    </row>
    <row r="48" spans="1:78" ht="12.75" customHeight="1">
      <c r="A48" s="122" t="s">
        <v>44</v>
      </c>
      <c r="B48" s="71" t="s">
        <v>44</v>
      </c>
      <c r="C48" s="71" t="s">
        <v>24</v>
      </c>
      <c r="D48" s="34">
        <v>42156</v>
      </c>
      <c r="E48" s="12">
        <v>5050.7659999999996</v>
      </c>
      <c r="F48" s="72">
        <v>58.063000000000002</v>
      </c>
      <c r="G48" s="72">
        <v>0.623</v>
      </c>
      <c r="H48" s="12">
        <v>154.5</v>
      </c>
      <c r="I48" s="72">
        <v>1.776</v>
      </c>
      <c r="J48" s="72">
        <v>20.407</v>
      </c>
      <c r="K48" s="12">
        <v>133.346</v>
      </c>
      <c r="L48" s="72">
        <v>1.5329999999999999</v>
      </c>
      <c r="M48" s="72">
        <v>27.893000000000001</v>
      </c>
      <c r="N48" s="12">
        <v>287.846</v>
      </c>
      <c r="O48" s="72">
        <v>3.3090000000000002</v>
      </c>
      <c r="P48" s="72">
        <v>16.347000000000001</v>
      </c>
      <c r="Q48" s="12">
        <v>5.1970000000000001</v>
      </c>
      <c r="R48" s="72">
        <v>0.06</v>
      </c>
      <c r="S48" s="72">
        <v>102.596</v>
      </c>
      <c r="T48" s="12">
        <v>293.04399999999998</v>
      </c>
      <c r="U48" s="72">
        <v>3.3690000000000002</v>
      </c>
      <c r="V48" s="72">
        <v>16.21</v>
      </c>
      <c r="W48" s="12">
        <v>763.91700000000003</v>
      </c>
      <c r="X48" s="72">
        <v>8.782</v>
      </c>
      <c r="Y48" s="72">
        <v>6.7869999999999999</v>
      </c>
      <c r="Z48" s="12">
        <v>1056.961</v>
      </c>
      <c r="AA48" s="72">
        <v>12.151</v>
      </c>
      <c r="AB48" s="72">
        <v>1.893</v>
      </c>
      <c r="AC48" s="12">
        <v>6107.7269999999999</v>
      </c>
      <c r="AD48" s="72">
        <v>70.213999999999999</v>
      </c>
      <c r="AE48" s="72">
        <v>0.36199999999999999</v>
      </c>
      <c r="AF48" s="12">
        <v>17.141999999999999</v>
      </c>
      <c r="AG48" s="72">
        <v>0.19700000000000001</v>
      </c>
      <c r="AH48" s="72">
        <v>74.826999999999998</v>
      </c>
      <c r="AI48" s="12">
        <v>331.14100000000002</v>
      </c>
      <c r="AJ48" s="72">
        <v>3.8069999999999999</v>
      </c>
      <c r="AK48" s="72">
        <v>4.1369999999999996</v>
      </c>
      <c r="AL48" s="12">
        <v>348.28399999999999</v>
      </c>
      <c r="AM48" s="72">
        <v>4.0039999999999996</v>
      </c>
      <c r="AN48" s="72">
        <v>3.0529999999999999</v>
      </c>
      <c r="AO48" s="12">
        <v>6456.0110000000004</v>
      </c>
      <c r="AP48" s="72">
        <v>74.218000000000004</v>
      </c>
      <c r="AQ48" s="72">
        <v>0.34499999999999997</v>
      </c>
      <c r="AR48" s="12">
        <v>0</v>
      </c>
      <c r="AS48" s="72">
        <v>0</v>
      </c>
      <c r="AT48" s="72">
        <v>0</v>
      </c>
      <c r="AU48" s="12">
        <v>7.2080000000000002</v>
      </c>
      <c r="AV48" s="72">
        <v>8.3000000000000004E-2</v>
      </c>
      <c r="AW48" s="72">
        <v>105.54300000000001</v>
      </c>
      <c r="AX48" s="12">
        <v>321.79000000000002</v>
      </c>
      <c r="AY48" s="72">
        <v>3.6989999999999998</v>
      </c>
      <c r="AZ48" s="72">
        <v>16.068000000000001</v>
      </c>
      <c r="BA48" s="12">
        <v>328.99799999999999</v>
      </c>
      <c r="BB48" s="72">
        <v>3.782</v>
      </c>
      <c r="BC48" s="72">
        <v>15.624000000000001</v>
      </c>
      <c r="BD48" s="12">
        <v>199.876</v>
      </c>
      <c r="BE48" s="72">
        <v>2.298</v>
      </c>
      <c r="BF48" s="72">
        <v>18.968</v>
      </c>
      <c r="BG48" s="12">
        <v>528.87400000000002</v>
      </c>
      <c r="BH48" s="72">
        <v>6.08</v>
      </c>
      <c r="BI48" s="72">
        <v>10.552</v>
      </c>
      <c r="BJ48" s="12">
        <v>944.93899999999996</v>
      </c>
      <c r="BK48" s="72">
        <v>10.863</v>
      </c>
      <c r="BL48" s="72">
        <v>6.5960000000000001</v>
      </c>
      <c r="BM48" s="12">
        <v>768.928</v>
      </c>
      <c r="BN48" s="72">
        <v>8.84</v>
      </c>
      <c r="BO48" s="72">
        <v>5.6920000000000002</v>
      </c>
      <c r="BP48" s="12">
        <v>1713.867</v>
      </c>
      <c r="BQ48" s="72">
        <v>19.702000000000002</v>
      </c>
      <c r="BR48" s="72">
        <v>3.3220000000000001</v>
      </c>
      <c r="BS48" s="12">
        <v>2242.741</v>
      </c>
      <c r="BT48" s="72">
        <v>25.782</v>
      </c>
      <c r="BU48" s="72">
        <v>1.113</v>
      </c>
      <c r="BV48" s="12">
        <v>8698.7510000000002</v>
      </c>
      <c r="BW48" s="72">
        <v>100</v>
      </c>
      <c r="BX48" s="72">
        <v>0.30399999999999999</v>
      </c>
      <c r="BY48" s="13"/>
      <c r="BZ48" s="13"/>
    </row>
    <row r="49" spans="1:78" ht="12.75" customHeight="1">
      <c r="A49" s="122" t="s">
        <v>44</v>
      </c>
      <c r="B49" s="71" t="s">
        <v>44</v>
      </c>
      <c r="C49" s="71" t="s">
        <v>24</v>
      </c>
      <c r="D49" s="34">
        <v>42614</v>
      </c>
      <c r="E49" s="12">
        <v>5013.6440000000002</v>
      </c>
      <c r="F49" s="72">
        <v>56.594999999999999</v>
      </c>
      <c r="G49" s="72">
        <v>0.73699999999999999</v>
      </c>
      <c r="H49" s="12">
        <v>227.46</v>
      </c>
      <c r="I49" s="72">
        <v>2.5680000000000001</v>
      </c>
      <c r="J49" s="72">
        <v>18.715</v>
      </c>
      <c r="K49" s="12">
        <v>151.511</v>
      </c>
      <c r="L49" s="72">
        <v>1.71</v>
      </c>
      <c r="M49" s="72">
        <v>20.989000000000001</v>
      </c>
      <c r="N49" s="12">
        <v>378.971</v>
      </c>
      <c r="O49" s="72">
        <v>4.2779999999999996</v>
      </c>
      <c r="P49" s="72">
        <v>15.484999999999999</v>
      </c>
      <c r="Q49" s="12">
        <v>31.001999999999999</v>
      </c>
      <c r="R49" s="72">
        <v>0.35</v>
      </c>
      <c r="S49" s="72">
        <v>50.811</v>
      </c>
      <c r="T49" s="12">
        <v>409.97300000000001</v>
      </c>
      <c r="U49" s="72">
        <v>4.6280000000000001</v>
      </c>
      <c r="V49" s="72">
        <v>14.316000000000001</v>
      </c>
      <c r="W49" s="12">
        <v>720.06100000000004</v>
      </c>
      <c r="X49" s="72">
        <v>8.1280000000000001</v>
      </c>
      <c r="Y49" s="72">
        <v>8.8350000000000009</v>
      </c>
      <c r="Z49" s="12">
        <v>1130.0340000000001</v>
      </c>
      <c r="AA49" s="72">
        <v>12.756</v>
      </c>
      <c r="AB49" s="72">
        <v>2.613</v>
      </c>
      <c r="AC49" s="12">
        <v>6143.6779999999999</v>
      </c>
      <c r="AD49" s="72">
        <v>69.350999999999999</v>
      </c>
      <c r="AE49" s="72">
        <v>0.41</v>
      </c>
      <c r="AF49" s="12">
        <v>11.186</v>
      </c>
      <c r="AG49" s="72">
        <v>0.126</v>
      </c>
      <c r="AH49" s="72">
        <v>81.391000000000005</v>
      </c>
      <c r="AI49" s="12">
        <v>320.03100000000001</v>
      </c>
      <c r="AJ49" s="72">
        <v>3.613</v>
      </c>
      <c r="AK49" s="72">
        <v>4.8819999999999997</v>
      </c>
      <c r="AL49" s="12">
        <v>331.21699999999998</v>
      </c>
      <c r="AM49" s="72">
        <v>3.7389999999999999</v>
      </c>
      <c r="AN49" s="72">
        <v>2.65</v>
      </c>
      <c r="AO49" s="12">
        <v>6474.8950000000004</v>
      </c>
      <c r="AP49" s="72">
        <v>73.09</v>
      </c>
      <c r="AQ49" s="72">
        <v>0.35399999999999998</v>
      </c>
      <c r="AR49" s="12">
        <v>41.287999999999997</v>
      </c>
      <c r="AS49" s="72">
        <v>0.46600000000000003</v>
      </c>
      <c r="AT49" s="72">
        <v>48.152999999999999</v>
      </c>
      <c r="AU49" s="12">
        <v>12.853999999999999</v>
      </c>
      <c r="AV49" s="72">
        <v>0.14499999999999999</v>
      </c>
      <c r="AW49" s="72">
        <v>69.771000000000001</v>
      </c>
      <c r="AX49" s="12">
        <v>266.63</v>
      </c>
      <c r="AY49" s="72">
        <v>3.01</v>
      </c>
      <c r="AZ49" s="72">
        <v>20.925000000000001</v>
      </c>
      <c r="BA49" s="12">
        <v>279.48399999999998</v>
      </c>
      <c r="BB49" s="72">
        <v>3.1549999999999998</v>
      </c>
      <c r="BC49" s="72">
        <v>19.41</v>
      </c>
      <c r="BD49" s="12">
        <v>158.08600000000001</v>
      </c>
      <c r="BE49" s="72">
        <v>1.7849999999999999</v>
      </c>
      <c r="BF49" s="72">
        <v>25.033000000000001</v>
      </c>
      <c r="BG49" s="12">
        <v>437.57</v>
      </c>
      <c r="BH49" s="72">
        <v>4.9390000000000001</v>
      </c>
      <c r="BI49" s="72">
        <v>12.976000000000001</v>
      </c>
      <c r="BJ49" s="12">
        <v>919.61900000000003</v>
      </c>
      <c r="BK49" s="72">
        <v>10.381</v>
      </c>
      <c r="BL49" s="72">
        <v>5.9729999999999999</v>
      </c>
      <c r="BM49" s="12">
        <v>985.46600000000001</v>
      </c>
      <c r="BN49" s="72">
        <v>11.124000000000001</v>
      </c>
      <c r="BO49" s="72">
        <v>5.17</v>
      </c>
      <c r="BP49" s="12">
        <v>1905.085</v>
      </c>
      <c r="BQ49" s="72">
        <v>21.504999999999999</v>
      </c>
      <c r="BR49" s="72">
        <v>3.331</v>
      </c>
      <c r="BS49" s="12">
        <v>2383.9430000000002</v>
      </c>
      <c r="BT49" s="72">
        <v>26.91</v>
      </c>
      <c r="BU49" s="72">
        <v>1.0129999999999999</v>
      </c>
      <c r="BV49" s="12">
        <v>8858.8379999999997</v>
      </c>
      <c r="BW49" s="72">
        <v>100</v>
      </c>
      <c r="BX49" s="72">
        <v>0.245</v>
      </c>
      <c r="BY49" s="13"/>
      <c r="BZ49" s="13"/>
    </row>
    <row r="50" spans="1:78" ht="12.75" customHeight="1">
      <c r="A50" s="122" t="s">
        <v>44</v>
      </c>
      <c r="B50" s="71" t="s">
        <v>44</v>
      </c>
      <c r="C50" s="71" t="s">
        <v>24</v>
      </c>
      <c r="D50" s="34">
        <v>42705</v>
      </c>
      <c r="E50" s="12">
        <v>5048.518</v>
      </c>
      <c r="F50" s="72">
        <v>56.835999999999999</v>
      </c>
      <c r="G50" s="72">
        <v>0.63500000000000001</v>
      </c>
      <c r="H50" s="12">
        <v>230.499</v>
      </c>
      <c r="I50" s="72">
        <v>2.5950000000000002</v>
      </c>
      <c r="J50" s="72">
        <v>19.652999999999999</v>
      </c>
      <c r="K50" s="12">
        <v>144.31299999999999</v>
      </c>
      <c r="L50" s="72">
        <v>1.625</v>
      </c>
      <c r="M50" s="72">
        <v>24.119</v>
      </c>
      <c r="N50" s="12">
        <v>374.81200000000001</v>
      </c>
      <c r="O50" s="72">
        <v>4.22</v>
      </c>
      <c r="P50" s="72">
        <v>14.115</v>
      </c>
      <c r="Q50" s="12">
        <v>6.0759999999999996</v>
      </c>
      <c r="R50" s="72">
        <v>6.8000000000000005E-2</v>
      </c>
      <c r="S50" s="72">
        <v>78.695999999999998</v>
      </c>
      <c r="T50" s="12">
        <v>380.88799999999998</v>
      </c>
      <c r="U50" s="72">
        <v>4.2880000000000003</v>
      </c>
      <c r="V50" s="72">
        <v>13.922000000000001</v>
      </c>
      <c r="W50" s="12">
        <v>732.98599999999999</v>
      </c>
      <c r="X50" s="72">
        <v>8.2520000000000007</v>
      </c>
      <c r="Y50" s="72">
        <v>7.3879999999999999</v>
      </c>
      <c r="Z50" s="12">
        <v>1113.874</v>
      </c>
      <c r="AA50" s="72">
        <v>12.54</v>
      </c>
      <c r="AB50" s="72">
        <v>2.3690000000000002</v>
      </c>
      <c r="AC50" s="12">
        <v>6162.3919999999998</v>
      </c>
      <c r="AD50" s="72">
        <v>69.376000000000005</v>
      </c>
      <c r="AE50" s="72">
        <v>0.39100000000000001</v>
      </c>
      <c r="AF50" s="12">
        <v>3.7850000000000001</v>
      </c>
      <c r="AG50" s="72">
        <v>4.2999999999999997E-2</v>
      </c>
      <c r="AH50" s="72">
        <v>110.95099999999999</v>
      </c>
      <c r="AI50" s="12">
        <v>321.75700000000001</v>
      </c>
      <c r="AJ50" s="72">
        <v>3.6219999999999999</v>
      </c>
      <c r="AK50" s="72">
        <v>3.2690000000000001</v>
      </c>
      <c r="AL50" s="12">
        <v>325.541</v>
      </c>
      <c r="AM50" s="72">
        <v>3.665</v>
      </c>
      <c r="AN50" s="72">
        <v>2.9359999999999999</v>
      </c>
      <c r="AO50" s="12">
        <v>6487.933</v>
      </c>
      <c r="AP50" s="72">
        <v>73.040999999999997</v>
      </c>
      <c r="AQ50" s="72">
        <v>0.33200000000000002</v>
      </c>
      <c r="AR50" s="12">
        <v>72.828000000000003</v>
      </c>
      <c r="AS50" s="72">
        <v>0.82</v>
      </c>
      <c r="AT50" s="72">
        <v>48.335999999999999</v>
      </c>
      <c r="AU50" s="12">
        <v>18.853999999999999</v>
      </c>
      <c r="AV50" s="72">
        <v>0.21199999999999999</v>
      </c>
      <c r="AW50" s="72">
        <v>62.718000000000004</v>
      </c>
      <c r="AX50" s="12">
        <v>271.42399999999998</v>
      </c>
      <c r="AY50" s="72">
        <v>3.056</v>
      </c>
      <c r="AZ50" s="72">
        <v>16.007999999999999</v>
      </c>
      <c r="BA50" s="12">
        <v>290.27800000000002</v>
      </c>
      <c r="BB50" s="72">
        <v>3.2679999999999998</v>
      </c>
      <c r="BC50" s="72">
        <v>14.406000000000001</v>
      </c>
      <c r="BD50" s="12">
        <v>84.688999999999993</v>
      </c>
      <c r="BE50" s="72">
        <v>0.95299999999999996</v>
      </c>
      <c r="BF50" s="72">
        <v>35.847000000000001</v>
      </c>
      <c r="BG50" s="12">
        <v>374.96699999999998</v>
      </c>
      <c r="BH50" s="72">
        <v>4.2210000000000001</v>
      </c>
      <c r="BI50" s="72">
        <v>12.786</v>
      </c>
      <c r="BJ50" s="12">
        <v>933.38599999999997</v>
      </c>
      <c r="BK50" s="72">
        <v>10.507999999999999</v>
      </c>
      <c r="BL50" s="72">
        <v>8.1129999999999995</v>
      </c>
      <c r="BM50" s="12">
        <v>1013.5119999999999</v>
      </c>
      <c r="BN50" s="72">
        <v>11.41</v>
      </c>
      <c r="BO50" s="72">
        <v>5.931</v>
      </c>
      <c r="BP50" s="12">
        <v>1946.8979999999999</v>
      </c>
      <c r="BQ50" s="72">
        <v>21.917999999999999</v>
      </c>
      <c r="BR50" s="72">
        <v>3.395</v>
      </c>
      <c r="BS50" s="12">
        <v>2394.6930000000002</v>
      </c>
      <c r="BT50" s="72">
        <v>26.959</v>
      </c>
      <c r="BU50" s="72">
        <v>0.93300000000000005</v>
      </c>
      <c r="BV50" s="12">
        <v>8882.625</v>
      </c>
      <c r="BW50" s="72">
        <v>100</v>
      </c>
      <c r="BX50" s="72">
        <v>0.16400000000000001</v>
      </c>
      <c r="BY50" s="13"/>
      <c r="BZ50" s="13"/>
    </row>
    <row r="51" spans="1:78" ht="12.75" customHeight="1">
      <c r="A51" s="122" t="s">
        <v>44</v>
      </c>
      <c r="B51" s="71" t="s">
        <v>44</v>
      </c>
      <c r="C51" s="71" t="s">
        <v>24</v>
      </c>
      <c r="D51" s="34">
        <v>42795</v>
      </c>
      <c r="E51" s="12">
        <v>4982.1589999999997</v>
      </c>
      <c r="F51" s="72">
        <v>56.082000000000001</v>
      </c>
      <c r="G51" s="72">
        <v>0.79700000000000004</v>
      </c>
      <c r="H51" s="12">
        <v>232.87</v>
      </c>
      <c r="I51" s="72">
        <v>2.621</v>
      </c>
      <c r="J51" s="72">
        <v>16.73</v>
      </c>
      <c r="K51" s="12">
        <v>170.04599999999999</v>
      </c>
      <c r="L51" s="72">
        <v>1.9139999999999999</v>
      </c>
      <c r="M51" s="72">
        <v>25.027999999999999</v>
      </c>
      <c r="N51" s="12">
        <v>402.916</v>
      </c>
      <c r="O51" s="72">
        <v>4.5350000000000001</v>
      </c>
      <c r="P51" s="72">
        <v>9.8439999999999994</v>
      </c>
      <c r="Q51" s="12">
        <v>19.731000000000002</v>
      </c>
      <c r="R51" s="72">
        <v>0.222</v>
      </c>
      <c r="S51" s="72">
        <v>67.234999999999999</v>
      </c>
      <c r="T51" s="12">
        <v>422.64699999999999</v>
      </c>
      <c r="U51" s="72">
        <v>4.758</v>
      </c>
      <c r="V51" s="72">
        <v>9.8889999999999993</v>
      </c>
      <c r="W51" s="12">
        <v>712.32500000000005</v>
      </c>
      <c r="X51" s="72">
        <v>8.0180000000000007</v>
      </c>
      <c r="Y51" s="72">
        <v>7.7640000000000002</v>
      </c>
      <c r="Z51" s="12">
        <v>1134.972</v>
      </c>
      <c r="AA51" s="72">
        <v>12.776</v>
      </c>
      <c r="AB51" s="72">
        <v>2.8860000000000001</v>
      </c>
      <c r="AC51" s="12">
        <v>6117.1310000000003</v>
      </c>
      <c r="AD51" s="72">
        <v>68.858000000000004</v>
      </c>
      <c r="AE51" s="72">
        <v>0.441</v>
      </c>
      <c r="AF51" s="12">
        <v>0</v>
      </c>
      <c r="AG51" s="72">
        <v>0</v>
      </c>
      <c r="AH51" s="72">
        <v>0</v>
      </c>
      <c r="AI51" s="12">
        <v>359.16300000000001</v>
      </c>
      <c r="AJ51" s="72">
        <v>4.0430000000000001</v>
      </c>
      <c r="AK51" s="72">
        <v>2.7469999999999999</v>
      </c>
      <c r="AL51" s="12">
        <v>359.16300000000001</v>
      </c>
      <c r="AM51" s="72">
        <v>4.0430000000000001</v>
      </c>
      <c r="AN51" s="72">
        <v>2.7469999999999999</v>
      </c>
      <c r="AO51" s="12">
        <v>6476.2939999999999</v>
      </c>
      <c r="AP51" s="72">
        <v>72.900999999999996</v>
      </c>
      <c r="AQ51" s="72">
        <v>0.36699999999999999</v>
      </c>
      <c r="AR51" s="12">
        <v>56.11</v>
      </c>
      <c r="AS51" s="72">
        <v>0.63200000000000001</v>
      </c>
      <c r="AT51" s="72">
        <v>50.947000000000003</v>
      </c>
      <c r="AU51" s="12">
        <v>0</v>
      </c>
      <c r="AV51" s="72">
        <v>0</v>
      </c>
      <c r="AW51" s="72">
        <v>0</v>
      </c>
      <c r="AX51" s="12">
        <v>260.48399999999998</v>
      </c>
      <c r="AY51" s="72">
        <v>2.9319999999999999</v>
      </c>
      <c r="AZ51" s="72">
        <v>20.940999999999999</v>
      </c>
      <c r="BA51" s="12">
        <v>260.48399999999998</v>
      </c>
      <c r="BB51" s="72">
        <v>2.9319999999999999</v>
      </c>
      <c r="BC51" s="72">
        <v>20.940999999999999</v>
      </c>
      <c r="BD51" s="12">
        <v>202.816</v>
      </c>
      <c r="BE51" s="72">
        <v>2.2829999999999999</v>
      </c>
      <c r="BF51" s="72">
        <v>20.931000000000001</v>
      </c>
      <c r="BG51" s="12">
        <v>463.3</v>
      </c>
      <c r="BH51" s="72">
        <v>5.2149999999999999</v>
      </c>
      <c r="BI51" s="72">
        <v>13.420999999999999</v>
      </c>
      <c r="BJ51" s="12">
        <v>941.64300000000003</v>
      </c>
      <c r="BK51" s="72">
        <v>10.6</v>
      </c>
      <c r="BL51" s="72">
        <v>8.5129999999999999</v>
      </c>
      <c r="BM51" s="12">
        <v>946.37300000000005</v>
      </c>
      <c r="BN51" s="72">
        <v>10.653</v>
      </c>
      <c r="BO51" s="72">
        <v>8.1270000000000007</v>
      </c>
      <c r="BP51" s="12">
        <v>1888.0160000000001</v>
      </c>
      <c r="BQ51" s="72">
        <v>21.253</v>
      </c>
      <c r="BR51" s="72">
        <v>3.4249999999999998</v>
      </c>
      <c r="BS51" s="12">
        <v>2407.4259999999999</v>
      </c>
      <c r="BT51" s="72">
        <v>27.099</v>
      </c>
      <c r="BU51" s="72">
        <v>0.96099999999999997</v>
      </c>
      <c r="BV51" s="12">
        <v>8883.7199999999993</v>
      </c>
      <c r="BW51" s="72">
        <v>100</v>
      </c>
      <c r="BX51" s="72">
        <v>0.08</v>
      </c>
      <c r="BY51" s="13"/>
      <c r="BZ51" s="13"/>
    </row>
    <row r="52" spans="1:78" ht="12.75" customHeight="1">
      <c r="A52" s="122" t="s">
        <v>44</v>
      </c>
      <c r="B52" s="71" t="s">
        <v>44</v>
      </c>
      <c r="C52" s="71" t="s">
        <v>24</v>
      </c>
      <c r="D52" s="34">
        <v>42887</v>
      </c>
      <c r="E52" s="12">
        <v>5089.451</v>
      </c>
      <c r="F52" s="72">
        <v>57.119</v>
      </c>
      <c r="G52" s="72">
        <v>0.60299999999999998</v>
      </c>
      <c r="H52" s="12">
        <v>165.46700000000001</v>
      </c>
      <c r="I52" s="72">
        <v>1.857</v>
      </c>
      <c r="J52" s="72">
        <v>27.358000000000001</v>
      </c>
      <c r="K52" s="12">
        <v>133.05099999999999</v>
      </c>
      <c r="L52" s="72">
        <v>1.4930000000000001</v>
      </c>
      <c r="M52" s="72">
        <v>29.623999999999999</v>
      </c>
      <c r="N52" s="12">
        <v>298.51799999999997</v>
      </c>
      <c r="O52" s="72">
        <v>3.35</v>
      </c>
      <c r="P52" s="72">
        <v>18.399999999999999</v>
      </c>
      <c r="Q52" s="12">
        <v>16.655000000000001</v>
      </c>
      <c r="R52" s="72">
        <v>0.187</v>
      </c>
      <c r="S52" s="72">
        <v>62.174999999999997</v>
      </c>
      <c r="T52" s="12">
        <v>315.173</v>
      </c>
      <c r="U52" s="72">
        <v>3.5369999999999999</v>
      </c>
      <c r="V52" s="72">
        <v>17.946000000000002</v>
      </c>
      <c r="W52" s="12">
        <v>801.49300000000005</v>
      </c>
      <c r="X52" s="72">
        <v>8.9949999999999992</v>
      </c>
      <c r="Y52" s="72">
        <v>7.2679999999999998</v>
      </c>
      <c r="Z52" s="12">
        <v>1116.6659999999999</v>
      </c>
      <c r="AA52" s="72">
        <v>12.532</v>
      </c>
      <c r="AB52" s="72">
        <v>2.214</v>
      </c>
      <c r="AC52" s="12">
        <v>6206.1170000000002</v>
      </c>
      <c r="AD52" s="72">
        <v>69.652000000000001</v>
      </c>
      <c r="AE52" s="72">
        <v>0.374</v>
      </c>
      <c r="AF52" s="12">
        <v>14.648</v>
      </c>
      <c r="AG52" s="72">
        <v>0.16400000000000001</v>
      </c>
      <c r="AH52" s="72">
        <v>79.385000000000005</v>
      </c>
      <c r="AI52" s="12">
        <v>299.12400000000002</v>
      </c>
      <c r="AJ52" s="72">
        <v>3.3570000000000002</v>
      </c>
      <c r="AK52" s="72">
        <v>4.6609999999999996</v>
      </c>
      <c r="AL52" s="12">
        <v>313.77300000000002</v>
      </c>
      <c r="AM52" s="72">
        <v>3.5209999999999999</v>
      </c>
      <c r="AN52" s="72">
        <v>3.3330000000000002</v>
      </c>
      <c r="AO52" s="12">
        <v>6519.8890000000001</v>
      </c>
      <c r="AP52" s="72">
        <v>73.173000000000002</v>
      </c>
      <c r="AQ52" s="72">
        <v>0.30199999999999999</v>
      </c>
      <c r="AR52" s="12">
        <v>6.6829999999999998</v>
      </c>
      <c r="AS52" s="72">
        <v>7.4999999999999997E-2</v>
      </c>
      <c r="AT52" s="72">
        <v>103.163</v>
      </c>
      <c r="AU52" s="12">
        <v>3.1949999999999998</v>
      </c>
      <c r="AV52" s="72">
        <v>3.5999999999999997E-2</v>
      </c>
      <c r="AW52" s="72">
        <v>107.75700000000001</v>
      </c>
      <c r="AX52" s="12">
        <v>181.566</v>
      </c>
      <c r="AY52" s="72">
        <v>2.0379999999999998</v>
      </c>
      <c r="AZ52" s="72">
        <v>17.483000000000001</v>
      </c>
      <c r="BA52" s="12">
        <v>184.761</v>
      </c>
      <c r="BB52" s="72">
        <v>2.0739999999999998</v>
      </c>
      <c r="BC52" s="72">
        <v>17.295000000000002</v>
      </c>
      <c r="BD52" s="12">
        <v>153.637</v>
      </c>
      <c r="BE52" s="72">
        <v>1.724</v>
      </c>
      <c r="BF52" s="72">
        <v>25.387</v>
      </c>
      <c r="BG52" s="12">
        <v>338.39699999999999</v>
      </c>
      <c r="BH52" s="72">
        <v>3.798</v>
      </c>
      <c r="BI52" s="72">
        <v>12.851000000000001</v>
      </c>
      <c r="BJ52" s="12">
        <v>990.375</v>
      </c>
      <c r="BK52" s="72">
        <v>11.115</v>
      </c>
      <c r="BL52" s="72">
        <v>6.4870000000000001</v>
      </c>
      <c r="BM52" s="12">
        <v>1054.895</v>
      </c>
      <c r="BN52" s="72">
        <v>11.839</v>
      </c>
      <c r="BO52" s="72">
        <v>4.8159999999999998</v>
      </c>
      <c r="BP52" s="12">
        <v>2045.27</v>
      </c>
      <c r="BQ52" s="72">
        <v>22.954000000000001</v>
      </c>
      <c r="BR52" s="72">
        <v>2.5350000000000001</v>
      </c>
      <c r="BS52" s="12">
        <v>2390.35</v>
      </c>
      <c r="BT52" s="72">
        <v>26.827000000000002</v>
      </c>
      <c r="BU52" s="72">
        <v>0.83499999999999996</v>
      </c>
      <c r="BV52" s="12">
        <v>8910.24</v>
      </c>
      <c r="BW52" s="72">
        <v>100</v>
      </c>
      <c r="BX52" s="72">
        <v>5.1999999999999998E-2</v>
      </c>
      <c r="BY52" s="13"/>
      <c r="BZ52" s="13"/>
    </row>
    <row r="53" spans="1:78" ht="12.75" customHeight="1">
      <c r="A53" s="122" t="s">
        <v>44</v>
      </c>
      <c r="B53" s="71" t="s">
        <v>44</v>
      </c>
      <c r="C53" s="71" t="s">
        <v>24</v>
      </c>
      <c r="D53" s="34">
        <v>43344</v>
      </c>
      <c r="E53" s="12">
        <v>5154.6940000000004</v>
      </c>
      <c r="F53" s="72">
        <v>56.558</v>
      </c>
      <c r="G53" s="72">
        <v>0.76300000000000001</v>
      </c>
      <c r="H53" s="12">
        <v>205.26300000000001</v>
      </c>
      <c r="I53" s="72">
        <v>2.2519999999999998</v>
      </c>
      <c r="J53" s="72">
        <v>19.978999999999999</v>
      </c>
      <c r="K53" s="12">
        <v>227.006</v>
      </c>
      <c r="L53" s="72">
        <v>2.4910000000000001</v>
      </c>
      <c r="M53" s="72">
        <v>17.074000000000002</v>
      </c>
      <c r="N53" s="12">
        <v>432.27</v>
      </c>
      <c r="O53" s="72">
        <v>4.7430000000000003</v>
      </c>
      <c r="P53" s="72">
        <v>13.731999999999999</v>
      </c>
      <c r="Q53" s="12">
        <v>21.332999999999998</v>
      </c>
      <c r="R53" s="72">
        <v>0.23400000000000001</v>
      </c>
      <c r="S53" s="72">
        <v>61.466000000000001</v>
      </c>
      <c r="T53" s="12">
        <v>453.60300000000001</v>
      </c>
      <c r="U53" s="72">
        <v>4.9770000000000003</v>
      </c>
      <c r="V53" s="72">
        <v>13.728</v>
      </c>
      <c r="W53" s="12">
        <v>746.17600000000004</v>
      </c>
      <c r="X53" s="72">
        <v>8.1869999999999994</v>
      </c>
      <c r="Y53" s="72">
        <v>8.8989999999999991</v>
      </c>
      <c r="Z53" s="12">
        <v>1199.779</v>
      </c>
      <c r="AA53" s="72">
        <v>13.164</v>
      </c>
      <c r="AB53" s="72">
        <v>2.5409999999999999</v>
      </c>
      <c r="AC53" s="12">
        <v>6354.4719999999998</v>
      </c>
      <c r="AD53" s="72">
        <v>69.721999999999994</v>
      </c>
      <c r="AE53" s="72">
        <v>0.34399999999999997</v>
      </c>
      <c r="AF53" s="12">
        <v>4.4619999999999997</v>
      </c>
      <c r="AG53" s="72">
        <v>4.9000000000000002E-2</v>
      </c>
      <c r="AH53" s="72">
        <v>83.016000000000005</v>
      </c>
      <c r="AI53" s="12">
        <v>303.50700000000001</v>
      </c>
      <c r="AJ53" s="72">
        <v>3.33</v>
      </c>
      <c r="AK53" s="72">
        <v>3.5739999999999998</v>
      </c>
      <c r="AL53" s="12">
        <v>307.96899999999999</v>
      </c>
      <c r="AM53" s="72">
        <v>3.379</v>
      </c>
      <c r="AN53" s="72">
        <v>3.1840000000000002</v>
      </c>
      <c r="AO53" s="12">
        <v>6662.4409999999998</v>
      </c>
      <c r="AP53" s="72">
        <v>73.100999999999999</v>
      </c>
      <c r="AQ53" s="72">
        <v>0.315</v>
      </c>
      <c r="AR53" s="12">
        <v>38.375</v>
      </c>
      <c r="AS53" s="72">
        <v>0.42099999999999999</v>
      </c>
      <c r="AT53" s="72">
        <v>42.021999999999998</v>
      </c>
      <c r="AU53" s="12">
        <v>4.8470000000000004</v>
      </c>
      <c r="AV53" s="72">
        <v>5.2999999999999999E-2</v>
      </c>
      <c r="AW53" s="72">
        <v>77.185000000000002</v>
      </c>
      <c r="AX53" s="12">
        <v>248.72</v>
      </c>
      <c r="AY53" s="72">
        <v>2.7290000000000001</v>
      </c>
      <c r="AZ53" s="72">
        <v>22.847000000000001</v>
      </c>
      <c r="BA53" s="12">
        <v>253.56800000000001</v>
      </c>
      <c r="BB53" s="72">
        <v>2.782</v>
      </c>
      <c r="BC53" s="72">
        <v>22.004000000000001</v>
      </c>
      <c r="BD53" s="12">
        <v>191.18299999999999</v>
      </c>
      <c r="BE53" s="72">
        <v>2.0979999999999999</v>
      </c>
      <c r="BF53" s="72">
        <v>14.811999999999999</v>
      </c>
      <c r="BG53" s="12">
        <v>444.75099999999998</v>
      </c>
      <c r="BH53" s="72">
        <v>4.88</v>
      </c>
      <c r="BI53" s="72">
        <v>14.302</v>
      </c>
      <c r="BJ53" s="12">
        <v>912.38499999999999</v>
      </c>
      <c r="BK53" s="72">
        <v>10.010999999999999</v>
      </c>
      <c r="BL53" s="72">
        <v>7.6859999999999999</v>
      </c>
      <c r="BM53" s="12">
        <v>1056.067</v>
      </c>
      <c r="BN53" s="72">
        <v>11.587</v>
      </c>
      <c r="BO53" s="72">
        <v>7.19</v>
      </c>
      <c r="BP53" s="12">
        <v>1968.452</v>
      </c>
      <c r="BQ53" s="72">
        <v>21.597999999999999</v>
      </c>
      <c r="BR53" s="72">
        <v>3.3159999999999998</v>
      </c>
      <c r="BS53" s="12">
        <v>2451.578</v>
      </c>
      <c r="BT53" s="72">
        <v>26.899000000000001</v>
      </c>
      <c r="BU53" s="72">
        <v>0.875</v>
      </c>
      <c r="BV53" s="12">
        <v>9114.0190000000002</v>
      </c>
      <c r="BW53" s="72">
        <v>100</v>
      </c>
      <c r="BX53" s="72">
        <v>5.1999999999999998E-2</v>
      </c>
      <c r="BY53" s="13"/>
      <c r="BZ53" s="13"/>
    </row>
    <row r="54" spans="1:78" ht="12.75" customHeight="1">
      <c r="A54" s="122" t="s">
        <v>44</v>
      </c>
      <c r="B54" s="71" t="s">
        <v>44</v>
      </c>
      <c r="C54" s="71" t="s">
        <v>24</v>
      </c>
      <c r="D54" s="34">
        <v>43435</v>
      </c>
      <c r="E54" s="12">
        <v>5256.3639999999996</v>
      </c>
      <c r="F54" s="72">
        <v>57.515999999999998</v>
      </c>
      <c r="G54" s="72">
        <v>0.57099999999999995</v>
      </c>
      <c r="H54" s="12">
        <v>203.13800000000001</v>
      </c>
      <c r="I54" s="72">
        <v>2.2229999999999999</v>
      </c>
      <c r="J54" s="72">
        <v>30.709</v>
      </c>
      <c r="K54" s="12">
        <v>129.779</v>
      </c>
      <c r="L54" s="72">
        <v>1.42</v>
      </c>
      <c r="M54" s="72">
        <v>22.465</v>
      </c>
      <c r="N54" s="12">
        <v>332.91699999999997</v>
      </c>
      <c r="O54" s="72">
        <v>3.6429999999999998</v>
      </c>
      <c r="P54" s="72">
        <v>20.684000000000001</v>
      </c>
      <c r="Q54" s="12">
        <v>5.9249999999999998</v>
      </c>
      <c r="R54" s="72">
        <v>6.5000000000000002E-2</v>
      </c>
      <c r="S54" s="72">
        <v>105.048</v>
      </c>
      <c r="T54" s="12">
        <v>338.84199999999998</v>
      </c>
      <c r="U54" s="72">
        <v>3.7080000000000002</v>
      </c>
      <c r="V54" s="72">
        <v>20.317</v>
      </c>
      <c r="W54" s="12">
        <v>812.67600000000004</v>
      </c>
      <c r="X54" s="72">
        <v>8.8919999999999995</v>
      </c>
      <c r="Y54" s="72">
        <v>8.4670000000000005</v>
      </c>
      <c r="Z54" s="12">
        <v>1151.518</v>
      </c>
      <c r="AA54" s="72">
        <v>12.6</v>
      </c>
      <c r="AB54" s="72">
        <v>2.3980000000000001</v>
      </c>
      <c r="AC54" s="12">
        <v>6407.8819999999996</v>
      </c>
      <c r="AD54" s="72">
        <v>70.117000000000004</v>
      </c>
      <c r="AE54" s="72">
        <v>0.374</v>
      </c>
      <c r="AF54" s="12">
        <v>3.246</v>
      </c>
      <c r="AG54" s="72">
        <v>3.5999999999999997E-2</v>
      </c>
      <c r="AH54" s="72">
        <v>115.04900000000001</v>
      </c>
      <c r="AI54" s="12">
        <v>283.14699999999999</v>
      </c>
      <c r="AJ54" s="72">
        <v>3.0979999999999999</v>
      </c>
      <c r="AK54" s="72">
        <v>3.5489999999999999</v>
      </c>
      <c r="AL54" s="12">
        <v>286.39299999999997</v>
      </c>
      <c r="AM54" s="72">
        <v>3.1339999999999999</v>
      </c>
      <c r="AN54" s="72">
        <v>3.2709999999999999</v>
      </c>
      <c r="AO54" s="12">
        <v>6694.2759999999998</v>
      </c>
      <c r="AP54" s="72">
        <v>73.25</v>
      </c>
      <c r="AQ54" s="72">
        <v>0.311</v>
      </c>
      <c r="AR54" s="12">
        <v>44.78</v>
      </c>
      <c r="AS54" s="72">
        <v>0.49</v>
      </c>
      <c r="AT54" s="72">
        <v>61.488999999999997</v>
      </c>
      <c r="AU54" s="12">
        <v>19.05</v>
      </c>
      <c r="AV54" s="72">
        <v>0.20799999999999999</v>
      </c>
      <c r="AW54" s="72">
        <v>76.016000000000005</v>
      </c>
      <c r="AX54" s="12">
        <v>239.24799999999999</v>
      </c>
      <c r="AY54" s="72">
        <v>2.6179999999999999</v>
      </c>
      <c r="AZ54" s="72">
        <v>16.745000000000001</v>
      </c>
      <c r="BA54" s="12">
        <v>258.29700000000003</v>
      </c>
      <c r="BB54" s="72">
        <v>2.8260000000000001</v>
      </c>
      <c r="BC54" s="72">
        <v>16.79</v>
      </c>
      <c r="BD54" s="12">
        <v>170.965</v>
      </c>
      <c r="BE54" s="72">
        <v>1.871</v>
      </c>
      <c r="BF54" s="72">
        <v>23.209</v>
      </c>
      <c r="BG54" s="12">
        <v>429.262</v>
      </c>
      <c r="BH54" s="72">
        <v>4.6970000000000001</v>
      </c>
      <c r="BI54" s="72">
        <v>13.398999999999999</v>
      </c>
      <c r="BJ54" s="12">
        <v>987.03200000000004</v>
      </c>
      <c r="BK54" s="72">
        <v>10.8</v>
      </c>
      <c r="BL54" s="72">
        <v>7.25</v>
      </c>
      <c r="BM54" s="12">
        <v>983.553</v>
      </c>
      <c r="BN54" s="72">
        <v>10.762</v>
      </c>
      <c r="BO54" s="72">
        <v>7.7510000000000003</v>
      </c>
      <c r="BP54" s="12">
        <v>1970.5840000000001</v>
      </c>
      <c r="BQ54" s="72">
        <v>21.562999999999999</v>
      </c>
      <c r="BR54" s="72">
        <v>2.9159999999999999</v>
      </c>
      <c r="BS54" s="12">
        <v>2444.627</v>
      </c>
      <c r="BT54" s="72">
        <v>26.75</v>
      </c>
      <c r="BU54" s="72">
        <v>0.86399999999999999</v>
      </c>
      <c r="BV54" s="12">
        <v>9138.902</v>
      </c>
      <c r="BW54" s="72">
        <v>100</v>
      </c>
      <c r="BX54" s="72">
        <v>0.09</v>
      </c>
      <c r="BY54" s="13"/>
      <c r="BZ54" s="13"/>
    </row>
    <row r="55" spans="1:78" ht="12.75" customHeight="1">
      <c r="A55" s="122" t="s">
        <v>44</v>
      </c>
      <c r="B55" s="71" t="s">
        <v>44</v>
      </c>
      <c r="C55" s="71" t="s">
        <v>24</v>
      </c>
      <c r="D55" s="34">
        <v>43525</v>
      </c>
      <c r="E55" s="12">
        <v>5277.2629999999999</v>
      </c>
      <c r="F55" s="72">
        <v>57.523000000000003</v>
      </c>
      <c r="G55" s="72">
        <v>0.63100000000000001</v>
      </c>
      <c r="H55" s="12">
        <v>183.94300000000001</v>
      </c>
      <c r="I55" s="72">
        <v>2.0049999999999999</v>
      </c>
      <c r="J55" s="72">
        <v>28.402999999999999</v>
      </c>
      <c r="K55" s="12">
        <v>174.41300000000001</v>
      </c>
      <c r="L55" s="72">
        <v>1.901</v>
      </c>
      <c r="M55" s="72">
        <v>25.503</v>
      </c>
      <c r="N55" s="12">
        <v>358.35599999999999</v>
      </c>
      <c r="O55" s="72">
        <v>3.9060000000000001</v>
      </c>
      <c r="P55" s="72">
        <v>11.874000000000001</v>
      </c>
      <c r="Q55" s="12">
        <v>16.11</v>
      </c>
      <c r="R55" s="72">
        <v>0.17599999999999999</v>
      </c>
      <c r="S55" s="72">
        <v>73.144000000000005</v>
      </c>
      <c r="T55" s="12">
        <v>374.46600000000001</v>
      </c>
      <c r="U55" s="72">
        <v>4.0819999999999999</v>
      </c>
      <c r="V55" s="72">
        <v>11.497</v>
      </c>
      <c r="W55" s="12">
        <v>771.83900000000006</v>
      </c>
      <c r="X55" s="72">
        <v>8.4130000000000003</v>
      </c>
      <c r="Y55" s="72">
        <v>6.3049999999999997</v>
      </c>
      <c r="Z55" s="12">
        <v>1146.3050000000001</v>
      </c>
      <c r="AA55" s="72">
        <v>12.494999999999999</v>
      </c>
      <c r="AB55" s="72">
        <v>2.419</v>
      </c>
      <c r="AC55" s="12">
        <v>6423.5680000000002</v>
      </c>
      <c r="AD55" s="72">
        <v>70.018000000000001</v>
      </c>
      <c r="AE55" s="72">
        <v>0.33700000000000002</v>
      </c>
      <c r="AF55" s="12">
        <v>17.640999999999998</v>
      </c>
      <c r="AG55" s="72">
        <v>0.192</v>
      </c>
      <c r="AH55" s="72">
        <v>56.12</v>
      </c>
      <c r="AI55" s="12">
        <v>308.52499999999998</v>
      </c>
      <c r="AJ55" s="72">
        <v>3.363</v>
      </c>
      <c r="AK55" s="72">
        <v>4.8079999999999998</v>
      </c>
      <c r="AL55" s="12">
        <v>326.166</v>
      </c>
      <c r="AM55" s="72">
        <v>3.5550000000000002</v>
      </c>
      <c r="AN55" s="72">
        <v>2.8940000000000001</v>
      </c>
      <c r="AO55" s="12">
        <v>6749.7340000000004</v>
      </c>
      <c r="AP55" s="72">
        <v>73.573999999999998</v>
      </c>
      <c r="AQ55" s="72">
        <v>0.25900000000000001</v>
      </c>
      <c r="AR55" s="12">
        <v>49.277000000000001</v>
      </c>
      <c r="AS55" s="72">
        <v>0.53700000000000003</v>
      </c>
      <c r="AT55" s="72">
        <v>56.984000000000002</v>
      </c>
      <c r="AU55" s="12">
        <v>8.8070000000000004</v>
      </c>
      <c r="AV55" s="72">
        <v>9.6000000000000002E-2</v>
      </c>
      <c r="AW55" s="72">
        <v>118.675</v>
      </c>
      <c r="AX55" s="12">
        <v>281.58699999999999</v>
      </c>
      <c r="AY55" s="72">
        <v>3.069</v>
      </c>
      <c r="AZ55" s="72">
        <v>19.826000000000001</v>
      </c>
      <c r="BA55" s="12">
        <v>290.39400000000001</v>
      </c>
      <c r="BB55" s="72">
        <v>3.165</v>
      </c>
      <c r="BC55" s="72">
        <v>19.71</v>
      </c>
      <c r="BD55" s="12">
        <v>110.298</v>
      </c>
      <c r="BE55" s="72">
        <v>1.202</v>
      </c>
      <c r="BF55" s="72">
        <v>41.877000000000002</v>
      </c>
      <c r="BG55" s="12">
        <v>400.69200000000001</v>
      </c>
      <c r="BH55" s="72">
        <v>4.3680000000000003</v>
      </c>
      <c r="BI55" s="72">
        <v>14.554</v>
      </c>
      <c r="BJ55" s="12">
        <v>941.1</v>
      </c>
      <c r="BK55" s="72">
        <v>10.257999999999999</v>
      </c>
      <c r="BL55" s="72">
        <v>9.1219999999999999</v>
      </c>
      <c r="BM55" s="12">
        <v>1033.318</v>
      </c>
      <c r="BN55" s="72">
        <v>11.263</v>
      </c>
      <c r="BO55" s="72">
        <v>10.148</v>
      </c>
      <c r="BP55" s="12">
        <v>1974.4179999999999</v>
      </c>
      <c r="BQ55" s="72">
        <v>21.521999999999998</v>
      </c>
      <c r="BR55" s="72">
        <v>3.0030000000000001</v>
      </c>
      <c r="BS55" s="12">
        <v>2424.3870000000002</v>
      </c>
      <c r="BT55" s="72">
        <v>26.425999999999998</v>
      </c>
      <c r="BU55" s="72">
        <v>0.73599999999999999</v>
      </c>
      <c r="BV55" s="12">
        <v>9174.1209999999992</v>
      </c>
      <c r="BW55" s="72">
        <v>100</v>
      </c>
      <c r="BX55" s="72">
        <v>7.1999999999999995E-2</v>
      </c>
      <c r="BY55" s="13"/>
      <c r="BZ55" s="13"/>
    </row>
    <row r="56" spans="1:78" ht="12.75" customHeight="1">
      <c r="A56" s="122" t="s">
        <v>44</v>
      </c>
      <c r="B56" s="71" t="s">
        <v>44</v>
      </c>
      <c r="C56" s="71" t="s">
        <v>24</v>
      </c>
      <c r="D56" s="34">
        <v>43617</v>
      </c>
      <c r="E56" s="12">
        <v>5276.8429999999998</v>
      </c>
      <c r="F56" s="72">
        <v>57.268000000000001</v>
      </c>
      <c r="G56" s="72">
        <v>0.81</v>
      </c>
      <c r="H56" s="12">
        <v>145.11099999999999</v>
      </c>
      <c r="I56" s="72">
        <v>1.575</v>
      </c>
      <c r="J56" s="72">
        <v>22.843</v>
      </c>
      <c r="K56" s="12">
        <v>187.44800000000001</v>
      </c>
      <c r="L56" s="72">
        <v>2.0339999999999998</v>
      </c>
      <c r="M56" s="72">
        <v>19.802</v>
      </c>
      <c r="N56" s="12">
        <v>332.55900000000003</v>
      </c>
      <c r="O56" s="72">
        <v>3.609</v>
      </c>
      <c r="P56" s="72">
        <v>15.166</v>
      </c>
      <c r="Q56" s="12">
        <v>13.763</v>
      </c>
      <c r="R56" s="72">
        <v>0.14899999999999999</v>
      </c>
      <c r="S56" s="72">
        <v>80.462000000000003</v>
      </c>
      <c r="T56" s="12">
        <v>346.32100000000003</v>
      </c>
      <c r="U56" s="72">
        <v>3.758</v>
      </c>
      <c r="V56" s="72">
        <v>14.262</v>
      </c>
      <c r="W56" s="12">
        <v>863.49</v>
      </c>
      <c r="X56" s="72">
        <v>9.3710000000000004</v>
      </c>
      <c r="Y56" s="72">
        <v>5.4619999999999997</v>
      </c>
      <c r="Z56" s="12">
        <v>1209.8109999999999</v>
      </c>
      <c r="AA56" s="72">
        <v>13.13</v>
      </c>
      <c r="AB56" s="72">
        <v>2.6739999999999999</v>
      </c>
      <c r="AC56" s="12">
        <v>6486.6549999999997</v>
      </c>
      <c r="AD56" s="72">
        <v>70.397000000000006</v>
      </c>
      <c r="AE56" s="72">
        <v>0.47599999999999998</v>
      </c>
      <c r="AF56" s="12">
        <v>5.1239999999999997</v>
      </c>
      <c r="AG56" s="72">
        <v>5.6000000000000001E-2</v>
      </c>
      <c r="AH56" s="72">
        <v>93.989000000000004</v>
      </c>
      <c r="AI56" s="12">
        <v>308.93400000000003</v>
      </c>
      <c r="AJ56" s="72">
        <v>3.3530000000000002</v>
      </c>
      <c r="AK56" s="72">
        <v>3.09</v>
      </c>
      <c r="AL56" s="12">
        <v>314.05799999999999</v>
      </c>
      <c r="AM56" s="72">
        <v>3.4079999999999999</v>
      </c>
      <c r="AN56" s="72">
        <v>3.5920000000000001</v>
      </c>
      <c r="AO56" s="12">
        <v>6800.7120000000004</v>
      </c>
      <c r="AP56" s="72">
        <v>73.805999999999997</v>
      </c>
      <c r="AQ56" s="72">
        <v>0.38300000000000001</v>
      </c>
      <c r="AR56" s="12">
        <v>31.827999999999999</v>
      </c>
      <c r="AS56" s="72">
        <v>0.34499999999999997</v>
      </c>
      <c r="AT56" s="72">
        <v>56.055999999999997</v>
      </c>
      <c r="AU56" s="12">
        <v>59.57</v>
      </c>
      <c r="AV56" s="72">
        <v>0.64600000000000002</v>
      </c>
      <c r="AW56" s="72">
        <v>50.127000000000002</v>
      </c>
      <c r="AX56" s="12">
        <v>191.69499999999999</v>
      </c>
      <c r="AY56" s="72">
        <v>2.08</v>
      </c>
      <c r="AZ56" s="72">
        <v>20.364000000000001</v>
      </c>
      <c r="BA56" s="12">
        <v>251.26400000000001</v>
      </c>
      <c r="BB56" s="72">
        <v>2.7269999999999999</v>
      </c>
      <c r="BC56" s="72">
        <v>17.914000000000001</v>
      </c>
      <c r="BD56" s="12">
        <v>159.72300000000001</v>
      </c>
      <c r="BE56" s="72">
        <v>1.7330000000000001</v>
      </c>
      <c r="BF56" s="72">
        <v>24.707999999999998</v>
      </c>
      <c r="BG56" s="12">
        <v>410.988</v>
      </c>
      <c r="BH56" s="72">
        <v>4.46</v>
      </c>
      <c r="BI56" s="72">
        <v>13.314</v>
      </c>
      <c r="BJ56" s="12">
        <v>856.24199999999996</v>
      </c>
      <c r="BK56" s="72">
        <v>9.2919999999999998</v>
      </c>
      <c r="BL56" s="72">
        <v>7.9249999999999998</v>
      </c>
      <c r="BM56" s="12">
        <v>1114.5989999999999</v>
      </c>
      <c r="BN56" s="72">
        <v>12.096</v>
      </c>
      <c r="BO56" s="72">
        <v>6.6509999999999998</v>
      </c>
      <c r="BP56" s="12">
        <v>1970.8409999999999</v>
      </c>
      <c r="BQ56" s="72">
        <v>21.388999999999999</v>
      </c>
      <c r="BR56" s="72">
        <v>2.8119999999999998</v>
      </c>
      <c r="BS56" s="12">
        <v>2413.6570000000002</v>
      </c>
      <c r="BT56" s="72">
        <v>26.193999999999999</v>
      </c>
      <c r="BU56" s="72">
        <v>1.2210000000000001</v>
      </c>
      <c r="BV56" s="12">
        <v>9214.3690000000006</v>
      </c>
      <c r="BW56" s="72">
        <v>100</v>
      </c>
      <c r="BX56" s="72">
        <v>8.3000000000000004E-2</v>
      </c>
      <c r="BY56" s="13"/>
      <c r="BZ56" s="13"/>
    </row>
    <row r="57" spans="1:78" ht="12.75" customHeight="1">
      <c r="A57" s="122" t="s">
        <v>44</v>
      </c>
      <c r="B57" s="71" t="s">
        <v>44</v>
      </c>
      <c r="C57" s="71" t="s">
        <v>24</v>
      </c>
      <c r="D57" s="34">
        <v>44075</v>
      </c>
      <c r="E57" s="12">
        <v>5084.5709999999999</v>
      </c>
      <c r="F57" s="72">
        <v>54.328000000000003</v>
      </c>
      <c r="G57" s="72">
        <v>0.39</v>
      </c>
      <c r="H57" s="12">
        <v>199.85900000000001</v>
      </c>
      <c r="I57" s="72">
        <v>2.1349999999999998</v>
      </c>
      <c r="J57" s="72">
        <v>22.356999999999999</v>
      </c>
      <c r="K57" s="12">
        <v>230.23599999999999</v>
      </c>
      <c r="L57" s="72">
        <v>2.46</v>
      </c>
      <c r="M57" s="72">
        <v>25.812999999999999</v>
      </c>
      <c r="N57" s="12">
        <v>430.09500000000003</v>
      </c>
      <c r="O57" s="72">
        <v>4.5949999999999998</v>
      </c>
      <c r="P57" s="72">
        <v>13.279</v>
      </c>
      <c r="Q57" s="12">
        <v>34.18</v>
      </c>
      <c r="R57" s="72">
        <v>0.36499999999999999</v>
      </c>
      <c r="S57" s="72">
        <v>61.082999999999998</v>
      </c>
      <c r="T57" s="12">
        <v>464.27499999999998</v>
      </c>
      <c r="U57" s="72">
        <v>4.9610000000000003</v>
      </c>
      <c r="V57" s="72">
        <v>10.971</v>
      </c>
      <c r="W57" s="12">
        <v>715.56700000000001</v>
      </c>
      <c r="X57" s="72">
        <v>7.6459999999999999</v>
      </c>
      <c r="Y57" s="72">
        <v>7.4260000000000002</v>
      </c>
      <c r="Z57" s="12">
        <v>1179.8420000000001</v>
      </c>
      <c r="AA57" s="72">
        <v>12.606</v>
      </c>
      <c r="AB57" s="72">
        <v>2.125</v>
      </c>
      <c r="AC57" s="12">
        <v>6264.4129999999996</v>
      </c>
      <c r="AD57" s="72">
        <v>66.933999999999997</v>
      </c>
      <c r="AE57" s="72">
        <v>0.36799999999999999</v>
      </c>
      <c r="AF57" s="12">
        <v>9.5850000000000009</v>
      </c>
      <c r="AG57" s="72">
        <v>0.10199999999999999</v>
      </c>
      <c r="AH57" s="72">
        <v>105.712</v>
      </c>
      <c r="AI57" s="12">
        <v>447.416</v>
      </c>
      <c r="AJ57" s="72">
        <v>4.7809999999999997</v>
      </c>
      <c r="AK57" s="72">
        <v>2.968</v>
      </c>
      <c r="AL57" s="12">
        <v>457.00099999999998</v>
      </c>
      <c r="AM57" s="72">
        <v>4.883</v>
      </c>
      <c r="AN57" s="72">
        <v>2.5649999999999999</v>
      </c>
      <c r="AO57" s="12">
        <v>6721.4139999999998</v>
      </c>
      <c r="AP57" s="72">
        <v>71.816999999999993</v>
      </c>
      <c r="AQ57" s="72">
        <v>0.33500000000000002</v>
      </c>
      <c r="AR57" s="12">
        <v>67.462000000000003</v>
      </c>
      <c r="AS57" s="72">
        <v>0.72099999999999997</v>
      </c>
      <c r="AT57" s="72">
        <v>60.66</v>
      </c>
      <c r="AU57" s="12">
        <v>5.0640000000000001</v>
      </c>
      <c r="AV57" s="72">
        <v>5.3999999999999999E-2</v>
      </c>
      <c r="AW57" s="72">
        <v>106.974</v>
      </c>
      <c r="AX57" s="12">
        <v>237.61099999999999</v>
      </c>
      <c r="AY57" s="72">
        <v>2.5390000000000001</v>
      </c>
      <c r="AZ57" s="72">
        <v>26.527999999999999</v>
      </c>
      <c r="BA57" s="12">
        <v>242.67500000000001</v>
      </c>
      <c r="BB57" s="72">
        <v>2.593</v>
      </c>
      <c r="BC57" s="72">
        <v>25.466999999999999</v>
      </c>
      <c r="BD57" s="12">
        <v>108.759</v>
      </c>
      <c r="BE57" s="72">
        <v>1.1619999999999999</v>
      </c>
      <c r="BF57" s="72">
        <v>37.055999999999997</v>
      </c>
      <c r="BG57" s="12">
        <v>351.43400000000003</v>
      </c>
      <c r="BH57" s="72">
        <v>3.7549999999999999</v>
      </c>
      <c r="BI57" s="72">
        <v>16.478000000000002</v>
      </c>
      <c r="BJ57" s="12">
        <v>1047.4949999999999</v>
      </c>
      <c r="BK57" s="72">
        <v>11.192</v>
      </c>
      <c r="BL57" s="72">
        <v>8.3290000000000006</v>
      </c>
      <c r="BM57" s="12">
        <v>1171.248</v>
      </c>
      <c r="BN57" s="72">
        <v>12.515000000000001</v>
      </c>
      <c r="BO57" s="72">
        <v>6.681</v>
      </c>
      <c r="BP57" s="12">
        <v>2218.7429999999999</v>
      </c>
      <c r="BQ57" s="72">
        <v>23.707000000000001</v>
      </c>
      <c r="BR57" s="72">
        <v>3.093</v>
      </c>
      <c r="BS57" s="12">
        <v>2637.64</v>
      </c>
      <c r="BT57" s="72">
        <v>28.183</v>
      </c>
      <c r="BU57" s="72">
        <v>0.83199999999999996</v>
      </c>
      <c r="BV57" s="12">
        <v>9359.0540000000001</v>
      </c>
      <c r="BW57" s="72">
        <v>100</v>
      </c>
      <c r="BX57" s="72">
        <v>0.105</v>
      </c>
      <c r="BY57" s="13"/>
      <c r="BZ57" s="13"/>
    </row>
    <row r="58" spans="1:78" ht="12.75" customHeight="1">
      <c r="A58" s="122" t="s">
        <v>44</v>
      </c>
      <c r="B58" s="71" t="s">
        <v>44</v>
      </c>
      <c r="C58" s="71" t="s">
        <v>24</v>
      </c>
      <c r="D58" s="34">
        <v>44166</v>
      </c>
      <c r="E58" s="12">
        <v>5220.348</v>
      </c>
      <c r="F58" s="72">
        <v>55.777000000000001</v>
      </c>
      <c r="G58" s="72">
        <v>0.55700000000000005</v>
      </c>
      <c r="H58" s="12">
        <v>291.39699999999999</v>
      </c>
      <c r="I58" s="72">
        <v>3.113</v>
      </c>
      <c r="J58" s="72">
        <v>20.562999999999999</v>
      </c>
      <c r="K58" s="12">
        <v>191.178</v>
      </c>
      <c r="L58" s="72">
        <v>2.0430000000000001</v>
      </c>
      <c r="M58" s="72">
        <v>25.475999999999999</v>
      </c>
      <c r="N58" s="12">
        <v>482.57499999999999</v>
      </c>
      <c r="O58" s="72">
        <v>5.1559999999999997</v>
      </c>
      <c r="P58" s="72">
        <v>13.532999999999999</v>
      </c>
      <c r="Q58" s="12">
        <v>30.408000000000001</v>
      </c>
      <c r="R58" s="72">
        <v>0.32500000000000001</v>
      </c>
      <c r="S58" s="72">
        <v>65.155000000000001</v>
      </c>
      <c r="T58" s="12">
        <v>512.98299999999995</v>
      </c>
      <c r="U58" s="72">
        <v>5.4809999999999999</v>
      </c>
      <c r="V58" s="72">
        <v>13.180999999999999</v>
      </c>
      <c r="W58" s="12">
        <v>682.83100000000002</v>
      </c>
      <c r="X58" s="72">
        <v>7.2960000000000003</v>
      </c>
      <c r="Y58" s="72">
        <v>10.478</v>
      </c>
      <c r="Z58" s="12">
        <v>1195.8140000000001</v>
      </c>
      <c r="AA58" s="72">
        <v>12.776999999999999</v>
      </c>
      <c r="AB58" s="72">
        <v>1.9550000000000001</v>
      </c>
      <c r="AC58" s="12">
        <v>6416.1610000000001</v>
      </c>
      <c r="AD58" s="72">
        <v>68.552999999999997</v>
      </c>
      <c r="AE58" s="72">
        <v>0.40100000000000002</v>
      </c>
      <c r="AF58" s="12">
        <v>6.9669999999999996</v>
      </c>
      <c r="AG58" s="72">
        <v>7.3999999999999996E-2</v>
      </c>
      <c r="AH58" s="72">
        <v>93.903000000000006</v>
      </c>
      <c r="AI58" s="12">
        <v>399.41300000000001</v>
      </c>
      <c r="AJ58" s="72">
        <v>4.2679999999999998</v>
      </c>
      <c r="AK58" s="72">
        <v>3.4620000000000002</v>
      </c>
      <c r="AL58" s="12">
        <v>406.38099999999997</v>
      </c>
      <c r="AM58" s="72">
        <v>4.3419999999999996</v>
      </c>
      <c r="AN58" s="72">
        <v>3.069</v>
      </c>
      <c r="AO58" s="12">
        <v>6822.5420000000004</v>
      </c>
      <c r="AP58" s="72">
        <v>72.894999999999996</v>
      </c>
      <c r="AQ58" s="72">
        <v>0.33100000000000002</v>
      </c>
      <c r="AR58" s="12">
        <v>55.39</v>
      </c>
      <c r="AS58" s="72">
        <v>0.59199999999999997</v>
      </c>
      <c r="AT58" s="72">
        <v>41.701999999999998</v>
      </c>
      <c r="AU58" s="12">
        <v>22.01</v>
      </c>
      <c r="AV58" s="72">
        <v>0.23499999999999999</v>
      </c>
      <c r="AW58" s="72">
        <v>115.355</v>
      </c>
      <c r="AX58" s="12">
        <v>314.63799999999998</v>
      </c>
      <c r="AY58" s="72">
        <v>3.3620000000000001</v>
      </c>
      <c r="AZ58" s="72">
        <v>18.771000000000001</v>
      </c>
      <c r="BA58" s="12">
        <v>336.64800000000002</v>
      </c>
      <c r="BB58" s="72">
        <v>3.597</v>
      </c>
      <c r="BC58" s="72">
        <v>19.795999999999999</v>
      </c>
      <c r="BD58" s="12">
        <v>148.92500000000001</v>
      </c>
      <c r="BE58" s="72">
        <v>1.591</v>
      </c>
      <c r="BF58" s="72">
        <v>52.488999999999997</v>
      </c>
      <c r="BG58" s="12">
        <v>485.57299999999998</v>
      </c>
      <c r="BH58" s="72">
        <v>5.1879999999999997</v>
      </c>
      <c r="BI58" s="72">
        <v>11.973000000000001</v>
      </c>
      <c r="BJ58" s="12">
        <v>853.35599999999999</v>
      </c>
      <c r="BK58" s="72">
        <v>9.1180000000000003</v>
      </c>
      <c r="BL58" s="72">
        <v>5.74</v>
      </c>
      <c r="BM58" s="12">
        <v>1142.5070000000001</v>
      </c>
      <c r="BN58" s="72">
        <v>12.207000000000001</v>
      </c>
      <c r="BO58" s="72">
        <v>6.1529999999999996</v>
      </c>
      <c r="BP58" s="12">
        <v>1995.864</v>
      </c>
      <c r="BQ58" s="72">
        <v>21.324999999999999</v>
      </c>
      <c r="BR58" s="72">
        <v>3.0670000000000002</v>
      </c>
      <c r="BS58" s="12">
        <v>2536.826</v>
      </c>
      <c r="BT58" s="72">
        <v>27.105</v>
      </c>
      <c r="BU58" s="72">
        <v>0.86499999999999999</v>
      </c>
      <c r="BV58" s="12">
        <v>9359.3680000000004</v>
      </c>
      <c r="BW58" s="72">
        <v>100</v>
      </c>
      <c r="BX58" s="72">
        <v>0.10199999999999999</v>
      </c>
      <c r="BY58" s="13"/>
      <c r="BZ58" s="13"/>
    </row>
    <row r="59" spans="1:78" ht="12.75" customHeight="1">
      <c r="A59" s="122" t="s">
        <v>44</v>
      </c>
      <c r="B59" s="71" t="s">
        <v>44</v>
      </c>
      <c r="C59" s="71" t="s">
        <v>24</v>
      </c>
      <c r="D59" s="34">
        <v>44256</v>
      </c>
      <c r="E59" s="12">
        <v>5240.8879999999999</v>
      </c>
      <c r="F59" s="72">
        <v>55.988999999999997</v>
      </c>
      <c r="G59" s="72">
        <v>0.69</v>
      </c>
      <c r="H59" s="12">
        <v>212.81200000000001</v>
      </c>
      <c r="I59" s="72">
        <v>2.274</v>
      </c>
      <c r="J59" s="72">
        <v>29.914999999999999</v>
      </c>
      <c r="K59" s="12">
        <v>170.702</v>
      </c>
      <c r="L59" s="72">
        <v>1.8240000000000001</v>
      </c>
      <c r="M59" s="72">
        <v>28.885999999999999</v>
      </c>
      <c r="N59" s="12">
        <v>383.51400000000001</v>
      </c>
      <c r="O59" s="72">
        <v>4.0970000000000004</v>
      </c>
      <c r="P59" s="72">
        <v>12.484999999999999</v>
      </c>
      <c r="Q59" s="12">
        <v>16.591999999999999</v>
      </c>
      <c r="R59" s="72">
        <v>0.17699999999999999</v>
      </c>
      <c r="S59" s="72">
        <v>86.984999999999999</v>
      </c>
      <c r="T59" s="12">
        <v>400.10599999999999</v>
      </c>
      <c r="U59" s="72">
        <v>4.274</v>
      </c>
      <c r="V59" s="72">
        <v>11.041</v>
      </c>
      <c r="W59" s="12">
        <v>799.15200000000004</v>
      </c>
      <c r="X59" s="72">
        <v>8.5370000000000008</v>
      </c>
      <c r="Y59" s="72">
        <v>5.7</v>
      </c>
      <c r="Z59" s="12">
        <v>1199.258</v>
      </c>
      <c r="AA59" s="72">
        <v>12.811999999999999</v>
      </c>
      <c r="AB59" s="72">
        <v>2.3149999999999999</v>
      </c>
      <c r="AC59" s="12">
        <v>6440.1459999999997</v>
      </c>
      <c r="AD59" s="72">
        <v>68.801000000000002</v>
      </c>
      <c r="AE59" s="72">
        <v>0.36699999999999999</v>
      </c>
      <c r="AF59" s="12">
        <v>24.375</v>
      </c>
      <c r="AG59" s="72">
        <v>0.26</v>
      </c>
      <c r="AH59" s="72">
        <v>54.597000000000001</v>
      </c>
      <c r="AI59" s="12">
        <v>388.93700000000001</v>
      </c>
      <c r="AJ59" s="72">
        <v>4.1550000000000002</v>
      </c>
      <c r="AK59" s="72">
        <v>3.9279999999999999</v>
      </c>
      <c r="AL59" s="12">
        <v>413.31200000000001</v>
      </c>
      <c r="AM59" s="72">
        <v>4.415</v>
      </c>
      <c r="AN59" s="72">
        <v>2.5750000000000002</v>
      </c>
      <c r="AO59" s="12">
        <v>6853.4579999999996</v>
      </c>
      <c r="AP59" s="72">
        <v>73.216999999999999</v>
      </c>
      <c r="AQ59" s="72">
        <v>0.32100000000000001</v>
      </c>
      <c r="AR59" s="12">
        <v>66.238</v>
      </c>
      <c r="AS59" s="72">
        <v>0.70799999999999996</v>
      </c>
      <c r="AT59" s="72">
        <v>40.771999999999998</v>
      </c>
      <c r="AU59" s="12">
        <v>22.172000000000001</v>
      </c>
      <c r="AV59" s="72">
        <v>0.23699999999999999</v>
      </c>
      <c r="AW59" s="72">
        <v>97.712000000000003</v>
      </c>
      <c r="AX59" s="12">
        <v>204.322</v>
      </c>
      <c r="AY59" s="72">
        <v>2.1829999999999998</v>
      </c>
      <c r="AZ59" s="72">
        <v>21.478000000000002</v>
      </c>
      <c r="BA59" s="12">
        <v>226.49299999999999</v>
      </c>
      <c r="BB59" s="72">
        <v>2.42</v>
      </c>
      <c r="BC59" s="72">
        <v>18.109000000000002</v>
      </c>
      <c r="BD59" s="12">
        <v>134.18600000000001</v>
      </c>
      <c r="BE59" s="72">
        <v>1.4339999999999999</v>
      </c>
      <c r="BF59" s="72">
        <v>29.242000000000001</v>
      </c>
      <c r="BG59" s="12">
        <v>360.67899999999997</v>
      </c>
      <c r="BH59" s="72">
        <v>3.8530000000000002</v>
      </c>
      <c r="BI59" s="72">
        <v>14.621</v>
      </c>
      <c r="BJ59" s="12">
        <v>924.02499999999998</v>
      </c>
      <c r="BK59" s="72">
        <v>9.8719999999999999</v>
      </c>
      <c r="BL59" s="72">
        <v>7.9370000000000003</v>
      </c>
      <c r="BM59" s="12">
        <v>1156.1010000000001</v>
      </c>
      <c r="BN59" s="72">
        <v>12.351000000000001</v>
      </c>
      <c r="BO59" s="72">
        <v>6.6790000000000003</v>
      </c>
      <c r="BP59" s="12">
        <v>2080.125</v>
      </c>
      <c r="BQ59" s="72">
        <v>22.222000000000001</v>
      </c>
      <c r="BR59" s="72">
        <v>2.9620000000000002</v>
      </c>
      <c r="BS59" s="12">
        <v>2507.0419999999999</v>
      </c>
      <c r="BT59" s="72">
        <v>26.783000000000001</v>
      </c>
      <c r="BU59" s="72">
        <v>0.86799999999999999</v>
      </c>
      <c r="BV59" s="12">
        <v>9360.5</v>
      </c>
      <c r="BW59" s="72">
        <v>100</v>
      </c>
      <c r="BX59" s="72">
        <v>8.5999999999999993E-2</v>
      </c>
      <c r="BY59" s="13"/>
      <c r="BZ59" s="13"/>
    </row>
    <row r="60" spans="1:78" ht="12.75" customHeight="1">
      <c r="A60" s="122" t="s">
        <v>44</v>
      </c>
      <c r="B60" s="71" t="s">
        <v>44</v>
      </c>
      <c r="C60" s="71" t="s">
        <v>24</v>
      </c>
      <c r="D60" s="34">
        <v>44348</v>
      </c>
      <c r="E60" s="12">
        <v>5246.02</v>
      </c>
      <c r="F60" s="72">
        <v>56.006999999999998</v>
      </c>
      <c r="G60" s="72">
        <v>0.64300000000000002</v>
      </c>
      <c r="H60" s="12">
        <v>196.51</v>
      </c>
      <c r="I60" s="72">
        <v>2.0979999999999999</v>
      </c>
      <c r="J60" s="72">
        <v>23.187000000000001</v>
      </c>
      <c r="K60" s="12">
        <v>196.66399999999999</v>
      </c>
      <c r="L60" s="72">
        <v>2.1</v>
      </c>
      <c r="M60" s="72">
        <v>24.097999999999999</v>
      </c>
      <c r="N60" s="12">
        <v>393.17399999999998</v>
      </c>
      <c r="O60" s="72">
        <v>4.1980000000000004</v>
      </c>
      <c r="P60" s="72">
        <v>15.613</v>
      </c>
      <c r="Q60" s="12">
        <v>10.256</v>
      </c>
      <c r="R60" s="72">
        <v>0.109</v>
      </c>
      <c r="S60" s="72">
        <v>102.31100000000001</v>
      </c>
      <c r="T60" s="12">
        <v>403.43099999999998</v>
      </c>
      <c r="U60" s="72">
        <v>4.3070000000000004</v>
      </c>
      <c r="V60" s="72">
        <v>14.577</v>
      </c>
      <c r="W60" s="12">
        <v>869.24400000000003</v>
      </c>
      <c r="X60" s="72">
        <v>9.2799999999999994</v>
      </c>
      <c r="Y60" s="72">
        <v>7.4690000000000003</v>
      </c>
      <c r="Z60" s="12">
        <v>1272.674</v>
      </c>
      <c r="AA60" s="72">
        <v>13.587</v>
      </c>
      <c r="AB60" s="72">
        <v>2.8279999999999998</v>
      </c>
      <c r="AC60" s="12">
        <v>6518.6940000000004</v>
      </c>
      <c r="AD60" s="72">
        <v>69.594999999999999</v>
      </c>
      <c r="AE60" s="72">
        <v>0.38300000000000001</v>
      </c>
      <c r="AF60" s="12">
        <v>31.86</v>
      </c>
      <c r="AG60" s="72">
        <v>0.34</v>
      </c>
      <c r="AH60" s="72">
        <v>68.631</v>
      </c>
      <c r="AI60" s="12">
        <v>304.55799999999999</v>
      </c>
      <c r="AJ60" s="72">
        <v>3.2519999999999998</v>
      </c>
      <c r="AK60" s="72">
        <v>7.9610000000000003</v>
      </c>
      <c r="AL60" s="12">
        <v>336.41800000000001</v>
      </c>
      <c r="AM60" s="72">
        <v>3.5920000000000001</v>
      </c>
      <c r="AN60" s="72">
        <v>2.9790000000000001</v>
      </c>
      <c r="AO60" s="12">
        <v>6855.1120000000001</v>
      </c>
      <c r="AP60" s="72">
        <v>73.186000000000007</v>
      </c>
      <c r="AQ60" s="72">
        <v>0.29399999999999998</v>
      </c>
      <c r="AR60" s="12">
        <v>30.545999999999999</v>
      </c>
      <c r="AS60" s="72">
        <v>0.32600000000000001</v>
      </c>
      <c r="AT60" s="72">
        <v>43.784999999999997</v>
      </c>
      <c r="AU60" s="12">
        <v>7.3339999999999996</v>
      </c>
      <c r="AV60" s="72">
        <v>7.8E-2</v>
      </c>
      <c r="AW60" s="72">
        <v>104.17</v>
      </c>
      <c r="AX60" s="12">
        <v>161.005</v>
      </c>
      <c r="AY60" s="72">
        <v>1.7190000000000001</v>
      </c>
      <c r="AZ60" s="72">
        <v>25.817</v>
      </c>
      <c r="BA60" s="12">
        <v>168.339</v>
      </c>
      <c r="BB60" s="72">
        <v>1.7969999999999999</v>
      </c>
      <c r="BC60" s="72">
        <v>24.344999999999999</v>
      </c>
      <c r="BD60" s="12">
        <v>102.121</v>
      </c>
      <c r="BE60" s="72">
        <v>1.0900000000000001</v>
      </c>
      <c r="BF60" s="72">
        <v>28.81</v>
      </c>
      <c r="BG60" s="12">
        <v>270.45999999999998</v>
      </c>
      <c r="BH60" s="72">
        <v>2.887</v>
      </c>
      <c r="BI60" s="72">
        <v>16.11</v>
      </c>
      <c r="BJ60" s="12">
        <v>1090.3030000000001</v>
      </c>
      <c r="BK60" s="72">
        <v>11.64</v>
      </c>
      <c r="BL60" s="72">
        <v>7.29</v>
      </c>
      <c r="BM60" s="12">
        <v>1120.2560000000001</v>
      </c>
      <c r="BN60" s="72">
        <v>11.96</v>
      </c>
      <c r="BO60" s="72">
        <v>5.6269999999999998</v>
      </c>
      <c r="BP60" s="12">
        <v>2210.5590000000002</v>
      </c>
      <c r="BQ60" s="72">
        <v>23.6</v>
      </c>
      <c r="BR60" s="72">
        <v>2.1840000000000002</v>
      </c>
      <c r="BS60" s="12">
        <v>2511.5650000000001</v>
      </c>
      <c r="BT60" s="72">
        <v>26.814</v>
      </c>
      <c r="BU60" s="72">
        <v>0.8</v>
      </c>
      <c r="BV60" s="12">
        <v>9366.6769999999997</v>
      </c>
      <c r="BW60" s="72">
        <v>100</v>
      </c>
      <c r="BX60" s="72">
        <v>9.0999999999999998E-2</v>
      </c>
      <c r="BY60" s="13"/>
      <c r="BZ60" s="13"/>
    </row>
    <row r="61" spans="1:78" ht="12.75" customHeight="1">
      <c r="A61" s="122" t="s">
        <v>44</v>
      </c>
      <c r="B61" s="71" t="s">
        <v>44</v>
      </c>
      <c r="C61" s="71" t="s">
        <v>24</v>
      </c>
      <c r="D61" s="34">
        <v>44805</v>
      </c>
      <c r="E61" s="12">
        <v>5552.5039999999999</v>
      </c>
      <c r="F61" s="72">
        <v>57.960999999999999</v>
      </c>
      <c r="G61" s="72">
        <v>0.71799999999999997</v>
      </c>
      <c r="H61" s="12">
        <v>108.432</v>
      </c>
      <c r="I61" s="72">
        <v>1.1319999999999999</v>
      </c>
      <c r="J61" s="72">
        <v>28.969000000000001</v>
      </c>
      <c r="K61" s="12">
        <v>102.76300000000001</v>
      </c>
      <c r="L61" s="72">
        <v>1.073</v>
      </c>
      <c r="M61" s="72">
        <v>37.94</v>
      </c>
      <c r="N61" s="12">
        <v>211.19399999999999</v>
      </c>
      <c r="O61" s="72">
        <v>2.2050000000000001</v>
      </c>
      <c r="P61" s="72">
        <v>19.222000000000001</v>
      </c>
      <c r="Q61" s="12">
        <v>15.279</v>
      </c>
      <c r="R61" s="72">
        <v>0.159</v>
      </c>
      <c r="S61" s="72">
        <v>56.015999999999998</v>
      </c>
      <c r="T61" s="12">
        <v>226.47300000000001</v>
      </c>
      <c r="U61" s="72">
        <v>2.3639999999999999</v>
      </c>
      <c r="V61" s="72">
        <v>18.364999999999998</v>
      </c>
      <c r="W61" s="12">
        <v>993.27700000000004</v>
      </c>
      <c r="X61" s="72">
        <v>10.369</v>
      </c>
      <c r="Y61" s="72">
        <v>4.9950000000000001</v>
      </c>
      <c r="Z61" s="12">
        <v>1219.75</v>
      </c>
      <c r="AA61" s="72">
        <v>12.733000000000001</v>
      </c>
      <c r="AB61" s="72">
        <v>2.6230000000000002</v>
      </c>
      <c r="AC61" s="12">
        <v>6772.2539999999999</v>
      </c>
      <c r="AD61" s="72">
        <v>70.694000000000003</v>
      </c>
      <c r="AE61" s="72">
        <v>0.373</v>
      </c>
      <c r="AF61" s="12">
        <v>18.741</v>
      </c>
      <c r="AG61" s="72">
        <v>0.19600000000000001</v>
      </c>
      <c r="AH61" s="72">
        <v>117.78100000000001</v>
      </c>
      <c r="AI61" s="12">
        <v>153.346</v>
      </c>
      <c r="AJ61" s="72">
        <v>1.601</v>
      </c>
      <c r="AK61" s="72">
        <v>16.786999999999999</v>
      </c>
      <c r="AL61" s="12">
        <v>172.08799999999999</v>
      </c>
      <c r="AM61" s="72">
        <v>1.796</v>
      </c>
      <c r="AN61" s="72">
        <v>9.7629999999999999</v>
      </c>
      <c r="AO61" s="12">
        <v>6944.3419999999996</v>
      </c>
      <c r="AP61" s="72">
        <v>72.489999999999995</v>
      </c>
      <c r="AQ61" s="72">
        <v>0.45800000000000002</v>
      </c>
      <c r="AR61" s="12">
        <v>82.194000000000003</v>
      </c>
      <c r="AS61" s="72">
        <v>0.85799999999999998</v>
      </c>
      <c r="AT61" s="72">
        <v>44.142000000000003</v>
      </c>
      <c r="AU61" s="12">
        <v>21.614000000000001</v>
      </c>
      <c r="AV61" s="72">
        <v>0.22600000000000001</v>
      </c>
      <c r="AW61" s="72">
        <v>96.111999999999995</v>
      </c>
      <c r="AX61" s="12">
        <v>195.66800000000001</v>
      </c>
      <c r="AY61" s="72">
        <v>2.0430000000000001</v>
      </c>
      <c r="AZ61" s="72">
        <v>20.106000000000002</v>
      </c>
      <c r="BA61" s="12">
        <v>217.28200000000001</v>
      </c>
      <c r="BB61" s="72">
        <v>2.2679999999999998</v>
      </c>
      <c r="BC61" s="72">
        <v>22.126000000000001</v>
      </c>
      <c r="BD61" s="12">
        <v>179.047</v>
      </c>
      <c r="BE61" s="72">
        <v>1.869</v>
      </c>
      <c r="BF61" s="72">
        <v>35.737000000000002</v>
      </c>
      <c r="BG61" s="12">
        <v>396.32900000000001</v>
      </c>
      <c r="BH61" s="72">
        <v>4.1369999999999996</v>
      </c>
      <c r="BI61" s="72">
        <v>16.456</v>
      </c>
      <c r="BJ61" s="12">
        <v>1000.302</v>
      </c>
      <c r="BK61" s="72">
        <v>10.442</v>
      </c>
      <c r="BL61" s="72">
        <v>5.4779999999999998</v>
      </c>
      <c r="BM61" s="12">
        <v>1156.5440000000001</v>
      </c>
      <c r="BN61" s="72">
        <v>12.073</v>
      </c>
      <c r="BO61" s="72">
        <v>6.5789999999999997</v>
      </c>
      <c r="BP61" s="12">
        <v>2156.8470000000002</v>
      </c>
      <c r="BQ61" s="72">
        <v>22.515000000000001</v>
      </c>
      <c r="BR61" s="72">
        <v>2.8340000000000001</v>
      </c>
      <c r="BS61" s="12">
        <v>2635.37</v>
      </c>
      <c r="BT61" s="72">
        <v>27.51</v>
      </c>
      <c r="BU61" s="72">
        <v>1.165</v>
      </c>
      <c r="BV61" s="12">
        <v>9579.7119999999995</v>
      </c>
      <c r="BW61" s="72">
        <v>100</v>
      </c>
      <c r="BX61" s="72">
        <v>9.6000000000000002E-2</v>
      </c>
      <c r="BY61" s="13"/>
      <c r="BZ61" s="13"/>
    </row>
    <row r="62" spans="1:78" ht="12.75" customHeight="1">
      <c r="A62" s="122" t="s">
        <v>44</v>
      </c>
      <c r="B62" s="71" t="s">
        <v>44</v>
      </c>
      <c r="C62" s="71" t="s">
        <v>24</v>
      </c>
      <c r="D62" s="34">
        <v>44896</v>
      </c>
      <c r="E62" s="12">
        <v>5645.0789999999997</v>
      </c>
      <c r="F62" s="72">
        <v>58.475000000000001</v>
      </c>
      <c r="G62" s="72">
        <v>0.63300000000000001</v>
      </c>
      <c r="H62" s="12">
        <v>147.607</v>
      </c>
      <c r="I62" s="72">
        <v>1.5289999999999999</v>
      </c>
      <c r="J62" s="72">
        <v>34.908999999999999</v>
      </c>
      <c r="K62" s="12">
        <v>195.20400000000001</v>
      </c>
      <c r="L62" s="72">
        <v>2.0219999999999998</v>
      </c>
      <c r="M62" s="72">
        <v>27.481999999999999</v>
      </c>
      <c r="N62" s="12">
        <v>342.81</v>
      </c>
      <c r="O62" s="72">
        <v>3.5510000000000002</v>
      </c>
      <c r="P62" s="72">
        <v>18.518000000000001</v>
      </c>
      <c r="Q62" s="12">
        <v>20.923999999999999</v>
      </c>
      <c r="R62" s="72">
        <v>0.217</v>
      </c>
      <c r="S62" s="72">
        <v>86.001000000000005</v>
      </c>
      <c r="T62" s="12">
        <v>363.73399999999998</v>
      </c>
      <c r="U62" s="72">
        <v>3.7679999999999998</v>
      </c>
      <c r="V62" s="72">
        <v>19.198</v>
      </c>
      <c r="W62" s="12">
        <v>861.976</v>
      </c>
      <c r="X62" s="72">
        <v>8.9290000000000003</v>
      </c>
      <c r="Y62" s="72">
        <v>8.4740000000000002</v>
      </c>
      <c r="Z62" s="12">
        <v>1225.711</v>
      </c>
      <c r="AA62" s="72">
        <v>12.696999999999999</v>
      </c>
      <c r="AB62" s="72">
        <v>2.8250000000000002</v>
      </c>
      <c r="AC62" s="12">
        <v>6870.79</v>
      </c>
      <c r="AD62" s="72">
        <v>71.171999999999997</v>
      </c>
      <c r="AE62" s="72">
        <v>0.36899999999999999</v>
      </c>
      <c r="AF62" s="12">
        <v>18.173999999999999</v>
      </c>
      <c r="AG62" s="72">
        <v>0.188</v>
      </c>
      <c r="AH62" s="72">
        <v>109.378</v>
      </c>
      <c r="AI62" s="12">
        <v>185.054</v>
      </c>
      <c r="AJ62" s="72">
        <v>1.917</v>
      </c>
      <c r="AK62" s="72">
        <v>10.920999999999999</v>
      </c>
      <c r="AL62" s="12">
        <v>203.22800000000001</v>
      </c>
      <c r="AM62" s="72">
        <v>2.105</v>
      </c>
      <c r="AN62" s="72">
        <v>4.2290000000000001</v>
      </c>
      <c r="AO62" s="12">
        <v>7074.018</v>
      </c>
      <c r="AP62" s="72">
        <v>73.277000000000001</v>
      </c>
      <c r="AQ62" s="72">
        <v>0.378</v>
      </c>
      <c r="AR62" s="12">
        <v>52.146999999999998</v>
      </c>
      <c r="AS62" s="72">
        <v>0.54</v>
      </c>
      <c r="AT62" s="72">
        <v>41.874000000000002</v>
      </c>
      <c r="AU62" s="12">
        <v>22.928000000000001</v>
      </c>
      <c r="AV62" s="72">
        <v>0.23699999999999999</v>
      </c>
      <c r="AW62" s="72">
        <v>119.889</v>
      </c>
      <c r="AX62" s="12">
        <v>215.78800000000001</v>
      </c>
      <c r="AY62" s="72">
        <v>2.2349999999999999</v>
      </c>
      <c r="AZ62" s="72">
        <v>17.681000000000001</v>
      </c>
      <c r="BA62" s="12">
        <v>238.715</v>
      </c>
      <c r="BB62" s="72">
        <v>2.4729999999999999</v>
      </c>
      <c r="BC62" s="72">
        <v>18.956</v>
      </c>
      <c r="BD62" s="12">
        <v>137.899</v>
      </c>
      <c r="BE62" s="72">
        <v>1.4279999999999999</v>
      </c>
      <c r="BF62" s="72">
        <v>33.311</v>
      </c>
      <c r="BG62" s="12">
        <v>376.61500000000001</v>
      </c>
      <c r="BH62" s="72">
        <v>3.9009999999999998</v>
      </c>
      <c r="BI62" s="72">
        <v>15.513999999999999</v>
      </c>
      <c r="BJ62" s="12">
        <v>1027.9570000000001</v>
      </c>
      <c r="BK62" s="72">
        <v>10.648</v>
      </c>
      <c r="BL62" s="72">
        <v>8.7840000000000007</v>
      </c>
      <c r="BM62" s="12">
        <v>1123.0889999999999</v>
      </c>
      <c r="BN62" s="72">
        <v>11.634</v>
      </c>
      <c r="BO62" s="72">
        <v>6.1849999999999996</v>
      </c>
      <c r="BP62" s="12">
        <v>2151.0459999999998</v>
      </c>
      <c r="BQ62" s="72">
        <v>22.282</v>
      </c>
      <c r="BR62" s="72">
        <v>3.399</v>
      </c>
      <c r="BS62" s="12">
        <v>2579.8069999999998</v>
      </c>
      <c r="BT62" s="72">
        <v>26.722999999999999</v>
      </c>
      <c r="BU62" s="72">
        <v>1.002</v>
      </c>
      <c r="BV62" s="12">
        <v>9653.8250000000007</v>
      </c>
      <c r="BW62" s="72">
        <v>100</v>
      </c>
      <c r="BX62" s="72">
        <v>8.8999999999999996E-2</v>
      </c>
      <c r="BY62" s="13"/>
      <c r="BZ62" s="13"/>
    </row>
    <row r="63" spans="1:78" ht="12.75" customHeight="1">
      <c r="A63" s="122" t="s">
        <v>44</v>
      </c>
      <c r="B63" s="71" t="s">
        <v>44</v>
      </c>
      <c r="C63" s="71" t="s">
        <v>24</v>
      </c>
      <c r="D63" s="34">
        <v>44986</v>
      </c>
      <c r="E63" s="12">
        <v>5658.0129999999999</v>
      </c>
      <c r="F63" s="72">
        <v>58.155000000000001</v>
      </c>
      <c r="G63" s="72">
        <v>0.622</v>
      </c>
      <c r="H63" s="12">
        <v>132.05199999999999</v>
      </c>
      <c r="I63" s="72">
        <v>1.357</v>
      </c>
      <c r="J63" s="72">
        <v>21.908999999999999</v>
      </c>
      <c r="K63" s="12">
        <v>116.871</v>
      </c>
      <c r="L63" s="72">
        <v>1.2010000000000001</v>
      </c>
      <c r="M63" s="72">
        <v>18.875</v>
      </c>
      <c r="N63" s="12">
        <v>248.923</v>
      </c>
      <c r="O63" s="72">
        <v>2.5590000000000002</v>
      </c>
      <c r="P63" s="72">
        <v>16.475000000000001</v>
      </c>
      <c r="Q63" s="12">
        <v>31.042000000000002</v>
      </c>
      <c r="R63" s="72">
        <v>0.31900000000000001</v>
      </c>
      <c r="S63" s="72">
        <v>45.192</v>
      </c>
      <c r="T63" s="12">
        <v>279.96499999999997</v>
      </c>
      <c r="U63" s="72">
        <v>2.8780000000000001</v>
      </c>
      <c r="V63" s="72">
        <v>16.715</v>
      </c>
      <c r="W63" s="12">
        <v>934.04300000000001</v>
      </c>
      <c r="X63" s="72">
        <v>9.6</v>
      </c>
      <c r="Y63" s="72">
        <v>5.0330000000000004</v>
      </c>
      <c r="Z63" s="12">
        <v>1214.008</v>
      </c>
      <c r="AA63" s="72">
        <v>12.478</v>
      </c>
      <c r="AB63" s="72">
        <v>2.3119999999999998</v>
      </c>
      <c r="AC63" s="12">
        <v>6872.0209999999997</v>
      </c>
      <c r="AD63" s="72">
        <v>70.632999999999996</v>
      </c>
      <c r="AE63" s="72">
        <v>0.34</v>
      </c>
      <c r="AF63" s="12">
        <v>42.563000000000002</v>
      </c>
      <c r="AG63" s="72">
        <v>0.437</v>
      </c>
      <c r="AH63" s="72">
        <v>46.326000000000001</v>
      </c>
      <c r="AI63" s="12">
        <v>209.58099999999999</v>
      </c>
      <c r="AJ63" s="72">
        <v>2.1539999999999999</v>
      </c>
      <c r="AK63" s="72">
        <v>9.3309999999999995</v>
      </c>
      <c r="AL63" s="12">
        <v>252.143</v>
      </c>
      <c r="AM63" s="72">
        <v>2.5920000000000001</v>
      </c>
      <c r="AN63" s="72">
        <v>3.113</v>
      </c>
      <c r="AO63" s="12">
        <v>7124.1639999999998</v>
      </c>
      <c r="AP63" s="72">
        <v>73.224000000000004</v>
      </c>
      <c r="AQ63" s="72">
        <v>0.34699999999999998</v>
      </c>
      <c r="AR63" s="12">
        <v>59.643999999999998</v>
      </c>
      <c r="AS63" s="72">
        <v>0.61299999999999999</v>
      </c>
      <c r="AT63" s="72">
        <v>46.847000000000001</v>
      </c>
      <c r="AU63" s="12">
        <v>5.8170000000000002</v>
      </c>
      <c r="AV63" s="72">
        <v>0.06</v>
      </c>
      <c r="AW63" s="72">
        <v>70.27</v>
      </c>
      <c r="AX63" s="12">
        <v>234.55199999999999</v>
      </c>
      <c r="AY63" s="72">
        <v>2.411</v>
      </c>
      <c r="AZ63" s="72">
        <v>14.143000000000001</v>
      </c>
      <c r="BA63" s="12">
        <v>240.369</v>
      </c>
      <c r="BB63" s="72">
        <v>2.4710000000000001</v>
      </c>
      <c r="BC63" s="72">
        <v>14.083</v>
      </c>
      <c r="BD63" s="12">
        <v>196.441</v>
      </c>
      <c r="BE63" s="72">
        <v>2.0190000000000001</v>
      </c>
      <c r="BF63" s="72">
        <v>17.260000000000002</v>
      </c>
      <c r="BG63" s="12">
        <v>436.81</v>
      </c>
      <c r="BH63" s="72">
        <v>4.49</v>
      </c>
      <c r="BI63" s="72">
        <v>10.045</v>
      </c>
      <c r="BJ63" s="12">
        <v>865.99599999999998</v>
      </c>
      <c r="BK63" s="72">
        <v>8.9009999999999998</v>
      </c>
      <c r="BL63" s="72">
        <v>5.9139999999999997</v>
      </c>
      <c r="BM63" s="12">
        <v>1242.6179999999999</v>
      </c>
      <c r="BN63" s="72">
        <v>12.772</v>
      </c>
      <c r="BO63" s="72">
        <v>4.0309999999999997</v>
      </c>
      <c r="BP63" s="12">
        <v>2108.614</v>
      </c>
      <c r="BQ63" s="72">
        <v>21.672999999999998</v>
      </c>
      <c r="BR63" s="72">
        <v>2.4350000000000001</v>
      </c>
      <c r="BS63" s="12">
        <v>2605.0680000000002</v>
      </c>
      <c r="BT63" s="72">
        <v>26.776</v>
      </c>
      <c r="BU63" s="72">
        <v>0.871</v>
      </c>
      <c r="BV63" s="12">
        <v>9729.232</v>
      </c>
      <c r="BW63" s="72">
        <v>100</v>
      </c>
      <c r="BX63" s="72">
        <v>6.6000000000000003E-2</v>
      </c>
      <c r="BY63" s="13"/>
      <c r="BZ63" s="13"/>
    </row>
    <row r="64" spans="1:78" ht="12.75" customHeight="1">
      <c r="A64" s="122" t="s">
        <v>44</v>
      </c>
      <c r="B64" s="71" t="s">
        <v>44</v>
      </c>
      <c r="C64" s="71" t="s">
        <v>24</v>
      </c>
      <c r="D64" s="34">
        <v>45078</v>
      </c>
      <c r="E64" s="12">
        <v>5702.0320000000002</v>
      </c>
      <c r="F64" s="72">
        <v>58.128</v>
      </c>
      <c r="G64" s="72">
        <v>0.64600000000000002</v>
      </c>
      <c r="H64" s="12">
        <v>126.959</v>
      </c>
      <c r="I64" s="72">
        <v>1.294</v>
      </c>
      <c r="J64" s="72">
        <v>24.771000000000001</v>
      </c>
      <c r="K64" s="12">
        <v>127.35299999999999</v>
      </c>
      <c r="L64" s="72">
        <v>1.298</v>
      </c>
      <c r="M64" s="72">
        <v>21.407</v>
      </c>
      <c r="N64" s="12">
        <v>254.31200000000001</v>
      </c>
      <c r="O64" s="72">
        <v>2.593</v>
      </c>
      <c r="P64" s="72">
        <v>15.75</v>
      </c>
      <c r="Q64" s="12">
        <v>16.411000000000001</v>
      </c>
      <c r="R64" s="72">
        <v>0.16700000000000001</v>
      </c>
      <c r="S64" s="72">
        <v>45.216999999999999</v>
      </c>
      <c r="T64" s="12">
        <v>270.72399999999999</v>
      </c>
      <c r="U64" s="72">
        <v>2.76</v>
      </c>
      <c r="V64" s="72">
        <v>15.278</v>
      </c>
      <c r="W64" s="12">
        <v>996.98900000000003</v>
      </c>
      <c r="X64" s="72">
        <v>10.164</v>
      </c>
      <c r="Y64" s="72">
        <v>4.7729999999999997</v>
      </c>
      <c r="Z64" s="12">
        <v>1267.712</v>
      </c>
      <c r="AA64" s="72">
        <v>12.923</v>
      </c>
      <c r="AB64" s="72">
        <v>2.298</v>
      </c>
      <c r="AC64" s="12">
        <v>6969.7449999999999</v>
      </c>
      <c r="AD64" s="72">
        <v>71.052000000000007</v>
      </c>
      <c r="AE64" s="72">
        <v>0.39400000000000002</v>
      </c>
      <c r="AF64" s="12">
        <v>7.65</v>
      </c>
      <c r="AG64" s="72">
        <v>7.8E-2</v>
      </c>
      <c r="AH64" s="72">
        <v>63.82</v>
      </c>
      <c r="AI64" s="12">
        <v>231.47</v>
      </c>
      <c r="AJ64" s="72">
        <v>2.36</v>
      </c>
      <c r="AK64" s="72">
        <v>3.641</v>
      </c>
      <c r="AL64" s="12">
        <v>239.12</v>
      </c>
      <c r="AM64" s="72">
        <v>2.4380000000000002</v>
      </c>
      <c r="AN64" s="72">
        <v>3.004</v>
      </c>
      <c r="AO64" s="12">
        <v>7208.8649999999998</v>
      </c>
      <c r="AP64" s="72">
        <v>73.489000000000004</v>
      </c>
      <c r="AQ64" s="72">
        <v>0.36099999999999999</v>
      </c>
      <c r="AR64" s="12">
        <v>42.372</v>
      </c>
      <c r="AS64" s="72">
        <v>0.432</v>
      </c>
      <c r="AT64" s="72">
        <v>42.215000000000003</v>
      </c>
      <c r="AU64" s="12">
        <v>1.974</v>
      </c>
      <c r="AV64" s="72">
        <v>0.02</v>
      </c>
      <c r="AW64" s="72">
        <v>101.371</v>
      </c>
      <c r="AX64" s="12">
        <v>256.21699999999998</v>
      </c>
      <c r="AY64" s="72">
        <v>2.6120000000000001</v>
      </c>
      <c r="AZ64" s="72">
        <v>14.242000000000001</v>
      </c>
      <c r="BA64" s="12">
        <v>258.19099999999997</v>
      </c>
      <c r="BB64" s="72">
        <v>2.6320000000000001</v>
      </c>
      <c r="BC64" s="72">
        <v>14.098000000000001</v>
      </c>
      <c r="BD64" s="12">
        <v>96.46</v>
      </c>
      <c r="BE64" s="72">
        <v>0.98299999999999998</v>
      </c>
      <c r="BF64" s="72">
        <v>27.373000000000001</v>
      </c>
      <c r="BG64" s="12">
        <v>354.65100000000001</v>
      </c>
      <c r="BH64" s="72">
        <v>3.6150000000000002</v>
      </c>
      <c r="BI64" s="72">
        <v>12.43</v>
      </c>
      <c r="BJ64" s="12">
        <v>928.86400000000003</v>
      </c>
      <c r="BK64" s="72">
        <v>9.4689999999999994</v>
      </c>
      <c r="BL64" s="72">
        <v>6.0439999999999996</v>
      </c>
      <c r="BM64" s="12">
        <v>1274.6420000000001</v>
      </c>
      <c r="BN64" s="72">
        <v>12.994</v>
      </c>
      <c r="BO64" s="72">
        <v>4.8860000000000001</v>
      </c>
      <c r="BP64" s="12">
        <v>2203.5059999999999</v>
      </c>
      <c r="BQ64" s="72">
        <v>22.463000000000001</v>
      </c>
      <c r="BR64" s="72">
        <v>2.4609999999999999</v>
      </c>
      <c r="BS64" s="12">
        <v>2600.529</v>
      </c>
      <c r="BT64" s="72">
        <v>26.510999999999999</v>
      </c>
      <c r="BU64" s="72">
        <v>0.91700000000000004</v>
      </c>
      <c r="BV64" s="12">
        <v>9809.3940000000002</v>
      </c>
      <c r="BW64" s="72">
        <v>100</v>
      </c>
      <c r="BX64" s="72">
        <v>8.8999999999999996E-2</v>
      </c>
      <c r="BY64" s="13"/>
      <c r="BZ64" s="13"/>
    </row>
    <row r="65" spans="1:78" ht="12.75" customHeight="1">
      <c r="A65" s="122" t="s">
        <v>44</v>
      </c>
      <c r="B65" s="71" t="s">
        <v>44</v>
      </c>
      <c r="C65" s="71" t="s">
        <v>24</v>
      </c>
      <c r="D65" s="34">
        <v>45170</v>
      </c>
      <c r="E65" s="12">
        <v>5700.4089999999997</v>
      </c>
      <c r="F65" s="72">
        <v>57.613999999999997</v>
      </c>
      <c r="G65" s="72">
        <v>0.748</v>
      </c>
      <c r="H65" s="12">
        <v>123.98699999999999</v>
      </c>
      <c r="I65" s="72">
        <v>1.2529999999999999</v>
      </c>
      <c r="J65" s="72">
        <v>18.263999999999999</v>
      </c>
      <c r="K65" s="12">
        <v>168.63900000000001</v>
      </c>
      <c r="L65" s="72">
        <v>1.704</v>
      </c>
      <c r="M65" s="72">
        <v>19.87</v>
      </c>
      <c r="N65" s="12">
        <v>292.62599999999998</v>
      </c>
      <c r="O65" s="72">
        <v>2.9580000000000002</v>
      </c>
      <c r="P65" s="72">
        <v>14.02</v>
      </c>
      <c r="Q65" s="12">
        <v>26.835000000000001</v>
      </c>
      <c r="R65" s="72">
        <v>0.27100000000000002</v>
      </c>
      <c r="S65" s="72">
        <v>45.872999999999998</v>
      </c>
      <c r="T65" s="12">
        <v>319.46100000000001</v>
      </c>
      <c r="U65" s="72">
        <v>3.2290000000000001</v>
      </c>
      <c r="V65" s="72">
        <v>13.101000000000001</v>
      </c>
      <c r="W65" s="12">
        <v>972.65800000000002</v>
      </c>
      <c r="X65" s="72">
        <v>9.8309999999999995</v>
      </c>
      <c r="Y65" s="72">
        <v>5.2510000000000003</v>
      </c>
      <c r="Z65" s="12">
        <v>1292.1189999999999</v>
      </c>
      <c r="AA65" s="72">
        <v>13.058999999999999</v>
      </c>
      <c r="AB65" s="72">
        <v>2.3239999999999998</v>
      </c>
      <c r="AC65" s="12">
        <v>6992.5280000000002</v>
      </c>
      <c r="AD65" s="72">
        <v>70.674000000000007</v>
      </c>
      <c r="AE65" s="72">
        <v>0.36599999999999999</v>
      </c>
      <c r="AF65" s="12">
        <v>2.367</v>
      </c>
      <c r="AG65" s="72">
        <v>2.4E-2</v>
      </c>
      <c r="AH65" s="72">
        <v>80.975999999999999</v>
      </c>
      <c r="AI65" s="12">
        <v>232.49700000000001</v>
      </c>
      <c r="AJ65" s="72">
        <v>2.35</v>
      </c>
      <c r="AK65" s="72">
        <v>4.1849999999999996</v>
      </c>
      <c r="AL65" s="12">
        <v>234.864</v>
      </c>
      <c r="AM65" s="72">
        <v>2.3740000000000001</v>
      </c>
      <c r="AN65" s="72">
        <v>3.9569999999999999</v>
      </c>
      <c r="AO65" s="12">
        <v>7227.3919999999998</v>
      </c>
      <c r="AP65" s="72">
        <v>73.046999999999997</v>
      </c>
      <c r="AQ65" s="72">
        <v>0.32500000000000001</v>
      </c>
      <c r="AR65" s="12">
        <v>40.067</v>
      </c>
      <c r="AS65" s="72">
        <v>0.40500000000000003</v>
      </c>
      <c r="AT65" s="72">
        <v>33.070999999999998</v>
      </c>
      <c r="AU65" s="12">
        <v>14.518000000000001</v>
      </c>
      <c r="AV65" s="72">
        <v>0.14699999999999999</v>
      </c>
      <c r="AW65" s="72">
        <v>55.671999999999997</v>
      </c>
      <c r="AX65" s="12">
        <v>265.69900000000001</v>
      </c>
      <c r="AY65" s="72">
        <v>2.6850000000000001</v>
      </c>
      <c r="AZ65" s="72">
        <v>10.519</v>
      </c>
      <c r="BA65" s="12">
        <v>280.21699999999998</v>
      </c>
      <c r="BB65" s="72">
        <v>2.8319999999999999</v>
      </c>
      <c r="BC65" s="72">
        <v>10.085000000000001</v>
      </c>
      <c r="BD65" s="12">
        <v>98.049000000000007</v>
      </c>
      <c r="BE65" s="72">
        <v>0.99099999999999999</v>
      </c>
      <c r="BF65" s="72">
        <v>28.277999999999999</v>
      </c>
      <c r="BG65" s="12">
        <v>378.26600000000002</v>
      </c>
      <c r="BH65" s="72">
        <v>3.823</v>
      </c>
      <c r="BI65" s="72">
        <v>7.8209999999999997</v>
      </c>
      <c r="BJ65" s="12">
        <v>1040.9280000000001</v>
      </c>
      <c r="BK65" s="72">
        <v>10.521000000000001</v>
      </c>
      <c r="BL65" s="72">
        <v>6.407</v>
      </c>
      <c r="BM65" s="12">
        <v>1207.4469999999999</v>
      </c>
      <c r="BN65" s="72">
        <v>12.204000000000001</v>
      </c>
      <c r="BO65" s="72">
        <v>4.8339999999999996</v>
      </c>
      <c r="BP65" s="12">
        <v>2248.375</v>
      </c>
      <c r="BQ65" s="72">
        <v>22.724</v>
      </c>
      <c r="BR65" s="72">
        <v>1.78</v>
      </c>
      <c r="BS65" s="12">
        <v>2666.7089999999998</v>
      </c>
      <c r="BT65" s="72">
        <v>26.952999999999999</v>
      </c>
      <c r="BU65" s="72">
        <v>0.90300000000000002</v>
      </c>
      <c r="BV65" s="12">
        <v>9894.1010000000006</v>
      </c>
      <c r="BW65" s="72">
        <v>100</v>
      </c>
      <c r="BX65" s="72">
        <v>9.1999999999999998E-2</v>
      </c>
      <c r="BY65" s="13"/>
      <c r="BZ65" s="13"/>
    </row>
    <row r="66" spans="1:78" ht="12.75" customHeight="1">
      <c r="A66" s="122" t="s">
        <v>44</v>
      </c>
      <c r="B66" s="71" t="s">
        <v>44</v>
      </c>
      <c r="C66" s="71" t="s">
        <v>24</v>
      </c>
      <c r="D66" s="34">
        <v>45261</v>
      </c>
      <c r="E66" s="12">
        <v>5776.5159999999996</v>
      </c>
      <c r="F66" s="72">
        <v>57.994</v>
      </c>
      <c r="G66" s="72">
        <v>0.40400000000000003</v>
      </c>
      <c r="H66" s="12">
        <v>125.06</v>
      </c>
      <c r="I66" s="72">
        <v>1.256</v>
      </c>
      <c r="J66" s="72">
        <v>22.113</v>
      </c>
      <c r="K66" s="12">
        <v>141.22300000000001</v>
      </c>
      <c r="L66" s="72">
        <v>1.4179999999999999</v>
      </c>
      <c r="M66" s="72">
        <v>25.248000000000001</v>
      </c>
      <c r="N66" s="12">
        <v>266.28300000000002</v>
      </c>
      <c r="O66" s="72">
        <v>2.673</v>
      </c>
      <c r="P66" s="72">
        <v>13.698</v>
      </c>
      <c r="Q66" s="12">
        <v>21.591999999999999</v>
      </c>
      <c r="R66" s="72">
        <v>0.217</v>
      </c>
      <c r="S66" s="72">
        <v>45.901000000000003</v>
      </c>
      <c r="T66" s="12">
        <v>287.87599999999998</v>
      </c>
      <c r="U66" s="72">
        <v>2.89</v>
      </c>
      <c r="V66" s="72">
        <v>12.249000000000001</v>
      </c>
      <c r="W66" s="12">
        <v>1005.823</v>
      </c>
      <c r="X66" s="72">
        <v>10.098000000000001</v>
      </c>
      <c r="Y66" s="72">
        <v>4.6159999999999997</v>
      </c>
      <c r="Z66" s="12">
        <v>1293.6980000000001</v>
      </c>
      <c r="AA66" s="72">
        <v>12.988</v>
      </c>
      <c r="AB66" s="72">
        <v>1.68</v>
      </c>
      <c r="AC66" s="12">
        <v>7070.2139999999999</v>
      </c>
      <c r="AD66" s="72">
        <v>70.981999999999999</v>
      </c>
      <c r="AE66" s="72">
        <v>0.307</v>
      </c>
      <c r="AF66" s="12">
        <v>19.716999999999999</v>
      </c>
      <c r="AG66" s="72">
        <v>0.19800000000000001</v>
      </c>
      <c r="AH66" s="72">
        <v>68.072999999999993</v>
      </c>
      <c r="AI66" s="12">
        <v>215.44499999999999</v>
      </c>
      <c r="AJ66" s="72">
        <v>2.1629999999999998</v>
      </c>
      <c r="AK66" s="72">
        <v>7.2110000000000003</v>
      </c>
      <c r="AL66" s="12">
        <v>235.16200000000001</v>
      </c>
      <c r="AM66" s="72">
        <v>2.3610000000000002</v>
      </c>
      <c r="AN66" s="72">
        <v>4.4180000000000001</v>
      </c>
      <c r="AO66" s="12">
        <v>7305.3760000000002</v>
      </c>
      <c r="AP66" s="72">
        <v>73.343000000000004</v>
      </c>
      <c r="AQ66" s="72">
        <v>0.22800000000000001</v>
      </c>
      <c r="AR66" s="12">
        <v>64.826999999999998</v>
      </c>
      <c r="AS66" s="72">
        <v>0.65100000000000002</v>
      </c>
      <c r="AT66" s="72">
        <v>33.75</v>
      </c>
      <c r="AU66" s="12">
        <v>44.820999999999998</v>
      </c>
      <c r="AV66" s="72">
        <v>0.45</v>
      </c>
      <c r="AW66" s="72">
        <v>43.95</v>
      </c>
      <c r="AX66" s="12">
        <v>221.82300000000001</v>
      </c>
      <c r="AY66" s="72">
        <v>2.2269999999999999</v>
      </c>
      <c r="AZ66" s="72">
        <v>13.833</v>
      </c>
      <c r="BA66" s="12">
        <v>266.64400000000001</v>
      </c>
      <c r="BB66" s="72">
        <v>2.677</v>
      </c>
      <c r="BC66" s="72">
        <v>10.835000000000001</v>
      </c>
      <c r="BD66" s="12">
        <v>52.701000000000001</v>
      </c>
      <c r="BE66" s="72">
        <v>0.52900000000000003</v>
      </c>
      <c r="BF66" s="72">
        <v>34.981000000000002</v>
      </c>
      <c r="BG66" s="12">
        <v>319.34500000000003</v>
      </c>
      <c r="BH66" s="72">
        <v>3.206</v>
      </c>
      <c r="BI66" s="72">
        <v>10.445</v>
      </c>
      <c r="BJ66" s="12">
        <v>965.05700000000002</v>
      </c>
      <c r="BK66" s="72">
        <v>9.6890000000000001</v>
      </c>
      <c r="BL66" s="72">
        <v>7.5049999999999999</v>
      </c>
      <c r="BM66" s="12">
        <v>1305.9880000000001</v>
      </c>
      <c r="BN66" s="72">
        <v>13.112</v>
      </c>
      <c r="BO66" s="72">
        <v>5.258</v>
      </c>
      <c r="BP66" s="12">
        <v>2271.0450000000001</v>
      </c>
      <c r="BQ66" s="72">
        <v>22.8</v>
      </c>
      <c r="BR66" s="72">
        <v>1.919</v>
      </c>
      <c r="BS66" s="12">
        <v>2655.2170000000001</v>
      </c>
      <c r="BT66" s="72">
        <v>26.657</v>
      </c>
      <c r="BU66" s="72">
        <v>0.67200000000000004</v>
      </c>
      <c r="BV66" s="12">
        <v>9960.5930000000008</v>
      </c>
      <c r="BW66" s="72">
        <v>100</v>
      </c>
      <c r="BX66" s="72">
        <v>8.1000000000000003E-2</v>
      </c>
      <c r="BY66" s="13"/>
      <c r="BZ66" s="13"/>
    </row>
    <row r="67" spans="1:78" ht="12.75" customHeight="1">
      <c r="A67" s="122" t="s">
        <v>44</v>
      </c>
      <c r="B67" s="71" t="s">
        <v>44</v>
      </c>
      <c r="C67" s="71" t="s">
        <v>24</v>
      </c>
      <c r="D67" s="34">
        <v>45352</v>
      </c>
      <c r="E67" s="12">
        <v>5722.2150000000001</v>
      </c>
      <c r="F67" s="72">
        <v>57.052999999999997</v>
      </c>
      <c r="G67" s="72">
        <v>0.496</v>
      </c>
      <c r="H67" s="12">
        <v>143.114</v>
      </c>
      <c r="I67" s="72">
        <v>1.427</v>
      </c>
      <c r="J67" s="72">
        <v>22.681000000000001</v>
      </c>
      <c r="K67" s="12">
        <v>191.18899999999999</v>
      </c>
      <c r="L67" s="72">
        <v>1.9059999999999999</v>
      </c>
      <c r="M67" s="72">
        <v>17.763000000000002</v>
      </c>
      <c r="N67" s="12">
        <v>334.303</v>
      </c>
      <c r="O67" s="72">
        <v>3.3330000000000002</v>
      </c>
      <c r="P67" s="72">
        <v>12.173999999999999</v>
      </c>
      <c r="Q67" s="12">
        <v>30.442</v>
      </c>
      <c r="R67" s="72">
        <v>0.30399999999999999</v>
      </c>
      <c r="S67" s="72">
        <v>50.128</v>
      </c>
      <c r="T67" s="12">
        <v>364.745</v>
      </c>
      <c r="U67" s="72">
        <v>3.637</v>
      </c>
      <c r="V67" s="72">
        <v>10.98</v>
      </c>
      <c r="W67" s="12">
        <v>964.76599999999996</v>
      </c>
      <c r="X67" s="72">
        <v>9.6189999999999998</v>
      </c>
      <c r="Y67" s="72">
        <v>4.6829999999999998</v>
      </c>
      <c r="Z67" s="12">
        <v>1329.51</v>
      </c>
      <c r="AA67" s="72">
        <v>13.256</v>
      </c>
      <c r="AB67" s="72">
        <v>1.8440000000000001</v>
      </c>
      <c r="AC67" s="12">
        <v>7051.7259999999997</v>
      </c>
      <c r="AD67" s="72">
        <v>70.308999999999997</v>
      </c>
      <c r="AE67" s="72">
        <v>0.253</v>
      </c>
      <c r="AF67" s="12">
        <v>28.206</v>
      </c>
      <c r="AG67" s="72">
        <v>0.28100000000000003</v>
      </c>
      <c r="AH67" s="72">
        <v>50.024000000000001</v>
      </c>
      <c r="AI67" s="12">
        <v>248.39</v>
      </c>
      <c r="AJ67" s="72">
        <v>2.4769999999999999</v>
      </c>
      <c r="AK67" s="72">
        <v>7.9269999999999996</v>
      </c>
      <c r="AL67" s="12">
        <v>276.596</v>
      </c>
      <c r="AM67" s="72">
        <v>2.758</v>
      </c>
      <c r="AN67" s="72">
        <v>3.7930000000000001</v>
      </c>
      <c r="AO67" s="12">
        <v>7328.3220000000001</v>
      </c>
      <c r="AP67" s="72">
        <v>73.066999999999993</v>
      </c>
      <c r="AQ67" s="72">
        <v>0.219</v>
      </c>
      <c r="AR67" s="12">
        <v>63.161000000000001</v>
      </c>
      <c r="AS67" s="72">
        <v>0.63</v>
      </c>
      <c r="AT67" s="72">
        <v>24.292000000000002</v>
      </c>
      <c r="AU67" s="12">
        <v>29.091000000000001</v>
      </c>
      <c r="AV67" s="72">
        <v>0.28999999999999998</v>
      </c>
      <c r="AW67" s="72">
        <v>61.411999999999999</v>
      </c>
      <c r="AX67" s="12">
        <v>251.441</v>
      </c>
      <c r="AY67" s="72">
        <v>2.5070000000000001</v>
      </c>
      <c r="AZ67" s="72">
        <v>19.349</v>
      </c>
      <c r="BA67" s="12">
        <v>280.53199999999998</v>
      </c>
      <c r="BB67" s="72">
        <v>2.7970000000000002</v>
      </c>
      <c r="BC67" s="72">
        <v>18.564</v>
      </c>
      <c r="BD67" s="12">
        <v>64.436000000000007</v>
      </c>
      <c r="BE67" s="72">
        <v>0.64200000000000002</v>
      </c>
      <c r="BF67" s="72">
        <v>39.482999999999997</v>
      </c>
      <c r="BG67" s="12">
        <v>344.96800000000002</v>
      </c>
      <c r="BH67" s="72">
        <v>3.44</v>
      </c>
      <c r="BI67" s="72">
        <v>12.101000000000001</v>
      </c>
      <c r="BJ67" s="12">
        <v>1109.577</v>
      </c>
      <c r="BK67" s="72">
        <v>11.063000000000001</v>
      </c>
      <c r="BL67" s="72">
        <v>5.5670000000000002</v>
      </c>
      <c r="BM67" s="12">
        <v>1183.5550000000001</v>
      </c>
      <c r="BN67" s="72">
        <v>11.801</v>
      </c>
      <c r="BO67" s="72">
        <v>4.3090000000000002</v>
      </c>
      <c r="BP67" s="12">
        <v>2293.1320000000001</v>
      </c>
      <c r="BQ67" s="72">
        <v>22.864000000000001</v>
      </c>
      <c r="BR67" s="72">
        <v>1.79</v>
      </c>
      <c r="BS67" s="12">
        <v>2701.2620000000002</v>
      </c>
      <c r="BT67" s="72">
        <v>26.933</v>
      </c>
      <c r="BU67" s="72">
        <v>0.61499999999999999</v>
      </c>
      <c r="BV67" s="12">
        <v>10029.584000000001</v>
      </c>
      <c r="BW67" s="72">
        <v>100</v>
      </c>
      <c r="BX67" s="72">
        <v>7.4999999999999997E-2</v>
      </c>
      <c r="BY67" s="13"/>
      <c r="BZ67" s="13"/>
    </row>
    <row r="68" spans="1:78" ht="12.75" customHeight="1">
      <c r="A68" s="122" t="s">
        <v>44</v>
      </c>
      <c r="B68" s="71" t="s">
        <v>44</v>
      </c>
      <c r="C68" s="71" t="s">
        <v>24</v>
      </c>
      <c r="D68" s="34">
        <v>45444</v>
      </c>
      <c r="E68" s="12">
        <v>5775.3980000000001</v>
      </c>
      <c r="F68" s="72">
        <v>57.261000000000003</v>
      </c>
      <c r="G68" s="72">
        <v>0.48299999999999998</v>
      </c>
      <c r="H68" s="12">
        <v>136.38499999999999</v>
      </c>
      <c r="I68" s="72">
        <v>1.3520000000000001</v>
      </c>
      <c r="J68" s="72">
        <v>31.530999999999999</v>
      </c>
      <c r="K68" s="12">
        <v>162.38300000000001</v>
      </c>
      <c r="L68" s="72">
        <v>1.61</v>
      </c>
      <c r="M68" s="72">
        <v>18.652000000000001</v>
      </c>
      <c r="N68" s="12">
        <v>298.76799999999997</v>
      </c>
      <c r="O68" s="72">
        <v>2.9620000000000002</v>
      </c>
      <c r="P68" s="72">
        <v>13.682</v>
      </c>
      <c r="Q68" s="12">
        <v>28.779</v>
      </c>
      <c r="R68" s="72">
        <v>0.28499999999999998</v>
      </c>
      <c r="S68" s="72">
        <v>34.787999999999997</v>
      </c>
      <c r="T68" s="12">
        <v>327.54599999999999</v>
      </c>
      <c r="U68" s="72">
        <v>3.2469999999999999</v>
      </c>
      <c r="V68" s="72">
        <v>13.195</v>
      </c>
      <c r="W68" s="12">
        <v>1035.4939999999999</v>
      </c>
      <c r="X68" s="72">
        <v>10.266</v>
      </c>
      <c r="Y68" s="72">
        <v>3.3439999999999999</v>
      </c>
      <c r="Z68" s="12">
        <v>1363.04</v>
      </c>
      <c r="AA68" s="72">
        <v>13.513999999999999</v>
      </c>
      <c r="AB68" s="72">
        <v>2.0880000000000001</v>
      </c>
      <c r="AC68" s="12">
        <v>7138.4380000000001</v>
      </c>
      <c r="AD68" s="72">
        <v>70.775000000000006</v>
      </c>
      <c r="AE68" s="72">
        <v>0.317</v>
      </c>
      <c r="AF68" s="12">
        <v>19.521000000000001</v>
      </c>
      <c r="AG68" s="72">
        <v>0.19400000000000001</v>
      </c>
      <c r="AH68" s="72">
        <v>74.340999999999994</v>
      </c>
      <c r="AI68" s="12">
        <v>252.25899999999999</v>
      </c>
      <c r="AJ68" s="72">
        <v>2.5009999999999999</v>
      </c>
      <c r="AK68" s="72">
        <v>7.4409999999999998</v>
      </c>
      <c r="AL68" s="12">
        <v>271.77999999999997</v>
      </c>
      <c r="AM68" s="72">
        <v>2.6949999999999998</v>
      </c>
      <c r="AN68" s="72">
        <v>3.6120000000000001</v>
      </c>
      <c r="AO68" s="12">
        <v>7410.2169999999996</v>
      </c>
      <c r="AP68" s="72">
        <v>73.468999999999994</v>
      </c>
      <c r="AQ68" s="72">
        <v>0.28599999999999998</v>
      </c>
      <c r="AR68" s="12">
        <v>35.591999999999999</v>
      </c>
      <c r="AS68" s="72">
        <v>0.35299999999999998</v>
      </c>
      <c r="AT68" s="72">
        <v>29.777000000000001</v>
      </c>
      <c r="AU68" s="12">
        <v>16.625</v>
      </c>
      <c r="AV68" s="72">
        <v>0.16500000000000001</v>
      </c>
      <c r="AW68" s="72">
        <v>44.780999999999999</v>
      </c>
      <c r="AX68" s="12">
        <v>325.38200000000001</v>
      </c>
      <c r="AY68" s="72">
        <v>3.226</v>
      </c>
      <c r="AZ68" s="72">
        <v>12.836</v>
      </c>
      <c r="BA68" s="12">
        <v>342.00700000000001</v>
      </c>
      <c r="BB68" s="72">
        <v>3.391</v>
      </c>
      <c r="BC68" s="72">
        <v>11.786</v>
      </c>
      <c r="BD68" s="12">
        <v>53.536999999999999</v>
      </c>
      <c r="BE68" s="72">
        <v>0.53100000000000003</v>
      </c>
      <c r="BF68" s="72">
        <v>31.832000000000001</v>
      </c>
      <c r="BG68" s="12">
        <v>395.54399999999998</v>
      </c>
      <c r="BH68" s="72">
        <v>3.9220000000000002</v>
      </c>
      <c r="BI68" s="72">
        <v>11.664</v>
      </c>
      <c r="BJ68" s="12">
        <v>898.58500000000004</v>
      </c>
      <c r="BK68" s="72">
        <v>8.9090000000000007</v>
      </c>
      <c r="BL68" s="72">
        <v>6.7270000000000003</v>
      </c>
      <c r="BM68" s="12">
        <v>1346.2190000000001</v>
      </c>
      <c r="BN68" s="72">
        <v>13.347</v>
      </c>
      <c r="BO68" s="72">
        <v>4.58</v>
      </c>
      <c r="BP68" s="12">
        <v>2244.8040000000001</v>
      </c>
      <c r="BQ68" s="72">
        <v>22.256</v>
      </c>
      <c r="BR68" s="72">
        <v>2.242</v>
      </c>
      <c r="BS68" s="12">
        <v>2675.9409999999998</v>
      </c>
      <c r="BT68" s="72">
        <v>26.530999999999999</v>
      </c>
      <c r="BU68" s="72">
        <v>0.79200000000000004</v>
      </c>
      <c r="BV68" s="12">
        <v>10086.157999999999</v>
      </c>
      <c r="BW68" s="72">
        <v>100</v>
      </c>
      <c r="BX68" s="72">
        <v>6.8000000000000005E-2</v>
      </c>
      <c r="BY68" s="13"/>
      <c r="BZ68" s="13"/>
    </row>
    <row r="69" spans="1:78" ht="12.75" customHeight="1">
      <c r="A69" s="122" t="s">
        <v>44</v>
      </c>
      <c r="B69" s="71" t="s">
        <v>44</v>
      </c>
      <c r="C69" s="71" t="s">
        <v>24</v>
      </c>
      <c r="D69" s="34">
        <v>45536</v>
      </c>
      <c r="E69" s="12">
        <v>5786.1970000000001</v>
      </c>
      <c r="F69" s="72">
        <v>57.143000000000001</v>
      </c>
      <c r="G69" s="72">
        <v>0.63500000000000001</v>
      </c>
      <c r="H69" s="12">
        <v>105.34699999999999</v>
      </c>
      <c r="I69" s="72">
        <v>1.04</v>
      </c>
      <c r="J69" s="72">
        <v>28.866</v>
      </c>
      <c r="K69" s="12">
        <v>171.529</v>
      </c>
      <c r="L69" s="72">
        <v>1.694</v>
      </c>
      <c r="M69" s="72">
        <v>19.489000000000001</v>
      </c>
      <c r="N69" s="12">
        <v>276.87700000000001</v>
      </c>
      <c r="O69" s="72">
        <v>2.734</v>
      </c>
      <c r="P69" s="72">
        <v>16.55</v>
      </c>
      <c r="Q69" s="12">
        <v>19.814</v>
      </c>
      <c r="R69" s="72">
        <v>0.19600000000000001</v>
      </c>
      <c r="S69" s="72">
        <v>41.238999999999997</v>
      </c>
      <c r="T69" s="12">
        <v>296.69099999999997</v>
      </c>
      <c r="U69" s="72">
        <v>2.93</v>
      </c>
      <c r="V69" s="72">
        <v>16.111000000000001</v>
      </c>
      <c r="W69" s="12">
        <v>1077.068</v>
      </c>
      <c r="X69" s="72">
        <v>10.637</v>
      </c>
      <c r="Y69" s="72">
        <v>4.3739999999999997</v>
      </c>
      <c r="Z69" s="12">
        <v>1373.759</v>
      </c>
      <c r="AA69" s="72">
        <v>13.567</v>
      </c>
      <c r="AB69" s="72">
        <v>2.097</v>
      </c>
      <c r="AC69" s="12">
        <v>7159.9549999999999</v>
      </c>
      <c r="AD69" s="72">
        <v>70.709000000000003</v>
      </c>
      <c r="AE69" s="72">
        <v>0.40600000000000003</v>
      </c>
      <c r="AF69" s="12">
        <v>20.3</v>
      </c>
      <c r="AG69" s="72">
        <v>0.2</v>
      </c>
      <c r="AH69" s="72">
        <v>48.585000000000001</v>
      </c>
      <c r="AI69" s="12">
        <v>257.04199999999997</v>
      </c>
      <c r="AJ69" s="72">
        <v>2.5379999999999998</v>
      </c>
      <c r="AK69" s="72">
        <v>5.1280000000000001</v>
      </c>
      <c r="AL69" s="12">
        <v>277.34199999999998</v>
      </c>
      <c r="AM69" s="72">
        <v>2.7389999999999999</v>
      </c>
      <c r="AN69" s="72">
        <v>3.4249999999999998</v>
      </c>
      <c r="AO69" s="12">
        <v>7437.2969999999996</v>
      </c>
      <c r="AP69" s="72">
        <v>73.447999999999993</v>
      </c>
      <c r="AQ69" s="72">
        <v>0.374</v>
      </c>
      <c r="AR69" s="12">
        <v>48.712000000000003</v>
      </c>
      <c r="AS69" s="72">
        <v>0.48099999999999998</v>
      </c>
      <c r="AT69" s="72">
        <v>40.744</v>
      </c>
      <c r="AU69" s="12">
        <v>15.827999999999999</v>
      </c>
      <c r="AV69" s="72">
        <v>0.156</v>
      </c>
      <c r="AW69" s="72">
        <v>59.039000000000001</v>
      </c>
      <c r="AX69" s="12">
        <v>250.959</v>
      </c>
      <c r="AY69" s="72">
        <v>2.4780000000000002</v>
      </c>
      <c r="AZ69" s="72">
        <v>15.728</v>
      </c>
      <c r="BA69" s="12">
        <v>266.78699999999998</v>
      </c>
      <c r="BB69" s="72">
        <v>2.6349999999999998</v>
      </c>
      <c r="BC69" s="72">
        <v>14.718</v>
      </c>
      <c r="BD69" s="12">
        <v>46.582000000000001</v>
      </c>
      <c r="BE69" s="72">
        <v>0.46</v>
      </c>
      <c r="BF69" s="72">
        <v>44.506</v>
      </c>
      <c r="BG69" s="12">
        <v>313.37</v>
      </c>
      <c r="BH69" s="72">
        <v>3.0950000000000002</v>
      </c>
      <c r="BI69" s="72">
        <v>14.657999999999999</v>
      </c>
      <c r="BJ69" s="12">
        <v>951.34</v>
      </c>
      <c r="BK69" s="72">
        <v>9.3949999999999996</v>
      </c>
      <c r="BL69" s="72">
        <v>5.1959999999999997</v>
      </c>
      <c r="BM69" s="12">
        <v>1375.1669999999999</v>
      </c>
      <c r="BN69" s="72">
        <v>13.581</v>
      </c>
      <c r="BO69" s="72">
        <v>3.2069999999999999</v>
      </c>
      <c r="BP69" s="12">
        <v>2326.5079999999998</v>
      </c>
      <c r="BQ69" s="72">
        <v>22.975999999999999</v>
      </c>
      <c r="BR69" s="72">
        <v>2.0009999999999999</v>
      </c>
      <c r="BS69" s="12">
        <v>2688.5889999999999</v>
      </c>
      <c r="BT69" s="72">
        <v>26.552</v>
      </c>
      <c r="BU69" s="72">
        <v>0.93300000000000005</v>
      </c>
      <c r="BV69" s="12">
        <v>10125.886</v>
      </c>
      <c r="BW69" s="72">
        <v>100</v>
      </c>
      <c r="BX69" s="72">
        <v>8.1000000000000003E-2</v>
      </c>
      <c r="BY69" s="13"/>
      <c r="BZ69" s="13"/>
    </row>
    <row r="70" spans="1:78" ht="12.75" customHeight="1">
      <c r="A70" s="122" t="s">
        <v>44</v>
      </c>
      <c r="B70" s="71" t="s">
        <v>44</v>
      </c>
      <c r="C70" s="71" t="s">
        <v>24</v>
      </c>
      <c r="D70" s="34">
        <v>45627</v>
      </c>
      <c r="E70" s="12">
        <v>5853.4520000000002</v>
      </c>
      <c r="F70" s="72">
        <v>57.539000000000001</v>
      </c>
      <c r="G70" s="72">
        <v>0.68200000000000005</v>
      </c>
      <c r="H70" s="12">
        <v>124.24</v>
      </c>
      <c r="I70" s="72">
        <v>1.2210000000000001</v>
      </c>
      <c r="J70" s="72">
        <v>24.815999999999999</v>
      </c>
      <c r="K70" s="12">
        <v>163.762</v>
      </c>
      <c r="L70" s="72">
        <v>1.61</v>
      </c>
      <c r="M70" s="72">
        <v>18.442</v>
      </c>
      <c r="N70" s="12">
        <v>288.00200000000001</v>
      </c>
      <c r="O70" s="72">
        <v>2.831</v>
      </c>
      <c r="P70" s="72">
        <v>15.766</v>
      </c>
      <c r="Q70" s="12">
        <v>37.94</v>
      </c>
      <c r="R70" s="72">
        <v>0.373</v>
      </c>
      <c r="S70" s="72">
        <v>41.709000000000003</v>
      </c>
      <c r="T70" s="12">
        <v>325.94200000000001</v>
      </c>
      <c r="U70" s="72">
        <v>3.2040000000000002</v>
      </c>
      <c r="V70" s="72">
        <v>14.535</v>
      </c>
      <c r="W70" s="12">
        <v>1069.2639999999999</v>
      </c>
      <c r="X70" s="72">
        <v>10.510999999999999</v>
      </c>
      <c r="Y70" s="72">
        <v>4.6479999999999997</v>
      </c>
      <c r="Z70" s="12">
        <v>1395.2059999999999</v>
      </c>
      <c r="AA70" s="72">
        <v>13.715</v>
      </c>
      <c r="AB70" s="72">
        <v>2.1190000000000002</v>
      </c>
      <c r="AC70" s="12">
        <v>7248.6580000000004</v>
      </c>
      <c r="AD70" s="72">
        <v>71.254000000000005</v>
      </c>
      <c r="AE70" s="72">
        <v>0.32600000000000001</v>
      </c>
      <c r="AF70" s="12">
        <v>4.2050000000000001</v>
      </c>
      <c r="AG70" s="72">
        <v>4.1000000000000002E-2</v>
      </c>
      <c r="AH70" s="72">
        <v>81.897999999999996</v>
      </c>
      <c r="AI70" s="12">
        <v>246.15799999999999</v>
      </c>
      <c r="AJ70" s="72">
        <v>2.42</v>
      </c>
      <c r="AK70" s="72">
        <v>3.0059999999999998</v>
      </c>
      <c r="AL70" s="12">
        <v>250.36199999999999</v>
      </c>
      <c r="AM70" s="72">
        <v>2.4609999999999999</v>
      </c>
      <c r="AN70" s="72">
        <v>2.8730000000000002</v>
      </c>
      <c r="AO70" s="12">
        <v>7499.02</v>
      </c>
      <c r="AP70" s="72">
        <v>73.715000000000003</v>
      </c>
      <c r="AQ70" s="72">
        <v>0.312</v>
      </c>
      <c r="AR70" s="12">
        <v>51.822000000000003</v>
      </c>
      <c r="AS70" s="72">
        <v>0.50900000000000001</v>
      </c>
      <c r="AT70" s="72">
        <v>40.195999999999998</v>
      </c>
      <c r="AU70" s="12">
        <v>31.774999999999999</v>
      </c>
      <c r="AV70" s="72">
        <v>0.312</v>
      </c>
      <c r="AW70" s="72">
        <v>46.146999999999998</v>
      </c>
      <c r="AX70" s="12">
        <v>213.31100000000001</v>
      </c>
      <c r="AY70" s="72">
        <v>2.097</v>
      </c>
      <c r="AZ70" s="72">
        <v>16.085000000000001</v>
      </c>
      <c r="BA70" s="12">
        <v>245.08699999999999</v>
      </c>
      <c r="BB70" s="72">
        <v>2.4089999999999998</v>
      </c>
      <c r="BC70" s="72">
        <v>18.234999999999999</v>
      </c>
      <c r="BD70" s="12">
        <v>81.064999999999998</v>
      </c>
      <c r="BE70" s="72">
        <v>0.79700000000000004</v>
      </c>
      <c r="BF70" s="72">
        <v>45.280999999999999</v>
      </c>
      <c r="BG70" s="12">
        <v>326.15199999999999</v>
      </c>
      <c r="BH70" s="72">
        <v>3.206</v>
      </c>
      <c r="BI70" s="72">
        <v>17.097000000000001</v>
      </c>
      <c r="BJ70" s="12">
        <v>907.86800000000005</v>
      </c>
      <c r="BK70" s="72">
        <v>8.9239999999999995</v>
      </c>
      <c r="BL70" s="72">
        <v>7.4740000000000002</v>
      </c>
      <c r="BM70" s="12">
        <v>1388.116</v>
      </c>
      <c r="BN70" s="72">
        <v>13.645</v>
      </c>
      <c r="BO70" s="72">
        <v>4.8380000000000001</v>
      </c>
      <c r="BP70" s="12">
        <v>2295.9839999999999</v>
      </c>
      <c r="BQ70" s="72">
        <v>22.568999999999999</v>
      </c>
      <c r="BR70" s="72">
        <v>3.16</v>
      </c>
      <c r="BS70" s="12">
        <v>2673.9580000000001</v>
      </c>
      <c r="BT70" s="72">
        <v>26.285</v>
      </c>
      <c r="BU70" s="72">
        <v>0.83199999999999996</v>
      </c>
      <c r="BV70" s="12">
        <v>10172.977999999999</v>
      </c>
      <c r="BW70" s="72">
        <v>100</v>
      </c>
      <c r="BX70" s="72">
        <v>6.5000000000000002E-2</v>
      </c>
      <c r="BY70" s="13"/>
      <c r="BZ70" s="13"/>
    </row>
    <row r="71" spans="1:78" ht="12.75" customHeight="1">
      <c r="A71" s="122" t="s">
        <v>44</v>
      </c>
      <c r="B71" s="71" t="s">
        <v>44</v>
      </c>
      <c r="C71" s="71" t="s">
        <v>24</v>
      </c>
      <c r="D71" s="34">
        <v>45717</v>
      </c>
      <c r="E71" s="12">
        <v>5817.7650000000003</v>
      </c>
      <c r="F71" s="72">
        <v>56.917999999999999</v>
      </c>
      <c r="G71" s="72">
        <v>0.67</v>
      </c>
      <c r="H71" s="12">
        <v>116.22499999999999</v>
      </c>
      <c r="I71" s="72">
        <v>1.137</v>
      </c>
      <c r="J71" s="72">
        <v>29.056999999999999</v>
      </c>
      <c r="K71" s="12">
        <v>115.479</v>
      </c>
      <c r="L71" s="72">
        <v>1.1299999999999999</v>
      </c>
      <c r="M71" s="72">
        <v>30.831</v>
      </c>
      <c r="N71" s="12">
        <v>231.703</v>
      </c>
      <c r="O71" s="72">
        <v>2.2669999999999999</v>
      </c>
      <c r="P71" s="72">
        <v>17.771000000000001</v>
      </c>
      <c r="Q71" s="12">
        <v>14.48</v>
      </c>
      <c r="R71" s="72">
        <v>0.14199999999999999</v>
      </c>
      <c r="S71" s="72">
        <v>56.680999999999997</v>
      </c>
      <c r="T71" s="12">
        <v>246.18299999999999</v>
      </c>
      <c r="U71" s="72">
        <v>2.4089999999999998</v>
      </c>
      <c r="V71" s="72">
        <v>17.016999999999999</v>
      </c>
      <c r="W71" s="12">
        <v>1147.1199999999999</v>
      </c>
      <c r="X71" s="72">
        <v>11.223000000000001</v>
      </c>
      <c r="Y71" s="72">
        <v>4.4450000000000003</v>
      </c>
      <c r="Z71" s="12">
        <v>1393.3030000000001</v>
      </c>
      <c r="AA71" s="72">
        <v>13.631</v>
      </c>
      <c r="AB71" s="72">
        <v>1.9890000000000001</v>
      </c>
      <c r="AC71" s="12">
        <v>7211.067</v>
      </c>
      <c r="AD71" s="72">
        <v>70.549000000000007</v>
      </c>
      <c r="AE71" s="72">
        <v>0.38</v>
      </c>
      <c r="AF71" s="12">
        <v>8.3620000000000001</v>
      </c>
      <c r="AG71" s="72">
        <v>8.2000000000000003E-2</v>
      </c>
      <c r="AH71" s="72">
        <v>47.555</v>
      </c>
      <c r="AI71" s="12">
        <v>291.33800000000002</v>
      </c>
      <c r="AJ71" s="72">
        <v>2.85</v>
      </c>
      <c r="AK71" s="72">
        <v>4.8250000000000002</v>
      </c>
      <c r="AL71" s="12">
        <v>299.7</v>
      </c>
      <c r="AM71" s="72">
        <v>2.9319999999999999</v>
      </c>
      <c r="AN71" s="72">
        <v>4.1449999999999996</v>
      </c>
      <c r="AO71" s="12">
        <v>7510.768</v>
      </c>
      <c r="AP71" s="72">
        <v>73.481999999999999</v>
      </c>
      <c r="AQ71" s="72">
        <v>0.29299999999999998</v>
      </c>
      <c r="AR71" s="12">
        <v>53.045000000000002</v>
      </c>
      <c r="AS71" s="72">
        <v>0.51900000000000002</v>
      </c>
      <c r="AT71" s="72">
        <v>31.556999999999999</v>
      </c>
      <c r="AU71" s="12">
        <v>57.356000000000002</v>
      </c>
      <c r="AV71" s="72">
        <v>0.56100000000000005</v>
      </c>
      <c r="AW71" s="72">
        <v>38.404000000000003</v>
      </c>
      <c r="AX71" s="12">
        <v>201.786</v>
      </c>
      <c r="AY71" s="72">
        <v>1.974</v>
      </c>
      <c r="AZ71" s="72">
        <v>14.212</v>
      </c>
      <c r="BA71" s="12">
        <v>259.142</v>
      </c>
      <c r="BB71" s="72">
        <v>2.5350000000000001</v>
      </c>
      <c r="BC71" s="72">
        <v>11.714</v>
      </c>
      <c r="BD71" s="12">
        <v>30.773</v>
      </c>
      <c r="BE71" s="72">
        <v>0.30099999999999999</v>
      </c>
      <c r="BF71" s="72">
        <v>39.819000000000003</v>
      </c>
      <c r="BG71" s="12">
        <v>289.916</v>
      </c>
      <c r="BH71" s="72">
        <v>2.8359999999999999</v>
      </c>
      <c r="BI71" s="72">
        <v>9.2850000000000001</v>
      </c>
      <c r="BJ71" s="12">
        <v>970.66600000000005</v>
      </c>
      <c r="BK71" s="72">
        <v>9.4969999999999999</v>
      </c>
      <c r="BL71" s="72">
        <v>5.766</v>
      </c>
      <c r="BM71" s="12">
        <v>1396.895</v>
      </c>
      <c r="BN71" s="72">
        <v>13.667</v>
      </c>
      <c r="BO71" s="72">
        <v>3.8359999999999999</v>
      </c>
      <c r="BP71" s="12">
        <v>2367.5610000000001</v>
      </c>
      <c r="BQ71" s="72">
        <v>23.163</v>
      </c>
      <c r="BR71" s="72">
        <v>1.5860000000000001</v>
      </c>
      <c r="BS71" s="12">
        <v>2710.5219999999999</v>
      </c>
      <c r="BT71" s="72">
        <v>26.518000000000001</v>
      </c>
      <c r="BU71" s="72">
        <v>0.86099999999999999</v>
      </c>
      <c r="BV71" s="12">
        <v>10221.290000000001</v>
      </c>
      <c r="BW71" s="72">
        <v>100</v>
      </c>
      <c r="BX71" s="72">
        <v>7.2999999999999995E-2</v>
      </c>
      <c r="BY71" s="13"/>
      <c r="BZ71" s="13"/>
    </row>
    <row r="72" spans="1:78" ht="12.75" customHeight="1">
      <c r="A72" s="122" t="s">
        <v>44</v>
      </c>
      <c r="B72" s="71" t="s">
        <v>44</v>
      </c>
      <c r="C72" s="71" t="s">
        <v>24</v>
      </c>
      <c r="D72" s="34">
        <v>45809</v>
      </c>
      <c r="E72" s="12">
        <v>5848.1130000000003</v>
      </c>
      <c r="F72" s="72">
        <v>56.991999999999997</v>
      </c>
      <c r="G72" s="72">
        <v>0.628</v>
      </c>
      <c r="H72" s="12">
        <v>153.32900000000001</v>
      </c>
      <c r="I72" s="72">
        <v>1.494</v>
      </c>
      <c r="J72" s="72">
        <v>19.905999999999999</v>
      </c>
      <c r="K72" s="12">
        <v>148.75</v>
      </c>
      <c r="L72" s="72">
        <v>1.45</v>
      </c>
      <c r="M72" s="72">
        <v>22.664999999999999</v>
      </c>
      <c r="N72" s="12">
        <v>302.07799999999997</v>
      </c>
      <c r="O72" s="72">
        <v>2.944</v>
      </c>
      <c r="P72" s="72">
        <v>16.745000000000001</v>
      </c>
      <c r="Q72" s="12">
        <v>22.027999999999999</v>
      </c>
      <c r="R72" s="72">
        <v>0.215</v>
      </c>
      <c r="S72" s="72">
        <v>92.132000000000005</v>
      </c>
      <c r="T72" s="12">
        <v>324.10700000000003</v>
      </c>
      <c r="U72" s="72">
        <v>3.1589999999999998</v>
      </c>
      <c r="V72" s="72">
        <v>18.440000000000001</v>
      </c>
      <c r="W72" s="12">
        <v>1075.4259999999999</v>
      </c>
      <c r="X72" s="72">
        <v>10.48</v>
      </c>
      <c r="Y72" s="72">
        <v>5.7770000000000001</v>
      </c>
      <c r="Z72" s="12">
        <v>1399.5329999999999</v>
      </c>
      <c r="AA72" s="72">
        <v>13.638999999999999</v>
      </c>
      <c r="AB72" s="72">
        <v>2.3530000000000002</v>
      </c>
      <c r="AC72" s="12">
        <v>7247.6450000000004</v>
      </c>
      <c r="AD72" s="72">
        <v>70.63</v>
      </c>
      <c r="AE72" s="72">
        <v>0.35</v>
      </c>
      <c r="AF72" s="12">
        <v>28.059000000000001</v>
      </c>
      <c r="AG72" s="72">
        <v>0.27300000000000002</v>
      </c>
      <c r="AH72" s="72">
        <v>53.09</v>
      </c>
      <c r="AI72" s="12">
        <v>259.923</v>
      </c>
      <c r="AJ72" s="72">
        <v>2.5329999999999999</v>
      </c>
      <c r="AK72" s="72">
        <v>6.17</v>
      </c>
      <c r="AL72" s="12">
        <v>287.983</v>
      </c>
      <c r="AM72" s="72">
        <v>2.806</v>
      </c>
      <c r="AN72" s="72">
        <v>3.706</v>
      </c>
      <c r="AO72" s="12">
        <v>7535.6279999999997</v>
      </c>
      <c r="AP72" s="72">
        <v>73.436999999999998</v>
      </c>
      <c r="AQ72" s="72">
        <v>0.29699999999999999</v>
      </c>
      <c r="AR72" s="12">
        <v>29.027999999999999</v>
      </c>
      <c r="AS72" s="72">
        <v>0.28299999999999997</v>
      </c>
      <c r="AT72" s="72">
        <v>45.683999999999997</v>
      </c>
      <c r="AU72" s="12">
        <v>42.063000000000002</v>
      </c>
      <c r="AV72" s="72">
        <v>0.41</v>
      </c>
      <c r="AW72" s="72">
        <v>43.786000000000001</v>
      </c>
      <c r="AX72" s="12">
        <v>196.297</v>
      </c>
      <c r="AY72" s="72">
        <v>1.913</v>
      </c>
      <c r="AZ72" s="72">
        <v>16.018000000000001</v>
      </c>
      <c r="BA72" s="12">
        <v>238.36</v>
      </c>
      <c r="BB72" s="72">
        <v>2.323</v>
      </c>
      <c r="BC72" s="72">
        <v>13.334</v>
      </c>
      <c r="BD72" s="12">
        <v>24.693999999999999</v>
      </c>
      <c r="BE72" s="72">
        <v>0.24099999999999999</v>
      </c>
      <c r="BF72" s="72">
        <v>45.151000000000003</v>
      </c>
      <c r="BG72" s="12">
        <v>263.053</v>
      </c>
      <c r="BH72" s="72">
        <v>2.5640000000000001</v>
      </c>
      <c r="BI72" s="72">
        <v>11.015000000000001</v>
      </c>
      <c r="BJ72" s="12">
        <v>968.26400000000001</v>
      </c>
      <c r="BK72" s="72">
        <v>9.4359999999999999</v>
      </c>
      <c r="BL72" s="72">
        <v>5.2560000000000002</v>
      </c>
      <c r="BM72" s="12">
        <v>1465.393</v>
      </c>
      <c r="BN72" s="72">
        <v>14.281000000000001</v>
      </c>
      <c r="BO72" s="72">
        <v>3.411</v>
      </c>
      <c r="BP72" s="12">
        <v>2433.6559999999999</v>
      </c>
      <c r="BQ72" s="72">
        <v>23.716999999999999</v>
      </c>
      <c r="BR72" s="72">
        <v>1.7609999999999999</v>
      </c>
      <c r="BS72" s="12">
        <v>2725.7370000000001</v>
      </c>
      <c r="BT72" s="72">
        <v>26.562999999999999</v>
      </c>
      <c r="BU72" s="72">
        <v>0.876</v>
      </c>
      <c r="BV72" s="12">
        <v>10261.365</v>
      </c>
      <c r="BW72" s="72">
        <v>100</v>
      </c>
      <c r="BX72" s="72">
        <v>0.10299999999999999</v>
      </c>
      <c r="BY72" s="13"/>
      <c r="BZ72" s="13"/>
    </row>
    <row r="73" spans="1:78" ht="12.75" customHeight="1">
      <c r="A73" s="122" t="s">
        <v>44</v>
      </c>
      <c r="B73" s="71" t="s">
        <v>44</v>
      </c>
      <c r="C73" s="71" t="s">
        <v>24</v>
      </c>
      <c r="D73" s="34">
        <v>45901</v>
      </c>
      <c r="E73" s="12">
        <v>5796.65</v>
      </c>
      <c r="F73" s="72">
        <v>56.311</v>
      </c>
      <c r="G73" s="72">
        <v>0.66200000000000003</v>
      </c>
      <c r="H73" s="12">
        <v>242.03399999999999</v>
      </c>
      <c r="I73" s="72">
        <v>2.351</v>
      </c>
      <c r="J73" s="72">
        <v>19.646999999999998</v>
      </c>
      <c r="K73" s="12">
        <v>149.90199999999999</v>
      </c>
      <c r="L73" s="72">
        <v>1.456</v>
      </c>
      <c r="M73" s="72">
        <v>22.648</v>
      </c>
      <c r="N73" s="12">
        <v>391.93700000000001</v>
      </c>
      <c r="O73" s="72">
        <v>3.8069999999999999</v>
      </c>
      <c r="P73" s="72">
        <v>13.759</v>
      </c>
      <c r="Q73" s="12">
        <v>26.292999999999999</v>
      </c>
      <c r="R73" s="72">
        <v>0.255</v>
      </c>
      <c r="S73" s="72">
        <v>52.843000000000004</v>
      </c>
      <c r="T73" s="12">
        <v>418.22899999999998</v>
      </c>
      <c r="U73" s="72">
        <v>4.0629999999999997</v>
      </c>
      <c r="V73" s="72">
        <v>13.846</v>
      </c>
      <c r="W73" s="12">
        <v>986.91700000000003</v>
      </c>
      <c r="X73" s="72">
        <v>9.5869999999999997</v>
      </c>
      <c r="Y73" s="72">
        <v>6.5410000000000004</v>
      </c>
      <c r="Z73" s="12">
        <v>1405.146</v>
      </c>
      <c r="AA73" s="72">
        <v>13.65</v>
      </c>
      <c r="AB73" s="72">
        <v>2.1589999999999998</v>
      </c>
      <c r="AC73" s="12">
        <v>7201.7969999999996</v>
      </c>
      <c r="AD73" s="72">
        <v>69.960999999999999</v>
      </c>
      <c r="AE73" s="72">
        <v>0.38600000000000001</v>
      </c>
      <c r="AF73" s="12">
        <v>11.635999999999999</v>
      </c>
      <c r="AG73" s="72">
        <v>0.113</v>
      </c>
      <c r="AH73" s="72">
        <v>54.652999999999999</v>
      </c>
      <c r="AI73" s="12">
        <v>287.71499999999997</v>
      </c>
      <c r="AJ73" s="72">
        <v>2.7949999999999999</v>
      </c>
      <c r="AK73" s="72">
        <v>4.4790000000000001</v>
      </c>
      <c r="AL73" s="12">
        <v>299.35000000000002</v>
      </c>
      <c r="AM73" s="72">
        <v>2.9079999999999999</v>
      </c>
      <c r="AN73" s="72">
        <v>3.8260000000000001</v>
      </c>
      <c r="AO73" s="12">
        <v>7501.1469999999999</v>
      </c>
      <c r="AP73" s="72">
        <v>72.869</v>
      </c>
      <c r="AQ73" s="72">
        <v>0.32900000000000001</v>
      </c>
      <c r="AR73" s="12">
        <v>63.137999999999998</v>
      </c>
      <c r="AS73" s="72">
        <v>0.61299999999999999</v>
      </c>
      <c r="AT73" s="72">
        <v>35.984999999999999</v>
      </c>
      <c r="AU73" s="12">
        <v>28.734999999999999</v>
      </c>
      <c r="AV73" s="72">
        <v>0.27900000000000003</v>
      </c>
      <c r="AW73" s="72">
        <v>46.485999999999997</v>
      </c>
      <c r="AX73" s="12">
        <v>247.67500000000001</v>
      </c>
      <c r="AY73" s="72">
        <v>2.4060000000000001</v>
      </c>
      <c r="AZ73" s="72">
        <v>17.512</v>
      </c>
      <c r="BA73" s="12">
        <v>276.40899999999999</v>
      </c>
      <c r="BB73" s="72">
        <v>2.6850000000000001</v>
      </c>
      <c r="BC73" s="72">
        <v>16.952999999999999</v>
      </c>
      <c r="BD73" s="12">
        <v>74.855999999999995</v>
      </c>
      <c r="BE73" s="72">
        <v>0.72699999999999998</v>
      </c>
      <c r="BF73" s="72">
        <v>30.288</v>
      </c>
      <c r="BG73" s="12">
        <v>351.26499999999999</v>
      </c>
      <c r="BH73" s="72">
        <v>3.4119999999999999</v>
      </c>
      <c r="BI73" s="72">
        <v>14.722</v>
      </c>
      <c r="BJ73" s="12">
        <v>906.04700000000003</v>
      </c>
      <c r="BK73" s="72">
        <v>8.8019999999999996</v>
      </c>
      <c r="BL73" s="72">
        <v>7.8970000000000002</v>
      </c>
      <c r="BM73" s="12">
        <v>1472.3510000000001</v>
      </c>
      <c r="BN73" s="72">
        <v>14.303000000000001</v>
      </c>
      <c r="BO73" s="72">
        <v>4.7679999999999998</v>
      </c>
      <c r="BP73" s="12">
        <v>2378.3980000000001</v>
      </c>
      <c r="BQ73" s="72">
        <v>23.105</v>
      </c>
      <c r="BR73" s="72">
        <v>1.899</v>
      </c>
      <c r="BS73" s="12">
        <v>2792.8009999999999</v>
      </c>
      <c r="BT73" s="72">
        <v>27.131</v>
      </c>
      <c r="BU73" s="72">
        <v>0.72699999999999998</v>
      </c>
      <c r="BV73" s="12">
        <v>10293.948</v>
      </c>
      <c r="BW73" s="72">
        <v>100</v>
      </c>
      <c r="BX73" s="72">
        <v>0.215</v>
      </c>
      <c r="BY73" s="13"/>
      <c r="BZ73" s="13"/>
    </row>
    <row r="74" spans="1:78" ht="12.75" customHeight="1">
      <c r="A74" s="122" t="s">
        <v>44</v>
      </c>
      <c r="B74" s="71" t="s">
        <v>44</v>
      </c>
      <c r="C74" s="71" t="s">
        <v>24</v>
      </c>
      <c r="D74" s="34">
        <v>45992</v>
      </c>
      <c r="E74" s="12">
        <v>5878.4620000000004</v>
      </c>
      <c r="F74" s="72">
        <v>56.920999999999999</v>
      </c>
      <c r="G74" s="72">
        <v>0.67800000000000005</v>
      </c>
      <c r="H74" s="12">
        <v>127.468</v>
      </c>
      <c r="I74" s="72">
        <v>1.234</v>
      </c>
      <c r="J74" s="72">
        <v>25.568000000000001</v>
      </c>
      <c r="K74" s="12">
        <v>164.31800000000001</v>
      </c>
      <c r="L74" s="72">
        <v>1.591</v>
      </c>
      <c r="M74" s="72">
        <v>21.565999999999999</v>
      </c>
      <c r="N74" s="12">
        <v>291.786</v>
      </c>
      <c r="O74" s="72">
        <v>2.8250000000000002</v>
      </c>
      <c r="P74" s="72">
        <v>14.765000000000001</v>
      </c>
      <c r="Q74" s="12">
        <v>34.936999999999998</v>
      </c>
      <c r="R74" s="72">
        <v>0.33800000000000002</v>
      </c>
      <c r="S74" s="72">
        <v>53.429000000000002</v>
      </c>
      <c r="T74" s="12">
        <v>326.72199999999998</v>
      </c>
      <c r="U74" s="72">
        <v>3.1640000000000001</v>
      </c>
      <c r="V74" s="72">
        <v>13.609</v>
      </c>
      <c r="W74" s="12">
        <v>1071.3430000000001</v>
      </c>
      <c r="X74" s="72">
        <v>10.374000000000001</v>
      </c>
      <c r="Y74" s="72">
        <v>5.2409999999999997</v>
      </c>
      <c r="Z74" s="12">
        <v>1398.066</v>
      </c>
      <c r="AA74" s="72">
        <v>13.538</v>
      </c>
      <c r="AB74" s="72">
        <v>2.504</v>
      </c>
      <c r="AC74" s="12">
        <v>7276.527</v>
      </c>
      <c r="AD74" s="72">
        <v>70.459000000000003</v>
      </c>
      <c r="AE74" s="72">
        <v>0.36799999999999999</v>
      </c>
      <c r="AF74" s="12">
        <v>4.0990000000000002</v>
      </c>
      <c r="AG74" s="72">
        <v>0.04</v>
      </c>
      <c r="AH74" s="72">
        <v>93.977000000000004</v>
      </c>
      <c r="AI74" s="12">
        <v>269.07799999999997</v>
      </c>
      <c r="AJ74" s="72">
        <v>2.605</v>
      </c>
      <c r="AK74" s="72">
        <v>4.4059999999999997</v>
      </c>
      <c r="AL74" s="12">
        <v>273.17700000000002</v>
      </c>
      <c r="AM74" s="72">
        <v>2.645</v>
      </c>
      <c r="AN74" s="72">
        <v>4.3179999999999996</v>
      </c>
      <c r="AO74" s="12">
        <v>7549.7039999999997</v>
      </c>
      <c r="AP74" s="72">
        <v>73.103999999999999</v>
      </c>
      <c r="AQ74" s="72">
        <v>0.34799999999999998</v>
      </c>
      <c r="AR74" s="12">
        <v>75.587999999999994</v>
      </c>
      <c r="AS74" s="72">
        <v>0.73199999999999998</v>
      </c>
      <c r="AT74" s="72">
        <v>49.381999999999998</v>
      </c>
      <c r="AU74" s="12">
        <v>25.126000000000001</v>
      </c>
      <c r="AV74" s="72">
        <v>0.24299999999999999</v>
      </c>
      <c r="AW74" s="72">
        <v>56.012999999999998</v>
      </c>
      <c r="AX74" s="12">
        <v>213.083</v>
      </c>
      <c r="AY74" s="72">
        <v>2.0630000000000002</v>
      </c>
      <c r="AZ74" s="72">
        <v>21.521999999999998</v>
      </c>
      <c r="BA74" s="12">
        <v>238.208</v>
      </c>
      <c r="BB74" s="72">
        <v>2.3069999999999999</v>
      </c>
      <c r="BC74" s="72">
        <v>19.218</v>
      </c>
      <c r="BD74" s="12">
        <v>26.797999999999998</v>
      </c>
      <c r="BE74" s="72">
        <v>0.25900000000000001</v>
      </c>
      <c r="BF74" s="72">
        <v>55.850999999999999</v>
      </c>
      <c r="BG74" s="12">
        <v>265.00599999999997</v>
      </c>
      <c r="BH74" s="72">
        <v>2.5659999999999998</v>
      </c>
      <c r="BI74" s="72">
        <v>17.077999999999999</v>
      </c>
      <c r="BJ74" s="12">
        <v>871.24699999999996</v>
      </c>
      <c r="BK74" s="72">
        <v>8.4359999999999999</v>
      </c>
      <c r="BL74" s="72">
        <v>6.5</v>
      </c>
      <c r="BM74" s="12">
        <v>1565.787</v>
      </c>
      <c r="BN74" s="72">
        <v>15.162000000000001</v>
      </c>
      <c r="BO74" s="72">
        <v>3.5590000000000002</v>
      </c>
      <c r="BP74" s="12">
        <v>2437.0349999999999</v>
      </c>
      <c r="BQ74" s="72">
        <v>23.597999999999999</v>
      </c>
      <c r="BR74" s="72">
        <v>2.504</v>
      </c>
      <c r="BS74" s="12">
        <v>2777.6289999999999</v>
      </c>
      <c r="BT74" s="72">
        <v>26.896000000000001</v>
      </c>
      <c r="BU74" s="72">
        <v>1.034</v>
      </c>
      <c r="BV74" s="12">
        <v>10327.334000000001</v>
      </c>
      <c r="BW74" s="72">
        <v>100</v>
      </c>
      <c r="BX74" s="72">
        <v>0.35399999999999998</v>
      </c>
      <c r="BY74" s="13"/>
      <c r="BZ74" s="13"/>
    </row>
    <row r="75" spans="1:78" ht="12.75" customHeight="1">
      <c r="A75" s="122" t="s">
        <v>44</v>
      </c>
      <c r="B75" s="71" t="s">
        <v>44</v>
      </c>
      <c r="C75" s="71" t="s">
        <v>24</v>
      </c>
      <c r="D75" s="34">
        <v>46082</v>
      </c>
      <c r="E75" s="12">
        <v>5900.9679999999998</v>
      </c>
      <c r="F75" s="72">
        <v>56.713999999999999</v>
      </c>
      <c r="G75" s="72">
        <v>0.75600000000000001</v>
      </c>
      <c r="H75" s="12">
        <v>195.35900000000001</v>
      </c>
      <c r="I75" s="72">
        <v>1.8779999999999999</v>
      </c>
      <c r="J75" s="72">
        <v>25.902000000000001</v>
      </c>
      <c r="K75" s="12">
        <v>130.334</v>
      </c>
      <c r="L75" s="72">
        <v>1.2529999999999999</v>
      </c>
      <c r="M75" s="72">
        <v>31.501999999999999</v>
      </c>
      <c r="N75" s="12">
        <v>325.69200000000001</v>
      </c>
      <c r="O75" s="72">
        <v>3.13</v>
      </c>
      <c r="P75" s="72">
        <v>18.260999999999999</v>
      </c>
      <c r="Q75" s="12">
        <v>31.762</v>
      </c>
      <c r="R75" s="72">
        <v>0.30499999999999999</v>
      </c>
      <c r="S75" s="72">
        <v>62.195</v>
      </c>
      <c r="T75" s="12">
        <v>357.45400000000001</v>
      </c>
      <c r="U75" s="72">
        <v>3.4350000000000001</v>
      </c>
      <c r="V75" s="72">
        <v>16.099</v>
      </c>
      <c r="W75" s="12">
        <v>1027.989</v>
      </c>
      <c r="X75" s="72">
        <v>9.8800000000000008</v>
      </c>
      <c r="Y75" s="72">
        <v>6.117</v>
      </c>
      <c r="Z75" s="12">
        <v>1385.444</v>
      </c>
      <c r="AA75" s="72">
        <v>13.316000000000001</v>
      </c>
      <c r="AB75" s="72">
        <v>2.222</v>
      </c>
      <c r="AC75" s="12">
        <v>7286.4120000000003</v>
      </c>
      <c r="AD75" s="72">
        <v>70.03</v>
      </c>
      <c r="AE75" s="72">
        <v>0.39</v>
      </c>
      <c r="AF75" s="12">
        <v>3.5369999999999999</v>
      </c>
      <c r="AG75" s="72">
        <v>3.4000000000000002E-2</v>
      </c>
      <c r="AH75" s="72">
        <v>106.22199999999999</v>
      </c>
      <c r="AI75" s="12">
        <v>310.20499999999998</v>
      </c>
      <c r="AJ75" s="72">
        <v>2.9809999999999999</v>
      </c>
      <c r="AK75" s="72">
        <v>3.55</v>
      </c>
      <c r="AL75" s="12">
        <v>313.74099999999999</v>
      </c>
      <c r="AM75" s="72">
        <v>3.0150000000000001</v>
      </c>
      <c r="AN75" s="72">
        <v>3.36</v>
      </c>
      <c r="AO75" s="12">
        <v>7600.1530000000002</v>
      </c>
      <c r="AP75" s="72">
        <v>73.045000000000002</v>
      </c>
      <c r="AQ75" s="72">
        <v>0.33</v>
      </c>
      <c r="AR75" s="12">
        <v>69.519000000000005</v>
      </c>
      <c r="AS75" s="72">
        <v>0.66800000000000004</v>
      </c>
      <c r="AT75" s="72">
        <v>31.384</v>
      </c>
      <c r="AU75" s="12">
        <v>40.491999999999997</v>
      </c>
      <c r="AV75" s="72">
        <v>0.38900000000000001</v>
      </c>
      <c r="AW75" s="72">
        <v>49.948999999999998</v>
      </c>
      <c r="AX75" s="12">
        <v>140.87700000000001</v>
      </c>
      <c r="AY75" s="72">
        <v>1.3540000000000001</v>
      </c>
      <c r="AZ75" s="72">
        <v>22.091999999999999</v>
      </c>
      <c r="BA75" s="12">
        <v>181.369</v>
      </c>
      <c r="BB75" s="72">
        <v>1.7430000000000001</v>
      </c>
      <c r="BC75" s="72">
        <v>19.757000000000001</v>
      </c>
      <c r="BD75" s="12">
        <v>53.555999999999997</v>
      </c>
      <c r="BE75" s="72">
        <v>0.51500000000000001</v>
      </c>
      <c r="BF75" s="72">
        <v>28.946000000000002</v>
      </c>
      <c r="BG75" s="12">
        <v>234.92599999999999</v>
      </c>
      <c r="BH75" s="72">
        <v>2.258</v>
      </c>
      <c r="BI75" s="72">
        <v>18.033000000000001</v>
      </c>
      <c r="BJ75" s="12">
        <v>1022.282</v>
      </c>
      <c r="BK75" s="72">
        <v>9.8249999999999993</v>
      </c>
      <c r="BL75" s="72">
        <v>5.6719999999999997</v>
      </c>
      <c r="BM75" s="12">
        <v>1477.85</v>
      </c>
      <c r="BN75" s="72">
        <v>14.204000000000001</v>
      </c>
      <c r="BO75" s="72">
        <v>4.1589999999999998</v>
      </c>
      <c r="BP75" s="12">
        <v>2500.1320000000001</v>
      </c>
      <c r="BQ75" s="72">
        <v>24.029</v>
      </c>
      <c r="BR75" s="72">
        <v>1.851</v>
      </c>
      <c r="BS75" s="12">
        <v>2804.576</v>
      </c>
      <c r="BT75" s="72">
        <v>26.954999999999998</v>
      </c>
      <c r="BU75" s="72">
        <v>0.70799999999999996</v>
      </c>
      <c r="BV75" s="12">
        <v>10404.728999999999</v>
      </c>
      <c r="BW75" s="72">
        <v>100</v>
      </c>
      <c r="BX75" s="72">
        <v>0.22</v>
      </c>
      <c r="BY75" s="13"/>
      <c r="BZ75" s="13"/>
    </row>
    <row r="76" spans="1:78" ht="12.75" customHeight="1">
      <c r="A76" s="122" t="s">
        <v>44</v>
      </c>
      <c r="B76" s="71" t="s">
        <v>44</v>
      </c>
      <c r="C76" s="71" t="s">
        <v>24</v>
      </c>
      <c r="D76" s="34">
        <v>46174</v>
      </c>
      <c r="E76" s="12">
        <v>5959.6760000000004</v>
      </c>
      <c r="F76" s="72">
        <v>56.895000000000003</v>
      </c>
      <c r="G76" s="72">
        <v>0.48899999999999999</v>
      </c>
      <c r="H76" s="12">
        <v>163.83699999999999</v>
      </c>
      <c r="I76" s="72">
        <v>1.5640000000000001</v>
      </c>
      <c r="J76" s="72">
        <v>24.446000000000002</v>
      </c>
      <c r="K76" s="12">
        <v>123.343</v>
      </c>
      <c r="L76" s="72">
        <v>1.1779999999999999</v>
      </c>
      <c r="M76" s="72">
        <v>18.452000000000002</v>
      </c>
      <c r="N76" s="12">
        <v>287.18099999999998</v>
      </c>
      <c r="O76" s="72">
        <v>2.742</v>
      </c>
      <c r="P76" s="72">
        <v>17.884</v>
      </c>
      <c r="Q76" s="12">
        <v>15.318</v>
      </c>
      <c r="R76" s="72">
        <v>0.14599999999999999</v>
      </c>
      <c r="S76" s="72">
        <v>68.861000000000004</v>
      </c>
      <c r="T76" s="12">
        <v>302.49900000000002</v>
      </c>
      <c r="U76" s="72">
        <v>2.8879999999999999</v>
      </c>
      <c r="V76" s="72">
        <v>18.052</v>
      </c>
      <c r="W76" s="12">
        <v>1109.837</v>
      </c>
      <c r="X76" s="72">
        <v>10.595000000000001</v>
      </c>
      <c r="Y76" s="72">
        <v>5.3520000000000003</v>
      </c>
      <c r="Z76" s="12">
        <v>1412.336</v>
      </c>
      <c r="AA76" s="72">
        <v>13.483000000000001</v>
      </c>
      <c r="AB76" s="72">
        <v>1.5009999999999999</v>
      </c>
      <c r="AC76" s="12">
        <v>7372.0119999999997</v>
      </c>
      <c r="AD76" s="72">
        <v>70.378</v>
      </c>
      <c r="AE76" s="72">
        <v>0.26500000000000001</v>
      </c>
      <c r="AF76" s="12">
        <v>35.627000000000002</v>
      </c>
      <c r="AG76" s="72">
        <v>0.34</v>
      </c>
      <c r="AH76" s="72">
        <v>49.539000000000001</v>
      </c>
      <c r="AI76" s="12">
        <v>264.39800000000002</v>
      </c>
      <c r="AJ76" s="72">
        <v>2.524</v>
      </c>
      <c r="AK76" s="72">
        <v>7.8330000000000002</v>
      </c>
      <c r="AL76" s="12">
        <v>300.024</v>
      </c>
      <c r="AM76" s="72">
        <v>2.8639999999999999</v>
      </c>
      <c r="AN76" s="72">
        <v>3.6579999999999999</v>
      </c>
      <c r="AO76" s="12">
        <v>7672.0360000000001</v>
      </c>
      <c r="AP76" s="72">
        <v>73.242999999999995</v>
      </c>
      <c r="AQ76" s="72">
        <v>0.192</v>
      </c>
      <c r="AR76" s="12">
        <v>48.38</v>
      </c>
      <c r="AS76" s="72">
        <v>0.46200000000000002</v>
      </c>
      <c r="AT76" s="72">
        <v>60.69</v>
      </c>
      <c r="AU76" s="12">
        <v>61.548999999999999</v>
      </c>
      <c r="AV76" s="72">
        <v>0.58799999999999997</v>
      </c>
      <c r="AW76" s="72">
        <v>35.813000000000002</v>
      </c>
      <c r="AX76" s="12">
        <v>236.249</v>
      </c>
      <c r="AY76" s="72">
        <v>2.2549999999999999</v>
      </c>
      <c r="AZ76" s="72">
        <v>18.818000000000001</v>
      </c>
      <c r="BA76" s="12">
        <v>297.798</v>
      </c>
      <c r="BB76" s="72">
        <v>2.843</v>
      </c>
      <c r="BC76" s="72">
        <v>15.321999999999999</v>
      </c>
      <c r="BD76" s="12">
        <v>74.69</v>
      </c>
      <c r="BE76" s="72">
        <v>0.71299999999999997</v>
      </c>
      <c r="BF76" s="72">
        <v>37.64</v>
      </c>
      <c r="BG76" s="12">
        <v>372.488</v>
      </c>
      <c r="BH76" s="72">
        <v>3.556</v>
      </c>
      <c r="BI76" s="72">
        <v>11.635999999999999</v>
      </c>
      <c r="BJ76" s="12">
        <v>814.58799999999997</v>
      </c>
      <c r="BK76" s="72">
        <v>7.7770000000000001</v>
      </c>
      <c r="BL76" s="72">
        <v>5.1210000000000004</v>
      </c>
      <c r="BM76" s="12">
        <v>1567.345</v>
      </c>
      <c r="BN76" s="72">
        <v>14.962999999999999</v>
      </c>
      <c r="BO76" s="72">
        <v>3.2879999999999998</v>
      </c>
      <c r="BP76" s="12">
        <v>2381.933</v>
      </c>
      <c r="BQ76" s="72">
        <v>22.74</v>
      </c>
      <c r="BR76" s="72">
        <v>1.9039999999999999</v>
      </c>
      <c r="BS76" s="12">
        <v>2802.8</v>
      </c>
      <c r="BT76" s="72">
        <v>26.757000000000001</v>
      </c>
      <c r="BU76" s="72">
        <v>0.52900000000000003</v>
      </c>
      <c r="BV76" s="12">
        <v>10474.835999999999</v>
      </c>
      <c r="BW76" s="72">
        <v>100</v>
      </c>
      <c r="BX76" s="72">
        <v>3.1E-2</v>
      </c>
      <c r="BY76" s="13"/>
      <c r="BZ76" s="13"/>
    </row>
    <row r="77" spans="1:78" ht="12.75" customHeight="1">
      <c r="A77" s="122" t="s">
        <v>44</v>
      </c>
      <c r="B77" s="71" t="s">
        <v>44</v>
      </c>
      <c r="C77" s="71" t="s">
        <v>25</v>
      </c>
      <c r="D77" s="34">
        <v>41883</v>
      </c>
      <c r="E77" s="12">
        <v>2686.6350000000002</v>
      </c>
      <c r="F77" s="72">
        <v>30.452999999999999</v>
      </c>
      <c r="G77" s="72">
        <v>1.2010000000000001</v>
      </c>
      <c r="H77" s="12">
        <v>323.327</v>
      </c>
      <c r="I77" s="72">
        <v>3.665</v>
      </c>
      <c r="J77" s="72">
        <v>13.103</v>
      </c>
      <c r="K77" s="12">
        <v>265.35000000000002</v>
      </c>
      <c r="L77" s="72">
        <v>3.008</v>
      </c>
      <c r="M77" s="72">
        <v>18.236000000000001</v>
      </c>
      <c r="N77" s="12">
        <v>588.67700000000002</v>
      </c>
      <c r="O77" s="72">
        <v>6.673</v>
      </c>
      <c r="P77" s="72">
        <v>11.018000000000001</v>
      </c>
      <c r="Q77" s="12">
        <v>55.125</v>
      </c>
      <c r="R77" s="72">
        <v>0.625</v>
      </c>
      <c r="S77" s="72">
        <v>34.78</v>
      </c>
      <c r="T77" s="12">
        <v>643.80200000000002</v>
      </c>
      <c r="U77" s="72">
        <v>7.298</v>
      </c>
      <c r="V77" s="72">
        <v>10.682</v>
      </c>
      <c r="W77" s="12">
        <v>1757.183</v>
      </c>
      <c r="X77" s="72">
        <v>19.917999999999999</v>
      </c>
      <c r="Y77" s="72">
        <v>4.2779999999999996</v>
      </c>
      <c r="Z77" s="12">
        <v>2400.9850000000001</v>
      </c>
      <c r="AA77" s="72">
        <v>27.216000000000001</v>
      </c>
      <c r="AB77" s="72">
        <v>1.2</v>
      </c>
      <c r="AC77" s="12">
        <v>5087.6189999999997</v>
      </c>
      <c r="AD77" s="72">
        <v>57.668999999999997</v>
      </c>
      <c r="AE77" s="72">
        <v>0.60499999999999998</v>
      </c>
      <c r="AF77" s="12">
        <v>15.585000000000001</v>
      </c>
      <c r="AG77" s="72">
        <v>0.17699999999999999</v>
      </c>
      <c r="AH77" s="72">
        <v>69.936000000000007</v>
      </c>
      <c r="AI77" s="12">
        <v>289.67099999999999</v>
      </c>
      <c r="AJ77" s="72">
        <v>3.2829999999999999</v>
      </c>
      <c r="AK77" s="72">
        <v>4.157</v>
      </c>
      <c r="AL77" s="12">
        <v>305.25599999999997</v>
      </c>
      <c r="AM77" s="72">
        <v>3.46</v>
      </c>
      <c r="AN77" s="72">
        <v>2.5030000000000001</v>
      </c>
      <c r="AO77" s="12">
        <v>5392.8760000000002</v>
      </c>
      <c r="AP77" s="72">
        <v>61.128999999999998</v>
      </c>
      <c r="AQ77" s="72">
        <v>0.55900000000000005</v>
      </c>
      <c r="AR77" s="12">
        <v>62.56</v>
      </c>
      <c r="AS77" s="72">
        <v>0.70899999999999996</v>
      </c>
      <c r="AT77" s="72">
        <v>36.384999999999998</v>
      </c>
      <c r="AU77" s="12">
        <v>10.85</v>
      </c>
      <c r="AV77" s="72">
        <v>0.123</v>
      </c>
      <c r="AW77" s="72">
        <v>58.706000000000003</v>
      </c>
      <c r="AX77" s="12">
        <v>441.62</v>
      </c>
      <c r="AY77" s="72">
        <v>5.0060000000000002</v>
      </c>
      <c r="AZ77" s="72">
        <v>11.637</v>
      </c>
      <c r="BA77" s="12">
        <v>452.47</v>
      </c>
      <c r="BB77" s="72">
        <v>5.1289999999999996</v>
      </c>
      <c r="BC77" s="72">
        <v>11.143000000000001</v>
      </c>
      <c r="BD77" s="12">
        <v>267.80200000000002</v>
      </c>
      <c r="BE77" s="72">
        <v>3.036</v>
      </c>
      <c r="BF77" s="72">
        <v>21.373000000000001</v>
      </c>
      <c r="BG77" s="12">
        <v>720.27300000000002</v>
      </c>
      <c r="BH77" s="72">
        <v>8.1639999999999997</v>
      </c>
      <c r="BI77" s="72">
        <v>9.3239999999999998</v>
      </c>
      <c r="BJ77" s="12">
        <v>1502.4780000000001</v>
      </c>
      <c r="BK77" s="72">
        <v>17.030999999999999</v>
      </c>
      <c r="BL77" s="72">
        <v>6.3609999999999998</v>
      </c>
      <c r="BM77" s="12">
        <v>1143.9110000000001</v>
      </c>
      <c r="BN77" s="72">
        <v>12.965999999999999</v>
      </c>
      <c r="BO77" s="72">
        <v>5.79</v>
      </c>
      <c r="BP77" s="12">
        <v>2646.3890000000001</v>
      </c>
      <c r="BQ77" s="72">
        <v>29.997</v>
      </c>
      <c r="BR77" s="72">
        <v>2.9929999999999999</v>
      </c>
      <c r="BS77" s="12">
        <v>3429.221</v>
      </c>
      <c r="BT77" s="72">
        <v>38.871000000000002</v>
      </c>
      <c r="BU77" s="72">
        <v>0.85099999999999998</v>
      </c>
      <c r="BV77" s="12">
        <v>8822.0969999999998</v>
      </c>
      <c r="BW77" s="72">
        <v>100</v>
      </c>
      <c r="BX77" s="72">
        <v>0.33200000000000002</v>
      </c>
      <c r="BY77" s="13"/>
      <c r="BZ77" s="13"/>
    </row>
    <row r="78" spans="1:78" ht="12.75" customHeight="1">
      <c r="A78" s="122" t="s">
        <v>44</v>
      </c>
      <c r="B78" s="71" t="s">
        <v>44</v>
      </c>
      <c r="C78" s="71" t="s">
        <v>25</v>
      </c>
      <c r="D78" s="34">
        <v>41974</v>
      </c>
      <c r="E78" s="12">
        <v>2731.9520000000002</v>
      </c>
      <c r="F78" s="72">
        <v>30.797999999999998</v>
      </c>
      <c r="G78" s="72">
        <v>1.1180000000000001</v>
      </c>
      <c r="H78" s="12">
        <v>322.51100000000002</v>
      </c>
      <c r="I78" s="72">
        <v>3.6360000000000001</v>
      </c>
      <c r="J78" s="72">
        <v>15.154</v>
      </c>
      <c r="K78" s="12">
        <v>237.18199999999999</v>
      </c>
      <c r="L78" s="72">
        <v>2.6739999999999999</v>
      </c>
      <c r="M78" s="72">
        <v>16.382000000000001</v>
      </c>
      <c r="N78" s="12">
        <v>559.69299999999998</v>
      </c>
      <c r="O78" s="72">
        <v>6.31</v>
      </c>
      <c r="P78" s="72">
        <v>8.67</v>
      </c>
      <c r="Q78" s="12">
        <v>22.527000000000001</v>
      </c>
      <c r="R78" s="72">
        <v>0.254</v>
      </c>
      <c r="S78" s="72">
        <v>39.521999999999998</v>
      </c>
      <c r="T78" s="12">
        <v>582.21900000000005</v>
      </c>
      <c r="U78" s="72">
        <v>6.5640000000000001</v>
      </c>
      <c r="V78" s="72">
        <v>8.6449999999999996</v>
      </c>
      <c r="W78" s="12">
        <v>1807.4880000000001</v>
      </c>
      <c r="X78" s="72">
        <v>20.376999999999999</v>
      </c>
      <c r="Y78" s="72">
        <v>3.536</v>
      </c>
      <c r="Z78" s="12">
        <v>2389.7080000000001</v>
      </c>
      <c r="AA78" s="72">
        <v>26.94</v>
      </c>
      <c r="AB78" s="72">
        <v>1.3440000000000001</v>
      </c>
      <c r="AC78" s="12">
        <v>5121.6589999999997</v>
      </c>
      <c r="AD78" s="72">
        <v>57.738</v>
      </c>
      <c r="AE78" s="72">
        <v>0.57199999999999995</v>
      </c>
      <c r="AF78" s="12">
        <v>6.7130000000000001</v>
      </c>
      <c r="AG78" s="72">
        <v>7.5999999999999998E-2</v>
      </c>
      <c r="AH78" s="72">
        <v>80.468000000000004</v>
      </c>
      <c r="AI78" s="12">
        <v>283.51</v>
      </c>
      <c r="AJ78" s="72">
        <v>3.1960000000000002</v>
      </c>
      <c r="AK78" s="72">
        <v>3.8519999999999999</v>
      </c>
      <c r="AL78" s="12">
        <v>290.22300000000001</v>
      </c>
      <c r="AM78" s="72">
        <v>3.2719999999999998</v>
      </c>
      <c r="AN78" s="72">
        <v>2.5990000000000002</v>
      </c>
      <c r="AO78" s="12">
        <v>5411.8819999999996</v>
      </c>
      <c r="AP78" s="72">
        <v>61.01</v>
      </c>
      <c r="AQ78" s="72">
        <v>0.53</v>
      </c>
      <c r="AR78" s="12">
        <v>73.447000000000003</v>
      </c>
      <c r="AS78" s="72">
        <v>0.82799999999999996</v>
      </c>
      <c r="AT78" s="72">
        <v>42.643999999999998</v>
      </c>
      <c r="AU78" s="12">
        <v>31.42</v>
      </c>
      <c r="AV78" s="72">
        <v>0.35399999999999998</v>
      </c>
      <c r="AW78" s="72">
        <v>56.351999999999997</v>
      </c>
      <c r="AX78" s="12">
        <v>439.58300000000003</v>
      </c>
      <c r="AY78" s="72">
        <v>4.9560000000000004</v>
      </c>
      <c r="AZ78" s="72">
        <v>14.656000000000001</v>
      </c>
      <c r="BA78" s="12">
        <v>471.00299999999999</v>
      </c>
      <c r="BB78" s="72">
        <v>5.31</v>
      </c>
      <c r="BC78" s="72">
        <v>13.946</v>
      </c>
      <c r="BD78" s="12">
        <v>224.096</v>
      </c>
      <c r="BE78" s="72">
        <v>2.5259999999999998</v>
      </c>
      <c r="BF78" s="72">
        <v>17.096</v>
      </c>
      <c r="BG78" s="12">
        <v>695.09900000000005</v>
      </c>
      <c r="BH78" s="72">
        <v>7.8360000000000003</v>
      </c>
      <c r="BI78" s="72">
        <v>10.462</v>
      </c>
      <c r="BJ78" s="12">
        <v>1645.385</v>
      </c>
      <c r="BK78" s="72">
        <v>18.548999999999999</v>
      </c>
      <c r="BL78" s="72">
        <v>4.4180000000000001</v>
      </c>
      <c r="BM78" s="12">
        <v>1044.634</v>
      </c>
      <c r="BN78" s="72">
        <v>11.776999999999999</v>
      </c>
      <c r="BO78" s="72">
        <v>6.5259999999999998</v>
      </c>
      <c r="BP78" s="12">
        <v>2690.0189999999998</v>
      </c>
      <c r="BQ78" s="72">
        <v>30.326000000000001</v>
      </c>
      <c r="BR78" s="72">
        <v>3.06</v>
      </c>
      <c r="BS78" s="12">
        <v>3458.5650000000001</v>
      </c>
      <c r="BT78" s="72">
        <v>38.99</v>
      </c>
      <c r="BU78" s="72">
        <v>0.84099999999999997</v>
      </c>
      <c r="BV78" s="12">
        <v>8870.4470000000001</v>
      </c>
      <c r="BW78" s="72">
        <v>100</v>
      </c>
      <c r="BX78" s="72">
        <v>0.27900000000000003</v>
      </c>
      <c r="BY78" s="13"/>
      <c r="BZ78" s="13"/>
    </row>
    <row r="79" spans="1:78" ht="12.75" customHeight="1">
      <c r="A79" s="122" t="s">
        <v>44</v>
      </c>
      <c r="B79" s="71" t="s">
        <v>44</v>
      </c>
      <c r="C79" s="71" t="s">
        <v>25</v>
      </c>
      <c r="D79" s="34">
        <v>42064</v>
      </c>
      <c r="E79" s="12">
        <v>2722.0309999999999</v>
      </c>
      <c r="F79" s="72">
        <v>30.553000000000001</v>
      </c>
      <c r="G79" s="72">
        <v>1.29</v>
      </c>
      <c r="H79" s="12">
        <v>311.85199999999998</v>
      </c>
      <c r="I79" s="72">
        <v>3.5</v>
      </c>
      <c r="J79" s="72">
        <v>16.443000000000001</v>
      </c>
      <c r="K79" s="12">
        <v>214.21799999999999</v>
      </c>
      <c r="L79" s="72">
        <v>2.4039999999999999</v>
      </c>
      <c r="M79" s="72">
        <v>15.34</v>
      </c>
      <c r="N79" s="12">
        <v>526.07000000000005</v>
      </c>
      <c r="O79" s="72">
        <v>5.9050000000000002</v>
      </c>
      <c r="P79" s="72">
        <v>10.959</v>
      </c>
      <c r="Q79" s="12">
        <v>65.274000000000001</v>
      </c>
      <c r="R79" s="72">
        <v>0.73299999999999998</v>
      </c>
      <c r="S79" s="72">
        <v>53.511000000000003</v>
      </c>
      <c r="T79" s="12">
        <v>591.34400000000005</v>
      </c>
      <c r="U79" s="72">
        <v>6.6369999999999996</v>
      </c>
      <c r="V79" s="72">
        <v>11.143000000000001</v>
      </c>
      <c r="W79" s="12">
        <v>1801.8489999999999</v>
      </c>
      <c r="X79" s="72">
        <v>20.225000000000001</v>
      </c>
      <c r="Y79" s="72">
        <v>3.9159999999999999</v>
      </c>
      <c r="Z79" s="12">
        <v>2393.1930000000002</v>
      </c>
      <c r="AA79" s="72">
        <v>26.861999999999998</v>
      </c>
      <c r="AB79" s="72">
        <v>1.194</v>
      </c>
      <c r="AC79" s="12">
        <v>5115.2240000000002</v>
      </c>
      <c r="AD79" s="72">
        <v>57.414999999999999</v>
      </c>
      <c r="AE79" s="72">
        <v>0.45400000000000001</v>
      </c>
      <c r="AF79" s="12">
        <v>52.874000000000002</v>
      </c>
      <c r="AG79" s="72">
        <v>0.59299999999999997</v>
      </c>
      <c r="AH79" s="72">
        <v>36.476999999999997</v>
      </c>
      <c r="AI79" s="12">
        <v>285.16399999999999</v>
      </c>
      <c r="AJ79" s="72">
        <v>3.2010000000000001</v>
      </c>
      <c r="AK79" s="72">
        <v>7.9960000000000004</v>
      </c>
      <c r="AL79" s="12">
        <v>338.03800000000001</v>
      </c>
      <c r="AM79" s="72">
        <v>3.794</v>
      </c>
      <c r="AN79" s="72">
        <v>2.8370000000000002</v>
      </c>
      <c r="AO79" s="12">
        <v>5453.2619999999997</v>
      </c>
      <c r="AP79" s="72">
        <v>61.21</v>
      </c>
      <c r="AQ79" s="72">
        <v>0.39900000000000002</v>
      </c>
      <c r="AR79" s="12">
        <v>136.96100000000001</v>
      </c>
      <c r="AS79" s="72">
        <v>1.5369999999999999</v>
      </c>
      <c r="AT79" s="72">
        <v>18.719000000000001</v>
      </c>
      <c r="AU79" s="12">
        <v>61.491</v>
      </c>
      <c r="AV79" s="72">
        <v>0.69</v>
      </c>
      <c r="AW79" s="72">
        <v>44.823999999999998</v>
      </c>
      <c r="AX79" s="12">
        <v>376.56700000000001</v>
      </c>
      <c r="AY79" s="72">
        <v>4.2270000000000003</v>
      </c>
      <c r="AZ79" s="72">
        <v>13.558999999999999</v>
      </c>
      <c r="BA79" s="12">
        <v>438.05799999999999</v>
      </c>
      <c r="BB79" s="72">
        <v>4.9169999999999998</v>
      </c>
      <c r="BC79" s="72">
        <v>13.988</v>
      </c>
      <c r="BD79" s="12">
        <v>195.06399999999999</v>
      </c>
      <c r="BE79" s="72">
        <v>2.1890000000000001</v>
      </c>
      <c r="BF79" s="72">
        <v>15.132999999999999</v>
      </c>
      <c r="BG79" s="12">
        <v>633.12199999999996</v>
      </c>
      <c r="BH79" s="72">
        <v>7.1059999999999999</v>
      </c>
      <c r="BI79" s="72">
        <v>10.07</v>
      </c>
      <c r="BJ79" s="12">
        <v>1627.2750000000001</v>
      </c>
      <c r="BK79" s="72">
        <v>18.265000000000001</v>
      </c>
      <c r="BL79" s="72">
        <v>5.03</v>
      </c>
      <c r="BM79" s="12">
        <v>1058.527</v>
      </c>
      <c r="BN79" s="72">
        <v>11.881</v>
      </c>
      <c r="BO79" s="72">
        <v>5.8620000000000001</v>
      </c>
      <c r="BP79" s="12">
        <v>2685.8029999999999</v>
      </c>
      <c r="BQ79" s="72">
        <v>30.146999999999998</v>
      </c>
      <c r="BR79" s="72">
        <v>2.673</v>
      </c>
      <c r="BS79" s="12">
        <v>3455.886</v>
      </c>
      <c r="BT79" s="72">
        <v>38.79</v>
      </c>
      <c r="BU79" s="72">
        <v>0.80400000000000005</v>
      </c>
      <c r="BV79" s="12">
        <v>8909.1479999999992</v>
      </c>
      <c r="BW79" s="72">
        <v>100</v>
      </c>
      <c r="BX79" s="72">
        <v>0.29199999999999998</v>
      </c>
      <c r="BY79" s="13"/>
      <c r="BZ79" s="13"/>
    </row>
    <row r="80" spans="1:78" ht="12.75" customHeight="1">
      <c r="A80" s="122" t="s">
        <v>44</v>
      </c>
      <c r="B80" s="71" t="s">
        <v>44</v>
      </c>
      <c r="C80" s="71" t="s">
        <v>25</v>
      </c>
      <c r="D80" s="34">
        <v>42156</v>
      </c>
      <c r="E80" s="12">
        <v>2773.2310000000002</v>
      </c>
      <c r="F80" s="72">
        <v>30.966000000000001</v>
      </c>
      <c r="G80" s="72">
        <v>1.1299999999999999</v>
      </c>
      <c r="H80" s="12">
        <v>296.38499999999999</v>
      </c>
      <c r="I80" s="72">
        <v>3.3090000000000002</v>
      </c>
      <c r="J80" s="72">
        <v>11.775</v>
      </c>
      <c r="K80" s="12">
        <v>258.92899999999997</v>
      </c>
      <c r="L80" s="72">
        <v>2.891</v>
      </c>
      <c r="M80" s="72">
        <v>11.628</v>
      </c>
      <c r="N80" s="12">
        <v>555.31399999999996</v>
      </c>
      <c r="O80" s="72">
        <v>6.2009999999999996</v>
      </c>
      <c r="P80" s="72">
        <v>7.1459999999999999</v>
      </c>
      <c r="Q80" s="12">
        <v>63.512</v>
      </c>
      <c r="R80" s="72">
        <v>0.70899999999999996</v>
      </c>
      <c r="S80" s="72">
        <v>45.469000000000001</v>
      </c>
      <c r="T80" s="12">
        <v>618.82600000000002</v>
      </c>
      <c r="U80" s="72">
        <v>6.91</v>
      </c>
      <c r="V80" s="72">
        <v>7.3680000000000003</v>
      </c>
      <c r="W80" s="12">
        <v>1802.7280000000001</v>
      </c>
      <c r="X80" s="72">
        <v>20.129000000000001</v>
      </c>
      <c r="Y80" s="72">
        <v>2.375</v>
      </c>
      <c r="Z80" s="12">
        <v>2421.5540000000001</v>
      </c>
      <c r="AA80" s="72">
        <v>27.039000000000001</v>
      </c>
      <c r="AB80" s="72">
        <v>1.2310000000000001</v>
      </c>
      <c r="AC80" s="12">
        <v>5194.7849999999999</v>
      </c>
      <c r="AD80" s="72">
        <v>58.005000000000003</v>
      </c>
      <c r="AE80" s="72">
        <v>0.39700000000000002</v>
      </c>
      <c r="AF80" s="12">
        <v>0</v>
      </c>
      <c r="AG80" s="72">
        <v>0</v>
      </c>
      <c r="AH80" s="72">
        <v>0</v>
      </c>
      <c r="AI80" s="12">
        <v>304.41300000000001</v>
      </c>
      <c r="AJ80" s="72">
        <v>3.399</v>
      </c>
      <c r="AK80" s="72">
        <v>3.1419999999999999</v>
      </c>
      <c r="AL80" s="12">
        <v>304.41300000000001</v>
      </c>
      <c r="AM80" s="72">
        <v>3.399</v>
      </c>
      <c r="AN80" s="72">
        <v>3.1419999999999999</v>
      </c>
      <c r="AO80" s="12">
        <v>5499.1980000000003</v>
      </c>
      <c r="AP80" s="72">
        <v>61.404000000000003</v>
      </c>
      <c r="AQ80" s="72">
        <v>0.35</v>
      </c>
      <c r="AR80" s="12">
        <v>103.749</v>
      </c>
      <c r="AS80" s="72">
        <v>1.1579999999999999</v>
      </c>
      <c r="AT80" s="72">
        <v>21.484000000000002</v>
      </c>
      <c r="AU80" s="12">
        <v>62.405000000000001</v>
      </c>
      <c r="AV80" s="72">
        <v>0.69699999999999995</v>
      </c>
      <c r="AW80" s="72">
        <v>28.457999999999998</v>
      </c>
      <c r="AX80" s="12">
        <v>394.23700000000002</v>
      </c>
      <c r="AY80" s="72">
        <v>4.4020000000000001</v>
      </c>
      <c r="AZ80" s="72">
        <v>11.89</v>
      </c>
      <c r="BA80" s="12">
        <v>456.642</v>
      </c>
      <c r="BB80" s="72">
        <v>5.0990000000000002</v>
      </c>
      <c r="BC80" s="72">
        <v>11.925000000000001</v>
      </c>
      <c r="BD80" s="12">
        <v>192.40700000000001</v>
      </c>
      <c r="BE80" s="72">
        <v>2.1480000000000001</v>
      </c>
      <c r="BF80" s="72">
        <v>15.234</v>
      </c>
      <c r="BG80" s="12">
        <v>649.04899999999998</v>
      </c>
      <c r="BH80" s="72">
        <v>7.2469999999999999</v>
      </c>
      <c r="BI80" s="72">
        <v>9.6219999999999999</v>
      </c>
      <c r="BJ80" s="12">
        <v>1698.335</v>
      </c>
      <c r="BK80" s="72">
        <v>18.963999999999999</v>
      </c>
      <c r="BL80" s="72">
        <v>4.9210000000000003</v>
      </c>
      <c r="BM80" s="12">
        <v>1005.436</v>
      </c>
      <c r="BN80" s="72">
        <v>11.227</v>
      </c>
      <c r="BO80" s="72">
        <v>6.0759999999999996</v>
      </c>
      <c r="BP80" s="12">
        <v>2703.77</v>
      </c>
      <c r="BQ80" s="72">
        <v>30.19</v>
      </c>
      <c r="BR80" s="72">
        <v>2.5369999999999999</v>
      </c>
      <c r="BS80" s="12">
        <v>3456.569</v>
      </c>
      <c r="BT80" s="72">
        <v>38.595999999999997</v>
      </c>
      <c r="BU80" s="72">
        <v>0.85099999999999998</v>
      </c>
      <c r="BV80" s="12">
        <v>8955.7659999999996</v>
      </c>
      <c r="BW80" s="72">
        <v>100</v>
      </c>
      <c r="BX80" s="72">
        <v>0.30499999999999999</v>
      </c>
      <c r="BY80" s="13"/>
      <c r="BZ80" s="13"/>
    </row>
    <row r="81" spans="1:78" ht="12.75" customHeight="1">
      <c r="A81" s="122" t="s">
        <v>44</v>
      </c>
      <c r="B81" s="71" t="s">
        <v>44</v>
      </c>
      <c r="C81" s="71" t="s">
        <v>25</v>
      </c>
      <c r="D81" s="34">
        <v>42614</v>
      </c>
      <c r="E81" s="12">
        <v>2815.7809999999999</v>
      </c>
      <c r="F81" s="72">
        <v>30.611000000000001</v>
      </c>
      <c r="G81" s="72">
        <v>1.1919999999999999</v>
      </c>
      <c r="H81" s="12">
        <v>300.54500000000002</v>
      </c>
      <c r="I81" s="72">
        <v>3.2669999999999999</v>
      </c>
      <c r="J81" s="72">
        <v>13.353</v>
      </c>
      <c r="K81" s="12">
        <v>192.524</v>
      </c>
      <c r="L81" s="72">
        <v>2.093</v>
      </c>
      <c r="M81" s="72">
        <v>19.663</v>
      </c>
      <c r="N81" s="12">
        <v>493.06900000000002</v>
      </c>
      <c r="O81" s="72">
        <v>5.36</v>
      </c>
      <c r="P81" s="72">
        <v>10.448</v>
      </c>
      <c r="Q81" s="12">
        <v>45.067999999999998</v>
      </c>
      <c r="R81" s="72">
        <v>0.49</v>
      </c>
      <c r="S81" s="72">
        <v>33.786000000000001</v>
      </c>
      <c r="T81" s="12">
        <v>538.13599999999997</v>
      </c>
      <c r="U81" s="72">
        <v>5.85</v>
      </c>
      <c r="V81" s="72">
        <v>9.6539999999999999</v>
      </c>
      <c r="W81" s="12">
        <v>1976.6</v>
      </c>
      <c r="X81" s="72">
        <v>21.488</v>
      </c>
      <c r="Y81" s="72">
        <v>3.5129999999999999</v>
      </c>
      <c r="Z81" s="12">
        <v>2514.7359999999999</v>
      </c>
      <c r="AA81" s="72">
        <v>27.338000000000001</v>
      </c>
      <c r="AB81" s="72">
        <v>1.4339999999999999</v>
      </c>
      <c r="AC81" s="12">
        <v>5330.5169999999998</v>
      </c>
      <c r="AD81" s="72">
        <v>57.948999999999998</v>
      </c>
      <c r="AE81" s="72">
        <v>0.42599999999999999</v>
      </c>
      <c r="AF81" s="12">
        <v>3.9119999999999999</v>
      </c>
      <c r="AG81" s="72">
        <v>4.2999999999999997E-2</v>
      </c>
      <c r="AH81" s="72">
        <v>81.335999999999999</v>
      </c>
      <c r="AI81" s="12">
        <v>283.38900000000001</v>
      </c>
      <c r="AJ81" s="72">
        <v>3.081</v>
      </c>
      <c r="AK81" s="72">
        <v>3.5670000000000002</v>
      </c>
      <c r="AL81" s="12">
        <v>287.30099999999999</v>
      </c>
      <c r="AM81" s="72">
        <v>3.1230000000000002</v>
      </c>
      <c r="AN81" s="72">
        <v>3.2589999999999999</v>
      </c>
      <c r="AO81" s="12">
        <v>5617.8180000000002</v>
      </c>
      <c r="AP81" s="72">
        <v>61.072000000000003</v>
      </c>
      <c r="AQ81" s="72">
        <v>0.38100000000000001</v>
      </c>
      <c r="AR81" s="12">
        <v>48.904000000000003</v>
      </c>
      <c r="AS81" s="72">
        <v>0.53200000000000003</v>
      </c>
      <c r="AT81" s="72">
        <v>31.206</v>
      </c>
      <c r="AU81" s="12">
        <v>26.631</v>
      </c>
      <c r="AV81" s="72">
        <v>0.28999999999999998</v>
      </c>
      <c r="AW81" s="72">
        <v>50.677999999999997</v>
      </c>
      <c r="AX81" s="12">
        <v>340.61700000000002</v>
      </c>
      <c r="AY81" s="72">
        <v>3.7029999999999998</v>
      </c>
      <c r="AZ81" s="72">
        <v>12.787000000000001</v>
      </c>
      <c r="BA81" s="12">
        <v>367.24799999999999</v>
      </c>
      <c r="BB81" s="72">
        <v>3.992</v>
      </c>
      <c r="BC81" s="72">
        <v>11.595000000000001</v>
      </c>
      <c r="BD81" s="12">
        <v>264.90199999999999</v>
      </c>
      <c r="BE81" s="72">
        <v>2.88</v>
      </c>
      <c r="BF81" s="72">
        <v>14.349</v>
      </c>
      <c r="BG81" s="12">
        <v>632.15</v>
      </c>
      <c r="BH81" s="72">
        <v>6.8719999999999999</v>
      </c>
      <c r="BI81" s="72">
        <v>8.532</v>
      </c>
      <c r="BJ81" s="12">
        <v>1786.8869999999999</v>
      </c>
      <c r="BK81" s="72">
        <v>19.425000000000001</v>
      </c>
      <c r="BL81" s="72">
        <v>3.9039999999999999</v>
      </c>
      <c r="BM81" s="12">
        <v>1112.92</v>
      </c>
      <c r="BN81" s="72">
        <v>12.099</v>
      </c>
      <c r="BO81" s="72">
        <v>5.8120000000000003</v>
      </c>
      <c r="BP81" s="12">
        <v>2899.8069999999998</v>
      </c>
      <c r="BQ81" s="72">
        <v>31.524000000000001</v>
      </c>
      <c r="BR81" s="72">
        <v>2.1179999999999999</v>
      </c>
      <c r="BS81" s="12">
        <v>3580.8620000000001</v>
      </c>
      <c r="BT81" s="72">
        <v>38.927999999999997</v>
      </c>
      <c r="BU81" s="72">
        <v>0.70399999999999996</v>
      </c>
      <c r="BV81" s="12">
        <v>9198.68</v>
      </c>
      <c r="BW81" s="72">
        <v>100</v>
      </c>
      <c r="BX81" s="72">
        <v>0.25800000000000001</v>
      </c>
      <c r="BY81" s="13"/>
      <c r="BZ81" s="13"/>
    </row>
    <row r="82" spans="1:78" ht="12.75" customHeight="1">
      <c r="A82" s="122" t="s">
        <v>44</v>
      </c>
      <c r="B82" s="71" t="s">
        <v>44</v>
      </c>
      <c r="C82" s="71" t="s">
        <v>25</v>
      </c>
      <c r="D82" s="34">
        <v>42705</v>
      </c>
      <c r="E82" s="12">
        <v>2790.654</v>
      </c>
      <c r="F82" s="72">
        <v>30.100999999999999</v>
      </c>
      <c r="G82" s="72">
        <v>1.216</v>
      </c>
      <c r="H82" s="12">
        <v>307.11099999999999</v>
      </c>
      <c r="I82" s="72">
        <v>3.3130000000000002</v>
      </c>
      <c r="J82" s="72">
        <v>19.727</v>
      </c>
      <c r="K82" s="12">
        <v>270.60000000000002</v>
      </c>
      <c r="L82" s="72">
        <v>2.919</v>
      </c>
      <c r="M82" s="72">
        <v>22.59</v>
      </c>
      <c r="N82" s="12">
        <v>577.71100000000001</v>
      </c>
      <c r="O82" s="72">
        <v>6.2309999999999999</v>
      </c>
      <c r="P82" s="72">
        <v>10.039</v>
      </c>
      <c r="Q82" s="12">
        <v>77.477999999999994</v>
      </c>
      <c r="R82" s="72">
        <v>0.83599999999999997</v>
      </c>
      <c r="S82" s="72">
        <v>25.529</v>
      </c>
      <c r="T82" s="12">
        <v>655.18899999999996</v>
      </c>
      <c r="U82" s="72">
        <v>7.0670000000000002</v>
      </c>
      <c r="V82" s="72">
        <v>9.56</v>
      </c>
      <c r="W82" s="12">
        <v>1928.6869999999999</v>
      </c>
      <c r="X82" s="72">
        <v>20.803999999999998</v>
      </c>
      <c r="Y82" s="72">
        <v>3.4129999999999998</v>
      </c>
      <c r="Z82" s="12">
        <v>2583.8760000000002</v>
      </c>
      <c r="AA82" s="72">
        <v>27.870999999999999</v>
      </c>
      <c r="AB82" s="72">
        <v>1.1439999999999999</v>
      </c>
      <c r="AC82" s="12">
        <v>5374.53</v>
      </c>
      <c r="AD82" s="72">
        <v>57.972000000000001</v>
      </c>
      <c r="AE82" s="72">
        <v>0.372</v>
      </c>
      <c r="AF82" s="12">
        <v>12.443</v>
      </c>
      <c r="AG82" s="72">
        <v>0.13400000000000001</v>
      </c>
      <c r="AH82" s="72">
        <v>70.897999999999996</v>
      </c>
      <c r="AI82" s="12">
        <v>266.49599999999998</v>
      </c>
      <c r="AJ82" s="72">
        <v>2.875</v>
      </c>
      <c r="AK82" s="72">
        <v>5.5369999999999999</v>
      </c>
      <c r="AL82" s="12">
        <v>278.93900000000002</v>
      </c>
      <c r="AM82" s="72">
        <v>3.0089999999999999</v>
      </c>
      <c r="AN82" s="72">
        <v>3.3809999999999998</v>
      </c>
      <c r="AO82" s="12">
        <v>5653.4690000000001</v>
      </c>
      <c r="AP82" s="72">
        <v>60.981000000000002</v>
      </c>
      <c r="AQ82" s="72">
        <v>0.34399999999999997</v>
      </c>
      <c r="AR82" s="12">
        <v>97.85</v>
      </c>
      <c r="AS82" s="72">
        <v>1.0549999999999999</v>
      </c>
      <c r="AT82" s="72">
        <v>39.146000000000001</v>
      </c>
      <c r="AU82" s="12">
        <v>9.2279999999999998</v>
      </c>
      <c r="AV82" s="72">
        <v>0.1</v>
      </c>
      <c r="AW82" s="72">
        <v>75.304000000000002</v>
      </c>
      <c r="AX82" s="12">
        <v>352.05700000000002</v>
      </c>
      <c r="AY82" s="72">
        <v>3.7970000000000002</v>
      </c>
      <c r="AZ82" s="72">
        <v>19.689</v>
      </c>
      <c r="BA82" s="12">
        <v>361.28399999999999</v>
      </c>
      <c r="BB82" s="72">
        <v>3.8969999999999998</v>
      </c>
      <c r="BC82" s="72">
        <v>19.39</v>
      </c>
      <c r="BD82" s="12">
        <v>252.10300000000001</v>
      </c>
      <c r="BE82" s="72">
        <v>2.7189999999999999</v>
      </c>
      <c r="BF82" s="72">
        <v>21.57</v>
      </c>
      <c r="BG82" s="12">
        <v>613.38699999999994</v>
      </c>
      <c r="BH82" s="72">
        <v>6.6159999999999997</v>
      </c>
      <c r="BI82" s="72">
        <v>12.492000000000001</v>
      </c>
      <c r="BJ82" s="12">
        <v>1460.7919999999999</v>
      </c>
      <c r="BK82" s="72">
        <v>15.757</v>
      </c>
      <c r="BL82" s="72">
        <v>6.8739999999999997</v>
      </c>
      <c r="BM82" s="12">
        <v>1445.3330000000001</v>
      </c>
      <c r="BN82" s="72">
        <v>15.59</v>
      </c>
      <c r="BO82" s="72">
        <v>5.2060000000000004</v>
      </c>
      <c r="BP82" s="12">
        <v>2906.125</v>
      </c>
      <c r="BQ82" s="72">
        <v>31.347000000000001</v>
      </c>
      <c r="BR82" s="72">
        <v>2.6869999999999998</v>
      </c>
      <c r="BS82" s="12">
        <v>3617.3620000000001</v>
      </c>
      <c r="BT82" s="72">
        <v>39.018999999999998</v>
      </c>
      <c r="BU82" s="72">
        <v>0.73699999999999999</v>
      </c>
      <c r="BV82" s="12">
        <v>9270.8310000000001</v>
      </c>
      <c r="BW82" s="72">
        <v>100</v>
      </c>
      <c r="BX82" s="72">
        <v>0.21299999999999999</v>
      </c>
      <c r="BY82" s="13"/>
      <c r="BZ82" s="13"/>
    </row>
    <row r="83" spans="1:78" ht="12.75" customHeight="1">
      <c r="A83" s="122" t="s">
        <v>44</v>
      </c>
      <c r="B83" s="71" t="s">
        <v>44</v>
      </c>
      <c r="C83" s="71" t="s">
        <v>25</v>
      </c>
      <c r="D83" s="34">
        <v>42795</v>
      </c>
      <c r="E83" s="12">
        <v>2767.9409999999998</v>
      </c>
      <c r="F83" s="72">
        <v>29.742000000000001</v>
      </c>
      <c r="G83" s="72">
        <v>1.117</v>
      </c>
      <c r="H83" s="12">
        <v>389.15100000000001</v>
      </c>
      <c r="I83" s="72">
        <v>4.181</v>
      </c>
      <c r="J83" s="72">
        <v>16.815999999999999</v>
      </c>
      <c r="K83" s="12">
        <v>260.72699999999998</v>
      </c>
      <c r="L83" s="72">
        <v>2.802</v>
      </c>
      <c r="M83" s="72">
        <v>14.43</v>
      </c>
      <c r="N83" s="12">
        <v>649.87900000000002</v>
      </c>
      <c r="O83" s="72">
        <v>6.9829999999999997</v>
      </c>
      <c r="P83" s="72">
        <v>10.475</v>
      </c>
      <c r="Q83" s="12">
        <v>42.715000000000003</v>
      </c>
      <c r="R83" s="72">
        <v>0.45900000000000002</v>
      </c>
      <c r="S83" s="72">
        <v>41.707000000000001</v>
      </c>
      <c r="T83" s="12">
        <v>692.59400000000005</v>
      </c>
      <c r="U83" s="72">
        <v>7.4420000000000002</v>
      </c>
      <c r="V83" s="72">
        <v>9.2490000000000006</v>
      </c>
      <c r="W83" s="12">
        <v>1867.9749999999999</v>
      </c>
      <c r="X83" s="72">
        <v>20.071999999999999</v>
      </c>
      <c r="Y83" s="72">
        <v>3.3380000000000001</v>
      </c>
      <c r="Z83" s="12">
        <v>2560.569</v>
      </c>
      <c r="AA83" s="72">
        <v>27.513999999999999</v>
      </c>
      <c r="AB83" s="72">
        <v>1.419</v>
      </c>
      <c r="AC83" s="12">
        <v>5328.51</v>
      </c>
      <c r="AD83" s="72">
        <v>57.255000000000003</v>
      </c>
      <c r="AE83" s="72">
        <v>0.40100000000000002</v>
      </c>
      <c r="AF83" s="12">
        <v>17.739999999999998</v>
      </c>
      <c r="AG83" s="72">
        <v>0.191</v>
      </c>
      <c r="AH83" s="72">
        <v>66.816000000000003</v>
      </c>
      <c r="AI83" s="12">
        <v>325.14999999999998</v>
      </c>
      <c r="AJ83" s="72">
        <v>3.4940000000000002</v>
      </c>
      <c r="AK83" s="72">
        <v>4.3769999999999998</v>
      </c>
      <c r="AL83" s="12">
        <v>342.89</v>
      </c>
      <c r="AM83" s="72">
        <v>3.6840000000000002</v>
      </c>
      <c r="AN83" s="72">
        <v>2.5030000000000001</v>
      </c>
      <c r="AO83" s="12">
        <v>5671.4</v>
      </c>
      <c r="AP83" s="72">
        <v>60.94</v>
      </c>
      <c r="AQ83" s="72">
        <v>0.373</v>
      </c>
      <c r="AR83" s="12">
        <v>157.93899999999999</v>
      </c>
      <c r="AS83" s="72">
        <v>1.6970000000000001</v>
      </c>
      <c r="AT83" s="72">
        <v>22.24</v>
      </c>
      <c r="AU83" s="12">
        <v>26.64</v>
      </c>
      <c r="AV83" s="72">
        <v>0.28599999999999998</v>
      </c>
      <c r="AW83" s="72">
        <v>50.902000000000001</v>
      </c>
      <c r="AX83" s="12">
        <v>425.83600000000001</v>
      </c>
      <c r="AY83" s="72">
        <v>4.5759999999999996</v>
      </c>
      <c r="AZ83" s="72">
        <v>10.821</v>
      </c>
      <c r="BA83" s="12">
        <v>452.47699999999998</v>
      </c>
      <c r="BB83" s="72">
        <v>4.8620000000000001</v>
      </c>
      <c r="BC83" s="72">
        <v>11.315</v>
      </c>
      <c r="BD83" s="12">
        <v>212.833</v>
      </c>
      <c r="BE83" s="72">
        <v>2.2869999999999999</v>
      </c>
      <c r="BF83" s="72">
        <v>13.881</v>
      </c>
      <c r="BG83" s="12">
        <v>665.30899999999997</v>
      </c>
      <c r="BH83" s="72">
        <v>7.149</v>
      </c>
      <c r="BI83" s="72">
        <v>8.8379999999999992</v>
      </c>
      <c r="BJ83" s="12">
        <v>1543.297</v>
      </c>
      <c r="BK83" s="72">
        <v>16.582999999999998</v>
      </c>
      <c r="BL83" s="72">
        <v>5.4489999999999998</v>
      </c>
      <c r="BM83" s="12">
        <v>1268.617</v>
      </c>
      <c r="BN83" s="72">
        <v>13.631</v>
      </c>
      <c r="BO83" s="72">
        <v>5.03</v>
      </c>
      <c r="BP83" s="12">
        <v>2811.9140000000002</v>
      </c>
      <c r="BQ83" s="72">
        <v>30.213999999999999</v>
      </c>
      <c r="BR83" s="72">
        <v>2.5110000000000001</v>
      </c>
      <c r="BS83" s="12">
        <v>3635.1619999999998</v>
      </c>
      <c r="BT83" s="72">
        <v>39.06</v>
      </c>
      <c r="BU83" s="72">
        <v>0.58399999999999996</v>
      </c>
      <c r="BV83" s="12">
        <v>9306.5619999999999</v>
      </c>
      <c r="BW83" s="72">
        <v>100</v>
      </c>
      <c r="BX83" s="72">
        <v>9.8000000000000004E-2</v>
      </c>
      <c r="BY83" s="13"/>
      <c r="BZ83" s="13"/>
    </row>
    <row r="84" spans="1:78" ht="12.75" customHeight="1">
      <c r="A84" s="122" t="s">
        <v>44</v>
      </c>
      <c r="B84" s="71" t="s">
        <v>44</v>
      </c>
      <c r="C84" s="71" t="s">
        <v>25</v>
      </c>
      <c r="D84" s="34">
        <v>42887</v>
      </c>
      <c r="E84" s="12">
        <v>2833.5659999999998</v>
      </c>
      <c r="F84" s="72">
        <v>30.33</v>
      </c>
      <c r="G84" s="72">
        <v>1.2909999999999999</v>
      </c>
      <c r="H84" s="12">
        <v>405.209</v>
      </c>
      <c r="I84" s="72">
        <v>4.3369999999999997</v>
      </c>
      <c r="J84" s="72">
        <v>15.436999999999999</v>
      </c>
      <c r="K84" s="12">
        <v>292.755</v>
      </c>
      <c r="L84" s="72">
        <v>3.1339999999999999</v>
      </c>
      <c r="M84" s="72">
        <v>17.963999999999999</v>
      </c>
      <c r="N84" s="12">
        <v>697.96400000000006</v>
      </c>
      <c r="O84" s="72">
        <v>7.4710000000000001</v>
      </c>
      <c r="P84" s="72">
        <v>9.23</v>
      </c>
      <c r="Q84" s="12">
        <v>80.540999999999997</v>
      </c>
      <c r="R84" s="72">
        <v>0.86199999999999999</v>
      </c>
      <c r="S84" s="72">
        <v>26.981999999999999</v>
      </c>
      <c r="T84" s="12">
        <v>778.50400000000002</v>
      </c>
      <c r="U84" s="72">
        <v>8.3330000000000002</v>
      </c>
      <c r="V84" s="72">
        <v>8.657</v>
      </c>
      <c r="W84" s="12">
        <v>1831.2719999999999</v>
      </c>
      <c r="X84" s="72">
        <v>19.600999999999999</v>
      </c>
      <c r="Y84" s="72">
        <v>3.9</v>
      </c>
      <c r="Z84" s="12">
        <v>2609.7759999999998</v>
      </c>
      <c r="AA84" s="72">
        <v>27.934000000000001</v>
      </c>
      <c r="AB84" s="72">
        <v>0.995</v>
      </c>
      <c r="AC84" s="12">
        <v>5443.3429999999998</v>
      </c>
      <c r="AD84" s="72">
        <v>58.264000000000003</v>
      </c>
      <c r="AE84" s="72">
        <v>0.51100000000000001</v>
      </c>
      <c r="AF84" s="12">
        <v>19.109000000000002</v>
      </c>
      <c r="AG84" s="72">
        <v>0.20499999999999999</v>
      </c>
      <c r="AH84" s="72">
        <v>56.628</v>
      </c>
      <c r="AI84" s="12">
        <v>285.892</v>
      </c>
      <c r="AJ84" s="72">
        <v>3.06</v>
      </c>
      <c r="AK84" s="72">
        <v>4.4189999999999996</v>
      </c>
      <c r="AL84" s="12">
        <v>305.00099999999998</v>
      </c>
      <c r="AM84" s="72">
        <v>3.2650000000000001</v>
      </c>
      <c r="AN84" s="72">
        <v>2.984</v>
      </c>
      <c r="AO84" s="12">
        <v>5748.3429999999998</v>
      </c>
      <c r="AP84" s="72">
        <v>61.529000000000003</v>
      </c>
      <c r="AQ84" s="72">
        <v>0.45900000000000002</v>
      </c>
      <c r="AR84" s="12">
        <v>95.930999999999997</v>
      </c>
      <c r="AS84" s="72">
        <v>1.0269999999999999</v>
      </c>
      <c r="AT84" s="72">
        <v>27.167999999999999</v>
      </c>
      <c r="AU84" s="12">
        <v>17.423999999999999</v>
      </c>
      <c r="AV84" s="72">
        <v>0.186</v>
      </c>
      <c r="AW84" s="72">
        <v>48.542999999999999</v>
      </c>
      <c r="AX84" s="12">
        <v>380.02699999999999</v>
      </c>
      <c r="AY84" s="72">
        <v>4.0679999999999996</v>
      </c>
      <c r="AZ84" s="72">
        <v>9.5540000000000003</v>
      </c>
      <c r="BA84" s="12">
        <v>397.45100000000002</v>
      </c>
      <c r="BB84" s="72">
        <v>4.2539999999999996</v>
      </c>
      <c r="BC84" s="72">
        <v>9.1839999999999993</v>
      </c>
      <c r="BD84" s="12">
        <v>193.63300000000001</v>
      </c>
      <c r="BE84" s="72">
        <v>2.073</v>
      </c>
      <c r="BF84" s="72">
        <v>16.442</v>
      </c>
      <c r="BG84" s="12">
        <v>591.08399999999995</v>
      </c>
      <c r="BH84" s="72">
        <v>6.327</v>
      </c>
      <c r="BI84" s="72">
        <v>7.1749999999999998</v>
      </c>
      <c r="BJ84" s="12">
        <v>1641.636</v>
      </c>
      <c r="BK84" s="72">
        <v>17.571999999999999</v>
      </c>
      <c r="BL84" s="72">
        <v>5.0540000000000003</v>
      </c>
      <c r="BM84" s="12">
        <v>1265.5440000000001</v>
      </c>
      <c r="BN84" s="72">
        <v>13.545999999999999</v>
      </c>
      <c r="BO84" s="72">
        <v>4.9550000000000001</v>
      </c>
      <c r="BP84" s="12">
        <v>2907.18</v>
      </c>
      <c r="BQ84" s="72">
        <v>31.117999999999999</v>
      </c>
      <c r="BR84" s="72">
        <v>1.794</v>
      </c>
      <c r="BS84" s="12">
        <v>3594.1959999999999</v>
      </c>
      <c r="BT84" s="72">
        <v>38.470999999999997</v>
      </c>
      <c r="BU84" s="72">
        <v>0.72</v>
      </c>
      <c r="BV84" s="12">
        <v>9342.5390000000007</v>
      </c>
      <c r="BW84" s="72">
        <v>100</v>
      </c>
      <c r="BX84" s="72">
        <v>4.2999999999999997E-2</v>
      </c>
      <c r="BY84" s="13"/>
      <c r="BZ84" s="13"/>
    </row>
    <row r="85" spans="1:78" ht="12.75" customHeight="1">
      <c r="A85" s="122" t="s">
        <v>44</v>
      </c>
      <c r="B85" s="71" t="s">
        <v>44</v>
      </c>
      <c r="C85" s="71" t="s">
        <v>25</v>
      </c>
      <c r="D85" s="34">
        <v>43344</v>
      </c>
      <c r="E85" s="12">
        <v>2954.415</v>
      </c>
      <c r="F85" s="72">
        <v>30.954000000000001</v>
      </c>
      <c r="G85" s="72">
        <v>1.2829999999999999</v>
      </c>
      <c r="H85" s="12">
        <v>374.71</v>
      </c>
      <c r="I85" s="72">
        <v>3.9260000000000002</v>
      </c>
      <c r="J85" s="72">
        <v>15.196</v>
      </c>
      <c r="K85" s="12">
        <v>214.76900000000001</v>
      </c>
      <c r="L85" s="72">
        <v>2.25</v>
      </c>
      <c r="M85" s="72">
        <v>15.061</v>
      </c>
      <c r="N85" s="12">
        <v>589.47900000000004</v>
      </c>
      <c r="O85" s="72">
        <v>6.1760000000000002</v>
      </c>
      <c r="P85" s="72">
        <v>10.169</v>
      </c>
      <c r="Q85" s="12">
        <v>22.088999999999999</v>
      </c>
      <c r="R85" s="72">
        <v>0.23100000000000001</v>
      </c>
      <c r="S85" s="72">
        <v>65.688999999999993</v>
      </c>
      <c r="T85" s="12">
        <v>611.56899999999996</v>
      </c>
      <c r="U85" s="72">
        <v>6.4080000000000004</v>
      </c>
      <c r="V85" s="72">
        <v>10.603</v>
      </c>
      <c r="W85" s="12">
        <v>2054.6750000000002</v>
      </c>
      <c r="X85" s="72">
        <v>21.527000000000001</v>
      </c>
      <c r="Y85" s="72">
        <v>3.6320000000000001</v>
      </c>
      <c r="Z85" s="12">
        <v>2666.2429999999999</v>
      </c>
      <c r="AA85" s="72">
        <v>27.934999999999999</v>
      </c>
      <c r="AB85" s="72">
        <v>1.302</v>
      </c>
      <c r="AC85" s="12">
        <v>5620.6589999999997</v>
      </c>
      <c r="AD85" s="72">
        <v>58.889000000000003</v>
      </c>
      <c r="AE85" s="72">
        <v>0.48399999999999999</v>
      </c>
      <c r="AF85" s="12">
        <v>8.6199999999999992</v>
      </c>
      <c r="AG85" s="72">
        <v>0.09</v>
      </c>
      <c r="AH85" s="72">
        <v>106.02500000000001</v>
      </c>
      <c r="AI85" s="12">
        <v>268.43799999999999</v>
      </c>
      <c r="AJ85" s="72">
        <v>2.8119999999999998</v>
      </c>
      <c r="AK85" s="72">
        <v>4.1680000000000001</v>
      </c>
      <c r="AL85" s="12">
        <v>277.05799999999999</v>
      </c>
      <c r="AM85" s="72">
        <v>2.903</v>
      </c>
      <c r="AN85" s="72">
        <v>2.5790000000000002</v>
      </c>
      <c r="AO85" s="12">
        <v>5897.7169999999996</v>
      </c>
      <c r="AP85" s="72">
        <v>61.792000000000002</v>
      </c>
      <c r="AQ85" s="72">
        <v>0.435</v>
      </c>
      <c r="AR85" s="12">
        <v>113.54300000000001</v>
      </c>
      <c r="AS85" s="72">
        <v>1.19</v>
      </c>
      <c r="AT85" s="72">
        <v>26.501999999999999</v>
      </c>
      <c r="AU85" s="12">
        <v>49.158999999999999</v>
      </c>
      <c r="AV85" s="72">
        <v>0.51500000000000001</v>
      </c>
      <c r="AW85" s="72">
        <v>63.921999999999997</v>
      </c>
      <c r="AX85" s="12">
        <v>290.79199999999997</v>
      </c>
      <c r="AY85" s="72">
        <v>3.0470000000000002</v>
      </c>
      <c r="AZ85" s="72">
        <v>13.71</v>
      </c>
      <c r="BA85" s="12">
        <v>339.95100000000002</v>
      </c>
      <c r="BB85" s="72">
        <v>3.5619999999999998</v>
      </c>
      <c r="BC85" s="72">
        <v>14.087</v>
      </c>
      <c r="BD85" s="12">
        <v>238.636</v>
      </c>
      <c r="BE85" s="72">
        <v>2.5</v>
      </c>
      <c r="BF85" s="72">
        <v>13.782</v>
      </c>
      <c r="BG85" s="12">
        <v>578.58699999999999</v>
      </c>
      <c r="BH85" s="72">
        <v>6.0620000000000003</v>
      </c>
      <c r="BI85" s="72">
        <v>10.034000000000001</v>
      </c>
      <c r="BJ85" s="12">
        <v>1586.4929999999999</v>
      </c>
      <c r="BK85" s="72">
        <v>16.622</v>
      </c>
      <c r="BL85" s="72">
        <v>4.0090000000000003</v>
      </c>
      <c r="BM85" s="12">
        <v>1368.12</v>
      </c>
      <c r="BN85" s="72">
        <v>14.334</v>
      </c>
      <c r="BO85" s="72">
        <v>3.9849999999999999</v>
      </c>
      <c r="BP85" s="12">
        <v>2954.6129999999998</v>
      </c>
      <c r="BQ85" s="72">
        <v>30.956</v>
      </c>
      <c r="BR85" s="72">
        <v>1.744</v>
      </c>
      <c r="BS85" s="12">
        <v>3646.7429999999999</v>
      </c>
      <c r="BT85" s="72">
        <v>38.207999999999998</v>
      </c>
      <c r="BU85" s="72">
        <v>0.73099999999999998</v>
      </c>
      <c r="BV85" s="12">
        <v>9544.4599999999991</v>
      </c>
      <c r="BW85" s="72">
        <v>100</v>
      </c>
      <c r="BX85" s="72">
        <v>4.2000000000000003E-2</v>
      </c>
      <c r="BY85" s="13"/>
      <c r="BZ85" s="13"/>
    </row>
    <row r="86" spans="1:78" ht="12.75" customHeight="1">
      <c r="A86" s="122" t="s">
        <v>44</v>
      </c>
      <c r="B86" s="71" t="s">
        <v>44</v>
      </c>
      <c r="C86" s="71" t="s">
        <v>25</v>
      </c>
      <c r="D86" s="34">
        <v>43435</v>
      </c>
      <c r="E86" s="12">
        <v>2977.2939999999999</v>
      </c>
      <c r="F86" s="72">
        <v>31.099</v>
      </c>
      <c r="G86" s="72">
        <v>1.631</v>
      </c>
      <c r="H86" s="12">
        <v>303.33199999999999</v>
      </c>
      <c r="I86" s="72">
        <v>3.1680000000000001</v>
      </c>
      <c r="J86" s="72">
        <v>21.995000000000001</v>
      </c>
      <c r="K86" s="12">
        <v>378.97699999999998</v>
      </c>
      <c r="L86" s="72">
        <v>3.9590000000000001</v>
      </c>
      <c r="M86" s="72">
        <v>13.071999999999999</v>
      </c>
      <c r="N86" s="12">
        <v>682.31</v>
      </c>
      <c r="O86" s="72">
        <v>7.1269999999999998</v>
      </c>
      <c r="P86" s="72">
        <v>9.5489999999999995</v>
      </c>
      <c r="Q86" s="12">
        <v>43.088999999999999</v>
      </c>
      <c r="R86" s="72">
        <v>0.45</v>
      </c>
      <c r="S86" s="72">
        <v>39.521999999999998</v>
      </c>
      <c r="T86" s="12">
        <v>725.39800000000002</v>
      </c>
      <c r="U86" s="72">
        <v>7.577</v>
      </c>
      <c r="V86" s="72">
        <v>9.4629999999999992</v>
      </c>
      <c r="W86" s="12">
        <v>1996.3240000000001</v>
      </c>
      <c r="X86" s="72">
        <v>20.853000000000002</v>
      </c>
      <c r="Y86" s="72">
        <v>2.7309999999999999</v>
      </c>
      <c r="Z86" s="12">
        <v>2721.7220000000002</v>
      </c>
      <c r="AA86" s="72">
        <v>28.43</v>
      </c>
      <c r="AB86" s="72">
        <v>1.768</v>
      </c>
      <c r="AC86" s="12">
        <v>5699.0159999999996</v>
      </c>
      <c r="AD86" s="72">
        <v>59.529000000000003</v>
      </c>
      <c r="AE86" s="72">
        <v>0.44500000000000001</v>
      </c>
      <c r="AF86" s="12">
        <v>7.6139999999999999</v>
      </c>
      <c r="AG86" s="72">
        <v>0.08</v>
      </c>
      <c r="AH86" s="72">
        <v>93.031000000000006</v>
      </c>
      <c r="AI86" s="12">
        <v>243.483</v>
      </c>
      <c r="AJ86" s="72">
        <v>2.5430000000000001</v>
      </c>
      <c r="AK86" s="72">
        <v>3.73</v>
      </c>
      <c r="AL86" s="12">
        <v>251.096</v>
      </c>
      <c r="AM86" s="72">
        <v>2.6230000000000002</v>
      </c>
      <c r="AN86" s="72">
        <v>3.3719999999999999</v>
      </c>
      <c r="AO86" s="12">
        <v>5950.1130000000003</v>
      </c>
      <c r="AP86" s="72">
        <v>62.152000000000001</v>
      </c>
      <c r="AQ86" s="72">
        <v>0.40100000000000002</v>
      </c>
      <c r="AR86" s="12">
        <v>92.864000000000004</v>
      </c>
      <c r="AS86" s="72">
        <v>0.97</v>
      </c>
      <c r="AT86" s="72">
        <v>29.672999999999998</v>
      </c>
      <c r="AU86" s="12">
        <v>57.110999999999997</v>
      </c>
      <c r="AV86" s="72">
        <v>0.59699999999999998</v>
      </c>
      <c r="AW86" s="72">
        <v>43.893999999999998</v>
      </c>
      <c r="AX86" s="12">
        <v>292.76</v>
      </c>
      <c r="AY86" s="72">
        <v>3.0579999999999998</v>
      </c>
      <c r="AZ86" s="72">
        <v>16.355</v>
      </c>
      <c r="BA86" s="12">
        <v>349.87099999999998</v>
      </c>
      <c r="BB86" s="72">
        <v>3.6549999999999998</v>
      </c>
      <c r="BC86" s="72">
        <v>14.683</v>
      </c>
      <c r="BD86" s="12">
        <v>154.38900000000001</v>
      </c>
      <c r="BE86" s="72">
        <v>1.613</v>
      </c>
      <c r="BF86" s="72">
        <v>26.986999999999998</v>
      </c>
      <c r="BG86" s="12">
        <v>504.26</v>
      </c>
      <c r="BH86" s="72">
        <v>5.2670000000000003</v>
      </c>
      <c r="BI86" s="72">
        <v>11.087</v>
      </c>
      <c r="BJ86" s="12">
        <v>1627.2860000000001</v>
      </c>
      <c r="BK86" s="72">
        <v>16.998000000000001</v>
      </c>
      <c r="BL86" s="72">
        <v>5.3479999999999999</v>
      </c>
      <c r="BM86" s="12">
        <v>1399.0139999999999</v>
      </c>
      <c r="BN86" s="72">
        <v>14.613</v>
      </c>
      <c r="BO86" s="72">
        <v>5.3890000000000002</v>
      </c>
      <c r="BP86" s="12">
        <v>3026.3</v>
      </c>
      <c r="BQ86" s="72">
        <v>31.611000000000001</v>
      </c>
      <c r="BR86" s="72">
        <v>2.5640000000000001</v>
      </c>
      <c r="BS86" s="12">
        <v>3623.424</v>
      </c>
      <c r="BT86" s="72">
        <v>37.847999999999999</v>
      </c>
      <c r="BU86" s="72">
        <v>0.71599999999999997</v>
      </c>
      <c r="BV86" s="12">
        <v>9573.5370000000003</v>
      </c>
      <c r="BW86" s="72">
        <v>100</v>
      </c>
      <c r="BX86" s="72">
        <v>8.5999999999999993E-2</v>
      </c>
      <c r="BY86" s="13"/>
      <c r="BZ86" s="13"/>
    </row>
    <row r="87" spans="1:78" ht="12.75" customHeight="1">
      <c r="A87" s="122" t="s">
        <v>44</v>
      </c>
      <c r="B87" s="71" t="s">
        <v>44</v>
      </c>
      <c r="C87" s="71" t="s">
        <v>25</v>
      </c>
      <c r="D87" s="34">
        <v>43525</v>
      </c>
      <c r="E87" s="12">
        <v>3085.3870000000002</v>
      </c>
      <c r="F87" s="72">
        <v>32.106000000000002</v>
      </c>
      <c r="G87" s="72">
        <v>1.1240000000000001</v>
      </c>
      <c r="H87" s="12">
        <v>265.40300000000002</v>
      </c>
      <c r="I87" s="72">
        <v>2.762</v>
      </c>
      <c r="J87" s="72">
        <v>15.29</v>
      </c>
      <c r="K87" s="12">
        <v>258.52199999999999</v>
      </c>
      <c r="L87" s="72">
        <v>2.69</v>
      </c>
      <c r="M87" s="72">
        <v>18.353000000000002</v>
      </c>
      <c r="N87" s="12">
        <v>541.25</v>
      </c>
      <c r="O87" s="72">
        <v>5.6319999999999997</v>
      </c>
      <c r="P87" s="72">
        <v>12.766999999999999</v>
      </c>
      <c r="Q87" s="12">
        <v>6.2480000000000002</v>
      </c>
      <c r="R87" s="72">
        <v>6.5000000000000002E-2</v>
      </c>
      <c r="S87" s="72">
        <v>102.714</v>
      </c>
      <c r="T87" s="12">
        <v>547.49800000000005</v>
      </c>
      <c r="U87" s="72">
        <v>5.6970000000000001</v>
      </c>
      <c r="V87" s="72">
        <v>12.797000000000001</v>
      </c>
      <c r="W87" s="12">
        <v>2044.846</v>
      </c>
      <c r="X87" s="72">
        <v>21.279</v>
      </c>
      <c r="Y87" s="72">
        <v>3.7189999999999999</v>
      </c>
      <c r="Z87" s="12">
        <v>2592.3440000000001</v>
      </c>
      <c r="AA87" s="72">
        <v>26.975999999999999</v>
      </c>
      <c r="AB87" s="72">
        <v>1.1639999999999999</v>
      </c>
      <c r="AC87" s="12">
        <v>5677.7309999999998</v>
      </c>
      <c r="AD87" s="72">
        <v>59.082000000000001</v>
      </c>
      <c r="AE87" s="72">
        <v>0.41399999999999998</v>
      </c>
      <c r="AF87" s="12">
        <v>20.606000000000002</v>
      </c>
      <c r="AG87" s="72">
        <v>0.214</v>
      </c>
      <c r="AH87" s="72">
        <v>72.271000000000001</v>
      </c>
      <c r="AI87" s="12">
        <v>278.72300000000001</v>
      </c>
      <c r="AJ87" s="72">
        <v>2.9</v>
      </c>
      <c r="AK87" s="72">
        <v>4.5339999999999998</v>
      </c>
      <c r="AL87" s="12">
        <v>299.32900000000001</v>
      </c>
      <c r="AM87" s="72">
        <v>3.1150000000000002</v>
      </c>
      <c r="AN87" s="72">
        <v>2.637</v>
      </c>
      <c r="AO87" s="12">
        <v>5977.06</v>
      </c>
      <c r="AP87" s="72">
        <v>62.197000000000003</v>
      </c>
      <c r="AQ87" s="72">
        <v>0.40100000000000002</v>
      </c>
      <c r="AR87" s="12">
        <v>64.572999999999993</v>
      </c>
      <c r="AS87" s="72">
        <v>0.67200000000000004</v>
      </c>
      <c r="AT87" s="72">
        <v>30.062000000000001</v>
      </c>
      <c r="AU87" s="12">
        <v>17.710999999999999</v>
      </c>
      <c r="AV87" s="72">
        <v>0.184</v>
      </c>
      <c r="AW87" s="72">
        <v>49.420999999999999</v>
      </c>
      <c r="AX87" s="12">
        <v>390.19600000000003</v>
      </c>
      <c r="AY87" s="72">
        <v>4.0599999999999996</v>
      </c>
      <c r="AZ87" s="72">
        <v>16.404</v>
      </c>
      <c r="BA87" s="12">
        <v>407.90699999999998</v>
      </c>
      <c r="BB87" s="72">
        <v>4.2450000000000001</v>
      </c>
      <c r="BC87" s="72">
        <v>15.904</v>
      </c>
      <c r="BD87" s="12">
        <v>260.75400000000002</v>
      </c>
      <c r="BE87" s="72">
        <v>2.7130000000000001</v>
      </c>
      <c r="BF87" s="72">
        <v>18.28</v>
      </c>
      <c r="BG87" s="12">
        <v>668.66200000000003</v>
      </c>
      <c r="BH87" s="72">
        <v>6.9580000000000002</v>
      </c>
      <c r="BI87" s="72">
        <v>9.9719999999999995</v>
      </c>
      <c r="BJ87" s="12">
        <v>1654.9770000000001</v>
      </c>
      <c r="BK87" s="72">
        <v>17.222000000000001</v>
      </c>
      <c r="BL87" s="72">
        <v>5.4050000000000002</v>
      </c>
      <c r="BM87" s="12">
        <v>1244.606</v>
      </c>
      <c r="BN87" s="72">
        <v>12.951000000000001</v>
      </c>
      <c r="BO87" s="72">
        <v>4.9470000000000001</v>
      </c>
      <c r="BP87" s="12">
        <v>2899.5830000000001</v>
      </c>
      <c r="BQ87" s="72">
        <v>30.172999999999998</v>
      </c>
      <c r="BR87" s="72">
        <v>2.3860000000000001</v>
      </c>
      <c r="BS87" s="12">
        <v>3632.817</v>
      </c>
      <c r="BT87" s="72">
        <v>37.802999999999997</v>
      </c>
      <c r="BU87" s="72">
        <v>0.63</v>
      </c>
      <c r="BV87" s="12">
        <v>9609.8770000000004</v>
      </c>
      <c r="BW87" s="72">
        <v>100</v>
      </c>
      <c r="BX87" s="72">
        <v>5.6000000000000001E-2</v>
      </c>
      <c r="BY87" s="13"/>
      <c r="BZ87" s="13"/>
    </row>
    <row r="88" spans="1:78" ht="12.75" customHeight="1">
      <c r="A88" s="122" t="s">
        <v>44</v>
      </c>
      <c r="B88" s="71" t="s">
        <v>44</v>
      </c>
      <c r="C88" s="71" t="s">
        <v>25</v>
      </c>
      <c r="D88" s="34">
        <v>43617</v>
      </c>
      <c r="E88" s="12">
        <v>3068.192</v>
      </c>
      <c r="F88" s="72">
        <v>31.800999999999998</v>
      </c>
      <c r="G88" s="72">
        <v>1.0960000000000001</v>
      </c>
      <c r="H88" s="12">
        <v>339.90300000000002</v>
      </c>
      <c r="I88" s="72">
        <v>3.5230000000000001</v>
      </c>
      <c r="J88" s="72">
        <v>15.734</v>
      </c>
      <c r="K88" s="12">
        <v>313.12</v>
      </c>
      <c r="L88" s="72">
        <v>3.2450000000000001</v>
      </c>
      <c r="M88" s="72">
        <v>16.469000000000001</v>
      </c>
      <c r="N88" s="12">
        <v>660.64700000000005</v>
      </c>
      <c r="O88" s="72">
        <v>6.8479999999999999</v>
      </c>
      <c r="P88" s="72">
        <v>10.119</v>
      </c>
      <c r="Q88" s="12">
        <v>43.411000000000001</v>
      </c>
      <c r="R88" s="72">
        <v>0.45</v>
      </c>
      <c r="S88" s="72">
        <v>39.622</v>
      </c>
      <c r="T88" s="12">
        <v>704.05899999999997</v>
      </c>
      <c r="U88" s="72">
        <v>7.2969999999999997</v>
      </c>
      <c r="V88" s="72">
        <v>9.1110000000000007</v>
      </c>
      <c r="W88" s="12">
        <v>1993.7940000000001</v>
      </c>
      <c r="X88" s="72">
        <v>20.664999999999999</v>
      </c>
      <c r="Y88" s="72">
        <v>4.0350000000000001</v>
      </c>
      <c r="Z88" s="12">
        <v>2697.8519999999999</v>
      </c>
      <c r="AA88" s="72">
        <v>27.963000000000001</v>
      </c>
      <c r="AB88" s="72">
        <v>1.304</v>
      </c>
      <c r="AC88" s="12">
        <v>5766.0450000000001</v>
      </c>
      <c r="AD88" s="72">
        <v>59.764000000000003</v>
      </c>
      <c r="AE88" s="72">
        <v>0.56399999999999995</v>
      </c>
      <c r="AF88" s="12">
        <v>12.026999999999999</v>
      </c>
      <c r="AG88" s="72">
        <v>0.125</v>
      </c>
      <c r="AH88" s="72">
        <v>71.45</v>
      </c>
      <c r="AI88" s="12">
        <v>274.55099999999999</v>
      </c>
      <c r="AJ88" s="72">
        <v>2.8460000000000001</v>
      </c>
      <c r="AK88" s="72">
        <v>4.9870000000000001</v>
      </c>
      <c r="AL88" s="12">
        <v>286.577</v>
      </c>
      <c r="AM88" s="72">
        <v>2.97</v>
      </c>
      <c r="AN88" s="72">
        <v>3.4950000000000001</v>
      </c>
      <c r="AO88" s="12">
        <v>6052.6220000000003</v>
      </c>
      <c r="AP88" s="72">
        <v>62.734000000000002</v>
      </c>
      <c r="AQ88" s="72">
        <v>0.52</v>
      </c>
      <c r="AR88" s="12">
        <v>60.084000000000003</v>
      </c>
      <c r="AS88" s="72">
        <v>0.623</v>
      </c>
      <c r="AT88" s="72">
        <v>33.415999999999997</v>
      </c>
      <c r="AU88" s="12">
        <v>29.4</v>
      </c>
      <c r="AV88" s="72">
        <v>0.30499999999999999</v>
      </c>
      <c r="AW88" s="72">
        <v>63.325000000000003</v>
      </c>
      <c r="AX88" s="12">
        <v>262.48599999999999</v>
      </c>
      <c r="AY88" s="72">
        <v>2.7210000000000001</v>
      </c>
      <c r="AZ88" s="72">
        <v>17.555</v>
      </c>
      <c r="BA88" s="12">
        <v>291.88499999999999</v>
      </c>
      <c r="BB88" s="72">
        <v>3.0249999999999999</v>
      </c>
      <c r="BC88" s="72">
        <v>18.899000000000001</v>
      </c>
      <c r="BD88" s="12">
        <v>89.962000000000003</v>
      </c>
      <c r="BE88" s="72">
        <v>0.93200000000000005</v>
      </c>
      <c r="BF88" s="72">
        <v>31.629000000000001</v>
      </c>
      <c r="BG88" s="12">
        <v>381.84800000000001</v>
      </c>
      <c r="BH88" s="72">
        <v>3.9580000000000002</v>
      </c>
      <c r="BI88" s="72">
        <v>13.939</v>
      </c>
      <c r="BJ88" s="12">
        <v>1689.7349999999999</v>
      </c>
      <c r="BK88" s="72">
        <v>17.513999999999999</v>
      </c>
      <c r="BL88" s="72">
        <v>5.601</v>
      </c>
      <c r="BM88" s="12">
        <v>1463.7159999999999</v>
      </c>
      <c r="BN88" s="72">
        <v>15.170999999999999</v>
      </c>
      <c r="BO88" s="72">
        <v>4.5289999999999999</v>
      </c>
      <c r="BP88" s="12">
        <v>3153.451</v>
      </c>
      <c r="BQ88" s="72">
        <v>32.685000000000002</v>
      </c>
      <c r="BR88" s="72">
        <v>1.9790000000000001</v>
      </c>
      <c r="BS88" s="12">
        <v>3595.3820000000001</v>
      </c>
      <c r="BT88" s="72">
        <v>37.265999999999998</v>
      </c>
      <c r="BU88" s="72">
        <v>0.90400000000000003</v>
      </c>
      <c r="BV88" s="12">
        <v>9648.0040000000008</v>
      </c>
      <c r="BW88" s="72">
        <v>100</v>
      </c>
      <c r="BX88" s="72">
        <v>7.0999999999999994E-2</v>
      </c>
      <c r="BY88" s="13"/>
      <c r="BZ88" s="13"/>
    </row>
    <row r="89" spans="1:78" ht="12.75" customHeight="1">
      <c r="A89" s="122" t="s">
        <v>44</v>
      </c>
      <c r="B89" s="71" t="s">
        <v>44</v>
      </c>
      <c r="C89" s="71" t="s">
        <v>25</v>
      </c>
      <c r="D89" s="34">
        <v>44075</v>
      </c>
      <c r="E89" s="12">
        <v>3013.5149999999999</v>
      </c>
      <c r="F89" s="72">
        <v>30.724</v>
      </c>
      <c r="G89" s="72">
        <v>1.3</v>
      </c>
      <c r="H89" s="12">
        <v>224.22800000000001</v>
      </c>
      <c r="I89" s="72">
        <v>2.286</v>
      </c>
      <c r="J89" s="72">
        <v>17.850999999999999</v>
      </c>
      <c r="K89" s="12">
        <v>371.97</v>
      </c>
      <c r="L89" s="72">
        <v>3.7919999999999998</v>
      </c>
      <c r="M89" s="72">
        <v>13.815</v>
      </c>
      <c r="N89" s="12">
        <v>596.19799999999998</v>
      </c>
      <c r="O89" s="72">
        <v>6.0780000000000003</v>
      </c>
      <c r="P89" s="72">
        <v>9.4890000000000008</v>
      </c>
      <c r="Q89" s="12">
        <v>16.033000000000001</v>
      </c>
      <c r="R89" s="72">
        <v>0.16300000000000001</v>
      </c>
      <c r="S89" s="72">
        <v>46.433</v>
      </c>
      <c r="T89" s="12">
        <v>612.23099999999999</v>
      </c>
      <c r="U89" s="72">
        <v>6.242</v>
      </c>
      <c r="V89" s="72">
        <v>9.4809999999999999</v>
      </c>
      <c r="W89" s="12">
        <v>2009.5360000000001</v>
      </c>
      <c r="X89" s="72">
        <v>20.488</v>
      </c>
      <c r="Y89" s="72">
        <v>3.5139999999999998</v>
      </c>
      <c r="Z89" s="12">
        <v>2621.7669999999998</v>
      </c>
      <c r="AA89" s="72">
        <v>26.73</v>
      </c>
      <c r="AB89" s="72">
        <v>1.35</v>
      </c>
      <c r="AC89" s="12">
        <v>5635.2820000000002</v>
      </c>
      <c r="AD89" s="72">
        <v>57.454000000000001</v>
      </c>
      <c r="AE89" s="72">
        <v>0.47099999999999997</v>
      </c>
      <c r="AF89" s="12">
        <v>33.545999999999999</v>
      </c>
      <c r="AG89" s="72">
        <v>0.34200000000000003</v>
      </c>
      <c r="AH89" s="72">
        <v>62.701999999999998</v>
      </c>
      <c r="AI89" s="12">
        <v>349.04899999999998</v>
      </c>
      <c r="AJ89" s="72">
        <v>3.5590000000000002</v>
      </c>
      <c r="AK89" s="72">
        <v>6.7850000000000001</v>
      </c>
      <c r="AL89" s="12">
        <v>382.59399999999999</v>
      </c>
      <c r="AM89" s="72">
        <v>3.9009999999999998</v>
      </c>
      <c r="AN89" s="72">
        <v>2.2330000000000001</v>
      </c>
      <c r="AO89" s="12">
        <v>6017.8760000000002</v>
      </c>
      <c r="AP89" s="72">
        <v>61.353999999999999</v>
      </c>
      <c r="AQ89" s="72">
        <v>0.41</v>
      </c>
      <c r="AR89" s="12">
        <v>167.99299999999999</v>
      </c>
      <c r="AS89" s="72">
        <v>1.7130000000000001</v>
      </c>
      <c r="AT89" s="72">
        <v>25.202999999999999</v>
      </c>
      <c r="AU89" s="12">
        <v>40.406999999999996</v>
      </c>
      <c r="AV89" s="72">
        <v>0.41199999999999998</v>
      </c>
      <c r="AW89" s="72">
        <v>53.982999999999997</v>
      </c>
      <c r="AX89" s="12">
        <v>345.505</v>
      </c>
      <c r="AY89" s="72">
        <v>3.5230000000000001</v>
      </c>
      <c r="AZ89" s="72">
        <v>17.396000000000001</v>
      </c>
      <c r="BA89" s="12">
        <v>385.91199999999998</v>
      </c>
      <c r="BB89" s="72">
        <v>3.9340000000000002</v>
      </c>
      <c r="BC89" s="72">
        <v>15.746</v>
      </c>
      <c r="BD89" s="12">
        <v>249.12700000000001</v>
      </c>
      <c r="BE89" s="72">
        <v>2.54</v>
      </c>
      <c r="BF89" s="72">
        <v>19.356000000000002</v>
      </c>
      <c r="BG89" s="12">
        <v>635.03899999999999</v>
      </c>
      <c r="BH89" s="72">
        <v>6.4740000000000002</v>
      </c>
      <c r="BI89" s="72">
        <v>12.412000000000001</v>
      </c>
      <c r="BJ89" s="12">
        <v>1493.682</v>
      </c>
      <c r="BK89" s="72">
        <v>15.228999999999999</v>
      </c>
      <c r="BL89" s="72">
        <v>6.99</v>
      </c>
      <c r="BM89" s="12">
        <v>1493.826</v>
      </c>
      <c r="BN89" s="72">
        <v>15.23</v>
      </c>
      <c r="BO89" s="72">
        <v>4.8090000000000002</v>
      </c>
      <c r="BP89" s="12">
        <v>2987.5079999999998</v>
      </c>
      <c r="BQ89" s="72">
        <v>30.459</v>
      </c>
      <c r="BR89" s="72">
        <v>2.7389999999999999</v>
      </c>
      <c r="BS89" s="12">
        <v>3790.5410000000002</v>
      </c>
      <c r="BT89" s="72">
        <v>38.646000000000001</v>
      </c>
      <c r="BU89" s="72">
        <v>0.63400000000000001</v>
      </c>
      <c r="BV89" s="12">
        <v>9808.4169999999995</v>
      </c>
      <c r="BW89" s="72">
        <v>100</v>
      </c>
      <c r="BX89" s="72">
        <v>8.2000000000000003E-2</v>
      </c>
      <c r="BY89" s="13"/>
      <c r="BZ89" s="13"/>
    </row>
    <row r="90" spans="1:78" ht="12.75" customHeight="1">
      <c r="A90" s="122" t="s">
        <v>44</v>
      </c>
      <c r="B90" s="71" t="s">
        <v>44</v>
      </c>
      <c r="C90" s="71" t="s">
        <v>25</v>
      </c>
      <c r="D90" s="34">
        <v>44166</v>
      </c>
      <c r="E90" s="12">
        <v>3005.759</v>
      </c>
      <c r="F90" s="72">
        <v>30.664000000000001</v>
      </c>
      <c r="G90" s="72">
        <v>1.772</v>
      </c>
      <c r="H90" s="12">
        <v>416.197</v>
      </c>
      <c r="I90" s="72">
        <v>4.2460000000000004</v>
      </c>
      <c r="J90" s="72">
        <v>14.436</v>
      </c>
      <c r="K90" s="12">
        <v>270.57900000000001</v>
      </c>
      <c r="L90" s="72">
        <v>2.76</v>
      </c>
      <c r="M90" s="72">
        <v>18.321999999999999</v>
      </c>
      <c r="N90" s="12">
        <v>686.77599999999995</v>
      </c>
      <c r="O90" s="72">
        <v>7.0060000000000002</v>
      </c>
      <c r="P90" s="72">
        <v>11.06</v>
      </c>
      <c r="Q90" s="12">
        <v>62.582999999999998</v>
      </c>
      <c r="R90" s="72">
        <v>0.63800000000000001</v>
      </c>
      <c r="S90" s="72">
        <v>46.756</v>
      </c>
      <c r="T90" s="12">
        <v>749.35799999999995</v>
      </c>
      <c r="U90" s="72">
        <v>7.6449999999999996</v>
      </c>
      <c r="V90" s="72">
        <v>11.002000000000001</v>
      </c>
      <c r="W90" s="12">
        <v>2011.8720000000001</v>
      </c>
      <c r="X90" s="72">
        <v>20.524000000000001</v>
      </c>
      <c r="Y90" s="72">
        <v>4.3470000000000004</v>
      </c>
      <c r="Z90" s="12">
        <v>2761.23</v>
      </c>
      <c r="AA90" s="72">
        <v>28.169</v>
      </c>
      <c r="AB90" s="72">
        <v>1.831</v>
      </c>
      <c r="AC90" s="12">
        <v>5766.9889999999996</v>
      </c>
      <c r="AD90" s="72">
        <v>58.832999999999998</v>
      </c>
      <c r="AE90" s="72">
        <v>0.47199999999999998</v>
      </c>
      <c r="AF90" s="12">
        <v>33.531999999999996</v>
      </c>
      <c r="AG90" s="72">
        <v>0.34200000000000003</v>
      </c>
      <c r="AH90" s="72">
        <v>60.356999999999999</v>
      </c>
      <c r="AI90" s="12">
        <v>330.30799999999999</v>
      </c>
      <c r="AJ90" s="72">
        <v>3.37</v>
      </c>
      <c r="AK90" s="72">
        <v>6.79</v>
      </c>
      <c r="AL90" s="12">
        <v>363.84</v>
      </c>
      <c r="AM90" s="72">
        <v>3.7120000000000002</v>
      </c>
      <c r="AN90" s="72">
        <v>2.7410000000000001</v>
      </c>
      <c r="AO90" s="12">
        <v>6130.83</v>
      </c>
      <c r="AP90" s="72">
        <v>62.545000000000002</v>
      </c>
      <c r="AQ90" s="72">
        <v>0.441</v>
      </c>
      <c r="AR90" s="12">
        <v>156.90199999999999</v>
      </c>
      <c r="AS90" s="72">
        <v>1.601</v>
      </c>
      <c r="AT90" s="72">
        <v>27.391999999999999</v>
      </c>
      <c r="AU90" s="12">
        <v>14.926</v>
      </c>
      <c r="AV90" s="72">
        <v>0.152</v>
      </c>
      <c r="AW90" s="72">
        <v>59.497999999999998</v>
      </c>
      <c r="AX90" s="12">
        <v>402.22300000000001</v>
      </c>
      <c r="AY90" s="72">
        <v>4.1029999999999998</v>
      </c>
      <c r="AZ90" s="72">
        <v>20.521000000000001</v>
      </c>
      <c r="BA90" s="12">
        <v>417.149</v>
      </c>
      <c r="BB90" s="72">
        <v>4.2560000000000002</v>
      </c>
      <c r="BC90" s="72">
        <v>19.887</v>
      </c>
      <c r="BD90" s="12">
        <v>165.458</v>
      </c>
      <c r="BE90" s="72">
        <v>1.6879999999999999</v>
      </c>
      <c r="BF90" s="72">
        <v>23.957999999999998</v>
      </c>
      <c r="BG90" s="12">
        <v>582.60699999999997</v>
      </c>
      <c r="BH90" s="72">
        <v>5.944</v>
      </c>
      <c r="BI90" s="72">
        <v>15.334</v>
      </c>
      <c r="BJ90" s="12">
        <v>1544.1469999999999</v>
      </c>
      <c r="BK90" s="72">
        <v>15.753</v>
      </c>
      <c r="BL90" s="72">
        <v>7.1550000000000002</v>
      </c>
      <c r="BM90" s="12">
        <v>1387.8150000000001</v>
      </c>
      <c r="BN90" s="72">
        <v>14.157999999999999</v>
      </c>
      <c r="BO90" s="72">
        <v>5.6829999999999998</v>
      </c>
      <c r="BP90" s="12">
        <v>2931.9609999999998</v>
      </c>
      <c r="BQ90" s="72">
        <v>29.911000000000001</v>
      </c>
      <c r="BR90" s="72">
        <v>3.1680000000000001</v>
      </c>
      <c r="BS90" s="12">
        <v>3671.471</v>
      </c>
      <c r="BT90" s="72">
        <v>37.454999999999998</v>
      </c>
      <c r="BU90" s="72">
        <v>0.71499999999999997</v>
      </c>
      <c r="BV90" s="12">
        <v>9802.3009999999995</v>
      </c>
      <c r="BW90" s="72">
        <v>100</v>
      </c>
      <c r="BX90" s="72">
        <v>7.4999999999999997E-2</v>
      </c>
      <c r="BY90" s="13"/>
      <c r="BZ90" s="13"/>
    </row>
    <row r="91" spans="1:78" ht="12.75" customHeight="1">
      <c r="A91" s="122" t="s">
        <v>44</v>
      </c>
      <c r="B91" s="71" t="s">
        <v>44</v>
      </c>
      <c r="C91" s="71" t="s">
        <v>25</v>
      </c>
      <c r="D91" s="34">
        <v>44256</v>
      </c>
      <c r="E91" s="12">
        <v>3177.3240000000001</v>
      </c>
      <c r="F91" s="72">
        <v>32.404000000000003</v>
      </c>
      <c r="G91" s="72">
        <v>1.0549999999999999</v>
      </c>
      <c r="H91" s="12">
        <v>217.339</v>
      </c>
      <c r="I91" s="72">
        <v>2.2170000000000001</v>
      </c>
      <c r="J91" s="72">
        <v>26.033000000000001</v>
      </c>
      <c r="K91" s="12">
        <v>356.66500000000002</v>
      </c>
      <c r="L91" s="72">
        <v>3.637</v>
      </c>
      <c r="M91" s="72">
        <v>15.244</v>
      </c>
      <c r="N91" s="12">
        <v>574.00400000000002</v>
      </c>
      <c r="O91" s="72">
        <v>5.8540000000000001</v>
      </c>
      <c r="P91" s="72">
        <v>13.321</v>
      </c>
      <c r="Q91" s="12">
        <v>41.396999999999998</v>
      </c>
      <c r="R91" s="72">
        <v>0.42199999999999999</v>
      </c>
      <c r="S91" s="72">
        <v>43.037999999999997</v>
      </c>
      <c r="T91" s="12">
        <v>615.40099999999995</v>
      </c>
      <c r="U91" s="72">
        <v>6.2759999999999998</v>
      </c>
      <c r="V91" s="72">
        <v>12.454000000000001</v>
      </c>
      <c r="W91" s="12">
        <v>2004.05</v>
      </c>
      <c r="X91" s="72">
        <v>20.437999999999999</v>
      </c>
      <c r="Y91" s="72">
        <v>3.9729999999999999</v>
      </c>
      <c r="Z91" s="12">
        <v>2619.451</v>
      </c>
      <c r="AA91" s="72">
        <v>26.713999999999999</v>
      </c>
      <c r="AB91" s="72">
        <v>1.1499999999999999</v>
      </c>
      <c r="AC91" s="12">
        <v>5796.7749999999996</v>
      </c>
      <c r="AD91" s="72">
        <v>59.118000000000002</v>
      </c>
      <c r="AE91" s="72">
        <v>0.39700000000000002</v>
      </c>
      <c r="AF91" s="12">
        <v>36.472999999999999</v>
      </c>
      <c r="AG91" s="72">
        <v>0.372</v>
      </c>
      <c r="AH91" s="72">
        <v>66.966999999999999</v>
      </c>
      <c r="AI91" s="12">
        <v>321.178</v>
      </c>
      <c r="AJ91" s="72">
        <v>3.2749999999999999</v>
      </c>
      <c r="AK91" s="72">
        <v>8.4009999999999998</v>
      </c>
      <c r="AL91" s="12">
        <v>357.65100000000001</v>
      </c>
      <c r="AM91" s="72">
        <v>3.6469999999999998</v>
      </c>
      <c r="AN91" s="72">
        <v>3.254</v>
      </c>
      <c r="AO91" s="12">
        <v>6154.4260000000004</v>
      </c>
      <c r="AP91" s="72">
        <v>62.765000000000001</v>
      </c>
      <c r="AQ91" s="72">
        <v>0.40899999999999997</v>
      </c>
      <c r="AR91" s="12">
        <v>182.17099999999999</v>
      </c>
      <c r="AS91" s="72">
        <v>1.8580000000000001</v>
      </c>
      <c r="AT91" s="72">
        <v>26.483000000000001</v>
      </c>
      <c r="AU91" s="12">
        <v>34.747</v>
      </c>
      <c r="AV91" s="72">
        <v>0.35399999999999998</v>
      </c>
      <c r="AW91" s="72">
        <v>42.786000000000001</v>
      </c>
      <c r="AX91" s="12">
        <v>262.09100000000001</v>
      </c>
      <c r="AY91" s="72">
        <v>2.673</v>
      </c>
      <c r="AZ91" s="72">
        <v>20.690999999999999</v>
      </c>
      <c r="BA91" s="12">
        <v>296.83800000000002</v>
      </c>
      <c r="BB91" s="72">
        <v>3.0270000000000001</v>
      </c>
      <c r="BC91" s="72">
        <v>20.515000000000001</v>
      </c>
      <c r="BD91" s="12">
        <v>228.226</v>
      </c>
      <c r="BE91" s="72">
        <v>2.3279999999999998</v>
      </c>
      <c r="BF91" s="72">
        <v>21.86</v>
      </c>
      <c r="BG91" s="12">
        <v>525.06399999999996</v>
      </c>
      <c r="BH91" s="72">
        <v>5.3550000000000004</v>
      </c>
      <c r="BI91" s="72">
        <v>13.686999999999999</v>
      </c>
      <c r="BJ91" s="12">
        <v>1604.0650000000001</v>
      </c>
      <c r="BK91" s="72">
        <v>16.359000000000002</v>
      </c>
      <c r="BL91" s="72">
        <v>5.4080000000000004</v>
      </c>
      <c r="BM91" s="12">
        <v>1339.759</v>
      </c>
      <c r="BN91" s="72">
        <v>13.663</v>
      </c>
      <c r="BO91" s="72">
        <v>4.9770000000000003</v>
      </c>
      <c r="BP91" s="12">
        <v>2943.8229999999999</v>
      </c>
      <c r="BQ91" s="72">
        <v>30.021999999999998</v>
      </c>
      <c r="BR91" s="72">
        <v>2.133</v>
      </c>
      <c r="BS91" s="12">
        <v>3651.058</v>
      </c>
      <c r="BT91" s="72">
        <v>37.234999999999999</v>
      </c>
      <c r="BU91" s="72">
        <v>0.69299999999999995</v>
      </c>
      <c r="BV91" s="12">
        <v>9805.4840000000004</v>
      </c>
      <c r="BW91" s="72">
        <v>100</v>
      </c>
      <c r="BX91" s="72">
        <v>7.0999999999999994E-2</v>
      </c>
      <c r="BY91" s="13"/>
      <c r="BZ91" s="13"/>
    </row>
    <row r="92" spans="1:78" ht="12.75" customHeight="1">
      <c r="A92" s="122" t="s">
        <v>44</v>
      </c>
      <c r="B92" s="71" t="s">
        <v>44</v>
      </c>
      <c r="C92" s="71" t="s">
        <v>25</v>
      </c>
      <c r="D92" s="34">
        <v>44348</v>
      </c>
      <c r="E92" s="12">
        <v>3221.6289999999999</v>
      </c>
      <c r="F92" s="72">
        <v>32.817</v>
      </c>
      <c r="G92" s="72">
        <v>1.2509999999999999</v>
      </c>
      <c r="H92" s="12">
        <v>316.96100000000001</v>
      </c>
      <c r="I92" s="72">
        <v>3.2290000000000001</v>
      </c>
      <c r="J92" s="72">
        <v>16.431999999999999</v>
      </c>
      <c r="K92" s="12">
        <v>185.33099999999999</v>
      </c>
      <c r="L92" s="72">
        <v>1.8879999999999999</v>
      </c>
      <c r="M92" s="72">
        <v>24.100999999999999</v>
      </c>
      <c r="N92" s="12">
        <v>502.29199999999997</v>
      </c>
      <c r="O92" s="72">
        <v>5.117</v>
      </c>
      <c r="P92" s="72">
        <v>13.013</v>
      </c>
      <c r="Q92" s="12">
        <v>33.509</v>
      </c>
      <c r="R92" s="72">
        <v>0.34100000000000003</v>
      </c>
      <c r="S92" s="72">
        <v>43.033000000000001</v>
      </c>
      <c r="T92" s="12">
        <v>535.80100000000004</v>
      </c>
      <c r="U92" s="72">
        <v>5.4580000000000002</v>
      </c>
      <c r="V92" s="72">
        <v>12.026999999999999</v>
      </c>
      <c r="W92" s="12">
        <v>2154.299</v>
      </c>
      <c r="X92" s="72">
        <v>21.945</v>
      </c>
      <c r="Y92" s="72">
        <v>3.512</v>
      </c>
      <c r="Z92" s="12">
        <v>2690.1</v>
      </c>
      <c r="AA92" s="72">
        <v>27.402000000000001</v>
      </c>
      <c r="AB92" s="72">
        <v>1.3520000000000001</v>
      </c>
      <c r="AC92" s="12">
        <v>5911.7290000000003</v>
      </c>
      <c r="AD92" s="72">
        <v>60.219000000000001</v>
      </c>
      <c r="AE92" s="72">
        <v>0.34599999999999997</v>
      </c>
      <c r="AF92" s="12">
        <v>9.1519999999999992</v>
      </c>
      <c r="AG92" s="72">
        <v>9.2999999999999999E-2</v>
      </c>
      <c r="AH92" s="72">
        <v>113.48399999999999</v>
      </c>
      <c r="AI92" s="12">
        <v>281.589</v>
      </c>
      <c r="AJ92" s="72">
        <v>2.8679999999999999</v>
      </c>
      <c r="AK92" s="72">
        <v>5.12</v>
      </c>
      <c r="AL92" s="12">
        <v>290.74099999999999</v>
      </c>
      <c r="AM92" s="72">
        <v>2.9620000000000002</v>
      </c>
      <c r="AN92" s="72">
        <v>3.5339999999999998</v>
      </c>
      <c r="AO92" s="12">
        <v>6202.47</v>
      </c>
      <c r="AP92" s="72">
        <v>63.180999999999997</v>
      </c>
      <c r="AQ92" s="72">
        <v>0.30299999999999999</v>
      </c>
      <c r="AR92" s="12">
        <v>103.688</v>
      </c>
      <c r="AS92" s="72">
        <v>1.056</v>
      </c>
      <c r="AT92" s="72">
        <v>25.201000000000001</v>
      </c>
      <c r="AU92" s="12">
        <v>33.886000000000003</v>
      </c>
      <c r="AV92" s="72">
        <v>0.34499999999999997</v>
      </c>
      <c r="AW92" s="72">
        <v>69.197000000000003</v>
      </c>
      <c r="AX92" s="12">
        <v>377.35899999999998</v>
      </c>
      <c r="AY92" s="72">
        <v>3.8439999999999999</v>
      </c>
      <c r="AZ92" s="72">
        <v>11.670999999999999</v>
      </c>
      <c r="BA92" s="12">
        <v>411.245</v>
      </c>
      <c r="BB92" s="72">
        <v>4.1890000000000001</v>
      </c>
      <c r="BC92" s="72">
        <v>11.734999999999999</v>
      </c>
      <c r="BD92" s="12">
        <v>162.34800000000001</v>
      </c>
      <c r="BE92" s="72">
        <v>1.6539999999999999</v>
      </c>
      <c r="BF92" s="72">
        <v>20.103000000000002</v>
      </c>
      <c r="BG92" s="12">
        <v>573.59400000000005</v>
      </c>
      <c r="BH92" s="72">
        <v>5.843</v>
      </c>
      <c r="BI92" s="72">
        <v>11.129</v>
      </c>
      <c r="BJ92" s="12">
        <v>1438.816</v>
      </c>
      <c r="BK92" s="72">
        <v>14.656000000000001</v>
      </c>
      <c r="BL92" s="72">
        <v>5.5129999999999999</v>
      </c>
      <c r="BM92" s="12">
        <v>1498.4580000000001</v>
      </c>
      <c r="BN92" s="72">
        <v>15.263999999999999</v>
      </c>
      <c r="BO92" s="72">
        <v>5.0430000000000001</v>
      </c>
      <c r="BP92" s="12">
        <v>2937.2739999999999</v>
      </c>
      <c r="BQ92" s="72">
        <v>29.92</v>
      </c>
      <c r="BR92" s="72">
        <v>1.982</v>
      </c>
      <c r="BS92" s="12">
        <v>3614.5549999999998</v>
      </c>
      <c r="BT92" s="72">
        <v>36.819000000000003</v>
      </c>
      <c r="BU92" s="72">
        <v>0.57099999999999995</v>
      </c>
      <c r="BV92" s="12">
        <v>9817.0249999999996</v>
      </c>
      <c r="BW92" s="72">
        <v>100</v>
      </c>
      <c r="BX92" s="72">
        <v>7.0999999999999994E-2</v>
      </c>
      <c r="BY92" s="13"/>
      <c r="BZ92" s="13"/>
    </row>
    <row r="93" spans="1:78" ht="12.75" customHeight="1">
      <c r="A93" s="122" t="s">
        <v>44</v>
      </c>
      <c r="B93" s="71" t="s">
        <v>44</v>
      </c>
      <c r="C93" s="71" t="s">
        <v>25</v>
      </c>
      <c r="D93" s="34">
        <v>44805</v>
      </c>
      <c r="E93" s="12">
        <v>3438.4920000000002</v>
      </c>
      <c r="F93" s="72">
        <v>34.314999999999998</v>
      </c>
      <c r="G93" s="72">
        <v>1.3620000000000001</v>
      </c>
      <c r="H93" s="12">
        <v>194.607</v>
      </c>
      <c r="I93" s="72">
        <v>1.9419999999999999</v>
      </c>
      <c r="J93" s="72">
        <v>22.716000000000001</v>
      </c>
      <c r="K93" s="12">
        <v>204.77600000000001</v>
      </c>
      <c r="L93" s="72">
        <v>2.044</v>
      </c>
      <c r="M93" s="72">
        <v>23.527999999999999</v>
      </c>
      <c r="N93" s="12">
        <v>399.38299999999998</v>
      </c>
      <c r="O93" s="72">
        <v>3.9860000000000002</v>
      </c>
      <c r="P93" s="72">
        <v>16.684000000000001</v>
      </c>
      <c r="Q93" s="12">
        <v>64.819000000000003</v>
      </c>
      <c r="R93" s="72">
        <v>0.64700000000000002</v>
      </c>
      <c r="S93" s="72">
        <v>45.786000000000001</v>
      </c>
      <c r="T93" s="12">
        <v>464.20299999999997</v>
      </c>
      <c r="U93" s="72">
        <v>4.633</v>
      </c>
      <c r="V93" s="72">
        <v>15.141</v>
      </c>
      <c r="W93" s="12">
        <v>2269.5709999999999</v>
      </c>
      <c r="X93" s="72">
        <v>22.65</v>
      </c>
      <c r="Y93" s="72">
        <v>3.85</v>
      </c>
      <c r="Z93" s="12">
        <v>2733.7730000000001</v>
      </c>
      <c r="AA93" s="72">
        <v>27.282</v>
      </c>
      <c r="AB93" s="72">
        <v>1.6080000000000001</v>
      </c>
      <c r="AC93" s="12">
        <v>6172.2650000000003</v>
      </c>
      <c r="AD93" s="72">
        <v>61.597999999999999</v>
      </c>
      <c r="AE93" s="72">
        <v>0.45500000000000002</v>
      </c>
      <c r="AF93" s="12">
        <v>18.619</v>
      </c>
      <c r="AG93" s="72">
        <v>0.186</v>
      </c>
      <c r="AH93" s="72">
        <v>84.760999999999996</v>
      </c>
      <c r="AI93" s="12">
        <v>156.559</v>
      </c>
      <c r="AJ93" s="72">
        <v>1.5620000000000001</v>
      </c>
      <c r="AK93" s="72">
        <v>16.652999999999999</v>
      </c>
      <c r="AL93" s="12">
        <v>175.17699999999999</v>
      </c>
      <c r="AM93" s="72">
        <v>1.748</v>
      </c>
      <c r="AN93" s="72">
        <v>11.391</v>
      </c>
      <c r="AO93" s="12">
        <v>6347.442</v>
      </c>
      <c r="AP93" s="72">
        <v>63.345999999999997</v>
      </c>
      <c r="AQ93" s="72">
        <v>0.57899999999999996</v>
      </c>
      <c r="AR93" s="12">
        <v>138.714</v>
      </c>
      <c r="AS93" s="72">
        <v>1.3839999999999999</v>
      </c>
      <c r="AT93" s="72">
        <v>30.687000000000001</v>
      </c>
      <c r="AU93" s="12">
        <v>24.132999999999999</v>
      </c>
      <c r="AV93" s="72">
        <v>0.24099999999999999</v>
      </c>
      <c r="AW93" s="72">
        <v>55.588000000000001</v>
      </c>
      <c r="AX93" s="12">
        <v>328.31400000000002</v>
      </c>
      <c r="AY93" s="72">
        <v>3.2770000000000001</v>
      </c>
      <c r="AZ93" s="72">
        <v>19.036999999999999</v>
      </c>
      <c r="BA93" s="12">
        <v>352.447</v>
      </c>
      <c r="BB93" s="72">
        <v>3.5169999999999999</v>
      </c>
      <c r="BC93" s="72">
        <v>17.125</v>
      </c>
      <c r="BD93" s="12">
        <v>177.143</v>
      </c>
      <c r="BE93" s="72">
        <v>1.768</v>
      </c>
      <c r="BF93" s="72">
        <v>27.858000000000001</v>
      </c>
      <c r="BG93" s="12">
        <v>529.59</v>
      </c>
      <c r="BH93" s="72">
        <v>5.2850000000000001</v>
      </c>
      <c r="BI93" s="72">
        <v>12.96</v>
      </c>
      <c r="BJ93" s="12">
        <v>1551.44</v>
      </c>
      <c r="BK93" s="72">
        <v>15.483000000000001</v>
      </c>
      <c r="BL93" s="72">
        <v>5.9589999999999996</v>
      </c>
      <c r="BM93" s="12">
        <v>1453.0719999999999</v>
      </c>
      <c r="BN93" s="72">
        <v>14.500999999999999</v>
      </c>
      <c r="BO93" s="72">
        <v>6.1470000000000002</v>
      </c>
      <c r="BP93" s="12">
        <v>3004.511</v>
      </c>
      <c r="BQ93" s="72">
        <v>29.984000000000002</v>
      </c>
      <c r="BR93" s="72">
        <v>2.93</v>
      </c>
      <c r="BS93" s="12">
        <v>3672.8159999999998</v>
      </c>
      <c r="BT93" s="72">
        <v>36.654000000000003</v>
      </c>
      <c r="BU93" s="72">
        <v>0.97599999999999998</v>
      </c>
      <c r="BV93" s="12">
        <v>10020.258</v>
      </c>
      <c r="BW93" s="72">
        <v>100</v>
      </c>
      <c r="BX93" s="72">
        <v>6.8000000000000005E-2</v>
      </c>
      <c r="BY93" s="13"/>
      <c r="BZ93" s="13"/>
    </row>
    <row r="94" spans="1:78" ht="12.75" customHeight="1">
      <c r="A94" s="122" t="s">
        <v>44</v>
      </c>
      <c r="B94" s="71" t="s">
        <v>44</v>
      </c>
      <c r="C94" s="71" t="s">
        <v>25</v>
      </c>
      <c r="D94" s="34">
        <v>44896</v>
      </c>
      <c r="E94" s="12">
        <v>3523.3829999999998</v>
      </c>
      <c r="F94" s="72">
        <v>34.899000000000001</v>
      </c>
      <c r="G94" s="72">
        <v>1.3260000000000001</v>
      </c>
      <c r="H94" s="12">
        <v>166.065</v>
      </c>
      <c r="I94" s="72">
        <v>1.645</v>
      </c>
      <c r="J94" s="72">
        <v>23.803000000000001</v>
      </c>
      <c r="K94" s="12">
        <v>150.898</v>
      </c>
      <c r="L94" s="72">
        <v>1.4950000000000001</v>
      </c>
      <c r="M94" s="72">
        <v>25.495000000000001</v>
      </c>
      <c r="N94" s="12">
        <v>316.96300000000002</v>
      </c>
      <c r="O94" s="72">
        <v>3.14</v>
      </c>
      <c r="P94" s="72">
        <v>15.619</v>
      </c>
      <c r="Q94" s="12">
        <v>60.085000000000001</v>
      </c>
      <c r="R94" s="72">
        <v>0.59499999999999997</v>
      </c>
      <c r="S94" s="72">
        <v>43.087000000000003</v>
      </c>
      <c r="T94" s="12">
        <v>377.04899999999998</v>
      </c>
      <c r="U94" s="72">
        <v>3.7349999999999999</v>
      </c>
      <c r="V94" s="72">
        <v>14.128</v>
      </c>
      <c r="W94" s="12">
        <v>2345.8969999999999</v>
      </c>
      <c r="X94" s="72">
        <v>23.236000000000001</v>
      </c>
      <c r="Y94" s="72">
        <v>2.8130000000000002</v>
      </c>
      <c r="Z94" s="12">
        <v>2722.9450000000002</v>
      </c>
      <c r="AA94" s="72">
        <v>26.971</v>
      </c>
      <c r="AB94" s="72">
        <v>1.522</v>
      </c>
      <c r="AC94" s="12">
        <v>6246.3280000000004</v>
      </c>
      <c r="AD94" s="72">
        <v>61.87</v>
      </c>
      <c r="AE94" s="72">
        <v>0.42699999999999999</v>
      </c>
      <c r="AF94" s="12">
        <v>6.1790000000000003</v>
      </c>
      <c r="AG94" s="72">
        <v>6.0999999999999999E-2</v>
      </c>
      <c r="AH94" s="72">
        <v>115.247</v>
      </c>
      <c r="AI94" s="12">
        <v>186.88399999999999</v>
      </c>
      <c r="AJ94" s="72">
        <v>1.851</v>
      </c>
      <c r="AK94" s="72">
        <v>6.6790000000000003</v>
      </c>
      <c r="AL94" s="12">
        <v>193.06299999999999</v>
      </c>
      <c r="AM94" s="72">
        <v>1.9119999999999999</v>
      </c>
      <c r="AN94" s="72">
        <v>4.5810000000000004</v>
      </c>
      <c r="AO94" s="12">
        <v>6439.3909999999996</v>
      </c>
      <c r="AP94" s="72">
        <v>63.783000000000001</v>
      </c>
      <c r="AQ94" s="72">
        <v>0.40600000000000003</v>
      </c>
      <c r="AR94" s="12">
        <v>52.012999999999998</v>
      </c>
      <c r="AS94" s="72">
        <v>0.51500000000000001</v>
      </c>
      <c r="AT94" s="72">
        <v>41.402000000000001</v>
      </c>
      <c r="AU94" s="12">
        <v>24.443999999999999</v>
      </c>
      <c r="AV94" s="72">
        <v>0.24199999999999999</v>
      </c>
      <c r="AW94" s="72">
        <v>90.787000000000006</v>
      </c>
      <c r="AX94" s="12">
        <v>312.68599999999998</v>
      </c>
      <c r="AY94" s="72">
        <v>3.097</v>
      </c>
      <c r="AZ94" s="72">
        <v>19.423999999999999</v>
      </c>
      <c r="BA94" s="12">
        <v>337.13</v>
      </c>
      <c r="BB94" s="72">
        <v>3.339</v>
      </c>
      <c r="BC94" s="72">
        <v>17.015000000000001</v>
      </c>
      <c r="BD94" s="12">
        <v>143.959</v>
      </c>
      <c r="BE94" s="72">
        <v>1.4259999999999999</v>
      </c>
      <c r="BF94" s="72">
        <v>20.484000000000002</v>
      </c>
      <c r="BG94" s="12">
        <v>481.08800000000002</v>
      </c>
      <c r="BH94" s="72">
        <v>4.7649999999999997</v>
      </c>
      <c r="BI94" s="72">
        <v>11.448</v>
      </c>
      <c r="BJ94" s="12">
        <v>1675.1010000000001</v>
      </c>
      <c r="BK94" s="72">
        <v>16.591999999999999</v>
      </c>
      <c r="BL94" s="72">
        <v>6.9660000000000002</v>
      </c>
      <c r="BM94" s="12">
        <v>1448.2449999999999</v>
      </c>
      <c r="BN94" s="72">
        <v>14.345000000000001</v>
      </c>
      <c r="BO94" s="72">
        <v>7.0439999999999996</v>
      </c>
      <c r="BP94" s="12">
        <v>3123.346</v>
      </c>
      <c r="BQ94" s="72">
        <v>30.937000000000001</v>
      </c>
      <c r="BR94" s="72">
        <v>1.855</v>
      </c>
      <c r="BS94" s="12">
        <v>3656.4470000000001</v>
      </c>
      <c r="BT94" s="72">
        <v>36.216999999999999</v>
      </c>
      <c r="BU94" s="72">
        <v>0.65500000000000003</v>
      </c>
      <c r="BV94" s="12">
        <v>10095.838</v>
      </c>
      <c r="BW94" s="72">
        <v>100</v>
      </c>
      <c r="BX94" s="72">
        <v>8.7999999999999995E-2</v>
      </c>
      <c r="BY94" s="13"/>
      <c r="BZ94" s="13"/>
    </row>
    <row r="95" spans="1:78" ht="12.75" customHeight="1">
      <c r="A95" s="122" t="s">
        <v>44</v>
      </c>
      <c r="B95" s="71" t="s">
        <v>44</v>
      </c>
      <c r="C95" s="71" t="s">
        <v>25</v>
      </c>
      <c r="D95" s="34">
        <v>44986</v>
      </c>
      <c r="E95" s="12">
        <v>3624.8919999999998</v>
      </c>
      <c r="F95" s="72">
        <v>35.622</v>
      </c>
      <c r="G95" s="72">
        <v>1.075</v>
      </c>
      <c r="H95" s="12">
        <v>192.93600000000001</v>
      </c>
      <c r="I95" s="72">
        <v>1.8959999999999999</v>
      </c>
      <c r="J95" s="72">
        <v>18.448</v>
      </c>
      <c r="K95" s="12">
        <v>193.49700000000001</v>
      </c>
      <c r="L95" s="72">
        <v>1.901</v>
      </c>
      <c r="M95" s="72">
        <v>16.449000000000002</v>
      </c>
      <c r="N95" s="12">
        <v>386.43299999999999</v>
      </c>
      <c r="O95" s="72">
        <v>3.7970000000000002</v>
      </c>
      <c r="P95" s="72">
        <v>13.805999999999999</v>
      </c>
      <c r="Q95" s="12">
        <v>45.201000000000001</v>
      </c>
      <c r="R95" s="72">
        <v>0.44400000000000001</v>
      </c>
      <c r="S95" s="72">
        <v>27.419</v>
      </c>
      <c r="T95" s="12">
        <v>431.63400000000001</v>
      </c>
      <c r="U95" s="72">
        <v>4.242</v>
      </c>
      <c r="V95" s="72">
        <v>11.465999999999999</v>
      </c>
      <c r="W95" s="12">
        <v>2202.279</v>
      </c>
      <c r="X95" s="72">
        <v>21.641999999999999</v>
      </c>
      <c r="Y95" s="72">
        <v>2.2170000000000001</v>
      </c>
      <c r="Z95" s="12">
        <v>2633.913</v>
      </c>
      <c r="AA95" s="72">
        <v>25.882999999999999</v>
      </c>
      <c r="AB95" s="72">
        <v>1.454</v>
      </c>
      <c r="AC95" s="12">
        <v>6258.8050000000003</v>
      </c>
      <c r="AD95" s="72">
        <v>61.505000000000003</v>
      </c>
      <c r="AE95" s="72">
        <v>0.46400000000000002</v>
      </c>
      <c r="AF95" s="12">
        <v>10.724</v>
      </c>
      <c r="AG95" s="72">
        <v>0.105</v>
      </c>
      <c r="AH95" s="72">
        <v>102.09699999999999</v>
      </c>
      <c r="AI95" s="12">
        <v>212.96700000000001</v>
      </c>
      <c r="AJ95" s="72">
        <v>2.093</v>
      </c>
      <c r="AK95" s="72">
        <v>5.7460000000000004</v>
      </c>
      <c r="AL95" s="12">
        <v>223.691</v>
      </c>
      <c r="AM95" s="72">
        <v>2.198</v>
      </c>
      <c r="AN95" s="72">
        <v>3.5550000000000002</v>
      </c>
      <c r="AO95" s="12">
        <v>6482.4970000000003</v>
      </c>
      <c r="AP95" s="72">
        <v>63.703000000000003</v>
      </c>
      <c r="AQ95" s="72">
        <v>0.42699999999999999</v>
      </c>
      <c r="AR95" s="12">
        <v>142.52199999999999</v>
      </c>
      <c r="AS95" s="72">
        <v>1.401</v>
      </c>
      <c r="AT95" s="72">
        <v>16.681999999999999</v>
      </c>
      <c r="AU95" s="12">
        <v>19.763999999999999</v>
      </c>
      <c r="AV95" s="72">
        <v>0.19400000000000001</v>
      </c>
      <c r="AW95" s="72">
        <v>39.898000000000003</v>
      </c>
      <c r="AX95" s="12">
        <v>354.32799999999997</v>
      </c>
      <c r="AY95" s="72">
        <v>3.4820000000000002</v>
      </c>
      <c r="AZ95" s="72">
        <v>10.199</v>
      </c>
      <c r="BA95" s="12">
        <v>374.09199999999998</v>
      </c>
      <c r="BB95" s="72">
        <v>3.6760000000000002</v>
      </c>
      <c r="BC95" s="72">
        <v>9.8160000000000007</v>
      </c>
      <c r="BD95" s="12">
        <v>180.83099999999999</v>
      </c>
      <c r="BE95" s="72">
        <v>1.7769999999999999</v>
      </c>
      <c r="BF95" s="72">
        <v>17.902000000000001</v>
      </c>
      <c r="BG95" s="12">
        <v>554.92399999999998</v>
      </c>
      <c r="BH95" s="72">
        <v>5.4530000000000003</v>
      </c>
      <c r="BI95" s="72">
        <v>9.2520000000000007</v>
      </c>
      <c r="BJ95" s="12">
        <v>1467.575</v>
      </c>
      <c r="BK95" s="72">
        <v>14.422000000000001</v>
      </c>
      <c r="BL95" s="72">
        <v>4.2460000000000004</v>
      </c>
      <c r="BM95" s="12">
        <v>1528.5630000000001</v>
      </c>
      <c r="BN95" s="72">
        <v>15.021000000000001</v>
      </c>
      <c r="BO95" s="72">
        <v>3.3740000000000001</v>
      </c>
      <c r="BP95" s="12">
        <v>2996.1390000000001</v>
      </c>
      <c r="BQ95" s="72">
        <v>29.443000000000001</v>
      </c>
      <c r="BR95" s="72">
        <v>1.6379999999999999</v>
      </c>
      <c r="BS95" s="12">
        <v>3693.585</v>
      </c>
      <c r="BT95" s="72">
        <v>36.296999999999997</v>
      </c>
      <c r="BU95" s="72">
        <v>0.69199999999999995</v>
      </c>
      <c r="BV95" s="12">
        <v>10176.081</v>
      </c>
      <c r="BW95" s="72">
        <v>100</v>
      </c>
      <c r="BX95" s="72">
        <v>8.1000000000000003E-2</v>
      </c>
      <c r="BY95" s="13"/>
      <c r="BZ95" s="13"/>
    </row>
    <row r="96" spans="1:78" ht="12.75" customHeight="1">
      <c r="A96" s="122" t="s">
        <v>44</v>
      </c>
      <c r="B96" s="71" t="s">
        <v>44</v>
      </c>
      <c r="C96" s="71" t="s">
        <v>25</v>
      </c>
      <c r="D96" s="34">
        <v>45078</v>
      </c>
      <c r="E96" s="12">
        <v>3688.7350000000001</v>
      </c>
      <c r="F96" s="72">
        <v>36.009</v>
      </c>
      <c r="G96" s="72">
        <v>1.0389999999999999</v>
      </c>
      <c r="H96" s="12">
        <v>196.48500000000001</v>
      </c>
      <c r="I96" s="72">
        <v>1.9179999999999999</v>
      </c>
      <c r="J96" s="72">
        <v>16.722999999999999</v>
      </c>
      <c r="K96" s="12">
        <v>195.58600000000001</v>
      </c>
      <c r="L96" s="72">
        <v>1.909</v>
      </c>
      <c r="M96" s="72">
        <v>18.846</v>
      </c>
      <c r="N96" s="12">
        <v>392.07100000000003</v>
      </c>
      <c r="O96" s="72">
        <v>3.827</v>
      </c>
      <c r="P96" s="72">
        <v>12.268000000000001</v>
      </c>
      <c r="Q96" s="12">
        <v>41.213000000000001</v>
      </c>
      <c r="R96" s="72">
        <v>0.40200000000000002</v>
      </c>
      <c r="S96" s="72">
        <v>21.167999999999999</v>
      </c>
      <c r="T96" s="12">
        <v>433.28300000000002</v>
      </c>
      <c r="U96" s="72">
        <v>4.2300000000000004</v>
      </c>
      <c r="V96" s="72">
        <v>11.215</v>
      </c>
      <c r="W96" s="12">
        <v>2270.7489999999998</v>
      </c>
      <c r="X96" s="72">
        <v>22.167000000000002</v>
      </c>
      <c r="Y96" s="72">
        <v>2.4209999999999998</v>
      </c>
      <c r="Z96" s="12">
        <v>2704.0329999999999</v>
      </c>
      <c r="AA96" s="72">
        <v>26.396999999999998</v>
      </c>
      <c r="AB96" s="72">
        <v>0.98699999999999999</v>
      </c>
      <c r="AC96" s="12">
        <v>6392.768</v>
      </c>
      <c r="AD96" s="72">
        <v>62.405999999999999</v>
      </c>
      <c r="AE96" s="72">
        <v>0.51500000000000001</v>
      </c>
      <c r="AF96" s="12">
        <v>9.0950000000000006</v>
      </c>
      <c r="AG96" s="72">
        <v>8.8999999999999996E-2</v>
      </c>
      <c r="AH96" s="72">
        <v>78.531000000000006</v>
      </c>
      <c r="AI96" s="12">
        <v>190.59299999999999</v>
      </c>
      <c r="AJ96" s="72">
        <v>1.861</v>
      </c>
      <c r="AK96" s="72">
        <v>5.7240000000000002</v>
      </c>
      <c r="AL96" s="12">
        <v>199.68799999999999</v>
      </c>
      <c r="AM96" s="72">
        <v>1.9490000000000001</v>
      </c>
      <c r="AN96" s="72">
        <v>3.911</v>
      </c>
      <c r="AO96" s="12">
        <v>6592.4560000000001</v>
      </c>
      <c r="AP96" s="72">
        <v>64.355000000000004</v>
      </c>
      <c r="AQ96" s="72">
        <v>0.47499999999999998</v>
      </c>
      <c r="AR96" s="12">
        <v>105.99299999999999</v>
      </c>
      <c r="AS96" s="72">
        <v>1.0349999999999999</v>
      </c>
      <c r="AT96" s="72">
        <v>23.37</v>
      </c>
      <c r="AU96" s="12">
        <v>13.076000000000001</v>
      </c>
      <c r="AV96" s="72">
        <v>0.128</v>
      </c>
      <c r="AW96" s="72">
        <v>46.82</v>
      </c>
      <c r="AX96" s="12">
        <v>277.28300000000002</v>
      </c>
      <c r="AY96" s="72">
        <v>2.7069999999999999</v>
      </c>
      <c r="AZ96" s="72">
        <v>12.669</v>
      </c>
      <c r="BA96" s="12">
        <v>290.35899999999998</v>
      </c>
      <c r="BB96" s="72">
        <v>2.8340000000000001</v>
      </c>
      <c r="BC96" s="72">
        <v>11.96</v>
      </c>
      <c r="BD96" s="12">
        <v>212.595</v>
      </c>
      <c r="BE96" s="72">
        <v>2.0750000000000002</v>
      </c>
      <c r="BF96" s="72">
        <v>14.536</v>
      </c>
      <c r="BG96" s="12">
        <v>502.95400000000001</v>
      </c>
      <c r="BH96" s="72">
        <v>4.91</v>
      </c>
      <c r="BI96" s="72">
        <v>9.1479999999999997</v>
      </c>
      <c r="BJ96" s="12">
        <v>1442.18</v>
      </c>
      <c r="BK96" s="72">
        <v>14.077999999999999</v>
      </c>
      <c r="BL96" s="72">
        <v>5.4269999999999996</v>
      </c>
      <c r="BM96" s="12">
        <v>1600.29</v>
      </c>
      <c r="BN96" s="72">
        <v>15.622</v>
      </c>
      <c r="BO96" s="72">
        <v>4.3079999999999998</v>
      </c>
      <c r="BP96" s="12">
        <v>3042.471</v>
      </c>
      <c r="BQ96" s="72">
        <v>29.7</v>
      </c>
      <c r="BR96" s="72">
        <v>1.696</v>
      </c>
      <c r="BS96" s="12">
        <v>3651.4169999999999</v>
      </c>
      <c r="BT96" s="72">
        <v>35.645000000000003</v>
      </c>
      <c r="BU96" s="72">
        <v>0.77800000000000002</v>
      </c>
      <c r="BV96" s="12">
        <v>10243.873</v>
      </c>
      <c r="BW96" s="72">
        <v>100</v>
      </c>
      <c r="BX96" s="72">
        <v>9.1999999999999998E-2</v>
      </c>
      <c r="BY96" s="13"/>
      <c r="BZ96" s="13"/>
    </row>
    <row r="97" spans="1:78" ht="12.75" customHeight="1">
      <c r="A97" s="122" t="s">
        <v>44</v>
      </c>
      <c r="B97" s="71" t="s">
        <v>44</v>
      </c>
      <c r="C97" s="71" t="s">
        <v>25</v>
      </c>
      <c r="D97" s="34">
        <v>45170</v>
      </c>
      <c r="E97" s="12">
        <v>3620.2080000000001</v>
      </c>
      <c r="F97" s="72">
        <v>35.075000000000003</v>
      </c>
      <c r="G97" s="72">
        <v>1.0089999999999999</v>
      </c>
      <c r="H97" s="12">
        <v>178.35300000000001</v>
      </c>
      <c r="I97" s="72">
        <v>1.728</v>
      </c>
      <c r="J97" s="72">
        <v>20.419</v>
      </c>
      <c r="K97" s="12">
        <v>236.93600000000001</v>
      </c>
      <c r="L97" s="72">
        <v>2.2959999999999998</v>
      </c>
      <c r="M97" s="72">
        <v>17.815000000000001</v>
      </c>
      <c r="N97" s="12">
        <v>415.28899999999999</v>
      </c>
      <c r="O97" s="72">
        <v>4.024</v>
      </c>
      <c r="P97" s="72">
        <v>11.811</v>
      </c>
      <c r="Q97" s="12">
        <v>64.13</v>
      </c>
      <c r="R97" s="72">
        <v>0.621</v>
      </c>
      <c r="S97" s="72">
        <v>26.497</v>
      </c>
      <c r="T97" s="12">
        <v>479.42</v>
      </c>
      <c r="U97" s="72">
        <v>4.6449999999999996</v>
      </c>
      <c r="V97" s="72">
        <v>10.898999999999999</v>
      </c>
      <c r="W97" s="12">
        <v>2290.9920000000002</v>
      </c>
      <c r="X97" s="72">
        <v>22.196000000000002</v>
      </c>
      <c r="Y97" s="72">
        <v>2.6640000000000001</v>
      </c>
      <c r="Z97" s="12">
        <v>2770.4110000000001</v>
      </c>
      <c r="AA97" s="72">
        <v>26.841000000000001</v>
      </c>
      <c r="AB97" s="72">
        <v>1.093</v>
      </c>
      <c r="AC97" s="12">
        <v>6390.62</v>
      </c>
      <c r="AD97" s="72">
        <v>61.915999999999997</v>
      </c>
      <c r="AE97" s="72">
        <v>0.495</v>
      </c>
      <c r="AF97" s="12">
        <v>30.146000000000001</v>
      </c>
      <c r="AG97" s="72">
        <v>0.29199999999999998</v>
      </c>
      <c r="AH97" s="72">
        <v>48.433</v>
      </c>
      <c r="AI97" s="12">
        <v>175.173</v>
      </c>
      <c r="AJ97" s="72">
        <v>1.6970000000000001</v>
      </c>
      <c r="AK97" s="72">
        <v>9.1739999999999995</v>
      </c>
      <c r="AL97" s="12">
        <v>205.31899999999999</v>
      </c>
      <c r="AM97" s="72">
        <v>1.9890000000000001</v>
      </c>
      <c r="AN97" s="72">
        <v>4.0090000000000003</v>
      </c>
      <c r="AO97" s="12">
        <v>6595.9390000000003</v>
      </c>
      <c r="AP97" s="72">
        <v>63.905000000000001</v>
      </c>
      <c r="AQ97" s="72">
        <v>0.45300000000000001</v>
      </c>
      <c r="AR97" s="12">
        <v>126.322</v>
      </c>
      <c r="AS97" s="72">
        <v>1.224</v>
      </c>
      <c r="AT97" s="72">
        <v>21.093</v>
      </c>
      <c r="AU97" s="12">
        <v>54.268999999999998</v>
      </c>
      <c r="AV97" s="72">
        <v>0.52600000000000002</v>
      </c>
      <c r="AW97" s="72">
        <v>42.524999999999999</v>
      </c>
      <c r="AX97" s="12">
        <v>298.60700000000003</v>
      </c>
      <c r="AY97" s="72">
        <v>2.8929999999999998</v>
      </c>
      <c r="AZ97" s="72">
        <v>12.683999999999999</v>
      </c>
      <c r="BA97" s="12">
        <v>352.87599999999998</v>
      </c>
      <c r="BB97" s="72">
        <v>3.419</v>
      </c>
      <c r="BC97" s="72">
        <v>10.074999999999999</v>
      </c>
      <c r="BD97" s="12">
        <v>138.21899999999999</v>
      </c>
      <c r="BE97" s="72">
        <v>1.339</v>
      </c>
      <c r="BF97" s="72">
        <v>18.326000000000001</v>
      </c>
      <c r="BG97" s="12">
        <v>491.09500000000003</v>
      </c>
      <c r="BH97" s="72">
        <v>4.758</v>
      </c>
      <c r="BI97" s="72">
        <v>8.6199999999999992</v>
      </c>
      <c r="BJ97" s="12">
        <v>1556.337</v>
      </c>
      <c r="BK97" s="72">
        <v>15.079000000000001</v>
      </c>
      <c r="BL97" s="72">
        <v>4.5339999999999998</v>
      </c>
      <c r="BM97" s="12">
        <v>1551.721</v>
      </c>
      <c r="BN97" s="72">
        <v>15.034000000000001</v>
      </c>
      <c r="BO97" s="72">
        <v>3.532</v>
      </c>
      <c r="BP97" s="12">
        <v>3108.058</v>
      </c>
      <c r="BQ97" s="72">
        <v>30.113</v>
      </c>
      <c r="BR97" s="72">
        <v>2.105</v>
      </c>
      <c r="BS97" s="12">
        <v>3725.4760000000001</v>
      </c>
      <c r="BT97" s="72">
        <v>36.094999999999999</v>
      </c>
      <c r="BU97" s="72">
        <v>0.76700000000000002</v>
      </c>
      <c r="BV97" s="12">
        <v>10321.415000000001</v>
      </c>
      <c r="BW97" s="72">
        <v>100</v>
      </c>
      <c r="BX97" s="72">
        <v>9.7000000000000003E-2</v>
      </c>
      <c r="BY97" s="13"/>
      <c r="BZ97" s="13"/>
    </row>
    <row r="98" spans="1:78" ht="12.75" customHeight="1">
      <c r="A98" s="122" t="s">
        <v>44</v>
      </c>
      <c r="B98" s="71" t="s">
        <v>44</v>
      </c>
      <c r="C98" s="71" t="s">
        <v>25</v>
      </c>
      <c r="D98" s="34">
        <v>45261</v>
      </c>
      <c r="E98" s="12">
        <v>3650.6909999999998</v>
      </c>
      <c r="F98" s="72">
        <v>35.093000000000004</v>
      </c>
      <c r="G98" s="72">
        <v>1.1359999999999999</v>
      </c>
      <c r="H98" s="12">
        <v>177.92599999999999</v>
      </c>
      <c r="I98" s="72">
        <v>1.71</v>
      </c>
      <c r="J98" s="72">
        <v>18.419</v>
      </c>
      <c r="K98" s="12">
        <v>260.86399999999998</v>
      </c>
      <c r="L98" s="72">
        <v>2.508</v>
      </c>
      <c r="M98" s="72">
        <v>11.961</v>
      </c>
      <c r="N98" s="12">
        <v>438.79</v>
      </c>
      <c r="O98" s="72">
        <v>4.218</v>
      </c>
      <c r="P98" s="72">
        <v>9.1359999999999992</v>
      </c>
      <c r="Q98" s="12">
        <v>68.608000000000004</v>
      </c>
      <c r="R98" s="72">
        <v>0.66</v>
      </c>
      <c r="S98" s="72">
        <v>25.888000000000002</v>
      </c>
      <c r="T98" s="12">
        <v>507.399</v>
      </c>
      <c r="U98" s="72">
        <v>4.8769999999999998</v>
      </c>
      <c r="V98" s="72">
        <v>7.0750000000000002</v>
      </c>
      <c r="W98" s="12">
        <v>2340.6460000000002</v>
      </c>
      <c r="X98" s="72">
        <v>22.5</v>
      </c>
      <c r="Y98" s="72">
        <v>2.2599999999999998</v>
      </c>
      <c r="Z98" s="12">
        <v>2848.0450000000001</v>
      </c>
      <c r="AA98" s="72">
        <v>27.376999999999999</v>
      </c>
      <c r="AB98" s="72">
        <v>1.3520000000000001</v>
      </c>
      <c r="AC98" s="12">
        <v>6498.7370000000001</v>
      </c>
      <c r="AD98" s="72">
        <v>62.47</v>
      </c>
      <c r="AE98" s="72">
        <v>0.379</v>
      </c>
      <c r="AF98" s="12">
        <v>3.7970000000000002</v>
      </c>
      <c r="AG98" s="72">
        <v>3.5999999999999997E-2</v>
      </c>
      <c r="AH98" s="72">
        <v>112.14</v>
      </c>
      <c r="AI98" s="12">
        <v>200.33600000000001</v>
      </c>
      <c r="AJ98" s="72">
        <v>1.9259999999999999</v>
      </c>
      <c r="AK98" s="72">
        <v>4.3289999999999997</v>
      </c>
      <c r="AL98" s="12">
        <v>204.13300000000001</v>
      </c>
      <c r="AM98" s="72">
        <v>1.962</v>
      </c>
      <c r="AN98" s="72">
        <v>3.5960000000000001</v>
      </c>
      <c r="AO98" s="12">
        <v>6702.8689999999997</v>
      </c>
      <c r="AP98" s="72">
        <v>64.433000000000007</v>
      </c>
      <c r="AQ98" s="72">
        <v>0.35599999999999998</v>
      </c>
      <c r="AR98" s="12">
        <v>65.442999999999998</v>
      </c>
      <c r="AS98" s="72">
        <v>0.629</v>
      </c>
      <c r="AT98" s="72">
        <v>28.992999999999999</v>
      </c>
      <c r="AU98" s="12">
        <v>40.521999999999998</v>
      </c>
      <c r="AV98" s="72">
        <v>0.39</v>
      </c>
      <c r="AW98" s="72">
        <v>28.716000000000001</v>
      </c>
      <c r="AX98" s="12">
        <v>320.86099999999999</v>
      </c>
      <c r="AY98" s="72">
        <v>3.0840000000000001</v>
      </c>
      <c r="AZ98" s="72">
        <v>10.311</v>
      </c>
      <c r="BA98" s="12">
        <v>361.38299999999998</v>
      </c>
      <c r="BB98" s="72">
        <v>3.4740000000000002</v>
      </c>
      <c r="BC98" s="72">
        <v>10.308</v>
      </c>
      <c r="BD98" s="12">
        <v>117.584</v>
      </c>
      <c r="BE98" s="72">
        <v>1.1299999999999999</v>
      </c>
      <c r="BF98" s="72">
        <v>20.474</v>
      </c>
      <c r="BG98" s="12">
        <v>478.96699999999998</v>
      </c>
      <c r="BH98" s="72">
        <v>4.6040000000000001</v>
      </c>
      <c r="BI98" s="72">
        <v>8.48</v>
      </c>
      <c r="BJ98" s="12">
        <v>1594.9459999999999</v>
      </c>
      <c r="BK98" s="72">
        <v>15.332000000000001</v>
      </c>
      <c r="BL98" s="72">
        <v>3.7949999999999999</v>
      </c>
      <c r="BM98" s="12">
        <v>1560.67</v>
      </c>
      <c r="BN98" s="72">
        <v>15.002000000000001</v>
      </c>
      <c r="BO98" s="72">
        <v>2.76</v>
      </c>
      <c r="BP98" s="12">
        <v>3155.6149999999998</v>
      </c>
      <c r="BQ98" s="72">
        <v>30.334</v>
      </c>
      <c r="BR98" s="72">
        <v>1.47</v>
      </c>
      <c r="BS98" s="12">
        <v>3700.0259999999998</v>
      </c>
      <c r="BT98" s="72">
        <v>35.567</v>
      </c>
      <c r="BU98" s="72">
        <v>0.69799999999999995</v>
      </c>
      <c r="BV98" s="12">
        <v>10402.895</v>
      </c>
      <c r="BW98" s="72">
        <v>100</v>
      </c>
      <c r="BX98" s="72">
        <v>7.1999999999999995E-2</v>
      </c>
      <c r="BY98" s="13"/>
      <c r="BZ98" s="13"/>
    </row>
    <row r="99" spans="1:78" ht="12.75" customHeight="1">
      <c r="A99" s="122" t="s">
        <v>44</v>
      </c>
      <c r="B99" s="71" t="s">
        <v>44</v>
      </c>
      <c r="C99" s="71" t="s">
        <v>25</v>
      </c>
      <c r="D99" s="34">
        <v>45352</v>
      </c>
      <c r="E99" s="12">
        <v>3700.819</v>
      </c>
      <c r="F99" s="72">
        <v>35.354999999999997</v>
      </c>
      <c r="G99" s="72">
        <v>0.92500000000000004</v>
      </c>
      <c r="H99" s="12">
        <v>232.89500000000001</v>
      </c>
      <c r="I99" s="72">
        <v>2.2250000000000001</v>
      </c>
      <c r="J99" s="72">
        <v>20.12</v>
      </c>
      <c r="K99" s="12">
        <v>260.21100000000001</v>
      </c>
      <c r="L99" s="72">
        <v>2.4860000000000002</v>
      </c>
      <c r="M99" s="72">
        <v>13.461</v>
      </c>
      <c r="N99" s="12">
        <v>493.10599999999999</v>
      </c>
      <c r="O99" s="72">
        <v>4.7110000000000003</v>
      </c>
      <c r="P99" s="72">
        <v>8.5679999999999996</v>
      </c>
      <c r="Q99" s="12">
        <v>80.105999999999995</v>
      </c>
      <c r="R99" s="72">
        <v>0.76500000000000001</v>
      </c>
      <c r="S99" s="72">
        <v>30.106999999999999</v>
      </c>
      <c r="T99" s="12">
        <v>573.21299999999997</v>
      </c>
      <c r="U99" s="72">
        <v>5.476</v>
      </c>
      <c r="V99" s="72">
        <v>8.4410000000000007</v>
      </c>
      <c r="W99" s="12">
        <v>2190.2359999999999</v>
      </c>
      <c r="X99" s="72">
        <v>20.923999999999999</v>
      </c>
      <c r="Y99" s="72">
        <v>2.4009999999999998</v>
      </c>
      <c r="Z99" s="12">
        <v>2763.4479999999999</v>
      </c>
      <c r="AA99" s="72">
        <v>26.4</v>
      </c>
      <c r="AB99" s="72">
        <v>1.1950000000000001</v>
      </c>
      <c r="AC99" s="12">
        <v>6464.2669999999998</v>
      </c>
      <c r="AD99" s="72">
        <v>61.755000000000003</v>
      </c>
      <c r="AE99" s="72">
        <v>0.36</v>
      </c>
      <c r="AF99" s="12">
        <v>29.788</v>
      </c>
      <c r="AG99" s="72">
        <v>0.28499999999999998</v>
      </c>
      <c r="AH99" s="72">
        <v>56.048000000000002</v>
      </c>
      <c r="AI99" s="12">
        <v>218.334</v>
      </c>
      <c r="AJ99" s="72">
        <v>2.0859999999999999</v>
      </c>
      <c r="AK99" s="72">
        <v>8.6869999999999994</v>
      </c>
      <c r="AL99" s="12">
        <v>248.12200000000001</v>
      </c>
      <c r="AM99" s="72">
        <v>2.37</v>
      </c>
      <c r="AN99" s="72">
        <v>3.6379999999999999</v>
      </c>
      <c r="AO99" s="12">
        <v>6712.3890000000001</v>
      </c>
      <c r="AP99" s="72">
        <v>64.125</v>
      </c>
      <c r="AQ99" s="72">
        <v>0.29199999999999998</v>
      </c>
      <c r="AR99" s="12">
        <v>124.37</v>
      </c>
      <c r="AS99" s="72">
        <v>1.1879999999999999</v>
      </c>
      <c r="AT99" s="72">
        <v>24.847999999999999</v>
      </c>
      <c r="AU99" s="12">
        <v>18.536000000000001</v>
      </c>
      <c r="AV99" s="72">
        <v>0.17699999999999999</v>
      </c>
      <c r="AW99" s="72">
        <v>39.94</v>
      </c>
      <c r="AX99" s="12">
        <v>388.733</v>
      </c>
      <c r="AY99" s="72">
        <v>3.714</v>
      </c>
      <c r="AZ99" s="72">
        <v>10.675000000000001</v>
      </c>
      <c r="BA99" s="12">
        <v>407.26900000000001</v>
      </c>
      <c r="BB99" s="72">
        <v>3.891</v>
      </c>
      <c r="BC99" s="72">
        <v>10.45</v>
      </c>
      <c r="BD99" s="12">
        <v>92.387</v>
      </c>
      <c r="BE99" s="72">
        <v>0.88300000000000001</v>
      </c>
      <c r="BF99" s="72">
        <v>23.643999999999998</v>
      </c>
      <c r="BG99" s="12">
        <v>499.65600000000001</v>
      </c>
      <c r="BH99" s="72">
        <v>4.7729999999999997</v>
      </c>
      <c r="BI99" s="72">
        <v>10.895</v>
      </c>
      <c r="BJ99" s="12">
        <v>1547.2639999999999</v>
      </c>
      <c r="BK99" s="72">
        <v>14.781000000000001</v>
      </c>
      <c r="BL99" s="72">
        <v>3.5659999999999998</v>
      </c>
      <c r="BM99" s="12">
        <v>1583.9739999999999</v>
      </c>
      <c r="BN99" s="72">
        <v>15.132</v>
      </c>
      <c r="BO99" s="72">
        <v>2.9670000000000001</v>
      </c>
      <c r="BP99" s="12">
        <v>3131.2379999999998</v>
      </c>
      <c r="BQ99" s="72">
        <v>29.913</v>
      </c>
      <c r="BR99" s="72">
        <v>1.6679999999999999</v>
      </c>
      <c r="BS99" s="12">
        <v>3755.2640000000001</v>
      </c>
      <c r="BT99" s="72">
        <v>35.875</v>
      </c>
      <c r="BU99" s="72">
        <v>0.59299999999999997</v>
      </c>
      <c r="BV99" s="12">
        <v>10467.653</v>
      </c>
      <c r="BW99" s="72">
        <v>100</v>
      </c>
      <c r="BX99" s="72">
        <v>5.0999999999999997E-2</v>
      </c>
      <c r="BY99" s="13"/>
      <c r="BZ99" s="13"/>
    </row>
    <row r="100" spans="1:78" ht="12.75" customHeight="1">
      <c r="A100" s="122" t="s">
        <v>44</v>
      </c>
      <c r="B100" s="71" t="s">
        <v>44</v>
      </c>
      <c r="C100" s="71" t="s">
        <v>25</v>
      </c>
      <c r="D100" s="34">
        <v>45444</v>
      </c>
      <c r="E100" s="12">
        <v>3667.3180000000002</v>
      </c>
      <c r="F100" s="72">
        <v>34.832999999999998</v>
      </c>
      <c r="G100" s="72">
        <v>1.0229999999999999</v>
      </c>
      <c r="H100" s="12">
        <v>257.995</v>
      </c>
      <c r="I100" s="72">
        <v>2.4500000000000002</v>
      </c>
      <c r="J100" s="72">
        <v>13.093</v>
      </c>
      <c r="K100" s="12">
        <v>273.40899999999999</v>
      </c>
      <c r="L100" s="72">
        <v>2.597</v>
      </c>
      <c r="M100" s="72">
        <v>17.161999999999999</v>
      </c>
      <c r="N100" s="12">
        <v>531.404</v>
      </c>
      <c r="O100" s="72">
        <v>5.0469999999999997</v>
      </c>
      <c r="P100" s="72">
        <v>9.016</v>
      </c>
      <c r="Q100" s="12">
        <v>119.773</v>
      </c>
      <c r="R100" s="72">
        <v>1.1379999999999999</v>
      </c>
      <c r="S100" s="72">
        <v>20.137</v>
      </c>
      <c r="T100" s="12">
        <v>651.17700000000002</v>
      </c>
      <c r="U100" s="72">
        <v>6.1849999999999996</v>
      </c>
      <c r="V100" s="72">
        <v>7.85</v>
      </c>
      <c r="W100" s="12">
        <v>2240.346</v>
      </c>
      <c r="X100" s="72">
        <v>21.279</v>
      </c>
      <c r="Y100" s="72">
        <v>3.0310000000000001</v>
      </c>
      <c r="Z100" s="12">
        <v>2891.5239999999999</v>
      </c>
      <c r="AA100" s="72">
        <v>27.463999999999999</v>
      </c>
      <c r="AB100" s="72">
        <v>1.371</v>
      </c>
      <c r="AC100" s="12">
        <v>6558.8419999999996</v>
      </c>
      <c r="AD100" s="72">
        <v>62.296999999999997</v>
      </c>
      <c r="AE100" s="72">
        <v>0.41599999999999998</v>
      </c>
      <c r="AF100" s="12">
        <v>15.122999999999999</v>
      </c>
      <c r="AG100" s="72">
        <v>0.14399999999999999</v>
      </c>
      <c r="AH100" s="72">
        <v>57.348999999999997</v>
      </c>
      <c r="AI100" s="12">
        <v>222.221</v>
      </c>
      <c r="AJ100" s="72">
        <v>2.1110000000000002</v>
      </c>
      <c r="AK100" s="72">
        <v>5.492</v>
      </c>
      <c r="AL100" s="12">
        <v>237.34399999999999</v>
      </c>
      <c r="AM100" s="72">
        <v>2.254</v>
      </c>
      <c r="AN100" s="72">
        <v>3.5049999999999999</v>
      </c>
      <c r="AO100" s="12">
        <v>6796.1859999999997</v>
      </c>
      <c r="AP100" s="72">
        <v>64.552000000000007</v>
      </c>
      <c r="AQ100" s="72">
        <v>0.36699999999999999</v>
      </c>
      <c r="AR100" s="12">
        <v>90.888000000000005</v>
      </c>
      <c r="AS100" s="72">
        <v>0.86299999999999999</v>
      </c>
      <c r="AT100" s="72">
        <v>36.854999999999997</v>
      </c>
      <c r="AU100" s="12">
        <v>20.821999999999999</v>
      </c>
      <c r="AV100" s="72">
        <v>0.19800000000000001</v>
      </c>
      <c r="AW100" s="72">
        <v>51.694000000000003</v>
      </c>
      <c r="AX100" s="12">
        <v>339.79300000000001</v>
      </c>
      <c r="AY100" s="72">
        <v>3.2269999999999999</v>
      </c>
      <c r="AZ100" s="72">
        <v>12.073</v>
      </c>
      <c r="BA100" s="12">
        <v>360.61500000000001</v>
      </c>
      <c r="BB100" s="72">
        <v>3.4249999999999998</v>
      </c>
      <c r="BC100" s="72">
        <v>11.161</v>
      </c>
      <c r="BD100" s="12">
        <v>86.340999999999994</v>
      </c>
      <c r="BE100" s="72">
        <v>0.82</v>
      </c>
      <c r="BF100" s="72">
        <v>22.196000000000002</v>
      </c>
      <c r="BG100" s="12">
        <v>446.95499999999998</v>
      </c>
      <c r="BH100" s="72">
        <v>4.2450000000000001</v>
      </c>
      <c r="BI100" s="72">
        <v>9.3949999999999996</v>
      </c>
      <c r="BJ100" s="12">
        <v>1458.557</v>
      </c>
      <c r="BK100" s="72">
        <v>13.853999999999999</v>
      </c>
      <c r="BL100" s="72">
        <v>4.4989999999999997</v>
      </c>
      <c r="BM100" s="12">
        <v>1735.7159999999999</v>
      </c>
      <c r="BN100" s="72">
        <v>16.486000000000001</v>
      </c>
      <c r="BO100" s="72">
        <v>3.7010000000000001</v>
      </c>
      <c r="BP100" s="12">
        <v>3194.2730000000001</v>
      </c>
      <c r="BQ100" s="72">
        <v>30.34</v>
      </c>
      <c r="BR100" s="72">
        <v>1.786</v>
      </c>
      <c r="BS100" s="12">
        <v>3732.116</v>
      </c>
      <c r="BT100" s="72">
        <v>35.448</v>
      </c>
      <c r="BU100" s="72">
        <v>0.67</v>
      </c>
      <c r="BV100" s="12">
        <v>10528.302</v>
      </c>
      <c r="BW100" s="72">
        <v>100</v>
      </c>
      <c r="BX100" s="72">
        <v>4.9000000000000002E-2</v>
      </c>
      <c r="BY100" s="13"/>
      <c r="BZ100" s="13"/>
    </row>
    <row r="101" spans="1:78" ht="12.75" customHeight="1">
      <c r="A101" s="122" t="s">
        <v>44</v>
      </c>
      <c r="B101" s="71" t="s">
        <v>44</v>
      </c>
      <c r="C101" s="71" t="s">
        <v>25</v>
      </c>
      <c r="D101" s="34">
        <v>45536</v>
      </c>
      <c r="E101" s="12">
        <v>3722.2629999999999</v>
      </c>
      <c r="F101" s="72">
        <v>35.207000000000001</v>
      </c>
      <c r="G101" s="72">
        <v>1.0369999999999999</v>
      </c>
      <c r="H101" s="12">
        <v>171.51400000000001</v>
      </c>
      <c r="I101" s="72">
        <v>1.6220000000000001</v>
      </c>
      <c r="J101" s="72">
        <v>22.446999999999999</v>
      </c>
      <c r="K101" s="12">
        <v>198.39</v>
      </c>
      <c r="L101" s="72">
        <v>1.8759999999999999</v>
      </c>
      <c r="M101" s="72">
        <v>16.988</v>
      </c>
      <c r="N101" s="12">
        <v>369.904</v>
      </c>
      <c r="O101" s="72">
        <v>3.4990000000000001</v>
      </c>
      <c r="P101" s="72">
        <v>12.368</v>
      </c>
      <c r="Q101" s="12">
        <v>69.212000000000003</v>
      </c>
      <c r="R101" s="72">
        <v>0.65500000000000003</v>
      </c>
      <c r="S101" s="72">
        <v>31.751000000000001</v>
      </c>
      <c r="T101" s="12">
        <v>439.11599999999999</v>
      </c>
      <c r="U101" s="72">
        <v>4.1529999999999996</v>
      </c>
      <c r="V101" s="72">
        <v>9.5250000000000004</v>
      </c>
      <c r="W101" s="12">
        <v>2415.3910000000001</v>
      </c>
      <c r="X101" s="72">
        <v>22.846</v>
      </c>
      <c r="Y101" s="72">
        <v>1.887</v>
      </c>
      <c r="Z101" s="12">
        <v>2854.5070000000001</v>
      </c>
      <c r="AA101" s="72">
        <v>26.998999999999999</v>
      </c>
      <c r="AB101" s="72">
        <v>1.1180000000000001</v>
      </c>
      <c r="AC101" s="12">
        <v>6576.77</v>
      </c>
      <c r="AD101" s="72">
        <v>62.206000000000003</v>
      </c>
      <c r="AE101" s="72">
        <v>0.433</v>
      </c>
      <c r="AF101" s="12">
        <v>37.652999999999999</v>
      </c>
      <c r="AG101" s="72">
        <v>0.35599999999999998</v>
      </c>
      <c r="AH101" s="72">
        <v>41.472999999999999</v>
      </c>
      <c r="AI101" s="12">
        <v>200.048</v>
      </c>
      <c r="AJ101" s="72">
        <v>1.8919999999999999</v>
      </c>
      <c r="AK101" s="72">
        <v>7.8879999999999999</v>
      </c>
      <c r="AL101" s="12">
        <v>237.70099999999999</v>
      </c>
      <c r="AM101" s="72">
        <v>2.2480000000000002</v>
      </c>
      <c r="AN101" s="72">
        <v>3.5619999999999998</v>
      </c>
      <c r="AO101" s="12">
        <v>6814.4709999999995</v>
      </c>
      <c r="AP101" s="72">
        <v>64.453999999999994</v>
      </c>
      <c r="AQ101" s="72">
        <v>0.42499999999999999</v>
      </c>
      <c r="AR101" s="12">
        <v>106.48699999999999</v>
      </c>
      <c r="AS101" s="72">
        <v>1.0069999999999999</v>
      </c>
      <c r="AT101" s="72">
        <v>22.64</v>
      </c>
      <c r="AU101" s="12">
        <v>45.398000000000003</v>
      </c>
      <c r="AV101" s="72">
        <v>0.42899999999999999</v>
      </c>
      <c r="AW101" s="72">
        <v>35.639000000000003</v>
      </c>
      <c r="AX101" s="12">
        <v>294.80599999999998</v>
      </c>
      <c r="AY101" s="72">
        <v>2.7879999999999998</v>
      </c>
      <c r="AZ101" s="72">
        <v>14.326000000000001</v>
      </c>
      <c r="BA101" s="12">
        <v>340.20299999999997</v>
      </c>
      <c r="BB101" s="72">
        <v>3.218</v>
      </c>
      <c r="BC101" s="72">
        <v>12.448</v>
      </c>
      <c r="BD101" s="12">
        <v>87.194000000000003</v>
      </c>
      <c r="BE101" s="72">
        <v>0.82499999999999996</v>
      </c>
      <c r="BF101" s="72">
        <v>27.14</v>
      </c>
      <c r="BG101" s="12">
        <v>427.39699999999999</v>
      </c>
      <c r="BH101" s="72">
        <v>4.0430000000000001</v>
      </c>
      <c r="BI101" s="72">
        <v>10.257999999999999</v>
      </c>
      <c r="BJ101" s="12">
        <v>1641.37</v>
      </c>
      <c r="BK101" s="72">
        <v>15.525</v>
      </c>
      <c r="BL101" s="72">
        <v>3.6110000000000002</v>
      </c>
      <c r="BM101" s="12">
        <v>1582.837</v>
      </c>
      <c r="BN101" s="72">
        <v>14.971</v>
      </c>
      <c r="BO101" s="72">
        <v>4.0739999999999998</v>
      </c>
      <c r="BP101" s="12">
        <v>3224.2080000000001</v>
      </c>
      <c r="BQ101" s="72">
        <v>30.495999999999999</v>
      </c>
      <c r="BR101" s="72">
        <v>1.4610000000000001</v>
      </c>
      <c r="BS101" s="12">
        <v>3758.0920000000001</v>
      </c>
      <c r="BT101" s="72">
        <v>35.545999999999999</v>
      </c>
      <c r="BU101" s="72">
        <v>0.8</v>
      </c>
      <c r="BV101" s="12">
        <v>10572.563</v>
      </c>
      <c r="BW101" s="72">
        <v>100</v>
      </c>
      <c r="BX101" s="72">
        <v>6.0999999999999999E-2</v>
      </c>
      <c r="BY101" s="13"/>
      <c r="BZ101" s="13"/>
    </row>
    <row r="102" spans="1:78" ht="12.75" customHeight="1">
      <c r="A102" s="122" t="s">
        <v>44</v>
      </c>
      <c r="B102" s="71" t="s">
        <v>44</v>
      </c>
      <c r="C102" s="71" t="s">
        <v>25</v>
      </c>
      <c r="D102" s="34">
        <v>45627</v>
      </c>
      <c r="E102" s="12">
        <v>3734.654</v>
      </c>
      <c r="F102" s="72">
        <v>35.152000000000001</v>
      </c>
      <c r="G102" s="72">
        <v>1.3859999999999999</v>
      </c>
      <c r="H102" s="12">
        <v>257.20800000000003</v>
      </c>
      <c r="I102" s="72">
        <v>2.4209999999999998</v>
      </c>
      <c r="J102" s="72">
        <v>13.127000000000001</v>
      </c>
      <c r="K102" s="12">
        <v>223.898</v>
      </c>
      <c r="L102" s="72">
        <v>2.1070000000000002</v>
      </c>
      <c r="M102" s="72">
        <v>16.024999999999999</v>
      </c>
      <c r="N102" s="12">
        <v>481.10599999999999</v>
      </c>
      <c r="O102" s="72">
        <v>4.5279999999999996</v>
      </c>
      <c r="P102" s="72">
        <v>8.0129999999999999</v>
      </c>
      <c r="Q102" s="12">
        <v>92.766999999999996</v>
      </c>
      <c r="R102" s="72">
        <v>0.873</v>
      </c>
      <c r="S102" s="72">
        <v>22.670999999999999</v>
      </c>
      <c r="T102" s="12">
        <v>573.87400000000002</v>
      </c>
      <c r="U102" s="72">
        <v>5.4009999999999998</v>
      </c>
      <c r="V102" s="72">
        <v>6.8470000000000004</v>
      </c>
      <c r="W102" s="12">
        <v>2332.4520000000002</v>
      </c>
      <c r="X102" s="72">
        <v>21.954000000000001</v>
      </c>
      <c r="Y102" s="72">
        <v>2.4510000000000001</v>
      </c>
      <c r="Z102" s="12">
        <v>2906.326</v>
      </c>
      <c r="AA102" s="72">
        <v>27.355</v>
      </c>
      <c r="AB102" s="72">
        <v>1.2809999999999999</v>
      </c>
      <c r="AC102" s="12">
        <v>6640.9790000000003</v>
      </c>
      <c r="AD102" s="72">
        <v>62.506999999999998</v>
      </c>
      <c r="AE102" s="72">
        <v>0.39200000000000002</v>
      </c>
      <c r="AF102" s="12">
        <v>17.832999999999998</v>
      </c>
      <c r="AG102" s="72">
        <v>0.16800000000000001</v>
      </c>
      <c r="AH102" s="72">
        <v>50.823999999999998</v>
      </c>
      <c r="AI102" s="12">
        <v>202.8</v>
      </c>
      <c r="AJ102" s="72">
        <v>1.909</v>
      </c>
      <c r="AK102" s="72">
        <v>4.8600000000000003</v>
      </c>
      <c r="AL102" s="12">
        <v>220.63300000000001</v>
      </c>
      <c r="AM102" s="72">
        <v>2.077</v>
      </c>
      <c r="AN102" s="72">
        <v>3.403</v>
      </c>
      <c r="AO102" s="12">
        <v>6861.6120000000001</v>
      </c>
      <c r="AP102" s="72">
        <v>64.582999999999998</v>
      </c>
      <c r="AQ102" s="72">
        <v>0.35599999999999998</v>
      </c>
      <c r="AR102" s="12">
        <v>75.921000000000006</v>
      </c>
      <c r="AS102" s="72">
        <v>0.71499999999999997</v>
      </c>
      <c r="AT102" s="72">
        <v>21.189</v>
      </c>
      <c r="AU102" s="12">
        <v>64.56</v>
      </c>
      <c r="AV102" s="72">
        <v>0.60799999999999998</v>
      </c>
      <c r="AW102" s="72">
        <v>28.42</v>
      </c>
      <c r="AX102" s="12">
        <v>228.94399999999999</v>
      </c>
      <c r="AY102" s="72">
        <v>2.1549999999999998</v>
      </c>
      <c r="AZ102" s="72">
        <v>13.685</v>
      </c>
      <c r="BA102" s="12">
        <v>293.505</v>
      </c>
      <c r="BB102" s="72">
        <v>2.7629999999999999</v>
      </c>
      <c r="BC102" s="72">
        <v>11.12</v>
      </c>
      <c r="BD102" s="12">
        <v>91.516999999999996</v>
      </c>
      <c r="BE102" s="72">
        <v>0.86099999999999999</v>
      </c>
      <c r="BF102" s="72">
        <v>22.175999999999998</v>
      </c>
      <c r="BG102" s="12">
        <v>385.02199999999999</v>
      </c>
      <c r="BH102" s="72">
        <v>3.6240000000000001</v>
      </c>
      <c r="BI102" s="72">
        <v>9.7469999999999999</v>
      </c>
      <c r="BJ102" s="12">
        <v>1632.261</v>
      </c>
      <c r="BK102" s="72">
        <v>15.363</v>
      </c>
      <c r="BL102" s="72">
        <v>4.1539999999999999</v>
      </c>
      <c r="BM102" s="12">
        <v>1669.6110000000001</v>
      </c>
      <c r="BN102" s="72">
        <v>15.715</v>
      </c>
      <c r="BO102" s="72">
        <v>3.9689999999999999</v>
      </c>
      <c r="BP102" s="12">
        <v>3301.8719999999998</v>
      </c>
      <c r="BQ102" s="72">
        <v>31.077999999999999</v>
      </c>
      <c r="BR102" s="72">
        <v>1.556</v>
      </c>
      <c r="BS102" s="12">
        <v>3762.8150000000001</v>
      </c>
      <c r="BT102" s="72">
        <v>35.417000000000002</v>
      </c>
      <c r="BU102" s="72">
        <v>0.66100000000000003</v>
      </c>
      <c r="BV102" s="12">
        <v>10624.428</v>
      </c>
      <c r="BW102" s="72">
        <v>100</v>
      </c>
      <c r="BX102" s="72">
        <v>5.0999999999999997E-2</v>
      </c>
      <c r="BY102" s="13"/>
      <c r="BZ102" s="13"/>
    </row>
    <row r="103" spans="1:78" ht="12.75" customHeight="1">
      <c r="A103" s="122" t="s">
        <v>44</v>
      </c>
      <c r="B103" s="71" t="s">
        <v>44</v>
      </c>
      <c r="C103" s="71" t="s">
        <v>25</v>
      </c>
      <c r="D103" s="34">
        <v>45717</v>
      </c>
      <c r="E103" s="12">
        <v>3743.6179999999999</v>
      </c>
      <c r="F103" s="72">
        <v>35.088999999999999</v>
      </c>
      <c r="G103" s="72">
        <v>1.145</v>
      </c>
      <c r="H103" s="12">
        <v>211.96600000000001</v>
      </c>
      <c r="I103" s="72">
        <v>1.9870000000000001</v>
      </c>
      <c r="J103" s="72">
        <v>16.943999999999999</v>
      </c>
      <c r="K103" s="12">
        <v>197.51300000000001</v>
      </c>
      <c r="L103" s="72">
        <v>1.851</v>
      </c>
      <c r="M103" s="72">
        <v>15.988</v>
      </c>
      <c r="N103" s="12">
        <v>409.47899999999998</v>
      </c>
      <c r="O103" s="72">
        <v>3.8380000000000001</v>
      </c>
      <c r="P103" s="72">
        <v>13.022</v>
      </c>
      <c r="Q103" s="12">
        <v>54.603000000000002</v>
      </c>
      <c r="R103" s="72">
        <v>0.51200000000000001</v>
      </c>
      <c r="S103" s="72">
        <v>29.690999999999999</v>
      </c>
      <c r="T103" s="12">
        <v>464.08199999999999</v>
      </c>
      <c r="U103" s="72">
        <v>4.3499999999999996</v>
      </c>
      <c r="V103" s="72">
        <v>12.794</v>
      </c>
      <c r="W103" s="12">
        <v>2404.194</v>
      </c>
      <c r="X103" s="72">
        <v>22.533999999999999</v>
      </c>
      <c r="Y103" s="72">
        <v>2.8410000000000002</v>
      </c>
      <c r="Z103" s="12">
        <v>2868.2759999999998</v>
      </c>
      <c r="AA103" s="72">
        <v>26.884</v>
      </c>
      <c r="AB103" s="72">
        <v>1.163</v>
      </c>
      <c r="AC103" s="12">
        <v>6611.8940000000002</v>
      </c>
      <c r="AD103" s="72">
        <v>61.972999999999999</v>
      </c>
      <c r="AE103" s="72">
        <v>0.378</v>
      </c>
      <c r="AF103" s="12">
        <v>37.375999999999998</v>
      </c>
      <c r="AG103" s="72">
        <v>0.35</v>
      </c>
      <c r="AH103" s="72">
        <v>42</v>
      </c>
      <c r="AI103" s="12">
        <v>233.916</v>
      </c>
      <c r="AJ103" s="72">
        <v>2.1920000000000002</v>
      </c>
      <c r="AK103" s="72">
        <v>6.9189999999999996</v>
      </c>
      <c r="AL103" s="12">
        <v>271.29199999999997</v>
      </c>
      <c r="AM103" s="72">
        <v>2.5430000000000001</v>
      </c>
      <c r="AN103" s="72">
        <v>2.5049999999999999</v>
      </c>
      <c r="AO103" s="12">
        <v>6883.1859999999997</v>
      </c>
      <c r="AP103" s="72">
        <v>64.515000000000001</v>
      </c>
      <c r="AQ103" s="72">
        <v>0.379</v>
      </c>
      <c r="AR103" s="12">
        <v>81.52</v>
      </c>
      <c r="AS103" s="72">
        <v>0.76400000000000001</v>
      </c>
      <c r="AT103" s="72">
        <v>23.428000000000001</v>
      </c>
      <c r="AU103" s="12">
        <v>52.966000000000001</v>
      </c>
      <c r="AV103" s="72">
        <v>0.496</v>
      </c>
      <c r="AW103" s="72">
        <v>38.670999999999999</v>
      </c>
      <c r="AX103" s="12">
        <v>292.54700000000003</v>
      </c>
      <c r="AY103" s="72">
        <v>2.742</v>
      </c>
      <c r="AZ103" s="72">
        <v>13.487</v>
      </c>
      <c r="BA103" s="12">
        <v>345.51299999999998</v>
      </c>
      <c r="BB103" s="72">
        <v>3.238</v>
      </c>
      <c r="BC103" s="72">
        <v>11.999000000000001</v>
      </c>
      <c r="BD103" s="12">
        <v>115.34699999999999</v>
      </c>
      <c r="BE103" s="72">
        <v>1.081</v>
      </c>
      <c r="BF103" s="72">
        <v>20.053999999999998</v>
      </c>
      <c r="BG103" s="12">
        <v>460.86</v>
      </c>
      <c r="BH103" s="72">
        <v>4.32</v>
      </c>
      <c r="BI103" s="72">
        <v>10.096</v>
      </c>
      <c r="BJ103" s="12">
        <v>1665.1880000000001</v>
      </c>
      <c r="BK103" s="72">
        <v>15.608000000000001</v>
      </c>
      <c r="BL103" s="72">
        <v>5.0970000000000004</v>
      </c>
      <c r="BM103" s="12">
        <v>1578.298</v>
      </c>
      <c r="BN103" s="72">
        <v>14.792999999999999</v>
      </c>
      <c r="BO103" s="72">
        <v>3.5350000000000001</v>
      </c>
      <c r="BP103" s="12">
        <v>3243.4859999999999</v>
      </c>
      <c r="BQ103" s="72">
        <v>30.401</v>
      </c>
      <c r="BR103" s="72">
        <v>1.762</v>
      </c>
      <c r="BS103" s="12">
        <v>3785.8649999999998</v>
      </c>
      <c r="BT103" s="72">
        <v>35.484999999999999</v>
      </c>
      <c r="BU103" s="72">
        <v>0.71399999999999997</v>
      </c>
      <c r="BV103" s="12">
        <v>10669.052</v>
      </c>
      <c r="BW103" s="72">
        <v>100</v>
      </c>
      <c r="BX103" s="72">
        <v>5.8000000000000003E-2</v>
      </c>
      <c r="BY103" s="13"/>
      <c r="BZ103" s="13"/>
    </row>
    <row r="104" spans="1:78" ht="12.75" customHeight="1">
      <c r="A104" s="122" t="s">
        <v>44</v>
      </c>
      <c r="B104" s="71" t="s">
        <v>44</v>
      </c>
      <c r="C104" s="71" t="s">
        <v>25</v>
      </c>
      <c r="D104" s="34">
        <v>45809</v>
      </c>
      <c r="E104" s="12">
        <v>3825.7159999999999</v>
      </c>
      <c r="F104" s="72">
        <v>35.707999999999998</v>
      </c>
      <c r="G104" s="72">
        <v>0.94299999999999995</v>
      </c>
      <c r="H104" s="12">
        <v>267.49599999999998</v>
      </c>
      <c r="I104" s="72">
        <v>2.4969999999999999</v>
      </c>
      <c r="J104" s="72">
        <v>15.064</v>
      </c>
      <c r="K104" s="12">
        <v>223.608</v>
      </c>
      <c r="L104" s="72">
        <v>2.0870000000000002</v>
      </c>
      <c r="M104" s="72">
        <v>17.234000000000002</v>
      </c>
      <c r="N104" s="12">
        <v>491.10399999999998</v>
      </c>
      <c r="O104" s="72">
        <v>4.5839999999999996</v>
      </c>
      <c r="P104" s="72">
        <v>10.445</v>
      </c>
      <c r="Q104" s="12">
        <v>37.305</v>
      </c>
      <c r="R104" s="72">
        <v>0.34799999999999998</v>
      </c>
      <c r="S104" s="72">
        <v>28.658999999999999</v>
      </c>
      <c r="T104" s="12">
        <v>528.40899999999999</v>
      </c>
      <c r="U104" s="72">
        <v>4.9320000000000004</v>
      </c>
      <c r="V104" s="72">
        <v>9.8859999999999992</v>
      </c>
      <c r="W104" s="12">
        <v>2369.4960000000001</v>
      </c>
      <c r="X104" s="72">
        <v>22.116</v>
      </c>
      <c r="Y104" s="72">
        <v>2.4009999999999998</v>
      </c>
      <c r="Z104" s="12">
        <v>2897.9050000000002</v>
      </c>
      <c r="AA104" s="72">
        <v>27.047999999999998</v>
      </c>
      <c r="AB104" s="72">
        <v>1.383</v>
      </c>
      <c r="AC104" s="12">
        <v>6723.6210000000001</v>
      </c>
      <c r="AD104" s="72">
        <v>62.756</v>
      </c>
      <c r="AE104" s="72">
        <v>0.38400000000000001</v>
      </c>
      <c r="AF104" s="12">
        <v>13.593</v>
      </c>
      <c r="AG104" s="72">
        <v>0.127</v>
      </c>
      <c r="AH104" s="72">
        <v>59.512</v>
      </c>
      <c r="AI104" s="12">
        <v>231.23099999999999</v>
      </c>
      <c r="AJ104" s="72">
        <v>2.1579999999999999</v>
      </c>
      <c r="AK104" s="72">
        <v>3.9929999999999999</v>
      </c>
      <c r="AL104" s="12">
        <v>244.82400000000001</v>
      </c>
      <c r="AM104" s="72">
        <v>2.2850000000000001</v>
      </c>
      <c r="AN104" s="72">
        <v>2.7170000000000001</v>
      </c>
      <c r="AO104" s="12">
        <v>6968.4449999999997</v>
      </c>
      <c r="AP104" s="72">
        <v>65.040999999999997</v>
      </c>
      <c r="AQ104" s="72">
        <v>0.36</v>
      </c>
      <c r="AR104" s="12">
        <v>101.70399999999999</v>
      </c>
      <c r="AS104" s="72">
        <v>0.94899999999999995</v>
      </c>
      <c r="AT104" s="72">
        <v>23.876000000000001</v>
      </c>
      <c r="AU104" s="12">
        <v>20.710999999999999</v>
      </c>
      <c r="AV104" s="72">
        <v>0.193</v>
      </c>
      <c r="AW104" s="72">
        <v>40.402999999999999</v>
      </c>
      <c r="AX104" s="12">
        <v>349.14299999999997</v>
      </c>
      <c r="AY104" s="72">
        <v>3.2589999999999999</v>
      </c>
      <c r="AZ104" s="72">
        <v>11.558</v>
      </c>
      <c r="BA104" s="12">
        <v>369.85399999999998</v>
      </c>
      <c r="BB104" s="72">
        <v>3.452</v>
      </c>
      <c r="BC104" s="72">
        <v>10.736000000000001</v>
      </c>
      <c r="BD104" s="12">
        <v>46.790999999999997</v>
      </c>
      <c r="BE104" s="72">
        <v>0.437</v>
      </c>
      <c r="BF104" s="72">
        <v>31.414000000000001</v>
      </c>
      <c r="BG104" s="12">
        <v>416.64600000000002</v>
      </c>
      <c r="BH104" s="72">
        <v>3.8889999999999998</v>
      </c>
      <c r="BI104" s="72">
        <v>8.6760000000000002</v>
      </c>
      <c r="BJ104" s="12">
        <v>1430.595</v>
      </c>
      <c r="BK104" s="72">
        <v>13.353</v>
      </c>
      <c r="BL104" s="72">
        <v>5.1360000000000001</v>
      </c>
      <c r="BM104" s="12">
        <v>1796.4780000000001</v>
      </c>
      <c r="BN104" s="72">
        <v>16.768000000000001</v>
      </c>
      <c r="BO104" s="72">
        <v>2.4689999999999999</v>
      </c>
      <c r="BP104" s="12">
        <v>3227.0729999999999</v>
      </c>
      <c r="BQ104" s="72">
        <v>30.120999999999999</v>
      </c>
      <c r="BR104" s="72">
        <v>1.655</v>
      </c>
      <c r="BS104" s="12">
        <v>3745.422</v>
      </c>
      <c r="BT104" s="72">
        <v>34.959000000000003</v>
      </c>
      <c r="BU104" s="72">
        <v>0.71199999999999997</v>
      </c>
      <c r="BV104" s="12">
        <v>10713.867</v>
      </c>
      <c r="BW104" s="72">
        <v>100</v>
      </c>
      <c r="BX104" s="72">
        <v>7.2999999999999995E-2</v>
      </c>
      <c r="BY104" s="13"/>
      <c r="BZ104" s="13"/>
    </row>
    <row r="105" spans="1:78" ht="12.75" customHeight="1">
      <c r="A105" s="122" t="s">
        <v>44</v>
      </c>
      <c r="B105" s="71" t="s">
        <v>44</v>
      </c>
      <c r="C105" s="71" t="s">
        <v>25</v>
      </c>
      <c r="D105" s="34">
        <v>45901</v>
      </c>
      <c r="E105" s="12">
        <v>3868.2559999999999</v>
      </c>
      <c r="F105" s="72">
        <v>35.948999999999998</v>
      </c>
      <c r="G105" s="72">
        <v>0.93400000000000005</v>
      </c>
      <c r="H105" s="12">
        <v>215.732</v>
      </c>
      <c r="I105" s="72">
        <v>2.0049999999999999</v>
      </c>
      <c r="J105" s="72">
        <v>15.678000000000001</v>
      </c>
      <c r="K105" s="12">
        <v>191.42099999999999</v>
      </c>
      <c r="L105" s="72">
        <v>1.7789999999999999</v>
      </c>
      <c r="M105" s="72">
        <v>20.352</v>
      </c>
      <c r="N105" s="12">
        <v>407.15300000000002</v>
      </c>
      <c r="O105" s="72">
        <v>3.7839999999999998</v>
      </c>
      <c r="P105" s="72">
        <v>13.65</v>
      </c>
      <c r="Q105" s="12">
        <v>54.389000000000003</v>
      </c>
      <c r="R105" s="72">
        <v>0.505</v>
      </c>
      <c r="S105" s="72">
        <v>38.497</v>
      </c>
      <c r="T105" s="12">
        <v>461.54300000000001</v>
      </c>
      <c r="U105" s="72">
        <v>4.2889999999999997</v>
      </c>
      <c r="V105" s="72">
        <v>12.336</v>
      </c>
      <c r="W105" s="12">
        <v>2383.6019999999999</v>
      </c>
      <c r="X105" s="72">
        <v>22.152000000000001</v>
      </c>
      <c r="Y105" s="72">
        <v>2.819</v>
      </c>
      <c r="Z105" s="12">
        <v>2845.1439999999998</v>
      </c>
      <c r="AA105" s="72">
        <v>26.440999999999999</v>
      </c>
      <c r="AB105" s="72">
        <v>1.05</v>
      </c>
      <c r="AC105" s="12">
        <v>6713.4</v>
      </c>
      <c r="AD105" s="72">
        <v>62.39</v>
      </c>
      <c r="AE105" s="72">
        <v>0.42699999999999999</v>
      </c>
      <c r="AF105" s="12">
        <v>24.34</v>
      </c>
      <c r="AG105" s="72">
        <v>0.22600000000000001</v>
      </c>
      <c r="AH105" s="72">
        <v>73.61</v>
      </c>
      <c r="AI105" s="12">
        <v>226.255</v>
      </c>
      <c r="AJ105" s="72">
        <v>2.1030000000000002</v>
      </c>
      <c r="AK105" s="72">
        <v>6.9269999999999996</v>
      </c>
      <c r="AL105" s="12">
        <v>250.595</v>
      </c>
      <c r="AM105" s="72">
        <v>2.3290000000000002</v>
      </c>
      <c r="AN105" s="72">
        <v>3.8290000000000002</v>
      </c>
      <c r="AO105" s="12">
        <v>6963.9949999999999</v>
      </c>
      <c r="AP105" s="72">
        <v>64.718999999999994</v>
      </c>
      <c r="AQ105" s="72">
        <v>0.34499999999999997</v>
      </c>
      <c r="AR105" s="12">
        <v>91.119</v>
      </c>
      <c r="AS105" s="72">
        <v>0.84699999999999998</v>
      </c>
      <c r="AT105" s="72">
        <v>24.803999999999998</v>
      </c>
      <c r="AU105" s="12">
        <v>44.244</v>
      </c>
      <c r="AV105" s="72">
        <v>0.41099999999999998</v>
      </c>
      <c r="AW105" s="72">
        <v>39.313000000000002</v>
      </c>
      <c r="AX105" s="12">
        <v>241.185</v>
      </c>
      <c r="AY105" s="72">
        <v>2.2410000000000001</v>
      </c>
      <c r="AZ105" s="72">
        <v>18.099</v>
      </c>
      <c r="BA105" s="12">
        <v>285.42899999999997</v>
      </c>
      <c r="BB105" s="72">
        <v>2.653</v>
      </c>
      <c r="BC105" s="72">
        <v>15.316000000000001</v>
      </c>
      <c r="BD105" s="12">
        <v>85.563000000000002</v>
      </c>
      <c r="BE105" s="72">
        <v>0.79500000000000004</v>
      </c>
      <c r="BF105" s="72">
        <v>30.445</v>
      </c>
      <c r="BG105" s="12">
        <v>370.99200000000002</v>
      </c>
      <c r="BH105" s="72">
        <v>3.448</v>
      </c>
      <c r="BI105" s="72">
        <v>13.183</v>
      </c>
      <c r="BJ105" s="12">
        <v>1565.6289999999999</v>
      </c>
      <c r="BK105" s="72">
        <v>14.55</v>
      </c>
      <c r="BL105" s="72">
        <v>4.7380000000000004</v>
      </c>
      <c r="BM105" s="12">
        <v>1768.566</v>
      </c>
      <c r="BN105" s="72">
        <v>16.436</v>
      </c>
      <c r="BO105" s="72">
        <v>3.1150000000000002</v>
      </c>
      <c r="BP105" s="12">
        <v>3334.1950000000002</v>
      </c>
      <c r="BQ105" s="72">
        <v>30.986000000000001</v>
      </c>
      <c r="BR105" s="72">
        <v>1.5289999999999999</v>
      </c>
      <c r="BS105" s="12">
        <v>3796.306</v>
      </c>
      <c r="BT105" s="72">
        <v>35.280999999999999</v>
      </c>
      <c r="BU105" s="72">
        <v>0.97499999999999998</v>
      </c>
      <c r="BV105" s="12">
        <v>10760.3</v>
      </c>
      <c r="BW105" s="72">
        <v>100</v>
      </c>
      <c r="BX105" s="72">
        <v>0.22500000000000001</v>
      </c>
      <c r="BY105" s="13"/>
      <c r="BZ105" s="13"/>
    </row>
    <row r="106" spans="1:78" ht="12.75" customHeight="1">
      <c r="A106" s="122" t="s">
        <v>44</v>
      </c>
      <c r="B106" s="71" t="s">
        <v>44</v>
      </c>
      <c r="C106" s="71" t="s">
        <v>25</v>
      </c>
      <c r="D106" s="34">
        <v>45992</v>
      </c>
      <c r="E106" s="12">
        <v>3849.203</v>
      </c>
      <c r="F106" s="72">
        <v>35.564</v>
      </c>
      <c r="G106" s="72">
        <v>1.0109999999999999</v>
      </c>
      <c r="H106" s="12">
        <v>180.71299999999999</v>
      </c>
      <c r="I106" s="72">
        <v>1.67</v>
      </c>
      <c r="J106" s="72">
        <v>16.486999999999998</v>
      </c>
      <c r="K106" s="12">
        <v>217.83199999999999</v>
      </c>
      <c r="L106" s="72">
        <v>2.0129999999999999</v>
      </c>
      <c r="M106" s="72">
        <v>21.553999999999998</v>
      </c>
      <c r="N106" s="12">
        <v>398.54500000000002</v>
      </c>
      <c r="O106" s="72">
        <v>3.6819999999999999</v>
      </c>
      <c r="P106" s="72">
        <v>13.346</v>
      </c>
      <c r="Q106" s="12">
        <v>66.326999999999998</v>
      </c>
      <c r="R106" s="72">
        <v>0.61299999999999999</v>
      </c>
      <c r="S106" s="72">
        <v>35.597000000000001</v>
      </c>
      <c r="T106" s="12">
        <v>464.87200000000001</v>
      </c>
      <c r="U106" s="72">
        <v>4.2949999999999999</v>
      </c>
      <c r="V106" s="72">
        <v>11.109</v>
      </c>
      <c r="W106" s="12">
        <v>2439.498</v>
      </c>
      <c r="X106" s="72">
        <v>22.54</v>
      </c>
      <c r="Y106" s="72">
        <v>2.3849999999999998</v>
      </c>
      <c r="Z106" s="12">
        <v>2904.37</v>
      </c>
      <c r="AA106" s="72">
        <v>26.835000000000001</v>
      </c>
      <c r="AB106" s="72">
        <v>1.27</v>
      </c>
      <c r="AC106" s="12">
        <v>6753.5730000000003</v>
      </c>
      <c r="AD106" s="72">
        <v>62.399000000000001</v>
      </c>
      <c r="AE106" s="72">
        <v>0.42099999999999999</v>
      </c>
      <c r="AF106" s="12">
        <v>13.852</v>
      </c>
      <c r="AG106" s="72">
        <v>0.128</v>
      </c>
      <c r="AH106" s="72">
        <v>61.106000000000002</v>
      </c>
      <c r="AI106" s="12">
        <v>216.55699999999999</v>
      </c>
      <c r="AJ106" s="72">
        <v>2.0009999999999999</v>
      </c>
      <c r="AK106" s="72">
        <v>5.3840000000000003</v>
      </c>
      <c r="AL106" s="12">
        <v>230.40899999999999</v>
      </c>
      <c r="AM106" s="72">
        <v>2.129</v>
      </c>
      <c r="AN106" s="72">
        <v>4.18</v>
      </c>
      <c r="AO106" s="12">
        <v>6983.9830000000002</v>
      </c>
      <c r="AP106" s="72">
        <v>64.528000000000006</v>
      </c>
      <c r="AQ106" s="72">
        <v>0.38100000000000001</v>
      </c>
      <c r="AR106" s="12">
        <v>110.876</v>
      </c>
      <c r="AS106" s="72">
        <v>1.024</v>
      </c>
      <c r="AT106" s="72">
        <v>21.337</v>
      </c>
      <c r="AU106" s="12">
        <v>58.213000000000001</v>
      </c>
      <c r="AV106" s="72">
        <v>0.53800000000000003</v>
      </c>
      <c r="AW106" s="72">
        <v>56.418999999999997</v>
      </c>
      <c r="AX106" s="12">
        <v>184.92400000000001</v>
      </c>
      <c r="AY106" s="72">
        <v>1.7090000000000001</v>
      </c>
      <c r="AZ106" s="72">
        <v>22.137</v>
      </c>
      <c r="BA106" s="12">
        <v>243.137</v>
      </c>
      <c r="BB106" s="72">
        <v>2.246</v>
      </c>
      <c r="BC106" s="72">
        <v>20.777000000000001</v>
      </c>
      <c r="BD106" s="12">
        <v>115.07</v>
      </c>
      <c r="BE106" s="72">
        <v>1.0629999999999999</v>
      </c>
      <c r="BF106" s="72">
        <v>31.016999999999999</v>
      </c>
      <c r="BG106" s="12">
        <v>358.20699999999999</v>
      </c>
      <c r="BH106" s="72">
        <v>3.31</v>
      </c>
      <c r="BI106" s="72">
        <v>13.275</v>
      </c>
      <c r="BJ106" s="12">
        <v>1481.3009999999999</v>
      </c>
      <c r="BK106" s="72">
        <v>13.686</v>
      </c>
      <c r="BL106" s="72">
        <v>5.8419999999999996</v>
      </c>
      <c r="BM106" s="12">
        <v>1888.8340000000001</v>
      </c>
      <c r="BN106" s="72">
        <v>17.452000000000002</v>
      </c>
      <c r="BO106" s="72">
        <v>4.181</v>
      </c>
      <c r="BP106" s="12">
        <v>3370.134</v>
      </c>
      <c r="BQ106" s="72">
        <v>31.138000000000002</v>
      </c>
      <c r="BR106" s="72">
        <v>1.853</v>
      </c>
      <c r="BS106" s="12">
        <v>3839.2179999999998</v>
      </c>
      <c r="BT106" s="72">
        <v>35.472000000000001</v>
      </c>
      <c r="BU106" s="72">
        <v>0.71</v>
      </c>
      <c r="BV106" s="12">
        <v>10823.2</v>
      </c>
      <c r="BW106" s="72">
        <v>100</v>
      </c>
      <c r="BX106" s="72">
        <v>4.7E-2</v>
      </c>
      <c r="BY106" s="13"/>
      <c r="BZ106" s="13"/>
    </row>
    <row r="107" spans="1:78" ht="12.75" customHeight="1">
      <c r="A107" s="122" t="s">
        <v>44</v>
      </c>
      <c r="B107" s="71" t="s">
        <v>44</v>
      </c>
      <c r="C107" s="71" t="s">
        <v>25</v>
      </c>
      <c r="D107" s="34">
        <v>46082</v>
      </c>
      <c r="E107" s="12">
        <v>3888.973</v>
      </c>
      <c r="F107" s="72">
        <v>35.819000000000003</v>
      </c>
      <c r="G107" s="72">
        <v>0.92800000000000005</v>
      </c>
      <c r="H107" s="12">
        <v>145.03299999999999</v>
      </c>
      <c r="I107" s="72">
        <v>1.3360000000000001</v>
      </c>
      <c r="J107" s="72">
        <v>23.57</v>
      </c>
      <c r="K107" s="12">
        <v>223.761</v>
      </c>
      <c r="L107" s="72">
        <v>2.0609999999999999</v>
      </c>
      <c r="M107" s="72">
        <v>23.099</v>
      </c>
      <c r="N107" s="12">
        <v>368.79399999999998</v>
      </c>
      <c r="O107" s="72">
        <v>3.3969999999999998</v>
      </c>
      <c r="P107" s="72">
        <v>15.984</v>
      </c>
      <c r="Q107" s="12">
        <v>53.064</v>
      </c>
      <c r="R107" s="72">
        <v>0.48899999999999999</v>
      </c>
      <c r="S107" s="72">
        <v>35.484999999999999</v>
      </c>
      <c r="T107" s="12">
        <v>421.858</v>
      </c>
      <c r="U107" s="72">
        <v>3.8849999999999998</v>
      </c>
      <c r="V107" s="72">
        <v>16.305</v>
      </c>
      <c r="W107" s="12">
        <v>2426.4360000000001</v>
      </c>
      <c r="X107" s="72">
        <v>22.347999999999999</v>
      </c>
      <c r="Y107" s="72">
        <v>2.7280000000000002</v>
      </c>
      <c r="Z107" s="12">
        <v>2848.2939999999999</v>
      </c>
      <c r="AA107" s="72">
        <v>26.234000000000002</v>
      </c>
      <c r="AB107" s="72">
        <v>1.006</v>
      </c>
      <c r="AC107" s="12">
        <v>6737.2659999999996</v>
      </c>
      <c r="AD107" s="72">
        <v>62.052999999999997</v>
      </c>
      <c r="AE107" s="72">
        <v>0.33200000000000002</v>
      </c>
      <c r="AF107" s="12">
        <v>34.892000000000003</v>
      </c>
      <c r="AG107" s="72">
        <v>0.32100000000000001</v>
      </c>
      <c r="AH107" s="72">
        <v>48.945</v>
      </c>
      <c r="AI107" s="12">
        <v>233.91399999999999</v>
      </c>
      <c r="AJ107" s="72">
        <v>2.1539999999999999</v>
      </c>
      <c r="AK107" s="72">
        <v>9.1039999999999992</v>
      </c>
      <c r="AL107" s="12">
        <v>268.80599999999998</v>
      </c>
      <c r="AM107" s="72">
        <v>2.476</v>
      </c>
      <c r="AN107" s="72">
        <v>3.097</v>
      </c>
      <c r="AO107" s="12">
        <v>7006.0730000000003</v>
      </c>
      <c r="AP107" s="72">
        <v>64.528000000000006</v>
      </c>
      <c r="AQ107" s="72">
        <v>0.318</v>
      </c>
      <c r="AR107" s="12">
        <v>73.103999999999999</v>
      </c>
      <c r="AS107" s="72">
        <v>0.67300000000000004</v>
      </c>
      <c r="AT107" s="72">
        <v>26.925999999999998</v>
      </c>
      <c r="AU107" s="12">
        <v>24.876000000000001</v>
      </c>
      <c r="AV107" s="72">
        <v>0.22900000000000001</v>
      </c>
      <c r="AW107" s="72">
        <v>62.052999999999997</v>
      </c>
      <c r="AX107" s="12">
        <v>266.91500000000002</v>
      </c>
      <c r="AY107" s="72">
        <v>2.4580000000000002</v>
      </c>
      <c r="AZ107" s="72">
        <v>21.581</v>
      </c>
      <c r="BA107" s="12">
        <v>291.791</v>
      </c>
      <c r="BB107" s="72">
        <v>2.6880000000000002</v>
      </c>
      <c r="BC107" s="72">
        <v>19.035</v>
      </c>
      <c r="BD107" s="12">
        <v>85.977999999999994</v>
      </c>
      <c r="BE107" s="72">
        <v>0.79200000000000004</v>
      </c>
      <c r="BF107" s="72">
        <v>31.646000000000001</v>
      </c>
      <c r="BG107" s="12">
        <v>377.77</v>
      </c>
      <c r="BH107" s="72">
        <v>3.4790000000000001</v>
      </c>
      <c r="BI107" s="72">
        <v>16.843</v>
      </c>
      <c r="BJ107" s="12">
        <v>1567.6510000000001</v>
      </c>
      <c r="BK107" s="72">
        <v>14.439</v>
      </c>
      <c r="BL107" s="72">
        <v>4.6630000000000003</v>
      </c>
      <c r="BM107" s="12">
        <v>1832.752</v>
      </c>
      <c r="BN107" s="72">
        <v>16.88</v>
      </c>
      <c r="BO107" s="72">
        <v>2.5129999999999999</v>
      </c>
      <c r="BP107" s="12">
        <v>3400.4029999999998</v>
      </c>
      <c r="BQ107" s="72">
        <v>31.318999999999999</v>
      </c>
      <c r="BR107" s="72">
        <v>1.958</v>
      </c>
      <c r="BS107" s="12">
        <v>3851.277</v>
      </c>
      <c r="BT107" s="72">
        <v>35.472000000000001</v>
      </c>
      <c r="BU107" s="72">
        <v>0.78700000000000003</v>
      </c>
      <c r="BV107" s="12">
        <v>10857.35</v>
      </c>
      <c r="BW107" s="72">
        <v>100</v>
      </c>
      <c r="BX107" s="72">
        <v>0.245</v>
      </c>
      <c r="BY107" s="13"/>
      <c r="BZ107" s="13"/>
    </row>
    <row r="108" spans="1:78" ht="12.75" customHeight="1">
      <c r="A108" s="122" t="s">
        <v>44</v>
      </c>
      <c r="B108" s="71" t="s">
        <v>44</v>
      </c>
      <c r="C108" s="71" t="s">
        <v>25</v>
      </c>
      <c r="D108" s="34">
        <v>46174</v>
      </c>
      <c r="E108" s="12">
        <v>3865.819</v>
      </c>
      <c r="F108" s="72">
        <v>35.369</v>
      </c>
      <c r="G108" s="72">
        <v>0.94799999999999995</v>
      </c>
      <c r="H108" s="12">
        <v>232.38300000000001</v>
      </c>
      <c r="I108" s="72">
        <v>2.1259999999999999</v>
      </c>
      <c r="J108" s="72">
        <v>18.276</v>
      </c>
      <c r="K108" s="12">
        <v>176.03</v>
      </c>
      <c r="L108" s="72">
        <v>1.611</v>
      </c>
      <c r="M108" s="72">
        <v>24.001000000000001</v>
      </c>
      <c r="N108" s="12">
        <v>408.41300000000001</v>
      </c>
      <c r="O108" s="72">
        <v>3.7370000000000001</v>
      </c>
      <c r="P108" s="72">
        <v>14.125999999999999</v>
      </c>
      <c r="Q108" s="12">
        <v>64.576999999999998</v>
      </c>
      <c r="R108" s="72">
        <v>0.59099999999999997</v>
      </c>
      <c r="S108" s="72">
        <v>25.704999999999998</v>
      </c>
      <c r="T108" s="12">
        <v>472.99</v>
      </c>
      <c r="U108" s="72">
        <v>4.3280000000000003</v>
      </c>
      <c r="V108" s="72">
        <v>12.224</v>
      </c>
      <c r="W108" s="12">
        <v>2457.7179999999998</v>
      </c>
      <c r="X108" s="72">
        <v>22.486000000000001</v>
      </c>
      <c r="Y108" s="72">
        <v>2.746</v>
      </c>
      <c r="Z108" s="12">
        <v>2930.7080000000001</v>
      </c>
      <c r="AA108" s="72">
        <v>26.814</v>
      </c>
      <c r="AB108" s="72">
        <v>1.036</v>
      </c>
      <c r="AC108" s="12">
        <v>6796.5259999999998</v>
      </c>
      <c r="AD108" s="72">
        <v>62.183</v>
      </c>
      <c r="AE108" s="72">
        <v>0.33600000000000002</v>
      </c>
      <c r="AF108" s="12">
        <v>19.834</v>
      </c>
      <c r="AG108" s="72">
        <v>0.18099999999999999</v>
      </c>
      <c r="AH108" s="72">
        <v>77.528000000000006</v>
      </c>
      <c r="AI108" s="12">
        <v>252.822</v>
      </c>
      <c r="AJ108" s="72">
        <v>2.3130000000000002</v>
      </c>
      <c r="AK108" s="72">
        <v>6.3019999999999996</v>
      </c>
      <c r="AL108" s="12">
        <v>272.65600000000001</v>
      </c>
      <c r="AM108" s="72">
        <v>2.4950000000000001</v>
      </c>
      <c r="AN108" s="72">
        <v>3.5510000000000002</v>
      </c>
      <c r="AO108" s="12">
        <v>7069.1819999999998</v>
      </c>
      <c r="AP108" s="72">
        <v>64.677999999999997</v>
      </c>
      <c r="AQ108" s="72">
        <v>0.35499999999999998</v>
      </c>
      <c r="AR108" s="12">
        <v>70.673000000000002</v>
      </c>
      <c r="AS108" s="72">
        <v>0.64700000000000002</v>
      </c>
      <c r="AT108" s="72">
        <v>22.38</v>
      </c>
      <c r="AU108" s="12">
        <v>34.356000000000002</v>
      </c>
      <c r="AV108" s="72">
        <v>0.314</v>
      </c>
      <c r="AW108" s="72">
        <v>49.540999999999997</v>
      </c>
      <c r="AX108" s="12">
        <v>352.78699999999998</v>
      </c>
      <c r="AY108" s="72">
        <v>3.2280000000000002</v>
      </c>
      <c r="AZ108" s="72">
        <v>11.497999999999999</v>
      </c>
      <c r="BA108" s="12">
        <v>387.14299999999997</v>
      </c>
      <c r="BB108" s="72">
        <v>3.5419999999999998</v>
      </c>
      <c r="BC108" s="72">
        <v>10.81</v>
      </c>
      <c r="BD108" s="12">
        <v>97.742999999999995</v>
      </c>
      <c r="BE108" s="72">
        <v>0.89400000000000002</v>
      </c>
      <c r="BF108" s="72">
        <v>26.635000000000002</v>
      </c>
      <c r="BG108" s="12">
        <v>484.88600000000002</v>
      </c>
      <c r="BH108" s="72">
        <v>4.4359999999999999</v>
      </c>
      <c r="BI108" s="72">
        <v>10.002000000000001</v>
      </c>
      <c r="BJ108" s="12">
        <v>1338.742</v>
      </c>
      <c r="BK108" s="72">
        <v>12.249000000000001</v>
      </c>
      <c r="BL108" s="72">
        <v>4.5629999999999997</v>
      </c>
      <c r="BM108" s="12">
        <v>1966.35</v>
      </c>
      <c r="BN108" s="72">
        <v>17.991</v>
      </c>
      <c r="BO108" s="72">
        <v>2.3420000000000001</v>
      </c>
      <c r="BP108" s="12">
        <v>3305.0920000000001</v>
      </c>
      <c r="BQ108" s="72">
        <v>30.239000000000001</v>
      </c>
      <c r="BR108" s="72">
        <v>1.7689999999999999</v>
      </c>
      <c r="BS108" s="12">
        <v>3860.65</v>
      </c>
      <c r="BT108" s="72">
        <v>35.322000000000003</v>
      </c>
      <c r="BU108" s="72">
        <v>0.63900000000000001</v>
      </c>
      <c r="BV108" s="12">
        <v>10929.832</v>
      </c>
      <c r="BW108" s="72">
        <v>100</v>
      </c>
      <c r="BX108" s="72">
        <v>4.3999999999999997E-2</v>
      </c>
      <c r="BY108" s="13"/>
      <c r="BZ108" s="13"/>
    </row>
    <row r="109" spans="1:78" ht="12.75" customHeight="1">
      <c r="A109" s="122" t="s">
        <v>44</v>
      </c>
      <c r="B109" s="71" t="s">
        <v>66</v>
      </c>
      <c r="C109" s="71" t="s">
        <v>26</v>
      </c>
      <c r="D109" s="34">
        <v>41883</v>
      </c>
      <c r="E109" s="12">
        <v>7567.1989999999996</v>
      </c>
      <c r="F109" s="72">
        <v>52.356000000000002</v>
      </c>
      <c r="G109" s="72">
        <v>0.82499999999999996</v>
      </c>
      <c r="H109" s="12">
        <v>449.709</v>
      </c>
      <c r="I109" s="72">
        <v>3.1110000000000002</v>
      </c>
      <c r="J109" s="72">
        <v>13.138</v>
      </c>
      <c r="K109" s="12">
        <v>387.34699999999998</v>
      </c>
      <c r="L109" s="72">
        <v>2.68</v>
      </c>
      <c r="M109" s="72">
        <v>14.279</v>
      </c>
      <c r="N109" s="12">
        <v>837.05600000000004</v>
      </c>
      <c r="O109" s="72">
        <v>5.7910000000000004</v>
      </c>
      <c r="P109" s="72">
        <v>10.007999999999999</v>
      </c>
      <c r="Q109" s="12">
        <v>68.478999999999999</v>
      </c>
      <c r="R109" s="72">
        <v>0.47399999999999998</v>
      </c>
      <c r="S109" s="72">
        <v>33.015000000000001</v>
      </c>
      <c r="T109" s="12">
        <v>905.53499999999997</v>
      </c>
      <c r="U109" s="72">
        <v>6.2649999999999997</v>
      </c>
      <c r="V109" s="72">
        <v>9.4760000000000009</v>
      </c>
      <c r="W109" s="12">
        <v>2224.973</v>
      </c>
      <c r="X109" s="72">
        <v>15.394</v>
      </c>
      <c r="Y109" s="72">
        <v>3.6930000000000001</v>
      </c>
      <c r="Z109" s="12">
        <v>3130.5079999999998</v>
      </c>
      <c r="AA109" s="72">
        <v>21.66</v>
      </c>
      <c r="AB109" s="72">
        <v>1.4610000000000001</v>
      </c>
      <c r="AC109" s="12">
        <v>10697.707</v>
      </c>
      <c r="AD109" s="72">
        <v>74.016000000000005</v>
      </c>
      <c r="AE109" s="72">
        <v>0.66500000000000004</v>
      </c>
      <c r="AF109" s="12">
        <v>21.969000000000001</v>
      </c>
      <c r="AG109" s="72">
        <v>0.152</v>
      </c>
      <c r="AH109" s="72">
        <v>61.295999999999999</v>
      </c>
      <c r="AI109" s="12">
        <v>617.90800000000002</v>
      </c>
      <c r="AJ109" s="72">
        <v>4.2750000000000004</v>
      </c>
      <c r="AK109" s="72">
        <v>3.1880000000000002</v>
      </c>
      <c r="AL109" s="12">
        <v>639.87699999999995</v>
      </c>
      <c r="AM109" s="72">
        <v>4.4269999999999996</v>
      </c>
      <c r="AN109" s="72">
        <v>2.5990000000000002</v>
      </c>
      <c r="AO109" s="12">
        <v>11337.584000000001</v>
      </c>
      <c r="AP109" s="72">
        <v>78.442999999999998</v>
      </c>
      <c r="AQ109" s="72">
        <v>0.629</v>
      </c>
      <c r="AR109" s="12">
        <v>94.606999999999999</v>
      </c>
      <c r="AS109" s="72">
        <v>0.65500000000000003</v>
      </c>
      <c r="AT109" s="72">
        <v>39.103000000000002</v>
      </c>
      <c r="AU109" s="12">
        <v>23.945</v>
      </c>
      <c r="AV109" s="72">
        <v>0.16600000000000001</v>
      </c>
      <c r="AW109" s="72">
        <v>49.408999999999999</v>
      </c>
      <c r="AX109" s="12">
        <v>549.73400000000004</v>
      </c>
      <c r="AY109" s="72">
        <v>3.8039999999999998</v>
      </c>
      <c r="AZ109" s="72">
        <v>12.484999999999999</v>
      </c>
      <c r="BA109" s="12">
        <v>573.67899999999997</v>
      </c>
      <c r="BB109" s="72">
        <v>3.9689999999999999</v>
      </c>
      <c r="BC109" s="72">
        <v>11.595000000000001</v>
      </c>
      <c r="BD109" s="12">
        <v>427.43</v>
      </c>
      <c r="BE109" s="72">
        <v>2.9569999999999999</v>
      </c>
      <c r="BF109" s="72">
        <v>16.175000000000001</v>
      </c>
      <c r="BG109" s="12">
        <v>1001.11</v>
      </c>
      <c r="BH109" s="72">
        <v>6.9269999999999996</v>
      </c>
      <c r="BI109" s="72">
        <v>8.2129999999999992</v>
      </c>
      <c r="BJ109" s="12">
        <v>1481.9670000000001</v>
      </c>
      <c r="BK109" s="72">
        <v>10.254</v>
      </c>
      <c r="BL109" s="72">
        <v>7.1609999999999996</v>
      </c>
      <c r="BM109" s="12">
        <v>537.97500000000002</v>
      </c>
      <c r="BN109" s="72">
        <v>3.722</v>
      </c>
      <c r="BO109" s="72">
        <v>11.2</v>
      </c>
      <c r="BP109" s="12">
        <v>2019.941</v>
      </c>
      <c r="BQ109" s="72">
        <v>13.976000000000001</v>
      </c>
      <c r="BR109" s="72">
        <v>5.399</v>
      </c>
      <c r="BS109" s="12">
        <v>3115.6579999999999</v>
      </c>
      <c r="BT109" s="72">
        <v>21.556999999999999</v>
      </c>
      <c r="BU109" s="72">
        <v>2.504</v>
      </c>
      <c r="BV109" s="12">
        <v>14453.242</v>
      </c>
      <c r="BW109" s="72">
        <v>100</v>
      </c>
      <c r="BX109" s="72">
        <v>0.71899999999999997</v>
      </c>
      <c r="BY109" s="13"/>
      <c r="BZ109" s="13"/>
    </row>
    <row r="110" spans="1:78" ht="12.75" customHeight="1">
      <c r="A110" s="122" t="s">
        <v>44</v>
      </c>
      <c r="B110" s="71" t="s">
        <v>66</v>
      </c>
      <c r="C110" s="71" t="s">
        <v>26</v>
      </c>
      <c r="D110" s="34">
        <v>41974</v>
      </c>
      <c r="E110" s="12">
        <v>7624.768</v>
      </c>
      <c r="F110" s="72">
        <v>52.722999999999999</v>
      </c>
      <c r="G110" s="72">
        <v>0.70499999999999996</v>
      </c>
      <c r="H110" s="12">
        <v>504.91699999999997</v>
      </c>
      <c r="I110" s="72">
        <v>3.4910000000000001</v>
      </c>
      <c r="J110" s="72">
        <v>10.75</v>
      </c>
      <c r="K110" s="12">
        <v>442.73599999999999</v>
      </c>
      <c r="L110" s="72">
        <v>3.0609999999999999</v>
      </c>
      <c r="M110" s="72">
        <v>11.991</v>
      </c>
      <c r="N110" s="12">
        <v>947.65300000000002</v>
      </c>
      <c r="O110" s="72">
        <v>6.5529999999999999</v>
      </c>
      <c r="P110" s="72">
        <v>7.008</v>
      </c>
      <c r="Q110" s="12">
        <v>39.588000000000001</v>
      </c>
      <c r="R110" s="72">
        <v>0.27400000000000002</v>
      </c>
      <c r="S110" s="72">
        <v>35.323</v>
      </c>
      <c r="T110" s="12">
        <v>987.24099999999999</v>
      </c>
      <c r="U110" s="72">
        <v>6.8259999999999996</v>
      </c>
      <c r="V110" s="72">
        <v>6.5830000000000002</v>
      </c>
      <c r="W110" s="12">
        <v>2119.1709999999998</v>
      </c>
      <c r="X110" s="72">
        <v>14.653</v>
      </c>
      <c r="Y110" s="72">
        <v>4.0650000000000004</v>
      </c>
      <c r="Z110" s="12">
        <v>3106.4110000000001</v>
      </c>
      <c r="AA110" s="72">
        <v>21.48</v>
      </c>
      <c r="AB110" s="72">
        <v>1.514</v>
      </c>
      <c r="AC110" s="12">
        <v>10731.179</v>
      </c>
      <c r="AD110" s="72">
        <v>74.203000000000003</v>
      </c>
      <c r="AE110" s="72">
        <v>0.59799999999999998</v>
      </c>
      <c r="AF110" s="12">
        <v>20.896000000000001</v>
      </c>
      <c r="AG110" s="72">
        <v>0.14399999999999999</v>
      </c>
      <c r="AH110" s="72">
        <v>75.444000000000003</v>
      </c>
      <c r="AI110" s="12">
        <v>613.476</v>
      </c>
      <c r="AJ110" s="72">
        <v>4.242</v>
      </c>
      <c r="AK110" s="72">
        <v>3.22</v>
      </c>
      <c r="AL110" s="12">
        <v>634.37199999999996</v>
      </c>
      <c r="AM110" s="72">
        <v>4.3860000000000001</v>
      </c>
      <c r="AN110" s="72">
        <v>2.0870000000000002</v>
      </c>
      <c r="AO110" s="12">
        <v>11365.550999999999</v>
      </c>
      <c r="AP110" s="72">
        <v>78.588999999999999</v>
      </c>
      <c r="AQ110" s="72">
        <v>0.55600000000000005</v>
      </c>
      <c r="AR110" s="12">
        <v>113.73399999999999</v>
      </c>
      <c r="AS110" s="72">
        <v>0.78600000000000003</v>
      </c>
      <c r="AT110" s="72">
        <v>34.856000000000002</v>
      </c>
      <c r="AU110" s="12">
        <v>52.527999999999999</v>
      </c>
      <c r="AV110" s="72">
        <v>0.36299999999999999</v>
      </c>
      <c r="AW110" s="72">
        <v>38.948</v>
      </c>
      <c r="AX110" s="12">
        <v>587.30100000000004</v>
      </c>
      <c r="AY110" s="72">
        <v>4.0609999999999999</v>
      </c>
      <c r="AZ110" s="72">
        <v>12.433</v>
      </c>
      <c r="BA110" s="12">
        <v>639.83000000000004</v>
      </c>
      <c r="BB110" s="72">
        <v>4.4240000000000004</v>
      </c>
      <c r="BC110" s="72">
        <v>12.087</v>
      </c>
      <c r="BD110" s="12">
        <v>373.90699999999998</v>
      </c>
      <c r="BE110" s="72">
        <v>2.585</v>
      </c>
      <c r="BF110" s="72">
        <v>13.656000000000001</v>
      </c>
      <c r="BG110" s="12">
        <v>1013.736</v>
      </c>
      <c r="BH110" s="72">
        <v>7.01</v>
      </c>
      <c r="BI110" s="72">
        <v>8.2650000000000006</v>
      </c>
      <c r="BJ110" s="12">
        <v>1512.5170000000001</v>
      </c>
      <c r="BK110" s="72">
        <v>10.459</v>
      </c>
      <c r="BL110" s="72">
        <v>6.298</v>
      </c>
      <c r="BM110" s="12">
        <v>456.452</v>
      </c>
      <c r="BN110" s="72">
        <v>3.1560000000000001</v>
      </c>
      <c r="BO110" s="72">
        <v>14.227</v>
      </c>
      <c r="BP110" s="12">
        <v>1968.9690000000001</v>
      </c>
      <c r="BQ110" s="72">
        <v>13.615</v>
      </c>
      <c r="BR110" s="72">
        <v>4.8369999999999997</v>
      </c>
      <c r="BS110" s="12">
        <v>3096.44</v>
      </c>
      <c r="BT110" s="72">
        <v>21.411000000000001</v>
      </c>
      <c r="BU110" s="72">
        <v>2.7829999999999999</v>
      </c>
      <c r="BV110" s="12">
        <v>14461.99</v>
      </c>
      <c r="BW110" s="72">
        <v>100</v>
      </c>
      <c r="BX110" s="72">
        <v>0.60299999999999998</v>
      </c>
      <c r="BY110" s="13"/>
      <c r="BZ110" s="13"/>
    </row>
    <row r="111" spans="1:78" ht="12.75" customHeight="1">
      <c r="A111" s="122" t="s">
        <v>44</v>
      </c>
      <c r="B111" s="71" t="s">
        <v>66</v>
      </c>
      <c r="C111" s="71" t="s">
        <v>26</v>
      </c>
      <c r="D111" s="34">
        <v>42064</v>
      </c>
      <c r="E111" s="12">
        <v>7599.5510000000004</v>
      </c>
      <c r="F111" s="72">
        <v>52.552999999999997</v>
      </c>
      <c r="G111" s="72">
        <v>0.73099999999999998</v>
      </c>
      <c r="H111" s="12">
        <v>458.52300000000002</v>
      </c>
      <c r="I111" s="72">
        <v>3.1709999999999998</v>
      </c>
      <c r="J111" s="72">
        <v>11.592000000000001</v>
      </c>
      <c r="K111" s="12">
        <v>300.18400000000003</v>
      </c>
      <c r="L111" s="72">
        <v>2.0760000000000001</v>
      </c>
      <c r="M111" s="72">
        <v>11.715999999999999</v>
      </c>
      <c r="N111" s="12">
        <v>758.70699999999999</v>
      </c>
      <c r="O111" s="72">
        <v>5.2469999999999999</v>
      </c>
      <c r="P111" s="72">
        <v>8.8390000000000004</v>
      </c>
      <c r="Q111" s="12">
        <v>86.040999999999997</v>
      </c>
      <c r="R111" s="72">
        <v>0.59499999999999997</v>
      </c>
      <c r="S111" s="72">
        <v>41.180999999999997</v>
      </c>
      <c r="T111" s="12">
        <v>844.74800000000005</v>
      </c>
      <c r="U111" s="72">
        <v>5.8419999999999996</v>
      </c>
      <c r="V111" s="72">
        <v>9.0340000000000007</v>
      </c>
      <c r="W111" s="12">
        <v>2324.5250000000001</v>
      </c>
      <c r="X111" s="72">
        <v>16.074999999999999</v>
      </c>
      <c r="Y111" s="72">
        <v>3.7450000000000001</v>
      </c>
      <c r="Z111" s="12">
        <v>3169.2730000000001</v>
      </c>
      <c r="AA111" s="72">
        <v>21.917000000000002</v>
      </c>
      <c r="AB111" s="72">
        <v>1.665</v>
      </c>
      <c r="AC111" s="12">
        <v>10768.824000000001</v>
      </c>
      <c r="AD111" s="72">
        <v>74.47</v>
      </c>
      <c r="AE111" s="72">
        <v>0.42899999999999999</v>
      </c>
      <c r="AF111" s="12">
        <v>52.874000000000002</v>
      </c>
      <c r="AG111" s="72">
        <v>0.36599999999999999</v>
      </c>
      <c r="AH111" s="72">
        <v>36.476999999999997</v>
      </c>
      <c r="AI111" s="12">
        <v>662.351</v>
      </c>
      <c r="AJ111" s="72">
        <v>4.58</v>
      </c>
      <c r="AK111" s="72">
        <v>3.9239999999999999</v>
      </c>
      <c r="AL111" s="12">
        <v>715.226</v>
      </c>
      <c r="AM111" s="72">
        <v>4.9459999999999997</v>
      </c>
      <c r="AN111" s="72">
        <v>2.5409999999999999</v>
      </c>
      <c r="AO111" s="12">
        <v>11484.049000000001</v>
      </c>
      <c r="AP111" s="72">
        <v>79.415999999999997</v>
      </c>
      <c r="AQ111" s="72">
        <v>0.42899999999999999</v>
      </c>
      <c r="AR111" s="12">
        <v>169.03299999999999</v>
      </c>
      <c r="AS111" s="72">
        <v>1.169</v>
      </c>
      <c r="AT111" s="72">
        <v>20.12</v>
      </c>
      <c r="AU111" s="12">
        <v>127.145</v>
      </c>
      <c r="AV111" s="72">
        <v>0.879</v>
      </c>
      <c r="AW111" s="72">
        <v>33.750999999999998</v>
      </c>
      <c r="AX111" s="12">
        <v>517.47</v>
      </c>
      <c r="AY111" s="72">
        <v>3.5779999999999998</v>
      </c>
      <c r="AZ111" s="72">
        <v>17.192</v>
      </c>
      <c r="BA111" s="12">
        <v>644.61500000000001</v>
      </c>
      <c r="BB111" s="72">
        <v>4.4580000000000002</v>
      </c>
      <c r="BC111" s="72">
        <v>14.997999999999999</v>
      </c>
      <c r="BD111" s="12">
        <v>315.18900000000002</v>
      </c>
      <c r="BE111" s="72">
        <v>2.1800000000000002</v>
      </c>
      <c r="BF111" s="72">
        <v>19.707999999999998</v>
      </c>
      <c r="BG111" s="12">
        <v>959.80399999999997</v>
      </c>
      <c r="BH111" s="72">
        <v>6.6369999999999996</v>
      </c>
      <c r="BI111" s="72">
        <v>10.066000000000001</v>
      </c>
      <c r="BJ111" s="12">
        <v>1368.5129999999999</v>
      </c>
      <c r="BK111" s="72">
        <v>9.4640000000000004</v>
      </c>
      <c r="BL111" s="72">
        <v>9.407</v>
      </c>
      <c r="BM111" s="12">
        <v>479.21600000000001</v>
      </c>
      <c r="BN111" s="72">
        <v>3.3140000000000001</v>
      </c>
      <c r="BO111" s="72">
        <v>10.733000000000001</v>
      </c>
      <c r="BP111" s="12">
        <v>1847.729</v>
      </c>
      <c r="BQ111" s="72">
        <v>12.778</v>
      </c>
      <c r="BR111" s="72">
        <v>5.6</v>
      </c>
      <c r="BS111" s="12">
        <v>2976.5659999999998</v>
      </c>
      <c r="BT111" s="72">
        <v>20.584</v>
      </c>
      <c r="BU111" s="72">
        <v>2.444</v>
      </c>
      <c r="BV111" s="12">
        <v>14460.616</v>
      </c>
      <c r="BW111" s="72">
        <v>100</v>
      </c>
      <c r="BX111" s="72">
        <v>0.59199999999999997</v>
      </c>
      <c r="BY111" s="13"/>
      <c r="BZ111" s="13"/>
    </row>
    <row r="112" spans="1:78" ht="12.75" customHeight="1">
      <c r="A112" s="122" t="s">
        <v>44</v>
      </c>
      <c r="B112" s="71" t="s">
        <v>66</v>
      </c>
      <c r="C112" s="71" t="s">
        <v>26</v>
      </c>
      <c r="D112" s="34">
        <v>42156</v>
      </c>
      <c r="E112" s="12">
        <v>7641.1130000000003</v>
      </c>
      <c r="F112" s="72">
        <v>52.393000000000001</v>
      </c>
      <c r="G112" s="72">
        <v>0.80500000000000005</v>
      </c>
      <c r="H112" s="12">
        <v>443.66500000000002</v>
      </c>
      <c r="I112" s="72">
        <v>3.0419999999999998</v>
      </c>
      <c r="J112" s="72">
        <v>11.82</v>
      </c>
      <c r="K112" s="12">
        <v>380.30799999999999</v>
      </c>
      <c r="L112" s="72">
        <v>2.6080000000000001</v>
      </c>
      <c r="M112" s="72">
        <v>11.516999999999999</v>
      </c>
      <c r="N112" s="12">
        <v>823.97299999999996</v>
      </c>
      <c r="O112" s="72">
        <v>5.65</v>
      </c>
      <c r="P112" s="72">
        <v>6.7629999999999999</v>
      </c>
      <c r="Q112" s="12">
        <v>68.709000000000003</v>
      </c>
      <c r="R112" s="72">
        <v>0.47099999999999997</v>
      </c>
      <c r="S112" s="72">
        <v>42.201999999999998</v>
      </c>
      <c r="T112" s="12">
        <v>892.68200000000002</v>
      </c>
      <c r="U112" s="72">
        <v>6.1210000000000004</v>
      </c>
      <c r="V112" s="72">
        <v>7.44</v>
      </c>
      <c r="W112" s="12">
        <v>2325.3620000000001</v>
      </c>
      <c r="X112" s="72">
        <v>15.944000000000001</v>
      </c>
      <c r="Y112" s="72">
        <v>3.5529999999999999</v>
      </c>
      <c r="Z112" s="12">
        <v>3218.0439999999999</v>
      </c>
      <c r="AA112" s="72">
        <v>22.065000000000001</v>
      </c>
      <c r="AB112" s="72">
        <v>1.661</v>
      </c>
      <c r="AC112" s="12">
        <v>10859.156000000001</v>
      </c>
      <c r="AD112" s="72">
        <v>74.457999999999998</v>
      </c>
      <c r="AE112" s="72">
        <v>0.46100000000000002</v>
      </c>
      <c r="AF112" s="12">
        <v>17.141999999999999</v>
      </c>
      <c r="AG112" s="72">
        <v>0.11799999999999999</v>
      </c>
      <c r="AH112" s="72">
        <v>74.826999999999998</v>
      </c>
      <c r="AI112" s="12">
        <v>635.55399999999997</v>
      </c>
      <c r="AJ112" s="72">
        <v>4.3579999999999997</v>
      </c>
      <c r="AK112" s="72">
        <v>2.6509999999999998</v>
      </c>
      <c r="AL112" s="12">
        <v>652.697</v>
      </c>
      <c r="AM112" s="72">
        <v>4.4749999999999996</v>
      </c>
      <c r="AN112" s="72">
        <v>2.39</v>
      </c>
      <c r="AO112" s="12">
        <v>11511.852999999999</v>
      </c>
      <c r="AP112" s="72">
        <v>78.933000000000007</v>
      </c>
      <c r="AQ112" s="72">
        <v>0.42699999999999999</v>
      </c>
      <c r="AR112" s="12">
        <v>103.749</v>
      </c>
      <c r="AS112" s="72">
        <v>0.71099999999999997</v>
      </c>
      <c r="AT112" s="72">
        <v>21.484000000000002</v>
      </c>
      <c r="AU112" s="12">
        <v>69.613</v>
      </c>
      <c r="AV112" s="72">
        <v>0.47699999999999998</v>
      </c>
      <c r="AW112" s="72">
        <v>28.033000000000001</v>
      </c>
      <c r="AX112" s="12">
        <v>540.41700000000003</v>
      </c>
      <c r="AY112" s="72">
        <v>3.7050000000000001</v>
      </c>
      <c r="AZ112" s="72">
        <v>12.927</v>
      </c>
      <c r="BA112" s="12">
        <v>610.03</v>
      </c>
      <c r="BB112" s="72">
        <v>4.1829999999999998</v>
      </c>
      <c r="BC112" s="72">
        <v>12.532999999999999</v>
      </c>
      <c r="BD112" s="12">
        <v>361.02100000000002</v>
      </c>
      <c r="BE112" s="72">
        <v>2.4750000000000001</v>
      </c>
      <c r="BF112" s="72">
        <v>11.366</v>
      </c>
      <c r="BG112" s="12">
        <v>971.05100000000004</v>
      </c>
      <c r="BH112" s="72">
        <v>6.6580000000000004</v>
      </c>
      <c r="BI112" s="72">
        <v>8.8650000000000002</v>
      </c>
      <c r="BJ112" s="12">
        <v>1484.845</v>
      </c>
      <c r="BK112" s="72">
        <v>10.180999999999999</v>
      </c>
      <c r="BL112" s="72">
        <v>5.1079999999999997</v>
      </c>
      <c r="BM112" s="12">
        <v>512.84500000000003</v>
      </c>
      <c r="BN112" s="72">
        <v>3.516</v>
      </c>
      <c r="BO112" s="72">
        <v>11.863</v>
      </c>
      <c r="BP112" s="12">
        <v>1997.6890000000001</v>
      </c>
      <c r="BQ112" s="72">
        <v>13.696999999999999</v>
      </c>
      <c r="BR112" s="72">
        <v>4.29</v>
      </c>
      <c r="BS112" s="12">
        <v>3072.489</v>
      </c>
      <c r="BT112" s="72">
        <v>21.067</v>
      </c>
      <c r="BU112" s="72">
        <v>2.3639999999999999</v>
      </c>
      <c r="BV112" s="12">
        <v>14584.342000000001</v>
      </c>
      <c r="BW112" s="72">
        <v>100</v>
      </c>
      <c r="BX112" s="72">
        <v>0.45900000000000002</v>
      </c>
      <c r="BY112" s="13"/>
      <c r="BZ112" s="13"/>
    </row>
    <row r="113" spans="1:78" ht="12.75" customHeight="1">
      <c r="A113" s="122" t="s">
        <v>44</v>
      </c>
      <c r="B113" s="71" t="s">
        <v>66</v>
      </c>
      <c r="C113" s="71" t="s">
        <v>26</v>
      </c>
      <c r="D113" s="34">
        <v>42614</v>
      </c>
      <c r="E113" s="12">
        <v>7663.9960000000001</v>
      </c>
      <c r="F113" s="72">
        <v>52.046999999999997</v>
      </c>
      <c r="G113" s="72">
        <v>0.61499999999999999</v>
      </c>
      <c r="H113" s="12">
        <v>519.21900000000005</v>
      </c>
      <c r="I113" s="72">
        <v>3.5259999999999998</v>
      </c>
      <c r="J113" s="72">
        <v>12.023999999999999</v>
      </c>
      <c r="K113" s="12">
        <v>336.77600000000001</v>
      </c>
      <c r="L113" s="72">
        <v>2.2869999999999999</v>
      </c>
      <c r="M113" s="72">
        <v>12.273</v>
      </c>
      <c r="N113" s="12">
        <v>855.995</v>
      </c>
      <c r="O113" s="72">
        <v>5.8129999999999997</v>
      </c>
      <c r="P113" s="72">
        <v>9.7370000000000001</v>
      </c>
      <c r="Q113" s="12">
        <v>76.069999999999993</v>
      </c>
      <c r="R113" s="72">
        <v>0.51700000000000002</v>
      </c>
      <c r="S113" s="72">
        <v>27.605</v>
      </c>
      <c r="T113" s="12">
        <v>932.06500000000005</v>
      </c>
      <c r="U113" s="72">
        <v>6.33</v>
      </c>
      <c r="V113" s="72">
        <v>8.9589999999999996</v>
      </c>
      <c r="W113" s="12">
        <v>2475.3220000000001</v>
      </c>
      <c r="X113" s="72">
        <v>16.809999999999999</v>
      </c>
      <c r="Y113" s="72">
        <v>3.9980000000000002</v>
      </c>
      <c r="Z113" s="12">
        <v>3407.386</v>
      </c>
      <c r="AA113" s="72">
        <v>23.14</v>
      </c>
      <c r="AB113" s="72">
        <v>1.367</v>
      </c>
      <c r="AC113" s="12">
        <v>11071.382</v>
      </c>
      <c r="AD113" s="72">
        <v>75.186999999999998</v>
      </c>
      <c r="AE113" s="72">
        <v>0.505</v>
      </c>
      <c r="AF113" s="12">
        <v>15.098000000000001</v>
      </c>
      <c r="AG113" s="72">
        <v>0.10299999999999999</v>
      </c>
      <c r="AH113" s="72">
        <v>68.897000000000006</v>
      </c>
      <c r="AI113" s="12">
        <v>603.41999999999996</v>
      </c>
      <c r="AJ113" s="72">
        <v>4.0979999999999999</v>
      </c>
      <c r="AK113" s="72">
        <v>3.5550000000000002</v>
      </c>
      <c r="AL113" s="12">
        <v>618.51800000000003</v>
      </c>
      <c r="AM113" s="72">
        <v>4.2</v>
      </c>
      <c r="AN113" s="72">
        <v>2.3969999999999998</v>
      </c>
      <c r="AO113" s="12">
        <v>11689.901</v>
      </c>
      <c r="AP113" s="72">
        <v>79.387</v>
      </c>
      <c r="AQ113" s="72">
        <v>0.46300000000000002</v>
      </c>
      <c r="AR113" s="12">
        <v>77.891000000000005</v>
      </c>
      <c r="AS113" s="72">
        <v>0.52900000000000003</v>
      </c>
      <c r="AT113" s="72">
        <v>34.14</v>
      </c>
      <c r="AU113" s="12">
        <v>39.484999999999999</v>
      </c>
      <c r="AV113" s="72">
        <v>0.26800000000000002</v>
      </c>
      <c r="AW113" s="72">
        <v>38.134</v>
      </c>
      <c r="AX113" s="12">
        <v>448.79500000000002</v>
      </c>
      <c r="AY113" s="72">
        <v>3.048</v>
      </c>
      <c r="AZ113" s="72">
        <v>16.105</v>
      </c>
      <c r="BA113" s="12">
        <v>488.28</v>
      </c>
      <c r="BB113" s="72">
        <v>3.3159999999999998</v>
      </c>
      <c r="BC113" s="72">
        <v>14.2</v>
      </c>
      <c r="BD113" s="12">
        <v>383.351</v>
      </c>
      <c r="BE113" s="72">
        <v>2.6030000000000002</v>
      </c>
      <c r="BF113" s="72">
        <v>12.818</v>
      </c>
      <c r="BG113" s="12">
        <v>871.63099999999997</v>
      </c>
      <c r="BH113" s="72">
        <v>5.9189999999999996</v>
      </c>
      <c r="BI113" s="72">
        <v>9.0519999999999996</v>
      </c>
      <c r="BJ113" s="12">
        <v>1613.365</v>
      </c>
      <c r="BK113" s="72">
        <v>10.957000000000001</v>
      </c>
      <c r="BL113" s="72">
        <v>5.6280000000000001</v>
      </c>
      <c r="BM113" s="12">
        <v>472.37599999999998</v>
      </c>
      <c r="BN113" s="72">
        <v>3.2080000000000002</v>
      </c>
      <c r="BO113" s="72">
        <v>11.661</v>
      </c>
      <c r="BP113" s="12">
        <v>2085.741</v>
      </c>
      <c r="BQ113" s="72">
        <v>14.164</v>
      </c>
      <c r="BR113" s="72">
        <v>4.633</v>
      </c>
      <c r="BS113" s="12">
        <v>3035.2629999999999</v>
      </c>
      <c r="BT113" s="72">
        <v>20.613</v>
      </c>
      <c r="BU113" s="72">
        <v>2.3149999999999999</v>
      </c>
      <c r="BV113" s="12">
        <v>14725.164000000001</v>
      </c>
      <c r="BW113" s="72">
        <v>100</v>
      </c>
      <c r="BX113" s="72">
        <v>0.65100000000000002</v>
      </c>
      <c r="BY113" s="13"/>
      <c r="BZ113" s="13"/>
    </row>
    <row r="114" spans="1:78" ht="12.75" customHeight="1">
      <c r="A114" s="122" t="s">
        <v>44</v>
      </c>
      <c r="B114" s="71" t="s">
        <v>66</v>
      </c>
      <c r="C114" s="71" t="s">
        <v>26</v>
      </c>
      <c r="D114" s="34">
        <v>42705</v>
      </c>
      <c r="E114" s="12">
        <v>7598.61</v>
      </c>
      <c r="F114" s="72">
        <v>51.914999999999999</v>
      </c>
      <c r="G114" s="72">
        <v>0.76400000000000001</v>
      </c>
      <c r="H114" s="12">
        <v>535.19899999999996</v>
      </c>
      <c r="I114" s="72">
        <v>3.657</v>
      </c>
      <c r="J114" s="72">
        <v>12.542999999999999</v>
      </c>
      <c r="K114" s="12">
        <v>407.60700000000003</v>
      </c>
      <c r="L114" s="72">
        <v>2.7850000000000001</v>
      </c>
      <c r="M114" s="72">
        <v>15.151</v>
      </c>
      <c r="N114" s="12">
        <v>942.80499999999995</v>
      </c>
      <c r="O114" s="72">
        <v>6.4409999999999998</v>
      </c>
      <c r="P114" s="72">
        <v>8.3580000000000005</v>
      </c>
      <c r="Q114" s="12">
        <v>83.554000000000002</v>
      </c>
      <c r="R114" s="72">
        <v>0.57099999999999995</v>
      </c>
      <c r="S114" s="72">
        <v>23.940999999999999</v>
      </c>
      <c r="T114" s="12">
        <v>1026.3589999999999</v>
      </c>
      <c r="U114" s="72">
        <v>7.0119999999999996</v>
      </c>
      <c r="V114" s="72">
        <v>7.7320000000000002</v>
      </c>
      <c r="W114" s="12">
        <v>2416.13</v>
      </c>
      <c r="X114" s="72">
        <v>16.507000000000001</v>
      </c>
      <c r="Y114" s="72">
        <v>3.278</v>
      </c>
      <c r="Z114" s="12">
        <v>3442.489</v>
      </c>
      <c r="AA114" s="72">
        <v>23.52</v>
      </c>
      <c r="AB114" s="72">
        <v>1.835</v>
      </c>
      <c r="AC114" s="12">
        <v>11041.1</v>
      </c>
      <c r="AD114" s="72">
        <v>75.435000000000002</v>
      </c>
      <c r="AE114" s="72">
        <v>0.48299999999999998</v>
      </c>
      <c r="AF114" s="12">
        <v>16.228000000000002</v>
      </c>
      <c r="AG114" s="72">
        <v>0.111</v>
      </c>
      <c r="AH114" s="72">
        <v>59.811999999999998</v>
      </c>
      <c r="AI114" s="12">
        <v>584.41999999999996</v>
      </c>
      <c r="AJ114" s="72">
        <v>3.9929999999999999</v>
      </c>
      <c r="AK114" s="72">
        <v>3.528</v>
      </c>
      <c r="AL114" s="12">
        <v>600.64700000000005</v>
      </c>
      <c r="AM114" s="72">
        <v>4.1040000000000001</v>
      </c>
      <c r="AN114" s="72">
        <v>2.597</v>
      </c>
      <c r="AO114" s="12">
        <v>11641.746999999999</v>
      </c>
      <c r="AP114" s="72">
        <v>79.539000000000001</v>
      </c>
      <c r="AQ114" s="72">
        <v>0.503</v>
      </c>
      <c r="AR114" s="12">
        <v>170.67699999999999</v>
      </c>
      <c r="AS114" s="72">
        <v>1.1659999999999999</v>
      </c>
      <c r="AT114" s="72">
        <v>35.347999999999999</v>
      </c>
      <c r="AU114" s="12">
        <v>28.082000000000001</v>
      </c>
      <c r="AV114" s="72">
        <v>0.192</v>
      </c>
      <c r="AW114" s="72">
        <v>46.924999999999997</v>
      </c>
      <c r="AX114" s="12">
        <v>509.54500000000002</v>
      </c>
      <c r="AY114" s="72">
        <v>3.4809999999999999</v>
      </c>
      <c r="AZ114" s="72">
        <v>16.643000000000001</v>
      </c>
      <c r="BA114" s="12">
        <v>537.62599999999998</v>
      </c>
      <c r="BB114" s="72">
        <v>3.673</v>
      </c>
      <c r="BC114" s="72">
        <v>15.525</v>
      </c>
      <c r="BD114" s="12">
        <v>307.66800000000001</v>
      </c>
      <c r="BE114" s="72">
        <v>2.1019999999999999</v>
      </c>
      <c r="BF114" s="72">
        <v>17.88</v>
      </c>
      <c r="BG114" s="12">
        <v>845.29399999999998</v>
      </c>
      <c r="BH114" s="72">
        <v>5.7750000000000004</v>
      </c>
      <c r="BI114" s="72">
        <v>8.4130000000000003</v>
      </c>
      <c r="BJ114" s="12">
        <v>1396.8679999999999</v>
      </c>
      <c r="BK114" s="72">
        <v>9.5440000000000005</v>
      </c>
      <c r="BL114" s="72">
        <v>6.1440000000000001</v>
      </c>
      <c r="BM114" s="12">
        <v>581.97900000000004</v>
      </c>
      <c r="BN114" s="72">
        <v>3.976</v>
      </c>
      <c r="BO114" s="72">
        <v>9.4480000000000004</v>
      </c>
      <c r="BP114" s="12">
        <v>1978.846</v>
      </c>
      <c r="BQ114" s="72">
        <v>13.52</v>
      </c>
      <c r="BR114" s="72">
        <v>4.7830000000000004</v>
      </c>
      <c r="BS114" s="12">
        <v>2994.8180000000002</v>
      </c>
      <c r="BT114" s="72">
        <v>20.460999999999999</v>
      </c>
      <c r="BU114" s="72">
        <v>2.1040000000000001</v>
      </c>
      <c r="BV114" s="12">
        <v>14636.565000000001</v>
      </c>
      <c r="BW114" s="72">
        <v>100</v>
      </c>
      <c r="BX114" s="72">
        <v>0.503</v>
      </c>
      <c r="BY114" s="13"/>
      <c r="BZ114" s="13"/>
    </row>
    <row r="115" spans="1:78" ht="12.75" customHeight="1">
      <c r="A115" s="122" t="s">
        <v>44</v>
      </c>
      <c r="B115" s="71" t="s">
        <v>66</v>
      </c>
      <c r="C115" s="71" t="s">
        <v>26</v>
      </c>
      <c r="D115" s="34">
        <v>42795</v>
      </c>
      <c r="E115" s="12">
        <v>7567.4740000000002</v>
      </c>
      <c r="F115" s="72">
        <v>51.738</v>
      </c>
      <c r="G115" s="72">
        <v>0.68500000000000005</v>
      </c>
      <c r="H115" s="12">
        <v>608.93299999999999</v>
      </c>
      <c r="I115" s="72">
        <v>4.1630000000000003</v>
      </c>
      <c r="J115" s="72">
        <v>11.507999999999999</v>
      </c>
      <c r="K115" s="12">
        <v>398.06799999999998</v>
      </c>
      <c r="L115" s="72">
        <v>2.722</v>
      </c>
      <c r="M115" s="72">
        <v>16.384</v>
      </c>
      <c r="N115" s="12">
        <v>1007.001</v>
      </c>
      <c r="O115" s="72">
        <v>6.8849999999999998</v>
      </c>
      <c r="P115" s="72">
        <v>7.8540000000000001</v>
      </c>
      <c r="Q115" s="12">
        <v>59.804000000000002</v>
      </c>
      <c r="R115" s="72">
        <v>0.40899999999999997</v>
      </c>
      <c r="S115" s="72">
        <v>32.853999999999999</v>
      </c>
      <c r="T115" s="12">
        <v>1066.8050000000001</v>
      </c>
      <c r="U115" s="72">
        <v>7.2939999999999996</v>
      </c>
      <c r="V115" s="72">
        <v>6.9059999999999997</v>
      </c>
      <c r="W115" s="12">
        <v>2351.143</v>
      </c>
      <c r="X115" s="72">
        <v>16.074999999999999</v>
      </c>
      <c r="Y115" s="72">
        <v>3.3849999999999998</v>
      </c>
      <c r="Z115" s="12">
        <v>3417.9490000000001</v>
      </c>
      <c r="AA115" s="72">
        <v>23.367999999999999</v>
      </c>
      <c r="AB115" s="72">
        <v>1.6990000000000001</v>
      </c>
      <c r="AC115" s="12">
        <v>10985.423000000001</v>
      </c>
      <c r="AD115" s="72">
        <v>75.106999999999999</v>
      </c>
      <c r="AE115" s="72">
        <v>0.39500000000000002</v>
      </c>
      <c r="AF115" s="12">
        <v>15.638999999999999</v>
      </c>
      <c r="AG115" s="72">
        <v>0.107</v>
      </c>
      <c r="AH115" s="72">
        <v>76.518000000000001</v>
      </c>
      <c r="AI115" s="12">
        <v>674.92899999999997</v>
      </c>
      <c r="AJ115" s="72">
        <v>4.6139999999999999</v>
      </c>
      <c r="AK115" s="72">
        <v>2.677</v>
      </c>
      <c r="AL115" s="12">
        <v>690.56799999999998</v>
      </c>
      <c r="AM115" s="72">
        <v>4.7210000000000001</v>
      </c>
      <c r="AN115" s="72">
        <v>2.3149999999999999</v>
      </c>
      <c r="AO115" s="12">
        <v>11675.991</v>
      </c>
      <c r="AP115" s="72">
        <v>79.828000000000003</v>
      </c>
      <c r="AQ115" s="72">
        <v>0.374</v>
      </c>
      <c r="AR115" s="12">
        <v>201.71799999999999</v>
      </c>
      <c r="AS115" s="72">
        <v>1.379</v>
      </c>
      <c r="AT115" s="72">
        <v>18.172999999999998</v>
      </c>
      <c r="AU115" s="12">
        <v>26.64</v>
      </c>
      <c r="AV115" s="72">
        <v>0.182</v>
      </c>
      <c r="AW115" s="72">
        <v>50.902000000000001</v>
      </c>
      <c r="AX115" s="12">
        <v>537.58900000000006</v>
      </c>
      <c r="AY115" s="72">
        <v>3.6749999999999998</v>
      </c>
      <c r="AZ115" s="72">
        <v>10.122999999999999</v>
      </c>
      <c r="BA115" s="12">
        <v>564.22900000000004</v>
      </c>
      <c r="BB115" s="72">
        <v>3.8580000000000001</v>
      </c>
      <c r="BC115" s="72">
        <v>10.223000000000001</v>
      </c>
      <c r="BD115" s="12">
        <v>388.22699999999998</v>
      </c>
      <c r="BE115" s="72">
        <v>2.6539999999999999</v>
      </c>
      <c r="BF115" s="72">
        <v>12.846</v>
      </c>
      <c r="BG115" s="12">
        <v>952.45500000000004</v>
      </c>
      <c r="BH115" s="72">
        <v>6.5119999999999996</v>
      </c>
      <c r="BI115" s="72">
        <v>7.9960000000000004</v>
      </c>
      <c r="BJ115" s="12">
        <v>1319.425</v>
      </c>
      <c r="BK115" s="72">
        <v>9.0210000000000008</v>
      </c>
      <c r="BL115" s="72">
        <v>7.9859999999999998</v>
      </c>
      <c r="BM115" s="12">
        <v>476.85599999999999</v>
      </c>
      <c r="BN115" s="72">
        <v>3.26</v>
      </c>
      <c r="BO115" s="72">
        <v>14.577999999999999</v>
      </c>
      <c r="BP115" s="12">
        <v>1796.2809999999999</v>
      </c>
      <c r="BQ115" s="72">
        <v>12.281000000000001</v>
      </c>
      <c r="BR115" s="72">
        <v>4.9459999999999997</v>
      </c>
      <c r="BS115" s="12">
        <v>2950.4549999999999</v>
      </c>
      <c r="BT115" s="72">
        <v>20.172000000000001</v>
      </c>
      <c r="BU115" s="72">
        <v>1.891</v>
      </c>
      <c r="BV115" s="12">
        <v>14626.446</v>
      </c>
      <c r="BW115" s="72">
        <v>100</v>
      </c>
      <c r="BX115" s="72">
        <v>0.48599999999999999</v>
      </c>
      <c r="BY115" s="13"/>
      <c r="BZ115" s="13"/>
    </row>
    <row r="116" spans="1:78" ht="12.75" customHeight="1">
      <c r="A116" s="122" t="s">
        <v>44</v>
      </c>
      <c r="B116" s="71" t="s">
        <v>66</v>
      </c>
      <c r="C116" s="71" t="s">
        <v>26</v>
      </c>
      <c r="D116" s="34">
        <v>42887</v>
      </c>
      <c r="E116" s="12">
        <v>7692.8519999999999</v>
      </c>
      <c r="F116" s="72">
        <v>52.48</v>
      </c>
      <c r="G116" s="72">
        <v>0.94899999999999995</v>
      </c>
      <c r="H116" s="12">
        <v>566.63499999999999</v>
      </c>
      <c r="I116" s="72">
        <v>3.8660000000000001</v>
      </c>
      <c r="J116" s="72">
        <v>14.789</v>
      </c>
      <c r="K116" s="12">
        <v>392.28300000000002</v>
      </c>
      <c r="L116" s="72">
        <v>2.6760000000000002</v>
      </c>
      <c r="M116" s="72">
        <v>15.766</v>
      </c>
      <c r="N116" s="12">
        <v>958.91899999999998</v>
      </c>
      <c r="O116" s="72">
        <v>6.5419999999999998</v>
      </c>
      <c r="P116" s="72">
        <v>8.4260000000000002</v>
      </c>
      <c r="Q116" s="12">
        <v>97.195999999999998</v>
      </c>
      <c r="R116" s="72">
        <v>0.66300000000000003</v>
      </c>
      <c r="S116" s="72">
        <v>24.89</v>
      </c>
      <c r="T116" s="12">
        <v>1056.114</v>
      </c>
      <c r="U116" s="72">
        <v>7.2050000000000001</v>
      </c>
      <c r="V116" s="72">
        <v>8.0370000000000008</v>
      </c>
      <c r="W116" s="12">
        <v>2371.4490000000001</v>
      </c>
      <c r="X116" s="72">
        <v>16.178000000000001</v>
      </c>
      <c r="Y116" s="72">
        <v>3.7</v>
      </c>
      <c r="Z116" s="12">
        <v>3427.5639999999999</v>
      </c>
      <c r="AA116" s="72">
        <v>23.382000000000001</v>
      </c>
      <c r="AB116" s="72">
        <v>1.385</v>
      </c>
      <c r="AC116" s="12">
        <v>11120.415000000001</v>
      </c>
      <c r="AD116" s="72">
        <v>75.861999999999995</v>
      </c>
      <c r="AE116" s="72">
        <v>0.624</v>
      </c>
      <c r="AF116" s="12">
        <v>27.704999999999998</v>
      </c>
      <c r="AG116" s="72">
        <v>0.189</v>
      </c>
      <c r="AH116" s="72">
        <v>42.305999999999997</v>
      </c>
      <c r="AI116" s="12">
        <v>582.88099999999997</v>
      </c>
      <c r="AJ116" s="72">
        <v>3.976</v>
      </c>
      <c r="AK116" s="72">
        <v>2.8690000000000002</v>
      </c>
      <c r="AL116" s="12">
        <v>610.58600000000001</v>
      </c>
      <c r="AM116" s="72">
        <v>4.165</v>
      </c>
      <c r="AN116" s="72">
        <v>2.4750000000000001</v>
      </c>
      <c r="AO116" s="12">
        <v>11731.001</v>
      </c>
      <c r="AP116" s="72">
        <v>80.027000000000001</v>
      </c>
      <c r="AQ116" s="72">
        <v>0.53600000000000003</v>
      </c>
      <c r="AR116" s="12">
        <v>102.614</v>
      </c>
      <c r="AS116" s="72">
        <v>0.7</v>
      </c>
      <c r="AT116" s="72">
        <v>26.744</v>
      </c>
      <c r="AU116" s="12">
        <v>20.619</v>
      </c>
      <c r="AV116" s="72">
        <v>0.14099999999999999</v>
      </c>
      <c r="AW116" s="72">
        <v>42.872999999999998</v>
      </c>
      <c r="AX116" s="12">
        <v>452.30099999999999</v>
      </c>
      <c r="AY116" s="72">
        <v>3.0859999999999999</v>
      </c>
      <c r="AZ116" s="72">
        <v>12.292</v>
      </c>
      <c r="BA116" s="12">
        <v>472.92</v>
      </c>
      <c r="BB116" s="72">
        <v>3.226</v>
      </c>
      <c r="BC116" s="72">
        <v>11.718999999999999</v>
      </c>
      <c r="BD116" s="12">
        <v>308.00700000000001</v>
      </c>
      <c r="BE116" s="72">
        <v>2.101</v>
      </c>
      <c r="BF116" s="72">
        <v>15.164999999999999</v>
      </c>
      <c r="BG116" s="12">
        <v>780.92700000000002</v>
      </c>
      <c r="BH116" s="72">
        <v>5.327</v>
      </c>
      <c r="BI116" s="72">
        <v>8.2750000000000004</v>
      </c>
      <c r="BJ116" s="12">
        <v>1530.7529999999999</v>
      </c>
      <c r="BK116" s="72">
        <v>10.443</v>
      </c>
      <c r="BL116" s="72">
        <v>5.6159999999999997</v>
      </c>
      <c r="BM116" s="12">
        <v>513.42600000000004</v>
      </c>
      <c r="BN116" s="72">
        <v>3.5030000000000001</v>
      </c>
      <c r="BO116" s="72">
        <v>10.638999999999999</v>
      </c>
      <c r="BP116" s="12">
        <v>2044.1790000000001</v>
      </c>
      <c r="BQ116" s="72">
        <v>13.945</v>
      </c>
      <c r="BR116" s="72">
        <v>5.1120000000000001</v>
      </c>
      <c r="BS116" s="12">
        <v>2927.72</v>
      </c>
      <c r="BT116" s="72">
        <v>19.972999999999999</v>
      </c>
      <c r="BU116" s="72">
        <v>2.5819999999999999</v>
      </c>
      <c r="BV116" s="12">
        <v>14658.722</v>
      </c>
      <c r="BW116" s="72">
        <v>100</v>
      </c>
      <c r="BX116" s="72">
        <v>0.55200000000000005</v>
      </c>
      <c r="BY116" s="13"/>
      <c r="BZ116" s="13"/>
    </row>
    <row r="117" spans="1:78" ht="12.75" customHeight="1">
      <c r="A117" s="122" t="s">
        <v>44</v>
      </c>
      <c r="B117" s="71" t="s">
        <v>66</v>
      </c>
      <c r="C117" s="71" t="s">
        <v>26</v>
      </c>
      <c r="D117" s="34">
        <v>43344</v>
      </c>
      <c r="E117" s="12">
        <v>7891.0060000000003</v>
      </c>
      <c r="F117" s="72">
        <v>52.344000000000001</v>
      </c>
      <c r="G117" s="72">
        <v>0.73599999999999999</v>
      </c>
      <c r="H117" s="12">
        <v>554.85199999999998</v>
      </c>
      <c r="I117" s="72">
        <v>3.681</v>
      </c>
      <c r="J117" s="72">
        <v>10.205</v>
      </c>
      <c r="K117" s="12">
        <v>421.14800000000002</v>
      </c>
      <c r="L117" s="72">
        <v>2.794</v>
      </c>
      <c r="M117" s="72">
        <v>8.6430000000000007</v>
      </c>
      <c r="N117" s="12">
        <v>976</v>
      </c>
      <c r="O117" s="72">
        <v>6.4740000000000002</v>
      </c>
      <c r="P117" s="72">
        <v>7.0609999999999999</v>
      </c>
      <c r="Q117" s="12">
        <v>34.491999999999997</v>
      </c>
      <c r="R117" s="72">
        <v>0.22900000000000001</v>
      </c>
      <c r="S117" s="72">
        <v>62.406999999999996</v>
      </c>
      <c r="T117" s="12">
        <v>1010.492</v>
      </c>
      <c r="U117" s="72">
        <v>6.7030000000000003</v>
      </c>
      <c r="V117" s="72">
        <v>7.2919999999999998</v>
      </c>
      <c r="W117" s="12">
        <v>2486.5590000000002</v>
      </c>
      <c r="X117" s="72">
        <v>16.494</v>
      </c>
      <c r="Y117" s="72">
        <v>3.9780000000000002</v>
      </c>
      <c r="Z117" s="12">
        <v>3497.0509999999999</v>
      </c>
      <c r="AA117" s="72">
        <v>23.196999999999999</v>
      </c>
      <c r="AB117" s="72">
        <v>1.748</v>
      </c>
      <c r="AC117" s="12">
        <v>11388.057000000001</v>
      </c>
      <c r="AD117" s="72">
        <v>75.542000000000002</v>
      </c>
      <c r="AE117" s="72">
        <v>0.55600000000000005</v>
      </c>
      <c r="AF117" s="12">
        <v>13.082000000000001</v>
      </c>
      <c r="AG117" s="72">
        <v>8.6999999999999994E-2</v>
      </c>
      <c r="AH117" s="72">
        <v>75.376999999999995</v>
      </c>
      <c r="AI117" s="12">
        <v>563.90800000000002</v>
      </c>
      <c r="AJ117" s="72">
        <v>3.7410000000000001</v>
      </c>
      <c r="AK117" s="72">
        <v>3.206</v>
      </c>
      <c r="AL117" s="12">
        <v>576.99</v>
      </c>
      <c r="AM117" s="72">
        <v>3.827</v>
      </c>
      <c r="AN117" s="72">
        <v>2.8620000000000001</v>
      </c>
      <c r="AO117" s="12">
        <v>11965.047</v>
      </c>
      <c r="AP117" s="72">
        <v>79.369</v>
      </c>
      <c r="AQ117" s="72">
        <v>0.47799999999999998</v>
      </c>
      <c r="AR117" s="12">
        <v>139.23500000000001</v>
      </c>
      <c r="AS117" s="72">
        <v>0.92400000000000004</v>
      </c>
      <c r="AT117" s="72">
        <v>24.295000000000002</v>
      </c>
      <c r="AU117" s="12">
        <v>54.006</v>
      </c>
      <c r="AV117" s="72">
        <v>0.35799999999999998</v>
      </c>
      <c r="AW117" s="72">
        <v>57.558999999999997</v>
      </c>
      <c r="AX117" s="12">
        <v>435.28899999999999</v>
      </c>
      <c r="AY117" s="72">
        <v>2.887</v>
      </c>
      <c r="AZ117" s="72">
        <v>14.762</v>
      </c>
      <c r="BA117" s="12">
        <v>489.29500000000002</v>
      </c>
      <c r="BB117" s="72">
        <v>3.246</v>
      </c>
      <c r="BC117" s="72">
        <v>14.295999999999999</v>
      </c>
      <c r="BD117" s="12">
        <v>405.34100000000001</v>
      </c>
      <c r="BE117" s="72">
        <v>2.6890000000000001</v>
      </c>
      <c r="BF117" s="72">
        <v>11.577</v>
      </c>
      <c r="BG117" s="12">
        <v>894.63599999999997</v>
      </c>
      <c r="BH117" s="72">
        <v>5.9340000000000002</v>
      </c>
      <c r="BI117" s="72">
        <v>9.1989999999999998</v>
      </c>
      <c r="BJ117" s="12">
        <v>1496.068</v>
      </c>
      <c r="BK117" s="72">
        <v>9.9239999999999995</v>
      </c>
      <c r="BL117" s="72">
        <v>6.2279999999999998</v>
      </c>
      <c r="BM117" s="12">
        <v>580.21100000000001</v>
      </c>
      <c r="BN117" s="72">
        <v>3.8490000000000002</v>
      </c>
      <c r="BO117" s="72">
        <v>10.035</v>
      </c>
      <c r="BP117" s="12">
        <v>2076.279</v>
      </c>
      <c r="BQ117" s="72">
        <v>13.773</v>
      </c>
      <c r="BR117" s="72">
        <v>5.0579999999999998</v>
      </c>
      <c r="BS117" s="12">
        <v>3110.15</v>
      </c>
      <c r="BT117" s="72">
        <v>20.631</v>
      </c>
      <c r="BU117" s="72">
        <v>3.2639999999999998</v>
      </c>
      <c r="BV117" s="12">
        <v>15075.198</v>
      </c>
      <c r="BW117" s="72">
        <v>100</v>
      </c>
      <c r="BX117" s="72">
        <v>0.72199999999999998</v>
      </c>
      <c r="BY117" s="13"/>
      <c r="BZ117" s="13"/>
    </row>
    <row r="118" spans="1:78" ht="12.75" customHeight="1">
      <c r="A118" s="122" t="s">
        <v>44</v>
      </c>
      <c r="B118" s="71" t="s">
        <v>66</v>
      </c>
      <c r="C118" s="71" t="s">
        <v>26</v>
      </c>
      <c r="D118" s="34">
        <v>43435</v>
      </c>
      <c r="E118" s="12">
        <v>7961.826</v>
      </c>
      <c r="F118" s="72">
        <v>53.387</v>
      </c>
      <c r="G118" s="72">
        <v>0.91600000000000004</v>
      </c>
      <c r="H118" s="12">
        <v>482.649</v>
      </c>
      <c r="I118" s="72">
        <v>3.2360000000000002</v>
      </c>
      <c r="J118" s="72">
        <v>16.209</v>
      </c>
      <c r="K118" s="12">
        <v>495.27699999999999</v>
      </c>
      <c r="L118" s="72">
        <v>3.3210000000000002</v>
      </c>
      <c r="M118" s="72">
        <v>11.689</v>
      </c>
      <c r="N118" s="12">
        <v>977.92600000000004</v>
      </c>
      <c r="O118" s="72">
        <v>6.5570000000000004</v>
      </c>
      <c r="P118" s="72">
        <v>8.3339999999999996</v>
      </c>
      <c r="Q118" s="12">
        <v>43.088999999999999</v>
      </c>
      <c r="R118" s="72">
        <v>0.28899999999999998</v>
      </c>
      <c r="S118" s="72">
        <v>39.521999999999998</v>
      </c>
      <c r="T118" s="12">
        <v>1021.015</v>
      </c>
      <c r="U118" s="72">
        <v>6.8460000000000001</v>
      </c>
      <c r="V118" s="72">
        <v>8.2420000000000009</v>
      </c>
      <c r="W118" s="12">
        <v>2530.35</v>
      </c>
      <c r="X118" s="72">
        <v>16.966999999999999</v>
      </c>
      <c r="Y118" s="72">
        <v>3.4590000000000001</v>
      </c>
      <c r="Z118" s="12">
        <v>3551.3649999999998</v>
      </c>
      <c r="AA118" s="72">
        <v>23.812999999999999</v>
      </c>
      <c r="AB118" s="72">
        <v>1.83</v>
      </c>
      <c r="AC118" s="12">
        <v>11513.191000000001</v>
      </c>
      <c r="AD118" s="72">
        <v>77.2</v>
      </c>
      <c r="AE118" s="72">
        <v>0.59799999999999998</v>
      </c>
      <c r="AF118" s="12">
        <v>10.86</v>
      </c>
      <c r="AG118" s="72">
        <v>7.2999999999999995E-2</v>
      </c>
      <c r="AH118" s="72">
        <v>68.998999999999995</v>
      </c>
      <c r="AI118" s="12">
        <v>526.63</v>
      </c>
      <c r="AJ118" s="72">
        <v>3.5310000000000001</v>
      </c>
      <c r="AK118" s="72">
        <v>2.782</v>
      </c>
      <c r="AL118" s="12">
        <v>537.49</v>
      </c>
      <c r="AM118" s="72">
        <v>3.6040000000000001</v>
      </c>
      <c r="AN118" s="72">
        <v>2.2690000000000001</v>
      </c>
      <c r="AO118" s="12">
        <v>12050.68</v>
      </c>
      <c r="AP118" s="72">
        <v>80.804000000000002</v>
      </c>
      <c r="AQ118" s="72">
        <v>0.57099999999999995</v>
      </c>
      <c r="AR118" s="12">
        <v>137.64400000000001</v>
      </c>
      <c r="AS118" s="72">
        <v>0.92300000000000004</v>
      </c>
      <c r="AT118" s="72">
        <v>27.196000000000002</v>
      </c>
      <c r="AU118" s="12">
        <v>76.161000000000001</v>
      </c>
      <c r="AV118" s="72">
        <v>0.51100000000000001</v>
      </c>
      <c r="AW118" s="72">
        <v>38.857999999999997</v>
      </c>
      <c r="AX118" s="12">
        <v>372.43</v>
      </c>
      <c r="AY118" s="72">
        <v>2.4969999999999999</v>
      </c>
      <c r="AZ118" s="72">
        <v>17.699000000000002</v>
      </c>
      <c r="BA118" s="12">
        <v>448.59</v>
      </c>
      <c r="BB118" s="72">
        <v>3.008</v>
      </c>
      <c r="BC118" s="72">
        <v>16.236000000000001</v>
      </c>
      <c r="BD118" s="12">
        <v>291.25099999999998</v>
      </c>
      <c r="BE118" s="72">
        <v>1.9530000000000001</v>
      </c>
      <c r="BF118" s="72">
        <v>20.097999999999999</v>
      </c>
      <c r="BG118" s="12">
        <v>739.84100000000001</v>
      </c>
      <c r="BH118" s="72">
        <v>4.9610000000000003</v>
      </c>
      <c r="BI118" s="72">
        <v>11.814</v>
      </c>
      <c r="BJ118" s="12">
        <v>1539.683</v>
      </c>
      <c r="BK118" s="72">
        <v>10.324</v>
      </c>
      <c r="BL118" s="72">
        <v>6.9829999999999997</v>
      </c>
      <c r="BM118" s="12">
        <v>445.59899999999999</v>
      </c>
      <c r="BN118" s="72">
        <v>2.988</v>
      </c>
      <c r="BO118" s="72">
        <v>16.042000000000002</v>
      </c>
      <c r="BP118" s="12">
        <v>1985.2829999999999</v>
      </c>
      <c r="BQ118" s="72">
        <v>13.311999999999999</v>
      </c>
      <c r="BR118" s="72">
        <v>4.6870000000000003</v>
      </c>
      <c r="BS118" s="12">
        <v>2862.768</v>
      </c>
      <c r="BT118" s="72">
        <v>19.196000000000002</v>
      </c>
      <c r="BU118" s="72">
        <v>3.2410000000000001</v>
      </c>
      <c r="BV118" s="12">
        <v>14913.448</v>
      </c>
      <c r="BW118" s="72">
        <v>100</v>
      </c>
      <c r="BX118" s="72">
        <v>0.66900000000000004</v>
      </c>
      <c r="BY118" s="13"/>
      <c r="BZ118" s="13"/>
    </row>
    <row r="119" spans="1:78" ht="12.75" customHeight="1">
      <c r="A119" s="122" t="s">
        <v>44</v>
      </c>
      <c r="B119" s="71" t="s">
        <v>66</v>
      </c>
      <c r="C119" s="71" t="s">
        <v>26</v>
      </c>
      <c r="D119" s="34">
        <v>43525</v>
      </c>
      <c r="E119" s="12">
        <v>8057.3230000000003</v>
      </c>
      <c r="F119" s="72">
        <v>54.341000000000001</v>
      </c>
      <c r="G119" s="72">
        <v>0.79300000000000004</v>
      </c>
      <c r="H119" s="12">
        <v>445.96600000000001</v>
      </c>
      <c r="I119" s="72">
        <v>3.008</v>
      </c>
      <c r="J119" s="72">
        <v>17.251999999999999</v>
      </c>
      <c r="K119" s="12">
        <v>421.529</v>
      </c>
      <c r="L119" s="72">
        <v>2.843</v>
      </c>
      <c r="M119" s="72">
        <v>13.723000000000001</v>
      </c>
      <c r="N119" s="12">
        <v>884.82</v>
      </c>
      <c r="O119" s="72">
        <v>5.9669999999999996</v>
      </c>
      <c r="P119" s="72">
        <v>9.3290000000000006</v>
      </c>
      <c r="Q119" s="12">
        <v>22.358000000000001</v>
      </c>
      <c r="R119" s="72">
        <v>0.151</v>
      </c>
      <c r="S119" s="72">
        <v>56.401000000000003</v>
      </c>
      <c r="T119" s="12">
        <v>907.178</v>
      </c>
      <c r="U119" s="72">
        <v>6.1180000000000003</v>
      </c>
      <c r="V119" s="72">
        <v>9.2189999999999994</v>
      </c>
      <c r="W119" s="12">
        <v>2500.8009999999999</v>
      </c>
      <c r="X119" s="72">
        <v>16.866</v>
      </c>
      <c r="Y119" s="72">
        <v>3.7850000000000001</v>
      </c>
      <c r="Z119" s="12">
        <v>3407.9789999999998</v>
      </c>
      <c r="AA119" s="72">
        <v>22.984000000000002</v>
      </c>
      <c r="AB119" s="72">
        <v>1.4339999999999999</v>
      </c>
      <c r="AC119" s="12">
        <v>11465.302</v>
      </c>
      <c r="AD119" s="72">
        <v>77.325000000000003</v>
      </c>
      <c r="AE119" s="72">
        <v>0.496</v>
      </c>
      <c r="AF119" s="12">
        <v>30.751999999999999</v>
      </c>
      <c r="AG119" s="72">
        <v>0.20699999999999999</v>
      </c>
      <c r="AH119" s="72">
        <v>52.524000000000001</v>
      </c>
      <c r="AI119" s="12">
        <v>587.24800000000005</v>
      </c>
      <c r="AJ119" s="72">
        <v>3.9609999999999999</v>
      </c>
      <c r="AK119" s="72">
        <v>3.0169999999999999</v>
      </c>
      <c r="AL119" s="12">
        <v>618</v>
      </c>
      <c r="AM119" s="72">
        <v>4.1680000000000001</v>
      </c>
      <c r="AN119" s="72">
        <v>1.7370000000000001</v>
      </c>
      <c r="AO119" s="12">
        <v>12083.302</v>
      </c>
      <c r="AP119" s="72">
        <v>81.492999999999995</v>
      </c>
      <c r="AQ119" s="72">
        <v>0.47</v>
      </c>
      <c r="AR119" s="12">
        <v>113.85</v>
      </c>
      <c r="AS119" s="72">
        <v>0.76800000000000002</v>
      </c>
      <c r="AT119" s="72">
        <v>26.04</v>
      </c>
      <c r="AU119" s="12">
        <v>26.518999999999998</v>
      </c>
      <c r="AV119" s="72">
        <v>0.17899999999999999</v>
      </c>
      <c r="AW119" s="72">
        <v>53.465000000000003</v>
      </c>
      <c r="AX119" s="12">
        <v>535.94799999999998</v>
      </c>
      <c r="AY119" s="72">
        <v>3.6150000000000002</v>
      </c>
      <c r="AZ119" s="72">
        <v>12.59</v>
      </c>
      <c r="BA119" s="12">
        <v>562.46699999999998</v>
      </c>
      <c r="BB119" s="72">
        <v>3.7930000000000001</v>
      </c>
      <c r="BC119" s="72">
        <v>12.38</v>
      </c>
      <c r="BD119" s="12">
        <v>345.44099999999997</v>
      </c>
      <c r="BE119" s="72">
        <v>2.33</v>
      </c>
      <c r="BF119" s="72">
        <v>17.510000000000002</v>
      </c>
      <c r="BG119" s="12">
        <v>907.90800000000002</v>
      </c>
      <c r="BH119" s="72">
        <v>6.1230000000000002</v>
      </c>
      <c r="BI119" s="72">
        <v>10.760999999999999</v>
      </c>
      <c r="BJ119" s="12">
        <v>1186.923</v>
      </c>
      <c r="BK119" s="72">
        <v>8.0050000000000008</v>
      </c>
      <c r="BL119" s="72">
        <v>7.5090000000000003</v>
      </c>
      <c r="BM119" s="12">
        <v>535.45699999999999</v>
      </c>
      <c r="BN119" s="72">
        <v>3.6110000000000002</v>
      </c>
      <c r="BO119" s="72">
        <v>14.53</v>
      </c>
      <c r="BP119" s="12">
        <v>1722.3789999999999</v>
      </c>
      <c r="BQ119" s="72">
        <v>11.616</v>
      </c>
      <c r="BR119" s="72">
        <v>5.992</v>
      </c>
      <c r="BS119" s="12">
        <v>2744.1370000000002</v>
      </c>
      <c r="BT119" s="72">
        <v>18.507000000000001</v>
      </c>
      <c r="BU119" s="72">
        <v>2.1419999999999999</v>
      </c>
      <c r="BV119" s="12">
        <v>14827.439</v>
      </c>
      <c r="BW119" s="72">
        <v>100</v>
      </c>
      <c r="BX119" s="72">
        <v>0.47</v>
      </c>
      <c r="BY119" s="13"/>
      <c r="BZ119" s="13"/>
    </row>
    <row r="120" spans="1:78" ht="12.75" customHeight="1">
      <c r="A120" s="122" t="s">
        <v>44</v>
      </c>
      <c r="B120" s="71" t="s">
        <v>66</v>
      </c>
      <c r="C120" s="71" t="s">
        <v>26</v>
      </c>
      <c r="D120" s="34">
        <v>43617</v>
      </c>
      <c r="E120" s="12">
        <v>8141.4790000000003</v>
      </c>
      <c r="F120" s="72">
        <v>54.137999999999998</v>
      </c>
      <c r="G120" s="72">
        <v>0.73199999999999998</v>
      </c>
      <c r="H120" s="12">
        <v>458.52800000000002</v>
      </c>
      <c r="I120" s="72">
        <v>3.0489999999999999</v>
      </c>
      <c r="J120" s="72">
        <v>10.975</v>
      </c>
      <c r="K120" s="12">
        <v>466.91500000000002</v>
      </c>
      <c r="L120" s="72">
        <v>3.105</v>
      </c>
      <c r="M120" s="72">
        <v>12.444000000000001</v>
      </c>
      <c r="N120" s="12">
        <v>933.06799999999998</v>
      </c>
      <c r="O120" s="72">
        <v>6.2050000000000001</v>
      </c>
      <c r="P120" s="72">
        <v>8.7690000000000001</v>
      </c>
      <c r="Q120" s="12">
        <v>57.173999999999999</v>
      </c>
      <c r="R120" s="72">
        <v>0.38</v>
      </c>
      <c r="S120" s="72">
        <v>33.652999999999999</v>
      </c>
      <c r="T120" s="12">
        <v>990.24199999999996</v>
      </c>
      <c r="U120" s="72">
        <v>6.585</v>
      </c>
      <c r="V120" s="72">
        <v>7.593</v>
      </c>
      <c r="W120" s="12">
        <v>2560.0549999999998</v>
      </c>
      <c r="X120" s="72">
        <v>17.024000000000001</v>
      </c>
      <c r="Y120" s="72">
        <v>3.734</v>
      </c>
      <c r="Z120" s="12">
        <v>3550.297</v>
      </c>
      <c r="AA120" s="72">
        <v>23.608000000000001</v>
      </c>
      <c r="AB120" s="72">
        <v>1.6839999999999999</v>
      </c>
      <c r="AC120" s="12">
        <v>11691.776</v>
      </c>
      <c r="AD120" s="72">
        <v>77.745999999999995</v>
      </c>
      <c r="AE120" s="72">
        <v>0.63100000000000001</v>
      </c>
      <c r="AF120" s="12">
        <v>17.151</v>
      </c>
      <c r="AG120" s="72">
        <v>0.114</v>
      </c>
      <c r="AH120" s="72">
        <v>48.148000000000003</v>
      </c>
      <c r="AI120" s="12">
        <v>568.11199999999997</v>
      </c>
      <c r="AJ120" s="72">
        <v>3.778</v>
      </c>
      <c r="AK120" s="72">
        <v>4.5570000000000004</v>
      </c>
      <c r="AL120" s="12">
        <v>585.26300000000003</v>
      </c>
      <c r="AM120" s="72">
        <v>3.8919999999999999</v>
      </c>
      <c r="AN120" s="72">
        <v>4.32</v>
      </c>
      <c r="AO120" s="12">
        <v>12277.039000000001</v>
      </c>
      <c r="AP120" s="72">
        <v>81.638000000000005</v>
      </c>
      <c r="AQ120" s="72">
        <v>0.56799999999999995</v>
      </c>
      <c r="AR120" s="12">
        <v>91.911000000000001</v>
      </c>
      <c r="AS120" s="72">
        <v>0.61099999999999999</v>
      </c>
      <c r="AT120" s="72">
        <v>28.111999999999998</v>
      </c>
      <c r="AU120" s="12">
        <v>88.968999999999994</v>
      </c>
      <c r="AV120" s="72">
        <v>0.59199999999999997</v>
      </c>
      <c r="AW120" s="72">
        <v>41.07</v>
      </c>
      <c r="AX120" s="12">
        <v>323.7</v>
      </c>
      <c r="AY120" s="72">
        <v>2.1520000000000001</v>
      </c>
      <c r="AZ120" s="72">
        <v>14.324999999999999</v>
      </c>
      <c r="BA120" s="12">
        <v>412.66899999999998</v>
      </c>
      <c r="BB120" s="72">
        <v>2.7440000000000002</v>
      </c>
      <c r="BC120" s="72">
        <v>15.239000000000001</v>
      </c>
      <c r="BD120" s="12">
        <v>227.042</v>
      </c>
      <c r="BE120" s="72">
        <v>1.51</v>
      </c>
      <c r="BF120" s="72">
        <v>22.779</v>
      </c>
      <c r="BG120" s="12">
        <v>639.71100000000001</v>
      </c>
      <c r="BH120" s="72">
        <v>4.2539999999999996</v>
      </c>
      <c r="BI120" s="72">
        <v>10.435</v>
      </c>
      <c r="BJ120" s="12">
        <v>1468.1130000000001</v>
      </c>
      <c r="BK120" s="72">
        <v>9.7620000000000005</v>
      </c>
      <c r="BL120" s="72">
        <v>5.6180000000000003</v>
      </c>
      <c r="BM120" s="12">
        <v>561.55999999999995</v>
      </c>
      <c r="BN120" s="72">
        <v>3.734</v>
      </c>
      <c r="BO120" s="72">
        <v>10.615</v>
      </c>
      <c r="BP120" s="12">
        <v>2029.673</v>
      </c>
      <c r="BQ120" s="72">
        <v>13.497</v>
      </c>
      <c r="BR120" s="72">
        <v>4.9000000000000004</v>
      </c>
      <c r="BS120" s="12">
        <v>2761.2950000000001</v>
      </c>
      <c r="BT120" s="72">
        <v>18.361999999999998</v>
      </c>
      <c r="BU120" s="72">
        <v>3.343</v>
      </c>
      <c r="BV120" s="12">
        <v>15038.334000000001</v>
      </c>
      <c r="BW120" s="72">
        <v>100</v>
      </c>
      <c r="BX120" s="72">
        <v>0.65300000000000002</v>
      </c>
      <c r="BY120" s="13"/>
      <c r="BZ120" s="13"/>
    </row>
    <row r="121" spans="1:78" ht="12.75" customHeight="1">
      <c r="A121" s="122" t="s">
        <v>44</v>
      </c>
      <c r="B121" s="71" t="s">
        <v>66</v>
      </c>
      <c r="C121" s="71" t="s">
        <v>26</v>
      </c>
      <c r="D121" s="34">
        <v>44075</v>
      </c>
      <c r="E121" s="12">
        <v>7863.6490000000003</v>
      </c>
      <c r="F121" s="72">
        <v>51.338999999999999</v>
      </c>
      <c r="G121" s="72">
        <v>0.58099999999999996</v>
      </c>
      <c r="H121" s="12">
        <v>412.65</v>
      </c>
      <c r="I121" s="72">
        <v>2.694</v>
      </c>
      <c r="J121" s="72">
        <v>15.861000000000001</v>
      </c>
      <c r="K121" s="12">
        <v>575.33199999999999</v>
      </c>
      <c r="L121" s="72">
        <v>3.7559999999999998</v>
      </c>
      <c r="M121" s="72">
        <v>12.002000000000001</v>
      </c>
      <c r="N121" s="12">
        <v>987.98199999999997</v>
      </c>
      <c r="O121" s="72">
        <v>6.45</v>
      </c>
      <c r="P121" s="72">
        <v>6.9720000000000004</v>
      </c>
      <c r="Q121" s="12">
        <v>49.006</v>
      </c>
      <c r="R121" s="72">
        <v>0.32</v>
      </c>
      <c r="S121" s="72">
        <v>43.456000000000003</v>
      </c>
      <c r="T121" s="12">
        <v>1036.9880000000001</v>
      </c>
      <c r="U121" s="72">
        <v>6.77</v>
      </c>
      <c r="V121" s="72">
        <v>6.2640000000000002</v>
      </c>
      <c r="W121" s="12">
        <v>2463.0810000000001</v>
      </c>
      <c r="X121" s="72">
        <v>16.081</v>
      </c>
      <c r="Y121" s="72">
        <v>3.3220000000000001</v>
      </c>
      <c r="Z121" s="12">
        <v>3500.069</v>
      </c>
      <c r="AA121" s="72">
        <v>22.850999999999999</v>
      </c>
      <c r="AB121" s="72">
        <v>1.5489999999999999</v>
      </c>
      <c r="AC121" s="12">
        <v>11363.717000000001</v>
      </c>
      <c r="AD121" s="72">
        <v>74.19</v>
      </c>
      <c r="AE121" s="72">
        <v>0.47599999999999998</v>
      </c>
      <c r="AF121" s="12">
        <v>43.131</v>
      </c>
      <c r="AG121" s="72">
        <v>0.28199999999999997</v>
      </c>
      <c r="AH121" s="72">
        <v>50.99</v>
      </c>
      <c r="AI121" s="12">
        <v>784.33699999999999</v>
      </c>
      <c r="AJ121" s="72">
        <v>5.1210000000000004</v>
      </c>
      <c r="AK121" s="72">
        <v>3.4</v>
      </c>
      <c r="AL121" s="12">
        <v>827.46799999999996</v>
      </c>
      <c r="AM121" s="72">
        <v>5.4020000000000001</v>
      </c>
      <c r="AN121" s="72">
        <v>2.177</v>
      </c>
      <c r="AO121" s="12">
        <v>12191.186</v>
      </c>
      <c r="AP121" s="72">
        <v>79.591999999999999</v>
      </c>
      <c r="AQ121" s="72">
        <v>0.48299999999999998</v>
      </c>
      <c r="AR121" s="12">
        <v>231.875</v>
      </c>
      <c r="AS121" s="72">
        <v>1.514</v>
      </c>
      <c r="AT121" s="72">
        <v>23.411000000000001</v>
      </c>
      <c r="AU121" s="12">
        <v>41.555</v>
      </c>
      <c r="AV121" s="72">
        <v>0.27100000000000002</v>
      </c>
      <c r="AW121" s="72">
        <v>52.475000000000001</v>
      </c>
      <c r="AX121" s="12">
        <v>469.55</v>
      </c>
      <c r="AY121" s="72">
        <v>3.0659999999999998</v>
      </c>
      <c r="AZ121" s="72">
        <v>15.797000000000001</v>
      </c>
      <c r="BA121" s="12">
        <v>511.10500000000002</v>
      </c>
      <c r="BB121" s="72">
        <v>3.3370000000000002</v>
      </c>
      <c r="BC121" s="72">
        <v>14.863</v>
      </c>
      <c r="BD121" s="12">
        <v>321.97500000000002</v>
      </c>
      <c r="BE121" s="72">
        <v>2.1019999999999999</v>
      </c>
      <c r="BF121" s="72">
        <v>21.713000000000001</v>
      </c>
      <c r="BG121" s="12">
        <v>833.08</v>
      </c>
      <c r="BH121" s="72">
        <v>5.4390000000000001</v>
      </c>
      <c r="BI121" s="72">
        <v>10.494999999999999</v>
      </c>
      <c r="BJ121" s="12">
        <v>1509.835</v>
      </c>
      <c r="BK121" s="72">
        <v>9.8569999999999993</v>
      </c>
      <c r="BL121" s="72">
        <v>7.931</v>
      </c>
      <c r="BM121" s="12">
        <v>551.15099999999995</v>
      </c>
      <c r="BN121" s="72">
        <v>3.5979999999999999</v>
      </c>
      <c r="BO121" s="72">
        <v>13.407999999999999</v>
      </c>
      <c r="BP121" s="12">
        <v>2060.9859999999999</v>
      </c>
      <c r="BQ121" s="72">
        <v>13.455</v>
      </c>
      <c r="BR121" s="72">
        <v>7.1609999999999996</v>
      </c>
      <c r="BS121" s="12">
        <v>3125.9409999999998</v>
      </c>
      <c r="BT121" s="72">
        <v>20.408000000000001</v>
      </c>
      <c r="BU121" s="72">
        <v>2.8570000000000002</v>
      </c>
      <c r="BV121" s="12">
        <v>15317.127</v>
      </c>
      <c r="BW121" s="72">
        <v>100</v>
      </c>
      <c r="BX121" s="72">
        <v>0.59399999999999997</v>
      </c>
      <c r="BY121" s="13"/>
      <c r="BZ121" s="13"/>
    </row>
    <row r="122" spans="1:78" ht="12.75" customHeight="1">
      <c r="A122" s="122" t="s">
        <v>44</v>
      </c>
      <c r="B122" s="71" t="s">
        <v>66</v>
      </c>
      <c r="C122" s="71" t="s">
        <v>26</v>
      </c>
      <c r="D122" s="34">
        <v>44166</v>
      </c>
      <c r="E122" s="12">
        <v>7988.1310000000003</v>
      </c>
      <c r="F122" s="72">
        <v>52.686</v>
      </c>
      <c r="G122" s="72">
        <v>0.999</v>
      </c>
      <c r="H122" s="12">
        <v>699.79600000000005</v>
      </c>
      <c r="I122" s="72">
        <v>4.6159999999999997</v>
      </c>
      <c r="J122" s="72">
        <v>14.101000000000001</v>
      </c>
      <c r="K122" s="12">
        <v>461.75700000000001</v>
      </c>
      <c r="L122" s="72">
        <v>3.0459999999999998</v>
      </c>
      <c r="M122" s="72">
        <v>16.158000000000001</v>
      </c>
      <c r="N122" s="12">
        <v>1161.5519999999999</v>
      </c>
      <c r="O122" s="72">
        <v>7.6609999999999996</v>
      </c>
      <c r="P122" s="72">
        <v>9.5239999999999991</v>
      </c>
      <c r="Q122" s="12">
        <v>92.99</v>
      </c>
      <c r="R122" s="72">
        <v>0.61299999999999999</v>
      </c>
      <c r="S122" s="72">
        <v>36.906999999999996</v>
      </c>
      <c r="T122" s="12">
        <v>1254.5419999999999</v>
      </c>
      <c r="U122" s="72">
        <v>8.2739999999999991</v>
      </c>
      <c r="V122" s="72">
        <v>9.1210000000000004</v>
      </c>
      <c r="W122" s="12">
        <v>2395.5189999999998</v>
      </c>
      <c r="X122" s="72">
        <v>15.8</v>
      </c>
      <c r="Y122" s="72">
        <v>5.3289999999999997</v>
      </c>
      <c r="Z122" s="12">
        <v>3650.0619999999999</v>
      </c>
      <c r="AA122" s="72">
        <v>24.074000000000002</v>
      </c>
      <c r="AB122" s="72">
        <v>1.875</v>
      </c>
      <c r="AC122" s="12">
        <v>11638.192999999999</v>
      </c>
      <c r="AD122" s="72">
        <v>76.760000000000005</v>
      </c>
      <c r="AE122" s="72">
        <v>0.56999999999999995</v>
      </c>
      <c r="AF122" s="12">
        <v>36.289000000000001</v>
      </c>
      <c r="AG122" s="72">
        <v>0.23899999999999999</v>
      </c>
      <c r="AH122" s="72">
        <v>57.182000000000002</v>
      </c>
      <c r="AI122" s="12">
        <v>710.46400000000006</v>
      </c>
      <c r="AJ122" s="72">
        <v>4.6859999999999999</v>
      </c>
      <c r="AK122" s="72">
        <v>4.3789999999999996</v>
      </c>
      <c r="AL122" s="12">
        <v>746.75199999999995</v>
      </c>
      <c r="AM122" s="72">
        <v>4.9249999999999998</v>
      </c>
      <c r="AN122" s="72">
        <v>2.9649999999999999</v>
      </c>
      <c r="AO122" s="12">
        <v>12384.945</v>
      </c>
      <c r="AP122" s="72">
        <v>81.685000000000002</v>
      </c>
      <c r="AQ122" s="72">
        <v>0.5</v>
      </c>
      <c r="AR122" s="12">
        <v>165.66499999999999</v>
      </c>
      <c r="AS122" s="72">
        <v>1.093</v>
      </c>
      <c r="AT122" s="72">
        <v>23.945</v>
      </c>
      <c r="AU122" s="12">
        <v>36.936</v>
      </c>
      <c r="AV122" s="72">
        <v>0.24399999999999999</v>
      </c>
      <c r="AW122" s="72">
        <v>67.061000000000007</v>
      </c>
      <c r="AX122" s="12">
        <v>558.85500000000002</v>
      </c>
      <c r="AY122" s="72">
        <v>3.6859999999999999</v>
      </c>
      <c r="AZ122" s="72">
        <v>18.059999999999999</v>
      </c>
      <c r="BA122" s="12">
        <v>595.79200000000003</v>
      </c>
      <c r="BB122" s="72">
        <v>3.93</v>
      </c>
      <c r="BC122" s="72">
        <v>17.146999999999998</v>
      </c>
      <c r="BD122" s="12">
        <v>260.95299999999997</v>
      </c>
      <c r="BE122" s="72">
        <v>1.7210000000000001</v>
      </c>
      <c r="BF122" s="72">
        <v>30.978999999999999</v>
      </c>
      <c r="BG122" s="12">
        <v>856.745</v>
      </c>
      <c r="BH122" s="72">
        <v>5.6509999999999998</v>
      </c>
      <c r="BI122" s="72">
        <v>13.106999999999999</v>
      </c>
      <c r="BJ122" s="12">
        <v>1209.049</v>
      </c>
      <c r="BK122" s="72">
        <v>7.9740000000000002</v>
      </c>
      <c r="BL122" s="72">
        <v>9.452</v>
      </c>
      <c r="BM122" s="12">
        <v>545.37900000000002</v>
      </c>
      <c r="BN122" s="72">
        <v>3.597</v>
      </c>
      <c r="BO122" s="72">
        <v>16.765000000000001</v>
      </c>
      <c r="BP122" s="12">
        <v>1754.4280000000001</v>
      </c>
      <c r="BQ122" s="72">
        <v>11.571</v>
      </c>
      <c r="BR122" s="72">
        <v>7.0739999999999998</v>
      </c>
      <c r="BS122" s="12">
        <v>2776.8389999999999</v>
      </c>
      <c r="BT122" s="72">
        <v>18.315000000000001</v>
      </c>
      <c r="BU122" s="72">
        <v>2.9980000000000002</v>
      </c>
      <c r="BV122" s="12">
        <v>15161.782999999999</v>
      </c>
      <c r="BW122" s="72">
        <v>100</v>
      </c>
      <c r="BX122" s="72">
        <v>0.627</v>
      </c>
      <c r="BY122" s="13"/>
      <c r="BZ122" s="13"/>
    </row>
    <row r="123" spans="1:78" ht="12.75" customHeight="1">
      <c r="A123" s="122" t="s">
        <v>44</v>
      </c>
      <c r="B123" s="71" t="s">
        <v>66</v>
      </c>
      <c r="C123" s="71" t="s">
        <v>26</v>
      </c>
      <c r="D123" s="34">
        <v>44256</v>
      </c>
      <c r="E123" s="12">
        <v>8072.8419999999996</v>
      </c>
      <c r="F123" s="72">
        <v>53.738</v>
      </c>
      <c r="G123" s="72">
        <v>0.74</v>
      </c>
      <c r="H123" s="12">
        <v>418.45600000000002</v>
      </c>
      <c r="I123" s="72">
        <v>2.7850000000000001</v>
      </c>
      <c r="J123" s="72">
        <v>20.52</v>
      </c>
      <c r="K123" s="12">
        <v>505.91800000000001</v>
      </c>
      <c r="L123" s="72">
        <v>3.3679999999999999</v>
      </c>
      <c r="M123" s="72">
        <v>14.917999999999999</v>
      </c>
      <c r="N123" s="12">
        <v>924.37300000000005</v>
      </c>
      <c r="O123" s="72">
        <v>6.1529999999999996</v>
      </c>
      <c r="P123" s="72">
        <v>10.082000000000001</v>
      </c>
      <c r="Q123" s="12">
        <v>57.99</v>
      </c>
      <c r="R123" s="72">
        <v>0.38600000000000001</v>
      </c>
      <c r="S123" s="72">
        <v>40.950000000000003</v>
      </c>
      <c r="T123" s="12">
        <v>982.36300000000006</v>
      </c>
      <c r="U123" s="72">
        <v>6.5389999999999997</v>
      </c>
      <c r="V123" s="72">
        <v>9.06</v>
      </c>
      <c r="W123" s="12">
        <v>2477.114</v>
      </c>
      <c r="X123" s="72">
        <v>16.489000000000001</v>
      </c>
      <c r="Y123" s="72">
        <v>3.9620000000000002</v>
      </c>
      <c r="Z123" s="12">
        <v>3459.4769999999999</v>
      </c>
      <c r="AA123" s="72">
        <v>23.027999999999999</v>
      </c>
      <c r="AB123" s="72">
        <v>1.371</v>
      </c>
      <c r="AC123" s="12">
        <v>11532.319</v>
      </c>
      <c r="AD123" s="72">
        <v>76.766000000000005</v>
      </c>
      <c r="AE123" s="72">
        <v>0.60099999999999998</v>
      </c>
      <c r="AF123" s="12">
        <v>58.356999999999999</v>
      </c>
      <c r="AG123" s="72">
        <v>0.38800000000000001</v>
      </c>
      <c r="AH123" s="72">
        <v>49.762</v>
      </c>
      <c r="AI123" s="12">
        <v>698.745</v>
      </c>
      <c r="AJ123" s="72">
        <v>4.6509999999999998</v>
      </c>
      <c r="AK123" s="72">
        <v>4.4989999999999997</v>
      </c>
      <c r="AL123" s="12">
        <v>757.10299999999995</v>
      </c>
      <c r="AM123" s="72">
        <v>5.04</v>
      </c>
      <c r="AN123" s="72">
        <v>2.391</v>
      </c>
      <c r="AO123" s="12">
        <v>12289.422</v>
      </c>
      <c r="AP123" s="72">
        <v>81.805999999999997</v>
      </c>
      <c r="AQ123" s="72">
        <v>0.52800000000000002</v>
      </c>
      <c r="AR123" s="12">
        <v>230.471</v>
      </c>
      <c r="AS123" s="72">
        <v>1.534</v>
      </c>
      <c r="AT123" s="72">
        <v>24.585000000000001</v>
      </c>
      <c r="AU123" s="12">
        <v>56.918999999999997</v>
      </c>
      <c r="AV123" s="72">
        <v>0.379</v>
      </c>
      <c r="AW123" s="72">
        <v>44.6</v>
      </c>
      <c r="AX123" s="12">
        <v>346.22199999999998</v>
      </c>
      <c r="AY123" s="72">
        <v>2.3050000000000002</v>
      </c>
      <c r="AZ123" s="72">
        <v>19.75</v>
      </c>
      <c r="BA123" s="12">
        <v>403.14</v>
      </c>
      <c r="BB123" s="72">
        <v>2.6840000000000002</v>
      </c>
      <c r="BC123" s="72">
        <v>18.687999999999999</v>
      </c>
      <c r="BD123" s="12">
        <v>342.79399999999998</v>
      </c>
      <c r="BE123" s="72">
        <v>2.282</v>
      </c>
      <c r="BF123" s="72">
        <v>19.100999999999999</v>
      </c>
      <c r="BG123" s="12">
        <v>745.93399999999997</v>
      </c>
      <c r="BH123" s="72">
        <v>4.9649999999999999</v>
      </c>
      <c r="BI123" s="72">
        <v>13.515000000000001</v>
      </c>
      <c r="BJ123" s="12">
        <v>1217.9010000000001</v>
      </c>
      <c r="BK123" s="72">
        <v>8.1069999999999993</v>
      </c>
      <c r="BL123" s="72">
        <v>6.5519999999999996</v>
      </c>
      <c r="BM123" s="12">
        <v>538.92899999999997</v>
      </c>
      <c r="BN123" s="72">
        <v>3.5870000000000002</v>
      </c>
      <c r="BO123" s="72">
        <v>14.074999999999999</v>
      </c>
      <c r="BP123" s="12">
        <v>1756.83</v>
      </c>
      <c r="BQ123" s="72">
        <v>11.695</v>
      </c>
      <c r="BR123" s="72">
        <v>4.5999999999999996</v>
      </c>
      <c r="BS123" s="12">
        <v>2733.2350000000001</v>
      </c>
      <c r="BT123" s="72">
        <v>18.193999999999999</v>
      </c>
      <c r="BU123" s="72">
        <v>2.7490000000000001</v>
      </c>
      <c r="BV123" s="12">
        <v>15022.656999999999</v>
      </c>
      <c r="BW123" s="72">
        <v>100</v>
      </c>
      <c r="BX123" s="72">
        <v>0.59099999999999997</v>
      </c>
      <c r="BY123" s="13"/>
      <c r="BZ123" s="13"/>
    </row>
    <row r="124" spans="1:78" ht="12.75" customHeight="1">
      <c r="A124" s="122" t="s">
        <v>44</v>
      </c>
      <c r="B124" s="71" t="s">
        <v>66</v>
      </c>
      <c r="C124" s="71" t="s">
        <v>26</v>
      </c>
      <c r="D124" s="34">
        <v>44348</v>
      </c>
      <c r="E124" s="12">
        <v>8156.84</v>
      </c>
      <c r="F124" s="72">
        <v>54.473999999999997</v>
      </c>
      <c r="G124" s="72">
        <v>0.98399999999999999</v>
      </c>
      <c r="H124" s="12">
        <v>493.005</v>
      </c>
      <c r="I124" s="72">
        <v>3.2919999999999998</v>
      </c>
      <c r="J124" s="72">
        <v>14.445</v>
      </c>
      <c r="K124" s="12">
        <v>377.09300000000002</v>
      </c>
      <c r="L124" s="72">
        <v>2.5179999999999998</v>
      </c>
      <c r="M124" s="72">
        <v>15.715</v>
      </c>
      <c r="N124" s="12">
        <v>870.09799999999996</v>
      </c>
      <c r="O124" s="72">
        <v>5.8109999999999999</v>
      </c>
      <c r="P124" s="72">
        <v>9.74</v>
      </c>
      <c r="Q124" s="12">
        <v>43.765000000000001</v>
      </c>
      <c r="R124" s="72">
        <v>0.29199999999999998</v>
      </c>
      <c r="S124" s="72">
        <v>40.619</v>
      </c>
      <c r="T124" s="12">
        <v>913.86300000000006</v>
      </c>
      <c r="U124" s="72">
        <v>6.1029999999999998</v>
      </c>
      <c r="V124" s="72">
        <v>9.1780000000000008</v>
      </c>
      <c r="W124" s="12">
        <v>2684.7930000000001</v>
      </c>
      <c r="X124" s="72">
        <v>17.93</v>
      </c>
      <c r="Y124" s="72">
        <v>4.9909999999999997</v>
      </c>
      <c r="Z124" s="12">
        <v>3598.6570000000002</v>
      </c>
      <c r="AA124" s="72">
        <v>24.033000000000001</v>
      </c>
      <c r="AB124" s="72">
        <v>2.226</v>
      </c>
      <c r="AC124" s="12">
        <v>11755.496999999999</v>
      </c>
      <c r="AD124" s="72">
        <v>78.507000000000005</v>
      </c>
      <c r="AE124" s="72">
        <v>0.6</v>
      </c>
      <c r="AF124" s="12">
        <v>41.012999999999998</v>
      </c>
      <c r="AG124" s="72">
        <v>0.27400000000000002</v>
      </c>
      <c r="AH124" s="72">
        <v>59.585000000000001</v>
      </c>
      <c r="AI124" s="12">
        <v>561.91800000000001</v>
      </c>
      <c r="AJ124" s="72">
        <v>3.7530000000000001</v>
      </c>
      <c r="AK124" s="72">
        <v>6.7629999999999999</v>
      </c>
      <c r="AL124" s="12">
        <v>602.93100000000004</v>
      </c>
      <c r="AM124" s="72">
        <v>4.0270000000000001</v>
      </c>
      <c r="AN124" s="72">
        <v>4.7809999999999997</v>
      </c>
      <c r="AO124" s="12">
        <v>12358.428</v>
      </c>
      <c r="AP124" s="72">
        <v>82.533000000000001</v>
      </c>
      <c r="AQ124" s="72">
        <v>0.55000000000000004</v>
      </c>
      <c r="AR124" s="12">
        <v>113.821</v>
      </c>
      <c r="AS124" s="72">
        <v>0.76</v>
      </c>
      <c r="AT124" s="72">
        <v>21.738</v>
      </c>
      <c r="AU124" s="12">
        <v>41.220999999999997</v>
      </c>
      <c r="AV124" s="72">
        <v>0.27500000000000002</v>
      </c>
      <c r="AW124" s="72">
        <v>58.357999999999997</v>
      </c>
      <c r="AX124" s="12">
        <v>458.70699999999999</v>
      </c>
      <c r="AY124" s="72">
        <v>3.0630000000000002</v>
      </c>
      <c r="AZ124" s="72">
        <v>12.59</v>
      </c>
      <c r="BA124" s="12">
        <v>499.928</v>
      </c>
      <c r="BB124" s="72">
        <v>3.339</v>
      </c>
      <c r="BC124" s="72">
        <v>12.000999999999999</v>
      </c>
      <c r="BD124" s="12">
        <v>195.43899999999999</v>
      </c>
      <c r="BE124" s="72">
        <v>1.3049999999999999</v>
      </c>
      <c r="BF124" s="72">
        <v>23.241</v>
      </c>
      <c r="BG124" s="12">
        <v>695.36699999999996</v>
      </c>
      <c r="BH124" s="72">
        <v>4.6440000000000001</v>
      </c>
      <c r="BI124" s="72">
        <v>10.446</v>
      </c>
      <c r="BJ124" s="12">
        <v>1254.249</v>
      </c>
      <c r="BK124" s="72">
        <v>8.3759999999999994</v>
      </c>
      <c r="BL124" s="72">
        <v>7.4710000000000001</v>
      </c>
      <c r="BM124" s="12">
        <v>552.02599999999995</v>
      </c>
      <c r="BN124" s="72">
        <v>3.6869999999999998</v>
      </c>
      <c r="BO124" s="72">
        <v>11.971</v>
      </c>
      <c r="BP124" s="12">
        <v>1806.2750000000001</v>
      </c>
      <c r="BQ124" s="72">
        <v>12.063000000000001</v>
      </c>
      <c r="BR124" s="72">
        <v>4.7300000000000004</v>
      </c>
      <c r="BS124" s="12">
        <v>2615.4639999999999</v>
      </c>
      <c r="BT124" s="72">
        <v>17.466999999999999</v>
      </c>
      <c r="BU124" s="72">
        <v>2.4590000000000001</v>
      </c>
      <c r="BV124" s="12">
        <v>14973.892</v>
      </c>
      <c r="BW124" s="72">
        <v>100</v>
      </c>
      <c r="BX124" s="72">
        <v>0.56100000000000005</v>
      </c>
      <c r="BY124" s="13"/>
      <c r="BZ124" s="13"/>
    </row>
    <row r="125" spans="1:78" ht="12.75" customHeight="1">
      <c r="A125" s="122" t="s">
        <v>44</v>
      </c>
      <c r="B125" s="71" t="s">
        <v>66</v>
      </c>
      <c r="C125" s="71" t="s">
        <v>26</v>
      </c>
      <c r="D125" s="34">
        <v>44805</v>
      </c>
      <c r="E125" s="12">
        <v>8692.64</v>
      </c>
      <c r="F125" s="72">
        <v>56.494</v>
      </c>
      <c r="G125" s="72">
        <v>0.96899999999999997</v>
      </c>
      <c r="H125" s="12">
        <v>303.03899999999999</v>
      </c>
      <c r="I125" s="72">
        <v>1.9690000000000001</v>
      </c>
      <c r="J125" s="72">
        <v>13.669</v>
      </c>
      <c r="K125" s="12">
        <v>303.46899999999999</v>
      </c>
      <c r="L125" s="72">
        <v>1.972</v>
      </c>
      <c r="M125" s="72">
        <v>19.591999999999999</v>
      </c>
      <c r="N125" s="12">
        <v>606.50800000000004</v>
      </c>
      <c r="O125" s="72">
        <v>3.9420000000000002</v>
      </c>
      <c r="P125" s="72">
        <v>12.411</v>
      </c>
      <c r="Q125" s="12">
        <v>80.097999999999999</v>
      </c>
      <c r="R125" s="72">
        <v>0.52100000000000002</v>
      </c>
      <c r="S125" s="72">
        <v>40.340000000000003</v>
      </c>
      <c r="T125" s="12">
        <v>686.60599999999999</v>
      </c>
      <c r="U125" s="72">
        <v>4.4619999999999997</v>
      </c>
      <c r="V125" s="72">
        <v>11.173</v>
      </c>
      <c r="W125" s="12">
        <v>2865.24</v>
      </c>
      <c r="X125" s="72">
        <v>18.620999999999999</v>
      </c>
      <c r="Y125" s="72">
        <v>3.206</v>
      </c>
      <c r="Z125" s="12">
        <v>3551.846</v>
      </c>
      <c r="AA125" s="72">
        <v>23.082999999999998</v>
      </c>
      <c r="AB125" s="72">
        <v>1.4670000000000001</v>
      </c>
      <c r="AC125" s="12">
        <v>12244.486000000001</v>
      </c>
      <c r="AD125" s="72">
        <v>79.576999999999998</v>
      </c>
      <c r="AE125" s="72">
        <v>0.66600000000000004</v>
      </c>
      <c r="AF125" s="12">
        <v>37.36</v>
      </c>
      <c r="AG125" s="72">
        <v>0.24299999999999999</v>
      </c>
      <c r="AH125" s="72">
        <v>76.884</v>
      </c>
      <c r="AI125" s="12">
        <v>303.05799999999999</v>
      </c>
      <c r="AJ125" s="72">
        <v>1.97</v>
      </c>
      <c r="AK125" s="72">
        <v>14.957000000000001</v>
      </c>
      <c r="AL125" s="12">
        <v>340.41800000000001</v>
      </c>
      <c r="AM125" s="72">
        <v>2.2120000000000002</v>
      </c>
      <c r="AN125" s="72">
        <v>8.4320000000000004</v>
      </c>
      <c r="AO125" s="12">
        <v>12584.905000000001</v>
      </c>
      <c r="AP125" s="72">
        <v>81.789000000000001</v>
      </c>
      <c r="AQ125" s="72">
        <v>0.69299999999999995</v>
      </c>
      <c r="AR125" s="12">
        <v>192.68600000000001</v>
      </c>
      <c r="AS125" s="72">
        <v>1.252</v>
      </c>
      <c r="AT125" s="72">
        <v>27.064</v>
      </c>
      <c r="AU125" s="12">
        <v>45.747</v>
      </c>
      <c r="AV125" s="72">
        <v>0.29699999999999999</v>
      </c>
      <c r="AW125" s="72">
        <v>49.588999999999999</v>
      </c>
      <c r="AX125" s="12">
        <v>310.31900000000002</v>
      </c>
      <c r="AY125" s="72">
        <v>2.0169999999999999</v>
      </c>
      <c r="AZ125" s="72">
        <v>18.408000000000001</v>
      </c>
      <c r="BA125" s="12">
        <v>356.06599999999997</v>
      </c>
      <c r="BB125" s="72">
        <v>2.3140000000000001</v>
      </c>
      <c r="BC125" s="72">
        <v>16.260999999999999</v>
      </c>
      <c r="BD125" s="12">
        <v>320.77</v>
      </c>
      <c r="BE125" s="72">
        <v>2.085</v>
      </c>
      <c r="BF125" s="72">
        <v>25.113</v>
      </c>
      <c r="BG125" s="12">
        <v>676.83600000000001</v>
      </c>
      <c r="BH125" s="72">
        <v>4.399</v>
      </c>
      <c r="BI125" s="72">
        <v>11.692</v>
      </c>
      <c r="BJ125" s="12">
        <v>1323.7919999999999</v>
      </c>
      <c r="BK125" s="72">
        <v>8.6029999999999998</v>
      </c>
      <c r="BL125" s="72">
        <v>7.84</v>
      </c>
      <c r="BM125" s="12">
        <v>608.74800000000005</v>
      </c>
      <c r="BN125" s="72">
        <v>3.956</v>
      </c>
      <c r="BO125" s="72">
        <v>12.95</v>
      </c>
      <c r="BP125" s="12">
        <v>1932.54</v>
      </c>
      <c r="BQ125" s="72">
        <v>12.56</v>
      </c>
      <c r="BR125" s="72">
        <v>4.7850000000000001</v>
      </c>
      <c r="BS125" s="12">
        <v>2802.0619999999999</v>
      </c>
      <c r="BT125" s="72">
        <v>18.210999999999999</v>
      </c>
      <c r="BU125" s="72">
        <v>2.871</v>
      </c>
      <c r="BV125" s="12">
        <v>15386.967000000001</v>
      </c>
      <c r="BW125" s="72">
        <v>100</v>
      </c>
      <c r="BX125" s="72">
        <v>0.72</v>
      </c>
      <c r="BY125" s="13"/>
      <c r="BZ125" s="13"/>
    </row>
    <row r="126" spans="1:78" ht="12.75" customHeight="1">
      <c r="A126" s="122" t="s">
        <v>44</v>
      </c>
      <c r="B126" s="71" t="s">
        <v>66</v>
      </c>
      <c r="C126" s="71" t="s">
        <v>26</v>
      </c>
      <c r="D126" s="34">
        <v>44896</v>
      </c>
      <c r="E126" s="12">
        <v>8875.2839999999997</v>
      </c>
      <c r="F126" s="72">
        <v>57.162999999999997</v>
      </c>
      <c r="G126" s="72">
        <v>0.83099999999999996</v>
      </c>
      <c r="H126" s="12">
        <v>300.58100000000002</v>
      </c>
      <c r="I126" s="72">
        <v>1.9359999999999999</v>
      </c>
      <c r="J126" s="72">
        <v>20.056000000000001</v>
      </c>
      <c r="K126" s="12">
        <v>316.81700000000001</v>
      </c>
      <c r="L126" s="72">
        <v>2.0409999999999999</v>
      </c>
      <c r="M126" s="72">
        <v>22.001999999999999</v>
      </c>
      <c r="N126" s="12">
        <v>617.39800000000002</v>
      </c>
      <c r="O126" s="72">
        <v>3.976</v>
      </c>
      <c r="P126" s="72">
        <v>13.888</v>
      </c>
      <c r="Q126" s="12">
        <v>79.259</v>
      </c>
      <c r="R126" s="72">
        <v>0.51</v>
      </c>
      <c r="S126" s="72">
        <v>39.93</v>
      </c>
      <c r="T126" s="12">
        <v>696.65700000000004</v>
      </c>
      <c r="U126" s="72">
        <v>4.4870000000000001</v>
      </c>
      <c r="V126" s="72">
        <v>13.191000000000001</v>
      </c>
      <c r="W126" s="12">
        <v>2885.1170000000002</v>
      </c>
      <c r="X126" s="72">
        <v>18.582000000000001</v>
      </c>
      <c r="Y126" s="72">
        <v>3.1640000000000001</v>
      </c>
      <c r="Z126" s="12">
        <v>3581.7739999999999</v>
      </c>
      <c r="AA126" s="72">
        <v>23.068999999999999</v>
      </c>
      <c r="AB126" s="72">
        <v>1.726</v>
      </c>
      <c r="AC126" s="12">
        <v>12457.058000000001</v>
      </c>
      <c r="AD126" s="72">
        <v>80.231999999999999</v>
      </c>
      <c r="AE126" s="72">
        <v>0.63200000000000001</v>
      </c>
      <c r="AF126" s="12">
        <v>24.353000000000002</v>
      </c>
      <c r="AG126" s="72">
        <v>0.157</v>
      </c>
      <c r="AH126" s="72">
        <v>86.513000000000005</v>
      </c>
      <c r="AI126" s="12">
        <v>357.38200000000001</v>
      </c>
      <c r="AJ126" s="72">
        <v>2.302</v>
      </c>
      <c r="AK126" s="72">
        <v>7.2789999999999999</v>
      </c>
      <c r="AL126" s="12">
        <v>381.73500000000001</v>
      </c>
      <c r="AM126" s="72">
        <v>2.4590000000000001</v>
      </c>
      <c r="AN126" s="72">
        <v>4.5739999999999998</v>
      </c>
      <c r="AO126" s="12">
        <v>12838.793</v>
      </c>
      <c r="AP126" s="72">
        <v>82.69</v>
      </c>
      <c r="AQ126" s="72">
        <v>0.64700000000000002</v>
      </c>
      <c r="AR126" s="12">
        <v>100.122</v>
      </c>
      <c r="AS126" s="72">
        <v>0.64500000000000002</v>
      </c>
      <c r="AT126" s="72">
        <v>26.41</v>
      </c>
      <c r="AU126" s="12">
        <v>47.371000000000002</v>
      </c>
      <c r="AV126" s="72">
        <v>0.30499999999999999</v>
      </c>
      <c r="AW126" s="72">
        <v>74.295000000000002</v>
      </c>
      <c r="AX126" s="12">
        <v>353.97199999999998</v>
      </c>
      <c r="AY126" s="72">
        <v>2.2799999999999998</v>
      </c>
      <c r="AZ126" s="72">
        <v>19.646999999999998</v>
      </c>
      <c r="BA126" s="12">
        <v>401.34300000000002</v>
      </c>
      <c r="BB126" s="72">
        <v>2.585</v>
      </c>
      <c r="BC126" s="72">
        <v>17.875</v>
      </c>
      <c r="BD126" s="12">
        <v>248.22399999999999</v>
      </c>
      <c r="BE126" s="72">
        <v>1.599</v>
      </c>
      <c r="BF126" s="72">
        <v>21.096</v>
      </c>
      <c r="BG126" s="12">
        <v>649.56700000000001</v>
      </c>
      <c r="BH126" s="72">
        <v>4.1840000000000002</v>
      </c>
      <c r="BI126" s="72">
        <v>11.71</v>
      </c>
      <c r="BJ126" s="12">
        <v>1454.444</v>
      </c>
      <c r="BK126" s="72">
        <v>9.3680000000000003</v>
      </c>
      <c r="BL126" s="72">
        <v>7.3689999999999998</v>
      </c>
      <c r="BM126" s="12">
        <v>483.45499999999998</v>
      </c>
      <c r="BN126" s="72">
        <v>3.1139999999999999</v>
      </c>
      <c r="BO126" s="72">
        <v>13.941000000000001</v>
      </c>
      <c r="BP126" s="12">
        <v>1937.8989999999999</v>
      </c>
      <c r="BQ126" s="72">
        <v>12.481</v>
      </c>
      <c r="BR126" s="72">
        <v>4.9249999999999998</v>
      </c>
      <c r="BS126" s="12">
        <v>2687.5880000000002</v>
      </c>
      <c r="BT126" s="72">
        <v>17.309999999999999</v>
      </c>
      <c r="BU126" s="72">
        <v>2.6720000000000002</v>
      </c>
      <c r="BV126" s="12">
        <v>15526.380999999999</v>
      </c>
      <c r="BW126" s="72">
        <v>100</v>
      </c>
      <c r="BX126" s="72">
        <v>0.65400000000000003</v>
      </c>
      <c r="BY126" s="13"/>
      <c r="BZ126" s="13"/>
    </row>
    <row r="127" spans="1:78" ht="12.75" customHeight="1">
      <c r="A127" s="122" t="s">
        <v>44</v>
      </c>
      <c r="B127" s="71" t="s">
        <v>66</v>
      </c>
      <c r="C127" s="71" t="s">
        <v>26</v>
      </c>
      <c r="D127" s="34">
        <v>44986</v>
      </c>
      <c r="E127" s="12">
        <v>8971.6049999999996</v>
      </c>
      <c r="F127" s="72">
        <v>57.756999999999998</v>
      </c>
      <c r="G127" s="72">
        <v>0.749</v>
      </c>
      <c r="H127" s="12">
        <v>321.45100000000002</v>
      </c>
      <c r="I127" s="72">
        <v>2.069</v>
      </c>
      <c r="J127" s="72">
        <v>13.670999999999999</v>
      </c>
      <c r="K127" s="12">
        <v>293.31</v>
      </c>
      <c r="L127" s="72">
        <v>1.8879999999999999</v>
      </c>
      <c r="M127" s="72">
        <v>10.888</v>
      </c>
      <c r="N127" s="12">
        <v>614.76099999999997</v>
      </c>
      <c r="O127" s="72">
        <v>3.9580000000000002</v>
      </c>
      <c r="P127" s="72">
        <v>9.3450000000000006</v>
      </c>
      <c r="Q127" s="12">
        <v>76.242999999999995</v>
      </c>
      <c r="R127" s="72">
        <v>0.49099999999999999</v>
      </c>
      <c r="S127" s="72">
        <v>26.312999999999999</v>
      </c>
      <c r="T127" s="12">
        <v>691.00400000000002</v>
      </c>
      <c r="U127" s="72">
        <v>4.4489999999999998</v>
      </c>
      <c r="V127" s="72">
        <v>8.0719999999999992</v>
      </c>
      <c r="W127" s="12">
        <v>2788.268</v>
      </c>
      <c r="X127" s="72">
        <v>17.95</v>
      </c>
      <c r="Y127" s="72">
        <v>2.1840000000000002</v>
      </c>
      <c r="Z127" s="12">
        <v>3479.2719999999999</v>
      </c>
      <c r="AA127" s="72">
        <v>22.399000000000001</v>
      </c>
      <c r="AB127" s="72">
        <v>1.4359999999999999</v>
      </c>
      <c r="AC127" s="12">
        <v>12450.877</v>
      </c>
      <c r="AD127" s="72">
        <v>80.156000000000006</v>
      </c>
      <c r="AE127" s="72">
        <v>0.47499999999999998</v>
      </c>
      <c r="AF127" s="12">
        <v>49.938000000000002</v>
      </c>
      <c r="AG127" s="72">
        <v>0.32100000000000001</v>
      </c>
      <c r="AH127" s="72">
        <v>49.71</v>
      </c>
      <c r="AI127" s="12">
        <v>420.90600000000001</v>
      </c>
      <c r="AJ127" s="72">
        <v>2.71</v>
      </c>
      <c r="AK127" s="72">
        <v>5.5190000000000001</v>
      </c>
      <c r="AL127" s="12">
        <v>470.84399999999999</v>
      </c>
      <c r="AM127" s="72">
        <v>3.0310000000000001</v>
      </c>
      <c r="AN127" s="72">
        <v>2.7320000000000002</v>
      </c>
      <c r="AO127" s="12">
        <v>12921.721</v>
      </c>
      <c r="AP127" s="72">
        <v>83.186999999999998</v>
      </c>
      <c r="AQ127" s="72">
        <v>0.434</v>
      </c>
      <c r="AR127" s="12">
        <v>188.619</v>
      </c>
      <c r="AS127" s="72">
        <v>1.214</v>
      </c>
      <c r="AT127" s="72">
        <v>22.18</v>
      </c>
      <c r="AU127" s="12">
        <v>20.931999999999999</v>
      </c>
      <c r="AV127" s="72">
        <v>0.13500000000000001</v>
      </c>
      <c r="AW127" s="72">
        <v>36.43</v>
      </c>
      <c r="AX127" s="12">
        <v>415.82900000000001</v>
      </c>
      <c r="AY127" s="72">
        <v>2.677</v>
      </c>
      <c r="AZ127" s="72">
        <v>10.201000000000001</v>
      </c>
      <c r="BA127" s="12">
        <v>436.76100000000002</v>
      </c>
      <c r="BB127" s="72">
        <v>2.8119999999999998</v>
      </c>
      <c r="BC127" s="72">
        <v>10.087</v>
      </c>
      <c r="BD127" s="12">
        <v>320.94600000000003</v>
      </c>
      <c r="BE127" s="72">
        <v>2.0659999999999998</v>
      </c>
      <c r="BF127" s="72">
        <v>14.87</v>
      </c>
      <c r="BG127" s="12">
        <v>757.70600000000002</v>
      </c>
      <c r="BH127" s="72">
        <v>4.8780000000000001</v>
      </c>
      <c r="BI127" s="72">
        <v>8.6280000000000001</v>
      </c>
      <c r="BJ127" s="12">
        <v>1125.806</v>
      </c>
      <c r="BK127" s="72">
        <v>7.2480000000000002</v>
      </c>
      <c r="BL127" s="72">
        <v>6.391</v>
      </c>
      <c r="BM127" s="12">
        <v>539.49300000000005</v>
      </c>
      <c r="BN127" s="72">
        <v>3.4729999999999999</v>
      </c>
      <c r="BO127" s="72">
        <v>8.4969999999999999</v>
      </c>
      <c r="BP127" s="12">
        <v>1665.299</v>
      </c>
      <c r="BQ127" s="72">
        <v>10.721</v>
      </c>
      <c r="BR127" s="72">
        <v>5.1529999999999996</v>
      </c>
      <c r="BS127" s="12">
        <v>2611.625</v>
      </c>
      <c r="BT127" s="72">
        <v>16.812999999999999</v>
      </c>
      <c r="BU127" s="72">
        <v>2.089</v>
      </c>
      <c r="BV127" s="12">
        <v>15533.346</v>
      </c>
      <c r="BW127" s="72">
        <v>100</v>
      </c>
      <c r="BX127" s="72">
        <v>0.44600000000000001</v>
      </c>
      <c r="BY127" s="13"/>
      <c r="BZ127" s="13"/>
    </row>
    <row r="128" spans="1:78" ht="12.75" customHeight="1">
      <c r="A128" s="122" t="s">
        <v>44</v>
      </c>
      <c r="B128" s="71" t="s">
        <v>66</v>
      </c>
      <c r="C128" s="71" t="s">
        <v>26</v>
      </c>
      <c r="D128" s="34">
        <v>45078</v>
      </c>
      <c r="E128" s="12">
        <v>9073.3019999999997</v>
      </c>
      <c r="F128" s="72">
        <v>57.837000000000003</v>
      </c>
      <c r="G128" s="72">
        <v>0.81499999999999995</v>
      </c>
      <c r="H128" s="12">
        <v>303.31799999999998</v>
      </c>
      <c r="I128" s="72">
        <v>1.9330000000000001</v>
      </c>
      <c r="J128" s="72">
        <v>13.986000000000001</v>
      </c>
      <c r="K128" s="12">
        <v>306.90100000000001</v>
      </c>
      <c r="L128" s="72">
        <v>1.956</v>
      </c>
      <c r="M128" s="72">
        <v>15.693</v>
      </c>
      <c r="N128" s="12">
        <v>610.21799999999996</v>
      </c>
      <c r="O128" s="72">
        <v>3.89</v>
      </c>
      <c r="P128" s="72">
        <v>9.6329999999999991</v>
      </c>
      <c r="Q128" s="12">
        <v>57.624000000000002</v>
      </c>
      <c r="R128" s="72">
        <v>0.36699999999999999</v>
      </c>
      <c r="S128" s="72">
        <v>18.050999999999998</v>
      </c>
      <c r="T128" s="12">
        <v>667.84199999999998</v>
      </c>
      <c r="U128" s="72">
        <v>4.2569999999999997</v>
      </c>
      <c r="V128" s="72">
        <v>8.6920000000000002</v>
      </c>
      <c r="W128" s="12">
        <v>2839.77</v>
      </c>
      <c r="X128" s="72">
        <v>18.102</v>
      </c>
      <c r="Y128" s="72">
        <v>2.649</v>
      </c>
      <c r="Z128" s="12">
        <v>3507.6120000000001</v>
      </c>
      <c r="AA128" s="72">
        <v>22.359000000000002</v>
      </c>
      <c r="AB128" s="72">
        <v>1.407</v>
      </c>
      <c r="AC128" s="12">
        <v>12580.914000000001</v>
      </c>
      <c r="AD128" s="72">
        <v>80.195999999999998</v>
      </c>
      <c r="AE128" s="72">
        <v>0.51400000000000001</v>
      </c>
      <c r="AF128" s="12">
        <v>10.435</v>
      </c>
      <c r="AG128" s="72">
        <v>6.7000000000000004E-2</v>
      </c>
      <c r="AH128" s="72">
        <v>61.167999999999999</v>
      </c>
      <c r="AI128" s="12">
        <v>418.22300000000001</v>
      </c>
      <c r="AJ128" s="72">
        <v>2.6659999999999999</v>
      </c>
      <c r="AK128" s="72">
        <v>3.6230000000000002</v>
      </c>
      <c r="AL128" s="12">
        <v>428.65699999999998</v>
      </c>
      <c r="AM128" s="72">
        <v>2.7320000000000002</v>
      </c>
      <c r="AN128" s="72">
        <v>3.157</v>
      </c>
      <c r="AO128" s="12">
        <v>13009.571</v>
      </c>
      <c r="AP128" s="72">
        <v>82.927999999999997</v>
      </c>
      <c r="AQ128" s="72">
        <v>0.47299999999999998</v>
      </c>
      <c r="AR128" s="12">
        <v>141.66800000000001</v>
      </c>
      <c r="AS128" s="72">
        <v>0.90300000000000002</v>
      </c>
      <c r="AT128" s="72">
        <v>19.754000000000001</v>
      </c>
      <c r="AU128" s="12">
        <v>15.05</v>
      </c>
      <c r="AV128" s="72">
        <v>9.6000000000000002E-2</v>
      </c>
      <c r="AW128" s="72">
        <v>40.552999999999997</v>
      </c>
      <c r="AX128" s="12">
        <v>352.334</v>
      </c>
      <c r="AY128" s="72">
        <v>2.246</v>
      </c>
      <c r="AZ128" s="72">
        <v>12.692</v>
      </c>
      <c r="BA128" s="12">
        <v>367.38400000000001</v>
      </c>
      <c r="BB128" s="72">
        <v>2.3420000000000001</v>
      </c>
      <c r="BC128" s="72">
        <v>11.74</v>
      </c>
      <c r="BD128" s="12">
        <v>247.89699999999999</v>
      </c>
      <c r="BE128" s="72">
        <v>1.58</v>
      </c>
      <c r="BF128" s="72">
        <v>12.433</v>
      </c>
      <c r="BG128" s="12">
        <v>615.28099999999995</v>
      </c>
      <c r="BH128" s="72">
        <v>3.9220000000000002</v>
      </c>
      <c r="BI128" s="72">
        <v>8.59</v>
      </c>
      <c r="BJ128" s="12">
        <v>1229.6890000000001</v>
      </c>
      <c r="BK128" s="72">
        <v>7.8390000000000004</v>
      </c>
      <c r="BL128" s="72">
        <v>5.923</v>
      </c>
      <c r="BM128" s="12">
        <v>691.58900000000006</v>
      </c>
      <c r="BN128" s="72">
        <v>4.4080000000000004</v>
      </c>
      <c r="BO128" s="72">
        <v>10.119</v>
      </c>
      <c r="BP128" s="12">
        <v>1921.278</v>
      </c>
      <c r="BQ128" s="72">
        <v>12.247</v>
      </c>
      <c r="BR128" s="72">
        <v>4.5430000000000001</v>
      </c>
      <c r="BS128" s="12">
        <v>2678.2280000000001</v>
      </c>
      <c r="BT128" s="72">
        <v>17.071999999999999</v>
      </c>
      <c r="BU128" s="72">
        <v>2.286</v>
      </c>
      <c r="BV128" s="12">
        <v>15687.799000000001</v>
      </c>
      <c r="BW128" s="72">
        <v>100</v>
      </c>
      <c r="BX128" s="72">
        <v>0.48299999999999998</v>
      </c>
      <c r="BY128" s="13"/>
      <c r="BZ128" s="13"/>
    </row>
    <row r="129" spans="1:78" ht="12.75" customHeight="1">
      <c r="A129" s="122" t="s">
        <v>44</v>
      </c>
      <c r="B129" s="71" t="s">
        <v>66</v>
      </c>
      <c r="C129" s="71" t="s">
        <v>26</v>
      </c>
      <c r="D129" s="34">
        <v>45170</v>
      </c>
      <c r="E129" s="12">
        <v>9023.6389999999992</v>
      </c>
      <c r="F129" s="72">
        <v>57.171999999999997</v>
      </c>
      <c r="G129" s="72">
        <v>0.64600000000000002</v>
      </c>
      <c r="H129" s="12">
        <v>299.16800000000001</v>
      </c>
      <c r="I129" s="72">
        <v>1.895</v>
      </c>
      <c r="J129" s="72">
        <v>15.047000000000001</v>
      </c>
      <c r="K129" s="12">
        <v>392.00700000000001</v>
      </c>
      <c r="L129" s="72">
        <v>2.484</v>
      </c>
      <c r="M129" s="72">
        <v>14.834</v>
      </c>
      <c r="N129" s="12">
        <v>691.17399999999998</v>
      </c>
      <c r="O129" s="72">
        <v>4.3789999999999996</v>
      </c>
      <c r="P129" s="72">
        <v>9.4169999999999998</v>
      </c>
      <c r="Q129" s="12">
        <v>85.188000000000002</v>
      </c>
      <c r="R129" s="72">
        <v>0.54</v>
      </c>
      <c r="S129" s="72">
        <v>26.677</v>
      </c>
      <c r="T129" s="12">
        <v>776.36199999999997</v>
      </c>
      <c r="U129" s="72">
        <v>4.9189999999999996</v>
      </c>
      <c r="V129" s="72">
        <v>8.8490000000000002</v>
      </c>
      <c r="W129" s="12">
        <v>2951.6840000000002</v>
      </c>
      <c r="X129" s="72">
        <v>18.701000000000001</v>
      </c>
      <c r="Y129" s="72">
        <v>2.59</v>
      </c>
      <c r="Z129" s="12">
        <v>3728.0459999999998</v>
      </c>
      <c r="AA129" s="72">
        <v>23.62</v>
      </c>
      <c r="AB129" s="72">
        <v>0.84199999999999997</v>
      </c>
      <c r="AC129" s="12">
        <v>12751.684999999999</v>
      </c>
      <c r="AD129" s="72">
        <v>80.792000000000002</v>
      </c>
      <c r="AE129" s="72">
        <v>0.501</v>
      </c>
      <c r="AF129" s="12">
        <v>31.821000000000002</v>
      </c>
      <c r="AG129" s="72">
        <v>0.20200000000000001</v>
      </c>
      <c r="AH129" s="72">
        <v>45.595999999999997</v>
      </c>
      <c r="AI129" s="12">
        <v>391.98599999999999</v>
      </c>
      <c r="AJ129" s="72">
        <v>2.484</v>
      </c>
      <c r="AK129" s="72">
        <v>5.0110000000000001</v>
      </c>
      <c r="AL129" s="12">
        <v>423.80700000000002</v>
      </c>
      <c r="AM129" s="72">
        <v>2.6850000000000001</v>
      </c>
      <c r="AN129" s="72">
        <v>3.9060000000000001</v>
      </c>
      <c r="AO129" s="12">
        <v>13175.492</v>
      </c>
      <c r="AP129" s="72">
        <v>83.477999999999994</v>
      </c>
      <c r="AQ129" s="72">
        <v>0.46600000000000003</v>
      </c>
      <c r="AR129" s="12">
        <v>157.035</v>
      </c>
      <c r="AS129" s="72">
        <v>0.995</v>
      </c>
      <c r="AT129" s="72">
        <v>18.152999999999999</v>
      </c>
      <c r="AU129" s="12">
        <v>68.787000000000006</v>
      </c>
      <c r="AV129" s="72">
        <v>0.436</v>
      </c>
      <c r="AW129" s="72">
        <v>34.625999999999998</v>
      </c>
      <c r="AX129" s="12">
        <v>402.04700000000003</v>
      </c>
      <c r="AY129" s="72">
        <v>2.5470000000000002</v>
      </c>
      <c r="AZ129" s="72">
        <v>9.9260000000000002</v>
      </c>
      <c r="BA129" s="12">
        <v>470.834</v>
      </c>
      <c r="BB129" s="72">
        <v>2.9830000000000001</v>
      </c>
      <c r="BC129" s="72">
        <v>8.5609999999999999</v>
      </c>
      <c r="BD129" s="12">
        <v>227.49700000000001</v>
      </c>
      <c r="BE129" s="72">
        <v>1.4410000000000001</v>
      </c>
      <c r="BF129" s="72">
        <v>14.192</v>
      </c>
      <c r="BG129" s="12">
        <v>698.33100000000002</v>
      </c>
      <c r="BH129" s="72">
        <v>4.4249999999999998</v>
      </c>
      <c r="BI129" s="72">
        <v>6.694</v>
      </c>
      <c r="BJ129" s="12">
        <v>1256.961</v>
      </c>
      <c r="BK129" s="72">
        <v>7.9640000000000004</v>
      </c>
      <c r="BL129" s="72">
        <v>5.9189999999999996</v>
      </c>
      <c r="BM129" s="12">
        <v>495.43700000000001</v>
      </c>
      <c r="BN129" s="72">
        <v>3.1389999999999998</v>
      </c>
      <c r="BO129" s="72">
        <v>10.23</v>
      </c>
      <c r="BP129" s="12">
        <v>1752.3979999999999</v>
      </c>
      <c r="BQ129" s="72">
        <v>11.103</v>
      </c>
      <c r="BR129" s="72">
        <v>5.391</v>
      </c>
      <c r="BS129" s="12">
        <v>2607.7640000000001</v>
      </c>
      <c r="BT129" s="72">
        <v>16.521999999999998</v>
      </c>
      <c r="BU129" s="72">
        <v>2.7320000000000002</v>
      </c>
      <c r="BV129" s="12">
        <v>15783.255999999999</v>
      </c>
      <c r="BW129" s="72">
        <v>100</v>
      </c>
      <c r="BX129" s="72">
        <v>0.501</v>
      </c>
      <c r="BY129" s="13"/>
      <c r="BZ129" s="13"/>
    </row>
    <row r="130" spans="1:78" ht="12.75" customHeight="1">
      <c r="A130" s="122" t="s">
        <v>44</v>
      </c>
      <c r="B130" s="71" t="s">
        <v>66</v>
      </c>
      <c r="C130" s="71" t="s">
        <v>26</v>
      </c>
      <c r="D130" s="34">
        <v>45261</v>
      </c>
      <c r="E130" s="12">
        <v>9112.9069999999992</v>
      </c>
      <c r="F130" s="72">
        <v>56.956000000000003</v>
      </c>
      <c r="G130" s="72">
        <v>0.68600000000000005</v>
      </c>
      <c r="H130" s="12">
        <v>293.13299999999998</v>
      </c>
      <c r="I130" s="72">
        <v>1.8320000000000001</v>
      </c>
      <c r="J130" s="72">
        <v>14.038</v>
      </c>
      <c r="K130" s="12">
        <v>371.89</v>
      </c>
      <c r="L130" s="72">
        <v>2.3239999999999998</v>
      </c>
      <c r="M130" s="72">
        <v>11.724</v>
      </c>
      <c r="N130" s="12">
        <v>665.02200000000005</v>
      </c>
      <c r="O130" s="72">
        <v>4.1559999999999997</v>
      </c>
      <c r="P130" s="72">
        <v>8.4719999999999995</v>
      </c>
      <c r="Q130" s="12">
        <v>89.042000000000002</v>
      </c>
      <c r="R130" s="72">
        <v>0.55700000000000005</v>
      </c>
      <c r="S130" s="72">
        <v>22.856000000000002</v>
      </c>
      <c r="T130" s="12">
        <v>754.06399999999996</v>
      </c>
      <c r="U130" s="72">
        <v>4.7130000000000001</v>
      </c>
      <c r="V130" s="72">
        <v>6.8390000000000004</v>
      </c>
      <c r="W130" s="12">
        <v>3003.2649999999999</v>
      </c>
      <c r="X130" s="72">
        <v>18.771000000000001</v>
      </c>
      <c r="Y130" s="72">
        <v>2.9510000000000001</v>
      </c>
      <c r="Z130" s="12">
        <v>3757.3290000000002</v>
      </c>
      <c r="AA130" s="72">
        <v>23.484000000000002</v>
      </c>
      <c r="AB130" s="72">
        <v>1.595</v>
      </c>
      <c r="AC130" s="12">
        <v>12870.236000000001</v>
      </c>
      <c r="AD130" s="72">
        <v>80.44</v>
      </c>
      <c r="AE130" s="72">
        <v>0.45200000000000001</v>
      </c>
      <c r="AF130" s="12">
        <v>23.513999999999999</v>
      </c>
      <c r="AG130" s="72">
        <v>0.14699999999999999</v>
      </c>
      <c r="AH130" s="72">
        <v>62.822000000000003</v>
      </c>
      <c r="AI130" s="12">
        <v>409.66199999999998</v>
      </c>
      <c r="AJ130" s="72">
        <v>2.56</v>
      </c>
      <c r="AK130" s="72">
        <v>4.6079999999999997</v>
      </c>
      <c r="AL130" s="12">
        <v>433.17599999999999</v>
      </c>
      <c r="AM130" s="72">
        <v>2.7069999999999999</v>
      </c>
      <c r="AN130" s="72">
        <v>3.5990000000000002</v>
      </c>
      <c r="AO130" s="12">
        <v>13303.412</v>
      </c>
      <c r="AP130" s="72">
        <v>83.147000000000006</v>
      </c>
      <c r="AQ130" s="72">
        <v>0.46100000000000002</v>
      </c>
      <c r="AR130" s="12">
        <v>127.752</v>
      </c>
      <c r="AS130" s="72">
        <v>0.79800000000000004</v>
      </c>
      <c r="AT130" s="72">
        <v>22.561</v>
      </c>
      <c r="AU130" s="12">
        <v>78.11</v>
      </c>
      <c r="AV130" s="72">
        <v>0.48799999999999999</v>
      </c>
      <c r="AW130" s="72">
        <v>27.661000000000001</v>
      </c>
      <c r="AX130" s="12">
        <v>349.32499999999999</v>
      </c>
      <c r="AY130" s="72">
        <v>2.1829999999999998</v>
      </c>
      <c r="AZ130" s="72">
        <v>12.827</v>
      </c>
      <c r="BA130" s="12">
        <v>427.435</v>
      </c>
      <c r="BB130" s="72">
        <v>2.6709999999999998</v>
      </c>
      <c r="BC130" s="72">
        <v>11.132999999999999</v>
      </c>
      <c r="BD130" s="12">
        <v>158.899</v>
      </c>
      <c r="BE130" s="72">
        <v>0.99299999999999999</v>
      </c>
      <c r="BF130" s="72">
        <v>19.920000000000002</v>
      </c>
      <c r="BG130" s="12">
        <v>586.33399999999995</v>
      </c>
      <c r="BH130" s="72">
        <v>3.665</v>
      </c>
      <c r="BI130" s="72">
        <v>9.452</v>
      </c>
      <c r="BJ130" s="12">
        <v>1364.1420000000001</v>
      </c>
      <c r="BK130" s="72">
        <v>8.5259999999999998</v>
      </c>
      <c r="BL130" s="72">
        <v>5.9950000000000001</v>
      </c>
      <c r="BM130" s="12">
        <v>618.18200000000002</v>
      </c>
      <c r="BN130" s="72">
        <v>3.8639999999999999</v>
      </c>
      <c r="BO130" s="72">
        <v>9.4640000000000004</v>
      </c>
      <c r="BP130" s="12">
        <v>1982.3240000000001</v>
      </c>
      <c r="BQ130" s="72">
        <v>12.39</v>
      </c>
      <c r="BR130" s="72">
        <v>3.472</v>
      </c>
      <c r="BS130" s="12">
        <v>2696.41</v>
      </c>
      <c r="BT130" s="72">
        <v>16.853000000000002</v>
      </c>
      <c r="BU130" s="72">
        <v>1.9259999999999999</v>
      </c>
      <c r="BV130" s="12">
        <v>15999.821</v>
      </c>
      <c r="BW130" s="72">
        <v>100</v>
      </c>
      <c r="BX130" s="72">
        <v>0.42699999999999999</v>
      </c>
      <c r="BY130" s="13"/>
      <c r="BZ130" s="13"/>
    </row>
    <row r="131" spans="1:78" ht="12.75" customHeight="1">
      <c r="A131" s="122" t="s">
        <v>44</v>
      </c>
      <c r="B131" s="71" t="s">
        <v>66</v>
      </c>
      <c r="C131" s="71" t="s">
        <v>26</v>
      </c>
      <c r="D131" s="34">
        <v>45352</v>
      </c>
      <c r="E131" s="12">
        <v>9095.491</v>
      </c>
      <c r="F131" s="72">
        <v>56.972000000000001</v>
      </c>
      <c r="G131" s="72">
        <v>0.59199999999999997</v>
      </c>
      <c r="H131" s="12">
        <v>369.69</v>
      </c>
      <c r="I131" s="72">
        <v>2.3159999999999998</v>
      </c>
      <c r="J131" s="72">
        <v>13.377000000000001</v>
      </c>
      <c r="K131" s="12">
        <v>425.22800000000001</v>
      </c>
      <c r="L131" s="72">
        <v>2.6640000000000001</v>
      </c>
      <c r="M131" s="72">
        <v>11.096</v>
      </c>
      <c r="N131" s="12">
        <v>794.91800000000001</v>
      </c>
      <c r="O131" s="72">
        <v>4.9790000000000001</v>
      </c>
      <c r="P131" s="72">
        <v>6.6349999999999998</v>
      </c>
      <c r="Q131" s="12">
        <v>109.395</v>
      </c>
      <c r="R131" s="72">
        <v>0.68500000000000005</v>
      </c>
      <c r="S131" s="72">
        <v>23.175999999999998</v>
      </c>
      <c r="T131" s="12">
        <v>904.31299999999999</v>
      </c>
      <c r="U131" s="72">
        <v>5.6639999999999997</v>
      </c>
      <c r="V131" s="72">
        <v>7.1539999999999999</v>
      </c>
      <c r="W131" s="12">
        <v>2733.777</v>
      </c>
      <c r="X131" s="72">
        <v>17.123999999999999</v>
      </c>
      <c r="Y131" s="72">
        <v>2.6360000000000001</v>
      </c>
      <c r="Z131" s="12">
        <v>3638.09</v>
      </c>
      <c r="AA131" s="72">
        <v>22.788</v>
      </c>
      <c r="AB131" s="72">
        <v>1.482</v>
      </c>
      <c r="AC131" s="12">
        <v>12733.581</v>
      </c>
      <c r="AD131" s="72">
        <v>79.760999999999996</v>
      </c>
      <c r="AE131" s="72">
        <v>0.499</v>
      </c>
      <c r="AF131" s="12">
        <v>53.1</v>
      </c>
      <c r="AG131" s="72">
        <v>0.33300000000000002</v>
      </c>
      <c r="AH131" s="72">
        <v>42.55</v>
      </c>
      <c r="AI131" s="12">
        <v>449.851</v>
      </c>
      <c r="AJ131" s="72">
        <v>2.8180000000000001</v>
      </c>
      <c r="AK131" s="72">
        <v>6.2110000000000003</v>
      </c>
      <c r="AL131" s="12">
        <v>502.95100000000002</v>
      </c>
      <c r="AM131" s="72">
        <v>3.15</v>
      </c>
      <c r="AN131" s="72">
        <v>2.7029999999999998</v>
      </c>
      <c r="AO131" s="12">
        <v>13236.531999999999</v>
      </c>
      <c r="AP131" s="72">
        <v>82.911000000000001</v>
      </c>
      <c r="AQ131" s="72">
        <v>0.45100000000000001</v>
      </c>
      <c r="AR131" s="12">
        <v>177.10300000000001</v>
      </c>
      <c r="AS131" s="72">
        <v>1.109</v>
      </c>
      <c r="AT131" s="72">
        <v>20.96</v>
      </c>
      <c r="AU131" s="12">
        <v>45.421999999999997</v>
      </c>
      <c r="AV131" s="72">
        <v>0.28499999999999998</v>
      </c>
      <c r="AW131" s="72">
        <v>42.569000000000003</v>
      </c>
      <c r="AX131" s="12">
        <v>443.86</v>
      </c>
      <c r="AY131" s="72">
        <v>2.78</v>
      </c>
      <c r="AZ131" s="72">
        <v>11.81</v>
      </c>
      <c r="BA131" s="12">
        <v>489.28300000000002</v>
      </c>
      <c r="BB131" s="72">
        <v>3.0649999999999999</v>
      </c>
      <c r="BC131" s="72">
        <v>10.978</v>
      </c>
      <c r="BD131" s="12">
        <v>145.45099999999999</v>
      </c>
      <c r="BE131" s="72">
        <v>0.91100000000000003</v>
      </c>
      <c r="BF131" s="72">
        <v>23.373000000000001</v>
      </c>
      <c r="BG131" s="12">
        <v>634.73299999999995</v>
      </c>
      <c r="BH131" s="72">
        <v>3.976</v>
      </c>
      <c r="BI131" s="72">
        <v>10.151999999999999</v>
      </c>
      <c r="BJ131" s="12">
        <v>1296.01</v>
      </c>
      <c r="BK131" s="72">
        <v>8.1180000000000003</v>
      </c>
      <c r="BL131" s="72">
        <v>5.7089999999999996</v>
      </c>
      <c r="BM131" s="12">
        <v>620.34400000000005</v>
      </c>
      <c r="BN131" s="72">
        <v>3.8860000000000001</v>
      </c>
      <c r="BO131" s="72">
        <v>7.8029999999999999</v>
      </c>
      <c r="BP131" s="12">
        <v>1916.3530000000001</v>
      </c>
      <c r="BQ131" s="72">
        <v>12.004</v>
      </c>
      <c r="BR131" s="72">
        <v>3.9390000000000001</v>
      </c>
      <c r="BS131" s="12">
        <v>2728.19</v>
      </c>
      <c r="BT131" s="72">
        <v>17.088999999999999</v>
      </c>
      <c r="BU131" s="72">
        <v>1.885</v>
      </c>
      <c r="BV131" s="12">
        <v>15964.721</v>
      </c>
      <c r="BW131" s="72">
        <v>100</v>
      </c>
      <c r="BX131" s="72">
        <v>0.36399999999999999</v>
      </c>
      <c r="BY131" s="13"/>
      <c r="BZ131" s="13"/>
    </row>
    <row r="132" spans="1:78" ht="12.75" customHeight="1">
      <c r="A132" s="122" t="s">
        <v>44</v>
      </c>
      <c r="B132" s="71" t="s">
        <v>66</v>
      </c>
      <c r="C132" s="71" t="s">
        <v>26</v>
      </c>
      <c r="D132" s="34">
        <v>45444</v>
      </c>
      <c r="E132" s="12">
        <v>9126.9279999999999</v>
      </c>
      <c r="F132" s="72">
        <v>56.616999999999997</v>
      </c>
      <c r="G132" s="72">
        <v>0.499</v>
      </c>
      <c r="H132" s="12">
        <v>387.76600000000002</v>
      </c>
      <c r="I132" s="72">
        <v>2.4049999999999998</v>
      </c>
      <c r="J132" s="72">
        <v>13.596</v>
      </c>
      <c r="K132" s="12">
        <v>416.274</v>
      </c>
      <c r="L132" s="72">
        <v>2.5819999999999999</v>
      </c>
      <c r="M132" s="72">
        <v>12.271000000000001</v>
      </c>
      <c r="N132" s="12">
        <v>804.03899999999999</v>
      </c>
      <c r="O132" s="72">
        <v>4.9880000000000004</v>
      </c>
      <c r="P132" s="72">
        <v>6.0190000000000001</v>
      </c>
      <c r="Q132" s="12">
        <v>142.15700000000001</v>
      </c>
      <c r="R132" s="72">
        <v>0.88200000000000001</v>
      </c>
      <c r="S132" s="72">
        <v>17.878</v>
      </c>
      <c r="T132" s="12">
        <v>946.197</v>
      </c>
      <c r="U132" s="72">
        <v>5.87</v>
      </c>
      <c r="V132" s="72">
        <v>5.7270000000000003</v>
      </c>
      <c r="W132" s="12">
        <v>2855.0940000000001</v>
      </c>
      <c r="X132" s="72">
        <v>17.710999999999999</v>
      </c>
      <c r="Y132" s="72">
        <v>2.3239999999999998</v>
      </c>
      <c r="Z132" s="12">
        <v>3801.2910000000002</v>
      </c>
      <c r="AA132" s="72">
        <v>23.581</v>
      </c>
      <c r="AB132" s="72">
        <v>1.5229999999999999</v>
      </c>
      <c r="AC132" s="12">
        <v>12928.218999999999</v>
      </c>
      <c r="AD132" s="72">
        <v>80.197999999999993</v>
      </c>
      <c r="AE132" s="72">
        <v>0.47199999999999998</v>
      </c>
      <c r="AF132" s="12">
        <v>29.401</v>
      </c>
      <c r="AG132" s="72">
        <v>0.182</v>
      </c>
      <c r="AH132" s="72">
        <v>50.932000000000002</v>
      </c>
      <c r="AI132" s="12">
        <v>471.58</v>
      </c>
      <c r="AJ132" s="72">
        <v>2.9249999999999998</v>
      </c>
      <c r="AK132" s="72">
        <v>5.0739999999999998</v>
      </c>
      <c r="AL132" s="12">
        <v>500.98200000000003</v>
      </c>
      <c r="AM132" s="72">
        <v>3.1080000000000001</v>
      </c>
      <c r="AN132" s="72">
        <v>2.9990000000000001</v>
      </c>
      <c r="AO132" s="12">
        <v>13429.200999999999</v>
      </c>
      <c r="AP132" s="72">
        <v>83.305999999999997</v>
      </c>
      <c r="AQ132" s="72">
        <v>0.45400000000000001</v>
      </c>
      <c r="AR132" s="12">
        <v>122.05200000000001</v>
      </c>
      <c r="AS132" s="72">
        <v>0.75700000000000001</v>
      </c>
      <c r="AT132" s="72">
        <v>30.393000000000001</v>
      </c>
      <c r="AU132" s="12">
        <v>34.103000000000002</v>
      </c>
      <c r="AV132" s="72">
        <v>0.21199999999999999</v>
      </c>
      <c r="AW132" s="72">
        <v>34.917999999999999</v>
      </c>
      <c r="AX132" s="12">
        <v>455.99599999999998</v>
      </c>
      <c r="AY132" s="72">
        <v>2.8290000000000002</v>
      </c>
      <c r="AZ132" s="72">
        <v>11.664</v>
      </c>
      <c r="BA132" s="12">
        <v>490.09899999999999</v>
      </c>
      <c r="BB132" s="72">
        <v>3.04</v>
      </c>
      <c r="BC132" s="72">
        <v>10.587</v>
      </c>
      <c r="BD132" s="12">
        <v>133.41499999999999</v>
      </c>
      <c r="BE132" s="72">
        <v>0.82799999999999996</v>
      </c>
      <c r="BF132" s="72">
        <v>16.574999999999999</v>
      </c>
      <c r="BG132" s="12">
        <v>623.51400000000001</v>
      </c>
      <c r="BH132" s="72">
        <v>3.8679999999999999</v>
      </c>
      <c r="BI132" s="72">
        <v>9.6310000000000002</v>
      </c>
      <c r="BJ132" s="12">
        <v>1213.877</v>
      </c>
      <c r="BK132" s="72">
        <v>7.53</v>
      </c>
      <c r="BL132" s="72">
        <v>5.601</v>
      </c>
      <c r="BM132" s="12">
        <v>731.70399999999995</v>
      </c>
      <c r="BN132" s="72">
        <v>4.5389999999999997</v>
      </c>
      <c r="BO132" s="72">
        <v>8.923</v>
      </c>
      <c r="BP132" s="12">
        <v>1945.5809999999999</v>
      </c>
      <c r="BQ132" s="72">
        <v>12.069000000000001</v>
      </c>
      <c r="BR132" s="72">
        <v>4.5650000000000004</v>
      </c>
      <c r="BS132" s="12">
        <v>2691.1460000000002</v>
      </c>
      <c r="BT132" s="72">
        <v>16.693999999999999</v>
      </c>
      <c r="BU132" s="72">
        <v>1.8069999999999999</v>
      </c>
      <c r="BV132" s="12">
        <v>16120.347</v>
      </c>
      <c r="BW132" s="72">
        <v>100</v>
      </c>
      <c r="BX132" s="72">
        <v>0.42099999999999999</v>
      </c>
      <c r="BY132" s="13"/>
      <c r="BZ132" s="13"/>
    </row>
    <row r="133" spans="1:78" ht="12.75" customHeight="1">
      <c r="A133" s="122" t="s">
        <v>44</v>
      </c>
      <c r="B133" s="71" t="s">
        <v>66</v>
      </c>
      <c r="C133" s="71" t="s">
        <v>26</v>
      </c>
      <c r="D133" s="34">
        <v>45536</v>
      </c>
      <c r="E133" s="12">
        <v>9147.9390000000003</v>
      </c>
      <c r="F133" s="72">
        <v>56.761000000000003</v>
      </c>
      <c r="G133" s="72">
        <v>0.76800000000000002</v>
      </c>
      <c r="H133" s="12">
        <v>267.24700000000001</v>
      </c>
      <c r="I133" s="72">
        <v>1.6579999999999999</v>
      </c>
      <c r="J133" s="72">
        <v>15.302</v>
      </c>
      <c r="K133" s="12">
        <v>351.548</v>
      </c>
      <c r="L133" s="72">
        <v>2.181</v>
      </c>
      <c r="M133" s="72">
        <v>15.683</v>
      </c>
      <c r="N133" s="12">
        <v>618.79499999999996</v>
      </c>
      <c r="O133" s="72">
        <v>3.839</v>
      </c>
      <c r="P133" s="72">
        <v>9.9779999999999998</v>
      </c>
      <c r="Q133" s="12">
        <v>87.119</v>
      </c>
      <c r="R133" s="72">
        <v>0.54100000000000004</v>
      </c>
      <c r="S133" s="72">
        <v>26.834</v>
      </c>
      <c r="T133" s="12">
        <v>705.91300000000001</v>
      </c>
      <c r="U133" s="72">
        <v>4.38</v>
      </c>
      <c r="V133" s="72">
        <v>8.1319999999999997</v>
      </c>
      <c r="W133" s="12">
        <v>3100.2429999999999</v>
      </c>
      <c r="X133" s="72">
        <v>19.236000000000001</v>
      </c>
      <c r="Y133" s="72">
        <v>2.3980000000000001</v>
      </c>
      <c r="Z133" s="12">
        <v>3806.1570000000002</v>
      </c>
      <c r="AA133" s="72">
        <v>23.616</v>
      </c>
      <c r="AB133" s="72">
        <v>1.381</v>
      </c>
      <c r="AC133" s="12">
        <v>12954.096</v>
      </c>
      <c r="AD133" s="72">
        <v>80.376999999999995</v>
      </c>
      <c r="AE133" s="72">
        <v>0.47</v>
      </c>
      <c r="AF133" s="12">
        <v>35.28</v>
      </c>
      <c r="AG133" s="72">
        <v>0.219</v>
      </c>
      <c r="AH133" s="72">
        <v>42.179000000000002</v>
      </c>
      <c r="AI133" s="12">
        <v>443.19900000000001</v>
      </c>
      <c r="AJ133" s="72">
        <v>2.75</v>
      </c>
      <c r="AK133" s="72">
        <v>4.577</v>
      </c>
      <c r="AL133" s="12">
        <v>478.48</v>
      </c>
      <c r="AM133" s="72">
        <v>2.9689999999999999</v>
      </c>
      <c r="AN133" s="72">
        <v>3.9660000000000002</v>
      </c>
      <c r="AO133" s="12">
        <v>13432.575999999999</v>
      </c>
      <c r="AP133" s="72">
        <v>83.346000000000004</v>
      </c>
      <c r="AQ133" s="72">
        <v>0.45500000000000002</v>
      </c>
      <c r="AR133" s="12">
        <v>146.04400000000001</v>
      </c>
      <c r="AS133" s="72">
        <v>0.90600000000000003</v>
      </c>
      <c r="AT133" s="72">
        <v>19.52</v>
      </c>
      <c r="AU133" s="12">
        <v>59.034999999999997</v>
      </c>
      <c r="AV133" s="72">
        <v>0.36599999999999999</v>
      </c>
      <c r="AW133" s="72">
        <v>30.962</v>
      </c>
      <c r="AX133" s="12">
        <v>396.57600000000002</v>
      </c>
      <c r="AY133" s="72">
        <v>2.4609999999999999</v>
      </c>
      <c r="AZ133" s="72">
        <v>11.03</v>
      </c>
      <c r="BA133" s="12">
        <v>455.61</v>
      </c>
      <c r="BB133" s="72">
        <v>2.827</v>
      </c>
      <c r="BC133" s="72">
        <v>11.028</v>
      </c>
      <c r="BD133" s="12">
        <v>130.327</v>
      </c>
      <c r="BE133" s="72">
        <v>0.80900000000000005</v>
      </c>
      <c r="BF133" s="72">
        <v>21.225999999999999</v>
      </c>
      <c r="BG133" s="12">
        <v>585.93700000000001</v>
      </c>
      <c r="BH133" s="72">
        <v>3.6360000000000001</v>
      </c>
      <c r="BI133" s="72">
        <v>9.2729999999999997</v>
      </c>
      <c r="BJ133" s="12">
        <v>1324.144</v>
      </c>
      <c r="BK133" s="72">
        <v>8.2159999999999993</v>
      </c>
      <c r="BL133" s="72">
        <v>5.5190000000000001</v>
      </c>
      <c r="BM133" s="12">
        <v>627.899</v>
      </c>
      <c r="BN133" s="72">
        <v>3.8959999999999999</v>
      </c>
      <c r="BO133" s="72">
        <v>8.8580000000000005</v>
      </c>
      <c r="BP133" s="12">
        <v>1952.0429999999999</v>
      </c>
      <c r="BQ133" s="72">
        <v>12.112</v>
      </c>
      <c r="BR133" s="72">
        <v>3.887</v>
      </c>
      <c r="BS133" s="12">
        <v>2684.0250000000001</v>
      </c>
      <c r="BT133" s="72">
        <v>16.654</v>
      </c>
      <c r="BU133" s="72">
        <v>2.4630000000000001</v>
      </c>
      <c r="BV133" s="12">
        <v>16116.601000000001</v>
      </c>
      <c r="BW133" s="72">
        <v>100</v>
      </c>
      <c r="BX133" s="72">
        <v>0.47699999999999998</v>
      </c>
      <c r="BY133" s="13"/>
      <c r="BZ133" s="13"/>
    </row>
    <row r="134" spans="1:78" ht="12.75" customHeight="1">
      <c r="A134" s="122" t="s">
        <v>44</v>
      </c>
      <c r="B134" s="71" t="s">
        <v>66</v>
      </c>
      <c r="C134" s="71" t="s">
        <v>26</v>
      </c>
      <c r="D134" s="34">
        <v>45627</v>
      </c>
      <c r="E134" s="12">
        <v>9228.3430000000008</v>
      </c>
      <c r="F134" s="72">
        <v>57.046999999999997</v>
      </c>
      <c r="G134" s="72">
        <v>0.65300000000000002</v>
      </c>
      <c r="H134" s="12">
        <v>379.214</v>
      </c>
      <c r="I134" s="72">
        <v>2.3439999999999999</v>
      </c>
      <c r="J134" s="72">
        <v>11.263</v>
      </c>
      <c r="K134" s="12">
        <v>376.19099999999997</v>
      </c>
      <c r="L134" s="72">
        <v>2.3260000000000001</v>
      </c>
      <c r="M134" s="72">
        <v>11.34</v>
      </c>
      <c r="N134" s="12">
        <v>755.40499999999997</v>
      </c>
      <c r="O134" s="72">
        <v>4.67</v>
      </c>
      <c r="P134" s="72">
        <v>6.5979999999999999</v>
      </c>
      <c r="Q134" s="12">
        <v>126.95699999999999</v>
      </c>
      <c r="R134" s="72">
        <v>0.78500000000000003</v>
      </c>
      <c r="S134" s="72">
        <v>18.992000000000001</v>
      </c>
      <c r="T134" s="12">
        <v>882.36199999999997</v>
      </c>
      <c r="U134" s="72">
        <v>5.4539999999999997</v>
      </c>
      <c r="V134" s="72">
        <v>5.39</v>
      </c>
      <c r="W134" s="12">
        <v>2960.9810000000002</v>
      </c>
      <c r="X134" s="72">
        <v>18.303999999999998</v>
      </c>
      <c r="Y134" s="72">
        <v>2.3319999999999999</v>
      </c>
      <c r="Z134" s="12">
        <v>3843.3429999999998</v>
      </c>
      <c r="AA134" s="72">
        <v>23.757999999999999</v>
      </c>
      <c r="AB134" s="72">
        <v>1.4810000000000001</v>
      </c>
      <c r="AC134" s="12">
        <v>13071.686</v>
      </c>
      <c r="AD134" s="72">
        <v>80.805000000000007</v>
      </c>
      <c r="AE134" s="72">
        <v>0.46300000000000002</v>
      </c>
      <c r="AF134" s="12">
        <v>21.707000000000001</v>
      </c>
      <c r="AG134" s="72">
        <v>0.13400000000000001</v>
      </c>
      <c r="AH134" s="72">
        <v>44.158999999999999</v>
      </c>
      <c r="AI134" s="12">
        <v>444.16300000000001</v>
      </c>
      <c r="AJ134" s="72">
        <v>2.746</v>
      </c>
      <c r="AK134" s="72">
        <v>3.0430000000000001</v>
      </c>
      <c r="AL134" s="12">
        <v>465.87099999999998</v>
      </c>
      <c r="AM134" s="72">
        <v>2.88</v>
      </c>
      <c r="AN134" s="72">
        <v>2.484</v>
      </c>
      <c r="AO134" s="12">
        <v>13537.557000000001</v>
      </c>
      <c r="AP134" s="72">
        <v>83.685000000000002</v>
      </c>
      <c r="AQ134" s="72">
        <v>0.42099999999999999</v>
      </c>
      <c r="AR134" s="12">
        <v>118.678</v>
      </c>
      <c r="AS134" s="72">
        <v>0.73399999999999999</v>
      </c>
      <c r="AT134" s="72">
        <v>20.789000000000001</v>
      </c>
      <c r="AU134" s="12">
        <v>96.335999999999999</v>
      </c>
      <c r="AV134" s="72">
        <v>0.59599999999999997</v>
      </c>
      <c r="AW134" s="72">
        <v>24.594999999999999</v>
      </c>
      <c r="AX134" s="12">
        <v>337.625</v>
      </c>
      <c r="AY134" s="72">
        <v>2.0870000000000002</v>
      </c>
      <c r="AZ134" s="72">
        <v>14.02</v>
      </c>
      <c r="BA134" s="12">
        <v>433.96100000000001</v>
      </c>
      <c r="BB134" s="72">
        <v>2.6829999999999998</v>
      </c>
      <c r="BC134" s="72">
        <v>13.106999999999999</v>
      </c>
      <c r="BD134" s="12">
        <v>162.649</v>
      </c>
      <c r="BE134" s="72">
        <v>1.0049999999999999</v>
      </c>
      <c r="BF134" s="72">
        <v>23.434999999999999</v>
      </c>
      <c r="BG134" s="12">
        <v>596.60900000000004</v>
      </c>
      <c r="BH134" s="72">
        <v>3.6880000000000002</v>
      </c>
      <c r="BI134" s="72">
        <v>12.64</v>
      </c>
      <c r="BJ134" s="12">
        <v>1295.788</v>
      </c>
      <c r="BK134" s="72">
        <v>8.01</v>
      </c>
      <c r="BL134" s="72">
        <v>5.6959999999999997</v>
      </c>
      <c r="BM134" s="12">
        <v>628.14300000000003</v>
      </c>
      <c r="BN134" s="72">
        <v>3.883</v>
      </c>
      <c r="BO134" s="72">
        <v>9.6959999999999997</v>
      </c>
      <c r="BP134" s="12">
        <v>1923.931</v>
      </c>
      <c r="BQ134" s="72">
        <v>11.893000000000001</v>
      </c>
      <c r="BR134" s="72">
        <v>4.7939999999999996</v>
      </c>
      <c r="BS134" s="12">
        <v>2639.2179999999998</v>
      </c>
      <c r="BT134" s="72">
        <v>16.315000000000001</v>
      </c>
      <c r="BU134" s="72">
        <v>2.0030000000000001</v>
      </c>
      <c r="BV134" s="12">
        <v>16176.775</v>
      </c>
      <c r="BW134" s="72">
        <v>100</v>
      </c>
      <c r="BX134" s="72">
        <v>0.36199999999999999</v>
      </c>
      <c r="BY134" s="13"/>
      <c r="BZ134" s="13"/>
    </row>
    <row r="135" spans="1:78" ht="12.75" customHeight="1">
      <c r="A135" s="122" t="s">
        <v>44</v>
      </c>
      <c r="B135" s="71" t="s">
        <v>66</v>
      </c>
      <c r="C135" s="71" t="s">
        <v>26</v>
      </c>
      <c r="D135" s="34">
        <v>45717</v>
      </c>
      <c r="E135" s="12">
        <v>9196.3529999999992</v>
      </c>
      <c r="F135" s="72">
        <v>56.636000000000003</v>
      </c>
      <c r="G135" s="72">
        <v>0.90400000000000003</v>
      </c>
      <c r="H135" s="12">
        <v>328.19099999999997</v>
      </c>
      <c r="I135" s="72">
        <v>2.0209999999999999</v>
      </c>
      <c r="J135" s="72">
        <v>16.283000000000001</v>
      </c>
      <c r="K135" s="12">
        <v>293.49</v>
      </c>
      <c r="L135" s="72">
        <v>1.8069999999999999</v>
      </c>
      <c r="M135" s="72">
        <v>14.497999999999999</v>
      </c>
      <c r="N135" s="12">
        <v>621.67999999999995</v>
      </c>
      <c r="O135" s="72">
        <v>3.8290000000000002</v>
      </c>
      <c r="P135" s="72">
        <v>11.702999999999999</v>
      </c>
      <c r="Q135" s="12">
        <v>60.438000000000002</v>
      </c>
      <c r="R135" s="72">
        <v>0.372</v>
      </c>
      <c r="S135" s="72">
        <v>28.73</v>
      </c>
      <c r="T135" s="12">
        <v>682.11800000000005</v>
      </c>
      <c r="U135" s="72">
        <v>4.2009999999999996</v>
      </c>
      <c r="V135" s="72">
        <v>10.988</v>
      </c>
      <c r="W135" s="12">
        <v>3141.6529999999998</v>
      </c>
      <c r="X135" s="72">
        <v>19.347999999999999</v>
      </c>
      <c r="Y135" s="72">
        <v>2.7530000000000001</v>
      </c>
      <c r="Z135" s="12">
        <v>3823.7710000000002</v>
      </c>
      <c r="AA135" s="72">
        <v>23.548999999999999</v>
      </c>
      <c r="AB135" s="72">
        <v>1.26</v>
      </c>
      <c r="AC135" s="12">
        <v>13020.124</v>
      </c>
      <c r="AD135" s="72">
        <v>80.185000000000002</v>
      </c>
      <c r="AE135" s="72">
        <v>0.61599999999999999</v>
      </c>
      <c r="AF135" s="12">
        <v>41.981000000000002</v>
      </c>
      <c r="AG135" s="72">
        <v>0.25900000000000001</v>
      </c>
      <c r="AH135" s="72">
        <v>37.137999999999998</v>
      </c>
      <c r="AI135" s="12">
        <v>514.30899999999997</v>
      </c>
      <c r="AJ135" s="72">
        <v>3.1669999999999998</v>
      </c>
      <c r="AK135" s="72">
        <v>4.9400000000000004</v>
      </c>
      <c r="AL135" s="12">
        <v>556.29</v>
      </c>
      <c r="AM135" s="72">
        <v>3.4260000000000002</v>
      </c>
      <c r="AN135" s="72">
        <v>2.9159999999999999</v>
      </c>
      <c r="AO135" s="12">
        <v>13576.414000000001</v>
      </c>
      <c r="AP135" s="72">
        <v>83.611000000000004</v>
      </c>
      <c r="AQ135" s="72">
        <v>0.57799999999999996</v>
      </c>
      <c r="AR135" s="12">
        <v>130.29</v>
      </c>
      <c r="AS135" s="72">
        <v>0.80200000000000005</v>
      </c>
      <c r="AT135" s="72">
        <v>19.356000000000002</v>
      </c>
      <c r="AU135" s="12">
        <v>106.872</v>
      </c>
      <c r="AV135" s="72">
        <v>0.65800000000000003</v>
      </c>
      <c r="AW135" s="72">
        <v>23.254999999999999</v>
      </c>
      <c r="AX135" s="12">
        <v>350.649</v>
      </c>
      <c r="AY135" s="72">
        <v>2.1589999999999998</v>
      </c>
      <c r="AZ135" s="72">
        <v>12.13</v>
      </c>
      <c r="BA135" s="12">
        <v>457.52100000000002</v>
      </c>
      <c r="BB135" s="72">
        <v>2.8180000000000001</v>
      </c>
      <c r="BC135" s="72">
        <v>9.6140000000000008</v>
      </c>
      <c r="BD135" s="12">
        <v>139.441</v>
      </c>
      <c r="BE135" s="72">
        <v>0.85899999999999999</v>
      </c>
      <c r="BF135" s="72">
        <v>18.821000000000002</v>
      </c>
      <c r="BG135" s="12">
        <v>596.96199999999999</v>
      </c>
      <c r="BH135" s="72">
        <v>3.6760000000000002</v>
      </c>
      <c r="BI135" s="72">
        <v>7.532</v>
      </c>
      <c r="BJ135" s="12">
        <v>1300.5999999999999</v>
      </c>
      <c r="BK135" s="72">
        <v>8.01</v>
      </c>
      <c r="BL135" s="72">
        <v>6.843</v>
      </c>
      <c r="BM135" s="12">
        <v>633.28200000000004</v>
      </c>
      <c r="BN135" s="72">
        <v>3.9</v>
      </c>
      <c r="BO135" s="72">
        <v>8.0980000000000008</v>
      </c>
      <c r="BP135" s="12">
        <v>1933.883</v>
      </c>
      <c r="BQ135" s="72">
        <v>11.91</v>
      </c>
      <c r="BR135" s="72">
        <v>3.8420000000000001</v>
      </c>
      <c r="BS135" s="12">
        <v>2661.134</v>
      </c>
      <c r="BT135" s="72">
        <v>16.388999999999999</v>
      </c>
      <c r="BU135" s="72">
        <v>2.601</v>
      </c>
      <c r="BV135" s="12">
        <v>16237.548000000001</v>
      </c>
      <c r="BW135" s="72">
        <v>100</v>
      </c>
      <c r="BX135" s="72">
        <v>0.496</v>
      </c>
      <c r="BY135" s="13"/>
      <c r="BZ135" s="13"/>
    </row>
    <row r="136" spans="1:78" ht="12.75" customHeight="1">
      <c r="A136" s="122" t="s">
        <v>44</v>
      </c>
      <c r="B136" s="71" t="s">
        <v>66</v>
      </c>
      <c r="C136" s="71" t="s">
        <v>26</v>
      </c>
      <c r="D136" s="34">
        <v>45809</v>
      </c>
      <c r="E136" s="12">
        <v>9299.2250000000004</v>
      </c>
      <c r="F136" s="72">
        <v>57.353000000000002</v>
      </c>
      <c r="G136" s="72">
        <v>0.57499999999999996</v>
      </c>
      <c r="H136" s="12">
        <v>402.72</v>
      </c>
      <c r="I136" s="72">
        <v>2.484</v>
      </c>
      <c r="J136" s="72">
        <v>12.802</v>
      </c>
      <c r="K136" s="12">
        <v>371.83199999999999</v>
      </c>
      <c r="L136" s="72">
        <v>2.2930000000000001</v>
      </c>
      <c r="M136" s="72">
        <v>16.148</v>
      </c>
      <c r="N136" s="12">
        <v>774.55200000000002</v>
      </c>
      <c r="O136" s="72">
        <v>4.7770000000000001</v>
      </c>
      <c r="P136" s="72">
        <v>10.195</v>
      </c>
      <c r="Q136" s="12">
        <v>57.527999999999999</v>
      </c>
      <c r="R136" s="72">
        <v>0.35499999999999998</v>
      </c>
      <c r="S136" s="72">
        <v>43.390999999999998</v>
      </c>
      <c r="T136" s="12">
        <v>832.08100000000002</v>
      </c>
      <c r="U136" s="72">
        <v>5.1319999999999997</v>
      </c>
      <c r="V136" s="72">
        <v>10.742000000000001</v>
      </c>
      <c r="W136" s="12">
        <v>3008.4679999999998</v>
      </c>
      <c r="X136" s="72">
        <v>18.555</v>
      </c>
      <c r="Y136" s="72">
        <v>3.2690000000000001</v>
      </c>
      <c r="Z136" s="12">
        <v>3840.549</v>
      </c>
      <c r="AA136" s="72">
        <v>23.687000000000001</v>
      </c>
      <c r="AB136" s="72">
        <v>1.7529999999999999</v>
      </c>
      <c r="AC136" s="12">
        <v>13139.773999999999</v>
      </c>
      <c r="AD136" s="72">
        <v>81.040000000000006</v>
      </c>
      <c r="AE136" s="72">
        <v>0.40600000000000003</v>
      </c>
      <c r="AF136" s="12">
        <v>41.652999999999999</v>
      </c>
      <c r="AG136" s="72">
        <v>0.25700000000000001</v>
      </c>
      <c r="AH136" s="72">
        <v>42.442</v>
      </c>
      <c r="AI136" s="12">
        <v>477.91800000000001</v>
      </c>
      <c r="AJ136" s="72">
        <v>2.948</v>
      </c>
      <c r="AK136" s="72">
        <v>4.6550000000000002</v>
      </c>
      <c r="AL136" s="12">
        <v>519.57100000000003</v>
      </c>
      <c r="AM136" s="72">
        <v>3.2040000000000002</v>
      </c>
      <c r="AN136" s="72">
        <v>3.0649999999999999</v>
      </c>
      <c r="AO136" s="12">
        <v>13659.344999999999</v>
      </c>
      <c r="AP136" s="72">
        <v>84.244</v>
      </c>
      <c r="AQ136" s="72">
        <v>0.42099999999999999</v>
      </c>
      <c r="AR136" s="12">
        <v>119.952</v>
      </c>
      <c r="AS136" s="72">
        <v>0.74</v>
      </c>
      <c r="AT136" s="72">
        <v>24.329000000000001</v>
      </c>
      <c r="AU136" s="12">
        <v>54.622</v>
      </c>
      <c r="AV136" s="72">
        <v>0.33700000000000002</v>
      </c>
      <c r="AW136" s="72">
        <v>33.014000000000003</v>
      </c>
      <c r="AX136" s="12">
        <v>399.71699999999998</v>
      </c>
      <c r="AY136" s="72">
        <v>2.4649999999999999</v>
      </c>
      <c r="AZ136" s="72">
        <v>13.971</v>
      </c>
      <c r="BA136" s="12">
        <v>454.339</v>
      </c>
      <c r="BB136" s="72">
        <v>2.802</v>
      </c>
      <c r="BC136" s="72">
        <v>13.417999999999999</v>
      </c>
      <c r="BD136" s="12">
        <v>58.05</v>
      </c>
      <c r="BE136" s="72">
        <v>0.35799999999999998</v>
      </c>
      <c r="BF136" s="72">
        <v>34.651000000000003</v>
      </c>
      <c r="BG136" s="12">
        <v>512.38900000000001</v>
      </c>
      <c r="BH136" s="72">
        <v>3.16</v>
      </c>
      <c r="BI136" s="72">
        <v>10.962</v>
      </c>
      <c r="BJ136" s="12">
        <v>1264.9059999999999</v>
      </c>
      <c r="BK136" s="72">
        <v>7.8010000000000002</v>
      </c>
      <c r="BL136" s="72">
        <v>6.69</v>
      </c>
      <c r="BM136" s="12">
        <v>657.34699999999998</v>
      </c>
      <c r="BN136" s="72">
        <v>4.0540000000000003</v>
      </c>
      <c r="BO136" s="72">
        <v>8.2089999999999996</v>
      </c>
      <c r="BP136" s="12">
        <v>1922.2529999999999</v>
      </c>
      <c r="BQ136" s="72">
        <v>11.856</v>
      </c>
      <c r="BR136" s="72">
        <v>4.6479999999999997</v>
      </c>
      <c r="BS136" s="12">
        <v>2554.5940000000001</v>
      </c>
      <c r="BT136" s="72">
        <v>15.756</v>
      </c>
      <c r="BU136" s="72">
        <v>2.3639999999999999</v>
      </c>
      <c r="BV136" s="12">
        <v>16213.94</v>
      </c>
      <c r="BW136" s="72">
        <v>100</v>
      </c>
      <c r="BX136" s="72">
        <v>0.40300000000000002</v>
      </c>
      <c r="BY136" s="13"/>
      <c r="BZ136" s="13"/>
    </row>
    <row r="137" spans="1:78" ht="12.75" customHeight="1">
      <c r="A137" s="122" t="s">
        <v>44</v>
      </c>
      <c r="B137" s="71" t="s">
        <v>66</v>
      </c>
      <c r="C137" s="71" t="s">
        <v>26</v>
      </c>
      <c r="D137" s="34">
        <v>45901</v>
      </c>
      <c r="E137" s="12">
        <v>9314.2849999999999</v>
      </c>
      <c r="F137" s="72">
        <v>56.643999999999998</v>
      </c>
      <c r="G137" s="72">
        <v>0.65800000000000003</v>
      </c>
      <c r="H137" s="12">
        <v>457.12299999999999</v>
      </c>
      <c r="I137" s="72">
        <v>2.78</v>
      </c>
      <c r="J137" s="72">
        <v>13.278</v>
      </c>
      <c r="K137" s="12">
        <v>310.72399999999999</v>
      </c>
      <c r="L137" s="72">
        <v>1.89</v>
      </c>
      <c r="M137" s="72">
        <v>16.28</v>
      </c>
      <c r="N137" s="12">
        <v>767.84699999999998</v>
      </c>
      <c r="O137" s="72">
        <v>4.67</v>
      </c>
      <c r="P137" s="72">
        <v>10.14</v>
      </c>
      <c r="Q137" s="12">
        <v>76.244</v>
      </c>
      <c r="R137" s="72">
        <v>0.46400000000000002</v>
      </c>
      <c r="S137" s="72">
        <v>33.174999999999997</v>
      </c>
      <c r="T137" s="12">
        <v>844.09100000000001</v>
      </c>
      <c r="U137" s="72">
        <v>5.133</v>
      </c>
      <c r="V137" s="72">
        <v>9.4730000000000008</v>
      </c>
      <c r="W137" s="12">
        <v>2995.4380000000001</v>
      </c>
      <c r="X137" s="72">
        <v>18.216999999999999</v>
      </c>
      <c r="Y137" s="72">
        <v>3.0920000000000001</v>
      </c>
      <c r="Z137" s="12">
        <v>3839.529</v>
      </c>
      <c r="AA137" s="72">
        <v>23.35</v>
      </c>
      <c r="AB137" s="72">
        <v>1.206</v>
      </c>
      <c r="AC137" s="12">
        <v>13153.813</v>
      </c>
      <c r="AD137" s="72">
        <v>79.994</v>
      </c>
      <c r="AE137" s="72">
        <v>0.45700000000000002</v>
      </c>
      <c r="AF137" s="12">
        <v>35.975000000000001</v>
      </c>
      <c r="AG137" s="72">
        <v>0.219</v>
      </c>
      <c r="AH137" s="72">
        <v>53.03</v>
      </c>
      <c r="AI137" s="12">
        <v>499.95600000000002</v>
      </c>
      <c r="AJ137" s="72">
        <v>3.04</v>
      </c>
      <c r="AK137" s="72">
        <v>4.5069999999999997</v>
      </c>
      <c r="AL137" s="12">
        <v>535.93100000000004</v>
      </c>
      <c r="AM137" s="72">
        <v>3.2589999999999999</v>
      </c>
      <c r="AN137" s="72">
        <v>2.8780000000000001</v>
      </c>
      <c r="AO137" s="12">
        <v>13689.745000000001</v>
      </c>
      <c r="AP137" s="72">
        <v>83.254000000000005</v>
      </c>
      <c r="AQ137" s="72">
        <v>0.45100000000000001</v>
      </c>
      <c r="AR137" s="12">
        <v>145.59200000000001</v>
      </c>
      <c r="AS137" s="72">
        <v>0.88500000000000001</v>
      </c>
      <c r="AT137" s="72">
        <v>18.420000000000002</v>
      </c>
      <c r="AU137" s="12">
        <v>70.766999999999996</v>
      </c>
      <c r="AV137" s="72">
        <v>0.43</v>
      </c>
      <c r="AW137" s="72">
        <v>30.239000000000001</v>
      </c>
      <c r="AX137" s="12">
        <v>338.89100000000002</v>
      </c>
      <c r="AY137" s="72">
        <v>2.0609999999999999</v>
      </c>
      <c r="AZ137" s="72">
        <v>19.433</v>
      </c>
      <c r="BA137" s="12">
        <v>409.65800000000002</v>
      </c>
      <c r="BB137" s="72">
        <v>2.4910000000000001</v>
      </c>
      <c r="BC137" s="72">
        <v>15.622999999999999</v>
      </c>
      <c r="BD137" s="12">
        <v>152.17099999999999</v>
      </c>
      <c r="BE137" s="72">
        <v>0.92500000000000004</v>
      </c>
      <c r="BF137" s="72">
        <v>23.986000000000001</v>
      </c>
      <c r="BG137" s="12">
        <v>561.82899999999995</v>
      </c>
      <c r="BH137" s="72">
        <v>3.4169999999999998</v>
      </c>
      <c r="BI137" s="72">
        <v>12.461</v>
      </c>
      <c r="BJ137" s="12">
        <v>1379.6469999999999</v>
      </c>
      <c r="BK137" s="72">
        <v>8.39</v>
      </c>
      <c r="BL137" s="72">
        <v>5.4870000000000001</v>
      </c>
      <c r="BM137" s="12">
        <v>666.625</v>
      </c>
      <c r="BN137" s="72">
        <v>4.0540000000000003</v>
      </c>
      <c r="BO137" s="72">
        <v>8.9550000000000001</v>
      </c>
      <c r="BP137" s="12">
        <v>2046.2719999999999</v>
      </c>
      <c r="BQ137" s="72">
        <v>12.444000000000001</v>
      </c>
      <c r="BR137" s="72">
        <v>4.5330000000000004</v>
      </c>
      <c r="BS137" s="12">
        <v>2753.694</v>
      </c>
      <c r="BT137" s="72">
        <v>16.745999999999999</v>
      </c>
      <c r="BU137" s="72">
        <v>2.9889999999999999</v>
      </c>
      <c r="BV137" s="12">
        <v>16443.437999999998</v>
      </c>
      <c r="BW137" s="72">
        <v>100</v>
      </c>
      <c r="BX137" s="72">
        <v>0.54900000000000004</v>
      </c>
      <c r="BY137" s="13"/>
      <c r="BZ137" s="13"/>
    </row>
    <row r="138" spans="1:78" ht="12.75" customHeight="1">
      <c r="A138" s="122" t="s">
        <v>44</v>
      </c>
      <c r="B138" s="71" t="s">
        <v>66</v>
      </c>
      <c r="C138" s="71" t="s">
        <v>26</v>
      </c>
      <c r="D138" s="34">
        <v>45992</v>
      </c>
      <c r="E138" s="12">
        <v>9419.8690000000006</v>
      </c>
      <c r="F138" s="72">
        <v>56.854999999999997</v>
      </c>
      <c r="G138" s="72">
        <v>0.63</v>
      </c>
      <c r="H138" s="12">
        <v>298.75700000000001</v>
      </c>
      <c r="I138" s="72">
        <v>1.8029999999999999</v>
      </c>
      <c r="J138" s="72">
        <v>15.983000000000001</v>
      </c>
      <c r="K138" s="12">
        <v>378.54899999999998</v>
      </c>
      <c r="L138" s="72">
        <v>2.2850000000000001</v>
      </c>
      <c r="M138" s="72">
        <v>15.375999999999999</v>
      </c>
      <c r="N138" s="12">
        <v>677.30600000000004</v>
      </c>
      <c r="O138" s="72">
        <v>4.0880000000000001</v>
      </c>
      <c r="P138" s="72">
        <v>9.5410000000000004</v>
      </c>
      <c r="Q138" s="12">
        <v>100.16800000000001</v>
      </c>
      <c r="R138" s="72">
        <v>0.60499999999999998</v>
      </c>
      <c r="S138" s="72">
        <v>26.867000000000001</v>
      </c>
      <c r="T138" s="12">
        <v>777.47400000000005</v>
      </c>
      <c r="U138" s="72">
        <v>4.6929999999999996</v>
      </c>
      <c r="V138" s="72">
        <v>8.3740000000000006</v>
      </c>
      <c r="W138" s="12">
        <v>3069.614</v>
      </c>
      <c r="X138" s="72">
        <v>18.527000000000001</v>
      </c>
      <c r="Y138" s="72">
        <v>2.2010000000000001</v>
      </c>
      <c r="Z138" s="12">
        <v>3847.0880000000002</v>
      </c>
      <c r="AA138" s="72">
        <v>23.22</v>
      </c>
      <c r="AB138" s="72">
        <v>1.7270000000000001</v>
      </c>
      <c r="AC138" s="12">
        <v>13266.957</v>
      </c>
      <c r="AD138" s="72">
        <v>80.075000000000003</v>
      </c>
      <c r="AE138" s="72">
        <v>0.53700000000000003</v>
      </c>
      <c r="AF138" s="12">
        <v>17.951000000000001</v>
      </c>
      <c r="AG138" s="72">
        <v>0.108</v>
      </c>
      <c r="AH138" s="72">
        <v>52.695999999999998</v>
      </c>
      <c r="AI138" s="12">
        <v>466.947</v>
      </c>
      <c r="AJ138" s="72">
        <v>2.8180000000000001</v>
      </c>
      <c r="AK138" s="72">
        <v>3.4550000000000001</v>
      </c>
      <c r="AL138" s="12">
        <v>484.899</v>
      </c>
      <c r="AM138" s="72">
        <v>2.927</v>
      </c>
      <c r="AN138" s="72">
        <v>2.7679999999999998</v>
      </c>
      <c r="AO138" s="12">
        <v>13751.856</v>
      </c>
      <c r="AP138" s="72">
        <v>83.001000000000005</v>
      </c>
      <c r="AQ138" s="72">
        <v>0.498</v>
      </c>
      <c r="AR138" s="12">
        <v>180.06100000000001</v>
      </c>
      <c r="AS138" s="72">
        <v>1.087</v>
      </c>
      <c r="AT138" s="72">
        <v>25.327999999999999</v>
      </c>
      <c r="AU138" s="12">
        <v>80.971000000000004</v>
      </c>
      <c r="AV138" s="72">
        <v>0.48899999999999999</v>
      </c>
      <c r="AW138" s="72">
        <v>41.917999999999999</v>
      </c>
      <c r="AX138" s="12">
        <v>298.47199999999998</v>
      </c>
      <c r="AY138" s="72">
        <v>1.8009999999999999</v>
      </c>
      <c r="AZ138" s="72">
        <v>20.315000000000001</v>
      </c>
      <c r="BA138" s="12">
        <v>379.44200000000001</v>
      </c>
      <c r="BB138" s="72">
        <v>2.29</v>
      </c>
      <c r="BC138" s="72">
        <v>16.277999999999999</v>
      </c>
      <c r="BD138" s="12">
        <v>137.51</v>
      </c>
      <c r="BE138" s="72">
        <v>0.83</v>
      </c>
      <c r="BF138" s="72">
        <v>27.042999999999999</v>
      </c>
      <c r="BG138" s="12">
        <v>516.95299999999997</v>
      </c>
      <c r="BH138" s="72">
        <v>3.12</v>
      </c>
      <c r="BI138" s="72">
        <v>11.651</v>
      </c>
      <c r="BJ138" s="12">
        <v>1269.8910000000001</v>
      </c>
      <c r="BK138" s="72">
        <v>7.665</v>
      </c>
      <c r="BL138" s="72">
        <v>5.22</v>
      </c>
      <c r="BM138" s="12">
        <v>849.50099999999998</v>
      </c>
      <c r="BN138" s="72">
        <v>5.1269999999999998</v>
      </c>
      <c r="BO138" s="72">
        <v>8.7970000000000006</v>
      </c>
      <c r="BP138" s="12">
        <v>2119.393</v>
      </c>
      <c r="BQ138" s="72">
        <v>12.792</v>
      </c>
      <c r="BR138" s="72">
        <v>4.2169999999999996</v>
      </c>
      <c r="BS138" s="12">
        <v>2816.4059999999999</v>
      </c>
      <c r="BT138" s="72">
        <v>16.998999999999999</v>
      </c>
      <c r="BU138" s="72">
        <v>2.157</v>
      </c>
      <c r="BV138" s="12">
        <v>16568.261999999999</v>
      </c>
      <c r="BW138" s="72">
        <v>100</v>
      </c>
      <c r="BX138" s="72">
        <v>0.47599999999999998</v>
      </c>
      <c r="BY138" s="13"/>
      <c r="BZ138" s="13"/>
    </row>
    <row r="139" spans="1:78" ht="12.75" customHeight="1">
      <c r="A139" s="122" t="s">
        <v>44</v>
      </c>
      <c r="B139" s="71" t="s">
        <v>66</v>
      </c>
      <c r="C139" s="71" t="s">
        <v>26</v>
      </c>
      <c r="D139" s="34">
        <v>46082</v>
      </c>
      <c r="E139" s="12">
        <v>9481.8410000000003</v>
      </c>
      <c r="F139" s="72">
        <v>57.747999999999998</v>
      </c>
      <c r="G139" s="72">
        <v>0.77900000000000003</v>
      </c>
      <c r="H139" s="12">
        <v>333.303</v>
      </c>
      <c r="I139" s="72">
        <v>2.0299999999999998</v>
      </c>
      <c r="J139" s="72">
        <v>17.117999999999999</v>
      </c>
      <c r="K139" s="12">
        <v>342.197</v>
      </c>
      <c r="L139" s="72">
        <v>2.0840000000000001</v>
      </c>
      <c r="M139" s="72">
        <v>18.731000000000002</v>
      </c>
      <c r="N139" s="12">
        <v>675.5</v>
      </c>
      <c r="O139" s="72">
        <v>4.1139999999999999</v>
      </c>
      <c r="P139" s="72">
        <v>10.818</v>
      </c>
      <c r="Q139" s="12">
        <v>84.825999999999993</v>
      </c>
      <c r="R139" s="72">
        <v>0.51700000000000002</v>
      </c>
      <c r="S139" s="72">
        <v>37.56</v>
      </c>
      <c r="T139" s="12">
        <v>760.32600000000002</v>
      </c>
      <c r="U139" s="72">
        <v>4.6310000000000002</v>
      </c>
      <c r="V139" s="72">
        <v>10.089</v>
      </c>
      <c r="W139" s="12">
        <v>2972.413</v>
      </c>
      <c r="X139" s="72">
        <v>18.103000000000002</v>
      </c>
      <c r="Y139" s="72">
        <v>3.3359999999999999</v>
      </c>
      <c r="Z139" s="12">
        <v>3732.739</v>
      </c>
      <c r="AA139" s="72">
        <v>22.734000000000002</v>
      </c>
      <c r="AB139" s="72">
        <v>1.2549999999999999</v>
      </c>
      <c r="AC139" s="12">
        <v>13214.58</v>
      </c>
      <c r="AD139" s="72">
        <v>80.481999999999999</v>
      </c>
      <c r="AE139" s="72">
        <v>0.55100000000000005</v>
      </c>
      <c r="AF139" s="12">
        <v>38.429000000000002</v>
      </c>
      <c r="AG139" s="72">
        <v>0.23400000000000001</v>
      </c>
      <c r="AH139" s="72">
        <v>43.62</v>
      </c>
      <c r="AI139" s="12">
        <v>529.87</v>
      </c>
      <c r="AJ139" s="72">
        <v>3.2269999999999999</v>
      </c>
      <c r="AK139" s="72">
        <v>3.887</v>
      </c>
      <c r="AL139" s="12">
        <v>568.29899999999998</v>
      </c>
      <c r="AM139" s="72">
        <v>3.4609999999999999</v>
      </c>
      <c r="AN139" s="72">
        <v>2.7610000000000001</v>
      </c>
      <c r="AO139" s="12">
        <v>13782.88</v>
      </c>
      <c r="AP139" s="72">
        <v>83.942999999999998</v>
      </c>
      <c r="AQ139" s="72">
        <v>0.53100000000000003</v>
      </c>
      <c r="AR139" s="12">
        <v>138.035</v>
      </c>
      <c r="AS139" s="72">
        <v>0.84099999999999997</v>
      </c>
      <c r="AT139" s="72">
        <v>24.021000000000001</v>
      </c>
      <c r="AU139" s="12">
        <v>65.367999999999995</v>
      </c>
      <c r="AV139" s="72">
        <v>0.39800000000000002</v>
      </c>
      <c r="AW139" s="72">
        <v>40.115000000000002</v>
      </c>
      <c r="AX139" s="12">
        <v>294.58699999999999</v>
      </c>
      <c r="AY139" s="72">
        <v>1.794</v>
      </c>
      <c r="AZ139" s="72">
        <v>23.521999999999998</v>
      </c>
      <c r="BA139" s="12">
        <v>359.95499999999998</v>
      </c>
      <c r="BB139" s="72">
        <v>2.1920000000000002</v>
      </c>
      <c r="BC139" s="72">
        <v>20.329999999999998</v>
      </c>
      <c r="BD139" s="12">
        <v>137.78200000000001</v>
      </c>
      <c r="BE139" s="72">
        <v>0.83899999999999997</v>
      </c>
      <c r="BF139" s="72">
        <v>24.599</v>
      </c>
      <c r="BG139" s="12">
        <v>497.73700000000002</v>
      </c>
      <c r="BH139" s="72">
        <v>3.0310000000000001</v>
      </c>
      <c r="BI139" s="72">
        <v>16.532</v>
      </c>
      <c r="BJ139" s="12">
        <v>1253.633</v>
      </c>
      <c r="BK139" s="72">
        <v>7.6349999999999998</v>
      </c>
      <c r="BL139" s="72">
        <v>6.1719999999999997</v>
      </c>
      <c r="BM139" s="12">
        <v>747.04499999999996</v>
      </c>
      <c r="BN139" s="72">
        <v>4.55</v>
      </c>
      <c r="BO139" s="72">
        <v>7.8339999999999996</v>
      </c>
      <c r="BP139" s="12">
        <v>2000.6769999999999</v>
      </c>
      <c r="BQ139" s="72">
        <v>12.185</v>
      </c>
      <c r="BR139" s="72">
        <v>4.827</v>
      </c>
      <c r="BS139" s="12">
        <v>2636.4490000000001</v>
      </c>
      <c r="BT139" s="72">
        <v>16.056999999999999</v>
      </c>
      <c r="BU139" s="72">
        <v>3.59</v>
      </c>
      <c r="BV139" s="12">
        <v>16419.328000000001</v>
      </c>
      <c r="BW139" s="72">
        <v>100</v>
      </c>
      <c r="BX139" s="72">
        <v>0.58199999999999996</v>
      </c>
      <c r="BY139" s="13"/>
      <c r="BZ139" s="13"/>
    </row>
    <row r="140" spans="1:78" ht="12.75" customHeight="1">
      <c r="A140" s="122" t="s">
        <v>44</v>
      </c>
      <c r="B140" s="71" t="s">
        <v>66</v>
      </c>
      <c r="C140" s="71" t="s">
        <v>26</v>
      </c>
      <c r="D140" s="34">
        <v>46174</v>
      </c>
      <c r="E140" s="12">
        <v>9469.1209999999992</v>
      </c>
      <c r="F140" s="72">
        <v>57.128999999999998</v>
      </c>
      <c r="G140" s="72">
        <v>0.60599999999999998</v>
      </c>
      <c r="H140" s="12">
        <v>387.93799999999999</v>
      </c>
      <c r="I140" s="72">
        <v>2.34</v>
      </c>
      <c r="J140" s="72">
        <v>14.837999999999999</v>
      </c>
      <c r="K140" s="12">
        <v>280.637</v>
      </c>
      <c r="L140" s="72">
        <v>1.6930000000000001</v>
      </c>
      <c r="M140" s="72">
        <v>15.36</v>
      </c>
      <c r="N140" s="12">
        <v>668.57500000000005</v>
      </c>
      <c r="O140" s="72">
        <v>4.0339999999999998</v>
      </c>
      <c r="P140" s="72">
        <v>10.952999999999999</v>
      </c>
      <c r="Q140" s="12">
        <v>75.998000000000005</v>
      </c>
      <c r="R140" s="72">
        <v>0.45900000000000002</v>
      </c>
      <c r="S140" s="72">
        <v>24.055</v>
      </c>
      <c r="T140" s="12">
        <v>744.57299999999998</v>
      </c>
      <c r="U140" s="72">
        <v>4.492</v>
      </c>
      <c r="V140" s="72">
        <v>10.215999999999999</v>
      </c>
      <c r="W140" s="12">
        <v>3164.4589999999998</v>
      </c>
      <c r="X140" s="72">
        <v>19.091999999999999</v>
      </c>
      <c r="Y140" s="72">
        <v>2.7469999999999999</v>
      </c>
      <c r="Z140" s="12">
        <v>3909.0320000000002</v>
      </c>
      <c r="AA140" s="72">
        <v>23.584</v>
      </c>
      <c r="AB140" s="72">
        <v>1.343</v>
      </c>
      <c r="AC140" s="12">
        <v>13378.153</v>
      </c>
      <c r="AD140" s="72">
        <v>80.712000000000003</v>
      </c>
      <c r="AE140" s="72">
        <v>0.375</v>
      </c>
      <c r="AF140" s="12">
        <v>44.527999999999999</v>
      </c>
      <c r="AG140" s="72">
        <v>0.26900000000000002</v>
      </c>
      <c r="AH140" s="72">
        <v>43.901000000000003</v>
      </c>
      <c r="AI140" s="12">
        <v>507.447</v>
      </c>
      <c r="AJ140" s="72">
        <v>3.0619999999999998</v>
      </c>
      <c r="AK140" s="72">
        <v>3.6970000000000001</v>
      </c>
      <c r="AL140" s="12">
        <v>551.97400000000005</v>
      </c>
      <c r="AM140" s="72">
        <v>3.33</v>
      </c>
      <c r="AN140" s="72">
        <v>3.11</v>
      </c>
      <c r="AO140" s="12">
        <v>13930.127</v>
      </c>
      <c r="AP140" s="72">
        <v>84.043000000000006</v>
      </c>
      <c r="AQ140" s="72">
        <v>0.371</v>
      </c>
      <c r="AR140" s="12">
        <v>106.121</v>
      </c>
      <c r="AS140" s="72">
        <v>0.64</v>
      </c>
      <c r="AT140" s="72">
        <v>29.251999999999999</v>
      </c>
      <c r="AU140" s="12">
        <v>93.998000000000005</v>
      </c>
      <c r="AV140" s="72">
        <v>0.56699999999999995</v>
      </c>
      <c r="AW140" s="72">
        <v>28.706</v>
      </c>
      <c r="AX140" s="12">
        <v>401.96199999999999</v>
      </c>
      <c r="AY140" s="72">
        <v>2.4249999999999998</v>
      </c>
      <c r="AZ140" s="72">
        <v>12.523999999999999</v>
      </c>
      <c r="BA140" s="12">
        <v>495.96</v>
      </c>
      <c r="BB140" s="72">
        <v>2.992</v>
      </c>
      <c r="BC140" s="72">
        <v>9.6920000000000002</v>
      </c>
      <c r="BD140" s="12">
        <v>160.721</v>
      </c>
      <c r="BE140" s="72">
        <v>0.97</v>
      </c>
      <c r="BF140" s="72">
        <v>24.451000000000001</v>
      </c>
      <c r="BG140" s="12">
        <v>656.68</v>
      </c>
      <c r="BH140" s="72">
        <v>3.9620000000000002</v>
      </c>
      <c r="BI140" s="72">
        <v>9.141</v>
      </c>
      <c r="BJ140" s="12">
        <v>1195.5550000000001</v>
      </c>
      <c r="BK140" s="72">
        <v>7.2130000000000001</v>
      </c>
      <c r="BL140" s="72">
        <v>6.2990000000000004</v>
      </c>
      <c r="BM140" s="12">
        <v>686.60400000000004</v>
      </c>
      <c r="BN140" s="72">
        <v>4.1420000000000003</v>
      </c>
      <c r="BO140" s="72">
        <v>7.4329999999999998</v>
      </c>
      <c r="BP140" s="12">
        <v>1882.1579999999999</v>
      </c>
      <c r="BQ140" s="72">
        <v>11.355</v>
      </c>
      <c r="BR140" s="72">
        <v>4.8959999999999999</v>
      </c>
      <c r="BS140" s="12">
        <v>2644.96</v>
      </c>
      <c r="BT140" s="72">
        <v>15.957000000000001</v>
      </c>
      <c r="BU140" s="72">
        <v>2.2149999999999999</v>
      </c>
      <c r="BV140" s="12">
        <v>16575.085999999999</v>
      </c>
      <c r="BW140" s="72">
        <v>100</v>
      </c>
      <c r="BX140" s="72">
        <v>0.40500000000000003</v>
      </c>
      <c r="BY140" s="13"/>
      <c r="BZ140" s="13"/>
    </row>
    <row r="141" spans="1:78" ht="12.75" customHeight="1">
      <c r="A141" s="122" t="s">
        <v>44</v>
      </c>
      <c r="B141" s="71" t="s">
        <v>66</v>
      </c>
      <c r="C141" s="71" t="s">
        <v>24</v>
      </c>
      <c r="D141" s="34">
        <v>41883</v>
      </c>
      <c r="E141" s="12">
        <v>4918.9679999999998</v>
      </c>
      <c r="F141" s="72">
        <v>68.230999999999995</v>
      </c>
      <c r="G141" s="72">
        <v>0.83399999999999996</v>
      </c>
      <c r="H141" s="12">
        <v>133.773</v>
      </c>
      <c r="I141" s="72">
        <v>1.8560000000000001</v>
      </c>
      <c r="J141" s="72">
        <v>33.35</v>
      </c>
      <c r="K141" s="12">
        <v>144.53399999999999</v>
      </c>
      <c r="L141" s="72">
        <v>2.0049999999999999</v>
      </c>
      <c r="M141" s="72">
        <v>27.815000000000001</v>
      </c>
      <c r="N141" s="12">
        <v>278.30599999999998</v>
      </c>
      <c r="O141" s="72">
        <v>3.86</v>
      </c>
      <c r="P141" s="72">
        <v>23.222999999999999</v>
      </c>
      <c r="Q141" s="12">
        <v>13.353999999999999</v>
      </c>
      <c r="R141" s="72">
        <v>0.185</v>
      </c>
      <c r="S141" s="72">
        <v>58.012</v>
      </c>
      <c r="T141" s="12">
        <v>291.66000000000003</v>
      </c>
      <c r="U141" s="72">
        <v>4.0460000000000003</v>
      </c>
      <c r="V141" s="72">
        <v>22.492999999999999</v>
      </c>
      <c r="W141" s="12">
        <v>552.69299999999998</v>
      </c>
      <c r="X141" s="72">
        <v>7.6660000000000004</v>
      </c>
      <c r="Y141" s="72">
        <v>11.329000000000001</v>
      </c>
      <c r="Z141" s="12">
        <v>844.35299999999995</v>
      </c>
      <c r="AA141" s="72">
        <v>11.712</v>
      </c>
      <c r="AB141" s="72">
        <v>3.2370000000000001</v>
      </c>
      <c r="AC141" s="12">
        <v>5763.3209999999999</v>
      </c>
      <c r="AD141" s="72">
        <v>79.942999999999998</v>
      </c>
      <c r="AE141" s="72">
        <v>0.85099999999999998</v>
      </c>
      <c r="AF141" s="12">
        <v>6.383</v>
      </c>
      <c r="AG141" s="72">
        <v>8.8999999999999996E-2</v>
      </c>
      <c r="AH141" s="72">
        <v>112.26</v>
      </c>
      <c r="AI141" s="12">
        <v>333.35599999999999</v>
      </c>
      <c r="AJ141" s="72">
        <v>4.6239999999999997</v>
      </c>
      <c r="AK141" s="72">
        <v>3.8679999999999999</v>
      </c>
      <c r="AL141" s="12">
        <v>339.74</v>
      </c>
      <c r="AM141" s="72">
        <v>4.7130000000000001</v>
      </c>
      <c r="AN141" s="72">
        <v>3.4119999999999999</v>
      </c>
      <c r="AO141" s="12">
        <v>6103.06</v>
      </c>
      <c r="AP141" s="72">
        <v>84.656000000000006</v>
      </c>
      <c r="AQ141" s="72">
        <v>0.77400000000000002</v>
      </c>
      <c r="AR141" s="12">
        <v>32.048000000000002</v>
      </c>
      <c r="AS141" s="72">
        <v>0.44500000000000001</v>
      </c>
      <c r="AT141" s="72">
        <v>71.516999999999996</v>
      </c>
      <c r="AU141" s="12">
        <v>16.292999999999999</v>
      </c>
      <c r="AV141" s="72">
        <v>0.22600000000000001</v>
      </c>
      <c r="AW141" s="72">
        <v>61.314999999999998</v>
      </c>
      <c r="AX141" s="12">
        <v>182.75299999999999</v>
      </c>
      <c r="AY141" s="72">
        <v>2.5350000000000001</v>
      </c>
      <c r="AZ141" s="72">
        <v>28.651</v>
      </c>
      <c r="BA141" s="12">
        <v>199.047</v>
      </c>
      <c r="BB141" s="72">
        <v>2.7610000000000001</v>
      </c>
      <c r="BC141" s="72">
        <v>24.76</v>
      </c>
      <c r="BD141" s="12">
        <v>199.16800000000001</v>
      </c>
      <c r="BE141" s="72">
        <v>2.7629999999999999</v>
      </c>
      <c r="BF141" s="72">
        <v>30.64</v>
      </c>
      <c r="BG141" s="12">
        <v>398.214</v>
      </c>
      <c r="BH141" s="72">
        <v>5.524</v>
      </c>
      <c r="BI141" s="72">
        <v>15.863</v>
      </c>
      <c r="BJ141" s="12">
        <v>431.54700000000003</v>
      </c>
      <c r="BK141" s="72">
        <v>5.9859999999999998</v>
      </c>
      <c r="BL141" s="72">
        <v>19.254999999999999</v>
      </c>
      <c r="BM141" s="12">
        <v>244.387</v>
      </c>
      <c r="BN141" s="72">
        <v>3.39</v>
      </c>
      <c r="BO141" s="72">
        <v>21.501000000000001</v>
      </c>
      <c r="BP141" s="12">
        <v>675.93399999999997</v>
      </c>
      <c r="BQ141" s="72">
        <v>9.3759999999999994</v>
      </c>
      <c r="BR141" s="72">
        <v>12.815</v>
      </c>
      <c r="BS141" s="12">
        <v>1106.1959999999999</v>
      </c>
      <c r="BT141" s="72">
        <v>15.343999999999999</v>
      </c>
      <c r="BU141" s="72">
        <v>5.2850000000000001</v>
      </c>
      <c r="BV141" s="12">
        <v>7209.2560000000003</v>
      </c>
      <c r="BW141" s="72">
        <v>100</v>
      </c>
      <c r="BX141" s="72">
        <v>0.97799999999999998</v>
      </c>
      <c r="BY141" s="13"/>
      <c r="BZ141" s="13"/>
    </row>
    <row r="142" spans="1:78" ht="12.75" customHeight="1">
      <c r="A142" s="122" t="s">
        <v>44</v>
      </c>
      <c r="B142" s="71" t="s">
        <v>66</v>
      </c>
      <c r="C142" s="71" t="s">
        <v>24</v>
      </c>
      <c r="D142" s="34">
        <v>41974</v>
      </c>
      <c r="E142" s="12">
        <v>4935.3770000000004</v>
      </c>
      <c r="F142" s="72">
        <v>68.177999999999997</v>
      </c>
      <c r="G142" s="72">
        <v>0.67700000000000005</v>
      </c>
      <c r="H142" s="12">
        <v>182.40600000000001</v>
      </c>
      <c r="I142" s="72">
        <v>2.52</v>
      </c>
      <c r="J142" s="72">
        <v>21.856000000000002</v>
      </c>
      <c r="K142" s="12">
        <v>208.215</v>
      </c>
      <c r="L142" s="72">
        <v>2.8759999999999999</v>
      </c>
      <c r="M142" s="72">
        <v>23.888000000000002</v>
      </c>
      <c r="N142" s="12">
        <v>390.62099999999998</v>
      </c>
      <c r="O142" s="72">
        <v>5.3959999999999999</v>
      </c>
      <c r="P142" s="72">
        <v>11.917</v>
      </c>
      <c r="Q142" s="12">
        <v>17.061</v>
      </c>
      <c r="R142" s="72">
        <v>0.23599999999999999</v>
      </c>
      <c r="S142" s="72">
        <v>69.162000000000006</v>
      </c>
      <c r="T142" s="12">
        <v>407.68200000000002</v>
      </c>
      <c r="U142" s="72">
        <v>5.6319999999999997</v>
      </c>
      <c r="V142" s="72">
        <v>11.27</v>
      </c>
      <c r="W142" s="12">
        <v>450.88900000000001</v>
      </c>
      <c r="X142" s="72">
        <v>6.2290000000000001</v>
      </c>
      <c r="Y142" s="72">
        <v>10.456</v>
      </c>
      <c r="Z142" s="12">
        <v>858.57100000000003</v>
      </c>
      <c r="AA142" s="72">
        <v>11.86</v>
      </c>
      <c r="AB142" s="72">
        <v>3.5230000000000001</v>
      </c>
      <c r="AC142" s="12">
        <v>5793.9480000000003</v>
      </c>
      <c r="AD142" s="72">
        <v>80.037999999999997</v>
      </c>
      <c r="AE142" s="72">
        <v>0.61299999999999999</v>
      </c>
      <c r="AF142" s="12">
        <v>14.183</v>
      </c>
      <c r="AG142" s="72">
        <v>0.19600000000000001</v>
      </c>
      <c r="AH142" s="72">
        <v>106.53700000000001</v>
      </c>
      <c r="AI142" s="12">
        <v>329.96600000000001</v>
      </c>
      <c r="AJ142" s="72">
        <v>4.5579999999999998</v>
      </c>
      <c r="AK142" s="72">
        <v>5.1130000000000004</v>
      </c>
      <c r="AL142" s="12">
        <v>344.149</v>
      </c>
      <c r="AM142" s="72">
        <v>4.7539999999999996</v>
      </c>
      <c r="AN142" s="72">
        <v>2.5550000000000002</v>
      </c>
      <c r="AO142" s="12">
        <v>6138.0969999999998</v>
      </c>
      <c r="AP142" s="72">
        <v>84.792000000000002</v>
      </c>
      <c r="AQ142" s="72">
        <v>0.55700000000000005</v>
      </c>
      <c r="AR142" s="12">
        <v>42.850999999999999</v>
      </c>
      <c r="AS142" s="72">
        <v>0.59199999999999997</v>
      </c>
      <c r="AT142" s="72">
        <v>60.128999999999998</v>
      </c>
      <c r="AU142" s="12">
        <v>21.108000000000001</v>
      </c>
      <c r="AV142" s="72">
        <v>0.29199999999999998</v>
      </c>
      <c r="AW142" s="72">
        <v>66.584000000000003</v>
      </c>
      <c r="AX142" s="12">
        <v>212.59100000000001</v>
      </c>
      <c r="AY142" s="72">
        <v>2.9369999999999998</v>
      </c>
      <c r="AZ142" s="72">
        <v>21.27</v>
      </c>
      <c r="BA142" s="12">
        <v>233.7</v>
      </c>
      <c r="BB142" s="72">
        <v>3.2280000000000002</v>
      </c>
      <c r="BC142" s="72">
        <v>20.754999999999999</v>
      </c>
      <c r="BD142" s="12">
        <v>153.56100000000001</v>
      </c>
      <c r="BE142" s="72">
        <v>2.121</v>
      </c>
      <c r="BF142" s="72">
        <v>20.847000000000001</v>
      </c>
      <c r="BG142" s="12">
        <v>387.26</v>
      </c>
      <c r="BH142" s="72">
        <v>5.35</v>
      </c>
      <c r="BI142" s="72">
        <v>13.17</v>
      </c>
      <c r="BJ142" s="12">
        <v>433.98099999999999</v>
      </c>
      <c r="BK142" s="72">
        <v>5.9950000000000001</v>
      </c>
      <c r="BL142" s="72">
        <v>13.291</v>
      </c>
      <c r="BM142" s="12">
        <v>236.80600000000001</v>
      </c>
      <c r="BN142" s="72">
        <v>3.2709999999999999</v>
      </c>
      <c r="BO142" s="72">
        <v>17.248000000000001</v>
      </c>
      <c r="BP142" s="12">
        <v>670.78700000000003</v>
      </c>
      <c r="BQ142" s="72">
        <v>9.266</v>
      </c>
      <c r="BR142" s="72">
        <v>8.8870000000000005</v>
      </c>
      <c r="BS142" s="12">
        <v>1100.8989999999999</v>
      </c>
      <c r="BT142" s="72">
        <v>15.208</v>
      </c>
      <c r="BU142" s="72">
        <v>4.8630000000000004</v>
      </c>
      <c r="BV142" s="12">
        <v>7238.9960000000001</v>
      </c>
      <c r="BW142" s="72">
        <v>100</v>
      </c>
      <c r="BX142" s="72">
        <v>0.72099999999999997</v>
      </c>
      <c r="BY142" s="13"/>
      <c r="BZ142" s="13"/>
    </row>
    <row r="143" spans="1:78" ht="12.75" customHeight="1">
      <c r="A143" s="122" t="s">
        <v>44</v>
      </c>
      <c r="B143" s="71" t="s">
        <v>66</v>
      </c>
      <c r="C143" s="71" t="s">
        <v>24</v>
      </c>
      <c r="D143" s="34">
        <v>42064</v>
      </c>
      <c r="E143" s="12">
        <v>4937.9740000000002</v>
      </c>
      <c r="F143" s="72">
        <v>68.77</v>
      </c>
      <c r="G143" s="72">
        <v>0.64300000000000002</v>
      </c>
      <c r="H143" s="12">
        <v>146.67099999999999</v>
      </c>
      <c r="I143" s="72">
        <v>2.0430000000000001</v>
      </c>
      <c r="J143" s="72">
        <v>18.332999999999998</v>
      </c>
      <c r="K143" s="12">
        <v>85.965999999999994</v>
      </c>
      <c r="L143" s="72">
        <v>1.1970000000000001</v>
      </c>
      <c r="M143" s="72">
        <v>26.097999999999999</v>
      </c>
      <c r="N143" s="12">
        <v>232.637</v>
      </c>
      <c r="O143" s="72">
        <v>3.24</v>
      </c>
      <c r="P143" s="72">
        <v>14.597</v>
      </c>
      <c r="Q143" s="12">
        <v>20.766999999999999</v>
      </c>
      <c r="R143" s="72">
        <v>0.28899999999999998</v>
      </c>
      <c r="S143" s="72">
        <v>56.976999999999997</v>
      </c>
      <c r="T143" s="12">
        <v>253.404</v>
      </c>
      <c r="U143" s="72">
        <v>3.5289999999999999</v>
      </c>
      <c r="V143" s="72">
        <v>14.879</v>
      </c>
      <c r="W143" s="12">
        <v>601.46699999999998</v>
      </c>
      <c r="X143" s="72">
        <v>8.3770000000000007</v>
      </c>
      <c r="Y143" s="72">
        <v>8.0860000000000003</v>
      </c>
      <c r="Z143" s="12">
        <v>854.87099999999998</v>
      </c>
      <c r="AA143" s="72">
        <v>11.906000000000001</v>
      </c>
      <c r="AB143" s="72">
        <v>4.9379999999999997</v>
      </c>
      <c r="AC143" s="12">
        <v>5792.8450000000003</v>
      </c>
      <c r="AD143" s="72">
        <v>80.676000000000002</v>
      </c>
      <c r="AE143" s="72">
        <v>0.67200000000000004</v>
      </c>
      <c r="AF143" s="12">
        <v>0</v>
      </c>
      <c r="AG143" s="72">
        <v>0</v>
      </c>
      <c r="AH143" s="72">
        <v>0</v>
      </c>
      <c r="AI143" s="12">
        <v>382.91899999999998</v>
      </c>
      <c r="AJ143" s="72">
        <v>5.3330000000000002</v>
      </c>
      <c r="AK143" s="72">
        <v>3.7330000000000001</v>
      </c>
      <c r="AL143" s="12">
        <v>382.91899999999998</v>
      </c>
      <c r="AM143" s="72">
        <v>5.3330000000000002</v>
      </c>
      <c r="AN143" s="72">
        <v>3.7330000000000001</v>
      </c>
      <c r="AO143" s="12">
        <v>6175.7640000000001</v>
      </c>
      <c r="AP143" s="72">
        <v>86.009</v>
      </c>
      <c r="AQ143" s="72">
        <v>0.64200000000000002</v>
      </c>
      <c r="AR143" s="12">
        <v>35.430999999999997</v>
      </c>
      <c r="AS143" s="72">
        <v>0.49299999999999999</v>
      </c>
      <c r="AT143" s="72">
        <v>50.48</v>
      </c>
      <c r="AU143" s="12">
        <v>65.653999999999996</v>
      </c>
      <c r="AV143" s="72">
        <v>0.91400000000000003</v>
      </c>
      <c r="AW143" s="72">
        <v>54.493000000000002</v>
      </c>
      <c r="AX143" s="12">
        <v>213.07599999999999</v>
      </c>
      <c r="AY143" s="72">
        <v>2.9670000000000001</v>
      </c>
      <c r="AZ143" s="72">
        <v>27.754000000000001</v>
      </c>
      <c r="BA143" s="12">
        <v>278.73099999999999</v>
      </c>
      <c r="BB143" s="72">
        <v>3.8820000000000001</v>
      </c>
      <c r="BC143" s="72">
        <v>21.555</v>
      </c>
      <c r="BD143" s="12">
        <v>139.98400000000001</v>
      </c>
      <c r="BE143" s="72">
        <v>1.95</v>
      </c>
      <c r="BF143" s="72">
        <v>34.938000000000002</v>
      </c>
      <c r="BG143" s="12">
        <v>418.71499999999997</v>
      </c>
      <c r="BH143" s="72">
        <v>5.8310000000000004</v>
      </c>
      <c r="BI143" s="72">
        <v>14.145</v>
      </c>
      <c r="BJ143" s="12">
        <v>345.084</v>
      </c>
      <c r="BK143" s="72">
        <v>4.806</v>
      </c>
      <c r="BL143" s="72">
        <v>19.890999999999998</v>
      </c>
      <c r="BM143" s="12">
        <v>205.39599999999999</v>
      </c>
      <c r="BN143" s="72">
        <v>2.8610000000000002</v>
      </c>
      <c r="BO143" s="72">
        <v>15.95</v>
      </c>
      <c r="BP143" s="12">
        <v>550.48099999999999</v>
      </c>
      <c r="BQ143" s="72">
        <v>7.6660000000000004</v>
      </c>
      <c r="BR143" s="72">
        <v>11.427</v>
      </c>
      <c r="BS143" s="12">
        <v>1004.626</v>
      </c>
      <c r="BT143" s="72">
        <v>13.991</v>
      </c>
      <c r="BU143" s="72">
        <v>3.915</v>
      </c>
      <c r="BV143" s="12">
        <v>7180.39</v>
      </c>
      <c r="BW143" s="72">
        <v>100</v>
      </c>
      <c r="BX143" s="72">
        <v>0.69399999999999995</v>
      </c>
      <c r="BY143" s="13"/>
      <c r="BZ143" s="13"/>
    </row>
    <row r="144" spans="1:78" ht="12.75" customHeight="1">
      <c r="A144" s="122" t="s">
        <v>44</v>
      </c>
      <c r="B144" s="71" t="s">
        <v>66</v>
      </c>
      <c r="C144" s="71" t="s">
        <v>24</v>
      </c>
      <c r="D144" s="34">
        <v>42156</v>
      </c>
      <c r="E144" s="12">
        <v>4896.1130000000003</v>
      </c>
      <c r="F144" s="72">
        <v>67.748000000000005</v>
      </c>
      <c r="G144" s="72">
        <v>0.91300000000000003</v>
      </c>
      <c r="H144" s="12">
        <v>149.589</v>
      </c>
      <c r="I144" s="72">
        <v>2.0699999999999998</v>
      </c>
      <c r="J144" s="72">
        <v>21.326000000000001</v>
      </c>
      <c r="K144" s="12">
        <v>122.286</v>
      </c>
      <c r="L144" s="72">
        <v>1.6919999999999999</v>
      </c>
      <c r="M144" s="72">
        <v>31.545000000000002</v>
      </c>
      <c r="N144" s="12">
        <v>271.875</v>
      </c>
      <c r="O144" s="72">
        <v>3.762</v>
      </c>
      <c r="P144" s="72">
        <v>18.053000000000001</v>
      </c>
      <c r="Q144" s="12">
        <v>5.1970000000000001</v>
      </c>
      <c r="R144" s="72">
        <v>7.1999999999999995E-2</v>
      </c>
      <c r="S144" s="72">
        <v>102.596</v>
      </c>
      <c r="T144" s="12">
        <v>277.072</v>
      </c>
      <c r="U144" s="72">
        <v>3.8340000000000001</v>
      </c>
      <c r="V144" s="72">
        <v>17.863</v>
      </c>
      <c r="W144" s="12">
        <v>657.83799999999997</v>
      </c>
      <c r="X144" s="72">
        <v>9.1029999999999998</v>
      </c>
      <c r="Y144" s="72">
        <v>8.4640000000000004</v>
      </c>
      <c r="Z144" s="12">
        <v>934.91</v>
      </c>
      <c r="AA144" s="72">
        <v>12.936</v>
      </c>
      <c r="AB144" s="72">
        <v>2.863</v>
      </c>
      <c r="AC144" s="12">
        <v>5831.0230000000001</v>
      </c>
      <c r="AD144" s="72">
        <v>80.683999999999997</v>
      </c>
      <c r="AE144" s="72">
        <v>0.64500000000000002</v>
      </c>
      <c r="AF144" s="12">
        <v>17.141999999999999</v>
      </c>
      <c r="AG144" s="72">
        <v>0.23699999999999999</v>
      </c>
      <c r="AH144" s="72">
        <v>74.826999999999998</v>
      </c>
      <c r="AI144" s="12">
        <v>331.14100000000002</v>
      </c>
      <c r="AJ144" s="72">
        <v>4.5819999999999999</v>
      </c>
      <c r="AK144" s="72">
        <v>4.1369999999999996</v>
      </c>
      <c r="AL144" s="12">
        <v>348.28399999999999</v>
      </c>
      <c r="AM144" s="72">
        <v>4.819</v>
      </c>
      <c r="AN144" s="72">
        <v>3.0529999999999999</v>
      </c>
      <c r="AO144" s="12">
        <v>6179.3069999999998</v>
      </c>
      <c r="AP144" s="72">
        <v>85.503</v>
      </c>
      <c r="AQ144" s="72">
        <v>0.59699999999999998</v>
      </c>
      <c r="AR144" s="12">
        <v>0</v>
      </c>
      <c r="AS144" s="72">
        <v>0</v>
      </c>
      <c r="AT144" s="72">
        <v>0</v>
      </c>
      <c r="AU144" s="12">
        <v>7.2080000000000002</v>
      </c>
      <c r="AV144" s="72">
        <v>0.1</v>
      </c>
      <c r="AW144" s="72">
        <v>105.54300000000001</v>
      </c>
      <c r="AX144" s="12">
        <v>225.66499999999999</v>
      </c>
      <c r="AY144" s="72">
        <v>3.1230000000000002</v>
      </c>
      <c r="AZ144" s="72">
        <v>22.558</v>
      </c>
      <c r="BA144" s="12">
        <v>232.87299999999999</v>
      </c>
      <c r="BB144" s="72">
        <v>3.222</v>
      </c>
      <c r="BC144" s="72">
        <v>21.707000000000001</v>
      </c>
      <c r="BD144" s="12">
        <v>180.96299999999999</v>
      </c>
      <c r="BE144" s="72">
        <v>2.504</v>
      </c>
      <c r="BF144" s="72">
        <v>20.792999999999999</v>
      </c>
      <c r="BG144" s="12">
        <v>413.83600000000001</v>
      </c>
      <c r="BH144" s="72">
        <v>5.726</v>
      </c>
      <c r="BI144" s="72">
        <v>14.542</v>
      </c>
      <c r="BJ144" s="12">
        <v>411.30700000000002</v>
      </c>
      <c r="BK144" s="72">
        <v>5.6909999999999998</v>
      </c>
      <c r="BL144" s="72">
        <v>11.766999999999999</v>
      </c>
      <c r="BM144" s="12">
        <v>222.541</v>
      </c>
      <c r="BN144" s="72">
        <v>3.0790000000000002</v>
      </c>
      <c r="BO144" s="72">
        <v>15.49</v>
      </c>
      <c r="BP144" s="12">
        <v>633.84799999999996</v>
      </c>
      <c r="BQ144" s="72">
        <v>8.7710000000000008</v>
      </c>
      <c r="BR144" s="72">
        <v>7.8129999999999997</v>
      </c>
      <c r="BS144" s="12">
        <v>1047.683</v>
      </c>
      <c r="BT144" s="72">
        <v>14.497</v>
      </c>
      <c r="BU144" s="72">
        <v>4.1870000000000003</v>
      </c>
      <c r="BV144" s="12">
        <v>7226.99</v>
      </c>
      <c r="BW144" s="72">
        <v>100</v>
      </c>
      <c r="BX144" s="72">
        <v>0.86699999999999999</v>
      </c>
      <c r="BY144" s="13"/>
      <c r="BZ144" s="13"/>
    </row>
    <row r="145" spans="1:78" ht="12.75" customHeight="1">
      <c r="A145" s="122" t="s">
        <v>44</v>
      </c>
      <c r="B145" s="71" t="s">
        <v>66</v>
      </c>
      <c r="C145" s="71" t="s">
        <v>24</v>
      </c>
      <c r="D145" s="34">
        <v>42614</v>
      </c>
      <c r="E145" s="12">
        <v>4878.8159999999998</v>
      </c>
      <c r="F145" s="72">
        <v>67.518000000000001</v>
      </c>
      <c r="G145" s="72">
        <v>0.71899999999999997</v>
      </c>
      <c r="H145" s="12">
        <v>218.67400000000001</v>
      </c>
      <c r="I145" s="72">
        <v>3.0259999999999998</v>
      </c>
      <c r="J145" s="72">
        <v>18.911999999999999</v>
      </c>
      <c r="K145" s="12">
        <v>148.15600000000001</v>
      </c>
      <c r="L145" s="72">
        <v>2.0499999999999998</v>
      </c>
      <c r="M145" s="72">
        <v>21.523</v>
      </c>
      <c r="N145" s="12">
        <v>366.83</v>
      </c>
      <c r="O145" s="72">
        <v>5.077</v>
      </c>
      <c r="P145" s="72">
        <v>15.196</v>
      </c>
      <c r="Q145" s="12">
        <v>31.001999999999999</v>
      </c>
      <c r="R145" s="72">
        <v>0.42899999999999999</v>
      </c>
      <c r="S145" s="72">
        <v>50.811</v>
      </c>
      <c r="T145" s="12">
        <v>397.83199999999999</v>
      </c>
      <c r="U145" s="72">
        <v>5.5060000000000002</v>
      </c>
      <c r="V145" s="72">
        <v>13.949</v>
      </c>
      <c r="W145" s="12">
        <v>608.72699999999998</v>
      </c>
      <c r="X145" s="72">
        <v>8.4239999999999995</v>
      </c>
      <c r="Y145" s="72">
        <v>10.227</v>
      </c>
      <c r="Z145" s="12">
        <v>1006.558</v>
      </c>
      <c r="AA145" s="72">
        <v>13.93</v>
      </c>
      <c r="AB145" s="72">
        <v>2.97</v>
      </c>
      <c r="AC145" s="12">
        <v>5885.3739999999998</v>
      </c>
      <c r="AD145" s="72">
        <v>81.447999999999993</v>
      </c>
      <c r="AE145" s="72">
        <v>0.66400000000000003</v>
      </c>
      <c r="AF145" s="12">
        <v>11.186</v>
      </c>
      <c r="AG145" s="72">
        <v>0.155</v>
      </c>
      <c r="AH145" s="72">
        <v>81.391000000000005</v>
      </c>
      <c r="AI145" s="12">
        <v>320.03100000000001</v>
      </c>
      <c r="AJ145" s="72">
        <v>4.4290000000000003</v>
      </c>
      <c r="AK145" s="72">
        <v>4.8819999999999997</v>
      </c>
      <c r="AL145" s="12">
        <v>331.21699999999998</v>
      </c>
      <c r="AM145" s="72">
        <v>4.5839999999999996</v>
      </c>
      <c r="AN145" s="72">
        <v>2.65</v>
      </c>
      <c r="AO145" s="12">
        <v>6216.5919999999996</v>
      </c>
      <c r="AP145" s="72">
        <v>86.031999999999996</v>
      </c>
      <c r="AQ145" s="72">
        <v>0.60299999999999998</v>
      </c>
      <c r="AR145" s="12">
        <v>35.593000000000004</v>
      </c>
      <c r="AS145" s="72">
        <v>0.49299999999999999</v>
      </c>
      <c r="AT145" s="72">
        <v>54.722000000000001</v>
      </c>
      <c r="AU145" s="12">
        <v>12.853999999999999</v>
      </c>
      <c r="AV145" s="72">
        <v>0.17799999999999999</v>
      </c>
      <c r="AW145" s="72">
        <v>69.771000000000001</v>
      </c>
      <c r="AX145" s="12">
        <v>188.583</v>
      </c>
      <c r="AY145" s="72">
        <v>2.61</v>
      </c>
      <c r="AZ145" s="72">
        <v>23.585999999999999</v>
      </c>
      <c r="BA145" s="12">
        <v>201.43799999999999</v>
      </c>
      <c r="BB145" s="72">
        <v>2.7879999999999998</v>
      </c>
      <c r="BC145" s="72">
        <v>21.539000000000001</v>
      </c>
      <c r="BD145" s="12">
        <v>140.65100000000001</v>
      </c>
      <c r="BE145" s="72">
        <v>1.946</v>
      </c>
      <c r="BF145" s="72">
        <v>25.094000000000001</v>
      </c>
      <c r="BG145" s="12">
        <v>342.089</v>
      </c>
      <c r="BH145" s="72">
        <v>4.734</v>
      </c>
      <c r="BI145" s="72">
        <v>14.521000000000001</v>
      </c>
      <c r="BJ145" s="12">
        <v>409.42599999999999</v>
      </c>
      <c r="BK145" s="72">
        <v>5.6660000000000004</v>
      </c>
      <c r="BL145" s="72">
        <v>13.391</v>
      </c>
      <c r="BM145" s="12">
        <v>222.221</v>
      </c>
      <c r="BN145" s="72">
        <v>3.0750000000000002</v>
      </c>
      <c r="BO145" s="72">
        <v>18.315999999999999</v>
      </c>
      <c r="BP145" s="12">
        <v>631.64700000000005</v>
      </c>
      <c r="BQ145" s="72">
        <v>8.7409999999999997</v>
      </c>
      <c r="BR145" s="72">
        <v>9.3249999999999993</v>
      </c>
      <c r="BS145" s="12">
        <v>1009.328</v>
      </c>
      <c r="BT145" s="72">
        <v>13.968</v>
      </c>
      <c r="BU145" s="72">
        <v>2.9620000000000002</v>
      </c>
      <c r="BV145" s="12">
        <v>7225.92</v>
      </c>
      <c r="BW145" s="72">
        <v>100</v>
      </c>
      <c r="BX145" s="72">
        <v>0.748</v>
      </c>
      <c r="BY145" s="13"/>
      <c r="BZ145" s="13"/>
    </row>
    <row r="146" spans="1:78" ht="12.75" customHeight="1">
      <c r="A146" s="122" t="s">
        <v>44</v>
      </c>
      <c r="B146" s="71" t="s">
        <v>66</v>
      </c>
      <c r="C146" s="71" t="s">
        <v>24</v>
      </c>
      <c r="D146" s="34">
        <v>42705</v>
      </c>
      <c r="E146" s="12">
        <v>4849.4120000000003</v>
      </c>
      <c r="F146" s="72">
        <v>67.728999999999999</v>
      </c>
      <c r="G146" s="72">
        <v>0.88100000000000001</v>
      </c>
      <c r="H146" s="12">
        <v>230.499</v>
      </c>
      <c r="I146" s="72">
        <v>3.2189999999999999</v>
      </c>
      <c r="J146" s="72">
        <v>19.652999999999999</v>
      </c>
      <c r="K146" s="12">
        <v>144.31299999999999</v>
      </c>
      <c r="L146" s="72">
        <v>2.016</v>
      </c>
      <c r="M146" s="72">
        <v>24.119</v>
      </c>
      <c r="N146" s="12">
        <v>374.81200000000001</v>
      </c>
      <c r="O146" s="72">
        <v>5.2350000000000003</v>
      </c>
      <c r="P146" s="72">
        <v>14.115</v>
      </c>
      <c r="Q146" s="12">
        <v>6.0759999999999996</v>
      </c>
      <c r="R146" s="72">
        <v>8.5000000000000006E-2</v>
      </c>
      <c r="S146" s="72">
        <v>78.695999999999998</v>
      </c>
      <c r="T146" s="12">
        <v>380.88799999999998</v>
      </c>
      <c r="U146" s="72">
        <v>5.32</v>
      </c>
      <c r="V146" s="72">
        <v>13.922000000000001</v>
      </c>
      <c r="W146" s="12">
        <v>592.08100000000002</v>
      </c>
      <c r="X146" s="72">
        <v>8.2690000000000001</v>
      </c>
      <c r="Y146" s="72">
        <v>8.2249999999999996</v>
      </c>
      <c r="Z146" s="12">
        <v>972.96900000000005</v>
      </c>
      <c r="AA146" s="72">
        <v>13.589</v>
      </c>
      <c r="AB146" s="72">
        <v>4.5030000000000001</v>
      </c>
      <c r="AC146" s="12">
        <v>5822.3819999999996</v>
      </c>
      <c r="AD146" s="72">
        <v>81.317999999999998</v>
      </c>
      <c r="AE146" s="72">
        <v>0.79900000000000004</v>
      </c>
      <c r="AF146" s="12">
        <v>3.7850000000000001</v>
      </c>
      <c r="AG146" s="72">
        <v>5.2999999999999999E-2</v>
      </c>
      <c r="AH146" s="72">
        <v>110.95099999999999</v>
      </c>
      <c r="AI146" s="12">
        <v>318.255</v>
      </c>
      <c r="AJ146" s="72">
        <v>4.4450000000000003</v>
      </c>
      <c r="AK146" s="72">
        <v>3.3570000000000002</v>
      </c>
      <c r="AL146" s="12">
        <v>322.03899999999999</v>
      </c>
      <c r="AM146" s="72">
        <v>4.4980000000000002</v>
      </c>
      <c r="AN146" s="72">
        <v>3.0739999999999998</v>
      </c>
      <c r="AO146" s="12">
        <v>6144.4210000000003</v>
      </c>
      <c r="AP146" s="72">
        <v>85.816000000000003</v>
      </c>
      <c r="AQ146" s="72">
        <v>0.77300000000000002</v>
      </c>
      <c r="AR146" s="12">
        <v>72.828000000000003</v>
      </c>
      <c r="AS146" s="72">
        <v>1.0169999999999999</v>
      </c>
      <c r="AT146" s="72">
        <v>48.335999999999999</v>
      </c>
      <c r="AU146" s="12">
        <v>18.853999999999999</v>
      </c>
      <c r="AV146" s="72">
        <v>0.26300000000000001</v>
      </c>
      <c r="AW146" s="72">
        <v>62.718000000000004</v>
      </c>
      <c r="AX146" s="12">
        <v>204.06100000000001</v>
      </c>
      <c r="AY146" s="72">
        <v>2.85</v>
      </c>
      <c r="AZ146" s="72">
        <v>19.539000000000001</v>
      </c>
      <c r="BA146" s="12">
        <v>222.91499999999999</v>
      </c>
      <c r="BB146" s="72">
        <v>3.113</v>
      </c>
      <c r="BC146" s="72">
        <v>16.878</v>
      </c>
      <c r="BD146" s="12">
        <v>77.841999999999999</v>
      </c>
      <c r="BE146" s="72">
        <v>1.087</v>
      </c>
      <c r="BF146" s="72">
        <v>38.311999999999998</v>
      </c>
      <c r="BG146" s="12">
        <v>300.75700000000001</v>
      </c>
      <c r="BH146" s="72">
        <v>4.2009999999999996</v>
      </c>
      <c r="BI146" s="72">
        <v>14.092000000000001</v>
      </c>
      <c r="BJ146" s="12">
        <v>409.69400000000002</v>
      </c>
      <c r="BK146" s="72">
        <v>5.7220000000000004</v>
      </c>
      <c r="BL146" s="72">
        <v>11.987</v>
      </c>
      <c r="BM146" s="12">
        <v>232.33199999999999</v>
      </c>
      <c r="BN146" s="72">
        <v>3.2450000000000001</v>
      </c>
      <c r="BO146" s="72">
        <v>16.724</v>
      </c>
      <c r="BP146" s="12">
        <v>642.02599999999995</v>
      </c>
      <c r="BQ146" s="72">
        <v>8.9670000000000005</v>
      </c>
      <c r="BR146" s="72">
        <v>9.0150000000000006</v>
      </c>
      <c r="BS146" s="12">
        <v>1015.611</v>
      </c>
      <c r="BT146" s="72">
        <v>14.183999999999999</v>
      </c>
      <c r="BU146" s="72">
        <v>5.68</v>
      </c>
      <c r="BV146" s="12">
        <v>7160.0320000000002</v>
      </c>
      <c r="BW146" s="72">
        <v>100</v>
      </c>
      <c r="BX146" s="72">
        <v>0.879</v>
      </c>
      <c r="BY146" s="13"/>
      <c r="BZ146" s="13"/>
    </row>
    <row r="147" spans="1:78" ht="12.75" customHeight="1">
      <c r="A147" s="122" t="s">
        <v>44</v>
      </c>
      <c r="B147" s="71" t="s">
        <v>66</v>
      </c>
      <c r="C147" s="71" t="s">
        <v>24</v>
      </c>
      <c r="D147" s="34">
        <v>42795</v>
      </c>
      <c r="E147" s="12">
        <v>4830.0789999999997</v>
      </c>
      <c r="F147" s="72">
        <v>66.722999999999999</v>
      </c>
      <c r="G147" s="72">
        <v>0.67400000000000004</v>
      </c>
      <c r="H147" s="12">
        <v>219.78200000000001</v>
      </c>
      <c r="I147" s="72">
        <v>3.036</v>
      </c>
      <c r="J147" s="72">
        <v>17.161000000000001</v>
      </c>
      <c r="K147" s="12">
        <v>145.53399999999999</v>
      </c>
      <c r="L147" s="72">
        <v>2.0099999999999998</v>
      </c>
      <c r="M147" s="72">
        <v>26.545000000000002</v>
      </c>
      <c r="N147" s="12">
        <v>365.31599999999997</v>
      </c>
      <c r="O147" s="72">
        <v>5.0460000000000003</v>
      </c>
      <c r="P147" s="72">
        <v>10.877000000000001</v>
      </c>
      <c r="Q147" s="12">
        <v>19.731000000000002</v>
      </c>
      <c r="R147" s="72">
        <v>0.27300000000000002</v>
      </c>
      <c r="S147" s="72">
        <v>67.234999999999999</v>
      </c>
      <c r="T147" s="12">
        <v>385.04700000000003</v>
      </c>
      <c r="U147" s="72">
        <v>5.319</v>
      </c>
      <c r="V147" s="72">
        <v>10.85</v>
      </c>
      <c r="W147" s="12">
        <v>595.71600000000001</v>
      </c>
      <c r="X147" s="72">
        <v>8.2289999999999992</v>
      </c>
      <c r="Y147" s="72">
        <v>9.9879999999999995</v>
      </c>
      <c r="Z147" s="12">
        <v>980.76300000000003</v>
      </c>
      <c r="AA147" s="72">
        <v>13.548</v>
      </c>
      <c r="AB147" s="72">
        <v>3.7839999999999998</v>
      </c>
      <c r="AC147" s="12">
        <v>5810.8419999999996</v>
      </c>
      <c r="AD147" s="72">
        <v>80.271000000000001</v>
      </c>
      <c r="AE147" s="72">
        <v>0.68600000000000005</v>
      </c>
      <c r="AF147" s="12">
        <v>0</v>
      </c>
      <c r="AG147" s="72">
        <v>0</v>
      </c>
      <c r="AH147" s="72">
        <v>0</v>
      </c>
      <c r="AI147" s="12">
        <v>359.16300000000001</v>
      </c>
      <c r="AJ147" s="72">
        <v>4.9610000000000003</v>
      </c>
      <c r="AK147" s="72">
        <v>2.7469999999999999</v>
      </c>
      <c r="AL147" s="12">
        <v>359.16300000000001</v>
      </c>
      <c r="AM147" s="72">
        <v>4.9610000000000003</v>
      </c>
      <c r="AN147" s="72">
        <v>2.7469999999999999</v>
      </c>
      <c r="AO147" s="12">
        <v>6170.0050000000001</v>
      </c>
      <c r="AP147" s="72">
        <v>85.233000000000004</v>
      </c>
      <c r="AQ147" s="72">
        <v>0.61499999999999999</v>
      </c>
      <c r="AR147" s="12">
        <v>43.779000000000003</v>
      </c>
      <c r="AS147" s="72">
        <v>0.60499999999999998</v>
      </c>
      <c r="AT147" s="72">
        <v>62.429000000000002</v>
      </c>
      <c r="AU147" s="12">
        <v>0</v>
      </c>
      <c r="AV147" s="72">
        <v>0</v>
      </c>
      <c r="AW147" s="72">
        <v>0</v>
      </c>
      <c r="AX147" s="12">
        <v>173.77699999999999</v>
      </c>
      <c r="AY147" s="72">
        <v>2.4009999999999998</v>
      </c>
      <c r="AZ147" s="72">
        <v>27.88</v>
      </c>
      <c r="BA147" s="12">
        <v>173.77699999999999</v>
      </c>
      <c r="BB147" s="72">
        <v>2.4009999999999998</v>
      </c>
      <c r="BC147" s="72">
        <v>27.88</v>
      </c>
      <c r="BD147" s="12">
        <v>199.68199999999999</v>
      </c>
      <c r="BE147" s="72">
        <v>2.758</v>
      </c>
      <c r="BF147" s="72">
        <v>21.335000000000001</v>
      </c>
      <c r="BG147" s="12">
        <v>373.45800000000003</v>
      </c>
      <c r="BH147" s="72">
        <v>5.1589999999999998</v>
      </c>
      <c r="BI147" s="72">
        <v>15.022</v>
      </c>
      <c r="BJ147" s="12">
        <v>399.87</v>
      </c>
      <c r="BK147" s="72">
        <v>5.524</v>
      </c>
      <c r="BL147" s="72">
        <v>15.026999999999999</v>
      </c>
      <c r="BM147" s="12">
        <v>251.91</v>
      </c>
      <c r="BN147" s="72">
        <v>3.48</v>
      </c>
      <c r="BO147" s="72">
        <v>25.271000000000001</v>
      </c>
      <c r="BP147" s="12">
        <v>651.78</v>
      </c>
      <c r="BQ147" s="72">
        <v>9.0039999999999996</v>
      </c>
      <c r="BR147" s="72">
        <v>10.238</v>
      </c>
      <c r="BS147" s="12">
        <v>1069.0170000000001</v>
      </c>
      <c r="BT147" s="72">
        <v>14.766999999999999</v>
      </c>
      <c r="BU147" s="72">
        <v>4.57</v>
      </c>
      <c r="BV147" s="12">
        <v>7239.0230000000001</v>
      </c>
      <c r="BW147" s="72">
        <v>100</v>
      </c>
      <c r="BX147" s="72">
        <v>0.73799999999999999</v>
      </c>
      <c r="BY147" s="13"/>
      <c r="BZ147" s="13"/>
    </row>
    <row r="148" spans="1:78" ht="12.75" customHeight="1">
      <c r="A148" s="122" t="s">
        <v>44</v>
      </c>
      <c r="B148" s="71" t="s">
        <v>66</v>
      </c>
      <c r="C148" s="71" t="s">
        <v>24</v>
      </c>
      <c r="D148" s="34">
        <v>42887</v>
      </c>
      <c r="E148" s="12">
        <v>4920.165</v>
      </c>
      <c r="F148" s="72">
        <v>69.022999999999996</v>
      </c>
      <c r="G148" s="72">
        <v>1.0449999999999999</v>
      </c>
      <c r="H148" s="12">
        <v>165.46700000000001</v>
      </c>
      <c r="I148" s="72">
        <v>2.3210000000000002</v>
      </c>
      <c r="J148" s="72">
        <v>27.358000000000001</v>
      </c>
      <c r="K148" s="12">
        <v>126.005</v>
      </c>
      <c r="L148" s="72">
        <v>1.768</v>
      </c>
      <c r="M148" s="72">
        <v>31.472999999999999</v>
      </c>
      <c r="N148" s="12">
        <v>291.471</v>
      </c>
      <c r="O148" s="72">
        <v>4.0890000000000004</v>
      </c>
      <c r="P148" s="72">
        <v>18.914999999999999</v>
      </c>
      <c r="Q148" s="12">
        <v>16.655000000000001</v>
      </c>
      <c r="R148" s="72">
        <v>0.23400000000000001</v>
      </c>
      <c r="S148" s="72">
        <v>62.174999999999997</v>
      </c>
      <c r="T148" s="12">
        <v>308.12599999999998</v>
      </c>
      <c r="U148" s="72">
        <v>4.3230000000000004</v>
      </c>
      <c r="V148" s="72">
        <v>18.457000000000001</v>
      </c>
      <c r="W148" s="12">
        <v>667.56899999999996</v>
      </c>
      <c r="X148" s="72">
        <v>9.3650000000000002</v>
      </c>
      <c r="Y148" s="72">
        <v>7.9470000000000001</v>
      </c>
      <c r="Z148" s="12">
        <v>975.69500000000005</v>
      </c>
      <c r="AA148" s="72">
        <v>13.688000000000001</v>
      </c>
      <c r="AB148" s="72">
        <v>2.8679999999999999</v>
      </c>
      <c r="AC148" s="12">
        <v>5895.86</v>
      </c>
      <c r="AD148" s="72">
        <v>82.710999999999999</v>
      </c>
      <c r="AE148" s="72">
        <v>0.871</v>
      </c>
      <c r="AF148" s="12">
        <v>9.0890000000000004</v>
      </c>
      <c r="AG148" s="72">
        <v>0.128</v>
      </c>
      <c r="AH148" s="72">
        <v>105.21599999999999</v>
      </c>
      <c r="AI148" s="12">
        <v>296.98899999999998</v>
      </c>
      <c r="AJ148" s="72">
        <v>4.1660000000000004</v>
      </c>
      <c r="AK148" s="72">
        <v>4.7</v>
      </c>
      <c r="AL148" s="12">
        <v>306.07799999999997</v>
      </c>
      <c r="AM148" s="72">
        <v>4.2939999999999996</v>
      </c>
      <c r="AN148" s="72">
        <v>3.9710000000000001</v>
      </c>
      <c r="AO148" s="12">
        <v>6201.9380000000001</v>
      </c>
      <c r="AP148" s="72">
        <v>87.004999999999995</v>
      </c>
      <c r="AQ148" s="72">
        <v>0.77300000000000002</v>
      </c>
      <c r="AR148" s="12">
        <v>6.6829999999999998</v>
      </c>
      <c r="AS148" s="72">
        <v>9.4E-2</v>
      </c>
      <c r="AT148" s="72">
        <v>103.163</v>
      </c>
      <c r="AU148" s="12">
        <v>3.1949999999999998</v>
      </c>
      <c r="AV148" s="72">
        <v>4.4999999999999998E-2</v>
      </c>
      <c r="AW148" s="72">
        <v>107.75700000000001</v>
      </c>
      <c r="AX148" s="12">
        <v>110.286</v>
      </c>
      <c r="AY148" s="72">
        <v>1.5469999999999999</v>
      </c>
      <c r="AZ148" s="72">
        <v>28.256</v>
      </c>
      <c r="BA148" s="12">
        <v>113.48099999999999</v>
      </c>
      <c r="BB148" s="72">
        <v>1.5920000000000001</v>
      </c>
      <c r="BC148" s="72">
        <v>27.352</v>
      </c>
      <c r="BD148" s="12">
        <v>138.59100000000001</v>
      </c>
      <c r="BE148" s="72">
        <v>1.944</v>
      </c>
      <c r="BF148" s="72">
        <v>27.806000000000001</v>
      </c>
      <c r="BG148" s="12">
        <v>252.072</v>
      </c>
      <c r="BH148" s="72">
        <v>3.536</v>
      </c>
      <c r="BI148" s="72">
        <v>16.609000000000002</v>
      </c>
      <c r="BJ148" s="12">
        <v>475.54599999999999</v>
      </c>
      <c r="BK148" s="72">
        <v>6.6710000000000003</v>
      </c>
      <c r="BL148" s="72">
        <v>9.3610000000000007</v>
      </c>
      <c r="BM148" s="12">
        <v>192.04900000000001</v>
      </c>
      <c r="BN148" s="72">
        <v>2.694</v>
      </c>
      <c r="BO148" s="72">
        <v>19.821999999999999</v>
      </c>
      <c r="BP148" s="12">
        <v>667.596</v>
      </c>
      <c r="BQ148" s="72">
        <v>9.3650000000000002</v>
      </c>
      <c r="BR148" s="72">
        <v>7.6639999999999997</v>
      </c>
      <c r="BS148" s="12">
        <v>926.351</v>
      </c>
      <c r="BT148" s="72">
        <v>12.994999999999999</v>
      </c>
      <c r="BU148" s="72">
        <v>4.6509999999999998</v>
      </c>
      <c r="BV148" s="12">
        <v>7128.2889999999998</v>
      </c>
      <c r="BW148" s="72">
        <v>100</v>
      </c>
      <c r="BX148" s="72">
        <v>0.77600000000000002</v>
      </c>
      <c r="BY148" s="13"/>
      <c r="BZ148" s="13"/>
    </row>
    <row r="149" spans="1:78" ht="12.75" customHeight="1">
      <c r="A149" s="122" t="s">
        <v>44</v>
      </c>
      <c r="B149" s="71" t="s">
        <v>66</v>
      </c>
      <c r="C149" s="71" t="s">
        <v>24</v>
      </c>
      <c r="D149" s="34">
        <v>43344</v>
      </c>
      <c r="E149" s="12">
        <v>4985.5990000000002</v>
      </c>
      <c r="F149" s="72">
        <v>67.286000000000001</v>
      </c>
      <c r="G149" s="72">
        <v>0.91400000000000003</v>
      </c>
      <c r="H149" s="12">
        <v>198.114</v>
      </c>
      <c r="I149" s="72">
        <v>2.6739999999999999</v>
      </c>
      <c r="J149" s="72">
        <v>20.338000000000001</v>
      </c>
      <c r="K149" s="12">
        <v>213.541</v>
      </c>
      <c r="L149" s="72">
        <v>2.8820000000000001</v>
      </c>
      <c r="M149" s="72">
        <v>18.103999999999999</v>
      </c>
      <c r="N149" s="12">
        <v>411.654</v>
      </c>
      <c r="O149" s="72">
        <v>5.556</v>
      </c>
      <c r="P149" s="72">
        <v>13.787000000000001</v>
      </c>
      <c r="Q149" s="12">
        <v>12.403</v>
      </c>
      <c r="R149" s="72">
        <v>0.16700000000000001</v>
      </c>
      <c r="S149" s="72">
        <v>79.034999999999997</v>
      </c>
      <c r="T149" s="12">
        <v>424.05700000000002</v>
      </c>
      <c r="U149" s="72">
        <v>5.7229999999999999</v>
      </c>
      <c r="V149" s="72">
        <v>13.664</v>
      </c>
      <c r="W149" s="12">
        <v>592.75900000000001</v>
      </c>
      <c r="X149" s="72">
        <v>8</v>
      </c>
      <c r="Y149" s="72">
        <v>10.334</v>
      </c>
      <c r="Z149" s="12">
        <v>1016.8150000000001</v>
      </c>
      <c r="AA149" s="72">
        <v>13.723000000000001</v>
      </c>
      <c r="AB149" s="72">
        <v>4.22</v>
      </c>
      <c r="AC149" s="12">
        <v>6002.415</v>
      </c>
      <c r="AD149" s="72">
        <v>81.009</v>
      </c>
      <c r="AE149" s="72">
        <v>0.872</v>
      </c>
      <c r="AF149" s="12">
        <v>4.4619999999999997</v>
      </c>
      <c r="AG149" s="72">
        <v>0.06</v>
      </c>
      <c r="AH149" s="72">
        <v>83.016000000000005</v>
      </c>
      <c r="AI149" s="12">
        <v>295.47000000000003</v>
      </c>
      <c r="AJ149" s="72">
        <v>3.988</v>
      </c>
      <c r="AK149" s="72">
        <v>4.8390000000000004</v>
      </c>
      <c r="AL149" s="12">
        <v>299.93200000000002</v>
      </c>
      <c r="AM149" s="72">
        <v>4.048</v>
      </c>
      <c r="AN149" s="72">
        <v>4.5960000000000001</v>
      </c>
      <c r="AO149" s="12">
        <v>6302.3459999999995</v>
      </c>
      <c r="AP149" s="72">
        <v>85.057000000000002</v>
      </c>
      <c r="AQ149" s="72">
        <v>0.81599999999999995</v>
      </c>
      <c r="AR149" s="12">
        <v>25.692</v>
      </c>
      <c r="AS149" s="72">
        <v>0.34699999999999998</v>
      </c>
      <c r="AT149" s="72">
        <v>55.426000000000002</v>
      </c>
      <c r="AU149" s="12">
        <v>4.8470000000000004</v>
      </c>
      <c r="AV149" s="72">
        <v>6.5000000000000002E-2</v>
      </c>
      <c r="AW149" s="72">
        <v>77.185000000000002</v>
      </c>
      <c r="AX149" s="12">
        <v>187.24199999999999</v>
      </c>
      <c r="AY149" s="72">
        <v>2.5270000000000001</v>
      </c>
      <c r="AZ149" s="72">
        <v>26.709</v>
      </c>
      <c r="BA149" s="12">
        <v>192.089</v>
      </c>
      <c r="BB149" s="72">
        <v>2.5920000000000001</v>
      </c>
      <c r="BC149" s="72">
        <v>25.488</v>
      </c>
      <c r="BD149" s="12">
        <v>177.483</v>
      </c>
      <c r="BE149" s="72">
        <v>2.395</v>
      </c>
      <c r="BF149" s="72">
        <v>15.731999999999999</v>
      </c>
      <c r="BG149" s="12">
        <v>369.572</v>
      </c>
      <c r="BH149" s="72">
        <v>4.9880000000000004</v>
      </c>
      <c r="BI149" s="72">
        <v>14.834</v>
      </c>
      <c r="BJ149" s="12">
        <v>478.58800000000002</v>
      </c>
      <c r="BK149" s="72">
        <v>6.4589999999999996</v>
      </c>
      <c r="BL149" s="72">
        <v>12.113</v>
      </c>
      <c r="BM149" s="12">
        <v>233.327</v>
      </c>
      <c r="BN149" s="72">
        <v>3.149</v>
      </c>
      <c r="BO149" s="72">
        <v>18.056999999999999</v>
      </c>
      <c r="BP149" s="12">
        <v>711.91499999999996</v>
      </c>
      <c r="BQ149" s="72">
        <v>9.6080000000000005</v>
      </c>
      <c r="BR149" s="72">
        <v>10.272</v>
      </c>
      <c r="BS149" s="12">
        <v>1107.18</v>
      </c>
      <c r="BT149" s="72">
        <v>14.943</v>
      </c>
      <c r="BU149" s="72">
        <v>6.1970000000000001</v>
      </c>
      <c r="BV149" s="12">
        <v>7409.5259999999998</v>
      </c>
      <c r="BW149" s="72">
        <v>100</v>
      </c>
      <c r="BX149" s="72">
        <v>1.19</v>
      </c>
      <c r="BY149" s="13"/>
      <c r="BZ149" s="13"/>
    </row>
    <row r="150" spans="1:78" ht="12.75" customHeight="1">
      <c r="A150" s="122" t="s">
        <v>44</v>
      </c>
      <c r="B150" s="71" t="s">
        <v>66</v>
      </c>
      <c r="C150" s="71" t="s">
        <v>24</v>
      </c>
      <c r="D150" s="34">
        <v>43435</v>
      </c>
      <c r="E150" s="12">
        <v>5063.1329999999998</v>
      </c>
      <c r="F150" s="72">
        <v>68.569999999999993</v>
      </c>
      <c r="G150" s="72">
        <v>0.80700000000000005</v>
      </c>
      <c r="H150" s="12">
        <v>179.31700000000001</v>
      </c>
      <c r="I150" s="72">
        <v>2.4279999999999999</v>
      </c>
      <c r="J150" s="72">
        <v>32.947000000000003</v>
      </c>
      <c r="K150" s="12">
        <v>125.751</v>
      </c>
      <c r="L150" s="72">
        <v>1.7030000000000001</v>
      </c>
      <c r="M150" s="72">
        <v>21.866</v>
      </c>
      <c r="N150" s="12">
        <v>305.06799999999998</v>
      </c>
      <c r="O150" s="72">
        <v>4.1319999999999997</v>
      </c>
      <c r="P150" s="72">
        <v>21.431000000000001</v>
      </c>
      <c r="Q150" s="12">
        <v>0</v>
      </c>
      <c r="R150" s="72">
        <v>0</v>
      </c>
      <c r="S150" s="72">
        <v>0</v>
      </c>
      <c r="T150" s="12">
        <v>305.06799999999998</v>
      </c>
      <c r="U150" s="72">
        <v>4.1319999999999997</v>
      </c>
      <c r="V150" s="72">
        <v>21.431000000000001</v>
      </c>
      <c r="W150" s="12">
        <v>693.08299999999997</v>
      </c>
      <c r="X150" s="72">
        <v>9.3859999999999992</v>
      </c>
      <c r="Y150" s="72">
        <v>10.586</v>
      </c>
      <c r="Z150" s="12">
        <v>998.15</v>
      </c>
      <c r="AA150" s="72">
        <v>13.518000000000001</v>
      </c>
      <c r="AB150" s="72">
        <v>3.3769999999999998</v>
      </c>
      <c r="AC150" s="12">
        <v>6061.2830000000004</v>
      </c>
      <c r="AD150" s="72">
        <v>82.087000000000003</v>
      </c>
      <c r="AE150" s="72">
        <v>0.67100000000000004</v>
      </c>
      <c r="AF150" s="12">
        <v>3.246</v>
      </c>
      <c r="AG150" s="72">
        <v>4.3999999999999997E-2</v>
      </c>
      <c r="AH150" s="72">
        <v>115.04900000000001</v>
      </c>
      <c r="AI150" s="12">
        <v>283.14699999999999</v>
      </c>
      <c r="AJ150" s="72">
        <v>3.835</v>
      </c>
      <c r="AK150" s="72">
        <v>3.5489999999999999</v>
      </c>
      <c r="AL150" s="12">
        <v>286.39299999999997</v>
      </c>
      <c r="AM150" s="72">
        <v>3.879</v>
      </c>
      <c r="AN150" s="72">
        <v>3.2709999999999999</v>
      </c>
      <c r="AO150" s="12">
        <v>6347.6760000000004</v>
      </c>
      <c r="AP150" s="72">
        <v>85.965999999999994</v>
      </c>
      <c r="AQ150" s="72">
        <v>0.61299999999999999</v>
      </c>
      <c r="AR150" s="12">
        <v>44.78</v>
      </c>
      <c r="AS150" s="72">
        <v>0.60599999999999998</v>
      </c>
      <c r="AT150" s="72">
        <v>61.488999999999997</v>
      </c>
      <c r="AU150" s="12">
        <v>19.05</v>
      </c>
      <c r="AV150" s="72">
        <v>0.25800000000000001</v>
      </c>
      <c r="AW150" s="72">
        <v>76.016000000000005</v>
      </c>
      <c r="AX150" s="12">
        <v>152.32</v>
      </c>
      <c r="AY150" s="72">
        <v>2.0630000000000002</v>
      </c>
      <c r="AZ150" s="72">
        <v>24.568999999999999</v>
      </c>
      <c r="BA150" s="12">
        <v>171.37</v>
      </c>
      <c r="BB150" s="72">
        <v>2.3210000000000002</v>
      </c>
      <c r="BC150" s="72">
        <v>23.576000000000001</v>
      </c>
      <c r="BD150" s="12">
        <v>158.887</v>
      </c>
      <c r="BE150" s="72">
        <v>2.1520000000000001</v>
      </c>
      <c r="BF150" s="72">
        <v>25.846</v>
      </c>
      <c r="BG150" s="12">
        <v>330.25700000000001</v>
      </c>
      <c r="BH150" s="72">
        <v>4.4729999999999999</v>
      </c>
      <c r="BI150" s="72">
        <v>18.939</v>
      </c>
      <c r="BJ150" s="12">
        <v>477.803</v>
      </c>
      <c r="BK150" s="72">
        <v>6.4710000000000001</v>
      </c>
      <c r="BL150" s="72">
        <v>11.319000000000001</v>
      </c>
      <c r="BM150" s="12">
        <v>183.422</v>
      </c>
      <c r="BN150" s="72">
        <v>2.484</v>
      </c>
      <c r="BO150" s="72">
        <v>26.158999999999999</v>
      </c>
      <c r="BP150" s="12">
        <v>661.22500000000002</v>
      </c>
      <c r="BQ150" s="72">
        <v>8.9550000000000001</v>
      </c>
      <c r="BR150" s="72">
        <v>8.5820000000000007</v>
      </c>
      <c r="BS150" s="12">
        <v>1036.2619999999999</v>
      </c>
      <c r="BT150" s="72">
        <v>14.034000000000001</v>
      </c>
      <c r="BU150" s="72">
        <v>4.9480000000000004</v>
      </c>
      <c r="BV150" s="12">
        <v>7383.9390000000003</v>
      </c>
      <c r="BW150" s="72">
        <v>100</v>
      </c>
      <c r="BX150" s="72">
        <v>0.78300000000000003</v>
      </c>
      <c r="BY150" s="13"/>
      <c r="BZ150" s="13"/>
    </row>
    <row r="151" spans="1:78" ht="12.75" customHeight="1">
      <c r="A151" s="122" t="s">
        <v>44</v>
      </c>
      <c r="B151" s="71" t="s">
        <v>66</v>
      </c>
      <c r="C151" s="71" t="s">
        <v>24</v>
      </c>
      <c r="D151" s="34">
        <v>43525</v>
      </c>
      <c r="E151" s="12">
        <v>5065.4780000000001</v>
      </c>
      <c r="F151" s="72">
        <v>69.478999999999999</v>
      </c>
      <c r="G151" s="72">
        <v>0.874</v>
      </c>
      <c r="H151" s="12">
        <v>180.56200000000001</v>
      </c>
      <c r="I151" s="72">
        <v>2.4769999999999999</v>
      </c>
      <c r="J151" s="72">
        <v>28.408999999999999</v>
      </c>
      <c r="K151" s="12">
        <v>165.976</v>
      </c>
      <c r="L151" s="72">
        <v>2.2770000000000001</v>
      </c>
      <c r="M151" s="72">
        <v>26.646000000000001</v>
      </c>
      <c r="N151" s="12">
        <v>346.53800000000001</v>
      </c>
      <c r="O151" s="72">
        <v>4.7530000000000001</v>
      </c>
      <c r="P151" s="72">
        <v>11.477</v>
      </c>
      <c r="Q151" s="12">
        <v>16.11</v>
      </c>
      <c r="R151" s="72">
        <v>0.221</v>
      </c>
      <c r="S151" s="72">
        <v>73.144000000000005</v>
      </c>
      <c r="T151" s="12">
        <v>362.64800000000002</v>
      </c>
      <c r="U151" s="72">
        <v>4.9740000000000002</v>
      </c>
      <c r="V151" s="72">
        <v>11.170999999999999</v>
      </c>
      <c r="W151" s="12">
        <v>614.11300000000006</v>
      </c>
      <c r="X151" s="72">
        <v>8.423</v>
      </c>
      <c r="Y151" s="72">
        <v>9.0069999999999997</v>
      </c>
      <c r="Z151" s="12">
        <v>976.76099999999997</v>
      </c>
      <c r="AA151" s="72">
        <v>13.397</v>
      </c>
      <c r="AB151" s="72">
        <v>3.085</v>
      </c>
      <c r="AC151" s="12">
        <v>6042.2389999999996</v>
      </c>
      <c r="AD151" s="72">
        <v>82.876000000000005</v>
      </c>
      <c r="AE151" s="72">
        <v>0.69699999999999995</v>
      </c>
      <c r="AF151" s="12">
        <v>13.561</v>
      </c>
      <c r="AG151" s="72">
        <v>0.186</v>
      </c>
      <c r="AH151" s="72">
        <v>62.64</v>
      </c>
      <c r="AI151" s="12">
        <v>308.52499999999998</v>
      </c>
      <c r="AJ151" s="72">
        <v>4.2320000000000002</v>
      </c>
      <c r="AK151" s="72">
        <v>4.8079999999999998</v>
      </c>
      <c r="AL151" s="12">
        <v>322.08600000000001</v>
      </c>
      <c r="AM151" s="72">
        <v>4.4180000000000001</v>
      </c>
      <c r="AN151" s="72">
        <v>3.3559999999999999</v>
      </c>
      <c r="AO151" s="12">
        <v>6364.3249999999998</v>
      </c>
      <c r="AP151" s="72">
        <v>87.293999999999997</v>
      </c>
      <c r="AQ151" s="72">
        <v>0.66</v>
      </c>
      <c r="AR151" s="12">
        <v>49.277000000000001</v>
      </c>
      <c r="AS151" s="72">
        <v>0.67600000000000005</v>
      </c>
      <c r="AT151" s="72">
        <v>56.984000000000002</v>
      </c>
      <c r="AU151" s="12">
        <v>8.8070000000000004</v>
      </c>
      <c r="AV151" s="72">
        <v>0.121</v>
      </c>
      <c r="AW151" s="72">
        <v>118.675</v>
      </c>
      <c r="AX151" s="12">
        <v>187.589</v>
      </c>
      <c r="AY151" s="72">
        <v>2.573</v>
      </c>
      <c r="AZ151" s="72">
        <v>25.588999999999999</v>
      </c>
      <c r="BA151" s="12">
        <v>196.39699999999999</v>
      </c>
      <c r="BB151" s="72">
        <v>2.694</v>
      </c>
      <c r="BC151" s="72">
        <v>25.100999999999999</v>
      </c>
      <c r="BD151" s="12">
        <v>106.617</v>
      </c>
      <c r="BE151" s="72">
        <v>1.462</v>
      </c>
      <c r="BF151" s="72">
        <v>41.432000000000002</v>
      </c>
      <c r="BG151" s="12">
        <v>303.01400000000001</v>
      </c>
      <c r="BH151" s="72">
        <v>4.1559999999999997</v>
      </c>
      <c r="BI151" s="72">
        <v>18.641999999999999</v>
      </c>
      <c r="BJ151" s="12">
        <v>298.58999999999997</v>
      </c>
      <c r="BK151" s="72">
        <v>4.0949999999999998</v>
      </c>
      <c r="BL151" s="72">
        <v>15.708</v>
      </c>
      <c r="BM151" s="12">
        <v>275.48</v>
      </c>
      <c r="BN151" s="72">
        <v>3.7789999999999999</v>
      </c>
      <c r="BO151" s="72">
        <v>26.881</v>
      </c>
      <c r="BP151" s="12">
        <v>574.07000000000005</v>
      </c>
      <c r="BQ151" s="72">
        <v>7.8739999999999997</v>
      </c>
      <c r="BR151" s="72">
        <v>11.584</v>
      </c>
      <c r="BS151" s="12">
        <v>926.36099999999999</v>
      </c>
      <c r="BT151" s="72">
        <v>12.706</v>
      </c>
      <c r="BU151" s="72">
        <v>4.5880000000000001</v>
      </c>
      <c r="BV151" s="12">
        <v>7290.6859999999997</v>
      </c>
      <c r="BW151" s="72">
        <v>100</v>
      </c>
      <c r="BX151" s="72">
        <v>0.60499999999999998</v>
      </c>
      <c r="BY151" s="13"/>
      <c r="BZ151" s="13"/>
    </row>
    <row r="152" spans="1:78" ht="12.75" customHeight="1">
      <c r="A152" s="122" t="s">
        <v>44</v>
      </c>
      <c r="B152" s="71" t="s">
        <v>66</v>
      </c>
      <c r="C152" s="71" t="s">
        <v>24</v>
      </c>
      <c r="D152" s="34">
        <v>43617</v>
      </c>
      <c r="E152" s="12">
        <v>5126.8879999999999</v>
      </c>
      <c r="F152" s="72">
        <v>68.811999999999998</v>
      </c>
      <c r="G152" s="72">
        <v>1.0249999999999999</v>
      </c>
      <c r="H152" s="12">
        <v>121.557</v>
      </c>
      <c r="I152" s="72">
        <v>1.6319999999999999</v>
      </c>
      <c r="J152" s="72">
        <v>23.844000000000001</v>
      </c>
      <c r="K152" s="12">
        <v>172.15600000000001</v>
      </c>
      <c r="L152" s="72">
        <v>2.3109999999999999</v>
      </c>
      <c r="M152" s="72">
        <v>20.158999999999999</v>
      </c>
      <c r="N152" s="12">
        <v>293.71300000000002</v>
      </c>
      <c r="O152" s="72">
        <v>3.9420000000000002</v>
      </c>
      <c r="P152" s="72">
        <v>15.667999999999999</v>
      </c>
      <c r="Q152" s="12">
        <v>13.763</v>
      </c>
      <c r="R152" s="72">
        <v>0.185</v>
      </c>
      <c r="S152" s="72">
        <v>80.462000000000003</v>
      </c>
      <c r="T152" s="12">
        <v>307.47500000000002</v>
      </c>
      <c r="U152" s="72">
        <v>4.1269999999999998</v>
      </c>
      <c r="V152" s="72">
        <v>14.676</v>
      </c>
      <c r="W152" s="12">
        <v>716.31500000000005</v>
      </c>
      <c r="X152" s="72">
        <v>9.6140000000000008</v>
      </c>
      <c r="Y152" s="72">
        <v>6.65</v>
      </c>
      <c r="Z152" s="12">
        <v>1023.79</v>
      </c>
      <c r="AA152" s="72">
        <v>13.741</v>
      </c>
      <c r="AB152" s="72">
        <v>3.2549999999999999</v>
      </c>
      <c r="AC152" s="12">
        <v>6150.6779999999999</v>
      </c>
      <c r="AD152" s="72">
        <v>82.552999999999997</v>
      </c>
      <c r="AE152" s="72">
        <v>0.84099999999999997</v>
      </c>
      <c r="AF152" s="12">
        <v>5.1239999999999997</v>
      </c>
      <c r="AG152" s="72">
        <v>6.9000000000000006E-2</v>
      </c>
      <c r="AH152" s="72">
        <v>93.989000000000004</v>
      </c>
      <c r="AI152" s="12">
        <v>296.54700000000003</v>
      </c>
      <c r="AJ152" s="72">
        <v>3.98</v>
      </c>
      <c r="AK152" s="72">
        <v>6.032</v>
      </c>
      <c r="AL152" s="12">
        <v>301.67099999999999</v>
      </c>
      <c r="AM152" s="72">
        <v>4.0490000000000004</v>
      </c>
      <c r="AN152" s="72">
        <v>6.4610000000000003</v>
      </c>
      <c r="AO152" s="12">
        <v>6452.3490000000002</v>
      </c>
      <c r="AP152" s="72">
        <v>86.602000000000004</v>
      </c>
      <c r="AQ152" s="72">
        <v>0.77</v>
      </c>
      <c r="AR152" s="12">
        <v>31.827999999999999</v>
      </c>
      <c r="AS152" s="72">
        <v>0.42699999999999999</v>
      </c>
      <c r="AT152" s="72">
        <v>56.055999999999997</v>
      </c>
      <c r="AU152" s="12">
        <v>59.57</v>
      </c>
      <c r="AV152" s="72">
        <v>0.8</v>
      </c>
      <c r="AW152" s="72">
        <v>50.127000000000002</v>
      </c>
      <c r="AX152" s="12">
        <v>103.64400000000001</v>
      </c>
      <c r="AY152" s="72">
        <v>1.391</v>
      </c>
      <c r="AZ152" s="72">
        <v>25.242000000000001</v>
      </c>
      <c r="BA152" s="12">
        <v>163.21299999999999</v>
      </c>
      <c r="BB152" s="72">
        <v>2.1909999999999998</v>
      </c>
      <c r="BC152" s="72">
        <v>21.181000000000001</v>
      </c>
      <c r="BD152" s="12">
        <v>149.84700000000001</v>
      </c>
      <c r="BE152" s="72">
        <v>2.0110000000000001</v>
      </c>
      <c r="BF152" s="72">
        <v>26.960999999999999</v>
      </c>
      <c r="BG152" s="12">
        <v>313.06</v>
      </c>
      <c r="BH152" s="72">
        <v>4.202</v>
      </c>
      <c r="BI152" s="72">
        <v>15.536</v>
      </c>
      <c r="BJ152" s="12">
        <v>390.93200000000002</v>
      </c>
      <c r="BK152" s="72">
        <v>5.2469999999999999</v>
      </c>
      <c r="BL152" s="72">
        <v>11.194000000000001</v>
      </c>
      <c r="BM152" s="12">
        <v>262.38799999999998</v>
      </c>
      <c r="BN152" s="72">
        <v>3.5219999999999998</v>
      </c>
      <c r="BO152" s="72">
        <v>14.401</v>
      </c>
      <c r="BP152" s="12">
        <v>653.32000000000005</v>
      </c>
      <c r="BQ152" s="72">
        <v>8.7690000000000001</v>
      </c>
      <c r="BR152" s="72">
        <v>7.032</v>
      </c>
      <c r="BS152" s="12">
        <v>998.20799999999997</v>
      </c>
      <c r="BT152" s="72">
        <v>13.398</v>
      </c>
      <c r="BU152" s="72">
        <v>4.41</v>
      </c>
      <c r="BV152" s="12">
        <v>7450.5569999999998</v>
      </c>
      <c r="BW152" s="72">
        <v>100</v>
      </c>
      <c r="BX152" s="72">
        <v>0.83799999999999997</v>
      </c>
      <c r="BY152" s="13"/>
      <c r="BZ152" s="13"/>
    </row>
    <row r="153" spans="1:78" ht="12.75" customHeight="1">
      <c r="A153" s="122" t="s">
        <v>44</v>
      </c>
      <c r="B153" s="71" t="s">
        <v>66</v>
      </c>
      <c r="C153" s="71" t="s">
        <v>24</v>
      </c>
      <c r="D153" s="34">
        <v>44075</v>
      </c>
      <c r="E153" s="12">
        <v>4921.9930000000004</v>
      </c>
      <c r="F153" s="72">
        <v>65.248000000000005</v>
      </c>
      <c r="G153" s="72">
        <v>0.70899999999999996</v>
      </c>
      <c r="H153" s="12">
        <v>191.607</v>
      </c>
      <c r="I153" s="72">
        <v>2.54</v>
      </c>
      <c r="J153" s="72">
        <v>23.231999999999999</v>
      </c>
      <c r="K153" s="12">
        <v>208.708</v>
      </c>
      <c r="L153" s="72">
        <v>2.7669999999999999</v>
      </c>
      <c r="M153" s="72">
        <v>24.864999999999998</v>
      </c>
      <c r="N153" s="12">
        <v>400.315</v>
      </c>
      <c r="O153" s="72">
        <v>5.3070000000000004</v>
      </c>
      <c r="P153" s="72">
        <v>13.221</v>
      </c>
      <c r="Q153" s="12">
        <v>34.18</v>
      </c>
      <c r="R153" s="72">
        <v>0.45300000000000001</v>
      </c>
      <c r="S153" s="72">
        <v>61.082999999999998</v>
      </c>
      <c r="T153" s="12">
        <v>434.495</v>
      </c>
      <c r="U153" s="72">
        <v>5.76</v>
      </c>
      <c r="V153" s="72">
        <v>10.656000000000001</v>
      </c>
      <c r="W153" s="12">
        <v>565.65099999999995</v>
      </c>
      <c r="X153" s="72">
        <v>7.4989999999999997</v>
      </c>
      <c r="Y153" s="72">
        <v>10.945</v>
      </c>
      <c r="Z153" s="12">
        <v>1000.145</v>
      </c>
      <c r="AA153" s="72">
        <v>13.257999999999999</v>
      </c>
      <c r="AB153" s="72">
        <v>3.5659999999999998</v>
      </c>
      <c r="AC153" s="12">
        <v>5922.1379999999999</v>
      </c>
      <c r="AD153" s="72">
        <v>78.507000000000005</v>
      </c>
      <c r="AE153" s="72">
        <v>0.79200000000000004</v>
      </c>
      <c r="AF153" s="12">
        <v>9.5850000000000009</v>
      </c>
      <c r="AG153" s="72">
        <v>0.127</v>
      </c>
      <c r="AH153" s="72">
        <v>105.712</v>
      </c>
      <c r="AI153" s="12">
        <v>435.28899999999999</v>
      </c>
      <c r="AJ153" s="72">
        <v>5.77</v>
      </c>
      <c r="AK153" s="72">
        <v>4.0599999999999996</v>
      </c>
      <c r="AL153" s="12">
        <v>444.87400000000002</v>
      </c>
      <c r="AM153" s="72">
        <v>5.8970000000000002</v>
      </c>
      <c r="AN153" s="72">
        <v>3.6890000000000001</v>
      </c>
      <c r="AO153" s="12">
        <v>6367.0119999999997</v>
      </c>
      <c r="AP153" s="72">
        <v>84.403999999999996</v>
      </c>
      <c r="AQ153" s="72">
        <v>0.77700000000000002</v>
      </c>
      <c r="AR153" s="12">
        <v>63.881999999999998</v>
      </c>
      <c r="AS153" s="72">
        <v>0.84699999999999998</v>
      </c>
      <c r="AT153" s="72">
        <v>63.180999999999997</v>
      </c>
      <c r="AU153" s="12">
        <v>5.0640000000000001</v>
      </c>
      <c r="AV153" s="72">
        <v>6.7000000000000004E-2</v>
      </c>
      <c r="AW153" s="72">
        <v>106.974</v>
      </c>
      <c r="AX153" s="12">
        <v>190.17099999999999</v>
      </c>
      <c r="AY153" s="72">
        <v>2.5209999999999999</v>
      </c>
      <c r="AZ153" s="72">
        <v>32.128</v>
      </c>
      <c r="BA153" s="12">
        <v>195.23599999999999</v>
      </c>
      <c r="BB153" s="72">
        <v>2.5880000000000001</v>
      </c>
      <c r="BC153" s="72">
        <v>30.640999999999998</v>
      </c>
      <c r="BD153" s="12">
        <v>84.298000000000002</v>
      </c>
      <c r="BE153" s="72">
        <v>1.117</v>
      </c>
      <c r="BF153" s="72">
        <v>50.927</v>
      </c>
      <c r="BG153" s="12">
        <v>279.53399999999999</v>
      </c>
      <c r="BH153" s="72">
        <v>3.706</v>
      </c>
      <c r="BI153" s="72">
        <v>19.044</v>
      </c>
      <c r="BJ153" s="12">
        <v>552.47400000000005</v>
      </c>
      <c r="BK153" s="72">
        <v>7.3239999999999998</v>
      </c>
      <c r="BL153" s="72">
        <v>13.465999999999999</v>
      </c>
      <c r="BM153" s="12">
        <v>280.56700000000001</v>
      </c>
      <c r="BN153" s="72">
        <v>3.7189999999999999</v>
      </c>
      <c r="BO153" s="72">
        <v>22.341999999999999</v>
      </c>
      <c r="BP153" s="12">
        <v>833.04200000000003</v>
      </c>
      <c r="BQ153" s="72">
        <v>11.042999999999999</v>
      </c>
      <c r="BR153" s="72">
        <v>10.260999999999999</v>
      </c>
      <c r="BS153" s="12">
        <v>1176.4570000000001</v>
      </c>
      <c r="BT153" s="72">
        <v>15.596</v>
      </c>
      <c r="BU153" s="72">
        <v>4.0679999999999996</v>
      </c>
      <c r="BV153" s="12">
        <v>7543.4690000000001</v>
      </c>
      <c r="BW153" s="72">
        <v>100</v>
      </c>
      <c r="BX153" s="72">
        <v>0.82799999999999996</v>
      </c>
      <c r="BY153" s="13"/>
      <c r="BZ153" s="13"/>
    </row>
    <row r="154" spans="1:78" ht="12.75" customHeight="1">
      <c r="A154" s="122" t="s">
        <v>44</v>
      </c>
      <c r="B154" s="71" t="s">
        <v>66</v>
      </c>
      <c r="C154" s="71" t="s">
        <v>24</v>
      </c>
      <c r="D154" s="34">
        <v>44166</v>
      </c>
      <c r="E154" s="12">
        <v>5079.2939999999999</v>
      </c>
      <c r="F154" s="72">
        <v>67.593000000000004</v>
      </c>
      <c r="G154" s="72">
        <v>0.73399999999999999</v>
      </c>
      <c r="H154" s="12">
        <v>283.59899999999999</v>
      </c>
      <c r="I154" s="72">
        <v>3.774</v>
      </c>
      <c r="J154" s="72">
        <v>21.164999999999999</v>
      </c>
      <c r="K154" s="12">
        <v>191.178</v>
      </c>
      <c r="L154" s="72">
        <v>2.544</v>
      </c>
      <c r="M154" s="72">
        <v>25.475999999999999</v>
      </c>
      <c r="N154" s="12">
        <v>474.77699999999999</v>
      </c>
      <c r="O154" s="72">
        <v>6.3179999999999996</v>
      </c>
      <c r="P154" s="72">
        <v>13.582000000000001</v>
      </c>
      <c r="Q154" s="12">
        <v>30.408000000000001</v>
      </c>
      <c r="R154" s="72">
        <v>0.40500000000000003</v>
      </c>
      <c r="S154" s="72">
        <v>65.155000000000001</v>
      </c>
      <c r="T154" s="12">
        <v>505.18400000000003</v>
      </c>
      <c r="U154" s="72">
        <v>6.7229999999999999</v>
      </c>
      <c r="V154" s="72">
        <v>13.244</v>
      </c>
      <c r="W154" s="12">
        <v>551.56399999999996</v>
      </c>
      <c r="X154" s="72">
        <v>7.34</v>
      </c>
      <c r="Y154" s="72">
        <v>14.583</v>
      </c>
      <c r="Z154" s="12">
        <v>1056.749</v>
      </c>
      <c r="AA154" s="72">
        <v>14.063000000000001</v>
      </c>
      <c r="AB154" s="72">
        <v>3.6819999999999999</v>
      </c>
      <c r="AC154" s="12">
        <v>6136.0429999999997</v>
      </c>
      <c r="AD154" s="72">
        <v>81.656000000000006</v>
      </c>
      <c r="AE154" s="72">
        <v>0.73</v>
      </c>
      <c r="AF154" s="12">
        <v>6.3739999999999997</v>
      </c>
      <c r="AG154" s="72">
        <v>8.5000000000000006E-2</v>
      </c>
      <c r="AH154" s="72">
        <v>105.07599999999999</v>
      </c>
      <c r="AI154" s="12">
        <v>385.99599999999998</v>
      </c>
      <c r="AJ154" s="72">
        <v>5.1369999999999996</v>
      </c>
      <c r="AK154" s="72">
        <v>3.4689999999999999</v>
      </c>
      <c r="AL154" s="12">
        <v>392.37099999999998</v>
      </c>
      <c r="AM154" s="72">
        <v>5.2220000000000004</v>
      </c>
      <c r="AN154" s="72">
        <v>3.7930000000000001</v>
      </c>
      <c r="AO154" s="12">
        <v>6528.4139999999998</v>
      </c>
      <c r="AP154" s="72">
        <v>86.878</v>
      </c>
      <c r="AQ154" s="72">
        <v>0.68700000000000006</v>
      </c>
      <c r="AR154" s="12">
        <v>33.207000000000001</v>
      </c>
      <c r="AS154" s="72">
        <v>0.442</v>
      </c>
      <c r="AT154" s="72">
        <v>59.515000000000001</v>
      </c>
      <c r="AU154" s="12">
        <v>22.01</v>
      </c>
      <c r="AV154" s="72">
        <v>0.29299999999999998</v>
      </c>
      <c r="AW154" s="72">
        <v>115.355</v>
      </c>
      <c r="AX154" s="12">
        <v>223.22499999999999</v>
      </c>
      <c r="AY154" s="72">
        <v>2.9710000000000001</v>
      </c>
      <c r="AZ154" s="72">
        <v>25.009</v>
      </c>
      <c r="BA154" s="12">
        <v>245.23500000000001</v>
      </c>
      <c r="BB154" s="72">
        <v>3.2629999999999999</v>
      </c>
      <c r="BC154" s="72">
        <v>25.815999999999999</v>
      </c>
      <c r="BD154" s="12">
        <v>128.583</v>
      </c>
      <c r="BE154" s="72">
        <v>1.7110000000000001</v>
      </c>
      <c r="BF154" s="72">
        <v>55.140999999999998</v>
      </c>
      <c r="BG154" s="12">
        <v>373.81799999999998</v>
      </c>
      <c r="BH154" s="72">
        <v>4.9749999999999996</v>
      </c>
      <c r="BI154" s="72">
        <v>11.563000000000001</v>
      </c>
      <c r="BJ154" s="12">
        <v>333.44299999999998</v>
      </c>
      <c r="BK154" s="72">
        <v>4.4370000000000003</v>
      </c>
      <c r="BL154" s="72">
        <v>13.180999999999999</v>
      </c>
      <c r="BM154" s="12">
        <v>245.61500000000001</v>
      </c>
      <c r="BN154" s="72">
        <v>3.2690000000000001</v>
      </c>
      <c r="BO154" s="72">
        <v>15.972</v>
      </c>
      <c r="BP154" s="12">
        <v>579.05799999999999</v>
      </c>
      <c r="BQ154" s="72">
        <v>7.7060000000000004</v>
      </c>
      <c r="BR154" s="72">
        <v>8.32</v>
      </c>
      <c r="BS154" s="12">
        <v>986.08399999999995</v>
      </c>
      <c r="BT154" s="72">
        <v>13.122</v>
      </c>
      <c r="BU154" s="72">
        <v>4.55</v>
      </c>
      <c r="BV154" s="12">
        <v>7514.4979999999996</v>
      </c>
      <c r="BW154" s="72">
        <v>100</v>
      </c>
      <c r="BX154" s="72">
        <v>0.75900000000000001</v>
      </c>
      <c r="BY154" s="13"/>
      <c r="BZ154" s="13"/>
    </row>
    <row r="155" spans="1:78" ht="12.75" customHeight="1">
      <c r="A155" s="122" t="s">
        <v>44</v>
      </c>
      <c r="B155" s="71" t="s">
        <v>66</v>
      </c>
      <c r="C155" s="71" t="s">
        <v>24</v>
      </c>
      <c r="D155" s="34">
        <v>44256</v>
      </c>
      <c r="E155" s="12">
        <v>5004.2389999999996</v>
      </c>
      <c r="F155" s="72">
        <v>68.028000000000006</v>
      </c>
      <c r="G155" s="72">
        <v>1.018</v>
      </c>
      <c r="H155" s="12">
        <v>201.11699999999999</v>
      </c>
      <c r="I155" s="72">
        <v>2.734</v>
      </c>
      <c r="J155" s="72">
        <v>30.716999999999999</v>
      </c>
      <c r="K155" s="12">
        <v>156.1</v>
      </c>
      <c r="L155" s="72">
        <v>2.1219999999999999</v>
      </c>
      <c r="M155" s="72">
        <v>30.753</v>
      </c>
      <c r="N155" s="12">
        <v>357.21600000000001</v>
      </c>
      <c r="O155" s="72">
        <v>4.8559999999999999</v>
      </c>
      <c r="P155" s="72">
        <v>12.837</v>
      </c>
      <c r="Q155" s="12">
        <v>16.591999999999999</v>
      </c>
      <c r="R155" s="72">
        <v>0.22600000000000001</v>
      </c>
      <c r="S155" s="72">
        <v>86.984999999999999</v>
      </c>
      <c r="T155" s="12">
        <v>373.80799999999999</v>
      </c>
      <c r="U155" s="72">
        <v>5.0819999999999999</v>
      </c>
      <c r="V155" s="72">
        <v>11.182</v>
      </c>
      <c r="W155" s="12">
        <v>603.75</v>
      </c>
      <c r="X155" s="72">
        <v>8.2070000000000007</v>
      </c>
      <c r="Y155" s="72">
        <v>8.5660000000000007</v>
      </c>
      <c r="Z155" s="12">
        <v>977.55799999999999</v>
      </c>
      <c r="AA155" s="72">
        <v>13.289</v>
      </c>
      <c r="AB155" s="72">
        <v>3.5209999999999999</v>
      </c>
      <c r="AC155" s="12">
        <v>5981.7969999999996</v>
      </c>
      <c r="AD155" s="72">
        <v>81.316999999999993</v>
      </c>
      <c r="AE155" s="72">
        <v>0.84799999999999998</v>
      </c>
      <c r="AF155" s="12">
        <v>21.885000000000002</v>
      </c>
      <c r="AG155" s="72">
        <v>0.29699999999999999</v>
      </c>
      <c r="AH155" s="72">
        <v>62.277999999999999</v>
      </c>
      <c r="AI155" s="12">
        <v>388.93700000000001</v>
      </c>
      <c r="AJ155" s="72">
        <v>5.2869999999999999</v>
      </c>
      <c r="AK155" s="72">
        <v>3.9279999999999999</v>
      </c>
      <c r="AL155" s="12">
        <v>410.82100000000003</v>
      </c>
      <c r="AM155" s="72">
        <v>5.585</v>
      </c>
      <c r="AN155" s="72">
        <v>2.7360000000000002</v>
      </c>
      <c r="AO155" s="12">
        <v>6392.6180000000004</v>
      </c>
      <c r="AP155" s="72">
        <v>86.900999999999996</v>
      </c>
      <c r="AQ155" s="72">
        <v>0.74199999999999999</v>
      </c>
      <c r="AR155" s="12">
        <v>51.274000000000001</v>
      </c>
      <c r="AS155" s="72">
        <v>0.69699999999999995</v>
      </c>
      <c r="AT155" s="72">
        <v>49.338999999999999</v>
      </c>
      <c r="AU155" s="12">
        <v>22.172000000000001</v>
      </c>
      <c r="AV155" s="72">
        <v>0.30099999999999999</v>
      </c>
      <c r="AW155" s="72">
        <v>97.712000000000003</v>
      </c>
      <c r="AX155" s="12">
        <v>132.94800000000001</v>
      </c>
      <c r="AY155" s="72">
        <v>1.8069999999999999</v>
      </c>
      <c r="AZ155" s="72">
        <v>25.635999999999999</v>
      </c>
      <c r="BA155" s="12">
        <v>155.119</v>
      </c>
      <c r="BB155" s="72">
        <v>2.109</v>
      </c>
      <c r="BC155" s="72">
        <v>23.07</v>
      </c>
      <c r="BD155" s="12">
        <v>123.377</v>
      </c>
      <c r="BE155" s="72">
        <v>1.677</v>
      </c>
      <c r="BF155" s="72">
        <v>31.459</v>
      </c>
      <c r="BG155" s="12">
        <v>278.49599999999998</v>
      </c>
      <c r="BH155" s="72">
        <v>3.786</v>
      </c>
      <c r="BI155" s="72">
        <v>17.055</v>
      </c>
      <c r="BJ155" s="12">
        <v>333.57400000000001</v>
      </c>
      <c r="BK155" s="72">
        <v>4.5350000000000001</v>
      </c>
      <c r="BL155" s="72">
        <v>14.148</v>
      </c>
      <c r="BM155" s="12">
        <v>300.20800000000003</v>
      </c>
      <c r="BN155" s="72">
        <v>4.0810000000000004</v>
      </c>
      <c r="BO155" s="72">
        <v>18.11</v>
      </c>
      <c r="BP155" s="12">
        <v>633.78200000000004</v>
      </c>
      <c r="BQ155" s="72">
        <v>8.6159999999999997</v>
      </c>
      <c r="BR155" s="72">
        <v>8.1750000000000007</v>
      </c>
      <c r="BS155" s="12">
        <v>963.553</v>
      </c>
      <c r="BT155" s="72">
        <v>13.099</v>
      </c>
      <c r="BU155" s="72">
        <v>4.3150000000000004</v>
      </c>
      <c r="BV155" s="12">
        <v>7356.1710000000003</v>
      </c>
      <c r="BW155" s="72">
        <v>100</v>
      </c>
      <c r="BX155" s="72">
        <v>0.74099999999999999</v>
      </c>
      <c r="BY155" s="13"/>
      <c r="BZ155" s="13"/>
    </row>
    <row r="156" spans="1:78" ht="12.75" customHeight="1">
      <c r="A156" s="122" t="s">
        <v>44</v>
      </c>
      <c r="B156" s="71" t="s">
        <v>66</v>
      </c>
      <c r="C156" s="71" t="s">
        <v>24</v>
      </c>
      <c r="D156" s="34">
        <v>44348</v>
      </c>
      <c r="E156" s="12">
        <v>4988.6639999999998</v>
      </c>
      <c r="F156" s="72">
        <v>68.176000000000002</v>
      </c>
      <c r="G156" s="72">
        <v>1.127</v>
      </c>
      <c r="H156" s="12">
        <v>186.38800000000001</v>
      </c>
      <c r="I156" s="72">
        <v>2.5470000000000002</v>
      </c>
      <c r="J156" s="72">
        <v>23.652999999999999</v>
      </c>
      <c r="K156" s="12">
        <v>191.762</v>
      </c>
      <c r="L156" s="72">
        <v>2.621</v>
      </c>
      <c r="M156" s="72">
        <v>24.782</v>
      </c>
      <c r="N156" s="12">
        <v>378.15</v>
      </c>
      <c r="O156" s="72">
        <v>5.1680000000000001</v>
      </c>
      <c r="P156" s="72">
        <v>15.478999999999999</v>
      </c>
      <c r="Q156" s="12">
        <v>10.256</v>
      </c>
      <c r="R156" s="72">
        <v>0.14000000000000001</v>
      </c>
      <c r="S156" s="72">
        <v>102.31100000000001</v>
      </c>
      <c r="T156" s="12">
        <v>388.40600000000001</v>
      </c>
      <c r="U156" s="72">
        <v>5.3079999999999998</v>
      </c>
      <c r="V156" s="72">
        <v>14.45</v>
      </c>
      <c r="W156" s="12">
        <v>712.976</v>
      </c>
      <c r="X156" s="72">
        <v>9.7439999999999998</v>
      </c>
      <c r="Y156" s="72">
        <v>10.308999999999999</v>
      </c>
      <c r="Z156" s="12">
        <v>1101.3820000000001</v>
      </c>
      <c r="AA156" s="72">
        <v>15.052</v>
      </c>
      <c r="AB156" s="72">
        <v>4.4400000000000004</v>
      </c>
      <c r="AC156" s="12">
        <v>6090.0460000000003</v>
      </c>
      <c r="AD156" s="72">
        <v>83.227999999999994</v>
      </c>
      <c r="AE156" s="72">
        <v>0.874</v>
      </c>
      <c r="AF156" s="12">
        <v>31.86</v>
      </c>
      <c r="AG156" s="72">
        <v>0.435</v>
      </c>
      <c r="AH156" s="72">
        <v>68.631</v>
      </c>
      <c r="AI156" s="12">
        <v>298.565</v>
      </c>
      <c r="AJ156" s="72">
        <v>4.08</v>
      </c>
      <c r="AK156" s="72">
        <v>8.6340000000000003</v>
      </c>
      <c r="AL156" s="12">
        <v>330.42500000000001</v>
      </c>
      <c r="AM156" s="72">
        <v>4.516</v>
      </c>
      <c r="AN156" s="72">
        <v>3.698</v>
      </c>
      <c r="AO156" s="12">
        <v>6420.4709999999995</v>
      </c>
      <c r="AP156" s="72">
        <v>87.744</v>
      </c>
      <c r="AQ156" s="72">
        <v>0.79500000000000004</v>
      </c>
      <c r="AR156" s="12">
        <v>16.89</v>
      </c>
      <c r="AS156" s="72">
        <v>0.23100000000000001</v>
      </c>
      <c r="AT156" s="72">
        <v>53.176000000000002</v>
      </c>
      <c r="AU156" s="12">
        <v>7.3339999999999996</v>
      </c>
      <c r="AV156" s="72">
        <v>0.1</v>
      </c>
      <c r="AW156" s="72">
        <v>104.17</v>
      </c>
      <c r="AX156" s="12">
        <v>116.337</v>
      </c>
      <c r="AY156" s="72">
        <v>1.59</v>
      </c>
      <c r="AZ156" s="72">
        <v>37.036000000000001</v>
      </c>
      <c r="BA156" s="12">
        <v>123.67100000000001</v>
      </c>
      <c r="BB156" s="72">
        <v>1.69</v>
      </c>
      <c r="BC156" s="72">
        <v>34.475000000000001</v>
      </c>
      <c r="BD156" s="12">
        <v>73.352000000000004</v>
      </c>
      <c r="BE156" s="72">
        <v>1.002</v>
      </c>
      <c r="BF156" s="72">
        <v>40.543999999999997</v>
      </c>
      <c r="BG156" s="12">
        <v>197.024</v>
      </c>
      <c r="BH156" s="72">
        <v>2.6930000000000001</v>
      </c>
      <c r="BI156" s="72">
        <v>23.593</v>
      </c>
      <c r="BJ156" s="12">
        <v>473.42399999999998</v>
      </c>
      <c r="BK156" s="72">
        <v>6.47</v>
      </c>
      <c r="BL156" s="72">
        <v>13.574999999999999</v>
      </c>
      <c r="BM156" s="12">
        <v>209.47800000000001</v>
      </c>
      <c r="BN156" s="72">
        <v>2.863</v>
      </c>
      <c r="BO156" s="72">
        <v>20.905999999999999</v>
      </c>
      <c r="BP156" s="12">
        <v>682.90200000000004</v>
      </c>
      <c r="BQ156" s="72">
        <v>9.3330000000000002</v>
      </c>
      <c r="BR156" s="72">
        <v>9.016</v>
      </c>
      <c r="BS156" s="12">
        <v>896.81600000000003</v>
      </c>
      <c r="BT156" s="72">
        <v>12.256</v>
      </c>
      <c r="BU156" s="72">
        <v>4.4059999999999997</v>
      </c>
      <c r="BV156" s="12">
        <v>7317.2860000000001</v>
      </c>
      <c r="BW156" s="72">
        <v>100</v>
      </c>
      <c r="BX156" s="72">
        <v>0.79600000000000004</v>
      </c>
      <c r="BY156" s="13"/>
      <c r="BZ156" s="13"/>
    </row>
    <row r="157" spans="1:78" ht="12.75" customHeight="1">
      <c r="A157" s="122" t="s">
        <v>44</v>
      </c>
      <c r="B157" s="71" t="s">
        <v>66</v>
      </c>
      <c r="C157" s="71" t="s">
        <v>24</v>
      </c>
      <c r="D157" s="34">
        <v>44805</v>
      </c>
      <c r="E157" s="12">
        <v>5346.9440000000004</v>
      </c>
      <c r="F157" s="72">
        <v>70.265000000000001</v>
      </c>
      <c r="G157" s="72">
        <v>1.0920000000000001</v>
      </c>
      <c r="H157" s="12">
        <v>108.432</v>
      </c>
      <c r="I157" s="72">
        <v>1.425</v>
      </c>
      <c r="J157" s="72">
        <v>28.969000000000001</v>
      </c>
      <c r="K157" s="12">
        <v>98.692999999999998</v>
      </c>
      <c r="L157" s="72">
        <v>1.2969999999999999</v>
      </c>
      <c r="M157" s="72">
        <v>39.677</v>
      </c>
      <c r="N157" s="12">
        <v>207.125</v>
      </c>
      <c r="O157" s="72">
        <v>2.722</v>
      </c>
      <c r="P157" s="72">
        <v>19.646000000000001</v>
      </c>
      <c r="Q157" s="12">
        <v>15.279</v>
      </c>
      <c r="R157" s="72">
        <v>0.20100000000000001</v>
      </c>
      <c r="S157" s="72">
        <v>56.015999999999998</v>
      </c>
      <c r="T157" s="12">
        <v>222.404</v>
      </c>
      <c r="U157" s="72">
        <v>2.923</v>
      </c>
      <c r="V157" s="72">
        <v>18.748000000000001</v>
      </c>
      <c r="W157" s="12">
        <v>811.55600000000004</v>
      </c>
      <c r="X157" s="72">
        <v>10.664999999999999</v>
      </c>
      <c r="Y157" s="72">
        <v>6.3490000000000002</v>
      </c>
      <c r="Z157" s="12">
        <v>1033.96</v>
      </c>
      <c r="AA157" s="72">
        <v>13.587</v>
      </c>
      <c r="AB157" s="72">
        <v>3.7509999999999999</v>
      </c>
      <c r="AC157" s="12">
        <v>6380.9040000000005</v>
      </c>
      <c r="AD157" s="72">
        <v>83.852000000000004</v>
      </c>
      <c r="AE157" s="72">
        <v>1.048</v>
      </c>
      <c r="AF157" s="12">
        <v>18.741</v>
      </c>
      <c r="AG157" s="72">
        <v>0.246</v>
      </c>
      <c r="AH157" s="72">
        <v>117.78100000000001</v>
      </c>
      <c r="AI157" s="12">
        <v>152.20099999999999</v>
      </c>
      <c r="AJ157" s="72">
        <v>2</v>
      </c>
      <c r="AK157" s="72">
        <v>16.873999999999999</v>
      </c>
      <c r="AL157" s="12">
        <v>170.94300000000001</v>
      </c>
      <c r="AM157" s="72">
        <v>2.246</v>
      </c>
      <c r="AN157" s="72">
        <v>9.7959999999999994</v>
      </c>
      <c r="AO157" s="12">
        <v>6551.8459999999995</v>
      </c>
      <c r="AP157" s="72">
        <v>86.097999999999999</v>
      </c>
      <c r="AQ157" s="72">
        <v>1.1100000000000001</v>
      </c>
      <c r="AR157" s="12">
        <v>69.040000000000006</v>
      </c>
      <c r="AS157" s="72">
        <v>0.90700000000000003</v>
      </c>
      <c r="AT157" s="72">
        <v>51.707999999999998</v>
      </c>
      <c r="AU157" s="12">
        <v>21.614000000000001</v>
      </c>
      <c r="AV157" s="72">
        <v>0.28399999999999997</v>
      </c>
      <c r="AW157" s="72">
        <v>96.111999999999995</v>
      </c>
      <c r="AX157" s="12">
        <v>101.032</v>
      </c>
      <c r="AY157" s="72">
        <v>1.3280000000000001</v>
      </c>
      <c r="AZ157" s="72">
        <v>30.135000000000002</v>
      </c>
      <c r="BA157" s="12">
        <v>122.646</v>
      </c>
      <c r="BB157" s="72">
        <v>1.6120000000000001</v>
      </c>
      <c r="BC157" s="72">
        <v>34.155000000000001</v>
      </c>
      <c r="BD157" s="12">
        <v>147.65</v>
      </c>
      <c r="BE157" s="72">
        <v>1.94</v>
      </c>
      <c r="BF157" s="72">
        <v>40.256999999999998</v>
      </c>
      <c r="BG157" s="12">
        <v>270.29599999999999</v>
      </c>
      <c r="BH157" s="72">
        <v>3.552</v>
      </c>
      <c r="BI157" s="72">
        <v>23.702000000000002</v>
      </c>
      <c r="BJ157" s="12">
        <v>381.22500000000002</v>
      </c>
      <c r="BK157" s="72">
        <v>5.01</v>
      </c>
      <c r="BL157" s="72">
        <v>13.058</v>
      </c>
      <c r="BM157" s="12">
        <v>337.327</v>
      </c>
      <c r="BN157" s="72">
        <v>4.4329999999999998</v>
      </c>
      <c r="BO157" s="72">
        <v>16.167000000000002</v>
      </c>
      <c r="BP157" s="12">
        <v>718.553</v>
      </c>
      <c r="BQ157" s="72">
        <v>9.4429999999999996</v>
      </c>
      <c r="BR157" s="72">
        <v>10.148999999999999</v>
      </c>
      <c r="BS157" s="12">
        <v>1057.8879999999999</v>
      </c>
      <c r="BT157" s="72">
        <v>13.901999999999999</v>
      </c>
      <c r="BU157" s="72">
        <v>5.36</v>
      </c>
      <c r="BV157" s="12">
        <v>7609.7340000000004</v>
      </c>
      <c r="BW157" s="72">
        <v>100</v>
      </c>
      <c r="BX157" s="72">
        <v>1.103</v>
      </c>
      <c r="BY157" s="13"/>
      <c r="BZ157" s="13"/>
    </row>
    <row r="158" spans="1:78" ht="12.75" customHeight="1">
      <c r="A158" s="122" t="s">
        <v>44</v>
      </c>
      <c r="B158" s="71" t="s">
        <v>66</v>
      </c>
      <c r="C158" s="71" t="s">
        <v>24</v>
      </c>
      <c r="D158" s="34">
        <v>44896</v>
      </c>
      <c r="E158" s="12">
        <v>5407.0339999999997</v>
      </c>
      <c r="F158" s="72">
        <v>70.477999999999994</v>
      </c>
      <c r="G158" s="72">
        <v>0.85599999999999998</v>
      </c>
      <c r="H158" s="12">
        <v>144.56100000000001</v>
      </c>
      <c r="I158" s="72">
        <v>1.8839999999999999</v>
      </c>
      <c r="J158" s="72">
        <v>35.941000000000003</v>
      </c>
      <c r="K158" s="12">
        <v>171.78700000000001</v>
      </c>
      <c r="L158" s="72">
        <v>2.2389999999999999</v>
      </c>
      <c r="M158" s="72">
        <v>30.088999999999999</v>
      </c>
      <c r="N158" s="12">
        <v>316.34699999999998</v>
      </c>
      <c r="O158" s="72">
        <v>4.1230000000000002</v>
      </c>
      <c r="P158" s="72">
        <v>20.584</v>
      </c>
      <c r="Q158" s="12">
        <v>19.173999999999999</v>
      </c>
      <c r="R158" s="72">
        <v>0.25</v>
      </c>
      <c r="S158" s="72">
        <v>94.203000000000003</v>
      </c>
      <c r="T158" s="12">
        <v>335.52100000000002</v>
      </c>
      <c r="U158" s="72">
        <v>4.3730000000000002</v>
      </c>
      <c r="V158" s="72">
        <v>21.210999999999999</v>
      </c>
      <c r="W158" s="12">
        <v>705.7</v>
      </c>
      <c r="X158" s="72">
        <v>9.1980000000000004</v>
      </c>
      <c r="Y158" s="72">
        <v>11.051</v>
      </c>
      <c r="Z158" s="12">
        <v>1041.221</v>
      </c>
      <c r="AA158" s="72">
        <v>13.571999999999999</v>
      </c>
      <c r="AB158" s="72">
        <v>4.0090000000000003</v>
      </c>
      <c r="AC158" s="12">
        <v>6448.2550000000001</v>
      </c>
      <c r="AD158" s="72">
        <v>84.05</v>
      </c>
      <c r="AE158" s="72">
        <v>0.83699999999999997</v>
      </c>
      <c r="AF158" s="12">
        <v>18.173999999999999</v>
      </c>
      <c r="AG158" s="72">
        <v>0.23699999999999999</v>
      </c>
      <c r="AH158" s="72">
        <v>109.378</v>
      </c>
      <c r="AI158" s="12">
        <v>185.054</v>
      </c>
      <c r="AJ158" s="72">
        <v>2.4119999999999999</v>
      </c>
      <c r="AK158" s="72">
        <v>10.920999999999999</v>
      </c>
      <c r="AL158" s="12">
        <v>203.22800000000001</v>
      </c>
      <c r="AM158" s="72">
        <v>2.649</v>
      </c>
      <c r="AN158" s="72">
        <v>4.2290000000000001</v>
      </c>
      <c r="AO158" s="12">
        <v>6651.4830000000002</v>
      </c>
      <c r="AP158" s="72">
        <v>86.698999999999998</v>
      </c>
      <c r="AQ158" s="72">
        <v>0.873</v>
      </c>
      <c r="AR158" s="12">
        <v>52.146999999999998</v>
      </c>
      <c r="AS158" s="72">
        <v>0.68</v>
      </c>
      <c r="AT158" s="72">
        <v>41.874000000000002</v>
      </c>
      <c r="AU158" s="12">
        <v>22.928000000000001</v>
      </c>
      <c r="AV158" s="72">
        <v>0.29899999999999999</v>
      </c>
      <c r="AW158" s="72">
        <v>119.889</v>
      </c>
      <c r="AX158" s="12">
        <v>114.94</v>
      </c>
      <c r="AY158" s="72">
        <v>1.498</v>
      </c>
      <c r="AZ158" s="72">
        <v>29.91</v>
      </c>
      <c r="BA158" s="12">
        <v>137.86699999999999</v>
      </c>
      <c r="BB158" s="72">
        <v>1.7969999999999999</v>
      </c>
      <c r="BC158" s="72">
        <v>31.341000000000001</v>
      </c>
      <c r="BD158" s="12">
        <v>119.63</v>
      </c>
      <c r="BE158" s="72">
        <v>1.5589999999999999</v>
      </c>
      <c r="BF158" s="72">
        <v>35.828000000000003</v>
      </c>
      <c r="BG158" s="12">
        <v>257.49799999999999</v>
      </c>
      <c r="BH158" s="72">
        <v>3.3559999999999999</v>
      </c>
      <c r="BI158" s="72">
        <v>21.193000000000001</v>
      </c>
      <c r="BJ158" s="12">
        <v>492.88</v>
      </c>
      <c r="BK158" s="72">
        <v>6.4240000000000004</v>
      </c>
      <c r="BL158" s="72">
        <v>15.324999999999999</v>
      </c>
      <c r="BM158" s="12">
        <v>217.90600000000001</v>
      </c>
      <c r="BN158" s="72">
        <v>2.84</v>
      </c>
      <c r="BO158" s="72">
        <v>22.018000000000001</v>
      </c>
      <c r="BP158" s="12">
        <v>710.78599999999994</v>
      </c>
      <c r="BQ158" s="72">
        <v>9.2650000000000006</v>
      </c>
      <c r="BR158" s="72">
        <v>11.708</v>
      </c>
      <c r="BS158" s="12">
        <v>1020.43</v>
      </c>
      <c r="BT158" s="72">
        <v>13.301</v>
      </c>
      <c r="BU158" s="72">
        <v>5.3339999999999996</v>
      </c>
      <c r="BV158" s="12">
        <v>7671.9129999999996</v>
      </c>
      <c r="BW158" s="72">
        <v>100</v>
      </c>
      <c r="BX158" s="72">
        <v>1.054</v>
      </c>
      <c r="BY158" s="13"/>
      <c r="BZ158" s="13"/>
    </row>
    <row r="159" spans="1:78" ht="12.75" customHeight="1">
      <c r="A159" s="122" t="s">
        <v>44</v>
      </c>
      <c r="B159" s="71" t="s">
        <v>66</v>
      </c>
      <c r="C159" s="71" t="s">
        <v>24</v>
      </c>
      <c r="D159" s="34">
        <v>44986</v>
      </c>
      <c r="E159" s="12">
        <v>5428.8729999999996</v>
      </c>
      <c r="F159" s="72">
        <v>70.909000000000006</v>
      </c>
      <c r="G159" s="72">
        <v>0.73699999999999999</v>
      </c>
      <c r="H159" s="12">
        <v>132.05199999999999</v>
      </c>
      <c r="I159" s="72">
        <v>1.7250000000000001</v>
      </c>
      <c r="J159" s="72">
        <v>21.908999999999999</v>
      </c>
      <c r="K159" s="12">
        <v>110.938</v>
      </c>
      <c r="L159" s="72">
        <v>1.4490000000000001</v>
      </c>
      <c r="M159" s="72">
        <v>19.196000000000002</v>
      </c>
      <c r="N159" s="12">
        <v>242.99</v>
      </c>
      <c r="O159" s="72">
        <v>3.1739999999999999</v>
      </c>
      <c r="P159" s="72">
        <v>16.620999999999999</v>
      </c>
      <c r="Q159" s="12">
        <v>31.042000000000002</v>
      </c>
      <c r="R159" s="72">
        <v>0.40500000000000003</v>
      </c>
      <c r="S159" s="72">
        <v>45.192</v>
      </c>
      <c r="T159" s="12">
        <v>274.03199999999998</v>
      </c>
      <c r="U159" s="72">
        <v>3.5790000000000002</v>
      </c>
      <c r="V159" s="72">
        <v>16.78</v>
      </c>
      <c r="W159" s="12">
        <v>746.49</v>
      </c>
      <c r="X159" s="72">
        <v>9.75</v>
      </c>
      <c r="Y159" s="72">
        <v>5.8140000000000001</v>
      </c>
      <c r="Z159" s="12">
        <v>1020.522</v>
      </c>
      <c r="AA159" s="72">
        <v>13.33</v>
      </c>
      <c r="AB159" s="72">
        <v>3.01</v>
      </c>
      <c r="AC159" s="12">
        <v>6449.3950000000004</v>
      </c>
      <c r="AD159" s="72">
        <v>84.239000000000004</v>
      </c>
      <c r="AE159" s="72">
        <v>0.54100000000000004</v>
      </c>
      <c r="AF159" s="12">
        <v>39.213999999999999</v>
      </c>
      <c r="AG159" s="72">
        <v>0.51200000000000001</v>
      </c>
      <c r="AH159" s="72">
        <v>51.384999999999998</v>
      </c>
      <c r="AI159" s="12">
        <v>207.93899999999999</v>
      </c>
      <c r="AJ159" s="72">
        <v>2.7160000000000002</v>
      </c>
      <c r="AK159" s="72">
        <v>9.3190000000000008</v>
      </c>
      <c r="AL159" s="12">
        <v>247.15299999999999</v>
      </c>
      <c r="AM159" s="72">
        <v>3.2280000000000002</v>
      </c>
      <c r="AN159" s="72">
        <v>3.5230000000000001</v>
      </c>
      <c r="AO159" s="12">
        <v>6696.5479999999998</v>
      </c>
      <c r="AP159" s="72">
        <v>87.466999999999999</v>
      </c>
      <c r="AQ159" s="72">
        <v>0.53100000000000003</v>
      </c>
      <c r="AR159" s="12">
        <v>51.087000000000003</v>
      </c>
      <c r="AS159" s="72">
        <v>0.66700000000000004</v>
      </c>
      <c r="AT159" s="72">
        <v>54.472000000000001</v>
      </c>
      <c r="AU159" s="12">
        <v>5.8170000000000002</v>
      </c>
      <c r="AV159" s="72">
        <v>7.5999999999999998E-2</v>
      </c>
      <c r="AW159" s="72">
        <v>70.27</v>
      </c>
      <c r="AX159" s="12">
        <v>130.167</v>
      </c>
      <c r="AY159" s="72">
        <v>1.7</v>
      </c>
      <c r="AZ159" s="72">
        <v>21.437000000000001</v>
      </c>
      <c r="BA159" s="12">
        <v>135.98400000000001</v>
      </c>
      <c r="BB159" s="72">
        <v>1.776</v>
      </c>
      <c r="BC159" s="72">
        <v>20.003</v>
      </c>
      <c r="BD159" s="12">
        <v>158.28</v>
      </c>
      <c r="BE159" s="72">
        <v>2.0670000000000002</v>
      </c>
      <c r="BF159" s="72">
        <v>21.875</v>
      </c>
      <c r="BG159" s="12">
        <v>294.26499999999999</v>
      </c>
      <c r="BH159" s="72">
        <v>3.8439999999999999</v>
      </c>
      <c r="BI159" s="72">
        <v>14.816000000000001</v>
      </c>
      <c r="BJ159" s="12">
        <v>373.13600000000002</v>
      </c>
      <c r="BK159" s="72">
        <v>4.8739999999999997</v>
      </c>
      <c r="BL159" s="72">
        <v>12.302</v>
      </c>
      <c r="BM159" s="12">
        <v>241.03200000000001</v>
      </c>
      <c r="BN159" s="72">
        <v>3.1480000000000001</v>
      </c>
      <c r="BO159" s="72">
        <v>13.868</v>
      </c>
      <c r="BP159" s="12">
        <v>614.16800000000001</v>
      </c>
      <c r="BQ159" s="72">
        <v>8.0220000000000002</v>
      </c>
      <c r="BR159" s="72">
        <v>8.5389999999999997</v>
      </c>
      <c r="BS159" s="12">
        <v>959.51900000000001</v>
      </c>
      <c r="BT159" s="72">
        <v>12.532999999999999</v>
      </c>
      <c r="BU159" s="72">
        <v>2.9780000000000002</v>
      </c>
      <c r="BV159" s="12">
        <v>7656.0680000000002</v>
      </c>
      <c r="BW159" s="72">
        <v>100</v>
      </c>
      <c r="BX159" s="72">
        <v>0.59699999999999998</v>
      </c>
      <c r="BY159" s="13"/>
      <c r="BZ159" s="13"/>
    </row>
    <row r="160" spans="1:78" ht="12.75" customHeight="1">
      <c r="A160" s="122" t="s">
        <v>44</v>
      </c>
      <c r="B160" s="71" t="s">
        <v>66</v>
      </c>
      <c r="C160" s="71" t="s">
        <v>24</v>
      </c>
      <c r="D160" s="34">
        <v>45078</v>
      </c>
      <c r="E160" s="12">
        <v>5485.2920000000004</v>
      </c>
      <c r="F160" s="72">
        <v>70.828000000000003</v>
      </c>
      <c r="G160" s="72">
        <v>0.80700000000000005</v>
      </c>
      <c r="H160" s="12">
        <v>115.15</v>
      </c>
      <c r="I160" s="72">
        <v>1.4870000000000001</v>
      </c>
      <c r="J160" s="72">
        <v>27.187999999999999</v>
      </c>
      <c r="K160" s="12">
        <v>116.515</v>
      </c>
      <c r="L160" s="72">
        <v>1.504</v>
      </c>
      <c r="M160" s="72">
        <v>22.536999999999999</v>
      </c>
      <c r="N160" s="12">
        <v>231.66399999999999</v>
      </c>
      <c r="O160" s="72">
        <v>2.9910000000000001</v>
      </c>
      <c r="P160" s="72">
        <v>15.865</v>
      </c>
      <c r="Q160" s="12">
        <v>16.411000000000001</v>
      </c>
      <c r="R160" s="72">
        <v>0.21199999999999999</v>
      </c>
      <c r="S160" s="72">
        <v>45.216999999999999</v>
      </c>
      <c r="T160" s="12">
        <v>248.07599999999999</v>
      </c>
      <c r="U160" s="72">
        <v>3.2029999999999998</v>
      </c>
      <c r="V160" s="72">
        <v>15.353</v>
      </c>
      <c r="W160" s="12">
        <v>769.58699999999999</v>
      </c>
      <c r="X160" s="72">
        <v>9.9369999999999994</v>
      </c>
      <c r="Y160" s="72">
        <v>5.7759999999999998</v>
      </c>
      <c r="Z160" s="12">
        <v>1017.663</v>
      </c>
      <c r="AA160" s="72">
        <v>13.14</v>
      </c>
      <c r="AB160" s="72">
        <v>3.0409999999999999</v>
      </c>
      <c r="AC160" s="12">
        <v>6502.9549999999999</v>
      </c>
      <c r="AD160" s="72">
        <v>83.968000000000004</v>
      </c>
      <c r="AE160" s="72">
        <v>0.52300000000000002</v>
      </c>
      <c r="AF160" s="12">
        <v>4.7869999999999999</v>
      </c>
      <c r="AG160" s="72">
        <v>6.2E-2</v>
      </c>
      <c r="AH160" s="72">
        <v>80.795000000000002</v>
      </c>
      <c r="AI160" s="12">
        <v>227.63</v>
      </c>
      <c r="AJ160" s="72">
        <v>2.9390000000000001</v>
      </c>
      <c r="AK160" s="72">
        <v>4.0049999999999999</v>
      </c>
      <c r="AL160" s="12">
        <v>232.416</v>
      </c>
      <c r="AM160" s="72">
        <v>3.0009999999999999</v>
      </c>
      <c r="AN160" s="72">
        <v>3.8490000000000002</v>
      </c>
      <c r="AO160" s="12">
        <v>6735.3710000000001</v>
      </c>
      <c r="AP160" s="72">
        <v>86.968999999999994</v>
      </c>
      <c r="AQ160" s="72">
        <v>0.501</v>
      </c>
      <c r="AR160" s="12">
        <v>40.792000000000002</v>
      </c>
      <c r="AS160" s="72">
        <v>0.52700000000000002</v>
      </c>
      <c r="AT160" s="72">
        <v>43.502000000000002</v>
      </c>
      <c r="AU160" s="12">
        <v>1.974</v>
      </c>
      <c r="AV160" s="72">
        <v>2.5000000000000001E-2</v>
      </c>
      <c r="AW160" s="72">
        <v>101.371</v>
      </c>
      <c r="AX160" s="12">
        <v>168.286</v>
      </c>
      <c r="AY160" s="72">
        <v>2.173</v>
      </c>
      <c r="AZ160" s="72">
        <v>20.471</v>
      </c>
      <c r="BA160" s="12">
        <v>170.26</v>
      </c>
      <c r="BB160" s="72">
        <v>2.198</v>
      </c>
      <c r="BC160" s="72">
        <v>20.137</v>
      </c>
      <c r="BD160" s="12">
        <v>75.171000000000006</v>
      </c>
      <c r="BE160" s="72">
        <v>0.97099999999999997</v>
      </c>
      <c r="BF160" s="72">
        <v>30.914999999999999</v>
      </c>
      <c r="BG160" s="12">
        <v>245.43100000000001</v>
      </c>
      <c r="BH160" s="72">
        <v>3.169</v>
      </c>
      <c r="BI160" s="72">
        <v>16.302</v>
      </c>
      <c r="BJ160" s="12">
        <v>386.858</v>
      </c>
      <c r="BK160" s="72">
        <v>4.9950000000000001</v>
      </c>
      <c r="BL160" s="72">
        <v>12.348000000000001</v>
      </c>
      <c r="BM160" s="12">
        <v>336.096</v>
      </c>
      <c r="BN160" s="72">
        <v>4.34</v>
      </c>
      <c r="BO160" s="72">
        <v>14.073</v>
      </c>
      <c r="BP160" s="12">
        <v>722.95399999999995</v>
      </c>
      <c r="BQ160" s="72">
        <v>9.3350000000000009</v>
      </c>
      <c r="BR160" s="72">
        <v>6.923</v>
      </c>
      <c r="BS160" s="12">
        <v>1009.178</v>
      </c>
      <c r="BT160" s="72">
        <v>13.031000000000001</v>
      </c>
      <c r="BU160" s="72">
        <v>3.6040000000000001</v>
      </c>
      <c r="BV160" s="12">
        <v>7744.549</v>
      </c>
      <c r="BW160" s="72">
        <v>100</v>
      </c>
      <c r="BX160" s="72">
        <v>0.57399999999999995</v>
      </c>
      <c r="BY160" s="13"/>
      <c r="BZ160" s="13"/>
    </row>
    <row r="161" spans="1:78" ht="12.75" customHeight="1">
      <c r="A161" s="122" t="s">
        <v>44</v>
      </c>
      <c r="B161" s="71" t="s">
        <v>66</v>
      </c>
      <c r="C161" s="71" t="s">
        <v>24</v>
      </c>
      <c r="D161" s="34">
        <v>45170</v>
      </c>
      <c r="E161" s="12">
        <v>5476.4260000000004</v>
      </c>
      <c r="F161" s="72">
        <v>69.953999999999994</v>
      </c>
      <c r="G161" s="72">
        <v>0.95499999999999996</v>
      </c>
      <c r="H161" s="12">
        <v>123.98699999999999</v>
      </c>
      <c r="I161" s="72">
        <v>1.5840000000000001</v>
      </c>
      <c r="J161" s="72">
        <v>18.263999999999999</v>
      </c>
      <c r="K161" s="12">
        <v>161.709</v>
      </c>
      <c r="L161" s="72">
        <v>2.0659999999999998</v>
      </c>
      <c r="M161" s="72">
        <v>20.466999999999999</v>
      </c>
      <c r="N161" s="12">
        <v>285.69600000000003</v>
      </c>
      <c r="O161" s="72">
        <v>3.649</v>
      </c>
      <c r="P161" s="72">
        <v>14.273999999999999</v>
      </c>
      <c r="Q161" s="12">
        <v>24.187000000000001</v>
      </c>
      <c r="R161" s="72">
        <v>0.309</v>
      </c>
      <c r="S161" s="72">
        <v>44.563000000000002</v>
      </c>
      <c r="T161" s="12">
        <v>309.88299999999998</v>
      </c>
      <c r="U161" s="72">
        <v>3.9580000000000002</v>
      </c>
      <c r="V161" s="72">
        <v>13.228</v>
      </c>
      <c r="W161" s="12">
        <v>825.00099999999998</v>
      </c>
      <c r="X161" s="72">
        <v>10.538</v>
      </c>
      <c r="Y161" s="72">
        <v>5.8090000000000002</v>
      </c>
      <c r="Z161" s="12">
        <v>1134.885</v>
      </c>
      <c r="AA161" s="72">
        <v>14.497</v>
      </c>
      <c r="AB161" s="72">
        <v>2.4790000000000001</v>
      </c>
      <c r="AC161" s="12">
        <v>6611.31</v>
      </c>
      <c r="AD161" s="72">
        <v>84.45</v>
      </c>
      <c r="AE161" s="72">
        <v>0.58299999999999996</v>
      </c>
      <c r="AF161" s="12">
        <v>1.675</v>
      </c>
      <c r="AG161" s="72">
        <v>2.1000000000000001E-2</v>
      </c>
      <c r="AH161" s="72">
        <v>102.42</v>
      </c>
      <c r="AI161" s="12">
        <v>223.405</v>
      </c>
      <c r="AJ161" s="72">
        <v>2.8540000000000001</v>
      </c>
      <c r="AK161" s="72">
        <v>4.9889999999999999</v>
      </c>
      <c r="AL161" s="12">
        <v>225.07900000000001</v>
      </c>
      <c r="AM161" s="72">
        <v>2.875</v>
      </c>
      <c r="AN161" s="72">
        <v>4.9640000000000004</v>
      </c>
      <c r="AO161" s="12">
        <v>6836.39</v>
      </c>
      <c r="AP161" s="72">
        <v>87.325000000000003</v>
      </c>
      <c r="AQ161" s="72">
        <v>0.57099999999999995</v>
      </c>
      <c r="AR161" s="12">
        <v>31.61</v>
      </c>
      <c r="AS161" s="72">
        <v>0.40400000000000003</v>
      </c>
      <c r="AT161" s="72">
        <v>39.597000000000001</v>
      </c>
      <c r="AU161" s="12">
        <v>14.518000000000001</v>
      </c>
      <c r="AV161" s="72">
        <v>0.185</v>
      </c>
      <c r="AW161" s="72">
        <v>55.671999999999997</v>
      </c>
      <c r="AX161" s="12">
        <v>185.143</v>
      </c>
      <c r="AY161" s="72">
        <v>2.3650000000000002</v>
      </c>
      <c r="AZ161" s="72">
        <v>13.706</v>
      </c>
      <c r="BA161" s="12">
        <v>199.661</v>
      </c>
      <c r="BB161" s="72">
        <v>2.5499999999999998</v>
      </c>
      <c r="BC161" s="72">
        <v>12.696</v>
      </c>
      <c r="BD161" s="12">
        <v>92.394999999999996</v>
      </c>
      <c r="BE161" s="72">
        <v>1.18</v>
      </c>
      <c r="BF161" s="72">
        <v>29.506</v>
      </c>
      <c r="BG161" s="12">
        <v>292.05599999999998</v>
      </c>
      <c r="BH161" s="72">
        <v>3.7309999999999999</v>
      </c>
      <c r="BI161" s="72">
        <v>10.673</v>
      </c>
      <c r="BJ161" s="12">
        <v>413.23</v>
      </c>
      <c r="BK161" s="72">
        <v>5.2779999999999996</v>
      </c>
      <c r="BL161" s="72">
        <v>11.542</v>
      </c>
      <c r="BM161" s="12">
        <v>255.363</v>
      </c>
      <c r="BN161" s="72">
        <v>3.262</v>
      </c>
      <c r="BO161" s="72">
        <v>13.637</v>
      </c>
      <c r="BP161" s="12">
        <v>668.59299999999996</v>
      </c>
      <c r="BQ161" s="72">
        <v>8.5399999999999991</v>
      </c>
      <c r="BR161" s="72">
        <v>7.2779999999999996</v>
      </c>
      <c r="BS161" s="12">
        <v>992.25900000000001</v>
      </c>
      <c r="BT161" s="72">
        <v>12.675000000000001</v>
      </c>
      <c r="BU161" s="72">
        <v>3.9889999999999999</v>
      </c>
      <c r="BV161" s="12">
        <v>7828.6490000000003</v>
      </c>
      <c r="BW161" s="72">
        <v>100</v>
      </c>
      <c r="BX161" s="72">
        <v>0.59299999999999997</v>
      </c>
      <c r="BY161" s="13"/>
      <c r="BZ161" s="13"/>
    </row>
    <row r="162" spans="1:78" ht="12.75" customHeight="1">
      <c r="A162" s="122" t="s">
        <v>44</v>
      </c>
      <c r="B162" s="71" t="s">
        <v>66</v>
      </c>
      <c r="C162" s="71" t="s">
        <v>24</v>
      </c>
      <c r="D162" s="34">
        <v>45261</v>
      </c>
      <c r="E162" s="12">
        <v>5549.2120000000004</v>
      </c>
      <c r="F162" s="72">
        <v>69.787999999999997</v>
      </c>
      <c r="G162" s="72">
        <v>0.69</v>
      </c>
      <c r="H162" s="12">
        <v>115.613</v>
      </c>
      <c r="I162" s="72">
        <v>1.454</v>
      </c>
      <c r="J162" s="72">
        <v>23.202999999999999</v>
      </c>
      <c r="K162" s="12">
        <v>127.952</v>
      </c>
      <c r="L162" s="72">
        <v>1.609</v>
      </c>
      <c r="M162" s="72">
        <v>27.582000000000001</v>
      </c>
      <c r="N162" s="12">
        <v>243.565</v>
      </c>
      <c r="O162" s="72">
        <v>3.0630000000000002</v>
      </c>
      <c r="P162" s="72">
        <v>15.257</v>
      </c>
      <c r="Q162" s="12">
        <v>21.591999999999999</v>
      </c>
      <c r="R162" s="72">
        <v>0.27200000000000002</v>
      </c>
      <c r="S162" s="72">
        <v>45.901000000000003</v>
      </c>
      <c r="T162" s="12">
        <v>265.15699999999998</v>
      </c>
      <c r="U162" s="72">
        <v>3.335</v>
      </c>
      <c r="V162" s="72">
        <v>13.555999999999999</v>
      </c>
      <c r="W162" s="12">
        <v>869.73500000000001</v>
      </c>
      <c r="X162" s="72">
        <v>10.938000000000001</v>
      </c>
      <c r="Y162" s="72">
        <v>5.1349999999999998</v>
      </c>
      <c r="Z162" s="12">
        <v>1134.8920000000001</v>
      </c>
      <c r="AA162" s="72">
        <v>14.273</v>
      </c>
      <c r="AB162" s="72">
        <v>1.93</v>
      </c>
      <c r="AC162" s="12">
        <v>6684.1040000000003</v>
      </c>
      <c r="AD162" s="72">
        <v>84.061000000000007</v>
      </c>
      <c r="AE162" s="72">
        <v>0.54800000000000004</v>
      </c>
      <c r="AF162" s="12">
        <v>19.716999999999999</v>
      </c>
      <c r="AG162" s="72">
        <v>0.248</v>
      </c>
      <c r="AH162" s="72">
        <v>68.072999999999993</v>
      </c>
      <c r="AI162" s="12">
        <v>212.964</v>
      </c>
      <c r="AJ162" s="72">
        <v>2.6779999999999999</v>
      </c>
      <c r="AK162" s="72">
        <v>7.3529999999999998</v>
      </c>
      <c r="AL162" s="12">
        <v>232.68100000000001</v>
      </c>
      <c r="AM162" s="72">
        <v>2.9260000000000002</v>
      </c>
      <c r="AN162" s="72">
        <v>4.5090000000000003</v>
      </c>
      <c r="AO162" s="12">
        <v>6916.7849999999999</v>
      </c>
      <c r="AP162" s="72">
        <v>86.986999999999995</v>
      </c>
      <c r="AQ162" s="72">
        <v>0.55500000000000005</v>
      </c>
      <c r="AR162" s="12">
        <v>64.826999999999998</v>
      </c>
      <c r="AS162" s="72">
        <v>0.81499999999999995</v>
      </c>
      <c r="AT162" s="72">
        <v>33.75</v>
      </c>
      <c r="AU162" s="12">
        <v>44.478999999999999</v>
      </c>
      <c r="AV162" s="72">
        <v>0.55900000000000005</v>
      </c>
      <c r="AW162" s="72">
        <v>44.3</v>
      </c>
      <c r="AX162" s="12">
        <v>114.46899999999999</v>
      </c>
      <c r="AY162" s="72">
        <v>1.44</v>
      </c>
      <c r="AZ162" s="72">
        <v>26.786999999999999</v>
      </c>
      <c r="BA162" s="12">
        <v>158.94800000000001</v>
      </c>
      <c r="BB162" s="72">
        <v>1.9990000000000001</v>
      </c>
      <c r="BC162" s="72">
        <v>19.475999999999999</v>
      </c>
      <c r="BD162" s="12">
        <v>50.808</v>
      </c>
      <c r="BE162" s="72">
        <v>0.63900000000000001</v>
      </c>
      <c r="BF162" s="72">
        <v>34.104999999999997</v>
      </c>
      <c r="BG162" s="12">
        <v>209.756</v>
      </c>
      <c r="BH162" s="72">
        <v>2.6379999999999999</v>
      </c>
      <c r="BI162" s="72">
        <v>16.297999999999998</v>
      </c>
      <c r="BJ162" s="12">
        <v>460.339</v>
      </c>
      <c r="BK162" s="72">
        <v>5.7889999999999997</v>
      </c>
      <c r="BL162" s="72">
        <v>11.888999999999999</v>
      </c>
      <c r="BM162" s="12">
        <v>299.803</v>
      </c>
      <c r="BN162" s="72">
        <v>3.77</v>
      </c>
      <c r="BO162" s="72">
        <v>11.468</v>
      </c>
      <c r="BP162" s="12">
        <v>760.14200000000005</v>
      </c>
      <c r="BQ162" s="72">
        <v>9.56</v>
      </c>
      <c r="BR162" s="72">
        <v>5.6040000000000001</v>
      </c>
      <c r="BS162" s="12">
        <v>1034.7249999999999</v>
      </c>
      <c r="BT162" s="72">
        <v>13.013</v>
      </c>
      <c r="BU162" s="72">
        <v>3.2770000000000001</v>
      </c>
      <c r="BV162" s="12">
        <v>7951.51</v>
      </c>
      <c r="BW162" s="72">
        <v>100</v>
      </c>
      <c r="BX162" s="72">
        <v>0.57499999999999996</v>
      </c>
      <c r="BY162" s="13"/>
      <c r="BZ162" s="13"/>
    </row>
    <row r="163" spans="1:78" ht="12.75" customHeight="1">
      <c r="A163" s="122" t="s">
        <v>44</v>
      </c>
      <c r="B163" s="71" t="s">
        <v>66</v>
      </c>
      <c r="C163" s="71" t="s">
        <v>24</v>
      </c>
      <c r="D163" s="34">
        <v>45352</v>
      </c>
      <c r="E163" s="12">
        <v>5524.5230000000001</v>
      </c>
      <c r="F163" s="72">
        <v>69.277000000000001</v>
      </c>
      <c r="G163" s="72">
        <v>0.68</v>
      </c>
      <c r="H163" s="12">
        <v>143.114</v>
      </c>
      <c r="I163" s="72">
        <v>1.7949999999999999</v>
      </c>
      <c r="J163" s="72">
        <v>22.681000000000001</v>
      </c>
      <c r="K163" s="12">
        <v>179.61</v>
      </c>
      <c r="L163" s="72">
        <v>2.2519999999999998</v>
      </c>
      <c r="M163" s="72">
        <v>18.751999999999999</v>
      </c>
      <c r="N163" s="12">
        <v>322.72399999999999</v>
      </c>
      <c r="O163" s="72">
        <v>4.0469999999999997</v>
      </c>
      <c r="P163" s="72">
        <v>12.695</v>
      </c>
      <c r="Q163" s="12">
        <v>29.289000000000001</v>
      </c>
      <c r="R163" s="72">
        <v>0.36699999999999999</v>
      </c>
      <c r="S163" s="72">
        <v>52.518999999999998</v>
      </c>
      <c r="T163" s="12">
        <v>352.01299999999998</v>
      </c>
      <c r="U163" s="72">
        <v>4.4139999999999997</v>
      </c>
      <c r="V163" s="72">
        <v>11.262</v>
      </c>
      <c r="W163" s="12">
        <v>750.44</v>
      </c>
      <c r="X163" s="72">
        <v>9.41</v>
      </c>
      <c r="Y163" s="72">
        <v>5.3460000000000001</v>
      </c>
      <c r="Z163" s="12">
        <v>1102.453</v>
      </c>
      <c r="AA163" s="72">
        <v>13.824999999999999</v>
      </c>
      <c r="AB163" s="72">
        <v>1.9650000000000001</v>
      </c>
      <c r="AC163" s="12">
        <v>6626.9759999999997</v>
      </c>
      <c r="AD163" s="72">
        <v>83.102000000000004</v>
      </c>
      <c r="AE163" s="72">
        <v>0.56000000000000005</v>
      </c>
      <c r="AF163" s="12">
        <v>25.183</v>
      </c>
      <c r="AG163" s="72">
        <v>0.316</v>
      </c>
      <c r="AH163" s="72">
        <v>55.048999999999999</v>
      </c>
      <c r="AI163" s="12">
        <v>244.059</v>
      </c>
      <c r="AJ163" s="72">
        <v>3.06</v>
      </c>
      <c r="AK163" s="72">
        <v>8.6470000000000002</v>
      </c>
      <c r="AL163" s="12">
        <v>269.24200000000002</v>
      </c>
      <c r="AM163" s="72">
        <v>3.3759999999999999</v>
      </c>
      <c r="AN163" s="72">
        <v>4.2229999999999999</v>
      </c>
      <c r="AO163" s="12">
        <v>6896.2179999999998</v>
      </c>
      <c r="AP163" s="72">
        <v>86.477999999999994</v>
      </c>
      <c r="AQ163" s="72">
        <v>0.50900000000000001</v>
      </c>
      <c r="AR163" s="12">
        <v>55.515999999999998</v>
      </c>
      <c r="AS163" s="72">
        <v>0.69599999999999995</v>
      </c>
      <c r="AT163" s="72">
        <v>25.062000000000001</v>
      </c>
      <c r="AU163" s="12">
        <v>26.885999999999999</v>
      </c>
      <c r="AV163" s="72">
        <v>0.33700000000000002</v>
      </c>
      <c r="AW163" s="72">
        <v>66.075999999999993</v>
      </c>
      <c r="AX163" s="12">
        <v>155.251</v>
      </c>
      <c r="AY163" s="72">
        <v>1.9470000000000001</v>
      </c>
      <c r="AZ163" s="72">
        <v>26.43</v>
      </c>
      <c r="BA163" s="12">
        <v>182.137</v>
      </c>
      <c r="BB163" s="72">
        <v>2.2839999999999998</v>
      </c>
      <c r="BC163" s="72">
        <v>24.241</v>
      </c>
      <c r="BD163" s="12">
        <v>59.283999999999999</v>
      </c>
      <c r="BE163" s="72">
        <v>0.74299999999999999</v>
      </c>
      <c r="BF163" s="72">
        <v>43.009</v>
      </c>
      <c r="BG163" s="12">
        <v>241.42</v>
      </c>
      <c r="BH163" s="72">
        <v>3.0270000000000001</v>
      </c>
      <c r="BI163" s="72">
        <v>14.945</v>
      </c>
      <c r="BJ163" s="12">
        <v>474.85700000000003</v>
      </c>
      <c r="BK163" s="72">
        <v>5.9550000000000001</v>
      </c>
      <c r="BL163" s="72">
        <v>10.013999999999999</v>
      </c>
      <c r="BM163" s="12">
        <v>306.51</v>
      </c>
      <c r="BN163" s="72">
        <v>3.8439999999999999</v>
      </c>
      <c r="BO163" s="72">
        <v>9.8339999999999996</v>
      </c>
      <c r="BP163" s="12">
        <v>781.36699999999996</v>
      </c>
      <c r="BQ163" s="72">
        <v>9.798</v>
      </c>
      <c r="BR163" s="72">
        <v>6.0209999999999999</v>
      </c>
      <c r="BS163" s="12">
        <v>1078.3040000000001</v>
      </c>
      <c r="BT163" s="72">
        <v>13.522</v>
      </c>
      <c r="BU163" s="72">
        <v>3.552</v>
      </c>
      <c r="BV163" s="12">
        <v>7974.5219999999999</v>
      </c>
      <c r="BW163" s="72">
        <v>100</v>
      </c>
      <c r="BX163" s="72">
        <v>0.55800000000000005</v>
      </c>
      <c r="BY163" s="13"/>
      <c r="BZ163" s="13"/>
    </row>
    <row r="164" spans="1:78" ht="12.75" customHeight="1">
      <c r="A164" s="122" t="s">
        <v>44</v>
      </c>
      <c r="B164" s="71" t="s">
        <v>66</v>
      </c>
      <c r="C164" s="71" t="s">
        <v>24</v>
      </c>
      <c r="D164" s="34">
        <v>45444</v>
      </c>
      <c r="E164" s="12">
        <v>5569.3620000000001</v>
      </c>
      <c r="F164" s="72">
        <v>70.11</v>
      </c>
      <c r="G164" s="72">
        <v>0.54400000000000004</v>
      </c>
      <c r="H164" s="12">
        <v>129.77099999999999</v>
      </c>
      <c r="I164" s="72">
        <v>1.6339999999999999</v>
      </c>
      <c r="J164" s="72">
        <v>31.574000000000002</v>
      </c>
      <c r="K164" s="12">
        <v>154.22800000000001</v>
      </c>
      <c r="L164" s="72">
        <v>1.9410000000000001</v>
      </c>
      <c r="M164" s="72">
        <v>19.210999999999999</v>
      </c>
      <c r="N164" s="12">
        <v>283.99900000000002</v>
      </c>
      <c r="O164" s="72">
        <v>3.5750000000000002</v>
      </c>
      <c r="P164" s="72">
        <v>13.872</v>
      </c>
      <c r="Q164" s="12">
        <v>28.779</v>
      </c>
      <c r="R164" s="72">
        <v>0.36199999999999999</v>
      </c>
      <c r="S164" s="72">
        <v>34.787999999999997</v>
      </c>
      <c r="T164" s="12">
        <v>312.77699999999999</v>
      </c>
      <c r="U164" s="72">
        <v>3.9369999999999998</v>
      </c>
      <c r="V164" s="72">
        <v>13.417</v>
      </c>
      <c r="W164" s="12">
        <v>832.76199999999994</v>
      </c>
      <c r="X164" s="72">
        <v>10.483000000000001</v>
      </c>
      <c r="Y164" s="72">
        <v>4.3630000000000004</v>
      </c>
      <c r="Z164" s="12">
        <v>1145.539</v>
      </c>
      <c r="AA164" s="72">
        <v>14.420999999999999</v>
      </c>
      <c r="AB164" s="72">
        <v>3.016</v>
      </c>
      <c r="AC164" s="12">
        <v>6714.9009999999998</v>
      </c>
      <c r="AD164" s="72">
        <v>84.53</v>
      </c>
      <c r="AE164" s="72">
        <v>0.51</v>
      </c>
      <c r="AF164" s="12">
        <v>19.521000000000001</v>
      </c>
      <c r="AG164" s="72">
        <v>0.246</v>
      </c>
      <c r="AH164" s="72">
        <v>74.340999999999994</v>
      </c>
      <c r="AI164" s="12">
        <v>252.25899999999999</v>
      </c>
      <c r="AJ164" s="72">
        <v>3.1760000000000002</v>
      </c>
      <c r="AK164" s="72">
        <v>7.4409999999999998</v>
      </c>
      <c r="AL164" s="12">
        <v>271.77999999999997</v>
      </c>
      <c r="AM164" s="72">
        <v>3.4209999999999998</v>
      </c>
      <c r="AN164" s="72">
        <v>3.6120000000000001</v>
      </c>
      <c r="AO164" s="12">
        <v>6986.6809999999996</v>
      </c>
      <c r="AP164" s="72">
        <v>87.950999999999993</v>
      </c>
      <c r="AQ164" s="72">
        <v>0.505</v>
      </c>
      <c r="AR164" s="12">
        <v>31.164000000000001</v>
      </c>
      <c r="AS164" s="72">
        <v>0.39200000000000002</v>
      </c>
      <c r="AT164" s="72">
        <v>35.454000000000001</v>
      </c>
      <c r="AU164" s="12">
        <v>16.625</v>
      </c>
      <c r="AV164" s="72">
        <v>0.20899999999999999</v>
      </c>
      <c r="AW164" s="72">
        <v>44.780999999999999</v>
      </c>
      <c r="AX164" s="12">
        <v>196.73599999999999</v>
      </c>
      <c r="AY164" s="72">
        <v>2.4769999999999999</v>
      </c>
      <c r="AZ164" s="72">
        <v>17.254000000000001</v>
      </c>
      <c r="BA164" s="12">
        <v>213.36099999999999</v>
      </c>
      <c r="BB164" s="72">
        <v>2.6859999999999999</v>
      </c>
      <c r="BC164" s="72">
        <v>15.331</v>
      </c>
      <c r="BD164" s="12">
        <v>50.238999999999997</v>
      </c>
      <c r="BE164" s="72">
        <v>0.63200000000000001</v>
      </c>
      <c r="BF164" s="72">
        <v>34.439</v>
      </c>
      <c r="BG164" s="12">
        <v>263.60000000000002</v>
      </c>
      <c r="BH164" s="72">
        <v>3.3180000000000001</v>
      </c>
      <c r="BI164" s="72">
        <v>14.749000000000001</v>
      </c>
      <c r="BJ164" s="12">
        <v>353.62400000000002</v>
      </c>
      <c r="BK164" s="72">
        <v>4.452</v>
      </c>
      <c r="BL164" s="72">
        <v>13.65</v>
      </c>
      <c r="BM164" s="12">
        <v>308.72000000000003</v>
      </c>
      <c r="BN164" s="72">
        <v>3.8860000000000001</v>
      </c>
      <c r="BO164" s="72">
        <v>12.005000000000001</v>
      </c>
      <c r="BP164" s="12">
        <v>662.34400000000005</v>
      </c>
      <c r="BQ164" s="72">
        <v>8.3379999999999992</v>
      </c>
      <c r="BR164" s="72">
        <v>8.2959999999999994</v>
      </c>
      <c r="BS164" s="12">
        <v>957.10799999999995</v>
      </c>
      <c r="BT164" s="72">
        <v>12.048999999999999</v>
      </c>
      <c r="BU164" s="72">
        <v>3.5339999999999998</v>
      </c>
      <c r="BV164" s="12">
        <v>7943.7889999999998</v>
      </c>
      <c r="BW164" s="72">
        <v>100</v>
      </c>
      <c r="BX164" s="72">
        <v>0.45700000000000002</v>
      </c>
      <c r="BY164" s="13"/>
      <c r="BZ164" s="13"/>
    </row>
    <row r="165" spans="1:78" ht="12.75" customHeight="1">
      <c r="A165" s="122" t="s">
        <v>44</v>
      </c>
      <c r="B165" s="71" t="s">
        <v>66</v>
      </c>
      <c r="C165" s="71" t="s">
        <v>24</v>
      </c>
      <c r="D165" s="34">
        <v>45536</v>
      </c>
      <c r="E165" s="12">
        <v>5509.3559999999998</v>
      </c>
      <c r="F165" s="72">
        <v>68.885000000000005</v>
      </c>
      <c r="G165" s="72">
        <v>0.82899999999999996</v>
      </c>
      <c r="H165" s="12">
        <v>102.547</v>
      </c>
      <c r="I165" s="72">
        <v>1.282</v>
      </c>
      <c r="J165" s="72">
        <v>27.795999999999999</v>
      </c>
      <c r="K165" s="12">
        <v>162.84100000000001</v>
      </c>
      <c r="L165" s="72">
        <v>2.036</v>
      </c>
      <c r="M165" s="72">
        <v>20.242000000000001</v>
      </c>
      <c r="N165" s="12">
        <v>265.38799999999998</v>
      </c>
      <c r="O165" s="72">
        <v>3.3180000000000001</v>
      </c>
      <c r="P165" s="72">
        <v>16.623999999999999</v>
      </c>
      <c r="Q165" s="12">
        <v>19.814</v>
      </c>
      <c r="R165" s="72">
        <v>0.248</v>
      </c>
      <c r="S165" s="72">
        <v>41.238999999999997</v>
      </c>
      <c r="T165" s="12">
        <v>285.202</v>
      </c>
      <c r="U165" s="72">
        <v>3.5659999999999998</v>
      </c>
      <c r="V165" s="72">
        <v>16.184999999999999</v>
      </c>
      <c r="W165" s="12">
        <v>923.71699999999998</v>
      </c>
      <c r="X165" s="72">
        <v>11.55</v>
      </c>
      <c r="Y165" s="72">
        <v>5.0469999999999997</v>
      </c>
      <c r="Z165" s="12">
        <v>1208.9190000000001</v>
      </c>
      <c r="AA165" s="72">
        <v>15.116</v>
      </c>
      <c r="AB165" s="72">
        <v>2.4620000000000002</v>
      </c>
      <c r="AC165" s="12">
        <v>6718.2749999999996</v>
      </c>
      <c r="AD165" s="72">
        <v>84.001000000000005</v>
      </c>
      <c r="AE165" s="72">
        <v>0.57499999999999996</v>
      </c>
      <c r="AF165" s="12">
        <v>6.7279999999999998</v>
      </c>
      <c r="AG165" s="72">
        <v>8.4000000000000005E-2</v>
      </c>
      <c r="AH165" s="72">
        <v>76.531999999999996</v>
      </c>
      <c r="AI165" s="12">
        <v>250.97399999999999</v>
      </c>
      <c r="AJ165" s="72">
        <v>3.1379999999999999</v>
      </c>
      <c r="AK165" s="72">
        <v>5.5810000000000004</v>
      </c>
      <c r="AL165" s="12">
        <v>257.70100000000002</v>
      </c>
      <c r="AM165" s="72">
        <v>3.222</v>
      </c>
      <c r="AN165" s="72">
        <v>4.7759999999999998</v>
      </c>
      <c r="AO165" s="12">
        <v>6975.9759999999997</v>
      </c>
      <c r="AP165" s="72">
        <v>87.222999999999999</v>
      </c>
      <c r="AQ165" s="72">
        <v>0.51400000000000001</v>
      </c>
      <c r="AR165" s="12">
        <v>41.948999999999998</v>
      </c>
      <c r="AS165" s="72">
        <v>0.52500000000000002</v>
      </c>
      <c r="AT165" s="72">
        <v>44.688000000000002</v>
      </c>
      <c r="AU165" s="12">
        <v>15.827999999999999</v>
      </c>
      <c r="AV165" s="72">
        <v>0.19800000000000001</v>
      </c>
      <c r="AW165" s="72">
        <v>59.039000000000001</v>
      </c>
      <c r="AX165" s="12">
        <v>202.88499999999999</v>
      </c>
      <c r="AY165" s="72">
        <v>2.5369999999999999</v>
      </c>
      <c r="AZ165" s="72">
        <v>17.472000000000001</v>
      </c>
      <c r="BA165" s="12">
        <v>218.714</v>
      </c>
      <c r="BB165" s="72">
        <v>2.7349999999999999</v>
      </c>
      <c r="BC165" s="72">
        <v>16.198</v>
      </c>
      <c r="BD165" s="12">
        <v>46.582000000000001</v>
      </c>
      <c r="BE165" s="72">
        <v>0.58199999999999996</v>
      </c>
      <c r="BF165" s="72">
        <v>44.506</v>
      </c>
      <c r="BG165" s="12">
        <v>265.29599999999999</v>
      </c>
      <c r="BH165" s="72">
        <v>3.3170000000000002</v>
      </c>
      <c r="BI165" s="72">
        <v>15.977</v>
      </c>
      <c r="BJ165" s="12">
        <v>383.90300000000002</v>
      </c>
      <c r="BK165" s="72">
        <v>4.8</v>
      </c>
      <c r="BL165" s="72">
        <v>11.504</v>
      </c>
      <c r="BM165" s="12">
        <v>330.73</v>
      </c>
      <c r="BN165" s="72">
        <v>4.1349999999999998</v>
      </c>
      <c r="BO165" s="72">
        <v>13.509</v>
      </c>
      <c r="BP165" s="12">
        <v>714.63300000000004</v>
      </c>
      <c r="BQ165" s="72">
        <v>8.9350000000000005</v>
      </c>
      <c r="BR165" s="72">
        <v>7.9429999999999996</v>
      </c>
      <c r="BS165" s="12">
        <v>1021.878</v>
      </c>
      <c r="BT165" s="72">
        <v>12.776999999999999</v>
      </c>
      <c r="BU165" s="72">
        <v>4.0880000000000001</v>
      </c>
      <c r="BV165" s="12">
        <v>7997.8549999999996</v>
      </c>
      <c r="BW165" s="72">
        <v>100</v>
      </c>
      <c r="BX165" s="72">
        <v>0.61799999999999999</v>
      </c>
      <c r="BY165" s="13"/>
      <c r="BZ165" s="13"/>
    </row>
    <row r="166" spans="1:78" ht="12.75" customHeight="1">
      <c r="A166" s="122" t="s">
        <v>44</v>
      </c>
      <c r="B166" s="71" t="s">
        <v>66</v>
      </c>
      <c r="C166" s="71" t="s">
        <v>24</v>
      </c>
      <c r="D166" s="34">
        <v>45627</v>
      </c>
      <c r="E166" s="12">
        <v>5595.8710000000001</v>
      </c>
      <c r="F166" s="72">
        <v>69.989000000000004</v>
      </c>
      <c r="G166" s="72">
        <v>0.75700000000000001</v>
      </c>
      <c r="H166" s="12">
        <v>124.24</v>
      </c>
      <c r="I166" s="72">
        <v>1.554</v>
      </c>
      <c r="J166" s="72">
        <v>24.815999999999999</v>
      </c>
      <c r="K166" s="12">
        <v>161.01400000000001</v>
      </c>
      <c r="L166" s="72">
        <v>2.0139999999999998</v>
      </c>
      <c r="M166" s="72">
        <v>17.722000000000001</v>
      </c>
      <c r="N166" s="12">
        <v>285.25299999999999</v>
      </c>
      <c r="O166" s="72">
        <v>3.5680000000000001</v>
      </c>
      <c r="P166" s="72">
        <v>15.353999999999999</v>
      </c>
      <c r="Q166" s="12">
        <v>37.94</v>
      </c>
      <c r="R166" s="72">
        <v>0.47499999999999998</v>
      </c>
      <c r="S166" s="72">
        <v>41.709000000000003</v>
      </c>
      <c r="T166" s="12">
        <v>323.19299999999998</v>
      </c>
      <c r="U166" s="72">
        <v>4.0419999999999998</v>
      </c>
      <c r="V166" s="72">
        <v>14.138</v>
      </c>
      <c r="W166" s="12">
        <v>841.10199999999998</v>
      </c>
      <c r="X166" s="72">
        <v>10.52</v>
      </c>
      <c r="Y166" s="72">
        <v>5.585</v>
      </c>
      <c r="Z166" s="12">
        <v>1164.2950000000001</v>
      </c>
      <c r="AA166" s="72">
        <v>14.561999999999999</v>
      </c>
      <c r="AB166" s="72">
        <v>3.1779999999999999</v>
      </c>
      <c r="AC166" s="12">
        <v>6760.1660000000002</v>
      </c>
      <c r="AD166" s="72">
        <v>84.551000000000002</v>
      </c>
      <c r="AE166" s="72">
        <v>0.59699999999999998</v>
      </c>
      <c r="AF166" s="12">
        <v>3.8740000000000001</v>
      </c>
      <c r="AG166" s="72">
        <v>4.8000000000000001E-2</v>
      </c>
      <c r="AH166" s="72">
        <v>89.200999999999993</v>
      </c>
      <c r="AI166" s="12">
        <v>243.797</v>
      </c>
      <c r="AJ166" s="72">
        <v>3.0489999999999999</v>
      </c>
      <c r="AK166" s="72">
        <v>3.165</v>
      </c>
      <c r="AL166" s="12">
        <v>247.67099999999999</v>
      </c>
      <c r="AM166" s="72">
        <v>3.0979999999999999</v>
      </c>
      <c r="AN166" s="72">
        <v>3.0609999999999999</v>
      </c>
      <c r="AO166" s="12">
        <v>7007.8379999999997</v>
      </c>
      <c r="AP166" s="72">
        <v>87.649000000000001</v>
      </c>
      <c r="AQ166" s="72">
        <v>0.55700000000000005</v>
      </c>
      <c r="AR166" s="12">
        <v>50.137</v>
      </c>
      <c r="AS166" s="72">
        <v>0.627</v>
      </c>
      <c r="AT166" s="72">
        <v>41.484999999999999</v>
      </c>
      <c r="AU166" s="12">
        <v>31.774999999999999</v>
      </c>
      <c r="AV166" s="72">
        <v>0.39700000000000002</v>
      </c>
      <c r="AW166" s="72">
        <v>46.146999999999998</v>
      </c>
      <c r="AX166" s="12">
        <v>158.559</v>
      </c>
      <c r="AY166" s="72">
        <v>1.9830000000000001</v>
      </c>
      <c r="AZ166" s="72">
        <v>19.606999999999999</v>
      </c>
      <c r="BA166" s="12">
        <v>190.33500000000001</v>
      </c>
      <c r="BB166" s="72">
        <v>2.3809999999999998</v>
      </c>
      <c r="BC166" s="72">
        <v>22.015999999999998</v>
      </c>
      <c r="BD166" s="12">
        <v>75.998999999999995</v>
      </c>
      <c r="BE166" s="72">
        <v>0.95099999999999996</v>
      </c>
      <c r="BF166" s="72">
        <v>46.954000000000001</v>
      </c>
      <c r="BG166" s="12">
        <v>266.334</v>
      </c>
      <c r="BH166" s="72">
        <v>3.331</v>
      </c>
      <c r="BI166" s="72">
        <v>20.959</v>
      </c>
      <c r="BJ166" s="12">
        <v>387.726</v>
      </c>
      <c r="BK166" s="72">
        <v>4.8490000000000002</v>
      </c>
      <c r="BL166" s="72">
        <v>14.090999999999999</v>
      </c>
      <c r="BM166" s="12">
        <v>283.339</v>
      </c>
      <c r="BN166" s="72">
        <v>3.544</v>
      </c>
      <c r="BO166" s="72">
        <v>13.28</v>
      </c>
      <c r="BP166" s="12">
        <v>671.06500000000005</v>
      </c>
      <c r="BQ166" s="72">
        <v>8.3930000000000007</v>
      </c>
      <c r="BR166" s="72">
        <v>10.602</v>
      </c>
      <c r="BS166" s="12">
        <v>987.53599999999994</v>
      </c>
      <c r="BT166" s="72">
        <v>12.351000000000001</v>
      </c>
      <c r="BU166" s="72">
        <v>3.4</v>
      </c>
      <c r="BV166" s="12">
        <v>7995.3739999999998</v>
      </c>
      <c r="BW166" s="72">
        <v>100</v>
      </c>
      <c r="BX166" s="72">
        <v>0.56399999999999995</v>
      </c>
      <c r="BY166" s="13"/>
      <c r="BZ166" s="13"/>
    </row>
    <row r="167" spans="1:78" ht="12.75" customHeight="1">
      <c r="A167" s="122" t="s">
        <v>44</v>
      </c>
      <c r="B167" s="71" t="s">
        <v>66</v>
      </c>
      <c r="C167" s="71" t="s">
        <v>24</v>
      </c>
      <c r="D167" s="34">
        <v>45717</v>
      </c>
      <c r="E167" s="12">
        <v>5555.915</v>
      </c>
      <c r="F167" s="72">
        <v>69.837000000000003</v>
      </c>
      <c r="G167" s="72">
        <v>0.96599999999999997</v>
      </c>
      <c r="H167" s="12">
        <v>116.22499999999999</v>
      </c>
      <c r="I167" s="72">
        <v>1.4610000000000001</v>
      </c>
      <c r="J167" s="72">
        <v>29.056999999999999</v>
      </c>
      <c r="K167" s="12">
        <v>98.421000000000006</v>
      </c>
      <c r="L167" s="72">
        <v>1.2370000000000001</v>
      </c>
      <c r="M167" s="72">
        <v>32.49</v>
      </c>
      <c r="N167" s="12">
        <v>214.64599999999999</v>
      </c>
      <c r="O167" s="72">
        <v>2.698</v>
      </c>
      <c r="P167" s="72">
        <v>18.024999999999999</v>
      </c>
      <c r="Q167" s="12">
        <v>12.651999999999999</v>
      </c>
      <c r="R167" s="72">
        <v>0.159</v>
      </c>
      <c r="S167" s="72">
        <v>61.250999999999998</v>
      </c>
      <c r="T167" s="12">
        <v>227.298</v>
      </c>
      <c r="U167" s="72">
        <v>2.8570000000000002</v>
      </c>
      <c r="V167" s="72">
        <v>17.312000000000001</v>
      </c>
      <c r="W167" s="12">
        <v>951.64700000000005</v>
      </c>
      <c r="X167" s="72">
        <v>11.962</v>
      </c>
      <c r="Y167" s="72">
        <v>4.1959999999999997</v>
      </c>
      <c r="Z167" s="12">
        <v>1178.9449999999999</v>
      </c>
      <c r="AA167" s="72">
        <v>14.819000000000001</v>
      </c>
      <c r="AB167" s="72">
        <v>2.4420000000000002</v>
      </c>
      <c r="AC167" s="12">
        <v>6734.86</v>
      </c>
      <c r="AD167" s="72">
        <v>84.656000000000006</v>
      </c>
      <c r="AE167" s="72">
        <v>0.82499999999999996</v>
      </c>
      <c r="AF167" s="12">
        <v>6.609</v>
      </c>
      <c r="AG167" s="72">
        <v>8.3000000000000004E-2</v>
      </c>
      <c r="AH167" s="72">
        <v>53.003999999999998</v>
      </c>
      <c r="AI167" s="12">
        <v>283.83</v>
      </c>
      <c r="AJ167" s="72">
        <v>3.5680000000000001</v>
      </c>
      <c r="AK167" s="72">
        <v>5.7380000000000004</v>
      </c>
      <c r="AL167" s="12">
        <v>290.43900000000002</v>
      </c>
      <c r="AM167" s="72">
        <v>3.6509999999999998</v>
      </c>
      <c r="AN167" s="72">
        <v>5.1180000000000003</v>
      </c>
      <c r="AO167" s="12">
        <v>7025.299</v>
      </c>
      <c r="AP167" s="72">
        <v>88.307000000000002</v>
      </c>
      <c r="AQ167" s="72">
        <v>0.73299999999999998</v>
      </c>
      <c r="AR167" s="12">
        <v>48.77</v>
      </c>
      <c r="AS167" s="72">
        <v>0.61299999999999999</v>
      </c>
      <c r="AT167" s="72">
        <v>31.454000000000001</v>
      </c>
      <c r="AU167" s="12">
        <v>56.140999999999998</v>
      </c>
      <c r="AV167" s="72">
        <v>0.70599999999999996</v>
      </c>
      <c r="AW167" s="72">
        <v>39.122</v>
      </c>
      <c r="AX167" s="12">
        <v>125.04900000000001</v>
      </c>
      <c r="AY167" s="72">
        <v>1.5720000000000001</v>
      </c>
      <c r="AZ167" s="72">
        <v>21.478000000000002</v>
      </c>
      <c r="BA167" s="12">
        <v>181.19</v>
      </c>
      <c r="BB167" s="72">
        <v>2.278</v>
      </c>
      <c r="BC167" s="72">
        <v>16.895</v>
      </c>
      <c r="BD167" s="12">
        <v>29.452000000000002</v>
      </c>
      <c r="BE167" s="72">
        <v>0.37</v>
      </c>
      <c r="BF167" s="72">
        <v>42.188000000000002</v>
      </c>
      <c r="BG167" s="12">
        <v>210.642</v>
      </c>
      <c r="BH167" s="72">
        <v>2.6480000000000001</v>
      </c>
      <c r="BI167" s="72">
        <v>13.815</v>
      </c>
      <c r="BJ167" s="12">
        <v>353.78800000000001</v>
      </c>
      <c r="BK167" s="72">
        <v>4.4470000000000001</v>
      </c>
      <c r="BL167" s="72">
        <v>12.712</v>
      </c>
      <c r="BM167" s="12">
        <v>317.07400000000001</v>
      </c>
      <c r="BN167" s="72">
        <v>3.9860000000000002</v>
      </c>
      <c r="BO167" s="72">
        <v>10.621</v>
      </c>
      <c r="BP167" s="12">
        <v>670.86300000000006</v>
      </c>
      <c r="BQ167" s="72">
        <v>8.4329999999999998</v>
      </c>
      <c r="BR167" s="72">
        <v>5.61</v>
      </c>
      <c r="BS167" s="12">
        <v>930.27499999999998</v>
      </c>
      <c r="BT167" s="72">
        <v>11.693</v>
      </c>
      <c r="BU167" s="72">
        <v>4.532</v>
      </c>
      <c r="BV167" s="12">
        <v>7955.5739999999996</v>
      </c>
      <c r="BW167" s="72">
        <v>100</v>
      </c>
      <c r="BX167" s="72">
        <v>0.73</v>
      </c>
      <c r="BY167" s="13"/>
      <c r="BZ167" s="13"/>
    </row>
    <row r="168" spans="1:78" ht="12.75" customHeight="1">
      <c r="A168" s="122" t="s">
        <v>44</v>
      </c>
      <c r="B168" s="71" t="s">
        <v>66</v>
      </c>
      <c r="C168" s="71" t="s">
        <v>24</v>
      </c>
      <c r="D168" s="34">
        <v>45809</v>
      </c>
      <c r="E168" s="12">
        <v>5608.7719999999999</v>
      </c>
      <c r="F168" s="72">
        <v>69.009</v>
      </c>
      <c r="G168" s="72">
        <v>0.72399999999999998</v>
      </c>
      <c r="H168" s="12">
        <v>138.16300000000001</v>
      </c>
      <c r="I168" s="72">
        <v>1.7</v>
      </c>
      <c r="J168" s="72">
        <v>20.12</v>
      </c>
      <c r="K168" s="12">
        <v>148.22499999999999</v>
      </c>
      <c r="L168" s="72">
        <v>1.8240000000000001</v>
      </c>
      <c r="M168" s="72">
        <v>22.809000000000001</v>
      </c>
      <c r="N168" s="12">
        <v>286.38799999999998</v>
      </c>
      <c r="O168" s="72">
        <v>3.524</v>
      </c>
      <c r="P168" s="72">
        <v>17.082999999999998</v>
      </c>
      <c r="Q168" s="12">
        <v>22.027999999999999</v>
      </c>
      <c r="R168" s="72">
        <v>0.27100000000000002</v>
      </c>
      <c r="S168" s="72">
        <v>92.132000000000005</v>
      </c>
      <c r="T168" s="12">
        <v>308.416</v>
      </c>
      <c r="U168" s="72">
        <v>3.7949999999999999</v>
      </c>
      <c r="V168" s="72">
        <v>18.888000000000002</v>
      </c>
      <c r="W168" s="12">
        <v>904.69299999999998</v>
      </c>
      <c r="X168" s="72">
        <v>11.131</v>
      </c>
      <c r="Y168" s="72">
        <v>6.351</v>
      </c>
      <c r="Z168" s="12">
        <v>1213.1089999999999</v>
      </c>
      <c r="AA168" s="72">
        <v>14.926</v>
      </c>
      <c r="AB168" s="72">
        <v>3.2730000000000001</v>
      </c>
      <c r="AC168" s="12">
        <v>6821.8810000000003</v>
      </c>
      <c r="AD168" s="72">
        <v>83.935000000000002</v>
      </c>
      <c r="AE168" s="72">
        <v>0.503</v>
      </c>
      <c r="AF168" s="12">
        <v>28.059000000000001</v>
      </c>
      <c r="AG168" s="72">
        <v>0.34499999999999997</v>
      </c>
      <c r="AH168" s="72">
        <v>53.09</v>
      </c>
      <c r="AI168" s="12">
        <v>256.2</v>
      </c>
      <c r="AJ168" s="72">
        <v>3.1520000000000001</v>
      </c>
      <c r="AK168" s="72">
        <v>5.9249999999999998</v>
      </c>
      <c r="AL168" s="12">
        <v>284.25900000000001</v>
      </c>
      <c r="AM168" s="72">
        <v>3.4969999999999999</v>
      </c>
      <c r="AN168" s="72">
        <v>3.91</v>
      </c>
      <c r="AO168" s="12">
        <v>7106.14</v>
      </c>
      <c r="AP168" s="72">
        <v>87.432000000000002</v>
      </c>
      <c r="AQ168" s="72">
        <v>0.47499999999999998</v>
      </c>
      <c r="AR168" s="12">
        <v>23.760999999999999</v>
      </c>
      <c r="AS168" s="72">
        <v>0.29199999999999998</v>
      </c>
      <c r="AT168" s="72">
        <v>50.865000000000002</v>
      </c>
      <c r="AU168" s="12">
        <v>42.063000000000002</v>
      </c>
      <c r="AV168" s="72">
        <v>0.51800000000000002</v>
      </c>
      <c r="AW168" s="72">
        <v>43.786000000000001</v>
      </c>
      <c r="AX168" s="12">
        <v>128.42699999999999</v>
      </c>
      <c r="AY168" s="72">
        <v>1.58</v>
      </c>
      <c r="AZ168" s="72">
        <v>21.763999999999999</v>
      </c>
      <c r="BA168" s="12">
        <v>170.49</v>
      </c>
      <c r="BB168" s="72">
        <v>2.0979999999999999</v>
      </c>
      <c r="BC168" s="72">
        <v>17.532</v>
      </c>
      <c r="BD168" s="12">
        <v>24.693999999999999</v>
      </c>
      <c r="BE168" s="72">
        <v>0.30399999999999999</v>
      </c>
      <c r="BF168" s="72">
        <v>45.151000000000003</v>
      </c>
      <c r="BG168" s="12">
        <v>195.184</v>
      </c>
      <c r="BH168" s="72">
        <v>2.4009999999999998</v>
      </c>
      <c r="BI168" s="72">
        <v>14.308999999999999</v>
      </c>
      <c r="BJ168" s="12">
        <v>452.815</v>
      </c>
      <c r="BK168" s="72">
        <v>5.5709999999999997</v>
      </c>
      <c r="BL168" s="72">
        <v>10.262</v>
      </c>
      <c r="BM168" s="12">
        <v>349.69499999999999</v>
      </c>
      <c r="BN168" s="72">
        <v>4.3029999999999999</v>
      </c>
      <c r="BO168" s="72">
        <v>14.365</v>
      </c>
      <c r="BP168" s="12">
        <v>802.51</v>
      </c>
      <c r="BQ168" s="72">
        <v>9.8740000000000006</v>
      </c>
      <c r="BR168" s="72">
        <v>5.5060000000000002</v>
      </c>
      <c r="BS168" s="12">
        <v>1021.454</v>
      </c>
      <c r="BT168" s="72">
        <v>12.568</v>
      </c>
      <c r="BU168" s="72">
        <v>3.6360000000000001</v>
      </c>
      <c r="BV168" s="12">
        <v>8127.5940000000001</v>
      </c>
      <c r="BW168" s="72">
        <v>100</v>
      </c>
      <c r="BX168" s="72">
        <v>0.56599999999999995</v>
      </c>
      <c r="BY168" s="13"/>
      <c r="BZ168" s="13"/>
    </row>
    <row r="169" spans="1:78" ht="12.75" customHeight="1">
      <c r="A169" s="122" t="s">
        <v>44</v>
      </c>
      <c r="B169" s="71" t="s">
        <v>66</v>
      </c>
      <c r="C169" s="71" t="s">
        <v>24</v>
      </c>
      <c r="D169" s="34">
        <v>45901</v>
      </c>
      <c r="E169" s="12">
        <v>5537.5780000000004</v>
      </c>
      <c r="F169" s="72">
        <v>68.563999999999993</v>
      </c>
      <c r="G169" s="72">
        <v>0.85799999999999998</v>
      </c>
      <c r="H169" s="12">
        <v>241.39</v>
      </c>
      <c r="I169" s="72">
        <v>2.9889999999999999</v>
      </c>
      <c r="J169" s="72">
        <v>19.707000000000001</v>
      </c>
      <c r="K169" s="12">
        <v>131.37200000000001</v>
      </c>
      <c r="L169" s="72">
        <v>1.627</v>
      </c>
      <c r="M169" s="72">
        <v>23.876000000000001</v>
      </c>
      <c r="N169" s="12">
        <v>372.762</v>
      </c>
      <c r="O169" s="72">
        <v>4.6150000000000002</v>
      </c>
      <c r="P169" s="72">
        <v>14.186999999999999</v>
      </c>
      <c r="Q169" s="12">
        <v>26.292999999999999</v>
      </c>
      <c r="R169" s="72">
        <v>0.32600000000000001</v>
      </c>
      <c r="S169" s="72">
        <v>52.843000000000004</v>
      </c>
      <c r="T169" s="12">
        <v>399.05500000000001</v>
      </c>
      <c r="U169" s="72">
        <v>4.9409999999999998</v>
      </c>
      <c r="V169" s="72">
        <v>13.994</v>
      </c>
      <c r="W169" s="12">
        <v>827.09799999999996</v>
      </c>
      <c r="X169" s="72">
        <v>10.241</v>
      </c>
      <c r="Y169" s="72">
        <v>8.3140000000000001</v>
      </c>
      <c r="Z169" s="12">
        <v>1226.153</v>
      </c>
      <c r="AA169" s="72">
        <v>15.182</v>
      </c>
      <c r="AB169" s="72">
        <v>2.8889999999999998</v>
      </c>
      <c r="AC169" s="12">
        <v>6763.7309999999998</v>
      </c>
      <c r="AD169" s="72">
        <v>83.745999999999995</v>
      </c>
      <c r="AE169" s="72">
        <v>0.60199999999999998</v>
      </c>
      <c r="AF169" s="12">
        <v>11.635999999999999</v>
      </c>
      <c r="AG169" s="72">
        <v>0.14399999999999999</v>
      </c>
      <c r="AH169" s="72">
        <v>54.652999999999999</v>
      </c>
      <c r="AI169" s="12">
        <v>275.98899999999998</v>
      </c>
      <c r="AJ169" s="72">
        <v>3.4169999999999998</v>
      </c>
      <c r="AK169" s="72">
        <v>4.8109999999999999</v>
      </c>
      <c r="AL169" s="12">
        <v>287.62400000000002</v>
      </c>
      <c r="AM169" s="72">
        <v>3.5609999999999999</v>
      </c>
      <c r="AN169" s="72">
        <v>4.1989999999999998</v>
      </c>
      <c r="AO169" s="12">
        <v>7051.3549999999996</v>
      </c>
      <c r="AP169" s="72">
        <v>87.307000000000002</v>
      </c>
      <c r="AQ169" s="72">
        <v>0.57999999999999996</v>
      </c>
      <c r="AR169" s="12">
        <v>60.276000000000003</v>
      </c>
      <c r="AS169" s="72">
        <v>0.746</v>
      </c>
      <c r="AT169" s="72">
        <v>38.781999999999996</v>
      </c>
      <c r="AU169" s="12">
        <v>28.734999999999999</v>
      </c>
      <c r="AV169" s="72">
        <v>0.35599999999999998</v>
      </c>
      <c r="AW169" s="72">
        <v>46.485999999999997</v>
      </c>
      <c r="AX169" s="12">
        <v>178.547</v>
      </c>
      <c r="AY169" s="72">
        <v>2.2109999999999999</v>
      </c>
      <c r="AZ169" s="72">
        <v>23.533999999999999</v>
      </c>
      <c r="BA169" s="12">
        <v>207.28200000000001</v>
      </c>
      <c r="BB169" s="72">
        <v>2.5659999999999998</v>
      </c>
      <c r="BC169" s="72">
        <v>21.611999999999998</v>
      </c>
      <c r="BD169" s="12">
        <v>66.608000000000004</v>
      </c>
      <c r="BE169" s="72">
        <v>0.82499999999999996</v>
      </c>
      <c r="BF169" s="72">
        <v>32.884999999999998</v>
      </c>
      <c r="BG169" s="12">
        <v>273.89</v>
      </c>
      <c r="BH169" s="72">
        <v>3.391</v>
      </c>
      <c r="BI169" s="72">
        <v>17.177</v>
      </c>
      <c r="BJ169" s="12">
        <v>401.20600000000002</v>
      </c>
      <c r="BK169" s="72">
        <v>4.968</v>
      </c>
      <c r="BL169" s="72">
        <v>12.57</v>
      </c>
      <c r="BM169" s="12">
        <v>289.80200000000002</v>
      </c>
      <c r="BN169" s="72">
        <v>3.5880000000000001</v>
      </c>
      <c r="BO169" s="72">
        <v>13.194000000000001</v>
      </c>
      <c r="BP169" s="12">
        <v>691.00800000000004</v>
      </c>
      <c r="BQ169" s="72">
        <v>8.5559999999999992</v>
      </c>
      <c r="BR169" s="72">
        <v>8.0640000000000001</v>
      </c>
      <c r="BS169" s="12">
        <v>1025.173</v>
      </c>
      <c r="BT169" s="72">
        <v>12.693</v>
      </c>
      <c r="BU169" s="72">
        <v>4.415</v>
      </c>
      <c r="BV169" s="12">
        <v>8076.5290000000005</v>
      </c>
      <c r="BW169" s="72">
        <v>100</v>
      </c>
      <c r="BX169" s="72">
        <v>0.71099999999999997</v>
      </c>
      <c r="BY169" s="13"/>
      <c r="BZ169" s="13"/>
    </row>
    <row r="170" spans="1:78" ht="12.75" customHeight="1">
      <c r="A170" s="122" t="s">
        <v>44</v>
      </c>
      <c r="B170" s="71" t="s">
        <v>66</v>
      </c>
      <c r="C170" s="71" t="s">
        <v>24</v>
      </c>
      <c r="D170" s="34">
        <v>45992</v>
      </c>
      <c r="E170" s="12">
        <v>5657.94</v>
      </c>
      <c r="F170" s="72">
        <v>68.983000000000004</v>
      </c>
      <c r="G170" s="72">
        <v>0.92800000000000005</v>
      </c>
      <c r="H170" s="12">
        <v>124.88200000000001</v>
      </c>
      <c r="I170" s="72">
        <v>1.5229999999999999</v>
      </c>
      <c r="J170" s="72">
        <v>25.811</v>
      </c>
      <c r="K170" s="12">
        <v>160.71700000000001</v>
      </c>
      <c r="L170" s="72">
        <v>1.96</v>
      </c>
      <c r="M170" s="72">
        <v>22.315000000000001</v>
      </c>
      <c r="N170" s="12">
        <v>285.59899999999999</v>
      </c>
      <c r="O170" s="72">
        <v>3.4820000000000002</v>
      </c>
      <c r="P170" s="72">
        <v>15.08</v>
      </c>
      <c r="Q170" s="12">
        <v>33.841000000000001</v>
      </c>
      <c r="R170" s="72">
        <v>0.41299999999999998</v>
      </c>
      <c r="S170" s="72">
        <v>55.226999999999997</v>
      </c>
      <c r="T170" s="12">
        <v>319.44</v>
      </c>
      <c r="U170" s="72">
        <v>3.895</v>
      </c>
      <c r="V170" s="72">
        <v>13.659000000000001</v>
      </c>
      <c r="W170" s="12">
        <v>881.65800000000002</v>
      </c>
      <c r="X170" s="72">
        <v>10.749000000000001</v>
      </c>
      <c r="Y170" s="72">
        <v>6.242</v>
      </c>
      <c r="Z170" s="12">
        <v>1201.0989999999999</v>
      </c>
      <c r="AA170" s="72">
        <v>14.644</v>
      </c>
      <c r="AB170" s="72">
        <v>3.1320000000000001</v>
      </c>
      <c r="AC170" s="12">
        <v>6859.0389999999998</v>
      </c>
      <c r="AD170" s="72">
        <v>83.626999999999995</v>
      </c>
      <c r="AE170" s="72">
        <v>0.81499999999999995</v>
      </c>
      <c r="AF170" s="12">
        <v>4.0990000000000002</v>
      </c>
      <c r="AG170" s="72">
        <v>0.05</v>
      </c>
      <c r="AH170" s="72">
        <v>93.977000000000004</v>
      </c>
      <c r="AI170" s="12">
        <v>254.79599999999999</v>
      </c>
      <c r="AJ170" s="72">
        <v>3.1070000000000002</v>
      </c>
      <c r="AK170" s="72">
        <v>4.1150000000000002</v>
      </c>
      <c r="AL170" s="12">
        <v>258.89499999999998</v>
      </c>
      <c r="AM170" s="72">
        <v>3.157</v>
      </c>
      <c r="AN170" s="72">
        <v>3.8769999999999998</v>
      </c>
      <c r="AO170" s="12">
        <v>7117.9340000000002</v>
      </c>
      <c r="AP170" s="72">
        <v>86.784000000000006</v>
      </c>
      <c r="AQ170" s="72">
        <v>0.70299999999999996</v>
      </c>
      <c r="AR170" s="12">
        <v>73.989999999999995</v>
      </c>
      <c r="AS170" s="72">
        <v>0.90200000000000002</v>
      </c>
      <c r="AT170" s="72">
        <v>50.59</v>
      </c>
      <c r="AU170" s="12">
        <v>22.757000000000001</v>
      </c>
      <c r="AV170" s="72">
        <v>0.27700000000000002</v>
      </c>
      <c r="AW170" s="72">
        <v>61.128999999999998</v>
      </c>
      <c r="AX170" s="12">
        <v>158.715</v>
      </c>
      <c r="AY170" s="72">
        <v>1.9350000000000001</v>
      </c>
      <c r="AZ170" s="72">
        <v>30.373000000000001</v>
      </c>
      <c r="BA170" s="12">
        <v>181.47200000000001</v>
      </c>
      <c r="BB170" s="72">
        <v>2.2130000000000001</v>
      </c>
      <c r="BC170" s="72">
        <v>25.344999999999999</v>
      </c>
      <c r="BD170" s="12">
        <v>26.797999999999998</v>
      </c>
      <c r="BE170" s="72">
        <v>0.32700000000000001</v>
      </c>
      <c r="BF170" s="72">
        <v>55.850999999999999</v>
      </c>
      <c r="BG170" s="12">
        <v>208.27</v>
      </c>
      <c r="BH170" s="72">
        <v>2.5390000000000001</v>
      </c>
      <c r="BI170" s="72">
        <v>21.93</v>
      </c>
      <c r="BJ170" s="12">
        <v>404.12299999999999</v>
      </c>
      <c r="BK170" s="72">
        <v>4.9269999999999996</v>
      </c>
      <c r="BL170" s="72">
        <v>13.254</v>
      </c>
      <c r="BM170" s="12">
        <v>397.608</v>
      </c>
      <c r="BN170" s="72">
        <v>4.8479999999999999</v>
      </c>
      <c r="BO170" s="72">
        <v>11.285</v>
      </c>
      <c r="BP170" s="12">
        <v>801.73099999999999</v>
      </c>
      <c r="BQ170" s="72">
        <v>9.7750000000000004</v>
      </c>
      <c r="BR170" s="72">
        <v>8.2449999999999992</v>
      </c>
      <c r="BS170" s="12">
        <v>1083.991</v>
      </c>
      <c r="BT170" s="72">
        <v>13.215999999999999</v>
      </c>
      <c r="BU170" s="72">
        <v>4.3380000000000001</v>
      </c>
      <c r="BV170" s="12">
        <v>8201.9249999999993</v>
      </c>
      <c r="BW170" s="72">
        <v>100</v>
      </c>
      <c r="BX170" s="72">
        <v>0.80700000000000005</v>
      </c>
      <c r="BY170" s="13"/>
      <c r="BZ170" s="13"/>
    </row>
    <row r="171" spans="1:78" ht="12.75" customHeight="1">
      <c r="A171" s="122" t="s">
        <v>44</v>
      </c>
      <c r="B171" s="71" t="s">
        <v>66</v>
      </c>
      <c r="C171" s="71" t="s">
        <v>24</v>
      </c>
      <c r="D171" s="34">
        <v>46082</v>
      </c>
      <c r="E171" s="12">
        <v>5696.7719999999999</v>
      </c>
      <c r="F171" s="72">
        <v>69.616</v>
      </c>
      <c r="G171" s="72">
        <v>0.91700000000000004</v>
      </c>
      <c r="H171" s="12">
        <v>194.458</v>
      </c>
      <c r="I171" s="72">
        <v>2.3759999999999999</v>
      </c>
      <c r="J171" s="72">
        <v>26.158000000000001</v>
      </c>
      <c r="K171" s="12">
        <v>121.86799999999999</v>
      </c>
      <c r="L171" s="72">
        <v>1.4890000000000001</v>
      </c>
      <c r="M171" s="72">
        <v>33.487000000000002</v>
      </c>
      <c r="N171" s="12">
        <v>316.32499999999999</v>
      </c>
      <c r="O171" s="72">
        <v>3.8660000000000001</v>
      </c>
      <c r="P171" s="72">
        <v>19.187000000000001</v>
      </c>
      <c r="Q171" s="12">
        <v>31.762</v>
      </c>
      <c r="R171" s="72">
        <v>0.38800000000000001</v>
      </c>
      <c r="S171" s="72">
        <v>62.195</v>
      </c>
      <c r="T171" s="12">
        <v>348.08699999999999</v>
      </c>
      <c r="U171" s="72">
        <v>4.2539999999999996</v>
      </c>
      <c r="V171" s="72">
        <v>16.292000000000002</v>
      </c>
      <c r="W171" s="12">
        <v>800.01</v>
      </c>
      <c r="X171" s="72">
        <v>9.7759999999999998</v>
      </c>
      <c r="Y171" s="72">
        <v>9.5289999999999999</v>
      </c>
      <c r="Z171" s="12">
        <v>1148.097</v>
      </c>
      <c r="AA171" s="72">
        <v>14.03</v>
      </c>
      <c r="AB171" s="72">
        <v>3.21</v>
      </c>
      <c r="AC171" s="12">
        <v>6844.87</v>
      </c>
      <c r="AD171" s="72">
        <v>83.646000000000001</v>
      </c>
      <c r="AE171" s="72">
        <v>0.745</v>
      </c>
      <c r="AF171" s="12">
        <v>3.5369999999999999</v>
      </c>
      <c r="AG171" s="72">
        <v>4.2999999999999997E-2</v>
      </c>
      <c r="AH171" s="72">
        <v>106.22199999999999</v>
      </c>
      <c r="AI171" s="12">
        <v>297.274</v>
      </c>
      <c r="AJ171" s="72">
        <v>3.633</v>
      </c>
      <c r="AK171" s="72">
        <v>4.9340000000000002</v>
      </c>
      <c r="AL171" s="12">
        <v>300.81099999999998</v>
      </c>
      <c r="AM171" s="72">
        <v>3.6760000000000002</v>
      </c>
      <c r="AN171" s="72">
        <v>4.6420000000000003</v>
      </c>
      <c r="AO171" s="12">
        <v>7145.68</v>
      </c>
      <c r="AP171" s="72">
        <v>87.322000000000003</v>
      </c>
      <c r="AQ171" s="72">
        <v>0.73099999999999998</v>
      </c>
      <c r="AR171" s="12">
        <v>66.849999999999994</v>
      </c>
      <c r="AS171" s="72">
        <v>0.81699999999999995</v>
      </c>
      <c r="AT171" s="72">
        <v>31.722000000000001</v>
      </c>
      <c r="AU171" s="12">
        <v>40.491999999999997</v>
      </c>
      <c r="AV171" s="72">
        <v>0.495</v>
      </c>
      <c r="AW171" s="72">
        <v>49.948999999999998</v>
      </c>
      <c r="AX171" s="12">
        <v>109.404</v>
      </c>
      <c r="AY171" s="72">
        <v>1.337</v>
      </c>
      <c r="AZ171" s="72">
        <v>28.408000000000001</v>
      </c>
      <c r="BA171" s="12">
        <v>149.89599999999999</v>
      </c>
      <c r="BB171" s="72">
        <v>1.8320000000000001</v>
      </c>
      <c r="BC171" s="72">
        <v>24.233000000000001</v>
      </c>
      <c r="BD171" s="12">
        <v>51.804000000000002</v>
      </c>
      <c r="BE171" s="72">
        <v>0.63300000000000001</v>
      </c>
      <c r="BF171" s="72">
        <v>30.364999999999998</v>
      </c>
      <c r="BG171" s="12">
        <v>201.7</v>
      </c>
      <c r="BH171" s="72">
        <v>2.4649999999999999</v>
      </c>
      <c r="BI171" s="72">
        <v>21.84</v>
      </c>
      <c r="BJ171" s="12">
        <v>389.5</v>
      </c>
      <c r="BK171" s="72">
        <v>4.76</v>
      </c>
      <c r="BL171" s="72">
        <v>11.484999999999999</v>
      </c>
      <c r="BM171" s="12">
        <v>379.39600000000002</v>
      </c>
      <c r="BN171" s="72">
        <v>4.6360000000000001</v>
      </c>
      <c r="BO171" s="72">
        <v>12.88</v>
      </c>
      <c r="BP171" s="12">
        <v>768.89599999999996</v>
      </c>
      <c r="BQ171" s="72">
        <v>9.3960000000000008</v>
      </c>
      <c r="BR171" s="72">
        <v>7.2149999999999999</v>
      </c>
      <c r="BS171" s="12">
        <v>1037.4459999999999</v>
      </c>
      <c r="BT171" s="72">
        <v>12.678000000000001</v>
      </c>
      <c r="BU171" s="72">
        <v>4.9850000000000003</v>
      </c>
      <c r="BV171" s="12">
        <v>8183.1260000000002</v>
      </c>
      <c r="BW171" s="72">
        <v>100</v>
      </c>
      <c r="BX171" s="72">
        <v>0.82699999999999996</v>
      </c>
      <c r="BY171" s="13"/>
      <c r="BZ171" s="13"/>
    </row>
    <row r="172" spans="1:78" ht="12.75" customHeight="1">
      <c r="A172" s="122" t="s">
        <v>44</v>
      </c>
      <c r="B172" s="71" t="s">
        <v>66</v>
      </c>
      <c r="C172" s="71" t="s">
        <v>24</v>
      </c>
      <c r="D172" s="34">
        <v>46174</v>
      </c>
      <c r="E172" s="12">
        <v>5714.0749999999998</v>
      </c>
      <c r="F172" s="72">
        <v>69.613</v>
      </c>
      <c r="G172" s="72">
        <v>0.61799999999999999</v>
      </c>
      <c r="H172" s="12">
        <v>158.71600000000001</v>
      </c>
      <c r="I172" s="72">
        <v>1.9339999999999999</v>
      </c>
      <c r="J172" s="72">
        <v>26.219000000000001</v>
      </c>
      <c r="K172" s="12">
        <v>109.303</v>
      </c>
      <c r="L172" s="72">
        <v>1.3320000000000001</v>
      </c>
      <c r="M172" s="72">
        <v>19.283000000000001</v>
      </c>
      <c r="N172" s="12">
        <v>268.01900000000001</v>
      </c>
      <c r="O172" s="72">
        <v>3.2650000000000001</v>
      </c>
      <c r="P172" s="72">
        <v>19.45</v>
      </c>
      <c r="Q172" s="12">
        <v>13.108000000000001</v>
      </c>
      <c r="R172" s="72">
        <v>0.16</v>
      </c>
      <c r="S172" s="72">
        <v>64.802999999999997</v>
      </c>
      <c r="T172" s="12">
        <v>281.12700000000001</v>
      </c>
      <c r="U172" s="72">
        <v>3.4249999999999998</v>
      </c>
      <c r="V172" s="72">
        <v>19.471</v>
      </c>
      <c r="W172" s="12">
        <v>943.75199999999995</v>
      </c>
      <c r="X172" s="72">
        <v>11.497999999999999</v>
      </c>
      <c r="Y172" s="72">
        <v>6.8570000000000002</v>
      </c>
      <c r="Z172" s="12">
        <v>1224.8789999999999</v>
      </c>
      <c r="AA172" s="72">
        <v>14.922000000000001</v>
      </c>
      <c r="AB172" s="72">
        <v>2.036</v>
      </c>
      <c r="AC172" s="12">
        <v>6938.9539999999997</v>
      </c>
      <c r="AD172" s="72">
        <v>84.536000000000001</v>
      </c>
      <c r="AE172" s="72">
        <v>0.48899999999999999</v>
      </c>
      <c r="AF172" s="12">
        <v>24.693000000000001</v>
      </c>
      <c r="AG172" s="72">
        <v>0.30099999999999999</v>
      </c>
      <c r="AH172" s="72">
        <v>65.444999999999993</v>
      </c>
      <c r="AI172" s="12">
        <v>260.63200000000001</v>
      </c>
      <c r="AJ172" s="72">
        <v>3.1749999999999998</v>
      </c>
      <c r="AK172" s="72">
        <v>8.0730000000000004</v>
      </c>
      <c r="AL172" s="12">
        <v>285.32499999999999</v>
      </c>
      <c r="AM172" s="72">
        <v>3.476</v>
      </c>
      <c r="AN172" s="72">
        <v>4.5519999999999996</v>
      </c>
      <c r="AO172" s="12">
        <v>7224.28</v>
      </c>
      <c r="AP172" s="72">
        <v>88.012</v>
      </c>
      <c r="AQ172" s="72">
        <v>0.49299999999999999</v>
      </c>
      <c r="AR172" s="12">
        <v>42.719000000000001</v>
      </c>
      <c r="AS172" s="72">
        <v>0.52</v>
      </c>
      <c r="AT172" s="72">
        <v>62.249000000000002</v>
      </c>
      <c r="AU172" s="12">
        <v>61.548999999999999</v>
      </c>
      <c r="AV172" s="72">
        <v>0.75</v>
      </c>
      <c r="AW172" s="72">
        <v>35.813000000000002</v>
      </c>
      <c r="AX172" s="12">
        <v>137.58699999999999</v>
      </c>
      <c r="AY172" s="72">
        <v>1.6759999999999999</v>
      </c>
      <c r="AZ172" s="72">
        <v>26.835999999999999</v>
      </c>
      <c r="BA172" s="12">
        <v>199.136</v>
      </c>
      <c r="BB172" s="72">
        <v>2.4260000000000002</v>
      </c>
      <c r="BC172" s="72">
        <v>20.373000000000001</v>
      </c>
      <c r="BD172" s="12">
        <v>68.790000000000006</v>
      </c>
      <c r="BE172" s="72">
        <v>0.83799999999999997</v>
      </c>
      <c r="BF172" s="72">
        <v>38.506</v>
      </c>
      <c r="BG172" s="12">
        <v>267.92599999999999</v>
      </c>
      <c r="BH172" s="72">
        <v>3.2639999999999998</v>
      </c>
      <c r="BI172" s="72">
        <v>14.180999999999999</v>
      </c>
      <c r="BJ172" s="12">
        <v>398.762</v>
      </c>
      <c r="BK172" s="72">
        <v>4.8579999999999997</v>
      </c>
      <c r="BL172" s="72">
        <v>9.6129999999999995</v>
      </c>
      <c r="BM172" s="12">
        <v>274.61200000000002</v>
      </c>
      <c r="BN172" s="72">
        <v>3.3460000000000001</v>
      </c>
      <c r="BO172" s="72">
        <v>13.925000000000001</v>
      </c>
      <c r="BP172" s="12">
        <v>673.37400000000002</v>
      </c>
      <c r="BQ172" s="72">
        <v>8.2040000000000006</v>
      </c>
      <c r="BR172" s="72">
        <v>8.4710000000000001</v>
      </c>
      <c r="BS172" s="12">
        <v>984.01900000000001</v>
      </c>
      <c r="BT172" s="72">
        <v>11.988</v>
      </c>
      <c r="BU172" s="72">
        <v>3.4689999999999999</v>
      </c>
      <c r="BV172" s="12">
        <v>8208.2990000000009</v>
      </c>
      <c r="BW172" s="72">
        <v>100</v>
      </c>
      <c r="BX172" s="72">
        <v>0.57599999999999996</v>
      </c>
      <c r="BY172" s="13"/>
      <c r="BZ172" s="13"/>
    </row>
    <row r="173" spans="1:78" ht="12.75" customHeight="1">
      <c r="A173" s="122" t="s">
        <v>44</v>
      </c>
      <c r="B173" s="71" t="s">
        <v>66</v>
      </c>
      <c r="C173" s="71" t="s">
        <v>25</v>
      </c>
      <c r="D173" s="34">
        <v>41883</v>
      </c>
      <c r="E173" s="12">
        <v>2648.2310000000002</v>
      </c>
      <c r="F173" s="72">
        <v>36.558</v>
      </c>
      <c r="G173" s="72">
        <v>1.456</v>
      </c>
      <c r="H173" s="12">
        <v>315.93700000000001</v>
      </c>
      <c r="I173" s="72">
        <v>4.3609999999999998</v>
      </c>
      <c r="J173" s="72">
        <v>13.166</v>
      </c>
      <c r="K173" s="12">
        <v>242.81299999999999</v>
      </c>
      <c r="L173" s="72">
        <v>3.3519999999999999</v>
      </c>
      <c r="M173" s="72">
        <v>16.966999999999999</v>
      </c>
      <c r="N173" s="12">
        <v>558.75</v>
      </c>
      <c r="O173" s="72">
        <v>7.7130000000000001</v>
      </c>
      <c r="P173" s="72">
        <v>10.622</v>
      </c>
      <c r="Q173" s="12">
        <v>55.125</v>
      </c>
      <c r="R173" s="72">
        <v>0.76100000000000001</v>
      </c>
      <c r="S173" s="72">
        <v>34.78</v>
      </c>
      <c r="T173" s="12">
        <v>613.875</v>
      </c>
      <c r="U173" s="72">
        <v>8.4740000000000002</v>
      </c>
      <c r="V173" s="72">
        <v>10.397</v>
      </c>
      <c r="W173" s="12">
        <v>1672.28</v>
      </c>
      <c r="X173" s="72">
        <v>23.085000000000001</v>
      </c>
      <c r="Y173" s="72">
        <v>4.5439999999999996</v>
      </c>
      <c r="Z173" s="12">
        <v>2286.1550000000002</v>
      </c>
      <c r="AA173" s="72">
        <v>31.559000000000001</v>
      </c>
      <c r="AB173" s="72">
        <v>1.619</v>
      </c>
      <c r="AC173" s="12">
        <v>4934.3860000000004</v>
      </c>
      <c r="AD173" s="72">
        <v>68.117000000000004</v>
      </c>
      <c r="AE173" s="72">
        <v>0.94599999999999995</v>
      </c>
      <c r="AF173" s="12">
        <v>15.585000000000001</v>
      </c>
      <c r="AG173" s="72">
        <v>0.215</v>
      </c>
      <c r="AH173" s="72">
        <v>69.936000000000007</v>
      </c>
      <c r="AI173" s="12">
        <v>284.55200000000002</v>
      </c>
      <c r="AJ173" s="72">
        <v>3.9279999999999999</v>
      </c>
      <c r="AK173" s="72">
        <v>4.3079999999999998</v>
      </c>
      <c r="AL173" s="12">
        <v>300.137</v>
      </c>
      <c r="AM173" s="72">
        <v>4.1429999999999998</v>
      </c>
      <c r="AN173" s="72">
        <v>2.77</v>
      </c>
      <c r="AO173" s="12">
        <v>5234.5240000000003</v>
      </c>
      <c r="AP173" s="72">
        <v>72.260000000000005</v>
      </c>
      <c r="AQ173" s="72">
        <v>0.91400000000000003</v>
      </c>
      <c r="AR173" s="12">
        <v>62.56</v>
      </c>
      <c r="AS173" s="72">
        <v>0.86399999999999999</v>
      </c>
      <c r="AT173" s="72">
        <v>36.384999999999998</v>
      </c>
      <c r="AU173" s="12">
        <v>7.6520000000000001</v>
      </c>
      <c r="AV173" s="72">
        <v>0.106</v>
      </c>
      <c r="AW173" s="72">
        <v>75.031000000000006</v>
      </c>
      <c r="AX173" s="12">
        <v>366.98099999999999</v>
      </c>
      <c r="AY173" s="72">
        <v>5.0659999999999998</v>
      </c>
      <c r="AZ173" s="72">
        <v>11.977</v>
      </c>
      <c r="BA173" s="12">
        <v>374.63299999999998</v>
      </c>
      <c r="BB173" s="72">
        <v>5.1719999999999997</v>
      </c>
      <c r="BC173" s="72">
        <v>11.512</v>
      </c>
      <c r="BD173" s="12">
        <v>228.262</v>
      </c>
      <c r="BE173" s="72">
        <v>3.1509999999999998</v>
      </c>
      <c r="BF173" s="72">
        <v>21.318000000000001</v>
      </c>
      <c r="BG173" s="12">
        <v>602.89499999999998</v>
      </c>
      <c r="BH173" s="72">
        <v>8.3230000000000004</v>
      </c>
      <c r="BI173" s="72">
        <v>9.8350000000000009</v>
      </c>
      <c r="BJ173" s="12">
        <v>1050.42</v>
      </c>
      <c r="BK173" s="72">
        <v>14.500999999999999</v>
      </c>
      <c r="BL173" s="72">
        <v>6.6289999999999996</v>
      </c>
      <c r="BM173" s="12">
        <v>293.58699999999999</v>
      </c>
      <c r="BN173" s="72">
        <v>4.0529999999999999</v>
      </c>
      <c r="BO173" s="72">
        <v>16.062999999999999</v>
      </c>
      <c r="BP173" s="12">
        <v>1344.0070000000001</v>
      </c>
      <c r="BQ173" s="72">
        <v>18.553000000000001</v>
      </c>
      <c r="BR173" s="72">
        <v>5.4489999999999998</v>
      </c>
      <c r="BS173" s="12">
        <v>2009.462</v>
      </c>
      <c r="BT173" s="72">
        <v>27.74</v>
      </c>
      <c r="BU173" s="72">
        <v>3.02</v>
      </c>
      <c r="BV173" s="12">
        <v>7243.9859999999999</v>
      </c>
      <c r="BW173" s="72">
        <v>100</v>
      </c>
      <c r="BX173" s="72">
        <v>1.0049999999999999</v>
      </c>
      <c r="BY173" s="13"/>
      <c r="BZ173" s="13"/>
    </row>
    <row r="174" spans="1:78" ht="12.75" customHeight="1">
      <c r="A174" s="122" t="s">
        <v>44</v>
      </c>
      <c r="B174" s="71" t="s">
        <v>66</v>
      </c>
      <c r="C174" s="71" t="s">
        <v>25</v>
      </c>
      <c r="D174" s="34">
        <v>41974</v>
      </c>
      <c r="E174" s="12">
        <v>2689.39</v>
      </c>
      <c r="F174" s="72">
        <v>37.234000000000002</v>
      </c>
      <c r="G174" s="72">
        <v>1.149</v>
      </c>
      <c r="H174" s="12">
        <v>322.51100000000002</v>
      </c>
      <c r="I174" s="72">
        <v>4.4649999999999999</v>
      </c>
      <c r="J174" s="72">
        <v>15.154</v>
      </c>
      <c r="K174" s="12">
        <v>234.52099999999999</v>
      </c>
      <c r="L174" s="72">
        <v>3.2469999999999999</v>
      </c>
      <c r="M174" s="72">
        <v>16.818000000000001</v>
      </c>
      <c r="N174" s="12">
        <v>557.03200000000004</v>
      </c>
      <c r="O174" s="72">
        <v>7.7119999999999997</v>
      </c>
      <c r="P174" s="72">
        <v>8.5</v>
      </c>
      <c r="Q174" s="12">
        <v>22.527000000000001</v>
      </c>
      <c r="R174" s="72">
        <v>0.312</v>
      </c>
      <c r="S174" s="72">
        <v>39.521999999999998</v>
      </c>
      <c r="T174" s="12">
        <v>579.55899999999997</v>
      </c>
      <c r="U174" s="72">
        <v>8.0239999999999991</v>
      </c>
      <c r="V174" s="72">
        <v>8.49</v>
      </c>
      <c r="W174" s="12">
        <v>1668.2819999999999</v>
      </c>
      <c r="X174" s="72">
        <v>23.097000000000001</v>
      </c>
      <c r="Y174" s="72">
        <v>4.0469999999999997</v>
      </c>
      <c r="Z174" s="12">
        <v>2247.84</v>
      </c>
      <c r="AA174" s="72">
        <v>31.120999999999999</v>
      </c>
      <c r="AB174" s="72">
        <v>1.7190000000000001</v>
      </c>
      <c r="AC174" s="12">
        <v>4937.2309999999998</v>
      </c>
      <c r="AD174" s="72">
        <v>68.353999999999999</v>
      </c>
      <c r="AE174" s="72">
        <v>0.86599999999999999</v>
      </c>
      <c r="AF174" s="12">
        <v>6.7130000000000001</v>
      </c>
      <c r="AG174" s="72">
        <v>9.2999999999999999E-2</v>
      </c>
      <c r="AH174" s="72">
        <v>80.468000000000004</v>
      </c>
      <c r="AI174" s="12">
        <v>283.51</v>
      </c>
      <c r="AJ174" s="72">
        <v>3.9249999999999998</v>
      </c>
      <c r="AK174" s="72">
        <v>3.8519999999999999</v>
      </c>
      <c r="AL174" s="12">
        <v>290.22300000000001</v>
      </c>
      <c r="AM174" s="72">
        <v>4.0179999999999998</v>
      </c>
      <c r="AN174" s="72">
        <v>2.5990000000000002</v>
      </c>
      <c r="AO174" s="12">
        <v>5227.4530000000004</v>
      </c>
      <c r="AP174" s="72">
        <v>72.372</v>
      </c>
      <c r="AQ174" s="72">
        <v>0.79400000000000004</v>
      </c>
      <c r="AR174" s="12">
        <v>70.882999999999996</v>
      </c>
      <c r="AS174" s="72">
        <v>0.98099999999999998</v>
      </c>
      <c r="AT174" s="72">
        <v>44.4</v>
      </c>
      <c r="AU174" s="12">
        <v>31.42</v>
      </c>
      <c r="AV174" s="72">
        <v>0.435</v>
      </c>
      <c r="AW174" s="72">
        <v>56.351999999999997</v>
      </c>
      <c r="AX174" s="12">
        <v>374.71</v>
      </c>
      <c r="AY174" s="72">
        <v>5.1879999999999997</v>
      </c>
      <c r="AZ174" s="72">
        <v>15.941000000000001</v>
      </c>
      <c r="BA174" s="12">
        <v>406.13</v>
      </c>
      <c r="BB174" s="72">
        <v>5.6230000000000002</v>
      </c>
      <c r="BC174" s="72">
        <v>15.242000000000001</v>
      </c>
      <c r="BD174" s="12">
        <v>220.346</v>
      </c>
      <c r="BE174" s="72">
        <v>3.0510000000000002</v>
      </c>
      <c r="BF174" s="72">
        <v>17.98</v>
      </c>
      <c r="BG174" s="12">
        <v>626.476</v>
      </c>
      <c r="BH174" s="72">
        <v>8.673</v>
      </c>
      <c r="BI174" s="72">
        <v>10.932</v>
      </c>
      <c r="BJ174" s="12">
        <v>1078.5360000000001</v>
      </c>
      <c r="BK174" s="72">
        <v>14.932</v>
      </c>
      <c r="BL174" s="72">
        <v>6.2779999999999996</v>
      </c>
      <c r="BM174" s="12">
        <v>219.64599999999999</v>
      </c>
      <c r="BN174" s="72">
        <v>3.0409999999999999</v>
      </c>
      <c r="BO174" s="72">
        <v>18.338999999999999</v>
      </c>
      <c r="BP174" s="12">
        <v>1298.182</v>
      </c>
      <c r="BQ174" s="72">
        <v>17.972999999999999</v>
      </c>
      <c r="BR174" s="72">
        <v>5.1749999999999998</v>
      </c>
      <c r="BS174" s="12">
        <v>1995.5409999999999</v>
      </c>
      <c r="BT174" s="72">
        <v>27.628</v>
      </c>
      <c r="BU174" s="72">
        <v>3.0169999999999999</v>
      </c>
      <c r="BV174" s="12">
        <v>7222.9949999999999</v>
      </c>
      <c r="BW174" s="72">
        <v>100</v>
      </c>
      <c r="BX174" s="72">
        <v>0.872</v>
      </c>
      <c r="BY174" s="13"/>
      <c r="BZ174" s="13"/>
    </row>
    <row r="175" spans="1:78" ht="12.75" customHeight="1">
      <c r="A175" s="122" t="s">
        <v>44</v>
      </c>
      <c r="B175" s="71" t="s">
        <v>66</v>
      </c>
      <c r="C175" s="71" t="s">
        <v>25</v>
      </c>
      <c r="D175" s="34">
        <v>42064</v>
      </c>
      <c r="E175" s="12">
        <v>2661.5770000000002</v>
      </c>
      <c r="F175" s="72">
        <v>36.558999999999997</v>
      </c>
      <c r="G175" s="72">
        <v>1.5669999999999999</v>
      </c>
      <c r="H175" s="12">
        <v>311.85199999999998</v>
      </c>
      <c r="I175" s="72">
        <v>4.2839999999999998</v>
      </c>
      <c r="J175" s="72">
        <v>16.443000000000001</v>
      </c>
      <c r="K175" s="12">
        <v>214.21799999999999</v>
      </c>
      <c r="L175" s="72">
        <v>2.9420000000000002</v>
      </c>
      <c r="M175" s="72">
        <v>15.34</v>
      </c>
      <c r="N175" s="12">
        <v>526.07000000000005</v>
      </c>
      <c r="O175" s="72">
        <v>7.226</v>
      </c>
      <c r="P175" s="72">
        <v>10.959</v>
      </c>
      <c r="Q175" s="12">
        <v>65.274000000000001</v>
      </c>
      <c r="R175" s="72">
        <v>0.89700000000000002</v>
      </c>
      <c r="S175" s="72">
        <v>53.511000000000003</v>
      </c>
      <c r="T175" s="12">
        <v>591.34400000000005</v>
      </c>
      <c r="U175" s="72">
        <v>8.1229999999999993</v>
      </c>
      <c r="V175" s="72">
        <v>11.143000000000001</v>
      </c>
      <c r="W175" s="12">
        <v>1723.058</v>
      </c>
      <c r="X175" s="72">
        <v>23.667999999999999</v>
      </c>
      <c r="Y175" s="72">
        <v>3.968</v>
      </c>
      <c r="Z175" s="12">
        <v>2314.402</v>
      </c>
      <c r="AA175" s="72">
        <v>31.79</v>
      </c>
      <c r="AB175" s="72">
        <v>1.2030000000000001</v>
      </c>
      <c r="AC175" s="12">
        <v>4975.9790000000003</v>
      </c>
      <c r="AD175" s="72">
        <v>68.349000000000004</v>
      </c>
      <c r="AE175" s="72">
        <v>0.624</v>
      </c>
      <c r="AF175" s="12">
        <v>52.874000000000002</v>
      </c>
      <c r="AG175" s="72">
        <v>0.72599999999999998</v>
      </c>
      <c r="AH175" s="72">
        <v>36.476999999999997</v>
      </c>
      <c r="AI175" s="12">
        <v>279.43200000000002</v>
      </c>
      <c r="AJ175" s="72">
        <v>3.8380000000000001</v>
      </c>
      <c r="AK175" s="72">
        <v>7.9889999999999999</v>
      </c>
      <c r="AL175" s="12">
        <v>332.30700000000002</v>
      </c>
      <c r="AM175" s="72">
        <v>4.5650000000000004</v>
      </c>
      <c r="AN175" s="72">
        <v>2.8460000000000001</v>
      </c>
      <c r="AO175" s="12">
        <v>5308.2860000000001</v>
      </c>
      <c r="AP175" s="72">
        <v>72.914000000000001</v>
      </c>
      <c r="AQ175" s="72">
        <v>0.60499999999999998</v>
      </c>
      <c r="AR175" s="12">
        <v>133.60300000000001</v>
      </c>
      <c r="AS175" s="72">
        <v>1.835</v>
      </c>
      <c r="AT175" s="72">
        <v>19.218</v>
      </c>
      <c r="AU175" s="12">
        <v>61.491</v>
      </c>
      <c r="AV175" s="72">
        <v>0.84499999999999997</v>
      </c>
      <c r="AW175" s="72">
        <v>44.823999999999998</v>
      </c>
      <c r="AX175" s="12">
        <v>304.39299999999997</v>
      </c>
      <c r="AY175" s="72">
        <v>4.181</v>
      </c>
      <c r="AZ175" s="72">
        <v>14.993</v>
      </c>
      <c r="BA175" s="12">
        <v>365.88499999999999</v>
      </c>
      <c r="BB175" s="72">
        <v>5.0259999999999998</v>
      </c>
      <c r="BC175" s="72">
        <v>14.76</v>
      </c>
      <c r="BD175" s="12">
        <v>175.20400000000001</v>
      </c>
      <c r="BE175" s="72">
        <v>2.407</v>
      </c>
      <c r="BF175" s="72">
        <v>17.155999999999999</v>
      </c>
      <c r="BG175" s="12">
        <v>541.08900000000006</v>
      </c>
      <c r="BH175" s="72">
        <v>7.4320000000000004</v>
      </c>
      <c r="BI175" s="72">
        <v>11.191000000000001</v>
      </c>
      <c r="BJ175" s="12">
        <v>1023.429</v>
      </c>
      <c r="BK175" s="72">
        <v>14.058</v>
      </c>
      <c r="BL175" s="72">
        <v>8.9580000000000002</v>
      </c>
      <c r="BM175" s="12">
        <v>273.82</v>
      </c>
      <c r="BN175" s="72">
        <v>3.7610000000000001</v>
      </c>
      <c r="BO175" s="72">
        <v>16.225000000000001</v>
      </c>
      <c r="BP175" s="12">
        <v>1297.249</v>
      </c>
      <c r="BQ175" s="72">
        <v>17.818999999999999</v>
      </c>
      <c r="BR175" s="72">
        <v>5.468</v>
      </c>
      <c r="BS175" s="12">
        <v>1971.94</v>
      </c>
      <c r="BT175" s="72">
        <v>27.085999999999999</v>
      </c>
      <c r="BU175" s="72">
        <v>2.9420000000000002</v>
      </c>
      <c r="BV175" s="12">
        <v>7280.2259999999997</v>
      </c>
      <c r="BW175" s="72">
        <v>100</v>
      </c>
      <c r="BX175" s="72">
        <v>0.93500000000000005</v>
      </c>
      <c r="BY175" s="13"/>
      <c r="BZ175" s="13"/>
    </row>
    <row r="176" spans="1:78" ht="12.75" customHeight="1">
      <c r="A176" s="122" t="s">
        <v>44</v>
      </c>
      <c r="B176" s="71" t="s">
        <v>66</v>
      </c>
      <c r="C176" s="71" t="s">
        <v>25</v>
      </c>
      <c r="D176" s="34">
        <v>42156</v>
      </c>
      <c r="E176" s="12">
        <v>2745</v>
      </c>
      <c r="F176" s="72">
        <v>37.31</v>
      </c>
      <c r="G176" s="72">
        <v>1.3939999999999999</v>
      </c>
      <c r="H176" s="12">
        <v>294.07600000000002</v>
      </c>
      <c r="I176" s="72">
        <v>3.9969999999999999</v>
      </c>
      <c r="J176" s="72">
        <v>11.77</v>
      </c>
      <c r="K176" s="12">
        <v>258.02199999999999</v>
      </c>
      <c r="L176" s="72">
        <v>3.5070000000000001</v>
      </c>
      <c r="M176" s="72">
        <v>11.654999999999999</v>
      </c>
      <c r="N176" s="12">
        <v>552.09799999999996</v>
      </c>
      <c r="O176" s="72">
        <v>7.5039999999999996</v>
      </c>
      <c r="P176" s="72">
        <v>7.2610000000000001</v>
      </c>
      <c r="Q176" s="12">
        <v>63.512</v>
      </c>
      <c r="R176" s="72">
        <v>0.86299999999999999</v>
      </c>
      <c r="S176" s="72">
        <v>45.469000000000001</v>
      </c>
      <c r="T176" s="12">
        <v>615.61</v>
      </c>
      <c r="U176" s="72">
        <v>8.3670000000000009</v>
      </c>
      <c r="V176" s="72">
        <v>7.4950000000000001</v>
      </c>
      <c r="W176" s="12">
        <v>1667.5239999999999</v>
      </c>
      <c r="X176" s="72">
        <v>22.664999999999999</v>
      </c>
      <c r="Y176" s="72">
        <v>2.8140000000000001</v>
      </c>
      <c r="Z176" s="12">
        <v>2283.1329999999998</v>
      </c>
      <c r="AA176" s="72">
        <v>31.032</v>
      </c>
      <c r="AB176" s="72">
        <v>1.694</v>
      </c>
      <c r="AC176" s="12">
        <v>5028.1329999999998</v>
      </c>
      <c r="AD176" s="72">
        <v>68.341999999999999</v>
      </c>
      <c r="AE176" s="72">
        <v>0.77900000000000003</v>
      </c>
      <c r="AF176" s="12">
        <v>0</v>
      </c>
      <c r="AG176" s="72">
        <v>0</v>
      </c>
      <c r="AH176" s="72">
        <v>0</v>
      </c>
      <c r="AI176" s="12">
        <v>304.41300000000001</v>
      </c>
      <c r="AJ176" s="72">
        <v>4.1379999999999999</v>
      </c>
      <c r="AK176" s="72">
        <v>3.1419999999999999</v>
      </c>
      <c r="AL176" s="12">
        <v>304.41300000000001</v>
      </c>
      <c r="AM176" s="72">
        <v>4.1379999999999999</v>
      </c>
      <c r="AN176" s="72">
        <v>3.1419999999999999</v>
      </c>
      <c r="AO176" s="12">
        <v>5332.5460000000003</v>
      </c>
      <c r="AP176" s="72">
        <v>72.478999999999999</v>
      </c>
      <c r="AQ176" s="72">
        <v>0.68500000000000005</v>
      </c>
      <c r="AR176" s="12">
        <v>103.749</v>
      </c>
      <c r="AS176" s="72">
        <v>1.41</v>
      </c>
      <c r="AT176" s="72">
        <v>21.484000000000002</v>
      </c>
      <c r="AU176" s="12">
        <v>62.405000000000001</v>
      </c>
      <c r="AV176" s="72">
        <v>0.84799999999999998</v>
      </c>
      <c r="AW176" s="72">
        <v>28.457999999999998</v>
      </c>
      <c r="AX176" s="12">
        <v>314.75200000000001</v>
      </c>
      <c r="AY176" s="72">
        <v>4.2779999999999996</v>
      </c>
      <c r="AZ176" s="72">
        <v>13.4</v>
      </c>
      <c r="BA176" s="12">
        <v>377.15699999999998</v>
      </c>
      <c r="BB176" s="72">
        <v>5.1260000000000003</v>
      </c>
      <c r="BC176" s="72">
        <v>13.135999999999999</v>
      </c>
      <c r="BD176" s="12">
        <v>180.05799999999999</v>
      </c>
      <c r="BE176" s="72">
        <v>2.4470000000000001</v>
      </c>
      <c r="BF176" s="72">
        <v>15.497999999999999</v>
      </c>
      <c r="BG176" s="12">
        <v>557.21500000000003</v>
      </c>
      <c r="BH176" s="72">
        <v>7.5739999999999998</v>
      </c>
      <c r="BI176" s="72">
        <v>10.269</v>
      </c>
      <c r="BJ176" s="12">
        <v>1073.538</v>
      </c>
      <c r="BK176" s="72">
        <v>14.590999999999999</v>
      </c>
      <c r="BL176" s="72">
        <v>5.8170000000000002</v>
      </c>
      <c r="BM176" s="12">
        <v>290.30399999999997</v>
      </c>
      <c r="BN176" s="72">
        <v>3.9460000000000002</v>
      </c>
      <c r="BO176" s="72">
        <v>15.679</v>
      </c>
      <c r="BP176" s="12">
        <v>1363.8420000000001</v>
      </c>
      <c r="BQ176" s="72">
        <v>18.536999999999999</v>
      </c>
      <c r="BR176" s="72">
        <v>4.798</v>
      </c>
      <c r="BS176" s="12">
        <v>2024.806</v>
      </c>
      <c r="BT176" s="72">
        <v>27.521000000000001</v>
      </c>
      <c r="BU176" s="72">
        <v>2.16</v>
      </c>
      <c r="BV176" s="12">
        <v>7357.3519999999999</v>
      </c>
      <c r="BW176" s="72">
        <v>100</v>
      </c>
      <c r="BX176" s="72">
        <v>0.60899999999999999</v>
      </c>
      <c r="BY176" s="13"/>
      <c r="BZ176" s="13"/>
    </row>
    <row r="177" spans="1:78" ht="12.75" customHeight="1">
      <c r="A177" s="122" t="s">
        <v>44</v>
      </c>
      <c r="B177" s="71" t="s">
        <v>66</v>
      </c>
      <c r="C177" s="71" t="s">
        <v>25</v>
      </c>
      <c r="D177" s="34">
        <v>42614</v>
      </c>
      <c r="E177" s="12">
        <v>2785.18</v>
      </c>
      <c r="F177" s="72">
        <v>37.139000000000003</v>
      </c>
      <c r="G177" s="72">
        <v>1.3169999999999999</v>
      </c>
      <c r="H177" s="12">
        <v>300.54500000000002</v>
      </c>
      <c r="I177" s="72">
        <v>4.008</v>
      </c>
      <c r="J177" s="72">
        <v>13.353</v>
      </c>
      <c r="K177" s="12">
        <v>188.62</v>
      </c>
      <c r="L177" s="72">
        <v>2.5150000000000001</v>
      </c>
      <c r="M177" s="72">
        <v>19.763999999999999</v>
      </c>
      <c r="N177" s="12">
        <v>489.16500000000002</v>
      </c>
      <c r="O177" s="72">
        <v>6.5229999999999997</v>
      </c>
      <c r="P177" s="72">
        <v>10.448</v>
      </c>
      <c r="Q177" s="12">
        <v>45.067999999999998</v>
      </c>
      <c r="R177" s="72">
        <v>0.60099999999999998</v>
      </c>
      <c r="S177" s="72">
        <v>33.786000000000001</v>
      </c>
      <c r="T177" s="12">
        <v>534.23299999999995</v>
      </c>
      <c r="U177" s="72">
        <v>7.1239999999999997</v>
      </c>
      <c r="V177" s="72">
        <v>9.6630000000000003</v>
      </c>
      <c r="W177" s="12">
        <v>1866.595</v>
      </c>
      <c r="X177" s="72">
        <v>24.89</v>
      </c>
      <c r="Y177" s="72">
        <v>3.7509999999999999</v>
      </c>
      <c r="Z177" s="12">
        <v>2400.828</v>
      </c>
      <c r="AA177" s="72">
        <v>32.014000000000003</v>
      </c>
      <c r="AB177" s="72">
        <v>1.5649999999999999</v>
      </c>
      <c r="AC177" s="12">
        <v>5186.0079999999998</v>
      </c>
      <c r="AD177" s="72">
        <v>69.153999999999996</v>
      </c>
      <c r="AE177" s="72">
        <v>0.64500000000000002</v>
      </c>
      <c r="AF177" s="12">
        <v>3.9119999999999999</v>
      </c>
      <c r="AG177" s="72">
        <v>5.1999999999999998E-2</v>
      </c>
      <c r="AH177" s="72">
        <v>81.335999999999999</v>
      </c>
      <c r="AI177" s="12">
        <v>283.38900000000001</v>
      </c>
      <c r="AJ177" s="72">
        <v>3.7789999999999999</v>
      </c>
      <c r="AK177" s="72">
        <v>3.5670000000000002</v>
      </c>
      <c r="AL177" s="12">
        <v>287.30099999999999</v>
      </c>
      <c r="AM177" s="72">
        <v>3.831</v>
      </c>
      <c r="AN177" s="72">
        <v>3.2589999999999999</v>
      </c>
      <c r="AO177" s="12">
        <v>5473.3090000000002</v>
      </c>
      <c r="AP177" s="72">
        <v>72.984999999999999</v>
      </c>
      <c r="AQ177" s="72">
        <v>0.60599999999999998</v>
      </c>
      <c r="AR177" s="12">
        <v>42.298000000000002</v>
      </c>
      <c r="AS177" s="72">
        <v>0.56399999999999995</v>
      </c>
      <c r="AT177" s="72">
        <v>34.171999999999997</v>
      </c>
      <c r="AU177" s="12">
        <v>26.631</v>
      </c>
      <c r="AV177" s="72">
        <v>0.35499999999999998</v>
      </c>
      <c r="AW177" s="72">
        <v>50.677999999999997</v>
      </c>
      <c r="AX177" s="12">
        <v>260.21100000000001</v>
      </c>
      <c r="AY177" s="72">
        <v>3.47</v>
      </c>
      <c r="AZ177" s="72">
        <v>15.612</v>
      </c>
      <c r="BA177" s="12">
        <v>286.84199999999998</v>
      </c>
      <c r="BB177" s="72">
        <v>3.8250000000000002</v>
      </c>
      <c r="BC177" s="72">
        <v>13.792</v>
      </c>
      <c r="BD177" s="12">
        <v>242.7</v>
      </c>
      <c r="BE177" s="72">
        <v>3.2360000000000002</v>
      </c>
      <c r="BF177" s="72">
        <v>15.582000000000001</v>
      </c>
      <c r="BG177" s="12">
        <v>529.54200000000003</v>
      </c>
      <c r="BH177" s="72">
        <v>7.0609999999999999</v>
      </c>
      <c r="BI177" s="72">
        <v>9.7539999999999996</v>
      </c>
      <c r="BJ177" s="12">
        <v>1203.9390000000001</v>
      </c>
      <c r="BK177" s="72">
        <v>16.053999999999998</v>
      </c>
      <c r="BL177" s="72">
        <v>5.5640000000000001</v>
      </c>
      <c r="BM177" s="12">
        <v>250.155</v>
      </c>
      <c r="BN177" s="72">
        <v>3.3359999999999999</v>
      </c>
      <c r="BO177" s="72">
        <v>12.476000000000001</v>
      </c>
      <c r="BP177" s="12">
        <v>1454.0940000000001</v>
      </c>
      <c r="BQ177" s="72">
        <v>19.39</v>
      </c>
      <c r="BR177" s="72">
        <v>5.0439999999999996</v>
      </c>
      <c r="BS177" s="12">
        <v>2025.9349999999999</v>
      </c>
      <c r="BT177" s="72">
        <v>27.015000000000001</v>
      </c>
      <c r="BU177" s="72">
        <v>2.84</v>
      </c>
      <c r="BV177" s="12">
        <v>7499.2439999999997</v>
      </c>
      <c r="BW177" s="72">
        <v>100</v>
      </c>
      <c r="BX177" s="72">
        <v>0.90500000000000003</v>
      </c>
      <c r="BY177" s="13"/>
      <c r="BZ177" s="13"/>
    </row>
    <row r="178" spans="1:78" ht="12.75" customHeight="1">
      <c r="A178" s="122" t="s">
        <v>44</v>
      </c>
      <c r="B178" s="71" t="s">
        <v>66</v>
      </c>
      <c r="C178" s="71" t="s">
        <v>25</v>
      </c>
      <c r="D178" s="34">
        <v>42705</v>
      </c>
      <c r="E178" s="12">
        <v>2749.1979999999999</v>
      </c>
      <c r="F178" s="72">
        <v>36.771000000000001</v>
      </c>
      <c r="G178" s="72">
        <v>1.22</v>
      </c>
      <c r="H178" s="12">
        <v>304.69900000000001</v>
      </c>
      <c r="I178" s="72">
        <v>4.0750000000000002</v>
      </c>
      <c r="J178" s="72">
        <v>19.75</v>
      </c>
      <c r="K178" s="12">
        <v>263.29399999999998</v>
      </c>
      <c r="L178" s="72">
        <v>3.5219999999999998</v>
      </c>
      <c r="M178" s="72">
        <v>23.672999999999998</v>
      </c>
      <c r="N178" s="12">
        <v>567.99300000000005</v>
      </c>
      <c r="O178" s="72">
        <v>7.5970000000000004</v>
      </c>
      <c r="P178" s="72">
        <v>10.314</v>
      </c>
      <c r="Q178" s="12">
        <v>77.477999999999994</v>
      </c>
      <c r="R178" s="72">
        <v>1.036</v>
      </c>
      <c r="S178" s="72">
        <v>25.529</v>
      </c>
      <c r="T178" s="12">
        <v>645.471</v>
      </c>
      <c r="U178" s="72">
        <v>8.6329999999999991</v>
      </c>
      <c r="V178" s="72">
        <v>9.7539999999999996</v>
      </c>
      <c r="W178" s="12">
        <v>1824.049</v>
      </c>
      <c r="X178" s="72">
        <v>24.396999999999998</v>
      </c>
      <c r="Y178" s="72">
        <v>3.617</v>
      </c>
      <c r="Z178" s="12">
        <v>2469.52</v>
      </c>
      <c r="AA178" s="72">
        <v>33.03</v>
      </c>
      <c r="AB178" s="72">
        <v>1.7090000000000001</v>
      </c>
      <c r="AC178" s="12">
        <v>5218.7179999999998</v>
      </c>
      <c r="AD178" s="72">
        <v>69.801000000000002</v>
      </c>
      <c r="AE178" s="72">
        <v>0.53100000000000003</v>
      </c>
      <c r="AF178" s="12">
        <v>12.443</v>
      </c>
      <c r="AG178" s="72">
        <v>0.16600000000000001</v>
      </c>
      <c r="AH178" s="72">
        <v>70.897999999999996</v>
      </c>
      <c r="AI178" s="12">
        <v>266.16500000000002</v>
      </c>
      <c r="AJ178" s="72">
        <v>3.56</v>
      </c>
      <c r="AK178" s="72">
        <v>5.5419999999999998</v>
      </c>
      <c r="AL178" s="12">
        <v>278.608</v>
      </c>
      <c r="AM178" s="72">
        <v>3.726</v>
      </c>
      <c r="AN178" s="72">
        <v>3.3519999999999999</v>
      </c>
      <c r="AO178" s="12">
        <v>5497.326</v>
      </c>
      <c r="AP178" s="72">
        <v>73.528000000000006</v>
      </c>
      <c r="AQ178" s="72">
        <v>0.53300000000000003</v>
      </c>
      <c r="AR178" s="12">
        <v>97.85</v>
      </c>
      <c r="AS178" s="72">
        <v>1.3089999999999999</v>
      </c>
      <c r="AT178" s="72">
        <v>39.146000000000001</v>
      </c>
      <c r="AU178" s="12">
        <v>9.2279999999999998</v>
      </c>
      <c r="AV178" s="72">
        <v>0.123</v>
      </c>
      <c r="AW178" s="72">
        <v>75.304000000000002</v>
      </c>
      <c r="AX178" s="12">
        <v>305.483</v>
      </c>
      <c r="AY178" s="72">
        <v>4.0860000000000003</v>
      </c>
      <c r="AZ178" s="72">
        <v>22.504000000000001</v>
      </c>
      <c r="BA178" s="12">
        <v>314.71100000000001</v>
      </c>
      <c r="BB178" s="72">
        <v>4.2089999999999996</v>
      </c>
      <c r="BC178" s="72">
        <v>22.105</v>
      </c>
      <c r="BD178" s="12">
        <v>229.82599999999999</v>
      </c>
      <c r="BE178" s="72">
        <v>3.0739999999999998</v>
      </c>
      <c r="BF178" s="72">
        <v>21.509</v>
      </c>
      <c r="BG178" s="12">
        <v>544.53700000000003</v>
      </c>
      <c r="BH178" s="72">
        <v>7.2830000000000004</v>
      </c>
      <c r="BI178" s="72">
        <v>13.358000000000001</v>
      </c>
      <c r="BJ178" s="12">
        <v>987.17399999999998</v>
      </c>
      <c r="BK178" s="72">
        <v>13.204000000000001</v>
      </c>
      <c r="BL178" s="72">
        <v>8.4480000000000004</v>
      </c>
      <c r="BM178" s="12">
        <v>349.64699999999999</v>
      </c>
      <c r="BN178" s="72">
        <v>4.6769999999999996</v>
      </c>
      <c r="BO178" s="72">
        <v>14.143000000000001</v>
      </c>
      <c r="BP178" s="12">
        <v>1336.82</v>
      </c>
      <c r="BQ178" s="72">
        <v>17.88</v>
      </c>
      <c r="BR178" s="72">
        <v>6.23</v>
      </c>
      <c r="BS178" s="12">
        <v>1979.2070000000001</v>
      </c>
      <c r="BT178" s="72">
        <v>26.472000000000001</v>
      </c>
      <c r="BU178" s="72">
        <v>2.7839999999999998</v>
      </c>
      <c r="BV178" s="12">
        <v>7476.5330000000004</v>
      </c>
      <c r="BW178" s="72">
        <v>100</v>
      </c>
      <c r="BX178" s="72">
        <v>0.74099999999999999</v>
      </c>
      <c r="BY178" s="13"/>
      <c r="BZ178" s="13"/>
    </row>
    <row r="179" spans="1:78" ht="12.75" customHeight="1">
      <c r="A179" s="122" t="s">
        <v>44</v>
      </c>
      <c r="B179" s="71" t="s">
        <v>66</v>
      </c>
      <c r="C179" s="71" t="s">
        <v>25</v>
      </c>
      <c r="D179" s="34">
        <v>42795</v>
      </c>
      <c r="E179" s="12">
        <v>2737.395</v>
      </c>
      <c r="F179" s="72">
        <v>37.055</v>
      </c>
      <c r="G179" s="72">
        <v>1.218</v>
      </c>
      <c r="H179" s="12">
        <v>389.15100000000001</v>
      </c>
      <c r="I179" s="72">
        <v>5.2679999999999998</v>
      </c>
      <c r="J179" s="72">
        <v>16.815999999999999</v>
      </c>
      <c r="K179" s="12">
        <v>252.53399999999999</v>
      </c>
      <c r="L179" s="72">
        <v>3.4180000000000001</v>
      </c>
      <c r="M179" s="72">
        <v>15.201000000000001</v>
      </c>
      <c r="N179" s="12">
        <v>641.68499999999995</v>
      </c>
      <c r="O179" s="72">
        <v>8.6859999999999999</v>
      </c>
      <c r="P179" s="72">
        <v>10.853</v>
      </c>
      <c r="Q179" s="12">
        <v>40.073</v>
      </c>
      <c r="R179" s="72">
        <v>0.54200000000000004</v>
      </c>
      <c r="S179" s="72">
        <v>40.281999999999996</v>
      </c>
      <c r="T179" s="12">
        <v>681.75900000000001</v>
      </c>
      <c r="U179" s="72">
        <v>9.2289999999999992</v>
      </c>
      <c r="V179" s="72">
        <v>9.7129999999999992</v>
      </c>
      <c r="W179" s="12">
        <v>1755.4269999999999</v>
      </c>
      <c r="X179" s="72">
        <v>23.762</v>
      </c>
      <c r="Y179" s="72">
        <v>3.87</v>
      </c>
      <c r="Z179" s="12">
        <v>2437.1849999999999</v>
      </c>
      <c r="AA179" s="72">
        <v>32.991</v>
      </c>
      <c r="AB179" s="72">
        <v>1.9319999999999999</v>
      </c>
      <c r="AC179" s="12">
        <v>5174.58</v>
      </c>
      <c r="AD179" s="72">
        <v>70.046000000000006</v>
      </c>
      <c r="AE179" s="72">
        <v>0.67200000000000004</v>
      </c>
      <c r="AF179" s="12">
        <v>15.638999999999999</v>
      </c>
      <c r="AG179" s="72">
        <v>0.21199999999999999</v>
      </c>
      <c r="AH179" s="72">
        <v>76.518000000000001</v>
      </c>
      <c r="AI179" s="12">
        <v>315.76600000000002</v>
      </c>
      <c r="AJ179" s="72">
        <v>4.274</v>
      </c>
      <c r="AK179" s="72">
        <v>4.7919999999999998</v>
      </c>
      <c r="AL179" s="12">
        <v>331.40499999999997</v>
      </c>
      <c r="AM179" s="72">
        <v>4.4859999999999998</v>
      </c>
      <c r="AN179" s="72">
        <v>3.4</v>
      </c>
      <c r="AO179" s="12">
        <v>5505.9849999999997</v>
      </c>
      <c r="AP179" s="72">
        <v>74.531999999999996</v>
      </c>
      <c r="AQ179" s="72">
        <v>0.68700000000000006</v>
      </c>
      <c r="AR179" s="12">
        <v>157.93899999999999</v>
      </c>
      <c r="AS179" s="72">
        <v>2.1379999999999999</v>
      </c>
      <c r="AT179" s="72">
        <v>22.24</v>
      </c>
      <c r="AU179" s="12">
        <v>26.64</v>
      </c>
      <c r="AV179" s="72">
        <v>0.36099999999999999</v>
      </c>
      <c r="AW179" s="72">
        <v>50.902000000000001</v>
      </c>
      <c r="AX179" s="12">
        <v>363.81200000000001</v>
      </c>
      <c r="AY179" s="72">
        <v>4.9249999999999998</v>
      </c>
      <c r="AZ179" s="72">
        <v>12.141999999999999</v>
      </c>
      <c r="BA179" s="12">
        <v>390.452</v>
      </c>
      <c r="BB179" s="72">
        <v>5.2850000000000001</v>
      </c>
      <c r="BC179" s="72">
        <v>12.551</v>
      </c>
      <c r="BD179" s="12">
        <v>188.54499999999999</v>
      </c>
      <c r="BE179" s="72">
        <v>2.552</v>
      </c>
      <c r="BF179" s="72">
        <v>14.019</v>
      </c>
      <c r="BG179" s="12">
        <v>578.99699999999996</v>
      </c>
      <c r="BH179" s="72">
        <v>7.8380000000000001</v>
      </c>
      <c r="BI179" s="72">
        <v>9.5340000000000007</v>
      </c>
      <c r="BJ179" s="12">
        <v>919.55499999999995</v>
      </c>
      <c r="BK179" s="72">
        <v>12.448</v>
      </c>
      <c r="BL179" s="72">
        <v>8.4209999999999994</v>
      </c>
      <c r="BM179" s="12">
        <v>224.947</v>
      </c>
      <c r="BN179" s="72">
        <v>3.0449999999999999</v>
      </c>
      <c r="BO179" s="72">
        <v>19.073</v>
      </c>
      <c r="BP179" s="12">
        <v>1144.502</v>
      </c>
      <c r="BQ179" s="72">
        <v>15.493</v>
      </c>
      <c r="BR179" s="72">
        <v>7.1340000000000003</v>
      </c>
      <c r="BS179" s="12">
        <v>1881.4380000000001</v>
      </c>
      <c r="BT179" s="72">
        <v>25.468</v>
      </c>
      <c r="BU179" s="72">
        <v>2.4670000000000001</v>
      </c>
      <c r="BV179" s="12">
        <v>7387.4229999999998</v>
      </c>
      <c r="BW179" s="72">
        <v>100</v>
      </c>
      <c r="BX179" s="72">
        <v>0.72199999999999998</v>
      </c>
      <c r="BY179" s="13"/>
      <c r="BZ179" s="13"/>
    </row>
    <row r="180" spans="1:78" ht="12.75" customHeight="1">
      <c r="A180" s="122" t="s">
        <v>44</v>
      </c>
      <c r="B180" s="71" t="s">
        <v>66</v>
      </c>
      <c r="C180" s="71" t="s">
        <v>25</v>
      </c>
      <c r="D180" s="34">
        <v>42887</v>
      </c>
      <c r="E180" s="12">
        <v>2772.6860000000001</v>
      </c>
      <c r="F180" s="72">
        <v>36.82</v>
      </c>
      <c r="G180" s="72">
        <v>1.3640000000000001</v>
      </c>
      <c r="H180" s="12">
        <v>401.16899999999998</v>
      </c>
      <c r="I180" s="72">
        <v>5.327</v>
      </c>
      <c r="J180" s="72">
        <v>15.667</v>
      </c>
      <c r="K180" s="12">
        <v>266.279</v>
      </c>
      <c r="L180" s="72">
        <v>3.536</v>
      </c>
      <c r="M180" s="72">
        <v>19.146000000000001</v>
      </c>
      <c r="N180" s="12">
        <v>667.44799999999998</v>
      </c>
      <c r="O180" s="72">
        <v>8.8629999999999995</v>
      </c>
      <c r="P180" s="72">
        <v>9.4890000000000008</v>
      </c>
      <c r="Q180" s="12">
        <v>80.540999999999997</v>
      </c>
      <c r="R180" s="72">
        <v>1.07</v>
      </c>
      <c r="S180" s="72">
        <v>26.981999999999999</v>
      </c>
      <c r="T180" s="12">
        <v>747.98800000000006</v>
      </c>
      <c r="U180" s="72">
        <v>9.9329999999999998</v>
      </c>
      <c r="V180" s="72">
        <v>8.9420000000000002</v>
      </c>
      <c r="W180" s="12">
        <v>1703.88</v>
      </c>
      <c r="X180" s="72">
        <v>22.626999999999999</v>
      </c>
      <c r="Y180" s="72">
        <v>4.4169999999999998</v>
      </c>
      <c r="Z180" s="12">
        <v>2451.8690000000001</v>
      </c>
      <c r="AA180" s="72">
        <v>32.558999999999997</v>
      </c>
      <c r="AB180" s="72">
        <v>1.621</v>
      </c>
      <c r="AC180" s="12">
        <v>5224.5550000000003</v>
      </c>
      <c r="AD180" s="72">
        <v>69.379000000000005</v>
      </c>
      <c r="AE180" s="72">
        <v>0.77100000000000002</v>
      </c>
      <c r="AF180" s="12">
        <v>18.616</v>
      </c>
      <c r="AG180" s="72">
        <v>0.247</v>
      </c>
      <c r="AH180" s="72">
        <v>57.915999999999997</v>
      </c>
      <c r="AI180" s="12">
        <v>285.892</v>
      </c>
      <c r="AJ180" s="72">
        <v>3.7959999999999998</v>
      </c>
      <c r="AK180" s="72">
        <v>4.4189999999999996</v>
      </c>
      <c r="AL180" s="12">
        <v>304.50799999999998</v>
      </c>
      <c r="AM180" s="72">
        <v>4.0439999999999996</v>
      </c>
      <c r="AN180" s="72">
        <v>3.0649999999999999</v>
      </c>
      <c r="AO180" s="12">
        <v>5529.0630000000001</v>
      </c>
      <c r="AP180" s="72">
        <v>73.423000000000002</v>
      </c>
      <c r="AQ180" s="72">
        <v>0.67700000000000005</v>
      </c>
      <c r="AR180" s="12">
        <v>95.930999999999997</v>
      </c>
      <c r="AS180" s="72">
        <v>1.274</v>
      </c>
      <c r="AT180" s="72">
        <v>27.167999999999999</v>
      </c>
      <c r="AU180" s="12">
        <v>17.423999999999999</v>
      </c>
      <c r="AV180" s="72">
        <v>0.23100000000000001</v>
      </c>
      <c r="AW180" s="72">
        <v>48.542999999999999</v>
      </c>
      <c r="AX180" s="12">
        <v>342.01499999999999</v>
      </c>
      <c r="AY180" s="72">
        <v>4.5419999999999998</v>
      </c>
      <c r="AZ180" s="72">
        <v>10.994999999999999</v>
      </c>
      <c r="BA180" s="12">
        <v>359.43900000000002</v>
      </c>
      <c r="BB180" s="72">
        <v>4.7729999999999997</v>
      </c>
      <c r="BC180" s="72">
        <v>10.391</v>
      </c>
      <c r="BD180" s="12">
        <v>169.416</v>
      </c>
      <c r="BE180" s="72">
        <v>2.25</v>
      </c>
      <c r="BF180" s="72">
        <v>16.507999999999999</v>
      </c>
      <c r="BG180" s="12">
        <v>528.85500000000002</v>
      </c>
      <c r="BH180" s="72">
        <v>7.0229999999999997</v>
      </c>
      <c r="BI180" s="72">
        <v>8.25</v>
      </c>
      <c r="BJ180" s="12">
        <v>1055.2059999999999</v>
      </c>
      <c r="BK180" s="72">
        <v>14.013</v>
      </c>
      <c r="BL180" s="72">
        <v>7.6040000000000001</v>
      </c>
      <c r="BM180" s="12">
        <v>321.37700000000001</v>
      </c>
      <c r="BN180" s="72">
        <v>4.2679999999999998</v>
      </c>
      <c r="BO180" s="72">
        <v>11.148999999999999</v>
      </c>
      <c r="BP180" s="12">
        <v>1376.5830000000001</v>
      </c>
      <c r="BQ180" s="72">
        <v>18.28</v>
      </c>
      <c r="BR180" s="72">
        <v>6.2229999999999999</v>
      </c>
      <c r="BS180" s="12">
        <v>2001.37</v>
      </c>
      <c r="BT180" s="72">
        <v>26.577000000000002</v>
      </c>
      <c r="BU180" s="72">
        <v>3.202</v>
      </c>
      <c r="BV180" s="12">
        <v>7530.433</v>
      </c>
      <c r="BW180" s="72">
        <v>100</v>
      </c>
      <c r="BX180" s="72">
        <v>0.83899999999999997</v>
      </c>
      <c r="BY180" s="13"/>
      <c r="BZ180" s="13"/>
    </row>
    <row r="181" spans="1:78" ht="12.75" customHeight="1">
      <c r="A181" s="122" t="s">
        <v>44</v>
      </c>
      <c r="B181" s="71" t="s">
        <v>66</v>
      </c>
      <c r="C181" s="71" t="s">
        <v>25</v>
      </c>
      <c r="D181" s="34">
        <v>43344</v>
      </c>
      <c r="E181" s="12">
        <v>2905.4070000000002</v>
      </c>
      <c r="F181" s="72">
        <v>37.902000000000001</v>
      </c>
      <c r="G181" s="72">
        <v>1.321</v>
      </c>
      <c r="H181" s="12">
        <v>356.738</v>
      </c>
      <c r="I181" s="72">
        <v>4.6539999999999999</v>
      </c>
      <c r="J181" s="72">
        <v>15.551</v>
      </c>
      <c r="K181" s="12">
        <v>207.608</v>
      </c>
      <c r="L181" s="72">
        <v>2.7080000000000002</v>
      </c>
      <c r="M181" s="72">
        <v>14.718999999999999</v>
      </c>
      <c r="N181" s="12">
        <v>564.346</v>
      </c>
      <c r="O181" s="72">
        <v>7.3620000000000001</v>
      </c>
      <c r="P181" s="72">
        <v>10.318</v>
      </c>
      <c r="Q181" s="12">
        <v>22.088999999999999</v>
      </c>
      <c r="R181" s="72">
        <v>0.28799999999999998</v>
      </c>
      <c r="S181" s="72">
        <v>65.688999999999993</v>
      </c>
      <c r="T181" s="12">
        <v>586.43499999999995</v>
      </c>
      <c r="U181" s="72">
        <v>7.65</v>
      </c>
      <c r="V181" s="72">
        <v>10.76</v>
      </c>
      <c r="W181" s="12">
        <v>1893.8</v>
      </c>
      <c r="X181" s="72">
        <v>24.704999999999998</v>
      </c>
      <c r="Y181" s="72">
        <v>3.899</v>
      </c>
      <c r="Z181" s="12">
        <v>2480.2359999999999</v>
      </c>
      <c r="AA181" s="72">
        <v>32.354999999999997</v>
      </c>
      <c r="AB181" s="72">
        <v>1.776</v>
      </c>
      <c r="AC181" s="12">
        <v>5385.643</v>
      </c>
      <c r="AD181" s="72">
        <v>70.257000000000005</v>
      </c>
      <c r="AE181" s="72">
        <v>0.83699999999999997</v>
      </c>
      <c r="AF181" s="12">
        <v>8.6199999999999992</v>
      </c>
      <c r="AG181" s="72">
        <v>0.112</v>
      </c>
      <c r="AH181" s="72">
        <v>106.02500000000001</v>
      </c>
      <c r="AI181" s="12">
        <v>268.43799999999999</v>
      </c>
      <c r="AJ181" s="72">
        <v>3.5019999999999998</v>
      </c>
      <c r="AK181" s="72">
        <v>4.1680000000000001</v>
      </c>
      <c r="AL181" s="12">
        <v>277.05799999999999</v>
      </c>
      <c r="AM181" s="72">
        <v>3.6139999999999999</v>
      </c>
      <c r="AN181" s="72">
        <v>2.5790000000000002</v>
      </c>
      <c r="AO181" s="12">
        <v>5662.701</v>
      </c>
      <c r="AP181" s="72">
        <v>73.870999999999995</v>
      </c>
      <c r="AQ181" s="72">
        <v>0.75900000000000001</v>
      </c>
      <c r="AR181" s="12">
        <v>113.54300000000001</v>
      </c>
      <c r="AS181" s="72">
        <v>1.4810000000000001</v>
      </c>
      <c r="AT181" s="72">
        <v>26.501999999999999</v>
      </c>
      <c r="AU181" s="12">
        <v>49.158999999999999</v>
      </c>
      <c r="AV181" s="72">
        <v>0.64100000000000001</v>
      </c>
      <c r="AW181" s="72">
        <v>63.921999999999997</v>
      </c>
      <c r="AX181" s="12">
        <v>248.047</v>
      </c>
      <c r="AY181" s="72">
        <v>3.2360000000000002</v>
      </c>
      <c r="AZ181" s="72">
        <v>15.282999999999999</v>
      </c>
      <c r="BA181" s="12">
        <v>297.20600000000002</v>
      </c>
      <c r="BB181" s="72">
        <v>3.8769999999999998</v>
      </c>
      <c r="BC181" s="72">
        <v>15.974</v>
      </c>
      <c r="BD181" s="12">
        <v>227.858</v>
      </c>
      <c r="BE181" s="72">
        <v>2.972</v>
      </c>
      <c r="BF181" s="72">
        <v>13.509</v>
      </c>
      <c r="BG181" s="12">
        <v>525.06399999999996</v>
      </c>
      <c r="BH181" s="72">
        <v>6.85</v>
      </c>
      <c r="BI181" s="72">
        <v>10.000999999999999</v>
      </c>
      <c r="BJ181" s="12">
        <v>1017.48</v>
      </c>
      <c r="BK181" s="72">
        <v>13.273</v>
      </c>
      <c r="BL181" s="72">
        <v>6.29</v>
      </c>
      <c r="BM181" s="12">
        <v>346.88400000000001</v>
      </c>
      <c r="BN181" s="72">
        <v>4.5250000000000004</v>
      </c>
      <c r="BO181" s="72">
        <v>13.641999999999999</v>
      </c>
      <c r="BP181" s="12">
        <v>1364.364</v>
      </c>
      <c r="BQ181" s="72">
        <v>17.797999999999998</v>
      </c>
      <c r="BR181" s="72">
        <v>5.0720000000000001</v>
      </c>
      <c r="BS181" s="12">
        <v>2002.971</v>
      </c>
      <c r="BT181" s="72">
        <v>26.129000000000001</v>
      </c>
      <c r="BU181" s="72">
        <v>3.3769999999999998</v>
      </c>
      <c r="BV181" s="12">
        <v>7665.6719999999996</v>
      </c>
      <c r="BW181" s="72">
        <v>100</v>
      </c>
      <c r="BX181" s="72">
        <v>0.79600000000000004</v>
      </c>
      <c r="BY181" s="13"/>
      <c r="BZ181" s="13"/>
    </row>
    <row r="182" spans="1:78" ht="12.75" customHeight="1">
      <c r="A182" s="122" t="s">
        <v>44</v>
      </c>
      <c r="B182" s="71" t="s">
        <v>66</v>
      </c>
      <c r="C182" s="71" t="s">
        <v>25</v>
      </c>
      <c r="D182" s="34">
        <v>43435</v>
      </c>
      <c r="E182" s="12">
        <v>2898.6930000000002</v>
      </c>
      <c r="F182" s="72">
        <v>38.497999999999998</v>
      </c>
      <c r="G182" s="72">
        <v>1.681</v>
      </c>
      <c r="H182" s="12">
        <v>303.33199999999999</v>
      </c>
      <c r="I182" s="72">
        <v>4.0289999999999999</v>
      </c>
      <c r="J182" s="72">
        <v>21.995000000000001</v>
      </c>
      <c r="K182" s="12">
        <v>369.52600000000001</v>
      </c>
      <c r="L182" s="72">
        <v>4.9080000000000004</v>
      </c>
      <c r="M182" s="72">
        <v>13.459</v>
      </c>
      <c r="N182" s="12">
        <v>672.85799999999995</v>
      </c>
      <c r="O182" s="72">
        <v>8.9359999999999999</v>
      </c>
      <c r="P182" s="72">
        <v>9.7089999999999996</v>
      </c>
      <c r="Q182" s="12">
        <v>43.088999999999999</v>
      </c>
      <c r="R182" s="72">
        <v>0.57199999999999995</v>
      </c>
      <c r="S182" s="72">
        <v>39.521999999999998</v>
      </c>
      <c r="T182" s="12">
        <v>715.947</v>
      </c>
      <c r="U182" s="72">
        <v>9.5090000000000003</v>
      </c>
      <c r="V182" s="72">
        <v>9.6270000000000007</v>
      </c>
      <c r="W182" s="12">
        <v>1837.2670000000001</v>
      </c>
      <c r="X182" s="72">
        <v>24.401</v>
      </c>
      <c r="Y182" s="72">
        <v>2.7229999999999999</v>
      </c>
      <c r="Z182" s="12">
        <v>2553.2139999999999</v>
      </c>
      <c r="AA182" s="72">
        <v>33.908999999999999</v>
      </c>
      <c r="AB182" s="72">
        <v>2.0259999999999998</v>
      </c>
      <c r="AC182" s="12">
        <v>5451.9080000000004</v>
      </c>
      <c r="AD182" s="72">
        <v>72.406999999999996</v>
      </c>
      <c r="AE182" s="72">
        <v>0.89800000000000002</v>
      </c>
      <c r="AF182" s="12">
        <v>7.6139999999999999</v>
      </c>
      <c r="AG182" s="72">
        <v>0.10100000000000001</v>
      </c>
      <c r="AH182" s="72">
        <v>93.031000000000006</v>
      </c>
      <c r="AI182" s="12">
        <v>243.483</v>
      </c>
      <c r="AJ182" s="72">
        <v>3.234</v>
      </c>
      <c r="AK182" s="72">
        <v>3.73</v>
      </c>
      <c r="AL182" s="12">
        <v>251.096</v>
      </c>
      <c r="AM182" s="72">
        <v>3.335</v>
      </c>
      <c r="AN182" s="72">
        <v>3.3719999999999999</v>
      </c>
      <c r="AO182" s="12">
        <v>5703.0039999999999</v>
      </c>
      <c r="AP182" s="72">
        <v>75.742000000000004</v>
      </c>
      <c r="AQ182" s="72">
        <v>0.85299999999999998</v>
      </c>
      <c r="AR182" s="12">
        <v>92.864000000000004</v>
      </c>
      <c r="AS182" s="72">
        <v>1.2330000000000001</v>
      </c>
      <c r="AT182" s="72">
        <v>29.672999999999998</v>
      </c>
      <c r="AU182" s="12">
        <v>57.110999999999997</v>
      </c>
      <c r="AV182" s="72">
        <v>0.75800000000000001</v>
      </c>
      <c r="AW182" s="72">
        <v>43.893999999999998</v>
      </c>
      <c r="AX182" s="12">
        <v>220.10900000000001</v>
      </c>
      <c r="AY182" s="72">
        <v>2.923</v>
      </c>
      <c r="AZ182" s="72">
        <v>19.841000000000001</v>
      </c>
      <c r="BA182" s="12">
        <v>277.22000000000003</v>
      </c>
      <c r="BB182" s="72">
        <v>3.6819999999999999</v>
      </c>
      <c r="BC182" s="72">
        <v>17.652999999999999</v>
      </c>
      <c r="BD182" s="12">
        <v>132.364</v>
      </c>
      <c r="BE182" s="72">
        <v>1.758</v>
      </c>
      <c r="BF182" s="72">
        <v>28.021999999999998</v>
      </c>
      <c r="BG182" s="12">
        <v>409.584</v>
      </c>
      <c r="BH182" s="72">
        <v>5.44</v>
      </c>
      <c r="BI182" s="72">
        <v>12.176</v>
      </c>
      <c r="BJ182" s="12">
        <v>1061.8810000000001</v>
      </c>
      <c r="BK182" s="72">
        <v>14.103</v>
      </c>
      <c r="BL182" s="72">
        <v>8.3680000000000003</v>
      </c>
      <c r="BM182" s="12">
        <v>262.17700000000002</v>
      </c>
      <c r="BN182" s="72">
        <v>3.4820000000000002</v>
      </c>
      <c r="BO182" s="72">
        <v>19.565000000000001</v>
      </c>
      <c r="BP182" s="12">
        <v>1324.058</v>
      </c>
      <c r="BQ182" s="72">
        <v>17.585000000000001</v>
      </c>
      <c r="BR182" s="72">
        <v>5.5880000000000001</v>
      </c>
      <c r="BS182" s="12">
        <v>1826.5060000000001</v>
      </c>
      <c r="BT182" s="72">
        <v>24.257999999999999</v>
      </c>
      <c r="BU182" s="72">
        <v>3.5840000000000001</v>
      </c>
      <c r="BV182" s="12">
        <v>7529.51</v>
      </c>
      <c r="BW182" s="72">
        <v>100</v>
      </c>
      <c r="BX182" s="72">
        <v>0.88500000000000001</v>
      </c>
      <c r="BY182" s="13"/>
      <c r="BZ182" s="13"/>
    </row>
    <row r="183" spans="1:78" ht="12.75" customHeight="1">
      <c r="A183" s="122" t="s">
        <v>44</v>
      </c>
      <c r="B183" s="71" t="s">
        <v>66</v>
      </c>
      <c r="C183" s="71" t="s">
        <v>25</v>
      </c>
      <c r="D183" s="34">
        <v>43525</v>
      </c>
      <c r="E183" s="12">
        <v>2991.8449999999998</v>
      </c>
      <c r="F183" s="72">
        <v>39.697000000000003</v>
      </c>
      <c r="G183" s="72">
        <v>1.3089999999999999</v>
      </c>
      <c r="H183" s="12">
        <v>265.40300000000002</v>
      </c>
      <c r="I183" s="72">
        <v>3.5209999999999999</v>
      </c>
      <c r="J183" s="72">
        <v>15.29</v>
      </c>
      <c r="K183" s="12">
        <v>255.554</v>
      </c>
      <c r="L183" s="72">
        <v>3.391</v>
      </c>
      <c r="M183" s="72">
        <v>18.178000000000001</v>
      </c>
      <c r="N183" s="12">
        <v>538.28099999999995</v>
      </c>
      <c r="O183" s="72">
        <v>7.1420000000000003</v>
      </c>
      <c r="P183" s="72">
        <v>12.609</v>
      </c>
      <c r="Q183" s="12">
        <v>6.2480000000000002</v>
      </c>
      <c r="R183" s="72">
        <v>8.3000000000000004E-2</v>
      </c>
      <c r="S183" s="72">
        <v>102.714</v>
      </c>
      <c r="T183" s="12">
        <v>544.529</v>
      </c>
      <c r="U183" s="72">
        <v>7.2249999999999996</v>
      </c>
      <c r="V183" s="72">
        <v>12.648</v>
      </c>
      <c r="W183" s="12">
        <v>1886.6890000000001</v>
      </c>
      <c r="X183" s="72">
        <v>25.033000000000001</v>
      </c>
      <c r="Y183" s="72">
        <v>4.1390000000000002</v>
      </c>
      <c r="Z183" s="12">
        <v>2431.2179999999998</v>
      </c>
      <c r="AA183" s="72">
        <v>32.258000000000003</v>
      </c>
      <c r="AB183" s="72">
        <v>1.8069999999999999</v>
      </c>
      <c r="AC183" s="12">
        <v>5423.0630000000001</v>
      </c>
      <c r="AD183" s="72">
        <v>71.954999999999998</v>
      </c>
      <c r="AE183" s="72">
        <v>0.71199999999999997</v>
      </c>
      <c r="AF183" s="12">
        <v>17.190999999999999</v>
      </c>
      <c r="AG183" s="72">
        <v>0.22800000000000001</v>
      </c>
      <c r="AH183" s="72">
        <v>83.522999999999996</v>
      </c>
      <c r="AI183" s="12">
        <v>278.72300000000001</v>
      </c>
      <c r="AJ183" s="72">
        <v>3.698</v>
      </c>
      <c r="AK183" s="72">
        <v>4.5339999999999998</v>
      </c>
      <c r="AL183" s="12">
        <v>295.91399999999999</v>
      </c>
      <c r="AM183" s="72">
        <v>3.9260000000000002</v>
      </c>
      <c r="AN183" s="72">
        <v>2.4649999999999999</v>
      </c>
      <c r="AO183" s="12">
        <v>5718.9769999999999</v>
      </c>
      <c r="AP183" s="72">
        <v>75.881</v>
      </c>
      <c r="AQ183" s="72">
        <v>0.67400000000000004</v>
      </c>
      <c r="AR183" s="12">
        <v>64.572999999999993</v>
      </c>
      <c r="AS183" s="72">
        <v>0.85699999999999998</v>
      </c>
      <c r="AT183" s="72">
        <v>30.062000000000001</v>
      </c>
      <c r="AU183" s="12">
        <v>17.710999999999999</v>
      </c>
      <c r="AV183" s="72">
        <v>0.23499999999999999</v>
      </c>
      <c r="AW183" s="72">
        <v>49.420999999999999</v>
      </c>
      <c r="AX183" s="12">
        <v>348.35899999999998</v>
      </c>
      <c r="AY183" s="72">
        <v>4.6219999999999999</v>
      </c>
      <c r="AZ183" s="72">
        <v>16.640999999999998</v>
      </c>
      <c r="BA183" s="12">
        <v>366.07</v>
      </c>
      <c r="BB183" s="72">
        <v>4.8570000000000002</v>
      </c>
      <c r="BC183" s="72">
        <v>16.163</v>
      </c>
      <c r="BD183" s="12">
        <v>238.82400000000001</v>
      </c>
      <c r="BE183" s="72">
        <v>3.169</v>
      </c>
      <c r="BF183" s="72">
        <v>20.350000000000001</v>
      </c>
      <c r="BG183" s="12">
        <v>604.89400000000001</v>
      </c>
      <c r="BH183" s="72">
        <v>8.0259999999999998</v>
      </c>
      <c r="BI183" s="72">
        <v>10.731999999999999</v>
      </c>
      <c r="BJ183" s="12">
        <v>888.33299999999997</v>
      </c>
      <c r="BK183" s="72">
        <v>11.787000000000001</v>
      </c>
      <c r="BL183" s="72">
        <v>8.7230000000000008</v>
      </c>
      <c r="BM183" s="12">
        <v>259.97699999999998</v>
      </c>
      <c r="BN183" s="72">
        <v>3.4489999999999998</v>
      </c>
      <c r="BO183" s="72">
        <v>13.183999999999999</v>
      </c>
      <c r="BP183" s="12">
        <v>1148.31</v>
      </c>
      <c r="BQ183" s="72">
        <v>15.236000000000001</v>
      </c>
      <c r="BR183" s="72">
        <v>6.9660000000000002</v>
      </c>
      <c r="BS183" s="12">
        <v>1817.777</v>
      </c>
      <c r="BT183" s="72">
        <v>24.119</v>
      </c>
      <c r="BU183" s="72">
        <v>2.7290000000000001</v>
      </c>
      <c r="BV183" s="12">
        <v>7536.7539999999999</v>
      </c>
      <c r="BW183" s="72">
        <v>100</v>
      </c>
      <c r="BX183" s="72">
        <v>0.76100000000000001</v>
      </c>
      <c r="BY183" s="13"/>
      <c r="BZ183" s="13"/>
    </row>
    <row r="184" spans="1:78" ht="12.75" customHeight="1">
      <c r="A184" s="122" t="s">
        <v>44</v>
      </c>
      <c r="B184" s="71" t="s">
        <v>66</v>
      </c>
      <c r="C184" s="71" t="s">
        <v>25</v>
      </c>
      <c r="D184" s="34">
        <v>43617</v>
      </c>
      <c r="E184" s="12">
        <v>3014.5920000000001</v>
      </c>
      <c r="F184" s="72">
        <v>39.729999999999997</v>
      </c>
      <c r="G184" s="72">
        <v>1.2410000000000001</v>
      </c>
      <c r="H184" s="12">
        <v>336.971</v>
      </c>
      <c r="I184" s="72">
        <v>4.4409999999999998</v>
      </c>
      <c r="J184" s="72">
        <v>15.978</v>
      </c>
      <c r="K184" s="12">
        <v>294.75900000000001</v>
      </c>
      <c r="L184" s="72">
        <v>3.8849999999999998</v>
      </c>
      <c r="M184" s="72">
        <v>17.550999999999998</v>
      </c>
      <c r="N184" s="12">
        <v>639.35500000000002</v>
      </c>
      <c r="O184" s="72">
        <v>8.4260000000000002</v>
      </c>
      <c r="P184" s="72">
        <v>10.337</v>
      </c>
      <c r="Q184" s="12">
        <v>43.411000000000001</v>
      </c>
      <c r="R184" s="72">
        <v>0.57199999999999995</v>
      </c>
      <c r="S184" s="72">
        <v>39.622</v>
      </c>
      <c r="T184" s="12">
        <v>682.76700000000005</v>
      </c>
      <c r="U184" s="72">
        <v>8.9979999999999993</v>
      </c>
      <c r="V184" s="72">
        <v>9.3379999999999992</v>
      </c>
      <c r="W184" s="12">
        <v>1843.74</v>
      </c>
      <c r="X184" s="72">
        <v>24.298999999999999</v>
      </c>
      <c r="Y184" s="72">
        <v>4.7549999999999999</v>
      </c>
      <c r="Z184" s="12">
        <v>2526.5070000000001</v>
      </c>
      <c r="AA184" s="72">
        <v>33.296999999999997</v>
      </c>
      <c r="AB184" s="72">
        <v>1.9670000000000001</v>
      </c>
      <c r="AC184" s="12">
        <v>5541.098</v>
      </c>
      <c r="AD184" s="72">
        <v>73.027000000000001</v>
      </c>
      <c r="AE184" s="72">
        <v>0.872</v>
      </c>
      <c r="AF184" s="12">
        <v>12.026999999999999</v>
      </c>
      <c r="AG184" s="72">
        <v>0.158</v>
      </c>
      <c r="AH184" s="72">
        <v>71.45</v>
      </c>
      <c r="AI184" s="12">
        <v>271.565</v>
      </c>
      <c r="AJ184" s="72">
        <v>3.5790000000000002</v>
      </c>
      <c r="AK184" s="72">
        <v>5.3029999999999999</v>
      </c>
      <c r="AL184" s="12">
        <v>283.59199999999998</v>
      </c>
      <c r="AM184" s="72">
        <v>3.7370000000000001</v>
      </c>
      <c r="AN184" s="72">
        <v>3.77</v>
      </c>
      <c r="AO184" s="12">
        <v>5824.69</v>
      </c>
      <c r="AP184" s="72">
        <v>76.763999999999996</v>
      </c>
      <c r="AQ184" s="72">
        <v>0.77900000000000003</v>
      </c>
      <c r="AR184" s="12">
        <v>60.084000000000003</v>
      </c>
      <c r="AS184" s="72">
        <v>0.79200000000000004</v>
      </c>
      <c r="AT184" s="72">
        <v>33.415999999999997</v>
      </c>
      <c r="AU184" s="12">
        <v>29.4</v>
      </c>
      <c r="AV184" s="72">
        <v>0.38700000000000001</v>
      </c>
      <c r="AW184" s="72">
        <v>63.325000000000003</v>
      </c>
      <c r="AX184" s="12">
        <v>220.05600000000001</v>
      </c>
      <c r="AY184" s="72">
        <v>2.9</v>
      </c>
      <c r="AZ184" s="72">
        <v>20.876999999999999</v>
      </c>
      <c r="BA184" s="12">
        <v>249.45500000000001</v>
      </c>
      <c r="BB184" s="72">
        <v>3.2879999999999998</v>
      </c>
      <c r="BC184" s="72">
        <v>21.530999999999999</v>
      </c>
      <c r="BD184" s="12">
        <v>77.194999999999993</v>
      </c>
      <c r="BE184" s="72">
        <v>1.0169999999999999</v>
      </c>
      <c r="BF184" s="72">
        <v>30.248999999999999</v>
      </c>
      <c r="BG184" s="12">
        <v>326.65100000000001</v>
      </c>
      <c r="BH184" s="72">
        <v>4.3049999999999997</v>
      </c>
      <c r="BI184" s="72">
        <v>14.965</v>
      </c>
      <c r="BJ184" s="12">
        <v>1077.181</v>
      </c>
      <c r="BK184" s="72">
        <v>14.196</v>
      </c>
      <c r="BL184" s="72">
        <v>6.7350000000000003</v>
      </c>
      <c r="BM184" s="12">
        <v>299.17200000000003</v>
      </c>
      <c r="BN184" s="72">
        <v>3.9430000000000001</v>
      </c>
      <c r="BO184" s="72">
        <v>15.972</v>
      </c>
      <c r="BP184" s="12">
        <v>1376.3530000000001</v>
      </c>
      <c r="BQ184" s="72">
        <v>18.138999999999999</v>
      </c>
      <c r="BR184" s="72">
        <v>6.3490000000000002</v>
      </c>
      <c r="BS184" s="12">
        <v>1763.087</v>
      </c>
      <c r="BT184" s="72">
        <v>23.236000000000001</v>
      </c>
      <c r="BU184" s="72">
        <v>4.33</v>
      </c>
      <c r="BV184" s="12">
        <v>7587.777</v>
      </c>
      <c r="BW184" s="72">
        <v>100</v>
      </c>
      <c r="BX184" s="72">
        <v>0.90200000000000002</v>
      </c>
      <c r="BY184" s="13"/>
      <c r="BZ184" s="13"/>
    </row>
    <row r="185" spans="1:78" ht="12.75" customHeight="1">
      <c r="A185" s="122" t="s">
        <v>44</v>
      </c>
      <c r="B185" s="71" t="s">
        <v>66</v>
      </c>
      <c r="C185" s="71" t="s">
        <v>25</v>
      </c>
      <c r="D185" s="34">
        <v>44075</v>
      </c>
      <c r="E185" s="12">
        <v>2941.6559999999999</v>
      </c>
      <c r="F185" s="72">
        <v>37.841000000000001</v>
      </c>
      <c r="G185" s="72">
        <v>1.387</v>
      </c>
      <c r="H185" s="12">
        <v>221.042</v>
      </c>
      <c r="I185" s="72">
        <v>2.843</v>
      </c>
      <c r="J185" s="72">
        <v>18.041</v>
      </c>
      <c r="K185" s="12">
        <v>366.62400000000002</v>
      </c>
      <c r="L185" s="72">
        <v>4.7160000000000002</v>
      </c>
      <c r="M185" s="72">
        <v>14.231</v>
      </c>
      <c r="N185" s="12">
        <v>587.66700000000003</v>
      </c>
      <c r="O185" s="72">
        <v>7.56</v>
      </c>
      <c r="P185" s="72">
        <v>9.7119999999999997</v>
      </c>
      <c r="Q185" s="12">
        <v>14.826000000000001</v>
      </c>
      <c r="R185" s="72">
        <v>0.191</v>
      </c>
      <c r="S185" s="72">
        <v>50.667000000000002</v>
      </c>
      <c r="T185" s="12">
        <v>602.49300000000005</v>
      </c>
      <c r="U185" s="72">
        <v>7.75</v>
      </c>
      <c r="V185" s="72">
        <v>9.6880000000000006</v>
      </c>
      <c r="W185" s="12">
        <v>1897.43</v>
      </c>
      <c r="X185" s="72">
        <v>24.408000000000001</v>
      </c>
      <c r="Y185" s="72">
        <v>3.948</v>
      </c>
      <c r="Z185" s="12">
        <v>2499.924</v>
      </c>
      <c r="AA185" s="72">
        <v>32.158999999999999</v>
      </c>
      <c r="AB185" s="72">
        <v>1.9450000000000001</v>
      </c>
      <c r="AC185" s="12">
        <v>5441.5789999999997</v>
      </c>
      <c r="AD185" s="72">
        <v>70</v>
      </c>
      <c r="AE185" s="72">
        <v>0.58599999999999997</v>
      </c>
      <c r="AF185" s="12">
        <v>33.545999999999999</v>
      </c>
      <c r="AG185" s="72">
        <v>0.432</v>
      </c>
      <c r="AH185" s="72">
        <v>62.701999999999998</v>
      </c>
      <c r="AI185" s="12">
        <v>349.04899999999998</v>
      </c>
      <c r="AJ185" s="72">
        <v>4.49</v>
      </c>
      <c r="AK185" s="72">
        <v>6.7850000000000001</v>
      </c>
      <c r="AL185" s="12">
        <v>382.59399999999999</v>
      </c>
      <c r="AM185" s="72">
        <v>4.9219999999999997</v>
      </c>
      <c r="AN185" s="72">
        <v>2.2330000000000001</v>
      </c>
      <c r="AO185" s="12">
        <v>5824.174</v>
      </c>
      <c r="AP185" s="72">
        <v>74.921999999999997</v>
      </c>
      <c r="AQ185" s="72">
        <v>0.56100000000000005</v>
      </c>
      <c r="AR185" s="12">
        <v>167.99299999999999</v>
      </c>
      <c r="AS185" s="72">
        <v>2.161</v>
      </c>
      <c r="AT185" s="72">
        <v>25.202999999999999</v>
      </c>
      <c r="AU185" s="12">
        <v>36.49</v>
      </c>
      <c r="AV185" s="72">
        <v>0.46899999999999997</v>
      </c>
      <c r="AW185" s="72">
        <v>59.942</v>
      </c>
      <c r="AX185" s="12">
        <v>279.37900000000002</v>
      </c>
      <c r="AY185" s="72">
        <v>3.5939999999999999</v>
      </c>
      <c r="AZ185" s="72">
        <v>17.268000000000001</v>
      </c>
      <c r="BA185" s="12">
        <v>315.86900000000003</v>
      </c>
      <c r="BB185" s="72">
        <v>4.0629999999999997</v>
      </c>
      <c r="BC185" s="72">
        <v>16.22</v>
      </c>
      <c r="BD185" s="12">
        <v>237.67699999999999</v>
      </c>
      <c r="BE185" s="72">
        <v>3.0569999999999999</v>
      </c>
      <c r="BF185" s="72">
        <v>20.123999999999999</v>
      </c>
      <c r="BG185" s="12">
        <v>553.54700000000003</v>
      </c>
      <c r="BH185" s="72">
        <v>7.1210000000000004</v>
      </c>
      <c r="BI185" s="72">
        <v>12.818</v>
      </c>
      <c r="BJ185" s="12">
        <v>957.36</v>
      </c>
      <c r="BK185" s="72">
        <v>12.315</v>
      </c>
      <c r="BL185" s="72">
        <v>8.7390000000000008</v>
      </c>
      <c r="BM185" s="12">
        <v>270.584</v>
      </c>
      <c r="BN185" s="72">
        <v>3.4809999999999999</v>
      </c>
      <c r="BO185" s="72">
        <v>16.603999999999999</v>
      </c>
      <c r="BP185" s="12">
        <v>1227.9449999999999</v>
      </c>
      <c r="BQ185" s="72">
        <v>15.795999999999999</v>
      </c>
      <c r="BR185" s="72">
        <v>8.6069999999999993</v>
      </c>
      <c r="BS185" s="12">
        <v>1949.4839999999999</v>
      </c>
      <c r="BT185" s="72">
        <v>25.077999999999999</v>
      </c>
      <c r="BU185" s="72">
        <v>3.597</v>
      </c>
      <c r="BV185" s="12">
        <v>7773.6580000000004</v>
      </c>
      <c r="BW185" s="72">
        <v>100</v>
      </c>
      <c r="BX185" s="72">
        <v>0.81299999999999994</v>
      </c>
      <c r="BY185" s="13"/>
      <c r="BZ185" s="13"/>
    </row>
    <row r="186" spans="1:78" ht="12.75" customHeight="1">
      <c r="A186" s="122" t="s">
        <v>44</v>
      </c>
      <c r="B186" s="71" t="s">
        <v>66</v>
      </c>
      <c r="C186" s="71" t="s">
        <v>25</v>
      </c>
      <c r="D186" s="34">
        <v>44166</v>
      </c>
      <c r="E186" s="12">
        <v>2908.837</v>
      </c>
      <c r="F186" s="72">
        <v>38.037999999999997</v>
      </c>
      <c r="G186" s="72">
        <v>2.0419999999999998</v>
      </c>
      <c r="H186" s="12">
        <v>416.197</v>
      </c>
      <c r="I186" s="72">
        <v>5.4420000000000002</v>
      </c>
      <c r="J186" s="72">
        <v>14.436</v>
      </c>
      <c r="K186" s="12">
        <v>270.57900000000001</v>
      </c>
      <c r="L186" s="72">
        <v>3.5379999999999998</v>
      </c>
      <c r="M186" s="72">
        <v>18.321999999999999</v>
      </c>
      <c r="N186" s="12">
        <v>686.77599999999995</v>
      </c>
      <c r="O186" s="72">
        <v>8.9809999999999999</v>
      </c>
      <c r="P186" s="72">
        <v>11.06</v>
      </c>
      <c r="Q186" s="12">
        <v>62.582999999999998</v>
      </c>
      <c r="R186" s="72">
        <v>0.81799999999999995</v>
      </c>
      <c r="S186" s="72">
        <v>46.756</v>
      </c>
      <c r="T186" s="12">
        <v>749.35799999999995</v>
      </c>
      <c r="U186" s="72">
        <v>9.7989999999999995</v>
      </c>
      <c r="V186" s="72">
        <v>11.002000000000001</v>
      </c>
      <c r="W186" s="12">
        <v>1843.9549999999999</v>
      </c>
      <c r="X186" s="72">
        <v>24.113</v>
      </c>
      <c r="Y186" s="72">
        <v>4.7329999999999997</v>
      </c>
      <c r="Z186" s="12">
        <v>2593.3130000000001</v>
      </c>
      <c r="AA186" s="72">
        <v>33.911999999999999</v>
      </c>
      <c r="AB186" s="72">
        <v>2.2149999999999999</v>
      </c>
      <c r="AC186" s="12">
        <v>5502.15</v>
      </c>
      <c r="AD186" s="72">
        <v>71.948999999999998</v>
      </c>
      <c r="AE186" s="72">
        <v>0.66</v>
      </c>
      <c r="AF186" s="12">
        <v>29.914000000000001</v>
      </c>
      <c r="AG186" s="72">
        <v>0.39100000000000001</v>
      </c>
      <c r="AH186" s="72">
        <v>67.064999999999998</v>
      </c>
      <c r="AI186" s="12">
        <v>324.46699999999998</v>
      </c>
      <c r="AJ186" s="72">
        <v>4.2430000000000003</v>
      </c>
      <c r="AK186" s="72">
        <v>7.9409999999999998</v>
      </c>
      <c r="AL186" s="12">
        <v>354.38099999999997</v>
      </c>
      <c r="AM186" s="72">
        <v>4.6340000000000003</v>
      </c>
      <c r="AN186" s="72">
        <v>3.36</v>
      </c>
      <c r="AO186" s="12">
        <v>5856.5309999999999</v>
      </c>
      <c r="AP186" s="72">
        <v>76.582999999999998</v>
      </c>
      <c r="AQ186" s="72">
        <v>0.63200000000000001</v>
      </c>
      <c r="AR186" s="12">
        <v>132.458</v>
      </c>
      <c r="AS186" s="72">
        <v>1.732</v>
      </c>
      <c r="AT186" s="72">
        <v>28.553000000000001</v>
      </c>
      <c r="AU186" s="12">
        <v>14.926</v>
      </c>
      <c r="AV186" s="72">
        <v>0.19500000000000001</v>
      </c>
      <c r="AW186" s="72">
        <v>59.497999999999998</v>
      </c>
      <c r="AX186" s="12">
        <v>335.63</v>
      </c>
      <c r="AY186" s="72">
        <v>4.3890000000000002</v>
      </c>
      <c r="AZ186" s="72">
        <v>24.527999999999999</v>
      </c>
      <c r="BA186" s="12">
        <v>350.55599999999998</v>
      </c>
      <c r="BB186" s="72">
        <v>4.5839999999999996</v>
      </c>
      <c r="BC186" s="72">
        <v>23.509</v>
      </c>
      <c r="BD186" s="12">
        <v>132.37100000000001</v>
      </c>
      <c r="BE186" s="72">
        <v>1.7310000000000001</v>
      </c>
      <c r="BF186" s="72">
        <v>25.44</v>
      </c>
      <c r="BG186" s="12">
        <v>482.92700000000002</v>
      </c>
      <c r="BH186" s="72">
        <v>6.3150000000000004</v>
      </c>
      <c r="BI186" s="72">
        <v>18.899000000000001</v>
      </c>
      <c r="BJ186" s="12">
        <v>875.60599999999999</v>
      </c>
      <c r="BK186" s="72">
        <v>11.45</v>
      </c>
      <c r="BL186" s="72">
        <v>10.006</v>
      </c>
      <c r="BM186" s="12">
        <v>299.76299999999998</v>
      </c>
      <c r="BN186" s="72">
        <v>3.92</v>
      </c>
      <c r="BO186" s="72">
        <v>22.2</v>
      </c>
      <c r="BP186" s="12">
        <v>1175.3699999999999</v>
      </c>
      <c r="BQ186" s="72">
        <v>15.37</v>
      </c>
      <c r="BR186" s="72">
        <v>8.3209999999999997</v>
      </c>
      <c r="BS186" s="12">
        <v>1790.7550000000001</v>
      </c>
      <c r="BT186" s="72">
        <v>23.417000000000002</v>
      </c>
      <c r="BU186" s="72">
        <v>3.3450000000000002</v>
      </c>
      <c r="BV186" s="12">
        <v>7647.2860000000001</v>
      </c>
      <c r="BW186" s="72">
        <v>100</v>
      </c>
      <c r="BX186" s="72">
        <v>0.94099999999999995</v>
      </c>
      <c r="BY186" s="13"/>
      <c r="BZ186" s="13"/>
    </row>
    <row r="187" spans="1:78" ht="12.75" customHeight="1">
      <c r="A187" s="122" t="s">
        <v>44</v>
      </c>
      <c r="B187" s="71" t="s">
        <v>66</v>
      </c>
      <c r="C187" s="71" t="s">
        <v>25</v>
      </c>
      <c r="D187" s="34">
        <v>44256</v>
      </c>
      <c r="E187" s="12">
        <v>3068.6039999999998</v>
      </c>
      <c r="F187" s="72">
        <v>40.026000000000003</v>
      </c>
      <c r="G187" s="72">
        <v>1.091</v>
      </c>
      <c r="H187" s="12">
        <v>217.339</v>
      </c>
      <c r="I187" s="72">
        <v>2.835</v>
      </c>
      <c r="J187" s="72">
        <v>26.033000000000001</v>
      </c>
      <c r="K187" s="12">
        <v>349.81799999999998</v>
      </c>
      <c r="L187" s="72">
        <v>4.5629999999999997</v>
      </c>
      <c r="M187" s="72">
        <v>15.817</v>
      </c>
      <c r="N187" s="12">
        <v>567.15700000000004</v>
      </c>
      <c r="O187" s="72">
        <v>7.3979999999999997</v>
      </c>
      <c r="P187" s="72">
        <v>13.641999999999999</v>
      </c>
      <c r="Q187" s="12">
        <v>41.396999999999998</v>
      </c>
      <c r="R187" s="72">
        <v>0.54</v>
      </c>
      <c r="S187" s="72">
        <v>43.037999999999997</v>
      </c>
      <c r="T187" s="12">
        <v>608.55399999999997</v>
      </c>
      <c r="U187" s="72">
        <v>7.9379999999999997</v>
      </c>
      <c r="V187" s="72">
        <v>12.584</v>
      </c>
      <c r="W187" s="12">
        <v>1873.365</v>
      </c>
      <c r="X187" s="72">
        <v>24.436</v>
      </c>
      <c r="Y187" s="72">
        <v>3.9359999999999999</v>
      </c>
      <c r="Z187" s="12">
        <v>2481.9189999999999</v>
      </c>
      <c r="AA187" s="72">
        <v>32.374000000000002</v>
      </c>
      <c r="AB187" s="72">
        <v>1.46</v>
      </c>
      <c r="AC187" s="12">
        <v>5550.5219999999999</v>
      </c>
      <c r="AD187" s="72">
        <v>72.400000000000006</v>
      </c>
      <c r="AE187" s="72">
        <v>0.73699999999999999</v>
      </c>
      <c r="AF187" s="12">
        <v>36.472999999999999</v>
      </c>
      <c r="AG187" s="72">
        <v>0.47599999999999998</v>
      </c>
      <c r="AH187" s="72">
        <v>66.966999999999999</v>
      </c>
      <c r="AI187" s="12">
        <v>309.80900000000003</v>
      </c>
      <c r="AJ187" s="72">
        <v>4.0410000000000004</v>
      </c>
      <c r="AK187" s="72">
        <v>8.8949999999999996</v>
      </c>
      <c r="AL187" s="12">
        <v>346.28100000000001</v>
      </c>
      <c r="AM187" s="72">
        <v>4.5170000000000003</v>
      </c>
      <c r="AN187" s="72">
        <v>4.2450000000000001</v>
      </c>
      <c r="AO187" s="12">
        <v>5896.8040000000001</v>
      </c>
      <c r="AP187" s="72">
        <v>76.917000000000002</v>
      </c>
      <c r="AQ187" s="72">
        <v>0.65900000000000003</v>
      </c>
      <c r="AR187" s="12">
        <v>179.197</v>
      </c>
      <c r="AS187" s="72">
        <v>2.3370000000000002</v>
      </c>
      <c r="AT187" s="72">
        <v>27.116</v>
      </c>
      <c r="AU187" s="12">
        <v>34.747</v>
      </c>
      <c r="AV187" s="72">
        <v>0.45300000000000001</v>
      </c>
      <c r="AW187" s="72">
        <v>42.786000000000001</v>
      </c>
      <c r="AX187" s="12">
        <v>213.274</v>
      </c>
      <c r="AY187" s="72">
        <v>2.782</v>
      </c>
      <c r="AZ187" s="72">
        <v>24.614999999999998</v>
      </c>
      <c r="BA187" s="12">
        <v>248.02099999999999</v>
      </c>
      <c r="BB187" s="72">
        <v>3.2349999999999999</v>
      </c>
      <c r="BC187" s="72">
        <v>24.26</v>
      </c>
      <c r="BD187" s="12">
        <v>219.417</v>
      </c>
      <c r="BE187" s="72">
        <v>2.8620000000000001</v>
      </c>
      <c r="BF187" s="72">
        <v>23.414000000000001</v>
      </c>
      <c r="BG187" s="12">
        <v>467.43799999999999</v>
      </c>
      <c r="BH187" s="72">
        <v>6.0970000000000004</v>
      </c>
      <c r="BI187" s="72">
        <v>15.952999999999999</v>
      </c>
      <c r="BJ187" s="12">
        <v>884.327</v>
      </c>
      <c r="BK187" s="72">
        <v>11.535</v>
      </c>
      <c r="BL187" s="72">
        <v>6.282</v>
      </c>
      <c r="BM187" s="12">
        <v>238.721</v>
      </c>
      <c r="BN187" s="72">
        <v>3.1139999999999999</v>
      </c>
      <c r="BO187" s="72">
        <v>17.812999999999999</v>
      </c>
      <c r="BP187" s="12">
        <v>1123.048</v>
      </c>
      <c r="BQ187" s="72">
        <v>14.648999999999999</v>
      </c>
      <c r="BR187" s="72">
        <v>5.7869999999999999</v>
      </c>
      <c r="BS187" s="12">
        <v>1769.682</v>
      </c>
      <c r="BT187" s="72">
        <v>23.082999999999998</v>
      </c>
      <c r="BU187" s="72">
        <v>3.44</v>
      </c>
      <c r="BV187" s="12">
        <v>7666.4859999999999</v>
      </c>
      <c r="BW187" s="72">
        <v>100</v>
      </c>
      <c r="BX187" s="72">
        <v>0.91400000000000003</v>
      </c>
      <c r="BY187" s="13"/>
      <c r="BZ187" s="13"/>
    </row>
    <row r="188" spans="1:78" ht="12.75" customHeight="1">
      <c r="A188" s="122" t="s">
        <v>44</v>
      </c>
      <c r="B188" s="71" t="s">
        <v>66</v>
      </c>
      <c r="C188" s="71" t="s">
        <v>25</v>
      </c>
      <c r="D188" s="34">
        <v>44348</v>
      </c>
      <c r="E188" s="12">
        <v>3168.1770000000001</v>
      </c>
      <c r="F188" s="72">
        <v>41.378</v>
      </c>
      <c r="G188" s="72">
        <v>1.4039999999999999</v>
      </c>
      <c r="H188" s="12">
        <v>306.61700000000002</v>
      </c>
      <c r="I188" s="72">
        <v>4.0049999999999999</v>
      </c>
      <c r="J188" s="72">
        <v>16.611999999999998</v>
      </c>
      <c r="K188" s="12">
        <v>185.33099999999999</v>
      </c>
      <c r="L188" s="72">
        <v>2.4209999999999998</v>
      </c>
      <c r="M188" s="72">
        <v>24.100999999999999</v>
      </c>
      <c r="N188" s="12">
        <v>491.94799999999998</v>
      </c>
      <c r="O188" s="72">
        <v>6.4249999999999998</v>
      </c>
      <c r="P188" s="72">
        <v>13.288</v>
      </c>
      <c r="Q188" s="12">
        <v>33.509</v>
      </c>
      <c r="R188" s="72">
        <v>0.438</v>
      </c>
      <c r="S188" s="72">
        <v>43.033000000000001</v>
      </c>
      <c r="T188" s="12">
        <v>525.45699999999999</v>
      </c>
      <c r="U188" s="72">
        <v>6.8630000000000004</v>
      </c>
      <c r="V188" s="72">
        <v>12.294</v>
      </c>
      <c r="W188" s="12">
        <v>1971.817</v>
      </c>
      <c r="X188" s="72">
        <v>25.753</v>
      </c>
      <c r="Y188" s="72">
        <v>4.101</v>
      </c>
      <c r="Z188" s="12">
        <v>2497.2739999999999</v>
      </c>
      <c r="AA188" s="72">
        <v>32.616</v>
      </c>
      <c r="AB188" s="72">
        <v>1.9510000000000001</v>
      </c>
      <c r="AC188" s="12">
        <v>5665.451</v>
      </c>
      <c r="AD188" s="72">
        <v>73.994</v>
      </c>
      <c r="AE188" s="72">
        <v>0.63900000000000001</v>
      </c>
      <c r="AF188" s="12">
        <v>9.1519999999999992</v>
      </c>
      <c r="AG188" s="72">
        <v>0.12</v>
      </c>
      <c r="AH188" s="72">
        <v>113.48399999999999</v>
      </c>
      <c r="AI188" s="12">
        <v>263.35399999999998</v>
      </c>
      <c r="AJ188" s="72">
        <v>3.44</v>
      </c>
      <c r="AK188" s="72">
        <v>8.02</v>
      </c>
      <c r="AL188" s="12">
        <v>272.50599999999997</v>
      </c>
      <c r="AM188" s="72">
        <v>3.5590000000000002</v>
      </c>
      <c r="AN188" s="72">
        <v>7.9749999999999996</v>
      </c>
      <c r="AO188" s="12">
        <v>5937.9570000000003</v>
      </c>
      <c r="AP188" s="72">
        <v>77.552999999999997</v>
      </c>
      <c r="AQ188" s="72">
        <v>0.64700000000000002</v>
      </c>
      <c r="AR188" s="12">
        <v>96.932000000000002</v>
      </c>
      <c r="AS188" s="72">
        <v>1.266</v>
      </c>
      <c r="AT188" s="72">
        <v>24.72</v>
      </c>
      <c r="AU188" s="12">
        <v>33.886000000000003</v>
      </c>
      <c r="AV188" s="72">
        <v>0.443</v>
      </c>
      <c r="AW188" s="72">
        <v>69.197000000000003</v>
      </c>
      <c r="AX188" s="12">
        <v>342.37</v>
      </c>
      <c r="AY188" s="72">
        <v>4.4720000000000004</v>
      </c>
      <c r="AZ188" s="72">
        <v>12.58</v>
      </c>
      <c r="BA188" s="12">
        <v>376.25700000000001</v>
      </c>
      <c r="BB188" s="72">
        <v>4.9139999999999997</v>
      </c>
      <c r="BC188" s="72">
        <v>12.752000000000001</v>
      </c>
      <c r="BD188" s="12">
        <v>122.087</v>
      </c>
      <c r="BE188" s="72">
        <v>1.595</v>
      </c>
      <c r="BF188" s="72">
        <v>22.512</v>
      </c>
      <c r="BG188" s="12">
        <v>498.34399999999999</v>
      </c>
      <c r="BH188" s="72">
        <v>6.5090000000000003</v>
      </c>
      <c r="BI188" s="72">
        <v>11.813000000000001</v>
      </c>
      <c r="BJ188" s="12">
        <v>780.82399999999996</v>
      </c>
      <c r="BK188" s="72">
        <v>10.198</v>
      </c>
      <c r="BL188" s="72">
        <v>7.8470000000000004</v>
      </c>
      <c r="BM188" s="12">
        <v>342.54899999999998</v>
      </c>
      <c r="BN188" s="72">
        <v>4.4740000000000002</v>
      </c>
      <c r="BO188" s="72">
        <v>14.15</v>
      </c>
      <c r="BP188" s="12">
        <v>1123.373</v>
      </c>
      <c r="BQ188" s="72">
        <v>14.672000000000001</v>
      </c>
      <c r="BR188" s="72">
        <v>5.2309999999999999</v>
      </c>
      <c r="BS188" s="12">
        <v>1718.6479999999999</v>
      </c>
      <c r="BT188" s="72">
        <v>22.446999999999999</v>
      </c>
      <c r="BU188" s="72">
        <v>3.1320000000000001</v>
      </c>
      <c r="BV188" s="12">
        <v>7656.6049999999996</v>
      </c>
      <c r="BW188" s="72">
        <v>100</v>
      </c>
      <c r="BX188" s="72">
        <v>0.78</v>
      </c>
      <c r="BY188" s="13"/>
      <c r="BZ188" s="13"/>
    </row>
    <row r="189" spans="1:78" ht="12.75" customHeight="1">
      <c r="A189" s="122" t="s">
        <v>44</v>
      </c>
      <c r="B189" s="71" t="s">
        <v>66</v>
      </c>
      <c r="C189" s="71" t="s">
        <v>25</v>
      </c>
      <c r="D189" s="34">
        <v>44805</v>
      </c>
      <c r="E189" s="12">
        <v>3345.6959999999999</v>
      </c>
      <c r="F189" s="72">
        <v>43.018999999999998</v>
      </c>
      <c r="G189" s="72">
        <v>1.464</v>
      </c>
      <c r="H189" s="12">
        <v>194.607</v>
      </c>
      <c r="I189" s="72">
        <v>2.5019999999999998</v>
      </c>
      <c r="J189" s="72">
        <v>22.716000000000001</v>
      </c>
      <c r="K189" s="12">
        <v>204.77600000000001</v>
      </c>
      <c r="L189" s="72">
        <v>2.633</v>
      </c>
      <c r="M189" s="72">
        <v>23.527999999999999</v>
      </c>
      <c r="N189" s="12">
        <v>399.38299999999998</v>
      </c>
      <c r="O189" s="72">
        <v>5.1349999999999998</v>
      </c>
      <c r="P189" s="72">
        <v>16.684000000000001</v>
      </c>
      <c r="Q189" s="12">
        <v>64.819000000000003</v>
      </c>
      <c r="R189" s="72">
        <v>0.83299999999999996</v>
      </c>
      <c r="S189" s="72">
        <v>45.786000000000001</v>
      </c>
      <c r="T189" s="12">
        <v>464.20299999999997</v>
      </c>
      <c r="U189" s="72">
        <v>5.9690000000000003</v>
      </c>
      <c r="V189" s="72">
        <v>15.141</v>
      </c>
      <c r="W189" s="12">
        <v>2053.6840000000002</v>
      </c>
      <c r="X189" s="72">
        <v>26.405999999999999</v>
      </c>
      <c r="Y189" s="72">
        <v>4.1139999999999999</v>
      </c>
      <c r="Z189" s="12">
        <v>2517.8870000000002</v>
      </c>
      <c r="AA189" s="72">
        <v>32.375</v>
      </c>
      <c r="AB189" s="72">
        <v>1.7130000000000001</v>
      </c>
      <c r="AC189" s="12">
        <v>5863.5829999999996</v>
      </c>
      <c r="AD189" s="72">
        <v>75.394000000000005</v>
      </c>
      <c r="AE189" s="72">
        <v>0.67900000000000005</v>
      </c>
      <c r="AF189" s="12">
        <v>18.619</v>
      </c>
      <c r="AG189" s="72">
        <v>0.23899999999999999</v>
      </c>
      <c r="AH189" s="72">
        <v>84.760999999999996</v>
      </c>
      <c r="AI189" s="12">
        <v>150.857</v>
      </c>
      <c r="AJ189" s="72">
        <v>1.94</v>
      </c>
      <c r="AK189" s="72">
        <v>17.556999999999999</v>
      </c>
      <c r="AL189" s="12">
        <v>169.476</v>
      </c>
      <c r="AM189" s="72">
        <v>2.1789999999999998</v>
      </c>
      <c r="AN189" s="72">
        <v>12.599</v>
      </c>
      <c r="AO189" s="12">
        <v>6033.058</v>
      </c>
      <c r="AP189" s="72">
        <v>77.572999999999993</v>
      </c>
      <c r="AQ189" s="72">
        <v>0.73699999999999999</v>
      </c>
      <c r="AR189" s="12">
        <v>123.646</v>
      </c>
      <c r="AS189" s="72">
        <v>1.59</v>
      </c>
      <c r="AT189" s="72">
        <v>29.03</v>
      </c>
      <c r="AU189" s="12">
        <v>24.132999999999999</v>
      </c>
      <c r="AV189" s="72">
        <v>0.31</v>
      </c>
      <c r="AW189" s="72">
        <v>55.588000000000001</v>
      </c>
      <c r="AX189" s="12">
        <v>209.28700000000001</v>
      </c>
      <c r="AY189" s="72">
        <v>2.6909999999999998</v>
      </c>
      <c r="AZ189" s="72">
        <v>25.24</v>
      </c>
      <c r="BA189" s="12">
        <v>233.42</v>
      </c>
      <c r="BB189" s="72">
        <v>3.0009999999999999</v>
      </c>
      <c r="BC189" s="72">
        <v>21.742000000000001</v>
      </c>
      <c r="BD189" s="12">
        <v>173.12100000000001</v>
      </c>
      <c r="BE189" s="72">
        <v>2.226</v>
      </c>
      <c r="BF189" s="72">
        <v>28.84</v>
      </c>
      <c r="BG189" s="12">
        <v>406.541</v>
      </c>
      <c r="BH189" s="72">
        <v>5.2270000000000003</v>
      </c>
      <c r="BI189" s="72">
        <v>15.438000000000001</v>
      </c>
      <c r="BJ189" s="12">
        <v>942.56600000000003</v>
      </c>
      <c r="BK189" s="72">
        <v>12.12</v>
      </c>
      <c r="BL189" s="72">
        <v>10.012</v>
      </c>
      <c r="BM189" s="12">
        <v>271.42099999999999</v>
      </c>
      <c r="BN189" s="72">
        <v>3.49</v>
      </c>
      <c r="BO189" s="72">
        <v>19.995999999999999</v>
      </c>
      <c r="BP189" s="12">
        <v>1213.9870000000001</v>
      </c>
      <c r="BQ189" s="72">
        <v>15.609</v>
      </c>
      <c r="BR189" s="72">
        <v>6.8040000000000003</v>
      </c>
      <c r="BS189" s="12">
        <v>1744.174</v>
      </c>
      <c r="BT189" s="72">
        <v>22.427</v>
      </c>
      <c r="BU189" s="72">
        <v>3.4769999999999999</v>
      </c>
      <c r="BV189" s="12">
        <v>7777.232</v>
      </c>
      <c r="BW189" s="72">
        <v>100</v>
      </c>
      <c r="BX189" s="72">
        <v>0.81</v>
      </c>
      <c r="BY189" s="13"/>
      <c r="BZ189" s="13"/>
    </row>
    <row r="190" spans="1:78" ht="12.75" customHeight="1">
      <c r="A190" s="122" t="s">
        <v>44</v>
      </c>
      <c r="B190" s="71" t="s">
        <v>66</v>
      </c>
      <c r="C190" s="71" t="s">
        <v>25</v>
      </c>
      <c r="D190" s="34">
        <v>44896</v>
      </c>
      <c r="E190" s="12">
        <v>3468.25</v>
      </c>
      <c r="F190" s="72">
        <v>44.155999999999999</v>
      </c>
      <c r="G190" s="72">
        <v>1.488</v>
      </c>
      <c r="H190" s="12">
        <v>156.02000000000001</v>
      </c>
      <c r="I190" s="72">
        <v>1.986</v>
      </c>
      <c r="J190" s="72">
        <v>23.853999999999999</v>
      </c>
      <c r="K190" s="12">
        <v>145.03</v>
      </c>
      <c r="L190" s="72">
        <v>1.8460000000000001</v>
      </c>
      <c r="M190" s="72">
        <v>26.966999999999999</v>
      </c>
      <c r="N190" s="12">
        <v>301.05099999999999</v>
      </c>
      <c r="O190" s="72">
        <v>3.8330000000000002</v>
      </c>
      <c r="P190" s="72">
        <v>15.992000000000001</v>
      </c>
      <c r="Q190" s="12">
        <v>60.085000000000001</v>
      </c>
      <c r="R190" s="72">
        <v>0.76500000000000001</v>
      </c>
      <c r="S190" s="72">
        <v>43.087000000000003</v>
      </c>
      <c r="T190" s="12">
        <v>361.13600000000002</v>
      </c>
      <c r="U190" s="72">
        <v>4.5979999999999999</v>
      </c>
      <c r="V190" s="72">
        <v>14.327</v>
      </c>
      <c r="W190" s="12">
        <v>2179.4169999999999</v>
      </c>
      <c r="X190" s="72">
        <v>27.747</v>
      </c>
      <c r="Y190" s="72">
        <v>3.6539999999999999</v>
      </c>
      <c r="Z190" s="12">
        <v>2540.5529999999999</v>
      </c>
      <c r="AA190" s="72">
        <v>32.344999999999999</v>
      </c>
      <c r="AB190" s="72">
        <v>2.3010000000000002</v>
      </c>
      <c r="AC190" s="12">
        <v>6008.8029999999999</v>
      </c>
      <c r="AD190" s="72">
        <v>76.501999999999995</v>
      </c>
      <c r="AE190" s="72">
        <v>0.77700000000000002</v>
      </c>
      <c r="AF190" s="12">
        <v>6.1790000000000003</v>
      </c>
      <c r="AG190" s="72">
        <v>7.9000000000000001E-2</v>
      </c>
      <c r="AH190" s="72">
        <v>115.247</v>
      </c>
      <c r="AI190" s="12">
        <v>172.328</v>
      </c>
      <c r="AJ190" s="72">
        <v>2.194</v>
      </c>
      <c r="AK190" s="72">
        <v>10.553000000000001</v>
      </c>
      <c r="AL190" s="12">
        <v>178.50700000000001</v>
      </c>
      <c r="AM190" s="72">
        <v>2.2730000000000001</v>
      </c>
      <c r="AN190" s="72">
        <v>8.8970000000000002</v>
      </c>
      <c r="AO190" s="12">
        <v>6187.31</v>
      </c>
      <c r="AP190" s="72">
        <v>78.774000000000001</v>
      </c>
      <c r="AQ190" s="72">
        <v>0.83699999999999997</v>
      </c>
      <c r="AR190" s="12">
        <v>47.975000000000001</v>
      </c>
      <c r="AS190" s="72">
        <v>0.61099999999999999</v>
      </c>
      <c r="AT190" s="72">
        <v>43.392000000000003</v>
      </c>
      <c r="AU190" s="12">
        <v>24.443999999999999</v>
      </c>
      <c r="AV190" s="72">
        <v>0.311</v>
      </c>
      <c r="AW190" s="72">
        <v>90.787000000000006</v>
      </c>
      <c r="AX190" s="12">
        <v>239.03200000000001</v>
      </c>
      <c r="AY190" s="72">
        <v>3.0430000000000001</v>
      </c>
      <c r="AZ190" s="72">
        <v>24.032</v>
      </c>
      <c r="BA190" s="12">
        <v>263.476</v>
      </c>
      <c r="BB190" s="72">
        <v>3.3540000000000001</v>
      </c>
      <c r="BC190" s="72">
        <v>20.556999999999999</v>
      </c>
      <c r="BD190" s="12">
        <v>128.59299999999999</v>
      </c>
      <c r="BE190" s="72">
        <v>1.637</v>
      </c>
      <c r="BF190" s="72">
        <v>22.259</v>
      </c>
      <c r="BG190" s="12">
        <v>392.06900000000002</v>
      </c>
      <c r="BH190" s="72">
        <v>4.992</v>
      </c>
      <c r="BI190" s="72">
        <v>13.452</v>
      </c>
      <c r="BJ190" s="12">
        <v>961.56399999999996</v>
      </c>
      <c r="BK190" s="72">
        <v>12.242000000000001</v>
      </c>
      <c r="BL190" s="72">
        <v>7.6719999999999997</v>
      </c>
      <c r="BM190" s="12">
        <v>265.54899999999998</v>
      </c>
      <c r="BN190" s="72">
        <v>3.3809999999999998</v>
      </c>
      <c r="BO190" s="72">
        <v>18.548999999999999</v>
      </c>
      <c r="BP190" s="12">
        <v>1227.114</v>
      </c>
      <c r="BQ190" s="72">
        <v>15.622999999999999</v>
      </c>
      <c r="BR190" s="72">
        <v>5.0030000000000001</v>
      </c>
      <c r="BS190" s="12">
        <v>1667.1579999999999</v>
      </c>
      <c r="BT190" s="72">
        <v>21.225999999999999</v>
      </c>
      <c r="BU190" s="72">
        <v>2.9220000000000002</v>
      </c>
      <c r="BV190" s="12">
        <v>7854.4679999999998</v>
      </c>
      <c r="BW190" s="72">
        <v>100</v>
      </c>
      <c r="BX190" s="72">
        <v>0.74199999999999999</v>
      </c>
      <c r="BY190" s="13"/>
      <c r="BZ190" s="13"/>
    </row>
    <row r="191" spans="1:78" ht="12.75" customHeight="1">
      <c r="A191" s="122" t="s">
        <v>44</v>
      </c>
      <c r="B191" s="71" t="s">
        <v>66</v>
      </c>
      <c r="C191" s="71" t="s">
        <v>25</v>
      </c>
      <c r="D191" s="34">
        <v>44986</v>
      </c>
      <c r="E191" s="12">
        <v>3542.732</v>
      </c>
      <c r="F191" s="72">
        <v>44.973999999999997</v>
      </c>
      <c r="G191" s="72">
        <v>1.2609999999999999</v>
      </c>
      <c r="H191" s="12">
        <v>189.399</v>
      </c>
      <c r="I191" s="72">
        <v>2.4039999999999999</v>
      </c>
      <c r="J191" s="72">
        <v>18.434999999999999</v>
      </c>
      <c r="K191" s="12">
        <v>182.37200000000001</v>
      </c>
      <c r="L191" s="72">
        <v>2.3149999999999999</v>
      </c>
      <c r="M191" s="72">
        <v>16.562999999999999</v>
      </c>
      <c r="N191" s="12">
        <v>371.77100000000002</v>
      </c>
      <c r="O191" s="72">
        <v>4.72</v>
      </c>
      <c r="P191" s="72">
        <v>14.093999999999999</v>
      </c>
      <c r="Q191" s="12">
        <v>45.201000000000001</v>
      </c>
      <c r="R191" s="72">
        <v>0.57399999999999995</v>
      </c>
      <c r="S191" s="72">
        <v>27.419</v>
      </c>
      <c r="T191" s="12">
        <v>416.97199999999998</v>
      </c>
      <c r="U191" s="72">
        <v>5.2930000000000001</v>
      </c>
      <c r="V191" s="72">
        <v>11.606999999999999</v>
      </c>
      <c r="W191" s="12">
        <v>2041.777</v>
      </c>
      <c r="X191" s="72">
        <v>25.92</v>
      </c>
      <c r="Y191" s="72">
        <v>2.4380000000000002</v>
      </c>
      <c r="Z191" s="12">
        <v>2458.75</v>
      </c>
      <c r="AA191" s="72">
        <v>31.213000000000001</v>
      </c>
      <c r="AB191" s="72">
        <v>1.7529999999999999</v>
      </c>
      <c r="AC191" s="12">
        <v>6001.4809999999998</v>
      </c>
      <c r="AD191" s="72">
        <v>76.186999999999998</v>
      </c>
      <c r="AE191" s="72">
        <v>0.67300000000000004</v>
      </c>
      <c r="AF191" s="12">
        <v>10.724</v>
      </c>
      <c r="AG191" s="72">
        <v>0.13600000000000001</v>
      </c>
      <c r="AH191" s="72">
        <v>102.09699999999999</v>
      </c>
      <c r="AI191" s="12">
        <v>212.96700000000001</v>
      </c>
      <c r="AJ191" s="72">
        <v>2.7040000000000002</v>
      </c>
      <c r="AK191" s="72">
        <v>5.7460000000000004</v>
      </c>
      <c r="AL191" s="12">
        <v>223.691</v>
      </c>
      <c r="AM191" s="72">
        <v>2.84</v>
      </c>
      <c r="AN191" s="72">
        <v>3.5550000000000002</v>
      </c>
      <c r="AO191" s="12">
        <v>6225.1729999999998</v>
      </c>
      <c r="AP191" s="72">
        <v>79.027000000000001</v>
      </c>
      <c r="AQ191" s="72">
        <v>0.63200000000000001</v>
      </c>
      <c r="AR191" s="12">
        <v>137.53200000000001</v>
      </c>
      <c r="AS191" s="72">
        <v>1.746</v>
      </c>
      <c r="AT191" s="72">
        <v>17.870999999999999</v>
      </c>
      <c r="AU191" s="12">
        <v>15.115</v>
      </c>
      <c r="AV191" s="72">
        <v>0.192</v>
      </c>
      <c r="AW191" s="72">
        <v>42.146000000000001</v>
      </c>
      <c r="AX191" s="12">
        <v>285.661</v>
      </c>
      <c r="AY191" s="72">
        <v>3.6259999999999999</v>
      </c>
      <c r="AZ191" s="72">
        <v>12.007999999999999</v>
      </c>
      <c r="BA191" s="12">
        <v>300.77699999999999</v>
      </c>
      <c r="BB191" s="72">
        <v>3.8180000000000001</v>
      </c>
      <c r="BC191" s="72">
        <v>12.005000000000001</v>
      </c>
      <c r="BD191" s="12">
        <v>162.66499999999999</v>
      </c>
      <c r="BE191" s="72">
        <v>2.0649999999999999</v>
      </c>
      <c r="BF191" s="72">
        <v>19.462</v>
      </c>
      <c r="BG191" s="12">
        <v>463.44200000000001</v>
      </c>
      <c r="BH191" s="72">
        <v>5.883</v>
      </c>
      <c r="BI191" s="72">
        <v>11.272</v>
      </c>
      <c r="BJ191" s="12">
        <v>752.67</v>
      </c>
      <c r="BK191" s="72">
        <v>9.5549999999999997</v>
      </c>
      <c r="BL191" s="72">
        <v>7.2549999999999999</v>
      </c>
      <c r="BM191" s="12">
        <v>298.46100000000001</v>
      </c>
      <c r="BN191" s="72">
        <v>3.7890000000000001</v>
      </c>
      <c r="BO191" s="72">
        <v>12.871</v>
      </c>
      <c r="BP191" s="12">
        <v>1051.1310000000001</v>
      </c>
      <c r="BQ191" s="72">
        <v>13.343999999999999</v>
      </c>
      <c r="BR191" s="72">
        <v>5.569</v>
      </c>
      <c r="BS191" s="12">
        <v>1652.105</v>
      </c>
      <c r="BT191" s="72">
        <v>20.972999999999999</v>
      </c>
      <c r="BU191" s="72">
        <v>2.8610000000000002</v>
      </c>
      <c r="BV191" s="12">
        <v>7877.2780000000002</v>
      </c>
      <c r="BW191" s="72">
        <v>100</v>
      </c>
      <c r="BX191" s="72">
        <v>0.66600000000000004</v>
      </c>
      <c r="BY191" s="13"/>
      <c r="BZ191" s="13"/>
    </row>
    <row r="192" spans="1:78" ht="12.75" customHeight="1">
      <c r="A192" s="122" t="s">
        <v>44</v>
      </c>
      <c r="B192" s="71" t="s">
        <v>66</v>
      </c>
      <c r="C192" s="71" t="s">
        <v>25</v>
      </c>
      <c r="D192" s="34">
        <v>45078</v>
      </c>
      <c r="E192" s="12">
        <v>3588.01</v>
      </c>
      <c r="F192" s="72">
        <v>45.170999999999999</v>
      </c>
      <c r="G192" s="72">
        <v>1.3180000000000001</v>
      </c>
      <c r="H192" s="12">
        <v>188.16800000000001</v>
      </c>
      <c r="I192" s="72">
        <v>2.3690000000000002</v>
      </c>
      <c r="J192" s="72">
        <v>16.882999999999999</v>
      </c>
      <c r="K192" s="12">
        <v>190.386</v>
      </c>
      <c r="L192" s="72">
        <v>2.3969999999999998</v>
      </c>
      <c r="M192" s="72">
        <v>19.486999999999998</v>
      </c>
      <c r="N192" s="12">
        <v>378.55399999999997</v>
      </c>
      <c r="O192" s="72">
        <v>4.766</v>
      </c>
      <c r="P192" s="72">
        <v>13.164</v>
      </c>
      <c r="Q192" s="12">
        <v>41.213000000000001</v>
      </c>
      <c r="R192" s="72">
        <v>0.51900000000000002</v>
      </c>
      <c r="S192" s="72">
        <v>21.167999999999999</v>
      </c>
      <c r="T192" s="12">
        <v>419.767</v>
      </c>
      <c r="U192" s="72">
        <v>5.2850000000000001</v>
      </c>
      <c r="V192" s="72">
        <v>11.981</v>
      </c>
      <c r="W192" s="12">
        <v>2070.1819999999998</v>
      </c>
      <c r="X192" s="72">
        <v>26.062000000000001</v>
      </c>
      <c r="Y192" s="72">
        <v>2.9380000000000002</v>
      </c>
      <c r="Z192" s="12">
        <v>2489.9490000000001</v>
      </c>
      <c r="AA192" s="72">
        <v>31.347000000000001</v>
      </c>
      <c r="AB192" s="72">
        <v>1.4139999999999999</v>
      </c>
      <c r="AC192" s="12">
        <v>6077.9589999999998</v>
      </c>
      <c r="AD192" s="72">
        <v>76.516999999999996</v>
      </c>
      <c r="AE192" s="72">
        <v>0.69099999999999995</v>
      </c>
      <c r="AF192" s="12">
        <v>5.6479999999999997</v>
      </c>
      <c r="AG192" s="72">
        <v>7.0999999999999994E-2</v>
      </c>
      <c r="AH192" s="72">
        <v>105.714</v>
      </c>
      <c r="AI192" s="12">
        <v>190.59299999999999</v>
      </c>
      <c r="AJ192" s="72">
        <v>2.399</v>
      </c>
      <c r="AK192" s="72">
        <v>5.7240000000000002</v>
      </c>
      <c r="AL192" s="12">
        <v>196.24100000000001</v>
      </c>
      <c r="AM192" s="72">
        <v>2.4710000000000001</v>
      </c>
      <c r="AN192" s="72">
        <v>4.9119999999999999</v>
      </c>
      <c r="AO192" s="12">
        <v>6274.2</v>
      </c>
      <c r="AP192" s="72">
        <v>78.988</v>
      </c>
      <c r="AQ192" s="72">
        <v>0.61799999999999999</v>
      </c>
      <c r="AR192" s="12">
        <v>100.876</v>
      </c>
      <c r="AS192" s="72">
        <v>1.27</v>
      </c>
      <c r="AT192" s="72">
        <v>24.254999999999999</v>
      </c>
      <c r="AU192" s="12">
        <v>13.076000000000001</v>
      </c>
      <c r="AV192" s="72">
        <v>0.16500000000000001</v>
      </c>
      <c r="AW192" s="72">
        <v>46.82</v>
      </c>
      <c r="AX192" s="12">
        <v>184.048</v>
      </c>
      <c r="AY192" s="72">
        <v>2.3170000000000002</v>
      </c>
      <c r="AZ192" s="72">
        <v>16.545000000000002</v>
      </c>
      <c r="BA192" s="12">
        <v>197.124</v>
      </c>
      <c r="BB192" s="72">
        <v>2.4820000000000002</v>
      </c>
      <c r="BC192" s="72">
        <v>15.125</v>
      </c>
      <c r="BD192" s="12">
        <v>172.726</v>
      </c>
      <c r="BE192" s="72">
        <v>2.1749999999999998</v>
      </c>
      <c r="BF192" s="72">
        <v>16.103999999999999</v>
      </c>
      <c r="BG192" s="12">
        <v>369.85</v>
      </c>
      <c r="BH192" s="72">
        <v>4.6559999999999997</v>
      </c>
      <c r="BI192" s="72">
        <v>10.827999999999999</v>
      </c>
      <c r="BJ192" s="12">
        <v>842.83100000000002</v>
      </c>
      <c r="BK192" s="72">
        <v>10.611000000000001</v>
      </c>
      <c r="BL192" s="72">
        <v>6.5780000000000003</v>
      </c>
      <c r="BM192" s="12">
        <v>355.49299999999999</v>
      </c>
      <c r="BN192" s="72">
        <v>4.4749999999999996</v>
      </c>
      <c r="BO192" s="72">
        <v>13.103</v>
      </c>
      <c r="BP192" s="12">
        <v>1198.3240000000001</v>
      </c>
      <c r="BQ192" s="72">
        <v>15.086</v>
      </c>
      <c r="BR192" s="72">
        <v>5.9290000000000003</v>
      </c>
      <c r="BS192" s="12">
        <v>1669.05</v>
      </c>
      <c r="BT192" s="72">
        <v>21.012</v>
      </c>
      <c r="BU192" s="72">
        <v>2.8959999999999999</v>
      </c>
      <c r="BV192" s="12">
        <v>7943.25</v>
      </c>
      <c r="BW192" s="72">
        <v>100</v>
      </c>
      <c r="BX192" s="72">
        <v>0.71899999999999997</v>
      </c>
      <c r="BY192" s="13"/>
      <c r="BZ192" s="13"/>
    </row>
    <row r="193" spans="1:78" ht="12.75" customHeight="1">
      <c r="A193" s="122" t="s">
        <v>44</v>
      </c>
      <c r="B193" s="71" t="s">
        <v>66</v>
      </c>
      <c r="C193" s="71" t="s">
        <v>25</v>
      </c>
      <c r="D193" s="34">
        <v>45170</v>
      </c>
      <c r="E193" s="12">
        <v>3547.2130000000002</v>
      </c>
      <c r="F193" s="72">
        <v>44.593000000000004</v>
      </c>
      <c r="G193" s="72">
        <v>1.0620000000000001</v>
      </c>
      <c r="H193" s="12">
        <v>175.18100000000001</v>
      </c>
      <c r="I193" s="72">
        <v>2.202</v>
      </c>
      <c r="J193" s="72">
        <v>20.478000000000002</v>
      </c>
      <c r="K193" s="12">
        <v>230.297</v>
      </c>
      <c r="L193" s="72">
        <v>2.895</v>
      </c>
      <c r="M193" s="72">
        <v>18.385000000000002</v>
      </c>
      <c r="N193" s="12">
        <v>405.47800000000001</v>
      </c>
      <c r="O193" s="72">
        <v>5.0970000000000004</v>
      </c>
      <c r="P193" s="72">
        <v>11.824</v>
      </c>
      <c r="Q193" s="12">
        <v>61.000999999999998</v>
      </c>
      <c r="R193" s="72">
        <v>0.76700000000000002</v>
      </c>
      <c r="S193" s="72">
        <v>28.696999999999999</v>
      </c>
      <c r="T193" s="12">
        <v>466.47899999999998</v>
      </c>
      <c r="U193" s="72">
        <v>5.8639999999999999</v>
      </c>
      <c r="V193" s="72">
        <v>10.904</v>
      </c>
      <c r="W193" s="12">
        <v>2126.683</v>
      </c>
      <c r="X193" s="72">
        <v>26.734999999999999</v>
      </c>
      <c r="Y193" s="72">
        <v>2.8639999999999999</v>
      </c>
      <c r="Z193" s="12">
        <v>2593.1619999999998</v>
      </c>
      <c r="AA193" s="72">
        <v>32.598999999999997</v>
      </c>
      <c r="AB193" s="72">
        <v>1.351</v>
      </c>
      <c r="AC193" s="12">
        <v>6140.375</v>
      </c>
      <c r="AD193" s="72">
        <v>77.192999999999998</v>
      </c>
      <c r="AE193" s="72">
        <v>0.68700000000000006</v>
      </c>
      <c r="AF193" s="12">
        <v>30.146000000000001</v>
      </c>
      <c r="AG193" s="72">
        <v>0.379</v>
      </c>
      <c r="AH193" s="72">
        <v>48.433</v>
      </c>
      <c r="AI193" s="12">
        <v>168.58099999999999</v>
      </c>
      <c r="AJ193" s="72">
        <v>2.1190000000000002</v>
      </c>
      <c r="AK193" s="72">
        <v>9.7539999999999996</v>
      </c>
      <c r="AL193" s="12">
        <v>198.727</v>
      </c>
      <c r="AM193" s="72">
        <v>2.4980000000000002</v>
      </c>
      <c r="AN193" s="72">
        <v>4.891</v>
      </c>
      <c r="AO193" s="12">
        <v>6339.1019999999999</v>
      </c>
      <c r="AP193" s="72">
        <v>79.691000000000003</v>
      </c>
      <c r="AQ193" s="72">
        <v>0.60199999999999998</v>
      </c>
      <c r="AR193" s="12">
        <v>125.426</v>
      </c>
      <c r="AS193" s="72">
        <v>1.577</v>
      </c>
      <c r="AT193" s="72">
        <v>21.3</v>
      </c>
      <c r="AU193" s="12">
        <v>54.268999999999998</v>
      </c>
      <c r="AV193" s="72">
        <v>0.68200000000000005</v>
      </c>
      <c r="AW193" s="72">
        <v>42.524999999999999</v>
      </c>
      <c r="AX193" s="12">
        <v>216.90299999999999</v>
      </c>
      <c r="AY193" s="72">
        <v>2.7269999999999999</v>
      </c>
      <c r="AZ193" s="72">
        <v>14.612</v>
      </c>
      <c r="BA193" s="12">
        <v>271.173</v>
      </c>
      <c r="BB193" s="72">
        <v>3.4089999999999998</v>
      </c>
      <c r="BC193" s="72">
        <v>11.218</v>
      </c>
      <c r="BD193" s="12">
        <v>135.102</v>
      </c>
      <c r="BE193" s="72">
        <v>1.698</v>
      </c>
      <c r="BF193" s="72">
        <v>18.323</v>
      </c>
      <c r="BG193" s="12">
        <v>406.274</v>
      </c>
      <c r="BH193" s="72">
        <v>5.1070000000000002</v>
      </c>
      <c r="BI193" s="72">
        <v>9.7899999999999991</v>
      </c>
      <c r="BJ193" s="12">
        <v>843.73</v>
      </c>
      <c r="BK193" s="72">
        <v>10.606999999999999</v>
      </c>
      <c r="BL193" s="72">
        <v>7.83</v>
      </c>
      <c r="BM193" s="12">
        <v>240.07400000000001</v>
      </c>
      <c r="BN193" s="72">
        <v>3.0179999999999998</v>
      </c>
      <c r="BO193" s="72">
        <v>12.558999999999999</v>
      </c>
      <c r="BP193" s="12">
        <v>1083.8050000000001</v>
      </c>
      <c r="BQ193" s="72">
        <v>13.625</v>
      </c>
      <c r="BR193" s="72">
        <v>7.5369999999999999</v>
      </c>
      <c r="BS193" s="12">
        <v>1615.5050000000001</v>
      </c>
      <c r="BT193" s="72">
        <v>20.309000000000001</v>
      </c>
      <c r="BU193" s="72">
        <v>3.1680000000000001</v>
      </c>
      <c r="BV193" s="12">
        <v>7954.607</v>
      </c>
      <c r="BW193" s="72">
        <v>100</v>
      </c>
      <c r="BX193" s="72">
        <v>0.69599999999999995</v>
      </c>
      <c r="BY193" s="13"/>
      <c r="BZ193" s="13"/>
    </row>
    <row r="194" spans="1:78" ht="12.75" customHeight="1">
      <c r="A194" s="122" t="s">
        <v>44</v>
      </c>
      <c r="B194" s="71" t="s">
        <v>66</v>
      </c>
      <c r="C194" s="71" t="s">
        <v>25</v>
      </c>
      <c r="D194" s="34">
        <v>45261</v>
      </c>
      <c r="E194" s="12">
        <v>3563.6950000000002</v>
      </c>
      <c r="F194" s="72">
        <v>44.279000000000003</v>
      </c>
      <c r="G194" s="72">
        <v>1.319</v>
      </c>
      <c r="H194" s="12">
        <v>177.52</v>
      </c>
      <c r="I194" s="72">
        <v>2.206</v>
      </c>
      <c r="J194" s="72">
        <v>18.492000000000001</v>
      </c>
      <c r="K194" s="12">
        <v>243.93799999999999</v>
      </c>
      <c r="L194" s="72">
        <v>3.0310000000000001</v>
      </c>
      <c r="M194" s="72">
        <v>12.206</v>
      </c>
      <c r="N194" s="12">
        <v>421.45800000000003</v>
      </c>
      <c r="O194" s="72">
        <v>5.2370000000000001</v>
      </c>
      <c r="P194" s="72">
        <v>9.4949999999999992</v>
      </c>
      <c r="Q194" s="12">
        <v>67.45</v>
      </c>
      <c r="R194" s="72">
        <v>0.83799999999999997</v>
      </c>
      <c r="S194" s="72">
        <v>26.617999999999999</v>
      </c>
      <c r="T194" s="12">
        <v>488.90699999999998</v>
      </c>
      <c r="U194" s="72">
        <v>6.0750000000000002</v>
      </c>
      <c r="V194" s="72">
        <v>7.2480000000000002</v>
      </c>
      <c r="W194" s="12">
        <v>2133.5300000000002</v>
      </c>
      <c r="X194" s="72">
        <v>26.509</v>
      </c>
      <c r="Y194" s="72">
        <v>3.1949999999999998</v>
      </c>
      <c r="Z194" s="12">
        <v>2622.4369999999999</v>
      </c>
      <c r="AA194" s="72">
        <v>32.584000000000003</v>
      </c>
      <c r="AB194" s="72">
        <v>1.9219999999999999</v>
      </c>
      <c r="AC194" s="12">
        <v>6186.1319999999996</v>
      </c>
      <c r="AD194" s="72">
        <v>76.861999999999995</v>
      </c>
      <c r="AE194" s="72">
        <v>0.69099999999999995</v>
      </c>
      <c r="AF194" s="12">
        <v>3.7970000000000002</v>
      </c>
      <c r="AG194" s="72">
        <v>4.7E-2</v>
      </c>
      <c r="AH194" s="72">
        <v>112.14</v>
      </c>
      <c r="AI194" s="12">
        <v>196.69800000000001</v>
      </c>
      <c r="AJ194" s="72">
        <v>2.444</v>
      </c>
      <c r="AK194" s="72">
        <v>4.4509999999999996</v>
      </c>
      <c r="AL194" s="12">
        <v>200.495</v>
      </c>
      <c r="AM194" s="72">
        <v>2.4910000000000001</v>
      </c>
      <c r="AN194" s="72">
        <v>3.6960000000000002</v>
      </c>
      <c r="AO194" s="12">
        <v>6386.6270000000004</v>
      </c>
      <c r="AP194" s="72">
        <v>79.353999999999999</v>
      </c>
      <c r="AQ194" s="72">
        <v>0.67300000000000004</v>
      </c>
      <c r="AR194" s="12">
        <v>62.924999999999997</v>
      </c>
      <c r="AS194" s="72">
        <v>0.78200000000000003</v>
      </c>
      <c r="AT194" s="72">
        <v>30.78</v>
      </c>
      <c r="AU194" s="12">
        <v>33.631</v>
      </c>
      <c r="AV194" s="72">
        <v>0.41799999999999998</v>
      </c>
      <c r="AW194" s="72">
        <v>33.337000000000003</v>
      </c>
      <c r="AX194" s="12">
        <v>234.85499999999999</v>
      </c>
      <c r="AY194" s="72">
        <v>2.9180000000000001</v>
      </c>
      <c r="AZ194" s="72">
        <v>11.942</v>
      </c>
      <c r="BA194" s="12">
        <v>268.48700000000002</v>
      </c>
      <c r="BB194" s="72">
        <v>3.3359999999999999</v>
      </c>
      <c r="BC194" s="72">
        <v>11.512</v>
      </c>
      <c r="BD194" s="12">
        <v>108.09099999999999</v>
      </c>
      <c r="BE194" s="72">
        <v>1.343</v>
      </c>
      <c r="BF194" s="72">
        <v>22.29</v>
      </c>
      <c r="BG194" s="12">
        <v>376.57799999999997</v>
      </c>
      <c r="BH194" s="72">
        <v>4.6790000000000003</v>
      </c>
      <c r="BI194" s="72">
        <v>8.6929999999999996</v>
      </c>
      <c r="BJ194" s="12">
        <v>903.803</v>
      </c>
      <c r="BK194" s="72">
        <v>11.23</v>
      </c>
      <c r="BL194" s="72">
        <v>5.1150000000000002</v>
      </c>
      <c r="BM194" s="12">
        <v>318.37799999999999</v>
      </c>
      <c r="BN194" s="72">
        <v>3.956</v>
      </c>
      <c r="BO194" s="72">
        <v>13.965999999999999</v>
      </c>
      <c r="BP194" s="12">
        <v>1222.182</v>
      </c>
      <c r="BQ194" s="72">
        <v>15.186</v>
      </c>
      <c r="BR194" s="72">
        <v>4.5410000000000004</v>
      </c>
      <c r="BS194" s="12">
        <v>1661.6849999999999</v>
      </c>
      <c r="BT194" s="72">
        <v>20.646000000000001</v>
      </c>
      <c r="BU194" s="72">
        <v>2.702</v>
      </c>
      <c r="BV194" s="12">
        <v>8048.3119999999999</v>
      </c>
      <c r="BW194" s="72">
        <v>100</v>
      </c>
      <c r="BX194" s="72">
        <v>0.68300000000000005</v>
      </c>
      <c r="BY194" s="13"/>
      <c r="BZ194" s="13"/>
    </row>
    <row r="195" spans="1:78" ht="12.75" customHeight="1">
      <c r="A195" s="122" t="s">
        <v>44</v>
      </c>
      <c r="B195" s="71" t="s">
        <v>66</v>
      </c>
      <c r="C195" s="71" t="s">
        <v>25</v>
      </c>
      <c r="D195" s="34">
        <v>45352</v>
      </c>
      <c r="E195" s="12">
        <v>3570.9679999999998</v>
      </c>
      <c r="F195" s="72">
        <v>44.692</v>
      </c>
      <c r="G195" s="72">
        <v>1.0589999999999999</v>
      </c>
      <c r="H195" s="12">
        <v>226.57599999999999</v>
      </c>
      <c r="I195" s="72">
        <v>2.8359999999999999</v>
      </c>
      <c r="J195" s="72">
        <v>20.423999999999999</v>
      </c>
      <c r="K195" s="12">
        <v>245.61799999999999</v>
      </c>
      <c r="L195" s="72">
        <v>3.0739999999999998</v>
      </c>
      <c r="M195" s="72">
        <v>13.912000000000001</v>
      </c>
      <c r="N195" s="12">
        <v>472.19400000000002</v>
      </c>
      <c r="O195" s="72">
        <v>5.91</v>
      </c>
      <c r="P195" s="72">
        <v>8.7070000000000007</v>
      </c>
      <c r="Q195" s="12">
        <v>80.105999999999995</v>
      </c>
      <c r="R195" s="72">
        <v>1.0029999999999999</v>
      </c>
      <c r="S195" s="72">
        <v>30.106999999999999</v>
      </c>
      <c r="T195" s="12">
        <v>552.29999999999995</v>
      </c>
      <c r="U195" s="72">
        <v>6.9119999999999999</v>
      </c>
      <c r="V195" s="72">
        <v>8.532</v>
      </c>
      <c r="W195" s="12">
        <v>1983.336</v>
      </c>
      <c r="X195" s="72">
        <v>24.821999999999999</v>
      </c>
      <c r="Y195" s="72">
        <v>2.74</v>
      </c>
      <c r="Z195" s="12">
        <v>2535.636</v>
      </c>
      <c r="AA195" s="72">
        <v>31.734000000000002</v>
      </c>
      <c r="AB195" s="72">
        <v>1.6919999999999999</v>
      </c>
      <c r="AC195" s="12">
        <v>6106.6049999999996</v>
      </c>
      <c r="AD195" s="72">
        <v>76.426000000000002</v>
      </c>
      <c r="AE195" s="72">
        <v>0.78</v>
      </c>
      <c r="AF195" s="12">
        <v>27.917000000000002</v>
      </c>
      <c r="AG195" s="72">
        <v>0.34899999999999998</v>
      </c>
      <c r="AH195" s="72">
        <v>59.896000000000001</v>
      </c>
      <c r="AI195" s="12">
        <v>205.792</v>
      </c>
      <c r="AJ195" s="72">
        <v>2.5760000000000001</v>
      </c>
      <c r="AK195" s="72">
        <v>9.0079999999999991</v>
      </c>
      <c r="AL195" s="12">
        <v>233.709</v>
      </c>
      <c r="AM195" s="72">
        <v>2.9249999999999998</v>
      </c>
      <c r="AN195" s="72">
        <v>4.0609999999999999</v>
      </c>
      <c r="AO195" s="12">
        <v>6340.3140000000003</v>
      </c>
      <c r="AP195" s="72">
        <v>79.350999999999999</v>
      </c>
      <c r="AQ195" s="72">
        <v>0.71</v>
      </c>
      <c r="AR195" s="12">
        <v>121.587</v>
      </c>
      <c r="AS195" s="72">
        <v>1.522</v>
      </c>
      <c r="AT195" s="72">
        <v>25.225000000000001</v>
      </c>
      <c r="AU195" s="12">
        <v>18.536000000000001</v>
      </c>
      <c r="AV195" s="72">
        <v>0.23200000000000001</v>
      </c>
      <c r="AW195" s="72">
        <v>39.94</v>
      </c>
      <c r="AX195" s="12">
        <v>288.61</v>
      </c>
      <c r="AY195" s="72">
        <v>3.6120000000000001</v>
      </c>
      <c r="AZ195" s="72">
        <v>13.715999999999999</v>
      </c>
      <c r="BA195" s="12">
        <v>307.14600000000002</v>
      </c>
      <c r="BB195" s="72">
        <v>3.8439999999999999</v>
      </c>
      <c r="BC195" s="72">
        <v>13.005000000000001</v>
      </c>
      <c r="BD195" s="12">
        <v>86.167000000000002</v>
      </c>
      <c r="BE195" s="72">
        <v>1.0780000000000001</v>
      </c>
      <c r="BF195" s="72">
        <v>26.318999999999999</v>
      </c>
      <c r="BG195" s="12">
        <v>393.31299999999999</v>
      </c>
      <c r="BH195" s="72">
        <v>4.9219999999999997</v>
      </c>
      <c r="BI195" s="72">
        <v>13.628</v>
      </c>
      <c r="BJ195" s="12">
        <v>821.15200000000004</v>
      </c>
      <c r="BK195" s="72">
        <v>10.276999999999999</v>
      </c>
      <c r="BL195" s="72">
        <v>6.3710000000000004</v>
      </c>
      <c r="BM195" s="12">
        <v>313.834</v>
      </c>
      <c r="BN195" s="72">
        <v>3.9279999999999999</v>
      </c>
      <c r="BO195" s="72">
        <v>11.659000000000001</v>
      </c>
      <c r="BP195" s="12">
        <v>1134.9860000000001</v>
      </c>
      <c r="BQ195" s="72">
        <v>14.205</v>
      </c>
      <c r="BR195" s="72">
        <v>5.1459999999999999</v>
      </c>
      <c r="BS195" s="12">
        <v>1649.886</v>
      </c>
      <c r="BT195" s="72">
        <v>20.649000000000001</v>
      </c>
      <c r="BU195" s="72">
        <v>2.1219999999999999</v>
      </c>
      <c r="BV195" s="12">
        <v>7990.2</v>
      </c>
      <c r="BW195" s="72">
        <v>100</v>
      </c>
      <c r="BX195" s="72">
        <v>0.55300000000000005</v>
      </c>
      <c r="BY195" s="13"/>
      <c r="BZ195" s="13"/>
    </row>
    <row r="196" spans="1:78" ht="12.75" customHeight="1">
      <c r="A196" s="122" t="s">
        <v>44</v>
      </c>
      <c r="B196" s="71" t="s">
        <v>66</v>
      </c>
      <c r="C196" s="71" t="s">
        <v>25</v>
      </c>
      <c r="D196" s="34">
        <v>45444</v>
      </c>
      <c r="E196" s="12">
        <v>3557.5659999999998</v>
      </c>
      <c r="F196" s="72">
        <v>43.509</v>
      </c>
      <c r="G196" s="72">
        <v>1.2929999999999999</v>
      </c>
      <c r="H196" s="12">
        <v>257.995</v>
      </c>
      <c r="I196" s="72">
        <v>3.1549999999999998</v>
      </c>
      <c r="J196" s="72">
        <v>13.093</v>
      </c>
      <c r="K196" s="12">
        <v>262.04599999999999</v>
      </c>
      <c r="L196" s="72">
        <v>3.2050000000000001</v>
      </c>
      <c r="M196" s="72">
        <v>18.141999999999999</v>
      </c>
      <c r="N196" s="12">
        <v>520.04100000000005</v>
      </c>
      <c r="O196" s="72">
        <v>6.36</v>
      </c>
      <c r="P196" s="72">
        <v>9.0190000000000001</v>
      </c>
      <c r="Q196" s="12">
        <v>113.379</v>
      </c>
      <c r="R196" s="72">
        <v>1.387</v>
      </c>
      <c r="S196" s="72">
        <v>21.25</v>
      </c>
      <c r="T196" s="12">
        <v>633.41899999999998</v>
      </c>
      <c r="U196" s="72">
        <v>7.7469999999999999</v>
      </c>
      <c r="V196" s="72">
        <v>7.9269999999999996</v>
      </c>
      <c r="W196" s="12">
        <v>2022.3320000000001</v>
      </c>
      <c r="X196" s="72">
        <v>24.733000000000001</v>
      </c>
      <c r="Y196" s="72">
        <v>3.234</v>
      </c>
      <c r="Z196" s="12">
        <v>2655.752</v>
      </c>
      <c r="AA196" s="72">
        <v>32.479999999999997</v>
      </c>
      <c r="AB196" s="72">
        <v>1.421</v>
      </c>
      <c r="AC196" s="12">
        <v>6213.3180000000002</v>
      </c>
      <c r="AD196" s="72">
        <v>75.989000000000004</v>
      </c>
      <c r="AE196" s="72">
        <v>0.66900000000000004</v>
      </c>
      <c r="AF196" s="12">
        <v>9.8800000000000008</v>
      </c>
      <c r="AG196" s="72">
        <v>0.121</v>
      </c>
      <c r="AH196" s="72">
        <v>69.578999999999994</v>
      </c>
      <c r="AI196" s="12">
        <v>219.321</v>
      </c>
      <c r="AJ196" s="72">
        <v>2.6819999999999999</v>
      </c>
      <c r="AK196" s="72">
        <v>5.306</v>
      </c>
      <c r="AL196" s="12">
        <v>229.202</v>
      </c>
      <c r="AM196" s="72">
        <v>2.8029999999999999</v>
      </c>
      <c r="AN196" s="72">
        <v>4.0990000000000002</v>
      </c>
      <c r="AO196" s="12">
        <v>6442.52</v>
      </c>
      <c r="AP196" s="72">
        <v>78.793000000000006</v>
      </c>
      <c r="AQ196" s="72">
        <v>0.64500000000000002</v>
      </c>
      <c r="AR196" s="12">
        <v>90.888000000000005</v>
      </c>
      <c r="AS196" s="72">
        <v>1.1120000000000001</v>
      </c>
      <c r="AT196" s="72">
        <v>36.854999999999997</v>
      </c>
      <c r="AU196" s="12">
        <v>17.478000000000002</v>
      </c>
      <c r="AV196" s="72">
        <v>0.214</v>
      </c>
      <c r="AW196" s="72">
        <v>58.234000000000002</v>
      </c>
      <c r="AX196" s="12">
        <v>259.26</v>
      </c>
      <c r="AY196" s="72">
        <v>3.1709999999999998</v>
      </c>
      <c r="AZ196" s="72">
        <v>15.173999999999999</v>
      </c>
      <c r="BA196" s="12">
        <v>276.738</v>
      </c>
      <c r="BB196" s="72">
        <v>3.3849999999999998</v>
      </c>
      <c r="BC196" s="72">
        <v>13.925000000000001</v>
      </c>
      <c r="BD196" s="12">
        <v>83.174999999999997</v>
      </c>
      <c r="BE196" s="72">
        <v>1.0169999999999999</v>
      </c>
      <c r="BF196" s="72">
        <v>23.265999999999998</v>
      </c>
      <c r="BG196" s="12">
        <v>359.91399999999999</v>
      </c>
      <c r="BH196" s="72">
        <v>4.4020000000000001</v>
      </c>
      <c r="BI196" s="72">
        <v>10.705</v>
      </c>
      <c r="BJ196" s="12">
        <v>860.25300000000004</v>
      </c>
      <c r="BK196" s="72">
        <v>10.521000000000001</v>
      </c>
      <c r="BL196" s="72">
        <v>5.4390000000000001</v>
      </c>
      <c r="BM196" s="12">
        <v>422.98399999999998</v>
      </c>
      <c r="BN196" s="72">
        <v>5.173</v>
      </c>
      <c r="BO196" s="72">
        <v>13.348000000000001</v>
      </c>
      <c r="BP196" s="12">
        <v>1283.2370000000001</v>
      </c>
      <c r="BQ196" s="72">
        <v>15.694000000000001</v>
      </c>
      <c r="BR196" s="72">
        <v>4.7560000000000002</v>
      </c>
      <c r="BS196" s="12">
        <v>1734.038</v>
      </c>
      <c r="BT196" s="72">
        <v>21.207000000000001</v>
      </c>
      <c r="BU196" s="72">
        <v>2.1800000000000002</v>
      </c>
      <c r="BV196" s="12">
        <v>8176.558</v>
      </c>
      <c r="BW196" s="72">
        <v>100</v>
      </c>
      <c r="BX196" s="72">
        <v>0.64100000000000001</v>
      </c>
      <c r="BY196" s="13"/>
      <c r="BZ196" s="13"/>
    </row>
    <row r="197" spans="1:78" ht="12.75" customHeight="1">
      <c r="A197" s="122" t="s">
        <v>44</v>
      </c>
      <c r="B197" s="71" t="s">
        <v>66</v>
      </c>
      <c r="C197" s="71" t="s">
        <v>25</v>
      </c>
      <c r="D197" s="34">
        <v>45536</v>
      </c>
      <c r="E197" s="12">
        <v>3638.5839999999998</v>
      </c>
      <c r="F197" s="72">
        <v>44.817</v>
      </c>
      <c r="G197" s="72">
        <v>1.21</v>
      </c>
      <c r="H197" s="12">
        <v>164.7</v>
      </c>
      <c r="I197" s="72">
        <v>2.0289999999999999</v>
      </c>
      <c r="J197" s="72">
        <v>23.129000000000001</v>
      </c>
      <c r="K197" s="12">
        <v>188.70699999999999</v>
      </c>
      <c r="L197" s="72">
        <v>2.3239999999999998</v>
      </c>
      <c r="M197" s="72">
        <v>18.305</v>
      </c>
      <c r="N197" s="12">
        <v>353.40699999999998</v>
      </c>
      <c r="O197" s="72">
        <v>4.3529999999999998</v>
      </c>
      <c r="P197" s="72">
        <v>13.202</v>
      </c>
      <c r="Q197" s="12">
        <v>67.304000000000002</v>
      </c>
      <c r="R197" s="72">
        <v>0.82899999999999996</v>
      </c>
      <c r="S197" s="72">
        <v>30.806000000000001</v>
      </c>
      <c r="T197" s="12">
        <v>420.71100000000001</v>
      </c>
      <c r="U197" s="72">
        <v>5.1820000000000004</v>
      </c>
      <c r="V197" s="72">
        <v>10.172000000000001</v>
      </c>
      <c r="W197" s="12">
        <v>2176.5259999999998</v>
      </c>
      <c r="X197" s="72">
        <v>26.809000000000001</v>
      </c>
      <c r="Y197" s="72">
        <v>2.4420000000000002</v>
      </c>
      <c r="Z197" s="12">
        <v>2597.2379999999998</v>
      </c>
      <c r="AA197" s="72">
        <v>31.991</v>
      </c>
      <c r="AB197" s="72">
        <v>1.393</v>
      </c>
      <c r="AC197" s="12">
        <v>6235.8209999999999</v>
      </c>
      <c r="AD197" s="72">
        <v>76.808000000000007</v>
      </c>
      <c r="AE197" s="72">
        <v>0.624</v>
      </c>
      <c r="AF197" s="12">
        <v>28.553000000000001</v>
      </c>
      <c r="AG197" s="72">
        <v>0.35199999999999998</v>
      </c>
      <c r="AH197" s="72">
        <v>48.963000000000001</v>
      </c>
      <c r="AI197" s="12">
        <v>192.226</v>
      </c>
      <c r="AJ197" s="72">
        <v>2.3679999999999999</v>
      </c>
      <c r="AK197" s="72">
        <v>7.548</v>
      </c>
      <c r="AL197" s="12">
        <v>220.77799999999999</v>
      </c>
      <c r="AM197" s="72">
        <v>2.7189999999999999</v>
      </c>
      <c r="AN197" s="72">
        <v>6.2389999999999999</v>
      </c>
      <c r="AO197" s="12">
        <v>6456.6</v>
      </c>
      <c r="AP197" s="72">
        <v>79.527000000000001</v>
      </c>
      <c r="AQ197" s="72">
        <v>0.625</v>
      </c>
      <c r="AR197" s="12">
        <v>104.095</v>
      </c>
      <c r="AS197" s="72">
        <v>1.282</v>
      </c>
      <c r="AT197" s="72">
        <v>22.884</v>
      </c>
      <c r="AU197" s="12">
        <v>43.206000000000003</v>
      </c>
      <c r="AV197" s="72">
        <v>0.53200000000000003</v>
      </c>
      <c r="AW197" s="72">
        <v>37.661999999999999</v>
      </c>
      <c r="AX197" s="12">
        <v>193.69</v>
      </c>
      <c r="AY197" s="72">
        <v>2.3860000000000001</v>
      </c>
      <c r="AZ197" s="72">
        <v>19.234000000000002</v>
      </c>
      <c r="BA197" s="12">
        <v>236.89699999999999</v>
      </c>
      <c r="BB197" s="72">
        <v>2.9180000000000001</v>
      </c>
      <c r="BC197" s="72">
        <v>16.14</v>
      </c>
      <c r="BD197" s="12">
        <v>83.745000000000005</v>
      </c>
      <c r="BE197" s="72">
        <v>1.0309999999999999</v>
      </c>
      <c r="BF197" s="72">
        <v>28.754000000000001</v>
      </c>
      <c r="BG197" s="12">
        <v>320.642</v>
      </c>
      <c r="BH197" s="72">
        <v>3.9489999999999998</v>
      </c>
      <c r="BI197" s="72">
        <v>11.587999999999999</v>
      </c>
      <c r="BJ197" s="12">
        <v>940.24099999999999</v>
      </c>
      <c r="BK197" s="72">
        <v>11.581</v>
      </c>
      <c r="BL197" s="72">
        <v>6.29</v>
      </c>
      <c r="BM197" s="12">
        <v>297.16899999999998</v>
      </c>
      <c r="BN197" s="72">
        <v>3.66</v>
      </c>
      <c r="BO197" s="72">
        <v>9.9969999999999999</v>
      </c>
      <c r="BP197" s="12">
        <v>1237.4100000000001</v>
      </c>
      <c r="BQ197" s="72">
        <v>15.241</v>
      </c>
      <c r="BR197" s="72">
        <v>4.641</v>
      </c>
      <c r="BS197" s="12">
        <v>1662.146</v>
      </c>
      <c r="BT197" s="72">
        <v>20.472999999999999</v>
      </c>
      <c r="BU197" s="72">
        <v>2.7360000000000002</v>
      </c>
      <c r="BV197" s="12">
        <v>8118.7460000000001</v>
      </c>
      <c r="BW197" s="72">
        <v>100</v>
      </c>
      <c r="BX197" s="72">
        <v>0.628</v>
      </c>
      <c r="BY197" s="13"/>
      <c r="BZ197" s="13"/>
    </row>
    <row r="198" spans="1:78" ht="12.75" customHeight="1">
      <c r="A198" s="122" t="s">
        <v>44</v>
      </c>
      <c r="B198" s="71" t="s">
        <v>66</v>
      </c>
      <c r="C198" s="71" t="s">
        <v>25</v>
      </c>
      <c r="D198" s="34">
        <v>45627</v>
      </c>
      <c r="E198" s="12">
        <v>3632.4720000000002</v>
      </c>
      <c r="F198" s="72">
        <v>44.399000000000001</v>
      </c>
      <c r="G198" s="72">
        <v>1.478</v>
      </c>
      <c r="H198" s="12">
        <v>254.97399999999999</v>
      </c>
      <c r="I198" s="72">
        <v>3.117</v>
      </c>
      <c r="J198" s="72">
        <v>13.41</v>
      </c>
      <c r="K198" s="12">
        <v>215.178</v>
      </c>
      <c r="L198" s="72">
        <v>2.63</v>
      </c>
      <c r="M198" s="72">
        <v>17.151</v>
      </c>
      <c r="N198" s="12">
        <v>470.15199999999999</v>
      </c>
      <c r="O198" s="72">
        <v>5.7469999999999999</v>
      </c>
      <c r="P198" s="72">
        <v>8.5329999999999995</v>
      </c>
      <c r="Q198" s="12">
        <v>89.016999999999996</v>
      </c>
      <c r="R198" s="72">
        <v>1.0880000000000001</v>
      </c>
      <c r="S198" s="72">
        <v>23.727</v>
      </c>
      <c r="T198" s="12">
        <v>559.16800000000001</v>
      </c>
      <c r="U198" s="72">
        <v>6.835</v>
      </c>
      <c r="V198" s="72">
        <v>7.0540000000000003</v>
      </c>
      <c r="W198" s="12">
        <v>2119.8789999999999</v>
      </c>
      <c r="X198" s="72">
        <v>25.911000000000001</v>
      </c>
      <c r="Y198" s="72">
        <v>3.226</v>
      </c>
      <c r="Z198" s="12">
        <v>2679.047</v>
      </c>
      <c r="AA198" s="72">
        <v>32.746000000000002</v>
      </c>
      <c r="AB198" s="72">
        <v>1.762</v>
      </c>
      <c r="AC198" s="12">
        <v>6311.52</v>
      </c>
      <c r="AD198" s="72">
        <v>77.144999999999996</v>
      </c>
      <c r="AE198" s="72">
        <v>0.64600000000000002</v>
      </c>
      <c r="AF198" s="12">
        <v>17.832999999999998</v>
      </c>
      <c r="AG198" s="72">
        <v>0.218</v>
      </c>
      <c r="AH198" s="72">
        <v>50.823999999999998</v>
      </c>
      <c r="AI198" s="12">
        <v>200.36600000000001</v>
      </c>
      <c r="AJ198" s="72">
        <v>2.4489999999999998</v>
      </c>
      <c r="AK198" s="72">
        <v>5.2409999999999997</v>
      </c>
      <c r="AL198" s="12">
        <v>218.19900000000001</v>
      </c>
      <c r="AM198" s="72">
        <v>2.6669999999999998</v>
      </c>
      <c r="AN198" s="72">
        <v>3.44</v>
      </c>
      <c r="AO198" s="12">
        <v>6529.7190000000001</v>
      </c>
      <c r="AP198" s="72">
        <v>79.811999999999998</v>
      </c>
      <c r="AQ198" s="72">
        <v>0.61799999999999999</v>
      </c>
      <c r="AR198" s="12">
        <v>68.540999999999997</v>
      </c>
      <c r="AS198" s="72">
        <v>0.83799999999999997</v>
      </c>
      <c r="AT198" s="72">
        <v>23.608000000000001</v>
      </c>
      <c r="AU198" s="12">
        <v>64.56</v>
      </c>
      <c r="AV198" s="72">
        <v>0.78900000000000003</v>
      </c>
      <c r="AW198" s="72">
        <v>28.42</v>
      </c>
      <c r="AX198" s="12">
        <v>179.066</v>
      </c>
      <c r="AY198" s="72">
        <v>2.1890000000000001</v>
      </c>
      <c r="AZ198" s="72">
        <v>17.768000000000001</v>
      </c>
      <c r="BA198" s="12">
        <v>243.626</v>
      </c>
      <c r="BB198" s="72">
        <v>2.9780000000000002</v>
      </c>
      <c r="BC198" s="72">
        <v>13.785</v>
      </c>
      <c r="BD198" s="12">
        <v>86.649000000000001</v>
      </c>
      <c r="BE198" s="72">
        <v>1.0589999999999999</v>
      </c>
      <c r="BF198" s="72">
        <v>22.466999999999999</v>
      </c>
      <c r="BG198" s="12">
        <v>330.27600000000001</v>
      </c>
      <c r="BH198" s="72">
        <v>4.0369999999999999</v>
      </c>
      <c r="BI198" s="72">
        <v>11.372999999999999</v>
      </c>
      <c r="BJ198" s="12">
        <v>908.06299999999999</v>
      </c>
      <c r="BK198" s="72">
        <v>11.099</v>
      </c>
      <c r="BL198" s="72">
        <v>5.7690000000000001</v>
      </c>
      <c r="BM198" s="12">
        <v>344.803</v>
      </c>
      <c r="BN198" s="72">
        <v>4.2140000000000004</v>
      </c>
      <c r="BO198" s="72">
        <v>10.526999999999999</v>
      </c>
      <c r="BP198" s="12">
        <v>1252.866</v>
      </c>
      <c r="BQ198" s="72">
        <v>15.314</v>
      </c>
      <c r="BR198" s="72">
        <v>4.4459999999999997</v>
      </c>
      <c r="BS198" s="12">
        <v>1651.682</v>
      </c>
      <c r="BT198" s="72">
        <v>20.187999999999999</v>
      </c>
      <c r="BU198" s="72">
        <v>2.4870000000000001</v>
      </c>
      <c r="BV198" s="12">
        <v>8181.4009999999998</v>
      </c>
      <c r="BW198" s="72">
        <v>100</v>
      </c>
      <c r="BX198" s="72">
        <v>0.55200000000000005</v>
      </c>
      <c r="BY198" s="13"/>
      <c r="BZ198" s="13"/>
    </row>
    <row r="199" spans="1:78" ht="12.75" customHeight="1">
      <c r="A199" s="122" t="s">
        <v>44</v>
      </c>
      <c r="B199" s="71" t="s">
        <v>66</v>
      </c>
      <c r="C199" s="71" t="s">
        <v>25</v>
      </c>
      <c r="D199" s="34">
        <v>45717</v>
      </c>
      <c r="E199" s="12">
        <v>3640.4380000000001</v>
      </c>
      <c r="F199" s="72">
        <v>43.956000000000003</v>
      </c>
      <c r="G199" s="72">
        <v>1.3480000000000001</v>
      </c>
      <c r="H199" s="12">
        <v>211.96600000000001</v>
      </c>
      <c r="I199" s="72">
        <v>2.5590000000000002</v>
      </c>
      <c r="J199" s="72">
        <v>16.943999999999999</v>
      </c>
      <c r="K199" s="12">
        <v>195.06800000000001</v>
      </c>
      <c r="L199" s="72">
        <v>2.355</v>
      </c>
      <c r="M199" s="72">
        <v>16.295000000000002</v>
      </c>
      <c r="N199" s="12">
        <v>407.03399999999999</v>
      </c>
      <c r="O199" s="72">
        <v>4.915</v>
      </c>
      <c r="P199" s="72">
        <v>13.132999999999999</v>
      </c>
      <c r="Q199" s="12">
        <v>47.786000000000001</v>
      </c>
      <c r="R199" s="72">
        <v>0.57699999999999996</v>
      </c>
      <c r="S199" s="72">
        <v>35.207999999999998</v>
      </c>
      <c r="T199" s="12">
        <v>454.82</v>
      </c>
      <c r="U199" s="72">
        <v>5.492</v>
      </c>
      <c r="V199" s="72">
        <v>12.999000000000001</v>
      </c>
      <c r="W199" s="12">
        <v>2190.0050000000001</v>
      </c>
      <c r="X199" s="72">
        <v>26.443000000000001</v>
      </c>
      <c r="Y199" s="72">
        <v>3.4670000000000001</v>
      </c>
      <c r="Z199" s="12">
        <v>2644.826</v>
      </c>
      <c r="AA199" s="72">
        <v>31.934999999999999</v>
      </c>
      <c r="AB199" s="72">
        <v>1.3819999999999999</v>
      </c>
      <c r="AC199" s="12">
        <v>6285.2640000000001</v>
      </c>
      <c r="AD199" s="72">
        <v>75.891000000000005</v>
      </c>
      <c r="AE199" s="72">
        <v>0.64600000000000002</v>
      </c>
      <c r="AF199" s="12">
        <v>35.372</v>
      </c>
      <c r="AG199" s="72">
        <v>0.42699999999999999</v>
      </c>
      <c r="AH199" s="72">
        <v>44.228000000000002</v>
      </c>
      <c r="AI199" s="12">
        <v>230.47900000000001</v>
      </c>
      <c r="AJ199" s="72">
        <v>2.7829999999999999</v>
      </c>
      <c r="AK199" s="72">
        <v>7.3890000000000002</v>
      </c>
      <c r="AL199" s="12">
        <v>265.851</v>
      </c>
      <c r="AM199" s="72">
        <v>3.21</v>
      </c>
      <c r="AN199" s="72">
        <v>3.0390000000000001</v>
      </c>
      <c r="AO199" s="12">
        <v>6551.1149999999998</v>
      </c>
      <c r="AP199" s="72">
        <v>79.100999999999999</v>
      </c>
      <c r="AQ199" s="72">
        <v>0.65100000000000002</v>
      </c>
      <c r="AR199" s="12">
        <v>81.52</v>
      </c>
      <c r="AS199" s="72">
        <v>0.98399999999999999</v>
      </c>
      <c r="AT199" s="72">
        <v>23.428000000000001</v>
      </c>
      <c r="AU199" s="12">
        <v>50.731000000000002</v>
      </c>
      <c r="AV199" s="72">
        <v>0.61299999999999999</v>
      </c>
      <c r="AW199" s="72">
        <v>40.938000000000002</v>
      </c>
      <c r="AX199" s="12">
        <v>225.6</v>
      </c>
      <c r="AY199" s="72">
        <v>2.7240000000000002</v>
      </c>
      <c r="AZ199" s="72">
        <v>16.454000000000001</v>
      </c>
      <c r="BA199" s="12">
        <v>276.33100000000002</v>
      </c>
      <c r="BB199" s="72">
        <v>3.3370000000000002</v>
      </c>
      <c r="BC199" s="72">
        <v>14.335000000000001</v>
      </c>
      <c r="BD199" s="12">
        <v>109.989</v>
      </c>
      <c r="BE199" s="72">
        <v>1.3280000000000001</v>
      </c>
      <c r="BF199" s="72">
        <v>21.54</v>
      </c>
      <c r="BG199" s="12">
        <v>386.32</v>
      </c>
      <c r="BH199" s="72">
        <v>4.665</v>
      </c>
      <c r="BI199" s="72">
        <v>11.381</v>
      </c>
      <c r="BJ199" s="12">
        <v>946.81200000000001</v>
      </c>
      <c r="BK199" s="72">
        <v>11.432</v>
      </c>
      <c r="BL199" s="72">
        <v>7.5579999999999998</v>
      </c>
      <c r="BM199" s="12">
        <v>316.20800000000003</v>
      </c>
      <c r="BN199" s="72">
        <v>3.8180000000000001</v>
      </c>
      <c r="BO199" s="72">
        <v>11.519</v>
      </c>
      <c r="BP199" s="12">
        <v>1263.02</v>
      </c>
      <c r="BQ199" s="72">
        <v>15.25</v>
      </c>
      <c r="BR199" s="72">
        <v>5.2089999999999996</v>
      </c>
      <c r="BS199" s="12">
        <v>1730.86</v>
      </c>
      <c r="BT199" s="72">
        <v>20.899000000000001</v>
      </c>
      <c r="BU199" s="72">
        <v>2.621</v>
      </c>
      <c r="BV199" s="12">
        <v>8281.9740000000002</v>
      </c>
      <c r="BW199" s="72">
        <v>100</v>
      </c>
      <c r="BX199" s="72">
        <v>0.55200000000000005</v>
      </c>
      <c r="BY199" s="13"/>
      <c r="BZ199" s="13"/>
    </row>
    <row r="200" spans="1:78" ht="12.75" customHeight="1">
      <c r="A200" s="122" t="s">
        <v>44</v>
      </c>
      <c r="B200" s="71" t="s">
        <v>66</v>
      </c>
      <c r="C200" s="71" t="s">
        <v>25</v>
      </c>
      <c r="D200" s="34">
        <v>45809</v>
      </c>
      <c r="E200" s="12">
        <v>3690.453</v>
      </c>
      <c r="F200" s="72">
        <v>45.637999999999998</v>
      </c>
      <c r="G200" s="72">
        <v>1.0629999999999999</v>
      </c>
      <c r="H200" s="12">
        <v>264.55700000000002</v>
      </c>
      <c r="I200" s="72">
        <v>3.2719999999999998</v>
      </c>
      <c r="J200" s="72">
        <v>15.406000000000001</v>
      </c>
      <c r="K200" s="12">
        <v>223.608</v>
      </c>
      <c r="L200" s="72">
        <v>2.7650000000000001</v>
      </c>
      <c r="M200" s="72">
        <v>17.234000000000002</v>
      </c>
      <c r="N200" s="12">
        <v>488.16500000000002</v>
      </c>
      <c r="O200" s="72">
        <v>6.0369999999999999</v>
      </c>
      <c r="P200" s="72">
        <v>10.523</v>
      </c>
      <c r="Q200" s="12">
        <v>35.5</v>
      </c>
      <c r="R200" s="72">
        <v>0.439</v>
      </c>
      <c r="S200" s="72">
        <v>27.559000000000001</v>
      </c>
      <c r="T200" s="12">
        <v>523.66399999999999</v>
      </c>
      <c r="U200" s="72">
        <v>6.476</v>
      </c>
      <c r="V200" s="72">
        <v>9.8239999999999998</v>
      </c>
      <c r="W200" s="12">
        <v>2103.7759999999998</v>
      </c>
      <c r="X200" s="72">
        <v>26.015999999999998</v>
      </c>
      <c r="Y200" s="72">
        <v>2.835</v>
      </c>
      <c r="Z200" s="12">
        <v>2627.44</v>
      </c>
      <c r="AA200" s="72">
        <v>32.491999999999997</v>
      </c>
      <c r="AB200" s="72">
        <v>2.0830000000000002</v>
      </c>
      <c r="AC200" s="12">
        <v>6317.8940000000002</v>
      </c>
      <c r="AD200" s="72">
        <v>78.13</v>
      </c>
      <c r="AE200" s="72">
        <v>0.68300000000000005</v>
      </c>
      <c r="AF200" s="12">
        <v>13.593</v>
      </c>
      <c r="AG200" s="72">
        <v>0.16800000000000001</v>
      </c>
      <c r="AH200" s="72">
        <v>59.512</v>
      </c>
      <c r="AI200" s="12">
        <v>221.71799999999999</v>
      </c>
      <c r="AJ200" s="72">
        <v>2.742</v>
      </c>
      <c r="AK200" s="72">
        <v>6.2350000000000003</v>
      </c>
      <c r="AL200" s="12">
        <v>235.31200000000001</v>
      </c>
      <c r="AM200" s="72">
        <v>2.91</v>
      </c>
      <c r="AN200" s="72">
        <v>5.0330000000000004</v>
      </c>
      <c r="AO200" s="12">
        <v>6553.2049999999999</v>
      </c>
      <c r="AP200" s="72">
        <v>81.040000000000006</v>
      </c>
      <c r="AQ200" s="72">
        <v>0.68300000000000005</v>
      </c>
      <c r="AR200" s="12">
        <v>96.191999999999993</v>
      </c>
      <c r="AS200" s="72">
        <v>1.19</v>
      </c>
      <c r="AT200" s="72">
        <v>25.335000000000001</v>
      </c>
      <c r="AU200" s="12">
        <v>12.558999999999999</v>
      </c>
      <c r="AV200" s="72">
        <v>0.155</v>
      </c>
      <c r="AW200" s="72">
        <v>47.335000000000001</v>
      </c>
      <c r="AX200" s="12">
        <v>271.28899999999999</v>
      </c>
      <c r="AY200" s="72">
        <v>3.355</v>
      </c>
      <c r="AZ200" s="72">
        <v>14.874000000000001</v>
      </c>
      <c r="BA200" s="12">
        <v>283.84899999999999</v>
      </c>
      <c r="BB200" s="72">
        <v>3.51</v>
      </c>
      <c r="BC200" s="72">
        <v>14.41</v>
      </c>
      <c r="BD200" s="12">
        <v>33.356999999999999</v>
      </c>
      <c r="BE200" s="72">
        <v>0.41299999999999998</v>
      </c>
      <c r="BF200" s="72">
        <v>37.311</v>
      </c>
      <c r="BG200" s="12">
        <v>317.20499999999998</v>
      </c>
      <c r="BH200" s="72">
        <v>3.923</v>
      </c>
      <c r="BI200" s="72">
        <v>12.138999999999999</v>
      </c>
      <c r="BJ200" s="12">
        <v>812.09100000000001</v>
      </c>
      <c r="BK200" s="72">
        <v>10.042999999999999</v>
      </c>
      <c r="BL200" s="72">
        <v>7.2629999999999999</v>
      </c>
      <c r="BM200" s="12">
        <v>307.65199999999999</v>
      </c>
      <c r="BN200" s="72">
        <v>3.8050000000000002</v>
      </c>
      <c r="BO200" s="72">
        <v>10.247999999999999</v>
      </c>
      <c r="BP200" s="12">
        <v>1119.7429999999999</v>
      </c>
      <c r="BQ200" s="72">
        <v>13.847</v>
      </c>
      <c r="BR200" s="72">
        <v>6.0060000000000002</v>
      </c>
      <c r="BS200" s="12">
        <v>1533.14</v>
      </c>
      <c r="BT200" s="72">
        <v>18.96</v>
      </c>
      <c r="BU200" s="72">
        <v>3.028</v>
      </c>
      <c r="BV200" s="12">
        <v>8086.3459999999995</v>
      </c>
      <c r="BW200" s="72">
        <v>100</v>
      </c>
      <c r="BX200" s="72">
        <v>0.63100000000000001</v>
      </c>
      <c r="BY200" s="13"/>
      <c r="BZ200" s="13"/>
    </row>
    <row r="201" spans="1:78" ht="12.75" customHeight="1">
      <c r="A201" s="122" t="s">
        <v>44</v>
      </c>
      <c r="B201" s="71" t="s">
        <v>66</v>
      </c>
      <c r="C201" s="71" t="s">
        <v>25</v>
      </c>
      <c r="D201" s="34">
        <v>45901</v>
      </c>
      <c r="E201" s="12">
        <v>3776.7069999999999</v>
      </c>
      <c r="F201" s="72">
        <v>45.139000000000003</v>
      </c>
      <c r="G201" s="72">
        <v>0.872</v>
      </c>
      <c r="H201" s="12">
        <v>215.732</v>
      </c>
      <c r="I201" s="72">
        <v>2.5779999999999998</v>
      </c>
      <c r="J201" s="72">
        <v>15.678000000000001</v>
      </c>
      <c r="K201" s="12">
        <v>179.352</v>
      </c>
      <c r="L201" s="72">
        <v>2.1440000000000001</v>
      </c>
      <c r="M201" s="72">
        <v>21.407</v>
      </c>
      <c r="N201" s="12">
        <v>395.084</v>
      </c>
      <c r="O201" s="72">
        <v>4.7220000000000004</v>
      </c>
      <c r="P201" s="72">
        <v>14.374000000000001</v>
      </c>
      <c r="Q201" s="12">
        <v>49.951000000000001</v>
      </c>
      <c r="R201" s="72">
        <v>0.59699999999999998</v>
      </c>
      <c r="S201" s="72">
        <v>41.518000000000001</v>
      </c>
      <c r="T201" s="12">
        <v>445.036</v>
      </c>
      <c r="U201" s="72">
        <v>5.319</v>
      </c>
      <c r="V201" s="72">
        <v>13.096</v>
      </c>
      <c r="W201" s="12">
        <v>2168.34</v>
      </c>
      <c r="X201" s="72">
        <v>25.916</v>
      </c>
      <c r="Y201" s="72">
        <v>3.0350000000000001</v>
      </c>
      <c r="Z201" s="12">
        <v>2613.375</v>
      </c>
      <c r="AA201" s="72">
        <v>31.234999999999999</v>
      </c>
      <c r="AB201" s="72">
        <v>1.323</v>
      </c>
      <c r="AC201" s="12">
        <v>6390.0820000000003</v>
      </c>
      <c r="AD201" s="72">
        <v>76.373000000000005</v>
      </c>
      <c r="AE201" s="72">
        <v>0.57599999999999996</v>
      </c>
      <c r="AF201" s="12">
        <v>24.34</v>
      </c>
      <c r="AG201" s="72">
        <v>0.29099999999999998</v>
      </c>
      <c r="AH201" s="72">
        <v>73.61</v>
      </c>
      <c r="AI201" s="12">
        <v>223.96700000000001</v>
      </c>
      <c r="AJ201" s="72">
        <v>2.677</v>
      </c>
      <c r="AK201" s="72">
        <v>6.9630000000000001</v>
      </c>
      <c r="AL201" s="12">
        <v>248.30699999999999</v>
      </c>
      <c r="AM201" s="72">
        <v>2.968</v>
      </c>
      <c r="AN201" s="72">
        <v>3.7669999999999999</v>
      </c>
      <c r="AO201" s="12">
        <v>6638.3890000000001</v>
      </c>
      <c r="AP201" s="72">
        <v>79.340999999999994</v>
      </c>
      <c r="AQ201" s="72">
        <v>0.52</v>
      </c>
      <c r="AR201" s="12">
        <v>85.316000000000003</v>
      </c>
      <c r="AS201" s="72">
        <v>1.02</v>
      </c>
      <c r="AT201" s="72">
        <v>26.49</v>
      </c>
      <c r="AU201" s="12">
        <v>42.033000000000001</v>
      </c>
      <c r="AV201" s="72">
        <v>0.502</v>
      </c>
      <c r="AW201" s="72">
        <v>41.170999999999999</v>
      </c>
      <c r="AX201" s="12">
        <v>160.34399999999999</v>
      </c>
      <c r="AY201" s="72">
        <v>1.9159999999999999</v>
      </c>
      <c r="AZ201" s="72">
        <v>24.545999999999999</v>
      </c>
      <c r="BA201" s="12">
        <v>202.376</v>
      </c>
      <c r="BB201" s="72">
        <v>2.419</v>
      </c>
      <c r="BC201" s="72">
        <v>19.138000000000002</v>
      </c>
      <c r="BD201" s="12">
        <v>85.563000000000002</v>
      </c>
      <c r="BE201" s="72">
        <v>1.0229999999999999</v>
      </c>
      <c r="BF201" s="72">
        <v>30.445</v>
      </c>
      <c r="BG201" s="12">
        <v>287.93900000000002</v>
      </c>
      <c r="BH201" s="72">
        <v>3.4409999999999998</v>
      </c>
      <c r="BI201" s="72">
        <v>15.442</v>
      </c>
      <c r="BJ201" s="12">
        <v>978.44100000000003</v>
      </c>
      <c r="BK201" s="72">
        <v>11.694000000000001</v>
      </c>
      <c r="BL201" s="72">
        <v>5.4429999999999996</v>
      </c>
      <c r="BM201" s="12">
        <v>376.82400000000001</v>
      </c>
      <c r="BN201" s="72">
        <v>4.5039999999999996</v>
      </c>
      <c r="BO201" s="72">
        <v>11.823</v>
      </c>
      <c r="BP201" s="12">
        <v>1355.2650000000001</v>
      </c>
      <c r="BQ201" s="72">
        <v>16.198</v>
      </c>
      <c r="BR201" s="72">
        <v>4.5149999999999997</v>
      </c>
      <c r="BS201" s="12">
        <v>1728.52</v>
      </c>
      <c r="BT201" s="72">
        <v>20.658999999999999</v>
      </c>
      <c r="BU201" s="72">
        <v>3.5840000000000001</v>
      </c>
      <c r="BV201" s="12">
        <v>8366.9089999999997</v>
      </c>
      <c r="BW201" s="72">
        <v>100</v>
      </c>
      <c r="BX201" s="72">
        <v>0.76</v>
      </c>
      <c r="BY201" s="13"/>
      <c r="BZ201" s="13"/>
    </row>
    <row r="202" spans="1:78" ht="12.75" customHeight="1">
      <c r="A202" s="122" t="s">
        <v>44</v>
      </c>
      <c r="B202" s="71" t="s">
        <v>66</v>
      </c>
      <c r="C202" s="71" t="s">
        <v>25</v>
      </c>
      <c r="D202" s="34">
        <v>45992</v>
      </c>
      <c r="E202" s="12">
        <v>3761.9279999999999</v>
      </c>
      <c r="F202" s="72">
        <v>44.965000000000003</v>
      </c>
      <c r="G202" s="72">
        <v>1.077</v>
      </c>
      <c r="H202" s="12">
        <v>173.875</v>
      </c>
      <c r="I202" s="72">
        <v>2.0779999999999998</v>
      </c>
      <c r="J202" s="72">
        <v>16.170000000000002</v>
      </c>
      <c r="K202" s="12">
        <v>217.83199999999999</v>
      </c>
      <c r="L202" s="72">
        <v>2.6040000000000001</v>
      </c>
      <c r="M202" s="72">
        <v>21.553999999999998</v>
      </c>
      <c r="N202" s="12">
        <v>391.70699999999999</v>
      </c>
      <c r="O202" s="72">
        <v>4.6820000000000004</v>
      </c>
      <c r="P202" s="72">
        <v>13.436</v>
      </c>
      <c r="Q202" s="12">
        <v>66.326999999999998</v>
      </c>
      <c r="R202" s="72">
        <v>0.79300000000000004</v>
      </c>
      <c r="S202" s="72">
        <v>35.597000000000001</v>
      </c>
      <c r="T202" s="12">
        <v>458.03399999999999</v>
      </c>
      <c r="U202" s="72">
        <v>5.4749999999999996</v>
      </c>
      <c r="V202" s="72">
        <v>11.207000000000001</v>
      </c>
      <c r="W202" s="12">
        <v>2187.9560000000001</v>
      </c>
      <c r="X202" s="72">
        <v>26.152000000000001</v>
      </c>
      <c r="Y202" s="72">
        <v>2.5249999999999999</v>
      </c>
      <c r="Z202" s="12">
        <v>2645.989</v>
      </c>
      <c r="AA202" s="72">
        <v>31.626999999999999</v>
      </c>
      <c r="AB202" s="72">
        <v>1.855</v>
      </c>
      <c r="AC202" s="12">
        <v>6407.9179999999997</v>
      </c>
      <c r="AD202" s="72">
        <v>76.591999999999999</v>
      </c>
      <c r="AE202" s="72">
        <v>0.50900000000000001</v>
      </c>
      <c r="AF202" s="12">
        <v>13.852</v>
      </c>
      <c r="AG202" s="72">
        <v>0.16600000000000001</v>
      </c>
      <c r="AH202" s="72">
        <v>61.106000000000002</v>
      </c>
      <c r="AI202" s="12">
        <v>212.15199999999999</v>
      </c>
      <c r="AJ202" s="72">
        <v>2.536</v>
      </c>
      <c r="AK202" s="72">
        <v>5.5880000000000001</v>
      </c>
      <c r="AL202" s="12">
        <v>226.00399999999999</v>
      </c>
      <c r="AM202" s="72">
        <v>2.7010000000000001</v>
      </c>
      <c r="AN202" s="72">
        <v>4.4340000000000002</v>
      </c>
      <c r="AO202" s="12">
        <v>6633.9219999999996</v>
      </c>
      <c r="AP202" s="72">
        <v>79.293000000000006</v>
      </c>
      <c r="AQ202" s="72">
        <v>0.496</v>
      </c>
      <c r="AR202" s="12">
        <v>106.071</v>
      </c>
      <c r="AS202" s="72">
        <v>1.268</v>
      </c>
      <c r="AT202" s="72">
        <v>22.52</v>
      </c>
      <c r="AU202" s="12">
        <v>58.213000000000001</v>
      </c>
      <c r="AV202" s="72">
        <v>0.69599999999999995</v>
      </c>
      <c r="AW202" s="72">
        <v>56.418999999999997</v>
      </c>
      <c r="AX202" s="12">
        <v>139.75700000000001</v>
      </c>
      <c r="AY202" s="72">
        <v>1.67</v>
      </c>
      <c r="AZ202" s="72">
        <v>26.622</v>
      </c>
      <c r="BA202" s="12">
        <v>197.97</v>
      </c>
      <c r="BB202" s="72">
        <v>2.3660000000000001</v>
      </c>
      <c r="BC202" s="72">
        <v>23.151</v>
      </c>
      <c r="BD202" s="12">
        <v>110.712</v>
      </c>
      <c r="BE202" s="72">
        <v>1.323</v>
      </c>
      <c r="BF202" s="72">
        <v>31.32</v>
      </c>
      <c r="BG202" s="12">
        <v>308.68200000000002</v>
      </c>
      <c r="BH202" s="72">
        <v>3.69</v>
      </c>
      <c r="BI202" s="72">
        <v>14.589</v>
      </c>
      <c r="BJ202" s="12">
        <v>865.76800000000003</v>
      </c>
      <c r="BK202" s="72">
        <v>10.348000000000001</v>
      </c>
      <c r="BL202" s="72">
        <v>6.8890000000000002</v>
      </c>
      <c r="BM202" s="12">
        <v>451.89400000000001</v>
      </c>
      <c r="BN202" s="72">
        <v>5.4009999999999998</v>
      </c>
      <c r="BO202" s="72">
        <v>12.525</v>
      </c>
      <c r="BP202" s="12">
        <v>1317.662</v>
      </c>
      <c r="BQ202" s="72">
        <v>15.75</v>
      </c>
      <c r="BR202" s="72">
        <v>5.38</v>
      </c>
      <c r="BS202" s="12">
        <v>1732.415</v>
      </c>
      <c r="BT202" s="72">
        <v>20.707000000000001</v>
      </c>
      <c r="BU202" s="72">
        <v>2.3740000000000001</v>
      </c>
      <c r="BV202" s="12">
        <v>8366.3369999999995</v>
      </c>
      <c r="BW202" s="72">
        <v>100</v>
      </c>
      <c r="BX202" s="72">
        <v>0.61399999999999999</v>
      </c>
      <c r="BY202" s="13"/>
      <c r="BZ202" s="13"/>
    </row>
    <row r="203" spans="1:78" ht="12.75" customHeight="1">
      <c r="A203" s="122" t="s">
        <v>44</v>
      </c>
      <c r="B203" s="71" t="s">
        <v>66</v>
      </c>
      <c r="C203" s="71" t="s">
        <v>25</v>
      </c>
      <c r="D203" s="34">
        <v>46082</v>
      </c>
      <c r="E203" s="12">
        <v>3785.069</v>
      </c>
      <c r="F203" s="72">
        <v>45.956000000000003</v>
      </c>
      <c r="G203" s="72">
        <v>1.07</v>
      </c>
      <c r="H203" s="12">
        <v>138.845</v>
      </c>
      <c r="I203" s="72">
        <v>1.6859999999999999</v>
      </c>
      <c r="J203" s="72">
        <v>24.925000000000001</v>
      </c>
      <c r="K203" s="12">
        <v>220.33</v>
      </c>
      <c r="L203" s="72">
        <v>2.6749999999999998</v>
      </c>
      <c r="M203" s="72">
        <v>23.64</v>
      </c>
      <c r="N203" s="12">
        <v>359.17500000000001</v>
      </c>
      <c r="O203" s="72">
        <v>4.3609999999999998</v>
      </c>
      <c r="P203" s="72">
        <v>15.878</v>
      </c>
      <c r="Q203" s="12">
        <v>53.064</v>
      </c>
      <c r="R203" s="72">
        <v>0.64400000000000002</v>
      </c>
      <c r="S203" s="72">
        <v>35.484999999999999</v>
      </c>
      <c r="T203" s="12">
        <v>412.23899999999998</v>
      </c>
      <c r="U203" s="72">
        <v>5.0049999999999999</v>
      </c>
      <c r="V203" s="72">
        <v>16.042999999999999</v>
      </c>
      <c r="W203" s="12">
        <v>2172.402</v>
      </c>
      <c r="X203" s="72">
        <v>26.376000000000001</v>
      </c>
      <c r="Y203" s="72">
        <v>3.3239999999999998</v>
      </c>
      <c r="Z203" s="12">
        <v>2584.6410000000001</v>
      </c>
      <c r="AA203" s="72">
        <v>31.381</v>
      </c>
      <c r="AB203" s="72">
        <v>1.45</v>
      </c>
      <c r="AC203" s="12">
        <v>6369.71</v>
      </c>
      <c r="AD203" s="72">
        <v>77.337999999999994</v>
      </c>
      <c r="AE203" s="72">
        <v>0.76400000000000001</v>
      </c>
      <c r="AF203" s="12">
        <v>34.892000000000003</v>
      </c>
      <c r="AG203" s="72">
        <v>0.42399999999999999</v>
      </c>
      <c r="AH203" s="72">
        <v>48.945</v>
      </c>
      <c r="AI203" s="12">
        <v>232.596</v>
      </c>
      <c r="AJ203" s="72">
        <v>2.8239999999999998</v>
      </c>
      <c r="AK203" s="72">
        <v>9.1669999999999998</v>
      </c>
      <c r="AL203" s="12">
        <v>267.48899999999998</v>
      </c>
      <c r="AM203" s="72">
        <v>3.2480000000000002</v>
      </c>
      <c r="AN203" s="72">
        <v>3.1280000000000001</v>
      </c>
      <c r="AO203" s="12">
        <v>6637.1989999999996</v>
      </c>
      <c r="AP203" s="72">
        <v>80.585999999999999</v>
      </c>
      <c r="AQ203" s="72">
        <v>0.74199999999999999</v>
      </c>
      <c r="AR203" s="12">
        <v>71.185000000000002</v>
      </c>
      <c r="AS203" s="72">
        <v>0.86399999999999999</v>
      </c>
      <c r="AT203" s="72">
        <v>27.494</v>
      </c>
      <c r="AU203" s="12">
        <v>24.876000000000001</v>
      </c>
      <c r="AV203" s="72">
        <v>0.30199999999999999</v>
      </c>
      <c r="AW203" s="72">
        <v>62.052999999999997</v>
      </c>
      <c r="AX203" s="12">
        <v>185.18299999999999</v>
      </c>
      <c r="AY203" s="72">
        <v>2.2480000000000002</v>
      </c>
      <c r="AZ203" s="72">
        <v>30.047999999999998</v>
      </c>
      <c r="BA203" s="12">
        <v>210.059</v>
      </c>
      <c r="BB203" s="72">
        <v>2.5499999999999998</v>
      </c>
      <c r="BC203" s="72">
        <v>25.565999999999999</v>
      </c>
      <c r="BD203" s="12">
        <v>85.977999999999994</v>
      </c>
      <c r="BE203" s="72">
        <v>1.044</v>
      </c>
      <c r="BF203" s="72">
        <v>31.646000000000001</v>
      </c>
      <c r="BG203" s="12">
        <v>296.03699999999998</v>
      </c>
      <c r="BH203" s="72">
        <v>3.5939999999999999</v>
      </c>
      <c r="BI203" s="72">
        <v>20.654</v>
      </c>
      <c r="BJ203" s="12">
        <v>864.13300000000004</v>
      </c>
      <c r="BK203" s="72">
        <v>10.492000000000001</v>
      </c>
      <c r="BL203" s="72">
        <v>7.077</v>
      </c>
      <c r="BM203" s="12">
        <v>367.64800000000002</v>
      </c>
      <c r="BN203" s="72">
        <v>4.4640000000000004</v>
      </c>
      <c r="BO203" s="72">
        <v>12.141999999999999</v>
      </c>
      <c r="BP203" s="12">
        <v>1231.7809999999999</v>
      </c>
      <c r="BQ203" s="72">
        <v>14.956</v>
      </c>
      <c r="BR203" s="72">
        <v>5.9429999999999996</v>
      </c>
      <c r="BS203" s="12">
        <v>1599.0029999999999</v>
      </c>
      <c r="BT203" s="72">
        <v>19.414000000000001</v>
      </c>
      <c r="BU203" s="72">
        <v>3.84</v>
      </c>
      <c r="BV203" s="12">
        <v>8236.2019999999993</v>
      </c>
      <c r="BW203" s="72">
        <v>100</v>
      </c>
      <c r="BX203" s="72">
        <v>0.73399999999999999</v>
      </c>
      <c r="BY203" s="13"/>
      <c r="BZ203" s="13"/>
    </row>
    <row r="204" spans="1:78" ht="12.75" customHeight="1">
      <c r="A204" s="122" t="s">
        <v>44</v>
      </c>
      <c r="B204" s="71" t="s">
        <v>66</v>
      </c>
      <c r="C204" s="71" t="s">
        <v>25</v>
      </c>
      <c r="D204" s="34">
        <v>46174</v>
      </c>
      <c r="E204" s="12">
        <v>3755.0450000000001</v>
      </c>
      <c r="F204" s="72">
        <v>44.88</v>
      </c>
      <c r="G204" s="72">
        <v>1.123</v>
      </c>
      <c r="H204" s="12">
        <v>229.22200000000001</v>
      </c>
      <c r="I204" s="72">
        <v>2.74</v>
      </c>
      <c r="J204" s="72">
        <v>18.391999999999999</v>
      </c>
      <c r="K204" s="12">
        <v>171.334</v>
      </c>
      <c r="L204" s="72">
        <v>2.048</v>
      </c>
      <c r="M204" s="72">
        <v>23.771000000000001</v>
      </c>
      <c r="N204" s="12">
        <v>400.55599999999998</v>
      </c>
      <c r="O204" s="72">
        <v>4.7869999999999999</v>
      </c>
      <c r="P204" s="72">
        <v>14.177</v>
      </c>
      <c r="Q204" s="12">
        <v>62.89</v>
      </c>
      <c r="R204" s="72">
        <v>0.752</v>
      </c>
      <c r="S204" s="72">
        <v>26.791</v>
      </c>
      <c r="T204" s="12">
        <v>463.44600000000003</v>
      </c>
      <c r="U204" s="72">
        <v>5.5389999999999997</v>
      </c>
      <c r="V204" s="72">
        <v>12.286</v>
      </c>
      <c r="W204" s="12">
        <v>2220.7080000000001</v>
      </c>
      <c r="X204" s="72">
        <v>26.542000000000002</v>
      </c>
      <c r="Y204" s="72">
        <v>3.17</v>
      </c>
      <c r="Z204" s="12">
        <v>2684.1529999999998</v>
      </c>
      <c r="AA204" s="72">
        <v>32.081000000000003</v>
      </c>
      <c r="AB204" s="72">
        <v>1.7110000000000001</v>
      </c>
      <c r="AC204" s="12">
        <v>6439.1980000000003</v>
      </c>
      <c r="AD204" s="72">
        <v>76.960999999999999</v>
      </c>
      <c r="AE204" s="72">
        <v>0.53900000000000003</v>
      </c>
      <c r="AF204" s="12">
        <v>19.834</v>
      </c>
      <c r="AG204" s="72">
        <v>0.23699999999999999</v>
      </c>
      <c r="AH204" s="72">
        <v>77.528000000000006</v>
      </c>
      <c r="AI204" s="12">
        <v>246.815</v>
      </c>
      <c r="AJ204" s="72">
        <v>2.95</v>
      </c>
      <c r="AK204" s="72">
        <v>6.71</v>
      </c>
      <c r="AL204" s="12">
        <v>266.649</v>
      </c>
      <c r="AM204" s="72">
        <v>3.1869999999999998</v>
      </c>
      <c r="AN204" s="72">
        <v>4.2850000000000001</v>
      </c>
      <c r="AO204" s="12">
        <v>6705.8469999999998</v>
      </c>
      <c r="AP204" s="72">
        <v>80.147999999999996</v>
      </c>
      <c r="AQ204" s="72">
        <v>0.54600000000000004</v>
      </c>
      <c r="AR204" s="12">
        <v>63.402000000000001</v>
      </c>
      <c r="AS204" s="72">
        <v>0.75800000000000001</v>
      </c>
      <c r="AT204" s="72">
        <v>24.81</v>
      </c>
      <c r="AU204" s="12">
        <v>32.448999999999998</v>
      </c>
      <c r="AV204" s="72">
        <v>0.38800000000000001</v>
      </c>
      <c r="AW204" s="72">
        <v>52.44</v>
      </c>
      <c r="AX204" s="12">
        <v>264.375</v>
      </c>
      <c r="AY204" s="72">
        <v>3.16</v>
      </c>
      <c r="AZ204" s="72">
        <v>14.833</v>
      </c>
      <c r="BA204" s="12">
        <v>296.82299999999998</v>
      </c>
      <c r="BB204" s="72">
        <v>3.548</v>
      </c>
      <c r="BC204" s="72">
        <v>13.218999999999999</v>
      </c>
      <c r="BD204" s="12">
        <v>91.930999999999997</v>
      </c>
      <c r="BE204" s="72">
        <v>1.099</v>
      </c>
      <c r="BF204" s="72">
        <v>28.143000000000001</v>
      </c>
      <c r="BG204" s="12">
        <v>388.75400000000002</v>
      </c>
      <c r="BH204" s="72">
        <v>4.6459999999999999</v>
      </c>
      <c r="BI204" s="72">
        <v>11.87</v>
      </c>
      <c r="BJ204" s="12">
        <v>796.79300000000001</v>
      </c>
      <c r="BK204" s="72">
        <v>9.5229999999999997</v>
      </c>
      <c r="BL204" s="72">
        <v>6.9740000000000002</v>
      </c>
      <c r="BM204" s="12">
        <v>411.99099999999999</v>
      </c>
      <c r="BN204" s="72">
        <v>4.9240000000000004</v>
      </c>
      <c r="BO204" s="72">
        <v>8.6389999999999993</v>
      </c>
      <c r="BP204" s="12">
        <v>1208.7840000000001</v>
      </c>
      <c r="BQ204" s="72">
        <v>14.446999999999999</v>
      </c>
      <c r="BR204" s="72">
        <v>5.3280000000000003</v>
      </c>
      <c r="BS204" s="12">
        <v>1660.941</v>
      </c>
      <c r="BT204" s="72">
        <v>19.852</v>
      </c>
      <c r="BU204" s="72">
        <v>2.6320000000000001</v>
      </c>
      <c r="BV204" s="12">
        <v>8366.7880000000005</v>
      </c>
      <c r="BW204" s="72">
        <v>100</v>
      </c>
      <c r="BX204" s="72">
        <v>0.498</v>
      </c>
      <c r="BY204" s="13"/>
      <c r="BZ204" s="13"/>
    </row>
    <row r="205" spans="1:78" ht="12.75" customHeight="1">
      <c r="A205" s="122" t="s">
        <v>44</v>
      </c>
      <c r="B205" s="71" t="s">
        <v>67</v>
      </c>
      <c r="C205" s="71" t="s">
        <v>26</v>
      </c>
      <c r="D205" s="34">
        <v>41883</v>
      </c>
      <c r="E205" s="12">
        <v>820.46299999999997</v>
      </c>
      <c r="F205" s="72">
        <v>37.235999999999997</v>
      </c>
      <c r="G205" s="72">
        <v>1.4</v>
      </c>
      <c r="H205" s="12">
        <v>108.45099999999999</v>
      </c>
      <c r="I205" s="72">
        <v>4.9219999999999997</v>
      </c>
      <c r="J205" s="72">
        <v>26.803000000000001</v>
      </c>
      <c r="K205" s="12">
        <v>116.29300000000001</v>
      </c>
      <c r="L205" s="72">
        <v>5.2779999999999996</v>
      </c>
      <c r="M205" s="72">
        <v>29.123000000000001</v>
      </c>
      <c r="N205" s="12">
        <v>224.744</v>
      </c>
      <c r="O205" s="72">
        <v>10.199999999999999</v>
      </c>
      <c r="P205" s="72">
        <v>19.558</v>
      </c>
      <c r="Q205" s="12">
        <v>13.648999999999999</v>
      </c>
      <c r="R205" s="72">
        <v>0.61899999999999999</v>
      </c>
      <c r="S205" s="72">
        <v>69.093000000000004</v>
      </c>
      <c r="T205" s="12">
        <v>238.393</v>
      </c>
      <c r="U205" s="72">
        <v>10.819000000000001</v>
      </c>
      <c r="V205" s="72">
        <v>19.844999999999999</v>
      </c>
      <c r="W205" s="12">
        <v>412.04500000000002</v>
      </c>
      <c r="X205" s="72">
        <v>18.7</v>
      </c>
      <c r="Y205" s="72">
        <v>11.35</v>
      </c>
      <c r="Z205" s="12">
        <v>650.43700000000001</v>
      </c>
      <c r="AA205" s="72">
        <v>29.518999999999998</v>
      </c>
      <c r="AB205" s="72">
        <v>1.925</v>
      </c>
      <c r="AC205" s="12">
        <v>1470.9</v>
      </c>
      <c r="AD205" s="72">
        <v>66.754999999999995</v>
      </c>
      <c r="AE205" s="72">
        <v>0.98799999999999999</v>
      </c>
      <c r="AF205" s="12">
        <v>0</v>
      </c>
      <c r="AG205" s="72">
        <v>0</v>
      </c>
      <c r="AH205" s="72">
        <v>0</v>
      </c>
      <c r="AI205" s="12">
        <v>197.78100000000001</v>
      </c>
      <c r="AJ205" s="72">
        <v>8.9760000000000009</v>
      </c>
      <c r="AK205" s="72">
        <v>2.948</v>
      </c>
      <c r="AL205" s="12">
        <v>197.78100000000001</v>
      </c>
      <c r="AM205" s="72">
        <v>8.9760000000000009</v>
      </c>
      <c r="AN205" s="72">
        <v>2.948</v>
      </c>
      <c r="AO205" s="12">
        <v>1668.681</v>
      </c>
      <c r="AP205" s="72">
        <v>75.730999999999995</v>
      </c>
      <c r="AQ205" s="72">
        <v>0.88800000000000001</v>
      </c>
      <c r="AR205" s="12">
        <v>2.1150000000000002</v>
      </c>
      <c r="AS205" s="72">
        <v>9.6000000000000002E-2</v>
      </c>
      <c r="AT205" s="72">
        <v>104.03700000000001</v>
      </c>
      <c r="AU205" s="12">
        <v>0</v>
      </c>
      <c r="AV205" s="72">
        <v>0</v>
      </c>
      <c r="AW205" s="72">
        <v>0</v>
      </c>
      <c r="AX205" s="12">
        <v>130.46600000000001</v>
      </c>
      <c r="AY205" s="72">
        <v>5.9210000000000003</v>
      </c>
      <c r="AZ205" s="72">
        <v>37.549999999999997</v>
      </c>
      <c r="BA205" s="12">
        <v>130.46600000000001</v>
      </c>
      <c r="BB205" s="72">
        <v>5.9210000000000003</v>
      </c>
      <c r="BC205" s="72">
        <v>37.549999999999997</v>
      </c>
      <c r="BD205" s="12">
        <v>106.407</v>
      </c>
      <c r="BE205" s="72">
        <v>4.8289999999999997</v>
      </c>
      <c r="BF205" s="72">
        <v>58.399000000000001</v>
      </c>
      <c r="BG205" s="12">
        <v>236.87299999999999</v>
      </c>
      <c r="BH205" s="72">
        <v>10.75</v>
      </c>
      <c r="BI205" s="72">
        <v>25.84</v>
      </c>
      <c r="BJ205" s="12">
        <v>268.072</v>
      </c>
      <c r="BK205" s="72">
        <v>12.166</v>
      </c>
      <c r="BL205" s="72">
        <v>21.161000000000001</v>
      </c>
      <c r="BM205" s="12">
        <v>27.693999999999999</v>
      </c>
      <c r="BN205" s="72">
        <v>1.2569999999999999</v>
      </c>
      <c r="BO205" s="72">
        <v>77.778999999999996</v>
      </c>
      <c r="BP205" s="12">
        <v>295.76600000000002</v>
      </c>
      <c r="BQ205" s="72">
        <v>13.423</v>
      </c>
      <c r="BR205" s="72">
        <v>19.427</v>
      </c>
      <c r="BS205" s="12">
        <v>534.755</v>
      </c>
      <c r="BT205" s="72">
        <v>24.268999999999998</v>
      </c>
      <c r="BU205" s="72">
        <v>2.7989999999999999</v>
      </c>
      <c r="BV205" s="12">
        <v>2203.4360000000001</v>
      </c>
      <c r="BW205" s="72">
        <v>100</v>
      </c>
      <c r="BX205" s="72">
        <v>0.35299999999999998</v>
      </c>
      <c r="BY205" s="13"/>
      <c r="BZ205" s="13"/>
    </row>
    <row r="206" spans="1:78" ht="12.75" customHeight="1">
      <c r="A206" s="122" t="s">
        <v>44</v>
      </c>
      <c r="B206" s="71" t="s">
        <v>67</v>
      </c>
      <c r="C206" s="71" t="s">
        <v>26</v>
      </c>
      <c r="D206" s="34">
        <v>41974</v>
      </c>
      <c r="E206" s="12">
        <v>837.35900000000004</v>
      </c>
      <c r="F206" s="72">
        <v>37.921999999999997</v>
      </c>
      <c r="G206" s="72">
        <v>1.5980000000000001</v>
      </c>
      <c r="H206" s="12">
        <v>200.09200000000001</v>
      </c>
      <c r="I206" s="72">
        <v>9.0619999999999994</v>
      </c>
      <c r="J206" s="72">
        <v>23.550999999999998</v>
      </c>
      <c r="K206" s="12">
        <v>121.598</v>
      </c>
      <c r="L206" s="72">
        <v>5.5069999999999997</v>
      </c>
      <c r="M206" s="72">
        <v>29.792999999999999</v>
      </c>
      <c r="N206" s="12">
        <v>321.69</v>
      </c>
      <c r="O206" s="72">
        <v>14.569000000000001</v>
      </c>
      <c r="P206" s="72">
        <v>14.313000000000001</v>
      </c>
      <c r="Q206" s="12">
        <v>0</v>
      </c>
      <c r="R206" s="72">
        <v>0</v>
      </c>
      <c r="S206" s="72">
        <v>0</v>
      </c>
      <c r="T206" s="12">
        <v>321.69</v>
      </c>
      <c r="U206" s="72">
        <v>14.569000000000001</v>
      </c>
      <c r="V206" s="72">
        <v>14.313000000000001</v>
      </c>
      <c r="W206" s="12">
        <v>358.63299999999998</v>
      </c>
      <c r="X206" s="72">
        <v>16.242000000000001</v>
      </c>
      <c r="Y206" s="72">
        <v>15.144</v>
      </c>
      <c r="Z206" s="12">
        <v>680.32399999999996</v>
      </c>
      <c r="AA206" s="72">
        <v>30.81</v>
      </c>
      <c r="AB206" s="72">
        <v>2.2120000000000002</v>
      </c>
      <c r="AC206" s="12">
        <v>1517.682</v>
      </c>
      <c r="AD206" s="72">
        <v>68.733000000000004</v>
      </c>
      <c r="AE206" s="72">
        <v>0.92300000000000004</v>
      </c>
      <c r="AF206" s="12">
        <v>1.4770000000000001</v>
      </c>
      <c r="AG206" s="72">
        <v>6.7000000000000004E-2</v>
      </c>
      <c r="AH206" s="72">
        <v>123.995</v>
      </c>
      <c r="AI206" s="12">
        <v>188.017</v>
      </c>
      <c r="AJ206" s="72">
        <v>8.5150000000000006</v>
      </c>
      <c r="AK206" s="72">
        <v>3.5150000000000001</v>
      </c>
      <c r="AL206" s="12">
        <v>189.495</v>
      </c>
      <c r="AM206" s="72">
        <v>8.5820000000000007</v>
      </c>
      <c r="AN206" s="72">
        <v>3.766</v>
      </c>
      <c r="AO206" s="12">
        <v>1707.1769999999999</v>
      </c>
      <c r="AP206" s="72">
        <v>77.313999999999993</v>
      </c>
      <c r="AQ206" s="72">
        <v>0.75600000000000001</v>
      </c>
      <c r="AR206" s="12">
        <v>41.951000000000001</v>
      </c>
      <c r="AS206" s="72">
        <v>1.9</v>
      </c>
      <c r="AT206" s="72">
        <v>67.948999999999998</v>
      </c>
      <c r="AU206" s="12">
        <v>16.489999999999998</v>
      </c>
      <c r="AV206" s="72">
        <v>0.747</v>
      </c>
      <c r="AW206" s="72">
        <v>86.793999999999997</v>
      </c>
      <c r="AX206" s="12">
        <v>126.506</v>
      </c>
      <c r="AY206" s="72">
        <v>5.7290000000000001</v>
      </c>
      <c r="AZ206" s="72">
        <v>25.388000000000002</v>
      </c>
      <c r="BA206" s="12">
        <v>142.99700000000001</v>
      </c>
      <c r="BB206" s="72">
        <v>6.476</v>
      </c>
      <c r="BC206" s="72">
        <v>24.817</v>
      </c>
      <c r="BD206" s="12">
        <v>36.765999999999998</v>
      </c>
      <c r="BE206" s="72">
        <v>1.665</v>
      </c>
      <c r="BF206" s="72">
        <v>58.655000000000001</v>
      </c>
      <c r="BG206" s="12">
        <v>179.762</v>
      </c>
      <c r="BH206" s="72">
        <v>8.141</v>
      </c>
      <c r="BI206" s="72">
        <v>24.986999999999998</v>
      </c>
      <c r="BJ206" s="12">
        <v>279.20699999999999</v>
      </c>
      <c r="BK206" s="72">
        <v>12.645</v>
      </c>
      <c r="BL206" s="72">
        <v>18.334</v>
      </c>
      <c r="BM206" s="12">
        <v>0</v>
      </c>
      <c r="BN206" s="72">
        <v>0</v>
      </c>
      <c r="BO206" s="72">
        <v>0</v>
      </c>
      <c r="BP206" s="12">
        <v>279.20699999999999</v>
      </c>
      <c r="BQ206" s="72">
        <v>12.645</v>
      </c>
      <c r="BR206" s="72">
        <v>18.334</v>
      </c>
      <c r="BS206" s="12">
        <v>500.92</v>
      </c>
      <c r="BT206" s="72">
        <v>22.686</v>
      </c>
      <c r="BU206" s="72">
        <v>2.3860000000000001</v>
      </c>
      <c r="BV206" s="12">
        <v>2208.0970000000002</v>
      </c>
      <c r="BW206" s="72">
        <v>100</v>
      </c>
      <c r="BX206" s="72">
        <v>0.29199999999999998</v>
      </c>
      <c r="BY206" s="13"/>
      <c r="BZ206" s="13"/>
    </row>
    <row r="207" spans="1:78" ht="12.75" customHeight="1">
      <c r="A207" s="122" t="s">
        <v>44</v>
      </c>
      <c r="B207" s="71" t="s">
        <v>67</v>
      </c>
      <c r="C207" s="71" t="s">
        <v>26</v>
      </c>
      <c r="D207" s="34">
        <v>42064</v>
      </c>
      <c r="E207" s="12">
        <v>834.07100000000003</v>
      </c>
      <c r="F207" s="72">
        <v>37.515000000000001</v>
      </c>
      <c r="G207" s="72">
        <v>2.2519999999999998</v>
      </c>
      <c r="H207" s="12">
        <v>88.135999999999996</v>
      </c>
      <c r="I207" s="72">
        <v>3.964</v>
      </c>
      <c r="J207" s="72">
        <v>36.088999999999999</v>
      </c>
      <c r="K207" s="12">
        <v>69.457999999999998</v>
      </c>
      <c r="L207" s="72">
        <v>3.1240000000000001</v>
      </c>
      <c r="M207" s="72">
        <v>27.756</v>
      </c>
      <c r="N207" s="12">
        <v>157.59399999999999</v>
      </c>
      <c r="O207" s="72">
        <v>7.0880000000000001</v>
      </c>
      <c r="P207" s="72">
        <v>24.228000000000002</v>
      </c>
      <c r="Q207" s="12">
        <v>31.39</v>
      </c>
      <c r="R207" s="72">
        <v>1.4119999999999999</v>
      </c>
      <c r="S207" s="72">
        <v>83.552000000000007</v>
      </c>
      <c r="T207" s="12">
        <v>188.98400000000001</v>
      </c>
      <c r="U207" s="72">
        <v>8.5</v>
      </c>
      <c r="V207" s="72">
        <v>20.707000000000001</v>
      </c>
      <c r="W207" s="12">
        <v>493.37200000000001</v>
      </c>
      <c r="X207" s="72">
        <v>22.190999999999999</v>
      </c>
      <c r="Y207" s="72">
        <v>8.0630000000000006</v>
      </c>
      <c r="Z207" s="12">
        <v>682.35699999999997</v>
      </c>
      <c r="AA207" s="72">
        <v>30.690999999999999</v>
      </c>
      <c r="AB207" s="72">
        <v>2.6669999999999998</v>
      </c>
      <c r="AC207" s="12">
        <v>1516.4280000000001</v>
      </c>
      <c r="AD207" s="72">
        <v>68.206999999999994</v>
      </c>
      <c r="AE207" s="72">
        <v>0.99099999999999999</v>
      </c>
      <c r="AF207" s="12">
        <v>0</v>
      </c>
      <c r="AG207" s="72">
        <v>0</v>
      </c>
      <c r="AH207" s="72">
        <v>0</v>
      </c>
      <c r="AI207" s="12">
        <v>234.917</v>
      </c>
      <c r="AJ207" s="72">
        <v>10.566000000000001</v>
      </c>
      <c r="AK207" s="72">
        <v>3.3290000000000002</v>
      </c>
      <c r="AL207" s="12">
        <v>234.917</v>
      </c>
      <c r="AM207" s="72">
        <v>10.566000000000001</v>
      </c>
      <c r="AN207" s="72">
        <v>3.3290000000000002</v>
      </c>
      <c r="AO207" s="12">
        <v>1751.345</v>
      </c>
      <c r="AP207" s="72">
        <v>78.772999999999996</v>
      </c>
      <c r="AQ207" s="72">
        <v>0.75800000000000001</v>
      </c>
      <c r="AR207" s="12">
        <v>11.89</v>
      </c>
      <c r="AS207" s="72">
        <v>0.53500000000000003</v>
      </c>
      <c r="AT207" s="72">
        <v>103.521</v>
      </c>
      <c r="AU207" s="12">
        <v>61.633000000000003</v>
      </c>
      <c r="AV207" s="72">
        <v>2.7719999999999998</v>
      </c>
      <c r="AW207" s="72">
        <v>61.109000000000002</v>
      </c>
      <c r="AX207" s="12">
        <v>113.619</v>
      </c>
      <c r="AY207" s="72">
        <v>5.1100000000000003</v>
      </c>
      <c r="AZ207" s="72">
        <v>43.945999999999998</v>
      </c>
      <c r="BA207" s="12">
        <v>175.25200000000001</v>
      </c>
      <c r="BB207" s="72">
        <v>7.883</v>
      </c>
      <c r="BC207" s="72">
        <v>27.286000000000001</v>
      </c>
      <c r="BD207" s="12">
        <v>71.834000000000003</v>
      </c>
      <c r="BE207" s="72">
        <v>3.2309999999999999</v>
      </c>
      <c r="BF207" s="72">
        <v>49.3</v>
      </c>
      <c r="BG207" s="12">
        <v>247.08699999999999</v>
      </c>
      <c r="BH207" s="72">
        <v>11.114000000000001</v>
      </c>
      <c r="BI207" s="72">
        <v>19.167999999999999</v>
      </c>
      <c r="BJ207" s="12">
        <v>193.077</v>
      </c>
      <c r="BK207" s="72">
        <v>8.6839999999999993</v>
      </c>
      <c r="BL207" s="72">
        <v>21.672999999999998</v>
      </c>
      <c r="BM207" s="12">
        <v>19.888999999999999</v>
      </c>
      <c r="BN207" s="72">
        <v>0.89500000000000002</v>
      </c>
      <c r="BO207" s="72">
        <v>61.506999999999998</v>
      </c>
      <c r="BP207" s="12">
        <v>212.96600000000001</v>
      </c>
      <c r="BQ207" s="72">
        <v>9.5790000000000006</v>
      </c>
      <c r="BR207" s="72">
        <v>21.44</v>
      </c>
      <c r="BS207" s="12">
        <v>471.94200000000001</v>
      </c>
      <c r="BT207" s="72">
        <v>21.227</v>
      </c>
      <c r="BU207" s="72">
        <v>2.6469999999999998</v>
      </c>
      <c r="BV207" s="12">
        <v>2223.2869999999998</v>
      </c>
      <c r="BW207" s="72">
        <v>100</v>
      </c>
      <c r="BX207" s="72">
        <v>0.31</v>
      </c>
      <c r="BY207" s="13"/>
      <c r="BZ207" s="13"/>
    </row>
    <row r="208" spans="1:78" ht="12.75" customHeight="1">
      <c r="A208" s="122" t="s">
        <v>44</v>
      </c>
      <c r="B208" s="71" t="s">
        <v>67</v>
      </c>
      <c r="C208" s="71" t="s">
        <v>26</v>
      </c>
      <c r="D208" s="34">
        <v>42156</v>
      </c>
      <c r="E208" s="12">
        <v>799.68600000000004</v>
      </c>
      <c r="F208" s="72">
        <v>36.045000000000002</v>
      </c>
      <c r="G208" s="72">
        <v>2.0270000000000001</v>
      </c>
      <c r="H208" s="12">
        <v>122.18899999999999</v>
      </c>
      <c r="I208" s="72">
        <v>5.508</v>
      </c>
      <c r="J208" s="72">
        <v>33.301000000000002</v>
      </c>
      <c r="K208" s="12">
        <v>98.986999999999995</v>
      </c>
      <c r="L208" s="72">
        <v>4.4619999999999997</v>
      </c>
      <c r="M208" s="72">
        <v>35.820999999999998</v>
      </c>
      <c r="N208" s="12">
        <v>221.17599999999999</v>
      </c>
      <c r="O208" s="72">
        <v>9.9689999999999994</v>
      </c>
      <c r="P208" s="72">
        <v>22.167999999999999</v>
      </c>
      <c r="Q208" s="12">
        <v>23.481000000000002</v>
      </c>
      <c r="R208" s="72">
        <v>1.0580000000000001</v>
      </c>
      <c r="S208" s="72">
        <v>100.929</v>
      </c>
      <c r="T208" s="12">
        <v>244.65700000000001</v>
      </c>
      <c r="U208" s="72">
        <v>11.028</v>
      </c>
      <c r="V208" s="72">
        <v>22.847000000000001</v>
      </c>
      <c r="W208" s="12">
        <v>480.17399999999998</v>
      </c>
      <c r="X208" s="72">
        <v>21.643000000000001</v>
      </c>
      <c r="Y208" s="72">
        <v>11.177</v>
      </c>
      <c r="Z208" s="12">
        <v>724.83100000000002</v>
      </c>
      <c r="AA208" s="72">
        <v>32.670999999999999</v>
      </c>
      <c r="AB208" s="72">
        <v>1.9910000000000001</v>
      </c>
      <c r="AC208" s="12">
        <v>1524.518</v>
      </c>
      <c r="AD208" s="72">
        <v>68.715999999999994</v>
      </c>
      <c r="AE208" s="72">
        <v>0.95199999999999996</v>
      </c>
      <c r="AF208" s="12">
        <v>6.6710000000000003</v>
      </c>
      <c r="AG208" s="72">
        <v>0.30099999999999999</v>
      </c>
      <c r="AH208" s="72">
        <v>113.965</v>
      </c>
      <c r="AI208" s="12">
        <v>186.15199999999999</v>
      </c>
      <c r="AJ208" s="72">
        <v>8.391</v>
      </c>
      <c r="AK208" s="72">
        <v>5.7549999999999999</v>
      </c>
      <c r="AL208" s="12">
        <v>192.82300000000001</v>
      </c>
      <c r="AM208" s="72">
        <v>8.6910000000000007</v>
      </c>
      <c r="AN208" s="72">
        <v>3.5510000000000002</v>
      </c>
      <c r="AO208" s="12">
        <v>1717.3409999999999</v>
      </c>
      <c r="AP208" s="72">
        <v>77.406999999999996</v>
      </c>
      <c r="AQ208" s="72">
        <v>0.89700000000000002</v>
      </c>
      <c r="AR208" s="12">
        <v>14.311</v>
      </c>
      <c r="AS208" s="72">
        <v>0.64500000000000002</v>
      </c>
      <c r="AT208" s="72">
        <v>60.476999999999997</v>
      </c>
      <c r="AU208" s="12">
        <v>6.6</v>
      </c>
      <c r="AV208" s="72">
        <v>0.29799999999999999</v>
      </c>
      <c r="AW208" s="72">
        <v>111.70399999999999</v>
      </c>
      <c r="AX208" s="12">
        <v>186.86099999999999</v>
      </c>
      <c r="AY208" s="72">
        <v>8.423</v>
      </c>
      <c r="AZ208" s="72">
        <v>30.777999999999999</v>
      </c>
      <c r="BA208" s="12">
        <v>193.46100000000001</v>
      </c>
      <c r="BB208" s="72">
        <v>8.7200000000000006</v>
      </c>
      <c r="BC208" s="72">
        <v>29.311</v>
      </c>
      <c r="BD208" s="12">
        <v>65.174999999999997</v>
      </c>
      <c r="BE208" s="72">
        <v>2.9380000000000002</v>
      </c>
      <c r="BF208" s="72">
        <v>36.258000000000003</v>
      </c>
      <c r="BG208" s="12">
        <v>258.63600000000002</v>
      </c>
      <c r="BH208" s="72">
        <v>11.657999999999999</v>
      </c>
      <c r="BI208" s="72">
        <v>23.216999999999999</v>
      </c>
      <c r="BJ208" s="12">
        <v>219.434</v>
      </c>
      <c r="BK208" s="72">
        <v>9.891</v>
      </c>
      <c r="BL208" s="72">
        <v>26.213000000000001</v>
      </c>
      <c r="BM208" s="12">
        <v>8.8520000000000003</v>
      </c>
      <c r="BN208" s="72">
        <v>0.39900000000000002</v>
      </c>
      <c r="BO208" s="72">
        <v>105.04300000000001</v>
      </c>
      <c r="BP208" s="12">
        <v>228.286</v>
      </c>
      <c r="BQ208" s="72">
        <v>10.29</v>
      </c>
      <c r="BR208" s="72">
        <v>25.741</v>
      </c>
      <c r="BS208" s="12">
        <v>501.233</v>
      </c>
      <c r="BT208" s="72">
        <v>22.593</v>
      </c>
      <c r="BU208" s="72">
        <v>2.827</v>
      </c>
      <c r="BV208" s="12">
        <v>2218.5729999999999</v>
      </c>
      <c r="BW208" s="72">
        <v>100</v>
      </c>
      <c r="BX208" s="72">
        <v>0.34100000000000003</v>
      </c>
      <c r="BY208" s="13"/>
      <c r="BZ208" s="13"/>
    </row>
    <row r="209" spans="1:78" ht="12.75" customHeight="1">
      <c r="A209" s="122" t="s">
        <v>44</v>
      </c>
      <c r="B209" s="71" t="s">
        <v>67</v>
      </c>
      <c r="C209" s="71" t="s">
        <v>26</v>
      </c>
      <c r="D209" s="34">
        <v>42614</v>
      </c>
      <c r="E209" s="12">
        <v>765.41899999999998</v>
      </c>
      <c r="F209" s="72">
        <v>34.557000000000002</v>
      </c>
      <c r="G209" s="72">
        <v>2.4220000000000002</v>
      </c>
      <c r="H209" s="12">
        <v>182.245</v>
      </c>
      <c r="I209" s="72">
        <v>8.2279999999999998</v>
      </c>
      <c r="J209" s="72">
        <v>22.378</v>
      </c>
      <c r="K209" s="12">
        <v>70.268000000000001</v>
      </c>
      <c r="L209" s="72">
        <v>3.1720000000000002</v>
      </c>
      <c r="M209" s="72">
        <v>40.56</v>
      </c>
      <c r="N209" s="12">
        <v>252.512</v>
      </c>
      <c r="O209" s="72">
        <v>11.4</v>
      </c>
      <c r="P209" s="72">
        <v>23.625</v>
      </c>
      <c r="Q209" s="12">
        <v>2.7810000000000001</v>
      </c>
      <c r="R209" s="72">
        <v>0.126</v>
      </c>
      <c r="S209" s="72">
        <v>104.64400000000001</v>
      </c>
      <c r="T209" s="12">
        <v>255.29300000000001</v>
      </c>
      <c r="U209" s="72">
        <v>11.526</v>
      </c>
      <c r="V209" s="72">
        <v>23.516999999999999</v>
      </c>
      <c r="W209" s="12">
        <v>483.17599999999999</v>
      </c>
      <c r="X209" s="72">
        <v>21.814</v>
      </c>
      <c r="Y209" s="72">
        <v>13.369</v>
      </c>
      <c r="Z209" s="12">
        <v>738.47</v>
      </c>
      <c r="AA209" s="72">
        <v>33.340000000000003</v>
      </c>
      <c r="AB209" s="72">
        <v>2.3650000000000002</v>
      </c>
      <c r="AC209" s="12">
        <v>1503.8889999999999</v>
      </c>
      <c r="AD209" s="72">
        <v>67.897000000000006</v>
      </c>
      <c r="AE209" s="72">
        <v>1.0509999999999999</v>
      </c>
      <c r="AF209" s="12">
        <v>7.5970000000000004</v>
      </c>
      <c r="AG209" s="72">
        <v>0.34300000000000003</v>
      </c>
      <c r="AH209" s="72">
        <v>116.35599999999999</v>
      </c>
      <c r="AI209" s="12">
        <v>178.952</v>
      </c>
      <c r="AJ209" s="72">
        <v>8.0790000000000006</v>
      </c>
      <c r="AK209" s="72">
        <v>7.4690000000000003</v>
      </c>
      <c r="AL209" s="12">
        <v>186.55</v>
      </c>
      <c r="AM209" s="72">
        <v>8.4220000000000006</v>
      </c>
      <c r="AN209" s="72">
        <v>3.831</v>
      </c>
      <c r="AO209" s="12">
        <v>1690.4390000000001</v>
      </c>
      <c r="AP209" s="72">
        <v>76.319000000000003</v>
      </c>
      <c r="AQ209" s="72">
        <v>0.95599999999999996</v>
      </c>
      <c r="AR209" s="12">
        <v>16.189</v>
      </c>
      <c r="AS209" s="72">
        <v>0.73099999999999998</v>
      </c>
      <c r="AT209" s="72">
        <v>98.108000000000004</v>
      </c>
      <c r="AU209" s="12">
        <v>10.327999999999999</v>
      </c>
      <c r="AV209" s="72">
        <v>0.46600000000000003</v>
      </c>
      <c r="AW209" s="72">
        <v>76.988</v>
      </c>
      <c r="AX209" s="12">
        <v>121.89700000000001</v>
      </c>
      <c r="AY209" s="72">
        <v>5.5030000000000001</v>
      </c>
      <c r="AZ209" s="72">
        <v>34.027000000000001</v>
      </c>
      <c r="BA209" s="12">
        <v>132.22499999999999</v>
      </c>
      <c r="BB209" s="72">
        <v>5.97</v>
      </c>
      <c r="BC209" s="72">
        <v>30.565000000000001</v>
      </c>
      <c r="BD209" s="12">
        <v>29.228000000000002</v>
      </c>
      <c r="BE209" s="72">
        <v>1.32</v>
      </c>
      <c r="BF209" s="72">
        <v>50.511000000000003</v>
      </c>
      <c r="BG209" s="12">
        <v>161.453</v>
      </c>
      <c r="BH209" s="72">
        <v>7.2889999999999997</v>
      </c>
      <c r="BI209" s="72">
        <v>29.202999999999999</v>
      </c>
      <c r="BJ209" s="12">
        <v>336.613</v>
      </c>
      <c r="BK209" s="72">
        <v>15.196999999999999</v>
      </c>
      <c r="BL209" s="72">
        <v>14.676</v>
      </c>
      <c r="BM209" s="12">
        <v>10.273</v>
      </c>
      <c r="BN209" s="72">
        <v>0.46400000000000002</v>
      </c>
      <c r="BO209" s="72">
        <v>105.279</v>
      </c>
      <c r="BP209" s="12">
        <v>346.88600000000002</v>
      </c>
      <c r="BQ209" s="72">
        <v>15.661</v>
      </c>
      <c r="BR209" s="72">
        <v>14.337</v>
      </c>
      <c r="BS209" s="12">
        <v>524.52800000000002</v>
      </c>
      <c r="BT209" s="72">
        <v>23.681000000000001</v>
      </c>
      <c r="BU209" s="72">
        <v>3.274</v>
      </c>
      <c r="BV209" s="12">
        <v>2214.9670000000001</v>
      </c>
      <c r="BW209" s="72">
        <v>100</v>
      </c>
      <c r="BX209" s="72">
        <v>0.57799999999999996</v>
      </c>
      <c r="BY209" s="13"/>
      <c r="BZ209" s="13"/>
    </row>
    <row r="210" spans="1:78" ht="12.75" customHeight="1">
      <c r="A210" s="122" t="s">
        <v>44</v>
      </c>
      <c r="B210" s="71" t="s">
        <v>67</v>
      </c>
      <c r="C210" s="71" t="s">
        <v>26</v>
      </c>
      <c r="D210" s="34">
        <v>42705</v>
      </c>
      <c r="E210" s="12">
        <v>775.69399999999996</v>
      </c>
      <c r="F210" s="72">
        <v>35.088999999999999</v>
      </c>
      <c r="G210" s="72">
        <v>2.1960000000000002</v>
      </c>
      <c r="H210" s="12">
        <v>130.54499999999999</v>
      </c>
      <c r="I210" s="72">
        <v>5.9050000000000002</v>
      </c>
      <c r="J210" s="72">
        <v>36.296999999999997</v>
      </c>
      <c r="K210" s="12">
        <v>160.565</v>
      </c>
      <c r="L210" s="72">
        <v>7.2629999999999999</v>
      </c>
      <c r="M210" s="72">
        <v>27.850999999999999</v>
      </c>
      <c r="N210" s="12">
        <v>291.11099999999999</v>
      </c>
      <c r="O210" s="72">
        <v>13.169</v>
      </c>
      <c r="P210" s="72">
        <v>17.957000000000001</v>
      </c>
      <c r="Q210" s="12">
        <v>18.001000000000001</v>
      </c>
      <c r="R210" s="72">
        <v>0.81399999999999995</v>
      </c>
      <c r="S210" s="72">
        <v>73.194999999999993</v>
      </c>
      <c r="T210" s="12">
        <v>309.11200000000002</v>
      </c>
      <c r="U210" s="72">
        <v>13.983000000000001</v>
      </c>
      <c r="V210" s="72">
        <v>17.559999999999999</v>
      </c>
      <c r="W210" s="12">
        <v>427.637</v>
      </c>
      <c r="X210" s="72">
        <v>19.344999999999999</v>
      </c>
      <c r="Y210" s="72">
        <v>13.512</v>
      </c>
      <c r="Z210" s="12">
        <v>736.74900000000002</v>
      </c>
      <c r="AA210" s="72">
        <v>33.328000000000003</v>
      </c>
      <c r="AB210" s="72">
        <v>2.0430000000000001</v>
      </c>
      <c r="AC210" s="12">
        <v>1512.443</v>
      </c>
      <c r="AD210" s="72">
        <v>68.417000000000002</v>
      </c>
      <c r="AE210" s="72">
        <v>0.877</v>
      </c>
      <c r="AF210" s="12">
        <v>7.8710000000000004</v>
      </c>
      <c r="AG210" s="72">
        <v>0.35599999999999998</v>
      </c>
      <c r="AH210" s="72">
        <v>98.314999999999998</v>
      </c>
      <c r="AI210" s="12">
        <v>181.815</v>
      </c>
      <c r="AJ210" s="72">
        <v>8.2249999999999996</v>
      </c>
      <c r="AK210" s="72">
        <v>5.88</v>
      </c>
      <c r="AL210" s="12">
        <v>189.68600000000001</v>
      </c>
      <c r="AM210" s="72">
        <v>8.5809999999999995</v>
      </c>
      <c r="AN210" s="72">
        <v>3.718</v>
      </c>
      <c r="AO210" s="12">
        <v>1702.1289999999999</v>
      </c>
      <c r="AP210" s="72">
        <v>76.998000000000005</v>
      </c>
      <c r="AQ210" s="72">
        <v>0.84299999999999997</v>
      </c>
      <c r="AR210" s="12">
        <v>24.138999999999999</v>
      </c>
      <c r="AS210" s="72">
        <v>1.0920000000000001</v>
      </c>
      <c r="AT210" s="72">
        <v>118.861</v>
      </c>
      <c r="AU210" s="12">
        <v>10.782</v>
      </c>
      <c r="AV210" s="72">
        <v>0.48799999999999999</v>
      </c>
      <c r="AW210" s="72">
        <v>123.52200000000001</v>
      </c>
      <c r="AX210" s="12">
        <v>203.851</v>
      </c>
      <c r="AY210" s="72">
        <v>9.2210000000000001</v>
      </c>
      <c r="AZ210" s="72">
        <v>21.91</v>
      </c>
      <c r="BA210" s="12">
        <v>214.63300000000001</v>
      </c>
      <c r="BB210" s="72">
        <v>9.7089999999999996</v>
      </c>
      <c r="BC210" s="72">
        <v>19.513999999999999</v>
      </c>
      <c r="BD210" s="12">
        <v>14.074999999999999</v>
      </c>
      <c r="BE210" s="72">
        <v>0.63700000000000001</v>
      </c>
      <c r="BF210" s="72">
        <v>77.801000000000002</v>
      </c>
      <c r="BG210" s="12">
        <v>228.708</v>
      </c>
      <c r="BH210" s="72">
        <v>10.346</v>
      </c>
      <c r="BI210" s="72">
        <v>17.872</v>
      </c>
      <c r="BJ210" s="12">
        <v>246.75700000000001</v>
      </c>
      <c r="BK210" s="72">
        <v>11.162000000000001</v>
      </c>
      <c r="BL210" s="72">
        <v>16.475000000000001</v>
      </c>
      <c r="BM210" s="12">
        <v>8.8940000000000001</v>
      </c>
      <c r="BN210" s="72">
        <v>0.40200000000000002</v>
      </c>
      <c r="BO210" s="72">
        <v>106.31</v>
      </c>
      <c r="BP210" s="12">
        <v>255.65</v>
      </c>
      <c r="BQ210" s="72">
        <v>11.565</v>
      </c>
      <c r="BR210" s="72">
        <v>16.03</v>
      </c>
      <c r="BS210" s="12">
        <v>508.49700000000001</v>
      </c>
      <c r="BT210" s="72">
        <v>23.001999999999999</v>
      </c>
      <c r="BU210" s="72">
        <v>2.8929999999999998</v>
      </c>
      <c r="BV210" s="12">
        <v>2210.6260000000002</v>
      </c>
      <c r="BW210" s="72">
        <v>100</v>
      </c>
      <c r="BX210" s="72">
        <v>0.42199999999999999</v>
      </c>
      <c r="BY210" s="13"/>
      <c r="BZ210" s="13"/>
    </row>
    <row r="211" spans="1:78" ht="12.75" customHeight="1">
      <c r="A211" s="122" t="s">
        <v>44</v>
      </c>
      <c r="B211" s="71" t="s">
        <v>67</v>
      </c>
      <c r="C211" s="71" t="s">
        <v>26</v>
      </c>
      <c r="D211" s="34">
        <v>42795</v>
      </c>
      <c r="E211" s="12">
        <v>739.94600000000003</v>
      </c>
      <c r="F211" s="72">
        <v>33.340000000000003</v>
      </c>
      <c r="G211" s="72">
        <v>3.5</v>
      </c>
      <c r="H211" s="12">
        <v>169.059</v>
      </c>
      <c r="I211" s="72">
        <v>7.617</v>
      </c>
      <c r="J211" s="72">
        <v>28.670999999999999</v>
      </c>
      <c r="K211" s="12">
        <v>97.024000000000001</v>
      </c>
      <c r="L211" s="72">
        <v>4.3719999999999999</v>
      </c>
      <c r="M211" s="72">
        <v>33.170999999999999</v>
      </c>
      <c r="N211" s="12">
        <v>266.08300000000003</v>
      </c>
      <c r="O211" s="72">
        <v>11.989000000000001</v>
      </c>
      <c r="P211" s="72">
        <v>14.763999999999999</v>
      </c>
      <c r="Q211" s="12">
        <v>7.5819999999999999</v>
      </c>
      <c r="R211" s="72">
        <v>0.34200000000000003</v>
      </c>
      <c r="S211" s="72">
        <v>72.754999999999995</v>
      </c>
      <c r="T211" s="12">
        <v>273.66500000000002</v>
      </c>
      <c r="U211" s="72">
        <v>12.331</v>
      </c>
      <c r="V211" s="72">
        <v>13.824</v>
      </c>
      <c r="W211" s="12">
        <v>503.51400000000001</v>
      </c>
      <c r="X211" s="72">
        <v>22.687000000000001</v>
      </c>
      <c r="Y211" s="72">
        <v>8.2260000000000009</v>
      </c>
      <c r="Z211" s="12">
        <v>777.17899999999997</v>
      </c>
      <c r="AA211" s="72">
        <v>35.018000000000001</v>
      </c>
      <c r="AB211" s="72">
        <v>4.0289999999999999</v>
      </c>
      <c r="AC211" s="12">
        <v>1517.125</v>
      </c>
      <c r="AD211" s="72">
        <v>68.358999999999995</v>
      </c>
      <c r="AE211" s="72">
        <v>1.0209999999999999</v>
      </c>
      <c r="AF211" s="12">
        <v>0</v>
      </c>
      <c r="AG211" s="72">
        <v>0</v>
      </c>
      <c r="AH211" s="72">
        <v>0</v>
      </c>
      <c r="AI211" s="12">
        <v>218.059</v>
      </c>
      <c r="AJ211" s="72">
        <v>9.8249999999999993</v>
      </c>
      <c r="AK211" s="72">
        <v>2.7989999999999999</v>
      </c>
      <c r="AL211" s="12">
        <v>218.059</v>
      </c>
      <c r="AM211" s="72">
        <v>9.8249999999999993</v>
      </c>
      <c r="AN211" s="72">
        <v>2.7989999999999999</v>
      </c>
      <c r="AO211" s="12">
        <v>1735.183</v>
      </c>
      <c r="AP211" s="72">
        <v>78.183999999999997</v>
      </c>
      <c r="AQ211" s="72">
        <v>0.77800000000000002</v>
      </c>
      <c r="AR211" s="12">
        <v>10.728</v>
      </c>
      <c r="AS211" s="72">
        <v>0.48299999999999998</v>
      </c>
      <c r="AT211" s="72">
        <v>106.26900000000001</v>
      </c>
      <c r="AU211" s="12">
        <v>0</v>
      </c>
      <c r="AV211" s="72">
        <v>0</v>
      </c>
      <c r="AW211" s="72">
        <v>0</v>
      </c>
      <c r="AX211" s="12">
        <v>100.137</v>
      </c>
      <c r="AY211" s="72">
        <v>4.5119999999999996</v>
      </c>
      <c r="AZ211" s="72">
        <v>26.908999999999999</v>
      </c>
      <c r="BA211" s="12">
        <v>100.137</v>
      </c>
      <c r="BB211" s="72">
        <v>4.5119999999999996</v>
      </c>
      <c r="BC211" s="72">
        <v>26.908999999999999</v>
      </c>
      <c r="BD211" s="12">
        <v>119.024</v>
      </c>
      <c r="BE211" s="72">
        <v>5.3630000000000004</v>
      </c>
      <c r="BF211" s="72">
        <v>31.207999999999998</v>
      </c>
      <c r="BG211" s="12">
        <v>219.161</v>
      </c>
      <c r="BH211" s="72">
        <v>9.875</v>
      </c>
      <c r="BI211" s="72">
        <v>20.02</v>
      </c>
      <c r="BJ211" s="12">
        <v>245.49199999999999</v>
      </c>
      <c r="BK211" s="72">
        <v>11.061</v>
      </c>
      <c r="BL211" s="72">
        <v>18.587</v>
      </c>
      <c r="BM211" s="12">
        <v>8.7989999999999995</v>
      </c>
      <c r="BN211" s="72">
        <v>0.39600000000000002</v>
      </c>
      <c r="BO211" s="72">
        <v>111.90600000000001</v>
      </c>
      <c r="BP211" s="12">
        <v>254.291</v>
      </c>
      <c r="BQ211" s="72">
        <v>11.458</v>
      </c>
      <c r="BR211" s="72">
        <v>18.260000000000002</v>
      </c>
      <c r="BS211" s="12">
        <v>484.18</v>
      </c>
      <c r="BT211" s="72">
        <v>21.815999999999999</v>
      </c>
      <c r="BU211" s="72">
        <v>2.8330000000000002</v>
      </c>
      <c r="BV211" s="12">
        <v>2219.3629999999998</v>
      </c>
      <c r="BW211" s="72">
        <v>100</v>
      </c>
      <c r="BX211" s="72">
        <v>0.128</v>
      </c>
      <c r="BY211" s="13"/>
      <c r="BZ211" s="13"/>
    </row>
    <row r="212" spans="1:78" ht="12.75" customHeight="1">
      <c r="A212" s="122" t="s">
        <v>44</v>
      </c>
      <c r="B212" s="71" t="s">
        <v>67</v>
      </c>
      <c r="C212" s="71" t="s">
        <v>26</v>
      </c>
      <c r="D212" s="34">
        <v>42887</v>
      </c>
      <c r="E212" s="12">
        <v>768.471</v>
      </c>
      <c r="F212" s="72">
        <v>34.603000000000002</v>
      </c>
      <c r="G212" s="72">
        <v>1.9730000000000001</v>
      </c>
      <c r="H212" s="12">
        <v>182.875</v>
      </c>
      <c r="I212" s="72">
        <v>8.2349999999999994</v>
      </c>
      <c r="J212" s="72">
        <v>28.37</v>
      </c>
      <c r="K212" s="12">
        <v>103.29600000000001</v>
      </c>
      <c r="L212" s="72">
        <v>4.6509999999999998</v>
      </c>
      <c r="M212" s="72">
        <v>47.353000000000002</v>
      </c>
      <c r="N212" s="12">
        <v>286.17099999999999</v>
      </c>
      <c r="O212" s="72">
        <v>12.885999999999999</v>
      </c>
      <c r="P212" s="72">
        <v>17.937999999999999</v>
      </c>
      <c r="Q212" s="12">
        <v>0</v>
      </c>
      <c r="R212" s="72">
        <v>0</v>
      </c>
      <c r="S212" s="72">
        <v>0</v>
      </c>
      <c r="T212" s="12">
        <v>286.17099999999999</v>
      </c>
      <c r="U212" s="72">
        <v>12.885999999999999</v>
      </c>
      <c r="V212" s="72">
        <v>17.937999999999999</v>
      </c>
      <c r="W212" s="12">
        <v>464.42</v>
      </c>
      <c r="X212" s="72">
        <v>20.911999999999999</v>
      </c>
      <c r="Y212" s="72">
        <v>10.737</v>
      </c>
      <c r="Z212" s="12">
        <v>750.59100000000001</v>
      </c>
      <c r="AA212" s="72">
        <v>33.798000000000002</v>
      </c>
      <c r="AB212" s="72">
        <v>1.8480000000000001</v>
      </c>
      <c r="AC212" s="12">
        <v>1519.0619999999999</v>
      </c>
      <c r="AD212" s="72">
        <v>68.402000000000001</v>
      </c>
      <c r="AE212" s="72">
        <v>1.1539999999999999</v>
      </c>
      <c r="AF212" s="12">
        <v>7.2329999999999997</v>
      </c>
      <c r="AG212" s="72">
        <v>0.32600000000000001</v>
      </c>
      <c r="AH212" s="72">
        <v>109.09399999999999</v>
      </c>
      <c r="AI212" s="12">
        <v>175.55500000000001</v>
      </c>
      <c r="AJ212" s="72">
        <v>7.9050000000000002</v>
      </c>
      <c r="AK212" s="72">
        <v>5.798</v>
      </c>
      <c r="AL212" s="12">
        <v>182.78800000000001</v>
      </c>
      <c r="AM212" s="72">
        <v>8.2309999999999999</v>
      </c>
      <c r="AN212" s="72">
        <v>3.6080000000000001</v>
      </c>
      <c r="AO212" s="12">
        <v>1701.85</v>
      </c>
      <c r="AP212" s="72">
        <v>76.632999999999996</v>
      </c>
      <c r="AQ212" s="72">
        <v>0.94</v>
      </c>
      <c r="AR212" s="12">
        <v>22.219000000000001</v>
      </c>
      <c r="AS212" s="72">
        <v>1.0009999999999999</v>
      </c>
      <c r="AT212" s="72">
        <v>70.698999999999998</v>
      </c>
      <c r="AU212" s="12">
        <v>3.1949999999999998</v>
      </c>
      <c r="AV212" s="72">
        <v>0.14399999999999999</v>
      </c>
      <c r="AW212" s="72">
        <v>107.75700000000001</v>
      </c>
      <c r="AX212" s="12">
        <v>79.387</v>
      </c>
      <c r="AY212" s="72">
        <v>3.5750000000000002</v>
      </c>
      <c r="AZ212" s="72">
        <v>42.844000000000001</v>
      </c>
      <c r="BA212" s="12">
        <v>82.581999999999994</v>
      </c>
      <c r="BB212" s="72">
        <v>3.7189999999999999</v>
      </c>
      <c r="BC212" s="72">
        <v>42.878</v>
      </c>
      <c r="BD212" s="12">
        <v>44.902000000000001</v>
      </c>
      <c r="BE212" s="72">
        <v>2.0219999999999998</v>
      </c>
      <c r="BF212" s="72">
        <v>45.768000000000001</v>
      </c>
      <c r="BG212" s="12">
        <v>127.48399999999999</v>
      </c>
      <c r="BH212" s="72">
        <v>5.74</v>
      </c>
      <c r="BI212" s="72">
        <v>31.055</v>
      </c>
      <c r="BJ212" s="12">
        <v>357.72300000000001</v>
      </c>
      <c r="BK212" s="72">
        <v>16.108000000000001</v>
      </c>
      <c r="BL212" s="72">
        <v>12.233000000000001</v>
      </c>
      <c r="BM212" s="12">
        <v>11.513999999999999</v>
      </c>
      <c r="BN212" s="72">
        <v>0.51800000000000002</v>
      </c>
      <c r="BO212" s="72">
        <v>61.06</v>
      </c>
      <c r="BP212" s="12">
        <v>369.238</v>
      </c>
      <c r="BQ212" s="72">
        <v>16.626000000000001</v>
      </c>
      <c r="BR212" s="72">
        <v>12.407999999999999</v>
      </c>
      <c r="BS212" s="12">
        <v>518.94100000000003</v>
      </c>
      <c r="BT212" s="72">
        <v>23.367000000000001</v>
      </c>
      <c r="BU212" s="72">
        <v>3.036</v>
      </c>
      <c r="BV212" s="12">
        <v>2220.79</v>
      </c>
      <c r="BW212" s="72">
        <v>100</v>
      </c>
      <c r="BX212" s="72">
        <v>8.5000000000000006E-2</v>
      </c>
      <c r="BY212" s="13"/>
      <c r="BZ212" s="13"/>
    </row>
    <row r="213" spans="1:78" ht="12.75" customHeight="1">
      <c r="A213" s="122" t="s">
        <v>44</v>
      </c>
      <c r="B213" s="71" t="s">
        <v>67</v>
      </c>
      <c r="C213" s="71" t="s">
        <v>26</v>
      </c>
      <c r="D213" s="34">
        <v>43344</v>
      </c>
      <c r="E213" s="12">
        <v>765.16499999999996</v>
      </c>
      <c r="F213" s="72">
        <v>33.954999999999998</v>
      </c>
      <c r="G213" s="72">
        <v>3.5870000000000002</v>
      </c>
      <c r="H213" s="12">
        <v>132.80699999999999</v>
      </c>
      <c r="I213" s="72">
        <v>5.8929999999999998</v>
      </c>
      <c r="J213" s="72">
        <v>35.009</v>
      </c>
      <c r="K213" s="12">
        <v>149.52000000000001</v>
      </c>
      <c r="L213" s="72">
        <v>6.6349999999999998</v>
      </c>
      <c r="M213" s="72">
        <v>23.965</v>
      </c>
      <c r="N213" s="12">
        <v>282.327</v>
      </c>
      <c r="O213" s="72">
        <v>12.528</v>
      </c>
      <c r="P213" s="72">
        <v>16.905999999999999</v>
      </c>
      <c r="Q213" s="12">
        <v>0</v>
      </c>
      <c r="R213" s="72">
        <v>0</v>
      </c>
      <c r="S213" s="72">
        <v>0</v>
      </c>
      <c r="T213" s="12">
        <v>282.327</v>
      </c>
      <c r="U213" s="72">
        <v>12.528</v>
      </c>
      <c r="V213" s="72">
        <v>16.905999999999999</v>
      </c>
      <c r="W213" s="12">
        <v>512.27300000000002</v>
      </c>
      <c r="X213" s="72">
        <v>22.731999999999999</v>
      </c>
      <c r="Y213" s="72">
        <v>11.462</v>
      </c>
      <c r="Z213" s="12">
        <v>794.6</v>
      </c>
      <c r="AA213" s="72">
        <v>35.261000000000003</v>
      </c>
      <c r="AB213" s="72">
        <v>2.8769999999999998</v>
      </c>
      <c r="AC213" s="12">
        <v>1559.7650000000001</v>
      </c>
      <c r="AD213" s="72">
        <v>69.215999999999994</v>
      </c>
      <c r="AE213" s="72">
        <v>1.0509999999999999</v>
      </c>
      <c r="AF213" s="12">
        <v>0</v>
      </c>
      <c r="AG213" s="72">
        <v>0</v>
      </c>
      <c r="AH213" s="72">
        <v>0</v>
      </c>
      <c r="AI213" s="12">
        <v>162.065</v>
      </c>
      <c r="AJ213" s="72">
        <v>7.1920000000000002</v>
      </c>
      <c r="AK213" s="72">
        <v>4.6369999999999996</v>
      </c>
      <c r="AL213" s="12">
        <v>162.065</v>
      </c>
      <c r="AM213" s="72">
        <v>7.1920000000000002</v>
      </c>
      <c r="AN213" s="72">
        <v>4.6369999999999996</v>
      </c>
      <c r="AO213" s="12">
        <v>1721.83</v>
      </c>
      <c r="AP213" s="72">
        <v>76.406999999999996</v>
      </c>
      <c r="AQ213" s="72">
        <v>0.91200000000000003</v>
      </c>
      <c r="AR213" s="12">
        <v>16.306999999999999</v>
      </c>
      <c r="AS213" s="72">
        <v>0.72399999999999998</v>
      </c>
      <c r="AT213" s="72">
        <v>74.186000000000007</v>
      </c>
      <c r="AU213" s="12">
        <v>31.19</v>
      </c>
      <c r="AV213" s="72">
        <v>1.3839999999999999</v>
      </c>
      <c r="AW213" s="72">
        <v>96.373000000000005</v>
      </c>
      <c r="AX213" s="12">
        <v>82.415000000000006</v>
      </c>
      <c r="AY213" s="72">
        <v>3.657</v>
      </c>
      <c r="AZ213" s="72">
        <v>39.369999999999997</v>
      </c>
      <c r="BA213" s="12">
        <v>113.605</v>
      </c>
      <c r="BB213" s="72">
        <v>5.0410000000000004</v>
      </c>
      <c r="BC213" s="72">
        <v>42.576999999999998</v>
      </c>
      <c r="BD213" s="12">
        <v>77.826999999999998</v>
      </c>
      <c r="BE213" s="72">
        <v>3.4540000000000002</v>
      </c>
      <c r="BF213" s="72">
        <v>38.177999999999997</v>
      </c>
      <c r="BG213" s="12">
        <v>191.43199999999999</v>
      </c>
      <c r="BH213" s="72">
        <v>8.4949999999999992</v>
      </c>
      <c r="BI213" s="72">
        <v>23.719000000000001</v>
      </c>
      <c r="BJ213" s="12">
        <v>311.017</v>
      </c>
      <c r="BK213" s="72">
        <v>13.802</v>
      </c>
      <c r="BL213" s="72">
        <v>14.53</v>
      </c>
      <c r="BM213" s="12">
        <v>12.903</v>
      </c>
      <c r="BN213" s="72">
        <v>0.57299999999999995</v>
      </c>
      <c r="BO213" s="72">
        <v>71.742000000000004</v>
      </c>
      <c r="BP213" s="12">
        <v>323.92099999999999</v>
      </c>
      <c r="BQ213" s="72">
        <v>14.374000000000001</v>
      </c>
      <c r="BR213" s="72">
        <v>13.481</v>
      </c>
      <c r="BS213" s="12">
        <v>531.65899999999999</v>
      </c>
      <c r="BT213" s="72">
        <v>23.593</v>
      </c>
      <c r="BU213" s="72">
        <v>3.06</v>
      </c>
      <c r="BV213" s="12">
        <v>2253.4879999999998</v>
      </c>
      <c r="BW213" s="72">
        <v>100</v>
      </c>
      <c r="BX213" s="72">
        <v>0.151</v>
      </c>
      <c r="BY213" s="13"/>
      <c r="BZ213" s="13"/>
    </row>
    <row r="214" spans="1:78" ht="12.75" customHeight="1">
      <c r="A214" s="122" t="s">
        <v>44</v>
      </c>
      <c r="B214" s="71" t="s">
        <v>67</v>
      </c>
      <c r="C214" s="71" t="s">
        <v>26</v>
      </c>
      <c r="D214" s="34">
        <v>43435</v>
      </c>
      <c r="E214" s="12">
        <v>773.75800000000004</v>
      </c>
      <c r="F214" s="72">
        <v>34.39</v>
      </c>
      <c r="G214" s="72">
        <v>3.5259999999999998</v>
      </c>
      <c r="H214" s="12">
        <v>167.38300000000001</v>
      </c>
      <c r="I214" s="72">
        <v>7.4390000000000001</v>
      </c>
      <c r="J214" s="72">
        <v>33.83</v>
      </c>
      <c r="K214" s="12">
        <v>98.531999999999996</v>
      </c>
      <c r="L214" s="72">
        <v>4.3789999999999996</v>
      </c>
      <c r="M214" s="72">
        <v>31.687000000000001</v>
      </c>
      <c r="N214" s="12">
        <v>265.91500000000002</v>
      </c>
      <c r="O214" s="72">
        <v>11.819000000000001</v>
      </c>
      <c r="P214" s="72">
        <v>23.422999999999998</v>
      </c>
      <c r="Q214" s="12">
        <v>0</v>
      </c>
      <c r="R214" s="72">
        <v>0</v>
      </c>
      <c r="S214" s="72">
        <v>0</v>
      </c>
      <c r="T214" s="12">
        <v>265.91500000000002</v>
      </c>
      <c r="U214" s="72">
        <v>11.819000000000001</v>
      </c>
      <c r="V214" s="72">
        <v>23.422999999999998</v>
      </c>
      <c r="W214" s="12">
        <v>545.83799999999997</v>
      </c>
      <c r="X214" s="72">
        <v>24.26</v>
      </c>
      <c r="Y214" s="72">
        <v>13.148999999999999</v>
      </c>
      <c r="Z214" s="12">
        <v>811.75300000000004</v>
      </c>
      <c r="AA214" s="72">
        <v>36.079000000000001</v>
      </c>
      <c r="AB214" s="72">
        <v>3.2370000000000001</v>
      </c>
      <c r="AC214" s="12">
        <v>1585.5119999999999</v>
      </c>
      <c r="AD214" s="72">
        <v>70.468999999999994</v>
      </c>
      <c r="AE214" s="72">
        <v>0.86199999999999999</v>
      </c>
      <c r="AF214" s="12">
        <v>0</v>
      </c>
      <c r="AG214" s="72">
        <v>0</v>
      </c>
      <c r="AH214" s="72">
        <v>0</v>
      </c>
      <c r="AI214" s="12">
        <v>156.053</v>
      </c>
      <c r="AJ214" s="72">
        <v>6.9359999999999999</v>
      </c>
      <c r="AK214" s="72">
        <v>3.8639999999999999</v>
      </c>
      <c r="AL214" s="12">
        <v>156.053</v>
      </c>
      <c r="AM214" s="72">
        <v>6.9359999999999999</v>
      </c>
      <c r="AN214" s="72">
        <v>3.8639999999999999</v>
      </c>
      <c r="AO214" s="12">
        <v>1741.5640000000001</v>
      </c>
      <c r="AP214" s="72">
        <v>77.405000000000001</v>
      </c>
      <c r="AQ214" s="72">
        <v>0.70099999999999996</v>
      </c>
      <c r="AR214" s="12">
        <v>25.292999999999999</v>
      </c>
      <c r="AS214" s="72">
        <v>1.1240000000000001</v>
      </c>
      <c r="AT214" s="72">
        <v>52.018999999999998</v>
      </c>
      <c r="AU214" s="12">
        <v>24.132999999999999</v>
      </c>
      <c r="AV214" s="72">
        <v>1.073</v>
      </c>
      <c r="AW214" s="72">
        <v>91.09</v>
      </c>
      <c r="AX214" s="12">
        <v>62.118000000000002</v>
      </c>
      <c r="AY214" s="72">
        <v>2.7610000000000001</v>
      </c>
      <c r="AZ214" s="72">
        <v>46.308</v>
      </c>
      <c r="BA214" s="12">
        <v>86.251000000000005</v>
      </c>
      <c r="BB214" s="72">
        <v>3.8330000000000002</v>
      </c>
      <c r="BC214" s="72">
        <v>42.046999999999997</v>
      </c>
      <c r="BD214" s="12">
        <v>63.853999999999999</v>
      </c>
      <c r="BE214" s="72">
        <v>2.8380000000000001</v>
      </c>
      <c r="BF214" s="72">
        <v>49.003999999999998</v>
      </c>
      <c r="BG214" s="12">
        <v>150.10499999999999</v>
      </c>
      <c r="BH214" s="72">
        <v>6.6710000000000003</v>
      </c>
      <c r="BI214" s="72">
        <v>28.734000000000002</v>
      </c>
      <c r="BJ214" s="12">
        <v>332.983</v>
      </c>
      <c r="BK214" s="72">
        <v>14.8</v>
      </c>
      <c r="BL214" s="72">
        <v>12.747999999999999</v>
      </c>
      <c r="BM214" s="12">
        <v>0</v>
      </c>
      <c r="BN214" s="72">
        <v>0</v>
      </c>
      <c r="BO214" s="72">
        <v>0</v>
      </c>
      <c r="BP214" s="12">
        <v>332.983</v>
      </c>
      <c r="BQ214" s="72">
        <v>14.8</v>
      </c>
      <c r="BR214" s="72">
        <v>12.747999999999999</v>
      </c>
      <c r="BS214" s="12">
        <v>508.38099999999997</v>
      </c>
      <c r="BT214" s="72">
        <v>22.594999999999999</v>
      </c>
      <c r="BU214" s="72">
        <v>2.448</v>
      </c>
      <c r="BV214" s="12">
        <v>2249.9450000000002</v>
      </c>
      <c r="BW214" s="72">
        <v>100</v>
      </c>
      <c r="BX214" s="72">
        <v>0.115</v>
      </c>
      <c r="BY214" s="13"/>
      <c r="BZ214" s="13"/>
    </row>
    <row r="215" spans="1:78" ht="12.75" customHeight="1">
      <c r="A215" s="122" t="s">
        <v>44</v>
      </c>
      <c r="B215" s="71" t="s">
        <v>67</v>
      </c>
      <c r="C215" s="71" t="s">
        <v>26</v>
      </c>
      <c r="D215" s="34">
        <v>43525</v>
      </c>
      <c r="E215" s="12">
        <v>842.58699999999999</v>
      </c>
      <c r="F215" s="72">
        <v>37.243000000000002</v>
      </c>
      <c r="G215" s="72">
        <v>1.829</v>
      </c>
      <c r="H215" s="12">
        <v>74.239999999999995</v>
      </c>
      <c r="I215" s="72">
        <v>3.2810000000000001</v>
      </c>
      <c r="J215" s="72">
        <v>39.237000000000002</v>
      </c>
      <c r="K215" s="12">
        <v>102.789</v>
      </c>
      <c r="L215" s="72">
        <v>4.5430000000000001</v>
      </c>
      <c r="M215" s="72">
        <v>27.905999999999999</v>
      </c>
      <c r="N215" s="12">
        <v>177.029</v>
      </c>
      <c r="O215" s="72">
        <v>7.8250000000000002</v>
      </c>
      <c r="P215" s="72">
        <v>24.245000000000001</v>
      </c>
      <c r="Q215" s="12">
        <v>6.8289999999999997</v>
      </c>
      <c r="R215" s="72">
        <v>0.30199999999999999</v>
      </c>
      <c r="S215" s="72">
        <v>106.508</v>
      </c>
      <c r="T215" s="12">
        <v>183.858</v>
      </c>
      <c r="U215" s="72">
        <v>8.1270000000000007</v>
      </c>
      <c r="V215" s="72">
        <v>24.05</v>
      </c>
      <c r="W215" s="12">
        <v>577.31399999999996</v>
      </c>
      <c r="X215" s="72">
        <v>25.518000000000001</v>
      </c>
      <c r="Y215" s="72">
        <v>7.7329999999999997</v>
      </c>
      <c r="Z215" s="12">
        <v>761.17200000000003</v>
      </c>
      <c r="AA215" s="72">
        <v>33.643999999999998</v>
      </c>
      <c r="AB215" s="72">
        <v>1.9359999999999999</v>
      </c>
      <c r="AC215" s="12">
        <v>1603.759</v>
      </c>
      <c r="AD215" s="72">
        <v>70.887</v>
      </c>
      <c r="AE215" s="72">
        <v>0.69199999999999995</v>
      </c>
      <c r="AF215" s="12">
        <v>0</v>
      </c>
      <c r="AG215" s="72">
        <v>0</v>
      </c>
      <c r="AH215" s="72">
        <v>0</v>
      </c>
      <c r="AI215" s="12">
        <v>194.249</v>
      </c>
      <c r="AJ215" s="72">
        <v>8.5860000000000003</v>
      </c>
      <c r="AK215" s="72">
        <v>3.7170000000000001</v>
      </c>
      <c r="AL215" s="12">
        <v>194.249</v>
      </c>
      <c r="AM215" s="72">
        <v>8.5860000000000003</v>
      </c>
      <c r="AN215" s="72">
        <v>3.7170000000000001</v>
      </c>
      <c r="AO215" s="12">
        <v>1798.008</v>
      </c>
      <c r="AP215" s="72">
        <v>79.472999999999999</v>
      </c>
      <c r="AQ215" s="72">
        <v>0.56000000000000005</v>
      </c>
      <c r="AR215" s="12">
        <v>32.067</v>
      </c>
      <c r="AS215" s="72">
        <v>1.417</v>
      </c>
      <c r="AT215" s="72">
        <v>81.575000000000003</v>
      </c>
      <c r="AU215" s="12">
        <v>3.6819999999999999</v>
      </c>
      <c r="AV215" s="72">
        <v>0.16300000000000001</v>
      </c>
      <c r="AW215" s="72">
        <v>245.82900000000001</v>
      </c>
      <c r="AX215" s="12">
        <v>150.21700000000001</v>
      </c>
      <c r="AY215" s="72">
        <v>6.64</v>
      </c>
      <c r="AZ215" s="72">
        <v>34.53</v>
      </c>
      <c r="BA215" s="12">
        <v>153.898</v>
      </c>
      <c r="BB215" s="72">
        <v>6.8019999999999996</v>
      </c>
      <c r="BC215" s="72">
        <v>33.845999999999997</v>
      </c>
      <c r="BD215" s="12">
        <v>68.106999999999999</v>
      </c>
      <c r="BE215" s="72">
        <v>3.01</v>
      </c>
      <c r="BF215" s="72">
        <v>51.329000000000001</v>
      </c>
      <c r="BG215" s="12">
        <v>222.005</v>
      </c>
      <c r="BH215" s="72">
        <v>9.8130000000000006</v>
      </c>
      <c r="BI215" s="72">
        <v>20.643000000000001</v>
      </c>
      <c r="BJ215" s="12">
        <v>163.86199999999999</v>
      </c>
      <c r="BK215" s="72">
        <v>7.2430000000000003</v>
      </c>
      <c r="BL215" s="72">
        <v>32.384999999999998</v>
      </c>
      <c r="BM215" s="12">
        <v>46.478999999999999</v>
      </c>
      <c r="BN215" s="72">
        <v>2.0539999999999998</v>
      </c>
      <c r="BO215" s="72">
        <v>122.607</v>
      </c>
      <c r="BP215" s="12">
        <v>210.34100000000001</v>
      </c>
      <c r="BQ215" s="72">
        <v>9.2970000000000006</v>
      </c>
      <c r="BR215" s="72">
        <v>25.190999999999999</v>
      </c>
      <c r="BS215" s="12">
        <v>464.41300000000001</v>
      </c>
      <c r="BT215" s="72">
        <v>20.527000000000001</v>
      </c>
      <c r="BU215" s="72">
        <v>2.165</v>
      </c>
      <c r="BV215" s="12">
        <v>2262.4209999999998</v>
      </c>
      <c r="BW215" s="72">
        <v>100</v>
      </c>
      <c r="BX215" s="72">
        <v>9.9000000000000005E-2</v>
      </c>
      <c r="BY215" s="13"/>
      <c r="BZ215" s="13"/>
    </row>
    <row r="216" spans="1:78" ht="12.75" customHeight="1">
      <c r="A216" s="122" t="s">
        <v>44</v>
      </c>
      <c r="B216" s="71" t="s">
        <v>67</v>
      </c>
      <c r="C216" s="71" t="s">
        <v>26</v>
      </c>
      <c r="D216" s="34">
        <v>43617</v>
      </c>
      <c r="E216" s="12">
        <v>786.4</v>
      </c>
      <c r="F216" s="72">
        <v>34.804000000000002</v>
      </c>
      <c r="G216" s="72">
        <v>2.6720000000000002</v>
      </c>
      <c r="H216" s="12">
        <v>136.66300000000001</v>
      </c>
      <c r="I216" s="72">
        <v>6.048</v>
      </c>
      <c r="J216" s="72">
        <v>27.974</v>
      </c>
      <c r="K216" s="12">
        <v>128.00899999999999</v>
      </c>
      <c r="L216" s="72">
        <v>5.665</v>
      </c>
      <c r="M216" s="72">
        <v>23.4</v>
      </c>
      <c r="N216" s="12">
        <v>264.67200000000003</v>
      </c>
      <c r="O216" s="72">
        <v>11.714</v>
      </c>
      <c r="P216" s="72">
        <v>16.251000000000001</v>
      </c>
      <c r="Q216" s="12">
        <v>5.6680000000000001</v>
      </c>
      <c r="R216" s="72">
        <v>0.251</v>
      </c>
      <c r="S216" s="72">
        <v>101.59699999999999</v>
      </c>
      <c r="T216" s="12">
        <v>270.33999999999997</v>
      </c>
      <c r="U216" s="72">
        <v>11.965</v>
      </c>
      <c r="V216" s="72">
        <v>15.766</v>
      </c>
      <c r="W216" s="12">
        <v>537.91300000000001</v>
      </c>
      <c r="X216" s="72">
        <v>23.806999999999999</v>
      </c>
      <c r="Y216" s="72">
        <v>9.6270000000000007</v>
      </c>
      <c r="Z216" s="12">
        <v>808.25300000000004</v>
      </c>
      <c r="AA216" s="72">
        <v>35.771000000000001</v>
      </c>
      <c r="AB216" s="72">
        <v>3.2109999999999999</v>
      </c>
      <c r="AC216" s="12">
        <v>1594.653</v>
      </c>
      <c r="AD216" s="72">
        <v>70.575000000000003</v>
      </c>
      <c r="AE216" s="72">
        <v>1.1220000000000001</v>
      </c>
      <c r="AF216" s="12">
        <v>0</v>
      </c>
      <c r="AG216" s="72">
        <v>0</v>
      </c>
      <c r="AH216" s="72">
        <v>0</v>
      </c>
      <c r="AI216" s="12">
        <v>177.56700000000001</v>
      </c>
      <c r="AJ216" s="72">
        <v>7.859</v>
      </c>
      <c r="AK216" s="72">
        <v>3.6829999999999998</v>
      </c>
      <c r="AL216" s="12">
        <v>177.56700000000001</v>
      </c>
      <c r="AM216" s="72">
        <v>7.859</v>
      </c>
      <c r="AN216" s="72">
        <v>3.6829999999999998</v>
      </c>
      <c r="AO216" s="12">
        <v>1772.221</v>
      </c>
      <c r="AP216" s="72">
        <v>78.433999999999997</v>
      </c>
      <c r="AQ216" s="72">
        <v>0.94099999999999995</v>
      </c>
      <c r="AR216" s="12">
        <v>0</v>
      </c>
      <c r="AS216" s="72">
        <v>0</v>
      </c>
      <c r="AT216" s="72">
        <v>0</v>
      </c>
      <c r="AU216" s="12">
        <v>58.164999999999999</v>
      </c>
      <c r="AV216" s="72">
        <v>2.5739999999999998</v>
      </c>
      <c r="AW216" s="72">
        <v>48.741999999999997</v>
      </c>
      <c r="AX216" s="12">
        <v>49.637999999999998</v>
      </c>
      <c r="AY216" s="72">
        <v>2.1970000000000001</v>
      </c>
      <c r="AZ216" s="72">
        <v>44.326999999999998</v>
      </c>
      <c r="BA216" s="12">
        <v>107.804</v>
      </c>
      <c r="BB216" s="72">
        <v>4.7709999999999999</v>
      </c>
      <c r="BC216" s="72">
        <v>30.530999999999999</v>
      </c>
      <c r="BD216" s="12">
        <v>71.498000000000005</v>
      </c>
      <c r="BE216" s="72">
        <v>3.1640000000000001</v>
      </c>
      <c r="BF216" s="72">
        <v>39.213000000000001</v>
      </c>
      <c r="BG216" s="12">
        <v>179.30199999999999</v>
      </c>
      <c r="BH216" s="72">
        <v>7.9349999999999996</v>
      </c>
      <c r="BI216" s="72">
        <v>18.651</v>
      </c>
      <c r="BJ216" s="12">
        <v>304.56799999999998</v>
      </c>
      <c r="BK216" s="72">
        <v>13.478999999999999</v>
      </c>
      <c r="BL216" s="72">
        <v>11.791</v>
      </c>
      <c r="BM216" s="12">
        <v>3.4220000000000002</v>
      </c>
      <c r="BN216" s="72">
        <v>0.151</v>
      </c>
      <c r="BO216" s="72">
        <v>115.548</v>
      </c>
      <c r="BP216" s="12">
        <v>307.99</v>
      </c>
      <c r="BQ216" s="72">
        <v>13.631</v>
      </c>
      <c r="BR216" s="72">
        <v>11.693</v>
      </c>
      <c r="BS216" s="12">
        <v>487.291</v>
      </c>
      <c r="BT216" s="72">
        <v>21.565999999999999</v>
      </c>
      <c r="BU216" s="72">
        <v>3.444</v>
      </c>
      <c r="BV216" s="12">
        <v>2259.5120000000002</v>
      </c>
      <c r="BW216" s="72">
        <v>100</v>
      </c>
      <c r="BX216" s="72">
        <v>0.13100000000000001</v>
      </c>
      <c r="BY216" s="13"/>
      <c r="BZ216" s="13"/>
    </row>
    <row r="217" spans="1:78" ht="12.75" customHeight="1">
      <c r="A217" s="122" t="s">
        <v>44</v>
      </c>
      <c r="B217" s="71" t="s">
        <v>67</v>
      </c>
      <c r="C217" s="71" t="s">
        <v>26</v>
      </c>
      <c r="D217" s="34">
        <v>44075</v>
      </c>
      <c r="E217" s="12">
        <v>667.31</v>
      </c>
      <c r="F217" s="72">
        <v>30.655999999999999</v>
      </c>
      <c r="G217" s="72">
        <v>3.137</v>
      </c>
      <c r="H217" s="12">
        <v>135.87100000000001</v>
      </c>
      <c r="I217" s="72">
        <v>6.242</v>
      </c>
      <c r="J217" s="72">
        <v>32.469000000000001</v>
      </c>
      <c r="K217" s="12">
        <v>162.60300000000001</v>
      </c>
      <c r="L217" s="72">
        <v>7.47</v>
      </c>
      <c r="M217" s="72">
        <v>27.131</v>
      </c>
      <c r="N217" s="12">
        <v>298.47399999999999</v>
      </c>
      <c r="O217" s="72">
        <v>13.712</v>
      </c>
      <c r="P217" s="72">
        <v>18.805</v>
      </c>
      <c r="Q217" s="12">
        <v>0</v>
      </c>
      <c r="R217" s="72">
        <v>0</v>
      </c>
      <c r="S217" s="72">
        <v>0</v>
      </c>
      <c r="T217" s="12">
        <v>298.47399999999999</v>
      </c>
      <c r="U217" s="72">
        <v>13.712</v>
      </c>
      <c r="V217" s="72">
        <v>18.805</v>
      </c>
      <c r="W217" s="12">
        <v>457.03399999999999</v>
      </c>
      <c r="X217" s="72">
        <v>20.995999999999999</v>
      </c>
      <c r="Y217" s="72">
        <v>9.8510000000000009</v>
      </c>
      <c r="Z217" s="12">
        <v>755.50800000000004</v>
      </c>
      <c r="AA217" s="72">
        <v>34.707999999999998</v>
      </c>
      <c r="AB217" s="72">
        <v>2.7690000000000001</v>
      </c>
      <c r="AC217" s="12">
        <v>1422.818</v>
      </c>
      <c r="AD217" s="72">
        <v>65.363</v>
      </c>
      <c r="AE217" s="72">
        <v>1.0780000000000001</v>
      </c>
      <c r="AF217" s="12">
        <v>15.79</v>
      </c>
      <c r="AG217" s="72">
        <v>0.72499999999999998</v>
      </c>
      <c r="AH217" s="72">
        <v>114.277</v>
      </c>
      <c r="AI217" s="12">
        <v>208.816</v>
      </c>
      <c r="AJ217" s="72">
        <v>9.593</v>
      </c>
      <c r="AK217" s="72">
        <v>9.86</v>
      </c>
      <c r="AL217" s="12">
        <v>224.60599999999999</v>
      </c>
      <c r="AM217" s="72">
        <v>10.318</v>
      </c>
      <c r="AN217" s="72">
        <v>3.8959999999999999</v>
      </c>
      <c r="AO217" s="12">
        <v>1647.424</v>
      </c>
      <c r="AP217" s="72">
        <v>75.682000000000002</v>
      </c>
      <c r="AQ217" s="72">
        <v>0.91500000000000004</v>
      </c>
      <c r="AR217" s="12">
        <v>35.950000000000003</v>
      </c>
      <c r="AS217" s="72">
        <v>1.651</v>
      </c>
      <c r="AT217" s="72">
        <v>62.012999999999998</v>
      </c>
      <c r="AU217" s="12">
        <v>0</v>
      </c>
      <c r="AV217" s="72">
        <v>0</v>
      </c>
      <c r="AW217" s="72">
        <v>0</v>
      </c>
      <c r="AX217" s="12">
        <v>150.005</v>
      </c>
      <c r="AY217" s="72">
        <v>6.891</v>
      </c>
      <c r="AZ217" s="72">
        <v>42.968000000000004</v>
      </c>
      <c r="BA217" s="12">
        <v>150.005</v>
      </c>
      <c r="BB217" s="72">
        <v>6.891</v>
      </c>
      <c r="BC217" s="72">
        <v>42.968000000000004</v>
      </c>
      <c r="BD217" s="12">
        <v>66.400000000000006</v>
      </c>
      <c r="BE217" s="72">
        <v>3.05</v>
      </c>
      <c r="BF217" s="72">
        <v>64.350999999999999</v>
      </c>
      <c r="BG217" s="12">
        <v>216.405</v>
      </c>
      <c r="BH217" s="72">
        <v>9.9410000000000007</v>
      </c>
      <c r="BI217" s="72">
        <v>22.786999999999999</v>
      </c>
      <c r="BJ217" s="12">
        <v>268.99700000000001</v>
      </c>
      <c r="BK217" s="72">
        <v>12.358000000000001</v>
      </c>
      <c r="BL217" s="72">
        <v>21.375</v>
      </c>
      <c r="BM217" s="12">
        <v>8.01</v>
      </c>
      <c r="BN217" s="72">
        <v>0.36799999999999999</v>
      </c>
      <c r="BO217" s="72">
        <v>106.101</v>
      </c>
      <c r="BP217" s="12">
        <v>277.00700000000001</v>
      </c>
      <c r="BQ217" s="72">
        <v>12.725</v>
      </c>
      <c r="BR217" s="72">
        <v>21.163</v>
      </c>
      <c r="BS217" s="12">
        <v>529.36099999999999</v>
      </c>
      <c r="BT217" s="72">
        <v>24.318000000000001</v>
      </c>
      <c r="BU217" s="72">
        <v>2.802</v>
      </c>
      <c r="BV217" s="12">
        <v>2176.7849999999999</v>
      </c>
      <c r="BW217" s="72">
        <v>100</v>
      </c>
      <c r="BX217" s="72">
        <v>0.16400000000000001</v>
      </c>
      <c r="BY217" s="13"/>
      <c r="BZ217" s="13"/>
    </row>
    <row r="218" spans="1:78" ht="12.75" customHeight="1">
      <c r="A218" s="122" t="s">
        <v>44</v>
      </c>
      <c r="B218" s="71" t="s">
        <v>67</v>
      </c>
      <c r="C218" s="71" t="s">
        <v>26</v>
      </c>
      <c r="D218" s="34">
        <v>44166</v>
      </c>
      <c r="E218" s="12">
        <v>681.125</v>
      </c>
      <c r="F218" s="72">
        <v>31.76</v>
      </c>
      <c r="G218" s="72">
        <v>5.1509999999999998</v>
      </c>
      <c r="H218" s="12">
        <v>231.15899999999999</v>
      </c>
      <c r="I218" s="72">
        <v>10.779</v>
      </c>
      <c r="J218" s="72">
        <v>24.518000000000001</v>
      </c>
      <c r="K218" s="12">
        <v>145.447</v>
      </c>
      <c r="L218" s="72">
        <v>6.782</v>
      </c>
      <c r="M218" s="72">
        <v>34.603000000000002</v>
      </c>
      <c r="N218" s="12">
        <v>376.60599999999999</v>
      </c>
      <c r="O218" s="72">
        <v>17.561</v>
      </c>
      <c r="P218" s="72">
        <v>19.568000000000001</v>
      </c>
      <c r="Q218" s="12">
        <v>18.991</v>
      </c>
      <c r="R218" s="72">
        <v>0.88600000000000001</v>
      </c>
      <c r="S218" s="72">
        <v>83.87</v>
      </c>
      <c r="T218" s="12">
        <v>395.59800000000001</v>
      </c>
      <c r="U218" s="72">
        <v>18.446000000000002</v>
      </c>
      <c r="V218" s="72">
        <v>19.050999999999998</v>
      </c>
      <c r="W218" s="12">
        <v>392.28399999999999</v>
      </c>
      <c r="X218" s="72">
        <v>18.292000000000002</v>
      </c>
      <c r="Y218" s="72">
        <v>18.390999999999998</v>
      </c>
      <c r="Z218" s="12">
        <v>787.88199999999995</v>
      </c>
      <c r="AA218" s="72">
        <v>36.738</v>
      </c>
      <c r="AB218" s="72">
        <v>4.774</v>
      </c>
      <c r="AC218" s="12">
        <v>1469.0070000000001</v>
      </c>
      <c r="AD218" s="72">
        <v>68.497</v>
      </c>
      <c r="AE218" s="72">
        <v>1.161</v>
      </c>
      <c r="AF218" s="12">
        <v>0</v>
      </c>
      <c r="AG218" s="72">
        <v>0</v>
      </c>
      <c r="AH218" s="72">
        <v>0</v>
      </c>
      <c r="AI218" s="12">
        <v>214.51900000000001</v>
      </c>
      <c r="AJ218" s="72">
        <v>10.003</v>
      </c>
      <c r="AK218" s="72">
        <v>3.7370000000000001</v>
      </c>
      <c r="AL218" s="12">
        <v>214.51900000000001</v>
      </c>
      <c r="AM218" s="72">
        <v>10.003</v>
      </c>
      <c r="AN218" s="72">
        <v>3.7370000000000001</v>
      </c>
      <c r="AO218" s="12">
        <v>1683.5260000000001</v>
      </c>
      <c r="AP218" s="72">
        <v>78.5</v>
      </c>
      <c r="AQ218" s="72">
        <v>0.89300000000000002</v>
      </c>
      <c r="AR218" s="12">
        <v>31.61</v>
      </c>
      <c r="AS218" s="72">
        <v>1.474</v>
      </c>
      <c r="AT218" s="72">
        <v>78.409000000000006</v>
      </c>
      <c r="AU218" s="12">
        <v>22.01</v>
      </c>
      <c r="AV218" s="72">
        <v>1.026</v>
      </c>
      <c r="AW218" s="72">
        <v>115.355</v>
      </c>
      <c r="AX218" s="12">
        <v>246.92099999999999</v>
      </c>
      <c r="AY218" s="72">
        <v>11.513</v>
      </c>
      <c r="AZ218" s="72">
        <v>37.286000000000001</v>
      </c>
      <c r="BA218" s="12">
        <v>268.93099999999998</v>
      </c>
      <c r="BB218" s="72">
        <v>12.54</v>
      </c>
      <c r="BC218" s="72">
        <v>34.581000000000003</v>
      </c>
      <c r="BD218" s="12">
        <v>104.55200000000001</v>
      </c>
      <c r="BE218" s="72">
        <v>4.875</v>
      </c>
      <c r="BF218" s="72">
        <v>63.951999999999998</v>
      </c>
      <c r="BG218" s="12">
        <v>373.483</v>
      </c>
      <c r="BH218" s="72">
        <v>17.414999999999999</v>
      </c>
      <c r="BI218" s="72">
        <v>18.846</v>
      </c>
      <c r="BJ218" s="12">
        <v>56.003</v>
      </c>
      <c r="BK218" s="72">
        <v>2.6110000000000002</v>
      </c>
      <c r="BL218" s="72">
        <v>119.59099999999999</v>
      </c>
      <c r="BM218" s="12">
        <v>0</v>
      </c>
      <c r="BN218" s="72">
        <v>0</v>
      </c>
      <c r="BO218" s="72">
        <v>0</v>
      </c>
      <c r="BP218" s="12">
        <v>56.003</v>
      </c>
      <c r="BQ218" s="72">
        <v>2.6110000000000002</v>
      </c>
      <c r="BR218" s="72">
        <v>119.59099999999999</v>
      </c>
      <c r="BS218" s="12">
        <v>461.096</v>
      </c>
      <c r="BT218" s="72">
        <v>21.5</v>
      </c>
      <c r="BU218" s="72">
        <v>3.1459999999999999</v>
      </c>
      <c r="BV218" s="12">
        <v>2144.6210000000001</v>
      </c>
      <c r="BW218" s="72">
        <v>100</v>
      </c>
      <c r="BX218" s="72">
        <v>0.106</v>
      </c>
      <c r="BY218" s="13"/>
      <c r="BZ218" s="13"/>
    </row>
    <row r="219" spans="1:78" ht="12.75" customHeight="1">
      <c r="A219" s="122" t="s">
        <v>44</v>
      </c>
      <c r="B219" s="71" t="s">
        <v>67</v>
      </c>
      <c r="C219" s="71" t="s">
        <v>26</v>
      </c>
      <c r="D219" s="34">
        <v>44256</v>
      </c>
      <c r="E219" s="12">
        <v>738.56799999999998</v>
      </c>
      <c r="F219" s="72">
        <v>34.863999999999997</v>
      </c>
      <c r="G219" s="72">
        <v>2.0590000000000002</v>
      </c>
      <c r="H219" s="12">
        <v>128.88499999999999</v>
      </c>
      <c r="I219" s="72">
        <v>6.0839999999999996</v>
      </c>
      <c r="J219" s="72">
        <v>39.854999999999997</v>
      </c>
      <c r="K219" s="12">
        <v>126.58499999999999</v>
      </c>
      <c r="L219" s="72">
        <v>5.9749999999999996</v>
      </c>
      <c r="M219" s="72">
        <v>36.752000000000002</v>
      </c>
      <c r="N219" s="12">
        <v>255.46899999999999</v>
      </c>
      <c r="O219" s="72">
        <v>12.058999999999999</v>
      </c>
      <c r="P219" s="72">
        <v>17.754999999999999</v>
      </c>
      <c r="Q219" s="12">
        <v>31.863</v>
      </c>
      <c r="R219" s="72">
        <v>1.504</v>
      </c>
      <c r="S219" s="72">
        <v>58.418999999999997</v>
      </c>
      <c r="T219" s="12">
        <v>287.33199999999999</v>
      </c>
      <c r="U219" s="72">
        <v>13.563000000000001</v>
      </c>
      <c r="V219" s="72">
        <v>17.257000000000001</v>
      </c>
      <c r="W219" s="12">
        <v>461.339</v>
      </c>
      <c r="X219" s="72">
        <v>21.777000000000001</v>
      </c>
      <c r="Y219" s="72">
        <v>10.863</v>
      </c>
      <c r="Z219" s="12">
        <v>748.67100000000005</v>
      </c>
      <c r="AA219" s="72">
        <v>35.340000000000003</v>
      </c>
      <c r="AB219" s="72">
        <v>1.6060000000000001</v>
      </c>
      <c r="AC219" s="12">
        <v>1487.239</v>
      </c>
      <c r="AD219" s="72">
        <v>70.203999999999994</v>
      </c>
      <c r="AE219" s="72">
        <v>1.044</v>
      </c>
      <c r="AF219" s="12">
        <v>0</v>
      </c>
      <c r="AG219" s="72">
        <v>0</v>
      </c>
      <c r="AH219" s="72">
        <v>0</v>
      </c>
      <c r="AI219" s="12">
        <v>218.31100000000001</v>
      </c>
      <c r="AJ219" s="72">
        <v>10.305</v>
      </c>
      <c r="AK219" s="72">
        <v>3.9</v>
      </c>
      <c r="AL219" s="12">
        <v>218.31100000000001</v>
      </c>
      <c r="AM219" s="72">
        <v>10.305</v>
      </c>
      <c r="AN219" s="72">
        <v>3.9</v>
      </c>
      <c r="AO219" s="12">
        <v>1705.55</v>
      </c>
      <c r="AP219" s="72">
        <v>80.509</v>
      </c>
      <c r="AQ219" s="72">
        <v>0.68200000000000005</v>
      </c>
      <c r="AR219" s="12">
        <v>86.631</v>
      </c>
      <c r="AS219" s="72">
        <v>4.0890000000000004</v>
      </c>
      <c r="AT219" s="72">
        <v>46.606999999999999</v>
      </c>
      <c r="AU219" s="12">
        <v>21.670999999999999</v>
      </c>
      <c r="AV219" s="72">
        <v>1.0229999999999999</v>
      </c>
      <c r="AW219" s="72">
        <v>99.32</v>
      </c>
      <c r="AX219" s="12">
        <v>67.319999999999993</v>
      </c>
      <c r="AY219" s="72">
        <v>3.1779999999999999</v>
      </c>
      <c r="AZ219" s="72">
        <v>45.918999999999997</v>
      </c>
      <c r="BA219" s="12">
        <v>88.991</v>
      </c>
      <c r="BB219" s="72">
        <v>4.2009999999999996</v>
      </c>
      <c r="BC219" s="72">
        <v>40.192</v>
      </c>
      <c r="BD219" s="12">
        <v>46.219000000000001</v>
      </c>
      <c r="BE219" s="72">
        <v>2.1819999999999999</v>
      </c>
      <c r="BF219" s="72">
        <v>60.097999999999999</v>
      </c>
      <c r="BG219" s="12">
        <v>135.21</v>
      </c>
      <c r="BH219" s="72">
        <v>6.3819999999999997</v>
      </c>
      <c r="BI219" s="72">
        <v>27.556000000000001</v>
      </c>
      <c r="BJ219" s="12">
        <v>153.77199999999999</v>
      </c>
      <c r="BK219" s="72">
        <v>7.2590000000000003</v>
      </c>
      <c r="BL219" s="72">
        <v>24.155999999999999</v>
      </c>
      <c r="BM219" s="12">
        <v>37.292000000000002</v>
      </c>
      <c r="BN219" s="72">
        <v>1.76</v>
      </c>
      <c r="BO219" s="72">
        <v>75.08</v>
      </c>
      <c r="BP219" s="12">
        <v>191.06399999999999</v>
      </c>
      <c r="BQ219" s="72">
        <v>9.0190000000000001</v>
      </c>
      <c r="BR219" s="72">
        <v>21.573</v>
      </c>
      <c r="BS219" s="12">
        <v>412.90499999999997</v>
      </c>
      <c r="BT219" s="72">
        <v>19.491</v>
      </c>
      <c r="BU219" s="72">
        <v>2.8820000000000001</v>
      </c>
      <c r="BV219" s="12">
        <v>2118.4549999999999</v>
      </c>
      <c r="BW219" s="72">
        <v>100</v>
      </c>
      <c r="BX219" s="72">
        <v>0.113</v>
      </c>
      <c r="BY219" s="13"/>
      <c r="BZ219" s="13"/>
    </row>
    <row r="220" spans="1:78" ht="12.75" customHeight="1">
      <c r="A220" s="122" t="s">
        <v>44</v>
      </c>
      <c r="B220" s="71" t="s">
        <v>67</v>
      </c>
      <c r="C220" s="71" t="s">
        <v>26</v>
      </c>
      <c r="D220" s="34">
        <v>44348</v>
      </c>
      <c r="E220" s="12">
        <v>738.20899999999995</v>
      </c>
      <c r="F220" s="72">
        <v>35.012</v>
      </c>
      <c r="G220" s="72">
        <v>2.2349999999999999</v>
      </c>
      <c r="H220" s="12">
        <v>135.321</v>
      </c>
      <c r="I220" s="72">
        <v>6.4180000000000001</v>
      </c>
      <c r="J220" s="72">
        <v>29.498000000000001</v>
      </c>
      <c r="K220" s="12">
        <v>94.27</v>
      </c>
      <c r="L220" s="72">
        <v>4.4710000000000001</v>
      </c>
      <c r="M220" s="72">
        <v>39.552</v>
      </c>
      <c r="N220" s="12">
        <v>229.59100000000001</v>
      </c>
      <c r="O220" s="72">
        <v>10.888999999999999</v>
      </c>
      <c r="P220" s="72">
        <v>20.587</v>
      </c>
      <c r="Q220" s="12">
        <v>6.532</v>
      </c>
      <c r="R220" s="72">
        <v>0.31</v>
      </c>
      <c r="S220" s="72">
        <v>124.562</v>
      </c>
      <c r="T220" s="12">
        <v>236.12299999999999</v>
      </c>
      <c r="U220" s="72">
        <v>11.199</v>
      </c>
      <c r="V220" s="72">
        <v>21.850999999999999</v>
      </c>
      <c r="W220" s="12">
        <v>569.16999999999996</v>
      </c>
      <c r="X220" s="72">
        <v>26.995000000000001</v>
      </c>
      <c r="Y220" s="72">
        <v>9.1140000000000008</v>
      </c>
      <c r="Z220" s="12">
        <v>805.29300000000001</v>
      </c>
      <c r="AA220" s="72">
        <v>38.194000000000003</v>
      </c>
      <c r="AB220" s="72">
        <v>1.5760000000000001</v>
      </c>
      <c r="AC220" s="12">
        <v>1543.502</v>
      </c>
      <c r="AD220" s="72">
        <v>73.206000000000003</v>
      </c>
      <c r="AE220" s="72">
        <v>0.95699999999999996</v>
      </c>
      <c r="AF220" s="12">
        <v>21.952999999999999</v>
      </c>
      <c r="AG220" s="72">
        <v>1.0409999999999999</v>
      </c>
      <c r="AH220" s="72">
        <v>78.141999999999996</v>
      </c>
      <c r="AI220" s="12">
        <v>133.06</v>
      </c>
      <c r="AJ220" s="72">
        <v>6.3109999999999999</v>
      </c>
      <c r="AK220" s="72">
        <v>14.177</v>
      </c>
      <c r="AL220" s="12">
        <v>155.012</v>
      </c>
      <c r="AM220" s="72">
        <v>7.3520000000000003</v>
      </c>
      <c r="AN220" s="72">
        <v>4.8879999999999999</v>
      </c>
      <c r="AO220" s="12">
        <v>1698.5139999999999</v>
      </c>
      <c r="AP220" s="72">
        <v>80.558000000000007</v>
      </c>
      <c r="AQ220" s="72">
        <v>0.63500000000000001</v>
      </c>
      <c r="AR220" s="12">
        <v>4.577</v>
      </c>
      <c r="AS220" s="72">
        <v>0.217</v>
      </c>
      <c r="AT220" s="72">
        <v>114.295</v>
      </c>
      <c r="AU220" s="12">
        <v>0</v>
      </c>
      <c r="AV220" s="72">
        <v>0</v>
      </c>
      <c r="AW220" s="72">
        <v>0</v>
      </c>
      <c r="AX220" s="12">
        <v>41.841000000000001</v>
      </c>
      <c r="AY220" s="72">
        <v>1.984</v>
      </c>
      <c r="AZ220" s="72">
        <v>51.204999999999998</v>
      </c>
      <c r="BA220" s="12">
        <v>41.841000000000001</v>
      </c>
      <c r="BB220" s="72">
        <v>1.984</v>
      </c>
      <c r="BC220" s="72">
        <v>51.204999999999998</v>
      </c>
      <c r="BD220" s="12">
        <v>41.424999999999997</v>
      </c>
      <c r="BE220" s="72">
        <v>1.9650000000000001</v>
      </c>
      <c r="BF220" s="72">
        <v>53.34</v>
      </c>
      <c r="BG220" s="12">
        <v>83.266000000000005</v>
      </c>
      <c r="BH220" s="72">
        <v>3.9489999999999998</v>
      </c>
      <c r="BI220" s="72">
        <v>35.701999999999998</v>
      </c>
      <c r="BJ220" s="12">
        <v>292.04700000000003</v>
      </c>
      <c r="BK220" s="72">
        <v>13.851000000000001</v>
      </c>
      <c r="BL220" s="72">
        <v>11.856999999999999</v>
      </c>
      <c r="BM220" s="12">
        <v>30.042999999999999</v>
      </c>
      <c r="BN220" s="72">
        <v>1.425</v>
      </c>
      <c r="BO220" s="72">
        <v>84.804000000000002</v>
      </c>
      <c r="BP220" s="12">
        <v>322.08999999999997</v>
      </c>
      <c r="BQ220" s="72">
        <v>15.276</v>
      </c>
      <c r="BR220" s="72">
        <v>8.8719999999999999</v>
      </c>
      <c r="BS220" s="12">
        <v>409.93299999999999</v>
      </c>
      <c r="BT220" s="72">
        <v>19.442</v>
      </c>
      <c r="BU220" s="72">
        <v>2.738</v>
      </c>
      <c r="BV220" s="12">
        <v>2108.4470000000001</v>
      </c>
      <c r="BW220" s="72">
        <v>100</v>
      </c>
      <c r="BX220" s="72">
        <v>6.6000000000000003E-2</v>
      </c>
      <c r="BY220" s="13"/>
      <c r="BZ220" s="13"/>
    </row>
    <row r="221" spans="1:78" ht="12.75" customHeight="1">
      <c r="A221" s="122" t="s">
        <v>44</v>
      </c>
      <c r="B221" s="71" t="s">
        <v>67</v>
      </c>
      <c r="C221" s="71" t="s">
        <v>26</v>
      </c>
      <c r="D221" s="34">
        <v>44805</v>
      </c>
      <c r="E221" s="12">
        <v>853.57500000000005</v>
      </c>
      <c r="F221" s="72">
        <v>39.478000000000002</v>
      </c>
      <c r="G221" s="72">
        <v>2.6859999999999999</v>
      </c>
      <c r="H221" s="12">
        <v>132.53100000000001</v>
      </c>
      <c r="I221" s="72">
        <v>6.13</v>
      </c>
      <c r="J221" s="72">
        <v>33.929000000000002</v>
      </c>
      <c r="K221" s="12">
        <v>72.918999999999997</v>
      </c>
      <c r="L221" s="72">
        <v>3.3730000000000002</v>
      </c>
      <c r="M221" s="72">
        <v>41.134999999999998</v>
      </c>
      <c r="N221" s="12">
        <v>205.45099999999999</v>
      </c>
      <c r="O221" s="72">
        <v>9.5020000000000007</v>
      </c>
      <c r="P221" s="72">
        <v>27.4</v>
      </c>
      <c r="Q221" s="12">
        <v>14.073</v>
      </c>
      <c r="R221" s="72">
        <v>0.65100000000000002</v>
      </c>
      <c r="S221" s="72">
        <v>86.664000000000001</v>
      </c>
      <c r="T221" s="12">
        <v>219.524</v>
      </c>
      <c r="U221" s="72">
        <v>10.153</v>
      </c>
      <c r="V221" s="72">
        <v>26.704000000000001</v>
      </c>
      <c r="W221" s="12">
        <v>588.10799999999995</v>
      </c>
      <c r="X221" s="72">
        <v>27.2</v>
      </c>
      <c r="Y221" s="72">
        <v>10.484</v>
      </c>
      <c r="Z221" s="12">
        <v>807.63199999999995</v>
      </c>
      <c r="AA221" s="72">
        <v>37.353000000000002</v>
      </c>
      <c r="AB221" s="72">
        <v>3.343</v>
      </c>
      <c r="AC221" s="12">
        <v>1661.2070000000001</v>
      </c>
      <c r="AD221" s="72">
        <v>76.83</v>
      </c>
      <c r="AE221" s="72">
        <v>0.91900000000000004</v>
      </c>
      <c r="AF221" s="12">
        <v>0</v>
      </c>
      <c r="AG221" s="72">
        <v>0</v>
      </c>
      <c r="AH221" s="72">
        <v>0</v>
      </c>
      <c r="AI221" s="12">
        <v>42.41</v>
      </c>
      <c r="AJ221" s="72">
        <v>1.9610000000000001</v>
      </c>
      <c r="AK221" s="72">
        <v>58.698999999999998</v>
      </c>
      <c r="AL221" s="12">
        <v>42.41</v>
      </c>
      <c r="AM221" s="72">
        <v>1.9610000000000001</v>
      </c>
      <c r="AN221" s="72">
        <v>58.698999999999998</v>
      </c>
      <c r="AO221" s="12">
        <v>1703.616</v>
      </c>
      <c r="AP221" s="72">
        <v>78.792000000000002</v>
      </c>
      <c r="AQ221" s="72">
        <v>1.873</v>
      </c>
      <c r="AR221" s="12">
        <v>25.190999999999999</v>
      </c>
      <c r="AS221" s="72">
        <v>1.165</v>
      </c>
      <c r="AT221" s="72">
        <v>105.89100000000001</v>
      </c>
      <c r="AU221" s="12">
        <v>32.164999999999999</v>
      </c>
      <c r="AV221" s="72">
        <v>1.488</v>
      </c>
      <c r="AW221" s="72">
        <v>74.97</v>
      </c>
      <c r="AX221" s="12">
        <v>55.69</v>
      </c>
      <c r="AY221" s="72">
        <v>2.5760000000000001</v>
      </c>
      <c r="AZ221" s="72">
        <v>57.654000000000003</v>
      </c>
      <c r="BA221" s="12">
        <v>87.855000000000004</v>
      </c>
      <c r="BB221" s="72">
        <v>4.0629999999999997</v>
      </c>
      <c r="BC221" s="72">
        <v>42.832000000000001</v>
      </c>
      <c r="BD221" s="12">
        <v>120.971</v>
      </c>
      <c r="BE221" s="72">
        <v>5.5949999999999998</v>
      </c>
      <c r="BF221" s="72">
        <v>49.021999999999998</v>
      </c>
      <c r="BG221" s="12">
        <v>208.82599999999999</v>
      </c>
      <c r="BH221" s="72">
        <v>9.6579999999999995</v>
      </c>
      <c r="BI221" s="72">
        <v>24.526</v>
      </c>
      <c r="BJ221" s="12">
        <v>181.768</v>
      </c>
      <c r="BK221" s="72">
        <v>8.407</v>
      </c>
      <c r="BL221" s="72">
        <v>29.687000000000001</v>
      </c>
      <c r="BM221" s="12">
        <v>42.771000000000001</v>
      </c>
      <c r="BN221" s="72">
        <v>1.978</v>
      </c>
      <c r="BO221" s="72">
        <v>70.516999999999996</v>
      </c>
      <c r="BP221" s="12">
        <v>224.53800000000001</v>
      </c>
      <c r="BQ221" s="72">
        <v>10.385</v>
      </c>
      <c r="BR221" s="72">
        <v>25.93</v>
      </c>
      <c r="BS221" s="12">
        <v>458.55500000000001</v>
      </c>
      <c r="BT221" s="72">
        <v>21.207999999999998</v>
      </c>
      <c r="BU221" s="72">
        <v>6.9390000000000001</v>
      </c>
      <c r="BV221" s="12">
        <v>2162.1709999999998</v>
      </c>
      <c r="BW221" s="72">
        <v>100</v>
      </c>
      <c r="BX221" s="72">
        <v>9.8000000000000004E-2</v>
      </c>
      <c r="BY221" s="13"/>
      <c r="BZ221" s="13"/>
    </row>
    <row r="222" spans="1:78" ht="12.75" customHeight="1">
      <c r="A222" s="122" t="s">
        <v>44</v>
      </c>
      <c r="B222" s="71" t="s">
        <v>67</v>
      </c>
      <c r="C222" s="71" t="s">
        <v>26</v>
      </c>
      <c r="D222" s="34">
        <v>44896</v>
      </c>
      <c r="E222" s="12">
        <v>908.91300000000001</v>
      </c>
      <c r="F222" s="72">
        <v>41.56</v>
      </c>
      <c r="G222" s="72">
        <v>1.956</v>
      </c>
      <c r="H222" s="12">
        <v>44.011000000000003</v>
      </c>
      <c r="I222" s="72">
        <v>2.012</v>
      </c>
      <c r="J222" s="72">
        <v>66.391000000000005</v>
      </c>
      <c r="K222" s="12">
        <v>144.536</v>
      </c>
      <c r="L222" s="72">
        <v>6.609</v>
      </c>
      <c r="M222" s="72">
        <v>36.033000000000001</v>
      </c>
      <c r="N222" s="12">
        <v>188.54599999999999</v>
      </c>
      <c r="O222" s="72">
        <v>8.6210000000000004</v>
      </c>
      <c r="P222" s="72">
        <v>30.503</v>
      </c>
      <c r="Q222" s="12">
        <v>20.074999999999999</v>
      </c>
      <c r="R222" s="72">
        <v>0.91800000000000004</v>
      </c>
      <c r="S222" s="72">
        <v>109.684</v>
      </c>
      <c r="T222" s="12">
        <v>208.62200000000001</v>
      </c>
      <c r="U222" s="72">
        <v>9.5389999999999997</v>
      </c>
      <c r="V222" s="72">
        <v>27.457000000000001</v>
      </c>
      <c r="W222" s="12">
        <v>573.38599999999997</v>
      </c>
      <c r="X222" s="72">
        <v>26.218</v>
      </c>
      <c r="Y222" s="72">
        <v>10.661</v>
      </c>
      <c r="Z222" s="12">
        <v>782.00699999999995</v>
      </c>
      <c r="AA222" s="72">
        <v>35.756999999999998</v>
      </c>
      <c r="AB222" s="72">
        <v>1.998</v>
      </c>
      <c r="AC222" s="12">
        <v>1690.92</v>
      </c>
      <c r="AD222" s="72">
        <v>77.316999999999993</v>
      </c>
      <c r="AE222" s="72">
        <v>0.96299999999999997</v>
      </c>
      <c r="AF222" s="12">
        <v>0</v>
      </c>
      <c r="AG222" s="72">
        <v>0</v>
      </c>
      <c r="AH222" s="72">
        <v>0</v>
      </c>
      <c r="AI222" s="12">
        <v>106.13200000000001</v>
      </c>
      <c r="AJ222" s="72">
        <v>4.8529999999999998</v>
      </c>
      <c r="AK222" s="72">
        <v>5.9930000000000003</v>
      </c>
      <c r="AL222" s="12">
        <v>106.13200000000001</v>
      </c>
      <c r="AM222" s="72">
        <v>4.8529999999999998</v>
      </c>
      <c r="AN222" s="72">
        <v>5.9930000000000003</v>
      </c>
      <c r="AO222" s="12">
        <v>1797.0519999999999</v>
      </c>
      <c r="AP222" s="72">
        <v>82.17</v>
      </c>
      <c r="AQ222" s="72">
        <v>0.85899999999999999</v>
      </c>
      <c r="AR222" s="12">
        <v>19.475000000000001</v>
      </c>
      <c r="AS222" s="72">
        <v>0.89</v>
      </c>
      <c r="AT222" s="72">
        <v>75.587999999999994</v>
      </c>
      <c r="AU222" s="12">
        <v>42.542000000000002</v>
      </c>
      <c r="AV222" s="72">
        <v>1.9450000000000001</v>
      </c>
      <c r="AW222" s="72">
        <v>82.295000000000002</v>
      </c>
      <c r="AX222" s="12">
        <v>65.909000000000006</v>
      </c>
      <c r="AY222" s="72">
        <v>3.0139999999999998</v>
      </c>
      <c r="AZ222" s="72">
        <v>48.755000000000003</v>
      </c>
      <c r="BA222" s="12">
        <v>108.452</v>
      </c>
      <c r="BB222" s="72">
        <v>4.9589999999999996</v>
      </c>
      <c r="BC222" s="72">
        <v>36.354999999999997</v>
      </c>
      <c r="BD222" s="12">
        <v>23.806999999999999</v>
      </c>
      <c r="BE222" s="72">
        <v>1.089</v>
      </c>
      <c r="BF222" s="72">
        <v>91.201999999999998</v>
      </c>
      <c r="BG222" s="12">
        <v>132.25899999999999</v>
      </c>
      <c r="BH222" s="72">
        <v>6.048</v>
      </c>
      <c r="BI222" s="72">
        <v>37.081000000000003</v>
      </c>
      <c r="BJ222" s="12">
        <v>231.9</v>
      </c>
      <c r="BK222" s="72">
        <v>10.603999999999999</v>
      </c>
      <c r="BL222" s="72">
        <v>24.163</v>
      </c>
      <c r="BM222" s="12">
        <v>6.2990000000000004</v>
      </c>
      <c r="BN222" s="72">
        <v>0.28799999999999998</v>
      </c>
      <c r="BO222" s="72">
        <v>145.655</v>
      </c>
      <c r="BP222" s="12">
        <v>238.19900000000001</v>
      </c>
      <c r="BQ222" s="72">
        <v>10.891999999999999</v>
      </c>
      <c r="BR222" s="72">
        <v>21.623000000000001</v>
      </c>
      <c r="BS222" s="12">
        <v>389.93299999999999</v>
      </c>
      <c r="BT222" s="72">
        <v>17.829999999999998</v>
      </c>
      <c r="BU222" s="72">
        <v>3.67</v>
      </c>
      <c r="BV222" s="12">
        <v>2186.9859999999999</v>
      </c>
      <c r="BW222" s="72">
        <v>100</v>
      </c>
      <c r="BX222" s="72">
        <v>0.157</v>
      </c>
      <c r="BY222" s="13"/>
      <c r="BZ222" s="13"/>
    </row>
    <row r="223" spans="1:78" ht="12.75" customHeight="1">
      <c r="A223" s="122" t="s">
        <v>44</v>
      </c>
      <c r="B223" s="71" t="s">
        <v>67</v>
      </c>
      <c r="C223" s="71" t="s">
        <v>26</v>
      </c>
      <c r="D223" s="34">
        <v>44986</v>
      </c>
      <c r="E223" s="12">
        <v>910.89499999999998</v>
      </c>
      <c r="F223" s="72">
        <v>41.015999999999998</v>
      </c>
      <c r="G223" s="72">
        <v>2.609</v>
      </c>
      <c r="H223" s="12">
        <v>104.468</v>
      </c>
      <c r="I223" s="72">
        <v>4.7039999999999997</v>
      </c>
      <c r="J223" s="72">
        <v>32.337000000000003</v>
      </c>
      <c r="K223" s="12">
        <v>104.673</v>
      </c>
      <c r="L223" s="72">
        <v>4.7130000000000001</v>
      </c>
      <c r="M223" s="72">
        <v>21.516999999999999</v>
      </c>
      <c r="N223" s="12">
        <v>209.14</v>
      </c>
      <c r="O223" s="72">
        <v>9.4169999999999998</v>
      </c>
      <c r="P223" s="72">
        <v>18.963999999999999</v>
      </c>
      <c r="Q223" s="12">
        <v>16.734000000000002</v>
      </c>
      <c r="R223" s="72">
        <v>0.754</v>
      </c>
      <c r="S223" s="72">
        <v>78.227000000000004</v>
      </c>
      <c r="T223" s="12">
        <v>225.874</v>
      </c>
      <c r="U223" s="72">
        <v>10.170999999999999</v>
      </c>
      <c r="V223" s="72">
        <v>17.594999999999999</v>
      </c>
      <c r="W223" s="12">
        <v>584.76199999999994</v>
      </c>
      <c r="X223" s="72">
        <v>26.331</v>
      </c>
      <c r="Y223" s="72">
        <v>7.3730000000000002</v>
      </c>
      <c r="Z223" s="12">
        <v>810.63599999999997</v>
      </c>
      <c r="AA223" s="72">
        <v>36.500999999999998</v>
      </c>
      <c r="AB223" s="72">
        <v>2.7749999999999999</v>
      </c>
      <c r="AC223" s="12">
        <v>1721.5309999999999</v>
      </c>
      <c r="AD223" s="72">
        <v>77.516999999999996</v>
      </c>
      <c r="AE223" s="72">
        <v>0.86299999999999999</v>
      </c>
      <c r="AF223" s="12">
        <v>24.234000000000002</v>
      </c>
      <c r="AG223" s="72">
        <v>1.091</v>
      </c>
      <c r="AH223" s="72">
        <v>74.283000000000001</v>
      </c>
      <c r="AI223" s="12">
        <v>112.05200000000001</v>
      </c>
      <c r="AJ223" s="72">
        <v>5.0449999999999999</v>
      </c>
      <c r="AK223" s="72">
        <v>15.672000000000001</v>
      </c>
      <c r="AL223" s="12">
        <v>136.285</v>
      </c>
      <c r="AM223" s="72">
        <v>6.1369999999999996</v>
      </c>
      <c r="AN223" s="72">
        <v>5.2789999999999999</v>
      </c>
      <c r="AO223" s="12">
        <v>1857.817</v>
      </c>
      <c r="AP223" s="72">
        <v>83.653999999999996</v>
      </c>
      <c r="AQ223" s="72">
        <v>0.68500000000000005</v>
      </c>
      <c r="AR223" s="12">
        <v>43.66</v>
      </c>
      <c r="AS223" s="72">
        <v>1.966</v>
      </c>
      <c r="AT223" s="72">
        <v>67.885999999999996</v>
      </c>
      <c r="AU223" s="12">
        <v>2.8029999999999999</v>
      </c>
      <c r="AV223" s="72">
        <v>0.126</v>
      </c>
      <c r="AW223" s="72">
        <v>118.663</v>
      </c>
      <c r="AX223" s="12">
        <v>100.953</v>
      </c>
      <c r="AY223" s="72">
        <v>4.5460000000000003</v>
      </c>
      <c r="AZ223" s="72">
        <v>27.795999999999999</v>
      </c>
      <c r="BA223" s="12">
        <v>103.756</v>
      </c>
      <c r="BB223" s="72">
        <v>4.6719999999999997</v>
      </c>
      <c r="BC223" s="72">
        <v>28.724</v>
      </c>
      <c r="BD223" s="12">
        <v>40.866999999999997</v>
      </c>
      <c r="BE223" s="72">
        <v>1.84</v>
      </c>
      <c r="BF223" s="72">
        <v>52.365000000000002</v>
      </c>
      <c r="BG223" s="12">
        <v>144.62200000000001</v>
      </c>
      <c r="BH223" s="72">
        <v>6.5119999999999996</v>
      </c>
      <c r="BI223" s="72">
        <v>23.045000000000002</v>
      </c>
      <c r="BJ223" s="12">
        <v>152.58000000000001</v>
      </c>
      <c r="BK223" s="72">
        <v>6.87</v>
      </c>
      <c r="BL223" s="72">
        <v>26.143999999999998</v>
      </c>
      <c r="BM223" s="12">
        <v>22.167000000000002</v>
      </c>
      <c r="BN223" s="72">
        <v>0.998</v>
      </c>
      <c r="BO223" s="72">
        <v>67.391999999999996</v>
      </c>
      <c r="BP223" s="12">
        <v>174.74799999999999</v>
      </c>
      <c r="BQ223" s="72">
        <v>7.8689999999999998</v>
      </c>
      <c r="BR223" s="72">
        <v>24.303000000000001</v>
      </c>
      <c r="BS223" s="12">
        <v>363.03</v>
      </c>
      <c r="BT223" s="72">
        <v>16.346</v>
      </c>
      <c r="BU223" s="72">
        <v>3.2890000000000001</v>
      </c>
      <c r="BV223" s="12">
        <v>2220.8470000000002</v>
      </c>
      <c r="BW223" s="72">
        <v>100</v>
      </c>
      <c r="BX223" s="72">
        <v>0.156</v>
      </c>
      <c r="BY223" s="13"/>
      <c r="BZ223" s="13"/>
    </row>
    <row r="224" spans="1:78" ht="12.75" customHeight="1">
      <c r="A224" s="122" t="s">
        <v>44</v>
      </c>
      <c r="B224" s="71" t="s">
        <v>67</v>
      </c>
      <c r="C224" s="71" t="s">
        <v>26</v>
      </c>
      <c r="D224" s="34">
        <v>45078</v>
      </c>
      <c r="E224" s="12">
        <v>912.03</v>
      </c>
      <c r="F224" s="72">
        <v>40.398000000000003</v>
      </c>
      <c r="G224" s="72">
        <v>1.867</v>
      </c>
      <c r="H224" s="12">
        <v>103.40600000000001</v>
      </c>
      <c r="I224" s="72">
        <v>4.58</v>
      </c>
      <c r="J224" s="72">
        <v>28.626000000000001</v>
      </c>
      <c r="K224" s="12">
        <v>117.03400000000001</v>
      </c>
      <c r="L224" s="72">
        <v>5.1840000000000002</v>
      </c>
      <c r="M224" s="72">
        <v>25.532</v>
      </c>
      <c r="N224" s="12">
        <v>220.44</v>
      </c>
      <c r="O224" s="72">
        <v>9.7639999999999993</v>
      </c>
      <c r="P224" s="72">
        <v>14.787000000000001</v>
      </c>
      <c r="Q224" s="12">
        <v>8.5649999999999995</v>
      </c>
      <c r="R224" s="72">
        <v>0.379</v>
      </c>
      <c r="S224" s="72">
        <v>62.155999999999999</v>
      </c>
      <c r="T224" s="12">
        <v>229.005</v>
      </c>
      <c r="U224" s="72">
        <v>10.144</v>
      </c>
      <c r="V224" s="72">
        <v>14.702</v>
      </c>
      <c r="W224" s="12">
        <v>604.18200000000002</v>
      </c>
      <c r="X224" s="72">
        <v>26.762</v>
      </c>
      <c r="Y224" s="72">
        <v>5.7469999999999999</v>
      </c>
      <c r="Z224" s="12">
        <v>833.18700000000001</v>
      </c>
      <c r="AA224" s="72">
        <v>36.905000000000001</v>
      </c>
      <c r="AB224" s="72">
        <v>1.84</v>
      </c>
      <c r="AC224" s="12">
        <v>1745.2180000000001</v>
      </c>
      <c r="AD224" s="72">
        <v>77.302999999999997</v>
      </c>
      <c r="AE224" s="72">
        <v>0.84699999999999998</v>
      </c>
      <c r="AF224" s="12">
        <v>4.9820000000000002</v>
      </c>
      <c r="AG224" s="72">
        <v>0.221</v>
      </c>
      <c r="AH224" s="72">
        <v>117.07</v>
      </c>
      <c r="AI224" s="12">
        <v>115.009</v>
      </c>
      <c r="AJ224" s="72">
        <v>5.0940000000000003</v>
      </c>
      <c r="AK224" s="72">
        <v>6.3140000000000001</v>
      </c>
      <c r="AL224" s="12">
        <v>119.992</v>
      </c>
      <c r="AM224" s="72">
        <v>5.3150000000000004</v>
      </c>
      <c r="AN224" s="72">
        <v>5.4470000000000001</v>
      </c>
      <c r="AO224" s="12">
        <v>1865.21</v>
      </c>
      <c r="AP224" s="72">
        <v>82.617999999999995</v>
      </c>
      <c r="AQ224" s="72">
        <v>0.72799999999999998</v>
      </c>
      <c r="AR224" s="12">
        <v>15.234</v>
      </c>
      <c r="AS224" s="72">
        <v>0.67500000000000004</v>
      </c>
      <c r="AT224" s="72">
        <v>75.096999999999994</v>
      </c>
      <c r="AU224" s="12">
        <v>0</v>
      </c>
      <c r="AV224" s="72">
        <v>0</v>
      </c>
      <c r="AW224" s="72">
        <v>0</v>
      </c>
      <c r="AX224" s="12">
        <v>91.593000000000004</v>
      </c>
      <c r="AY224" s="72">
        <v>4.0570000000000004</v>
      </c>
      <c r="AZ224" s="72">
        <v>28.754000000000001</v>
      </c>
      <c r="BA224" s="12">
        <v>91.593000000000004</v>
      </c>
      <c r="BB224" s="72">
        <v>4.0570000000000004</v>
      </c>
      <c r="BC224" s="72">
        <v>28.754000000000001</v>
      </c>
      <c r="BD224" s="12">
        <v>30.390999999999998</v>
      </c>
      <c r="BE224" s="72">
        <v>1.3460000000000001</v>
      </c>
      <c r="BF224" s="72">
        <v>73.73</v>
      </c>
      <c r="BG224" s="12">
        <v>121.98399999999999</v>
      </c>
      <c r="BH224" s="72">
        <v>5.4029999999999996</v>
      </c>
      <c r="BI224" s="72">
        <v>28.972000000000001</v>
      </c>
      <c r="BJ224" s="12">
        <v>225.38</v>
      </c>
      <c r="BK224" s="72">
        <v>9.9830000000000005</v>
      </c>
      <c r="BL224" s="72">
        <v>11.718999999999999</v>
      </c>
      <c r="BM224" s="12">
        <v>29.826000000000001</v>
      </c>
      <c r="BN224" s="72">
        <v>1.321</v>
      </c>
      <c r="BO224" s="72">
        <v>51.76</v>
      </c>
      <c r="BP224" s="12">
        <v>255.20599999999999</v>
      </c>
      <c r="BQ224" s="72">
        <v>11.304</v>
      </c>
      <c r="BR224" s="72">
        <v>13.693</v>
      </c>
      <c r="BS224" s="12">
        <v>392.42399999999998</v>
      </c>
      <c r="BT224" s="72">
        <v>17.382000000000001</v>
      </c>
      <c r="BU224" s="72">
        <v>3.5230000000000001</v>
      </c>
      <c r="BV224" s="12">
        <v>2257.634</v>
      </c>
      <c r="BW224" s="72">
        <v>100</v>
      </c>
      <c r="BX224" s="72">
        <v>0.11</v>
      </c>
      <c r="BY224" s="13"/>
      <c r="BZ224" s="13"/>
    </row>
    <row r="225" spans="1:78" ht="12.75" customHeight="1">
      <c r="A225" s="122" t="s">
        <v>44</v>
      </c>
      <c r="B225" s="71" t="s">
        <v>67</v>
      </c>
      <c r="C225" s="71" t="s">
        <v>26</v>
      </c>
      <c r="D225" s="34">
        <v>45170</v>
      </c>
      <c r="E225" s="12">
        <v>911.56100000000004</v>
      </c>
      <c r="F225" s="72">
        <v>39.811999999999998</v>
      </c>
      <c r="G225" s="72">
        <v>1.738</v>
      </c>
      <c r="H225" s="12">
        <v>67.478999999999999</v>
      </c>
      <c r="I225" s="72">
        <v>2.9470000000000001</v>
      </c>
      <c r="J225" s="72">
        <v>45.253</v>
      </c>
      <c r="K225" s="12">
        <v>131.48099999999999</v>
      </c>
      <c r="L225" s="72">
        <v>5.742</v>
      </c>
      <c r="M225" s="72">
        <v>26.195</v>
      </c>
      <c r="N225" s="12">
        <v>198.96</v>
      </c>
      <c r="O225" s="72">
        <v>8.6890000000000001</v>
      </c>
      <c r="P225" s="72">
        <v>21.460999999999999</v>
      </c>
      <c r="Q225" s="12">
        <v>4.0860000000000003</v>
      </c>
      <c r="R225" s="72">
        <v>0.17799999999999999</v>
      </c>
      <c r="S225" s="72">
        <v>102.994</v>
      </c>
      <c r="T225" s="12">
        <v>203.04599999999999</v>
      </c>
      <c r="U225" s="72">
        <v>8.8680000000000003</v>
      </c>
      <c r="V225" s="72">
        <v>20.875</v>
      </c>
      <c r="W225" s="12">
        <v>616.89800000000002</v>
      </c>
      <c r="X225" s="72">
        <v>26.943000000000001</v>
      </c>
      <c r="Y225" s="72">
        <v>7.8609999999999998</v>
      </c>
      <c r="Z225" s="12">
        <v>819.94399999999996</v>
      </c>
      <c r="AA225" s="72">
        <v>35.811</v>
      </c>
      <c r="AB225" s="72">
        <v>2.0529999999999999</v>
      </c>
      <c r="AC225" s="12">
        <v>1731.5050000000001</v>
      </c>
      <c r="AD225" s="72">
        <v>75.622</v>
      </c>
      <c r="AE225" s="72">
        <v>0.78700000000000003</v>
      </c>
      <c r="AF225" s="12">
        <v>6.2329999999999997</v>
      </c>
      <c r="AG225" s="72">
        <v>0.27200000000000002</v>
      </c>
      <c r="AH225" s="72">
        <v>111.46</v>
      </c>
      <c r="AI225" s="12">
        <v>111.974</v>
      </c>
      <c r="AJ225" s="72">
        <v>4.8899999999999997</v>
      </c>
      <c r="AK225" s="72">
        <v>8.2759999999999998</v>
      </c>
      <c r="AL225" s="12">
        <v>118.206</v>
      </c>
      <c r="AM225" s="72">
        <v>5.1630000000000003</v>
      </c>
      <c r="AN225" s="72">
        <v>5.617</v>
      </c>
      <c r="AO225" s="12">
        <v>1849.711</v>
      </c>
      <c r="AP225" s="72">
        <v>80.784999999999997</v>
      </c>
      <c r="AQ225" s="72">
        <v>0.65500000000000003</v>
      </c>
      <c r="AR225" s="12">
        <v>41.046999999999997</v>
      </c>
      <c r="AS225" s="72">
        <v>1.7929999999999999</v>
      </c>
      <c r="AT225" s="72">
        <v>44.881999999999998</v>
      </c>
      <c r="AU225" s="12">
        <v>13.127000000000001</v>
      </c>
      <c r="AV225" s="72">
        <v>0.57299999999999995</v>
      </c>
      <c r="AW225" s="72">
        <v>75.427999999999997</v>
      </c>
      <c r="AX225" s="12">
        <v>73.995000000000005</v>
      </c>
      <c r="AY225" s="72">
        <v>3.2320000000000002</v>
      </c>
      <c r="AZ225" s="72">
        <v>33.167999999999999</v>
      </c>
      <c r="BA225" s="12">
        <v>87.122</v>
      </c>
      <c r="BB225" s="72">
        <v>3.8050000000000002</v>
      </c>
      <c r="BC225" s="72">
        <v>30.268999999999998</v>
      </c>
      <c r="BD225" s="12">
        <v>25.274999999999999</v>
      </c>
      <c r="BE225" s="72">
        <v>1.1040000000000001</v>
      </c>
      <c r="BF225" s="72">
        <v>55.834000000000003</v>
      </c>
      <c r="BG225" s="12">
        <v>112.39700000000001</v>
      </c>
      <c r="BH225" s="72">
        <v>4.9089999999999998</v>
      </c>
      <c r="BI225" s="72">
        <v>25.184000000000001</v>
      </c>
      <c r="BJ225" s="12">
        <v>273.87700000000001</v>
      </c>
      <c r="BK225" s="72">
        <v>11.961</v>
      </c>
      <c r="BL225" s="72">
        <v>12.183</v>
      </c>
      <c r="BM225" s="12">
        <v>12.641</v>
      </c>
      <c r="BN225" s="72">
        <v>0.55200000000000005</v>
      </c>
      <c r="BO225" s="72">
        <v>84.822000000000003</v>
      </c>
      <c r="BP225" s="12">
        <v>286.51799999999997</v>
      </c>
      <c r="BQ225" s="72">
        <v>12.513</v>
      </c>
      <c r="BR225" s="72">
        <v>11.824</v>
      </c>
      <c r="BS225" s="12">
        <v>439.96199999999999</v>
      </c>
      <c r="BT225" s="72">
        <v>19.215</v>
      </c>
      <c r="BU225" s="72">
        <v>2.9620000000000002</v>
      </c>
      <c r="BV225" s="12">
        <v>2289.6729999999998</v>
      </c>
      <c r="BW225" s="72">
        <v>100</v>
      </c>
      <c r="BX225" s="72">
        <v>0.17599999999999999</v>
      </c>
      <c r="BY225" s="13"/>
      <c r="BZ225" s="13"/>
    </row>
    <row r="226" spans="1:78" ht="12.75" customHeight="1">
      <c r="A226" s="122" t="s">
        <v>44</v>
      </c>
      <c r="B226" s="71" t="s">
        <v>67</v>
      </c>
      <c r="C226" s="71" t="s">
        <v>26</v>
      </c>
      <c r="D226" s="34">
        <v>45261</v>
      </c>
      <c r="E226" s="12">
        <v>896.90499999999997</v>
      </c>
      <c r="F226" s="72">
        <v>38.786000000000001</v>
      </c>
      <c r="G226" s="72">
        <v>2.0299999999999998</v>
      </c>
      <c r="H226" s="12">
        <v>96.123000000000005</v>
      </c>
      <c r="I226" s="72">
        <v>4.157</v>
      </c>
      <c r="J226" s="72">
        <v>33.645000000000003</v>
      </c>
      <c r="K226" s="12">
        <v>86.516999999999996</v>
      </c>
      <c r="L226" s="72">
        <v>3.7410000000000001</v>
      </c>
      <c r="M226" s="72">
        <v>32.368000000000002</v>
      </c>
      <c r="N226" s="12">
        <v>182.64</v>
      </c>
      <c r="O226" s="72">
        <v>7.8979999999999997</v>
      </c>
      <c r="P226" s="72">
        <v>21.465</v>
      </c>
      <c r="Q226" s="12">
        <v>12.599</v>
      </c>
      <c r="R226" s="72">
        <v>0.54500000000000004</v>
      </c>
      <c r="S226" s="72">
        <v>65.876000000000005</v>
      </c>
      <c r="T226" s="12">
        <v>195.239</v>
      </c>
      <c r="U226" s="72">
        <v>8.4429999999999996</v>
      </c>
      <c r="V226" s="72">
        <v>20.114000000000001</v>
      </c>
      <c r="W226" s="12">
        <v>662.79899999999998</v>
      </c>
      <c r="X226" s="72">
        <v>28.663</v>
      </c>
      <c r="Y226" s="72">
        <v>6.71</v>
      </c>
      <c r="Z226" s="12">
        <v>858.03800000000001</v>
      </c>
      <c r="AA226" s="72">
        <v>37.106000000000002</v>
      </c>
      <c r="AB226" s="72">
        <v>2.2959999999999998</v>
      </c>
      <c r="AC226" s="12">
        <v>1754.943</v>
      </c>
      <c r="AD226" s="72">
        <v>75.891999999999996</v>
      </c>
      <c r="AE226" s="72">
        <v>0.93200000000000005</v>
      </c>
      <c r="AF226" s="12">
        <v>8.2539999999999996</v>
      </c>
      <c r="AG226" s="72">
        <v>0.35699999999999998</v>
      </c>
      <c r="AH226" s="72">
        <v>82.614000000000004</v>
      </c>
      <c r="AI226" s="12">
        <v>118.938</v>
      </c>
      <c r="AJ226" s="72">
        <v>5.1429999999999998</v>
      </c>
      <c r="AK226" s="72">
        <v>8.234</v>
      </c>
      <c r="AL226" s="12">
        <v>127.191</v>
      </c>
      <c r="AM226" s="72">
        <v>5.5</v>
      </c>
      <c r="AN226" s="72">
        <v>5.2610000000000001</v>
      </c>
      <c r="AO226" s="12">
        <v>1882.134</v>
      </c>
      <c r="AP226" s="72">
        <v>81.391999999999996</v>
      </c>
      <c r="AQ226" s="72">
        <v>0.76200000000000001</v>
      </c>
      <c r="AR226" s="12">
        <v>33.557000000000002</v>
      </c>
      <c r="AS226" s="72">
        <v>1.4510000000000001</v>
      </c>
      <c r="AT226" s="72">
        <v>60.709000000000003</v>
      </c>
      <c r="AU226" s="12">
        <v>40.829000000000001</v>
      </c>
      <c r="AV226" s="72">
        <v>1.766</v>
      </c>
      <c r="AW226" s="72">
        <v>45.295000000000002</v>
      </c>
      <c r="AX226" s="12">
        <v>92.022999999999996</v>
      </c>
      <c r="AY226" s="72">
        <v>3.98</v>
      </c>
      <c r="AZ226" s="72">
        <v>30.146999999999998</v>
      </c>
      <c r="BA226" s="12">
        <v>132.852</v>
      </c>
      <c r="BB226" s="72">
        <v>5.7450000000000001</v>
      </c>
      <c r="BC226" s="72">
        <v>20.202000000000002</v>
      </c>
      <c r="BD226" s="12">
        <v>17.616</v>
      </c>
      <c r="BE226" s="72">
        <v>0.76200000000000001</v>
      </c>
      <c r="BF226" s="72">
        <v>70.766000000000005</v>
      </c>
      <c r="BG226" s="12">
        <v>150.46700000000001</v>
      </c>
      <c r="BH226" s="72">
        <v>6.5069999999999997</v>
      </c>
      <c r="BI226" s="72">
        <v>19.754999999999999</v>
      </c>
      <c r="BJ226" s="12">
        <v>236.095</v>
      </c>
      <c r="BK226" s="72">
        <v>10.210000000000001</v>
      </c>
      <c r="BL226" s="72">
        <v>12.885999999999999</v>
      </c>
      <c r="BM226" s="12">
        <v>10.167999999999999</v>
      </c>
      <c r="BN226" s="72">
        <v>0.44</v>
      </c>
      <c r="BO226" s="72">
        <v>85.421999999999997</v>
      </c>
      <c r="BP226" s="12">
        <v>246.262</v>
      </c>
      <c r="BQ226" s="72">
        <v>10.65</v>
      </c>
      <c r="BR226" s="72">
        <v>11.821999999999999</v>
      </c>
      <c r="BS226" s="12">
        <v>430.286</v>
      </c>
      <c r="BT226" s="72">
        <v>18.608000000000001</v>
      </c>
      <c r="BU226" s="72">
        <v>3.1829999999999998</v>
      </c>
      <c r="BV226" s="12">
        <v>2312.42</v>
      </c>
      <c r="BW226" s="72">
        <v>100</v>
      </c>
      <c r="BX226" s="72">
        <v>9.8000000000000004E-2</v>
      </c>
      <c r="BY226" s="13"/>
      <c r="BZ226" s="13"/>
    </row>
    <row r="227" spans="1:78" ht="12.75" customHeight="1">
      <c r="A227" s="122" t="s">
        <v>44</v>
      </c>
      <c r="B227" s="71" t="s">
        <v>67</v>
      </c>
      <c r="C227" s="71" t="s">
        <v>26</v>
      </c>
      <c r="D227" s="34">
        <v>45352</v>
      </c>
      <c r="E227" s="12">
        <v>890.53200000000004</v>
      </c>
      <c r="F227" s="72">
        <v>38.042000000000002</v>
      </c>
      <c r="G227" s="72">
        <v>2.2650000000000001</v>
      </c>
      <c r="H227" s="12">
        <v>155.62299999999999</v>
      </c>
      <c r="I227" s="72">
        <v>6.6479999999999997</v>
      </c>
      <c r="J227" s="72">
        <v>27.288</v>
      </c>
      <c r="K227" s="12">
        <v>151.00299999999999</v>
      </c>
      <c r="L227" s="72">
        <v>6.4509999999999996</v>
      </c>
      <c r="M227" s="72">
        <v>29.37</v>
      </c>
      <c r="N227" s="12">
        <v>306.62599999999998</v>
      </c>
      <c r="O227" s="72">
        <v>13.099</v>
      </c>
      <c r="P227" s="72">
        <v>15.385999999999999</v>
      </c>
      <c r="Q227" s="12">
        <v>31.28</v>
      </c>
      <c r="R227" s="72">
        <v>1.3360000000000001</v>
      </c>
      <c r="S227" s="72">
        <v>63.33</v>
      </c>
      <c r="T227" s="12">
        <v>337.90600000000001</v>
      </c>
      <c r="U227" s="72">
        <v>14.435</v>
      </c>
      <c r="V227" s="72">
        <v>14.395</v>
      </c>
      <c r="W227" s="12">
        <v>518.23400000000004</v>
      </c>
      <c r="X227" s="72">
        <v>22.138000000000002</v>
      </c>
      <c r="Y227" s="72">
        <v>9.4580000000000002</v>
      </c>
      <c r="Z227" s="12">
        <v>856.14</v>
      </c>
      <c r="AA227" s="72">
        <v>36.573</v>
      </c>
      <c r="AB227" s="72">
        <v>2.8359999999999999</v>
      </c>
      <c r="AC227" s="12">
        <v>1746.673</v>
      </c>
      <c r="AD227" s="72">
        <v>74.614999999999995</v>
      </c>
      <c r="AE227" s="72">
        <v>0.91800000000000004</v>
      </c>
      <c r="AF227" s="12">
        <v>21.154</v>
      </c>
      <c r="AG227" s="72">
        <v>0.90400000000000003</v>
      </c>
      <c r="AH227" s="72">
        <v>77.635000000000005</v>
      </c>
      <c r="AI227" s="12">
        <v>144.50700000000001</v>
      </c>
      <c r="AJ227" s="72">
        <v>6.173</v>
      </c>
      <c r="AK227" s="72">
        <v>12.009</v>
      </c>
      <c r="AL227" s="12">
        <v>165.66</v>
      </c>
      <c r="AM227" s="72">
        <v>7.077</v>
      </c>
      <c r="AN227" s="72">
        <v>4.2119999999999997</v>
      </c>
      <c r="AO227" s="12">
        <v>1912.3330000000001</v>
      </c>
      <c r="AP227" s="72">
        <v>81.691999999999993</v>
      </c>
      <c r="AQ227" s="72">
        <v>0.71699999999999997</v>
      </c>
      <c r="AR227" s="12">
        <v>28.378</v>
      </c>
      <c r="AS227" s="72">
        <v>1.212</v>
      </c>
      <c r="AT227" s="72">
        <v>85.316000000000003</v>
      </c>
      <c r="AU227" s="12">
        <v>21.15</v>
      </c>
      <c r="AV227" s="72">
        <v>0.90300000000000002</v>
      </c>
      <c r="AW227" s="72">
        <v>85.864999999999995</v>
      </c>
      <c r="AX227" s="12">
        <v>131.83799999999999</v>
      </c>
      <c r="AY227" s="72">
        <v>5.6319999999999997</v>
      </c>
      <c r="AZ227" s="72">
        <v>25.478999999999999</v>
      </c>
      <c r="BA227" s="12">
        <v>152.988</v>
      </c>
      <c r="BB227" s="72">
        <v>6.5350000000000001</v>
      </c>
      <c r="BC227" s="72">
        <v>20.533999999999999</v>
      </c>
      <c r="BD227" s="12">
        <v>24.46</v>
      </c>
      <c r="BE227" s="72">
        <v>1.0449999999999999</v>
      </c>
      <c r="BF227" s="72">
        <v>68.379000000000005</v>
      </c>
      <c r="BG227" s="12">
        <v>177.44800000000001</v>
      </c>
      <c r="BH227" s="72">
        <v>7.58</v>
      </c>
      <c r="BI227" s="72">
        <v>21.681999999999999</v>
      </c>
      <c r="BJ227" s="12">
        <v>204.33500000000001</v>
      </c>
      <c r="BK227" s="72">
        <v>8.7289999999999992</v>
      </c>
      <c r="BL227" s="72">
        <v>18.274999999999999</v>
      </c>
      <c r="BM227" s="12">
        <v>18.414000000000001</v>
      </c>
      <c r="BN227" s="72">
        <v>0.78700000000000003</v>
      </c>
      <c r="BO227" s="72">
        <v>78.412999999999997</v>
      </c>
      <c r="BP227" s="12">
        <v>222.749</v>
      </c>
      <c r="BQ227" s="72">
        <v>9.5150000000000006</v>
      </c>
      <c r="BR227" s="72">
        <v>16.713999999999999</v>
      </c>
      <c r="BS227" s="12">
        <v>428.57499999999999</v>
      </c>
      <c r="BT227" s="72">
        <v>18.308</v>
      </c>
      <c r="BU227" s="72">
        <v>3.1640000000000001</v>
      </c>
      <c r="BV227" s="12">
        <v>2340.9079999999999</v>
      </c>
      <c r="BW227" s="72">
        <v>100</v>
      </c>
      <c r="BX227" s="72">
        <v>7.3999999999999996E-2</v>
      </c>
      <c r="BY227" s="13"/>
      <c r="BZ227" s="13"/>
    </row>
    <row r="228" spans="1:78" ht="12.75" customHeight="1">
      <c r="A228" s="122" t="s">
        <v>44</v>
      </c>
      <c r="B228" s="71" t="s">
        <v>67</v>
      </c>
      <c r="C228" s="71" t="s">
        <v>26</v>
      </c>
      <c r="D228" s="34">
        <v>45444</v>
      </c>
      <c r="E228" s="12">
        <v>833.04100000000005</v>
      </c>
      <c r="F228" s="72">
        <v>35.378</v>
      </c>
      <c r="G228" s="72">
        <v>2.6629999999999998</v>
      </c>
      <c r="H228" s="12">
        <v>145.261</v>
      </c>
      <c r="I228" s="72">
        <v>6.1689999999999996</v>
      </c>
      <c r="J228" s="72">
        <v>25.204000000000001</v>
      </c>
      <c r="K228" s="12">
        <v>122.55800000000001</v>
      </c>
      <c r="L228" s="72">
        <v>5.2050000000000001</v>
      </c>
      <c r="M228" s="72">
        <v>34.975999999999999</v>
      </c>
      <c r="N228" s="12">
        <v>267.81900000000002</v>
      </c>
      <c r="O228" s="72">
        <v>11.374000000000001</v>
      </c>
      <c r="P228" s="72">
        <v>15.492000000000001</v>
      </c>
      <c r="Q228" s="12">
        <v>22.042000000000002</v>
      </c>
      <c r="R228" s="72">
        <v>0.93600000000000005</v>
      </c>
      <c r="S228" s="72">
        <v>57.546999999999997</v>
      </c>
      <c r="T228" s="12">
        <v>289.86099999999999</v>
      </c>
      <c r="U228" s="72">
        <v>12.31</v>
      </c>
      <c r="V228" s="72">
        <v>14.827</v>
      </c>
      <c r="W228" s="12">
        <v>641.298</v>
      </c>
      <c r="X228" s="72">
        <v>27.234999999999999</v>
      </c>
      <c r="Y228" s="72">
        <v>6.8440000000000003</v>
      </c>
      <c r="Z228" s="12">
        <v>931.15899999999999</v>
      </c>
      <c r="AA228" s="72">
        <v>39.545000000000002</v>
      </c>
      <c r="AB228" s="72">
        <v>2.8370000000000002</v>
      </c>
      <c r="AC228" s="12">
        <v>1764.1990000000001</v>
      </c>
      <c r="AD228" s="72">
        <v>74.923000000000002</v>
      </c>
      <c r="AE228" s="72">
        <v>0.77500000000000002</v>
      </c>
      <c r="AF228" s="12">
        <v>0</v>
      </c>
      <c r="AG228" s="72">
        <v>0</v>
      </c>
      <c r="AH228" s="72">
        <v>0</v>
      </c>
      <c r="AI228" s="12">
        <v>152.42400000000001</v>
      </c>
      <c r="AJ228" s="72">
        <v>6.4729999999999999</v>
      </c>
      <c r="AK228" s="72">
        <v>4.8760000000000003</v>
      </c>
      <c r="AL228" s="12">
        <v>152.42400000000001</v>
      </c>
      <c r="AM228" s="72">
        <v>6.4729999999999999</v>
      </c>
      <c r="AN228" s="72">
        <v>4.8760000000000003</v>
      </c>
      <c r="AO228" s="12">
        <v>1916.623</v>
      </c>
      <c r="AP228" s="72">
        <v>81.397000000000006</v>
      </c>
      <c r="AQ228" s="72">
        <v>0.60899999999999999</v>
      </c>
      <c r="AR228" s="12">
        <v>24.359000000000002</v>
      </c>
      <c r="AS228" s="72">
        <v>1.034</v>
      </c>
      <c r="AT228" s="72">
        <v>122.163</v>
      </c>
      <c r="AU228" s="12">
        <v>11.222</v>
      </c>
      <c r="AV228" s="72">
        <v>0.47699999999999998</v>
      </c>
      <c r="AW228" s="72">
        <v>68.653000000000006</v>
      </c>
      <c r="AX228" s="12">
        <v>102.087</v>
      </c>
      <c r="AY228" s="72">
        <v>4.335</v>
      </c>
      <c r="AZ228" s="72">
        <v>25.638000000000002</v>
      </c>
      <c r="BA228" s="12">
        <v>113.309</v>
      </c>
      <c r="BB228" s="72">
        <v>4.8120000000000003</v>
      </c>
      <c r="BC228" s="72">
        <v>22.716999999999999</v>
      </c>
      <c r="BD228" s="12">
        <v>13.964</v>
      </c>
      <c r="BE228" s="72">
        <v>0.59299999999999997</v>
      </c>
      <c r="BF228" s="72">
        <v>65.629000000000005</v>
      </c>
      <c r="BG228" s="12">
        <v>127.273</v>
      </c>
      <c r="BH228" s="72">
        <v>5.4050000000000002</v>
      </c>
      <c r="BI228" s="72">
        <v>19.605</v>
      </c>
      <c r="BJ228" s="12">
        <v>220.08199999999999</v>
      </c>
      <c r="BK228" s="72">
        <v>9.3469999999999995</v>
      </c>
      <c r="BL228" s="72">
        <v>14.502000000000001</v>
      </c>
      <c r="BM228" s="12">
        <v>66.334999999999994</v>
      </c>
      <c r="BN228" s="72">
        <v>2.8170000000000002</v>
      </c>
      <c r="BO228" s="72">
        <v>63.954999999999998</v>
      </c>
      <c r="BP228" s="12">
        <v>286.41699999999997</v>
      </c>
      <c r="BQ228" s="72">
        <v>12.164</v>
      </c>
      <c r="BR228" s="72">
        <v>13.723000000000001</v>
      </c>
      <c r="BS228" s="12">
        <v>438.048</v>
      </c>
      <c r="BT228" s="72">
        <v>18.603000000000002</v>
      </c>
      <c r="BU228" s="72">
        <v>2.718</v>
      </c>
      <c r="BV228" s="12">
        <v>2354.6709999999998</v>
      </c>
      <c r="BW228" s="72">
        <v>100</v>
      </c>
      <c r="BX228" s="72">
        <v>8.2000000000000003E-2</v>
      </c>
      <c r="BY228" s="13"/>
      <c r="BZ228" s="13"/>
    </row>
    <row r="229" spans="1:78" ht="12.75" customHeight="1">
      <c r="A229" s="122" t="s">
        <v>44</v>
      </c>
      <c r="B229" s="71" t="s">
        <v>67</v>
      </c>
      <c r="C229" s="71" t="s">
        <v>26</v>
      </c>
      <c r="D229" s="34">
        <v>45536</v>
      </c>
      <c r="E229" s="12">
        <v>809.29700000000003</v>
      </c>
      <c r="F229" s="72">
        <v>34.198</v>
      </c>
      <c r="G229" s="72">
        <v>3.5550000000000002</v>
      </c>
      <c r="H229" s="12">
        <v>89.509</v>
      </c>
      <c r="I229" s="72">
        <v>3.782</v>
      </c>
      <c r="J229" s="72">
        <v>44.29</v>
      </c>
      <c r="K229" s="12">
        <v>102.78100000000001</v>
      </c>
      <c r="L229" s="72">
        <v>4.343</v>
      </c>
      <c r="M229" s="72">
        <v>37.658999999999999</v>
      </c>
      <c r="N229" s="12">
        <v>192.291</v>
      </c>
      <c r="O229" s="72">
        <v>8.125</v>
      </c>
      <c r="P229" s="72">
        <v>24.952000000000002</v>
      </c>
      <c r="Q229" s="12">
        <v>26.164999999999999</v>
      </c>
      <c r="R229" s="72">
        <v>1.1060000000000001</v>
      </c>
      <c r="S229" s="72">
        <v>76.03</v>
      </c>
      <c r="T229" s="12">
        <v>218.45500000000001</v>
      </c>
      <c r="U229" s="72">
        <v>9.2309999999999999</v>
      </c>
      <c r="V229" s="72">
        <v>21.443999999999999</v>
      </c>
      <c r="W229" s="12">
        <v>726.52800000000002</v>
      </c>
      <c r="X229" s="72">
        <v>30.7</v>
      </c>
      <c r="Y229" s="72">
        <v>7.3520000000000003</v>
      </c>
      <c r="Z229" s="12">
        <v>944.98299999999995</v>
      </c>
      <c r="AA229" s="72">
        <v>39.930999999999997</v>
      </c>
      <c r="AB229" s="72">
        <v>3.2170000000000001</v>
      </c>
      <c r="AC229" s="12">
        <v>1754.28</v>
      </c>
      <c r="AD229" s="72">
        <v>74.129000000000005</v>
      </c>
      <c r="AE229" s="72">
        <v>0.87</v>
      </c>
      <c r="AF229" s="12">
        <v>0</v>
      </c>
      <c r="AG229" s="72">
        <v>0</v>
      </c>
      <c r="AH229" s="72">
        <v>0</v>
      </c>
      <c r="AI229" s="12">
        <v>147.03700000000001</v>
      </c>
      <c r="AJ229" s="72">
        <v>6.2130000000000001</v>
      </c>
      <c r="AK229" s="72">
        <v>4.7160000000000002</v>
      </c>
      <c r="AL229" s="12">
        <v>147.03700000000001</v>
      </c>
      <c r="AM229" s="72">
        <v>6.2130000000000001</v>
      </c>
      <c r="AN229" s="72">
        <v>4.7160000000000002</v>
      </c>
      <c r="AO229" s="12">
        <v>1901.317</v>
      </c>
      <c r="AP229" s="72">
        <v>80.341999999999999</v>
      </c>
      <c r="AQ229" s="72">
        <v>0.65900000000000003</v>
      </c>
      <c r="AR229" s="12">
        <v>26.324999999999999</v>
      </c>
      <c r="AS229" s="72">
        <v>1.1120000000000001</v>
      </c>
      <c r="AT229" s="72">
        <v>57.164000000000001</v>
      </c>
      <c r="AU229" s="12">
        <v>0</v>
      </c>
      <c r="AV229" s="72">
        <v>0</v>
      </c>
      <c r="AW229" s="72">
        <v>0</v>
      </c>
      <c r="AX229" s="12">
        <v>125.188</v>
      </c>
      <c r="AY229" s="72">
        <v>5.29</v>
      </c>
      <c r="AZ229" s="72">
        <v>18.436</v>
      </c>
      <c r="BA229" s="12">
        <v>125.188</v>
      </c>
      <c r="BB229" s="72">
        <v>5.29</v>
      </c>
      <c r="BC229" s="72">
        <v>18.436</v>
      </c>
      <c r="BD229" s="12">
        <v>12.101000000000001</v>
      </c>
      <c r="BE229" s="72">
        <v>0.51100000000000001</v>
      </c>
      <c r="BF229" s="72">
        <v>108.351</v>
      </c>
      <c r="BG229" s="12">
        <v>137.28899999999999</v>
      </c>
      <c r="BH229" s="72">
        <v>5.8010000000000002</v>
      </c>
      <c r="BI229" s="72">
        <v>18.536000000000001</v>
      </c>
      <c r="BJ229" s="12">
        <v>272.303</v>
      </c>
      <c r="BK229" s="72">
        <v>11.506</v>
      </c>
      <c r="BL229" s="72">
        <v>10.238</v>
      </c>
      <c r="BM229" s="12">
        <v>29.283999999999999</v>
      </c>
      <c r="BN229" s="72">
        <v>1.2370000000000001</v>
      </c>
      <c r="BO229" s="72">
        <v>48.274000000000001</v>
      </c>
      <c r="BP229" s="12">
        <v>301.58600000000001</v>
      </c>
      <c r="BQ229" s="72">
        <v>12.744</v>
      </c>
      <c r="BR229" s="72">
        <v>10.186999999999999</v>
      </c>
      <c r="BS229" s="12">
        <v>465.2</v>
      </c>
      <c r="BT229" s="72">
        <v>19.658000000000001</v>
      </c>
      <c r="BU229" s="72">
        <v>2.6459999999999999</v>
      </c>
      <c r="BV229" s="12">
        <v>2366.5169999999998</v>
      </c>
      <c r="BW229" s="72">
        <v>100</v>
      </c>
      <c r="BX229" s="72">
        <v>8.7999999999999995E-2</v>
      </c>
      <c r="BY229" s="13"/>
      <c r="BZ229" s="13"/>
    </row>
    <row r="230" spans="1:78" ht="12.75" customHeight="1">
      <c r="A230" s="122" t="s">
        <v>44</v>
      </c>
      <c r="B230" s="71" t="s">
        <v>67</v>
      </c>
      <c r="C230" s="71" t="s">
        <v>26</v>
      </c>
      <c r="D230" s="34">
        <v>45627</v>
      </c>
      <c r="E230" s="12">
        <v>807.81299999999999</v>
      </c>
      <c r="F230" s="72">
        <v>34.064</v>
      </c>
      <c r="G230" s="72">
        <v>3.8559999999999999</v>
      </c>
      <c r="H230" s="12">
        <v>177.02500000000001</v>
      </c>
      <c r="I230" s="72">
        <v>7.4649999999999999</v>
      </c>
      <c r="J230" s="72">
        <v>23.01</v>
      </c>
      <c r="K230" s="12">
        <v>114.839</v>
      </c>
      <c r="L230" s="72">
        <v>4.843</v>
      </c>
      <c r="M230" s="72">
        <v>23.352</v>
      </c>
      <c r="N230" s="12">
        <v>291.863</v>
      </c>
      <c r="O230" s="72">
        <v>12.307</v>
      </c>
      <c r="P230" s="72">
        <v>14.602</v>
      </c>
      <c r="Q230" s="12">
        <v>22.431000000000001</v>
      </c>
      <c r="R230" s="72">
        <v>0.94599999999999995</v>
      </c>
      <c r="S230" s="72">
        <v>49.201999999999998</v>
      </c>
      <c r="T230" s="12">
        <v>314.29399999999998</v>
      </c>
      <c r="U230" s="72">
        <v>13.253</v>
      </c>
      <c r="V230" s="72">
        <v>12.227</v>
      </c>
      <c r="W230" s="12">
        <v>675.97500000000002</v>
      </c>
      <c r="X230" s="72">
        <v>28.504999999999999</v>
      </c>
      <c r="Y230" s="72">
        <v>6.9859999999999998</v>
      </c>
      <c r="Z230" s="12">
        <v>990.26900000000001</v>
      </c>
      <c r="AA230" s="72">
        <v>41.758000000000003</v>
      </c>
      <c r="AB230" s="72">
        <v>3.145</v>
      </c>
      <c r="AC230" s="12">
        <v>1798.0820000000001</v>
      </c>
      <c r="AD230" s="72">
        <v>75.822000000000003</v>
      </c>
      <c r="AE230" s="72">
        <v>0.80500000000000005</v>
      </c>
      <c r="AF230" s="12">
        <v>0</v>
      </c>
      <c r="AG230" s="72">
        <v>0</v>
      </c>
      <c r="AH230" s="72">
        <v>0</v>
      </c>
      <c r="AI230" s="12">
        <v>121.21299999999999</v>
      </c>
      <c r="AJ230" s="72">
        <v>5.1109999999999998</v>
      </c>
      <c r="AK230" s="72">
        <v>3.8690000000000002</v>
      </c>
      <c r="AL230" s="12">
        <v>121.21299999999999</v>
      </c>
      <c r="AM230" s="72">
        <v>5.1109999999999998</v>
      </c>
      <c r="AN230" s="72">
        <v>3.8690000000000002</v>
      </c>
      <c r="AO230" s="12">
        <v>1919.2950000000001</v>
      </c>
      <c r="AP230" s="72">
        <v>80.933000000000007</v>
      </c>
      <c r="AQ230" s="72">
        <v>0.71799999999999997</v>
      </c>
      <c r="AR230" s="12">
        <v>7.1420000000000003</v>
      </c>
      <c r="AS230" s="72">
        <v>0.30099999999999999</v>
      </c>
      <c r="AT230" s="72">
        <v>82.983999999999995</v>
      </c>
      <c r="AU230" s="12">
        <v>33.738</v>
      </c>
      <c r="AV230" s="72">
        <v>1.423</v>
      </c>
      <c r="AW230" s="72">
        <v>44.441000000000003</v>
      </c>
      <c r="AX230" s="12">
        <v>99.158000000000001</v>
      </c>
      <c r="AY230" s="72">
        <v>4.181</v>
      </c>
      <c r="AZ230" s="72">
        <v>24.847000000000001</v>
      </c>
      <c r="BA230" s="12">
        <v>132.89599999999999</v>
      </c>
      <c r="BB230" s="72">
        <v>5.6040000000000001</v>
      </c>
      <c r="BC230" s="72">
        <v>21.021000000000001</v>
      </c>
      <c r="BD230" s="12">
        <v>28.565999999999999</v>
      </c>
      <c r="BE230" s="72">
        <v>1.2050000000000001</v>
      </c>
      <c r="BF230" s="72">
        <v>111.587</v>
      </c>
      <c r="BG230" s="12">
        <v>161.46100000000001</v>
      </c>
      <c r="BH230" s="72">
        <v>6.8090000000000002</v>
      </c>
      <c r="BI230" s="72">
        <v>31.634</v>
      </c>
      <c r="BJ230" s="12">
        <v>265.3</v>
      </c>
      <c r="BK230" s="72">
        <v>11.186999999999999</v>
      </c>
      <c r="BL230" s="72">
        <v>18.227</v>
      </c>
      <c r="BM230" s="12">
        <v>18.265000000000001</v>
      </c>
      <c r="BN230" s="72">
        <v>0.77</v>
      </c>
      <c r="BO230" s="72">
        <v>53.972999999999999</v>
      </c>
      <c r="BP230" s="12">
        <v>283.565</v>
      </c>
      <c r="BQ230" s="72">
        <v>11.957000000000001</v>
      </c>
      <c r="BR230" s="72">
        <v>18.350999999999999</v>
      </c>
      <c r="BS230" s="12">
        <v>452.16800000000001</v>
      </c>
      <c r="BT230" s="72">
        <v>19.067</v>
      </c>
      <c r="BU230" s="72">
        <v>2.9220000000000002</v>
      </c>
      <c r="BV230" s="12">
        <v>2371.4630000000002</v>
      </c>
      <c r="BW230" s="72">
        <v>100</v>
      </c>
      <c r="BX230" s="72">
        <v>8.8999999999999996E-2</v>
      </c>
      <c r="BY230" s="13"/>
      <c r="BZ230" s="13"/>
    </row>
    <row r="231" spans="1:78" ht="12.75" customHeight="1">
      <c r="A231" s="122" t="s">
        <v>44</v>
      </c>
      <c r="B231" s="71" t="s">
        <v>67</v>
      </c>
      <c r="C231" s="71" t="s">
        <v>26</v>
      </c>
      <c r="D231" s="34">
        <v>45717</v>
      </c>
      <c r="E231" s="12">
        <v>864.10299999999995</v>
      </c>
      <c r="F231" s="72">
        <v>36.048999999999999</v>
      </c>
      <c r="G231" s="72">
        <v>3.323</v>
      </c>
      <c r="H231" s="12">
        <v>89.352000000000004</v>
      </c>
      <c r="I231" s="72">
        <v>3.7280000000000002</v>
      </c>
      <c r="J231" s="72">
        <v>34.707999999999998</v>
      </c>
      <c r="K231" s="12">
        <v>81.587000000000003</v>
      </c>
      <c r="L231" s="72">
        <v>3.4039999999999999</v>
      </c>
      <c r="M231" s="72">
        <v>36.942999999999998</v>
      </c>
      <c r="N231" s="12">
        <v>170.93799999999999</v>
      </c>
      <c r="O231" s="72">
        <v>7.1310000000000002</v>
      </c>
      <c r="P231" s="72">
        <v>28.861999999999998</v>
      </c>
      <c r="Q231" s="12">
        <v>21.312000000000001</v>
      </c>
      <c r="R231" s="72">
        <v>0.88900000000000001</v>
      </c>
      <c r="S231" s="72">
        <v>58.259</v>
      </c>
      <c r="T231" s="12">
        <v>192.251</v>
      </c>
      <c r="U231" s="72">
        <v>8.02</v>
      </c>
      <c r="V231" s="72">
        <v>25.965</v>
      </c>
      <c r="W231" s="12">
        <v>742.447</v>
      </c>
      <c r="X231" s="72">
        <v>30.974</v>
      </c>
      <c r="Y231" s="72">
        <v>7.3040000000000003</v>
      </c>
      <c r="Z231" s="12">
        <v>934.69799999999998</v>
      </c>
      <c r="AA231" s="72">
        <v>38.994</v>
      </c>
      <c r="AB231" s="72">
        <v>3.0249999999999999</v>
      </c>
      <c r="AC231" s="12">
        <v>1798.8009999999999</v>
      </c>
      <c r="AD231" s="72">
        <v>75.043000000000006</v>
      </c>
      <c r="AE231" s="72">
        <v>0.752</v>
      </c>
      <c r="AF231" s="12">
        <v>20.738</v>
      </c>
      <c r="AG231" s="72">
        <v>0.86499999999999999</v>
      </c>
      <c r="AH231" s="72">
        <v>66.180000000000007</v>
      </c>
      <c r="AI231" s="12">
        <v>142.80099999999999</v>
      </c>
      <c r="AJ231" s="72">
        <v>5.9569999999999999</v>
      </c>
      <c r="AK231" s="72">
        <v>11.278</v>
      </c>
      <c r="AL231" s="12">
        <v>163.53899999999999</v>
      </c>
      <c r="AM231" s="72">
        <v>6.8230000000000004</v>
      </c>
      <c r="AN231" s="72">
        <v>4.194</v>
      </c>
      <c r="AO231" s="12">
        <v>1962.34</v>
      </c>
      <c r="AP231" s="72">
        <v>81.866</v>
      </c>
      <c r="AQ231" s="72">
        <v>0.61499999999999999</v>
      </c>
      <c r="AR231" s="12">
        <v>20.471</v>
      </c>
      <c r="AS231" s="72">
        <v>0.85399999999999998</v>
      </c>
      <c r="AT231" s="72">
        <v>76.632000000000005</v>
      </c>
      <c r="AU231" s="12">
        <v>37.840000000000003</v>
      </c>
      <c r="AV231" s="72">
        <v>1.579</v>
      </c>
      <c r="AW231" s="72">
        <v>48.197000000000003</v>
      </c>
      <c r="AX231" s="12">
        <v>76.448999999999998</v>
      </c>
      <c r="AY231" s="72">
        <v>3.1890000000000001</v>
      </c>
      <c r="AZ231" s="72">
        <v>36.781999999999996</v>
      </c>
      <c r="BA231" s="12">
        <v>114.288</v>
      </c>
      <c r="BB231" s="72">
        <v>4.7679999999999998</v>
      </c>
      <c r="BC231" s="72">
        <v>26.024999999999999</v>
      </c>
      <c r="BD231" s="12">
        <v>15.614000000000001</v>
      </c>
      <c r="BE231" s="72">
        <v>0.65100000000000002</v>
      </c>
      <c r="BF231" s="72">
        <v>67.534000000000006</v>
      </c>
      <c r="BG231" s="12">
        <v>129.90199999999999</v>
      </c>
      <c r="BH231" s="72">
        <v>5.4189999999999996</v>
      </c>
      <c r="BI231" s="72">
        <v>23.257999999999999</v>
      </c>
      <c r="BJ231" s="12">
        <v>226.095</v>
      </c>
      <c r="BK231" s="72">
        <v>9.4320000000000004</v>
      </c>
      <c r="BL231" s="72">
        <v>15.429</v>
      </c>
      <c r="BM231" s="12">
        <v>58.22</v>
      </c>
      <c r="BN231" s="72">
        <v>2.4289999999999998</v>
      </c>
      <c r="BO231" s="72">
        <v>52.786000000000001</v>
      </c>
      <c r="BP231" s="12">
        <v>284.315</v>
      </c>
      <c r="BQ231" s="72">
        <v>11.861000000000001</v>
      </c>
      <c r="BR231" s="72">
        <v>9.9710000000000001</v>
      </c>
      <c r="BS231" s="12">
        <v>434.68900000000002</v>
      </c>
      <c r="BT231" s="72">
        <v>18.134</v>
      </c>
      <c r="BU231" s="72">
        <v>2.8010000000000002</v>
      </c>
      <c r="BV231" s="12">
        <v>2397.029</v>
      </c>
      <c r="BW231" s="72">
        <v>100</v>
      </c>
      <c r="BX231" s="72">
        <v>7.0000000000000007E-2</v>
      </c>
      <c r="BY231" s="13"/>
      <c r="BZ231" s="13"/>
    </row>
    <row r="232" spans="1:78" ht="12.75" customHeight="1">
      <c r="A232" s="122" t="s">
        <v>44</v>
      </c>
      <c r="B232" s="71" t="s">
        <v>67</v>
      </c>
      <c r="C232" s="71" t="s">
        <v>26</v>
      </c>
      <c r="D232" s="34">
        <v>45809</v>
      </c>
      <c r="E232" s="12">
        <v>878.28200000000004</v>
      </c>
      <c r="F232" s="72">
        <v>36.518000000000001</v>
      </c>
      <c r="G232" s="72">
        <v>2.242</v>
      </c>
      <c r="H232" s="12">
        <v>147.35599999999999</v>
      </c>
      <c r="I232" s="72">
        <v>6.1269999999999998</v>
      </c>
      <c r="J232" s="72">
        <v>24.283999999999999</v>
      </c>
      <c r="K232" s="12">
        <v>153.44499999999999</v>
      </c>
      <c r="L232" s="72">
        <v>6.38</v>
      </c>
      <c r="M232" s="72">
        <v>24.812999999999999</v>
      </c>
      <c r="N232" s="12">
        <v>300.80099999999999</v>
      </c>
      <c r="O232" s="72">
        <v>12.507</v>
      </c>
      <c r="P232" s="72">
        <v>16.087</v>
      </c>
      <c r="Q232" s="12">
        <v>24.83</v>
      </c>
      <c r="R232" s="72">
        <v>1.032</v>
      </c>
      <c r="S232" s="72">
        <v>74.191999999999993</v>
      </c>
      <c r="T232" s="12">
        <v>325.63200000000001</v>
      </c>
      <c r="U232" s="72">
        <v>13.54</v>
      </c>
      <c r="V232" s="72">
        <v>16.465</v>
      </c>
      <c r="W232" s="12">
        <v>601.31399999999996</v>
      </c>
      <c r="X232" s="72">
        <v>25.001999999999999</v>
      </c>
      <c r="Y232" s="72">
        <v>8.2080000000000002</v>
      </c>
      <c r="Z232" s="12">
        <v>926.94500000000005</v>
      </c>
      <c r="AA232" s="72">
        <v>38.542000000000002</v>
      </c>
      <c r="AB232" s="72">
        <v>2.1440000000000001</v>
      </c>
      <c r="AC232" s="12">
        <v>1805.2270000000001</v>
      </c>
      <c r="AD232" s="72">
        <v>75.06</v>
      </c>
      <c r="AE232" s="72">
        <v>0.82499999999999996</v>
      </c>
      <c r="AF232" s="12">
        <v>5.9580000000000002</v>
      </c>
      <c r="AG232" s="72">
        <v>0.248</v>
      </c>
      <c r="AH232" s="72">
        <v>109.55200000000001</v>
      </c>
      <c r="AI232" s="12">
        <v>143.05799999999999</v>
      </c>
      <c r="AJ232" s="72">
        <v>5.9480000000000004</v>
      </c>
      <c r="AK232" s="72">
        <v>7.4210000000000003</v>
      </c>
      <c r="AL232" s="12">
        <v>149.01499999999999</v>
      </c>
      <c r="AM232" s="72">
        <v>6.1959999999999997</v>
      </c>
      <c r="AN232" s="72">
        <v>5.3959999999999999</v>
      </c>
      <c r="AO232" s="12">
        <v>1954.2429999999999</v>
      </c>
      <c r="AP232" s="72">
        <v>81.256</v>
      </c>
      <c r="AQ232" s="72">
        <v>0.72099999999999997</v>
      </c>
      <c r="AR232" s="12">
        <v>15.228999999999999</v>
      </c>
      <c r="AS232" s="72">
        <v>0.63300000000000001</v>
      </c>
      <c r="AT232" s="72">
        <v>72.715000000000003</v>
      </c>
      <c r="AU232" s="12">
        <v>12.497</v>
      </c>
      <c r="AV232" s="72">
        <v>0.52</v>
      </c>
      <c r="AW232" s="72">
        <v>71.835999999999999</v>
      </c>
      <c r="AX232" s="12">
        <v>86.721000000000004</v>
      </c>
      <c r="AY232" s="72">
        <v>3.6059999999999999</v>
      </c>
      <c r="AZ232" s="72">
        <v>33.594000000000001</v>
      </c>
      <c r="BA232" s="12">
        <v>99.218000000000004</v>
      </c>
      <c r="BB232" s="72">
        <v>4.125</v>
      </c>
      <c r="BC232" s="72">
        <v>25.847999999999999</v>
      </c>
      <c r="BD232" s="12">
        <v>3.556</v>
      </c>
      <c r="BE232" s="72">
        <v>0.14799999999999999</v>
      </c>
      <c r="BF232" s="72">
        <v>105.59399999999999</v>
      </c>
      <c r="BG232" s="12">
        <v>102.774</v>
      </c>
      <c r="BH232" s="72">
        <v>4.2729999999999997</v>
      </c>
      <c r="BI232" s="72">
        <v>25.853000000000002</v>
      </c>
      <c r="BJ232" s="12">
        <v>327.30500000000001</v>
      </c>
      <c r="BK232" s="72">
        <v>13.609</v>
      </c>
      <c r="BL232" s="72">
        <v>9.4629999999999992</v>
      </c>
      <c r="BM232" s="12">
        <v>5.4880000000000004</v>
      </c>
      <c r="BN232" s="72">
        <v>0.22800000000000001</v>
      </c>
      <c r="BO232" s="72">
        <v>103.795</v>
      </c>
      <c r="BP232" s="12">
        <v>332.79300000000001</v>
      </c>
      <c r="BQ232" s="72">
        <v>13.837</v>
      </c>
      <c r="BR232" s="72">
        <v>9.14</v>
      </c>
      <c r="BS232" s="12">
        <v>450.79599999999999</v>
      </c>
      <c r="BT232" s="72">
        <v>18.744</v>
      </c>
      <c r="BU232" s="72">
        <v>3.0819999999999999</v>
      </c>
      <c r="BV232" s="12">
        <v>2405.0390000000002</v>
      </c>
      <c r="BW232" s="72">
        <v>100</v>
      </c>
      <c r="BX232" s="72">
        <v>0.13500000000000001</v>
      </c>
      <c r="BY232" s="13"/>
      <c r="BZ232" s="13"/>
    </row>
    <row r="233" spans="1:78" ht="12.75" customHeight="1">
      <c r="A233" s="122" t="s">
        <v>44</v>
      </c>
      <c r="B233" s="71" t="s">
        <v>67</v>
      </c>
      <c r="C233" s="71" t="s">
        <v>26</v>
      </c>
      <c r="D233" s="34">
        <v>45901</v>
      </c>
      <c r="E233" s="12">
        <v>857.94399999999996</v>
      </c>
      <c r="F233" s="72">
        <v>35.356999999999999</v>
      </c>
      <c r="G233" s="72">
        <v>2.5510000000000002</v>
      </c>
      <c r="H233" s="12">
        <v>197.15199999999999</v>
      </c>
      <c r="I233" s="72">
        <v>8.125</v>
      </c>
      <c r="J233" s="72">
        <v>22.213999999999999</v>
      </c>
      <c r="K233" s="12">
        <v>128.63800000000001</v>
      </c>
      <c r="L233" s="72">
        <v>5.3010000000000002</v>
      </c>
      <c r="M233" s="72">
        <v>29.643000000000001</v>
      </c>
      <c r="N233" s="12">
        <v>325.79000000000002</v>
      </c>
      <c r="O233" s="72">
        <v>13.426</v>
      </c>
      <c r="P233" s="72">
        <v>16.481000000000002</v>
      </c>
      <c r="Q233" s="12">
        <v>27.786999999999999</v>
      </c>
      <c r="R233" s="72">
        <v>1.145</v>
      </c>
      <c r="S233" s="72">
        <v>60.435000000000002</v>
      </c>
      <c r="T233" s="12">
        <v>353.57799999999997</v>
      </c>
      <c r="U233" s="72">
        <v>14.571999999999999</v>
      </c>
      <c r="V233" s="72">
        <v>16.068000000000001</v>
      </c>
      <c r="W233" s="12">
        <v>590.78300000000002</v>
      </c>
      <c r="X233" s="72">
        <v>24.347000000000001</v>
      </c>
      <c r="Y233" s="72">
        <v>10.374000000000001</v>
      </c>
      <c r="Z233" s="12">
        <v>944.36099999999999</v>
      </c>
      <c r="AA233" s="72">
        <v>38.918999999999997</v>
      </c>
      <c r="AB233" s="72">
        <v>2.3159999999999998</v>
      </c>
      <c r="AC233" s="12">
        <v>1802.3050000000001</v>
      </c>
      <c r="AD233" s="72">
        <v>74.275999999999996</v>
      </c>
      <c r="AE233" s="72">
        <v>0.73899999999999999</v>
      </c>
      <c r="AF233" s="12">
        <v>4.859</v>
      </c>
      <c r="AG233" s="72">
        <v>0.2</v>
      </c>
      <c r="AH233" s="72">
        <v>109.08</v>
      </c>
      <c r="AI233" s="12">
        <v>153.095</v>
      </c>
      <c r="AJ233" s="72">
        <v>6.3090000000000002</v>
      </c>
      <c r="AK233" s="72">
        <v>7.0670000000000002</v>
      </c>
      <c r="AL233" s="12">
        <v>157.95500000000001</v>
      </c>
      <c r="AM233" s="72">
        <v>6.51</v>
      </c>
      <c r="AN233" s="72">
        <v>5.6529999999999996</v>
      </c>
      <c r="AO233" s="12">
        <v>1960.259</v>
      </c>
      <c r="AP233" s="72">
        <v>80.786000000000001</v>
      </c>
      <c r="AQ233" s="72">
        <v>0.73</v>
      </c>
      <c r="AR233" s="12">
        <v>22.558</v>
      </c>
      <c r="AS233" s="72">
        <v>0.93</v>
      </c>
      <c r="AT233" s="72">
        <v>79.054000000000002</v>
      </c>
      <c r="AU233" s="12">
        <v>0</v>
      </c>
      <c r="AV233" s="72">
        <v>0</v>
      </c>
      <c r="AW233" s="72">
        <v>0</v>
      </c>
      <c r="AX233" s="12">
        <v>143.143</v>
      </c>
      <c r="AY233" s="72">
        <v>5.899</v>
      </c>
      <c r="AZ233" s="72">
        <v>33.975999999999999</v>
      </c>
      <c r="BA233" s="12">
        <v>143.143</v>
      </c>
      <c r="BB233" s="72">
        <v>5.899</v>
      </c>
      <c r="BC233" s="72">
        <v>33.975999999999999</v>
      </c>
      <c r="BD233" s="12">
        <v>25.542000000000002</v>
      </c>
      <c r="BE233" s="72">
        <v>1.0529999999999999</v>
      </c>
      <c r="BF233" s="72">
        <v>67.307000000000002</v>
      </c>
      <c r="BG233" s="12">
        <v>168.685</v>
      </c>
      <c r="BH233" s="72">
        <v>6.952</v>
      </c>
      <c r="BI233" s="72">
        <v>27.747</v>
      </c>
      <c r="BJ233" s="12">
        <v>266.50900000000001</v>
      </c>
      <c r="BK233" s="72">
        <v>10.983000000000001</v>
      </c>
      <c r="BL233" s="72">
        <v>17.292000000000002</v>
      </c>
      <c r="BM233" s="12">
        <v>8.4779999999999998</v>
      </c>
      <c r="BN233" s="72">
        <v>0.34899999999999998</v>
      </c>
      <c r="BO233" s="72">
        <v>102.77500000000001</v>
      </c>
      <c r="BP233" s="12">
        <v>274.98700000000002</v>
      </c>
      <c r="BQ233" s="72">
        <v>11.333</v>
      </c>
      <c r="BR233" s="72">
        <v>16.097999999999999</v>
      </c>
      <c r="BS233" s="12">
        <v>466.23099999999999</v>
      </c>
      <c r="BT233" s="72">
        <v>19.213999999999999</v>
      </c>
      <c r="BU233" s="72">
        <v>3.05</v>
      </c>
      <c r="BV233" s="12">
        <v>2426.4899999999998</v>
      </c>
      <c r="BW233" s="72">
        <v>100</v>
      </c>
      <c r="BX233" s="72">
        <v>6.5000000000000002E-2</v>
      </c>
      <c r="BY233" s="13"/>
      <c r="BZ233" s="13"/>
    </row>
    <row r="234" spans="1:78" ht="12.75" customHeight="1">
      <c r="A234" s="122" t="s">
        <v>44</v>
      </c>
      <c r="B234" s="71" t="s">
        <v>67</v>
      </c>
      <c r="C234" s="71" t="s">
        <v>26</v>
      </c>
      <c r="D234" s="34">
        <v>45992</v>
      </c>
      <c r="E234" s="12">
        <v>883.96900000000005</v>
      </c>
      <c r="F234" s="72">
        <v>36.481000000000002</v>
      </c>
      <c r="G234" s="72">
        <v>1.875</v>
      </c>
      <c r="H234" s="12">
        <v>127.821</v>
      </c>
      <c r="I234" s="72">
        <v>5.2750000000000004</v>
      </c>
      <c r="J234" s="72">
        <v>39.591999999999999</v>
      </c>
      <c r="K234" s="12">
        <v>98.536000000000001</v>
      </c>
      <c r="L234" s="72">
        <v>4.0670000000000002</v>
      </c>
      <c r="M234" s="72">
        <v>35.021999999999998</v>
      </c>
      <c r="N234" s="12">
        <v>226.357</v>
      </c>
      <c r="O234" s="72">
        <v>9.3420000000000005</v>
      </c>
      <c r="P234" s="72">
        <v>24.116</v>
      </c>
      <c r="Q234" s="12">
        <v>11.287000000000001</v>
      </c>
      <c r="R234" s="72">
        <v>0.46600000000000003</v>
      </c>
      <c r="S234" s="72">
        <v>103.343</v>
      </c>
      <c r="T234" s="12">
        <v>237.64400000000001</v>
      </c>
      <c r="U234" s="72">
        <v>9.8070000000000004</v>
      </c>
      <c r="V234" s="72">
        <v>23.411000000000001</v>
      </c>
      <c r="W234" s="12">
        <v>711.41700000000003</v>
      </c>
      <c r="X234" s="72">
        <v>29.36</v>
      </c>
      <c r="Y234" s="72">
        <v>8.2379999999999995</v>
      </c>
      <c r="Z234" s="12">
        <v>949.06200000000001</v>
      </c>
      <c r="AA234" s="72">
        <v>39.167000000000002</v>
      </c>
      <c r="AB234" s="72">
        <v>2.036</v>
      </c>
      <c r="AC234" s="12">
        <v>1833.0309999999999</v>
      </c>
      <c r="AD234" s="72">
        <v>75.647999999999996</v>
      </c>
      <c r="AE234" s="72">
        <v>0.71799999999999997</v>
      </c>
      <c r="AF234" s="12">
        <v>0</v>
      </c>
      <c r="AG234" s="72">
        <v>0</v>
      </c>
      <c r="AH234" s="72">
        <v>0</v>
      </c>
      <c r="AI234" s="12">
        <v>137.762</v>
      </c>
      <c r="AJ234" s="72">
        <v>5.6849999999999996</v>
      </c>
      <c r="AK234" s="72">
        <v>5.55</v>
      </c>
      <c r="AL234" s="12">
        <v>137.762</v>
      </c>
      <c r="AM234" s="72">
        <v>5.6849999999999996</v>
      </c>
      <c r="AN234" s="72">
        <v>5.55</v>
      </c>
      <c r="AO234" s="12">
        <v>1970.7929999999999</v>
      </c>
      <c r="AP234" s="72">
        <v>81.334000000000003</v>
      </c>
      <c r="AQ234" s="72">
        <v>0.68500000000000005</v>
      </c>
      <c r="AR234" s="12">
        <v>32.250999999999998</v>
      </c>
      <c r="AS234" s="72">
        <v>1.331</v>
      </c>
      <c r="AT234" s="72">
        <v>104.432</v>
      </c>
      <c r="AU234" s="12">
        <v>37.421999999999997</v>
      </c>
      <c r="AV234" s="72">
        <v>1.544</v>
      </c>
      <c r="AW234" s="72">
        <v>83.138999999999996</v>
      </c>
      <c r="AX234" s="12">
        <v>91.471000000000004</v>
      </c>
      <c r="AY234" s="72">
        <v>3.7749999999999999</v>
      </c>
      <c r="AZ234" s="72">
        <v>48.831000000000003</v>
      </c>
      <c r="BA234" s="12">
        <v>128.89400000000001</v>
      </c>
      <c r="BB234" s="72">
        <v>5.319</v>
      </c>
      <c r="BC234" s="72">
        <v>34.304000000000002</v>
      </c>
      <c r="BD234" s="12">
        <v>12.358000000000001</v>
      </c>
      <c r="BE234" s="72">
        <v>0.51</v>
      </c>
      <c r="BF234" s="72">
        <v>71.742000000000004</v>
      </c>
      <c r="BG234" s="12">
        <v>141.25200000000001</v>
      </c>
      <c r="BH234" s="72">
        <v>5.8289999999999997</v>
      </c>
      <c r="BI234" s="72">
        <v>31.204000000000001</v>
      </c>
      <c r="BJ234" s="12">
        <v>264.80700000000002</v>
      </c>
      <c r="BK234" s="72">
        <v>10.928000000000001</v>
      </c>
      <c r="BL234" s="72">
        <v>16.905000000000001</v>
      </c>
      <c r="BM234" s="12">
        <v>13.996</v>
      </c>
      <c r="BN234" s="72">
        <v>0.57799999999999996</v>
      </c>
      <c r="BO234" s="72">
        <v>68.063000000000002</v>
      </c>
      <c r="BP234" s="12">
        <v>278.803</v>
      </c>
      <c r="BQ234" s="72">
        <v>11.506</v>
      </c>
      <c r="BR234" s="72">
        <v>15.379</v>
      </c>
      <c r="BS234" s="12">
        <v>452.30500000000001</v>
      </c>
      <c r="BT234" s="72">
        <v>18.666</v>
      </c>
      <c r="BU234" s="72">
        <v>3.12</v>
      </c>
      <c r="BV234" s="12">
        <v>2423.098</v>
      </c>
      <c r="BW234" s="72">
        <v>100</v>
      </c>
      <c r="BX234" s="72">
        <v>0.45200000000000001</v>
      </c>
      <c r="BY234" s="13"/>
      <c r="BZ234" s="13"/>
    </row>
    <row r="235" spans="1:78" ht="12.75" customHeight="1">
      <c r="A235" s="122" t="s">
        <v>44</v>
      </c>
      <c r="B235" s="71" t="s">
        <v>67</v>
      </c>
      <c r="C235" s="71" t="s">
        <v>26</v>
      </c>
      <c r="D235" s="34">
        <v>46082</v>
      </c>
      <c r="E235" s="12">
        <v>886.23699999999997</v>
      </c>
      <c r="F235" s="72">
        <v>36.094999999999999</v>
      </c>
      <c r="G235" s="72">
        <v>3.3719999999999999</v>
      </c>
      <c r="H235" s="12">
        <v>161.17400000000001</v>
      </c>
      <c r="I235" s="72">
        <v>6.5640000000000001</v>
      </c>
      <c r="J235" s="72">
        <v>28.516999999999999</v>
      </c>
      <c r="K235" s="12">
        <v>152.44800000000001</v>
      </c>
      <c r="L235" s="72">
        <v>6.2089999999999996</v>
      </c>
      <c r="M235" s="72">
        <v>33.218000000000004</v>
      </c>
      <c r="N235" s="12">
        <v>313.62200000000001</v>
      </c>
      <c r="O235" s="72">
        <v>12.773</v>
      </c>
      <c r="P235" s="72">
        <v>17.059000000000001</v>
      </c>
      <c r="Q235" s="12">
        <v>7.7469999999999999</v>
      </c>
      <c r="R235" s="72">
        <v>0.316</v>
      </c>
      <c r="S235" s="72">
        <v>104.90900000000001</v>
      </c>
      <c r="T235" s="12">
        <v>321.36900000000003</v>
      </c>
      <c r="U235" s="72">
        <v>13.089</v>
      </c>
      <c r="V235" s="72">
        <v>16.349</v>
      </c>
      <c r="W235" s="12">
        <v>637.84</v>
      </c>
      <c r="X235" s="72">
        <v>25.978000000000002</v>
      </c>
      <c r="Y235" s="72">
        <v>9.1620000000000008</v>
      </c>
      <c r="Z235" s="12">
        <v>959.20899999999995</v>
      </c>
      <c r="AA235" s="72">
        <v>39.067</v>
      </c>
      <c r="AB235" s="72">
        <v>2.9990000000000001</v>
      </c>
      <c r="AC235" s="12">
        <v>1845.4459999999999</v>
      </c>
      <c r="AD235" s="72">
        <v>75.161000000000001</v>
      </c>
      <c r="AE235" s="72">
        <v>0.66800000000000004</v>
      </c>
      <c r="AF235" s="12">
        <v>14.281000000000001</v>
      </c>
      <c r="AG235" s="72">
        <v>0.58199999999999996</v>
      </c>
      <c r="AH235" s="72">
        <v>86.100999999999999</v>
      </c>
      <c r="AI235" s="12">
        <v>163.976</v>
      </c>
      <c r="AJ235" s="72">
        <v>6.6779999999999999</v>
      </c>
      <c r="AK235" s="72">
        <v>8.0850000000000009</v>
      </c>
      <c r="AL235" s="12">
        <v>178.25700000000001</v>
      </c>
      <c r="AM235" s="72">
        <v>7.26</v>
      </c>
      <c r="AN235" s="72">
        <v>4.03</v>
      </c>
      <c r="AO235" s="12">
        <v>2023.704</v>
      </c>
      <c r="AP235" s="72">
        <v>82.421000000000006</v>
      </c>
      <c r="AQ235" s="72">
        <v>0.65600000000000003</v>
      </c>
      <c r="AR235" s="12">
        <v>11.792</v>
      </c>
      <c r="AS235" s="72">
        <v>0.48</v>
      </c>
      <c r="AT235" s="72">
        <v>81.009</v>
      </c>
      <c r="AU235" s="12">
        <v>21.277999999999999</v>
      </c>
      <c r="AV235" s="72">
        <v>0.86699999999999999</v>
      </c>
      <c r="AW235" s="72">
        <v>76.05</v>
      </c>
      <c r="AX235" s="12">
        <v>69.995999999999995</v>
      </c>
      <c r="AY235" s="72">
        <v>2.851</v>
      </c>
      <c r="AZ235" s="72">
        <v>47.484000000000002</v>
      </c>
      <c r="BA235" s="12">
        <v>91.274000000000001</v>
      </c>
      <c r="BB235" s="72">
        <v>3.7170000000000001</v>
      </c>
      <c r="BC235" s="72">
        <v>44.113999999999997</v>
      </c>
      <c r="BD235" s="12">
        <v>0</v>
      </c>
      <c r="BE235" s="72">
        <v>0</v>
      </c>
      <c r="BF235" s="72">
        <v>0</v>
      </c>
      <c r="BG235" s="12">
        <v>91.274000000000001</v>
      </c>
      <c r="BH235" s="72">
        <v>3.7170000000000001</v>
      </c>
      <c r="BI235" s="72">
        <v>44.113999999999997</v>
      </c>
      <c r="BJ235" s="12">
        <v>285.71300000000002</v>
      </c>
      <c r="BK235" s="72">
        <v>11.637</v>
      </c>
      <c r="BL235" s="72">
        <v>13.443</v>
      </c>
      <c r="BM235" s="12">
        <v>42.828000000000003</v>
      </c>
      <c r="BN235" s="72">
        <v>1.744</v>
      </c>
      <c r="BO235" s="72">
        <v>68.793000000000006</v>
      </c>
      <c r="BP235" s="12">
        <v>328.54199999999997</v>
      </c>
      <c r="BQ235" s="72">
        <v>13.381</v>
      </c>
      <c r="BR235" s="72">
        <v>12.522</v>
      </c>
      <c r="BS235" s="12">
        <v>431.608</v>
      </c>
      <c r="BT235" s="72">
        <v>17.579000000000001</v>
      </c>
      <c r="BU235" s="72">
        <v>3.052</v>
      </c>
      <c r="BV235" s="12">
        <v>2455.3110000000001</v>
      </c>
      <c r="BW235" s="72">
        <v>100</v>
      </c>
      <c r="BX235" s="72">
        <v>0.05</v>
      </c>
      <c r="BY235" s="13"/>
      <c r="BZ235" s="13"/>
    </row>
    <row r="236" spans="1:78" ht="12.75" customHeight="1">
      <c r="A236" s="122" t="s">
        <v>44</v>
      </c>
      <c r="B236" s="71" t="s">
        <v>67</v>
      </c>
      <c r="C236" s="71" t="s">
        <v>26</v>
      </c>
      <c r="D236" s="34">
        <v>46174</v>
      </c>
      <c r="E236" s="12">
        <v>868.06500000000005</v>
      </c>
      <c r="F236" s="72">
        <v>35.243000000000002</v>
      </c>
      <c r="G236" s="72">
        <v>2.5539999999999998</v>
      </c>
      <c r="H236" s="12">
        <v>165.54900000000001</v>
      </c>
      <c r="I236" s="72">
        <v>6.7210000000000001</v>
      </c>
      <c r="J236" s="72">
        <v>24.481999999999999</v>
      </c>
      <c r="K236" s="12">
        <v>94.239000000000004</v>
      </c>
      <c r="L236" s="72">
        <v>3.8260000000000001</v>
      </c>
      <c r="M236" s="72">
        <v>30.939</v>
      </c>
      <c r="N236" s="12">
        <v>259.78800000000001</v>
      </c>
      <c r="O236" s="72">
        <v>10.547000000000001</v>
      </c>
      <c r="P236" s="72">
        <v>20.652999999999999</v>
      </c>
      <c r="Q236" s="12">
        <v>19.367999999999999</v>
      </c>
      <c r="R236" s="72">
        <v>0.78600000000000003</v>
      </c>
      <c r="S236" s="72">
        <v>73.486999999999995</v>
      </c>
      <c r="T236" s="12">
        <v>279.15600000000001</v>
      </c>
      <c r="U236" s="72">
        <v>11.333</v>
      </c>
      <c r="V236" s="72">
        <v>19.259</v>
      </c>
      <c r="W236" s="12">
        <v>682.03300000000002</v>
      </c>
      <c r="X236" s="72">
        <v>27.69</v>
      </c>
      <c r="Y236" s="72">
        <v>8.4469999999999992</v>
      </c>
      <c r="Z236" s="12">
        <v>961.18899999999996</v>
      </c>
      <c r="AA236" s="72">
        <v>39.023000000000003</v>
      </c>
      <c r="AB236" s="72">
        <v>1.998</v>
      </c>
      <c r="AC236" s="12">
        <v>1829.2539999999999</v>
      </c>
      <c r="AD236" s="72">
        <v>74.266000000000005</v>
      </c>
      <c r="AE236" s="72">
        <v>0.77800000000000002</v>
      </c>
      <c r="AF236" s="12">
        <v>35.374000000000002</v>
      </c>
      <c r="AG236" s="72">
        <v>1.4359999999999999</v>
      </c>
      <c r="AH236" s="72">
        <v>54.279000000000003</v>
      </c>
      <c r="AI236" s="12">
        <v>135.703</v>
      </c>
      <c r="AJ236" s="72">
        <v>5.5090000000000003</v>
      </c>
      <c r="AK236" s="72">
        <v>13.590999999999999</v>
      </c>
      <c r="AL236" s="12">
        <v>171.077</v>
      </c>
      <c r="AM236" s="72">
        <v>6.9459999999999997</v>
      </c>
      <c r="AN236" s="72">
        <v>3.8919999999999999</v>
      </c>
      <c r="AO236" s="12">
        <v>2000.3320000000001</v>
      </c>
      <c r="AP236" s="72">
        <v>81.210999999999999</v>
      </c>
      <c r="AQ236" s="72">
        <v>0.64900000000000002</v>
      </c>
      <c r="AR236" s="12">
        <v>42.215000000000003</v>
      </c>
      <c r="AS236" s="72">
        <v>1.714</v>
      </c>
      <c r="AT236" s="72">
        <v>63.033000000000001</v>
      </c>
      <c r="AU236" s="12">
        <v>32.609000000000002</v>
      </c>
      <c r="AV236" s="72">
        <v>1.3240000000000001</v>
      </c>
      <c r="AW236" s="72">
        <v>65.369</v>
      </c>
      <c r="AX236" s="12">
        <v>105.824</v>
      </c>
      <c r="AY236" s="72">
        <v>4.2960000000000003</v>
      </c>
      <c r="AZ236" s="72">
        <v>24.102</v>
      </c>
      <c r="BA236" s="12">
        <v>138.43299999999999</v>
      </c>
      <c r="BB236" s="72">
        <v>5.62</v>
      </c>
      <c r="BC236" s="72">
        <v>21.363</v>
      </c>
      <c r="BD236" s="12">
        <v>31.739000000000001</v>
      </c>
      <c r="BE236" s="72">
        <v>1.2889999999999999</v>
      </c>
      <c r="BF236" s="72">
        <v>69.515000000000001</v>
      </c>
      <c r="BG236" s="12">
        <v>170.17099999999999</v>
      </c>
      <c r="BH236" s="72">
        <v>6.9089999999999998</v>
      </c>
      <c r="BI236" s="72">
        <v>18.439</v>
      </c>
      <c r="BJ236" s="12">
        <v>247.15899999999999</v>
      </c>
      <c r="BK236" s="72">
        <v>10.034000000000001</v>
      </c>
      <c r="BL236" s="72">
        <v>16.53</v>
      </c>
      <c r="BM236" s="12">
        <v>3.2389999999999999</v>
      </c>
      <c r="BN236" s="72">
        <v>0.13200000000000001</v>
      </c>
      <c r="BO236" s="72">
        <v>110.333</v>
      </c>
      <c r="BP236" s="12">
        <v>250.398</v>
      </c>
      <c r="BQ236" s="72">
        <v>10.166</v>
      </c>
      <c r="BR236" s="72">
        <v>16.154</v>
      </c>
      <c r="BS236" s="12">
        <v>462.78399999999999</v>
      </c>
      <c r="BT236" s="72">
        <v>18.789000000000001</v>
      </c>
      <c r="BU236" s="72">
        <v>2.7570000000000001</v>
      </c>
      <c r="BV236" s="12">
        <v>2463.1149999999998</v>
      </c>
      <c r="BW236" s="72">
        <v>100</v>
      </c>
      <c r="BX236" s="72">
        <v>6.7000000000000004E-2</v>
      </c>
      <c r="BY236" s="13"/>
      <c r="BZ236" s="13"/>
    </row>
    <row r="237" spans="1:78" ht="12.75" customHeight="1">
      <c r="A237" s="122" t="s">
        <v>44</v>
      </c>
      <c r="B237" s="71" t="s">
        <v>67</v>
      </c>
      <c r="C237" s="71" t="s">
        <v>24</v>
      </c>
      <c r="D237" s="34">
        <v>41883</v>
      </c>
      <c r="E237" s="12">
        <v>489.26600000000002</v>
      </c>
      <c r="F237" s="72">
        <v>43.548999999999999</v>
      </c>
      <c r="G237" s="72">
        <v>1.379</v>
      </c>
      <c r="H237" s="12">
        <v>31.872</v>
      </c>
      <c r="I237" s="72">
        <v>2.8370000000000002</v>
      </c>
      <c r="J237" s="72">
        <v>59.216000000000001</v>
      </c>
      <c r="K237" s="12">
        <v>41.796999999999997</v>
      </c>
      <c r="L237" s="72">
        <v>3.72</v>
      </c>
      <c r="M237" s="72">
        <v>69.168999999999997</v>
      </c>
      <c r="N237" s="12">
        <v>73.668999999999997</v>
      </c>
      <c r="O237" s="72">
        <v>6.5570000000000004</v>
      </c>
      <c r="P237" s="72">
        <v>53.363</v>
      </c>
      <c r="Q237" s="12">
        <v>0</v>
      </c>
      <c r="R237" s="72">
        <v>0</v>
      </c>
      <c r="S237" s="72">
        <v>0</v>
      </c>
      <c r="T237" s="12">
        <v>73.668999999999997</v>
      </c>
      <c r="U237" s="72">
        <v>6.5570000000000004</v>
      </c>
      <c r="V237" s="72">
        <v>53.363</v>
      </c>
      <c r="W237" s="12">
        <v>195.584</v>
      </c>
      <c r="X237" s="72">
        <v>17.408999999999999</v>
      </c>
      <c r="Y237" s="72">
        <v>19.39</v>
      </c>
      <c r="Z237" s="12">
        <v>269.25299999999999</v>
      </c>
      <c r="AA237" s="72">
        <v>23.966000000000001</v>
      </c>
      <c r="AB237" s="72">
        <v>2.6880000000000002</v>
      </c>
      <c r="AC237" s="12">
        <v>758.52</v>
      </c>
      <c r="AD237" s="72">
        <v>67.515000000000001</v>
      </c>
      <c r="AE237" s="72">
        <v>1.2909999999999999</v>
      </c>
      <c r="AF237" s="12">
        <v>0</v>
      </c>
      <c r="AG237" s="72">
        <v>0</v>
      </c>
      <c r="AH237" s="72">
        <v>0</v>
      </c>
      <c r="AI237" s="12">
        <v>112.777</v>
      </c>
      <c r="AJ237" s="72">
        <v>10.038</v>
      </c>
      <c r="AK237" s="72">
        <v>4.0570000000000004</v>
      </c>
      <c r="AL237" s="12">
        <v>112.777</v>
      </c>
      <c r="AM237" s="72">
        <v>10.038</v>
      </c>
      <c r="AN237" s="72">
        <v>4.0570000000000004</v>
      </c>
      <c r="AO237" s="12">
        <v>871.29600000000005</v>
      </c>
      <c r="AP237" s="72">
        <v>77.552999999999997</v>
      </c>
      <c r="AQ237" s="72">
        <v>1.145</v>
      </c>
      <c r="AR237" s="12">
        <v>0</v>
      </c>
      <c r="AS237" s="72">
        <v>0</v>
      </c>
      <c r="AT237" s="72">
        <v>0</v>
      </c>
      <c r="AU237" s="12">
        <v>0</v>
      </c>
      <c r="AV237" s="72">
        <v>0</v>
      </c>
      <c r="AW237" s="72">
        <v>0</v>
      </c>
      <c r="AX237" s="12">
        <v>77.271000000000001</v>
      </c>
      <c r="AY237" s="72">
        <v>6.8780000000000001</v>
      </c>
      <c r="AZ237" s="72">
        <v>57.598999999999997</v>
      </c>
      <c r="BA237" s="12">
        <v>77.271000000000001</v>
      </c>
      <c r="BB237" s="72">
        <v>6.8780000000000001</v>
      </c>
      <c r="BC237" s="72">
        <v>57.598999999999997</v>
      </c>
      <c r="BD237" s="12">
        <v>57.030999999999999</v>
      </c>
      <c r="BE237" s="72">
        <v>5.0759999999999996</v>
      </c>
      <c r="BF237" s="72">
        <v>105.58799999999999</v>
      </c>
      <c r="BG237" s="12">
        <v>134.30199999999999</v>
      </c>
      <c r="BH237" s="72">
        <v>11.954000000000001</v>
      </c>
      <c r="BI237" s="72">
        <v>37.597999999999999</v>
      </c>
      <c r="BJ237" s="12">
        <v>103.155</v>
      </c>
      <c r="BK237" s="72">
        <v>9.1820000000000004</v>
      </c>
      <c r="BL237" s="72">
        <v>48.877000000000002</v>
      </c>
      <c r="BM237" s="12">
        <v>14.728</v>
      </c>
      <c r="BN237" s="72">
        <v>1.3109999999999999</v>
      </c>
      <c r="BO237" s="72">
        <v>108.877</v>
      </c>
      <c r="BP237" s="12">
        <v>117.883</v>
      </c>
      <c r="BQ237" s="72">
        <v>10.493</v>
      </c>
      <c r="BR237" s="72">
        <v>42.624000000000002</v>
      </c>
      <c r="BS237" s="12">
        <v>252.185</v>
      </c>
      <c r="BT237" s="72">
        <v>22.446999999999999</v>
      </c>
      <c r="BU237" s="72">
        <v>4.0579999999999998</v>
      </c>
      <c r="BV237" s="12">
        <v>1123.482</v>
      </c>
      <c r="BW237" s="72">
        <v>100</v>
      </c>
      <c r="BX237" s="72">
        <v>0.38800000000000001</v>
      </c>
      <c r="BY237" s="13"/>
      <c r="BZ237" s="13"/>
    </row>
    <row r="238" spans="1:78" ht="12.75" customHeight="1">
      <c r="A238" s="122" t="s">
        <v>44</v>
      </c>
      <c r="B238" s="71" t="s">
        <v>67</v>
      </c>
      <c r="C238" s="71" t="s">
        <v>24</v>
      </c>
      <c r="D238" s="34">
        <v>41974</v>
      </c>
      <c r="E238" s="12">
        <v>519.02</v>
      </c>
      <c r="F238" s="72">
        <v>46.09</v>
      </c>
      <c r="G238" s="72">
        <v>1.607</v>
      </c>
      <c r="H238" s="12">
        <v>80.528000000000006</v>
      </c>
      <c r="I238" s="72">
        <v>7.1509999999999998</v>
      </c>
      <c r="J238" s="72">
        <v>32.881</v>
      </c>
      <c r="K238" s="12">
        <v>59.322000000000003</v>
      </c>
      <c r="L238" s="72">
        <v>5.2679999999999998</v>
      </c>
      <c r="M238" s="72">
        <v>47.771000000000001</v>
      </c>
      <c r="N238" s="12">
        <v>139.84899999999999</v>
      </c>
      <c r="O238" s="72">
        <v>12.419</v>
      </c>
      <c r="P238" s="72">
        <v>20.34</v>
      </c>
      <c r="Q238" s="12">
        <v>0</v>
      </c>
      <c r="R238" s="72">
        <v>0</v>
      </c>
      <c r="S238" s="72">
        <v>0</v>
      </c>
      <c r="T238" s="12">
        <v>139.84899999999999</v>
      </c>
      <c r="U238" s="72">
        <v>12.419</v>
      </c>
      <c r="V238" s="72">
        <v>20.34</v>
      </c>
      <c r="W238" s="12">
        <v>133.584</v>
      </c>
      <c r="X238" s="72">
        <v>11.863</v>
      </c>
      <c r="Y238" s="72">
        <v>22.099</v>
      </c>
      <c r="Z238" s="12">
        <v>273.43299999999999</v>
      </c>
      <c r="AA238" s="72">
        <v>24.280999999999999</v>
      </c>
      <c r="AB238" s="72">
        <v>2.7509999999999999</v>
      </c>
      <c r="AC238" s="12">
        <v>792.45299999999997</v>
      </c>
      <c r="AD238" s="72">
        <v>70.372</v>
      </c>
      <c r="AE238" s="72">
        <v>1.0900000000000001</v>
      </c>
      <c r="AF238" s="12">
        <v>1.4770000000000001</v>
      </c>
      <c r="AG238" s="72">
        <v>0.13100000000000001</v>
      </c>
      <c r="AH238" s="72">
        <v>123.995</v>
      </c>
      <c r="AI238" s="12">
        <v>104.642</v>
      </c>
      <c r="AJ238" s="72">
        <v>9.2919999999999998</v>
      </c>
      <c r="AK238" s="72">
        <v>4.79</v>
      </c>
      <c r="AL238" s="12">
        <v>106.119</v>
      </c>
      <c r="AM238" s="72">
        <v>9.4239999999999995</v>
      </c>
      <c r="AN238" s="72">
        <v>4.8570000000000002</v>
      </c>
      <c r="AO238" s="12">
        <v>898.57299999999998</v>
      </c>
      <c r="AP238" s="72">
        <v>79.795000000000002</v>
      </c>
      <c r="AQ238" s="72">
        <v>1.036</v>
      </c>
      <c r="AR238" s="12">
        <v>25.606999999999999</v>
      </c>
      <c r="AS238" s="72">
        <v>2.274</v>
      </c>
      <c r="AT238" s="72">
        <v>89.019000000000005</v>
      </c>
      <c r="AU238" s="12">
        <v>3.3149999999999999</v>
      </c>
      <c r="AV238" s="72">
        <v>0.29399999999999998</v>
      </c>
      <c r="AW238" s="72">
        <v>108.782</v>
      </c>
      <c r="AX238" s="12">
        <v>48.381</v>
      </c>
      <c r="AY238" s="72">
        <v>4.2960000000000003</v>
      </c>
      <c r="AZ238" s="72">
        <v>46.621000000000002</v>
      </c>
      <c r="BA238" s="12">
        <v>51.695999999999998</v>
      </c>
      <c r="BB238" s="72">
        <v>4.5910000000000002</v>
      </c>
      <c r="BC238" s="72">
        <v>43.356000000000002</v>
      </c>
      <c r="BD238" s="12">
        <v>20.85</v>
      </c>
      <c r="BE238" s="72">
        <v>1.8520000000000001</v>
      </c>
      <c r="BF238" s="72">
        <v>74.941999999999993</v>
      </c>
      <c r="BG238" s="12">
        <v>72.546000000000006</v>
      </c>
      <c r="BH238" s="72">
        <v>6.4420000000000002</v>
      </c>
      <c r="BI238" s="72">
        <v>35.792999999999999</v>
      </c>
      <c r="BJ238" s="12">
        <v>129.374</v>
      </c>
      <c r="BK238" s="72">
        <v>11.489000000000001</v>
      </c>
      <c r="BL238" s="72">
        <v>23.937999999999999</v>
      </c>
      <c r="BM238" s="12">
        <v>0</v>
      </c>
      <c r="BN238" s="72">
        <v>0</v>
      </c>
      <c r="BO238" s="72">
        <v>0</v>
      </c>
      <c r="BP238" s="12">
        <v>129.374</v>
      </c>
      <c r="BQ238" s="72">
        <v>11.489000000000001</v>
      </c>
      <c r="BR238" s="72">
        <v>23.937999999999999</v>
      </c>
      <c r="BS238" s="12">
        <v>227.52699999999999</v>
      </c>
      <c r="BT238" s="72">
        <v>20.204999999999998</v>
      </c>
      <c r="BU238" s="72">
        <v>3.3969999999999998</v>
      </c>
      <c r="BV238" s="12">
        <v>1126.0989999999999</v>
      </c>
      <c r="BW238" s="72">
        <v>100</v>
      </c>
      <c r="BX238" s="72">
        <v>0.38900000000000001</v>
      </c>
      <c r="BY238" s="13"/>
      <c r="BZ238" s="13"/>
    </row>
    <row r="239" spans="1:78" ht="12.75" customHeight="1">
      <c r="A239" s="122" t="s">
        <v>44</v>
      </c>
      <c r="B239" s="71" t="s">
        <v>67</v>
      </c>
      <c r="C239" s="71" t="s">
        <v>24</v>
      </c>
      <c r="D239" s="34">
        <v>42064</v>
      </c>
      <c r="E239" s="12">
        <v>504.21300000000002</v>
      </c>
      <c r="F239" s="72">
        <v>44.418999999999997</v>
      </c>
      <c r="G239" s="72">
        <v>1.6479999999999999</v>
      </c>
      <c r="H239" s="12">
        <v>13.972</v>
      </c>
      <c r="I239" s="72">
        <v>1.2310000000000001</v>
      </c>
      <c r="J239" s="72">
        <v>124.233</v>
      </c>
      <c r="K239" s="12">
        <v>3.8759999999999999</v>
      </c>
      <c r="L239" s="72">
        <v>0.34100000000000003</v>
      </c>
      <c r="M239" s="72">
        <v>111.244</v>
      </c>
      <c r="N239" s="12">
        <v>17.847999999999999</v>
      </c>
      <c r="O239" s="72">
        <v>1.5720000000000001</v>
      </c>
      <c r="P239" s="72">
        <v>85.777000000000001</v>
      </c>
      <c r="Q239" s="12">
        <v>7.47</v>
      </c>
      <c r="R239" s="72">
        <v>0.65800000000000003</v>
      </c>
      <c r="S239" s="72">
        <v>118.62</v>
      </c>
      <c r="T239" s="12">
        <v>25.318000000000001</v>
      </c>
      <c r="U239" s="72">
        <v>2.23</v>
      </c>
      <c r="V239" s="72">
        <v>72.881</v>
      </c>
      <c r="W239" s="12">
        <v>259.69600000000003</v>
      </c>
      <c r="X239" s="72">
        <v>22.878</v>
      </c>
      <c r="Y239" s="72">
        <v>7.8460000000000001</v>
      </c>
      <c r="Z239" s="12">
        <v>285.01400000000001</v>
      </c>
      <c r="AA239" s="72">
        <v>25.109000000000002</v>
      </c>
      <c r="AB239" s="72">
        <v>3.17</v>
      </c>
      <c r="AC239" s="12">
        <v>789.22699999999998</v>
      </c>
      <c r="AD239" s="72">
        <v>69.528000000000006</v>
      </c>
      <c r="AE239" s="72">
        <v>1.155</v>
      </c>
      <c r="AF239" s="12">
        <v>0</v>
      </c>
      <c r="AG239" s="72">
        <v>0</v>
      </c>
      <c r="AH239" s="72">
        <v>0</v>
      </c>
      <c r="AI239" s="12">
        <v>131.66399999999999</v>
      </c>
      <c r="AJ239" s="72">
        <v>11.599</v>
      </c>
      <c r="AK239" s="72">
        <v>3.9119999999999999</v>
      </c>
      <c r="AL239" s="12">
        <v>131.66399999999999</v>
      </c>
      <c r="AM239" s="72">
        <v>11.599</v>
      </c>
      <c r="AN239" s="72">
        <v>3.9119999999999999</v>
      </c>
      <c r="AO239" s="12">
        <v>920.89099999999996</v>
      </c>
      <c r="AP239" s="72">
        <v>81.126999999999995</v>
      </c>
      <c r="AQ239" s="72">
        <v>0.76400000000000001</v>
      </c>
      <c r="AR239" s="12">
        <v>0</v>
      </c>
      <c r="AS239" s="72">
        <v>0</v>
      </c>
      <c r="AT239" s="72">
        <v>0</v>
      </c>
      <c r="AU239" s="12">
        <v>40.616999999999997</v>
      </c>
      <c r="AV239" s="72">
        <v>3.5779999999999998</v>
      </c>
      <c r="AW239" s="72">
        <v>81.400999999999996</v>
      </c>
      <c r="AX239" s="12">
        <v>78.569000000000003</v>
      </c>
      <c r="AY239" s="72">
        <v>6.9219999999999997</v>
      </c>
      <c r="AZ239" s="72">
        <v>58.070999999999998</v>
      </c>
      <c r="BA239" s="12">
        <v>119.18600000000001</v>
      </c>
      <c r="BB239" s="72">
        <v>10.5</v>
      </c>
      <c r="BC239" s="72">
        <v>32.536000000000001</v>
      </c>
      <c r="BD239" s="12">
        <v>34.792000000000002</v>
      </c>
      <c r="BE239" s="72">
        <v>3.0649999999999999</v>
      </c>
      <c r="BF239" s="72">
        <v>79.117000000000004</v>
      </c>
      <c r="BG239" s="12">
        <v>153.97800000000001</v>
      </c>
      <c r="BH239" s="72">
        <v>13.565</v>
      </c>
      <c r="BI239" s="72">
        <v>20.454000000000001</v>
      </c>
      <c r="BJ239" s="12">
        <v>60.255000000000003</v>
      </c>
      <c r="BK239" s="72">
        <v>5.3079999999999998</v>
      </c>
      <c r="BL239" s="72">
        <v>49.987000000000002</v>
      </c>
      <c r="BM239" s="12">
        <v>0</v>
      </c>
      <c r="BN239" s="72">
        <v>0</v>
      </c>
      <c r="BO239" s="72">
        <v>0</v>
      </c>
      <c r="BP239" s="12">
        <v>60.255000000000003</v>
      </c>
      <c r="BQ239" s="72">
        <v>5.3079999999999998</v>
      </c>
      <c r="BR239" s="72">
        <v>49.987000000000002</v>
      </c>
      <c r="BS239" s="12">
        <v>214.233</v>
      </c>
      <c r="BT239" s="72">
        <v>18.873000000000001</v>
      </c>
      <c r="BU239" s="72">
        <v>3.0720000000000001</v>
      </c>
      <c r="BV239" s="12">
        <v>1135.124</v>
      </c>
      <c r="BW239" s="72">
        <v>100</v>
      </c>
      <c r="BX239" s="72">
        <v>0.28799999999999998</v>
      </c>
      <c r="BY239" s="13"/>
      <c r="BZ239" s="13"/>
    </row>
    <row r="240" spans="1:78" ht="12.75" customHeight="1">
      <c r="A240" s="122" t="s">
        <v>44</v>
      </c>
      <c r="B240" s="71" t="s">
        <v>67</v>
      </c>
      <c r="C240" s="71" t="s">
        <v>24</v>
      </c>
      <c r="D240" s="34">
        <v>42156</v>
      </c>
      <c r="E240" s="12">
        <v>476.61500000000001</v>
      </c>
      <c r="F240" s="72">
        <v>42.265999999999998</v>
      </c>
      <c r="G240" s="72">
        <v>2.2080000000000002</v>
      </c>
      <c r="H240" s="12">
        <v>58.249000000000002</v>
      </c>
      <c r="I240" s="72">
        <v>5.165</v>
      </c>
      <c r="J240" s="72">
        <v>47.697000000000003</v>
      </c>
      <c r="K240" s="12">
        <v>53.731999999999999</v>
      </c>
      <c r="L240" s="72">
        <v>4.7649999999999997</v>
      </c>
      <c r="M240" s="72">
        <v>46.655999999999999</v>
      </c>
      <c r="N240" s="12">
        <v>111.98099999999999</v>
      </c>
      <c r="O240" s="72">
        <v>9.93</v>
      </c>
      <c r="P240" s="72">
        <v>29.35</v>
      </c>
      <c r="Q240" s="12">
        <v>0</v>
      </c>
      <c r="R240" s="72">
        <v>0</v>
      </c>
      <c r="S240" s="72">
        <v>0</v>
      </c>
      <c r="T240" s="12">
        <v>111.98099999999999</v>
      </c>
      <c r="U240" s="72">
        <v>9.93</v>
      </c>
      <c r="V240" s="72">
        <v>29.35</v>
      </c>
      <c r="W240" s="12">
        <v>197.155</v>
      </c>
      <c r="X240" s="72">
        <v>17.484000000000002</v>
      </c>
      <c r="Y240" s="72">
        <v>18.161999999999999</v>
      </c>
      <c r="Z240" s="12">
        <v>309.13600000000002</v>
      </c>
      <c r="AA240" s="72">
        <v>27.414000000000001</v>
      </c>
      <c r="AB240" s="72">
        <v>2.62</v>
      </c>
      <c r="AC240" s="12">
        <v>785.75099999999998</v>
      </c>
      <c r="AD240" s="72">
        <v>69.680000000000007</v>
      </c>
      <c r="AE240" s="72">
        <v>1.2290000000000001</v>
      </c>
      <c r="AF240" s="12">
        <v>6.6710000000000003</v>
      </c>
      <c r="AG240" s="72">
        <v>0.59199999999999997</v>
      </c>
      <c r="AH240" s="72">
        <v>113.965</v>
      </c>
      <c r="AI240" s="12">
        <v>106.053</v>
      </c>
      <c r="AJ240" s="72">
        <v>9.4049999999999994</v>
      </c>
      <c r="AK240" s="72">
        <v>8.7110000000000003</v>
      </c>
      <c r="AL240" s="12">
        <v>112.72499999999999</v>
      </c>
      <c r="AM240" s="72">
        <v>9.9960000000000004</v>
      </c>
      <c r="AN240" s="72">
        <v>4.8040000000000003</v>
      </c>
      <c r="AO240" s="12">
        <v>898.476</v>
      </c>
      <c r="AP240" s="72">
        <v>79.676000000000002</v>
      </c>
      <c r="AQ240" s="72">
        <v>1.0640000000000001</v>
      </c>
      <c r="AR240" s="12">
        <v>0</v>
      </c>
      <c r="AS240" s="72">
        <v>0</v>
      </c>
      <c r="AT240" s="72">
        <v>0</v>
      </c>
      <c r="AU240" s="12">
        <v>0</v>
      </c>
      <c r="AV240" s="72">
        <v>0</v>
      </c>
      <c r="AW240" s="72">
        <v>0</v>
      </c>
      <c r="AX240" s="12">
        <v>79.835999999999999</v>
      </c>
      <c r="AY240" s="72">
        <v>7.08</v>
      </c>
      <c r="AZ240" s="72">
        <v>38.744999999999997</v>
      </c>
      <c r="BA240" s="12">
        <v>79.835999999999999</v>
      </c>
      <c r="BB240" s="72">
        <v>7.08</v>
      </c>
      <c r="BC240" s="72">
        <v>38.744999999999997</v>
      </c>
      <c r="BD240" s="12">
        <v>37.750999999999998</v>
      </c>
      <c r="BE240" s="72">
        <v>3.3479999999999999</v>
      </c>
      <c r="BF240" s="72">
        <v>46.51</v>
      </c>
      <c r="BG240" s="12">
        <v>117.587</v>
      </c>
      <c r="BH240" s="72">
        <v>10.427</v>
      </c>
      <c r="BI240" s="72">
        <v>34.994</v>
      </c>
      <c r="BJ240" s="12">
        <v>111.6</v>
      </c>
      <c r="BK240" s="72">
        <v>9.8970000000000002</v>
      </c>
      <c r="BL240" s="72">
        <v>35.503999999999998</v>
      </c>
      <c r="BM240" s="12">
        <v>0</v>
      </c>
      <c r="BN240" s="72">
        <v>0</v>
      </c>
      <c r="BO240" s="72">
        <v>0</v>
      </c>
      <c r="BP240" s="12">
        <v>111.6</v>
      </c>
      <c r="BQ240" s="72">
        <v>9.8970000000000002</v>
      </c>
      <c r="BR240" s="72">
        <v>35.503999999999998</v>
      </c>
      <c r="BS240" s="12">
        <v>229.18600000000001</v>
      </c>
      <c r="BT240" s="72">
        <v>20.324000000000002</v>
      </c>
      <c r="BU240" s="72">
        <v>3.669</v>
      </c>
      <c r="BV240" s="12">
        <v>1127.663</v>
      </c>
      <c r="BW240" s="72">
        <v>100</v>
      </c>
      <c r="BX240" s="72">
        <v>0.439</v>
      </c>
      <c r="BY240" s="13"/>
      <c r="BZ240" s="13"/>
    </row>
    <row r="241" spans="1:78" ht="12.75" customHeight="1">
      <c r="A241" s="122" t="s">
        <v>44</v>
      </c>
      <c r="B241" s="71" t="s">
        <v>67</v>
      </c>
      <c r="C241" s="71" t="s">
        <v>24</v>
      </c>
      <c r="D241" s="34">
        <v>42614</v>
      </c>
      <c r="E241" s="12">
        <v>454.93099999999998</v>
      </c>
      <c r="F241" s="72">
        <v>40.423000000000002</v>
      </c>
      <c r="G241" s="72">
        <v>2.1389999999999998</v>
      </c>
      <c r="H241" s="12">
        <v>82.762</v>
      </c>
      <c r="I241" s="72">
        <v>7.3540000000000001</v>
      </c>
      <c r="J241" s="72">
        <v>32.552999999999997</v>
      </c>
      <c r="K241" s="12">
        <v>36.783000000000001</v>
      </c>
      <c r="L241" s="72">
        <v>3.2679999999999998</v>
      </c>
      <c r="M241" s="72">
        <v>62.572000000000003</v>
      </c>
      <c r="N241" s="12">
        <v>119.545</v>
      </c>
      <c r="O241" s="72">
        <v>10.622</v>
      </c>
      <c r="P241" s="72">
        <v>32.215000000000003</v>
      </c>
      <c r="Q241" s="12">
        <v>2.7810000000000001</v>
      </c>
      <c r="R241" s="72">
        <v>0.247</v>
      </c>
      <c r="S241" s="72">
        <v>104.64400000000001</v>
      </c>
      <c r="T241" s="12">
        <v>122.32599999999999</v>
      </c>
      <c r="U241" s="72">
        <v>10.869</v>
      </c>
      <c r="V241" s="72">
        <v>31.905999999999999</v>
      </c>
      <c r="W241" s="12">
        <v>201.589</v>
      </c>
      <c r="X241" s="72">
        <v>17.911999999999999</v>
      </c>
      <c r="Y241" s="72">
        <v>20.622</v>
      </c>
      <c r="Z241" s="12">
        <v>323.91500000000002</v>
      </c>
      <c r="AA241" s="72">
        <v>28.782</v>
      </c>
      <c r="AB241" s="72">
        <v>1.9450000000000001</v>
      </c>
      <c r="AC241" s="12">
        <v>778.846</v>
      </c>
      <c r="AD241" s="72">
        <v>69.204999999999998</v>
      </c>
      <c r="AE241" s="72">
        <v>1.42</v>
      </c>
      <c r="AF241" s="12">
        <v>7.5970000000000004</v>
      </c>
      <c r="AG241" s="72">
        <v>0.67500000000000004</v>
      </c>
      <c r="AH241" s="72">
        <v>116.35599999999999</v>
      </c>
      <c r="AI241" s="12">
        <v>97.664000000000001</v>
      </c>
      <c r="AJ241" s="72">
        <v>8.6780000000000008</v>
      </c>
      <c r="AK241" s="72">
        <v>11.542</v>
      </c>
      <c r="AL241" s="12">
        <v>105.261</v>
      </c>
      <c r="AM241" s="72">
        <v>9.3529999999999998</v>
      </c>
      <c r="AN241" s="72">
        <v>4.5599999999999996</v>
      </c>
      <c r="AO241" s="12">
        <v>884.10699999999997</v>
      </c>
      <c r="AP241" s="72">
        <v>78.558000000000007</v>
      </c>
      <c r="AQ241" s="72">
        <v>1.2509999999999999</v>
      </c>
      <c r="AR241" s="12">
        <v>15.233000000000001</v>
      </c>
      <c r="AS241" s="72">
        <v>1.3540000000000001</v>
      </c>
      <c r="AT241" s="72">
        <v>105.081</v>
      </c>
      <c r="AU241" s="12">
        <v>0</v>
      </c>
      <c r="AV241" s="72">
        <v>0</v>
      </c>
      <c r="AW241" s="72">
        <v>0</v>
      </c>
      <c r="AX241" s="12">
        <v>77.596999999999994</v>
      </c>
      <c r="AY241" s="72">
        <v>6.8949999999999996</v>
      </c>
      <c r="AZ241" s="72">
        <v>43.807000000000002</v>
      </c>
      <c r="BA241" s="12">
        <v>77.596999999999994</v>
      </c>
      <c r="BB241" s="72">
        <v>6.8949999999999996</v>
      </c>
      <c r="BC241" s="72">
        <v>43.807000000000002</v>
      </c>
      <c r="BD241" s="12">
        <v>10.694000000000001</v>
      </c>
      <c r="BE241" s="72">
        <v>0.95</v>
      </c>
      <c r="BF241" s="72">
        <v>82.869</v>
      </c>
      <c r="BG241" s="12">
        <v>88.290999999999997</v>
      </c>
      <c r="BH241" s="72">
        <v>7.8449999999999998</v>
      </c>
      <c r="BI241" s="72">
        <v>39.808999999999997</v>
      </c>
      <c r="BJ241" s="12">
        <v>127.51900000000001</v>
      </c>
      <c r="BK241" s="72">
        <v>11.331</v>
      </c>
      <c r="BL241" s="72">
        <v>30.131</v>
      </c>
      <c r="BM241" s="12">
        <v>10.273</v>
      </c>
      <c r="BN241" s="72">
        <v>0.91300000000000003</v>
      </c>
      <c r="BO241" s="72">
        <v>105.279</v>
      </c>
      <c r="BP241" s="12">
        <v>137.791</v>
      </c>
      <c r="BQ241" s="72">
        <v>12.244</v>
      </c>
      <c r="BR241" s="72">
        <v>28.094999999999999</v>
      </c>
      <c r="BS241" s="12">
        <v>241.315</v>
      </c>
      <c r="BT241" s="72">
        <v>21.442</v>
      </c>
      <c r="BU241" s="72">
        <v>4.63</v>
      </c>
      <c r="BV241" s="12">
        <v>1125.422</v>
      </c>
      <c r="BW241" s="72">
        <v>100</v>
      </c>
      <c r="BX241" s="72">
        <v>0.57699999999999996</v>
      </c>
      <c r="BY241" s="13"/>
      <c r="BZ241" s="13"/>
    </row>
    <row r="242" spans="1:78" ht="12.75" customHeight="1">
      <c r="A242" s="122" t="s">
        <v>44</v>
      </c>
      <c r="B242" s="71" t="s">
        <v>67</v>
      </c>
      <c r="C242" s="71" t="s">
        <v>24</v>
      </c>
      <c r="D242" s="34">
        <v>42705</v>
      </c>
      <c r="E242" s="12">
        <v>447.16</v>
      </c>
      <c r="F242" s="72">
        <v>39.835999999999999</v>
      </c>
      <c r="G242" s="72">
        <v>3.6440000000000001</v>
      </c>
      <c r="H242" s="12">
        <v>54.807000000000002</v>
      </c>
      <c r="I242" s="72">
        <v>4.883</v>
      </c>
      <c r="J242" s="72">
        <v>41.564</v>
      </c>
      <c r="K242" s="12">
        <v>64.97</v>
      </c>
      <c r="L242" s="72">
        <v>5.7880000000000003</v>
      </c>
      <c r="M242" s="72">
        <v>30.722000000000001</v>
      </c>
      <c r="N242" s="12">
        <v>119.77800000000001</v>
      </c>
      <c r="O242" s="72">
        <v>10.67</v>
      </c>
      <c r="P242" s="72">
        <v>23.582000000000001</v>
      </c>
      <c r="Q242" s="12">
        <v>0</v>
      </c>
      <c r="R242" s="72">
        <v>0</v>
      </c>
      <c r="S242" s="72">
        <v>0</v>
      </c>
      <c r="T242" s="12">
        <v>119.77800000000001</v>
      </c>
      <c r="U242" s="72">
        <v>10.67</v>
      </c>
      <c r="V242" s="72">
        <v>23.582000000000001</v>
      </c>
      <c r="W242" s="12">
        <v>208.78</v>
      </c>
      <c r="X242" s="72">
        <v>18.599</v>
      </c>
      <c r="Y242" s="72">
        <v>14.664</v>
      </c>
      <c r="Z242" s="12">
        <v>328.55700000000002</v>
      </c>
      <c r="AA242" s="72">
        <v>29.27</v>
      </c>
      <c r="AB242" s="72">
        <v>4.149</v>
      </c>
      <c r="AC242" s="12">
        <v>775.71699999999998</v>
      </c>
      <c r="AD242" s="72">
        <v>69.105000000000004</v>
      </c>
      <c r="AE242" s="72">
        <v>1.2589999999999999</v>
      </c>
      <c r="AF242" s="12">
        <v>0</v>
      </c>
      <c r="AG242" s="72">
        <v>0</v>
      </c>
      <c r="AH242" s="72">
        <v>0</v>
      </c>
      <c r="AI242" s="12">
        <v>112.617</v>
      </c>
      <c r="AJ242" s="72">
        <v>10.032999999999999</v>
      </c>
      <c r="AK242" s="72">
        <v>4.6470000000000002</v>
      </c>
      <c r="AL242" s="12">
        <v>112.617</v>
      </c>
      <c r="AM242" s="72">
        <v>10.032999999999999</v>
      </c>
      <c r="AN242" s="72">
        <v>4.6470000000000002</v>
      </c>
      <c r="AO242" s="12">
        <v>888.33500000000004</v>
      </c>
      <c r="AP242" s="72">
        <v>79.138000000000005</v>
      </c>
      <c r="AQ242" s="72">
        <v>0.99</v>
      </c>
      <c r="AR242" s="12">
        <v>24.138999999999999</v>
      </c>
      <c r="AS242" s="72">
        <v>2.15</v>
      </c>
      <c r="AT242" s="72">
        <v>118.861</v>
      </c>
      <c r="AU242" s="12">
        <v>10.782</v>
      </c>
      <c r="AV242" s="72">
        <v>0.96099999999999997</v>
      </c>
      <c r="AW242" s="72">
        <v>123.52200000000001</v>
      </c>
      <c r="AX242" s="12">
        <v>98.064999999999998</v>
      </c>
      <c r="AY242" s="72">
        <v>8.7360000000000007</v>
      </c>
      <c r="AZ242" s="72">
        <v>24.661999999999999</v>
      </c>
      <c r="BA242" s="12">
        <v>108.84699999999999</v>
      </c>
      <c r="BB242" s="72">
        <v>9.6969999999999992</v>
      </c>
      <c r="BC242" s="72">
        <v>19.53</v>
      </c>
      <c r="BD242" s="12">
        <v>1.5089999999999999</v>
      </c>
      <c r="BE242" s="72">
        <v>0.13400000000000001</v>
      </c>
      <c r="BF242" s="72">
        <v>118.83799999999999</v>
      </c>
      <c r="BG242" s="12">
        <v>110.35599999999999</v>
      </c>
      <c r="BH242" s="72">
        <v>9.8309999999999995</v>
      </c>
      <c r="BI242" s="72">
        <v>19.187999999999999</v>
      </c>
      <c r="BJ242" s="12">
        <v>99.686999999999998</v>
      </c>
      <c r="BK242" s="72">
        <v>8.8810000000000002</v>
      </c>
      <c r="BL242" s="72">
        <v>27.625</v>
      </c>
      <c r="BM242" s="12">
        <v>0</v>
      </c>
      <c r="BN242" s="72">
        <v>0</v>
      </c>
      <c r="BO242" s="72">
        <v>0</v>
      </c>
      <c r="BP242" s="12">
        <v>99.686999999999998</v>
      </c>
      <c r="BQ242" s="72">
        <v>8.8810000000000002</v>
      </c>
      <c r="BR242" s="72">
        <v>27.625</v>
      </c>
      <c r="BS242" s="12">
        <v>234.18199999999999</v>
      </c>
      <c r="BT242" s="72">
        <v>20.861999999999998</v>
      </c>
      <c r="BU242" s="72">
        <v>3.6970000000000001</v>
      </c>
      <c r="BV242" s="12">
        <v>1122.5170000000001</v>
      </c>
      <c r="BW242" s="72">
        <v>100</v>
      </c>
      <c r="BX242" s="72">
        <v>0.41599999999999998</v>
      </c>
      <c r="BY242" s="13"/>
      <c r="BZ242" s="13"/>
    </row>
    <row r="243" spans="1:78" ht="12.75" customHeight="1">
      <c r="A243" s="122" t="s">
        <v>44</v>
      </c>
      <c r="B243" s="71" t="s">
        <v>67</v>
      </c>
      <c r="C243" s="71" t="s">
        <v>24</v>
      </c>
      <c r="D243" s="34">
        <v>42795</v>
      </c>
      <c r="E243" s="12">
        <v>423.13</v>
      </c>
      <c r="F243" s="72">
        <v>37.590000000000003</v>
      </c>
      <c r="G243" s="72">
        <v>6.5170000000000003</v>
      </c>
      <c r="H243" s="12">
        <v>72.542000000000002</v>
      </c>
      <c r="I243" s="72">
        <v>6.444</v>
      </c>
      <c r="J243" s="72">
        <v>35.643999999999998</v>
      </c>
      <c r="K243" s="12">
        <v>56.003999999999998</v>
      </c>
      <c r="L243" s="72">
        <v>4.9749999999999996</v>
      </c>
      <c r="M243" s="72">
        <v>35.018999999999998</v>
      </c>
      <c r="N243" s="12">
        <v>128.54599999999999</v>
      </c>
      <c r="O243" s="72">
        <v>11.42</v>
      </c>
      <c r="P243" s="72">
        <v>19.108000000000001</v>
      </c>
      <c r="Q243" s="12">
        <v>3.7170000000000001</v>
      </c>
      <c r="R243" s="72">
        <v>0.33</v>
      </c>
      <c r="S243" s="72">
        <v>106.43600000000001</v>
      </c>
      <c r="T243" s="12">
        <v>132.262</v>
      </c>
      <c r="U243" s="72">
        <v>11.75</v>
      </c>
      <c r="V243" s="72">
        <v>18.291</v>
      </c>
      <c r="W243" s="12">
        <v>231.39599999999999</v>
      </c>
      <c r="X243" s="72">
        <v>20.556999999999999</v>
      </c>
      <c r="Y243" s="72">
        <v>17.195</v>
      </c>
      <c r="Z243" s="12">
        <v>363.65899999999999</v>
      </c>
      <c r="AA243" s="72">
        <v>32.305999999999997</v>
      </c>
      <c r="AB243" s="72">
        <v>8.2579999999999991</v>
      </c>
      <c r="AC243" s="12">
        <v>786.78800000000001</v>
      </c>
      <c r="AD243" s="72">
        <v>69.896000000000001</v>
      </c>
      <c r="AE243" s="72">
        <v>1.4970000000000001</v>
      </c>
      <c r="AF243" s="12">
        <v>0</v>
      </c>
      <c r="AG243" s="72">
        <v>0</v>
      </c>
      <c r="AH243" s="72">
        <v>0</v>
      </c>
      <c r="AI243" s="12">
        <v>123.48699999999999</v>
      </c>
      <c r="AJ243" s="72">
        <v>10.97</v>
      </c>
      <c r="AK243" s="72">
        <v>4.4039999999999999</v>
      </c>
      <c r="AL243" s="12">
        <v>123.48699999999999</v>
      </c>
      <c r="AM243" s="72">
        <v>10.97</v>
      </c>
      <c r="AN243" s="72">
        <v>4.4039999999999999</v>
      </c>
      <c r="AO243" s="12">
        <v>910.27599999999995</v>
      </c>
      <c r="AP243" s="72">
        <v>80.867000000000004</v>
      </c>
      <c r="AQ243" s="72">
        <v>1.0429999999999999</v>
      </c>
      <c r="AR243" s="12">
        <v>0</v>
      </c>
      <c r="AS243" s="72">
        <v>0</v>
      </c>
      <c r="AT243" s="72">
        <v>0</v>
      </c>
      <c r="AU243" s="12">
        <v>0</v>
      </c>
      <c r="AV243" s="72">
        <v>0</v>
      </c>
      <c r="AW243" s="72">
        <v>0</v>
      </c>
      <c r="AX243" s="12">
        <v>11.079000000000001</v>
      </c>
      <c r="AY243" s="72">
        <v>0.98399999999999999</v>
      </c>
      <c r="AZ243" s="72">
        <v>86.68</v>
      </c>
      <c r="BA243" s="12">
        <v>11.079000000000001</v>
      </c>
      <c r="BB243" s="72">
        <v>0.98399999999999999</v>
      </c>
      <c r="BC243" s="72">
        <v>86.68</v>
      </c>
      <c r="BD243" s="12">
        <v>95.74</v>
      </c>
      <c r="BE243" s="72">
        <v>8.5050000000000008</v>
      </c>
      <c r="BF243" s="72">
        <v>36.426000000000002</v>
      </c>
      <c r="BG243" s="12">
        <v>106.819</v>
      </c>
      <c r="BH243" s="72">
        <v>9.49</v>
      </c>
      <c r="BI243" s="72">
        <v>29.969000000000001</v>
      </c>
      <c r="BJ243" s="12">
        <v>108.557</v>
      </c>
      <c r="BK243" s="72">
        <v>9.6440000000000001</v>
      </c>
      <c r="BL243" s="72">
        <v>29.187999999999999</v>
      </c>
      <c r="BM243" s="12">
        <v>0</v>
      </c>
      <c r="BN243" s="72">
        <v>0</v>
      </c>
      <c r="BO243" s="72">
        <v>0</v>
      </c>
      <c r="BP243" s="12">
        <v>108.557</v>
      </c>
      <c r="BQ243" s="72">
        <v>9.6440000000000001</v>
      </c>
      <c r="BR243" s="72">
        <v>29.187999999999999</v>
      </c>
      <c r="BS243" s="12">
        <v>215.376</v>
      </c>
      <c r="BT243" s="72">
        <v>19.132999999999999</v>
      </c>
      <c r="BU243" s="72">
        <v>4.282</v>
      </c>
      <c r="BV243" s="12">
        <v>1125.652</v>
      </c>
      <c r="BW243" s="72">
        <v>100</v>
      </c>
      <c r="BX243" s="72">
        <v>0.17399999999999999</v>
      </c>
      <c r="BY243" s="13"/>
      <c r="BZ243" s="13"/>
    </row>
    <row r="244" spans="1:78" ht="12.75" customHeight="1">
      <c r="A244" s="122" t="s">
        <v>44</v>
      </c>
      <c r="B244" s="71" t="s">
        <v>67</v>
      </c>
      <c r="C244" s="71" t="s">
        <v>24</v>
      </c>
      <c r="D244" s="34">
        <v>42887</v>
      </c>
      <c r="E244" s="12">
        <v>468.29</v>
      </c>
      <c r="F244" s="72">
        <v>41.570999999999998</v>
      </c>
      <c r="G244" s="72">
        <v>2.41</v>
      </c>
      <c r="H244" s="12">
        <v>28.149000000000001</v>
      </c>
      <c r="I244" s="72">
        <v>2.4990000000000001</v>
      </c>
      <c r="J244" s="72">
        <v>55.329000000000001</v>
      </c>
      <c r="K244" s="12">
        <v>54.844999999999999</v>
      </c>
      <c r="L244" s="72">
        <v>4.8689999999999998</v>
      </c>
      <c r="M244" s="72">
        <v>64.14</v>
      </c>
      <c r="N244" s="12">
        <v>82.994</v>
      </c>
      <c r="O244" s="72">
        <v>7.3680000000000003</v>
      </c>
      <c r="P244" s="72">
        <v>39.008000000000003</v>
      </c>
      <c r="Q244" s="12">
        <v>0</v>
      </c>
      <c r="R244" s="72">
        <v>0</v>
      </c>
      <c r="S244" s="72">
        <v>0</v>
      </c>
      <c r="T244" s="12">
        <v>82.994</v>
      </c>
      <c r="U244" s="72">
        <v>7.3680000000000003</v>
      </c>
      <c r="V244" s="72">
        <v>39.008000000000003</v>
      </c>
      <c r="W244" s="12">
        <v>240.11099999999999</v>
      </c>
      <c r="X244" s="72">
        <v>21.315000000000001</v>
      </c>
      <c r="Y244" s="72">
        <v>13.46</v>
      </c>
      <c r="Z244" s="12">
        <v>323.10500000000002</v>
      </c>
      <c r="AA244" s="72">
        <v>28.683</v>
      </c>
      <c r="AB244" s="72">
        <v>2.5609999999999999</v>
      </c>
      <c r="AC244" s="12">
        <v>791.39499999999998</v>
      </c>
      <c r="AD244" s="72">
        <v>70.254000000000005</v>
      </c>
      <c r="AE244" s="72">
        <v>1.363</v>
      </c>
      <c r="AF244" s="12">
        <v>0</v>
      </c>
      <c r="AG244" s="72">
        <v>0</v>
      </c>
      <c r="AH244" s="72">
        <v>0</v>
      </c>
      <c r="AI244" s="12">
        <v>100.373</v>
      </c>
      <c r="AJ244" s="72">
        <v>8.91</v>
      </c>
      <c r="AK244" s="72">
        <v>5.8739999999999997</v>
      </c>
      <c r="AL244" s="12">
        <v>100.373</v>
      </c>
      <c r="AM244" s="72">
        <v>8.91</v>
      </c>
      <c r="AN244" s="72">
        <v>5.8739999999999997</v>
      </c>
      <c r="AO244" s="12">
        <v>891.76900000000001</v>
      </c>
      <c r="AP244" s="72">
        <v>79.165000000000006</v>
      </c>
      <c r="AQ244" s="72">
        <v>1.0609999999999999</v>
      </c>
      <c r="AR244" s="12">
        <v>0</v>
      </c>
      <c r="AS244" s="72">
        <v>0</v>
      </c>
      <c r="AT244" s="72">
        <v>0</v>
      </c>
      <c r="AU244" s="12">
        <v>3.1949999999999998</v>
      </c>
      <c r="AV244" s="72">
        <v>0.28399999999999997</v>
      </c>
      <c r="AW244" s="72">
        <v>107.75700000000001</v>
      </c>
      <c r="AX244" s="12">
        <v>32.584000000000003</v>
      </c>
      <c r="AY244" s="72">
        <v>2.8929999999999998</v>
      </c>
      <c r="AZ244" s="72">
        <v>62.22</v>
      </c>
      <c r="BA244" s="12">
        <v>35.779000000000003</v>
      </c>
      <c r="BB244" s="72">
        <v>3.1760000000000002</v>
      </c>
      <c r="BC244" s="72">
        <v>58.143000000000001</v>
      </c>
      <c r="BD244" s="12">
        <v>24.696999999999999</v>
      </c>
      <c r="BE244" s="72">
        <v>2.1920000000000002</v>
      </c>
      <c r="BF244" s="72">
        <v>69.236000000000004</v>
      </c>
      <c r="BG244" s="12">
        <v>60.475999999999999</v>
      </c>
      <c r="BH244" s="72">
        <v>5.3689999999999998</v>
      </c>
      <c r="BI244" s="72">
        <v>38.640999999999998</v>
      </c>
      <c r="BJ244" s="12">
        <v>174.22900000000001</v>
      </c>
      <c r="BK244" s="72">
        <v>15.467000000000001</v>
      </c>
      <c r="BL244" s="72">
        <v>15.151999999999999</v>
      </c>
      <c r="BM244" s="12">
        <v>0</v>
      </c>
      <c r="BN244" s="72">
        <v>0</v>
      </c>
      <c r="BO244" s="72">
        <v>0</v>
      </c>
      <c r="BP244" s="12">
        <v>174.22900000000001</v>
      </c>
      <c r="BQ244" s="72">
        <v>15.467000000000001</v>
      </c>
      <c r="BR244" s="72">
        <v>15.151999999999999</v>
      </c>
      <c r="BS244" s="12">
        <v>234.70500000000001</v>
      </c>
      <c r="BT244" s="72">
        <v>20.835000000000001</v>
      </c>
      <c r="BU244" s="72">
        <v>3.9510000000000001</v>
      </c>
      <c r="BV244" s="12">
        <v>1126.4739999999999</v>
      </c>
      <c r="BW244" s="72">
        <v>100</v>
      </c>
      <c r="BX244" s="72">
        <v>0.155</v>
      </c>
      <c r="BY244" s="13"/>
      <c r="BZ244" s="13"/>
    </row>
    <row r="245" spans="1:78" ht="12.75" customHeight="1">
      <c r="A245" s="122" t="s">
        <v>44</v>
      </c>
      <c r="B245" s="71" t="s">
        <v>67</v>
      </c>
      <c r="C245" s="71" t="s">
        <v>24</v>
      </c>
      <c r="D245" s="34">
        <v>43344</v>
      </c>
      <c r="E245" s="12">
        <v>457.65899999999999</v>
      </c>
      <c r="F245" s="72">
        <v>39.866999999999997</v>
      </c>
      <c r="G245" s="72">
        <v>4.5129999999999999</v>
      </c>
      <c r="H245" s="12">
        <v>64.096999999999994</v>
      </c>
      <c r="I245" s="72">
        <v>5.5839999999999996</v>
      </c>
      <c r="J245" s="72">
        <v>45.802999999999997</v>
      </c>
      <c r="K245" s="12">
        <v>105.45</v>
      </c>
      <c r="L245" s="72">
        <v>9.1859999999999999</v>
      </c>
      <c r="M245" s="72">
        <v>30.978999999999999</v>
      </c>
      <c r="N245" s="12">
        <v>169.547</v>
      </c>
      <c r="O245" s="72">
        <v>14.769</v>
      </c>
      <c r="P245" s="72">
        <v>15.276999999999999</v>
      </c>
      <c r="Q245" s="12">
        <v>0</v>
      </c>
      <c r="R245" s="72">
        <v>0</v>
      </c>
      <c r="S245" s="72">
        <v>0</v>
      </c>
      <c r="T245" s="12">
        <v>169.547</v>
      </c>
      <c r="U245" s="72">
        <v>14.769</v>
      </c>
      <c r="V245" s="72">
        <v>15.276999999999999</v>
      </c>
      <c r="W245" s="12">
        <v>177.167</v>
      </c>
      <c r="X245" s="72">
        <v>15.433</v>
      </c>
      <c r="Y245" s="72">
        <v>19.382000000000001</v>
      </c>
      <c r="Z245" s="12">
        <v>346.71499999999997</v>
      </c>
      <c r="AA245" s="72">
        <v>30.202999999999999</v>
      </c>
      <c r="AB245" s="72">
        <v>5.1909999999999998</v>
      </c>
      <c r="AC245" s="12">
        <v>804.37400000000002</v>
      </c>
      <c r="AD245" s="72">
        <v>70.069999999999993</v>
      </c>
      <c r="AE245" s="72">
        <v>1.204</v>
      </c>
      <c r="AF245" s="12">
        <v>0</v>
      </c>
      <c r="AG245" s="72">
        <v>0</v>
      </c>
      <c r="AH245" s="72">
        <v>0</v>
      </c>
      <c r="AI245" s="12">
        <v>92.353999999999999</v>
      </c>
      <c r="AJ245" s="72">
        <v>8.0449999999999999</v>
      </c>
      <c r="AK245" s="72">
        <v>5.7060000000000004</v>
      </c>
      <c r="AL245" s="12">
        <v>92.353999999999999</v>
      </c>
      <c r="AM245" s="72">
        <v>8.0449999999999999</v>
      </c>
      <c r="AN245" s="72">
        <v>5.7060000000000004</v>
      </c>
      <c r="AO245" s="12">
        <v>896.72799999999995</v>
      </c>
      <c r="AP245" s="72">
        <v>78.114999999999995</v>
      </c>
      <c r="AQ245" s="72">
        <v>1.167</v>
      </c>
      <c r="AR245" s="12">
        <v>6.8970000000000002</v>
      </c>
      <c r="AS245" s="72">
        <v>0.60099999999999998</v>
      </c>
      <c r="AT245" s="72">
        <v>103.98399999999999</v>
      </c>
      <c r="AU245" s="12">
        <v>1.883</v>
      </c>
      <c r="AV245" s="72">
        <v>0.16400000000000001</v>
      </c>
      <c r="AW245" s="72">
        <v>102.56699999999999</v>
      </c>
      <c r="AX245" s="12">
        <v>45.515999999999998</v>
      </c>
      <c r="AY245" s="72">
        <v>3.9649999999999999</v>
      </c>
      <c r="AZ245" s="72">
        <v>50.893000000000001</v>
      </c>
      <c r="BA245" s="12">
        <v>47.399000000000001</v>
      </c>
      <c r="BB245" s="72">
        <v>4.1289999999999996</v>
      </c>
      <c r="BC245" s="72">
        <v>49.021000000000001</v>
      </c>
      <c r="BD245" s="12">
        <v>35.545000000000002</v>
      </c>
      <c r="BE245" s="72">
        <v>3.0960000000000001</v>
      </c>
      <c r="BF245" s="72">
        <v>45.835999999999999</v>
      </c>
      <c r="BG245" s="12">
        <v>82.944000000000003</v>
      </c>
      <c r="BH245" s="72">
        <v>7.2249999999999996</v>
      </c>
      <c r="BI245" s="72">
        <v>31.51</v>
      </c>
      <c r="BJ245" s="12">
        <v>158.42699999999999</v>
      </c>
      <c r="BK245" s="72">
        <v>13.801</v>
      </c>
      <c r="BL245" s="72">
        <v>19.28</v>
      </c>
      <c r="BM245" s="12">
        <v>2.9660000000000002</v>
      </c>
      <c r="BN245" s="72">
        <v>0.25800000000000001</v>
      </c>
      <c r="BO245" s="72">
        <v>136.691</v>
      </c>
      <c r="BP245" s="12">
        <v>161.393</v>
      </c>
      <c r="BQ245" s="72">
        <v>14.058999999999999</v>
      </c>
      <c r="BR245" s="72">
        <v>17.939</v>
      </c>
      <c r="BS245" s="12">
        <v>251.233</v>
      </c>
      <c r="BT245" s="72">
        <v>21.885000000000002</v>
      </c>
      <c r="BU245" s="72">
        <v>4.1520000000000001</v>
      </c>
      <c r="BV245" s="12">
        <v>1147.961</v>
      </c>
      <c r="BW245" s="72">
        <v>100</v>
      </c>
      <c r="BX245" s="72">
        <v>0.125</v>
      </c>
      <c r="BY245" s="13"/>
      <c r="BZ245" s="13"/>
    </row>
    <row r="246" spans="1:78" ht="12.75" customHeight="1">
      <c r="A246" s="122" t="s">
        <v>44</v>
      </c>
      <c r="B246" s="71" t="s">
        <v>67</v>
      </c>
      <c r="C246" s="71" t="s">
        <v>24</v>
      </c>
      <c r="D246" s="34">
        <v>43435</v>
      </c>
      <c r="E246" s="12">
        <v>481.99</v>
      </c>
      <c r="F246" s="72">
        <v>42.026000000000003</v>
      </c>
      <c r="G246" s="72">
        <v>2.851</v>
      </c>
      <c r="H246" s="12">
        <v>86.954999999999998</v>
      </c>
      <c r="I246" s="72">
        <v>7.5819999999999999</v>
      </c>
      <c r="J246" s="72">
        <v>51.872999999999998</v>
      </c>
      <c r="K246" s="12">
        <v>27.619</v>
      </c>
      <c r="L246" s="72">
        <v>2.4079999999999999</v>
      </c>
      <c r="M246" s="72">
        <v>48.015999999999998</v>
      </c>
      <c r="N246" s="12">
        <v>114.574</v>
      </c>
      <c r="O246" s="72">
        <v>9.99</v>
      </c>
      <c r="P246" s="72">
        <v>45.604999999999997</v>
      </c>
      <c r="Q246" s="12">
        <v>0</v>
      </c>
      <c r="R246" s="72">
        <v>0</v>
      </c>
      <c r="S246" s="72">
        <v>0</v>
      </c>
      <c r="T246" s="12">
        <v>114.574</v>
      </c>
      <c r="U246" s="72">
        <v>9.99</v>
      </c>
      <c r="V246" s="72">
        <v>45.604999999999997</v>
      </c>
      <c r="W246" s="12">
        <v>220.56299999999999</v>
      </c>
      <c r="X246" s="72">
        <v>19.231000000000002</v>
      </c>
      <c r="Y246" s="72">
        <v>24.977</v>
      </c>
      <c r="Z246" s="12">
        <v>335.137</v>
      </c>
      <c r="AA246" s="72">
        <v>29.222000000000001</v>
      </c>
      <c r="AB246" s="72">
        <v>4.3010000000000002</v>
      </c>
      <c r="AC246" s="12">
        <v>817.12699999999995</v>
      </c>
      <c r="AD246" s="72">
        <v>71.248000000000005</v>
      </c>
      <c r="AE246" s="72">
        <v>1.2230000000000001</v>
      </c>
      <c r="AF246" s="12">
        <v>0</v>
      </c>
      <c r="AG246" s="72">
        <v>0</v>
      </c>
      <c r="AH246" s="72">
        <v>0</v>
      </c>
      <c r="AI246" s="12">
        <v>89.146000000000001</v>
      </c>
      <c r="AJ246" s="72">
        <v>7.7729999999999997</v>
      </c>
      <c r="AK246" s="72">
        <v>4.7930000000000001</v>
      </c>
      <c r="AL246" s="12">
        <v>89.146000000000001</v>
      </c>
      <c r="AM246" s="72">
        <v>7.7729999999999997</v>
      </c>
      <c r="AN246" s="72">
        <v>4.7930000000000001</v>
      </c>
      <c r="AO246" s="12">
        <v>906.27300000000002</v>
      </c>
      <c r="AP246" s="72">
        <v>79.02</v>
      </c>
      <c r="AQ246" s="72">
        <v>1.075</v>
      </c>
      <c r="AR246" s="12">
        <v>18.161000000000001</v>
      </c>
      <c r="AS246" s="72">
        <v>1.5840000000000001</v>
      </c>
      <c r="AT246" s="72">
        <v>58.887</v>
      </c>
      <c r="AU246" s="12">
        <v>5.4870000000000001</v>
      </c>
      <c r="AV246" s="72">
        <v>0.47799999999999998</v>
      </c>
      <c r="AW246" s="72">
        <v>117.19</v>
      </c>
      <c r="AX246" s="12">
        <v>31.475999999999999</v>
      </c>
      <c r="AY246" s="72">
        <v>2.7440000000000002</v>
      </c>
      <c r="AZ246" s="72">
        <v>70.692999999999998</v>
      </c>
      <c r="BA246" s="12">
        <v>36.962000000000003</v>
      </c>
      <c r="BB246" s="72">
        <v>3.2229999999999999</v>
      </c>
      <c r="BC246" s="72">
        <v>64.581999999999994</v>
      </c>
      <c r="BD246" s="12">
        <v>38.581000000000003</v>
      </c>
      <c r="BE246" s="72">
        <v>3.3639999999999999</v>
      </c>
      <c r="BF246" s="72">
        <v>76.662000000000006</v>
      </c>
      <c r="BG246" s="12">
        <v>75.543000000000006</v>
      </c>
      <c r="BH246" s="72">
        <v>6.5869999999999997</v>
      </c>
      <c r="BI246" s="72">
        <v>50.357999999999997</v>
      </c>
      <c r="BJ246" s="12">
        <v>146.90799999999999</v>
      </c>
      <c r="BK246" s="72">
        <v>12.808999999999999</v>
      </c>
      <c r="BL246" s="72">
        <v>21.832999999999998</v>
      </c>
      <c r="BM246" s="12">
        <v>0</v>
      </c>
      <c r="BN246" s="72">
        <v>0</v>
      </c>
      <c r="BO246" s="72">
        <v>0</v>
      </c>
      <c r="BP246" s="12">
        <v>146.90799999999999</v>
      </c>
      <c r="BQ246" s="72">
        <v>12.808999999999999</v>
      </c>
      <c r="BR246" s="72">
        <v>21.832999999999998</v>
      </c>
      <c r="BS246" s="12">
        <v>240.61199999999999</v>
      </c>
      <c r="BT246" s="72">
        <v>20.98</v>
      </c>
      <c r="BU246" s="72">
        <v>3.7770000000000001</v>
      </c>
      <c r="BV246" s="12">
        <v>1146.886</v>
      </c>
      <c r="BW246" s="72">
        <v>100</v>
      </c>
      <c r="BX246" s="72">
        <v>0.155</v>
      </c>
      <c r="BY246" s="13"/>
      <c r="BZ246" s="13"/>
    </row>
    <row r="247" spans="1:78" ht="12.75" customHeight="1">
      <c r="A247" s="122" t="s">
        <v>44</v>
      </c>
      <c r="B247" s="71" t="s">
        <v>67</v>
      </c>
      <c r="C247" s="71" t="s">
        <v>24</v>
      </c>
      <c r="D247" s="34">
        <v>43525</v>
      </c>
      <c r="E247" s="12">
        <v>514.04300000000001</v>
      </c>
      <c r="F247" s="72">
        <v>44.482999999999997</v>
      </c>
      <c r="G247" s="72">
        <v>1.8</v>
      </c>
      <c r="H247" s="12">
        <v>31.454999999999998</v>
      </c>
      <c r="I247" s="72">
        <v>2.722</v>
      </c>
      <c r="J247" s="72">
        <v>74.887</v>
      </c>
      <c r="K247" s="12">
        <v>20.986999999999998</v>
      </c>
      <c r="L247" s="72">
        <v>1.8160000000000001</v>
      </c>
      <c r="M247" s="72">
        <v>72.394000000000005</v>
      </c>
      <c r="N247" s="12">
        <v>52.442</v>
      </c>
      <c r="O247" s="72">
        <v>4.5380000000000003</v>
      </c>
      <c r="P247" s="72">
        <v>51.73</v>
      </c>
      <c r="Q247" s="12">
        <v>6.8289999999999997</v>
      </c>
      <c r="R247" s="72">
        <v>0.59099999999999997</v>
      </c>
      <c r="S247" s="72">
        <v>106.508</v>
      </c>
      <c r="T247" s="12">
        <v>59.271000000000001</v>
      </c>
      <c r="U247" s="72">
        <v>5.1289999999999996</v>
      </c>
      <c r="V247" s="72">
        <v>47.594999999999999</v>
      </c>
      <c r="W247" s="12">
        <v>259.34500000000003</v>
      </c>
      <c r="X247" s="72">
        <v>22.443000000000001</v>
      </c>
      <c r="Y247" s="72">
        <v>10.973000000000001</v>
      </c>
      <c r="Z247" s="12">
        <v>318.61700000000002</v>
      </c>
      <c r="AA247" s="72">
        <v>27.571999999999999</v>
      </c>
      <c r="AB247" s="72">
        <v>3.202</v>
      </c>
      <c r="AC247" s="12">
        <v>832.66</v>
      </c>
      <c r="AD247" s="72">
        <v>72.055000000000007</v>
      </c>
      <c r="AE247" s="72">
        <v>1.1579999999999999</v>
      </c>
      <c r="AF247" s="12">
        <v>0</v>
      </c>
      <c r="AG247" s="72">
        <v>0</v>
      </c>
      <c r="AH247" s="72">
        <v>0</v>
      </c>
      <c r="AI247" s="12">
        <v>109.79300000000001</v>
      </c>
      <c r="AJ247" s="72">
        <v>9.5009999999999994</v>
      </c>
      <c r="AK247" s="72">
        <v>5.0659999999999998</v>
      </c>
      <c r="AL247" s="12">
        <v>109.79300000000001</v>
      </c>
      <c r="AM247" s="72">
        <v>9.5009999999999994</v>
      </c>
      <c r="AN247" s="72">
        <v>5.0659999999999998</v>
      </c>
      <c r="AO247" s="12">
        <v>942.45299999999997</v>
      </c>
      <c r="AP247" s="72">
        <v>81.555999999999997</v>
      </c>
      <c r="AQ247" s="72">
        <v>0.74199999999999999</v>
      </c>
      <c r="AR247" s="12">
        <v>32.067</v>
      </c>
      <c r="AS247" s="72">
        <v>2.7749999999999999</v>
      </c>
      <c r="AT247" s="72">
        <v>81.575000000000003</v>
      </c>
      <c r="AU247" s="12">
        <v>3.6819999999999999</v>
      </c>
      <c r="AV247" s="72">
        <v>0.31900000000000001</v>
      </c>
      <c r="AW247" s="72">
        <v>245.82900000000001</v>
      </c>
      <c r="AX247" s="12">
        <v>47.503999999999998</v>
      </c>
      <c r="AY247" s="72">
        <v>4.1109999999999998</v>
      </c>
      <c r="AZ247" s="72">
        <v>43.192</v>
      </c>
      <c r="BA247" s="12">
        <v>51.186</v>
      </c>
      <c r="BB247" s="72">
        <v>4.4290000000000003</v>
      </c>
      <c r="BC247" s="72">
        <v>39.484000000000002</v>
      </c>
      <c r="BD247" s="12">
        <v>16.492999999999999</v>
      </c>
      <c r="BE247" s="72">
        <v>1.427</v>
      </c>
      <c r="BF247" s="72">
        <v>111.352</v>
      </c>
      <c r="BG247" s="12">
        <v>67.679000000000002</v>
      </c>
      <c r="BH247" s="72">
        <v>5.8570000000000002</v>
      </c>
      <c r="BI247" s="72">
        <v>40.594000000000001</v>
      </c>
      <c r="BJ247" s="12">
        <v>66.918000000000006</v>
      </c>
      <c r="BK247" s="72">
        <v>5.7910000000000004</v>
      </c>
      <c r="BL247" s="72">
        <v>50.798999999999999</v>
      </c>
      <c r="BM247" s="12">
        <v>46.478999999999999</v>
      </c>
      <c r="BN247" s="72">
        <v>4.0220000000000002</v>
      </c>
      <c r="BO247" s="72">
        <v>122.607</v>
      </c>
      <c r="BP247" s="12">
        <v>113.398</v>
      </c>
      <c r="BQ247" s="72">
        <v>9.8130000000000006</v>
      </c>
      <c r="BR247" s="72">
        <v>32.878</v>
      </c>
      <c r="BS247" s="12">
        <v>213.14400000000001</v>
      </c>
      <c r="BT247" s="72">
        <v>18.443999999999999</v>
      </c>
      <c r="BU247" s="72">
        <v>3.2589999999999999</v>
      </c>
      <c r="BV247" s="12">
        <v>1155.597</v>
      </c>
      <c r="BW247" s="72">
        <v>100</v>
      </c>
      <c r="BX247" s="72">
        <v>0.129</v>
      </c>
      <c r="BY247" s="13"/>
      <c r="BZ247" s="13"/>
    </row>
    <row r="248" spans="1:78" ht="12.75" customHeight="1">
      <c r="A248" s="122" t="s">
        <v>44</v>
      </c>
      <c r="B248" s="71" t="s">
        <v>67</v>
      </c>
      <c r="C248" s="71" t="s">
        <v>24</v>
      </c>
      <c r="D248" s="34">
        <v>43617</v>
      </c>
      <c r="E248" s="12">
        <v>482.65300000000002</v>
      </c>
      <c r="F248" s="72">
        <v>41.805999999999997</v>
      </c>
      <c r="G248" s="72">
        <v>2.532</v>
      </c>
      <c r="H248" s="12">
        <v>41.098999999999997</v>
      </c>
      <c r="I248" s="72">
        <v>3.56</v>
      </c>
      <c r="J248" s="72">
        <v>39.289000000000001</v>
      </c>
      <c r="K248" s="12">
        <v>35.055999999999997</v>
      </c>
      <c r="L248" s="72">
        <v>3.036</v>
      </c>
      <c r="M248" s="72">
        <v>65.409000000000006</v>
      </c>
      <c r="N248" s="12">
        <v>76.156000000000006</v>
      </c>
      <c r="O248" s="72">
        <v>6.5960000000000001</v>
      </c>
      <c r="P248" s="72">
        <v>33.390999999999998</v>
      </c>
      <c r="Q248" s="12">
        <v>0</v>
      </c>
      <c r="R248" s="72">
        <v>0</v>
      </c>
      <c r="S248" s="72">
        <v>0</v>
      </c>
      <c r="T248" s="12">
        <v>76.156000000000006</v>
      </c>
      <c r="U248" s="72">
        <v>6.5960000000000001</v>
      </c>
      <c r="V248" s="72">
        <v>33.390999999999998</v>
      </c>
      <c r="W248" s="12">
        <v>258.32499999999999</v>
      </c>
      <c r="X248" s="72">
        <v>22.375</v>
      </c>
      <c r="Y248" s="72">
        <v>10.288</v>
      </c>
      <c r="Z248" s="12">
        <v>334.48099999999999</v>
      </c>
      <c r="AA248" s="72">
        <v>28.971</v>
      </c>
      <c r="AB248" s="72">
        <v>3.1560000000000001</v>
      </c>
      <c r="AC248" s="12">
        <v>817.13400000000001</v>
      </c>
      <c r="AD248" s="72">
        <v>70.777000000000001</v>
      </c>
      <c r="AE248" s="72">
        <v>1.4410000000000001</v>
      </c>
      <c r="AF248" s="12">
        <v>0</v>
      </c>
      <c r="AG248" s="72">
        <v>0</v>
      </c>
      <c r="AH248" s="72">
        <v>0</v>
      </c>
      <c r="AI248" s="12">
        <v>101.413</v>
      </c>
      <c r="AJ248" s="72">
        <v>8.7840000000000007</v>
      </c>
      <c r="AK248" s="72">
        <v>5.1369999999999996</v>
      </c>
      <c r="AL248" s="12">
        <v>101.413</v>
      </c>
      <c r="AM248" s="72">
        <v>8.7840000000000007</v>
      </c>
      <c r="AN248" s="72">
        <v>5.1369999999999996</v>
      </c>
      <c r="AO248" s="12">
        <v>918.54700000000003</v>
      </c>
      <c r="AP248" s="72">
        <v>79.561000000000007</v>
      </c>
      <c r="AQ248" s="72">
        <v>1.171</v>
      </c>
      <c r="AR248" s="12">
        <v>0</v>
      </c>
      <c r="AS248" s="72">
        <v>0</v>
      </c>
      <c r="AT248" s="72">
        <v>0</v>
      </c>
      <c r="AU248" s="12">
        <v>42.386000000000003</v>
      </c>
      <c r="AV248" s="72">
        <v>3.6709999999999998</v>
      </c>
      <c r="AW248" s="72">
        <v>61.823</v>
      </c>
      <c r="AX248" s="12">
        <v>33.287999999999997</v>
      </c>
      <c r="AY248" s="72">
        <v>2.883</v>
      </c>
      <c r="AZ248" s="72">
        <v>55.680999999999997</v>
      </c>
      <c r="BA248" s="12">
        <v>75.674000000000007</v>
      </c>
      <c r="BB248" s="72">
        <v>6.5549999999999997</v>
      </c>
      <c r="BC248" s="72">
        <v>40.973999999999997</v>
      </c>
      <c r="BD248" s="12">
        <v>56.363</v>
      </c>
      <c r="BE248" s="72">
        <v>4.8819999999999997</v>
      </c>
      <c r="BF248" s="72">
        <v>47.667000000000002</v>
      </c>
      <c r="BG248" s="12">
        <v>132.03700000000001</v>
      </c>
      <c r="BH248" s="72">
        <v>11.436999999999999</v>
      </c>
      <c r="BI248" s="72">
        <v>25.228999999999999</v>
      </c>
      <c r="BJ248" s="12">
        <v>103.935</v>
      </c>
      <c r="BK248" s="72">
        <v>9.0020000000000007</v>
      </c>
      <c r="BL248" s="72">
        <v>29.891999999999999</v>
      </c>
      <c r="BM248" s="12">
        <v>0</v>
      </c>
      <c r="BN248" s="72">
        <v>0</v>
      </c>
      <c r="BO248" s="72">
        <v>0</v>
      </c>
      <c r="BP248" s="12">
        <v>103.935</v>
      </c>
      <c r="BQ248" s="72">
        <v>9.0020000000000007</v>
      </c>
      <c r="BR248" s="72">
        <v>29.891999999999999</v>
      </c>
      <c r="BS248" s="12">
        <v>235.97200000000001</v>
      </c>
      <c r="BT248" s="72">
        <v>20.439</v>
      </c>
      <c r="BU248" s="72">
        <v>4.59</v>
      </c>
      <c r="BV248" s="12">
        <v>1154.519</v>
      </c>
      <c r="BW248" s="72">
        <v>100</v>
      </c>
      <c r="BX248" s="72">
        <v>0.14299999999999999</v>
      </c>
      <c r="BY248" s="13"/>
      <c r="BZ248" s="13"/>
    </row>
    <row r="249" spans="1:78" ht="12.75" customHeight="1">
      <c r="A249" s="122" t="s">
        <v>44</v>
      </c>
      <c r="B249" s="71" t="s">
        <v>67</v>
      </c>
      <c r="C249" s="71" t="s">
        <v>24</v>
      </c>
      <c r="D249" s="34">
        <v>44075</v>
      </c>
      <c r="E249" s="12">
        <v>385.91300000000001</v>
      </c>
      <c r="F249" s="72">
        <v>34.590000000000003</v>
      </c>
      <c r="G249" s="72">
        <v>3.66</v>
      </c>
      <c r="H249" s="12">
        <v>51.936</v>
      </c>
      <c r="I249" s="72">
        <v>4.6550000000000002</v>
      </c>
      <c r="J249" s="72">
        <v>70.792000000000002</v>
      </c>
      <c r="K249" s="12">
        <v>58.658999999999999</v>
      </c>
      <c r="L249" s="72">
        <v>5.258</v>
      </c>
      <c r="M249" s="72">
        <v>53.097000000000001</v>
      </c>
      <c r="N249" s="12">
        <v>110.595</v>
      </c>
      <c r="O249" s="72">
        <v>9.9130000000000003</v>
      </c>
      <c r="P249" s="72">
        <v>40.026000000000003</v>
      </c>
      <c r="Q249" s="12">
        <v>0</v>
      </c>
      <c r="R249" s="72">
        <v>0</v>
      </c>
      <c r="S249" s="72">
        <v>0</v>
      </c>
      <c r="T249" s="12">
        <v>110.595</v>
      </c>
      <c r="U249" s="72">
        <v>9.9130000000000003</v>
      </c>
      <c r="V249" s="72">
        <v>40.026000000000003</v>
      </c>
      <c r="W249" s="12">
        <v>224.136</v>
      </c>
      <c r="X249" s="72">
        <v>20.09</v>
      </c>
      <c r="Y249" s="72">
        <v>17.564</v>
      </c>
      <c r="Z249" s="12">
        <v>334.73099999999999</v>
      </c>
      <c r="AA249" s="72">
        <v>30.001999999999999</v>
      </c>
      <c r="AB249" s="72">
        <v>4.1260000000000003</v>
      </c>
      <c r="AC249" s="12">
        <v>720.64400000000001</v>
      </c>
      <c r="AD249" s="72">
        <v>64.591999999999999</v>
      </c>
      <c r="AE249" s="72">
        <v>1.4330000000000001</v>
      </c>
      <c r="AF249" s="12">
        <v>0</v>
      </c>
      <c r="AG249" s="72">
        <v>0</v>
      </c>
      <c r="AH249" s="72">
        <v>0</v>
      </c>
      <c r="AI249" s="12">
        <v>125.623</v>
      </c>
      <c r="AJ249" s="72">
        <v>11.26</v>
      </c>
      <c r="AK249" s="72">
        <v>5.2149999999999999</v>
      </c>
      <c r="AL249" s="12">
        <v>125.623</v>
      </c>
      <c r="AM249" s="72">
        <v>11.26</v>
      </c>
      <c r="AN249" s="72">
        <v>5.2149999999999999</v>
      </c>
      <c r="AO249" s="12">
        <v>846.26700000000005</v>
      </c>
      <c r="AP249" s="72">
        <v>75.852000000000004</v>
      </c>
      <c r="AQ249" s="72">
        <v>1.111</v>
      </c>
      <c r="AR249" s="12">
        <v>6.2409999999999997</v>
      </c>
      <c r="AS249" s="72">
        <v>0.55900000000000005</v>
      </c>
      <c r="AT249" s="72">
        <v>110.46899999999999</v>
      </c>
      <c r="AU249" s="12">
        <v>0</v>
      </c>
      <c r="AV249" s="72">
        <v>0</v>
      </c>
      <c r="AW249" s="72">
        <v>0</v>
      </c>
      <c r="AX249" s="12">
        <v>100.06399999999999</v>
      </c>
      <c r="AY249" s="72">
        <v>8.9689999999999994</v>
      </c>
      <c r="AZ249" s="72">
        <v>54.064999999999998</v>
      </c>
      <c r="BA249" s="12">
        <v>100.06399999999999</v>
      </c>
      <c r="BB249" s="72">
        <v>8.9689999999999994</v>
      </c>
      <c r="BC249" s="72">
        <v>54.064999999999998</v>
      </c>
      <c r="BD249" s="12">
        <v>28.744</v>
      </c>
      <c r="BE249" s="72">
        <v>2.5760000000000001</v>
      </c>
      <c r="BF249" s="72">
        <v>121.845</v>
      </c>
      <c r="BG249" s="12">
        <v>128.80799999999999</v>
      </c>
      <c r="BH249" s="72">
        <v>11.545</v>
      </c>
      <c r="BI249" s="72">
        <v>28.707999999999998</v>
      </c>
      <c r="BJ249" s="12">
        <v>126.36199999999999</v>
      </c>
      <c r="BK249" s="72">
        <v>11.326000000000001</v>
      </c>
      <c r="BL249" s="72">
        <v>29.413</v>
      </c>
      <c r="BM249" s="12">
        <v>8.01</v>
      </c>
      <c r="BN249" s="72">
        <v>0.71799999999999997</v>
      </c>
      <c r="BO249" s="72">
        <v>106.101</v>
      </c>
      <c r="BP249" s="12">
        <v>134.37100000000001</v>
      </c>
      <c r="BQ249" s="72">
        <v>12.044</v>
      </c>
      <c r="BR249" s="72">
        <v>28.901</v>
      </c>
      <c r="BS249" s="12">
        <v>269.42</v>
      </c>
      <c r="BT249" s="72">
        <v>24.148</v>
      </c>
      <c r="BU249" s="72">
        <v>3.4550000000000001</v>
      </c>
      <c r="BV249" s="12">
        <v>1115.6869999999999</v>
      </c>
      <c r="BW249" s="72">
        <v>100</v>
      </c>
      <c r="BX249" s="72">
        <v>0.187</v>
      </c>
      <c r="BY249" s="13"/>
      <c r="BZ249" s="13"/>
    </row>
    <row r="250" spans="1:78" ht="12.75" customHeight="1">
      <c r="A250" s="122" t="s">
        <v>44</v>
      </c>
      <c r="B250" s="71" t="s">
        <v>67</v>
      </c>
      <c r="C250" s="71" t="s">
        <v>24</v>
      </c>
      <c r="D250" s="34">
        <v>44166</v>
      </c>
      <c r="E250" s="12">
        <v>420.42399999999998</v>
      </c>
      <c r="F250" s="72">
        <v>38.26</v>
      </c>
      <c r="G250" s="72">
        <v>2.7559999999999998</v>
      </c>
      <c r="H250" s="12">
        <v>61.398000000000003</v>
      </c>
      <c r="I250" s="72">
        <v>5.5869999999999997</v>
      </c>
      <c r="J250" s="72">
        <v>57.093000000000004</v>
      </c>
      <c r="K250" s="12">
        <v>114.783</v>
      </c>
      <c r="L250" s="72">
        <v>10.446</v>
      </c>
      <c r="M250" s="72">
        <v>37.167000000000002</v>
      </c>
      <c r="N250" s="12">
        <v>176.18100000000001</v>
      </c>
      <c r="O250" s="72">
        <v>16.033000000000001</v>
      </c>
      <c r="P250" s="72">
        <v>27.425000000000001</v>
      </c>
      <c r="Q250" s="12">
        <v>0</v>
      </c>
      <c r="R250" s="72">
        <v>0</v>
      </c>
      <c r="S250" s="72">
        <v>0</v>
      </c>
      <c r="T250" s="12">
        <v>176.18100000000001</v>
      </c>
      <c r="U250" s="72">
        <v>16.033000000000001</v>
      </c>
      <c r="V250" s="72">
        <v>27.425000000000001</v>
      </c>
      <c r="W250" s="12">
        <v>153.636</v>
      </c>
      <c r="X250" s="72">
        <v>13.981999999999999</v>
      </c>
      <c r="Y250" s="72">
        <v>30.844999999999999</v>
      </c>
      <c r="Z250" s="12">
        <v>329.81799999999998</v>
      </c>
      <c r="AA250" s="72">
        <v>30.015000000000001</v>
      </c>
      <c r="AB250" s="72">
        <v>2.5350000000000001</v>
      </c>
      <c r="AC250" s="12">
        <v>750.24199999999996</v>
      </c>
      <c r="AD250" s="72">
        <v>68.275000000000006</v>
      </c>
      <c r="AE250" s="72">
        <v>1.4419999999999999</v>
      </c>
      <c r="AF250" s="12">
        <v>0</v>
      </c>
      <c r="AG250" s="72">
        <v>0</v>
      </c>
      <c r="AH250" s="72">
        <v>0</v>
      </c>
      <c r="AI250" s="12">
        <v>120.56100000000001</v>
      </c>
      <c r="AJ250" s="72">
        <v>10.972</v>
      </c>
      <c r="AK250" s="72">
        <v>4.8410000000000002</v>
      </c>
      <c r="AL250" s="12">
        <v>120.56100000000001</v>
      </c>
      <c r="AM250" s="72">
        <v>10.972</v>
      </c>
      <c r="AN250" s="72">
        <v>4.8410000000000002</v>
      </c>
      <c r="AO250" s="12">
        <v>870.803</v>
      </c>
      <c r="AP250" s="72">
        <v>79.247</v>
      </c>
      <c r="AQ250" s="72">
        <v>1.046</v>
      </c>
      <c r="AR250" s="12">
        <v>0</v>
      </c>
      <c r="AS250" s="72">
        <v>0</v>
      </c>
      <c r="AT250" s="72">
        <v>0</v>
      </c>
      <c r="AU250" s="12">
        <v>22.01</v>
      </c>
      <c r="AV250" s="72">
        <v>2.0030000000000001</v>
      </c>
      <c r="AW250" s="72">
        <v>115.355</v>
      </c>
      <c r="AX250" s="12">
        <v>112.777</v>
      </c>
      <c r="AY250" s="72">
        <v>10.263</v>
      </c>
      <c r="AZ250" s="72">
        <v>49.814</v>
      </c>
      <c r="BA250" s="12">
        <v>134.78700000000001</v>
      </c>
      <c r="BB250" s="72">
        <v>12.266</v>
      </c>
      <c r="BC250" s="72">
        <v>47.076000000000001</v>
      </c>
      <c r="BD250" s="12">
        <v>81.774000000000001</v>
      </c>
      <c r="BE250" s="72">
        <v>7.4420000000000002</v>
      </c>
      <c r="BF250" s="72">
        <v>77.882000000000005</v>
      </c>
      <c r="BG250" s="12">
        <v>216.56100000000001</v>
      </c>
      <c r="BH250" s="72">
        <v>19.707999999999998</v>
      </c>
      <c r="BI250" s="72">
        <v>5.6369999999999996</v>
      </c>
      <c r="BJ250" s="12">
        <v>11.488</v>
      </c>
      <c r="BK250" s="72">
        <v>1.0449999999999999</v>
      </c>
      <c r="BL250" s="72">
        <v>86.757999999999996</v>
      </c>
      <c r="BM250" s="12">
        <v>0</v>
      </c>
      <c r="BN250" s="72">
        <v>0</v>
      </c>
      <c r="BO250" s="72">
        <v>0</v>
      </c>
      <c r="BP250" s="12">
        <v>11.488</v>
      </c>
      <c r="BQ250" s="72">
        <v>1.0449999999999999</v>
      </c>
      <c r="BR250" s="72">
        <v>86.757999999999996</v>
      </c>
      <c r="BS250" s="12">
        <v>228.04900000000001</v>
      </c>
      <c r="BT250" s="72">
        <v>20.753</v>
      </c>
      <c r="BU250" s="72">
        <v>3.8170000000000002</v>
      </c>
      <c r="BV250" s="12">
        <v>1098.8520000000001</v>
      </c>
      <c r="BW250" s="72">
        <v>100</v>
      </c>
      <c r="BX250" s="72">
        <v>0.13900000000000001</v>
      </c>
      <c r="BY250" s="13"/>
      <c r="BZ250" s="13"/>
    </row>
    <row r="251" spans="1:78" ht="12.75" customHeight="1">
      <c r="A251" s="122" t="s">
        <v>44</v>
      </c>
      <c r="B251" s="71" t="s">
        <v>67</v>
      </c>
      <c r="C251" s="71" t="s">
        <v>24</v>
      </c>
      <c r="D251" s="34">
        <v>44256</v>
      </c>
      <c r="E251" s="12">
        <v>429.69900000000001</v>
      </c>
      <c r="F251" s="72">
        <v>39.566000000000003</v>
      </c>
      <c r="G251" s="72">
        <v>2.6739999999999999</v>
      </c>
      <c r="H251" s="12">
        <v>84.186999999999998</v>
      </c>
      <c r="I251" s="72">
        <v>7.7519999999999998</v>
      </c>
      <c r="J251" s="72">
        <v>55.755000000000003</v>
      </c>
      <c r="K251" s="12">
        <v>61.228000000000002</v>
      </c>
      <c r="L251" s="72">
        <v>5.6379999999999999</v>
      </c>
      <c r="M251" s="72">
        <v>57.271999999999998</v>
      </c>
      <c r="N251" s="12">
        <v>145.41499999999999</v>
      </c>
      <c r="O251" s="72">
        <v>13.39</v>
      </c>
      <c r="P251" s="72">
        <v>19.864999999999998</v>
      </c>
      <c r="Q251" s="12">
        <v>16.591999999999999</v>
      </c>
      <c r="R251" s="72">
        <v>1.528</v>
      </c>
      <c r="S251" s="72">
        <v>86.984999999999999</v>
      </c>
      <c r="T251" s="12">
        <v>162.00700000000001</v>
      </c>
      <c r="U251" s="72">
        <v>14.917</v>
      </c>
      <c r="V251" s="72">
        <v>17.911000000000001</v>
      </c>
      <c r="W251" s="12">
        <v>164.649</v>
      </c>
      <c r="X251" s="72">
        <v>15.161</v>
      </c>
      <c r="Y251" s="72">
        <v>17.065999999999999</v>
      </c>
      <c r="Z251" s="12">
        <v>326.65600000000001</v>
      </c>
      <c r="AA251" s="72">
        <v>30.077999999999999</v>
      </c>
      <c r="AB251" s="72">
        <v>2.5310000000000001</v>
      </c>
      <c r="AC251" s="12">
        <v>756.35500000000002</v>
      </c>
      <c r="AD251" s="72">
        <v>69.644000000000005</v>
      </c>
      <c r="AE251" s="72">
        <v>1.53</v>
      </c>
      <c r="AF251" s="12">
        <v>0</v>
      </c>
      <c r="AG251" s="72">
        <v>0</v>
      </c>
      <c r="AH251" s="72">
        <v>0</v>
      </c>
      <c r="AI251" s="12">
        <v>127.19199999999999</v>
      </c>
      <c r="AJ251" s="72">
        <v>11.712</v>
      </c>
      <c r="AK251" s="72">
        <v>4.6280000000000001</v>
      </c>
      <c r="AL251" s="12">
        <v>127.19199999999999</v>
      </c>
      <c r="AM251" s="72">
        <v>11.712</v>
      </c>
      <c r="AN251" s="72">
        <v>4.6280000000000001</v>
      </c>
      <c r="AO251" s="12">
        <v>883.54700000000003</v>
      </c>
      <c r="AP251" s="72">
        <v>81.355999999999995</v>
      </c>
      <c r="AQ251" s="72">
        <v>0.98799999999999999</v>
      </c>
      <c r="AR251" s="12">
        <v>21.213000000000001</v>
      </c>
      <c r="AS251" s="72">
        <v>1.9530000000000001</v>
      </c>
      <c r="AT251" s="72">
        <v>80.366</v>
      </c>
      <c r="AU251" s="12">
        <v>20.526</v>
      </c>
      <c r="AV251" s="72">
        <v>1.89</v>
      </c>
      <c r="AW251" s="72">
        <v>104.88</v>
      </c>
      <c r="AX251" s="12">
        <v>46.164000000000001</v>
      </c>
      <c r="AY251" s="72">
        <v>4.2510000000000003</v>
      </c>
      <c r="AZ251" s="72">
        <v>53.454000000000001</v>
      </c>
      <c r="BA251" s="12">
        <v>66.69</v>
      </c>
      <c r="BB251" s="72">
        <v>6.141</v>
      </c>
      <c r="BC251" s="72">
        <v>46.264000000000003</v>
      </c>
      <c r="BD251" s="12">
        <v>19.404</v>
      </c>
      <c r="BE251" s="72">
        <v>1.7869999999999999</v>
      </c>
      <c r="BF251" s="72">
        <v>106.64400000000001</v>
      </c>
      <c r="BG251" s="12">
        <v>86.093999999999994</v>
      </c>
      <c r="BH251" s="72">
        <v>7.9269999999999996</v>
      </c>
      <c r="BI251" s="72">
        <v>37.334000000000003</v>
      </c>
      <c r="BJ251" s="12">
        <v>57.881</v>
      </c>
      <c r="BK251" s="72">
        <v>5.33</v>
      </c>
      <c r="BL251" s="72">
        <v>41.49</v>
      </c>
      <c r="BM251" s="12">
        <v>37.292000000000002</v>
      </c>
      <c r="BN251" s="72">
        <v>3.4340000000000002</v>
      </c>
      <c r="BO251" s="72">
        <v>75.08</v>
      </c>
      <c r="BP251" s="12">
        <v>95.171999999999997</v>
      </c>
      <c r="BQ251" s="72">
        <v>8.7629999999999999</v>
      </c>
      <c r="BR251" s="72">
        <v>32.826000000000001</v>
      </c>
      <c r="BS251" s="12">
        <v>202.47900000000001</v>
      </c>
      <c r="BT251" s="72">
        <v>18.643999999999998</v>
      </c>
      <c r="BU251" s="72">
        <v>4.3579999999999997</v>
      </c>
      <c r="BV251" s="12">
        <v>1086.0260000000001</v>
      </c>
      <c r="BW251" s="72">
        <v>100</v>
      </c>
      <c r="BX251" s="72">
        <v>0.13800000000000001</v>
      </c>
      <c r="BY251" s="13"/>
      <c r="BZ251" s="13"/>
    </row>
    <row r="252" spans="1:78" ht="12.75" customHeight="1">
      <c r="A252" s="122" t="s">
        <v>44</v>
      </c>
      <c r="B252" s="71" t="s">
        <v>67</v>
      </c>
      <c r="C252" s="71" t="s">
        <v>24</v>
      </c>
      <c r="D252" s="34">
        <v>44348</v>
      </c>
      <c r="E252" s="12">
        <v>430.84899999999999</v>
      </c>
      <c r="F252" s="72">
        <v>39.951999999999998</v>
      </c>
      <c r="G252" s="72">
        <v>2.157</v>
      </c>
      <c r="H252" s="12">
        <v>61.465000000000003</v>
      </c>
      <c r="I252" s="72">
        <v>5.7</v>
      </c>
      <c r="J252" s="72">
        <v>56.646999999999998</v>
      </c>
      <c r="K252" s="12">
        <v>43.771999999999998</v>
      </c>
      <c r="L252" s="72">
        <v>4.0590000000000002</v>
      </c>
      <c r="M252" s="72">
        <v>54.685000000000002</v>
      </c>
      <c r="N252" s="12">
        <v>105.23699999999999</v>
      </c>
      <c r="O252" s="72">
        <v>9.7579999999999991</v>
      </c>
      <c r="P252" s="72">
        <v>37.613</v>
      </c>
      <c r="Q252" s="12">
        <v>0</v>
      </c>
      <c r="R252" s="72">
        <v>0</v>
      </c>
      <c r="S252" s="72">
        <v>0</v>
      </c>
      <c r="T252" s="12">
        <v>105.23699999999999</v>
      </c>
      <c r="U252" s="72">
        <v>9.7579999999999991</v>
      </c>
      <c r="V252" s="72">
        <v>37.613</v>
      </c>
      <c r="W252" s="12">
        <v>247.01599999999999</v>
      </c>
      <c r="X252" s="72">
        <v>22.905999999999999</v>
      </c>
      <c r="Y252" s="72">
        <v>15.925000000000001</v>
      </c>
      <c r="Z252" s="12">
        <v>352.25299999999999</v>
      </c>
      <c r="AA252" s="72">
        <v>32.664000000000001</v>
      </c>
      <c r="AB252" s="72">
        <v>2.5590000000000002</v>
      </c>
      <c r="AC252" s="12">
        <v>783.10199999999998</v>
      </c>
      <c r="AD252" s="72">
        <v>72.616</v>
      </c>
      <c r="AE252" s="72">
        <v>1.2689999999999999</v>
      </c>
      <c r="AF252" s="12">
        <v>12.801</v>
      </c>
      <c r="AG252" s="72">
        <v>1.1870000000000001</v>
      </c>
      <c r="AH252" s="72">
        <v>110.971</v>
      </c>
      <c r="AI252" s="12">
        <v>79.150000000000006</v>
      </c>
      <c r="AJ252" s="72">
        <v>7.34</v>
      </c>
      <c r="AK252" s="72">
        <v>18.652999999999999</v>
      </c>
      <c r="AL252" s="12">
        <v>91.950999999999993</v>
      </c>
      <c r="AM252" s="72">
        <v>8.5269999999999992</v>
      </c>
      <c r="AN252" s="72">
        <v>6.5739999999999998</v>
      </c>
      <c r="AO252" s="12">
        <v>875.05399999999997</v>
      </c>
      <c r="AP252" s="72">
        <v>81.143000000000001</v>
      </c>
      <c r="AQ252" s="72">
        <v>0.81499999999999995</v>
      </c>
      <c r="AR252" s="12">
        <v>0</v>
      </c>
      <c r="AS252" s="72">
        <v>0</v>
      </c>
      <c r="AT252" s="72">
        <v>0</v>
      </c>
      <c r="AU252" s="12">
        <v>0</v>
      </c>
      <c r="AV252" s="72">
        <v>0</v>
      </c>
      <c r="AW252" s="72">
        <v>0</v>
      </c>
      <c r="AX252" s="12">
        <v>19.896999999999998</v>
      </c>
      <c r="AY252" s="72">
        <v>1.845</v>
      </c>
      <c r="AZ252" s="72">
        <v>90.31</v>
      </c>
      <c r="BA252" s="12">
        <v>19.896999999999998</v>
      </c>
      <c r="BB252" s="72">
        <v>1.845</v>
      </c>
      <c r="BC252" s="72">
        <v>90.31</v>
      </c>
      <c r="BD252" s="12">
        <v>23.709</v>
      </c>
      <c r="BE252" s="72">
        <v>2.1989999999999998</v>
      </c>
      <c r="BF252" s="72">
        <v>84.001999999999995</v>
      </c>
      <c r="BG252" s="12">
        <v>43.606000000000002</v>
      </c>
      <c r="BH252" s="72">
        <v>4.0439999999999996</v>
      </c>
      <c r="BI252" s="72">
        <v>57.012999999999998</v>
      </c>
      <c r="BJ252" s="12">
        <v>137.97999999999999</v>
      </c>
      <c r="BK252" s="72">
        <v>12.795</v>
      </c>
      <c r="BL252" s="72">
        <v>23.068000000000001</v>
      </c>
      <c r="BM252" s="12">
        <v>21.771999999999998</v>
      </c>
      <c r="BN252" s="72">
        <v>2.0190000000000001</v>
      </c>
      <c r="BO252" s="72">
        <v>114.786</v>
      </c>
      <c r="BP252" s="12">
        <v>159.75200000000001</v>
      </c>
      <c r="BQ252" s="72">
        <v>14.814</v>
      </c>
      <c r="BR252" s="72">
        <v>14.836</v>
      </c>
      <c r="BS252" s="12">
        <v>203.358</v>
      </c>
      <c r="BT252" s="72">
        <v>18.856999999999999</v>
      </c>
      <c r="BU252" s="72">
        <v>3.573</v>
      </c>
      <c r="BV252" s="12">
        <v>1078.412</v>
      </c>
      <c r="BW252" s="72">
        <v>100</v>
      </c>
      <c r="BX252" s="72">
        <v>7.9000000000000001E-2</v>
      </c>
      <c r="BY252" s="13"/>
      <c r="BZ252" s="13"/>
    </row>
    <row r="253" spans="1:78" ht="12.75" customHeight="1">
      <c r="A253" s="122" t="s">
        <v>44</v>
      </c>
      <c r="B253" s="71" t="s">
        <v>67</v>
      </c>
      <c r="C253" s="71" t="s">
        <v>24</v>
      </c>
      <c r="D253" s="34">
        <v>44805</v>
      </c>
      <c r="E253" s="12">
        <v>504.017</v>
      </c>
      <c r="F253" s="72">
        <v>45.396000000000001</v>
      </c>
      <c r="G253" s="72">
        <v>3.4140000000000001</v>
      </c>
      <c r="H253" s="12">
        <v>25.274000000000001</v>
      </c>
      <c r="I253" s="72">
        <v>2.2759999999999998</v>
      </c>
      <c r="J253" s="72">
        <v>62.151000000000003</v>
      </c>
      <c r="K253" s="12">
        <v>31.984999999999999</v>
      </c>
      <c r="L253" s="72">
        <v>2.8809999999999998</v>
      </c>
      <c r="M253" s="72">
        <v>68.381</v>
      </c>
      <c r="N253" s="12">
        <v>57.259</v>
      </c>
      <c r="O253" s="72">
        <v>5.157</v>
      </c>
      <c r="P253" s="72">
        <v>37.616</v>
      </c>
      <c r="Q253" s="12">
        <v>2.702</v>
      </c>
      <c r="R253" s="72">
        <v>0.24299999999999999</v>
      </c>
      <c r="S253" s="72">
        <v>105.599</v>
      </c>
      <c r="T253" s="12">
        <v>59.960999999999999</v>
      </c>
      <c r="U253" s="72">
        <v>5.4009999999999998</v>
      </c>
      <c r="V253" s="72">
        <v>36.018000000000001</v>
      </c>
      <c r="W253" s="12">
        <v>290.51900000000001</v>
      </c>
      <c r="X253" s="72">
        <v>26.167000000000002</v>
      </c>
      <c r="Y253" s="72">
        <v>9.4610000000000003</v>
      </c>
      <c r="Z253" s="12">
        <v>350.48</v>
      </c>
      <c r="AA253" s="72">
        <v>31.567</v>
      </c>
      <c r="AB253" s="72">
        <v>5.2640000000000002</v>
      </c>
      <c r="AC253" s="12">
        <v>854.49800000000005</v>
      </c>
      <c r="AD253" s="72">
        <v>76.963999999999999</v>
      </c>
      <c r="AE253" s="72">
        <v>1.1830000000000001</v>
      </c>
      <c r="AF253" s="12">
        <v>0</v>
      </c>
      <c r="AG253" s="72">
        <v>0</v>
      </c>
      <c r="AH253" s="72">
        <v>0</v>
      </c>
      <c r="AI253" s="12">
        <v>14.596</v>
      </c>
      <c r="AJ253" s="72">
        <v>1.3149999999999999</v>
      </c>
      <c r="AK253" s="72">
        <v>104.09099999999999</v>
      </c>
      <c r="AL253" s="12">
        <v>14.596</v>
      </c>
      <c r="AM253" s="72">
        <v>1.3149999999999999</v>
      </c>
      <c r="AN253" s="72">
        <v>104.09099999999999</v>
      </c>
      <c r="AO253" s="12">
        <v>869.09299999999996</v>
      </c>
      <c r="AP253" s="72">
        <v>78.278000000000006</v>
      </c>
      <c r="AQ253" s="72">
        <v>2.206</v>
      </c>
      <c r="AR253" s="12">
        <v>25.190999999999999</v>
      </c>
      <c r="AS253" s="72">
        <v>2.2690000000000001</v>
      </c>
      <c r="AT253" s="72">
        <v>105.89100000000001</v>
      </c>
      <c r="AU253" s="12">
        <v>19.786000000000001</v>
      </c>
      <c r="AV253" s="72">
        <v>1.782</v>
      </c>
      <c r="AW253" s="72">
        <v>104.785</v>
      </c>
      <c r="AX253" s="12">
        <v>20.291</v>
      </c>
      <c r="AY253" s="72">
        <v>1.8280000000000001</v>
      </c>
      <c r="AZ253" s="72">
        <v>103.30200000000001</v>
      </c>
      <c r="BA253" s="12">
        <v>40.076000000000001</v>
      </c>
      <c r="BB253" s="72">
        <v>3.61</v>
      </c>
      <c r="BC253" s="72">
        <v>74.501000000000005</v>
      </c>
      <c r="BD253" s="12">
        <v>53.499000000000002</v>
      </c>
      <c r="BE253" s="72">
        <v>4.819</v>
      </c>
      <c r="BF253" s="72">
        <v>61.683</v>
      </c>
      <c r="BG253" s="12">
        <v>93.575000000000003</v>
      </c>
      <c r="BH253" s="72">
        <v>8.4280000000000008</v>
      </c>
      <c r="BI253" s="72">
        <v>40.802</v>
      </c>
      <c r="BJ253" s="12">
        <v>79.629000000000005</v>
      </c>
      <c r="BK253" s="72">
        <v>7.1719999999999997</v>
      </c>
      <c r="BL253" s="72">
        <v>43.951999999999998</v>
      </c>
      <c r="BM253" s="12">
        <v>42.771000000000001</v>
      </c>
      <c r="BN253" s="72">
        <v>3.8519999999999999</v>
      </c>
      <c r="BO253" s="72">
        <v>70.516999999999996</v>
      </c>
      <c r="BP253" s="12">
        <v>122.399</v>
      </c>
      <c r="BQ253" s="72">
        <v>11.023999999999999</v>
      </c>
      <c r="BR253" s="72">
        <v>32.232999999999997</v>
      </c>
      <c r="BS253" s="12">
        <v>241.166</v>
      </c>
      <c r="BT253" s="72">
        <v>21.722000000000001</v>
      </c>
      <c r="BU253" s="72">
        <v>7.9020000000000001</v>
      </c>
      <c r="BV253" s="12">
        <v>1110.259</v>
      </c>
      <c r="BW253" s="72">
        <v>100</v>
      </c>
      <c r="BX253" s="72">
        <v>0.14199999999999999</v>
      </c>
      <c r="BY253" s="13"/>
      <c r="BZ253" s="13"/>
    </row>
    <row r="254" spans="1:78" ht="12.75" customHeight="1">
      <c r="A254" s="122" t="s">
        <v>44</v>
      </c>
      <c r="B254" s="71" t="s">
        <v>67</v>
      </c>
      <c r="C254" s="71" t="s">
        <v>24</v>
      </c>
      <c r="D254" s="34">
        <v>44896</v>
      </c>
      <c r="E254" s="12">
        <v>532.16800000000001</v>
      </c>
      <c r="F254" s="72">
        <v>47.334000000000003</v>
      </c>
      <c r="G254" s="72">
        <v>2.0619999999999998</v>
      </c>
      <c r="H254" s="12">
        <v>23.117999999999999</v>
      </c>
      <c r="I254" s="72">
        <v>2.056</v>
      </c>
      <c r="J254" s="72">
        <v>106.151</v>
      </c>
      <c r="K254" s="12">
        <v>75.397999999999996</v>
      </c>
      <c r="L254" s="72">
        <v>6.7060000000000004</v>
      </c>
      <c r="M254" s="72">
        <v>46.622999999999998</v>
      </c>
      <c r="N254" s="12">
        <v>98.516000000000005</v>
      </c>
      <c r="O254" s="72">
        <v>8.7629999999999999</v>
      </c>
      <c r="P254" s="72">
        <v>40.298999999999999</v>
      </c>
      <c r="Q254" s="12">
        <v>0</v>
      </c>
      <c r="R254" s="72">
        <v>0</v>
      </c>
      <c r="S254" s="72">
        <v>0</v>
      </c>
      <c r="T254" s="12">
        <v>98.516000000000005</v>
      </c>
      <c r="U254" s="72">
        <v>8.7629999999999999</v>
      </c>
      <c r="V254" s="72">
        <v>40.298999999999999</v>
      </c>
      <c r="W254" s="12">
        <v>238.928</v>
      </c>
      <c r="X254" s="72">
        <v>21.251999999999999</v>
      </c>
      <c r="Y254" s="72">
        <v>17.673999999999999</v>
      </c>
      <c r="Z254" s="12">
        <v>337.44400000000002</v>
      </c>
      <c r="AA254" s="72">
        <v>30.013999999999999</v>
      </c>
      <c r="AB254" s="72">
        <v>3.35</v>
      </c>
      <c r="AC254" s="12">
        <v>869.61199999999997</v>
      </c>
      <c r="AD254" s="72">
        <v>77.349000000000004</v>
      </c>
      <c r="AE254" s="72">
        <v>0.98399999999999999</v>
      </c>
      <c r="AF254" s="12">
        <v>0</v>
      </c>
      <c r="AG254" s="72">
        <v>0</v>
      </c>
      <c r="AH254" s="72">
        <v>0</v>
      </c>
      <c r="AI254" s="12">
        <v>61.473999999999997</v>
      </c>
      <c r="AJ254" s="72">
        <v>5.468</v>
      </c>
      <c r="AK254" s="72">
        <v>7.4119999999999999</v>
      </c>
      <c r="AL254" s="12">
        <v>61.473999999999997</v>
      </c>
      <c r="AM254" s="72">
        <v>5.468</v>
      </c>
      <c r="AN254" s="72">
        <v>7.4119999999999999</v>
      </c>
      <c r="AO254" s="12">
        <v>931.08600000000001</v>
      </c>
      <c r="AP254" s="72">
        <v>82.816999999999993</v>
      </c>
      <c r="AQ254" s="72">
        <v>0.97399999999999998</v>
      </c>
      <c r="AR254" s="12">
        <v>19.475000000000001</v>
      </c>
      <c r="AS254" s="72">
        <v>1.732</v>
      </c>
      <c r="AT254" s="72">
        <v>75.587999999999994</v>
      </c>
      <c r="AU254" s="12">
        <v>22.928000000000001</v>
      </c>
      <c r="AV254" s="72">
        <v>2.0390000000000001</v>
      </c>
      <c r="AW254" s="72">
        <v>119.889</v>
      </c>
      <c r="AX254" s="12">
        <v>15.749000000000001</v>
      </c>
      <c r="AY254" s="72">
        <v>1.401</v>
      </c>
      <c r="AZ254" s="72">
        <v>79.481999999999999</v>
      </c>
      <c r="BA254" s="12">
        <v>38.677</v>
      </c>
      <c r="BB254" s="72">
        <v>3.44</v>
      </c>
      <c r="BC254" s="72">
        <v>73.483999999999995</v>
      </c>
      <c r="BD254" s="12">
        <v>20.11</v>
      </c>
      <c r="BE254" s="72">
        <v>1.7889999999999999</v>
      </c>
      <c r="BF254" s="72">
        <v>90.370999999999995</v>
      </c>
      <c r="BG254" s="12">
        <v>58.786999999999999</v>
      </c>
      <c r="BH254" s="72">
        <v>5.2290000000000001</v>
      </c>
      <c r="BI254" s="72">
        <v>55.776000000000003</v>
      </c>
      <c r="BJ254" s="12">
        <v>114.928</v>
      </c>
      <c r="BK254" s="72">
        <v>10.222</v>
      </c>
      <c r="BL254" s="72">
        <v>29.954000000000001</v>
      </c>
      <c r="BM254" s="12">
        <v>0</v>
      </c>
      <c r="BN254" s="72">
        <v>0</v>
      </c>
      <c r="BO254" s="72">
        <v>0</v>
      </c>
      <c r="BP254" s="12">
        <v>114.928</v>
      </c>
      <c r="BQ254" s="72">
        <v>10.222</v>
      </c>
      <c r="BR254" s="72">
        <v>29.954000000000001</v>
      </c>
      <c r="BS254" s="12">
        <v>193.18899999999999</v>
      </c>
      <c r="BT254" s="72">
        <v>17.183</v>
      </c>
      <c r="BU254" s="72">
        <v>4.6479999999999997</v>
      </c>
      <c r="BV254" s="12">
        <v>1124.2750000000001</v>
      </c>
      <c r="BW254" s="72">
        <v>100</v>
      </c>
      <c r="BX254" s="72">
        <v>0.105</v>
      </c>
      <c r="BY254" s="13"/>
      <c r="BZ254" s="13"/>
    </row>
    <row r="255" spans="1:78" ht="12.75" customHeight="1">
      <c r="A255" s="122" t="s">
        <v>44</v>
      </c>
      <c r="B255" s="71" t="s">
        <v>67</v>
      </c>
      <c r="C255" s="71" t="s">
        <v>24</v>
      </c>
      <c r="D255" s="34">
        <v>44986</v>
      </c>
      <c r="E255" s="12">
        <v>540.91200000000003</v>
      </c>
      <c r="F255" s="72">
        <v>47.344999999999999</v>
      </c>
      <c r="G255" s="72">
        <v>2.4079999999999999</v>
      </c>
      <c r="H255" s="12">
        <v>46.27</v>
      </c>
      <c r="I255" s="72">
        <v>4.05</v>
      </c>
      <c r="J255" s="72">
        <v>45.371000000000002</v>
      </c>
      <c r="K255" s="12">
        <v>46.744</v>
      </c>
      <c r="L255" s="72">
        <v>4.0910000000000002</v>
      </c>
      <c r="M255" s="72">
        <v>29.738</v>
      </c>
      <c r="N255" s="12">
        <v>93.013999999999996</v>
      </c>
      <c r="O255" s="72">
        <v>8.141</v>
      </c>
      <c r="P255" s="72">
        <v>28.294</v>
      </c>
      <c r="Q255" s="12">
        <v>16.734000000000002</v>
      </c>
      <c r="R255" s="72">
        <v>1.4650000000000001</v>
      </c>
      <c r="S255" s="72">
        <v>78.227000000000004</v>
      </c>
      <c r="T255" s="12">
        <v>109.748</v>
      </c>
      <c r="U255" s="72">
        <v>9.6059999999999999</v>
      </c>
      <c r="V255" s="72">
        <v>25.422999999999998</v>
      </c>
      <c r="W255" s="12">
        <v>239.12200000000001</v>
      </c>
      <c r="X255" s="72">
        <v>20.93</v>
      </c>
      <c r="Y255" s="72">
        <v>12.651999999999999</v>
      </c>
      <c r="Z255" s="12">
        <v>348.87</v>
      </c>
      <c r="AA255" s="72">
        <v>30.536000000000001</v>
      </c>
      <c r="AB255" s="72">
        <v>3.9460000000000002</v>
      </c>
      <c r="AC255" s="12">
        <v>889.78200000000004</v>
      </c>
      <c r="AD255" s="72">
        <v>77.88</v>
      </c>
      <c r="AE255" s="72">
        <v>1.01</v>
      </c>
      <c r="AF255" s="12">
        <v>15.997999999999999</v>
      </c>
      <c r="AG255" s="72">
        <v>1.4</v>
      </c>
      <c r="AH255" s="72">
        <v>70.694000000000003</v>
      </c>
      <c r="AI255" s="12">
        <v>60.518000000000001</v>
      </c>
      <c r="AJ255" s="72">
        <v>5.2969999999999997</v>
      </c>
      <c r="AK255" s="72">
        <v>19.699000000000002</v>
      </c>
      <c r="AL255" s="12">
        <v>76.516000000000005</v>
      </c>
      <c r="AM255" s="72">
        <v>6.6970000000000001</v>
      </c>
      <c r="AN255" s="72">
        <v>6.2069999999999999</v>
      </c>
      <c r="AO255" s="12">
        <v>966.298</v>
      </c>
      <c r="AP255" s="72">
        <v>84.578000000000003</v>
      </c>
      <c r="AQ255" s="72">
        <v>0.88300000000000001</v>
      </c>
      <c r="AR255" s="12">
        <v>25.122</v>
      </c>
      <c r="AS255" s="72">
        <v>2.1989999999999998</v>
      </c>
      <c r="AT255" s="72">
        <v>102.922</v>
      </c>
      <c r="AU255" s="12">
        <v>2.8029999999999999</v>
      </c>
      <c r="AV255" s="72">
        <v>0.245</v>
      </c>
      <c r="AW255" s="72">
        <v>118.663</v>
      </c>
      <c r="AX255" s="12">
        <v>33.247</v>
      </c>
      <c r="AY255" s="72">
        <v>2.91</v>
      </c>
      <c r="AZ255" s="72">
        <v>41.12</v>
      </c>
      <c r="BA255" s="12">
        <v>36.048999999999999</v>
      </c>
      <c r="BB255" s="72">
        <v>3.1549999999999998</v>
      </c>
      <c r="BC255" s="72">
        <v>37.363999999999997</v>
      </c>
      <c r="BD255" s="12">
        <v>17.823</v>
      </c>
      <c r="BE255" s="72">
        <v>1.56</v>
      </c>
      <c r="BF255" s="72">
        <v>65.385999999999996</v>
      </c>
      <c r="BG255" s="12">
        <v>53.872</v>
      </c>
      <c r="BH255" s="72">
        <v>4.7149999999999999</v>
      </c>
      <c r="BI255" s="72">
        <v>31.986000000000001</v>
      </c>
      <c r="BJ255" s="12">
        <v>81.716999999999999</v>
      </c>
      <c r="BK255" s="72">
        <v>7.1520000000000001</v>
      </c>
      <c r="BL255" s="72">
        <v>38.424999999999997</v>
      </c>
      <c r="BM255" s="12">
        <v>15.488</v>
      </c>
      <c r="BN255" s="72">
        <v>1.3560000000000001</v>
      </c>
      <c r="BO255" s="72">
        <v>75.352000000000004</v>
      </c>
      <c r="BP255" s="12">
        <v>97.204999999999998</v>
      </c>
      <c r="BQ255" s="72">
        <v>8.5079999999999991</v>
      </c>
      <c r="BR255" s="72">
        <v>32.155000000000001</v>
      </c>
      <c r="BS255" s="12">
        <v>176.19900000000001</v>
      </c>
      <c r="BT255" s="72">
        <v>15.422000000000001</v>
      </c>
      <c r="BU255" s="72">
        <v>4.657</v>
      </c>
      <c r="BV255" s="12">
        <v>1142.4970000000001</v>
      </c>
      <c r="BW255" s="72">
        <v>100</v>
      </c>
      <c r="BX255" s="72">
        <v>0.21</v>
      </c>
      <c r="BY255" s="13"/>
      <c r="BZ255" s="13"/>
    </row>
    <row r="256" spans="1:78" ht="12.75" customHeight="1">
      <c r="A256" s="122" t="s">
        <v>44</v>
      </c>
      <c r="B256" s="71" t="s">
        <v>67</v>
      </c>
      <c r="C256" s="71" t="s">
        <v>24</v>
      </c>
      <c r="D256" s="34">
        <v>45078</v>
      </c>
      <c r="E256" s="12">
        <v>537.23</v>
      </c>
      <c r="F256" s="72">
        <v>46.216000000000001</v>
      </c>
      <c r="G256" s="72">
        <v>1.883</v>
      </c>
      <c r="H256" s="12">
        <v>58.764000000000003</v>
      </c>
      <c r="I256" s="72">
        <v>5.0549999999999997</v>
      </c>
      <c r="J256" s="72">
        <v>36.125</v>
      </c>
      <c r="K256" s="12">
        <v>45.798000000000002</v>
      </c>
      <c r="L256" s="72">
        <v>3.94</v>
      </c>
      <c r="M256" s="72">
        <v>36.048000000000002</v>
      </c>
      <c r="N256" s="12">
        <v>104.562</v>
      </c>
      <c r="O256" s="72">
        <v>8.9949999999999992</v>
      </c>
      <c r="P256" s="72">
        <v>22.719000000000001</v>
      </c>
      <c r="Q256" s="12">
        <v>0</v>
      </c>
      <c r="R256" s="72">
        <v>0</v>
      </c>
      <c r="S256" s="72">
        <v>0</v>
      </c>
      <c r="T256" s="12">
        <v>104.562</v>
      </c>
      <c r="U256" s="72">
        <v>8.9949999999999992</v>
      </c>
      <c r="V256" s="72">
        <v>22.719000000000001</v>
      </c>
      <c r="W256" s="12">
        <v>254.983</v>
      </c>
      <c r="X256" s="72">
        <v>21.934999999999999</v>
      </c>
      <c r="Y256" s="72">
        <v>9.8109999999999999</v>
      </c>
      <c r="Z256" s="12">
        <v>359.54500000000002</v>
      </c>
      <c r="AA256" s="72">
        <v>30.93</v>
      </c>
      <c r="AB256" s="72">
        <v>2.7149999999999999</v>
      </c>
      <c r="AC256" s="12">
        <v>896.77499999999998</v>
      </c>
      <c r="AD256" s="72">
        <v>77.146000000000001</v>
      </c>
      <c r="AE256" s="72">
        <v>0.98699999999999999</v>
      </c>
      <c r="AF256" s="12">
        <v>0</v>
      </c>
      <c r="AG256" s="72">
        <v>0</v>
      </c>
      <c r="AH256" s="72">
        <v>0</v>
      </c>
      <c r="AI256" s="12">
        <v>76.076999999999998</v>
      </c>
      <c r="AJ256" s="72">
        <v>6.5449999999999999</v>
      </c>
      <c r="AK256" s="72">
        <v>6.7809999999999997</v>
      </c>
      <c r="AL256" s="12">
        <v>76.076999999999998</v>
      </c>
      <c r="AM256" s="72">
        <v>6.5449999999999999</v>
      </c>
      <c r="AN256" s="72">
        <v>6.7809999999999997</v>
      </c>
      <c r="AO256" s="12">
        <v>972.85199999999998</v>
      </c>
      <c r="AP256" s="72">
        <v>83.691000000000003</v>
      </c>
      <c r="AQ256" s="72">
        <v>0.89300000000000002</v>
      </c>
      <c r="AR256" s="12">
        <v>0</v>
      </c>
      <c r="AS256" s="72">
        <v>0</v>
      </c>
      <c r="AT256" s="72">
        <v>0</v>
      </c>
      <c r="AU256" s="12">
        <v>0</v>
      </c>
      <c r="AV256" s="72">
        <v>0</v>
      </c>
      <c r="AW256" s="72">
        <v>0</v>
      </c>
      <c r="AX256" s="12">
        <v>46.61</v>
      </c>
      <c r="AY256" s="72">
        <v>4.01</v>
      </c>
      <c r="AZ256" s="72">
        <v>41.232999999999997</v>
      </c>
      <c r="BA256" s="12">
        <v>46.61</v>
      </c>
      <c r="BB256" s="72">
        <v>4.01</v>
      </c>
      <c r="BC256" s="72">
        <v>41.232999999999997</v>
      </c>
      <c r="BD256" s="12">
        <v>0</v>
      </c>
      <c r="BE256" s="72">
        <v>0</v>
      </c>
      <c r="BF256" s="72">
        <v>0</v>
      </c>
      <c r="BG256" s="12">
        <v>46.61</v>
      </c>
      <c r="BH256" s="72">
        <v>4.01</v>
      </c>
      <c r="BI256" s="72">
        <v>41.232999999999997</v>
      </c>
      <c r="BJ256" s="12">
        <v>140.97800000000001</v>
      </c>
      <c r="BK256" s="72">
        <v>12.128</v>
      </c>
      <c r="BL256" s="72">
        <v>12.762</v>
      </c>
      <c r="BM256" s="12">
        <v>1.998</v>
      </c>
      <c r="BN256" s="72">
        <v>0.17199999999999999</v>
      </c>
      <c r="BO256" s="72">
        <v>116.914</v>
      </c>
      <c r="BP256" s="12">
        <v>142.976</v>
      </c>
      <c r="BQ256" s="72">
        <v>12.3</v>
      </c>
      <c r="BR256" s="72">
        <v>12.749000000000001</v>
      </c>
      <c r="BS256" s="12">
        <v>189.58699999999999</v>
      </c>
      <c r="BT256" s="72">
        <v>16.309000000000001</v>
      </c>
      <c r="BU256" s="72">
        <v>4.6669999999999998</v>
      </c>
      <c r="BV256" s="12">
        <v>1162.4390000000001</v>
      </c>
      <c r="BW256" s="72">
        <v>100</v>
      </c>
      <c r="BX256" s="72">
        <v>0.155</v>
      </c>
      <c r="BY256" s="13"/>
      <c r="BZ256" s="13"/>
    </row>
    <row r="257" spans="1:78" ht="12.75" customHeight="1">
      <c r="A257" s="122" t="s">
        <v>44</v>
      </c>
      <c r="B257" s="71" t="s">
        <v>67</v>
      </c>
      <c r="C257" s="71" t="s">
        <v>24</v>
      </c>
      <c r="D257" s="34">
        <v>45170</v>
      </c>
      <c r="E257" s="12">
        <v>539.79</v>
      </c>
      <c r="F257" s="72">
        <v>45.701000000000001</v>
      </c>
      <c r="G257" s="72">
        <v>2.1840000000000002</v>
      </c>
      <c r="H257" s="12">
        <v>17.405000000000001</v>
      </c>
      <c r="I257" s="72">
        <v>1.474</v>
      </c>
      <c r="J257" s="72">
        <v>61.875999999999998</v>
      </c>
      <c r="K257" s="12">
        <v>55.826000000000001</v>
      </c>
      <c r="L257" s="72">
        <v>4.7270000000000003</v>
      </c>
      <c r="M257" s="72">
        <v>46.261000000000003</v>
      </c>
      <c r="N257" s="12">
        <v>73.230999999999995</v>
      </c>
      <c r="O257" s="72">
        <v>6.2</v>
      </c>
      <c r="P257" s="72">
        <v>38.215000000000003</v>
      </c>
      <c r="Q257" s="12">
        <v>0</v>
      </c>
      <c r="R257" s="72">
        <v>0</v>
      </c>
      <c r="S257" s="72">
        <v>0</v>
      </c>
      <c r="T257" s="12">
        <v>73.230999999999995</v>
      </c>
      <c r="U257" s="72">
        <v>6.2</v>
      </c>
      <c r="V257" s="72">
        <v>38.215000000000003</v>
      </c>
      <c r="W257" s="12">
        <v>282.322</v>
      </c>
      <c r="X257" s="72">
        <v>23.902999999999999</v>
      </c>
      <c r="Y257" s="72">
        <v>10.5</v>
      </c>
      <c r="Z257" s="12">
        <v>355.553</v>
      </c>
      <c r="AA257" s="72">
        <v>30.103000000000002</v>
      </c>
      <c r="AB257" s="72">
        <v>3.2189999999999999</v>
      </c>
      <c r="AC257" s="12">
        <v>895.34299999999996</v>
      </c>
      <c r="AD257" s="72">
        <v>75.804000000000002</v>
      </c>
      <c r="AE257" s="72">
        <v>1.1040000000000001</v>
      </c>
      <c r="AF257" s="12">
        <v>0</v>
      </c>
      <c r="AG257" s="72">
        <v>0</v>
      </c>
      <c r="AH257" s="72">
        <v>0</v>
      </c>
      <c r="AI257" s="12">
        <v>68.938999999999993</v>
      </c>
      <c r="AJ257" s="72">
        <v>5.8369999999999997</v>
      </c>
      <c r="AK257" s="72">
        <v>7.36</v>
      </c>
      <c r="AL257" s="12">
        <v>68.938999999999993</v>
      </c>
      <c r="AM257" s="72">
        <v>5.8369999999999997</v>
      </c>
      <c r="AN257" s="72">
        <v>7.36</v>
      </c>
      <c r="AO257" s="12">
        <v>964.28200000000004</v>
      </c>
      <c r="AP257" s="72">
        <v>81.641000000000005</v>
      </c>
      <c r="AQ257" s="72">
        <v>0.79700000000000004</v>
      </c>
      <c r="AR257" s="12">
        <v>9.0079999999999991</v>
      </c>
      <c r="AS257" s="72">
        <v>0.76300000000000001</v>
      </c>
      <c r="AT257" s="72">
        <v>103.08799999999999</v>
      </c>
      <c r="AU257" s="12">
        <v>4.8479999999999999</v>
      </c>
      <c r="AV257" s="72">
        <v>0.41</v>
      </c>
      <c r="AW257" s="72">
        <v>106.32299999999999</v>
      </c>
      <c r="AX257" s="12">
        <v>38.798999999999999</v>
      </c>
      <c r="AY257" s="72">
        <v>3.2850000000000001</v>
      </c>
      <c r="AZ257" s="72">
        <v>42.216000000000001</v>
      </c>
      <c r="BA257" s="12">
        <v>43.646999999999998</v>
      </c>
      <c r="BB257" s="72">
        <v>3.6949999999999998</v>
      </c>
      <c r="BC257" s="72">
        <v>37.155999999999999</v>
      </c>
      <c r="BD257" s="12">
        <v>19.056999999999999</v>
      </c>
      <c r="BE257" s="72">
        <v>1.613</v>
      </c>
      <c r="BF257" s="72">
        <v>67.727999999999994</v>
      </c>
      <c r="BG257" s="12">
        <v>62.704000000000001</v>
      </c>
      <c r="BH257" s="72">
        <v>5.3090000000000002</v>
      </c>
      <c r="BI257" s="72">
        <v>29.797999999999998</v>
      </c>
      <c r="BJ257" s="12">
        <v>141.428</v>
      </c>
      <c r="BK257" s="72">
        <v>11.974</v>
      </c>
      <c r="BL257" s="72">
        <v>15.632</v>
      </c>
      <c r="BM257" s="12">
        <v>3.7029999999999998</v>
      </c>
      <c r="BN257" s="72">
        <v>0.314</v>
      </c>
      <c r="BO257" s="72">
        <v>84.227000000000004</v>
      </c>
      <c r="BP257" s="12">
        <v>145.13200000000001</v>
      </c>
      <c r="BQ257" s="72">
        <v>12.288</v>
      </c>
      <c r="BR257" s="72">
        <v>15.194000000000001</v>
      </c>
      <c r="BS257" s="12">
        <v>216.84399999999999</v>
      </c>
      <c r="BT257" s="72">
        <v>18.359000000000002</v>
      </c>
      <c r="BU257" s="72">
        <v>3.734</v>
      </c>
      <c r="BV257" s="12">
        <v>1181.126</v>
      </c>
      <c r="BW257" s="72">
        <v>100</v>
      </c>
      <c r="BX257" s="72">
        <v>0.216</v>
      </c>
      <c r="BY257" s="13"/>
      <c r="BZ257" s="13"/>
    </row>
    <row r="258" spans="1:78" ht="12.75" customHeight="1">
      <c r="A258" s="122" t="s">
        <v>44</v>
      </c>
      <c r="B258" s="71" t="s">
        <v>67</v>
      </c>
      <c r="C258" s="71" t="s">
        <v>24</v>
      </c>
      <c r="D258" s="34">
        <v>45261</v>
      </c>
      <c r="E258" s="12">
        <v>530.80999999999995</v>
      </c>
      <c r="F258" s="72">
        <v>44.527999999999999</v>
      </c>
      <c r="G258" s="72">
        <v>2.0270000000000001</v>
      </c>
      <c r="H258" s="12">
        <v>30.114999999999998</v>
      </c>
      <c r="I258" s="72">
        <v>2.5259999999999998</v>
      </c>
      <c r="J258" s="72">
        <v>56.170999999999999</v>
      </c>
      <c r="K258" s="12">
        <v>38.835000000000001</v>
      </c>
      <c r="L258" s="72">
        <v>3.258</v>
      </c>
      <c r="M258" s="72">
        <v>54.426000000000002</v>
      </c>
      <c r="N258" s="12">
        <v>68.95</v>
      </c>
      <c r="O258" s="72">
        <v>5.7839999999999998</v>
      </c>
      <c r="P258" s="72">
        <v>37.804000000000002</v>
      </c>
      <c r="Q258" s="12">
        <v>2.9</v>
      </c>
      <c r="R258" s="72">
        <v>0.24299999999999999</v>
      </c>
      <c r="S258" s="72">
        <v>107.47</v>
      </c>
      <c r="T258" s="12">
        <v>71.850999999999999</v>
      </c>
      <c r="U258" s="72">
        <v>6.0270000000000001</v>
      </c>
      <c r="V258" s="72">
        <v>36.902000000000001</v>
      </c>
      <c r="W258" s="12">
        <v>299.87599999999998</v>
      </c>
      <c r="X258" s="72">
        <v>25.155999999999999</v>
      </c>
      <c r="Y258" s="72">
        <v>9.1199999999999992</v>
      </c>
      <c r="Z258" s="12">
        <v>371.72699999999998</v>
      </c>
      <c r="AA258" s="72">
        <v>31.183</v>
      </c>
      <c r="AB258" s="72">
        <v>3.1819999999999999</v>
      </c>
      <c r="AC258" s="12">
        <v>902.53599999999994</v>
      </c>
      <c r="AD258" s="72">
        <v>75.710999999999999</v>
      </c>
      <c r="AE258" s="72">
        <v>1.145</v>
      </c>
      <c r="AF258" s="12">
        <v>5.5650000000000004</v>
      </c>
      <c r="AG258" s="72">
        <v>0.46700000000000003</v>
      </c>
      <c r="AH258" s="72">
        <v>107.767</v>
      </c>
      <c r="AI258" s="12">
        <v>70.730999999999995</v>
      </c>
      <c r="AJ258" s="72">
        <v>5.9329999999999998</v>
      </c>
      <c r="AK258" s="72">
        <v>12.885999999999999</v>
      </c>
      <c r="AL258" s="12">
        <v>76.296000000000006</v>
      </c>
      <c r="AM258" s="72">
        <v>6.4</v>
      </c>
      <c r="AN258" s="72">
        <v>7.36</v>
      </c>
      <c r="AO258" s="12">
        <v>978.83199999999999</v>
      </c>
      <c r="AP258" s="72">
        <v>82.111000000000004</v>
      </c>
      <c r="AQ258" s="72">
        <v>0.88700000000000001</v>
      </c>
      <c r="AR258" s="12">
        <v>33.557000000000002</v>
      </c>
      <c r="AS258" s="72">
        <v>2.8149999999999999</v>
      </c>
      <c r="AT258" s="72">
        <v>60.709000000000003</v>
      </c>
      <c r="AU258" s="12">
        <v>33.435000000000002</v>
      </c>
      <c r="AV258" s="72">
        <v>2.8050000000000002</v>
      </c>
      <c r="AW258" s="72">
        <v>50.226999999999997</v>
      </c>
      <c r="AX258" s="12">
        <v>41.853999999999999</v>
      </c>
      <c r="AY258" s="72">
        <v>3.5110000000000001</v>
      </c>
      <c r="AZ258" s="72">
        <v>50.201000000000001</v>
      </c>
      <c r="BA258" s="12">
        <v>75.287999999999997</v>
      </c>
      <c r="BB258" s="72">
        <v>6.3159999999999998</v>
      </c>
      <c r="BC258" s="72">
        <v>28.01</v>
      </c>
      <c r="BD258" s="12">
        <v>10.537000000000001</v>
      </c>
      <c r="BE258" s="72">
        <v>0.88400000000000001</v>
      </c>
      <c r="BF258" s="72">
        <v>105.30800000000001</v>
      </c>
      <c r="BG258" s="12">
        <v>85.825000000000003</v>
      </c>
      <c r="BH258" s="72">
        <v>7.2</v>
      </c>
      <c r="BI258" s="72">
        <v>25.632999999999999</v>
      </c>
      <c r="BJ258" s="12">
        <v>91.622</v>
      </c>
      <c r="BK258" s="72">
        <v>7.6859999999999999</v>
      </c>
      <c r="BL258" s="72">
        <v>25.603999999999999</v>
      </c>
      <c r="BM258" s="12">
        <v>2.2519999999999998</v>
      </c>
      <c r="BN258" s="72">
        <v>0.189</v>
      </c>
      <c r="BO258" s="72">
        <v>106.48699999999999</v>
      </c>
      <c r="BP258" s="12">
        <v>93.875</v>
      </c>
      <c r="BQ258" s="72">
        <v>7.875</v>
      </c>
      <c r="BR258" s="72">
        <v>24.783999999999999</v>
      </c>
      <c r="BS258" s="12">
        <v>213.25700000000001</v>
      </c>
      <c r="BT258" s="72">
        <v>17.888999999999999</v>
      </c>
      <c r="BU258" s="72">
        <v>4.05</v>
      </c>
      <c r="BV258" s="12">
        <v>1192.0889999999999</v>
      </c>
      <c r="BW258" s="72">
        <v>100</v>
      </c>
      <c r="BX258" s="72">
        <v>0.16200000000000001</v>
      </c>
      <c r="BY258" s="13"/>
      <c r="BZ258" s="13"/>
    </row>
    <row r="259" spans="1:78" ht="12.75" customHeight="1">
      <c r="A259" s="122" t="s">
        <v>44</v>
      </c>
      <c r="B259" s="71" t="s">
        <v>67</v>
      </c>
      <c r="C259" s="71" t="s">
        <v>24</v>
      </c>
      <c r="D259" s="34">
        <v>45352</v>
      </c>
      <c r="E259" s="12">
        <v>529.87400000000002</v>
      </c>
      <c r="F259" s="72">
        <v>43.878</v>
      </c>
      <c r="G259" s="72">
        <v>2.3719999999999999</v>
      </c>
      <c r="H259" s="12">
        <v>74.834000000000003</v>
      </c>
      <c r="I259" s="72">
        <v>6.1970000000000001</v>
      </c>
      <c r="J259" s="72">
        <v>34.241</v>
      </c>
      <c r="K259" s="12">
        <v>84.991</v>
      </c>
      <c r="L259" s="72">
        <v>7.0380000000000003</v>
      </c>
      <c r="M259" s="72">
        <v>34.963000000000001</v>
      </c>
      <c r="N259" s="12">
        <v>159.82499999999999</v>
      </c>
      <c r="O259" s="72">
        <v>13.234999999999999</v>
      </c>
      <c r="P259" s="72">
        <v>20.77</v>
      </c>
      <c r="Q259" s="12">
        <v>8.1479999999999997</v>
      </c>
      <c r="R259" s="72">
        <v>0.67500000000000004</v>
      </c>
      <c r="S259" s="72">
        <v>103.85</v>
      </c>
      <c r="T259" s="12">
        <v>167.97200000000001</v>
      </c>
      <c r="U259" s="72">
        <v>13.909000000000001</v>
      </c>
      <c r="V259" s="72">
        <v>21.154</v>
      </c>
      <c r="W259" s="12">
        <v>193.77600000000001</v>
      </c>
      <c r="X259" s="72">
        <v>16.045999999999999</v>
      </c>
      <c r="Y259" s="72">
        <v>19.507000000000001</v>
      </c>
      <c r="Z259" s="12">
        <v>361.74799999999999</v>
      </c>
      <c r="AA259" s="72">
        <v>29.956</v>
      </c>
      <c r="AB259" s="72">
        <v>3.61</v>
      </c>
      <c r="AC259" s="12">
        <v>891.62199999999996</v>
      </c>
      <c r="AD259" s="72">
        <v>73.832999999999998</v>
      </c>
      <c r="AE259" s="72">
        <v>1.288</v>
      </c>
      <c r="AF259" s="12">
        <v>11.156000000000001</v>
      </c>
      <c r="AG259" s="72">
        <v>0.92400000000000004</v>
      </c>
      <c r="AH259" s="72">
        <v>89.08</v>
      </c>
      <c r="AI259" s="12">
        <v>87.795000000000002</v>
      </c>
      <c r="AJ259" s="72">
        <v>7.27</v>
      </c>
      <c r="AK259" s="72">
        <v>14.464</v>
      </c>
      <c r="AL259" s="12">
        <v>98.950999999999993</v>
      </c>
      <c r="AM259" s="72">
        <v>8.1940000000000008</v>
      </c>
      <c r="AN259" s="72">
        <v>6.7050000000000001</v>
      </c>
      <c r="AO259" s="12">
        <v>990.57299999999998</v>
      </c>
      <c r="AP259" s="72">
        <v>82.027000000000001</v>
      </c>
      <c r="AQ259" s="72">
        <v>0.90700000000000003</v>
      </c>
      <c r="AR259" s="12">
        <v>5.9980000000000002</v>
      </c>
      <c r="AS259" s="72">
        <v>0.497</v>
      </c>
      <c r="AT259" s="72">
        <v>118.81699999999999</v>
      </c>
      <c r="AU259" s="12">
        <v>16.491</v>
      </c>
      <c r="AV259" s="72">
        <v>1.3660000000000001</v>
      </c>
      <c r="AW259" s="72">
        <v>103.504</v>
      </c>
      <c r="AX259" s="12">
        <v>61.878999999999998</v>
      </c>
      <c r="AY259" s="72">
        <v>5.1239999999999997</v>
      </c>
      <c r="AZ259" s="72">
        <v>42.063000000000002</v>
      </c>
      <c r="BA259" s="12">
        <v>78.37</v>
      </c>
      <c r="BB259" s="72">
        <v>6.49</v>
      </c>
      <c r="BC259" s="72">
        <v>34.832999999999998</v>
      </c>
      <c r="BD259" s="12">
        <v>12.576000000000001</v>
      </c>
      <c r="BE259" s="72">
        <v>1.0409999999999999</v>
      </c>
      <c r="BF259" s="72">
        <v>106.798</v>
      </c>
      <c r="BG259" s="12">
        <v>90.947000000000003</v>
      </c>
      <c r="BH259" s="72">
        <v>7.5309999999999997</v>
      </c>
      <c r="BI259" s="72">
        <v>28.96</v>
      </c>
      <c r="BJ259" s="12">
        <v>101.68300000000001</v>
      </c>
      <c r="BK259" s="72">
        <v>8.42</v>
      </c>
      <c r="BL259" s="72">
        <v>26.317</v>
      </c>
      <c r="BM259" s="12">
        <v>18.414000000000001</v>
      </c>
      <c r="BN259" s="72">
        <v>1.5249999999999999</v>
      </c>
      <c r="BO259" s="72">
        <v>78.412999999999997</v>
      </c>
      <c r="BP259" s="12">
        <v>120.096</v>
      </c>
      <c r="BQ259" s="72">
        <v>9.9450000000000003</v>
      </c>
      <c r="BR259" s="72">
        <v>22.463000000000001</v>
      </c>
      <c r="BS259" s="12">
        <v>217.041</v>
      </c>
      <c r="BT259" s="72">
        <v>17.972999999999999</v>
      </c>
      <c r="BU259" s="72">
        <v>3.9910000000000001</v>
      </c>
      <c r="BV259" s="12">
        <v>1207.614</v>
      </c>
      <c r="BW259" s="72">
        <v>100</v>
      </c>
      <c r="BX259" s="72">
        <v>0.11899999999999999</v>
      </c>
      <c r="BY259" s="13"/>
      <c r="BZ259" s="13"/>
    </row>
    <row r="260" spans="1:78" ht="12.75" customHeight="1">
      <c r="A260" s="122" t="s">
        <v>44</v>
      </c>
      <c r="B260" s="71" t="s">
        <v>67</v>
      </c>
      <c r="C260" s="71" t="s">
        <v>24</v>
      </c>
      <c r="D260" s="34">
        <v>45444</v>
      </c>
      <c r="E260" s="12">
        <v>486.41300000000001</v>
      </c>
      <c r="F260" s="72">
        <v>40.021000000000001</v>
      </c>
      <c r="G260" s="72">
        <v>4.0049999999999999</v>
      </c>
      <c r="H260" s="12">
        <v>81.254000000000005</v>
      </c>
      <c r="I260" s="72">
        <v>6.6849999999999996</v>
      </c>
      <c r="J260" s="72">
        <v>42.005000000000003</v>
      </c>
      <c r="K260" s="12">
        <v>33.648000000000003</v>
      </c>
      <c r="L260" s="72">
        <v>2.7690000000000001</v>
      </c>
      <c r="M260" s="72">
        <v>48.064999999999998</v>
      </c>
      <c r="N260" s="12">
        <v>114.902</v>
      </c>
      <c r="O260" s="72">
        <v>9.4540000000000006</v>
      </c>
      <c r="P260" s="72">
        <v>27.416</v>
      </c>
      <c r="Q260" s="12">
        <v>0</v>
      </c>
      <c r="R260" s="72">
        <v>0</v>
      </c>
      <c r="S260" s="72">
        <v>0</v>
      </c>
      <c r="T260" s="12">
        <v>114.902</v>
      </c>
      <c r="U260" s="72">
        <v>9.4540000000000006</v>
      </c>
      <c r="V260" s="72">
        <v>27.416</v>
      </c>
      <c r="W260" s="12">
        <v>310.82900000000001</v>
      </c>
      <c r="X260" s="72">
        <v>25.574999999999999</v>
      </c>
      <c r="Y260" s="72">
        <v>10.962999999999999</v>
      </c>
      <c r="Z260" s="12">
        <v>425.73099999999999</v>
      </c>
      <c r="AA260" s="72">
        <v>35.029000000000003</v>
      </c>
      <c r="AB260" s="72">
        <v>5.2670000000000003</v>
      </c>
      <c r="AC260" s="12">
        <v>912.14400000000001</v>
      </c>
      <c r="AD260" s="72">
        <v>75.05</v>
      </c>
      <c r="AE260" s="72">
        <v>1.1080000000000001</v>
      </c>
      <c r="AF260" s="12">
        <v>0</v>
      </c>
      <c r="AG260" s="72">
        <v>0</v>
      </c>
      <c r="AH260" s="72">
        <v>0</v>
      </c>
      <c r="AI260" s="12">
        <v>91.887</v>
      </c>
      <c r="AJ260" s="72">
        <v>7.56</v>
      </c>
      <c r="AK260" s="72">
        <v>6.2320000000000002</v>
      </c>
      <c r="AL260" s="12">
        <v>91.887</v>
      </c>
      <c r="AM260" s="72">
        <v>7.56</v>
      </c>
      <c r="AN260" s="72">
        <v>6.2320000000000002</v>
      </c>
      <c r="AO260" s="12">
        <v>1004.0309999999999</v>
      </c>
      <c r="AP260" s="72">
        <v>82.61</v>
      </c>
      <c r="AQ260" s="72">
        <v>0.85199999999999998</v>
      </c>
      <c r="AR260" s="12">
        <v>4.2389999999999999</v>
      </c>
      <c r="AS260" s="72">
        <v>0.34899999999999998</v>
      </c>
      <c r="AT260" s="72">
        <v>105.89400000000001</v>
      </c>
      <c r="AU260" s="12">
        <v>4.7240000000000002</v>
      </c>
      <c r="AV260" s="72">
        <v>0.38900000000000001</v>
      </c>
      <c r="AW260" s="72">
        <v>75.971000000000004</v>
      </c>
      <c r="AX260" s="12">
        <v>58.323</v>
      </c>
      <c r="AY260" s="72">
        <v>4.7990000000000004</v>
      </c>
      <c r="AZ260" s="72">
        <v>35.180999999999997</v>
      </c>
      <c r="BA260" s="12">
        <v>63.045999999999999</v>
      </c>
      <c r="BB260" s="72">
        <v>5.1870000000000003</v>
      </c>
      <c r="BC260" s="72">
        <v>32.862000000000002</v>
      </c>
      <c r="BD260" s="12">
        <v>7.0970000000000004</v>
      </c>
      <c r="BE260" s="72">
        <v>0.58399999999999996</v>
      </c>
      <c r="BF260" s="72">
        <v>77.929000000000002</v>
      </c>
      <c r="BG260" s="12">
        <v>70.144000000000005</v>
      </c>
      <c r="BH260" s="72">
        <v>5.7709999999999999</v>
      </c>
      <c r="BI260" s="72">
        <v>29.841999999999999</v>
      </c>
      <c r="BJ260" s="12">
        <v>109.742</v>
      </c>
      <c r="BK260" s="72">
        <v>9.0289999999999999</v>
      </c>
      <c r="BL260" s="72">
        <v>24.439</v>
      </c>
      <c r="BM260" s="12">
        <v>27.228000000000002</v>
      </c>
      <c r="BN260" s="72">
        <v>2.2400000000000002</v>
      </c>
      <c r="BO260" s="72">
        <v>56.947000000000003</v>
      </c>
      <c r="BP260" s="12">
        <v>136.97</v>
      </c>
      <c r="BQ260" s="72">
        <v>11.27</v>
      </c>
      <c r="BR260" s="72">
        <v>15.878</v>
      </c>
      <c r="BS260" s="12">
        <v>211.35300000000001</v>
      </c>
      <c r="BT260" s="72">
        <v>17.39</v>
      </c>
      <c r="BU260" s="72">
        <v>4.0739999999999998</v>
      </c>
      <c r="BV260" s="12">
        <v>1215.383</v>
      </c>
      <c r="BW260" s="72">
        <v>100</v>
      </c>
      <c r="BX260" s="72">
        <v>0.106</v>
      </c>
      <c r="BY260" s="13"/>
      <c r="BZ260" s="13"/>
    </row>
    <row r="261" spans="1:78" ht="12.75" customHeight="1">
      <c r="A261" s="122" t="s">
        <v>44</v>
      </c>
      <c r="B261" s="71" t="s">
        <v>67</v>
      </c>
      <c r="C261" s="71" t="s">
        <v>24</v>
      </c>
      <c r="D261" s="34">
        <v>45536</v>
      </c>
      <c r="E261" s="12">
        <v>495.35300000000001</v>
      </c>
      <c r="F261" s="72">
        <v>40.567</v>
      </c>
      <c r="G261" s="72">
        <v>3.9180000000000001</v>
      </c>
      <c r="H261" s="12">
        <v>31.459</v>
      </c>
      <c r="I261" s="72">
        <v>2.5760000000000001</v>
      </c>
      <c r="J261" s="72">
        <v>65.578000000000003</v>
      </c>
      <c r="K261" s="12">
        <v>65.293999999999997</v>
      </c>
      <c r="L261" s="72">
        <v>5.3470000000000004</v>
      </c>
      <c r="M261" s="72">
        <v>42.997</v>
      </c>
      <c r="N261" s="12">
        <v>96.753</v>
      </c>
      <c r="O261" s="72">
        <v>7.9240000000000004</v>
      </c>
      <c r="P261" s="72">
        <v>33.585000000000001</v>
      </c>
      <c r="Q261" s="12">
        <v>3.282</v>
      </c>
      <c r="R261" s="72">
        <v>0.26900000000000002</v>
      </c>
      <c r="S261" s="72">
        <v>111.282</v>
      </c>
      <c r="T261" s="12">
        <v>100.035</v>
      </c>
      <c r="U261" s="72">
        <v>8.1920000000000002</v>
      </c>
      <c r="V261" s="72">
        <v>32.381</v>
      </c>
      <c r="W261" s="12">
        <v>314.81099999999998</v>
      </c>
      <c r="X261" s="72">
        <v>25.782</v>
      </c>
      <c r="Y261" s="72">
        <v>10.398999999999999</v>
      </c>
      <c r="Z261" s="12">
        <v>414.846</v>
      </c>
      <c r="AA261" s="72">
        <v>33.973999999999997</v>
      </c>
      <c r="AB261" s="72">
        <v>4.8490000000000002</v>
      </c>
      <c r="AC261" s="12">
        <v>910.19799999999998</v>
      </c>
      <c r="AD261" s="72">
        <v>74.540999999999997</v>
      </c>
      <c r="AE261" s="72">
        <v>1.306</v>
      </c>
      <c r="AF261" s="12">
        <v>0</v>
      </c>
      <c r="AG261" s="72">
        <v>0</v>
      </c>
      <c r="AH261" s="72">
        <v>0</v>
      </c>
      <c r="AI261" s="12">
        <v>89.406000000000006</v>
      </c>
      <c r="AJ261" s="72">
        <v>7.3220000000000001</v>
      </c>
      <c r="AK261" s="72">
        <v>5.492</v>
      </c>
      <c r="AL261" s="12">
        <v>89.406000000000006</v>
      </c>
      <c r="AM261" s="72">
        <v>7.3220000000000001</v>
      </c>
      <c r="AN261" s="72">
        <v>5.492</v>
      </c>
      <c r="AO261" s="12">
        <v>999.60500000000002</v>
      </c>
      <c r="AP261" s="72">
        <v>81.863</v>
      </c>
      <c r="AQ261" s="72">
        <v>1.014</v>
      </c>
      <c r="AR261" s="12">
        <v>18.068999999999999</v>
      </c>
      <c r="AS261" s="72">
        <v>1.48</v>
      </c>
      <c r="AT261" s="72">
        <v>68.509</v>
      </c>
      <c r="AU261" s="12">
        <v>0</v>
      </c>
      <c r="AV261" s="72">
        <v>0</v>
      </c>
      <c r="AW261" s="72">
        <v>0</v>
      </c>
      <c r="AX261" s="12">
        <v>91.468000000000004</v>
      </c>
      <c r="AY261" s="72">
        <v>7.4909999999999997</v>
      </c>
      <c r="AZ261" s="72">
        <v>26.245999999999999</v>
      </c>
      <c r="BA261" s="12">
        <v>91.468000000000004</v>
      </c>
      <c r="BB261" s="72">
        <v>7.4909999999999997</v>
      </c>
      <c r="BC261" s="72">
        <v>26.245999999999999</v>
      </c>
      <c r="BD261" s="12">
        <v>11.646000000000001</v>
      </c>
      <c r="BE261" s="72">
        <v>0.95399999999999996</v>
      </c>
      <c r="BF261" s="72">
        <v>112.399</v>
      </c>
      <c r="BG261" s="12">
        <v>103.114</v>
      </c>
      <c r="BH261" s="72">
        <v>8.4450000000000003</v>
      </c>
      <c r="BI261" s="72">
        <v>25.119</v>
      </c>
      <c r="BJ261" s="12">
        <v>90.34</v>
      </c>
      <c r="BK261" s="72">
        <v>7.3979999999999997</v>
      </c>
      <c r="BL261" s="72">
        <v>26.273</v>
      </c>
      <c r="BM261" s="12">
        <v>9.9359999999999999</v>
      </c>
      <c r="BN261" s="72">
        <v>0.81399999999999995</v>
      </c>
      <c r="BO261" s="72">
        <v>89.778999999999996</v>
      </c>
      <c r="BP261" s="12">
        <v>100.276</v>
      </c>
      <c r="BQ261" s="72">
        <v>8.2119999999999997</v>
      </c>
      <c r="BR261" s="72">
        <v>24.332999999999998</v>
      </c>
      <c r="BS261" s="12">
        <v>221.459</v>
      </c>
      <c r="BT261" s="72">
        <v>18.137</v>
      </c>
      <c r="BU261" s="72">
        <v>4.53</v>
      </c>
      <c r="BV261" s="12">
        <v>1221.0640000000001</v>
      </c>
      <c r="BW261" s="72">
        <v>100</v>
      </c>
      <c r="BX261" s="72">
        <v>0.13400000000000001</v>
      </c>
      <c r="BY261" s="13"/>
      <c r="BZ261" s="13"/>
    </row>
    <row r="262" spans="1:78" ht="12.75" customHeight="1">
      <c r="A262" s="122" t="s">
        <v>44</v>
      </c>
      <c r="B262" s="71" t="s">
        <v>67</v>
      </c>
      <c r="C262" s="71" t="s">
        <v>24</v>
      </c>
      <c r="D262" s="34">
        <v>45627</v>
      </c>
      <c r="E262" s="12">
        <v>518.15</v>
      </c>
      <c r="F262" s="72">
        <v>42.334000000000003</v>
      </c>
      <c r="G262" s="72">
        <v>3.7280000000000002</v>
      </c>
      <c r="H262" s="12">
        <v>62.808</v>
      </c>
      <c r="I262" s="72">
        <v>5.1319999999999997</v>
      </c>
      <c r="J262" s="72">
        <v>45.969000000000001</v>
      </c>
      <c r="K262" s="12">
        <v>56.801000000000002</v>
      </c>
      <c r="L262" s="72">
        <v>4.641</v>
      </c>
      <c r="M262" s="72">
        <v>30.855</v>
      </c>
      <c r="N262" s="12">
        <v>119.60899999999999</v>
      </c>
      <c r="O262" s="72">
        <v>9.7720000000000002</v>
      </c>
      <c r="P262" s="72">
        <v>27.091000000000001</v>
      </c>
      <c r="Q262" s="12">
        <v>13.113</v>
      </c>
      <c r="R262" s="72">
        <v>1.071</v>
      </c>
      <c r="S262" s="72">
        <v>71.756</v>
      </c>
      <c r="T262" s="12">
        <v>132.72300000000001</v>
      </c>
      <c r="U262" s="72">
        <v>10.843999999999999</v>
      </c>
      <c r="V262" s="72">
        <v>22.529</v>
      </c>
      <c r="W262" s="12">
        <v>277.58300000000003</v>
      </c>
      <c r="X262" s="72">
        <v>22.678999999999998</v>
      </c>
      <c r="Y262" s="72">
        <v>10.11</v>
      </c>
      <c r="Z262" s="12">
        <v>410.30599999999998</v>
      </c>
      <c r="AA262" s="72">
        <v>33.523000000000003</v>
      </c>
      <c r="AB262" s="72">
        <v>3.879</v>
      </c>
      <c r="AC262" s="12">
        <v>928.45600000000002</v>
      </c>
      <c r="AD262" s="72">
        <v>75.858000000000004</v>
      </c>
      <c r="AE262" s="72">
        <v>1.3049999999999999</v>
      </c>
      <c r="AF262" s="12">
        <v>0</v>
      </c>
      <c r="AG262" s="72">
        <v>0</v>
      </c>
      <c r="AH262" s="72">
        <v>0</v>
      </c>
      <c r="AI262" s="12">
        <v>74.531000000000006</v>
      </c>
      <c r="AJ262" s="72">
        <v>6.0890000000000004</v>
      </c>
      <c r="AK262" s="72">
        <v>4.8390000000000004</v>
      </c>
      <c r="AL262" s="12">
        <v>74.531000000000006</v>
      </c>
      <c r="AM262" s="72">
        <v>6.0890000000000004</v>
      </c>
      <c r="AN262" s="72">
        <v>4.8390000000000004</v>
      </c>
      <c r="AO262" s="12">
        <v>1002.9880000000001</v>
      </c>
      <c r="AP262" s="72">
        <v>81.947000000000003</v>
      </c>
      <c r="AQ262" s="72">
        <v>1.095</v>
      </c>
      <c r="AR262" s="12">
        <v>4.2409999999999997</v>
      </c>
      <c r="AS262" s="72">
        <v>0.34699999999999998</v>
      </c>
      <c r="AT262" s="72">
        <v>105.289</v>
      </c>
      <c r="AU262" s="12">
        <v>13.313000000000001</v>
      </c>
      <c r="AV262" s="72">
        <v>1.0880000000000001</v>
      </c>
      <c r="AW262" s="72">
        <v>72.427999999999997</v>
      </c>
      <c r="AX262" s="12">
        <v>59.149000000000001</v>
      </c>
      <c r="AY262" s="72">
        <v>4.8330000000000002</v>
      </c>
      <c r="AZ262" s="72">
        <v>27.186</v>
      </c>
      <c r="BA262" s="12">
        <v>72.462000000000003</v>
      </c>
      <c r="BB262" s="72">
        <v>5.92</v>
      </c>
      <c r="BC262" s="72">
        <v>25.206</v>
      </c>
      <c r="BD262" s="12">
        <v>28.565999999999999</v>
      </c>
      <c r="BE262" s="72">
        <v>2.3340000000000001</v>
      </c>
      <c r="BF262" s="72">
        <v>111.587</v>
      </c>
      <c r="BG262" s="12">
        <v>101.02800000000001</v>
      </c>
      <c r="BH262" s="72">
        <v>8.2539999999999996</v>
      </c>
      <c r="BI262" s="72">
        <v>44.606000000000002</v>
      </c>
      <c r="BJ262" s="12">
        <v>108.017</v>
      </c>
      <c r="BK262" s="72">
        <v>8.8249999999999993</v>
      </c>
      <c r="BL262" s="72">
        <v>40.472999999999999</v>
      </c>
      <c r="BM262" s="12">
        <v>7.673</v>
      </c>
      <c r="BN262" s="72">
        <v>0.627</v>
      </c>
      <c r="BO262" s="72">
        <v>91.254000000000005</v>
      </c>
      <c r="BP262" s="12">
        <v>115.69</v>
      </c>
      <c r="BQ262" s="72">
        <v>9.452</v>
      </c>
      <c r="BR262" s="72">
        <v>39.356999999999999</v>
      </c>
      <c r="BS262" s="12">
        <v>220.958</v>
      </c>
      <c r="BT262" s="72">
        <v>18.053000000000001</v>
      </c>
      <c r="BU262" s="72">
        <v>4.7690000000000001</v>
      </c>
      <c r="BV262" s="12">
        <v>1223.9459999999999</v>
      </c>
      <c r="BW262" s="72">
        <v>100</v>
      </c>
      <c r="BX262" s="72">
        <v>0.11700000000000001</v>
      </c>
      <c r="BY262" s="13"/>
      <c r="BZ262" s="13"/>
    </row>
    <row r="263" spans="1:78" ht="12.75" customHeight="1">
      <c r="A263" s="122" t="s">
        <v>44</v>
      </c>
      <c r="B263" s="71" t="s">
        <v>67</v>
      </c>
      <c r="C263" s="71" t="s">
        <v>24</v>
      </c>
      <c r="D263" s="34">
        <v>45717</v>
      </c>
      <c r="E263" s="12">
        <v>523.79100000000005</v>
      </c>
      <c r="F263" s="72">
        <v>42.357999999999997</v>
      </c>
      <c r="G263" s="72">
        <v>3.448</v>
      </c>
      <c r="H263" s="12">
        <v>25.553000000000001</v>
      </c>
      <c r="I263" s="72">
        <v>2.0659999999999998</v>
      </c>
      <c r="J263" s="72">
        <v>71.436000000000007</v>
      </c>
      <c r="K263" s="12">
        <v>36.098999999999997</v>
      </c>
      <c r="L263" s="72">
        <v>2.919</v>
      </c>
      <c r="M263" s="72">
        <v>60.412999999999997</v>
      </c>
      <c r="N263" s="12">
        <v>61.652000000000001</v>
      </c>
      <c r="O263" s="72">
        <v>4.9859999999999998</v>
      </c>
      <c r="P263" s="72">
        <v>40.704999999999998</v>
      </c>
      <c r="Q263" s="12">
        <v>4.9320000000000004</v>
      </c>
      <c r="R263" s="72">
        <v>0.39900000000000002</v>
      </c>
      <c r="S263" s="72">
        <v>108.673</v>
      </c>
      <c r="T263" s="12">
        <v>66.584000000000003</v>
      </c>
      <c r="U263" s="72">
        <v>5.3849999999999998</v>
      </c>
      <c r="V263" s="72">
        <v>38.947000000000003</v>
      </c>
      <c r="W263" s="12">
        <v>341.13600000000002</v>
      </c>
      <c r="X263" s="72">
        <v>27.587</v>
      </c>
      <c r="Y263" s="72">
        <v>8.1449999999999996</v>
      </c>
      <c r="Z263" s="12">
        <v>407.72</v>
      </c>
      <c r="AA263" s="72">
        <v>32.972000000000001</v>
      </c>
      <c r="AB263" s="72">
        <v>4.0549999999999997</v>
      </c>
      <c r="AC263" s="12">
        <v>931.51</v>
      </c>
      <c r="AD263" s="72">
        <v>75.33</v>
      </c>
      <c r="AE263" s="72">
        <v>0.97599999999999998</v>
      </c>
      <c r="AF263" s="12">
        <v>0</v>
      </c>
      <c r="AG263" s="72">
        <v>0</v>
      </c>
      <c r="AH263" s="72">
        <v>0</v>
      </c>
      <c r="AI263" s="12">
        <v>96.308000000000007</v>
      </c>
      <c r="AJ263" s="72">
        <v>7.7880000000000003</v>
      </c>
      <c r="AK263" s="72">
        <v>4.9089999999999998</v>
      </c>
      <c r="AL263" s="12">
        <v>96.308000000000007</v>
      </c>
      <c r="AM263" s="72">
        <v>7.7880000000000003</v>
      </c>
      <c r="AN263" s="72">
        <v>4.9089999999999998</v>
      </c>
      <c r="AO263" s="12">
        <v>1027.818</v>
      </c>
      <c r="AP263" s="72">
        <v>83.117999999999995</v>
      </c>
      <c r="AQ263" s="72">
        <v>0.74</v>
      </c>
      <c r="AR263" s="12">
        <v>16.8</v>
      </c>
      <c r="AS263" s="72">
        <v>1.359</v>
      </c>
      <c r="AT263" s="72">
        <v>89.893000000000001</v>
      </c>
      <c r="AU263" s="12">
        <v>22.88</v>
      </c>
      <c r="AV263" s="72">
        <v>1.85</v>
      </c>
      <c r="AW263" s="72">
        <v>64.918999999999997</v>
      </c>
      <c r="AX263" s="12">
        <v>30.466000000000001</v>
      </c>
      <c r="AY263" s="72">
        <v>2.464</v>
      </c>
      <c r="AZ263" s="72">
        <v>40.976999999999997</v>
      </c>
      <c r="BA263" s="12">
        <v>53.345999999999997</v>
      </c>
      <c r="BB263" s="72">
        <v>4.3140000000000001</v>
      </c>
      <c r="BC263" s="72">
        <v>34.182000000000002</v>
      </c>
      <c r="BD263" s="12">
        <v>15.614000000000001</v>
      </c>
      <c r="BE263" s="72">
        <v>1.2629999999999999</v>
      </c>
      <c r="BF263" s="72">
        <v>67.534000000000006</v>
      </c>
      <c r="BG263" s="12">
        <v>68.959000000000003</v>
      </c>
      <c r="BH263" s="72">
        <v>5.577</v>
      </c>
      <c r="BI263" s="72">
        <v>30.881</v>
      </c>
      <c r="BJ263" s="12">
        <v>90.206999999999994</v>
      </c>
      <c r="BK263" s="72">
        <v>7.2949999999999999</v>
      </c>
      <c r="BL263" s="72">
        <v>25.02</v>
      </c>
      <c r="BM263" s="12">
        <v>32.790999999999997</v>
      </c>
      <c r="BN263" s="72">
        <v>2.6520000000000001</v>
      </c>
      <c r="BO263" s="72">
        <v>55.406999999999996</v>
      </c>
      <c r="BP263" s="12">
        <v>122.998</v>
      </c>
      <c r="BQ263" s="72">
        <v>9.9469999999999992</v>
      </c>
      <c r="BR263" s="72">
        <v>16.498999999999999</v>
      </c>
      <c r="BS263" s="12">
        <v>208.75800000000001</v>
      </c>
      <c r="BT263" s="72">
        <v>16.882000000000001</v>
      </c>
      <c r="BU263" s="72">
        <v>3.8</v>
      </c>
      <c r="BV263" s="12">
        <v>1236.576</v>
      </c>
      <c r="BW263" s="72">
        <v>100</v>
      </c>
      <c r="BX263" s="72">
        <v>0.11700000000000001</v>
      </c>
      <c r="BY263" s="13"/>
      <c r="BZ263" s="13"/>
    </row>
    <row r="264" spans="1:78" ht="12.75" customHeight="1">
      <c r="A264" s="122" t="s">
        <v>44</v>
      </c>
      <c r="B264" s="71" t="s">
        <v>67</v>
      </c>
      <c r="C264" s="71" t="s">
        <v>24</v>
      </c>
      <c r="D264" s="34">
        <v>45809</v>
      </c>
      <c r="E264" s="12">
        <v>518.89300000000003</v>
      </c>
      <c r="F264" s="72">
        <v>41.835999999999999</v>
      </c>
      <c r="G264" s="72">
        <v>3.3319999999999999</v>
      </c>
      <c r="H264" s="12">
        <v>24.390999999999998</v>
      </c>
      <c r="I264" s="72">
        <v>1.9670000000000001</v>
      </c>
      <c r="J264" s="72">
        <v>58.034999999999997</v>
      </c>
      <c r="K264" s="12">
        <v>82.224999999999994</v>
      </c>
      <c r="L264" s="72">
        <v>6.6289999999999996</v>
      </c>
      <c r="M264" s="72">
        <v>38.68</v>
      </c>
      <c r="N264" s="12">
        <v>106.616</v>
      </c>
      <c r="O264" s="72">
        <v>8.5960000000000001</v>
      </c>
      <c r="P264" s="72">
        <v>28.923999999999999</v>
      </c>
      <c r="Q264" s="12">
        <v>20.654</v>
      </c>
      <c r="R264" s="72">
        <v>1.665</v>
      </c>
      <c r="S264" s="72">
        <v>97.528000000000006</v>
      </c>
      <c r="T264" s="12">
        <v>127.27</v>
      </c>
      <c r="U264" s="72">
        <v>10.260999999999999</v>
      </c>
      <c r="V264" s="72">
        <v>31.475000000000001</v>
      </c>
      <c r="W264" s="12">
        <v>287.19299999999998</v>
      </c>
      <c r="X264" s="72">
        <v>23.155000000000001</v>
      </c>
      <c r="Y264" s="72">
        <v>13.949</v>
      </c>
      <c r="Z264" s="12">
        <v>414.464</v>
      </c>
      <c r="AA264" s="72">
        <v>33.415999999999997</v>
      </c>
      <c r="AB264" s="72">
        <v>4.0019999999999998</v>
      </c>
      <c r="AC264" s="12">
        <v>933.35699999999997</v>
      </c>
      <c r="AD264" s="72">
        <v>75.251999999999995</v>
      </c>
      <c r="AE264" s="72">
        <v>1.05</v>
      </c>
      <c r="AF264" s="12">
        <v>0</v>
      </c>
      <c r="AG264" s="72">
        <v>0</v>
      </c>
      <c r="AH264" s="72">
        <v>0</v>
      </c>
      <c r="AI264" s="12">
        <v>84.649000000000001</v>
      </c>
      <c r="AJ264" s="72">
        <v>6.8250000000000002</v>
      </c>
      <c r="AK264" s="72">
        <v>7.7990000000000004</v>
      </c>
      <c r="AL264" s="12">
        <v>84.649000000000001</v>
      </c>
      <c r="AM264" s="72">
        <v>6.8250000000000002</v>
      </c>
      <c r="AN264" s="72">
        <v>7.7990000000000004</v>
      </c>
      <c r="AO264" s="12">
        <v>1018.006</v>
      </c>
      <c r="AP264" s="72">
        <v>82.076999999999998</v>
      </c>
      <c r="AQ264" s="72">
        <v>0.88800000000000001</v>
      </c>
      <c r="AR264" s="12">
        <v>0</v>
      </c>
      <c r="AS264" s="72">
        <v>0</v>
      </c>
      <c r="AT264" s="72">
        <v>0</v>
      </c>
      <c r="AU264" s="12">
        <v>9.6180000000000003</v>
      </c>
      <c r="AV264" s="72">
        <v>0.77500000000000002</v>
      </c>
      <c r="AW264" s="72">
        <v>109.001</v>
      </c>
      <c r="AX264" s="12">
        <v>15.577999999999999</v>
      </c>
      <c r="AY264" s="72">
        <v>1.256</v>
      </c>
      <c r="AZ264" s="72">
        <v>70.771000000000001</v>
      </c>
      <c r="BA264" s="12">
        <v>25.196999999999999</v>
      </c>
      <c r="BB264" s="72">
        <v>2.0310000000000001</v>
      </c>
      <c r="BC264" s="72">
        <v>60.448999999999998</v>
      </c>
      <c r="BD264" s="12">
        <v>0</v>
      </c>
      <c r="BE264" s="72">
        <v>0</v>
      </c>
      <c r="BF264" s="72">
        <v>0</v>
      </c>
      <c r="BG264" s="12">
        <v>25.196999999999999</v>
      </c>
      <c r="BH264" s="72">
        <v>2.0310000000000001</v>
      </c>
      <c r="BI264" s="72">
        <v>60.448999999999998</v>
      </c>
      <c r="BJ264" s="12">
        <v>197.108</v>
      </c>
      <c r="BK264" s="72">
        <v>15.891999999999999</v>
      </c>
      <c r="BL264" s="72">
        <v>8.5679999999999996</v>
      </c>
      <c r="BM264" s="12">
        <v>0</v>
      </c>
      <c r="BN264" s="72">
        <v>0</v>
      </c>
      <c r="BO264" s="72">
        <v>0</v>
      </c>
      <c r="BP264" s="12">
        <v>197.108</v>
      </c>
      <c r="BQ264" s="72">
        <v>15.891999999999999</v>
      </c>
      <c r="BR264" s="72">
        <v>8.5679999999999996</v>
      </c>
      <c r="BS264" s="12">
        <v>222.304</v>
      </c>
      <c r="BT264" s="72">
        <v>17.922999999999998</v>
      </c>
      <c r="BU264" s="72">
        <v>4.0380000000000003</v>
      </c>
      <c r="BV264" s="12">
        <v>1240.31</v>
      </c>
      <c r="BW264" s="72">
        <v>100</v>
      </c>
      <c r="BX264" s="72">
        <v>0.17599999999999999</v>
      </c>
      <c r="BY264" s="13"/>
      <c r="BZ264" s="13"/>
    </row>
    <row r="265" spans="1:78" ht="12.75" customHeight="1">
      <c r="A265" s="122" t="s">
        <v>44</v>
      </c>
      <c r="B265" s="71" t="s">
        <v>67</v>
      </c>
      <c r="C265" s="71" t="s">
        <v>24</v>
      </c>
      <c r="D265" s="34">
        <v>45901</v>
      </c>
      <c r="E265" s="12">
        <v>513.71500000000003</v>
      </c>
      <c r="F265" s="72">
        <v>41.011000000000003</v>
      </c>
      <c r="G265" s="72">
        <v>3.476</v>
      </c>
      <c r="H265" s="12">
        <v>122.633</v>
      </c>
      <c r="I265" s="72">
        <v>9.7899999999999991</v>
      </c>
      <c r="J265" s="72">
        <v>32.14</v>
      </c>
      <c r="K265" s="12">
        <v>61.008000000000003</v>
      </c>
      <c r="L265" s="72">
        <v>4.87</v>
      </c>
      <c r="M265" s="72">
        <v>46.225000000000001</v>
      </c>
      <c r="N265" s="12">
        <v>183.64099999999999</v>
      </c>
      <c r="O265" s="72">
        <v>14.661</v>
      </c>
      <c r="P265" s="72">
        <v>19.343</v>
      </c>
      <c r="Q265" s="12">
        <v>17.971</v>
      </c>
      <c r="R265" s="72">
        <v>1.4350000000000001</v>
      </c>
      <c r="S265" s="72">
        <v>71.31</v>
      </c>
      <c r="T265" s="12">
        <v>201.613</v>
      </c>
      <c r="U265" s="72">
        <v>16.094999999999999</v>
      </c>
      <c r="V265" s="72">
        <v>19.058</v>
      </c>
      <c r="W265" s="12">
        <v>209.49700000000001</v>
      </c>
      <c r="X265" s="72">
        <v>16.725000000000001</v>
      </c>
      <c r="Y265" s="72">
        <v>20.513999999999999</v>
      </c>
      <c r="Z265" s="12">
        <v>411.11</v>
      </c>
      <c r="AA265" s="72">
        <v>32.82</v>
      </c>
      <c r="AB265" s="72">
        <v>4.04</v>
      </c>
      <c r="AC265" s="12">
        <v>924.82399999999996</v>
      </c>
      <c r="AD265" s="72">
        <v>73.831000000000003</v>
      </c>
      <c r="AE265" s="72">
        <v>1.127</v>
      </c>
      <c r="AF265" s="12">
        <v>4.859</v>
      </c>
      <c r="AG265" s="72">
        <v>0.38800000000000001</v>
      </c>
      <c r="AH265" s="72">
        <v>109.08</v>
      </c>
      <c r="AI265" s="12">
        <v>88.832999999999998</v>
      </c>
      <c r="AJ265" s="72">
        <v>7.0919999999999996</v>
      </c>
      <c r="AK265" s="72">
        <v>10.561999999999999</v>
      </c>
      <c r="AL265" s="12">
        <v>93.691999999999993</v>
      </c>
      <c r="AM265" s="72">
        <v>7.48</v>
      </c>
      <c r="AN265" s="72">
        <v>7.2759999999999998</v>
      </c>
      <c r="AO265" s="12">
        <v>1018.516</v>
      </c>
      <c r="AP265" s="72">
        <v>81.311000000000007</v>
      </c>
      <c r="AQ265" s="72">
        <v>0.96799999999999997</v>
      </c>
      <c r="AR265" s="12">
        <v>19.245999999999999</v>
      </c>
      <c r="AS265" s="72">
        <v>1.536</v>
      </c>
      <c r="AT265" s="72">
        <v>90.715000000000003</v>
      </c>
      <c r="AU265" s="12">
        <v>0</v>
      </c>
      <c r="AV265" s="72">
        <v>0</v>
      </c>
      <c r="AW265" s="72">
        <v>0</v>
      </c>
      <c r="AX265" s="12">
        <v>93.665000000000006</v>
      </c>
      <c r="AY265" s="72">
        <v>7.4779999999999998</v>
      </c>
      <c r="AZ265" s="72">
        <v>39.292000000000002</v>
      </c>
      <c r="BA265" s="12">
        <v>93.665000000000006</v>
      </c>
      <c r="BB265" s="72">
        <v>7.4779999999999998</v>
      </c>
      <c r="BC265" s="72">
        <v>39.292000000000002</v>
      </c>
      <c r="BD265" s="12">
        <v>17.841000000000001</v>
      </c>
      <c r="BE265" s="72">
        <v>1.4239999999999999</v>
      </c>
      <c r="BF265" s="72">
        <v>92.840999999999994</v>
      </c>
      <c r="BG265" s="12">
        <v>111.506</v>
      </c>
      <c r="BH265" s="72">
        <v>8.9019999999999992</v>
      </c>
      <c r="BI265" s="72">
        <v>32.643000000000001</v>
      </c>
      <c r="BJ265" s="12">
        <v>94.873000000000005</v>
      </c>
      <c r="BK265" s="72">
        <v>7.5739999999999998</v>
      </c>
      <c r="BL265" s="72">
        <v>34.326000000000001</v>
      </c>
      <c r="BM265" s="12">
        <v>8.4779999999999998</v>
      </c>
      <c r="BN265" s="72">
        <v>0.67700000000000005</v>
      </c>
      <c r="BO265" s="72">
        <v>102.77500000000001</v>
      </c>
      <c r="BP265" s="12">
        <v>103.351</v>
      </c>
      <c r="BQ265" s="72">
        <v>8.2509999999999994</v>
      </c>
      <c r="BR265" s="72">
        <v>29.725999999999999</v>
      </c>
      <c r="BS265" s="12">
        <v>234.10300000000001</v>
      </c>
      <c r="BT265" s="72">
        <v>18.689</v>
      </c>
      <c r="BU265" s="72">
        <v>4.2130000000000001</v>
      </c>
      <c r="BV265" s="12">
        <v>1252.6189999999999</v>
      </c>
      <c r="BW265" s="72">
        <v>100</v>
      </c>
      <c r="BX265" s="72">
        <v>9.5000000000000001E-2</v>
      </c>
      <c r="BY265" s="13"/>
      <c r="BZ265" s="13"/>
    </row>
    <row r="266" spans="1:78" ht="12.75" customHeight="1">
      <c r="A266" s="122" t="s">
        <v>44</v>
      </c>
      <c r="B266" s="71" t="s">
        <v>67</v>
      </c>
      <c r="C266" s="71" t="s">
        <v>24</v>
      </c>
      <c r="D266" s="34">
        <v>45992</v>
      </c>
      <c r="E266" s="12">
        <v>533.82899999999995</v>
      </c>
      <c r="F266" s="72">
        <v>42.831000000000003</v>
      </c>
      <c r="G266" s="72">
        <v>2.8959999999999999</v>
      </c>
      <c r="H266" s="12">
        <v>33.53</v>
      </c>
      <c r="I266" s="72">
        <v>2.69</v>
      </c>
      <c r="J266" s="72">
        <v>103.622</v>
      </c>
      <c r="K266" s="12">
        <v>38.902000000000001</v>
      </c>
      <c r="L266" s="72">
        <v>3.121</v>
      </c>
      <c r="M266" s="72">
        <v>52.933</v>
      </c>
      <c r="N266" s="12">
        <v>72.432000000000002</v>
      </c>
      <c r="O266" s="72">
        <v>5.8109999999999999</v>
      </c>
      <c r="P266" s="72">
        <v>52.893999999999998</v>
      </c>
      <c r="Q266" s="12">
        <v>11.287000000000001</v>
      </c>
      <c r="R266" s="72">
        <v>0.90600000000000003</v>
      </c>
      <c r="S266" s="72">
        <v>103.343</v>
      </c>
      <c r="T266" s="12">
        <v>83.718999999999994</v>
      </c>
      <c r="U266" s="72">
        <v>6.7169999999999996</v>
      </c>
      <c r="V266" s="72">
        <v>48.192999999999998</v>
      </c>
      <c r="W266" s="12">
        <v>322.48500000000001</v>
      </c>
      <c r="X266" s="72">
        <v>25.873999999999999</v>
      </c>
      <c r="Y266" s="72">
        <v>12.992000000000001</v>
      </c>
      <c r="Z266" s="12">
        <v>406.20400000000001</v>
      </c>
      <c r="AA266" s="72">
        <v>32.591000000000001</v>
      </c>
      <c r="AB266" s="72">
        <v>3.0169999999999999</v>
      </c>
      <c r="AC266" s="12">
        <v>940.03300000000002</v>
      </c>
      <c r="AD266" s="72">
        <v>75.421999999999997</v>
      </c>
      <c r="AE266" s="72">
        <v>1.45</v>
      </c>
      <c r="AF266" s="12">
        <v>0</v>
      </c>
      <c r="AG266" s="72">
        <v>0</v>
      </c>
      <c r="AH266" s="72">
        <v>0</v>
      </c>
      <c r="AI266" s="12">
        <v>84.204999999999998</v>
      </c>
      <c r="AJ266" s="72">
        <v>6.7560000000000002</v>
      </c>
      <c r="AK266" s="72">
        <v>6.0650000000000004</v>
      </c>
      <c r="AL266" s="12">
        <v>84.204999999999998</v>
      </c>
      <c r="AM266" s="72">
        <v>6.7560000000000002</v>
      </c>
      <c r="AN266" s="72">
        <v>6.0650000000000004</v>
      </c>
      <c r="AO266" s="12">
        <v>1024.239</v>
      </c>
      <c r="AP266" s="72">
        <v>82.177999999999997</v>
      </c>
      <c r="AQ266" s="72">
        <v>1.3029999999999999</v>
      </c>
      <c r="AR266" s="12">
        <v>32.250999999999998</v>
      </c>
      <c r="AS266" s="72">
        <v>2.5880000000000001</v>
      </c>
      <c r="AT266" s="72">
        <v>104.432</v>
      </c>
      <c r="AU266" s="12">
        <v>0</v>
      </c>
      <c r="AV266" s="72">
        <v>0</v>
      </c>
      <c r="AW266" s="72">
        <v>0</v>
      </c>
      <c r="AX266" s="12">
        <v>45.843000000000004</v>
      </c>
      <c r="AY266" s="72">
        <v>3.6779999999999999</v>
      </c>
      <c r="AZ266" s="72">
        <v>88.075999999999993</v>
      </c>
      <c r="BA266" s="12">
        <v>45.843000000000004</v>
      </c>
      <c r="BB266" s="72">
        <v>3.6779999999999999</v>
      </c>
      <c r="BC266" s="72">
        <v>88.075999999999993</v>
      </c>
      <c r="BD266" s="12">
        <v>4.5590000000000002</v>
      </c>
      <c r="BE266" s="72">
        <v>0.36599999999999999</v>
      </c>
      <c r="BF266" s="72">
        <v>150.697</v>
      </c>
      <c r="BG266" s="12">
        <v>50.402999999999999</v>
      </c>
      <c r="BH266" s="72">
        <v>4.0439999999999996</v>
      </c>
      <c r="BI266" s="72">
        <v>79.691999999999993</v>
      </c>
      <c r="BJ266" s="12">
        <v>130.125</v>
      </c>
      <c r="BK266" s="72">
        <v>10.44</v>
      </c>
      <c r="BL266" s="72">
        <v>30.15</v>
      </c>
      <c r="BM266" s="12">
        <v>9.3559999999999999</v>
      </c>
      <c r="BN266" s="72">
        <v>0.751</v>
      </c>
      <c r="BO266" s="72">
        <v>85.230999999999995</v>
      </c>
      <c r="BP266" s="12">
        <v>139.48099999999999</v>
      </c>
      <c r="BQ266" s="72">
        <v>11.191000000000001</v>
      </c>
      <c r="BR266" s="72">
        <v>28.94</v>
      </c>
      <c r="BS266" s="12">
        <v>222.13399999999999</v>
      </c>
      <c r="BT266" s="72">
        <v>17.821999999999999</v>
      </c>
      <c r="BU266" s="72">
        <v>6.0359999999999996</v>
      </c>
      <c r="BV266" s="12">
        <v>1246.373</v>
      </c>
      <c r="BW266" s="72">
        <v>100</v>
      </c>
      <c r="BX266" s="72">
        <v>0.875</v>
      </c>
      <c r="BY266" s="13"/>
      <c r="BZ266" s="13"/>
    </row>
    <row r="267" spans="1:78" ht="12.75" customHeight="1">
      <c r="A267" s="122" t="s">
        <v>44</v>
      </c>
      <c r="B267" s="71" t="s">
        <v>67</v>
      </c>
      <c r="C267" s="71" t="s">
        <v>24</v>
      </c>
      <c r="D267" s="34">
        <v>46082</v>
      </c>
      <c r="E267" s="12">
        <v>532.63699999999994</v>
      </c>
      <c r="F267" s="72">
        <v>41.984999999999999</v>
      </c>
      <c r="G267" s="72">
        <v>4.8150000000000004</v>
      </c>
      <c r="H267" s="12">
        <v>120.52200000000001</v>
      </c>
      <c r="I267" s="72">
        <v>9.5</v>
      </c>
      <c r="J267" s="72">
        <v>37.731999999999999</v>
      </c>
      <c r="K267" s="12">
        <v>40.087000000000003</v>
      </c>
      <c r="L267" s="72">
        <v>3.16</v>
      </c>
      <c r="M267" s="72">
        <v>72.138000000000005</v>
      </c>
      <c r="N267" s="12">
        <v>160.60900000000001</v>
      </c>
      <c r="O267" s="72">
        <v>12.66</v>
      </c>
      <c r="P267" s="72">
        <v>26.919</v>
      </c>
      <c r="Q267" s="12">
        <v>7.7469999999999999</v>
      </c>
      <c r="R267" s="72">
        <v>0.61099999999999999</v>
      </c>
      <c r="S267" s="72">
        <v>104.90900000000001</v>
      </c>
      <c r="T267" s="12">
        <v>168.35599999999999</v>
      </c>
      <c r="U267" s="72">
        <v>13.271000000000001</v>
      </c>
      <c r="V267" s="72">
        <v>25.404</v>
      </c>
      <c r="W267" s="12">
        <v>247.76300000000001</v>
      </c>
      <c r="X267" s="72">
        <v>19.53</v>
      </c>
      <c r="Y267" s="72">
        <v>21.821999999999999</v>
      </c>
      <c r="Z267" s="12">
        <v>416.11900000000003</v>
      </c>
      <c r="AA267" s="72">
        <v>32.801000000000002</v>
      </c>
      <c r="AB267" s="72">
        <v>6.1120000000000001</v>
      </c>
      <c r="AC267" s="12">
        <v>948.75699999999995</v>
      </c>
      <c r="AD267" s="72">
        <v>74.786000000000001</v>
      </c>
      <c r="AE267" s="72">
        <v>1.0529999999999999</v>
      </c>
      <c r="AF267" s="12">
        <v>0</v>
      </c>
      <c r="AG267" s="72">
        <v>0</v>
      </c>
      <c r="AH267" s="72">
        <v>0</v>
      </c>
      <c r="AI267" s="12">
        <v>102.05</v>
      </c>
      <c r="AJ267" s="72">
        <v>8.0440000000000005</v>
      </c>
      <c r="AK267" s="72">
        <v>5.8840000000000003</v>
      </c>
      <c r="AL267" s="12">
        <v>102.05</v>
      </c>
      <c r="AM267" s="72">
        <v>8.0440000000000005</v>
      </c>
      <c r="AN267" s="72">
        <v>5.8840000000000003</v>
      </c>
      <c r="AO267" s="12">
        <v>1050.806</v>
      </c>
      <c r="AP267" s="72">
        <v>82.83</v>
      </c>
      <c r="AQ267" s="72">
        <v>0.85599999999999998</v>
      </c>
      <c r="AR267" s="12">
        <v>11.792</v>
      </c>
      <c r="AS267" s="72">
        <v>0.93</v>
      </c>
      <c r="AT267" s="72">
        <v>81.009</v>
      </c>
      <c r="AU267" s="12">
        <v>21.277999999999999</v>
      </c>
      <c r="AV267" s="72">
        <v>1.677</v>
      </c>
      <c r="AW267" s="72">
        <v>76.05</v>
      </c>
      <c r="AX267" s="12">
        <v>31.684000000000001</v>
      </c>
      <c r="AY267" s="72">
        <v>2.4980000000000002</v>
      </c>
      <c r="AZ267" s="72">
        <v>61.222999999999999</v>
      </c>
      <c r="BA267" s="12">
        <v>52.962000000000003</v>
      </c>
      <c r="BB267" s="72">
        <v>4.1749999999999998</v>
      </c>
      <c r="BC267" s="72">
        <v>47.329000000000001</v>
      </c>
      <c r="BD267" s="12">
        <v>0</v>
      </c>
      <c r="BE267" s="72">
        <v>0</v>
      </c>
      <c r="BF267" s="72">
        <v>0</v>
      </c>
      <c r="BG267" s="12">
        <v>52.962000000000003</v>
      </c>
      <c r="BH267" s="72">
        <v>4.1749999999999998</v>
      </c>
      <c r="BI267" s="72">
        <v>47.329000000000001</v>
      </c>
      <c r="BJ267" s="12">
        <v>113.366</v>
      </c>
      <c r="BK267" s="72">
        <v>8.9359999999999999</v>
      </c>
      <c r="BL267" s="72">
        <v>19.137</v>
      </c>
      <c r="BM267" s="12">
        <v>39.698</v>
      </c>
      <c r="BN267" s="72">
        <v>3.129</v>
      </c>
      <c r="BO267" s="72">
        <v>73.75</v>
      </c>
      <c r="BP267" s="12">
        <v>153.06399999999999</v>
      </c>
      <c r="BQ267" s="72">
        <v>12.065</v>
      </c>
      <c r="BR267" s="72">
        <v>17.048999999999999</v>
      </c>
      <c r="BS267" s="12">
        <v>217.81899999999999</v>
      </c>
      <c r="BT267" s="72">
        <v>17.170000000000002</v>
      </c>
      <c r="BU267" s="72">
        <v>3.9830000000000001</v>
      </c>
      <c r="BV267" s="12">
        <v>1268.625</v>
      </c>
      <c r="BW267" s="72">
        <v>100</v>
      </c>
      <c r="BX267" s="72">
        <v>7.9000000000000001E-2</v>
      </c>
      <c r="BY267" s="13"/>
      <c r="BZ267" s="13"/>
    </row>
    <row r="268" spans="1:78" ht="12.75" customHeight="1">
      <c r="A268" s="122" t="s">
        <v>44</v>
      </c>
      <c r="B268" s="71" t="s">
        <v>67</v>
      </c>
      <c r="C268" s="71" t="s">
        <v>24</v>
      </c>
      <c r="D268" s="34">
        <v>46174</v>
      </c>
      <c r="E268" s="12">
        <v>541.15800000000002</v>
      </c>
      <c r="F268" s="72">
        <v>42.499000000000002</v>
      </c>
      <c r="G268" s="72">
        <v>1.8859999999999999</v>
      </c>
      <c r="H268" s="12">
        <v>53.076999999999998</v>
      </c>
      <c r="I268" s="72">
        <v>4.1680000000000001</v>
      </c>
      <c r="J268" s="72">
        <v>49.33</v>
      </c>
      <c r="K268" s="12">
        <v>41.576999999999998</v>
      </c>
      <c r="L268" s="72">
        <v>3.2650000000000001</v>
      </c>
      <c r="M268" s="72">
        <v>43.316000000000003</v>
      </c>
      <c r="N268" s="12">
        <v>94.655000000000001</v>
      </c>
      <c r="O268" s="72">
        <v>7.4340000000000002</v>
      </c>
      <c r="P268" s="72">
        <v>30.666</v>
      </c>
      <c r="Q268" s="12">
        <v>7.9119999999999999</v>
      </c>
      <c r="R268" s="72">
        <v>0.621</v>
      </c>
      <c r="S268" s="72">
        <v>104.056</v>
      </c>
      <c r="T268" s="12">
        <v>102.56699999999999</v>
      </c>
      <c r="U268" s="72">
        <v>8.0549999999999997</v>
      </c>
      <c r="V268" s="72">
        <v>29.15</v>
      </c>
      <c r="W268" s="12">
        <v>302.40899999999999</v>
      </c>
      <c r="X268" s="72">
        <v>23.748999999999999</v>
      </c>
      <c r="Y268" s="72">
        <v>10.028</v>
      </c>
      <c r="Z268" s="12">
        <v>404.976</v>
      </c>
      <c r="AA268" s="72">
        <v>31.803999999999998</v>
      </c>
      <c r="AB268" s="72">
        <v>2.641</v>
      </c>
      <c r="AC268" s="12">
        <v>946.13300000000004</v>
      </c>
      <c r="AD268" s="72">
        <v>74.304000000000002</v>
      </c>
      <c r="AE268" s="72">
        <v>1.117</v>
      </c>
      <c r="AF268" s="12">
        <v>20.295000000000002</v>
      </c>
      <c r="AG268" s="72">
        <v>1.5940000000000001</v>
      </c>
      <c r="AH268" s="72">
        <v>76.751000000000005</v>
      </c>
      <c r="AI268" s="12">
        <v>70.304000000000002</v>
      </c>
      <c r="AJ268" s="72">
        <v>5.5209999999999999</v>
      </c>
      <c r="AK268" s="72">
        <v>24.437000000000001</v>
      </c>
      <c r="AL268" s="12">
        <v>90.599000000000004</v>
      </c>
      <c r="AM268" s="72">
        <v>7.1150000000000002</v>
      </c>
      <c r="AN268" s="72">
        <v>5.8159999999999998</v>
      </c>
      <c r="AO268" s="12">
        <v>1036.7329999999999</v>
      </c>
      <c r="AP268" s="72">
        <v>81.418999999999997</v>
      </c>
      <c r="AQ268" s="72">
        <v>0.81299999999999994</v>
      </c>
      <c r="AR268" s="12">
        <v>30.76</v>
      </c>
      <c r="AS268" s="72">
        <v>2.4159999999999999</v>
      </c>
      <c r="AT268" s="72">
        <v>82.715000000000003</v>
      </c>
      <c r="AU268" s="12">
        <v>19.302</v>
      </c>
      <c r="AV268" s="72">
        <v>1.516</v>
      </c>
      <c r="AW268" s="72">
        <v>73.984999999999999</v>
      </c>
      <c r="AX268" s="12">
        <v>29.327999999999999</v>
      </c>
      <c r="AY268" s="72">
        <v>2.3029999999999999</v>
      </c>
      <c r="AZ268" s="72">
        <v>75.2</v>
      </c>
      <c r="BA268" s="12">
        <v>48.63</v>
      </c>
      <c r="BB268" s="72">
        <v>3.819</v>
      </c>
      <c r="BC268" s="72">
        <v>54.780999999999999</v>
      </c>
      <c r="BD268" s="12">
        <v>12.068</v>
      </c>
      <c r="BE268" s="72">
        <v>0.94799999999999995</v>
      </c>
      <c r="BF268" s="72">
        <v>105.518</v>
      </c>
      <c r="BG268" s="12">
        <v>60.698</v>
      </c>
      <c r="BH268" s="72">
        <v>4.7670000000000003</v>
      </c>
      <c r="BI268" s="72">
        <v>40.094999999999999</v>
      </c>
      <c r="BJ268" s="12">
        <v>145.13999999999999</v>
      </c>
      <c r="BK268" s="72">
        <v>11.398</v>
      </c>
      <c r="BL268" s="72">
        <v>21.751999999999999</v>
      </c>
      <c r="BM268" s="12">
        <v>0</v>
      </c>
      <c r="BN268" s="72">
        <v>0</v>
      </c>
      <c r="BO268" s="72">
        <v>0</v>
      </c>
      <c r="BP268" s="12">
        <v>145.13999999999999</v>
      </c>
      <c r="BQ268" s="72">
        <v>11.398</v>
      </c>
      <c r="BR268" s="72">
        <v>21.751999999999999</v>
      </c>
      <c r="BS268" s="12">
        <v>236.59700000000001</v>
      </c>
      <c r="BT268" s="72">
        <v>18.581</v>
      </c>
      <c r="BU268" s="72">
        <v>3.5859999999999999</v>
      </c>
      <c r="BV268" s="12">
        <v>1273.33</v>
      </c>
      <c r="BW268" s="72">
        <v>100</v>
      </c>
      <c r="BX268" s="72">
        <v>9.0999999999999998E-2</v>
      </c>
      <c r="BY268" s="13"/>
      <c r="BZ268" s="13"/>
    </row>
    <row r="269" spans="1:78" ht="12.75" customHeight="1">
      <c r="A269" s="122" t="s">
        <v>44</v>
      </c>
      <c r="B269" s="71" t="s">
        <v>67</v>
      </c>
      <c r="C269" s="71" t="s">
        <v>25</v>
      </c>
      <c r="D269" s="34">
        <v>41883</v>
      </c>
      <c r="E269" s="12">
        <v>331.197</v>
      </c>
      <c r="F269" s="72">
        <v>30.667999999999999</v>
      </c>
      <c r="G269" s="72">
        <v>2.4060000000000001</v>
      </c>
      <c r="H269" s="12">
        <v>76.578999999999994</v>
      </c>
      <c r="I269" s="72">
        <v>7.0910000000000002</v>
      </c>
      <c r="J269" s="72">
        <v>29.571999999999999</v>
      </c>
      <c r="K269" s="12">
        <v>74.495999999999995</v>
      </c>
      <c r="L269" s="72">
        <v>6.8979999999999997</v>
      </c>
      <c r="M269" s="72">
        <v>29.036999999999999</v>
      </c>
      <c r="N269" s="12">
        <v>151.07400000000001</v>
      </c>
      <c r="O269" s="72">
        <v>13.989000000000001</v>
      </c>
      <c r="P269" s="72">
        <v>15.946999999999999</v>
      </c>
      <c r="Q269" s="12">
        <v>13.648999999999999</v>
      </c>
      <c r="R269" s="72">
        <v>1.264</v>
      </c>
      <c r="S269" s="72">
        <v>69.093000000000004</v>
      </c>
      <c r="T269" s="12">
        <v>164.72300000000001</v>
      </c>
      <c r="U269" s="72">
        <v>15.253</v>
      </c>
      <c r="V269" s="72">
        <v>17.84</v>
      </c>
      <c r="W269" s="12">
        <v>216.46</v>
      </c>
      <c r="X269" s="72">
        <v>20.042999999999999</v>
      </c>
      <c r="Y269" s="72">
        <v>14.759</v>
      </c>
      <c r="Z269" s="12">
        <v>381.18400000000003</v>
      </c>
      <c r="AA269" s="72">
        <v>35.295999999999999</v>
      </c>
      <c r="AB269" s="72">
        <v>2.621</v>
      </c>
      <c r="AC269" s="12">
        <v>712.38099999999997</v>
      </c>
      <c r="AD269" s="72">
        <v>65.963999999999999</v>
      </c>
      <c r="AE269" s="72">
        <v>1.482</v>
      </c>
      <c r="AF269" s="12">
        <v>0</v>
      </c>
      <c r="AG269" s="72">
        <v>0</v>
      </c>
      <c r="AH269" s="72">
        <v>0</v>
      </c>
      <c r="AI269" s="12">
        <v>85.004000000000005</v>
      </c>
      <c r="AJ269" s="72">
        <v>7.8710000000000004</v>
      </c>
      <c r="AK269" s="72">
        <v>5.1079999999999997</v>
      </c>
      <c r="AL269" s="12">
        <v>85.004000000000005</v>
      </c>
      <c r="AM269" s="72">
        <v>7.8710000000000004</v>
      </c>
      <c r="AN269" s="72">
        <v>5.1079999999999997</v>
      </c>
      <c r="AO269" s="12">
        <v>797.38499999999999</v>
      </c>
      <c r="AP269" s="72">
        <v>73.834999999999994</v>
      </c>
      <c r="AQ269" s="72">
        <v>1.1910000000000001</v>
      </c>
      <c r="AR269" s="12">
        <v>2.1150000000000002</v>
      </c>
      <c r="AS269" s="72">
        <v>0.19600000000000001</v>
      </c>
      <c r="AT269" s="72">
        <v>104.03700000000001</v>
      </c>
      <c r="AU269" s="12">
        <v>0</v>
      </c>
      <c r="AV269" s="72">
        <v>0</v>
      </c>
      <c r="AW269" s="72">
        <v>0</v>
      </c>
      <c r="AX269" s="12">
        <v>53.195</v>
      </c>
      <c r="AY269" s="72">
        <v>4.9260000000000002</v>
      </c>
      <c r="AZ269" s="72">
        <v>31.167999999999999</v>
      </c>
      <c r="BA269" s="12">
        <v>53.195</v>
      </c>
      <c r="BB269" s="72">
        <v>4.9260000000000002</v>
      </c>
      <c r="BC269" s="72">
        <v>31.167999999999999</v>
      </c>
      <c r="BD269" s="12">
        <v>49.375999999999998</v>
      </c>
      <c r="BE269" s="72">
        <v>4.5720000000000001</v>
      </c>
      <c r="BF269" s="72">
        <v>43.655000000000001</v>
      </c>
      <c r="BG269" s="12">
        <v>102.571</v>
      </c>
      <c r="BH269" s="72">
        <v>9.4979999999999993</v>
      </c>
      <c r="BI269" s="72">
        <v>23.661000000000001</v>
      </c>
      <c r="BJ269" s="12">
        <v>164.917</v>
      </c>
      <c r="BK269" s="72">
        <v>15.271000000000001</v>
      </c>
      <c r="BL269" s="72">
        <v>15.907</v>
      </c>
      <c r="BM269" s="12">
        <v>12.965999999999999</v>
      </c>
      <c r="BN269" s="72">
        <v>1.2010000000000001</v>
      </c>
      <c r="BO269" s="72">
        <v>104.386</v>
      </c>
      <c r="BP269" s="12">
        <v>177.88300000000001</v>
      </c>
      <c r="BQ269" s="72">
        <v>16.471</v>
      </c>
      <c r="BR269" s="72">
        <v>14.372</v>
      </c>
      <c r="BS269" s="12">
        <v>282.57</v>
      </c>
      <c r="BT269" s="72">
        <v>26.164999999999999</v>
      </c>
      <c r="BU269" s="72">
        <v>3.3340000000000001</v>
      </c>
      <c r="BV269" s="12">
        <v>1079.9549999999999</v>
      </c>
      <c r="BW269" s="72">
        <v>100</v>
      </c>
      <c r="BX269" s="72">
        <v>0.41699999999999998</v>
      </c>
      <c r="BY269" s="13"/>
      <c r="BZ269" s="13"/>
    </row>
    <row r="270" spans="1:78" ht="12.75" customHeight="1">
      <c r="A270" s="122" t="s">
        <v>44</v>
      </c>
      <c r="B270" s="71" t="s">
        <v>67</v>
      </c>
      <c r="C270" s="71" t="s">
        <v>25</v>
      </c>
      <c r="D270" s="34">
        <v>41974</v>
      </c>
      <c r="E270" s="12">
        <v>318.339</v>
      </c>
      <c r="F270" s="72">
        <v>29.420999999999999</v>
      </c>
      <c r="G270" s="72">
        <v>3.8969999999999998</v>
      </c>
      <c r="H270" s="12">
        <v>119.565</v>
      </c>
      <c r="I270" s="72">
        <v>11.05</v>
      </c>
      <c r="J270" s="72">
        <v>38.091999999999999</v>
      </c>
      <c r="K270" s="12">
        <v>62.277000000000001</v>
      </c>
      <c r="L270" s="72">
        <v>5.7560000000000002</v>
      </c>
      <c r="M270" s="72">
        <v>51.722999999999999</v>
      </c>
      <c r="N270" s="12">
        <v>181.84100000000001</v>
      </c>
      <c r="O270" s="72">
        <v>16.806000000000001</v>
      </c>
      <c r="P270" s="72">
        <v>26.658000000000001</v>
      </c>
      <c r="Q270" s="12">
        <v>0</v>
      </c>
      <c r="R270" s="72">
        <v>0</v>
      </c>
      <c r="S270" s="72">
        <v>0</v>
      </c>
      <c r="T270" s="12">
        <v>181.84100000000001</v>
      </c>
      <c r="U270" s="72">
        <v>16.806000000000001</v>
      </c>
      <c r="V270" s="72">
        <v>26.658000000000001</v>
      </c>
      <c r="W270" s="12">
        <v>225.05</v>
      </c>
      <c r="X270" s="72">
        <v>20.798999999999999</v>
      </c>
      <c r="Y270" s="72">
        <v>24.021000000000001</v>
      </c>
      <c r="Z270" s="12">
        <v>406.89100000000002</v>
      </c>
      <c r="AA270" s="72">
        <v>37.604999999999997</v>
      </c>
      <c r="AB270" s="72">
        <v>3.64</v>
      </c>
      <c r="AC270" s="12">
        <v>725.22900000000004</v>
      </c>
      <c r="AD270" s="72">
        <v>67.027000000000001</v>
      </c>
      <c r="AE270" s="72">
        <v>1.196</v>
      </c>
      <c r="AF270" s="12">
        <v>0</v>
      </c>
      <c r="AG270" s="72">
        <v>0</v>
      </c>
      <c r="AH270" s="72">
        <v>0</v>
      </c>
      <c r="AI270" s="12">
        <v>83.375</v>
      </c>
      <c r="AJ270" s="72">
        <v>7.7060000000000004</v>
      </c>
      <c r="AK270" s="72">
        <v>5.266</v>
      </c>
      <c r="AL270" s="12">
        <v>83.375</v>
      </c>
      <c r="AM270" s="72">
        <v>7.7060000000000004</v>
      </c>
      <c r="AN270" s="72">
        <v>5.266</v>
      </c>
      <c r="AO270" s="12">
        <v>808.60500000000002</v>
      </c>
      <c r="AP270" s="72">
        <v>74.733000000000004</v>
      </c>
      <c r="AQ270" s="72">
        <v>0.89900000000000002</v>
      </c>
      <c r="AR270" s="12">
        <v>16.344000000000001</v>
      </c>
      <c r="AS270" s="72">
        <v>1.5109999999999999</v>
      </c>
      <c r="AT270" s="72">
        <v>117.75700000000001</v>
      </c>
      <c r="AU270" s="12">
        <v>13.175000000000001</v>
      </c>
      <c r="AV270" s="72">
        <v>1.218</v>
      </c>
      <c r="AW270" s="72">
        <v>104.816</v>
      </c>
      <c r="AX270" s="12">
        <v>78.126000000000005</v>
      </c>
      <c r="AY270" s="72">
        <v>7.2210000000000001</v>
      </c>
      <c r="AZ270" s="72">
        <v>34.61</v>
      </c>
      <c r="BA270" s="12">
        <v>91.301000000000002</v>
      </c>
      <c r="BB270" s="72">
        <v>8.4380000000000006</v>
      </c>
      <c r="BC270" s="72">
        <v>34.725999999999999</v>
      </c>
      <c r="BD270" s="12">
        <v>15.914999999999999</v>
      </c>
      <c r="BE270" s="72">
        <v>1.4710000000000001</v>
      </c>
      <c r="BF270" s="72">
        <v>105.926</v>
      </c>
      <c r="BG270" s="12">
        <v>107.21599999999999</v>
      </c>
      <c r="BH270" s="72">
        <v>9.9090000000000007</v>
      </c>
      <c r="BI270" s="72">
        <v>32.234999999999999</v>
      </c>
      <c r="BJ270" s="12">
        <v>149.833</v>
      </c>
      <c r="BK270" s="72">
        <v>13.848000000000001</v>
      </c>
      <c r="BL270" s="72">
        <v>28.814</v>
      </c>
      <c r="BM270" s="12">
        <v>0</v>
      </c>
      <c r="BN270" s="72">
        <v>0</v>
      </c>
      <c r="BO270" s="72">
        <v>0</v>
      </c>
      <c r="BP270" s="12">
        <v>149.833</v>
      </c>
      <c r="BQ270" s="72">
        <v>13.848000000000001</v>
      </c>
      <c r="BR270" s="72">
        <v>28.814</v>
      </c>
      <c r="BS270" s="12">
        <v>273.39299999999997</v>
      </c>
      <c r="BT270" s="72">
        <v>25.266999999999999</v>
      </c>
      <c r="BU270" s="72">
        <v>2.6549999999999998</v>
      </c>
      <c r="BV270" s="12">
        <v>1081.998</v>
      </c>
      <c r="BW270" s="72">
        <v>100</v>
      </c>
      <c r="BX270" s="72">
        <v>0.27800000000000002</v>
      </c>
      <c r="BY270" s="13"/>
      <c r="BZ270" s="13"/>
    </row>
    <row r="271" spans="1:78" ht="12.75" customHeight="1">
      <c r="A271" s="122" t="s">
        <v>44</v>
      </c>
      <c r="B271" s="71" t="s">
        <v>67</v>
      </c>
      <c r="C271" s="71" t="s">
        <v>25</v>
      </c>
      <c r="D271" s="34">
        <v>42064</v>
      </c>
      <c r="E271" s="12">
        <v>329.858</v>
      </c>
      <c r="F271" s="72">
        <v>30.312999999999999</v>
      </c>
      <c r="G271" s="72">
        <v>4.6710000000000003</v>
      </c>
      <c r="H271" s="12">
        <v>74.164000000000001</v>
      </c>
      <c r="I271" s="72">
        <v>6.8150000000000004</v>
      </c>
      <c r="J271" s="72">
        <v>42.082999999999998</v>
      </c>
      <c r="K271" s="12">
        <v>65.581999999999994</v>
      </c>
      <c r="L271" s="72">
        <v>6.0270000000000001</v>
      </c>
      <c r="M271" s="72">
        <v>28.585000000000001</v>
      </c>
      <c r="N271" s="12">
        <v>139.74600000000001</v>
      </c>
      <c r="O271" s="72">
        <v>12.842000000000001</v>
      </c>
      <c r="P271" s="72">
        <v>26.446999999999999</v>
      </c>
      <c r="Q271" s="12">
        <v>23.92</v>
      </c>
      <c r="R271" s="72">
        <v>2.198</v>
      </c>
      <c r="S271" s="72">
        <v>102.389</v>
      </c>
      <c r="T271" s="12">
        <v>163.666</v>
      </c>
      <c r="U271" s="72">
        <v>15.041</v>
      </c>
      <c r="V271" s="72">
        <v>22.984000000000002</v>
      </c>
      <c r="W271" s="12">
        <v>233.67699999999999</v>
      </c>
      <c r="X271" s="72">
        <v>21.474</v>
      </c>
      <c r="Y271" s="72">
        <v>15.33</v>
      </c>
      <c r="Z271" s="12">
        <v>397.34300000000002</v>
      </c>
      <c r="AA271" s="72">
        <v>36.515000000000001</v>
      </c>
      <c r="AB271" s="72">
        <v>3.552</v>
      </c>
      <c r="AC271" s="12">
        <v>727.2</v>
      </c>
      <c r="AD271" s="72">
        <v>66.828000000000003</v>
      </c>
      <c r="AE271" s="72">
        <v>1.3740000000000001</v>
      </c>
      <c r="AF271" s="12">
        <v>0</v>
      </c>
      <c r="AG271" s="72">
        <v>0</v>
      </c>
      <c r="AH271" s="72">
        <v>0</v>
      </c>
      <c r="AI271" s="12">
        <v>103.254</v>
      </c>
      <c r="AJ271" s="72">
        <v>9.4890000000000008</v>
      </c>
      <c r="AK271" s="72">
        <v>5.9189999999999996</v>
      </c>
      <c r="AL271" s="12">
        <v>103.254</v>
      </c>
      <c r="AM271" s="72">
        <v>9.4890000000000008</v>
      </c>
      <c r="AN271" s="72">
        <v>5.9189999999999996</v>
      </c>
      <c r="AO271" s="12">
        <v>830.45399999999995</v>
      </c>
      <c r="AP271" s="72">
        <v>76.316999999999993</v>
      </c>
      <c r="AQ271" s="72">
        <v>1</v>
      </c>
      <c r="AR271" s="12">
        <v>11.89</v>
      </c>
      <c r="AS271" s="72">
        <v>1.093</v>
      </c>
      <c r="AT271" s="72">
        <v>103.521</v>
      </c>
      <c r="AU271" s="12">
        <v>21.015000000000001</v>
      </c>
      <c r="AV271" s="72">
        <v>1.931</v>
      </c>
      <c r="AW271" s="72">
        <v>86.863</v>
      </c>
      <c r="AX271" s="12">
        <v>35.051000000000002</v>
      </c>
      <c r="AY271" s="72">
        <v>3.2210000000000001</v>
      </c>
      <c r="AZ271" s="72">
        <v>45.673999999999999</v>
      </c>
      <c r="BA271" s="12">
        <v>56.066000000000003</v>
      </c>
      <c r="BB271" s="72">
        <v>5.1520000000000001</v>
      </c>
      <c r="BC271" s="72">
        <v>40.350999999999999</v>
      </c>
      <c r="BD271" s="12">
        <v>37.042000000000002</v>
      </c>
      <c r="BE271" s="72">
        <v>3.4039999999999999</v>
      </c>
      <c r="BF271" s="72">
        <v>49.402000000000001</v>
      </c>
      <c r="BG271" s="12">
        <v>93.108000000000004</v>
      </c>
      <c r="BH271" s="72">
        <v>8.5559999999999992</v>
      </c>
      <c r="BI271" s="72">
        <v>33.74</v>
      </c>
      <c r="BJ271" s="12">
        <v>132.822</v>
      </c>
      <c r="BK271" s="72">
        <v>12.206</v>
      </c>
      <c r="BL271" s="72">
        <v>20.198</v>
      </c>
      <c r="BM271" s="12">
        <v>19.888999999999999</v>
      </c>
      <c r="BN271" s="72">
        <v>1.8280000000000001</v>
      </c>
      <c r="BO271" s="72">
        <v>61.506999999999998</v>
      </c>
      <c r="BP271" s="12">
        <v>152.71100000000001</v>
      </c>
      <c r="BQ271" s="72">
        <v>14.034000000000001</v>
      </c>
      <c r="BR271" s="72">
        <v>20.51</v>
      </c>
      <c r="BS271" s="12">
        <v>257.709</v>
      </c>
      <c r="BT271" s="72">
        <v>23.683</v>
      </c>
      <c r="BU271" s="72">
        <v>3.1</v>
      </c>
      <c r="BV271" s="12">
        <v>1088.163</v>
      </c>
      <c r="BW271" s="72">
        <v>100</v>
      </c>
      <c r="BX271" s="72">
        <v>0.38</v>
      </c>
      <c r="BY271" s="13"/>
      <c r="BZ271" s="13"/>
    </row>
    <row r="272" spans="1:78" ht="12.75" customHeight="1">
      <c r="A272" s="122" t="s">
        <v>44</v>
      </c>
      <c r="B272" s="71" t="s">
        <v>67</v>
      </c>
      <c r="C272" s="71" t="s">
        <v>25</v>
      </c>
      <c r="D272" s="34">
        <v>42156</v>
      </c>
      <c r="E272" s="12">
        <v>323.07100000000003</v>
      </c>
      <c r="F272" s="72">
        <v>29.614999999999998</v>
      </c>
      <c r="G272" s="72">
        <v>3.6779999999999999</v>
      </c>
      <c r="H272" s="12">
        <v>63.94</v>
      </c>
      <c r="I272" s="72">
        <v>5.8609999999999998</v>
      </c>
      <c r="J272" s="72">
        <v>38.546999999999997</v>
      </c>
      <c r="K272" s="12">
        <v>45.255000000000003</v>
      </c>
      <c r="L272" s="72">
        <v>4.1479999999999997</v>
      </c>
      <c r="M272" s="72">
        <v>40.220999999999997</v>
      </c>
      <c r="N272" s="12">
        <v>109.19499999999999</v>
      </c>
      <c r="O272" s="72">
        <v>10.01</v>
      </c>
      <c r="P272" s="72">
        <v>24.867000000000001</v>
      </c>
      <c r="Q272" s="12">
        <v>23.481000000000002</v>
      </c>
      <c r="R272" s="72">
        <v>2.1520000000000001</v>
      </c>
      <c r="S272" s="72">
        <v>100.929</v>
      </c>
      <c r="T272" s="12">
        <v>132.67699999999999</v>
      </c>
      <c r="U272" s="72">
        <v>12.162000000000001</v>
      </c>
      <c r="V272" s="72">
        <v>29.332000000000001</v>
      </c>
      <c r="W272" s="12">
        <v>283.01799999999997</v>
      </c>
      <c r="X272" s="72">
        <v>25.943000000000001</v>
      </c>
      <c r="Y272" s="72">
        <v>12.661</v>
      </c>
      <c r="Z272" s="12">
        <v>415.69499999999999</v>
      </c>
      <c r="AA272" s="72">
        <v>38.104999999999997</v>
      </c>
      <c r="AB272" s="72">
        <v>2.77</v>
      </c>
      <c r="AC272" s="12">
        <v>738.76599999999996</v>
      </c>
      <c r="AD272" s="72">
        <v>67.72</v>
      </c>
      <c r="AE272" s="72">
        <v>1.3169999999999999</v>
      </c>
      <c r="AF272" s="12">
        <v>0</v>
      </c>
      <c r="AG272" s="72">
        <v>0</v>
      </c>
      <c r="AH272" s="72">
        <v>0</v>
      </c>
      <c r="AI272" s="12">
        <v>80.097999999999999</v>
      </c>
      <c r="AJ272" s="72">
        <v>7.3419999999999996</v>
      </c>
      <c r="AK272" s="72">
        <v>4.6660000000000004</v>
      </c>
      <c r="AL272" s="12">
        <v>80.097999999999999</v>
      </c>
      <c r="AM272" s="72">
        <v>7.3419999999999996</v>
      </c>
      <c r="AN272" s="72">
        <v>4.6660000000000004</v>
      </c>
      <c r="AO272" s="12">
        <v>818.86500000000001</v>
      </c>
      <c r="AP272" s="72">
        <v>75.061999999999998</v>
      </c>
      <c r="AQ272" s="72">
        <v>1.208</v>
      </c>
      <c r="AR272" s="12">
        <v>14.311</v>
      </c>
      <c r="AS272" s="72">
        <v>1.3120000000000001</v>
      </c>
      <c r="AT272" s="72">
        <v>60.476999999999997</v>
      </c>
      <c r="AU272" s="12">
        <v>6.6</v>
      </c>
      <c r="AV272" s="72">
        <v>0.60499999999999998</v>
      </c>
      <c r="AW272" s="72">
        <v>111.70399999999999</v>
      </c>
      <c r="AX272" s="12">
        <v>107.02500000000001</v>
      </c>
      <c r="AY272" s="72">
        <v>9.8109999999999999</v>
      </c>
      <c r="AZ272" s="72">
        <v>34.033999999999999</v>
      </c>
      <c r="BA272" s="12">
        <v>113.625</v>
      </c>
      <c r="BB272" s="72">
        <v>10.416</v>
      </c>
      <c r="BC272" s="72">
        <v>31.021000000000001</v>
      </c>
      <c r="BD272" s="12">
        <v>27.423999999999999</v>
      </c>
      <c r="BE272" s="72">
        <v>2.5139999999999998</v>
      </c>
      <c r="BF272" s="72">
        <v>53.905000000000001</v>
      </c>
      <c r="BG272" s="12">
        <v>141.04900000000001</v>
      </c>
      <c r="BH272" s="72">
        <v>12.93</v>
      </c>
      <c r="BI272" s="72">
        <v>22.082000000000001</v>
      </c>
      <c r="BJ272" s="12">
        <v>107.834</v>
      </c>
      <c r="BK272" s="72">
        <v>9.8849999999999998</v>
      </c>
      <c r="BL272" s="72">
        <v>27.042999999999999</v>
      </c>
      <c r="BM272" s="12">
        <v>8.8520000000000003</v>
      </c>
      <c r="BN272" s="72">
        <v>0.81100000000000005</v>
      </c>
      <c r="BO272" s="72">
        <v>105.04300000000001</v>
      </c>
      <c r="BP272" s="12">
        <v>116.68600000000001</v>
      </c>
      <c r="BQ272" s="72">
        <v>10.696</v>
      </c>
      <c r="BR272" s="72">
        <v>25.707999999999998</v>
      </c>
      <c r="BS272" s="12">
        <v>272.04599999999999</v>
      </c>
      <c r="BT272" s="72">
        <v>24.937999999999999</v>
      </c>
      <c r="BU272" s="72">
        <v>3.57</v>
      </c>
      <c r="BV272" s="12">
        <v>1090.9110000000001</v>
      </c>
      <c r="BW272" s="72">
        <v>100</v>
      </c>
      <c r="BX272" s="72">
        <v>0.32300000000000001</v>
      </c>
      <c r="BY272" s="13"/>
      <c r="BZ272" s="13"/>
    </row>
    <row r="273" spans="1:78" ht="12.75" customHeight="1">
      <c r="A273" s="122" t="s">
        <v>44</v>
      </c>
      <c r="B273" s="71" t="s">
        <v>67</v>
      </c>
      <c r="C273" s="71" t="s">
        <v>25</v>
      </c>
      <c r="D273" s="34">
        <v>42614</v>
      </c>
      <c r="E273" s="12">
        <v>310.48899999999998</v>
      </c>
      <c r="F273" s="72">
        <v>28.497</v>
      </c>
      <c r="G273" s="72">
        <v>4.1589999999999998</v>
      </c>
      <c r="H273" s="12">
        <v>99.483000000000004</v>
      </c>
      <c r="I273" s="72">
        <v>9.1310000000000002</v>
      </c>
      <c r="J273" s="72">
        <v>30.172000000000001</v>
      </c>
      <c r="K273" s="12">
        <v>33.484999999999999</v>
      </c>
      <c r="L273" s="72">
        <v>3.073</v>
      </c>
      <c r="M273" s="72">
        <v>55.759</v>
      </c>
      <c r="N273" s="12">
        <v>132.96700000000001</v>
      </c>
      <c r="O273" s="72">
        <v>12.204000000000001</v>
      </c>
      <c r="P273" s="72">
        <v>24.434000000000001</v>
      </c>
      <c r="Q273" s="12">
        <v>0</v>
      </c>
      <c r="R273" s="72">
        <v>0</v>
      </c>
      <c r="S273" s="72">
        <v>0</v>
      </c>
      <c r="T273" s="12">
        <v>132.96700000000001</v>
      </c>
      <c r="U273" s="72">
        <v>12.204000000000001</v>
      </c>
      <c r="V273" s="72">
        <v>24.434000000000001</v>
      </c>
      <c r="W273" s="12">
        <v>281.58699999999999</v>
      </c>
      <c r="X273" s="72">
        <v>25.844000000000001</v>
      </c>
      <c r="Y273" s="72">
        <v>13.32</v>
      </c>
      <c r="Z273" s="12">
        <v>414.55500000000001</v>
      </c>
      <c r="AA273" s="72">
        <v>38.048000000000002</v>
      </c>
      <c r="AB273" s="72">
        <v>3.681</v>
      </c>
      <c r="AC273" s="12">
        <v>725.04300000000001</v>
      </c>
      <c r="AD273" s="72">
        <v>66.546000000000006</v>
      </c>
      <c r="AE273" s="72">
        <v>1.238</v>
      </c>
      <c r="AF273" s="12">
        <v>0</v>
      </c>
      <c r="AG273" s="72">
        <v>0</v>
      </c>
      <c r="AH273" s="72">
        <v>0</v>
      </c>
      <c r="AI273" s="12">
        <v>81.289000000000001</v>
      </c>
      <c r="AJ273" s="72">
        <v>7.4610000000000003</v>
      </c>
      <c r="AK273" s="72">
        <v>5.306</v>
      </c>
      <c r="AL273" s="12">
        <v>81.289000000000001</v>
      </c>
      <c r="AM273" s="72">
        <v>7.4610000000000003</v>
      </c>
      <c r="AN273" s="72">
        <v>5.306</v>
      </c>
      <c r="AO273" s="12">
        <v>806.33199999999999</v>
      </c>
      <c r="AP273" s="72">
        <v>74.006</v>
      </c>
      <c r="AQ273" s="72">
        <v>1.1759999999999999</v>
      </c>
      <c r="AR273" s="12">
        <v>0.95599999999999996</v>
      </c>
      <c r="AS273" s="72">
        <v>8.7999999999999995E-2</v>
      </c>
      <c r="AT273" s="72">
        <v>116.672</v>
      </c>
      <c r="AU273" s="12">
        <v>10.327999999999999</v>
      </c>
      <c r="AV273" s="72">
        <v>0.94799999999999995</v>
      </c>
      <c r="AW273" s="72">
        <v>76.988</v>
      </c>
      <c r="AX273" s="12">
        <v>44.3</v>
      </c>
      <c r="AY273" s="72">
        <v>4.0659999999999998</v>
      </c>
      <c r="AZ273" s="72">
        <v>48.152999999999999</v>
      </c>
      <c r="BA273" s="12">
        <v>54.628</v>
      </c>
      <c r="BB273" s="72">
        <v>5.0140000000000002</v>
      </c>
      <c r="BC273" s="72">
        <v>37.680999999999997</v>
      </c>
      <c r="BD273" s="12">
        <v>18.533999999999999</v>
      </c>
      <c r="BE273" s="72">
        <v>1.7010000000000001</v>
      </c>
      <c r="BF273" s="72">
        <v>64.811999999999998</v>
      </c>
      <c r="BG273" s="12">
        <v>73.162000000000006</v>
      </c>
      <c r="BH273" s="72">
        <v>6.7149999999999999</v>
      </c>
      <c r="BI273" s="72">
        <v>32.207999999999998</v>
      </c>
      <c r="BJ273" s="12">
        <v>209.095</v>
      </c>
      <c r="BK273" s="72">
        <v>19.190999999999999</v>
      </c>
      <c r="BL273" s="72">
        <v>13.506</v>
      </c>
      <c r="BM273" s="12">
        <v>0</v>
      </c>
      <c r="BN273" s="72">
        <v>0</v>
      </c>
      <c r="BO273" s="72">
        <v>0</v>
      </c>
      <c r="BP273" s="12">
        <v>209.095</v>
      </c>
      <c r="BQ273" s="72">
        <v>19.190999999999999</v>
      </c>
      <c r="BR273" s="72">
        <v>13.506</v>
      </c>
      <c r="BS273" s="12">
        <v>283.21300000000002</v>
      </c>
      <c r="BT273" s="72">
        <v>25.994</v>
      </c>
      <c r="BU273" s="72">
        <v>3.5550000000000002</v>
      </c>
      <c r="BV273" s="12">
        <v>1089.5450000000001</v>
      </c>
      <c r="BW273" s="72">
        <v>100</v>
      </c>
      <c r="BX273" s="72">
        <v>0.64</v>
      </c>
      <c r="BY273" s="13"/>
      <c r="BZ273" s="13"/>
    </row>
    <row r="274" spans="1:78" ht="12.75" customHeight="1">
      <c r="A274" s="122" t="s">
        <v>44</v>
      </c>
      <c r="B274" s="71" t="s">
        <v>67</v>
      </c>
      <c r="C274" s="71" t="s">
        <v>25</v>
      </c>
      <c r="D274" s="34">
        <v>42705</v>
      </c>
      <c r="E274" s="12">
        <v>328.53300000000002</v>
      </c>
      <c r="F274" s="72">
        <v>30.193000000000001</v>
      </c>
      <c r="G274" s="72">
        <v>2.1520000000000001</v>
      </c>
      <c r="H274" s="12">
        <v>75.738</v>
      </c>
      <c r="I274" s="72">
        <v>6.9610000000000003</v>
      </c>
      <c r="J274" s="72">
        <v>52.607999999999997</v>
      </c>
      <c r="K274" s="12">
        <v>95.594999999999999</v>
      </c>
      <c r="L274" s="72">
        <v>8.7850000000000001</v>
      </c>
      <c r="M274" s="72">
        <v>46.832000000000001</v>
      </c>
      <c r="N274" s="12">
        <v>171.333</v>
      </c>
      <c r="O274" s="72">
        <v>15.746</v>
      </c>
      <c r="P274" s="72">
        <v>23.605</v>
      </c>
      <c r="Q274" s="12">
        <v>18.001000000000001</v>
      </c>
      <c r="R274" s="72">
        <v>1.6539999999999999</v>
      </c>
      <c r="S274" s="72">
        <v>73.194999999999993</v>
      </c>
      <c r="T274" s="12">
        <v>189.334</v>
      </c>
      <c r="U274" s="72">
        <v>17.399999999999999</v>
      </c>
      <c r="V274" s="72">
        <v>21.69</v>
      </c>
      <c r="W274" s="12">
        <v>218.858</v>
      </c>
      <c r="X274" s="72">
        <v>20.114000000000001</v>
      </c>
      <c r="Y274" s="72">
        <v>19.152999999999999</v>
      </c>
      <c r="Z274" s="12">
        <v>408.19200000000001</v>
      </c>
      <c r="AA274" s="72">
        <v>37.514000000000003</v>
      </c>
      <c r="AB274" s="72">
        <v>1.8640000000000001</v>
      </c>
      <c r="AC274" s="12">
        <v>736.72500000000002</v>
      </c>
      <c r="AD274" s="72">
        <v>67.706999999999994</v>
      </c>
      <c r="AE274" s="72">
        <v>1.083</v>
      </c>
      <c r="AF274" s="12">
        <v>7.8710000000000004</v>
      </c>
      <c r="AG274" s="72">
        <v>0.72299999999999998</v>
      </c>
      <c r="AH274" s="72">
        <v>98.314999999999998</v>
      </c>
      <c r="AI274" s="12">
        <v>69.197999999999993</v>
      </c>
      <c r="AJ274" s="72">
        <v>6.359</v>
      </c>
      <c r="AK274" s="72">
        <v>12.775</v>
      </c>
      <c r="AL274" s="12">
        <v>77.069000000000003</v>
      </c>
      <c r="AM274" s="72">
        <v>7.0830000000000002</v>
      </c>
      <c r="AN274" s="72">
        <v>5.3719999999999999</v>
      </c>
      <c r="AO274" s="12">
        <v>813.79399999999998</v>
      </c>
      <c r="AP274" s="72">
        <v>74.790000000000006</v>
      </c>
      <c r="AQ274" s="72">
        <v>1.0249999999999999</v>
      </c>
      <c r="AR274" s="12">
        <v>0</v>
      </c>
      <c r="AS274" s="72">
        <v>0</v>
      </c>
      <c r="AT274" s="72">
        <v>0</v>
      </c>
      <c r="AU274" s="12">
        <v>0</v>
      </c>
      <c r="AV274" s="72">
        <v>0</v>
      </c>
      <c r="AW274" s="72">
        <v>0</v>
      </c>
      <c r="AX274" s="12">
        <v>105.786</v>
      </c>
      <c r="AY274" s="72">
        <v>9.7219999999999995</v>
      </c>
      <c r="AZ274" s="72">
        <v>36.886000000000003</v>
      </c>
      <c r="BA274" s="12">
        <v>105.786</v>
      </c>
      <c r="BB274" s="72">
        <v>9.7219999999999995</v>
      </c>
      <c r="BC274" s="72">
        <v>36.886000000000003</v>
      </c>
      <c r="BD274" s="12">
        <v>12.565</v>
      </c>
      <c r="BE274" s="72">
        <v>1.155</v>
      </c>
      <c r="BF274" s="72">
        <v>86.028999999999996</v>
      </c>
      <c r="BG274" s="12">
        <v>118.351</v>
      </c>
      <c r="BH274" s="72">
        <v>10.877000000000001</v>
      </c>
      <c r="BI274" s="72">
        <v>31.048999999999999</v>
      </c>
      <c r="BJ274" s="12">
        <v>147.07</v>
      </c>
      <c r="BK274" s="72">
        <v>13.516</v>
      </c>
      <c r="BL274" s="72">
        <v>23.329000000000001</v>
      </c>
      <c r="BM274" s="12">
        <v>8.8940000000000001</v>
      </c>
      <c r="BN274" s="72">
        <v>0.81699999999999995</v>
      </c>
      <c r="BO274" s="72">
        <v>106.31</v>
      </c>
      <c r="BP274" s="12">
        <v>155.964</v>
      </c>
      <c r="BQ274" s="72">
        <v>14.333</v>
      </c>
      <c r="BR274" s="72">
        <v>22.684999999999999</v>
      </c>
      <c r="BS274" s="12">
        <v>274.315</v>
      </c>
      <c r="BT274" s="72">
        <v>25.21</v>
      </c>
      <c r="BU274" s="72">
        <v>3.302</v>
      </c>
      <c r="BV274" s="12">
        <v>1088.1089999999999</v>
      </c>
      <c r="BW274" s="72">
        <v>100</v>
      </c>
      <c r="BX274" s="72">
        <v>0.47599999999999998</v>
      </c>
      <c r="BY274" s="13"/>
      <c r="BZ274" s="13"/>
    </row>
    <row r="275" spans="1:78" ht="12.75" customHeight="1">
      <c r="A275" s="122" t="s">
        <v>44</v>
      </c>
      <c r="B275" s="71" t="s">
        <v>67</v>
      </c>
      <c r="C275" s="71" t="s">
        <v>25</v>
      </c>
      <c r="D275" s="34">
        <v>42795</v>
      </c>
      <c r="E275" s="12">
        <v>316.81599999999997</v>
      </c>
      <c r="F275" s="72">
        <v>28.966999999999999</v>
      </c>
      <c r="G275" s="72">
        <v>3.22</v>
      </c>
      <c r="H275" s="12">
        <v>96.516000000000005</v>
      </c>
      <c r="I275" s="72">
        <v>8.8249999999999993</v>
      </c>
      <c r="J275" s="72">
        <v>45.292999999999999</v>
      </c>
      <c r="K275" s="12">
        <v>41.021000000000001</v>
      </c>
      <c r="L275" s="72">
        <v>3.7509999999999999</v>
      </c>
      <c r="M275" s="72">
        <v>51.613</v>
      </c>
      <c r="N275" s="12">
        <v>137.53700000000001</v>
      </c>
      <c r="O275" s="72">
        <v>12.574999999999999</v>
      </c>
      <c r="P275" s="72">
        <v>26.812999999999999</v>
      </c>
      <c r="Q275" s="12">
        <v>3.8650000000000002</v>
      </c>
      <c r="R275" s="72">
        <v>0.35299999999999998</v>
      </c>
      <c r="S275" s="72">
        <v>104.779</v>
      </c>
      <c r="T275" s="12">
        <v>141.40199999999999</v>
      </c>
      <c r="U275" s="72">
        <v>12.929</v>
      </c>
      <c r="V275" s="72">
        <v>26.175000000000001</v>
      </c>
      <c r="W275" s="12">
        <v>272.11799999999999</v>
      </c>
      <c r="X275" s="72">
        <v>24.88</v>
      </c>
      <c r="Y275" s="72">
        <v>12.973000000000001</v>
      </c>
      <c r="Z275" s="12">
        <v>413.52</v>
      </c>
      <c r="AA275" s="72">
        <v>37.808999999999997</v>
      </c>
      <c r="AB275" s="72">
        <v>2.839</v>
      </c>
      <c r="AC275" s="12">
        <v>730.33600000000001</v>
      </c>
      <c r="AD275" s="72">
        <v>66.775999999999996</v>
      </c>
      <c r="AE275" s="72">
        <v>1.0529999999999999</v>
      </c>
      <c r="AF275" s="12">
        <v>0</v>
      </c>
      <c r="AG275" s="72">
        <v>0</v>
      </c>
      <c r="AH275" s="72">
        <v>0</v>
      </c>
      <c r="AI275" s="12">
        <v>94.572000000000003</v>
      </c>
      <c r="AJ275" s="72">
        <v>8.6470000000000002</v>
      </c>
      <c r="AK275" s="72">
        <v>4.3810000000000002</v>
      </c>
      <c r="AL275" s="12">
        <v>94.572000000000003</v>
      </c>
      <c r="AM275" s="72">
        <v>8.6470000000000002</v>
      </c>
      <c r="AN275" s="72">
        <v>4.3810000000000002</v>
      </c>
      <c r="AO275" s="12">
        <v>824.90800000000002</v>
      </c>
      <c r="AP275" s="72">
        <v>75.423000000000002</v>
      </c>
      <c r="AQ275" s="72">
        <v>0.88500000000000001</v>
      </c>
      <c r="AR275" s="12">
        <v>10.728</v>
      </c>
      <c r="AS275" s="72">
        <v>0.98099999999999998</v>
      </c>
      <c r="AT275" s="72">
        <v>106.26900000000001</v>
      </c>
      <c r="AU275" s="12">
        <v>0</v>
      </c>
      <c r="AV275" s="72">
        <v>0</v>
      </c>
      <c r="AW275" s="72">
        <v>0</v>
      </c>
      <c r="AX275" s="12">
        <v>89.058000000000007</v>
      </c>
      <c r="AY275" s="72">
        <v>8.1430000000000007</v>
      </c>
      <c r="AZ275" s="72">
        <v>30.760999999999999</v>
      </c>
      <c r="BA275" s="12">
        <v>89.058000000000007</v>
      </c>
      <c r="BB275" s="72">
        <v>8.1430000000000007</v>
      </c>
      <c r="BC275" s="72">
        <v>30.760999999999999</v>
      </c>
      <c r="BD275" s="12">
        <v>23.283999999999999</v>
      </c>
      <c r="BE275" s="72">
        <v>2.129</v>
      </c>
      <c r="BF275" s="72">
        <v>55.343000000000004</v>
      </c>
      <c r="BG275" s="12">
        <v>112.342</v>
      </c>
      <c r="BH275" s="72">
        <v>10.272</v>
      </c>
      <c r="BI275" s="72">
        <v>24.013999999999999</v>
      </c>
      <c r="BJ275" s="12">
        <v>136.934</v>
      </c>
      <c r="BK275" s="72">
        <v>12.52</v>
      </c>
      <c r="BL275" s="72">
        <v>22.670999999999999</v>
      </c>
      <c r="BM275" s="12">
        <v>8.7989999999999995</v>
      </c>
      <c r="BN275" s="72">
        <v>0.80500000000000005</v>
      </c>
      <c r="BO275" s="72">
        <v>111.90600000000001</v>
      </c>
      <c r="BP275" s="12">
        <v>145.733</v>
      </c>
      <c r="BQ275" s="72">
        <v>13.324999999999999</v>
      </c>
      <c r="BR275" s="72">
        <v>21.295000000000002</v>
      </c>
      <c r="BS275" s="12">
        <v>268.80399999999997</v>
      </c>
      <c r="BT275" s="72">
        <v>24.577000000000002</v>
      </c>
      <c r="BU275" s="72">
        <v>2.948</v>
      </c>
      <c r="BV275" s="12">
        <v>1093.712</v>
      </c>
      <c r="BW275" s="72">
        <v>100</v>
      </c>
      <c r="BX275" s="72">
        <v>0.17899999999999999</v>
      </c>
      <c r="BY275" s="13"/>
      <c r="BZ275" s="13"/>
    </row>
    <row r="276" spans="1:78" ht="12.75" customHeight="1">
      <c r="A276" s="122" t="s">
        <v>44</v>
      </c>
      <c r="B276" s="71" t="s">
        <v>67</v>
      </c>
      <c r="C276" s="71" t="s">
        <v>25</v>
      </c>
      <c r="D276" s="34">
        <v>42887</v>
      </c>
      <c r="E276" s="12">
        <v>300.18099999999998</v>
      </c>
      <c r="F276" s="72">
        <v>27.431000000000001</v>
      </c>
      <c r="G276" s="72">
        <v>3.0779999999999998</v>
      </c>
      <c r="H276" s="12">
        <v>154.726</v>
      </c>
      <c r="I276" s="72">
        <v>14.138999999999999</v>
      </c>
      <c r="J276" s="72">
        <v>32.465000000000003</v>
      </c>
      <c r="K276" s="12">
        <v>48.451000000000001</v>
      </c>
      <c r="L276" s="72">
        <v>4.4269999999999996</v>
      </c>
      <c r="M276" s="72">
        <v>59.319000000000003</v>
      </c>
      <c r="N276" s="12">
        <v>203.17699999999999</v>
      </c>
      <c r="O276" s="72">
        <v>18.567</v>
      </c>
      <c r="P276" s="72">
        <v>19.126000000000001</v>
      </c>
      <c r="Q276" s="12">
        <v>0</v>
      </c>
      <c r="R276" s="72">
        <v>0</v>
      </c>
      <c r="S276" s="72">
        <v>0</v>
      </c>
      <c r="T276" s="12">
        <v>203.17699999999999</v>
      </c>
      <c r="U276" s="72">
        <v>18.567</v>
      </c>
      <c r="V276" s="72">
        <v>19.126000000000001</v>
      </c>
      <c r="W276" s="12">
        <v>224.309</v>
      </c>
      <c r="X276" s="72">
        <v>20.498000000000001</v>
      </c>
      <c r="Y276" s="72">
        <v>17.681000000000001</v>
      </c>
      <c r="Z276" s="12">
        <v>427.48599999999999</v>
      </c>
      <c r="AA276" s="72">
        <v>39.064</v>
      </c>
      <c r="AB276" s="72">
        <v>2.6320000000000001</v>
      </c>
      <c r="AC276" s="12">
        <v>727.66600000000005</v>
      </c>
      <c r="AD276" s="72">
        <v>66.495000000000005</v>
      </c>
      <c r="AE276" s="72">
        <v>1.546</v>
      </c>
      <c r="AF276" s="12">
        <v>7.2329999999999997</v>
      </c>
      <c r="AG276" s="72">
        <v>0.66100000000000003</v>
      </c>
      <c r="AH276" s="72">
        <v>109.09399999999999</v>
      </c>
      <c r="AI276" s="12">
        <v>75.180999999999997</v>
      </c>
      <c r="AJ276" s="72">
        <v>6.87</v>
      </c>
      <c r="AK276" s="72">
        <v>10.539</v>
      </c>
      <c r="AL276" s="12">
        <v>82.414000000000001</v>
      </c>
      <c r="AM276" s="72">
        <v>7.5309999999999997</v>
      </c>
      <c r="AN276" s="72">
        <v>4.617</v>
      </c>
      <c r="AO276" s="12">
        <v>810.08100000000002</v>
      </c>
      <c r="AP276" s="72">
        <v>74.025999999999996</v>
      </c>
      <c r="AQ276" s="72">
        <v>1.39</v>
      </c>
      <c r="AR276" s="12">
        <v>22.219000000000001</v>
      </c>
      <c r="AS276" s="72">
        <v>2.0299999999999998</v>
      </c>
      <c r="AT276" s="72">
        <v>70.698999999999998</v>
      </c>
      <c r="AU276" s="12">
        <v>0</v>
      </c>
      <c r="AV276" s="72">
        <v>0</v>
      </c>
      <c r="AW276" s="72">
        <v>0</v>
      </c>
      <c r="AX276" s="12">
        <v>46.802999999999997</v>
      </c>
      <c r="AY276" s="72">
        <v>4.2770000000000001</v>
      </c>
      <c r="AZ276" s="72">
        <v>45.046999999999997</v>
      </c>
      <c r="BA276" s="12">
        <v>46.802999999999997</v>
      </c>
      <c r="BB276" s="72">
        <v>4.2770000000000001</v>
      </c>
      <c r="BC276" s="72">
        <v>45.046999999999997</v>
      </c>
      <c r="BD276" s="12">
        <v>20.204999999999998</v>
      </c>
      <c r="BE276" s="72">
        <v>1.8460000000000001</v>
      </c>
      <c r="BF276" s="72">
        <v>59.817999999999998</v>
      </c>
      <c r="BG276" s="12">
        <v>67.007000000000005</v>
      </c>
      <c r="BH276" s="72">
        <v>6.1230000000000002</v>
      </c>
      <c r="BI276" s="72">
        <v>34.783999999999999</v>
      </c>
      <c r="BJ276" s="12">
        <v>183.494</v>
      </c>
      <c r="BK276" s="72">
        <v>16.768000000000001</v>
      </c>
      <c r="BL276" s="72">
        <v>14.526</v>
      </c>
      <c r="BM276" s="12">
        <v>11.513999999999999</v>
      </c>
      <c r="BN276" s="72">
        <v>1.052</v>
      </c>
      <c r="BO276" s="72">
        <v>61.06</v>
      </c>
      <c r="BP276" s="12">
        <v>195.00899999999999</v>
      </c>
      <c r="BQ276" s="72">
        <v>17.82</v>
      </c>
      <c r="BR276" s="72">
        <v>14.55</v>
      </c>
      <c r="BS276" s="12">
        <v>284.23599999999999</v>
      </c>
      <c r="BT276" s="72">
        <v>25.974</v>
      </c>
      <c r="BU276" s="72">
        <v>3.8069999999999999</v>
      </c>
      <c r="BV276" s="12">
        <v>1094.316</v>
      </c>
      <c r="BW276" s="72">
        <v>100</v>
      </c>
      <c r="BX276" s="72">
        <v>0.12</v>
      </c>
      <c r="BY276" s="13"/>
      <c r="BZ276" s="13"/>
    </row>
    <row r="277" spans="1:78" ht="12.75" customHeight="1">
      <c r="A277" s="122" t="s">
        <v>44</v>
      </c>
      <c r="B277" s="71" t="s">
        <v>67</v>
      </c>
      <c r="C277" s="71" t="s">
        <v>25</v>
      </c>
      <c r="D277" s="34">
        <v>43344</v>
      </c>
      <c r="E277" s="12">
        <v>307.50599999999997</v>
      </c>
      <c r="F277" s="72">
        <v>27.815000000000001</v>
      </c>
      <c r="G277" s="72">
        <v>4.835</v>
      </c>
      <c r="H277" s="12">
        <v>68.709000000000003</v>
      </c>
      <c r="I277" s="72">
        <v>6.2149999999999999</v>
      </c>
      <c r="J277" s="72">
        <v>54.06</v>
      </c>
      <c r="K277" s="12">
        <v>44.070999999999998</v>
      </c>
      <c r="L277" s="72">
        <v>3.9860000000000002</v>
      </c>
      <c r="M277" s="72">
        <v>57.265999999999998</v>
      </c>
      <c r="N277" s="12">
        <v>112.78</v>
      </c>
      <c r="O277" s="72">
        <v>10.201000000000001</v>
      </c>
      <c r="P277" s="72">
        <v>37.131999999999998</v>
      </c>
      <c r="Q277" s="12">
        <v>0</v>
      </c>
      <c r="R277" s="72">
        <v>0</v>
      </c>
      <c r="S277" s="72">
        <v>0</v>
      </c>
      <c r="T277" s="12">
        <v>112.78</v>
      </c>
      <c r="U277" s="72">
        <v>10.201000000000001</v>
      </c>
      <c r="V277" s="72">
        <v>37.131999999999998</v>
      </c>
      <c r="W277" s="12">
        <v>335.10500000000002</v>
      </c>
      <c r="X277" s="72">
        <v>30.312000000000001</v>
      </c>
      <c r="Y277" s="72">
        <v>12.978</v>
      </c>
      <c r="Z277" s="12">
        <v>447.88499999999999</v>
      </c>
      <c r="AA277" s="72">
        <v>40.512999999999998</v>
      </c>
      <c r="AB277" s="72">
        <v>2.5760000000000001</v>
      </c>
      <c r="AC277" s="12">
        <v>755.39099999999996</v>
      </c>
      <c r="AD277" s="72">
        <v>68.328999999999994</v>
      </c>
      <c r="AE277" s="72">
        <v>1.4630000000000001</v>
      </c>
      <c r="AF277" s="12">
        <v>0</v>
      </c>
      <c r="AG277" s="72">
        <v>0</v>
      </c>
      <c r="AH277" s="72">
        <v>0</v>
      </c>
      <c r="AI277" s="12">
        <v>69.710999999999999</v>
      </c>
      <c r="AJ277" s="72">
        <v>6.306</v>
      </c>
      <c r="AK277" s="72">
        <v>6.468</v>
      </c>
      <c r="AL277" s="12">
        <v>69.710999999999999</v>
      </c>
      <c r="AM277" s="72">
        <v>6.306</v>
      </c>
      <c r="AN277" s="72">
        <v>6.468</v>
      </c>
      <c r="AO277" s="12">
        <v>825.10199999999998</v>
      </c>
      <c r="AP277" s="72">
        <v>74.634</v>
      </c>
      <c r="AQ277" s="72">
        <v>1.2330000000000001</v>
      </c>
      <c r="AR277" s="12">
        <v>9.41</v>
      </c>
      <c r="AS277" s="72">
        <v>0.85099999999999998</v>
      </c>
      <c r="AT277" s="72">
        <v>104.498</v>
      </c>
      <c r="AU277" s="12">
        <v>29.306999999999999</v>
      </c>
      <c r="AV277" s="72">
        <v>2.6509999999999998</v>
      </c>
      <c r="AW277" s="72">
        <v>103.45099999999999</v>
      </c>
      <c r="AX277" s="12">
        <v>36.9</v>
      </c>
      <c r="AY277" s="72">
        <v>3.3380000000000001</v>
      </c>
      <c r="AZ277" s="72">
        <v>60.173000000000002</v>
      </c>
      <c r="BA277" s="12">
        <v>66.206000000000003</v>
      </c>
      <c r="BB277" s="72">
        <v>5.9889999999999999</v>
      </c>
      <c r="BC277" s="72">
        <v>63.414999999999999</v>
      </c>
      <c r="BD277" s="12">
        <v>42.281999999999996</v>
      </c>
      <c r="BE277" s="72">
        <v>3.8250000000000002</v>
      </c>
      <c r="BF277" s="72">
        <v>59.844000000000001</v>
      </c>
      <c r="BG277" s="12">
        <v>108.488</v>
      </c>
      <c r="BH277" s="72">
        <v>9.8130000000000006</v>
      </c>
      <c r="BI277" s="72">
        <v>32.811</v>
      </c>
      <c r="BJ277" s="12">
        <v>152.59100000000001</v>
      </c>
      <c r="BK277" s="72">
        <v>13.803000000000001</v>
      </c>
      <c r="BL277" s="72">
        <v>20.954999999999998</v>
      </c>
      <c r="BM277" s="12">
        <v>9.9369999999999994</v>
      </c>
      <c r="BN277" s="72">
        <v>0.89900000000000002</v>
      </c>
      <c r="BO277" s="72">
        <v>80.763999999999996</v>
      </c>
      <c r="BP277" s="12">
        <v>162.52799999999999</v>
      </c>
      <c r="BQ277" s="72">
        <v>14.701000000000001</v>
      </c>
      <c r="BR277" s="72">
        <v>19.699000000000002</v>
      </c>
      <c r="BS277" s="12">
        <v>280.42599999999999</v>
      </c>
      <c r="BT277" s="72">
        <v>25.366</v>
      </c>
      <c r="BU277" s="72">
        <v>3.8109999999999999</v>
      </c>
      <c r="BV277" s="12">
        <v>1105.528</v>
      </c>
      <c r="BW277" s="72">
        <v>100</v>
      </c>
      <c r="BX277" s="72">
        <v>0.20300000000000001</v>
      </c>
      <c r="BY277" s="13"/>
      <c r="BZ277" s="13"/>
    </row>
    <row r="278" spans="1:78" ht="12.75" customHeight="1">
      <c r="A278" s="122" t="s">
        <v>44</v>
      </c>
      <c r="B278" s="71" t="s">
        <v>67</v>
      </c>
      <c r="C278" s="71" t="s">
        <v>25</v>
      </c>
      <c r="D278" s="34">
        <v>43435</v>
      </c>
      <c r="E278" s="12">
        <v>291.76799999999997</v>
      </c>
      <c r="F278" s="72">
        <v>26.451000000000001</v>
      </c>
      <c r="G278" s="72">
        <v>7.6310000000000002</v>
      </c>
      <c r="H278" s="12">
        <v>80.427999999999997</v>
      </c>
      <c r="I278" s="72">
        <v>7.2910000000000004</v>
      </c>
      <c r="J278" s="72">
        <v>45.838000000000001</v>
      </c>
      <c r="K278" s="12">
        <v>70.912999999999997</v>
      </c>
      <c r="L278" s="72">
        <v>6.4290000000000003</v>
      </c>
      <c r="M278" s="72">
        <v>42.826000000000001</v>
      </c>
      <c r="N278" s="12">
        <v>151.34100000000001</v>
      </c>
      <c r="O278" s="72">
        <v>13.72</v>
      </c>
      <c r="P278" s="72">
        <v>26.786999999999999</v>
      </c>
      <c r="Q278" s="12">
        <v>0</v>
      </c>
      <c r="R278" s="72">
        <v>0</v>
      </c>
      <c r="S278" s="72">
        <v>0</v>
      </c>
      <c r="T278" s="12">
        <v>151.34100000000001</v>
      </c>
      <c r="U278" s="72">
        <v>13.72</v>
      </c>
      <c r="V278" s="72">
        <v>26.786999999999999</v>
      </c>
      <c r="W278" s="12">
        <v>325.27499999999998</v>
      </c>
      <c r="X278" s="72">
        <v>29.488</v>
      </c>
      <c r="Y278" s="72">
        <v>13.670999999999999</v>
      </c>
      <c r="Z278" s="12">
        <v>476.61599999999999</v>
      </c>
      <c r="AA278" s="72">
        <v>43.209000000000003</v>
      </c>
      <c r="AB278" s="72">
        <v>4.4480000000000004</v>
      </c>
      <c r="AC278" s="12">
        <v>768.38400000000001</v>
      </c>
      <c r="AD278" s="72">
        <v>69.659000000000006</v>
      </c>
      <c r="AE278" s="72">
        <v>1.0629999999999999</v>
      </c>
      <c r="AF278" s="12">
        <v>0</v>
      </c>
      <c r="AG278" s="72">
        <v>0</v>
      </c>
      <c r="AH278" s="72">
        <v>0</v>
      </c>
      <c r="AI278" s="12">
        <v>66.906999999999996</v>
      </c>
      <c r="AJ278" s="72">
        <v>6.0659999999999998</v>
      </c>
      <c r="AK278" s="72">
        <v>6.609</v>
      </c>
      <c r="AL278" s="12">
        <v>66.906999999999996</v>
      </c>
      <c r="AM278" s="72">
        <v>6.0659999999999998</v>
      </c>
      <c r="AN278" s="72">
        <v>6.609</v>
      </c>
      <c r="AO278" s="12">
        <v>835.29100000000005</v>
      </c>
      <c r="AP278" s="72">
        <v>75.724999999999994</v>
      </c>
      <c r="AQ278" s="72">
        <v>1.0089999999999999</v>
      </c>
      <c r="AR278" s="12">
        <v>7.1310000000000002</v>
      </c>
      <c r="AS278" s="72">
        <v>0.64700000000000002</v>
      </c>
      <c r="AT278" s="72">
        <v>104.027</v>
      </c>
      <c r="AU278" s="12">
        <v>18.646999999999998</v>
      </c>
      <c r="AV278" s="72">
        <v>1.69</v>
      </c>
      <c r="AW278" s="72">
        <v>113.02500000000001</v>
      </c>
      <c r="AX278" s="12">
        <v>30.641999999999999</v>
      </c>
      <c r="AY278" s="72">
        <v>2.778</v>
      </c>
      <c r="AZ278" s="72">
        <v>66.284000000000006</v>
      </c>
      <c r="BA278" s="12">
        <v>49.289000000000001</v>
      </c>
      <c r="BB278" s="72">
        <v>4.468</v>
      </c>
      <c r="BC278" s="72">
        <v>58.792000000000002</v>
      </c>
      <c r="BD278" s="12">
        <v>25.271999999999998</v>
      </c>
      <c r="BE278" s="72">
        <v>2.2909999999999999</v>
      </c>
      <c r="BF278" s="72">
        <v>66.724000000000004</v>
      </c>
      <c r="BG278" s="12">
        <v>74.561000000000007</v>
      </c>
      <c r="BH278" s="72">
        <v>6.76</v>
      </c>
      <c r="BI278" s="72">
        <v>39.377000000000002</v>
      </c>
      <c r="BJ278" s="12">
        <v>186.07599999999999</v>
      </c>
      <c r="BK278" s="72">
        <v>16.869</v>
      </c>
      <c r="BL278" s="72">
        <v>18.821000000000002</v>
      </c>
      <c r="BM278" s="12">
        <v>0</v>
      </c>
      <c r="BN278" s="72">
        <v>0</v>
      </c>
      <c r="BO278" s="72">
        <v>0</v>
      </c>
      <c r="BP278" s="12">
        <v>186.07599999999999</v>
      </c>
      <c r="BQ278" s="72">
        <v>16.869</v>
      </c>
      <c r="BR278" s="72">
        <v>18.821000000000002</v>
      </c>
      <c r="BS278" s="12">
        <v>267.76799999999997</v>
      </c>
      <c r="BT278" s="72">
        <v>24.274999999999999</v>
      </c>
      <c r="BU278" s="72">
        <v>3.4449999999999998</v>
      </c>
      <c r="BV278" s="12">
        <v>1103.06</v>
      </c>
      <c r="BW278" s="72">
        <v>100</v>
      </c>
      <c r="BX278" s="72">
        <v>0.193</v>
      </c>
      <c r="BY278" s="13"/>
      <c r="BZ278" s="13"/>
    </row>
    <row r="279" spans="1:78" ht="12.75" customHeight="1">
      <c r="A279" s="122" t="s">
        <v>44</v>
      </c>
      <c r="B279" s="71" t="s">
        <v>67</v>
      </c>
      <c r="C279" s="71" t="s">
        <v>25</v>
      </c>
      <c r="D279" s="34">
        <v>43525</v>
      </c>
      <c r="E279" s="12">
        <v>328.54300000000001</v>
      </c>
      <c r="F279" s="72">
        <v>29.683</v>
      </c>
      <c r="G279" s="72">
        <v>3.577</v>
      </c>
      <c r="H279" s="12">
        <v>42.784999999999997</v>
      </c>
      <c r="I279" s="72">
        <v>3.8660000000000001</v>
      </c>
      <c r="J279" s="72">
        <v>46.243000000000002</v>
      </c>
      <c r="K279" s="12">
        <v>81.802000000000007</v>
      </c>
      <c r="L279" s="72">
        <v>7.391</v>
      </c>
      <c r="M279" s="72">
        <v>30.01</v>
      </c>
      <c r="N279" s="12">
        <v>124.587</v>
      </c>
      <c r="O279" s="72">
        <v>11.256</v>
      </c>
      <c r="P279" s="72">
        <v>28.896000000000001</v>
      </c>
      <c r="Q279" s="12">
        <v>0</v>
      </c>
      <c r="R279" s="72">
        <v>0</v>
      </c>
      <c r="S279" s="72">
        <v>0</v>
      </c>
      <c r="T279" s="12">
        <v>124.587</v>
      </c>
      <c r="U279" s="72">
        <v>11.256</v>
      </c>
      <c r="V279" s="72">
        <v>28.896000000000001</v>
      </c>
      <c r="W279" s="12">
        <v>317.96899999999999</v>
      </c>
      <c r="X279" s="72">
        <v>28.728000000000002</v>
      </c>
      <c r="Y279" s="72">
        <v>12.265000000000001</v>
      </c>
      <c r="Z279" s="12">
        <v>442.55599999999998</v>
      </c>
      <c r="AA279" s="72">
        <v>39.984000000000002</v>
      </c>
      <c r="AB279" s="72">
        <v>2.6989999999999998</v>
      </c>
      <c r="AC279" s="12">
        <v>771.09900000000005</v>
      </c>
      <c r="AD279" s="72">
        <v>69.668000000000006</v>
      </c>
      <c r="AE279" s="72">
        <v>0.76500000000000001</v>
      </c>
      <c r="AF279" s="12">
        <v>0</v>
      </c>
      <c r="AG279" s="72">
        <v>0</v>
      </c>
      <c r="AH279" s="72">
        <v>0</v>
      </c>
      <c r="AI279" s="12">
        <v>84.456000000000003</v>
      </c>
      <c r="AJ279" s="72">
        <v>7.6310000000000002</v>
      </c>
      <c r="AK279" s="72">
        <v>5.9409999999999998</v>
      </c>
      <c r="AL279" s="12">
        <v>84.456000000000003</v>
      </c>
      <c r="AM279" s="72">
        <v>7.6310000000000002</v>
      </c>
      <c r="AN279" s="72">
        <v>5.9409999999999998</v>
      </c>
      <c r="AO279" s="12">
        <v>855.55499999999995</v>
      </c>
      <c r="AP279" s="72">
        <v>77.298000000000002</v>
      </c>
      <c r="AQ279" s="72">
        <v>0.76400000000000001</v>
      </c>
      <c r="AR279" s="12">
        <v>0</v>
      </c>
      <c r="AS279" s="72">
        <v>0</v>
      </c>
      <c r="AT279" s="72">
        <v>0</v>
      </c>
      <c r="AU279" s="12">
        <v>0</v>
      </c>
      <c r="AV279" s="72">
        <v>0</v>
      </c>
      <c r="AW279" s="72">
        <v>0</v>
      </c>
      <c r="AX279" s="12">
        <v>102.712</v>
      </c>
      <c r="AY279" s="72">
        <v>9.2799999999999994</v>
      </c>
      <c r="AZ279" s="72">
        <v>48.185000000000002</v>
      </c>
      <c r="BA279" s="12">
        <v>102.712</v>
      </c>
      <c r="BB279" s="72">
        <v>9.2799999999999994</v>
      </c>
      <c r="BC279" s="72">
        <v>48.185000000000002</v>
      </c>
      <c r="BD279" s="12">
        <v>51.613</v>
      </c>
      <c r="BE279" s="72">
        <v>4.6630000000000003</v>
      </c>
      <c r="BF279" s="72">
        <v>60.640999999999998</v>
      </c>
      <c r="BG279" s="12">
        <v>154.32599999999999</v>
      </c>
      <c r="BH279" s="72">
        <v>13.943</v>
      </c>
      <c r="BI279" s="72">
        <v>25.14</v>
      </c>
      <c r="BJ279" s="12">
        <v>96.944000000000003</v>
      </c>
      <c r="BK279" s="72">
        <v>8.7590000000000003</v>
      </c>
      <c r="BL279" s="72">
        <v>38.515000000000001</v>
      </c>
      <c r="BM279" s="12">
        <v>0</v>
      </c>
      <c r="BN279" s="72">
        <v>0</v>
      </c>
      <c r="BO279" s="72">
        <v>0</v>
      </c>
      <c r="BP279" s="12">
        <v>96.944000000000003</v>
      </c>
      <c r="BQ279" s="72">
        <v>8.7590000000000003</v>
      </c>
      <c r="BR279" s="72">
        <v>38.515000000000001</v>
      </c>
      <c r="BS279" s="12">
        <v>251.26900000000001</v>
      </c>
      <c r="BT279" s="72">
        <v>22.702000000000002</v>
      </c>
      <c r="BU279" s="72">
        <v>2.7080000000000002</v>
      </c>
      <c r="BV279" s="12">
        <v>1106.8240000000001</v>
      </c>
      <c r="BW279" s="72">
        <v>100</v>
      </c>
      <c r="BX279" s="72">
        <v>0.14000000000000001</v>
      </c>
      <c r="BY279" s="13"/>
      <c r="BZ279" s="13"/>
    </row>
    <row r="280" spans="1:78" ht="12.75" customHeight="1">
      <c r="A280" s="122" t="s">
        <v>44</v>
      </c>
      <c r="B280" s="71" t="s">
        <v>67</v>
      </c>
      <c r="C280" s="71" t="s">
        <v>25</v>
      </c>
      <c r="D280" s="34">
        <v>43617</v>
      </c>
      <c r="E280" s="12">
        <v>303.74700000000001</v>
      </c>
      <c r="F280" s="72">
        <v>27.489000000000001</v>
      </c>
      <c r="G280" s="72">
        <v>7.3609999999999998</v>
      </c>
      <c r="H280" s="12">
        <v>95.563000000000002</v>
      </c>
      <c r="I280" s="72">
        <v>8.6479999999999997</v>
      </c>
      <c r="J280" s="72">
        <v>37.222999999999999</v>
      </c>
      <c r="K280" s="12">
        <v>92.953000000000003</v>
      </c>
      <c r="L280" s="72">
        <v>8.4120000000000008</v>
      </c>
      <c r="M280" s="72">
        <v>26.117000000000001</v>
      </c>
      <c r="N280" s="12">
        <v>188.51599999999999</v>
      </c>
      <c r="O280" s="72">
        <v>17.059999999999999</v>
      </c>
      <c r="P280" s="72">
        <v>18.117999999999999</v>
      </c>
      <c r="Q280" s="12">
        <v>5.6680000000000001</v>
      </c>
      <c r="R280" s="72">
        <v>0.51300000000000001</v>
      </c>
      <c r="S280" s="72">
        <v>101.59699999999999</v>
      </c>
      <c r="T280" s="12">
        <v>194.184</v>
      </c>
      <c r="U280" s="72">
        <v>17.573</v>
      </c>
      <c r="V280" s="72">
        <v>17.420999999999999</v>
      </c>
      <c r="W280" s="12">
        <v>279.58800000000002</v>
      </c>
      <c r="X280" s="72">
        <v>25.302</v>
      </c>
      <c r="Y280" s="72">
        <v>15.438000000000001</v>
      </c>
      <c r="Z280" s="12">
        <v>473.77199999999999</v>
      </c>
      <c r="AA280" s="72">
        <v>42.875999999999998</v>
      </c>
      <c r="AB280" s="72">
        <v>4.8010000000000002</v>
      </c>
      <c r="AC280" s="12">
        <v>777.51900000000001</v>
      </c>
      <c r="AD280" s="72">
        <v>70.364000000000004</v>
      </c>
      <c r="AE280" s="72">
        <v>1.351</v>
      </c>
      <c r="AF280" s="12">
        <v>0</v>
      </c>
      <c r="AG280" s="72">
        <v>0</v>
      </c>
      <c r="AH280" s="72">
        <v>0</v>
      </c>
      <c r="AI280" s="12">
        <v>76.153999999999996</v>
      </c>
      <c r="AJ280" s="72">
        <v>6.8920000000000003</v>
      </c>
      <c r="AK280" s="72">
        <v>5.4880000000000004</v>
      </c>
      <c r="AL280" s="12">
        <v>76.153999999999996</v>
      </c>
      <c r="AM280" s="72">
        <v>6.8920000000000003</v>
      </c>
      <c r="AN280" s="72">
        <v>5.4880000000000004</v>
      </c>
      <c r="AO280" s="12">
        <v>853.67399999999998</v>
      </c>
      <c r="AP280" s="72">
        <v>77.256</v>
      </c>
      <c r="AQ280" s="72">
        <v>1.069</v>
      </c>
      <c r="AR280" s="12">
        <v>0</v>
      </c>
      <c r="AS280" s="72">
        <v>0</v>
      </c>
      <c r="AT280" s="72">
        <v>0</v>
      </c>
      <c r="AU280" s="12">
        <v>15.779</v>
      </c>
      <c r="AV280" s="72">
        <v>1.4279999999999999</v>
      </c>
      <c r="AW280" s="72">
        <v>103.43899999999999</v>
      </c>
      <c r="AX280" s="12">
        <v>16.350000000000001</v>
      </c>
      <c r="AY280" s="72">
        <v>1.48</v>
      </c>
      <c r="AZ280" s="72">
        <v>80.617999999999995</v>
      </c>
      <c r="BA280" s="12">
        <v>32.130000000000003</v>
      </c>
      <c r="BB280" s="72">
        <v>2.9079999999999999</v>
      </c>
      <c r="BC280" s="72">
        <v>53.557000000000002</v>
      </c>
      <c r="BD280" s="12">
        <v>15.135</v>
      </c>
      <c r="BE280" s="72">
        <v>1.37</v>
      </c>
      <c r="BF280" s="72">
        <v>83.820999999999998</v>
      </c>
      <c r="BG280" s="12">
        <v>47.265000000000001</v>
      </c>
      <c r="BH280" s="72">
        <v>4.2770000000000001</v>
      </c>
      <c r="BI280" s="72">
        <v>38.515000000000001</v>
      </c>
      <c r="BJ280" s="12">
        <v>200.63200000000001</v>
      </c>
      <c r="BK280" s="72">
        <v>18.157</v>
      </c>
      <c r="BL280" s="72">
        <v>9.9689999999999994</v>
      </c>
      <c r="BM280" s="12">
        <v>3.4220000000000002</v>
      </c>
      <c r="BN280" s="72">
        <v>0.31</v>
      </c>
      <c r="BO280" s="72">
        <v>115.548</v>
      </c>
      <c r="BP280" s="12">
        <v>204.05500000000001</v>
      </c>
      <c r="BQ280" s="72">
        <v>18.466999999999999</v>
      </c>
      <c r="BR280" s="72">
        <v>9.9440000000000008</v>
      </c>
      <c r="BS280" s="12">
        <v>251.31899999999999</v>
      </c>
      <c r="BT280" s="72">
        <v>22.744</v>
      </c>
      <c r="BU280" s="72">
        <v>3.7210000000000001</v>
      </c>
      <c r="BV280" s="12">
        <v>1104.9929999999999</v>
      </c>
      <c r="BW280" s="72">
        <v>100</v>
      </c>
      <c r="BX280" s="72">
        <v>0.17899999999999999</v>
      </c>
      <c r="BY280" s="13"/>
      <c r="BZ280" s="13"/>
    </row>
    <row r="281" spans="1:78" ht="12.75" customHeight="1">
      <c r="A281" s="122" t="s">
        <v>44</v>
      </c>
      <c r="B281" s="71" t="s">
        <v>67</v>
      </c>
      <c r="C281" s="71" t="s">
        <v>25</v>
      </c>
      <c r="D281" s="34">
        <v>44075</v>
      </c>
      <c r="E281" s="12">
        <v>281.39699999999999</v>
      </c>
      <c r="F281" s="72">
        <v>26.518999999999998</v>
      </c>
      <c r="G281" s="72">
        <v>4.3230000000000004</v>
      </c>
      <c r="H281" s="12">
        <v>83.935000000000002</v>
      </c>
      <c r="I281" s="72">
        <v>7.91</v>
      </c>
      <c r="J281" s="72">
        <v>32.893999999999998</v>
      </c>
      <c r="K281" s="12">
        <v>103.944</v>
      </c>
      <c r="L281" s="72">
        <v>9.7959999999999994</v>
      </c>
      <c r="M281" s="72">
        <v>41.456000000000003</v>
      </c>
      <c r="N281" s="12">
        <v>187.87899999999999</v>
      </c>
      <c r="O281" s="72">
        <v>17.706</v>
      </c>
      <c r="P281" s="72">
        <v>24.13</v>
      </c>
      <c r="Q281" s="12">
        <v>0</v>
      </c>
      <c r="R281" s="72">
        <v>0</v>
      </c>
      <c r="S281" s="72">
        <v>0</v>
      </c>
      <c r="T281" s="12">
        <v>187.87899999999999</v>
      </c>
      <c r="U281" s="72">
        <v>17.706</v>
      </c>
      <c r="V281" s="72">
        <v>24.13</v>
      </c>
      <c r="W281" s="12">
        <v>232.898</v>
      </c>
      <c r="X281" s="72">
        <v>21.949000000000002</v>
      </c>
      <c r="Y281" s="72">
        <v>17.004999999999999</v>
      </c>
      <c r="Z281" s="12">
        <v>420.77699999999999</v>
      </c>
      <c r="AA281" s="72">
        <v>39.655000000000001</v>
      </c>
      <c r="AB281" s="72">
        <v>2.8889999999999998</v>
      </c>
      <c r="AC281" s="12">
        <v>702.17399999999998</v>
      </c>
      <c r="AD281" s="72">
        <v>66.174000000000007</v>
      </c>
      <c r="AE281" s="72">
        <v>1.4279999999999999</v>
      </c>
      <c r="AF281" s="12">
        <v>15.79</v>
      </c>
      <c r="AG281" s="72">
        <v>1.488</v>
      </c>
      <c r="AH281" s="72">
        <v>114.277</v>
      </c>
      <c r="AI281" s="12">
        <v>83.192999999999998</v>
      </c>
      <c r="AJ281" s="72">
        <v>7.84</v>
      </c>
      <c r="AK281" s="72">
        <v>22.69</v>
      </c>
      <c r="AL281" s="12">
        <v>98.983000000000004</v>
      </c>
      <c r="AM281" s="72">
        <v>9.3279999999999994</v>
      </c>
      <c r="AN281" s="72">
        <v>5.56</v>
      </c>
      <c r="AO281" s="12">
        <v>801.15700000000004</v>
      </c>
      <c r="AP281" s="72">
        <v>75.503</v>
      </c>
      <c r="AQ281" s="72">
        <v>1.2010000000000001</v>
      </c>
      <c r="AR281" s="12">
        <v>29.709</v>
      </c>
      <c r="AS281" s="72">
        <v>2.8</v>
      </c>
      <c r="AT281" s="72">
        <v>71.399000000000001</v>
      </c>
      <c r="AU281" s="12">
        <v>0</v>
      </c>
      <c r="AV281" s="72">
        <v>0</v>
      </c>
      <c r="AW281" s="72">
        <v>0</v>
      </c>
      <c r="AX281" s="12">
        <v>49.94</v>
      </c>
      <c r="AY281" s="72">
        <v>4.7060000000000004</v>
      </c>
      <c r="AZ281" s="72">
        <v>70.055000000000007</v>
      </c>
      <c r="BA281" s="12">
        <v>49.94</v>
      </c>
      <c r="BB281" s="72">
        <v>4.7060000000000004</v>
      </c>
      <c r="BC281" s="72">
        <v>70.055000000000007</v>
      </c>
      <c r="BD281" s="12">
        <v>37.655999999999999</v>
      </c>
      <c r="BE281" s="72">
        <v>3.5489999999999999</v>
      </c>
      <c r="BF281" s="72">
        <v>72.260000000000005</v>
      </c>
      <c r="BG281" s="12">
        <v>87.596999999999994</v>
      </c>
      <c r="BH281" s="72">
        <v>8.2550000000000008</v>
      </c>
      <c r="BI281" s="72">
        <v>42.311999999999998</v>
      </c>
      <c r="BJ281" s="12">
        <v>142.636</v>
      </c>
      <c r="BK281" s="72">
        <v>13.442</v>
      </c>
      <c r="BL281" s="72">
        <v>29.478000000000002</v>
      </c>
      <c r="BM281" s="12">
        <v>0</v>
      </c>
      <c r="BN281" s="72">
        <v>0</v>
      </c>
      <c r="BO281" s="72">
        <v>0</v>
      </c>
      <c r="BP281" s="12">
        <v>142.636</v>
      </c>
      <c r="BQ281" s="72">
        <v>13.442</v>
      </c>
      <c r="BR281" s="72">
        <v>29.478000000000002</v>
      </c>
      <c r="BS281" s="12">
        <v>259.94099999999997</v>
      </c>
      <c r="BT281" s="72">
        <v>24.497</v>
      </c>
      <c r="BU281" s="72">
        <v>3.444</v>
      </c>
      <c r="BV281" s="12">
        <v>1061.098</v>
      </c>
      <c r="BW281" s="72">
        <v>100</v>
      </c>
      <c r="BX281" s="72">
        <v>0.249</v>
      </c>
      <c r="BY281" s="13"/>
      <c r="BZ281" s="13"/>
    </row>
    <row r="282" spans="1:78" ht="12.75" customHeight="1">
      <c r="A282" s="122" t="s">
        <v>44</v>
      </c>
      <c r="B282" s="71" t="s">
        <v>67</v>
      </c>
      <c r="C282" s="71" t="s">
        <v>25</v>
      </c>
      <c r="D282" s="34">
        <v>44166</v>
      </c>
      <c r="E282" s="12">
        <v>260.70100000000002</v>
      </c>
      <c r="F282" s="72">
        <v>24.928999999999998</v>
      </c>
      <c r="G282" s="72">
        <v>12.516</v>
      </c>
      <c r="H282" s="12">
        <v>169.761</v>
      </c>
      <c r="I282" s="72">
        <v>16.233000000000001</v>
      </c>
      <c r="J282" s="72">
        <v>26.474</v>
      </c>
      <c r="K282" s="12">
        <v>30.664000000000001</v>
      </c>
      <c r="L282" s="72">
        <v>2.9319999999999999</v>
      </c>
      <c r="M282" s="72">
        <v>73.893000000000001</v>
      </c>
      <c r="N282" s="12">
        <v>200.42500000000001</v>
      </c>
      <c r="O282" s="72">
        <v>19.164999999999999</v>
      </c>
      <c r="P282" s="72">
        <v>24.66</v>
      </c>
      <c r="Q282" s="12">
        <v>18.991</v>
      </c>
      <c r="R282" s="72">
        <v>1.8160000000000001</v>
      </c>
      <c r="S282" s="72">
        <v>83.87</v>
      </c>
      <c r="T282" s="12">
        <v>219.416</v>
      </c>
      <c r="U282" s="72">
        <v>20.981000000000002</v>
      </c>
      <c r="V282" s="72">
        <v>24.155999999999999</v>
      </c>
      <c r="W282" s="12">
        <v>238.648</v>
      </c>
      <c r="X282" s="72">
        <v>22.82</v>
      </c>
      <c r="Y282" s="72">
        <v>17.059999999999999</v>
      </c>
      <c r="Z282" s="12">
        <v>458.06400000000002</v>
      </c>
      <c r="AA282" s="72">
        <v>43.802</v>
      </c>
      <c r="AB282" s="72">
        <v>7.5170000000000003</v>
      </c>
      <c r="AC282" s="12">
        <v>718.76499999999999</v>
      </c>
      <c r="AD282" s="72">
        <v>68.730999999999995</v>
      </c>
      <c r="AE282" s="72">
        <v>1.456</v>
      </c>
      <c r="AF282" s="12">
        <v>0</v>
      </c>
      <c r="AG282" s="72">
        <v>0</v>
      </c>
      <c r="AH282" s="72">
        <v>0</v>
      </c>
      <c r="AI282" s="12">
        <v>93.957999999999998</v>
      </c>
      <c r="AJ282" s="72">
        <v>8.9849999999999994</v>
      </c>
      <c r="AK282" s="72">
        <v>6.1959999999999997</v>
      </c>
      <c r="AL282" s="12">
        <v>93.957999999999998</v>
      </c>
      <c r="AM282" s="72">
        <v>8.9849999999999994</v>
      </c>
      <c r="AN282" s="72">
        <v>6.1959999999999997</v>
      </c>
      <c r="AO282" s="12">
        <v>812.72299999999996</v>
      </c>
      <c r="AP282" s="72">
        <v>77.715000000000003</v>
      </c>
      <c r="AQ282" s="72">
        <v>1.1599999999999999</v>
      </c>
      <c r="AR282" s="12">
        <v>31.61</v>
      </c>
      <c r="AS282" s="72">
        <v>3.0230000000000001</v>
      </c>
      <c r="AT282" s="72">
        <v>78.409000000000006</v>
      </c>
      <c r="AU282" s="12">
        <v>0</v>
      </c>
      <c r="AV282" s="72">
        <v>0</v>
      </c>
      <c r="AW282" s="72">
        <v>0</v>
      </c>
      <c r="AX282" s="12">
        <v>134.143</v>
      </c>
      <c r="AY282" s="72">
        <v>12.827</v>
      </c>
      <c r="AZ282" s="72">
        <v>52.908999999999999</v>
      </c>
      <c r="BA282" s="12">
        <v>134.143</v>
      </c>
      <c r="BB282" s="72">
        <v>12.827</v>
      </c>
      <c r="BC282" s="72">
        <v>52.908999999999999</v>
      </c>
      <c r="BD282" s="12">
        <v>22.777999999999999</v>
      </c>
      <c r="BE282" s="72">
        <v>2.1779999999999999</v>
      </c>
      <c r="BF282" s="72">
        <v>69.994</v>
      </c>
      <c r="BG282" s="12">
        <v>156.92099999999999</v>
      </c>
      <c r="BH282" s="72">
        <v>15.005000000000001</v>
      </c>
      <c r="BI282" s="72">
        <v>44.651000000000003</v>
      </c>
      <c r="BJ282" s="12">
        <v>44.515000000000001</v>
      </c>
      <c r="BK282" s="72">
        <v>4.2569999999999997</v>
      </c>
      <c r="BL282" s="72">
        <v>147.697</v>
      </c>
      <c r="BM282" s="12">
        <v>0</v>
      </c>
      <c r="BN282" s="72">
        <v>0</v>
      </c>
      <c r="BO282" s="72">
        <v>0</v>
      </c>
      <c r="BP282" s="12">
        <v>44.515000000000001</v>
      </c>
      <c r="BQ282" s="72">
        <v>4.2569999999999997</v>
      </c>
      <c r="BR282" s="72">
        <v>147.697</v>
      </c>
      <c r="BS282" s="12">
        <v>233.04599999999999</v>
      </c>
      <c r="BT282" s="72">
        <v>22.285</v>
      </c>
      <c r="BU282" s="72">
        <v>4.12</v>
      </c>
      <c r="BV282" s="12">
        <v>1045.77</v>
      </c>
      <c r="BW282" s="72">
        <v>100</v>
      </c>
      <c r="BX282" s="72">
        <v>0.16900000000000001</v>
      </c>
      <c r="BY282" s="13"/>
      <c r="BZ282" s="13"/>
    </row>
    <row r="283" spans="1:78" ht="12.75" customHeight="1">
      <c r="A283" s="122" t="s">
        <v>44</v>
      </c>
      <c r="B283" s="71" t="s">
        <v>67</v>
      </c>
      <c r="C283" s="71" t="s">
        <v>25</v>
      </c>
      <c r="D283" s="34">
        <v>44256</v>
      </c>
      <c r="E283" s="12">
        <v>308.87</v>
      </c>
      <c r="F283" s="72">
        <v>29.917000000000002</v>
      </c>
      <c r="G283" s="72">
        <v>3.0419999999999998</v>
      </c>
      <c r="H283" s="12">
        <v>44.698</v>
      </c>
      <c r="I283" s="72">
        <v>4.3289999999999997</v>
      </c>
      <c r="J283" s="72">
        <v>52.613</v>
      </c>
      <c r="K283" s="12">
        <v>65.355999999999995</v>
      </c>
      <c r="L283" s="72">
        <v>6.33</v>
      </c>
      <c r="M283" s="72">
        <v>41.140999999999998</v>
      </c>
      <c r="N283" s="12">
        <v>110.054</v>
      </c>
      <c r="O283" s="72">
        <v>10.66</v>
      </c>
      <c r="P283" s="72">
        <v>32.765999999999998</v>
      </c>
      <c r="Q283" s="12">
        <v>15.271000000000001</v>
      </c>
      <c r="R283" s="72">
        <v>1.4790000000000001</v>
      </c>
      <c r="S283" s="72">
        <v>67.263999999999996</v>
      </c>
      <c r="T283" s="12">
        <v>125.325</v>
      </c>
      <c r="U283" s="72">
        <v>12.138999999999999</v>
      </c>
      <c r="V283" s="72">
        <v>30.768999999999998</v>
      </c>
      <c r="W283" s="12">
        <v>296.69</v>
      </c>
      <c r="X283" s="72">
        <v>28.736999999999998</v>
      </c>
      <c r="Y283" s="72">
        <v>13.03</v>
      </c>
      <c r="Z283" s="12">
        <v>422.01499999999999</v>
      </c>
      <c r="AA283" s="72">
        <v>40.875999999999998</v>
      </c>
      <c r="AB283" s="72">
        <v>1.917</v>
      </c>
      <c r="AC283" s="12">
        <v>730.88400000000001</v>
      </c>
      <c r="AD283" s="72">
        <v>70.793000000000006</v>
      </c>
      <c r="AE283" s="72">
        <v>1.1879999999999999</v>
      </c>
      <c r="AF283" s="12">
        <v>0</v>
      </c>
      <c r="AG283" s="72">
        <v>0</v>
      </c>
      <c r="AH283" s="72">
        <v>0</v>
      </c>
      <c r="AI283" s="12">
        <v>91.117999999999995</v>
      </c>
      <c r="AJ283" s="72">
        <v>8.8260000000000005</v>
      </c>
      <c r="AK283" s="72">
        <v>6.4189999999999996</v>
      </c>
      <c r="AL283" s="12">
        <v>91.117999999999995</v>
      </c>
      <c r="AM283" s="72">
        <v>8.8260000000000005</v>
      </c>
      <c r="AN283" s="72">
        <v>6.4189999999999996</v>
      </c>
      <c r="AO283" s="12">
        <v>822.00300000000004</v>
      </c>
      <c r="AP283" s="72">
        <v>79.617999999999995</v>
      </c>
      <c r="AQ283" s="72">
        <v>1.0369999999999999</v>
      </c>
      <c r="AR283" s="12">
        <v>65.418999999999997</v>
      </c>
      <c r="AS283" s="72">
        <v>6.3360000000000003</v>
      </c>
      <c r="AT283" s="72">
        <v>58.338999999999999</v>
      </c>
      <c r="AU283" s="12">
        <v>1.145</v>
      </c>
      <c r="AV283" s="72">
        <v>0.111</v>
      </c>
      <c r="AW283" s="72">
        <v>116.337</v>
      </c>
      <c r="AX283" s="12">
        <v>21.155999999999999</v>
      </c>
      <c r="AY283" s="72">
        <v>2.0489999999999999</v>
      </c>
      <c r="AZ283" s="72">
        <v>75.566000000000003</v>
      </c>
      <c r="BA283" s="12">
        <v>22.300999999999998</v>
      </c>
      <c r="BB283" s="72">
        <v>2.16</v>
      </c>
      <c r="BC283" s="72">
        <v>71.402000000000001</v>
      </c>
      <c r="BD283" s="12">
        <v>26.815000000000001</v>
      </c>
      <c r="BE283" s="72">
        <v>2.597</v>
      </c>
      <c r="BF283" s="72">
        <v>61.18</v>
      </c>
      <c r="BG283" s="12">
        <v>49.116</v>
      </c>
      <c r="BH283" s="72">
        <v>4.7569999999999997</v>
      </c>
      <c r="BI283" s="72">
        <v>36.805999999999997</v>
      </c>
      <c r="BJ283" s="12">
        <v>95.891999999999996</v>
      </c>
      <c r="BK283" s="72">
        <v>9.2880000000000003</v>
      </c>
      <c r="BL283" s="72">
        <v>32.926000000000002</v>
      </c>
      <c r="BM283" s="12">
        <v>0</v>
      </c>
      <c r="BN283" s="72">
        <v>0</v>
      </c>
      <c r="BO283" s="72">
        <v>0</v>
      </c>
      <c r="BP283" s="12">
        <v>95.891999999999996</v>
      </c>
      <c r="BQ283" s="72">
        <v>9.2880000000000003</v>
      </c>
      <c r="BR283" s="72">
        <v>32.926000000000002</v>
      </c>
      <c r="BS283" s="12">
        <v>210.42699999999999</v>
      </c>
      <c r="BT283" s="72">
        <v>20.382000000000001</v>
      </c>
      <c r="BU283" s="72">
        <v>3.9129999999999998</v>
      </c>
      <c r="BV283" s="12">
        <v>1032.4290000000001</v>
      </c>
      <c r="BW283" s="72">
        <v>100</v>
      </c>
      <c r="BX283" s="72">
        <v>0.17599999999999999</v>
      </c>
      <c r="BY283" s="13"/>
      <c r="BZ283" s="13"/>
    </row>
    <row r="284" spans="1:78" ht="12.75" customHeight="1">
      <c r="A284" s="122" t="s">
        <v>44</v>
      </c>
      <c r="B284" s="71" t="s">
        <v>67</v>
      </c>
      <c r="C284" s="71" t="s">
        <v>25</v>
      </c>
      <c r="D284" s="34">
        <v>44348</v>
      </c>
      <c r="E284" s="12">
        <v>307.35899999999998</v>
      </c>
      <c r="F284" s="72">
        <v>29.84</v>
      </c>
      <c r="G284" s="72">
        <v>4.2320000000000002</v>
      </c>
      <c r="H284" s="12">
        <v>73.855999999999995</v>
      </c>
      <c r="I284" s="72">
        <v>7.17</v>
      </c>
      <c r="J284" s="72">
        <v>25.928000000000001</v>
      </c>
      <c r="K284" s="12">
        <v>50.497999999999998</v>
      </c>
      <c r="L284" s="72">
        <v>4.9029999999999996</v>
      </c>
      <c r="M284" s="72">
        <v>55.59</v>
      </c>
      <c r="N284" s="12">
        <v>124.355</v>
      </c>
      <c r="O284" s="72">
        <v>12.073</v>
      </c>
      <c r="P284" s="72">
        <v>24.273</v>
      </c>
      <c r="Q284" s="12">
        <v>6.532</v>
      </c>
      <c r="R284" s="72">
        <v>0.63400000000000001</v>
      </c>
      <c r="S284" s="72">
        <v>124.562</v>
      </c>
      <c r="T284" s="12">
        <v>130.886</v>
      </c>
      <c r="U284" s="72">
        <v>12.707000000000001</v>
      </c>
      <c r="V284" s="72">
        <v>25.077000000000002</v>
      </c>
      <c r="W284" s="12">
        <v>322.154</v>
      </c>
      <c r="X284" s="72">
        <v>31.276</v>
      </c>
      <c r="Y284" s="72">
        <v>9.9949999999999992</v>
      </c>
      <c r="Z284" s="12">
        <v>453.04</v>
      </c>
      <c r="AA284" s="72">
        <v>43.982999999999997</v>
      </c>
      <c r="AB284" s="72">
        <v>2.5409999999999999</v>
      </c>
      <c r="AC284" s="12">
        <v>760.399</v>
      </c>
      <c r="AD284" s="72">
        <v>73.822999999999993</v>
      </c>
      <c r="AE284" s="72">
        <v>1.161</v>
      </c>
      <c r="AF284" s="12">
        <v>9.1519999999999992</v>
      </c>
      <c r="AG284" s="72">
        <v>0.88900000000000001</v>
      </c>
      <c r="AH284" s="72">
        <v>113.48399999999999</v>
      </c>
      <c r="AI284" s="12">
        <v>53.908999999999999</v>
      </c>
      <c r="AJ284" s="72">
        <v>5.234</v>
      </c>
      <c r="AK284" s="72">
        <v>21.632000000000001</v>
      </c>
      <c r="AL284" s="12">
        <v>63.061</v>
      </c>
      <c r="AM284" s="72">
        <v>6.1219999999999999</v>
      </c>
      <c r="AN284" s="72">
        <v>6.9509999999999996</v>
      </c>
      <c r="AO284" s="12">
        <v>823.46100000000001</v>
      </c>
      <c r="AP284" s="72">
        <v>79.944999999999993</v>
      </c>
      <c r="AQ284" s="72">
        <v>0.90200000000000002</v>
      </c>
      <c r="AR284" s="12">
        <v>4.577</v>
      </c>
      <c r="AS284" s="72">
        <v>0.44400000000000001</v>
      </c>
      <c r="AT284" s="72">
        <v>114.295</v>
      </c>
      <c r="AU284" s="12">
        <v>0</v>
      </c>
      <c r="AV284" s="72">
        <v>0</v>
      </c>
      <c r="AW284" s="72">
        <v>0</v>
      </c>
      <c r="AX284" s="12">
        <v>21.943999999999999</v>
      </c>
      <c r="AY284" s="72">
        <v>2.13</v>
      </c>
      <c r="AZ284" s="72">
        <v>58.814999999999998</v>
      </c>
      <c r="BA284" s="12">
        <v>21.943999999999999</v>
      </c>
      <c r="BB284" s="72">
        <v>2.13</v>
      </c>
      <c r="BC284" s="72">
        <v>58.814999999999998</v>
      </c>
      <c r="BD284" s="12">
        <v>17.716000000000001</v>
      </c>
      <c r="BE284" s="72">
        <v>1.72</v>
      </c>
      <c r="BF284" s="72">
        <v>67.706999999999994</v>
      </c>
      <c r="BG284" s="12">
        <v>39.658999999999999</v>
      </c>
      <c r="BH284" s="72">
        <v>3.85</v>
      </c>
      <c r="BI284" s="72">
        <v>43.067</v>
      </c>
      <c r="BJ284" s="12">
        <v>154.06700000000001</v>
      </c>
      <c r="BK284" s="72">
        <v>14.957000000000001</v>
      </c>
      <c r="BL284" s="72">
        <v>14.064</v>
      </c>
      <c r="BM284" s="12">
        <v>8.2710000000000008</v>
      </c>
      <c r="BN284" s="72">
        <v>0.80300000000000005</v>
      </c>
      <c r="BO284" s="72">
        <v>107.946</v>
      </c>
      <c r="BP284" s="12">
        <v>162.33799999999999</v>
      </c>
      <c r="BQ284" s="72">
        <v>15.76</v>
      </c>
      <c r="BR284" s="72">
        <v>12.201000000000001</v>
      </c>
      <c r="BS284" s="12">
        <v>206.57499999999999</v>
      </c>
      <c r="BT284" s="72">
        <v>20.055</v>
      </c>
      <c r="BU284" s="72">
        <v>3.65</v>
      </c>
      <c r="BV284" s="12">
        <v>1030.0350000000001</v>
      </c>
      <c r="BW284" s="72">
        <v>100</v>
      </c>
      <c r="BX284" s="72">
        <v>7.8E-2</v>
      </c>
      <c r="BY284" s="13"/>
      <c r="BZ284" s="13"/>
    </row>
    <row r="285" spans="1:78" ht="12.75" customHeight="1">
      <c r="A285" s="122" t="s">
        <v>44</v>
      </c>
      <c r="B285" s="71" t="s">
        <v>67</v>
      </c>
      <c r="C285" s="71" t="s">
        <v>25</v>
      </c>
      <c r="D285" s="34">
        <v>44805</v>
      </c>
      <c r="E285" s="12">
        <v>349.55799999999999</v>
      </c>
      <c r="F285" s="72">
        <v>33.231000000000002</v>
      </c>
      <c r="G285" s="72">
        <v>3.665</v>
      </c>
      <c r="H285" s="12">
        <v>107.25700000000001</v>
      </c>
      <c r="I285" s="72">
        <v>10.196</v>
      </c>
      <c r="J285" s="72">
        <v>39.863999999999997</v>
      </c>
      <c r="K285" s="12">
        <v>40.935000000000002</v>
      </c>
      <c r="L285" s="72">
        <v>3.891</v>
      </c>
      <c r="M285" s="72">
        <v>53.152000000000001</v>
      </c>
      <c r="N285" s="12">
        <v>148.19200000000001</v>
      </c>
      <c r="O285" s="72">
        <v>14.087999999999999</v>
      </c>
      <c r="P285" s="72">
        <v>31.797999999999998</v>
      </c>
      <c r="Q285" s="12">
        <v>11.371</v>
      </c>
      <c r="R285" s="72">
        <v>1.081</v>
      </c>
      <c r="S285" s="72">
        <v>104.004</v>
      </c>
      <c r="T285" s="12">
        <v>159.56299999999999</v>
      </c>
      <c r="U285" s="72">
        <v>15.169</v>
      </c>
      <c r="V285" s="72">
        <v>30.715</v>
      </c>
      <c r="W285" s="12">
        <v>297.589</v>
      </c>
      <c r="X285" s="72">
        <v>28.29</v>
      </c>
      <c r="Y285" s="72">
        <v>16.841999999999999</v>
      </c>
      <c r="Z285" s="12">
        <v>457.15199999999999</v>
      </c>
      <c r="AA285" s="72">
        <v>43.459000000000003</v>
      </c>
      <c r="AB285" s="72">
        <v>3.593</v>
      </c>
      <c r="AC285" s="12">
        <v>806.70899999999995</v>
      </c>
      <c r="AD285" s="72">
        <v>76.69</v>
      </c>
      <c r="AE285" s="72">
        <v>1.107</v>
      </c>
      <c r="AF285" s="12">
        <v>0</v>
      </c>
      <c r="AG285" s="72">
        <v>0</v>
      </c>
      <c r="AH285" s="72">
        <v>0</v>
      </c>
      <c r="AI285" s="12">
        <v>27.814</v>
      </c>
      <c r="AJ285" s="72">
        <v>2.6440000000000001</v>
      </c>
      <c r="AK285" s="72">
        <v>72.192999999999998</v>
      </c>
      <c r="AL285" s="12">
        <v>27.814</v>
      </c>
      <c r="AM285" s="72">
        <v>2.6440000000000001</v>
      </c>
      <c r="AN285" s="72">
        <v>72.192999999999998</v>
      </c>
      <c r="AO285" s="12">
        <v>834.52300000000002</v>
      </c>
      <c r="AP285" s="72">
        <v>79.334000000000003</v>
      </c>
      <c r="AQ285" s="72">
        <v>2.851</v>
      </c>
      <c r="AR285" s="12">
        <v>0</v>
      </c>
      <c r="AS285" s="72">
        <v>0</v>
      </c>
      <c r="AT285" s="72">
        <v>0</v>
      </c>
      <c r="AU285" s="12">
        <v>12.379</v>
      </c>
      <c r="AV285" s="72">
        <v>1.177</v>
      </c>
      <c r="AW285" s="72">
        <v>106.36</v>
      </c>
      <c r="AX285" s="12">
        <v>35.399000000000001</v>
      </c>
      <c r="AY285" s="72">
        <v>3.3650000000000002</v>
      </c>
      <c r="AZ285" s="72">
        <v>70.61</v>
      </c>
      <c r="BA285" s="12">
        <v>47.779000000000003</v>
      </c>
      <c r="BB285" s="72">
        <v>4.5419999999999998</v>
      </c>
      <c r="BC285" s="72">
        <v>54.685000000000002</v>
      </c>
      <c r="BD285" s="12">
        <v>67.471999999999994</v>
      </c>
      <c r="BE285" s="72">
        <v>6.4139999999999997</v>
      </c>
      <c r="BF285" s="72">
        <v>70.613</v>
      </c>
      <c r="BG285" s="12">
        <v>115.25</v>
      </c>
      <c r="BH285" s="72">
        <v>10.956</v>
      </c>
      <c r="BI285" s="72">
        <v>34.957000000000001</v>
      </c>
      <c r="BJ285" s="12">
        <v>102.139</v>
      </c>
      <c r="BK285" s="72">
        <v>9.7100000000000009</v>
      </c>
      <c r="BL285" s="72">
        <v>46.808999999999997</v>
      </c>
      <c r="BM285" s="12">
        <v>0</v>
      </c>
      <c r="BN285" s="72">
        <v>0</v>
      </c>
      <c r="BO285" s="72">
        <v>0</v>
      </c>
      <c r="BP285" s="12">
        <v>102.139</v>
      </c>
      <c r="BQ285" s="72">
        <v>9.7100000000000009</v>
      </c>
      <c r="BR285" s="72">
        <v>46.808999999999997</v>
      </c>
      <c r="BS285" s="12">
        <v>217.38900000000001</v>
      </c>
      <c r="BT285" s="72">
        <v>20.666</v>
      </c>
      <c r="BU285" s="72">
        <v>10.843</v>
      </c>
      <c r="BV285" s="12">
        <v>1051.912</v>
      </c>
      <c r="BW285" s="72">
        <v>100</v>
      </c>
      <c r="BX285" s="72">
        <v>0.13700000000000001</v>
      </c>
      <c r="BY285" s="13"/>
      <c r="BZ285" s="13"/>
    </row>
    <row r="286" spans="1:78" ht="12.75" customHeight="1">
      <c r="A286" s="122" t="s">
        <v>44</v>
      </c>
      <c r="B286" s="71" t="s">
        <v>67</v>
      </c>
      <c r="C286" s="71" t="s">
        <v>25</v>
      </c>
      <c r="D286" s="34">
        <v>44896</v>
      </c>
      <c r="E286" s="12">
        <v>376.745</v>
      </c>
      <c r="F286" s="72">
        <v>35.451000000000001</v>
      </c>
      <c r="G286" s="72">
        <v>3.08</v>
      </c>
      <c r="H286" s="12">
        <v>20.893000000000001</v>
      </c>
      <c r="I286" s="72">
        <v>1.966</v>
      </c>
      <c r="J286" s="72">
        <v>84.912999999999997</v>
      </c>
      <c r="K286" s="12">
        <v>69.137</v>
      </c>
      <c r="L286" s="72">
        <v>6.5060000000000002</v>
      </c>
      <c r="M286" s="72">
        <v>51.81</v>
      </c>
      <c r="N286" s="12">
        <v>90.031000000000006</v>
      </c>
      <c r="O286" s="72">
        <v>8.4719999999999995</v>
      </c>
      <c r="P286" s="72">
        <v>42.718000000000004</v>
      </c>
      <c r="Q286" s="12">
        <v>20.074999999999999</v>
      </c>
      <c r="R286" s="72">
        <v>1.889</v>
      </c>
      <c r="S286" s="72">
        <v>109.684</v>
      </c>
      <c r="T286" s="12">
        <v>110.10599999999999</v>
      </c>
      <c r="U286" s="72">
        <v>10.361000000000001</v>
      </c>
      <c r="V286" s="72">
        <v>32.831000000000003</v>
      </c>
      <c r="W286" s="12">
        <v>334.45699999999999</v>
      </c>
      <c r="X286" s="72">
        <v>31.472000000000001</v>
      </c>
      <c r="Y286" s="72">
        <v>11.286</v>
      </c>
      <c r="Z286" s="12">
        <v>444.56299999999999</v>
      </c>
      <c r="AA286" s="72">
        <v>41.832999999999998</v>
      </c>
      <c r="AB286" s="72">
        <v>2.3769999999999998</v>
      </c>
      <c r="AC286" s="12">
        <v>821.30799999999999</v>
      </c>
      <c r="AD286" s="72">
        <v>77.284000000000006</v>
      </c>
      <c r="AE286" s="72">
        <v>1.377</v>
      </c>
      <c r="AF286" s="12">
        <v>0</v>
      </c>
      <c r="AG286" s="72">
        <v>0</v>
      </c>
      <c r="AH286" s="72">
        <v>0</v>
      </c>
      <c r="AI286" s="12">
        <v>44.658000000000001</v>
      </c>
      <c r="AJ286" s="72">
        <v>4.202</v>
      </c>
      <c r="AK286" s="72">
        <v>8.4179999999999993</v>
      </c>
      <c r="AL286" s="12">
        <v>44.658000000000001</v>
      </c>
      <c r="AM286" s="72">
        <v>4.202</v>
      </c>
      <c r="AN286" s="72">
        <v>8.4179999999999993</v>
      </c>
      <c r="AO286" s="12">
        <v>865.96600000000001</v>
      </c>
      <c r="AP286" s="72">
        <v>81.486999999999995</v>
      </c>
      <c r="AQ286" s="72">
        <v>1.2330000000000001</v>
      </c>
      <c r="AR286" s="12">
        <v>0</v>
      </c>
      <c r="AS286" s="72">
        <v>0</v>
      </c>
      <c r="AT286" s="72">
        <v>0</v>
      </c>
      <c r="AU286" s="12">
        <v>19.614999999999998</v>
      </c>
      <c r="AV286" s="72">
        <v>1.8460000000000001</v>
      </c>
      <c r="AW286" s="72">
        <v>111.999</v>
      </c>
      <c r="AX286" s="12">
        <v>50.16</v>
      </c>
      <c r="AY286" s="72">
        <v>4.72</v>
      </c>
      <c r="AZ286" s="72">
        <v>60.033000000000001</v>
      </c>
      <c r="BA286" s="12">
        <v>69.775000000000006</v>
      </c>
      <c r="BB286" s="72">
        <v>6.5659999999999998</v>
      </c>
      <c r="BC286" s="72">
        <v>41.728000000000002</v>
      </c>
      <c r="BD286" s="12">
        <v>3.698</v>
      </c>
      <c r="BE286" s="72">
        <v>0.34799999999999998</v>
      </c>
      <c r="BF286" s="72">
        <v>109.3</v>
      </c>
      <c r="BG286" s="12">
        <v>73.472999999999999</v>
      </c>
      <c r="BH286" s="72">
        <v>6.9139999999999997</v>
      </c>
      <c r="BI286" s="72">
        <v>41.95</v>
      </c>
      <c r="BJ286" s="12">
        <v>116.97199999999999</v>
      </c>
      <c r="BK286" s="72">
        <v>11.007</v>
      </c>
      <c r="BL286" s="72">
        <v>31.995000000000001</v>
      </c>
      <c r="BM286" s="12">
        <v>6.2990000000000004</v>
      </c>
      <c r="BN286" s="72">
        <v>0.59299999999999997</v>
      </c>
      <c r="BO286" s="72">
        <v>145.655</v>
      </c>
      <c r="BP286" s="12">
        <v>123.27200000000001</v>
      </c>
      <c r="BQ286" s="72">
        <v>11.6</v>
      </c>
      <c r="BR286" s="72">
        <v>24.96</v>
      </c>
      <c r="BS286" s="12">
        <v>196.744</v>
      </c>
      <c r="BT286" s="72">
        <v>18.513000000000002</v>
      </c>
      <c r="BU286" s="72">
        <v>4.7039999999999997</v>
      </c>
      <c r="BV286" s="12">
        <v>1062.711</v>
      </c>
      <c r="BW286" s="72">
        <v>100</v>
      </c>
      <c r="BX286" s="72">
        <v>0.26100000000000001</v>
      </c>
      <c r="BY286" s="13"/>
      <c r="BZ286" s="13"/>
    </row>
    <row r="287" spans="1:78" ht="12.75" customHeight="1">
      <c r="A287" s="122" t="s">
        <v>44</v>
      </c>
      <c r="B287" s="71" t="s">
        <v>67</v>
      </c>
      <c r="C287" s="71" t="s">
        <v>25</v>
      </c>
      <c r="D287" s="34">
        <v>44986</v>
      </c>
      <c r="E287" s="12">
        <v>369.983</v>
      </c>
      <c r="F287" s="72">
        <v>34.31</v>
      </c>
      <c r="G287" s="72">
        <v>5.0650000000000004</v>
      </c>
      <c r="H287" s="12">
        <v>58.198</v>
      </c>
      <c r="I287" s="72">
        <v>5.3970000000000002</v>
      </c>
      <c r="J287" s="72">
        <v>35.090000000000003</v>
      </c>
      <c r="K287" s="12">
        <v>57.929000000000002</v>
      </c>
      <c r="L287" s="72">
        <v>5.3719999999999999</v>
      </c>
      <c r="M287" s="72">
        <v>38.124000000000002</v>
      </c>
      <c r="N287" s="12">
        <v>116.127</v>
      </c>
      <c r="O287" s="72">
        <v>10.769</v>
      </c>
      <c r="P287" s="72">
        <v>24.370999999999999</v>
      </c>
      <c r="Q287" s="12">
        <v>0</v>
      </c>
      <c r="R287" s="72">
        <v>0</v>
      </c>
      <c r="S287" s="72">
        <v>0</v>
      </c>
      <c r="T287" s="12">
        <v>116.127</v>
      </c>
      <c r="U287" s="72">
        <v>10.769</v>
      </c>
      <c r="V287" s="72">
        <v>24.370999999999999</v>
      </c>
      <c r="W287" s="12">
        <v>345.64</v>
      </c>
      <c r="X287" s="72">
        <v>32.052999999999997</v>
      </c>
      <c r="Y287" s="72">
        <v>8.0679999999999996</v>
      </c>
      <c r="Z287" s="12">
        <v>461.76600000000002</v>
      </c>
      <c r="AA287" s="72">
        <v>42.822000000000003</v>
      </c>
      <c r="AB287" s="72">
        <v>3.4870000000000001</v>
      </c>
      <c r="AC287" s="12">
        <v>831.75</v>
      </c>
      <c r="AD287" s="72">
        <v>77.132000000000005</v>
      </c>
      <c r="AE287" s="72">
        <v>1.2669999999999999</v>
      </c>
      <c r="AF287" s="12">
        <v>8.2360000000000007</v>
      </c>
      <c r="AG287" s="72">
        <v>0.76400000000000001</v>
      </c>
      <c r="AH287" s="72">
        <v>130.76400000000001</v>
      </c>
      <c r="AI287" s="12">
        <v>51.533999999999999</v>
      </c>
      <c r="AJ287" s="72">
        <v>4.7789999999999999</v>
      </c>
      <c r="AK287" s="72">
        <v>19.02</v>
      </c>
      <c r="AL287" s="12">
        <v>59.768999999999998</v>
      </c>
      <c r="AM287" s="72">
        <v>5.5430000000000001</v>
      </c>
      <c r="AN287" s="72">
        <v>6.7220000000000004</v>
      </c>
      <c r="AO287" s="12">
        <v>891.51900000000001</v>
      </c>
      <c r="AP287" s="72">
        <v>82.674000000000007</v>
      </c>
      <c r="AQ287" s="72">
        <v>1.07</v>
      </c>
      <c r="AR287" s="12">
        <v>18.538</v>
      </c>
      <c r="AS287" s="72">
        <v>1.7190000000000001</v>
      </c>
      <c r="AT287" s="72">
        <v>81.207999999999998</v>
      </c>
      <c r="AU287" s="12">
        <v>0</v>
      </c>
      <c r="AV287" s="72">
        <v>0</v>
      </c>
      <c r="AW287" s="72">
        <v>0</v>
      </c>
      <c r="AX287" s="12">
        <v>67.706000000000003</v>
      </c>
      <c r="AY287" s="72">
        <v>6.2789999999999999</v>
      </c>
      <c r="AZ287" s="72">
        <v>36.503999999999998</v>
      </c>
      <c r="BA287" s="12">
        <v>67.706000000000003</v>
      </c>
      <c r="BB287" s="72">
        <v>6.2789999999999999</v>
      </c>
      <c r="BC287" s="72">
        <v>36.503999999999998</v>
      </c>
      <c r="BD287" s="12">
        <v>23.044</v>
      </c>
      <c r="BE287" s="72">
        <v>2.137</v>
      </c>
      <c r="BF287" s="72">
        <v>64.677999999999997</v>
      </c>
      <c r="BG287" s="12">
        <v>90.75</v>
      </c>
      <c r="BH287" s="72">
        <v>8.4160000000000004</v>
      </c>
      <c r="BI287" s="72">
        <v>31.655000000000001</v>
      </c>
      <c r="BJ287" s="12">
        <v>70.863</v>
      </c>
      <c r="BK287" s="72">
        <v>6.5709999999999997</v>
      </c>
      <c r="BL287" s="72">
        <v>36.460999999999999</v>
      </c>
      <c r="BM287" s="12">
        <v>6.6790000000000003</v>
      </c>
      <c r="BN287" s="72">
        <v>0.61899999999999999</v>
      </c>
      <c r="BO287" s="72">
        <v>120.21899999999999</v>
      </c>
      <c r="BP287" s="12">
        <v>77.542000000000002</v>
      </c>
      <c r="BQ287" s="72">
        <v>7.1909999999999998</v>
      </c>
      <c r="BR287" s="72">
        <v>34.488</v>
      </c>
      <c r="BS287" s="12">
        <v>186.83099999999999</v>
      </c>
      <c r="BT287" s="72">
        <v>17.326000000000001</v>
      </c>
      <c r="BU287" s="72">
        <v>4.6399999999999997</v>
      </c>
      <c r="BV287" s="12">
        <v>1078.3499999999999</v>
      </c>
      <c r="BW287" s="72">
        <v>100</v>
      </c>
      <c r="BX287" s="72">
        <v>0.20399999999999999</v>
      </c>
      <c r="BY287" s="13"/>
      <c r="BZ287" s="13"/>
    </row>
    <row r="288" spans="1:78" ht="12.75" customHeight="1">
      <c r="A288" s="122" t="s">
        <v>44</v>
      </c>
      <c r="B288" s="71" t="s">
        <v>67</v>
      </c>
      <c r="C288" s="71" t="s">
        <v>25</v>
      </c>
      <c r="D288" s="34">
        <v>45078</v>
      </c>
      <c r="E288" s="12">
        <v>374.80099999999999</v>
      </c>
      <c r="F288" s="72">
        <v>34.222000000000001</v>
      </c>
      <c r="G288" s="72">
        <v>3.641</v>
      </c>
      <c r="H288" s="12">
        <v>44.642000000000003</v>
      </c>
      <c r="I288" s="72">
        <v>4.0759999999999996</v>
      </c>
      <c r="J288" s="72">
        <v>38.381</v>
      </c>
      <c r="K288" s="12">
        <v>71.236000000000004</v>
      </c>
      <c r="L288" s="72">
        <v>6.5039999999999996</v>
      </c>
      <c r="M288" s="72">
        <v>33.125</v>
      </c>
      <c r="N288" s="12">
        <v>115.878</v>
      </c>
      <c r="O288" s="72">
        <v>10.581</v>
      </c>
      <c r="P288" s="72">
        <v>19.029</v>
      </c>
      <c r="Q288" s="12">
        <v>8.5649999999999995</v>
      </c>
      <c r="R288" s="72">
        <v>0.78200000000000003</v>
      </c>
      <c r="S288" s="72">
        <v>62.155999999999999</v>
      </c>
      <c r="T288" s="12">
        <v>124.443</v>
      </c>
      <c r="U288" s="72">
        <v>11.363</v>
      </c>
      <c r="V288" s="72">
        <v>18.318000000000001</v>
      </c>
      <c r="W288" s="12">
        <v>349.19900000000001</v>
      </c>
      <c r="X288" s="72">
        <v>31.885000000000002</v>
      </c>
      <c r="Y288" s="72">
        <v>7.4509999999999996</v>
      </c>
      <c r="Z288" s="12">
        <v>473.642</v>
      </c>
      <c r="AA288" s="72">
        <v>43.247</v>
      </c>
      <c r="AB288" s="72">
        <v>2.847</v>
      </c>
      <c r="AC288" s="12">
        <v>848.44299999999998</v>
      </c>
      <c r="AD288" s="72">
        <v>77.47</v>
      </c>
      <c r="AE288" s="72">
        <v>1.3939999999999999</v>
      </c>
      <c r="AF288" s="12">
        <v>4.9820000000000002</v>
      </c>
      <c r="AG288" s="72">
        <v>0.45500000000000002</v>
      </c>
      <c r="AH288" s="72">
        <v>117.07</v>
      </c>
      <c r="AI288" s="12">
        <v>38.932000000000002</v>
      </c>
      <c r="AJ288" s="72">
        <v>3.5550000000000002</v>
      </c>
      <c r="AK288" s="72">
        <v>14.186999999999999</v>
      </c>
      <c r="AL288" s="12">
        <v>43.914999999999999</v>
      </c>
      <c r="AM288" s="72">
        <v>4.01</v>
      </c>
      <c r="AN288" s="72">
        <v>7.0140000000000002</v>
      </c>
      <c r="AO288" s="12">
        <v>892.35799999999995</v>
      </c>
      <c r="AP288" s="72">
        <v>81.478999999999999</v>
      </c>
      <c r="AQ288" s="72">
        <v>1.2290000000000001</v>
      </c>
      <c r="AR288" s="12">
        <v>15.234</v>
      </c>
      <c r="AS288" s="72">
        <v>1.391</v>
      </c>
      <c r="AT288" s="72">
        <v>75.096999999999994</v>
      </c>
      <c r="AU288" s="12">
        <v>0</v>
      </c>
      <c r="AV288" s="72">
        <v>0</v>
      </c>
      <c r="AW288" s="72">
        <v>0</v>
      </c>
      <c r="AX288" s="12">
        <v>44.982999999999997</v>
      </c>
      <c r="AY288" s="72">
        <v>4.1070000000000002</v>
      </c>
      <c r="AZ288" s="72">
        <v>45.572000000000003</v>
      </c>
      <c r="BA288" s="12">
        <v>44.982999999999997</v>
      </c>
      <c r="BB288" s="72">
        <v>4.1070000000000002</v>
      </c>
      <c r="BC288" s="72">
        <v>45.572000000000003</v>
      </c>
      <c r="BD288" s="12">
        <v>30.390999999999998</v>
      </c>
      <c r="BE288" s="72">
        <v>2.7749999999999999</v>
      </c>
      <c r="BF288" s="72">
        <v>73.73</v>
      </c>
      <c r="BG288" s="12">
        <v>75.373999999999995</v>
      </c>
      <c r="BH288" s="72">
        <v>6.8819999999999997</v>
      </c>
      <c r="BI288" s="72">
        <v>41.423999999999999</v>
      </c>
      <c r="BJ288" s="12">
        <v>84.402000000000001</v>
      </c>
      <c r="BK288" s="72">
        <v>7.7069999999999999</v>
      </c>
      <c r="BL288" s="72">
        <v>26.798999999999999</v>
      </c>
      <c r="BM288" s="12">
        <v>27.827999999999999</v>
      </c>
      <c r="BN288" s="72">
        <v>2.5409999999999999</v>
      </c>
      <c r="BO288" s="72">
        <v>52.875999999999998</v>
      </c>
      <c r="BP288" s="12">
        <v>112.23</v>
      </c>
      <c r="BQ288" s="72">
        <v>10.247</v>
      </c>
      <c r="BR288" s="72">
        <v>26.65</v>
      </c>
      <c r="BS288" s="12">
        <v>202.83699999999999</v>
      </c>
      <c r="BT288" s="72">
        <v>18.521000000000001</v>
      </c>
      <c r="BU288" s="72">
        <v>5.4119999999999999</v>
      </c>
      <c r="BV288" s="12">
        <v>1095.1949999999999</v>
      </c>
      <c r="BW288" s="72">
        <v>100</v>
      </c>
      <c r="BX288" s="72">
        <v>0.121</v>
      </c>
      <c r="BY288" s="13"/>
      <c r="BZ288" s="13"/>
    </row>
    <row r="289" spans="1:78" ht="12.75" customHeight="1">
      <c r="A289" s="122" t="s">
        <v>44</v>
      </c>
      <c r="B289" s="71" t="s">
        <v>67</v>
      </c>
      <c r="C289" s="71" t="s">
        <v>25</v>
      </c>
      <c r="D289" s="34">
        <v>45170</v>
      </c>
      <c r="E289" s="12">
        <v>371.77100000000002</v>
      </c>
      <c r="F289" s="72">
        <v>33.536999999999999</v>
      </c>
      <c r="G289" s="72">
        <v>2.83</v>
      </c>
      <c r="H289" s="12">
        <v>50.073999999999998</v>
      </c>
      <c r="I289" s="72">
        <v>4.5170000000000003</v>
      </c>
      <c r="J289" s="72">
        <v>46.417000000000002</v>
      </c>
      <c r="K289" s="12">
        <v>75.655000000000001</v>
      </c>
      <c r="L289" s="72">
        <v>6.8250000000000002</v>
      </c>
      <c r="M289" s="72">
        <v>35.359000000000002</v>
      </c>
      <c r="N289" s="12">
        <v>125.729</v>
      </c>
      <c r="O289" s="72">
        <v>11.342000000000001</v>
      </c>
      <c r="P289" s="72">
        <v>27.887</v>
      </c>
      <c r="Q289" s="12">
        <v>4.0860000000000003</v>
      </c>
      <c r="R289" s="72">
        <v>0.36899999999999999</v>
      </c>
      <c r="S289" s="72">
        <v>102.994</v>
      </c>
      <c r="T289" s="12">
        <v>129.815</v>
      </c>
      <c r="U289" s="72">
        <v>11.71</v>
      </c>
      <c r="V289" s="72">
        <v>26.878</v>
      </c>
      <c r="W289" s="12">
        <v>334.57600000000002</v>
      </c>
      <c r="X289" s="72">
        <v>30.181000000000001</v>
      </c>
      <c r="Y289" s="72">
        <v>11.61</v>
      </c>
      <c r="Z289" s="12">
        <v>464.39100000000002</v>
      </c>
      <c r="AA289" s="72">
        <v>41.892000000000003</v>
      </c>
      <c r="AB289" s="72">
        <v>2.1949999999999998</v>
      </c>
      <c r="AC289" s="12">
        <v>836.16200000000003</v>
      </c>
      <c r="AD289" s="72">
        <v>75.429000000000002</v>
      </c>
      <c r="AE289" s="72">
        <v>0.93700000000000006</v>
      </c>
      <c r="AF289" s="12">
        <v>6.2329999999999997</v>
      </c>
      <c r="AG289" s="72">
        <v>0.56200000000000006</v>
      </c>
      <c r="AH289" s="72">
        <v>111.46</v>
      </c>
      <c r="AI289" s="12">
        <v>43.033999999999999</v>
      </c>
      <c r="AJ289" s="72">
        <v>3.8820000000000001</v>
      </c>
      <c r="AK289" s="72">
        <v>18.388999999999999</v>
      </c>
      <c r="AL289" s="12">
        <v>49.267000000000003</v>
      </c>
      <c r="AM289" s="72">
        <v>4.444</v>
      </c>
      <c r="AN289" s="72">
        <v>7.375</v>
      </c>
      <c r="AO289" s="12">
        <v>885.42899999999997</v>
      </c>
      <c r="AP289" s="72">
        <v>79.873000000000005</v>
      </c>
      <c r="AQ289" s="72">
        <v>0.86599999999999999</v>
      </c>
      <c r="AR289" s="12">
        <v>32.039000000000001</v>
      </c>
      <c r="AS289" s="72">
        <v>2.89</v>
      </c>
      <c r="AT289" s="72">
        <v>47.646999999999998</v>
      </c>
      <c r="AU289" s="12">
        <v>8.2789999999999999</v>
      </c>
      <c r="AV289" s="72">
        <v>0.747</v>
      </c>
      <c r="AW289" s="72">
        <v>103.889</v>
      </c>
      <c r="AX289" s="12">
        <v>35.195999999999998</v>
      </c>
      <c r="AY289" s="72">
        <v>3.1749999999999998</v>
      </c>
      <c r="AZ289" s="72">
        <v>51.451000000000001</v>
      </c>
      <c r="BA289" s="12">
        <v>43.475000000000001</v>
      </c>
      <c r="BB289" s="72">
        <v>3.9220000000000002</v>
      </c>
      <c r="BC289" s="72">
        <v>48.271000000000001</v>
      </c>
      <c r="BD289" s="12">
        <v>6.218</v>
      </c>
      <c r="BE289" s="72">
        <v>0.56100000000000005</v>
      </c>
      <c r="BF289" s="72">
        <v>72.352000000000004</v>
      </c>
      <c r="BG289" s="12">
        <v>49.692999999999998</v>
      </c>
      <c r="BH289" s="72">
        <v>4.4829999999999997</v>
      </c>
      <c r="BI289" s="72">
        <v>43.505000000000003</v>
      </c>
      <c r="BJ289" s="12">
        <v>132.44900000000001</v>
      </c>
      <c r="BK289" s="72">
        <v>11.948</v>
      </c>
      <c r="BL289" s="72">
        <v>21.218</v>
      </c>
      <c r="BM289" s="12">
        <v>8.9369999999999994</v>
      </c>
      <c r="BN289" s="72">
        <v>0.80600000000000005</v>
      </c>
      <c r="BO289" s="72">
        <v>114</v>
      </c>
      <c r="BP289" s="12">
        <v>141.386</v>
      </c>
      <c r="BQ289" s="72">
        <v>12.754</v>
      </c>
      <c r="BR289" s="72">
        <v>20.539000000000001</v>
      </c>
      <c r="BS289" s="12">
        <v>223.11699999999999</v>
      </c>
      <c r="BT289" s="72">
        <v>20.126999999999999</v>
      </c>
      <c r="BU289" s="72">
        <v>3.6419999999999999</v>
      </c>
      <c r="BV289" s="12">
        <v>1108.546</v>
      </c>
      <c r="BW289" s="72">
        <v>100</v>
      </c>
      <c r="BX289" s="72">
        <v>0.20100000000000001</v>
      </c>
      <c r="BY289" s="13"/>
      <c r="BZ289" s="13"/>
    </row>
    <row r="290" spans="1:78" ht="12.75" customHeight="1">
      <c r="A290" s="122" t="s">
        <v>44</v>
      </c>
      <c r="B290" s="71" t="s">
        <v>67</v>
      </c>
      <c r="C290" s="71" t="s">
        <v>25</v>
      </c>
      <c r="D290" s="34">
        <v>45261</v>
      </c>
      <c r="E290" s="12">
        <v>366.096</v>
      </c>
      <c r="F290" s="72">
        <v>32.677</v>
      </c>
      <c r="G290" s="72">
        <v>3.681</v>
      </c>
      <c r="H290" s="12">
        <v>66.007999999999996</v>
      </c>
      <c r="I290" s="72">
        <v>5.8920000000000003</v>
      </c>
      <c r="J290" s="72">
        <v>38.155000000000001</v>
      </c>
      <c r="K290" s="12">
        <v>47.682000000000002</v>
      </c>
      <c r="L290" s="72">
        <v>4.2560000000000002</v>
      </c>
      <c r="M290" s="72">
        <v>33.874000000000002</v>
      </c>
      <c r="N290" s="12">
        <v>113.69</v>
      </c>
      <c r="O290" s="72">
        <v>10.148</v>
      </c>
      <c r="P290" s="72">
        <v>25.048999999999999</v>
      </c>
      <c r="Q290" s="12">
        <v>9.6989999999999998</v>
      </c>
      <c r="R290" s="72">
        <v>0.86599999999999999</v>
      </c>
      <c r="S290" s="72">
        <v>81.295000000000002</v>
      </c>
      <c r="T290" s="12">
        <v>123.38800000000001</v>
      </c>
      <c r="U290" s="72">
        <v>11.013999999999999</v>
      </c>
      <c r="V290" s="72">
        <v>23.594999999999999</v>
      </c>
      <c r="W290" s="12">
        <v>362.923</v>
      </c>
      <c r="X290" s="72">
        <v>32.393999999999998</v>
      </c>
      <c r="Y290" s="72">
        <v>7.9009999999999998</v>
      </c>
      <c r="Z290" s="12">
        <v>486.31099999999998</v>
      </c>
      <c r="AA290" s="72">
        <v>43.408000000000001</v>
      </c>
      <c r="AB290" s="72">
        <v>2.7080000000000002</v>
      </c>
      <c r="AC290" s="12">
        <v>852.40700000000004</v>
      </c>
      <c r="AD290" s="72">
        <v>76.084999999999994</v>
      </c>
      <c r="AE290" s="72">
        <v>1.077</v>
      </c>
      <c r="AF290" s="12">
        <v>2.6890000000000001</v>
      </c>
      <c r="AG290" s="72">
        <v>0.24</v>
      </c>
      <c r="AH290" s="72">
        <v>149.98599999999999</v>
      </c>
      <c r="AI290" s="12">
        <v>48.207000000000001</v>
      </c>
      <c r="AJ290" s="72">
        <v>4.3029999999999999</v>
      </c>
      <c r="AK290" s="72">
        <v>12.37</v>
      </c>
      <c r="AL290" s="12">
        <v>50.896000000000001</v>
      </c>
      <c r="AM290" s="72">
        <v>4.5430000000000001</v>
      </c>
      <c r="AN290" s="72">
        <v>7.774</v>
      </c>
      <c r="AO290" s="12">
        <v>903.30200000000002</v>
      </c>
      <c r="AP290" s="72">
        <v>80.628</v>
      </c>
      <c r="AQ290" s="72">
        <v>0.94799999999999995</v>
      </c>
      <c r="AR290" s="12">
        <v>0</v>
      </c>
      <c r="AS290" s="72">
        <v>0</v>
      </c>
      <c r="AT290" s="72">
        <v>0</v>
      </c>
      <c r="AU290" s="12">
        <v>7.3940000000000001</v>
      </c>
      <c r="AV290" s="72">
        <v>0.66</v>
      </c>
      <c r="AW290" s="72">
        <v>89.861999999999995</v>
      </c>
      <c r="AX290" s="12">
        <v>50.168999999999997</v>
      </c>
      <c r="AY290" s="72">
        <v>4.4779999999999998</v>
      </c>
      <c r="AZ290" s="72">
        <v>38.634</v>
      </c>
      <c r="BA290" s="12">
        <v>57.563000000000002</v>
      </c>
      <c r="BB290" s="72">
        <v>5.1379999999999999</v>
      </c>
      <c r="BC290" s="72">
        <v>33.329000000000001</v>
      </c>
      <c r="BD290" s="12">
        <v>7.0789999999999997</v>
      </c>
      <c r="BE290" s="72">
        <v>0.63200000000000001</v>
      </c>
      <c r="BF290" s="72">
        <v>89.97</v>
      </c>
      <c r="BG290" s="12">
        <v>64.641999999999996</v>
      </c>
      <c r="BH290" s="72">
        <v>5.77</v>
      </c>
      <c r="BI290" s="72">
        <v>26.408999999999999</v>
      </c>
      <c r="BJ290" s="12">
        <v>144.47200000000001</v>
      </c>
      <c r="BK290" s="72">
        <v>12.895</v>
      </c>
      <c r="BL290" s="72">
        <v>13.909000000000001</v>
      </c>
      <c r="BM290" s="12">
        <v>7.915</v>
      </c>
      <c r="BN290" s="72">
        <v>0.70699999999999996</v>
      </c>
      <c r="BO290" s="72">
        <v>103.67400000000001</v>
      </c>
      <c r="BP290" s="12">
        <v>152.38800000000001</v>
      </c>
      <c r="BQ290" s="72">
        <v>13.602</v>
      </c>
      <c r="BR290" s="72">
        <v>12.087999999999999</v>
      </c>
      <c r="BS290" s="12">
        <v>217.029</v>
      </c>
      <c r="BT290" s="72">
        <v>19.372</v>
      </c>
      <c r="BU290" s="72">
        <v>3.8420000000000001</v>
      </c>
      <c r="BV290" s="12">
        <v>1120.3320000000001</v>
      </c>
      <c r="BW290" s="72">
        <v>100</v>
      </c>
      <c r="BX290" s="72">
        <v>0.11700000000000001</v>
      </c>
      <c r="BY290" s="13"/>
      <c r="BZ290" s="13"/>
    </row>
    <row r="291" spans="1:78" ht="12.75" customHeight="1">
      <c r="A291" s="122" t="s">
        <v>44</v>
      </c>
      <c r="B291" s="71" t="s">
        <v>67</v>
      </c>
      <c r="C291" s="71" t="s">
        <v>25</v>
      </c>
      <c r="D291" s="34">
        <v>45352</v>
      </c>
      <c r="E291" s="12">
        <v>360.65800000000002</v>
      </c>
      <c r="F291" s="72">
        <v>31.824000000000002</v>
      </c>
      <c r="G291" s="72">
        <v>4.7729999999999997</v>
      </c>
      <c r="H291" s="12">
        <v>80.789000000000001</v>
      </c>
      <c r="I291" s="72">
        <v>7.1289999999999996</v>
      </c>
      <c r="J291" s="72">
        <v>42.552999999999997</v>
      </c>
      <c r="K291" s="12">
        <v>66.012</v>
      </c>
      <c r="L291" s="72">
        <v>5.8250000000000002</v>
      </c>
      <c r="M291" s="72">
        <v>40.03</v>
      </c>
      <c r="N291" s="12">
        <v>146.80099999999999</v>
      </c>
      <c r="O291" s="72">
        <v>12.954000000000001</v>
      </c>
      <c r="P291" s="72">
        <v>22.568999999999999</v>
      </c>
      <c r="Q291" s="12">
        <v>23.132000000000001</v>
      </c>
      <c r="R291" s="72">
        <v>2.0409999999999999</v>
      </c>
      <c r="S291" s="72">
        <v>77.734999999999999</v>
      </c>
      <c r="T291" s="12">
        <v>169.934</v>
      </c>
      <c r="U291" s="72">
        <v>14.994999999999999</v>
      </c>
      <c r="V291" s="72">
        <v>21.195</v>
      </c>
      <c r="W291" s="12">
        <v>324.459</v>
      </c>
      <c r="X291" s="72">
        <v>28.63</v>
      </c>
      <c r="Y291" s="72">
        <v>10.829000000000001</v>
      </c>
      <c r="Z291" s="12">
        <v>494.392</v>
      </c>
      <c r="AA291" s="72">
        <v>43.624000000000002</v>
      </c>
      <c r="AB291" s="72">
        <v>3.67</v>
      </c>
      <c r="AC291" s="12">
        <v>855.05</v>
      </c>
      <c r="AD291" s="72">
        <v>75.447999999999993</v>
      </c>
      <c r="AE291" s="72">
        <v>1.0580000000000001</v>
      </c>
      <c r="AF291" s="12">
        <v>9.9969999999999999</v>
      </c>
      <c r="AG291" s="72">
        <v>0.88200000000000001</v>
      </c>
      <c r="AH291" s="72">
        <v>127.733</v>
      </c>
      <c r="AI291" s="12">
        <v>56.712000000000003</v>
      </c>
      <c r="AJ291" s="72">
        <v>5.0039999999999996</v>
      </c>
      <c r="AK291" s="72">
        <v>24.940999999999999</v>
      </c>
      <c r="AL291" s="12">
        <v>66.709999999999994</v>
      </c>
      <c r="AM291" s="72">
        <v>5.8860000000000001</v>
      </c>
      <c r="AN291" s="72">
        <v>5.5309999999999997</v>
      </c>
      <c r="AO291" s="12">
        <v>921.76</v>
      </c>
      <c r="AP291" s="72">
        <v>81.334999999999994</v>
      </c>
      <c r="AQ291" s="72">
        <v>0.92200000000000004</v>
      </c>
      <c r="AR291" s="12">
        <v>22.38</v>
      </c>
      <c r="AS291" s="72">
        <v>1.9750000000000001</v>
      </c>
      <c r="AT291" s="72">
        <v>80.424999999999997</v>
      </c>
      <c r="AU291" s="12">
        <v>4.6580000000000004</v>
      </c>
      <c r="AV291" s="72">
        <v>0.41099999999999998</v>
      </c>
      <c r="AW291" s="72">
        <v>130.58099999999999</v>
      </c>
      <c r="AX291" s="12">
        <v>69.959000000000003</v>
      </c>
      <c r="AY291" s="72">
        <v>6.173</v>
      </c>
      <c r="AZ291" s="72">
        <v>34.921999999999997</v>
      </c>
      <c r="BA291" s="12">
        <v>74.617999999999995</v>
      </c>
      <c r="BB291" s="72">
        <v>6.5839999999999996</v>
      </c>
      <c r="BC291" s="72">
        <v>29.64</v>
      </c>
      <c r="BD291" s="12">
        <v>11.882999999999999</v>
      </c>
      <c r="BE291" s="72">
        <v>1.0489999999999999</v>
      </c>
      <c r="BF291" s="72">
        <v>84.43</v>
      </c>
      <c r="BG291" s="12">
        <v>86.501000000000005</v>
      </c>
      <c r="BH291" s="72">
        <v>7.633</v>
      </c>
      <c r="BI291" s="72">
        <v>31.221</v>
      </c>
      <c r="BJ291" s="12">
        <v>102.652</v>
      </c>
      <c r="BK291" s="72">
        <v>9.0579999999999998</v>
      </c>
      <c r="BL291" s="72">
        <v>22.731999999999999</v>
      </c>
      <c r="BM291" s="12">
        <v>0</v>
      </c>
      <c r="BN291" s="72">
        <v>0</v>
      </c>
      <c r="BO291" s="72">
        <v>0</v>
      </c>
      <c r="BP291" s="12">
        <v>102.652</v>
      </c>
      <c r="BQ291" s="72">
        <v>9.0579999999999998</v>
      </c>
      <c r="BR291" s="72">
        <v>22.731999999999999</v>
      </c>
      <c r="BS291" s="12">
        <v>211.53399999999999</v>
      </c>
      <c r="BT291" s="72">
        <v>18.664999999999999</v>
      </c>
      <c r="BU291" s="72">
        <v>4.1100000000000003</v>
      </c>
      <c r="BV291" s="12">
        <v>1133.2940000000001</v>
      </c>
      <c r="BW291" s="72">
        <v>100</v>
      </c>
      <c r="BX291" s="72">
        <v>0.10100000000000001</v>
      </c>
      <c r="BY291" s="13"/>
      <c r="BZ291" s="13"/>
    </row>
    <row r="292" spans="1:78" ht="12.75" customHeight="1">
      <c r="A292" s="122" t="s">
        <v>44</v>
      </c>
      <c r="B292" s="71" t="s">
        <v>67</v>
      </c>
      <c r="C292" s="71" t="s">
        <v>25</v>
      </c>
      <c r="D292" s="34">
        <v>45444</v>
      </c>
      <c r="E292" s="12">
        <v>346.62799999999999</v>
      </c>
      <c r="F292" s="72">
        <v>30.425000000000001</v>
      </c>
      <c r="G292" s="72">
        <v>3</v>
      </c>
      <c r="H292" s="12">
        <v>64.007000000000005</v>
      </c>
      <c r="I292" s="72">
        <v>5.6180000000000003</v>
      </c>
      <c r="J292" s="72">
        <v>26.817</v>
      </c>
      <c r="K292" s="12">
        <v>88.91</v>
      </c>
      <c r="L292" s="72">
        <v>7.8040000000000003</v>
      </c>
      <c r="M292" s="72">
        <v>45.201000000000001</v>
      </c>
      <c r="N292" s="12">
        <v>152.917</v>
      </c>
      <c r="O292" s="72">
        <v>13.422000000000001</v>
      </c>
      <c r="P292" s="72">
        <v>25.204999999999998</v>
      </c>
      <c r="Q292" s="12">
        <v>22.042000000000002</v>
      </c>
      <c r="R292" s="72">
        <v>1.9350000000000001</v>
      </c>
      <c r="S292" s="72">
        <v>57.546999999999997</v>
      </c>
      <c r="T292" s="12">
        <v>174.959</v>
      </c>
      <c r="U292" s="72">
        <v>15.356999999999999</v>
      </c>
      <c r="V292" s="72">
        <v>23.143000000000001</v>
      </c>
      <c r="W292" s="12">
        <v>330.46899999999999</v>
      </c>
      <c r="X292" s="72">
        <v>29.007000000000001</v>
      </c>
      <c r="Y292" s="72">
        <v>12.678000000000001</v>
      </c>
      <c r="Z292" s="12">
        <v>505.428</v>
      </c>
      <c r="AA292" s="72">
        <v>44.363</v>
      </c>
      <c r="AB292" s="72">
        <v>1.86</v>
      </c>
      <c r="AC292" s="12">
        <v>852.05499999999995</v>
      </c>
      <c r="AD292" s="72">
        <v>74.787999999999997</v>
      </c>
      <c r="AE292" s="72">
        <v>1.0880000000000001</v>
      </c>
      <c r="AF292" s="12">
        <v>0</v>
      </c>
      <c r="AG292" s="72">
        <v>0</v>
      </c>
      <c r="AH292" s="72">
        <v>0</v>
      </c>
      <c r="AI292" s="12">
        <v>60.536999999999999</v>
      </c>
      <c r="AJ292" s="72">
        <v>5.3140000000000001</v>
      </c>
      <c r="AK292" s="72">
        <v>8.1530000000000005</v>
      </c>
      <c r="AL292" s="12">
        <v>60.536999999999999</v>
      </c>
      <c r="AM292" s="72">
        <v>5.3140000000000001</v>
      </c>
      <c r="AN292" s="72">
        <v>8.1530000000000005</v>
      </c>
      <c r="AO292" s="12">
        <v>912.59199999999998</v>
      </c>
      <c r="AP292" s="72">
        <v>80.102000000000004</v>
      </c>
      <c r="AQ292" s="72">
        <v>0.95799999999999996</v>
      </c>
      <c r="AR292" s="12">
        <v>20.12</v>
      </c>
      <c r="AS292" s="72">
        <v>1.766</v>
      </c>
      <c r="AT292" s="72">
        <v>145.54599999999999</v>
      </c>
      <c r="AU292" s="12">
        <v>6.4989999999999997</v>
      </c>
      <c r="AV292" s="72">
        <v>0.56999999999999995</v>
      </c>
      <c r="AW292" s="72">
        <v>106.80200000000001</v>
      </c>
      <c r="AX292" s="12">
        <v>43.764000000000003</v>
      </c>
      <c r="AY292" s="72">
        <v>3.8410000000000002</v>
      </c>
      <c r="AZ292" s="72">
        <v>38.396000000000001</v>
      </c>
      <c r="BA292" s="12">
        <v>50.262</v>
      </c>
      <c r="BB292" s="72">
        <v>4.4119999999999999</v>
      </c>
      <c r="BC292" s="72">
        <v>35.255000000000003</v>
      </c>
      <c r="BD292" s="12">
        <v>6.8659999999999997</v>
      </c>
      <c r="BE292" s="72">
        <v>0.60299999999999998</v>
      </c>
      <c r="BF292" s="72">
        <v>105.18600000000001</v>
      </c>
      <c r="BG292" s="12">
        <v>57.128999999999998</v>
      </c>
      <c r="BH292" s="72">
        <v>5.0140000000000002</v>
      </c>
      <c r="BI292" s="72">
        <v>30.323</v>
      </c>
      <c r="BJ292" s="12">
        <v>110.34</v>
      </c>
      <c r="BK292" s="72">
        <v>9.6850000000000005</v>
      </c>
      <c r="BL292" s="72">
        <v>20.164999999999999</v>
      </c>
      <c r="BM292" s="12">
        <v>39.106999999999999</v>
      </c>
      <c r="BN292" s="72">
        <v>3.4329999999999998</v>
      </c>
      <c r="BO292" s="72">
        <v>107.393</v>
      </c>
      <c r="BP292" s="12">
        <v>149.447</v>
      </c>
      <c r="BQ292" s="72">
        <v>13.118</v>
      </c>
      <c r="BR292" s="72">
        <v>21.931000000000001</v>
      </c>
      <c r="BS292" s="12">
        <v>226.696</v>
      </c>
      <c r="BT292" s="72">
        <v>19.898</v>
      </c>
      <c r="BU292" s="72">
        <v>3.948</v>
      </c>
      <c r="BV292" s="12">
        <v>1139.288</v>
      </c>
      <c r="BW292" s="72">
        <v>100</v>
      </c>
      <c r="BX292" s="72">
        <v>0.121</v>
      </c>
      <c r="BY292" s="13"/>
      <c r="BZ292" s="13"/>
    </row>
    <row r="293" spans="1:78" ht="12.75" customHeight="1">
      <c r="A293" s="122" t="s">
        <v>44</v>
      </c>
      <c r="B293" s="71" t="s">
        <v>67</v>
      </c>
      <c r="C293" s="71" t="s">
        <v>25</v>
      </c>
      <c r="D293" s="34">
        <v>45536</v>
      </c>
      <c r="E293" s="12">
        <v>313.94400000000002</v>
      </c>
      <c r="F293" s="72">
        <v>27.408000000000001</v>
      </c>
      <c r="G293" s="72">
        <v>4.5010000000000003</v>
      </c>
      <c r="H293" s="12">
        <v>58.05</v>
      </c>
      <c r="I293" s="72">
        <v>5.0679999999999996</v>
      </c>
      <c r="J293" s="72">
        <v>61.146999999999998</v>
      </c>
      <c r="K293" s="12">
        <v>37.487000000000002</v>
      </c>
      <c r="L293" s="72">
        <v>3.2730000000000001</v>
      </c>
      <c r="M293" s="72">
        <v>64.379000000000005</v>
      </c>
      <c r="N293" s="12">
        <v>95.537000000000006</v>
      </c>
      <c r="O293" s="72">
        <v>8.3409999999999993</v>
      </c>
      <c r="P293" s="72">
        <v>39.398000000000003</v>
      </c>
      <c r="Q293" s="12">
        <v>22.882999999999999</v>
      </c>
      <c r="R293" s="72">
        <v>1.998</v>
      </c>
      <c r="S293" s="72">
        <v>83.475999999999999</v>
      </c>
      <c r="T293" s="12">
        <v>118.42100000000001</v>
      </c>
      <c r="U293" s="72">
        <v>10.337999999999999</v>
      </c>
      <c r="V293" s="72">
        <v>31.942</v>
      </c>
      <c r="W293" s="12">
        <v>411.71699999999998</v>
      </c>
      <c r="X293" s="72">
        <v>35.944000000000003</v>
      </c>
      <c r="Y293" s="72">
        <v>9.1880000000000006</v>
      </c>
      <c r="Z293" s="12">
        <v>530.13800000000003</v>
      </c>
      <c r="AA293" s="72">
        <v>46.281999999999996</v>
      </c>
      <c r="AB293" s="72">
        <v>2.7440000000000002</v>
      </c>
      <c r="AC293" s="12">
        <v>844.08199999999999</v>
      </c>
      <c r="AD293" s="72">
        <v>73.69</v>
      </c>
      <c r="AE293" s="72">
        <v>1.0229999999999999</v>
      </c>
      <c r="AF293" s="12">
        <v>0</v>
      </c>
      <c r="AG293" s="72">
        <v>0</v>
      </c>
      <c r="AH293" s="72">
        <v>0</v>
      </c>
      <c r="AI293" s="12">
        <v>57.63</v>
      </c>
      <c r="AJ293" s="72">
        <v>5.0309999999999997</v>
      </c>
      <c r="AK293" s="72">
        <v>7.3159999999999998</v>
      </c>
      <c r="AL293" s="12">
        <v>57.63</v>
      </c>
      <c r="AM293" s="72">
        <v>5.0309999999999997</v>
      </c>
      <c r="AN293" s="72">
        <v>7.3159999999999998</v>
      </c>
      <c r="AO293" s="12">
        <v>901.71199999999999</v>
      </c>
      <c r="AP293" s="72">
        <v>78.721000000000004</v>
      </c>
      <c r="AQ293" s="72">
        <v>0.91100000000000003</v>
      </c>
      <c r="AR293" s="12">
        <v>8.2560000000000002</v>
      </c>
      <c r="AS293" s="72">
        <v>0.72099999999999997</v>
      </c>
      <c r="AT293" s="72">
        <v>110.76900000000001</v>
      </c>
      <c r="AU293" s="12">
        <v>0</v>
      </c>
      <c r="AV293" s="72">
        <v>0</v>
      </c>
      <c r="AW293" s="72">
        <v>0</v>
      </c>
      <c r="AX293" s="12">
        <v>33.720999999999997</v>
      </c>
      <c r="AY293" s="72">
        <v>2.944</v>
      </c>
      <c r="AZ293" s="72">
        <v>55.566000000000003</v>
      </c>
      <c r="BA293" s="12">
        <v>33.720999999999997</v>
      </c>
      <c r="BB293" s="72">
        <v>2.944</v>
      </c>
      <c r="BC293" s="72">
        <v>55.566000000000003</v>
      </c>
      <c r="BD293" s="12">
        <v>0.45400000000000001</v>
      </c>
      <c r="BE293" s="72">
        <v>0.04</v>
      </c>
      <c r="BF293" s="72">
        <v>110.505</v>
      </c>
      <c r="BG293" s="12">
        <v>34.174999999999997</v>
      </c>
      <c r="BH293" s="72">
        <v>2.984</v>
      </c>
      <c r="BI293" s="72">
        <v>54.841000000000001</v>
      </c>
      <c r="BJ293" s="12">
        <v>181.96299999999999</v>
      </c>
      <c r="BK293" s="72">
        <v>15.885999999999999</v>
      </c>
      <c r="BL293" s="72">
        <v>8.9149999999999991</v>
      </c>
      <c r="BM293" s="12">
        <v>19.347999999999999</v>
      </c>
      <c r="BN293" s="72">
        <v>1.6890000000000001</v>
      </c>
      <c r="BO293" s="72">
        <v>57.546999999999997</v>
      </c>
      <c r="BP293" s="12">
        <v>201.31100000000001</v>
      </c>
      <c r="BQ293" s="72">
        <v>17.574999999999999</v>
      </c>
      <c r="BR293" s="72">
        <v>10.308999999999999</v>
      </c>
      <c r="BS293" s="12">
        <v>243.74100000000001</v>
      </c>
      <c r="BT293" s="72">
        <v>21.279</v>
      </c>
      <c r="BU293" s="72">
        <v>3.452</v>
      </c>
      <c r="BV293" s="12">
        <v>1145.453</v>
      </c>
      <c r="BW293" s="72">
        <v>100</v>
      </c>
      <c r="BX293" s="72">
        <v>8.7999999999999995E-2</v>
      </c>
      <c r="BY293" s="13"/>
      <c r="BZ293" s="13"/>
    </row>
    <row r="294" spans="1:78" ht="12.75" customHeight="1">
      <c r="A294" s="122" t="s">
        <v>44</v>
      </c>
      <c r="B294" s="71" t="s">
        <v>67</v>
      </c>
      <c r="C294" s="71" t="s">
        <v>25</v>
      </c>
      <c r="D294" s="34">
        <v>45627</v>
      </c>
      <c r="E294" s="12">
        <v>289.66300000000001</v>
      </c>
      <c r="F294" s="72">
        <v>25.242999999999999</v>
      </c>
      <c r="G294" s="72">
        <v>9.0299999999999994</v>
      </c>
      <c r="H294" s="12">
        <v>114.217</v>
      </c>
      <c r="I294" s="72">
        <v>9.9529999999999994</v>
      </c>
      <c r="J294" s="72">
        <v>24.803999999999998</v>
      </c>
      <c r="K294" s="12">
        <v>58.036999999999999</v>
      </c>
      <c r="L294" s="72">
        <v>5.0579999999999998</v>
      </c>
      <c r="M294" s="72">
        <v>44.195</v>
      </c>
      <c r="N294" s="12">
        <v>172.25399999999999</v>
      </c>
      <c r="O294" s="72">
        <v>15.010999999999999</v>
      </c>
      <c r="P294" s="72">
        <v>20.122</v>
      </c>
      <c r="Q294" s="12">
        <v>9.3170000000000002</v>
      </c>
      <c r="R294" s="72">
        <v>0.81200000000000006</v>
      </c>
      <c r="S294" s="72">
        <v>76.462000000000003</v>
      </c>
      <c r="T294" s="12">
        <v>181.571</v>
      </c>
      <c r="U294" s="72">
        <v>15.823</v>
      </c>
      <c r="V294" s="72">
        <v>18.763999999999999</v>
      </c>
      <c r="W294" s="12">
        <v>398.39100000000002</v>
      </c>
      <c r="X294" s="72">
        <v>34.718000000000004</v>
      </c>
      <c r="Y294" s="72">
        <v>11.798999999999999</v>
      </c>
      <c r="Z294" s="12">
        <v>579.96299999999997</v>
      </c>
      <c r="AA294" s="72">
        <v>50.540999999999997</v>
      </c>
      <c r="AB294" s="72">
        <v>4.26</v>
      </c>
      <c r="AC294" s="12">
        <v>869.625</v>
      </c>
      <c r="AD294" s="72">
        <v>75.783000000000001</v>
      </c>
      <c r="AE294" s="72">
        <v>1.0509999999999999</v>
      </c>
      <c r="AF294" s="12">
        <v>0</v>
      </c>
      <c r="AG294" s="72">
        <v>0</v>
      </c>
      <c r="AH294" s="72">
        <v>0</v>
      </c>
      <c r="AI294" s="12">
        <v>46.682000000000002</v>
      </c>
      <c r="AJ294" s="72">
        <v>4.0679999999999996</v>
      </c>
      <c r="AK294" s="72">
        <v>7.2119999999999997</v>
      </c>
      <c r="AL294" s="12">
        <v>46.682000000000002</v>
      </c>
      <c r="AM294" s="72">
        <v>4.0679999999999996</v>
      </c>
      <c r="AN294" s="72">
        <v>7.2119999999999997</v>
      </c>
      <c r="AO294" s="12">
        <v>916.30700000000002</v>
      </c>
      <c r="AP294" s="72">
        <v>79.850999999999999</v>
      </c>
      <c r="AQ294" s="72">
        <v>0.88300000000000001</v>
      </c>
      <c r="AR294" s="12">
        <v>2.9</v>
      </c>
      <c r="AS294" s="72">
        <v>0.253</v>
      </c>
      <c r="AT294" s="72">
        <v>120.102</v>
      </c>
      <c r="AU294" s="12">
        <v>20.425000000000001</v>
      </c>
      <c r="AV294" s="72">
        <v>1.78</v>
      </c>
      <c r="AW294" s="72">
        <v>61.741</v>
      </c>
      <c r="AX294" s="12">
        <v>40.009</v>
      </c>
      <c r="AY294" s="72">
        <v>3.4870000000000001</v>
      </c>
      <c r="AZ294" s="72">
        <v>45.162999999999997</v>
      </c>
      <c r="BA294" s="12">
        <v>60.433999999999997</v>
      </c>
      <c r="BB294" s="72">
        <v>5.266</v>
      </c>
      <c r="BC294" s="72">
        <v>34.497999999999998</v>
      </c>
      <c r="BD294" s="12">
        <v>0</v>
      </c>
      <c r="BE294" s="72">
        <v>0</v>
      </c>
      <c r="BF294" s="72">
        <v>0</v>
      </c>
      <c r="BG294" s="12">
        <v>60.433999999999997</v>
      </c>
      <c r="BH294" s="72">
        <v>5.266</v>
      </c>
      <c r="BI294" s="72">
        <v>34.497999999999998</v>
      </c>
      <c r="BJ294" s="12">
        <v>157.28399999999999</v>
      </c>
      <c r="BK294" s="72">
        <v>13.706</v>
      </c>
      <c r="BL294" s="72">
        <v>15.840999999999999</v>
      </c>
      <c r="BM294" s="12">
        <v>10.592000000000001</v>
      </c>
      <c r="BN294" s="72">
        <v>0.92300000000000004</v>
      </c>
      <c r="BO294" s="72">
        <v>66.186000000000007</v>
      </c>
      <c r="BP294" s="12">
        <v>167.876</v>
      </c>
      <c r="BQ294" s="72">
        <v>14.629</v>
      </c>
      <c r="BR294" s="72">
        <v>13.49</v>
      </c>
      <c r="BS294" s="12">
        <v>231.21</v>
      </c>
      <c r="BT294" s="72">
        <v>20.149000000000001</v>
      </c>
      <c r="BU294" s="72">
        <v>3.302</v>
      </c>
      <c r="BV294" s="12">
        <v>1147.5170000000001</v>
      </c>
      <c r="BW294" s="72">
        <v>100</v>
      </c>
      <c r="BX294" s="72">
        <v>0.161</v>
      </c>
      <c r="BY294" s="13"/>
      <c r="BZ294" s="13"/>
    </row>
    <row r="295" spans="1:78" ht="12.75" customHeight="1">
      <c r="A295" s="122" t="s">
        <v>44</v>
      </c>
      <c r="B295" s="71" t="s">
        <v>67</v>
      </c>
      <c r="C295" s="71" t="s">
        <v>25</v>
      </c>
      <c r="D295" s="34">
        <v>45717</v>
      </c>
      <c r="E295" s="12">
        <v>340.31200000000001</v>
      </c>
      <c r="F295" s="72">
        <v>29.326000000000001</v>
      </c>
      <c r="G295" s="72">
        <v>5.516</v>
      </c>
      <c r="H295" s="12">
        <v>63.798999999999999</v>
      </c>
      <c r="I295" s="72">
        <v>5.4980000000000002</v>
      </c>
      <c r="J295" s="72">
        <v>45.244</v>
      </c>
      <c r="K295" s="12">
        <v>45.488</v>
      </c>
      <c r="L295" s="72">
        <v>3.92</v>
      </c>
      <c r="M295" s="72">
        <v>50.006</v>
      </c>
      <c r="N295" s="12">
        <v>109.28700000000001</v>
      </c>
      <c r="O295" s="72">
        <v>9.4179999999999993</v>
      </c>
      <c r="P295" s="72">
        <v>29.725999999999999</v>
      </c>
      <c r="Q295" s="12">
        <v>16.38</v>
      </c>
      <c r="R295" s="72">
        <v>1.4119999999999999</v>
      </c>
      <c r="S295" s="72">
        <v>67.474999999999994</v>
      </c>
      <c r="T295" s="12">
        <v>125.667</v>
      </c>
      <c r="U295" s="72">
        <v>10.829000000000001</v>
      </c>
      <c r="V295" s="72">
        <v>25.251000000000001</v>
      </c>
      <c r="W295" s="12">
        <v>401.31099999999998</v>
      </c>
      <c r="X295" s="72">
        <v>34.582000000000001</v>
      </c>
      <c r="Y295" s="72">
        <v>9.2439999999999998</v>
      </c>
      <c r="Z295" s="12">
        <v>526.97799999999995</v>
      </c>
      <c r="AA295" s="72">
        <v>45.411000000000001</v>
      </c>
      <c r="AB295" s="72">
        <v>3.6269999999999998</v>
      </c>
      <c r="AC295" s="12">
        <v>867.29</v>
      </c>
      <c r="AD295" s="72">
        <v>74.736999999999995</v>
      </c>
      <c r="AE295" s="72">
        <v>0.997</v>
      </c>
      <c r="AF295" s="12">
        <v>20.738</v>
      </c>
      <c r="AG295" s="72">
        <v>1.7869999999999999</v>
      </c>
      <c r="AH295" s="72">
        <v>66.180000000000007</v>
      </c>
      <c r="AI295" s="12">
        <v>46.493000000000002</v>
      </c>
      <c r="AJ295" s="72">
        <v>4.0060000000000002</v>
      </c>
      <c r="AK295" s="72">
        <v>32.215000000000003</v>
      </c>
      <c r="AL295" s="12">
        <v>67.230999999999995</v>
      </c>
      <c r="AM295" s="72">
        <v>5.7939999999999996</v>
      </c>
      <c r="AN295" s="72">
        <v>7.0910000000000002</v>
      </c>
      <c r="AO295" s="12">
        <v>934.52200000000005</v>
      </c>
      <c r="AP295" s="72">
        <v>80.531000000000006</v>
      </c>
      <c r="AQ295" s="72">
        <v>0.84299999999999997</v>
      </c>
      <c r="AR295" s="12">
        <v>3.6709999999999998</v>
      </c>
      <c r="AS295" s="72">
        <v>0.316</v>
      </c>
      <c r="AT295" s="72">
        <v>114.087</v>
      </c>
      <c r="AU295" s="12">
        <v>14.96</v>
      </c>
      <c r="AV295" s="72">
        <v>1.2889999999999999</v>
      </c>
      <c r="AW295" s="72">
        <v>105.364</v>
      </c>
      <c r="AX295" s="12">
        <v>45.981999999999999</v>
      </c>
      <c r="AY295" s="72">
        <v>3.9620000000000002</v>
      </c>
      <c r="AZ295" s="72">
        <v>56.35</v>
      </c>
      <c r="BA295" s="12">
        <v>60.942</v>
      </c>
      <c r="BB295" s="72">
        <v>5.2519999999999998</v>
      </c>
      <c r="BC295" s="72">
        <v>48.258000000000003</v>
      </c>
      <c r="BD295" s="12">
        <v>0</v>
      </c>
      <c r="BE295" s="72">
        <v>0</v>
      </c>
      <c r="BF295" s="72">
        <v>0</v>
      </c>
      <c r="BG295" s="12">
        <v>60.942</v>
      </c>
      <c r="BH295" s="72">
        <v>5.2519999999999998</v>
      </c>
      <c r="BI295" s="72">
        <v>48.258000000000003</v>
      </c>
      <c r="BJ295" s="12">
        <v>135.88800000000001</v>
      </c>
      <c r="BK295" s="72">
        <v>11.71</v>
      </c>
      <c r="BL295" s="72">
        <v>22.341999999999999</v>
      </c>
      <c r="BM295" s="12">
        <v>25.428999999999998</v>
      </c>
      <c r="BN295" s="72">
        <v>2.1909999999999998</v>
      </c>
      <c r="BO295" s="72">
        <v>102.917</v>
      </c>
      <c r="BP295" s="12">
        <v>161.31700000000001</v>
      </c>
      <c r="BQ295" s="72">
        <v>13.901</v>
      </c>
      <c r="BR295" s="72">
        <v>18.242000000000001</v>
      </c>
      <c r="BS295" s="12">
        <v>225.93100000000001</v>
      </c>
      <c r="BT295" s="72">
        <v>19.469000000000001</v>
      </c>
      <c r="BU295" s="72">
        <v>3.4020000000000001</v>
      </c>
      <c r="BV295" s="12">
        <v>1160.453</v>
      </c>
      <c r="BW295" s="72">
        <v>100</v>
      </c>
      <c r="BX295" s="72">
        <v>0.10199999999999999</v>
      </c>
      <c r="BY295" s="13"/>
      <c r="BZ295" s="13"/>
    </row>
    <row r="296" spans="1:78" ht="12.75" customHeight="1">
      <c r="A296" s="122" t="s">
        <v>44</v>
      </c>
      <c r="B296" s="71" t="s">
        <v>67</v>
      </c>
      <c r="C296" s="71" t="s">
        <v>25</v>
      </c>
      <c r="D296" s="34">
        <v>45809</v>
      </c>
      <c r="E296" s="12">
        <v>359.38900000000001</v>
      </c>
      <c r="F296" s="72">
        <v>30.856000000000002</v>
      </c>
      <c r="G296" s="72">
        <v>2.613</v>
      </c>
      <c r="H296" s="12">
        <v>122.965</v>
      </c>
      <c r="I296" s="72">
        <v>10.557</v>
      </c>
      <c r="J296" s="72">
        <v>24.614999999999998</v>
      </c>
      <c r="K296" s="12">
        <v>71.22</v>
      </c>
      <c r="L296" s="72">
        <v>6.1150000000000002</v>
      </c>
      <c r="M296" s="72">
        <v>32.776000000000003</v>
      </c>
      <c r="N296" s="12">
        <v>194.185</v>
      </c>
      <c r="O296" s="72">
        <v>16.672000000000001</v>
      </c>
      <c r="P296" s="72">
        <v>16.32</v>
      </c>
      <c r="Q296" s="12">
        <v>4.1760000000000002</v>
      </c>
      <c r="R296" s="72">
        <v>0.35899999999999999</v>
      </c>
      <c r="S296" s="72">
        <v>103.837</v>
      </c>
      <c r="T296" s="12">
        <v>198.36199999999999</v>
      </c>
      <c r="U296" s="72">
        <v>17.030999999999999</v>
      </c>
      <c r="V296" s="72">
        <v>15.026999999999999</v>
      </c>
      <c r="W296" s="12">
        <v>314.12</v>
      </c>
      <c r="X296" s="72">
        <v>26.969000000000001</v>
      </c>
      <c r="Y296" s="72">
        <v>8.7759999999999998</v>
      </c>
      <c r="Z296" s="12">
        <v>512.48199999999997</v>
      </c>
      <c r="AA296" s="72">
        <v>44</v>
      </c>
      <c r="AB296" s="72">
        <v>1.7569999999999999</v>
      </c>
      <c r="AC296" s="12">
        <v>871.87099999999998</v>
      </c>
      <c r="AD296" s="72">
        <v>74.855999999999995</v>
      </c>
      <c r="AE296" s="72">
        <v>1.4590000000000001</v>
      </c>
      <c r="AF296" s="12">
        <v>5.9580000000000002</v>
      </c>
      <c r="AG296" s="72">
        <v>0.51200000000000001</v>
      </c>
      <c r="AH296" s="72">
        <v>109.55200000000001</v>
      </c>
      <c r="AI296" s="12">
        <v>58.408000000000001</v>
      </c>
      <c r="AJ296" s="72">
        <v>5.0149999999999997</v>
      </c>
      <c r="AK296" s="72">
        <v>13.425000000000001</v>
      </c>
      <c r="AL296" s="12">
        <v>64.366</v>
      </c>
      <c r="AM296" s="72">
        <v>5.5259999999999998</v>
      </c>
      <c r="AN296" s="72">
        <v>7.6479999999999997</v>
      </c>
      <c r="AO296" s="12">
        <v>936.23699999999997</v>
      </c>
      <c r="AP296" s="72">
        <v>80.382000000000005</v>
      </c>
      <c r="AQ296" s="72">
        <v>1.1200000000000001</v>
      </c>
      <c r="AR296" s="12">
        <v>15.228999999999999</v>
      </c>
      <c r="AS296" s="72">
        <v>1.3080000000000001</v>
      </c>
      <c r="AT296" s="72">
        <v>72.715000000000003</v>
      </c>
      <c r="AU296" s="12">
        <v>2.8780000000000001</v>
      </c>
      <c r="AV296" s="72">
        <v>0.247</v>
      </c>
      <c r="AW296" s="72">
        <v>134.74700000000001</v>
      </c>
      <c r="AX296" s="12">
        <v>71.143000000000001</v>
      </c>
      <c r="AY296" s="72">
        <v>6.1079999999999997</v>
      </c>
      <c r="AZ296" s="72">
        <v>41.747999999999998</v>
      </c>
      <c r="BA296" s="12">
        <v>74.021000000000001</v>
      </c>
      <c r="BB296" s="72">
        <v>6.3550000000000004</v>
      </c>
      <c r="BC296" s="72">
        <v>41.066000000000003</v>
      </c>
      <c r="BD296" s="12">
        <v>3.556</v>
      </c>
      <c r="BE296" s="72">
        <v>0.30499999999999999</v>
      </c>
      <c r="BF296" s="72">
        <v>105.59399999999999</v>
      </c>
      <c r="BG296" s="12">
        <v>77.578000000000003</v>
      </c>
      <c r="BH296" s="72">
        <v>6.6609999999999996</v>
      </c>
      <c r="BI296" s="72">
        <v>39.069000000000003</v>
      </c>
      <c r="BJ296" s="12">
        <v>130.197</v>
      </c>
      <c r="BK296" s="72">
        <v>11.178000000000001</v>
      </c>
      <c r="BL296" s="72">
        <v>24.257000000000001</v>
      </c>
      <c r="BM296" s="12">
        <v>5.4880000000000004</v>
      </c>
      <c r="BN296" s="72">
        <v>0.47099999999999997</v>
      </c>
      <c r="BO296" s="72">
        <v>103.795</v>
      </c>
      <c r="BP296" s="12">
        <v>135.685</v>
      </c>
      <c r="BQ296" s="72">
        <v>11.65</v>
      </c>
      <c r="BR296" s="72">
        <v>22.808</v>
      </c>
      <c r="BS296" s="12">
        <v>228.49199999999999</v>
      </c>
      <c r="BT296" s="72">
        <v>19.617999999999999</v>
      </c>
      <c r="BU296" s="72">
        <v>4.63</v>
      </c>
      <c r="BV296" s="12">
        <v>1164.729</v>
      </c>
      <c r="BW296" s="72">
        <v>100</v>
      </c>
      <c r="BX296" s="72">
        <v>0.16900000000000001</v>
      </c>
      <c r="BY296" s="13"/>
      <c r="BZ296" s="13"/>
    </row>
    <row r="297" spans="1:78" ht="12.75" customHeight="1">
      <c r="A297" s="122" t="s">
        <v>44</v>
      </c>
      <c r="B297" s="71" t="s">
        <v>67</v>
      </c>
      <c r="C297" s="71" t="s">
        <v>25</v>
      </c>
      <c r="D297" s="34">
        <v>45901</v>
      </c>
      <c r="E297" s="12">
        <v>344.23</v>
      </c>
      <c r="F297" s="72">
        <v>29.324000000000002</v>
      </c>
      <c r="G297" s="72">
        <v>3.68</v>
      </c>
      <c r="H297" s="12">
        <v>74.519000000000005</v>
      </c>
      <c r="I297" s="72">
        <v>6.3479999999999999</v>
      </c>
      <c r="J297" s="72">
        <v>29.532</v>
      </c>
      <c r="K297" s="12">
        <v>67.63</v>
      </c>
      <c r="L297" s="72">
        <v>5.7610000000000001</v>
      </c>
      <c r="M297" s="72">
        <v>47.514000000000003</v>
      </c>
      <c r="N297" s="12">
        <v>142.149</v>
      </c>
      <c r="O297" s="72">
        <v>12.109</v>
      </c>
      <c r="P297" s="72">
        <v>28.187999999999999</v>
      </c>
      <c r="Q297" s="12">
        <v>9.8160000000000007</v>
      </c>
      <c r="R297" s="72">
        <v>0.83599999999999997</v>
      </c>
      <c r="S297" s="72">
        <v>103.337</v>
      </c>
      <c r="T297" s="12">
        <v>151.965</v>
      </c>
      <c r="U297" s="72">
        <v>12.946</v>
      </c>
      <c r="V297" s="72">
        <v>26.36</v>
      </c>
      <c r="W297" s="12">
        <v>381.286</v>
      </c>
      <c r="X297" s="72">
        <v>32.481000000000002</v>
      </c>
      <c r="Y297" s="72">
        <v>11.454000000000001</v>
      </c>
      <c r="Z297" s="12">
        <v>533.25099999999998</v>
      </c>
      <c r="AA297" s="72">
        <v>45.427</v>
      </c>
      <c r="AB297" s="72">
        <v>2.3889999999999998</v>
      </c>
      <c r="AC297" s="12">
        <v>877.48099999999999</v>
      </c>
      <c r="AD297" s="72">
        <v>74.751000000000005</v>
      </c>
      <c r="AE297" s="72">
        <v>1.054</v>
      </c>
      <c r="AF297" s="12">
        <v>0</v>
      </c>
      <c r="AG297" s="72">
        <v>0</v>
      </c>
      <c r="AH297" s="72">
        <v>0</v>
      </c>
      <c r="AI297" s="12">
        <v>64.263000000000005</v>
      </c>
      <c r="AJ297" s="72">
        <v>5.4740000000000002</v>
      </c>
      <c r="AK297" s="72">
        <v>6.61</v>
      </c>
      <c r="AL297" s="12">
        <v>64.263000000000005</v>
      </c>
      <c r="AM297" s="72">
        <v>5.4740000000000002</v>
      </c>
      <c r="AN297" s="72">
        <v>6.61</v>
      </c>
      <c r="AO297" s="12">
        <v>941.74400000000003</v>
      </c>
      <c r="AP297" s="72">
        <v>80.224999999999994</v>
      </c>
      <c r="AQ297" s="72">
        <v>1.0469999999999999</v>
      </c>
      <c r="AR297" s="12">
        <v>3.3109999999999999</v>
      </c>
      <c r="AS297" s="72">
        <v>0.28199999999999997</v>
      </c>
      <c r="AT297" s="72">
        <v>106.375</v>
      </c>
      <c r="AU297" s="12">
        <v>0</v>
      </c>
      <c r="AV297" s="72">
        <v>0</v>
      </c>
      <c r="AW297" s="72">
        <v>0</v>
      </c>
      <c r="AX297" s="12">
        <v>49.478000000000002</v>
      </c>
      <c r="AY297" s="72">
        <v>4.2149999999999999</v>
      </c>
      <c r="AZ297" s="72">
        <v>48.514000000000003</v>
      </c>
      <c r="BA297" s="12">
        <v>49.478000000000002</v>
      </c>
      <c r="BB297" s="72">
        <v>4.2149999999999999</v>
      </c>
      <c r="BC297" s="72">
        <v>48.514000000000003</v>
      </c>
      <c r="BD297" s="12">
        <v>7.702</v>
      </c>
      <c r="BE297" s="72">
        <v>0.65600000000000003</v>
      </c>
      <c r="BF297" s="72">
        <v>74.162999999999997</v>
      </c>
      <c r="BG297" s="12">
        <v>57.18</v>
      </c>
      <c r="BH297" s="72">
        <v>4.8710000000000004</v>
      </c>
      <c r="BI297" s="72">
        <v>40.988</v>
      </c>
      <c r="BJ297" s="12">
        <v>171.636</v>
      </c>
      <c r="BK297" s="72">
        <v>14.621</v>
      </c>
      <c r="BL297" s="72">
        <v>13.095000000000001</v>
      </c>
      <c r="BM297" s="12">
        <v>0</v>
      </c>
      <c r="BN297" s="72">
        <v>0</v>
      </c>
      <c r="BO297" s="72">
        <v>0</v>
      </c>
      <c r="BP297" s="12">
        <v>171.636</v>
      </c>
      <c r="BQ297" s="72">
        <v>14.621</v>
      </c>
      <c r="BR297" s="72">
        <v>13.095000000000001</v>
      </c>
      <c r="BS297" s="12">
        <v>232.12700000000001</v>
      </c>
      <c r="BT297" s="72">
        <v>19.774999999999999</v>
      </c>
      <c r="BU297" s="72">
        <v>4.1689999999999996</v>
      </c>
      <c r="BV297" s="12">
        <v>1173.8710000000001</v>
      </c>
      <c r="BW297" s="72">
        <v>100</v>
      </c>
      <c r="BX297" s="72">
        <v>6.9000000000000006E-2</v>
      </c>
      <c r="BY297" s="13"/>
      <c r="BZ297" s="13"/>
    </row>
    <row r="298" spans="1:78" ht="12.75" customHeight="1">
      <c r="A298" s="122" t="s">
        <v>44</v>
      </c>
      <c r="B298" s="71" t="s">
        <v>67</v>
      </c>
      <c r="C298" s="71" t="s">
        <v>25</v>
      </c>
      <c r="D298" s="34">
        <v>45992</v>
      </c>
      <c r="E298" s="12">
        <v>350.14</v>
      </c>
      <c r="F298" s="72">
        <v>29.754999999999999</v>
      </c>
      <c r="G298" s="72">
        <v>2.7410000000000001</v>
      </c>
      <c r="H298" s="12">
        <v>94.290999999999997</v>
      </c>
      <c r="I298" s="72">
        <v>8.0129999999999999</v>
      </c>
      <c r="J298" s="72">
        <v>27.385999999999999</v>
      </c>
      <c r="K298" s="12">
        <v>59.634</v>
      </c>
      <c r="L298" s="72">
        <v>5.0679999999999996</v>
      </c>
      <c r="M298" s="72">
        <v>42.066000000000003</v>
      </c>
      <c r="N298" s="12">
        <v>153.92599999999999</v>
      </c>
      <c r="O298" s="72">
        <v>13.081</v>
      </c>
      <c r="P298" s="72">
        <v>19.385999999999999</v>
      </c>
      <c r="Q298" s="12">
        <v>0</v>
      </c>
      <c r="R298" s="72">
        <v>0</v>
      </c>
      <c r="S298" s="72">
        <v>0</v>
      </c>
      <c r="T298" s="12">
        <v>153.92599999999999</v>
      </c>
      <c r="U298" s="72">
        <v>13.081</v>
      </c>
      <c r="V298" s="72">
        <v>19.385999999999999</v>
      </c>
      <c r="W298" s="12">
        <v>388.93200000000002</v>
      </c>
      <c r="X298" s="72">
        <v>33.052</v>
      </c>
      <c r="Y298" s="72">
        <v>8.4909999999999997</v>
      </c>
      <c r="Z298" s="12">
        <v>542.85699999999997</v>
      </c>
      <c r="AA298" s="72">
        <v>46.133000000000003</v>
      </c>
      <c r="AB298" s="72">
        <v>2.3079999999999998</v>
      </c>
      <c r="AC298" s="12">
        <v>892.99800000000005</v>
      </c>
      <c r="AD298" s="72">
        <v>75.888000000000005</v>
      </c>
      <c r="AE298" s="72">
        <v>0.96</v>
      </c>
      <c r="AF298" s="12">
        <v>0</v>
      </c>
      <c r="AG298" s="72">
        <v>0</v>
      </c>
      <c r="AH298" s="72">
        <v>0</v>
      </c>
      <c r="AI298" s="12">
        <v>53.557000000000002</v>
      </c>
      <c r="AJ298" s="72">
        <v>4.5510000000000002</v>
      </c>
      <c r="AK298" s="72">
        <v>8.7050000000000001</v>
      </c>
      <c r="AL298" s="12">
        <v>53.557000000000002</v>
      </c>
      <c r="AM298" s="72">
        <v>4.5510000000000002</v>
      </c>
      <c r="AN298" s="72">
        <v>8.7050000000000001</v>
      </c>
      <c r="AO298" s="12">
        <v>946.55399999999997</v>
      </c>
      <c r="AP298" s="72">
        <v>80.44</v>
      </c>
      <c r="AQ298" s="72">
        <v>0.97199999999999998</v>
      </c>
      <c r="AR298" s="12">
        <v>0</v>
      </c>
      <c r="AS298" s="72">
        <v>0</v>
      </c>
      <c r="AT298" s="72">
        <v>0</v>
      </c>
      <c r="AU298" s="12">
        <v>37.421999999999997</v>
      </c>
      <c r="AV298" s="72">
        <v>3.18</v>
      </c>
      <c r="AW298" s="72">
        <v>83.138999999999996</v>
      </c>
      <c r="AX298" s="12">
        <v>45.628</v>
      </c>
      <c r="AY298" s="72">
        <v>3.8780000000000001</v>
      </c>
      <c r="AZ298" s="72">
        <v>62.201000000000001</v>
      </c>
      <c r="BA298" s="12">
        <v>83.05</v>
      </c>
      <c r="BB298" s="72">
        <v>7.0579999999999998</v>
      </c>
      <c r="BC298" s="72">
        <v>41.454000000000001</v>
      </c>
      <c r="BD298" s="12">
        <v>7.7990000000000004</v>
      </c>
      <c r="BE298" s="72">
        <v>0.66300000000000003</v>
      </c>
      <c r="BF298" s="72">
        <v>83.242999999999995</v>
      </c>
      <c r="BG298" s="12">
        <v>90.849000000000004</v>
      </c>
      <c r="BH298" s="72">
        <v>7.7210000000000001</v>
      </c>
      <c r="BI298" s="72">
        <v>38.409999999999997</v>
      </c>
      <c r="BJ298" s="12">
        <v>134.68199999999999</v>
      </c>
      <c r="BK298" s="72">
        <v>11.445</v>
      </c>
      <c r="BL298" s="72">
        <v>27.966000000000001</v>
      </c>
      <c r="BM298" s="12">
        <v>4.6399999999999997</v>
      </c>
      <c r="BN298" s="72">
        <v>0.39400000000000002</v>
      </c>
      <c r="BO298" s="72">
        <v>102.741</v>
      </c>
      <c r="BP298" s="12">
        <v>139.322</v>
      </c>
      <c r="BQ298" s="72">
        <v>11.84</v>
      </c>
      <c r="BR298" s="72">
        <v>26.986000000000001</v>
      </c>
      <c r="BS298" s="12">
        <v>230.17099999999999</v>
      </c>
      <c r="BT298" s="72">
        <v>19.559999999999999</v>
      </c>
      <c r="BU298" s="72">
        <v>3.931</v>
      </c>
      <c r="BV298" s="12">
        <v>1176.7260000000001</v>
      </c>
      <c r="BW298" s="72">
        <v>100</v>
      </c>
      <c r="BX298" s="72">
        <v>8.8999999999999996E-2</v>
      </c>
      <c r="BY298" s="13"/>
      <c r="BZ298" s="13"/>
    </row>
    <row r="299" spans="1:78" ht="12.75" customHeight="1">
      <c r="A299" s="122" t="s">
        <v>44</v>
      </c>
      <c r="B299" s="71" t="s">
        <v>67</v>
      </c>
      <c r="C299" s="71" t="s">
        <v>25</v>
      </c>
      <c r="D299" s="34">
        <v>46082</v>
      </c>
      <c r="E299" s="12">
        <v>353.6</v>
      </c>
      <c r="F299" s="72">
        <v>29.797000000000001</v>
      </c>
      <c r="G299" s="72">
        <v>5.2729999999999997</v>
      </c>
      <c r="H299" s="12">
        <v>40.652999999999999</v>
      </c>
      <c r="I299" s="72">
        <v>3.4260000000000002</v>
      </c>
      <c r="J299" s="72">
        <v>48.83</v>
      </c>
      <c r="K299" s="12">
        <v>112.36</v>
      </c>
      <c r="L299" s="72">
        <v>9.468</v>
      </c>
      <c r="M299" s="72">
        <v>39.091000000000001</v>
      </c>
      <c r="N299" s="12">
        <v>153.01300000000001</v>
      </c>
      <c r="O299" s="72">
        <v>12.894</v>
      </c>
      <c r="P299" s="72">
        <v>30.538</v>
      </c>
      <c r="Q299" s="12">
        <v>0</v>
      </c>
      <c r="R299" s="72">
        <v>0</v>
      </c>
      <c r="S299" s="72">
        <v>0</v>
      </c>
      <c r="T299" s="12">
        <v>153.01300000000001</v>
      </c>
      <c r="U299" s="72">
        <v>12.894</v>
      </c>
      <c r="V299" s="72">
        <v>30.538</v>
      </c>
      <c r="W299" s="12">
        <v>390.077</v>
      </c>
      <c r="X299" s="72">
        <v>32.871000000000002</v>
      </c>
      <c r="Y299" s="72">
        <v>10.574</v>
      </c>
      <c r="Z299" s="12">
        <v>543.09</v>
      </c>
      <c r="AA299" s="72">
        <v>45.765000000000001</v>
      </c>
      <c r="AB299" s="72">
        <v>3.3839999999999999</v>
      </c>
      <c r="AC299" s="12">
        <v>896.69</v>
      </c>
      <c r="AD299" s="72">
        <v>75.561999999999998</v>
      </c>
      <c r="AE299" s="72">
        <v>1.0389999999999999</v>
      </c>
      <c r="AF299" s="12">
        <v>14.281000000000001</v>
      </c>
      <c r="AG299" s="72">
        <v>1.2030000000000001</v>
      </c>
      <c r="AH299" s="72">
        <v>86.100999999999999</v>
      </c>
      <c r="AI299" s="12">
        <v>61.927</v>
      </c>
      <c r="AJ299" s="72">
        <v>5.218</v>
      </c>
      <c r="AK299" s="72">
        <v>22.677</v>
      </c>
      <c r="AL299" s="12">
        <v>76.207999999999998</v>
      </c>
      <c r="AM299" s="72">
        <v>6.4219999999999997</v>
      </c>
      <c r="AN299" s="72">
        <v>6.1210000000000004</v>
      </c>
      <c r="AO299" s="12">
        <v>972.89700000000005</v>
      </c>
      <c r="AP299" s="72">
        <v>81.983999999999995</v>
      </c>
      <c r="AQ299" s="72">
        <v>0.88500000000000001</v>
      </c>
      <c r="AR299" s="12">
        <v>0</v>
      </c>
      <c r="AS299" s="72">
        <v>0</v>
      </c>
      <c r="AT299" s="72">
        <v>0</v>
      </c>
      <c r="AU299" s="12">
        <v>0</v>
      </c>
      <c r="AV299" s="72">
        <v>0</v>
      </c>
      <c r="AW299" s="72">
        <v>0</v>
      </c>
      <c r="AX299" s="12">
        <v>38.311999999999998</v>
      </c>
      <c r="AY299" s="72">
        <v>3.2280000000000002</v>
      </c>
      <c r="AZ299" s="72">
        <v>71.028999999999996</v>
      </c>
      <c r="BA299" s="12">
        <v>38.311999999999998</v>
      </c>
      <c r="BB299" s="72">
        <v>3.2280000000000002</v>
      </c>
      <c r="BC299" s="72">
        <v>71.028999999999996</v>
      </c>
      <c r="BD299" s="12">
        <v>0</v>
      </c>
      <c r="BE299" s="72">
        <v>0</v>
      </c>
      <c r="BF299" s="72">
        <v>0</v>
      </c>
      <c r="BG299" s="12">
        <v>38.311999999999998</v>
      </c>
      <c r="BH299" s="72">
        <v>3.2280000000000002</v>
      </c>
      <c r="BI299" s="72">
        <v>71.028999999999996</v>
      </c>
      <c r="BJ299" s="12">
        <v>172.34700000000001</v>
      </c>
      <c r="BK299" s="72">
        <v>14.523</v>
      </c>
      <c r="BL299" s="72">
        <v>16.013999999999999</v>
      </c>
      <c r="BM299" s="12">
        <v>3.13</v>
      </c>
      <c r="BN299" s="72">
        <v>0.26400000000000001</v>
      </c>
      <c r="BO299" s="72">
        <v>111.547</v>
      </c>
      <c r="BP299" s="12">
        <v>175.477</v>
      </c>
      <c r="BQ299" s="72">
        <v>14.787000000000001</v>
      </c>
      <c r="BR299" s="72">
        <v>15.428000000000001</v>
      </c>
      <c r="BS299" s="12">
        <v>213.78899999999999</v>
      </c>
      <c r="BT299" s="72">
        <v>18.015999999999998</v>
      </c>
      <c r="BU299" s="72">
        <v>3.9529999999999998</v>
      </c>
      <c r="BV299" s="12">
        <v>1186.6859999999999</v>
      </c>
      <c r="BW299" s="72">
        <v>100</v>
      </c>
      <c r="BX299" s="72">
        <v>8.8999999999999996E-2</v>
      </c>
      <c r="BY299" s="13"/>
      <c r="BZ299" s="13"/>
    </row>
    <row r="300" spans="1:78" ht="12.75" customHeight="1">
      <c r="A300" s="122" t="s">
        <v>44</v>
      </c>
      <c r="B300" s="71" t="s">
        <v>67</v>
      </c>
      <c r="C300" s="71" t="s">
        <v>25</v>
      </c>
      <c r="D300" s="34">
        <v>46174</v>
      </c>
      <c r="E300" s="12">
        <v>326.90800000000002</v>
      </c>
      <c r="F300" s="72">
        <v>27.475999999999999</v>
      </c>
      <c r="G300" s="72">
        <v>5.9169999999999998</v>
      </c>
      <c r="H300" s="12">
        <v>112.471</v>
      </c>
      <c r="I300" s="72">
        <v>9.4529999999999994</v>
      </c>
      <c r="J300" s="72">
        <v>29.158000000000001</v>
      </c>
      <c r="K300" s="12">
        <v>52.661000000000001</v>
      </c>
      <c r="L300" s="72">
        <v>4.4260000000000002</v>
      </c>
      <c r="M300" s="72">
        <v>49.970999999999997</v>
      </c>
      <c r="N300" s="12">
        <v>165.13300000000001</v>
      </c>
      <c r="O300" s="72">
        <v>13.879</v>
      </c>
      <c r="P300" s="72">
        <v>24.597000000000001</v>
      </c>
      <c r="Q300" s="12">
        <v>11.456</v>
      </c>
      <c r="R300" s="72">
        <v>0.96299999999999997</v>
      </c>
      <c r="S300" s="72">
        <v>106.364</v>
      </c>
      <c r="T300" s="12">
        <v>176.589</v>
      </c>
      <c r="U300" s="72">
        <v>14.842000000000001</v>
      </c>
      <c r="V300" s="72">
        <v>23.177</v>
      </c>
      <c r="W300" s="12">
        <v>379.62400000000002</v>
      </c>
      <c r="X300" s="72">
        <v>31.907</v>
      </c>
      <c r="Y300" s="72">
        <v>11.675000000000001</v>
      </c>
      <c r="Z300" s="12">
        <v>556.21299999999997</v>
      </c>
      <c r="AA300" s="72">
        <v>46.749000000000002</v>
      </c>
      <c r="AB300" s="72">
        <v>3.044</v>
      </c>
      <c r="AC300" s="12">
        <v>883.12099999999998</v>
      </c>
      <c r="AD300" s="72">
        <v>74.224999999999994</v>
      </c>
      <c r="AE300" s="72">
        <v>1.1399999999999999</v>
      </c>
      <c r="AF300" s="12">
        <v>15.077999999999999</v>
      </c>
      <c r="AG300" s="72">
        <v>1.2669999999999999</v>
      </c>
      <c r="AH300" s="72">
        <v>102.217</v>
      </c>
      <c r="AI300" s="12">
        <v>65.399000000000001</v>
      </c>
      <c r="AJ300" s="72">
        <v>5.4969999999999999</v>
      </c>
      <c r="AK300" s="72">
        <v>22.337</v>
      </c>
      <c r="AL300" s="12">
        <v>80.477999999999994</v>
      </c>
      <c r="AM300" s="72">
        <v>6.7640000000000002</v>
      </c>
      <c r="AN300" s="72">
        <v>5.6890000000000001</v>
      </c>
      <c r="AO300" s="12">
        <v>963.59900000000005</v>
      </c>
      <c r="AP300" s="72">
        <v>80.989000000000004</v>
      </c>
      <c r="AQ300" s="72">
        <v>1.079</v>
      </c>
      <c r="AR300" s="12">
        <v>11.455</v>
      </c>
      <c r="AS300" s="72">
        <v>0.96299999999999997</v>
      </c>
      <c r="AT300" s="72">
        <v>77.135000000000005</v>
      </c>
      <c r="AU300" s="12">
        <v>13.307</v>
      </c>
      <c r="AV300" s="72">
        <v>1.1180000000000001</v>
      </c>
      <c r="AW300" s="72">
        <v>111.919</v>
      </c>
      <c r="AX300" s="12">
        <v>76.495999999999995</v>
      </c>
      <c r="AY300" s="72">
        <v>6.4290000000000003</v>
      </c>
      <c r="AZ300" s="72">
        <v>28.702999999999999</v>
      </c>
      <c r="BA300" s="12">
        <v>89.802999999999997</v>
      </c>
      <c r="BB300" s="72">
        <v>7.548</v>
      </c>
      <c r="BC300" s="72">
        <v>24.66</v>
      </c>
      <c r="BD300" s="12">
        <v>19.670999999999999</v>
      </c>
      <c r="BE300" s="72">
        <v>1.653</v>
      </c>
      <c r="BF300" s="72">
        <v>83.978999999999999</v>
      </c>
      <c r="BG300" s="12">
        <v>109.473</v>
      </c>
      <c r="BH300" s="72">
        <v>9.2010000000000005</v>
      </c>
      <c r="BI300" s="72">
        <v>22.445</v>
      </c>
      <c r="BJ300" s="12">
        <v>102.01900000000001</v>
      </c>
      <c r="BK300" s="72">
        <v>8.5749999999999993</v>
      </c>
      <c r="BL300" s="72">
        <v>25.792999999999999</v>
      </c>
      <c r="BM300" s="12">
        <v>3.2389999999999999</v>
      </c>
      <c r="BN300" s="72">
        <v>0.27200000000000002</v>
      </c>
      <c r="BO300" s="72">
        <v>110.333</v>
      </c>
      <c r="BP300" s="12">
        <v>105.258</v>
      </c>
      <c r="BQ300" s="72">
        <v>8.8469999999999995</v>
      </c>
      <c r="BR300" s="72">
        <v>24.460999999999999</v>
      </c>
      <c r="BS300" s="12">
        <v>226.18600000000001</v>
      </c>
      <c r="BT300" s="72">
        <v>19.010999999999999</v>
      </c>
      <c r="BU300" s="72">
        <v>4.4429999999999996</v>
      </c>
      <c r="BV300" s="12">
        <v>1189.7850000000001</v>
      </c>
      <c r="BW300" s="72">
        <v>100</v>
      </c>
      <c r="BX300" s="72">
        <v>0.13100000000000001</v>
      </c>
      <c r="BY300" s="13"/>
      <c r="BZ300" s="13"/>
    </row>
    <row r="301" spans="1:78" ht="12.75" customHeight="1">
      <c r="A301" s="122" t="s">
        <v>44</v>
      </c>
      <c r="B301" s="71" t="s">
        <v>68</v>
      </c>
      <c r="C301" s="71" t="s">
        <v>26</v>
      </c>
      <c r="D301" s="34">
        <v>41883</v>
      </c>
      <c r="E301" s="12">
        <v>2929.4389999999999</v>
      </c>
      <c r="F301" s="72">
        <v>59.832000000000001</v>
      </c>
      <c r="G301" s="72">
        <v>0.78100000000000003</v>
      </c>
      <c r="H301" s="12">
        <v>123.512</v>
      </c>
      <c r="I301" s="72">
        <v>2.5230000000000001</v>
      </c>
      <c r="J301" s="72">
        <v>19.690000000000001</v>
      </c>
      <c r="K301" s="12">
        <v>101.081</v>
      </c>
      <c r="L301" s="72">
        <v>2.0649999999999999</v>
      </c>
      <c r="M301" s="72">
        <v>28.879000000000001</v>
      </c>
      <c r="N301" s="12">
        <v>224.59299999999999</v>
      </c>
      <c r="O301" s="72">
        <v>4.5869999999999997</v>
      </c>
      <c r="P301" s="72">
        <v>16.651</v>
      </c>
      <c r="Q301" s="12">
        <v>39.085000000000001</v>
      </c>
      <c r="R301" s="72">
        <v>0.79800000000000004</v>
      </c>
      <c r="S301" s="72">
        <v>49.984000000000002</v>
      </c>
      <c r="T301" s="12">
        <v>263.678</v>
      </c>
      <c r="U301" s="72">
        <v>5.3849999999999998</v>
      </c>
      <c r="V301" s="72">
        <v>17.670999999999999</v>
      </c>
      <c r="W301" s="12">
        <v>642.16899999999998</v>
      </c>
      <c r="X301" s="72">
        <v>13.116</v>
      </c>
      <c r="Y301" s="72">
        <v>7.4359999999999999</v>
      </c>
      <c r="Z301" s="12">
        <v>905.84699999999998</v>
      </c>
      <c r="AA301" s="72">
        <v>18.501000000000001</v>
      </c>
      <c r="AB301" s="72">
        <v>1.385</v>
      </c>
      <c r="AC301" s="12">
        <v>3835.2860000000001</v>
      </c>
      <c r="AD301" s="72">
        <v>78.334000000000003</v>
      </c>
      <c r="AE301" s="72">
        <v>0.49299999999999999</v>
      </c>
      <c r="AF301" s="12">
        <v>8.1519999999999992</v>
      </c>
      <c r="AG301" s="72">
        <v>0.16600000000000001</v>
      </c>
      <c r="AH301" s="72">
        <v>104.309</v>
      </c>
      <c r="AI301" s="12">
        <v>208.84800000000001</v>
      </c>
      <c r="AJ301" s="72">
        <v>4.266</v>
      </c>
      <c r="AK301" s="72">
        <v>5.24</v>
      </c>
      <c r="AL301" s="12">
        <v>216.999</v>
      </c>
      <c r="AM301" s="72">
        <v>4.4320000000000004</v>
      </c>
      <c r="AN301" s="72">
        <v>3.5779999999999998</v>
      </c>
      <c r="AO301" s="12">
        <v>4052.2860000000001</v>
      </c>
      <c r="AP301" s="72">
        <v>82.766000000000005</v>
      </c>
      <c r="AQ301" s="72">
        <v>0.44800000000000001</v>
      </c>
      <c r="AR301" s="12">
        <v>65.105999999999995</v>
      </c>
      <c r="AS301" s="72">
        <v>1.33</v>
      </c>
      <c r="AT301" s="72">
        <v>52.484999999999999</v>
      </c>
      <c r="AU301" s="12">
        <v>10.629</v>
      </c>
      <c r="AV301" s="72">
        <v>0.217</v>
      </c>
      <c r="AW301" s="72">
        <v>79.501000000000005</v>
      </c>
      <c r="AX301" s="12">
        <v>149.16800000000001</v>
      </c>
      <c r="AY301" s="72">
        <v>3.0470000000000002</v>
      </c>
      <c r="AZ301" s="72">
        <v>18.244</v>
      </c>
      <c r="BA301" s="12">
        <v>159.797</v>
      </c>
      <c r="BB301" s="72">
        <v>3.2639999999999998</v>
      </c>
      <c r="BC301" s="72">
        <v>17.396999999999998</v>
      </c>
      <c r="BD301" s="12">
        <v>145.749</v>
      </c>
      <c r="BE301" s="72">
        <v>2.9769999999999999</v>
      </c>
      <c r="BF301" s="72">
        <v>20.574999999999999</v>
      </c>
      <c r="BG301" s="12">
        <v>305.54599999999999</v>
      </c>
      <c r="BH301" s="72">
        <v>6.2409999999999997</v>
      </c>
      <c r="BI301" s="72">
        <v>12.805</v>
      </c>
      <c r="BJ301" s="12">
        <v>436.36799999999999</v>
      </c>
      <c r="BK301" s="72">
        <v>8.9130000000000003</v>
      </c>
      <c r="BL301" s="72">
        <v>9.0549999999999997</v>
      </c>
      <c r="BM301" s="12">
        <v>36.774000000000001</v>
      </c>
      <c r="BN301" s="72">
        <v>0.751</v>
      </c>
      <c r="BO301" s="72">
        <v>46.11</v>
      </c>
      <c r="BP301" s="12">
        <v>473.14100000000002</v>
      </c>
      <c r="BQ301" s="72">
        <v>9.6639999999999997</v>
      </c>
      <c r="BR301" s="72">
        <v>8.6940000000000008</v>
      </c>
      <c r="BS301" s="12">
        <v>843.79399999999998</v>
      </c>
      <c r="BT301" s="72">
        <v>17.234000000000002</v>
      </c>
      <c r="BU301" s="72">
        <v>1.7050000000000001</v>
      </c>
      <c r="BV301" s="12">
        <v>4896.0789999999997</v>
      </c>
      <c r="BW301" s="72">
        <v>100</v>
      </c>
      <c r="BX301" s="72">
        <v>0.252</v>
      </c>
      <c r="BY301" s="13"/>
      <c r="BZ301" s="13"/>
    </row>
    <row r="302" spans="1:78" ht="12.75" customHeight="1">
      <c r="A302" s="122" t="s">
        <v>44</v>
      </c>
      <c r="B302" s="71" t="s">
        <v>68</v>
      </c>
      <c r="C302" s="71" t="s">
        <v>26</v>
      </c>
      <c r="D302" s="34">
        <v>41974</v>
      </c>
      <c r="E302" s="12">
        <v>2963.4009999999998</v>
      </c>
      <c r="F302" s="72">
        <v>60.11</v>
      </c>
      <c r="G302" s="72">
        <v>0.83099999999999996</v>
      </c>
      <c r="H302" s="12">
        <v>142.208</v>
      </c>
      <c r="I302" s="72">
        <v>2.8849999999999998</v>
      </c>
      <c r="J302" s="72">
        <v>22.66</v>
      </c>
      <c r="K302" s="12">
        <v>95.138000000000005</v>
      </c>
      <c r="L302" s="72">
        <v>1.93</v>
      </c>
      <c r="M302" s="72">
        <v>19.613</v>
      </c>
      <c r="N302" s="12">
        <v>237.346</v>
      </c>
      <c r="O302" s="72">
        <v>4.8140000000000001</v>
      </c>
      <c r="P302" s="72">
        <v>13.536</v>
      </c>
      <c r="Q302" s="12">
        <v>14.733000000000001</v>
      </c>
      <c r="R302" s="72">
        <v>0.29899999999999999</v>
      </c>
      <c r="S302" s="72">
        <v>47.86</v>
      </c>
      <c r="T302" s="12">
        <v>252.078</v>
      </c>
      <c r="U302" s="72">
        <v>5.1130000000000004</v>
      </c>
      <c r="V302" s="72">
        <v>11.965999999999999</v>
      </c>
      <c r="W302" s="12">
        <v>666.21</v>
      </c>
      <c r="X302" s="72">
        <v>13.513999999999999</v>
      </c>
      <c r="Y302" s="72">
        <v>4.6609999999999996</v>
      </c>
      <c r="Z302" s="12">
        <v>918.28800000000001</v>
      </c>
      <c r="AA302" s="72">
        <v>18.626999999999999</v>
      </c>
      <c r="AB302" s="72">
        <v>2.0270000000000001</v>
      </c>
      <c r="AC302" s="12">
        <v>3881.69</v>
      </c>
      <c r="AD302" s="72">
        <v>78.736999999999995</v>
      </c>
      <c r="AE302" s="72">
        <v>0.46700000000000003</v>
      </c>
      <c r="AF302" s="12">
        <v>3.4929999999999999</v>
      </c>
      <c r="AG302" s="72">
        <v>7.0999999999999994E-2</v>
      </c>
      <c r="AH302" s="72">
        <v>104.21899999999999</v>
      </c>
      <c r="AI302" s="12">
        <v>202.87100000000001</v>
      </c>
      <c r="AJ302" s="72">
        <v>4.1150000000000002</v>
      </c>
      <c r="AK302" s="72">
        <v>4.1449999999999996</v>
      </c>
      <c r="AL302" s="12">
        <v>206.364</v>
      </c>
      <c r="AM302" s="72">
        <v>4.1859999999999999</v>
      </c>
      <c r="AN302" s="72">
        <v>3.3959999999999999</v>
      </c>
      <c r="AO302" s="12">
        <v>4088.0529999999999</v>
      </c>
      <c r="AP302" s="72">
        <v>82.923000000000002</v>
      </c>
      <c r="AQ302" s="72">
        <v>0.441</v>
      </c>
      <c r="AR302" s="12">
        <v>38.201000000000001</v>
      </c>
      <c r="AS302" s="72">
        <v>0.77500000000000002</v>
      </c>
      <c r="AT302" s="72">
        <v>59.512999999999998</v>
      </c>
      <c r="AU302" s="12">
        <v>16.707000000000001</v>
      </c>
      <c r="AV302" s="72">
        <v>0.33900000000000002</v>
      </c>
      <c r="AW302" s="72">
        <v>54.639000000000003</v>
      </c>
      <c r="AX302" s="12">
        <v>177.93700000000001</v>
      </c>
      <c r="AY302" s="72">
        <v>3.609</v>
      </c>
      <c r="AZ302" s="72">
        <v>18.292000000000002</v>
      </c>
      <c r="BA302" s="12">
        <v>194.64400000000001</v>
      </c>
      <c r="BB302" s="72">
        <v>3.948</v>
      </c>
      <c r="BC302" s="72">
        <v>16.196999999999999</v>
      </c>
      <c r="BD302" s="12">
        <v>154.779</v>
      </c>
      <c r="BE302" s="72">
        <v>3.14</v>
      </c>
      <c r="BF302" s="72">
        <v>23.895</v>
      </c>
      <c r="BG302" s="12">
        <v>349.423</v>
      </c>
      <c r="BH302" s="72">
        <v>7.0880000000000001</v>
      </c>
      <c r="BI302" s="72">
        <v>12.819000000000001</v>
      </c>
      <c r="BJ302" s="12">
        <v>420.351</v>
      </c>
      <c r="BK302" s="72">
        <v>8.5259999999999998</v>
      </c>
      <c r="BL302" s="72">
        <v>10.747</v>
      </c>
      <c r="BM302" s="12">
        <v>33.923999999999999</v>
      </c>
      <c r="BN302" s="72">
        <v>0.68799999999999994</v>
      </c>
      <c r="BO302" s="72">
        <v>53.652000000000001</v>
      </c>
      <c r="BP302" s="12">
        <v>454.27499999999998</v>
      </c>
      <c r="BQ302" s="72">
        <v>9.2149999999999999</v>
      </c>
      <c r="BR302" s="72">
        <v>10.935</v>
      </c>
      <c r="BS302" s="12">
        <v>841.899</v>
      </c>
      <c r="BT302" s="72">
        <v>17.077000000000002</v>
      </c>
      <c r="BU302" s="72">
        <v>1.5960000000000001</v>
      </c>
      <c r="BV302" s="12">
        <v>4929.9520000000002</v>
      </c>
      <c r="BW302" s="72">
        <v>100</v>
      </c>
      <c r="BX302" s="72">
        <v>0.26600000000000001</v>
      </c>
      <c r="BY302" s="13"/>
      <c r="BZ302" s="13"/>
    </row>
    <row r="303" spans="1:78" ht="12.75" customHeight="1">
      <c r="A303" s="122" t="s">
        <v>44</v>
      </c>
      <c r="B303" s="71" t="s">
        <v>68</v>
      </c>
      <c r="C303" s="71" t="s">
        <v>26</v>
      </c>
      <c r="D303" s="34">
        <v>42064</v>
      </c>
      <c r="E303" s="12">
        <v>2948.538</v>
      </c>
      <c r="F303" s="72">
        <v>59.546999999999997</v>
      </c>
      <c r="G303" s="72">
        <v>0.85299999999999998</v>
      </c>
      <c r="H303" s="12">
        <v>174.31700000000001</v>
      </c>
      <c r="I303" s="72">
        <v>3.52</v>
      </c>
      <c r="J303" s="72">
        <v>18.126999999999999</v>
      </c>
      <c r="K303" s="12">
        <v>124.53700000000001</v>
      </c>
      <c r="L303" s="72">
        <v>2.5150000000000001</v>
      </c>
      <c r="M303" s="72">
        <v>20.681000000000001</v>
      </c>
      <c r="N303" s="12">
        <v>298.85300000000001</v>
      </c>
      <c r="O303" s="72">
        <v>6.0359999999999996</v>
      </c>
      <c r="P303" s="72">
        <v>12.396000000000001</v>
      </c>
      <c r="Q303" s="12">
        <v>37.331000000000003</v>
      </c>
      <c r="R303" s="72">
        <v>0.754</v>
      </c>
      <c r="S303" s="72">
        <v>64.233000000000004</v>
      </c>
      <c r="T303" s="12">
        <v>336.18400000000003</v>
      </c>
      <c r="U303" s="72">
        <v>6.7889999999999997</v>
      </c>
      <c r="V303" s="72">
        <v>13.401</v>
      </c>
      <c r="W303" s="12">
        <v>613.83900000000006</v>
      </c>
      <c r="X303" s="72">
        <v>12.397</v>
      </c>
      <c r="Y303" s="72">
        <v>6.3390000000000004</v>
      </c>
      <c r="Z303" s="12">
        <v>950.02300000000002</v>
      </c>
      <c r="AA303" s="72">
        <v>19.186</v>
      </c>
      <c r="AB303" s="72">
        <v>2.5259999999999998</v>
      </c>
      <c r="AC303" s="12">
        <v>3898.5610000000001</v>
      </c>
      <c r="AD303" s="72">
        <v>78.733999999999995</v>
      </c>
      <c r="AE303" s="72">
        <v>0.43</v>
      </c>
      <c r="AF303" s="12">
        <v>19.984999999999999</v>
      </c>
      <c r="AG303" s="72">
        <v>0.40400000000000003</v>
      </c>
      <c r="AH303" s="72">
        <v>78.094999999999999</v>
      </c>
      <c r="AI303" s="12">
        <v>221.65899999999999</v>
      </c>
      <c r="AJ303" s="72">
        <v>4.4770000000000003</v>
      </c>
      <c r="AK303" s="72">
        <v>8.0549999999999997</v>
      </c>
      <c r="AL303" s="12">
        <v>241.64400000000001</v>
      </c>
      <c r="AM303" s="72">
        <v>4.88</v>
      </c>
      <c r="AN303" s="72">
        <v>3.9769999999999999</v>
      </c>
      <c r="AO303" s="12">
        <v>4140.2060000000001</v>
      </c>
      <c r="AP303" s="72">
        <v>83.614000000000004</v>
      </c>
      <c r="AQ303" s="72">
        <v>0.33600000000000002</v>
      </c>
      <c r="AR303" s="12">
        <v>117.364</v>
      </c>
      <c r="AS303" s="72">
        <v>2.37</v>
      </c>
      <c r="AT303" s="72">
        <v>21.52</v>
      </c>
      <c r="AU303" s="12">
        <v>30.742000000000001</v>
      </c>
      <c r="AV303" s="72">
        <v>0.621</v>
      </c>
      <c r="AW303" s="72">
        <v>53.393999999999998</v>
      </c>
      <c r="AX303" s="12">
        <v>162.69</v>
      </c>
      <c r="AY303" s="72">
        <v>3.286</v>
      </c>
      <c r="AZ303" s="72">
        <v>26.881</v>
      </c>
      <c r="BA303" s="12">
        <v>193.43199999999999</v>
      </c>
      <c r="BB303" s="72">
        <v>3.9060000000000001</v>
      </c>
      <c r="BC303" s="72">
        <v>25.428999999999998</v>
      </c>
      <c r="BD303" s="12">
        <v>73.540000000000006</v>
      </c>
      <c r="BE303" s="72">
        <v>1.4850000000000001</v>
      </c>
      <c r="BF303" s="72">
        <v>28.844000000000001</v>
      </c>
      <c r="BG303" s="12">
        <v>266.97199999999998</v>
      </c>
      <c r="BH303" s="72">
        <v>5.3920000000000003</v>
      </c>
      <c r="BI303" s="72">
        <v>19.184999999999999</v>
      </c>
      <c r="BJ303" s="12">
        <v>389.70699999999999</v>
      </c>
      <c r="BK303" s="72">
        <v>7.87</v>
      </c>
      <c r="BL303" s="72">
        <v>16.465</v>
      </c>
      <c r="BM303" s="12">
        <v>37.331000000000003</v>
      </c>
      <c r="BN303" s="72">
        <v>0.754</v>
      </c>
      <c r="BO303" s="72">
        <v>58.737000000000002</v>
      </c>
      <c r="BP303" s="12">
        <v>427.03800000000001</v>
      </c>
      <c r="BQ303" s="72">
        <v>8.6240000000000006</v>
      </c>
      <c r="BR303" s="72">
        <v>12.701000000000001</v>
      </c>
      <c r="BS303" s="12">
        <v>811.37300000000005</v>
      </c>
      <c r="BT303" s="72">
        <v>16.385999999999999</v>
      </c>
      <c r="BU303" s="72">
        <v>1.8540000000000001</v>
      </c>
      <c r="BV303" s="12">
        <v>4951.5789999999997</v>
      </c>
      <c r="BW303" s="72">
        <v>100</v>
      </c>
      <c r="BX303" s="72">
        <v>0.23599999999999999</v>
      </c>
      <c r="BY303" s="13"/>
      <c r="BZ303" s="13"/>
    </row>
    <row r="304" spans="1:78" ht="12.75" customHeight="1">
      <c r="A304" s="122" t="s">
        <v>44</v>
      </c>
      <c r="B304" s="71" t="s">
        <v>68</v>
      </c>
      <c r="C304" s="71" t="s">
        <v>26</v>
      </c>
      <c r="D304" s="34">
        <v>42156</v>
      </c>
      <c r="E304" s="12">
        <v>2983.777</v>
      </c>
      <c r="F304" s="72">
        <v>59.823999999999998</v>
      </c>
      <c r="G304" s="72">
        <v>1.0049999999999999</v>
      </c>
      <c r="H304" s="12">
        <v>90.588999999999999</v>
      </c>
      <c r="I304" s="72">
        <v>1.8160000000000001</v>
      </c>
      <c r="J304" s="72">
        <v>32.177999999999997</v>
      </c>
      <c r="K304" s="12">
        <v>102.581</v>
      </c>
      <c r="L304" s="72">
        <v>2.0569999999999999</v>
      </c>
      <c r="M304" s="72">
        <v>26.753</v>
      </c>
      <c r="N304" s="12">
        <v>193.16900000000001</v>
      </c>
      <c r="O304" s="72">
        <v>3.8730000000000002</v>
      </c>
      <c r="P304" s="72">
        <v>18.259</v>
      </c>
      <c r="Q304" s="12">
        <v>37.375</v>
      </c>
      <c r="R304" s="72">
        <v>0.749</v>
      </c>
      <c r="S304" s="72">
        <v>52.133000000000003</v>
      </c>
      <c r="T304" s="12">
        <v>230.54499999999999</v>
      </c>
      <c r="U304" s="72">
        <v>4.6219999999999999</v>
      </c>
      <c r="V304" s="72">
        <v>16.686</v>
      </c>
      <c r="W304" s="12">
        <v>744.16499999999996</v>
      </c>
      <c r="X304" s="72">
        <v>14.92</v>
      </c>
      <c r="Y304" s="72">
        <v>6.17</v>
      </c>
      <c r="Z304" s="12">
        <v>974.71</v>
      </c>
      <c r="AA304" s="72">
        <v>19.542999999999999</v>
      </c>
      <c r="AB304" s="72">
        <v>2.1259999999999999</v>
      </c>
      <c r="AC304" s="12">
        <v>3958.4870000000001</v>
      </c>
      <c r="AD304" s="72">
        <v>79.367000000000004</v>
      </c>
      <c r="AE304" s="72">
        <v>0.50900000000000001</v>
      </c>
      <c r="AF304" s="12">
        <v>1.38</v>
      </c>
      <c r="AG304" s="72">
        <v>2.8000000000000001E-2</v>
      </c>
      <c r="AH304" s="72">
        <v>106.164</v>
      </c>
      <c r="AI304" s="12">
        <v>214.185</v>
      </c>
      <c r="AJ304" s="72">
        <v>4.2939999999999996</v>
      </c>
      <c r="AK304" s="72">
        <v>4.1079999999999997</v>
      </c>
      <c r="AL304" s="12">
        <v>215.56399999999999</v>
      </c>
      <c r="AM304" s="72">
        <v>4.3220000000000001</v>
      </c>
      <c r="AN304" s="72">
        <v>4.2539999999999996</v>
      </c>
      <c r="AO304" s="12">
        <v>4174.0510000000004</v>
      </c>
      <c r="AP304" s="72">
        <v>83.688999999999993</v>
      </c>
      <c r="AQ304" s="72">
        <v>0.38400000000000001</v>
      </c>
      <c r="AR304" s="12">
        <v>61.063000000000002</v>
      </c>
      <c r="AS304" s="72">
        <v>1.224</v>
      </c>
      <c r="AT304" s="72">
        <v>27.408000000000001</v>
      </c>
      <c r="AU304" s="12">
        <v>27.486999999999998</v>
      </c>
      <c r="AV304" s="72">
        <v>0.55100000000000005</v>
      </c>
      <c r="AW304" s="72">
        <v>54.063000000000002</v>
      </c>
      <c r="AX304" s="12">
        <v>170.578</v>
      </c>
      <c r="AY304" s="72">
        <v>3.42</v>
      </c>
      <c r="AZ304" s="72">
        <v>24.885000000000002</v>
      </c>
      <c r="BA304" s="12">
        <v>198.06399999999999</v>
      </c>
      <c r="BB304" s="72">
        <v>3.9710000000000001</v>
      </c>
      <c r="BC304" s="72">
        <v>20.855</v>
      </c>
      <c r="BD304" s="12">
        <v>143.755</v>
      </c>
      <c r="BE304" s="72">
        <v>2.8820000000000001</v>
      </c>
      <c r="BF304" s="72">
        <v>25.184000000000001</v>
      </c>
      <c r="BG304" s="12">
        <v>341.81900000000002</v>
      </c>
      <c r="BH304" s="72">
        <v>6.8529999999999998</v>
      </c>
      <c r="BI304" s="72">
        <v>8.4329999999999998</v>
      </c>
      <c r="BJ304" s="12">
        <v>398.23700000000002</v>
      </c>
      <c r="BK304" s="72">
        <v>7.9850000000000003</v>
      </c>
      <c r="BL304" s="72">
        <v>8.3510000000000009</v>
      </c>
      <c r="BM304" s="12">
        <v>12.414</v>
      </c>
      <c r="BN304" s="72">
        <v>0.249</v>
      </c>
      <c r="BO304" s="72">
        <v>101.145</v>
      </c>
      <c r="BP304" s="12">
        <v>410.65</v>
      </c>
      <c r="BQ304" s="72">
        <v>8.2330000000000005</v>
      </c>
      <c r="BR304" s="72">
        <v>7.1260000000000003</v>
      </c>
      <c r="BS304" s="12">
        <v>813.53200000000004</v>
      </c>
      <c r="BT304" s="72">
        <v>16.311</v>
      </c>
      <c r="BU304" s="72">
        <v>1.585</v>
      </c>
      <c r="BV304" s="12">
        <v>4987.5839999999998</v>
      </c>
      <c r="BW304" s="72">
        <v>100</v>
      </c>
      <c r="BX304" s="72">
        <v>0.20599999999999999</v>
      </c>
      <c r="BY304" s="13"/>
      <c r="BZ304" s="13"/>
    </row>
    <row r="305" spans="1:78" ht="12.75" customHeight="1">
      <c r="A305" s="122" t="s">
        <v>44</v>
      </c>
      <c r="B305" s="71" t="s">
        <v>68</v>
      </c>
      <c r="C305" s="71" t="s">
        <v>26</v>
      </c>
      <c r="D305" s="34">
        <v>42614</v>
      </c>
      <c r="E305" s="12">
        <v>3041.9279999999999</v>
      </c>
      <c r="F305" s="72">
        <v>59.783000000000001</v>
      </c>
      <c r="G305" s="72">
        <v>0.79800000000000004</v>
      </c>
      <c r="H305" s="12">
        <v>115.949</v>
      </c>
      <c r="I305" s="72">
        <v>2.2789999999999999</v>
      </c>
      <c r="J305" s="72">
        <v>21.227</v>
      </c>
      <c r="K305" s="12">
        <v>94.153999999999996</v>
      </c>
      <c r="L305" s="72">
        <v>1.85</v>
      </c>
      <c r="M305" s="72">
        <v>23.895</v>
      </c>
      <c r="N305" s="12">
        <v>210.10300000000001</v>
      </c>
      <c r="O305" s="72">
        <v>4.1289999999999996</v>
      </c>
      <c r="P305" s="72">
        <v>12.14</v>
      </c>
      <c r="Q305" s="12">
        <v>52.848999999999997</v>
      </c>
      <c r="R305" s="72">
        <v>1.0389999999999999</v>
      </c>
      <c r="S305" s="72">
        <v>37.000999999999998</v>
      </c>
      <c r="T305" s="12">
        <v>262.952</v>
      </c>
      <c r="U305" s="72">
        <v>5.1680000000000001</v>
      </c>
      <c r="V305" s="72">
        <v>10.178000000000001</v>
      </c>
      <c r="W305" s="12">
        <v>755.73599999999999</v>
      </c>
      <c r="X305" s="72">
        <v>14.852</v>
      </c>
      <c r="Y305" s="72">
        <v>4.1280000000000001</v>
      </c>
      <c r="Z305" s="12">
        <v>1018.689</v>
      </c>
      <c r="AA305" s="72">
        <v>20.02</v>
      </c>
      <c r="AB305" s="72">
        <v>1.7989999999999999</v>
      </c>
      <c r="AC305" s="12">
        <v>4060.6170000000002</v>
      </c>
      <c r="AD305" s="72">
        <v>79.802999999999997</v>
      </c>
      <c r="AE305" s="72">
        <v>0.53200000000000003</v>
      </c>
      <c r="AF305" s="12">
        <v>6.492</v>
      </c>
      <c r="AG305" s="72">
        <v>0.128</v>
      </c>
      <c r="AH305" s="72">
        <v>86.085999999999999</v>
      </c>
      <c r="AI305" s="12">
        <v>182.34200000000001</v>
      </c>
      <c r="AJ305" s="72">
        <v>3.5840000000000001</v>
      </c>
      <c r="AK305" s="72">
        <v>5.6619999999999999</v>
      </c>
      <c r="AL305" s="12">
        <v>188.834</v>
      </c>
      <c r="AM305" s="72">
        <v>3.7109999999999999</v>
      </c>
      <c r="AN305" s="72">
        <v>4.0069999999999997</v>
      </c>
      <c r="AO305" s="12">
        <v>4249.451</v>
      </c>
      <c r="AP305" s="72">
        <v>83.513999999999996</v>
      </c>
      <c r="AQ305" s="72">
        <v>0.42899999999999999</v>
      </c>
      <c r="AR305" s="12">
        <v>25.312000000000001</v>
      </c>
      <c r="AS305" s="72">
        <v>0.497</v>
      </c>
      <c r="AT305" s="72">
        <v>47.625999999999998</v>
      </c>
      <c r="AU305" s="12">
        <v>3.7719999999999998</v>
      </c>
      <c r="AV305" s="72">
        <v>7.3999999999999996E-2</v>
      </c>
      <c r="AW305" s="72">
        <v>105.047</v>
      </c>
      <c r="AX305" s="12">
        <v>111.78400000000001</v>
      </c>
      <c r="AY305" s="72">
        <v>2.1970000000000001</v>
      </c>
      <c r="AZ305" s="72">
        <v>24.696000000000002</v>
      </c>
      <c r="BA305" s="12">
        <v>115.556</v>
      </c>
      <c r="BB305" s="72">
        <v>2.2709999999999999</v>
      </c>
      <c r="BC305" s="72">
        <v>23.617000000000001</v>
      </c>
      <c r="BD305" s="12">
        <v>141.76599999999999</v>
      </c>
      <c r="BE305" s="72">
        <v>2.786</v>
      </c>
      <c r="BF305" s="72">
        <v>18.626999999999999</v>
      </c>
      <c r="BG305" s="12">
        <v>257.322</v>
      </c>
      <c r="BH305" s="72">
        <v>5.0570000000000004</v>
      </c>
      <c r="BI305" s="72">
        <v>11.151999999999999</v>
      </c>
      <c r="BJ305" s="12">
        <v>527.64700000000005</v>
      </c>
      <c r="BK305" s="72">
        <v>10.37</v>
      </c>
      <c r="BL305" s="72">
        <v>5.8339999999999996</v>
      </c>
      <c r="BM305" s="12">
        <v>28.58</v>
      </c>
      <c r="BN305" s="72">
        <v>0.56200000000000006</v>
      </c>
      <c r="BO305" s="72">
        <v>75.396000000000001</v>
      </c>
      <c r="BP305" s="12">
        <v>556.226</v>
      </c>
      <c r="BQ305" s="72">
        <v>10.930999999999999</v>
      </c>
      <c r="BR305" s="72">
        <v>5.3319999999999999</v>
      </c>
      <c r="BS305" s="12">
        <v>838.86</v>
      </c>
      <c r="BT305" s="72">
        <v>16.486000000000001</v>
      </c>
      <c r="BU305" s="72">
        <v>1.76</v>
      </c>
      <c r="BV305" s="12">
        <v>5088.3109999999997</v>
      </c>
      <c r="BW305" s="72">
        <v>100</v>
      </c>
      <c r="BX305" s="72">
        <v>0.28199999999999997</v>
      </c>
      <c r="BY305" s="13"/>
      <c r="BZ305" s="13"/>
    </row>
    <row r="306" spans="1:78" ht="12.75" customHeight="1">
      <c r="A306" s="122" t="s">
        <v>44</v>
      </c>
      <c r="B306" s="71" t="s">
        <v>68</v>
      </c>
      <c r="C306" s="71" t="s">
        <v>26</v>
      </c>
      <c r="D306" s="34">
        <v>42705</v>
      </c>
      <c r="E306" s="12">
        <v>3064.1689999999999</v>
      </c>
      <c r="F306" s="72">
        <v>60.072000000000003</v>
      </c>
      <c r="G306" s="72">
        <v>0.88300000000000001</v>
      </c>
      <c r="H306" s="12">
        <v>190.31</v>
      </c>
      <c r="I306" s="72">
        <v>3.7309999999999999</v>
      </c>
      <c r="J306" s="72">
        <v>18.95</v>
      </c>
      <c r="K306" s="12">
        <v>91.626999999999995</v>
      </c>
      <c r="L306" s="72">
        <v>1.796</v>
      </c>
      <c r="M306" s="72">
        <v>35.865000000000002</v>
      </c>
      <c r="N306" s="12">
        <v>281.93700000000001</v>
      </c>
      <c r="O306" s="72">
        <v>5.5270000000000001</v>
      </c>
      <c r="P306" s="72">
        <v>15.935</v>
      </c>
      <c r="Q306" s="12">
        <v>23.338999999999999</v>
      </c>
      <c r="R306" s="72">
        <v>0.45800000000000002</v>
      </c>
      <c r="S306" s="72">
        <v>49.063000000000002</v>
      </c>
      <c r="T306" s="12">
        <v>305.27600000000001</v>
      </c>
      <c r="U306" s="72">
        <v>5.9850000000000003</v>
      </c>
      <c r="V306" s="72">
        <v>14.87</v>
      </c>
      <c r="W306" s="12">
        <v>712.42700000000002</v>
      </c>
      <c r="X306" s="72">
        <v>13.967000000000001</v>
      </c>
      <c r="Y306" s="72">
        <v>7.2290000000000001</v>
      </c>
      <c r="Z306" s="12">
        <v>1017.703</v>
      </c>
      <c r="AA306" s="72">
        <v>19.952000000000002</v>
      </c>
      <c r="AB306" s="72">
        <v>2.41</v>
      </c>
      <c r="AC306" s="12">
        <v>4081.8719999999998</v>
      </c>
      <c r="AD306" s="72">
        <v>80.024000000000001</v>
      </c>
      <c r="AE306" s="72">
        <v>0.44700000000000001</v>
      </c>
      <c r="AF306" s="12">
        <v>0</v>
      </c>
      <c r="AG306" s="72">
        <v>0</v>
      </c>
      <c r="AH306" s="72">
        <v>0</v>
      </c>
      <c r="AI306" s="12">
        <v>193.95</v>
      </c>
      <c r="AJ306" s="72">
        <v>3.802</v>
      </c>
      <c r="AK306" s="72">
        <v>4.62</v>
      </c>
      <c r="AL306" s="12">
        <v>193.95</v>
      </c>
      <c r="AM306" s="72">
        <v>3.802</v>
      </c>
      <c r="AN306" s="72">
        <v>4.62</v>
      </c>
      <c r="AO306" s="12">
        <v>4275.8220000000001</v>
      </c>
      <c r="AP306" s="72">
        <v>83.825999999999993</v>
      </c>
      <c r="AQ306" s="72">
        <v>0.36</v>
      </c>
      <c r="AR306" s="12">
        <v>104.413</v>
      </c>
      <c r="AS306" s="72">
        <v>2.0470000000000002</v>
      </c>
      <c r="AT306" s="72">
        <v>44.466999999999999</v>
      </c>
      <c r="AU306" s="12">
        <v>3.2050000000000001</v>
      </c>
      <c r="AV306" s="72">
        <v>6.3E-2</v>
      </c>
      <c r="AW306" s="72">
        <v>101.402</v>
      </c>
      <c r="AX306" s="12">
        <v>156.852</v>
      </c>
      <c r="AY306" s="72">
        <v>3.0750000000000002</v>
      </c>
      <c r="AZ306" s="72">
        <v>23.701000000000001</v>
      </c>
      <c r="BA306" s="12">
        <v>160.05699999999999</v>
      </c>
      <c r="BB306" s="72">
        <v>3.1379999999999999</v>
      </c>
      <c r="BC306" s="72">
        <v>23.311</v>
      </c>
      <c r="BD306" s="12">
        <v>95.29</v>
      </c>
      <c r="BE306" s="72">
        <v>1.8680000000000001</v>
      </c>
      <c r="BF306" s="72">
        <v>30.562999999999999</v>
      </c>
      <c r="BG306" s="12">
        <v>255.34700000000001</v>
      </c>
      <c r="BH306" s="72">
        <v>5.0060000000000002</v>
      </c>
      <c r="BI306" s="72">
        <v>16.788</v>
      </c>
      <c r="BJ306" s="12">
        <v>439.65300000000002</v>
      </c>
      <c r="BK306" s="72">
        <v>8.6189999999999998</v>
      </c>
      <c r="BL306" s="72">
        <v>13.361000000000001</v>
      </c>
      <c r="BM306" s="12">
        <v>25.600999999999999</v>
      </c>
      <c r="BN306" s="72">
        <v>0.502</v>
      </c>
      <c r="BO306" s="72">
        <v>52.225999999999999</v>
      </c>
      <c r="BP306" s="12">
        <v>465.255</v>
      </c>
      <c r="BQ306" s="72">
        <v>9.1210000000000004</v>
      </c>
      <c r="BR306" s="72">
        <v>11.724</v>
      </c>
      <c r="BS306" s="12">
        <v>825.01499999999999</v>
      </c>
      <c r="BT306" s="72">
        <v>16.173999999999999</v>
      </c>
      <c r="BU306" s="72">
        <v>1.7290000000000001</v>
      </c>
      <c r="BV306" s="12">
        <v>5100.8370000000004</v>
      </c>
      <c r="BW306" s="72">
        <v>100</v>
      </c>
      <c r="BX306" s="72">
        <v>0.18</v>
      </c>
      <c r="BY306" s="13"/>
      <c r="BZ306" s="13"/>
    </row>
    <row r="307" spans="1:78" ht="12.75" customHeight="1">
      <c r="A307" s="122" t="s">
        <v>44</v>
      </c>
      <c r="B307" s="71" t="s">
        <v>68</v>
      </c>
      <c r="C307" s="71" t="s">
        <v>26</v>
      </c>
      <c r="D307" s="34">
        <v>42795</v>
      </c>
      <c r="E307" s="12">
        <v>3026.1410000000001</v>
      </c>
      <c r="F307" s="72">
        <v>59.237000000000002</v>
      </c>
      <c r="G307" s="72">
        <v>0.76700000000000002</v>
      </c>
      <c r="H307" s="12">
        <v>187.744</v>
      </c>
      <c r="I307" s="72">
        <v>3.6749999999999998</v>
      </c>
      <c r="J307" s="72">
        <v>18.724</v>
      </c>
      <c r="K307" s="12">
        <v>144.38900000000001</v>
      </c>
      <c r="L307" s="72">
        <v>2.8260000000000001</v>
      </c>
      <c r="M307" s="72">
        <v>28.088000000000001</v>
      </c>
      <c r="N307" s="12">
        <v>332.13299999999998</v>
      </c>
      <c r="O307" s="72">
        <v>6.5019999999999998</v>
      </c>
      <c r="P307" s="72">
        <v>15.817</v>
      </c>
      <c r="Q307" s="12">
        <v>27.888000000000002</v>
      </c>
      <c r="R307" s="72">
        <v>0.54600000000000004</v>
      </c>
      <c r="S307" s="72">
        <v>51.082999999999998</v>
      </c>
      <c r="T307" s="12">
        <v>360.02100000000002</v>
      </c>
      <c r="U307" s="72">
        <v>7.0469999999999997</v>
      </c>
      <c r="V307" s="72">
        <v>15.417</v>
      </c>
      <c r="W307" s="12">
        <v>654.68200000000002</v>
      </c>
      <c r="X307" s="72">
        <v>12.815</v>
      </c>
      <c r="Y307" s="72">
        <v>8.3059999999999992</v>
      </c>
      <c r="Z307" s="12">
        <v>1014.703</v>
      </c>
      <c r="AA307" s="72">
        <v>19.863</v>
      </c>
      <c r="AB307" s="72">
        <v>1.976</v>
      </c>
      <c r="AC307" s="12">
        <v>4040.8429999999998</v>
      </c>
      <c r="AD307" s="72">
        <v>79.099999999999994</v>
      </c>
      <c r="AE307" s="72">
        <v>0.40100000000000002</v>
      </c>
      <c r="AF307" s="12">
        <v>11.708</v>
      </c>
      <c r="AG307" s="72">
        <v>0.22900000000000001</v>
      </c>
      <c r="AH307" s="72">
        <v>104.55</v>
      </c>
      <c r="AI307" s="12">
        <v>214.506</v>
      </c>
      <c r="AJ307" s="72">
        <v>4.1989999999999998</v>
      </c>
      <c r="AK307" s="72">
        <v>6.6360000000000001</v>
      </c>
      <c r="AL307" s="12">
        <v>226.215</v>
      </c>
      <c r="AM307" s="72">
        <v>4.4279999999999999</v>
      </c>
      <c r="AN307" s="72">
        <v>4.1059999999999999</v>
      </c>
      <c r="AO307" s="12">
        <v>4267.058</v>
      </c>
      <c r="AP307" s="72">
        <v>83.528000000000006</v>
      </c>
      <c r="AQ307" s="72">
        <v>0.31</v>
      </c>
      <c r="AR307" s="12">
        <v>129.78700000000001</v>
      </c>
      <c r="AS307" s="72">
        <v>2.5409999999999999</v>
      </c>
      <c r="AT307" s="72">
        <v>27.263000000000002</v>
      </c>
      <c r="AU307" s="12">
        <v>17.757999999999999</v>
      </c>
      <c r="AV307" s="72">
        <v>0.34799999999999998</v>
      </c>
      <c r="AW307" s="72">
        <v>54.082999999999998</v>
      </c>
      <c r="AX307" s="12">
        <v>143.59899999999999</v>
      </c>
      <c r="AY307" s="72">
        <v>2.8109999999999999</v>
      </c>
      <c r="AZ307" s="72">
        <v>28.632999999999999</v>
      </c>
      <c r="BA307" s="12">
        <v>161.357</v>
      </c>
      <c r="BB307" s="72">
        <v>3.1589999999999998</v>
      </c>
      <c r="BC307" s="72">
        <v>28.155999999999999</v>
      </c>
      <c r="BD307" s="12">
        <v>83.727999999999994</v>
      </c>
      <c r="BE307" s="72">
        <v>1.639</v>
      </c>
      <c r="BF307" s="72">
        <v>33.917000000000002</v>
      </c>
      <c r="BG307" s="12">
        <v>245.08500000000001</v>
      </c>
      <c r="BH307" s="72">
        <v>4.798</v>
      </c>
      <c r="BI307" s="72">
        <v>20.61</v>
      </c>
      <c r="BJ307" s="12">
        <v>383.28699999999998</v>
      </c>
      <c r="BK307" s="72">
        <v>7.5030000000000001</v>
      </c>
      <c r="BL307" s="72">
        <v>18.547999999999998</v>
      </c>
      <c r="BM307" s="12">
        <v>83.305999999999997</v>
      </c>
      <c r="BN307" s="72">
        <v>1.631</v>
      </c>
      <c r="BO307" s="72">
        <v>69.147999999999996</v>
      </c>
      <c r="BP307" s="12">
        <v>466.59199999999998</v>
      </c>
      <c r="BQ307" s="72">
        <v>9.1340000000000003</v>
      </c>
      <c r="BR307" s="72">
        <v>12.993</v>
      </c>
      <c r="BS307" s="12">
        <v>841.46400000000006</v>
      </c>
      <c r="BT307" s="72">
        <v>16.472000000000001</v>
      </c>
      <c r="BU307" s="72">
        <v>1.575</v>
      </c>
      <c r="BV307" s="12">
        <v>5108.5219999999999</v>
      </c>
      <c r="BW307" s="72">
        <v>100</v>
      </c>
      <c r="BX307" s="72">
        <v>7.2999999999999995E-2</v>
      </c>
      <c r="BY307" s="13"/>
      <c r="BZ307" s="13"/>
    </row>
    <row r="308" spans="1:78" ht="12.75" customHeight="1">
      <c r="A308" s="122" t="s">
        <v>44</v>
      </c>
      <c r="B308" s="71" t="s">
        <v>68</v>
      </c>
      <c r="C308" s="71" t="s">
        <v>26</v>
      </c>
      <c r="D308" s="34">
        <v>42887</v>
      </c>
      <c r="E308" s="12">
        <v>3051.2979999999998</v>
      </c>
      <c r="F308" s="72">
        <v>59.497</v>
      </c>
      <c r="G308" s="72">
        <v>1.113</v>
      </c>
      <c r="H308" s="12">
        <v>177.88499999999999</v>
      </c>
      <c r="I308" s="72">
        <v>3.4689999999999999</v>
      </c>
      <c r="J308" s="72">
        <v>15.938000000000001</v>
      </c>
      <c r="K308" s="12">
        <v>90.754999999999995</v>
      </c>
      <c r="L308" s="72">
        <v>1.77</v>
      </c>
      <c r="M308" s="72">
        <v>24.148</v>
      </c>
      <c r="N308" s="12">
        <v>268.63900000000001</v>
      </c>
      <c r="O308" s="72">
        <v>5.2380000000000004</v>
      </c>
      <c r="P308" s="72">
        <v>14.122999999999999</v>
      </c>
      <c r="Q308" s="12">
        <v>55.731999999999999</v>
      </c>
      <c r="R308" s="72">
        <v>1.087</v>
      </c>
      <c r="S308" s="72">
        <v>31.896999999999998</v>
      </c>
      <c r="T308" s="12">
        <v>324.37099999999998</v>
      </c>
      <c r="U308" s="72">
        <v>6.3250000000000002</v>
      </c>
      <c r="V308" s="72">
        <v>13.510999999999999</v>
      </c>
      <c r="W308" s="12">
        <v>734.66700000000003</v>
      </c>
      <c r="X308" s="72">
        <v>14.324999999999999</v>
      </c>
      <c r="Y308" s="72">
        <v>6.4630000000000001</v>
      </c>
      <c r="Z308" s="12">
        <v>1059.038</v>
      </c>
      <c r="AA308" s="72">
        <v>20.65</v>
      </c>
      <c r="AB308" s="72">
        <v>2.0510000000000002</v>
      </c>
      <c r="AC308" s="12">
        <v>4110.3360000000002</v>
      </c>
      <c r="AD308" s="72">
        <v>80.147000000000006</v>
      </c>
      <c r="AE308" s="72">
        <v>0.55700000000000005</v>
      </c>
      <c r="AF308" s="12">
        <v>8.7439999999999998</v>
      </c>
      <c r="AG308" s="72">
        <v>0.17100000000000001</v>
      </c>
      <c r="AH308" s="72">
        <v>71.150000000000006</v>
      </c>
      <c r="AI308" s="12">
        <v>196.18799999999999</v>
      </c>
      <c r="AJ308" s="72">
        <v>3.8250000000000002</v>
      </c>
      <c r="AK308" s="72">
        <v>5.1760000000000002</v>
      </c>
      <c r="AL308" s="12">
        <v>204.93199999999999</v>
      </c>
      <c r="AM308" s="72">
        <v>3.996</v>
      </c>
      <c r="AN308" s="72">
        <v>4.0759999999999996</v>
      </c>
      <c r="AO308" s="12">
        <v>4315.2690000000002</v>
      </c>
      <c r="AP308" s="72">
        <v>84.143000000000001</v>
      </c>
      <c r="AQ308" s="72">
        <v>0.433</v>
      </c>
      <c r="AR308" s="12">
        <v>50.371000000000002</v>
      </c>
      <c r="AS308" s="72">
        <v>0.98199999999999998</v>
      </c>
      <c r="AT308" s="72">
        <v>27.571999999999999</v>
      </c>
      <c r="AU308" s="12">
        <v>13.223000000000001</v>
      </c>
      <c r="AV308" s="72">
        <v>0.25800000000000001</v>
      </c>
      <c r="AW308" s="72">
        <v>58.578000000000003</v>
      </c>
      <c r="AX308" s="12">
        <v>179.815</v>
      </c>
      <c r="AY308" s="72">
        <v>3.5059999999999998</v>
      </c>
      <c r="AZ308" s="72">
        <v>18.619</v>
      </c>
      <c r="BA308" s="12">
        <v>193.03800000000001</v>
      </c>
      <c r="BB308" s="72">
        <v>3.7639999999999998</v>
      </c>
      <c r="BC308" s="72">
        <v>17.135999999999999</v>
      </c>
      <c r="BD308" s="12">
        <v>91.343999999999994</v>
      </c>
      <c r="BE308" s="72">
        <v>1.7809999999999999</v>
      </c>
      <c r="BF308" s="72">
        <v>22.736999999999998</v>
      </c>
      <c r="BG308" s="12">
        <v>284.38200000000001</v>
      </c>
      <c r="BH308" s="72">
        <v>5.5449999999999999</v>
      </c>
      <c r="BI308" s="72">
        <v>13.063000000000001</v>
      </c>
      <c r="BJ308" s="12">
        <v>433.36</v>
      </c>
      <c r="BK308" s="72">
        <v>8.4499999999999993</v>
      </c>
      <c r="BL308" s="72">
        <v>9.077</v>
      </c>
      <c r="BM308" s="12">
        <v>45.12</v>
      </c>
      <c r="BN308" s="72">
        <v>0.88</v>
      </c>
      <c r="BO308" s="72">
        <v>49.935000000000002</v>
      </c>
      <c r="BP308" s="12">
        <v>478.48</v>
      </c>
      <c r="BQ308" s="72">
        <v>9.33</v>
      </c>
      <c r="BR308" s="72">
        <v>7.7969999999999997</v>
      </c>
      <c r="BS308" s="12">
        <v>813.23299999999995</v>
      </c>
      <c r="BT308" s="72">
        <v>15.856999999999999</v>
      </c>
      <c r="BU308" s="72">
        <v>2.2909999999999999</v>
      </c>
      <c r="BV308" s="12">
        <v>5128.5020000000004</v>
      </c>
      <c r="BW308" s="72">
        <v>100</v>
      </c>
      <c r="BX308" s="72">
        <v>5.3999999999999999E-2</v>
      </c>
      <c r="BY308" s="13"/>
      <c r="BZ308" s="13"/>
    </row>
    <row r="309" spans="1:78" ht="12.75" customHeight="1">
      <c r="A309" s="122" t="s">
        <v>44</v>
      </c>
      <c r="B309" s="71" t="s">
        <v>68</v>
      </c>
      <c r="C309" s="71" t="s">
        <v>26</v>
      </c>
      <c r="D309" s="34">
        <v>43344</v>
      </c>
      <c r="E309" s="12">
        <v>3142.4560000000001</v>
      </c>
      <c r="F309" s="72">
        <v>59.558</v>
      </c>
      <c r="G309" s="72">
        <v>1.0589999999999999</v>
      </c>
      <c r="H309" s="12">
        <v>173.697</v>
      </c>
      <c r="I309" s="72">
        <v>3.2919999999999998</v>
      </c>
      <c r="J309" s="72">
        <v>20.106000000000002</v>
      </c>
      <c r="K309" s="12">
        <v>88.56</v>
      </c>
      <c r="L309" s="72">
        <v>1.6779999999999999</v>
      </c>
      <c r="M309" s="72">
        <v>30.486999999999998</v>
      </c>
      <c r="N309" s="12">
        <v>262.25700000000001</v>
      </c>
      <c r="O309" s="72">
        <v>4.97</v>
      </c>
      <c r="P309" s="72">
        <v>15.477</v>
      </c>
      <c r="Q309" s="12">
        <v>32.109000000000002</v>
      </c>
      <c r="R309" s="72">
        <v>0.60899999999999999</v>
      </c>
      <c r="S309" s="72">
        <v>65.805000000000007</v>
      </c>
      <c r="T309" s="12">
        <v>294.36599999999999</v>
      </c>
      <c r="U309" s="72">
        <v>5.5789999999999997</v>
      </c>
      <c r="V309" s="72">
        <v>14.545999999999999</v>
      </c>
      <c r="W309" s="12">
        <v>832.71699999999998</v>
      </c>
      <c r="X309" s="72">
        <v>15.782</v>
      </c>
      <c r="Y309" s="72">
        <v>4.6890000000000001</v>
      </c>
      <c r="Z309" s="12">
        <v>1127.0830000000001</v>
      </c>
      <c r="AA309" s="72">
        <v>21.361000000000001</v>
      </c>
      <c r="AB309" s="72">
        <v>2.7229999999999999</v>
      </c>
      <c r="AC309" s="12">
        <v>4269.5389999999998</v>
      </c>
      <c r="AD309" s="72">
        <v>80.918999999999997</v>
      </c>
      <c r="AE309" s="72">
        <v>0.46</v>
      </c>
      <c r="AF309" s="12">
        <v>8.6199999999999992</v>
      </c>
      <c r="AG309" s="72">
        <v>0.16300000000000001</v>
      </c>
      <c r="AH309" s="72">
        <v>106.02500000000001</v>
      </c>
      <c r="AI309" s="12">
        <v>175.87700000000001</v>
      </c>
      <c r="AJ309" s="72">
        <v>3.3330000000000002</v>
      </c>
      <c r="AK309" s="72">
        <v>6.9210000000000003</v>
      </c>
      <c r="AL309" s="12">
        <v>184.49700000000001</v>
      </c>
      <c r="AM309" s="72">
        <v>3.4969999999999999</v>
      </c>
      <c r="AN309" s="72">
        <v>3.911</v>
      </c>
      <c r="AO309" s="12">
        <v>4454.0360000000001</v>
      </c>
      <c r="AP309" s="72">
        <v>84.415999999999997</v>
      </c>
      <c r="AQ309" s="72">
        <v>0.441</v>
      </c>
      <c r="AR309" s="12">
        <v>93.619</v>
      </c>
      <c r="AS309" s="72">
        <v>1.774</v>
      </c>
      <c r="AT309" s="72">
        <v>32.469000000000001</v>
      </c>
      <c r="AU309" s="12">
        <v>8.5990000000000002</v>
      </c>
      <c r="AV309" s="72">
        <v>0.16300000000000001</v>
      </c>
      <c r="AW309" s="72">
        <v>58.762</v>
      </c>
      <c r="AX309" s="12">
        <v>126.645</v>
      </c>
      <c r="AY309" s="72">
        <v>2.4</v>
      </c>
      <c r="AZ309" s="72">
        <v>21.693999999999999</v>
      </c>
      <c r="BA309" s="12">
        <v>135.244</v>
      </c>
      <c r="BB309" s="72">
        <v>2.5630000000000002</v>
      </c>
      <c r="BC309" s="72">
        <v>20.405999999999999</v>
      </c>
      <c r="BD309" s="12">
        <v>146.03299999999999</v>
      </c>
      <c r="BE309" s="72">
        <v>2.7679999999999998</v>
      </c>
      <c r="BF309" s="72">
        <v>23.321000000000002</v>
      </c>
      <c r="BG309" s="12">
        <v>281.27699999999999</v>
      </c>
      <c r="BH309" s="72">
        <v>5.3310000000000004</v>
      </c>
      <c r="BI309" s="72">
        <v>14.169</v>
      </c>
      <c r="BJ309" s="12">
        <v>389.13099999999997</v>
      </c>
      <c r="BK309" s="72">
        <v>7.375</v>
      </c>
      <c r="BL309" s="72">
        <v>10.840999999999999</v>
      </c>
      <c r="BM309" s="12">
        <v>58.26</v>
      </c>
      <c r="BN309" s="72">
        <v>1.1040000000000001</v>
      </c>
      <c r="BO309" s="72">
        <v>37.267000000000003</v>
      </c>
      <c r="BP309" s="12">
        <v>447.392</v>
      </c>
      <c r="BQ309" s="72">
        <v>8.4789999999999992</v>
      </c>
      <c r="BR309" s="72">
        <v>8.859</v>
      </c>
      <c r="BS309" s="12">
        <v>822.28800000000001</v>
      </c>
      <c r="BT309" s="72">
        <v>15.584</v>
      </c>
      <c r="BU309" s="72">
        <v>2.363</v>
      </c>
      <c r="BV309" s="12">
        <v>5276.3239999999996</v>
      </c>
      <c r="BW309" s="72">
        <v>100</v>
      </c>
      <c r="BX309" s="72">
        <v>5.5E-2</v>
      </c>
      <c r="BY309" s="13"/>
      <c r="BZ309" s="13"/>
    </row>
    <row r="310" spans="1:78" ht="12.75" customHeight="1">
      <c r="A310" s="122" t="s">
        <v>44</v>
      </c>
      <c r="B310" s="71" t="s">
        <v>68</v>
      </c>
      <c r="C310" s="71" t="s">
        <v>26</v>
      </c>
      <c r="D310" s="34">
        <v>43435</v>
      </c>
      <c r="E310" s="12">
        <v>3199.2310000000002</v>
      </c>
      <c r="F310" s="72">
        <v>60.448999999999998</v>
      </c>
      <c r="G310" s="72">
        <v>0.88600000000000001</v>
      </c>
      <c r="H310" s="12">
        <v>136.83799999999999</v>
      </c>
      <c r="I310" s="72">
        <v>2.5859999999999999</v>
      </c>
      <c r="J310" s="72">
        <v>25.652000000000001</v>
      </c>
      <c r="K310" s="12">
        <v>172.02099999999999</v>
      </c>
      <c r="L310" s="72">
        <v>3.25</v>
      </c>
      <c r="M310" s="72">
        <v>17.523</v>
      </c>
      <c r="N310" s="12">
        <v>308.85899999999998</v>
      </c>
      <c r="O310" s="72">
        <v>5.8360000000000003</v>
      </c>
      <c r="P310" s="72">
        <v>13.656000000000001</v>
      </c>
      <c r="Q310" s="12">
        <v>16.574999999999999</v>
      </c>
      <c r="R310" s="72">
        <v>0.313</v>
      </c>
      <c r="S310" s="72">
        <v>62.220999999999997</v>
      </c>
      <c r="T310" s="12">
        <v>325.43400000000003</v>
      </c>
      <c r="U310" s="72">
        <v>6.149</v>
      </c>
      <c r="V310" s="72">
        <v>13.754</v>
      </c>
      <c r="W310" s="12">
        <v>790.48400000000004</v>
      </c>
      <c r="X310" s="72">
        <v>14.936</v>
      </c>
      <c r="Y310" s="72">
        <v>5.3879999999999999</v>
      </c>
      <c r="Z310" s="12">
        <v>1115.9179999999999</v>
      </c>
      <c r="AA310" s="72">
        <v>21.085000000000001</v>
      </c>
      <c r="AB310" s="72">
        <v>2.319</v>
      </c>
      <c r="AC310" s="12">
        <v>4315.1490000000003</v>
      </c>
      <c r="AD310" s="72">
        <v>81.534000000000006</v>
      </c>
      <c r="AE310" s="72">
        <v>0.54600000000000004</v>
      </c>
      <c r="AF310" s="12">
        <v>0.89</v>
      </c>
      <c r="AG310" s="72">
        <v>1.7000000000000001E-2</v>
      </c>
      <c r="AH310" s="72">
        <v>109.505</v>
      </c>
      <c r="AI310" s="12">
        <v>173.82499999999999</v>
      </c>
      <c r="AJ310" s="72">
        <v>3.2839999999999998</v>
      </c>
      <c r="AK310" s="72">
        <v>4.3739999999999997</v>
      </c>
      <c r="AL310" s="12">
        <v>174.715</v>
      </c>
      <c r="AM310" s="72">
        <v>3.3010000000000002</v>
      </c>
      <c r="AN310" s="72">
        <v>4.242</v>
      </c>
      <c r="AO310" s="12">
        <v>4489.8639999999996</v>
      </c>
      <c r="AP310" s="72">
        <v>84.834999999999994</v>
      </c>
      <c r="AQ310" s="72">
        <v>0.44700000000000001</v>
      </c>
      <c r="AR310" s="12">
        <v>93.947000000000003</v>
      </c>
      <c r="AS310" s="72">
        <v>1.7749999999999999</v>
      </c>
      <c r="AT310" s="72">
        <v>35.350999999999999</v>
      </c>
      <c r="AU310" s="12">
        <v>27.768999999999998</v>
      </c>
      <c r="AV310" s="72">
        <v>0.52500000000000002</v>
      </c>
      <c r="AW310" s="72">
        <v>58.975000000000001</v>
      </c>
      <c r="AX310" s="12">
        <v>111.72499999999999</v>
      </c>
      <c r="AY310" s="72">
        <v>2.1110000000000002</v>
      </c>
      <c r="AZ310" s="72">
        <v>22.742000000000001</v>
      </c>
      <c r="BA310" s="12">
        <v>139.49299999999999</v>
      </c>
      <c r="BB310" s="72">
        <v>2.6360000000000001</v>
      </c>
      <c r="BC310" s="72">
        <v>21.965</v>
      </c>
      <c r="BD310" s="12">
        <v>74.268000000000001</v>
      </c>
      <c r="BE310" s="72">
        <v>1.403</v>
      </c>
      <c r="BF310" s="72">
        <v>36.134</v>
      </c>
      <c r="BG310" s="12">
        <v>213.762</v>
      </c>
      <c r="BH310" s="72">
        <v>4.0389999999999997</v>
      </c>
      <c r="BI310" s="72">
        <v>18.885999999999999</v>
      </c>
      <c r="BJ310" s="12">
        <v>439.51100000000002</v>
      </c>
      <c r="BK310" s="72">
        <v>8.3040000000000003</v>
      </c>
      <c r="BL310" s="72">
        <v>12.234999999999999</v>
      </c>
      <c r="BM310" s="12">
        <v>55.372999999999998</v>
      </c>
      <c r="BN310" s="72">
        <v>1.046</v>
      </c>
      <c r="BO310" s="72">
        <v>65.566000000000003</v>
      </c>
      <c r="BP310" s="12">
        <v>494.88400000000001</v>
      </c>
      <c r="BQ310" s="72">
        <v>9.3510000000000009</v>
      </c>
      <c r="BR310" s="72">
        <v>8.968</v>
      </c>
      <c r="BS310" s="12">
        <v>802.59299999999996</v>
      </c>
      <c r="BT310" s="72">
        <v>15.164999999999999</v>
      </c>
      <c r="BU310" s="72">
        <v>2.4249999999999998</v>
      </c>
      <c r="BV310" s="12">
        <v>5292.4560000000001</v>
      </c>
      <c r="BW310" s="72">
        <v>100</v>
      </c>
      <c r="BX310" s="72">
        <v>8.5999999999999993E-2</v>
      </c>
      <c r="BY310" s="13"/>
      <c r="BZ310" s="13"/>
    </row>
    <row r="311" spans="1:78" ht="12.75" customHeight="1">
      <c r="A311" s="122" t="s">
        <v>44</v>
      </c>
      <c r="B311" s="71" t="s">
        <v>68</v>
      </c>
      <c r="C311" s="71" t="s">
        <v>26</v>
      </c>
      <c r="D311" s="34">
        <v>43525</v>
      </c>
      <c r="E311" s="12">
        <v>3234.9929999999999</v>
      </c>
      <c r="F311" s="72">
        <v>60.825000000000003</v>
      </c>
      <c r="G311" s="72">
        <v>0.60899999999999999</v>
      </c>
      <c r="H311" s="12">
        <v>202.98500000000001</v>
      </c>
      <c r="I311" s="72">
        <v>3.8170000000000002</v>
      </c>
      <c r="J311" s="72">
        <v>33.078000000000003</v>
      </c>
      <c r="K311" s="12">
        <v>148.59399999999999</v>
      </c>
      <c r="L311" s="72">
        <v>2.794</v>
      </c>
      <c r="M311" s="72">
        <v>31.472999999999999</v>
      </c>
      <c r="N311" s="12">
        <v>368.904</v>
      </c>
      <c r="O311" s="72">
        <v>6.9359999999999999</v>
      </c>
      <c r="P311" s="72">
        <v>13.664</v>
      </c>
      <c r="Q311" s="12">
        <v>6.2480000000000002</v>
      </c>
      <c r="R311" s="72">
        <v>0.11700000000000001</v>
      </c>
      <c r="S311" s="72">
        <v>102.714</v>
      </c>
      <c r="T311" s="12">
        <v>375.15100000000001</v>
      </c>
      <c r="U311" s="72">
        <v>7.0540000000000003</v>
      </c>
      <c r="V311" s="72">
        <v>13.435</v>
      </c>
      <c r="W311" s="12">
        <v>706.68100000000004</v>
      </c>
      <c r="X311" s="72">
        <v>13.287000000000001</v>
      </c>
      <c r="Y311" s="72">
        <v>7.7889999999999997</v>
      </c>
      <c r="Z311" s="12">
        <v>1081.8320000000001</v>
      </c>
      <c r="AA311" s="72">
        <v>20.341000000000001</v>
      </c>
      <c r="AB311" s="72">
        <v>1.6619999999999999</v>
      </c>
      <c r="AC311" s="12">
        <v>4316.8249999999998</v>
      </c>
      <c r="AD311" s="72">
        <v>81.165999999999997</v>
      </c>
      <c r="AE311" s="72">
        <v>0.34899999999999998</v>
      </c>
      <c r="AF311" s="12">
        <v>24.495999999999999</v>
      </c>
      <c r="AG311" s="72">
        <v>0.46100000000000002</v>
      </c>
      <c r="AH311" s="72">
        <v>65.277000000000001</v>
      </c>
      <c r="AI311" s="12">
        <v>177.89400000000001</v>
      </c>
      <c r="AJ311" s="72">
        <v>3.3450000000000002</v>
      </c>
      <c r="AK311" s="72">
        <v>9.5069999999999997</v>
      </c>
      <c r="AL311" s="12">
        <v>202.39</v>
      </c>
      <c r="AM311" s="72">
        <v>3.8050000000000002</v>
      </c>
      <c r="AN311" s="72">
        <v>2.5760000000000001</v>
      </c>
      <c r="AO311" s="12">
        <v>4519.2150000000001</v>
      </c>
      <c r="AP311" s="72">
        <v>84.971999999999994</v>
      </c>
      <c r="AQ311" s="72">
        <v>0.312</v>
      </c>
      <c r="AR311" s="12">
        <v>45.884999999999998</v>
      </c>
      <c r="AS311" s="72">
        <v>0.86299999999999999</v>
      </c>
      <c r="AT311" s="72">
        <v>32.017000000000003</v>
      </c>
      <c r="AU311" s="12">
        <v>9.0660000000000007</v>
      </c>
      <c r="AV311" s="72">
        <v>0.17</v>
      </c>
      <c r="AW311" s="72">
        <v>61.366999999999997</v>
      </c>
      <c r="AX311" s="12">
        <v>151.15899999999999</v>
      </c>
      <c r="AY311" s="72">
        <v>2.8420000000000001</v>
      </c>
      <c r="AZ311" s="72">
        <v>28.222000000000001</v>
      </c>
      <c r="BA311" s="12">
        <v>160.22499999999999</v>
      </c>
      <c r="BB311" s="72">
        <v>3.0129999999999999</v>
      </c>
      <c r="BC311" s="72">
        <v>25.693000000000001</v>
      </c>
      <c r="BD311" s="12">
        <v>167.04900000000001</v>
      </c>
      <c r="BE311" s="72">
        <v>3.141</v>
      </c>
      <c r="BF311" s="72">
        <v>26.277999999999999</v>
      </c>
      <c r="BG311" s="12">
        <v>327.274</v>
      </c>
      <c r="BH311" s="72">
        <v>6.1539999999999999</v>
      </c>
      <c r="BI311" s="72">
        <v>15.398</v>
      </c>
      <c r="BJ311" s="12">
        <v>370.09899999999999</v>
      </c>
      <c r="BK311" s="72">
        <v>6.9589999999999996</v>
      </c>
      <c r="BL311" s="72">
        <v>8.7110000000000003</v>
      </c>
      <c r="BM311" s="12">
        <v>56.014000000000003</v>
      </c>
      <c r="BN311" s="72">
        <v>1.0529999999999999</v>
      </c>
      <c r="BO311" s="72">
        <v>47.56</v>
      </c>
      <c r="BP311" s="12">
        <v>426.113</v>
      </c>
      <c r="BQ311" s="72">
        <v>8.0120000000000005</v>
      </c>
      <c r="BR311" s="72">
        <v>10.287000000000001</v>
      </c>
      <c r="BS311" s="12">
        <v>799.27200000000005</v>
      </c>
      <c r="BT311" s="72">
        <v>15.028</v>
      </c>
      <c r="BU311" s="72">
        <v>1.7190000000000001</v>
      </c>
      <c r="BV311" s="12">
        <v>5318.4880000000003</v>
      </c>
      <c r="BW311" s="72">
        <v>100</v>
      </c>
      <c r="BX311" s="72">
        <v>7.0999999999999994E-2</v>
      </c>
      <c r="BY311" s="13"/>
      <c r="BZ311" s="13"/>
    </row>
    <row r="312" spans="1:78" ht="12.75" customHeight="1">
      <c r="A312" s="122" t="s">
        <v>44</v>
      </c>
      <c r="B312" s="71" t="s">
        <v>68</v>
      </c>
      <c r="C312" s="71" t="s">
        <v>26</v>
      </c>
      <c r="D312" s="34">
        <v>43617</v>
      </c>
      <c r="E312" s="12">
        <v>3215.8090000000002</v>
      </c>
      <c r="F312" s="72">
        <v>60.143999999999998</v>
      </c>
      <c r="G312" s="72">
        <v>0.93</v>
      </c>
      <c r="H312" s="12">
        <v>143.71199999999999</v>
      </c>
      <c r="I312" s="72">
        <v>2.6880000000000002</v>
      </c>
      <c r="J312" s="72">
        <v>23.321000000000002</v>
      </c>
      <c r="K312" s="12">
        <v>151.67400000000001</v>
      </c>
      <c r="L312" s="72">
        <v>2.8370000000000002</v>
      </c>
      <c r="M312" s="72">
        <v>24.74</v>
      </c>
      <c r="N312" s="12">
        <v>303.01100000000002</v>
      </c>
      <c r="O312" s="72">
        <v>5.6669999999999998</v>
      </c>
      <c r="P312" s="72">
        <v>13.537000000000001</v>
      </c>
      <c r="Q312" s="12">
        <v>49.082999999999998</v>
      </c>
      <c r="R312" s="72">
        <v>0.91800000000000004</v>
      </c>
      <c r="S312" s="72">
        <v>39.609000000000002</v>
      </c>
      <c r="T312" s="12">
        <v>352.09300000000002</v>
      </c>
      <c r="U312" s="72">
        <v>6.585</v>
      </c>
      <c r="V312" s="72">
        <v>9.1959999999999997</v>
      </c>
      <c r="W312" s="12">
        <v>797.12800000000004</v>
      </c>
      <c r="X312" s="72">
        <v>14.907999999999999</v>
      </c>
      <c r="Y312" s="72">
        <v>5.1509999999999998</v>
      </c>
      <c r="Z312" s="12">
        <v>1149.221</v>
      </c>
      <c r="AA312" s="72">
        <v>21.492999999999999</v>
      </c>
      <c r="AB312" s="72">
        <v>2.7559999999999998</v>
      </c>
      <c r="AC312" s="12">
        <v>4365.03</v>
      </c>
      <c r="AD312" s="72">
        <v>81.637</v>
      </c>
      <c r="AE312" s="72">
        <v>0.437</v>
      </c>
      <c r="AF312" s="12">
        <v>8.1549999999999994</v>
      </c>
      <c r="AG312" s="72">
        <v>0.153</v>
      </c>
      <c r="AH312" s="72">
        <v>93.647999999999996</v>
      </c>
      <c r="AI312" s="12">
        <v>186.39099999999999</v>
      </c>
      <c r="AJ312" s="72">
        <v>3.4860000000000002</v>
      </c>
      <c r="AK312" s="72">
        <v>5.44</v>
      </c>
      <c r="AL312" s="12">
        <v>194.54599999999999</v>
      </c>
      <c r="AM312" s="72">
        <v>3.6379999999999999</v>
      </c>
      <c r="AN312" s="72">
        <v>3.8439999999999999</v>
      </c>
      <c r="AO312" s="12">
        <v>4559.576</v>
      </c>
      <c r="AP312" s="72">
        <v>85.275999999999996</v>
      </c>
      <c r="AQ312" s="72">
        <v>0.36199999999999999</v>
      </c>
      <c r="AR312" s="12">
        <v>69.814999999999998</v>
      </c>
      <c r="AS312" s="72">
        <v>1.306</v>
      </c>
      <c r="AT312" s="72">
        <v>32.985999999999997</v>
      </c>
      <c r="AU312" s="12">
        <v>26.225000000000001</v>
      </c>
      <c r="AV312" s="72">
        <v>0.49</v>
      </c>
      <c r="AW312" s="72">
        <v>78.5</v>
      </c>
      <c r="AX312" s="12">
        <v>131.40100000000001</v>
      </c>
      <c r="AY312" s="72">
        <v>2.4580000000000002</v>
      </c>
      <c r="AZ312" s="72">
        <v>21.725999999999999</v>
      </c>
      <c r="BA312" s="12">
        <v>157.626</v>
      </c>
      <c r="BB312" s="72">
        <v>2.948</v>
      </c>
      <c r="BC312" s="72">
        <v>20.79</v>
      </c>
      <c r="BD312" s="12">
        <v>35.981999999999999</v>
      </c>
      <c r="BE312" s="72">
        <v>0.67300000000000004</v>
      </c>
      <c r="BF312" s="72">
        <v>54.430999999999997</v>
      </c>
      <c r="BG312" s="12">
        <v>193.608</v>
      </c>
      <c r="BH312" s="72">
        <v>3.621</v>
      </c>
      <c r="BI312" s="72">
        <v>17.459</v>
      </c>
      <c r="BJ312" s="12">
        <v>460.851</v>
      </c>
      <c r="BK312" s="72">
        <v>8.6189999999999998</v>
      </c>
      <c r="BL312" s="72">
        <v>8.8230000000000004</v>
      </c>
      <c r="BM312" s="12">
        <v>63.02</v>
      </c>
      <c r="BN312" s="72">
        <v>1.179</v>
      </c>
      <c r="BO312" s="72">
        <v>41.7</v>
      </c>
      <c r="BP312" s="12">
        <v>523.87199999999996</v>
      </c>
      <c r="BQ312" s="72">
        <v>9.798</v>
      </c>
      <c r="BR312" s="72">
        <v>7.6749999999999998</v>
      </c>
      <c r="BS312" s="12">
        <v>787.29399999999998</v>
      </c>
      <c r="BT312" s="72">
        <v>14.724</v>
      </c>
      <c r="BU312" s="72">
        <v>2.0790000000000002</v>
      </c>
      <c r="BV312" s="12">
        <v>5346.87</v>
      </c>
      <c r="BW312" s="72">
        <v>100</v>
      </c>
      <c r="BX312" s="72">
        <v>0.115</v>
      </c>
      <c r="BY312" s="13"/>
      <c r="BZ312" s="13"/>
    </row>
    <row r="313" spans="1:78" ht="12.75" customHeight="1">
      <c r="A313" s="122" t="s">
        <v>44</v>
      </c>
      <c r="B313" s="71" t="s">
        <v>68</v>
      </c>
      <c r="C313" s="71" t="s">
        <v>26</v>
      </c>
      <c r="D313" s="34">
        <v>44075</v>
      </c>
      <c r="E313" s="12">
        <v>3137.181</v>
      </c>
      <c r="F313" s="72">
        <v>57.957000000000001</v>
      </c>
      <c r="G313" s="72">
        <v>0.94799999999999995</v>
      </c>
      <c r="H313" s="12">
        <v>125.248</v>
      </c>
      <c r="I313" s="72">
        <v>2.3140000000000001</v>
      </c>
      <c r="J313" s="72">
        <v>26.513999999999999</v>
      </c>
      <c r="K313" s="12">
        <v>127.959</v>
      </c>
      <c r="L313" s="72">
        <v>2.3639999999999999</v>
      </c>
      <c r="M313" s="72">
        <v>28.292999999999999</v>
      </c>
      <c r="N313" s="12">
        <v>253.20699999999999</v>
      </c>
      <c r="O313" s="72">
        <v>4.6779999999999999</v>
      </c>
      <c r="P313" s="72">
        <v>15.081</v>
      </c>
      <c r="Q313" s="12">
        <v>46.082999999999998</v>
      </c>
      <c r="R313" s="72">
        <v>0.85099999999999998</v>
      </c>
      <c r="S313" s="72">
        <v>46.893000000000001</v>
      </c>
      <c r="T313" s="12">
        <v>299.291</v>
      </c>
      <c r="U313" s="72">
        <v>5.5289999999999999</v>
      </c>
      <c r="V313" s="72">
        <v>14.111000000000001</v>
      </c>
      <c r="W313" s="12">
        <v>820.30700000000002</v>
      </c>
      <c r="X313" s="72">
        <v>15.154999999999999</v>
      </c>
      <c r="Y313" s="72">
        <v>5.6890000000000001</v>
      </c>
      <c r="Z313" s="12">
        <v>1119.598</v>
      </c>
      <c r="AA313" s="72">
        <v>20.684000000000001</v>
      </c>
      <c r="AB313" s="72">
        <v>1.8380000000000001</v>
      </c>
      <c r="AC313" s="12">
        <v>4256.7790000000005</v>
      </c>
      <c r="AD313" s="72">
        <v>78.641000000000005</v>
      </c>
      <c r="AE313" s="72">
        <v>0.46700000000000003</v>
      </c>
      <c r="AF313" s="12">
        <v>19.940999999999999</v>
      </c>
      <c r="AG313" s="72">
        <v>0.36799999999999999</v>
      </c>
      <c r="AH313" s="72">
        <v>65.262</v>
      </c>
      <c r="AI313" s="12">
        <v>274.17700000000002</v>
      </c>
      <c r="AJ313" s="72">
        <v>5.0650000000000004</v>
      </c>
      <c r="AK313" s="72">
        <v>4.625</v>
      </c>
      <c r="AL313" s="12">
        <v>294.11799999999999</v>
      </c>
      <c r="AM313" s="72">
        <v>5.4340000000000002</v>
      </c>
      <c r="AN313" s="72">
        <v>2.573</v>
      </c>
      <c r="AO313" s="12">
        <v>4550.8969999999999</v>
      </c>
      <c r="AP313" s="72">
        <v>84.075000000000003</v>
      </c>
      <c r="AQ313" s="72">
        <v>0.44</v>
      </c>
      <c r="AR313" s="12">
        <v>126.08799999999999</v>
      </c>
      <c r="AS313" s="72">
        <v>2.3290000000000002</v>
      </c>
      <c r="AT313" s="72">
        <v>26.004000000000001</v>
      </c>
      <c r="AU313" s="12">
        <v>14.377000000000001</v>
      </c>
      <c r="AV313" s="72">
        <v>0.26600000000000001</v>
      </c>
      <c r="AW313" s="72">
        <v>73.959999999999994</v>
      </c>
      <c r="AX313" s="12">
        <v>85.194999999999993</v>
      </c>
      <c r="AY313" s="72">
        <v>1.5740000000000001</v>
      </c>
      <c r="AZ313" s="72">
        <v>35.311</v>
      </c>
      <c r="BA313" s="12">
        <v>99.572000000000003</v>
      </c>
      <c r="BB313" s="72">
        <v>1.84</v>
      </c>
      <c r="BC313" s="72">
        <v>29.777000000000001</v>
      </c>
      <c r="BD313" s="12">
        <v>91.924000000000007</v>
      </c>
      <c r="BE313" s="72">
        <v>1.698</v>
      </c>
      <c r="BF313" s="72">
        <v>30.675999999999998</v>
      </c>
      <c r="BG313" s="12">
        <v>191.495</v>
      </c>
      <c r="BH313" s="72">
        <v>3.5379999999999998</v>
      </c>
      <c r="BI313" s="72">
        <v>25.312000000000001</v>
      </c>
      <c r="BJ313" s="12">
        <v>486.40300000000002</v>
      </c>
      <c r="BK313" s="72">
        <v>8.9860000000000007</v>
      </c>
      <c r="BL313" s="72">
        <v>11.782</v>
      </c>
      <c r="BM313" s="12">
        <v>58.042000000000002</v>
      </c>
      <c r="BN313" s="72">
        <v>1.0720000000000001</v>
      </c>
      <c r="BO313" s="72">
        <v>53.962000000000003</v>
      </c>
      <c r="BP313" s="12">
        <v>544.44500000000005</v>
      </c>
      <c r="BQ313" s="72">
        <v>10.058</v>
      </c>
      <c r="BR313" s="72">
        <v>9.5969999999999995</v>
      </c>
      <c r="BS313" s="12">
        <v>862.029</v>
      </c>
      <c r="BT313" s="72">
        <v>15.925000000000001</v>
      </c>
      <c r="BU313" s="72">
        <v>2.17</v>
      </c>
      <c r="BV313" s="12">
        <v>5412.9260000000004</v>
      </c>
      <c r="BW313" s="72">
        <v>100</v>
      </c>
      <c r="BX313" s="72">
        <v>8.7999999999999995E-2</v>
      </c>
      <c r="BY313" s="13"/>
      <c r="BZ313" s="13"/>
    </row>
    <row r="314" spans="1:78" ht="12.75" customHeight="1">
      <c r="A314" s="122" t="s">
        <v>44</v>
      </c>
      <c r="B314" s="71" t="s">
        <v>68</v>
      </c>
      <c r="C314" s="71" t="s">
        <v>26</v>
      </c>
      <c r="D314" s="34">
        <v>44166</v>
      </c>
      <c r="E314" s="12">
        <v>3213.7260000000001</v>
      </c>
      <c r="F314" s="72">
        <v>59.615000000000002</v>
      </c>
      <c r="G314" s="72">
        <v>1.1120000000000001</v>
      </c>
      <c r="H314" s="12">
        <v>245.37700000000001</v>
      </c>
      <c r="I314" s="72">
        <v>4.5519999999999996</v>
      </c>
      <c r="J314" s="72">
        <v>20.190999999999999</v>
      </c>
      <c r="K314" s="12">
        <v>157.631</v>
      </c>
      <c r="L314" s="72">
        <v>2.9239999999999999</v>
      </c>
      <c r="M314" s="72">
        <v>23.327999999999999</v>
      </c>
      <c r="N314" s="12">
        <v>403.00799999999998</v>
      </c>
      <c r="O314" s="72">
        <v>7.476</v>
      </c>
      <c r="P314" s="72">
        <v>12.635999999999999</v>
      </c>
      <c r="Q314" s="12">
        <v>46.74</v>
      </c>
      <c r="R314" s="72">
        <v>0.86699999999999999</v>
      </c>
      <c r="S314" s="72">
        <v>61.948999999999998</v>
      </c>
      <c r="T314" s="12">
        <v>449.74700000000001</v>
      </c>
      <c r="U314" s="72">
        <v>8.343</v>
      </c>
      <c r="V314" s="72">
        <v>11.504</v>
      </c>
      <c r="W314" s="12">
        <v>696.36500000000001</v>
      </c>
      <c r="X314" s="72">
        <v>12.917999999999999</v>
      </c>
      <c r="Y314" s="72">
        <v>9.5009999999999994</v>
      </c>
      <c r="Z314" s="12">
        <v>1146.1120000000001</v>
      </c>
      <c r="AA314" s="72">
        <v>21.26</v>
      </c>
      <c r="AB314" s="72">
        <v>3.1440000000000001</v>
      </c>
      <c r="AC314" s="12">
        <v>4359.8379999999997</v>
      </c>
      <c r="AD314" s="72">
        <v>80.875</v>
      </c>
      <c r="AE314" s="72">
        <v>0.44900000000000001</v>
      </c>
      <c r="AF314" s="12">
        <v>0</v>
      </c>
      <c r="AG314" s="72">
        <v>0</v>
      </c>
      <c r="AH314" s="72">
        <v>0</v>
      </c>
      <c r="AI314" s="12">
        <v>252.57400000000001</v>
      </c>
      <c r="AJ314" s="72">
        <v>4.6849999999999996</v>
      </c>
      <c r="AK314" s="72">
        <v>3.2770000000000001</v>
      </c>
      <c r="AL314" s="12">
        <v>252.57400000000001</v>
      </c>
      <c r="AM314" s="72">
        <v>4.6849999999999996</v>
      </c>
      <c r="AN314" s="72">
        <v>3.2770000000000001</v>
      </c>
      <c r="AO314" s="12">
        <v>4612.4120000000003</v>
      </c>
      <c r="AP314" s="72">
        <v>85.56</v>
      </c>
      <c r="AQ314" s="72">
        <v>0.42299999999999999</v>
      </c>
      <c r="AR314" s="12">
        <v>98.92</v>
      </c>
      <c r="AS314" s="72">
        <v>1.835</v>
      </c>
      <c r="AT314" s="72">
        <v>32.073</v>
      </c>
      <c r="AU314" s="12">
        <v>5.2359999999999998</v>
      </c>
      <c r="AV314" s="72">
        <v>9.7000000000000003E-2</v>
      </c>
      <c r="AW314" s="72">
        <v>75.524000000000001</v>
      </c>
      <c r="AX314" s="12">
        <v>110.56399999999999</v>
      </c>
      <c r="AY314" s="72">
        <v>2.0510000000000002</v>
      </c>
      <c r="AZ314" s="72">
        <v>32.195</v>
      </c>
      <c r="BA314" s="12">
        <v>115.79900000000001</v>
      </c>
      <c r="BB314" s="72">
        <v>2.1480000000000001</v>
      </c>
      <c r="BC314" s="72">
        <v>30.513999999999999</v>
      </c>
      <c r="BD314" s="12">
        <v>90.733000000000004</v>
      </c>
      <c r="BE314" s="72">
        <v>1.6830000000000001</v>
      </c>
      <c r="BF314" s="72">
        <v>40.171999999999997</v>
      </c>
      <c r="BG314" s="12">
        <v>206.53299999999999</v>
      </c>
      <c r="BH314" s="72">
        <v>3.831</v>
      </c>
      <c r="BI314" s="72">
        <v>22.699000000000002</v>
      </c>
      <c r="BJ314" s="12">
        <v>407.166</v>
      </c>
      <c r="BK314" s="72">
        <v>7.5529999999999999</v>
      </c>
      <c r="BL314" s="72">
        <v>11.471</v>
      </c>
      <c r="BM314" s="12">
        <v>65.811999999999998</v>
      </c>
      <c r="BN314" s="72">
        <v>1.2210000000000001</v>
      </c>
      <c r="BO314" s="72">
        <v>51.392000000000003</v>
      </c>
      <c r="BP314" s="12">
        <v>472.97800000000001</v>
      </c>
      <c r="BQ314" s="72">
        <v>8.7739999999999991</v>
      </c>
      <c r="BR314" s="72">
        <v>11.532</v>
      </c>
      <c r="BS314" s="12">
        <v>778.43100000000004</v>
      </c>
      <c r="BT314" s="72">
        <v>14.44</v>
      </c>
      <c r="BU314" s="72">
        <v>2.3969999999999998</v>
      </c>
      <c r="BV314" s="12">
        <v>5390.8429999999998</v>
      </c>
      <c r="BW314" s="72">
        <v>100</v>
      </c>
      <c r="BX314" s="72">
        <v>9.2999999999999999E-2</v>
      </c>
      <c r="BY314" s="13"/>
      <c r="BZ314" s="13"/>
    </row>
    <row r="315" spans="1:78" ht="12.75" customHeight="1">
      <c r="A315" s="122" t="s">
        <v>44</v>
      </c>
      <c r="B315" s="71" t="s">
        <v>68</v>
      </c>
      <c r="C315" s="71" t="s">
        <v>26</v>
      </c>
      <c r="D315" s="34">
        <v>44256</v>
      </c>
      <c r="E315" s="12">
        <v>3261.759</v>
      </c>
      <c r="F315" s="72">
        <v>60.616999999999997</v>
      </c>
      <c r="G315" s="72">
        <v>0.70199999999999996</v>
      </c>
      <c r="H315" s="12">
        <v>167.51599999999999</v>
      </c>
      <c r="I315" s="72">
        <v>3.113</v>
      </c>
      <c r="J315" s="72">
        <v>35.302</v>
      </c>
      <c r="K315" s="12">
        <v>146.39099999999999</v>
      </c>
      <c r="L315" s="72">
        <v>2.7210000000000001</v>
      </c>
      <c r="M315" s="72">
        <v>29.111000000000001</v>
      </c>
      <c r="N315" s="12">
        <v>313.90699999999998</v>
      </c>
      <c r="O315" s="72">
        <v>5.8339999999999996</v>
      </c>
      <c r="P315" s="72">
        <v>20.963999999999999</v>
      </c>
      <c r="Q315" s="12">
        <v>13.324999999999999</v>
      </c>
      <c r="R315" s="72">
        <v>0.248</v>
      </c>
      <c r="S315" s="72">
        <v>79.942999999999998</v>
      </c>
      <c r="T315" s="12">
        <v>327.23200000000003</v>
      </c>
      <c r="U315" s="72">
        <v>6.0810000000000004</v>
      </c>
      <c r="V315" s="72">
        <v>19.486000000000001</v>
      </c>
      <c r="W315" s="12">
        <v>781.67100000000005</v>
      </c>
      <c r="X315" s="72">
        <v>14.526999999999999</v>
      </c>
      <c r="Y315" s="72">
        <v>8.5830000000000002</v>
      </c>
      <c r="Z315" s="12">
        <v>1108.903</v>
      </c>
      <c r="AA315" s="72">
        <v>20.608000000000001</v>
      </c>
      <c r="AB315" s="72">
        <v>1.615</v>
      </c>
      <c r="AC315" s="12">
        <v>4370.6620000000003</v>
      </c>
      <c r="AD315" s="72">
        <v>81.224999999999994</v>
      </c>
      <c r="AE315" s="72">
        <v>0.36099999999999999</v>
      </c>
      <c r="AF315" s="12">
        <v>32.441000000000003</v>
      </c>
      <c r="AG315" s="72">
        <v>0.60299999999999998</v>
      </c>
      <c r="AH315" s="72">
        <v>66.328999999999994</v>
      </c>
      <c r="AI315" s="12">
        <v>220.88399999999999</v>
      </c>
      <c r="AJ315" s="72">
        <v>4.1050000000000004</v>
      </c>
      <c r="AK315" s="72">
        <v>10.286</v>
      </c>
      <c r="AL315" s="12">
        <v>253.32499999999999</v>
      </c>
      <c r="AM315" s="72">
        <v>4.7080000000000002</v>
      </c>
      <c r="AN315" s="72">
        <v>3.3119999999999998</v>
      </c>
      <c r="AO315" s="12">
        <v>4623.9870000000001</v>
      </c>
      <c r="AP315" s="72">
        <v>85.933000000000007</v>
      </c>
      <c r="AQ315" s="72">
        <v>0.307</v>
      </c>
      <c r="AR315" s="12">
        <v>70.284999999999997</v>
      </c>
      <c r="AS315" s="72">
        <v>1.306</v>
      </c>
      <c r="AT315" s="72">
        <v>38.56</v>
      </c>
      <c r="AU315" s="12">
        <v>20.37</v>
      </c>
      <c r="AV315" s="72">
        <v>0.379</v>
      </c>
      <c r="AW315" s="72">
        <v>64.19</v>
      </c>
      <c r="AX315" s="12">
        <v>129.197</v>
      </c>
      <c r="AY315" s="72">
        <v>2.4009999999999998</v>
      </c>
      <c r="AZ315" s="72">
        <v>30.85</v>
      </c>
      <c r="BA315" s="12">
        <v>149.56700000000001</v>
      </c>
      <c r="BB315" s="72">
        <v>2.78</v>
      </c>
      <c r="BC315" s="72">
        <v>33.774999999999999</v>
      </c>
      <c r="BD315" s="12">
        <v>78.596999999999994</v>
      </c>
      <c r="BE315" s="72">
        <v>1.4610000000000001</v>
      </c>
      <c r="BF315" s="72">
        <v>33.459000000000003</v>
      </c>
      <c r="BG315" s="12">
        <v>228.16300000000001</v>
      </c>
      <c r="BH315" s="72">
        <v>4.24</v>
      </c>
      <c r="BI315" s="72">
        <v>23.411999999999999</v>
      </c>
      <c r="BJ315" s="12">
        <v>411.76</v>
      </c>
      <c r="BK315" s="72">
        <v>7.6520000000000001</v>
      </c>
      <c r="BL315" s="72">
        <v>11.679</v>
      </c>
      <c r="BM315" s="12">
        <v>46.716999999999999</v>
      </c>
      <c r="BN315" s="72">
        <v>0.86799999999999999</v>
      </c>
      <c r="BO315" s="72">
        <v>54.865000000000002</v>
      </c>
      <c r="BP315" s="12">
        <v>458.47699999999998</v>
      </c>
      <c r="BQ315" s="72">
        <v>8.52</v>
      </c>
      <c r="BR315" s="72">
        <v>9.8360000000000003</v>
      </c>
      <c r="BS315" s="12">
        <v>756.92499999999995</v>
      </c>
      <c r="BT315" s="72">
        <v>14.067</v>
      </c>
      <c r="BU315" s="72">
        <v>1.9410000000000001</v>
      </c>
      <c r="BV315" s="12">
        <v>5380.9110000000001</v>
      </c>
      <c r="BW315" s="72">
        <v>100</v>
      </c>
      <c r="BX315" s="72">
        <v>9.9000000000000005E-2</v>
      </c>
      <c r="BY315" s="13"/>
      <c r="BZ315" s="13"/>
    </row>
    <row r="316" spans="1:78" ht="12.75" customHeight="1">
      <c r="A316" s="122" t="s">
        <v>44</v>
      </c>
      <c r="B316" s="71" t="s">
        <v>68</v>
      </c>
      <c r="C316" s="71" t="s">
        <v>26</v>
      </c>
      <c r="D316" s="34">
        <v>44348</v>
      </c>
      <c r="E316" s="12">
        <v>3282.4279999999999</v>
      </c>
      <c r="F316" s="72">
        <v>61.091999999999999</v>
      </c>
      <c r="G316" s="72">
        <v>1.3859999999999999</v>
      </c>
      <c r="H316" s="12">
        <v>138.977</v>
      </c>
      <c r="I316" s="72">
        <v>2.5870000000000002</v>
      </c>
      <c r="J316" s="72">
        <v>22.238</v>
      </c>
      <c r="K316" s="12">
        <v>119.048</v>
      </c>
      <c r="L316" s="72">
        <v>2.2160000000000002</v>
      </c>
      <c r="M316" s="72">
        <v>27.756</v>
      </c>
      <c r="N316" s="12">
        <v>258.02499999999998</v>
      </c>
      <c r="O316" s="72">
        <v>4.8019999999999996</v>
      </c>
      <c r="P316" s="72">
        <v>17.555</v>
      </c>
      <c r="Q316" s="12">
        <v>23.472999999999999</v>
      </c>
      <c r="R316" s="72">
        <v>0.437</v>
      </c>
      <c r="S316" s="72">
        <v>58.960999999999999</v>
      </c>
      <c r="T316" s="12">
        <v>281.49900000000002</v>
      </c>
      <c r="U316" s="72">
        <v>5.2389999999999999</v>
      </c>
      <c r="V316" s="72">
        <v>17.995000000000001</v>
      </c>
      <c r="W316" s="12">
        <v>872.11400000000003</v>
      </c>
      <c r="X316" s="72">
        <v>16.231999999999999</v>
      </c>
      <c r="Y316" s="72">
        <v>8.5449999999999999</v>
      </c>
      <c r="Z316" s="12">
        <v>1153.6120000000001</v>
      </c>
      <c r="AA316" s="72">
        <v>21.471</v>
      </c>
      <c r="AB316" s="72">
        <v>3.8180000000000001</v>
      </c>
      <c r="AC316" s="12">
        <v>4436.0410000000002</v>
      </c>
      <c r="AD316" s="72">
        <v>82.563000000000002</v>
      </c>
      <c r="AE316" s="72">
        <v>0.33600000000000002</v>
      </c>
      <c r="AF316" s="12">
        <v>0</v>
      </c>
      <c r="AG316" s="72">
        <v>0</v>
      </c>
      <c r="AH316" s="72">
        <v>0</v>
      </c>
      <c r="AI316" s="12">
        <v>210.17400000000001</v>
      </c>
      <c r="AJ316" s="72">
        <v>3.9119999999999999</v>
      </c>
      <c r="AK316" s="72">
        <v>3.464</v>
      </c>
      <c r="AL316" s="12">
        <v>210.17400000000001</v>
      </c>
      <c r="AM316" s="72">
        <v>3.9119999999999999</v>
      </c>
      <c r="AN316" s="72">
        <v>3.464</v>
      </c>
      <c r="AO316" s="12">
        <v>4646.2150000000001</v>
      </c>
      <c r="AP316" s="72">
        <v>86.474999999999994</v>
      </c>
      <c r="AQ316" s="72">
        <v>0.26200000000000001</v>
      </c>
      <c r="AR316" s="12">
        <v>55.024000000000001</v>
      </c>
      <c r="AS316" s="72">
        <v>1.024</v>
      </c>
      <c r="AT316" s="72">
        <v>33.521000000000001</v>
      </c>
      <c r="AU316" s="12">
        <v>0</v>
      </c>
      <c r="AV316" s="72">
        <v>0</v>
      </c>
      <c r="AW316" s="72">
        <v>0</v>
      </c>
      <c r="AX316" s="12">
        <v>182.923</v>
      </c>
      <c r="AY316" s="72">
        <v>3.4049999999999998</v>
      </c>
      <c r="AZ316" s="72">
        <v>22.783000000000001</v>
      </c>
      <c r="BA316" s="12">
        <v>182.923</v>
      </c>
      <c r="BB316" s="72">
        <v>3.4049999999999998</v>
      </c>
      <c r="BC316" s="72">
        <v>22.783000000000001</v>
      </c>
      <c r="BD316" s="12">
        <v>74.591999999999999</v>
      </c>
      <c r="BE316" s="72">
        <v>1.3879999999999999</v>
      </c>
      <c r="BF316" s="72">
        <v>31.305</v>
      </c>
      <c r="BG316" s="12">
        <v>257.51499999999999</v>
      </c>
      <c r="BH316" s="72">
        <v>4.7930000000000001</v>
      </c>
      <c r="BI316" s="72">
        <v>17.687000000000001</v>
      </c>
      <c r="BJ316" s="12">
        <v>406.2</v>
      </c>
      <c r="BK316" s="72">
        <v>7.56</v>
      </c>
      <c r="BL316" s="72">
        <v>12.340999999999999</v>
      </c>
      <c r="BM316" s="12">
        <v>7.9630000000000001</v>
      </c>
      <c r="BN316" s="72">
        <v>0.14799999999999999</v>
      </c>
      <c r="BO316" s="72">
        <v>55.061999999999998</v>
      </c>
      <c r="BP316" s="12">
        <v>414.16300000000001</v>
      </c>
      <c r="BQ316" s="72">
        <v>7.7080000000000002</v>
      </c>
      <c r="BR316" s="72">
        <v>11.8</v>
      </c>
      <c r="BS316" s="12">
        <v>726.702</v>
      </c>
      <c r="BT316" s="72">
        <v>13.525</v>
      </c>
      <c r="BU316" s="72">
        <v>1.786</v>
      </c>
      <c r="BV316" s="12">
        <v>5372.9170000000004</v>
      </c>
      <c r="BW316" s="72">
        <v>100</v>
      </c>
      <c r="BX316" s="72">
        <v>0.11600000000000001</v>
      </c>
      <c r="BY316" s="13"/>
      <c r="BZ316" s="13"/>
    </row>
    <row r="317" spans="1:78" ht="12.75" customHeight="1">
      <c r="A317" s="122" t="s">
        <v>44</v>
      </c>
      <c r="B317" s="71" t="s">
        <v>68</v>
      </c>
      <c r="C317" s="71" t="s">
        <v>26</v>
      </c>
      <c r="D317" s="34">
        <v>44805</v>
      </c>
      <c r="E317" s="12">
        <v>3522.1979999999999</v>
      </c>
      <c r="F317" s="72">
        <v>64.542000000000002</v>
      </c>
      <c r="G317" s="72">
        <v>0.9</v>
      </c>
      <c r="H317" s="12">
        <v>89.14</v>
      </c>
      <c r="I317" s="72">
        <v>1.633</v>
      </c>
      <c r="J317" s="72">
        <v>23.917000000000002</v>
      </c>
      <c r="K317" s="12">
        <v>103.254</v>
      </c>
      <c r="L317" s="72">
        <v>1.8919999999999999</v>
      </c>
      <c r="M317" s="72">
        <v>37.628</v>
      </c>
      <c r="N317" s="12">
        <v>192.39400000000001</v>
      </c>
      <c r="O317" s="72">
        <v>3.5259999999999998</v>
      </c>
      <c r="P317" s="72">
        <v>23.524999999999999</v>
      </c>
      <c r="Q317" s="12">
        <v>21.050999999999998</v>
      </c>
      <c r="R317" s="72">
        <v>0.38600000000000001</v>
      </c>
      <c r="S317" s="72">
        <v>67.325999999999993</v>
      </c>
      <c r="T317" s="12">
        <v>213.44499999999999</v>
      </c>
      <c r="U317" s="72">
        <v>3.911</v>
      </c>
      <c r="V317" s="72">
        <v>21.611999999999998</v>
      </c>
      <c r="W317" s="12">
        <v>875.06</v>
      </c>
      <c r="X317" s="72">
        <v>16.035</v>
      </c>
      <c r="Y317" s="72">
        <v>6.0819999999999999</v>
      </c>
      <c r="Z317" s="12">
        <v>1088.5060000000001</v>
      </c>
      <c r="AA317" s="72">
        <v>19.946000000000002</v>
      </c>
      <c r="AB317" s="72">
        <v>2.4159999999999999</v>
      </c>
      <c r="AC317" s="12">
        <v>4610.7039999999997</v>
      </c>
      <c r="AD317" s="72">
        <v>84.489000000000004</v>
      </c>
      <c r="AE317" s="72">
        <v>0.38300000000000001</v>
      </c>
      <c r="AF317" s="12">
        <v>33.22</v>
      </c>
      <c r="AG317" s="72">
        <v>0.60899999999999999</v>
      </c>
      <c r="AH317" s="72">
        <v>84.132000000000005</v>
      </c>
      <c r="AI317" s="12">
        <v>98.177999999999997</v>
      </c>
      <c r="AJ317" s="72">
        <v>1.7989999999999999</v>
      </c>
      <c r="AK317" s="72">
        <v>27.805</v>
      </c>
      <c r="AL317" s="12">
        <v>131.398</v>
      </c>
      <c r="AM317" s="72">
        <v>2.4079999999999999</v>
      </c>
      <c r="AN317" s="72">
        <v>4.5090000000000003</v>
      </c>
      <c r="AO317" s="12">
        <v>4742.1009999999997</v>
      </c>
      <c r="AP317" s="72">
        <v>86.897000000000006</v>
      </c>
      <c r="AQ317" s="72">
        <v>0.33800000000000002</v>
      </c>
      <c r="AR317" s="12">
        <v>104.069</v>
      </c>
      <c r="AS317" s="72">
        <v>1.907</v>
      </c>
      <c r="AT317" s="72">
        <v>38.76</v>
      </c>
      <c r="AU317" s="12">
        <v>3.3620000000000001</v>
      </c>
      <c r="AV317" s="72">
        <v>6.2E-2</v>
      </c>
      <c r="AW317" s="72">
        <v>102.474</v>
      </c>
      <c r="AX317" s="12">
        <v>67.335999999999999</v>
      </c>
      <c r="AY317" s="72">
        <v>1.234</v>
      </c>
      <c r="AZ317" s="72">
        <v>25.151</v>
      </c>
      <c r="BA317" s="12">
        <v>70.697999999999993</v>
      </c>
      <c r="BB317" s="72">
        <v>1.2949999999999999</v>
      </c>
      <c r="BC317" s="72">
        <v>24.701000000000001</v>
      </c>
      <c r="BD317" s="12">
        <v>71.754999999999995</v>
      </c>
      <c r="BE317" s="72">
        <v>1.3149999999999999</v>
      </c>
      <c r="BF317" s="72">
        <v>46.353000000000002</v>
      </c>
      <c r="BG317" s="12">
        <v>142.453</v>
      </c>
      <c r="BH317" s="72">
        <v>2.61</v>
      </c>
      <c r="BI317" s="72">
        <v>28.323</v>
      </c>
      <c r="BJ317" s="12">
        <v>424.39800000000002</v>
      </c>
      <c r="BK317" s="72">
        <v>7.7770000000000001</v>
      </c>
      <c r="BL317" s="72">
        <v>10.269</v>
      </c>
      <c r="BM317" s="12">
        <v>44.161000000000001</v>
      </c>
      <c r="BN317" s="72">
        <v>0.80900000000000005</v>
      </c>
      <c r="BO317" s="72">
        <v>48.570999999999998</v>
      </c>
      <c r="BP317" s="12">
        <v>468.56</v>
      </c>
      <c r="BQ317" s="72">
        <v>8.5860000000000003</v>
      </c>
      <c r="BR317" s="72">
        <v>9.0009999999999994</v>
      </c>
      <c r="BS317" s="12">
        <v>715.08199999999999</v>
      </c>
      <c r="BT317" s="72">
        <v>13.103</v>
      </c>
      <c r="BU317" s="72">
        <v>2.254</v>
      </c>
      <c r="BV317" s="12">
        <v>5457.183</v>
      </c>
      <c r="BW317" s="72">
        <v>100</v>
      </c>
      <c r="BX317" s="72">
        <v>0.10299999999999999</v>
      </c>
      <c r="BY317" s="13"/>
      <c r="BZ317" s="13"/>
    </row>
    <row r="318" spans="1:78" ht="12.75" customHeight="1">
      <c r="A318" s="122" t="s">
        <v>44</v>
      </c>
      <c r="B318" s="71" t="s">
        <v>68</v>
      </c>
      <c r="C318" s="71" t="s">
        <v>26</v>
      </c>
      <c r="D318" s="34">
        <v>44896</v>
      </c>
      <c r="E318" s="12">
        <v>3596.127</v>
      </c>
      <c r="F318" s="72">
        <v>65.305000000000007</v>
      </c>
      <c r="G318" s="72">
        <v>0.88200000000000001</v>
      </c>
      <c r="H318" s="12">
        <v>142.899</v>
      </c>
      <c r="I318" s="72">
        <v>2.5950000000000002</v>
      </c>
      <c r="J318" s="72">
        <v>24.169</v>
      </c>
      <c r="K318" s="12">
        <v>89.369</v>
      </c>
      <c r="L318" s="72">
        <v>1.623</v>
      </c>
      <c r="M318" s="72">
        <v>30.184999999999999</v>
      </c>
      <c r="N318" s="12">
        <v>232.268</v>
      </c>
      <c r="O318" s="72">
        <v>4.218</v>
      </c>
      <c r="P318" s="72">
        <v>15.526999999999999</v>
      </c>
      <c r="Q318" s="12">
        <v>13.816000000000001</v>
      </c>
      <c r="R318" s="72">
        <v>0.251</v>
      </c>
      <c r="S318" s="72">
        <v>65.379000000000005</v>
      </c>
      <c r="T318" s="12">
        <v>246.083</v>
      </c>
      <c r="U318" s="72">
        <v>4.4690000000000003</v>
      </c>
      <c r="V318" s="72">
        <v>16.614999999999998</v>
      </c>
      <c r="W318" s="12">
        <v>827.91499999999996</v>
      </c>
      <c r="X318" s="72">
        <v>15.035</v>
      </c>
      <c r="Y318" s="72">
        <v>6.109</v>
      </c>
      <c r="Z318" s="12">
        <v>1073.998</v>
      </c>
      <c r="AA318" s="72">
        <v>19.504000000000001</v>
      </c>
      <c r="AB318" s="72">
        <v>2.3010000000000002</v>
      </c>
      <c r="AC318" s="12">
        <v>4670.125</v>
      </c>
      <c r="AD318" s="72">
        <v>84.808999999999997</v>
      </c>
      <c r="AE318" s="72">
        <v>0.371</v>
      </c>
      <c r="AF318" s="12">
        <v>6.1790000000000003</v>
      </c>
      <c r="AG318" s="72">
        <v>0.112</v>
      </c>
      <c r="AH318" s="72">
        <v>115.247</v>
      </c>
      <c r="AI318" s="12">
        <v>128.57499999999999</v>
      </c>
      <c r="AJ318" s="72">
        <v>2.335</v>
      </c>
      <c r="AK318" s="72">
        <v>9.9670000000000005</v>
      </c>
      <c r="AL318" s="12">
        <v>134.75399999999999</v>
      </c>
      <c r="AM318" s="72">
        <v>2.4470000000000001</v>
      </c>
      <c r="AN318" s="72">
        <v>5.88</v>
      </c>
      <c r="AO318" s="12">
        <v>4804.88</v>
      </c>
      <c r="AP318" s="72">
        <v>87.256</v>
      </c>
      <c r="AQ318" s="72">
        <v>0.32300000000000001</v>
      </c>
      <c r="AR318" s="12">
        <v>53.939</v>
      </c>
      <c r="AS318" s="72">
        <v>0.98</v>
      </c>
      <c r="AT318" s="72">
        <v>35.113999999999997</v>
      </c>
      <c r="AU318" s="12">
        <v>0.89200000000000002</v>
      </c>
      <c r="AV318" s="72">
        <v>1.6E-2</v>
      </c>
      <c r="AW318" s="72">
        <v>106.238</v>
      </c>
      <c r="AX318" s="12">
        <v>128.76</v>
      </c>
      <c r="AY318" s="72">
        <v>2.3380000000000001</v>
      </c>
      <c r="AZ318" s="72">
        <v>35.726999999999997</v>
      </c>
      <c r="BA318" s="12">
        <v>129.65199999999999</v>
      </c>
      <c r="BB318" s="72">
        <v>2.3540000000000001</v>
      </c>
      <c r="BC318" s="72">
        <v>35.290999999999997</v>
      </c>
      <c r="BD318" s="12">
        <v>59.624000000000002</v>
      </c>
      <c r="BE318" s="72">
        <v>1.083</v>
      </c>
      <c r="BF318" s="72">
        <v>39.753</v>
      </c>
      <c r="BG318" s="12">
        <v>189.27600000000001</v>
      </c>
      <c r="BH318" s="72">
        <v>3.4369999999999998</v>
      </c>
      <c r="BI318" s="72">
        <v>24.398</v>
      </c>
      <c r="BJ318" s="12">
        <v>413.49</v>
      </c>
      <c r="BK318" s="72">
        <v>7.5090000000000003</v>
      </c>
      <c r="BL318" s="72">
        <v>13.099</v>
      </c>
      <c r="BM318" s="12">
        <v>45.063000000000002</v>
      </c>
      <c r="BN318" s="72">
        <v>0.81799999999999995</v>
      </c>
      <c r="BO318" s="72">
        <v>47.816000000000003</v>
      </c>
      <c r="BP318" s="12">
        <v>458.553</v>
      </c>
      <c r="BQ318" s="72">
        <v>8.327</v>
      </c>
      <c r="BR318" s="72">
        <v>9.609</v>
      </c>
      <c r="BS318" s="12">
        <v>701.76800000000003</v>
      </c>
      <c r="BT318" s="72">
        <v>12.744</v>
      </c>
      <c r="BU318" s="72">
        <v>2.161</v>
      </c>
      <c r="BV318" s="12">
        <v>5506.6469999999999</v>
      </c>
      <c r="BW318" s="72">
        <v>100</v>
      </c>
      <c r="BX318" s="72">
        <v>9.7000000000000003E-2</v>
      </c>
      <c r="BY318" s="13"/>
      <c r="BZ318" s="13"/>
    </row>
    <row r="319" spans="1:78" ht="12.75" customHeight="1">
      <c r="A319" s="122" t="s">
        <v>44</v>
      </c>
      <c r="B319" s="71" t="s">
        <v>68</v>
      </c>
      <c r="C319" s="71" t="s">
        <v>26</v>
      </c>
      <c r="D319" s="34">
        <v>44986</v>
      </c>
      <c r="E319" s="12">
        <v>3622.6889999999999</v>
      </c>
      <c r="F319" s="72">
        <v>65.036000000000001</v>
      </c>
      <c r="G319" s="72">
        <v>0.95399999999999996</v>
      </c>
      <c r="H319" s="12">
        <v>95.165999999999997</v>
      </c>
      <c r="I319" s="72">
        <v>1.708</v>
      </c>
      <c r="J319" s="72">
        <v>23.172999999999998</v>
      </c>
      <c r="K319" s="12">
        <v>91.662999999999997</v>
      </c>
      <c r="L319" s="72">
        <v>1.6459999999999999</v>
      </c>
      <c r="M319" s="72">
        <v>21.265999999999998</v>
      </c>
      <c r="N319" s="12">
        <v>186.83</v>
      </c>
      <c r="O319" s="72">
        <v>3.3540000000000001</v>
      </c>
      <c r="P319" s="72">
        <v>14.909000000000001</v>
      </c>
      <c r="Q319" s="12">
        <v>32.030999999999999</v>
      </c>
      <c r="R319" s="72">
        <v>0.57499999999999996</v>
      </c>
      <c r="S319" s="72">
        <v>30.11</v>
      </c>
      <c r="T319" s="12">
        <v>218.86099999999999</v>
      </c>
      <c r="U319" s="72">
        <v>3.9289999999999998</v>
      </c>
      <c r="V319" s="72">
        <v>13.074999999999999</v>
      </c>
      <c r="W319" s="12">
        <v>853.71199999999999</v>
      </c>
      <c r="X319" s="72">
        <v>15.326000000000001</v>
      </c>
      <c r="Y319" s="72">
        <v>5.1950000000000003</v>
      </c>
      <c r="Z319" s="12">
        <v>1072.5730000000001</v>
      </c>
      <c r="AA319" s="72">
        <v>19.254999999999999</v>
      </c>
      <c r="AB319" s="72">
        <v>2.8410000000000002</v>
      </c>
      <c r="AC319" s="12">
        <v>4695.2619999999997</v>
      </c>
      <c r="AD319" s="72">
        <v>84.290999999999997</v>
      </c>
      <c r="AE319" s="72">
        <v>0.36699999999999999</v>
      </c>
      <c r="AF319" s="12">
        <v>16.366</v>
      </c>
      <c r="AG319" s="72">
        <v>0.29399999999999998</v>
      </c>
      <c r="AH319" s="72">
        <v>67.221000000000004</v>
      </c>
      <c r="AI319" s="12">
        <v>139.827</v>
      </c>
      <c r="AJ319" s="72">
        <v>2.5099999999999998</v>
      </c>
      <c r="AK319" s="72">
        <v>10.196</v>
      </c>
      <c r="AL319" s="12">
        <v>156.19300000000001</v>
      </c>
      <c r="AM319" s="72">
        <v>2.8039999999999998</v>
      </c>
      <c r="AN319" s="72">
        <v>5.0579999999999998</v>
      </c>
      <c r="AO319" s="12">
        <v>4851.4549999999999</v>
      </c>
      <c r="AP319" s="72">
        <v>87.094999999999999</v>
      </c>
      <c r="AQ319" s="72">
        <v>0.29599999999999999</v>
      </c>
      <c r="AR319" s="12">
        <v>90.066000000000003</v>
      </c>
      <c r="AS319" s="72">
        <v>1.617</v>
      </c>
      <c r="AT319" s="72">
        <v>21.234999999999999</v>
      </c>
      <c r="AU319" s="12">
        <v>14.092000000000001</v>
      </c>
      <c r="AV319" s="72">
        <v>0.253</v>
      </c>
      <c r="AW319" s="72">
        <v>45.682000000000002</v>
      </c>
      <c r="AX319" s="12">
        <v>138.11000000000001</v>
      </c>
      <c r="AY319" s="72">
        <v>2.4790000000000001</v>
      </c>
      <c r="AZ319" s="72">
        <v>14.436999999999999</v>
      </c>
      <c r="BA319" s="12">
        <v>152.202</v>
      </c>
      <c r="BB319" s="72">
        <v>2.7320000000000002</v>
      </c>
      <c r="BC319" s="72">
        <v>15.406000000000001</v>
      </c>
      <c r="BD319" s="12">
        <v>110.736</v>
      </c>
      <c r="BE319" s="72">
        <v>1.988</v>
      </c>
      <c r="BF319" s="72">
        <v>24.335999999999999</v>
      </c>
      <c r="BG319" s="12">
        <v>262.93799999999999</v>
      </c>
      <c r="BH319" s="72">
        <v>4.72</v>
      </c>
      <c r="BI319" s="72">
        <v>12.568</v>
      </c>
      <c r="BJ319" s="12">
        <v>332.28100000000001</v>
      </c>
      <c r="BK319" s="72">
        <v>5.9649999999999999</v>
      </c>
      <c r="BL319" s="72">
        <v>9.8209999999999997</v>
      </c>
      <c r="BM319" s="12">
        <v>33.555</v>
      </c>
      <c r="BN319" s="72">
        <v>0.60199999999999998</v>
      </c>
      <c r="BO319" s="72">
        <v>36.584000000000003</v>
      </c>
      <c r="BP319" s="12">
        <v>365.83600000000001</v>
      </c>
      <c r="BQ319" s="72">
        <v>6.5679999999999996</v>
      </c>
      <c r="BR319" s="72">
        <v>9.532</v>
      </c>
      <c r="BS319" s="12">
        <v>718.84</v>
      </c>
      <c r="BT319" s="72">
        <v>12.904999999999999</v>
      </c>
      <c r="BU319" s="72">
        <v>2.0249999999999999</v>
      </c>
      <c r="BV319" s="12">
        <v>5570.2950000000001</v>
      </c>
      <c r="BW319" s="72">
        <v>100</v>
      </c>
      <c r="BX319" s="72">
        <v>7.6999999999999999E-2</v>
      </c>
      <c r="BY319" s="13"/>
      <c r="BZ319" s="13"/>
    </row>
    <row r="320" spans="1:78" ht="12.75" customHeight="1">
      <c r="A320" s="122" t="s">
        <v>44</v>
      </c>
      <c r="B320" s="71" t="s">
        <v>68</v>
      </c>
      <c r="C320" s="71" t="s">
        <v>26</v>
      </c>
      <c r="D320" s="34">
        <v>45078</v>
      </c>
      <c r="E320" s="12">
        <v>3677.6390000000001</v>
      </c>
      <c r="F320" s="72">
        <v>65.263000000000005</v>
      </c>
      <c r="G320" s="72">
        <v>0.79400000000000004</v>
      </c>
      <c r="H320" s="12">
        <v>100.99</v>
      </c>
      <c r="I320" s="72">
        <v>1.792</v>
      </c>
      <c r="J320" s="72">
        <v>24.581</v>
      </c>
      <c r="K320" s="12">
        <v>92.626000000000005</v>
      </c>
      <c r="L320" s="72">
        <v>1.6439999999999999</v>
      </c>
      <c r="M320" s="72">
        <v>27.911000000000001</v>
      </c>
      <c r="N320" s="12">
        <v>193.61600000000001</v>
      </c>
      <c r="O320" s="72">
        <v>3.4359999999999999</v>
      </c>
      <c r="P320" s="72">
        <v>16.097999999999999</v>
      </c>
      <c r="Q320" s="12">
        <v>31.405999999999999</v>
      </c>
      <c r="R320" s="72">
        <v>0.55700000000000005</v>
      </c>
      <c r="S320" s="72">
        <v>28.366</v>
      </c>
      <c r="T320" s="12">
        <v>225.02099999999999</v>
      </c>
      <c r="U320" s="72">
        <v>3.9929999999999999</v>
      </c>
      <c r="V320" s="72">
        <v>14.419</v>
      </c>
      <c r="W320" s="12">
        <v>906.87</v>
      </c>
      <c r="X320" s="72">
        <v>16.093</v>
      </c>
      <c r="Y320" s="72">
        <v>4.5960000000000001</v>
      </c>
      <c r="Z320" s="12">
        <v>1131.8910000000001</v>
      </c>
      <c r="AA320" s="72">
        <v>20.085999999999999</v>
      </c>
      <c r="AB320" s="72">
        <v>2.42</v>
      </c>
      <c r="AC320" s="12">
        <v>4809.53</v>
      </c>
      <c r="AD320" s="72">
        <v>85.349000000000004</v>
      </c>
      <c r="AE320" s="72">
        <v>0.39300000000000002</v>
      </c>
      <c r="AF320" s="12">
        <v>2.331</v>
      </c>
      <c r="AG320" s="72">
        <v>4.1000000000000002E-2</v>
      </c>
      <c r="AH320" s="72">
        <v>118.654</v>
      </c>
      <c r="AI320" s="12">
        <v>143.56299999999999</v>
      </c>
      <c r="AJ320" s="72">
        <v>2.548</v>
      </c>
      <c r="AK320" s="72">
        <v>5.7039999999999997</v>
      </c>
      <c r="AL320" s="12">
        <v>145.89400000000001</v>
      </c>
      <c r="AM320" s="72">
        <v>2.589</v>
      </c>
      <c r="AN320" s="72">
        <v>5.0419999999999998</v>
      </c>
      <c r="AO320" s="12">
        <v>4955.424</v>
      </c>
      <c r="AP320" s="72">
        <v>87.938000000000002</v>
      </c>
      <c r="AQ320" s="72">
        <v>0.33100000000000002</v>
      </c>
      <c r="AR320" s="12">
        <v>71.448999999999998</v>
      </c>
      <c r="AS320" s="72">
        <v>1.268</v>
      </c>
      <c r="AT320" s="72">
        <v>24.385999999999999</v>
      </c>
      <c r="AU320" s="12">
        <v>3.923</v>
      </c>
      <c r="AV320" s="72">
        <v>7.0000000000000007E-2</v>
      </c>
      <c r="AW320" s="72">
        <v>74.61</v>
      </c>
      <c r="AX320" s="12">
        <v>113.068</v>
      </c>
      <c r="AY320" s="72">
        <v>2.0059999999999998</v>
      </c>
      <c r="AZ320" s="72">
        <v>21.41</v>
      </c>
      <c r="BA320" s="12">
        <v>116.992</v>
      </c>
      <c r="BB320" s="72">
        <v>2.0760000000000001</v>
      </c>
      <c r="BC320" s="72">
        <v>20.808</v>
      </c>
      <c r="BD320" s="12">
        <v>85.801000000000002</v>
      </c>
      <c r="BE320" s="72">
        <v>1.5229999999999999</v>
      </c>
      <c r="BF320" s="72">
        <v>20.709</v>
      </c>
      <c r="BG320" s="12">
        <v>202.79300000000001</v>
      </c>
      <c r="BH320" s="72">
        <v>3.5990000000000002</v>
      </c>
      <c r="BI320" s="72">
        <v>14.923999999999999</v>
      </c>
      <c r="BJ320" s="12">
        <v>335.60399999999998</v>
      </c>
      <c r="BK320" s="72">
        <v>5.9560000000000004</v>
      </c>
      <c r="BL320" s="72">
        <v>9.9659999999999993</v>
      </c>
      <c r="BM320" s="12">
        <v>69.869</v>
      </c>
      <c r="BN320" s="72">
        <v>1.24</v>
      </c>
      <c r="BO320" s="72">
        <v>37.441000000000003</v>
      </c>
      <c r="BP320" s="12">
        <v>405.47300000000001</v>
      </c>
      <c r="BQ320" s="72">
        <v>7.1950000000000003</v>
      </c>
      <c r="BR320" s="72">
        <v>8.1620000000000008</v>
      </c>
      <c r="BS320" s="12">
        <v>679.71500000000003</v>
      </c>
      <c r="BT320" s="72">
        <v>12.061999999999999</v>
      </c>
      <c r="BU320" s="72">
        <v>2.2629999999999999</v>
      </c>
      <c r="BV320" s="12">
        <v>5635.1390000000001</v>
      </c>
      <c r="BW320" s="72">
        <v>100</v>
      </c>
      <c r="BX320" s="72">
        <v>7.8E-2</v>
      </c>
      <c r="BY320" s="13"/>
      <c r="BZ320" s="13"/>
    </row>
    <row r="321" spans="1:78" ht="12.75" customHeight="1">
      <c r="A321" s="122" t="s">
        <v>44</v>
      </c>
      <c r="B321" s="71" t="s">
        <v>68</v>
      </c>
      <c r="C321" s="71" t="s">
        <v>26</v>
      </c>
      <c r="D321" s="34">
        <v>45170</v>
      </c>
      <c r="E321" s="12">
        <v>3640.877</v>
      </c>
      <c r="F321" s="72">
        <v>63.999000000000002</v>
      </c>
      <c r="G321" s="72">
        <v>0.76600000000000001</v>
      </c>
      <c r="H321" s="12">
        <v>90.605000000000004</v>
      </c>
      <c r="I321" s="72">
        <v>1.593</v>
      </c>
      <c r="J321" s="72">
        <v>25.456</v>
      </c>
      <c r="K321" s="12">
        <v>122.96299999999999</v>
      </c>
      <c r="L321" s="72">
        <v>2.161</v>
      </c>
      <c r="M321" s="72">
        <v>20.268000000000001</v>
      </c>
      <c r="N321" s="12">
        <v>213.56800000000001</v>
      </c>
      <c r="O321" s="72">
        <v>3.754</v>
      </c>
      <c r="P321" s="72">
        <v>13.576000000000001</v>
      </c>
      <c r="Q321" s="12">
        <v>38.89</v>
      </c>
      <c r="R321" s="72">
        <v>0.68400000000000005</v>
      </c>
      <c r="S321" s="72">
        <v>46.031999999999996</v>
      </c>
      <c r="T321" s="12">
        <v>252.458</v>
      </c>
      <c r="U321" s="72">
        <v>4.4379999999999997</v>
      </c>
      <c r="V321" s="72">
        <v>12.79</v>
      </c>
      <c r="W321" s="12">
        <v>924.23900000000003</v>
      </c>
      <c r="X321" s="72">
        <v>16.245999999999999</v>
      </c>
      <c r="Y321" s="72">
        <v>4.4550000000000001</v>
      </c>
      <c r="Z321" s="12">
        <v>1176.6969999999999</v>
      </c>
      <c r="AA321" s="72">
        <v>20.684000000000001</v>
      </c>
      <c r="AB321" s="72">
        <v>2.0990000000000002</v>
      </c>
      <c r="AC321" s="12">
        <v>4817.5749999999998</v>
      </c>
      <c r="AD321" s="72">
        <v>84.683000000000007</v>
      </c>
      <c r="AE321" s="72">
        <v>0.36399999999999999</v>
      </c>
      <c r="AF321" s="12">
        <v>13.04</v>
      </c>
      <c r="AG321" s="72">
        <v>0.22900000000000001</v>
      </c>
      <c r="AH321" s="72">
        <v>54.957000000000001</v>
      </c>
      <c r="AI321" s="12">
        <v>141.292</v>
      </c>
      <c r="AJ321" s="72">
        <v>2.484</v>
      </c>
      <c r="AK321" s="72">
        <v>6.641</v>
      </c>
      <c r="AL321" s="12">
        <v>154.33199999999999</v>
      </c>
      <c r="AM321" s="72">
        <v>2.7130000000000001</v>
      </c>
      <c r="AN321" s="72">
        <v>4.9710000000000001</v>
      </c>
      <c r="AO321" s="12">
        <v>4971.9070000000002</v>
      </c>
      <c r="AP321" s="72">
        <v>87.396000000000001</v>
      </c>
      <c r="AQ321" s="72">
        <v>0.28499999999999998</v>
      </c>
      <c r="AR321" s="12">
        <v>85.182000000000002</v>
      </c>
      <c r="AS321" s="72">
        <v>1.4970000000000001</v>
      </c>
      <c r="AT321" s="72">
        <v>22.757000000000001</v>
      </c>
      <c r="AU321" s="12">
        <v>41.295999999999999</v>
      </c>
      <c r="AV321" s="72">
        <v>0.72599999999999998</v>
      </c>
      <c r="AW321" s="72">
        <v>46.783999999999999</v>
      </c>
      <c r="AX321" s="12">
        <v>112.19</v>
      </c>
      <c r="AY321" s="72">
        <v>1.972</v>
      </c>
      <c r="AZ321" s="72">
        <v>20.09</v>
      </c>
      <c r="BA321" s="12">
        <v>153.48599999999999</v>
      </c>
      <c r="BB321" s="72">
        <v>2.698</v>
      </c>
      <c r="BC321" s="72">
        <v>18.164000000000001</v>
      </c>
      <c r="BD321" s="12">
        <v>68.132999999999996</v>
      </c>
      <c r="BE321" s="72">
        <v>1.198</v>
      </c>
      <c r="BF321" s="72">
        <v>27.04</v>
      </c>
      <c r="BG321" s="12">
        <v>221.62</v>
      </c>
      <c r="BH321" s="72">
        <v>3.8959999999999999</v>
      </c>
      <c r="BI321" s="72">
        <v>13.201000000000001</v>
      </c>
      <c r="BJ321" s="12">
        <v>384.04199999999997</v>
      </c>
      <c r="BK321" s="72">
        <v>6.7510000000000003</v>
      </c>
      <c r="BL321" s="72">
        <v>9.8339999999999996</v>
      </c>
      <c r="BM321" s="12">
        <v>26.218</v>
      </c>
      <c r="BN321" s="72">
        <v>0.46100000000000002</v>
      </c>
      <c r="BO321" s="72">
        <v>41.896000000000001</v>
      </c>
      <c r="BP321" s="12">
        <v>410.25900000000001</v>
      </c>
      <c r="BQ321" s="72">
        <v>7.2110000000000003</v>
      </c>
      <c r="BR321" s="72">
        <v>9.3330000000000002</v>
      </c>
      <c r="BS321" s="12">
        <v>717.06</v>
      </c>
      <c r="BT321" s="72">
        <v>12.603999999999999</v>
      </c>
      <c r="BU321" s="72">
        <v>2.0409999999999999</v>
      </c>
      <c r="BV321" s="12">
        <v>5688.9669999999996</v>
      </c>
      <c r="BW321" s="72">
        <v>100</v>
      </c>
      <c r="BX321" s="72">
        <v>7.3999999999999996E-2</v>
      </c>
      <c r="BY321" s="13"/>
      <c r="BZ321" s="13"/>
    </row>
    <row r="322" spans="1:78" ht="12.75" customHeight="1">
      <c r="A322" s="122" t="s">
        <v>44</v>
      </c>
      <c r="B322" s="71" t="s">
        <v>68</v>
      </c>
      <c r="C322" s="71" t="s">
        <v>26</v>
      </c>
      <c r="D322" s="34">
        <v>45261</v>
      </c>
      <c r="E322" s="12">
        <v>3680.8069999999998</v>
      </c>
      <c r="F322" s="72">
        <v>64.177999999999997</v>
      </c>
      <c r="G322" s="72">
        <v>0.72099999999999997</v>
      </c>
      <c r="H322" s="12">
        <v>108.407</v>
      </c>
      <c r="I322" s="72">
        <v>1.89</v>
      </c>
      <c r="J322" s="72">
        <v>21.242999999999999</v>
      </c>
      <c r="K322" s="12">
        <v>139.01400000000001</v>
      </c>
      <c r="L322" s="72">
        <v>2.4239999999999999</v>
      </c>
      <c r="M322" s="72">
        <v>17.742000000000001</v>
      </c>
      <c r="N322" s="12">
        <v>247.42099999999999</v>
      </c>
      <c r="O322" s="72">
        <v>4.3140000000000001</v>
      </c>
      <c r="P322" s="72">
        <v>13.747999999999999</v>
      </c>
      <c r="Q322" s="12">
        <v>35.302</v>
      </c>
      <c r="R322" s="72">
        <v>0.61599999999999999</v>
      </c>
      <c r="S322" s="72">
        <v>33.368000000000002</v>
      </c>
      <c r="T322" s="12">
        <v>282.72300000000001</v>
      </c>
      <c r="U322" s="72">
        <v>4.93</v>
      </c>
      <c r="V322" s="72">
        <v>11.629</v>
      </c>
      <c r="W322" s="12">
        <v>920.54499999999996</v>
      </c>
      <c r="X322" s="72">
        <v>16.050999999999998</v>
      </c>
      <c r="Y322" s="72">
        <v>4.4329999999999998</v>
      </c>
      <c r="Z322" s="12">
        <v>1203.268</v>
      </c>
      <c r="AA322" s="72">
        <v>20.98</v>
      </c>
      <c r="AB322" s="72">
        <v>1.865</v>
      </c>
      <c r="AC322" s="12">
        <v>4884.0749999999998</v>
      </c>
      <c r="AD322" s="72">
        <v>85.158000000000001</v>
      </c>
      <c r="AE322" s="72">
        <v>0.35199999999999998</v>
      </c>
      <c r="AF322" s="12">
        <v>7.3339999999999996</v>
      </c>
      <c r="AG322" s="72">
        <v>0.128</v>
      </c>
      <c r="AH322" s="72">
        <v>127.402</v>
      </c>
      <c r="AI322" s="12">
        <v>144.547</v>
      </c>
      <c r="AJ322" s="72">
        <v>2.52</v>
      </c>
      <c r="AK322" s="72">
        <v>7.0490000000000004</v>
      </c>
      <c r="AL322" s="12">
        <v>151.881</v>
      </c>
      <c r="AM322" s="72">
        <v>2.6480000000000001</v>
      </c>
      <c r="AN322" s="72">
        <v>4.8879999999999999</v>
      </c>
      <c r="AO322" s="12">
        <v>5035.9560000000001</v>
      </c>
      <c r="AP322" s="72">
        <v>87.805999999999997</v>
      </c>
      <c r="AQ322" s="72">
        <v>0.309</v>
      </c>
      <c r="AR322" s="12">
        <v>42.433999999999997</v>
      </c>
      <c r="AS322" s="72">
        <v>0.74</v>
      </c>
      <c r="AT322" s="72">
        <v>40.314</v>
      </c>
      <c r="AU322" s="12">
        <v>21.161999999999999</v>
      </c>
      <c r="AV322" s="72">
        <v>0.36899999999999999</v>
      </c>
      <c r="AW322" s="72">
        <v>52.268000000000001</v>
      </c>
      <c r="AX322" s="12">
        <v>113.10599999999999</v>
      </c>
      <c r="AY322" s="72">
        <v>1.972</v>
      </c>
      <c r="AZ322" s="72">
        <v>23.765000000000001</v>
      </c>
      <c r="BA322" s="12">
        <v>134.268</v>
      </c>
      <c r="BB322" s="72">
        <v>2.3410000000000002</v>
      </c>
      <c r="BC322" s="72">
        <v>22.346</v>
      </c>
      <c r="BD322" s="12">
        <v>55.802999999999997</v>
      </c>
      <c r="BE322" s="72">
        <v>0.97299999999999998</v>
      </c>
      <c r="BF322" s="72">
        <v>34.656999999999996</v>
      </c>
      <c r="BG322" s="12">
        <v>190.07</v>
      </c>
      <c r="BH322" s="72">
        <v>3.3140000000000001</v>
      </c>
      <c r="BI322" s="72">
        <v>17.056999999999999</v>
      </c>
      <c r="BJ322" s="12">
        <v>400.99700000000001</v>
      </c>
      <c r="BK322" s="72">
        <v>6.992</v>
      </c>
      <c r="BL322" s="72">
        <v>9.4130000000000003</v>
      </c>
      <c r="BM322" s="12">
        <v>65.84</v>
      </c>
      <c r="BN322" s="72">
        <v>1.1479999999999999</v>
      </c>
      <c r="BO322" s="72">
        <v>33.594999999999999</v>
      </c>
      <c r="BP322" s="12">
        <v>466.83699999999999</v>
      </c>
      <c r="BQ322" s="72">
        <v>8.14</v>
      </c>
      <c r="BR322" s="72">
        <v>7.85</v>
      </c>
      <c r="BS322" s="12">
        <v>699.34199999999998</v>
      </c>
      <c r="BT322" s="72">
        <v>12.194000000000001</v>
      </c>
      <c r="BU322" s="72">
        <v>2.4049999999999998</v>
      </c>
      <c r="BV322" s="12">
        <v>5735.2979999999998</v>
      </c>
      <c r="BW322" s="72">
        <v>100</v>
      </c>
      <c r="BX322" s="72">
        <v>0.10299999999999999</v>
      </c>
      <c r="BY322" s="13"/>
      <c r="BZ322" s="13"/>
    </row>
    <row r="323" spans="1:78" ht="12.75" customHeight="1">
      <c r="A323" s="122" t="s">
        <v>44</v>
      </c>
      <c r="B323" s="71" t="s">
        <v>68</v>
      </c>
      <c r="C323" s="71" t="s">
        <v>26</v>
      </c>
      <c r="D323" s="34">
        <v>45352</v>
      </c>
      <c r="E323" s="12">
        <v>3694.9949999999999</v>
      </c>
      <c r="F323" s="72">
        <v>63.975999999999999</v>
      </c>
      <c r="G323" s="72">
        <v>0.68799999999999994</v>
      </c>
      <c r="H323" s="12">
        <v>102.815</v>
      </c>
      <c r="I323" s="72">
        <v>1.78</v>
      </c>
      <c r="J323" s="72">
        <v>19.812000000000001</v>
      </c>
      <c r="K323" s="12">
        <v>138.88300000000001</v>
      </c>
      <c r="L323" s="72">
        <v>2.4049999999999998</v>
      </c>
      <c r="M323" s="72">
        <v>14.467000000000001</v>
      </c>
      <c r="N323" s="12">
        <v>241.69800000000001</v>
      </c>
      <c r="O323" s="72">
        <v>4.1849999999999996</v>
      </c>
      <c r="P323" s="72">
        <v>11.867000000000001</v>
      </c>
      <c r="Q323" s="12">
        <v>54.628999999999998</v>
      </c>
      <c r="R323" s="72">
        <v>0.94599999999999995</v>
      </c>
      <c r="S323" s="72">
        <v>32.433999999999997</v>
      </c>
      <c r="T323" s="12">
        <v>296.327</v>
      </c>
      <c r="U323" s="72">
        <v>5.1310000000000002</v>
      </c>
      <c r="V323" s="72">
        <v>9.7609999999999992</v>
      </c>
      <c r="W323" s="12">
        <v>870.64200000000005</v>
      </c>
      <c r="X323" s="72">
        <v>15.074999999999999</v>
      </c>
      <c r="Y323" s="72">
        <v>3.22</v>
      </c>
      <c r="Z323" s="12">
        <v>1166.9690000000001</v>
      </c>
      <c r="AA323" s="72">
        <v>20.204999999999998</v>
      </c>
      <c r="AB323" s="72">
        <v>1.6839999999999999</v>
      </c>
      <c r="AC323" s="12">
        <v>4861.9629999999997</v>
      </c>
      <c r="AD323" s="72">
        <v>84.182000000000002</v>
      </c>
      <c r="AE323" s="72">
        <v>0.39300000000000002</v>
      </c>
      <c r="AF323" s="12">
        <v>8.7159999999999993</v>
      </c>
      <c r="AG323" s="72">
        <v>0.151</v>
      </c>
      <c r="AH323" s="72">
        <v>48.651000000000003</v>
      </c>
      <c r="AI323" s="12">
        <v>160.16200000000001</v>
      </c>
      <c r="AJ323" s="72">
        <v>2.7730000000000001</v>
      </c>
      <c r="AK323" s="72">
        <v>5.07</v>
      </c>
      <c r="AL323" s="12">
        <v>168.87799999999999</v>
      </c>
      <c r="AM323" s="72">
        <v>2.9239999999999999</v>
      </c>
      <c r="AN323" s="72">
        <v>5.0599999999999996</v>
      </c>
      <c r="AO323" s="12">
        <v>5030.8410000000003</v>
      </c>
      <c r="AP323" s="72">
        <v>87.105999999999995</v>
      </c>
      <c r="AQ323" s="72">
        <v>0.30299999999999999</v>
      </c>
      <c r="AR323" s="12">
        <v>91.811999999999998</v>
      </c>
      <c r="AS323" s="72">
        <v>1.59</v>
      </c>
      <c r="AT323" s="72">
        <v>21.202000000000002</v>
      </c>
      <c r="AU323" s="12">
        <v>17.643000000000001</v>
      </c>
      <c r="AV323" s="72">
        <v>0.30499999999999999</v>
      </c>
      <c r="AW323" s="72">
        <v>39.238999999999997</v>
      </c>
      <c r="AX323" s="12">
        <v>137.10300000000001</v>
      </c>
      <c r="AY323" s="72">
        <v>2.3740000000000001</v>
      </c>
      <c r="AZ323" s="72">
        <v>16.544</v>
      </c>
      <c r="BA323" s="12">
        <v>154.74600000000001</v>
      </c>
      <c r="BB323" s="72">
        <v>2.6789999999999998</v>
      </c>
      <c r="BC323" s="72">
        <v>16.855</v>
      </c>
      <c r="BD323" s="12">
        <v>73.986999999999995</v>
      </c>
      <c r="BE323" s="72">
        <v>1.2809999999999999</v>
      </c>
      <c r="BF323" s="72">
        <v>30.835999999999999</v>
      </c>
      <c r="BG323" s="12">
        <v>228.733</v>
      </c>
      <c r="BH323" s="72">
        <v>3.96</v>
      </c>
      <c r="BI323" s="72">
        <v>14.340999999999999</v>
      </c>
      <c r="BJ323" s="12">
        <v>371.21300000000002</v>
      </c>
      <c r="BK323" s="72">
        <v>6.4269999999999996</v>
      </c>
      <c r="BL323" s="72">
        <v>8.8559999999999999</v>
      </c>
      <c r="BM323" s="12">
        <v>52.972000000000001</v>
      </c>
      <c r="BN323" s="72">
        <v>0.91700000000000004</v>
      </c>
      <c r="BO323" s="72">
        <v>24.785</v>
      </c>
      <c r="BP323" s="12">
        <v>424.185</v>
      </c>
      <c r="BQ323" s="72">
        <v>7.3440000000000003</v>
      </c>
      <c r="BR323" s="72">
        <v>7.3609999999999998</v>
      </c>
      <c r="BS323" s="12">
        <v>744.73</v>
      </c>
      <c r="BT323" s="72">
        <v>12.894</v>
      </c>
      <c r="BU323" s="72">
        <v>2.0739999999999998</v>
      </c>
      <c r="BV323" s="12">
        <v>5775.5709999999999</v>
      </c>
      <c r="BW323" s="72">
        <v>100</v>
      </c>
      <c r="BX323" s="72">
        <v>0.106</v>
      </c>
      <c r="BY323" s="13"/>
      <c r="BZ323" s="13"/>
    </row>
    <row r="324" spans="1:78" ht="12.75" customHeight="1">
      <c r="A324" s="122" t="s">
        <v>44</v>
      </c>
      <c r="B324" s="71" t="s">
        <v>68</v>
      </c>
      <c r="C324" s="71" t="s">
        <v>26</v>
      </c>
      <c r="D324" s="34">
        <v>45444</v>
      </c>
      <c r="E324" s="12">
        <v>3688.3710000000001</v>
      </c>
      <c r="F324" s="72">
        <v>63.466999999999999</v>
      </c>
      <c r="G324" s="72">
        <v>0.67500000000000004</v>
      </c>
      <c r="H324" s="12">
        <v>115.28100000000001</v>
      </c>
      <c r="I324" s="72">
        <v>1.984</v>
      </c>
      <c r="J324" s="72">
        <v>20.484000000000002</v>
      </c>
      <c r="K324" s="12">
        <v>133.06399999999999</v>
      </c>
      <c r="L324" s="72">
        <v>2.29</v>
      </c>
      <c r="M324" s="72">
        <v>17.317</v>
      </c>
      <c r="N324" s="12">
        <v>248.345</v>
      </c>
      <c r="O324" s="72">
        <v>4.2729999999999997</v>
      </c>
      <c r="P324" s="72">
        <v>13.481999999999999</v>
      </c>
      <c r="Q324" s="12">
        <v>93.760999999999996</v>
      </c>
      <c r="R324" s="72">
        <v>1.613</v>
      </c>
      <c r="S324" s="72">
        <v>22.422999999999998</v>
      </c>
      <c r="T324" s="12">
        <v>342.10599999999999</v>
      </c>
      <c r="U324" s="72">
        <v>5.8869999999999996</v>
      </c>
      <c r="V324" s="72">
        <v>11.042</v>
      </c>
      <c r="W324" s="12">
        <v>896.41200000000003</v>
      </c>
      <c r="X324" s="72">
        <v>15.425000000000001</v>
      </c>
      <c r="Y324" s="72">
        <v>5.2240000000000002</v>
      </c>
      <c r="Z324" s="12">
        <v>1238.518</v>
      </c>
      <c r="AA324" s="72">
        <v>21.312000000000001</v>
      </c>
      <c r="AB324" s="72">
        <v>2.6309999999999998</v>
      </c>
      <c r="AC324" s="12">
        <v>4926.8890000000001</v>
      </c>
      <c r="AD324" s="72">
        <v>84.778000000000006</v>
      </c>
      <c r="AE324" s="72">
        <v>0.43099999999999999</v>
      </c>
      <c r="AF324" s="12">
        <v>0</v>
      </c>
      <c r="AG324" s="72">
        <v>0</v>
      </c>
      <c r="AH324" s="72">
        <v>0</v>
      </c>
      <c r="AI324" s="12">
        <v>168.15700000000001</v>
      </c>
      <c r="AJ324" s="72">
        <v>2.8940000000000001</v>
      </c>
      <c r="AK324" s="72">
        <v>5.4240000000000004</v>
      </c>
      <c r="AL324" s="12">
        <v>168.15700000000001</v>
      </c>
      <c r="AM324" s="72">
        <v>2.8940000000000001</v>
      </c>
      <c r="AN324" s="72">
        <v>5.4240000000000004</v>
      </c>
      <c r="AO324" s="12">
        <v>5095.0460000000003</v>
      </c>
      <c r="AP324" s="72">
        <v>87.671999999999997</v>
      </c>
      <c r="AQ324" s="72">
        <v>0.36</v>
      </c>
      <c r="AR324" s="12">
        <v>63.329000000000001</v>
      </c>
      <c r="AS324" s="72">
        <v>1.0900000000000001</v>
      </c>
      <c r="AT324" s="72">
        <v>27.414000000000001</v>
      </c>
      <c r="AU324" s="12">
        <v>15.927</v>
      </c>
      <c r="AV324" s="72">
        <v>0.27400000000000002</v>
      </c>
      <c r="AW324" s="72">
        <v>51.822000000000003</v>
      </c>
      <c r="AX324" s="12">
        <v>174.07599999999999</v>
      </c>
      <c r="AY324" s="72">
        <v>2.9950000000000001</v>
      </c>
      <c r="AZ324" s="72">
        <v>16.736000000000001</v>
      </c>
      <c r="BA324" s="12">
        <v>190.00299999999999</v>
      </c>
      <c r="BB324" s="72">
        <v>3.2690000000000001</v>
      </c>
      <c r="BC324" s="72">
        <v>14.932</v>
      </c>
      <c r="BD324" s="12">
        <v>58.048000000000002</v>
      </c>
      <c r="BE324" s="72">
        <v>0.999</v>
      </c>
      <c r="BF324" s="72">
        <v>29.997</v>
      </c>
      <c r="BG324" s="12">
        <v>248.05</v>
      </c>
      <c r="BH324" s="72">
        <v>4.2679999999999998</v>
      </c>
      <c r="BI324" s="72">
        <v>12.673999999999999</v>
      </c>
      <c r="BJ324" s="12">
        <v>337.69799999999998</v>
      </c>
      <c r="BK324" s="72">
        <v>5.8109999999999999</v>
      </c>
      <c r="BL324" s="72">
        <v>9.7100000000000009</v>
      </c>
      <c r="BM324" s="12">
        <v>67.361000000000004</v>
      </c>
      <c r="BN324" s="72">
        <v>1.159</v>
      </c>
      <c r="BO324" s="72">
        <v>23.734999999999999</v>
      </c>
      <c r="BP324" s="12">
        <v>405.05900000000003</v>
      </c>
      <c r="BQ324" s="72">
        <v>6.97</v>
      </c>
      <c r="BR324" s="72">
        <v>9.8520000000000003</v>
      </c>
      <c r="BS324" s="12">
        <v>716.43799999999999</v>
      </c>
      <c r="BT324" s="72">
        <v>12.327999999999999</v>
      </c>
      <c r="BU324" s="72">
        <v>2.52</v>
      </c>
      <c r="BV324" s="12">
        <v>5811.4840000000004</v>
      </c>
      <c r="BW324" s="72">
        <v>100</v>
      </c>
      <c r="BX324" s="72">
        <v>7.6999999999999999E-2</v>
      </c>
      <c r="BY324" s="13"/>
      <c r="BZ324" s="13"/>
    </row>
    <row r="325" spans="1:78" ht="12.75" customHeight="1">
      <c r="A325" s="122" t="s">
        <v>44</v>
      </c>
      <c r="B325" s="71" t="s">
        <v>68</v>
      </c>
      <c r="C325" s="71" t="s">
        <v>26</v>
      </c>
      <c r="D325" s="34">
        <v>45536</v>
      </c>
      <c r="E325" s="12">
        <v>3741.8809999999999</v>
      </c>
      <c r="F325" s="72">
        <v>64.165000000000006</v>
      </c>
      <c r="G325" s="72">
        <v>0.66800000000000004</v>
      </c>
      <c r="H325" s="12">
        <v>75.468999999999994</v>
      </c>
      <c r="I325" s="72">
        <v>1.294</v>
      </c>
      <c r="J325" s="72">
        <v>21.992000000000001</v>
      </c>
      <c r="K325" s="12">
        <v>110.19</v>
      </c>
      <c r="L325" s="72">
        <v>1.89</v>
      </c>
      <c r="M325" s="72">
        <v>20.722999999999999</v>
      </c>
      <c r="N325" s="12">
        <v>185.66</v>
      </c>
      <c r="O325" s="72">
        <v>3.1840000000000002</v>
      </c>
      <c r="P325" s="72">
        <v>13.602</v>
      </c>
      <c r="Q325" s="12">
        <v>36.89</v>
      </c>
      <c r="R325" s="72">
        <v>0.63300000000000001</v>
      </c>
      <c r="S325" s="72">
        <v>32.756</v>
      </c>
      <c r="T325" s="12">
        <v>222.54900000000001</v>
      </c>
      <c r="U325" s="72">
        <v>3.8159999999999998</v>
      </c>
      <c r="V325" s="72">
        <v>10.792</v>
      </c>
      <c r="W325" s="12">
        <v>985.24699999999996</v>
      </c>
      <c r="X325" s="72">
        <v>16.895</v>
      </c>
      <c r="Y325" s="72">
        <v>2.8420000000000001</v>
      </c>
      <c r="Z325" s="12">
        <v>1207.796</v>
      </c>
      <c r="AA325" s="72">
        <v>20.710999999999999</v>
      </c>
      <c r="AB325" s="72">
        <v>2.0270000000000001</v>
      </c>
      <c r="AC325" s="12">
        <v>4949.6769999999997</v>
      </c>
      <c r="AD325" s="72">
        <v>84.876999999999995</v>
      </c>
      <c r="AE325" s="72">
        <v>0.40300000000000002</v>
      </c>
      <c r="AF325" s="12">
        <v>15.5</v>
      </c>
      <c r="AG325" s="72">
        <v>0.26600000000000001</v>
      </c>
      <c r="AH325" s="72">
        <v>61.997999999999998</v>
      </c>
      <c r="AI325" s="12">
        <v>154.62700000000001</v>
      </c>
      <c r="AJ325" s="72">
        <v>2.6520000000000001</v>
      </c>
      <c r="AK325" s="72">
        <v>7.3280000000000003</v>
      </c>
      <c r="AL325" s="12">
        <v>170.12700000000001</v>
      </c>
      <c r="AM325" s="72">
        <v>2.9169999999999998</v>
      </c>
      <c r="AN325" s="72">
        <v>4.2450000000000001</v>
      </c>
      <c r="AO325" s="12">
        <v>5119.8040000000001</v>
      </c>
      <c r="AP325" s="72">
        <v>87.793999999999997</v>
      </c>
      <c r="AQ325" s="72">
        <v>0.34200000000000003</v>
      </c>
      <c r="AR325" s="12">
        <v>80.47</v>
      </c>
      <c r="AS325" s="72">
        <v>1.38</v>
      </c>
      <c r="AT325" s="72">
        <v>26.513000000000002</v>
      </c>
      <c r="AU325" s="12">
        <v>16.498999999999999</v>
      </c>
      <c r="AV325" s="72">
        <v>0.28299999999999997</v>
      </c>
      <c r="AW325" s="72">
        <v>62.335000000000001</v>
      </c>
      <c r="AX325" s="12">
        <v>75.304000000000002</v>
      </c>
      <c r="AY325" s="72">
        <v>1.2909999999999999</v>
      </c>
      <c r="AZ325" s="72">
        <v>26.276</v>
      </c>
      <c r="BA325" s="12">
        <v>91.802999999999997</v>
      </c>
      <c r="BB325" s="72">
        <v>1.5740000000000001</v>
      </c>
      <c r="BC325" s="72">
        <v>25.788</v>
      </c>
      <c r="BD325" s="12">
        <v>63.731999999999999</v>
      </c>
      <c r="BE325" s="72">
        <v>1.093</v>
      </c>
      <c r="BF325" s="72">
        <v>34.136000000000003</v>
      </c>
      <c r="BG325" s="12">
        <v>155.535</v>
      </c>
      <c r="BH325" s="72">
        <v>2.6669999999999998</v>
      </c>
      <c r="BI325" s="72">
        <v>19.105</v>
      </c>
      <c r="BJ325" s="12">
        <v>412.83699999999999</v>
      </c>
      <c r="BK325" s="72">
        <v>7.0789999999999997</v>
      </c>
      <c r="BL325" s="72">
        <v>7.8940000000000001</v>
      </c>
      <c r="BM325" s="12">
        <v>62.966000000000001</v>
      </c>
      <c r="BN325" s="72">
        <v>1.08</v>
      </c>
      <c r="BO325" s="72">
        <v>34.566000000000003</v>
      </c>
      <c r="BP325" s="12">
        <v>475.803</v>
      </c>
      <c r="BQ325" s="72">
        <v>8.1590000000000007</v>
      </c>
      <c r="BR325" s="72">
        <v>7.0279999999999996</v>
      </c>
      <c r="BS325" s="12">
        <v>711.80799999999999</v>
      </c>
      <c r="BT325" s="72">
        <v>12.206</v>
      </c>
      <c r="BU325" s="72">
        <v>2.5179999999999998</v>
      </c>
      <c r="BV325" s="12">
        <v>5831.6120000000001</v>
      </c>
      <c r="BW325" s="72">
        <v>100</v>
      </c>
      <c r="BX325" s="72">
        <v>9.0999999999999998E-2</v>
      </c>
      <c r="BY325" s="13"/>
      <c r="BZ325" s="13"/>
    </row>
    <row r="326" spans="1:78" ht="12.75" customHeight="1">
      <c r="A326" s="122" t="s">
        <v>44</v>
      </c>
      <c r="B326" s="71" t="s">
        <v>68</v>
      </c>
      <c r="C326" s="71" t="s">
        <v>26</v>
      </c>
      <c r="D326" s="34">
        <v>45627</v>
      </c>
      <c r="E326" s="12">
        <v>3758.047</v>
      </c>
      <c r="F326" s="72">
        <v>64.132000000000005</v>
      </c>
      <c r="G326" s="72">
        <v>0.751</v>
      </c>
      <c r="H326" s="12">
        <v>101.93</v>
      </c>
      <c r="I326" s="72">
        <v>1.7390000000000001</v>
      </c>
      <c r="J326" s="72">
        <v>24.902000000000001</v>
      </c>
      <c r="K326" s="12">
        <v>146.971</v>
      </c>
      <c r="L326" s="72">
        <v>2.508</v>
      </c>
      <c r="M326" s="72">
        <v>16.835999999999999</v>
      </c>
      <c r="N326" s="12">
        <v>248.90100000000001</v>
      </c>
      <c r="O326" s="72">
        <v>4.2480000000000002</v>
      </c>
      <c r="P326" s="72">
        <v>11.004</v>
      </c>
      <c r="Q326" s="12">
        <v>65.668999999999997</v>
      </c>
      <c r="R326" s="72">
        <v>1.121</v>
      </c>
      <c r="S326" s="72">
        <v>27.698</v>
      </c>
      <c r="T326" s="12">
        <v>314.57</v>
      </c>
      <c r="U326" s="72">
        <v>5.3680000000000003</v>
      </c>
      <c r="V326" s="72">
        <v>10.151</v>
      </c>
      <c r="W326" s="12">
        <v>912.21699999999998</v>
      </c>
      <c r="X326" s="72">
        <v>15.567</v>
      </c>
      <c r="Y326" s="72">
        <v>3.7480000000000002</v>
      </c>
      <c r="Z326" s="12">
        <v>1226.7860000000001</v>
      </c>
      <c r="AA326" s="72">
        <v>20.936</v>
      </c>
      <c r="AB326" s="72">
        <v>1.7709999999999999</v>
      </c>
      <c r="AC326" s="12">
        <v>4984.8329999999996</v>
      </c>
      <c r="AD326" s="72">
        <v>85.067999999999998</v>
      </c>
      <c r="AE326" s="72">
        <v>0.316</v>
      </c>
      <c r="AF326" s="12">
        <v>12.412000000000001</v>
      </c>
      <c r="AG326" s="72">
        <v>0.21199999999999999</v>
      </c>
      <c r="AH326" s="72">
        <v>64.483999999999995</v>
      </c>
      <c r="AI326" s="12">
        <v>150.59200000000001</v>
      </c>
      <c r="AJ326" s="72">
        <v>2.57</v>
      </c>
      <c r="AK326" s="72">
        <v>6.1379999999999999</v>
      </c>
      <c r="AL326" s="12">
        <v>163.00399999999999</v>
      </c>
      <c r="AM326" s="72">
        <v>2.782</v>
      </c>
      <c r="AN326" s="72">
        <v>4.1440000000000001</v>
      </c>
      <c r="AO326" s="12">
        <v>5147.8370000000004</v>
      </c>
      <c r="AP326" s="72">
        <v>87.85</v>
      </c>
      <c r="AQ326" s="72">
        <v>0.315</v>
      </c>
      <c r="AR326" s="12">
        <v>41.265000000000001</v>
      </c>
      <c r="AS326" s="72">
        <v>0.70399999999999996</v>
      </c>
      <c r="AT326" s="72">
        <v>31.071999999999999</v>
      </c>
      <c r="AU326" s="12">
        <v>35.494999999999997</v>
      </c>
      <c r="AV326" s="72">
        <v>0.60599999999999998</v>
      </c>
      <c r="AW326" s="72">
        <v>38.042999999999999</v>
      </c>
      <c r="AX326" s="12">
        <v>79.509</v>
      </c>
      <c r="AY326" s="72">
        <v>1.357</v>
      </c>
      <c r="AZ326" s="72">
        <v>30.448</v>
      </c>
      <c r="BA326" s="12">
        <v>115.003</v>
      </c>
      <c r="BB326" s="72">
        <v>1.9630000000000001</v>
      </c>
      <c r="BC326" s="72">
        <v>25.792999999999999</v>
      </c>
      <c r="BD326" s="12">
        <v>46.906999999999996</v>
      </c>
      <c r="BE326" s="72">
        <v>0.8</v>
      </c>
      <c r="BF326" s="72">
        <v>33.664999999999999</v>
      </c>
      <c r="BG326" s="12">
        <v>161.91</v>
      </c>
      <c r="BH326" s="72">
        <v>2.7629999999999999</v>
      </c>
      <c r="BI326" s="72">
        <v>22.145</v>
      </c>
      <c r="BJ326" s="12">
        <v>434.65600000000001</v>
      </c>
      <c r="BK326" s="72">
        <v>7.4180000000000001</v>
      </c>
      <c r="BL326" s="72">
        <v>8.2550000000000008</v>
      </c>
      <c r="BM326" s="12">
        <v>74.150000000000006</v>
      </c>
      <c r="BN326" s="72">
        <v>1.2649999999999999</v>
      </c>
      <c r="BO326" s="72">
        <v>29.602</v>
      </c>
      <c r="BP326" s="12">
        <v>508.80599999999998</v>
      </c>
      <c r="BQ326" s="72">
        <v>8.6829999999999998</v>
      </c>
      <c r="BR326" s="72">
        <v>7.6239999999999997</v>
      </c>
      <c r="BS326" s="12">
        <v>711.98099999999999</v>
      </c>
      <c r="BT326" s="72">
        <v>12.15</v>
      </c>
      <c r="BU326" s="72">
        <v>2.29</v>
      </c>
      <c r="BV326" s="12">
        <v>5859.8180000000002</v>
      </c>
      <c r="BW326" s="72">
        <v>100</v>
      </c>
      <c r="BX326" s="72">
        <v>9.1999999999999998E-2</v>
      </c>
      <c r="BY326" s="13"/>
      <c r="BZ326" s="13"/>
    </row>
    <row r="327" spans="1:78" ht="12.75" customHeight="1">
      <c r="A327" s="122" t="s">
        <v>44</v>
      </c>
      <c r="B327" s="71" t="s">
        <v>68</v>
      </c>
      <c r="C327" s="71" t="s">
        <v>26</v>
      </c>
      <c r="D327" s="34">
        <v>45717</v>
      </c>
      <c r="E327" s="12">
        <v>3722.7440000000001</v>
      </c>
      <c r="F327" s="72">
        <v>63.311999999999998</v>
      </c>
      <c r="G327" s="72">
        <v>1.002</v>
      </c>
      <c r="H327" s="12">
        <v>108.235</v>
      </c>
      <c r="I327" s="72">
        <v>1.841</v>
      </c>
      <c r="J327" s="72">
        <v>22.364999999999998</v>
      </c>
      <c r="K327" s="12">
        <v>109.11499999999999</v>
      </c>
      <c r="L327" s="72">
        <v>1.8560000000000001</v>
      </c>
      <c r="M327" s="72">
        <v>31.696999999999999</v>
      </c>
      <c r="N327" s="12">
        <v>217.35</v>
      </c>
      <c r="O327" s="72">
        <v>3.6960000000000002</v>
      </c>
      <c r="P327" s="72">
        <v>16.614000000000001</v>
      </c>
      <c r="Q327" s="12">
        <v>8.2669999999999995</v>
      </c>
      <c r="R327" s="72">
        <v>0.14099999999999999</v>
      </c>
      <c r="S327" s="72">
        <v>59.24</v>
      </c>
      <c r="T327" s="12">
        <v>225.61799999999999</v>
      </c>
      <c r="U327" s="72">
        <v>3.8370000000000002</v>
      </c>
      <c r="V327" s="72">
        <v>16.155000000000001</v>
      </c>
      <c r="W327" s="12">
        <v>1034.4670000000001</v>
      </c>
      <c r="X327" s="72">
        <v>17.593</v>
      </c>
      <c r="Y327" s="72">
        <v>4.2729999999999997</v>
      </c>
      <c r="Z327" s="12">
        <v>1260.0840000000001</v>
      </c>
      <c r="AA327" s="72">
        <v>21.43</v>
      </c>
      <c r="AB327" s="72">
        <v>2.5840000000000001</v>
      </c>
      <c r="AC327" s="12">
        <v>4982.8280000000004</v>
      </c>
      <c r="AD327" s="72">
        <v>84.742000000000004</v>
      </c>
      <c r="AE327" s="72">
        <v>0.34</v>
      </c>
      <c r="AF327" s="12">
        <v>8.86</v>
      </c>
      <c r="AG327" s="72">
        <v>0.151</v>
      </c>
      <c r="AH327" s="72">
        <v>74.63</v>
      </c>
      <c r="AI327" s="12">
        <v>171.119</v>
      </c>
      <c r="AJ327" s="72">
        <v>2.91</v>
      </c>
      <c r="AK327" s="72">
        <v>5.7729999999999997</v>
      </c>
      <c r="AL327" s="12">
        <v>179.97900000000001</v>
      </c>
      <c r="AM327" s="72">
        <v>3.0609999999999999</v>
      </c>
      <c r="AN327" s="72">
        <v>2.843</v>
      </c>
      <c r="AO327" s="12">
        <v>5162.8069999999998</v>
      </c>
      <c r="AP327" s="72">
        <v>87.802999999999997</v>
      </c>
      <c r="AQ327" s="72">
        <v>0.30299999999999999</v>
      </c>
      <c r="AR327" s="12">
        <v>59.843000000000004</v>
      </c>
      <c r="AS327" s="72">
        <v>1.018</v>
      </c>
      <c r="AT327" s="72">
        <v>29.103000000000002</v>
      </c>
      <c r="AU327" s="12">
        <v>46.097999999999999</v>
      </c>
      <c r="AV327" s="72">
        <v>0.78400000000000003</v>
      </c>
      <c r="AW327" s="72">
        <v>41.414000000000001</v>
      </c>
      <c r="AX327" s="12">
        <v>122.66800000000001</v>
      </c>
      <c r="AY327" s="72">
        <v>2.0859999999999999</v>
      </c>
      <c r="AZ327" s="72">
        <v>18.079000000000001</v>
      </c>
      <c r="BA327" s="12">
        <v>168.767</v>
      </c>
      <c r="BB327" s="72">
        <v>2.87</v>
      </c>
      <c r="BC327" s="72">
        <v>15.18</v>
      </c>
      <c r="BD327" s="12">
        <v>36.344999999999999</v>
      </c>
      <c r="BE327" s="72">
        <v>0.61799999999999999</v>
      </c>
      <c r="BF327" s="72">
        <v>42.924999999999997</v>
      </c>
      <c r="BG327" s="12">
        <v>205.11099999999999</v>
      </c>
      <c r="BH327" s="72">
        <v>3.488</v>
      </c>
      <c r="BI327" s="72">
        <v>11.994999999999999</v>
      </c>
      <c r="BJ327" s="12">
        <v>376.79899999999998</v>
      </c>
      <c r="BK327" s="72">
        <v>6.4080000000000004</v>
      </c>
      <c r="BL327" s="72">
        <v>9.3580000000000005</v>
      </c>
      <c r="BM327" s="12">
        <v>75.444000000000003</v>
      </c>
      <c r="BN327" s="72">
        <v>1.2829999999999999</v>
      </c>
      <c r="BO327" s="72">
        <v>27.119</v>
      </c>
      <c r="BP327" s="12">
        <v>452.24299999999999</v>
      </c>
      <c r="BQ327" s="72">
        <v>7.6909999999999998</v>
      </c>
      <c r="BR327" s="72">
        <v>7.7149999999999999</v>
      </c>
      <c r="BS327" s="12">
        <v>717.19799999999998</v>
      </c>
      <c r="BT327" s="72">
        <v>12.196999999999999</v>
      </c>
      <c r="BU327" s="72">
        <v>2.1869999999999998</v>
      </c>
      <c r="BV327" s="12">
        <v>5880.0050000000001</v>
      </c>
      <c r="BW327" s="72">
        <v>100</v>
      </c>
      <c r="BX327" s="72">
        <v>8.4000000000000005E-2</v>
      </c>
      <c r="BY327" s="13"/>
      <c r="BZ327" s="13"/>
    </row>
    <row r="328" spans="1:78" ht="12.75" customHeight="1">
      <c r="A328" s="122" t="s">
        <v>44</v>
      </c>
      <c r="B328" s="71" t="s">
        <v>68</v>
      </c>
      <c r="C328" s="71" t="s">
        <v>26</v>
      </c>
      <c r="D328" s="34">
        <v>45809</v>
      </c>
      <c r="E328" s="12">
        <v>3780.1619999999998</v>
      </c>
      <c r="F328" s="72">
        <v>64.094999999999999</v>
      </c>
      <c r="G328" s="72">
        <v>0.71199999999999997</v>
      </c>
      <c r="H328" s="12">
        <v>133.87700000000001</v>
      </c>
      <c r="I328" s="72">
        <v>2.27</v>
      </c>
      <c r="J328" s="72">
        <v>21.123999999999999</v>
      </c>
      <c r="K328" s="12">
        <v>115.3</v>
      </c>
      <c r="L328" s="72">
        <v>1.9550000000000001</v>
      </c>
      <c r="M328" s="72">
        <v>24.986000000000001</v>
      </c>
      <c r="N328" s="12">
        <v>249.17699999999999</v>
      </c>
      <c r="O328" s="72">
        <v>4.2249999999999996</v>
      </c>
      <c r="P328" s="72">
        <v>16.513000000000002</v>
      </c>
      <c r="Q328" s="12">
        <v>8.3870000000000005</v>
      </c>
      <c r="R328" s="72">
        <v>0.14199999999999999</v>
      </c>
      <c r="S328" s="72">
        <v>59.396000000000001</v>
      </c>
      <c r="T328" s="12">
        <v>257.565</v>
      </c>
      <c r="U328" s="72">
        <v>4.367</v>
      </c>
      <c r="V328" s="72">
        <v>15.930999999999999</v>
      </c>
      <c r="W328" s="12">
        <v>974.86400000000003</v>
      </c>
      <c r="X328" s="72">
        <v>16.53</v>
      </c>
      <c r="Y328" s="72">
        <v>4.5629999999999997</v>
      </c>
      <c r="Z328" s="12">
        <v>1232.4290000000001</v>
      </c>
      <c r="AA328" s="72">
        <v>20.896999999999998</v>
      </c>
      <c r="AB328" s="72">
        <v>1.9319999999999999</v>
      </c>
      <c r="AC328" s="12">
        <v>5012.5910000000003</v>
      </c>
      <c r="AD328" s="72">
        <v>84.992000000000004</v>
      </c>
      <c r="AE328" s="72">
        <v>0.34599999999999997</v>
      </c>
      <c r="AF328" s="12">
        <v>23.289000000000001</v>
      </c>
      <c r="AG328" s="72">
        <v>0.39500000000000002</v>
      </c>
      <c r="AH328" s="72">
        <v>61.634999999999998</v>
      </c>
      <c r="AI328" s="12">
        <v>153.5</v>
      </c>
      <c r="AJ328" s="72">
        <v>2.6030000000000002</v>
      </c>
      <c r="AK328" s="72">
        <v>9.4450000000000003</v>
      </c>
      <c r="AL328" s="12">
        <v>176.78899999999999</v>
      </c>
      <c r="AM328" s="72">
        <v>2.9980000000000002</v>
      </c>
      <c r="AN328" s="72">
        <v>4.5549999999999997</v>
      </c>
      <c r="AO328" s="12">
        <v>5189.3789999999999</v>
      </c>
      <c r="AP328" s="72">
        <v>87.99</v>
      </c>
      <c r="AQ328" s="72">
        <v>0.30599999999999999</v>
      </c>
      <c r="AR328" s="12">
        <v>64.959000000000003</v>
      </c>
      <c r="AS328" s="72">
        <v>1.101</v>
      </c>
      <c r="AT328" s="72">
        <v>33.594000000000001</v>
      </c>
      <c r="AU328" s="12">
        <v>24.658000000000001</v>
      </c>
      <c r="AV328" s="72">
        <v>0.41799999999999998</v>
      </c>
      <c r="AW328" s="72">
        <v>59.427</v>
      </c>
      <c r="AX328" s="12">
        <v>110.431</v>
      </c>
      <c r="AY328" s="72">
        <v>1.8720000000000001</v>
      </c>
      <c r="AZ328" s="72">
        <v>25.041</v>
      </c>
      <c r="BA328" s="12">
        <v>135.089</v>
      </c>
      <c r="BB328" s="72">
        <v>2.2909999999999999</v>
      </c>
      <c r="BC328" s="72">
        <v>20.45</v>
      </c>
      <c r="BD328" s="12">
        <v>21.157</v>
      </c>
      <c r="BE328" s="72">
        <v>0.35899999999999999</v>
      </c>
      <c r="BF328" s="72">
        <v>63.588000000000001</v>
      </c>
      <c r="BG328" s="12">
        <v>156.24600000000001</v>
      </c>
      <c r="BH328" s="72">
        <v>2.649</v>
      </c>
      <c r="BI328" s="72">
        <v>19.265999999999998</v>
      </c>
      <c r="BJ328" s="12">
        <v>385.89400000000001</v>
      </c>
      <c r="BK328" s="72">
        <v>6.5430000000000001</v>
      </c>
      <c r="BL328" s="72">
        <v>10.201000000000001</v>
      </c>
      <c r="BM328" s="12">
        <v>101.22499999999999</v>
      </c>
      <c r="BN328" s="72">
        <v>1.716</v>
      </c>
      <c r="BO328" s="72">
        <v>28.977</v>
      </c>
      <c r="BP328" s="12">
        <v>487.11900000000003</v>
      </c>
      <c r="BQ328" s="72">
        <v>8.2590000000000003</v>
      </c>
      <c r="BR328" s="72">
        <v>8.4909999999999997</v>
      </c>
      <c r="BS328" s="12">
        <v>708.32299999999998</v>
      </c>
      <c r="BT328" s="72">
        <v>12.01</v>
      </c>
      <c r="BU328" s="72">
        <v>2.294</v>
      </c>
      <c r="BV328" s="12">
        <v>5897.7030000000004</v>
      </c>
      <c r="BW328" s="72">
        <v>100</v>
      </c>
      <c r="BX328" s="72">
        <v>7.6999999999999999E-2</v>
      </c>
      <c r="BY328" s="13"/>
      <c r="BZ328" s="13"/>
    </row>
    <row r="329" spans="1:78" ht="12.75" customHeight="1">
      <c r="A329" s="122" t="s">
        <v>44</v>
      </c>
      <c r="B329" s="71" t="s">
        <v>68</v>
      </c>
      <c r="C329" s="71" t="s">
        <v>26</v>
      </c>
      <c r="D329" s="34">
        <v>45901</v>
      </c>
      <c r="E329" s="12">
        <v>3796.924</v>
      </c>
      <c r="F329" s="72">
        <v>64.177999999999997</v>
      </c>
      <c r="G329" s="72">
        <v>0.67900000000000005</v>
      </c>
      <c r="H329" s="12">
        <v>148.756</v>
      </c>
      <c r="I329" s="72">
        <v>2.5139999999999998</v>
      </c>
      <c r="J329" s="72">
        <v>20.638000000000002</v>
      </c>
      <c r="K329" s="12">
        <v>55.93</v>
      </c>
      <c r="L329" s="72">
        <v>0.94499999999999995</v>
      </c>
      <c r="M329" s="72">
        <v>32.44</v>
      </c>
      <c r="N329" s="12">
        <v>204.685</v>
      </c>
      <c r="O329" s="72">
        <v>3.46</v>
      </c>
      <c r="P329" s="72">
        <v>16.401</v>
      </c>
      <c r="Q329" s="12">
        <v>28.082000000000001</v>
      </c>
      <c r="R329" s="72">
        <v>0.47499999999999998</v>
      </c>
      <c r="S329" s="72">
        <v>43.343000000000004</v>
      </c>
      <c r="T329" s="12">
        <v>232.767</v>
      </c>
      <c r="U329" s="72">
        <v>3.9340000000000002</v>
      </c>
      <c r="V329" s="72">
        <v>15.276</v>
      </c>
      <c r="W329" s="12">
        <v>965.327</v>
      </c>
      <c r="X329" s="72">
        <v>16.317</v>
      </c>
      <c r="Y329" s="72">
        <v>3.8490000000000002</v>
      </c>
      <c r="Z329" s="12">
        <v>1198.0940000000001</v>
      </c>
      <c r="AA329" s="72">
        <v>20.251000000000001</v>
      </c>
      <c r="AB329" s="72">
        <v>1.522</v>
      </c>
      <c r="AC329" s="12">
        <v>4995.018</v>
      </c>
      <c r="AD329" s="72">
        <v>84.429000000000002</v>
      </c>
      <c r="AE329" s="72">
        <v>0.42499999999999999</v>
      </c>
      <c r="AF329" s="12">
        <v>28.548999999999999</v>
      </c>
      <c r="AG329" s="72">
        <v>0.48299999999999998</v>
      </c>
      <c r="AH329" s="72">
        <v>62.786000000000001</v>
      </c>
      <c r="AI329" s="12">
        <v>150.43100000000001</v>
      </c>
      <c r="AJ329" s="72">
        <v>2.5430000000000001</v>
      </c>
      <c r="AK329" s="72">
        <v>12.327</v>
      </c>
      <c r="AL329" s="12">
        <v>178.97900000000001</v>
      </c>
      <c r="AM329" s="72">
        <v>3.0249999999999999</v>
      </c>
      <c r="AN329" s="72">
        <v>4.726</v>
      </c>
      <c r="AO329" s="12">
        <v>5173.9970000000003</v>
      </c>
      <c r="AP329" s="72">
        <v>87.453999999999994</v>
      </c>
      <c r="AQ329" s="72">
        <v>0.374</v>
      </c>
      <c r="AR329" s="12">
        <v>62.503</v>
      </c>
      <c r="AS329" s="72">
        <v>1.056</v>
      </c>
      <c r="AT329" s="72">
        <v>25.494</v>
      </c>
      <c r="AU329" s="12">
        <v>34.610999999999997</v>
      </c>
      <c r="AV329" s="72">
        <v>0.58499999999999996</v>
      </c>
      <c r="AW329" s="72">
        <v>34.185000000000002</v>
      </c>
      <c r="AX329" s="12">
        <v>93.322999999999993</v>
      </c>
      <c r="AY329" s="72">
        <v>1.577</v>
      </c>
      <c r="AZ329" s="72">
        <v>29.954000000000001</v>
      </c>
      <c r="BA329" s="12">
        <v>127.934</v>
      </c>
      <c r="BB329" s="72">
        <v>2.1619999999999999</v>
      </c>
      <c r="BC329" s="72">
        <v>22.97</v>
      </c>
      <c r="BD329" s="12">
        <v>57.795999999999999</v>
      </c>
      <c r="BE329" s="72">
        <v>0.97699999999999998</v>
      </c>
      <c r="BF329" s="72">
        <v>36.04</v>
      </c>
      <c r="BG329" s="12">
        <v>185.73</v>
      </c>
      <c r="BH329" s="72">
        <v>3.1389999999999998</v>
      </c>
      <c r="BI329" s="72">
        <v>15.798</v>
      </c>
      <c r="BJ329" s="12">
        <v>385.90800000000002</v>
      </c>
      <c r="BK329" s="72">
        <v>6.5229999999999997</v>
      </c>
      <c r="BL329" s="72">
        <v>9.1820000000000004</v>
      </c>
      <c r="BM329" s="12">
        <v>108.08199999999999</v>
      </c>
      <c r="BN329" s="72">
        <v>1.827</v>
      </c>
      <c r="BO329" s="72">
        <v>29.36</v>
      </c>
      <c r="BP329" s="12">
        <v>493.99</v>
      </c>
      <c r="BQ329" s="72">
        <v>8.35</v>
      </c>
      <c r="BR329" s="72">
        <v>6.5949999999999998</v>
      </c>
      <c r="BS329" s="12">
        <v>742.22299999999996</v>
      </c>
      <c r="BT329" s="72">
        <v>12.545999999999999</v>
      </c>
      <c r="BU329" s="72">
        <v>3.7189999999999999</v>
      </c>
      <c r="BV329" s="12">
        <v>5916.2209999999995</v>
      </c>
      <c r="BW329" s="72">
        <v>100</v>
      </c>
      <c r="BX329" s="72">
        <v>0.26100000000000001</v>
      </c>
      <c r="BY329" s="13"/>
      <c r="BZ329" s="13"/>
    </row>
    <row r="330" spans="1:78" ht="12.75" customHeight="1">
      <c r="A330" s="122" t="s">
        <v>44</v>
      </c>
      <c r="B330" s="71" t="s">
        <v>68</v>
      </c>
      <c r="C330" s="71" t="s">
        <v>26</v>
      </c>
      <c r="D330" s="34">
        <v>45992</v>
      </c>
      <c r="E330" s="12">
        <v>3859.491</v>
      </c>
      <c r="F330" s="72">
        <v>64.978999999999999</v>
      </c>
      <c r="G330" s="72">
        <v>0.64</v>
      </c>
      <c r="H330" s="12">
        <v>70.808000000000007</v>
      </c>
      <c r="I330" s="72">
        <v>1.1919999999999999</v>
      </c>
      <c r="J330" s="72">
        <v>27.739000000000001</v>
      </c>
      <c r="K330" s="12">
        <v>156.28</v>
      </c>
      <c r="L330" s="72">
        <v>2.6309999999999998</v>
      </c>
      <c r="M330" s="72">
        <v>19.023</v>
      </c>
      <c r="N330" s="12">
        <v>227.08799999999999</v>
      </c>
      <c r="O330" s="72">
        <v>3.823</v>
      </c>
      <c r="P330" s="72">
        <v>13.206</v>
      </c>
      <c r="Q330" s="12">
        <v>40.149000000000001</v>
      </c>
      <c r="R330" s="72">
        <v>0.67600000000000005</v>
      </c>
      <c r="S330" s="72">
        <v>38.729999999999997</v>
      </c>
      <c r="T330" s="12">
        <v>267.23700000000002</v>
      </c>
      <c r="U330" s="72">
        <v>4.4989999999999997</v>
      </c>
      <c r="V330" s="72">
        <v>12.19</v>
      </c>
      <c r="W330" s="12">
        <v>911.73099999999999</v>
      </c>
      <c r="X330" s="72">
        <v>15.35</v>
      </c>
      <c r="Y330" s="72">
        <v>3.427</v>
      </c>
      <c r="Z330" s="12">
        <v>1178.9680000000001</v>
      </c>
      <c r="AA330" s="72">
        <v>19.849</v>
      </c>
      <c r="AB330" s="72">
        <v>1.6850000000000001</v>
      </c>
      <c r="AC330" s="12">
        <v>5038.4589999999998</v>
      </c>
      <c r="AD330" s="72">
        <v>84.828000000000003</v>
      </c>
      <c r="AE330" s="72">
        <v>0.33800000000000002</v>
      </c>
      <c r="AF330" s="12">
        <v>9.516</v>
      </c>
      <c r="AG330" s="72">
        <v>0.16</v>
      </c>
      <c r="AH330" s="72">
        <v>74.972999999999999</v>
      </c>
      <c r="AI330" s="12">
        <v>160.27500000000001</v>
      </c>
      <c r="AJ330" s="72">
        <v>2.698</v>
      </c>
      <c r="AK330" s="72">
        <v>5.5970000000000004</v>
      </c>
      <c r="AL330" s="12">
        <v>169.791</v>
      </c>
      <c r="AM330" s="72">
        <v>2.859</v>
      </c>
      <c r="AN330" s="72">
        <v>4.1829999999999998</v>
      </c>
      <c r="AO330" s="12">
        <v>5208.25</v>
      </c>
      <c r="AP330" s="72">
        <v>87.686999999999998</v>
      </c>
      <c r="AQ330" s="72">
        <v>0.29099999999999998</v>
      </c>
      <c r="AR330" s="12">
        <v>89.073999999999998</v>
      </c>
      <c r="AS330" s="72">
        <v>1.5</v>
      </c>
      <c r="AT330" s="72">
        <v>29.167999999999999</v>
      </c>
      <c r="AU330" s="12">
        <v>21.483000000000001</v>
      </c>
      <c r="AV330" s="72">
        <v>0.36199999999999999</v>
      </c>
      <c r="AW330" s="72">
        <v>62.567</v>
      </c>
      <c r="AX330" s="12">
        <v>107.71599999999999</v>
      </c>
      <c r="AY330" s="72">
        <v>1.8140000000000001</v>
      </c>
      <c r="AZ330" s="72">
        <v>32.832000000000001</v>
      </c>
      <c r="BA330" s="12">
        <v>129.19900000000001</v>
      </c>
      <c r="BB330" s="72">
        <v>2.1749999999999998</v>
      </c>
      <c r="BC330" s="72">
        <v>33.552</v>
      </c>
      <c r="BD330" s="12">
        <v>60.203000000000003</v>
      </c>
      <c r="BE330" s="72">
        <v>1.014</v>
      </c>
      <c r="BF330" s="72">
        <v>39.448999999999998</v>
      </c>
      <c r="BG330" s="12">
        <v>189.40100000000001</v>
      </c>
      <c r="BH330" s="72">
        <v>3.1890000000000001</v>
      </c>
      <c r="BI330" s="72">
        <v>22.596</v>
      </c>
      <c r="BJ330" s="12">
        <v>335.63299999999998</v>
      </c>
      <c r="BK330" s="72">
        <v>5.6509999999999998</v>
      </c>
      <c r="BL330" s="72">
        <v>11.494</v>
      </c>
      <c r="BM330" s="12">
        <v>117.22499999999999</v>
      </c>
      <c r="BN330" s="72">
        <v>1.974</v>
      </c>
      <c r="BO330" s="72">
        <v>30.692</v>
      </c>
      <c r="BP330" s="12">
        <v>452.85700000000003</v>
      </c>
      <c r="BQ330" s="72">
        <v>7.6239999999999997</v>
      </c>
      <c r="BR330" s="72">
        <v>9.452</v>
      </c>
      <c r="BS330" s="12">
        <v>731.33299999999997</v>
      </c>
      <c r="BT330" s="72">
        <v>12.313000000000001</v>
      </c>
      <c r="BU330" s="72">
        <v>2.1930000000000001</v>
      </c>
      <c r="BV330" s="12">
        <v>5939.5829999999996</v>
      </c>
      <c r="BW330" s="72">
        <v>100</v>
      </c>
      <c r="BX330" s="72">
        <v>0.123</v>
      </c>
      <c r="BY330" s="13"/>
      <c r="BZ330" s="13"/>
    </row>
    <row r="331" spans="1:78" ht="12.75" customHeight="1">
      <c r="A331" s="122" t="s">
        <v>44</v>
      </c>
      <c r="B331" s="71" t="s">
        <v>68</v>
      </c>
      <c r="C331" s="71" t="s">
        <v>26</v>
      </c>
      <c r="D331" s="34">
        <v>46082</v>
      </c>
      <c r="E331" s="12">
        <v>3864.3560000000002</v>
      </c>
      <c r="F331" s="72">
        <v>65.007000000000005</v>
      </c>
      <c r="G331" s="72">
        <v>0.84099999999999997</v>
      </c>
      <c r="H331" s="12">
        <v>77.343000000000004</v>
      </c>
      <c r="I331" s="72">
        <v>1.3009999999999999</v>
      </c>
      <c r="J331" s="72">
        <v>32.472999999999999</v>
      </c>
      <c r="K331" s="12">
        <v>56.241</v>
      </c>
      <c r="L331" s="72">
        <v>0.94599999999999995</v>
      </c>
      <c r="M331" s="72">
        <v>39.176000000000002</v>
      </c>
      <c r="N331" s="12">
        <v>133.584</v>
      </c>
      <c r="O331" s="72">
        <v>2.2469999999999999</v>
      </c>
      <c r="P331" s="72">
        <v>21.515999999999998</v>
      </c>
      <c r="Q331" s="12">
        <v>36.956000000000003</v>
      </c>
      <c r="R331" s="72">
        <v>0.622</v>
      </c>
      <c r="S331" s="72">
        <v>63.348999999999997</v>
      </c>
      <c r="T331" s="12">
        <v>170.541</v>
      </c>
      <c r="U331" s="72">
        <v>2.8690000000000002</v>
      </c>
      <c r="V331" s="72">
        <v>23.361000000000001</v>
      </c>
      <c r="W331" s="12">
        <v>1011.65</v>
      </c>
      <c r="X331" s="72">
        <v>17.018000000000001</v>
      </c>
      <c r="Y331" s="72">
        <v>4.6710000000000003</v>
      </c>
      <c r="Z331" s="12">
        <v>1182.191</v>
      </c>
      <c r="AA331" s="72">
        <v>19.887</v>
      </c>
      <c r="AB331" s="72">
        <v>1.919</v>
      </c>
      <c r="AC331" s="12">
        <v>5046.5460000000003</v>
      </c>
      <c r="AD331" s="72">
        <v>84.894000000000005</v>
      </c>
      <c r="AE331" s="72">
        <v>0.35699999999999998</v>
      </c>
      <c r="AF331" s="12">
        <v>20.611000000000001</v>
      </c>
      <c r="AG331" s="72">
        <v>0.34699999999999998</v>
      </c>
      <c r="AH331" s="72">
        <v>59.536000000000001</v>
      </c>
      <c r="AI331" s="12">
        <v>172.596</v>
      </c>
      <c r="AJ331" s="72">
        <v>2.903</v>
      </c>
      <c r="AK331" s="72">
        <v>9.6039999999999992</v>
      </c>
      <c r="AL331" s="12">
        <v>193.20699999999999</v>
      </c>
      <c r="AM331" s="72">
        <v>3.25</v>
      </c>
      <c r="AN331" s="72">
        <v>4.1740000000000004</v>
      </c>
      <c r="AO331" s="12">
        <v>5239.7529999999997</v>
      </c>
      <c r="AP331" s="72">
        <v>88.144000000000005</v>
      </c>
      <c r="AQ331" s="72">
        <v>0.25800000000000001</v>
      </c>
      <c r="AR331" s="12">
        <v>99.311000000000007</v>
      </c>
      <c r="AS331" s="72">
        <v>1.671</v>
      </c>
      <c r="AT331" s="72">
        <v>32.213000000000001</v>
      </c>
      <c r="AU331" s="12">
        <v>15.849</v>
      </c>
      <c r="AV331" s="72">
        <v>0.26700000000000002</v>
      </c>
      <c r="AW331" s="72">
        <v>83.554000000000002</v>
      </c>
      <c r="AX331" s="12">
        <v>87.474999999999994</v>
      </c>
      <c r="AY331" s="72">
        <v>1.472</v>
      </c>
      <c r="AZ331" s="72">
        <v>38.567</v>
      </c>
      <c r="BA331" s="12">
        <v>103.32299999999999</v>
      </c>
      <c r="BB331" s="72">
        <v>1.738</v>
      </c>
      <c r="BC331" s="72">
        <v>33.887</v>
      </c>
      <c r="BD331" s="12">
        <v>45.046999999999997</v>
      </c>
      <c r="BE331" s="72">
        <v>0.75800000000000001</v>
      </c>
      <c r="BF331" s="72">
        <v>38.228000000000002</v>
      </c>
      <c r="BG331" s="12">
        <v>148.37</v>
      </c>
      <c r="BH331" s="72">
        <v>2.496</v>
      </c>
      <c r="BI331" s="72">
        <v>21.995999999999999</v>
      </c>
      <c r="BJ331" s="12">
        <v>358.863</v>
      </c>
      <c r="BK331" s="72">
        <v>6.0369999999999999</v>
      </c>
      <c r="BL331" s="72">
        <v>15.223000000000001</v>
      </c>
      <c r="BM331" s="12">
        <v>98.24</v>
      </c>
      <c r="BN331" s="72">
        <v>1.653</v>
      </c>
      <c r="BO331" s="72">
        <v>34.015999999999998</v>
      </c>
      <c r="BP331" s="12">
        <v>457.10300000000001</v>
      </c>
      <c r="BQ331" s="72">
        <v>7.6890000000000001</v>
      </c>
      <c r="BR331" s="72">
        <v>10.534000000000001</v>
      </c>
      <c r="BS331" s="12">
        <v>704.78399999999999</v>
      </c>
      <c r="BT331" s="72">
        <v>11.856</v>
      </c>
      <c r="BU331" s="72">
        <v>3.1720000000000002</v>
      </c>
      <c r="BV331" s="12">
        <v>5944.5370000000003</v>
      </c>
      <c r="BW331" s="72">
        <v>100</v>
      </c>
      <c r="BX331" s="72">
        <v>0.35799999999999998</v>
      </c>
      <c r="BY331" s="13"/>
      <c r="BZ331" s="13"/>
    </row>
    <row r="332" spans="1:78" ht="12.75" customHeight="1">
      <c r="A332" s="122" t="s">
        <v>44</v>
      </c>
      <c r="B332" s="71" t="s">
        <v>68</v>
      </c>
      <c r="C332" s="71" t="s">
        <v>26</v>
      </c>
      <c r="D332" s="34">
        <v>46174</v>
      </c>
      <c r="E332" s="12">
        <v>3878.9760000000001</v>
      </c>
      <c r="F332" s="72">
        <v>64.724999999999994</v>
      </c>
      <c r="G332" s="72">
        <v>0.69299999999999995</v>
      </c>
      <c r="H332" s="12">
        <v>98.706000000000003</v>
      </c>
      <c r="I332" s="72">
        <v>1.647</v>
      </c>
      <c r="J332" s="72">
        <v>31.742000000000001</v>
      </c>
      <c r="K332" s="12">
        <v>70.695999999999998</v>
      </c>
      <c r="L332" s="72">
        <v>1.18</v>
      </c>
      <c r="M332" s="72">
        <v>27.565000000000001</v>
      </c>
      <c r="N332" s="12">
        <v>169.40199999999999</v>
      </c>
      <c r="O332" s="72">
        <v>2.827</v>
      </c>
      <c r="P332" s="72">
        <v>19.109000000000002</v>
      </c>
      <c r="Q332" s="12">
        <v>18.117000000000001</v>
      </c>
      <c r="R332" s="72">
        <v>0.30199999999999999</v>
      </c>
      <c r="S332" s="72">
        <v>49.835999999999999</v>
      </c>
      <c r="T332" s="12">
        <v>187.52</v>
      </c>
      <c r="U332" s="72">
        <v>3.129</v>
      </c>
      <c r="V332" s="72">
        <v>17.425999999999998</v>
      </c>
      <c r="W332" s="12">
        <v>1021.371</v>
      </c>
      <c r="X332" s="72">
        <v>17.042999999999999</v>
      </c>
      <c r="Y332" s="72">
        <v>3.4249999999999998</v>
      </c>
      <c r="Z332" s="12">
        <v>1208.8900000000001</v>
      </c>
      <c r="AA332" s="72">
        <v>20.172000000000001</v>
      </c>
      <c r="AB332" s="72">
        <v>1.425</v>
      </c>
      <c r="AC332" s="12">
        <v>5087.866</v>
      </c>
      <c r="AD332" s="72">
        <v>84.896000000000001</v>
      </c>
      <c r="AE332" s="72">
        <v>0.36</v>
      </c>
      <c r="AF332" s="12">
        <v>8.0039999999999996</v>
      </c>
      <c r="AG332" s="72">
        <v>0.13400000000000001</v>
      </c>
      <c r="AH332" s="72">
        <v>73.195999999999998</v>
      </c>
      <c r="AI332" s="12">
        <v>184.946</v>
      </c>
      <c r="AJ332" s="72">
        <v>3.0859999999999999</v>
      </c>
      <c r="AK332" s="72">
        <v>4.3550000000000004</v>
      </c>
      <c r="AL332" s="12">
        <v>192.95</v>
      </c>
      <c r="AM332" s="72">
        <v>3.22</v>
      </c>
      <c r="AN332" s="72">
        <v>4.0780000000000003</v>
      </c>
      <c r="AO332" s="12">
        <v>5280.8159999999998</v>
      </c>
      <c r="AP332" s="72">
        <v>88.116</v>
      </c>
      <c r="AQ332" s="72">
        <v>0.29799999999999999</v>
      </c>
      <c r="AR332" s="12">
        <v>30.545999999999999</v>
      </c>
      <c r="AS332" s="72">
        <v>0.51</v>
      </c>
      <c r="AT332" s="72">
        <v>35.156999999999996</v>
      </c>
      <c r="AU332" s="12">
        <v>26.052</v>
      </c>
      <c r="AV332" s="72">
        <v>0.435</v>
      </c>
      <c r="AW332" s="72">
        <v>38.314</v>
      </c>
      <c r="AX332" s="12">
        <v>117.202</v>
      </c>
      <c r="AY332" s="72">
        <v>1.956</v>
      </c>
      <c r="AZ332" s="72">
        <v>22.795000000000002</v>
      </c>
      <c r="BA332" s="12">
        <v>143.25399999999999</v>
      </c>
      <c r="BB332" s="72">
        <v>2.39</v>
      </c>
      <c r="BC332" s="72">
        <v>18.007000000000001</v>
      </c>
      <c r="BD332" s="12">
        <v>53.183999999999997</v>
      </c>
      <c r="BE332" s="72">
        <v>0.88700000000000001</v>
      </c>
      <c r="BF332" s="72">
        <v>47.16</v>
      </c>
      <c r="BG332" s="12">
        <v>196.43899999999999</v>
      </c>
      <c r="BH332" s="72">
        <v>3.278</v>
      </c>
      <c r="BI332" s="72">
        <v>17.436</v>
      </c>
      <c r="BJ332" s="12">
        <v>424.97500000000002</v>
      </c>
      <c r="BK332" s="72">
        <v>7.0910000000000002</v>
      </c>
      <c r="BL332" s="72">
        <v>9.2850000000000001</v>
      </c>
      <c r="BM332" s="12">
        <v>60.271000000000001</v>
      </c>
      <c r="BN332" s="72">
        <v>1.006</v>
      </c>
      <c r="BO332" s="72">
        <v>32.786999999999999</v>
      </c>
      <c r="BP332" s="12">
        <v>485.245</v>
      </c>
      <c r="BQ332" s="72">
        <v>8.0969999999999995</v>
      </c>
      <c r="BR332" s="72">
        <v>8.327</v>
      </c>
      <c r="BS332" s="12">
        <v>712.23</v>
      </c>
      <c r="BT332" s="72">
        <v>11.884</v>
      </c>
      <c r="BU332" s="72">
        <v>2.0670000000000002</v>
      </c>
      <c r="BV332" s="12">
        <v>5993.0460000000003</v>
      </c>
      <c r="BW332" s="72">
        <v>100</v>
      </c>
      <c r="BX332" s="72">
        <v>4.9000000000000002E-2</v>
      </c>
      <c r="BY332" s="13"/>
      <c r="BZ332" s="13"/>
    </row>
    <row r="333" spans="1:78" ht="12.75" customHeight="1">
      <c r="A333" s="122" t="s">
        <v>44</v>
      </c>
      <c r="B333" s="71" t="s">
        <v>68</v>
      </c>
      <c r="C333" s="71" t="s">
        <v>24</v>
      </c>
      <c r="D333" s="34">
        <v>41883</v>
      </c>
      <c r="E333" s="12">
        <v>1894.3209999999999</v>
      </c>
      <c r="F333" s="72">
        <v>77.748999999999995</v>
      </c>
      <c r="G333" s="72">
        <v>0.65600000000000003</v>
      </c>
      <c r="H333" s="12">
        <v>20.154</v>
      </c>
      <c r="I333" s="72">
        <v>0.82699999999999996</v>
      </c>
      <c r="J333" s="72">
        <v>56.862000000000002</v>
      </c>
      <c r="K333" s="12">
        <v>46.390999999999998</v>
      </c>
      <c r="L333" s="72">
        <v>1.9039999999999999</v>
      </c>
      <c r="M333" s="72">
        <v>43.41</v>
      </c>
      <c r="N333" s="12">
        <v>66.545000000000002</v>
      </c>
      <c r="O333" s="72">
        <v>2.7309999999999999</v>
      </c>
      <c r="P333" s="72">
        <v>33.274000000000001</v>
      </c>
      <c r="Q333" s="12">
        <v>10.427</v>
      </c>
      <c r="R333" s="72">
        <v>0.42799999999999999</v>
      </c>
      <c r="S333" s="72">
        <v>74.361000000000004</v>
      </c>
      <c r="T333" s="12">
        <v>76.971999999999994</v>
      </c>
      <c r="U333" s="72">
        <v>3.1589999999999998</v>
      </c>
      <c r="V333" s="72">
        <v>30.629000000000001</v>
      </c>
      <c r="W333" s="12">
        <v>139.08699999999999</v>
      </c>
      <c r="X333" s="72">
        <v>5.7089999999999996</v>
      </c>
      <c r="Y333" s="72">
        <v>16.78</v>
      </c>
      <c r="Z333" s="12">
        <v>216.059</v>
      </c>
      <c r="AA333" s="72">
        <v>8.8680000000000003</v>
      </c>
      <c r="AB333" s="72">
        <v>2.63</v>
      </c>
      <c r="AC333" s="12">
        <v>2110.38</v>
      </c>
      <c r="AD333" s="72">
        <v>86.616</v>
      </c>
      <c r="AE333" s="72">
        <v>0.50800000000000001</v>
      </c>
      <c r="AF333" s="12">
        <v>0</v>
      </c>
      <c r="AG333" s="72">
        <v>0</v>
      </c>
      <c r="AH333" s="72">
        <v>0</v>
      </c>
      <c r="AI333" s="12">
        <v>113.556</v>
      </c>
      <c r="AJ333" s="72">
        <v>4.6609999999999996</v>
      </c>
      <c r="AK333" s="72">
        <v>4.9240000000000004</v>
      </c>
      <c r="AL333" s="12">
        <v>113.556</v>
      </c>
      <c r="AM333" s="72">
        <v>4.6609999999999996</v>
      </c>
      <c r="AN333" s="72">
        <v>4.9240000000000004</v>
      </c>
      <c r="AO333" s="12">
        <v>2223.9360000000001</v>
      </c>
      <c r="AP333" s="72">
        <v>91.277000000000001</v>
      </c>
      <c r="AQ333" s="72">
        <v>0.42</v>
      </c>
      <c r="AR333" s="12">
        <v>29.577999999999999</v>
      </c>
      <c r="AS333" s="72">
        <v>1.214</v>
      </c>
      <c r="AT333" s="72">
        <v>77.391999999999996</v>
      </c>
      <c r="AU333" s="12">
        <v>10.629</v>
      </c>
      <c r="AV333" s="72">
        <v>0.436</v>
      </c>
      <c r="AW333" s="72">
        <v>79.501000000000005</v>
      </c>
      <c r="AX333" s="12">
        <v>26.47</v>
      </c>
      <c r="AY333" s="72">
        <v>1.0860000000000001</v>
      </c>
      <c r="AZ333" s="72">
        <v>53.558</v>
      </c>
      <c r="BA333" s="12">
        <v>37.098999999999997</v>
      </c>
      <c r="BB333" s="72">
        <v>1.5229999999999999</v>
      </c>
      <c r="BC333" s="72">
        <v>42.030999999999999</v>
      </c>
      <c r="BD333" s="12">
        <v>44.085000000000001</v>
      </c>
      <c r="BE333" s="72">
        <v>1.8089999999999999</v>
      </c>
      <c r="BF333" s="72">
        <v>54.935000000000002</v>
      </c>
      <c r="BG333" s="12">
        <v>81.183999999999997</v>
      </c>
      <c r="BH333" s="72">
        <v>3.3319999999999999</v>
      </c>
      <c r="BI333" s="72">
        <v>27.591999999999999</v>
      </c>
      <c r="BJ333" s="12">
        <v>83.844999999999999</v>
      </c>
      <c r="BK333" s="72">
        <v>3.4409999999999998</v>
      </c>
      <c r="BL333" s="72">
        <v>27.634</v>
      </c>
      <c r="BM333" s="12">
        <v>17.928999999999998</v>
      </c>
      <c r="BN333" s="72">
        <v>0.73599999999999999</v>
      </c>
      <c r="BO333" s="72">
        <v>67.825000000000003</v>
      </c>
      <c r="BP333" s="12">
        <v>101.773</v>
      </c>
      <c r="BQ333" s="72">
        <v>4.1769999999999996</v>
      </c>
      <c r="BR333" s="72">
        <v>22.372</v>
      </c>
      <c r="BS333" s="12">
        <v>212.535</v>
      </c>
      <c r="BT333" s="72">
        <v>8.7230000000000008</v>
      </c>
      <c r="BU333" s="72">
        <v>3.6869999999999998</v>
      </c>
      <c r="BV333" s="12">
        <v>2436.4699999999998</v>
      </c>
      <c r="BW333" s="72">
        <v>100</v>
      </c>
      <c r="BX333" s="72">
        <v>0.30299999999999999</v>
      </c>
      <c r="BY333" s="13"/>
      <c r="BZ333" s="13"/>
    </row>
    <row r="334" spans="1:78" ht="12.75" customHeight="1">
      <c r="A334" s="122" t="s">
        <v>44</v>
      </c>
      <c r="B334" s="71" t="s">
        <v>68</v>
      </c>
      <c r="C334" s="71" t="s">
        <v>24</v>
      </c>
      <c r="D334" s="34">
        <v>41974</v>
      </c>
      <c r="E334" s="12">
        <v>1902.876</v>
      </c>
      <c r="F334" s="72">
        <v>77.516999999999996</v>
      </c>
      <c r="G334" s="72">
        <v>0.80200000000000005</v>
      </c>
      <c r="H334" s="12">
        <v>48.341999999999999</v>
      </c>
      <c r="I334" s="72">
        <v>1.9690000000000001</v>
      </c>
      <c r="J334" s="72">
        <v>41.265999999999998</v>
      </c>
      <c r="K334" s="12">
        <v>64.12</v>
      </c>
      <c r="L334" s="72">
        <v>2.6120000000000001</v>
      </c>
      <c r="M334" s="72">
        <v>28.155999999999999</v>
      </c>
      <c r="N334" s="12">
        <v>112.462</v>
      </c>
      <c r="O334" s="72">
        <v>4.5810000000000004</v>
      </c>
      <c r="P334" s="72">
        <v>15.753</v>
      </c>
      <c r="Q334" s="12">
        <v>0</v>
      </c>
      <c r="R334" s="72">
        <v>0</v>
      </c>
      <c r="S334" s="72">
        <v>0</v>
      </c>
      <c r="T334" s="12">
        <v>112.462</v>
      </c>
      <c r="U334" s="72">
        <v>4.5810000000000004</v>
      </c>
      <c r="V334" s="72">
        <v>15.753</v>
      </c>
      <c r="W334" s="12">
        <v>117.70699999999999</v>
      </c>
      <c r="X334" s="72">
        <v>4.7949999999999999</v>
      </c>
      <c r="Y334" s="72">
        <v>16.587</v>
      </c>
      <c r="Z334" s="12">
        <v>230.16900000000001</v>
      </c>
      <c r="AA334" s="72">
        <v>9.3759999999999994</v>
      </c>
      <c r="AB334" s="72">
        <v>6.0129999999999999</v>
      </c>
      <c r="AC334" s="12">
        <v>2133.0450000000001</v>
      </c>
      <c r="AD334" s="72">
        <v>86.893000000000001</v>
      </c>
      <c r="AE334" s="72">
        <v>0.52700000000000002</v>
      </c>
      <c r="AF334" s="12">
        <v>0</v>
      </c>
      <c r="AG334" s="72">
        <v>0</v>
      </c>
      <c r="AH334" s="72">
        <v>0</v>
      </c>
      <c r="AI334" s="12">
        <v>111.717</v>
      </c>
      <c r="AJ334" s="72">
        <v>4.5510000000000002</v>
      </c>
      <c r="AK334" s="72">
        <v>4.8739999999999997</v>
      </c>
      <c r="AL334" s="12">
        <v>111.717</v>
      </c>
      <c r="AM334" s="72">
        <v>4.5510000000000002</v>
      </c>
      <c r="AN334" s="72">
        <v>4.8739999999999997</v>
      </c>
      <c r="AO334" s="12">
        <v>2244.7620000000002</v>
      </c>
      <c r="AP334" s="72">
        <v>91.444000000000003</v>
      </c>
      <c r="AQ334" s="72">
        <v>0.42099999999999999</v>
      </c>
      <c r="AR334" s="12">
        <v>0</v>
      </c>
      <c r="AS334" s="72">
        <v>0</v>
      </c>
      <c r="AT334" s="72">
        <v>0</v>
      </c>
      <c r="AU334" s="12">
        <v>5.2220000000000004</v>
      </c>
      <c r="AV334" s="72">
        <v>0.21299999999999999</v>
      </c>
      <c r="AW334" s="72">
        <v>81.268000000000001</v>
      </c>
      <c r="AX334" s="12">
        <v>64.516000000000005</v>
      </c>
      <c r="AY334" s="72">
        <v>2.6280000000000001</v>
      </c>
      <c r="AZ334" s="72">
        <v>39.43</v>
      </c>
      <c r="BA334" s="12">
        <v>69.738</v>
      </c>
      <c r="BB334" s="72">
        <v>2.8410000000000002</v>
      </c>
      <c r="BC334" s="72">
        <v>35.314999999999998</v>
      </c>
      <c r="BD334" s="12">
        <v>39.558</v>
      </c>
      <c r="BE334" s="72">
        <v>1.611</v>
      </c>
      <c r="BF334" s="72">
        <v>44.22</v>
      </c>
      <c r="BG334" s="12">
        <v>109.29600000000001</v>
      </c>
      <c r="BH334" s="72">
        <v>4.452</v>
      </c>
      <c r="BI334" s="72">
        <v>19.968</v>
      </c>
      <c r="BJ334" s="12">
        <v>75.548000000000002</v>
      </c>
      <c r="BK334" s="72">
        <v>3.0779999999999998</v>
      </c>
      <c r="BL334" s="72">
        <v>26.754999999999999</v>
      </c>
      <c r="BM334" s="12">
        <v>25.18</v>
      </c>
      <c r="BN334" s="72">
        <v>1.026</v>
      </c>
      <c r="BO334" s="72">
        <v>68.453000000000003</v>
      </c>
      <c r="BP334" s="12">
        <v>100.72799999999999</v>
      </c>
      <c r="BQ334" s="72">
        <v>4.1029999999999998</v>
      </c>
      <c r="BR334" s="72">
        <v>20.837</v>
      </c>
      <c r="BS334" s="12">
        <v>210.024</v>
      </c>
      <c r="BT334" s="72">
        <v>8.5559999999999992</v>
      </c>
      <c r="BU334" s="72">
        <v>3.4889999999999999</v>
      </c>
      <c r="BV334" s="12">
        <v>2454.7860000000001</v>
      </c>
      <c r="BW334" s="72">
        <v>100</v>
      </c>
      <c r="BX334" s="72">
        <v>0.27900000000000003</v>
      </c>
      <c r="BY334" s="13"/>
      <c r="BZ334" s="13"/>
    </row>
    <row r="335" spans="1:78" ht="12.75" customHeight="1">
      <c r="A335" s="122" t="s">
        <v>44</v>
      </c>
      <c r="B335" s="71" t="s">
        <v>68</v>
      </c>
      <c r="C335" s="71" t="s">
        <v>24</v>
      </c>
      <c r="D335" s="34">
        <v>42064</v>
      </c>
      <c r="E335" s="12">
        <v>1905.962</v>
      </c>
      <c r="F335" s="72">
        <v>77.350999999999999</v>
      </c>
      <c r="G335" s="72">
        <v>1.153</v>
      </c>
      <c r="H335" s="12">
        <v>71.034000000000006</v>
      </c>
      <c r="I335" s="72">
        <v>2.883</v>
      </c>
      <c r="J335" s="72">
        <v>29.004999999999999</v>
      </c>
      <c r="K335" s="12">
        <v>65.763999999999996</v>
      </c>
      <c r="L335" s="72">
        <v>2.669</v>
      </c>
      <c r="M335" s="72">
        <v>33.082000000000001</v>
      </c>
      <c r="N335" s="12">
        <v>136.798</v>
      </c>
      <c r="O335" s="72">
        <v>5.5519999999999996</v>
      </c>
      <c r="P335" s="72">
        <v>18.847999999999999</v>
      </c>
      <c r="Q335" s="12">
        <v>0</v>
      </c>
      <c r="R335" s="72">
        <v>0</v>
      </c>
      <c r="S335" s="72">
        <v>0</v>
      </c>
      <c r="T335" s="12">
        <v>136.798</v>
      </c>
      <c r="U335" s="72">
        <v>5.5519999999999996</v>
      </c>
      <c r="V335" s="72">
        <v>18.847999999999999</v>
      </c>
      <c r="W335" s="12">
        <v>101.374</v>
      </c>
      <c r="X335" s="72">
        <v>4.1139999999999999</v>
      </c>
      <c r="Y335" s="72">
        <v>23.201000000000001</v>
      </c>
      <c r="Z335" s="12">
        <v>238.173</v>
      </c>
      <c r="AA335" s="72">
        <v>9.6660000000000004</v>
      </c>
      <c r="AB335" s="72">
        <v>8.2940000000000005</v>
      </c>
      <c r="AC335" s="12">
        <v>2144.134</v>
      </c>
      <c r="AD335" s="72">
        <v>87.016999999999996</v>
      </c>
      <c r="AE335" s="72">
        <v>0.48</v>
      </c>
      <c r="AF335" s="12">
        <v>0</v>
      </c>
      <c r="AG335" s="72">
        <v>0</v>
      </c>
      <c r="AH335" s="72">
        <v>0</v>
      </c>
      <c r="AI335" s="12">
        <v>126.346</v>
      </c>
      <c r="AJ335" s="72">
        <v>5.1280000000000001</v>
      </c>
      <c r="AK335" s="72">
        <v>5.3650000000000002</v>
      </c>
      <c r="AL335" s="12">
        <v>126.346</v>
      </c>
      <c r="AM335" s="72">
        <v>5.1280000000000001</v>
      </c>
      <c r="AN335" s="72">
        <v>5.3650000000000002</v>
      </c>
      <c r="AO335" s="12">
        <v>2270.48</v>
      </c>
      <c r="AP335" s="72">
        <v>92.144999999999996</v>
      </c>
      <c r="AQ335" s="72">
        <v>0.32100000000000001</v>
      </c>
      <c r="AR335" s="12">
        <v>24.684999999999999</v>
      </c>
      <c r="AS335" s="72">
        <v>1.002</v>
      </c>
      <c r="AT335" s="72">
        <v>65.364999999999995</v>
      </c>
      <c r="AU335" s="12">
        <v>16.018000000000001</v>
      </c>
      <c r="AV335" s="72">
        <v>0.65</v>
      </c>
      <c r="AW335" s="72">
        <v>86.694000000000003</v>
      </c>
      <c r="AX335" s="12">
        <v>49.335999999999999</v>
      </c>
      <c r="AY335" s="72">
        <v>2.0019999999999998</v>
      </c>
      <c r="AZ335" s="72">
        <v>67.036000000000001</v>
      </c>
      <c r="BA335" s="12">
        <v>65.353999999999999</v>
      </c>
      <c r="BB335" s="72">
        <v>2.6520000000000001</v>
      </c>
      <c r="BC335" s="72">
        <v>57.036999999999999</v>
      </c>
      <c r="BD335" s="12">
        <v>12.106</v>
      </c>
      <c r="BE335" s="72">
        <v>0.49099999999999999</v>
      </c>
      <c r="BF335" s="72">
        <v>101.798</v>
      </c>
      <c r="BG335" s="12">
        <v>77.459999999999994</v>
      </c>
      <c r="BH335" s="72">
        <v>3.1440000000000001</v>
      </c>
      <c r="BI335" s="72">
        <v>51.595999999999997</v>
      </c>
      <c r="BJ335" s="12">
        <v>91.417000000000002</v>
      </c>
      <c r="BK335" s="72">
        <v>3.71</v>
      </c>
      <c r="BL335" s="72">
        <v>53.125999999999998</v>
      </c>
      <c r="BM335" s="12">
        <v>0</v>
      </c>
      <c r="BN335" s="72">
        <v>0</v>
      </c>
      <c r="BO335" s="72">
        <v>0</v>
      </c>
      <c r="BP335" s="12">
        <v>91.417000000000002</v>
      </c>
      <c r="BQ335" s="72">
        <v>3.71</v>
      </c>
      <c r="BR335" s="72">
        <v>53.125999999999998</v>
      </c>
      <c r="BS335" s="12">
        <v>193.56200000000001</v>
      </c>
      <c r="BT335" s="72">
        <v>7.8550000000000004</v>
      </c>
      <c r="BU335" s="72">
        <v>3.5390000000000001</v>
      </c>
      <c r="BV335" s="12">
        <v>2464.0419999999999</v>
      </c>
      <c r="BW335" s="72">
        <v>100</v>
      </c>
      <c r="BX335" s="72">
        <v>0.28799999999999998</v>
      </c>
      <c r="BY335" s="13"/>
      <c r="BZ335" s="13"/>
    </row>
    <row r="336" spans="1:78" ht="12.75" customHeight="1">
      <c r="A336" s="122" t="s">
        <v>44</v>
      </c>
      <c r="B336" s="71" t="s">
        <v>68</v>
      </c>
      <c r="C336" s="71" t="s">
        <v>24</v>
      </c>
      <c r="D336" s="34">
        <v>42156</v>
      </c>
      <c r="E336" s="12">
        <v>1911.5509999999999</v>
      </c>
      <c r="F336" s="72">
        <v>77.150000000000006</v>
      </c>
      <c r="G336" s="72">
        <v>0.86099999999999999</v>
      </c>
      <c r="H336" s="12">
        <v>43.750999999999998</v>
      </c>
      <c r="I336" s="72">
        <v>1.766</v>
      </c>
      <c r="J336" s="72">
        <v>56.033999999999999</v>
      </c>
      <c r="K336" s="12">
        <v>17.27</v>
      </c>
      <c r="L336" s="72">
        <v>0.69699999999999995</v>
      </c>
      <c r="M336" s="72">
        <v>56.17</v>
      </c>
      <c r="N336" s="12">
        <v>61.021000000000001</v>
      </c>
      <c r="O336" s="72">
        <v>2.4630000000000001</v>
      </c>
      <c r="P336" s="72">
        <v>41.154000000000003</v>
      </c>
      <c r="Q336" s="12">
        <v>0</v>
      </c>
      <c r="R336" s="72">
        <v>0</v>
      </c>
      <c r="S336" s="72">
        <v>0</v>
      </c>
      <c r="T336" s="12">
        <v>61.021000000000001</v>
      </c>
      <c r="U336" s="72">
        <v>2.4630000000000001</v>
      </c>
      <c r="V336" s="72">
        <v>41.154000000000003</v>
      </c>
      <c r="W336" s="12">
        <v>196.95099999999999</v>
      </c>
      <c r="X336" s="72">
        <v>7.9489999999999998</v>
      </c>
      <c r="Y336" s="72">
        <v>13.172000000000001</v>
      </c>
      <c r="Z336" s="12">
        <v>257.97199999999998</v>
      </c>
      <c r="AA336" s="72">
        <v>10.412000000000001</v>
      </c>
      <c r="AB336" s="72">
        <v>4.6820000000000004</v>
      </c>
      <c r="AC336" s="12">
        <v>2169.5230000000001</v>
      </c>
      <c r="AD336" s="72">
        <v>87.561999999999998</v>
      </c>
      <c r="AE336" s="72">
        <v>0.47199999999999998</v>
      </c>
      <c r="AF336" s="12">
        <v>1.38</v>
      </c>
      <c r="AG336" s="72">
        <v>5.6000000000000001E-2</v>
      </c>
      <c r="AH336" s="72">
        <v>106.164</v>
      </c>
      <c r="AI336" s="12">
        <v>104.58199999999999</v>
      </c>
      <c r="AJ336" s="72">
        <v>4.2210000000000001</v>
      </c>
      <c r="AK336" s="72">
        <v>5.0129999999999999</v>
      </c>
      <c r="AL336" s="12">
        <v>105.961</v>
      </c>
      <c r="AM336" s="72">
        <v>4.2770000000000001</v>
      </c>
      <c r="AN336" s="72">
        <v>5.2460000000000004</v>
      </c>
      <c r="AO336" s="12">
        <v>2275.4839999999999</v>
      </c>
      <c r="AP336" s="72">
        <v>91.838999999999999</v>
      </c>
      <c r="AQ336" s="72">
        <v>0.36399999999999999</v>
      </c>
      <c r="AR336" s="12">
        <v>0</v>
      </c>
      <c r="AS336" s="72">
        <v>0</v>
      </c>
      <c r="AT336" s="72">
        <v>0</v>
      </c>
      <c r="AU336" s="12">
        <v>5.907</v>
      </c>
      <c r="AV336" s="72">
        <v>0.23799999999999999</v>
      </c>
      <c r="AW336" s="72">
        <v>127.53100000000001</v>
      </c>
      <c r="AX336" s="12">
        <v>76.153999999999996</v>
      </c>
      <c r="AY336" s="72">
        <v>3.0739999999999998</v>
      </c>
      <c r="AZ336" s="72">
        <v>40.511000000000003</v>
      </c>
      <c r="BA336" s="12">
        <v>82.06</v>
      </c>
      <c r="BB336" s="72">
        <v>3.3119999999999998</v>
      </c>
      <c r="BC336" s="72">
        <v>36.941000000000003</v>
      </c>
      <c r="BD336" s="12">
        <v>85.096000000000004</v>
      </c>
      <c r="BE336" s="72">
        <v>3.4340000000000002</v>
      </c>
      <c r="BF336" s="72">
        <v>28.855</v>
      </c>
      <c r="BG336" s="12">
        <v>167.15600000000001</v>
      </c>
      <c r="BH336" s="72">
        <v>6.7460000000000004</v>
      </c>
      <c r="BI336" s="72">
        <v>9.5670000000000002</v>
      </c>
      <c r="BJ336" s="12">
        <v>35.058999999999997</v>
      </c>
      <c r="BK336" s="72">
        <v>1.415</v>
      </c>
      <c r="BL336" s="72">
        <v>39.756</v>
      </c>
      <c r="BM336" s="12">
        <v>0</v>
      </c>
      <c r="BN336" s="72">
        <v>0</v>
      </c>
      <c r="BO336" s="72">
        <v>0</v>
      </c>
      <c r="BP336" s="12">
        <v>35.058999999999997</v>
      </c>
      <c r="BQ336" s="72">
        <v>1.415</v>
      </c>
      <c r="BR336" s="72">
        <v>39.756</v>
      </c>
      <c r="BS336" s="12">
        <v>202.21600000000001</v>
      </c>
      <c r="BT336" s="72">
        <v>8.1609999999999996</v>
      </c>
      <c r="BU336" s="72">
        <v>3.83</v>
      </c>
      <c r="BV336" s="12">
        <v>2477.6999999999998</v>
      </c>
      <c r="BW336" s="72">
        <v>100</v>
      </c>
      <c r="BX336" s="72">
        <v>0.27100000000000002</v>
      </c>
      <c r="BY336" s="13"/>
      <c r="BZ336" s="13"/>
    </row>
    <row r="337" spans="1:78" ht="12.75" customHeight="1">
      <c r="A337" s="122" t="s">
        <v>44</v>
      </c>
      <c r="B337" s="71" t="s">
        <v>68</v>
      </c>
      <c r="C337" s="71" t="s">
        <v>24</v>
      </c>
      <c r="D337" s="34">
        <v>42614</v>
      </c>
      <c r="E337" s="12">
        <v>1956.326</v>
      </c>
      <c r="F337" s="72">
        <v>77.748999999999995</v>
      </c>
      <c r="G337" s="72">
        <v>0.83699999999999997</v>
      </c>
      <c r="H337" s="12">
        <v>60.960999999999999</v>
      </c>
      <c r="I337" s="72">
        <v>2.423</v>
      </c>
      <c r="J337" s="72">
        <v>30.425000000000001</v>
      </c>
      <c r="K337" s="12">
        <v>40.082999999999998</v>
      </c>
      <c r="L337" s="72">
        <v>1.593</v>
      </c>
      <c r="M337" s="72">
        <v>37.320999999999998</v>
      </c>
      <c r="N337" s="12">
        <v>101.044</v>
      </c>
      <c r="O337" s="72">
        <v>4.016</v>
      </c>
      <c r="P337" s="72">
        <v>20.055</v>
      </c>
      <c r="Q337" s="12">
        <v>21.077000000000002</v>
      </c>
      <c r="R337" s="72">
        <v>0.83799999999999997</v>
      </c>
      <c r="S337" s="72">
        <v>68.662000000000006</v>
      </c>
      <c r="T337" s="12">
        <v>122.121</v>
      </c>
      <c r="U337" s="72">
        <v>4.8529999999999998</v>
      </c>
      <c r="V337" s="72">
        <v>16.032</v>
      </c>
      <c r="W337" s="12">
        <v>145.80099999999999</v>
      </c>
      <c r="X337" s="72">
        <v>5.7939999999999996</v>
      </c>
      <c r="Y337" s="72">
        <v>12.574999999999999</v>
      </c>
      <c r="Z337" s="12">
        <v>267.92200000000003</v>
      </c>
      <c r="AA337" s="72">
        <v>10.648</v>
      </c>
      <c r="AB337" s="72">
        <v>4.26</v>
      </c>
      <c r="AC337" s="12">
        <v>2224.248</v>
      </c>
      <c r="AD337" s="72">
        <v>88.397000000000006</v>
      </c>
      <c r="AE337" s="72">
        <v>0.58799999999999997</v>
      </c>
      <c r="AF337" s="12">
        <v>3.589</v>
      </c>
      <c r="AG337" s="72">
        <v>0.14299999999999999</v>
      </c>
      <c r="AH337" s="72">
        <v>128.26499999999999</v>
      </c>
      <c r="AI337" s="12">
        <v>92.89</v>
      </c>
      <c r="AJ337" s="72">
        <v>3.6920000000000002</v>
      </c>
      <c r="AK337" s="72">
        <v>9.02</v>
      </c>
      <c r="AL337" s="12">
        <v>96.478999999999999</v>
      </c>
      <c r="AM337" s="72">
        <v>3.8340000000000001</v>
      </c>
      <c r="AN337" s="72">
        <v>6.2229999999999999</v>
      </c>
      <c r="AO337" s="12">
        <v>2320.7269999999999</v>
      </c>
      <c r="AP337" s="72">
        <v>92.230999999999995</v>
      </c>
      <c r="AQ337" s="72">
        <v>0.434</v>
      </c>
      <c r="AR337" s="12">
        <v>7.1639999999999997</v>
      </c>
      <c r="AS337" s="72">
        <v>0.28499999999999998</v>
      </c>
      <c r="AT337" s="72">
        <v>104.468</v>
      </c>
      <c r="AU337" s="12">
        <v>3.7719999999999998</v>
      </c>
      <c r="AV337" s="72">
        <v>0.15</v>
      </c>
      <c r="AW337" s="72">
        <v>105.047</v>
      </c>
      <c r="AX337" s="12">
        <v>40.615000000000002</v>
      </c>
      <c r="AY337" s="72">
        <v>1.6140000000000001</v>
      </c>
      <c r="AZ337" s="72">
        <v>47.165999999999997</v>
      </c>
      <c r="BA337" s="12">
        <v>44.387</v>
      </c>
      <c r="BB337" s="72">
        <v>1.764</v>
      </c>
      <c r="BC337" s="72">
        <v>42.783000000000001</v>
      </c>
      <c r="BD337" s="12">
        <v>42.707000000000001</v>
      </c>
      <c r="BE337" s="72">
        <v>1.6970000000000001</v>
      </c>
      <c r="BF337" s="72">
        <v>50.94</v>
      </c>
      <c r="BG337" s="12">
        <v>87.093999999999994</v>
      </c>
      <c r="BH337" s="72">
        <v>3.4609999999999999</v>
      </c>
      <c r="BI337" s="72">
        <v>22.414999999999999</v>
      </c>
      <c r="BJ337" s="12">
        <v>82.924999999999997</v>
      </c>
      <c r="BK337" s="72">
        <v>3.2959999999999998</v>
      </c>
      <c r="BL337" s="72">
        <v>23.672999999999998</v>
      </c>
      <c r="BM337" s="12">
        <v>18.294</v>
      </c>
      <c r="BN337" s="72">
        <v>0.72699999999999998</v>
      </c>
      <c r="BO337" s="72">
        <v>103.407</v>
      </c>
      <c r="BP337" s="12">
        <v>101.21899999999999</v>
      </c>
      <c r="BQ337" s="72">
        <v>4.0229999999999997</v>
      </c>
      <c r="BR337" s="72">
        <v>18.861000000000001</v>
      </c>
      <c r="BS337" s="12">
        <v>195.47800000000001</v>
      </c>
      <c r="BT337" s="72">
        <v>7.7690000000000001</v>
      </c>
      <c r="BU337" s="72">
        <v>3.3460000000000001</v>
      </c>
      <c r="BV337" s="12">
        <v>2516.2049999999999</v>
      </c>
      <c r="BW337" s="72">
        <v>100</v>
      </c>
      <c r="BX337" s="72">
        <v>0.42</v>
      </c>
      <c r="BY337" s="13"/>
      <c r="BZ337" s="13"/>
    </row>
    <row r="338" spans="1:78" ht="12.75" customHeight="1">
      <c r="A338" s="122" t="s">
        <v>44</v>
      </c>
      <c r="B338" s="71" t="s">
        <v>68</v>
      </c>
      <c r="C338" s="71" t="s">
        <v>24</v>
      </c>
      <c r="D338" s="34">
        <v>42705</v>
      </c>
      <c r="E338" s="12">
        <v>1972.27</v>
      </c>
      <c r="F338" s="72">
        <v>78.388000000000005</v>
      </c>
      <c r="G338" s="72">
        <v>0.80200000000000005</v>
      </c>
      <c r="H338" s="12">
        <v>113.697</v>
      </c>
      <c r="I338" s="72">
        <v>4.5190000000000001</v>
      </c>
      <c r="J338" s="72">
        <v>24.605</v>
      </c>
      <c r="K338" s="12">
        <v>26.486000000000001</v>
      </c>
      <c r="L338" s="72">
        <v>1.0529999999999999</v>
      </c>
      <c r="M338" s="72">
        <v>58.393000000000001</v>
      </c>
      <c r="N338" s="12">
        <v>140.18299999999999</v>
      </c>
      <c r="O338" s="72">
        <v>5.5720000000000001</v>
      </c>
      <c r="P338" s="72">
        <v>17.884</v>
      </c>
      <c r="Q338" s="12">
        <v>0</v>
      </c>
      <c r="R338" s="72">
        <v>0</v>
      </c>
      <c r="S338" s="72">
        <v>0</v>
      </c>
      <c r="T338" s="12">
        <v>140.18299999999999</v>
      </c>
      <c r="U338" s="72">
        <v>5.5720000000000001</v>
      </c>
      <c r="V338" s="72">
        <v>17.884</v>
      </c>
      <c r="W338" s="12">
        <v>115.006</v>
      </c>
      <c r="X338" s="72">
        <v>4.5709999999999997</v>
      </c>
      <c r="Y338" s="72">
        <v>21.847000000000001</v>
      </c>
      <c r="Z338" s="12">
        <v>255.18899999999999</v>
      </c>
      <c r="AA338" s="72">
        <v>10.141999999999999</v>
      </c>
      <c r="AB338" s="72">
        <v>5</v>
      </c>
      <c r="AC338" s="12">
        <v>2227.4589999999998</v>
      </c>
      <c r="AD338" s="72">
        <v>88.53</v>
      </c>
      <c r="AE338" s="72">
        <v>0.40400000000000003</v>
      </c>
      <c r="AF338" s="12">
        <v>0</v>
      </c>
      <c r="AG338" s="72">
        <v>0</v>
      </c>
      <c r="AH338" s="72">
        <v>0</v>
      </c>
      <c r="AI338" s="12">
        <v>95.938000000000002</v>
      </c>
      <c r="AJ338" s="72">
        <v>3.8130000000000002</v>
      </c>
      <c r="AK338" s="72">
        <v>4.633</v>
      </c>
      <c r="AL338" s="12">
        <v>95.938000000000002</v>
      </c>
      <c r="AM338" s="72">
        <v>3.8130000000000002</v>
      </c>
      <c r="AN338" s="72">
        <v>4.633</v>
      </c>
      <c r="AO338" s="12">
        <v>2323.3980000000001</v>
      </c>
      <c r="AP338" s="72">
        <v>92.343000000000004</v>
      </c>
      <c r="AQ338" s="72">
        <v>0.34300000000000003</v>
      </c>
      <c r="AR338" s="12">
        <v>19.605</v>
      </c>
      <c r="AS338" s="72">
        <v>0.77900000000000003</v>
      </c>
      <c r="AT338" s="72">
        <v>70.974000000000004</v>
      </c>
      <c r="AU338" s="12">
        <v>0</v>
      </c>
      <c r="AV338" s="72">
        <v>0</v>
      </c>
      <c r="AW338" s="72">
        <v>0</v>
      </c>
      <c r="AX338" s="12">
        <v>52.223999999999997</v>
      </c>
      <c r="AY338" s="72">
        <v>2.0760000000000001</v>
      </c>
      <c r="AZ338" s="72">
        <v>46.31</v>
      </c>
      <c r="BA338" s="12">
        <v>52.223999999999997</v>
      </c>
      <c r="BB338" s="72">
        <v>2.0760000000000001</v>
      </c>
      <c r="BC338" s="72">
        <v>46.31</v>
      </c>
      <c r="BD338" s="12">
        <v>1.722</v>
      </c>
      <c r="BE338" s="72">
        <v>6.8000000000000005E-2</v>
      </c>
      <c r="BF338" s="72">
        <v>104.04</v>
      </c>
      <c r="BG338" s="12">
        <v>53.945999999999998</v>
      </c>
      <c r="BH338" s="72">
        <v>2.1440000000000001</v>
      </c>
      <c r="BI338" s="72">
        <v>43.25</v>
      </c>
      <c r="BJ338" s="12">
        <v>93.498999999999995</v>
      </c>
      <c r="BK338" s="72">
        <v>3.7160000000000002</v>
      </c>
      <c r="BL338" s="72">
        <v>37.338000000000001</v>
      </c>
      <c r="BM338" s="12">
        <v>25.600999999999999</v>
      </c>
      <c r="BN338" s="72">
        <v>1.018</v>
      </c>
      <c r="BO338" s="72">
        <v>52.225999999999999</v>
      </c>
      <c r="BP338" s="12">
        <v>119.1</v>
      </c>
      <c r="BQ338" s="72">
        <v>4.734</v>
      </c>
      <c r="BR338" s="72">
        <v>23.882000000000001</v>
      </c>
      <c r="BS338" s="12">
        <v>192.65199999999999</v>
      </c>
      <c r="BT338" s="72">
        <v>7.657</v>
      </c>
      <c r="BU338" s="72">
        <v>3.2109999999999999</v>
      </c>
      <c r="BV338" s="12">
        <v>2516.049</v>
      </c>
      <c r="BW338" s="72">
        <v>100</v>
      </c>
      <c r="BX338" s="72">
        <v>0.26600000000000001</v>
      </c>
      <c r="BY338" s="13"/>
      <c r="BZ338" s="13"/>
    </row>
    <row r="339" spans="1:78" ht="12.75" customHeight="1">
      <c r="A339" s="122" t="s">
        <v>44</v>
      </c>
      <c r="B339" s="71" t="s">
        <v>68</v>
      </c>
      <c r="C339" s="71" t="s">
        <v>24</v>
      </c>
      <c r="D339" s="34">
        <v>42795</v>
      </c>
      <c r="E339" s="12">
        <v>1942.71</v>
      </c>
      <c r="F339" s="72">
        <v>77.311000000000007</v>
      </c>
      <c r="G339" s="72">
        <v>0.58899999999999997</v>
      </c>
      <c r="H339" s="12">
        <v>61.642000000000003</v>
      </c>
      <c r="I339" s="72">
        <v>2.4529999999999998</v>
      </c>
      <c r="J339" s="72">
        <v>42.92</v>
      </c>
      <c r="K339" s="12">
        <v>55.124000000000002</v>
      </c>
      <c r="L339" s="72">
        <v>2.194</v>
      </c>
      <c r="M339" s="72">
        <v>54.677</v>
      </c>
      <c r="N339" s="12">
        <v>116.76600000000001</v>
      </c>
      <c r="O339" s="72">
        <v>4.6470000000000002</v>
      </c>
      <c r="P339" s="72">
        <v>28.035</v>
      </c>
      <c r="Q339" s="12">
        <v>16.015000000000001</v>
      </c>
      <c r="R339" s="72">
        <v>0.63700000000000001</v>
      </c>
      <c r="S339" s="72">
        <v>78.778999999999996</v>
      </c>
      <c r="T339" s="12">
        <v>132.78</v>
      </c>
      <c r="U339" s="72">
        <v>5.2839999999999998</v>
      </c>
      <c r="V339" s="72">
        <v>26.358000000000001</v>
      </c>
      <c r="W339" s="12">
        <v>126.73099999999999</v>
      </c>
      <c r="X339" s="72">
        <v>5.0430000000000001</v>
      </c>
      <c r="Y339" s="72">
        <v>26.786999999999999</v>
      </c>
      <c r="Z339" s="12">
        <v>259.512</v>
      </c>
      <c r="AA339" s="72">
        <v>10.327</v>
      </c>
      <c r="AB339" s="72">
        <v>3.867</v>
      </c>
      <c r="AC339" s="12">
        <v>2202.2220000000002</v>
      </c>
      <c r="AD339" s="72">
        <v>87.638999999999996</v>
      </c>
      <c r="AE339" s="72">
        <v>0.46300000000000002</v>
      </c>
      <c r="AF339" s="12">
        <v>0</v>
      </c>
      <c r="AG339" s="72">
        <v>0</v>
      </c>
      <c r="AH339" s="72">
        <v>0</v>
      </c>
      <c r="AI339" s="12">
        <v>109.494</v>
      </c>
      <c r="AJ339" s="72">
        <v>4.3570000000000002</v>
      </c>
      <c r="AK339" s="72">
        <v>5.3760000000000003</v>
      </c>
      <c r="AL339" s="12">
        <v>109.494</v>
      </c>
      <c r="AM339" s="72">
        <v>4.3570000000000002</v>
      </c>
      <c r="AN339" s="72">
        <v>5.3760000000000003</v>
      </c>
      <c r="AO339" s="12">
        <v>2311.7159999999999</v>
      </c>
      <c r="AP339" s="72">
        <v>91.995999999999995</v>
      </c>
      <c r="AQ339" s="72">
        <v>0.35899999999999999</v>
      </c>
      <c r="AR339" s="12">
        <v>23.736999999999998</v>
      </c>
      <c r="AS339" s="72">
        <v>0.94499999999999995</v>
      </c>
      <c r="AT339" s="72">
        <v>109.161</v>
      </c>
      <c r="AU339" s="12">
        <v>0</v>
      </c>
      <c r="AV339" s="72">
        <v>0</v>
      </c>
      <c r="AW339" s="72">
        <v>0</v>
      </c>
      <c r="AX339" s="12">
        <v>47.241999999999997</v>
      </c>
      <c r="AY339" s="72">
        <v>1.88</v>
      </c>
      <c r="AZ339" s="72">
        <v>76.007999999999996</v>
      </c>
      <c r="BA339" s="12">
        <v>47.241999999999997</v>
      </c>
      <c r="BB339" s="72">
        <v>1.88</v>
      </c>
      <c r="BC339" s="72">
        <v>76.007999999999996</v>
      </c>
      <c r="BD339" s="12">
        <v>10.901</v>
      </c>
      <c r="BE339" s="72">
        <v>0.434</v>
      </c>
      <c r="BF339" s="72">
        <v>108.746</v>
      </c>
      <c r="BG339" s="12">
        <v>58.143000000000001</v>
      </c>
      <c r="BH339" s="72">
        <v>2.3140000000000001</v>
      </c>
      <c r="BI339" s="72">
        <v>57.421999999999997</v>
      </c>
      <c r="BJ339" s="12">
        <v>47.143999999999998</v>
      </c>
      <c r="BK339" s="72">
        <v>1.8759999999999999</v>
      </c>
      <c r="BL339" s="72">
        <v>85.481999999999999</v>
      </c>
      <c r="BM339" s="12">
        <v>72.105000000000004</v>
      </c>
      <c r="BN339" s="72">
        <v>2.8690000000000002</v>
      </c>
      <c r="BO339" s="72">
        <v>80.700999999999993</v>
      </c>
      <c r="BP339" s="12">
        <v>119.249</v>
      </c>
      <c r="BQ339" s="72">
        <v>4.7460000000000004</v>
      </c>
      <c r="BR339" s="72">
        <v>33.253999999999998</v>
      </c>
      <c r="BS339" s="12">
        <v>201.12899999999999</v>
      </c>
      <c r="BT339" s="72">
        <v>8.0039999999999996</v>
      </c>
      <c r="BU339" s="72">
        <v>3.9649999999999999</v>
      </c>
      <c r="BV339" s="12">
        <v>2512.8449999999998</v>
      </c>
      <c r="BW339" s="72">
        <v>100</v>
      </c>
      <c r="BX339" s="72">
        <v>9.4E-2</v>
      </c>
      <c r="BY339" s="13"/>
      <c r="BZ339" s="13"/>
    </row>
    <row r="340" spans="1:78" ht="12.75" customHeight="1">
      <c r="A340" s="122" t="s">
        <v>44</v>
      </c>
      <c r="B340" s="71" t="s">
        <v>68</v>
      </c>
      <c r="C340" s="71" t="s">
        <v>24</v>
      </c>
      <c r="D340" s="34">
        <v>42887</v>
      </c>
      <c r="E340" s="12">
        <v>1948.229</v>
      </c>
      <c r="F340" s="72">
        <v>77.257000000000005</v>
      </c>
      <c r="G340" s="72">
        <v>0.96</v>
      </c>
      <c r="H340" s="12">
        <v>49.076999999999998</v>
      </c>
      <c r="I340" s="72">
        <v>1.946</v>
      </c>
      <c r="J340" s="72">
        <v>39.512999999999998</v>
      </c>
      <c r="K340" s="12">
        <v>29.036999999999999</v>
      </c>
      <c r="L340" s="72">
        <v>1.151</v>
      </c>
      <c r="M340" s="72">
        <v>52.734000000000002</v>
      </c>
      <c r="N340" s="12">
        <v>78.114000000000004</v>
      </c>
      <c r="O340" s="72">
        <v>3.0979999999999999</v>
      </c>
      <c r="P340" s="72">
        <v>36.622999999999998</v>
      </c>
      <c r="Q340" s="12">
        <v>13.888999999999999</v>
      </c>
      <c r="R340" s="72">
        <v>0.55100000000000005</v>
      </c>
      <c r="S340" s="72">
        <v>76.653000000000006</v>
      </c>
      <c r="T340" s="12">
        <v>92.003</v>
      </c>
      <c r="U340" s="72">
        <v>3.6480000000000001</v>
      </c>
      <c r="V340" s="72">
        <v>35.671999999999997</v>
      </c>
      <c r="W340" s="12">
        <v>185.518</v>
      </c>
      <c r="X340" s="72">
        <v>7.3570000000000002</v>
      </c>
      <c r="Y340" s="72">
        <v>18.385000000000002</v>
      </c>
      <c r="Z340" s="12">
        <v>277.52100000000002</v>
      </c>
      <c r="AA340" s="72">
        <v>11.005000000000001</v>
      </c>
      <c r="AB340" s="72">
        <v>6.1710000000000003</v>
      </c>
      <c r="AC340" s="12">
        <v>2225.75</v>
      </c>
      <c r="AD340" s="72">
        <v>88.262</v>
      </c>
      <c r="AE340" s="72">
        <v>0.49399999999999999</v>
      </c>
      <c r="AF340" s="12">
        <v>0</v>
      </c>
      <c r="AG340" s="72">
        <v>0</v>
      </c>
      <c r="AH340" s="72">
        <v>0</v>
      </c>
      <c r="AI340" s="12">
        <v>92.73</v>
      </c>
      <c r="AJ340" s="72">
        <v>3.677</v>
      </c>
      <c r="AK340" s="72">
        <v>5.6509999999999998</v>
      </c>
      <c r="AL340" s="12">
        <v>92.73</v>
      </c>
      <c r="AM340" s="72">
        <v>3.677</v>
      </c>
      <c r="AN340" s="72">
        <v>5.6509999999999998</v>
      </c>
      <c r="AO340" s="12">
        <v>2318.48</v>
      </c>
      <c r="AP340" s="72">
        <v>91.938999999999993</v>
      </c>
      <c r="AQ340" s="72">
        <v>0.35099999999999998</v>
      </c>
      <c r="AR340" s="12">
        <v>0</v>
      </c>
      <c r="AS340" s="72">
        <v>0</v>
      </c>
      <c r="AT340" s="72">
        <v>0</v>
      </c>
      <c r="AU340" s="12">
        <v>0</v>
      </c>
      <c r="AV340" s="72">
        <v>0</v>
      </c>
      <c r="AW340" s="72">
        <v>0</v>
      </c>
      <c r="AX340" s="12">
        <v>31.106999999999999</v>
      </c>
      <c r="AY340" s="72">
        <v>1.234</v>
      </c>
      <c r="AZ340" s="72">
        <v>59.872999999999998</v>
      </c>
      <c r="BA340" s="12">
        <v>31.106999999999999</v>
      </c>
      <c r="BB340" s="72">
        <v>1.234</v>
      </c>
      <c r="BC340" s="72">
        <v>59.872999999999998</v>
      </c>
      <c r="BD340" s="12">
        <v>34.082000000000001</v>
      </c>
      <c r="BE340" s="72">
        <v>1.3520000000000001</v>
      </c>
      <c r="BF340" s="72">
        <v>47.386000000000003</v>
      </c>
      <c r="BG340" s="12">
        <v>65.188999999999993</v>
      </c>
      <c r="BH340" s="72">
        <v>2.585</v>
      </c>
      <c r="BI340" s="72">
        <v>34.323999999999998</v>
      </c>
      <c r="BJ340" s="12">
        <v>123.242</v>
      </c>
      <c r="BK340" s="72">
        <v>4.8869999999999996</v>
      </c>
      <c r="BL340" s="72">
        <v>21.542000000000002</v>
      </c>
      <c r="BM340" s="12">
        <v>14.842000000000001</v>
      </c>
      <c r="BN340" s="72">
        <v>0.58899999999999997</v>
      </c>
      <c r="BO340" s="72">
        <v>62.274000000000001</v>
      </c>
      <c r="BP340" s="12">
        <v>138.084</v>
      </c>
      <c r="BQ340" s="72">
        <v>5.476</v>
      </c>
      <c r="BR340" s="72">
        <v>17.957000000000001</v>
      </c>
      <c r="BS340" s="12">
        <v>203.273</v>
      </c>
      <c r="BT340" s="72">
        <v>8.0609999999999999</v>
      </c>
      <c r="BU340" s="72">
        <v>3.8210000000000002</v>
      </c>
      <c r="BV340" s="12">
        <v>2521.7530000000002</v>
      </c>
      <c r="BW340" s="72">
        <v>100</v>
      </c>
      <c r="BX340" s="72">
        <v>6.3E-2</v>
      </c>
      <c r="BY340" s="13"/>
      <c r="BZ340" s="13"/>
    </row>
    <row r="341" spans="1:78" ht="12.75" customHeight="1">
      <c r="A341" s="122" t="s">
        <v>44</v>
      </c>
      <c r="B341" s="71" t="s">
        <v>68</v>
      </c>
      <c r="C341" s="71" t="s">
        <v>24</v>
      </c>
      <c r="D341" s="34">
        <v>43344</v>
      </c>
      <c r="E341" s="12">
        <v>1989.1010000000001</v>
      </c>
      <c r="F341" s="72">
        <v>76.706999999999994</v>
      </c>
      <c r="G341" s="72">
        <v>1.3029999999999999</v>
      </c>
      <c r="H341" s="12">
        <v>50.462000000000003</v>
      </c>
      <c r="I341" s="72">
        <v>1.946</v>
      </c>
      <c r="J341" s="72">
        <v>50.345999999999997</v>
      </c>
      <c r="K341" s="12">
        <v>48.41</v>
      </c>
      <c r="L341" s="72">
        <v>1.867</v>
      </c>
      <c r="M341" s="72">
        <v>46.978000000000002</v>
      </c>
      <c r="N341" s="12">
        <v>98.872</v>
      </c>
      <c r="O341" s="72">
        <v>3.8130000000000002</v>
      </c>
      <c r="P341" s="72">
        <v>34.058999999999997</v>
      </c>
      <c r="Q341" s="12">
        <v>12.403</v>
      </c>
      <c r="R341" s="72">
        <v>0.47799999999999998</v>
      </c>
      <c r="S341" s="72">
        <v>79.034999999999997</v>
      </c>
      <c r="T341" s="12">
        <v>111.27500000000001</v>
      </c>
      <c r="U341" s="72">
        <v>4.2910000000000004</v>
      </c>
      <c r="V341" s="72">
        <v>30.783999999999999</v>
      </c>
      <c r="W341" s="12">
        <v>186.517</v>
      </c>
      <c r="X341" s="72">
        <v>7.1929999999999996</v>
      </c>
      <c r="Y341" s="72">
        <v>15.029</v>
      </c>
      <c r="Z341" s="12">
        <v>297.791</v>
      </c>
      <c r="AA341" s="72">
        <v>11.484</v>
      </c>
      <c r="AB341" s="72">
        <v>7.4550000000000001</v>
      </c>
      <c r="AC341" s="12">
        <v>2286.8919999999998</v>
      </c>
      <c r="AD341" s="72">
        <v>88.191000000000003</v>
      </c>
      <c r="AE341" s="72">
        <v>0.48399999999999999</v>
      </c>
      <c r="AF341" s="12">
        <v>0</v>
      </c>
      <c r="AG341" s="72">
        <v>0</v>
      </c>
      <c r="AH341" s="72">
        <v>0</v>
      </c>
      <c r="AI341" s="12">
        <v>94.198999999999998</v>
      </c>
      <c r="AJ341" s="72">
        <v>3.633</v>
      </c>
      <c r="AK341" s="72">
        <v>6.05</v>
      </c>
      <c r="AL341" s="12">
        <v>94.198999999999998</v>
      </c>
      <c r="AM341" s="72">
        <v>3.633</v>
      </c>
      <c r="AN341" s="72">
        <v>6.05</v>
      </c>
      <c r="AO341" s="12">
        <v>2381.0920000000001</v>
      </c>
      <c r="AP341" s="72">
        <v>91.822999999999993</v>
      </c>
      <c r="AQ341" s="72">
        <v>0.44500000000000001</v>
      </c>
      <c r="AR341" s="12">
        <v>8.673</v>
      </c>
      <c r="AS341" s="72">
        <v>0.33400000000000002</v>
      </c>
      <c r="AT341" s="72">
        <v>109.608</v>
      </c>
      <c r="AU341" s="12">
        <v>2.964</v>
      </c>
      <c r="AV341" s="72">
        <v>0.114</v>
      </c>
      <c r="AW341" s="72">
        <v>106.074</v>
      </c>
      <c r="AX341" s="12">
        <v>64.527000000000001</v>
      </c>
      <c r="AY341" s="72">
        <v>2.488</v>
      </c>
      <c r="AZ341" s="72">
        <v>33.749000000000002</v>
      </c>
      <c r="BA341" s="12">
        <v>67.491</v>
      </c>
      <c r="BB341" s="72">
        <v>2.6030000000000002</v>
      </c>
      <c r="BC341" s="72">
        <v>32.438000000000002</v>
      </c>
      <c r="BD341" s="12">
        <v>57.857999999999997</v>
      </c>
      <c r="BE341" s="72">
        <v>2.2309999999999999</v>
      </c>
      <c r="BF341" s="72">
        <v>46.231999999999999</v>
      </c>
      <c r="BG341" s="12">
        <v>125.349</v>
      </c>
      <c r="BH341" s="72">
        <v>4.8339999999999996</v>
      </c>
      <c r="BI341" s="72">
        <v>23.773</v>
      </c>
      <c r="BJ341" s="12">
        <v>61.46</v>
      </c>
      <c r="BK341" s="72">
        <v>2.37</v>
      </c>
      <c r="BL341" s="72">
        <v>55.783000000000001</v>
      </c>
      <c r="BM341" s="12">
        <v>16.552</v>
      </c>
      <c r="BN341" s="72">
        <v>0.63800000000000001</v>
      </c>
      <c r="BO341" s="72">
        <v>57.789000000000001</v>
      </c>
      <c r="BP341" s="12">
        <v>78.013000000000005</v>
      </c>
      <c r="BQ341" s="72">
        <v>3.008</v>
      </c>
      <c r="BR341" s="72">
        <v>39.817999999999998</v>
      </c>
      <c r="BS341" s="12">
        <v>212.035</v>
      </c>
      <c r="BT341" s="72">
        <v>8.1769999999999996</v>
      </c>
      <c r="BU341" s="72">
        <v>4.8129999999999997</v>
      </c>
      <c r="BV341" s="12">
        <v>2593.127</v>
      </c>
      <c r="BW341" s="72">
        <v>100</v>
      </c>
      <c r="BX341" s="72">
        <v>8.2000000000000003E-2</v>
      </c>
      <c r="BY341" s="13"/>
      <c r="BZ341" s="13"/>
    </row>
    <row r="342" spans="1:78" ht="12.75" customHeight="1">
      <c r="A342" s="122" t="s">
        <v>44</v>
      </c>
      <c r="B342" s="71" t="s">
        <v>68</v>
      </c>
      <c r="C342" s="71" t="s">
        <v>24</v>
      </c>
      <c r="D342" s="34">
        <v>43435</v>
      </c>
      <c r="E342" s="12">
        <v>2026.5709999999999</v>
      </c>
      <c r="F342" s="72">
        <v>77.953999999999994</v>
      </c>
      <c r="G342" s="72">
        <v>0.71399999999999997</v>
      </c>
      <c r="H342" s="12">
        <v>16.216000000000001</v>
      </c>
      <c r="I342" s="72">
        <v>0.624</v>
      </c>
      <c r="J342" s="72">
        <v>68.272999999999996</v>
      </c>
      <c r="K342" s="12">
        <v>56.970999999999997</v>
      </c>
      <c r="L342" s="72">
        <v>2.1909999999999998</v>
      </c>
      <c r="M342" s="72">
        <v>35.643000000000001</v>
      </c>
      <c r="N342" s="12">
        <v>73.186999999999998</v>
      </c>
      <c r="O342" s="72">
        <v>2.8149999999999999</v>
      </c>
      <c r="P342" s="72">
        <v>35.436999999999998</v>
      </c>
      <c r="Q342" s="12">
        <v>0</v>
      </c>
      <c r="R342" s="72">
        <v>0</v>
      </c>
      <c r="S342" s="72">
        <v>0</v>
      </c>
      <c r="T342" s="12">
        <v>73.186999999999998</v>
      </c>
      <c r="U342" s="72">
        <v>2.8149999999999999</v>
      </c>
      <c r="V342" s="72">
        <v>35.436999999999998</v>
      </c>
      <c r="W342" s="12">
        <v>206.06700000000001</v>
      </c>
      <c r="X342" s="72">
        <v>7.9269999999999996</v>
      </c>
      <c r="Y342" s="72">
        <v>12.513999999999999</v>
      </c>
      <c r="Z342" s="12">
        <v>279.25299999999999</v>
      </c>
      <c r="AA342" s="72">
        <v>10.742000000000001</v>
      </c>
      <c r="AB342" s="72">
        <v>2.98</v>
      </c>
      <c r="AC342" s="12">
        <v>2305.8240000000001</v>
      </c>
      <c r="AD342" s="72">
        <v>88.695999999999998</v>
      </c>
      <c r="AE342" s="72">
        <v>0.54100000000000004</v>
      </c>
      <c r="AF342" s="12">
        <v>0</v>
      </c>
      <c r="AG342" s="72">
        <v>0</v>
      </c>
      <c r="AH342" s="72">
        <v>0</v>
      </c>
      <c r="AI342" s="12">
        <v>87.408000000000001</v>
      </c>
      <c r="AJ342" s="72">
        <v>3.3620000000000001</v>
      </c>
      <c r="AK342" s="72">
        <v>6.649</v>
      </c>
      <c r="AL342" s="12">
        <v>87.408000000000001</v>
      </c>
      <c r="AM342" s="72">
        <v>3.3620000000000001</v>
      </c>
      <c r="AN342" s="72">
        <v>6.649</v>
      </c>
      <c r="AO342" s="12">
        <v>2393.232</v>
      </c>
      <c r="AP342" s="72">
        <v>92.058000000000007</v>
      </c>
      <c r="AQ342" s="72">
        <v>0.39900000000000002</v>
      </c>
      <c r="AR342" s="12">
        <v>17.068000000000001</v>
      </c>
      <c r="AS342" s="72">
        <v>0.65700000000000003</v>
      </c>
      <c r="AT342" s="72">
        <v>113.232</v>
      </c>
      <c r="AU342" s="12">
        <v>10.602</v>
      </c>
      <c r="AV342" s="72">
        <v>0.40799999999999997</v>
      </c>
      <c r="AW342" s="72">
        <v>115.992</v>
      </c>
      <c r="AX342" s="12">
        <v>27.577999999999999</v>
      </c>
      <c r="AY342" s="72">
        <v>1.0609999999999999</v>
      </c>
      <c r="AZ342" s="72">
        <v>66.882000000000005</v>
      </c>
      <c r="BA342" s="12">
        <v>38.179000000000002</v>
      </c>
      <c r="BB342" s="72">
        <v>1.4690000000000001</v>
      </c>
      <c r="BC342" s="72">
        <v>55.204000000000001</v>
      </c>
      <c r="BD342" s="12">
        <v>13.771000000000001</v>
      </c>
      <c r="BE342" s="72">
        <v>0.53</v>
      </c>
      <c r="BF342" s="72">
        <v>114.122</v>
      </c>
      <c r="BG342" s="12">
        <v>51.95</v>
      </c>
      <c r="BH342" s="72">
        <v>1.998</v>
      </c>
      <c r="BI342" s="72">
        <v>47.962000000000003</v>
      </c>
      <c r="BJ342" s="12">
        <v>89.064999999999998</v>
      </c>
      <c r="BK342" s="72">
        <v>3.4260000000000002</v>
      </c>
      <c r="BL342" s="72">
        <v>35.881999999999998</v>
      </c>
      <c r="BM342" s="12">
        <v>48.389000000000003</v>
      </c>
      <c r="BN342" s="72">
        <v>1.861</v>
      </c>
      <c r="BO342" s="72">
        <v>75.66</v>
      </c>
      <c r="BP342" s="12">
        <v>137.45400000000001</v>
      </c>
      <c r="BQ342" s="72">
        <v>5.2869999999999999</v>
      </c>
      <c r="BR342" s="72">
        <v>20.943999999999999</v>
      </c>
      <c r="BS342" s="12">
        <v>206.47200000000001</v>
      </c>
      <c r="BT342" s="72">
        <v>7.9420000000000002</v>
      </c>
      <c r="BU342" s="72">
        <v>4.4870000000000001</v>
      </c>
      <c r="BV342" s="12">
        <v>2599.7040000000002</v>
      </c>
      <c r="BW342" s="72">
        <v>100</v>
      </c>
      <c r="BX342" s="72">
        <v>0.10199999999999999</v>
      </c>
      <c r="BY342" s="13"/>
      <c r="BZ342" s="13"/>
    </row>
    <row r="343" spans="1:78" ht="12.75" customHeight="1">
      <c r="A343" s="122" t="s">
        <v>44</v>
      </c>
      <c r="B343" s="71" t="s">
        <v>68</v>
      </c>
      <c r="C343" s="71" t="s">
        <v>24</v>
      </c>
      <c r="D343" s="34">
        <v>43525</v>
      </c>
      <c r="E343" s="12">
        <v>2014.1189999999999</v>
      </c>
      <c r="F343" s="72">
        <v>77.066999999999993</v>
      </c>
      <c r="G343" s="72">
        <v>0.80600000000000005</v>
      </c>
      <c r="H343" s="12">
        <v>89.641999999999996</v>
      </c>
      <c r="I343" s="72">
        <v>3.43</v>
      </c>
      <c r="J343" s="72">
        <v>48.170999999999999</v>
      </c>
      <c r="K343" s="12">
        <v>88.218999999999994</v>
      </c>
      <c r="L343" s="72">
        <v>3.3759999999999999</v>
      </c>
      <c r="M343" s="72">
        <v>49.581000000000003</v>
      </c>
      <c r="N343" s="12">
        <v>177.86099999999999</v>
      </c>
      <c r="O343" s="72">
        <v>6.806</v>
      </c>
      <c r="P343" s="72">
        <v>14.394</v>
      </c>
      <c r="Q343" s="12">
        <v>0</v>
      </c>
      <c r="R343" s="72">
        <v>0</v>
      </c>
      <c r="S343" s="72">
        <v>0</v>
      </c>
      <c r="T343" s="12">
        <v>177.86099999999999</v>
      </c>
      <c r="U343" s="72">
        <v>6.806</v>
      </c>
      <c r="V343" s="72">
        <v>14.394</v>
      </c>
      <c r="W343" s="12">
        <v>118.911</v>
      </c>
      <c r="X343" s="72">
        <v>4.55</v>
      </c>
      <c r="Y343" s="72">
        <v>22.919</v>
      </c>
      <c r="Z343" s="12">
        <v>296.77199999999999</v>
      </c>
      <c r="AA343" s="72">
        <v>11.355</v>
      </c>
      <c r="AB343" s="72">
        <v>4.9130000000000003</v>
      </c>
      <c r="AC343" s="12">
        <v>2310.8910000000001</v>
      </c>
      <c r="AD343" s="72">
        <v>88.421999999999997</v>
      </c>
      <c r="AE343" s="72">
        <v>0.315</v>
      </c>
      <c r="AF343" s="12">
        <v>10.582000000000001</v>
      </c>
      <c r="AG343" s="72">
        <v>0.40500000000000003</v>
      </c>
      <c r="AH343" s="72">
        <v>75.116</v>
      </c>
      <c r="AI343" s="12">
        <v>88.311999999999998</v>
      </c>
      <c r="AJ343" s="72">
        <v>3.379</v>
      </c>
      <c r="AK343" s="72">
        <v>11.215</v>
      </c>
      <c r="AL343" s="12">
        <v>98.894000000000005</v>
      </c>
      <c r="AM343" s="72">
        <v>3.7839999999999998</v>
      </c>
      <c r="AN343" s="72">
        <v>4.774</v>
      </c>
      <c r="AO343" s="12">
        <v>2409.7849999999999</v>
      </c>
      <c r="AP343" s="72">
        <v>92.206000000000003</v>
      </c>
      <c r="AQ343" s="72">
        <v>0.253</v>
      </c>
      <c r="AR343" s="12">
        <v>8.5640000000000001</v>
      </c>
      <c r="AS343" s="72">
        <v>0.32800000000000001</v>
      </c>
      <c r="AT343" s="72">
        <v>72.722999999999999</v>
      </c>
      <c r="AU343" s="12">
        <v>5.1260000000000003</v>
      </c>
      <c r="AV343" s="72">
        <v>0.19600000000000001</v>
      </c>
      <c r="AW343" s="72">
        <v>107.07899999999999</v>
      </c>
      <c r="AX343" s="12">
        <v>70.111999999999995</v>
      </c>
      <c r="AY343" s="72">
        <v>2.6829999999999998</v>
      </c>
      <c r="AZ343" s="72">
        <v>42.600999999999999</v>
      </c>
      <c r="BA343" s="12">
        <v>75.238</v>
      </c>
      <c r="BB343" s="72">
        <v>2.879</v>
      </c>
      <c r="BC343" s="72">
        <v>40.146000000000001</v>
      </c>
      <c r="BD343" s="12">
        <v>40.555</v>
      </c>
      <c r="BE343" s="72">
        <v>1.552</v>
      </c>
      <c r="BF343" s="72">
        <v>66.317999999999998</v>
      </c>
      <c r="BG343" s="12">
        <v>115.79300000000001</v>
      </c>
      <c r="BH343" s="72">
        <v>4.431</v>
      </c>
      <c r="BI343" s="72">
        <v>24.158000000000001</v>
      </c>
      <c r="BJ343" s="12">
        <v>38.207999999999998</v>
      </c>
      <c r="BK343" s="72">
        <v>1.462</v>
      </c>
      <c r="BL343" s="72">
        <v>35.594999999999999</v>
      </c>
      <c r="BM343" s="12">
        <v>41.115000000000002</v>
      </c>
      <c r="BN343" s="72">
        <v>1.573</v>
      </c>
      <c r="BO343" s="72">
        <v>59.737000000000002</v>
      </c>
      <c r="BP343" s="12">
        <v>79.322999999999993</v>
      </c>
      <c r="BQ343" s="72">
        <v>3.0350000000000001</v>
      </c>
      <c r="BR343" s="72">
        <v>32.122</v>
      </c>
      <c r="BS343" s="12">
        <v>203.68</v>
      </c>
      <c r="BT343" s="72">
        <v>7.7939999999999996</v>
      </c>
      <c r="BU343" s="72">
        <v>3.0049999999999999</v>
      </c>
      <c r="BV343" s="12">
        <v>2613.4650000000001</v>
      </c>
      <c r="BW343" s="72">
        <v>100</v>
      </c>
      <c r="BX343" s="72">
        <v>8.8999999999999996E-2</v>
      </c>
      <c r="BY343" s="13"/>
      <c r="BZ343" s="13"/>
    </row>
    <row r="344" spans="1:78" ht="12.75" customHeight="1">
      <c r="A344" s="122" t="s">
        <v>44</v>
      </c>
      <c r="B344" s="71" t="s">
        <v>68</v>
      </c>
      <c r="C344" s="71" t="s">
        <v>24</v>
      </c>
      <c r="D344" s="34">
        <v>43617</v>
      </c>
      <c r="E344" s="12">
        <v>2005.4639999999999</v>
      </c>
      <c r="F344" s="72">
        <v>76.311000000000007</v>
      </c>
      <c r="G344" s="72">
        <v>1.119</v>
      </c>
      <c r="H344" s="12">
        <v>41.978000000000002</v>
      </c>
      <c r="I344" s="72">
        <v>1.597</v>
      </c>
      <c r="J344" s="72">
        <v>53.286999999999999</v>
      </c>
      <c r="K344" s="12">
        <v>62.241999999999997</v>
      </c>
      <c r="L344" s="72">
        <v>2.3679999999999999</v>
      </c>
      <c r="M344" s="72">
        <v>34.700000000000003</v>
      </c>
      <c r="N344" s="12">
        <v>104.22</v>
      </c>
      <c r="O344" s="72">
        <v>3.9660000000000002</v>
      </c>
      <c r="P344" s="72">
        <v>23.506</v>
      </c>
      <c r="Q344" s="12">
        <v>11.34</v>
      </c>
      <c r="R344" s="72">
        <v>0.43099999999999999</v>
      </c>
      <c r="S344" s="72">
        <v>95.114999999999995</v>
      </c>
      <c r="T344" s="12">
        <v>115.56</v>
      </c>
      <c r="U344" s="72">
        <v>4.3970000000000002</v>
      </c>
      <c r="V344" s="72">
        <v>20.667999999999999</v>
      </c>
      <c r="W344" s="12">
        <v>210.74799999999999</v>
      </c>
      <c r="X344" s="72">
        <v>8.0190000000000001</v>
      </c>
      <c r="Y344" s="72">
        <v>15.305</v>
      </c>
      <c r="Z344" s="12">
        <v>326.30799999999999</v>
      </c>
      <c r="AA344" s="72">
        <v>12.417</v>
      </c>
      <c r="AB344" s="72">
        <v>6.9660000000000002</v>
      </c>
      <c r="AC344" s="12">
        <v>2331.7719999999999</v>
      </c>
      <c r="AD344" s="72">
        <v>88.727999999999994</v>
      </c>
      <c r="AE344" s="72">
        <v>0.41799999999999998</v>
      </c>
      <c r="AF344" s="12">
        <v>0</v>
      </c>
      <c r="AG344" s="72">
        <v>0</v>
      </c>
      <c r="AH344" s="72">
        <v>0</v>
      </c>
      <c r="AI344" s="12">
        <v>99.018000000000001</v>
      </c>
      <c r="AJ344" s="72">
        <v>3.7679999999999998</v>
      </c>
      <c r="AK344" s="72">
        <v>5.9020000000000001</v>
      </c>
      <c r="AL344" s="12">
        <v>99.018000000000001</v>
      </c>
      <c r="AM344" s="72">
        <v>3.7679999999999998</v>
      </c>
      <c r="AN344" s="72">
        <v>5.9020000000000001</v>
      </c>
      <c r="AO344" s="12">
        <v>2430.79</v>
      </c>
      <c r="AP344" s="72">
        <v>92.495999999999995</v>
      </c>
      <c r="AQ344" s="72">
        <v>0.30199999999999999</v>
      </c>
      <c r="AR344" s="12">
        <v>24.318000000000001</v>
      </c>
      <c r="AS344" s="72">
        <v>0.92500000000000004</v>
      </c>
      <c r="AT344" s="72">
        <v>66.872</v>
      </c>
      <c r="AU344" s="12">
        <v>12.603999999999999</v>
      </c>
      <c r="AV344" s="72">
        <v>0.48</v>
      </c>
      <c r="AW344" s="72">
        <v>138.45099999999999</v>
      </c>
      <c r="AX344" s="12">
        <v>32.485999999999997</v>
      </c>
      <c r="AY344" s="72">
        <v>1.236</v>
      </c>
      <c r="AZ344" s="72">
        <v>56.707000000000001</v>
      </c>
      <c r="BA344" s="12">
        <v>45.091000000000001</v>
      </c>
      <c r="BB344" s="72">
        <v>1.716</v>
      </c>
      <c r="BC344" s="72">
        <v>49.965000000000003</v>
      </c>
      <c r="BD344" s="12">
        <v>15.666</v>
      </c>
      <c r="BE344" s="72">
        <v>0.59599999999999997</v>
      </c>
      <c r="BF344" s="72">
        <v>70.548000000000002</v>
      </c>
      <c r="BG344" s="12">
        <v>60.756</v>
      </c>
      <c r="BH344" s="72">
        <v>2.3119999999999998</v>
      </c>
      <c r="BI344" s="72">
        <v>39.639000000000003</v>
      </c>
      <c r="BJ344" s="12">
        <v>90.144000000000005</v>
      </c>
      <c r="BK344" s="72">
        <v>3.43</v>
      </c>
      <c r="BL344" s="72">
        <v>22.074999999999999</v>
      </c>
      <c r="BM344" s="12">
        <v>21.997</v>
      </c>
      <c r="BN344" s="72">
        <v>0.83699999999999997</v>
      </c>
      <c r="BO344" s="72">
        <v>76.171000000000006</v>
      </c>
      <c r="BP344" s="12">
        <v>112.14100000000001</v>
      </c>
      <c r="BQ344" s="72">
        <v>4.2670000000000003</v>
      </c>
      <c r="BR344" s="72">
        <v>18.376999999999999</v>
      </c>
      <c r="BS344" s="12">
        <v>197.214</v>
      </c>
      <c r="BT344" s="72">
        <v>7.5039999999999996</v>
      </c>
      <c r="BU344" s="72">
        <v>3.9910000000000001</v>
      </c>
      <c r="BV344" s="12">
        <v>2628.0039999999999</v>
      </c>
      <c r="BW344" s="72">
        <v>100</v>
      </c>
      <c r="BX344" s="72">
        <v>0.126</v>
      </c>
      <c r="BY344" s="13"/>
      <c r="BZ344" s="13"/>
    </row>
    <row r="345" spans="1:78" ht="12.75" customHeight="1">
      <c r="A345" s="122" t="s">
        <v>44</v>
      </c>
      <c r="B345" s="71" t="s">
        <v>68</v>
      </c>
      <c r="C345" s="71" t="s">
        <v>24</v>
      </c>
      <c r="D345" s="34">
        <v>44075</v>
      </c>
      <c r="E345" s="12">
        <v>1944.652</v>
      </c>
      <c r="F345" s="72">
        <v>72.983999999999995</v>
      </c>
      <c r="G345" s="72">
        <v>0.84599999999999997</v>
      </c>
      <c r="H345" s="12">
        <v>66.301000000000002</v>
      </c>
      <c r="I345" s="72">
        <v>2.488</v>
      </c>
      <c r="J345" s="72">
        <v>39.174999999999997</v>
      </c>
      <c r="K345" s="12">
        <v>61.225999999999999</v>
      </c>
      <c r="L345" s="72">
        <v>2.298</v>
      </c>
      <c r="M345" s="72">
        <v>48.387999999999998</v>
      </c>
      <c r="N345" s="12">
        <v>127.527</v>
      </c>
      <c r="O345" s="72">
        <v>4.7859999999999996</v>
      </c>
      <c r="P345" s="72">
        <v>26.908999999999999</v>
      </c>
      <c r="Q345" s="12">
        <v>31.257000000000001</v>
      </c>
      <c r="R345" s="72">
        <v>1.173</v>
      </c>
      <c r="S345" s="72">
        <v>67.361000000000004</v>
      </c>
      <c r="T345" s="12">
        <v>158.78399999999999</v>
      </c>
      <c r="U345" s="72">
        <v>5.9589999999999996</v>
      </c>
      <c r="V345" s="72">
        <v>22.411999999999999</v>
      </c>
      <c r="W345" s="12">
        <v>140.83199999999999</v>
      </c>
      <c r="X345" s="72">
        <v>5.2859999999999996</v>
      </c>
      <c r="Y345" s="72">
        <v>27.545000000000002</v>
      </c>
      <c r="Z345" s="12">
        <v>299.61599999999999</v>
      </c>
      <c r="AA345" s="72">
        <v>11.244999999999999</v>
      </c>
      <c r="AB345" s="72">
        <v>4.0529999999999999</v>
      </c>
      <c r="AC345" s="12">
        <v>2244.2689999999998</v>
      </c>
      <c r="AD345" s="72">
        <v>84.228999999999999</v>
      </c>
      <c r="AE345" s="72">
        <v>0.501</v>
      </c>
      <c r="AF345" s="12">
        <v>9.5850000000000009</v>
      </c>
      <c r="AG345" s="72">
        <v>0.36</v>
      </c>
      <c r="AH345" s="72">
        <v>105.712</v>
      </c>
      <c r="AI345" s="12">
        <v>155.80500000000001</v>
      </c>
      <c r="AJ345" s="72">
        <v>5.8470000000000004</v>
      </c>
      <c r="AK345" s="72">
        <v>6.2850000000000001</v>
      </c>
      <c r="AL345" s="12">
        <v>165.39</v>
      </c>
      <c r="AM345" s="72">
        <v>6.2069999999999999</v>
      </c>
      <c r="AN345" s="72">
        <v>4.1470000000000002</v>
      </c>
      <c r="AO345" s="12">
        <v>2409.6590000000001</v>
      </c>
      <c r="AP345" s="72">
        <v>90.436000000000007</v>
      </c>
      <c r="AQ345" s="72">
        <v>0.39800000000000002</v>
      </c>
      <c r="AR345" s="12">
        <v>16.783000000000001</v>
      </c>
      <c r="AS345" s="72">
        <v>0.63</v>
      </c>
      <c r="AT345" s="72">
        <v>107.229</v>
      </c>
      <c r="AU345" s="12">
        <v>5.0640000000000001</v>
      </c>
      <c r="AV345" s="72">
        <v>0.19</v>
      </c>
      <c r="AW345" s="72">
        <v>106.974</v>
      </c>
      <c r="AX345" s="12">
        <v>42.881999999999998</v>
      </c>
      <c r="AY345" s="72">
        <v>1.609</v>
      </c>
      <c r="AZ345" s="72">
        <v>48.822000000000003</v>
      </c>
      <c r="BA345" s="12">
        <v>47.945999999999998</v>
      </c>
      <c r="BB345" s="72">
        <v>1.7989999999999999</v>
      </c>
      <c r="BC345" s="72">
        <v>43.295999999999999</v>
      </c>
      <c r="BD345" s="12">
        <v>5.7910000000000004</v>
      </c>
      <c r="BE345" s="72">
        <v>0.217</v>
      </c>
      <c r="BF345" s="72">
        <v>80.846000000000004</v>
      </c>
      <c r="BG345" s="12">
        <v>53.738</v>
      </c>
      <c r="BH345" s="72">
        <v>2.0169999999999999</v>
      </c>
      <c r="BI345" s="72">
        <v>41.183999999999997</v>
      </c>
      <c r="BJ345" s="12">
        <v>143.744</v>
      </c>
      <c r="BK345" s="72">
        <v>5.3949999999999996</v>
      </c>
      <c r="BL345" s="72">
        <v>27.814</v>
      </c>
      <c r="BM345" s="12">
        <v>40.567</v>
      </c>
      <c r="BN345" s="72">
        <v>1.5229999999999999</v>
      </c>
      <c r="BO345" s="72">
        <v>70.078999999999994</v>
      </c>
      <c r="BP345" s="12">
        <v>184.31200000000001</v>
      </c>
      <c r="BQ345" s="72">
        <v>6.9169999999999998</v>
      </c>
      <c r="BR345" s="72">
        <v>17.792999999999999</v>
      </c>
      <c r="BS345" s="12">
        <v>254.83199999999999</v>
      </c>
      <c r="BT345" s="72">
        <v>9.5640000000000001</v>
      </c>
      <c r="BU345" s="72">
        <v>3.4380000000000002</v>
      </c>
      <c r="BV345" s="12">
        <v>2664.491</v>
      </c>
      <c r="BW345" s="72">
        <v>100</v>
      </c>
      <c r="BX345" s="72">
        <v>9.9000000000000005E-2</v>
      </c>
      <c r="BY345" s="13"/>
      <c r="BZ345" s="13"/>
    </row>
    <row r="346" spans="1:78" ht="12.75" customHeight="1">
      <c r="A346" s="122" t="s">
        <v>44</v>
      </c>
      <c r="B346" s="71" t="s">
        <v>68</v>
      </c>
      <c r="C346" s="71" t="s">
        <v>24</v>
      </c>
      <c r="D346" s="34">
        <v>44166</v>
      </c>
      <c r="E346" s="12">
        <v>2007.395</v>
      </c>
      <c r="F346" s="72">
        <v>75.662999999999997</v>
      </c>
      <c r="G346" s="72">
        <v>0.83099999999999996</v>
      </c>
      <c r="H346" s="12">
        <v>128.48500000000001</v>
      </c>
      <c r="I346" s="72">
        <v>4.843</v>
      </c>
      <c r="J346" s="72">
        <v>24.466999999999999</v>
      </c>
      <c r="K346" s="12">
        <v>30.972000000000001</v>
      </c>
      <c r="L346" s="72">
        <v>1.167</v>
      </c>
      <c r="M346" s="72">
        <v>56.872</v>
      </c>
      <c r="N346" s="12">
        <v>159.45699999999999</v>
      </c>
      <c r="O346" s="72">
        <v>6.01</v>
      </c>
      <c r="P346" s="72">
        <v>19.079999999999998</v>
      </c>
      <c r="Q346" s="12">
        <v>18.526</v>
      </c>
      <c r="R346" s="72">
        <v>0.69799999999999995</v>
      </c>
      <c r="S346" s="72">
        <v>79.150999999999996</v>
      </c>
      <c r="T346" s="12">
        <v>177.983</v>
      </c>
      <c r="U346" s="72">
        <v>6.7089999999999996</v>
      </c>
      <c r="V346" s="72">
        <v>17.707999999999998</v>
      </c>
      <c r="W346" s="12">
        <v>117.943</v>
      </c>
      <c r="X346" s="72">
        <v>4.4459999999999997</v>
      </c>
      <c r="Y346" s="72">
        <v>27.303000000000001</v>
      </c>
      <c r="Z346" s="12">
        <v>295.92700000000002</v>
      </c>
      <c r="AA346" s="72">
        <v>11.154</v>
      </c>
      <c r="AB346" s="72">
        <v>3.839</v>
      </c>
      <c r="AC346" s="12">
        <v>2303.3220000000001</v>
      </c>
      <c r="AD346" s="72">
        <v>86.816999999999993</v>
      </c>
      <c r="AE346" s="72">
        <v>0.52900000000000003</v>
      </c>
      <c r="AF346" s="12">
        <v>0</v>
      </c>
      <c r="AG346" s="72">
        <v>0</v>
      </c>
      <c r="AH346" s="72">
        <v>0</v>
      </c>
      <c r="AI346" s="12">
        <v>133.13399999999999</v>
      </c>
      <c r="AJ346" s="72">
        <v>5.0179999999999998</v>
      </c>
      <c r="AK346" s="72">
        <v>4.8769999999999998</v>
      </c>
      <c r="AL346" s="12">
        <v>133.13399999999999</v>
      </c>
      <c r="AM346" s="72">
        <v>5.0179999999999998</v>
      </c>
      <c r="AN346" s="72">
        <v>4.8769999999999998</v>
      </c>
      <c r="AO346" s="12">
        <v>2436.4560000000001</v>
      </c>
      <c r="AP346" s="72">
        <v>91.834999999999994</v>
      </c>
      <c r="AQ346" s="72">
        <v>0.43</v>
      </c>
      <c r="AR346" s="12">
        <v>33.207000000000001</v>
      </c>
      <c r="AS346" s="72">
        <v>1.252</v>
      </c>
      <c r="AT346" s="72">
        <v>59.515000000000001</v>
      </c>
      <c r="AU346" s="12">
        <v>0</v>
      </c>
      <c r="AV346" s="72">
        <v>0</v>
      </c>
      <c r="AW346" s="72">
        <v>0</v>
      </c>
      <c r="AX346" s="12">
        <v>42.006999999999998</v>
      </c>
      <c r="AY346" s="72">
        <v>1.583</v>
      </c>
      <c r="AZ346" s="72">
        <v>39.642000000000003</v>
      </c>
      <c r="BA346" s="12">
        <v>42.006999999999998</v>
      </c>
      <c r="BB346" s="72">
        <v>1.583</v>
      </c>
      <c r="BC346" s="72">
        <v>39.642000000000003</v>
      </c>
      <c r="BD346" s="12">
        <v>27.962</v>
      </c>
      <c r="BE346" s="72">
        <v>1.054</v>
      </c>
      <c r="BF346" s="72">
        <v>76.536000000000001</v>
      </c>
      <c r="BG346" s="12">
        <v>69.968000000000004</v>
      </c>
      <c r="BH346" s="72">
        <v>2.637</v>
      </c>
      <c r="BI346" s="72">
        <v>28.789000000000001</v>
      </c>
      <c r="BJ346" s="12">
        <v>85.495999999999995</v>
      </c>
      <c r="BK346" s="72">
        <v>3.2229999999999999</v>
      </c>
      <c r="BL346" s="72">
        <v>29.151</v>
      </c>
      <c r="BM346" s="12">
        <v>27.95</v>
      </c>
      <c r="BN346" s="72">
        <v>1.0529999999999999</v>
      </c>
      <c r="BO346" s="72">
        <v>70.248999999999995</v>
      </c>
      <c r="BP346" s="12">
        <v>113.446</v>
      </c>
      <c r="BQ346" s="72">
        <v>4.2759999999999998</v>
      </c>
      <c r="BR346" s="72">
        <v>20.559000000000001</v>
      </c>
      <c r="BS346" s="12">
        <v>216.62200000000001</v>
      </c>
      <c r="BT346" s="72">
        <v>8.1649999999999991</v>
      </c>
      <c r="BU346" s="72">
        <v>4.7160000000000002</v>
      </c>
      <c r="BV346" s="12">
        <v>2653.078</v>
      </c>
      <c r="BW346" s="72">
        <v>100</v>
      </c>
      <c r="BX346" s="72">
        <v>0.112</v>
      </c>
      <c r="BY346" s="13"/>
      <c r="BZ346" s="13"/>
    </row>
    <row r="347" spans="1:78" ht="12.75" customHeight="1">
      <c r="A347" s="122" t="s">
        <v>44</v>
      </c>
      <c r="B347" s="71" t="s">
        <v>68</v>
      </c>
      <c r="C347" s="71" t="s">
        <v>24</v>
      </c>
      <c r="D347" s="34">
        <v>44256</v>
      </c>
      <c r="E347" s="12">
        <v>2011.6949999999999</v>
      </c>
      <c r="F347" s="72">
        <v>75.986000000000004</v>
      </c>
      <c r="G347" s="72">
        <v>0.70899999999999996</v>
      </c>
      <c r="H347" s="12">
        <v>59.951000000000001</v>
      </c>
      <c r="I347" s="72">
        <v>2.2639999999999998</v>
      </c>
      <c r="J347" s="72">
        <v>54.113</v>
      </c>
      <c r="K347" s="12">
        <v>43.665999999999997</v>
      </c>
      <c r="L347" s="72">
        <v>1.649</v>
      </c>
      <c r="M347" s="72">
        <v>55.366</v>
      </c>
      <c r="N347" s="12">
        <v>103.617</v>
      </c>
      <c r="O347" s="72">
        <v>3.9140000000000001</v>
      </c>
      <c r="P347" s="72">
        <v>31.902999999999999</v>
      </c>
      <c r="Q347" s="12">
        <v>0</v>
      </c>
      <c r="R347" s="72">
        <v>0</v>
      </c>
      <c r="S347" s="72">
        <v>0</v>
      </c>
      <c r="T347" s="12">
        <v>103.617</v>
      </c>
      <c r="U347" s="72">
        <v>3.9140000000000001</v>
      </c>
      <c r="V347" s="72">
        <v>31.902999999999999</v>
      </c>
      <c r="W347" s="12">
        <v>192.666</v>
      </c>
      <c r="X347" s="72">
        <v>7.2770000000000001</v>
      </c>
      <c r="Y347" s="72">
        <v>19.196000000000002</v>
      </c>
      <c r="Z347" s="12">
        <v>296.28399999999999</v>
      </c>
      <c r="AA347" s="72">
        <v>11.191000000000001</v>
      </c>
      <c r="AB347" s="72">
        <v>4.5259999999999998</v>
      </c>
      <c r="AC347" s="12">
        <v>2307.9789999999998</v>
      </c>
      <c r="AD347" s="72">
        <v>87.177000000000007</v>
      </c>
      <c r="AE347" s="72">
        <v>0.496</v>
      </c>
      <c r="AF347" s="12">
        <v>9.2249999999999996</v>
      </c>
      <c r="AG347" s="72">
        <v>0.34799999999999998</v>
      </c>
      <c r="AH347" s="72">
        <v>116.251</v>
      </c>
      <c r="AI347" s="12">
        <v>123.673</v>
      </c>
      <c r="AJ347" s="72">
        <v>4.6710000000000003</v>
      </c>
      <c r="AK347" s="72">
        <v>10.911</v>
      </c>
      <c r="AL347" s="12">
        <v>132.898</v>
      </c>
      <c r="AM347" s="72">
        <v>5.0199999999999996</v>
      </c>
      <c r="AN347" s="72">
        <v>5.125</v>
      </c>
      <c r="AO347" s="12">
        <v>2440.877</v>
      </c>
      <c r="AP347" s="72">
        <v>92.197000000000003</v>
      </c>
      <c r="AQ347" s="72">
        <v>0.36099999999999999</v>
      </c>
      <c r="AR347" s="12">
        <v>14.977</v>
      </c>
      <c r="AS347" s="72">
        <v>0.56599999999999995</v>
      </c>
      <c r="AT347" s="72">
        <v>108.157</v>
      </c>
      <c r="AU347" s="12">
        <v>0</v>
      </c>
      <c r="AV347" s="72">
        <v>0</v>
      </c>
      <c r="AW347" s="72">
        <v>0</v>
      </c>
      <c r="AX347" s="12">
        <v>42.168999999999997</v>
      </c>
      <c r="AY347" s="72">
        <v>1.593</v>
      </c>
      <c r="AZ347" s="72">
        <v>37.39</v>
      </c>
      <c r="BA347" s="12">
        <v>42.168999999999997</v>
      </c>
      <c r="BB347" s="72">
        <v>1.593</v>
      </c>
      <c r="BC347" s="72">
        <v>37.39</v>
      </c>
      <c r="BD347" s="12">
        <v>29.716999999999999</v>
      </c>
      <c r="BE347" s="72">
        <v>1.1220000000000001</v>
      </c>
      <c r="BF347" s="72">
        <v>51.988</v>
      </c>
      <c r="BG347" s="12">
        <v>71.885999999999996</v>
      </c>
      <c r="BH347" s="72">
        <v>2.7149999999999999</v>
      </c>
      <c r="BI347" s="72">
        <v>29.004000000000001</v>
      </c>
      <c r="BJ347" s="12">
        <v>95.742999999999995</v>
      </c>
      <c r="BK347" s="72">
        <v>3.6160000000000001</v>
      </c>
      <c r="BL347" s="72">
        <v>23.324000000000002</v>
      </c>
      <c r="BM347" s="12">
        <v>23.986999999999998</v>
      </c>
      <c r="BN347" s="72">
        <v>0.90600000000000003</v>
      </c>
      <c r="BO347" s="72">
        <v>80.558999999999997</v>
      </c>
      <c r="BP347" s="12">
        <v>119.73</v>
      </c>
      <c r="BQ347" s="72">
        <v>4.5220000000000002</v>
      </c>
      <c r="BR347" s="72">
        <v>18.683</v>
      </c>
      <c r="BS347" s="12">
        <v>206.59299999999999</v>
      </c>
      <c r="BT347" s="72">
        <v>7.8029999999999999</v>
      </c>
      <c r="BU347" s="72">
        <v>4.1849999999999996</v>
      </c>
      <c r="BV347" s="12">
        <v>2647.471</v>
      </c>
      <c r="BW347" s="72">
        <v>100</v>
      </c>
      <c r="BX347" s="72">
        <v>9.9000000000000005E-2</v>
      </c>
      <c r="BY347" s="13"/>
      <c r="BZ347" s="13"/>
    </row>
    <row r="348" spans="1:78" ht="12.75" customHeight="1">
      <c r="A348" s="122" t="s">
        <v>44</v>
      </c>
      <c r="B348" s="71" t="s">
        <v>68</v>
      </c>
      <c r="C348" s="71" t="s">
        <v>24</v>
      </c>
      <c r="D348" s="34">
        <v>44348</v>
      </c>
      <c r="E348" s="12">
        <v>2006.347</v>
      </c>
      <c r="F348" s="72">
        <v>75.823999999999998</v>
      </c>
      <c r="G348" s="72">
        <v>1.2909999999999999</v>
      </c>
      <c r="H348" s="12">
        <v>31.702999999999999</v>
      </c>
      <c r="I348" s="72">
        <v>1.198</v>
      </c>
      <c r="J348" s="72">
        <v>56.566000000000003</v>
      </c>
      <c r="K348" s="12">
        <v>65.593999999999994</v>
      </c>
      <c r="L348" s="72">
        <v>2.4790000000000001</v>
      </c>
      <c r="M348" s="72">
        <v>43.344000000000001</v>
      </c>
      <c r="N348" s="12">
        <v>97.296000000000006</v>
      </c>
      <c r="O348" s="72">
        <v>3.677</v>
      </c>
      <c r="P348" s="72">
        <v>30.832000000000001</v>
      </c>
      <c r="Q348" s="12">
        <v>10.256</v>
      </c>
      <c r="R348" s="72">
        <v>0.38800000000000001</v>
      </c>
      <c r="S348" s="72">
        <v>102.31100000000001</v>
      </c>
      <c r="T348" s="12">
        <v>107.553</v>
      </c>
      <c r="U348" s="72">
        <v>4.0650000000000004</v>
      </c>
      <c r="V348" s="72">
        <v>29.315999999999999</v>
      </c>
      <c r="W348" s="12">
        <v>223.17699999999999</v>
      </c>
      <c r="X348" s="72">
        <v>8.4339999999999993</v>
      </c>
      <c r="Y348" s="72">
        <v>20.382999999999999</v>
      </c>
      <c r="Z348" s="12">
        <v>330.73</v>
      </c>
      <c r="AA348" s="72">
        <v>12.499000000000001</v>
      </c>
      <c r="AB348" s="72">
        <v>8.1980000000000004</v>
      </c>
      <c r="AC348" s="12">
        <v>2337.0770000000002</v>
      </c>
      <c r="AD348" s="72">
        <v>88.322999999999993</v>
      </c>
      <c r="AE348" s="72">
        <v>0.51800000000000002</v>
      </c>
      <c r="AF348" s="12">
        <v>0</v>
      </c>
      <c r="AG348" s="72">
        <v>0</v>
      </c>
      <c r="AH348" s="72">
        <v>0</v>
      </c>
      <c r="AI348" s="12">
        <v>113.188</v>
      </c>
      <c r="AJ348" s="72">
        <v>4.2779999999999996</v>
      </c>
      <c r="AK348" s="72">
        <v>5.468</v>
      </c>
      <c r="AL348" s="12">
        <v>113.188</v>
      </c>
      <c r="AM348" s="72">
        <v>4.2779999999999996</v>
      </c>
      <c r="AN348" s="72">
        <v>5.468</v>
      </c>
      <c r="AO348" s="12">
        <v>2450.2649999999999</v>
      </c>
      <c r="AP348" s="72">
        <v>92.600999999999999</v>
      </c>
      <c r="AQ348" s="72">
        <v>0.38</v>
      </c>
      <c r="AR348" s="12">
        <v>0</v>
      </c>
      <c r="AS348" s="72">
        <v>0</v>
      </c>
      <c r="AT348" s="72">
        <v>0</v>
      </c>
      <c r="AU348" s="12">
        <v>0</v>
      </c>
      <c r="AV348" s="72">
        <v>0</v>
      </c>
      <c r="AW348" s="72">
        <v>0</v>
      </c>
      <c r="AX348" s="12">
        <v>60.997</v>
      </c>
      <c r="AY348" s="72">
        <v>2.3050000000000002</v>
      </c>
      <c r="AZ348" s="72">
        <v>59.857999999999997</v>
      </c>
      <c r="BA348" s="12">
        <v>60.997</v>
      </c>
      <c r="BB348" s="72">
        <v>2.3050000000000002</v>
      </c>
      <c r="BC348" s="72">
        <v>59.857999999999997</v>
      </c>
      <c r="BD348" s="12">
        <v>10.18</v>
      </c>
      <c r="BE348" s="72">
        <v>0.38500000000000001</v>
      </c>
      <c r="BF348" s="72">
        <v>117.01</v>
      </c>
      <c r="BG348" s="12">
        <v>71.176000000000002</v>
      </c>
      <c r="BH348" s="72">
        <v>2.69</v>
      </c>
      <c r="BI348" s="72">
        <v>55.23</v>
      </c>
      <c r="BJ348" s="12">
        <v>123.027</v>
      </c>
      <c r="BK348" s="72">
        <v>4.649</v>
      </c>
      <c r="BL348" s="72">
        <v>34.033999999999999</v>
      </c>
      <c r="BM348" s="12">
        <v>1.5880000000000001</v>
      </c>
      <c r="BN348" s="72">
        <v>0.06</v>
      </c>
      <c r="BO348" s="72">
        <v>121.738</v>
      </c>
      <c r="BP348" s="12">
        <v>124.614</v>
      </c>
      <c r="BQ348" s="72">
        <v>4.7089999999999996</v>
      </c>
      <c r="BR348" s="72">
        <v>33.32</v>
      </c>
      <c r="BS348" s="12">
        <v>195.791</v>
      </c>
      <c r="BT348" s="72">
        <v>7.399</v>
      </c>
      <c r="BU348" s="72">
        <v>4.6349999999999998</v>
      </c>
      <c r="BV348" s="12">
        <v>2646.056</v>
      </c>
      <c r="BW348" s="72">
        <v>100</v>
      </c>
      <c r="BX348" s="72">
        <v>0.113</v>
      </c>
      <c r="BY348" s="13"/>
      <c r="BZ348" s="13"/>
    </row>
    <row r="349" spans="1:78" ht="12.75" customHeight="1">
      <c r="A349" s="122" t="s">
        <v>44</v>
      </c>
      <c r="B349" s="71" t="s">
        <v>68</v>
      </c>
      <c r="C349" s="71" t="s">
        <v>24</v>
      </c>
      <c r="D349" s="34">
        <v>44805</v>
      </c>
      <c r="E349" s="12">
        <v>2120.5079999999998</v>
      </c>
      <c r="F349" s="72">
        <v>78.798000000000002</v>
      </c>
      <c r="G349" s="72">
        <v>0.95699999999999996</v>
      </c>
      <c r="H349" s="12">
        <v>48.606999999999999</v>
      </c>
      <c r="I349" s="72">
        <v>1.806</v>
      </c>
      <c r="J349" s="72">
        <v>33.802</v>
      </c>
      <c r="K349" s="12">
        <v>18.577000000000002</v>
      </c>
      <c r="L349" s="72">
        <v>0.69</v>
      </c>
      <c r="M349" s="72">
        <v>70.506</v>
      </c>
      <c r="N349" s="12">
        <v>67.183000000000007</v>
      </c>
      <c r="O349" s="72">
        <v>2.4969999999999999</v>
      </c>
      <c r="P349" s="72">
        <v>28.408000000000001</v>
      </c>
      <c r="Q349" s="12">
        <v>2.633</v>
      </c>
      <c r="R349" s="72">
        <v>9.8000000000000004E-2</v>
      </c>
      <c r="S349" s="72">
        <v>104.629</v>
      </c>
      <c r="T349" s="12">
        <v>69.816000000000003</v>
      </c>
      <c r="U349" s="72">
        <v>2.5939999999999999</v>
      </c>
      <c r="V349" s="72">
        <v>27.454000000000001</v>
      </c>
      <c r="W349" s="12">
        <v>221.27199999999999</v>
      </c>
      <c r="X349" s="72">
        <v>8.2230000000000008</v>
      </c>
      <c r="Y349" s="72">
        <v>9.2759999999999998</v>
      </c>
      <c r="Z349" s="12">
        <v>291.089</v>
      </c>
      <c r="AA349" s="72">
        <v>10.817</v>
      </c>
      <c r="AB349" s="72">
        <v>5.069</v>
      </c>
      <c r="AC349" s="12">
        <v>2411.5970000000002</v>
      </c>
      <c r="AD349" s="72">
        <v>89.614999999999995</v>
      </c>
      <c r="AE349" s="72">
        <v>0.40600000000000003</v>
      </c>
      <c r="AF349" s="12">
        <v>18.741</v>
      </c>
      <c r="AG349" s="72">
        <v>0.69599999999999995</v>
      </c>
      <c r="AH349" s="72">
        <v>117.78100000000001</v>
      </c>
      <c r="AI349" s="12">
        <v>50.622</v>
      </c>
      <c r="AJ349" s="72">
        <v>1.881</v>
      </c>
      <c r="AK349" s="72">
        <v>42.326999999999998</v>
      </c>
      <c r="AL349" s="12">
        <v>69.364000000000004</v>
      </c>
      <c r="AM349" s="72">
        <v>2.5779999999999998</v>
      </c>
      <c r="AN349" s="72">
        <v>6.9729999999999999</v>
      </c>
      <c r="AO349" s="12">
        <v>2480.9609999999998</v>
      </c>
      <c r="AP349" s="72">
        <v>92.192999999999998</v>
      </c>
      <c r="AQ349" s="72">
        <v>0.34100000000000003</v>
      </c>
      <c r="AR349" s="12">
        <v>21.193000000000001</v>
      </c>
      <c r="AS349" s="72">
        <v>0.78800000000000003</v>
      </c>
      <c r="AT349" s="72">
        <v>105.223</v>
      </c>
      <c r="AU349" s="12">
        <v>0</v>
      </c>
      <c r="AV349" s="72">
        <v>0</v>
      </c>
      <c r="AW349" s="72">
        <v>0</v>
      </c>
      <c r="AX349" s="12">
        <v>41.920999999999999</v>
      </c>
      <c r="AY349" s="72">
        <v>1.5580000000000001</v>
      </c>
      <c r="AZ349" s="72">
        <v>38.130000000000003</v>
      </c>
      <c r="BA349" s="12">
        <v>41.920999999999999</v>
      </c>
      <c r="BB349" s="72">
        <v>1.5580000000000001</v>
      </c>
      <c r="BC349" s="72">
        <v>38.130000000000003</v>
      </c>
      <c r="BD349" s="12">
        <v>32.639000000000003</v>
      </c>
      <c r="BE349" s="72">
        <v>1.2130000000000001</v>
      </c>
      <c r="BF349" s="72">
        <v>89.301000000000002</v>
      </c>
      <c r="BG349" s="12">
        <v>74.56</v>
      </c>
      <c r="BH349" s="72">
        <v>2.7709999999999999</v>
      </c>
      <c r="BI349" s="72">
        <v>48.066000000000003</v>
      </c>
      <c r="BJ349" s="12">
        <v>89.018000000000001</v>
      </c>
      <c r="BK349" s="72">
        <v>3.3079999999999998</v>
      </c>
      <c r="BL349" s="72">
        <v>27.28</v>
      </c>
      <c r="BM349" s="12">
        <v>25.321000000000002</v>
      </c>
      <c r="BN349" s="72">
        <v>0.94099999999999995</v>
      </c>
      <c r="BO349" s="72">
        <v>71.823999999999998</v>
      </c>
      <c r="BP349" s="12">
        <v>114.339</v>
      </c>
      <c r="BQ349" s="72">
        <v>4.2489999999999997</v>
      </c>
      <c r="BR349" s="72">
        <v>21.593</v>
      </c>
      <c r="BS349" s="12">
        <v>210.09200000000001</v>
      </c>
      <c r="BT349" s="72">
        <v>7.8070000000000004</v>
      </c>
      <c r="BU349" s="72">
        <v>4.0549999999999997</v>
      </c>
      <c r="BV349" s="12">
        <v>2691.0529999999999</v>
      </c>
      <c r="BW349" s="72">
        <v>100</v>
      </c>
      <c r="BX349" s="72">
        <v>0.107</v>
      </c>
      <c r="BY349" s="13"/>
      <c r="BZ349" s="13"/>
    </row>
    <row r="350" spans="1:78" ht="12.75" customHeight="1">
      <c r="A350" s="122" t="s">
        <v>44</v>
      </c>
      <c r="B350" s="71" t="s">
        <v>68</v>
      </c>
      <c r="C350" s="71" t="s">
        <v>24</v>
      </c>
      <c r="D350" s="34">
        <v>44896</v>
      </c>
      <c r="E350" s="12">
        <v>2157.5259999999998</v>
      </c>
      <c r="F350" s="72">
        <v>79.47</v>
      </c>
      <c r="G350" s="72">
        <v>0.95499999999999996</v>
      </c>
      <c r="H350" s="12">
        <v>77.28</v>
      </c>
      <c r="I350" s="72">
        <v>2.8460000000000001</v>
      </c>
      <c r="J350" s="72">
        <v>46.771000000000001</v>
      </c>
      <c r="K350" s="12">
        <v>41.216999999999999</v>
      </c>
      <c r="L350" s="72">
        <v>1.518</v>
      </c>
      <c r="M350" s="72">
        <v>42.305999999999997</v>
      </c>
      <c r="N350" s="12">
        <v>118.496</v>
      </c>
      <c r="O350" s="72">
        <v>4.3650000000000002</v>
      </c>
      <c r="P350" s="72">
        <v>29.882000000000001</v>
      </c>
      <c r="Q350" s="12">
        <v>0</v>
      </c>
      <c r="R350" s="72">
        <v>0</v>
      </c>
      <c r="S350" s="72">
        <v>0</v>
      </c>
      <c r="T350" s="12">
        <v>118.496</v>
      </c>
      <c r="U350" s="72">
        <v>4.3650000000000002</v>
      </c>
      <c r="V350" s="72">
        <v>29.882000000000001</v>
      </c>
      <c r="W350" s="12">
        <v>173.52099999999999</v>
      </c>
      <c r="X350" s="72">
        <v>6.391</v>
      </c>
      <c r="Y350" s="72">
        <v>22.692</v>
      </c>
      <c r="Z350" s="12">
        <v>292.017</v>
      </c>
      <c r="AA350" s="72">
        <v>10.756</v>
      </c>
      <c r="AB350" s="72">
        <v>5.7889999999999997</v>
      </c>
      <c r="AC350" s="12">
        <v>2449.5430000000001</v>
      </c>
      <c r="AD350" s="72">
        <v>90.225999999999999</v>
      </c>
      <c r="AE350" s="72">
        <v>0.47599999999999998</v>
      </c>
      <c r="AF350" s="12">
        <v>0</v>
      </c>
      <c r="AG350" s="72">
        <v>0</v>
      </c>
      <c r="AH350" s="72">
        <v>0</v>
      </c>
      <c r="AI350" s="12">
        <v>64.099000000000004</v>
      </c>
      <c r="AJ350" s="72">
        <v>2.3610000000000002</v>
      </c>
      <c r="AK350" s="72">
        <v>9.3840000000000003</v>
      </c>
      <c r="AL350" s="12">
        <v>64.099000000000004</v>
      </c>
      <c r="AM350" s="72">
        <v>2.3610000000000002</v>
      </c>
      <c r="AN350" s="72">
        <v>9.3840000000000003</v>
      </c>
      <c r="AO350" s="12">
        <v>2513.6419999999998</v>
      </c>
      <c r="AP350" s="72">
        <v>92.587000000000003</v>
      </c>
      <c r="AQ350" s="72">
        <v>0.38800000000000001</v>
      </c>
      <c r="AR350" s="12">
        <v>20.439</v>
      </c>
      <c r="AS350" s="72">
        <v>0.753</v>
      </c>
      <c r="AT350" s="72">
        <v>77.277000000000001</v>
      </c>
      <c r="AU350" s="12">
        <v>0</v>
      </c>
      <c r="AV350" s="72">
        <v>0</v>
      </c>
      <c r="AW350" s="72">
        <v>0</v>
      </c>
      <c r="AX350" s="12">
        <v>35.984000000000002</v>
      </c>
      <c r="AY350" s="72">
        <v>1.325</v>
      </c>
      <c r="AZ350" s="72">
        <v>53.228000000000002</v>
      </c>
      <c r="BA350" s="12">
        <v>35.984000000000002</v>
      </c>
      <c r="BB350" s="72">
        <v>1.325</v>
      </c>
      <c r="BC350" s="72">
        <v>53.228000000000002</v>
      </c>
      <c r="BD350" s="12">
        <v>11.704000000000001</v>
      </c>
      <c r="BE350" s="72">
        <v>0.43099999999999999</v>
      </c>
      <c r="BF350" s="72">
        <v>107.74299999999999</v>
      </c>
      <c r="BG350" s="12">
        <v>47.688000000000002</v>
      </c>
      <c r="BH350" s="72">
        <v>1.7569999999999999</v>
      </c>
      <c r="BI350" s="72">
        <v>49.156999999999996</v>
      </c>
      <c r="BJ350" s="12">
        <v>117.137</v>
      </c>
      <c r="BK350" s="72">
        <v>4.3150000000000004</v>
      </c>
      <c r="BL350" s="72">
        <v>31.484000000000002</v>
      </c>
      <c r="BM350" s="12">
        <v>15.999000000000001</v>
      </c>
      <c r="BN350" s="72">
        <v>0.58899999999999997</v>
      </c>
      <c r="BO350" s="72">
        <v>88.813000000000002</v>
      </c>
      <c r="BP350" s="12">
        <v>133.136</v>
      </c>
      <c r="BQ350" s="72">
        <v>4.9039999999999999</v>
      </c>
      <c r="BR350" s="72">
        <v>22.411000000000001</v>
      </c>
      <c r="BS350" s="12">
        <v>201.26300000000001</v>
      </c>
      <c r="BT350" s="72">
        <v>7.4130000000000003</v>
      </c>
      <c r="BU350" s="72">
        <v>4.9370000000000003</v>
      </c>
      <c r="BV350" s="12">
        <v>2714.9050000000002</v>
      </c>
      <c r="BW350" s="72">
        <v>100</v>
      </c>
      <c r="BX350" s="72">
        <v>9.2999999999999999E-2</v>
      </c>
      <c r="BY350" s="13"/>
      <c r="BZ350" s="13"/>
    </row>
    <row r="351" spans="1:78" ht="12.75" customHeight="1">
      <c r="A351" s="122" t="s">
        <v>44</v>
      </c>
      <c r="B351" s="71" t="s">
        <v>68</v>
      </c>
      <c r="C351" s="71" t="s">
        <v>24</v>
      </c>
      <c r="D351" s="34">
        <v>44986</v>
      </c>
      <c r="E351" s="12">
        <v>2172.8090000000002</v>
      </c>
      <c r="F351" s="72">
        <v>79.048000000000002</v>
      </c>
      <c r="G351" s="72">
        <v>1.1679999999999999</v>
      </c>
      <c r="H351" s="12">
        <v>52.564999999999998</v>
      </c>
      <c r="I351" s="72">
        <v>1.9119999999999999</v>
      </c>
      <c r="J351" s="72">
        <v>33.262999999999998</v>
      </c>
      <c r="K351" s="12">
        <v>35.122999999999998</v>
      </c>
      <c r="L351" s="72">
        <v>1.278</v>
      </c>
      <c r="M351" s="72">
        <v>36.218000000000004</v>
      </c>
      <c r="N351" s="12">
        <v>87.688000000000002</v>
      </c>
      <c r="O351" s="72">
        <v>3.19</v>
      </c>
      <c r="P351" s="72">
        <v>24.425999999999998</v>
      </c>
      <c r="Q351" s="12">
        <v>7.04</v>
      </c>
      <c r="R351" s="72">
        <v>0.25600000000000001</v>
      </c>
      <c r="S351" s="72">
        <v>70.816999999999993</v>
      </c>
      <c r="T351" s="12">
        <v>94.727999999999994</v>
      </c>
      <c r="U351" s="72">
        <v>3.4460000000000002</v>
      </c>
      <c r="V351" s="72">
        <v>22.951000000000001</v>
      </c>
      <c r="W351" s="12">
        <v>200.61</v>
      </c>
      <c r="X351" s="72">
        <v>7.298</v>
      </c>
      <c r="Y351" s="72">
        <v>14.499000000000001</v>
      </c>
      <c r="Z351" s="12">
        <v>295.33800000000002</v>
      </c>
      <c r="AA351" s="72">
        <v>10.744</v>
      </c>
      <c r="AB351" s="72">
        <v>7.6180000000000003</v>
      </c>
      <c r="AC351" s="12">
        <v>2468.1460000000002</v>
      </c>
      <c r="AD351" s="72">
        <v>89.792000000000002</v>
      </c>
      <c r="AE351" s="72">
        <v>0.46100000000000002</v>
      </c>
      <c r="AF351" s="12">
        <v>13.878</v>
      </c>
      <c r="AG351" s="72">
        <v>0.505</v>
      </c>
      <c r="AH351" s="72">
        <v>78.771000000000001</v>
      </c>
      <c r="AI351" s="12">
        <v>63.798000000000002</v>
      </c>
      <c r="AJ351" s="72">
        <v>2.3210000000000002</v>
      </c>
      <c r="AK351" s="72">
        <v>17.837</v>
      </c>
      <c r="AL351" s="12">
        <v>77.676000000000002</v>
      </c>
      <c r="AM351" s="72">
        <v>2.8260000000000001</v>
      </c>
      <c r="AN351" s="72">
        <v>6.4870000000000001</v>
      </c>
      <c r="AO351" s="12">
        <v>2545.8220000000001</v>
      </c>
      <c r="AP351" s="72">
        <v>92.617999999999995</v>
      </c>
      <c r="AQ351" s="72">
        <v>0.38800000000000001</v>
      </c>
      <c r="AR351" s="12">
        <v>17.001000000000001</v>
      </c>
      <c r="AS351" s="72">
        <v>0.61799999999999999</v>
      </c>
      <c r="AT351" s="72">
        <v>54.503999999999998</v>
      </c>
      <c r="AU351" s="12">
        <v>0</v>
      </c>
      <c r="AV351" s="72">
        <v>0</v>
      </c>
      <c r="AW351" s="72">
        <v>0</v>
      </c>
      <c r="AX351" s="12">
        <v>40.331000000000003</v>
      </c>
      <c r="AY351" s="72">
        <v>1.4670000000000001</v>
      </c>
      <c r="AZ351" s="72">
        <v>34.661999999999999</v>
      </c>
      <c r="BA351" s="12">
        <v>40.331000000000003</v>
      </c>
      <c r="BB351" s="72">
        <v>1.4670000000000001</v>
      </c>
      <c r="BC351" s="72">
        <v>34.661999999999999</v>
      </c>
      <c r="BD351" s="12">
        <v>43.395000000000003</v>
      </c>
      <c r="BE351" s="72">
        <v>1.579</v>
      </c>
      <c r="BF351" s="72">
        <v>36.372</v>
      </c>
      <c r="BG351" s="12">
        <v>83.725999999999999</v>
      </c>
      <c r="BH351" s="72">
        <v>3.0459999999999998</v>
      </c>
      <c r="BI351" s="72">
        <v>24.367000000000001</v>
      </c>
      <c r="BJ351" s="12">
        <v>94.382999999999996</v>
      </c>
      <c r="BK351" s="72">
        <v>3.4340000000000002</v>
      </c>
      <c r="BL351" s="72">
        <v>23.521999999999998</v>
      </c>
      <c r="BM351" s="12">
        <v>7.8049999999999997</v>
      </c>
      <c r="BN351" s="72">
        <v>0.28399999999999997</v>
      </c>
      <c r="BO351" s="72">
        <v>59.991999999999997</v>
      </c>
      <c r="BP351" s="12">
        <v>102.188</v>
      </c>
      <c r="BQ351" s="72">
        <v>3.718</v>
      </c>
      <c r="BR351" s="72">
        <v>21.138999999999999</v>
      </c>
      <c r="BS351" s="12">
        <v>202.91499999999999</v>
      </c>
      <c r="BT351" s="72">
        <v>7.3819999999999997</v>
      </c>
      <c r="BU351" s="72">
        <v>4.758</v>
      </c>
      <c r="BV351" s="12">
        <v>2748.7370000000001</v>
      </c>
      <c r="BW351" s="72">
        <v>100</v>
      </c>
      <c r="BX351" s="72">
        <v>7.0000000000000007E-2</v>
      </c>
      <c r="BY351" s="13"/>
      <c r="BZ351" s="13"/>
    </row>
    <row r="352" spans="1:78" ht="12.75" customHeight="1">
      <c r="A352" s="122" t="s">
        <v>44</v>
      </c>
      <c r="B352" s="71" t="s">
        <v>68</v>
      </c>
      <c r="C352" s="71" t="s">
        <v>24</v>
      </c>
      <c r="D352" s="34">
        <v>45078</v>
      </c>
      <c r="E352" s="12">
        <v>2213.569</v>
      </c>
      <c r="F352" s="72">
        <v>79.489000000000004</v>
      </c>
      <c r="G352" s="72">
        <v>0.84299999999999997</v>
      </c>
      <c r="H352" s="12">
        <v>38.584000000000003</v>
      </c>
      <c r="I352" s="72">
        <v>1.3859999999999999</v>
      </c>
      <c r="J352" s="72">
        <v>40.143999999999998</v>
      </c>
      <c r="K352" s="12">
        <v>28.414999999999999</v>
      </c>
      <c r="L352" s="72">
        <v>1.02</v>
      </c>
      <c r="M352" s="72">
        <v>45.454999999999998</v>
      </c>
      <c r="N352" s="12">
        <v>66.998999999999995</v>
      </c>
      <c r="O352" s="72">
        <v>2.4060000000000001</v>
      </c>
      <c r="P352" s="72">
        <v>27.146000000000001</v>
      </c>
      <c r="Q352" s="12">
        <v>10.587</v>
      </c>
      <c r="R352" s="72">
        <v>0.38</v>
      </c>
      <c r="S352" s="72">
        <v>61.933999999999997</v>
      </c>
      <c r="T352" s="12">
        <v>77.585999999999999</v>
      </c>
      <c r="U352" s="72">
        <v>2.786</v>
      </c>
      <c r="V352" s="72">
        <v>26.507000000000001</v>
      </c>
      <c r="W352" s="12">
        <v>224.77699999999999</v>
      </c>
      <c r="X352" s="72">
        <v>8.0719999999999992</v>
      </c>
      <c r="Y352" s="72">
        <v>11.926</v>
      </c>
      <c r="Z352" s="12">
        <v>302.36399999999998</v>
      </c>
      <c r="AA352" s="72">
        <v>10.858000000000001</v>
      </c>
      <c r="AB352" s="72">
        <v>5.9880000000000004</v>
      </c>
      <c r="AC352" s="12">
        <v>2515.933</v>
      </c>
      <c r="AD352" s="72">
        <v>90.346999999999994</v>
      </c>
      <c r="AE352" s="72">
        <v>0.36899999999999999</v>
      </c>
      <c r="AF352" s="12">
        <v>2.331</v>
      </c>
      <c r="AG352" s="72">
        <v>8.4000000000000005E-2</v>
      </c>
      <c r="AH352" s="72">
        <v>118.654</v>
      </c>
      <c r="AI352" s="12">
        <v>68.608999999999995</v>
      </c>
      <c r="AJ352" s="72">
        <v>2.464</v>
      </c>
      <c r="AK352" s="72">
        <v>6.5090000000000003</v>
      </c>
      <c r="AL352" s="12">
        <v>70.94</v>
      </c>
      <c r="AM352" s="72">
        <v>2.5470000000000002</v>
      </c>
      <c r="AN352" s="72">
        <v>4.681</v>
      </c>
      <c r="AO352" s="12">
        <v>2586.873</v>
      </c>
      <c r="AP352" s="72">
        <v>92.894999999999996</v>
      </c>
      <c r="AQ352" s="72">
        <v>0.33200000000000002</v>
      </c>
      <c r="AR352" s="12">
        <v>14.625</v>
      </c>
      <c r="AS352" s="72">
        <v>0.52500000000000002</v>
      </c>
      <c r="AT352" s="72">
        <v>56.317999999999998</v>
      </c>
      <c r="AU352" s="12">
        <v>0</v>
      </c>
      <c r="AV352" s="72">
        <v>0</v>
      </c>
      <c r="AW352" s="72">
        <v>0</v>
      </c>
      <c r="AX352" s="12">
        <v>48.006999999999998</v>
      </c>
      <c r="AY352" s="72">
        <v>1.724</v>
      </c>
      <c r="AZ352" s="72">
        <v>35.877000000000002</v>
      </c>
      <c r="BA352" s="12">
        <v>48.006999999999998</v>
      </c>
      <c r="BB352" s="72">
        <v>1.724</v>
      </c>
      <c r="BC352" s="72">
        <v>35.877000000000002</v>
      </c>
      <c r="BD352" s="12">
        <v>29.946000000000002</v>
      </c>
      <c r="BE352" s="72">
        <v>1.075</v>
      </c>
      <c r="BF352" s="72">
        <v>52.277000000000001</v>
      </c>
      <c r="BG352" s="12">
        <v>77.953999999999994</v>
      </c>
      <c r="BH352" s="72">
        <v>2.7989999999999999</v>
      </c>
      <c r="BI352" s="72">
        <v>25.902000000000001</v>
      </c>
      <c r="BJ352" s="12">
        <v>48.131999999999998</v>
      </c>
      <c r="BK352" s="72">
        <v>1.728</v>
      </c>
      <c r="BL352" s="72">
        <v>44.915999999999997</v>
      </c>
      <c r="BM352" s="12">
        <v>57.156999999999996</v>
      </c>
      <c r="BN352" s="72">
        <v>2.0529999999999999</v>
      </c>
      <c r="BO352" s="72">
        <v>45.151000000000003</v>
      </c>
      <c r="BP352" s="12">
        <v>105.29</v>
      </c>
      <c r="BQ352" s="72">
        <v>3.7810000000000001</v>
      </c>
      <c r="BR352" s="72">
        <v>20.603999999999999</v>
      </c>
      <c r="BS352" s="12">
        <v>197.869</v>
      </c>
      <c r="BT352" s="72">
        <v>7.1050000000000004</v>
      </c>
      <c r="BU352" s="72">
        <v>4.2190000000000003</v>
      </c>
      <c r="BV352" s="12">
        <v>2784.7420000000002</v>
      </c>
      <c r="BW352" s="72">
        <v>100</v>
      </c>
      <c r="BX352" s="72">
        <v>0.08</v>
      </c>
      <c r="BY352" s="13"/>
      <c r="BZ352" s="13"/>
    </row>
    <row r="353" spans="1:78" ht="12.75" customHeight="1">
      <c r="A353" s="122" t="s">
        <v>44</v>
      </c>
      <c r="B353" s="71" t="s">
        <v>68</v>
      </c>
      <c r="C353" s="71" t="s">
        <v>24</v>
      </c>
      <c r="D353" s="34">
        <v>45170</v>
      </c>
      <c r="E353" s="12">
        <v>2185.7469999999998</v>
      </c>
      <c r="F353" s="72">
        <v>77.680000000000007</v>
      </c>
      <c r="G353" s="72">
        <v>0.92800000000000005</v>
      </c>
      <c r="H353" s="12">
        <v>41.792000000000002</v>
      </c>
      <c r="I353" s="72">
        <v>1.4850000000000001</v>
      </c>
      <c r="J353" s="72">
        <v>36.042999999999999</v>
      </c>
      <c r="K353" s="12">
        <v>47.063000000000002</v>
      </c>
      <c r="L353" s="72">
        <v>1.673</v>
      </c>
      <c r="M353" s="72">
        <v>32.814</v>
      </c>
      <c r="N353" s="12">
        <v>88.855999999999995</v>
      </c>
      <c r="O353" s="72">
        <v>3.1579999999999999</v>
      </c>
      <c r="P353" s="72">
        <v>22.545000000000002</v>
      </c>
      <c r="Q353" s="12">
        <v>19.21</v>
      </c>
      <c r="R353" s="72">
        <v>0.68300000000000005</v>
      </c>
      <c r="S353" s="72">
        <v>55.905999999999999</v>
      </c>
      <c r="T353" s="12">
        <v>108.066</v>
      </c>
      <c r="U353" s="72">
        <v>3.8410000000000002</v>
      </c>
      <c r="V353" s="72">
        <v>21.347000000000001</v>
      </c>
      <c r="W353" s="12">
        <v>217.08799999999999</v>
      </c>
      <c r="X353" s="72">
        <v>7.7149999999999999</v>
      </c>
      <c r="Y353" s="72">
        <v>13.311999999999999</v>
      </c>
      <c r="Z353" s="12">
        <v>325.154</v>
      </c>
      <c r="AA353" s="72">
        <v>11.555999999999999</v>
      </c>
      <c r="AB353" s="72">
        <v>5.3419999999999996</v>
      </c>
      <c r="AC353" s="12">
        <v>2510.9009999999998</v>
      </c>
      <c r="AD353" s="72">
        <v>89.236000000000004</v>
      </c>
      <c r="AE353" s="72">
        <v>0.39</v>
      </c>
      <c r="AF353" s="12">
        <v>0</v>
      </c>
      <c r="AG353" s="72">
        <v>0</v>
      </c>
      <c r="AH353" s="72">
        <v>0</v>
      </c>
      <c r="AI353" s="12">
        <v>82.584000000000003</v>
      </c>
      <c r="AJ353" s="72">
        <v>2.9350000000000001</v>
      </c>
      <c r="AK353" s="72">
        <v>6.79</v>
      </c>
      <c r="AL353" s="12">
        <v>82.584000000000003</v>
      </c>
      <c r="AM353" s="72">
        <v>2.9350000000000001</v>
      </c>
      <c r="AN353" s="72">
        <v>6.79</v>
      </c>
      <c r="AO353" s="12">
        <v>2593.4850000000001</v>
      </c>
      <c r="AP353" s="72">
        <v>92.171000000000006</v>
      </c>
      <c r="AQ353" s="72">
        <v>0.30199999999999999</v>
      </c>
      <c r="AR353" s="12">
        <v>10.257999999999999</v>
      </c>
      <c r="AS353" s="72">
        <v>0.36499999999999999</v>
      </c>
      <c r="AT353" s="72">
        <v>75.034000000000006</v>
      </c>
      <c r="AU353" s="12">
        <v>5.7439999999999998</v>
      </c>
      <c r="AV353" s="72">
        <v>0.20399999999999999</v>
      </c>
      <c r="AW353" s="72">
        <v>102.381</v>
      </c>
      <c r="AX353" s="12">
        <v>52.107999999999997</v>
      </c>
      <c r="AY353" s="72">
        <v>1.8520000000000001</v>
      </c>
      <c r="AZ353" s="72">
        <v>38.764000000000003</v>
      </c>
      <c r="BA353" s="12">
        <v>57.850999999999999</v>
      </c>
      <c r="BB353" s="72">
        <v>2.056</v>
      </c>
      <c r="BC353" s="72">
        <v>35.927</v>
      </c>
      <c r="BD353" s="12">
        <v>24.523</v>
      </c>
      <c r="BE353" s="72">
        <v>0.872</v>
      </c>
      <c r="BF353" s="72">
        <v>46.021999999999998</v>
      </c>
      <c r="BG353" s="12">
        <v>82.373999999999995</v>
      </c>
      <c r="BH353" s="72">
        <v>2.9279999999999999</v>
      </c>
      <c r="BI353" s="72">
        <v>27.565999999999999</v>
      </c>
      <c r="BJ353" s="12">
        <v>110.863</v>
      </c>
      <c r="BK353" s="72">
        <v>3.94</v>
      </c>
      <c r="BL353" s="72">
        <v>22.923999999999999</v>
      </c>
      <c r="BM353" s="12">
        <v>16.8</v>
      </c>
      <c r="BN353" s="72">
        <v>0.59699999999999998</v>
      </c>
      <c r="BO353" s="72">
        <v>60.332000000000001</v>
      </c>
      <c r="BP353" s="12">
        <v>127.663</v>
      </c>
      <c r="BQ353" s="72">
        <v>4.5369999999999999</v>
      </c>
      <c r="BR353" s="72">
        <v>18.132000000000001</v>
      </c>
      <c r="BS353" s="12">
        <v>220.29499999999999</v>
      </c>
      <c r="BT353" s="72">
        <v>7.8289999999999997</v>
      </c>
      <c r="BU353" s="72">
        <v>3.5619999999999998</v>
      </c>
      <c r="BV353" s="12">
        <v>2813.78</v>
      </c>
      <c r="BW353" s="72">
        <v>100</v>
      </c>
      <c r="BX353" s="72">
        <v>7.4999999999999997E-2</v>
      </c>
      <c r="BY353" s="13"/>
      <c r="BZ353" s="13"/>
    </row>
    <row r="354" spans="1:78" ht="12.75" customHeight="1">
      <c r="A354" s="122" t="s">
        <v>44</v>
      </c>
      <c r="B354" s="71" t="s">
        <v>68</v>
      </c>
      <c r="C354" s="71" t="s">
        <v>24</v>
      </c>
      <c r="D354" s="34">
        <v>45261</v>
      </c>
      <c r="E354" s="12">
        <v>2221.875</v>
      </c>
      <c r="F354" s="72">
        <v>78.373000000000005</v>
      </c>
      <c r="G354" s="72">
        <v>0.58099999999999996</v>
      </c>
      <c r="H354" s="12">
        <v>41.585000000000001</v>
      </c>
      <c r="I354" s="72">
        <v>1.4670000000000001</v>
      </c>
      <c r="J354" s="72">
        <v>35.944000000000003</v>
      </c>
      <c r="K354" s="12">
        <v>50.398000000000003</v>
      </c>
      <c r="L354" s="72">
        <v>1.778</v>
      </c>
      <c r="M354" s="72">
        <v>37.335000000000001</v>
      </c>
      <c r="N354" s="12">
        <v>91.983000000000004</v>
      </c>
      <c r="O354" s="72">
        <v>3.2450000000000001</v>
      </c>
      <c r="P354" s="72">
        <v>23.084</v>
      </c>
      <c r="Q354" s="12">
        <v>8.5440000000000005</v>
      </c>
      <c r="R354" s="72">
        <v>0.30099999999999999</v>
      </c>
      <c r="S354" s="72">
        <v>74.004000000000005</v>
      </c>
      <c r="T354" s="12">
        <v>100.526</v>
      </c>
      <c r="U354" s="72">
        <v>3.5459999999999998</v>
      </c>
      <c r="V354" s="72">
        <v>19.234000000000002</v>
      </c>
      <c r="W354" s="12">
        <v>215.12100000000001</v>
      </c>
      <c r="X354" s="72">
        <v>7.5880000000000001</v>
      </c>
      <c r="Y354" s="72">
        <v>10.515000000000001</v>
      </c>
      <c r="Z354" s="12">
        <v>315.64800000000002</v>
      </c>
      <c r="AA354" s="72">
        <v>11.134</v>
      </c>
      <c r="AB354" s="72">
        <v>3.448</v>
      </c>
      <c r="AC354" s="12">
        <v>2537.5219999999999</v>
      </c>
      <c r="AD354" s="72">
        <v>89.506</v>
      </c>
      <c r="AE354" s="72">
        <v>0.33400000000000002</v>
      </c>
      <c r="AF354" s="12">
        <v>7.3339999999999996</v>
      </c>
      <c r="AG354" s="72">
        <v>0.25900000000000001</v>
      </c>
      <c r="AH354" s="72">
        <v>127.402</v>
      </c>
      <c r="AI354" s="12">
        <v>71.748000000000005</v>
      </c>
      <c r="AJ354" s="72">
        <v>2.5310000000000001</v>
      </c>
      <c r="AK354" s="72">
        <v>12.884</v>
      </c>
      <c r="AL354" s="12">
        <v>79.081000000000003</v>
      </c>
      <c r="AM354" s="72">
        <v>2.7890000000000001</v>
      </c>
      <c r="AN354" s="72">
        <v>6.0179999999999998</v>
      </c>
      <c r="AO354" s="12">
        <v>2616.6039999999998</v>
      </c>
      <c r="AP354" s="72">
        <v>92.296000000000006</v>
      </c>
      <c r="AQ354" s="72">
        <v>0.28699999999999998</v>
      </c>
      <c r="AR354" s="12">
        <v>0</v>
      </c>
      <c r="AS354" s="72">
        <v>0</v>
      </c>
      <c r="AT354" s="72">
        <v>0</v>
      </c>
      <c r="AU354" s="12">
        <v>9.0510000000000002</v>
      </c>
      <c r="AV354" s="72">
        <v>0.31900000000000001</v>
      </c>
      <c r="AW354" s="72">
        <v>103.452</v>
      </c>
      <c r="AX354" s="12">
        <v>27.334</v>
      </c>
      <c r="AY354" s="72">
        <v>0.96399999999999997</v>
      </c>
      <c r="AZ354" s="72">
        <v>50.387</v>
      </c>
      <c r="BA354" s="12">
        <v>36.384999999999998</v>
      </c>
      <c r="BB354" s="72">
        <v>1.2829999999999999</v>
      </c>
      <c r="BC354" s="72">
        <v>40.801000000000002</v>
      </c>
      <c r="BD354" s="12">
        <v>15.59</v>
      </c>
      <c r="BE354" s="72">
        <v>0.55000000000000004</v>
      </c>
      <c r="BF354" s="72">
        <v>68.709999999999994</v>
      </c>
      <c r="BG354" s="12">
        <v>51.975000000000001</v>
      </c>
      <c r="BH354" s="72">
        <v>1.833</v>
      </c>
      <c r="BI354" s="72">
        <v>31.366</v>
      </c>
      <c r="BJ354" s="12">
        <v>137.381</v>
      </c>
      <c r="BK354" s="72">
        <v>4.8460000000000001</v>
      </c>
      <c r="BL354" s="72">
        <v>16.084</v>
      </c>
      <c r="BM354" s="12">
        <v>29.055</v>
      </c>
      <c r="BN354" s="72">
        <v>1.0249999999999999</v>
      </c>
      <c r="BO354" s="72">
        <v>55.475000000000001</v>
      </c>
      <c r="BP354" s="12">
        <v>166.43600000000001</v>
      </c>
      <c r="BQ354" s="72">
        <v>5.8710000000000004</v>
      </c>
      <c r="BR354" s="72">
        <v>10.843999999999999</v>
      </c>
      <c r="BS354" s="12">
        <v>218.411</v>
      </c>
      <c r="BT354" s="72">
        <v>7.7039999999999997</v>
      </c>
      <c r="BU354" s="72">
        <v>3.3439999999999999</v>
      </c>
      <c r="BV354" s="12">
        <v>2835.0149999999999</v>
      </c>
      <c r="BW354" s="72">
        <v>100</v>
      </c>
      <c r="BX354" s="72">
        <v>0.106</v>
      </c>
      <c r="BY354" s="13"/>
      <c r="BZ354" s="13"/>
    </row>
    <row r="355" spans="1:78" ht="12.75" customHeight="1">
      <c r="A355" s="122" t="s">
        <v>44</v>
      </c>
      <c r="B355" s="71" t="s">
        <v>68</v>
      </c>
      <c r="C355" s="71" t="s">
        <v>24</v>
      </c>
      <c r="D355" s="34">
        <v>45352</v>
      </c>
      <c r="E355" s="12">
        <v>2194.5039999999999</v>
      </c>
      <c r="F355" s="72">
        <v>76.834000000000003</v>
      </c>
      <c r="G355" s="72">
        <v>0.72799999999999998</v>
      </c>
      <c r="H355" s="12">
        <v>44.887999999999998</v>
      </c>
      <c r="I355" s="72">
        <v>1.5720000000000001</v>
      </c>
      <c r="J355" s="72">
        <v>38.210999999999999</v>
      </c>
      <c r="K355" s="12">
        <v>52.930999999999997</v>
      </c>
      <c r="L355" s="72">
        <v>1.853</v>
      </c>
      <c r="M355" s="72">
        <v>30.617000000000001</v>
      </c>
      <c r="N355" s="12">
        <v>97.819000000000003</v>
      </c>
      <c r="O355" s="72">
        <v>3.4249999999999998</v>
      </c>
      <c r="P355" s="72">
        <v>23.603999999999999</v>
      </c>
      <c r="Q355" s="12">
        <v>18.681000000000001</v>
      </c>
      <c r="R355" s="72">
        <v>0.65400000000000003</v>
      </c>
      <c r="S355" s="72">
        <v>76.058000000000007</v>
      </c>
      <c r="T355" s="12">
        <v>116.5</v>
      </c>
      <c r="U355" s="72">
        <v>4.0789999999999997</v>
      </c>
      <c r="V355" s="72">
        <v>21.466000000000001</v>
      </c>
      <c r="W355" s="12">
        <v>216.79900000000001</v>
      </c>
      <c r="X355" s="72">
        <v>7.5910000000000002</v>
      </c>
      <c r="Y355" s="72">
        <v>12.321999999999999</v>
      </c>
      <c r="Z355" s="12">
        <v>333.29899999999998</v>
      </c>
      <c r="AA355" s="72">
        <v>11.669</v>
      </c>
      <c r="AB355" s="72">
        <v>3.7480000000000002</v>
      </c>
      <c r="AC355" s="12">
        <v>2527.8029999999999</v>
      </c>
      <c r="AD355" s="72">
        <v>88.504000000000005</v>
      </c>
      <c r="AE355" s="72">
        <v>0.45</v>
      </c>
      <c r="AF355" s="12">
        <v>2.609</v>
      </c>
      <c r="AG355" s="72">
        <v>9.0999999999999998E-2</v>
      </c>
      <c r="AH355" s="72">
        <v>104.282</v>
      </c>
      <c r="AI355" s="12">
        <v>85.05</v>
      </c>
      <c r="AJ355" s="72">
        <v>2.9780000000000002</v>
      </c>
      <c r="AK355" s="72">
        <v>8.4060000000000006</v>
      </c>
      <c r="AL355" s="12">
        <v>87.659000000000006</v>
      </c>
      <c r="AM355" s="72">
        <v>3.069</v>
      </c>
      <c r="AN355" s="72">
        <v>7.0190000000000001</v>
      </c>
      <c r="AO355" s="12">
        <v>2615.462</v>
      </c>
      <c r="AP355" s="72">
        <v>91.572999999999993</v>
      </c>
      <c r="AQ355" s="72">
        <v>0.36599999999999999</v>
      </c>
      <c r="AR355" s="12">
        <v>32.737000000000002</v>
      </c>
      <c r="AS355" s="72">
        <v>1.1459999999999999</v>
      </c>
      <c r="AT355" s="72">
        <v>38.750999999999998</v>
      </c>
      <c r="AU355" s="12">
        <v>10.395</v>
      </c>
      <c r="AV355" s="72">
        <v>0.36399999999999999</v>
      </c>
      <c r="AW355" s="72">
        <v>55.487000000000002</v>
      </c>
      <c r="AX355" s="12">
        <v>42.173999999999999</v>
      </c>
      <c r="AY355" s="72">
        <v>1.4770000000000001</v>
      </c>
      <c r="AZ355" s="72">
        <v>39.040999999999997</v>
      </c>
      <c r="BA355" s="12">
        <v>52.567999999999998</v>
      </c>
      <c r="BB355" s="72">
        <v>1.841</v>
      </c>
      <c r="BC355" s="72">
        <v>34.984999999999999</v>
      </c>
      <c r="BD355" s="12">
        <v>28.341999999999999</v>
      </c>
      <c r="BE355" s="72">
        <v>0.99199999999999999</v>
      </c>
      <c r="BF355" s="72">
        <v>73.983999999999995</v>
      </c>
      <c r="BG355" s="12">
        <v>80.91</v>
      </c>
      <c r="BH355" s="72">
        <v>2.8330000000000002</v>
      </c>
      <c r="BI355" s="72">
        <v>26.395</v>
      </c>
      <c r="BJ355" s="12">
        <v>93.239000000000004</v>
      </c>
      <c r="BK355" s="72">
        <v>3.2650000000000001</v>
      </c>
      <c r="BL355" s="72">
        <v>17.318999999999999</v>
      </c>
      <c r="BM355" s="12">
        <v>33.808</v>
      </c>
      <c r="BN355" s="72">
        <v>1.1839999999999999</v>
      </c>
      <c r="BO355" s="72">
        <v>38.305999999999997</v>
      </c>
      <c r="BP355" s="12">
        <v>127.047</v>
      </c>
      <c r="BQ355" s="72">
        <v>4.4480000000000004</v>
      </c>
      <c r="BR355" s="72">
        <v>16.169</v>
      </c>
      <c r="BS355" s="12">
        <v>240.69399999999999</v>
      </c>
      <c r="BT355" s="72">
        <v>8.4269999999999996</v>
      </c>
      <c r="BU355" s="72">
        <v>3.87</v>
      </c>
      <c r="BV355" s="12">
        <v>2856.1559999999999</v>
      </c>
      <c r="BW355" s="72">
        <v>100</v>
      </c>
      <c r="BX355" s="72">
        <v>0.11899999999999999</v>
      </c>
      <c r="BY355" s="13"/>
      <c r="BZ355" s="13"/>
    </row>
    <row r="356" spans="1:78" ht="12.75" customHeight="1">
      <c r="A356" s="122" t="s">
        <v>44</v>
      </c>
      <c r="B356" s="71" t="s">
        <v>68</v>
      </c>
      <c r="C356" s="71" t="s">
        <v>24</v>
      </c>
      <c r="D356" s="34">
        <v>45444</v>
      </c>
      <c r="E356" s="12">
        <v>2224.3139999999999</v>
      </c>
      <c r="F356" s="72">
        <v>77.352000000000004</v>
      </c>
      <c r="G356" s="72">
        <v>0.71</v>
      </c>
      <c r="H356" s="12">
        <v>25.221</v>
      </c>
      <c r="I356" s="72">
        <v>0.877</v>
      </c>
      <c r="J356" s="72">
        <v>49.43</v>
      </c>
      <c r="K356" s="12">
        <v>70.286000000000001</v>
      </c>
      <c r="L356" s="72">
        <v>2.444</v>
      </c>
      <c r="M356" s="72">
        <v>26.995999999999999</v>
      </c>
      <c r="N356" s="12">
        <v>95.507999999999996</v>
      </c>
      <c r="O356" s="72">
        <v>3.3210000000000002</v>
      </c>
      <c r="P356" s="72">
        <v>22.827999999999999</v>
      </c>
      <c r="Q356" s="12">
        <v>23.675000000000001</v>
      </c>
      <c r="R356" s="72">
        <v>0.82299999999999995</v>
      </c>
      <c r="S356" s="72">
        <v>42.17</v>
      </c>
      <c r="T356" s="12">
        <v>119.182</v>
      </c>
      <c r="U356" s="72">
        <v>4.1449999999999996</v>
      </c>
      <c r="V356" s="72">
        <v>19.521999999999998</v>
      </c>
      <c r="W356" s="12">
        <v>218.58199999999999</v>
      </c>
      <c r="X356" s="72">
        <v>7.601</v>
      </c>
      <c r="Y356" s="72">
        <v>12.297000000000001</v>
      </c>
      <c r="Z356" s="12">
        <v>337.76400000000001</v>
      </c>
      <c r="AA356" s="72">
        <v>11.746</v>
      </c>
      <c r="AB356" s="72">
        <v>5.8159999999999998</v>
      </c>
      <c r="AC356" s="12">
        <v>2562.078</v>
      </c>
      <c r="AD356" s="72">
        <v>89.097999999999999</v>
      </c>
      <c r="AE356" s="72">
        <v>0.45</v>
      </c>
      <c r="AF356" s="12">
        <v>0</v>
      </c>
      <c r="AG356" s="72">
        <v>0</v>
      </c>
      <c r="AH356" s="72">
        <v>0</v>
      </c>
      <c r="AI356" s="12">
        <v>86.174000000000007</v>
      </c>
      <c r="AJ356" s="72">
        <v>2.9969999999999999</v>
      </c>
      <c r="AK356" s="72">
        <v>7.2080000000000002</v>
      </c>
      <c r="AL356" s="12">
        <v>86.174000000000007</v>
      </c>
      <c r="AM356" s="72">
        <v>2.9969999999999999</v>
      </c>
      <c r="AN356" s="72">
        <v>7.2080000000000002</v>
      </c>
      <c r="AO356" s="12">
        <v>2648.252</v>
      </c>
      <c r="AP356" s="72">
        <v>92.094999999999999</v>
      </c>
      <c r="AQ356" s="72">
        <v>0.377</v>
      </c>
      <c r="AR356" s="12">
        <v>19.911000000000001</v>
      </c>
      <c r="AS356" s="72">
        <v>0.69199999999999995</v>
      </c>
      <c r="AT356" s="72">
        <v>49.475000000000001</v>
      </c>
      <c r="AU356" s="12">
        <v>4.9470000000000001</v>
      </c>
      <c r="AV356" s="72">
        <v>0.17199999999999999</v>
      </c>
      <c r="AW356" s="72">
        <v>104.191</v>
      </c>
      <c r="AX356" s="12">
        <v>79.866</v>
      </c>
      <c r="AY356" s="72">
        <v>2.7770000000000001</v>
      </c>
      <c r="AZ356" s="72">
        <v>25.524000000000001</v>
      </c>
      <c r="BA356" s="12">
        <v>84.813999999999993</v>
      </c>
      <c r="BB356" s="72">
        <v>2.9489999999999998</v>
      </c>
      <c r="BC356" s="72">
        <v>23.457000000000001</v>
      </c>
      <c r="BD356" s="12">
        <v>15.811999999999999</v>
      </c>
      <c r="BE356" s="72">
        <v>0.55000000000000004</v>
      </c>
      <c r="BF356" s="72">
        <v>51.795000000000002</v>
      </c>
      <c r="BG356" s="12">
        <v>100.626</v>
      </c>
      <c r="BH356" s="72">
        <v>3.4990000000000001</v>
      </c>
      <c r="BI356" s="72">
        <v>22.907</v>
      </c>
      <c r="BJ356" s="12">
        <v>66.97</v>
      </c>
      <c r="BK356" s="72">
        <v>2.3290000000000002</v>
      </c>
      <c r="BL356" s="72">
        <v>27.524999999999999</v>
      </c>
      <c r="BM356" s="12">
        <v>39.801000000000002</v>
      </c>
      <c r="BN356" s="72">
        <v>1.3839999999999999</v>
      </c>
      <c r="BO356" s="72">
        <v>34.247</v>
      </c>
      <c r="BP356" s="12">
        <v>106.771</v>
      </c>
      <c r="BQ356" s="72">
        <v>3.7130000000000001</v>
      </c>
      <c r="BR356" s="72">
        <v>24.384</v>
      </c>
      <c r="BS356" s="12">
        <v>227.30699999999999</v>
      </c>
      <c r="BT356" s="72">
        <v>7.9050000000000002</v>
      </c>
      <c r="BU356" s="72">
        <v>4.2649999999999997</v>
      </c>
      <c r="BV356" s="12">
        <v>2875.5590000000002</v>
      </c>
      <c r="BW356" s="72">
        <v>100</v>
      </c>
      <c r="BX356" s="72">
        <v>8.2000000000000003E-2</v>
      </c>
      <c r="BY356" s="13"/>
      <c r="BZ356" s="13"/>
    </row>
    <row r="357" spans="1:78" ht="12.75" customHeight="1">
      <c r="A357" s="122" t="s">
        <v>44</v>
      </c>
      <c r="B357" s="71" t="s">
        <v>68</v>
      </c>
      <c r="C357" s="71" t="s">
        <v>24</v>
      </c>
      <c r="D357" s="34">
        <v>45536</v>
      </c>
      <c r="E357" s="12">
        <v>2225.6080000000002</v>
      </c>
      <c r="F357" s="72">
        <v>77.14</v>
      </c>
      <c r="G357" s="72">
        <v>0.65100000000000002</v>
      </c>
      <c r="H357" s="12">
        <v>42.542000000000002</v>
      </c>
      <c r="I357" s="72">
        <v>1.4750000000000001</v>
      </c>
      <c r="J357" s="72">
        <v>32.409999999999997</v>
      </c>
      <c r="K357" s="12">
        <v>38.088000000000001</v>
      </c>
      <c r="L357" s="72">
        <v>1.32</v>
      </c>
      <c r="M357" s="72">
        <v>26.844000000000001</v>
      </c>
      <c r="N357" s="12">
        <v>80.63</v>
      </c>
      <c r="O357" s="72">
        <v>2.7949999999999999</v>
      </c>
      <c r="P357" s="72">
        <v>16.751000000000001</v>
      </c>
      <c r="Q357" s="12">
        <v>8.8149999999999995</v>
      </c>
      <c r="R357" s="72">
        <v>0.30599999999999999</v>
      </c>
      <c r="S357" s="72">
        <v>55.720999999999997</v>
      </c>
      <c r="T357" s="12">
        <v>89.445999999999998</v>
      </c>
      <c r="U357" s="72">
        <v>3.1</v>
      </c>
      <c r="V357" s="72">
        <v>14.029</v>
      </c>
      <c r="W357" s="12">
        <v>258.505</v>
      </c>
      <c r="X357" s="72">
        <v>8.9600000000000009</v>
      </c>
      <c r="Y357" s="72">
        <v>6.601</v>
      </c>
      <c r="Z357" s="12">
        <v>347.95100000000002</v>
      </c>
      <c r="AA357" s="72">
        <v>12.06</v>
      </c>
      <c r="AB357" s="72">
        <v>3.976</v>
      </c>
      <c r="AC357" s="12">
        <v>2573.558</v>
      </c>
      <c r="AD357" s="72">
        <v>89.2</v>
      </c>
      <c r="AE357" s="72">
        <v>0.44400000000000001</v>
      </c>
      <c r="AF357" s="12">
        <v>3.6019999999999999</v>
      </c>
      <c r="AG357" s="72">
        <v>0.125</v>
      </c>
      <c r="AH357" s="72">
        <v>107.866</v>
      </c>
      <c r="AI357" s="12">
        <v>86.534999999999997</v>
      </c>
      <c r="AJ357" s="72">
        <v>2.9990000000000001</v>
      </c>
      <c r="AK357" s="72">
        <v>5.923</v>
      </c>
      <c r="AL357" s="12">
        <v>90.138000000000005</v>
      </c>
      <c r="AM357" s="72">
        <v>3.1240000000000001</v>
      </c>
      <c r="AN357" s="72">
        <v>5.37</v>
      </c>
      <c r="AO357" s="12">
        <v>2663.6959999999999</v>
      </c>
      <c r="AP357" s="72">
        <v>92.323999999999998</v>
      </c>
      <c r="AQ357" s="72">
        <v>0.35799999999999998</v>
      </c>
      <c r="AR357" s="12">
        <v>13.493</v>
      </c>
      <c r="AS357" s="72">
        <v>0.46800000000000003</v>
      </c>
      <c r="AT357" s="72">
        <v>82.484999999999999</v>
      </c>
      <c r="AU357" s="12">
        <v>7.0090000000000003</v>
      </c>
      <c r="AV357" s="72">
        <v>0.24299999999999999</v>
      </c>
      <c r="AW357" s="72">
        <v>107.081</v>
      </c>
      <c r="AX357" s="12">
        <v>40.503999999999998</v>
      </c>
      <c r="AY357" s="72">
        <v>1.4039999999999999</v>
      </c>
      <c r="AZ357" s="72">
        <v>40.277999999999999</v>
      </c>
      <c r="BA357" s="12">
        <v>47.512999999999998</v>
      </c>
      <c r="BB357" s="72">
        <v>1.647</v>
      </c>
      <c r="BC357" s="72">
        <v>42.363999999999997</v>
      </c>
      <c r="BD357" s="12">
        <v>14.701000000000001</v>
      </c>
      <c r="BE357" s="72">
        <v>0.51</v>
      </c>
      <c r="BF357" s="72">
        <v>90.751999999999995</v>
      </c>
      <c r="BG357" s="12">
        <v>62.213999999999999</v>
      </c>
      <c r="BH357" s="72">
        <v>2.1560000000000001</v>
      </c>
      <c r="BI357" s="72">
        <v>37.31</v>
      </c>
      <c r="BJ357" s="12">
        <v>117.36799999999999</v>
      </c>
      <c r="BK357" s="72">
        <v>4.0679999999999996</v>
      </c>
      <c r="BL357" s="72">
        <v>22.225000000000001</v>
      </c>
      <c r="BM357" s="12">
        <v>28.395</v>
      </c>
      <c r="BN357" s="72">
        <v>0.98399999999999999</v>
      </c>
      <c r="BO357" s="72">
        <v>66.713999999999999</v>
      </c>
      <c r="BP357" s="12">
        <v>145.76300000000001</v>
      </c>
      <c r="BQ357" s="72">
        <v>5.0519999999999996</v>
      </c>
      <c r="BR357" s="72">
        <v>17.329999999999998</v>
      </c>
      <c r="BS357" s="12">
        <v>221.471</v>
      </c>
      <c r="BT357" s="72">
        <v>7.6760000000000002</v>
      </c>
      <c r="BU357" s="72">
        <v>4.3360000000000003</v>
      </c>
      <c r="BV357" s="12">
        <v>2885.1669999999999</v>
      </c>
      <c r="BW357" s="72">
        <v>100</v>
      </c>
      <c r="BX357" s="72">
        <v>9.2999999999999999E-2</v>
      </c>
      <c r="BY357" s="13"/>
      <c r="BZ357" s="13"/>
    </row>
    <row r="358" spans="1:78" ht="12.75" customHeight="1">
      <c r="A358" s="122" t="s">
        <v>44</v>
      </c>
      <c r="B358" s="71" t="s">
        <v>68</v>
      </c>
      <c r="C358" s="71" t="s">
        <v>24</v>
      </c>
      <c r="D358" s="34">
        <v>45627</v>
      </c>
      <c r="E358" s="12">
        <v>2255.9229999999998</v>
      </c>
      <c r="F358" s="72">
        <v>77.817999999999998</v>
      </c>
      <c r="G358" s="72">
        <v>0.74399999999999999</v>
      </c>
      <c r="H358" s="12">
        <v>40.531999999999996</v>
      </c>
      <c r="I358" s="72">
        <v>1.3979999999999999</v>
      </c>
      <c r="J358" s="72">
        <v>45.610999999999997</v>
      </c>
      <c r="K358" s="12">
        <v>51.652000000000001</v>
      </c>
      <c r="L358" s="72">
        <v>1.782</v>
      </c>
      <c r="M358" s="72">
        <v>22.268000000000001</v>
      </c>
      <c r="N358" s="12">
        <v>92.183999999999997</v>
      </c>
      <c r="O358" s="72">
        <v>3.18</v>
      </c>
      <c r="P358" s="72">
        <v>22.436</v>
      </c>
      <c r="Q358" s="12">
        <v>15.112</v>
      </c>
      <c r="R358" s="72">
        <v>0.52100000000000002</v>
      </c>
      <c r="S358" s="72">
        <v>58.225999999999999</v>
      </c>
      <c r="T358" s="12">
        <v>107.295</v>
      </c>
      <c r="U358" s="72">
        <v>3.7010000000000001</v>
      </c>
      <c r="V358" s="72">
        <v>20.797000000000001</v>
      </c>
      <c r="W358" s="12">
        <v>246.06399999999999</v>
      </c>
      <c r="X358" s="72">
        <v>8.4879999999999995</v>
      </c>
      <c r="Y358" s="72">
        <v>8.8070000000000004</v>
      </c>
      <c r="Z358" s="12">
        <v>353.36</v>
      </c>
      <c r="AA358" s="72">
        <v>12.189</v>
      </c>
      <c r="AB358" s="72">
        <v>4.03</v>
      </c>
      <c r="AC358" s="12">
        <v>2609.2829999999999</v>
      </c>
      <c r="AD358" s="72">
        <v>90.007000000000005</v>
      </c>
      <c r="AE358" s="72">
        <v>0.32800000000000001</v>
      </c>
      <c r="AF358" s="12">
        <v>0</v>
      </c>
      <c r="AG358" s="72">
        <v>0</v>
      </c>
      <c r="AH358" s="72">
        <v>0</v>
      </c>
      <c r="AI358" s="12">
        <v>81.891999999999996</v>
      </c>
      <c r="AJ358" s="72">
        <v>2.8250000000000002</v>
      </c>
      <c r="AK358" s="72">
        <v>5.6120000000000001</v>
      </c>
      <c r="AL358" s="12">
        <v>81.891999999999996</v>
      </c>
      <c r="AM358" s="72">
        <v>2.8250000000000002</v>
      </c>
      <c r="AN358" s="72">
        <v>5.6120000000000001</v>
      </c>
      <c r="AO358" s="12">
        <v>2691.174</v>
      </c>
      <c r="AP358" s="72">
        <v>92.831999999999994</v>
      </c>
      <c r="AQ358" s="72">
        <v>0.33300000000000002</v>
      </c>
      <c r="AR358" s="12">
        <v>10.654</v>
      </c>
      <c r="AS358" s="72">
        <v>0.36799999999999999</v>
      </c>
      <c r="AT358" s="72">
        <v>75.156000000000006</v>
      </c>
      <c r="AU358" s="12">
        <v>11.346</v>
      </c>
      <c r="AV358" s="72">
        <v>0.39100000000000001</v>
      </c>
      <c r="AW358" s="72">
        <v>73.268000000000001</v>
      </c>
      <c r="AX358" s="12">
        <v>60.505000000000003</v>
      </c>
      <c r="AY358" s="72">
        <v>2.0870000000000002</v>
      </c>
      <c r="AZ358" s="72">
        <v>35.969000000000001</v>
      </c>
      <c r="BA358" s="12">
        <v>71.850999999999999</v>
      </c>
      <c r="BB358" s="72">
        <v>2.4780000000000002</v>
      </c>
      <c r="BC358" s="72">
        <v>36.57</v>
      </c>
      <c r="BD358" s="12">
        <v>9.8239999999999998</v>
      </c>
      <c r="BE358" s="72">
        <v>0.33900000000000002</v>
      </c>
      <c r="BF358" s="72">
        <v>98.751000000000005</v>
      </c>
      <c r="BG358" s="12">
        <v>81.674999999999997</v>
      </c>
      <c r="BH358" s="72">
        <v>2.8170000000000002</v>
      </c>
      <c r="BI358" s="72">
        <v>33.625999999999998</v>
      </c>
      <c r="BJ358" s="12">
        <v>79.055999999999997</v>
      </c>
      <c r="BK358" s="72">
        <v>2.7269999999999999</v>
      </c>
      <c r="BL358" s="72">
        <v>28.556999999999999</v>
      </c>
      <c r="BM358" s="12">
        <v>36.417000000000002</v>
      </c>
      <c r="BN358" s="72">
        <v>1.256</v>
      </c>
      <c r="BO358" s="72">
        <v>52.667000000000002</v>
      </c>
      <c r="BP358" s="12">
        <v>115.473</v>
      </c>
      <c r="BQ358" s="72">
        <v>3.9830000000000001</v>
      </c>
      <c r="BR358" s="72">
        <v>22.774999999999999</v>
      </c>
      <c r="BS358" s="12">
        <v>207.80199999999999</v>
      </c>
      <c r="BT358" s="72">
        <v>7.1680000000000001</v>
      </c>
      <c r="BU358" s="72">
        <v>3.9710000000000001</v>
      </c>
      <c r="BV358" s="12">
        <v>2898.9769999999999</v>
      </c>
      <c r="BW358" s="72">
        <v>100</v>
      </c>
      <c r="BX358" s="72">
        <v>0.11700000000000001</v>
      </c>
      <c r="BY358" s="13"/>
      <c r="BZ358" s="13"/>
    </row>
    <row r="359" spans="1:78" ht="12.75" customHeight="1">
      <c r="A359" s="122" t="s">
        <v>44</v>
      </c>
      <c r="B359" s="71" t="s">
        <v>68</v>
      </c>
      <c r="C359" s="71" t="s">
        <v>24</v>
      </c>
      <c r="D359" s="34">
        <v>45717</v>
      </c>
      <c r="E359" s="12">
        <v>2241.598</v>
      </c>
      <c r="F359" s="72">
        <v>77.012</v>
      </c>
      <c r="G359" s="72">
        <v>1.0589999999999999</v>
      </c>
      <c r="H359" s="12">
        <v>40.374000000000002</v>
      </c>
      <c r="I359" s="72">
        <v>1.387</v>
      </c>
      <c r="J359" s="72">
        <v>42.34</v>
      </c>
      <c r="K359" s="12">
        <v>42.938000000000002</v>
      </c>
      <c r="L359" s="72">
        <v>1.4750000000000001</v>
      </c>
      <c r="M359" s="72">
        <v>64.066000000000003</v>
      </c>
      <c r="N359" s="12">
        <v>83.311999999999998</v>
      </c>
      <c r="O359" s="72">
        <v>2.8620000000000001</v>
      </c>
      <c r="P359" s="72">
        <v>32.950000000000003</v>
      </c>
      <c r="Q359" s="12">
        <v>2.9870000000000001</v>
      </c>
      <c r="R359" s="72">
        <v>0.10299999999999999</v>
      </c>
      <c r="S359" s="72">
        <v>102.46</v>
      </c>
      <c r="T359" s="12">
        <v>86.299000000000007</v>
      </c>
      <c r="U359" s="72">
        <v>2.9649999999999999</v>
      </c>
      <c r="V359" s="72">
        <v>31.782</v>
      </c>
      <c r="W359" s="12">
        <v>286.95100000000002</v>
      </c>
      <c r="X359" s="72">
        <v>9.859</v>
      </c>
      <c r="Y359" s="72">
        <v>12.954000000000001</v>
      </c>
      <c r="Z359" s="12">
        <v>373.25</v>
      </c>
      <c r="AA359" s="72">
        <v>12.823</v>
      </c>
      <c r="AB359" s="72">
        <v>5.3310000000000004</v>
      </c>
      <c r="AC359" s="12">
        <v>2614.8470000000002</v>
      </c>
      <c r="AD359" s="72">
        <v>89.835999999999999</v>
      </c>
      <c r="AE359" s="72">
        <v>0.374</v>
      </c>
      <c r="AF359" s="12">
        <v>2.8330000000000002</v>
      </c>
      <c r="AG359" s="72">
        <v>9.7000000000000003E-2</v>
      </c>
      <c r="AH359" s="72">
        <v>74.981999999999999</v>
      </c>
      <c r="AI359" s="12">
        <v>82.111999999999995</v>
      </c>
      <c r="AJ359" s="72">
        <v>2.8210000000000002</v>
      </c>
      <c r="AK359" s="72">
        <v>6.93</v>
      </c>
      <c r="AL359" s="12">
        <v>84.944999999999993</v>
      </c>
      <c r="AM359" s="72">
        <v>2.9180000000000001</v>
      </c>
      <c r="AN359" s="72">
        <v>5.6269999999999998</v>
      </c>
      <c r="AO359" s="12">
        <v>2699.7930000000001</v>
      </c>
      <c r="AP359" s="72">
        <v>92.754000000000005</v>
      </c>
      <c r="AQ359" s="72">
        <v>0.32400000000000001</v>
      </c>
      <c r="AR359" s="12">
        <v>9.2430000000000003</v>
      </c>
      <c r="AS359" s="72">
        <v>0.318</v>
      </c>
      <c r="AT359" s="72">
        <v>71.944999999999993</v>
      </c>
      <c r="AU359" s="12">
        <v>19.295000000000002</v>
      </c>
      <c r="AV359" s="72">
        <v>0.66300000000000003</v>
      </c>
      <c r="AW359" s="72">
        <v>84.694999999999993</v>
      </c>
      <c r="AX359" s="12">
        <v>49.365000000000002</v>
      </c>
      <c r="AY359" s="72">
        <v>1.696</v>
      </c>
      <c r="AZ359" s="72">
        <v>34.128</v>
      </c>
      <c r="BA359" s="12">
        <v>68.66</v>
      </c>
      <c r="BB359" s="72">
        <v>2.359</v>
      </c>
      <c r="BC359" s="72">
        <v>30.143999999999998</v>
      </c>
      <c r="BD359" s="12">
        <v>1.748</v>
      </c>
      <c r="BE359" s="72">
        <v>0.06</v>
      </c>
      <c r="BF359" s="72">
        <v>108.35899999999999</v>
      </c>
      <c r="BG359" s="12">
        <v>70.408000000000001</v>
      </c>
      <c r="BH359" s="72">
        <v>2.419</v>
      </c>
      <c r="BI359" s="72">
        <v>29.434999999999999</v>
      </c>
      <c r="BJ359" s="12">
        <v>71.379000000000005</v>
      </c>
      <c r="BK359" s="72">
        <v>2.452</v>
      </c>
      <c r="BL359" s="72">
        <v>29.015999999999998</v>
      </c>
      <c r="BM359" s="12">
        <v>59.872</v>
      </c>
      <c r="BN359" s="72">
        <v>2.0569999999999999</v>
      </c>
      <c r="BO359" s="72">
        <v>28.577000000000002</v>
      </c>
      <c r="BP359" s="12">
        <v>131.251</v>
      </c>
      <c r="BQ359" s="72">
        <v>4.5090000000000003</v>
      </c>
      <c r="BR359" s="72">
        <v>18.401</v>
      </c>
      <c r="BS359" s="12">
        <v>210.90199999999999</v>
      </c>
      <c r="BT359" s="72">
        <v>7.2460000000000004</v>
      </c>
      <c r="BU359" s="72">
        <v>3.6840000000000002</v>
      </c>
      <c r="BV359" s="12">
        <v>2910.6950000000002</v>
      </c>
      <c r="BW359" s="72">
        <v>100</v>
      </c>
      <c r="BX359" s="72">
        <v>9.4E-2</v>
      </c>
      <c r="BY359" s="13"/>
      <c r="BZ359" s="13"/>
    </row>
    <row r="360" spans="1:78" ht="12.75" customHeight="1">
      <c r="A360" s="122" t="s">
        <v>44</v>
      </c>
      <c r="B360" s="71" t="s">
        <v>68</v>
      </c>
      <c r="C360" s="71" t="s">
        <v>24</v>
      </c>
      <c r="D360" s="34">
        <v>45809</v>
      </c>
      <c r="E360" s="12">
        <v>2255.0430000000001</v>
      </c>
      <c r="F360" s="72">
        <v>77.207999999999998</v>
      </c>
      <c r="G360" s="72">
        <v>0.86299999999999999</v>
      </c>
      <c r="H360" s="12">
        <v>68.828999999999994</v>
      </c>
      <c r="I360" s="72">
        <v>2.3570000000000002</v>
      </c>
      <c r="J360" s="72">
        <v>31.222000000000001</v>
      </c>
      <c r="K360" s="12">
        <v>38.115000000000002</v>
      </c>
      <c r="L360" s="72">
        <v>1.3049999999999999</v>
      </c>
      <c r="M360" s="72">
        <v>40.511000000000003</v>
      </c>
      <c r="N360" s="12">
        <v>106.94499999999999</v>
      </c>
      <c r="O360" s="72">
        <v>3.6619999999999999</v>
      </c>
      <c r="P360" s="72">
        <v>25.638000000000002</v>
      </c>
      <c r="Q360" s="12">
        <v>1.3740000000000001</v>
      </c>
      <c r="R360" s="72">
        <v>4.7E-2</v>
      </c>
      <c r="S360" s="72">
        <v>105.97</v>
      </c>
      <c r="T360" s="12">
        <v>108.319</v>
      </c>
      <c r="U360" s="72">
        <v>3.7090000000000001</v>
      </c>
      <c r="V360" s="72">
        <v>25.155999999999999</v>
      </c>
      <c r="W360" s="12">
        <v>250.8</v>
      </c>
      <c r="X360" s="72">
        <v>8.5869999999999997</v>
      </c>
      <c r="Y360" s="72">
        <v>12.228</v>
      </c>
      <c r="Z360" s="12">
        <v>359.11900000000003</v>
      </c>
      <c r="AA360" s="72">
        <v>12.295</v>
      </c>
      <c r="AB360" s="72">
        <v>4.1100000000000003</v>
      </c>
      <c r="AC360" s="12">
        <v>2614.1619999999998</v>
      </c>
      <c r="AD360" s="72">
        <v>89.503</v>
      </c>
      <c r="AE360" s="72">
        <v>0.42</v>
      </c>
      <c r="AF360" s="12">
        <v>15.653</v>
      </c>
      <c r="AG360" s="72">
        <v>0.53600000000000003</v>
      </c>
      <c r="AH360" s="72">
        <v>77.86</v>
      </c>
      <c r="AI360" s="12">
        <v>81.043999999999997</v>
      </c>
      <c r="AJ360" s="72">
        <v>2.7749999999999999</v>
      </c>
      <c r="AK360" s="72">
        <v>15.004</v>
      </c>
      <c r="AL360" s="12">
        <v>96.697000000000003</v>
      </c>
      <c r="AM360" s="72">
        <v>3.3109999999999999</v>
      </c>
      <c r="AN360" s="72">
        <v>7.0259999999999998</v>
      </c>
      <c r="AO360" s="12">
        <v>2710.8589999999999</v>
      </c>
      <c r="AP360" s="72">
        <v>92.813999999999993</v>
      </c>
      <c r="AQ360" s="72">
        <v>0.36899999999999999</v>
      </c>
      <c r="AR360" s="12">
        <v>14.919</v>
      </c>
      <c r="AS360" s="72">
        <v>0.51100000000000001</v>
      </c>
      <c r="AT360" s="72">
        <v>70.873000000000005</v>
      </c>
      <c r="AU360" s="12">
        <v>18.399999999999999</v>
      </c>
      <c r="AV360" s="72">
        <v>0.63</v>
      </c>
      <c r="AW360" s="72">
        <v>77.185000000000002</v>
      </c>
      <c r="AX360" s="12">
        <v>45.966999999999999</v>
      </c>
      <c r="AY360" s="72">
        <v>1.5740000000000001</v>
      </c>
      <c r="AZ360" s="72">
        <v>44.359000000000002</v>
      </c>
      <c r="BA360" s="12">
        <v>64.367000000000004</v>
      </c>
      <c r="BB360" s="72">
        <v>2.2040000000000002</v>
      </c>
      <c r="BC360" s="72">
        <v>34.302</v>
      </c>
      <c r="BD360" s="12">
        <v>4.4550000000000001</v>
      </c>
      <c r="BE360" s="72">
        <v>0.153</v>
      </c>
      <c r="BF360" s="72">
        <v>104.182</v>
      </c>
      <c r="BG360" s="12">
        <v>68.822000000000003</v>
      </c>
      <c r="BH360" s="72">
        <v>2.3559999999999999</v>
      </c>
      <c r="BI360" s="72">
        <v>32.444000000000003</v>
      </c>
      <c r="BJ360" s="12">
        <v>78.613</v>
      </c>
      <c r="BK360" s="72">
        <v>2.6920000000000002</v>
      </c>
      <c r="BL360" s="72">
        <v>30.393999999999998</v>
      </c>
      <c r="BM360" s="12">
        <v>47.540999999999997</v>
      </c>
      <c r="BN360" s="72">
        <v>1.6279999999999999</v>
      </c>
      <c r="BO360" s="72">
        <v>44.253</v>
      </c>
      <c r="BP360" s="12">
        <v>126.154</v>
      </c>
      <c r="BQ360" s="72">
        <v>4.319</v>
      </c>
      <c r="BR360" s="72">
        <v>18.831</v>
      </c>
      <c r="BS360" s="12">
        <v>209.89500000000001</v>
      </c>
      <c r="BT360" s="72">
        <v>7.1859999999999999</v>
      </c>
      <c r="BU360" s="72">
        <v>4.6909999999999998</v>
      </c>
      <c r="BV360" s="12">
        <v>2920.7539999999999</v>
      </c>
      <c r="BW360" s="72">
        <v>100</v>
      </c>
      <c r="BX360" s="72">
        <v>8.1000000000000003E-2</v>
      </c>
      <c r="BY360" s="13"/>
      <c r="BZ360" s="13"/>
    </row>
    <row r="361" spans="1:78" ht="12.75" customHeight="1">
      <c r="A361" s="122" t="s">
        <v>44</v>
      </c>
      <c r="B361" s="71" t="s">
        <v>68</v>
      </c>
      <c r="C361" s="71" t="s">
        <v>24</v>
      </c>
      <c r="D361" s="34">
        <v>45901</v>
      </c>
      <c r="E361" s="12">
        <v>2243.415</v>
      </c>
      <c r="F361" s="72">
        <v>76.366</v>
      </c>
      <c r="G361" s="72">
        <v>0.84499999999999997</v>
      </c>
      <c r="H361" s="12">
        <v>81.480999999999995</v>
      </c>
      <c r="I361" s="72">
        <v>2.774</v>
      </c>
      <c r="J361" s="72">
        <v>35.78</v>
      </c>
      <c r="K361" s="12">
        <v>31.256</v>
      </c>
      <c r="L361" s="72">
        <v>1.0640000000000001</v>
      </c>
      <c r="M361" s="72">
        <v>47.542999999999999</v>
      </c>
      <c r="N361" s="12">
        <v>112.73699999999999</v>
      </c>
      <c r="O361" s="72">
        <v>3.8380000000000001</v>
      </c>
      <c r="P361" s="72">
        <v>27.831</v>
      </c>
      <c r="Q361" s="12">
        <v>4.7279999999999998</v>
      </c>
      <c r="R361" s="72">
        <v>0.161</v>
      </c>
      <c r="S361" s="72">
        <v>81.602000000000004</v>
      </c>
      <c r="T361" s="12">
        <v>117.465</v>
      </c>
      <c r="U361" s="72">
        <v>3.9990000000000001</v>
      </c>
      <c r="V361" s="72">
        <v>27.376999999999999</v>
      </c>
      <c r="W361" s="12">
        <v>250.40100000000001</v>
      </c>
      <c r="X361" s="72">
        <v>8.5239999999999991</v>
      </c>
      <c r="Y361" s="72">
        <v>12.223000000000001</v>
      </c>
      <c r="Z361" s="12">
        <v>367.86500000000001</v>
      </c>
      <c r="AA361" s="72">
        <v>12.522</v>
      </c>
      <c r="AB361" s="72">
        <v>3.9870000000000001</v>
      </c>
      <c r="AC361" s="12">
        <v>2611.2800000000002</v>
      </c>
      <c r="AD361" s="72">
        <v>88.888999999999996</v>
      </c>
      <c r="AE361" s="72">
        <v>0.45200000000000001</v>
      </c>
      <c r="AF361" s="12">
        <v>4.2089999999999996</v>
      </c>
      <c r="AG361" s="72">
        <v>0.14299999999999999</v>
      </c>
      <c r="AH361" s="72">
        <v>57.078000000000003</v>
      </c>
      <c r="AI361" s="12">
        <v>88.361000000000004</v>
      </c>
      <c r="AJ361" s="72">
        <v>3.008</v>
      </c>
      <c r="AK361" s="72">
        <v>7.1520000000000001</v>
      </c>
      <c r="AL361" s="12">
        <v>92.57</v>
      </c>
      <c r="AM361" s="72">
        <v>3.1509999999999998</v>
      </c>
      <c r="AN361" s="72">
        <v>7.1879999999999997</v>
      </c>
      <c r="AO361" s="12">
        <v>2703.85</v>
      </c>
      <c r="AP361" s="72">
        <v>92.04</v>
      </c>
      <c r="AQ361" s="72">
        <v>0.33300000000000002</v>
      </c>
      <c r="AR361" s="12">
        <v>20.483000000000001</v>
      </c>
      <c r="AS361" s="72">
        <v>0.69699999999999995</v>
      </c>
      <c r="AT361" s="72">
        <v>54.853999999999999</v>
      </c>
      <c r="AU361" s="12">
        <v>11.023</v>
      </c>
      <c r="AV361" s="72">
        <v>0.375</v>
      </c>
      <c r="AW361" s="72">
        <v>56.313000000000002</v>
      </c>
      <c r="AX361" s="12">
        <v>28.951000000000001</v>
      </c>
      <c r="AY361" s="72">
        <v>0.98599999999999999</v>
      </c>
      <c r="AZ361" s="72">
        <v>46.277999999999999</v>
      </c>
      <c r="BA361" s="12">
        <v>39.975000000000001</v>
      </c>
      <c r="BB361" s="72">
        <v>1.361</v>
      </c>
      <c r="BC361" s="72">
        <v>36.061</v>
      </c>
      <c r="BD361" s="12">
        <v>22.484000000000002</v>
      </c>
      <c r="BE361" s="72">
        <v>0.76500000000000001</v>
      </c>
      <c r="BF361" s="72">
        <v>54.441000000000003</v>
      </c>
      <c r="BG361" s="12">
        <v>62.457999999999998</v>
      </c>
      <c r="BH361" s="72">
        <v>2.1259999999999999</v>
      </c>
      <c r="BI361" s="72">
        <v>26.669</v>
      </c>
      <c r="BJ361" s="12">
        <v>89.22</v>
      </c>
      <c r="BK361" s="72">
        <v>3.0369999999999999</v>
      </c>
      <c r="BL361" s="72">
        <v>26.73</v>
      </c>
      <c r="BM361" s="12">
        <v>61.691000000000003</v>
      </c>
      <c r="BN361" s="72">
        <v>2.1</v>
      </c>
      <c r="BO361" s="72">
        <v>38.021000000000001</v>
      </c>
      <c r="BP361" s="12">
        <v>150.911</v>
      </c>
      <c r="BQ361" s="72">
        <v>5.1369999999999996</v>
      </c>
      <c r="BR361" s="72">
        <v>12.999000000000001</v>
      </c>
      <c r="BS361" s="12">
        <v>233.85300000000001</v>
      </c>
      <c r="BT361" s="72">
        <v>7.96</v>
      </c>
      <c r="BU361" s="72">
        <v>3.7530000000000001</v>
      </c>
      <c r="BV361" s="12">
        <v>2937.703</v>
      </c>
      <c r="BW361" s="72">
        <v>100</v>
      </c>
      <c r="BX361" s="72">
        <v>5.2999999999999999E-2</v>
      </c>
      <c r="BY361" s="13"/>
      <c r="BZ361" s="13"/>
    </row>
    <row r="362" spans="1:78" ht="12.75" customHeight="1">
      <c r="A362" s="122" t="s">
        <v>44</v>
      </c>
      <c r="B362" s="71" t="s">
        <v>68</v>
      </c>
      <c r="C362" s="71" t="s">
        <v>24</v>
      </c>
      <c r="D362" s="34">
        <v>45992</v>
      </c>
      <c r="E362" s="12">
        <v>2289.69</v>
      </c>
      <c r="F362" s="72">
        <v>77.903000000000006</v>
      </c>
      <c r="G362" s="72">
        <v>0.79200000000000004</v>
      </c>
      <c r="H362" s="12">
        <v>27.949000000000002</v>
      </c>
      <c r="I362" s="72">
        <v>0.95099999999999996</v>
      </c>
      <c r="J362" s="72">
        <v>49.027000000000001</v>
      </c>
      <c r="K362" s="12">
        <v>63.25</v>
      </c>
      <c r="L362" s="72">
        <v>2.1520000000000001</v>
      </c>
      <c r="M362" s="72">
        <v>36.255000000000003</v>
      </c>
      <c r="N362" s="12">
        <v>91.198999999999998</v>
      </c>
      <c r="O362" s="72">
        <v>3.1030000000000002</v>
      </c>
      <c r="P362" s="72">
        <v>27.719000000000001</v>
      </c>
      <c r="Q362" s="12">
        <v>3.0070000000000001</v>
      </c>
      <c r="R362" s="72">
        <v>0.10199999999999999</v>
      </c>
      <c r="S362" s="72">
        <v>101.93</v>
      </c>
      <c r="T362" s="12">
        <v>94.206000000000003</v>
      </c>
      <c r="U362" s="72">
        <v>3.2050000000000001</v>
      </c>
      <c r="V362" s="72">
        <v>26.948</v>
      </c>
      <c r="W362" s="12">
        <v>243.46199999999999</v>
      </c>
      <c r="X362" s="72">
        <v>8.2829999999999995</v>
      </c>
      <c r="Y362" s="72">
        <v>12.202</v>
      </c>
      <c r="Z362" s="12">
        <v>337.66800000000001</v>
      </c>
      <c r="AA362" s="72">
        <v>11.489000000000001</v>
      </c>
      <c r="AB362" s="72">
        <v>4.0190000000000001</v>
      </c>
      <c r="AC362" s="12">
        <v>2627.3580000000002</v>
      </c>
      <c r="AD362" s="72">
        <v>89.391000000000005</v>
      </c>
      <c r="AE362" s="72">
        <v>0.505</v>
      </c>
      <c r="AF362" s="12">
        <v>3.7639999999999998</v>
      </c>
      <c r="AG362" s="72">
        <v>0.128</v>
      </c>
      <c r="AH362" s="72">
        <v>102.619</v>
      </c>
      <c r="AI362" s="12">
        <v>86.616</v>
      </c>
      <c r="AJ362" s="72">
        <v>2.9470000000000001</v>
      </c>
      <c r="AK362" s="72">
        <v>6.3639999999999999</v>
      </c>
      <c r="AL362" s="12">
        <v>90.38</v>
      </c>
      <c r="AM362" s="72">
        <v>3.0750000000000002</v>
      </c>
      <c r="AN362" s="72">
        <v>5.8780000000000001</v>
      </c>
      <c r="AO362" s="12">
        <v>2717.7379999999998</v>
      </c>
      <c r="AP362" s="72">
        <v>92.465999999999994</v>
      </c>
      <c r="AQ362" s="72">
        <v>0.42499999999999999</v>
      </c>
      <c r="AR362" s="12">
        <v>26.158000000000001</v>
      </c>
      <c r="AS362" s="72">
        <v>0.89</v>
      </c>
      <c r="AT362" s="72">
        <v>61.514000000000003</v>
      </c>
      <c r="AU362" s="12">
        <v>5.59</v>
      </c>
      <c r="AV362" s="72">
        <v>0.19</v>
      </c>
      <c r="AW362" s="72">
        <v>103.479</v>
      </c>
      <c r="AX362" s="12">
        <v>60.481000000000002</v>
      </c>
      <c r="AY362" s="72">
        <v>2.0579999999999998</v>
      </c>
      <c r="AZ362" s="72">
        <v>42.345999999999997</v>
      </c>
      <c r="BA362" s="12">
        <v>66.070999999999998</v>
      </c>
      <c r="BB362" s="72">
        <v>2.2480000000000002</v>
      </c>
      <c r="BC362" s="72">
        <v>37.896000000000001</v>
      </c>
      <c r="BD362" s="12">
        <v>16.213999999999999</v>
      </c>
      <c r="BE362" s="72">
        <v>0.55200000000000005</v>
      </c>
      <c r="BF362" s="72">
        <v>75.069000000000003</v>
      </c>
      <c r="BG362" s="12">
        <v>82.284999999999997</v>
      </c>
      <c r="BH362" s="72">
        <v>2.8</v>
      </c>
      <c r="BI362" s="72">
        <v>30.777000000000001</v>
      </c>
      <c r="BJ362" s="12">
        <v>75.631</v>
      </c>
      <c r="BK362" s="72">
        <v>2.573</v>
      </c>
      <c r="BL362" s="72">
        <v>28.126000000000001</v>
      </c>
      <c r="BM362" s="12">
        <v>37.351999999999997</v>
      </c>
      <c r="BN362" s="72">
        <v>1.2709999999999999</v>
      </c>
      <c r="BO362" s="72">
        <v>55.378</v>
      </c>
      <c r="BP362" s="12">
        <v>112.98399999999999</v>
      </c>
      <c r="BQ362" s="72">
        <v>3.8439999999999999</v>
      </c>
      <c r="BR362" s="72">
        <v>23.53</v>
      </c>
      <c r="BS362" s="12">
        <v>221.42699999999999</v>
      </c>
      <c r="BT362" s="72">
        <v>7.5339999999999998</v>
      </c>
      <c r="BU362" s="72">
        <v>4.4050000000000002</v>
      </c>
      <c r="BV362" s="12">
        <v>2939.165</v>
      </c>
      <c r="BW362" s="72">
        <v>100</v>
      </c>
      <c r="BX362" s="72">
        <v>0.246</v>
      </c>
      <c r="BY362" s="13"/>
      <c r="BZ362" s="13"/>
    </row>
    <row r="363" spans="1:78" ht="12.75" customHeight="1">
      <c r="A363" s="122" t="s">
        <v>44</v>
      </c>
      <c r="B363" s="71" t="s">
        <v>68</v>
      </c>
      <c r="C363" s="71" t="s">
        <v>24</v>
      </c>
      <c r="D363" s="34">
        <v>46082</v>
      </c>
      <c r="E363" s="12">
        <v>2296.77</v>
      </c>
      <c r="F363" s="72">
        <v>77.756</v>
      </c>
      <c r="G363" s="72">
        <v>0.77700000000000002</v>
      </c>
      <c r="H363" s="12">
        <v>13.968999999999999</v>
      </c>
      <c r="I363" s="72">
        <v>0.47299999999999998</v>
      </c>
      <c r="J363" s="72">
        <v>103.002</v>
      </c>
      <c r="K363" s="12">
        <v>39.018999999999998</v>
      </c>
      <c r="L363" s="72">
        <v>1.321</v>
      </c>
      <c r="M363" s="72">
        <v>52.478999999999999</v>
      </c>
      <c r="N363" s="12">
        <v>52.988</v>
      </c>
      <c r="O363" s="72">
        <v>1.794</v>
      </c>
      <c r="P363" s="72">
        <v>43.405999999999999</v>
      </c>
      <c r="Q363" s="12">
        <v>15.26</v>
      </c>
      <c r="R363" s="72">
        <v>0.51700000000000002</v>
      </c>
      <c r="S363" s="72">
        <v>104.379</v>
      </c>
      <c r="T363" s="12">
        <v>68.248000000000005</v>
      </c>
      <c r="U363" s="72">
        <v>2.31</v>
      </c>
      <c r="V363" s="72">
        <v>38.104999999999997</v>
      </c>
      <c r="W363" s="12">
        <v>264.274</v>
      </c>
      <c r="X363" s="72">
        <v>8.9469999999999992</v>
      </c>
      <c r="Y363" s="72">
        <v>11.659000000000001</v>
      </c>
      <c r="Z363" s="12">
        <v>332.52199999999999</v>
      </c>
      <c r="AA363" s="72">
        <v>11.257</v>
      </c>
      <c r="AB363" s="72">
        <v>3.1379999999999999</v>
      </c>
      <c r="AC363" s="12">
        <v>2629.2919999999999</v>
      </c>
      <c r="AD363" s="72">
        <v>89.013000000000005</v>
      </c>
      <c r="AE363" s="72">
        <v>0.47599999999999998</v>
      </c>
      <c r="AF363" s="12">
        <v>0</v>
      </c>
      <c r="AG363" s="72">
        <v>0</v>
      </c>
      <c r="AH363" s="72">
        <v>0</v>
      </c>
      <c r="AI363" s="12">
        <v>100.02200000000001</v>
      </c>
      <c r="AJ363" s="72">
        <v>3.3860000000000001</v>
      </c>
      <c r="AK363" s="72">
        <v>5.1980000000000004</v>
      </c>
      <c r="AL363" s="12">
        <v>100.02200000000001</v>
      </c>
      <c r="AM363" s="72">
        <v>3.3860000000000001</v>
      </c>
      <c r="AN363" s="72">
        <v>5.1980000000000004</v>
      </c>
      <c r="AO363" s="12">
        <v>2729.3139999999999</v>
      </c>
      <c r="AP363" s="72">
        <v>92.399000000000001</v>
      </c>
      <c r="AQ363" s="72">
        <v>0.39</v>
      </c>
      <c r="AR363" s="12">
        <v>40.256</v>
      </c>
      <c r="AS363" s="72">
        <v>1.363</v>
      </c>
      <c r="AT363" s="72">
        <v>51.692</v>
      </c>
      <c r="AU363" s="12">
        <v>3.395</v>
      </c>
      <c r="AV363" s="72">
        <v>0.115</v>
      </c>
      <c r="AW363" s="72">
        <v>107.188</v>
      </c>
      <c r="AX363" s="12">
        <v>34.591000000000001</v>
      </c>
      <c r="AY363" s="72">
        <v>1.171</v>
      </c>
      <c r="AZ363" s="72">
        <v>54.161000000000001</v>
      </c>
      <c r="BA363" s="12">
        <v>37.987000000000002</v>
      </c>
      <c r="BB363" s="72">
        <v>1.286</v>
      </c>
      <c r="BC363" s="72">
        <v>51.264000000000003</v>
      </c>
      <c r="BD363" s="12">
        <v>12.443</v>
      </c>
      <c r="BE363" s="72">
        <v>0.42099999999999999</v>
      </c>
      <c r="BF363" s="72">
        <v>70.727999999999994</v>
      </c>
      <c r="BG363" s="12">
        <v>50.43</v>
      </c>
      <c r="BH363" s="72">
        <v>1.7070000000000001</v>
      </c>
      <c r="BI363" s="72">
        <v>41.215000000000003</v>
      </c>
      <c r="BJ363" s="12">
        <v>100.146</v>
      </c>
      <c r="BK363" s="72">
        <v>3.39</v>
      </c>
      <c r="BL363" s="72">
        <v>28.199000000000002</v>
      </c>
      <c r="BM363" s="12">
        <v>33.683999999999997</v>
      </c>
      <c r="BN363" s="72">
        <v>1.1399999999999999</v>
      </c>
      <c r="BO363" s="72">
        <v>54.003</v>
      </c>
      <c r="BP363" s="12">
        <v>133.83000000000001</v>
      </c>
      <c r="BQ363" s="72">
        <v>4.5309999999999997</v>
      </c>
      <c r="BR363" s="72">
        <v>19.344999999999999</v>
      </c>
      <c r="BS363" s="12">
        <v>224.51599999999999</v>
      </c>
      <c r="BT363" s="72">
        <v>7.601</v>
      </c>
      <c r="BU363" s="72">
        <v>4.1859999999999999</v>
      </c>
      <c r="BV363" s="12">
        <v>2953.83</v>
      </c>
      <c r="BW363" s="72">
        <v>100</v>
      </c>
      <c r="BX363" s="72">
        <v>0.14199999999999999</v>
      </c>
      <c r="BY363" s="13"/>
      <c r="BZ363" s="13"/>
    </row>
    <row r="364" spans="1:78" ht="12.75" customHeight="1">
      <c r="A364" s="122" t="s">
        <v>44</v>
      </c>
      <c r="B364" s="71" t="s">
        <v>68</v>
      </c>
      <c r="C364" s="71" t="s">
        <v>24</v>
      </c>
      <c r="D364" s="34">
        <v>46174</v>
      </c>
      <c r="E364" s="12">
        <v>2308.7460000000001</v>
      </c>
      <c r="F364" s="72">
        <v>77.692999999999998</v>
      </c>
      <c r="G364" s="72">
        <v>0.65800000000000003</v>
      </c>
      <c r="H364" s="12">
        <v>66.591999999999999</v>
      </c>
      <c r="I364" s="72">
        <v>2.2410000000000001</v>
      </c>
      <c r="J364" s="72">
        <v>45.595999999999997</v>
      </c>
      <c r="K364" s="12">
        <v>22.654</v>
      </c>
      <c r="L364" s="72">
        <v>0.76200000000000001</v>
      </c>
      <c r="M364" s="72">
        <v>55.305</v>
      </c>
      <c r="N364" s="12">
        <v>89.245000000000005</v>
      </c>
      <c r="O364" s="72">
        <v>3.0030000000000001</v>
      </c>
      <c r="P364" s="72">
        <v>35.420999999999999</v>
      </c>
      <c r="Q364" s="12">
        <v>1.7669999999999999</v>
      </c>
      <c r="R364" s="72">
        <v>5.8999999999999997E-2</v>
      </c>
      <c r="S364" s="72">
        <v>111.34099999999999</v>
      </c>
      <c r="T364" s="12">
        <v>91.012</v>
      </c>
      <c r="U364" s="72">
        <v>3.0630000000000002</v>
      </c>
      <c r="V364" s="72">
        <v>35.357999999999997</v>
      </c>
      <c r="W364" s="12">
        <v>262.185</v>
      </c>
      <c r="X364" s="72">
        <v>8.8230000000000004</v>
      </c>
      <c r="Y364" s="72">
        <v>12.494999999999999</v>
      </c>
      <c r="Z364" s="12">
        <v>353.197</v>
      </c>
      <c r="AA364" s="72">
        <v>11.885999999999999</v>
      </c>
      <c r="AB364" s="72">
        <v>2.94</v>
      </c>
      <c r="AC364" s="12">
        <v>2661.9430000000002</v>
      </c>
      <c r="AD364" s="72">
        <v>89.578999999999994</v>
      </c>
      <c r="AE364" s="72">
        <v>0.436</v>
      </c>
      <c r="AF364" s="12">
        <v>4.3979999999999997</v>
      </c>
      <c r="AG364" s="72">
        <v>0.14799999999999999</v>
      </c>
      <c r="AH364" s="72">
        <v>113.538</v>
      </c>
      <c r="AI364" s="12">
        <v>93.620999999999995</v>
      </c>
      <c r="AJ364" s="72">
        <v>3.1509999999999998</v>
      </c>
      <c r="AK364" s="72">
        <v>8.5090000000000003</v>
      </c>
      <c r="AL364" s="12">
        <v>98.019000000000005</v>
      </c>
      <c r="AM364" s="72">
        <v>3.2989999999999999</v>
      </c>
      <c r="AN364" s="72">
        <v>6.4690000000000003</v>
      </c>
      <c r="AO364" s="12">
        <v>2759.962</v>
      </c>
      <c r="AP364" s="72">
        <v>92.876999999999995</v>
      </c>
      <c r="AQ364" s="72">
        <v>0.33400000000000002</v>
      </c>
      <c r="AR364" s="12">
        <v>0</v>
      </c>
      <c r="AS364" s="72">
        <v>0</v>
      </c>
      <c r="AT364" s="72">
        <v>0</v>
      </c>
      <c r="AU364" s="12">
        <v>11.05</v>
      </c>
      <c r="AV364" s="72">
        <v>0.372</v>
      </c>
      <c r="AW364" s="72">
        <v>63.625</v>
      </c>
      <c r="AX364" s="12">
        <v>39.253</v>
      </c>
      <c r="AY364" s="72">
        <v>1.321</v>
      </c>
      <c r="AZ364" s="72">
        <v>43.073999999999998</v>
      </c>
      <c r="BA364" s="12">
        <v>50.302999999999997</v>
      </c>
      <c r="BB364" s="72">
        <v>1.6930000000000001</v>
      </c>
      <c r="BC364" s="72">
        <v>33.161000000000001</v>
      </c>
      <c r="BD364" s="12">
        <v>28.954000000000001</v>
      </c>
      <c r="BE364" s="72">
        <v>0.97399999999999998</v>
      </c>
      <c r="BF364" s="72">
        <v>79.075000000000003</v>
      </c>
      <c r="BG364" s="12">
        <v>79.257000000000005</v>
      </c>
      <c r="BH364" s="72">
        <v>2.6669999999999998</v>
      </c>
      <c r="BI364" s="72">
        <v>29.318000000000001</v>
      </c>
      <c r="BJ364" s="12">
        <v>104.033</v>
      </c>
      <c r="BK364" s="72">
        <v>3.5009999999999999</v>
      </c>
      <c r="BL364" s="72">
        <v>22.062999999999999</v>
      </c>
      <c r="BM364" s="12">
        <v>28.376000000000001</v>
      </c>
      <c r="BN364" s="72">
        <v>0.95499999999999996</v>
      </c>
      <c r="BO364" s="72">
        <v>49.463999999999999</v>
      </c>
      <c r="BP364" s="12">
        <v>132.40899999999999</v>
      </c>
      <c r="BQ364" s="72">
        <v>4.4560000000000004</v>
      </c>
      <c r="BR364" s="72">
        <v>19.41</v>
      </c>
      <c r="BS364" s="12">
        <v>211.666</v>
      </c>
      <c r="BT364" s="72">
        <v>7.1230000000000002</v>
      </c>
      <c r="BU364" s="72">
        <v>4.3410000000000002</v>
      </c>
      <c r="BV364" s="12">
        <v>2971.6289999999999</v>
      </c>
      <c r="BW364" s="72">
        <v>100</v>
      </c>
      <c r="BX364" s="72">
        <v>0.05</v>
      </c>
      <c r="BY364" s="13"/>
      <c r="BZ364" s="13"/>
    </row>
    <row r="365" spans="1:78" ht="12.75" customHeight="1">
      <c r="A365" s="122" t="s">
        <v>44</v>
      </c>
      <c r="B365" s="71" t="s">
        <v>68</v>
      </c>
      <c r="C365" s="71" t="s">
        <v>25</v>
      </c>
      <c r="D365" s="34">
        <v>41883</v>
      </c>
      <c r="E365" s="12">
        <v>1035.1189999999999</v>
      </c>
      <c r="F365" s="72">
        <v>42.085000000000001</v>
      </c>
      <c r="G365" s="72">
        <v>1.728</v>
      </c>
      <c r="H365" s="12">
        <v>103.358</v>
      </c>
      <c r="I365" s="72">
        <v>4.202</v>
      </c>
      <c r="J365" s="72">
        <v>23.541</v>
      </c>
      <c r="K365" s="12">
        <v>54.689</v>
      </c>
      <c r="L365" s="72">
        <v>2.2240000000000002</v>
      </c>
      <c r="M365" s="72">
        <v>41.433</v>
      </c>
      <c r="N365" s="12">
        <v>158.047</v>
      </c>
      <c r="O365" s="72">
        <v>6.4260000000000002</v>
      </c>
      <c r="P365" s="72">
        <v>22.231999999999999</v>
      </c>
      <c r="Q365" s="12">
        <v>28.658000000000001</v>
      </c>
      <c r="R365" s="72">
        <v>1.165</v>
      </c>
      <c r="S365" s="72">
        <v>51.133000000000003</v>
      </c>
      <c r="T365" s="12">
        <v>186.70599999999999</v>
      </c>
      <c r="U365" s="72">
        <v>7.5910000000000002</v>
      </c>
      <c r="V365" s="72">
        <v>23.161000000000001</v>
      </c>
      <c r="W365" s="12">
        <v>503.08199999999999</v>
      </c>
      <c r="X365" s="72">
        <v>20.454000000000001</v>
      </c>
      <c r="Y365" s="72">
        <v>8.6859999999999999</v>
      </c>
      <c r="Z365" s="12">
        <v>689.78800000000001</v>
      </c>
      <c r="AA365" s="72">
        <v>28.045000000000002</v>
      </c>
      <c r="AB365" s="72">
        <v>2.1120000000000001</v>
      </c>
      <c r="AC365" s="12">
        <v>1724.9059999999999</v>
      </c>
      <c r="AD365" s="72">
        <v>70.129000000000005</v>
      </c>
      <c r="AE365" s="72">
        <v>0.71399999999999997</v>
      </c>
      <c r="AF365" s="12">
        <v>8.1519999999999992</v>
      </c>
      <c r="AG365" s="72">
        <v>0.33100000000000002</v>
      </c>
      <c r="AH365" s="72">
        <v>104.309</v>
      </c>
      <c r="AI365" s="12">
        <v>95.292000000000002</v>
      </c>
      <c r="AJ365" s="72">
        <v>3.8740000000000001</v>
      </c>
      <c r="AK365" s="72">
        <v>10.648</v>
      </c>
      <c r="AL365" s="12">
        <v>103.443</v>
      </c>
      <c r="AM365" s="72">
        <v>4.2060000000000004</v>
      </c>
      <c r="AN365" s="72">
        <v>5.3239999999999998</v>
      </c>
      <c r="AO365" s="12">
        <v>1828.35</v>
      </c>
      <c r="AP365" s="72">
        <v>74.334999999999994</v>
      </c>
      <c r="AQ365" s="72">
        <v>0.65200000000000002</v>
      </c>
      <c r="AR365" s="12">
        <v>35.527999999999999</v>
      </c>
      <c r="AS365" s="72">
        <v>1.444</v>
      </c>
      <c r="AT365" s="72">
        <v>45.991</v>
      </c>
      <c r="AU365" s="12">
        <v>0</v>
      </c>
      <c r="AV365" s="72">
        <v>0</v>
      </c>
      <c r="AW365" s="72">
        <v>0</v>
      </c>
      <c r="AX365" s="12">
        <v>122.69799999999999</v>
      </c>
      <c r="AY365" s="72">
        <v>4.9889999999999999</v>
      </c>
      <c r="AZ365" s="72">
        <v>16.875</v>
      </c>
      <c r="BA365" s="12">
        <v>122.69799999999999</v>
      </c>
      <c r="BB365" s="72">
        <v>4.9889999999999999</v>
      </c>
      <c r="BC365" s="72">
        <v>16.875</v>
      </c>
      <c r="BD365" s="12">
        <v>101.66500000000001</v>
      </c>
      <c r="BE365" s="72">
        <v>4.133</v>
      </c>
      <c r="BF365" s="72">
        <v>18.515999999999998</v>
      </c>
      <c r="BG365" s="12">
        <v>224.363</v>
      </c>
      <c r="BH365" s="72">
        <v>9.1219999999999999</v>
      </c>
      <c r="BI365" s="72">
        <v>13.45</v>
      </c>
      <c r="BJ365" s="12">
        <v>352.52300000000002</v>
      </c>
      <c r="BK365" s="72">
        <v>14.332000000000001</v>
      </c>
      <c r="BL365" s="72">
        <v>9.4239999999999995</v>
      </c>
      <c r="BM365" s="12">
        <v>18.844999999999999</v>
      </c>
      <c r="BN365" s="72">
        <v>0.76600000000000001</v>
      </c>
      <c r="BO365" s="72">
        <v>58.935000000000002</v>
      </c>
      <c r="BP365" s="12">
        <v>371.36799999999999</v>
      </c>
      <c r="BQ365" s="72">
        <v>15.099</v>
      </c>
      <c r="BR365" s="72">
        <v>9.23</v>
      </c>
      <c r="BS365" s="12">
        <v>631.25900000000001</v>
      </c>
      <c r="BT365" s="72">
        <v>25.664999999999999</v>
      </c>
      <c r="BU365" s="72">
        <v>1.635</v>
      </c>
      <c r="BV365" s="12">
        <v>2459.6089999999999</v>
      </c>
      <c r="BW365" s="72">
        <v>100</v>
      </c>
      <c r="BX365" s="72">
        <v>0.245</v>
      </c>
      <c r="BY365" s="13"/>
      <c r="BZ365" s="13"/>
    </row>
    <row r="366" spans="1:78" ht="12.75" customHeight="1">
      <c r="A366" s="122" t="s">
        <v>44</v>
      </c>
      <c r="B366" s="71" t="s">
        <v>68</v>
      </c>
      <c r="C366" s="71" t="s">
        <v>25</v>
      </c>
      <c r="D366" s="34">
        <v>41974</v>
      </c>
      <c r="E366" s="12">
        <v>1060.5250000000001</v>
      </c>
      <c r="F366" s="72">
        <v>42.847000000000001</v>
      </c>
      <c r="G366" s="72">
        <v>1.4339999999999999</v>
      </c>
      <c r="H366" s="12">
        <v>93.864999999999995</v>
      </c>
      <c r="I366" s="72">
        <v>3.7919999999999998</v>
      </c>
      <c r="J366" s="72">
        <v>34.701999999999998</v>
      </c>
      <c r="K366" s="12">
        <v>31.018000000000001</v>
      </c>
      <c r="L366" s="72">
        <v>1.2529999999999999</v>
      </c>
      <c r="M366" s="72">
        <v>44.984000000000002</v>
      </c>
      <c r="N366" s="12">
        <v>124.884</v>
      </c>
      <c r="O366" s="72">
        <v>5.0449999999999999</v>
      </c>
      <c r="P366" s="72">
        <v>24.623999999999999</v>
      </c>
      <c r="Q366" s="12">
        <v>14.733000000000001</v>
      </c>
      <c r="R366" s="72">
        <v>0.59499999999999997</v>
      </c>
      <c r="S366" s="72">
        <v>47.86</v>
      </c>
      <c r="T366" s="12">
        <v>139.61600000000001</v>
      </c>
      <c r="U366" s="72">
        <v>5.641</v>
      </c>
      <c r="V366" s="72">
        <v>20.77</v>
      </c>
      <c r="W366" s="12">
        <v>548.50300000000004</v>
      </c>
      <c r="X366" s="72">
        <v>22.16</v>
      </c>
      <c r="Y366" s="72">
        <v>5.55</v>
      </c>
      <c r="Z366" s="12">
        <v>688.12</v>
      </c>
      <c r="AA366" s="72">
        <v>27.800999999999998</v>
      </c>
      <c r="AB366" s="72">
        <v>1.7569999999999999</v>
      </c>
      <c r="AC366" s="12">
        <v>1748.645</v>
      </c>
      <c r="AD366" s="72">
        <v>70.647999999999996</v>
      </c>
      <c r="AE366" s="72">
        <v>0.73799999999999999</v>
      </c>
      <c r="AF366" s="12">
        <v>3.4929999999999999</v>
      </c>
      <c r="AG366" s="72">
        <v>0.14099999999999999</v>
      </c>
      <c r="AH366" s="72">
        <v>104.21899999999999</v>
      </c>
      <c r="AI366" s="12">
        <v>91.153999999999996</v>
      </c>
      <c r="AJ366" s="72">
        <v>3.6829999999999998</v>
      </c>
      <c r="AK366" s="72">
        <v>7.9729999999999999</v>
      </c>
      <c r="AL366" s="12">
        <v>94.647000000000006</v>
      </c>
      <c r="AM366" s="72">
        <v>3.8239999999999998</v>
      </c>
      <c r="AN366" s="72">
        <v>5.6150000000000002</v>
      </c>
      <c r="AO366" s="12">
        <v>1843.2909999999999</v>
      </c>
      <c r="AP366" s="72">
        <v>74.471000000000004</v>
      </c>
      <c r="AQ366" s="72">
        <v>0.64800000000000002</v>
      </c>
      <c r="AR366" s="12">
        <v>38.201000000000001</v>
      </c>
      <c r="AS366" s="72">
        <v>1.5429999999999999</v>
      </c>
      <c r="AT366" s="72">
        <v>59.512999999999998</v>
      </c>
      <c r="AU366" s="12">
        <v>11.484999999999999</v>
      </c>
      <c r="AV366" s="72">
        <v>0.46400000000000002</v>
      </c>
      <c r="AW366" s="72">
        <v>73.046000000000006</v>
      </c>
      <c r="AX366" s="12">
        <v>113.422</v>
      </c>
      <c r="AY366" s="72">
        <v>4.5819999999999999</v>
      </c>
      <c r="AZ366" s="72">
        <v>22.782</v>
      </c>
      <c r="BA366" s="12">
        <v>124.907</v>
      </c>
      <c r="BB366" s="72">
        <v>5.0460000000000003</v>
      </c>
      <c r="BC366" s="72">
        <v>19.943000000000001</v>
      </c>
      <c r="BD366" s="12">
        <v>115.221</v>
      </c>
      <c r="BE366" s="72">
        <v>4.6550000000000002</v>
      </c>
      <c r="BF366" s="72">
        <v>23.77</v>
      </c>
      <c r="BG366" s="12">
        <v>240.12700000000001</v>
      </c>
      <c r="BH366" s="72">
        <v>9.7010000000000005</v>
      </c>
      <c r="BI366" s="72">
        <v>16.003</v>
      </c>
      <c r="BJ366" s="12">
        <v>344.803</v>
      </c>
      <c r="BK366" s="72">
        <v>13.93</v>
      </c>
      <c r="BL366" s="72">
        <v>12.175000000000001</v>
      </c>
      <c r="BM366" s="12">
        <v>8.7439999999999998</v>
      </c>
      <c r="BN366" s="72">
        <v>0.35299999999999998</v>
      </c>
      <c r="BO366" s="72">
        <v>71.888000000000005</v>
      </c>
      <c r="BP366" s="12">
        <v>353.54700000000003</v>
      </c>
      <c r="BQ366" s="72">
        <v>14.284000000000001</v>
      </c>
      <c r="BR366" s="72">
        <v>11.622</v>
      </c>
      <c r="BS366" s="12">
        <v>631.875</v>
      </c>
      <c r="BT366" s="72">
        <v>25.529</v>
      </c>
      <c r="BU366" s="72">
        <v>1.637</v>
      </c>
      <c r="BV366" s="12">
        <v>2475.1660000000002</v>
      </c>
      <c r="BW366" s="72">
        <v>100</v>
      </c>
      <c r="BX366" s="72">
        <v>0.28199999999999997</v>
      </c>
      <c r="BY366" s="13"/>
      <c r="BZ366" s="13"/>
    </row>
    <row r="367" spans="1:78" ht="12.75" customHeight="1">
      <c r="A367" s="122" t="s">
        <v>44</v>
      </c>
      <c r="B367" s="71" t="s">
        <v>68</v>
      </c>
      <c r="C367" s="71" t="s">
        <v>25</v>
      </c>
      <c r="D367" s="34">
        <v>42064</v>
      </c>
      <c r="E367" s="12">
        <v>1042.576</v>
      </c>
      <c r="F367" s="72">
        <v>41.911999999999999</v>
      </c>
      <c r="G367" s="72">
        <v>1.6859999999999999</v>
      </c>
      <c r="H367" s="12">
        <v>103.283</v>
      </c>
      <c r="I367" s="72">
        <v>4.1520000000000001</v>
      </c>
      <c r="J367" s="72">
        <v>24.321000000000002</v>
      </c>
      <c r="K367" s="12">
        <v>58.771999999999998</v>
      </c>
      <c r="L367" s="72">
        <v>2.363</v>
      </c>
      <c r="M367" s="72">
        <v>30.786000000000001</v>
      </c>
      <c r="N367" s="12">
        <v>162.05500000000001</v>
      </c>
      <c r="O367" s="72">
        <v>6.5149999999999997</v>
      </c>
      <c r="P367" s="72">
        <v>19.317</v>
      </c>
      <c r="Q367" s="12">
        <v>37.331000000000003</v>
      </c>
      <c r="R367" s="72">
        <v>1.5009999999999999</v>
      </c>
      <c r="S367" s="72">
        <v>64.233000000000004</v>
      </c>
      <c r="T367" s="12">
        <v>199.386</v>
      </c>
      <c r="U367" s="72">
        <v>8.0150000000000006</v>
      </c>
      <c r="V367" s="72">
        <v>18.016999999999999</v>
      </c>
      <c r="W367" s="12">
        <v>512.46500000000003</v>
      </c>
      <c r="X367" s="72">
        <v>20.600999999999999</v>
      </c>
      <c r="Y367" s="72">
        <v>7.0919999999999996</v>
      </c>
      <c r="Z367" s="12">
        <v>711.851</v>
      </c>
      <c r="AA367" s="72">
        <v>28.617000000000001</v>
      </c>
      <c r="AB367" s="72">
        <v>2.1930000000000001</v>
      </c>
      <c r="AC367" s="12">
        <v>1754.4269999999999</v>
      </c>
      <c r="AD367" s="72">
        <v>70.528999999999996</v>
      </c>
      <c r="AE367" s="72">
        <v>0.78300000000000003</v>
      </c>
      <c r="AF367" s="12">
        <v>19.984999999999999</v>
      </c>
      <c r="AG367" s="72">
        <v>0.80300000000000005</v>
      </c>
      <c r="AH367" s="72">
        <v>78.094999999999999</v>
      </c>
      <c r="AI367" s="12">
        <v>95.313000000000002</v>
      </c>
      <c r="AJ367" s="72">
        <v>3.8319999999999999</v>
      </c>
      <c r="AK367" s="72">
        <v>16.646999999999998</v>
      </c>
      <c r="AL367" s="12">
        <v>115.298</v>
      </c>
      <c r="AM367" s="72">
        <v>4.6349999999999998</v>
      </c>
      <c r="AN367" s="72">
        <v>4.5709999999999997</v>
      </c>
      <c r="AO367" s="12">
        <v>1869.7249999999999</v>
      </c>
      <c r="AP367" s="72">
        <v>75.164000000000001</v>
      </c>
      <c r="AQ367" s="72">
        <v>0.64200000000000002</v>
      </c>
      <c r="AR367" s="12">
        <v>92.679000000000002</v>
      </c>
      <c r="AS367" s="72">
        <v>3.726</v>
      </c>
      <c r="AT367" s="72">
        <v>23.69</v>
      </c>
      <c r="AU367" s="12">
        <v>14.724</v>
      </c>
      <c r="AV367" s="72">
        <v>0.59199999999999997</v>
      </c>
      <c r="AW367" s="72">
        <v>66.759</v>
      </c>
      <c r="AX367" s="12">
        <v>113.354</v>
      </c>
      <c r="AY367" s="72">
        <v>4.5570000000000004</v>
      </c>
      <c r="AZ367" s="72">
        <v>25.01</v>
      </c>
      <c r="BA367" s="12">
        <v>128.078</v>
      </c>
      <c r="BB367" s="72">
        <v>5.149</v>
      </c>
      <c r="BC367" s="72">
        <v>22.331</v>
      </c>
      <c r="BD367" s="12">
        <v>61.433999999999997</v>
      </c>
      <c r="BE367" s="72">
        <v>2.4700000000000002</v>
      </c>
      <c r="BF367" s="72">
        <v>26.936</v>
      </c>
      <c r="BG367" s="12">
        <v>189.512</v>
      </c>
      <c r="BH367" s="72">
        <v>7.6180000000000003</v>
      </c>
      <c r="BI367" s="72">
        <v>16.309000000000001</v>
      </c>
      <c r="BJ367" s="12">
        <v>298.28899999999999</v>
      </c>
      <c r="BK367" s="72">
        <v>11.991</v>
      </c>
      <c r="BL367" s="72">
        <v>15.78</v>
      </c>
      <c r="BM367" s="12">
        <v>37.331000000000003</v>
      </c>
      <c r="BN367" s="72">
        <v>1.5009999999999999</v>
      </c>
      <c r="BO367" s="72">
        <v>58.737000000000002</v>
      </c>
      <c r="BP367" s="12">
        <v>335.62</v>
      </c>
      <c r="BQ367" s="72">
        <v>13.492000000000001</v>
      </c>
      <c r="BR367" s="72">
        <v>10.050000000000001</v>
      </c>
      <c r="BS367" s="12">
        <v>617.81200000000001</v>
      </c>
      <c r="BT367" s="72">
        <v>24.835999999999999</v>
      </c>
      <c r="BU367" s="72">
        <v>2.0379999999999998</v>
      </c>
      <c r="BV367" s="12">
        <v>2487.5369999999998</v>
      </c>
      <c r="BW367" s="72">
        <v>100</v>
      </c>
      <c r="BX367" s="72">
        <v>0.223</v>
      </c>
      <c r="BY367" s="13"/>
      <c r="BZ367" s="13"/>
    </row>
    <row r="368" spans="1:78" ht="12.75" customHeight="1">
      <c r="A368" s="122" t="s">
        <v>44</v>
      </c>
      <c r="B368" s="71" t="s">
        <v>68</v>
      </c>
      <c r="C368" s="71" t="s">
        <v>25</v>
      </c>
      <c r="D368" s="34">
        <v>42156</v>
      </c>
      <c r="E368" s="12">
        <v>1072.2260000000001</v>
      </c>
      <c r="F368" s="72">
        <v>42.72</v>
      </c>
      <c r="G368" s="72">
        <v>1.9430000000000001</v>
      </c>
      <c r="H368" s="12">
        <v>46.838000000000001</v>
      </c>
      <c r="I368" s="72">
        <v>1.8660000000000001</v>
      </c>
      <c r="J368" s="72">
        <v>38.624000000000002</v>
      </c>
      <c r="K368" s="12">
        <v>85.311000000000007</v>
      </c>
      <c r="L368" s="72">
        <v>3.399</v>
      </c>
      <c r="M368" s="72">
        <v>31.161999999999999</v>
      </c>
      <c r="N368" s="12">
        <v>132.149</v>
      </c>
      <c r="O368" s="72">
        <v>5.2649999999999997</v>
      </c>
      <c r="P368" s="72">
        <v>25.128</v>
      </c>
      <c r="Q368" s="12">
        <v>37.375</v>
      </c>
      <c r="R368" s="72">
        <v>1.4890000000000001</v>
      </c>
      <c r="S368" s="72">
        <v>52.133000000000003</v>
      </c>
      <c r="T368" s="12">
        <v>169.524</v>
      </c>
      <c r="U368" s="72">
        <v>6.7539999999999996</v>
      </c>
      <c r="V368" s="72">
        <v>21.687999999999999</v>
      </c>
      <c r="W368" s="12">
        <v>547.21400000000006</v>
      </c>
      <c r="X368" s="72">
        <v>21.802</v>
      </c>
      <c r="Y368" s="72">
        <v>8.0470000000000006</v>
      </c>
      <c r="Z368" s="12">
        <v>716.73800000000006</v>
      </c>
      <c r="AA368" s="72">
        <v>28.556999999999999</v>
      </c>
      <c r="AB368" s="72">
        <v>2.3069999999999999</v>
      </c>
      <c r="AC368" s="12">
        <v>1788.9639999999999</v>
      </c>
      <c r="AD368" s="72">
        <v>71.277000000000001</v>
      </c>
      <c r="AE368" s="72">
        <v>0.78300000000000003</v>
      </c>
      <c r="AF368" s="12">
        <v>0</v>
      </c>
      <c r="AG368" s="72">
        <v>0</v>
      </c>
      <c r="AH368" s="72">
        <v>0</v>
      </c>
      <c r="AI368" s="12">
        <v>109.60299999999999</v>
      </c>
      <c r="AJ368" s="72">
        <v>4.367</v>
      </c>
      <c r="AK368" s="72">
        <v>5.8010000000000002</v>
      </c>
      <c r="AL368" s="12">
        <v>109.60299999999999</v>
      </c>
      <c r="AM368" s="72">
        <v>4.367</v>
      </c>
      <c r="AN368" s="72">
        <v>5.8010000000000002</v>
      </c>
      <c r="AO368" s="12">
        <v>1898.567</v>
      </c>
      <c r="AP368" s="72">
        <v>75.644000000000005</v>
      </c>
      <c r="AQ368" s="72">
        <v>0.63900000000000001</v>
      </c>
      <c r="AR368" s="12">
        <v>61.063000000000002</v>
      </c>
      <c r="AS368" s="72">
        <v>2.4329999999999998</v>
      </c>
      <c r="AT368" s="72">
        <v>27.408000000000001</v>
      </c>
      <c r="AU368" s="12">
        <v>21.58</v>
      </c>
      <c r="AV368" s="72">
        <v>0.86</v>
      </c>
      <c r="AW368" s="72">
        <v>57.320999999999998</v>
      </c>
      <c r="AX368" s="12">
        <v>94.424000000000007</v>
      </c>
      <c r="AY368" s="72">
        <v>3.762</v>
      </c>
      <c r="AZ368" s="72">
        <v>25.350999999999999</v>
      </c>
      <c r="BA368" s="12">
        <v>116.004</v>
      </c>
      <c r="BB368" s="72">
        <v>4.6219999999999999</v>
      </c>
      <c r="BC368" s="72">
        <v>20.009</v>
      </c>
      <c r="BD368" s="12">
        <v>58.658000000000001</v>
      </c>
      <c r="BE368" s="72">
        <v>2.3370000000000002</v>
      </c>
      <c r="BF368" s="72">
        <v>30.759</v>
      </c>
      <c r="BG368" s="12">
        <v>174.66300000000001</v>
      </c>
      <c r="BH368" s="72">
        <v>6.9589999999999996</v>
      </c>
      <c r="BI368" s="72">
        <v>13.757</v>
      </c>
      <c r="BJ368" s="12">
        <v>363.17700000000002</v>
      </c>
      <c r="BK368" s="72">
        <v>14.47</v>
      </c>
      <c r="BL368" s="72">
        <v>8.1370000000000005</v>
      </c>
      <c r="BM368" s="12">
        <v>12.414</v>
      </c>
      <c r="BN368" s="72">
        <v>0.495</v>
      </c>
      <c r="BO368" s="72">
        <v>101.145</v>
      </c>
      <c r="BP368" s="12">
        <v>375.59100000000001</v>
      </c>
      <c r="BQ368" s="72">
        <v>14.964</v>
      </c>
      <c r="BR368" s="72">
        <v>6.7590000000000003</v>
      </c>
      <c r="BS368" s="12">
        <v>611.31700000000001</v>
      </c>
      <c r="BT368" s="72">
        <v>24.356000000000002</v>
      </c>
      <c r="BU368" s="72">
        <v>1.845</v>
      </c>
      <c r="BV368" s="12">
        <v>2509.884</v>
      </c>
      <c r="BW368" s="72">
        <v>100</v>
      </c>
      <c r="BX368" s="72">
        <v>0.189</v>
      </c>
      <c r="BY368" s="13"/>
      <c r="BZ368" s="13"/>
    </row>
    <row r="369" spans="1:78" ht="12.75" customHeight="1">
      <c r="A369" s="122" t="s">
        <v>44</v>
      </c>
      <c r="B369" s="71" t="s">
        <v>68</v>
      </c>
      <c r="C369" s="71" t="s">
        <v>25</v>
      </c>
      <c r="D369" s="34">
        <v>42614</v>
      </c>
      <c r="E369" s="12">
        <v>1085.6020000000001</v>
      </c>
      <c r="F369" s="72">
        <v>42.207000000000001</v>
      </c>
      <c r="G369" s="72">
        <v>1.8979999999999999</v>
      </c>
      <c r="H369" s="12">
        <v>54.988</v>
      </c>
      <c r="I369" s="72">
        <v>2.1379999999999999</v>
      </c>
      <c r="J369" s="72">
        <v>35.64</v>
      </c>
      <c r="K369" s="12">
        <v>54.07</v>
      </c>
      <c r="L369" s="72">
        <v>2.1019999999999999</v>
      </c>
      <c r="M369" s="72">
        <v>29.076000000000001</v>
      </c>
      <c r="N369" s="12">
        <v>109.059</v>
      </c>
      <c r="O369" s="72">
        <v>4.24</v>
      </c>
      <c r="P369" s="72">
        <v>20.169</v>
      </c>
      <c r="Q369" s="12">
        <v>31.773</v>
      </c>
      <c r="R369" s="72">
        <v>1.2350000000000001</v>
      </c>
      <c r="S369" s="72">
        <v>43.244999999999997</v>
      </c>
      <c r="T369" s="12">
        <v>140.83099999999999</v>
      </c>
      <c r="U369" s="72">
        <v>5.4749999999999996</v>
      </c>
      <c r="V369" s="72">
        <v>16.55</v>
      </c>
      <c r="W369" s="12">
        <v>609.93499999999995</v>
      </c>
      <c r="X369" s="72">
        <v>23.713000000000001</v>
      </c>
      <c r="Y369" s="72">
        <v>4.798</v>
      </c>
      <c r="Z369" s="12">
        <v>750.76700000000005</v>
      </c>
      <c r="AA369" s="72">
        <v>29.189</v>
      </c>
      <c r="AB369" s="72">
        <v>2.2519999999999998</v>
      </c>
      <c r="AC369" s="12">
        <v>1836.3689999999999</v>
      </c>
      <c r="AD369" s="72">
        <v>71.396000000000001</v>
      </c>
      <c r="AE369" s="72">
        <v>0.73299999999999998</v>
      </c>
      <c r="AF369" s="12">
        <v>2.903</v>
      </c>
      <c r="AG369" s="72">
        <v>0.113</v>
      </c>
      <c r="AH369" s="72">
        <v>105.22</v>
      </c>
      <c r="AI369" s="12">
        <v>89.451999999999998</v>
      </c>
      <c r="AJ369" s="72">
        <v>3.4780000000000002</v>
      </c>
      <c r="AK369" s="72">
        <v>6.1950000000000003</v>
      </c>
      <c r="AL369" s="12">
        <v>92.355000000000004</v>
      </c>
      <c r="AM369" s="72">
        <v>3.5910000000000002</v>
      </c>
      <c r="AN369" s="72">
        <v>4.5640000000000001</v>
      </c>
      <c r="AO369" s="12">
        <v>1928.7239999999999</v>
      </c>
      <c r="AP369" s="72">
        <v>74.986000000000004</v>
      </c>
      <c r="AQ369" s="72">
        <v>0.66</v>
      </c>
      <c r="AR369" s="12">
        <v>18.148</v>
      </c>
      <c r="AS369" s="72">
        <v>0.70599999999999996</v>
      </c>
      <c r="AT369" s="72">
        <v>53.53</v>
      </c>
      <c r="AU369" s="12">
        <v>0</v>
      </c>
      <c r="AV369" s="72">
        <v>0</v>
      </c>
      <c r="AW369" s="72">
        <v>0</v>
      </c>
      <c r="AX369" s="12">
        <v>71.168999999999997</v>
      </c>
      <c r="AY369" s="72">
        <v>2.7669999999999999</v>
      </c>
      <c r="AZ369" s="72">
        <v>23.683</v>
      </c>
      <c r="BA369" s="12">
        <v>71.168999999999997</v>
      </c>
      <c r="BB369" s="72">
        <v>2.7669999999999999</v>
      </c>
      <c r="BC369" s="72">
        <v>23.683</v>
      </c>
      <c r="BD369" s="12">
        <v>99.058999999999997</v>
      </c>
      <c r="BE369" s="72">
        <v>3.851</v>
      </c>
      <c r="BF369" s="72">
        <v>21.074000000000002</v>
      </c>
      <c r="BG369" s="12">
        <v>170.22800000000001</v>
      </c>
      <c r="BH369" s="72">
        <v>6.6180000000000003</v>
      </c>
      <c r="BI369" s="72">
        <v>14.412000000000001</v>
      </c>
      <c r="BJ369" s="12">
        <v>444.721</v>
      </c>
      <c r="BK369" s="72">
        <v>17.29</v>
      </c>
      <c r="BL369" s="72">
        <v>6.0979999999999999</v>
      </c>
      <c r="BM369" s="12">
        <v>10.285</v>
      </c>
      <c r="BN369" s="72">
        <v>0.4</v>
      </c>
      <c r="BO369" s="72">
        <v>59.942</v>
      </c>
      <c r="BP369" s="12">
        <v>455.00700000000001</v>
      </c>
      <c r="BQ369" s="72">
        <v>17.690000000000001</v>
      </c>
      <c r="BR369" s="72">
        <v>6.0250000000000004</v>
      </c>
      <c r="BS369" s="12">
        <v>643.38199999999995</v>
      </c>
      <c r="BT369" s="72">
        <v>25.013999999999999</v>
      </c>
      <c r="BU369" s="72">
        <v>1.9179999999999999</v>
      </c>
      <c r="BV369" s="12">
        <v>2572.1060000000002</v>
      </c>
      <c r="BW369" s="72">
        <v>100</v>
      </c>
      <c r="BX369" s="72">
        <v>0.251</v>
      </c>
      <c r="BY369" s="13"/>
      <c r="BZ369" s="13"/>
    </row>
    <row r="370" spans="1:78" ht="12.75" customHeight="1">
      <c r="A370" s="122" t="s">
        <v>44</v>
      </c>
      <c r="B370" s="71" t="s">
        <v>68</v>
      </c>
      <c r="C370" s="71" t="s">
        <v>25</v>
      </c>
      <c r="D370" s="34">
        <v>42705</v>
      </c>
      <c r="E370" s="12">
        <v>1091.8989999999999</v>
      </c>
      <c r="F370" s="72">
        <v>42.243000000000002</v>
      </c>
      <c r="G370" s="72">
        <v>2.2559999999999998</v>
      </c>
      <c r="H370" s="12">
        <v>76.613</v>
      </c>
      <c r="I370" s="72">
        <v>2.964</v>
      </c>
      <c r="J370" s="72">
        <v>39.698999999999998</v>
      </c>
      <c r="K370" s="12">
        <v>65.141000000000005</v>
      </c>
      <c r="L370" s="72">
        <v>2.52</v>
      </c>
      <c r="M370" s="72">
        <v>45.036999999999999</v>
      </c>
      <c r="N370" s="12">
        <v>141.75399999999999</v>
      </c>
      <c r="O370" s="72">
        <v>5.484</v>
      </c>
      <c r="P370" s="72">
        <v>31.634</v>
      </c>
      <c r="Q370" s="12">
        <v>23.338999999999999</v>
      </c>
      <c r="R370" s="72">
        <v>0.90300000000000002</v>
      </c>
      <c r="S370" s="72">
        <v>49.063000000000002</v>
      </c>
      <c r="T370" s="12">
        <v>165.09299999999999</v>
      </c>
      <c r="U370" s="72">
        <v>6.3869999999999996</v>
      </c>
      <c r="V370" s="72">
        <v>26.885999999999999</v>
      </c>
      <c r="W370" s="12">
        <v>597.42100000000005</v>
      </c>
      <c r="X370" s="72">
        <v>23.113</v>
      </c>
      <c r="Y370" s="72">
        <v>7.45</v>
      </c>
      <c r="Z370" s="12">
        <v>762.51400000000001</v>
      </c>
      <c r="AA370" s="72">
        <v>29.5</v>
      </c>
      <c r="AB370" s="72">
        <v>2.9329999999999998</v>
      </c>
      <c r="AC370" s="12">
        <v>1854.413</v>
      </c>
      <c r="AD370" s="72">
        <v>71.742999999999995</v>
      </c>
      <c r="AE370" s="72">
        <v>0.76800000000000002</v>
      </c>
      <c r="AF370" s="12">
        <v>0</v>
      </c>
      <c r="AG370" s="72">
        <v>0</v>
      </c>
      <c r="AH370" s="72">
        <v>0</v>
      </c>
      <c r="AI370" s="12">
        <v>98.010999999999996</v>
      </c>
      <c r="AJ370" s="72">
        <v>3.7919999999999998</v>
      </c>
      <c r="AK370" s="72">
        <v>6.593</v>
      </c>
      <c r="AL370" s="12">
        <v>98.010999999999996</v>
      </c>
      <c r="AM370" s="72">
        <v>3.7919999999999998</v>
      </c>
      <c r="AN370" s="72">
        <v>6.593</v>
      </c>
      <c r="AO370" s="12">
        <v>1952.424</v>
      </c>
      <c r="AP370" s="72">
        <v>75.534999999999997</v>
      </c>
      <c r="AQ370" s="72">
        <v>0.628</v>
      </c>
      <c r="AR370" s="12">
        <v>84.808000000000007</v>
      </c>
      <c r="AS370" s="72">
        <v>3.2810000000000001</v>
      </c>
      <c r="AT370" s="72">
        <v>44.131999999999998</v>
      </c>
      <c r="AU370" s="12">
        <v>3.2050000000000001</v>
      </c>
      <c r="AV370" s="72">
        <v>0.124</v>
      </c>
      <c r="AW370" s="72">
        <v>101.402</v>
      </c>
      <c r="AX370" s="12">
        <v>104.628</v>
      </c>
      <c r="AY370" s="72">
        <v>4.048</v>
      </c>
      <c r="AZ370" s="72">
        <v>28.968</v>
      </c>
      <c r="BA370" s="12">
        <v>107.83199999999999</v>
      </c>
      <c r="BB370" s="72">
        <v>4.1719999999999997</v>
      </c>
      <c r="BC370" s="72">
        <v>28.131</v>
      </c>
      <c r="BD370" s="12">
        <v>93.569000000000003</v>
      </c>
      <c r="BE370" s="72">
        <v>3.62</v>
      </c>
      <c r="BF370" s="72">
        <v>31.154</v>
      </c>
      <c r="BG370" s="12">
        <v>201.40100000000001</v>
      </c>
      <c r="BH370" s="72">
        <v>7.7919999999999998</v>
      </c>
      <c r="BI370" s="72">
        <v>18.427</v>
      </c>
      <c r="BJ370" s="12">
        <v>346.154</v>
      </c>
      <c r="BK370" s="72">
        <v>13.391999999999999</v>
      </c>
      <c r="BL370" s="72">
        <v>13.573</v>
      </c>
      <c r="BM370" s="12">
        <v>0</v>
      </c>
      <c r="BN370" s="72">
        <v>0</v>
      </c>
      <c r="BO370" s="72">
        <v>0</v>
      </c>
      <c r="BP370" s="12">
        <v>346.154</v>
      </c>
      <c r="BQ370" s="72">
        <v>13.391999999999999</v>
      </c>
      <c r="BR370" s="72">
        <v>13.573</v>
      </c>
      <c r="BS370" s="12">
        <v>632.36400000000003</v>
      </c>
      <c r="BT370" s="72">
        <v>24.465</v>
      </c>
      <c r="BU370" s="72">
        <v>1.911</v>
      </c>
      <c r="BV370" s="12">
        <v>2584.788</v>
      </c>
      <c r="BW370" s="72">
        <v>100</v>
      </c>
      <c r="BX370" s="72">
        <v>0.125</v>
      </c>
      <c r="BY370" s="13"/>
      <c r="BZ370" s="13"/>
    </row>
    <row r="371" spans="1:78" ht="12.75" customHeight="1">
      <c r="A371" s="122" t="s">
        <v>44</v>
      </c>
      <c r="B371" s="71" t="s">
        <v>68</v>
      </c>
      <c r="C371" s="71" t="s">
        <v>25</v>
      </c>
      <c r="D371" s="34">
        <v>42795</v>
      </c>
      <c r="E371" s="12">
        <v>1083.431</v>
      </c>
      <c r="F371" s="72">
        <v>41.74</v>
      </c>
      <c r="G371" s="72">
        <v>1.792</v>
      </c>
      <c r="H371" s="12">
        <v>126.102</v>
      </c>
      <c r="I371" s="72">
        <v>4.8579999999999997</v>
      </c>
      <c r="J371" s="72">
        <v>25.538</v>
      </c>
      <c r="K371" s="12">
        <v>89.266000000000005</v>
      </c>
      <c r="L371" s="72">
        <v>3.4390000000000001</v>
      </c>
      <c r="M371" s="72">
        <v>27.463999999999999</v>
      </c>
      <c r="N371" s="12">
        <v>215.36799999999999</v>
      </c>
      <c r="O371" s="72">
        <v>8.2970000000000006</v>
      </c>
      <c r="P371" s="72">
        <v>16.736999999999998</v>
      </c>
      <c r="Q371" s="12">
        <v>11.872999999999999</v>
      </c>
      <c r="R371" s="72">
        <v>0.45700000000000002</v>
      </c>
      <c r="S371" s="72">
        <v>70.882999999999996</v>
      </c>
      <c r="T371" s="12">
        <v>227.24100000000001</v>
      </c>
      <c r="U371" s="72">
        <v>8.7550000000000008</v>
      </c>
      <c r="V371" s="72">
        <v>15.523</v>
      </c>
      <c r="W371" s="12">
        <v>527.95000000000005</v>
      </c>
      <c r="X371" s="72">
        <v>20.34</v>
      </c>
      <c r="Y371" s="72">
        <v>6.2789999999999999</v>
      </c>
      <c r="Z371" s="12">
        <v>755.19100000000003</v>
      </c>
      <c r="AA371" s="72">
        <v>29.094000000000001</v>
      </c>
      <c r="AB371" s="72">
        <v>2.4279999999999999</v>
      </c>
      <c r="AC371" s="12">
        <v>1838.6220000000001</v>
      </c>
      <c r="AD371" s="72">
        <v>70.834000000000003</v>
      </c>
      <c r="AE371" s="72">
        <v>0.70199999999999996</v>
      </c>
      <c r="AF371" s="12">
        <v>11.708</v>
      </c>
      <c r="AG371" s="72">
        <v>0.45100000000000001</v>
      </c>
      <c r="AH371" s="72">
        <v>104.55</v>
      </c>
      <c r="AI371" s="12">
        <v>105.012</v>
      </c>
      <c r="AJ371" s="72">
        <v>4.0460000000000003</v>
      </c>
      <c r="AK371" s="72">
        <v>12.616</v>
      </c>
      <c r="AL371" s="12">
        <v>116.72</v>
      </c>
      <c r="AM371" s="72">
        <v>4.4969999999999999</v>
      </c>
      <c r="AN371" s="72">
        <v>4.7869999999999999</v>
      </c>
      <c r="AO371" s="12">
        <v>1955.3420000000001</v>
      </c>
      <c r="AP371" s="72">
        <v>75.331000000000003</v>
      </c>
      <c r="AQ371" s="72">
        <v>0.58199999999999996</v>
      </c>
      <c r="AR371" s="12">
        <v>106.04900000000001</v>
      </c>
      <c r="AS371" s="72">
        <v>4.0860000000000003</v>
      </c>
      <c r="AT371" s="72">
        <v>27.062000000000001</v>
      </c>
      <c r="AU371" s="12">
        <v>17.757999999999999</v>
      </c>
      <c r="AV371" s="72">
        <v>0.68400000000000005</v>
      </c>
      <c r="AW371" s="72">
        <v>54.082999999999998</v>
      </c>
      <c r="AX371" s="12">
        <v>96.356999999999999</v>
      </c>
      <c r="AY371" s="72">
        <v>3.7120000000000002</v>
      </c>
      <c r="AZ371" s="72">
        <v>30.564</v>
      </c>
      <c r="BA371" s="12">
        <v>114.11499999999999</v>
      </c>
      <c r="BB371" s="72">
        <v>4.3959999999999999</v>
      </c>
      <c r="BC371" s="72">
        <v>26.765000000000001</v>
      </c>
      <c r="BD371" s="12">
        <v>72.826999999999998</v>
      </c>
      <c r="BE371" s="72">
        <v>2.806</v>
      </c>
      <c r="BF371" s="72">
        <v>29.645</v>
      </c>
      <c r="BG371" s="12">
        <v>186.94200000000001</v>
      </c>
      <c r="BH371" s="72">
        <v>7.202</v>
      </c>
      <c r="BI371" s="72">
        <v>20.552</v>
      </c>
      <c r="BJ371" s="12">
        <v>336.14299999999997</v>
      </c>
      <c r="BK371" s="72">
        <v>12.95</v>
      </c>
      <c r="BL371" s="72">
        <v>12.775</v>
      </c>
      <c r="BM371" s="12">
        <v>11.2</v>
      </c>
      <c r="BN371" s="72">
        <v>0.432</v>
      </c>
      <c r="BO371" s="72">
        <v>65.573999999999998</v>
      </c>
      <c r="BP371" s="12">
        <v>347.34300000000002</v>
      </c>
      <c r="BQ371" s="72">
        <v>13.382</v>
      </c>
      <c r="BR371" s="72">
        <v>12.226000000000001</v>
      </c>
      <c r="BS371" s="12">
        <v>640.33500000000004</v>
      </c>
      <c r="BT371" s="72">
        <v>24.669</v>
      </c>
      <c r="BU371" s="72">
        <v>1.732</v>
      </c>
      <c r="BV371" s="12">
        <v>2595.6770000000001</v>
      </c>
      <c r="BW371" s="72">
        <v>100</v>
      </c>
      <c r="BX371" s="72">
        <v>8.5999999999999993E-2</v>
      </c>
      <c r="BY371" s="13"/>
      <c r="BZ371" s="13"/>
    </row>
    <row r="372" spans="1:78" ht="12.75" customHeight="1">
      <c r="A372" s="122" t="s">
        <v>44</v>
      </c>
      <c r="B372" s="71" t="s">
        <v>68</v>
      </c>
      <c r="C372" s="71" t="s">
        <v>25</v>
      </c>
      <c r="D372" s="34">
        <v>42887</v>
      </c>
      <c r="E372" s="12">
        <v>1103.069</v>
      </c>
      <c r="F372" s="72">
        <v>42.316000000000003</v>
      </c>
      <c r="G372" s="72">
        <v>2.113</v>
      </c>
      <c r="H372" s="12">
        <v>128.80799999999999</v>
      </c>
      <c r="I372" s="72">
        <v>4.9409999999999998</v>
      </c>
      <c r="J372" s="72">
        <v>18.224</v>
      </c>
      <c r="K372" s="12">
        <v>61.716999999999999</v>
      </c>
      <c r="L372" s="72">
        <v>2.3679999999999999</v>
      </c>
      <c r="M372" s="72">
        <v>29.841999999999999</v>
      </c>
      <c r="N372" s="12">
        <v>190.52500000000001</v>
      </c>
      <c r="O372" s="72">
        <v>7.3090000000000002</v>
      </c>
      <c r="P372" s="72">
        <v>17.398</v>
      </c>
      <c r="Q372" s="12">
        <v>41.843000000000004</v>
      </c>
      <c r="R372" s="72">
        <v>1.605</v>
      </c>
      <c r="S372" s="72">
        <v>36.834000000000003</v>
      </c>
      <c r="T372" s="12">
        <v>232.36799999999999</v>
      </c>
      <c r="U372" s="72">
        <v>8.9139999999999997</v>
      </c>
      <c r="V372" s="72">
        <v>15.321999999999999</v>
      </c>
      <c r="W372" s="12">
        <v>549.149</v>
      </c>
      <c r="X372" s="72">
        <v>21.065999999999999</v>
      </c>
      <c r="Y372" s="72">
        <v>7.298</v>
      </c>
      <c r="Z372" s="12">
        <v>781.51700000000005</v>
      </c>
      <c r="AA372" s="72">
        <v>29.981000000000002</v>
      </c>
      <c r="AB372" s="72">
        <v>2.2200000000000002</v>
      </c>
      <c r="AC372" s="12">
        <v>1884.587</v>
      </c>
      <c r="AD372" s="72">
        <v>72.296000000000006</v>
      </c>
      <c r="AE372" s="72">
        <v>0.88</v>
      </c>
      <c r="AF372" s="12">
        <v>8.7439999999999998</v>
      </c>
      <c r="AG372" s="72">
        <v>0.33500000000000002</v>
      </c>
      <c r="AH372" s="72">
        <v>71.150000000000006</v>
      </c>
      <c r="AI372" s="12">
        <v>103.458</v>
      </c>
      <c r="AJ372" s="72">
        <v>3.9689999999999999</v>
      </c>
      <c r="AK372" s="72">
        <v>7.367</v>
      </c>
      <c r="AL372" s="12">
        <v>112.202</v>
      </c>
      <c r="AM372" s="72">
        <v>4.3040000000000003</v>
      </c>
      <c r="AN372" s="72">
        <v>4.8540000000000001</v>
      </c>
      <c r="AO372" s="12">
        <v>1996.789</v>
      </c>
      <c r="AP372" s="72">
        <v>76.600999999999999</v>
      </c>
      <c r="AQ372" s="72">
        <v>0.747</v>
      </c>
      <c r="AR372" s="12">
        <v>50.371000000000002</v>
      </c>
      <c r="AS372" s="72">
        <v>1.9319999999999999</v>
      </c>
      <c r="AT372" s="72">
        <v>27.571999999999999</v>
      </c>
      <c r="AU372" s="12">
        <v>13.223000000000001</v>
      </c>
      <c r="AV372" s="72">
        <v>0.50700000000000001</v>
      </c>
      <c r="AW372" s="72">
        <v>58.578000000000003</v>
      </c>
      <c r="AX372" s="12">
        <v>148.70699999999999</v>
      </c>
      <c r="AY372" s="72">
        <v>5.7050000000000001</v>
      </c>
      <c r="AZ372" s="72">
        <v>18.838000000000001</v>
      </c>
      <c r="BA372" s="12">
        <v>161.93100000000001</v>
      </c>
      <c r="BB372" s="72">
        <v>6.2119999999999997</v>
      </c>
      <c r="BC372" s="72">
        <v>17.198</v>
      </c>
      <c r="BD372" s="12">
        <v>57.262999999999998</v>
      </c>
      <c r="BE372" s="72">
        <v>2.1970000000000001</v>
      </c>
      <c r="BF372" s="72">
        <v>24.164000000000001</v>
      </c>
      <c r="BG372" s="12">
        <v>219.19300000000001</v>
      </c>
      <c r="BH372" s="72">
        <v>8.4090000000000007</v>
      </c>
      <c r="BI372" s="72">
        <v>13.247</v>
      </c>
      <c r="BJ372" s="12">
        <v>310.11799999999999</v>
      </c>
      <c r="BK372" s="72">
        <v>11.897</v>
      </c>
      <c r="BL372" s="72">
        <v>9.3879999999999999</v>
      </c>
      <c r="BM372" s="12">
        <v>30.277999999999999</v>
      </c>
      <c r="BN372" s="72">
        <v>1.1619999999999999</v>
      </c>
      <c r="BO372" s="72">
        <v>57.718000000000004</v>
      </c>
      <c r="BP372" s="12">
        <v>340.39600000000002</v>
      </c>
      <c r="BQ372" s="72">
        <v>13.058</v>
      </c>
      <c r="BR372" s="72">
        <v>8.4930000000000003</v>
      </c>
      <c r="BS372" s="12">
        <v>609.96</v>
      </c>
      <c r="BT372" s="72">
        <v>23.399000000000001</v>
      </c>
      <c r="BU372" s="72">
        <v>2.5049999999999999</v>
      </c>
      <c r="BV372" s="12">
        <v>2606.7489999999998</v>
      </c>
      <c r="BW372" s="72">
        <v>100</v>
      </c>
      <c r="BX372" s="72">
        <v>7.0000000000000007E-2</v>
      </c>
      <c r="BY372" s="13"/>
      <c r="BZ372" s="13"/>
    </row>
    <row r="373" spans="1:78" ht="12.75" customHeight="1">
      <c r="A373" s="122" t="s">
        <v>44</v>
      </c>
      <c r="B373" s="71" t="s">
        <v>68</v>
      </c>
      <c r="C373" s="71" t="s">
        <v>25</v>
      </c>
      <c r="D373" s="34">
        <v>43344</v>
      </c>
      <c r="E373" s="12">
        <v>1153.355</v>
      </c>
      <c r="F373" s="72">
        <v>42.984000000000002</v>
      </c>
      <c r="G373" s="72">
        <v>1.677</v>
      </c>
      <c r="H373" s="12">
        <v>123.235</v>
      </c>
      <c r="I373" s="72">
        <v>4.593</v>
      </c>
      <c r="J373" s="72">
        <v>21.582999999999998</v>
      </c>
      <c r="K373" s="12">
        <v>40.15</v>
      </c>
      <c r="L373" s="72">
        <v>1.496</v>
      </c>
      <c r="M373" s="72">
        <v>32.417000000000002</v>
      </c>
      <c r="N373" s="12">
        <v>163.38499999999999</v>
      </c>
      <c r="O373" s="72">
        <v>6.0890000000000004</v>
      </c>
      <c r="P373" s="72">
        <v>15.516999999999999</v>
      </c>
      <c r="Q373" s="12">
        <v>19.707000000000001</v>
      </c>
      <c r="R373" s="72">
        <v>0.73399999999999999</v>
      </c>
      <c r="S373" s="72">
        <v>69.799000000000007</v>
      </c>
      <c r="T373" s="12">
        <v>183.09200000000001</v>
      </c>
      <c r="U373" s="72">
        <v>6.8239999999999998</v>
      </c>
      <c r="V373" s="72">
        <v>16.292000000000002</v>
      </c>
      <c r="W373" s="12">
        <v>646.20000000000005</v>
      </c>
      <c r="X373" s="72">
        <v>24.082999999999998</v>
      </c>
      <c r="Y373" s="72">
        <v>5.1639999999999997</v>
      </c>
      <c r="Z373" s="12">
        <v>829.29100000000005</v>
      </c>
      <c r="AA373" s="72">
        <v>30.907</v>
      </c>
      <c r="AB373" s="72">
        <v>2.3290000000000002</v>
      </c>
      <c r="AC373" s="12">
        <v>1982.646</v>
      </c>
      <c r="AD373" s="72">
        <v>73.891000000000005</v>
      </c>
      <c r="AE373" s="72">
        <v>0.70299999999999996</v>
      </c>
      <c r="AF373" s="12">
        <v>8.6199999999999992</v>
      </c>
      <c r="AG373" s="72">
        <v>0.32100000000000001</v>
      </c>
      <c r="AH373" s="72">
        <v>106.02500000000001</v>
      </c>
      <c r="AI373" s="12">
        <v>81.677000000000007</v>
      </c>
      <c r="AJ373" s="72">
        <v>3.044</v>
      </c>
      <c r="AK373" s="72">
        <v>12.488</v>
      </c>
      <c r="AL373" s="12">
        <v>90.298000000000002</v>
      </c>
      <c r="AM373" s="72">
        <v>3.3650000000000002</v>
      </c>
      <c r="AN373" s="72">
        <v>4.9509999999999996</v>
      </c>
      <c r="AO373" s="12">
        <v>2072.944</v>
      </c>
      <c r="AP373" s="72">
        <v>77.257000000000005</v>
      </c>
      <c r="AQ373" s="72">
        <v>0.67800000000000005</v>
      </c>
      <c r="AR373" s="12">
        <v>84.945999999999998</v>
      </c>
      <c r="AS373" s="72">
        <v>3.1659999999999999</v>
      </c>
      <c r="AT373" s="72">
        <v>33.906999999999996</v>
      </c>
      <c r="AU373" s="12">
        <v>5.6349999999999998</v>
      </c>
      <c r="AV373" s="72">
        <v>0.21</v>
      </c>
      <c r="AW373" s="72">
        <v>74.113</v>
      </c>
      <c r="AX373" s="12">
        <v>62.118000000000002</v>
      </c>
      <c r="AY373" s="72">
        <v>2.3149999999999999</v>
      </c>
      <c r="AZ373" s="72">
        <v>37.533000000000001</v>
      </c>
      <c r="BA373" s="12">
        <v>67.753</v>
      </c>
      <c r="BB373" s="72">
        <v>2.5249999999999999</v>
      </c>
      <c r="BC373" s="72">
        <v>35.139000000000003</v>
      </c>
      <c r="BD373" s="12">
        <v>88.174999999999997</v>
      </c>
      <c r="BE373" s="72">
        <v>3.286</v>
      </c>
      <c r="BF373" s="72">
        <v>21.298999999999999</v>
      </c>
      <c r="BG373" s="12">
        <v>155.928</v>
      </c>
      <c r="BH373" s="72">
        <v>5.8109999999999999</v>
      </c>
      <c r="BI373" s="72">
        <v>21.03</v>
      </c>
      <c r="BJ373" s="12">
        <v>327.67099999999999</v>
      </c>
      <c r="BK373" s="72">
        <v>12.212</v>
      </c>
      <c r="BL373" s="72">
        <v>8.7159999999999993</v>
      </c>
      <c r="BM373" s="12">
        <v>41.707999999999998</v>
      </c>
      <c r="BN373" s="72">
        <v>1.554</v>
      </c>
      <c r="BO373" s="72">
        <v>48.634999999999998</v>
      </c>
      <c r="BP373" s="12">
        <v>369.37900000000002</v>
      </c>
      <c r="BQ373" s="72">
        <v>13.766</v>
      </c>
      <c r="BR373" s="72">
        <v>8.33</v>
      </c>
      <c r="BS373" s="12">
        <v>610.25300000000004</v>
      </c>
      <c r="BT373" s="72">
        <v>22.742999999999999</v>
      </c>
      <c r="BU373" s="72">
        <v>2.3450000000000002</v>
      </c>
      <c r="BV373" s="12">
        <v>2683.1959999999999</v>
      </c>
      <c r="BW373" s="72">
        <v>100</v>
      </c>
      <c r="BX373" s="72">
        <v>0.05</v>
      </c>
      <c r="BY373" s="13"/>
      <c r="BZ373" s="13"/>
    </row>
    <row r="374" spans="1:78" ht="12.75" customHeight="1">
      <c r="A374" s="122" t="s">
        <v>44</v>
      </c>
      <c r="B374" s="71" t="s">
        <v>68</v>
      </c>
      <c r="C374" s="71" t="s">
        <v>25</v>
      </c>
      <c r="D374" s="34">
        <v>43435</v>
      </c>
      <c r="E374" s="12">
        <v>1172.6600000000001</v>
      </c>
      <c r="F374" s="72">
        <v>43.548999999999999</v>
      </c>
      <c r="G374" s="72">
        <v>1.8939999999999999</v>
      </c>
      <c r="H374" s="12">
        <v>120.622</v>
      </c>
      <c r="I374" s="72">
        <v>4.4800000000000004</v>
      </c>
      <c r="J374" s="72">
        <v>25.548999999999999</v>
      </c>
      <c r="K374" s="12">
        <v>115.051</v>
      </c>
      <c r="L374" s="72">
        <v>4.2729999999999997</v>
      </c>
      <c r="M374" s="72">
        <v>24.222999999999999</v>
      </c>
      <c r="N374" s="12">
        <v>235.673</v>
      </c>
      <c r="O374" s="72">
        <v>8.7520000000000007</v>
      </c>
      <c r="P374" s="72">
        <v>15.196</v>
      </c>
      <c r="Q374" s="12">
        <v>16.574999999999999</v>
      </c>
      <c r="R374" s="72">
        <v>0.61599999999999999</v>
      </c>
      <c r="S374" s="72">
        <v>62.220999999999997</v>
      </c>
      <c r="T374" s="12">
        <v>252.24700000000001</v>
      </c>
      <c r="U374" s="72">
        <v>9.3680000000000003</v>
      </c>
      <c r="V374" s="72">
        <v>14.76</v>
      </c>
      <c r="W374" s="12">
        <v>584.41700000000003</v>
      </c>
      <c r="X374" s="72">
        <v>21.702999999999999</v>
      </c>
      <c r="Y374" s="72">
        <v>5.9729999999999999</v>
      </c>
      <c r="Z374" s="12">
        <v>836.66499999999996</v>
      </c>
      <c r="AA374" s="72">
        <v>31.071000000000002</v>
      </c>
      <c r="AB374" s="72">
        <v>2.8889999999999998</v>
      </c>
      <c r="AC374" s="12">
        <v>2009.3240000000001</v>
      </c>
      <c r="AD374" s="72">
        <v>74.62</v>
      </c>
      <c r="AE374" s="72">
        <v>0.81100000000000005</v>
      </c>
      <c r="AF374" s="12">
        <v>0.89</v>
      </c>
      <c r="AG374" s="72">
        <v>3.3000000000000002E-2</v>
      </c>
      <c r="AH374" s="72">
        <v>109.505</v>
      </c>
      <c r="AI374" s="12">
        <v>86.417000000000002</v>
      </c>
      <c r="AJ374" s="72">
        <v>3.2090000000000001</v>
      </c>
      <c r="AK374" s="72">
        <v>6.19</v>
      </c>
      <c r="AL374" s="12">
        <v>87.307000000000002</v>
      </c>
      <c r="AM374" s="72">
        <v>3.242</v>
      </c>
      <c r="AN374" s="72">
        <v>6.2110000000000003</v>
      </c>
      <c r="AO374" s="12">
        <v>2096.6309999999999</v>
      </c>
      <c r="AP374" s="72">
        <v>77.861999999999995</v>
      </c>
      <c r="AQ374" s="72">
        <v>0.66900000000000004</v>
      </c>
      <c r="AR374" s="12">
        <v>76.879000000000005</v>
      </c>
      <c r="AS374" s="72">
        <v>2.855</v>
      </c>
      <c r="AT374" s="72">
        <v>35.652999999999999</v>
      </c>
      <c r="AU374" s="12">
        <v>17.167000000000002</v>
      </c>
      <c r="AV374" s="72">
        <v>0.63800000000000001</v>
      </c>
      <c r="AW374" s="72">
        <v>60.448</v>
      </c>
      <c r="AX374" s="12">
        <v>84.147000000000006</v>
      </c>
      <c r="AY374" s="72">
        <v>3.125</v>
      </c>
      <c r="AZ374" s="72">
        <v>21.100999999999999</v>
      </c>
      <c r="BA374" s="12">
        <v>101.31399999999999</v>
      </c>
      <c r="BB374" s="72">
        <v>3.762</v>
      </c>
      <c r="BC374" s="72">
        <v>20.832000000000001</v>
      </c>
      <c r="BD374" s="12">
        <v>60.497999999999998</v>
      </c>
      <c r="BE374" s="72">
        <v>2.2469999999999999</v>
      </c>
      <c r="BF374" s="72">
        <v>34.695999999999998</v>
      </c>
      <c r="BG374" s="12">
        <v>161.81100000000001</v>
      </c>
      <c r="BH374" s="72">
        <v>6.0090000000000003</v>
      </c>
      <c r="BI374" s="72">
        <v>17.663</v>
      </c>
      <c r="BJ374" s="12">
        <v>350.44600000000003</v>
      </c>
      <c r="BK374" s="72">
        <v>13.013999999999999</v>
      </c>
      <c r="BL374" s="72">
        <v>10.608000000000001</v>
      </c>
      <c r="BM374" s="12">
        <v>6.9850000000000003</v>
      </c>
      <c r="BN374" s="72">
        <v>0.25900000000000001</v>
      </c>
      <c r="BO374" s="72">
        <v>104.04900000000001</v>
      </c>
      <c r="BP374" s="12">
        <v>357.43</v>
      </c>
      <c r="BQ374" s="72">
        <v>13.273999999999999</v>
      </c>
      <c r="BR374" s="72">
        <v>10.36</v>
      </c>
      <c r="BS374" s="12">
        <v>596.12099999999998</v>
      </c>
      <c r="BT374" s="72">
        <v>22.138000000000002</v>
      </c>
      <c r="BU374" s="72">
        <v>2.3370000000000002</v>
      </c>
      <c r="BV374" s="12">
        <v>2692.752</v>
      </c>
      <c r="BW374" s="72">
        <v>100</v>
      </c>
      <c r="BX374" s="72">
        <v>9.1999999999999998E-2</v>
      </c>
      <c r="BY374" s="13"/>
      <c r="BZ374" s="13"/>
    </row>
    <row r="375" spans="1:78" ht="12.75" customHeight="1">
      <c r="A375" s="122" t="s">
        <v>44</v>
      </c>
      <c r="B375" s="71" t="s">
        <v>68</v>
      </c>
      <c r="C375" s="71" t="s">
        <v>25</v>
      </c>
      <c r="D375" s="34">
        <v>43525</v>
      </c>
      <c r="E375" s="12">
        <v>1220.874</v>
      </c>
      <c r="F375" s="72">
        <v>45.134</v>
      </c>
      <c r="G375" s="72">
        <v>1.5369999999999999</v>
      </c>
      <c r="H375" s="12">
        <v>113.343</v>
      </c>
      <c r="I375" s="72">
        <v>4.1900000000000004</v>
      </c>
      <c r="J375" s="72">
        <v>29.036000000000001</v>
      </c>
      <c r="K375" s="12">
        <v>60.375</v>
      </c>
      <c r="L375" s="72">
        <v>2.2320000000000002</v>
      </c>
      <c r="M375" s="72">
        <v>33.667999999999999</v>
      </c>
      <c r="N375" s="12">
        <v>191.04300000000001</v>
      </c>
      <c r="O375" s="72">
        <v>7.0629999999999997</v>
      </c>
      <c r="P375" s="72">
        <v>18.785</v>
      </c>
      <c r="Q375" s="12">
        <v>6.2480000000000002</v>
      </c>
      <c r="R375" s="72">
        <v>0.23100000000000001</v>
      </c>
      <c r="S375" s="72">
        <v>102.714</v>
      </c>
      <c r="T375" s="12">
        <v>197.291</v>
      </c>
      <c r="U375" s="72">
        <v>7.2930000000000001</v>
      </c>
      <c r="V375" s="72">
        <v>18.251000000000001</v>
      </c>
      <c r="W375" s="12">
        <v>587.76900000000001</v>
      </c>
      <c r="X375" s="72">
        <v>21.728999999999999</v>
      </c>
      <c r="Y375" s="72">
        <v>6.9779999999999998</v>
      </c>
      <c r="Z375" s="12">
        <v>785.06</v>
      </c>
      <c r="AA375" s="72">
        <v>29.021999999999998</v>
      </c>
      <c r="AB375" s="72">
        <v>1.665</v>
      </c>
      <c r="AC375" s="12">
        <v>2005.9349999999999</v>
      </c>
      <c r="AD375" s="72">
        <v>74.156000000000006</v>
      </c>
      <c r="AE375" s="72">
        <v>0.66800000000000004</v>
      </c>
      <c r="AF375" s="12">
        <v>13.914</v>
      </c>
      <c r="AG375" s="72">
        <v>0.51400000000000001</v>
      </c>
      <c r="AH375" s="72">
        <v>103.51</v>
      </c>
      <c r="AI375" s="12">
        <v>89.581999999999994</v>
      </c>
      <c r="AJ375" s="72">
        <v>3.3119999999999998</v>
      </c>
      <c r="AK375" s="72">
        <v>16.117000000000001</v>
      </c>
      <c r="AL375" s="12">
        <v>103.496</v>
      </c>
      <c r="AM375" s="72">
        <v>3.8260000000000001</v>
      </c>
      <c r="AN375" s="72">
        <v>4.5369999999999999</v>
      </c>
      <c r="AO375" s="12">
        <v>2109.431</v>
      </c>
      <c r="AP375" s="72">
        <v>77.981999999999999</v>
      </c>
      <c r="AQ375" s="72">
        <v>0.61099999999999999</v>
      </c>
      <c r="AR375" s="12">
        <v>37.320999999999998</v>
      </c>
      <c r="AS375" s="72">
        <v>1.38</v>
      </c>
      <c r="AT375" s="72">
        <v>37.395000000000003</v>
      </c>
      <c r="AU375" s="12">
        <v>3.9409999999999998</v>
      </c>
      <c r="AV375" s="72">
        <v>0.14599999999999999</v>
      </c>
      <c r="AW375" s="72">
        <v>76.173000000000002</v>
      </c>
      <c r="AX375" s="12">
        <v>81.046999999999997</v>
      </c>
      <c r="AY375" s="72">
        <v>2.996</v>
      </c>
      <c r="AZ375" s="72">
        <v>33.927</v>
      </c>
      <c r="BA375" s="12">
        <v>84.986999999999995</v>
      </c>
      <c r="BB375" s="72">
        <v>3.1419999999999999</v>
      </c>
      <c r="BC375" s="72">
        <v>32.051000000000002</v>
      </c>
      <c r="BD375" s="12">
        <v>126.494</v>
      </c>
      <c r="BE375" s="72">
        <v>4.6760000000000002</v>
      </c>
      <c r="BF375" s="72">
        <v>26.303000000000001</v>
      </c>
      <c r="BG375" s="12">
        <v>211.48099999999999</v>
      </c>
      <c r="BH375" s="72">
        <v>7.8179999999999996</v>
      </c>
      <c r="BI375" s="72">
        <v>16.748999999999999</v>
      </c>
      <c r="BJ375" s="12">
        <v>331.89100000000002</v>
      </c>
      <c r="BK375" s="72">
        <v>12.269</v>
      </c>
      <c r="BL375" s="72">
        <v>8.3520000000000003</v>
      </c>
      <c r="BM375" s="12">
        <v>14.898999999999999</v>
      </c>
      <c r="BN375" s="72">
        <v>0.55100000000000005</v>
      </c>
      <c r="BO375" s="72">
        <v>60.024000000000001</v>
      </c>
      <c r="BP375" s="12">
        <v>346.79</v>
      </c>
      <c r="BQ375" s="72">
        <v>12.82</v>
      </c>
      <c r="BR375" s="72">
        <v>8.5510000000000002</v>
      </c>
      <c r="BS375" s="12">
        <v>595.59199999999998</v>
      </c>
      <c r="BT375" s="72">
        <v>22.018000000000001</v>
      </c>
      <c r="BU375" s="72">
        <v>2.044</v>
      </c>
      <c r="BV375" s="12">
        <v>2705.0219999999999</v>
      </c>
      <c r="BW375" s="72">
        <v>100</v>
      </c>
      <c r="BX375" s="72">
        <v>7.3999999999999996E-2</v>
      </c>
      <c r="BY375" s="13"/>
      <c r="BZ375" s="13"/>
    </row>
    <row r="376" spans="1:78" ht="12.75" customHeight="1">
      <c r="A376" s="122" t="s">
        <v>44</v>
      </c>
      <c r="B376" s="71" t="s">
        <v>68</v>
      </c>
      <c r="C376" s="71" t="s">
        <v>25</v>
      </c>
      <c r="D376" s="34">
        <v>43617</v>
      </c>
      <c r="E376" s="12">
        <v>1210.345</v>
      </c>
      <c r="F376" s="72">
        <v>44.517000000000003</v>
      </c>
      <c r="G376" s="72">
        <v>1.8380000000000001</v>
      </c>
      <c r="H376" s="12">
        <v>101.735</v>
      </c>
      <c r="I376" s="72">
        <v>3.742</v>
      </c>
      <c r="J376" s="72">
        <v>24.338000000000001</v>
      </c>
      <c r="K376" s="12">
        <v>89.430999999999997</v>
      </c>
      <c r="L376" s="72">
        <v>3.2890000000000001</v>
      </c>
      <c r="M376" s="72">
        <v>30.343</v>
      </c>
      <c r="N376" s="12">
        <v>198.79</v>
      </c>
      <c r="O376" s="72">
        <v>7.3120000000000003</v>
      </c>
      <c r="P376" s="72">
        <v>17.253</v>
      </c>
      <c r="Q376" s="12">
        <v>37.743000000000002</v>
      </c>
      <c r="R376" s="72">
        <v>1.3879999999999999</v>
      </c>
      <c r="S376" s="72">
        <v>43.587000000000003</v>
      </c>
      <c r="T376" s="12">
        <v>236.53399999999999</v>
      </c>
      <c r="U376" s="72">
        <v>8.6999999999999993</v>
      </c>
      <c r="V376" s="72">
        <v>13.247</v>
      </c>
      <c r="W376" s="12">
        <v>586.38</v>
      </c>
      <c r="X376" s="72">
        <v>21.567</v>
      </c>
      <c r="Y376" s="72">
        <v>5.9290000000000003</v>
      </c>
      <c r="Z376" s="12">
        <v>822.91300000000001</v>
      </c>
      <c r="AA376" s="72">
        <v>30.266999999999999</v>
      </c>
      <c r="AB376" s="72">
        <v>2.2029999999999998</v>
      </c>
      <c r="AC376" s="12">
        <v>2033.259</v>
      </c>
      <c r="AD376" s="72">
        <v>74.783000000000001</v>
      </c>
      <c r="AE376" s="72">
        <v>0.76900000000000002</v>
      </c>
      <c r="AF376" s="12">
        <v>8.1549999999999994</v>
      </c>
      <c r="AG376" s="72">
        <v>0.3</v>
      </c>
      <c r="AH376" s="72">
        <v>93.647999999999996</v>
      </c>
      <c r="AI376" s="12">
        <v>87.373000000000005</v>
      </c>
      <c r="AJ376" s="72">
        <v>3.214</v>
      </c>
      <c r="AK376" s="72">
        <v>9.5229999999999997</v>
      </c>
      <c r="AL376" s="12">
        <v>95.527000000000001</v>
      </c>
      <c r="AM376" s="72">
        <v>3.5139999999999998</v>
      </c>
      <c r="AN376" s="72">
        <v>5.1159999999999997</v>
      </c>
      <c r="AO376" s="12">
        <v>2128.7860000000001</v>
      </c>
      <c r="AP376" s="72">
        <v>78.296999999999997</v>
      </c>
      <c r="AQ376" s="72">
        <v>0.65900000000000003</v>
      </c>
      <c r="AR376" s="12">
        <v>45.497</v>
      </c>
      <c r="AS376" s="72">
        <v>1.673</v>
      </c>
      <c r="AT376" s="72">
        <v>38.286999999999999</v>
      </c>
      <c r="AU376" s="12">
        <v>13.62</v>
      </c>
      <c r="AV376" s="72">
        <v>0.501</v>
      </c>
      <c r="AW376" s="72">
        <v>76.218999999999994</v>
      </c>
      <c r="AX376" s="12">
        <v>98.915000000000006</v>
      </c>
      <c r="AY376" s="72">
        <v>3.6379999999999999</v>
      </c>
      <c r="AZ376" s="72">
        <v>29.707999999999998</v>
      </c>
      <c r="BA376" s="12">
        <v>112.535</v>
      </c>
      <c r="BB376" s="72">
        <v>4.1390000000000002</v>
      </c>
      <c r="BC376" s="72">
        <v>27.059000000000001</v>
      </c>
      <c r="BD376" s="12">
        <v>20.317</v>
      </c>
      <c r="BE376" s="72">
        <v>0.747</v>
      </c>
      <c r="BF376" s="72">
        <v>59.079000000000001</v>
      </c>
      <c r="BG376" s="12">
        <v>132.852</v>
      </c>
      <c r="BH376" s="72">
        <v>4.8860000000000001</v>
      </c>
      <c r="BI376" s="72">
        <v>22.443000000000001</v>
      </c>
      <c r="BJ376" s="12">
        <v>370.70800000000003</v>
      </c>
      <c r="BK376" s="72">
        <v>13.635</v>
      </c>
      <c r="BL376" s="72">
        <v>10.221</v>
      </c>
      <c r="BM376" s="12">
        <v>41.023000000000003</v>
      </c>
      <c r="BN376" s="72">
        <v>1.5089999999999999</v>
      </c>
      <c r="BO376" s="72">
        <v>55.055999999999997</v>
      </c>
      <c r="BP376" s="12">
        <v>411.73099999999999</v>
      </c>
      <c r="BQ376" s="72">
        <v>15.143000000000001</v>
      </c>
      <c r="BR376" s="72">
        <v>8.484</v>
      </c>
      <c r="BS376" s="12">
        <v>590.08000000000004</v>
      </c>
      <c r="BT376" s="72">
        <v>21.702999999999999</v>
      </c>
      <c r="BU376" s="72">
        <v>2.2770000000000001</v>
      </c>
      <c r="BV376" s="12">
        <v>2718.866</v>
      </c>
      <c r="BW376" s="72">
        <v>100</v>
      </c>
      <c r="BX376" s="72">
        <v>0.11899999999999999</v>
      </c>
      <c r="BY376" s="13"/>
      <c r="BZ376" s="13"/>
    </row>
    <row r="377" spans="1:78" ht="12.75" customHeight="1">
      <c r="A377" s="122" t="s">
        <v>44</v>
      </c>
      <c r="B377" s="71" t="s">
        <v>68</v>
      </c>
      <c r="C377" s="71" t="s">
        <v>25</v>
      </c>
      <c r="D377" s="34">
        <v>44075</v>
      </c>
      <c r="E377" s="12">
        <v>1192.529</v>
      </c>
      <c r="F377" s="72">
        <v>43.389000000000003</v>
      </c>
      <c r="G377" s="72">
        <v>2.105</v>
      </c>
      <c r="H377" s="12">
        <v>58.947000000000003</v>
      </c>
      <c r="I377" s="72">
        <v>2.145</v>
      </c>
      <c r="J377" s="72">
        <v>31.672000000000001</v>
      </c>
      <c r="K377" s="12">
        <v>66.733000000000004</v>
      </c>
      <c r="L377" s="72">
        <v>2.4279999999999999</v>
      </c>
      <c r="M377" s="72">
        <v>36.170999999999999</v>
      </c>
      <c r="N377" s="12">
        <v>125.68</v>
      </c>
      <c r="O377" s="72">
        <v>4.5730000000000004</v>
      </c>
      <c r="P377" s="72">
        <v>22.048999999999999</v>
      </c>
      <c r="Q377" s="12">
        <v>14.826000000000001</v>
      </c>
      <c r="R377" s="72">
        <v>0.53900000000000003</v>
      </c>
      <c r="S377" s="72">
        <v>50.667000000000002</v>
      </c>
      <c r="T377" s="12">
        <v>140.506</v>
      </c>
      <c r="U377" s="72">
        <v>5.1120000000000001</v>
      </c>
      <c r="V377" s="72">
        <v>20.815999999999999</v>
      </c>
      <c r="W377" s="12">
        <v>679.47500000000002</v>
      </c>
      <c r="X377" s="72">
        <v>24.722000000000001</v>
      </c>
      <c r="Y377" s="72">
        <v>4.8739999999999997</v>
      </c>
      <c r="Z377" s="12">
        <v>819.98199999999997</v>
      </c>
      <c r="AA377" s="72">
        <v>29.834</v>
      </c>
      <c r="AB377" s="72">
        <v>2.3319999999999999</v>
      </c>
      <c r="AC377" s="12">
        <v>2012.51</v>
      </c>
      <c r="AD377" s="72">
        <v>73.224000000000004</v>
      </c>
      <c r="AE377" s="72">
        <v>0.77300000000000002</v>
      </c>
      <c r="AF377" s="12">
        <v>10.356</v>
      </c>
      <c r="AG377" s="72">
        <v>0.377</v>
      </c>
      <c r="AH377" s="72">
        <v>82.638999999999996</v>
      </c>
      <c r="AI377" s="12">
        <v>118.372</v>
      </c>
      <c r="AJ377" s="72">
        <v>4.3070000000000004</v>
      </c>
      <c r="AK377" s="72">
        <v>9.25</v>
      </c>
      <c r="AL377" s="12">
        <v>128.72800000000001</v>
      </c>
      <c r="AM377" s="72">
        <v>4.6840000000000002</v>
      </c>
      <c r="AN377" s="72">
        <v>4.7720000000000002</v>
      </c>
      <c r="AO377" s="12">
        <v>2141.239</v>
      </c>
      <c r="AP377" s="72">
        <v>77.908000000000001</v>
      </c>
      <c r="AQ377" s="72">
        <v>0.74</v>
      </c>
      <c r="AR377" s="12">
        <v>109.306</v>
      </c>
      <c r="AS377" s="72">
        <v>3.9769999999999999</v>
      </c>
      <c r="AT377" s="72">
        <v>26.666</v>
      </c>
      <c r="AU377" s="12">
        <v>9.3119999999999994</v>
      </c>
      <c r="AV377" s="72">
        <v>0.33900000000000002</v>
      </c>
      <c r="AW377" s="72">
        <v>103.488</v>
      </c>
      <c r="AX377" s="12">
        <v>42.313000000000002</v>
      </c>
      <c r="AY377" s="72">
        <v>1.54</v>
      </c>
      <c r="AZ377" s="72">
        <v>38.835000000000001</v>
      </c>
      <c r="BA377" s="12">
        <v>51.625</v>
      </c>
      <c r="BB377" s="72">
        <v>1.8779999999999999</v>
      </c>
      <c r="BC377" s="72">
        <v>32.207000000000001</v>
      </c>
      <c r="BD377" s="12">
        <v>86.132000000000005</v>
      </c>
      <c r="BE377" s="72">
        <v>3.1339999999999999</v>
      </c>
      <c r="BF377" s="72">
        <v>32.026000000000003</v>
      </c>
      <c r="BG377" s="12">
        <v>137.75800000000001</v>
      </c>
      <c r="BH377" s="72">
        <v>5.0119999999999996</v>
      </c>
      <c r="BI377" s="72">
        <v>24.925000000000001</v>
      </c>
      <c r="BJ377" s="12">
        <v>342.65800000000002</v>
      </c>
      <c r="BK377" s="72">
        <v>12.467000000000001</v>
      </c>
      <c r="BL377" s="72">
        <v>9.7539999999999996</v>
      </c>
      <c r="BM377" s="12">
        <v>17.475000000000001</v>
      </c>
      <c r="BN377" s="72">
        <v>0.63600000000000001</v>
      </c>
      <c r="BO377" s="72">
        <v>78.515000000000001</v>
      </c>
      <c r="BP377" s="12">
        <v>360.13299999999998</v>
      </c>
      <c r="BQ377" s="72">
        <v>13.103</v>
      </c>
      <c r="BR377" s="72">
        <v>9.6769999999999996</v>
      </c>
      <c r="BS377" s="12">
        <v>607.197</v>
      </c>
      <c r="BT377" s="72">
        <v>22.091999999999999</v>
      </c>
      <c r="BU377" s="72">
        <v>2.4039999999999999</v>
      </c>
      <c r="BV377" s="12">
        <v>2748.4349999999999</v>
      </c>
      <c r="BW377" s="72">
        <v>100</v>
      </c>
      <c r="BX377" s="72">
        <v>0.109</v>
      </c>
      <c r="BY377" s="13"/>
      <c r="BZ377" s="13"/>
    </row>
    <row r="378" spans="1:78" ht="12.75" customHeight="1">
      <c r="A378" s="122" t="s">
        <v>44</v>
      </c>
      <c r="B378" s="71" t="s">
        <v>68</v>
      </c>
      <c r="C378" s="71" t="s">
        <v>25</v>
      </c>
      <c r="D378" s="34">
        <v>44166</v>
      </c>
      <c r="E378" s="12">
        <v>1206.3309999999999</v>
      </c>
      <c r="F378" s="72">
        <v>44.063000000000002</v>
      </c>
      <c r="G378" s="72">
        <v>2.4910000000000001</v>
      </c>
      <c r="H378" s="12">
        <v>116.892</v>
      </c>
      <c r="I378" s="72">
        <v>4.2699999999999996</v>
      </c>
      <c r="J378" s="72">
        <v>30.715</v>
      </c>
      <c r="K378" s="12">
        <v>126.65900000000001</v>
      </c>
      <c r="L378" s="72">
        <v>4.6260000000000003</v>
      </c>
      <c r="M378" s="72">
        <v>23.367999999999999</v>
      </c>
      <c r="N378" s="12">
        <v>243.55099999999999</v>
      </c>
      <c r="O378" s="72">
        <v>8.8960000000000008</v>
      </c>
      <c r="P378" s="72">
        <v>17.484999999999999</v>
      </c>
      <c r="Q378" s="12">
        <v>28.213000000000001</v>
      </c>
      <c r="R378" s="72">
        <v>1.0309999999999999</v>
      </c>
      <c r="S378" s="72">
        <v>88.185000000000002</v>
      </c>
      <c r="T378" s="12">
        <v>271.76400000000001</v>
      </c>
      <c r="U378" s="72">
        <v>9.9260000000000002</v>
      </c>
      <c r="V378" s="72">
        <v>16.148</v>
      </c>
      <c r="W378" s="12">
        <v>578.42100000000005</v>
      </c>
      <c r="X378" s="72">
        <v>21.128</v>
      </c>
      <c r="Y378" s="72">
        <v>9.6690000000000005</v>
      </c>
      <c r="Z378" s="12">
        <v>850.18600000000004</v>
      </c>
      <c r="AA378" s="72">
        <v>31.053999999999998</v>
      </c>
      <c r="AB378" s="72">
        <v>3.9350000000000001</v>
      </c>
      <c r="AC378" s="12">
        <v>2056.5160000000001</v>
      </c>
      <c r="AD378" s="72">
        <v>75.117000000000004</v>
      </c>
      <c r="AE378" s="72">
        <v>0.76</v>
      </c>
      <c r="AF378" s="12">
        <v>0</v>
      </c>
      <c r="AG378" s="72">
        <v>0</v>
      </c>
      <c r="AH378" s="72">
        <v>0</v>
      </c>
      <c r="AI378" s="12">
        <v>119.44</v>
      </c>
      <c r="AJ378" s="72">
        <v>4.3630000000000004</v>
      </c>
      <c r="AK378" s="72">
        <v>4.5330000000000004</v>
      </c>
      <c r="AL378" s="12">
        <v>119.44</v>
      </c>
      <c r="AM378" s="72">
        <v>4.3630000000000004</v>
      </c>
      <c r="AN378" s="72">
        <v>4.5330000000000004</v>
      </c>
      <c r="AO378" s="12">
        <v>2175.9560000000001</v>
      </c>
      <c r="AP378" s="72">
        <v>79.478999999999999</v>
      </c>
      <c r="AQ378" s="72">
        <v>0.71299999999999997</v>
      </c>
      <c r="AR378" s="12">
        <v>65.712999999999994</v>
      </c>
      <c r="AS378" s="72">
        <v>2.4</v>
      </c>
      <c r="AT378" s="72">
        <v>39.213999999999999</v>
      </c>
      <c r="AU378" s="12">
        <v>5.2359999999999998</v>
      </c>
      <c r="AV378" s="72">
        <v>0.191</v>
      </c>
      <c r="AW378" s="72">
        <v>75.524000000000001</v>
      </c>
      <c r="AX378" s="12">
        <v>68.557000000000002</v>
      </c>
      <c r="AY378" s="72">
        <v>2.504</v>
      </c>
      <c r="AZ378" s="72">
        <v>47.308999999999997</v>
      </c>
      <c r="BA378" s="12">
        <v>73.793000000000006</v>
      </c>
      <c r="BB378" s="72">
        <v>2.6949999999999998</v>
      </c>
      <c r="BC378" s="72">
        <v>43.377000000000002</v>
      </c>
      <c r="BD378" s="12">
        <v>62.771000000000001</v>
      </c>
      <c r="BE378" s="72">
        <v>2.2930000000000001</v>
      </c>
      <c r="BF378" s="72">
        <v>40.950000000000003</v>
      </c>
      <c r="BG378" s="12">
        <v>136.56399999999999</v>
      </c>
      <c r="BH378" s="72">
        <v>4.9880000000000004</v>
      </c>
      <c r="BI378" s="72">
        <v>27.053999999999998</v>
      </c>
      <c r="BJ378" s="12">
        <v>321.67</v>
      </c>
      <c r="BK378" s="72">
        <v>11.749000000000001</v>
      </c>
      <c r="BL378" s="72">
        <v>10.468999999999999</v>
      </c>
      <c r="BM378" s="12">
        <v>37.862000000000002</v>
      </c>
      <c r="BN378" s="72">
        <v>1.383</v>
      </c>
      <c r="BO378" s="72">
        <v>73.688000000000002</v>
      </c>
      <c r="BP378" s="12">
        <v>359.53199999999998</v>
      </c>
      <c r="BQ378" s="72">
        <v>13.132</v>
      </c>
      <c r="BR378" s="72">
        <v>11.972</v>
      </c>
      <c r="BS378" s="12">
        <v>561.80999999999995</v>
      </c>
      <c r="BT378" s="72">
        <v>20.521000000000001</v>
      </c>
      <c r="BU378" s="72">
        <v>2.649</v>
      </c>
      <c r="BV378" s="12">
        <v>2737.7660000000001</v>
      </c>
      <c r="BW378" s="72">
        <v>100</v>
      </c>
      <c r="BX378" s="72">
        <v>9.9000000000000005E-2</v>
      </c>
      <c r="BY378" s="13"/>
      <c r="BZ378" s="13"/>
    </row>
    <row r="379" spans="1:78" ht="12.75" customHeight="1">
      <c r="A379" s="122" t="s">
        <v>44</v>
      </c>
      <c r="B379" s="71" t="s">
        <v>68</v>
      </c>
      <c r="C379" s="71" t="s">
        <v>25</v>
      </c>
      <c r="D379" s="34">
        <v>44256</v>
      </c>
      <c r="E379" s="12">
        <v>1250.0640000000001</v>
      </c>
      <c r="F379" s="72">
        <v>45.731999999999999</v>
      </c>
      <c r="G379" s="72">
        <v>1.506</v>
      </c>
      <c r="H379" s="12">
        <v>107.565</v>
      </c>
      <c r="I379" s="72">
        <v>3.9350000000000001</v>
      </c>
      <c r="J379" s="72">
        <v>43.554000000000002</v>
      </c>
      <c r="K379" s="12">
        <v>102.72499999999999</v>
      </c>
      <c r="L379" s="72">
        <v>3.758</v>
      </c>
      <c r="M379" s="72">
        <v>29.652000000000001</v>
      </c>
      <c r="N379" s="12">
        <v>210.29</v>
      </c>
      <c r="O379" s="72">
        <v>7.6929999999999996</v>
      </c>
      <c r="P379" s="72">
        <v>24.709</v>
      </c>
      <c r="Q379" s="12">
        <v>13.324999999999999</v>
      </c>
      <c r="R379" s="72">
        <v>0.48699999999999999</v>
      </c>
      <c r="S379" s="72">
        <v>79.942999999999998</v>
      </c>
      <c r="T379" s="12">
        <v>223.614</v>
      </c>
      <c r="U379" s="72">
        <v>8.1809999999999992</v>
      </c>
      <c r="V379" s="72">
        <v>22.096</v>
      </c>
      <c r="W379" s="12">
        <v>589.005</v>
      </c>
      <c r="X379" s="72">
        <v>21.547999999999998</v>
      </c>
      <c r="Y379" s="72">
        <v>8.6170000000000009</v>
      </c>
      <c r="Z379" s="12">
        <v>812.61900000000003</v>
      </c>
      <c r="AA379" s="72">
        <v>29.728999999999999</v>
      </c>
      <c r="AB379" s="72">
        <v>2.2250000000000001</v>
      </c>
      <c r="AC379" s="12">
        <v>2062.683</v>
      </c>
      <c r="AD379" s="72">
        <v>75.460999999999999</v>
      </c>
      <c r="AE379" s="72">
        <v>0.52700000000000002</v>
      </c>
      <c r="AF379" s="12">
        <v>23.216000000000001</v>
      </c>
      <c r="AG379" s="72">
        <v>0.84899999999999998</v>
      </c>
      <c r="AH379" s="72">
        <v>78.159000000000006</v>
      </c>
      <c r="AI379" s="12">
        <v>97.210999999999999</v>
      </c>
      <c r="AJ379" s="72">
        <v>3.556</v>
      </c>
      <c r="AK379" s="72">
        <v>19.698</v>
      </c>
      <c r="AL379" s="12">
        <v>120.42700000000001</v>
      </c>
      <c r="AM379" s="72">
        <v>4.4059999999999997</v>
      </c>
      <c r="AN379" s="72">
        <v>4.734</v>
      </c>
      <c r="AO379" s="12">
        <v>2183.1089999999999</v>
      </c>
      <c r="AP379" s="72">
        <v>79.867000000000004</v>
      </c>
      <c r="AQ379" s="72">
        <v>0.46899999999999997</v>
      </c>
      <c r="AR379" s="12">
        <v>55.308</v>
      </c>
      <c r="AS379" s="72">
        <v>2.0230000000000001</v>
      </c>
      <c r="AT379" s="72">
        <v>40.753999999999998</v>
      </c>
      <c r="AU379" s="12">
        <v>20.37</v>
      </c>
      <c r="AV379" s="72">
        <v>0.745</v>
      </c>
      <c r="AW379" s="72">
        <v>64.19</v>
      </c>
      <c r="AX379" s="12">
        <v>87.028000000000006</v>
      </c>
      <c r="AY379" s="72">
        <v>3.1840000000000002</v>
      </c>
      <c r="AZ379" s="72">
        <v>43.415999999999997</v>
      </c>
      <c r="BA379" s="12">
        <v>107.39700000000001</v>
      </c>
      <c r="BB379" s="72">
        <v>3.9289999999999998</v>
      </c>
      <c r="BC379" s="72">
        <v>45.874000000000002</v>
      </c>
      <c r="BD379" s="12">
        <v>48.88</v>
      </c>
      <c r="BE379" s="72">
        <v>1.788</v>
      </c>
      <c r="BF379" s="72">
        <v>44.905999999999999</v>
      </c>
      <c r="BG379" s="12">
        <v>156.27699999999999</v>
      </c>
      <c r="BH379" s="72">
        <v>5.7169999999999996</v>
      </c>
      <c r="BI379" s="72">
        <v>31.356000000000002</v>
      </c>
      <c r="BJ379" s="12">
        <v>316.017</v>
      </c>
      <c r="BK379" s="72">
        <v>11.561</v>
      </c>
      <c r="BL379" s="72">
        <v>14.122999999999999</v>
      </c>
      <c r="BM379" s="12">
        <v>22.73</v>
      </c>
      <c r="BN379" s="72">
        <v>0.83199999999999996</v>
      </c>
      <c r="BO379" s="72">
        <v>76.891999999999996</v>
      </c>
      <c r="BP379" s="12">
        <v>338.74700000000001</v>
      </c>
      <c r="BQ379" s="72">
        <v>12.393000000000001</v>
      </c>
      <c r="BR379" s="72">
        <v>12.541</v>
      </c>
      <c r="BS379" s="12">
        <v>550.33199999999999</v>
      </c>
      <c r="BT379" s="72">
        <v>20.132999999999999</v>
      </c>
      <c r="BU379" s="72">
        <v>1.9610000000000001</v>
      </c>
      <c r="BV379" s="12">
        <v>2733.4409999999998</v>
      </c>
      <c r="BW379" s="72">
        <v>100</v>
      </c>
      <c r="BX379" s="72">
        <v>0.113</v>
      </c>
      <c r="BY379" s="13"/>
      <c r="BZ379" s="13"/>
    </row>
    <row r="380" spans="1:78" ht="12.75" customHeight="1">
      <c r="A380" s="122" t="s">
        <v>44</v>
      </c>
      <c r="B380" s="71" t="s">
        <v>68</v>
      </c>
      <c r="C380" s="71" t="s">
        <v>25</v>
      </c>
      <c r="D380" s="34">
        <v>44348</v>
      </c>
      <c r="E380" s="12">
        <v>1276.0820000000001</v>
      </c>
      <c r="F380" s="72">
        <v>46.796999999999997</v>
      </c>
      <c r="G380" s="72">
        <v>1.9279999999999999</v>
      </c>
      <c r="H380" s="12">
        <v>107.27500000000001</v>
      </c>
      <c r="I380" s="72">
        <v>3.9340000000000002</v>
      </c>
      <c r="J380" s="72">
        <v>23.420999999999999</v>
      </c>
      <c r="K380" s="12">
        <v>53.454000000000001</v>
      </c>
      <c r="L380" s="72">
        <v>1.96</v>
      </c>
      <c r="M380" s="72">
        <v>41.920999999999999</v>
      </c>
      <c r="N380" s="12">
        <v>160.72900000000001</v>
      </c>
      <c r="O380" s="72">
        <v>5.8940000000000001</v>
      </c>
      <c r="P380" s="72">
        <v>21.196000000000002</v>
      </c>
      <c r="Q380" s="12">
        <v>13.217000000000001</v>
      </c>
      <c r="R380" s="72">
        <v>0.48499999999999999</v>
      </c>
      <c r="S380" s="72">
        <v>72.466999999999999</v>
      </c>
      <c r="T380" s="12">
        <v>173.946</v>
      </c>
      <c r="U380" s="72">
        <v>6.3789999999999996</v>
      </c>
      <c r="V380" s="72">
        <v>21.314</v>
      </c>
      <c r="W380" s="12">
        <v>648.93600000000004</v>
      </c>
      <c r="X380" s="72">
        <v>23.797999999999998</v>
      </c>
      <c r="Y380" s="72">
        <v>6.6390000000000002</v>
      </c>
      <c r="Z380" s="12">
        <v>822.88199999999995</v>
      </c>
      <c r="AA380" s="72">
        <v>30.177</v>
      </c>
      <c r="AB380" s="72">
        <v>2.6520000000000001</v>
      </c>
      <c r="AC380" s="12">
        <v>2098.9639999999999</v>
      </c>
      <c r="AD380" s="72">
        <v>76.974000000000004</v>
      </c>
      <c r="AE380" s="72">
        <v>0.46600000000000003</v>
      </c>
      <c r="AF380" s="12">
        <v>0</v>
      </c>
      <c r="AG380" s="72">
        <v>0</v>
      </c>
      <c r="AH380" s="72">
        <v>0</v>
      </c>
      <c r="AI380" s="12">
        <v>96.986000000000004</v>
      </c>
      <c r="AJ380" s="72">
        <v>3.5569999999999999</v>
      </c>
      <c r="AK380" s="72">
        <v>5.6120000000000001</v>
      </c>
      <c r="AL380" s="12">
        <v>96.986000000000004</v>
      </c>
      <c r="AM380" s="72">
        <v>3.5569999999999999</v>
      </c>
      <c r="AN380" s="72">
        <v>5.6120000000000001</v>
      </c>
      <c r="AO380" s="12">
        <v>2195.9499999999998</v>
      </c>
      <c r="AP380" s="72">
        <v>80.53</v>
      </c>
      <c r="AQ380" s="72">
        <v>0.4</v>
      </c>
      <c r="AR380" s="12">
        <v>55.024000000000001</v>
      </c>
      <c r="AS380" s="72">
        <v>2.0179999999999998</v>
      </c>
      <c r="AT380" s="72">
        <v>33.521000000000001</v>
      </c>
      <c r="AU380" s="12">
        <v>0</v>
      </c>
      <c r="AV380" s="72">
        <v>0</v>
      </c>
      <c r="AW380" s="72">
        <v>0</v>
      </c>
      <c r="AX380" s="12">
        <v>121.926</v>
      </c>
      <c r="AY380" s="72">
        <v>4.4710000000000001</v>
      </c>
      <c r="AZ380" s="72">
        <v>18.826000000000001</v>
      </c>
      <c r="BA380" s="12">
        <v>121.926</v>
      </c>
      <c r="BB380" s="72">
        <v>4.4710000000000001</v>
      </c>
      <c r="BC380" s="72">
        <v>18.826000000000001</v>
      </c>
      <c r="BD380" s="12">
        <v>64.412999999999997</v>
      </c>
      <c r="BE380" s="72">
        <v>2.3620000000000001</v>
      </c>
      <c r="BF380" s="72">
        <v>29.565000000000001</v>
      </c>
      <c r="BG380" s="12">
        <v>186.339</v>
      </c>
      <c r="BH380" s="72">
        <v>6.8330000000000002</v>
      </c>
      <c r="BI380" s="72">
        <v>15.646000000000001</v>
      </c>
      <c r="BJ380" s="12">
        <v>283.17399999999998</v>
      </c>
      <c r="BK380" s="72">
        <v>10.385</v>
      </c>
      <c r="BL380" s="72">
        <v>9.9760000000000009</v>
      </c>
      <c r="BM380" s="12">
        <v>6.375</v>
      </c>
      <c r="BN380" s="72">
        <v>0.23400000000000001</v>
      </c>
      <c r="BO380" s="72">
        <v>61.476999999999997</v>
      </c>
      <c r="BP380" s="12">
        <v>289.54899999999998</v>
      </c>
      <c r="BQ380" s="72">
        <v>10.618</v>
      </c>
      <c r="BR380" s="72">
        <v>9.4130000000000003</v>
      </c>
      <c r="BS380" s="12">
        <v>530.91099999999994</v>
      </c>
      <c r="BT380" s="72">
        <v>19.47</v>
      </c>
      <c r="BU380" s="72">
        <v>1.792</v>
      </c>
      <c r="BV380" s="12">
        <v>2726.8609999999999</v>
      </c>
      <c r="BW380" s="72">
        <v>100</v>
      </c>
      <c r="BX380" s="72">
        <v>0.13200000000000001</v>
      </c>
      <c r="BY380" s="13"/>
      <c r="BZ380" s="13"/>
    </row>
    <row r="381" spans="1:78" ht="12.75" customHeight="1">
      <c r="A381" s="122" t="s">
        <v>44</v>
      </c>
      <c r="B381" s="71" t="s">
        <v>68</v>
      </c>
      <c r="C381" s="71" t="s">
        <v>25</v>
      </c>
      <c r="D381" s="34">
        <v>44805</v>
      </c>
      <c r="E381" s="12">
        <v>1401.69</v>
      </c>
      <c r="F381" s="72">
        <v>50.673000000000002</v>
      </c>
      <c r="G381" s="72">
        <v>1.6319999999999999</v>
      </c>
      <c r="H381" s="12">
        <v>40.533999999999999</v>
      </c>
      <c r="I381" s="72">
        <v>1.4650000000000001</v>
      </c>
      <c r="J381" s="72">
        <v>41.44</v>
      </c>
      <c r="K381" s="12">
        <v>84.677000000000007</v>
      </c>
      <c r="L381" s="72">
        <v>3.0609999999999999</v>
      </c>
      <c r="M381" s="72">
        <v>40.192999999999998</v>
      </c>
      <c r="N381" s="12">
        <v>125.211</v>
      </c>
      <c r="O381" s="72">
        <v>4.5270000000000001</v>
      </c>
      <c r="P381" s="72">
        <v>31.609000000000002</v>
      </c>
      <c r="Q381" s="12">
        <v>18.417999999999999</v>
      </c>
      <c r="R381" s="72">
        <v>0.66600000000000004</v>
      </c>
      <c r="S381" s="72">
        <v>75.27</v>
      </c>
      <c r="T381" s="12">
        <v>143.62899999999999</v>
      </c>
      <c r="U381" s="72">
        <v>5.1920000000000002</v>
      </c>
      <c r="V381" s="72">
        <v>28.414999999999999</v>
      </c>
      <c r="W381" s="12">
        <v>653.78800000000001</v>
      </c>
      <c r="X381" s="72">
        <v>23.635000000000002</v>
      </c>
      <c r="Y381" s="72">
        <v>7.4640000000000004</v>
      </c>
      <c r="Z381" s="12">
        <v>797.41700000000003</v>
      </c>
      <c r="AA381" s="72">
        <v>28.827999999999999</v>
      </c>
      <c r="AB381" s="72">
        <v>2.742</v>
      </c>
      <c r="AC381" s="12">
        <v>2199.107</v>
      </c>
      <c r="AD381" s="72">
        <v>79.501000000000005</v>
      </c>
      <c r="AE381" s="72">
        <v>0.58799999999999997</v>
      </c>
      <c r="AF381" s="12">
        <v>14.478</v>
      </c>
      <c r="AG381" s="72">
        <v>0.52300000000000002</v>
      </c>
      <c r="AH381" s="72">
        <v>103.336</v>
      </c>
      <c r="AI381" s="12">
        <v>47.555999999999997</v>
      </c>
      <c r="AJ381" s="72">
        <v>1.7190000000000001</v>
      </c>
      <c r="AK381" s="72">
        <v>30.82</v>
      </c>
      <c r="AL381" s="12">
        <v>62.033999999999999</v>
      </c>
      <c r="AM381" s="72">
        <v>2.2429999999999999</v>
      </c>
      <c r="AN381" s="72">
        <v>5.9729999999999999</v>
      </c>
      <c r="AO381" s="12">
        <v>2261.1410000000001</v>
      </c>
      <c r="AP381" s="72">
        <v>81.744</v>
      </c>
      <c r="AQ381" s="72">
        <v>0.55400000000000005</v>
      </c>
      <c r="AR381" s="12">
        <v>82.876999999999995</v>
      </c>
      <c r="AS381" s="72">
        <v>2.996</v>
      </c>
      <c r="AT381" s="72">
        <v>38.228000000000002</v>
      </c>
      <c r="AU381" s="12">
        <v>3.3620000000000001</v>
      </c>
      <c r="AV381" s="72">
        <v>0.122</v>
      </c>
      <c r="AW381" s="72">
        <v>102.474</v>
      </c>
      <c r="AX381" s="12">
        <v>25.414999999999999</v>
      </c>
      <c r="AY381" s="72">
        <v>0.91900000000000004</v>
      </c>
      <c r="AZ381" s="72">
        <v>33.667999999999999</v>
      </c>
      <c r="BA381" s="12">
        <v>28.777000000000001</v>
      </c>
      <c r="BB381" s="72">
        <v>1.04</v>
      </c>
      <c r="BC381" s="72">
        <v>32.85</v>
      </c>
      <c r="BD381" s="12">
        <v>39.116</v>
      </c>
      <c r="BE381" s="72">
        <v>1.4139999999999999</v>
      </c>
      <c r="BF381" s="72">
        <v>35.194000000000003</v>
      </c>
      <c r="BG381" s="12">
        <v>67.893000000000001</v>
      </c>
      <c r="BH381" s="72">
        <v>2.4540000000000002</v>
      </c>
      <c r="BI381" s="72">
        <v>25.026</v>
      </c>
      <c r="BJ381" s="12">
        <v>335.38</v>
      </c>
      <c r="BK381" s="72">
        <v>12.125</v>
      </c>
      <c r="BL381" s="72">
        <v>11.099</v>
      </c>
      <c r="BM381" s="12">
        <v>18.84</v>
      </c>
      <c r="BN381" s="72">
        <v>0.68100000000000005</v>
      </c>
      <c r="BO381" s="72">
        <v>54.539000000000001</v>
      </c>
      <c r="BP381" s="12">
        <v>354.22</v>
      </c>
      <c r="BQ381" s="72">
        <v>12.805999999999999</v>
      </c>
      <c r="BR381" s="72">
        <v>10.124000000000001</v>
      </c>
      <c r="BS381" s="12">
        <v>504.99</v>
      </c>
      <c r="BT381" s="72">
        <v>18.256</v>
      </c>
      <c r="BU381" s="72">
        <v>2.4849999999999999</v>
      </c>
      <c r="BV381" s="12">
        <v>2766.1309999999999</v>
      </c>
      <c r="BW381" s="72">
        <v>100</v>
      </c>
      <c r="BX381" s="72">
        <v>0.111</v>
      </c>
      <c r="BY381" s="13"/>
      <c r="BZ381" s="13"/>
    </row>
    <row r="382" spans="1:78" ht="12.75" customHeight="1">
      <c r="A382" s="122" t="s">
        <v>44</v>
      </c>
      <c r="B382" s="71" t="s">
        <v>68</v>
      </c>
      <c r="C382" s="71" t="s">
        <v>25</v>
      </c>
      <c r="D382" s="34">
        <v>44896</v>
      </c>
      <c r="E382" s="12">
        <v>1438.6010000000001</v>
      </c>
      <c r="F382" s="72">
        <v>51.530999999999999</v>
      </c>
      <c r="G382" s="72">
        <v>1.6419999999999999</v>
      </c>
      <c r="H382" s="12">
        <v>65.619</v>
      </c>
      <c r="I382" s="72">
        <v>2.35</v>
      </c>
      <c r="J382" s="72">
        <v>36.220999999999997</v>
      </c>
      <c r="K382" s="12">
        <v>48.152000000000001</v>
      </c>
      <c r="L382" s="72">
        <v>1.7250000000000001</v>
      </c>
      <c r="M382" s="72">
        <v>42.100999999999999</v>
      </c>
      <c r="N382" s="12">
        <v>113.77200000000001</v>
      </c>
      <c r="O382" s="72">
        <v>4.0750000000000002</v>
      </c>
      <c r="P382" s="72">
        <v>24.599</v>
      </c>
      <c r="Q382" s="12">
        <v>13.816000000000001</v>
      </c>
      <c r="R382" s="72">
        <v>0.495</v>
      </c>
      <c r="S382" s="72">
        <v>65.379000000000005</v>
      </c>
      <c r="T382" s="12">
        <v>127.587</v>
      </c>
      <c r="U382" s="72">
        <v>4.57</v>
      </c>
      <c r="V382" s="72">
        <v>22.507000000000001</v>
      </c>
      <c r="W382" s="12">
        <v>654.39400000000001</v>
      </c>
      <c r="X382" s="72">
        <v>23.44</v>
      </c>
      <c r="Y382" s="72">
        <v>6.2510000000000003</v>
      </c>
      <c r="Z382" s="12">
        <v>781.98099999999999</v>
      </c>
      <c r="AA382" s="72">
        <v>28.010999999999999</v>
      </c>
      <c r="AB382" s="72">
        <v>2.6960000000000002</v>
      </c>
      <c r="AC382" s="12">
        <v>2220.5819999999999</v>
      </c>
      <c r="AD382" s="72">
        <v>79.540999999999997</v>
      </c>
      <c r="AE382" s="72">
        <v>0.59099999999999997</v>
      </c>
      <c r="AF382" s="12">
        <v>6.1790000000000003</v>
      </c>
      <c r="AG382" s="72">
        <v>0.221</v>
      </c>
      <c r="AH382" s="72">
        <v>115.247</v>
      </c>
      <c r="AI382" s="12">
        <v>64.475999999999999</v>
      </c>
      <c r="AJ382" s="72">
        <v>2.31</v>
      </c>
      <c r="AK382" s="72">
        <v>15.177</v>
      </c>
      <c r="AL382" s="12">
        <v>70.655000000000001</v>
      </c>
      <c r="AM382" s="72">
        <v>2.5310000000000001</v>
      </c>
      <c r="AN382" s="72">
        <v>7.6180000000000003</v>
      </c>
      <c r="AO382" s="12">
        <v>2291.2370000000001</v>
      </c>
      <c r="AP382" s="72">
        <v>82.072000000000003</v>
      </c>
      <c r="AQ382" s="72">
        <v>0.53100000000000003</v>
      </c>
      <c r="AR382" s="12">
        <v>33.5</v>
      </c>
      <c r="AS382" s="72">
        <v>1.2</v>
      </c>
      <c r="AT382" s="72">
        <v>48.207999999999998</v>
      </c>
      <c r="AU382" s="12">
        <v>0.89200000000000002</v>
      </c>
      <c r="AV382" s="72">
        <v>3.2000000000000001E-2</v>
      </c>
      <c r="AW382" s="72">
        <v>106.238</v>
      </c>
      <c r="AX382" s="12">
        <v>92.775999999999996</v>
      </c>
      <c r="AY382" s="72">
        <v>3.323</v>
      </c>
      <c r="AZ382" s="72">
        <v>45.232999999999997</v>
      </c>
      <c r="BA382" s="12">
        <v>93.668000000000006</v>
      </c>
      <c r="BB382" s="72">
        <v>3.355</v>
      </c>
      <c r="BC382" s="72">
        <v>44.537999999999997</v>
      </c>
      <c r="BD382" s="12">
        <v>47.92</v>
      </c>
      <c r="BE382" s="72">
        <v>1.716</v>
      </c>
      <c r="BF382" s="72">
        <v>41.116999999999997</v>
      </c>
      <c r="BG382" s="12">
        <v>141.58799999999999</v>
      </c>
      <c r="BH382" s="72">
        <v>5.0720000000000001</v>
      </c>
      <c r="BI382" s="72">
        <v>27.866</v>
      </c>
      <c r="BJ382" s="12">
        <v>296.35199999999998</v>
      </c>
      <c r="BK382" s="72">
        <v>10.615</v>
      </c>
      <c r="BL382" s="72">
        <v>16.245000000000001</v>
      </c>
      <c r="BM382" s="12">
        <v>29.064</v>
      </c>
      <c r="BN382" s="72">
        <v>1.0409999999999999</v>
      </c>
      <c r="BO382" s="72">
        <v>65.668999999999997</v>
      </c>
      <c r="BP382" s="12">
        <v>325.41699999999997</v>
      </c>
      <c r="BQ382" s="72">
        <v>11.656000000000001</v>
      </c>
      <c r="BR382" s="72">
        <v>10.922000000000001</v>
      </c>
      <c r="BS382" s="12">
        <v>500.505</v>
      </c>
      <c r="BT382" s="72">
        <v>17.928000000000001</v>
      </c>
      <c r="BU382" s="72">
        <v>2.4159999999999999</v>
      </c>
      <c r="BV382" s="12">
        <v>2791.7420000000002</v>
      </c>
      <c r="BW382" s="72">
        <v>100</v>
      </c>
      <c r="BX382" s="72">
        <v>0.12</v>
      </c>
      <c r="BY382" s="13"/>
      <c r="BZ382" s="13"/>
    </row>
    <row r="383" spans="1:78" ht="12.75" customHeight="1">
      <c r="A383" s="122" t="s">
        <v>44</v>
      </c>
      <c r="B383" s="71" t="s">
        <v>68</v>
      </c>
      <c r="C383" s="71" t="s">
        <v>25</v>
      </c>
      <c r="D383" s="34">
        <v>44986</v>
      </c>
      <c r="E383" s="12">
        <v>1449.8810000000001</v>
      </c>
      <c r="F383" s="72">
        <v>51.386000000000003</v>
      </c>
      <c r="G383" s="72">
        <v>1.304</v>
      </c>
      <c r="H383" s="12">
        <v>42.600999999999999</v>
      </c>
      <c r="I383" s="72">
        <v>1.51</v>
      </c>
      <c r="J383" s="72">
        <v>34.375999999999998</v>
      </c>
      <c r="K383" s="12">
        <v>56.540999999999997</v>
      </c>
      <c r="L383" s="72">
        <v>2.004</v>
      </c>
      <c r="M383" s="72">
        <v>30.032</v>
      </c>
      <c r="N383" s="12">
        <v>99.141999999999996</v>
      </c>
      <c r="O383" s="72">
        <v>3.5139999999999998</v>
      </c>
      <c r="P383" s="72">
        <v>22.462</v>
      </c>
      <c r="Q383" s="12">
        <v>24.991</v>
      </c>
      <c r="R383" s="72">
        <v>0.88600000000000001</v>
      </c>
      <c r="S383" s="72">
        <v>32.735999999999997</v>
      </c>
      <c r="T383" s="12">
        <v>124.133</v>
      </c>
      <c r="U383" s="72">
        <v>4.399</v>
      </c>
      <c r="V383" s="72">
        <v>18.094000000000001</v>
      </c>
      <c r="W383" s="12">
        <v>653.10199999999998</v>
      </c>
      <c r="X383" s="72">
        <v>23.146999999999998</v>
      </c>
      <c r="Y383" s="72">
        <v>3.847</v>
      </c>
      <c r="Z383" s="12">
        <v>777.23500000000001</v>
      </c>
      <c r="AA383" s="72">
        <v>27.545999999999999</v>
      </c>
      <c r="AB383" s="72">
        <v>2.052</v>
      </c>
      <c r="AC383" s="12">
        <v>2227.116</v>
      </c>
      <c r="AD383" s="72">
        <v>78.932000000000002</v>
      </c>
      <c r="AE383" s="72">
        <v>0.6</v>
      </c>
      <c r="AF383" s="12">
        <v>2.488</v>
      </c>
      <c r="AG383" s="72">
        <v>8.7999999999999995E-2</v>
      </c>
      <c r="AH383" s="72">
        <v>104.85899999999999</v>
      </c>
      <c r="AI383" s="12">
        <v>76.028999999999996</v>
      </c>
      <c r="AJ383" s="72">
        <v>2.6949999999999998</v>
      </c>
      <c r="AK383" s="72">
        <v>8.2319999999999993</v>
      </c>
      <c r="AL383" s="12">
        <v>78.516999999999996</v>
      </c>
      <c r="AM383" s="72">
        <v>2.7829999999999999</v>
      </c>
      <c r="AN383" s="72">
        <v>6.6539999999999999</v>
      </c>
      <c r="AO383" s="12">
        <v>2305.6329999999998</v>
      </c>
      <c r="AP383" s="72">
        <v>81.715000000000003</v>
      </c>
      <c r="AQ383" s="72">
        <v>0.49099999999999999</v>
      </c>
      <c r="AR383" s="12">
        <v>73.066000000000003</v>
      </c>
      <c r="AS383" s="72">
        <v>2.59</v>
      </c>
      <c r="AT383" s="72">
        <v>22.378</v>
      </c>
      <c r="AU383" s="12">
        <v>14.092000000000001</v>
      </c>
      <c r="AV383" s="72">
        <v>0.499</v>
      </c>
      <c r="AW383" s="72">
        <v>45.682000000000002</v>
      </c>
      <c r="AX383" s="12">
        <v>97.778999999999996</v>
      </c>
      <c r="AY383" s="72">
        <v>3.4649999999999999</v>
      </c>
      <c r="AZ383" s="72">
        <v>20.754999999999999</v>
      </c>
      <c r="BA383" s="12">
        <v>111.87</v>
      </c>
      <c r="BB383" s="72">
        <v>3.9649999999999999</v>
      </c>
      <c r="BC383" s="72">
        <v>22.135000000000002</v>
      </c>
      <c r="BD383" s="12">
        <v>67.340999999999994</v>
      </c>
      <c r="BE383" s="72">
        <v>2.387</v>
      </c>
      <c r="BF383" s="72">
        <v>28.79</v>
      </c>
      <c r="BG383" s="12">
        <v>179.21199999999999</v>
      </c>
      <c r="BH383" s="72">
        <v>6.3520000000000003</v>
      </c>
      <c r="BI383" s="72">
        <v>16.045000000000002</v>
      </c>
      <c r="BJ383" s="12">
        <v>237.898</v>
      </c>
      <c r="BK383" s="72">
        <v>8.4309999999999992</v>
      </c>
      <c r="BL383" s="72">
        <v>10.597</v>
      </c>
      <c r="BM383" s="12">
        <v>25.75</v>
      </c>
      <c r="BN383" s="72">
        <v>0.91300000000000003</v>
      </c>
      <c r="BO383" s="72">
        <v>45.805</v>
      </c>
      <c r="BP383" s="12">
        <v>263.64800000000002</v>
      </c>
      <c r="BQ383" s="72">
        <v>9.3439999999999994</v>
      </c>
      <c r="BR383" s="72">
        <v>10.912000000000001</v>
      </c>
      <c r="BS383" s="12">
        <v>515.92499999999995</v>
      </c>
      <c r="BT383" s="72">
        <v>18.285</v>
      </c>
      <c r="BU383" s="72">
        <v>2.306</v>
      </c>
      <c r="BV383" s="12">
        <v>2821.5590000000002</v>
      </c>
      <c r="BW383" s="72">
        <v>100</v>
      </c>
      <c r="BX383" s="72">
        <v>0.108</v>
      </c>
      <c r="BY383" s="13"/>
      <c r="BZ383" s="13"/>
    </row>
    <row r="384" spans="1:78" ht="12.75" customHeight="1">
      <c r="A384" s="122" t="s">
        <v>44</v>
      </c>
      <c r="B384" s="71" t="s">
        <v>68</v>
      </c>
      <c r="C384" s="71" t="s">
        <v>25</v>
      </c>
      <c r="D384" s="34">
        <v>45078</v>
      </c>
      <c r="E384" s="12">
        <v>1464.069</v>
      </c>
      <c r="F384" s="72">
        <v>51.363999999999997</v>
      </c>
      <c r="G384" s="72">
        <v>1.409</v>
      </c>
      <c r="H384" s="12">
        <v>62.405000000000001</v>
      </c>
      <c r="I384" s="72">
        <v>2.1890000000000001</v>
      </c>
      <c r="J384" s="72">
        <v>29.140999999999998</v>
      </c>
      <c r="K384" s="12">
        <v>64.210999999999999</v>
      </c>
      <c r="L384" s="72">
        <v>2.2530000000000001</v>
      </c>
      <c r="M384" s="72">
        <v>33.555</v>
      </c>
      <c r="N384" s="12">
        <v>126.617</v>
      </c>
      <c r="O384" s="72">
        <v>4.4420000000000002</v>
      </c>
      <c r="P384" s="72">
        <v>21.896000000000001</v>
      </c>
      <c r="Q384" s="12">
        <v>20.818000000000001</v>
      </c>
      <c r="R384" s="72">
        <v>0.73</v>
      </c>
      <c r="S384" s="72">
        <v>34.465000000000003</v>
      </c>
      <c r="T384" s="12">
        <v>147.435</v>
      </c>
      <c r="U384" s="72">
        <v>5.1719999999999997</v>
      </c>
      <c r="V384" s="72">
        <v>19.834</v>
      </c>
      <c r="W384" s="12">
        <v>682.09199999999998</v>
      </c>
      <c r="X384" s="72">
        <v>23.93</v>
      </c>
      <c r="Y384" s="72">
        <v>3.8220000000000001</v>
      </c>
      <c r="Z384" s="12">
        <v>829.52700000000004</v>
      </c>
      <c r="AA384" s="72">
        <v>29.102</v>
      </c>
      <c r="AB384" s="72">
        <v>2.153</v>
      </c>
      <c r="AC384" s="12">
        <v>2293.596</v>
      </c>
      <c r="AD384" s="72">
        <v>80.465999999999994</v>
      </c>
      <c r="AE384" s="72">
        <v>0.59699999999999998</v>
      </c>
      <c r="AF384" s="12">
        <v>0</v>
      </c>
      <c r="AG384" s="72">
        <v>0</v>
      </c>
      <c r="AH384" s="72">
        <v>0</v>
      </c>
      <c r="AI384" s="12">
        <v>74.953999999999994</v>
      </c>
      <c r="AJ384" s="72">
        <v>2.63</v>
      </c>
      <c r="AK384" s="72">
        <v>7.444</v>
      </c>
      <c r="AL384" s="12">
        <v>74.953999999999994</v>
      </c>
      <c r="AM384" s="72">
        <v>2.63</v>
      </c>
      <c r="AN384" s="72">
        <v>7.444</v>
      </c>
      <c r="AO384" s="12">
        <v>2368.5509999999999</v>
      </c>
      <c r="AP384" s="72">
        <v>83.094999999999999</v>
      </c>
      <c r="AQ384" s="72">
        <v>0.48799999999999999</v>
      </c>
      <c r="AR384" s="12">
        <v>56.823999999999998</v>
      </c>
      <c r="AS384" s="72">
        <v>1.994</v>
      </c>
      <c r="AT384" s="72">
        <v>28.908999999999999</v>
      </c>
      <c r="AU384" s="12">
        <v>3.923</v>
      </c>
      <c r="AV384" s="72">
        <v>0.13800000000000001</v>
      </c>
      <c r="AW384" s="72">
        <v>74.61</v>
      </c>
      <c r="AX384" s="12">
        <v>65.061000000000007</v>
      </c>
      <c r="AY384" s="72">
        <v>2.2829999999999999</v>
      </c>
      <c r="AZ384" s="72">
        <v>28.42</v>
      </c>
      <c r="BA384" s="12">
        <v>68.983999999999995</v>
      </c>
      <c r="BB384" s="72">
        <v>2.42</v>
      </c>
      <c r="BC384" s="72">
        <v>26.605</v>
      </c>
      <c r="BD384" s="12">
        <v>55.854999999999997</v>
      </c>
      <c r="BE384" s="72">
        <v>1.96</v>
      </c>
      <c r="BF384" s="72">
        <v>23.323</v>
      </c>
      <c r="BG384" s="12">
        <v>124.839</v>
      </c>
      <c r="BH384" s="72">
        <v>4.38</v>
      </c>
      <c r="BI384" s="72">
        <v>16.960999999999999</v>
      </c>
      <c r="BJ384" s="12">
        <v>287.471</v>
      </c>
      <c r="BK384" s="72">
        <v>10.085000000000001</v>
      </c>
      <c r="BL384" s="72">
        <v>8.1059999999999999</v>
      </c>
      <c r="BM384" s="12">
        <v>12.712</v>
      </c>
      <c r="BN384" s="72">
        <v>0.44600000000000001</v>
      </c>
      <c r="BO384" s="72">
        <v>53.476999999999997</v>
      </c>
      <c r="BP384" s="12">
        <v>300.18299999999999</v>
      </c>
      <c r="BQ384" s="72">
        <v>10.531000000000001</v>
      </c>
      <c r="BR384" s="72">
        <v>7.149</v>
      </c>
      <c r="BS384" s="12">
        <v>481.846</v>
      </c>
      <c r="BT384" s="72">
        <v>16.905000000000001</v>
      </c>
      <c r="BU384" s="72">
        <v>2.3130000000000002</v>
      </c>
      <c r="BV384" s="12">
        <v>2850.3969999999999</v>
      </c>
      <c r="BW384" s="72">
        <v>100</v>
      </c>
      <c r="BX384" s="72">
        <v>0.10199999999999999</v>
      </c>
      <c r="BY384" s="13"/>
      <c r="BZ384" s="13"/>
    </row>
    <row r="385" spans="1:78" ht="12.75" customHeight="1">
      <c r="A385" s="122" t="s">
        <v>44</v>
      </c>
      <c r="B385" s="71" t="s">
        <v>68</v>
      </c>
      <c r="C385" s="71" t="s">
        <v>25</v>
      </c>
      <c r="D385" s="34">
        <v>45170</v>
      </c>
      <c r="E385" s="12">
        <v>1455.13</v>
      </c>
      <c r="F385" s="72">
        <v>50.61</v>
      </c>
      <c r="G385" s="72">
        <v>1.661</v>
      </c>
      <c r="H385" s="12">
        <v>48.813000000000002</v>
      </c>
      <c r="I385" s="72">
        <v>1.698</v>
      </c>
      <c r="J385" s="72">
        <v>29.219000000000001</v>
      </c>
      <c r="K385" s="12">
        <v>75.900000000000006</v>
      </c>
      <c r="L385" s="72">
        <v>2.64</v>
      </c>
      <c r="M385" s="72">
        <v>29.625</v>
      </c>
      <c r="N385" s="12">
        <v>124.712</v>
      </c>
      <c r="O385" s="72">
        <v>4.3380000000000001</v>
      </c>
      <c r="P385" s="72">
        <v>18.655999999999999</v>
      </c>
      <c r="Q385" s="12">
        <v>19.68</v>
      </c>
      <c r="R385" s="72">
        <v>0.68400000000000005</v>
      </c>
      <c r="S385" s="72">
        <v>66.039000000000001</v>
      </c>
      <c r="T385" s="12">
        <v>144.393</v>
      </c>
      <c r="U385" s="72">
        <v>5.0220000000000002</v>
      </c>
      <c r="V385" s="72">
        <v>18.981999999999999</v>
      </c>
      <c r="W385" s="12">
        <v>707.15099999999995</v>
      </c>
      <c r="X385" s="72">
        <v>24.594999999999999</v>
      </c>
      <c r="Y385" s="72">
        <v>4.5890000000000004</v>
      </c>
      <c r="Z385" s="12">
        <v>851.54300000000001</v>
      </c>
      <c r="AA385" s="72">
        <v>29.617000000000001</v>
      </c>
      <c r="AB385" s="72">
        <v>2.6829999999999998</v>
      </c>
      <c r="AC385" s="12">
        <v>2306.6729999999998</v>
      </c>
      <c r="AD385" s="72">
        <v>80.227000000000004</v>
      </c>
      <c r="AE385" s="72">
        <v>0.54</v>
      </c>
      <c r="AF385" s="12">
        <v>13.04</v>
      </c>
      <c r="AG385" s="72">
        <v>0.45400000000000001</v>
      </c>
      <c r="AH385" s="72">
        <v>54.957000000000001</v>
      </c>
      <c r="AI385" s="12">
        <v>58.707999999999998</v>
      </c>
      <c r="AJ385" s="72">
        <v>2.0419999999999998</v>
      </c>
      <c r="AK385" s="72">
        <v>14.013</v>
      </c>
      <c r="AL385" s="12">
        <v>71.748999999999995</v>
      </c>
      <c r="AM385" s="72">
        <v>2.4950000000000001</v>
      </c>
      <c r="AN385" s="72">
        <v>6.7229999999999999</v>
      </c>
      <c r="AO385" s="12">
        <v>2378.422</v>
      </c>
      <c r="AP385" s="72">
        <v>82.721999999999994</v>
      </c>
      <c r="AQ385" s="72">
        <v>0.39900000000000002</v>
      </c>
      <c r="AR385" s="12">
        <v>74.923000000000002</v>
      </c>
      <c r="AS385" s="72">
        <v>2.6059999999999999</v>
      </c>
      <c r="AT385" s="72">
        <v>25.648</v>
      </c>
      <c r="AU385" s="12">
        <v>35.552</v>
      </c>
      <c r="AV385" s="72">
        <v>1.2370000000000001</v>
      </c>
      <c r="AW385" s="72">
        <v>50.884</v>
      </c>
      <c r="AX385" s="12">
        <v>60.082999999999998</v>
      </c>
      <c r="AY385" s="72">
        <v>2.09</v>
      </c>
      <c r="AZ385" s="72">
        <v>27.856000000000002</v>
      </c>
      <c r="BA385" s="12">
        <v>95.635000000000005</v>
      </c>
      <c r="BB385" s="72">
        <v>3.3260000000000001</v>
      </c>
      <c r="BC385" s="72">
        <v>24.074999999999999</v>
      </c>
      <c r="BD385" s="12">
        <v>43.610999999999997</v>
      </c>
      <c r="BE385" s="72">
        <v>1.5169999999999999</v>
      </c>
      <c r="BF385" s="72">
        <v>34.756999999999998</v>
      </c>
      <c r="BG385" s="12">
        <v>139.24600000000001</v>
      </c>
      <c r="BH385" s="72">
        <v>4.843</v>
      </c>
      <c r="BI385" s="72">
        <v>17.193999999999999</v>
      </c>
      <c r="BJ385" s="12">
        <v>273.17899999999997</v>
      </c>
      <c r="BK385" s="72">
        <v>9.5009999999999994</v>
      </c>
      <c r="BL385" s="72">
        <v>12.250999999999999</v>
      </c>
      <c r="BM385" s="12">
        <v>9.4179999999999993</v>
      </c>
      <c r="BN385" s="72">
        <v>0.32800000000000001</v>
      </c>
      <c r="BO385" s="72">
        <v>54.889000000000003</v>
      </c>
      <c r="BP385" s="12">
        <v>282.596</v>
      </c>
      <c r="BQ385" s="72">
        <v>9.8290000000000006</v>
      </c>
      <c r="BR385" s="72">
        <v>12.045</v>
      </c>
      <c r="BS385" s="12">
        <v>496.76499999999999</v>
      </c>
      <c r="BT385" s="72">
        <v>17.277999999999999</v>
      </c>
      <c r="BU385" s="72">
        <v>1.9239999999999999</v>
      </c>
      <c r="BV385" s="12">
        <v>2875.1869999999999</v>
      </c>
      <c r="BW385" s="72">
        <v>100</v>
      </c>
      <c r="BX385" s="72">
        <v>9.7000000000000003E-2</v>
      </c>
      <c r="BY385" s="13"/>
      <c r="BZ385" s="13"/>
    </row>
    <row r="386" spans="1:78" ht="12.75" customHeight="1">
      <c r="A386" s="122" t="s">
        <v>44</v>
      </c>
      <c r="B386" s="71" t="s">
        <v>68</v>
      </c>
      <c r="C386" s="71" t="s">
        <v>25</v>
      </c>
      <c r="D386" s="34">
        <v>45261</v>
      </c>
      <c r="E386" s="12">
        <v>1458.932</v>
      </c>
      <c r="F386" s="72">
        <v>50.302999999999997</v>
      </c>
      <c r="G386" s="72">
        <v>1.5529999999999999</v>
      </c>
      <c r="H386" s="12">
        <v>66.822000000000003</v>
      </c>
      <c r="I386" s="72">
        <v>2.3039999999999998</v>
      </c>
      <c r="J386" s="72">
        <v>25.782</v>
      </c>
      <c r="K386" s="12">
        <v>88.616</v>
      </c>
      <c r="L386" s="72">
        <v>3.0550000000000002</v>
      </c>
      <c r="M386" s="72">
        <v>19.417000000000002</v>
      </c>
      <c r="N386" s="12">
        <v>155.43799999999999</v>
      </c>
      <c r="O386" s="72">
        <v>5.359</v>
      </c>
      <c r="P386" s="72">
        <v>13.813000000000001</v>
      </c>
      <c r="Q386" s="12">
        <v>26.757999999999999</v>
      </c>
      <c r="R386" s="72">
        <v>0.92300000000000004</v>
      </c>
      <c r="S386" s="72">
        <v>35.366</v>
      </c>
      <c r="T386" s="12">
        <v>182.196</v>
      </c>
      <c r="U386" s="72">
        <v>6.282</v>
      </c>
      <c r="V386" s="72">
        <v>13.113</v>
      </c>
      <c r="W386" s="12">
        <v>705.42399999999998</v>
      </c>
      <c r="X386" s="72">
        <v>24.323</v>
      </c>
      <c r="Y386" s="72">
        <v>4.9560000000000004</v>
      </c>
      <c r="Z386" s="12">
        <v>887.62099999999998</v>
      </c>
      <c r="AA386" s="72">
        <v>30.605</v>
      </c>
      <c r="AB386" s="72">
        <v>2.1989999999999998</v>
      </c>
      <c r="AC386" s="12">
        <v>2346.5529999999999</v>
      </c>
      <c r="AD386" s="72">
        <v>80.908000000000001</v>
      </c>
      <c r="AE386" s="72">
        <v>0.56999999999999995</v>
      </c>
      <c r="AF386" s="12">
        <v>0</v>
      </c>
      <c r="AG386" s="72">
        <v>0</v>
      </c>
      <c r="AH386" s="72">
        <v>0</v>
      </c>
      <c r="AI386" s="12">
        <v>72.799000000000007</v>
      </c>
      <c r="AJ386" s="72">
        <v>2.5099999999999998</v>
      </c>
      <c r="AK386" s="72">
        <v>5.8730000000000002</v>
      </c>
      <c r="AL386" s="12">
        <v>72.799000000000007</v>
      </c>
      <c r="AM386" s="72">
        <v>2.5099999999999998</v>
      </c>
      <c r="AN386" s="72">
        <v>5.8730000000000002</v>
      </c>
      <c r="AO386" s="12">
        <v>2419.3519999999999</v>
      </c>
      <c r="AP386" s="72">
        <v>83.418000000000006</v>
      </c>
      <c r="AQ386" s="72">
        <v>0.49199999999999999</v>
      </c>
      <c r="AR386" s="12">
        <v>42.433999999999997</v>
      </c>
      <c r="AS386" s="72">
        <v>1.4630000000000001</v>
      </c>
      <c r="AT386" s="72">
        <v>40.314</v>
      </c>
      <c r="AU386" s="12">
        <v>12.111000000000001</v>
      </c>
      <c r="AV386" s="72">
        <v>0.41799999999999998</v>
      </c>
      <c r="AW386" s="72">
        <v>50.631</v>
      </c>
      <c r="AX386" s="12">
        <v>85.772000000000006</v>
      </c>
      <c r="AY386" s="72">
        <v>2.9569999999999999</v>
      </c>
      <c r="AZ386" s="72">
        <v>25.356999999999999</v>
      </c>
      <c r="BA386" s="12">
        <v>97.882999999999996</v>
      </c>
      <c r="BB386" s="72">
        <v>3.375</v>
      </c>
      <c r="BC386" s="72">
        <v>24.341999999999999</v>
      </c>
      <c r="BD386" s="12">
        <v>40.212000000000003</v>
      </c>
      <c r="BE386" s="72">
        <v>1.3859999999999999</v>
      </c>
      <c r="BF386" s="72">
        <v>33.781999999999996</v>
      </c>
      <c r="BG386" s="12">
        <v>138.095</v>
      </c>
      <c r="BH386" s="72">
        <v>4.7610000000000001</v>
      </c>
      <c r="BI386" s="72">
        <v>19.263999999999999</v>
      </c>
      <c r="BJ386" s="12">
        <v>263.61599999999999</v>
      </c>
      <c r="BK386" s="72">
        <v>9.0890000000000004</v>
      </c>
      <c r="BL386" s="72">
        <v>11.456</v>
      </c>
      <c r="BM386" s="12">
        <v>36.784999999999997</v>
      </c>
      <c r="BN386" s="72">
        <v>1.268</v>
      </c>
      <c r="BO386" s="72">
        <v>36.837000000000003</v>
      </c>
      <c r="BP386" s="12">
        <v>300.40100000000001</v>
      </c>
      <c r="BQ386" s="72">
        <v>10.358000000000001</v>
      </c>
      <c r="BR386" s="72">
        <v>9.61</v>
      </c>
      <c r="BS386" s="12">
        <v>480.93</v>
      </c>
      <c r="BT386" s="72">
        <v>16.582000000000001</v>
      </c>
      <c r="BU386" s="72">
        <v>2.6779999999999999</v>
      </c>
      <c r="BV386" s="12">
        <v>2900.2829999999999</v>
      </c>
      <c r="BW386" s="72">
        <v>100</v>
      </c>
      <c r="BX386" s="72">
        <v>0.114</v>
      </c>
      <c r="BY386" s="13"/>
      <c r="BZ386" s="13"/>
    </row>
    <row r="387" spans="1:78" ht="12.75" customHeight="1">
      <c r="A387" s="122" t="s">
        <v>44</v>
      </c>
      <c r="B387" s="71" t="s">
        <v>68</v>
      </c>
      <c r="C387" s="71" t="s">
        <v>25</v>
      </c>
      <c r="D387" s="34">
        <v>45352</v>
      </c>
      <c r="E387" s="12">
        <v>1500.49</v>
      </c>
      <c r="F387" s="72">
        <v>51.396999999999998</v>
      </c>
      <c r="G387" s="72">
        <v>1.2589999999999999</v>
      </c>
      <c r="H387" s="12">
        <v>57.927</v>
      </c>
      <c r="I387" s="72">
        <v>1.984</v>
      </c>
      <c r="J387" s="72">
        <v>23.425999999999998</v>
      </c>
      <c r="K387" s="12">
        <v>85.950999999999993</v>
      </c>
      <c r="L387" s="72">
        <v>2.944</v>
      </c>
      <c r="M387" s="72">
        <v>16.530999999999999</v>
      </c>
      <c r="N387" s="12">
        <v>143.87799999999999</v>
      </c>
      <c r="O387" s="72">
        <v>4.9279999999999999</v>
      </c>
      <c r="P387" s="72">
        <v>14.968999999999999</v>
      </c>
      <c r="Q387" s="12">
        <v>35.948</v>
      </c>
      <c r="R387" s="72">
        <v>1.2310000000000001</v>
      </c>
      <c r="S387" s="72">
        <v>34.65</v>
      </c>
      <c r="T387" s="12">
        <v>179.827</v>
      </c>
      <c r="U387" s="72">
        <v>6.16</v>
      </c>
      <c r="V387" s="72">
        <v>12.659000000000001</v>
      </c>
      <c r="W387" s="12">
        <v>653.84299999999996</v>
      </c>
      <c r="X387" s="72">
        <v>22.396000000000001</v>
      </c>
      <c r="Y387" s="72">
        <v>3.645</v>
      </c>
      <c r="Z387" s="12">
        <v>833.67</v>
      </c>
      <c r="AA387" s="72">
        <v>28.556000000000001</v>
      </c>
      <c r="AB387" s="72">
        <v>1.9650000000000001</v>
      </c>
      <c r="AC387" s="12">
        <v>2334.16</v>
      </c>
      <c r="AD387" s="72">
        <v>79.953000000000003</v>
      </c>
      <c r="AE387" s="72">
        <v>0.55000000000000004</v>
      </c>
      <c r="AF387" s="12">
        <v>6.1059999999999999</v>
      </c>
      <c r="AG387" s="72">
        <v>0.20899999999999999</v>
      </c>
      <c r="AH387" s="72">
        <v>58.39</v>
      </c>
      <c r="AI387" s="12">
        <v>75.111999999999995</v>
      </c>
      <c r="AJ387" s="72">
        <v>2.573</v>
      </c>
      <c r="AK387" s="72">
        <v>6.016</v>
      </c>
      <c r="AL387" s="12">
        <v>81.218999999999994</v>
      </c>
      <c r="AM387" s="72">
        <v>2.782</v>
      </c>
      <c r="AN387" s="72">
        <v>5.6959999999999997</v>
      </c>
      <c r="AO387" s="12">
        <v>2415.3789999999999</v>
      </c>
      <c r="AP387" s="72">
        <v>82.734999999999999</v>
      </c>
      <c r="AQ387" s="72">
        <v>0.47399999999999998</v>
      </c>
      <c r="AR387" s="12">
        <v>59.073999999999998</v>
      </c>
      <c r="AS387" s="72">
        <v>2.024</v>
      </c>
      <c r="AT387" s="72">
        <v>30.254999999999999</v>
      </c>
      <c r="AU387" s="12">
        <v>7.2489999999999997</v>
      </c>
      <c r="AV387" s="72">
        <v>0.248</v>
      </c>
      <c r="AW387" s="72">
        <v>62.338999999999999</v>
      </c>
      <c r="AX387" s="12">
        <v>94.929000000000002</v>
      </c>
      <c r="AY387" s="72">
        <v>3.2519999999999998</v>
      </c>
      <c r="AZ387" s="72">
        <v>20.821000000000002</v>
      </c>
      <c r="BA387" s="12">
        <v>102.178</v>
      </c>
      <c r="BB387" s="72">
        <v>3.5</v>
      </c>
      <c r="BC387" s="72">
        <v>21.312000000000001</v>
      </c>
      <c r="BD387" s="12">
        <v>45.645000000000003</v>
      </c>
      <c r="BE387" s="72">
        <v>1.5640000000000001</v>
      </c>
      <c r="BF387" s="72">
        <v>31.001999999999999</v>
      </c>
      <c r="BG387" s="12">
        <v>147.82300000000001</v>
      </c>
      <c r="BH387" s="72">
        <v>5.0629999999999997</v>
      </c>
      <c r="BI387" s="72">
        <v>17.978000000000002</v>
      </c>
      <c r="BJ387" s="12">
        <v>277.97399999999999</v>
      </c>
      <c r="BK387" s="72">
        <v>9.5220000000000002</v>
      </c>
      <c r="BL387" s="72">
        <v>10.202999999999999</v>
      </c>
      <c r="BM387" s="12">
        <v>19.164000000000001</v>
      </c>
      <c r="BN387" s="72">
        <v>0.65600000000000003</v>
      </c>
      <c r="BO387" s="72">
        <v>46.816000000000003</v>
      </c>
      <c r="BP387" s="12">
        <v>297.13799999999998</v>
      </c>
      <c r="BQ387" s="72">
        <v>10.178000000000001</v>
      </c>
      <c r="BR387" s="72">
        <v>9.3930000000000007</v>
      </c>
      <c r="BS387" s="12">
        <v>504.036</v>
      </c>
      <c r="BT387" s="72">
        <v>17.265000000000001</v>
      </c>
      <c r="BU387" s="72">
        <v>2.3279999999999998</v>
      </c>
      <c r="BV387" s="12">
        <v>2919.415</v>
      </c>
      <c r="BW387" s="72">
        <v>100</v>
      </c>
      <c r="BX387" s="72">
        <v>0.115</v>
      </c>
      <c r="BY387" s="13"/>
      <c r="BZ387" s="13"/>
    </row>
    <row r="388" spans="1:78" ht="12.75" customHeight="1">
      <c r="A388" s="122" t="s">
        <v>44</v>
      </c>
      <c r="B388" s="71" t="s">
        <v>68</v>
      </c>
      <c r="C388" s="71" t="s">
        <v>25</v>
      </c>
      <c r="D388" s="34">
        <v>45444</v>
      </c>
      <c r="E388" s="12">
        <v>1464.057</v>
      </c>
      <c r="F388" s="72">
        <v>49.866999999999997</v>
      </c>
      <c r="G388" s="72">
        <v>1.44</v>
      </c>
      <c r="H388" s="12">
        <v>90.06</v>
      </c>
      <c r="I388" s="72">
        <v>3.0680000000000001</v>
      </c>
      <c r="J388" s="72">
        <v>22.234999999999999</v>
      </c>
      <c r="K388" s="12">
        <v>62.777999999999999</v>
      </c>
      <c r="L388" s="72">
        <v>2.1379999999999999</v>
      </c>
      <c r="M388" s="72">
        <v>30.059000000000001</v>
      </c>
      <c r="N388" s="12">
        <v>152.83799999999999</v>
      </c>
      <c r="O388" s="72">
        <v>5.2060000000000004</v>
      </c>
      <c r="P388" s="72">
        <v>18.206</v>
      </c>
      <c r="Q388" s="12">
        <v>70.085999999999999</v>
      </c>
      <c r="R388" s="72">
        <v>2.387</v>
      </c>
      <c r="S388" s="72">
        <v>26.277999999999999</v>
      </c>
      <c r="T388" s="12">
        <v>222.92400000000001</v>
      </c>
      <c r="U388" s="72">
        <v>7.593</v>
      </c>
      <c r="V388" s="72">
        <v>13.403</v>
      </c>
      <c r="W388" s="12">
        <v>677.83</v>
      </c>
      <c r="X388" s="72">
        <v>23.087</v>
      </c>
      <c r="Y388" s="72">
        <v>5.3079999999999998</v>
      </c>
      <c r="Z388" s="12">
        <v>900.75400000000002</v>
      </c>
      <c r="AA388" s="72">
        <v>30.68</v>
      </c>
      <c r="AB388" s="72">
        <v>2.375</v>
      </c>
      <c r="AC388" s="12">
        <v>2364.8119999999999</v>
      </c>
      <c r="AD388" s="72">
        <v>80.546999999999997</v>
      </c>
      <c r="AE388" s="72">
        <v>0.56000000000000005</v>
      </c>
      <c r="AF388" s="12">
        <v>0</v>
      </c>
      <c r="AG388" s="72">
        <v>0</v>
      </c>
      <c r="AH388" s="72">
        <v>0</v>
      </c>
      <c r="AI388" s="12">
        <v>81.983000000000004</v>
      </c>
      <c r="AJ388" s="72">
        <v>2.7919999999999998</v>
      </c>
      <c r="AK388" s="72">
        <v>5.9290000000000003</v>
      </c>
      <c r="AL388" s="12">
        <v>81.983000000000004</v>
      </c>
      <c r="AM388" s="72">
        <v>2.7919999999999998</v>
      </c>
      <c r="AN388" s="72">
        <v>5.9290000000000003</v>
      </c>
      <c r="AO388" s="12">
        <v>2446.7939999999999</v>
      </c>
      <c r="AP388" s="72">
        <v>83.34</v>
      </c>
      <c r="AQ388" s="72">
        <v>0.48099999999999998</v>
      </c>
      <c r="AR388" s="12">
        <v>43.417999999999999</v>
      </c>
      <c r="AS388" s="72">
        <v>1.4790000000000001</v>
      </c>
      <c r="AT388" s="72">
        <v>32.988</v>
      </c>
      <c r="AU388" s="12">
        <v>10.98</v>
      </c>
      <c r="AV388" s="72">
        <v>0.374</v>
      </c>
      <c r="AW388" s="72">
        <v>60.203000000000003</v>
      </c>
      <c r="AX388" s="12">
        <v>94.21</v>
      </c>
      <c r="AY388" s="72">
        <v>3.2090000000000001</v>
      </c>
      <c r="AZ388" s="72">
        <v>20.22</v>
      </c>
      <c r="BA388" s="12">
        <v>105.18899999999999</v>
      </c>
      <c r="BB388" s="72">
        <v>3.5830000000000002</v>
      </c>
      <c r="BC388" s="72">
        <v>18.61</v>
      </c>
      <c r="BD388" s="12">
        <v>42.234999999999999</v>
      </c>
      <c r="BE388" s="72">
        <v>1.4390000000000001</v>
      </c>
      <c r="BF388" s="72">
        <v>40.323999999999998</v>
      </c>
      <c r="BG388" s="12">
        <v>147.42500000000001</v>
      </c>
      <c r="BH388" s="72">
        <v>5.0209999999999999</v>
      </c>
      <c r="BI388" s="72">
        <v>16.62</v>
      </c>
      <c r="BJ388" s="12">
        <v>270.72899999999998</v>
      </c>
      <c r="BK388" s="72">
        <v>9.2210000000000001</v>
      </c>
      <c r="BL388" s="72">
        <v>11.759</v>
      </c>
      <c r="BM388" s="12">
        <v>27.559000000000001</v>
      </c>
      <c r="BN388" s="72">
        <v>0.93899999999999995</v>
      </c>
      <c r="BO388" s="72">
        <v>39.857999999999997</v>
      </c>
      <c r="BP388" s="12">
        <v>298.28800000000001</v>
      </c>
      <c r="BQ388" s="72">
        <v>10.16</v>
      </c>
      <c r="BR388" s="72">
        <v>11.137</v>
      </c>
      <c r="BS388" s="12">
        <v>489.13099999999997</v>
      </c>
      <c r="BT388" s="72">
        <v>16.66</v>
      </c>
      <c r="BU388" s="72">
        <v>2.419</v>
      </c>
      <c r="BV388" s="12">
        <v>2935.9250000000002</v>
      </c>
      <c r="BW388" s="72">
        <v>100</v>
      </c>
      <c r="BX388" s="72">
        <v>8.7999999999999995E-2</v>
      </c>
      <c r="BY388" s="13"/>
      <c r="BZ388" s="13"/>
    </row>
    <row r="389" spans="1:78" ht="12.75" customHeight="1">
      <c r="A389" s="122" t="s">
        <v>44</v>
      </c>
      <c r="B389" s="71" t="s">
        <v>68</v>
      </c>
      <c r="C389" s="71" t="s">
        <v>25</v>
      </c>
      <c r="D389" s="34">
        <v>45536</v>
      </c>
      <c r="E389" s="12">
        <v>1516.2729999999999</v>
      </c>
      <c r="F389" s="72">
        <v>51.460999999999999</v>
      </c>
      <c r="G389" s="72">
        <v>1.508</v>
      </c>
      <c r="H389" s="12">
        <v>32.927</v>
      </c>
      <c r="I389" s="72">
        <v>1.1180000000000001</v>
      </c>
      <c r="J389" s="72">
        <v>32.088000000000001</v>
      </c>
      <c r="K389" s="12">
        <v>72.102000000000004</v>
      </c>
      <c r="L389" s="72">
        <v>2.4470000000000001</v>
      </c>
      <c r="M389" s="72">
        <v>25.254999999999999</v>
      </c>
      <c r="N389" s="12">
        <v>105.029</v>
      </c>
      <c r="O389" s="72">
        <v>3.5649999999999999</v>
      </c>
      <c r="P389" s="72">
        <v>18.745999999999999</v>
      </c>
      <c r="Q389" s="12">
        <v>28.074000000000002</v>
      </c>
      <c r="R389" s="72">
        <v>0.95299999999999996</v>
      </c>
      <c r="S389" s="72">
        <v>36.844999999999999</v>
      </c>
      <c r="T389" s="12">
        <v>133.10400000000001</v>
      </c>
      <c r="U389" s="72">
        <v>4.5170000000000003</v>
      </c>
      <c r="V389" s="72">
        <v>16.117999999999999</v>
      </c>
      <c r="W389" s="12">
        <v>726.74199999999996</v>
      </c>
      <c r="X389" s="72">
        <v>24.664999999999999</v>
      </c>
      <c r="Y389" s="72">
        <v>3.7469999999999999</v>
      </c>
      <c r="Z389" s="12">
        <v>859.846</v>
      </c>
      <c r="AA389" s="72">
        <v>29.181999999999999</v>
      </c>
      <c r="AB389" s="72">
        <v>2.1419999999999999</v>
      </c>
      <c r="AC389" s="12">
        <v>2376.1190000000001</v>
      </c>
      <c r="AD389" s="72">
        <v>80.644000000000005</v>
      </c>
      <c r="AE389" s="72">
        <v>0.61099999999999999</v>
      </c>
      <c r="AF389" s="12">
        <v>11.898</v>
      </c>
      <c r="AG389" s="72">
        <v>0.40400000000000003</v>
      </c>
      <c r="AH389" s="72">
        <v>71.906000000000006</v>
      </c>
      <c r="AI389" s="12">
        <v>68.090999999999994</v>
      </c>
      <c r="AJ389" s="72">
        <v>2.3109999999999999</v>
      </c>
      <c r="AK389" s="72">
        <v>13.762</v>
      </c>
      <c r="AL389" s="12">
        <v>79.989000000000004</v>
      </c>
      <c r="AM389" s="72">
        <v>2.7149999999999999</v>
      </c>
      <c r="AN389" s="72">
        <v>5.91</v>
      </c>
      <c r="AO389" s="12">
        <v>2456.1080000000002</v>
      </c>
      <c r="AP389" s="72">
        <v>83.358000000000004</v>
      </c>
      <c r="AQ389" s="72">
        <v>0.58699999999999997</v>
      </c>
      <c r="AR389" s="12">
        <v>66.977000000000004</v>
      </c>
      <c r="AS389" s="72">
        <v>2.2730000000000001</v>
      </c>
      <c r="AT389" s="72">
        <v>28.948</v>
      </c>
      <c r="AU389" s="12">
        <v>9.49</v>
      </c>
      <c r="AV389" s="72">
        <v>0.32200000000000001</v>
      </c>
      <c r="AW389" s="72">
        <v>76.322999999999993</v>
      </c>
      <c r="AX389" s="12">
        <v>34.798999999999999</v>
      </c>
      <c r="AY389" s="72">
        <v>1.181</v>
      </c>
      <c r="AZ389" s="72">
        <v>36.378</v>
      </c>
      <c r="BA389" s="12">
        <v>44.29</v>
      </c>
      <c r="BB389" s="72">
        <v>1.5029999999999999</v>
      </c>
      <c r="BC389" s="72">
        <v>32.579000000000001</v>
      </c>
      <c r="BD389" s="12">
        <v>49.030999999999999</v>
      </c>
      <c r="BE389" s="72">
        <v>1.6639999999999999</v>
      </c>
      <c r="BF389" s="72">
        <v>38.472000000000001</v>
      </c>
      <c r="BG389" s="12">
        <v>93.320999999999998</v>
      </c>
      <c r="BH389" s="72">
        <v>3.1669999999999998</v>
      </c>
      <c r="BI389" s="72">
        <v>22.776</v>
      </c>
      <c r="BJ389" s="12">
        <v>295.46899999999999</v>
      </c>
      <c r="BK389" s="72">
        <v>10.028</v>
      </c>
      <c r="BL389" s="72">
        <v>7.5410000000000004</v>
      </c>
      <c r="BM389" s="12">
        <v>34.57</v>
      </c>
      <c r="BN389" s="72">
        <v>1.173</v>
      </c>
      <c r="BO389" s="72">
        <v>31.440999999999999</v>
      </c>
      <c r="BP389" s="12">
        <v>330.04</v>
      </c>
      <c r="BQ389" s="72">
        <v>11.201000000000001</v>
      </c>
      <c r="BR389" s="72">
        <v>6.8120000000000003</v>
      </c>
      <c r="BS389" s="12">
        <v>490.33800000000002</v>
      </c>
      <c r="BT389" s="72">
        <v>16.641999999999999</v>
      </c>
      <c r="BU389" s="72">
        <v>2.9220000000000002</v>
      </c>
      <c r="BV389" s="12">
        <v>2946.4459999999999</v>
      </c>
      <c r="BW389" s="72">
        <v>100</v>
      </c>
      <c r="BX389" s="72">
        <v>0.10199999999999999</v>
      </c>
      <c r="BY389" s="13"/>
      <c r="BZ389" s="13"/>
    </row>
    <row r="390" spans="1:78" ht="12.75" customHeight="1">
      <c r="A390" s="122" t="s">
        <v>44</v>
      </c>
      <c r="B390" s="71" t="s">
        <v>68</v>
      </c>
      <c r="C390" s="71" t="s">
        <v>25</v>
      </c>
      <c r="D390" s="34">
        <v>45627</v>
      </c>
      <c r="E390" s="12">
        <v>1502.124</v>
      </c>
      <c r="F390" s="72">
        <v>50.732999999999997</v>
      </c>
      <c r="G390" s="72">
        <v>1.51</v>
      </c>
      <c r="H390" s="12">
        <v>61.398000000000003</v>
      </c>
      <c r="I390" s="72">
        <v>2.0739999999999998</v>
      </c>
      <c r="J390" s="72">
        <v>27.167999999999999</v>
      </c>
      <c r="K390" s="12">
        <v>95.319000000000003</v>
      </c>
      <c r="L390" s="72">
        <v>3.2189999999999999</v>
      </c>
      <c r="M390" s="72">
        <v>25.408999999999999</v>
      </c>
      <c r="N390" s="12">
        <v>156.71700000000001</v>
      </c>
      <c r="O390" s="72">
        <v>5.2930000000000001</v>
      </c>
      <c r="P390" s="72">
        <v>14.417</v>
      </c>
      <c r="Q390" s="12">
        <v>50.557000000000002</v>
      </c>
      <c r="R390" s="72">
        <v>1.708</v>
      </c>
      <c r="S390" s="72">
        <v>28.318999999999999</v>
      </c>
      <c r="T390" s="12">
        <v>207.274</v>
      </c>
      <c r="U390" s="72">
        <v>7.0010000000000003</v>
      </c>
      <c r="V390" s="72">
        <v>10.526</v>
      </c>
      <c r="W390" s="12">
        <v>666.15200000000004</v>
      </c>
      <c r="X390" s="72">
        <v>22.498999999999999</v>
      </c>
      <c r="Y390" s="72">
        <v>4.133</v>
      </c>
      <c r="Z390" s="12">
        <v>873.42700000000002</v>
      </c>
      <c r="AA390" s="72">
        <v>29.498999999999999</v>
      </c>
      <c r="AB390" s="72">
        <v>1.8109999999999999</v>
      </c>
      <c r="AC390" s="12">
        <v>2375.5500000000002</v>
      </c>
      <c r="AD390" s="72">
        <v>80.231999999999999</v>
      </c>
      <c r="AE390" s="72">
        <v>0.51700000000000002</v>
      </c>
      <c r="AF390" s="12">
        <v>12.412000000000001</v>
      </c>
      <c r="AG390" s="72">
        <v>0.41899999999999998</v>
      </c>
      <c r="AH390" s="72">
        <v>64.483999999999995</v>
      </c>
      <c r="AI390" s="12">
        <v>68.7</v>
      </c>
      <c r="AJ390" s="72">
        <v>2.3199999999999998</v>
      </c>
      <c r="AK390" s="72">
        <v>11.871</v>
      </c>
      <c r="AL390" s="12">
        <v>81.111999999999995</v>
      </c>
      <c r="AM390" s="72">
        <v>2.7389999999999999</v>
      </c>
      <c r="AN390" s="72">
        <v>6.2889999999999997</v>
      </c>
      <c r="AO390" s="12">
        <v>2456.663</v>
      </c>
      <c r="AP390" s="72">
        <v>82.971999999999994</v>
      </c>
      <c r="AQ390" s="72">
        <v>0.50600000000000001</v>
      </c>
      <c r="AR390" s="12">
        <v>30.61</v>
      </c>
      <c r="AS390" s="72">
        <v>1.034</v>
      </c>
      <c r="AT390" s="72">
        <v>37.279000000000003</v>
      </c>
      <c r="AU390" s="12">
        <v>24.148</v>
      </c>
      <c r="AV390" s="72">
        <v>0.81599999999999995</v>
      </c>
      <c r="AW390" s="72">
        <v>44.359000000000002</v>
      </c>
      <c r="AX390" s="12">
        <v>19.004000000000001</v>
      </c>
      <c r="AY390" s="72">
        <v>0.64200000000000002</v>
      </c>
      <c r="AZ390" s="72">
        <v>45.59</v>
      </c>
      <c r="BA390" s="12">
        <v>43.152000000000001</v>
      </c>
      <c r="BB390" s="72">
        <v>1.4570000000000001</v>
      </c>
      <c r="BC390" s="72">
        <v>27.812999999999999</v>
      </c>
      <c r="BD390" s="12">
        <v>37.082999999999998</v>
      </c>
      <c r="BE390" s="72">
        <v>1.252</v>
      </c>
      <c r="BF390" s="72">
        <v>35.414999999999999</v>
      </c>
      <c r="BG390" s="12">
        <v>80.234999999999999</v>
      </c>
      <c r="BH390" s="72">
        <v>2.71</v>
      </c>
      <c r="BI390" s="72">
        <v>21.765999999999998</v>
      </c>
      <c r="BJ390" s="12">
        <v>355.601</v>
      </c>
      <c r="BK390" s="72">
        <v>12.01</v>
      </c>
      <c r="BL390" s="72">
        <v>6.681</v>
      </c>
      <c r="BM390" s="12">
        <v>37.732999999999997</v>
      </c>
      <c r="BN390" s="72">
        <v>1.274</v>
      </c>
      <c r="BO390" s="72">
        <v>24.920999999999999</v>
      </c>
      <c r="BP390" s="12">
        <v>393.33300000000003</v>
      </c>
      <c r="BQ390" s="72">
        <v>13.285</v>
      </c>
      <c r="BR390" s="72">
        <v>6.0640000000000001</v>
      </c>
      <c r="BS390" s="12">
        <v>504.17899999999997</v>
      </c>
      <c r="BT390" s="72">
        <v>17.027999999999999</v>
      </c>
      <c r="BU390" s="72">
        <v>2.5419999999999998</v>
      </c>
      <c r="BV390" s="12">
        <v>2960.8420000000001</v>
      </c>
      <c r="BW390" s="72">
        <v>100</v>
      </c>
      <c r="BX390" s="72">
        <v>0.08</v>
      </c>
      <c r="BY390" s="13"/>
      <c r="BZ390" s="13"/>
    </row>
    <row r="391" spans="1:78" ht="12.75" customHeight="1">
      <c r="A391" s="122" t="s">
        <v>44</v>
      </c>
      <c r="B391" s="71" t="s">
        <v>68</v>
      </c>
      <c r="C391" s="71" t="s">
        <v>25</v>
      </c>
      <c r="D391" s="34">
        <v>45717</v>
      </c>
      <c r="E391" s="12">
        <v>1481.146</v>
      </c>
      <c r="F391" s="72">
        <v>49.881999999999998</v>
      </c>
      <c r="G391" s="72">
        <v>1.9359999999999999</v>
      </c>
      <c r="H391" s="12">
        <v>67.861000000000004</v>
      </c>
      <c r="I391" s="72">
        <v>2.2850000000000001</v>
      </c>
      <c r="J391" s="72">
        <v>24.888999999999999</v>
      </c>
      <c r="K391" s="12">
        <v>66.177000000000007</v>
      </c>
      <c r="L391" s="72">
        <v>2.2290000000000001</v>
      </c>
      <c r="M391" s="72">
        <v>37.368000000000002</v>
      </c>
      <c r="N391" s="12">
        <v>134.03899999999999</v>
      </c>
      <c r="O391" s="72">
        <v>4.5140000000000002</v>
      </c>
      <c r="P391" s="72">
        <v>23.126999999999999</v>
      </c>
      <c r="Q391" s="12">
        <v>5.28</v>
      </c>
      <c r="R391" s="72">
        <v>0.17799999999999999</v>
      </c>
      <c r="S391" s="72">
        <v>79.159000000000006</v>
      </c>
      <c r="T391" s="12">
        <v>139.31899999999999</v>
      </c>
      <c r="U391" s="72">
        <v>4.6920000000000002</v>
      </c>
      <c r="V391" s="72">
        <v>22.725999999999999</v>
      </c>
      <c r="W391" s="12">
        <v>747.51599999999996</v>
      </c>
      <c r="X391" s="72">
        <v>25.175000000000001</v>
      </c>
      <c r="Y391" s="72">
        <v>4.59</v>
      </c>
      <c r="Z391" s="12">
        <v>886.83399999999995</v>
      </c>
      <c r="AA391" s="72">
        <v>29.867000000000001</v>
      </c>
      <c r="AB391" s="72">
        <v>3.0630000000000002</v>
      </c>
      <c r="AC391" s="12">
        <v>2367.98</v>
      </c>
      <c r="AD391" s="72">
        <v>79.748000000000005</v>
      </c>
      <c r="AE391" s="72">
        <v>0.50800000000000001</v>
      </c>
      <c r="AF391" s="12">
        <v>6.0279999999999996</v>
      </c>
      <c r="AG391" s="72">
        <v>0.20300000000000001</v>
      </c>
      <c r="AH391" s="72">
        <v>105.712</v>
      </c>
      <c r="AI391" s="12">
        <v>89.007000000000005</v>
      </c>
      <c r="AJ391" s="72">
        <v>2.9980000000000002</v>
      </c>
      <c r="AK391" s="72">
        <v>8.4730000000000008</v>
      </c>
      <c r="AL391" s="12">
        <v>95.034000000000006</v>
      </c>
      <c r="AM391" s="72">
        <v>3.2010000000000001</v>
      </c>
      <c r="AN391" s="72">
        <v>3.6280000000000001</v>
      </c>
      <c r="AO391" s="12">
        <v>2463.0149999999999</v>
      </c>
      <c r="AP391" s="72">
        <v>82.948999999999998</v>
      </c>
      <c r="AQ391" s="72">
        <v>0.46600000000000003</v>
      </c>
      <c r="AR391" s="12">
        <v>50.6</v>
      </c>
      <c r="AS391" s="72">
        <v>1.704</v>
      </c>
      <c r="AT391" s="72">
        <v>31.486999999999998</v>
      </c>
      <c r="AU391" s="12">
        <v>26.803999999999998</v>
      </c>
      <c r="AV391" s="72">
        <v>0.90300000000000002</v>
      </c>
      <c r="AW391" s="72">
        <v>45.75</v>
      </c>
      <c r="AX391" s="12">
        <v>73.302999999999997</v>
      </c>
      <c r="AY391" s="72">
        <v>2.4689999999999999</v>
      </c>
      <c r="AZ391" s="72">
        <v>22.077000000000002</v>
      </c>
      <c r="BA391" s="12">
        <v>100.107</v>
      </c>
      <c r="BB391" s="72">
        <v>3.371</v>
      </c>
      <c r="BC391" s="72">
        <v>20.902999999999999</v>
      </c>
      <c r="BD391" s="12">
        <v>34.597000000000001</v>
      </c>
      <c r="BE391" s="72">
        <v>1.165</v>
      </c>
      <c r="BF391" s="72">
        <v>44.890999999999998</v>
      </c>
      <c r="BG391" s="12">
        <v>134.70400000000001</v>
      </c>
      <c r="BH391" s="72">
        <v>4.5369999999999999</v>
      </c>
      <c r="BI391" s="72">
        <v>15.71</v>
      </c>
      <c r="BJ391" s="12">
        <v>305.42</v>
      </c>
      <c r="BK391" s="72">
        <v>10.286</v>
      </c>
      <c r="BL391" s="72">
        <v>8.0109999999999992</v>
      </c>
      <c r="BM391" s="12">
        <v>15.571999999999999</v>
      </c>
      <c r="BN391" s="72">
        <v>0.52400000000000002</v>
      </c>
      <c r="BO391" s="72">
        <v>50.017000000000003</v>
      </c>
      <c r="BP391" s="12">
        <v>320.99200000000002</v>
      </c>
      <c r="BQ391" s="72">
        <v>10.81</v>
      </c>
      <c r="BR391" s="72">
        <v>7.4969999999999999</v>
      </c>
      <c r="BS391" s="12">
        <v>506.29599999999999</v>
      </c>
      <c r="BT391" s="72">
        <v>17.050999999999998</v>
      </c>
      <c r="BU391" s="72">
        <v>2.3090000000000002</v>
      </c>
      <c r="BV391" s="12">
        <v>2969.31</v>
      </c>
      <c r="BW391" s="72">
        <v>100</v>
      </c>
      <c r="BX391" s="72">
        <v>8.4000000000000005E-2</v>
      </c>
      <c r="BY391" s="13"/>
      <c r="BZ391" s="13"/>
    </row>
    <row r="392" spans="1:78" ht="12.75" customHeight="1">
      <c r="A392" s="122" t="s">
        <v>44</v>
      </c>
      <c r="B392" s="71" t="s">
        <v>68</v>
      </c>
      <c r="C392" s="71" t="s">
        <v>25</v>
      </c>
      <c r="D392" s="34">
        <v>45809</v>
      </c>
      <c r="E392" s="12">
        <v>1525.1189999999999</v>
      </c>
      <c r="F392" s="72">
        <v>51.231000000000002</v>
      </c>
      <c r="G392" s="72">
        <v>1.4570000000000001</v>
      </c>
      <c r="H392" s="12">
        <v>65.048000000000002</v>
      </c>
      <c r="I392" s="72">
        <v>2.1850000000000001</v>
      </c>
      <c r="J392" s="72">
        <v>29.478000000000002</v>
      </c>
      <c r="K392" s="12">
        <v>77.185000000000002</v>
      </c>
      <c r="L392" s="72">
        <v>2.593</v>
      </c>
      <c r="M392" s="72">
        <v>25.878</v>
      </c>
      <c r="N392" s="12">
        <v>142.233</v>
      </c>
      <c r="O392" s="72">
        <v>4.7779999999999996</v>
      </c>
      <c r="P392" s="72">
        <v>19.786999999999999</v>
      </c>
      <c r="Q392" s="12">
        <v>7.0129999999999999</v>
      </c>
      <c r="R392" s="72">
        <v>0.23599999999999999</v>
      </c>
      <c r="S392" s="72">
        <v>56.487000000000002</v>
      </c>
      <c r="T392" s="12">
        <v>149.245</v>
      </c>
      <c r="U392" s="72">
        <v>5.0129999999999999</v>
      </c>
      <c r="V392" s="72">
        <v>18.963999999999999</v>
      </c>
      <c r="W392" s="12">
        <v>724.06399999999996</v>
      </c>
      <c r="X392" s="72">
        <v>24.321999999999999</v>
      </c>
      <c r="Y392" s="72">
        <v>4.3019999999999996</v>
      </c>
      <c r="Z392" s="12">
        <v>873.30899999999997</v>
      </c>
      <c r="AA392" s="72">
        <v>29.335999999999999</v>
      </c>
      <c r="AB392" s="72">
        <v>2.4489999999999998</v>
      </c>
      <c r="AC392" s="12">
        <v>2398.4279999999999</v>
      </c>
      <c r="AD392" s="72">
        <v>80.566999999999993</v>
      </c>
      <c r="AE392" s="72">
        <v>0.47199999999999998</v>
      </c>
      <c r="AF392" s="12">
        <v>7.6360000000000001</v>
      </c>
      <c r="AG392" s="72">
        <v>0.25600000000000001</v>
      </c>
      <c r="AH392" s="72">
        <v>76.492999999999995</v>
      </c>
      <c r="AI392" s="12">
        <v>72.456000000000003</v>
      </c>
      <c r="AJ392" s="72">
        <v>2.4340000000000002</v>
      </c>
      <c r="AK392" s="72">
        <v>9.7379999999999995</v>
      </c>
      <c r="AL392" s="12">
        <v>80.091999999999999</v>
      </c>
      <c r="AM392" s="72">
        <v>2.69</v>
      </c>
      <c r="AN392" s="72">
        <v>5.3419999999999996</v>
      </c>
      <c r="AO392" s="12">
        <v>2478.52</v>
      </c>
      <c r="AP392" s="72">
        <v>83.257000000000005</v>
      </c>
      <c r="AQ392" s="72">
        <v>0.40699999999999997</v>
      </c>
      <c r="AR392" s="12">
        <v>50.04</v>
      </c>
      <c r="AS392" s="72">
        <v>1.681</v>
      </c>
      <c r="AT392" s="72">
        <v>37.026000000000003</v>
      </c>
      <c r="AU392" s="12">
        <v>6.2590000000000003</v>
      </c>
      <c r="AV392" s="72">
        <v>0.21</v>
      </c>
      <c r="AW392" s="72">
        <v>66.260000000000005</v>
      </c>
      <c r="AX392" s="12">
        <v>64.462999999999994</v>
      </c>
      <c r="AY392" s="72">
        <v>2.165</v>
      </c>
      <c r="AZ392" s="72">
        <v>30.145</v>
      </c>
      <c r="BA392" s="12">
        <v>70.721999999999994</v>
      </c>
      <c r="BB392" s="72">
        <v>2.3759999999999999</v>
      </c>
      <c r="BC392" s="72">
        <v>27.84</v>
      </c>
      <c r="BD392" s="12">
        <v>16.702000000000002</v>
      </c>
      <c r="BE392" s="72">
        <v>0.56100000000000005</v>
      </c>
      <c r="BF392" s="72">
        <v>61.091999999999999</v>
      </c>
      <c r="BG392" s="12">
        <v>87.424000000000007</v>
      </c>
      <c r="BH392" s="72">
        <v>2.9369999999999998</v>
      </c>
      <c r="BI392" s="72">
        <v>27.396999999999998</v>
      </c>
      <c r="BJ392" s="12">
        <v>307.28100000000001</v>
      </c>
      <c r="BK392" s="72">
        <v>10.321999999999999</v>
      </c>
      <c r="BL392" s="72">
        <v>10.8</v>
      </c>
      <c r="BM392" s="12">
        <v>53.685000000000002</v>
      </c>
      <c r="BN392" s="72">
        <v>1.8029999999999999</v>
      </c>
      <c r="BO392" s="72">
        <v>35.75</v>
      </c>
      <c r="BP392" s="12">
        <v>360.96499999999997</v>
      </c>
      <c r="BQ392" s="72">
        <v>12.125</v>
      </c>
      <c r="BR392" s="72">
        <v>8.6790000000000003</v>
      </c>
      <c r="BS392" s="12">
        <v>498.42899999999997</v>
      </c>
      <c r="BT392" s="72">
        <v>16.742999999999999</v>
      </c>
      <c r="BU392" s="72">
        <v>2.153</v>
      </c>
      <c r="BV392" s="12">
        <v>2976.9490000000001</v>
      </c>
      <c r="BW392" s="72">
        <v>100</v>
      </c>
      <c r="BX392" s="72">
        <v>8.8999999999999996E-2</v>
      </c>
      <c r="BY392" s="13"/>
      <c r="BZ392" s="13"/>
    </row>
    <row r="393" spans="1:78" ht="12.75" customHeight="1">
      <c r="A393" s="122" t="s">
        <v>44</v>
      </c>
      <c r="B393" s="71" t="s">
        <v>68</v>
      </c>
      <c r="C393" s="71" t="s">
        <v>25</v>
      </c>
      <c r="D393" s="34">
        <v>45901</v>
      </c>
      <c r="E393" s="12">
        <v>1553.509</v>
      </c>
      <c r="F393" s="72">
        <v>52.156999999999996</v>
      </c>
      <c r="G393" s="72">
        <v>1.224</v>
      </c>
      <c r="H393" s="12">
        <v>67.275000000000006</v>
      </c>
      <c r="I393" s="72">
        <v>2.2589999999999999</v>
      </c>
      <c r="J393" s="72">
        <v>27.19</v>
      </c>
      <c r="K393" s="12">
        <v>24.673999999999999</v>
      </c>
      <c r="L393" s="72">
        <v>0.82799999999999996</v>
      </c>
      <c r="M393" s="72">
        <v>43.613</v>
      </c>
      <c r="N393" s="12">
        <v>91.948999999999998</v>
      </c>
      <c r="O393" s="72">
        <v>3.0870000000000002</v>
      </c>
      <c r="P393" s="72">
        <v>21.652999999999999</v>
      </c>
      <c r="Q393" s="12">
        <v>23.353999999999999</v>
      </c>
      <c r="R393" s="72">
        <v>0.78400000000000003</v>
      </c>
      <c r="S393" s="72">
        <v>51.118000000000002</v>
      </c>
      <c r="T393" s="12">
        <v>115.30200000000001</v>
      </c>
      <c r="U393" s="72">
        <v>3.871</v>
      </c>
      <c r="V393" s="72">
        <v>21.289000000000001</v>
      </c>
      <c r="W393" s="12">
        <v>714.92700000000002</v>
      </c>
      <c r="X393" s="72">
        <v>24.003</v>
      </c>
      <c r="Y393" s="72">
        <v>3.8809999999999998</v>
      </c>
      <c r="Z393" s="12">
        <v>830.22900000000004</v>
      </c>
      <c r="AA393" s="72">
        <v>27.873999999999999</v>
      </c>
      <c r="AB393" s="72">
        <v>1.698</v>
      </c>
      <c r="AC393" s="12">
        <v>2383.7379999999998</v>
      </c>
      <c r="AD393" s="72">
        <v>80.031000000000006</v>
      </c>
      <c r="AE393" s="72">
        <v>0.60599999999999998</v>
      </c>
      <c r="AF393" s="12">
        <v>24.34</v>
      </c>
      <c r="AG393" s="72">
        <v>0.81699999999999995</v>
      </c>
      <c r="AH393" s="72">
        <v>73.61</v>
      </c>
      <c r="AI393" s="12">
        <v>62.07</v>
      </c>
      <c r="AJ393" s="72">
        <v>2.0840000000000001</v>
      </c>
      <c r="AK393" s="72">
        <v>24.614000000000001</v>
      </c>
      <c r="AL393" s="12">
        <v>86.41</v>
      </c>
      <c r="AM393" s="72">
        <v>2.9009999999999998</v>
      </c>
      <c r="AN393" s="72">
        <v>6.2149999999999999</v>
      </c>
      <c r="AO393" s="12">
        <v>2470.1469999999999</v>
      </c>
      <c r="AP393" s="72">
        <v>82.932000000000002</v>
      </c>
      <c r="AQ393" s="72">
        <v>0.54200000000000004</v>
      </c>
      <c r="AR393" s="12">
        <v>42.02</v>
      </c>
      <c r="AS393" s="72">
        <v>1.411</v>
      </c>
      <c r="AT393" s="72">
        <v>31.102</v>
      </c>
      <c r="AU393" s="12">
        <v>23.587</v>
      </c>
      <c r="AV393" s="72">
        <v>0.79200000000000004</v>
      </c>
      <c r="AW393" s="72">
        <v>44.276000000000003</v>
      </c>
      <c r="AX393" s="12">
        <v>64.372</v>
      </c>
      <c r="AY393" s="72">
        <v>2.161</v>
      </c>
      <c r="AZ393" s="72">
        <v>38.584000000000003</v>
      </c>
      <c r="BA393" s="12">
        <v>87.959000000000003</v>
      </c>
      <c r="BB393" s="72">
        <v>2.9529999999999998</v>
      </c>
      <c r="BC393" s="72">
        <v>27.274000000000001</v>
      </c>
      <c r="BD393" s="12">
        <v>35.313000000000002</v>
      </c>
      <c r="BE393" s="72">
        <v>1.1859999999999999</v>
      </c>
      <c r="BF393" s="72">
        <v>40.795000000000002</v>
      </c>
      <c r="BG393" s="12">
        <v>123.27200000000001</v>
      </c>
      <c r="BH393" s="72">
        <v>4.1390000000000002</v>
      </c>
      <c r="BI393" s="72">
        <v>20.274999999999999</v>
      </c>
      <c r="BJ393" s="12">
        <v>296.68799999999999</v>
      </c>
      <c r="BK393" s="72">
        <v>9.9610000000000003</v>
      </c>
      <c r="BL393" s="72">
        <v>10.688000000000001</v>
      </c>
      <c r="BM393" s="12">
        <v>46.390999999999998</v>
      </c>
      <c r="BN393" s="72">
        <v>1.5580000000000001</v>
      </c>
      <c r="BO393" s="72">
        <v>41.811</v>
      </c>
      <c r="BP393" s="12">
        <v>343.07900000000001</v>
      </c>
      <c r="BQ393" s="72">
        <v>11.518000000000001</v>
      </c>
      <c r="BR393" s="72">
        <v>8.1820000000000004</v>
      </c>
      <c r="BS393" s="12">
        <v>508.37099999999998</v>
      </c>
      <c r="BT393" s="72">
        <v>17.068000000000001</v>
      </c>
      <c r="BU393" s="72">
        <v>4.1550000000000002</v>
      </c>
      <c r="BV393" s="12">
        <v>2978.518</v>
      </c>
      <c r="BW393" s="72">
        <v>100</v>
      </c>
      <c r="BX393" s="72">
        <v>0.51100000000000001</v>
      </c>
      <c r="BY393" s="13"/>
      <c r="BZ393" s="13"/>
    </row>
    <row r="394" spans="1:78" ht="12.75" customHeight="1">
      <c r="A394" s="122" t="s">
        <v>44</v>
      </c>
      <c r="B394" s="71" t="s">
        <v>68</v>
      </c>
      <c r="C394" s="71" t="s">
        <v>25</v>
      </c>
      <c r="D394" s="34">
        <v>45992</v>
      </c>
      <c r="E394" s="12">
        <v>1569.8009999999999</v>
      </c>
      <c r="F394" s="72">
        <v>52.319000000000003</v>
      </c>
      <c r="G394" s="72">
        <v>1.256</v>
      </c>
      <c r="H394" s="12">
        <v>42.859000000000002</v>
      </c>
      <c r="I394" s="72">
        <v>1.4279999999999999</v>
      </c>
      <c r="J394" s="72">
        <v>26.187999999999999</v>
      </c>
      <c r="K394" s="12">
        <v>93.028999999999996</v>
      </c>
      <c r="L394" s="72">
        <v>3.101</v>
      </c>
      <c r="M394" s="72">
        <v>23.564</v>
      </c>
      <c r="N394" s="12">
        <v>135.88900000000001</v>
      </c>
      <c r="O394" s="72">
        <v>4.5289999999999999</v>
      </c>
      <c r="P394" s="72">
        <v>15.696999999999999</v>
      </c>
      <c r="Q394" s="12">
        <v>37.142000000000003</v>
      </c>
      <c r="R394" s="72">
        <v>1.238</v>
      </c>
      <c r="S394" s="72">
        <v>41.664999999999999</v>
      </c>
      <c r="T394" s="12">
        <v>173.03100000000001</v>
      </c>
      <c r="U394" s="72">
        <v>5.7670000000000003</v>
      </c>
      <c r="V394" s="72">
        <v>13.026</v>
      </c>
      <c r="W394" s="12">
        <v>668.26900000000001</v>
      </c>
      <c r="X394" s="72">
        <v>22.273</v>
      </c>
      <c r="Y394" s="72">
        <v>3.7320000000000002</v>
      </c>
      <c r="Z394" s="12">
        <v>841.3</v>
      </c>
      <c r="AA394" s="72">
        <v>28.039000000000001</v>
      </c>
      <c r="AB394" s="72">
        <v>2.0350000000000001</v>
      </c>
      <c r="AC394" s="12">
        <v>2411.1010000000001</v>
      </c>
      <c r="AD394" s="72">
        <v>80.358999999999995</v>
      </c>
      <c r="AE394" s="72">
        <v>0.57099999999999995</v>
      </c>
      <c r="AF394" s="12">
        <v>5.7519999999999998</v>
      </c>
      <c r="AG394" s="72">
        <v>0.192</v>
      </c>
      <c r="AH394" s="72">
        <v>101.17100000000001</v>
      </c>
      <c r="AI394" s="12">
        <v>73.659000000000006</v>
      </c>
      <c r="AJ394" s="72">
        <v>2.4550000000000001</v>
      </c>
      <c r="AK394" s="72">
        <v>10.952999999999999</v>
      </c>
      <c r="AL394" s="12">
        <v>79.411000000000001</v>
      </c>
      <c r="AM394" s="72">
        <v>2.6469999999999998</v>
      </c>
      <c r="AN394" s="72">
        <v>6.2</v>
      </c>
      <c r="AO394" s="12">
        <v>2490.5120000000002</v>
      </c>
      <c r="AP394" s="72">
        <v>83.004999999999995</v>
      </c>
      <c r="AQ394" s="72">
        <v>0.5</v>
      </c>
      <c r="AR394" s="12">
        <v>62.915999999999997</v>
      </c>
      <c r="AS394" s="72">
        <v>2.097</v>
      </c>
      <c r="AT394" s="72">
        <v>30.949000000000002</v>
      </c>
      <c r="AU394" s="12">
        <v>15.893000000000001</v>
      </c>
      <c r="AV394" s="72">
        <v>0.53</v>
      </c>
      <c r="AW394" s="72">
        <v>76.152000000000001</v>
      </c>
      <c r="AX394" s="12">
        <v>47.234999999999999</v>
      </c>
      <c r="AY394" s="72">
        <v>1.5740000000000001</v>
      </c>
      <c r="AZ394" s="72">
        <v>40.865000000000002</v>
      </c>
      <c r="BA394" s="12">
        <v>63.128</v>
      </c>
      <c r="BB394" s="72">
        <v>2.1040000000000001</v>
      </c>
      <c r="BC394" s="72">
        <v>43.356999999999999</v>
      </c>
      <c r="BD394" s="12">
        <v>43.988999999999997</v>
      </c>
      <c r="BE394" s="72">
        <v>1.466</v>
      </c>
      <c r="BF394" s="72">
        <v>47.209000000000003</v>
      </c>
      <c r="BG394" s="12">
        <v>107.117</v>
      </c>
      <c r="BH394" s="72">
        <v>3.57</v>
      </c>
      <c r="BI394" s="72">
        <v>25.524999999999999</v>
      </c>
      <c r="BJ394" s="12">
        <v>260.00099999999998</v>
      </c>
      <c r="BK394" s="72">
        <v>8.6660000000000004</v>
      </c>
      <c r="BL394" s="72">
        <v>10.337999999999999</v>
      </c>
      <c r="BM394" s="12">
        <v>79.872</v>
      </c>
      <c r="BN394" s="72">
        <v>2.6619999999999999</v>
      </c>
      <c r="BO394" s="72">
        <v>39.006999999999998</v>
      </c>
      <c r="BP394" s="12">
        <v>339.87299999999999</v>
      </c>
      <c r="BQ394" s="72">
        <v>11.327999999999999</v>
      </c>
      <c r="BR394" s="72">
        <v>9.19</v>
      </c>
      <c r="BS394" s="12">
        <v>509.90600000000001</v>
      </c>
      <c r="BT394" s="72">
        <v>16.995000000000001</v>
      </c>
      <c r="BU394" s="72">
        <v>2.5310000000000001</v>
      </c>
      <c r="BV394" s="12">
        <v>3000.4180000000001</v>
      </c>
      <c r="BW394" s="72">
        <v>100</v>
      </c>
      <c r="BX394" s="72">
        <v>9.9000000000000005E-2</v>
      </c>
      <c r="BY394" s="13"/>
      <c r="BZ394" s="13"/>
    </row>
    <row r="395" spans="1:78" ht="12.75" customHeight="1">
      <c r="A395" s="122" t="s">
        <v>44</v>
      </c>
      <c r="B395" s="71" t="s">
        <v>68</v>
      </c>
      <c r="C395" s="71" t="s">
        <v>25</v>
      </c>
      <c r="D395" s="34">
        <v>46082</v>
      </c>
      <c r="E395" s="12">
        <v>1567.586</v>
      </c>
      <c r="F395" s="72">
        <v>52.414999999999999</v>
      </c>
      <c r="G395" s="72">
        <v>1.597</v>
      </c>
      <c r="H395" s="12">
        <v>63.374000000000002</v>
      </c>
      <c r="I395" s="72">
        <v>2.1190000000000002</v>
      </c>
      <c r="J395" s="72">
        <v>31.137</v>
      </c>
      <c r="K395" s="12">
        <v>17.222000000000001</v>
      </c>
      <c r="L395" s="72">
        <v>0.57599999999999996</v>
      </c>
      <c r="M395" s="72">
        <v>64.337999999999994</v>
      </c>
      <c r="N395" s="12">
        <v>80.596999999999994</v>
      </c>
      <c r="O395" s="72">
        <v>2.6949999999999998</v>
      </c>
      <c r="P395" s="72">
        <v>25.838000000000001</v>
      </c>
      <c r="Q395" s="12">
        <v>21.696000000000002</v>
      </c>
      <c r="R395" s="72">
        <v>0.72499999999999998</v>
      </c>
      <c r="S395" s="72">
        <v>78.400999999999996</v>
      </c>
      <c r="T395" s="12">
        <v>102.29300000000001</v>
      </c>
      <c r="U395" s="72">
        <v>3.42</v>
      </c>
      <c r="V395" s="72">
        <v>26.491</v>
      </c>
      <c r="W395" s="12">
        <v>747.37599999999998</v>
      </c>
      <c r="X395" s="72">
        <v>24.99</v>
      </c>
      <c r="Y395" s="72">
        <v>3.6989999999999998</v>
      </c>
      <c r="Z395" s="12">
        <v>849.66899999999998</v>
      </c>
      <c r="AA395" s="72">
        <v>28.41</v>
      </c>
      <c r="AB395" s="72">
        <v>2.13</v>
      </c>
      <c r="AC395" s="12">
        <v>2417.2539999999999</v>
      </c>
      <c r="AD395" s="72">
        <v>80.825999999999993</v>
      </c>
      <c r="AE395" s="72">
        <v>0.51400000000000001</v>
      </c>
      <c r="AF395" s="12">
        <v>20.611000000000001</v>
      </c>
      <c r="AG395" s="72">
        <v>0.68899999999999995</v>
      </c>
      <c r="AH395" s="72">
        <v>59.536000000000001</v>
      </c>
      <c r="AI395" s="12">
        <v>72.573999999999998</v>
      </c>
      <c r="AJ395" s="72">
        <v>2.427</v>
      </c>
      <c r="AK395" s="72">
        <v>20.024999999999999</v>
      </c>
      <c r="AL395" s="12">
        <v>93.185000000000002</v>
      </c>
      <c r="AM395" s="72">
        <v>3.1160000000000001</v>
      </c>
      <c r="AN395" s="72">
        <v>5.7229999999999999</v>
      </c>
      <c r="AO395" s="12">
        <v>2510.4389999999999</v>
      </c>
      <c r="AP395" s="72">
        <v>83.941000000000003</v>
      </c>
      <c r="AQ395" s="72">
        <v>0.38600000000000001</v>
      </c>
      <c r="AR395" s="12">
        <v>59.055</v>
      </c>
      <c r="AS395" s="72">
        <v>1.9750000000000001</v>
      </c>
      <c r="AT395" s="72">
        <v>32.935000000000002</v>
      </c>
      <c r="AU395" s="12">
        <v>12.452999999999999</v>
      </c>
      <c r="AV395" s="72">
        <v>0.41599999999999998</v>
      </c>
      <c r="AW395" s="72">
        <v>101.919</v>
      </c>
      <c r="AX395" s="12">
        <v>52.883000000000003</v>
      </c>
      <c r="AY395" s="72">
        <v>1.768</v>
      </c>
      <c r="AZ395" s="72">
        <v>42.043999999999997</v>
      </c>
      <c r="BA395" s="12">
        <v>65.337000000000003</v>
      </c>
      <c r="BB395" s="72">
        <v>2.1850000000000001</v>
      </c>
      <c r="BC395" s="72">
        <v>36.874000000000002</v>
      </c>
      <c r="BD395" s="12">
        <v>32.603999999999999</v>
      </c>
      <c r="BE395" s="72">
        <v>1.0900000000000001</v>
      </c>
      <c r="BF395" s="72">
        <v>50.151000000000003</v>
      </c>
      <c r="BG395" s="12">
        <v>97.94</v>
      </c>
      <c r="BH395" s="72">
        <v>3.2749999999999999</v>
      </c>
      <c r="BI395" s="72">
        <v>25.398</v>
      </c>
      <c r="BJ395" s="12">
        <v>258.71800000000002</v>
      </c>
      <c r="BK395" s="72">
        <v>8.6509999999999998</v>
      </c>
      <c r="BL395" s="72">
        <v>14.936</v>
      </c>
      <c r="BM395" s="12">
        <v>64.555999999999997</v>
      </c>
      <c r="BN395" s="72">
        <v>2.1589999999999998</v>
      </c>
      <c r="BO395" s="72">
        <v>44.637</v>
      </c>
      <c r="BP395" s="12">
        <v>323.27300000000002</v>
      </c>
      <c r="BQ395" s="72">
        <v>10.808999999999999</v>
      </c>
      <c r="BR395" s="72">
        <v>10.388999999999999</v>
      </c>
      <c r="BS395" s="12">
        <v>480.26799999999997</v>
      </c>
      <c r="BT395" s="72">
        <v>16.059000000000001</v>
      </c>
      <c r="BU395" s="72">
        <v>4.9139999999999997</v>
      </c>
      <c r="BV395" s="12">
        <v>2990.7080000000001</v>
      </c>
      <c r="BW395" s="72">
        <v>100</v>
      </c>
      <c r="BX395" s="72">
        <v>0.7</v>
      </c>
      <c r="BY395" s="13"/>
      <c r="BZ395" s="13"/>
    </row>
    <row r="396" spans="1:78" ht="12.75" customHeight="1">
      <c r="A396" s="122" t="s">
        <v>44</v>
      </c>
      <c r="B396" s="71" t="s">
        <v>68</v>
      </c>
      <c r="C396" s="71" t="s">
        <v>25</v>
      </c>
      <c r="D396" s="34">
        <v>46174</v>
      </c>
      <c r="E396" s="12">
        <v>1570.23</v>
      </c>
      <c r="F396" s="72">
        <v>51.97</v>
      </c>
      <c r="G396" s="72">
        <v>1.2909999999999999</v>
      </c>
      <c r="H396" s="12">
        <v>32.113999999999997</v>
      </c>
      <c r="I396" s="72">
        <v>1.0629999999999999</v>
      </c>
      <c r="J396" s="72">
        <v>31.363</v>
      </c>
      <c r="K396" s="12">
        <v>48.042999999999999</v>
      </c>
      <c r="L396" s="72">
        <v>1.59</v>
      </c>
      <c r="M396" s="72">
        <v>31.588000000000001</v>
      </c>
      <c r="N396" s="12">
        <v>80.156999999999996</v>
      </c>
      <c r="O396" s="72">
        <v>2.653</v>
      </c>
      <c r="P396" s="72">
        <v>23.875</v>
      </c>
      <c r="Q396" s="12">
        <v>16.350999999999999</v>
      </c>
      <c r="R396" s="72">
        <v>0.54100000000000004</v>
      </c>
      <c r="S396" s="72">
        <v>52.753</v>
      </c>
      <c r="T396" s="12">
        <v>96.507999999999996</v>
      </c>
      <c r="U396" s="72">
        <v>3.194</v>
      </c>
      <c r="V396" s="72">
        <v>20.818999999999999</v>
      </c>
      <c r="W396" s="12">
        <v>759.18600000000004</v>
      </c>
      <c r="X396" s="72">
        <v>25.126999999999999</v>
      </c>
      <c r="Y396" s="72">
        <v>2.8380000000000001</v>
      </c>
      <c r="Z396" s="12">
        <v>855.69299999999998</v>
      </c>
      <c r="AA396" s="72">
        <v>28.321000000000002</v>
      </c>
      <c r="AB396" s="72">
        <v>1.6359999999999999</v>
      </c>
      <c r="AC396" s="12">
        <v>2425.924</v>
      </c>
      <c r="AD396" s="72">
        <v>80.290999999999997</v>
      </c>
      <c r="AE396" s="72">
        <v>0.44900000000000001</v>
      </c>
      <c r="AF396" s="12">
        <v>3.6059999999999999</v>
      </c>
      <c r="AG396" s="72">
        <v>0.11899999999999999</v>
      </c>
      <c r="AH396" s="72">
        <v>106.783</v>
      </c>
      <c r="AI396" s="12">
        <v>91.323999999999998</v>
      </c>
      <c r="AJ396" s="72">
        <v>3.0230000000000001</v>
      </c>
      <c r="AK396" s="72">
        <v>5.73</v>
      </c>
      <c r="AL396" s="12">
        <v>94.930999999999997</v>
      </c>
      <c r="AM396" s="72">
        <v>3.1419999999999999</v>
      </c>
      <c r="AN396" s="72">
        <v>4.415</v>
      </c>
      <c r="AO396" s="12">
        <v>2520.8539999999998</v>
      </c>
      <c r="AP396" s="72">
        <v>83.433000000000007</v>
      </c>
      <c r="AQ396" s="72">
        <v>0.39200000000000002</v>
      </c>
      <c r="AR396" s="12">
        <v>30.545999999999999</v>
      </c>
      <c r="AS396" s="72">
        <v>1.0109999999999999</v>
      </c>
      <c r="AT396" s="72">
        <v>35.156999999999996</v>
      </c>
      <c r="AU396" s="12">
        <v>15.002000000000001</v>
      </c>
      <c r="AV396" s="72">
        <v>0.497</v>
      </c>
      <c r="AW396" s="72">
        <v>53.389000000000003</v>
      </c>
      <c r="AX396" s="12">
        <v>77.948999999999998</v>
      </c>
      <c r="AY396" s="72">
        <v>2.58</v>
      </c>
      <c r="AZ396" s="72">
        <v>24.155999999999999</v>
      </c>
      <c r="BA396" s="12">
        <v>92.950999999999993</v>
      </c>
      <c r="BB396" s="72">
        <v>3.0760000000000001</v>
      </c>
      <c r="BC396" s="72">
        <v>20.53</v>
      </c>
      <c r="BD396" s="12">
        <v>24.231000000000002</v>
      </c>
      <c r="BE396" s="72">
        <v>0.80200000000000005</v>
      </c>
      <c r="BF396" s="72">
        <v>45.319000000000003</v>
      </c>
      <c r="BG396" s="12">
        <v>117.182</v>
      </c>
      <c r="BH396" s="72">
        <v>3.8780000000000001</v>
      </c>
      <c r="BI396" s="72">
        <v>16.829000000000001</v>
      </c>
      <c r="BJ396" s="12">
        <v>320.94099999999997</v>
      </c>
      <c r="BK396" s="72">
        <v>10.622</v>
      </c>
      <c r="BL396" s="72">
        <v>8.0649999999999995</v>
      </c>
      <c r="BM396" s="12">
        <v>31.895</v>
      </c>
      <c r="BN396" s="72">
        <v>1.056</v>
      </c>
      <c r="BO396" s="72">
        <v>45.906999999999996</v>
      </c>
      <c r="BP396" s="12">
        <v>352.83600000000001</v>
      </c>
      <c r="BQ396" s="72">
        <v>11.678000000000001</v>
      </c>
      <c r="BR396" s="72">
        <v>6.34</v>
      </c>
      <c r="BS396" s="12">
        <v>500.56400000000002</v>
      </c>
      <c r="BT396" s="72">
        <v>16.567</v>
      </c>
      <c r="BU396" s="72">
        <v>1.8939999999999999</v>
      </c>
      <c r="BV396" s="12">
        <v>3021.4180000000001</v>
      </c>
      <c r="BW396" s="72">
        <v>100</v>
      </c>
      <c r="BX396" s="72">
        <v>8.8999999999999996E-2</v>
      </c>
      <c r="BY396" s="13"/>
      <c r="BZ396" s="13"/>
    </row>
    <row r="397" spans="1:78" ht="12.75" customHeight="1">
      <c r="A397" s="122" t="s">
        <v>44</v>
      </c>
      <c r="B397" s="71" t="s">
        <v>69</v>
      </c>
      <c r="C397" s="71" t="s">
        <v>26</v>
      </c>
      <c r="D397" s="34">
        <v>41883</v>
      </c>
      <c r="E397" s="12">
        <v>2702.3110000000001</v>
      </c>
      <c r="F397" s="72">
        <v>57.954999999999998</v>
      </c>
      <c r="G397" s="72">
        <v>0.998</v>
      </c>
      <c r="H397" s="12">
        <v>152.81299999999999</v>
      </c>
      <c r="I397" s="72">
        <v>3.2770000000000001</v>
      </c>
      <c r="J397" s="72">
        <v>21.533999999999999</v>
      </c>
      <c r="K397" s="12">
        <v>89.948999999999998</v>
      </c>
      <c r="L397" s="72">
        <v>1.929</v>
      </c>
      <c r="M397" s="72">
        <v>30.949000000000002</v>
      </c>
      <c r="N397" s="12">
        <v>242.76300000000001</v>
      </c>
      <c r="O397" s="72">
        <v>5.2060000000000004</v>
      </c>
      <c r="P397" s="72">
        <v>16.951000000000001</v>
      </c>
      <c r="Q397" s="12">
        <v>14.176</v>
      </c>
      <c r="R397" s="72">
        <v>0.30399999999999999</v>
      </c>
      <c r="S397" s="72">
        <v>62.816000000000003</v>
      </c>
      <c r="T397" s="12">
        <v>256.93799999999999</v>
      </c>
      <c r="U397" s="72">
        <v>5.51</v>
      </c>
      <c r="V397" s="72">
        <v>17.073</v>
      </c>
      <c r="W397" s="12">
        <v>762.56399999999996</v>
      </c>
      <c r="X397" s="72">
        <v>16.353999999999999</v>
      </c>
      <c r="Y397" s="72">
        <v>6.5789999999999997</v>
      </c>
      <c r="Z397" s="12">
        <v>1019.502</v>
      </c>
      <c r="AA397" s="72">
        <v>21.864999999999998</v>
      </c>
      <c r="AB397" s="72">
        <v>2.6219999999999999</v>
      </c>
      <c r="AC397" s="12">
        <v>3721.8130000000001</v>
      </c>
      <c r="AD397" s="72">
        <v>79.819000000000003</v>
      </c>
      <c r="AE397" s="72">
        <v>0.47499999999999998</v>
      </c>
      <c r="AF397" s="12">
        <v>12.196999999999999</v>
      </c>
      <c r="AG397" s="72">
        <v>0.26200000000000001</v>
      </c>
      <c r="AH397" s="72">
        <v>79.494</v>
      </c>
      <c r="AI397" s="12">
        <v>159.81899999999999</v>
      </c>
      <c r="AJ397" s="72">
        <v>3.4279999999999999</v>
      </c>
      <c r="AK397" s="72">
        <v>7.4320000000000004</v>
      </c>
      <c r="AL397" s="12">
        <v>172.01599999999999</v>
      </c>
      <c r="AM397" s="72">
        <v>3.6890000000000001</v>
      </c>
      <c r="AN397" s="72">
        <v>3.819</v>
      </c>
      <c r="AO397" s="12">
        <v>3893.8290000000002</v>
      </c>
      <c r="AP397" s="72">
        <v>83.507999999999996</v>
      </c>
      <c r="AQ397" s="72">
        <v>0.432</v>
      </c>
      <c r="AR397" s="12">
        <v>16.943999999999999</v>
      </c>
      <c r="AS397" s="72">
        <v>0.36299999999999999</v>
      </c>
      <c r="AT397" s="72">
        <v>81.245000000000005</v>
      </c>
      <c r="AU397" s="12">
        <v>13.316000000000001</v>
      </c>
      <c r="AV397" s="72">
        <v>0.28599999999999998</v>
      </c>
      <c r="AW397" s="72">
        <v>58.658000000000001</v>
      </c>
      <c r="AX397" s="12">
        <v>166.95699999999999</v>
      </c>
      <c r="AY397" s="72">
        <v>3.581</v>
      </c>
      <c r="AZ397" s="72">
        <v>20.748000000000001</v>
      </c>
      <c r="BA397" s="12">
        <v>180.273</v>
      </c>
      <c r="BB397" s="72">
        <v>3.8660000000000001</v>
      </c>
      <c r="BC397" s="72">
        <v>18.864000000000001</v>
      </c>
      <c r="BD397" s="12">
        <v>91.08</v>
      </c>
      <c r="BE397" s="72">
        <v>1.9530000000000001</v>
      </c>
      <c r="BF397" s="72">
        <v>28.041</v>
      </c>
      <c r="BG397" s="12">
        <v>271.35199999999998</v>
      </c>
      <c r="BH397" s="72">
        <v>5.82</v>
      </c>
      <c r="BI397" s="72">
        <v>13.304</v>
      </c>
      <c r="BJ397" s="12">
        <v>375.096</v>
      </c>
      <c r="BK397" s="72">
        <v>8.0440000000000005</v>
      </c>
      <c r="BL397" s="72">
        <v>14.279</v>
      </c>
      <c r="BM397" s="12">
        <v>105.58799999999999</v>
      </c>
      <c r="BN397" s="72">
        <v>2.2639999999999998</v>
      </c>
      <c r="BO397" s="72">
        <v>32.131</v>
      </c>
      <c r="BP397" s="12">
        <v>480.68400000000003</v>
      </c>
      <c r="BQ397" s="72">
        <v>10.308999999999999</v>
      </c>
      <c r="BR397" s="72">
        <v>9.1620000000000008</v>
      </c>
      <c r="BS397" s="12">
        <v>768.98099999999999</v>
      </c>
      <c r="BT397" s="72">
        <v>16.492000000000001</v>
      </c>
      <c r="BU397" s="72">
        <v>1.7849999999999999</v>
      </c>
      <c r="BV397" s="12">
        <v>4662.8100000000004</v>
      </c>
      <c r="BW397" s="72">
        <v>100</v>
      </c>
      <c r="BX397" s="72">
        <v>0.21199999999999999</v>
      </c>
      <c r="BY397" s="13"/>
      <c r="BZ397" s="13"/>
    </row>
    <row r="398" spans="1:78" ht="12.75" customHeight="1">
      <c r="A398" s="122" t="s">
        <v>44</v>
      </c>
      <c r="B398" s="71" t="s">
        <v>69</v>
      </c>
      <c r="C398" s="71" t="s">
        <v>26</v>
      </c>
      <c r="D398" s="34">
        <v>41974</v>
      </c>
      <c r="E398" s="12">
        <v>2747.9749999999999</v>
      </c>
      <c r="F398" s="72">
        <v>58.776000000000003</v>
      </c>
      <c r="G398" s="72">
        <v>1.002</v>
      </c>
      <c r="H398" s="12">
        <v>128.535</v>
      </c>
      <c r="I398" s="72">
        <v>2.7490000000000001</v>
      </c>
      <c r="J398" s="72">
        <v>24.457000000000001</v>
      </c>
      <c r="K398" s="12">
        <v>172.77699999999999</v>
      </c>
      <c r="L398" s="72">
        <v>3.6960000000000002</v>
      </c>
      <c r="M398" s="72">
        <v>20.879000000000001</v>
      </c>
      <c r="N398" s="12">
        <v>301.31200000000001</v>
      </c>
      <c r="O398" s="72">
        <v>6.4450000000000003</v>
      </c>
      <c r="P398" s="72">
        <v>16.321999999999999</v>
      </c>
      <c r="Q398" s="12">
        <v>5.923</v>
      </c>
      <c r="R398" s="72">
        <v>0.127</v>
      </c>
      <c r="S398" s="72">
        <v>89.759</v>
      </c>
      <c r="T398" s="12">
        <v>307.23599999999999</v>
      </c>
      <c r="U398" s="72">
        <v>6.5709999999999997</v>
      </c>
      <c r="V398" s="72">
        <v>16.518000000000001</v>
      </c>
      <c r="W398" s="12">
        <v>679.01800000000003</v>
      </c>
      <c r="X398" s="72">
        <v>14.523</v>
      </c>
      <c r="Y398" s="72">
        <v>7.0279999999999996</v>
      </c>
      <c r="Z398" s="12">
        <v>986.25400000000002</v>
      </c>
      <c r="AA398" s="72">
        <v>21.094999999999999</v>
      </c>
      <c r="AB398" s="72">
        <v>2.4740000000000002</v>
      </c>
      <c r="AC398" s="12">
        <v>3734.2289999999998</v>
      </c>
      <c r="AD398" s="72">
        <v>79.870999999999995</v>
      </c>
      <c r="AE398" s="72">
        <v>0.436</v>
      </c>
      <c r="AF398" s="12">
        <v>15.926</v>
      </c>
      <c r="AG398" s="72">
        <v>0.34100000000000003</v>
      </c>
      <c r="AH398" s="72">
        <v>87.858999999999995</v>
      </c>
      <c r="AI398" s="12">
        <v>146.697</v>
      </c>
      <c r="AJ398" s="72">
        <v>3.1379999999999999</v>
      </c>
      <c r="AK398" s="72">
        <v>10.666</v>
      </c>
      <c r="AL398" s="12">
        <v>162.62200000000001</v>
      </c>
      <c r="AM398" s="72">
        <v>3.4780000000000002</v>
      </c>
      <c r="AN398" s="72">
        <v>3.31</v>
      </c>
      <c r="AO398" s="12">
        <v>3896.8519999999999</v>
      </c>
      <c r="AP398" s="72">
        <v>83.35</v>
      </c>
      <c r="AQ398" s="72">
        <v>0.40899999999999997</v>
      </c>
      <c r="AR398" s="12">
        <v>33.582999999999998</v>
      </c>
      <c r="AS398" s="72">
        <v>0.71799999999999997</v>
      </c>
      <c r="AT398" s="72">
        <v>50.771999999999998</v>
      </c>
      <c r="AU398" s="12">
        <v>0</v>
      </c>
      <c r="AV398" s="72">
        <v>0</v>
      </c>
      <c r="AW398" s="72">
        <v>0</v>
      </c>
      <c r="AX398" s="12">
        <v>167.935</v>
      </c>
      <c r="AY398" s="72">
        <v>3.5920000000000001</v>
      </c>
      <c r="AZ398" s="72">
        <v>18.701000000000001</v>
      </c>
      <c r="BA398" s="12">
        <v>167.935</v>
      </c>
      <c r="BB398" s="72">
        <v>3.5920000000000001</v>
      </c>
      <c r="BC398" s="72">
        <v>18.701000000000001</v>
      </c>
      <c r="BD398" s="12">
        <v>103.652</v>
      </c>
      <c r="BE398" s="72">
        <v>2.2170000000000001</v>
      </c>
      <c r="BF398" s="72">
        <v>27.692</v>
      </c>
      <c r="BG398" s="12">
        <v>271.58699999999999</v>
      </c>
      <c r="BH398" s="72">
        <v>5.8090000000000002</v>
      </c>
      <c r="BI398" s="72">
        <v>14.302</v>
      </c>
      <c r="BJ398" s="12">
        <v>345.29</v>
      </c>
      <c r="BK398" s="72">
        <v>7.3849999999999998</v>
      </c>
      <c r="BL398" s="72">
        <v>11.928000000000001</v>
      </c>
      <c r="BM398" s="12">
        <v>127.995</v>
      </c>
      <c r="BN398" s="72">
        <v>2.738</v>
      </c>
      <c r="BO398" s="72">
        <v>25.06</v>
      </c>
      <c r="BP398" s="12">
        <v>473.286</v>
      </c>
      <c r="BQ398" s="72">
        <v>10.122999999999999</v>
      </c>
      <c r="BR398" s="72">
        <v>8.8729999999999993</v>
      </c>
      <c r="BS398" s="12">
        <v>778.45600000000002</v>
      </c>
      <c r="BT398" s="72">
        <v>16.649999999999999</v>
      </c>
      <c r="BU398" s="72">
        <v>1.5840000000000001</v>
      </c>
      <c r="BV398" s="12">
        <v>4675.308</v>
      </c>
      <c r="BW398" s="72">
        <v>100</v>
      </c>
      <c r="BX398" s="72">
        <v>0.214</v>
      </c>
      <c r="BY398" s="13"/>
      <c r="BZ398" s="13"/>
    </row>
    <row r="399" spans="1:78" ht="12.75" customHeight="1">
      <c r="A399" s="122" t="s">
        <v>44</v>
      </c>
      <c r="B399" s="71" t="s">
        <v>69</v>
      </c>
      <c r="C399" s="71" t="s">
        <v>26</v>
      </c>
      <c r="D399" s="34">
        <v>42064</v>
      </c>
      <c r="E399" s="12">
        <v>2754.56</v>
      </c>
      <c r="F399" s="72">
        <v>58.862000000000002</v>
      </c>
      <c r="G399" s="72">
        <v>1.0449999999999999</v>
      </c>
      <c r="H399" s="12">
        <v>147.19300000000001</v>
      </c>
      <c r="I399" s="72">
        <v>3.145</v>
      </c>
      <c r="J399" s="72">
        <v>11.773</v>
      </c>
      <c r="K399" s="12">
        <v>74.921000000000006</v>
      </c>
      <c r="L399" s="72">
        <v>1.601</v>
      </c>
      <c r="M399" s="72">
        <v>26.36</v>
      </c>
      <c r="N399" s="12">
        <v>222.114</v>
      </c>
      <c r="O399" s="72">
        <v>4.7460000000000004</v>
      </c>
      <c r="P399" s="72">
        <v>10.331</v>
      </c>
      <c r="Q399" s="12">
        <v>12.211</v>
      </c>
      <c r="R399" s="72">
        <v>0.26100000000000001</v>
      </c>
      <c r="S399" s="72">
        <v>77.575999999999993</v>
      </c>
      <c r="T399" s="12">
        <v>234.32499999999999</v>
      </c>
      <c r="U399" s="72">
        <v>5.0069999999999997</v>
      </c>
      <c r="V399" s="72">
        <v>11.63</v>
      </c>
      <c r="W399" s="12">
        <v>738.27499999999998</v>
      </c>
      <c r="X399" s="72">
        <v>15.776</v>
      </c>
      <c r="Y399" s="72">
        <v>5.2919999999999998</v>
      </c>
      <c r="Z399" s="12">
        <v>972.6</v>
      </c>
      <c r="AA399" s="72">
        <v>20.783999999999999</v>
      </c>
      <c r="AB399" s="72">
        <v>2.4649999999999999</v>
      </c>
      <c r="AC399" s="12">
        <v>3727.16</v>
      </c>
      <c r="AD399" s="72">
        <v>79.646000000000001</v>
      </c>
      <c r="AE399" s="72">
        <v>0.41899999999999998</v>
      </c>
      <c r="AF399" s="12">
        <v>28.818000000000001</v>
      </c>
      <c r="AG399" s="72">
        <v>0.61599999999999999</v>
      </c>
      <c r="AH399" s="72">
        <v>47.375</v>
      </c>
      <c r="AI399" s="12">
        <v>144.923</v>
      </c>
      <c r="AJ399" s="72">
        <v>3.097</v>
      </c>
      <c r="AK399" s="72">
        <v>10.39</v>
      </c>
      <c r="AL399" s="12">
        <v>173.74100000000001</v>
      </c>
      <c r="AM399" s="72">
        <v>3.7130000000000001</v>
      </c>
      <c r="AN399" s="72">
        <v>3.0790000000000002</v>
      </c>
      <c r="AO399" s="12">
        <v>3900.9009999999998</v>
      </c>
      <c r="AP399" s="72">
        <v>83.358999999999995</v>
      </c>
      <c r="AQ399" s="72">
        <v>0.36299999999999999</v>
      </c>
      <c r="AR399" s="12">
        <v>30.640999999999998</v>
      </c>
      <c r="AS399" s="72">
        <v>0.65500000000000003</v>
      </c>
      <c r="AT399" s="72">
        <v>44.201000000000001</v>
      </c>
      <c r="AU399" s="12">
        <v>18.558</v>
      </c>
      <c r="AV399" s="72">
        <v>0.39700000000000002</v>
      </c>
      <c r="AW399" s="72">
        <v>66.94</v>
      </c>
      <c r="AX399" s="12">
        <v>100.81699999999999</v>
      </c>
      <c r="AY399" s="72">
        <v>2.1539999999999999</v>
      </c>
      <c r="AZ399" s="72">
        <v>28.681999999999999</v>
      </c>
      <c r="BA399" s="12">
        <v>119.374</v>
      </c>
      <c r="BB399" s="72">
        <v>2.5510000000000002</v>
      </c>
      <c r="BC399" s="72">
        <v>25.077000000000002</v>
      </c>
      <c r="BD399" s="12">
        <v>83.778000000000006</v>
      </c>
      <c r="BE399" s="72">
        <v>1.79</v>
      </c>
      <c r="BF399" s="72">
        <v>32.58</v>
      </c>
      <c r="BG399" s="12">
        <v>203.15299999999999</v>
      </c>
      <c r="BH399" s="72">
        <v>4.3410000000000002</v>
      </c>
      <c r="BI399" s="72">
        <v>14.491</v>
      </c>
      <c r="BJ399" s="12">
        <v>372.90499999999997</v>
      </c>
      <c r="BK399" s="72">
        <v>7.9690000000000003</v>
      </c>
      <c r="BL399" s="72">
        <v>11.178000000000001</v>
      </c>
      <c r="BM399" s="12">
        <v>172.059</v>
      </c>
      <c r="BN399" s="72">
        <v>3.677</v>
      </c>
      <c r="BO399" s="72">
        <v>17.780999999999999</v>
      </c>
      <c r="BP399" s="12">
        <v>544.96400000000006</v>
      </c>
      <c r="BQ399" s="72">
        <v>11.645</v>
      </c>
      <c r="BR399" s="72">
        <v>5.1349999999999998</v>
      </c>
      <c r="BS399" s="12">
        <v>778.75800000000004</v>
      </c>
      <c r="BT399" s="72">
        <v>16.640999999999998</v>
      </c>
      <c r="BU399" s="72">
        <v>1.6439999999999999</v>
      </c>
      <c r="BV399" s="12">
        <v>4679.66</v>
      </c>
      <c r="BW399" s="72">
        <v>100</v>
      </c>
      <c r="BX399" s="72">
        <v>0.18</v>
      </c>
      <c r="BY399" s="13"/>
      <c r="BZ399" s="13"/>
    </row>
    <row r="400" spans="1:78" ht="12.75" customHeight="1">
      <c r="A400" s="122" t="s">
        <v>44</v>
      </c>
      <c r="B400" s="71" t="s">
        <v>69</v>
      </c>
      <c r="C400" s="71" t="s">
        <v>26</v>
      </c>
      <c r="D400" s="34">
        <v>42156</v>
      </c>
      <c r="E400" s="12">
        <v>2751.3229999999999</v>
      </c>
      <c r="F400" s="72">
        <v>58.685000000000002</v>
      </c>
      <c r="G400" s="72">
        <v>1.0029999999999999</v>
      </c>
      <c r="H400" s="12">
        <v>177.18600000000001</v>
      </c>
      <c r="I400" s="72">
        <v>3.7789999999999999</v>
      </c>
      <c r="J400" s="72">
        <v>16.977</v>
      </c>
      <c r="K400" s="12">
        <v>117.19</v>
      </c>
      <c r="L400" s="72">
        <v>2.5</v>
      </c>
      <c r="M400" s="72">
        <v>19.635000000000002</v>
      </c>
      <c r="N400" s="12">
        <v>294.37599999999998</v>
      </c>
      <c r="O400" s="72">
        <v>6.2789999999999999</v>
      </c>
      <c r="P400" s="72">
        <v>14.209</v>
      </c>
      <c r="Q400" s="12">
        <v>3.3330000000000002</v>
      </c>
      <c r="R400" s="72">
        <v>7.0999999999999994E-2</v>
      </c>
      <c r="S400" s="72">
        <v>105.02800000000001</v>
      </c>
      <c r="T400" s="12">
        <v>297.709</v>
      </c>
      <c r="U400" s="72">
        <v>6.35</v>
      </c>
      <c r="V400" s="72">
        <v>13.926</v>
      </c>
      <c r="W400" s="12">
        <v>708.79700000000003</v>
      </c>
      <c r="X400" s="72">
        <v>15.118</v>
      </c>
      <c r="Y400" s="72">
        <v>5.9320000000000004</v>
      </c>
      <c r="Z400" s="12">
        <v>1006.5069999999999</v>
      </c>
      <c r="AA400" s="72">
        <v>21.468</v>
      </c>
      <c r="AB400" s="72">
        <v>2.3340000000000001</v>
      </c>
      <c r="AC400" s="12">
        <v>3757.83</v>
      </c>
      <c r="AD400" s="72">
        <v>80.153000000000006</v>
      </c>
      <c r="AE400" s="72">
        <v>0.46600000000000003</v>
      </c>
      <c r="AF400" s="12">
        <v>9.0909999999999993</v>
      </c>
      <c r="AG400" s="72">
        <v>0.19400000000000001</v>
      </c>
      <c r="AH400" s="72">
        <v>105.995</v>
      </c>
      <c r="AI400" s="12">
        <v>159.84800000000001</v>
      </c>
      <c r="AJ400" s="72">
        <v>3.41</v>
      </c>
      <c r="AK400" s="72">
        <v>6.3259999999999996</v>
      </c>
      <c r="AL400" s="12">
        <v>168.94</v>
      </c>
      <c r="AM400" s="72">
        <v>3.6030000000000002</v>
      </c>
      <c r="AN400" s="72">
        <v>4.2130000000000001</v>
      </c>
      <c r="AO400" s="12">
        <v>3926.7689999999998</v>
      </c>
      <c r="AP400" s="72">
        <v>83.757000000000005</v>
      </c>
      <c r="AQ400" s="72">
        <v>0.376</v>
      </c>
      <c r="AR400" s="12">
        <v>6.867</v>
      </c>
      <c r="AS400" s="72">
        <v>0.14599999999999999</v>
      </c>
      <c r="AT400" s="72">
        <v>72.44</v>
      </c>
      <c r="AU400" s="12">
        <v>20.038</v>
      </c>
      <c r="AV400" s="72">
        <v>0.42699999999999999</v>
      </c>
      <c r="AW400" s="72">
        <v>54.64</v>
      </c>
      <c r="AX400" s="12">
        <v>83.391000000000005</v>
      </c>
      <c r="AY400" s="72">
        <v>1.7789999999999999</v>
      </c>
      <c r="AZ400" s="72">
        <v>22.629000000000001</v>
      </c>
      <c r="BA400" s="12">
        <v>103.429</v>
      </c>
      <c r="BB400" s="72">
        <v>2.206</v>
      </c>
      <c r="BC400" s="72">
        <v>23.411000000000001</v>
      </c>
      <c r="BD400" s="12">
        <v>77.858999999999995</v>
      </c>
      <c r="BE400" s="72">
        <v>1.661</v>
      </c>
      <c r="BF400" s="72">
        <v>27.391999999999999</v>
      </c>
      <c r="BG400" s="12">
        <v>181.28800000000001</v>
      </c>
      <c r="BH400" s="72">
        <v>3.867</v>
      </c>
      <c r="BI400" s="72">
        <v>14.936999999999999</v>
      </c>
      <c r="BJ400" s="12">
        <v>450.05399999999997</v>
      </c>
      <c r="BK400" s="72">
        <v>9.6</v>
      </c>
      <c r="BL400" s="72">
        <v>8.0399999999999991</v>
      </c>
      <c r="BM400" s="12">
        <v>123.318</v>
      </c>
      <c r="BN400" s="72">
        <v>2.63</v>
      </c>
      <c r="BO400" s="72">
        <v>18.969000000000001</v>
      </c>
      <c r="BP400" s="12">
        <v>573.37300000000005</v>
      </c>
      <c r="BQ400" s="72">
        <v>12.23</v>
      </c>
      <c r="BR400" s="72">
        <v>5.8220000000000001</v>
      </c>
      <c r="BS400" s="12">
        <v>761.52800000000002</v>
      </c>
      <c r="BT400" s="72">
        <v>16.242999999999999</v>
      </c>
      <c r="BU400" s="72">
        <v>1.7949999999999999</v>
      </c>
      <c r="BV400" s="12">
        <v>4688.2979999999998</v>
      </c>
      <c r="BW400" s="72">
        <v>100</v>
      </c>
      <c r="BX400" s="72">
        <v>0.14899999999999999</v>
      </c>
      <c r="BY400" s="13"/>
      <c r="BZ400" s="13"/>
    </row>
    <row r="401" spans="1:78" ht="12.75" customHeight="1">
      <c r="A401" s="122" t="s">
        <v>44</v>
      </c>
      <c r="B401" s="71" t="s">
        <v>69</v>
      </c>
      <c r="C401" s="71" t="s">
        <v>26</v>
      </c>
      <c r="D401" s="34">
        <v>42614</v>
      </c>
      <c r="E401" s="12">
        <v>2725.4650000000001</v>
      </c>
      <c r="F401" s="72">
        <v>58.36</v>
      </c>
      <c r="G401" s="72">
        <v>0.82899999999999996</v>
      </c>
      <c r="H401" s="12">
        <v>161.63399999999999</v>
      </c>
      <c r="I401" s="72">
        <v>3.4609999999999999</v>
      </c>
      <c r="J401" s="72">
        <v>18.088000000000001</v>
      </c>
      <c r="K401" s="12">
        <v>112.818</v>
      </c>
      <c r="L401" s="72">
        <v>2.4159999999999999</v>
      </c>
      <c r="M401" s="72">
        <v>21.184000000000001</v>
      </c>
      <c r="N401" s="12">
        <v>274.452</v>
      </c>
      <c r="O401" s="72">
        <v>5.8769999999999998</v>
      </c>
      <c r="P401" s="72">
        <v>14.356999999999999</v>
      </c>
      <c r="Q401" s="12">
        <v>14.794</v>
      </c>
      <c r="R401" s="72">
        <v>0.317</v>
      </c>
      <c r="S401" s="72">
        <v>61.262</v>
      </c>
      <c r="T401" s="12">
        <v>289.24599999999998</v>
      </c>
      <c r="U401" s="72">
        <v>6.194</v>
      </c>
      <c r="V401" s="72">
        <v>13.491</v>
      </c>
      <c r="W401" s="12">
        <v>749.96699999999998</v>
      </c>
      <c r="X401" s="72">
        <v>16.059000000000001</v>
      </c>
      <c r="Y401" s="72">
        <v>6.6909999999999998</v>
      </c>
      <c r="Z401" s="12">
        <v>1039.213</v>
      </c>
      <c r="AA401" s="72">
        <v>22.253</v>
      </c>
      <c r="AB401" s="72">
        <v>2.2290000000000001</v>
      </c>
      <c r="AC401" s="12">
        <v>3764.6779999999999</v>
      </c>
      <c r="AD401" s="72">
        <v>80.613</v>
      </c>
      <c r="AE401" s="72">
        <v>0.372</v>
      </c>
      <c r="AF401" s="12">
        <v>0</v>
      </c>
      <c r="AG401" s="72">
        <v>0</v>
      </c>
      <c r="AH401" s="72">
        <v>0</v>
      </c>
      <c r="AI401" s="12">
        <v>159.67699999999999</v>
      </c>
      <c r="AJ401" s="72">
        <v>3.419</v>
      </c>
      <c r="AK401" s="72">
        <v>3.5710000000000002</v>
      </c>
      <c r="AL401" s="12">
        <v>159.67699999999999</v>
      </c>
      <c r="AM401" s="72">
        <v>3.419</v>
      </c>
      <c r="AN401" s="72">
        <v>3.5710000000000002</v>
      </c>
      <c r="AO401" s="12">
        <v>3924.355</v>
      </c>
      <c r="AP401" s="72">
        <v>84.031999999999996</v>
      </c>
      <c r="AQ401" s="72">
        <v>0.33400000000000002</v>
      </c>
      <c r="AR401" s="12">
        <v>16.968</v>
      </c>
      <c r="AS401" s="72">
        <v>0.36299999999999999</v>
      </c>
      <c r="AT401" s="72">
        <v>56.561</v>
      </c>
      <c r="AU401" s="12">
        <v>20.661000000000001</v>
      </c>
      <c r="AV401" s="72">
        <v>0.442</v>
      </c>
      <c r="AW401" s="72">
        <v>64.177999999999997</v>
      </c>
      <c r="AX401" s="12">
        <v>146.99799999999999</v>
      </c>
      <c r="AY401" s="72">
        <v>3.1480000000000001</v>
      </c>
      <c r="AZ401" s="72">
        <v>20.83</v>
      </c>
      <c r="BA401" s="12">
        <v>167.65899999999999</v>
      </c>
      <c r="BB401" s="72">
        <v>3.59</v>
      </c>
      <c r="BC401" s="72">
        <v>17.391999999999999</v>
      </c>
      <c r="BD401" s="12">
        <v>134.08000000000001</v>
      </c>
      <c r="BE401" s="72">
        <v>2.871</v>
      </c>
      <c r="BF401" s="72">
        <v>23.129000000000001</v>
      </c>
      <c r="BG401" s="12">
        <v>301.73899999999998</v>
      </c>
      <c r="BH401" s="72">
        <v>6.4610000000000003</v>
      </c>
      <c r="BI401" s="72">
        <v>14.433</v>
      </c>
      <c r="BJ401" s="12">
        <v>349.93700000000001</v>
      </c>
      <c r="BK401" s="72">
        <v>7.4930000000000003</v>
      </c>
      <c r="BL401" s="72">
        <v>10.912000000000001</v>
      </c>
      <c r="BM401" s="12">
        <v>77.063000000000002</v>
      </c>
      <c r="BN401" s="72">
        <v>1.65</v>
      </c>
      <c r="BO401" s="72">
        <v>26.777000000000001</v>
      </c>
      <c r="BP401" s="12">
        <v>427</v>
      </c>
      <c r="BQ401" s="72">
        <v>9.1430000000000007</v>
      </c>
      <c r="BR401" s="72">
        <v>9.1270000000000007</v>
      </c>
      <c r="BS401" s="12">
        <v>745.70600000000002</v>
      </c>
      <c r="BT401" s="72">
        <v>15.968</v>
      </c>
      <c r="BU401" s="72">
        <v>1.514</v>
      </c>
      <c r="BV401" s="12">
        <v>4670.0619999999999</v>
      </c>
      <c r="BW401" s="72">
        <v>100</v>
      </c>
      <c r="BX401" s="72">
        <v>0.185</v>
      </c>
      <c r="BY401" s="13"/>
      <c r="BZ401" s="13"/>
    </row>
    <row r="402" spans="1:78" ht="12.75" customHeight="1">
      <c r="A402" s="122" t="s">
        <v>44</v>
      </c>
      <c r="B402" s="71" t="s">
        <v>69</v>
      </c>
      <c r="C402" s="71" t="s">
        <v>26</v>
      </c>
      <c r="D402" s="34">
        <v>42705</v>
      </c>
      <c r="E402" s="12">
        <v>2696.68</v>
      </c>
      <c r="F402" s="72">
        <v>57.905999999999999</v>
      </c>
      <c r="G402" s="72">
        <v>1.155</v>
      </c>
      <c r="H402" s="12">
        <v>158.346</v>
      </c>
      <c r="I402" s="72">
        <v>3.4</v>
      </c>
      <c r="J402" s="72">
        <v>17.161999999999999</v>
      </c>
      <c r="K402" s="12">
        <v>93.712999999999994</v>
      </c>
      <c r="L402" s="72">
        <v>2.012</v>
      </c>
      <c r="M402" s="72">
        <v>24.763999999999999</v>
      </c>
      <c r="N402" s="12">
        <v>252.059</v>
      </c>
      <c r="O402" s="72">
        <v>5.4119999999999999</v>
      </c>
      <c r="P402" s="72">
        <v>11.913</v>
      </c>
      <c r="Q402" s="12">
        <v>20.315000000000001</v>
      </c>
      <c r="R402" s="72">
        <v>0.436</v>
      </c>
      <c r="S402" s="72">
        <v>54.399000000000001</v>
      </c>
      <c r="T402" s="12">
        <v>272.37400000000002</v>
      </c>
      <c r="U402" s="72">
        <v>5.8490000000000002</v>
      </c>
      <c r="V402" s="72">
        <v>11.62</v>
      </c>
      <c r="W402" s="12">
        <v>796.71600000000001</v>
      </c>
      <c r="X402" s="72">
        <v>17.108000000000001</v>
      </c>
      <c r="Y402" s="72">
        <v>4.2939999999999996</v>
      </c>
      <c r="Z402" s="12">
        <v>1069.0889999999999</v>
      </c>
      <c r="AA402" s="72">
        <v>22.957000000000001</v>
      </c>
      <c r="AB402" s="72">
        <v>2.5569999999999999</v>
      </c>
      <c r="AC402" s="12">
        <v>3765.77</v>
      </c>
      <c r="AD402" s="72">
        <v>80.863</v>
      </c>
      <c r="AE402" s="72">
        <v>0.38900000000000001</v>
      </c>
      <c r="AF402" s="12">
        <v>2.1859999999999999</v>
      </c>
      <c r="AG402" s="72">
        <v>4.7E-2</v>
      </c>
      <c r="AH402" s="72">
        <v>131.09899999999999</v>
      </c>
      <c r="AI402" s="12">
        <v>144.82400000000001</v>
      </c>
      <c r="AJ402" s="72">
        <v>3.11</v>
      </c>
      <c r="AK402" s="72">
        <v>4.01</v>
      </c>
      <c r="AL402" s="12">
        <v>147.01</v>
      </c>
      <c r="AM402" s="72">
        <v>3.157</v>
      </c>
      <c r="AN402" s="72">
        <v>3.9129999999999998</v>
      </c>
      <c r="AO402" s="12">
        <v>3912.78</v>
      </c>
      <c r="AP402" s="72">
        <v>84.019000000000005</v>
      </c>
      <c r="AQ402" s="72">
        <v>0.307</v>
      </c>
      <c r="AR402" s="12">
        <v>25.49</v>
      </c>
      <c r="AS402" s="72">
        <v>0.54700000000000004</v>
      </c>
      <c r="AT402" s="72">
        <v>76.597999999999999</v>
      </c>
      <c r="AU402" s="12">
        <v>6.0229999999999997</v>
      </c>
      <c r="AV402" s="72">
        <v>0.129</v>
      </c>
      <c r="AW402" s="72">
        <v>101.923</v>
      </c>
      <c r="AX402" s="12">
        <v>92.875</v>
      </c>
      <c r="AY402" s="72">
        <v>1.994</v>
      </c>
      <c r="AZ402" s="72">
        <v>39.713000000000001</v>
      </c>
      <c r="BA402" s="12">
        <v>98.897999999999996</v>
      </c>
      <c r="BB402" s="72">
        <v>2.1240000000000001</v>
      </c>
      <c r="BC402" s="72">
        <v>38.061999999999998</v>
      </c>
      <c r="BD402" s="12">
        <v>117.26</v>
      </c>
      <c r="BE402" s="72">
        <v>2.5179999999999998</v>
      </c>
      <c r="BF402" s="72">
        <v>21.53</v>
      </c>
      <c r="BG402" s="12">
        <v>216.15799999999999</v>
      </c>
      <c r="BH402" s="72">
        <v>4.6420000000000003</v>
      </c>
      <c r="BI402" s="72">
        <v>23.024999999999999</v>
      </c>
      <c r="BJ402" s="12">
        <v>362.935</v>
      </c>
      <c r="BK402" s="72">
        <v>7.7930000000000001</v>
      </c>
      <c r="BL402" s="72">
        <v>12.115</v>
      </c>
      <c r="BM402" s="12">
        <v>139.63200000000001</v>
      </c>
      <c r="BN402" s="72">
        <v>2.9980000000000002</v>
      </c>
      <c r="BO402" s="72">
        <v>29.462</v>
      </c>
      <c r="BP402" s="12">
        <v>502.56799999999998</v>
      </c>
      <c r="BQ402" s="72">
        <v>10.792</v>
      </c>
      <c r="BR402" s="72">
        <v>10.44</v>
      </c>
      <c r="BS402" s="12">
        <v>744.21600000000001</v>
      </c>
      <c r="BT402" s="72">
        <v>15.981</v>
      </c>
      <c r="BU402" s="72">
        <v>1.7609999999999999</v>
      </c>
      <c r="BV402" s="12">
        <v>4656.9949999999999</v>
      </c>
      <c r="BW402" s="72">
        <v>100</v>
      </c>
      <c r="BX402" s="72">
        <v>0.15</v>
      </c>
      <c r="BY402" s="13"/>
      <c r="BZ402" s="13"/>
    </row>
    <row r="403" spans="1:78" ht="12.75" customHeight="1">
      <c r="A403" s="122" t="s">
        <v>44</v>
      </c>
      <c r="B403" s="71" t="s">
        <v>69</v>
      </c>
      <c r="C403" s="71" t="s">
        <v>26</v>
      </c>
      <c r="D403" s="34">
        <v>42795</v>
      </c>
      <c r="E403" s="12">
        <v>2682.3980000000001</v>
      </c>
      <c r="F403" s="72">
        <v>57.774000000000001</v>
      </c>
      <c r="G403" s="72">
        <v>0.97899999999999998</v>
      </c>
      <c r="H403" s="12">
        <v>171.60499999999999</v>
      </c>
      <c r="I403" s="72">
        <v>3.6960000000000002</v>
      </c>
      <c r="J403" s="72">
        <v>23.361999999999998</v>
      </c>
      <c r="K403" s="12">
        <v>117.209</v>
      </c>
      <c r="L403" s="72">
        <v>2.524</v>
      </c>
      <c r="M403" s="72">
        <v>20.332999999999998</v>
      </c>
      <c r="N403" s="12">
        <v>288.81400000000002</v>
      </c>
      <c r="O403" s="72">
        <v>6.2210000000000001</v>
      </c>
      <c r="P403" s="72">
        <v>14.315</v>
      </c>
      <c r="Q403" s="12">
        <v>15.003</v>
      </c>
      <c r="R403" s="72">
        <v>0.32300000000000001</v>
      </c>
      <c r="S403" s="72">
        <v>69.747</v>
      </c>
      <c r="T403" s="12">
        <v>303.81700000000001</v>
      </c>
      <c r="U403" s="72">
        <v>6.5439999999999996</v>
      </c>
      <c r="V403" s="72">
        <v>13.121</v>
      </c>
      <c r="W403" s="12">
        <v>734.66800000000001</v>
      </c>
      <c r="X403" s="72">
        <v>15.824</v>
      </c>
      <c r="Y403" s="72">
        <v>5.2350000000000003</v>
      </c>
      <c r="Z403" s="12">
        <v>1038.4849999999999</v>
      </c>
      <c r="AA403" s="72">
        <v>22.367000000000001</v>
      </c>
      <c r="AB403" s="72">
        <v>2.4209999999999998</v>
      </c>
      <c r="AC403" s="12">
        <v>3720.8829999999998</v>
      </c>
      <c r="AD403" s="72">
        <v>80.141999999999996</v>
      </c>
      <c r="AE403" s="72">
        <v>0.39600000000000002</v>
      </c>
      <c r="AF403" s="12">
        <v>1.861</v>
      </c>
      <c r="AG403" s="72">
        <v>0.04</v>
      </c>
      <c r="AH403" s="72">
        <v>120.18600000000001</v>
      </c>
      <c r="AI403" s="12">
        <v>173.30099999999999</v>
      </c>
      <c r="AJ403" s="72">
        <v>3.7330000000000001</v>
      </c>
      <c r="AK403" s="72">
        <v>3.54</v>
      </c>
      <c r="AL403" s="12">
        <v>175.16200000000001</v>
      </c>
      <c r="AM403" s="72">
        <v>3.7730000000000001</v>
      </c>
      <c r="AN403" s="72">
        <v>3.1960000000000002</v>
      </c>
      <c r="AO403" s="12">
        <v>3896.0450000000001</v>
      </c>
      <c r="AP403" s="72">
        <v>83.914000000000001</v>
      </c>
      <c r="AQ403" s="72">
        <v>0.33200000000000002</v>
      </c>
      <c r="AR403" s="12">
        <v>48.537999999999997</v>
      </c>
      <c r="AS403" s="72">
        <v>1.0449999999999999</v>
      </c>
      <c r="AT403" s="72">
        <v>39.808</v>
      </c>
      <c r="AU403" s="12">
        <v>8.8819999999999997</v>
      </c>
      <c r="AV403" s="72">
        <v>0.191</v>
      </c>
      <c r="AW403" s="72">
        <v>103.529</v>
      </c>
      <c r="AX403" s="12">
        <v>193.59</v>
      </c>
      <c r="AY403" s="72">
        <v>4.17</v>
      </c>
      <c r="AZ403" s="72">
        <v>19.091000000000001</v>
      </c>
      <c r="BA403" s="12">
        <v>202.47200000000001</v>
      </c>
      <c r="BB403" s="72">
        <v>4.3609999999999998</v>
      </c>
      <c r="BC403" s="72">
        <v>17.041</v>
      </c>
      <c r="BD403" s="12">
        <v>124.996</v>
      </c>
      <c r="BE403" s="72">
        <v>2.6920000000000002</v>
      </c>
      <c r="BF403" s="72">
        <v>20.728999999999999</v>
      </c>
      <c r="BG403" s="12">
        <v>327.46699999999998</v>
      </c>
      <c r="BH403" s="72">
        <v>7.0529999999999999</v>
      </c>
      <c r="BI403" s="72">
        <v>10.417</v>
      </c>
      <c r="BJ403" s="12">
        <v>266.91699999999997</v>
      </c>
      <c r="BK403" s="72">
        <v>5.7489999999999997</v>
      </c>
      <c r="BL403" s="72">
        <v>11.872999999999999</v>
      </c>
      <c r="BM403" s="12">
        <v>103.91500000000001</v>
      </c>
      <c r="BN403" s="72">
        <v>2.238</v>
      </c>
      <c r="BO403" s="72">
        <v>28.396999999999998</v>
      </c>
      <c r="BP403" s="12">
        <v>370.83100000000002</v>
      </c>
      <c r="BQ403" s="72">
        <v>7.9870000000000001</v>
      </c>
      <c r="BR403" s="72">
        <v>10.983000000000001</v>
      </c>
      <c r="BS403" s="12">
        <v>746.83699999999999</v>
      </c>
      <c r="BT403" s="72">
        <v>16.085999999999999</v>
      </c>
      <c r="BU403" s="72">
        <v>1.696</v>
      </c>
      <c r="BV403" s="12">
        <v>4642.8829999999998</v>
      </c>
      <c r="BW403" s="72">
        <v>100</v>
      </c>
      <c r="BX403" s="72">
        <v>0.104</v>
      </c>
      <c r="BY403" s="13"/>
      <c r="BZ403" s="13"/>
    </row>
    <row r="404" spans="1:78" ht="12.75" customHeight="1">
      <c r="A404" s="122" t="s">
        <v>44</v>
      </c>
      <c r="B404" s="71" t="s">
        <v>69</v>
      </c>
      <c r="C404" s="71" t="s">
        <v>26</v>
      </c>
      <c r="D404" s="34">
        <v>42887</v>
      </c>
      <c r="E404" s="12">
        <v>2711.1979999999999</v>
      </c>
      <c r="F404" s="72">
        <v>58.387999999999998</v>
      </c>
      <c r="G404" s="72">
        <v>1.0429999999999999</v>
      </c>
      <c r="H404" s="12">
        <v>166.15100000000001</v>
      </c>
      <c r="I404" s="72">
        <v>3.5779999999999998</v>
      </c>
      <c r="J404" s="72">
        <v>19.338999999999999</v>
      </c>
      <c r="K404" s="12">
        <v>154.238</v>
      </c>
      <c r="L404" s="72">
        <v>3.3220000000000001</v>
      </c>
      <c r="M404" s="72">
        <v>23.106000000000002</v>
      </c>
      <c r="N404" s="12">
        <v>320.38900000000001</v>
      </c>
      <c r="O404" s="72">
        <v>6.9</v>
      </c>
      <c r="P404" s="72">
        <v>12.494999999999999</v>
      </c>
      <c r="Q404" s="12">
        <v>41.463999999999999</v>
      </c>
      <c r="R404" s="72">
        <v>0.89300000000000002</v>
      </c>
      <c r="S404" s="72">
        <v>35.258000000000003</v>
      </c>
      <c r="T404" s="12">
        <v>361.85300000000001</v>
      </c>
      <c r="U404" s="72">
        <v>7.7930000000000001</v>
      </c>
      <c r="V404" s="72">
        <v>10.478</v>
      </c>
      <c r="W404" s="12">
        <v>703.13400000000001</v>
      </c>
      <c r="X404" s="72">
        <v>15.143000000000001</v>
      </c>
      <c r="Y404" s="72">
        <v>5.8179999999999996</v>
      </c>
      <c r="Z404" s="12">
        <v>1064.9870000000001</v>
      </c>
      <c r="AA404" s="72">
        <v>22.934999999999999</v>
      </c>
      <c r="AB404" s="72">
        <v>2.3519999999999999</v>
      </c>
      <c r="AC404" s="12">
        <v>3776.1849999999999</v>
      </c>
      <c r="AD404" s="72">
        <v>81.322999999999993</v>
      </c>
      <c r="AE404" s="72">
        <v>0.47</v>
      </c>
      <c r="AF404" s="12">
        <v>9.0890000000000004</v>
      </c>
      <c r="AG404" s="72">
        <v>0.19600000000000001</v>
      </c>
      <c r="AH404" s="72">
        <v>105.21599999999999</v>
      </c>
      <c r="AI404" s="12">
        <v>144.63999999999999</v>
      </c>
      <c r="AJ404" s="72">
        <v>3.1150000000000002</v>
      </c>
      <c r="AK404" s="72">
        <v>6.6219999999999999</v>
      </c>
      <c r="AL404" s="12">
        <v>153.72900000000001</v>
      </c>
      <c r="AM404" s="72">
        <v>3.3109999999999999</v>
      </c>
      <c r="AN404" s="72">
        <v>3.68</v>
      </c>
      <c r="AO404" s="12">
        <v>3929.9140000000002</v>
      </c>
      <c r="AP404" s="72">
        <v>84.634</v>
      </c>
      <c r="AQ404" s="72">
        <v>0.41899999999999998</v>
      </c>
      <c r="AR404" s="12">
        <v>22.128</v>
      </c>
      <c r="AS404" s="72">
        <v>0.47699999999999998</v>
      </c>
      <c r="AT404" s="72">
        <v>50.8</v>
      </c>
      <c r="AU404" s="12">
        <v>4.2</v>
      </c>
      <c r="AV404" s="72">
        <v>0.09</v>
      </c>
      <c r="AW404" s="72">
        <v>101.35899999999999</v>
      </c>
      <c r="AX404" s="12">
        <v>95.956000000000003</v>
      </c>
      <c r="AY404" s="72">
        <v>2.0659999999999998</v>
      </c>
      <c r="AZ404" s="72">
        <v>31.895</v>
      </c>
      <c r="BA404" s="12">
        <v>100.15600000000001</v>
      </c>
      <c r="BB404" s="72">
        <v>2.157</v>
      </c>
      <c r="BC404" s="72">
        <v>31.196999999999999</v>
      </c>
      <c r="BD404" s="12">
        <v>108.229</v>
      </c>
      <c r="BE404" s="72">
        <v>2.331</v>
      </c>
      <c r="BF404" s="72">
        <v>22.885000000000002</v>
      </c>
      <c r="BG404" s="12">
        <v>208.38499999999999</v>
      </c>
      <c r="BH404" s="72">
        <v>4.4880000000000004</v>
      </c>
      <c r="BI404" s="72">
        <v>19.087</v>
      </c>
      <c r="BJ404" s="12">
        <v>373.13799999999998</v>
      </c>
      <c r="BK404" s="72">
        <v>8.0359999999999996</v>
      </c>
      <c r="BL404" s="72">
        <v>11.115</v>
      </c>
      <c r="BM404" s="12">
        <v>109.879</v>
      </c>
      <c r="BN404" s="72">
        <v>2.3660000000000001</v>
      </c>
      <c r="BO404" s="72">
        <v>21.956</v>
      </c>
      <c r="BP404" s="12">
        <v>483.01600000000002</v>
      </c>
      <c r="BQ404" s="72">
        <v>10.401999999999999</v>
      </c>
      <c r="BR404" s="72">
        <v>7.92</v>
      </c>
      <c r="BS404" s="12">
        <v>713.53</v>
      </c>
      <c r="BT404" s="72">
        <v>15.366</v>
      </c>
      <c r="BU404" s="72">
        <v>2.282</v>
      </c>
      <c r="BV404" s="12">
        <v>4643.4440000000004</v>
      </c>
      <c r="BW404" s="72">
        <v>100</v>
      </c>
      <c r="BX404" s="72">
        <v>5.8000000000000003E-2</v>
      </c>
      <c r="BY404" s="13"/>
      <c r="BZ404" s="13"/>
    </row>
    <row r="405" spans="1:78" ht="12.75" customHeight="1">
      <c r="A405" s="122" t="s">
        <v>44</v>
      </c>
      <c r="B405" s="71" t="s">
        <v>69</v>
      </c>
      <c r="C405" s="71" t="s">
        <v>26</v>
      </c>
      <c r="D405" s="34">
        <v>43344</v>
      </c>
      <c r="E405" s="12">
        <v>2759.7939999999999</v>
      </c>
      <c r="F405" s="72">
        <v>59.308999999999997</v>
      </c>
      <c r="G405" s="72">
        <v>0.92900000000000005</v>
      </c>
      <c r="H405" s="12">
        <v>182.84700000000001</v>
      </c>
      <c r="I405" s="72">
        <v>3.9289999999999998</v>
      </c>
      <c r="J405" s="72">
        <v>20.106000000000002</v>
      </c>
      <c r="K405" s="12">
        <v>127.59</v>
      </c>
      <c r="L405" s="72">
        <v>2.742</v>
      </c>
      <c r="M405" s="72">
        <v>18.46</v>
      </c>
      <c r="N405" s="12">
        <v>310.43700000000001</v>
      </c>
      <c r="O405" s="72">
        <v>6.6710000000000003</v>
      </c>
      <c r="P405" s="72">
        <v>12.068</v>
      </c>
      <c r="Q405" s="12">
        <v>2.383</v>
      </c>
      <c r="R405" s="72">
        <v>5.0999999999999997E-2</v>
      </c>
      <c r="S405" s="72">
        <v>102.361</v>
      </c>
      <c r="T405" s="12">
        <v>312.82</v>
      </c>
      <c r="U405" s="72">
        <v>6.7229999999999999</v>
      </c>
      <c r="V405" s="72">
        <v>11.872999999999999</v>
      </c>
      <c r="W405" s="12">
        <v>719.26400000000001</v>
      </c>
      <c r="X405" s="72">
        <v>15.457000000000001</v>
      </c>
      <c r="Y405" s="72">
        <v>6.1210000000000004</v>
      </c>
      <c r="Z405" s="12">
        <v>1032.0840000000001</v>
      </c>
      <c r="AA405" s="72">
        <v>22.18</v>
      </c>
      <c r="AB405" s="72">
        <v>2.1629999999999998</v>
      </c>
      <c r="AC405" s="12">
        <v>3791.8780000000002</v>
      </c>
      <c r="AD405" s="72">
        <v>81.489000000000004</v>
      </c>
      <c r="AE405" s="72">
        <v>0.40799999999999997</v>
      </c>
      <c r="AF405" s="12">
        <v>4.4619999999999997</v>
      </c>
      <c r="AG405" s="72">
        <v>9.6000000000000002E-2</v>
      </c>
      <c r="AH405" s="72">
        <v>83.016000000000005</v>
      </c>
      <c r="AI405" s="12">
        <v>145.90600000000001</v>
      </c>
      <c r="AJ405" s="72">
        <v>3.1360000000000001</v>
      </c>
      <c r="AK405" s="72">
        <v>5.4169999999999998</v>
      </c>
      <c r="AL405" s="12">
        <v>150.36699999999999</v>
      </c>
      <c r="AM405" s="72">
        <v>3.2309999999999999</v>
      </c>
      <c r="AN405" s="72">
        <v>4.0490000000000004</v>
      </c>
      <c r="AO405" s="12">
        <v>3942.2449999999999</v>
      </c>
      <c r="AP405" s="72">
        <v>84.72</v>
      </c>
      <c r="AQ405" s="72">
        <v>0.36099999999999999</v>
      </c>
      <c r="AR405" s="12">
        <v>29.309000000000001</v>
      </c>
      <c r="AS405" s="72">
        <v>0.63</v>
      </c>
      <c r="AT405" s="72">
        <v>50.670999999999999</v>
      </c>
      <c r="AU405" s="12">
        <v>10.867000000000001</v>
      </c>
      <c r="AV405" s="72">
        <v>0.23400000000000001</v>
      </c>
      <c r="AW405" s="72">
        <v>76.346999999999994</v>
      </c>
      <c r="AX405" s="12">
        <v>98.453999999999994</v>
      </c>
      <c r="AY405" s="72">
        <v>2.1160000000000001</v>
      </c>
      <c r="AZ405" s="72">
        <v>30.446999999999999</v>
      </c>
      <c r="BA405" s="12">
        <v>109.321</v>
      </c>
      <c r="BB405" s="72">
        <v>2.3490000000000002</v>
      </c>
      <c r="BC405" s="72">
        <v>28.638999999999999</v>
      </c>
      <c r="BD405" s="12">
        <v>104.48399999999999</v>
      </c>
      <c r="BE405" s="72">
        <v>2.2450000000000001</v>
      </c>
      <c r="BF405" s="72">
        <v>20.837</v>
      </c>
      <c r="BG405" s="12">
        <v>213.80500000000001</v>
      </c>
      <c r="BH405" s="72">
        <v>4.5949999999999998</v>
      </c>
      <c r="BI405" s="72">
        <v>16.962</v>
      </c>
      <c r="BJ405" s="12">
        <v>361.85</v>
      </c>
      <c r="BK405" s="72">
        <v>7.7759999999999998</v>
      </c>
      <c r="BL405" s="72">
        <v>8.4730000000000008</v>
      </c>
      <c r="BM405" s="12">
        <v>106.04</v>
      </c>
      <c r="BN405" s="72">
        <v>2.2789999999999999</v>
      </c>
      <c r="BO405" s="72">
        <v>24.466000000000001</v>
      </c>
      <c r="BP405" s="12">
        <v>467.89100000000002</v>
      </c>
      <c r="BQ405" s="72">
        <v>10.055</v>
      </c>
      <c r="BR405" s="72">
        <v>8.2050000000000001</v>
      </c>
      <c r="BS405" s="12">
        <v>711.005</v>
      </c>
      <c r="BT405" s="72">
        <v>15.28</v>
      </c>
      <c r="BU405" s="72">
        <v>1.982</v>
      </c>
      <c r="BV405" s="12">
        <v>4653.25</v>
      </c>
      <c r="BW405" s="72">
        <v>100</v>
      </c>
      <c r="BX405" s="72">
        <v>6.7000000000000004E-2</v>
      </c>
      <c r="BY405" s="13"/>
      <c r="BZ405" s="13"/>
    </row>
    <row r="406" spans="1:78" ht="12.75" customHeight="1">
      <c r="A406" s="122" t="s">
        <v>44</v>
      </c>
      <c r="B406" s="71" t="s">
        <v>69</v>
      </c>
      <c r="C406" s="71" t="s">
        <v>26</v>
      </c>
      <c r="D406" s="34">
        <v>43435</v>
      </c>
      <c r="E406" s="12">
        <v>2781.8150000000001</v>
      </c>
      <c r="F406" s="72">
        <v>59.752000000000002</v>
      </c>
      <c r="G406" s="72">
        <v>1.071</v>
      </c>
      <c r="H406" s="12">
        <v>131</v>
      </c>
      <c r="I406" s="72">
        <v>2.8140000000000001</v>
      </c>
      <c r="J406" s="72">
        <v>25.734000000000002</v>
      </c>
      <c r="K406" s="12">
        <v>180.34899999999999</v>
      </c>
      <c r="L406" s="72">
        <v>3.8740000000000001</v>
      </c>
      <c r="M406" s="72">
        <v>19.440999999999999</v>
      </c>
      <c r="N406" s="12">
        <v>311.34899999999999</v>
      </c>
      <c r="O406" s="72">
        <v>6.6879999999999997</v>
      </c>
      <c r="P406" s="72">
        <v>15.718</v>
      </c>
      <c r="Q406" s="12">
        <v>26.513999999999999</v>
      </c>
      <c r="R406" s="72">
        <v>0.56999999999999995</v>
      </c>
      <c r="S406" s="72">
        <v>55.487000000000002</v>
      </c>
      <c r="T406" s="12">
        <v>337.863</v>
      </c>
      <c r="U406" s="72">
        <v>7.2569999999999997</v>
      </c>
      <c r="V406" s="72">
        <v>14.417999999999999</v>
      </c>
      <c r="W406" s="12">
        <v>706.99599999999998</v>
      </c>
      <c r="X406" s="72">
        <v>15.186</v>
      </c>
      <c r="Y406" s="72">
        <v>5.548</v>
      </c>
      <c r="Z406" s="12">
        <v>1044.8589999999999</v>
      </c>
      <c r="AA406" s="72">
        <v>22.443000000000001</v>
      </c>
      <c r="AB406" s="72">
        <v>2.6059999999999999</v>
      </c>
      <c r="AC406" s="12">
        <v>3826.674</v>
      </c>
      <c r="AD406" s="72">
        <v>82.194000000000003</v>
      </c>
      <c r="AE406" s="72">
        <v>0.36499999999999999</v>
      </c>
      <c r="AF406" s="12">
        <v>9.9700000000000006</v>
      </c>
      <c r="AG406" s="72">
        <v>0.214</v>
      </c>
      <c r="AH406" s="72">
        <v>75.975999999999999</v>
      </c>
      <c r="AI406" s="12">
        <v>114.41800000000001</v>
      </c>
      <c r="AJ406" s="72">
        <v>2.4580000000000002</v>
      </c>
      <c r="AK406" s="72">
        <v>6.7</v>
      </c>
      <c r="AL406" s="12">
        <v>124.38800000000001</v>
      </c>
      <c r="AM406" s="72">
        <v>2.6720000000000002</v>
      </c>
      <c r="AN406" s="72">
        <v>4.2389999999999999</v>
      </c>
      <c r="AO406" s="12">
        <v>3951.0619999999999</v>
      </c>
      <c r="AP406" s="72">
        <v>84.866</v>
      </c>
      <c r="AQ406" s="72">
        <v>0.35799999999999998</v>
      </c>
      <c r="AR406" s="12">
        <v>14.243</v>
      </c>
      <c r="AS406" s="72">
        <v>0.30599999999999999</v>
      </c>
      <c r="AT406" s="72">
        <v>60.143000000000001</v>
      </c>
      <c r="AU406" s="12">
        <v>21.297000000000001</v>
      </c>
      <c r="AV406" s="72">
        <v>0.45700000000000002</v>
      </c>
      <c r="AW406" s="72">
        <v>52.923000000000002</v>
      </c>
      <c r="AX406" s="12">
        <v>96.316999999999993</v>
      </c>
      <c r="AY406" s="72">
        <v>2.069</v>
      </c>
      <c r="AZ406" s="72">
        <v>28.045999999999999</v>
      </c>
      <c r="BA406" s="12">
        <v>117.614</v>
      </c>
      <c r="BB406" s="72">
        <v>2.5259999999999998</v>
      </c>
      <c r="BC406" s="72">
        <v>24.57</v>
      </c>
      <c r="BD406" s="12">
        <v>67.471000000000004</v>
      </c>
      <c r="BE406" s="72">
        <v>1.4490000000000001</v>
      </c>
      <c r="BF406" s="72">
        <v>33.283999999999999</v>
      </c>
      <c r="BG406" s="12">
        <v>185.08500000000001</v>
      </c>
      <c r="BH406" s="72">
        <v>3.976</v>
      </c>
      <c r="BI406" s="72">
        <v>18.303000000000001</v>
      </c>
      <c r="BJ406" s="12">
        <v>367.25799999999998</v>
      </c>
      <c r="BK406" s="72">
        <v>7.8879999999999999</v>
      </c>
      <c r="BL406" s="72">
        <v>14.09</v>
      </c>
      <c r="BM406" s="12">
        <v>137.98599999999999</v>
      </c>
      <c r="BN406" s="72">
        <v>2.964</v>
      </c>
      <c r="BO406" s="72">
        <v>33.433</v>
      </c>
      <c r="BP406" s="12">
        <v>505.24400000000003</v>
      </c>
      <c r="BQ406" s="72">
        <v>10.852</v>
      </c>
      <c r="BR406" s="72">
        <v>7.3360000000000003</v>
      </c>
      <c r="BS406" s="12">
        <v>704.572</v>
      </c>
      <c r="BT406" s="72">
        <v>15.134</v>
      </c>
      <c r="BU406" s="72">
        <v>1.952</v>
      </c>
      <c r="BV406" s="12">
        <v>4655.634</v>
      </c>
      <c r="BW406" s="72">
        <v>100</v>
      </c>
      <c r="BX406" s="72">
        <v>0.106</v>
      </c>
      <c r="BY406" s="13"/>
      <c r="BZ406" s="13"/>
    </row>
    <row r="407" spans="1:78" ht="12.75" customHeight="1">
      <c r="A407" s="122" t="s">
        <v>44</v>
      </c>
      <c r="B407" s="71" t="s">
        <v>69</v>
      </c>
      <c r="C407" s="71" t="s">
        <v>26</v>
      </c>
      <c r="D407" s="34">
        <v>43525</v>
      </c>
      <c r="E407" s="12">
        <v>2829.5250000000001</v>
      </c>
      <c r="F407" s="72">
        <v>60.783999999999999</v>
      </c>
      <c r="G407" s="72">
        <v>0.85399999999999998</v>
      </c>
      <c r="H407" s="12">
        <v>102.31399999999999</v>
      </c>
      <c r="I407" s="72">
        <v>2.198</v>
      </c>
      <c r="J407" s="72">
        <v>27.693000000000001</v>
      </c>
      <c r="K407" s="12">
        <v>120.004</v>
      </c>
      <c r="L407" s="72">
        <v>2.5779999999999998</v>
      </c>
      <c r="M407" s="72">
        <v>29.518000000000001</v>
      </c>
      <c r="N407" s="12">
        <v>222.31800000000001</v>
      </c>
      <c r="O407" s="72">
        <v>4.7759999999999998</v>
      </c>
      <c r="P407" s="72">
        <v>21.53</v>
      </c>
      <c r="Q407" s="12">
        <v>0</v>
      </c>
      <c r="R407" s="72">
        <v>0</v>
      </c>
      <c r="S407" s="72">
        <v>0</v>
      </c>
      <c r="T407" s="12">
        <v>222.31800000000001</v>
      </c>
      <c r="U407" s="72">
        <v>4.7759999999999998</v>
      </c>
      <c r="V407" s="72">
        <v>21.53</v>
      </c>
      <c r="W407" s="12">
        <v>755.11699999999996</v>
      </c>
      <c r="X407" s="72">
        <v>16.221</v>
      </c>
      <c r="Y407" s="72">
        <v>6.49</v>
      </c>
      <c r="Z407" s="12">
        <v>977.43399999999997</v>
      </c>
      <c r="AA407" s="72">
        <v>20.997</v>
      </c>
      <c r="AB407" s="72">
        <v>1.659</v>
      </c>
      <c r="AC407" s="12">
        <v>3806.9589999999998</v>
      </c>
      <c r="AD407" s="72">
        <v>81.781000000000006</v>
      </c>
      <c r="AE407" s="72">
        <v>0.44</v>
      </c>
      <c r="AF407" s="12">
        <v>6.2560000000000002</v>
      </c>
      <c r="AG407" s="72">
        <v>0.13400000000000001</v>
      </c>
      <c r="AH407" s="72">
        <v>72.022999999999996</v>
      </c>
      <c r="AI407" s="12">
        <v>133.55000000000001</v>
      </c>
      <c r="AJ407" s="72">
        <v>2.8690000000000002</v>
      </c>
      <c r="AK407" s="72">
        <v>4.6429999999999998</v>
      </c>
      <c r="AL407" s="12">
        <v>139.80600000000001</v>
      </c>
      <c r="AM407" s="72">
        <v>3.0030000000000001</v>
      </c>
      <c r="AN407" s="72">
        <v>4.2859999999999996</v>
      </c>
      <c r="AO407" s="12">
        <v>3946.7649999999999</v>
      </c>
      <c r="AP407" s="72">
        <v>84.784000000000006</v>
      </c>
      <c r="AQ407" s="72">
        <v>0.34799999999999998</v>
      </c>
      <c r="AR407" s="12">
        <v>25.587</v>
      </c>
      <c r="AS407" s="72">
        <v>0.55000000000000004</v>
      </c>
      <c r="AT407" s="72">
        <v>55.71</v>
      </c>
      <c r="AU407" s="12">
        <v>13.771000000000001</v>
      </c>
      <c r="AV407" s="72">
        <v>0.29599999999999999</v>
      </c>
      <c r="AW407" s="72">
        <v>62.695</v>
      </c>
      <c r="AX407" s="12">
        <v>111.792</v>
      </c>
      <c r="AY407" s="72">
        <v>2.4020000000000001</v>
      </c>
      <c r="AZ407" s="72">
        <v>26.077000000000002</v>
      </c>
      <c r="BA407" s="12">
        <v>125.562</v>
      </c>
      <c r="BB407" s="72">
        <v>2.6970000000000001</v>
      </c>
      <c r="BC407" s="72">
        <v>23.655999999999999</v>
      </c>
      <c r="BD407" s="12">
        <v>87.712000000000003</v>
      </c>
      <c r="BE407" s="72">
        <v>1.8839999999999999</v>
      </c>
      <c r="BF407" s="72">
        <v>31.024999999999999</v>
      </c>
      <c r="BG407" s="12">
        <v>213.27500000000001</v>
      </c>
      <c r="BH407" s="72">
        <v>4.5819999999999999</v>
      </c>
      <c r="BI407" s="72">
        <v>16.431000000000001</v>
      </c>
      <c r="BJ407" s="12">
        <v>332.589</v>
      </c>
      <c r="BK407" s="72">
        <v>7.1449999999999996</v>
      </c>
      <c r="BL407" s="72">
        <v>10.811</v>
      </c>
      <c r="BM407" s="12">
        <v>136.851</v>
      </c>
      <c r="BN407" s="72">
        <v>2.94</v>
      </c>
      <c r="BO407" s="72">
        <v>22.239000000000001</v>
      </c>
      <c r="BP407" s="12">
        <v>469.44</v>
      </c>
      <c r="BQ407" s="72">
        <v>10.084</v>
      </c>
      <c r="BR407" s="72">
        <v>8.4589999999999996</v>
      </c>
      <c r="BS407" s="12">
        <v>708.30100000000004</v>
      </c>
      <c r="BT407" s="72">
        <v>15.215999999999999</v>
      </c>
      <c r="BU407" s="72">
        <v>1.843</v>
      </c>
      <c r="BV407" s="12">
        <v>4655.0659999999998</v>
      </c>
      <c r="BW407" s="72">
        <v>100</v>
      </c>
      <c r="BX407" s="72">
        <v>0.1</v>
      </c>
      <c r="BY407" s="13"/>
      <c r="BZ407" s="13"/>
    </row>
    <row r="408" spans="1:78" ht="12.75" customHeight="1">
      <c r="A408" s="122" t="s">
        <v>44</v>
      </c>
      <c r="B408" s="71" t="s">
        <v>69</v>
      </c>
      <c r="C408" s="71" t="s">
        <v>26</v>
      </c>
      <c r="D408" s="34">
        <v>43617</v>
      </c>
      <c r="E408" s="12">
        <v>2848.098</v>
      </c>
      <c r="F408" s="72">
        <v>61.054000000000002</v>
      </c>
      <c r="G408" s="72">
        <v>1.0680000000000001</v>
      </c>
      <c r="H408" s="12">
        <v>161.273</v>
      </c>
      <c r="I408" s="72">
        <v>3.4569999999999999</v>
      </c>
      <c r="J408" s="72">
        <v>18.975999999999999</v>
      </c>
      <c r="K408" s="12">
        <v>135.459</v>
      </c>
      <c r="L408" s="72">
        <v>2.9039999999999999</v>
      </c>
      <c r="M408" s="72">
        <v>25.33</v>
      </c>
      <c r="N408" s="12">
        <v>296.73200000000003</v>
      </c>
      <c r="O408" s="72">
        <v>6.3609999999999998</v>
      </c>
      <c r="P408" s="72">
        <v>14.218</v>
      </c>
      <c r="Q408" s="12">
        <v>0</v>
      </c>
      <c r="R408" s="72">
        <v>0</v>
      </c>
      <c r="S408" s="72">
        <v>0</v>
      </c>
      <c r="T408" s="12">
        <v>296.73200000000003</v>
      </c>
      <c r="U408" s="72">
        <v>6.3609999999999998</v>
      </c>
      <c r="V408" s="72">
        <v>14.218</v>
      </c>
      <c r="W408" s="12">
        <v>709.85900000000004</v>
      </c>
      <c r="X408" s="72">
        <v>15.217000000000001</v>
      </c>
      <c r="Y408" s="72">
        <v>7.0369999999999999</v>
      </c>
      <c r="Z408" s="12">
        <v>1006.591</v>
      </c>
      <c r="AA408" s="72">
        <v>21.577999999999999</v>
      </c>
      <c r="AB408" s="72">
        <v>2.4460000000000002</v>
      </c>
      <c r="AC408" s="12">
        <v>3854.6880000000001</v>
      </c>
      <c r="AD408" s="72">
        <v>82.632000000000005</v>
      </c>
      <c r="AE408" s="72">
        <v>0.52700000000000002</v>
      </c>
      <c r="AF408" s="12">
        <v>8.9960000000000004</v>
      </c>
      <c r="AG408" s="72">
        <v>0.193</v>
      </c>
      <c r="AH408" s="72">
        <v>52.957000000000001</v>
      </c>
      <c r="AI408" s="12">
        <v>132.446</v>
      </c>
      <c r="AJ408" s="72">
        <v>2.839</v>
      </c>
      <c r="AK408" s="72">
        <v>5.1139999999999999</v>
      </c>
      <c r="AL408" s="12">
        <v>141.44200000000001</v>
      </c>
      <c r="AM408" s="72">
        <v>3.032</v>
      </c>
      <c r="AN408" s="72">
        <v>4.976</v>
      </c>
      <c r="AO408" s="12">
        <v>3996.13</v>
      </c>
      <c r="AP408" s="72">
        <v>85.664000000000001</v>
      </c>
      <c r="AQ408" s="72">
        <v>0.46500000000000002</v>
      </c>
      <c r="AR408" s="12">
        <v>10.195</v>
      </c>
      <c r="AS408" s="72">
        <v>0.219</v>
      </c>
      <c r="AT408" s="72">
        <v>101.732</v>
      </c>
      <c r="AU408" s="12">
        <v>4.5789999999999997</v>
      </c>
      <c r="AV408" s="72">
        <v>9.8000000000000004E-2</v>
      </c>
      <c r="AW408" s="72">
        <v>88.885000000000005</v>
      </c>
      <c r="AX408" s="12">
        <v>81.977000000000004</v>
      </c>
      <c r="AY408" s="72">
        <v>1.7569999999999999</v>
      </c>
      <c r="AZ408" s="72">
        <v>39.054000000000002</v>
      </c>
      <c r="BA408" s="12">
        <v>86.555999999999997</v>
      </c>
      <c r="BB408" s="72">
        <v>1.855</v>
      </c>
      <c r="BC408" s="72">
        <v>36.963000000000001</v>
      </c>
      <c r="BD408" s="12">
        <v>64.864999999999995</v>
      </c>
      <c r="BE408" s="72">
        <v>1.39</v>
      </c>
      <c r="BF408" s="72">
        <v>38.671999999999997</v>
      </c>
      <c r="BG408" s="12">
        <v>151.41999999999999</v>
      </c>
      <c r="BH408" s="72">
        <v>3.246</v>
      </c>
      <c r="BI408" s="72">
        <v>24.835999999999999</v>
      </c>
      <c r="BJ408" s="12">
        <v>353.27100000000002</v>
      </c>
      <c r="BK408" s="72">
        <v>7.5730000000000004</v>
      </c>
      <c r="BL408" s="72">
        <v>11.808999999999999</v>
      </c>
      <c r="BM408" s="12">
        <v>153.881</v>
      </c>
      <c r="BN408" s="72">
        <v>3.2989999999999999</v>
      </c>
      <c r="BO408" s="72">
        <v>16.503</v>
      </c>
      <c r="BP408" s="12">
        <v>507.15100000000001</v>
      </c>
      <c r="BQ408" s="72">
        <v>10.872</v>
      </c>
      <c r="BR408" s="72">
        <v>7.5019999999999998</v>
      </c>
      <c r="BS408" s="12">
        <v>668.76700000000005</v>
      </c>
      <c r="BT408" s="72">
        <v>14.336</v>
      </c>
      <c r="BU408" s="72">
        <v>2.8210000000000002</v>
      </c>
      <c r="BV408" s="12">
        <v>4664.8969999999999</v>
      </c>
      <c r="BW408" s="72">
        <v>100</v>
      </c>
      <c r="BX408" s="72">
        <v>0.105</v>
      </c>
      <c r="BY408" s="13"/>
      <c r="BZ408" s="13"/>
    </row>
    <row r="409" spans="1:78" ht="12.75" customHeight="1">
      <c r="A409" s="122" t="s">
        <v>44</v>
      </c>
      <c r="B409" s="71" t="s">
        <v>69</v>
      </c>
      <c r="C409" s="71" t="s">
        <v>26</v>
      </c>
      <c r="D409" s="34">
        <v>44075</v>
      </c>
      <c r="E409" s="12">
        <v>2825.7629999999999</v>
      </c>
      <c r="F409" s="72">
        <v>59.783000000000001</v>
      </c>
      <c r="G409" s="72">
        <v>0.88200000000000001</v>
      </c>
      <c r="H409" s="12">
        <v>109.88</v>
      </c>
      <c r="I409" s="72">
        <v>2.3250000000000002</v>
      </c>
      <c r="J409" s="72">
        <v>21.713999999999999</v>
      </c>
      <c r="K409" s="12">
        <v>135.94900000000001</v>
      </c>
      <c r="L409" s="72">
        <v>2.8759999999999999</v>
      </c>
      <c r="M409" s="72">
        <v>22.393000000000001</v>
      </c>
      <c r="N409" s="12">
        <v>245.83</v>
      </c>
      <c r="O409" s="72">
        <v>5.2009999999999996</v>
      </c>
      <c r="P409" s="72">
        <v>16.013999999999999</v>
      </c>
      <c r="Q409" s="12">
        <v>0</v>
      </c>
      <c r="R409" s="72">
        <v>0</v>
      </c>
      <c r="S409" s="72">
        <v>0</v>
      </c>
      <c r="T409" s="12">
        <v>245.83</v>
      </c>
      <c r="U409" s="72">
        <v>5.2009999999999996</v>
      </c>
      <c r="V409" s="72">
        <v>16.013999999999999</v>
      </c>
      <c r="W409" s="12">
        <v>734.16600000000005</v>
      </c>
      <c r="X409" s="72">
        <v>15.532</v>
      </c>
      <c r="Y409" s="72">
        <v>5.3440000000000003</v>
      </c>
      <c r="Z409" s="12">
        <v>979.99599999999998</v>
      </c>
      <c r="AA409" s="72">
        <v>20.733000000000001</v>
      </c>
      <c r="AB409" s="72">
        <v>2.0499999999999998</v>
      </c>
      <c r="AC409" s="12">
        <v>3805.759</v>
      </c>
      <c r="AD409" s="72">
        <v>80.516000000000005</v>
      </c>
      <c r="AE409" s="72">
        <v>0.50800000000000001</v>
      </c>
      <c r="AF409" s="12">
        <v>0</v>
      </c>
      <c r="AG409" s="72">
        <v>0</v>
      </c>
      <c r="AH409" s="72">
        <v>0</v>
      </c>
      <c r="AI409" s="12">
        <v>194.86500000000001</v>
      </c>
      <c r="AJ409" s="72">
        <v>4.1230000000000002</v>
      </c>
      <c r="AK409" s="72">
        <v>3.3290000000000002</v>
      </c>
      <c r="AL409" s="12">
        <v>194.86500000000001</v>
      </c>
      <c r="AM409" s="72">
        <v>4.1230000000000002</v>
      </c>
      <c r="AN409" s="72">
        <v>3.3290000000000002</v>
      </c>
      <c r="AO409" s="12">
        <v>4000.6239999999998</v>
      </c>
      <c r="AP409" s="72">
        <v>84.638999999999996</v>
      </c>
      <c r="AQ409" s="72">
        <v>0.441</v>
      </c>
      <c r="AR409" s="12">
        <v>53.286000000000001</v>
      </c>
      <c r="AS409" s="72">
        <v>1.127</v>
      </c>
      <c r="AT409" s="72">
        <v>51.308</v>
      </c>
      <c r="AU409" s="12">
        <v>24.809000000000001</v>
      </c>
      <c r="AV409" s="72">
        <v>0.52500000000000002</v>
      </c>
      <c r="AW409" s="72">
        <v>81.372</v>
      </c>
      <c r="AX409" s="12">
        <v>141.21299999999999</v>
      </c>
      <c r="AY409" s="72">
        <v>2.988</v>
      </c>
      <c r="AZ409" s="72">
        <v>23.423999999999999</v>
      </c>
      <c r="BA409" s="12">
        <v>166.02099999999999</v>
      </c>
      <c r="BB409" s="72">
        <v>3.512</v>
      </c>
      <c r="BC409" s="72">
        <v>23.690999999999999</v>
      </c>
      <c r="BD409" s="12">
        <v>96.335999999999999</v>
      </c>
      <c r="BE409" s="72">
        <v>2.0379999999999998</v>
      </c>
      <c r="BF409" s="72">
        <v>35.271999999999998</v>
      </c>
      <c r="BG409" s="12">
        <v>262.358</v>
      </c>
      <c r="BH409" s="72">
        <v>5.5510000000000002</v>
      </c>
      <c r="BI409" s="72">
        <v>20.245999999999999</v>
      </c>
      <c r="BJ409" s="12">
        <v>346.09699999999998</v>
      </c>
      <c r="BK409" s="72">
        <v>7.3220000000000001</v>
      </c>
      <c r="BL409" s="72">
        <v>14.638999999999999</v>
      </c>
      <c r="BM409" s="12">
        <v>64.319000000000003</v>
      </c>
      <c r="BN409" s="72">
        <v>1.361</v>
      </c>
      <c r="BO409" s="72">
        <v>33.511000000000003</v>
      </c>
      <c r="BP409" s="12">
        <v>410.416</v>
      </c>
      <c r="BQ409" s="72">
        <v>8.6829999999999998</v>
      </c>
      <c r="BR409" s="72">
        <v>14.523</v>
      </c>
      <c r="BS409" s="12">
        <v>726.06</v>
      </c>
      <c r="BT409" s="72">
        <v>15.361000000000001</v>
      </c>
      <c r="BU409" s="72">
        <v>2.2400000000000002</v>
      </c>
      <c r="BV409" s="12">
        <v>4726.6840000000002</v>
      </c>
      <c r="BW409" s="72">
        <v>100</v>
      </c>
      <c r="BX409" s="72">
        <v>0.106</v>
      </c>
      <c r="BY409" s="13"/>
      <c r="BZ409" s="13"/>
    </row>
    <row r="410" spans="1:78" ht="12.75" customHeight="1">
      <c r="A410" s="122" t="s">
        <v>44</v>
      </c>
      <c r="B410" s="71" t="s">
        <v>69</v>
      </c>
      <c r="C410" s="71" t="s">
        <v>26</v>
      </c>
      <c r="D410" s="34">
        <v>44166</v>
      </c>
      <c r="E410" s="12">
        <v>2815.4369999999999</v>
      </c>
      <c r="F410" s="72">
        <v>59.393000000000001</v>
      </c>
      <c r="G410" s="72">
        <v>1.1080000000000001</v>
      </c>
      <c r="H410" s="12">
        <v>139.86000000000001</v>
      </c>
      <c r="I410" s="72">
        <v>2.95</v>
      </c>
      <c r="J410" s="72">
        <v>26.74</v>
      </c>
      <c r="K410" s="12">
        <v>101.22799999999999</v>
      </c>
      <c r="L410" s="72">
        <v>2.1349999999999998</v>
      </c>
      <c r="M410" s="72">
        <v>40.267000000000003</v>
      </c>
      <c r="N410" s="12">
        <v>241.08699999999999</v>
      </c>
      <c r="O410" s="72">
        <v>5.0860000000000003</v>
      </c>
      <c r="P410" s="72">
        <v>19.117999999999999</v>
      </c>
      <c r="Q410" s="12">
        <v>25.959</v>
      </c>
      <c r="R410" s="72">
        <v>0.54800000000000004</v>
      </c>
      <c r="S410" s="72">
        <v>63.750999999999998</v>
      </c>
      <c r="T410" s="12">
        <v>267.04599999999999</v>
      </c>
      <c r="U410" s="72">
        <v>5.633</v>
      </c>
      <c r="V410" s="72">
        <v>16.379000000000001</v>
      </c>
      <c r="W410" s="12">
        <v>788.53700000000003</v>
      </c>
      <c r="X410" s="72">
        <v>16.635000000000002</v>
      </c>
      <c r="Y410" s="72">
        <v>6.3090000000000002</v>
      </c>
      <c r="Z410" s="12">
        <v>1055.5830000000001</v>
      </c>
      <c r="AA410" s="72">
        <v>22.268000000000001</v>
      </c>
      <c r="AB410" s="72">
        <v>2.3889999999999998</v>
      </c>
      <c r="AC410" s="12">
        <v>3871.0189999999998</v>
      </c>
      <c r="AD410" s="72">
        <v>81.661000000000001</v>
      </c>
      <c r="AE410" s="72">
        <v>0.41799999999999998</v>
      </c>
      <c r="AF410" s="12">
        <v>15.864000000000001</v>
      </c>
      <c r="AG410" s="72">
        <v>0.33500000000000002</v>
      </c>
      <c r="AH410" s="72">
        <v>107.64700000000001</v>
      </c>
      <c r="AI410" s="12">
        <v>163.67400000000001</v>
      </c>
      <c r="AJ410" s="72">
        <v>3.4529999999999998</v>
      </c>
      <c r="AK410" s="72">
        <v>10.534000000000001</v>
      </c>
      <c r="AL410" s="12">
        <v>179.53800000000001</v>
      </c>
      <c r="AM410" s="72">
        <v>3.7869999999999999</v>
      </c>
      <c r="AN410" s="72">
        <v>3.8690000000000002</v>
      </c>
      <c r="AO410" s="12">
        <v>4050.558</v>
      </c>
      <c r="AP410" s="72">
        <v>85.448999999999998</v>
      </c>
      <c r="AQ410" s="72">
        <v>0.38700000000000001</v>
      </c>
      <c r="AR410" s="12">
        <v>21.922999999999998</v>
      </c>
      <c r="AS410" s="72">
        <v>0.46200000000000002</v>
      </c>
      <c r="AT410" s="72">
        <v>50.231000000000002</v>
      </c>
      <c r="AU410" s="12">
        <v>5.2569999999999997</v>
      </c>
      <c r="AV410" s="72">
        <v>0.111</v>
      </c>
      <c r="AW410" s="72">
        <v>102.51</v>
      </c>
      <c r="AX410" s="12">
        <v>117.596</v>
      </c>
      <c r="AY410" s="72">
        <v>2.4809999999999999</v>
      </c>
      <c r="AZ410" s="72">
        <v>29.286999999999999</v>
      </c>
      <c r="BA410" s="12">
        <v>122.85299999999999</v>
      </c>
      <c r="BB410" s="72">
        <v>2.5920000000000001</v>
      </c>
      <c r="BC410" s="72">
        <v>28.786000000000001</v>
      </c>
      <c r="BD410" s="12">
        <v>20.512</v>
      </c>
      <c r="BE410" s="72">
        <v>0.433</v>
      </c>
      <c r="BF410" s="72">
        <v>44.119</v>
      </c>
      <c r="BG410" s="12">
        <v>143.36500000000001</v>
      </c>
      <c r="BH410" s="72">
        <v>3.024</v>
      </c>
      <c r="BI410" s="72">
        <v>24.52</v>
      </c>
      <c r="BJ410" s="12">
        <v>397.95299999999997</v>
      </c>
      <c r="BK410" s="72">
        <v>8.3949999999999996</v>
      </c>
      <c r="BL410" s="72">
        <v>12.912000000000001</v>
      </c>
      <c r="BM410" s="12">
        <v>126.538</v>
      </c>
      <c r="BN410" s="72">
        <v>2.669</v>
      </c>
      <c r="BO410" s="72">
        <v>25.202000000000002</v>
      </c>
      <c r="BP410" s="12">
        <v>524.49099999999999</v>
      </c>
      <c r="BQ410" s="72">
        <v>11.064</v>
      </c>
      <c r="BR410" s="72">
        <v>6.7169999999999996</v>
      </c>
      <c r="BS410" s="12">
        <v>689.779</v>
      </c>
      <c r="BT410" s="72">
        <v>14.551</v>
      </c>
      <c r="BU410" s="72">
        <v>2.2269999999999999</v>
      </c>
      <c r="BV410" s="12">
        <v>4740.3370000000004</v>
      </c>
      <c r="BW410" s="72">
        <v>100</v>
      </c>
      <c r="BX410" s="72">
        <v>7.8E-2</v>
      </c>
      <c r="BY410" s="13"/>
      <c r="BZ410" s="13"/>
    </row>
    <row r="411" spans="1:78" ht="12.75" customHeight="1">
      <c r="A411" s="122" t="s">
        <v>44</v>
      </c>
      <c r="B411" s="71" t="s">
        <v>69</v>
      </c>
      <c r="C411" s="71" t="s">
        <v>26</v>
      </c>
      <c r="D411" s="34">
        <v>44256</v>
      </c>
      <c r="E411" s="12">
        <v>2880.5639999999999</v>
      </c>
      <c r="F411" s="72">
        <v>60.664999999999999</v>
      </c>
      <c r="G411" s="72">
        <v>0.69899999999999995</v>
      </c>
      <c r="H411" s="12">
        <v>76.227000000000004</v>
      </c>
      <c r="I411" s="72">
        <v>1.605</v>
      </c>
      <c r="J411" s="72">
        <v>25.582000000000001</v>
      </c>
      <c r="K411" s="12">
        <v>135.83600000000001</v>
      </c>
      <c r="L411" s="72">
        <v>2.8610000000000002</v>
      </c>
      <c r="M411" s="72">
        <v>20.779</v>
      </c>
      <c r="N411" s="12">
        <v>212.06200000000001</v>
      </c>
      <c r="O411" s="72">
        <v>4.4660000000000002</v>
      </c>
      <c r="P411" s="72">
        <v>16.544</v>
      </c>
      <c r="Q411" s="12">
        <v>12.802</v>
      </c>
      <c r="R411" s="72">
        <v>0.27</v>
      </c>
      <c r="S411" s="72">
        <v>69.460999999999999</v>
      </c>
      <c r="T411" s="12">
        <v>224.864</v>
      </c>
      <c r="U411" s="72">
        <v>4.7359999999999998</v>
      </c>
      <c r="V411" s="72">
        <v>16.285</v>
      </c>
      <c r="W411" s="12">
        <v>778.34699999999998</v>
      </c>
      <c r="X411" s="72">
        <v>16.391999999999999</v>
      </c>
      <c r="Y411" s="72">
        <v>5.859</v>
      </c>
      <c r="Z411" s="12">
        <v>1003.211</v>
      </c>
      <c r="AA411" s="72">
        <v>21.128</v>
      </c>
      <c r="AB411" s="72">
        <v>2.0059999999999998</v>
      </c>
      <c r="AC411" s="12">
        <v>3883.7750000000001</v>
      </c>
      <c r="AD411" s="72">
        <v>81.793000000000006</v>
      </c>
      <c r="AE411" s="72">
        <v>0.40100000000000002</v>
      </c>
      <c r="AF411" s="12">
        <v>16.367000000000001</v>
      </c>
      <c r="AG411" s="72">
        <v>0.34499999999999997</v>
      </c>
      <c r="AH411" s="72">
        <v>63.929000000000002</v>
      </c>
      <c r="AI411" s="12">
        <v>160.58099999999999</v>
      </c>
      <c r="AJ411" s="72">
        <v>3.3820000000000001</v>
      </c>
      <c r="AK411" s="72">
        <v>8.593</v>
      </c>
      <c r="AL411" s="12">
        <v>176.94800000000001</v>
      </c>
      <c r="AM411" s="72">
        <v>3.7269999999999999</v>
      </c>
      <c r="AN411" s="72">
        <v>4.4359999999999999</v>
      </c>
      <c r="AO411" s="12">
        <v>4060.723</v>
      </c>
      <c r="AP411" s="72">
        <v>85.519000000000005</v>
      </c>
      <c r="AQ411" s="72">
        <v>0.38</v>
      </c>
      <c r="AR411" s="12">
        <v>49.820999999999998</v>
      </c>
      <c r="AS411" s="72">
        <v>1.0489999999999999</v>
      </c>
      <c r="AT411" s="72">
        <v>34.228000000000002</v>
      </c>
      <c r="AU411" s="12">
        <v>13.231999999999999</v>
      </c>
      <c r="AV411" s="72">
        <v>0.27900000000000003</v>
      </c>
      <c r="AW411" s="72">
        <v>57.933</v>
      </c>
      <c r="AX411" s="12">
        <v>89.531000000000006</v>
      </c>
      <c r="AY411" s="72">
        <v>1.8859999999999999</v>
      </c>
      <c r="AZ411" s="72">
        <v>36.441000000000003</v>
      </c>
      <c r="BA411" s="12">
        <v>102.76300000000001</v>
      </c>
      <c r="BB411" s="72">
        <v>2.1640000000000001</v>
      </c>
      <c r="BC411" s="72">
        <v>30.988</v>
      </c>
      <c r="BD411" s="12">
        <v>119.496</v>
      </c>
      <c r="BE411" s="72">
        <v>2.5169999999999999</v>
      </c>
      <c r="BF411" s="72">
        <v>24.613</v>
      </c>
      <c r="BG411" s="12">
        <v>222.26</v>
      </c>
      <c r="BH411" s="72">
        <v>4.681</v>
      </c>
      <c r="BI411" s="72">
        <v>16.754000000000001</v>
      </c>
      <c r="BJ411" s="12">
        <v>275.96899999999999</v>
      </c>
      <c r="BK411" s="72">
        <v>5.8120000000000003</v>
      </c>
      <c r="BL411" s="72">
        <v>19.265999999999998</v>
      </c>
      <c r="BM411" s="12">
        <v>139.541</v>
      </c>
      <c r="BN411" s="72">
        <v>2.9390000000000001</v>
      </c>
      <c r="BO411" s="72">
        <v>27.178000000000001</v>
      </c>
      <c r="BP411" s="12">
        <v>415.51</v>
      </c>
      <c r="BQ411" s="72">
        <v>8.7509999999999994</v>
      </c>
      <c r="BR411" s="72">
        <v>9.4760000000000009</v>
      </c>
      <c r="BS411" s="12">
        <v>687.59</v>
      </c>
      <c r="BT411" s="72">
        <v>14.481</v>
      </c>
      <c r="BU411" s="72">
        <v>2.3370000000000002</v>
      </c>
      <c r="BV411" s="12">
        <v>4748.3140000000003</v>
      </c>
      <c r="BW411" s="72">
        <v>100</v>
      </c>
      <c r="BX411" s="72">
        <v>7.6999999999999999E-2</v>
      </c>
      <c r="BY411" s="13"/>
      <c r="BZ411" s="13"/>
    </row>
    <row r="412" spans="1:78" ht="12.75" customHeight="1">
      <c r="A412" s="122" t="s">
        <v>44</v>
      </c>
      <c r="B412" s="71" t="s">
        <v>69</v>
      </c>
      <c r="C412" s="71" t="s">
        <v>26</v>
      </c>
      <c r="D412" s="34">
        <v>44348</v>
      </c>
      <c r="E412" s="12">
        <v>2893.0680000000002</v>
      </c>
      <c r="F412" s="72">
        <v>60.841999999999999</v>
      </c>
      <c r="G412" s="72">
        <v>0.83799999999999997</v>
      </c>
      <c r="H412" s="12">
        <v>144.614</v>
      </c>
      <c r="I412" s="72">
        <v>3.0409999999999999</v>
      </c>
      <c r="J412" s="72">
        <v>25.673999999999999</v>
      </c>
      <c r="K412" s="12">
        <v>96.849000000000004</v>
      </c>
      <c r="L412" s="72">
        <v>2.0369999999999999</v>
      </c>
      <c r="M412" s="72">
        <v>26.771000000000001</v>
      </c>
      <c r="N412" s="12">
        <v>241.464</v>
      </c>
      <c r="O412" s="72">
        <v>5.0780000000000003</v>
      </c>
      <c r="P412" s="72">
        <v>16.609000000000002</v>
      </c>
      <c r="Q412" s="12">
        <v>9.4369999999999994</v>
      </c>
      <c r="R412" s="72">
        <v>0.19800000000000001</v>
      </c>
      <c r="S412" s="72">
        <v>70.674000000000007</v>
      </c>
      <c r="T412" s="12">
        <v>250.90100000000001</v>
      </c>
      <c r="U412" s="72">
        <v>5.2770000000000001</v>
      </c>
      <c r="V412" s="72">
        <v>15.85</v>
      </c>
      <c r="W412" s="12">
        <v>767.79100000000005</v>
      </c>
      <c r="X412" s="72">
        <v>16.146999999999998</v>
      </c>
      <c r="Y412" s="72">
        <v>5.8479999999999999</v>
      </c>
      <c r="Z412" s="12">
        <v>1018.692</v>
      </c>
      <c r="AA412" s="72">
        <v>21.422999999999998</v>
      </c>
      <c r="AB412" s="72">
        <v>2.4590000000000001</v>
      </c>
      <c r="AC412" s="12">
        <v>3911.76</v>
      </c>
      <c r="AD412" s="72">
        <v>82.266000000000005</v>
      </c>
      <c r="AE412" s="72">
        <v>0.439</v>
      </c>
      <c r="AF412" s="12">
        <v>0</v>
      </c>
      <c r="AG412" s="72">
        <v>0</v>
      </c>
      <c r="AH412" s="72">
        <v>0</v>
      </c>
      <c r="AI412" s="12">
        <v>160.405</v>
      </c>
      <c r="AJ412" s="72">
        <v>3.3730000000000002</v>
      </c>
      <c r="AK412" s="72">
        <v>5.0389999999999997</v>
      </c>
      <c r="AL412" s="12">
        <v>160.405</v>
      </c>
      <c r="AM412" s="72">
        <v>3.3730000000000002</v>
      </c>
      <c r="AN412" s="72">
        <v>5.0389999999999997</v>
      </c>
      <c r="AO412" s="12">
        <v>4072.165</v>
      </c>
      <c r="AP412" s="72">
        <v>85.638999999999996</v>
      </c>
      <c r="AQ412" s="72">
        <v>0.41699999999999998</v>
      </c>
      <c r="AR412" s="12">
        <v>42.387999999999998</v>
      </c>
      <c r="AS412" s="72">
        <v>0.89100000000000001</v>
      </c>
      <c r="AT412" s="72">
        <v>41.177</v>
      </c>
      <c r="AU412" s="12">
        <v>19.43</v>
      </c>
      <c r="AV412" s="72">
        <v>0.40899999999999997</v>
      </c>
      <c r="AW412" s="72">
        <v>59.808</v>
      </c>
      <c r="AX412" s="12">
        <v>119.59699999999999</v>
      </c>
      <c r="AY412" s="72">
        <v>2.5150000000000001</v>
      </c>
      <c r="AZ412" s="72">
        <v>26.395</v>
      </c>
      <c r="BA412" s="12">
        <v>139.02699999999999</v>
      </c>
      <c r="BB412" s="72">
        <v>2.9239999999999999</v>
      </c>
      <c r="BC412" s="72">
        <v>23.074999999999999</v>
      </c>
      <c r="BD412" s="12">
        <v>62.914000000000001</v>
      </c>
      <c r="BE412" s="72">
        <v>1.323</v>
      </c>
      <c r="BF412" s="72">
        <v>36.088999999999999</v>
      </c>
      <c r="BG412" s="12">
        <v>201.94200000000001</v>
      </c>
      <c r="BH412" s="72">
        <v>4.2469999999999999</v>
      </c>
      <c r="BI412" s="72">
        <v>19.605</v>
      </c>
      <c r="BJ412" s="12">
        <v>280.20299999999997</v>
      </c>
      <c r="BK412" s="72">
        <v>5.8929999999999998</v>
      </c>
      <c r="BL412" s="72">
        <v>16.268000000000001</v>
      </c>
      <c r="BM412" s="12">
        <v>158.327</v>
      </c>
      <c r="BN412" s="72">
        <v>3.33</v>
      </c>
      <c r="BO412" s="72">
        <v>20.847999999999999</v>
      </c>
      <c r="BP412" s="12">
        <v>438.53</v>
      </c>
      <c r="BQ412" s="72">
        <v>9.2219999999999995</v>
      </c>
      <c r="BR412" s="72">
        <v>9.7029999999999994</v>
      </c>
      <c r="BS412" s="12">
        <v>682.86</v>
      </c>
      <c r="BT412" s="72">
        <v>14.361000000000001</v>
      </c>
      <c r="BU412" s="72">
        <v>2.6890000000000001</v>
      </c>
      <c r="BV412" s="12">
        <v>4755.0240000000003</v>
      </c>
      <c r="BW412" s="72">
        <v>100</v>
      </c>
      <c r="BX412" s="72">
        <v>0.106</v>
      </c>
      <c r="BY412" s="13"/>
      <c r="BZ412" s="13"/>
    </row>
    <row r="413" spans="1:78" ht="12.75" customHeight="1">
      <c r="A413" s="122" t="s">
        <v>44</v>
      </c>
      <c r="B413" s="71" t="s">
        <v>69</v>
      </c>
      <c r="C413" s="71" t="s">
        <v>26</v>
      </c>
      <c r="D413" s="34">
        <v>44805</v>
      </c>
      <c r="E413" s="12">
        <v>3028.174</v>
      </c>
      <c r="F413" s="72">
        <v>62.374000000000002</v>
      </c>
      <c r="G413" s="72">
        <v>1.0609999999999999</v>
      </c>
      <c r="H413" s="12">
        <v>51.62</v>
      </c>
      <c r="I413" s="72">
        <v>1.0629999999999999</v>
      </c>
      <c r="J413" s="72">
        <v>38.216000000000001</v>
      </c>
      <c r="K413" s="12">
        <v>88.513000000000005</v>
      </c>
      <c r="L413" s="72">
        <v>1.823</v>
      </c>
      <c r="M413" s="72">
        <v>43.927999999999997</v>
      </c>
      <c r="N413" s="12">
        <v>140.13300000000001</v>
      </c>
      <c r="O413" s="72">
        <v>2.8860000000000001</v>
      </c>
      <c r="P413" s="72">
        <v>32.165999999999997</v>
      </c>
      <c r="Q413" s="12">
        <v>42.860999999999997</v>
      </c>
      <c r="R413" s="72">
        <v>0.88300000000000001</v>
      </c>
      <c r="S413" s="72">
        <v>58.485999999999997</v>
      </c>
      <c r="T413" s="12">
        <v>182.994</v>
      </c>
      <c r="U413" s="72">
        <v>3.7690000000000001</v>
      </c>
      <c r="V413" s="72">
        <v>27.233000000000001</v>
      </c>
      <c r="W413" s="12">
        <v>854.24900000000002</v>
      </c>
      <c r="X413" s="72">
        <v>17.596</v>
      </c>
      <c r="Y413" s="72">
        <v>6.7690000000000001</v>
      </c>
      <c r="Z413" s="12">
        <v>1037.2429999999999</v>
      </c>
      <c r="AA413" s="72">
        <v>21.364999999999998</v>
      </c>
      <c r="AB413" s="72">
        <v>3.1819999999999999</v>
      </c>
      <c r="AC413" s="12">
        <v>4065.4169999999999</v>
      </c>
      <c r="AD413" s="72">
        <v>83.739000000000004</v>
      </c>
      <c r="AE413" s="72">
        <v>0.371</v>
      </c>
      <c r="AF413" s="12">
        <v>4.1399999999999997</v>
      </c>
      <c r="AG413" s="72">
        <v>8.5000000000000006E-2</v>
      </c>
      <c r="AH413" s="72">
        <v>122.45099999999999</v>
      </c>
      <c r="AI413" s="12">
        <v>102.40600000000001</v>
      </c>
      <c r="AJ413" s="72">
        <v>2.109</v>
      </c>
      <c r="AK413" s="72">
        <v>6.3419999999999996</v>
      </c>
      <c r="AL413" s="12">
        <v>106.54600000000001</v>
      </c>
      <c r="AM413" s="72">
        <v>2.1949999999999998</v>
      </c>
      <c r="AN413" s="72">
        <v>4.6779999999999999</v>
      </c>
      <c r="AO413" s="12">
        <v>4171.9629999999997</v>
      </c>
      <c r="AP413" s="72">
        <v>85.933999999999997</v>
      </c>
      <c r="AQ413" s="72">
        <v>0.38300000000000001</v>
      </c>
      <c r="AR413" s="12">
        <v>56.606999999999999</v>
      </c>
      <c r="AS413" s="72">
        <v>1.1659999999999999</v>
      </c>
      <c r="AT413" s="72">
        <v>57.271000000000001</v>
      </c>
      <c r="AU413" s="12">
        <v>4.492</v>
      </c>
      <c r="AV413" s="72">
        <v>9.2999999999999999E-2</v>
      </c>
      <c r="AW413" s="72">
        <v>106.65600000000001</v>
      </c>
      <c r="AX413" s="12">
        <v>88.21</v>
      </c>
      <c r="AY413" s="72">
        <v>1.8169999999999999</v>
      </c>
      <c r="AZ413" s="72">
        <v>33.668999999999997</v>
      </c>
      <c r="BA413" s="12">
        <v>92.700999999999993</v>
      </c>
      <c r="BB413" s="72">
        <v>1.909</v>
      </c>
      <c r="BC413" s="72">
        <v>31.981000000000002</v>
      </c>
      <c r="BD413" s="12">
        <v>69.248000000000005</v>
      </c>
      <c r="BE413" s="72">
        <v>1.4259999999999999</v>
      </c>
      <c r="BF413" s="72">
        <v>44.21</v>
      </c>
      <c r="BG413" s="12">
        <v>161.94900000000001</v>
      </c>
      <c r="BH413" s="72">
        <v>3.3359999999999999</v>
      </c>
      <c r="BI413" s="72">
        <v>20.207000000000001</v>
      </c>
      <c r="BJ413" s="12">
        <v>342.05</v>
      </c>
      <c r="BK413" s="72">
        <v>7.0460000000000003</v>
      </c>
      <c r="BL413" s="72">
        <v>14.654</v>
      </c>
      <c r="BM413" s="12">
        <v>122.274</v>
      </c>
      <c r="BN413" s="72">
        <v>2.5190000000000001</v>
      </c>
      <c r="BO413" s="72">
        <v>27.451000000000001</v>
      </c>
      <c r="BP413" s="12">
        <v>464.32400000000001</v>
      </c>
      <c r="BQ413" s="72">
        <v>9.5640000000000001</v>
      </c>
      <c r="BR413" s="72">
        <v>7.5419999999999998</v>
      </c>
      <c r="BS413" s="12">
        <v>682.88</v>
      </c>
      <c r="BT413" s="72">
        <v>14.066000000000001</v>
      </c>
      <c r="BU413" s="72">
        <v>2.3039999999999998</v>
      </c>
      <c r="BV413" s="12">
        <v>4854.8429999999998</v>
      </c>
      <c r="BW413" s="72">
        <v>100</v>
      </c>
      <c r="BX413" s="72">
        <v>0.18</v>
      </c>
      <c r="BY413" s="13"/>
      <c r="BZ413" s="13"/>
    </row>
    <row r="414" spans="1:78" ht="12.75" customHeight="1">
      <c r="A414" s="122" t="s">
        <v>44</v>
      </c>
      <c r="B414" s="71" t="s">
        <v>69</v>
      </c>
      <c r="C414" s="71" t="s">
        <v>26</v>
      </c>
      <c r="D414" s="34">
        <v>44896</v>
      </c>
      <c r="E414" s="12">
        <v>3071.5929999999998</v>
      </c>
      <c r="F414" s="72">
        <v>62.941000000000003</v>
      </c>
      <c r="G414" s="72">
        <v>0.95699999999999996</v>
      </c>
      <c r="H414" s="12">
        <v>75.543000000000006</v>
      </c>
      <c r="I414" s="72">
        <v>1.548</v>
      </c>
      <c r="J414" s="72">
        <v>34.322000000000003</v>
      </c>
      <c r="K414" s="12">
        <v>52.877000000000002</v>
      </c>
      <c r="L414" s="72">
        <v>1.0840000000000001</v>
      </c>
      <c r="M414" s="72">
        <v>39.234999999999999</v>
      </c>
      <c r="N414" s="12">
        <v>128.41999999999999</v>
      </c>
      <c r="O414" s="72">
        <v>2.6309999999999998</v>
      </c>
      <c r="P414" s="72">
        <v>23.782</v>
      </c>
      <c r="Q414" s="12">
        <v>45.369</v>
      </c>
      <c r="R414" s="72">
        <v>0.93</v>
      </c>
      <c r="S414" s="72">
        <v>47.884</v>
      </c>
      <c r="T414" s="12">
        <v>173.78899999999999</v>
      </c>
      <c r="U414" s="72">
        <v>3.5609999999999999</v>
      </c>
      <c r="V414" s="72">
        <v>23.984999999999999</v>
      </c>
      <c r="W414" s="12">
        <v>869.07</v>
      </c>
      <c r="X414" s="72">
        <v>17.808</v>
      </c>
      <c r="Y414" s="72">
        <v>5.718</v>
      </c>
      <c r="Z414" s="12">
        <v>1042.8579999999999</v>
      </c>
      <c r="AA414" s="72">
        <v>21.37</v>
      </c>
      <c r="AB414" s="72">
        <v>2.738</v>
      </c>
      <c r="AC414" s="12">
        <v>4114.4520000000002</v>
      </c>
      <c r="AD414" s="72">
        <v>84.311000000000007</v>
      </c>
      <c r="AE414" s="72">
        <v>0.42099999999999999</v>
      </c>
      <c r="AF414" s="12">
        <v>18.173999999999999</v>
      </c>
      <c r="AG414" s="72">
        <v>0.372</v>
      </c>
      <c r="AH414" s="72">
        <v>109.378</v>
      </c>
      <c r="AI414" s="12">
        <v>74.808999999999997</v>
      </c>
      <c r="AJ414" s="72">
        <v>1.5329999999999999</v>
      </c>
      <c r="AK414" s="72">
        <v>26.875</v>
      </c>
      <c r="AL414" s="12">
        <v>92.983000000000004</v>
      </c>
      <c r="AM414" s="72">
        <v>1.905</v>
      </c>
      <c r="AN414" s="72">
        <v>4.8140000000000001</v>
      </c>
      <c r="AO414" s="12">
        <v>4207.4350000000004</v>
      </c>
      <c r="AP414" s="72">
        <v>86.215999999999994</v>
      </c>
      <c r="AQ414" s="72">
        <v>0.38400000000000001</v>
      </c>
      <c r="AR414" s="12">
        <v>10.009</v>
      </c>
      <c r="AS414" s="72">
        <v>0.20499999999999999</v>
      </c>
      <c r="AT414" s="72">
        <v>105.593</v>
      </c>
      <c r="AU414" s="12">
        <v>3.9369999999999998</v>
      </c>
      <c r="AV414" s="72">
        <v>8.1000000000000003E-2</v>
      </c>
      <c r="AW414" s="72">
        <v>73.262</v>
      </c>
      <c r="AX414" s="12">
        <v>73.203999999999994</v>
      </c>
      <c r="AY414" s="72">
        <v>1.5</v>
      </c>
      <c r="AZ414" s="72">
        <v>36.603999999999999</v>
      </c>
      <c r="BA414" s="12">
        <v>77.141000000000005</v>
      </c>
      <c r="BB414" s="72">
        <v>1.581</v>
      </c>
      <c r="BC414" s="72">
        <v>34.75</v>
      </c>
      <c r="BD414" s="12">
        <v>90.081999999999994</v>
      </c>
      <c r="BE414" s="72">
        <v>1.8460000000000001</v>
      </c>
      <c r="BF414" s="72">
        <v>35.948999999999998</v>
      </c>
      <c r="BG414" s="12">
        <v>167.22300000000001</v>
      </c>
      <c r="BH414" s="72">
        <v>3.427</v>
      </c>
      <c r="BI414" s="72">
        <v>22.741</v>
      </c>
      <c r="BJ414" s="12">
        <v>408.834</v>
      </c>
      <c r="BK414" s="72">
        <v>8.3780000000000001</v>
      </c>
      <c r="BL414" s="72">
        <v>12.962999999999999</v>
      </c>
      <c r="BM414" s="12">
        <v>86.613</v>
      </c>
      <c r="BN414" s="72">
        <v>1.7749999999999999</v>
      </c>
      <c r="BO414" s="72">
        <v>32.735999999999997</v>
      </c>
      <c r="BP414" s="12">
        <v>495.447</v>
      </c>
      <c r="BQ414" s="72">
        <v>10.151999999999999</v>
      </c>
      <c r="BR414" s="72">
        <v>8.48</v>
      </c>
      <c r="BS414" s="12">
        <v>672.67899999999997</v>
      </c>
      <c r="BT414" s="72">
        <v>13.784000000000001</v>
      </c>
      <c r="BU414" s="72">
        <v>2.5910000000000002</v>
      </c>
      <c r="BV414" s="12">
        <v>4880.1139999999996</v>
      </c>
      <c r="BW414" s="72">
        <v>100</v>
      </c>
      <c r="BX414" s="72">
        <v>0.188</v>
      </c>
      <c r="BY414" s="13"/>
      <c r="BZ414" s="13"/>
    </row>
    <row r="415" spans="1:78" ht="12.75" customHeight="1">
      <c r="A415" s="122" t="s">
        <v>44</v>
      </c>
      <c r="B415" s="71" t="s">
        <v>69</v>
      </c>
      <c r="C415" s="71" t="s">
        <v>26</v>
      </c>
      <c r="D415" s="34">
        <v>44986</v>
      </c>
      <c r="E415" s="12">
        <v>3139.4690000000001</v>
      </c>
      <c r="F415" s="72">
        <v>64.015000000000001</v>
      </c>
      <c r="G415" s="72">
        <v>0.628</v>
      </c>
      <c r="H415" s="12">
        <v>97.938000000000002</v>
      </c>
      <c r="I415" s="72">
        <v>1.9970000000000001</v>
      </c>
      <c r="J415" s="72">
        <v>20.225000000000001</v>
      </c>
      <c r="K415" s="12">
        <v>55.128999999999998</v>
      </c>
      <c r="L415" s="72">
        <v>1.1240000000000001</v>
      </c>
      <c r="M415" s="72">
        <v>25.896000000000001</v>
      </c>
      <c r="N415" s="12">
        <v>153.06700000000001</v>
      </c>
      <c r="O415" s="72">
        <v>3.121</v>
      </c>
      <c r="P415" s="72">
        <v>15.776999999999999</v>
      </c>
      <c r="Q415" s="12">
        <v>23.843</v>
      </c>
      <c r="R415" s="72">
        <v>0.48599999999999999</v>
      </c>
      <c r="S415" s="72">
        <v>45.813000000000002</v>
      </c>
      <c r="T415" s="12">
        <v>176.91</v>
      </c>
      <c r="U415" s="72">
        <v>3.6070000000000002</v>
      </c>
      <c r="V415" s="72">
        <v>12.803000000000001</v>
      </c>
      <c r="W415" s="12">
        <v>783.51300000000003</v>
      </c>
      <c r="X415" s="72">
        <v>15.976000000000001</v>
      </c>
      <c r="Y415" s="72">
        <v>3.2749999999999999</v>
      </c>
      <c r="Z415" s="12">
        <v>960.423</v>
      </c>
      <c r="AA415" s="72">
        <v>19.582999999999998</v>
      </c>
      <c r="AB415" s="72">
        <v>1.764</v>
      </c>
      <c r="AC415" s="12">
        <v>4099.893</v>
      </c>
      <c r="AD415" s="72">
        <v>83.597999999999999</v>
      </c>
      <c r="AE415" s="72">
        <v>0.45600000000000002</v>
      </c>
      <c r="AF415" s="12">
        <v>4.8159999999999998</v>
      </c>
      <c r="AG415" s="72">
        <v>9.8000000000000004E-2</v>
      </c>
      <c r="AH415" s="72">
        <v>80.671999999999997</v>
      </c>
      <c r="AI415" s="12">
        <v>107.188</v>
      </c>
      <c r="AJ415" s="72">
        <v>2.1859999999999999</v>
      </c>
      <c r="AK415" s="72">
        <v>5.1550000000000002</v>
      </c>
      <c r="AL415" s="12">
        <v>112.004</v>
      </c>
      <c r="AM415" s="72">
        <v>2.2839999999999998</v>
      </c>
      <c r="AN415" s="72">
        <v>4.2119999999999997</v>
      </c>
      <c r="AO415" s="12">
        <v>4211.8969999999999</v>
      </c>
      <c r="AP415" s="72">
        <v>85.882000000000005</v>
      </c>
      <c r="AQ415" s="72">
        <v>0.41699999999999998</v>
      </c>
      <c r="AR415" s="12">
        <v>34.918999999999997</v>
      </c>
      <c r="AS415" s="72">
        <v>0.71199999999999997</v>
      </c>
      <c r="AT415" s="72">
        <v>32.841000000000001</v>
      </c>
      <c r="AU415" s="12">
        <v>1.024</v>
      </c>
      <c r="AV415" s="72">
        <v>2.1000000000000001E-2</v>
      </c>
      <c r="AW415" s="72">
        <v>102.467</v>
      </c>
      <c r="AX415" s="12">
        <v>89.572000000000003</v>
      </c>
      <c r="AY415" s="72">
        <v>1.8260000000000001</v>
      </c>
      <c r="AZ415" s="72">
        <v>21.396000000000001</v>
      </c>
      <c r="BA415" s="12">
        <v>90.596000000000004</v>
      </c>
      <c r="BB415" s="72">
        <v>1.847</v>
      </c>
      <c r="BC415" s="72">
        <v>21.210999999999999</v>
      </c>
      <c r="BD415" s="12">
        <v>88.76</v>
      </c>
      <c r="BE415" s="72">
        <v>1.81</v>
      </c>
      <c r="BF415" s="72">
        <v>24.646000000000001</v>
      </c>
      <c r="BG415" s="12">
        <v>179.35599999999999</v>
      </c>
      <c r="BH415" s="72">
        <v>3.657</v>
      </c>
      <c r="BI415" s="72">
        <v>18.640999999999998</v>
      </c>
      <c r="BJ415" s="12">
        <v>338.88900000000001</v>
      </c>
      <c r="BK415" s="72">
        <v>6.91</v>
      </c>
      <c r="BL415" s="72">
        <v>10.74</v>
      </c>
      <c r="BM415" s="12">
        <v>139.244</v>
      </c>
      <c r="BN415" s="72">
        <v>2.839</v>
      </c>
      <c r="BO415" s="72">
        <v>18.472999999999999</v>
      </c>
      <c r="BP415" s="12">
        <v>478.13299999999998</v>
      </c>
      <c r="BQ415" s="72">
        <v>9.7490000000000006</v>
      </c>
      <c r="BR415" s="72">
        <v>7.9020000000000001</v>
      </c>
      <c r="BS415" s="12">
        <v>692.40800000000002</v>
      </c>
      <c r="BT415" s="72">
        <v>14.118</v>
      </c>
      <c r="BU415" s="72">
        <v>2.379</v>
      </c>
      <c r="BV415" s="12">
        <v>4904.3050000000003</v>
      </c>
      <c r="BW415" s="72">
        <v>100</v>
      </c>
      <c r="BX415" s="72">
        <v>0.109</v>
      </c>
      <c r="BY415" s="13"/>
      <c r="BZ415" s="13"/>
    </row>
    <row r="416" spans="1:78" ht="12.75" customHeight="1">
      <c r="A416" s="122" t="s">
        <v>44</v>
      </c>
      <c r="B416" s="71" t="s">
        <v>69</v>
      </c>
      <c r="C416" s="71" t="s">
        <v>26</v>
      </c>
      <c r="D416" s="34">
        <v>45078</v>
      </c>
      <c r="E416" s="12">
        <v>3167.991</v>
      </c>
      <c r="F416" s="72">
        <v>64.274000000000001</v>
      </c>
      <c r="G416" s="72">
        <v>0.77400000000000002</v>
      </c>
      <c r="H416" s="12">
        <v>75.259</v>
      </c>
      <c r="I416" s="72">
        <v>1.5269999999999999</v>
      </c>
      <c r="J416" s="72">
        <v>22.09</v>
      </c>
      <c r="K416" s="12">
        <v>79.775999999999996</v>
      </c>
      <c r="L416" s="72">
        <v>1.619</v>
      </c>
      <c r="M416" s="72">
        <v>25.827000000000002</v>
      </c>
      <c r="N416" s="12">
        <v>155.03399999999999</v>
      </c>
      <c r="O416" s="72">
        <v>3.145</v>
      </c>
      <c r="P416" s="72">
        <v>15.428000000000001</v>
      </c>
      <c r="Q416" s="12">
        <v>14.531000000000001</v>
      </c>
      <c r="R416" s="72">
        <v>0.29499999999999998</v>
      </c>
      <c r="S416" s="72">
        <v>53.042000000000002</v>
      </c>
      <c r="T416" s="12">
        <v>169.566</v>
      </c>
      <c r="U416" s="72">
        <v>3.44</v>
      </c>
      <c r="V416" s="72">
        <v>13.327999999999999</v>
      </c>
      <c r="W416" s="12">
        <v>820.02599999999995</v>
      </c>
      <c r="X416" s="72">
        <v>16.637</v>
      </c>
      <c r="Y416" s="72">
        <v>3.7490000000000001</v>
      </c>
      <c r="Z416" s="12">
        <v>989.59199999999998</v>
      </c>
      <c r="AA416" s="72">
        <v>20.077000000000002</v>
      </c>
      <c r="AB416" s="72">
        <v>1.952</v>
      </c>
      <c r="AC416" s="12">
        <v>4157.5829999999996</v>
      </c>
      <c r="AD416" s="72">
        <v>84.350999999999999</v>
      </c>
      <c r="AE416" s="72">
        <v>0.52300000000000002</v>
      </c>
      <c r="AF416" s="12">
        <v>2.456</v>
      </c>
      <c r="AG416" s="72">
        <v>0.05</v>
      </c>
      <c r="AH416" s="72">
        <v>103.986</v>
      </c>
      <c r="AI416" s="12">
        <v>100.532</v>
      </c>
      <c r="AJ416" s="72">
        <v>2.04</v>
      </c>
      <c r="AK416" s="72">
        <v>6.2590000000000003</v>
      </c>
      <c r="AL416" s="12">
        <v>102.988</v>
      </c>
      <c r="AM416" s="72">
        <v>2.089</v>
      </c>
      <c r="AN416" s="72">
        <v>5.1379999999999999</v>
      </c>
      <c r="AO416" s="12">
        <v>4260.57</v>
      </c>
      <c r="AP416" s="72">
        <v>86.441000000000003</v>
      </c>
      <c r="AQ416" s="72">
        <v>0.51900000000000002</v>
      </c>
      <c r="AR416" s="12">
        <v>48.808999999999997</v>
      </c>
      <c r="AS416" s="72">
        <v>0.99</v>
      </c>
      <c r="AT416" s="72">
        <v>38.930999999999997</v>
      </c>
      <c r="AU416" s="12">
        <v>9.1530000000000005</v>
      </c>
      <c r="AV416" s="72">
        <v>0.186</v>
      </c>
      <c r="AW416" s="72">
        <v>60.777000000000001</v>
      </c>
      <c r="AX416" s="12">
        <v>57.869</v>
      </c>
      <c r="AY416" s="72">
        <v>1.1739999999999999</v>
      </c>
      <c r="AZ416" s="72">
        <v>24.719000000000001</v>
      </c>
      <c r="BA416" s="12">
        <v>67.022000000000006</v>
      </c>
      <c r="BB416" s="72">
        <v>1.36</v>
      </c>
      <c r="BC416" s="72">
        <v>23.007999999999999</v>
      </c>
      <c r="BD416" s="12">
        <v>83.546000000000006</v>
      </c>
      <c r="BE416" s="72">
        <v>1.6950000000000001</v>
      </c>
      <c r="BF416" s="72">
        <v>22.122</v>
      </c>
      <c r="BG416" s="12">
        <v>150.56800000000001</v>
      </c>
      <c r="BH416" s="72">
        <v>3.0550000000000002</v>
      </c>
      <c r="BI416" s="72">
        <v>14.202999999999999</v>
      </c>
      <c r="BJ416" s="12">
        <v>295.24400000000003</v>
      </c>
      <c r="BK416" s="72">
        <v>5.99</v>
      </c>
      <c r="BL416" s="72">
        <v>11.576000000000001</v>
      </c>
      <c r="BM416" s="12">
        <v>173.69300000000001</v>
      </c>
      <c r="BN416" s="72">
        <v>3.524</v>
      </c>
      <c r="BO416" s="72">
        <v>16.532</v>
      </c>
      <c r="BP416" s="12">
        <v>468.93700000000001</v>
      </c>
      <c r="BQ416" s="72">
        <v>9.5139999999999993</v>
      </c>
      <c r="BR416" s="72">
        <v>5.875</v>
      </c>
      <c r="BS416" s="12">
        <v>668.31399999999996</v>
      </c>
      <c r="BT416" s="72">
        <v>13.558999999999999</v>
      </c>
      <c r="BU416" s="72">
        <v>2.9889999999999999</v>
      </c>
      <c r="BV416" s="12">
        <v>4928.8850000000002</v>
      </c>
      <c r="BW416" s="72">
        <v>100</v>
      </c>
      <c r="BX416" s="72">
        <v>0.113</v>
      </c>
      <c r="BY416" s="13"/>
      <c r="BZ416" s="13"/>
    </row>
    <row r="417" spans="1:78" ht="12.75" customHeight="1">
      <c r="A417" s="122" t="s">
        <v>44</v>
      </c>
      <c r="B417" s="71" t="s">
        <v>69</v>
      </c>
      <c r="C417" s="71" t="s">
        <v>26</v>
      </c>
      <c r="D417" s="34">
        <v>45170</v>
      </c>
      <c r="E417" s="12">
        <v>3120.8310000000001</v>
      </c>
      <c r="F417" s="72">
        <v>62.954000000000001</v>
      </c>
      <c r="G417" s="72">
        <v>0.98499999999999999</v>
      </c>
      <c r="H417" s="12">
        <v>94.396000000000001</v>
      </c>
      <c r="I417" s="72">
        <v>1.9039999999999999</v>
      </c>
      <c r="J417" s="72">
        <v>21.370999999999999</v>
      </c>
      <c r="K417" s="12">
        <v>60.212000000000003</v>
      </c>
      <c r="L417" s="72">
        <v>1.2150000000000001</v>
      </c>
      <c r="M417" s="72">
        <v>30.963999999999999</v>
      </c>
      <c r="N417" s="12">
        <v>154.608</v>
      </c>
      <c r="O417" s="72">
        <v>3.1190000000000002</v>
      </c>
      <c r="P417" s="72">
        <v>15.253</v>
      </c>
      <c r="Q417" s="12">
        <v>23.891999999999999</v>
      </c>
      <c r="R417" s="72">
        <v>0.48199999999999998</v>
      </c>
      <c r="S417" s="72">
        <v>44.658999999999999</v>
      </c>
      <c r="T417" s="12">
        <v>178.5</v>
      </c>
      <c r="U417" s="72">
        <v>3.601</v>
      </c>
      <c r="V417" s="72">
        <v>14.916</v>
      </c>
      <c r="W417" s="12">
        <v>876.11300000000006</v>
      </c>
      <c r="X417" s="72">
        <v>17.672999999999998</v>
      </c>
      <c r="Y417" s="72">
        <v>3.8660000000000001</v>
      </c>
      <c r="Z417" s="12">
        <v>1054.6130000000001</v>
      </c>
      <c r="AA417" s="72">
        <v>21.274000000000001</v>
      </c>
      <c r="AB417" s="72">
        <v>2.4910000000000001</v>
      </c>
      <c r="AC417" s="12">
        <v>4175.4440000000004</v>
      </c>
      <c r="AD417" s="72">
        <v>84.227999999999994</v>
      </c>
      <c r="AE417" s="72">
        <v>0.502</v>
      </c>
      <c r="AF417" s="12">
        <v>12.548</v>
      </c>
      <c r="AG417" s="72">
        <v>0.253</v>
      </c>
      <c r="AH417" s="72">
        <v>58.036000000000001</v>
      </c>
      <c r="AI417" s="12">
        <v>87.260999999999996</v>
      </c>
      <c r="AJ417" s="72">
        <v>1.76</v>
      </c>
      <c r="AK417" s="72">
        <v>9.984</v>
      </c>
      <c r="AL417" s="12">
        <v>99.808000000000007</v>
      </c>
      <c r="AM417" s="72">
        <v>2.0129999999999999</v>
      </c>
      <c r="AN417" s="72">
        <v>6.2759999999999998</v>
      </c>
      <c r="AO417" s="12">
        <v>4275.2520000000004</v>
      </c>
      <c r="AP417" s="72">
        <v>86.242000000000004</v>
      </c>
      <c r="AQ417" s="72">
        <v>0.48399999999999999</v>
      </c>
      <c r="AR417" s="12">
        <v>27.616</v>
      </c>
      <c r="AS417" s="72">
        <v>0.55700000000000005</v>
      </c>
      <c r="AT417" s="72">
        <v>56.232999999999997</v>
      </c>
      <c r="AU417" s="12">
        <v>6.109</v>
      </c>
      <c r="AV417" s="72">
        <v>0.123</v>
      </c>
      <c r="AW417" s="72">
        <v>85.709000000000003</v>
      </c>
      <c r="AX417" s="12">
        <v>141.63999999999999</v>
      </c>
      <c r="AY417" s="72">
        <v>2.8570000000000002</v>
      </c>
      <c r="AZ417" s="72">
        <v>16.907</v>
      </c>
      <c r="BA417" s="12">
        <v>147.74799999999999</v>
      </c>
      <c r="BB417" s="72">
        <v>2.98</v>
      </c>
      <c r="BC417" s="72">
        <v>16.928999999999998</v>
      </c>
      <c r="BD417" s="12">
        <v>107.033</v>
      </c>
      <c r="BE417" s="72">
        <v>2.1589999999999998</v>
      </c>
      <c r="BF417" s="72">
        <v>25.489000000000001</v>
      </c>
      <c r="BG417" s="12">
        <v>254.78100000000001</v>
      </c>
      <c r="BH417" s="72">
        <v>5.14</v>
      </c>
      <c r="BI417" s="72">
        <v>10.308</v>
      </c>
      <c r="BJ417" s="12">
        <v>260.673</v>
      </c>
      <c r="BK417" s="72">
        <v>5.258</v>
      </c>
      <c r="BL417" s="72">
        <v>11.391</v>
      </c>
      <c r="BM417" s="12">
        <v>138.97499999999999</v>
      </c>
      <c r="BN417" s="72">
        <v>2.8029999999999999</v>
      </c>
      <c r="BO417" s="72">
        <v>19.294</v>
      </c>
      <c r="BP417" s="12">
        <v>399.64800000000002</v>
      </c>
      <c r="BQ417" s="72">
        <v>8.0619999999999994</v>
      </c>
      <c r="BR417" s="72">
        <v>6.7869999999999999</v>
      </c>
      <c r="BS417" s="12">
        <v>682.04499999999996</v>
      </c>
      <c r="BT417" s="72">
        <v>13.757999999999999</v>
      </c>
      <c r="BU417" s="72">
        <v>2.9590000000000001</v>
      </c>
      <c r="BV417" s="12">
        <v>4957.2969999999996</v>
      </c>
      <c r="BW417" s="72">
        <v>100</v>
      </c>
      <c r="BX417" s="72">
        <v>9.6000000000000002E-2</v>
      </c>
      <c r="BY417" s="13"/>
      <c r="BZ417" s="13"/>
    </row>
    <row r="418" spans="1:78" ht="12.75" customHeight="1">
      <c r="A418" s="122" t="s">
        <v>44</v>
      </c>
      <c r="B418" s="71" t="s">
        <v>69</v>
      </c>
      <c r="C418" s="71" t="s">
        <v>26</v>
      </c>
      <c r="D418" s="34">
        <v>45261</v>
      </c>
      <c r="E418" s="12">
        <v>3176.056</v>
      </c>
      <c r="F418" s="72">
        <v>63.737000000000002</v>
      </c>
      <c r="G418" s="72">
        <v>0.87</v>
      </c>
      <c r="H418" s="12">
        <v>53.127000000000002</v>
      </c>
      <c r="I418" s="72">
        <v>1.0660000000000001</v>
      </c>
      <c r="J418" s="72">
        <v>34.198</v>
      </c>
      <c r="K418" s="12">
        <v>107.357</v>
      </c>
      <c r="L418" s="72">
        <v>2.1539999999999999</v>
      </c>
      <c r="M418" s="72">
        <v>19.114000000000001</v>
      </c>
      <c r="N418" s="12">
        <v>160.483</v>
      </c>
      <c r="O418" s="72">
        <v>3.2210000000000001</v>
      </c>
      <c r="P418" s="72">
        <v>17.460999999999999</v>
      </c>
      <c r="Q418" s="12">
        <v>36.950000000000003</v>
      </c>
      <c r="R418" s="72">
        <v>0.74199999999999999</v>
      </c>
      <c r="S418" s="72">
        <v>37.396000000000001</v>
      </c>
      <c r="T418" s="12">
        <v>197.434</v>
      </c>
      <c r="U418" s="72">
        <v>3.9620000000000002</v>
      </c>
      <c r="V418" s="72">
        <v>13.275</v>
      </c>
      <c r="W418" s="12">
        <v>838.279</v>
      </c>
      <c r="X418" s="72">
        <v>16.821999999999999</v>
      </c>
      <c r="Y418" s="72">
        <v>3.8929999999999998</v>
      </c>
      <c r="Z418" s="12">
        <v>1035.713</v>
      </c>
      <c r="AA418" s="72">
        <v>20.785</v>
      </c>
      <c r="AB418" s="72">
        <v>2.573</v>
      </c>
      <c r="AC418" s="12">
        <v>4211.7700000000004</v>
      </c>
      <c r="AD418" s="72">
        <v>84.521000000000001</v>
      </c>
      <c r="AE418" s="72">
        <v>0.44900000000000001</v>
      </c>
      <c r="AF418" s="12">
        <v>5.532</v>
      </c>
      <c r="AG418" s="72">
        <v>0.111</v>
      </c>
      <c r="AH418" s="72">
        <v>104.304</v>
      </c>
      <c r="AI418" s="12">
        <v>86.102000000000004</v>
      </c>
      <c r="AJ418" s="72">
        <v>1.728</v>
      </c>
      <c r="AK418" s="72">
        <v>8.57</v>
      </c>
      <c r="AL418" s="12">
        <v>91.634</v>
      </c>
      <c r="AM418" s="72">
        <v>1.839</v>
      </c>
      <c r="AN418" s="72">
        <v>6.1559999999999997</v>
      </c>
      <c r="AO418" s="12">
        <v>4303.4030000000002</v>
      </c>
      <c r="AP418" s="72">
        <v>86.36</v>
      </c>
      <c r="AQ418" s="72">
        <v>0.42799999999999999</v>
      </c>
      <c r="AR418" s="12">
        <v>28.169</v>
      </c>
      <c r="AS418" s="72">
        <v>0.56499999999999995</v>
      </c>
      <c r="AT418" s="72">
        <v>47.063000000000002</v>
      </c>
      <c r="AU418" s="12">
        <v>8.2829999999999995</v>
      </c>
      <c r="AV418" s="72">
        <v>0.16600000000000001</v>
      </c>
      <c r="AW418" s="72">
        <v>83.01</v>
      </c>
      <c r="AX418" s="12">
        <v>75.423000000000002</v>
      </c>
      <c r="AY418" s="72">
        <v>1.514</v>
      </c>
      <c r="AZ418" s="72">
        <v>27.888000000000002</v>
      </c>
      <c r="BA418" s="12">
        <v>83.706999999999994</v>
      </c>
      <c r="BB418" s="72">
        <v>1.68</v>
      </c>
      <c r="BC418" s="72">
        <v>25.335000000000001</v>
      </c>
      <c r="BD418" s="12">
        <v>54.862000000000002</v>
      </c>
      <c r="BE418" s="72">
        <v>1.101</v>
      </c>
      <c r="BF418" s="72">
        <v>35.317</v>
      </c>
      <c r="BG418" s="12">
        <v>138.56899999999999</v>
      </c>
      <c r="BH418" s="72">
        <v>2.7810000000000001</v>
      </c>
      <c r="BI418" s="72">
        <v>18.504999999999999</v>
      </c>
      <c r="BJ418" s="12">
        <v>352.46899999999999</v>
      </c>
      <c r="BK418" s="72">
        <v>7.0730000000000004</v>
      </c>
      <c r="BL418" s="72">
        <v>9.7430000000000003</v>
      </c>
      <c r="BM418" s="12">
        <v>160.49199999999999</v>
      </c>
      <c r="BN418" s="72">
        <v>3.2210000000000001</v>
      </c>
      <c r="BO418" s="72">
        <v>19.350000000000001</v>
      </c>
      <c r="BP418" s="12">
        <v>512.96</v>
      </c>
      <c r="BQ418" s="72">
        <v>10.294</v>
      </c>
      <c r="BR418" s="72">
        <v>5.4589999999999996</v>
      </c>
      <c r="BS418" s="12">
        <v>679.69799999999998</v>
      </c>
      <c r="BT418" s="72">
        <v>13.64</v>
      </c>
      <c r="BU418" s="72">
        <v>2.7559999999999998</v>
      </c>
      <c r="BV418" s="12">
        <v>4983.1009999999997</v>
      </c>
      <c r="BW418" s="72">
        <v>100</v>
      </c>
      <c r="BX418" s="72">
        <v>8.5999999999999993E-2</v>
      </c>
      <c r="BY418" s="13"/>
      <c r="BZ418" s="13"/>
    </row>
    <row r="419" spans="1:78" ht="12.75" customHeight="1">
      <c r="A419" s="122" t="s">
        <v>44</v>
      </c>
      <c r="B419" s="71" t="s">
        <v>69</v>
      </c>
      <c r="C419" s="71" t="s">
        <v>26</v>
      </c>
      <c r="D419" s="34">
        <v>45352</v>
      </c>
      <c r="E419" s="12">
        <v>3186.6030000000001</v>
      </c>
      <c r="F419" s="72">
        <v>63.643999999999998</v>
      </c>
      <c r="G419" s="72">
        <v>0.93600000000000005</v>
      </c>
      <c r="H419" s="12">
        <v>76.058000000000007</v>
      </c>
      <c r="I419" s="72">
        <v>1.5189999999999999</v>
      </c>
      <c r="J419" s="72">
        <v>30.497</v>
      </c>
      <c r="K419" s="12">
        <v>75.578000000000003</v>
      </c>
      <c r="L419" s="72">
        <v>1.5089999999999999</v>
      </c>
      <c r="M419" s="72">
        <v>22.620999999999999</v>
      </c>
      <c r="N419" s="12">
        <v>151.63499999999999</v>
      </c>
      <c r="O419" s="72">
        <v>3.0289999999999999</v>
      </c>
      <c r="P419" s="72">
        <v>17.506</v>
      </c>
      <c r="Q419" s="12">
        <v>23.486000000000001</v>
      </c>
      <c r="R419" s="72">
        <v>0.46899999999999997</v>
      </c>
      <c r="S419" s="72">
        <v>38.801000000000002</v>
      </c>
      <c r="T419" s="12">
        <v>175.12200000000001</v>
      </c>
      <c r="U419" s="72">
        <v>3.4980000000000002</v>
      </c>
      <c r="V419" s="72">
        <v>14.787000000000001</v>
      </c>
      <c r="W419" s="12">
        <v>832.42</v>
      </c>
      <c r="X419" s="72">
        <v>16.625</v>
      </c>
      <c r="Y419" s="72">
        <v>4.5030000000000001</v>
      </c>
      <c r="Z419" s="12">
        <v>1007.542</v>
      </c>
      <c r="AA419" s="72">
        <v>20.123000000000001</v>
      </c>
      <c r="AB419" s="72">
        <v>2.524</v>
      </c>
      <c r="AC419" s="12">
        <v>4194.1450000000004</v>
      </c>
      <c r="AD419" s="72">
        <v>83.766999999999996</v>
      </c>
      <c r="AE419" s="72">
        <v>0.40100000000000002</v>
      </c>
      <c r="AF419" s="12">
        <v>23.23</v>
      </c>
      <c r="AG419" s="72">
        <v>0.46400000000000002</v>
      </c>
      <c r="AH419" s="72">
        <v>50.832999999999998</v>
      </c>
      <c r="AI419" s="12">
        <v>85.497</v>
      </c>
      <c r="AJ419" s="72">
        <v>1.708</v>
      </c>
      <c r="AK419" s="72">
        <v>15.984</v>
      </c>
      <c r="AL419" s="12">
        <v>108.727</v>
      </c>
      <c r="AM419" s="72">
        <v>2.1720000000000002</v>
      </c>
      <c r="AN419" s="72">
        <v>4.7220000000000004</v>
      </c>
      <c r="AO419" s="12">
        <v>4302.8729999999996</v>
      </c>
      <c r="AP419" s="72">
        <v>85.938999999999993</v>
      </c>
      <c r="AQ419" s="72">
        <v>0.34399999999999997</v>
      </c>
      <c r="AR419" s="12">
        <v>35.506999999999998</v>
      </c>
      <c r="AS419" s="72">
        <v>0.70899999999999996</v>
      </c>
      <c r="AT419" s="72">
        <v>41.969000000000001</v>
      </c>
      <c r="AU419" s="12">
        <v>3.073</v>
      </c>
      <c r="AV419" s="72">
        <v>6.0999999999999999E-2</v>
      </c>
      <c r="AW419" s="72">
        <v>100.996</v>
      </c>
      <c r="AX419" s="12">
        <v>110.739</v>
      </c>
      <c r="AY419" s="72">
        <v>2.2120000000000002</v>
      </c>
      <c r="AZ419" s="72">
        <v>22.513999999999999</v>
      </c>
      <c r="BA419" s="12">
        <v>113.812</v>
      </c>
      <c r="BB419" s="72">
        <v>2.2730000000000001</v>
      </c>
      <c r="BC419" s="72">
        <v>23.611000000000001</v>
      </c>
      <c r="BD419" s="12">
        <v>30.847000000000001</v>
      </c>
      <c r="BE419" s="72">
        <v>0.61599999999999999</v>
      </c>
      <c r="BF419" s="72">
        <v>44.819000000000003</v>
      </c>
      <c r="BG419" s="12">
        <v>144.65899999999999</v>
      </c>
      <c r="BH419" s="72">
        <v>2.8889999999999998</v>
      </c>
      <c r="BI419" s="72">
        <v>21.97</v>
      </c>
      <c r="BJ419" s="12">
        <v>357.363</v>
      </c>
      <c r="BK419" s="72">
        <v>7.1369999999999996</v>
      </c>
      <c r="BL419" s="72">
        <v>10.356999999999999</v>
      </c>
      <c r="BM419" s="12">
        <v>166.51599999999999</v>
      </c>
      <c r="BN419" s="72">
        <v>3.3260000000000001</v>
      </c>
      <c r="BO419" s="72">
        <v>17.422000000000001</v>
      </c>
      <c r="BP419" s="12">
        <v>523.87800000000004</v>
      </c>
      <c r="BQ419" s="72">
        <v>10.462999999999999</v>
      </c>
      <c r="BR419" s="72">
        <v>6.7290000000000001</v>
      </c>
      <c r="BS419" s="12">
        <v>704.04399999999998</v>
      </c>
      <c r="BT419" s="72">
        <v>14.061</v>
      </c>
      <c r="BU419" s="72">
        <v>2.0449999999999999</v>
      </c>
      <c r="BV419" s="12">
        <v>5006.9170000000004</v>
      </c>
      <c r="BW419" s="72">
        <v>100</v>
      </c>
      <c r="BX419" s="72">
        <v>7.0999999999999994E-2</v>
      </c>
      <c r="BY419" s="13"/>
      <c r="BZ419" s="13"/>
    </row>
    <row r="420" spans="1:78" ht="12.75" customHeight="1">
      <c r="A420" s="122" t="s">
        <v>44</v>
      </c>
      <c r="B420" s="71" t="s">
        <v>69</v>
      </c>
      <c r="C420" s="71" t="s">
        <v>26</v>
      </c>
      <c r="D420" s="34">
        <v>45444</v>
      </c>
      <c r="E420" s="12">
        <v>3217.5529999999999</v>
      </c>
      <c r="F420" s="72">
        <v>63.951999999999998</v>
      </c>
      <c r="G420" s="72">
        <v>0.72399999999999998</v>
      </c>
      <c r="H420" s="12">
        <v>79.552999999999997</v>
      </c>
      <c r="I420" s="72">
        <v>1.581</v>
      </c>
      <c r="J420" s="72">
        <v>20.652999999999999</v>
      </c>
      <c r="K420" s="12">
        <v>103.092</v>
      </c>
      <c r="L420" s="72">
        <v>2.0489999999999999</v>
      </c>
      <c r="M420" s="72">
        <v>21.795999999999999</v>
      </c>
      <c r="N420" s="12">
        <v>182.64400000000001</v>
      </c>
      <c r="O420" s="72">
        <v>3.63</v>
      </c>
      <c r="P420" s="72">
        <v>11.901</v>
      </c>
      <c r="Q420" s="12">
        <v>26.353999999999999</v>
      </c>
      <c r="R420" s="72">
        <v>0.52400000000000002</v>
      </c>
      <c r="S420" s="72">
        <v>41.703000000000003</v>
      </c>
      <c r="T420" s="12">
        <v>208.999</v>
      </c>
      <c r="U420" s="72">
        <v>4.1539999999999999</v>
      </c>
      <c r="V420" s="72">
        <v>10.971</v>
      </c>
      <c r="W420" s="12">
        <v>813.83500000000004</v>
      </c>
      <c r="X420" s="72">
        <v>16.175999999999998</v>
      </c>
      <c r="Y420" s="72">
        <v>3.3730000000000002</v>
      </c>
      <c r="Z420" s="12">
        <v>1022.8339999999999</v>
      </c>
      <c r="AA420" s="72">
        <v>20.329999999999998</v>
      </c>
      <c r="AB420" s="72">
        <v>1.877</v>
      </c>
      <c r="AC420" s="12">
        <v>4240.3869999999997</v>
      </c>
      <c r="AD420" s="72">
        <v>84.281999999999996</v>
      </c>
      <c r="AE420" s="72">
        <v>0.35199999999999998</v>
      </c>
      <c r="AF420" s="12">
        <v>16.488</v>
      </c>
      <c r="AG420" s="72">
        <v>0.32800000000000001</v>
      </c>
      <c r="AH420" s="72">
        <v>66.846000000000004</v>
      </c>
      <c r="AI420" s="12">
        <v>94.033000000000001</v>
      </c>
      <c r="AJ420" s="72">
        <v>1.869</v>
      </c>
      <c r="AK420" s="72">
        <v>10.944000000000001</v>
      </c>
      <c r="AL420" s="12">
        <v>110.521</v>
      </c>
      <c r="AM420" s="72">
        <v>2.1970000000000001</v>
      </c>
      <c r="AN420" s="72">
        <v>5.468</v>
      </c>
      <c r="AO420" s="12">
        <v>4350.9070000000002</v>
      </c>
      <c r="AP420" s="72">
        <v>86.478999999999999</v>
      </c>
      <c r="AQ420" s="72">
        <v>0.29899999999999999</v>
      </c>
      <c r="AR420" s="12">
        <v>14.394</v>
      </c>
      <c r="AS420" s="72">
        <v>0.28599999999999998</v>
      </c>
      <c r="AT420" s="72">
        <v>52.457999999999998</v>
      </c>
      <c r="AU420" s="12">
        <v>0</v>
      </c>
      <c r="AV420" s="72">
        <v>0</v>
      </c>
      <c r="AW420" s="72">
        <v>0</v>
      </c>
      <c r="AX420" s="12">
        <v>81.228999999999999</v>
      </c>
      <c r="AY420" s="72">
        <v>1.615</v>
      </c>
      <c r="AZ420" s="72">
        <v>24.087</v>
      </c>
      <c r="BA420" s="12">
        <v>81.228999999999999</v>
      </c>
      <c r="BB420" s="72">
        <v>1.615</v>
      </c>
      <c r="BC420" s="72">
        <v>24.087</v>
      </c>
      <c r="BD420" s="12">
        <v>48.277000000000001</v>
      </c>
      <c r="BE420" s="72">
        <v>0.96</v>
      </c>
      <c r="BF420" s="72">
        <v>34.418999999999997</v>
      </c>
      <c r="BG420" s="12">
        <v>129.506</v>
      </c>
      <c r="BH420" s="72">
        <v>2.5739999999999998</v>
      </c>
      <c r="BI420" s="72">
        <v>20.178999999999998</v>
      </c>
      <c r="BJ420" s="12">
        <v>321.07299999999998</v>
      </c>
      <c r="BK420" s="72">
        <v>6.3819999999999997</v>
      </c>
      <c r="BL420" s="72">
        <v>8.5990000000000002</v>
      </c>
      <c r="BM420" s="12">
        <v>215.286</v>
      </c>
      <c r="BN420" s="72">
        <v>4.2789999999999999</v>
      </c>
      <c r="BO420" s="72">
        <v>13.276999999999999</v>
      </c>
      <c r="BP420" s="12">
        <v>536.36</v>
      </c>
      <c r="BQ420" s="72">
        <v>10.661</v>
      </c>
      <c r="BR420" s="72">
        <v>4.8239999999999998</v>
      </c>
      <c r="BS420" s="12">
        <v>680.26</v>
      </c>
      <c r="BT420" s="72">
        <v>13.521000000000001</v>
      </c>
      <c r="BU420" s="72">
        <v>1.869</v>
      </c>
      <c r="BV420" s="12">
        <v>5031.1670000000004</v>
      </c>
      <c r="BW420" s="72">
        <v>100</v>
      </c>
      <c r="BX420" s="72">
        <v>5.1999999999999998E-2</v>
      </c>
      <c r="BY420" s="13"/>
      <c r="BZ420" s="13"/>
    </row>
    <row r="421" spans="1:78" ht="12.75" customHeight="1">
      <c r="A421" s="122" t="s">
        <v>44</v>
      </c>
      <c r="B421" s="71" t="s">
        <v>69</v>
      </c>
      <c r="C421" s="71" t="s">
        <v>26</v>
      </c>
      <c r="D421" s="34">
        <v>45536</v>
      </c>
      <c r="E421" s="12">
        <v>3242.904</v>
      </c>
      <c r="F421" s="72">
        <v>64.213999999999999</v>
      </c>
      <c r="G421" s="72">
        <v>0.81899999999999995</v>
      </c>
      <c r="H421" s="12">
        <v>66.742999999999995</v>
      </c>
      <c r="I421" s="72">
        <v>1.3220000000000001</v>
      </c>
      <c r="J421" s="72">
        <v>24.718</v>
      </c>
      <c r="K421" s="12">
        <v>90.400999999999996</v>
      </c>
      <c r="L421" s="72">
        <v>1.79</v>
      </c>
      <c r="M421" s="72">
        <v>25.629000000000001</v>
      </c>
      <c r="N421" s="12">
        <v>157.14400000000001</v>
      </c>
      <c r="O421" s="72">
        <v>3.1120000000000001</v>
      </c>
      <c r="P421" s="72">
        <v>16.305</v>
      </c>
      <c r="Q421" s="12">
        <v>20.620999999999999</v>
      </c>
      <c r="R421" s="72">
        <v>0.40799999999999997</v>
      </c>
      <c r="S421" s="72">
        <v>37.886000000000003</v>
      </c>
      <c r="T421" s="12">
        <v>177.76499999999999</v>
      </c>
      <c r="U421" s="72">
        <v>3.52</v>
      </c>
      <c r="V421" s="72">
        <v>15.396000000000001</v>
      </c>
      <c r="W421" s="12">
        <v>840.23099999999999</v>
      </c>
      <c r="X421" s="72">
        <v>16.638000000000002</v>
      </c>
      <c r="Y421" s="72">
        <v>4.37</v>
      </c>
      <c r="Z421" s="12">
        <v>1017.996</v>
      </c>
      <c r="AA421" s="72">
        <v>20.158000000000001</v>
      </c>
      <c r="AB421" s="72">
        <v>2.3679999999999999</v>
      </c>
      <c r="AC421" s="12">
        <v>4260.8999999999996</v>
      </c>
      <c r="AD421" s="72">
        <v>84.370999999999995</v>
      </c>
      <c r="AE421" s="72">
        <v>0.31900000000000001</v>
      </c>
      <c r="AF421" s="12">
        <v>9.657</v>
      </c>
      <c r="AG421" s="72">
        <v>0.191</v>
      </c>
      <c r="AH421" s="72">
        <v>79.308999999999997</v>
      </c>
      <c r="AI421" s="12">
        <v>107.125</v>
      </c>
      <c r="AJ421" s="72">
        <v>2.121</v>
      </c>
      <c r="AK421" s="72">
        <v>7.5579999999999998</v>
      </c>
      <c r="AL421" s="12">
        <v>116.78100000000001</v>
      </c>
      <c r="AM421" s="72">
        <v>2.3119999999999998</v>
      </c>
      <c r="AN421" s="72">
        <v>4.9080000000000004</v>
      </c>
      <c r="AO421" s="12">
        <v>4377.6809999999996</v>
      </c>
      <c r="AP421" s="72">
        <v>86.683999999999997</v>
      </c>
      <c r="AQ421" s="72">
        <v>0.316</v>
      </c>
      <c r="AR421" s="12">
        <v>26.484000000000002</v>
      </c>
      <c r="AS421" s="72">
        <v>0.52400000000000002</v>
      </c>
      <c r="AT421" s="72">
        <v>41.267000000000003</v>
      </c>
      <c r="AU421" s="12">
        <v>24.99</v>
      </c>
      <c r="AV421" s="72">
        <v>0.495</v>
      </c>
      <c r="AW421" s="72">
        <v>40.097000000000001</v>
      </c>
      <c r="AX421" s="12">
        <v>121.38500000000001</v>
      </c>
      <c r="AY421" s="72">
        <v>2.4039999999999999</v>
      </c>
      <c r="AZ421" s="72">
        <v>17.446999999999999</v>
      </c>
      <c r="BA421" s="12">
        <v>146.375</v>
      </c>
      <c r="BB421" s="72">
        <v>2.8980000000000001</v>
      </c>
      <c r="BC421" s="72">
        <v>14.926</v>
      </c>
      <c r="BD421" s="12">
        <v>43.091000000000001</v>
      </c>
      <c r="BE421" s="72">
        <v>0.85299999999999998</v>
      </c>
      <c r="BF421" s="72">
        <v>31.54</v>
      </c>
      <c r="BG421" s="12">
        <v>189.46600000000001</v>
      </c>
      <c r="BH421" s="72">
        <v>3.7519999999999998</v>
      </c>
      <c r="BI421" s="72">
        <v>13.026999999999999</v>
      </c>
      <c r="BJ421" s="12">
        <v>314.40800000000002</v>
      </c>
      <c r="BK421" s="72">
        <v>6.226</v>
      </c>
      <c r="BL421" s="72">
        <v>7.56</v>
      </c>
      <c r="BM421" s="12">
        <v>142.12700000000001</v>
      </c>
      <c r="BN421" s="72">
        <v>2.8140000000000001</v>
      </c>
      <c r="BO421" s="72">
        <v>12.242000000000001</v>
      </c>
      <c r="BP421" s="12">
        <v>456.53500000000003</v>
      </c>
      <c r="BQ421" s="72">
        <v>9.0399999999999991</v>
      </c>
      <c r="BR421" s="72">
        <v>5.5919999999999996</v>
      </c>
      <c r="BS421" s="12">
        <v>672.48599999999999</v>
      </c>
      <c r="BT421" s="72">
        <v>13.316000000000001</v>
      </c>
      <c r="BU421" s="72">
        <v>1.891</v>
      </c>
      <c r="BV421" s="12">
        <v>5050.1670000000004</v>
      </c>
      <c r="BW421" s="72">
        <v>100</v>
      </c>
      <c r="BX421" s="72">
        <v>6.3E-2</v>
      </c>
      <c r="BY421" s="13"/>
      <c r="BZ421" s="13"/>
    </row>
    <row r="422" spans="1:78" ht="12.75" customHeight="1">
      <c r="A422" s="122" t="s">
        <v>44</v>
      </c>
      <c r="B422" s="71" t="s">
        <v>69</v>
      </c>
      <c r="C422" s="71" t="s">
        <v>26</v>
      </c>
      <c r="D422" s="34">
        <v>45627</v>
      </c>
      <c r="E422" s="12">
        <v>3293.45</v>
      </c>
      <c r="F422" s="72">
        <v>64.953999999999994</v>
      </c>
      <c r="G422" s="72">
        <v>0.70399999999999996</v>
      </c>
      <c r="H422" s="12">
        <v>62.591000000000001</v>
      </c>
      <c r="I422" s="72">
        <v>1.234</v>
      </c>
      <c r="J422" s="72">
        <v>21.166</v>
      </c>
      <c r="K422" s="12">
        <v>79.283000000000001</v>
      </c>
      <c r="L422" s="72">
        <v>1.5640000000000001</v>
      </c>
      <c r="M422" s="72">
        <v>28.024000000000001</v>
      </c>
      <c r="N422" s="12">
        <v>141.874</v>
      </c>
      <c r="O422" s="72">
        <v>2.798</v>
      </c>
      <c r="P422" s="72">
        <v>18.167000000000002</v>
      </c>
      <c r="Q422" s="12">
        <v>25.71</v>
      </c>
      <c r="R422" s="72">
        <v>0.50700000000000001</v>
      </c>
      <c r="S422" s="72">
        <v>54.103000000000002</v>
      </c>
      <c r="T422" s="12">
        <v>167.584</v>
      </c>
      <c r="U422" s="72">
        <v>3.3050000000000002</v>
      </c>
      <c r="V422" s="72">
        <v>16.995000000000001</v>
      </c>
      <c r="W422" s="12">
        <v>851.59</v>
      </c>
      <c r="X422" s="72">
        <v>16.795000000000002</v>
      </c>
      <c r="Y422" s="72">
        <v>4.0679999999999996</v>
      </c>
      <c r="Z422" s="12">
        <v>1019.174</v>
      </c>
      <c r="AA422" s="72">
        <v>20.100000000000001</v>
      </c>
      <c r="AB422" s="72">
        <v>2.5499999999999998</v>
      </c>
      <c r="AC422" s="12">
        <v>4312.6239999999998</v>
      </c>
      <c r="AD422" s="72">
        <v>85.054000000000002</v>
      </c>
      <c r="AE422" s="72">
        <v>0.38100000000000001</v>
      </c>
      <c r="AF422" s="12">
        <v>6.0380000000000003</v>
      </c>
      <c r="AG422" s="72">
        <v>0.11899999999999999</v>
      </c>
      <c r="AH422" s="72">
        <v>66.135999999999996</v>
      </c>
      <c r="AI422" s="12">
        <v>108.01600000000001</v>
      </c>
      <c r="AJ422" s="72">
        <v>2.13</v>
      </c>
      <c r="AK422" s="72">
        <v>7.8760000000000003</v>
      </c>
      <c r="AL422" s="12">
        <v>114.054</v>
      </c>
      <c r="AM422" s="72">
        <v>2.2490000000000001</v>
      </c>
      <c r="AN422" s="72">
        <v>6.3940000000000001</v>
      </c>
      <c r="AO422" s="12">
        <v>4426.6779999999999</v>
      </c>
      <c r="AP422" s="72">
        <v>87.302999999999997</v>
      </c>
      <c r="AQ422" s="72">
        <v>0.33700000000000002</v>
      </c>
      <c r="AR422" s="12">
        <v>42.933</v>
      </c>
      <c r="AS422" s="72">
        <v>0.84699999999999998</v>
      </c>
      <c r="AT422" s="72">
        <v>40.203000000000003</v>
      </c>
      <c r="AU422" s="12">
        <v>19.198</v>
      </c>
      <c r="AV422" s="72">
        <v>0.379</v>
      </c>
      <c r="AW422" s="72">
        <v>45.707999999999998</v>
      </c>
      <c r="AX422" s="12">
        <v>87.983999999999995</v>
      </c>
      <c r="AY422" s="72">
        <v>1.7350000000000001</v>
      </c>
      <c r="AZ422" s="72">
        <v>22.640999999999998</v>
      </c>
      <c r="BA422" s="12">
        <v>107.182</v>
      </c>
      <c r="BB422" s="72">
        <v>2.1139999999999999</v>
      </c>
      <c r="BC422" s="72">
        <v>18.518000000000001</v>
      </c>
      <c r="BD422" s="12">
        <v>71.004000000000005</v>
      </c>
      <c r="BE422" s="72">
        <v>1.4</v>
      </c>
      <c r="BF422" s="72">
        <v>26.504000000000001</v>
      </c>
      <c r="BG422" s="12">
        <v>178.18600000000001</v>
      </c>
      <c r="BH422" s="72">
        <v>3.5139999999999998</v>
      </c>
      <c r="BI422" s="72">
        <v>12.101000000000001</v>
      </c>
      <c r="BJ422" s="12">
        <v>281.83199999999999</v>
      </c>
      <c r="BK422" s="72">
        <v>5.5579999999999998</v>
      </c>
      <c r="BL422" s="72">
        <v>10.949</v>
      </c>
      <c r="BM422" s="12">
        <v>140.82900000000001</v>
      </c>
      <c r="BN422" s="72">
        <v>2.7770000000000001</v>
      </c>
      <c r="BO422" s="72">
        <v>23.748000000000001</v>
      </c>
      <c r="BP422" s="12">
        <v>422.661</v>
      </c>
      <c r="BQ422" s="72">
        <v>8.3360000000000003</v>
      </c>
      <c r="BR422" s="72">
        <v>6.7859999999999996</v>
      </c>
      <c r="BS422" s="12">
        <v>643.78</v>
      </c>
      <c r="BT422" s="72">
        <v>12.696999999999999</v>
      </c>
      <c r="BU422" s="72">
        <v>2.2429999999999999</v>
      </c>
      <c r="BV422" s="12">
        <v>5070.4579999999996</v>
      </c>
      <c r="BW422" s="72">
        <v>100</v>
      </c>
      <c r="BX422" s="72">
        <v>7.0000000000000007E-2</v>
      </c>
      <c r="BY422" s="13"/>
      <c r="BZ422" s="13"/>
    </row>
    <row r="423" spans="1:78" ht="12.75" customHeight="1">
      <c r="A423" s="122" t="s">
        <v>44</v>
      </c>
      <c r="B423" s="71" t="s">
        <v>69</v>
      </c>
      <c r="C423" s="71" t="s">
        <v>26</v>
      </c>
      <c r="D423" s="34">
        <v>45717</v>
      </c>
      <c r="E423" s="12">
        <v>3290.3020000000001</v>
      </c>
      <c r="F423" s="72">
        <v>64.676000000000002</v>
      </c>
      <c r="G423" s="72">
        <v>0.91700000000000004</v>
      </c>
      <c r="H423" s="12">
        <v>79.28</v>
      </c>
      <c r="I423" s="72">
        <v>1.5580000000000001</v>
      </c>
      <c r="J423" s="72">
        <v>21.603999999999999</v>
      </c>
      <c r="K423" s="12">
        <v>82.555999999999997</v>
      </c>
      <c r="L423" s="72">
        <v>1.623</v>
      </c>
      <c r="M423" s="72">
        <v>25.094000000000001</v>
      </c>
      <c r="N423" s="12">
        <v>161.83600000000001</v>
      </c>
      <c r="O423" s="72">
        <v>3.181</v>
      </c>
      <c r="P423" s="72">
        <v>18.010000000000002</v>
      </c>
      <c r="Q423" s="12">
        <v>29.908000000000001</v>
      </c>
      <c r="R423" s="72">
        <v>0.58799999999999997</v>
      </c>
      <c r="S423" s="72">
        <v>41.68</v>
      </c>
      <c r="T423" s="12">
        <v>191.745</v>
      </c>
      <c r="U423" s="72">
        <v>3.7690000000000001</v>
      </c>
      <c r="V423" s="72">
        <v>17.452000000000002</v>
      </c>
      <c r="W423" s="12">
        <v>821.92</v>
      </c>
      <c r="X423" s="72">
        <v>16.155999999999999</v>
      </c>
      <c r="Y423" s="72">
        <v>4.9029999999999996</v>
      </c>
      <c r="Z423" s="12">
        <v>1013.665</v>
      </c>
      <c r="AA423" s="72">
        <v>19.925000000000001</v>
      </c>
      <c r="AB423" s="72">
        <v>1.9630000000000001</v>
      </c>
      <c r="AC423" s="12">
        <v>4303.9669999999996</v>
      </c>
      <c r="AD423" s="72">
        <v>84.600999999999999</v>
      </c>
      <c r="AE423" s="72">
        <v>0.504</v>
      </c>
      <c r="AF423" s="12">
        <v>5.4710000000000001</v>
      </c>
      <c r="AG423" s="72">
        <v>0.108</v>
      </c>
      <c r="AH423" s="72">
        <v>67.227999999999994</v>
      </c>
      <c r="AI423" s="12">
        <v>132.52699999999999</v>
      </c>
      <c r="AJ423" s="72">
        <v>2.605</v>
      </c>
      <c r="AK423" s="72">
        <v>6.8970000000000002</v>
      </c>
      <c r="AL423" s="12">
        <v>137.99700000000001</v>
      </c>
      <c r="AM423" s="72">
        <v>2.7130000000000001</v>
      </c>
      <c r="AN423" s="72">
        <v>6.0330000000000004</v>
      </c>
      <c r="AO423" s="12">
        <v>4441.9639999999999</v>
      </c>
      <c r="AP423" s="72">
        <v>87.313999999999993</v>
      </c>
      <c r="AQ423" s="72">
        <v>0.40500000000000003</v>
      </c>
      <c r="AR423" s="12">
        <v>28.87</v>
      </c>
      <c r="AS423" s="72">
        <v>0.56699999999999995</v>
      </c>
      <c r="AT423" s="72">
        <v>38.630000000000003</v>
      </c>
      <c r="AU423" s="12">
        <v>3.2759999999999998</v>
      </c>
      <c r="AV423" s="72">
        <v>6.4000000000000001E-2</v>
      </c>
      <c r="AW423" s="72">
        <v>67.605000000000004</v>
      </c>
      <c r="AX423" s="12">
        <v>74.718000000000004</v>
      </c>
      <c r="AY423" s="72">
        <v>1.4690000000000001</v>
      </c>
      <c r="AZ423" s="72">
        <v>28.832999999999998</v>
      </c>
      <c r="BA423" s="12">
        <v>77.994</v>
      </c>
      <c r="BB423" s="72">
        <v>1.5329999999999999</v>
      </c>
      <c r="BC423" s="72">
        <v>28.663</v>
      </c>
      <c r="BD423" s="12">
        <v>53.396999999999998</v>
      </c>
      <c r="BE423" s="72">
        <v>1.05</v>
      </c>
      <c r="BF423" s="72">
        <v>32.494999999999997</v>
      </c>
      <c r="BG423" s="12">
        <v>131.38999999999999</v>
      </c>
      <c r="BH423" s="72">
        <v>2.5830000000000002</v>
      </c>
      <c r="BI423" s="72">
        <v>22.460999999999999</v>
      </c>
      <c r="BJ423" s="12">
        <v>300.00900000000001</v>
      </c>
      <c r="BK423" s="72">
        <v>5.8970000000000002</v>
      </c>
      <c r="BL423" s="72">
        <v>11.417</v>
      </c>
      <c r="BM423" s="12">
        <v>185.11</v>
      </c>
      <c r="BN423" s="72">
        <v>3.6389999999999998</v>
      </c>
      <c r="BO423" s="72">
        <v>11.417</v>
      </c>
      <c r="BP423" s="12">
        <v>485.11900000000003</v>
      </c>
      <c r="BQ423" s="72">
        <v>9.5359999999999996</v>
      </c>
      <c r="BR423" s="72">
        <v>5.5149999999999997</v>
      </c>
      <c r="BS423" s="12">
        <v>645.37900000000002</v>
      </c>
      <c r="BT423" s="72">
        <v>12.686</v>
      </c>
      <c r="BU423" s="72">
        <v>2.7530000000000001</v>
      </c>
      <c r="BV423" s="12">
        <v>5087.3429999999998</v>
      </c>
      <c r="BW423" s="72">
        <v>100</v>
      </c>
      <c r="BX423" s="72">
        <v>5.8999999999999997E-2</v>
      </c>
      <c r="BY423" s="13"/>
      <c r="BZ423" s="13"/>
    </row>
    <row r="424" spans="1:78" ht="12.75" customHeight="1">
      <c r="A424" s="122" t="s">
        <v>44</v>
      </c>
      <c r="B424" s="71" t="s">
        <v>69</v>
      </c>
      <c r="C424" s="71" t="s">
        <v>26</v>
      </c>
      <c r="D424" s="34">
        <v>45809</v>
      </c>
      <c r="E424" s="12">
        <v>3326.6489999999999</v>
      </c>
      <c r="F424" s="72">
        <v>65.168999999999997</v>
      </c>
      <c r="G424" s="72">
        <v>0.71899999999999997</v>
      </c>
      <c r="H424" s="12">
        <v>81.876000000000005</v>
      </c>
      <c r="I424" s="72">
        <v>1.6040000000000001</v>
      </c>
      <c r="J424" s="72">
        <v>26.01</v>
      </c>
      <c r="K424" s="12">
        <v>82.707999999999998</v>
      </c>
      <c r="L424" s="72">
        <v>1.62</v>
      </c>
      <c r="M424" s="72">
        <v>23.454000000000001</v>
      </c>
      <c r="N424" s="12">
        <v>164.584</v>
      </c>
      <c r="O424" s="72">
        <v>3.2240000000000002</v>
      </c>
      <c r="P424" s="72">
        <v>15.872999999999999</v>
      </c>
      <c r="Q424" s="12">
        <v>24.311</v>
      </c>
      <c r="R424" s="72">
        <v>0.47599999999999998</v>
      </c>
      <c r="S424" s="72">
        <v>37.536000000000001</v>
      </c>
      <c r="T424" s="12">
        <v>188.89500000000001</v>
      </c>
      <c r="U424" s="72">
        <v>3.7</v>
      </c>
      <c r="V424" s="72">
        <v>14.964</v>
      </c>
      <c r="W424" s="12">
        <v>847.35500000000002</v>
      </c>
      <c r="X424" s="72">
        <v>16.600000000000001</v>
      </c>
      <c r="Y424" s="72">
        <v>4.242</v>
      </c>
      <c r="Z424" s="12">
        <v>1036.25</v>
      </c>
      <c r="AA424" s="72">
        <v>20.3</v>
      </c>
      <c r="AB424" s="72">
        <v>2.0870000000000002</v>
      </c>
      <c r="AC424" s="12">
        <v>4362.8990000000003</v>
      </c>
      <c r="AD424" s="72">
        <v>85.468999999999994</v>
      </c>
      <c r="AE424" s="72">
        <v>0.373</v>
      </c>
      <c r="AF424" s="12">
        <v>5.3109999999999999</v>
      </c>
      <c r="AG424" s="72">
        <v>0.104</v>
      </c>
      <c r="AH424" s="72">
        <v>106.851</v>
      </c>
      <c r="AI424" s="12">
        <v>117.545</v>
      </c>
      <c r="AJ424" s="72">
        <v>2.3029999999999999</v>
      </c>
      <c r="AK424" s="72">
        <v>6.5780000000000003</v>
      </c>
      <c r="AL424" s="12">
        <v>122.855</v>
      </c>
      <c r="AM424" s="72">
        <v>2.407</v>
      </c>
      <c r="AN424" s="72">
        <v>4.5750000000000002</v>
      </c>
      <c r="AO424" s="12">
        <v>4485.7550000000001</v>
      </c>
      <c r="AP424" s="72">
        <v>87.875</v>
      </c>
      <c r="AQ424" s="72">
        <v>0.30099999999999999</v>
      </c>
      <c r="AR424" s="12">
        <v>29.495000000000001</v>
      </c>
      <c r="AS424" s="72">
        <v>0.57799999999999996</v>
      </c>
      <c r="AT424" s="72">
        <v>36.893999999999998</v>
      </c>
      <c r="AU424" s="12">
        <v>4.82</v>
      </c>
      <c r="AV424" s="72">
        <v>9.4E-2</v>
      </c>
      <c r="AW424" s="72">
        <v>102.334</v>
      </c>
      <c r="AX424" s="12">
        <v>128.869</v>
      </c>
      <c r="AY424" s="72">
        <v>2.5249999999999999</v>
      </c>
      <c r="AZ424" s="72">
        <v>21.693000000000001</v>
      </c>
      <c r="BA424" s="12">
        <v>133.68899999999999</v>
      </c>
      <c r="BB424" s="72">
        <v>2.6190000000000002</v>
      </c>
      <c r="BC424" s="72">
        <v>21.471</v>
      </c>
      <c r="BD424" s="12">
        <v>14.504</v>
      </c>
      <c r="BE424" s="72">
        <v>0.28399999999999997</v>
      </c>
      <c r="BF424" s="72">
        <v>63.432000000000002</v>
      </c>
      <c r="BG424" s="12">
        <v>148.19300000000001</v>
      </c>
      <c r="BH424" s="72">
        <v>2.903</v>
      </c>
      <c r="BI424" s="72">
        <v>18.59</v>
      </c>
      <c r="BJ424" s="12">
        <v>281.57499999999999</v>
      </c>
      <c r="BK424" s="72">
        <v>5.516</v>
      </c>
      <c r="BL424" s="72">
        <v>16.585000000000001</v>
      </c>
      <c r="BM424" s="12">
        <v>159.655</v>
      </c>
      <c r="BN424" s="72">
        <v>3.1280000000000001</v>
      </c>
      <c r="BO424" s="72">
        <v>21.556999999999999</v>
      </c>
      <c r="BP424" s="12">
        <v>441.23</v>
      </c>
      <c r="BQ424" s="72">
        <v>8.6440000000000001</v>
      </c>
      <c r="BR424" s="72">
        <v>8.2420000000000009</v>
      </c>
      <c r="BS424" s="12">
        <v>618.91899999999998</v>
      </c>
      <c r="BT424" s="72">
        <v>12.125</v>
      </c>
      <c r="BU424" s="72">
        <v>2.2570000000000001</v>
      </c>
      <c r="BV424" s="12">
        <v>5104.6729999999998</v>
      </c>
      <c r="BW424" s="72">
        <v>100</v>
      </c>
      <c r="BX424" s="72">
        <v>8.8999999999999996E-2</v>
      </c>
      <c r="BY424" s="13"/>
      <c r="BZ424" s="13"/>
    </row>
    <row r="425" spans="1:78" ht="12.75" customHeight="1">
      <c r="A425" s="122" t="s">
        <v>44</v>
      </c>
      <c r="B425" s="71" t="s">
        <v>69</v>
      </c>
      <c r="C425" s="71" t="s">
        <v>26</v>
      </c>
      <c r="D425" s="34">
        <v>45901</v>
      </c>
      <c r="E425" s="12">
        <v>3353.712</v>
      </c>
      <c r="F425" s="72">
        <v>65.44</v>
      </c>
      <c r="G425" s="72">
        <v>0.69399999999999995</v>
      </c>
      <c r="H425" s="12">
        <v>70.760999999999996</v>
      </c>
      <c r="I425" s="72">
        <v>1.381</v>
      </c>
      <c r="J425" s="72">
        <v>32.204999999999998</v>
      </c>
      <c r="K425" s="12">
        <v>91.313999999999993</v>
      </c>
      <c r="L425" s="72">
        <v>1.782</v>
      </c>
      <c r="M425" s="72">
        <v>28.433</v>
      </c>
      <c r="N425" s="12">
        <v>162.07499999999999</v>
      </c>
      <c r="O425" s="72">
        <v>3.1629999999999998</v>
      </c>
      <c r="P425" s="72">
        <v>21.738</v>
      </c>
      <c r="Q425" s="12">
        <v>20.375</v>
      </c>
      <c r="R425" s="72">
        <v>0.39800000000000002</v>
      </c>
      <c r="S425" s="72">
        <v>58.96</v>
      </c>
      <c r="T425" s="12">
        <v>182.45</v>
      </c>
      <c r="U425" s="72">
        <v>3.56</v>
      </c>
      <c r="V425" s="72">
        <v>18.515999999999998</v>
      </c>
      <c r="W425" s="12">
        <v>827.53</v>
      </c>
      <c r="X425" s="72">
        <v>16.146999999999998</v>
      </c>
      <c r="Y425" s="72">
        <v>4.8339999999999996</v>
      </c>
      <c r="Z425" s="12">
        <v>1009.98</v>
      </c>
      <c r="AA425" s="72">
        <v>19.707000000000001</v>
      </c>
      <c r="AB425" s="72">
        <v>1.9770000000000001</v>
      </c>
      <c r="AC425" s="12">
        <v>4363.692</v>
      </c>
      <c r="AD425" s="72">
        <v>85.147999999999996</v>
      </c>
      <c r="AE425" s="72">
        <v>0.43</v>
      </c>
      <c r="AF425" s="12">
        <v>2.5680000000000001</v>
      </c>
      <c r="AG425" s="72">
        <v>0.05</v>
      </c>
      <c r="AH425" s="72">
        <v>113.9</v>
      </c>
      <c r="AI425" s="12">
        <v>125.081</v>
      </c>
      <c r="AJ425" s="72">
        <v>2.4409999999999998</v>
      </c>
      <c r="AK425" s="72">
        <v>5.8490000000000002</v>
      </c>
      <c r="AL425" s="12">
        <v>127.649</v>
      </c>
      <c r="AM425" s="72">
        <v>2.4910000000000001</v>
      </c>
      <c r="AN425" s="72">
        <v>5.1349999999999998</v>
      </c>
      <c r="AO425" s="12">
        <v>4491.3410000000003</v>
      </c>
      <c r="AP425" s="72">
        <v>87.638000000000005</v>
      </c>
      <c r="AQ425" s="72">
        <v>0.38600000000000001</v>
      </c>
      <c r="AR425" s="12">
        <v>40.454999999999998</v>
      </c>
      <c r="AS425" s="72">
        <v>0.78900000000000003</v>
      </c>
      <c r="AT425" s="72">
        <v>45.962000000000003</v>
      </c>
      <c r="AU425" s="12">
        <v>21.702000000000002</v>
      </c>
      <c r="AV425" s="72">
        <v>0.42299999999999999</v>
      </c>
      <c r="AW425" s="72">
        <v>56.158000000000001</v>
      </c>
      <c r="AX425" s="12">
        <v>47.527999999999999</v>
      </c>
      <c r="AY425" s="72">
        <v>0.92700000000000005</v>
      </c>
      <c r="AZ425" s="72">
        <v>29.824999999999999</v>
      </c>
      <c r="BA425" s="12">
        <v>69.23</v>
      </c>
      <c r="BB425" s="72">
        <v>1.351</v>
      </c>
      <c r="BC425" s="72">
        <v>26.946999999999999</v>
      </c>
      <c r="BD425" s="12">
        <v>47.96</v>
      </c>
      <c r="BE425" s="72">
        <v>0.93600000000000005</v>
      </c>
      <c r="BF425" s="72">
        <v>48.817999999999998</v>
      </c>
      <c r="BG425" s="12">
        <v>117.19</v>
      </c>
      <c r="BH425" s="72">
        <v>2.2869999999999999</v>
      </c>
      <c r="BI425" s="72">
        <v>23.184999999999999</v>
      </c>
      <c r="BJ425" s="12">
        <v>335.94900000000001</v>
      </c>
      <c r="BK425" s="72">
        <v>6.5549999999999997</v>
      </c>
      <c r="BL425" s="72">
        <v>9.032</v>
      </c>
      <c r="BM425" s="12">
        <v>139.92400000000001</v>
      </c>
      <c r="BN425" s="72">
        <v>2.73</v>
      </c>
      <c r="BO425" s="72">
        <v>14.673</v>
      </c>
      <c r="BP425" s="12">
        <v>475.87299999999999</v>
      </c>
      <c r="BQ425" s="72">
        <v>9.2859999999999996</v>
      </c>
      <c r="BR425" s="72">
        <v>6.39</v>
      </c>
      <c r="BS425" s="12">
        <v>633.51900000000001</v>
      </c>
      <c r="BT425" s="72">
        <v>12.362</v>
      </c>
      <c r="BU425" s="72">
        <v>2.5579999999999998</v>
      </c>
      <c r="BV425" s="12">
        <v>5124.8590000000004</v>
      </c>
      <c r="BW425" s="72">
        <v>100</v>
      </c>
      <c r="BX425" s="72">
        <v>0.16800000000000001</v>
      </c>
      <c r="BY425" s="13"/>
      <c r="BZ425" s="13"/>
    </row>
    <row r="426" spans="1:78" ht="12.75" customHeight="1">
      <c r="A426" s="122" t="s">
        <v>44</v>
      </c>
      <c r="B426" s="71" t="s">
        <v>69</v>
      </c>
      <c r="C426" s="71" t="s">
        <v>26</v>
      </c>
      <c r="D426" s="34">
        <v>45992</v>
      </c>
      <c r="E426" s="12">
        <v>3312.7919999999999</v>
      </c>
      <c r="F426" s="72">
        <v>64.373999999999995</v>
      </c>
      <c r="G426" s="72">
        <v>0.74</v>
      </c>
      <c r="H426" s="12">
        <v>46.326000000000001</v>
      </c>
      <c r="I426" s="72">
        <v>0.9</v>
      </c>
      <c r="J426" s="72">
        <v>33.334000000000003</v>
      </c>
      <c r="K426" s="12">
        <v>99.478999999999999</v>
      </c>
      <c r="L426" s="72">
        <v>1.9330000000000001</v>
      </c>
      <c r="M426" s="72">
        <v>23.747</v>
      </c>
      <c r="N426" s="12">
        <v>145.80500000000001</v>
      </c>
      <c r="O426" s="72">
        <v>2.8330000000000002</v>
      </c>
      <c r="P426" s="72">
        <v>19.847000000000001</v>
      </c>
      <c r="Q426" s="12">
        <v>46.448999999999998</v>
      </c>
      <c r="R426" s="72">
        <v>0.90300000000000002</v>
      </c>
      <c r="S426" s="72">
        <v>42.033000000000001</v>
      </c>
      <c r="T426" s="12">
        <v>192.25299999999999</v>
      </c>
      <c r="U426" s="72">
        <v>3.7360000000000002</v>
      </c>
      <c r="V426" s="72">
        <v>14.504</v>
      </c>
      <c r="W426" s="12">
        <v>883.42100000000005</v>
      </c>
      <c r="X426" s="72">
        <v>17.167000000000002</v>
      </c>
      <c r="Y426" s="72">
        <v>3.819</v>
      </c>
      <c r="Z426" s="12">
        <v>1075.674</v>
      </c>
      <c r="AA426" s="72">
        <v>20.902000000000001</v>
      </c>
      <c r="AB426" s="72">
        <v>2.0590000000000002</v>
      </c>
      <c r="AC426" s="12">
        <v>4388.4650000000001</v>
      </c>
      <c r="AD426" s="72">
        <v>85.275999999999996</v>
      </c>
      <c r="AE426" s="72">
        <v>0.36499999999999999</v>
      </c>
      <c r="AF426" s="12">
        <v>0.33500000000000002</v>
      </c>
      <c r="AG426" s="72">
        <v>7.0000000000000001E-3</v>
      </c>
      <c r="AH426" s="72">
        <v>116.58199999999999</v>
      </c>
      <c r="AI426" s="12">
        <v>117.175</v>
      </c>
      <c r="AJ426" s="72">
        <v>2.2770000000000001</v>
      </c>
      <c r="AK426" s="72">
        <v>6.0709999999999997</v>
      </c>
      <c r="AL426" s="12">
        <v>117.51</v>
      </c>
      <c r="AM426" s="72">
        <v>2.2829999999999999</v>
      </c>
      <c r="AN426" s="72">
        <v>6.1180000000000003</v>
      </c>
      <c r="AO426" s="12">
        <v>4505.9759999999997</v>
      </c>
      <c r="AP426" s="72">
        <v>87.56</v>
      </c>
      <c r="AQ426" s="72">
        <v>0.29099999999999998</v>
      </c>
      <c r="AR426" s="12">
        <v>34.365000000000002</v>
      </c>
      <c r="AS426" s="72">
        <v>0.66800000000000004</v>
      </c>
      <c r="AT426" s="72">
        <v>40.188000000000002</v>
      </c>
      <c r="AU426" s="12">
        <v>2.133</v>
      </c>
      <c r="AV426" s="72">
        <v>4.1000000000000002E-2</v>
      </c>
      <c r="AW426" s="72">
        <v>104.65</v>
      </c>
      <c r="AX426" s="12">
        <v>29.765999999999998</v>
      </c>
      <c r="AY426" s="72">
        <v>0.57799999999999996</v>
      </c>
      <c r="AZ426" s="72">
        <v>34.965000000000003</v>
      </c>
      <c r="BA426" s="12">
        <v>31.899000000000001</v>
      </c>
      <c r="BB426" s="72">
        <v>0.62</v>
      </c>
      <c r="BC426" s="72">
        <v>32.645000000000003</v>
      </c>
      <c r="BD426" s="12">
        <v>49.676000000000002</v>
      </c>
      <c r="BE426" s="72">
        <v>0.96499999999999997</v>
      </c>
      <c r="BF426" s="72">
        <v>41.122999999999998</v>
      </c>
      <c r="BG426" s="12">
        <v>81.575000000000003</v>
      </c>
      <c r="BH426" s="72">
        <v>1.585</v>
      </c>
      <c r="BI426" s="72">
        <v>28.638999999999999</v>
      </c>
      <c r="BJ426" s="12">
        <v>341.125</v>
      </c>
      <c r="BK426" s="72">
        <v>6.6289999999999996</v>
      </c>
      <c r="BL426" s="72">
        <v>9.6679999999999993</v>
      </c>
      <c r="BM426" s="12">
        <v>183.131</v>
      </c>
      <c r="BN426" s="72">
        <v>3.5590000000000002</v>
      </c>
      <c r="BO426" s="72">
        <v>14.391</v>
      </c>
      <c r="BP426" s="12">
        <v>524.25599999999997</v>
      </c>
      <c r="BQ426" s="72">
        <v>10.186999999999999</v>
      </c>
      <c r="BR426" s="72">
        <v>4.6589999999999998</v>
      </c>
      <c r="BS426" s="12">
        <v>640.19600000000003</v>
      </c>
      <c r="BT426" s="72">
        <v>12.44</v>
      </c>
      <c r="BU426" s="72">
        <v>2.1040000000000001</v>
      </c>
      <c r="BV426" s="12">
        <v>5146.1719999999996</v>
      </c>
      <c r="BW426" s="72">
        <v>100</v>
      </c>
      <c r="BX426" s="72">
        <v>6.5000000000000002E-2</v>
      </c>
      <c r="BY426" s="13"/>
      <c r="BZ426" s="13"/>
    </row>
    <row r="427" spans="1:78" ht="12.75" customHeight="1">
      <c r="A427" s="122" t="s">
        <v>44</v>
      </c>
      <c r="B427" s="71" t="s">
        <v>69</v>
      </c>
      <c r="C427" s="71" t="s">
        <v>26</v>
      </c>
      <c r="D427" s="34">
        <v>46082</v>
      </c>
      <c r="E427" s="12">
        <v>3333.9520000000002</v>
      </c>
      <c r="F427" s="72">
        <v>64.665000000000006</v>
      </c>
      <c r="G427" s="72">
        <v>0.66400000000000003</v>
      </c>
      <c r="H427" s="12">
        <v>55.515000000000001</v>
      </c>
      <c r="I427" s="72">
        <v>1.077</v>
      </c>
      <c r="J427" s="72">
        <v>31.222999999999999</v>
      </c>
      <c r="K427" s="12">
        <v>101.89700000000001</v>
      </c>
      <c r="L427" s="72">
        <v>1.976</v>
      </c>
      <c r="M427" s="72">
        <v>25.001000000000001</v>
      </c>
      <c r="N427" s="12">
        <v>157.411</v>
      </c>
      <c r="O427" s="72">
        <v>3.0529999999999999</v>
      </c>
      <c r="P427" s="72">
        <v>21.574000000000002</v>
      </c>
      <c r="Q427" s="12">
        <v>35.442999999999998</v>
      </c>
      <c r="R427" s="72">
        <v>0.68700000000000006</v>
      </c>
      <c r="S427" s="72">
        <v>52.332000000000001</v>
      </c>
      <c r="T427" s="12">
        <v>192.85499999999999</v>
      </c>
      <c r="U427" s="72">
        <v>3.7410000000000001</v>
      </c>
      <c r="V427" s="72">
        <v>20.800999999999998</v>
      </c>
      <c r="W427" s="12">
        <v>836.53700000000003</v>
      </c>
      <c r="X427" s="72">
        <v>16.225000000000001</v>
      </c>
      <c r="Y427" s="72">
        <v>5.2869999999999999</v>
      </c>
      <c r="Z427" s="12">
        <v>1029.3910000000001</v>
      </c>
      <c r="AA427" s="72">
        <v>19.966000000000001</v>
      </c>
      <c r="AB427" s="72">
        <v>1.2410000000000001</v>
      </c>
      <c r="AC427" s="12">
        <v>4363.3429999999998</v>
      </c>
      <c r="AD427" s="72">
        <v>84.631</v>
      </c>
      <c r="AE427" s="72">
        <v>0.43</v>
      </c>
      <c r="AF427" s="12">
        <v>3.5369999999999999</v>
      </c>
      <c r="AG427" s="72">
        <v>6.9000000000000006E-2</v>
      </c>
      <c r="AH427" s="72">
        <v>106.22199999999999</v>
      </c>
      <c r="AI427" s="12">
        <v>120.652</v>
      </c>
      <c r="AJ427" s="72">
        <v>2.34</v>
      </c>
      <c r="AK427" s="72">
        <v>6.12</v>
      </c>
      <c r="AL427" s="12">
        <v>124.18899999999999</v>
      </c>
      <c r="AM427" s="72">
        <v>2.4089999999999998</v>
      </c>
      <c r="AN427" s="72">
        <v>4.9000000000000004</v>
      </c>
      <c r="AO427" s="12">
        <v>4487.5320000000002</v>
      </c>
      <c r="AP427" s="72">
        <v>87.039000000000001</v>
      </c>
      <c r="AQ427" s="72">
        <v>0.42199999999999999</v>
      </c>
      <c r="AR427" s="12">
        <v>13.066000000000001</v>
      </c>
      <c r="AS427" s="72">
        <v>0.253</v>
      </c>
      <c r="AT427" s="72">
        <v>51.860999999999997</v>
      </c>
      <c r="AU427" s="12">
        <v>16.716000000000001</v>
      </c>
      <c r="AV427" s="72">
        <v>0.32400000000000001</v>
      </c>
      <c r="AW427" s="72">
        <v>78.27</v>
      </c>
      <c r="AX427" s="12">
        <v>91.715000000000003</v>
      </c>
      <c r="AY427" s="72">
        <v>1.7789999999999999</v>
      </c>
      <c r="AZ427" s="72">
        <v>31.949000000000002</v>
      </c>
      <c r="BA427" s="12">
        <v>108.431</v>
      </c>
      <c r="BB427" s="72">
        <v>2.1030000000000002</v>
      </c>
      <c r="BC427" s="72">
        <v>25.494</v>
      </c>
      <c r="BD427" s="12">
        <v>61.405000000000001</v>
      </c>
      <c r="BE427" s="72">
        <v>1.1910000000000001</v>
      </c>
      <c r="BF427" s="72">
        <v>38.823999999999998</v>
      </c>
      <c r="BG427" s="12">
        <v>169.83699999999999</v>
      </c>
      <c r="BH427" s="72">
        <v>3.294</v>
      </c>
      <c r="BI427" s="72">
        <v>21.6</v>
      </c>
      <c r="BJ427" s="12">
        <v>307.16899999999998</v>
      </c>
      <c r="BK427" s="72">
        <v>5.9580000000000002</v>
      </c>
      <c r="BL427" s="72">
        <v>11.928000000000001</v>
      </c>
      <c r="BM427" s="12">
        <v>178.142</v>
      </c>
      <c r="BN427" s="72">
        <v>3.4550000000000001</v>
      </c>
      <c r="BO427" s="72">
        <v>19.37</v>
      </c>
      <c r="BP427" s="12">
        <v>485.31099999999998</v>
      </c>
      <c r="BQ427" s="72">
        <v>9.4130000000000003</v>
      </c>
      <c r="BR427" s="72">
        <v>7.6120000000000001</v>
      </c>
      <c r="BS427" s="12">
        <v>668.21400000000006</v>
      </c>
      <c r="BT427" s="72">
        <v>12.961</v>
      </c>
      <c r="BU427" s="72">
        <v>2.3109999999999999</v>
      </c>
      <c r="BV427" s="12">
        <v>5155.7460000000001</v>
      </c>
      <c r="BW427" s="72">
        <v>100</v>
      </c>
      <c r="BX427" s="72">
        <v>0.189</v>
      </c>
      <c r="BY427" s="13"/>
      <c r="BZ427" s="13"/>
    </row>
    <row r="428" spans="1:78" ht="12.75" customHeight="1">
      <c r="A428" s="122" t="s">
        <v>44</v>
      </c>
      <c r="B428" s="71" t="s">
        <v>69</v>
      </c>
      <c r="C428" s="71" t="s">
        <v>26</v>
      </c>
      <c r="D428" s="34">
        <v>46174</v>
      </c>
      <c r="E428" s="12">
        <v>3343.7669999999998</v>
      </c>
      <c r="F428" s="72">
        <v>64.55</v>
      </c>
      <c r="G428" s="72">
        <v>0.76100000000000001</v>
      </c>
      <c r="H428" s="12">
        <v>79.116</v>
      </c>
      <c r="I428" s="72">
        <v>1.5269999999999999</v>
      </c>
      <c r="J428" s="72">
        <v>25.855</v>
      </c>
      <c r="K428" s="12">
        <v>64.436000000000007</v>
      </c>
      <c r="L428" s="72">
        <v>1.244</v>
      </c>
      <c r="M428" s="72">
        <v>24.245999999999999</v>
      </c>
      <c r="N428" s="12">
        <v>143.55199999999999</v>
      </c>
      <c r="O428" s="72">
        <v>2.7709999999999999</v>
      </c>
      <c r="P428" s="72">
        <v>17.199000000000002</v>
      </c>
      <c r="Q428" s="12">
        <v>33.323999999999998</v>
      </c>
      <c r="R428" s="72">
        <v>0.64300000000000002</v>
      </c>
      <c r="S428" s="72">
        <v>39.398000000000003</v>
      </c>
      <c r="T428" s="12">
        <v>176.876</v>
      </c>
      <c r="U428" s="72">
        <v>3.415</v>
      </c>
      <c r="V428" s="72">
        <v>14.01</v>
      </c>
      <c r="W428" s="12">
        <v>881.81</v>
      </c>
      <c r="X428" s="72">
        <v>17.023</v>
      </c>
      <c r="Y428" s="72">
        <v>3.42</v>
      </c>
      <c r="Z428" s="12">
        <v>1058.6859999999999</v>
      </c>
      <c r="AA428" s="72">
        <v>20.437999999999999</v>
      </c>
      <c r="AB428" s="72">
        <v>1.978</v>
      </c>
      <c r="AC428" s="12">
        <v>4402.4530000000004</v>
      </c>
      <c r="AD428" s="72">
        <v>84.988</v>
      </c>
      <c r="AE428" s="72">
        <v>0.33500000000000002</v>
      </c>
      <c r="AF428" s="12">
        <v>1.149</v>
      </c>
      <c r="AG428" s="72">
        <v>2.1999999999999999E-2</v>
      </c>
      <c r="AH428" s="72">
        <v>104.30800000000001</v>
      </c>
      <c r="AI428" s="12">
        <v>126.812</v>
      </c>
      <c r="AJ428" s="72">
        <v>2.448</v>
      </c>
      <c r="AK428" s="72">
        <v>5.5730000000000004</v>
      </c>
      <c r="AL428" s="12">
        <v>127.961</v>
      </c>
      <c r="AM428" s="72">
        <v>2.4700000000000002</v>
      </c>
      <c r="AN428" s="72">
        <v>5.3460000000000001</v>
      </c>
      <c r="AO428" s="12">
        <v>4530.4139999999998</v>
      </c>
      <c r="AP428" s="72">
        <v>87.457999999999998</v>
      </c>
      <c r="AQ428" s="72">
        <v>0.34499999999999997</v>
      </c>
      <c r="AR428" s="12">
        <v>9.9860000000000007</v>
      </c>
      <c r="AS428" s="72">
        <v>0.193</v>
      </c>
      <c r="AT428" s="72">
        <v>54.481999999999999</v>
      </c>
      <c r="AU428" s="12">
        <v>14.85</v>
      </c>
      <c r="AV428" s="72">
        <v>0.28699999999999998</v>
      </c>
      <c r="AW428" s="72">
        <v>87.076999999999998</v>
      </c>
      <c r="AX428" s="12">
        <v>116.38</v>
      </c>
      <c r="AY428" s="72">
        <v>2.2469999999999999</v>
      </c>
      <c r="AZ428" s="72">
        <v>20.885999999999999</v>
      </c>
      <c r="BA428" s="12">
        <v>131.22999999999999</v>
      </c>
      <c r="BB428" s="72">
        <v>2.5329999999999999</v>
      </c>
      <c r="BC428" s="72">
        <v>19.763999999999999</v>
      </c>
      <c r="BD428" s="12">
        <v>60.542000000000002</v>
      </c>
      <c r="BE428" s="72">
        <v>1.169</v>
      </c>
      <c r="BF428" s="72">
        <v>36.393999999999998</v>
      </c>
      <c r="BG428" s="12">
        <v>191.77099999999999</v>
      </c>
      <c r="BH428" s="72">
        <v>3.702</v>
      </c>
      <c r="BI428" s="72">
        <v>15.087</v>
      </c>
      <c r="BJ428" s="12">
        <v>274.92399999999998</v>
      </c>
      <c r="BK428" s="72">
        <v>5.3070000000000004</v>
      </c>
      <c r="BL428" s="72">
        <v>11.49</v>
      </c>
      <c r="BM428" s="12">
        <v>173.018</v>
      </c>
      <c r="BN428" s="72">
        <v>3.34</v>
      </c>
      <c r="BO428" s="72">
        <v>13.106</v>
      </c>
      <c r="BP428" s="12">
        <v>447.94200000000001</v>
      </c>
      <c r="BQ428" s="72">
        <v>8.6470000000000002</v>
      </c>
      <c r="BR428" s="72">
        <v>6.7119999999999997</v>
      </c>
      <c r="BS428" s="12">
        <v>649.69899999999996</v>
      </c>
      <c r="BT428" s="72">
        <v>12.542</v>
      </c>
      <c r="BU428" s="72">
        <v>2.3620000000000001</v>
      </c>
      <c r="BV428" s="12">
        <v>5180.1130000000003</v>
      </c>
      <c r="BW428" s="72">
        <v>100</v>
      </c>
      <c r="BX428" s="72">
        <v>3.5999999999999997E-2</v>
      </c>
      <c r="BY428" s="13"/>
      <c r="BZ428" s="13"/>
    </row>
    <row r="429" spans="1:78" ht="12.75" customHeight="1">
      <c r="A429" s="122" t="s">
        <v>44</v>
      </c>
      <c r="B429" s="71" t="s">
        <v>69</v>
      </c>
      <c r="C429" s="71" t="s">
        <v>24</v>
      </c>
      <c r="D429" s="34">
        <v>41883</v>
      </c>
      <c r="E429" s="12">
        <v>1777.3430000000001</v>
      </c>
      <c r="F429" s="72">
        <v>77.45</v>
      </c>
      <c r="G429" s="72">
        <v>0.57899999999999996</v>
      </c>
      <c r="H429" s="12">
        <v>28.594999999999999</v>
      </c>
      <c r="I429" s="72">
        <v>1.246</v>
      </c>
      <c r="J429" s="72">
        <v>55.322000000000003</v>
      </c>
      <c r="K429" s="12">
        <v>30.92</v>
      </c>
      <c r="L429" s="72">
        <v>1.347</v>
      </c>
      <c r="M429" s="72">
        <v>54.893000000000001</v>
      </c>
      <c r="N429" s="12">
        <v>59.515000000000001</v>
      </c>
      <c r="O429" s="72">
        <v>2.593</v>
      </c>
      <c r="P429" s="72">
        <v>36.293999999999997</v>
      </c>
      <c r="Q429" s="12">
        <v>2.927</v>
      </c>
      <c r="R429" s="72">
        <v>0.128</v>
      </c>
      <c r="S429" s="72">
        <v>112.837</v>
      </c>
      <c r="T429" s="12">
        <v>62.442</v>
      </c>
      <c r="U429" s="72">
        <v>2.7210000000000001</v>
      </c>
      <c r="V429" s="72">
        <v>36.68</v>
      </c>
      <c r="W429" s="12">
        <v>122.092</v>
      </c>
      <c r="X429" s="72">
        <v>5.32</v>
      </c>
      <c r="Y429" s="72">
        <v>18.774000000000001</v>
      </c>
      <c r="Z429" s="12">
        <v>184.53399999999999</v>
      </c>
      <c r="AA429" s="72">
        <v>8.0410000000000004</v>
      </c>
      <c r="AB429" s="72">
        <v>4.617</v>
      </c>
      <c r="AC429" s="12">
        <v>1961.8779999999999</v>
      </c>
      <c r="AD429" s="72">
        <v>85.491</v>
      </c>
      <c r="AE429" s="72">
        <v>0.441</v>
      </c>
      <c r="AF429" s="12">
        <v>6.383</v>
      </c>
      <c r="AG429" s="72">
        <v>0.27800000000000002</v>
      </c>
      <c r="AH429" s="72">
        <v>112.26</v>
      </c>
      <c r="AI429" s="12">
        <v>77.183000000000007</v>
      </c>
      <c r="AJ429" s="72">
        <v>3.363</v>
      </c>
      <c r="AK429" s="72">
        <v>10.683999999999999</v>
      </c>
      <c r="AL429" s="12">
        <v>83.566999999999993</v>
      </c>
      <c r="AM429" s="72">
        <v>3.6419999999999999</v>
      </c>
      <c r="AN429" s="72">
        <v>4.4969999999999999</v>
      </c>
      <c r="AO429" s="12">
        <v>2045.4449999999999</v>
      </c>
      <c r="AP429" s="72">
        <v>89.132999999999996</v>
      </c>
      <c r="AQ429" s="72">
        <v>0.41599999999999998</v>
      </c>
      <c r="AR429" s="12">
        <v>0</v>
      </c>
      <c r="AS429" s="72">
        <v>0</v>
      </c>
      <c r="AT429" s="72">
        <v>0</v>
      </c>
      <c r="AU429" s="12">
        <v>5.6639999999999997</v>
      </c>
      <c r="AV429" s="72">
        <v>0.247</v>
      </c>
      <c r="AW429" s="72">
        <v>102.342</v>
      </c>
      <c r="AX429" s="12">
        <v>34.439</v>
      </c>
      <c r="AY429" s="72">
        <v>1.5009999999999999</v>
      </c>
      <c r="AZ429" s="72">
        <v>40.344000000000001</v>
      </c>
      <c r="BA429" s="12">
        <v>40.103000000000002</v>
      </c>
      <c r="BB429" s="72">
        <v>1.748</v>
      </c>
      <c r="BC429" s="72">
        <v>37.628999999999998</v>
      </c>
      <c r="BD429" s="12">
        <v>56.39</v>
      </c>
      <c r="BE429" s="72">
        <v>2.4569999999999999</v>
      </c>
      <c r="BF429" s="72">
        <v>30.87</v>
      </c>
      <c r="BG429" s="12">
        <v>96.494</v>
      </c>
      <c r="BH429" s="72">
        <v>4.2050000000000001</v>
      </c>
      <c r="BI429" s="72">
        <v>24.245000000000001</v>
      </c>
      <c r="BJ429" s="12">
        <v>97.828000000000003</v>
      </c>
      <c r="BK429" s="72">
        <v>4.2629999999999999</v>
      </c>
      <c r="BL429" s="72">
        <v>24.087</v>
      </c>
      <c r="BM429" s="12">
        <v>55.058999999999997</v>
      </c>
      <c r="BN429" s="72">
        <v>2.399</v>
      </c>
      <c r="BO429" s="72">
        <v>50.274999999999999</v>
      </c>
      <c r="BP429" s="12">
        <v>152.887</v>
      </c>
      <c r="BQ429" s="72">
        <v>6.6619999999999999</v>
      </c>
      <c r="BR429" s="72">
        <v>16.364000000000001</v>
      </c>
      <c r="BS429" s="12">
        <v>249.381</v>
      </c>
      <c r="BT429" s="72">
        <v>10.867000000000001</v>
      </c>
      <c r="BU429" s="72">
        <v>3.1440000000000001</v>
      </c>
      <c r="BV429" s="12">
        <v>2294.826</v>
      </c>
      <c r="BW429" s="72">
        <v>100</v>
      </c>
      <c r="BX429" s="72">
        <v>0.19800000000000001</v>
      </c>
      <c r="BY429" s="13"/>
      <c r="BZ429" s="13"/>
    </row>
    <row r="430" spans="1:78" ht="12.75" customHeight="1">
      <c r="A430" s="122" t="s">
        <v>44</v>
      </c>
      <c r="B430" s="71" t="s">
        <v>69</v>
      </c>
      <c r="C430" s="71" t="s">
        <v>24</v>
      </c>
      <c r="D430" s="34">
        <v>41974</v>
      </c>
      <c r="E430" s="12">
        <v>1790.037</v>
      </c>
      <c r="F430" s="72">
        <v>77.781000000000006</v>
      </c>
      <c r="G430" s="72">
        <v>0.82499999999999996</v>
      </c>
      <c r="H430" s="12">
        <v>37.545000000000002</v>
      </c>
      <c r="I430" s="72">
        <v>1.631</v>
      </c>
      <c r="J430" s="72">
        <v>52.088000000000001</v>
      </c>
      <c r="K430" s="12">
        <v>57.482999999999997</v>
      </c>
      <c r="L430" s="72">
        <v>2.4980000000000002</v>
      </c>
      <c r="M430" s="72">
        <v>37.465000000000003</v>
      </c>
      <c r="N430" s="12">
        <v>95.028000000000006</v>
      </c>
      <c r="O430" s="72">
        <v>4.1289999999999996</v>
      </c>
      <c r="P430" s="72">
        <v>25.469000000000001</v>
      </c>
      <c r="Q430" s="12">
        <v>0</v>
      </c>
      <c r="R430" s="72">
        <v>0</v>
      </c>
      <c r="S430" s="72">
        <v>0</v>
      </c>
      <c r="T430" s="12">
        <v>95.028000000000006</v>
      </c>
      <c r="U430" s="72">
        <v>4.1289999999999996</v>
      </c>
      <c r="V430" s="72">
        <v>25.469000000000001</v>
      </c>
      <c r="W430" s="12">
        <v>85.57</v>
      </c>
      <c r="X430" s="72">
        <v>3.718</v>
      </c>
      <c r="Y430" s="72">
        <v>25.716000000000001</v>
      </c>
      <c r="Z430" s="12">
        <v>180.59800000000001</v>
      </c>
      <c r="AA430" s="72">
        <v>7.8470000000000004</v>
      </c>
      <c r="AB430" s="72">
        <v>6.9880000000000004</v>
      </c>
      <c r="AC430" s="12">
        <v>1970.634</v>
      </c>
      <c r="AD430" s="72">
        <v>85.628</v>
      </c>
      <c r="AE430" s="72">
        <v>0.38700000000000001</v>
      </c>
      <c r="AF430" s="12">
        <v>12.706</v>
      </c>
      <c r="AG430" s="72">
        <v>0.55200000000000005</v>
      </c>
      <c r="AH430" s="72">
        <v>107.051</v>
      </c>
      <c r="AI430" s="12">
        <v>65.986000000000004</v>
      </c>
      <c r="AJ430" s="72">
        <v>2.867</v>
      </c>
      <c r="AK430" s="72">
        <v>22.286999999999999</v>
      </c>
      <c r="AL430" s="12">
        <v>78.691999999999993</v>
      </c>
      <c r="AM430" s="72">
        <v>3.419</v>
      </c>
      <c r="AN430" s="72">
        <v>4.1139999999999999</v>
      </c>
      <c r="AO430" s="12">
        <v>2049.326</v>
      </c>
      <c r="AP430" s="72">
        <v>89.046999999999997</v>
      </c>
      <c r="AQ430" s="72">
        <v>0.38100000000000001</v>
      </c>
      <c r="AR430" s="12">
        <v>17.244</v>
      </c>
      <c r="AS430" s="72">
        <v>0.749</v>
      </c>
      <c r="AT430" s="72">
        <v>79.343999999999994</v>
      </c>
      <c r="AU430" s="12">
        <v>0</v>
      </c>
      <c r="AV430" s="72">
        <v>0</v>
      </c>
      <c r="AW430" s="72">
        <v>0</v>
      </c>
      <c r="AX430" s="12">
        <v>51.372999999999998</v>
      </c>
      <c r="AY430" s="72">
        <v>2.2320000000000002</v>
      </c>
      <c r="AZ430" s="72">
        <v>38.122</v>
      </c>
      <c r="BA430" s="12">
        <v>51.372999999999998</v>
      </c>
      <c r="BB430" s="72">
        <v>2.2320000000000002</v>
      </c>
      <c r="BC430" s="72">
        <v>38.122</v>
      </c>
      <c r="BD430" s="12">
        <v>57.173999999999999</v>
      </c>
      <c r="BE430" s="72">
        <v>2.484</v>
      </c>
      <c r="BF430" s="72">
        <v>33.393999999999998</v>
      </c>
      <c r="BG430" s="12">
        <v>108.547</v>
      </c>
      <c r="BH430" s="72">
        <v>4.7169999999999996</v>
      </c>
      <c r="BI430" s="72">
        <v>23.899000000000001</v>
      </c>
      <c r="BJ430" s="12">
        <v>70.917000000000002</v>
      </c>
      <c r="BK430" s="72">
        <v>3.081</v>
      </c>
      <c r="BL430" s="72">
        <v>29.486999999999998</v>
      </c>
      <c r="BM430" s="12">
        <v>55.356999999999999</v>
      </c>
      <c r="BN430" s="72">
        <v>2.4049999999999998</v>
      </c>
      <c r="BO430" s="72">
        <v>28.346</v>
      </c>
      <c r="BP430" s="12">
        <v>126.274</v>
      </c>
      <c r="BQ430" s="72">
        <v>5.4870000000000001</v>
      </c>
      <c r="BR430" s="72">
        <v>19.821999999999999</v>
      </c>
      <c r="BS430" s="12">
        <v>252.065</v>
      </c>
      <c r="BT430" s="72">
        <v>10.952999999999999</v>
      </c>
      <c r="BU430" s="72">
        <v>2.5190000000000001</v>
      </c>
      <c r="BV430" s="12">
        <v>2301.3910000000001</v>
      </c>
      <c r="BW430" s="72">
        <v>100</v>
      </c>
      <c r="BX430" s="72">
        <v>0.223</v>
      </c>
      <c r="BY430" s="13"/>
      <c r="BZ430" s="13"/>
    </row>
    <row r="431" spans="1:78" ht="12.75" customHeight="1">
      <c r="A431" s="122" t="s">
        <v>44</v>
      </c>
      <c r="B431" s="71" t="s">
        <v>69</v>
      </c>
      <c r="C431" s="71" t="s">
        <v>24</v>
      </c>
      <c r="D431" s="34">
        <v>42064</v>
      </c>
      <c r="E431" s="12">
        <v>1785.3040000000001</v>
      </c>
      <c r="F431" s="72">
        <v>77.62</v>
      </c>
      <c r="G431" s="72">
        <v>1.147</v>
      </c>
      <c r="H431" s="12">
        <v>58.545000000000002</v>
      </c>
      <c r="I431" s="72">
        <v>2.5449999999999999</v>
      </c>
      <c r="J431" s="72">
        <v>27.998999999999999</v>
      </c>
      <c r="K431" s="12">
        <v>9.093</v>
      </c>
      <c r="L431" s="72">
        <v>0.39500000000000002</v>
      </c>
      <c r="M431" s="72">
        <v>76.63</v>
      </c>
      <c r="N431" s="12">
        <v>67.638000000000005</v>
      </c>
      <c r="O431" s="72">
        <v>2.9409999999999998</v>
      </c>
      <c r="P431" s="72">
        <v>23.216000000000001</v>
      </c>
      <c r="Q431" s="12">
        <v>8.9580000000000002</v>
      </c>
      <c r="R431" s="72">
        <v>0.38900000000000001</v>
      </c>
      <c r="S431" s="72">
        <v>102.154</v>
      </c>
      <c r="T431" s="12">
        <v>76.596999999999994</v>
      </c>
      <c r="U431" s="72">
        <v>3.33</v>
      </c>
      <c r="V431" s="72">
        <v>26.173999999999999</v>
      </c>
      <c r="W431" s="12">
        <v>112.983</v>
      </c>
      <c r="X431" s="72">
        <v>4.9119999999999999</v>
      </c>
      <c r="Y431" s="72">
        <v>23.891999999999999</v>
      </c>
      <c r="Z431" s="12">
        <v>189.57900000000001</v>
      </c>
      <c r="AA431" s="72">
        <v>8.2420000000000009</v>
      </c>
      <c r="AB431" s="72">
        <v>9.3149999999999995</v>
      </c>
      <c r="AC431" s="12">
        <v>1974.884</v>
      </c>
      <c r="AD431" s="72">
        <v>85.861999999999995</v>
      </c>
      <c r="AE431" s="72">
        <v>0.42</v>
      </c>
      <c r="AF431" s="12">
        <v>0</v>
      </c>
      <c r="AG431" s="72">
        <v>0</v>
      </c>
      <c r="AH431" s="72">
        <v>0</v>
      </c>
      <c r="AI431" s="12">
        <v>82.673000000000002</v>
      </c>
      <c r="AJ431" s="72">
        <v>3.5939999999999999</v>
      </c>
      <c r="AK431" s="72">
        <v>4.5570000000000004</v>
      </c>
      <c r="AL431" s="12">
        <v>82.673000000000002</v>
      </c>
      <c r="AM431" s="72">
        <v>3.5939999999999999</v>
      </c>
      <c r="AN431" s="72">
        <v>4.5570000000000004</v>
      </c>
      <c r="AO431" s="12">
        <v>2057.5569999999998</v>
      </c>
      <c r="AP431" s="72">
        <v>89.456000000000003</v>
      </c>
      <c r="AQ431" s="72">
        <v>0.38200000000000001</v>
      </c>
      <c r="AR431" s="12">
        <v>8.7799999999999994</v>
      </c>
      <c r="AS431" s="72">
        <v>0.38200000000000001</v>
      </c>
      <c r="AT431" s="72">
        <v>102.54</v>
      </c>
      <c r="AU431" s="12">
        <v>0</v>
      </c>
      <c r="AV431" s="72">
        <v>0</v>
      </c>
      <c r="AW431" s="72">
        <v>0</v>
      </c>
      <c r="AX431" s="12">
        <v>36.613</v>
      </c>
      <c r="AY431" s="72">
        <v>1.5920000000000001</v>
      </c>
      <c r="AZ431" s="72">
        <v>45.468000000000004</v>
      </c>
      <c r="BA431" s="12">
        <v>36.613</v>
      </c>
      <c r="BB431" s="72">
        <v>1.5920000000000001</v>
      </c>
      <c r="BC431" s="72">
        <v>45.468000000000004</v>
      </c>
      <c r="BD431" s="12">
        <v>39.54</v>
      </c>
      <c r="BE431" s="72">
        <v>1.7190000000000001</v>
      </c>
      <c r="BF431" s="72">
        <v>41.42</v>
      </c>
      <c r="BG431" s="12">
        <v>76.153000000000006</v>
      </c>
      <c r="BH431" s="72">
        <v>3.3109999999999999</v>
      </c>
      <c r="BI431" s="72">
        <v>28.158999999999999</v>
      </c>
      <c r="BJ431" s="12">
        <v>61.234999999999999</v>
      </c>
      <c r="BK431" s="72">
        <v>2.6619999999999999</v>
      </c>
      <c r="BL431" s="72">
        <v>33.590000000000003</v>
      </c>
      <c r="BM431" s="12">
        <v>96.343999999999994</v>
      </c>
      <c r="BN431" s="72">
        <v>4.1890000000000001</v>
      </c>
      <c r="BO431" s="72">
        <v>20.391999999999999</v>
      </c>
      <c r="BP431" s="12">
        <v>157.57900000000001</v>
      </c>
      <c r="BQ431" s="72">
        <v>6.851</v>
      </c>
      <c r="BR431" s="72">
        <v>11.462</v>
      </c>
      <c r="BS431" s="12">
        <v>242.512</v>
      </c>
      <c r="BT431" s="72">
        <v>10.544</v>
      </c>
      <c r="BU431" s="72">
        <v>2.5550000000000002</v>
      </c>
      <c r="BV431" s="12">
        <v>2300.0680000000002</v>
      </c>
      <c r="BW431" s="72">
        <v>100</v>
      </c>
      <c r="BX431" s="72">
        <v>0.187</v>
      </c>
      <c r="BY431" s="13"/>
      <c r="BZ431" s="13"/>
    </row>
    <row r="432" spans="1:78" ht="12.75" customHeight="1">
      <c r="A432" s="122" t="s">
        <v>44</v>
      </c>
      <c r="B432" s="71" t="s">
        <v>69</v>
      </c>
      <c r="C432" s="71" t="s">
        <v>24</v>
      </c>
      <c r="D432" s="34">
        <v>42156</v>
      </c>
      <c r="E432" s="12">
        <v>1780.9159999999999</v>
      </c>
      <c r="F432" s="72">
        <v>77.206999999999994</v>
      </c>
      <c r="G432" s="72">
        <v>0.82699999999999996</v>
      </c>
      <c r="H432" s="12">
        <v>43.292000000000002</v>
      </c>
      <c r="I432" s="72">
        <v>1.877</v>
      </c>
      <c r="J432" s="72">
        <v>24.597999999999999</v>
      </c>
      <c r="K432" s="12">
        <v>16.018999999999998</v>
      </c>
      <c r="L432" s="72">
        <v>0.69399999999999995</v>
      </c>
      <c r="M432" s="72">
        <v>59.91</v>
      </c>
      <c r="N432" s="12">
        <v>59.311</v>
      </c>
      <c r="O432" s="72">
        <v>2.5710000000000002</v>
      </c>
      <c r="P432" s="72">
        <v>23.37</v>
      </c>
      <c r="Q432" s="12">
        <v>3.3330000000000002</v>
      </c>
      <c r="R432" s="72">
        <v>0.14499999999999999</v>
      </c>
      <c r="S432" s="72">
        <v>105.02800000000001</v>
      </c>
      <c r="T432" s="12">
        <v>62.643999999999998</v>
      </c>
      <c r="U432" s="72">
        <v>2.7160000000000002</v>
      </c>
      <c r="V432" s="72">
        <v>22.879000000000001</v>
      </c>
      <c r="W432" s="12">
        <v>139.61600000000001</v>
      </c>
      <c r="X432" s="72">
        <v>6.0529999999999999</v>
      </c>
      <c r="Y432" s="72">
        <v>11.5</v>
      </c>
      <c r="Z432" s="12">
        <v>202.26</v>
      </c>
      <c r="AA432" s="72">
        <v>8.7690000000000001</v>
      </c>
      <c r="AB432" s="72">
        <v>6.3010000000000002</v>
      </c>
      <c r="AC432" s="12">
        <v>1983.1759999999999</v>
      </c>
      <c r="AD432" s="72">
        <v>85.975999999999999</v>
      </c>
      <c r="AE432" s="72">
        <v>0.56799999999999995</v>
      </c>
      <c r="AF432" s="12">
        <v>9.0909999999999993</v>
      </c>
      <c r="AG432" s="72">
        <v>0.39400000000000002</v>
      </c>
      <c r="AH432" s="72">
        <v>105.995</v>
      </c>
      <c r="AI432" s="12">
        <v>73.408000000000001</v>
      </c>
      <c r="AJ432" s="72">
        <v>3.1819999999999999</v>
      </c>
      <c r="AK432" s="72">
        <v>13.387</v>
      </c>
      <c r="AL432" s="12">
        <v>82.498999999999995</v>
      </c>
      <c r="AM432" s="72">
        <v>3.577</v>
      </c>
      <c r="AN432" s="72">
        <v>4.8940000000000001</v>
      </c>
      <c r="AO432" s="12">
        <v>2065.6750000000002</v>
      </c>
      <c r="AP432" s="72">
        <v>89.552000000000007</v>
      </c>
      <c r="AQ432" s="72">
        <v>0.499</v>
      </c>
      <c r="AR432" s="12">
        <v>0</v>
      </c>
      <c r="AS432" s="72">
        <v>0</v>
      </c>
      <c r="AT432" s="72">
        <v>0</v>
      </c>
      <c r="AU432" s="12">
        <v>0</v>
      </c>
      <c r="AV432" s="72">
        <v>0</v>
      </c>
      <c r="AW432" s="72">
        <v>0</v>
      </c>
      <c r="AX432" s="12">
        <v>31.702999999999999</v>
      </c>
      <c r="AY432" s="72">
        <v>1.3740000000000001</v>
      </c>
      <c r="AZ432" s="72">
        <v>37.448</v>
      </c>
      <c r="BA432" s="12">
        <v>31.702999999999999</v>
      </c>
      <c r="BB432" s="72">
        <v>1.3740000000000001</v>
      </c>
      <c r="BC432" s="72">
        <v>37.448</v>
      </c>
      <c r="BD432" s="12">
        <v>14.005000000000001</v>
      </c>
      <c r="BE432" s="72">
        <v>0.60699999999999998</v>
      </c>
      <c r="BF432" s="72">
        <v>65.19</v>
      </c>
      <c r="BG432" s="12">
        <v>45.707999999999998</v>
      </c>
      <c r="BH432" s="72">
        <v>1.982</v>
      </c>
      <c r="BI432" s="72">
        <v>30.097000000000001</v>
      </c>
      <c r="BJ432" s="12">
        <v>145.393</v>
      </c>
      <c r="BK432" s="72">
        <v>6.3029999999999999</v>
      </c>
      <c r="BL432" s="72">
        <v>10.763999999999999</v>
      </c>
      <c r="BM432" s="12">
        <v>49.889000000000003</v>
      </c>
      <c r="BN432" s="72">
        <v>2.1629999999999998</v>
      </c>
      <c r="BO432" s="72">
        <v>29.199000000000002</v>
      </c>
      <c r="BP432" s="12">
        <v>195.28200000000001</v>
      </c>
      <c r="BQ432" s="72">
        <v>8.4659999999999993</v>
      </c>
      <c r="BR432" s="72">
        <v>8.1679999999999993</v>
      </c>
      <c r="BS432" s="12">
        <v>240.989</v>
      </c>
      <c r="BT432" s="72">
        <v>10.448</v>
      </c>
      <c r="BU432" s="72">
        <v>3.931</v>
      </c>
      <c r="BV432" s="12">
        <v>2306.665</v>
      </c>
      <c r="BW432" s="72">
        <v>100</v>
      </c>
      <c r="BX432" s="72">
        <v>0.17199999999999999</v>
      </c>
      <c r="BY432" s="13"/>
      <c r="BZ432" s="13"/>
    </row>
    <row r="433" spans="1:78" ht="12.75" customHeight="1">
      <c r="A433" s="122" t="s">
        <v>44</v>
      </c>
      <c r="B433" s="71" t="s">
        <v>69</v>
      </c>
      <c r="C433" s="71" t="s">
        <v>24</v>
      </c>
      <c r="D433" s="34">
        <v>42614</v>
      </c>
      <c r="E433" s="12">
        <v>1745.5989999999999</v>
      </c>
      <c r="F433" s="72">
        <v>76.364000000000004</v>
      </c>
      <c r="G433" s="72">
        <v>0.86599999999999999</v>
      </c>
      <c r="H433" s="12">
        <v>33.624000000000002</v>
      </c>
      <c r="I433" s="72">
        <v>1.4710000000000001</v>
      </c>
      <c r="J433" s="72">
        <v>41.143999999999998</v>
      </c>
      <c r="K433" s="12">
        <v>37.006</v>
      </c>
      <c r="L433" s="72">
        <v>1.619</v>
      </c>
      <c r="M433" s="72">
        <v>35.286000000000001</v>
      </c>
      <c r="N433" s="12">
        <v>70.63</v>
      </c>
      <c r="O433" s="72">
        <v>3.09</v>
      </c>
      <c r="P433" s="72">
        <v>25.829000000000001</v>
      </c>
      <c r="Q433" s="12">
        <v>7.1440000000000001</v>
      </c>
      <c r="R433" s="72">
        <v>0.313</v>
      </c>
      <c r="S433" s="72">
        <v>104.462</v>
      </c>
      <c r="T433" s="12">
        <v>77.774000000000001</v>
      </c>
      <c r="U433" s="72">
        <v>3.4020000000000001</v>
      </c>
      <c r="V433" s="72">
        <v>20.113</v>
      </c>
      <c r="W433" s="12">
        <v>136.042</v>
      </c>
      <c r="X433" s="72">
        <v>5.9509999999999996</v>
      </c>
      <c r="Y433" s="72">
        <v>15.829000000000001</v>
      </c>
      <c r="Z433" s="12">
        <v>213.81700000000001</v>
      </c>
      <c r="AA433" s="72">
        <v>9.3539999999999992</v>
      </c>
      <c r="AB433" s="72">
        <v>5.2009999999999996</v>
      </c>
      <c r="AC433" s="12">
        <v>1959.4159999999999</v>
      </c>
      <c r="AD433" s="72">
        <v>85.716999999999999</v>
      </c>
      <c r="AE433" s="72">
        <v>0.48699999999999999</v>
      </c>
      <c r="AF433" s="12">
        <v>0</v>
      </c>
      <c r="AG433" s="72">
        <v>0</v>
      </c>
      <c r="AH433" s="72">
        <v>0</v>
      </c>
      <c r="AI433" s="12">
        <v>76.936999999999998</v>
      </c>
      <c r="AJ433" s="72">
        <v>3.3660000000000001</v>
      </c>
      <c r="AK433" s="72">
        <v>5.2329999999999997</v>
      </c>
      <c r="AL433" s="12">
        <v>76.936999999999998</v>
      </c>
      <c r="AM433" s="72">
        <v>3.3660000000000001</v>
      </c>
      <c r="AN433" s="72">
        <v>5.2329999999999997</v>
      </c>
      <c r="AO433" s="12">
        <v>2036.3530000000001</v>
      </c>
      <c r="AP433" s="72">
        <v>89.082999999999998</v>
      </c>
      <c r="AQ433" s="72">
        <v>0.41399999999999998</v>
      </c>
      <c r="AR433" s="12">
        <v>13.195</v>
      </c>
      <c r="AS433" s="72">
        <v>0.57699999999999996</v>
      </c>
      <c r="AT433" s="72">
        <v>67.328000000000003</v>
      </c>
      <c r="AU433" s="12">
        <v>8.0839999999999996</v>
      </c>
      <c r="AV433" s="72">
        <v>0.35399999999999998</v>
      </c>
      <c r="AW433" s="72">
        <v>102.248</v>
      </c>
      <c r="AX433" s="12">
        <v>60.127000000000002</v>
      </c>
      <c r="AY433" s="72">
        <v>2.63</v>
      </c>
      <c r="AZ433" s="72">
        <v>32.573</v>
      </c>
      <c r="BA433" s="12">
        <v>68.210999999999999</v>
      </c>
      <c r="BB433" s="72">
        <v>2.984</v>
      </c>
      <c r="BC433" s="72">
        <v>24.885000000000002</v>
      </c>
      <c r="BD433" s="12">
        <v>49.22</v>
      </c>
      <c r="BE433" s="72">
        <v>2.153</v>
      </c>
      <c r="BF433" s="72">
        <v>33.238</v>
      </c>
      <c r="BG433" s="12">
        <v>117.432</v>
      </c>
      <c r="BH433" s="72">
        <v>5.1369999999999996</v>
      </c>
      <c r="BI433" s="72">
        <v>19.105</v>
      </c>
      <c r="BJ433" s="12">
        <v>99.846999999999994</v>
      </c>
      <c r="BK433" s="72">
        <v>4.3680000000000003</v>
      </c>
      <c r="BL433" s="72">
        <v>20.091999999999999</v>
      </c>
      <c r="BM433" s="12">
        <v>19.074999999999999</v>
      </c>
      <c r="BN433" s="72">
        <v>0.83399999999999996</v>
      </c>
      <c r="BO433" s="72">
        <v>35.045000000000002</v>
      </c>
      <c r="BP433" s="12">
        <v>118.922</v>
      </c>
      <c r="BQ433" s="72">
        <v>5.202</v>
      </c>
      <c r="BR433" s="72">
        <v>16.641999999999999</v>
      </c>
      <c r="BS433" s="12">
        <v>249.54900000000001</v>
      </c>
      <c r="BT433" s="72">
        <v>10.917</v>
      </c>
      <c r="BU433" s="72">
        <v>2.6139999999999999</v>
      </c>
      <c r="BV433" s="12">
        <v>2285.9029999999998</v>
      </c>
      <c r="BW433" s="72">
        <v>100</v>
      </c>
      <c r="BX433" s="72">
        <v>0.29099999999999998</v>
      </c>
      <c r="BY433" s="13"/>
      <c r="BZ433" s="13"/>
    </row>
    <row r="434" spans="1:78" ht="12.75" customHeight="1">
      <c r="A434" s="122" t="s">
        <v>44</v>
      </c>
      <c r="B434" s="71" t="s">
        <v>69</v>
      </c>
      <c r="C434" s="71" t="s">
        <v>24</v>
      </c>
      <c r="D434" s="34">
        <v>42705</v>
      </c>
      <c r="E434" s="12">
        <v>1746.3610000000001</v>
      </c>
      <c r="F434" s="72">
        <v>76.8</v>
      </c>
      <c r="G434" s="72">
        <v>0.77500000000000002</v>
      </c>
      <c r="H434" s="12">
        <v>50.515000000000001</v>
      </c>
      <c r="I434" s="72">
        <v>2.2210000000000001</v>
      </c>
      <c r="J434" s="72">
        <v>40.182000000000002</v>
      </c>
      <c r="K434" s="12">
        <v>34.067999999999998</v>
      </c>
      <c r="L434" s="72">
        <v>1.498</v>
      </c>
      <c r="M434" s="72">
        <v>41.881</v>
      </c>
      <c r="N434" s="12">
        <v>84.581999999999994</v>
      </c>
      <c r="O434" s="72">
        <v>3.72</v>
      </c>
      <c r="P434" s="72">
        <v>23.95</v>
      </c>
      <c r="Q434" s="12">
        <v>1.641</v>
      </c>
      <c r="R434" s="72">
        <v>7.1999999999999995E-2</v>
      </c>
      <c r="S434" s="72">
        <v>102.834</v>
      </c>
      <c r="T434" s="12">
        <v>86.222999999999999</v>
      </c>
      <c r="U434" s="72">
        <v>3.7919999999999998</v>
      </c>
      <c r="V434" s="72">
        <v>23.02</v>
      </c>
      <c r="W434" s="12">
        <v>127.72199999999999</v>
      </c>
      <c r="X434" s="72">
        <v>5.617</v>
      </c>
      <c r="Y434" s="72">
        <v>17.459</v>
      </c>
      <c r="Z434" s="12">
        <v>213.94499999999999</v>
      </c>
      <c r="AA434" s="72">
        <v>9.4090000000000007</v>
      </c>
      <c r="AB434" s="72">
        <v>4.5279999999999996</v>
      </c>
      <c r="AC434" s="12">
        <v>1960.306</v>
      </c>
      <c r="AD434" s="72">
        <v>86.207999999999998</v>
      </c>
      <c r="AE434" s="72">
        <v>0.55000000000000004</v>
      </c>
      <c r="AF434" s="12">
        <v>0</v>
      </c>
      <c r="AG434" s="72">
        <v>0</v>
      </c>
      <c r="AH434" s="72">
        <v>0</v>
      </c>
      <c r="AI434" s="12">
        <v>71.616</v>
      </c>
      <c r="AJ434" s="72">
        <v>3.149</v>
      </c>
      <c r="AK434" s="72">
        <v>5.7519999999999998</v>
      </c>
      <c r="AL434" s="12">
        <v>71.616</v>
      </c>
      <c r="AM434" s="72">
        <v>3.149</v>
      </c>
      <c r="AN434" s="72">
        <v>5.7519999999999998</v>
      </c>
      <c r="AO434" s="12">
        <v>2031.921</v>
      </c>
      <c r="AP434" s="72">
        <v>89.358000000000004</v>
      </c>
      <c r="AQ434" s="72">
        <v>0.46</v>
      </c>
      <c r="AR434" s="12">
        <v>25.001000000000001</v>
      </c>
      <c r="AS434" s="72">
        <v>1.099</v>
      </c>
      <c r="AT434" s="72">
        <v>78.161000000000001</v>
      </c>
      <c r="AU434" s="12">
        <v>0</v>
      </c>
      <c r="AV434" s="72">
        <v>0</v>
      </c>
      <c r="AW434" s="72">
        <v>0</v>
      </c>
      <c r="AX434" s="12">
        <v>22.536000000000001</v>
      </c>
      <c r="AY434" s="72">
        <v>0.99099999999999999</v>
      </c>
      <c r="AZ434" s="72">
        <v>104.3</v>
      </c>
      <c r="BA434" s="12">
        <v>22.536000000000001</v>
      </c>
      <c r="BB434" s="72">
        <v>0.99099999999999999</v>
      </c>
      <c r="BC434" s="72">
        <v>104.3</v>
      </c>
      <c r="BD434" s="12">
        <v>34.411000000000001</v>
      </c>
      <c r="BE434" s="72">
        <v>1.5129999999999999</v>
      </c>
      <c r="BF434" s="72">
        <v>49.643000000000001</v>
      </c>
      <c r="BG434" s="12">
        <v>56.947000000000003</v>
      </c>
      <c r="BH434" s="72">
        <v>2.504</v>
      </c>
      <c r="BI434" s="72">
        <v>42.652999999999999</v>
      </c>
      <c r="BJ434" s="12">
        <v>97.807000000000002</v>
      </c>
      <c r="BK434" s="72">
        <v>4.3010000000000002</v>
      </c>
      <c r="BL434" s="72">
        <v>24.75</v>
      </c>
      <c r="BM434" s="12">
        <v>62.24</v>
      </c>
      <c r="BN434" s="72">
        <v>2.7370000000000001</v>
      </c>
      <c r="BO434" s="72">
        <v>45.392000000000003</v>
      </c>
      <c r="BP434" s="12">
        <v>160.04599999999999</v>
      </c>
      <c r="BQ434" s="72">
        <v>7.0380000000000003</v>
      </c>
      <c r="BR434" s="72">
        <v>17.059000000000001</v>
      </c>
      <c r="BS434" s="12">
        <v>241.994</v>
      </c>
      <c r="BT434" s="72">
        <v>10.641999999999999</v>
      </c>
      <c r="BU434" s="72">
        <v>3.5089999999999999</v>
      </c>
      <c r="BV434" s="12">
        <v>2273.9160000000002</v>
      </c>
      <c r="BW434" s="72">
        <v>100</v>
      </c>
      <c r="BX434" s="72">
        <v>0.23100000000000001</v>
      </c>
      <c r="BY434" s="13"/>
      <c r="BZ434" s="13"/>
    </row>
    <row r="435" spans="1:78" ht="12.75" customHeight="1">
      <c r="A435" s="122" t="s">
        <v>44</v>
      </c>
      <c r="B435" s="71" t="s">
        <v>69</v>
      </c>
      <c r="C435" s="71" t="s">
        <v>24</v>
      </c>
      <c r="D435" s="34">
        <v>42795</v>
      </c>
      <c r="E435" s="12">
        <v>1738.5139999999999</v>
      </c>
      <c r="F435" s="72">
        <v>76.792000000000002</v>
      </c>
      <c r="G435" s="72">
        <v>0.74299999999999999</v>
      </c>
      <c r="H435" s="12">
        <v>55.991</v>
      </c>
      <c r="I435" s="72">
        <v>2.4729999999999999</v>
      </c>
      <c r="J435" s="72">
        <v>44.121000000000002</v>
      </c>
      <c r="K435" s="12">
        <v>16.661999999999999</v>
      </c>
      <c r="L435" s="72">
        <v>0.73599999999999999</v>
      </c>
      <c r="M435" s="72">
        <v>48.387</v>
      </c>
      <c r="N435" s="12">
        <v>72.653000000000006</v>
      </c>
      <c r="O435" s="72">
        <v>3.2090000000000001</v>
      </c>
      <c r="P435" s="72">
        <v>34.564</v>
      </c>
      <c r="Q435" s="12">
        <v>0</v>
      </c>
      <c r="R435" s="72">
        <v>0</v>
      </c>
      <c r="S435" s="72">
        <v>0</v>
      </c>
      <c r="T435" s="12">
        <v>72.653000000000006</v>
      </c>
      <c r="U435" s="72">
        <v>3.2090000000000001</v>
      </c>
      <c r="V435" s="72">
        <v>34.564</v>
      </c>
      <c r="W435" s="12">
        <v>129.595</v>
      </c>
      <c r="X435" s="72">
        <v>5.7240000000000002</v>
      </c>
      <c r="Y435" s="72">
        <v>21.533999999999999</v>
      </c>
      <c r="Z435" s="12">
        <v>202.249</v>
      </c>
      <c r="AA435" s="72">
        <v>8.9339999999999993</v>
      </c>
      <c r="AB435" s="72">
        <v>5.7919999999999998</v>
      </c>
      <c r="AC435" s="12">
        <v>1940.7629999999999</v>
      </c>
      <c r="AD435" s="72">
        <v>85.725999999999999</v>
      </c>
      <c r="AE435" s="72">
        <v>0.53700000000000003</v>
      </c>
      <c r="AF435" s="12">
        <v>0</v>
      </c>
      <c r="AG435" s="72">
        <v>0</v>
      </c>
      <c r="AH435" s="72">
        <v>0</v>
      </c>
      <c r="AI435" s="12">
        <v>80.043000000000006</v>
      </c>
      <c r="AJ435" s="72">
        <v>3.536</v>
      </c>
      <c r="AK435" s="72">
        <v>4.6189999999999998</v>
      </c>
      <c r="AL435" s="12">
        <v>80.043000000000006</v>
      </c>
      <c r="AM435" s="72">
        <v>3.536</v>
      </c>
      <c r="AN435" s="72">
        <v>4.6189999999999998</v>
      </c>
      <c r="AO435" s="12">
        <v>2020.806</v>
      </c>
      <c r="AP435" s="72">
        <v>89.260999999999996</v>
      </c>
      <c r="AQ435" s="72">
        <v>0.46100000000000002</v>
      </c>
      <c r="AR435" s="12">
        <v>9.0939999999999994</v>
      </c>
      <c r="AS435" s="72">
        <v>0.40200000000000002</v>
      </c>
      <c r="AT435" s="72">
        <v>87.685000000000002</v>
      </c>
      <c r="AU435" s="12">
        <v>0</v>
      </c>
      <c r="AV435" s="72">
        <v>0</v>
      </c>
      <c r="AW435" s="72">
        <v>0</v>
      </c>
      <c r="AX435" s="12">
        <v>66.849000000000004</v>
      </c>
      <c r="AY435" s="72">
        <v>2.9529999999999998</v>
      </c>
      <c r="AZ435" s="72">
        <v>28.193999999999999</v>
      </c>
      <c r="BA435" s="12">
        <v>66.849000000000004</v>
      </c>
      <c r="BB435" s="72">
        <v>2.9529999999999998</v>
      </c>
      <c r="BC435" s="72">
        <v>28.193999999999999</v>
      </c>
      <c r="BD435" s="12">
        <v>66.259</v>
      </c>
      <c r="BE435" s="72">
        <v>2.927</v>
      </c>
      <c r="BF435" s="72">
        <v>31.155999999999999</v>
      </c>
      <c r="BG435" s="12">
        <v>133.108</v>
      </c>
      <c r="BH435" s="72">
        <v>5.88</v>
      </c>
      <c r="BI435" s="72">
        <v>19.390999999999998</v>
      </c>
      <c r="BJ435" s="12">
        <v>60.103000000000002</v>
      </c>
      <c r="BK435" s="72">
        <v>2.6549999999999998</v>
      </c>
      <c r="BL435" s="72">
        <v>37.753999999999998</v>
      </c>
      <c r="BM435" s="12">
        <v>40.807000000000002</v>
      </c>
      <c r="BN435" s="72">
        <v>1.802</v>
      </c>
      <c r="BO435" s="72">
        <v>40.026000000000003</v>
      </c>
      <c r="BP435" s="12">
        <v>100.91</v>
      </c>
      <c r="BQ435" s="72">
        <v>4.4569999999999999</v>
      </c>
      <c r="BR435" s="72">
        <v>27.957000000000001</v>
      </c>
      <c r="BS435" s="12">
        <v>243.11199999999999</v>
      </c>
      <c r="BT435" s="72">
        <v>10.739000000000001</v>
      </c>
      <c r="BU435" s="72">
        <v>3.5150000000000001</v>
      </c>
      <c r="BV435" s="12">
        <v>2263.9180000000001</v>
      </c>
      <c r="BW435" s="72">
        <v>100</v>
      </c>
      <c r="BX435" s="72">
        <v>0.15</v>
      </c>
      <c r="BY435" s="13"/>
      <c r="BZ435" s="13"/>
    </row>
    <row r="436" spans="1:78" ht="12.75" customHeight="1">
      <c r="A436" s="122" t="s">
        <v>44</v>
      </c>
      <c r="B436" s="71" t="s">
        <v>69</v>
      </c>
      <c r="C436" s="71" t="s">
        <v>24</v>
      </c>
      <c r="D436" s="34">
        <v>42887</v>
      </c>
      <c r="E436" s="12">
        <v>1741.069</v>
      </c>
      <c r="F436" s="72">
        <v>76.893000000000001</v>
      </c>
      <c r="G436" s="72">
        <v>0.78400000000000003</v>
      </c>
      <c r="H436" s="12">
        <v>55.32</v>
      </c>
      <c r="I436" s="72">
        <v>2.4430000000000001</v>
      </c>
      <c r="J436" s="72">
        <v>36.667999999999999</v>
      </c>
      <c r="K436" s="12">
        <v>26.555</v>
      </c>
      <c r="L436" s="72">
        <v>1.173</v>
      </c>
      <c r="M436" s="72">
        <v>54.206000000000003</v>
      </c>
      <c r="N436" s="12">
        <v>81.876000000000005</v>
      </c>
      <c r="O436" s="72">
        <v>3.6160000000000001</v>
      </c>
      <c r="P436" s="72">
        <v>29.885000000000002</v>
      </c>
      <c r="Q436" s="12">
        <v>2.766</v>
      </c>
      <c r="R436" s="72">
        <v>0.122</v>
      </c>
      <c r="S436" s="72">
        <v>104.047</v>
      </c>
      <c r="T436" s="12">
        <v>84.641999999999996</v>
      </c>
      <c r="U436" s="72">
        <v>3.738</v>
      </c>
      <c r="V436" s="72">
        <v>28.548999999999999</v>
      </c>
      <c r="W436" s="12">
        <v>133.03200000000001</v>
      </c>
      <c r="X436" s="72">
        <v>5.875</v>
      </c>
      <c r="Y436" s="72">
        <v>19.841000000000001</v>
      </c>
      <c r="Z436" s="12">
        <v>217.67400000000001</v>
      </c>
      <c r="AA436" s="72">
        <v>9.6129999999999995</v>
      </c>
      <c r="AB436" s="72">
        <v>5.7889999999999997</v>
      </c>
      <c r="AC436" s="12">
        <v>1958.7429999999999</v>
      </c>
      <c r="AD436" s="72">
        <v>86.506</v>
      </c>
      <c r="AE436" s="72">
        <v>0.51500000000000001</v>
      </c>
      <c r="AF436" s="12">
        <v>9.0890000000000004</v>
      </c>
      <c r="AG436" s="72">
        <v>0.40100000000000002</v>
      </c>
      <c r="AH436" s="72">
        <v>105.21599999999999</v>
      </c>
      <c r="AI436" s="12">
        <v>65.478999999999999</v>
      </c>
      <c r="AJ436" s="72">
        <v>2.8919999999999999</v>
      </c>
      <c r="AK436" s="72">
        <v>15.087999999999999</v>
      </c>
      <c r="AL436" s="12">
        <v>74.567999999999998</v>
      </c>
      <c r="AM436" s="72">
        <v>3.2930000000000001</v>
      </c>
      <c r="AN436" s="72">
        <v>5.2569999999999997</v>
      </c>
      <c r="AO436" s="12">
        <v>2033.3109999999999</v>
      </c>
      <c r="AP436" s="72">
        <v>89.799000000000007</v>
      </c>
      <c r="AQ436" s="72">
        <v>0.42699999999999999</v>
      </c>
      <c r="AR436" s="12">
        <v>6.6829999999999998</v>
      </c>
      <c r="AS436" s="72">
        <v>0.29499999999999998</v>
      </c>
      <c r="AT436" s="72">
        <v>103.163</v>
      </c>
      <c r="AU436" s="12">
        <v>0</v>
      </c>
      <c r="AV436" s="72">
        <v>0</v>
      </c>
      <c r="AW436" s="72">
        <v>0</v>
      </c>
      <c r="AX436" s="12">
        <v>27.574999999999999</v>
      </c>
      <c r="AY436" s="72">
        <v>1.218</v>
      </c>
      <c r="AZ436" s="72">
        <v>48.845999999999997</v>
      </c>
      <c r="BA436" s="12">
        <v>27.574999999999999</v>
      </c>
      <c r="BB436" s="72">
        <v>1.218</v>
      </c>
      <c r="BC436" s="72">
        <v>48.845999999999997</v>
      </c>
      <c r="BD436" s="12">
        <v>50.271000000000001</v>
      </c>
      <c r="BE436" s="72">
        <v>2.2200000000000002</v>
      </c>
      <c r="BF436" s="72">
        <v>36.805999999999997</v>
      </c>
      <c r="BG436" s="12">
        <v>77.846000000000004</v>
      </c>
      <c r="BH436" s="72">
        <v>3.4380000000000002</v>
      </c>
      <c r="BI436" s="72">
        <v>29.187999999999999</v>
      </c>
      <c r="BJ436" s="12">
        <v>88.459000000000003</v>
      </c>
      <c r="BK436" s="72">
        <v>3.907</v>
      </c>
      <c r="BL436" s="72">
        <v>33.825000000000003</v>
      </c>
      <c r="BM436" s="12">
        <v>57.988999999999997</v>
      </c>
      <c r="BN436" s="72">
        <v>2.5609999999999999</v>
      </c>
      <c r="BO436" s="72">
        <v>41.689</v>
      </c>
      <c r="BP436" s="12">
        <v>146.44800000000001</v>
      </c>
      <c r="BQ436" s="72">
        <v>6.468</v>
      </c>
      <c r="BR436" s="72">
        <v>15.705</v>
      </c>
      <c r="BS436" s="12">
        <v>230.977</v>
      </c>
      <c r="BT436" s="72">
        <v>10.201000000000001</v>
      </c>
      <c r="BU436" s="72">
        <v>3.73</v>
      </c>
      <c r="BV436" s="12">
        <v>2264.288</v>
      </c>
      <c r="BW436" s="72">
        <v>100</v>
      </c>
      <c r="BX436" s="72">
        <v>6.7000000000000004E-2</v>
      </c>
      <c r="BY436" s="13"/>
      <c r="BZ436" s="13"/>
    </row>
    <row r="437" spans="1:78" ht="12.75" customHeight="1">
      <c r="A437" s="122" t="s">
        <v>44</v>
      </c>
      <c r="B437" s="71" t="s">
        <v>69</v>
      </c>
      <c r="C437" s="71" t="s">
        <v>24</v>
      </c>
      <c r="D437" s="34">
        <v>43344</v>
      </c>
      <c r="E437" s="12">
        <v>1763.4449999999999</v>
      </c>
      <c r="F437" s="72">
        <v>77.614999999999995</v>
      </c>
      <c r="G437" s="72">
        <v>0.78700000000000003</v>
      </c>
      <c r="H437" s="12">
        <v>53.496000000000002</v>
      </c>
      <c r="I437" s="72">
        <v>2.355</v>
      </c>
      <c r="J437" s="72">
        <v>26.983000000000001</v>
      </c>
      <c r="K437" s="12">
        <v>35.049999999999997</v>
      </c>
      <c r="L437" s="72">
        <v>1.5429999999999999</v>
      </c>
      <c r="M437" s="72">
        <v>38.173000000000002</v>
      </c>
      <c r="N437" s="12">
        <v>88.546000000000006</v>
      </c>
      <c r="O437" s="72">
        <v>3.8969999999999998</v>
      </c>
      <c r="P437" s="72">
        <v>21.631</v>
      </c>
      <c r="Q437" s="12">
        <v>0</v>
      </c>
      <c r="R437" s="72">
        <v>0</v>
      </c>
      <c r="S437" s="72">
        <v>0</v>
      </c>
      <c r="T437" s="12">
        <v>88.546000000000006</v>
      </c>
      <c r="U437" s="72">
        <v>3.8969999999999998</v>
      </c>
      <c r="V437" s="72">
        <v>21.631</v>
      </c>
      <c r="W437" s="12">
        <v>114.949</v>
      </c>
      <c r="X437" s="72">
        <v>5.0590000000000002</v>
      </c>
      <c r="Y437" s="72">
        <v>16.873000000000001</v>
      </c>
      <c r="Z437" s="12">
        <v>203.495</v>
      </c>
      <c r="AA437" s="72">
        <v>8.9570000000000007</v>
      </c>
      <c r="AB437" s="72">
        <v>5.7350000000000003</v>
      </c>
      <c r="AC437" s="12">
        <v>1966.9390000000001</v>
      </c>
      <c r="AD437" s="72">
        <v>86.572000000000003</v>
      </c>
      <c r="AE437" s="72">
        <v>0.41699999999999998</v>
      </c>
      <c r="AF437" s="12">
        <v>4.4619999999999997</v>
      </c>
      <c r="AG437" s="72">
        <v>0.19600000000000001</v>
      </c>
      <c r="AH437" s="72">
        <v>83.016000000000005</v>
      </c>
      <c r="AI437" s="12">
        <v>64.727999999999994</v>
      </c>
      <c r="AJ437" s="72">
        <v>2.8490000000000002</v>
      </c>
      <c r="AK437" s="72">
        <v>9.1489999999999991</v>
      </c>
      <c r="AL437" s="12">
        <v>69.19</v>
      </c>
      <c r="AM437" s="72">
        <v>3.0449999999999999</v>
      </c>
      <c r="AN437" s="72">
        <v>5.5650000000000004</v>
      </c>
      <c r="AO437" s="12">
        <v>2036.13</v>
      </c>
      <c r="AP437" s="72">
        <v>89.617000000000004</v>
      </c>
      <c r="AQ437" s="72">
        <v>0.36899999999999999</v>
      </c>
      <c r="AR437" s="12">
        <v>10.122</v>
      </c>
      <c r="AS437" s="72">
        <v>0.44600000000000001</v>
      </c>
      <c r="AT437" s="72">
        <v>102.497</v>
      </c>
      <c r="AU437" s="12">
        <v>0</v>
      </c>
      <c r="AV437" s="72">
        <v>0</v>
      </c>
      <c r="AW437" s="72">
        <v>0</v>
      </c>
      <c r="AX437" s="12">
        <v>38.884999999999998</v>
      </c>
      <c r="AY437" s="72">
        <v>1.7110000000000001</v>
      </c>
      <c r="AZ437" s="72">
        <v>59.725000000000001</v>
      </c>
      <c r="BA437" s="12">
        <v>38.884999999999998</v>
      </c>
      <c r="BB437" s="72">
        <v>1.7110000000000001</v>
      </c>
      <c r="BC437" s="72">
        <v>59.725000000000001</v>
      </c>
      <c r="BD437" s="12">
        <v>46.646999999999998</v>
      </c>
      <c r="BE437" s="72">
        <v>2.0529999999999999</v>
      </c>
      <c r="BF437" s="72">
        <v>41.06</v>
      </c>
      <c r="BG437" s="12">
        <v>85.531999999999996</v>
      </c>
      <c r="BH437" s="72">
        <v>3.7650000000000001</v>
      </c>
      <c r="BI437" s="72">
        <v>31.408999999999999</v>
      </c>
      <c r="BJ437" s="12">
        <v>79.341999999999999</v>
      </c>
      <c r="BK437" s="72">
        <v>3.492</v>
      </c>
      <c r="BL437" s="72">
        <v>28.5</v>
      </c>
      <c r="BM437" s="12">
        <v>60.904000000000003</v>
      </c>
      <c r="BN437" s="72">
        <v>2.681</v>
      </c>
      <c r="BO437" s="72">
        <v>40.89</v>
      </c>
      <c r="BP437" s="12">
        <v>140.24600000000001</v>
      </c>
      <c r="BQ437" s="72">
        <v>6.173</v>
      </c>
      <c r="BR437" s="72">
        <v>20.036999999999999</v>
      </c>
      <c r="BS437" s="12">
        <v>235.9</v>
      </c>
      <c r="BT437" s="72">
        <v>10.382999999999999</v>
      </c>
      <c r="BU437" s="72">
        <v>3.24</v>
      </c>
      <c r="BV437" s="12">
        <v>2272.0300000000002</v>
      </c>
      <c r="BW437" s="72">
        <v>100</v>
      </c>
      <c r="BX437" s="72">
        <v>7.1999999999999995E-2</v>
      </c>
      <c r="BY437" s="13"/>
      <c r="BZ437" s="13"/>
    </row>
    <row r="438" spans="1:78" ht="12.75" customHeight="1">
      <c r="A438" s="122" t="s">
        <v>44</v>
      </c>
      <c r="B438" s="71" t="s">
        <v>69</v>
      </c>
      <c r="C438" s="71" t="s">
        <v>24</v>
      </c>
      <c r="D438" s="34">
        <v>43435</v>
      </c>
      <c r="E438" s="12">
        <v>1765.876</v>
      </c>
      <c r="F438" s="72">
        <v>77.635999999999996</v>
      </c>
      <c r="G438" s="72">
        <v>0.92800000000000005</v>
      </c>
      <c r="H438" s="12">
        <v>52.271000000000001</v>
      </c>
      <c r="I438" s="72">
        <v>2.298</v>
      </c>
      <c r="J438" s="72">
        <v>42.331000000000003</v>
      </c>
      <c r="K438" s="12">
        <v>33.834000000000003</v>
      </c>
      <c r="L438" s="72">
        <v>1.4870000000000001</v>
      </c>
      <c r="M438" s="72">
        <v>47.363999999999997</v>
      </c>
      <c r="N438" s="12">
        <v>86.105000000000004</v>
      </c>
      <c r="O438" s="72">
        <v>3.786</v>
      </c>
      <c r="P438" s="72">
        <v>33.095999999999997</v>
      </c>
      <c r="Q438" s="12">
        <v>0</v>
      </c>
      <c r="R438" s="72">
        <v>0</v>
      </c>
      <c r="S438" s="72">
        <v>0</v>
      </c>
      <c r="T438" s="12">
        <v>86.105000000000004</v>
      </c>
      <c r="U438" s="72">
        <v>3.786</v>
      </c>
      <c r="V438" s="72">
        <v>33.095999999999997</v>
      </c>
      <c r="W438" s="12">
        <v>127.95</v>
      </c>
      <c r="X438" s="72">
        <v>5.625</v>
      </c>
      <c r="Y438" s="72">
        <v>20.922000000000001</v>
      </c>
      <c r="Z438" s="12">
        <v>214.05500000000001</v>
      </c>
      <c r="AA438" s="72">
        <v>9.4109999999999996</v>
      </c>
      <c r="AB438" s="72">
        <v>7.5709999999999997</v>
      </c>
      <c r="AC438" s="12">
        <v>1979.931</v>
      </c>
      <c r="AD438" s="72">
        <v>87.046000000000006</v>
      </c>
      <c r="AE438" s="72">
        <v>0.442</v>
      </c>
      <c r="AF438" s="12">
        <v>3.246</v>
      </c>
      <c r="AG438" s="72">
        <v>0.14299999999999999</v>
      </c>
      <c r="AH438" s="72">
        <v>115.04900000000001</v>
      </c>
      <c r="AI438" s="12">
        <v>60.054000000000002</v>
      </c>
      <c r="AJ438" s="72">
        <v>2.64</v>
      </c>
      <c r="AK438" s="72">
        <v>8.4</v>
      </c>
      <c r="AL438" s="12">
        <v>63.3</v>
      </c>
      <c r="AM438" s="72">
        <v>2.7829999999999999</v>
      </c>
      <c r="AN438" s="72">
        <v>5.4980000000000002</v>
      </c>
      <c r="AO438" s="12">
        <v>2043.231</v>
      </c>
      <c r="AP438" s="72">
        <v>89.828999999999994</v>
      </c>
      <c r="AQ438" s="72">
        <v>0.41399999999999998</v>
      </c>
      <c r="AR438" s="12">
        <v>5.39</v>
      </c>
      <c r="AS438" s="72">
        <v>0.23699999999999999</v>
      </c>
      <c r="AT438" s="72">
        <v>110.28</v>
      </c>
      <c r="AU438" s="12">
        <v>0</v>
      </c>
      <c r="AV438" s="72">
        <v>0</v>
      </c>
      <c r="AW438" s="72">
        <v>0</v>
      </c>
      <c r="AX438" s="12">
        <v>47.265999999999998</v>
      </c>
      <c r="AY438" s="72">
        <v>2.0779999999999998</v>
      </c>
      <c r="AZ438" s="72">
        <v>40.201999999999998</v>
      </c>
      <c r="BA438" s="12">
        <v>47.265999999999998</v>
      </c>
      <c r="BB438" s="72">
        <v>2.0779999999999998</v>
      </c>
      <c r="BC438" s="72">
        <v>40.201999999999998</v>
      </c>
      <c r="BD438" s="12">
        <v>51.472000000000001</v>
      </c>
      <c r="BE438" s="72">
        <v>2.2629999999999999</v>
      </c>
      <c r="BF438" s="72">
        <v>41.488999999999997</v>
      </c>
      <c r="BG438" s="12">
        <v>98.738</v>
      </c>
      <c r="BH438" s="72">
        <v>4.3410000000000002</v>
      </c>
      <c r="BI438" s="72">
        <v>27.585000000000001</v>
      </c>
      <c r="BJ438" s="12">
        <v>79.960999999999999</v>
      </c>
      <c r="BK438" s="72">
        <v>3.5150000000000001</v>
      </c>
      <c r="BL438" s="72">
        <v>34.573999999999998</v>
      </c>
      <c r="BM438" s="12">
        <v>47.252000000000002</v>
      </c>
      <c r="BN438" s="72">
        <v>2.077</v>
      </c>
      <c r="BO438" s="72">
        <v>45.091999999999999</v>
      </c>
      <c r="BP438" s="12">
        <v>127.214</v>
      </c>
      <c r="BQ438" s="72">
        <v>5.593</v>
      </c>
      <c r="BR438" s="72">
        <v>22.861000000000001</v>
      </c>
      <c r="BS438" s="12">
        <v>231.34100000000001</v>
      </c>
      <c r="BT438" s="72">
        <v>10.170999999999999</v>
      </c>
      <c r="BU438" s="72">
        <v>3.605</v>
      </c>
      <c r="BV438" s="12">
        <v>2274.5729999999999</v>
      </c>
      <c r="BW438" s="72">
        <v>100</v>
      </c>
      <c r="BX438" s="72">
        <v>0.106</v>
      </c>
      <c r="BY438" s="13"/>
      <c r="BZ438" s="13"/>
    </row>
    <row r="439" spans="1:78" ht="12.75" customHeight="1">
      <c r="A439" s="122" t="s">
        <v>44</v>
      </c>
      <c r="B439" s="71" t="s">
        <v>69</v>
      </c>
      <c r="C439" s="71" t="s">
        <v>24</v>
      </c>
      <c r="D439" s="34">
        <v>43525</v>
      </c>
      <c r="E439" s="12">
        <v>1781.7370000000001</v>
      </c>
      <c r="F439" s="72">
        <v>78.39</v>
      </c>
      <c r="G439" s="72">
        <v>0.88800000000000001</v>
      </c>
      <c r="H439" s="12">
        <v>32.418999999999997</v>
      </c>
      <c r="I439" s="72">
        <v>1.4259999999999999</v>
      </c>
      <c r="J439" s="72">
        <v>58.610999999999997</v>
      </c>
      <c r="K439" s="12">
        <v>27.606999999999999</v>
      </c>
      <c r="L439" s="72">
        <v>1.2150000000000001</v>
      </c>
      <c r="M439" s="72">
        <v>50.274000000000001</v>
      </c>
      <c r="N439" s="12">
        <v>60.026000000000003</v>
      </c>
      <c r="O439" s="72">
        <v>2.641</v>
      </c>
      <c r="P439" s="72">
        <v>40.851999999999997</v>
      </c>
      <c r="Q439" s="12">
        <v>0</v>
      </c>
      <c r="R439" s="72">
        <v>0</v>
      </c>
      <c r="S439" s="72">
        <v>0</v>
      </c>
      <c r="T439" s="12">
        <v>60.026000000000003</v>
      </c>
      <c r="U439" s="72">
        <v>2.641</v>
      </c>
      <c r="V439" s="72">
        <v>40.851999999999997</v>
      </c>
      <c r="W439" s="12">
        <v>133.84899999999999</v>
      </c>
      <c r="X439" s="72">
        <v>5.8890000000000002</v>
      </c>
      <c r="Y439" s="72">
        <v>19.126999999999999</v>
      </c>
      <c r="Z439" s="12">
        <v>193.875</v>
      </c>
      <c r="AA439" s="72">
        <v>8.5299999999999994</v>
      </c>
      <c r="AB439" s="72">
        <v>5.2539999999999996</v>
      </c>
      <c r="AC439" s="12">
        <v>1975.6120000000001</v>
      </c>
      <c r="AD439" s="72">
        <v>86.92</v>
      </c>
      <c r="AE439" s="72">
        <v>0.49</v>
      </c>
      <c r="AF439" s="12">
        <v>2.98</v>
      </c>
      <c r="AG439" s="72">
        <v>0.13100000000000001</v>
      </c>
      <c r="AH439" s="72">
        <v>89.266999999999996</v>
      </c>
      <c r="AI439" s="12">
        <v>62.89</v>
      </c>
      <c r="AJ439" s="72">
        <v>2.7669999999999999</v>
      </c>
      <c r="AK439" s="72">
        <v>6.31</v>
      </c>
      <c r="AL439" s="12">
        <v>65.87</v>
      </c>
      <c r="AM439" s="72">
        <v>2.8980000000000001</v>
      </c>
      <c r="AN439" s="72">
        <v>5.0750000000000002</v>
      </c>
      <c r="AO439" s="12">
        <v>2041.482</v>
      </c>
      <c r="AP439" s="72">
        <v>89.817999999999998</v>
      </c>
      <c r="AQ439" s="72">
        <v>0.42599999999999999</v>
      </c>
      <c r="AR439" s="12">
        <v>2.4279999999999999</v>
      </c>
      <c r="AS439" s="72">
        <v>0.107</v>
      </c>
      <c r="AT439" s="72">
        <v>104.15600000000001</v>
      </c>
      <c r="AU439" s="12">
        <v>0</v>
      </c>
      <c r="AV439" s="72">
        <v>0</v>
      </c>
      <c r="AW439" s="72">
        <v>0</v>
      </c>
      <c r="AX439" s="12">
        <v>41.238999999999997</v>
      </c>
      <c r="AY439" s="72">
        <v>1.8140000000000001</v>
      </c>
      <c r="AZ439" s="72">
        <v>48.716999999999999</v>
      </c>
      <c r="BA439" s="12">
        <v>41.238999999999997</v>
      </c>
      <c r="BB439" s="72">
        <v>1.8140000000000001</v>
      </c>
      <c r="BC439" s="72">
        <v>48.716999999999999</v>
      </c>
      <c r="BD439" s="12">
        <v>39.716000000000001</v>
      </c>
      <c r="BE439" s="72">
        <v>1.7470000000000001</v>
      </c>
      <c r="BF439" s="72">
        <v>53.755000000000003</v>
      </c>
      <c r="BG439" s="12">
        <v>80.954999999999998</v>
      </c>
      <c r="BH439" s="72">
        <v>3.5619999999999998</v>
      </c>
      <c r="BI439" s="72">
        <v>33.430999999999997</v>
      </c>
      <c r="BJ439" s="12">
        <v>82.334000000000003</v>
      </c>
      <c r="BK439" s="72">
        <v>3.6219999999999999</v>
      </c>
      <c r="BL439" s="72">
        <v>25.146000000000001</v>
      </c>
      <c r="BM439" s="12">
        <v>65.706000000000003</v>
      </c>
      <c r="BN439" s="72">
        <v>2.891</v>
      </c>
      <c r="BO439" s="72">
        <v>30.158000000000001</v>
      </c>
      <c r="BP439" s="12">
        <v>148.04</v>
      </c>
      <c r="BQ439" s="72">
        <v>6.5129999999999999</v>
      </c>
      <c r="BR439" s="72">
        <v>20.286999999999999</v>
      </c>
      <c r="BS439" s="12">
        <v>231.423</v>
      </c>
      <c r="BT439" s="72">
        <v>10.182</v>
      </c>
      <c r="BU439" s="72">
        <v>3.6930000000000001</v>
      </c>
      <c r="BV439" s="12">
        <v>2272.9050000000002</v>
      </c>
      <c r="BW439" s="72">
        <v>100</v>
      </c>
      <c r="BX439" s="72">
        <v>0.10100000000000001</v>
      </c>
      <c r="BY439" s="13"/>
      <c r="BZ439" s="13"/>
    </row>
    <row r="440" spans="1:78" ht="12.75" customHeight="1">
      <c r="A440" s="122" t="s">
        <v>44</v>
      </c>
      <c r="B440" s="71" t="s">
        <v>69</v>
      </c>
      <c r="C440" s="71" t="s">
        <v>24</v>
      </c>
      <c r="D440" s="34">
        <v>43617</v>
      </c>
      <c r="E440" s="12">
        <v>1792.921</v>
      </c>
      <c r="F440" s="72">
        <v>78.706999999999994</v>
      </c>
      <c r="G440" s="72">
        <v>1.1299999999999999</v>
      </c>
      <c r="H440" s="12">
        <v>32.465000000000003</v>
      </c>
      <c r="I440" s="72">
        <v>1.425</v>
      </c>
      <c r="J440" s="72">
        <v>42.933</v>
      </c>
      <c r="K440" s="12">
        <v>41.887999999999998</v>
      </c>
      <c r="L440" s="72">
        <v>1.839</v>
      </c>
      <c r="M440" s="72">
        <v>42.06</v>
      </c>
      <c r="N440" s="12">
        <v>74.352000000000004</v>
      </c>
      <c r="O440" s="72">
        <v>3.2639999999999998</v>
      </c>
      <c r="P440" s="72">
        <v>25.181999999999999</v>
      </c>
      <c r="Q440" s="12">
        <v>0</v>
      </c>
      <c r="R440" s="72">
        <v>0</v>
      </c>
      <c r="S440" s="72">
        <v>0</v>
      </c>
      <c r="T440" s="12">
        <v>74.352000000000004</v>
      </c>
      <c r="U440" s="72">
        <v>3.2639999999999998</v>
      </c>
      <c r="V440" s="72">
        <v>25.181999999999999</v>
      </c>
      <c r="W440" s="12">
        <v>128.292</v>
      </c>
      <c r="X440" s="72">
        <v>5.6319999999999997</v>
      </c>
      <c r="Y440" s="72">
        <v>18.227</v>
      </c>
      <c r="Z440" s="12">
        <v>202.64400000000001</v>
      </c>
      <c r="AA440" s="72">
        <v>8.8960000000000008</v>
      </c>
      <c r="AB440" s="72">
        <v>8.8849999999999998</v>
      </c>
      <c r="AC440" s="12">
        <v>1995.5650000000001</v>
      </c>
      <c r="AD440" s="72">
        <v>87.602999999999994</v>
      </c>
      <c r="AE440" s="72">
        <v>0.53900000000000003</v>
      </c>
      <c r="AF440" s="12">
        <v>5.1239999999999997</v>
      </c>
      <c r="AG440" s="72">
        <v>0.22500000000000001</v>
      </c>
      <c r="AH440" s="72">
        <v>93.989000000000004</v>
      </c>
      <c r="AI440" s="12">
        <v>59.890999999999998</v>
      </c>
      <c r="AJ440" s="72">
        <v>2.629</v>
      </c>
      <c r="AK440" s="72">
        <v>10.038</v>
      </c>
      <c r="AL440" s="12">
        <v>65.015000000000001</v>
      </c>
      <c r="AM440" s="72">
        <v>2.8540000000000001</v>
      </c>
      <c r="AN440" s="72">
        <v>6.2640000000000002</v>
      </c>
      <c r="AO440" s="12">
        <v>2060.58</v>
      </c>
      <c r="AP440" s="72">
        <v>90.456999999999994</v>
      </c>
      <c r="AQ440" s="72">
        <v>0.439</v>
      </c>
      <c r="AR440" s="12">
        <v>0</v>
      </c>
      <c r="AS440" s="72">
        <v>0</v>
      </c>
      <c r="AT440" s="72">
        <v>0</v>
      </c>
      <c r="AU440" s="12">
        <v>4.5789999999999997</v>
      </c>
      <c r="AV440" s="72">
        <v>0.20100000000000001</v>
      </c>
      <c r="AW440" s="72">
        <v>88.885000000000005</v>
      </c>
      <c r="AX440" s="12">
        <v>3.8919999999999999</v>
      </c>
      <c r="AY440" s="72">
        <v>0.17100000000000001</v>
      </c>
      <c r="AZ440" s="72">
        <v>112.126</v>
      </c>
      <c r="BA440" s="12">
        <v>8.4710000000000001</v>
      </c>
      <c r="BB440" s="72">
        <v>0.372</v>
      </c>
      <c r="BC440" s="72">
        <v>72.3</v>
      </c>
      <c r="BD440" s="12">
        <v>41.414000000000001</v>
      </c>
      <c r="BE440" s="72">
        <v>1.8180000000000001</v>
      </c>
      <c r="BF440" s="72">
        <v>46.359000000000002</v>
      </c>
      <c r="BG440" s="12">
        <v>49.884999999999998</v>
      </c>
      <c r="BH440" s="72">
        <v>2.19</v>
      </c>
      <c r="BI440" s="72">
        <v>34.417000000000002</v>
      </c>
      <c r="BJ440" s="12">
        <v>61.231000000000002</v>
      </c>
      <c r="BK440" s="72">
        <v>2.6880000000000002</v>
      </c>
      <c r="BL440" s="72">
        <v>45.76</v>
      </c>
      <c r="BM440" s="12">
        <v>106.271</v>
      </c>
      <c r="BN440" s="72">
        <v>4.665</v>
      </c>
      <c r="BO440" s="72">
        <v>21.777999999999999</v>
      </c>
      <c r="BP440" s="12">
        <v>167.501</v>
      </c>
      <c r="BQ440" s="72">
        <v>7.3529999999999998</v>
      </c>
      <c r="BR440" s="72">
        <v>10.996</v>
      </c>
      <c r="BS440" s="12">
        <v>217.386</v>
      </c>
      <c r="BT440" s="72">
        <v>9.5429999999999993</v>
      </c>
      <c r="BU440" s="72">
        <v>4.2350000000000003</v>
      </c>
      <c r="BV440" s="12">
        <v>2277.9659999999999</v>
      </c>
      <c r="BW440" s="72">
        <v>100</v>
      </c>
      <c r="BX440" s="72">
        <v>0.13200000000000001</v>
      </c>
      <c r="BY440" s="13"/>
      <c r="BZ440" s="13"/>
    </row>
    <row r="441" spans="1:78" ht="12.75" customHeight="1">
      <c r="A441" s="122" t="s">
        <v>44</v>
      </c>
      <c r="B441" s="71" t="s">
        <v>69</v>
      </c>
      <c r="C441" s="71" t="s">
        <v>24</v>
      </c>
      <c r="D441" s="34">
        <v>44075</v>
      </c>
      <c r="E441" s="12">
        <v>1775.972</v>
      </c>
      <c r="F441" s="72">
        <v>76.956000000000003</v>
      </c>
      <c r="G441" s="72">
        <v>0.75600000000000001</v>
      </c>
      <c r="H441" s="12">
        <v>62.572000000000003</v>
      </c>
      <c r="I441" s="72">
        <v>2.7109999999999999</v>
      </c>
      <c r="J441" s="72">
        <v>29.824999999999999</v>
      </c>
      <c r="K441" s="12">
        <v>32.902999999999999</v>
      </c>
      <c r="L441" s="72">
        <v>1.4259999999999999</v>
      </c>
      <c r="M441" s="72">
        <v>51.856000000000002</v>
      </c>
      <c r="N441" s="12">
        <v>95.475999999999999</v>
      </c>
      <c r="O441" s="72">
        <v>4.1369999999999996</v>
      </c>
      <c r="P441" s="72">
        <v>22.503</v>
      </c>
      <c r="Q441" s="12">
        <v>0</v>
      </c>
      <c r="R441" s="72">
        <v>0</v>
      </c>
      <c r="S441" s="72">
        <v>0</v>
      </c>
      <c r="T441" s="12">
        <v>95.475999999999999</v>
      </c>
      <c r="U441" s="72">
        <v>4.1369999999999996</v>
      </c>
      <c r="V441" s="72">
        <v>22.503</v>
      </c>
      <c r="W441" s="12">
        <v>103.26600000000001</v>
      </c>
      <c r="X441" s="72">
        <v>4.4749999999999996</v>
      </c>
      <c r="Y441" s="72">
        <v>23.664000000000001</v>
      </c>
      <c r="Z441" s="12">
        <v>198.74199999999999</v>
      </c>
      <c r="AA441" s="72">
        <v>8.6120000000000001</v>
      </c>
      <c r="AB441" s="72">
        <v>4.97</v>
      </c>
      <c r="AC441" s="12">
        <v>1974.7139999999999</v>
      </c>
      <c r="AD441" s="72">
        <v>85.566999999999993</v>
      </c>
      <c r="AE441" s="72">
        <v>0.54800000000000004</v>
      </c>
      <c r="AF441" s="12">
        <v>0</v>
      </c>
      <c r="AG441" s="72">
        <v>0</v>
      </c>
      <c r="AH441" s="72">
        <v>0</v>
      </c>
      <c r="AI441" s="12">
        <v>94.435000000000002</v>
      </c>
      <c r="AJ441" s="72">
        <v>4.0919999999999996</v>
      </c>
      <c r="AK441" s="72">
        <v>5.16</v>
      </c>
      <c r="AL441" s="12">
        <v>94.435000000000002</v>
      </c>
      <c r="AM441" s="72">
        <v>4.0919999999999996</v>
      </c>
      <c r="AN441" s="72">
        <v>5.16</v>
      </c>
      <c r="AO441" s="12">
        <v>2069.1489999999999</v>
      </c>
      <c r="AP441" s="72">
        <v>89.659000000000006</v>
      </c>
      <c r="AQ441" s="72">
        <v>0.46899999999999997</v>
      </c>
      <c r="AR441" s="12">
        <v>40.859000000000002</v>
      </c>
      <c r="AS441" s="72">
        <v>1.77</v>
      </c>
      <c r="AT441" s="72">
        <v>63.07</v>
      </c>
      <c r="AU441" s="12">
        <v>0</v>
      </c>
      <c r="AV441" s="72">
        <v>0</v>
      </c>
      <c r="AW441" s="72">
        <v>0</v>
      </c>
      <c r="AX441" s="12">
        <v>31.161999999999999</v>
      </c>
      <c r="AY441" s="72">
        <v>1.35</v>
      </c>
      <c r="AZ441" s="72">
        <v>55.976999999999997</v>
      </c>
      <c r="BA441" s="12">
        <v>31.161999999999999</v>
      </c>
      <c r="BB441" s="72">
        <v>1.35</v>
      </c>
      <c r="BC441" s="72">
        <v>55.976999999999997</v>
      </c>
      <c r="BD441" s="12">
        <v>23.158999999999999</v>
      </c>
      <c r="BE441" s="72">
        <v>1.004</v>
      </c>
      <c r="BF441" s="72">
        <v>54.46</v>
      </c>
      <c r="BG441" s="12">
        <v>54.320999999999998</v>
      </c>
      <c r="BH441" s="72">
        <v>2.3540000000000001</v>
      </c>
      <c r="BI441" s="72">
        <v>38.843000000000004</v>
      </c>
      <c r="BJ441" s="12">
        <v>94.626000000000005</v>
      </c>
      <c r="BK441" s="72">
        <v>4.0999999999999996</v>
      </c>
      <c r="BL441" s="72">
        <v>24.283999999999999</v>
      </c>
      <c r="BM441" s="12">
        <v>48.837000000000003</v>
      </c>
      <c r="BN441" s="72">
        <v>2.1160000000000001</v>
      </c>
      <c r="BO441" s="72">
        <v>40.616999999999997</v>
      </c>
      <c r="BP441" s="12">
        <v>143.46299999999999</v>
      </c>
      <c r="BQ441" s="72">
        <v>6.2160000000000002</v>
      </c>
      <c r="BR441" s="72">
        <v>19.765999999999998</v>
      </c>
      <c r="BS441" s="12">
        <v>238.642</v>
      </c>
      <c r="BT441" s="72">
        <v>10.340999999999999</v>
      </c>
      <c r="BU441" s="72">
        <v>3.9209999999999998</v>
      </c>
      <c r="BV441" s="12">
        <v>2307.7910000000002</v>
      </c>
      <c r="BW441" s="72">
        <v>100</v>
      </c>
      <c r="BX441" s="72">
        <v>0.11899999999999999</v>
      </c>
      <c r="BY441" s="13"/>
      <c r="BZ441" s="13"/>
    </row>
    <row r="442" spans="1:78" ht="12.75" customHeight="1">
      <c r="A442" s="122" t="s">
        <v>44</v>
      </c>
      <c r="B442" s="71" t="s">
        <v>69</v>
      </c>
      <c r="C442" s="71" t="s">
        <v>24</v>
      </c>
      <c r="D442" s="34">
        <v>44166</v>
      </c>
      <c r="E442" s="12">
        <v>1773.6469999999999</v>
      </c>
      <c r="F442" s="72">
        <v>76.575999999999993</v>
      </c>
      <c r="G442" s="72">
        <v>1.0620000000000001</v>
      </c>
      <c r="H442" s="12">
        <v>68.494</v>
      </c>
      <c r="I442" s="72">
        <v>2.9569999999999999</v>
      </c>
      <c r="J442" s="72">
        <v>39.412999999999997</v>
      </c>
      <c r="K442" s="12">
        <v>31.135999999999999</v>
      </c>
      <c r="L442" s="72">
        <v>1.3440000000000001</v>
      </c>
      <c r="M442" s="72">
        <v>56.631</v>
      </c>
      <c r="N442" s="12">
        <v>99.63</v>
      </c>
      <c r="O442" s="72">
        <v>4.3010000000000002</v>
      </c>
      <c r="P442" s="72">
        <v>30.65</v>
      </c>
      <c r="Q442" s="12">
        <v>11.881</v>
      </c>
      <c r="R442" s="72">
        <v>0.51300000000000001</v>
      </c>
      <c r="S442" s="72">
        <v>103.973</v>
      </c>
      <c r="T442" s="12">
        <v>111.511</v>
      </c>
      <c r="U442" s="72">
        <v>4.8140000000000001</v>
      </c>
      <c r="V442" s="72">
        <v>24.023</v>
      </c>
      <c r="W442" s="12">
        <v>121.20699999999999</v>
      </c>
      <c r="X442" s="72">
        <v>5.2329999999999997</v>
      </c>
      <c r="Y442" s="72">
        <v>23.565000000000001</v>
      </c>
      <c r="Z442" s="12">
        <v>232.71799999999999</v>
      </c>
      <c r="AA442" s="72">
        <v>10.048</v>
      </c>
      <c r="AB442" s="72">
        <v>6.484</v>
      </c>
      <c r="AC442" s="12">
        <v>2006.365</v>
      </c>
      <c r="AD442" s="72">
        <v>86.623999999999995</v>
      </c>
      <c r="AE442" s="72">
        <v>0.51700000000000002</v>
      </c>
      <c r="AF442" s="12">
        <v>0</v>
      </c>
      <c r="AG442" s="72">
        <v>0</v>
      </c>
      <c r="AH442" s="72">
        <v>0</v>
      </c>
      <c r="AI442" s="12">
        <v>85.025000000000006</v>
      </c>
      <c r="AJ442" s="72">
        <v>3.6709999999999998</v>
      </c>
      <c r="AK442" s="72">
        <v>5.7789999999999999</v>
      </c>
      <c r="AL442" s="12">
        <v>85.025000000000006</v>
      </c>
      <c r="AM442" s="72">
        <v>3.6709999999999998</v>
      </c>
      <c r="AN442" s="72">
        <v>5.7789999999999999</v>
      </c>
      <c r="AO442" s="12">
        <v>2091.39</v>
      </c>
      <c r="AP442" s="72">
        <v>90.295000000000002</v>
      </c>
      <c r="AQ442" s="72">
        <v>0.432</v>
      </c>
      <c r="AR442" s="12">
        <v>0</v>
      </c>
      <c r="AS442" s="72">
        <v>0</v>
      </c>
      <c r="AT442" s="72">
        <v>0</v>
      </c>
      <c r="AU442" s="12">
        <v>0</v>
      </c>
      <c r="AV442" s="72">
        <v>0</v>
      </c>
      <c r="AW442" s="72">
        <v>0</v>
      </c>
      <c r="AX442" s="12">
        <v>34.149000000000001</v>
      </c>
      <c r="AY442" s="72">
        <v>1.474</v>
      </c>
      <c r="AZ442" s="72">
        <v>54.427999999999997</v>
      </c>
      <c r="BA442" s="12">
        <v>34.149000000000001</v>
      </c>
      <c r="BB442" s="72">
        <v>1.474</v>
      </c>
      <c r="BC442" s="72">
        <v>54.427999999999997</v>
      </c>
      <c r="BD442" s="12">
        <v>4.1280000000000001</v>
      </c>
      <c r="BE442" s="72">
        <v>0.17799999999999999</v>
      </c>
      <c r="BF442" s="72">
        <v>107.485</v>
      </c>
      <c r="BG442" s="12">
        <v>38.276000000000003</v>
      </c>
      <c r="BH442" s="72">
        <v>1.653</v>
      </c>
      <c r="BI442" s="72">
        <v>49.488999999999997</v>
      </c>
      <c r="BJ442" s="12">
        <v>111.965</v>
      </c>
      <c r="BK442" s="72">
        <v>4.8339999999999996</v>
      </c>
      <c r="BL442" s="72">
        <v>27.295999999999999</v>
      </c>
      <c r="BM442" s="12">
        <v>74.551000000000002</v>
      </c>
      <c r="BN442" s="72">
        <v>3.2189999999999999</v>
      </c>
      <c r="BO442" s="72">
        <v>38.085999999999999</v>
      </c>
      <c r="BP442" s="12">
        <v>186.51599999999999</v>
      </c>
      <c r="BQ442" s="72">
        <v>8.0530000000000008</v>
      </c>
      <c r="BR442" s="72">
        <v>11.711</v>
      </c>
      <c r="BS442" s="12">
        <v>224.792</v>
      </c>
      <c r="BT442" s="72">
        <v>9.7050000000000001</v>
      </c>
      <c r="BU442" s="72">
        <v>3.9409999999999998</v>
      </c>
      <c r="BV442" s="12">
        <v>2316.1819999999998</v>
      </c>
      <c r="BW442" s="72">
        <v>100</v>
      </c>
      <c r="BX442" s="72">
        <v>6.5000000000000002E-2</v>
      </c>
      <c r="BY442" s="13"/>
      <c r="BZ442" s="13"/>
    </row>
    <row r="443" spans="1:78" ht="12.75" customHeight="1">
      <c r="A443" s="122" t="s">
        <v>44</v>
      </c>
      <c r="B443" s="71" t="s">
        <v>69</v>
      </c>
      <c r="C443" s="71" t="s">
        <v>24</v>
      </c>
      <c r="D443" s="34">
        <v>44256</v>
      </c>
      <c r="E443" s="12">
        <v>1787.87</v>
      </c>
      <c r="F443" s="72">
        <v>77.081999999999994</v>
      </c>
      <c r="G443" s="72">
        <v>0.77800000000000002</v>
      </c>
      <c r="H443" s="12">
        <v>35.713000000000001</v>
      </c>
      <c r="I443" s="72">
        <v>1.54</v>
      </c>
      <c r="J443" s="72">
        <v>44.268000000000001</v>
      </c>
      <c r="K443" s="12">
        <v>36.966000000000001</v>
      </c>
      <c r="L443" s="72">
        <v>1.5940000000000001</v>
      </c>
      <c r="M443" s="72">
        <v>34.527000000000001</v>
      </c>
      <c r="N443" s="12">
        <v>72.679000000000002</v>
      </c>
      <c r="O443" s="72">
        <v>3.133</v>
      </c>
      <c r="P443" s="72">
        <v>17.882999999999999</v>
      </c>
      <c r="Q443" s="12">
        <v>0</v>
      </c>
      <c r="R443" s="72">
        <v>0</v>
      </c>
      <c r="S443" s="72">
        <v>0</v>
      </c>
      <c r="T443" s="12">
        <v>72.679000000000002</v>
      </c>
      <c r="U443" s="72">
        <v>3.133</v>
      </c>
      <c r="V443" s="72">
        <v>17.882999999999999</v>
      </c>
      <c r="W443" s="12">
        <v>146.58699999999999</v>
      </c>
      <c r="X443" s="72">
        <v>6.32</v>
      </c>
      <c r="Y443" s="72">
        <v>11.847</v>
      </c>
      <c r="Z443" s="12">
        <v>219.26599999999999</v>
      </c>
      <c r="AA443" s="72">
        <v>9.4529999999999994</v>
      </c>
      <c r="AB443" s="72">
        <v>4.9029999999999996</v>
      </c>
      <c r="AC443" s="12">
        <v>2007.135</v>
      </c>
      <c r="AD443" s="72">
        <v>86.534999999999997</v>
      </c>
      <c r="AE443" s="72">
        <v>0.40100000000000002</v>
      </c>
      <c r="AF443" s="12">
        <v>7.3789999999999996</v>
      </c>
      <c r="AG443" s="72">
        <v>0.318</v>
      </c>
      <c r="AH443" s="72">
        <v>105.988</v>
      </c>
      <c r="AI443" s="12">
        <v>80.040000000000006</v>
      </c>
      <c r="AJ443" s="72">
        <v>3.4510000000000001</v>
      </c>
      <c r="AK443" s="72">
        <v>11.911</v>
      </c>
      <c r="AL443" s="12">
        <v>87.42</v>
      </c>
      <c r="AM443" s="72">
        <v>3.7690000000000001</v>
      </c>
      <c r="AN443" s="72">
        <v>6.867</v>
      </c>
      <c r="AO443" s="12">
        <v>2094.5549999999998</v>
      </c>
      <c r="AP443" s="72">
        <v>90.304000000000002</v>
      </c>
      <c r="AQ443" s="72">
        <v>0.318</v>
      </c>
      <c r="AR443" s="12">
        <v>4.5620000000000003</v>
      </c>
      <c r="AS443" s="72">
        <v>0.19700000000000001</v>
      </c>
      <c r="AT443" s="72">
        <v>104.84099999999999</v>
      </c>
      <c r="AU443" s="12">
        <v>0</v>
      </c>
      <c r="AV443" s="72">
        <v>0</v>
      </c>
      <c r="AW443" s="72">
        <v>0</v>
      </c>
      <c r="AX443" s="12">
        <v>10.83</v>
      </c>
      <c r="AY443" s="72">
        <v>0.46700000000000003</v>
      </c>
      <c r="AZ443" s="72">
        <v>57.753</v>
      </c>
      <c r="BA443" s="12">
        <v>10.83</v>
      </c>
      <c r="BB443" s="72">
        <v>0.46700000000000003</v>
      </c>
      <c r="BC443" s="72">
        <v>57.753</v>
      </c>
      <c r="BD443" s="12">
        <v>51.127000000000002</v>
      </c>
      <c r="BE443" s="72">
        <v>2.2040000000000002</v>
      </c>
      <c r="BF443" s="72">
        <v>36.264000000000003</v>
      </c>
      <c r="BG443" s="12">
        <v>61.957000000000001</v>
      </c>
      <c r="BH443" s="72">
        <v>2.6709999999999998</v>
      </c>
      <c r="BI443" s="72">
        <v>29.672000000000001</v>
      </c>
      <c r="BJ443" s="12">
        <v>67.846000000000004</v>
      </c>
      <c r="BK443" s="72">
        <v>2.9249999999999998</v>
      </c>
      <c r="BL443" s="72">
        <v>35.747</v>
      </c>
      <c r="BM443" s="12">
        <v>90.531000000000006</v>
      </c>
      <c r="BN443" s="72">
        <v>3.903</v>
      </c>
      <c r="BO443" s="72">
        <v>29.923999999999999</v>
      </c>
      <c r="BP443" s="12">
        <v>158.37700000000001</v>
      </c>
      <c r="BQ443" s="72">
        <v>6.8280000000000003</v>
      </c>
      <c r="BR443" s="72">
        <v>11.496</v>
      </c>
      <c r="BS443" s="12">
        <v>224.89699999999999</v>
      </c>
      <c r="BT443" s="72">
        <v>9.6959999999999997</v>
      </c>
      <c r="BU443" s="72">
        <v>3.07</v>
      </c>
      <c r="BV443" s="12">
        <v>2319.4520000000002</v>
      </c>
      <c r="BW443" s="72">
        <v>100</v>
      </c>
      <c r="BX443" s="72">
        <v>0.104</v>
      </c>
      <c r="BY443" s="13"/>
      <c r="BZ443" s="13"/>
    </row>
    <row r="444" spans="1:78" ht="12.75" customHeight="1">
      <c r="A444" s="122" t="s">
        <v>44</v>
      </c>
      <c r="B444" s="71" t="s">
        <v>69</v>
      </c>
      <c r="C444" s="71" t="s">
        <v>24</v>
      </c>
      <c r="D444" s="34">
        <v>44348</v>
      </c>
      <c r="E444" s="12">
        <v>1801.2909999999999</v>
      </c>
      <c r="F444" s="72">
        <v>77.581999999999994</v>
      </c>
      <c r="G444" s="72">
        <v>0.879</v>
      </c>
      <c r="H444" s="12">
        <v>54.634</v>
      </c>
      <c r="I444" s="72">
        <v>2.3530000000000002</v>
      </c>
      <c r="J444" s="72">
        <v>29.667999999999999</v>
      </c>
      <c r="K444" s="12">
        <v>49.261000000000003</v>
      </c>
      <c r="L444" s="72">
        <v>2.1219999999999999</v>
      </c>
      <c r="M444" s="72">
        <v>39.076000000000001</v>
      </c>
      <c r="N444" s="12">
        <v>103.895</v>
      </c>
      <c r="O444" s="72">
        <v>4.4749999999999996</v>
      </c>
      <c r="P444" s="72">
        <v>20.571000000000002</v>
      </c>
      <c r="Q444" s="12">
        <v>0</v>
      </c>
      <c r="R444" s="72">
        <v>0</v>
      </c>
      <c r="S444" s="72">
        <v>0</v>
      </c>
      <c r="T444" s="12">
        <v>103.895</v>
      </c>
      <c r="U444" s="72">
        <v>4.4749999999999996</v>
      </c>
      <c r="V444" s="72">
        <v>20.571000000000002</v>
      </c>
      <c r="W444" s="12">
        <v>111.10599999999999</v>
      </c>
      <c r="X444" s="72">
        <v>4.7850000000000001</v>
      </c>
      <c r="Y444" s="72">
        <v>21.596</v>
      </c>
      <c r="Z444" s="12">
        <v>215.001</v>
      </c>
      <c r="AA444" s="72">
        <v>9.26</v>
      </c>
      <c r="AB444" s="72">
        <v>5.5129999999999999</v>
      </c>
      <c r="AC444" s="12">
        <v>2016.2919999999999</v>
      </c>
      <c r="AD444" s="72">
        <v>86.841999999999999</v>
      </c>
      <c r="AE444" s="72">
        <v>0.45400000000000001</v>
      </c>
      <c r="AF444" s="12">
        <v>0</v>
      </c>
      <c r="AG444" s="72">
        <v>0</v>
      </c>
      <c r="AH444" s="72">
        <v>0</v>
      </c>
      <c r="AI444" s="12">
        <v>75.736000000000004</v>
      </c>
      <c r="AJ444" s="72">
        <v>3.262</v>
      </c>
      <c r="AK444" s="72">
        <v>7.3280000000000003</v>
      </c>
      <c r="AL444" s="12">
        <v>75.736000000000004</v>
      </c>
      <c r="AM444" s="72">
        <v>3.262</v>
      </c>
      <c r="AN444" s="72">
        <v>7.3280000000000003</v>
      </c>
      <c r="AO444" s="12">
        <v>2092.0279999999998</v>
      </c>
      <c r="AP444" s="72">
        <v>90.103999999999999</v>
      </c>
      <c r="AQ444" s="72">
        <v>0.379</v>
      </c>
      <c r="AR444" s="12">
        <v>6.6520000000000001</v>
      </c>
      <c r="AS444" s="72">
        <v>0.28699999999999998</v>
      </c>
      <c r="AT444" s="72">
        <v>72.311999999999998</v>
      </c>
      <c r="AU444" s="12">
        <v>7.3339999999999996</v>
      </c>
      <c r="AV444" s="72">
        <v>0.316</v>
      </c>
      <c r="AW444" s="72">
        <v>104.17</v>
      </c>
      <c r="AX444" s="12">
        <v>10.199999999999999</v>
      </c>
      <c r="AY444" s="72">
        <v>0.439</v>
      </c>
      <c r="AZ444" s="72">
        <v>93.015000000000001</v>
      </c>
      <c r="BA444" s="12">
        <v>17.533999999999999</v>
      </c>
      <c r="BB444" s="72">
        <v>0.755</v>
      </c>
      <c r="BC444" s="72">
        <v>68.887</v>
      </c>
      <c r="BD444" s="12">
        <v>28.256</v>
      </c>
      <c r="BE444" s="72">
        <v>1.2170000000000001</v>
      </c>
      <c r="BF444" s="72">
        <v>63.140999999999998</v>
      </c>
      <c r="BG444" s="12">
        <v>45.790999999999997</v>
      </c>
      <c r="BH444" s="72">
        <v>1.972</v>
      </c>
      <c r="BI444" s="72">
        <v>46.890999999999998</v>
      </c>
      <c r="BJ444" s="12">
        <v>127.28</v>
      </c>
      <c r="BK444" s="72">
        <v>5.4820000000000002</v>
      </c>
      <c r="BL444" s="72">
        <v>20.524000000000001</v>
      </c>
      <c r="BM444" s="12">
        <v>50.045999999999999</v>
      </c>
      <c r="BN444" s="72">
        <v>2.1549999999999998</v>
      </c>
      <c r="BO444" s="72">
        <v>45.314</v>
      </c>
      <c r="BP444" s="12">
        <v>177.32599999999999</v>
      </c>
      <c r="BQ444" s="72">
        <v>7.6369999999999996</v>
      </c>
      <c r="BR444" s="72">
        <v>13.446999999999999</v>
      </c>
      <c r="BS444" s="12">
        <v>229.76900000000001</v>
      </c>
      <c r="BT444" s="72">
        <v>9.8960000000000008</v>
      </c>
      <c r="BU444" s="72">
        <v>3.5880000000000001</v>
      </c>
      <c r="BV444" s="12">
        <v>2321.797</v>
      </c>
      <c r="BW444" s="72">
        <v>100</v>
      </c>
      <c r="BX444" s="72">
        <v>0.129</v>
      </c>
      <c r="BY444" s="13"/>
      <c r="BZ444" s="13"/>
    </row>
    <row r="445" spans="1:78" ht="12.75" customHeight="1">
      <c r="A445" s="122" t="s">
        <v>44</v>
      </c>
      <c r="B445" s="71" t="s">
        <v>69</v>
      </c>
      <c r="C445" s="71" t="s">
        <v>24</v>
      </c>
      <c r="D445" s="34">
        <v>44805</v>
      </c>
      <c r="E445" s="12">
        <v>1857.6949999999999</v>
      </c>
      <c r="F445" s="72">
        <v>78.326999999999998</v>
      </c>
      <c r="G445" s="72">
        <v>0.89700000000000002</v>
      </c>
      <c r="H445" s="12">
        <v>11.576000000000001</v>
      </c>
      <c r="I445" s="72">
        <v>0.48799999999999999</v>
      </c>
      <c r="J445" s="72">
        <v>76.491</v>
      </c>
      <c r="K445" s="12">
        <v>25.613</v>
      </c>
      <c r="L445" s="72">
        <v>1.08</v>
      </c>
      <c r="M445" s="72">
        <v>101.431</v>
      </c>
      <c r="N445" s="12">
        <v>37.189</v>
      </c>
      <c r="O445" s="72">
        <v>1.5680000000000001</v>
      </c>
      <c r="P445" s="72">
        <v>80.308000000000007</v>
      </c>
      <c r="Q445" s="12">
        <v>9.9440000000000008</v>
      </c>
      <c r="R445" s="72">
        <v>0.41899999999999998</v>
      </c>
      <c r="S445" s="72">
        <v>78.944000000000003</v>
      </c>
      <c r="T445" s="12">
        <v>47.133000000000003</v>
      </c>
      <c r="U445" s="72">
        <v>1.9870000000000001</v>
      </c>
      <c r="V445" s="72">
        <v>64.63</v>
      </c>
      <c r="W445" s="12">
        <v>172.32300000000001</v>
      </c>
      <c r="X445" s="72">
        <v>7.266</v>
      </c>
      <c r="Y445" s="72">
        <v>16.302</v>
      </c>
      <c r="Z445" s="12">
        <v>219.45599999999999</v>
      </c>
      <c r="AA445" s="72">
        <v>9.2530000000000001</v>
      </c>
      <c r="AB445" s="72">
        <v>6.9610000000000003</v>
      </c>
      <c r="AC445" s="12">
        <v>2077.1509999999998</v>
      </c>
      <c r="AD445" s="72">
        <v>87.58</v>
      </c>
      <c r="AE445" s="72">
        <v>0.44500000000000001</v>
      </c>
      <c r="AF445" s="12">
        <v>0</v>
      </c>
      <c r="AG445" s="72">
        <v>0</v>
      </c>
      <c r="AH445" s="72">
        <v>0</v>
      </c>
      <c r="AI445" s="12">
        <v>49.156999999999996</v>
      </c>
      <c r="AJ445" s="72">
        <v>2.073</v>
      </c>
      <c r="AK445" s="72">
        <v>7.0650000000000004</v>
      </c>
      <c r="AL445" s="12">
        <v>49.156999999999996</v>
      </c>
      <c r="AM445" s="72">
        <v>2.073</v>
      </c>
      <c r="AN445" s="72">
        <v>7.0650000000000004</v>
      </c>
      <c r="AO445" s="12">
        <v>2126.308</v>
      </c>
      <c r="AP445" s="72">
        <v>89.653000000000006</v>
      </c>
      <c r="AQ445" s="72">
        <v>0.42899999999999999</v>
      </c>
      <c r="AR445" s="12">
        <v>22.655999999999999</v>
      </c>
      <c r="AS445" s="72">
        <v>0.95499999999999996</v>
      </c>
      <c r="AT445" s="72">
        <v>71.837999999999994</v>
      </c>
      <c r="AU445" s="12">
        <v>0</v>
      </c>
      <c r="AV445" s="72">
        <v>0</v>
      </c>
      <c r="AW445" s="72">
        <v>0</v>
      </c>
      <c r="AX445" s="12">
        <v>9.7430000000000003</v>
      </c>
      <c r="AY445" s="72">
        <v>0.41099999999999998</v>
      </c>
      <c r="AZ445" s="72">
        <v>105.95699999999999</v>
      </c>
      <c r="BA445" s="12">
        <v>9.7430000000000003</v>
      </c>
      <c r="BB445" s="72">
        <v>0.41099999999999998</v>
      </c>
      <c r="BC445" s="72">
        <v>105.95699999999999</v>
      </c>
      <c r="BD445" s="12">
        <v>26.329000000000001</v>
      </c>
      <c r="BE445" s="72">
        <v>1.1100000000000001</v>
      </c>
      <c r="BF445" s="72">
        <v>70.366</v>
      </c>
      <c r="BG445" s="12">
        <v>36.072000000000003</v>
      </c>
      <c r="BH445" s="72">
        <v>1.5209999999999999</v>
      </c>
      <c r="BI445" s="72">
        <v>58.136000000000003</v>
      </c>
      <c r="BJ445" s="12">
        <v>123.126</v>
      </c>
      <c r="BK445" s="72">
        <v>5.1909999999999998</v>
      </c>
      <c r="BL445" s="72">
        <v>26.768999999999998</v>
      </c>
      <c r="BM445" s="12">
        <v>63.551000000000002</v>
      </c>
      <c r="BN445" s="72">
        <v>2.68</v>
      </c>
      <c r="BO445" s="72">
        <v>40.972000000000001</v>
      </c>
      <c r="BP445" s="12">
        <v>186.67699999999999</v>
      </c>
      <c r="BQ445" s="72">
        <v>7.8710000000000004</v>
      </c>
      <c r="BR445" s="72">
        <v>14.651</v>
      </c>
      <c r="BS445" s="12">
        <v>245.405</v>
      </c>
      <c r="BT445" s="72">
        <v>10.347</v>
      </c>
      <c r="BU445" s="72">
        <v>2.9990000000000001</v>
      </c>
      <c r="BV445" s="12">
        <v>2371.7130000000002</v>
      </c>
      <c r="BW445" s="72">
        <v>100</v>
      </c>
      <c r="BX445" s="72">
        <v>0.252</v>
      </c>
      <c r="BY445" s="13"/>
      <c r="BZ445" s="13"/>
    </row>
    <row r="446" spans="1:78" ht="12.75" customHeight="1">
      <c r="A446" s="122" t="s">
        <v>44</v>
      </c>
      <c r="B446" s="71" t="s">
        <v>69</v>
      </c>
      <c r="C446" s="71" t="s">
        <v>24</v>
      </c>
      <c r="D446" s="34">
        <v>44896</v>
      </c>
      <c r="E446" s="12">
        <v>1898.5830000000001</v>
      </c>
      <c r="F446" s="72">
        <v>79.569999999999993</v>
      </c>
      <c r="G446" s="72">
        <v>0.70499999999999996</v>
      </c>
      <c r="H446" s="12">
        <v>22.658999999999999</v>
      </c>
      <c r="I446" s="72">
        <v>0.95</v>
      </c>
      <c r="J446" s="72">
        <v>69.141000000000005</v>
      </c>
      <c r="K446" s="12">
        <v>40.423999999999999</v>
      </c>
      <c r="L446" s="72">
        <v>1.694</v>
      </c>
      <c r="M446" s="72">
        <v>50.177999999999997</v>
      </c>
      <c r="N446" s="12">
        <v>63.082999999999998</v>
      </c>
      <c r="O446" s="72">
        <v>2.6440000000000001</v>
      </c>
      <c r="P446" s="72">
        <v>30.026</v>
      </c>
      <c r="Q446" s="12">
        <v>19.173999999999999</v>
      </c>
      <c r="R446" s="72">
        <v>0.80400000000000005</v>
      </c>
      <c r="S446" s="72">
        <v>94.203000000000003</v>
      </c>
      <c r="T446" s="12">
        <v>82.257000000000005</v>
      </c>
      <c r="U446" s="72">
        <v>3.4470000000000001</v>
      </c>
      <c r="V446" s="72">
        <v>39.145000000000003</v>
      </c>
      <c r="W446" s="12">
        <v>122.553</v>
      </c>
      <c r="X446" s="72">
        <v>5.1360000000000001</v>
      </c>
      <c r="Y446" s="72">
        <v>27.12</v>
      </c>
      <c r="Z446" s="12">
        <v>204.81</v>
      </c>
      <c r="AA446" s="72">
        <v>8.5839999999999996</v>
      </c>
      <c r="AB446" s="72">
        <v>5.3780000000000001</v>
      </c>
      <c r="AC446" s="12">
        <v>2103.393</v>
      </c>
      <c r="AD446" s="72">
        <v>88.153999999999996</v>
      </c>
      <c r="AE446" s="72">
        <v>0.47899999999999998</v>
      </c>
      <c r="AF446" s="12">
        <v>18.173999999999999</v>
      </c>
      <c r="AG446" s="72">
        <v>0.76200000000000001</v>
      </c>
      <c r="AH446" s="72">
        <v>109.378</v>
      </c>
      <c r="AI446" s="12">
        <v>25.056000000000001</v>
      </c>
      <c r="AJ446" s="72">
        <v>1.05</v>
      </c>
      <c r="AK446" s="72">
        <v>79.575000000000003</v>
      </c>
      <c r="AL446" s="12">
        <v>43.23</v>
      </c>
      <c r="AM446" s="72">
        <v>1.8120000000000001</v>
      </c>
      <c r="AN446" s="72">
        <v>6.7480000000000002</v>
      </c>
      <c r="AO446" s="12">
        <v>2146.623</v>
      </c>
      <c r="AP446" s="72">
        <v>89.965999999999994</v>
      </c>
      <c r="AQ446" s="72">
        <v>0.41799999999999998</v>
      </c>
      <c r="AR446" s="12">
        <v>0</v>
      </c>
      <c r="AS446" s="72">
        <v>0</v>
      </c>
      <c r="AT446" s="72">
        <v>0</v>
      </c>
      <c r="AU446" s="12">
        <v>0</v>
      </c>
      <c r="AV446" s="72">
        <v>0</v>
      </c>
      <c r="AW446" s="72">
        <v>0</v>
      </c>
      <c r="AX446" s="12">
        <v>31.039000000000001</v>
      </c>
      <c r="AY446" s="72">
        <v>1.3009999999999999</v>
      </c>
      <c r="AZ446" s="72">
        <v>57.280999999999999</v>
      </c>
      <c r="BA446" s="12">
        <v>31.039000000000001</v>
      </c>
      <c r="BB446" s="72">
        <v>1.3009999999999999</v>
      </c>
      <c r="BC446" s="72">
        <v>57.280999999999999</v>
      </c>
      <c r="BD446" s="12">
        <v>36.213999999999999</v>
      </c>
      <c r="BE446" s="72">
        <v>1.518</v>
      </c>
      <c r="BF446" s="72">
        <v>50.396000000000001</v>
      </c>
      <c r="BG446" s="12">
        <v>67.253</v>
      </c>
      <c r="BH446" s="72">
        <v>2.819</v>
      </c>
      <c r="BI446" s="72">
        <v>27.312999999999999</v>
      </c>
      <c r="BJ446" s="12">
        <v>130.70500000000001</v>
      </c>
      <c r="BK446" s="72">
        <v>5.4779999999999998</v>
      </c>
      <c r="BL446" s="72">
        <v>21.79</v>
      </c>
      <c r="BM446" s="12">
        <v>41.466999999999999</v>
      </c>
      <c r="BN446" s="72">
        <v>1.738</v>
      </c>
      <c r="BO446" s="72">
        <v>47.807000000000002</v>
      </c>
      <c r="BP446" s="12">
        <v>172.172</v>
      </c>
      <c r="BQ446" s="72">
        <v>7.2160000000000002</v>
      </c>
      <c r="BR446" s="72">
        <v>12.544</v>
      </c>
      <c r="BS446" s="12">
        <v>239.42500000000001</v>
      </c>
      <c r="BT446" s="72">
        <v>10.034000000000001</v>
      </c>
      <c r="BU446" s="72">
        <v>3.9710000000000001</v>
      </c>
      <c r="BV446" s="12">
        <v>2386.047</v>
      </c>
      <c r="BW446" s="72">
        <v>100</v>
      </c>
      <c r="BX446" s="72">
        <v>0.26400000000000001</v>
      </c>
      <c r="BY446" s="13"/>
      <c r="BZ446" s="13"/>
    </row>
    <row r="447" spans="1:78" ht="12.75" customHeight="1">
      <c r="A447" s="122" t="s">
        <v>44</v>
      </c>
      <c r="B447" s="71" t="s">
        <v>69</v>
      </c>
      <c r="C447" s="71" t="s">
        <v>24</v>
      </c>
      <c r="D447" s="34">
        <v>44986</v>
      </c>
      <c r="E447" s="12">
        <v>1902.049</v>
      </c>
      <c r="F447" s="72">
        <v>79.378</v>
      </c>
      <c r="G447" s="72">
        <v>0.63</v>
      </c>
      <c r="H447" s="12">
        <v>14.929</v>
      </c>
      <c r="I447" s="72">
        <v>0.623</v>
      </c>
      <c r="J447" s="72">
        <v>48.832000000000001</v>
      </c>
      <c r="K447" s="12">
        <v>15.343</v>
      </c>
      <c r="L447" s="72">
        <v>0.64</v>
      </c>
      <c r="M447" s="72">
        <v>47.085000000000001</v>
      </c>
      <c r="N447" s="12">
        <v>30.271999999999998</v>
      </c>
      <c r="O447" s="72">
        <v>1.2629999999999999</v>
      </c>
      <c r="P447" s="72">
        <v>35.813000000000002</v>
      </c>
      <c r="Q447" s="12">
        <v>5.44</v>
      </c>
      <c r="R447" s="72">
        <v>0.22700000000000001</v>
      </c>
      <c r="S447" s="72">
        <v>74.122</v>
      </c>
      <c r="T447" s="12">
        <v>35.710999999999999</v>
      </c>
      <c r="U447" s="72">
        <v>1.49</v>
      </c>
      <c r="V447" s="72">
        <v>34.725000000000001</v>
      </c>
      <c r="W447" s="12">
        <v>155.52799999999999</v>
      </c>
      <c r="X447" s="72">
        <v>6.4909999999999997</v>
      </c>
      <c r="Y447" s="72">
        <v>7.91</v>
      </c>
      <c r="Z447" s="12">
        <v>191.24</v>
      </c>
      <c r="AA447" s="72">
        <v>7.9809999999999999</v>
      </c>
      <c r="AB447" s="72">
        <v>4.4669999999999996</v>
      </c>
      <c r="AC447" s="12">
        <v>2093.2890000000002</v>
      </c>
      <c r="AD447" s="72">
        <v>87.36</v>
      </c>
      <c r="AE447" s="72">
        <v>0.46600000000000003</v>
      </c>
      <c r="AF447" s="12">
        <v>4.8159999999999998</v>
      </c>
      <c r="AG447" s="72">
        <v>0.20100000000000001</v>
      </c>
      <c r="AH447" s="72">
        <v>80.671999999999997</v>
      </c>
      <c r="AI447" s="12">
        <v>52.441000000000003</v>
      </c>
      <c r="AJ447" s="72">
        <v>2.1890000000000001</v>
      </c>
      <c r="AK447" s="72">
        <v>9.7420000000000009</v>
      </c>
      <c r="AL447" s="12">
        <v>57.258000000000003</v>
      </c>
      <c r="AM447" s="72">
        <v>2.39</v>
      </c>
      <c r="AN447" s="72">
        <v>6.3710000000000004</v>
      </c>
      <c r="AO447" s="12">
        <v>2150.5459999999998</v>
      </c>
      <c r="AP447" s="72">
        <v>89.748999999999995</v>
      </c>
      <c r="AQ447" s="72">
        <v>0.45700000000000002</v>
      </c>
      <c r="AR447" s="12">
        <v>2.6850000000000001</v>
      </c>
      <c r="AS447" s="72">
        <v>0.112</v>
      </c>
      <c r="AT447" s="72">
        <v>102.996</v>
      </c>
      <c r="AU447" s="12">
        <v>0</v>
      </c>
      <c r="AV447" s="72">
        <v>0</v>
      </c>
      <c r="AW447" s="72">
        <v>0</v>
      </c>
      <c r="AX447" s="12">
        <v>13.465</v>
      </c>
      <c r="AY447" s="72">
        <v>0.56200000000000006</v>
      </c>
      <c r="AZ447" s="72">
        <v>67.786000000000001</v>
      </c>
      <c r="BA447" s="12">
        <v>13.465</v>
      </c>
      <c r="BB447" s="72">
        <v>0.56200000000000006</v>
      </c>
      <c r="BC447" s="72">
        <v>67.786000000000001</v>
      </c>
      <c r="BD447" s="12">
        <v>40.875</v>
      </c>
      <c r="BE447" s="72">
        <v>1.706</v>
      </c>
      <c r="BF447" s="72">
        <v>33.771999999999998</v>
      </c>
      <c r="BG447" s="12">
        <v>54.34</v>
      </c>
      <c r="BH447" s="72">
        <v>2.2679999999999998</v>
      </c>
      <c r="BI447" s="72">
        <v>27.33</v>
      </c>
      <c r="BJ447" s="12">
        <v>104.45099999999999</v>
      </c>
      <c r="BK447" s="72">
        <v>4.359</v>
      </c>
      <c r="BL447" s="72">
        <v>16.728000000000002</v>
      </c>
      <c r="BM447" s="12">
        <v>84.153999999999996</v>
      </c>
      <c r="BN447" s="72">
        <v>3.512</v>
      </c>
      <c r="BO447" s="72">
        <v>26.460999999999999</v>
      </c>
      <c r="BP447" s="12">
        <v>188.60499999999999</v>
      </c>
      <c r="BQ447" s="72">
        <v>7.8710000000000004</v>
      </c>
      <c r="BR447" s="72">
        <v>8.77</v>
      </c>
      <c r="BS447" s="12">
        <v>245.63</v>
      </c>
      <c r="BT447" s="72">
        <v>10.250999999999999</v>
      </c>
      <c r="BU447" s="72">
        <v>3.6850000000000001</v>
      </c>
      <c r="BV447" s="12">
        <v>2396.1759999999999</v>
      </c>
      <c r="BW447" s="72">
        <v>100</v>
      </c>
      <c r="BX447" s="72">
        <v>0.14599999999999999</v>
      </c>
      <c r="BY447" s="13"/>
      <c r="BZ447" s="13"/>
    </row>
    <row r="448" spans="1:78" ht="12.75" customHeight="1">
      <c r="A448" s="122" t="s">
        <v>44</v>
      </c>
      <c r="B448" s="71" t="s">
        <v>69</v>
      </c>
      <c r="C448" s="71" t="s">
        <v>24</v>
      </c>
      <c r="D448" s="34">
        <v>45078</v>
      </c>
      <c r="E448" s="12">
        <v>1897.6990000000001</v>
      </c>
      <c r="F448" s="72">
        <v>78.730999999999995</v>
      </c>
      <c r="G448" s="72">
        <v>0.91100000000000003</v>
      </c>
      <c r="H448" s="12">
        <v>13.698</v>
      </c>
      <c r="I448" s="72">
        <v>0.56799999999999995</v>
      </c>
      <c r="J448" s="72">
        <v>43.604999999999997</v>
      </c>
      <c r="K448" s="12">
        <v>31.161000000000001</v>
      </c>
      <c r="L448" s="72">
        <v>1.2929999999999999</v>
      </c>
      <c r="M448" s="72">
        <v>40.377000000000002</v>
      </c>
      <c r="N448" s="12">
        <v>44.859000000000002</v>
      </c>
      <c r="O448" s="72">
        <v>1.861</v>
      </c>
      <c r="P448" s="72">
        <v>31.655999999999999</v>
      </c>
      <c r="Q448" s="12">
        <v>5.8239999999999998</v>
      </c>
      <c r="R448" s="72">
        <v>0.24199999999999999</v>
      </c>
      <c r="S448" s="72">
        <v>88.307000000000002</v>
      </c>
      <c r="T448" s="12">
        <v>50.682000000000002</v>
      </c>
      <c r="U448" s="72">
        <v>2.1030000000000002</v>
      </c>
      <c r="V448" s="72">
        <v>24.26</v>
      </c>
      <c r="W448" s="12">
        <v>171.13499999999999</v>
      </c>
      <c r="X448" s="72">
        <v>7.1</v>
      </c>
      <c r="Y448" s="72">
        <v>9.76</v>
      </c>
      <c r="Z448" s="12">
        <v>221.81800000000001</v>
      </c>
      <c r="AA448" s="72">
        <v>9.2029999999999994</v>
      </c>
      <c r="AB448" s="72">
        <v>5.6180000000000003</v>
      </c>
      <c r="AC448" s="12">
        <v>2119.5169999999998</v>
      </c>
      <c r="AD448" s="72">
        <v>87.933999999999997</v>
      </c>
      <c r="AE448" s="72">
        <v>0.59799999999999998</v>
      </c>
      <c r="AF448" s="12">
        <v>2.456</v>
      </c>
      <c r="AG448" s="72">
        <v>0.10199999999999999</v>
      </c>
      <c r="AH448" s="72">
        <v>103.986</v>
      </c>
      <c r="AI448" s="12">
        <v>50.731000000000002</v>
      </c>
      <c r="AJ448" s="72">
        <v>2.105</v>
      </c>
      <c r="AK448" s="72">
        <v>8.2309999999999999</v>
      </c>
      <c r="AL448" s="12">
        <v>53.186999999999998</v>
      </c>
      <c r="AM448" s="72">
        <v>2.2069999999999999</v>
      </c>
      <c r="AN448" s="72">
        <v>6.4359999999999999</v>
      </c>
      <c r="AO448" s="12">
        <v>2172.703</v>
      </c>
      <c r="AP448" s="72">
        <v>90.141000000000005</v>
      </c>
      <c r="AQ448" s="72">
        <v>0.58099999999999996</v>
      </c>
      <c r="AR448" s="12">
        <v>25.317</v>
      </c>
      <c r="AS448" s="72">
        <v>1.05</v>
      </c>
      <c r="AT448" s="72">
        <v>62.545000000000002</v>
      </c>
      <c r="AU448" s="12">
        <v>0</v>
      </c>
      <c r="AV448" s="72">
        <v>0</v>
      </c>
      <c r="AW448" s="72">
        <v>0</v>
      </c>
      <c r="AX448" s="12">
        <v>18.459</v>
      </c>
      <c r="AY448" s="72">
        <v>0.76600000000000001</v>
      </c>
      <c r="AZ448" s="72">
        <v>51.604999999999997</v>
      </c>
      <c r="BA448" s="12">
        <v>18.459</v>
      </c>
      <c r="BB448" s="72">
        <v>0.76600000000000001</v>
      </c>
      <c r="BC448" s="72">
        <v>51.604999999999997</v>
      </c>
      <c r="BD448" s="12">
        <v>37.292000000000002</v>
      </c>
      <c r="BE448" s="72">
        <v>1.5469999999999999</v>
      </c>
      <c r="BF448" s="72">
        <v>47.914000000000001</v>
      </c>
      <c r="BG448" s="12">
        <v>55.75</v>
      </c>
      <c r="BH448" s="72">
        <v>2.3130000000000002</v>
      </c>
      <c r="BI448" s="72">
        <v>31.655999999999999</v>
      </c>
      <c r="BJ448" s="12">
        <v>54.231000000000002</v>
      </c>
      <c r="BK448" s="72">
        <v>2.25</v>
      </c>
      <c r="BL448" s="72">
        <v>31.193000000000001</v>
      </c>
      <c r="BM448" s="12">
        <v>102.34099999999999</v>
      </c>
      <c r="BN448" s="72">
        <v>4.2460000000000004</v>
      </c>
      <c r="BO448" s="72">
        <v>22.431000000000001</v>
      </c>
      <c r="BP448" s="12">
        <v>156.572</v>
      </c>
      <c r="BQ448" s="72">
        <v>6.4960000000000004</v>
      </c>
      <c r="BR448" s="72">
        <v>14.295</v>
      </c>
      <c r="BS448" s="12">
        <v>237.64</v>
      </c>
      <c r="BT448" s="72">
        <v>9.859</v>
      </c>
      <c r="BU448" s="72">
        <v>4.452</v>
      </c>
      <c r="BV448" s="12">
        <v>2410.3429999999998</v>
      </c>
      <c r="BW448" s="72">
        <v>100</v>
      </c>
      <c r="BX448" s="72">
        <v>0.17599999999999999</v>
      </c>
      <c r="BY448" s="13"/>
      <c r="BZ448" s="13"/>
    </row>
    <row r="449" spans="1:78" ht="12.75" customHeight="1">
      <c r="A449" s="122" t="s">
        <v>44</v>
      </c>
      <c r="B449" s="71" t="s">
        <v>69</v>
      </c>
      <c r="C449" s="71" t="s">
        <v>24</v>
      </c>
      <c r="D449" s="34">
        <v>45170</v>
      </c>
      <c r="E449" s="12">
        <v>1905.181</v>
      </c>
      <c r="F449" s="72">
        <v>78.531999999999996</v>
      </c>
      <c r="G449" s="72">
        <v>1.0189999999999999</v>
      </c>
      <c r="H449" s="12">
        <v>45.335000000000001</v>
      </c>
      <c r="I449" s="72">
        <v>1.869</v>
      </c>
      <c r="J449" s="72">
        <v>33.511000000000003</v>
      </c>
      <c r="K449" s="12">
        <v>23.071999999999999</v>
      </c>
      <c r="L449" s="72">
        <v>0.95099999999999996</v>
      </c>
      <c r="M449" s="72">
        <v>44.906999999999996</v>
      </c>
      <c r="N449" s="12">
        <v>68.406999999999996</v>
      </c>
      <c r="O449" s="72">
        <v>2.82</v>
      </c>
      <c r="P449" s="72">
        <v>27.492999999999999</v>
      </c>
      <c r="Q449" s="12">
        <v>4.57</v>
      </c>
      <c r="R449" s="72">
        <v>0.188</v>
      </c>
      <c r="S449" s="72">
        <v>57.795000000000002</v>
      </c>
      <c r="T449" s="12">
        <v>72.977000000000004</v>
      </c>
      <c r="U449" s="72">
        <v>3.008</v>
      </c>
      <c r="V449" s="72">
        <v>24.155000000000001</v>
      </c>
      <c r="W449" s="12">
        <v>155.58600000000001</v>
      </c>
      <c r="X449" s="72">
        <v>6.4130000000000003</v>
      </c>
      <c r="Y449" s="72">
        <v>11.487</v>
      </c>
      <c r="Z449" s="12">
        <v>228.56299999999999</v>
      </c>
      <c r="AA449" s="72">
        <v>9.4209999999999994</v>
      </c>
      <c r="AB449" s="72">
        <v>6.37</v>
      </c>
      <c r="AC449" s="12">
        <v>2133.7440000000001</v>
      </c>
      <c r="AD449" s="72">
        <v>87.953999999999994</v>
      </c>
      <c r="AE449" s="72">
        <v>0.48499999999999999</v>
      </c>
      <c r="AF449" s="12">
        <v>1.675</v>
      </c>
      <c r="AG449" s="72">
        <v>6.9000000000000006E-2</v>
      </c>
      <c r="AH449" s="72">
        <v>102.42</v>
      </c>
      <c r="AI449" s="12">
        <v>47.036000000000001</v>
      </c>
      <c r="AJ449" s="72">
        <v>1.9390000000000001</v>
      </c>
      <c r="AK449" s="72">
        <v>9.3989999999999991</v>
      </c>
      <c r="AL449" s="12">
        <v>48.71</v>
      </c>
      <c r="AM449" s="72">
        <v>2.008</v>
      </c>
      <c r="AN449" s="72">
        <v>8.5340000000000007</v>
      </c>
      <c r="AO449" s="12">
        <v>2182.4540000000002</v>
      </c>
      <c r="AP449" s="72">
        <v>89.962000000000003</v>
      </c>
      <c r="AQ449" s="72">
        <v>0.435</v>
      </c>
      <c r="AR449" s="12">
        <v>9.1519999999999992</v>
      </c>
      <c r="AS449" s="72">
        <v>0.377</v>
      </c>
      <c r="AT449" s="72">
        <v>58.944000000000003</v>
      </c>
      <c r="AU449" s="12">
        <v>0</v>
      </c>
      <c r="AV449" s="72">
        <v>0</v>
      </c>
      <c r="AW449" s="72">
        <v>0</v>
      </c>
      <c r="AX449" s="12">
        <v>49.037999999999997</v>
      </c>
      <c r="AY449" s="72">
        <v>2.0209999999999999</v>
      </c>
      <c r="AZ449" s="72">
        <v>26.67</v>
      </c>
      <c r="BA449" s="12">
        <v>49.037999999999997</v>
      </c>
      <c r="BB449" s="72">
        <v>2.0209999999999999</v>
      </c>
      <c r="BC449" s="72">
        <v>26.67</v>
      </c>
      <c r="BD449" s="12">
        <v>37.875999999999998</v>
      </c>
      <c r="BE449" s="72">
        <v>1.5609999999999999</v>
      </c>
      <c r="BF449" s="72">
        <v>34.936</v>
      </c>
      <c r="BG449" s="12">
        <v>86.914000000000001</v>
      </c>
      <c r="BH449" s="72">
        <v>3.5830000000000002</v>
      </c>
      <c r="BI449" s="72">
        <v>18.285</v>
      </c>
      <c r="BJ449" s="12">
        <v>61.716000000000001</v>
      </c>
      <c r="BK449" s="72">
        <v>2.544</v>
      </c>
      <c r="BL449" s="72">
        <v>32.991</v>
      </c>
      <c r="BM449" s="12">
        <v>85.748999999999995</v>
      </c>
      <c r="BN449" s="72">
        <v>3.5350000000000001</v>
      </c>
      <c r="BO449" s="72">
        <v>22.891999999999999</v>
      </c>
      <c r="BP449" s="12">
        <v>147.465</v>
      </c>
      <c r="BQ449" s="72">
        <v>6.0789999999999997</v>
      </c>
      <c r="BR449" s="72">
        <v>12.99</v>
      </c>
      <c r="BS449" s="12">
        <v>243.53100000000001</v>
      </c>
      <c r="BT449" s="72">
        <v>10.038</v>
      </c>
      <c r="BU449" s="72">
        <v>4.1029999999999998</v>
      </c>
      <c r="BV449" s="12">
        <v>2425.9859999999999</v>
      </c>
      <c r="BW449" s="72">
        <v>100</v>
      </c>
      <c r="BX449" s="72">
        <v>0.1</v>
      </c>
      <c r="BY449" s="13"/>
      <c r="BZ449" s="13"/>
    </row>
    <row r="450" spans="1:78" ht="12.75" customHeight="1">
      <c r="A450" s="122" t="s">
        <v>44</v>
      </c>
      <c r="B450" s="71" t="s">
        <v>69</v>
      </c>
      <c r="C450" s="71" t="s">
        <v>24</v>
      </c>
      <c r="D450" s="34">
        <v>45261</v>
      </c>
      <c r="E450" s="12">
        <v>1940.3610000000001</v>
      </c>
      <c r="F450" s="72">
        <v>79.596999999999994</v>
      </c>
      <c r="G450" s="72">
        <v>0.51</v>
      </c>
      <c r="H450" s="12">
        <v>20.684999999999999</v>
      </c>
      <c r="I450" s="72">
        <v>0.84899999999999998</v>
      </c>
      <c r="J450" s="72">
        <v>44.698999999999998</v>
      </c>
      <c r="K450" s="12">
        <v>26.859000000000002</v>
      </c>
      <c r="L450" s="72">
        <v>1.1020000000000001</v>
      </c>
      <c r="M450" s="72">
        <v>33.204000000000001</v>
      </c>
      <c r="N450" s="12">
        <v>47.543999999999997</v>
      </c>
      <c r="O450" s="72">
        <v>1.95</v>
      </c>
      <c r="P450" s="72">
        <v>24.920999999999999</v>
      </c>
      <c r="Q450" s="12">
        <v>5.9569999999999999</v>
      </c>
      <c r="R450" s="72">
        <v>0.24399999999999999</v>
      </c>
      <c r="S450" s="72">
        <v>103.172</v>
      </c>
      <c r="T450" s="12">
        <v>53.500999999999998</v>
      </c>
      <c r="U450" s="72">
        <v>2.1949999999999998</v>
      </c>
      <c r="V450" s="72">
        <v>22.599</v>
      </c>
      <c r="W450" s="12">
        <v>162.96799999999999</v>
      </c>
      <c r="X450" s="72">
        <v>6.6849999999999996</v>
      </c>
      <c r="Y450" s="72">
        <v>9.06</v>
      </c>
      <c r="Z450" s="12">
        <v>216.46899999999999</v>
      </c>
      <c r="AA450" s="72">
        <v>8.8800000000000008</v>
      </c>
      <c r="AB450" s="72">
        <v>3.8919999999999999</v>
      </c>
      <c r="AC450" s="12">
        <v>2156.83</v>
      </c>
      <c r="AD450" s="72">
        <v>88.477000000000004</v>
      </c>
      <c r="AE450" s="72">
        <v>0.47199999999999998</v>
      </c>
      <c r="AF450" s="12">
        <v>5.532</v>
      </c>
      <c r="AG450" s="72">
        <v>0.22700000000000001</v>
      </c>
      <c r="AH450" s="72">
        <v>104.304</v>
      </c>
      <c r="AI450" s="12">
        <v>38.884</v>
      </c>
      <c r="AJ450" s="72">
        <v>1.595</v>
      </c>
      <c r="AK450" s="72">
        <v>19.204999999999998</v>
      </c>
      <c r="AL450" s="12">
        <v>44.415999999999997</v>
      </c>
      <c r="AM450" s="72">
        <v>1.8220000000000001</v>
      </c>
      <c r="AN450" s="72">
        <v>8.7289999999999992</v>
      </c>
      <c r="AO450" s="12">
        <v>2201.2460000000001</v>
      </c>
      <c r="AP450" s="72">
        <v>90.299000000000007</v>
      </c>
      <c r="AQ450" s="72">
        <v>0.38400000000000001</v>
      </c>
      <c r="AR450" s="12">
        <v>11.311</v>
      </c>
      <c r="AS450" s="72">
        <v>0.46400000000000002</v>
      </c>
      <c r="AT450" s="72">
        <v>74.515000000000001</v>
      </c>
      <c r="AU450" s="12">
        <v>0</v>
      </c>
      <c r="AV450" s="72">
        <v>0</v>
      </c>
      <c r="AW450" s="72">
        <v>0</v>
      </c>
      <c r="AX450" s="12">
        <v>12.201000000000001</v>
      </c>
      <c r="AY450" s="72">
        <v>0.5</v>
      </c>
      <c r="AZ450" s="72">
        <v>65.287999999999997</v>
      </c>
      <c r="BA450" s="12">
        <v>12.201000000000001</v>
      </c>
      <c r="BB450" s="72">
        <v>0.5</v>
      </c>
      <c r="BC450" s="72">
        <v>65.287999999999997</v>
      </c>
      <c r="BD450" s="12">
        <v>19.327000000000002</v>
      </c>
      <c r="BE450" s="72">
        <v>0.79300000000000004</v>
      </c>
      <c r="BF450" s="72">
        <v>44.228000000000002</v>
      </c>
      <c r="BG450" s="12">
        <v>31.527999999999999</v>
      </c>
      <c r="BH450" s="72">
        <v>1.2929999999999999</v>
      </c>
      <c r="BI450" s="72">
        <v>32.963999999999999</v>
      </c>
      <c r="BJ450" s="12">
        <v>107.508</v>
      </c>
      <c r="BK450" s="72">
        <v>4.41</v>
      </c>
      <c r="BL450" s="72">
        <v>24.709</v>
      </c>
      <c r="BM450" s="12">
        <v>86.132999999999996</v>
      </c>
      <c r="BN450" s="72">
        <v>3.5329999999999999</v>
      </c>
      <c r="BO450" s="72">
        <v>30.44</v>
      </c>
      <c r="BP450" s="12">
        <v>193.64099999999999</v>
      </c>
      <c r="BQ450" s="72">
        <v>7.944</v>
      </c>
      <c r="BR450" s="72">
        <v>7.78</v>
      </c>
      <c r="BS450" s="12">
        <v>236.48099999999999</v>
      </c>
      <c r="BT450" s="72">
        <v>9.7010000000000005</v>
      </c>
      <c r="BU450" s="72">
        <v>3.738</v>
      </c>
      <c r="BV450" s="12">
        <v>2437.7269999999999</v>
      </c>
      <c r="BW450" s="72">
        <v>100</v>
      </c>
      <c r="BX450" s="72">
        <v>9.0999999999999998E-2</v>
      </c>
      <c r="BY450" s="13"/>
      <c r="BZ450" s="13"/>
    </row>
    <row r="451" spans="1:78" ht="12.75" customHeight="1">
      <c r="A451" s="122" t="s">
        <v>44</v>
      </c>
      <c r="B451" s="71" t="s">
        <v>69</v>
      </c>
      <c r="C451" s="71" t="s">
        <v>24</v>
      </c>
      <c r="D451" s="34">
        <v>45352</v>
      </c>
      <c r="E451" s="12">
        <v>1922.133</v>
      </c>
      <c r="F451" s="72">
        <v>78.393000000000001</v>
      </c>
      <c r="G451" s="72">
        <v>0.86799999999999999</v>
      </c>
      <c r="H451" s="12">
        <v>10.3</v>
      </c>
      <c r="I451" s="72">
        <v>0.42</v>
      </c>
      <c r="J451" s="72">
        <v>72.597999999999999</v>
      </c>
      <c r="K451" s="12">
        <v>21.422000000000001</v>
      </c>
      <c r="L451" s="72">
        <v>0.874</v>
      </c>
      <c r="M451" s="72">
        <v>41.075000000000003</v>
      </c>
      <c r="N451" s="12">
        <v>31.722000000000001</v>
      </c>
      <c r="O451" s="72">
        <v>1.294</v>
      </c>
      <c r="P451" s="72">
        <v>38.094999999999999</v>
      </c>
      <c r="Q451" s="12">
        <v>2.46</v>
      </c>
      <c r="R451" s="72">
        <v>0.1</v>
      </c>
      <c r="S451" s="72">
        <v>104.44199999999999</v>
      </c>
      <c r="T451" s="12">
        <v>34.182000000000002</v>
      </c>
      <c r="U451" s="72">
        <v>1.3939999999999999</v>
      </c>
      <c r="V451" s="72">
        <v>35.460999999999999</v>
      </c>
      <c r="W451" s="12">
        <v>202.90600000000001</v>
      </c>
      <c r="X451" s="72">
        <v>8.2750000000000004</v>
      </c>
      <c r="Y451" s="72">
        <v>9.1639999999999997</v>
      </c>
      <c r="Z451" s="12">
        <v>237.08799999999999</v>
      </c>
      <c r="AA451" s="72">
        <v>9.67</v>
      </c>
      <c r="AB451" s="72">
        <v>6.33</v>
      </c>
      <c r="AC451" s="12">
        <v>2159.2199999999998</v>
      </c>
      <c r="AD451" s="72">
        <v>88.063000000000002</v>
      </c>
      <c r="AE451" s="72">
        <v>0.43099999999999999</v>
      </c>
      <c r="AF451" s="12">
        <v>11.417</v>
      </c>
      <c r="AG451" s="72">
        <v>0.46600000000000003</v>
      </c>
      <c r="AH451" s="72">
        <v>78.403000000000006</v>
      </c>
      <c r="AI451" s="12">
        <v>36.968000000000004</v>
      </c>
      <c r="AJ451" s="72">
        <v>1.508</v>
      </c>
      <c r="AK451" s="72">
        <v>24.966000000000001</v>
      </c>
      <c r="AL451" s="12">
        <v>48.386000000000003</v>
      </c>
      <c r="AM451" s="72">
        <v>1.9730000000000001</v>
      </c>
      <c r="AN451" s="72">
        <v>6.6829999999999998</v>
      </c>
      <c r="AO451" s="12">
        <v>2207.6060000000002</v>
      </c>
      <c r="AP451" s="72">
        <v>90.036000000000001</v>
      </c>
      <c r="AQ451" s="72">
        <v>0.39600000000000002</v>
      </c>
      <c r="AR451" s="12">
        <v>8.3209999999999997</v>
      </c>
      <c r="AS451" s="72">
        <v>0.33900000000000002</v>
      </c>
      <c r="AT451" s="72">
        <v>71.192999999999998</v>
      </c>
      <c r="AU451" s="12">
        <v>0</v>
      </c>
      <c r="AV451" s="72">
        <v>0</v>
      </c>
      <c r="AW451" s="72">
        <v>0</v>
      </c>
      <c r="AX451" s="12">
        <v>28.681999999999999</v>
      </c>
      <c r="AY451" s="72">
        <v>1.17</v>
      </c>
      <c r="AZ451" s="72">
        <v>44.841999999999999</v>
      </c>
      <c r="BA451" s="12">
        <v>28.681999999999999</v>
      </c>
      <c r="BB451" s="72">
        <v>1.17</v>
      </c>
      <c r="BC451" s="72">
        <v>44.841999999999999</v>
      </c>
      <c r="BD451" s="12">
        <v>13.252000000000001</v>
      </c>
      <c r="BE451" s="72">
        <v>0.54</v>
      </c>
      <c r="BF451" s="72">
        <v>68.082999999999998</v>
      </c>
      <c r="BG451" s="12">
        <v>41.933999999999997</v>
      </c>
      <c r="BH451" s="72">
        <v>1.71</v>
      </c>
      <c r="BI451" s="72">
        <v>36.472999999999999</v>
      </c>
      <c r="BJ451" s="12">
        <v>113.512</v>
      </c>
      <c r="BK451" s="72">
        <v>4.63</v>
      </c>
      <c r="BL451" s="72">
        <v>16.632000000000001</v>
      </c>
      <c r="BM451" s="12">
        <v>80.533000000000001</v>
      </c>
      <c r="BN451" s="72">
        <v>3.2850000000000001</v>
      </c>
      <c r="BO451" s="72">
        <v>20.196999999999999</v>
      </c>
      <c r="BP451" s="12">
        <v>194.04499999999999</v>
      </c>
      <c r="BQ451" s="72">
        <v>7.9139999999999997</v>
      </c>
      <c r="BR451" s="72">
        <v>9.0530000000000008</v>
      </c>
      <c r="BS451" s="12">
        <v>244.3</v>
      </c>
      <c r="BT451" s="72">
        <v>9.9640000000000004</v>
      </c>
      <c r="BU451" s="72">
        <v>3.528</v>
      </c>
      <c r="BV451" s="12">
        <v>2451.9059999999999</v>
      </c>
      <c r="BW451" s="72">
        <v>100</v>
      </c>
      <c r="BX451" s="72">
        <v>8.8999999999999996E-2</v>
      </c>
      <c r="BY451" s="13"/>
      <c r="BZ451" s="13"/>
    </row>
    <row r="452" spans="1:78" ht="12.75" customHeight="1">
      <c r="A452" s="122" t="s">
        <v>44</v>
      </c>
      <c r="B452" s="71" t="s">
        <v>69</v>
      </c>
      <c r="C452" s="71" t="s">
        <v>24</v>
      </c>
      <c r="D452" s="34">
        <v>45444</v>
      </c>
      <c r="E452" s="12">
        <v>1964.6679999999999</v>
      </c>
      <c r="F452" s="72">
        <v>79.778000000000006</v>
      </c>
      <c r="G452" s="72">
        <v>0.59</v>
      </c>
      <c r="H452" s="12">
        <v>9.1790000000000003</v>
      </c>
      <c r="I452" s="72">
        <v>0.373</v>
      </c>
      <c r="J452" s="72">
        <v>64.394000000000005</v>
      </c>
      <c r="K452" s="12">
        <v>25.542000000000002</v>
      </c>
      <c r="L452" s="72">
        <v>1.0369999999999999</v>
      </c>
      <c r="M452" s="72">
        <v>42.738</v>
      </c>
      <c r="N452" s="12">
        <v>34.720999999999997</v>
      </c>
      <c r="O452" s="72">
        <v>1.41</v>
      </c>
      <c r="P452" s="72">
        <v>31.861000000000001</v>
      </c>
      <c r="Q452" s="12">
        <v>5.1040000000000001</v>
      </c>
      <c r="R452" s="72">
        <v>0.20699999999999999</v>
      </c>
      <c r="S452" s="72">
        <v>102.357</v>
      </c>
      <c r="T452" s="12">
        <v>39.825000000000003</v>
      </c>
      <c r="U452" s="72">
        <v>1.617</v>
      </c>
      <c r="V452" s="72">
        <v>29.111000000000001</v>
      </c>
      <c r="W452" s="12">
        <v>171.13800000000001</v>
      </c>
      <c r="X452" s="72">
        <v>6.9489999999999998</v>
      </c>
      <c r="Y452" s="72">
        <v>7.367</v>
      </c>
      <c r="Z452" s="12">
        <v>210.96299999999999</v>
      </c>
      <c r="AA452" s="72">
        <v>8.5660000000000007</v>
      </c>
      <c r="AB452" s="72">
        <v>3.5819999999999999</v>
      </c>
      <c r="AC452" s="12">
        <v>2175.6309999999999</v>
      </c>
      <c r="AD452" s="72">
        <v>88.344999999999999</v>
      </c>
      <c r="AE452" s="72">
        <v>0.38500000000000001</v>
      </c>
      <c r="AF452" s="12">
        <v>8.9879999999999995</v>
      </c>
      <c r="AG452" s="72">
        <v>0.36499999999999999</v>
      </c>
      <c r="AH452" s="72">
        <v>101.35899999999999</v>
      </c>
      <c r="AI452" s="12">
        <v>42.238999999999997</v>
      </c>
      <c r="AJ452" s="72">
        <v>1.7150000000000001</v>
      </c>
      <c r="AK452" s="72">
        <v>19.88</v>
      </c>
      <c r="AL452" s="12">
        <v>51.226999999999997</v>
      </c>
      <c r="AM452" s="72">
        <v>2.08</v>
      </c>
      <c r="AN452" s="72">
        <v>7.1059999999999999</v>
      </c>
      <c r="AO452" s="12">
        <v>2226.8580000000002</v>
      </c>
      <c r="AP452" s="72">
        <v>90.424999999999997</v>
      </c>
      <c r="AQ452" s="72">
        <v>0.35899999999999999</v>
      </c>
      <c r="AR452" s="12">
        <v>0</v>
      </c>
      <c r="AS452" s="72">
        <v>0</v>
      </c>
      <c r="AT452" s="72">
        <v>0</v>
      </c>
      <c r="AU452" s="12">
        <v>0</v>
      </c>
      <c r="AV452" s="72">
        <v>0</v>
      </c>
      <c r="AW452" s="72">
        <v>0</v>
      </c>
      <c r="AX452" s="12">
        <v>16.613</v>
      </c>
      <c r="AY452" s="72">
        <v>0.67500000000000004</v>
      </c>
      <c r="AZ452" s="72">
        <v>49.063000000000002</v>
      </c>
      <c r="BA452" s="12">
        <v>16.613</v>
      </c>
      <c r="BB452" s="72">
        <v>0.67500000000000004</v>
      </c>
      <c r="BC452" s="72">
        <v>49.063000000000002</v>
      </c>
      <c r="BD452" s="12">
        <v>26.972000000000001</v>
      </c>
      <c r="BE452" s="72">
        <v>1.095</v>
      </c>
      <c r="BF452" s="72">
        <v>53.253999999999998</v>
      </c>
      <c r="BG452" s="12">
        <v>43.585000000000001</v>
      </c>
      <c r="BH452" s="72">
        <v>1.77</v>
      </c>
      <c r="BI452" s="72">
        <v>35.856000000000002</v>
      </c>
      <c r="BJ452" s="12">
        <v>91.209000000000003</v>
      </c>
      <c r="BK452" s="72">
        <v>3.7040000000000002</v>
      </c>
      <c r="BL452" s="72">
        <v>18.760000000000002</v>
      </c>
      <c r="BM452" s="12">
        <v>101.005</v>
      </c>
      <c r="BN452" s="72">
        <v>4.101</v>
      </c>
      <c r="BO452" s="72">
        <v>17.643999999999998</v>
      </c>
      <c r="BP452" s="12">
        <v>192.214</v>
      </c>
      <c r="BQ452" s="72">
        <v>7.8049999999999997</v>
      </c>
      <c r="BR452" s="72">
        <v>8.4770000000000003</v>
      </c>
      <c r="BS452" s="12">
        <v>235.79900000000001</v>
      </c>
      <c r="BT452" s="72">
        <v>9.5749999999999993</v>
      </c>
      <c r="BU452" s="72">
        <v>3.1440000000000001</v>
      </c>
      <c r="BV452" s="12">
        <v>2462.6570000000002</v>
      </c>
      <c r="BW452" s="72">
        <v>100</v>
      </c>
      <c r="BX452" s="72">
        <v>6.4000000000000001E-2</v>
      </c>
      <c r="BY452" s="13"/>
      <c r="BZ452" s="13"/>
    </row>
    <row r="453" spans="1:78" ht="12.75" customHeight="1">
      <c r="A453" s="122" t="s">
        <v>44</v>
      </c>
      <c r="B453" s="71" t="s">
        <v>69</v>
      </c>
      <c r="C453" s="71" t="s">
        <v>24</v>
      </c>
      <c r="D453" s="34">
        <v>45536</v>
      </c>
      <c r="E453" s="12">
        <v>1965.8230000000001</v>
      </c>
      <c r="F453" s="72">
        <v>79.540999999999997</v>
      </c>
      <c r="G453" s="72">
        <v>0.53300000000000003</v>
      </c>
      <c r="H453" s="12">
        <v>19.161000000000001</v>
      </c>
      <c r="I453" s="72">
        <v>0.77500000000000002</v>
      </c>
      <c r="J453" s="72">
        <v>42.545999999999999</v>
      </c>
      <c r="K453" s="12">
        <v>38.588000000000001</v>
      </c>
      <c r="L453" s="72">
        <v>1.5609999999999999</v>
      </c>
      <c r="M453" s="72">
        <v>43.639000000000003</v>
      </c>
      <c r="N453" s="12">
        <v>57.749000000000002</v>
      </c>
      <c r="O453" s="72">
        <v>2.3370000000000002</v>
      </c>
      <c r="P453" s="72">
        <v>27.408999999999999</v>
      </c>
      <c r="Q453" s="12">
        <v>7.7169999999999996</v>
      </c>
      <c r="R453" s="72">
        <v>0.312</v>
      </c>
      <c r="S453" s="72">
        <v>60.95</v>
      </c>
      <c r="T453" s="12">
        <v>65.465999999999994</v>
      </c>
      <c r="U453" s="72">
        <v>2.649</v>
      </c>
      <c r="V453" s="72">
        <v>28.402000000000001</v>
      </c>
      <c r="W453" s="12">
        <v>154.65799999999999</v>
      </c>
      <c r="X453" s="72">
        <v>6.258</v>
      </c>
      <c r="Y453" s="72">
        <v>13.782999999999999</v>
      </c>
      <c r="Z453" s="12">
        <v>220.124</v>
      </c>
      <c r="AA453" s="72">
        <v>8.907</v>
      </c>
      <c r="AB453" s="72">
        <v>4.1120000000000001</v>
      </c>
      <c r="AC453" s="12">
        <v>2185.9479999999999</v>
      </c>
      <c r="AD453" s="72">
        <v>88.447999999999993</v>
      </c>
      <c r="AE453" s="72">
        <v>0.33700000000000002</v>
      </c>
      <c r="AF453" s="12">
        <v>3.125</v>
      </c>
      <c r="AG453" s="72">
        <v>0.126</v>
      </c>
      <c r="AH453" s="72">
        <v>103.749</v>
      </c>
      <c r="AI453" s="12">
        <v>52.49</v>
      </c>
      <c r="AJ453" s="72">
        <v>2.1240000000000001</v>
      </c>
      <c r="AK453" s="72">
        <v>9.5030000000000001</v>
      </c>
      <c r="AL453" s="12">
        <v>55.615000000000002</v>
      </c>
      <c r="AM453" s="72">
        <v>2.25</v>
      </c>
      <c r="AN453" s="72">
        <v>6.7190000000000003</v>
      </c>
      <c r="AO453" s="12">
        <v>2241.5630000000001</v>
      </c>
      <c r="AP453" s="72">
        <v>90.697999999999993</v>
      </c>
      <c r="AQ453" s="72">
        <v>0.33700000000000002</v>
      </c>
      <c r="AR453" s="12">
        <v>4.2409999999999997</v>
      </c>
      <c r="AS453" s="72">
        <v>0.17199999999999999</v>
      </c>
      <c r="AT453" s="72">
        <v>99.938000000000002</v>
      </c>
      <c r="AU453" s="12">
        <v>2.8919999999999999</v>
      </c>
      <c r="AV453" s="72">
        <v>0.11700000000000001</v>
      </c>
      <c r="AW453" s="72">
        <v>102.836</v>
      </c>
      <c r="AX453" s="12">
        <v>37.707000000000001</v>
      </c>
      <c r="AY453" s="72">
        <v>1.526</v>
      </c>
      <c r="AZ453" s="72">
        <v>31.257999999999999</v>
      </c>
      <c r="BA453" s="12">
        <v>40.598999999999997</v>
      </c>
      <c r="BB453" s="72">
        <v>1.643</v>
      </c>
      <c r="BC453" s="72">
        <v>29.526</v>
      </c>
      <c r="BD453" s="12">
        <v>11.23</v>
      </c>
      <c r="BE453" s="72">
        <v>0.45400000000000001</v>
      </c>
      <c r="BF453" s="72">
        <v>71.186000000000007</v>
      </c>
      <c r="BG453" s="12">
        <v>51.829000000000001</v>
      </c>
      <c r="BH453" s="72">
        <v>2.097</v>
      </c>
      <c r="BI453" s="72">
        <v>24.952999999999999</v>
      </c>
      <c r="BJ453" s="12">
        <v>85.036000000000001</v>
      </c>
      <c r="BK453" s="72">
        <v>3.4409999999999998</v>
      </c>
      <c r="BL453" s="72">
        <v>19.163</v>
      </c>
      <c r="BM453" s="12">
        <v>88.781000000000006</v>
      </c>
      <c r="BN453" s="72">
        <v>3.5920000000000001</v>
      </c>
      <c r="BO453" s="72">
        <v>17.643999999999998</v>
      </c>
      <c r="BP453" s="12">
        <v>173.816</v>
      </c>
      <c r="BQ453" s="72">
        <v>7.0330000000000004</v>
      </c>
      <c r="BR453" s="72">
        <v>8.0969999999999995</v>
      </c>
      <c r="BS453" s="12">
        <v>229.886</v>
      </c>
      <c r="BT453" s="72">
        <v>9.3019999999999996</v>
      </c>
      <c r="BU453" s="72">
        <v>3.0329999999999999</v>
      </c>
      <c r="BV453" s="12">
        <v>2471.4490000000001</v>
      </c>
      <c r="BW453" s="72">
        <v>100</v>
      </c>
      <c r="BX453" s="72">
        <v>0.09</v>
      </c>
      <c r="BY453" s="13"/>
      <c r="BZ453" s="13"/>
    </row>
    <row r="454" spans="1:78" ht="12.75" customHeight="1">
      <c r="A454" s="122" t="s">
        <v>44</v>
      </c>
      <c r="B454" s="71" t="s">
        <v>69</v>
      </c>
      <c r="C454" s="71" t="s">
        <v>24</v>
      </c>
      <c r="D454" s="34">
        <v>45627</v>
      </c>
      <c r="E454" s="12">
        <v>1966.482</v>
      </c>
      <c r="F454" s="72">
        <v>79.316000000000003</v>
      </c>
      <c r="G454" s="72">
        <v>0.85599999999999998</v>
      </c>
      <c r="H454" s="12">
        <v>12.923</v>
      </c>
      <c r="I454" s="72">
        <v>0.52100000000000002</v>
      </c>
      <c r="J454" s="72">
        <v>63.244</v>
      </c>
      <c r="K454" s="12">
        <v>37.578000000000003</v>
      </c>
      <c r="L454" s="72">
        <v>1.516</v>
      </c>
      <c r="M454" s="72">
        <v>42.030999999999999</v>
      </c>
      <c r="N454" s="12">
        <v>50.500999999999998</v>
      </c>
      <c r="O454" s="72">
        <v>2.0369999999999999</v>
      </c>
      <c r="P454" s="72">
        <v>37.228999999999999</v>
      </c>
      <c r="Q454" s="12">
        <v>6.9569999999999999</v>
      </c>
      <c r="R454" s="72">
        <v>0.28100000000000003</v>
      </c>
      <c r="S454" s="72">
        <v>103.17700000000001</v>
      </c>
      <c r="T454" s="12">
        <v>57.457999999999998</v>
      </c>
      <c r="U454" s="72">
        <v>2.3180000000000001</v>
      </c>
      <c r="V454" s="72">
        <v>35.67</v>
      </c>
      <c r="W454" s="12">
        <v>185.55</v>
      </c>
      <c r="X454" s="72">
        <v>7.484</v>
      </c>
      <c r="Y454" s="72">
        <v>12.952999999999999</v>
      </c>
      <c r="Z454" s="12">
        <v>243.00899999999999</v>
      </c>
      <c r="AA454" s="72">
        <v>9.8019999999999996</v>
      </c>
      <c r="AB454" s="72">
        <v>7.1050000000000004</v>
      </c>
      <c r="AC454" s="12">
        <v>2209.491</v>
      </c>
      <c r="AD454" s="72">
        <v>89.117999999999995</v>
      </c>
      <c r="AE454" s="72">
        <v>0.39100000000000001</v>
      </c>
      <c r="AF454" s="12">
        <v>0.61699999999999999</v>
      </c>
      <c r="AG454" s="72">
        <v>2.5000000000000001E-2</v>
      </c>
      <c r="AH454" s="72">
        <v>112.444</v>
      </c>
      <c r="AI454" s="12">
        <v>54.851999999999997</v>
      </c>
      <c r="AJ454" s="72">
        <v>2.2120000000000002</v>
      </c>
      <c r="AK454" s="72">
        <v>7.8879999999999999</v>
      </c>
      <c r="AL454" s="12">
        <v>55.469000000000001</v>
      </c>
      <c r="AM454" s="72">
        <v>2.2370000000000001</v>
      </c>
      <c r="AN454" s="72">
        <v>7.6059999999999999</v>
      </c>
      <c r="AO454" s="12">
        <v>2264.96</v>
      </c>
      <c r="AP454" s="72">
        <v>91.355000000000004</v>
      </c>
      <c r="AQ454" s="72">
        <v>0.39400000000000002</v>
      </c>
      <c r="AR454" s="12">
        <v>26.983000000000001</v>
      </c>
      <c r="AS454" s="72">
        <v>1.0880000000000001</v>
      </c>
      <c r="AT454" s="72">
        <v>54.728999999999999</v>
      </c>
      <c r="AU454" s="12">
        <v>5.9859999999999998</v>
      </c>
      <c r="AV454" s="72">
        <v>0.24099999999999999</v>
      </c>
      <c r="AW454" s="72">
        <v>72.286000000000001</v>
      </c>
      <c r="AX454" s="12">
        <v>20.524000000000001</v>
      </c>
      <c r="AY454" s="72">
        <v>0.82799999999999996</v>
      </c>
      <c r="AZ454" s="72">
        <v>57.362000000000002</v>
      </c>
      <c r="BA454" s="12">
        <v>26.510999999999999</v>
      </c>
      <c r="BB454" s="72">
        <v>1.069</v>
      </c>
      <c r="BC454" s="72">
        <v>52.485999999999997</v>
      </c>
      <c r="BD454" s="12">
        <v>28.562999999999999</v>
      </c>
      <c r="BE454" s="72">
        <v>1.1519999999999999</v>
      </c>
      <c r="BF454" s="72">
        <v>49.01</v>
      </c>
      <c r="BG454" s="12">
        <v>55.073999999999998</v>
      </c>
      <c r="BH454" s="72">
        <v>2.2210000000000001</v>
      </c>
      <c r="BI454" s="72">
        <v>30.013999999999999</v>
      </c>
      <c r="BJ454" s="12">
        <v>62.28</v>
      </c>
      <c r="BK454" s="72">
        <v>2.512</v>
      </c>
      <c r="BL454" s="72">
        <v>24.334</v>
      </c>
      <c r="BM454" s="12">
        <v>70.001000000000005</v>
      </c>
      <c r="BN454" s="72">
        <v>2.823</v>
      </c>
      <c r="BO454" s="72">
        <v>24.587</v>
      </c>
      <c r="BP454" s="12">
        <v>132.28100000000001</v>
      </c>
      <c r="BQ454" s="72">
        <v>5.335</v>
      </c>
      <c r="BR454" s="72">
        <v>13.747</v>
      </c>
      <c r="BS454" s="12">
        <v>214.33799999999999</v>
      </c>
      <c r="BT454" s="72">
        <v>8.6449999999999996</v>
      </c>
      <c r="BU454" s="72">
        <v>3.8540000000000001</v>
      </c>
      <c r="BV454" s="12">
        <v>2479.2979999999998</v>
      </c>
      <c r="BW454" s="72">
        <v>100</v>
      </c>
      <c r="BX454" s="72">
        <v>0.104</v>
      </c>
      <c r="BY454" s="13"/>
      <c r="BZ454" s="13"/>
    </row>
    <row r="455" spans="1:78" ht="12.75" customHeight="1">
      <c r="A455" s="122" t="s">
        <v>44</v>
      </c>
      <c r="B455" s="71" t="s">
        <v>69</v>
      </c>
      <c r="C455" s="71" t="s">
        <v>24</v>
      </c>
      <c r="D455" s="34">
        <v>45717</v>
      </c>
      <c r="E455" s="12">
        <v>1973.9880000000001</v>
      </c>
      <c r="F455" s="72">
        <v>79.347999999999999</v>
      </c>
      <c r="G455" s="72">
        <v>0.71</v>
      </c>
      <c r="H455" s="12">
        <v>26.73</v>
      </c>
      <c r="I455" s="72">
        <v>1.0740000000000001</v>
      </c>
      <c r="J455" s="72">
        <v>40.173000000000002</v>
      </c>
      <c r="K455" s="12">
        <v>11.054</v>
      </c>
      <c r="L455" s="72">
        <v>0.44400000000000001</v>
      </c>
      <c r="M455" s="72">
        <v>92.364999999999995</v>
      </c>
      <c r="N455" s="12">
        <v>37.783000000000001</v>
      </c>
      <c r="O455" s="72">
        <v>1.5189999999999999</v>
      </c>
      <c r="P455" s="72">
        <v>45.996000000000002</v>
      </c>
      <c r="Q455" s="12">
        <v>4.7320000000000002</v>
      </c>
      <c r="R455" s="72">
        <v>0.19</v>
      </c>
      <c r="S455" s="72">
        <v>103.82299999999999</v>
      </c>
      <c r="T455" s="12">
        <v>42.515999999999998</v>
      </c>
      <c r="U455" s="72">
        <v>1.7090000000000001</v>
      </c>
      <c r="V455" s="72">
        <v>40.406999999999996</v>
      </c>
      <c r="W455" s="12">
        <v>186.41200000000001</v>
      </c>
      <c r="X455" s="72">
        <v>7.4930000000000003</v>
      </c>
      <c r="Y455" s="72">
        <v>11.785</v>
      </c>
      <c r="Z455" s="12">
        <v>228.928</v>
      </c>
      <c r="AA455" s="72">
        <v>9.202</v>
      </c>
      <c r="AB455" s="72">
        <v>3.94</v>
      </c>
      <c r="AC455" s="12">
        <v>2202.9160000000002</v>
      </c>
      <c r="AD455" s="72">
        <v>88.55</v>
      </c>
      <c r="AE455" s="72">
        <v>0.45300000000000001</v>
      </c>
      <c r="AF455" s="12">
        <v>1.081</v>
      </c>
      <c r="AG455" s="72">
        <v>4.2999999999999997E-2</v>
      </c>
      <c r="AH455" s="72">
        <v>106.923</v>
      </c>
      <c r="AI455" s="12">
        <v>65.847999999999999</v>
      </c>
      <c r="AJ455" s="72">
        <v>2.6469999999999998</v>
      </c>
      <c r="AK455" s="72">
        <v>7.7919999999999998</v>
      </c>
      <c r="AL455" s="12">
        <v>66.929000000000002</v>
      </c>
      <c r="AM455" s="72">
        <v>2.69</v>
      </c>
      <c r="AN455" s="72">
        <v>7.4740000000000002</v>
      </c>
      <c r="AO455" s="12">
        <v>2269.8449999999998</v>
      </c>
      <c r="AP455" s="72">
        <v>91.24</v>
      </c>
      <c r="AQ455" s="72">
        <v>0.36399999999999999</v>
      </c>
      <c r="AR455" s="12">
        <v>17.271999999999998</v>
      </c>
      <c r="AS455" s="72">
        <v>0.69399999999999995</v>
      </c>
      <c r="AT455" s="72">
        <v>51.984000000000002</v>
      </c>
      <c r="AU455" s="12">
        <v>3.2759999999999998</v>
      </c>
      <c r="AV455" s="72">
        <v>0.13200000000000001</v>
      </c>
      <c r="AW455" s="72">
        <v>67.605000000000004</v>
      </c>
      <c r="AX455" s="12">
        <v>13.519</v>
      </c>
      <c r="AY455" s="72">
        <v>0.54300000000000004</v>
      </c>
      <c r="AZ455" s="72">
        <v>81.91</v>
      </c>
      <c r="BA455" s="12">
        <v>16.795000000000002</v>
      </c>
      <c r="BB455" s="72">
        <v>0.67500000000000004</v>
      </c>
      <c r="BC455" s="72">
        <v>68.796000000000006</v>
      </c>
      <c r="BD455" s="12">
        <v>5.758</v>
      </c>
      <c r="BE455" s="72">
        <v>0.23100000000000001</v>
      </c>
      <c r="BF455" s="72">
        <v>66.39</v>
      </c>
      <c r="BG455" s="12">
        <v>22.553000000000001</v>
      </c>
      <c r="BH455" s="72">
        <v>0.90700000000000003</v>
      </c>
      <c r="BI455" s="72">
        <v>49.128999999999998</v>
      </c>
      <c r="BJ455" s="12">
        <v>69.841999999999999</v>
      </c>
      <c r="BK455" s="72">
        <v>2.8069999999999999</v>
      </c>
      <c r="BL455" s="72">
        <v>22.625</v>
      </c>
      <c r="BM455" s="12">
        <v>108.254</v>
      </c>
      <c r="BN455" s="72">
        <v>4.351</v>
      </c>
      <c r="BO455" s="72">
        <v>14.964</v>
      </c>
      <c r="BP455" s="12">
        <v>178.096</v>
      </c>
      <c r="BQ455" s="72">
        <v>7.1589999999999998</v>
      </c>
      <c r="BR455" s="72">
        <v>5.7809999999999997</v>
      </c>
      <c r="BS455" s="12">
        <v>217.92099999999999</v>
      </c>
      <c r="BT455" s="72">
        <v>8.76</v>
      </c>
      <c r="BU455" s="72">
        <v>4.0250000000000004</v>
      </c>
      <c r="BV455" s="12">
        <v>2487.7660000000001</v>
      </c>
      <c r="BW455" s="72">
        <v>100</v>
      </c>
      <c r="BX455" s="72">
        <v>8.5999999999999993E-2</v>
      </c>
      <c r="BY455" s="13"/>
      <c r="BZ455" s="13"/>
    </row>
    <row r="456" spans="1:78" ht="12.75" customHeight="1">
      <c r="A456" s="122" t="s">
        <v>44</v>
      </c>
      <c r="B456" s="71" t="s">
        <v>69</v>
      </c>
      <c r="C456" s="71" t="s">
        <v>24</v>
      </c>
      <c r="D456" s="34">
        <v>45809</v>
      </c>
      <c r="E456" s="12">
        <v>1980.325</v>
      </c>
      <c r="F456" s="72">
        <v>79.281000000000006</v>
      </c>
      <c r="G456" s="72">
        <v>0.76900000000000002</v>
      </c>
      <c r="H456" s="12">
        <v>25.984999999999999</v>
      </c>
      <c r="I456" s="72">
        <v>1.04</v>
      </c>
      <c r="J456" s="72">
        <v>56.707000000000001</v>
      </c>
      <c r="K456" s="12">
        <v>26.173999999999999</v>
      </c>
      <c r="L456" s="72">
        <v>1.048</v>
      </c>
      <c r="M456" s="72">
        <v>38.780999999999999</v>
      </c>
      <c r="N456" s="12">
        <v>52.158999999999999</v>
      </c>
      <c r="O456" s="72">
        <v>2.0880000000000001</v>
      </c>
      <c r="P456" s="72">
        <v>32.057000000000002</v>
      </c>
      <c r="Q456" s="12">
        <v>0</v>
      </c>
      <c r="R456" s="72">
        <v>0</v>
      </c>
      <c r="S456" s="72">
        <v>0</v>
      </c>
      <c r="T456" s="12">
        <v>52.158999999999999</v>
      </c>
      <c r="U456" s="72">
        <v>2.0880000000000001</v>
      </c>
      <c r="V456" s="72">
        <v>32.057000000000002</v>
      </c>
      <c r="W456" s="12">
        <v>180.94499999999999</v>
      </c>
      <c r="X456" s="72">
        <v>7.2439999999999998</v>
      </c>
      <c r="Y456" s="72">
        <v>11.904999999999999</v>
      </c>
      <c r="Z456" s="12">
        <v>233.10300000000001</v>
      </c>
      <c r="AA456" s="72">
        <v>9.3320000000000007</v>
      </c>
      <c r="AB456" s="72">
        <v>5.13</v>
      </c>
      <c r="AC456" s="12">
        <v>2213.4279999999999</v>
      </c>
      <c r="AD456" s="72">
        <v>88.613</v>
      </c>
      <c r="AE456" s="72">
        <v>0.50600000000000001</v>
      </c>
      <c r="AF456" s="12">
        <v>5.3109999999999999</v>
      </c>
      <c r="AG456" s="72">
        <v>0.21299999999999999</v>
      </c>
      <c r="AH456" s="72">
        <v>106.851</v>
      </c>
      <c r="AI456" s="12">
        <v>57.076999999999998</v>
      </c>
      <c r="AJ456" s="72">
        <v>2.2850000000000001</v>
      </c>
      <c r="AK456" s="72">
        <v>12.789</v>
      </c>
      <c r="AL456" s="12">
        <v>62.387999999999998</v>
      </c>
      <c r="AM456" s="72">
        <v>2.4980000000000002</v>
      </c>
      <c r="AN456" s="72">
        <v>7.6139999999999999</v>
      </c>
      <c r="AO456" s="12">
        <v>2275.8159999999998</v>
      </c>
      <c r="AP456" s="72">
        <v>91.11</v>
      </c>
      <c r="AQ456" s="72">
        <v>0.438</v>
      </c>
      <c r="AR456" s="12">
        <v>3.4809999999999999</v>
      </c>
      <c r="AS456" s="72">
        <v>0.13900000000000001</v>
      </c>
      <c r="AT456" s="72">
        <v>77.754999999999995</v>
      </c>
      <c r="AU456" s="12">
        <v>4.82</v>
      </c>
      <c r="AV456" s="72">
        <v>0.193</v>
      </c>
      <c r="AW456" s="72">
        <v>102.334</v>
      </c>
      <c r="AX456" s="12">
        <v>25.434999999999999</v>
      </c>
      <c r="AY456" s="72">
        <v>1.018</v>
      </c>
      <c r="AZ456" s="72">
        <v>53.99</v>
      </c>
      <c r="BA456" s="12">
        <v>30.256</v>
      </c>
      <c r="BB456" s="72">
        <v>1.2110000000000001</v>
      </c>
      <c r="BC456" s="72">
        <v>46.634</v>
      </c>
      <c r="BD456" s="12">
        <v>3.8759999999999999</v>
      </c>
      <c r="BE456" s="72">
        <v>0.155</v>
      </c>
      <c r="BF456" s="72">
        <v>102.67700000000001</v>
      </c>
      <c r="BG456" s="12">
        <v>34.131999999999998</v>
      </c>
      <c r="BH456" s="72">
        <v>1.3660000000000001</v>
      </c>
      <c r="BI456" s="72">
        <v>36.384999999999998</v>
      </c>
      <c r="BJ456" s="12">
        <v>91.888000000000005</v>
      </c>
      <c r="BK456" s="72">
        <v>3.6789999999999998</v>
      </c>
      <c r="BL456" s="72">
        <v>33.673000000000002</v>
      </c>
      <c r="BM456" s="12">
        <v>92.55</v>
      </c>
      <c r="BN456" s="72">
        <v>3.7050000000000001</v>
      </c>
      <c r="BO456" s="72">
        <v>34.009</v>
      </c>
      <c r="BP456" s="12">
        <v>184.43799999999999</v>
      </c>
      <c r="BQ456" s="72">
        <v>7.3840000000000003</v>
      </c>
      <c r="BR456" s="72">
        <v>8.6859999999999999</v>
      </c>
      <c r="BS456" s="12">
        <v>222.05099999999999</v>
      </c>
      <c r="BT456" s="72">
        <v>8.89</v>
      </c>
      <c r="BU456" s="72">
        <v>4.57</v>
      </c>
      <c r="BV456" s="12">
        <v>2497.8670000000002</v>
      </c>
      <c r="BW456" s="72">
        <v>100</v>
      </c>
      <c r="BX456" s="72">
        <v>9.7000000000000003E-2</v>
      </c>
      <c r="BY456" s="13"/>
      <c r="BZ456" s="13"/>
    </row>
    <row r="457" spans="1:78" ht="12.75" customHeight="1">
      <c r="A457" s="122" t="s">
        <v>44</v>
      </c>
      <c r="B457" s="71" t="s">
        <v>69</v>
      </c>
      <c r="C457" s="71" t="s">
        <v>24</v>
      </c>
      <c r="D457" s="34">
        <v>45901</v>
      </c>
      <c r="E457" s="12">
        <v>1983.7149999999999</v>
      </c>
      <c r="F457" s="72">
        <v>79.224000000000004</v>
      </c>
      <c r="G457" s="72">
        <v>0.83</v>
      </c>
      <c r="H457" s="12">
        <v>24.591000000000001</v>
      </c>
      <c r="I457" s="72">
        <v>0.98199999999999998</v>
      </c>
      <c r="J457" s="72">
        <v>53.209000000000003</v>
      </c>
      <c r="K457" s="12">
        <v>29.172999999999998</v>
      </c>
      <c r="L457" s="72">
        <v>1.165</v>
      </c>
      <c r="M457" s="72">
        <v>47.061</v>
      </c>
      <c r="N457" s="12">
        <v>53.762999999999998</v>
      </c>
      <c r="O457" s="72">
        <v>2.1469999999999998</v>
      </c>
      <c r="P457" s="72">
        <v>31.443000000000001</v>
      </c>
      <c r="Q457" s="12">
        <v>3.593</v>
      </c>
      <c r="R457" s="72">
        <v>0.14399999999999999</v>
      </c>
      <c r="S457" s="72">
        <v>103.92</v>
      </c>
      <c r="T457" s="12">
        <v>57.356999999999999</v>
      </c>
      <c r="U457" s="72">
        <v>2.2909999999999999</v>
      </c>
      <c r="V457" s="72">
        <v>29.826000000000001</v>
      </c>
      <c r="W457" s="12">
        <v>167.72399999999999</v>
      </c>
      <c r="X457" s="72">
        <v>6.6980000000000004</v>
      </c>
      <c r="Y457" s="72">
        <v>12.781000000000001</v>
      </c>
      <c r="Z457" s="12">
        <v>225.08</v>
      </c>
      <c r="AA457" s="72">
        <v>8.9890000000000008</v>
      </c>
      <c r="AB457" s="72">
        <v>4.2279999999999998</v>
      </c>
      <c r="AC457" s="12">
        <v>2208.7959999999998</v>
      </c>
      <c r="AD457" s="72">
        <v>88.213999999999999</v>
      </c>
      <c r="AE457" s="72">
        <v>0.60799999999999998</v>
      </c>
      <c r="AF457" s="12">
        <v>2.5680000000000001</v>
      </c>
      <c r="AG457" s="72">
        <v>0.10299999999999999</v>
      </c>
      <c r="AH457" s="72">
        <v>113.9</v>
      </c>
      <c r="AI457" s="12">
        <v>62.481000000000002</v>
      </c>
      <c r="AJ457" s="72">
        <v>2.4950000000000001</v>
      </c>
      <c r="AK457" s="72">
        <v>8.7439999999999998</v>
      </c>
      <c r="AL457" s="12">
        <v>65.049000000000007</v>
      </c>
      <c r="AM457" s="72">
        <v>2.5979999999999999</v>
      </c>
      <c r="AN457" s="72">
        <v>6.7960000000000003</v>
      </c>
      <c r="AO457" s="12">
        <v>2273.8449999999998</v>
      </c>
      <c r="AP457" s="72">
        <v>90.811000000000007</v>
      </c>
      <c r="AQ457" s="72">
        <v>0.57999999999999996</v>
      </c>
      <c r="AR457" s="12">
        <v>7.3769999999999998</v>
      </c>
      <c r="AS457" s="72">
        <v>0.29499999999999998</v>
      </c>
      <c r="AT457" s="72">
        <v>68.835999999999999</v>
      </c>
      <c r="AU457" s="12">
        <v>11.439</v>
      </c>
      <c r="AV457" s="72">
        <v>0.45700000000000002</v>
      </c>
      <c r="AW457" s="72">
        <v>74.266000000000005</v>
      </c>
      <c r="AX457" s="12">
        <v>26.356000000000002</v>
      </c>
      <c r="AY457" s="72">
        <v>1.0529999999999999</v>
      </c>
      <c r="AZ457" s="72">
        <v>42.037999999999997</v>
      </c>
      <c r="BA457" s="12">
        <v>37.795000000000002</v>
      </c>
      <c r="BB457" s="72">
        <v>1.5089999999999999</v>
      </c>
      <c r="BC457" s="72">
        <v>38.081000000000003</v>
      </c>
      <c r="BD457" s="12">
        <v>19.161000000000001</v>
      </c>
      <c r="BE457" s="72">
        <v>0.76500000000000001</v>
      </c>
      <c r="BF457" s="72">
        <v>52.433</v>
      </c>
      <c r="BG457" s="12">
        <v>56.956000000000003</v>
      </c>
      <c r="BH457" s="72">
        <v>2.2749999999999999</v>
      </c>
      <c r="BI457" s="72">
        <v>28.734999999999999</v>
      </c>
      <c r="BJ457" s="12">
        <v>104.252</v>
      </c>
      <c r="BK457" s="72">
        <v>4.1639999999999997</v>
      </c>
      <c r="BL457" s="72">
        <v>14.275</v>
      </c>
      <c r="BM457" s="12">
        <v>61.491</v>
      </c>
      <c r="BN457" s="72">
        <v>2.456</v>
      </c>
      <c r="BO457" s="72">
        <v>25.381</v>
      </c>
      <c r="BP457" s="12">
        <v>165.74199999999999</v>
      </c>
      <c r="BQ457" s="72">
        <v>6.6189999999999998</v>
      </c>
      <c r="BR457" s="72">
        <v>12.276</v>
      </c>
      <c r="BS457" s="12">
        <v>230.07499999999999</v>
      </c>
      <c r="BT457" s="72">
        <v>9.1890000000000001</v>
      </c>
      <c r="BU457" s="72">
        <v>4.8319999999999999</v>
      </c>
      <c r="BV457" s="12">
        <v>2503.9189999999999</v>
      </c>
      <c r="BW457" s="72">
        <v>100</v>
      </c>
      <c r="BX457" s="72">
        <v>0.32500000000000001</v>
      </c>
      <c r="BY457" s="13"/>
      <c r="BZ457" s="13"/>
    </row>
    <row r="458" spans="1:78" ht="12.75" customHeight="1">
      <c r="A458" s="122" t="s">
        <v>44</v>
      </c>
      <c r="B458" s="71" t="s">
        <v>69</v>
      </c>
      <c r="C458" s="71" t="s">
        <v>24</v>
      </c>
      <c r="D458" s="34">
        <v>45992</v>
      </c>
      <c r="E458" s="12">
        <v>1991.1410000000001</v>
      </c>
      <c r="F458" s="72">
        <v>78.997</v>
      </c>
      <c r="G458" s="72">
        <v>0.86099999999999999</v>
      </c>
      <c r="H458" s="12">
        <v>24.201000000000001</v>
      </c>
      <c r="I458" s="72">
        <v>0.96</v>
      </c>
      <c r="J458" s="72">
        <v>45.137</v>
      </c>
      <c r="K458" s="12">
        <v>53.959000000000003</v>
      </c>
      <c r="L458" s="72">
        <v>2.141</v>
      </c>
      <c r="M458" s="72">
        <v>36.279000000000003</v>
      </c>
      <c r="N458" s="12">
        <v>78.16</v>
      </c>
      <c r="O458" s="72">
        <v>3.101</v>
      </c>
      <c r="P458" s="72">
        <v>23.036999999999999</v>
      </c>
      <c r="Q458" s="12">
        <v>17.263999999999999</v>
      </c>
      <c r="R458" s="72">
        <v>0.68500000000000005</v>
      </c>
      <c r="S458" s="72">
        <v>65.713999999999999</v>
      </c>
      <c r="T458" s="12">
        <v>95.424000000000007</v>
      </c>
      <c r="U458" s="72">
        <v>3.786</v>
      </c>
      <c r="V458" s="72">
        <v>16.763999999999999</v>
      </c>
      <c r="W458" s="12">
        <v>161.43</v>
      </c>
      <c r="X458" s="72">
        <v>6.4050000000000002</v>
      </c>
      <c r="Y458" s="72">
        <v>14.928000000000001</v>
      </c>
      <c r="Z458" s="12">
        <v>256.85500000000002</v>
      </c>
      <c r="AA458" s="72">
        <v>10.191000000000001</v>
      </c>
      <c r="AB458" s="72">
        <v>6.4219999999999997</v>
      </c>
      <c r="AC458" s="12">
        <v>2247.9960000000001</v>
      </c>
      <c r="AD458" s="72">
        <v>89.186999999999998</v>
      </c>
      <c r="AE458" s="72">
        <v>0.41899999999999998</v>
      </c>
      <c r="AF458" s="12">
        <v>0.33500000000000002</v>
      </c>
      <c r="AG458" s="72">
        <v>1.2999999999999999E-2</v>
      </c>
      <c r="AH458" s="72">
        <v>116.58199999999999</v>
      </c>
      <c r="AI458" s="12">
        <v>56.198999999999998</v>
      </c>
      <c r="AJ458" s="72">
        <v>2.23</v>
      </c>
      <c r="AK458" s="72">
        <v>7.0460000000000003</v>
      </c>
      <c r="AL458" s="12">
        <v>56.533999999999999</v>
      </c>
      <c r="AM458" s="72">
        <v>2.2429999999999999</v>
      </c>
      <c r="AN458" s="72">
        <v>7.1849999999999996</v>
      </c>
      <c r="AO458" s="12">
        <v>2304.5300000000002</v>
      </c>
      <c r="AP458" s="72">
        <v>91.43</v>
      </c>
      <c r="AQ458" s="72">
        <v>0.34499999999999997</v>
      </c>
      <c r="AR458" s="12">
        <v>9.1579999999999995</v>
      </c>
      <c r="AS458" s="72">
        <v>0.36299999999999999</v>
      </c>
      <c r="AT458" s="72">
        <v>84.813000000000002</v>
      </c>
      <c r="AU458" s="12">
        <v>2.133</v>
      </c>
      <c r="AV458" s="72">
        <v>8.5000000000000006E-2</v>
      </c>
      <c r="AW458" s="72">
        <v>104.65</v>
      </c>
      <c r="AX458" s="12">
        <v>15.205</v>
      </c>
      <c r="AY458" s="72">
        <v>0.60299999999999998</v>
      </c>
      <c r="AZ458" s="72">
        <v>54.817999999999998</v>
      </c>
      <c r="BA458" s="12">
        <v>17.338000000000001</v>
      </c>
      <c r="BB458" s="72">
        <v>0.68799999999999994</v>
      </c>
      <c r="BC458" s="72">
        <v>47.470999999999997</v>
      </c>
      <c r="BD458" s="12">
        <v>6.0250000000000004</v>
      </c>
      <c r="BE458" s="72">
        <v>0.23899999999999999</v>
      </c>
      <c r="BF458" s="72">
        <v>70.438999999999993</v>
      </c>
      <c r="BG458" s="12">
        <v>23.363</v>
      </c>
      <c r="BH458" s="72">
        <v>0.92700000000000005</v>
      </c>
      <c r="BI458" s="72">
        <v>40.747</v>
      </c>
      <c r="BJ458" s="12">
        <v>82.122</v>
      </c>
      <c r="BK458" s="72">
        <v>3.258</v>
      </c>
      <c r="BL458" s="72">
        <v>19.492999999999999</v>
      </c>
      <c r="BM458" s="12">
        <v>101.35599999999999</v>
      </c>
      <c r="BN458" s="72">
        <v>4.0209999999999999</v>
      </c>
      <c r="BO458" s="72">
        <v>16.498999999999999</v>
      </c>
      <c r="BP458" s="12">
        <v>183.477</v>
      </c>
      <c r="BQ458" s="72">
        <v>7.2789999999999999</v>
      </c>
      <c r="BR458" s="72">
        <v>7.4390000000000001</v>
      </c>
      <c r="BS458" s="12">
        <v>215.99799999999999</v>
      </c>
      <c r="BT458" s="72">
        <v>8.57</v>
      </c>
      <c r="BU458" s="72">
        <v>3.7120000000000002</v>
      </c>
      <c r="BV458" s="12">
        <v>2520.5279999999998</v>
      </c>
      <c r="BW458" s="72">
        <v>100</v>
      </c>
      <c r="BX458" s="72">
        <v>4.2000000000000003E-2</v>
      </c>
      <c r="BY458" s="13"/>
      <c r="BZ458" s="13"/>
    </row>
    <row r="459" spans="1:78" ht="12.75" customHeight="1">
      <c r="A459" s="122" t="s">
        <v>44</v>
      </c>
      <c r="B459" s="71" t="s">
        <v>69</v>
      </c>
      <c r="C459" s="71" t="s">
        <v>24</v>
      </c>
      <c r="D459" s="34">
        <v>46082</v>
      </c>
      <c r="E459" s="12">
        <v>1988.2159999999999</v>
      </c>
      <c r="F459" s="72">
        <v>78.978999999999999</v>
      </c>
      <c r="G459" s="72">
        <v>0.77500000000000002</v>
      </c>
      <c r="H459" s="12">
        <v>35.317999999999998</v>
      </c>
      <c r="I459" s="72">
        <v>1.403</v>
      </c>
      <c r="J459" s="72">
        <v>42.023000000000003</v>
      </c>
      <c r="K459" s="12">
        <v>35.677999999999997</v>
      </c>
      <c r="L459" s="72">
        <v>1.417</v>
      </c>
      <c r="M459" s="72">
        <v>41.789000000000001</v>
      </c>
      <c r="N459" s="12">
        <v>70.995999999999995</v>
      </c>
      <c r="O459" s="72">
        <v>2.82</v>
      </c>
      <c r="P459" s="72">
        <v>26.423999999999999</v>
      </c>
      <c r="Q459" s="12">
        <v>8.7539999999999996</v>
      </c>
      <c r="R459" s="72">
        <v>0.34799999999999998</v>
      </c>
      <c r="S459" s="72">
        <v>105.77</v>
      </c>
      <c r="T459" s="12">
        <v>79.751000000000005</v>
      </c>
      <c r="U459" s="72">
        <v>3.1680000000000001</v>
      </c>
      <c r="V459" s="72">
        <v>26.994</v>
      </c>
      <c r="W459" s="12">
        <v>158.69499999999999</v>
      </c>
      <c r="X459" s="72">
        <v>6.3040000000000003</v>
      </c>
      <c r="Y459" s="72">
        <v>14.925000000000001</v>
      </c>
      <c r="Z459" s="12">
        <v>238.446</v>
      </c>
      <c r="AA459" s="72">
        <v>9.4719999999999995</v>
      </c>
      <c r="AB459" s="72">
        <v>2.9540000000000002</v>
      </c>
      <c r="AC459" s="12">
        <v>2226.6619999999998</v>
      </c>
      <c r="AD459" s="72">
        <v>88.450999999999993</v>
      </c>
      <c r="AE459" s="72">
        <v>0.59499999999999997</v>
      </c>
      <c r="AF459" s="12">
        <v>3.5369999999999999</v>
      </c>
      <c r="AG459" s="72">
        <v>0.14000000000000001</v>
      </c>
      <c r="AH459" s="72">
        <v>106.22199999999999</v>
      </c>
      <c r="AI459" s="12">
        <v>59.256</v>
      </c>
      <c r="AJ459" s="72">
        <v>2.3540000000000001</v>
      </c>
      <c r="AK459" s="72">
        <v>8.9960000000000004</v>
      </c>
      <c r="AL459" s="12">
        <v>62.792999999999999</v>
      </c>
      <c r="AM459" s="72">
        <v>2.4940000000000002</v>
      </c>
      <c r="AN459" s="72">
        <v>6.4359999999999999</v>
      </c>
      <c r="AO459" s="12">
        <v>2289.4549999999999</v>
      </c>
      <c r="AP459" s="72">
        <v>90.944999999999993</v>
      </c>
      <c r="AQ459" s="72">
        <v>0.53300000000000003</v>
      </c>
      <c r="AR459" s="12">
        <v>3.1859999999999999</v>
      </c>
      <c r="AS459" s="72">
        <v>0.127</v>
      </c>
      <c r="AT459" s="72">
        <v>109.996</v>
      </c>
      <c r="AU459" s="12">
        <v>7.657</v>
      </c>
      <c r="AV459" s="72">
        <v>0.30399999999999999</v>
      </c>
      <c r="AW459" s="72">
        <v>115.729</v>
      </c>
      <c r="AX459" s="12">
        <v>20.04</v>
      </c>
      <c r="AY459" s="72">
        <v>0.79600000000000004</v>
      </c>
      <c r="AZ459" s="72">
        <v>53.563000000000002</v>
      </c>
      <c r="BA459" s="12">
        <v>27.696999999999999</v>
      </c>
      <c r="BB459" s="72">
        <v>1.1000000000000001</v>
      </c>
      <c r="BC459" s="72">
        <v>48.082999999999998</v>
      </c>
      <c r="BD459" s="12">
        <v>17.882999999999999</v>
      </c>
      <c r="BE459" s="72">
        <v>0.71</v>
      </c>
      <c r="BF459" s="72">
        <v>51.46</v>
      </c>
      <c r="BG459" s="12">
        <v>45.58</v>
      </c>
      <c r="BH459" s="72">
        <v>1.8109999999999999</v>
      </c>
      <c r="BI459" s="72">
        <v>37.234999999999999</v>
      </c>
      <c r="BJ459" s="12">
        <v>74.793999999999997</v>
      </c>
      <c r="BK459" s="72">
        <v>2.9710000000000001</v>
      </c>
      <c r="BL459" s="72">
        <v>21.849</v>
      </c>
      <c r="BM459" s="12">
        <v>104.378</v>
      </c>
      <c r="BN459" s="72">
        <v>4.1459999999999999</v>
      </c>
      <c r="BO459" s="72">
        <v>20.715</v>
      </c>
      <c r="BP459" s="12">
        <v>179.172</v>
      </c>
      <c r="BQ459" s="72">
        <v>7.117</v>
      </c>
      <c r="BR459" s="72">
        <v>10.301</v>
      </c>
      <c r="BS459" s="12">
        <v>227.93799999999999</v>
      </c>
      <c r="BT459" s="72">
        <v>9.0549999999999997</v>
      </c>
      <c r="BU459" s="72">
        <v>3.3820000000000001</v>
      </c>
      <c r="BV459" s="12">
        <v>2517.393</v>
      </c>
      <c r="BW459" s="72">
        <v>100</v>
      </c>
      <c r="BX459" s="72">
        <v>0.38700000000000001</v>
      </c>
      <c r="BY459" s="13"/>
      <c r="BZ459" s="13"/>
    </row>
    <row r="460" spans="1:78" ht="12.75" customHeight="1">
      <c r="A460" s="122" t="s">
        <v>44</v>
      </c>
      <c r="B460" s="71" t="s">
        <v>69</v>
      </c>
      <c r="C460" s="71" t="s">
        <v>24</v>
      </c>
      <c r="D460" s="34">
        <v>46174</v>
      </c>
      <c r="E460" s="12">
        <v>1993.509</v>
      </c>
      <c r="F460" s="72">
        <v>78.691000000000003</v>
      </c>
      <c r="G460" s="72">
        <v>0.70099999999999996</v>
      </c>
      <c r="H460" s="12">
        <v>37.058</v>
      </c>
      <c r="I460" s="72">
        <v>1.4630000000000001</v>
      </c>
      <c r="J460" s="72">
        <v>39.167999999999999</v>
      </c>
      <c r="K460" s="12">
        <v>18.763000000000002</v>
      </c>
      <c r="L460" s="72">
        <v>0.74099999999999999</v>
      </c>
      <c r="M460" s="72">
        <v>44.59</v>
      </c>
      <c r="N460" s="12">
        <v>55.820999999999998</v>
      </c>
      <c r="O460" s="72">
        <v>2.2029999999999998</v>
      </c>
      <c r="P460" s="72">
        <v>31.518999999999998</v>
      </c>
      <c r="Q460" s="12">
        <v>2.863</v>
      </c>
      <c r="R460" s="72">
        <v>0.113</v>
      </c>
      <c r="S460" s="72">
        <v>68.075999999999993</v>
      </c>
      <c r="T460" s="12">
        <v>58.683999999999997</v>
      </c>
      <c r="U460" s="72">
        <v>2.3159999999999998</v>
      </c>
      <c r="V460" s="72">
        <v>29.972999999999999</v>
      </c>
      <c r="W460" s="12">
        <v>196.08</v>
      </c>
      <c r="X460" s="72">
        <v>7.74</v>
      </c>
      <c r="Y460" s="72">
        <v>9.702</v>
      </c>
      <c r="Z460" s="12">
        <v>254.76400000000001</v>
      </c>
      <c r="AA460" s="72">
        <v>10.055999999999999</v>
      </c>
      <c r="AB460" s="72">
        <v>4.1619999999999999</v>
      </c>
      <c r="AC460" s="12">
        <v>2248.2730000000001</v>
      </c>
      <c r="AD460" s="72">
        <v>88.747</v>
      </c>
      <c r="AE460" s="72">
        <v>0.35799999999999998</v>
      </c>
      <c r="AF460" s="12">
        <v>0</v>
      </c>
      <c r="AG460" s="72">
        <v>0</v>
      </c>
      <c r="AH460" s="72">
        <v>0</v>
      </c>
      <c r="AI460" s="12">
        <v>64.798000000000002</v>
      </c>
      <c r="AJ460" s="72">
        <v>2.5579999999999998</v>
      </c>
      <c r="AK460" s="72">
        <v>6.5549999999999997</v>
      </c>
      <c r="AL460" s="12">
        <v>64.798000000000002</v>
      </c>
      <c r="AM460" s="72">
        <v>2.5579999999999998</v>
      </c>
      <c r="AN460" s="72">
        <v>6.5549999999999997</v>
      </c>
      <c r="AO460" s="12">
        <v>2313.0709999999999</v>
      </c>
      <c r="AP460" s="72">
        <v>91.305000000000007</v>
      </c>
      <c r="AQ460" s="72">
        <v>0.32</v>
      </c>
      <c r="AR460" s="12">
        <v>4.5659999999999998</v>
      </c>
      <c r="AS460" s="72">
        <v>0.18</v>
      </c>
      <c r="AT460" s="72">
        <v>88.296999999999997</v>
      </c>
      <c r="AU460" s="12">
        <v>14.85</v>
      </c>
      <c r="AV460" s="72">
        <v>0.58599999999999997</v>
      </c>
      <c r="AW460" s="72">
        <v>87.076999999999998</v>
      </c>
      <c r="AX460" s="12">
        <v>44.432000000000002</v>
      </c>
      <c r="AY460" s="72">
        <v>1.754</v>
      </c>
      <c r="AZ460" s="72">
        <v>38.533999999999999</v>
      </c>
      <c r="BA460" s="12">
        <v>59.281999999999996</v>
      </c>
      <c r="BB460" s="72">
        <v>2.34</v>
      </c>
      <c r="BC460" s="72">
        <v>34.274000000000001</v>
      </c>
      <c r="BD460" s="12">
        <v>19.071000000000002</v>
      </c>
      <c r="BE460" s="72">
        <v>0.753</v>
      </c>
      <c r="BF460" s="72">
        <v>56.704999999999998</v>
      </c>
      <c r="BG460" s="12">
        <v>78.352999999999994</v>
      </c>
      <c r="BH460" s="72">
        <v>3.093</v>
      </c>
      <c r="BI460" s="72">
        <v>24.140999999999998</v>
      </c>
      <c r="BJ460" s="12">
        <v>75.275999999999996</v>
      </c>
      <c r="BK460" s="72">
        <v>2.9710000000000001</v>
      </c>
      <c r="BL460" s="72">
        <v>23.896999999999998</v>
      </c>
      <c r="BM460" s="12">
        <v>62.076999999999998</v>
      </c>
      <c r="BN460" s="72">
        <v>2.4500000000000002</v>
      </c>
      <c r="BO460" s="72">
        <v>24.471</v>
      </c>
      <c r="BP460" s="12">
        <v>137.35300000000001</v>
      </c>
      <c r="BQ460" s="72">
        <v>5.4219999999999997</v>
      </c>
      <c r="BR460" s="72">
        <v>12.914999999999999</v>
      </c>
      <c r="BS460" s="12">
        <v>220.273</v>
      </c>
      <c r="BT460" s="72">
        <v>8.6950000000000003</v>
      </c>
      <c r="BU460" s="72">
        <v>3.3940000000000001</v>
      </c>
      <c r="BV460" s="12">
        <v>2533.3440000000001</v>
      </c>
      <c r="BW460" s="72">
        <v>100</v>
      </c>
      <c r="BX460" s="72">
        <v>5.3999999999999999E-2</v>
      </c>
      <c r="BY460" s="13"/>
      <c r="BZ460" s="13"/>
    </row>
    <row r="461" spans="1:78" ht="12.75" customHeight="1">
      <c r="A461" s="122" t="s">
        <v>44</v>
      </c>
      <c r="B461" s="71" t="s">
        <v>69</v>
      </c>
      <c r="C461" s="71" t="s">
        <v>25</v>
      </c>
      <c r="D461" s="34">
        <v>41883</v>
      </c>
      <c r="E461" s="12">
        <v>924.96699999999998</v>
      </c>
      <c r="F461" s="72">
        <v>39.061</v>
      </c>
      <c r="G461" s="72">
        <v>2.7330000000000001</v>
      </c>
      <c r="H461" s="12">
        <v>124.218</v>
      </c>
      <c r="I461" s="72">
        <v>5.2460000000000004</v>
      </c>
      <c r="J461" s="72">
        <v>21.376000000000001</v>
      </c>
      <c r="K461" s="12">
        <v>59.03</v>
      </c>
      <c r="L461" s="72">
        <v>2.4929999999999999</v>
      </c>
      <c r="M461" s="72">
        <v>35.968000000000004</v>
      </c>
      <c r="N461" s="12">
        <v>183.24700000000001</v>
      </c>
      <c r="O461" s="72">
        <v>7.7389999999999999</v>
      </c>
      <c r="P461" s="72">
        <v>16.699000000000002</v>
      </c>
      <c r="Q461" s="12">
        <v>11.249000000000001</v>
      </c>
      <c r="R461" s="72">
        <v>0.47499999999999998</v>
      </c>
      <c r="S461" s="72">
        <v>73.932000000000002</v>
      </c>
      <c r="T461" s="12">
        <v>194.49600000000001</v>
      </c>
      <c r="U461" s="72">
        <v>8.2140000000000004</v>
      </c>
      <c r="V461" s="72">
        <v>16.283000000000001</v>
      </c>
      <c r="W461" s="12">
        <v>640.471</v>
      </c>
      <c r="X461" s="72">
        <v>27.047000000000001</v>
      </c>
      <c r="Y461" s="72">
        <v>6.2839999999999998</v>
      </c>
      <c r="Z461" s="12">
        <v>834.96799999999996</v>
      </c>
      <c r="AA461" s="72">
        <v>35.261000000000003</v>
      </c>
      <c r="AB461" s="72">
        <v>3.1619999999999999</v>
      </c>
      <c r="AC461" s="12">
        <v>1759.9349999999999</v>
      </c>
      <c r="AD461" s="72">
        <v>74.322000000000003</v>
      </c>
      <c r="AE461" s="72">
        <v>0.76600000000000001</v>
      </c>
      <c r="AF461" s="12">
        <v>5.8140000000000001</v>
      </c>
      <c r="AG461" s="72">
        <v>0.246</v>
      </c>
      <c r="AH461" s="72">
        <v>105.76600000000001</v>
      </c>
      <c r="AI461" s="12">
        <v>82.635999999999996</v>
      </c>
      <c r="AJ461" s="72">
        <v>3.49</v>
      </c>
      <c r="AK461" s="72">
        <v>9.8049999999999997</v>
      </c>
      <c r="AL461" s="12">
        <v>88.45</v>
      </c>
      <c r="AM461" s="72">
        <v>3.7349999999999999</v>
      </c>
      <c r="AN461" s="72">
        <v>5.6219999999999999</v>
      </c>
      <c r="AO461" s="12">
        <v>1848.385</v>
      </c>
      <c r="AP461" s="72">
        <v>78.057000000000002</v>
      </c>
      <c r="AQ461" s="72">
        <v>0.66</v>
      </c>
      <c r="AR461" s="12">
        <v>16.943999999999999</v>
      </c>
      <c r="AS461" s="72">
        <v>0.71599999999999997</v>
      </c>
      <c r="AT461" s="72">
        <v>81.245000000000005</v>
      </c>
      <c r="AU461" s="12">
        <v>7.6520000000000001</v>
      </c>
      <c r="AV461" s="72">
        <v>0.32300000000000001</v>
      </c>
      <c r="AW461" s="72">
        <v>75.031000000000006</v>
      </c>
      <c r="AX461" s="12">
        <v>132.518</v>
      </c>
      <c r="AY461" s="72">
        <v>5.5960000000000001</v>
      </c>
      <c r="AZ461" s="72">
        <v>24.911999999999999</v>
      </c>
      <c r="BA461" s="12">
        <v>140.16999999999999</v>
      </c>
      <c r="BB461" s="72">
        <v>5.9189999999999996</v>
      </c>
      <c r="BC461" s="72">
        <v>23.295999999999999</v>
      </c>
      <c r="BD461" s="12">
        <v>34.689</v>
      </c>
      <c r="BE461" s="72">
        <v>1.4650000000000001</v>
      </c>
      <c r="BF461" s="72">
        <v>52.731000000000002</v>
      </c>
      <c r="BG461" s="12">
        <v>174.85900000000001</v>
      </c>
      <c r="BH461" s="72">
        <v>7.3840000000000003</v>
      </c>
      <c r="BI461" s="72">
        <v>17.295999999999999</v>
      </c>
      <c r="BJ461" s="12">
        <v>277.26799999999997</v>
      </c>
      <c r="BK461" s="72">
        <v>11.709</v>
      </c>
      <c r="BL461" s="72">
        <v>15.939</v>
      </c>
      <c r="BM461" s="12">
        <v>50.529000000000003</v>
      </c>
      <c r="BN461" s="72">
        <v>2.1339999999999999</v>
      </c>
      <c r="BO461" s="72">
        <v>45.408999999999999</v>
      </c>
      <c r="BP461" s="12">
        <v>327.79700000000003</v>
      </c>
      <c r="BQ461" s="72">
        <v>13.843</v>
      </c>
      <c r="BR461" s="72">
        <v>11.446</v>
      </c>
      <c r="BS461" s="12">
        <v>519.6</v>
      </c>
      <c r="BT461" s="72">
        <v>21.943000000000001</v>
      </c>
      <c r="BU461" s="72">
        <v>1.841</v>
      </c>
      <c r="BV461" s="12">
        <v>2367.9839999999999</v>
      </c>
      <c r="BW461" s="72">
        <v>100</v>
      </c>
      <c r="BX461" s="72">
        <v>0.26800000000000002</v>
      </c>
      <c r="BY461" s="13"/>
      <c r="BZ461" s="13"/>
    </row>
    <row r="462" spans="1:78" ht="12.75" customHeight="1">
      <c r="A462" s="122" t="s">
        <v>44</v>
      </c>
      <c r="B462" s="71" t="s">
        <v>69</v>
      </c>
      <c r="C462" s="71" t="s">
        <v>25</v>
      </c>
      <c r="D462" s="34">
        <v>41974</v>
      </c>
      <c r="E462" s="12">
        <v>957.93899999999996</v>
      </c>
      <c r="F462" s="72">
        <v>40.353000000000002</v>
      </c>
      <c r="G462" s="72">
        <v>1.9330000000000001</v>
      </c>
      <c r="H462" s="12">
        <v>90.99</v>
      </c>
      <c r="I462" s="72">
        <v>3.8330000000000002</v>
      </c>
      <c r="J462" s="72">
        <v>24.033999999999999</v>
      </c>
      <c r="K462" s="12">
        <v>115.294</v>
      </c>
      <c r="L462" s="72">
        <v>4.8570000000000002</v>
      </c>
      <c r="M462" s="72">
        <v>21.637</v>
      </c>
      <c r="N462" s="12">
        <v>206.28399999999999</v>
      </c>
      <c r="O462" s="72">
        <v>8.69</v>
      </c>
      <c r="P462" s="72">
        <v>17.187000000000001</v>
      </c>
      <c r="Q462" s="12">
        <v>5.923</v>
      </c>
      <c r="R462" s="72">
        <v>0.25</v>
      </c>
      <c r="S462" s="72">
        <v>89.759</v>
      </c>
      <c r="T462" s="12">
        <v>212.208</v>
      </c>
      <c r="U462" s="72">
        <v>8.9390000000000001</v>
      </c>
      <c r="V462" s="72">
        <v>17.460999999999999</v>
      </c>
      <c r="W462" s="12">
        <v>593.44899999999996</v>
      </c>
      <c r="X462" s="72">
        <v>24.998999999999999</v>
      </c>
      <c r="Y462" s="72">
        <v>6.4690000000000003</v>
      </c>
      <c r="Z462" s="12">
        <v>805.65599999999995</v>
      </c>
      <c r="AA462" s="72">
        <v>33.938000000000002</v>
      </c>
      <c r="AB462" s="72">
        <v>2.113</v>
      </c>
      <c r="AC462" s="12">
        <v>1763.595</v>
      </c>
      <c r="AD462" s="72">
        <v>74.290999999999997</v>
      </c>
      <c r="AE462" s="72">
        <v>0.72699999999999998</v>
      </c>
      <c r="AF462" s="12">
        <v>3.22</v>
      </c>
      <c r="AG462" s="72">
        <v>0.13600000000000001</v>
      </c>
      <c r="AH462" s="72">
        <v>111.467</v>
      </c>
      <c r="AI462" s="12">
        <v>80.709999999999994</v>
      </c>
      <c r="AJ462" s="72">
        <v>3.4</v>
      </c>
      <c r="AK462" s="72">
        <v>8.4830000000000005</v>
      </c>
      <c r="AL462" s="12">
        <v>83.930999999999997</v>
      </c>
      <c r="AM462" s="72">
        <v>3.536</v>
      </c>
      <c r="AN462" s="72">
        <v>5.492</v>
      </c>
      <c r="AO462" s="12">
        <v>1847.5260000000001</v>
      </c>
      <c r="AP462" s="72">
        <v>77.825999999999993</v>
      </c>
      <c r="AQ462" s="72">
        <v>0.64</v>
      </c>
      <c r="AR462" s="12">
        <v>16.338999999999999</v>
      </c>
      <c r="AS462" s="72">
        <v>0.68799999999999994</v>
      </c>
      <c r="AT462" s="72">
        <v>62.874000000000002</v>
      </c>
      <c r="AU462" s="12">
        <v>0</v>
      </c>
      <c r="AV462" s="72">
        <v>0</v>
      </c>
      <c r="AW462" s="72">
        <v>0</v>
      </c>
      <c r="AX462" s="12">
        <v>116.563</v>
      </c>
      <c r="AY462" s="72">
        <v>4.91</v>
      </c>
      <c r="AZ462" s="72">
        <v>23.46</v>
      </c>
      <c r="BA462" s="12">
        <v>116.563</v>
      </c>
      <c r="BB462" s="72">
        <v>4.91</v>
      </c>
      <c r="BC462" s="72">
        <v>23.46</v>
      </c>
      <c r="BD462" s="12">
        <v>46.478000000000002</v>
      </c>
      <c r="BE462" s="72">
        <v>1.958</v>
      </c>
      <c r="BF462" s="72">
        <v>40.225000000000001</v>
      </c>
      <c r="BG462" s="12">
        <v>163.041</v>
      </c>
      <c r="BH462" s="72">
        <v>6.8680000000000003</v>
      </c>
      <c r="BI462" s="72">
        <v>20.28</v>
      </c>
      <c r="BJ462" s="12">
        <v>274.37400000000002</v>
      </c>
      <c r="BK462" s="72">
        <v>11.558</v>
      </c>
      <c r="BL462" s="72">
        <v>13.285</v>
      </c>
      <c r="BM462" s="12">
        <v>72.638000000000005</v>
      </c>
      <c r="BN462" s="72">
        <v>3.06</v>
      </c>
      <c r="BO462" s="72">
        <v>39.738999999999997</v>
      </c>
      <c r="BP462" s="12">
        <v>347.012</v>
      </c>
      <c r="BQ462" s="72">
        <v>14.618</v>
      </c>
      <c r="BR462" s="72">
        <v>9.7550000000000008</v>
      </c>
      <c r="BS462" s="12">
        <v>526.39099999999996</v>
      </c>
      <c r="BT462" s="72">
        <v>22.173999999999999</v>
      </c>
      <c r="BU462" s="72">
        <v>1.986</v>
      </c>
      <c r="BV462" s="12">
        <v>2373.9169999999999</v>
      </c>
      <c r="BW462" s="72">
        <v>100</v>
      </c>
      <c r="BX462" s="72">
        <v>0.23100000000000001</v>
      </c>
      <c r="BY462" s="13"/>
      <c r="BZ462" s="13"/>
    </row>
    <row r="463" spans="1:78" ht="12.75" customHeight="1">
      <c r="A463" s="122" t="s">
        <v>44</v>
      </c>
      <c r="B463" s="71" t="s">
        <v>69</v>
      </c>
      <c r="C463" s="71" t="s">
        <v>25</v>
      </c>
      <c r="D463" s="34">
        <v>42064</v>
      </c>
      <c r="E463" s="12">
        <v>969.25599999999997</v>
      </c>
      <c r="F463" s="72">
        <v>40.731999999999999</v>
      </c>
      <c r="G463" s="72">
        <v>1.6120000000000001</v>
      </c>
      <c r="H463" s="12">
        <v>88.647000000000006</v>
      </c>
      <c r="I463" s="72">
        <v>3.7250000000000001</v>
      </c>
      <c r="J463" s="72">
        <v>22.632999999999999</v>
      </c>
      <c r="K463" s="12">
        <v>65.828000000000003</v>
      </c>
      <c r="L463" s="72">
        <v>2.766</v>
      </c>
      <c r="M463" s="72">
        <v>26.771000000000001</v>
      </c>
      <c r="N463" s="12">
        <v>154.47499999999999</v>
      </c>
      <c r="O463" s="72">
        <v>6.492</v>
      </c>
      <c r="P463" s="72">
        <v>15.903</v>
      </c>
      <c r="Q463" s="12">
        <v>3.2530000000000001</v>
      </c>
      <c r="R463" s="72">
        <v>0.13700000000000001</v>
      </c>
      <c r="S463" s="72">
        <v>100.956</v>
      </c>
      <c r="T463" s="12">
        <v>157.72800000000001</v>
      </c>
      <c r="U463" s="72">
        <v>6.6280000000000001</v>
      </c>
      <c r="V463" s="72">
        <v>16.141999999999999</v>
      </c>
      <c r="W463" s="12">
        <v>625.29200000000003</v>
      </c>
      <c r="X463" s="72">
        <v>26.277000000000001</v>
      </c>
      <c r="Y463" s="72">
        <v>4.484</v>
      </c>
      <c r="Z463" s="12">
        <v>783.02099999999996</v>
      </c>
      <c r="AA463" s="72">
        <v>32.905999999999999</v>
      </c>
      <c r="AB463" s="72">
        <v>1.706</v>
      </c>
      <c r="AC463" s="12">
        <v>1752.2760000000001</v>
      </c>
      <c r="AD463" s="72">
        <v>73.638000000000005</v>
      </c>
      <c r="AE463" s="72">
        <v>0.66700000000000004</v>
      </c>
      <c r="AF463" s="12">
        <v>28.818000000000001</v>
      </c>
      <c r="AG463" s="72">
        <v>1.2110000000000001</v>
      </c>
      <c r="AH463" s="72">
        <v>47.375</v>
      </c>
      <c r="AI463" s="12">
        <v>62.25</v>
      </c>
      <c r="AJ463" s="72">
        <v>2.6160000000000001</v>
      </c>
      <c r="AK463" s="72">
        <v>24.213000000000001</v>
      </c>
      <c r="AL463" s="12">
        <v>91.067999999999998</v>
      </c>
      <c r="AM463" s="72">
        <v>3.827</v>
      </c>
      <c r="AN463" s="72">
        <v>4.7519999999999998</v>
      </c>
      <c r="AO463" s="12">
        <v>1843.345</v>
      </c>
      <c r="AP463" s="72">
        <v>77.465000000000003</v>
      </c>
      <c r="AQ463" s="72">
        <v>0.55900000000000005</v>
      </c>
      <c r="AR463" s="12">
        <v>21.861999999999998</v>
      </c>
      <c r="AS463" s="72">
        <v>0.91900000000000004</v>
      </c>
      <c r="AT463" s="72">
        <v>50.533999999999999</v>
      </c>
      <c r="AU463" s="12">
        <v>18.558</v>
      </c>
      <c r="AV463" s="72">
        <v>0.78</v>
      </c>
      <c r="AW463" s="72">
        <v>66.94</v>
      </c>
      <c r="AX463" s="12">
        <v>64.203999999999994</v>
      </c>
      <c r="AY463" s="72">
        <v>2.698</v>
      </c>
      <c r="AZ463" s="72">
        <v>32.634999999999998</v>
      </c>
      <c r="BA463" s="12">
        <v>82.762</v>
      </c>
      <c r="BB463" s="72">
        <v>3.4780000000000002</v>
      </c>
      <c r="BC463" s="72">
        <v>28.581</v>
      </c>
      <c r="BD463" s="12">
        <v>44.238</v>
      </c>
      <c r="BE463" s="72">
        <v>1.859</v>
      </c>
      <c r="BF463" s="72">
        <v>39.54</v>
      </c>
      <c r="BG463" s="12">
        <v>127</v>
      </c>
      <c r="BH463" s="72">
        <v>5.3369999999999997</v>
      </c>
      <c r="BI463" s="72">
        <v>16.779</v>
      </c>
      <c r="BJ463" s="12">
        <v>311.67</v>
      </c>
      <c r="BK463" s="72">
        <v>13.098000000000001</v>
      </c>
      <c r="BL463" s="72">
        <v>9.6780000000000008</v>
      </c>
      <c r="BM463" s="12">
        <v>75.715000000000003</v>
      </c>
      <c r="BN463" s="72">
        <v>3.1819999999999999</v>
      </c>
      <c r="BO463" s="72">
        <v>34.383000000000003</v>
      </c>
      <c r="BP463" s="12">
        <v>387.38499999999999</v>
      </c>
      <c r="BQ463" s="72">
        <v>16.279</v>
      </c>
      <c r="BR463" s="72">
        <v>6.2670000000000003</v>
      </c>
      <c r="BS463" s="12">
        <v>536.24699999999996</v>
      </c>
      <c r="BT463" s="72">
        <v>22.535</v>
      </c>
      <c r="BU463" s="72">
        <v>1.946</v>
      </c>
      <c r="BV463" s="12">
        <v>2379.5909999999999</v>
      </c>
      <c r="BW463" s="72">
        <v>100</v>
      </c>
      <c r="BX463" s="72">
        <v>0.20699999999999999</v>
      </c>
      <c r="BY463" s="13"/>
      <c r="BZ463" s="13"/>
    </row>
    <row r="464" spans="1:78" ht="12.75" customHeight="1">
      <c r="A464" s="122" t="s">
        <v>44</v>
      </c>
      <c r="B464" s="71" t="s">
        <v>69</v>
      </c>
      <c r="C464" s="71" t="s">
        <v>25</v>
      </c>
      <c r="D464" s="34">
        <v>42156</v>
      </c>
      <c r="E464" s="12">
        <v>970.40700000000004</v>
      </c>
      <c r="F464" s="72">
        <v>40.744999999999997</v>
      </c>
      <c r="G464" s="72">
        <v>2.2170000000000001</v>
      </c>
      <c r="H464" s="12">
        <v>133.89500000000001</v>
      </c>
      <c r="I464" s="72">
        <v>5.6219999999999999</v>
      </c>
      <c r="J464" s="72">
        <v>17.815999999999999</v>
      </c>
      <c r="K464" s="12">
        <v>101.17</v>
      </c>
      <c r="L464" s="72">
        <v>4.2480000000000002</v>
      </c>
      <c r="M464" s="72">
        <v>20.265999999999998</v>
      </c>
      <c r="N464" s="12">
        <v>235.065</v>
      </c>
      <c r="O464" s="72">
        <v>9.8699999999999992</v>
      </c>
      <c r="P464" s="72">
        <v>15.346</v>
      </c>
      <c r="Q464" s="12">
        <v>0</v>
      </c>
      <c r="R464" s="72">
        <v>0</v>
      </c>
      <c r="S464" s="72">
        <v>0</v>
      </c>
      <c r="T464" s="12">
        <v>235.065</v>
      </c>
      <c r="U464" s="72">
        <v>9.8699999999999992</v>
      </c>
      <c r="V464" s="72">
        <v>15.346</v>
      </c>
      <c r="W464" s="12">
        <v>569.18200000000002</v>
      </c>
      <c r="X464" s="72">
        <v>23.899000000000001</v>
      </c>
      <c r="Y464" s="72">
        <v>6.923</v>
      </c>
      <c r="Z464" s="12">
        <v>804.24699999999996</v>
      </c>
      <c r="AA464" s="72">
        <v>33.768999999999998</v>
      </c>
      <c r="AB464" s="72">
        <v>2.536</v>
      </c>
      <c r="AC464" s="12">
        <v>1774.653</v>
      </c>
      <c r="AD464" s="72">
        <v>74.513999999999996</v>
      </c>
      <c r="AE464" s="72">
        <v>0.61099999999999999</v>
      </c>
      <c r="AF464" s="12">
        <v>0</v>
      </c>
      <c r="AG464" s="72">
        <v>0</v>
      </c>
      <c r="AH464" s="72">
        <v>0</v>
      </c>
      <c r="AI464" s="12">
        <v>86.441000000000003</v>
      </c>
      <c r="AJ464" s="72">
        <v>3.629</v>
      </c>
      <c r="AK464" s="72">
        <v>7.4390000000000001</v>
      </c>
      <c r="AL464" s="12">
        <v>86.441000000000003</v>
      </c>
      <c r="AM464" s="72">
        <v>3.629</v>
      </c>
      <c r="AN464" s="72">
        <v>7.4390000000000001</v>
      </c>
      <c r="AO464" s="12">
        <v>1861.0940000000001</v>
      </c>
      <c r="AP464" s="72">
        <v>78.144000000000005</v>
      </c>
      <c r="AQ464" s="72">
        <v>0.47599999999999998</v>
      </c>
      <c r="AR464" s="12">
        <v>6.867</v>
      </c>
      <c r="AS464" s="72">
        <v>0.28799999999999998</v>
      </c>
      <c r="AT464" s="72">
        <v>72.44</v>
      </c>
      <c r="AU464" s="12">
        <v>20.038</v>
      </c>
      <c r="AV464" s="72">
        <v>0.84099999999999997</v>
      </c>
      <c r="AW464" s="72">
        <v>54.64</v>
      </c>
      <c r="AX464" s="12">
        <v>51.688000000000002</v>
      </c>
      <c r="AY464" s="72">
        <v>2.17</v>
      </c>
      <c r="AZ464" s="72">
        <v>30.818999999999999</v>
      </c>
      <c r="BA464" s="12">
        <v>71.725999999999999</v>
      </c>
      <c r="BB464" s="72">
        <v>3.012</v>
      </c>
      <c r="BC464" s="72">
        <v>31.195</v>
      </c>
      <c r="BD464" s="12">
        <v>63.853999999999999</v>
      </c>
      <c r="BE464" s="72">
        <v>2.681</v>
      </c>
      <c r="BF464" s="72">
        <v>32.155000000000001</v>
      </c>
      <c r="BG464" s="12">
        <v>135.58000000000001</v>
      </c>
      <c r="BH464" s="72">
        <v>5.6929999999999996</v>
      </c>
      <c r="BI464" s="72">
        <v>19.164999999999999</v>
      </c>
      <c r="BJ464" s="12">
        <v>304.66199999999998</v>
      </c>
      <c r="BK464" s="72">
        <v>12.792</v>
      </c>
      <c r="BL464" s="72">
        <v>11.262</v>
      </c>
      <c r="BM464" s="12">
        <v>73.429000000000002</v>
      </c>
      <c r="BN464" s="72">
        <v>3.0830000000000002</v>
      </c>
      <c r="BO464" s="72">
        <v>32.798000000000002</v>
      </c>
      <c r="BP464" s="12">
        <v>378.09100000000001</v>
      </c>
      <c r="BQ464" s="72">
        <v>15.875</v>
      </c>
      <c r="BR464" s="72">
        <v>7.09</v>
      </c>
      <c r="BS464" s="12">
        <v>520.53899999999999</v>
      </c>
      <c r="BT464" s="72">
        <v>21.856000000000002</v>
      </c>
      <c r="BU464" s="72">
        <v>1.6759999999999999</v>
      </c>
      <c r="BV464" s="12">
        <v>2381.6329999999998</v>
      </c>
      <c r="BW464" s="72">
        <v>100</v>
      </c>
      <c r="BX464" s="72">
        <v>0.16300000000000001</v>
      </c>
      <c r="BY464" s="13"/>
      <c r="BZ464" s="13"/>
    </row>
    <row r="465" spans="1:78" ht="12.75" customHeight="1">
      <c r="A465" s="122" t="s">
        <v>44</v>
      </c>
      <c r="B465" s="71" t="s">
        <v>69</v>
      </c>
      <c r="C465" s="71" t="s">
        <v>25</v>
      </c>
      <c r="D465" s="34">
        <v>42614</v>
      </c>
      <c r="E465" s="12">
        <v>979.86599999999999</v>
      </c>
      <c r="F465" s="72">
        <v>41.098999999999997</v>
      </c>
      <c r="G465" s="72">
        <v>1.837</v>
      </c>
      <c r="H465" s="12">
        <v>128.01</v>
      </c>
      <c r="I465" s="72">
        <v>5.3689999999999998</v>
      </c>
      <c r="J465" s="72">
        <v>19.251999999999999</v>
      </c>
      <c r="K465" s="12">
        <v>75.811999999999998</v>
      </c>
      <c r="L465" s="72">
        <v>3.18</v>
      </c>
      <c r="M465" s="72">
        <v>26.864000000000001</v>
      </c>
      <c r="N465" s="12">
        <v>203.822</v>
      </c>
      <c r="O465" s="72">
        <v>8.5489999999999995</v>
      </c>
      <c r="P465" s="72">
        <v>17.024000000000001</v>
      </c>
      <c r="Q465" s="12">
        <v>7.649</v>
      </c>
      <c r="R465" s="72">
        <v>0.32100000000000001</v>
      </c>
      <c r="S465" s="72">
        <v>71.933000000000007</v>
      </c>
      <c r="T465" s="12">
        <v>211.471</v>
      </c>
      <c r="U465" s="72">
        <v>8.8699999999999992</v>
      </c>
      <c r="V465" s="72">
        <v>16.228999999999999</v>
      </c>
      <c r="W465" s="12">
        <v>613.92499999999995</v>
      </c>
      <c r="X465" s="72">
        <v>25.75</v>
      </c>
      <c r="Y465" s="72">
        <v>7.1280000000000001</v>
      </c>
      <c r="Z465" s="12">
        <v>825.39599999999996</v>
      </c>
      <c r="AA465" s="72">
        <v>34.619999999999997</v>
      </c>
      <c r="AB465" s="72">
        <v>2.3690000000000002</v>
      </c>
      <c r="AC465" s="12">
        <v>1805.2619999999999</v>
      </c>
      <c r="AD465" s="72">
        <v>75.718999999999994</v>
      </c>
      <c r="AE465" s="72">
        <v>0.61599999999999999</v>
      </c>
      <c r="AF465" s="12">
        <v>0</v>
      </c>
      <c r="AG465" s="72">
        <v>0</v>
      </c>
      <c r="AH465" s="72">
        <v>0</v>
      </c>
      <c r="AI465" s="12">
        <v>82.74</v>
      </c>
      <c r="AJ465" s="72">
        <v>3.47</v>
      </c>
      <c r="AK465" s="72">
        <v>5.1929999999999996</v>
      </c>
      <c r="AL465" s="12">
        <v>82.74</v>
      </c>
      <c r="AM465" s="72">
        <v>3.47</v>
      </c>
      <c r="AN465" s="72">
        <v>5.1929999999999996</v>
      </c>
      <c r="AO465" s="12">
        <v>1888.002</v>
      </c>
      <c r="AP465" s="72">
        <v>79.188999999999993</v>
      </c>
      <c r="AQ465" s="72">
        <v>0.53100000000000003</v>
      </c>
      <c r="AR465" s="12">
        <v>3.7730000000000001</v>
      </c>
      <c r="AS465" s="72">
        <v>0.158</v>
      </c>
      <c r="AT465" s="72">
        <v>101.587</v>
      </c>
      <c r="AU465" s="12">
        <v>12.577</v>
      </c>
      <c r="AV465" s="72">
        <v>0.52800000000000002</v>
      </c>
      <c r="AW465" s="72">
        <v>83.992999999999995</v>
      </c>
      <c r="AX465" s="12">
        <v>86.87</v>
      </c>
      <c r="AY465" s="72">
        <v>3.6440000000000001</v>
      </c>
      <c r="AZ465" s="72">
        <v>24.574999999999999</v>
      </c>
      <c r="BA465" s="12">
        <v>99.447999999999993</v>
      </c>
      <c r="BB465" s="72">
        <v>4.1710000000000003</v>
      </c>
      <c r="BC465" s="72">
        <v>21.405000000000001</v>
      </c>
      <c r="BD465" s="12">
        <v>84.858999999999995</v>
      </c>
      <c r="BE465" s="72">
        <v>3.5590000000000002</v>
      </c>
      <c r="BF465" s="72">
        <v>26.754999999999999</v>
      </c>
      <c r="BG465" s="12">
        <v>184.30699999999999</v>
      </c>
      <c r="BH465" s="72">
        <v>7.73</v>
      </c>
      <c r="BI465" s="72">
        <v>16.056000000000001</v>
      </c>
      <c r="BJ465" s="12">
        <v>250.09</v>
      </c>
      <c r="BK465" s="72">
        <v>10.49</v>
      </c>
      <c r="BL465" s="72">
        <v>11.516999999999999</v>
      </c>
      <c r="BM465" s="12">
        <v>57.988</v>
      </c>
      <c r="BN465" s="72">
        <v>2.4319999999999999</v>
      </c>
      <c r="BO465" s="72">
        <v>30.068000000000001</v>
      </c>
      <c r="BP465" s="12">
        <v>308.077</v>
      </c>
      <c r="BQ465" s="72">
        <v>12.922000000000001</v>
      </c>
      <c r="BR465" s="72">
        <v>9.125</v>
      </c>
      <c r="BS465" s="12">
        <v>496.15699999999998</v>
      </c>
      <c r="BT465" s="72">
        <v>20.811</v>
      </c>
      <c r="BU465" s="72">
        <v>2.1909999999999998</v>
      </c>
      <c r="BV465" s="12">
        <v>2384.1590000000001</v>
      </c>
      <c r="BW465" s="72">
        <v>100</v>
      </c>
      <c r="BX465" s="72">
        <v>0.17599999999999999</v>
      </c>
      <c r="BY465" s="13"/>
      <c r="BZ465" s="13"/>
    </row>
    <row r="466" spans="1:78" ht="12.75" customHeight="1">
      <c r="A466" s="122" t="s">
        <v>44</v>
      </c>
      <c r="B466" s="71" t="s">
        <v>69</v>
      </c>
      <c r="C466" s="71" t="s">
        <v>25</v>
      </c>
      <c r="D466" s="34">
        <v>42705</v>
      </c>
      <c r="E466" s="12">
        <v>950.32</v>
      </c>
      <c r="F466" s="72">
        <v>39.878</v>
      </c>
      <c r="G466" s="72">
        <v>2.839</v>
      </c>
      <c r="H466" s="12">
        <v>107.831</v>
      </c>
      <c r="I466" s="72">
        <v>4.5250000000000004</v>
      </c>
      <c r="J466" s="72">
        <v>23.777999999999999</v>
      </c>
      <c r="K466" s="12">
        <v>59.645000000000003</v>
      </c>
      <c r="L466" s="72">
        <v>2.5030000000000001</v>
      </c>
      <c r="M466" s="72">
        <v>35.249000000000002</v>
      </c>
      <c r="N466" s="12">
        <v>167.476</v>
      </c>
      <c r="O466" s="72">
        <v>7.0279999999999996</v>
      </c>
      <c r="P466" s="72">
        <v>17.751999999999999</v>
      </c>
      <c r="Q466" s="12">
        <v>18.673999999999999</v>
      </c>
      <c r="R466" s="72">
        <v>0.78400000000000003</v>
      </c>
      <c r="S466" s="72">
        <v>58.421999999999997</v>
      </c>
      <c r="T466" s="12">
        <v>186.15100000000001</v>
      </c>
      <c r="U466" s="72">
        <v>7.8109999999999999</v>
      </c>
      <c r="V466" s="72">
        <v>16.547999999999998</v>
      </c>
      <c r="W466" s="12">
        <v>668.99400000000003</v>
      </c>
      <c r="X466" s="72">
        <v>28.073</v>
      </c>
      <c r="Y466" s="72">
        <v>4.1310000000000002</v>
      </c>
      <c r="Z466" s="12">
        <v>855.14499999999998</v>
      </c>
      <c r="AA466" s="72">
        <v>35.884</v>
      </c>
      <c r="AB466" s="72">
        <v>3.1080000000000001</v>
      </c>
      <c r="AC466" s="12">
        <v>1805.4639999999999</v>
      </c>
      <c r="AD466" s="72">
        <v>75.762</v>
      </c>
      <c r="AE466" s="72">
        <v>0.56000000000000005</v>
      </c>
      <c r="AF466" s="12">
        <v>2.1859999999999999</v>
      </c>
      <c r="AG466" s="72">
        <v>9.1999999999999998E-2</v>
      </c>
      <c r="AH466" s="72">
        <v>131.09899999999999</v>
      </c>
      <c r="AI466" s="12">
        <v>73.207999999999998</v>
      </c>
      <c r="AJ466" s="72">
        <v>3.0720000000000001</v>
      </c>
      <c r="AK466" s="72">
        <v>5.835</v>
      </c>
      <c r="AL466" s="12">
        <v>75.394000000000005</v>
      </c>
      <c r="AM466" s="72">
        <v>3.1640000000000001</v>
      </c>
      <c r="AN466" s="72">
        <v>4.3760000000000003</v>
      </c>
      <c r="AO466" s="12">
        <v>1880.8579999999999</v>
      </c>
      <c r="AP466" s="72">
        <v>78.926000000000002</v>
      </c>
      <c r="AQ466" s="72">
        <v>0.53600000000000003</v>
      </c>
      <c r="AR466" s="12">
        <v>0.48899999999999999</v>
      </c>
      <c r="AS466" s="72">
        <v>2.1000000000000001E-2</v>
      </c>
      <c r="AT466" s="72">
        <v>102.786</v>
      </c>
      <c r="AU466" s="12">
        <v>6.0229999999999997</v>
      </c>
      <c r="AV466" s="72">
        <v>0.253</v>
      </c>
      <c r="AW466" s="72">
        <v>101.923</v>
      </c>
      <c r="AX466" s="12">
        <v>70.338999999999999</v>
      </c>
      <c r="AY466" s="72">
        <v>2.952</v>
      </c>
      <c r="AZ466" s="72">
        <v>40.417000000000002</v>
      </c>
      <c r="BA466" s="12">
        <v>76.361999999999995</v>
      </c>
      <c r="BB466" s="72">
        <v>3.2040000000000002</v>
      </c>
      <c r="BC466" s="72">
        <v>38.22</v>
      </c>
      <c r="BD466" s="12">
        <v>82.849000000000004</v>
      </c>
      <c r="BE466" s="72">
        <v>3.4769999999999999</v>
      </c>
      <c r="BF466" s="72">
        <v>27.89</v>
      </c>
      <c r="BG466" s="12">
        <v>159.21199999999999</v>
      </c>
      <c r="BH466" s="72">
        <v>6.681</v>
      </c>
      <c r="BI466" s="72">
        <v>28.065000000000001</v>
      </c>
      <c r="BJ466" s="12">
        <v>265.12900000000002</v>
      </c>
      <c r="BK466" s="72">
        <v>11.125</v>
      </c>
      <c r="BL466" s="72">
        <v>19.850000000000001</v>
      </c>
      <c r="BM466" s="12">
        <v>77.393000000000001</v>
      </c>
      <c r="BN466" s="72">
        <v>3.2480000000000002</v>
      </c>
      <c r="BO466" s="72">
        <v>44.284999999999997</v>
      </c>
      <c r="BP466" s="12">
        <v>342.52100000000002</v>
      </c>
      <c r="BQ466" s="72">
        <v>14.372999999999999</v>
      </c>
      <c r="BR466" s="72">
        <v>13.553000000000001</v>
      </c>
      <c r="BS466" s="12">
        <v>502.221</v>
      </c>
      <c r="BT466" s="72">
        <v>21.074000000000002</v>
      </c>
      <c r="BU466" s="72">
        <v>2.2519999999999998</v>
      </c>
      <c r="BV466" s="12">
        <v>2383.08</v>
      </c>
      <c r="BW466" s="72">
        <v>100</v>
      </c>
      <c r="BX466" s="72">
        <v>0.129</v>
      </c>
      <c r="BY466" s="13"/>
      <c r="BZ466" s="13"/>
    </row>
    <row r="467" spans="1:78" ht="12.75" customHeight="1">
      <c r="A467" s="122" t="s">
        <v>44</v>
      </c>
      <c r="B467" s="71" t="s">
        <v>69</v>
      </c>
      <c r="C467" s="71" t="s">
        <v>25</v>
      </c>
      <c r="D467" s="34">
        <v>42795</v>
      </c>
      <c r="E467" s="12">
        <v>943.88400000000001</v>
      </c>
      <c r="F467" s="72">
        <v>39.676000000000002</v>
      </c>
      <c r="G467" s="72">
        <v>2.2090000000000001</v>
      </c>
      <c r="H467" s="12">
        <v>115.614</v>
      </c>
      <c r="I467" s="72">
        <v>4.8600000000000003</v>
      </c>
      <c r="J467" s="72">
        <v>25.158999999999999</v>
      </c>
      <c r="K467" s="12">
        <v>100.547</v>
      </c>
      <c r="L467" s="72">
        <v>4.2270000000000003</v>
      </c>
      <c r="M467" s="72">
        <v>19.832999999999998</v>
      </c>
      <c r="N467" s="12">
        <v>216.161</v>
      </c>
      <c r="O467" s="72">
        <v>9.0860000000000003</v>
      </c>
      <c r="P467" s="72">
        <v>14.047000000000001</v>
      </c>
      <c r="Q467" s="12">
        <v>15.003</v>
      </c>
      <c r="R467" s="72">
        <v>0.63100000000000001</v>
      </c>
      <c r="S467" s="72">
        <v>69.747</v>
      </c>
      <c r="T467" s="12">
        <v>231.16399999999999</v>
      </c>
      <c r="U467" s="72">
        <v>9.7170000000000005</v>
      </c>
      <c r="V467" s="72">
        <v>12.108000000000001</v>
      </c>
      <c r="W467" s="12">
        <v>605.07299999999998</v>
      </c>
      <c r="X467" s="72">
        <v>25.434000000000001</v>
      </c>
      <c r="Y467" s="72">
        <v>4.7939999999999996</v>
      </c>
      <c r="Z467" s="12">
        <v>836.23699999999997</v>
      </c>
      <c r="AA467" s="72">
        <v>35.151000000000003</v>
      </c>
      <c r="AB467" s="72">
        <v>2.9239999999999999</v>
      </c>
      <c r="AC467" s="12">
        <v>1780.12</v>
      </c>
      <c r="AD467" s="72">
        <v>74.828000000000003</v>
      </c>
      <c r="AE467" s="72">
        <v>0.59799999999999998</v>
      </c>
      <c r="AF467" s="12">
        <v>1.861</v>
      </c>
      <c r="AG467" s="72">
        <v>7.8E-2</v>
      </c>
      <c r="AH467" s="72">
        <v>120.18600000000001</v>
      </c>
      <c r="AI467" s="12">
        <v>93.257999999999996</v>
      </c>
      <c r="AJ467" s="72">
        <v>3.92</v>
      </c>
      <c r="AK467" s="72">
        <v>4.7869999999999999</v>
      </c>
      <c r="AL467" s="12">
        <v>95.119</v>
      </c>
      <c r="AM467" s="72">
        <v>3.9980000000000002</v>
      </c>
      <c r="AN467" s="72">
        <v>3.8370000000000002</v>
      </c>
      <c r="AO467" s="12">
        <v>1875.24</v>
      </c>
      <c r="AP467" s="72">
        <v>78.825999999999993</v>
      </c>
      <c r="AQ467" s="72">
        <v>0.49399999999999999</v>
      </c>
      <c r="AR467" s="12">
        <v>39.445</v>
      </c>
      <c r="AS467" s="72">
        <v>1.6579999999999999</v>
      </c>
      <c r="AT467" s="72">
        <v>47.832999999999998</v>
      </c>
      <c r="AU467" s="12">
        <v>8.8819999999999997</v>
      </c>
      <c r="AV467" s="72">
        <v>0.373</v>
      </c>
      <c r="AW467" s="72">
        <v>103.529</v>
      </c>
      <c r="AX467" s="12">
        <v>126.741</v>
      </c>
      <c r="AY467" s="72">
        <v>5.3280000000000003</v>
      </c>
      <c r="AZ467" s="72">
        <v>25.975000000000001</v>
      </c>
      <c r="BA467" s="12">
        <v>135.62299999999999</v>
      </c>
      <c r="BB467" s="72">
        <v>5.7009999999999996</v>
      </c>
      <c r="BC467" s="72">
        <v>22.297000000000001</v>
      </c>
      <c r="BD467" s="12">
        <v>58.735999999999997</v>
      </c>
      <c r="BE467" s="72">
        <v>2.4689999999999999</v>
      </c>
      <c r="BF467" s="72">
        <v>30.742000000000001</v>
      </c>
      <c r="BG467" s="12">
        <v>194.36</v>
      </c>
      <c r="BH467" s="72">
        <v>8.17</v>
      </c>
      <c r="BI467" s="72">
        <v>16.102</v>
      </c>
      <c r="BJ467" s="12">
        <v>206.81299999999999</v>
      </c>
      <c r="BK467" s="72">
        <v>8.6929999999999996</v>
      </c>
      <c r="BL467" s="72">
        <v>14.46</v>
      </c>
      <c r="BM467" s="12">
        <v>63.107999999999997</v>
      </c>
      <c r="BN467" s="72">
        <v>2.653</v>
      </c>
      <c r="BO467" s="72">
        <v>35.185000000000002</v>
      </c>
      <c r="BP467" s="12">
        <v>269.92099999999999</v>
      </c>
      <c r="BQ467" s="72">
        <v>11.346</v>
      </c>
      <c r="BR467" s="72">
        <v>13.192</v>
      </c>
      <c r="BS467" s="12">
        <v>503.72500000000002</v>
      </c>
      <c r="BT467" s="72">
        <v>21.173999999999999</v>
      </c>
      <c r="BU467" s="72">
        <v>1.8859999999999999</v>
      </c>
      <c r="BV467" s="12">
        <v>2378.9650000000001</v>
      </c>
      <c r="BW467" s="72">
        <v>100</v>
      </c>
      <c r="BX467" s="72">
        <v>8.3000000000000004E-2</v>
      </c>
      <c r="BY467" s="13"/>
      <c r="BZ467" s="13"/>
    </row>
    <row r="468" spans="1:78" ht="12.75" customHeight="1">
      <c r="A468" s="122" t="s">
        <v>44</v>
      </c>
      <c r="B468" s="71" t="s">
        <v>69</v>
      </c>
      <c r="C468" s="71" t="s">
        <v>25</v>
      </c>
      <c r="D468" s="34">
        <v>42887</v>
      </c>
      <c r="E468" s="12">
        <v>970.12900000000002</v>
      </c>
      <c r="F468" s="72">
        <v>40.776000000000003</v>
      </c>
      <c r="G468" s="72">
        <v>2.1379999999999999</v>
      </c>
      <c r="H468" s="12">
        <v>110.831</v>
      </c>
      <c r="I468" s="72">
        <v>4.6580000000000004</v>
      </c>
      <c r="J468" s="72">
        <v>19.609000000000002</v>
      </c>
      <c r="K468" s="12">
        <v>127.68300000000001</v>
      </c>
      <c r="L468" s="72">
        <v>5.367</v>
      </c>
      <c r="M468" s="72">
        <v>23.553999999999998</v>
      </c>
      <c r="N468" s="12">
        <v>238.51300000000001</v>
      </c>
      <c r="O468" s="72">
        <v>10.025</v>
      </c>
      <c r="P468" s="72">
        <v>13.712</v>
      </c>
      <c r="Q468" s="12">
        <v>38.698</v>
      </c>
      <c r="R468" s="72">
        <v>1.627</v>
      </c>
      <c r="S468" s="72">
        <v>36.621000000000002</v>
      </c>
      <c r="T468" s="12">
        <v>277.21199999999999</v>
      </c>
      <c r="U468" s="72">
        <v>11.651999999999999</v>
      </c>
      <c r="V468" s="72">
        <v>11.571</v>
      </c>
      <c r="W468" s="12">
        <v>570.10199999999998</v>
      </c>
      <c r="X468" s="72">
        <v>23.962</v>
      </c>
      <c r="Y468" s="72">
        <v>5.976</v>
      </c>
      <c r="Z468" s="12">
        <v>847.31299999999999</v>
      </c>
      <c r="AA468" s="72">
        <v>35.613999999999997</v>
      </c>
      <c r="AB468" s="72">
        <v>2.0960000000000001</v>
      </c>
      <c r="AC468" s="12">
        <v>1817.442</v>
      </c>
      <c r="AD468" s="72">
        <v>76.39</v>
      </c>
      <c r="AE468" s="72">
        <v>0.71699999999999997</v>
      </c>
      <c r="AF468" s="12">
        <v>0</v>
      </c>
      <c r="AG468" s="72">
        <v>0</v>
      </c>
      <c r="AH468" s="72">
        <v>0</v>
      </c>
      <c r="AI468" s="12">
        <v>79.161000000000001</v>
      </c>
      <c r="AJ468" s="72">
        <v>3.327</v>
      </c>
      <c r="AK468" s="72">
        <v>4.5570000000000004</v>
      </c>
      <c r="AL468" s="12">
        <v>79.161000000000001</v>
      </c>
      <c r="AM468" s="72">
        <v>3.327</v>
      </c>
      <c r="AN468" s="72">
        <v>4.5570000000000004</v>
      </c>
      <c r="AO468" s="12">
        <v>1896.6030000000001</v>
      </c>
      <c r="AP468" s="72">
        <v>79.716999999999999</v>
      </c>
      <c r="AQ468" s="72">
        <v>0.65300000000000002</v>
      </c>
      <c r="AR468" s="12">
        <v>15.445</v>
      </c>
      <c r="AS468" s="72">
        <v>0.64900000000000002</v>
      </c>
      <c r="AT468" s="72">
        <v>61.720999999999997</v>
      </c>
      <c r="AU468" s="12">
        <v>4.2</v>
      </c>
      <c r="AV468" s="72">
        <v>0.17699999999999999</v>
      </c>
      <c r="AW468" s="72">
        <v>101.35899999999999</v>
      </c>
      <c r="AX468" s="12">
        <v>68.381</v>
      </c>
      <c r="AY468" s="72">
        <v>2.8740000000000001</v>
      </c>
      <c r="AZ468" s="72">
        <v>30.48</v>
      </c>
      <c r="BA468" s="12">
        <v>72.581000000000003</v>
      </c>
      <c r="BB468" s="72">
        <v>3.0510000000000002</v>
      </c>
      <c r="BC468" s="72">
        <v>28.791</v>
      </c>
      <c r="BD468" s="12">
        <v>57.957999999999998</v>
      </c>
      <c r="BE468" s="72">
        <v>2.4359999999999999</v>
      </c>
      <c r="BF468" s="72">
        <v>24.375</v>
      </c>
      <c r="BG468" s="12">
        <v>130.53899999999999</v>
      </c>
      <c r="BH468" s="72">
        <v>5.4870000000000001</v>
      </c>
      <c r="BI468" s="72">
        <v>19.756</v>
      </c>
      <c r="BJ468" s="12">
        <v>284.67899999999997</v>
      </c>
      <c r="BK468" s="72">
        <v>11.965999999999999</v>
      </c>
      <c r="BL468" s="72">
        <v>9.1189999999999998</v>
      </c>
      <c r="BM468" s="12">
        <v>51.889000000000003</v>
      </c>
      <c r="BN468" s="72">
        <v>2.181</v>
      </c>
      <c r="BO468" s="72">
        <v>32.456000000000003</v>
      </c>
      <c r="BP468" s="12">
        <v>336.56799999999998</v>
      </c>
      <c r="BQ468" s="72">
        <v>14.147</v>
      </c>
      <c r="BR468" s="72">
        <v>8.3040000000000003</v>
      </c>
      <c r="BS468" s="12">
        <v>482.553</v>
      </c>
      <c r="BT468" s="72">
        <v>20.283000000000001</v>
      </c>
      <c r="BU468" s="72">
        <v>2.5459999999999998</v>
      </c>
      <c r="BV468" s="12">
        <v>2379.1559999999999</v>
      </c>
      <c r="BW468" s="72">
        <v>100</v>
      </c>
      <c r="BX468" s="72">
        <v>6.0999999999999999E-2</v>
      </c>
      <c r="BY468" s="13"/>
      <c r="BZ468" s="13"/>
    </row>
    <row r="469" spans="1:78" ht="12.75" customHeight="1">
      <c r="A469" s="122" t="s">
        <v>44</v>
      </c>
      <c r="B469" s="71" t="s">
        <v>69</v>
      </c>
      <c r="C469" s="71" t="s">
        <v>25</v>
      </c>
      <c r="D469" s="34">
        <v>43344</v>
      </c>
      <c r="E469" s="12">
        <v>996.34900000000005</v>
      </c>
      <c r="F469" s="72">
        <v>41.841999999999999</v>
      </c>
      <c r="G469" s="72">
        <v>1.968</v>
      </c>
      <c r="H469" s="12">
        <v>129.351</v>
      </c>
      <c r="I469" s="72">
        <v>5.4320000000000004</v>
      </c>
      <c r="J469" s="72">
        <v>24.39</v>
      </c>
      <c r="K469" s="12">
        <v>92.540999999999997</v>
      </c>
      <c r="L469" s="72">
        <v>3.8860000000000001</v>
      </c>
      <c r="M469" s="72">
        <v>20.652999999999999</v>
      </c>
      <c r="N469" s="12">
        <v>221.892</v>
      </c>
      <c r="O469" s="72">
        <v>9.3179999999999996</v>
      </c>
      <c r="P469" s="72">
        <v>16.061</v>
      </c>
      <c r="Q469" s="12">
        <v>2.383</v>
      </c>
      <c r="R469" s="72">
        <v>0.1</v>
      </c>
      <c r="S469" s="72">
        <v>102.361</v>
      </c>
      <c r="T469" s="12">
        <v>224.274</v>
      </c>
      <c r="U469" s="72">
        <v>9.4179999999999993</v>
      </c>
      <c r="V469" s="72">
        <v>15.768000000000001</v>
      </c>
      <c r="W469" s="12">
        <v>604.31500000000005</v>
      </c>
      <c r="X469" s="72">
        <v>25.378</v>
      </c>
      <c r="Y469" s="72">
        <v>6.7889999999999997</v>
      </c>
      <c r="Z469" s="12">
        <v>828.58900000000006</v>
      </c>
      <c r="AA469" s="72">
        <v>34.796999999999997</v>
      </c>
      <c r="AB469" s="72">
        <v>2.0030000000000001</v>
      </c>
      <c r="AC469" s="12">
        <v>1824.9380000000001</v>
      </c>
      <c r="AD469" s="72">
        <v>76.638999999999996</v>
      </c>
      <c r="AE469" s="72">
        <v>0.55100000000000005</v>
      </c>
      <c r="AF469" s="12">
        <v>0</v>
      </c>
      <c r="AG469" s="72">
        <v>0</v>
      </c>
      <c r="AH469" s="72">
        <v>0</v>
      </c>
      <c r="AI469" s="12">
        <v>81.177000000000007</v>
      </c>
      <c r="AJ469" s="72">
        <v>3.4089999999999998</v>
      </c>
      <c r="AK469" s="72">
        <v>4.72</v>
      </c>
      <c r="AL469" s="12">
        <v>81.177000000000007</v>
      </c>
      <c r="AM469" s="72">
        <v>3.4089999999999998</v>
      </c>
      <c r="AN469" s="72">
        <v>4.72</v>
      </c>
      <c r="AO469" s="12">
        <v>1906.116</v>
      </c>
      <c r="AP469" s="72">
        <v>80.048000000000002</v>
      </c>
      <c r="AQ469" s="72">
        <v>0.49199999999999999</v>
      </c>
      <c r="AR469" s="12">
        <v>19.187000000000001</v>
      </c>
      <c r="AS469" s="72">
        <v>0.80600000000000005</v>
      </c>
      <c r="AT469" s="72">
        <v>61.63</v>
      </c>
      <c r="AU469" s="12">
        <v>10.867000000000001</v>
      </c>
      <c r="AV469" s="72">
        <v>0.45600000000000002</v>
      </c>
      <c r="AW469" s="72">
        <v>76.346999999999994</v>
      </c>
      <c r="AX469" s="12">
        <v>59.569000000000003</v>
      </c>
      <c r="AY469" s="72">
        <v>2.5019999999999998</v>
      </c>
      <c r="AZ469" s="72">
        <v>25.224</v>
      </c>
      <c r="BA469" s="12">
        <v>70.436000000000007</v>
      </c>
      <c r="BB469" s="72">
        <v>2.9580000000000002</v>
      </c>
      <c r="BC469" s="72">
        <v>24.469000000000001</v>
      </c>
      <c r="BD469" s="12">
        <v>57.837000000000003</v>
      </c>
      <c r="BE469" s="72">
        <v>2.4289999999999998</v>
      </c>
      <c r="BF469" s="72">
        <v>28.809000000000001</v>
      </c>
      <c r="BG469" s="12">
        <v>128.273</v>
      </c>
      <c r="BH469" s="72">
        <v>5.3869999999999996</v>
      </c>
      <c r="BI469" s="72">
        <v>21.367000000000001</v>
      </c>
      <c r="BJ469" s="12">
        <v>282.50900000000001</v>
      </c>
      <c r="BK469" s="72">
        <v>11.864000000000001</v>
      </c>
      <c r="BL469" s="72">
        <v>8.2059999999999995</v>
      </c>
      <c r="BM469" s="12">
        <v>45.136000000000003</v>
      </c>
      <c r="BN469" s="72">
        <v>1.8959999999999999</v>
      </c>
      <c r="BO469" s="72">
        <v>34.353999999999999</v>
      </c>
      <c r="BP469" s="12">
        <v>327.64499999999998</v>
      </c>
      <c r="BQ469" s="72">
        <v>13.76</v>
      </c>
      <c r="BR469" s="72">
        <v>7.2510000000000003</v>
      </c>
      <c r="BS469" s="12">
        <v>475.10500000000002</v>
      </c>
      <c r="BT469" s="72">
        <v>19.952000000000002</v>
      </c>
      <c r="BU469" s="72">
        <v>1.9279999999999999</v>
      </c>
      <c r="BV469" s="12">
        <v>2381.221</v>
      </c>
      <c r="BW469" s="72">
        <v>100</v>
      </c>
      <c r="BX469" s="72">
        <v>7.2999999999999995E-2</v>
      </c>
      <c r="BY469" s="13"/>
      <c r="BZ469" s="13"/>
    </row>
    <row r="470" spans="1:78" ht="12.75" customHeight="1">
      <c r="A470" s="122" t="s">
        <v>44</v>
      </c>
      <c r="B470" s="71" t="s">
        <v>69</v>
      </c>
      <c r="C470" s="71" t="s">
        <v>25</v>
      </c>
      <c r="D470" s="34">
        <v>43435</v>
      </c>
      <c r="E470" s="12">
        <v>1015.939</v>
      </c>
      <c r="F470" s="72">
        <v>42.667000000000002</v>
      </c>
      <c r="G470" s="72">
        <v>2.3820000000000001</v>
      </c>
      <c r="H470" s="12">
        <v>78.728999999999999</v>
      </c>
      <c r="I470" s="72">
        <v>3.306</v>
      </c>
      <c r="J470" s="72">
        <v>30.071999999999999</v>
      </c>
      <c r="K470" s="12">
        <v>146.51499999999999</v>
      </c>
      <c r="L470" s="72">
        <v>6.1529999999999996</v>
      </c>
      <c r="M470" s="72">
        <v>20.234000000000002</v>
      </c>
      <c r="N470" s="12">
        <v>225.244</v>
      </c>
      <c r="O470" s="72">
        <v>9.4600000000000009</v>
      </c>
      <c r="P470" s="72">
        <v>16.05</v>
      </c>
      <c r="Q470" s="12">
        <v>26.513999999999999</v>
      </c>
      <c r="R470" s="72">
        <v>1.1140000000000001</v>
      </c>
      <c r="S470" s="72">
        <v>55.487000000000002</v>
      </c>
      <c r="T470" s="12">
        <v>251.75800000000001</v>
      </c>
      <c r="U470" s="72">
        <v>10.573</v>
      </c>
      <c r="V470" s="72">
        <v>15.097</v>
      </c>
      <c r="W470" s="12">
        <v>579.04600000000005</v>
      </c>
      <c r="X470" s="72">
        <v>24.318999999999999</v>
      </c>
      <c r="Y470" s="72">
        <v>5.6210000000000004</v>
      </c>
      <c r="Z470" s="12">
        <v>830.80399999999997</v>
      </c>
      <c r="AA470" s="72">
        <v>34.892000000000003</v>
      </c>
      <c r="AB470" s="72">
        <v>2.9750000000000001</v>
      </c>
      <c r="AC470" s="12">
        <v>1846.7429999999999</v>
      </c>
      <c r="AD470" s="72">
        <v>77.56</v>
      </c>
      <c r="AE470" s="72">
        <v>0.46700000000000003</v>
      </c>
      <c r="AF470" s="12">
        <v>6.7240000000000002</v>
      </c>
      <c r="AG470" s="72">
        <v>0.28199999999999997</v>
      </c>
      <c r="AH470" s="72">
        <v>106.184</v>
      </c>
      <c r="AI470" s="12">
        <v>54.363999999999997</v>
      </c>
      <c r="AJ470" s="72">
        <v>2.2829999999999999</v>
      </c>
      <c r="AK470" s="72">
        <v>11.641999999999999</v>
      </c>
      <c r="AL470" s="12">
        <v>61.088000000000001</v>
      </c>
      <c r="AM470" s="72">
        <v>2.5659999999999998</v>
      </c>
      <c r="AN470" s="72">
        <v>7.585</v>
      </c>
      <c r="AO470" s="12">
        <v>1907.83</v>
      </c>
      <c r="AP470" s="72">
        <v>80.125</v>
      </c>
      <c r="AQ470" s="72">
        <v>0.441</v>
      </c>
      <c r="AR470" s="12">
        <v>8.8539999999999992</v>
      </c>
      <c r="AS470" s="72">
        <v>0.372</v>
      </c>
      <c r="AT470" s="72">
        <v>74.840999999999994</v>
      </c>
      <c r="AU470" s="12">
        <v>21.297000000000001</v>
      </c>
      <c r="AV470" s="72">
        <v>0.89400000000000002</v>
      </c>
      <c r="AW470" s="72">
        <v>52.923000000000002</v>
      </c>
      <c r="AX470" s="12">
        <v>49.051000000000002</v>
      </c>
      <c r="AY470" s="72">
        <v>2.06</v>
      </c>
      <c r="AZ470" s="72">
        <v>38.69</v>
      </c>
      <c r="BA470" s="12">
        <v>70.347999999999999</v>
      </c>
      <c r="BB470" s="72">
        <v>2.9540000000000002</v>
      </c>
      <c r="BC470" s="72">
        <v>30.832999999999998</v>
      </c>
      <c r="BD470" s="12">
        <v>15.999000000000001</v>
      </c>
      <c r="BE470" s="72">
        <v>0.67200000000000004</v>
      </c>
      <c r="BF470" s="72">
        <v>71.483000000000004</v>
      </c>
      <c r="BG470" s="12">
        <v>86.346999999999994</v>
      </c>
      <c r="BH470" s="72">
        <v>3.6259999999999999</v>
      </c>
      <c r="BI470" s="72">
        <v>28.425999999999998</v>
      </c>
      <c r="BJ470" s="12">
        <v>287.29700000000003</v>
      </c>
      <c r="BK470" s="72">
        <v>12.066000000000001</v>
      </c>
      <c r="BL470" s="72">
        <v>13.262</v>
      </c>
      <c r="BM470" s="12">
        <v>90.733000000000004</v>
      </c>
      <c r="BN470" s="72">
        <v>3.8109999999999999</v>
      </c>
      <c r="BO470" s="72">
        <v>42.563000000000002</v>
      </c>
      <c r="BP470" s="12">
        <v>378.03</v>
      </c>
      <c r="BQ470" s="72">
        <v>15.877000000000001</v>
      </c>
      <c r="BR470" s="72">
        <v>6.4660000000000002</v>
      </c>
      <c r="BS470" s="12">
        <v>473.23099999999999</v>
      </c>
      <c r="BT470" s="72">
        <v>19.875</v>
      </c>
      <c r="BU470" s="72">
        <v>1.7629999999999999</v>
      </c>
      <c r="BV470" s="12">
        <v>2381.0610000000001</v>
      </c>
      <c r="BW470" s="72">
        <v>100</v>
      </c>
      <c r="BX470" s="72">
        <v>0.122</v>
      </c>
      <c r="BY470" s="13"/>
      <c r="BZ470" s="13"/>
    </row>
    <row r="471" spans="1:78" ht="12.75" customHeight="1">
      <c r="A471" s="122" t="s">
        <v>44</v>
      </c>
      <c r="B471" s="71" t="s">
        <v>69</v>
      </c>
      <c r="C471" s="71" t="s">
        <v>25</v>
      </c>
      <c r="D471" s="34">
        <v>43525</v>
      </c>
      <c r="E471" s="12">
        <v>1047.787</v>
      </c>
      <c r="F471" s="72">
        <v>43.984999999999999</v>
      </c>
      <c r="G471" s="72">
        <v>1.27</v>
      </c>
      <c r="H471" s="12">
        <v>69.894999999999996</v>
      </c>
      <c r="I471" s="72">
        <v>2.9340000000000002</v>
      </c>
      <c r="J471" s="72">
        <v>29.178000000000001</v>
      </c>
      <c r="K471" s="12">
        <v>92.396000000000001</v>
      </c>
      <c r="L471" s="72">
        <v>3.879</v>
      </c>
      <c r="M471" s="72">
        <v>31.588999999999999</v>
      </c>
      <c r="N471" s="12">
        <v>162.291</v>
      </c>
      <c r="O471" s="72">
        <v>6.8129999999999997</v>
      </c>
      <c r="P471" s="72">
        <v>24.106000000000002</v>
      </c>
      <c r="Q471" s="12">
        <v>0</v>
      </c>
      <c r="R471" s="72">
        <v>0</v>
      </c>
      <c r="S471" s="72">
        <v>0</v>
      </c>
      <c r="T471" s="12">
        <v>162.291</v>
      </c>
      <c r="U471" s="72">
        <v>6.8129999999999997</v>
      </c>
      <c r="V471" s="72">
        <v>24.106000000000002</v>
      </c>
      <c r="W471" s="12">
        <v>621.26800000000003</v>
      </c>
      <c r="X471" s="72">
        <v>26.08</v>
      </c>
      <c r="Y471" s="72">
        <v>6.3719999999999999</v>
      </c>
      <c r="Z471" s="12">
        <v>783.55899999999997</v>
      </c>
      <c r="AA471" s="72">
        <v>32.893000000000001</v>
      </c>
      <c r="AB471" s="72">
        <v>1.4590000000000001</v>
      </c>
      <c r="AC471" s="12">
        <v>1831.347</v>
      </c>
      <c r="AD471" s="72">
        <v>76.878</v>
      </c>
      <c r="AE471" s="72">
        <v>0.58799999999999997</v>
      </c>
      <c r="AF471" s="12">
        <v>3.2770000000000001</v>
      </c>
      <c r="AG471" s="72">
        <v>0.13800000000000001</v>
      </c>
      <c r="AH471" s="72">
        <v>111.032</v>
      </c>
      <c r="AI471" s="12">
        <v>70.659000000000006</v>
      </c>
      <c r="AJ471" s="72">
        <v>2.9660000000000002</v>
      </c>
      <c r="AK471" s="72">
        <v>6.4349999999999996</v>
      </c>
      <c r="AL471" s="12">
        <v>73.936000000000007</v>
      </c>
      <c r="AM471" s="72">
        <v>3.1040000000000001</v>
      </c>
      <c r="AN471" s="72">
        <v>4.7469999999999999</v>
      </c>
      <c r="AO471" s="12">
        <v>1905.2829999999999</v>
      </c>
      <c r="AP471" s="72">
        <v>79.980999999999995</v>
      </c>
      <c r="AQ471" s="72">
        <v>0.47399999999999998</v>
      </c>
      <c r="AR471" s="12">
        <v>23.158999999999999</v>
      </c>
      <c r="AS471" s="72">
        <v>0.97199999999999998</v>
      </c>
      <c r="AT471" s="72">
        <v>61.234000000000002</v>
      </c>
      <c r="AU471" s="12">
        <v>13.771000000000001</v>
      </c>
      <c r="AV471" s="72">
        <v>0.57799999999999996</v>
      </c>
      <c r="AW471" s="72">
        <v>62.695</v>
      </c>
      <c r="AX471" s="12">
        <v>70.552999999999997</v>
      </c>
      <c r="AY471" s="72">
        <v>2.9620000000000002</v>
      </c>
      <c r="AZ471" s="72">
        <v>30.695</v>
      </c>
      <c r="BA471" s="12">
        <v>84.323999999999998</v>
      </c>
      <c r="BB471" s="72">
        <v>3.54</v>
      </c>
      <c r="BC471" s="72">
        <v>26.277000000000001</v>
      </c>
      <c r="BD471" s="12">
        <v>47.996000000000002</v>
      </c>
      <c r="BE471" s="72">
        <v>2.0150000000000001</v>
      </c>
      <c r="BF471" s="72">
        <v>38.012</v>
      </c>
      <c r="BG471" s="12">
        <v>132.32</v>
      </c>
      <c r="BH471" s="72">
        <v>5.5549999999999997</v>
      </c>
      <c r="BI471" s="72">
        <v>19.462</v>
      </c>
      <c r="BJ471" s="12">
        <v>250.255</v>
      </c>
      <c r="BK471" s="72">
        <v>10.505000000000001</v>
      </c>
      <c r="BL471" s="72">
        <v>13.132999999999999</v>
      </c>
      <c r="BM471" s="12">
        <v>71.144000000000005</v>
      </c>
      <c r="BN471" s="72">
        <v>2.9870000000000001</v>
      </c>
      <c r="BO471" s="72">
        <v>27.742999999999999</v>
      </c>
      <c r="BP471" s="12">
        <v>321.39999999999998</v>
      </c>
      <c r="BQ471" s="72">
        <v>13.492000000000001</v>
      </c>
      <c r="BR471" s="72">
        <v>9.7449999999999992</v>
      </c>
      <c r="BS471" s="12">
        <v>476.87799999999999</v>
      </c>
      <c r="BT471" s="72">
        <v>20.018999999999998</v>
      </c>
      <c r="BU471" s="72">
        <v>1.885</v>
      </c>
      <c r="BV471" s="12">
        <v>2382.1610000000001</v>
      </c>
      <c r="BW471" s="72">
        <v>100</v>
      </c>
      <c r="BX471" s="72">
        <v>0.123</v>
      </c>
      <c r="BY471" s="13"/>
      <c r="BZ471" s="13"/>
    </row>
    <row r="472" spans="1:78" ht="12.75" customHeight="1">
      <c r="A472" s="122" t="s">
        <v>44</v>
      </c>
      <c r="B472" s="71" t="s">
        <v>69</v>
      </c>
      <c r="C472" s="71" t="s">
        <v>25</v>
      </c>
      <c r="D472" s="34">
        <v>43617</v>
      </c>
      <c r="E472" s="12">
        <v>1055.1769999999999</v>
      </c>
      <c r="F472" s="72">
        <v>44.206000000000003</v>
      </c>
      <c r="G472" s="72">
        <v>1.647</v>
      </c>
      <c r="H472" s="12">
        <v>128.809</v>
      </c>
      <c r="I472" s="72">
        <v>5.3959999999999999</v>
      </c>
      <c r="J472" s="72">
        <v>24.977</v>
      </c>
      <c r="K472" s="12">
        <v>93.570999999999998</v>
      </c>
      <c r="L472" s="72">
        <v>3.92</v>
      </c>
      <c r="M472" s="72">
        <v>35.161000000000001</v>
      </c>
      <c r="N472" s="12">
        <v>222.38</v>
      </c>
      <c r="O472" s="72">
        <v>9.3170000000000002</v>
      </c>
      <c r="P472" s="72">
        <v>18.449000000000002</v>
      </c>
      <c r="Q472" s="12">
        <v>0</v>
      </c>
      <c r="R472" s="72">
        <v>0</v>
      </c>
      <c r="S472" s="72">
        <v>0</v>
      </c>
      <c r="T472" s="12">
        <v>222.38</v>
      </c>
      <c r="U472" s="72">
        <v>9.3170000000000002</v>
      </c>
      <c r="V472" s="72">
        <v>18.449000000000002</v>
      </c>
      <c r="W472" s="12">
        <v>581.56700000000001</v>
      </c>
      <c r="X472" s="72">
        <v>24.364999999999998</v>
      </c>
      <c r="Y472" s="72">
        <v>7.1760000000000002</v>
      </c>
      <c r="Z472" s="12">
        <v>803.947</v>
      </c>
      <c r="AA472" s="72">
        <v>33.680999999999997</v>
      </c>
      <c r="AB472" s="72">
        <v>1.6659999999999999</v>
      </c>
      <c r="AC472" s="12">
        <v>1859.124</v>
      </c>
      <c r="AD472" s="72">
        <v>77.888000000000005</v>
      </c>
      <c r="AE472" s="72">
        <v>0.67</v>
      </c>
      <c r="AF472" s="12">
        <v>3.8719999999999999</v>
      </c>
      <c r="AG472" s="72">
        <v>0.16200000000000001</v>
      </c>
      <c r="AH472" s="72">
        <v>104.786</v>
      </c>
      <c r="AI472" s="12">
        <v>72.555000000000007</v>
      </c>
      <c r="AJ472" s="72">
        <v>3.04</v>
      </c>
      <c r="AK472" s="72">
        <v>10.382999999999999</v>
      </c>
      <c r="AL472" s="12">
        <v>76.427000000000007</v>
      </c>
      <c r="AM472" s="72">
        <v>3.202</v>
      </c>
      <c r="AN472" s="72">
        <v>7.23</v>
      </c>
      <c r="AO472" s="12">
        <v>1935.5509999999999</v>
      </c>
      <c r="AP472" s="72">
        <v>81.088999999999999</v>
      </c>
      <c r="AQ472" s="72">
        <v>0.64400000000000002</v>
      </c>
      <c r="AR472" s="12">
        <v>10.195</v>
      </c>
      <c r="AS472" s="72">
        <v>0.42699999999999999</v>
      </c>
      <c r="AT472" s="72">
        <v>101.732</v>
      </c>
      <c r="AU472" s="12">
        <v>0</v>
      </c>
      <c r="AV472" s="72">
        <v>0</v>
      </c>
      <c r="AW472" s="72">
        <v>0</v>
      </c>
      <c r="AX472" s="12">
        <v>78.084999999999994</v>
      </c>
      <c r="AY472" s="72">
        <v>3.2709999999999999</v>
      </c>
      <c r="AZ472" s="72">
        <v>40.341999999999999</v>
      </c>
      <c r="BA472" s="12">
        <v>78.084999999999994</v>
      </c>
      <c r="BB472" s="72">
        <v>3.2709999999999999</v>
      </c>
      <c r="BC472" s="72">
        <v>40.341999999999999</v>
      </c>
      <c r="BD472" s="12">
        <v>23.451000000000001</v>
      </c>
      <c r="BE472" s="72">
        <v>0.98199999999999998</v>
      </c>
      <c r="BF472" s="72">
        <v>41.838999999999999</v>
      </c>
      <c r="BG472" s="12">
        <v>101.536</v>
      </c>
      <c r="BH472" s="72">
        <v>4.2539999999999996</v>
      </c>
      <c r="BI472" s="72">
        <v>30.106000000000002</v>
      </c>
      <c r="BJ472" s="12">
        <v>292.04000000000002</v>
      </c>
      <c r="BK472" s="72">
        <v>12.234999999999999</v>
      </c>
      <c r="BL472" s="72">
        <v>12.79</v>
      </c>
      <c r="BM472" s="12">
        <v>47.61</v>
      </c>
      <c r="BN472" s="72">
        <v>1.9950000000000001</v>
      </c>
      <c r="BO472" s="72">
        <v>29.283000000000001</v>
      </c>
      <c r="BP472" s="12">
        <v>339.65</v>
      </c>
      <c r="BQ472" s="72">
        <v>14.23</v>
      </c>
      <c r="BR472" s="72">
        <v>9.7040000000000006</v>
      </c>
      <c r="BS472" s="12">
        <v>451.38099999999997</v>
      </c>
      <c r="BT472" s="72">
        <v>18.911000000000001</v>
      </c>
      <c r="BU472" s="72">
        <v>2.7570000000000001</v>
      </c>
      <c r="BV472" s="12">
        <v>2386.931</v>
      </c>
      <c r="BW472" s="72">
        <v>100</v>
      </c>
      <c r="BX472" s="72">
        <v>0.11700000000000001</v>
      </c>
      <c r="BY472" s="13"/>
      <c r="BZ472" s="13"/>
    </row>
    <row r="473" spans="1:78" ht="12.75" customHeight="1">
      <c r="A473" s="122" t="s">
        <v>44</v>
      </c>
      <c r="B473" s="71" t="s">
        <v>69</v>
      </c>
      <c r="C473" s="71" t="s">
        <v>25</v>
      </c>
      <c r="D473" s="34">
        <v>44075</v>
      </c>
      <c r="E473" s="12">
        <v>1049.79</v>
      </c>
      <c r="F473" s="72">
        <v>43.4</v>
      </c>
      <c r="G473" s="72">
        <v>2.097</v>
      </c>
      <c r="H473" s="12">
        <v>47.308</v>
      </c>
      <c r="I473" s="72">
        <v>1.956</v>
      </c>
      <c r="J473" s="72">
        <v>41.731000000000002</v>
      </c>
      <c r="K473" s="12">
        <v>103.04600000000001</v>
      </c>
      <c r="L473" s="72">
        <v>4.26</v>
      </c>
      <c r="M473" s="72">
        <v>26.710999999999999</v>
      </c>
      <c r="N473" s="12">
        <v>150.35400000000001</v>
      </c>
      <c r="O473" s="72">
        <v>6.2160000000000002</v>
      </c>
      <c r="P473" s="72">
        <v>20.69</v>
      </c>
      <c r="Q473" s="12">
        <v>0</v>
      </c>
      <c r="R473" s="72">
        <v>0</v>
      </c>
      <c r="S473" s="72">
        <v>0</v>
      </c>
      <c r="T473" s="12">
        <v>150.35400000000001</v>
      </c>
      <c r="U473" s="72">
        <v>6.2160000000000002</v>
      </c>
      <c r="V473" s="72">
        <v>20.69</v>
      </c>
      <c r="W473" s="12">
        <v>630.90099999999995</v>
      </c>
      <c r="X473" s="72">
        <v>26.082000000000001</v>
      </c>
      <c r="Y473" s="72">
        <v>5.4740000000000002</v>
      </c>
      <c r="Z473" s="12">
        <v>781.25400000000002</v>
      </c>
      <c r="AA473" s="72">
        <v>32.298000000000002</v>
      </c>
      <c r="AB473" s="72">
        <v>2.5350000000000001</v>
      </c>
      <c r="AC473" s="12">
        <v>1831.0450000000001</v>
      </c>
      <c r="AD473" s="72">
        <v>75.697999999999993</v>
      </c>
      <c r="AE473" s="72">
        <v>0.74</v>
      </c>
      <c r="AF473" s="12">
        <v>0</v>
      </c>
      <c r="AG473" s="72">
        <v>0</v>
      </c>
      <c r="AH473" s="72">
        <v>0</v>
      </c>
      <c r="AI473" s="12">
        <v>100.43</v>
      </c>
      <c r="AJ473" s="72">
        <v>4.1520000000000001</v>
      </c>
      <c r="AK473" s="72">
        <v>4.5819999999999999</v>
      </c>
      <c r="AL473" s="12">
        <v>100.43</v>
      </c>
      <c r="AM473" s="72">
        <v>4.1520000000000001</v>
      </c>
      <c r="AN473" s="72">
        <v>4.5819999999999999</v>
      </c>
      <c r="AO473" s="12">
        <v>1931.4749999999999</v>
      </c>
      <c r="AP473" s="72">
        <v>79.849999999999994</v>
      </c>
      <c r="AQ473" s="72">
        <v>0.65400000000000003</v>
      </c>
      <c r="AR473" s="12">
        <v>12.427</v>
      </c>
      <c r="AS473" s="72">
        <v>0.51400000000000001</v>
      </c>
      <c r="AT473" s="72">
        <v>77.948999999999998</v>
      </c>
      <c r="AU473" s="12">
        <v>24.809000000000001</v>
      </c>
      <c r="AV473" s="72">
        <v>1.026</v>
      </c>
      <c r="AW473" s="72">
        <v>81.372</v>
      </c>
      <c r="AX473" s="12">
        <v>110.051</v>
      </c>
      <c r="AY473" s="72">
        <v>4.55</v>
      </c>
      <c r="AZ473" s="72">
        <v>25.213999999999999</v>
      </c>
      <c r="BA473" s="12">
        <v>134.86000000000001</v>
      </c>
      <c r="BB473" s="72">
        <v>5.5750000000000002</v>
      </c>
      <c r="BC473" s="72">
        <v>25.574999999999999</v>
      </c>
      <c r="BD473" s="12">
        <v>73.177000000000007</v>
      </c>
      <c r="BE473" s="72">
        <v>3.0249999999999999</v>
      </c>
      <c r="BF473" s="72">
        <v>35.323999999999998</v>
      </c>
      <c r="BG473" s="12">
        <v>208.03700000000001</v>
      </c>
      <c r="BH473" s="72">
        <v>8.6010000000000009</v>
      </c>
      <c r="BI473" s="72">
        <v>20.658999999999999</v>
      </c>
      <c r="BJ473" s="12">
        <v>251.471</v>
      </c>
      <c r="BK473" s="72">
        <v>10.396000000000001</v>
      </c>
      <c r="BL473" s="72">
        <v>16.248000000000001</v>
      </c>
      <c r="BM473" s="12">
        <v>15.481999999999999</v>
      </c>
      <c r="BN473" s="72">
        <v>0.64</v>
      </c>
      <c r="BO473" s="72">
        <v>46.985999999999997</v>
      </c>
      <c r="BP473" s="12">
        <v>266.95400000000001</v>
      </c>
      <c r="BQ473" s="72">
        <v>11.036</v>
      </c>
      <c r="BR473" s="72">
        <v>15.901</v>
      </c>
      <c r="BS473" s="12">
        <v>487.41800000000001</v>
      </c>
      <c r="BT473" s="72">
        <v>20.149999999999999</v>
      </c>
      <c r="BU473" s="72">
        <v>2.4540000000000002</v>
      </c>
      <c r="BV473" s="12">
        <v>2418.8919999999998</v>
      </c>
      <c r="BW473" s="72">
        <v>100</v>
      </c>
      <c r="BX473" s="72">
        <v>0.115</v>
      </c>
      <c r="BY473" s="13"/>
      <c r="BZ473" s="13"/>
    </row>
    <row r="474" spans="1:78" ht="12.75" customHeight="1">
      <c r="A474" s="122" t="s">
        <v>44</v>
      </c>
      <c r="B474" s="71" t="s">
        <v>69</v>
      </c>
      <c r="C474" s="71" t="s">
        <v>25</v>
      </c>
      <c r="D474" s="34">
        <v>44166</v>
      </c>
      <c r="E474" s="12">
        <v>1041.79</v>
      </c>
      <c r="F474" s="72">
        <v>42.975000000000001</v>
      </c>
      <c r="G474" s="72">
        <v>2.3279999999999998</v>
      </c>
      <c r="H474" s="12">
        <v>71.364999999999995</v>
      </c>
      <c r="I474" s="72">
        <v>2.944</v>
      </c>
      <c r="J474" s="72">
        <v>30.661999999999999</v>
      </c>
      <c r="K474" s="12">
        <v>70.091999999999999</v>
      </c>
      <c r="L474" s="72">
        <v>2.891</v>
      </c>
      <c r="M474" s="72">
        <v>52.308</v>
      </c>
      <c r="N474" s="12">
        <v>141.45699999999999</v>
      </c>
      <c r="O474" s="72">
        <v>5.835</v>
      </c>
      <c r="P474" s="72">
        <v>26.815999999999999</v>
      </c>
      <c r="Q474" s="12">
        <v>14.077999999999999</v>
      </c>
      <c r="R474" s="72">
        <v>0.58099999999999996</v>
      </c>
      <c r="S474" s="72">
        <v>80.257999999999996</v>
      </c>
      <c r="T474" s="12">
        <v>155.535</v>
      </c>
      <c r="U474" s="72">
        <v>6.4160000000000004</v>
      </c>
      <c r="V474" s="72">
        <v>25.062999999999999</v>
      </c>
      <c r="W474" s="12">
        <v>667.33</v>
      </c>
      <c r="X474" s="72">
        <v>27.527999999999999</v>
      </c>
      <c r="Y474" s="72">
        <v>7.1319999999999997</v>
      </c>
      <c r="Z474" s="12">
        <v>822.86400000000003</v>
      </c>
      <c r="AA474" s="72">
        <v>33.944000000000003</v>
      </c>
      <c r="AB474" s="72">
        <v>2.528</v>
      </c>
      <c r="AC474" s="12">
        <v>1864.654</v>
      </c>
      <c r="AD474" s="72">
        <v>76.92</v>
      </c>
      <c r="AE474" s="72">
        <v>0.64800000000000002</v>
      </c>
      <c r="AF474" s="12">
        <v>15.864000000000001</v>
      </c>
      <c r="AG474" s="72">
        <v>0.65400000000000003</v>
      </c>
      <c r="AH474" s="72">
        <v>107.64700000000001</v>
      </c>
      <c r="AI474" s="12">
        <v>78.649000000000001</v>
      </c>
      <c r="AJ474" s="72">
        <v>3.2440000000000002</v>
      </c>
      <c r="AK474" s="72">
        <v>21.748999999999999</v>
      </c>
      <c r="AL474" s="12">
        <v>94.513000000000005</v>
      </c>
      <c r="AM474" s="72">
        <v>3.899</v>
      </c>
      <c r="AN474" s="72">
        <v>4.4720000000000004</v>
      </c>
      <c r="AO474" s="12">
        <v>1959.1669999999999</v>
      </c>
      <c r="AP474" s="72">
        <v>80.819000000000003</v>
      </c>
      <c r="AQ474" s="72">
        <v>0.59399999999999997</v>
      </c>
      <c r="AR474" s="12">
        <v>21.922999999999998</v>
      </c>
      <c r="AS474" s="72">
        <v>0.90400000000000003</v>
      </c>
      <c r="AT474" s="72">
        <v>50.231000000000002</v>
      </c>
      <c r="AU474" s="12">
        <v>5.2569999999999997</v>
      </c>
      <c r="AV474" s="72">
        <v>0.217</v>
      </c>
      <c r="AW474" s="72">
        <v>102.51</v>
      </c>
      <c r="AX474" s="12">
        <v>83.447000000000003</v>
      </c>
      <c r="AY474" s="72">
        <v>3.4420000000000002</v>
      </c>
      <c r="AZ474" s="72">
        <v>33.337000000000003</v>
      </c>
      <c r="BA474" s="12">
        <v>88.703999999999994</v>
      </c>
      <c r="BB474" s="72">
        <v>3.6589999999999998</v>
      </c>
      <c r="BC474" s="72">
        <v>32.517000000000003</v>
      </c>
      <c r="BD474" s="12">
        <v>16.384</v>
      </c>
      <c r="BE474" s="72">
        <v>0.67600000000000005</v>
      </c>
      <c r="BF474" s="72">
        <v>49.469000000000001</v>
      </c>
      <c r="BG474" s="12">
        <v>105.089</v>
      </c>
      <c r="BH474" s="72">
        <v>4.335</v>
      </c>
      <c r="BI474" s="72">
        <v>27.257000000000001</v>
      </c>
      <c r="BJ474" s="12">
        <v>285.988</v>
      </c>
      <c r="BK474" s="72">
        <v>11.797000000000001</v>
      </c>
      <c r="BL474" s="72">
        <v>11.446999999999999</v>
      </c>
      <c r="BM474" s="12">
        <v>51.987000000000002</v>
      </c>
      <c r="BN474" s="72">
        <v>2.145</v>
      </c>
      <c r="BO474" s="72">
        <v>34.113</v>
      </c>
      <c r="BP474" s="12">
        <v>337.97500000000002</v>
      </c>
      <c r="BQ474" s="72">
        <v>13.942</v>
      </c>
      <c r="BR474" s="72">
        <v>7.8049999999999997</v>
      </c>
      <c r="BS474" s="12">
        <v>464.98700000000002</v>
      </c>
      <c r="BT474" s="72">
        <v>19.181000000000001</v>
      </c>
      <c r="BU474" s="72">
        <v>2.391</v>
      </c>
      <c r="BV474" s="12">
        <v>2424.1550000000002</v>
      </c>
      <c r="BW474" s="72">
        <v>100</v>
      </c>
      <c r="BX474" s="72">
        <v>0.112</v>
      </c>
      <c r="BY474" s="13"/>
      <c r="BZ474" s="13"/>
    </row>
    <row r="475" spans="1:78" ht="12.75" customHeight="1">
      <c r="A475" s="122" t="s">
        <v>44</v>
      </c>
      <c r="B475" s="71" t="s">
        <v>69</v>
      </c>
      <c r="C475" s="71" t="s">
        <v>25</v>
      </c>
      <c r="D475" s="34">
        <v>44256</v>
      </c>
      <c r="E475" s="12">
        <v>1092.6949999999999</v>
      </c>
      <c r="F475" s="72">
        <v>44.988</v>
      </c>
      <c r="G475" s="72">
        <v>1.48</v>
      </c>
      <c r="H475" s="12">
        <v>40.512999999999998</v>
      </c>
      <c r="I475" s="72">
        <v>1.6679999999999999</v>
      </c>
      <c r="J475" s="72">
        <v>32.546999999999997</v>
      </c>
      <c r="K475" s="12">
        <v>98.87</v>
      </c>
      <c r="L475" s="72">
        <v>4.0709999999999997</v>
      </c>
      <c r="M475" s="72">
        <v>26.478999999999999</v>
      </c>
      <c r="N475" s="12">
        <v>139.38300000000001</v>
      </c>
      <c r="O475" s="72">
        <v>5.7389999999999999</v>
      </c>
      <c r="P475" s="72">
        <v>21.038</v>
      </c>
      <c r="Q475" s="12">
        <v>12.802</v>
      </c>
      <c r="R475" s="72">
        <v>0.52700000000000002</v>
      </c>
      <c r="S475" s="72">
        <v>69.460999999999999</v>
      </c>
      <c r="T475" s="12">
        <v>152.18600000000001</v>
      </c>
      <c r="U475" s="72">
        <v>6.266</v>
      </c>
      <c r="V475" s="72">
        <v>20.404</v>
      </c>
      <c r="W475" s="12">
        <v>631.76</v>
      </c>
      <c r="X475" s="72">
        <v>26.010999999999999</v>
      </c>
      <c r="Y475" s="72">
        <v>6.27</v>
      </c>
      <c r="Z475" s="12">
        <v>783.94500000000005</v>
      </c>
      <c r="AA475" s="72">
        <v>32.276000000000003</v>
      </c>
      <c r="AB475" s="72">
        <v>2.3250000000000002</v>
      </c>
      <c r="AC475" s="12">
        <v>1876.64</v>
      </c>
      <c r="AD475" s="72">
        <v>77.263999999999996</v>
      </c>
      <c r="AE475" s="72">
        <v>0.69399999999999995</v>
      </c>
      <c r="AF475" s="12">
        <v>8.9870000000000001</v>
      </c>
      <c r="AG475" s="72">
        <v>0.37</v>
      </c>
      <c r="AH475" s="72">
        <v>74.343999999999994</v>
      </c>
      <c r="AI475" s="12">
        <v>80.540999999999997</v>
      </c>
      <c r="AJ475" s="72">
        <v>3.3159999999999998</v>
      </c>
      <c r="AK475" s="72">
        <v>10.105</v>
      </c>
      <c r="AL475" s="12">
        <v>89.528000000000006</v>
      </c>
      <c r="AM475" s="72">
        <v>3.6859999999999999</v>
      </c>
      <c r="AN475" s="72">
        <v>5.24</v>
      </c>
      <c r="AO475" s="12">
        <v>1966.1679999999999</v>
      </c>
      <c r="AP475" s="72">
        <v>80.95</v>
      </c>
      <c r="AQ475" s="72">
        <v>0.67600000000000005</v>
      </c>
      <c r="AR475" s="12">
        <v>45.258000000000003</v>
      </c>
      <c r="AS475" s="72">
        <v>1.863</v>
      </c>
      <c r="AT475" s="72">
        <v>37.837000000000003</v>
      </c>
      <c r="AU475" s="12">
        <v>13.231999999999999</v>
      </c>
      <c r="AV475" s="72">
        <v>0.54500000000000004</v>
      </c>
      <c r="AW475" s="72">
        <v>57.933</v>
      </c>
      <c r="AX475" s="12">
        <v>78.700999999999993</v>
      </c>
      <c r="AY475" s="72">
        <v>3.24</v>
      </c>
      <c r="AZ475" s="72">
        <v>42.444000000000003</v>
      </c>
      <c r="BA475" s="12">
        <v>91.933000000000007</v>
      </c>
      <c r="BB475" s="72">
        <v>3.7850000000000001</v>
      </c>
      <c r="BC475" s="72">
        <v>35.436999999999998</v>
      </c>
      <c r="BD475" s="12">
        <v>68.369</v>
      </c>
      <c r="BE475" s="72">
        <v>2.8149999999999999</v>
      </c>
      <c r="BF475" s="72">
        <v>37.552</v>
      </c>
      <c r="BG475" s="12">
        <v>160.30199999999999</v>
      </c>
      <c r="BH475" s="72">
        <v>6.6</v>
      </c>
      <c r="BI475" s="72">
        <v>21.33</v>
      </c>
      <c r="BJ475" s="12">
        <v>208.12299999999999</v>
      </c>
      <c r="BK475" s="72">
        <v>8.5690000000000008</v>
      </c>
      <c r="BL475" s="72">
        <v>21.084</v>
      </c>
      <c r="BM475" s="12">
        <v>49.01</v>
      </c>
      <c r="BN475" s="72">
        <v>2.0179999999999998</v>
      </c>
      <c r="BO475" s="72">
        <v>45.424999999999997</v>
      </c>
      <c r="BP475" s="12">
        <v>257.13299999999998</v>
      </c>
      <c r="BQ475" s="72">
        <v>10.587</v>
      </c>
      <c r="BR475" s="72">
        <v>15.164</v>
      </c>
      <c r="BS475" s="12">
        <v>462.69400000000002</v>
      </c>
      <c r="BT475" s="72">
        <v>19.05</v>
      </c>
      <c r="BU475" s="72">
        <v>2.8769999999999998</v>
      </c>
      <c r="BV475" s="12">
        <v>2428.8620000000001</v>
      </c>
      <c r="BW475" s="72">
        <v>100</v>
      </c>
      <c r="BX475" s="72">
        <v>7.3999999999999996E-2</v>
      </c>
      <c r="BY475" s="13"/>
      <c r="BZ475" s="13"/>
    </row>
    <row r="476" spans="1:78" ht="12.75" customHeight="1">
      <c r="A476" s="122" t="s">
        <v>44</v>
      </c>
      <c r="B476" s="71" t="s">
        <v>69</v>
      </c>
      <c r="C476" s="71" t="s">
        <v>25</v>
      </c>
      <c r="D476" s="34">
        <v>44348</v>
      </c>
      <c r="E476" s="12">
        <v>1091.777</v>
      </c>
      <c r="F476" s="72">
        <v>44.87</v>
      </c>
      <c r="G476" s="72">
        <v>1.659</v>
      </c>
      <c r="H476" s="12">
        <v>89.98</v>
      </c>
      <c r="I476" s="72">
        <v>3.698</v>
      </c>
      <c r="J476" s="72">
        <v>33.93</v>
      </c>
      <c r="K476" s="12">
        <v>47.588000000000001</v>
      </c>
      <c r="L476" s="72">
        <v>1.956</v>
      </c>
      <c r="M476" s="72">
        <v>39.734999999999999</v>
      </c>
      <c r="N476" s="12">
        <v>137.56800000000001</v>
      </c>
      <c r="O476" s="72">
        <v>5.6539999999999999</v>
      </c>
      <c r="P476" s="72">
        <v>24.538</v>
      </c>
      <c r="Q476" s="12">
        <v>9.4369999999999994</v>
      </c>
      <c r="R476" s="72">
        <v>0.38800000000000001</v>
      </c>
      <c r="S476" s="72">
        <v>70.674000000000007</v>
      </c>
      <c r="T476" s="12">
        <v>147.005</v>
      </c>
      <c r="U476" s="72">
        <v>6.0419999999999998</v>
      </c>
      <c r="V476" s="72">
        <v>22.547999999999998</v>
      </c>
      <c r="W476" s="12">
        <v>656.68499999999995</v>
      </c>
      <c r="X476" s="72">
        <v>26.988</v>
      </c>
      <c r="Y476" s="72">
        <v>5.5659999999999998</v>
      </c>
      <c r="Z476" s="12">
        <v>803.69100000000003</v>
      </c>
      <c r="AA476" s="72">
        <v>33.03</v>
      </c>
      <c r="AB476" s="72">
        <v>2.6549999999999998</v>
      </c>
      <c r="AC476" s="12">
        <v>1895.4680000000001</v>
      </c>
      <c r="AD476" s="72">
        <v>77.899000000000001</v>
      </c>
      <c r="AE476" s="72">
        <v>0.79200000000000004</v>
      </c>
      <c r="AF476" s="12">
        <v>0</v>
      </c>
      <c r="AG476" s="72">
        <v>0</v>
      </c>
      <c r="AH476" s="72">
        <v>0</v>
      </c>
      <c r="AI476" s="12">
        <v>84.668999999999997</v>
      </c>
      <c r="AJ476" s="72">
        <v>3.48</v>
      </c>
      <c r="AK476" s="72">
        <v>5.343</v>
      </c>
      <c r="AL476" s="12">
        <v>84.668999999999997</v>
      </c>
      <c r="AM476" s="72">
        <v>3.48</v>
      </c>
      <c r="AN476" s="72">
        <v>5.343</v>
      </c>
      <c r="AO476" s="12">
        <v>1980.136</v>
      </c>
      <c r="AP476" s="72">
        <v>81.379000000000005</v>
      </c>
      <c r="AQ476" s="72">
        <v>0.73899999999999999</v>
      </c>
      <c r="AR476" s="12">
        <v>35.735999999999997</v>
      </c>
      <c r="AS476" s="72">
        <v>1.4690000000000001</v>
      </c>
      <c r="AT476" s="72">
        <v>47.353999999999999</v>
      </c>
      <c r="AU476" s="12">
        <v>12.096</v>
      </c>
      <c r="AV476" s="72">
        <v>0.497</v>
      </c>
      <c r="AW476" s="72">
        <v>73.653000000000006</v>
      </c>
      <c r="AX476" s="12">
        <v>109.39700000000001</v>
      </c>
      <c r="AY476" s="72">
        <v>4.4960000000000004</v>
      </c>
      <c r="AZ476" s="72">
        <v>26.907</v>
      </c>
      <c r="BA476" s="12">
        <v>121.49299999999999</v>
      </c>
      <c r="BB476" s="72">
        <v>4.9930000000000003</v>
      </c>
      <c r="BC476" s="72">
        <v>23.989000000000001</v>
      </c>
      <c r="BD476" s="12">
        <v>34.658000000000001</v>
      </c>
      <c r="BE476" s="72">
        <v>1.4239999999999999</v>
      </c>
      <c r="BF476" s="72">
        <v>39.691000000000003</v>
      </c>
      <c r="BG476" s="12">
        <v>156.15100000000001</v>
      </c>
      <c r="BH476" s="72">
        <v>6.4169999999999998</v>
      </c>
      <c r="BI476" s="72">
        <v>21.55</v>
      </c>
      <c r="BJ476" s="12">
        <v>152.923</v>
      </c>
      <c r="BK476" s="72">
        <v>6.2850000000000001</v>
      </c>
      <c r="BL476" s="72">
        <v>20.152999999999999</v>
      </c>
      <c r="BM476" s="12">
        <v>108.28100000000001</v>
      </c>
      <c r="BN476" s="72">
        <v>4.45</v>
      </c>
      <c r="BO476" s="72">
        <v>25.367999999999999</v>
      </c>
      <c r="BP476" s="12">
        <v>261.20400000000001</v>
      </c>
      <c r="BQ476" s="72">
        <v>10.734999999999999</v>
      </c>
      <c r="BR476" s="72">
        <v>12.827</v>
      </c>
      <c r="BS476" s="12">
        <v>453.09100000000001</v>
      </c>
      <c r="BT476" s="72">
        <v>18.620999999999999</v>
      </c>
      <c r="BU476" s="72">
        <v>3.3340000000000001</v>
      </c>
      <c r="BV476" s="12">
        <v>2433.2269999999999</v>
      </c>
      <c r="BW476" s="72">
        <v>100</v>
      </c>
      <c r="BX476" s="72">
        <v>9.4E-2</v>
      </c>
      <c r="BY476" s="13"/>
      <c r="BZ476" s="13"/>
    </row>
    <row r="477" spans="1:78" ht="12.75" customHeight="1">
      <c r="A477" s="122" t="s">
        <v>44</v>
      </c>
      <c r="B477" s="71" t="s">
        <v>69</v>
      </c>
      <c r="C477" s="71" t="s">
        <v>25</v>
      </c>
      <c r="D477" s="34">
        <v>44805</v>
      </c>
      <c r="E477" s="12">
        <v>1170.479</v>
      </c>
      <c r="F477" s="72">
        <v>47.137</v>
      </c>
      <c r="G477" s="72">
        <v>2.0830000000000002</v>
      </c>
      <c r="H477" s="12">
        <v>40.043999999999997</v>
      </c>
      <c r="I477" s="72">
        <v>1.613</v>
      </c>
      <c r="J477" s="72">
        <v>44.115000000000002</v>
      </c>
      <c r="K477" s="12">
        <v>62.9</v>
      </c>
      <c r="L477" s="72">
        <v>2.5329999999999999</v>
      </c>
      <c r="M477" s="72">
        <v>39.512999999999998</v>
      </c>
      <c r="N477" s="12">
        <v>102.944</v>
      </c>
      <c r="O477" s="72">
        <v>4.1459999999999999</v>
      </c>
      <c r="P477" s="72">
        <v>29.238</v>
      </c>
      <c r="Q477" s="12">
        <v>32.917000000000002</v>
      </c>
      <c r="R477" s="72">
        <v>1.3260000000000001</v>
      </c>
      <c r="S477" s="72">
        <v>72.77</v>
      </c>
      <c r="T477" s="12">
        <v>135.86099999999999</v>
      </c>
      <c r="U477" s="72">
        <v>5.4710000000000001</v>
      </c>
      <c r="V477" s="72">
        <v>26.158999999999999</v>
      </c>
      <c r="W477" s="12">
        <v>681.92600000000004</v>
      </c>
      <c r="X477" s="72">
        <v>27.462</v>
      </c>
      <c r="Y477" s="72">
        <v>7.056</v>
      </c>
      <c r="Z477" s="12">
        <v>817.78700000000003</v>
      </c>
      <c r="AA477" s="72">
        <v>32.933999999999997</v>
      </c>
      <c r="AB477" s="72">
        <v>3.1859999999999999</v>
      </c>
      <c r="AC477" s="12">
        <v>1988.2660000000001</v>
      </c>
      <c r="AD477" s="72">
        <v>80.070999999999998</v>
      </c>
      <c r="AE477" s="72">
        <v>0.57199999999999995</v>
      </c>
      <c r="AF477" s="12">
        <v>4.1399999999999997</v>
      </c>
      <c r="AG477" s="72">
        <v>0.16700000000000001</v>
      </c>
      <c r="AH477" s="72">
        <v>122.45099999999999</v>
      </c>
      <c r="AI477" s="12">
        <v>53.249000000000002</v>
      </c>
      <c r="AJ477" s="72">
        <v>2.1440000000000001</v>
      </c>
      <c r="AK477" s="72">
        <v>11.773</v>
      </c>
      <c r="AL477" s="12">
        <v>57.389000000000003</v>
      </c>
      <c r="AM477" s="72">
        <v>2.3109999999999999</v>
      </c>
      <c r="AN477" s="72">
        <v>7.9340000000000002</v>
      </c>
      <c r="AO477" s="12">
        <v>2045.655</v>
      </c>
      <c r="AP477" s="72">
        <v>82.382000000000005</v>
      </c>
      <c r="AQ477" s="72">
        <v>0.56599999999999995</v>
      </c>
      <c r="AR477" s="12">
        <v>33.951000000000001</v>
      </c>
      <c r="AS477" s="72">
        <v>1.367</v>
      </c>
      <c r="AT477" s="72">
        <v>60.601999999999997</v>
      </c>
      <c r="AU477" s="12">
        <v>4.492</v>
      </c>
      <c r="AV477" s="72">
        <v>0.18099999999999999</v>
      </c>
      <c r="AW477" s="72">
        <v>106.65600000000001</v>
      </c>
      <c r="AX477" s="12">
        <v>78.465999999999994</v>
      </c>
      <c r="AY477" s="72">
        <v>3.16</v>
      </c>
      <c r="AZ477" s="72">
        <v>36.720999999999997</v>
      </c>
      <c r="BA477" s="12">
        <v>82.957999999999998</v>
      </c>
      <c r="BB477" s="72">
        <v>3.3410000000000002</v>
      </c>
      <c r="BC477" s="72">
        <v>34.884999999999998</v>
      </c>
      <c r="BD477" s="12">
        <v>42.918999999999997</v>
      </c>
      <c r="BE477" s="72">
        <v>1.728</v>
      </c>
      <c r="BF477" s="72">
        <v>53.351999999999997</v>
      </c>
      <c r="BG477" s="12">
        <v>125.877</v>
      </c>
      <c r="BH477" s="72">
        <v>5.069</v>
      </c>
      <c r="BI477" s="72">
        <v>24.052</v>
      </c>
      <c r="BJ477" s="12">
        <v>218.92400000000001</v>
      </c>
      <c r="BK477" s="72">
        <v>8.8160000000000007</v>
      </c>
      <c r="BL477" s="72">
        <v>17.013999999999999</v>
      </c>
      <c r="BM477" s="12">
        <v>58.722999999999999</v>
      </c>
      <c r="BN477" s="72">
        <v>2.3650000000000002</v>
      </c>
      <c r="BO477" s="72">
        <v>38.465000000000003</v>
      </c>
      <c r="BP477" s="12">
        <v>277.64699999999999</v>
      </c>
      <c r="BQ477" s="72">
        <v>11.180999999999999</v>
      </c>
      <c r="BR477" s="72">
        <v>10.651999999999999</v>
      </c>
      <c r="BS477" s="12">
        <v>437.47500000000002</v>
      </c>
      <c r="BT477" s="72">
        <v>17.617999999999999</v>
      </c>
      <c r="BU477" s="72">
        <v>2.6480000000000001</v>
      </c>
      <c r="BV477" s="12">
        <v>2483.13</v>
      </c>
      <c r="BW477" s="72">
        <v>100</v>
      </c>
      <c r="BX477" s="72">
        <v>0.13200000000000001</v>
      </c>
      <c r="BY477" s="13"/>
      <c r="BZ477" s="13"/>
    </row>
    <row r="478" spans="1:78" ht="12.75" customHeight="1">
      <c r="A478" s="122" t="s">
        <v>44</v>
      </c>
      <c r="B478" s="71" t="s">
        <v>69</v>
      </c>
      <c r="C478" s="71" t="s">
        <v>25</v>
      </c>
      <c r="D478" s="34">
        <v>44896</v>
      </c>
      <c r="E478" s="12">
        <v>1173.01</v>
      </c>
      <c r="F478" s="72">
        <v>47.031999999999996</v>
      </c>
      <c r="G478" s="72">
        <v>2.488</v>
      </c>
      <c r="H478" s="12">
        <v>52.884</v>
      </c>
      <c r="I478" s="72">
        <v>2.12</v>
      </c>
      <c r="J478" s="72">
        <v>32.042000000000002</v>
      </c>
      <c r="K478" s="12">
        <v>12.452999999999999</v>
      </c>
      <c r="L478" s="72">
        <v>0.499</v>
      </c>
      <c r="M478" s="72">
        <v>51.758000000000003</v>
      </c>
      <c r="N478" s="12">
        <v>65.337000000000003</v>
      </c>
      <c r="O478" s="72">
        <v>2.62</v>
      </c>
      <c r="P478" s="72">
        <v>31.728000000000002</v>
      </c>
      <c r="Q478" s="12">
        <v>26.195</v>
      </c>
      <c r="R478" s="72">
        <v>1.05</v>
      </c>
      <c r="S478" s="72">
        <v>45.165999999999997</v>
      </c>
      <c r="T478" s="12">
        <v>91.531999999999996</v>
      </c>
      <c r="U478" s="72">
        <v>3.67</v>
      </c>
      <c r="V478" s="72">
        <v>26.84</v>
      </c>
      <c r="W478" s="12">
        <v>746.51700000000005</v>
      </c>
      <c r="X478" s="72">
        <v>29.931999999999999</v>
      </c>
      <c r="Y478" s="72">
        <v>5.0960000000000001</v>
      </c>
      <c r="Z478" s="12">
        <v>838.04899999999998</v>
      </c>
      <c r="AA478" s="72">
        <v>33.601999999999997</v>
      </c>
      <c r="AB478" s="72">
        <v>3.2639999999999998</v>
      </c>
      <c r="AC478" s="12">
        <v>2011.059</v>
      </c>
      <c r="AD478" s="72">
        <v>80.634</v>
      </c>
      <c r="AE478" s="72">
        <v>0.54800000000000004</v>
      </c>
      <c r="AF478" s="12">
        <v>0</v>
      </c>
      <c r="AG478" s="72">
        <v>0</v>
      </c>
      <c r="AH478" s="72">
        <v>0</v>
      </c>
      <c r="AI478" s="12">
        <v>49.753</v>
      </c>
      <c r="AJ478" s="72">
        <v>1.9950000000000001</v>
      </c>
      <c r="AK478" s="72">
        <v>6.9089999999999998</v>
      </c>
      <c r="AL478" s="12">
        <v>49.753</v>
      </c>
      <c r="AM478" s="72">
        <v>1.9950000000000001</v>
      </c>
      <c r="AN478" s="72">
        <v>6.9089999999999998</v>
      </c>
      <c r="AO478" s="12">
        <v>2060.8119999999999</v>
      </c>
      <c r="AP478" s="72">
        <v>82.629000000000005</v>
      </c>
      <c r="AQ478" s="72">
        <v>0.53300000000000003</v>
      </c>
      <c r="AR478" s="12">
        <v>10.009</v>
      </c>
      <c r="AS478" s="72">
        <v>0.40100000000000002</v>
      </c>
      <c r="AT478" s="72">
        <v>105.593</v>
      </c>
      <c r="AU478" s="12">
        <v>3.9369999999999998</v>
      </c>
      <c r="AV478" s="72">
        <v>0.158</v>
      </c>
      <c r="AW478" s="72">
        <v>73.262</v>
      </c>
      <c r="AX478" s="12">
        <v>42.164999999999999</v>
      </c>
      <c r="AY478" s="72">
        <v>1.6910000000000001</v>
      </c>
      <c r="AZ478" s="72">
        <v>40.387</v>
      </c>
      <c r="BA478" s="12">
        <v>46.101999999999997</v>
      </c>
      <c r="BB478" s="72">
        <v>1.8480000000000001</v>
      </c>
      <c r="BC478" s="72">
        <v>36.753999999999998</v>
      </c>
      <c r="BD478" s="12">
        <v>53.868000000000002</v>
      </c>
      <c r="BE478" s="72">
        <v>2.16</v>
      </c>
      <c r="BF478" s="72">
        <v>44.381</v>
      </c>
      <c r="BG478" s="12">
        <v>99.97</v>
      </c>
      <c r="BH478" s="72">
        <v>4.008</v>
      </c>
      <c r="BI478" s="72">
        <v>28.619</v>
      </c>
      <c r="BJ478" s="12">
        <v>278.12900000000002</v>
      </c>
      <c r="BK478" s="72">
        <v>11.151999999999999</v>
      </c>
      <c r="BL478" s="72">
        <v>11.952999999999999</v>
      </c>
      <c r="BM478" s="12">
        <v>45.146000000000001</v>
      </c>
      <c r="BN478" s="72">
        <v>1.81</v>
      </c>
      <c r="BO478" s="72">
        <v>38.396000000000001</v>
      </c>
      <c r="BP478" s="12">
        <v>323.27499999999998</v>
      </c>
      <c r="BQ478" s="72">
        <v>12.962</v>
      </c>
      <c r="BR478" s="72">
        <v>9.4770000000000003</v>
      </c>
      <c r="BS478" s="12">
        <v>433.255</v>
      </c>
      <c r="BT478" s="72">
        <v>17.370999999999999</v>
      </c>
      <c r="BU478" s="72">
        <v>2.5579999999999998</v>
      </c>
      <c r="BV478" s="12">
        <v>2494.067</v>
      </c>
      <c r="BW478" s="72">
        <v>100</v>
      </c>
      <c r="BX478" s="72">
        <v>0.155</v>
      </c>
      <c r="BY478" s="13"/>
      <c r="BZ478" s="13"/>
    </row>
    <row r="479" spans="1:78" ht="12.75" customHeight="1">
      <c r="A479" s="122" t="s">
        <v>44</v>
      </c>
      <c r="B479" s="71" t="s">
        <v>69</v>
      </c>
      <c r="C479" s="71" t="s">
        <v>25</v>
      </c>
      <c r="D479" s="34">
        <v>44986</v>
      </c>
      <c r="E479" s="12">
        <v>1237.421</v>
      </c>
      <c r="F479" s="72">
        <v>49.335999999999999</v>
      </c>
      <c r="G479" s="72">
        <v>1.137</v>
      </c>
      <c r="H479" s="12">
        <v>83.009</v>
      </c>
      <c r="I479" s="72">
        <v>3.31</v>
      </c>
      <c r="J479" s="72">
        <v>22.594999999999999</v>
      </c>
      <c r="K479" s="12">
        <v>39.786999999999999</v>
      </c>
      <c r="L479" s="72">
        <v>1.5860000000000001</v>
      </c>
      <c r="M479" s="72">
        <v>30.460999999999999</v>
      </c>
      <c r="N479" s="12">
        <v>122.795</v>
      </c>
      <c r="O479" s="72">
        <v>4.8959999999999999</v>
      </c>
      <c r="P479" s="72">
        <v>18.802</v>
      </c>
      <c r="Q479" s="12">
        <v>18.402999999999999</v>
      </c>
      <c r="R479" s="72">
        <v>0.73399999999999999</v>
      </c>
      <c r="S479" s="72">
        <v>45.783000000000001</v>
      </c>
      <c r="T479" s="12">
        <v>141.19900000000001</v>
      </c>
      <c r="U479" s="72">
        <v>5.63</v>
      </c>
      <c r="V479" s="72">
        <v>14.176</v>
      </c>
      <c r="W479" s="12">
        <v>627.98500000000001</v>
      </c>
      <c r="X479" s="72">
        <v>25.038</v>
      </c>
      <c r="Y479" s="72">
        <v>3.7850000000000001</v>
      </c>
      <c r="Z479" s="12">
        <v>769.18299999999999</v>
      </c>
      <c r="AA479" s="72">
        <v>30.667999999999999</v>
      </c>
      <c r="AB479" s="72">
        <v>1.9219999999999999</v>
      </c>
      <c r="AC479" s="12">
        <v>2006.604</v>
      </c>
      <c r="AD479" s="72">
        <v>80.004000000000005</v>
      </c>
      <c r="AE479" s="72">
        <v>0.59699999999999998</v>
      </c>
      <c r="AF479" s="12">
        <v>0</v>
      </c>
      <c r="AG479" s="72">
        <v>0</v>
      </c>
      <c r="AH479" s="72">
        <v>0</v>
      </c>
      <c r="AI479" s="12">
        <v>54.747</v>
      </c>
      <c r="AJ479" s="72">
        <v>2.1829999999999998</v>
      </c>
      <c r="AK479" s="72">
        <v>6.9089999999999998</v>
      </c>
      <c r="AL479" s="12">
        <v>54.747</v>
      </c>
      <c r="AM479" s="72">
        <v>2.1829999999999998</v>
      </c>
      <c r="AN479" s="72">
        <v>6.9089999999999998</v>
      </c>
      <c r="AO479" s="12">
        <v>2061.3510000000001</v>
      </c>
      <c r="AP479" s="72">
        <v>82.186999999999998</v>
      </c>
      <c r="AQ479" s="72">
        <v>0.55700000000000005</v>
      </c>
      <c r="AR479" s="12">
        <v>32.232999999999997</v>
      </c>
      <c r="AS479" s="72">
        <v>1.2849999999999999</v>
      </c>
      <c r="AT479" s="72">
        <v>35.54</v>
      </c>
      <c r="AU479" s="12">
        <v>1.024</v>
      </c>
      <c r="AV479" s="72">
        <v>4.1000000000000002E-2</v>
      </c>
      <c r="AW479" s="72">
        <v>102.467</v>
      </c>
      <c r="AX479" s="12">
        <v>76.106999999999999</v>
      </c>
      <c r="AY479" s="72">
        <v>3.0339999999999998</v>
      </c>
      <c r="AZ479" s="72">
        <v>24.344999999999999</v>
      </c>
      <c r="BA479" s="12">
        <v>77.131</v>
      </c>
      <c r="BB479" s="72">
        <v>3.0750000000000002</v>
      </c>
      <c r="BC479" s="72">
        <v>24.149000000000001</v>
      </c>
      <c r="BD479" s="12">
        <v>47.886000000000003</v>
      </c>
      <c r="BE479" s="72">
        <v>1.909</v>
      </c>
      <c r="BF479" s="72">
        <v>38.402000000000001</v>
      </c>
      <c r="BG479" s="12">
        <v>125.01600000000001</v>
      </c>
      <c r="BH479" s="72">
        <v>4.984</v>
      </c>
      <c r="BI479" s="72">
        <v>24.757000000000001</v>
      </c>
      <c r="BJ479" s="12">
        <v>234.43799999999999</v>
      </c>
      <c r="BK479" s="72">
        <v>9.3469999999999995</v>
      </c>
      <c r="BL479" s="72">
        <v>14.651999999999999</v>
      </c>
      <c r="BM479" s="12">
        <v>55.09</v>
      </c>
      <c r="BN479" s="72">
        <v>2.1960000000000002</v>
      </c>
      <c r="BO479" s="72">
        <v>30.843</v>
      </c>
      <c r="BP479" s="12">
        <v>289.52800000000002</v>
      </c>
      <c r="BQ479" s="72">
        <v>11.544</v>
      </c>
      <c r="BR479" s="72">
        <v>12.603</v>
      </c>
      <c r="BS479" s="12">
        <v>446.77800000000002</v>
      </c>
      <c r="BT479" s="72">
        <v>17.812999999999999</v>
      </c>
      <c r="BU479" s="72">
        <v>2.3740000000000001</v>
      </c>
      <c r="BV479" s="12">
        <v>2508.1289999999999</v>
      </c>
      <c r="BW479" s="72">
        <v>100</v>
      </c>
      <c r="BX479" s="72">
        <v>0.123</v>
      </c>
      <c r="BY479" s="13"/>
      <c r="BZ479" s="13"/>
    </row>
    <row r="480" spans="1:78" ht="12.75" customHeight="1">
      <c r="A480" s="122" t="s">
        <v>44</v>
      </c>
      <c r="B480" s="71" t="s">
        <v>69</v>
      </c>
      <c r="C480" s="71" t="s">
        <v>25</v>
      </c>
      <c r="D480" s="34">
        <v>45078</v>
      </c>
      <c r="E480" s="12">
        <v>1270.2919999999999</v>
      </c>
      <c r="F480" s="72">
        <v>50.438000000000002</v>
      </c>
      <c r="G480" s="72">
        <v>1.3129999999999999</v>
      </c>
      <c r="H480" s="12">
        <v>61.561</v>
      </c>
      <c r="I480" s="72">
        <v>2.444</v>
      </c>
      <c r="J480" s="72">
        <v>26.19</v>
      </c>
      <c r="K480" s="12">
        <v>48.615000000000002</v>
      </c>
      <c r="L480" s="72">
        <v>1.93</v>
      </c>
      <c r="M480" s="72">
        <v>27.91</v>
      </c>
      <c r="N480" s="12">
        <v>110.176</v>
      </c>
      <c r="O480" s="72">
        <v>4.375</v>
      </c>
      <c r="P480" s="72">
        <v>17.722000000000001</v>
      </c>
      <c r="Q480" s="12">
        <v>8.7080000000000002</v>
      </c>
      <c r="R480" s="72">
        <v>0.34599999999999997</v>
      </c>
      <c r="S480" s="72">
        <v>71.116</v>
      </c>
      <c r="T480" s="12">
        <v>118.883</v>
      </c>
      <c r="U480" s="72">
        <v>4.72</v>
      </c>
      <c r="V480" s="72">
        <v>16.731000000000002</v>
      </c>
      <c r="W480" s="12">
        <v>648.89099999999996</v>
      </c>
      <c r="X480" s="72">
        <v>25.765000000000001</v>
      </c>
      <c r="Y480" s="72">
        <v>4.2510000000000003</v>
      </c>
      <c r="Z480" s="12">
        <v>767.774</v>
      </c>
      <c r="AA480" s="72">
        <v>30.484999999999999</v>
      </c>
      <c r="AB480" s="72">
        <v>1.83</v>
      </c>
      <c r="AC480" s="12">
        <v>2038.066</v>
      </c>
      <c r="AD480" s="72">
        <v>80.921999999999997</v>
      </c>
      <c r="AE480" s="72">
        <v>0.69599999999999995</v>
      </c>
      <c r="AF480" s="12">
        <v>0</v>
      </c>
      <c r="AG480" s="72">
        <v>0</v>
      </c>
      <c r="AH480" s="72">
        <v>0</v>
      </c>
      <c r="AI480" s="12">
        <v>49.801000000000002</v>
      </c>
      <c r="AJ480" s="72">
        <v>1.9770000000000001</v>
      </c>
      <c r="AK480" s="72">
        <v>7.5979999999999999</v>
      </c>
      <c r="AL480" s="12">
        <v>49.801000000000002</v>
      </c>
      <c r="AM480" s="72">
        <v>1.9770000000000001</v>
      </c>
      <c r="AN480" s="72">
        <v>7.5979999999999999</v>
      </c>
      <c r="AO480" s="12">
        <v>2087.8670000000002</v>
      </c>
      <c r="AP480" s="72">
        <v>82.9</v>
      </c>
      <c r="AQ480" s="72">
        <v>0.67200000000000004</v>
      </c>
      <c r="AR480" s="12">
        <v>23.492000000000001</v>
      </c>
      <c r="AS480" s="72">
        <v>0.93300000000000005</v>
      </c>
      <c r="AT480" s="72">
        <v>52.246000000000002</v>
      </c>
      <c r="AU480" s="12">
        <v>9.1530000000000005</v>
      </c>
      <c r="AV480" s="72">
        <v>0.36299999999999999</v>
      </c>
      <c r="AW480" s="72">
        <v>60.777000000000001</v>
      </c>
      <c r="AX480" s="12">
        <v>39.409999999999997</v>
      </c>
      <c r="AY480" s="72">
        <v>1.5649999999999999</v>
      </c>
      <c r="AZ480" s="72">
        <v>29.437000000000001</v>
      </c>
      <c r="BA480" s="12">
        <v>48.563000000000002</v>
      </c>
      <c r="BB480" s="72">
        <v>1.9279999999999999</v>
      </c>
      <c r="BC480" s="72">
        <v>26.434000000000001</v>
      </c>
      <c r="BD480" s="12">
        <v>46.253999999999998</v>
      </c>
      <c r="BE480" s="72">
        <v>1.837</v>
      </c>
      <c r="BF480" s="72">
        <v>24.202999999999999</v>
      </c>
      <c r="BG480" s="12">
        <v>94.817999999999998</v>
      </c>
      <c r="BH480" s="72">
        <v>3.7650000000000001</v>
      </c>
      <c r="BI480" s="72">
        <v>19.276</v>
      </c>
      <c r="BJ480" s="12">
        <v>241.01300000000001</v>
      </c>
      <c r="BK480" s="72">
        <v>9.57</v>
      </c>
      <c r="BL480" s="72">
        <v>11.797000000000001</v>
      </c>
      <c r="BM480" s="12">
        <v>71.352000000000004</v>
      </c>
      <c r="BN480" s="72">
        <v>2.8330000000000002</v>
      </c>
      <c r="BO480" s="72">
        <v>27.655000000000001</v>
      </c>
      <c r="BP480" s="12">
        <v>312.36500000000001</v>
      </c>
      <c r="BQ480" s="72">
        <v>12.403</v>
      </c>
      <c r="BR480" s="72">
        <v>6.2119999999999997</v>
      </c>
      <c r="BS480" s="12">
        <v>430.67500000000001</v>
      </c>
      <c r="BT480" s="72">
        <v>17.100000000000001</v>
      </c>
      <c r="BU480" s="72">
        <v>3.149</v>
      </c>
      <c r="BV480" s="12">
        <v>2518.5419999999999</v>
      </c>
      <c r="BW480" s="72">
        <v>100</v>
      </c>
      <c r="BX480" s="72">
        <v>9.2999999999999999E-2</v>
      </c>
      <c r="BY480" s="13"/>
      <c r="BZ480" s="13"/>
    </row>
    <row r="481" spans="1:78" ht="12.75" customHeight="1">
      <c r="A481" s="122" t="s">
        <v>44</v>
      </c>
      <c r="B481" s="71" t="s">
        <v>69</v>
      </c>
      <c r="C481" s="71" t="s">
        <v>25</v>
      </c>
      <c r="D481" s="34">
        <v>45170</v>
      </c>
      <c r="E481" s="12">
        <v>1215.6500000000001</v>
      </c>
      <c r="F481" s="72">
        <v>48.024000000000001</v>
      </c>
      <c r="G481" s="72">
        <v>2.1179999999999999</v>
      </c>
      <c r="H481" s="12">
        <v>49.061</v>
      </c>
      <c r="I481" s="72">
        <v>1.9379999999999999</v>
      </c>
      <c r="J481" s="72">
        <v>30.667999999999999</v>
      </c>
      <c r="K481" s="12">
        <v>37.14</v>
      </c>
      <c r="L481" s="72">
        <v>1.4670000000000001</v>
      </c>
      <c r="M481" s="72">
        <v>43.359000000000002</v>
      </c>
      <c r="N481" s="12">
        <v>86.200999999999993</v>
      </c>
      <c r="O481" s="72">
        <v>3.4049999999999998</v>
      </c>
      <c r="P481" s="72">
        <v>23.414999999999999</v>
      </c>
      <c r="Q481" s="12">
        <v>19.321999999999999</v>
      </c>
      <c r="R481" s="72">
        <v>0.76300000000000001</v>
      </c>
      <c r="S481" s="72">
        <v>48.936999999999998</v>
      </c>
      <c r="T481" s="12">
        <v>105.523</v>
      </c>
      <c r="U481" s="72">
        <v>4.1689999999999996</v>
      </c>
      <c r="V481" s="72">
        <v>23.481000000000002</v>
      </c>
      <c r="W481" s="12">
        <v>720.52800000000002</v>
      </c>
      <c r="X481" s="72">
        <v>28.465</v>
      </c>
      <c r="Y481" s="72">
        <v>4.3310000000000004</v>
      </c>
      <c r="Z481" s="12">
        <v>826.05</v>
      </c>
      <c r="AA481" s="72">
        <v>32.633000000000003</v>
      </c>
      <c r="AB481" s="72">
        <v>2.7919999999999998</v>
      </c>
      <c r="AC481" s="12">
        <v>2041.7</v>
      </c>
      <c r="AD481" s="72">
        <v>80.658000000000001</v>
      </c>
      <c r="AE481" s="72">
        <v>0.752</v>
      </c>
      <c r="AF481" s="12">
        <v>10.872999999999999</v>
      </c>
      <c r="AG481" s="72">
        <v>0.43</v>
      </c>
      <c r="AH481" s="72">
        <v>67.626000000000005</v>
      </c>
      <c r="AI481" s="12">
        <v>40.225000000000001</v>
      </c>
      <c r="AJ481" s="72">
        <v>1.589</v>
      </c>
      <c r="AK481" s="72">
        <v>17.821999999999999</v>
      </c>
      <c r="AL481" s="12">
        <v>51.097999999999999</v>
      </c>
      <c r="AM481" s="72">
        <v>2.0190000000000001</v>
      </c>
      <c r="AN481" s="72">
        <v>7</v>
      </c>
      <c r="AO481" s="12">
        <v>2092.7979999999998</v>
      </c>
      <c r="AP481" s="72">
        <v>82.676000000000002</v>
      </c>
      <c r="AQ481" s="72">
        <v>0.71599999999999997</v>
      </c>
      <c r="AR481" s="12">
        <v>18.463999999999999</v>
      </c>
      <c r="AS481" s="72">
        <v>0.72899999999999998</v>
      </c>
      <c r="AT481" s="72">
        <v>80.195999999999998</v>
      </c>
      <c r="AU481" s="12">
        <v>6.109</v>
      </c>
      <c r="AV481" s="72">
        <v>0.24099999999999999</v>
      </c>
      <c r="AW481" s="72">
        <v>85.709000000000003</v>
      </c>
      <c r="AX481" s="12">
        <v>92.602000000000004</v>
      </c>
      <c r="AY481" s="72">
        <v>3.6579999999999999</v>
      </c>
      <c r="AZ481" s="72">
        <v>19.619</v>
      </c>
      <c r="BA481" s="12">
        <v>98.71</v>
      </c>
      <c r="BB481" s="72">
        <v>3.9</v>
      </c>
      <c r="BC481" s="72">
        <v>19.084</v>
      </c>
      <c r="BD481" s="12">
        <v>69.156999999999996</v>
      </c>
      <c r="BE481" s="72">
        <v>2.7320000000000002</v>
      </c>
      <c r="BF481" s="72">
        <v>37.253999999999998</v>
      </c>
      <c r="BG481" s="12">
        <v>167.86699999999999</v>
      </c>
      <c r="BH481" s="72">
        <v>6.6319999999999997</v>
      </c>
      <c r="BI481" s="72">
        <v>12.468</v>
      </c>
      <c r="BJ481" s="12">
        <v>198.95699999999999</v>
      </c>
      <c r="BK481" s="72">
        <v>7.86</v>
      </c>
      <c r="BL481" s="72">
        <v>10.734</v>
      </c>
      <c r="BM481" s="12">
        <v>53.225999999999999</v>
      </c>
      <c r="BN481" s="72">
        <v>2.1030000000000002</v>
      </c>
      <c r="BO481" s="72">
        <v>27.974</v>
      </c>
      <c r="BP481" s="12">
        <v>252.18299999999999</v>
      </c>
      <c r="BQ481" s="72">
        <v>9.9629999999999992</v>
      </c>
      <c r="BR481" s="72">
        <v>8.9819999999999993</v>
      </c>
      <c r="BS481" s="12">
        <v>438.51400000000001</v>
      </c>
      <c r="BT481" s="72">
        <v>17.324000000000002</v>
      </c>
      <c r="BU481" s="72">
        <v>3.262</v>
      </c>
      <c r="BV481" s="12">
        <v>2531.3119999999999</v>
      </c>
      <c r="BW481" s="72">
        <v>100</v>
      </c>
      <c r="BX481" s="72">
        <v>0.109</v>
      </c>
      <c r="BY481" s="13"/>
      <c r="BZ481" s="13"/>
    </row>
    <row r="482" spans="1:78" ht="12.75" customHeight="1">
      <c r="A482" s="122" t="s">
        <v>44</v>
      </c>
      <c r="B482" s="71" t="s">
        <v>69</v>
      </c>
      <c r="C482" s="71" t="s">
        <v>25</v>
      </c>
      <c r="D482" s="34">
        <v>45261</v>
      </c>
      <c r="E482" s="12">
        <v>1235.6949999999999</v>
      </c>
      <c r="F482" s="72">
        <v>48.546999999999997</v>
      </c>
      <c r="G482" s="72">
        <v>2.1459999999999999</v>
      </c>
      <c r="H482" s="12">
        <v>32.442</v>
      </c>
      <c r="I482" s="72">
        <v>1.2749999999999999</v>
      </c>
      <c r="J482" s="72">
        <v>42.438000000000002</v>
      </c>
      <c r="K482" s="12">
        <v>80.498000000000005</v>
      </c>
      <c r="L482" s="72">
        <v>3.1629999999999998</v>
      </c>
      <c r="M482" s="72">
        <v>26.013999999999999</v>
      </c>
      <c r="N482" s="12">
        <v>112.93899999999999</v>
      </c>
      <c r="O482" s="72">
        <v>4.4370000000000003</v>
      </c>
      <c r="P482" s="72">
        <v>21.048999999999999</v>
      </c>
      <c r="Q482" s="12">
        <v>30.992999999999999</v>
      </c>
      <c r="R482" s="72">
        <v>1.218</v>
      </c>
      <c r="S482" s="72">
        <v>41.941000000000003</v>
      </c>
      <c r="T482" s="12">
        <v>143.93199999999999</v>
      </c>
      <c r="U482" s="72">
        <v>5.6550000000000002</v>
      </c>
      <c r="V482" s="72">
        <v>15.22</v>
      </c>
      <c r="W482" s="12">
        <v>675.31200000000001</v>
      </c>
      <c r="X482" s="72">
        <v>26.530999999999999</v>
      </c>
      <c r="Y482" s="72">
        <v>4.6360000000000001</v>
      </c>
      <c r="Z482" s="12">
        <v>819.24400000000003</v>
      </c>
      <c r="AA482" s="72">
        <v>32.186</v>
      </c>
      <c r="AB482" s="72">
        <v>3.0510000000000002</v>
      </c>
      <c r="AC482" s="12">
        <v>2054.9389999999999</v>
      </c>
      <c r="AD482" s="72">
        <v>80.731999999999999</v>
      </c>
      <c r="AE482" s="72">
        <v>0.73499999999999999</v>
      </c>
      <c r="AF482" s="12">
        <v>0</v>
      </c>
      <c r="AG482" s="72">
        <v>0</v>
      </c>
      <c r="AH482" s="72">
        <v>0</v>
      </c>
      <c r="AI482" s="12">
        <v>47.218000000000004</v>
      </c>
      <c r="AJ482" s="72">
        <v>1.855</v>
      </c>
      <c r="AK482" s="72">
        <v>7.3890000000000002</v>
      </c>
      <c r="AL482" s="12">
        <v>47.218000000000004</v>
      </c>
      <c r="AM482" s="72">
        <v>1.855</v>
      </c>
      <c r="AN482" s="72">
        <v>7.3890000000000002</v>
      </c>
      <c r="AO482" s="12">
        <v>2102.1570000000002</v>
      </c>
      <c r="AP482" s="72">
        <v>82.587000000000003</v>
      </c>
      <c r="AQ482" s="72">
        <v>0.73199999999999998</v>
      </c>
      <c r="AR482" s="12">
        <v>16.858000000000001</v>
      </c>
      <c r="AS482" s="72">
        <v>0.66200000000000003</v>
      </c>
      <c r="AT482" s="72">
        <v>59.137999999999998</v>
      </c>
      <c r="AU482" s="12">
        <v>8.2829999999999995</v>
      </c>
      <c r="AV482" s="72">
        <v>0.32500000000000001</v>
      </c>
      <c r="AW482" s="72">
        <v>83.01</v>
      </c>
      <c r="AX482" s="12">
        <v>63.222999999999999</v>
      </c>
      <c r="AY482" s="72">
        <v>2.484</v>
      </c>
      <c r="AZ482" s="72">
        <v>32.661999999999999</v>
      </c>
      <c r="BA482" s="12">
        <v>71.506</v>
      </c>
      <c r="BB482" s="72">
        <v>2.8090000000000002</v>
      </c>
      <c r="BC482" s="72">
        <v>29.172999999999998</v>
      </c>
      <c r="BD482" s="12">
        <v>35.534999999999997</v>
      </c>
      <c r="BE482" s="72">
        <v>1.3959999999999999</v>
      </c>
      <c r="BF482" s="72">
        <v>41.338999999999999</v>
      </c>
      <c r="BG482" s="12">
        <v>107.041</v>
      </c>
      <c r="BH482" s="72">
        <v>4.2050000000000001</v>
      </c>
      <c r="BI482" s="72">
        <v>21.94</v>
      </c>
      <c r="BJ482" s="12">
        <v>244.96100000000001</v>
      </c>
      <c r="BK482" s="72">
        <v>9.6240000000000006</v>
      </c>
      <c r="BL482" s="72">
        <v>10.068</v>
      </c>
      <c r="BM482" s="12">
        <v>74.358000000000004</v>
      </c>
      <c r="BN482" s="72">
        <v>2.9209999999999998</v>
      </c>
      <c r="BO482" s="72">
        <v>21.725000000000001</v>
      </c>
      <c r="BP482" s="12">
        <v>319.31900000000002</v>
      </c>
      <c r="BQ482" s="72">
        <v>12.545</v>
      </c>
      <c r="BR482" s="72">
        <v>7.1539999999999999</v>
      </c>
      <c r="BS482" s="12">
        <v>443.21800000000002</v>
      </c>
      <c r="BT482" s="72">
        <v>17.413</v>
      </c>
      <c r="BU482" s="72">
        <v>3.4569999999999999</v>
      </c>
      <c r="BV482" s="12">
        <v>2545.375</v>
      </c>
      <c r="BW482" s="72">
        <v>100</v>
      </c>
      <c r="BX482" s="72">
        <v>0.104</v>
      </c>
      <c r="BY482" s="13"/>
      <c r="BZ482" s="13"/>
    </row>
    <row r="483" spans="1:78" ht="12.75" customHeight="1">
      <c r="A483" s="122" t="s">
        <v>44</v>
      </c>
      <c r="B483" s="71" t="s">
        <v>69</v>
      </c>
      <c r="C483" s="71" t="s">
        <v>25</v>
      </c>
      <c r="D483" s="34">
        <v>45352</v>
      </c>
      <c r="E483" s="12">
        <v>1264.471</v>
      </c>
      <c r="F483" s="72">
        <v>49.49</v>
      </c>
      <c r="G483" s="72">
        <v>1.431</v>
      </c>
      <c r="H483" s="12">
        <v>65.757999999999996</v>
      </c>
      <c r="I483" s="72">
        <v>2.5739999999999998</v>
      </c>
      <c r="J483" s="72">
        <v>34.521999999999998</v>
      </c>
      <c r="K483" s="12">
        <v>54.155999999999999</v>
      </c>
      <c r="L483" s="72">
        <v>2.12</v>
      </c>
      <c r="M483" s="72">
        <v>28.175999999999998</v>
      </c>
      <c r="N483" s="12">
        <v>119.914</v>
      </c>
      <c r="O483" s="72">
        <v>4.6929999999999996</v>
      </c>
      <c r="P483" s="72">
        <v>19.393999999999998</v>
      </c>
      <c r="Q483" s="12">
        <v>21.026</v>
      </c>
      <c r="R483" s="72">
        <v>0.82299999999999995</v>
      </c>
      <c r="S483" s="72">
        <v>41.954999999999998</v>
      </c>
      <c r="T483" s="12">
        <v>140.94</v>
      </c>
      <c r="U483" s="72">
        <v>5.516</v>
      </c>
      <c r="V483" s="72">
        <v>15.827</v>
      </c>
      <c r="W483" s="12">
        <v>629.51400000000001</v>
      </c>
      <c r="X483" s="72">
        <v>24.638000000000002</v>
      </c>
      <c r="Y483" s="72">
        <v>3.9260000000000002</v>
      </c>
      <c r="Z483" s="12">
        <v>770.45399999999995</v>
      </c>
      <c r="AA483" s="72">
        <v>30.155000000000001</v>
      </c>
      <c r="AB483" s="72">
        <v>1.8540000000000001</v>
      </c>
      <c r="AC483" s="12">
        <v>2034.925</v>
      </c>
      <c r="AD483" s="72">
        <v>79.644000000000005</v>
      </c>
      <c r="AE483" s="72">
        <v>0.59499999999999997</v>
      </c>
      <c r="AF483" s="12">
        <v>11.813000000000001</v>
      </c>
      <c r="AG483" s="72">
        <v>0.46200000000000002</v>
      </c>
      <c r="AH483" s="72">
        <v>65.938999999999993</v>
      </c>
      <c r="AI483" s="12">
        <v>48.529000000000003</v>
      </c>
      <c r="AJ483" s="72">
        <v>1.899</v>
      </c>
      <c r="AK483" s="72">
        <v>19.715</v>
      </c>
      <c r="AL483" s="12">
        <v>60.341999999999999</v>
      </c>
      <c r="AM483" s="72">
        <v>2.3620000000000001</v>
      </c>
      <c r="AN483" s="72">
        <v>7.6639999999999997</v>
      </c>
      <c r="AO483" s="12">
        <v>2095.2669999999998</v>
      </c>
      <c r="AP483" s="72">
        <v>82.006</v>
      </c>
      <c r="AQ483" s="72">
        <v>0.48899999999999999</v>
      </c>
      <c r="AR483" s="12">
        <v>27.186</v>
      </c>
      <c r="AS483" s="72">
        <v>1.0640000000000001</v>
      </c>
      <c r="AT483" s="72">
        <v>48.945</v>
      </c>
      <c r="AU483" s="12">
        <v>3.073</v>
      </c>
      <c r="AV483" s="72">
        <v>0.12</v>
      </c>
      <c r="AW483" s="72">
        <v>100.996</v>
      </c>
      <c r="AX483" s="12">
        <v>82.057000000000002</v>
      </c>
      <c r="AY483" s="72">
        <v>3.2120000000000002</v>
      </c>
      <c r="AZ483" s="72">
        <v>25.917000000000002</v>
      </c>
      <c r="BA483" s="12">
        <v>85.13</v>
      </c>
      <c r="BB483" s="72">
        <v>3.3319999999999999</v>
      </c>
      <c r="BC483" s="72">
        <v>27.72</v>
      </c>
      <c r="BD483" s="12">
        <v>17.594999999999999</v>
      </c>
      <c r="BE483" s="72">
        <v>0.68899999999999995</v>
      </c>
      <c r="BF483" s="72">
        <v>46.469000000000001</v>
      </c>
      <c r="BG483" s="12">
        <v>102.724</v>
      </c>
      <c r="BH483" s="72">
        <v>4.0209999999999999</v>
      </c>
      <c r="BI483" s="72">
        <v>25.526</v>
      </c>
      <c r="BJ483" s="12">
        <v>243.851</v>
      </c>
      <c r="BK483" s="72">
        <v>9.5440000000000005</v>
      </c>
      <c r="BL483" s="72">
        <v>11.99</v>
      </c>
      <c r="BM483" s="12">
        <v>85.983000000000004</v>
      </c>
      <c r="BN483" s="72">
        <v>3.3650000000000002</v>
      </c>
      <c r="BO483" s="72">
        <v>28.45</v>
      </c>
      <c r="BP483" s="12">
        <v>329.83300000000003</v>
      </c>
      <c r="BQ483" s="72">
        <v>12.909000000000001</v>
      </c>
      <c r="BR483" s="72">
        <v>8.6280000000000001</v>
      </c>
      <c r="BS483" s="12">
        <v>459.74400000000003</v>
      </c>
      <c r="BT483" s="72">
        <v>17.994</v>
      </c>
      <c r="BU483" s="72">
        <v>2.1989999999999998</v>
      </c>
      <c r="BV483" s="12">
        <v>2555.011</v>
      </c>
      <c r="BW483" s="72">
        <v>100</v>
      </c>
      <c r="BX483" s="72">
        <v>8.6999999999999994E-2</v>
      </c>
      <c r="BY483" s="13"/>
      <c r="BZ483" s="13"/>
    </row>
    <row r="484" spans="1:78" ht="12.75" customHeight="1">
      <c r="A484" s="122" t="s">
        <v>44</v>
      </c>
      <c r="B484" s="71" t="s">
        <v>69</v>
      </c>
      <c r="C484" s="71" t="s">
        <v>25</v>
      </c>
      <c r="D484" s="34">
        <v>45444</v>
      </c>
      <c r="E484" s="12">
        <v>1252.884</v>
      </c>
      <c r="F484" s="72">
        <v>48.779000000000003</v>
      </c>
      <c r="G484" s="72">
        <v>1.6060000000000001</v>
      </c>
      <c r="H484" s="12">
        <v>70.373999999999995</v>
      </c>
      <c r="I484" s="72">
        <v>2.74</v>
      </c>
      <c r="J484" s="72">
        <v>23.303999999999998</v>
      </c>
      <c r="K484" s="12">
        <v>77.549000000000007</v>
      </c>
      <c r="L484" s="72">
        <v>3.0190000000000001</v>
      </c>
      <c r="M484" s="72">
        <v>22.349</v>
      </c>
      <c r="N484" s="12">
        <v>147.923</v>
      </c>
      <c r="O484" s="72">
        <v>5.7590000000000003</v>
      </c>
      <c r="P484" s="72">
        <v>12.888999999999999</v>
      </c>
      <c r="Q484" s="12">
        <v>21.251000000000001</v>
      </c>
      <c r="R484" s="72">
        <v>0.82699999999999996</v>
      </c>
      <c r="S484" s="72">
        <v>41.152999999999999</v>
      </c>
      <c r="T484" s="12">
        <v>169.17400000000001</v>
      </c>
      <c r="U484" s="72">
        <v>6.5860000000000003</v>
      </c>
      <c r="V484" s="72">
        <v>12.714</v>
      </c>
      <c r="W484" s="12">
        <v>642.697</v>
      </c>
      <c r="X484" s="72">
        <v>25.021999999999998</v>
      </c>
      <c r="Y484" s="72">
        <v>4.1539999999999999</v>
      </c>
      <c r="Z484" s="12">
        <v>811.87099999999998</v>
      </c>
      <c r="AA484" s="72">
        <v>31.609000000000002</v>
      </c>
      <c r="AB484" s="72">
        <v>2.0750000000000002</v>
      </c>
      <c r="AC484" s="12">
        <v>2064.7559999999999</v>
      </c>
      <c r="AD484" s="72">
        <v>80.387</v>
      </c>
      <c r="AE484" s="72">
        <v>0.57599999999999996</v>
      </c>
      <c r="AF484" s="12">
        <v>7.4989999999999997</v>
      </c>
      <c r="AG484" s="72">
        <v>0.29199999999999998</v>
      </c>
      <c r="AH484" s="72">
        <v>86.186000000000007</v>
      </c>
      <c r="AI484" s="12">
        <v>51.793999999999997</v>
      </c>
      <c r="AJ484" s="72">
        <v>2.0169999999999999</v>
      </c>
      <c r="AK484" s="72">
        <v>13.26</v>
      </c>
      <c r="AL484" s="12">
        <v>59.293999999999997</v>
      </c>
      <c r="AM484" s="72">
        <v>2.3079999999999998</v>
      </c>
      <c r="AN484" s="72">
        <v>7.6059999999999999</v>
      </c>
      <c r="AO484" s="12">
        <v>2124.0500000000002</v>
      </c>
      <c r="AP484" s="72">
        <v>82.695999999999998</v>
      </c>
      <c r="AQ484" s="72">
        <v>0.495</v>
      </c>
      <c r="AR484" s="12">
        <v>14.394</v>
      </c>
      <c r="AS484" s="72">
        <v>0.56000000000000005</v>
      </c>
      <c r="AT484" s="72">
        <v>52.457999999999998</v>
      </c>
      <c r="AU484" s="12">
        <v>0</v>
      </c>
      <c r="AV484" s="72">
        <v>0</v>
      </c>
      <c r="AW484" s="72">
        <v>0</v>
      </c>
      <c r="AX484" s="12">
        <v>64.616</v>
      </c>
      <c r="AY484" s="72">
        <v>2.516</v>
      </c>
      <c r="AZ484" s="72">
        <v>29.111999999999998</v>
      </c>
      <c r="BA484" s="12">
        <v>64.616</v>
      </c>
      <c r="BB484" s="72">
        <v>2.516</v>
      </c>
      <c r="BC484" s="72">
        <v>29.111999999999998</v>
      </c>
      <c r="BD484" s="12">
        <v>21.305</v>
      </c>
      <c r="BE484" s="72">
        <v>0.82899999999999996</v>
      </c>
      <c r="BF484" s="72">
        <v>44.228999999999999</v>
      </c>
      <c r="BG484" s="12">
        <v>85.921000000000006</v>
      </c>
      <c r="BH484" s="72">
        <v>3.3450000000000002</v>
      </c>
      <c r="BI484" s="72">
        <v>25.484000000000002</v>
      </c>
      <c r="BJ484" s="12">
        <v>229.864</v>
      </c>
      <c r="BK484" s="72">
        <v>8.9489999999999998</v>
      </c>
      <c r="BL484" s="72">
        <v>10.340999999999999</v>
      </c>
      <c r="BM484" s="12">
        <v>114.282</v>
      </c>
      <c r="BN484" s="72">
        <v>4.4489999999999998</v>
      </c>
      <c r="BO484" s="72">
        <v>16.431000000000001</v>
      </c>
      <c r="BP484" s="12">
        <v>344.14600000000002</v>
      </c>
      <c r="BQ484" s="72">
        <v>13.398999999999999</v>
      </c>
      <c r="BR484" s="72">
        <v>6.7220000000000004</v>
      </c>
      <c r="BS484" s="12">
        <v>444.46100000000001</v>
      </c>
      <c r="BT484" s="72">
        <v>17.303999999999998</v>
      </c>
      <c r="BU484" s="72">
        <v>2.3159999999999998</v>
      </c>
      <c r="BV484" s="12">
        <v>2568.511</v>
      </c>
      <c r="BW484" s="72">
        <v>100</v>
      </c>
      <c r="BX484" s="72">
        <v>0.06</v>
      </c>
      <c r="BY484" s="13"/>
      <c r="BZ484" s="13"/>
    </row>
    <row r="485" spans="1:78" ht="12.75" customHeight="1">
      <c r="A485" s="122" t="s">
        <v>44</v>
      </c>
      <c r="B485" s="71" t="s">
        <v>69</v>
      </c>
      <c r="C485" s="71" t="s">
        <v>25</v>
      </c>
      <c r="D485" s="34">
        <v>45536</v>
      </c>
      <c r="E485" s="12">
        <v>1277.0809999999999</v>
      </c>
      <c r="F485" s="72">
        <v>49.524000000000001</v>
      </c>
      <c r="G485" s="72">
        <v>1.6739999999999999</v>
      </c>
      <c r="H485" s="12">
        <v>47.582000000000001</v>
      </c>
      <c r="I485" s="72">
        <v>1.845</v>
      </c>
      <c r="J485" s="72">
        <v>31.827000000000002</v>
      </c>
      <c r="K485" s="12">
        <v>51.813000000000002</v>
      </c>
      <c r="L485" s="72">
        <v>2.0089999999999999</v>
      </c>
      <c r="M485" s="72">
        <v>35.811999999999998</v>
      </c>
      <c r="N485" s="12">
        <v>99.394999999999996</v>
      </c>
      <c r="O485" s="72">
        <v>3.8540000000000001</v>
      </c>
      <c r="P485" s="72">
        <v>23.416</v>
      </c>
      <c r="Q485" s="12">
        <v>12.904</v>
      </c>
      <c r="R485" s="72">
        <v>0.5</v>
      </c>
      <c r="S485" s="72">
        <v>51.622999999999998</v>
      </c>
      <c r="T485" s="12">
        <v>112.29900000000001</v>
      </c>
      <c r="U485" s="72">
        <v>4.3550000000000004</v>
      </c>
      <c r="V485" s="72">
        <v>22.216999999999999</v>
      </c>
      <c r="W485" s="12">
        <v>685.57299999999998</v>
      </c>
      <c r="X485" s="72">
        <v>26.585999999999999</v>
      </c>
      <c r="Y485" s="72">
        <v>4.5380000000000003</v>
      </c>
      <c r="Z485" s="12">
        <v>797.87199999999996</v>
      </c>
      <c r="AA485" s="72">
        <v>30.940999999999999</v>
      </c>
      <c r="AB485" s="72">
        <v>2.5099999999999998</v>
      </c>
      <c r="AC485" s="12">
        <v>2074.9520000000002</v>
      </c>
      <c r="AD485" s="72">
        <v>80.463999999999999</v>
      </c>
      <c r="AE485" s="72">
        <v>0.48599999999999999</v>
      </c>
      <c r="AF485" s="12">
        <v>6.5309999999999997</v>
      </c>
      <c r="AG485" s="72">
        <v>0.253</v>
      </c>
      <c r="AH485" s="72">
        <v>107.01600000000001</v>
      </c>
      <c r="AI485" s="12">
        <v>54.634999999999998</v>
      </c>
      <c r="AJ485" s="72">
        <v>2.1190000000000002</v>
      </c>
      <c r="AK485" s="72">
        <v>14.769</v>
      </c>
      <c r="AL485" s="12">
        <v>61.165999999999997</v>
      </c>
      <c r="AM485" s="72">
        <v>2.3719999999999999</v>
      </c>
      <c r="AN485" s="72">
        <v>7.6219999999999999</v>
      </c>
      <c r="AO485" s="12">
        <v>2136.1179999999999</v>
      </c>
      <c r="AP485" s="72">
        <v>82.835999999999999</v>
      </c>
      <c r="AQ485" s="72">
        <v>0.46600000000000003</v>
      </c>
      <c r="AR485" s="12">
        <v>22.244</v>
      </c>
      <c r="AS485" s="72">
        <v>0.86299999999999999</v>
      </c>
      <c r="AT485" s="72">
        <v>49.603000000000002</v>
      </c>
      <c r="AU485" s="12">
        <v>22.097999999999999</v>
      </c>
      <c r="AV485" s="72">
        <v>0.85699999999999998</v>
      </c>
      <c r="AW485" s="72">
        <v>44.325000000000003</v>
      </c>
      <c r="AX485" s="12">
        <v>83.677999999999997</v>
      </c>
      <c r="AY485" s="72">
        <v>3.2450000000000001</v>
      </c>
      <c r="AZ485" s="72">
        <v>21.61</v>
      </c>
      <c r="BA485" s="12">
        <v>105.776</v>
      </c>
      <c r="BB485" s="72">
        <v>4.1020000000000003</v>
      </c>
      <c r="BC485" s="72">
        <v>16.882000000000001</v>
      </c>
      <c r="BD485" s="12">
        <v>31.861000000000001</v>
      </c>
      <c r="BE485" s="72">
        <v>1.236</v>
      </c>
      <c r="BF485" s="72">
        <v>34</v>
      </c>
      <c r="BG485" s="12">
        <v>137.637</v>
      </c>
      <c r="BH485" s="72">
        <v>5.3369999999999997</v>
      </c>
      <c r="BI485" s="72">
        <v>12.454000000000001</v>
      </c>
      <c r="BJ485" s="12">
        <v>229.37200000000001</v>
      </c>
      <c r="BK485" s="72">
        <v>8.8949999999999996</v>
      </c>
      <c r="BL485" s="72">
        <v>9.3849999999999998</v>
      </c>
      <c r="BM485" s="12">
        <v>53.347000000000001</v>
      </c>
      <c r="BN485" s="72">
        <v>2.069</v>
      </c>
      <c r="BO485" s="72">
        <v>22.253</v>
      </c>
      <c r="BP485" s="12">
        <v>282.71899999999999</v>
      </c>
      <c r="BQ485" s="72">
        <v>10.964</v>
      </c>
      <c r="BR485" s="72">
        <v>7.3019999999999996</v>
      </c>
      <c r="BS485" s="12">
        <v>442.6</v>
      </c>
      <c r="BT485" s="72">
        <v>17.164000000000001</v>
      </c>
      <c r="BU485" s="72">
        <v>2.202</v>
      </c>
      <c r="BV485" s="12">
        <v>2578.7179999999998</v>
      </c>
      <c r="BW485" s="72">
        <v>100</v>
      </c>
      <c r="BX485" s="72">
        <v>6.6000000000000003E-2</v>
      </c>
      <c r="BY485" s="13"/>
      <c r="BZ485" s="13"/>
    </row>
    <row r="486" spans="1:78" ht="12.75" customHeight="1">
      <c r="A486" s="122" t="s">
        <v>44</v>
      </c>
      <c r="B486" s="71" t="s">
        <v>69</v>
      </c>
      <c r="C486" s="71" t="s">
        <v>25</v>
      </c>
      <c r="D486" s="34">
        <v>45627</v>
      </c>
      <c r="E486" s="12">
        <v>1326.9680000000001</v>
      </c>
      <c r="F486" s="72">
        <v>51.210999999999999</v>
      </c>
      <c r="G486" s="72">
        <v>1.335</v>
      </c>
      <c r="H486" s="12">
        <v>49.667999999999999</v>
      </c>
      <c r="I486" s="72">
        <v>1.917</v>
      </c>
      <c r="J486" s="72">
        <v>25.882000000000001</v>
      </c>
      <c r="K486" s="12">
        <v>41.704999999999998</v>
      </c>
      <c r="L486" s="72">
        <v>1.609</v>
      </c>
      <c r="M486" s="72">
        <v>32.279000000000003</v>
      </c>
      <c r="N486" s="12">
        <v>91.373000000000005</v>
      </c>
      <c r="O486" s="72">
        <v>3.5259999999999998</v>
      </c>
      <c r="P486" s="72">
        <v>20.145</v>
      </c>
      <c r="Q486" s="12">
        <v>18.753</v>
      </c>
      <c r="R486" s="72">
        <v>0.72399999999999998</v>
      </c>
      <c r="S486" s="72">
        <v>63.552999999999997</v>
      </c>
      <c r="T486" s="12">
        <v>110.126</v>
      </c>
      <c r="U486" s="72">
        <v>4.25</v>
      </c>
      <c r="V486" s="72">
        <v>19.37</v>
      </c>
      <c r="W486" s="12">
        <v>666.04</v>
      </c>
      <c r="X486" s="72">
        <v>25.704000000000001</v>
      </c>
      <c r="Y486" s="72">
        <v>4.1390000000000002</v>
      </c>
      <c r="Z486" s="12">
        <v>776.16600000000005</v>
      </c>
      <c r="AA486" s="72">
        <v>29.954000000000001</v>
      </c>
      <c r="AB486" s="72">
        <v>2.4990000000000001</v>
      </c>
      <c r="AC486" s="12">
        <v>2103.134</v>
      </c>
      <c r="AD486" s="72">
        <v>81.165999999999997</v>
      </c>
      <c r="AE486" s="72">
        <v>0.61199999999999999</v>
      </c>
      <c r="AF486" s="12">
        <v>5.4210000000000003</v>
      </c>
      <c r="AG486" s="72">
        <v>0.20899999999999999</v>
      </c>
      <c r="AH486" s="72">
        <v>73.031999999999996</v>
      </c>
      <c r="AI486" s="12">
        <v>53.164000000000001</v>
      </c>
      <c r="AJ486" s="72">
        <v>2.052</v>
      </c>
      <c r="AK486" s="72">
        <v>11.302</v>
      </c>
      <c r="AL486" s="12">
        <v>58.585000000000001</v>
      </c>
      <c r="AM486" s="72">
        <v>2.2610000000000001</v>
      </c>
      <c r="AN486" s="72">
        <v>7.4429999999999996</v>
      </c>
      <c r="AO486" s="12">
        <v>2161.7179999999998</v>
      </c>
      <c r="AP486" s="72">
        <v>83.427000000000007</v>
      </c>
      <c r="AQ486" s="72">
        <v>0.53</v>
      </c>
      <c r="AR486" s="12">
        <v>15.95</v>
      </c>
      <c r="AS486" s="72">
        <v>0.61599999999999999</v>
      </c>
      <c r="AT486" s="72">
        <v>49.911000000000001</v>
      </c>
      <c r="AU486" s="12">
        <v>13.212</v>
      </c>
      <c r="AV486" s="72">
        <v>0.51</v>
      </c>
      <c r="AW486" s="72">
        <v>60.610999999999997</v>
      </c>
      <c r="AX486" s="12">
        <v>67.459999999999994</v>
      </c>
      <c r="AY486" s="72">
        <v>2.6030000000000002</v>
      </c>
      <c r="AZ486" s="72">
        <v>22.716999999999999</v>
      </c>
      <c r="BA486" s="12">
        <v>80.671000000000006</v>
      </c>
      <c r="BB486" s="72">
        <v>3.113</v>
      </c>
      <c r="BC486" s="72">
        <v>17.901</v>
      </c>
      <c r="BD486" s="12">
        <v>42.441000000000003</v>
      </c>
      <c r="BE486" s="72">
        <v>1.6379999999999999</v>
      </c>
      <c r="BF486" s="72">
        <v>30.167000000000002</v>
      </c>
      <c r="BG486" s="12">
        <v>123.11199999999999</v>
      </c>
      <c r="BH486" s="72">
        <v>4.7510000000000003</v>
      </c>
      <c r="BI486" s="72">
        <v>12.574</v>
      </c>
      <c r="BJ486" s="12">
        <v>219.55199999999999</v>
      </c>
      <c r="BK486" s="72">
        <v>8.4730000000000008</v>
      </c>
      <c r="BL486" s="72">
        <v>10.954000000000001</v>
      </c>
      <c r="BM486" s="12">
        <v>70.828000000000003</v>
      </c>
      <c r="BN486" s="72">
        <v>2.7330000000000001</v>
      </c>
      <c r="BO486" s="72">
        <v>29.452000000000002</v>
      </c>
      <c r="BP486" s="12">
        <v>290.38</v>
      </c>
      <c r="BQ486" s="72">
        <v>11.207000000000001</v>
      </c>
      <c r="BR486" s="72">
        <v>7.1219999999999999</v>
      </c>
      <c r="BS486" s="12">
        <v>429.44200000000001</v>
      </c>
      <c r="BT486" s="72">
        <v>16.573</v>
      </c>
      <c r="BU486" s="72">
        <v>2.7069999999999999</v>
      </c>
      <c r="BV486" s="12">
        <v>2591.16</v>
      </c>
      <c r="BW486" s="72">
        <v>100</v>
      </c>
      <c r="BX486" s="72">
        <v>5.5E-2</v>
      </c>
      <c r="BY486" s="13"/>
      <c r="BZ486" s="13"/>
    </row>
    <row r="487" spans="1:78" ht="12.75" customHeight="1">
      <c r="A487" s="122" t="s">
        <v>44</v>
      </c>
      <c r="B487" s="71" t="s">
        <v>69</v>
      </c>
      <c r="C487" s="71" t="s">
        <v>25</v>
      </c>
      <c r="D487" s="34">
        <v>45717</v>
      </c>
      <c r="E487" s="12">
        <v>1316.3140000000001</v>
      </c>
      <c r="F487" s="72">
        <v>50.636000000000003</v>
      </c>
      <c r="G487" s="72">
        <v>1.748</v>
      </c>
      <c r="H487" s="12">
        <v>52.55</v>
      </c>
      <c r="I487" s="72">
        <v>2.0219999999999998</v>
      </c>
      <c r="J487" s="72">
        <v>24.606999999999999</v>
      </c>
      <c r="K487" s="12">
        <v>71.503</v>
      </c>
      <c r="L487" s="72">
        <v>2.7509999999999999</v>
      </c>
      <c r="M487" s="72">
        <v>26.123999999999999</v>
      </c>
      <c r="N487" s="12">
        <v>124.053</v>
      </c>
      <c r="O487" s="72">
        <v>4.7720000000000002</v>
      </c>
      <c r="P487" s="72">
        <v>19.015000000000001</v>
      </c>
      <c r="Q487" s="12">
        <v>25.175999999999998</v>
      </c>
      <c r="R487" s="72">
        <v>0.96799999999999997</v>
      </c>
      <c r="S487" s="72">
        <v>48.436999999999998</v>
      </c>
      <c r="T487" s="12">
        <v>149.22900000000001</v>
      </c>
      <c r="U487" s="72">
        <v>5.7409999999999997</v>
      </c>
      <c r="V487" s="72">
        <v>19.843</v>
      </c>
      <c r="W487" s="12">
        <v>635.50800000000004</v>
      </c>
      <c r="X487" s="72">
        <v>24.446999999999999</v>
      </c>
      <c r="Y487" s="72">
        <v>5.69</v>
      </c>
      <c r="Z487" s="12">
        <v>784.73699999999997</v>
      </c>
      <c r="AA487" s="72">
        <v>30.187000000000001</v>
      </c>
      <c r="AB487" s="72">
        <v>2.161</v>
      </c>
      <c r="AC487" s="12">
        <v>2101.0509999999999</v>
      </c>
      <c r="AD487" s="72">
        <v>80.822999999999993</v>
      </c>
      <c r="AE487" s="72">
        <v>0.755</v>
      </c>
      <c r="AF487" s="12">
        <v>4.3890000000000002</v>
      </c>
      <c r="AG487" s="72">
        <v>0.16900000000000001</v>
      </c>
      <c r="AH487" s="72">
        <v>78.125</v>
      </c>
      <c r="AI487" s="12">
        <v>66.679000000000002</v>
      </c>
      <c r="AJ487" s="72">
        <v>2.5649999999999999</v>
      </c>
      <c r="AK487" s="72">
        <v>9.7100000000000009</v>
      </c>
      <c r="AL487" s="12">
        <v>71.067999999999998</v>
      </c>
      <c r="AM487" s="72">
        <v>2.734</v>
      </c>
      <c r="AN487" s="72">
        <v>7.7549999999999999</v>
      </c>
      <c r="AO487" s="12">
        <v>2172.1190000000001</v>
      </c>
      <c r="AP487" s="72">
        <v>83.557000000000002</v>
      </c>
      <c r="AQ487" s="72">
        <v>0.67500000000000004</v>
      </c>
      <c r="AR487" s="12">
        <v>11.598000000000001</v>
      </c>
      <c r="AS487" s="72">
        <v>0.44600000000000001</v>
      </c>
      <c r="AT487" s="72">
        <v>61.892000000000003</v>
      </c>
      <c r="AU487" s="12">
        <v>0</v>
      </c>
      <c r="AV487" s="72">
        <v>0</v>
      </c>
      <c r="AW487" s="72">
        <v>0</v>
      </c>
      <c r="AX487" s="12">
        <v>61.198999999999998</v>
      </c>
      <c r="AY487" s="72">
        <v>2.3540000000000001</v>
      </c>
      <c r="AZ487" s="72">
        <v>31.120999999999999</v>
      </c>
      <c r="BA487" s="12">
        <v>61.198999999999998</v>
      </c>
      <c r="BB487" s="72">
        <v>2.3540000000000001</v>
      </c>
      <c r="BC487" s="72">
        <v>31.120999999999999</v>
      </c>
      <c r="BD487" s="12">
        <v>47.639000000000003</v>
      </c>
      <c r="BE487" s="72">
        <v>1.833</v>
      </c>
      <c r="BF487" s="72">
        <v>33.213000000000001</v>
      </c>
      <c r="BG487" s="12">
        <v>108.83799999999999</v>
      </c>
      <c r="BH487" s="72">
        <v>4.1870000000000003</v>
      </c>
      <c r="BI487" s="72">
        <v>23.157</v>
      </c>
      <c r="BJ487" s="12">
        <v>230.167</v>
      </c>
      <c r="BK487" s="72">
        <v>8.8539999999999992</v>
      </c>
      <c r="BL487" s="72">
        <v>13.278</v>
      </c>
      <c r="BM487" s="12">
        <v>76.855000000000004</v>
      </c>
      <c r="BN487" s="72">
        <v>2.956</v>
      </c>
      <c r="BO487" s="72">
        <v>21.306999999999999</v>
      </c>
      <c r="BP487" s="12">
        <v>307.02199999999999</v>
      </c>
      <c r="BQ487" s="72">
        <v>11.81</v>
      </c>
      <c r="BR487" s="72">
        <v>8.1609999999999996</v>
      </c>
      <c r="BS487" s="12">
        <v>427.45800000000003</v>
      </c>
      <c r="BT487" s="72">
        <v>16.443000000000001</v>
      </c>
      <c r="BU487" s="72">
        <v>3.472</v>
      </c>
      <c r="BV487" s="12">
        <v>2599.5770000000002</v>
      </c>
      <c r="BW487" s="72">
        <v>100</v>
      </c>
      <c r="BX487" s="72">
        <v>6.2E-2</v>
      </c>
      <c r="BY487" s="13"/>
      <c r="BZ487" s="13"/>
    </row>
    <row r="488" spans="1:78" ht="12.75" customHeight="1">
      <c r="A488" s="122" t="s">
        <v>44</v>
      </c>
      <c r="B488" s="71" t="s">
        <v>69</v>
      </c>
      <c r="C488" s="71" t="s">
        <v>25</v>
      </c>
      <c r="D488" s="34">
        <v>45809</v>
      </c>
      <c r="E488" s="12">
        <v>1346.3240000000001</v>
      </c>
      <c r="F488" s="72">
        <v>51.646999999999998</v>
      </c>
      <c r="G488" s="72">
        <v>1.36</v>
      </c>
      <c r="H488" s="12">
        <v>55.890999999999998</v>
      </c>
      <c r="I488" s="72">
        <v>2.1440000000000001</v>
      </c>
      <c r="J488" s="72">
        <v>28.324999999999999</v>
      </c>
      <c r="K488" s="12">
        <v>56.533999999999999</v>
      </c>
      <c r="L488" s="72">
        <v>2.169</v>
      </c>
      <c r="M488" s="72">
        <v>30.370999999999999</v>
      </c>
      <c r="N488" s="12">
        <v>112.425</v>
      </c>
      <c r="O488" s="72">
        <v>4.3129999999999997</v>
      </c>
      <c r="P488" s="72">
        <v>18.655999999999999</v>
      </c>
      <c r="Q488" s="12">
        <v>24.311</v>
      </c>
      <c r="R488" s="72">
        <v>0.93300000000000005</v>
      </c>
      <c r="S488" s="72">
        <v>37.536000000000001</v>
      </c>
      <c r="T488" s="12">
        <v>136.73599999999999</v>
      </c>
      <c r="U488" s="72">
        <v>5.2450000000000001</v>
      </c>
      <c r="V488" s="72">
        <v>17.88</v>
      </c>
      <c r="W488" s="12">
        <v>666.41</v>
      </c>
      <c r="X488" s="72">
        <v>25.564</v>
      </c>
      <c r="Y488" s="72">
        <v>4.3600000000000003</v>
      </c>
      <c r="Z488" s="12">
        <v>803.14700000000005</v>
      </c>
      <c r="AA488" s="72">
        <v>30.81</v>
      </c>
      <c r="AB488" s="72">
        <v>2.0630000000000002</v>
      </c>
      <c r="AC488" s="12">
        <v>2149.471</v>
      </c>
      <c r="AD488" s="72">
        <v>82.456000000000003</v>
      </c>
      <c r="AE488" s="72">
        <v>0.51600000000000001</v>
      </c>
      <c r="AF488" s="12">
        <v>0</v>
      </c>
      <c r="AG488" s="72">
        <v>0</v>
      </c>
      <c r="AH488" s="72">
        <v>0</v>
      </c>
      <c r="AI488" s="12">
        <v>60.468000000000004</v>
      </c>
      <c r="AJ488" s="72">
        <v>2.3199999999999998</v>
      </c>
      <c r="AK488" s="72">
        <v>5.8650000000000002</v>
      </c>
      <c r="AL488" s="12">
        <v>60.468000000000004</v>
      </c>
      <c r="AM488" s="72">
        <v>2.3199999999999998</v>
      </c>
      <c r="AN488" s="72">
        <v>5.8650000000000002</v>
      </c>
      <c r="AO488" s="12">
        <v>2209.9389999999999</v>
      </c>
      <c r="AP488" s="72">
        <v>84.775999999999996</v>
      </c>
      <c r="AQ488" s="72">
        <v>0.42299999999999999</v>
      </c>
      <c r="AR488" s="12">
        <v>26.013999999999999</v>
      </c>
      <c r="AS488" s="72">
        <v>0.998</v>
      </c>
      <c r="AT488" s="72">
        <v>40.786999999999999</v>
      </c>
      <c r="AU488" s="12">
        <v>0</v>
      </c>
      <c r="AV488" s="72">
        <v>0</v>
      </c>
      <c r="AW488" s="72">
        <v>0</v>
      </c>
      <c r="AX488" s="12">
        <v>103.434</v>
      </c>
      <c r="AY488" s="72">
        <v>3.968</v>
      </c>
      <c r="AZ488" s="72">
        <v>21.771999999999998</v>
      </c>
      <c r="BA488" s="12">
        <v>103.434</v>
      </c>
      <c r="BB488" s="72">
        <v>3.968</v>
      </c>
      <c r="BC488" s="72">
        <v>21.771999999999998</v>
      </c>
      <c r="BD488" s="12">
        <v>10.628</v>
      </c>
      <c r="BE488" s="72">
        <v>0.40799999999999997</v>
      </c>
      <c r="BF488" s="72">
        <v>79.453999999999994</v>
      </c>
      <c r="BG488" s="12">
        <v>114.06100000000001</v>
      </c>
      <c r="BH488" s="72">
        <v>4.3760000000000003</v>
      </c>
      <c r="BI488" s="72">
        <v>19.920999999999999</v>
      </c>
      <c r="BJ488" s="12">
        <v>189.68700000000001</v>
      </c>
      <c r="BK488" s="72">
        <v>7.2770000000000001</v>
      </c>
      <c r="BL488" s="72">
        <v>16.003</v>
      </c>
      <c r="BM488" s="12">
        <v>67.105000000000004</v>
      </c>
      <c r="BN488" s="72">
        <v>2.5739999999999998</v>
      </c>
      <c r="BO488" s="72">
        <v>27.643999999999998</v>
      </c>
      <c r="BP488" s="12">
        <v>256.79199999999997</v>
      </c>
      <c r="BQ488" s="72">
        <v>9.8510000000000009</v>
      </c>
      <c r="BR488" s="72">
        <v>11.74</v>
      </c>
      <c r="BS488" s="12">
        <v>396.86700000000002</v>
      </c>
      <c r="BT488" s="72">
        <v>15.224</v>
      </c>
      <c r="BU488" s="72">
        <v>2.52</v>
      </c>
      <c r="BV488" s="12">
        <v>2606.806</v>
      </c>
      <c r="BW488" s="72">
        <v>100</v>
      </c>
      <c r="BX488" s="72">
        <v>0.106</v>
      </c>
      <c r="BY488" s="13"/>
      <c r="BZ488" s="13"/>
    </row>
    <row r="489" spans="1:78" ht="12.75" customHeight="1">
      <c r="A489" s="122" t="s">
        <v>44</v>
      </c>
      <c r="B489" s="71" t="s">
        <v>69</v>
      </c>
      <c r="C489" s="71" t="s">
        <v>25</v>
      </c>
      <c r="D489" s="34">
        <v>45901</v>
      </c>
      <c r="E489" s="12">
        <v>1369.9960000000001</v>
      </c>
      <c r="F489" s="72">
        <v>52.271000000000001</v>
      </c>
      <c r="G489" s="72">
        <v>1.2190000000000001</v>
      </c>
      <c r="H489" s="12">
        <v>46.17</v>
      </c>
      <c r="I489" s="72">
        <v>1.762</v>
      </c>
      <c r="J489" s="72">
        <v>35.014000000000003</v>
      </c>
      <c r="K489" s="12">
        <v>62.140999999999998</v>
      </c>
      <c r="L489" s="72">
        <v>2.371</v>
      </c>
      <c r="M489" s="72">
        <v>37.465000000000003</v>
      </c>
      <c r="N489" s="12">
        <v>108.31100000000001</v>
      </c>
      <c r="O489" s="72">
        <v>4.133</v>
      </c>
      <c r="P489" s="72">
        <v>27.399000000000001</v>
      </c>
      <c r="Q489" s="12">
        <v>16.782</v>
      </c>
      <c r="R489" s="72">
        <v>0.64</v>
      </c>
      <c r="S489" s="72">
        <v>70.239999999999995</v>
      </c>
      <c r="T489" s="12">
        <v>125.093</v>
      </c>
      <c r="U489" s="72">
        <v>4.7729999999999997</v>
      </c>
      <c r="V489" s="72">
        <v>24.846</v>
      </c>
      <c r="W489" s="12">
        <v>659.80600000000004</v>
      </c>
      <c r="X489" s="72">
        <v>25.173999999999999</v>
      </c>
      <c r="Y489" s="72">
        <v>4.9740000000000002</v>
      </c>
      <c r="Z489" s="12">
        <v>784.9</v>
      </c>
      <c r="AA489" s="72">
        <v>29.946999999999999</v>
      </c>
      <c r="AB489" s="72">
        <v>1.919</v>
      </c>
      <c r="AC489" s="12">
        <v>2154.8960000000002</v>
      </c>
      <c r="AD489" s="72">
        <v>82.218000000000004</v>
      </c>
      <c r="AE489" s="72">
        <v>0.625</v>
      </c>
      <c r="AF489" s="12">
        <v>0</v>
      </c>
      <c r="AG489" s="72">
        <v>0</v>
      </c>
      <c r="AH489" s="72">
        <v>0</v>
      </c>
      <c r="AI489" s="12">
        <v>62.6</v>
      </c>
      <c r="AJ489" s="72">
        <v>2.3879999999999999</v>
      </c>
      <c r="AK489" s="72">
        <v>6.8840000000000003</v>
      </c>
      <c r="AL489" s="12">
        <v>62.6</v>
      </c>
      <c r="AM489" s="72">
        <v>2.3879999999999999</v>
      </c>
      <c r="AN489" s="72">
        <v>6.8840000000000003</v>
      </c>
      <c r="AO489" s="12">
        <v>2217.4960000000001</v>
      </c>
      <c r="AP489" s="72">
        <v>84.606999999999999</v>
      </c>
      <c r="AQ489" s="72">
        <v>0.48499999999999999</v>
      </c>
      <c r="AR489" s="12">
        <v>33.078000000000003</v>
      </c>
      <c r="AS489" s="72">
        <v>1.262</v>
      </c>
      <c r="AT489" s="72">
        <v>56.863</v>
      </c>
      <c r="AU489" s="12">
        <v>10.263</v>
      </c>
      <c r="AV489" s="72">
        <v>0.39200000000000002</v>
      </c>
      <c r="AW489" s="72">
        <v>87.230999999999995</v>
      </c>
      <c r="AX489" s="12">
        <v>21.172000000000001</v>
      </c>
      <c r="AY489" s="72">
        <v>0.80800000000000005</v>
      </c>
      <c r="AZ489" s="72">
        <v>40.369</v>
      </c>
      <c r="BA489" s="12">
        <v>31.434999999999999</v>
      </c>
      <c r="BB489" s="72">
        <v>1.1990000000000001</v>
      </c>
      <c r="BC489" s="72">
        <v>36.5</v>
      </c>
      <c r="BD489" s="12">
        <v>28.798999999999999</v>
      </c>
      <c r="BE489" s="72">
        <v>1.099</v>
      </c>
      <c r="BF489" s="72">
        <v>76.218000000000004</v>
      </c>
      <c r="BG489" s="12">
        <v>60.234000000000002</v>
      </c>
      <c r="BH489" s="72">
        <v>2.298</v>
      </c>
      <c r="BI489" s="72">
        <v>39.081000000000003</v>
      </c>
      <c r="BJ489" s="12">
        <v>231.697</v>
      </c>
      <c r="BK489" s="72">
        <v>8.84</v>
      </c>
      <c r="BL489" s="72">
        <v>9.9930000000000003</v>
      </c>
      <c r="BM489" s="12">
        <v>78.433999999999997</v>
      </c>
      <c r="BN489" s="72">
        <v>2.9929999999999999</v>
      </c>
      <c r="BO489" s="72">
        <v>20.683</v>
      </c>
      <c r="BP489" s="12">
        <v>310.13099999999997</v>
      </c>
      <c r="BQ489" s="72">
        <v>11.833</v>
      </c>
      <c r="BR489" s="72">
        <v>7.7910000000000004</v>
      </c>
      <c r="BS489" s="12">
        <v>403.44400000000002</v>
      </c>
      <c r="BT489" s="72">
        <v>15.393000000000001</v>
      </c>
      <c r="BU489" s="72">
        <v>2.6669999999999998</v>
      </c>
      <c r="BV489" s="12">
        <v>2620.94</v>
      </c>
      <c r="BW489" s="72">
        <v>100</v>
      </c>
      <c r="BX489" s="72">
        <v>4.9000000000000002E-2</v>
      </c>
      <c r="BY489" s="13"/>
      <c r="BZ489" s="13"/>
    </row>
    <row r="490" spans="1:78" ht="12.75" customHeight="1">
      <c r="A490" s="122" t="s">
        <v>44</v>
      </c>
      <c r="B490" s="71" t="s">
        <v>69</v>
      </c>
      <c r="C490" s="71" t="s">
        <v>25</v>
      </c>
      <c r="D490" s="34">
        <v>45992</v>
      </c>
      <c r="E490" s="12">
        <v>1321.65</v>
      </c>
      <c r="F490" s="72">
        <v>50.335999999999999</v>
      </c>
      <c r="G490" s="72">
        <v>1.536</v>
      </c>
      <c r="H490" s="12">
        <v>22.125</v>
      </c>
      <c r="I490" s="72">
        <v>0.84299999999999997</v>
      </c>
      <c r="J490" s="72">
        <v>43.594000000000001</v>
      </c>
      <c r="K490" s="12">
        <v>45.518999999999998</v>
      </c>
      <c r="L490" s="72">
        <v>1.734</v>
      </c>
      <c r="M490" s="72">
        <v>42.165999999999997</v>
      </c>
      <c r="N490" s="12">
        <v>67.644000000000005</v>
      </c>
      <c r="O490" s="72">
        <v>2.5760000000000001</v>
      </c>
      <c r="P490" s="72">
        <v>33.363999999999997</v>
      </c>
      <c r="Q490" s="12">
        <v>29.184999999999999</v>
      </c>
      <c r="R490" s="72">
        <v>1.1120000000000001</v>
      </c>
      <c r="S490" s="72">
        <v>59.404000000000003</v>
      </c>
      <c r="T490" s="12">
        <v>96.828999999999994</v>
      </c>
      <c r="U490" s="72">
        <v>3.6880000000000002</v>
      </c>
      <c r="V490" s="72">
        <v>26.024999999999999</v>
      </c>
      <c r="W490" s="12">
        <v>721.99</v>
      </c>
      <c r="X490" s="72">
        <v>27.498000000000001</v>
      </c>
      <c r="Y490" s="72">
        <v>3.6520000000000001</v>
      </c>
      <c r="Z490" s="12">
        <v>818.81899999999996</v>
      </c>
      <c r="AA490" s="72">
        <v>31.184999999999999</v>
      </c>
      <c r="AB490" s="72">
        <v>2.0960000000000001</v>
      </c>
      <c r="AC490" s="12">
        <v>2140.4699999999998</v>
      </c>
      <c r="AD490" s="72">
        <v>81.522000000000006</v>
      </c>
      <c r="AE490" s="72">
        <v>0.64100000000000001</v>
      </c>
      <c r="AF490" s="12">
        <v>0</v>
      </c>
      <c r="AG490" s="72">
        <v>0</v>
      </c>
      <c r="AH490" s="72">
        <v>0</v>
      </c>
      <c r="AI490" s="12">
        <v>60.975999999999999</v>
      </c>
      <c r="AJ490" s="72">
        <v>2.3220000000000001</v>
      </c>
      <c r="AK490" s="72">
        <v>7.375</v>
      </c>
      <c r="AL490" s="12">
        <v>60.975999999999999</v>
      </c>
      <c r="AM490" s="72">
        <v>2.3220000000000001</v>
      </c>
      <c r="AN490" s="72">
        <v>7.375</v>
      </c>
      <c r="AO490" s="12">
        <v>2201.4459999999999</v>
      </c>
      <c r="AP490" s="72">
        <v>83.843999999999994</v>
      </c>
      <c r="AQ490" s="72">
        <v>0.51800000000000002</v>
      </c>
      <c r="AR490" s="12">
        <v>25.207000000000001</v>
      </c>
      <c r="AS490" s="72">
        <v>0.96</v>
      </c>
      <c r="AT490" s="72">
        <v>43.976999999999997</v>
      </c>
      <c r="AU490" s="12">
        <v>0</v>
      </c>
      <c r="AV490" s="72">
        <v>0</v>
      </c>
      <c r="AW490" s="72">
        <v>0</v>
      </c>
      <c r="AX490" s="12">
        <v>14.561</v>
      </c>
      <c r="AY490" s="72">
        <v>0.55500000000000005</v>
      </c>
      <c r="AZ490" s="72">
        <v>57.231000000000002</v>
      </c>
      <c r="BA490" s="12">
        <v>14.561</v>
      </c>
      <c r="BB490" s="72">
        <v>0.55500000000000005</v>
      </c>
      <c r="BC490" s="72">
        <v>57.231000000000002</v>
      </c>
      <c r="BD490" s="12">
        <v>43.651000000000003</v>
      </c>
      <c r="BE490" s="72">
        <v>1.6619999999999999</v>
      </c>
      <c r="BF490" s="72">
        <v>44.351999999999997</v>
      </c>
      <c r="BG490" s="12">
        <v>58.212000000000003</v>
      </c>
      <c r="BH490" s="72">
        <v>2.2170000000000001</v>
      </c>
      <c r="BI490" s="72">
        <v>33.389000000000003</v>
      </c>
      <c r="BJ490" s="12">
        <v>259.00400000000002</v>
      </c>
      <c r="BK490" s="72">
        <v>9.8640000000000008</v>
      </c>
      <c r="BL490" s="72">
        <v>12.252000000000001</v>
      </c>
      <c r="BM490" s="12">
        <v>81.775000000000006</v>
      </c>
      <c r="BN490" s="72">
        <v>3.1139999999999999</v>
      </c>
      <c r="BO490" s="72">
        <v>27.337</v>
      </c>
      <c r="BP490" s="12">
        <v>340.779</v>
      </c>
      <c r="BQ490" s="72">
        <v>12.978999999999999</v>
      </c>
      <c r="BR490" s="72">
        <v>6.625</v>
      </c>
      <c r="BS490" s="12">
        <v>424.19799999999998</v>
      </c>
      <c r="BT490" s="72">
        <v>16.155999999999999</v>
      </c>
      <c r="BU490" s="72">
        <v>2.7189999999999999</v>
      </c>
      <c r="BV490" s="12">
        <v>2625.6439999999998</v>
      </c>
      <c r="BW490" s="72">
        <v>100</v>
      </c>
      <c r="BX490" s="72">
        <v>0.125</v>
      </c>
      <c r="BY490" s="13"/>
      <c r="BZ490" s="13"/>
    </row>
    <row r="491" spans="1:78" ht="12.75" customHeight="1">
      <c r="A491" s="122" t="s">
        <v>44</v>
      </c>
      <c r="B491" s="71" t="s">
        <v>69</v>
      </c>
      <c r="C491" s="71" t="s">
        <v>25</v>
      </c>
      <c r="D491" s="34">
        <v>46082</v>
      </c>
      <c r="E491" s="12">
        <v>1345.7360000000001</v>
      </c>
      <c r="F491" s="72">
        <v>51.006999999999998</v>
      </c>
      <c r="G491" s="72">
        <v>1.1579999999999999</v>
      </c>
      <c r="H491" s="12">
        <v>20.196999999999999</v>
      </c>
      <c r="I491" s="72">
        <v>0.76600000000000001</v>
      </c>
      <c r="J491" s="72">
        <v>51.387999999999998</v>
      </c>
      <c r="K491" s="12">
        <v>66.218000000000004</v>
      </c>
      <c r="L491" s="72">
        <v>2.5099999999999998</v>
      </c>
      <c r="M491" s="72">
        <v>34.643999999999998</v>
      </c>
      <c r="N491" s="12">
        <v>86.415000000000006</v>
      </c>
      <c r="O491" s="72">
        <v>3.2749999999999999</v>
      </c>
      <c r="P491" s="72">
        <v>32.713999999999999</v>
      </c>
      <c r="Q491" s="12">
        <v>26.689</v>
      </c>
      <c r="R491" s="72">
        <v>1.012</v>
      </c>
      <c r="S491" s="72">
        <v>49.497999999999998</v>
      </c>
      <c r="T491" s="12">
        <v>113.104</v>
      </c>
      <c r="U491" s="72">
        <v>4.2869999999999999</v>
      </c>
      <c r="V491" s="72">
        <v>29.16</v>
      </c>
      <c r="W491" s="12">
        <v>677.84100000000001</v>
      </c>
      <c r="X491" s="72">
        <v>25.692</v>
      </c>
      <c r="Y491" s="72">
        <v>5.282</v>
      </c>
      <c r="Z491" s="12">
        <v>790.94500000000005</v>
      </c>
      <c r="AA491" s="72">
        <v>29.978999999999999</v>
      </c>
      <c r="AB491" s="72">
        <v>1.58</v>
      </c>
      <c r="AC491" s="12">
        <v>2136.681</v>
      </c>
      <c r="AD491" s="72">
        <v>80.984999999999999</v>
      </c>
      <c r="AE491" s="72">
        <v>0.48799999999999999</v>
      </c>
      <c r="AF491" s="12">
        <v>0</v>
      </c>
      <c r="AG491" s="72">
        <v>0</v>
      </c>
      <c r="AH491" s="72">
        <v>0</v>
      </c>
      <c r="AI491" s="12">
        <v>61.396000000000001</v>
      </c>
      <c r="AJ491" s="72">
        <v>2.327</v>
      </c>
      <c r="AK491" s="72">
        <v>8.1120000000000001</v>
      </c>
      <c r="AL491" s="12">
        <v>61.396000000000001</v>
      </c>
      <c r="AM491" s="72">
        <v>2.327</v>
      </c>
      <c r="AN491" s="72">
        <v>8.1120000000000001</v>
      </c>
      <c r="AO491" s="12">
        <v>2198.0770000000002</v>
      </c>
      <c r="AP491" s="72">
        <v>83.311999999999998</v>
      </c>
      <c r="AQ491" s="72">
        <v>0.49299999999999999</v>
      </c>
      <c r="AR491" s="12">
        <v>9.8810000000000002</v>
      </c>
      <c r="AS491" s="72">
        <v>0.374</v>
      </c>
      <c r="AT491" s="72">
        <v>56.749000000000002</v>
      </c>
      <c r="AU491" s="12">
        <v>9.0589999999999993</v>
      </c>
      <c r="AV491" s="72">
        <v>0.34300000000000003</v>
      </c>
      <c r="AW491" s="72">
        <v>87.846000000000004</v>
      </c>
      <c r="AX491" s="12">
        <v>71.674999999999997</v>
      </c>
      <c r="AY491" s="72">
        <v>2.7170000000000001</v>
      </c>
      <c r="AZ491" s="72">
        <v>37.822000000000003</v>
      </c>
      <c r="BA491" s="12">
        <v>80.733999999999995</v>
      </c>
      <c r="BB491" s="72">
        <v>3.06</v>
      </c>
      <c r="BC491" s="72">
        <v>32.625</v>
      </c>
      <c r="BD491" s="12">
        <v>43.521999999999998</v>
      </c>
      <c r="BE491" s="72">
        <v>1.65</v>
      </c>
      <c r="BF491" s="72">
        <v>52.573999999999998</v>
      </c>
      <c r="BG491" s="12">
        <v>124.25700000000001</v>
      </c>
      <c r="BH491" s="72">
        <v>4.71</v>
      </c>
      <c r="BI491" s="72">
        <v>24.126999999999999</v>
      </c>
      <c r="BJ491" s="12">
        <v>232.375</v>
      </c>
      <c r="BK491" s="72">
        <v>8.8079999999999998</v>
      </c>
      <c r="BL491" s="72">
        <v>12.064</v>
      </c>
      <c r="BM491" s="12">
        <v>73.763000000000005</v>
      </c>
      <c r="BN491" s="72">
        <v>2.7959999999999998</v>
      </c>
      <c r="BO491" s="72">
        <v>30.282</v>
      </c>
      <c r="BP491" s="12">
        <v>306.13900000000001</v>
      </c>
      <c r="BQ491" s="72">
        <v>11.603</v>
      </c>
      <c r="BR491" s="72">
        <v>9.2159999999999993</v>
      </c>
      <c r="BS491" s="12">
        <v>440.27600000000001</v>
      </c>
      <c r="BT491" s="72">
        <v>16.687999999999999</v>
      </c>
      <c r="BU491" s="72">
        <v>2.4870000000000001</v>
      </c>
      <c r="BV491" s="12">
        <v>2638.3530000000001</v>
      </c>
      <c r="BW491" s="72">
        <v>100</v>
      </c>
      <c r="BX491" s="72">
        <v>4.2999999999999997E-2</v>
      </c>
      <c r="BY491" s="13"/>
      <c r="BZ491" s="13"/>
    </row>
    <row r="492" spans="1:78" ht="12.75" customHeight="1">
      <c r="A492" s="122" t="s">
        <v>44</v>
      </c>
      <c r="B492" s="71" t="s">
        <v>69</v>
      </c>
      <c r="C492" s="71" t="s">
        <v>25</v>
      </c>
      <c r="D492" s="34">
        <v>46174</v>
      </c>
      <c r="E492" s="12">
        <v>1350.258</v>
      </c>
      <c r="F492" s="72">
        <v>51.015000000000001</v>
      </c>
      <c r="G492" s="72">
        <v>1.4930000000000001</v>
      </c>
      <c r="H492" s="12">
        <v>42.057000000000002</v>
      </c>
      <c r="I492" s="72">
        <v>1.589</v>
      </c>
      <c r="J492" s="72">
        <v>28.783999999999999</v>
      </c>
      <c r="K492" s="12">
        <v>45.673000000000002</v>
      </c>
      <c r="L492" s="72">
        <v>1.726</v>
      </c>
      <c r="M492" s="72">
        <v>33.234000000000002</v>
      </c>
      <c r="N492" s="12">
        <v>87.730999999999995</v>
      </c>
      <c r="O492" s="72">
        <v>3.3149999999999999</v>
      </c>
      <c r="P492" s="72">
        <v>19.966999999999999</v>
      </c>
      <c r="Q492" s="12">
        <v>30.460999999999999</v>
      </c>
      <c r="R492" s="72">
        <v>1.151</v>
      </c>
      <c r="S492" s="72">
        <v>42.387999999999998</v>
      </c>
      <c r="T492" s="12">
        <v>118.19199999999999</v>
      </c>
      <c r="U492" s="72">
        <v>4.4660000000000002</v>
      </c>
      <c r="V492" s="72">
        <v>15.544</v>
      </c>
      <c r="W492" s="12">
        <v>685.73099999999999</v>
      </c>
      <c r="X492" s="72">
        <v>25.908000000000001</v>
      </c>
      <c r="Y492" s="72">
        <v>3.3839999999999999</v>
      </c>
      <c r="Z492" s="12">
        <v>803.92200000000003</v>
      </c>
      <c r="AA492" s="72">
        <v>30.373999999999999</v>
      </c>
      <c r="AB492" s="72">
        <v>2.4209999999999998</v>
      </c>
      <c r="AC492" s="12">
        <v>2154.1799999999998</v>
      </c>
      <c r="AD492" s="72">
        <v>81.388999999999996</v>
      </c>
      <c r="AE492" s="72">
        <v>0.51700000000000002</v>
      </c>
      <c r="AF492" s="12">
        <v>1.149</v>
      </c>
      <c r="AG492" s="72">
        <v>4.2999999999999997E-2</v>
      </c>
      <c r="AH492" s="72">
        <v>104.30800000000001</v>
      </c>
      <c r="AI492" s="12">
        <v>62.014000000000003</v>
      </c>
      <c r="AJ492" s="72">
        <v>2.343</v>
      </c>
      <c r="AK492" s="72">
        <v>7.569</v>
      </c>
      <c r="AL492" s="12">
        <v>63.162999999999997</v>
      </c>
      <c r="AM492" s="72">
        <v>2.3860000000000001</v>
      </c>
      <c r="AN492" s="72">
        <v>7.1269999999999998</v>
      </c>
      <c r="AO492" s="12">
        <v>2217.3440000000001</v>
      </c>
      <c r="AP492" s="72">
        <v>83.775000000000006</v>
      </c>
      <c r="AQ492" s="72">
        <v>0.52600000000000002</v>
      </c>
      <c r="AR492" s="12">
        <v>5.4189999999999996</v>
      </c>
      <c r="AS492" s="72">
        <v>0.20499999999999999</v>
      </c>
      <c r="AT492" s="72">
        <v>68.468000000000004</v>
      </c>
      <c r="AU492" s="12">
        <v>0</v>
      </c>
      <c r="AV492" s="72">
        <v>0</v>
      </c>
      <c r="AW492" s="72">
        <v>0</v>
      </c>
      <c r="AX492" s="12">
        <v>71.947000000000003</v>
      </c>
      <c r="AY492" s="72">
        <v>2.718</v>
      </c>
      <c r="AZ492" s="72">
        <v>21.718</v>
      </c>
      <c r="BA492" s="12">
        <v>71.947000000000003</v>
      </c>
      <c r="BB492" s="72">
        <v>2.718</v>
      </c>
      <c r="BC492" s="72">
        <v>21.718</v>
      </c>
      <c r="BD492" s="12">
        <v>41.47</v>
      </c>
      <c r="BE492" s="72">
        <v>1.5669999999999999</v>
      </c>
      <c r="BF492" s="72">
        <v>42.432000000000002</v>
      </c>
      <c r="BG492" s="12">
        <v>113.41800000000001</v>
      </c>
      <c r="BH492" s="72">
        <v>4.2850000000000001</v>
      </c>
      <c r="BI492" s="72">
        <v>18.942</v>
      </c>
      <c r="BJ492" s="12">
        <v>199.648</v>
      </c>
      <c r="BK492" s="72">
        <v>7.5430000000000001</v>
      </c>
      <c r="BL492" s="72">
        <v>11.701000000000001</v>
      </c>
      <c r="BM492" s="12">
        <v>110.941</v>
      </c>
      <c r="BN492" s="72">
        <v>4.1920000000000002</v>
      </c>
      <c r="BO492" s="72">
        <v>15.611000000000001</v>
      </c>
      <c r="BP492" s="12">
        <v>310.589</v>
      </c>
      <c r="BQ492" s="72">
        <v>11.734999999999999</v>
      </c>
      <c r="BR492" s="72">
        <v>7.633</v>
      </c>
      <c r="BS492" s="12">
        <v>429.42599999999999</v>
      </c>
      <c r="BT492" s="72">
        <v>16.225000000000001</v>
      </c>
      <c r="BU492" s="72">
        <v>2.669</v>
      </c>
      <c r="BV492" s="12">
        <v>2646.7689999999998</v>
      </c>
      <c r="BW492" s="72">
        <v>100</v>
      </c>
      <c r="BX492" s="72">
        <v>3.5000000000000003E-2</v>
      </c>
      <c r="BY492" s="13"/>
      <c r="BZ492" s="13"/>
    </row>
    <row r="493" spans="1:78" ht="12.75" customHeight="1">
      <c r="A493" s="122" t="s">
        <v>44</v>
      </c>
      <c r="B493" s="71" t="s">
        <v>45</v>
      </c>
      <c r="C493" s="71" t="s">
        <v>26</v>
      </c>
      <c r="D493" s="34">
        <v>41883</v>
      </c>
      <c r="E493" s="12">
        <v>1268.4870000000001</v>
      </c>
      <c r="F493" s="72">
        <v>22.413</v>
      </c>
      <c r="G493" s="72">
        <v>1.909</v>
      </c>
      <c r="H493" s="12">
        <v>72.322999999999993</v>
      </c>
      <c r="I493" s="72">
        <v>1.278</v>
      </c>
      <c r="J493" s="72">
        <v>28.073</v>
      </c>
      <c r="K493" s="12">
        <v>102.56100000000001</v>
      </c>
      <c r="L493" s="72">
        <v>1.8120000000000001</v>
      </c>
      <c r="M493" s="72">
        <v>34.137</v>
      </c>
      <c r="N493" s="12">
        <v>174.88399999999999</v>
      </c>
      <c r="O493" s="72">
        <v>3.09</v>
      </c>
      <c r="P493" s="72">
        <v>22.291</v>
      </c>
      <c r="Q493" s="12">
        <v>1.569</v>
      </c>
      <c r="R493" s="72">
        <v>2.8000000000000001E-2</v>
      </c>
      <c r="S493" s="72">
        <v>102.211</v>
      </c>
      <c r="T493" s="12">
        <v>176.453</v>
      </c>
      <c r="U493" s="72">
        <v>3.1179999999999999</v>
      </c>
      <c r="V493" s="72">
        <v>21.913</v>
      </c>
      <c r="W493" s="12">
        <v>611.19000000000005</v>
      </c>
      <c r="X493" s="72">
        <v>10.798999999999999</v>
      </c>
      <c r="Y493" s="72">
        <v>6.274</v>
      </c>
      <c r="Z493" s="12">
        <v>787.64300000000003</v>
      </c>
      <c r="AA493" s="72">
        <v>13.917</v>
      </c>
      <c r="AB493" s="72">
        <v>2.157</v>
      </c>
      <c r="AC493" s="12">
        <v>2056.13</v>
      </c>
      <c r="AD493" s="72">
        <v>36.33</v>
      </c>
      <c r="AE493" s="72">
        <v>1.0860000000000001</v>
      </c>
      <c r="AF493" s="12">
        <v>2.6379999999999999</v>
      </c>
      <c r="AG493" s="72">
        <v>4.7E-2</v>
      </c>
      <c r="AH493" s="72">
        <v>82.459000000000003</v>
      </c>
      <c r="AI493" s="12">
        <v>69.977999999999994</v>
      </c>
      <c r="AJ493" s="72">
        <v>1.236</v>
      </c>
      <c r="AK493" s="72">
        <v>7.8730000000000002</v>
      </c>
      <c r="AL493" s="12">
        <v>72.616</v>
      </c>
      <c r="AM493" s="72">
        <v>1.2829999999999999</v>
      </c>
      <c r="AN493" s="72">
        <v>7.4610000000000003</v>
      </c>
      <c r="AO493" s="12">
        <v>2128.7469999999998</v>
      </c>
      <c r="AP493" s="72">
        <v>37.613</v>
      </c>
      <c r="AQ493" s="72">
        <v>1.0469999999999999</v>
      </c>
      <c r="AR493" s="12">
        <v>25.815999999999999</v>
      </c>
      <c r="AS493" s="72">
        <v>0.45600000000000002</v>
      </c>
      <c r="AT493" s="72">
        <v>50.003</v>
      </c>
      <c r="AU493" s="12">
        <v>3.1989999999999998</v>
      </c>
      <c r="AV493" s="72">
        <v>5.7000000000000002E-2</v>
      </c>
      <c r="AW493" s="72">
        <v>100.70099999999999</v>
      </c>
      <c r="AX493" s="12">
        <v>312.94099999999997</v>
      </c>
      <c r="AY493" s="72">
        <v>5.5289999999999999</v>
      </c>
      <c r="AZ493" s="72">
        <v>14.9</v>
      </c>
      <c r="BA493" s="12">
        <v>316.14</v>
      </c>
      <c r="BB493" s="72">
        <v>5.5860000000000003</v>
      </c>
      <c r="BC493" s="72">
        <v>14.856999999999999</v>
      </c>
      <c r="BD493" s="12">
        <v>153.89599999999999</v>
      </c>
      <c r="BE493" s="72">
        <v>2.7189999999999999</v>
      </c>
      <c r="BF493" s="72">
        <v>22.920999999999999</v>
      </c>
      <c r="BG493" s="12">
        <v>470.036</v>
      </c>
      <c r="BH493" s="72">
        <v>8.3049999999999997</v>
      </c>
      <c r="BI493" s="72">
        <v>12.614000000000001</v>
      </c>
      <c r="BJ493" s="12">
        <v>1203.2840000000001</v>
      </c>
      <c r="BK493" s="72">
        <v>21.260999999999999</v>
      </c>
      <c r="BL493" s="72">
        <v>7.524</v>
      </c>
      <c r="BM493" s="12">
        <v>1831.6880000000001</v>
      </c>
      <c r="BN493" s="72">
        <v>32.363999999999997</v>
      </c>
      <c r="BO493" s="72">
        <v>5.056</v>
      </c>
      <c r="BP493" s="12">
        <v>3034.9720000000002</v>
      </c>
      <c r="BQ493" s="72">
        <v>53.625</v>
      </c>
      <c r="BR493" s="72">
        <v>2.5129999999999999</v>
      </c>
      <c r="BS493" s="12">
        <v>3530.8249999999998</v>
      </c>
      <c r="BT493" s="72">
        <v>62.387</v>
      </c>
      <c r="BU493" s="72">
        <v>1.0429999999999999</v>
      </c>
      <c r="BV493" s="12">
        <v>5659.5709999999999</v>
      </c>
      <c r="BW493" s="72">
        <v>100</v>
      </c>
      <c r="BX493" s="72">
        <v>0.66200000000000003</v>
      </c>
      <c r="BY493" s="13"/>
      <c r="BZ493" s="13"/>
    </row>
    <row r="494" spans="1:78" ht="12.75" customHeight="1">
      <c r="A494" s="122" t="s">
        <v>44</v>
      </c>
      <c r="B494" s="71" t="s">
        <v>45</v>
      </c>
      <c r="C494" s="71" t="s">
        <v>26</v>
      </c>
      <c r="D494" s="34">
        <v>41974</v>
      </c>
      <c r="E494" s="12">
        <v>1265.249</v>
      </c>
      <c r="F494" s="72">
        <v>22.132999999999999</v>
      </c>
      <c r="G494" s="72">
        <v>1.399</v>
      </c>
      <c r="H494" s="12">
        <v>38.975000000000001</v>
      </c>
      <c r="I494" s="72">
        <v>0.68200000000000005</v>
      </c>
      <c r="J494" s="72">
        <v>35.546999999999997</v>
      </c>
      <c r="K494" s="12">
        <v>63.411999999999999</v>
      </c>
      <c r="L494" s="72">
        <v>1.109</v>
      </c>
      <c r="M494" s="72">
        <v>29.148</v>
      </c>
      <c r="N494" s="12">
        <v>102.387</v>
      </c>
      <c r="O494" s="72">
        <v>1.7909999999999999</v>
      </c>
      <c r="P494" s="72">
        <v>21.018999999999998</v>
      </c>
      <c r="Q494" s="12">
        <v>18.931999999999999</v>
      </c>
      <c r="R494" s="72">
        <v>0.33100000000000002</v>
      </c>
      <c r="S494" s="72">
        <v>63.609000000000002</v>
      </c>
      <c r="T494" s="12">
        <v>121.319</v>
      </c>
      <c r="U494" s="72">
        <v>2.1219999999999999</v>
      </c>
      <c r="V494" s="72">
        <v>18.516999999999999</v>
      </c>
      <c r="W494" s="12">
        <v>654.69899999999996</v>
      </c>
      <c r="X494" s="72">
        <v>11.452999999999999</v>
      </c>
      <c r="Y494" s="72">
        <v>3.9169999999999998</v>
      </c>
      <c r="Z494" s="12">
        <v>776.01800000000003</v>
      </c>
      <c r="AA494" s="72">
        <v>13.574999999999999</v>
      </c>
      <c r="AB494" s="72">
        <v>2.008</v>
      </c>
      <c r="AC494" s="12">
        <v>2041.2670000000001</v>
      </c>
      <c r="AD494" s="72">
        <v>35.707999999999998</v>
      </c>
      <c r="AE494" s="72">
        <v>0.99099999999999999</v>
      </c>
      <c r="AF494" s="12">
        <v>0</v>
      </c>
      <c r="AG494" s="72">
        <v>0</v>
      </c>
      <c r="AH494" s="72">
        <v>0</v>
      </c>
      <c r="AI494" s="12">
        <v>75.891000000000005</v>
      </c>
      <c r="AJ494" s="72">
        <v>1.3280000000000001</v>
      </c>
      <c r="AK494" s="72">
        <v>5.452</v>
      </c>
      <c r="AL494" s="12">
        <v>75.891000000000005</v>
      </c>
      <c r="AM494" s="72">
        <v>1.3280000000000001</v>
      </c>
      <c r="AN494" s="72">
        <v>5.452</v>
      </c>
      <c r="AO494" s="12">
        <v>2117.1579999999999</v>
      </c>
      <c r="AP494" s="72">
        <v>37.036000000000001</v>
      </c>
      <c r="AQ494" s="72">
        <v>0.93200000000000005</v>
      </c>
      <c r="AR494" s="12">
        <v>2.5640000000000001</v>
      </c>
      <c r="AS494" s="72">
        <v>4.4999999999999998E-2</v>
      </c>
      <c r="AT494" s="72">
        <v>101.11199999999999</v>
      </c>
      <c r="AU494" s="12">
        <v>19.331</v>
      </c>
      <c r="AV494" s="72">
        <v>0.33800000000000002</v>
      </c>
      <c r="AW494" s="72">
        <v>72.507000000000005</v>
      </c>
      <c r="AX494" s="12">
        <v>269.19200000000001</v>
      </c>
      <c r="AY494" s="72">
        <v>4.7089999999999996</v>
      </c>
      <c r="AZ494" s="72">
        <v>13.715</v>
      </c>
      <c r="BA494" s="12">
        <v>288.52300000000002</v>
      </c>
      <c r="BB494" s="72">
        <v>5.0469999999999997</v>
      </c>
      <c r="BC494" s="72">
        <v>12.962999999999999</v>
      </c>
      <c r="BD494" s="12">
        <v>110.068</v>
      </c>
      <c r="BE494" s="72">
        <v>1.925</v>
      </c>
      <c r="BF494" s="72">
        <v>19.161000000000001</v>
      </c>
      <c r="BG494" s="12">
        <v>398.59100000000001</v>
      </c>
      <c r="BH494" s="72">
        <v>6.9729999999999999</v>
      </c>
      <c r="BI494" s="72">
        <v>10.545999999999999</v>
      </c>
      <c r="BJ494" s="12">
        <v>1519.5830000000001</v>
      </c>
      <c r="BK494" s="72">
        <v>26.582000000000001</v>
      </c>
      <c r="BL494" s="72">
        <v>4.6079999999999997</v>
      </c>
      <c r="BM494" s="12">
        <v>1678.604</v>
      </c>
      <c r="BN494" s="72">
        <v>29.364000000000001</v>
      </c>
      <c r="BO494" s="72">
        <v>5.8849999999999998</v>
      </c>
      <c r="BP494" s="12">
        <v>3198.1869999999999</v>
      </c>
      <c r="BQ494" s="72">
        <v>55.947000000000003</v>
      </c>
      <c r="BR494" s="72">
        <v>1.952</v>
      </c>
      <c r="BS494" s="12">
        <v>3599.3409999999999</v>
      </c>
      <c r="BT494" s="72">
        <v>62.963999999999999</v>
      </c>
      <c r="BU494" s="72">
        <v>0.97499999999999998</v>
      </c>
      <c r="BV494" s="12">
        <v>5716.4989999999998</v>
      </c>
      <c r="BW494" s="72">
        <v>100</v>
      </c>
      <c r="BX494" s="72">
        <v>0.57099999999999995</v>
      </c>
      <c r="BY494" s="13"/>
      <c r="BZ494" s="13"/>
    </row>
    <row r="495" spans="1:78" ht="12.75" customHeight="1">
      <c r="A495" s="122" t="s">
        <v>44</v>
      </c>
      <c r="B495" s="71" t="s">
        <v>45</v>
      </c>
      <c r="C495" s="71" t="s">
        <v>26</v>
      </c>
      <c r="D495" s="34">
        <v>42064</v>
      </c>
      <c r="E495" s="12">
        <v>1239.6479999999999</v>
      </c>
      <c r="F495" s="72">
        <v>21.606999999999999</v>
      </c>
      <c r="G495" s="72">
        <v>1.581</v>
      </c>
      <c r="H495" s="12">
        <v>53.259</v>
      </c>
      <c r="I495" s="72">
        <v>0.92800000000000005</v>
      </c>
      <c r="J495" s="72">
        <v>39.862000000000002</v>
      </c>
      <c r="K495" s="12">
        <v>45.697000000000003</v>
      </c>
      <c r="L495" s="72">
        <v>0.79600000000000004</v>
      </c>
      <c r="M495" s="72">
        <v>37.334000000000003</v>
      </c>
      <c r="N495" s="12">
        <v>98.956000000000003</v>
      </c>
      <c r="O495" s="72">
        <v>1.7250000000000001</v>
      </c>
      <c r="P495" s="72">
        <v>33.24</v>
      </c>
      <c r="Q495" s="12">
        <v>5.109</v>
      </c>
      <c r="R495" s="72">
        <v>8.8999999999999996E-2</v>
      </c>
      <c r="S495" s="72">
        <v>90.790999999999997</v>
      </c>
      <c r="T495" s="12">
        <v>104.065</v>
      </c>
      <c r="U495" s="72">
        <v>1.8140000000000001</v>
      </c>
      <c r="V495" s="72">
        <v>31.521999999999998</v>
      </c>
      <c r="W495" s="12">
        <v>686.09400000000005</v>
      </c>
      <c r="X495" s="72">
        <v>11.958</v>
      </c>
      <c r="Y495" s="72">
        <v>5.5449999999999999</v>
      </c>
      <c r="Z495" s="12">
        <v>790.15800000000002</v>
      </c>
      <c r="AA495" s="72">
        <v>13.772</v>
      </c>
      <c r="AB495" s="72">
        <v>2.327</v>
      </c>
      <c r="AC495" s="12">
        <v>2029.806</v>
      </c>
      <c r="AD495" s="72">
        <v>35.378999999999998</v>
      </c>
      <c r="AE495" s="72">
        <v>1.0389999999999999</v>
      </c>
      <c r="AF495" s="12">
        <v>14.367000000000001</v>
      </c>
      <c r="AG495" s="72">
        <v>0.25</v>
      </c>
      <c r="AH495" s="72">
        <v>84.73</v>
      </c>
      <c r="AI495" s="12">
        <v>66.582999999999998</v>
      </c>
      <c r="AJ495" s="72">
        <v>1.161</v>
      </c>
      <c r="AK495" s="72">
        <v>18.190999999999999</v>
      </c>
      <c r="AL495" s="12">
        <v>80.95</v>
      </c>
      <c r="AM495" s="72">
        <v>1.411</v>
      </c>
      <c r="AN495" s="72">
        <v>5.9320000000000004</v>
      </c>
      <c r="AO495" s="12">
        <v>2110.7559999999999</v>
      </c>
      <c r="AP495" s="72">
        <v>36.79</v>
      </c>
      <c r="AQ495" s="72">
        <v>0.85799999999999998</v>
      </c>
      <c r="AR495" s="12">
        <v>15.734999999999999</v>
      </c>
      <c r="AS495" s="72">
        <v>0.27400000000000002</v>
      </c>
      <c r="AT495" s="72">
        <v>55.938000000000002</v>
      </c>
      <c r="AU495" s="12">
        <v>16.213000000000001</v>
      </c>
      <c r="AV495" s="72">
        <v>0.28299999999999997</v>
      </c>
      <c r="AW495" s="72">
        <v>71.281999999999996</v>
      </c>
      <c r="AX495" s="12">
        <v>296.23899999999998</v>
      </c>
      <c r="AY495" s="72">
        <v>5.1630000000000003</v>
      </c>
      <c r="AZ495" s="72">
        <v>12.999000000000001</v>
      </c>
      <c r="BA495" s="12">
        <v>312.452</v>
      </c>
      <c r="BB495" s="72">
        <v>5.4459999999999997</v>
      </c>
      <c r="BC495" s="72">
        <v>13.052</v>
      </c>
      <c r="BD495" s="12">
        <v>109.46299999999999</v>
      </c>
      <c r="BE495" s="72">
        <v>1.9079999999999999</v>
      </c>
      <c r="BF495" s="72">
        <v>26.777000000000001</v>
      </c>
      <c r="BG495" s="12">
        <v>421.916</v>
      </c>
      <c r="BH495" s="72">
        <v>7.3540000000000001</v>
      </c>
      <c r="BI495" s="72">
        <v>10.131</v>
      </c>
      <c r="BJ495" s="12">
        <v>1591.2809999999999</v>
      </c>
      <c r="BK495" s="72">
        <v>27.736000000000001</v>
      </c>
      <c r="BL495" s="72">
        <v>5.4749999999999996</v>
      </c>
      <c r="BM495" s="12">
        <v>1597.6410000000001</v>
      </c>
      <c r="BN495" s="72">
        <v>27.846</v>
      </c>
      <c r="BO495" s="72">
        <v>5.1539999999999999</v>
      </c>
      <c r="BP495" s="12">
        <v>3188.9229999999998</v>
      </c>
      <c r="BQ495" s="72">
        <v>55.582000000000001</v>
      </c>
      <c r="BR495" s="72">
        <v>1.827</v>
      </c>
      <c r="BS495" s="12">
        <v>3626.5740000000001</v>
      </c>
      <c r="BT495" s="72">
        <v>63.21</v>
      </c>
      <c r="BU495" s="72">
        <v>1.127</v>
      </c>
      <c r="BV495" s="12">
        <v>5737.33</v>
      </c>
      <c r="BW495" s="72">
        <v>100</v>
      </c>
      <c r="BX495" s="72">
        <v>0.63700000000000001</v>
      </c>
      <c r="BY495" s="13"/>
      <c r="BZ495" s="13"/>
    </row>
    <row r="496" spans="1:78" ht="12.75" customHeight="1">
      <c r="A496" s="122" t="s">
        <v>44</v>
      </c>
      <c r="B496" s="71" t="s">
        <v>45</v>
      </c>
      <c r="C496" s="71" t="s">
        <v>26</v>
      </c>
      <c r="D496" s="34">
        <v>42156</v>
      </c>
      <c r="E496" s="12">
        <v>1289.21</v>
      </c>
      <c r="F496" s="72">
        <v>22.382000000000001</v>
      </c>
      <c r="G496" s="72">
        <v>1.28</v>
      </c>
      <c r="H496" s="12">
        <v>60.920999999999999</v>
      </c>
      <c r="I496" s="72">
        <v>1.0580000000000001</v>
      </c>
      <c r="J496" s="72">
        <v>27.271999999999998</v>
      </c>
      <c r="K496" s="12">
        <v>73.518000000000001</v>
      </c>
      <c r="L496" s="72">
        <v>1.276</v>
      </c>
      <c r="M496" s="72">
        <v>29.472999999999999</v>
      </c>
      <c r="N496" s="12">
        <v>134.43899999999999</v>
      </c>
      <c r="O496" s="72">
        <v>2.3340000000000001</v>
      </c>
      <c r="P496" s="72">
        <v>19.992000000000001</v>
      </c>
      <c r="Q496" s="12">
        <v>4.5190000000000001</v>
      </c>
      <c r="R496" s="72">
        <v>7.8E-2</v>
      </c>
      <c r="S496" s="72">
        <v>73.706999999999994</v>
      </c>
      <c r="T496" s="12">
        <v>138.958</v>
      </c>
      <c r="U496" s="72">
        <v>2.4119999999999999</v>
      </c>
      <c r="V496" s="72">
        <v>18.831</v>
      </c>
      <c r="W496" s="12">
        <v>633.50900000000001</v>
      </c>
      <c r="X496" s="72">
        <v>10.997999999999999</v>
      </c>
      <c r="Y496" s="72">
        <v>4.8079999999999998</v>
      </c>
      <c r="Z496" s="12">
        <v>772.46799999999996</v>
      </c>
      <c r="AA496" s="72">
        <v>13.411</v>
      </c>
      <c r="AB496" s="72">
        <v>1.831</v>
      </c>
      <c r="AC496" s="12">
        <v>2061.6770000000001</v>
      </c>
      <c r="AD496" s="72">
        <v>35.792999999999999</v>
      </c>
      <c r="AE496" s="72">
        <v>0.872</v>
      </c>
      <c r="AF496" s="12">
        <v>0</v>
      </c>
      <c r="AG496" s="72">
        <v>0</v>
      </c>
      <c r="AH496" s="72">
        <v>0</v>
      </c>
      <c r="AI496" s="12">
        <v>75.369</v>
      </c>
      <c r="AJ496" s="72">
        <v>1.3080000000000001</v>
      </c>
      <c r="AK496" s="72">
        <v>6.5940000000000003</v>
      </c>
      <c r="AL496" s="12">
        <v>75.369</v>
      </c>
      <c r="AM496" s="72">
        <v>1.3080000000000001</v>
      </c>
      <c r="AN496" s="72">
        <v>6.5940000000000003</v>
      </c>
      <c r="AO496" s="12">
        <v>2137.047</v>
      </c>
      <c r="AP496" s="72">
        <v>37.100999999999999</v>
      </c>
      <c r="AQ496" s="72">
        <v>0.80400000000000005</v>
      </c>
      <c r="AR496" s="12">
        <v>21.507000000000001</v>
      </c>
      <c r="AS496" s="72">
        <v>0.373</v>
      </c>
      <c r="AT496" s="72">
        <v>54.914999999999999</v>
      </c>
      <c r="AU496" s="12">
        <v>15.488</v>
      </c>
      <c r="AV496" s="72">
        <v>0.26900000000000002</v>
      </c>
      <c r="AW496" s="72">
        <v>51.430999999999997</v>
      </c>
      <c r="AX496" s="12">
        <v>275.197</v>
      </c>
      <c r="AY496" s="72">
        <v>4.7779999999999996</v>
      </c>
      <c r="AZ496" s="72">
        <v>14.678000000000001</v>
      </c>
      <c r="BA496" s="12">
        <v>290.68599999999998</v>
      </c>
      <c r="BB496" s="72">
        <v>5.0469999999999997</v>
      </c>
      <c r="BC496" s="72">
        <v>14.496</v>
      </c>
      <c r="BD496" s="12">
        <v>105.495</v>
      </c>
      <c r="BE496" s="72">
        <v>1.831</v>
      </c>
      <c r="BF496" s="72">
        <v>26.315999999999999</v>
      </c>
      <c r="BG496" s="12">
        <v>396.18</v>
      </c>
      <c r="BH496" s="72">
        <v>6.8780000000000001</v>
      </c>
      <c r="BI496" s="72">
        <v>11.449</v>
      </c>
      <c r="BJ496" s="12">
        <v>1575.549</v>
      </c>
      <c r="BK496" s="72">
        <v>27.353000000000002</v>
      </c>
      <c r="BL496" s="72">
        <v>5.0309999999999997</v>
      </c>
      <c r="BM496" s="12">
        <v>1629.779</v>
      </c>
      <c r="BN496" s="72">
        <v>28.294</v>
      </c>
      <c r="BO496" s="72">
        <v>4.7009999999999996</v>
      </c>
      <c r="BP496" s="12">
        <v>3205.3290000000002</v>
      </c>
      <c r="BQ496" s="72">
        <v>55.646999999999998</v>
      </c>
      <c r="BR496" s="72">
        <v>1.9670000000000001</v>
      </c>
      <c r="BS496" s="12">
        <v>3623.0160000000001</v>
      </c>
      <c r="BT496" s="72">
        <v>62.899000000000001</v>
      </c>
      <c r="BU496" s="72">
        <v>1.2889999999999999</v>
      </c>
      <c r="BV496" s="12">
        <v>5760.0630000000001</v>
      </c>
      <c r="BW496" s="72">
        <v>100</v>
      </c>
      <c r="BX496" s="72">
        <v>0.76200000000000001</v>
      </c>
      <c r="BY496" s="13"/>
      <c r="BZ496" s="13"/>
    </row>
    <row r="497" spans="1:78" ht="12.75" customHeight="1">
      <c r="A497" s="122" t="s">
        <v>44</v>
      </c>
      <c r="B497" s="71" t="s">
        <v>45</v>
      </c>
      <c r="C497" s="71" t="s">
        <v>26</v>
      </c>
      <c r="D497" s="34">
        <v>42614</v>
      </c>
      <c r="E497" s="12">
        <v>1296.6120000000001</v>
      </c>
      <c r="F497" s="72">
        <v>21.311</v>
      </c>
      <c r="G497" s="72">
        <v>2.0470000000000002</v>
      </c>
      <c r="H497" s="12">
        <v>68.177000000000007</v>
      </c>
      <c r="I497" s="72">
        <v>1.121</v>
      </c>
      <c r="J497" s="72">
        <v>31.347999999999999</v>
      </c>
      <c r="K497" s="12">
        <v>66.795000000000002</v>
      </c>
      <c r="L497" s="72">
        <v>1.0980000000000001</v>
      </c>
      <c r="M497" s="72">
        <v>34.561</v>
      </c>
      <c r="N497" s="12">
        <v>134.97200000000001</v>
      </c>
      <c r="O497" s="72">
        <v>2.218</v>
      </c>
      <c r="P497" s="72">
        <v>19.856000000000002</v>
      </c>
      <c r="Q497" s="12">
        <v>5.6459999999999999</v>
      </c>
      <c r="R497" s="72">
        <v>9.2999999999999999E-2</v>
      </c>
      <c r="S497" s="72">
        <v>75.239000000000004</v>
      </c>
      <c r="T497" s="12">
        <v>140.61699999999999</v>
      </c>
      <c r="U497" s="72">
        <v>2.3109999999999999</v>
      </c>
      <c r="V497" s="72">
        <v>19.759</v>
      </c>
      <c r="W497" s="12">
        <v>707.78099999999995</v>
      </c>
      <c r="X497" s="72">
        <v>11.632999999999999</v>
      </c>
      <c r="Y497" s="72">
        <v>4.5460000000000003</v>
      </c>
      <c r="Z497" s="12">
        <v>848.399</v>
      </c>
      <c r="AA497" s="72">
        <v>13.944000000000001</v>
      </c>
      <c r="AB497" s="72">
        <v>2.63</v>
      </c>
      <c r="AC497" s="12">
        <v>2145.011</v>
      </c>
      <c r="AD497" s="72">
        <v>35.256</v>
      </c>
      <c r="AE497" s="72">
        <v>0.98299999999999998</v>
      </c>
      <c r="AF497" s="12">
        <v>1.0089999999999999</v>
      </c>
      <c r="AG497" s="72">
        <v>1.7000000000000001E-2</v>
      </c>
      <c r="AH497" s="72">
        <v>119.613</v>
      </c>
      <c r="AI497" s="12">
        <v>82.448999999999998</v>
      </c>
      <c r="AJ497" s="72">
        <v>1.355</v>
      </c>
      <c r="AK497" s="72">
        <v>6.7960000000000003</v>
      </c>
      <c r="AL497" s="12">
        <v>83.457999999999998</v>
      </c>
      <c r="AM497" s="72">
        <v>1.3720000000000001</v>
      </c>
      <c r="AN497" s="72">
        <v>6.29</v>
      </c>
      <c r="AO497" s="12">
        <v>2228.4679999999998</v>
      </c>
      <c r="AP497" s="72">
        <v>36.627000000000002</v>
      </c>
      <c r="AQ497" s="72">
        <v>0.91200000000000003</v>
      </c>
      <c r="AR497" s="12">
        <v>31.722999999999999</v>
      </c>
      <c r="AS497" s="72">
        <v>0.52100000000000002</v>
      </c>
      <c r="AT497" s="72">
        <v>53.75</v>
      </c>
      <c r="AU497" s="12">
        <v>4.7240000000000002</v>
      </c>
      <c r="AV497" s="72">
        <v>7.8E-2</v>
      </c>
      <c r="AW497" s="72">
        <v>60.262999999999998</v>
      </c>
      <c r="AX497" s="12">
        <v>226.56800000000001</v>
      </c>
      <c r="AY497" s="72">
        <v>3.7240000000000002</v>
      </c>
      <c r="AZ497" s="72">
        <v>16.658000000000001</v>
      </c>
      <c r="BA497" s="12">
        <v>231.292</v>
      </c>
      <c r="BB497" s="72">
        <v>3.802</v>
      </c>
      <c r="BC497" s="72">
        <v>16.576000000000001</v>
      </c>
      <c r="BD497" s="12">
        <v>117.91500000000001</v>
      </c>
      <c r="BE497" s="72">
        <v>1.9379999999999999</v>
      </c>
      <c r="BF497" s="72">
        <v>21.678000000000001</v>
      </c>
      <c r="BG497" s="12">
        <v>349.20699999999999</v>
      </c>
      <c r="BH497" s="72">
        <v>5.74</v>
      </c>
      <c r="BI497" s="72">
        <v>11.564</v>
      </c>
      <c r="BJ497" s="12">
        <v>1492.31</v>
      </c>
      <c r="BK497" s="72">
        <v>24.527999999999999</v>
      </c>
      <c r="BL497" s="72">
        <v>4.476</v>
      </c>
      <c r="BM497" s="12">
        <v>1982.471</v>
      </c>
      <c r="BN497" s="72">
        <v>32.584000000000003</v>
      </c>
      <c r="BO497" s="72">
        <v>4.1479999999999997</v>
      </c>
      <c r="BP497" s="12">
        <v>3474.78</v>
      </c>
      <c r="BQ497" s="72">
        <v>57.112000000000002</v>
      </c>
      <c r="BR497" s="72">
        <v>1.4490000000000001</v>
      </c>
      <c r="BS497" s="12">
        <v>3855.7109999999998</v>
      </c>
      <c r="BT497" s="72">
        <v>63.372999999999998</v>
      </c>
      <c r="BU497" s="72">
        <v>0.71499999999999997</v>
      </c>
      <c r="BV497" s="12">
        <v>6084.1790000000001</v>
      </c>
      <c r="BW497" s="72">
        <v>100</v>
      </c>
      <c r="BX497" s="72">
        <v>0.35799999999999998</v>
      </c>
      <c r="BY497" s="13"/>
      <c r="BZ497" s="13"/>
    </row>
    <row r="498" spans="1:78" ht="12.75" customHeight="1">
      <c r="A498" s="122" t="s">
        <v>44</v>
      </c>
      <c r="B498" s="71" t="s">
        <v>45</v>
      </c>
      <c r="C498" s="71" t="s">
        <v>26</v>
      </c>
      <c r="D498" s="34">
        <v>42705</v>
      </c>
      <c r="E498" s="12">
        <v>1302.6289999999999</v>
      </c>
      <c r="F498" s="72">
        <v>21.061</v>
      </c>
      <c r="G498" s="72">
        <v>1.8660000000000001</v>
      </c>
      <c r="H498" s="12">
        <v>58.408999999999999</v>
      </c>
      <c r="I498" s="72">
        <v>0.94399999999999995</v>
      </c>
      <c r="J498" s="72">
        <v>34.814999999999998</v>
      </c>
      <c r="K498" s="12">
        <v>69.007999999999996</v>
      </c>
      <c r="L498" s="72">
        <v>1.1160000000000001</v>
      </c>
      <c r="M498" s="72">
        <v>40.695999999999998</v>
      </c>
      <c r="N498" s="12">
        <v>127.417</v>
      </c>
      <c r="O498" s="72">
        <v>2.06</v>
      </c>
      <c r="P498" s="72">
        <v>23.727</v>
      </c>
      <c r="Q498" s="12">
        <v>21.899000000000001</v>
      </c>
      <c r="R498" s="72">
        <v>0.35399999999999998</v>
      </c>
      <c r="S498" s="72">
        <v>71.352000000000004</v>
      </c>
      <c r="T498" s="12">
        <v>149.316</v>
      </c>
      <c r="U498" s="72">
        <v>2.4140000000000001</v>
      </c>
      <c r="V498" s="72">
        <v>21.437000000000001</v>
      </c>
      <c r="W498" s="12">
        <v>724.89200000000005</v>
      </c>
      <c r="X498" s="72">
        <v>11.72</v>
      </c>
      <c r="Y498" s="72">
        <v>4.6070000000000002</v>
      </c>
      <c r="Z498" s="12">
        <v>874.20799999999997</v>
      </c>
      <c r="AA498" s="72">
        <v>14.134</v>
      </c>
      <c r="AB498" s="72">
        <v>2.3090000000000002</v>
      </c>
      <c r="AC498" s="12">
        <v>2176.837</v>
      </c>
      <c r="AD498" s="72">
        <v>35.195</v>
      </c>
      <c r="AE498" s="72">
        <v>0.99199999999999999</v>
      </c>
      <c r="AF498" s="12">
        <v>6.1710000000000003</v>
      </c>
      <c r="AG498" s="72">
        <v>0.1</v>
      </c>
      <c r="AH498" s="72">
        <v>85.009</v>
      </c>
      <c r="AI498" s="12">
        <v>67.662999999999997</v>
      </c>
      <c r="AJ498" s="72">
        <v>1.0940000000000001</v>
      </c>
      <c r="AK498" s="72">
        <v>9.8420000000000005</v>
      </c>
      <c r="AL498" s="12">
        <v>73.834000000000003</v>
      </c>
      <c r="AM498" s="72">
        <v>1.194</v>
      </c>
      <c r="AN498" s="72">
        <v>5.8220000000000001</v>
      </c>
      <c r="AO498" s="12">
        <v>2250.6709999999998</v>
      </c>
      <c r="AP498" s="72">
        <v>36.389000000000003</v>
      </c>
      <c r="AQ498" s="72">
        <v>0.96899999999999997</v>
      </c>
      <c r="AR498" s="12">
        <v>16.635000000000002</v>
      </c>
      <c r="AS498" s="72">
        <v>0.26900000000000002</v>
      </c>
      <c r="AT498" s="72">
        <v>51.497999999999998</v>
      </c>
      <c r="AU498" s="12">
        <v>8.0719999999999992</v>
      </c>
      <c r="AV498" s="72">
        <v>0.13100000000000001</v>
      </c>
      <c r="AW498" s="72">
        <v>101.977</v>
      </c>
      <c r="AX498" s="12">
        <v>169.90299999999999</v>
      </c>
      <c r="AY498" s="72">
        <v>2.7469999999999999</v>
      </c>
      <c r="AZ498" s="72">
        <v>17.518999999999998</v>
      </c>
      <c r="BA498" s="12">
        <v>177.97399999999999</v>
      </c>
      <c r="BB498" s="72">
        <v>2.8780000000000001</v>
      </c>
      <c r="BC498" s="72">
        <v>17.507999999999999</v>
      </c>
      <c r="BD498" s="12">
        <v>110.167</v>
      </c>
      <c r="BE498" s="72">
        <v>1.7809999999999999</v>
      </c>
      <c r="BF498" s="72">
        <v>27.978000000000002</v>
      </c>
      <c r="BG498" s="12">
        <v>288.142</v>
      </c>
      <c r="BH498" s="72">
        <v>4.6589999999999998</v>
      </c>
      <c r="BI498" s="72">
        <v>15.115</v>
      </c>
      <c r="BJ498" s="12">
        <v>1344.8320000000001</v>
      </c>
      <c r="BK498" s="72">
        <v>21.742999999999999</v>
      </c>
      <c r="BL498" s="72">
        <v>5.8029999999999999</v>
      </c>
      <c r="BM498" s="12">
        <v>2284.7179999999998</v>
      </c>
      <c r="BN498" s="72">
        <v>36.94</v>
      </c>
      <c r="BO498" s="72">
        <v>4.202</v>
      </c>
      <c r="BP498" s="12">
        <v>3629.55</v>
      </c>
      <c r="BQ498" s="72">
        <v>58.683</v>
      </c>
      <c r="BR498" s="72">
        <v>1.3480000000000001</v>
      </c>
      <c r="BS498" s="12">
        <v>3934.326</v>
      </c>
      <c r="BT498" s="72">
        <v>63.610999999999997</v>
      </c>
      <c r="BU498" s="72">
        <v>0.73299999999999998</v>
      </c>
      <c r="BV498" s="12">
        <v>6184.9979999999996</v>
      </c>
      <c r="BW498" s="72">
        <v>100</v>
      </c>
      <c r="BX498" s="72">
        <v>0.36099999999999999</v>
      </c>
      <c r="BY498" s="13"/>
      <c r="BZ498" s="13"/>
    </row>
    <row r="499" spans="1:78" ht="12.75" customHeight="1">
      <c r="A499" s="122" t="s">
        <v>44</v>
      </c>
      <c r="B499" s="71" t="s">
        <v>45</v>
      </c>
      <c r="C499" s="71" t="s">
        <v>26</v>
      </c>
      <c r="D499" s="34">
        <v>42795</v>
      </c>
      <c r="E499" s="12">
        <v>1301.616</v>
      </c>
      <c r="F499" s="72">
        <v>20.928000000000001</v>
      </c>
      <c r="G499" s="72">
        <v>1.964</v>
      </c>
      <c r="H499" s="12">
        <v>93.614000000000004</v>
      </c>
      <c r="I499" s="72">
        <v>1.5049999999999999</v>
      </c>
      <c r="J499" s="72">
        <v>25.507999999999999</v>
      </c>
      <c r="K499" s="12">
        <v>72.150000000000006</v>
      </c>
      <c r="L499" s="72">
        <v>1.1599999999999999</v>
      </c>
      <c r="M499" s="72">
        <v>27.786000000000001</v>
      </c>
      <c r="N499" s="12">
        <v>165.76400000000001</v>
      </c>
      <c r="O499" s="72">
        <v>2.665</v>
      </c>
      <c r="P499" s="72">
        <v>16.899000000000001</v>
      </c>
      <c r="Q499" s="12">
        <v>11.974</v>
      </c>
      <c r="R499" s="72">
        <v>0.193</v>
      </c>
      <c r="S499" s="72">
        <v>83.938000000000002</v>
      </c>
      <c r="T499" s="12">
        <v>177.73699999999999</v>
      </c>
      <c r="U499" s="72">
        <v>2.8580000000000001</v>
      </c>
      <c r="V499" s="72">
        <v>15.448</v>
      </c>
      <c r="W499" s="12">
        <v>687.43700000000001</v>
      </c>
      <c r="X499" s="72">
        <v>11.053000000000001</v>
      </c>
      <c r="Y499" s="72">
        <v>4.6970000000000001</v>
      </c>
      <c r="Z499" s="12">
        <v>865.17499999999995</v>
      </c>
      <c r="AA499" s="72">
        <v>13.911</v>
      </c>
      <c r="AB499" s="72">
        <v>2.657</v>
      </c>
      <c r="AC499" s="12">
        <v>2166.79</v>
      </c>
      <c r="AD499" s="72">
        <v>34.838999999999999</v>
      </c>
      <c r="AE499" s="72">
        <v>1.1060000000000001</v>
      </c>
      <c r="AF499" s="12">
        <v>4.1710000000000003</v>
      </c>
      <c r="AG499" s="72">
        <v>6.7000000000000004E-2</v>
      </c>
      <c r="AH499" s="72">
        <v>77.111999999999995</v>
      </c>
      <c r="AI499" s="12">
        <v>78.445999999999998</v>
      </c>
      <c r="AJ499" s="72">
        <v>1.2609999999999999</v>
      </c>
      <c r="AK499" s="72">
        <v>6.68</v>
      </c>
      <c r="AL499" s="12">
        <v>82.617000000000004</v>
      </c>
      <c r="AM499" s="72">
        <v>1.3280000000000001</v>
      </c>
      <c r="AN499" s="72">
        <v>6.4669999999999996</v>
      </c>
      <c r="AO499" s="12">
        <v>2249.4070000000002</v>
      </c>
      <c r="AP499" s="72">
        <v>36.167000000000002</v>
      </c>
      <c r="AQ499" s="72">
        <v>1.014</v>
      </c>
      <c r="AR499" s="12">
        <v>24.995000000000001</v>
      </c>
      <c r="AS499" s="72">
        <v>0.40200000000000002</v>
      </c>
      <c r="AT499" s="72">
        <v>45.945</v>
      </c>
      <c r="AU499" s="12">
        <v>0</v>
      </c>
      <c r="AV499" s="72">
        <v>0</v>
      </c>
      <c r="AW499" s="72">
        <v>0</v>
      </c>
      <c r="AX499" s="12">
        <v>248.994</v>
      </c>
      <c r="AY499" s="72">
        <v>4.0030000000000001</v>
      </c>
      <c r="AZ499" s="72">
        <v>14.215</v>
      </c>
      <c r="BA499" s="12">
        <v>248.994</v>
      </c>
      <c r="BB499" s="72">
        <v>4.0030000000000001</v>
      </c>
      <c r="BC499" s="72">
        <v>14.215</v>
      </c>
      <c r="BD499" s="12">
        <v>87.900999999999996</v>
      </c>
      <c r="BE499" s="72">
        <v>1.413</v>
      </c>
      <c r="BF499" s="72">
        <v>30.507000000000001</v>
      </c>
      <c r="BG499" s="12">
        <v>336.89499999999998</v>
      </c>
      <c r="BH499" s="72">
        <v>5.4169999999999998</v>
      </c>
      <c r="BI499" s="72">
        <v>12.08</v>
      </c>
      <c r="BJ499" s="12">
        <v>1589.2460000000001</v>
      </c>
      <c r="BK499" s="72">
        <v>25.553000000000001</v>
      </c>
      <c r="BL499" s="72">
        <v>5.2210000000000001</v>
      </c>
      <c r="BM499" s="12">
        <v>2018.97</v>
      </c>
      <c r="BN499" s="72">
        <v>32.462000000000003</v>
      </c>
      <c r="BO499" s="72">
        <v>4.1349999999999998</v>
      </c>
      <c r="BP499" s="12">
        <v>3608.2159999999999</v>
      </c>
      <c r="BQ499" s="72">
        <v>58.014000000000003</v>
      </c>
      <c r="BR499" s="72">
        <v>1.101</v>
      </c>
      <c r="BS499" s="12">
        <v>3970.107</v>
      </c>
      <c r="BT499" s="72">
        <v>63.832999999999998</v>
      </c>
      <c r="BU499" s="72">
        <v>0.56399999999999995</v>
      </c>
      <c r="BV499" s="12">
        <v>6219.5140000000001</v>
      </c>
      <c r="BW499" s="72">
        <v>100</v>
      </c>
      <c r="BX499" s="72">
        <v>0.2</v>
      </c>
      <c r="BY499" s="13"/>
      <c r="BZ499" s="13"/>
    </row>
    <row r="500" spans="1:78" ht="12.75" customHeight="1">
      <c r="A500" s="122" t="s">
        <v>44</v>
      </c>
      <c r="B500" s="71" t="s">
        <v>45</v>
      </c>
      <c r="C500" s="71" t="s">
        <v>26</v>
      </c>
      <c r="D500" s="34">
        <v>42887</v>
      </c>
      <c r="E500" s="12">
        <v>1392.05</v>
      </c>
      <c r="F500" s="72">
        <v>22.236999999999998</v>
      </c>
      <c r="G500" s="72">
        <v>1.5389999999999999</v>
      </c>
      <c r="H500" s="12">
        <v>43.765000000000001</v>
      </c>
      <c r="I500" s="72">
        <v>0.69899999999999995</v>
      </c>
      <c r="J500" s="72">
        <v>41.944000000000003</v>
      </c>
      <c r="K500" s="12">
        <v>77.518000000000001</v>
      </c>
      <c r="L500" s="72">
        <v>1.238</v>
      </c>
      <c r="M500" s="72">
        <v>26.571000000000002</v>
      </c>
      <c r="N500" s="12">
        <v>121.282</v>
      </c>
      <c r="O500" s="72">
        <v>1.9370000000000001</v>
      </c>
      <c r="P500" s="72">
        <v>20.157</v>
      </c>
      <c r="Q500" s="12">
        <v>0</v>
      </c>
      <c r="R500" s="72">
        <v>0</v>
      </c>
      <c r="S500" s="72">
        <v>0</v>
      </c>
      <c r="T500" s="12">
        <v>121.282</v>
      </c>
      <c r="U500" s="72">
        <v>1.9370000000000001</v>
      </c>
      <c r="V500" s="72">
        <v>20.157</v>
      </c>
      <c r="W500" s="12">
        <v>730.54399999999998</v>
      </c>
      <c r="X500" s="72">
        <v>11.67</v>
      </c>
      <c r="Y500" s="72">
        <v>4.1769999999999996</v>
      </c>
      <c r="Z500" s="12">
        <v>851.82600000000002</v>
      </c>
      <c r="AA500" s="72">
        <v>13.606999999999999</v>
      </c>
      <c r="AB500" s="72">
        <v>2.3450000000000002</v>
      </c>
      <c r="AC500" s="12">
        <v>2243.8760000000002</v>
      </c>
      <c r="AD500" s="72">
        <v>35.844000000000001</v>
      </c>
      <c r="AE500" s="72">
        <v>0.98199999999999998</v>
      </c>
      <c r="AF500" s="12">
        <v>8.6910000000000007</v>
      </c>
      <c r="AG500" s="72">
        <v>0.13900000000000001</v>
      </c>
      <c r="AH500" s="72">
        <v>75.488</v>
      </c>
      <c r="AI500" s="12">
        <v>68.632999999999996</v>
      </c>
      <c r="AJ500" s="72">
        <v>1.0960000000000001</v>
      </c>
      <c r="AK500" s="72">
        <v>10.446999999999999</v>
      </c>
      <c r="AL500" s="12">
        <v>77.323999999999998</v>
      </c>
      <c r="AM500" s="72">
        <v>1.2350000000000001</v>
      </c>
      <c r="AN500" s="72">
        <v>5.9989999999999997</v>
      </c>
      <c r="AO500" s="12">
        <v>2321.1999999999998</v>
      </c>
      <c r="AP500" s="72">
        <v>37.08</v>
      </c>
      <c r="AQ500" s="72">
        <v>0.89800000000000002</v>
      </c>
      <c r="AR500" s="12">
        <v>7.8949999999999996</v>
      </c>
      <c r="AS500" s="72">
        <v>0.126</v>
      </c>
      <c r="AT500" s="72">
        <v>79.275999999999996</v>
      </c>
      <c r="AU500" s="12">
        <v>0</v>
      </c>
      <c r="AV500" s="72">
        <v>0</v>
      </c>
      <c r="AW500" s="72">
        <v>0</v>
      </c>
      <c r="AX500" s="12">
        <v>206.43600000000001</v>
      </c>
      <c r="AY500" s="72">
        <v>3.298</v>
      </c>
      <c r="AZ500" s="72">
        <v>12.313000000000001</v>
      </c>
      <c r="BA500" s="12">
        <v>206.43600000000001</v>
      </c>
      <c r="BB500" s="72">
        <v>3.298</v>
      </c>
      <c r="BC500" s="72">
        <v>12.313000000000001</v>
      </c>
      <c r="BD500" s="12">
        <v>102.794</v>
      </c>
      <c r="BE500" s="72">
        <v>1.6419999999999999</v>
      </c>
      <c r="BF500" s="72">
        <v>27.934999999999999</v>
      </c>
      <c r="BG500" s="12">
        <v>309.23</v>
      </c>
      <c r="BH500" s="72">
        <v>4.9400000000000004</v>
      </c>
      <c r="BI500" s="72">
        <v>12.156000000000001</v>
      </c>
      <c r="BJ500" s="12">
        <v>1467.79</v>
      </c>
      <c r="BK500" s="72">
        <v>23.446999999999999</v>
      </c>
      <c r="BL500" s="72">
        <v>4.5289999999999999</v>
      </c>
      <c r="BM500" s="12">
        <v>2153.9259999999999</v>
      </c>
      <c r="BN500" s="72">
        <v>34.408000000000001</v>
      </c>
      <c r="BO500" s="72">
        <v>3.0259999999999998</v>
      </c>
      <c r="BP500" s="12">
        <v>3621.7159999999999</v>
      </c>
      <c r="BQ500" s="72">
        <v>57.854999999999997</v>
      </c>
      <c r="BR500" s="72">
        <v>1.1140000000000001</v>
      </c>
      <c r="BS500" s="12">
        <v>3938.8420000000001</v>
      </c>
      <c r="BT500" s="72">
        <v>62.92</v>
      </c>
      <c r="BU500" s="72">
        <v>0.49199999999999999</v>
      </c>
      <c r="BV500" s="12">
        <v>6260.0420000000004</v>
      </c>
      <c r="BW500" s="72">
        <v>100</v>
      </c>
      <c r="BX500" s="72">
        <v>7.8E-2</v>
      </c>
      <c r="BY500" s="13"/>
      <c r="BZ500" s="13"/>
    </row>
    <row r="501" spans="1:78" ht="12.75" customHeight="1">
      <c r="A501" s="122" t="s">
        <v>44</v>
      </c>
      <c r="B501" s="71" t="s">
        <v>45</v>
      </c>
      <c r="C501" s="71" t="s">
        <v>26</v>
      </c>
      <c r="D501" s="34">
        <v>43344</v>
      </c>
      <c r="E501" s="12">
        <v>1441.694</v>
      </c>
      <c r="F501" s="72">
        <v>22.263999999999999</v>
      </c>
      <c r="G501" s="72">
        <v>1.1100000000000001</v>
      </c>
      <c r="H501" s="12">
        <v>90.622</v>
      </c>
      <c r="I501" s="72">
        <v>1.399</v>
      </c>
      <c r="J501" s="72">
        <v>24.664999999999999</v>
      </c>
      <c r="K501" s="12">
        <v>76.105000000000004</v>
      </c>
      <c r="L501" s="72">
        <v>1.175</v>
      </c>
      <c r="M501" s="72">
        <v>29.957999999999998</v>
      </c>
      <c r="N501" s="12">
        <v>166.72800000000001</v>
      </c>
      <c r="O501" s="72">
        <v>2.5750000000000002</v>
      </c>
      <c r="P501" s="72">
        <v>17.876999999999999</v>
      </c>
      <c r="Q501" s="12">
        <v>8.9309999999999992</v>
      </c>
      <c r="R501" s="72">
        <v>0.13800000000000001</v>
      </c>
      <c r="S501" s="72">
        <v>104.20699999999999</v>
      </c>
      <c r="T501" s="12">
        <v>175.65899999999999</v>
      </c>
      <c r="U501" s="72">
        <v>2.7130000000000001</v>
      </c>
      <c r="V501" s="72">
        <v>17.449000000000002</v>
      </c>
      <c r="W501" s="12">
        <v>736.59699999999998</v>
      </c>
      <c r="X501" s="72">
        <v>11.375</v>
      </c>
      <c r="Y501" s="72">
        <v>5.0579999999999998</v>
      </c>
      <c r="Z501" s="12">
        <v>912.25599999999997</v>
      </c>
      <c r="AA501" s="72">
        <v>14.087999999999999</v>
      </c>
      <c r="AB501" s="72">
        <v>1.861</v>
      </c>
      <c r="AC501" s="12">
        <v>2353.9499999999998</v>
      </c>
      <c r="AD501" s="72">
        <v>36.351999999999997</v>
      </c>
      <c r="AE501" s="72">
        <v>0.57999999999999996</v>
      </c>
      <c r="AF501" s="12">
        <v>0</v>
      </c>
      <c r="AG501" s="72">
        <v>0</v>
      </c>
      <c r="AH501" s="72">
        <v>0</v>
      </c>
      <c r="AI501" s="12">
        <v>88.096999999999994</v>
      </c>
      <c r="AJ501" s="72">
        <v>1.36</v>
      </c>
      <c r="AK501" s="72">
        <v>5.9269999999999996</v>
      </c>
      <c r="AL501" s="12">
        <v>88.096999999999994</v>
      </c>
      <c r="AM501" s="72">
        <v>1.36</v>
      </c>
      <c r="AN501" s="72">
        <v>5.9269999999999996</v>
      </c>
      <c r="AO501" s="12">
        <v>2442.047</v>
      </c>
      <c r="AP501" s="72">
        <v>37.713000000000001</v>
      </c>
      <c r="AQ501" s="72">
        <v>0.497</v>
      </c>
      <c r="AR501" s="12">
        <v>12.683</v>
      </c>
      <c r="AS501" s="72">
        <v>0.19600000000000001</v>
      </c>
      <c r="AT501" s="72">
        <v>73.879000000000005</v>
      </c>
      <c r="AU501" s="12">
        <v>3.351</v>
      </c>
      <c r="AV501" s="72">
        <v>5.1999999999999998E-2</v>
      </c>
      <c r="AW501" s="72">
        <v>102.078</v>
      </c>
      <c r="AX501" s="12">
        <v>231.99799999999999</v>
      </c>
      <c r="AY501" s="72">
        <v>3.5830000000000002</v>
      </c>
      <c r="AZ501" s="72">
        <v>15.506</v>
      </c>
      <c r="BA501" s="12">
        <v>235.34899999999999</v>
      </c>
      <c r="BB501" s="72">
        <v>3.6339999999999999</v>
      </c>
      <c r="BC501" s="72">
        <v>15.347</v>
      </c>
      <c r="BD501" s="12">
        <v>101.47499999999999</v>
      </c>
      <c r="BE501" s="72">
        <v>1.5669999999999999</v>
      </c>
      <c r="BF501" s="72">
        <v>27.699000000000002</v>
      </c>
      <c r="BG501" s="12">
        <v>336.82400000000001</v>
      </c>
      <c r="BH501" s="72">
        <v>5.202</v>
      </c>
      <c r="BI501" s="72">
        <v>16.506</v>
      </c>
      <c r="BJ501" s="12">
        <v>1436.8789999999999</v>
      </c>
      <c r="BK501" s="72">
        <v>22.19</v>
      </c>
      <c r="BL501" s="72">
        <v>4.8810000000000002</v>
      </c>
      <c r="BM501" s="12">
        <v>2246.9830000000002</v>
      </c>
      <c r="BN501" s="72">
        <v>34.700000000000003</v>
      </c>
      <c r="BO501" s="72">
        <v>3.8149999999999999</v>
      </c>
      <c r="BP501" s="12">
        <v>3683.8620000000001</v>
      </c>
      <c r="BQ501" s="72">
        <v>56.89</v>
      </c>
      <c r="BR501" s="72">
        <v>1.5329999999999999</v>
      </c>
      <c r="BS501" s="12">
        <v>4033.37</v>
      </c>
      <c r="BT501" s="72">
        <v>62.286999999999999</v>
      </c>
      <c r="BU501" s="72">
        <v>0.32400000000000001</v>
      </c>
      <c r="BV501" s="12">
        <v>6475.4170000000004</v>
      </c>
      <c r="BW501" s="72">
        <v>100</v>
      </c>
      <c r="BX501" s="72">
        <v>8.5000000000000006E-2</v>
      </c>
      <c r="BY501" s="13"/>
      <c r="BZ501" s="13"/>
    </row>
    <row r="502" spans="1:78" ht="12.75" customHeight="1">
      <c r="A502" s="122" t="s">
        <v>44</v>
      </c>
      <c r="B502" s="71" t="s">
        <v>45</v>
      </c>
      <c r="C502" s="71" t="s">
        <v>26</v>
      </c>
      <c r="D502" s="34">
        <v>43435</v>
      </c>
      <c r="E502" s="12">
        <v>1478.854</v>
      </c>
      <c r="F502" s="72">
        <v>22.701000000000001</v>
      </c>
      <c r="G502" s="72">
        <v>1.127</v>
      </c>
      <c r="H502" s="12">
        <v>71.248999999999995</v>
      </c>
      <c r="I502" s="72">
        <v>1.0940000000000001</v>
      </c>
      <c r="J502" s="72">
        <v>31.231999999999999</v>
      </c>
      <c r="K502" s="12">
        <v>57.854999999999997</v>
      </c>
      <c r="L502" s="72">
        <v>0.88800000000000001</v>
      </c>
      <c r="M502" s="72">
        <v>26.802</v>
      </c>
      <c r="N502" s="12">
        <v>129.10300000000001</v>
      </c>
      <c r="O502" s="72">
        <v>1.982</v>
      </c>
      <c r="P502" s="72">
        <v>16.931999999999999</v>
      </c>
      <c r="Q502" s="12">
        <v>5.9249999999999998</v>
      </c>
      <c r="R502" s="72">
        <v>9.0999999999999998E-2</v>
      </c>
      <c r="S502" s="72">
        <v>105.048</v>
      </c>
      <c r="T502" s="12">
        <v>135.02799999999999</v>
      </c>
      <c r="U502" s="72">
        <v>2.073</v>
      </c>
      <c r="V502" s="72">
        <v>16.673999999999999</v>
      </c>
      <c r="W502" s="12">
        <v>765.68200000000002</v>
      </c>
      <c r="X502" s="72">
        <v>11.754</v>
      </c>
      <c r="Y502" s="72">
        <v>3.948</v>
      </c>
      <c r="Z502" s="12">
        <v>900.71</v>
      </c>
      <c r="AA502" s="72">
        <v>13.826000000000001</v>
      </c>
      <c r="AB502" s="72">
        <v>2.085</v>
      </c>
      <c r="AC502" s="12">
        <v>2379.5639999999999</v>
      </c>
      <c r="AD502" s="72">
        <v>36.527999999999999</v>
      </c>
      <c r="AE502" s="72">
        <v>0.80200000000000005</v>
      </c>
      <c r="AF502" s="12">
        <v>0</v>
      </c>
      <c r="AG502" s="72">
        <v>0</v>
      </c>
      <c r="AH502" s="72">
        <v>0</v>
      </c>
      <c r="AI502" s="12">
        <v>82.334000000000003</v>
      </c>
      <c r="AJ502" s="72">
        <v>1.264</v>
      </c>
      <c r="AK502" s="72">
        <v>6.0709999999999997</v>
      </c>
      <c r="AL502" s="12">
        <v>82.334000000000003</v>
      </c>
      <c r="AM502" s="72">
        <v>1.264</v>
      </c>
      <c r="AN502" s="72">
        <v>6.0709999999999997</v>
      </c>
      <c r="AO502" s="12">
        <v>2461.8980000000001</v>
      </c>
      <c r="AP502" s="72">
        <v>37.792000000000002</v>
      </c>
      <c r="AQ502" s="72">
        <v>0.72599999999999998</v>
      </c>
      <c r="AR502" s="12">
        <v>4.1619999999999999</v>
      </c>
      <c r="AS502" s="72">
        <v>6.4000000000000001E-2</v>
      </c>
      <c r="AT502" s="72">
        <v>121.818</v>
      </c>
      <c r="AU502" s="12">
        <v>2.9609999999999999</v>
      </c>
      <c r="AV502" s="72">
        <v>4.4999999999999998E-2</v>
      </c>
      <c r="AW502" s="72">
        <v>114.79600000000001</v>
      </c>
      <c r="AX502" s="12">
        <v>261.84899999999999</v>
      </c>
      <c r="AY502" s="72">
        <v>4.0199999999999996</v>
      </c>
      <c r="AZ502" s="72">
        <v>17.599</v>
      </c>
      <c r="BA502" s="12">
        <v>264.81</v>
      </c>
      <c r="BB502" s="72">
        <v>4.0650000000000004</v>
      </c>
      <c r="BC502" s="72">
        <v>18.041</v>
      </c>
      <c r="BD502" s="12">
        <v>119.76</v>
      </c>
      <c r="BE502" s="72">
        <v>1.8380000000000001</v>
      </c>
      <c r="BF502" s="72">
        <v>24.417000000000002</v>
      </c>
      <c r="BG502" s="12">
        <v>384.57100000000003</v>
      </c>
      <c r="BH502" s="72">
        <v>5.9029999999999996</v>
      </c>
      <c r="BI502" s="72">
        <v>12.353</v>
      </c>
      <c r="BJ502" s="12">
        <v>1474.5650000000001</v>
      </c>
      <c r="BK502" s="72">
        <v>22.635000000000002</v>
      </c>
      <c r="BL502" s="72">
        <v>4.867</v>
      </c>
      <c r="BM502" s="12">
        <v>2189.2080000000001</v>
      </c>
      <c r="BN502" s="72">
        <v>33.606000000000002</v>
      </c>
      <c r="BO502" s="72">
        <v>3.992</v>
      </c>
      <c r="BP502" s="12">
        <v>3663.7730000000001</v>
      </c>
      <c r="BQ502" s="72">
        <v>56.241</v>
      </c>
      <c r="BR502" s="72">
        <v>1.3939999999999999</v>
      </c>
      <c r="BS502" s="12">
        <v>4052.5059999999999</v>
      </c>
      <c r="BT502" s="72">
        <v>62.207999999999998</v>
      </c>
      <c r="BU502" s="72">
        <v>0.45200000000000001</v>
      </c>
      <c r="BV502" s="12">
        <v>6514.4040000000005</v>
      </c>
      <c r="BW502" s="72">
        <v>100</v>
      </c>
      <c r="BX502" s="72">
        <v>0.129</v>
      </c>
      <c r="BY502" s="13"/>
      <c r="BZ502" s="13"/>
    </row>
    <row r="503" spans="1:78" ht="12.75" customHeight="1">
      <c r="A503" s="122" t="s">
        <v>44</v>
      </c>
      <c r="B503" s="71" t="s">
        <v>45</v>
      </c>
      <c r="C503" s="71" t="s">
        <v>26</v>
      </c>
      <c r="D503" s="34">
        <v>43525</v>
      </c>
      <c r="E503" s="12">
        <v>1455.5450000000001</v>
      </c>
      <c r="F503" s="72">
        <v>22.228999999999999</v>
      </c>
      <c r="G503" s="72">
        <v>1.6639999999999999</v>
      </c>
      <c r="H503" s="12">
        <v>69.808000000000007</v>
      </c>
      <c r="I503" s="72">
        <v>1.0660000000000001</v>
      </c>
      <c r="J503" s="72">
        <v>32.914000000000001</v>
      </c>
      <c r="K503" s="12">
        <v>61.548000000000002</v>
      </c>
      <c r="L503" s="72">
        <v>0.94</v>
      </c>
      <c r="M503" s="72">
        <v>34.630000000000003</v>
      </c>
      <c r="N503" s="12">
        <v>131.35599999999999</v>
      </c>
      <c r="O503" s="72">
        <v>2.0059999999999998</v>
      </c>
      <c r="P503" s="72">
        <v>22.565999999999999</v>
      </c>
      <c r="Q503" s="12">
        <v>9.2810000000000006</v>
      </c>
      <c r="R503" s="72">
        <v>0.14199999999999999</v>
      </c>
      <c r="S503" s="72">
        <v>102.087</v>
      </c>
      <c r="T503" s="12">
        <v>140.637</v>
      </c>
      <c r="U503" s="72">
        <v>2.1480000000000001</v>
      </c>
      <c r="V503" s="72">
        <v>21.17</v>
      </c>
      <c r="W503" s="12">
        <v>777.57299999999998</v>
      </c>
      <c r="X503" s="72">
        <v>11.875</v>
      </c>
      <c r="Y503" s="72">
        <v>4.33</v>
      </c>
      <c r="Z503" s="12">
        <v>918.21</v>
      </c>
      <c r="AA503" s="72">
        <v>14.023</v>
      </c>
      <c r="AB503" s="72">
        <v>3.0230000000000001</v>
      </c>
      <c r="AC503" s="12">
        <v>2373.7559999999999</v>
      </c>
      <c r="AD503" s="72">
        <v>36.250999999999998</v>
      </c>
      <c r="AE503" s="72">
        <v>0.88700000000000001</v>
      </c>
      <c r="AF503" s="12">
        <v>7.4950000000000001</v>
      </c>
      <c r="AG503" s="72">
        <v>0.114</v>
      </c>
      <c r="AH503" s="72">
        <v>60.298999999999999</v>
      </c>
      <c r="AI503" s="12">
        <v>81.555000000000007</v>
      </c>
      <c r="AJ503" s="72">
        <v>1.2450000000000001</v>
      </c>
      <c r="AK503" s="72">
        <v>7.282</v>
      </c>
      <c r="AL503" s="12">
        <v>89.05</v>
      </c>
      <c r="AM503" s="72">
        <v>1.36</v>
      </c>
      <c r="AN503" s="72">
        <v>4.7450000000000001</v>
      </c>
      <c r="AO503" s="12">
        <v>2462.8049999999998</v>
      </c>
      <c r="AP503" s="72">
        <v>37.610999999999997</v>
      </c>
      <c r="AQ503" s="72">
        <v>0.86799999999999999</v>
      </c>
      <c r="AR503" s="12">
        <v>10.311999999999999</v>
      </c>
      <c r="AS503" s="72">
        <v>0.157</v>
      </c>
      <c r="AT503" s="72">
        <v>72.129000000000005</v>
      </c>
      <c r="AU503" s="12">
        <v>0</v>
      </c>
      <c r="AV503" s="72">
        <v>0</v>
      </c>
      <c r="AW503" s="72">
        <v>0</v>
      </c>
      <c r="AX503" s="12">
        <v>258.61599999999999</v>
      </c>
      <c r="AY503" s="72">
        <v>3.95</v>
      </c>
      <c r="AZ503" s="72">
        <v>16.167000000000002</v>
      </c>
      <c r="BA503" s="12">
        <v>258.61599999999999</v>
      </c>
      <c r="BB503" s="72">
        <v>3.95</v>
      </c>
      <c r="BC503" s="72">
        <v>16.167000000000002</v>
      </c>
      <c r="BD503" s="12">
        <v>48.183999999999997</v>
      </c>
      <c r="BE503" s="72">
        <v>0.73599999999999999</v>
      </c>
      <c r="BF503" s="72">
        <v>30.675000000000001</v>
      </c>
      <c r="BG503" s="12">
        <v>306.8</v>
      </c>
      <c r="BH503" s="72">
        <v>4.6849999999999996</v>
      </c>
      <c r="BI503" s="72">
        <v>14.988</v>
      </c>
      <c r="BJ503" s="12">
        <v>1729.5260000000001</v>
      </c>
      <c r="BK503" s="72">
        <v>26.413</v>
      </c>
      <c r="BL503" s="72">
        <v>6.125</v>
      </c>
      <c r="BM503" s="12">
        <v>2038.58</v>
      </c>
      <c r="BN503" s="72">
        <v>31.132999999999999</v>
      </c>
      <c r="BO503" s="72">
        <v>4.32</v>
      </c>
      <c r="BP503" s="12">
        <v>3768.107</v>
      </c>
      <c r="BQ503" s="72">
        <v>57.545999999999999</v>
      </c>
      <c r="BR503" s="72">
        <v>1.419</v>
      </c>
      <c r="BS503" s="12">
        <v>4085.2179999999998</v>
      </c>
      <c r="BT503" s="72">
        <v>62.389000000000003</v>
      </c>
      <c r="BU503" s="72">
        <v>0.52600000000000002</v>
      </c>
      <c r="BV503" s="12">
        <v>6548.0240000000003</v>
      </c>
      <c r="BW503" s="72">
        <v>100</v>
      </c>
      <c r="BX503" s="72">
        <v>8.6999999999999994E-2</v>
      </c>
      <c r="BY503" s="13"/>
      <c r="BZ503" s="13"/>
    </row>
    <row r="504" spans="1:78" ht="12.75" customHeight="1">
      <c r="A504" s="122" t="s">
        <v>44</v>
      </c>
      <c r="B504" s="71" t="s">
        <v>45</v>
      </c>
      <c r="C504" s="71" t="s">
        <v>26</v>
      </c>
      <c r="D504" s="34">
        <v>43617</v>
      </c>
      <c r="E504" s="12">
        <v>1494.7280000000001</v>
      </c>
      <c r="F504" s="72">
        <v>22.678000000000001</v>
      </c>
      <c r="G504" s="72">
        <v>1.512</v>
      </c>
      <c r="H504" s="12">
        <v>43.366</v>
      </c>
      <c r="I504" s="72">
        <v>0.65800000000000003</v>
      </c>
      <c r="J504" s="72">
        <v>34.960999999999999</v>
      </c>
      <c r="K504" s="12">
        <v>85.426000000000002</v>
      </c>
      <c r="L504" s="72">
        <v>1.296</v>
      </c>
      <c r="M504" s="72">
        <v>24.75</v>
      </c>
      <c r="N504" s="12">
        <v>128.792</v>
      </c>
      <c r="O504" s="72">
        <v>1.954</v>
      </c>
      <c r="P504" s="72">
        <v>20.268000000000001</v>
      </c>
      <c r="Q504" s="12">
        <v>2.423</v>
      </c>
      <c r="R504" s="72">
        <v>3.6999999999999998E-2</v>
      </c>
      <c r="S504" s="72">
        <v>103.04600000000001</v>
      </c>
      <c r="T504" s="12">
        <v>131.215</v>
      </c>
      <c r="U504" s="72">
        <v>1.9910000000000001</v>
      </c>
      <c r="V504" s="72">
        <v>20.138000000000002</v>
      </c>
      <c r="W504" s="12">
        <v>812.38400000000001</v>
      </c>
      <c r="X504" s="72">
        <v>12.324999999999999</v>
      </c>
      <c r="Y504" s="72">
        <v>4.0389999999999997</v>
      </c>
      <c r="Z504" s="12">
        <v>943.59900000000005</v>
      </c>
      <c r="AA504" s="72">
        <v>14.316000000000001</v>
      </c>
      <c r="AB504" s="72">
        <v>2.1419999999999999</v>
      </c>
      <c r="AC504" s="12">
        <v>2438.3270000000002</v>
      </c>
      <c r="AD504" s="72">
        <v>36.994</v>
      </c>
      <c r="AE504" s="72">
        <v>1.0569999999999999</v>
      </c>
      <c r="AF504" s="12">
        <v>0</v>
      </c>
      <c r="AG504" s="72">
        <v>0</v>
      </c>
      <c r="AH504" s="72">
        <v>0</v>
      </c>
      <c r="AI504" s="12">
        <v>87.08</v>
      </c>
      <c r="AJ504" s="72">
        <v>1.321</v>
      </c>
      <c r="AK504" s="72">
        <v>6.44</v>
      </c>
      <c r="AL504" s="12">
        <v>87.08</v>
      </c>
      <c r="AM504" s="72">
        <v>1.321</v>
      </c>
      <c r="AN504" s="72">
        <v>6.44</v>
      </c>
      <c r="AO504" s="12">
        <v>2525.4070000000002</v>
      </c>
      <c r="AP504" s="72">
        <v>38.314999999999998</v>
      </c>
      <c r="AQ504" s="72">
        <v>1.0189999999999999</v>
      </c>
      <c r="AR504" s="12">
        <v>11.901999999999999</v>
      </c>
      <c r="AS504" s="72">
        <v>0.18099999999999999</v>
      </c>
      <c r="AT504" s="72">
        <v>69.935000000000002</v>
      </c>
      <c r="AU504" s="12">
        <v>0</v>
      </c>
      <c r="AV504" s="72">
        <v>0</v>
      </c>
      <c r="AW504" s="72">
        <v>0</v>
      </c>
      <c r="AX504" s="12">
        <v>191.16399999999999</v>
      </c>
      <c r="AY504" s="72">
        <v>2.9</v>
      </c>
      <c r="AZ504" s="72">
        <v>16.469000000000001</v>
      </c>
      <c r="BA504" s="12">
        <v>191.16399999999999</v>
      </c>
      <c r="BB504" s="72">
        <v>2.9</v>
      </c>
      <c r="BC504" s="72">
        <v>16.469000000000001</v>
      </c>
      <c r="BD504" s="12">
        <v>77.340999999999994</v>
      </c>
      <c r="BE504" s="72">
        <v>1.173</v>
      </c>
      <c r="BF504" s="72">
        <v>30.37</v>
      </c>
      <c r="BG504" s="12">
        <v>268.505</v>
      </c>
      <c r="BH504" s="72">
        <v>4.0739999999999998</v>
      </c>
      <c r="BI504" s="72">
        <v>13.647</v>
      </c>
      <c r="BJ504" s="12">
        <v>1427.288</v>
      </c>
      <c r="BK504" s="72">
        <v>21.655000000000001</v>
      </c>
      <c r="BL504" s="72">
        <v>6.5810000000000004</v>
      </c>
      <c r="BM504" s="12">
        <v>2357.9920000000002</v>
      </c>
      <c r="BN504" s="72">
        <v>35.774999999999999</v>
      </c>
      <c r="BO504" s="72">
        <v>3.7050000000000001</v>
      </c>
      <c r="BP504" s="12">
        <v>3785.28</v>
      </c>
      <c r="BQ504" s="72">
        <v>57.43</v>
      </c>
      <c r="BR504" s="72">
        <v>1.377</v>
      </c>
      <c r="BS504" s="12">
        <v>4065.6869999999999</v>
      </c>
      <c r="BT504" s="72">
        <v>61.685000000000002</v>
      </c>
      <c r="BU504" s="72">
        <v>0.66100000000000003</v>
      </c>
      <c r="BV504" s="12">
        <v>6591.0929999999998</v>
      </c>
      <c r="BW504" s="72">
        <v>100</v>
      </c>
      <c r="BX504" s="72">
        <v>9.8000000000000004E-2</v>
      </c>
      <c r="BY504" s="13"/>
      <c r="BZ504" s="13"/>
    </row>
    <row r="505" spans="1:78" ht="12.75" customHeight="1">
      <c r="A505" s="122" t="s">
        <v>44</v>
      </c>
      <c r="B505" s="71" t="s">
        <v>45</v>
      </c>
      <c r="C505" s="71" t="s">
        <v>26</v>
      </c>
      <c r="D505" s="34">
        <v>44075</v>
      </c>
      <c r="E505" s="12">
        <v>1467.8330000000001</v>
      </c>
      <c r="F505" s="72">
        <v>21.425000000000001</v>
      </c>
      <c r="G505" s="72">
        <v>1.6</v>
      </c>
      <c r="H505" s="12">
        <v>53.088000000000001</v>
      </c>
      <c r="I505" s="72">
        <v>0.77500000000000002</v>
      </c>
      <c r="J505" s="72">
        <v>41.442999999999998</v>
      </c>
      <c r="K505" s="12">
        <v>175.69399999999999</v>
      </c>
      <c r="L505" s="72">
        <v>2.5640000000000001</v>
      </c>
      <c r="M505" s="72">
        <v>20.071999999999999</v>
      </c>
      <c r="N505" s="12">
        <v>228.78200000000001</v>
      </c>
      <c r="O505" s="72">
        <v>3.339</v>
      </c>
      <c r="P505" s="72">
        <v>17.907</v>
      </c>
      <c r="Q505" s="12">
        <v>4.13</v>
      </c>
      <c r="R505" s="72">
        <v>0.06</v>
      </c>
      <c r="S505" s="72">
        <v>85.927000000000007</v>
      </c>
      <c r="T505" s="12">
        <v>232.911</v>
      </c>
      <c r="U505" s="72">
        <v>3.4</v>
      </c>
      <c r="V505" s="72">
        <v>18.091000000000001</v>
      </c>
      <c r="W505" s="12">
        <v>713.59500000000003</v>
      </c>
      <c r="X505" s="72">
        <v>10.416</v>
      </c>
      <c r="Y505" s="72">
        <v>6.8220000000000001</v>
      </c>
      <c r="Z505" s="12">
        <v>946.50599999999997</v>
      </c>
      <c r="AA505" s="72">
        <v>13.815</v>
      </c>
      <c r="AB505" s="72">
        <v>2.74</v>
      </c>
      <c r="AC505" s="12">
        <v>2414.3389999999999</v>
      </c>
      <c r="AD505" s="72">
        <v>35.24</v>
      </c>
      <c r="AE505" s="72">
        <v>0.82799999999999996</v>
      </c>
      <c r="AF505" s="12">
        <v>7.4</v>
      </c>
      <c r="AG505" s="72">
        <v>0.108</v>
      </c>
      <c r="AH505" s="72">
        <v>78.210999999999999</v>
      </c>
      <c r="AI505" s="12">
        <v>118.60599999999999</v>
      </c>
      <c r="AJ505" s="72">
        <v>1.7310000000000001</v>
      </c>
      <c r="AK505" s="72">
        <v>6.968</v>
      </c>
      <c r="AL505" s="12">
        <v>126.006</v>
      </c>
      <c r="AM505" s="72">
        <v>1.839</v>
      </c>
      <c r="AN505" s="72">
        <v>5.0010000000000003</v>
      </c>
      <c r="AO505" s="12">
        <v>2540.346</v>
      </c>
      <c r="AP505" s="72">
        <v>37.08</v>
      </c>
      <c r="AQ505" s="72">
        <v>0.77600000000000002</v>
      </c>
      <c r="AR505" s="12">
        <v>20.132000000000001</v>
      </c>
      <c r="AS505" s="72">
        <v>0.29399999999999998</v>
      </c>
      <c r="AT505" s="72">
        <v>68.944000000000003</v>
      </c>
      <c r="AU505" s="12">
        <v>6.2850000000000001</v>
      </c>
      <c r="AV505" s="72">
        <v>9.1999999999999998E-2</v>
      </c>
      <c r="AW505" s="72">
        <v>74.203000000000003</v>
      </c>
      <c r="AX505" s="12">
        <v>206.70400000000001</v>
      </c>
      <c r="AY505" s="72">
        <v>3.0169999999999999</v>
      </c>
      <c r="AZ505" s="72">
        <v>15.032</v>
      </c>
      <c r="BA505" s="12">
        <v>212.989</v>
      </c>
      <c r="BB505" s="72">
        <v>3.109</v>
      </c>
      <c r="BC505" s="72">
        <v>15.14</v>
      </c>
      <c r="BD505" s="12">
        <v>103.226</v>
      </c>
      <c r="BE505" s="72">
        <v>1.5069999999999999</v>
      </c>
      <c r="BF505" s="72">
        <v>27.369</v>
      </c>
      <c r="BG505" s="12">
        <v>316.21499999999997</v>
      </c>
      <c r="BH505" s="72">
        <v>4.6159999999999997</v>
      </c>
      <c r="BI505" s="72">
        <v>13.683999999999999</v>
      </c>
      <c r="BJ505" s="12">
        <v>1439.68</v>
      </c>
      <c r="BK505" s="72">
        <v>21.013999999999999</v>
      </c>
      <c r="BL505" s="72">
        <v>6.569</v>
      </c>
      <c r="BM505" s="12">
        <v>2534.7040000000002</v>
      </c>
      <c r="BN505" s="72">
        <v>36.997</v>
      </c>
      <c r="BO505" s="72">
        <v>3.508</v>
      </c>
      <c r="BP505" s="12">
        <v>3974.384</v>
      </c>
      <c r="BQ505" s="72">
        <v>58.011000000000003</v>
      </c>
      <c r="BR505" s="72">
        <v>1.228</v>
      </c>
      <c r="BS505" s="12">
        <v>4310.7309999999998</v>
      </c>
      <c r="BT505" s="72">
        <v>62.92</v>
      </c>
      <c r="BU505" s="72">
        <v>0.45800000000000002</v>
      </c>
      <c r="BV505" s="12">
        <v>6851.076</v>
      </c>
      <c r="BW505" s="72">
        <v>100</v>
      </c>
      <c r="BX505" s="72">
        <v>0.12</v>
      </c>
      <c r="BY505" s="13"/>
      <c r="BZ505" s="13"/>
    </row>
    <row r="506" spans="1:78" ht="12.75" customHeight="1">
      <c r="A506" s="122" t="s">
        <v>44</v>
      </c>
      <c r="B506" s="71" t="s">
        <v>45</v>
      </c>
      <c r="C506" s="71" t="s">
        <v>26</v>
      </c>
      <c r="D506" s="34">
        <v>44166</v>
      </c>
      <c r="E506" s="12">
        <v>1515.819</v>
      </c>
      <c r="F506" s="72">
        <v>22.013000000000002</v>
      </c>
      <c r="G506" s="72">
        <v>1.5980000000000001</v>
      </c>
      <c r="H506" s="12">
        <v>91.197999999999993</v>
      </c>
      <c r="I506" s="72">
        <v>1.3240000000000001</v>
      </c>
      <c r="J506" s="72">
        <v>29.45</v>
      </c>
      <c r="K506" s="12">
        <v>57.451000000000001</v>
      </c>
      <c r="L506" s="72">
        <v>0.83399999999999996</v>
      </c>
      <c r="M506" s="72">
        <v>34.691000000000003</v>
      </c>
      <c r="N506" s="12">
        <v>148.649</v>
      </c>
      <c r="O506" s="72">
        <v>2.1589999999999998</v>
      </c>
      <c r="P506" s="72">
        <v>23.523</v>
      </c>
      <c r="Q506" s="12">
        <v>1.3</v>
      </c>
      <c r="R506" s="72">
        <v>1.9E-2</v>
      </c>
      <c r="S506" s="72">
        <v>108.494</v>
      </c>
      <c r="T506" s="12">
        <v>149.94999999999999</v>
      </c>
      <c r="U506" s="72">
        <v>2.1779999999999999</v>
      </c>
      <c r="V506" s="72">
        <v>23.209</v>
      </c>
      <c r="W506" s="12">
        <v>817.51800000000003</v>
      </c>
      <c r="X506" s="72">
        <v>11.872</v>
      </c>
      <c r="Y506" s="72">
        <v>5.1269999999999998</v>
      </c>
      <c r="Z506" s="12">
        <v>967.46699999999998</v>
      </c>
      <c r="AA506" s="72">
        <v>14.05</v>
      </c>
      <c r="AB506" s="72">
        <v>2.2650000000000001</v>
      </c>
      <c r="AC506" s="12">
        <v>2483.2869999999998</v>
      </c>
      <c r="AD506" s="72">
        <v>36.064</v>
      </c>
      <c r="AE506" s="72">
        <v>0.745</v>
      </c>
      <c r="AF506" s="12">
        <v>24.635000000000002</v>
      </c>
      <c r="AG506" s="72">
        <v>0.35799999999999998</v>
      </c>
      <c r="AH506" s="72">
        <v>48.534999999999997</v>
      </c>
      <c r="AI506" s="12">
        <v>98.953999999999994</v>
      </c>
      <c r="AJ506" s="72">
        <v>1.4370000000000001</v>
      </c>
      <c r="AK506" s="72">
        <v>13.981999999999999</v>
      </c>
      <c r="AL506" s="12">
        <v>123.59</v>
      </c>
      <c r="AM506" s="72">
        <v>1.7949999999999999</v>
      </c>
      <c r="AN506" s="72">
        <v>5.6639999999999997</v>
      </c>
      <c r="AO506" s="12">
        <v>2606.8760000000002</v>
      </c>
      <c r="AP506" s="72">
        <v>37.857999999999997</v>
      </c>
      <c r="AQ506" s="72">
        <v>0.63300000000000001</v>
      </c>
      <c r="AR506" s="12">
        <v>59.838000000000001</v>
      </c>
      <c r="AS506" s="72">
        <v>0.86899999999999999</v>
      </c>
      <c r="AT506" s="72">
        <v>43.39</v>
      </c>
      <c r="AU506" s="12">
        <v>4.4329999999999998</v>
      </c>
      <c r="AV506" s="72">
        <v>6.4000000000000001E-2</v>
      </c>
      <c r="AW506" s="72">
        <v>101.152</v>
      </c>
      <c r="AX506" s="12">
        <v>241.78100000000001</v>
      </c>
      <c r="AY506" s="72">
        <v>3.5110000000000001</v>
      </c>
      <c r="AZ506" s="72">
        <v>19.728000000000002</v>
      </c>
      <c r="BA506" s="12">
        <v>246.214</v>
      </c>
      <c r="BB506" s="72">
        <v>3.5760000000000001</v>
      </c>
      <c r="BC506" s="72">
        <v>19.91</v>
      </c>
      <c r="BD506" s="12">
        <v>98.585999999999999</v>
      </c>
      <c r="BE506" s="72">
        <v>1.4319999999999999</v>
      </c>
      <c r="BF506" s="72">
        <v>32.430999999999997</v>
      </c>
      <c r="BG506" s="12">
        <v>344.8</v>
      </c>
      <c r="BH506" s="72">
        <v>5.0069999999999997</v>
      </c>
      <c r="BI506" s="72">
        <v>17.045999999999999</v>
      </c>
      <c r="BJ506" s="12">
        <v>1536.3810000000001</v>
      </c>
      <c r="BK506" s="72">
        <v>22.312000000000001</v>
      </c>
      <c r="BL506" s="72">
        <v>4.8099999999999996</v>
      </c>
      <c r="BM506" s="12">
        <v>2337.9720000000002</v>
      </c>
      <c r="BN506" s="72">
        <v>33.953000000000003</v>
      </c>
      <c r="BO506" s="72">
        <v>3.8180000000000001</v>
      </c>
      <c r="BP506" s="12">
        <v>3874.3530000000001</v>
      </c>
      <c r="BQ506" s="72">
        <v>56.265000000000001</v>
      </c>
      <c r="BR506" s="72">
        <v>1.869</v>
      </c>
      <c r="BS506" s="12">
        <v>4278.9920000000002</v>
      </c>
      <c r="BT506" s="72">
        <v>62.142000000000003</v>
      </c>
      <c r="BU506" s="72">
        <v>0.36199999999999999</v>
      </c>
      <c r="BV506" s="12">
        <v>6885.8680000000004</v>
      </c>
      <c r="BW506" s="72">
        <v>100</v>
      </c>
      <c r="BX506" s="72">
        <v>0.14499999999999999</v>
      </c>
      <c r="BY506" s="13"/>
      <c r="BZ506" s="13"/>
    </row>
    <row r="507" spans="1:78" ht="12.75" customHeight="1">
      <c r="A507" s="122" t="s">
        <v>44</v>
      </c>
      <c r="B507" s="71" t="s">
        <v>45</v>
      </c>
      <c r="C507" s="71" t="s">
        <v>26</v>
      </c>
      <c r="D507" s="34">
        <v>44256</v>
      </c>
      <c r="E507" s="12">
        <v>1537.3209999999999</v>
      </c>
      <c r="F507" s="72">
        <v>22.221</v>
      </c>
      <c r="G507" s="72">
        <v>1.7270000000000001</v>
      </c>
      <c r="H507" s="12">
        <v>57.524000000000001</v>
      </c>
      <c r="I507" s="72">
        <v>0.83099999999999996</v>
      </c>
      <c r="J507" s="72">
        <v>30.968</v>
      </c>
      <c r="K507" s="12">
        <v>118.55500000000001</v>
      </c>
      <c r="L507" s="72">
        <v>1.714</v>
      </c>
      <c r="M507" s="72">
        <v>20.672999999999998</v>
      </c>
      <c r="N507" s="12">
        <v>176.07900000000001</v>
      </c>
      <c r="O507" s="72">
        <v>2.5449999999999999</v>
      </c>
      <c r="P507" s="72">
        <v>16.222000000000001</v>
      </c>
      <c r="Q507" s="12">
        <v>0</v>
      </c>
      <c r="R507" s="72">
        <v>0</v>
      </c>
      <c r="S507" s="72">
        <v>0</v>
      </c>
      <c r="T507" s="12">
        <v>176.07900000000001</v>
      </c>
      <c r="U507" s="72">
        <v>2.5449999999999999</v>
      </c>
      <c r="V507" s="72">
        <v>16.222000000000001</v>
      </c>
      <c r="W507" s="12">
        <v>781.846</v>
      </c>
      <c r="X507" s="72">
        <v>11.301</v>
      </c>
      <c r="Y507" s="72">
        <v>4.0960000000000001</v>
      </c>
      <c r="Z507" s="12">
        <v>957.92399999999998</v>
      </c>
      <c r="AA507" s="72">
        <v>13.846</v>
      </c>
      <c r="AB507" s="72">
        <v>2.6259999999999999</v>
      </c>
      <c r="AC507" s="12">
        <v>2495.2449999999999</v>
      </c>
      <c r="AD507" s="72">
        <v>36.067</v>
      </c>
      <c r="AE507" s="72">
        <v>0.84699999999999998</v>
      </c>
      <c r="AF507" s="12">
        <v>12.039</v>
      </c>
      <c r="AG507" s="72">
        <v>0.17399999999999999</v>
      </c>
      <c r="AH507" s="72">
        <v>69.998000000000005</v>
      </c>
      <c r="AI507" s="12">
        <v>110.34</v>
      </c>
      <c r="AJ507" s="72">
        <v>1.595</v>
      </c>
      <c r="AK507" s="72">
        <v>8.57</v>
      </c>
      <c r="AL507" s="12">
        <v>122.379</v>
      </c>
      <c r="AM507" s="72">
        <v>1.7689999999999999</v>
      </c>
      <c r="AN507" s="72">
        <v>4.71</v>
      </c>
      <c r="AO507" s="12">
        <v>2617.6239999999998</v>
      </c>
      <c r="AP507" s="72">
        <v>37.835999999999999</v>
      </c>
      <c r="AQ507" s="72">
        <v>0.82899999999999996</v>
      </c>
      <c r="AR507" s="12">
        <v>41.671999999999997</v>
      </c>
      <c r="AS507" s="72">
        <v>0.60199999999999998</v>
      </c>
      <c r="AT507" s="72">
        <v>39.212000000000003</v>
      </c>
      <c r="AU507" s="12">
        <v>1.645</v>
      </c>
      <c r="AV507" s="72">
        <v>2.4E-2</v>
      </c>
      <c r="AW507" s="72">
        <v>101.095</v>
      </c>
      <c r="AX507" s="12">
        <v>180.36600000000001</v>
      </c>
      <c r="AY507" s="72">
        <v>2.6070000000000002</v>
      </c>
      <c r="AZ507" s="72">
        <v>19.623000000000001</v>
      </c>
      <c r="BA507" s="12">
        <v>182.011</v>
      </c>
      <c r="BB507" s="72">
        <v>2.6309999999999998</v>
      </c>
      <c r="BC507" s="72">
        <v>19.366</v>
      </c>
      <c r="BD507" s="12">
        <v>118.099</v>
      </c>
      <c r="BE507" s="72">
        <v>1.7070000000000001</v>
      </c>
      <c r="BF507" s="72">
        <v>33.789000000000001</v>
      </c>
      <c r="BG507" s="12">
        <v>300.11</v>
      </c>
      <c r="BH507" s="72">
        <v>4.3380000000000001</v>
      </c>
      <c r="BI507" s="72">
        <v>16.256</v>
      </c>
      <c r="BJ507" s="12">
        <v>1686.588</v>
      </c>
      <c r="BK507" s="72">
        <v>24.379000000000001</v>
      </c>
      <c r="BL507" s="72">
        <v>5.2370000000000001</v>
      </c>
      <c r="BM507" s="12">
        <v>2272.31</v>
      </c>
      <c r="BN507" s="72">
        <v>32.844999999999999</v>
      </c>
      <c r="BO507" s="72">
        <v>3.63</v>
      </c>
      <c r="BP507" s="12">
        <v>3958.8980000000001</v>
      </c>
      <c r="BQ507" s="72">
        <v>57.223999999999997</v>
      </c>
      <c r="BR507" s="72">
        <v>1.1970000000000001</v>
      </c>
      <c r="BS507" s="12">
        <v>4300.68</v>
      </c>
      <c r="BT507" s="72">
        <v>62.164000000000001</v>
      </c>
      <c r="BU507" s="72">
        <v>0.47</v>
      </c>
      <c r="BV507" s="12">
        <v>6918.3040000000001</v>
      </c>
      <c r="BW507" s="72">
        <v>100</v>
      </c>
      <c r="BX507" s="72">
        <v>0.11</v>
      </c>
      <c r="BY507" s="13"/>
      <c r="BZ507" s="13"/>
    </row>
    <row r="508" spans="1:78" ht="12.75" customHeight="1">
      <c r="A508" s="122" t="s">
        <v>44</v>
      </c>
      <c r="B508" s="71" t="s">
        <v>45</v>
      </c>
      <c r="C508" s="71" t="s">
        <v>26</v>
      </c>
      <c r="D508" s="34">
        <v>44348</v>
      </c>
      <c r="E508" s="12">
        <v>1553.943</v>
      </c>
      <c r="F508" s="72">
        <v>22.367999999999999</v>
      </c>
      <c r="G508" s="72">
        <v>1.4359999999999999</v>
      </c>
      <c r="H508" s="12">
        <v>94.558000000000007</v>
      </c>
      <c r="I508" s="72">
        <v>1.361</v>
      </c>
      <c r="J508" s="72">
        <v>27.527000000000001</v>
      </c>
      <c r="K508" s="12">
        <v>71.828999999999994</v>
      </c>
      <c r="L508" s="72">
        <v>1.034</v>
      </c>
      <c r="M508" s="72">
        <v>33.658999999999999</v>
      </c>
      <c r="N508" s="12">
        <v>166.387</v>
      </c>
      <c r="O508" s="72">
        <v>2.395</v>
      </c>
      <c r="P508" s="72">
        <v>22.081</v>
      </c>
      <c r="Q508" s="12">
        <v>4.3230000000000004</v>
      </c>
      <c r="R508" s="72">
        <v>6.2E-2</v>
      </c>
      <c r="S508" s="72">
        <v>104.077</v>
      </c>
      <c r="T508" s="12">
        <v>170.71</v>
      </c>
      <c r="U508" s="72">
        <v>2.4569999999999999</v>
      </c>
      <c r="V508" s="72">
        <v>21.228999999999999</v>
      </c>
      <c r="W508" s="12">
        <v>814.46699999999998</v>
      </c>
      <c r="X508" s="72">
        <v>11.723000000000001</v>
      </c>
      <c r="Y508" s="72">
        <v>4.91</v>
      </c>
      <c r="Z508" s="12">
        <v>985.17700000000002</v>
      </c>
      <c r="AA508" s="72">
        <v>14.180999999999999</v>
      </c>
      <c r="AB508" s="72">
        <v>2.4500000000000002</v>
      </c>
      <c r="AC508" s="12">
        <v>2539.1210000000001</v>
      </c>
      <c r="AD508" s="72">
        <v>36.548000000000002</v>
      </c>
      <c r="AE508" s="72">
        <v>0.88700000000000001</v>
      </c>
      <c r="AF508" s="12">
        <v>19.059999999999999</v>
      </c>
      <c r="AG508" s="72">
        <v>0.27400000000000002</v>
      </c>
      <c r="AH508" s="72">
        <v>87.882000000000005</v>
      </c>
      <c r="AI508" s="12">
        <v>82.507999999999996</v>
      </c>
      <c r="AJ508" s="72">
        <v>1.1879999999999999</v>
      </c>
      <c r="AK508" s="72">
        <v>20.065999999999999</v>
      </c>
      <c r="AL508" s="12">
        <v>101.56699999999999</v>
      </c>
      <c r="AM508" s="72">
        <v>1.462</v>
      </c>
      <c r="AN508" s="72">
        <v>5.5209999999999999</v>
      </c>
      <c r="AO508" s="12">
        <v>2640.6880000000001</v>
      </c>
      <c r="AP508" s="72">
        <v>38.01</v>
      </c>
      <c r="AQ508" s="72">
        <v>0.87</v>
      </c>
      <c r="AR508" s="12">
        <v>32.244</v>
      </c>
      <c r="AS508" s="72">
        <v>0.46400000000000002</v>
      </c>
      <c r="AT508" s="72">
        <v>50.295000000000002</v>
      </c>
      <c r="AU508" s="12">
        <v>21.791</v>
      </c>
      <c r="AV508" s="72">
        <v>0.314</v>
      </c>
      <c r="AW508" s="72">
        <v>100.83799999999999</v>
      </c>
      <c r="AX508" s="12">
        <v>194.00299999999999</v>
      </c>
      <c r="AY508" s="72">
        <v>2.7919999999999998</v>
      </c>
      <c r="AZ508" s="72">
        <v>17.818000000000001</v>
      </c>
      <c r="BA508" s="12">
        <v>215.79400000000001</v>
      </c>
      <c r="BB508" s="72">
        <v>3.1059999999999999</v>
      </c>
      <c r="BC508" s="72">
        <v>17.277000000000001</v>
      </c>
      <c r="BD508" s="12">
        <v>85.537000000000006</v>
      </c>
      <c r="BE508" s="72">
        <v>1.2310000000000001</v>
      </c>
      <c r="BF508" s="72">
        <v>24.738</v>
      </c>
      <c r="BG508" s="12">
        <v>301.33100000000002</v>
      </c>
      <c r="BH508" s="72">
        <v>4.3369999999999997</v>
      </c>
      <c r="BI508" s="72">
        <v>14.288</v>
      </c>
      <c r="BJ508" s="12">
        <v>1550.67</v>
      </c>
      <c r="BK508" s="72">
        <v>22.32</v>
      </c>
      <c r="BL508" s="72">
        <v>5.6909999999999998</v>
      </c>
      <c r="BM508" s="12">
        <v>2422.3809999999999</v>
      </c>
      <c r="BN508" s="72">
        <v>34.868000000000002</v>
      </c>
      <c r="BO508" s="72">
        <v>3.556</v>
      </c>
      <c r="BP508" s="12">
        <v>3973.0509999999999</v>
      </c>
      <c r="BQ508" s="72">
        <v>57.188000000000002</v>
      </c>
      <c r="BR508" s="72">
        <v>1.1970000000000001</v>
      </c>
      <c r="BS508" s="12">
        <v>4306.6260000000002</v>
      </c>
      <c r="BT508" s="72">
        <v>61.99</v>
      </c>
      <c r="BU508" s="72">
        <v>0.54300000000000004</v>
      </c>
      <c r="BV508" s="12">
        <v>6947.3140000000003</v>
      </c>
      <c r="BW508" s="72">
        <v>100</v>
      </c>
      <c r="BX508" s="72">
        <v>9.2999999999999999E-2</v>
      </c>
      <c r="BY508" s="13"/>
      <c r="BZ508" s="13"/>
    </row>
    <row r="509" spans="1:78" ht="12.75" customHeight="1">
      <c r="A509" s="122" t="s">
        <v>44</v>
      </c>
      <c r="B509" s="71" t="s">
        <v>45</v>
      </c>
      <c r="C509" s="71" t="s">
        <v>26</v>
      </c>
      <c r="D509" s="34">
        <v>44805</v>
      </c>
      <c r="E509" s="12">
        <v>1587.048</v>
      </c>
      <c r="F509" s="72">
        <v>22.271999999999998</v>
      </c>
      <c r="G509" s="72">
        <v>1.9239999999999999</v>
      </c>
      <c r="H509" s="12">
        <v>29.748000000000001</v>
      </c>
      <c r="I509" s="72">
        <v>0.41699999999999998</v>
      </c>
      <c r="J509" s="72">
        <v>51</v>
      </c>
      <c r="K509" s="12">
        <v>42.851999999999997</v>
      </c>
      <c r="L509" s="72">
        <v>0.60099999999999998</v>
      </c>
      <c r="M509" s="72">
        <v>48.646999999999998</v>
      </c>
      <c r="N509" s="12">
        <v>72.599999999999994</v>
      </c>
      <c r="O509" s="72">
        <v>1.0189999999999999</v>
      </c>
      <c r="P509" s="72">
        <v>37.014000000000003</v>
      </c>
      <c r="Q509" s="12">
        <v>2.113</v>
      </c>
      <c r="R509" s="72">
        <v>0.03</v>
      </c>
      <c r="S509" s="72">
        <v>102.327</v>
      </c>
      <c r="T509" s="12">
        <v>74.712999999999994</v>
      </c>
      <c r="U509" s="72">
        <v>1.048</v>
      </c>
      <c r="V509" s="72">
        <v>35.927999999999997</v>
      </c>
      <c r="W509" s="12">
        <v>945.43</v>
      </c>
      <c r="X509" s="72">
        <v>13.268000000000001</v>
      </c>
      <c r="Y509" s="72">
        <v>3.7360000000000002</v>
      </c>
      <c r="Z509" s="12">
        <v>1020.143</v>
      </c>
      <c r="AA509" s="72">
        <v>14.316000000000001</v>
      </c>
      <c r="AB509" s="72">
        <v>2.1339999999999999</v>
      </c>
      <c r="AC509" s="12">
        <v>2607.192</v>
      </c>
      <c r="AD509" s="72">
        <v>36.588000000000001</v>
      </c>
      <c r="AE509" s="72">
        <v>0.94299999999999995</v>
      </c>
      <c r="AF509" s="12">
        <v>0</v>
      </c>
      <c r="AG509" s="72">
        <v>0</v>
      </c>
      <c r="AH509" s="72">
        <v>0</v>
      </c>
      <c r="AI509" s="12">
        <v>66.912000000000006</v>
      </c>
      <c r="AJ509" s="72">
        <v>0.93899999999999995</v>
      </c>
      <c r="AK509" s="72">
        <v>6.3639999999999999</v>
      </c>
      <c r="AL509" s="12">
        <v>66.912000000000006</v>
      </c>
      <c r="AM509" s="72">
        <v>0.93899999999999995</v>
      </c>
      <c r="AN509" s="72">
        <v>6.3639999999999999</v>
      </c>
      <c r="AO509" s="12">
        <v>2674.1030000000001</v>
      </c>
      <c r="AP509" s="72">
        <v>37.527000000000001</v>
      </c>
      <c r="AQ509" s="72">
        <v>0.86899999999999999</v>
      </c>
      <c r="AR509" s="12">
        <v>35.04</v>
      </c>
      <c r="AS509" s="72">
        <v>0.49199999999999999</v>
      </c>
      <c r="AT509" s="72">
        <v>46.478000000000002</v>
      </c>
      <c r="AU509" s="12">
        <v>5.7279999999999998</v>
      </c>
      <c r="AV509" s="72">
        <v>0.08</v>
      </c>
      <c r="AW509" s="72">
        <v>75.930999999999997</v>
      </c>
      <c r="AX509" s="12">
        <v>312.74599999999998</v>
      </c>
      <c r="AY509" s="72">
        <v>4.3890000000000002</v>
      </c>
      <c r="AZ509" s="72">
        <v>19.625</v>
      </c>
      <c r="BA509" s="12">
        <v>318.47500000000002</v>
      </c>
      <c r="BB509" s="72">
        <v>4.4690000000000003</v>
      </c>
      <c r="BC509" s="72">
        <v>19.16</v>
      </c>
      <c r="BD509" s="12">
        <v>94.216999999999999</v>
      </c>
      <c r="BE509" s="72">
        <v>1.3220000000000001</v>
      </c>
      <c r="BF509" s="72">
        <v>24.864000000000001</v>
      </c>
      <c r="BG509" s="12">
        <v>412.69099999999997</v>
      </c>
      <c r="BH509" s="72">
        <v>5.7919999999999998</v>
      </c>
      <c r="BI509" s="72">
        <v>14.611000000000001</v>
      </c>
      <c r="BJ509" s="12">
        <v>1603.5260000000001</v>
      </c>
      <c r="BK509" s="72">
        <v>22.503</v>
      </c>
      <c r="BL509" s="72">
        <v>5.2149999999999999</v>
      </c>
      <c r="BM509" s="12">
        <v>2400.4110000000001</v>
      </c>
      <c r="BN509" s="72">
        <v>33.686</v>
      </c>
      <c r="BO509" s="72">
        <v>4.1379999999999999</v>
      </c>
      <c r="BP509" s="12">
        <v>4003.9369999999999</v>
      </c>
      <c r="BQ509" s="72">
        <v>56.19</v>
      </c>
      <c r="BR509" s="72">
        <v>1.5009999999999999</v>
      </c>
      <c r="BS509" s="12">
        <v>4451.6689999999999</v>
      </c>
      <c r="BT509" s="72">
        <v>62.472999999999999</v>
      </c>
      <c r="BU509" s="72">
        <v>0.51400000000000001</v>
      </c>
      <c r="BV509" s="12">
        <v>7125.7719999999999</v>
      </c>
      <c r="BW509" s="72">
        <v>100</v>
      </c>
      <c r="BX509" s="72">
        <v>0.1</v>
      </c>
      <c r="BY509" s="13"/>
      <c r="BZ509" s="13"/>
    </row>
    <row r="510" spans="1:78" ht="12.75" customHeight="1">
      <c r="A510" s="122" t="s">
        <v>44</v>
      </c>
      <c r="B510" s="71" t="s">
        <v>45</v>
      </c>
      <c r="C510" s="71" t="s">
        <v>26</v>
      </c>
      <c r="D510" s="34">
        <v>44896</v>
      </c>
      <c r="E510" s="12">
        <v>1591.829</v>
      </c>
      <c r="F510" s="72">
        <v>22.183</v>
      </c>
      <c r="G510" s="72">
        <v>1.419</v>
      </c>
      <c r="H510" s="12">
        <v>51.219000000000001</v>
      </c>
      <c r="I510" s="72">
        <v>0.71399999999999997</v>
      </c>
      <c r="J510" s="72">
        <v>29.113</v>
      </c>
      <c r="K510" s="12">
        <v>59.32</v>
      </c>
      <c r="L510" s="72">
        <v>0.82699999999999996</v>
      </c>
      <c r="M510" s="72">
        <v>36.140999999999998</v>
      </c>
      <c r="N510" s="12">
        <v>110.539</v>
      </c>
      <c r="O510" s="72">
        <v>1.54</v>
      </c>
      <c r="P510" s="72">
        <v>22.588000000000001</v>
      </c>
      <c r="Q510" s="12">
        <v>1.75</v>
      </c>
      <c r="R510" s="72">
        <v>2.4E-2</v>
      </c>
      <c r="S510" s="72">
        <v>105.133</v>
      </c>
      <c r="T510" s="12">
        <v>112.289</v>
      </c>
      <c r="U510" s="72">
        <v>1.5649999999999999</v>
      </c>
      <c r="V510" s="72">
        <v>22.948</v>
      </c>
      <c r="W510" s="12">
        <v>937.50300000000004</v>
      </c>
      <c r="X510" s="72">
        <v>13.065</v>
      </c>
      <c r="Y510" s="72">
        <v>4.5490000000000004</v>
      </c>
      <c r="Z510" s="12">
        <v>1049.7919999999999</v>
      </c>
      <c r="AA510" s="72">
        <v>14.629</v>
      </c>
      <c r="AB510" s="72">
        <v>2.621</v>
      </c>
      <c r="AC510" s="12">
        <v>2641.6210000000001</v>
      </c>
      <c r="AD510" s="72">
        <v>36.811999999999998</v>
      </c>
      <c r="AE510" s="72">
        <v>0.89800000000000002</v>
      </c>
      <c r="AF510" s="12">
        <v>0</v>
      </c>
      <c r="AG510" s="72">
        <v>0</v>
      </c>
      <c r="AH510" s="72">
        <v>0</v>
      </c>
      <c r="AI510" s="12">
        <v>62.421999999999997</v>
      </c>
      <c r="AJ510" s="72">
        <v>0.87</v>
      </c>
      <c r="AK510" s="72">
        <v>6.9809999999999999</v>
      </c>
      <c r="AL510" s="12">
        <v>62.421999999999997</v>
      </c>
      <c r="AM510" s="72">
        <v>0.87</v>
      </c>
      <c r="AN510" s="72">
        <v>6.9809999999999999</v>
      </c>
      <c r="AO510" s="12">
        <v>2704.0419999999999</v>
      </c>
      <c r="AP510" s="72">
        <v>37.682000000000002</v>
      </c>
      <c r="AQ510" s="72">
        <v>0.81399999999999995</v>
      </c>
      <c r="AR510" s="12">
        <v>20.736000000000001</v>
      </c>
      <c r="AS510" s="72">
        <v>0.28899999999999998</v>
      </c>
      <c r="AT510" s="72">
        <v>45.23</v>
      </c>
      <c r="AU510" s="12">
        <v>0</v>
      </c>
      <c r="AV510" s="72">
        <v>0</v>
      </c>
      <c r="AW510" s="72">
        <v>0</v>
      </c>
      <c r="AX510" s="12">
        <v>260.60000000000002</v>
      </c>
      <c r="AY510" s="72">
        <v>3.6320000000000001</v>
      </c>
      <c r="AZ510" s="72">
        <v>15.568</v>
      </c>
      <c r="BA510" s="12">
        <v>260.60000000000002</v>
      </c>
      <c r="BB510" s="72">
        <v>3.6320000000000001</v>
      </c>
      <c r="BC510" s="72">
        <v>15.568</v>
      </c>
      <c r="BD510" s="12">
        <v>108.345</v>
      </c>
      <c r="BE510" s="72">
        <v>1.51</v>
      </c>
      <c r="BF510" s="72">
        <v>31.556000000000001</v>
      </c>
      <c r="BG510" s="12">
        <v>368.94499999999999</v>
      </c>
      <c r="BH510" s="72">
        <v>5.141</v>
      </c>
      <c r="BI510" s="72">
        <v>14.827999999999999</v>
      </c>
      <c r="BJ510" s="12">
        <v>1648.8340000000001</v>
      </c>
      <c r="BK510" s="72">
        <v>22.977</v>
      </c>
      <c r="BL510" s="72">
        <v>6.2679999999999998</v>
      </c>
      <c r="BM510" s="12">
        <v>2433.3580000000002</v>
      </c>
      <c r="BN510" s="72">
        <v>33.909999999999997</v>
      </c>
      <c r="BO510" s="72">
        <v>4.8600000000000003</v>
      </c>
      <c r="BP510" s="12">
        <v>4082.192</v>
      </c>
      <c r="BQ510" s="72">
        <v>56.887</v>
      </c>
      <c r="BR510" s="72">
        <v>1.4390000000000001</v>
      </c>
      <c r="BS510" s="12">
        <v>4471.8729999999996</v>
      </c>
      <c r="BT510" s="72">
        <v>62.317999999999998</v>
      </c>
      <c r="BU510" s="72">
        <v>0.54400000000000004</v>
      </c>
      <c r="BV510" s="12">
        <v>7175.9160000000002</v>
      </c>
      <c r="BW510" s="72">
        <v>100</v>
      </c>
      <c r="BX510" s="72">
        <v>0.124</v>
      </c>
      <c r="BY510" s="13"/>
      <c r="BZ510" s="13"/>
    </row>
    <row r="511" spans="1:78" ht="12.75" customHeight="1">
      <c r="A511" s="122" t="s">
        <v>44</v>
      </c>
      <c r="B511" s="71" t="s">
        <v>45</v>
      </c>
      <c r="C511" s="71" t="s">
        <v>26</v>
      </c>
      <c r="D511" s="34">
        <v>44986</v>
      </c>
      <c r="E511" s="12">
        <v>1609.8510000000001</v>
      </c>
      <c r="F511" s="72">
        <v>22.327999999999999</v>
      </c>
      <c r="G511" s="72">
        <v>1.357</v>
      </c>
      <c r="H511" s="12">
        <v>27.416</v>
      </c>
      <c r="I511" s="72">
        <v>0.38</v>
      </c>
      <c r="J511" s="72">
        <v>35.634999999999998</v>
      </c>
      <c r="K511" s="12">
        <v>58.902999999999999</v>
      </c>
      <c r="L511" s="72">
        <v>0.81699999999999995</v>
      </c>
      <c r="M511" s="72">
        <v>26.170999999999999</v>
      </c>
      <c r="N511" s="12">
        <v>86.319000000000003</v>
      </c>
      <c r="O511" s="72">
        <v>1.1970000000000001</v>
      </c>
      <c r="P511" s="72">
        <v>25.766999999999999</v>
      </c>
      <c r="Q511" s="12">
        <v>3.6339999999999999</v>
      </c>
      <c r="R511" s="72">
        <v>0.05</v>
      </c>
      <c r="S511" s="72">
        <v>65.688000000000002</v>
      </c>
      <c r="T511" s="12">
        <v>89.953000000000003</v>
      </c>
      <c r="U511" s="72">
        <v>1.248</v>
      </c>
      <c r="V511" s="72">
        <v>24.529</v>
      </c>
      <c r="W511" s="12">
        <v>914.33600000000001</v>
      </c>
      <c r="X511" s="72">
        <v>12.682</v>
      </c>
      <c r="Y511" s="72">
        <v>2.4609999999999999</v>
      </c>
      <c r="Z511" s="12">
        <v>1004.289</v>
      </c>
      <c r="AA511" s="72">
        <v>13.929</v>
      </c>
      <c r="AB511" s="72">
        <v>2.2519999999999998</v>
      </c>
      <c r="AC511" s="12">
        <v>2614.14</v>
      </c>
      <c r="AD511" s="72">
        <v>36.258000000000003</v>
      </c>
      <c r="AE511" s="72">
        <v>0.875</v>
      </c>
      <c r="AF511" s="12">
        <v>7.8710000000000004</v>
      </c>
      <c r="AG511" s="72">
        <v>0.109</v>
      </c>
      <c r="AH511" s="72">
        <v>72.006</v>
      </c>
      <c r="AI511" s="12">
        <v>63.481000000000002</v>
      </c>
      <c r="AJ511" s="72">
        <v>0.88</v>
      </c>
      <c r="AK511" s="72">
        <v>9.8520000000000003</v>
      </c>
      <c r="AL511" s="12">
        <v>71.352000000000004</v>
      </c>
      <c r="AM511" s="72">
        <v>0.99</v>
      </c>
      <c r="AN511" s="72">
        <v>6.71</v>
      </c>
      <c r="AO511" s="12">
        <v>2685.4920000000002</v>
      </c>
      <c r="AP511" s="72">
        <v>37.247</v>
      </c>
      <c r="AQ511" s="72">
        <v>0.83599999999999997</v>
      </c>
      <c r="AR511" s="12">
        <v>33.521000000000001</v>
      </c>
      <c r="AS511" s="72">
        <v>0.46500000000000002</v>
      </c>
      <c r="AT511" s="72">
        <v>32.383000000000003</v>
      </c>
      <c r="AU511" s="12">
        <v>7.6630000000000003</v>
      </c>
      <c r="AV511" s="72">
        <v>0.106</v>
      </c>
      <c r="AW511" s="72">
        <v>68.296000000000006</v>
      </c>
      <c r="AX511" s="12">
        <v>260.24599999999998</v>
      </c>
      <c r="AY511" s="72">
        <v>3.61</v>
      </c>
      <c r="AZ511" s="72">
        <v>13.035</v>
      </c>
      <c r="BA511" s="12">
        <v>267.90800000000002</v>
      </c>
      <c r="BB511" s="72">
        <v>3.7160000000000002</v>
      </c>
      <c r="BC511" s="72">
        <v>12.803000000000001</v>
      </c>
      <c r="BD511" s="12">
        <v>136.90899999999999</v>
      </c>
      <c r="BE511" s="72">
        <v>1.899</v>
      </c>
      <c r="BF511" s="72">
        <v>16.849</v>
      </c>
      <c r="BG511" s="12">
        <v>404.81799999999998</v>
      </c>
      <c r="BH511" s="72">
        <v>5.6150000000000002</v>
      </c>
      <c r="BI511" s="72">
        <v>9.9730000000000008</v>
      </c>
      <c r="BJ511" s="12">
        <v>1509.82</v>
      </c>
      <c r="BK511" s="72">
        <v>20.940999999999999</v>
      </c>
      <c r="BL511" s="72">
        <v>3.45</v>
      </c>
      <c r="BM511" s="12">
        <v>2576.2150000000001</v>
      </c>
      <c r="BN511" s="72">
        <v>35.731999999999999</v>
      </c>
      <c r="BO511" s="72">
        <v>1.99</v>
      </c>
      <c r="BP511" s="12">
        <v>4086.0360000000001</v>
      </c>
      <c r="BQ511" s="72">
        <v>56.673000000000002</v>
      </c>
      <c r="BR511" s="72">
        <v>0.95599999999999996</v>
      </c>
      <c r="BS511" s="12">
        <v>4524.3739999999998</v>
      </c>
      <c r="BT511" s="72">
        <v>62.753</v>
      </c>
      <c r="BU511" s="72">
        <v>0.54</v>
      </c>
      <c r="BV511" s="12">
        <v>7209.866</v>
      </c>
      <c r="BW511" s="72">
        <v>100</v>
      </c>
      <c r="BX511" s="72">
        <v>0.111</v>
      </c>
      <c r="BY511" s="13"/>
      <c r="BZ511" s="13"/>
    </row>
    <row r="512" spans="1:78" ht="12.75" customHeight="1">
      <c r="A512" s="122" t="s">
        <v>44</v>
      </c>
      <c r="B512" s="71" t="s">
        <v>45</v>
      </c>
      <c r="C512" s="71" t="s">
        <v>26</v>
      </c>
      <c r="D512" s="34">
        <v>45078</v>
      </c>
      <c r="E512" s="12">
        <v>1633.1079999999999</v>
      </c>
      <c r="F512" s="72">
        <v>22.582999999999998</v>
      </c>
      <c r="G512" s="72">
        <v>1.3360000000000001</v>
      </c>
      <c r="H512" s="12">
        <v>43.79</v>
      </c>
      <c r="I512" s="72">
        <v>0.60599999999999998</v>
      </c>
      <c r="J512" s="72">
        <v>27.814</v>
      </c>
      <c r="K512" s="12">
        <v>33.503999999999998</v>
      </c>
      <c r="L512" s="72">
        <v>0.46300000000000002</v>
      </c>
      <c r="M512" s="72">
        <v>35.064999999999998</v>
      </c>
      <c r="N512" s="12">
        <v>77.293999999999997</v>
      </c>
      <c r="O512" s="72">
        <v>1.069</v>
      </c>
      <c r="P512" s="72">
        <v>20.414999999999999</v>
      </c>
      <c r="Q512" s="12">
        <v>3.1219999999999999</v>
      </c>
      <c r="R512" s="72">
        <v>4.2999999999999997E-2</v>
      </c>
      <c r="S512" s="72">
        <v>64.959999999999994</v>
      </c>
      <c r="T512" s="12">
        <v>80.415000000000006</v>
      </c>
      <c r="U512" s="72">
        <v>1.1120000000000001</v>
      </c>
      <c r="V512" s="72">
        <v>19.506</v>
      </c>
      <c r="W512" s="12">
        <v>936.65899999999999</v>
      </c>
      <c r="X512" s="72">
        <v>12.952</v>
      </c>
      <c r="Y512" s="72">
        <v>2.3239999999999998</v>
      </c>
      <c r="Z512" s="12">
        <v>1017.075</v>
      </c>
      <c r="AA512" s="72">
        <v>14.064</v>
      </c>
      <c r="AB512" s="72">
        <v>1.9159999999999999</v>
      </c>
      <c r="AC512" s="12">
        <v>2650.183</v>
      </c>
      <c r="AD512" s="72">
        <v>36.646999999999998</v>
      </c>
      <c r="AE512" s="72">
        <v>0.92900000000000005</v>
      </c>
      <c r="AF512" s="12">
        <v>6.976</v>
      </c>
      <c r="AG512" s="72">
        <v>9.6000000000000002E-2</v>
      </c>
      <c r="AH512" s="72">
        <v>70.656000000000006</v>
      </c>
      <c r="AI512" s="12">
        <v>62.959000000000003</v>
      </c>
      <c r="AJ512" s="72">
        <v>0.871</v>
      </c>
      <c r="AK512" s="72">
        <v>10.605</v>
      </c>
      <c r="AL512" s="12">
        <v>69.933999999999997</v>
      </c>
      <c r="AM512" s="72">
        <v>0.96699999999999997</v>
      </c>
      <c r="AN512" s="72">
        <v>6.2370000000000001</v>
      </c>
      <c r="AO512" s="12">
        <v>2720.1170000000002</v>
      </c>
      <c r="AP512" s="72">
        <v>37.613999999999997</v>
      </c>
      <c r="AQ512" s="72">
        <v>0.88900000000000001</v>
      </c>
      <c r="AR512" s="12">
        <v>12.872999999999999</v>
      </c>
      <c r="AS512" s="72">
        <v>0.17799999999999999</v>
      </c>
      <c r="AT512" s="72">
        <v>38.524999999999999</v>
      </c>
      <c r="AU512" s="12">
        <v>1.974</v>
      </c>
      <c r="AV512" s="72">
        <v>2.7E-2</v>
      </c>
      <c r="AW512" s="72">
        <v>101.371</v>
      </c>
      <c r="AX512" s="12">
        <v>270.96800000000002</v>
      </c>
      <c r="AY512" s="72">
        <v>3.7469999999999999</v>
      </c>
      <c r="AZ512" s="72">
        <v>10.393000000000001</v>
      </c>
      <c r="BA512" s="12">
        <v>272.94200000000001</v>
      </c>
      <c r="BB512" s="72">
        <v>3.774</v>
      </c>
      <c r="BC512" s="72">
        <v>10.244999999999999</v>
      </c>
      <c r="BD512" s="12">
        <v>109.31699999999999</v>
      </c>
      <c r="BE512" s="72">
        <v>1.512</v>
      </c>
      <c r="BF512" s="72">
        <v>19.152000000000001</v>
      </c>
      <c r="BG512" s="12">
        <v>382.25900000000001</v>
      </c>
      <c r="BH512" s="72">
        <v>5.2859999999999996</v>
      </c>
      <c r="BI512" s="72">
        <v>9.1519999999999992</v>
      </c>
      <c r="BJ512" s="12">
        <v>1514.817</v>
      </c>
      <c r="BK512" s="72">
        <v>20.946999999999999</v>
      </c>
      <c r="BL512" s="72">
        <v>4.6390000000000002</v>
      </c>
      <c r="BM512" s="12">
        <v>2601.5439999999999</v>
      </c>
      <c r="BN512" s="72">
        <v>35.975000000000001</v>
      </c>
      <c r="BO512" s="72">
        <v>2.8029999999999999</v>
      </c>
      <c r="BP512" s="12">
        <v>4116.3599999999997</v>
      </c>
      <c r="BQ512" s="72">
        <v>56.921999999999997</v>
      </c>
      <c r="BR512" s="72">
        <v>1.119</v>
      </c>
      <c r="BS512" s="12">
        <v>4511.4930000000004</v>
      </c>
      <c r="BT512" s="72">
        <v>62.386000000000003</v>
      </c>
      <c r="BU512" s="72">
        <v>0.51900000000000002</v>
      </c>
      <c r="BV512" s="12">
        <v>7231.61</v>
      </c>
      <c r="BW512" s="72">
        <v>100</v>
      </c>
      <c r="BX512" s="72">
        <v>0.13800000000000001</v>
      </c>
      <c r="BY512" s="13"/>
      <c r="BZ512" s="13"/>
    </row>
    <row r="513" spans="1:78" ht="12.75" customHeight="1">
      <c r="A513" s="122" t="s">
        <v>44</v>
      </c>
      <c r="B513" s="71" t="s">
        <v>45</v>
      </c>
      <c r="C513" s="71" t="s">
        <v>26</v>
      </c>
      <c r="D513" s="34">
        <v>45170</v>
      </c>
      <c r="E513" s="12">
        <v>1647.3489999999999</v>
      </c>
      <c r="F513" s="72">
        <v>22.63</v>
      </c>
      <c r="G513" s="72">
        <v>1.397</v>
      </c>
      <c r="H513" s="12">
        <v>49.860999999999997</v>
      </c>
      <c r="I513" s="72">
        <v>0.68500000000000005</v>
      </c>
      <c r="J513" s="72">
        <v>25.213000000000001</v>
      </c>
      <c r="K513" s="12">
        <v>90.918999999999997</v>
      </c>
      <c r="L513" s="72">
        <v>1.2490000000000001</v>
      </c>
      <c r="M513" s="72">
        <v>25.277000000000001</v>
      </c>
      <c r="N513" s="12">
        <v>140.78</v>
      </c>
      <c r="O513" s="72">
        <v>1.9339999999999999</v>
      </c>
      <c r="P513" s="72">
        <v>21.134</v>
      </c>
      <c r="Q513" s="12">
        <v>24.096</v>
      </c>
      <c r="R513" s="72">
        <v>0.33100000000000002</v>
      </c>
      <c r="S513" s="72">
        <v>46.73</v>
      </c>
      <c r="T513" s="12">
        <v>164.876</v>
      </c>
      <c r="U513" s="72">
        <v>2.2650000000000001</v>
      </c>
      <c r="V513" s="72">
        <v>18.22</v>
      </c>
      <c r="W513" s="12">
        <v>846.4</v>
      </c>
      <c r="X513" s="72">
        <v>11.627000000000001</v>
      </c>
      <c r="Y513" s="72">
        <v>4.4850000000000003</v>
      </c>
      <c r="Z513" s="12">
        <v>1011.276</v>
      </c>
      <c r="AA513" s="72">
        <v>13.891999999999999</v>
      </c>
      <c r="AB513" s="72">
        <v>2.3380000000000001</v>
      </c>
      <c r="AC513" s="12">
        <v>2658.625</v>
      </c>
      <c r="AD513" s="72">
        <v>36.521999999999998</v>
      </c>
      <c r="AE513" s="72">
        <v>0.94799999999999995</v>
      </c>
      <c r="AF513" s="12">
        <v>0.69199999999999995</v>
      </c>
      <c r="AG513" s="72">
        <v>0.01</v>
      </c>
      <c r="AH513" s="72">
        <v>111.042</v>
      </c>
      <c r="AI513" s="12">
        <v>67.144000000000005</v>
      </c>
      <c r="AJ513" s="72">
        <v>0.92200000000000004</v>
      </c>
      <c r="AK513" s="72">
        <v>7.3390000000000004</v>
      </c>
      <c r="AL513" s="12">
        <v>67.835999999999999</v>
      </c>
      <c r="AM513" s="72">
        <v>0.93200000000000005</v>
      </c>
      <c r="AN513" s="72">
        <v>7.3339999999999996</v>
      </c>
      <c r="AO513" s="12">
        <v>2726.4609999999998</v>
      </c>
      <c r="AP513" s="72">
        <v>37.454000000000001</v>
      </c>
      <c r="AQ513" s="72">
        <v>0.92600000000000005</v>
      </c>
      <c r="AR513" s="12">
        <v>12.545</v>
      </c>
      <c r="AS513" s="72">
        <v>0.17199999999999999</v>
      </c>
      <c r="AT513" s="72">
        <v>52.677999999999997</v>
      </c>
      <c r="AU513" s="12">
        <v>8.2560000000000002</v>
      </c>
      <c r="AV513" s="72">
        <v>0.113</v>
      </c>
      <c r="AW513" s="72">
        <v>56.802</v>
      </c>
      <c r="AX513" s="12">
        <v>236.48099999999999</v>
      </c>
      <c r="AY513" s="72">
        <v>3.2490000000000001</v>
      </c>
      <c r="AZ513" s="72">
        <v>13.269</v>
      </c>
      <c r="BA513" s="12">
        <v>244.73699999999999</v>
      </c>
      <c r="BB513" s="72">
        <v>3.3620000000000001</v>
      </c>
      <c r="BC513" s="72">
        <v>13.096</v>
      </c>
      <c r="BD513" s="12">
        <v>35.826999999999998</v>
      </c>
      <c r="BE513" s="72">
        <v>0.49199999999999999</v>
      </c>
      <c r="BF513" s="72">
        <v>32.732999999999997</v>
      </c>
      <c r="BG513" s="12">
        <v>280.56299999999999</v>
      </c>
      <c r="BH513" s="72">
        <v>3.8540000000000001</v>
      </c>
      <c r="BI513" s="72">
        <v>12.215999999999999</v>
      </c>
      <c r="BJ513" s="12">
        <v>1678.673</v>
      </c>
      <c r="BK513" s="72">
        <v>23.06</v>
      </c>
      <c r="BL513" s="72">
        <v>5.625</v>
      </c>
      <c r="BM513" s="12">
        <v>2581.335</v>
      </c>
      <c r="BN513" s="72">
        <v>35.46</v>
      </c>
      <c r="BO513" s="72">
        <v>3.464</v>
      </c>
      <c r="BP513" s="12">
        <v>4260.009</v>
      </c>
      <c r="BQ513" s="72">
        <v>58.52</v>
      </c>
      <c r="BR513" s="72">
        <v>0.91500000000000004</v>
      </c>
      <c r="BS513" s="12">
        <v>4553.1170000000002</v>
      </c>
      <c r="BT513" s="72">
        <v>62.545999999999999</v>
      </c>
      <c r="BU513" s="72">
        <v>0.51</v>
      </c>
      <c r="BV513" s="12">
        <v>7279.5780000000004</v>
      </c>
      <c r="BW513" s="72">
        <v>100</v>
      </c>
      <c r="BX513" s="72">
        <v>0.14000000000000001</v>
      </c>
      <c r="BY513" s="13"/>
      <c r="BZ513" s="13"/>
    </row>
    <row r="514" spans="1:78" ht="12.75" customHeight="1">
      <c r="A514" s="122" t="s">
        <v>44</v>
      </c>
      <c r="B514" s="71" t="s">
        <v>45</v>
      </c>
      <c r="C514" s="71" t="s">
        <v>26</v>
      </c>
      <c r="D514" s="34">
        <v>45261</v>
      </c>
      <c r="E514" s="12">
        <v>1673.4380000000001</v>
      </c>
      <c r="F514" s="72">
        <v>22.821999999999999</v>
      </c>
      <c r="G514" s="72">
        <v>1.31</v>
      </c>
      <c r="H514" s="12">
        <v>45.33</v>
      </c>
      <c r="I514" s="72">
        <v>0.61799999999999999</v>
      </c>
      <c r="J514" s="72">
        <v>22.082000000000001</v>
      </c>
      <c r="K514" s="12">
        <v>69.198999999999998</v>
      </c>
      <c r="L514" s="72">
        <v>0.94399999999999995</v>
      </c>
      <c r="M514" s="72">
        <v>25.391999999999999</v>
      </c>
      <c r="N514" s="12">
        <v>114.529</v>
      </c>
      <c r="O514" s="72">
        <v>1.5620000000000001</v>
      </c>
      <c r="P514" s="72">
        <v>18.236000000000001</v>
      </c>
      <c r="Q514" s="12">
        <v>5.35</v>
      </c>
      <c r="R514" s="72">
        <v>7.2999999999999995E-2</v>
      </c>
      <c r="S514" s="72">
        <v>82.905000000000001</v>
      </c>
      <c r="T514" s="12">
        <v>119.879</v>
      </c>
      <c r="U514" s="72">
        <v>1.635</v>
      </c>
      <c r="V514" s="72">
        <v>18.798999999999999</v>
      </c>
      <c r="W514" s="12">
        <v>924.846</v>
      </c>
      <c r="X514" s="72">
        <v>12.613</v>
      </c>
      <c r="Y514" s="72">
        <v>3.2309999999999999</v>
      </c>
      <c r="Z514" s="12">
        <v>1044.7249999999999</v>
      </c>
      <c r="AA514" s="72">
        <v>14.247999999999999</v>
      </c>
      <c r="AB514" s="72">
        <v>2.1509999999999998</v>
      </c>
      <c r="AC514" s="12">
        <v>2718.163</v>
      </c>
      <c r="AD514" s="72">
        <v>37.069000000000003</v>
      </c>
      <c r="AE514" s="72">
        <v>0.94199999999999995</v>
      </c>
      <c r="AF514" s="12">
        <v>2.395</v>
      </c>
      <c r="AG514" s="72">
        <v>3.3000000000000002E-2</v>
      </c>
      <c r="AH514" s="72">
        <v>79.046999999999997</v>
      </c>
      <c r="AI514" s="12">
        <v>66.194000000000003</v>
      </c>
      <c r="AJ514" s="72">
        <v>0.90300000000000002</v>
      </c>
      <c r="AK514" s="72">
        <v>7.9029999999999996</v>
      </c>
      <c r="AL514" s="12">
        <v>68.588999999999999</v>
      </c>
      <c r="AM514" s="72">
        <v>0.93500000000000005</v>
      </c>
      <c r="AN514" s="72">
        <v>7.0410000000000004</v>
      </c>
      <c r="AO514" s="12">
        <v>2786.752</v>
      </c>
      <c r="AP514" s="72">
        <v>38.005000000000003</v>
      </c>
      <c r="AQ514" s="72">
        <v>0.88100000000000001</v>
      </c>
      <c r="AR514" s="12">
        <v>26.11</v>
      </c>
      <c r="AS514" s="72">
        <v>0.35599999999999998</v>
      </c>
      <c r="AT514" s="72">
        <v>37.826000000000001</v>
      </c>
      <c r="AU514" s="12">
        <v>15.07</v>
      </c>
      <c r="AV514" s="72">
        <v>0.20599999999999999</v>
      </c>
      <c r="AW514" s="72">
        <v>37.779000000000003</v>
      </c>
      <c r="AX514" s="12">
        <v>262.13099999999997</v>
      </c>
      <c r="AY514" s="72">
        <v>3.5750000000000002</v>
      </c>
      <c r="AZ514" s="72">
        <v>9.109</v>
      </c>
      <c r="BA514" s="12">
        <v>277.20100000000002</v>
      </c>
      <c r="BB514" s="72">
        <v>3.78</v>
      </c>
      <c r="BC514" s="72">
        <v>8.7929999999999993</v>
      </c>
      <c r="BD514" s="12">
        <v>42.005000000000003</v>
      </c>
      <c r="BE514" s="72">
        <v>0.57299999999999995</v>
      </c>
      <c r="BF514" s="72">
        <v>32.200000000000003</v>
      </c>
      <c r="BG514" s="12">
        <v>319.20600000000002</v>
      </c>
      <c r="BH514" s="72">
        <v>4.3529999999999998</v>
      </c>
      <c r="BI514" s="72">
        <v>9.5329999999999995</v>
      </c>
      <c r="BJ514" s="12">
        <v>1570.442</v>
      </c>
      <c r="BK514" s="72">
        <v>21.417000000000002</v>
      </c>
      <c r="BL514" s="72">
        <v>4.266</v>
      </c>
      <c r="BM514" s="12">
        <v>2630.1590000000001</v>
      </c>
      <c r="BN514" s="72">
        <v>35.869</v>
      </c>
      <c r="BO514" s="72">
        <v>2.8069999999999999</v>
      </c>
      <c r="BP514" s="12">
        <v>4200.6009999999997</v>
      </c>
      <c r="BQ514" s="72">
        <v>57.286000000000001</v>
      </c>
      <c r="BR514" s="72">
        <v>1.1639999999999999</v>
      </c>
      <c r="BS514" s="12">
        <v>4545.9170000000004</v>
      </c>
      <c r="BT514" s="72">
        <v>61.994999999999997</v>
      </c>
      <c r="BU514" s="72">
        <v>0.51900000000000002</v>
      </c>
      <c r="BV514" s="12">
        <v>7332.6689999999999</v>
      </c>
      <c r="BW514" s="72">
        <v>100</v>
      </c>
      <c r="BX514" s="72">
        <v>0.112</v>
      </c>
      <c r="BY514" s="13"/>
      <c r="BZ514" s="13"/>
    </row>
    <row r="515" spans="1:78" ht="12.75" customHeight="1">
      <c r="A515" s="122" t="s">
        <v>44</v>
      </c>
      <c r="B515" s="71" t="s">
        <v>45</v>
      </c>
      <c r="C515" s="71" t="s">
        <v>26</v>
      </c>
      <c r="D515" s="34">
        <v>45352</v>
      </c>
      <c r="E515" s="12">
        <v>1650.904</v>
      </c>
      <c r="F515" s="72">
        <v>22.388999999999999</v>
      </c>
      <c r="G515" s="72">
        <v>1.131</v>
      </c>
      <c r="H515" s="12">
        <v>41.514000000000003</v>
      </c>
      <c r="I515" s="72">
        <v>0.56299999999999994</v>
      </c>
      <c r="J515" s="72">
        <v>24.175000000000001</v>
      </c>
      <c r="K515" s="12">
        <v>85.936000000000007</v>
      </c>
      <c r="L515" s="72">
        <v>1.165</v>
      </c>
      <c r="M515" s="72">
        <v>23.68</v>
      </c>
      <c r="N515" s="12">
        <v>127.45</v>
      </c>
      <c r="O515" s="72">
        <v>1.728</v>
      </c>
      <c r="P515" s="72">
        <v>14.574</v>
      </c>
      <c r="Q515" s="12">
        <v>1.153</v>
      </c>
      <c r="R515" s="72">
        <v>1.6E-2</v>
      </c>
      <c r="S515" s="72">
        <v>104.49</v>
      </c>
      <c r="T515" s="12">
        <v>128.60300000000001</v>
      </c>
      <c r="U515" s="72">
        <v>1.744</v>
      </c>
      <c r="V515" s="72">
        <v>14.497999999999999</v>
      </c>
      <c r="W515" s="12">
        <v>933.70500000000004</v>
      </c>
      <c r="X515" s="72">
        <v>12.662000000000001</v>
      </c>
      <c r="Y515" s="72">
        <v>3.3250000000000002</v>
      </c>
      <c r="Z515" s="12">
        <v>1062.308</v>
      </c>
      <c r="AA515" s="72">
        <v>14.406000000000001</v>
      </c>
      <c r="AB515" s="72">
        <v>2.29</v>
      </c>
      <c r="AC515" s="12">
        <v>2713.212</v>
      </c>
      <c r="AD515" s="72">
        <v>36.795000000000002</v>
      </c>
      <c r="AE515" s="72">
        <v>0.81699999999999995</v>
      </c>
      <c r="AF515" s="12">
        <v>4.8940000000000001</v>
      </c>
      <c r="AG515" s="72">
        <v>6.6000000000000003E-2</v>
      </c>
      <c r="AH515" s="72">
        <v>76.632000000000005</v>
      </c>
      <c r="AI515" s="12">
        <v>76.558000000000007</v>
      </c>
      <c r="AJ515" s="72">
        <v>1.038</v>
      </c>
      <c r="AK515" s="72">
        <v>8.1419999999999995</v>
      </c>
      <c r="AL515" s="12">
        <v>81.451999999999998</v>
      </c>
      <c r="AM515" s="72">
        <v>1.105</v>
      </c>
      <c r="AN515" s="72">
        <v>5.5</v>
      </c>
      <c r="AO515" s="12">
        <v>2794.6640000000002</v>
      </c>
      <c r="AP515" s="72">
        <v>37.9</v>
      </c>
      <c r="AQ515" s="72">
        <v>0.78600000000000003</v>
      </c>
      <c r="AR515" s="12">
        <v>31.835000000000001</v>
      </c>
      <c r="AS515" s="72">
        <v>0.432</v>
      </c>
      <c r="AT515" s="72">
        <v>35.363</v>
      </c>
      <c r="AU515" s="12">
        <v>5.7610000000000001</v>
      </c>
      <c r="AV515" s="72">
        <v>7.8E-2</v>
      </c>
      <c r="AW515" s="72">
        <v>58.645000000000003</v>
      </c>
      <c r="AX515" s="12">
        <v>260.49299999999999</v>
      </c>
      <c r="AY515" s="72">
        <v>3.5329999999999999</v>
      </c>
      <c r="AZ515" s="72">
        <v>11.766999999999999</v>
      </c>
      <c r="BA515" s="12">
        <v>266.255</v>
      </c>
      <c r="BB515" s="72">
        <v>3.6110000000000002</v>
      </c>
      <c r="BC515" s="72">
        <v>12.186</v>
      </c>
      <c r="BD515" s="12">
        <v>27.53</v>
      </c>
      <c r="BE515" s="72">
        <v>0.373</v>
      </c>
      <c r="BF515" s="72">
        <v>25.844000000000001</v>
      </c>
      <c r="BG515" s="12">
        <v>293.78500000000003</v>
      </c>
      <c r="BH515" s="72">
        <v>3.984</v>
      </c>
      <c r="BI515" s="72">
        <v>11.054</v>
      </c>
      <c r="BJ515" s="12">
        <v>1723.931</v>
      </c>
      <c r="BK515" s="72">
        <v>23.379000000000001</v>
      </c>
      <c r="BL515" s="72">
        <v>4.5620000000000003</v>
      </c>
      <c r="BM515" s="12">
        <v>2529.627</v>
      </c>
      <c r="BN515" s="72">
        <v>34.305</v>
      </c>
      <c r="BO515" s="72">
        <v>2.6739999999999999</v>
      </c>
      <c r="BP515" s="12">
        <v>4253.558</v>
      </c>
      <c r="BQ515" s="72">
        <v>57.683999999999997</v>
      </c>
      <c r="BR515" s="72">
        <v>0.98699999999999999</v>
      </c>
      <c r="BS515" s="12">
        <v>4579.1779999999999</v>
      </c>
      <c r="BT515" s="72">
        <v>62.1</v>
      </c>
      <c r="BU515" s="72">
        <v>0.50600000000000001</v>
      </c>
      <c r="BV515" s="12">
        <v>7373.8419999999996</v>
      </c>
      <c r="BW515" s="72">
        <v>100</v>
      </c>
      <c r="BX515" s="72">
        <v>9.2999999999999999E-2</v>
      </c>
      <c r="BY515" s="13"/>
      <c r="BZ515" s="13"/>
    </row>
    <row r="516" spans="1:78" ht="12.75" customHeight="1">
      <c r="A516" s="122" t="s">
        <v>44</v>
      </c>
      <c r="B516" s="71" t="s">
        <v>45</v>
      </c>
      <c r="C516" s="71" t="s">
        <v>26</v>
      </c>
      <c r="D516" s="34">
        <v>45444</v>
      </c>
      <c r="E516" s="12">
        <v>1703.752</v>
      </c>
      <c r="F516" s="72">
        <v>22.97</v>
      </c>
      <c r="G516" s="72">
        <v>1.19</v>
      </c>
      <c r="H516" s="12">
        <v>54.284999999999997</v>
      </c>
      <c r="I516" s="72">
        <v>0.73199999999999998</v>
      </c>
      <c r="J516" s="72">
        <v>24.667999999999999</v>
      </c>
      <c r="K516" s="12">
        <v>77.078000000000003</v>
      </c>
      <c r="L516" s="72">
        <v>1.0389999999999999</v>
      </c>
      <c r="M516" s="72">
        <v>23.292999999999999</v>
      </c>
      <c r="N516" s="12">
        <v>131.363</v>
      </c>
      <c r="O516" s="72">
        <v>1.7709999999999999</v>
      </c>
      <c r="P516" s="72">
        <v>15.662000000000001</v>
      </c>
      <c r="Q516" s="12">
        <v>6.3940000000000001</v>
      </c>
      <c r="R516" s="72">
        <v>8.5999999999999993E-2</v>
      </c>
      <c r="S516" s="72">
        <v>61.353999999999999</v>
      </c>
      <c r="T516" s="12">
        <v>137.75800000000001</v>
      </c>
      <c r="U516" s="72">
        <v>1.857</v>
      </c>
      <c r="V516" s="72">
        <v>15.08</v>
      </c>
      <c r="W516" s="12">
        <v>924.29499999999996</v>
      </c>
      <c r="X516" s="72">
        <v>12.462</v>
      </c>
      <c r="Y516" s="72">
        <v>3.4369999999999998</v>
      </c>
      <c r="Z516" s="12">
        <v>1062.0530000000001</v>
      </c>
      <c r="AA516" s="72">
        <v>14.319000000000001</v>
      </c>
      <c r="AB516" s="72">
        <v>2.1659999999999999</v>
      </c>
      <c r="AC516" s="12">
        <v>2765.8040000000001</v>
      </c>
      <c r="AD516" s="72">
        <v>37.289000000000001</v>
      </c>
      <c r="AE516" s="72">
        <v>0.91900000000000004</v>
      </c>
      <c r="AF516" s="12">
        <v>18.155999999999999</v>
      </c>
      <c r="AG516" s="72">
        <v>0.245</v>
      </c>
      <c r="AH516" s="72">
        <v>87.21</v>
      </c>
      <c r="AI516" s="12">
        <v>59.866</v>
      </c>
      <c r="AJ516" s="72">
        <v>0.80700000000000005</v>
      </c>
      <c r="AK516" s="72">
        <v>27.138999999999999</v>
      </c>
      <c r="AL516" s="12">
        <v>78.022999999999996</v>
      </c>
      <c r="AM516" s="72">
        <v>1.052</v>
      </c>
      <c r="AN516" s="72">
        <v>6.5750000000000002</v>
      </c>
      <c r="AO516" s="12">
        <v>2843.8270000000002</v>
      </c>
      <c r="AP516" s="72">
        <v>38.341000000000001</v>
      </c>
      <c r="AQ516" s="72">
        <v>0.88600000000000001</v>
      </c>
      <c r="AR516" s="12">
        <v>24.398</v>
      </c>
      <c r="AS516" s="72">
        <v>0.32900000000000001</v>
      </c>
      <c r="AT516" s="72">
        <v>40.307000000000002</v>
      </c>
      <c r="AU516" s="12">
        <v>10.298</v>
      </c>
      <c r="AV516" s="72">
        <v>0.13900000000000001</v>
      </c>
      <c r="AW516" s="72">
        <v>62.524000000000001</v>
      </c>
      <c r="AX516" s="12">
        <v>307.78300000000002</v>
      </c>
      <c r="AY516" s="72">
        <v>4.1500000000000004</v>
      </c>
      <c r="AZ516" s="72">
        <v>9.609</v>
      </c>
      <c r="BA516" s="12">
        <v>318.08100000000002</v>
      </c>
      <c r="BB516" s="72">
        <v>4.2880000000000003</v>
      </c>
      <c r="BC516" s="72">
        <v>9.1050000000000004</v>
      </c>
      <c r="BD516" s="12">
        <v>19.588999999999999</v>
      </c>
      <c r="BE516" s="72">
        <v>0.26400000000000001</v>
      </c>
      <c r="BF516" s="72">
        <v>34.191000000000003</v>
      </c>
      <c r="BG516" s="12">
        <v>337.67</v>
      </c>
      <c r="BH516" s="72">
        <v>4.5529999999999999</v>
      </c>
      <c r="BI516" s="72">
        <v>9.17</v>
      </c>
      <c r="BJ516" s="12">
        <v>1478.289</v>
      </c>
      <c r="BK516" s="72">
        <v>19.931000000000001</v>
      </c>
      <c r="BL516" s="72">
        <v>4.7830000000000004</v>
      </c>
      <c r="BM516" s="12">
        <v>2732.953</v>
      </c>
      <c r="BN516" s="72">
        <v>36.845999999999997</v>
      </c>
      <c r="BO516" s="72">
        <v>2.6659999999999999</v>
      </c>
      <c r="BP516" s="12">
        <v>4211.2420000000002</v>
      </c>
      <c r="BQ516" s="72">
        <v>56.777000000000001</v>
      </c>
      <c r="BR516" s="72">
        <v>1.079</v>
      </c>
      <c r="BS516" s="12">
        <v>4573.3100000000004</v>
      </c>
      <c r="BT516" s="72">
        <v>61.658999999999999</v>
      </c>
      <c r="BU516" s="72">
        <v>0.55300000000000005</v>
      </c>
      <c r="BV516" s="12">
        <v>7417.1369999999997</v>
      </c>
      <c r="BW516" s="72">
        <v>100</v>
      </c>
      <c r="BX516" s="72">
        <v>8.4000000000000005E-2</v>
      </c>
      <c r="BY516" s="13"/>
      <c r="BZ516" s="13"/>
    </row>
    <row r="517" spans="1:78" ht="12.75" customHeight="1">
      <c r="A517" s="122" t="s">
        <v>44</v>
      </c>
      <c r="B517" s="71" t="s">
        <v>45</v>
      </c>
      <c r="C517" s="71" t="s">
        <v>26</v>
      </c>
      <c r="D517" s="34">
        <v>45536</v>
      </c>
      <c r="E517" s="12">
        <v>1714.3779999999999</v>
      </c>
      <c r="F517" s="72">
        <v>23.010999999999999</v>
      </c>
      <c r="G517" s="72">
        <v>1.3740000000000001</v>
      </c>
      <c r="H517" s="12">
        <v>45.14</v>
      </c>
      <c r="I517" s="72">
        <v>0.60599999999999998</v>
      </c>
      <c r="J517" s="72">
        <v>32.271000000000001</v>
      </c>
      <c r="K517" s="12">
        <v>66.548000000000002</v>
      </c>
      <c r="L517" s="72">
        <v>0.89300000000000002</v>
      </c>
      <c r="M517" s="72">
        <v>26.532</v>
      </c>
      <c r="N517" s="12">
        <v>111.687</v>
      </c>
      <c r="O517" s="72">
        <v>1.4990000000000001</v>
      </c>
      <c r="P517" s="72">
        <v>18.321999999999999</v>
      </c>
      <c r="Q517" s="12">
        <v>5.35</v>
      </c>
      <c r="R517" s="72">
        <v>7.1999999999999995E-2</v>
      </c>
      <c r="S517" s="72">
        <v>75.956000000000003</v>
      </c>
      <c r="T517" s="12">
        <v>117.038</v>
      </c>
      <c r="U517" s="72">
        <v>1.571</v>
      </c>
      <c r="V517" s="72">
        <v>17.545999999999999</v>
      </c>
      <c r="W517" s="12">
        <v>940.45299999999997</v>
      </c>
      <c r="X517" s="72">
        <v>12.622999999999999</v>
      </c>
      <c r="Y517" s="72">
        <v>2.7240000000000002</v>
      </c>
      <c r="Z517" s="12">
        <v>1057.49</v>
      </c>
      <c r="AA517" s="72">
        <v>14.194000000000001</v>
      </c>
      <c r="AB517" s="72">
        <v>1.69</v>
      </c>
      <c r="AC517" s="12">
        <v>2771.8679999999999</v>
      </c>
      <c r="AD517" s="72">
        <v>37.206000000000003</v>
      </c>
      <c r="AE517" s="72">
        <v>0.98299999999999998</v>
      </c>
      <c r="AF517" s="12">
        <v>32.795999999999999</v>
      </c>
      <c r="AG517" s="72">
        <v>0.44</v>
      </c>
      <c r="AH517" s="72">
        <v>33.104999999999997</v>
      </c>
      <c r="AI517" s="12">
        <v>48.302</v>
      </c>
      <c r="AJ517" s="72">
        <v>0.64800000000000002</v>
      </c>
      <c r="AK517" s="72">
        <v>25.51</v>
      </c>
      <c r="AL517" s="12">
        <v>81.097999999999999</v>
      </c>
      <c r="AM517" s="72">
        <v>1.089</v>
      </c>
      <c r="AN517" s="72">
        <v>6.6609999999999996</v>
      </c>
      <c r="AO517" s="12">
        <v>2852.9659999999999</v>
      </c>
      <c r="AP517" s="72">
        <v>38.293999999999997</v>
      </c>
      <c r="AQ517" s="72">
        <v>0.98699999999999999</v>
      </c>
      <c r="AR517" s="12">
        <v>21.919</v>
      </c>
      <c r="AS517" s="72">
        <v>0.29399999999999998</v>
      </c>
      <c r="AT517" s="72">
        <v>33.390999999999998</v>
      </c>
      <c r="AU517" s="12">
        <v>19.736999999999998</v>
      </c>
      <c r="AV517" s="72">
        <v>0.26500000000000001</v>
      </c>
      <c r="AW517" s="72">
        <v>51.843000000000004</v>
      </c>
      <c r="AX517" s="12">
        <v>223.88800000000001</v>
      </c>
      <c r="AY517" s="72">
        <v>3.0049999999999999</v>
      </c>
      <c r="AZ517" s="72">
        <v>14.615</v>
      </c>
      <c r="BA517" s="12">
        <v>243.625</v>
      </c>
      <c r="BB517" s="72">
        <v>3.27</v>
      </c>
      <c r="BC517" s="72">
        <v>12.718999999999999</v>
      </c>
      <c r="BD517" s="12">
        <v>14.852</v>
      </c>
      <c r="BE517" s="72">
        <v>0.19900000000000001</v>
      </c>
      <c r="BF517" s="72">
        <v>31.55</v>
      </c>
      <c r="BG517" s="12">
        <v>258.476</v>
      </c>
      <c r="BH517" s="72">
        <v>3.4689999999999999</v>
      </c>
      <c r="BI517" s="72">
        <v>12.170999999999999</v>
      </c>
      <c r="BJ517" s="12">
        <v>1593.163</v>
      </c>
      <c r="BK517" s="72">
        <v>21.384</v>
      </c>
      <c r="BL517" s="72">
        <v>4.3879999999999999</v>
      </c>
      <c r="BM517" s="12">
        <v>2723.6280000000002</v>
      </c>
      <c r="BN517" s="72">
        <v>36.558</v>
      </c>
      <c r="BO517" s="72">
        <v>2.4910000000000001</v>
      </c>
      <c r="BP517" s="12">
        <v>4316.7910000000002</v>
      </c>
      <c r="BQ517" s="72">
        <v>57.942</v>
      </c>
      <c r="BR517" s="72">
        <v>0.89600000000000002</v>
      </c>
      <c r="BS517" s="12">
        <v>4597.1869999999999</v>
      </c>
      <c r="BT517" s="72">
        <v>61.706000000000003</v>
      </c>
      <c r="BU517" s="72">
        <v>0.61599999999999999</v>
      </c>
      <c r="BV517" s="12">
        <v>7450.1530000000002</v>
      </c>
      <c r="BW517" s="72">
        <v>100</v>
      </c>
      <c r="BX517" s="72">
        <v>9.9000000000000005E-2</v>
      </c>
      <c r="BY517" s="13"/>
      <c r="BZ517" s="13"/>
    </row>
    <row r="518" spans="1:78" ht="12.75" customHeight="1">
      <c r="A518" s="122" t="s">
        <v>44</v>
      </c>
      <c r="B518" s="71" t="s">
        <v>45</v>
      </c>
      <c r="C518" s="71" t="s">
        <v>26</v>
      </c>
      <c r="D518" s="34">
        <v>45627</v>
      </c>
      <c r="E518" s="12">
        <v>1728.796</v>
      </c>
      <c r="F518" s="72">
        <v>23.064</v>
      </c>
      <c r="G518" s="72">
        <v>1.5369999999999999</v>
      </c>
      <c r="H518" s="12">
        <v>39.902000000000001</v>
      </c>
      <c r="I518" s="72">
        <v>0.53200000000000003</v>
      </c>
      <c r="J518" s="72">
        <v>40.027000000000001</v>
      </c>
      <c r="K518" s="12">
        <v>46.567999999999998</v>
      </c>
      <c r="L518" s="72">
        <v>0.621</v>
      </c>
      <c r="M518" s="72">
        <v>35.003999999999998</v>
      </c>
      <c r="N518" s="12">
        <v>86.47</v>
      </c>
      <c r="O518" s="72">
        <v>1.1539999999999999</v>
      </c>
      <c r="P518" s="72">
        <v>26.416</v>
      </c>
      <c r="Q518" s="12">
        <v>16.898</v>
      </c>
      <c r="R518" s="72">
        <v>0.22500000000000001</v>
      </c>
      <c r="S518" s="72">
        <v>60.652999999999999</v>
      </c>
      <c r="T518" s="12">
        <v>103.367</v>
      </c>
      <c r="U518" s="72">
        <v>1.379</v>
      </c>
      <c r="V518" s="72">
        <v>26.916</v>
      </c>
      <c r="W518" s="12">
        <v>961.93499999999995</v>
      </c>
      <c r="X518" s="72">
        <v>12.833</v>
      </c>
      <c r="Y518" s="72">
        <v>3.2679999999999998</v>
      </c>
      <c r="Z518" s="12">
        <v>1065.3019999999999</v>
      </c>
      <c r="AA518" s="72">
        <v>14.212</v>
      </c>
      <c r="AB518" s="72">
        <v>1.6879999999999999</v>
      </c>
      <c r="AC518" s="12">
        <v>2794.098</v>
      </c>
      <c r="AD518" s="72">
        <v>37.276000000000003</v>
      </c>
      <c r="AE518" s="72">
        <v>0.91500000000000004</v>
      </c>
      <c r="AF518" s="12">
        <v>3.5880000000000001</v>
      </c>
      <c r="AG518" s="72">
        <v>4.8000000000000001E-2</v>
      </c>
      <c r="AH518" s="72">
        <v>94.370999999999995</v>
      </c>
      <c r="AI518" s="12">
        <v>69.137</v>
      </c>
      <c r="AJ518" s="72">
        <v>0.92200000000000004</v>
      </c>
      <c r="AK518" s="72">
        <v>7.048</v>
      </c>
      <c r="AL518" s="12">
        <v>72.724999999999994</v>
      </c>
      <c r="AM518" s="72">
        <v>0.97</v>
      </c>
      <c r="AN518" s="72">
        <v>5.5839999999999996</v>
      </c>
      <c r="AO518" s="12">
        <v>2866.8229999999999</v>
      </c>
      <c r="AP518" s="72">
        <v>38.246000000000002</v>
      </c>
      <c r="AQ518" s="72">
        <v>0.84799999999999998</v>
      </c>
      <c r="AR518" s="12">
        <v>36.402999999999999</v>
      </c>
      <c r="AS518" s="72">
        <v>0.48599999999999999</v>
      </c>
      <c r="AT518" s="72">
        <v>33.935000000000002</v>
      </c>
      <c r="AU518" s="12">
        <v>7.9050000000000002</v>
      </c>
      <c r="AV518" s="72">
        <v>0.105</v>
      </c>
      <c r="AW518" s="72">
        <v>56.552999999999997</v>
      </c>
      <c r="AX518" s="12">
        <v>175.60499999999999</v>
      </c>
      <c r="AY518" s="72">
        <v>2.343</v>
      </c>
      <c r="AZ518" s="72">
        <v>14.887</v>
      </c>
      <c r="BA518" s="12">
        <v>183.51</v>
      </c>
      <c r="BB518" s="72">
        <v>2.448</v>
      </c>
      <c r="BC518" s="72">
        <v>14.074999999999999</v>
      </c>
      <c r="BD518" s="12">
        <v>26.106000000000002</v>
      </c>
      <c r="BE518" s="72">
        <v>0.34799999999999998</v>
      </c>
      <c r="BF518" s="72">
        <v>34.548000000000002</v>
      </c>
      <c r="BG518" s="12">
        <v>209.61600000000001</v>
      </c>
      <c r="BH518" s="72">
        <v>2.7959999999999998</v>
      </c>
      <c r="BI518" s="72">
        <v>11.898</v>
      </c>
      <c r="BJ518" s="12">
        <v>1558.3409999999999</v>
      </c>
      <c r="BK518" s="72">
        <v>20.79</v>
      </c>
      <c r="BL518" s="72">
        <v>4.1900000000000004</v>
      </c>
      <c r="BM518" s="12">
        <v>2824.4830000000002</v>
      </c>
      <c r="BN518" s="72">
        <v>37.682000000000002</v>
      </c>
      <c r="BO518" s="72">
        <v>2.6869999999999998</v>
      </c>
      <c r="BP518" s="12">
        <v>4382.8239999999996</v>
      </c>
      <c r="BQ518" s="72">
        <v>58.470999999999997</v>
      </c>
      <c r="BR518" s="72">
        <v>0.83099999999999996</v>
      </c>
      <c r="BS518" s="12">
        <v>4628.8429999999998</v>
      </c>
      <c r="BT518" s="72">
        <v>61.753999999999998</v>
      </c>
      <c r="BU518" s="72">
        <v>0.55500000000000005</v>
      </c>
      <c r="BV518" s="12">
        <v>7495.6660000000002</v>
      </c>
      <c r="BW518" s="72">
        <v>100</v>
      </c>
      <c r="BX518" s="72">
        <v>8.5999999999999993E-2</v>
      </c>
      <c r="BY518" s="13"/>
      <c r="BZ518" s="13"/>
    </row>
    <row r="519" spans="1:78" ht="12.75" customHeight="1">
      <c r="A519" s="122" t="s">
        <v>44</v>
      </c>
      <c r="B519" s="71" t="s">
        <v>45</v>
      </c>
      <c r="C519" s="71" t="s">
        <v>26</v>
      </c>
      <c r="D519" s="34">
        <v>45717</v>
      </c>
      <c r="E519" s="12">
        <v>1684.2339999999999</v>
      </c>
      <c r="F519" s="72">
        <v>22.379000000000001</v>
      </c>
      <c r="G519" s="72">
        <v>1.52</v>
      </c>
      <c r="H519" s="12">
        <v>51.323999999999998</v>
      </c>
      <c r="I519" s="72">
        <v>0.68200000000000005</v>
      </c>
      <c r="J519" s="72">
        <v>36.267000000000003</v>
      </c>
      <c r="K519" s="12">
        <v>39.732999999999997</v>
      </c>
      <c r="L519" s="72">
        <v>0.52800000000000002</v>
      </c>
      <c r="M519" s="72">
        <v>30.452000000000002</v>
      </c>
      <c r="N519" s="12">
        <v>91.057000000000002</v>
      </c>
      <c r="O519" s="72">
        <v>1.21</v>
      </c>
      <c r="P519" s="72">
        <v>24.445</v>
      </c>
      <c r="Q519" s="12">
        <v>9.5950000000000006</v>
      </c>
      <c r="R519" s="72">
        <v>0.127</v>
      </c>
      <c r="S519" s="72">
        <v>45.661000000000001</v>
      </c>
      <c r="T519" s="12">
        <v>100.652</v>
      </c>
      <c r="U519" s="72">
        <v>1.337</v>
      </c>
      <c r="V519" s="72">
        <v>22.42</v>
      </c>
      <c r="W519" s="12">
        <v>952.48</v>
      </c>
      <c r="X519" s="72">
        <v>12.656000000000001</v>
      </c>
      <c r="Y519" s="72">
        <v>3.383</v>
      </c>
      <c r="Z519" s="12">
        <v>1053.1320000000001</v>
      </c>
      <c r="AA519" s="72">
        <v>13.993</v>
      </c>
      <c r="AB519" s="72">
        <v>2.044</v>
      </c>
      <c r="AC519" s="12">
        <v>2737.366</v>
      </c>
      <c r="AD519" s="72">
        <v>36.372</v>
      </c>
      <c r="AE519" s="72">
        <v>0.94099999999999995</v>
      </c>
      <c r="AF519" s="12">
        <v>10.669</v>
      </c>
      <c r="AG519" s="72">
        <v>0.14199999999999999</v>
      </c>
      <c r="AH519" s="72">
        <v>39.558999999999997</v>
      </c>
      <c r="AI519" s="12">
        <v>78.808000000000007</v>
      </c>
      <c r="AJ519" s="72">
        <v>1.0469999999999999</v>
      </c>
      <c r="AK519" s="72">
        <v>9.3650000000000002</v>
      </c>
      <c r="AL519" s="12">
        <v>89.477000000000004</v>
      </c>
      <c r="AM519" s="72">
        <v>1.1890000000000001</v>
      </c>
      <c r="AN519" s="72">
        <v>6.3259999999999996</v>
      </c>
      <c r="AO519" s="12">
        <v>2826.8429999999998</v>
      </c>
      <c r="AP519" s="72">
        <v>37.561</v>
      </c>
      <c r="AQ519" s="72">
        <v>0.89100000000000001</v>
      </c>
      <c r="AR519" s="12">
        <v>25.38</v>
      </c>
      <c r="AS519" s="72">
        <v>0.33700000000000002</v>
      </c>
      <c r="AT519" s="72">
        <v>42.459000000000003</v>
      </c>
      <c r="AU519" s="12">
        <v>23.108000000000001</v>
      </c>
      <c r="AV519" s="72">
        <v>0.307</v>
      </c>
      <c r="AW519" s="72">
        <v>33.798000000000002</v>
      </c>
      <c r="AX519" s="12">
        <v>220.49799999999999</v>
      </c>
      <c r="AY519" s="72">
        <v>2.93</v>
      </c>
      <c r="AZ519" s="72">
        <v>12.496</v>
      </c>
      <c r="BA519" s="12">
        <v>243.607</v>
      </c>
      <c r="BB519" s="72">
        <v>3.2370000000000001</v>
      </c>
      <c r="BC519" s="72">
        <v>11.968999999999999</v>
      </c>
      <c r="BD519" s="12">
        <v>40.765000000000001</v>
      </c>
      <c r="BE519" s="72">
        <v>0.54200000000000004</v>
      </c>
      <c r="BF519" s="72">
        <v>36.054000000000002</v>
      </c>
      <c r="BG519" s="12">
        <v>284.37200000000001</v>
      </c>
      <c r="BH519" s="72">
        <v>3.7789999999999999</v>
      </c>
      <c r="BI519" s="72">
        <v>12.148999999999999</v>
      </c>
      <c r="BJ519" s="12">
        <v>1732.951</v>
      </c>
      <c r="BK519" s="72">
        <v>23.026</v>
      </c>
      <c r="BL519" s="72">
        <v>4.2640000000000002</v>
      </c>
      <c r="BM519" s="12">
        <v>2656.4189999999999</v>
      </c>
      <c r="BN519" s="72">
        <v>35.296999999999997</v>
      </c>
      <c r="BO519" s="72">
        <v>2.3450000000000002</v>
      </c>
      <c r="BP519" s="12">
        <v>4389.37</v>
      </c>
      <c r="BQ519" s="72">
        <v>58.323</v>
      </c>
      <c r="BR519" s="72">
        <v>1.165</v>
      </c>
      <c r="BS519" s="12">
        <v>4699.1220000000003</v>
      </c>
      <c r="BT519" s="72">
        <v>62.439</v>
      </c>
      <c r="BU519" s="72">
        <v>0.58899999999999997</v>
      </c>
      <c r="BV519" s="12">
        <v>7525.9650000000001</v>
      </c>
      <c r="BW519" s="72">
        <v>100</v>
      </c>
      <c r="BX519" s="72">
        <v>0.108</v>
      </c>
      <c r="BY519" s="13"/>
      <c r="BZ519" s="13"/>
    </row>
    <row r="520" spans="1:78" ht="12.75" customHeight="1">
      <c r="A520" s="122" t="s">
        <v>44</v>
      </c>
      <c r="B520" s="71" t="s">
        <v>45</v>
      </c>
      <c r="C520" s="71" t="s">
        <v>26</v>
      </c>
      <c r="D520" s="34">
        <v>45809</v>
      </c>
      <c r="E520" s="12">
        <v>1688.7349999999999</v>
      </c>
      <c r="F520" s="72">
        <v>22.315000000000001</v>
      </c>
      <c r="G520" s="72">
        <v>1.7050000000000001</v>
      </c>
      <c r="H520" s="12">
        <v>57.715000000000003</v>
      </c>
      <c r="I520" s="72">
        <v>0.76300000000000001</v>
      </c>
      <c r="J520" s="72">
        <v>33.673000000000002</v>
      </c>
      <c r="K520" s="12">
        <v>20.904</v>
      </c>
      <c r="L520" s="72">
        <v>0.27600000000000002</v>
      </c>
      <c r="M520" s="72">
        <v>38.851999999999997</v>
      </c>
      <c r="N520" s="12">
        <v>78.619</v>
      </c>
      <c r="O520" s="72">
        <v>1.0389999999999999</v>
      </c>
      <c r="P520" s="72">
        <v>24.863</v>
      </c>
      <c r="Q520" s="12">
        <v>1.8049999999999999</v>
      </c>
      <c r="R520" s="72">
        <v>2.4E-2</v>
      </c>
      <c r="S520" s="72">
        <v>103.477</v>
      </c>
      <c r="T520" s="12">
        <v>80.424000000000007</v>
      </c>
      <c r="U520" s="72">
        <v>1.0629999999999999</v>
      </c>
      <c r="V520" s="72">
        <v>25.449000000000002</v>
      </c>
      <c r="W520" s="12">
        <v>1021.39</v>
      </c>
      <c r="X520" s="72">
        <v>13.496</v>
      </c>
      <c r="Y520" s="72">
        <v>3.4409999999999998</v>
      </c>
      <c r="Z520" s="12">
        <v>1101.8140000000001</v>
      </c>
      <c r="AA520" s="72">
        <v>14.558999999999999</v>
      </c>
      <c r="AB520" s="72">
        <v>2.4489999999999998</v>
      </c>
      <c r="AC520" s="12">
        <v>2790.549</v>
      </c>
      <c r="AD520" s="72">
        <v>36.874000000000002</v>
      </c>
      <c r="AE520" s="72">
        <v>0.96399999999999997</v>
      </c>
      <c r="AF520" s="12">
        <v>7.0960000000000001</v>
      </c>
      <c r="AG520" s="72">
        <v>9.4E-2</v>
      </c>
      <c r="AH520" s="72">
        <v>106.788</v>
      </c>
      <c r="AI520" s="12">
        <v>77.051000000000002</v>
      </c>
      <c r="AJ520" s="72">
        <v>1.018</v>
      </c>
      <c r="AK520" s="72">
        <v>11.664</v>
      </c>
      <c r="AL520" s="12">
        <v>84.147000000000006</v>
      </c>
      <c r="AM520" s="72">
        <v>1.1120000000000001</v>
      </c>
      <c r="AN520" s="72">
        <v>6.9770000000000003</v>
      </c>
      <c r="AO520" s="12">
        <v>2874.6959999999999</v>
      </c>
      <c r="AP520" s="72">
        <v>37.985999999999997</v>
      </c>
      <c r="AQ520" s="72">
        <v>0.91600000000000004</v>
      </c>
      <c r="AR520" s="12">
        <v>21.048999999999999</v>
      </c>
      <c r="AS520" s="72">
        <v>0.27800000000000002</v>
      </c>
      <c r="AT520" s="72">
        <v>45.564</v>
      </c>
      <c r="AU520" s="12">
        <v>20.798999999999999</v>
      </c>
      <c r="AV520" s="72">
        <v>0.27500000000000002</v>
      </c>
      <c r="AW520" s="72">
        <v>41.999000000000002</v>
      </c>
      <c r="AX520" s="12">
        <v>219.41900000000001</v>
      </c>
      <c r="AY520" s="72">
        <v>2.899</v>
      </c>
      <c r="AZ520" s="72">
        <v>12.949</v>
      </c>
      <c r="BA520" s="12">
        <v>240.21799999999999</v>
      </c>
      <c r="BB520" s="72">
        <v>3.1739999999999999</v>
      </c>
      <c r="BC520" s="72">
        <v>12.067</v>
      </c>
      <c r="BD520" s="12">
        <v>32.268000000000001</v>
      </c>
      <c r="BE520" s="72">
        <v>0.42599999999999999</v>
      </c>
      <c r="BF520" s="72">
        <v>37.564</v>
      </c>
      <c r="BG520" s="12">
        <v>272.48599999999999</v>
      </c>
      <c r="BH520" s="72">
        <v>3.601</v>
      </c>
      <c r="BI520" s="72">
        <v>9.8680000000000003</v>
      </c>
      <c r="BJ520" s="12">
        <v>1404.0840000000001</v>
      </c>
      <c r="BK520" s="72">
        <v>18.553000000000001</v>
      </c>
      <c r="BL520" s="72">
        <v>4.95</v>
      </c>
      <c r="BM520" s="12">
        <v>2995.502</v>
      </c>
      <c r="BN520" s="72">
        <v>39.582000000000001</v>
      </c>
      <c r="BO520" s="72">
        <v>2.1419999999999999</v>
      </c>
      <c r="BP520" s="12">
        <v>4399.5870000000004</v>
      </c>
      <c r="BQ520" s="72">
        <v>58.134999999999998</v>
      </c>
      <c r="BR520" s="72">
        <v>1.034</v>
      </c>
      <c r="BS520" s="12">
        <v>4693.1210000000001</v>
      </c>
      <c r="BT520" s="72">
        <v>62.014000000000003</v>
      </c>
      <c r="BU520" s="72">
        <v>0.59399999999999997</v>
      </c>
      <c r="BV520" s="12">
        <v>7567.817</v>
      </c>
      <c r="BW520" s="72">
        <v>100</v>
      </c>
      <c r="BX520" s="72">
        <v>0.124</v>
      </c>
      <c r="BY520" s="13"/>
      <c r="BZ520" s="13"/>
    </row>
    <row r="521" spans="1:78" ht="12.75" customHeight="1">
      <c r="A521" s="122" t="s">
        <v>44</v>
      </c>
      <c r="B521" s="71" t="s">
        <v>45</v>
      </c>
      <c r="C521" s="71" t="s">
        <v>26</v>
      </c>
      <c r="D521" s="34">
        <v>45901</v>
      </c>
      <c r="E521" s="12">
        <v>1656.326</v>
      </c>
      <c r="F521" s="72">
        <v>21.832000000000001</v>
      </c>
      <c r="G521" s="72">
        <v>1.7629999999999999</v>
      </c>
      <c r="H521" s="12">
        <v>41.097999999999999</v>
      </c>
      <c r="I521" s="72">
        <v>0.54200000000000004</v>
      </c>
      <c r="J521" s="72">
        <v>37.984000000000002</v>
      </c>
      <c r="K521" s="12">
        <v>65.441000000000003</v>
      </c>
      <c r="L521" s="72">
        <v>0.86299999999999999</v>
      </c>
      <c r="M521" s="72">
        <v>26.774000000000001</v>
      </c>
      <c r="N521" s="12">
        <v>106.539</v>
      </c>
      <c r="O521" s="72">
        <v>1.4039999999999999</v>
      </c>
      <c r="P521" s="72">
        <v>22.832999999999998</v>
      </c>
      <c r="Q521" s="12">
        <v>4.4379999999999997</v>
      </c>
      <c r="R521" s="72">
        <v>5.8999999999999997E-2</v>
      </c>
      <c r="S521" s="72">
        <v>101.672</v>
      </c>
      <c r="T521" s="12">
        <v>110.97799999999999</v>
      </c>
      <c r="U521" s="72">
        <v>1.4630000000000001</v>
      </c>
      <c r="V521" s="72">
        <v>21.344999999999999</v>
      </c>
      <c r="W521" s="12">
        <v>986.87800000000004</v>
      </c>
      <c r="X521" s="72">
        <v>13.007999999999999</v>
      </c>
      <c r="Y521" s="72">
        <v>3.9790000000000001</v>
      </c>
      <c r="Z521" s="12">
        <v>1097.856</v>
      </c>
      <c r="AA521" s="72">
        <v>14.471</v>
      </c>
      <c r="AB521" s="72">
        <v>2.403</v>
      </c>
      <c r="AC521" s="12">
        <v>2754.1819999999998</v>
      </c>
      <c r="AD521" s="72">
        <v>36.302999999999997</v>
      </c>
      <c r="AE521" s="72">
        <v>1.2290000000000001</v>
      </c>
      <c r="AF521" s="12">
        <v>0</v>
      </c>
      <c r="AG521" s="72">
        <v>0</v>
      </c>
      <c r="AH521" s="72">
        <v>0</v>
      </c>
      <c r="AI521" s="12">
        <v>85.361999999999995</v>
      </c>
      <c r="AJ521" s="72">
        <v>1.125</v>
      </c>
      <c r="AK521" s="72">
        <v>5.46</v>
      </c>
      <c r="AL521" s="12">
        <v>85.361999999999995</v>
      </c>
      <c r="AM521" s="72">
        <v>1.125</v>
      </c>
      <c r="AN521" s="72">
        <v>5.46</v>
      </c>
      <c r="AO521" s="12">
        <v>2839.5439999999999</v>
      </c>
      <c r="AP521" s="72">
        <v>37.427999999999997</v>
      </c>
      <c r="AQ521" s="72">
        <v>1.1060000000000001</v>
      </c>
      <c r="AR521" s="12">
        <v>28.741</v>
      </c>
      <c r="AS521" s="72">
        <v>0.379</v>
      </c>
      <c r="AT521" s="72">
        <v>29.486000000000001</v>
      </c>
      <c r="AU521" s="12">
        <v>16.667000000000002</v>
      </c>
      <c r="AV521" s="72">
        <v>0.22</v>
      </c>
      <c r="AW521" s="72">
        <v>45.957999999999998</v>
      </c>
      <c r="AX521" s="12">
        <v>204.86500000000001</v>
      </c>
      <c r="AY521" s="72">
        <v>2.7</v>
      </c>
      <c r="AZ521" s="72">
        <v>13.09</v>
      </c>
      <c r="BA521" s="12">
        <v>221.53100000000001</v>
      </c>
      <c r="BB521" s="72">
        <v>2.92</v>
      </c>
      <c r="BC521" s="72">
        <v>12.583</v>
      </c>
      <c r="BD521" s="12">
        <v>29.119</v>
      </c>
      <c r="BE521" s="72">
        <v>0.38400000000000001</v>
      </c>
      <c r="BF521" s="72">
        <v>39.758000000000003</v>
      </c>
      <c r="BG521" s="12">
        <v>250.65100000000001</v>
      </c>
      <c r="BH521" s="72">
        <v>3.3039999999999998</v>
      </c>
      <c r="BI521" s="72">
        <v>10.792</v>
      </c>
      <c r="BJ521" s="12">
        <v>1483.31</v>
      </c>
      <c r="BK521" s="72">
        <v>19.552</v>
      </c>
      <c r="BL521" s="72">
        <v>5.2389999999999999</v>
      </c>
      <c r="BM521" s="12">
        <v>2984.433</v>
      </c>
      <c r="BN521" s="72">
        <v>39.338000000000001</v>
      </c>
      <c r="BO521" s="72">
        <v>2.6459999999999999</v>
      </c>
      <c r="BP521" s="12">
        <v>4467.7430000000004</v>
      </c>
      <c r="BQ521" s="72">
        <v>58.889000000000003</v>
      </c>
      <c r="BR521" s="72">
        <v>1.06</v>
      </c>
      <c r="BS521" s="12">
        <v>4747.134</v>
      </c>
      <c r="BT521" s="72">
        <v>62.572000000000003</v>
      </c>
      <c r="BU521" s="72">
        <v>0.73099999999999998</v>
      </c>
      <c r="BV521" s="12">
        <v>7586.6779999999999</v>
      </c>
      <c r="BW521" s="72">
        <v>100</v>
      </c>
      <c r="BX521" s="72">
        <v>0.33500000000000002</v>
      </c>
      <c r="BY521" s="13"/>
      <c r="BZ521" s="13"/>
    </row>
    <row r="522" spans="1:78" ht="12.75" customHeight="1">
      <c r="A522" s="122" t="s">
        <v>44</v>
      </c>
      <c r="B522" s="71" t="s">
        <v>45</v>
      </c>
      <c r="C522" s="71" t="s">
        <v>26</v>
      </c>
      <c r="D522" s="34">
        <v>45992</v>
      </c>
      <c r="E522" s="12">
        <v>1671.413</v>
      </c>
      <c r="F522" s="72">
        <v>21.872</v>
      </c>
      <c r="G522" s="72">
        <v>1.488</v>
      </c>
      <c r="H522" s="12">
        <v>63.225999999999999</v>
      </c>
      <c r="I522" s="72">
        <v>0.82699999999999996</v>
      </c>
      <c r="J522" s="72">
        <v>29.353000000000002</v>
      </c>
      <c r="K522" s="12">
        <v>27.855</v>
      </c>
      <c r="L522" s="72">
        <v>0.36499999999999999</v>
      </c>
      <c r="M522" s="72">
        <v>48.204000000000001</v>
      </c>
      <c r="N522" s="12">
        <v>91.081000000000003</v>
      </c>
      <c r="O522" s="72">
        <v>1.1919999999999999</v>
      </c>
      <c r="P522" s="72">
        <v>25.327000000000002</v>
      </c>
      <c r="Q522" s="12">
        <v>3.379</v>
      </c>
      <c r="R522" s="72">
        <v>4.3999999999999997E-2</v>
      </c>
      <c r="S522" s="72">
        <v>83.09</v>
      </c>
      <c r="T522" s="12">
        <v>94.46</v>
      </c>
      <c r="U522" s="72">
        <v>1.236</v>
      </c>
      <c r="V522" s="72">
        <v>25.34</v>
      </c>
      <c r="W522" s="12">
        <v>1004.273</v>
      </c>
      <c r="X522" s="72">
        <v>13.141999999999999</v>
      </c>
      <c r="Y522" s="72">
        <v>2.9279999999999999</v>
      </c>
      <c r="Z522" s="12">
        <v>1098.7329999999999</v>
      </c>
      <c r="AA522" s="72">
        <v>14.378</v>
      </c>
      <c r="AB522" s="72">
        <v>1.9590000000000001</v>
      </c>
      <c r="AC522" s="12">
        <v>2770.1460000000002</v>
      </c>
      <c r="AD522" s="72">
        <v>36.25</v>
      </c>
      <c r="AE522" s="72">
        <v>0.97199999999999998</v>
      </c>
      <c r="AF522" s="12">
        <v>8.1</v>
      </c>
      <c r="AG522" s="72">
        <v>0.106</v>
      </c>
      <c r="AH522" s="72">
        <v>106.495</v>
      </c>
      <c r="AI522" s="12">
        <v>70.421999999999997</v>
      </c>
      <c r="AJ522" s="72">
        <v>0.92200000000000004</v>
      </c>
      <c r="AK522" s="72">
        <v>20.058</v>
      </c>
      <c r="AL522" s="12">
        <v>78.522000000000006</v>
      </c>
      <c r="AM522" s="72">
        <v>1.028</v>
      </c>
      <c r="AN522" s="72">
        <v>13.984</v>
      </c>
      <c r="AO522" s="12">
        <v>2848.6680000000001</v>
      </c>
      <c r="AP522" s="72">
        <v>37.277999999999999</v>
      </c>
      <c r="AQ522" s="72">
        <v>0.999</v>
      </c>
      <c r="AR522" s="12">
        <v>30.774000000000001</v>
      </c>
      <c r="AS522" s="72">
        <v>0.40300000000000002</v>
      </c>
      <c r="AT522" s="72">
        <v>35.667999999999999</v>
      </c>
      <c r="AU522" s="12">
        <v>22.3</v>
      </c>
      <c r="AV522" s="72">
        <v>0.29199999999999998</v>
      </c>
      <c r="AW522" s="72">
        <v>60.655999999999999</v>
      </c>
      <c r="AX522" s="12">
        <v>169.054</v>
      </c>
      <c r="AY522" s="72">
        <v>2.2120000000000002</v>
      </c>
      <c r="AZ522" s="72">
        <v>13.707000000000001</v>
      </c>
      <c r="BA522" s="12">
        <v>191.35400000000001</v>
      </c>
      <c r="BB522" s="72">
        <v>2.504</v>
      </c>
      <c r="BC522" s="72">
        <v>12.856999999999999</v>
      </c>
      <c r="BD522" s="12">
        <v>19.631</v>
      </c>
      <c r="BE522" s="72">
        <v>0.25700000000000001</v>
      </c>
      <c r="BF522" s="72">
        <v>45.616</v>
      </c>
      <c r="BG522" s="12">
        <v>210.98500000000001</v>
      </c>
      <c r="BH522" s="72">
        <v>2.7610000000000001</v>
      </c>
      <c r="BI522" s="72">
        <v>11.769</v>
      </c>
      <c r="BJ522" s="12">
        <v>1410.9829999999999</v>
      </c>
      <c r="BK522" s="72">
        <v>18.463999999999999</v>
      </c>
      <c r="BL522" s="72">
        <v>5.7530000000000001</v>
      </c>
      <c r="BM522" s="12">
        <v>3140.27</v>
      </c>
      <c r="BN522" s="72">
        <v>41.094000000000001</v>
      </c>
      <c r="BO522" s="72">
        <v>3.1240000000000001</v>
      </c>
      <c r="BP522" s="12">
        <v>4551.2529999999997</v>
      </c>
      <c r="BQ522" s="72">
        <v>59.558</v>
      </c>
      <c r="BR522" s="72">
        <v>0.88800000000000001</v>
      </c>
      <c r="BS522" s="12">
        <v>4793.0119999999997</v>
      </c>
      <c r="BT522" s="72">
        <v>62.722000000000001</v>
      </c>
      <c r="BU522" s="72">
        <v>0.67600000000000005</v>
      </c>
      <c r="BV522" s="12">
        <v>7641.68</v>
      </c>
      <c r="BW522" s="72">
        <v>100</v>
      </c>
      <c r="BX522" s="72">
        <v>0.32200000000000001</v>
      </c>
      <c r="BY522" s="13"/>
      <c r="BZ522" s="13"/>
    </row>
    <row r="523" spans="1:78" ht="12.75" customHeight="1">
      <c r="A523" s="122" t="s">
        <v>44</v>
      </c>
      <c r="B523" s="71" t="s">
        <v>45</v>
      </c>
      <c r="C523" s="71" t="s">
        <v>26</v>
      </c>
      <c r="D523" s="34">
        <v>46082</v>
      </c>
      <c r="E523" s="12">
        <v>1705.396</v>
      </c>
      <c r="F523" s="72">
        <v>22.129000000000001</v>
      </c>
      <c r="G523" s="72">
        <v>1.4910000000000001</v>
      </c>
      <c r="H523" s="12">
        <v>46.359000000000002</v>
      </c>
      <c r="I523" s="72">
        <v>0.60199999999999998</v>
      </c>
      <c r="J523" s="72">
        <v>42.588999999999999</v>
      </c>
      <c r="K523" s="12">
        <v>43.51</v>
      </c>
      <c r="L523" s="72">
        <v>0.56499999999999995</v>
      </c>
      <c r="M523" s="72">
        <v>34.286999999999999</v>
      </c>
      <c r="N523" s="12">
        <v>89.869</v>
      </c>
      <c r="O523" s="72">
        <v>1.1659999999999999</v>
      </c>
      <c r="P523" s="72">
        <v>27.992999999999999</v>
      </c>
      <c r="Q523" s="12">
        <v>4.6790000000000003</v>
      </c>
      <c r="R523" s="72">
        <v>6.0999999999999999E-2</v>
      </c>
      <c r="S523" s="72">
        <v>76.971000000000004</v>
      </c>
      <c r="T523" s="12">
        <v>94.546999999999997</v>
      </c>
      <c r="U523" s="72">
        <v>1.2270000000000001</v>
      </c>
      <c r="V523" s="72">
        <v>25.917000000000002</v>
      </c>
      <c r="W523" s="12">
        <v>968.399</v>
      </c>
      <c r="X523" s="72">
        <v>12.566000000000001</v>
      </c>
      <c r="Y523" s="72">
        <v>2.1259999999999999</v>
      </c>
      <c r="Z523" s="12">
        <v>1062.9469999999999</v>
      </c>
      <c r="AA523" s="72">
        <v>13.792999999999999</v>
      </c>
      <c r="AB523" s="72">
        <v>2.222</v>
      </c>
      <c r="AC523" s="12">
        <v>2768.3429999999998</v>
      </c>
      <c r="AD523" s="72">
        <v>35.921999999999997</v>
      </c>
      <c r="AE523" s="72">
        <v>0.89400000000000002</v>
      </c>
      <c r="AF523" s="12">
        <v>0</v>
      </c>
      <c r="AG523" s="72">
        <v>0</v>
      </c>
      <c r="AH523" s="72">
        <v>0</v>
      </c>
      <c r="AI523" s="12">
        <v>86.894000000000005</v>
      </c>
      <c r="AJ523" s="72">
        <v>1.1279999999999999</v>
      </c>
      <c r="AK523" s="72">
        <v>6.0780000000000003</v>
      </c>
      <c r="AL523" s="12">
        <v>86.894000000000005</v>
      </c>
      <c r="AM523" s="72">
        <v>1.1279999999999999</v>
      </c>
      <c r="AN523" s="72">
        <v>6.0780000000000003</v>
      </c>
      <c r="AO523" s="12">
        <v>2855.2370000000001</v>
      </c>
      <c r="AP523" s="72">
        <v>37.049999999999997</v>
      </c>
      <c r="AQ523" s="72">
        <v>0.86699999999999999</v>
      </c>
      <c r="AR523" s="12">
        <v>18.454000000000001</v>
      </c>
      <c r="AS523" s="72">
        <v>0.23899999999999999</v>
      </c>
      <c r="AT523" s="72">
        <v>54.252000000000002</v>
      </c>
      <c r="AU523" s="12">
        <v>11.525</v>
      </c>
      <c r="AV523" s="72">
        <v>0.15</v>
      </c>
      <c r="AW523" s="72">
        <v>101.211</v>
      </c>
      <c r="AX523" s="12">
        <v>158.607</v>
      </c>
      <c r="AY523" s="72">
        <v>2.0579999999999998</v>
      </c>
      <c r="AZ523" s="72">
        <v>15.417</v>
      </c>
      <c r="BA523" s="12">
        <v>170.13200000000001</v>
      </c>
      <c r="BB523" s="72">
        <v>2.2080000000000002</v>
      </c>
      <c r="BC523" s="72">
        <v>14.326000000000001</v>
      </c>
      <c r="BD523" s="12">
        <v>33.082000000000001</v>
      </c>
      <c r="BE523" s="72">
        <v>0.42899999999999999</v>
      </c>
      <c r="BF523" s="72">
        <v>35.066000000000003</v>
      </c>
      <c r="BG523" s="12">
        <v>203.214</v>
      </c>
      <c r="BH523" s="72">
        <v>2.637</v>
      </c>
      <c r="BI523" s="72">
        <v>12.12</v>
      </c>
      <c r="BJ523" s="12">
        <v>1638.1869999999999</v>
      </c>
      <c r="BK523" s="72">
        <v>21.257000000000001</v>
      </c>
      <c r="BL523" s="72">
        <v>4.577</v>
      </c>
      <c r="BM523" s="12">
        <v>2991.3919999999998</v>
      </c>
      <c r="BN523" s="72">
        <v>38.817</v>
      </c>
      <c r="BO523" s="72">
        <v>2.379</v>
      </c>
      <c r="BP523" s="12">
        <v>4629.5789999999997</v>
      </c>
      <c r="BQ523" s="72">
        <v>60.073999999999998</v>
      </c>
      <c r="BR523" s="72">
        <v>0.92700000000000005</v>
      </c>
      <c r="BS523" s="12">
        <v>4851.2479999999996</v>
      </c>
      <c r="BT523" s="72">
        <v>62.95</v>
      </c>
      <c r="BU523" s="72">
        <v>0.57699999999999996</v>
      </c>
      <c r="BV523" s="12">
        <v>7706.4849999999997</v>
      </c>
      <c r="BW523" s="72">
        <v>100</v>
      </c>
      <c r="BX523" s="72">
        <v>0.25</v>
      </c>
      <c r="BY523" s="13"/>
      <c r="BZ523" s="13"/>
    </row>
    <row r="524" spans="1:78" ht="12.75" customHeight="1">
      <c r="A524" s="122" t="s">
        <v>44</v>
      </c>
      <c r="B524" s="71" t="s">
        <v>45</v>
      </c>
      <c r="C524" s="71" t="s">
        <v>26</v>
      </c>
      <c r="D524" s="34">
        <v>46174</v>
      </c>
      <c r="E524" s="12">
        <v>1734.6869999999999</v>
      </c>
      <c r="F524" s="72">
        <v>22.33</v>
      </c>
      <c r="G524" s="72">
        <v>1.2929999999999999</v>
      </c>
      <c r="H524" s="12">
        <v>52.848999999999997</v>
      </c>
      <c r="I524" s="72">
        <v>0.68</v>
      </c>
      <c r="J524" s="72">
        <v>29.780999999999999</v>
      </c>
      <c r="K524" s="12">
        <v>70.001999999999995</v>
      </c>
      <c r="L524" s="72">
        <v>0.90100000000000002</v>
      </c>
      <c r="M524" s="72">
        <v>23.858000000000001</v>
      </c>
      <c r="N524" s="12">
        <v>122.851</v>
      </c>
      <c r="O524" s="72">
        <v>1.581</v>
      </c>
      <c r="P524" s="72">
        <v>17.806999999999999</v>
      </c>
      <c r="Q524" s="12">
        <v>9.0850000000000009</v>
      </c>
      <c r="R524" s="72">
        <v>0.11700000000000001</v>
      </c>
      <c r="S524" s="72">
        <v>46.97</v>
      </c>
      <c r="T524" s="12">
        <v>131.93600000000001</v>
      </c>
      <c r="U524" s="72">
        <v>1.698</v>
      </c>
      <c r="V524" s="72">
        <v>16.861000000000001</v>
      </c>
      <c r="W524" s="12">
        <v>982.34100000000001</v>
      </c>
      <c r="X524" s="72">
        <v>12.645</v>
      </c>
      <c r="Y524" s="72">
        <v>3.738</v>
      </c>
      <c r="Z524" s="12">
        <v>1114.278</v>
      </c>
      <c r="AA524" s="72">
        <v>14.343999999999999</v>
      </c>
      <c r="AB524" s="72">
        <v>2.2010000000000001</v>
      </c>
      <c r="AC524" s="12">
        <v>2848.9639999999999</v>
      </c>
      <c r="AD524" s="72">
        <v>36.673999999999999</v>
      </c>
      <c r="AE524" s="72">
        <v>0.66900000000000004</v>
      </c>
      <c r="AF524" s="12">
        <v>10.933</v>
      </c>
      <c r="AG524" s="72">
        <v>0.14099999999999999</v>
      </c>
      <c r="AH524" s="72">
        <v>69.203000000000003</v>
      </c>
      <c r="AI524" s="12">
        <v>69.759</v>
      </c>
      <c r="AJ524" s="72">
        <v>0.89800000000000002</v>
      </c>
      <c r="AK524" s="72">
        <v>10.393000000000001</v>
      </c>
      <c r="AL524" s="12">
        <v>80.691999999999993</v>
      </c>
      <c r="AM524" s="72">
        <v>1.0389999999999999</v>
      </c>
      <c r="AN524" s="72">
        <v>5.5709999999999997</v>
      </c>
      <c r="AO524" s="12">
        <v>2929.6559999999999</v>
      </c>
      <c r="AP524" s="72">
        <v>37.713000000000001</v>
      </c>
      <c r="AQ524" s="72">
        <v>0.66</v>
      </c>
      <c r="AR524" s="12">
        <v>36.305999999999997</v>
      </c>
      <c r="AS524" s="72">
        <v>0.46700000000000003</v>
      </c>
      <c r="AT524" s="72">
        <v>34.095999999999997</v>
      </c>
      <c r="AU524" s="12">
        <v>22.393999999999998</v>
      </c>
      <c r="AV524" s="72">
        <v>0.28799999999999998</v>
      </c>
      <c r="AW524" s="72">
        <v>42.143000000000001</v>
      </c>
      <c r="AX524" s="12">
        <v>249.631</v>
      </c>
      <c r="AY524" s="72">
        <v>3.2130000000000001</v>
      </c>
      <c r="AZ524" s="72">
        <v>9.3870000000000005</v>
      </c>
      <c r="BA524" s="12">
        <v>272.024</v>
      </c>
      <c r="BB524" s="72">
        <v>3.5019999999999998</v>
      </c>
      <c r="BC524" s="72">
        <v>8.2530000000000001</v>
      </c>
      <c r="BD524" s="12">
        <v>26.968</v>
      </c>
      <c r="BE524" s="72">
        <v>0.34699999999999998</v>
      </c>
      <c r="BF524" s="72">
        <v>37.700000000000003</v>
      </c>
      <c r="BG524" s="12">
        <v>298.99200000000002</v>
      </c>
      <c r="BH524" s="72">
        <v>3.8490000000000002</v>
      </c>
      <c r="BI524" s="72">
        <v>7.1959999999999997</v>
      </c>
      <c r="BJ524" s="12">
        <v>1206.2719999999999</v>
      </c>
      <c r="BK524" s="72">
        <v>15.528</v>
      </c>
      <c r="BL524" s="72">
        <v>5.6319999999999997</v>
      </c>
      <c r="BM524" s="12">
        <v>3297.1669999999999</v>
      </c>
      <c r="BN524" s="72">
        <v>42.442999999999998</v>
      </c>
      <c r="BO524" s="72">
        <v>1.9379999999999999</v>
      </c>
      <c r="BP524" s="12">
        <v>4503.4390000000003</v>
      </c>
      <c r="BQ524" s="72">
        <v>57.970999999999997</v>
      </c>
      <c r="BR524" s="72">
        <v>0.59799999999999998</v>
      </c>
      <c r="BS524" s="12">
        <v>4838.7370000000001</v>
      </c>
      <c r="BT524" s="72">
        <v>62.286999999999999</v>
      </c>
      <c r="BU524" s="72">
        <v>0.41599999999999998</v>
      </c>
      <c r="BV524" s="12">
        <v>7768.3940000000002</v>
      </c>
      <c r="BW524" s="72">
        <v>100</v>
      </c>
      <c r="BX524" s="72">
        <v>4.3999999999999997E-2</v>
      </c>
      <c r="BY524" s="13"/>
      <c r="BZ524" s="13"/>
    </row>
    <row r="525" spans="1:78" ht="12.75" customHeight="1">
      <c r="A525" s="122" t="s">
        <v>44</v>
      </c>
      <c r="B525" s="71" t="s">
        <v>45</v>
      </c>
      <c r="C525" s="71" t="s">
        <v>24</v>
      </c>
      <c r="D525" s="34">
        <v>41883</v>
      </c>
      <c r="E525" s="12">
        <v>873.13599999999997</v>
      </c>
      <c r="F525" s="72">
        <v>31.808</v>
      </c>
      <c r="G525" s="72">
        <v>1.8540000000000001</v>
      </c>
      <c r="H525" s="12">
        <v>53.151000000000003</v>
      </c>
      <c r="I525" s="72">
        <v>1.9359999999999999</v>
      </c>
      <c r="J525" s="72">
        <v>37.811999999999998</v>
      </c>
      <c r="K525" s="12">
        <v>25.425999999999998</v>
      </c>
      <c r="L525" s="72">
        <v>0.92600000000000005</v>
      </c>
      <c r="M525" s="72">
        <v>55.594000000000001</v>
      </c>
      <c r="N525" s="12">
        <v>78.576999999999998</v>
      </c>
      <c r="O525" s="72">
        <v>2.863</v>
      </c>
      <c r="P525" s="72">
        <v>29.795999999999999</v>
      </c>
      <c r="Q525" s="12">
        <v>0</v>
      </c>
      <c r="R525" s="72">
        <v>0</v>
      </c>
      <c r="S525" s="72">
        <v>0</v>
      </c>
      <c r="T525" s="12">
        <v>78.576999999999998</v>
      </c>
      <c r="U525" s="72">
        <v>2.863</v>
      </c>
      <c r="V525" s="72">
        <v>29.795999999999999</v>
      </c>
      <c r="W525" s="12">
        <v>214.02099999999999</v>
      </c>
      <c r="X525" s="72">
        <v>7.7969999999999997</v>
      </c>
      <c r="Y525" s="72">
        <v>11.128</v>
      </c>
      <c r="Z525" s="12">
        <v>292.59699999999998</v>
      </c>
      <c r="AA525" s="72">
        <v>10.659000000000001</v>
      </c>
      <c r="AB525" s="72">
        <v>3.1190000000000002</v>
      </c>
      <c r="AC525" s="12">
        <v>1165.7329999999999</v>
      </c>
      <c r="AD525" s="72">
        <v>42.466999999999999</v>
      </c>
      <c r="AE525" s="72">
        <v>1.117</v>
      </c>
      <c r="AF525" s="12">
        <v>1.018</v>
      </c>
      <c r="AG525" s="72">
        <v>3.6999999999999998E-2</v>
      </c>
      <c r="AH525" s="72">
        <v>107.36799999999999</v>
      </c>
      <c r="AI525" s="12">
        <v>43.238999999999997</v>
      </c>
      <c r="AJ525" s="72">
        <v>1.575</v>
      </c>
      <c r="AK525" s="72">
        <v>7.5940000000000003</v>
      </c>
      <c r="AL525" s="12">
        <v>44.256999999999998</v>
      </c>
      <c r="AM525" s="72">
        <v>1.6120000000000001</v>
      </c>
      <c r="AN525" s="72">
        <v>7.4240000000000004</v>
      </c>
      <c r="AO525" s="12">
        <v>1209.99</v>
      </c>
      <c r="AP525" s="72">
        <v>44.079000000000001</v>
      </c>
      <c r="AQ525" s="72">
        <v>1.079</v>
      </c>
      <c r="AR525" s="12">
        <v>17.844000000000001</v>
      </c>
      <c r="AS525" s="72">
        <v>0.65</v>
      </c>
      <c r="AT525" s="72">
        <v>63.116999999999997</v>
      </c>
      <c r="AU525" s="12">
        <v>0</v>
      </c>
      <c r="AV525" s="72">
        <v>0</v>
      </c>
      <c r="AW525" s="72">
        <v>0</v>
      </c>
      <c r="AX525" s="12">
        <v>179.732</v>
      </c>
      <c r="AY525" s="72">
        <v>6.548</v>
      </c>
      <c r="AZ525" s="72">
        <v>22.370999999999999</v>
      </c>
      <c r="BA525" s="12">
        <v>179.732</v>
      </c>
      <c r="BB525" s="72">
        <v>6.548</v>
      </c>
      <c r="BC525" s="72">
        <v>22.370999999999999</v>
      </c>
      <c r="BD525" s="12">
        <v>71.823999999999998</v>
      </c>
      <c r="BE525" s="72">
        <v>2.617</v>
      </c>
      <c r="BF525" s="72">
        <v>31.225000000000001</v>
      </c>
      <c r="BG525" s="12">
        <v>251.55600000000001</v>
      </c>
      <c r="BH525" s="72">
        <v>9.1639999999999997</v>
      </c>
      <c r="BI525" s="72">
        <v>17.260000000000002</v>
      </c>
      <c r="BJ525" s="12">
        <v>495.51400000000001</v>
      </c>
      <c r="BK525" s="72">
        <v>18.050999999999998</v>
      </c>
      <c r="BL525" s="72">
        <v>9.9640000000000004</v>
      </c>
      <c r="BM525" s="12">
        <v>770.11800000000005</v>
      </c>
      <c r="BN525" s="72">
        <v>28.055</v>
      </c>
      <c r="BO525" s="72">
        <v>6.8339999999999996</v>
      </c>
      <c r="BP525" s="12">
        <v>1265.6310000000001</v>
      </c>
      <c r="BQ525" s="72">
        <v>46.106000000000002</v>
      </c>
      <c r="BR525" s="72">
        <v>3.665</v>
      </c>
      <c r="BS525" s="12">
        <v>1535.0319999999999</v>
      </c>
      <c r="BT525" s="72">
        <v>55.920999999999999</v>
      </c>
      <c r="BU525" s="72">
        <v>1.1870000000000001</v>
      </c>
      <c r="BV525" s="12">
        <v>2745.0219999999999</v>
      </c>
      <c r="BW525" s="72">
        <v>100</v>
      </c>
      <c r="BX525" s="72">
        <v>0.56799999999999995</v>
      </c>
      <c r="BY525" s="13"/>
      <c r="BZ525" s="13"/>
    </row>
    <row r="526" spans="1:78" ht="12.75" customHeight="1">
      <c r="A526" s="122" t="s">
        <v>44</v>
      </c>
      <c r="B526" s="71" t="s">
        <v>45</v>
      </c>
      <c r="C526" s="71" t="s">
        <v>24</v>
      </c>
      <c r="D526" s="34">
        <v>41974</v>
      </c>
      <c r="E526" s="12">
        <v>870.1</v>
      </c>
      <c r="F526" s="72">
        <v>31.331</v>
      </c>
      <c r="G526" s="72">
        <v>1.409</v>
      </c>
      <c r="H526" s="12">
        <v>20.885000000000002</v>
      </c>
      <c r="I526" s="72">
        <v>0.752</v>
      </c>
      <c r="J526" s="72">
        <v>50.661999999999999</v>
      </c>
      <c r="K526" s="12">
        <v>34.817999999999998</v>
      </c>
      <c r="L526" s="72">
        <v>1.254</v>
      </c>
      <c r="M526" s="72">
        <v>45.204000000000001</v>
      </c>
      <c r="N526" s="12">
        <v>55.703000000000003</v>
      </c>
      <c r="O526" s="72">
        <v>2.0059999999999998</v>
      </c>
      <c r="P526" s="72">
        <v>31.879000000000001</v>
      </c>
      <c r="Q526" s="12">
        <v>17.061</v>
      </c>
      <c r="R526" s="72">
        <v>0.61399999999999999</v>
      </c>
      <c r="S526" s="72">
        <v>69.162000000000006</v>
      </c>
      <c r="T526" s="12">
        <v>72.763999999999996</v>
      </c>
      <c r="U526" s="72">
        <v>2.62</v>
      </c>
      <c r="V526" s="72">
        <v>26.728999999999999</v>
      </c>
      <c r="W526" s="12">
        <v>214.21199999999999</v>
      </c>
      <c r="X526" s="72">
        <v>7.7130000000000001</v>
      </c>
      <c r="Y526" s="72">
        <v>10.369</v>
      </c>
      <c r="Z526" s="12">
        <v>286.976</v>
      </c>
      <c r="AA526" s="72">
        <v>10.334</v>
      </c>
      <c r="AB526" s="72">
        <v>2.6040000000000001</v>
      </c>
      <c r="AC526" s="12">
        <v>1157.077</v>
      </c>
      <c r="AD526" s="72">
        <v>41.664000000000001</v>
      </c>
      <c r="AE526" s="72">
        <v>1.101</v>
      </c>
      <c r="AF526" s="12">
        <v>0</v>
      </c>
      <c r="AG526" s="72">
        <v>0</v>
      </c>
      <c r="AH526" s="72">
        <v>0</v>
      </c>
      <c r="AI526" s="12">
        <v>47.621000000000002</v>
      </c>
      <c r="AJ526" s="72">
        <v>1.7150000000000001</v>
      </c>
      <c r="AK526" s="72">
        <v>6.625</v>
      </c>
      <c r="AL526" s="12">
        <v>47.621000000000002</v>
      </c>
      <c r="AM526" s="72">
        <v>1.7150000000000001</v>
      </c>
      <c r="AN526" s="72">
        <v>6.625</v>
      </c>
      <c r="AO526" s="12">
        <v>1204.6969999999999</v>
      </c>
      <c r="AP526" s="72">
        <v>43.378999999999998</v>
      </c>
      <c r="AQ526" s="72">
        <v>1.026</v>
      </c>
      <c r="AR526" s="12">
        <v>0</v>
      </c>
      <c r="AS526" s="72">
        <v>0</v>
      </c>
      <c r="AT526" s="72">
        <v>0</v>
      </c>
      <c r="AU526" s="12">
        <v>12.571</v>
      </c>
      <c r="AV526" s="72">
        <v>0.45300000000000001</v>
      </c>
      <c r="AW526" s="72">
        <v>101.004</v>
      </c>
      <c r="AX526" s="12">
        <v>137.71899999999999</v>
      </c>
      <c r="AY526" s="72">
        <v>4.9589999999999996</v>
      </c>
      <c r="AZ526" s="72">
        <v>18.495000000000001</v>
      </c>
      <c r="BA526" s="12">
        <v>150.29</v>
      </c>
      <c r="BB526" s="72">
        <v>5.4119999999999999</v>
      </c>
      <c r="BC526" s="72">
        <v>20.018999999999998</v>
      </c>
      <c r="BD526" s="12">
        <v>63.585999999999999</v>
      </c>
      <c r="BE526" s="72">
        <v>2.29</v>
      </c>
      <c r="BF526" s="72">
        <v>26.096</v>
      </c>
      <c r="BG526" s="12">
        <v>213.876</v>
      </c>
      <c r="BH526" s="72">
        <v>7.7009999999999996</v>
      </c>
      <c r="BI526" s="72">
        <v>13.597</v>
      </c>
      <c r="BJ526" s="12">
        <v>643.20799999999997</v>
      </c>
      <c r="BK526" s="72">
        <v>23.161000000000001</v>
      </c>
      <c r="BL526" s="72">
        <v>7.2670000000000003</v>
      </c>
      <c r="BM526" s="12">
        <v>715.35199999999998</v>
      </c>
      <c r="BN526" s="72">
        <v>25.759</v>
      </c>
      <c r="BO526" s="72">
        <v>7.6289999999999996</v>
      </c>
      <c r="BP526" s="12">
        <v>1358.56</v>
      </c>
      <c r="BQ526" s="72">
        <v>48.92</v>
      </c>
      <c r="BR526" s="72">
        <v>2.65</v>
      </c>
      <c r="BS526" s="12">
        <v>1572.4349999999999</v>
      </c>
      <c r="BT526" s="72">
        <v>56.621000000000002</v>
      </c>
      <c r="BU526" s="72">
        <v>1.0349999999999999</v>
      </c>
      <c r="BV526" s="12">
        <v>2777.1329999999998</v>
      </c>
      <c r="BW526" s="72">
        <v>100</v>
      </c>
      <c r="BX526" s="72">
        <v>0.45900000000000002</v>
      </c>
      <c r="BY526" s="13"/>
      <c r="BZ526" s="13"/>
    </row>
    <row r="527" spans="1:78" ht="12.75" customHeight="1">
      <c r="A527" s="122" t="s">
        <v>44</v>
      </c>
      <c r="B527" s="71" t="s">
        <v>45</v>
      </c>
      <c r="C527" s="71" t="s">
        <v>24</v>
      </c>
      <c r="D527" s="34">
        <v>42064</v>
      </c>
      <c r="E527" s="12">
        <v>859.30700000000002</v>
      </c>
      <c r="F527" s="72">
        <v>30.872</v>
      </c>
      <c r="G527" s="72">
        <v>1.7170000000000001</v>
      </c>
      <c r="H527" s="12">
        <v>7.5010000000000003</v>
      </c>
      <c r="I527" s="72">
        <v>0.26900000000000002</v>
      </c>
      <c r="J527" s="72">
        <v>63.613</v>
      </c>
      <c r="K527" s="12">
        <v>21.661000000000001</v>
      </c>
      <c r="L527" s="72">
        <v>0.77800000000000002</v>
      </c>
      <c r="M527" s="72">
        <v>69.185000000000002</v>
      </c>
      <c r="N527" s="12">
        <v>29.161999999999999</v>
      </c>
      <c r="O527" s="72">
        <v>1.048</v>
      </c>
      <c r="P527" s="72">
        <v>50.470999999999997</v>
      </c>
      <c r="Q527" s="12">
        <v>4.3390000000000004</v>
      </c>
      <c r="R527" s="72">
        <v>0.156</v>
      </c>
      <c r="S527" s="72">
        <v>104.194</v>
      </c>
      <c r="T527" s="12">
        <v>33.500999999999998</v>
      </c>
      <c r="U527" s="72">
        <v>1.204</v>
      </c>
      <c r="V527" s="72">
        <v>43.982999999999997</v>
      </c>
      <c r="W527" s="12">
        <v>255.678</v>
      </c>
      <c r="X527" s="72">
        <v>9.1859999999999999</v>
      </c>
      <c r="Y527" s="72">
        <v>6.8079999999999998</v>
      </c>
      <c r="Z527" s="12">
        <v>289.17899999999997</v>
      </c>
      <c r="AA527" s="72">
        <v>10.388999999999999</v>
      </c>
      <c r="AB527" s="72">
        <v>3.0059999999999998</v>
      </c>
      <c r="AC527" s="12">
        <v>1148.4860000000001</v>
      </c>
      <c r="AD527" s="72">
        <v>41.261000000000003</v>
      </c>
      <c r="AE527" s="72">
        <v>1.23</v>
      </c>
      <c r="AF527" s="12">
        <v>10.295999999999999</v>
      </c>
      <c r="AG527" s="72">
        <v>0.37</v>
      </c>
      <c r="AH527" s="72">
        <v>110.178</v>
      </c>
      <c r="AI527" s="12">
        <v>42.235999999999997</v>
      </c>
      <c r="AJ527" s="72">
        <v>1.5169999999999999</v>
      </c>
      <c r="AK527" s="72">
        <v>25.523</v>
      </c>
      <c r="AL527" s="12">
        <v>52.531999999999996</v>
      </c>
      <c r="AM527" s="72">
        <v>1.887</v>
      </c>
      <c r="AN527" s="72">
        <v>7.556</v>
      </c>
      <c r="AO527" s="12">
        <v>1201.019</v>
      </c>
      <c r="AP527" s="72">
        <v>43.148000000000003</v>
      </c>
      <c r="AQ527" s="72">
        <v>1.052</v>
      </c>
      <c r="AR527" s="12">
        <v>5.2050000000000001</v>
      </c>
      <c r="AS527" s="72">
        <v>0.187</v>
      </c>
      <c r="AT527" s="72">
        <v>72.667000000000002</v>
      </c>
      <c r="AU527" s="12">
        <v>9.0190000000000001</v>
      </c>
      <c r="AV527" s="72">
        <v>0.32400000000000001</v>
      </c>
      <c r="AW527" s="72">
        <v>100.758</v>
      </c>
      <c r="AX527" s="12">
        <v>132.28</v>
      </c>
      <c r="AY527" s="72">
        <v>4.7519999999999998</v>
      </c>
      <c r="AZ527" s="72">
        <v>19.36</v>
      </c>
      <c r="BA527" s="12">
        <v>141.29900000000001</v>
      </c>
      <c r="BB527" s="72">
        <v>5.0759999999999996</v>
      </c>
      <c r="BC527" s="72">
        <v>19.622</v>
      </c>
      <c r="BD527" s="12">
        <v>57.113999999999997</v>
      </c>
      <c r="BE527" s="72">
        <v>2.052</v>
      </c>
      <c r="BF527" s="72">
        <v>48.421999999999997</v>
      </c>
      <c r="BG527" s="12">
        <v>198.41300000000001</v>
      </c>
      <c r="BH527" s="72">
        <v>7.1280000000000001</v>
      </c>
      <c r="BI527" s="72">
        <v>15.79</v>
      </c>
      <c r="BJ527" s="12">
        <v>706.78800000000001</v>
      </c>
      <c r="BK527" s="72">
        <v>25.391999999999999</v>
      </c>
      <c r="BL527" s="72">
        <v>8.1110000000000007</v>
      </c>
      <c r="BM527" s="12">
        <v>672.04899999999998</v>
      </c>
      <c r="BN527" s="72">
        <v>24.143999999999998</v>
      </c>
      <c r="BO527" s="72">
        <v>6.7750000000000004</v>
      </c>
      <c r="BP527" s="12">
        <v>1378.836</v>
      </c>
      <c r="BQ527" s="72">
        <v>49.536999999999999</v>
      </c>
      <c r="BR527" s="72">
        <v>2.4980000000000002</v>
      </c>
      <c r="BS527" s="12">
        <v>1582.4549999999999</v>
      </c>
      <c r="BT527" s="72">
        <v>56.851999999999997</v>
      </c>
      <c r="BU527" s="72">
        <v>1.19</v>
      </c>
      <c r="BV527" s="12">
        <v>2783.4740000000002</v>
      </c>
      <c r="BW527" s="72">
        <v>100</v>
      </c>
      <c r="BX527" s="72">
        <v>0.50600000000000001</v>
      </c>
      <c r="BY527" s="13"/>
      <c r="BZ527" s="13"/>
    </row>
    <row r="528" spans="1:78" ht="12.75" customHeight="1">
      <c r="A528" s="122" t="s">
        <v>44</v>
      </c>
      <c r="B528" s="71" t="s">
        <v>45</v>
      </c>
      <c r="C528" s="71" t="s">
        <v>24</v>
      </c>
      <c r="D528" s="34">
        <v>42156</v>
      </c>
      <c r="E528" s="12">
        <v>881.68299999999999</v>
      </c>
      <c r="F528" s="72">
        <v>31.638999999999999</v>
      </c>
      <c r="G528" s="72">
        <v>1.216</v>
      </c>
      <c r="H528" s="12">
        <v>9.2089999999999996</v>
      </c>
      <c r="I528" s="72">
        <v>0.33</v>
      </c>
      <c r="J528" s="72">
        <v>68.043000000000006</v>
      </c>
      <c r="K528" s="12">
        <v>46.323999999999998</v>
      </c>
      <c r="L528" s="72">
        <v>1.6619999999999999</v>
      </c>
      <c r="M528" s="72">
        <v>41.317</v>
      </c>
      <c r="N528" s="12">
        <v>55.533999999999999</v>
      </c>
      <c r="O528" s="72">
        <v>1.9930000000000001</v>
      </c>
      <c r="P528" s="72">
        <v>37.261000000000003</v>
      </c>
      <c r="Q528" s="12">
        <v>1.8640000000000001</v>
      </c>
      <c r="R528" s="72">
        <v>6.7000000000000004E-2</v>
      </c>
      <c r="S528" s="72">
        <v>103.07</v>
      </c>
      <c r="T528" s="12">
        <v>57.396999999999998</v>
      </c>
      <c r="U528" s="72">
        <v>2.06</v>
      </c>
      <c r="V528" s="72">
        <v>36.412999999999997</v>
      </c>
      <c r="W528" s="12">
        <v>230.196</v>
      </c>
      <c r="X528" s="72">
        <v>8.26</v>
      </c>
      <c r="Y528" s="72">
        <v>10.339</v>
      </c>
      <c r="Z528" s="12">
        <v>287.59300000000002</v>
      </c>
      <c r="AA528" s="72">
        <v>10.32</v>
      </c>
      <c r="AB528" s="72">
        <v>2.528</v>
      </c>
      <c r="AC528" s="12">
        <v>1169.2760000000001</v>
      </c>
      <c r="AD528" s="72">
        <v>41.959000000000003</v>
      </c>
      <c r="AE528" s="72">
        <v>1.0269999999999999</v>
      </c>
      <c r="AF528" s="12">
        <v>0</v>
      </c>
      <c r="AG528" s="72">
        <v>0</v>
      </c>
      <c r="AH528" s="72">
        <v>0</v>
      </c>
      <c r="AI528" s="12">
        <v>47.098999999999997</v>
      </c>
      <c r="AJ528" s="72">
        <v>1.69</v>
      </c>
      <c r="AK528" s="72">
        <v>7.78</v>
      </c>
      <c r="AL528" s="12">
        <v>47.098999999999997</v>
      </c>
      <c r="AM528" s="72">
        <v>1.69</v>
      </c>
      <c r="AN528" s="72">
        <v>7.78</v>
      </c>
      <c r="AO528" s="12">
        <v>1216.375</v>
      </c>
      <c r="AP528" s="72">
        <v>43.649000000000001</v>
      </c>
      <c r="AQ528" s="72">
        <v>0.93500000000000005</v>
      </c>
      <c r="AR528" s="12">
        <v>0</v>
      </c>
      <c r="AS528" s="72">
        <v>0</v>
      </c>
      <c r="AT528" s="72">
        <v>0</v>
      </c>
      <c r="AU528" s="12">
        <v>1.3009999999999999</v>
      </c>
      <c r="AV528" s="72">
        <v>4.7E-2</v>
      </c>
      <c r="AW528" s="72">
        <v>100.307</v>
      </c>
      <c r="AX528" s="12">
        <v>134.09700000000001</v>
      </c>
      <c r="AY528" s="72">
        <v>4.8120000000000003</v>
      </c>
      <c r="AZ528" s="72">
        <v>23.581</v>
      </c>
      <c r="BA528" s="12">
        <v>135.399</v>
      </c>
      <c r="BB528" s="72">
        <v>4.859</v>
      </c>
      <c r="BC528" s="72">
        <v>23.111999999999998</v>
      </c>
      <c r="BD528" s="12">
        <v>63.024999999999999</v>
      </c>
      <c r="BE528" s="72">
        <v>2.262</v>
      </c>
      <c r="BF528" s="72">
        <v>39.781999999999996</v>
      </c>
      <c r="BG528" s="12">
        <v>198.423</v>
      </c>
      <c r="BH528" s="72">
        <v>7.12</v>
      </c>
      <c r="BI528" s="72">
        <v>15.237</v>
      </c>
      <c r="BJ528" s="12">
        <v>652.88800000000003</v>
      </c>
      <c r="BK528" s="72">
        <v>23.428000000000001</v>
      </c>
      <c r="BL528" s="72">
        <v>6.51</v>
      </c>
      <c r="BM528" s="12">
        <v>719.03800000000001</v>
      </c>
      <c r="BN528" s="72">
        <v>25.802</v>
      </c>
      <c r="BO528" s="72">
        <v>6.484</v>
      </c>
      <c r="BP528" s="12">
        <v>1371.9259999999999</v>
      </c>
      <c r="BQ528" s="72">
        <v>49.231000000000002</v>
      </c>
      <c r="BR528" s="72">
        <v>2.6429999999999998</v>
      </c>
      <c r="BS528" s="12">
        <v>1570.35</v>
      </c>
      <c r="BT528" s="72">
        <v>56.350999999999999</v>
      </c>
      <c r="BU528" s="72">
        <v>1.347</v>
      </c>
      <c r="BV528" s="12">
        <v>2786.7249999999999</v>
      </c>
      <c r="BW528" s="72">
        <v>100</v>
      </c>
      <c r="BX528" s="72">
        <v>0.70799999999999996</v>
      </c>
      <c r="BY528" s="13"/>
      <c r="BZ528" s="13"/>
    </row>
    <row r="529" spans="1:78" ht="12.75" customHeight="1">
      <c r="A529" s="122" t="s">
        <v>44</v>
      </c>
      <c r="B529" s="71" t="s">
        <v>45</v>
      </c>
      <c r="C529" s="71" t="s">
        <v>24</v>
      </c>
      <c r="D529" s="34">
        <v>42614</v>
      </c>
      <c r="E529" s="12">
        <v>856.78800000000001</v>
      </c>
      <c r="F529" s="72">
        <v>29.228999999999999</v>
      </c>
      <c r="G529" s="72">
        <v>2.5139999999999998</v>
      </c>
      <c r="H529" s="12">
        <v>50.113</v>
      </c>
      <c r="I529" s="72">
        <v>1.71</v>
      </c>
      <c r="J529" s="72">
        <v>32.933</v>
      </c>
      <c r="K529" s="12">
        <v>37.637999999999998</v>
      </c>
      <c r="L529" s="72">
        <v>1.284</v>
      </c>
      <c r="M529" s="72">
        <v>33.091000000000001</v>
      </c>
      <c r="N529" s="12">
        <v>87.751000000000005</v>
      </c>
      <c r="O529" s="72">
        <v>2.9940000000000002</v>
      </c>
      <c r="P529" s="72">
        <v>20.751999999999999</v>
      </c>
      <c r="Q529" s="12">
        <v>0</v>
      </c>
      <c r="R529" s="72">
        <v>0</v>
      </c>
      <c r="S529" s="72">
        <v>0</v>
      </c>
      <c r="T529" s="12">
        <v>87.751000000000005</v>
      </c>
      <c r="U529" s="72">
        <v>2.9940000000000002</v>
      </c>
      <c r="V529" s="72">
        <v>20.751999999999999</v>
      </c>
      <c r="W529" s="12">
        <v>236.62799999999999</v>
      </c>
      <c r="X529" s="72">
        <v>8.0719999999999992</v>
      </c>
      <c r="Y529" s="72">
        <v>8.7370000000000001</v>
      </c>
      <c r="Z529" s="12">
        <v>324.38</v>
      </c>
      <c r="AA529" s="72">
        <v>11.066000000000001</v>
      </c>
      <c r="AB529" s="72">
        <v>6.125</v>
      </c>
      <c r="AC529" s="12">
        <v>1181.1679999999999</v>
      </c>
      <c r="AD529" s="72">
        <v>40.295000000000002</v>
      </c>
      <c r="AE529" s="72">
        <v>1.1859999999999999</v>
      </c>
      <c r="AF529" s="12">
        <v>0</v>
      </c>
      <c r="AG529" s="72">
        <v>0</v>
      </c>
      <c r="AH529" s="72">
        <v>0</v>
      </c>
      <c r="AI529" s="12">
        <v>52.54</v>
      </c>
      <c r="AJ529" s="72">
        <v>1.792</v>
      </c>
      <c r="AK529" s="72">
        <v>7.2590000000000003</v>
      </c>
      <c r="AL529" s="12">
        <v>52.54</v>
      </c>
      <c r="AM529" s="72">
        <v>1.792</v>
      </c>
      <c r="AN529" s="72">
        <v>7.2590000000000003</v>
      </c>
      <c r="AO529" s="12">
        <v>1233.7080000000001</v>
      </c>
      <c r="AP529" s="72">
        <v>42.087000000000003</v>
      </c>
      <c r="AQ529" s="72">
        <v>1.159</v>
      </c>
      <c r="AR529" s="12">
        <v>5.6950000000000003</v>
      </c>
      <c r="AS529" s="72">
        <v>0.19400000000000001</v>
      </c>
      <c r="AT529" s="72">
        <v>102.809</v>
      </c>
      <c r="AU529" s="12">
        <v>0.998</v>
      </c>
      <c r="AV529" s="72">
        <v>3.4000000000000002E-2</v>
      </c>
      <c r="AW529" s="72">
        <v>101.498</v>
      </c>
      <c r="AX529" s="12">
        <v>88.290999999999997</v>
      </c>
      <c r="AY529" s="72">
        <v>3.012</v>
      </c>
      <c r="AZ529" s="72">
        <v>26.89</v>
      </c>
      <c r="BA529" s="12">
        <v>89.289000000000001</v>
      </c>
      <c r="BB529" s="72">
        <v>3.0459999999999998</v>
      </c>
      <c r="BC529" s="72">
        <v>26.838999999999999</v>
      </c>
      <c r="BD529" s="12">
        <v>55.465000000000003</v>
      </c>
      <c r="BE529" s="72">
        <v>1.8919999999999999</v>
      </c>
      <c r="BF529" s="72">
        <v>33.485999999999997</v>
      </c>
      <c r="BG529" s="12">
        <v>144.75299999999999</v>
      </c>
      <c r="BH529" s="72">
        <v>4.9379999999999997</v>
      </c>
      <c r="BI529" s="72">
        <v>17.893999999999998</v>
      </c>
      <c r="BJ529" s="12">
        <v>609.32799999999997</v>
      </c>
      <c r="BK529" s="72">
        <v>20.786999999999999</v>
      </c>
      <c r="BL529" s="72">
        <v>6.9560000000000004</v>
      </c>
      <c r="BM529" s="12">
        <v>937.82399999999996</v>
      </c>
      <c r="BN529" s="72">
        <v>31.992999999999999</v>
      </c>
      <c r="BO529" s="72">
        <v>5.351</v>
      </c>
      <c r="BP529" s="12">
        <v>1547.152</v>
      </c>
      <c r="BQ529" s="72">
        <v>52.78</v>
      </c>
      <c r="BR529" s="72">
        <v>1.8979999999999999</v>
      </c>
      <c r="BS529" s="12">
        <v>1697.6010000000001</v>
      </c>
      <c r="BT529" s="72">
        <v>57.912999999999997</v>
      </c>
      <c r="BU529" s="72">
        <v>1.0109999999999999</v>
      </c>
      <c r="BV529" s="12">
        <v>2931.3090000000002</v>
      </c>
      <c r="BW529" s="72">
        <v>100</v>
      </c>
      <c r="BX529" s="72">
        <v>0.35399999999999998</v>
      </c>
      <c r="BY529" s="13"/>
      <c r="BZ529" s="13"/>
    </row>
    <row r="530" spans="1:78" ht="12.75" customHeight="1">
      <c r="A530" s="122" t="s">
        <v>44</v>
      </c>
      <c r="B530" s="71" t="s">
        <v>45</v>
      </c>
      <c r="C530" s="71" t="s">
        <v>24</v>
      </c>
      <c r="D530" s="34">
        <v>42705</v>
      </c>
      <c r="E530" s="12">
        <v>882.72699999999998</v>
      </c>
      <c r="F530" s="72">
        <v>29.72</v>
      </c>
      <c r="G530" s="72">
        <v>1.7450000000000001</v>
      </c>
      <c r="H530" s="12">
        <v>11.48</v>
      </c>
      <c r="I530" s="72">
        <v>0.38700000000000001</v>
      </c>
      <c r="J530" s="72">
        <v>79.971000000000004</v>
      </c>
      <c r="K530" s="12">
        <v>18.789000000000001</v>
      </c>
      <c r="L530" s="72">
        <v>0.63300000000000001</v>
      </c>
      <c r="M530" s="72">
        <v>62.012999999999998</v>
      </c>
      <c r="N530" s="12">
        <v>30.268999999999998</v>
      </c>
      <c r="O530" s="72">
        <v>1.0189999999999999</v>
      </c>
      <c r="P530" s="72">
        <v>47.262</v>
      </c>
      <c r="Q530" s="12">
        <v>4.4349999999999996</v>
      </c>
      <c r="R530" s="72">
        <v>0.14899999999999999</v>
      </c>
      <c r="S530" s="72">
        <v>106.58799999999999</v>
      </c>
      <c r="T530" s="12">
        <v>34.704000000000001</v>
      </c>
      <c r="U530" s="72">
        <v>1.1679999999999999</v>
      </c>
      <c r="V530" s="72">
        <v>44.448</v>
      </c>
      <c r="W530" s="12">
        <v>281.47800000000001</v>
      </c>
      <c r="X530" s="72">
        <v>9.4770000000000003</v>
      </c>
      <c r="Y530" s="72">
        <v>6.7560000000000002</v>
      </c>
      <c r="Z530" s="12">
        <v>316.18299999999999</v>
      </c>
      <c r="AA530" s="72">
        <v>10.645</v>
      </c>
      <c r="AB530" s="72">
        <v>4.1660000000000004</v>
      </c>
      <c r="AC530" s="12">
        <v>1198.9090000000001</v>
      </c>
      <c r="AD530" s="72">
        <v>40.365000000000002</v>
      </c>
      <c r="AE530" s="72">
        <v>1.028</v>
      </c>
      <c r="AF530" s="12">
        <v>3.7850000000000001</v>
      </c>
      <c r="AG530" s="72">
        <v>0.127</v>
      </c>
      <c r="AH530" s="72">
        <v>110.95099999999999</v>
      </c>
      <c r="AI530" s="12">
        <v>41.585000000000001</v>
      </c>
      <c r="AJ530" s="72">
        <v>1.4</v>
      </c>
      <c r="AK530" s="72">
        <v>14.954000000000001</v>
      </c>
      <c r="AL530" s="12">
        <v>45.369</v>
      </c>
      <c r="AM530" s="72">
        <v>1.528</v>
      </c>
      <c r="AN530" s="72">
        <v>9.3559999999999999</v>
      </c>
      <c r="AO530" s="12">
        <v>1244.279</v>
      </c>
      <c r="AP530" s="72">
        <v>41.893000000000001</v>
      </c>
      <c r="AQ530" s="72">
        <v>0.96099999999999997</v>
      </c>
      <c r="AR530" s="12">
        <v>4.0819999999999999</v>
      </c>
      <c r="AS530" s="72">
        <v>0.13700000000000001</v>
      </c>
      <c r="AT530" s="72">
        <v>100.863</v>
      </c>
      <c r="AU530" s="12">
        <v>8.0719999999999992</v>
      </c>
      <c r="AV530" s="72">
        <v>0.27200000000000002</v>
      </c>
      <c r="AW530" s="72">
        <v>101.977</v>
      </c>
      <c r="AX530" s="12">
        <v>98.597999999999999</v>
      </c>
      <c r="AY530" s="72">
        <v>3.32</v>
      </c>
      <c r="AZ530" s="72">
        <v>26.948</v>
      </c>
      <c r="BA530" s="12">
        <v>106.67</v>
      </c>
      <c r="BB530" s="72">
        <v>3.5910000000000002</v>
      </c>
      <c r="BC530" s="72">
        <v>25.190999999999999</v>
      </c>
      <c r="BD530" s="12">
        <v>47.048000000000002</v>
      </c>
      <c r="BE530" s="72">
        <v>1.5840000000000001</v>
      </c>
      <c r="BF530" s="72">
        <v>46.710999999999999</v>
      </c>
      <c r="BG530" s="12">
        <v>153.71799999999999</v>
      </c>
      <c r="BH530" s="72">
        <v>5.1749999999999998</v>
      </c>
      <c r="BI530" s="72">
        <v>24.312000000000001</v>
      </c>
      <c r="BJ530" s="12">
        <v>642.39300000000003</v>
      </c>
      <c r="BK530" s="72">
        <v>21.628</v>
      </c>
      <c r="BL530" s="72">
        <v>7.6</v>
      </c>
      <c r="BM530" s="12">
        <v>925.67100000000005</v>
      </c>
      <c r="BN530" s="72">
        <v>31.166</v>
      </c>
      <c r="BO530" s="72">
        <v>6.6079999999999997</v>
      </c>
      <c r="BP530" s="12">
        <v>1568.0640000000001</v>
      </c>
      <c r="BQ530" s="72">
        <v>52.793999999999997</v>
      </c>
      <c r="BR530" s="72">
        <v>2.5049999999999999</v>
      </c>
      <c r="BS530" s="12">
        <v>1725.864</v>
      </c>
      <c r="BT530" s="72">
        <v>58.106999999999999</v>
      </c>
      <c r="BU530" s="72">
        <v>0.76200000000000001</v>
      </c>
      <c r="BV530" s="12">
        <v>2970.143</v>
      </c>
      <c r="BW530" s="72">
        <v>100</v>
      </c>
      <c r="BX530" s="72">
        <v>0.28499999999999998</v>
      </c>
      <c r="BY530" s="13"/>
      <c r="BZ530" s="13"/>
    </row>
    <row r="531" spans="1:78" ht="12.75" customHeight="1">
      <c r="A531" s="122" t="s">
        <v>44</v>
      </c>
      <c r="B531" s="71" t="s">
        <v>45</v>
      </c>
      <c r="C531" s="71" t="s">
        <v>24</v>
      </c>
      <c r="D531" s="34">
        <v>42795</v>
      </c>
      <c r="E531" s="12">
        <v>877.80499999999995</v>
      </c>
      <c r="F531" s="72">
        <v>29.443999999999999</v>
      </c>
      <c r="G531" s="72">
        <v>2.2589999999999999</v>
      </c>
      <c r="H531" s="12">
        <v>42.695</v>
      </c>
      <c r="I531" s="72">
        <v>1.4319999999999999</v>
      </c>
      <c r="J531" s="72">
        <v>44.817999999999998</v>
      </c>
      <c r="K531" s="12">
        <v>42.256</v>
      </c>
      <c r="L531" s="72">
        <v>1.417</v>
      </c>
      <c r="M531" s="72">
        <v>35.97</v>
      </c>
      <c r="N531" s="12">
        <v>84.950999999999993</v>
      </c>
      <c r="O531" s="72">
        <v>2.8490000000000002</v>
      </c>
      <c r="P531" s="72">
        <v>26.244</v>
      </c>
      <c r="Q531" s="12">
        <v>0</v>
      </c>
      <c r="R531" s="72">
        <v>0</v>
      </c>
      <c r="S531" s="72">
        <v>0</v>
      </c>
      <c r="T531" s="12">
        <v>84.950999999999993</v>
      </c>
      <c r="U531" s="72">
        <v>2.8490000000000002</v>
      </c>
      <c r="V531" s="72">
        <v>26.244</v>
      </c>
      <c r="W531" s="12">
        <v>224.60300000000001</v>
      </c>
      <c r="X531" s="72">
        <v>7.5339999999999998</v>
      </c>
      <c r="Y531" s="72">
        <v>9.7089999999999996</v>
      </c>
      <c r="Z531" s="12">
        <v>309.553</v>
      </c>
      <c r="AA531" s="72">
        <v>10.382999999999999</v>
      </c>
      <c r="AB531" s="72">
        <v>4.835</v>
      </c>
      <c r="AC531" s="12">
        <v>1187.3589999999999</v>
      </c>
      <c r="AD531" s="72">
        <v>39.826999999999998</v>
      </c>
      <c r="AE531" s="72">
        <v>1.1339999999999999</v>
      </c>
      <c r="AF531" s="12">
        <v>0</v>
      </c>
      <c r="AG531" s="72">
        <v>0</v>
      </c>
      <c r="AH531" s="72">
        <v>0</v>
      </c>
      <c r="AI531" s="12">
        <v>46.137999999999998</v>
      </c>
      <c r="AJ531" s="72">
        <v>1.548</v>
      </c>
      <c r="AK531" s="72">
        <v>8.6780000000000008</v>
      </c>
      <c r="AL531" s="12">
        <v>46.137999999999998</v>
      </c>
      <c r="AM531" s="72">
        <v>1.548</v>
      </c>
      <c r="AN531" s="72">
        <v>8.6780000000000008</v>
      </c>
      <c r="AO531" s="12">
        <v>1233.4970000000001</v>
      </c>
      <c r="AP531" s="72">
        <v>41.374000000000002</v>
      </c>
      <c r="AQ531" s="72">
        <v>1.0049999999999999</v>
      </c>
      <c r="AR531" s="12">
        <v>23.277999999999999</v>
      </c>
      <c r="AS531" s="72">
        <v>0.78100000000000003</v>
      </c>
      <c r="AT531" s="72">
        <v>49.292999999999999</v>
      </c>
      <c r="AU531" s="12">
        <v>0</v>
      </c>
      <c r="AV531" s="72">
        <v>0</v>
      </c>
      <c r="AW531" s="72">
        <v>0</v>
      </c>
      <c r="AX531" s="12">
        <v>135.31299999999999</v>
      </c>
      <c r="AY531" s="72">
        <v>4.5389999999999997</v>
      </c>
      <c r="AZ531" s="72">
        <v>17.975000000000001</v>
      </c>
      <c r="BA531" s="12">
        <v>135.31299999999999</v>
      </c>
      <c r="BB531" s="72">
        <v>4.5389999999999997</v>
      </c>
      <c r="BC531" s="72">
        <v>17.975000000000001</v>
      </c>
      <c r="BD531" s="12">
        <v>29.916</v>
      </c>
      <c r="BE531" s="72">
        <v>1.0029999999999999</v>
      </c>
      <c r="BF531" s="72">
        <v>40.854999999999997</v>
      </c>
      <c r="BG531" s="12">
        <v>165.23</v>
      </c>
      <c r="BH531" s="72">
        <v>5.5419999999999998</v>
      </c>
      <c r="BI531" s="72">
        <v>15.619</v>
      </c>
      <c r="BJ531" s="12">
        <v>725.83900000000006</v>
      </c>
      <c r="BK531" s="72">
        <v>24.346</v>
      </c>
      <c r="BL531" s="72">
        <v>6.8780000000000001</v>
      </c>
      <c r="BM531" s="12">
        <v>833.46100000000001</v>
      </c>
      <c r="BN531" s="72">
        <v>27.956</v>
      </c>
      <c r="BO531" s="72">
        <v>6.0369999999999999</v>
      </c>
      <c r="BP531" s="12">
        <v>1559.3</v>
      </c>
      <c r="BQ531" s="72">
        <v>52.302999999999997</v>
      </c>
      <c r="BR531" s="72">
        <v>1.575</v>
      </c>
      <c r="BS531" s="12">
        <v>1747.808</v>
      </c>
      <c r="BT531" s="72">
        <v>58.625999999999998</v>
      </c>
      <c r="BU531" s="72">
        <v>0.70199999999999996</v>
      </c>
      <c r="BV531" s="12">
        <v>2981.3049999999998</v>
      </c>
      <c r="BW531" s="72">
        <v>100</v>
      </c>
      <c r="BX531" s="72">
        <v>0.17199999999999999</v>
      </c>
      <c r="BY531" s="13"/>
      <c r="BZ531" s="13"/>
    </row>
    <row r="532" spans="1:78" ht="12.75" customHeight="1">
      <c r="A532" s="122" t="s">
        <v>44</v>
      </c>
      <c r="B532" s="71" t="s">
        <v>45</v>
      </c>
      <c r="C532" s="71" t="s">
        <v>24</v>
      </c>
      <c r="D532" s="34">
        <v>42887</v>
      </c>
      <c r="E532" s="12">
        <v>931.86300000000006</v>
      </c>
      <c r="F532" s="72">
        <v>31.085999999999999</v>
      </c>
      <c r="G532" s="72">
        <v>1.341</v>
      </c>
      <c r="H532" s="12">
        <v>32.920999999999999</v>
      </c>
      <c r="I532" s="72">
        <v>1.0980000000000001</v>
      </c>
      <c r="J532" s="72">
        <v>54.908999999999999</v>
      </c>
      <c r="K532" s="12">
        <v>22.613</v>
      </c>
      <c r="L532" s="72">
        <v>0.754</v>
      </c>
      <c r="M532" s="72">
        <v>55.499000000000002</v>
      </c>
      <c r="N532" s="12">
        <v>55.534999999999997</v>
      </c>
      <c r="O532" s="72">
        <v>1.853</v>
      </c>
      <c r="P532" s="72">
        <v>36.912999999999997</v>
      </c>
      <c r="Q532" s="12">
        <v>0</v>
      </c>
      <c r="R532" s="72">
        <v>0</v>
      </c>
      <c r="S532" s="72">
        <v>0</v>
      </c>
      <c r="T532" s="12">
        <v>55.534999999999997</v>
      </c>
      <c r="U532" s="72">
        <v>1.853</v>
      </c>
      <c r="V532" s="72">
        <v>36.912999999999997</v>
      </c>
      <c r="W532" s="12">
        <v>242.83099999999999</v>
      </c>
      <c r="X532" s="72">
        <v>8.1010000000000009</v>
      </c>
      <c r="Y532" s="72">
        <v>8.8710000000000004</v>
      </c>
      <c r="Z532" s="12">
        <v>298.36599999999999</v>
      </c>
      <c r="AA532" s="72">
        <v>9.9529999999999994</v>
      </c>
      <c r="AB532" s="72">
        <v>3.613</v>
      </c>
      <c r="AC532" s="12">
        <v>1230.229</v>
      </c>
      <c r="AD532" s="72">
        <v>41.039000000000001</v>
      </c>
      <c r="AE532" s="72">
        <v>0.96399999999999997</v>
      </c>
      <c r="AF532" s="12">
        <v>5.5590000000000002</v>
      </c>
      <c r="AG532" s="72">
        <v>0.185</v>
      </c>
      <c r="AH532" s="72">
        <v>108.119</v>
      </c>
      <c r="AI532" s="12">
        <v>40.542000000000002</v>
      </c>
      <c r="AJ532" s="72">
        <v>1.3520000000000001</v>
      </c>
      <c r="AK532" s="72">
        <v>15.978999999999999</v>
      </c>
      <c r="AL532" s="12">
        <v>46.100999999999999</v>
      </c>
      <c r="AM532" s="72">
        <v>1.538</v>
      </c>
      <c r="AN532" s="72">
        <v>7.1630000000000003</v>
      </c>
      <c r="AO532" s="12">
        <v>1276.33</v>
      </c>
      <c r="AP532" s="72">
        <v>42.576999999999998</v>
      </c>
      <c r="AQ532" s="72">
        <v>0.85099999999999998</v>
      </c>
      <c r="AR532" s="12">
        <v>0</v>
      </c>
      <c r="AS532" s="72">
        <v>0</v>
      </c>
      <c r="AT532" s="72">
        <v>0</v>
      </c>
      <c r="AU532" s="12">
        <v>0</v>
      </c>
      <c r="AV532" s="72">
        <v>0</v>
      </c>
      <c r="AW532" s="72">
        <v>0</v>
      </c>
      <c r="AX532" s="12">
        <v>90.299000000000007</v>
      </c>
      <c r="AY532" s="72">
        <v>3.012</v>
      </c>
      <c r="AZ532" s="72">
        <v>23.773</v>
      </c>
      <c r="BA532" s="12">
        <v>90.299000000000007</v>
      </c>
      <c r="BB532" s="72">
        <v>3.012</v>
      </c>
      <c r="BC532" s="72">
        <v>23.773</v>
      </c>
      <c r="BD532" s="12">
        <v>44.587000000000003</v>
      </c>
      <c r="BE532" s="72">
        <v>1.4870000000000001</v>
      </c>
      <c r="BF532" s="72">
        <v>43.195999999999998</v>
      </c>
      <c r="BG532" s="12">
        <v>134.886</v>
      </c>
      <c r="BH532" s="72">
        <v>4.5</v>
      </c>
      <c r="BI532" s="72">
        <v>17.268000000000001</v>
      </c>
      <c r="BJ532" s="12">
        <v>604.44500000000005</v>
      </c>
      <c r="BK532" s="72">
        <v>20.163</v>
      </c>
      <c r="BL532" s="72">
        <v>6.468</v>
      </c>
      <c r="BM532" s="12">
        <v>982.06399999999996</v>
      </c>
      <c r="BN532" s="72">
        <v>32.76</v>
      </c>
      <c r="BO532" s="72">
        <v>4.4610000000000003</v>
      </c>
      <c r="BP532" s="12">
        <v>1586.509</v>
      </c>
      <c r="BQ532" s="72">
        <v>52.923999999999999</v>
      </c>
      <c r="BR532" s="72">
        <v>1.7350000000000001</v>
      </c>
      <c r="BS532" s="12">
        <v>1721.395</v>
      </c>
      <c r="BT532" s="72">
        <v>57.423000000000002</v>
      </c>
      <c r="BU532" s="72">
        <v>0.59699999999999998</v>
      </c>
      <c r="BV532" s="12">
        <v>2997.7249999999999</v>
      </c>
      <c r="BW532" s="72">
        <v>100</v>
      </c>
      <c r="BX532" s="72">
        <v>8.3000000000000004E-2</v>
      </c>
      <c r="BY532" s="13"/>
      <c r="BZ532" s="13"/>
    </row>
    <row r="533" spans="1:78" ht="12.75" customHeight="1">
      <c r="A533" s="122" t="s">
        <v>44</v>
      </c>
      <c r="B533" s="71" t="s">
        <v>45</v>
      </c>
      <c r="C533" s="71" t="s">
        <v>24</v>
      </c>
      <c r="D533" s="34">
        <v>43344</v>
      </c>
      <c r="E533" s="12">
        <v>944.48900000000003</v>
      </c>
      <c r="F533" s="72">
        <v>30.459</v>
      </c>
      <c r="G533" s="72">
        <v>1.615</v>
      </c>
      <c r="H533" s="12">
        <v>37.207999999999998</v>
      </c>
      <c r="I533" s="72">
        <v>1.2</v>
      </c>
      <c r="J533" s="72">
        <v>39.915999999999997</v>
      </c>
      <c r="K533" s="12">
        <v>38.097000000000001</v>
      </c>
      <c r="L533" s="72">
        <v>1.2290000000000001</v>
      </c>
      <c r="M533" s="72">
        <v>35.853999999999999</v>
      </c>
      <c r="N533" s="12">
        <v>75.305000000000007</v>
      </c>
      <c r="O533" s="72">
        <v>2.4279999999999999</v>
      </c>
      <c r="P533" s="72">
        <v>28.268999999999998</v>
      </c>
      <c r="Q533" s="12">
        <v>8.9309999999999992</v>
      </c>
      <c r="R533" s="72">
        <v>0.28799999999999998</v>
      </c>
      <c r="S533" s="72">
        <v>104.20699999999999</v>
      </c>
      <c r="T533" s="12">
        <v>84.234999999999999</v>
      </c>
      <c r="U533" s="72">
        <v>2.7160000000000002</v>
      </c>
      <c r="V533" s="72">
        <v>26.623999999999999</v>
      </c>
      <c r="W533" s="12">
        <v>267.54300000000001</v>
      </c>
      <c r="X533" s="72">
        <v>8.6280000000000001</v>
      </c>
      <c r="Y533" s="72">
        <v>10.939</v>
      </c>
      <c r="Z533" s="12">
        <v>351.77800000000002</v>
      </c>
      <c r="AA533" s="72">
        <v>11.343999999999999</v>
      </c>
      <c r="AB533" s="72">
        <v>4.923</v>
      </c>
      <c r="AC533" s="12">
        <v>1296.2670000000001</v>
      </c>
      <c r="AD533" s="72">
        <v>41.802999999999997</v>
      </c>
      <c r="AE533" s="72">
        <v>0.73599999999999999</v>
      </c>
      <c r="AF533" s="12">
        <v>0</v>
      </c>
      <c r="AG533" s="72">
        <v>0</v>
      </c>
      <c r="AH533" s="72">
        <v>0</v>
      </c>
      <c r="AI533" s="12">
        <v>52.225000000000001</v>
      </c>
      <c r="AJ533" s="72">
        <v>1.6839999999999999</v>
      </c>
      <c r="AK533" s="72">
        <v>6.0970000000000004</v>
      </c>
      <c r="AL533" s="12">
        <v>52.225000000000001</v>
      </c>
      <c r="AM533" s="72">
        <v>1.6839999999999999</v>
      </c>
      <c r="AN533" s="72">
        <v>6.0970000000000004</v>
      </c>
      <c r="AO533" s="12">
        <v>1348.492</v>
      </c>
      <c r="AP533" s="72">
        <v>43.487000000000002</v>
      </c>
      <c r="AQ533" s="72">
        <v>0.66700000000000004</v>
      </c>
      <c r="AR533" s="12">
        <v>12.683</v>
      </c>
      <c r="AS533" s="72">
        <v>0.40899999999999997</v>
      </c>
      <c r="AT533" s="72">
        <v>73.879000000000005</v>
      </c>
      <c r="AU533" s="12">
        <v>0</v>
      </c>
      <c r="AV533" s="72">
        <v>0</v>
      </c>
      <c r="AW533" s="72">
        <v>0</v>
      </c>
      <c r="AX533" s="12">
        <v>99.792000000000002</v>
      </c>
      <c r="AY533" s="72">
        <v>3.218</v>
      </c>
      <c r="AZ533" s="72">
        <v>28.263999999999999</v>
      </c>
      <c r="BA533" s="12">
        <v>99.792000000000002</v>
      </c>
      <c r="BB533" s="72">
        <v>3.218</v>
      </c>
      <c r="BC533" s="72">
        <v>28.263999999999999</v>
      </c>
      <c r="BD533" s="12">
        <v>51.133000000000003</v>
      </c>
      <c r="BE533" s="72">
        <v>1.649</v>
      </c>
      <c r="BF533" s="72">
        <v>36.393999999999998</v>
      </c>
      <c r="BG533" s="12">
        <v>150.92500000000001</v>
      </c>
      <c r="BH533" s="72">
        <v>4.867</v>
      </c>
      <c r="BI533" s="72">
        <v>28.692</v>
      </c>
      <c r="BJ533" s="12">
        <v>613.15599999999995</v>
      </c>
      <c r="BK533" s="72">
        <v>19.773</v>
      </c>
      <c r="BL533" s="72">
        <v>9.4480000000000004</v>
      </c>
      <c r="BM533" s="12">
        <v>975.64499999999998</v>
      </c>
      <c r="BN533" s="72">
        <v>31.463000000000001</v>
      </c>
      <c r="BO533" s="72">
        <v>7.4279999999999999</v>
      </c>
      <c r="BP533" s="12">
        <v>1588.8009999999999</v>
      </c>
      <c r="BQ533" s="72">
        <v>51.237000000000002</v>
      </c>
      <c r="BR533" s="72">
        <v>3.0449999999999999</v>
      </c>
      <c r="BS533" s="12">
        <v>1752.41</v>
      </c>
      <c r="BT533" s="72">
        <v>56.512999999999998</v>
      </c>
      <c r="BU533" s="72">
        <v>0.58299999999999996</v>
      </c>
      <c r="BV533" s="12">
        <v>3100.902</v>
      </c>
      <c r="BW533" s="72">
        <v>100</v>
      </c>
      <c r="BX533" s="72">
        <v>0.113</v>
      </c>
      <c r="BY533" s="13"/>
      <c r="BZ533" s="13"/>
    </row>
    <row r="534" spans="1:78" ht="12.75" customHeight="1">
      <c r="A534" s="122" t="s">
        <v>44</v>
      </c>
      <c r="B534" s="71" t="s">
        <v>45</v>
      </c>
      <c r="C534" s="71" t="s">
        <v>24</v>
      </c>
      <c r="D534" s="34">
        <v>43435</v>
      </c>
      <c r="E534" s="12">
        <v>981.92700000000002</v>
      </c>
      <c r="F534" s="72">
        <v>31.495000000000001</v>
      </c>
      <c r="G534" s="72">
        <v>1.0009999999999999</v>
      </c>
      <c r="H534" s="12">
        <v>47.695999999999998</v>
      </c>
      <c r="I534" s="72">
        <v>1.53</v>
      </c>
      <c r="J534" s="72">
        <v>39.902000000000001</v>
      </c>
      <c r="K534" s="12">
        <v>11.356</v>
      </c>
      <c r="L534" s="72">
        <v>0.36399999999999999</v>
      </c>
      <c r="M534" s="72">
        <v>74.914000000000001</v>
      </c>
      <c r="N534" s="12">
        <v>59.051000000000002</v>
      </c>
      <c r="O534" s="72">
        <v>1.8939999999999999</v>
      </c>
      <c r="P534" s="72">
        <v>33.381999999999998</v>
      </c>
      <c r="Q534" s="12">
        <v>5.9249999999999998</v>
      </c>
      <c r="R534" s="72">
        <v>0.19</v>
      </c>
      <c r="S534" s="72">
        <v>105.048</v>
      </c>
      <c r="T534" s="12">
        <v>64.975999999999999</v>
      </c>
      <c r="U534" s="72">
        <v>2.0840000000000001</v>
      </c>
      <c r="V534" s="72">
        <v>29.457999999999998</v>
      </c>
      <c r="W534" s="12">
        <v>258.096</v>
      </c>
      <c r="X534" s="72">
        <v>8.2780000000000005</v>
      </c>
      <c r="Y534" s="72">
        <v>8.1329999999999991</v>
      </c>
      <c r="Z534" s="12">
        <v>323.07299999999998</v>
      </c>
      <c r="AA534" s="72">
        <v>10.362</v>
      </c>
      <c r="AB534" s="72">
        <v>2.25</v>
      </c>
      <c r="AC534" s="12">
        <v>1304.999</v>
      </c>
      <c r="AD534" s="72">
        <v>41.856999999999999</v>
      </c>
      <c r="AE534" s="72">
        <v>0.74299999999999999</v>
      </c>
      <c r="AF534" s="12">
        <v>0</v>
      </c>
      <c r="AG534" s="72">
        <v>0</v>
      </c>
      <c r="AH534" s="72">
        <v>0</v>
      </c>
      <c r="AI534" s="12">
        <v>46.539000000000001</v>
      </c>
      <c r="AJ534" s="72">
        <v>1.4930000000000001</v>
      </c>
      <c r="AK534" s="72">
        <v>7.6340000000000003</v>
      </c>
      <c r="AL534" s="12">
        <v>46.539000000000001</v>
      </c>
      <c r="AM534" s="72">
        <v>1.4930000000000001</v>
      </c>
      <c r="AN534" s="72">
        <v>7.6340000000000003</v>
      </c>
      <c r="AO534" s="12">
        <v>1351.539</v>
      </c>
      <c r="AP534" s="72">
        <v>43.35</v>
      </c>
      <c r="AQ534" s="72">
        <v>0.68500000000000005</v>
      </c>
      <c r="AR534" s="12">
        <v>4.1619999999999999</v>
      </c>
      <c r="AS534" s="72">
        <v>0.13300000000000001</v>
      </c>
      <c r="AT534" s="72">
        <v>121.818</v>
      </c>
      <c r="AU534" s="12">
        <v>2.9609999999999999</v>
      </c>
      <c r="AV534" s="72">
        <v>9.5000000000000001E-2</v>
      </c>
      <c r="AW534" s="72">
        <v>114.79600000000001</v>
      </c>
      <c r="AX534" s="12">
        <v>132.928</v>
      </c>
      <c r="AY534" s="72">
        <v>4.2640000000000002</v>
      </c>
      <c r="AZ534" s="72">
        <v>23.28</v>
      </c>
      <c r="BA534" s="12">
        <v>135.88999999999999</v>
      </c>
      <c r="BB534" s="72">
        <v>4.359</v>
      </c>
      <c r="BC534" s="72">
        <v>23.995000000000001</v>
      </c>
      <c r="BD534" s="12">
        <v>67.14</v>
      </c>
      <c r="BE534" s="72">
        <v>2.153</v>
      </c>
      <c r="BF534" s="72">
        <v>27.89</v>
      </c>
      <c r="BG534" s="12">
        <v>203.03</v>
      </c>
      <c r="BH534" s="72">
        <v>6.5119999999999996</v>
      </c>
      <c r="BI534" s="72">
        <v>15.327999999999999</v>
      </c>
      <c r="BJ534" s="12">
        <v>671.09799999999996</v>
      </c>
      <c r="BK534" s="72">
        <v>21.524999999999999</v>
      </c>
      <c r="BL534" s="72">
        <v>7.9450000000000003</v>
      </c>
      <c r="BM534" s="12">
        <v>887.91200000000003</v>
      </c>
      <c r="BN534" s="72">
        <v>28.478999999999999</v>
      </c>
      <c r="BO534" s="72">
        <v>6.7869999999999999</v>
      </c>
      <c r="BP534" s="12">
        <v>1559.009</v>
      </c>
      <c r="BQ534" s="72">
        <v>50.003999999999998</v>
      </c>
      <c r="BR534" s="72">
        <v>2.21</v>
      </c>
      <c r="BS534" s="12">
        <v>1766.201</v>
      </c>
      <c r="BT534" s="72">
        <v>56.65</v>
      </c>
      <c r="BU534" s="72">
        <v>0.54300000000000004</v>
      </c>
      <c r="BV534" s="12">
        <v>3117.74</v>
      </c>
      <c r="BW534" s="72">
        <v>100</v>
      </c>
      <c r="BX534" s="72">
        <v>0.16</v>
      </c>
      <c r="BY534" s="13"/>
      <c r="BZ534" s="13"/>
    </row>
    <row r="535" spans="1:78" ht="12.75" customHeight="1">
      <c r="A535" s="122" t="s">
        <v>44</v>
      </c>
      <c r="B535" s="71" t="s">
        <v>45</v>
      </c>
      <c r="C535" s="71" t="s">
        <v>24</v>
      </c>
      <c r="D535" s="34">
        <v>43525</v>
      </c>
      <c r="E535" s="12">
        <v>967.36400000000003</v>
      </c>
      <c r="F535" s="72">
        <v>30.885000000000002</v>
      </c>
      <c r="G535" s="72">
        <v>1.71</v>
      </c>
      <c r="H535" s="12">
        <v>30.428000000000001</v>
      </c>
      <c r="I535" s="72">
        <v>0.97099999999999997</v>
      </c>
      <c r="J535" s="72">
        <v>44.686</v>
      </c>
      <c r="K535" s="12">
        <v>37.598999999999997</v>
      </c>
      <c r="L535" s="72">
        <v>1.2</v>
      </c>
      <c r="M535" s="72">
        <v>40.241</v>
      </c>
      <c r="N535" s="12">
        <v>68.027000000000001</v>
      </c>
      <c r="O535" s="72">
        <v>2.1720000000000002</v>
      </c>
      <c r="P535" s="72">
        <v>27.716000000000001</v>
      </c>
      <c r="Q535" s="12">
        <v>9.2810000000000006</v>
      </c>
      <c r="R535" s="72">
        <v>0.29599999999999999</v>
      </c>
      <c r="S535" s="72">
        <v>102.087</v>
      </c>
      <c r="T535" s="12">
        <v>77.308000000000007</v>
      </c>
      <c r="U535" s="72">
        <v>2.468</v>
      </c>
      <c r="V535" s="72">
        <v>25.245000000000001</v>
      </c>
      <c r="W535" s="12">
        <v>259.73399999999998</v>
      </c>
      <c r="X535" s="72">
        <v>8.2919999999999998</v>
      </c>
      <c r="Y535" s="72">
        <v>7.6310000000000002</v>
      </c>
      <c r="Z535" s="12">
        <v>337.04199999999997</v>
      </c>
      <c r="AA535" s="72">
        <v>10.760999999999999</v>
      </c>
      <c r="AB535" s="72">
        <v>4.2220000000000004</v>
      </c>
      <c r="AC535" s="12">
        <v>1304.405</v>
      </c>
      <c r="AD535" s="72">
        <v>41.646000000000001</v>
      </c>
      <c r="AE535" s="72">
        <v>0.94799999999999995</v>
      </c>
      <c r="AF535" s="12">
        <v>4.08</v>
      </c>
      <c r="AG535" s="72">
        <v>0.13</v>
      </c>
      <c r="AH535" s="72">
        <v>110.911</v>
      </c>
      <c r="AI535" s="12">
        <v>47.529000000000003</v>
      </c>
      <c r="AJ535" s="72">
        <v>1.5169999999999999</v>
      </c>
      <c r="AK535" s="72">
        <v>13.372</v>
      </c>
      <c r="AL535" s="12">
        <v>51.609000000000002</v>
      </c>
      <c r="AM535" s="72">
        <v>1.6479999999999999</v>
      </c>
      <c r="AN535" s="72">
        <v>6.6</v>
      </c>
      <c r="AO535" s="12">
        <v>1356.0139999999999</v>
      </c>
      <c r="AP535" s="72">
        <v>43.292999999999999</v>
      </c>
      <c r="AQ535" s="72">
        <v>0.91200000000000003</v>
      </c>
      <c r="AR535" s="12">
        <v>6.2190000000000003</v>
      </c>
      <c r="AS535" s="72">
        <v>0.19900000000000001</v>
      </c>
      <c r="AT535" s="72">
        <v>101.194</v>
      </c>
      <c r="AU535" s="12">
        <v>0</v>
      </c>
      <c r="AV535" s="72">
        <v>0</v>
      </c>
      <c r="AW535" s="72">
        <v>0</v>
      </c>
      <c r="AX535" s="12">
        <v>122.732</v>
      </c>
      <c r="AY535" s="72">
        <v>3.9180000000000001</v>
      </c>
      <c r="AZ535" s="72">
        <v>22.088000000000001</v>
      </c>
      <c r="BA535" s="12">
        <v>122.732</v>
      </c>
      <c r="BB535" s="72">
        <v>3.9180000000000001</v>
      </c>
      <c r="BC535" s="72">
        <v>22.088000000000001</v>
      </c>
      <c r="BD535" s="12">
        <v>13.532999999999999</v>
      </c>
      <c r="BE535" s="72">
        <v>0.432</v>
      </c>
      <c r="BF535" s="72">
        <v>52.518000000000001</v>
      </c>
      <c r="BG535" s="12">
        <v>136.26499999999999</v>
      </c>
      <c r="BH535" s="72">
        <v>4.351</v>
      </c>
      <c r="BI535" s="72">
        <v>20.327999999999999</v>
      </c>
      <c r="BJ535" s="12">
        <v>753.63900000000001</v>
      </c>
      <c r="BK535" s="72">
        <v>24.061</v>
      </c>
      <c r="BL535" s="72">
        <v>7.9889999999999999</v>
      </c>
      <c r="BM535" s="12">
        <v>880.01800000000003</v>
      </c>
      <c r="BN535" s="72">
        <v>28.096</v>
      </c>
      <c r="BO535" s="72">
        <v>5.891</v>
      </c>
      <c r="BP535" s="12">
        <v>1633.6569999999999</v>
      </c>
      <c r="BQ535" s="72">
        <v>52.158000000000001</v>
      </c>
      <c r="BR535" s="72">
        <v>2.0019999999999998</v>
      </c>
      <c r="BS535" s="12">
        <v>1776.14</v>
      </c>
      <c r="BT535" s="72">
        <v>56.707000000000001</v>
      </c>
      <c r="BU535" s="72">
        <v>0.68100000000000005</v>
      </c>
      <c r="BV535" s="12">
        <v>3132.154</v>
      </c>
      <c r="BW535" s="72">
        <v>100</v>
      </c>
      <c r="BX535" s="72">
        <v>0.124</v>
      </c>
      <c r="BY535" s="13"/>
      <c r="BZ535" s="13"/>
    </row>
    <row r="536" spans="1:78" ht="12.75" customHeight="1">
      <c r="A536" s="122" t="s">
        <v>44</v>
      </c>
      <c r="B536" s="71" t="s">
        <v>45</v>
      </c>
      <c r="C536" s="71" t="s">
        <v>24</v>
      </c>
      <c r="D536" s="34">
        <v>43617</v>
      </c>
      <c r="E536" s="12">
        <v>995.80600000000004</v>
      </c>
      <c r="F536" s="72">
        <v>31.574000000000002</v>
      </c>
      <c r="G536" s="72">
        <v>1.84</v>
      </c>
      <c r="H536" s="12">
        <v>29.568999999999999</v>
      </c>
      <c r="I536" s="72">
        <v>0.93799999999999994</v>
      </c>
      <c r="J536" s="72">
        <v>47.445</v>
      </c>
      <c r="K536" s="12">
        <v>48.262</v>
      </c>
      <c r="L536" s="72">
        <v>1.53</v>
      </c>
      <c r="M536" s="72">
        <v>33.758000000000003</v>
      </c>
      <c r="N536" s="12">
        <v>77.831000000000003</v>
      </c>
      <c r="O536" s="72">
        <v>2.468</v>
      </c>
      <c r="P536" s="72">
        <v>30.03</v>
      </c>
      <c r="Q536" s="12">
        <v>2.423</v>
      </c>
      <c r="R536" s="72">
        <v>7.6999999999999999E-2</v>
      </c>
      <c r="S536" s="72">
        <v>103.04600000000001</v>
      </c>
      <c r="T536" s="12">
        <v>80.254000000000005</v>
      </c>
      <c r="U536" s="72">
        <v>2.5449999999999999</v>
      </c>
      <c r="V536" s="72">
        <v>29.204999999999998</v>
      </c>
      <c r="W536" s="12">
        <v>266.125</v>
      </c>
      <c r="X536" s="72">
        <v>8.4380000000000006</v>
      </c>
      <c r="Y536" s="72">
        <v>8.5239999999999991</v>
      </c>
      <c r="Z536" s="12">
        <v>346.37900000000002</v>
      </c>
      <c r="AA536" s="72">
        <v>10.983000000000001</v>
      </c>
      <c r="AB536" s="72">
        <v>3.4889999999999999</v>
      </c>
      <c r="AC536" s="12">
        <v>1342.184</v>
      </c>
      <c r="AD536" s="72">
        <v>42.557000000000002</v>
      </c>
      <c r="AE536" s="72">
        <v>1.181</v>
      </c>
      <c r="AF536" s="12">
        <v>0</v>
      </c>
      <c r="AG536" s="72">
        <v>0</v>
      </c>
      <c r="AH536" s="72">
        <v>0</v>
      </c>
      <c r="AI536" s="12">
        <v>48.610999999999997</v>
      </c>
      <c r="AJ536" s="72">
        <v>1.5409999999999999</v>
      </c>
      <c r="AK536" s="72">
        <v>8.7349999999999994</v>
      </c>
      <c r="AL536" s="12">
        <v>48.610999999999997</v>
      </c>
      <c r="AM536" s="72">
        <v>1.5409999999999999</v>
      </c>
      <c r="AN536" s="72">
        <v>8.7349999999999994</v>
      </c>
      <c r="AO536" s="12">
        <v>1390.7950000000001</v>
      </c>
      <c r="AP536" s="72">
        <v>44.097999999999999</v>
      </c>
      <c r="AQ536" s="72">
        <v>1.0720000000000001</v>
      </c>
      <c r="AR536" s="12">
        <v>7.51</v>
      </c>
      <c r="AS536" s="72">
        <v>0.23799999999999999</v>
      </c>
      <c r="AT536" s="72">
        <v>101.32899999999999</v>
      </c>
      <c r="AU536" s="12">
        <v>0</v>
      </c>
      <c r="AV536" s="72">
        <v>0</v>
      </c>
      <c r="AW536" s="72">
        <v>0</v>
      </c>
      <c r="AX536" s="12">
        <v>122.02800000000001</v>
      </c>
      <c r="AY536" s="72">
        <v>3.8690000000000002</v>
      </c>
      <c r="AZ536" s="72">
        <v>23.385000000000002</v>
      </c>
      <c r="BA536" s="12">
        <v>122.02800000000001</v>
      </c>
      <c r="BB536" s="72">
        <v>3.8690000000000002</v>
      </c>
      <c r="BC536" s="72">
        <v>23.385000000000002</v>
      </c>
      <c r="BD536" s="12">
        <v>46.281999999999996</v>
      </c>
      <c r="BE536" s="72">
        <v>1.4670000000000001</v>
      </c>
      <c r="BF536" s="72">
        <v>30.530999999999999</v>
      </c>
      <c r="BG536" s="12">
        <v>168.31</v>
      </c>
      <c r="BH536" s="72">
        <v>5.3369999999999997</v>
      </c>
      <c r="BI536" s="72">
        <v>17.417000000000002</v>
      </c>
      <c r="BJ536" s="12">
        <v>600.93299999999999</v>
      </c>
      <c r="BK536" s="72">
        <v>19.053999999999998</v>
      </c>
      <c r="BL536" s="72">
        <v>9.9290000000000003</v>
      </c>
      <c r="BM536" s="12">
        <v>986.33100000000002</v>
      </c>
      <c r="BN536" s="72">
        <v>31.274000000000001</v>
      </c>
      <c r="BO536" s="72">
        <v>6.5960000000000001</v>
      </c>
      <c r="BP536" s="12">
        <v>1587.2639999999999</v>
      </c>
      <c r="BQ536" s="72">
        <v>50.326999999999998</v>
      </c>
      <c r="BR536" s="72">
        <v>2.1800000000000002</v>
      </c>
      <c r="BS536" s="12">
        <v>1763.0840000000001</v>
      </c>
      <c r="BT536" s="72">
        <v>55.902000000000001</v>
      </c>
      <c r="BU536" s="72">
        <v>0.86299999999999999</v>
      </c>
      <c r="BV536" s="12">
        <v>3153.8789999999999</v>
      </c>
      <c r="BW536" s="72">
        <v>100</v>
      </c>
      <c r="BX536" s="72">
        <v>0.112</v>
      </c>
      <c r="BY536" s="13"/>
      <c r="BZ536" s="13"/>
    </row>
    <row r="537" spans="1:78" ht="12.75" customHeight="1">
      <c r="A537" s="122" t="s">
        <v>44</v>
      </c>
      <c r="B537" s="71" t="s">
        <v>45</v>
      </c>
      <c r="C537" s="71" t="s">
        <v>24</v>
      </c>
      <c r="D537" s="34">
        <v>44075</v>
      </c>
      <c r="E537" s="12">
        <v>978.03300000000002</v>
      </c>
      <c r="F537" s="72">
        <v>29.899000000000001</v>
      </c>
      <c r="G537" s="72">
        <v>1.603</v>
      </c>
      <c r="H537" s="12">
        <v>19.048999999999999</v>
      </c>
      <c r="I537" s="72">
        <v>0.58199999999999996</v>
      </c>
      <c r="J537" s="72">
        <v>64.921999999999997</v>
      </c>
      <c r="K537" s="12">
        <v>77.447000000000003</v>
      </c>
      <c r="L537" s="72">
        <v>2.3679999999999999</v>
      </c>
      <c r="M537" s="72">
        <v>37.161999999999999</v>
      </c>
      <c r="N537" s="12">
        <v>96.497</v>
      </c>
      <c r="O537" s="72">
        <v>2.95</v>
      </c>
      <c r="P537" s="72">
        <v>29.780999999999999</v>
      </c>
      <c r="Q537" s="12">
        <v>2.923</v>
      </c>
      <c r="R537" s="72">
        <v>8.8999999999999996E-2</v>
      </c>
      <c r="S537" s="72">
        <v>108.35299999999999</v>
      </c>
      <c r="T537" s="12">
        <v>99.418999999999997</v>
      </c>
      <c r="U537" s="72">
        <v>3.0390000000000001</v>
      </c>
      <c r="V537" s="72">
        <v>29.574999999999999</v>
      </c>
      <c r="W537" s="12">
        <v>247.334</v>
      </c>
      <c r="X537" s="72">
        <v>7.5609999999999999</v>
      </c>
      <c r="Y537" s="72">
        <v>13.564</v>
      </c>
      <c r="Z537" s="12">
        <v>346.75299999999999</v>
      </c>
      <c r="AA537" s="72">
        <v>10.601000000000001</v>
      </c>
      <c r="AB537" s="72">
        <v>4.4119999999999999</v>
      </c>
      <c r="AC537" s="12">
        <v>1324.7860000000001</v>
      </c>
      <c r="AD537" s="72">
        <v>40.5</v>
      </c>
      <c r="AE537" s="72">
        <v>0.77200000000000002</v>
      </c>
      <c r="AF537" s="12">
        <v>0</v>
      </c>
      <c r="AG537" s="72">
        <v>0</v>
      </c>
      <c r="AH537" s="72">
        <v>0</v>
      </c>
      <c r="AI537" s="12">
        <v>71.552999999999997</v>
      </c>
      <c r="AJ537" s="72">
        <v>2.1869999999999998</v>
      </c>
      <c r="AK537" s="72">
        <v>7.391</v>
      </c>
      <c r="AL537" s="12">
        <v>71.552999999999997</v>
      </c>
      <c r="AM537" s="72">
        <v>2.1869999999999998</v>
      </c>
      <c r="AN537" s="72">
        <v>7.391</v>
      </c>
      <c r="AO537" s="12">
        <v>1396.3389999999999</v>
      </c>
      <c r="AP537" s="72">
        <v>42.686999999999998</v>
      </c>
      <c r="AQ537" s="72">
        <v>0.8</v>
      </c>
      <c r="AR537" s="12">
        <v>3.58</v>
      </c>
      <c r="AS537" s="72">
        <v>0.109</v>
      </c>
      <c r="AT537" s="72">
        <v>105.834</v>
      </c>
      <c r="AU537" s="12">
        <v>0</v>
      </c>
      <c r="AV537" s="72">
        <v>0</v>
      </c>
      <c r="AW537" s="72">
        <v>0</v>
      </c>
      <c r="AX537" s="12">
        <v>63.503</v>
      </c>
      <c r="AY537" s="72">
        <v>1.9410000000000001</v>
      </c>
      <c r="AZ537" s="72">
        <v>23.338999999999999</v>
      </c>
      <c r="BA537" s="12">
        <v>63.503</v>
      </c>
      <c r="BB537" s="72">
        <v>1.9410000000000001</v>
      </c>
      <c r="BC537" s="72">
        <v>23.338999999999999</v>
      </c>
      <c r="BD537" s="12">
        <v>51.064</v>
      </c>
      <c r="BE537" s="72">
        <v>1.5609999999999999</v>
      </c>
      <c r="BF537" s="72">
        <v>33.238</v>
      </c>
      <c r="BG537" s="12">
        <v>114.56699999999999</v>
      </c>
      <c r="BH537" s="72">
        <v>3.5019999999999998</v>
      </c>
      <c r="BI537" s="72">
        <v>16.959</v>
      </c>
      <c r="BJ537" s="12">
        <v>682.76300000000003</v>
      </c>
      <c r="BK537" s="72">
        <v>20.873000000000001</v>
      </c>
      <c r="BL537" s="72">
        <v>9.2110000000000003</v>
      </c>
      <c r="BM537" s="12">
        <v>1073.8340000000001</v>
      </c>
      <c r="BN537" s="72">
        <v>32.828000000000003</v>
      </c>
      <c r="BO537" s="72">
        <v>5.6369999999999996</v>
      </c>
      <c r="BP537" s="12">
        <v>1756.598</v>
      </c>
      <c r="BQ537" s="72">
        <v>53.701000000000001</v>
      </c>
      <c r="BR537" s="72">
        <v>1.1659999999999999</v>
      </c>
      <c r="BS537" s="12">
        <v>1874.7449999999999</v>
      </c>
      <c r="BT537" s="72">
        <v>57.313000000000002</v>
      </c>
      <c r="BU537" s="72">
        <v>0.60799999999999998</v>
      </c>
      <c r="BV537" s="12">
        <v>3271.0839999999998</v>
      </c>
      <c r="BW537" s="72">
        <v>100</v>
      </c>
      <c r="BX537" s="72">
        <v>0.154</v>
      </c>
      <c r="BY537" s="13"/>
      <c r="BZ537" s="13"/>
    </row>
    <row r="538" spans="1:78" ht="12.75" customHeight="1">
      <c r="A538" s="122" t="s">
        <v>44</v>
      </c>
      <c r="B538" s="71" t="s">
        <v>45</v>
      </c>
      <c r="C538" s="71" t="s">
        <v>24</v>
      </c>
      <c r="D538" s="34">
        <v>44166</v>
      </c>
      <c r="E538" s="12">
        <v>1018.8819999999999</v>
      </c>
      <c r="F538" s="72">
        <v>30.957000000000001</v>
      </c>
      <c r="G538" s="72">
        <v>1.1919999999999999</v>
      </c>
      <c r="H538" s="12">
        <v>33.020000000000003</v>
      </c>
      <c r="I538" s="72">
        <v>1.0029999999999999</v>
      </c>
      <c r="J538" s="72">
        <v>54.488999999999997</v>
      </c>
      <c r="K538" s="12">
        <v>14.286</v>
      </c>
      <c r="L538" s="72">
        <v>0.434</v>
      </c>
      <c r="M538" s="72">
        <v>59.512</v>
      </c>
      <c r="N538" s="12">
        <v>47.307000000000002</v>
      </c>
      <c r="O538" s="72">
        <v>1.4370000000000001</v>
      </c>
      <c r="P538" s="72">
        <v>37.219000000000001</v>
      </c>
      <c r="Q538" s="12">
        <v>0</v>
      </c>
      <c r="R538" s="72">
        <v>0</v>
      </c>
      <c r="S538" s="72">
        <v>0</v>
      </c>
      <c r="T538" s="12">
        <v>47.307000000000002</v>
      </c>
      <c r="U538" s="72">
        <v>1.4370000000000001</v>
      </c>
      <c r="V538" s="72">
        <v>37.219000000000001</v>
      </c>
      <c r="W538" s="12">
        <v>290.04399999999998</v>
      </c>
      <c r="X538" s="72">
        <v>8.8130000000000006</v>
      </c>
      <c r="Y538" s="72">
        <v>6.593</v>
      </c>
      <c r="Z538" s="12">
        <v>337.351</v>
      </c>
      <c r="AA538" s="72">
        <v>10.25</v>
      </c>
      <c r="AB538" s="72">
        <v>3.5390000000000001</v>
      </c>
      <c r="AC538" s="12">
        <v>1356.232</v>
      </c>
      <c r="AD538" s="72">
        <v>41.207000000000001</v>
      </c>
      <c r="AE538" s="72">
        <v>0.95899999999999996</v>
      </c>
      <c r="AF538" s="12">
        <v>6.9669999999999996</v>
      </c>
      <c r="AG538" s="72">
        <v>0.21199999999999999</v>
      </c>
      <c r="AH538" s="72">
        <v>93.903000000000006</v>
      </c>
      <c r="AI538" s="12">
        <v>60.692999999999998</v>
      </c>
      <c r="AJ538" s="72">
        <v>1.8440000000000001</v>
      </c>
      <c r="AK538" s="72">
        <v>12.186999999999999</v>
      </c>
      <c r="AL538" s="12">
        <v>67.661000000000001</v>
      </c>
      <c r="AM538" s="72">
        <v>2.056</v>
      </c>
      <c r="AN538" s="72">
        <v>7.4539999999999997</v>
      </c>
      <c r="AO538" s="12">
        <v>1423.893</v>
      </c>
      <c r="AP538" s="72">
        <v>43.262999999999998</v>
      </c>
      <c r="AQ538" s="72">
        <v>0.85499999999999998</v>
      </c>
      <c r="AR538" s="12">
        <v>22.183</v>
      </c>
      <c r="AS538" s="72">
        <v>0.67400000000000004</v>
      </c>
      <c r="AT538" s="72">
        <v>70.268000000000001</v>
      </c>
      <c r="AU538" s="12">
        <v>0</v>
      </c>
      <c r="AV538" s="72">
        <v>0</v>
      </c>
      <c r="AW538" s="72">
        <v>0</v>
      </c>
      <c r="AX538" s="12">
        <v>125.706</v>
      </c>
      <c r="AY538" s="72">
        <v>3.819</v>
      </c>
      <c r="AZ538" s="72">
        <v>21.164999999999999</v>
      </c>
      <c r="BA538" s="12">
        <v>125.706</v>
      </c>
      <c r="BB538" s="72">
        <v>3.819</v>
      </c>
      <c r="BC538" s="72">
        <v>21.164999999999999</v>
      </c>
      <c r="BD538" s="12">
        <v>35.061999999999998</v>
      </c>
      <c r="BE538" s="72">
        <v>1.0649999999999999</v>
      </c>
      <c r="BF538" s="72">
        <v>60.338999999999999</v>
      </c>
      <c r="BG538" s="12">
        <v>160.767</v>
      </c>
      <c r="BH538" s="72">
        <v>4.8849999999999998</v>
      </c>
      <c r="BI538" s="72">
        <v>22.15</v>
      </c>
      <c r="BJ538" s="12">
        <v>644.40700000000004</v>
      </c>
      <c r="BK538" s="72">
        <v>19.579000000000001</v>
      </c>
      <c r="BL538" s="72">
        <v>6.444</v>
      </c>
      <c r="BM538" s="12">
        <v>1040.0070000000001</v>
      </c>
      <c r="BN538" s="72">
        <v>31.599</v>
      </c>
      <c r="BO538" s="72">
        <v>5.569</v>
      </c>
      <c r="BP538" s="12">
        <v>1684.414</v>
      </c>
      <c r="BQ538" s="72">
        <v>51.177999999999997</v>
      </c>
      <c r="BR538" s="72">
        <v>2.4889999999999999</v>
      </c>
      <c r="BS538" s="12">
        <v>1867.364</v>
      </c>
      <c r="BT538" s="72">
        <v>56.737000000000002</v>
      </c>
      <c r="BU538" s="72">
        <v>0.63100000000000001</v>
      </c>
      <c r="BV538" s="12">
        <v>3291.2570000000001</v>
      </c>
      <c r="BW538" s="72">
        <v>100</v>
      </c>
      <c r="BX538" s="72">
        <v>0.215</v>
      </c>
      <c r="BY538" s="13"/>
      <c r="BZ538" s="13"/>
    </row>
    <row r="539" spans="1:78" ht="12.75" customHeight="1">
      <c r="A539" s="122" t="s">
        <v>44</v>
      </c>
      <c r="B539" s="71" t="s">
        <v>45</v>
      </c>
      <c r="C539" s="71" t="s">
        <v>24</v>
      </c>
      <c r="D539" s="34">
        <v>44256</v>
      </c>
      <c r="E539" s="12">
        <v>1011.625</v>
      </c>
      <c r="F539" s="72">
        <v>30.585000000000001</v>
      </c>
      <c r="G539" s="72">
        <v>2.1280000000000001</v>
      </c>
      <c r="H539" s="12">
        <v>32.960999999999999</v>
      </c>
      <c r="I539" s="72">
        <v>0.997</v>
      </c>
      <c r="J539" s="72">
        <v>35.570999999999998</v>
      </c>
      <c r="K539" s="12">
        <v>28.841999999999999</v>
      </c>
      <c r="L539" s="72">
        <v>0.872</v>
      </c>
      <c r="M539" s="72">
        <v>42.03</v>
      </c>
      <c r="N539" s="12">
        <v>61.802</v>
      </c>
      <c r="O539" s="72">
        <v>1.869</v>
      </c>
      <c r="P539" s="72">
        <v>27.742999999999999</v>
      </c>
      <c r="Q539" s="12">
        <v>0</v>
      </c>
      <c r="R539" s="72">
        <v>0</v>
      </c>
      <c r="S539" s="72">
        <v>0</v>
      </c>
      <c r="T539" s="12">
        <v>61.802</v>
      </c>
      <c r="U539" s="72">
        <v>1.869</v>
      </c>
      <c r="V539" s="72">
        <v>27.742999999999999</v>
      </c>
      <c r="W539" s="12">
        <v>295.25</v>
      </c>
      <c r="X539" s="72">
        <v>8.9269999999999996</v>
      </c>
      <c r="Y539" s="72">
        <v>9.0079999999999991</v>
      </c>
      <c r="Z539" s="12">
        <v>357.05200000000002</v>
      </c>
      <c r="AA539" s="72">
        <v>10.795</v>
      </c>
      <c r="AB539" s="72">
        <v>5.2830000000000004</v>
      </c>
      <c r="AC539" s="12">
        <v>1368.6769999999999</v>
      </c>
      <c r="AD539" s="72">
        <v>41.38</v>
      </c>
      <c r="AE539" s="72">
        <v>0.90500000000000003</v>
      </c>
      <c r="AF539" s="12">
        <v>7.77</v>
      </c>
      <c r="AG539" s="72">
        <v>0.23499999999999999</v>
      </c>
      <c r="AH539" s="72">
        <v>65.070999999999998</v>
      </c>
      <c r="AI539" s="12">
        <v>58.031999999999996</v>
      </c>
      <c r="AJ539" s="72">
        <v>1.7549999999999999</v>
      </c>
      <c r="AK539" s="72">
        <v>10.667</v>
      </c>
      <c r="AL539" s="12">
        <v>65.802000000000007</v>
      </c>
      <c r="AM539" s="72">
        <v>1.9890000000000001</v>
      </c>
      <c r="AN539" s="72">
        <v>5.6680000000000001</v>
      </c>
      <c r="AO539" s="12">
        <v>1434.4780000000001</v>
      </c>
      <c r="AP539" s="72">
        <v>43.37</v>
      </c>
      <c r="AQ539" s="72">
        <v>0.88</v>
      </c>
      <c r="AR539" s="12">
        <v>25.486000000000001</v>
      </c>
      <c r="AS539" s="72">
        <v>0.77100000000000002</v>
      </c>
      <c r="AT539" s="72">
        <v>54.747</v>
      </c>
      <c r="AU539" s="12">
        <v>1.645</v>
      </c>
      <c r="AV539" s="72">
        <v>0.05</v>
      </c>
      <c r="AW539" s="72">
        <v>101.095</v>
      </c>
      <c r="AX539" s="12">
        <v>105.15900000000001</v>
      </c>
      <c r="AY539" s="72">
        <v>3.1789999999999998</v>
      </c>
      <c r="AZ539" s="72">
        <v>30.573</v>
      </c>
      <c r="BA539" s="12">
        <v>106.804</v>
      </c>
      <c r="BB539" s="72">
        <v>3.2290000000000001</v>
      </c>
      <c r="BC539" s="72">
        <v>30.064</v>
      </c>
      <c r="BD539" s="12">
        <v>33.936999999999998</v>
      </c>
      <c r="BE539" s="72">
        <v>1.026</v>
      </c>
      <c r="BF539" s="72">
        <v>40.039000000000001</v>
      </c>
      <c r="BG539" s="12">
        <v>140.74100000000001</v>
      </c>
      <c r="BH539" s="72">
        <v>4.2549999999999999</v>
      </c>
      <c r="BI539" s="72">
        <v>23.059000000000001</v>
      </c>
      <c r="BJ539" s="12">
        <v>702.55600000000004</v>
      </c>
      <c r="BK539" s="72">
        <v>21.241</v>
      </c>
      <c r="BL539" s="72">
        <v>8.7579999999999991</v>
      </c>
      <c r="BM539" s="12">
        <v>1004.2910000000001</v>
      </c>
      <c r="BN539" s="72">
        <v>30.364000000000001</v>
      </c>
      <c r="BO539" s="72">
        <v>6.2</v>
      </c>
      <c r="BP539" s="12">
        <v>1706.846</v>
      </c>
      <c r="BQ539" s="72">
        <v>51.604999999999997</v>
      </c>
      <c r="BR539" s="72">
        <v>1.9970000000000001</v>
      </c>
      <c r="BS539" s="12">
        <v>1873.0730000000001</v>
      </c>
      <c r="BT539" s="72">
        <v>56.63</v>
      </c>
      <c r="BU539" s="72">
        <v>0.64100000000000001</v>
      </c>
      <c r="BV539" s="12">
        <v>3307.5520000000001</v>
      </c>
      <c r="BW539" s="72">
        <v>100</v>
      </c>
      <c r="BX539" s="72">
        <v>0.13100000000000001</v>
      </c>
      <c r="BY539" s="13"/>
      <c r="BZ539" s="13"/>
    </row>
    <row r="540" spans="1:78" ht="12.75" customHeight="1">
      <c r="A540" s="122" t="s">
        <v>44</v>
      </c>
      <c r="B540" s="71" t="s">
        <v>45</v>
      </c>
      <c r="C540" s="71" t="s">
        <v>24</v>
      </c>
      <c r="D540" s="34">
        <v>44348</v>
      </c>
      <c r="E540" s="12">
        <v>1007.532</v>
      </c>
      <c r="F540" s="72">
        <v>30.344000000000001</v>
      </c>
      <c r="G540" s="72">
        <v>1.625</v>
      </c>
      <c r="H540" s="12">
        <v>48.707999999999998</v>
      </c>
      <c r="I540" s="72">
        <v>1.4670000000000001</v>
      </c>
      <c r="J540" s="72">
        <v>46.335999999999999</v>
      </c>
      <c r="K540" s="12">
        <v>38.037999999999997</v>
      </c>
      <c r="L540" s="72">
        <v>1.1459999999999999</v>
      </c>
      <c r="M540" s="72">
        <v>38.31</v>
      </c>
      <c r="N540" s="12">
        <v>86.745999999999995</v>
      </c>
      <c r="O540" s="72">
        <v>2.613</v>
      </c>
      <c r="P540" s="72">
        <v>36.192999999999998</v>
      </c>
      <c r="Q540" s="12">
        <v>0</v>
      </c>
      <c r="R540" s="72">
        <v>0</v>
      </c>
      <c r="S540" s="72">
        <v>0</v>
      </c>
      <c r="T540" s="12">
        <v>86.745999999999995</v>
      </c>
      <c r="U540" s="72">
        <v>2.613</v>
      </c>
      <c r="V540" s="72">
        <v>36.192999999999998</v>
      </c>
      <c r="W540" s="12">
        <v>287.94400000000002</v>
      </c>
      <c r="X540" s="72">
        <v>8.6720000000000006</v>
      </c>
      <c r="Y540" s="72">
        <v>11.702999999999999</v>
      </c>
      <c r="Z540" s="12">
        <v>374.69</v>
      </c>
      <c r="AA540" s="72">
        <v>11.284000000000001</v>
      </c>
      <c r="AB540" s="72">
        <v>4.3179999999999996</v>
      </c>
      <c r="AC540" s="12">
        <v>1382.222</v>
      </c>
      <c r="AD540" s="72">
        <v>41.628</v>
      </c>
      <c r="AE540" s="72">
        <v>0.97899999999999998</v>
      </c>
      <c r="AF540" s="12">
        <v>19.059999999999999</v>
      </c>
      <c r="AG540" s="72">
        <v>0.57399999999999995</v>
      </c>
      <c r="AH540" s="72">
        <v>87.882000000000005</v>
      </c>
      <c r="AI540" s="12">
        <v>36.482999999999997</v>
      </c>
      <c r="AJ540" s="72">
        <v>1.099</v>
      </c>
      <c r="AK540" s="72">
        <v>44.024000000000001</v>
      </c>
      <c r="AL540" s="12">
        <v>55.542000000000002</v>
      </c>
      <c r="AM540" s="72">
        <v>1.673</v>
      </c>
      <c r="AN540" s="72">
        <v>7.5670000000000002</v>
      </c>
      <c r="AO540" s="12">
        <v>1437.7650000000001</v>
      </c>
      <c r="AP540" s="72">
        <v>43.301000000000002</v>
      </c>
      <c r="AQ540" s="72">
        <v>0.98</v>
      </c>
      <c r="AR540" s="12">
        <v>23.893000000000001</v>
      </c>
      <c r="AS540" s="72">
        <v>0.72</v>
      </c>
      <c r="AT540" s="72">
        <v>52.558999999999997</v>
      </c>
      <c r="AU540" s="12">
        <v>0</v>
      </c>
      <c r="AV540" s="72">
        <v>0</v>
      </c>
      <c r="AW540" s="72">
        <v>0</v>
      </c>
      <c r="AX540" s="12">
        <v>69.911000000000001</v>
      </c>
      <c r="AY540" s="72">
        <v>2.105</v>
      </c>
      <c r="AZ540" s="72">
        <v>27.989000000000001</v>
      </c>
      <c r="BA540" s="12">
        <v>69.911000000000001</v>
      </c>
      <c r="BB540" s="72">
        <v>2.105</v>
      </c>
      <c r="BC540" s="72">
        <v>27.989000000000001</v>
      </c>
      <c r="BD540" s="12">
        <v>39.975999999999999</v>
      </c>
      <c r="BE540" s="72">
        <v>1.204</v>
      </c>
      <c r="BF540" s="72">
        <v>31.491</v>
      </c>
      <c r="BG540" s="12">
        <v>109.886</v>
      </c>
      <c r="BH540" s="72">
        <v>3.3090000000000002</v>
      </c>
      <c r="BI540" s="72">
        <v>19.346</v>
      </c>
      <c r="BJ540" s="12">
        <v>702.01700000000005</v>
      </c>
      <c r="BK540" s="72">
        <v>21.141999999999999</v>
      </c>
      <c r="BL540" s="72">
        <v>7.8869999999999996</v>
      </c>
      <c r="BM540" s="12">
        <v>1046.8499999999999</v>
      </c>
      <c r="BN540" s="72">
        <v>31.527999999999999</v>
      </c>
      <c r="BO540" s="72">
        <v>5.3170000000000002</v>
      </c>
      <c r="BP540" s="12">
        <v>1748.867</v>
      </c>
      <c r="BQ540" s="72">
        <v>52.67</v>
      </c>
      <c r="BR540" s="72">
        <v>1.6</v>
      </c>
      <c r="BS540" s="12">
        <v>1882.6469999999999</v>
      </c>
      <c r="BT540" s="72">
        <v>56.698999999999998</v>
      </c>
      <c r="BU540" s="72">
        <v>0.74399999999999999</v>
      </c>
      <c r="BV540" s="12">
        <v>3320.4119999999998</v>
      </c>
      <c r="BW540" s="72">
        <v>100</v>
      </c>
      <c r="BX540" s="72">
        <v>0.13200000000000001</v>
      </c>
      <c r="BY540" s="13"/>
      <c r="BZ540" s="13"/>
    </row>
    <row r="541" spans="1:78" ht="12.75" customHeight="1">
      <c r="A541" s="122" t="s">
        <v>44</v>
      </c>
      <c r="B541" s="71" t="s">
        <v>45</v>
      </c>
      <c r="C541" s="71" t="s">
        <v>24</v>
      </c>
      <c r="D541" s="34">
        <v>44805</v>
      </c>
      <c r="E541" s="12">
        <v>1070.2829999999999</v>
      </c>
      <c r="F541" s="72">
        <v>31.417000000000002</v>
      </c>
      <c r="G541" s="72">
        <v>1.341</v>
      </c>
      <c r="H541" s="12">
        <v>22.975000000000001</v>
      </c>
      <c r="I541" s="72">
        <v>0.67400000000000004</v>
      </c>
      <c r="J541" s="72">
        <v>64.2</v>
      </c>
      <c r="K541" s="12">
        <v>26.588999999999999</v>
      </c>
      <c r="L541" s="72">
        <v>0.78</v>
      </c>
      <c r="M541" s="72">
        <v>48.819000000000003</v>
      </c>
      <c r="N541" s="12">
        <v>49.563000000000002</v>
      </c>
      <c r="O541" s="72">
        <v>1.4550000000000001</v>
      </c>
      <c r="P541" s="72">
        <v>41.997</v>
      </c>
      <c r="Q541" s="12">
        <v>0</v>
      </c>
      <c r="R541" s="72">
        <v>0</v>
      </c>
      <c r="S541" s="72">
        <v>0</v>
      </c>
      <c r="T541" s="12">
        <v>49.563000000000002</v>
      </c>
      <c r="U541" s="72">
        <v>1.4550000000000001</v>
      </c>
      <c r="V541" s="72">
        <v>41.997</v>
      </c>
      <c r="W541" s="12">
        <v>309.16199999999998</v>
      </c>
      <c r="X541" s="72">
        <v>9.0749999999999993</v>
      </c>
      <c r="Y541" s="72">
        <v>6.8250000000000002</v>
      </c>
      <c r="Z541" s="12">
        <v>358.726</v>
      </c>
      <c r="AA541" s="72">
        <v>10.53</v>
      </c>
      <c r="AB541" s="72">
        <v>2.5339999999999998</v>
      </c>
      <c r="AC541" s="12">
        <v>1429.009</v>
      </c>
      <c r="AD541" s="72">
        <v>41.947000000000003</v>
      </c>
      <c r="AE541" s="72">
        <v>1.0469999999999999</v>
      </c>
      <c r="AF541" s="12">
        <v>0</v>
      </c>
      <c r="AG541" s="72">
        <v>0</v>
      </c>
      <c r="AH541" s="72">
        <v>0</v>
      </c>
      <c r="AI541" s="12">
        <v>38.970999999999997</v>
      </c>
      <c r="AJ541" s="72">
        <v>1.1439999999999999</v>
      </c>
      <c r="AK541" s="72">
        <v>7.851</v>
      </c>
      <c r="AL541" s="12">
        <v>38.970999999999997</v>
      </c>
      <c r="AM541" s="72">
        <v>1.1439999999999999</v>
      </c>
      <c r="AN541" s="72">
        <v>7.851</v>
      </c>
      <c r="AO541" s="12">
        <v>1467.98</v>
      </c>
      <c r="AP541" s="72">
        <v>43.091000000000001</v>
      </c>
      <c r="AQ541" s="72">
        <v>0.95799999999999996</v>
      </c>
      <c r="AR541" s="12">
        <v>13.154</v>
      </c>
      <c r="AS541" s="72">
        <v>0.38600000000000001</v>
      </c>
      <c r="AT541" s="72">
        <v>70.980999999999995</v>
      </c>
      <c r="AU541" s="12">
        <v>1.8280000000000001</v>
      </c>
      <c r="AV541" s="72">
        <v>5.3999999999999999E-2</v>
      </c>
      <c r="AW541" s="72">
        <v>101.19</v>
      </c>
      <c r="AX541" s="12">
        <v>123.71299999999999</v>
      </c>
      <c r="AY541" s="72">
        <v>3.6309999999999998</v>
      </c>
      <c r="AZ541" s="72">
        <v>24.635000000000002</v>
      </c>
      <c r="BA541" s="12">
        <v>125.541</v>
      </c>
      <c r="BB541" s="72">
        <v>3.6850000000000001</v>
      </c>
      <c r="BC541" s="72">
        <v>24.135999999999999</v>
      </c>
      <c r="BD541" s="12">
        <v>66.58</v>
      </c>
      <c r="BE541" s="72">
        <v>1.954</v>
      </c>
      <c r="BF541" s="72">
        <v>29.734999999999999</v>
      </c>
      <c r="BG541" s="12">
        <v>192.12100000000001</v>
      </c>
      <c r="BH541" s="72">
        <v>5.64</v>
      </c>
      <c r="BI541" s="72">
        <v>17.216999999999999</v>
      </c>
      <c r="BJ541" s="12">
        <v>708.529</v>
      </c>
      <c r="BK541" s="72">
        <v>20.797999999999998</v>
      </c>
      <c r="BL541" s="72">
        <v>7.944</v>
      </c>
      <c r="BM541" s="12">
        <v>1024.902</v>
      </c>
      <c r="BN541" s="72">
        <v>30.085000000000001</v>
      </c>
      <c r="BO541" s="72">
        <v>5.6829999999999998</v>
      </c>
      <c r="BP541" s="12">
        <v>1733.431</v>
      </c>
      <c r="BQ541" s="72">
        <v>50.883000000000003</v>
      </c>
      <c r="BR541" s="72">
        <v>1.859</v>
      </c>
      <c r="BS541" s="12">
        <v>1938.7070000000001</v>
      </c>
      <c r="BT541" s="72">
        <v>56.908999999999999</v>
      </c>
      <c r="BU541" s="72">
        <v>0.68</v>
      </c>
      <c r="BV541" s="12">
        <v>3406.6869999999999</v>
      </c>
      <c r="BW541" s="72">
        <v>100</v>
      </c>
      <c r="BX541" s="72">
        <v>0.11799999999999999</v>
      </c>
      <c r="BY541" s="13"/>
      <c r="BZ541" s="13"/>
    </row>
    <row r="542" spans="1:78" ht="12.75" customHeight="1">
      <c r="A542" s="122" t="s">
        <v>44</v>
      </c>
      <c r="B542" s="71" t="s">
        <v>45</v>
      </c>
      <c r="C542" s="71" t="s">
        <v>24</v>
      </c>
      <c r="D542" s="34">
        <v>44896</v>
      </c>
      <c r="E542" s="12">
        <v>1056.8030000000001</v>
      </c>
      <c r="F542" s="72">
        <v>30.823</v>
      </c>
      <c r="G542" s="72">
        <v>1.61</v>
      </c>
      <c r="H542" s="12">
        <v>24.55</v>
      </c>
      <c r="I542" s="72">
        <v>0.71599999999999997</v>
      </c>
      <c r="J542" s="72">
        <v>51.927</v>
      </c>
      <c r="K542" s="12">
        <v>38.164999999999999</v>
      </c>
      <c r="L542" s="72">
        <v>1.113</v>
      </c>
      <c r="M542" s="72">
        <v>50.762999999999998</v>
      </c>
      <c r="N542" s="12">
        <v>62.715000000000003</v>
      </c>
      <c r="O542" s="72">
        <v>1.829</v>
      </c>
      <c r="P542" s="72">
        <v>36.840000000000003</v>
      </c>
      <c r="Q542" s="12">
        <v>1.75</v>
      </c>
      <c r="R542" s="72">
        <v>5.0999999999999997E-2</v>
      </c>
      <c r="S542" s="72">
        <v>105.133</v>
      </c>
      <c r="T542" s="12">
        <v>64.465000000000003</v>
      </c>
      <c r="U542" s="72">
        <v>1.88</v>
      </c>
      <c r="V542" s="72">
        <v>35.386000000000003</v>
      </c>
      <c r="W542" s="12">
        <v>326.97500000000002</v>
      </c>
      <c r="X542" s="72">
        <v>9.5370000000000008</v>
      </c>
      <c r="Y542" s="72">
        <v>9.7650000000000006</v>
      </c>
      <c r="Z542" s="12">
        <v>391.44</v>
      </c>
      <c r="AA542" s="72">
        <v>11.417</v>
      </c>
      <c r="AB542" s="72">
        <v>5.1689999999999996</v>
      </c>
      <c r="AC542" s="12">
        <v>1448.242</v>
      </c>
      <c r="AD542" s="72">
        <v>42.24</v>
      </c>
      <c r="AE542" s="72">
        <v>1.075</v>
      </c>
      <c r="AF542" s="12">
        <v>0</v>
      </c>
      <c r="AG542" s="72">
        <v>0</v>
      </c>
      <c r="AH542" s="72">
        <v>0</v>
      </c>
      <c r="AI542" s="12">
        <v>34.424999999999997</v>
      </c>
      <c r="AJ542" s="72">
        <v>1.004</v>
      </c>
      <c r="AK542" s="72">
        <v>8.4849999999999994</v>
      </c>
      <c r="AL542" s="12">
        <v>34.424999999999997</v>
      </c>
      <c r="AM542" s="72">
        <v>1.004</v>
      </c>
      <c r="AN542" s="72">
        <v>8.4849999999999994</v>
      </c>
      <c r="AO542" s="12">
        <v>1482.6669999999999</v>
      </c>
      <c r="AP542" s="72">
        <v>43.244</v>
      </c>
      <c r="AQ542" s="72">
        <v>0.995</v>
      </c>
      <c r="AR542" s="12">
        <v>12.233000000000001</v>
      </c>
      <c r="AS542" s="72">
        <v>0.35699999999999998</v>
      </c>
      <c r="AT542" s="72">
        <v>56.329000000000001</v>
      </c>
      <c r="AU542" s="12">
        <v>0</v>
      </c>
      <c r="AV542" s="72">
        <v>0</v>
      </c>
      <c r="AW542" s="72">
        <v>0</v>
      </c>
      <c r="AX542" s="12">
        <v>133.01599999999999</v>
      </c>
      <c r="AY542" s="72">
        <v>3.88</v>
      </c>
      <c r="AZ542" s="72">
        <v>18.419</v>
      </c>
      <c r="BA542" s="12">
        <v>133.01599999999999</v>
      </c>
      <c r="BB542" s="72">
        <v>3.88</v>
      </c>
      <c r="BC542" s="72">
        <v>18.419</v>
      </c>
      <c r="BD542" s="12">
        <v>69.872</v>
      </c>
      <c r="BE542" s="72">
        <v>2.0379999999999998</v>
      </c>
      <c r="BF542" s="72">
        <v>39.555999999999997</v>
      </c>
      <c r="BG542" s="12">
        <v>202.887</v>
      </c>
      <c r="BH542" s="72">
        <v>5.9180000000000001</v>
      </c>
      <c r="BI542" s="72">
        <v>18.667999999999999</v>
      </c>
      <c r="BJ542" s="12">
        <v>665.18700000000001</v>
      </c>
      <c r="BK542" s="72">
        <v>19.401</v>
      </c>
      <c r="BL542" s="72">
        <v>8.2720000000000002</v>
      </c>
      <c r="BM542" s="12">
        <v>1065.623</v>
      </c>
      <c r="BN542" s="72">
        <v>31.08</v>
      </c>
      <c r="BO542" s="72">
        <v>5.5369999999999999</v>
      </c>
      <c r="BP542" s="12">
        <v>1730.81</v>
      </c>
      <c r="BQ542" s="72">
        <v>50.481999999999999</v>
      </c>
      <c r="BR542" s="72">
        <v>2.1440000000000001</v>
      </c>
      <c r="BS542" s="12">
        <v>1945.93</v>
      </c>
      <c r="BT542" s="72">
        <v>56.756</v>
      </c>
      <c r="BU542" s="72">
        <v>0.76700000000000002</v>
      </c>
      <c r="BV542" s="12">
        <v>3428.5970000000002</v>
      </c>
      <c r="BW542" s="72">
        <v>100</v>
      </c>
      <c r="BX542" s="72">
        <v>0.11</v>
      </c>
      <c r="BY542" s="13"/>
      <c r="BZ542" s="13"/>
    </row>
    <row r="543" spans="1:78" ht="12.75" customHeight="1">
      <c r="A543" s="122" t="s">
        <v>44</v>
      </c>
      <c r="B543" s="71" t="s">
        <v>45</v>
      </c>
      <c r="C543" s="71" t="s">
        <v>24</v>
      </c>
      <c r="D543" s="34">
        <v>44986</v>
      </c>
      <c r="E543" s="12">
        <v>1042.2439999999999</v>
      </c>
      <c r="F543" s="72">
        <v>30.282</v>
      </c>
      <c r="G543" s="72">
        <v>1.74</v>
      </c>
      <c r="H543" s="12">
        <v>18.288</v>
      </c>
      <c r="I543" s="72">
        <v>0.53100000000000003</v>
      </c>
      <c r="J543" s="72">
        <v>37.069000000000003</v>
      </c>
      <c r="K543" s="12">
        <v>19.661999999999999</v>
      </c>
      <c r="L543" s="72">
        <v>0.57099999999999995</v>
      </c>
      <c r="M543" s="72">
        <v>36.44</v>
      </c>
      <c r="N543" s="12">
        <v>37.950000000000003</v>
      </c>
      <c r="O543" s="72">
        <v>1.103</v>
      </c>
      <c r="P543" s="72">
        <v>26.699000000000002</v>
      </c>
      <c r="Q543" s="12">
        <v>1.8280000000000001</v>
      </c>
      <c r="R543" s="72">
        <v>5.2999999999999999E-2</v>
      </c>
      <c r="S543" s="72">
        <v>102.048</v>
      </c>
      <c r="T543" s="12">
        <v>39.777999999999999</v>
      </c>
      <c r="U543" s="72">
        <v>1.1559999999999999</v>
      </c>
      <c r="V543" s="72">
        <v>26.045999999999999</v>
      </c>
      <c r="W543" s="12">
        <v>338.78199999999998</v>
      </c>
      <c r="X543" s="72">
        <v>9.843</v>
      </c>
      <c r="Y543" s="72">
        <v>4.0279999999999996</v>
      </c>
      <c r="Z543" s="12">
        <v>378.56</v>
      </c>
      <c r="AA543" s="72">
        <v>10.999000000000001</v>
      </c>
      <c r="AB543" s="72">
        <v>3.407</v>
      </c>
      <c r="AC543" s="12">
        <v>1420.8040000000001</v>
      </c>
      <c r="AD543" s="72">
        <v>41.280999999999999</v>
      </c>
      <c r="AE543" s="72">
        <v>1.0009999999999999</v>
      </c>
      <c r="AF543" s="12">
        <v>7.8710000000000004</v>
      </c>
      <c r="AG543" s="72">
        <v>0.22900000000000001</v>
      </c>
      <c r="AH543" s="72">
        <v>72.006</v>
      </c>
      <c r="AI543" s="12">
        <v>32.823</v>
      </c>
      <c r="AJ543" s="72">
        <v>0.95399999999999996</v>
      </c>
      <c r="AK543" s="72">
        <v>19.98</v>
      </c>
      <c r="AL543" s="12">
        <v>40.694000000000003</v>
      </c>
      <c r="AM543" s="72">
        <v>1.1819999999999999</v>
      </c>
      <c r="AN543" s="72">
        <v>8.4</v>
      </c>
      <c r="AO543" s="12">
        <v>1461.498</v>
      </c>
      <c r="AP543" s="72">
        <v>42.463000000000001</v>
      </c>
      <c r="AQ543" s="72">
        <v>0.995</v>
      </c>
      <c r="AR543" s="12">
        <v>14.836</v>
      </c>
      <c r="AS543" s="72">
        <v>0.43099999999999999</v>
      </c>
      <c r="AT543" s="72">
        <v>42.63</v>
      </c>
      <c r="AU543" s="12">
        <v>3.0139999999999998</v>
      </c>
      <c r="AV543" s="72">
        <v>8.7999999999999995E-2</v>
      </c>
      <c r="AW543" s="72">
        <v>73.001999999999995</v>
      </c>
      <c r="AX543" s="12">
        <v>147.50899999999999</v>
      </c>
      <c r="AY543" s="72">
        <v>4.2859999999999996</v>
      </c>
      <c r="AZ543" s="72">
        <v>18.690999999999999</v>
      </c>
      <c r="BA543" s="12">
        <v>150.524</v>
      </c>
      <c r="BB543" s="72">
        <v>4.3730000000000002</v>
      </c>
      <c r="BC543" s="72">
        <v>18.925000000000001</v>
      </c>
      <c r="BD543" s="12">
        <v>94.349000000000004</v>
      </c>
      <c r="BE543" s="72">
        <v>2.7410000000000001</v>
      </c>
      <c r="BF543" s="72">
        <v>20.683</v>
      </c>
      <c r="BG543" s="12">
        <v>244.87200000000001</v>
      </c>
      <c r="BH543" s="72">
        <v>7.1150000000000002</v>
      </c>
      <c r="BI543" s="72">
        <v>13.178000000000001</v>
      </c>
      <c r="BJ543" s="12">
        <v>585.44500000000005</v>
      </c>
      <c r="BK543" s="72">
        <v>17.010000000000002</v>
      </c>
      <c r="BL543" s="72">
        <v>5.9619999999999997</v>
      </c>
      <c r="BM543" s="12">
        <v>1135.171</v>
      </c>
      <c r="BN543" s="72">
        <v>32.981999999999999</v>
      </c>
      <c r="BO543" s="72">
        <v>3.5960000000000001</v>
      </c>
      <c r="BP543" s="12">
        <v>1720.616</v>
      </c>
      <c r="BQ543" s="72">
        <v>49.991</v>
      </c>
      <c r="BR543" s="72">
        <v>1.92</v>
      </c>
      <c r="BS543" s="12">
        <v>1980.3240000000001</v>
      </c>
      <c r="BT543" s="72">
        <v>57.536999999999999</v>
      </c>
      <c r="BU543" s="72">
        <v>0.71699999999999997</v>
      </c>
      <c r="BV543" s="12">
        <v>3441.8220000000001</v>
      </c>
      <c r="BW543" s="72">
        <v>100</v>
      </c>
      <c r="BX543" s="72">
        <v>0.11799999999999999</v>
      </c>
      <c r="BY543" s="13"/>
      <c r="BZ543" s="13"/>
    </row>
    <row r="544" spans="1:78" ht="12.75" customHeight="1">
      <c r="A544" s="122" t="s">
        <v>44</v>
      </c>
      <c r="B544" s="71" t="s">
        <v>45</v>
      </c>
      <c r="C544" s="71" t="s">
        <v>24</v>
      </c>
      <c r="D544" s="34">
        <v>45078</v>
      </c>
      <c r="E544" s="12">
        <v>1053.5340000000001</v>
      </c>
      <c r="F544" s="72">
        <v>30.521000000000001</v>
      </c>
      <c r="G544" s="72">
        <v>1.3720000000000001</v>
      </c>
      <c r="H544" s="12">
        <v>15.913</v>
      </c>
      <c r="I544" s="72">
        <v>0.46100000000000002</v>
      </c>
      <c r="J544" s="72">
        <v>48.472999999999999</v>
      </c>
      <c r="K544" s="12">
        <v>21.98</v>
      </c>
      <c r="L544" s="72">
        <v>0.63700000000000001</v>
      </c>
      <c r="M544" s="72">
        <v>40.112000000000002</v>
      </c>
      <c r="N544" s="12">
        <v>37.893000000000001</v>
      </c>
      <c r="O544" s="72">
        <v>1.0980000000000001</v>
      </c>
      <c r="P544" s="72">
        <v>28.190999999999999</v>
      </c>
      <c r="Q544" s="12">
        <v>0</v>
      </c>
      <c r="R544" s="72">
        <v>0</v>
      </c>
      <c r="S544" s="72">
        <v>0</v>
      </c>
      <c r="T544" s="12">
        <v>37.893000000000001</v>
      </c>
      <c r="U544" s="72">
        <v>1.0980000000000001</v>
      </c>
      <c r="V544" s="72">
        <v>28.190999999999999</v>
      </c>
      <c r="W544" s="12">
        <v>346.09300000000002</v>
      </c>
      <c r="X544" s="72">
        <v>10.026</v>
      </c>
      <c r="Y544" s="72">
        <v>3.899</v>
      </c>
      <c r="Z544" s="12">
        <v>383.98599999999999</v>
      </c>
      <c r="AA544" s="72">
        <v>11.124000000000001</v>
      </c>
      <c r="AB544" s="72">
        <v>3.266</v>
      </c>
      <c r="AC544" s="12">
        <v>1437.52</v>
      </c>
      <c r="AD544" s="72">
        <v>41.645000000000003</v>
      </c>
      <c r="AE544" s="72">
        <v>1.173</v>
      </c>
      <c r="AF544" s="12">
        <v>2.863</v>
      </c>
      <c r="AG544" s="72">
        <v>8.3000000000000004E-2</v>
      </c>
      <c r="AH544" s="72">
        <v>113.23699999999999</v>
      </c>
      <c r="AI544" s="12">
        <v>36.052999999999997</v>
      </c>
      <c r="AJ544" s="72">
        <v>1.044</v>
      </c>
      <c r="AK544" s="72">
        <v>12.196</v>
      </c>
      <c r="AL544" s="12">
        <v>38.915999999999997</v>
      </c>
      <c r="AM544" s="72">
        <v>1.127</v>
      </c>
      <c r="AN544" s="72">
        <v>8.7080000000000002</v>
      </c>
      <c r="AO544" s="12">
        <v>1476.4359999999999</v>
      </c>
      <c r="AP544" s="72">
        <v>42.771999999999998</v>
      </c>
      <c r="AQ544" s="72">
        <v>1.07</v>
      </c>
      <c r="AR544" s="12">
        <v>2.4300000000000002</v>
      </c>
      <c r="AS544" s="72">
        <v>7.0000000000000007E-2</v>
      </c>
      <c r="AT544" s="72">
        <v>74.825000000000003</v>
      </c>
      <c r="AU544" s="12">
        <v>1.974</v>
      </c>
      <c r="AV544" s="72">
        <v>5.7000000000000002E-2</v>
      </c>
      <c r="AW544" s="72">
        <v>101.371</v>
      </c>
      <c r="AX544" s="12">
        <v>143.13999999999999</v>
      </c>
      <c r="AY544" s="72">
        <v>4.1470000000000002</v>
      </c>
      <c r="AZ544" s="72">
        <v>14.952999999999999</v>
      </c>
      <c r="BA544" s="12">
        <v>145.114</v>
      </c>
      <c r="BB544" s="72">
        <v>4.2039999999999997</v>
      </c>
      <c r="BC544" s="72">
        <v>14.759</v>
      </c>
      <c r="BD544" s="12">
        <v>29.222000000000001</v>
      </c>
      <c r="BE544" s="72">
        <v>0.84699999999999998</v>
      </c>
      <c r="BF544" s="72">
        <v>30.893000000000001</v>
      </c>
      <c r="BG544" s="12">
        <v>174.33600000000001</v>
      </c>
      <c r="BH544" s="72">
        <v>5.05</v>
      </c>
      <c r="BI544" s="72">
        <v>13.345000000000001</v>
      </c>
      <c r="BJ544" s="12">
        <v>685.52300000000002</v>
      </c>
      <c r="BK544" s="72">
        <v>19.859000000000002</v>
      </c>
      <c r="BL544" s="72">
        <v>5.1769999999999996</v>
      </c>
      <c r="BM544" s="12">
        <v>1113.146</v>
      </c>
      <c r="BN544" s="72">
        <v>32.247999999999998</v>
      </c>
      <c r="BO544" s="72">
        <v>3.774</v>
      </c>
      <c r="BP544" s="12">
        <v>1798.6679999999999</v>
      </c>
      <c r="BQ544" s="72">
        <v>52.106999999999999</v>
      </c>
      <c r="BR544" s="72">
        <v>1.71</v>
      </c>
      <c r="BS544" s="12">
        <v>1975.434</v>
      </c>
      <c r="BT544" s="72">
        <v>57.228000000000002</v>
      </c>
      <c r="BU544" s="72">
        <v>0.76600000000000001</v>
      </c>
      <c r="BV544" s="12">
        <v>3451.87</v>
      </c>
      <c r="BW544" s="72">
        <v>100</v>
      </c>
      <c r="BX544" s="72">
        <v>0.14099999999999999</v>
      </c>
      <c r="BY544" s="13"/>
      <c r="BZ544" s="13"/>
    </row>
    <row r="545" spans="1:78" ht="12.75" customHeight="1">
      <c r="A545" s="122" t="s">
        <v>44</v>
      </c>
      <c r="B545" s="71" t="s">
        <v>45</v>
      </c>
      <c r="C545" s="71" t="s">
        <v>24</v>
      </c>
      <c r="D545" s="34">
        <v>45170</v>
      </c>
      <c r="E545" s="12">
        <v>1069.692</v>
      </c>
      <c r="F545" s="72">
        <v>30.797999999999998</v>
      </c>
      <c r="G545" s="72">
        <v>1.462</v>
      </c>
      <c r="H545" s="12">
        <v>19.454999999999998</v>
      </c>
      <c r="I545" s="72">
        <v>0.56000000000000005</v>
      </c>
      <c r="J545" s="72">
        <v>34.377000000000002</v>
      </c>
      <c r="K545" s="12">
        <v>42.677</v>
      </c>
      <c r="L545" s="72">
        <v>1.2290000000000001</v>
      </c>
      <c r="M545" s="72">
        <v>40.762</v>
      </c>
      <c r="N545" s="12">
        <v>62.131999999999998</v>
      </c>
      <c r="O545" s="72">
        <v>1.7889999999999999</v>
      </c>
      <c r="P545" s="72">
        <v>28.326000000000001</v>
      </c>
      <c r="Q545" s="12">
        <v>3.0550000000000002</v>
      </c>
      <c r="R545" s="72">
        <v>8.7999999999999995E-2</v>
      </c>
      <c r="S545" s="72">
        <v>94.388000000000005</v>
      </c>
      <c r="T545" s="12">
        <v>65.186999999999998</v>
      </c>
      <c r="U545" s="72">
        <v>1.877</v>
      </c>
      <c r="V545" s="72">
        <v>26.824999999999999</v>
      </c>
      <c r="W545" s="12">
        <v>317.66199999999998</v>
      </c>
      <c r="X545" s="72">
        <v>9.1460000000000008</v>
      </c>
      <c r="Y545" s="72">
        <v>6.069</v>
      </c>
      <c r="Z545" s="12">
        <v>382.84899999999999</v>
      </c>
      <c r="AA545" s="72">
        <v>11.023</v>
      </c>
      <c r="AB545" s="72">
        <v>3.3620000000000001</v>
      </c>
      <c r="AC545" s="12">
        <v>1452.54</v>
      </c>
      <c r="AD545" s="72">
        <v>41.820999999999998</v>
      </c>
      <c r="AE545" s="72">
        <v>1.087</v>
      </c>
      <c r="AF545" s="12">
        <v>0.69199999999999995</v>
      </c>
      <c r="AG545" s="72">
        <v>0.02</v>
      </c>
      <c r="AH545" s="72">
        <v>111.042</v>
      </c>
      <c r="AI545" s="12">
        <v>33.938000000000002</v>
      </c>
      <c r="AJ545" s="72">
        <v>0.97699999999999998</v>
      </c>
      <c r="AK545" s="72">
        <v>10.148999999999999</v>
      </c>
      <c r="AL545" s="12">
        <v>34.630000000000003</v>
      </c>
      <c r="AM545" s="72">
        <v>0.997</v>
      </c>
      <c r="AN545" s="72">
        <v>9.9640000000000004</v>
      </c>
      <c r="AO545" s="12">
        <v>1487.171</v>
      </c>
      <c r="AP545" s="72">
        <v>42.817999999999998</v>
      </c>
      <c r="AQ545" s="72">
        <v>0.98699999999999999</v>
      </c>
      <c r="AR545" s="12">
        <v>11.648</v>
      </c>
      <c r="AS545" s="72">
        <v>0.33500000000000002</v>
      </c>
      <c r="AT545" s="72">
        <v>57.898000000000003</v>
      </c>
      <c r="AU545" s="12">
        <v>3.9260000000000002</v>
      </c>
      <c r="AV545" s="72">
        <v>0.113</v>
      </c>
      <c r="AW545" s="72">
        <v>68.838999999999999</v>
      </c>
      <c r="AX545" s="12">
        <v>125.754</v>
      </c>
      <c r="AY545" s="72">
        <v>3.621</v>
      </c>
      <c r="AZ545" s="72">
        <v>15.635</v>
      </c>
      <c r="BA545" s="12">
        <v>129.68</v>
      </c>
      <c r="BB545" s="72">
        <v>3.734</v>
      </c>
      <c r="BC545" s="72">
        <v>15.49</v>
      </c>
      <c r="BD545" s="12">
        <v>16.594000000000001</v>
      </c>
      <c r="BE545" s="72">
        <v>0.47799999999999998</v>
      </c>
      <c r="BF545" s="72">
        <v>38.588999999999999</v>
      </c>
      <c r="BG545" s="12">
        <v>146.274</v>
      </c>
      <c r="BH545" s="72">
        <v>4.2110000000000003</v>
      </c>
      <c r="BI545" s="72">
        <v>15.635999999999999</v>
      </c>
      <c r="BJ545" s="12">
        <v>726.92100000000005</v>
      </c>
      <c r="BK545" s="72">
        <v>20.928999999999998</v>
      </c>
      <c r="BL545" s="72">
        <v>6.9039999999999999</v>
      </c>
      <c r="BM545" s="12">
        <v>1101.1949999999999</v>
      </c>
      <c r="BN545" s="72">
        <v>31.704999999999998</v>
      </c>
      <c r="BO545" s="72">
        <v>4.633</v>
      </c>
      <c r="BP545" s="12">
        <v>1828.116</v>
      </c>
      <c r="BQ545" s="72">
        <v>52.634999999999998</v>
      </c>
      <c r="BR545" s="72">
        <v>1.504</v>
      </c>
      <c r="BS545" s="12">
        <v>1986.038</v>
      </c>
      <c r="BT545" s="72">
        <v>57.182000000000002</v>
      </c>
      <c r="BU545" s="72">
        <v>0.72</v>
      </c>
      <c r="BV545" s="12">
        <v>3473.2089999999998</v>
      </c>
      <c r="BW545" s="72">
        <v>100</v>
      </c>
      <c r="BX545" s="72">
        <v>0.152</v>
      </c>
      <c r="BY545" s="13"/>
      <c r="BZ545" s="13"/>
    </row>
    <row r="546" spans="1:78" ht="12.75" customHeight="1">
      <c r="A546" s="122" t="s">
        <v>44</v>
      </c>
      <c r="B546" s="71" t="s">
        <v>45</v>
      </c>
      <c r="C546" s="71" t="s">
        <v>24</v>
      </c>
      <c r="D546" s="34">
        <v>45261</v>
      </c>
      <c r="E546" s="12">
        <v>1083.47</v>
      </c>
      <c r="F546" s="72">
        <v>30.994</v>
      </c>
      <c r="G546" s="72">
        <v>1.224</v>
      </c>
      <c r="H546" s="12">
        <v>32.676000000000002</v>
      </c>
      <c r="I546" s="72">
        <v>0.93500000000000005</v>
      </c>
      <c r="J546" s="72">
        <v>28.597000000000001</v>
      </c>
      <c r="K546" s="12">
        <v>25.13</v>
      </c>
      <c r="L546" s="72">
        <v>0.71899999999999997</v>
      </c>
      <c r="M546" s="72">
        <v>36.078000000000003</v>
      </c>
      <c r="N546" s="12">
        <v>57.805999999999997</v>
      </c>
      <c r="O546" s="72">
        <v>1.6539999999999999</v>
      </c>
      <c r="P546" s="72">
        <v>21.84</v>
      </c>
      <c r="Q546" s="12">
        <v>4.1909999999999998</v>
      </c>
      <c r="R546" s="72">
        <v>0.12</v>
      </c>
      <c r="S546" s="72">
        <v>103.46</v>
      </c>
      <c r="T546" s="12">
        <v>61.997</v>
      </c>
      <c r="U546" s="72">
        <v>1.7729999999999999</v>
      </c>
      <c r="V546" s="72">
        <v>21.82</v>
      </c>
      <c r="W546" s="12">
        <v>327.858</v>
      </c>
      <c r="X546" s="72">
        <v>9.3789999999999996</v>
      </c>
      <c r="Y546" s="72">
        <v>5.2750000000000004</v>
      </c>
      <c r="Z546" s="12">
        <v>389.85500000000002</v>
      </c>
      <c r="AA546" s="72">
        <v>11.151999999999999</v>
      </c>
      <c r="AB546" s="72">
        <v>3.7240000000000002</v>
      </c>
      <c r="AC546" s="12">
        <v>1473.325</v>
      </c>
      <c r="AD546" s="72">
        <v>42.146000000000001</v>
      </c>
      <c r="AE546" s="72">
        <v>1.1299999999999999</v>
      </c>
      <c r="AF546" s="12">
        <v>1.2869999999999999</v>
      </c>
      <c r="AG546" s="72">
        <v>3.6999999999999998E-2</v>
      </c>
      <c r="AH546" s="72">
        <v>110.616</v>
      </c>
      <c r="AI546" s="12">
        <v>34.082000000000001</v>
      </c>
      <c r="AJ546" s="72">
        <v>0.97499999999999998</v>
      </c>
      <c r="AK546" s="72">
        <v>10.233000000000001</v>
      </c>
      <c r="AL546" s="12">
        <v>35.369</v>
      </c>
      <c r="AM546" s="72">
        <v>1.012</v>
      </c>
      <c r="AN546" s="72">
        <v>8.9649999999999999</v>
      </c>
      <c r="AO546" s="12">
        <v>1508.694</v>
      </c>
      <c r="AP546" s="72">
        <v>43.158000000000001</v>
      </c>
      <c r="AQ546" s="72">
        <v>0.96399999999999997</v>
      </c>
      <c r="AR546" s="12">
        <v>19.959</v>
      </c>
      <c r="AS546" s="72">
        <v>0.57099999999999995</v>
      </c>
      <c r="AT546" s="72">
        <v>47.838999999999999</v>
      </c>
      <c r="AU546" s="12">
        <v>2.335</v>
      </c>
      <c r="AV546" s="72">
        <v>6.7000000000000004E-2</v>
      </c>
      <c r="AW546" s="72">
        <v>89.263999999999996</v>
      </c>
      <c r="AX546" s="12">
        <v>140.435</v>
      </c>
      <c r="AY546" s="72">
        <v>4.0170000000000003</v>
      </c>
      <c r="AZ546" s="72">
        <v>16.891999999999999</v>
      </c>
      <c r="BA546" s="12">
        <v>142.77000000000001</v>
      </c>
      <c r="BB546" s="72">
        <v>4.0839999999999996</v>
      </c>
      <c r="BC546" s="72">
        <v>16.420000000000002</v>
      </c>
      <c r="BD546" s="12">
        <v>7.2469999999999999</v>
      </c>
      <c r="BE546" s="72">
        <v>0.20699999999999999</v>
      </c>
      <c r="BF546" s="72">
        <v>55.869</v>
      </c>
      <c r="BG546" s="12">
        <v>150.017</v>
      </c>
      <c r="BH546" s="72">
        <v>4.2910000000000004</v>
      </c>
      <c r="BI546" s="72">
        <v>15.587999999999999</v>
      </c>
      <c r="BJ546" s="12">
        <v>628.54499999999996</v>
      </c>
      <c r="BK546" s="72">
        <v>17.98</v>
      </c>
      <c r="BL546" s="72">
        <v>7.35</v>
      </c>
      <c r="BM546" s="12">
        <v>1188.548</v>
      </c>
      <c r="BN546" s="72">
        <v>34</v>
      </c>
      <c r="BO546" s="72">
        <v>4.7759999999999998</v>
      </c>
      <c r="BP546" s="12">
        <v>1817.0930000000001</v>
      </c>
      <c r="BQ546" s="72">
        <v>51.98</v>
      </c>
      <c r="BR546" s="72">
        <v>1.7050000000000001</v>
      </c>
      <c r="BS546" s="12">
        <v>1987.069</v>
      </c>
      <c r="BT546" s="72">
        <v>56.841999999999999</v>
      </c>
      <c r="BU546" s="72">
        <v>0.67300000000000004</v>
      </c>
      <c r="BV546" s="12">
        <v>3495.7620000000002</v>
      </c>
      <c r="BW546" s="72">
        <v>100</v>
      </c>
      <c r="BX546" s="72">
        <v>0.13100000000000001</v>
      </c>
      <c r="BY546" s="13"/>
      <c r="BZ546" s="13"/>
    </row>
    <row r="547" spans="1:78" ht="12.75" customHeight="1">
      <c r="A547" s="122" t="s">
        <v>44</v>
      </c>
      <c r="B547" s="71" t="s">
        <v>45</v>
      </c>
      <c r="C547" s="71" t="s">
        <v>24</v>
      </c>
      <c r="D547" s="34">
        <v>45352</v>
      </c>
      <c r="E547" s="12">
        <v>1075.7049999999999</v>
      </c>
      <c r="F547" s="72">
        <v>30.613</v>
      </c>
      <c r="G547" s="72">
        <v>1.1060000000000001</v>
      </c>
      <c r="H547" s="12">
        <v>13.093</v>
      </c>
      <c r="I547" s="72">
        <v>0.373</v>
      </c>
      <c r="J547" s="72">
        <v>50.945999999999998</v>
      </c>
      <c r="K547" s="12">
        <v>31.844999999999999</v>
      </c>
      <c r="L547" s="72">
        <v>0.90600000000000003</v>
      </c>
      <c r="M547" s="72">
        <v>41.72</v>
      </c>
      <c r="N547" s="12">
        <v>44.936999999999998</v>
      </c>
      <c r="O547" s="72">
        <v>1.2789999999999999</v>
      </c>
      <c r="P547" s="72">
        <v>30.812000000000001</v>
      </c>
      <c r="Q547" s="12">
        <v>1.153</v>
      </c>
      <c r="R547" s="72">
        <v>3.3000000000000002E-2</v>
      </c>
      <c r="S547" s="72">
        <v>104.49</v>
      </c>
      <c r="T547" s="12">
        <v>46.09</v>
      </c>
      <c r="U547" s="72">
        <v>1.3120000000000001</v>
      </c>
      <c r="V547" s="72">
        <v>30.081</v>
      </c>
      <c r="W547" s="12">
        <v>351.28500000000003</v>
      </c>
      <c r="X547" s="72">
        <v>9.9969999999999999</v>
      </c>
      <c r="Y547" s="72">
        <v>4.6920000000000002</v>
      </c>
      <c r="Z547" s="12">
        <v>397.37599999999998</v>
      </c>
      <c r="AA547" s="72">
        <v>11.308999999999999</v>
      </c>
      <c r="AB547" s="72">
        <v>4.0220000000000002</v>
      </c>
      <c r="AC547" s="12">
        <v>1473.08</v>
      </c>
      <c r="AD547" s="72">
        <v>41.920999999999999</v>
      </c>
      <c r="AE547" s="72">
        <v>1.032</v>
      </c>
      <c r="AF547" s="12">
        <v>3.0230000000000001</v>
      </c>
      <c r="AG547" s="72">
        <v>8.5999999999999993E-2</v>
      </c>
      <c r="AH547" s="72">
        <v>104.27800000000001</v>
      </c>
      <c r="AI547" s="12">
        <v>38.578000000000003</v>
      </c>
      <c r="AJ547" s="72">
        <v>1.0980000000000001</v>
      </c>
      <c r="AK547" s="72">
        <v>13.151999999999999</v>
      </c>
      <c r="AL547" s="12">
        <v>41.6</v>
      </c>
      <c r="AM547" s="72">
        <v>1.1839999999999999</v>
      </c>
      <c r="AN547" s="72">
        <v>8.7959999999999994</v>
      </c>
      <c r="AO547" s="12">
        <v>1514.681</v>
      </c>
      <c r="AP547" s="72">
        <v>43.104999999999997</v>
      </c>
      <c r="AQ547" s="72">
        <v>0.96599999999999997</v>
      </c>
      <c r="AR547" s="12">
        <v>16.106000000000002</v>
      </c>
      <c r="AS547" s="72">
        <v>0.45800000000000002</v>
      </c>
      <c r="AT547" s="72">
        <v>41.353999999999999</v>
      </c>
      <c r="AU547" s="12">
        <v>2.2050000000000001</v>
      </c>
      <c r="AV547" s="72">
        <v>6.3E-2</v>
      </c>
      <c r="AW547" s="72">
        <v>103.113</v>
      </c>
      <c r="AX547" s="12">
        <v>118.706</v>
      </c>
      <c r="AY547" s="72">
        <v>3.3780000000000001</v>
      </c>
      <c r="AZ547" s="72">
        <v>17.146000000000001</v>
      </c>
      <c r="BA547" s="12">
        <v>120.911</v>
      </c>
      <c r="BB547" s="72">
        <v>3.4409999999999998</v>
      </c>
      <c r="BC547" s="72">
        <v>17.384</v>
      </c>
      <c r="BD547" s="12">
        <v>10.266</v>
      </c>
      <c r="BE547" s="72">
        <v>0.29199999999999998</v>
      </c>
      <c r="BF547" s="72">
        <v>43.018000000000001</v>
      </c>
      <c r="BG547" s="12">
        <v>131.17699999999999</v>
      </c>
      <c r="BH547" s="72">
        <v>3.7330000000000001</v>
      </c>
      <c r="BI547" s="72">
        <v>16.3</v>
      </c>
      <c r="BJ547" s="12">
        <v>801.14300000000003</v>
      </c>
      <c r="BK547" s="72">
        <v>22.798999999999999</v>
      </c>
      <c r="BL547" s="72">
        <v>6.9279999999999999</v>
      </c>
      <c r="BM547" s="12">
        <v>1050.8009999999999</v>
      </c>
      <c r="BN547" s="72">
        <v>29.904</v>
      </c>
      <c r="BO547" s="72">
        <v>4.9470000000000001</v>
      </c>
      <c r="BP547" s="12">
        <v>1851.944</v>
      </c>
      <c r="BQ547" s="72">
        <v>52.703000000000003</v>
      </c>
      <c r="BR547" s="72">
        <v>1.419</v>
      </c>
      <c r="BS547" s="12">
        <v>1999.2270000000001</v>
      </c>
      <c r="BT547" s="72">
        <v>56.895000000000003</v>
      </c>
      <c r="BU547" s="72">
        <v>0.71499999999999997</v>
      </c>
      <c r="BV547" s="12">
        <v>3513.9079999999999</v>
      </c>
      <c r="BW547" s="72">
        <v>100</v>
      </c>
      <c r="BX547" s="72">
        <v>0.13</v>
      </c>
      <c r="BY547" s="13"/>
      <c r="BZ547" s="13"/>
    </row>
    <row r="548" spans="1:78" ht="12.75" customHeight="1">
      <c r="A548" s="122" t="s">
        <v>44</v>
      </c>
      <c r="B548" s="71" t="s">
        <v>45</v>
      </c>
      <c r="C548" s="71" t="s">
        <v>24</v>
      </c>
      <c r="D548" s="34">
        <v>45444</v>
      </c>
      <c r="E548" s="12">
        <v>1100.0029999999999</v>
      </c>
      <c r="F548" s="72">
        <v>31.138999999999999</v>
      </c>
      <c r="G548" s="72">
        <v>1.304</v>
      </c>
      <c r="H548" s="12">
        <v>20.731000000000002</v>
      </c>
      <c r="I548" s="72">
        <v>0.58699999999999997</v>
      </c>
      <c r="J548" s="72">
        <v>57.256</v>
      </c>
      <c r="K548" s="12">
        <v>32.905999999999999</v>
      </c>
      <c r="L548" s="72">
        <v>0.93100000000000005</v>
      </c>
      <c r="M548" s="72">
        <v>32.542999999999999</v>
      </c>
      <c r="N548" s="12">
        <v>53.637</v>
      </c>
      <c r="O548" s="72">
        <v>1.518</v>
      </c>
      <c r="P548" s="72">
        <v>27.975000000000001</v>
      </c>
      <c r="Q548" s="12">
        <v>0</v>
      </c>
      <c r="R548" s="72">
        <v>0</v>
      </c>
      <c r="S548" s="72">
        <v>0</v>
      </c>
      <c r="T548" s="12">
        <v>53.637</v>
      </c>
      <c r="U548" s="72">
        <v>1.518</v>
      </c>
      <c r="V548" s="72">
        <v>27.975000000000001</v>
      </c>
      <c r="W548" s="12">
        <v>334.94600000000003</v>
      </c>
      <c r="X548" s="72">
        <v>9.4819999999999993</v>
      </c>
      <c r="Y548" s="72">
        <v>5.0389999999999997</v>
      </c>
      <c r="Z548" s="12">
        <v>388.58199999999999</v>
      </c>
      <c r="AA548" s="72">
        <v>11</v>
      </c>
      <c r="AB548" s="72">
        <v>2.9660000000000002</v>
      </c>
      <c r="AC548" s="12">
        <v>1488.585</v>
      </c>
      <c r="AD548" s="72">
        <v>42.139000000000003</v>
      </c>
      <c r="AE548" s="72">
        <v>1.0840000000000001</v>
      </c>
      <c r="AF548" s="12">
        <v>10.532999999999999</v>
      </c>
      <c r="AG548" s="72">
        <v>0.29799999999999999</v>
      </c>
      <c r="AH548" s="72">
        <v>102.94499999999999</v>
      </c>
      <c r="AI548" s="12">
        <v>31.959</v>
      </c>
      <c r="AJ548" s="72">
        <v>0.90500000000000003</v>
      </c>
      <c r="AK548" s="72">
        <v>38.317</v>
      </c>
      <c r="AL548" s="12">
        <v>42.491999999999997</v>
      </c>
      <c r="AM548" s="72">
        <v>1.2030000000000001</v>
      </c>
      <c r="AN548" s="72">
        <v>9.3849999999999998</v>
      </c>
      <c r="AO548" s="12">
        <v>1531.077</v>
      </c>
      <c r="AP548" s="72">
        <v>43.341999999999999</v>
      </c>
      <c r="AQ548" s="72">
        <v>0.98399999999999999</v>
      </c>
      <c r="AR548" s="12">
        <v>11.443</v>
      </c>
      <c r="AS548" s="72">
        <v>0.32400000000000001</v>
      </c>
      <c r="AT548" s="72">
        <v>60.588000000000001</v>
      </c>
      <c r="AU548" s="12">
        <v>6.9539999999999997</v>
      </c>
      <c r="AV548" s="72">
        <v>0.19700000000000001</v>
      </c>
      <c r="AW548" s="72">
        <v>58.73</v>
      </c>
      <c r="AX548" s="12">
        <v>170.58</v>
      </c>
      <c r="AY548" s="72">
        <v>4.8289999999999997</v>
      </c>
      <c r="AZ548" s="72">
        <v>14.662000000000001</v>
      </c>
      <c r="BA548" s="12">
        <v>177.53399999999999</v>
      </c>
      <c r="BB548" s="72">
        <v>5.0259999999999998</v>
      </c>
      <c r="BC548" s="72">
        <v>13.932</v>
      </c>
      <c r="BD548" s="12">
        <v>3.6549999999999998</v>
      </c>
      <c r="BE548" s="72">
        <v>0.10299999999999999</v>
      </c>
      <c r="BF548" s="72">
        <v>52.844000000000001</v>
      </c>
      <c r="BG548" s="12">
        <v>181.18899999999999</v>
      </c>
      <c r="BH548" s="72">
        <v>5.1289999999999996</v>
      </c>
      <c r="BI548" s="72">
        <v>13.829000000000001</v>
      </c>
      <c r="BJ548" s="12">
        <v>630.66499999999996</v>
      </c>
      <c r="BK548" s="72">
        <v>17.853000000000002</v>
      </c>
      <c r="BL548" s="72">
        <v>6.7430000000000003</v>
      </c>
      <c r="BM548" s="12">
        <v>1178.1849999999999</v>
      </c>
      <c r="BN548" s="72">
        <v>33.351999999999997</v>
      </c>
      <c r="BO548" s="72">
        <v>4.0970000000000004</v>
      </c>
      <c r="BP548" s="12">
        <v>1808.8489999999999</v>
      </c>
      <c r="BQ548" s="72">
        <v>51.204999999999998</v>
      </c>
      <c r="BR548" s="72">
        <v>1.702</v>
      </c>
      <c r="BS548" s="12">
        <v>2001.482</v>
      </c>
      <c r="BT548" s="72">
        <v>56.658000000000001</v>
      </c>
      <c r="BU548" s="72">
        <v>0.73</v>
      </c>
      <c r="BV548" s="12">
        <v>3532.5590000000002</v>
      </c>
      <c r="BW548" s="72">
        <v>100</v>
      </c>
      <c r="BX548" s="72">
        <v>0.122</v>
      </c>
      <c r="BY548" s="13"/>
      <c r="BZ548" s="13"/>
    </row>
    <row r="549" spans="1:78" ht="12.75" customHeight="1">
      <c r="A549" s="122" t="s">
        <v>44</v>
      </c>
      <c r="B549" s="71" t="s">
        <v>45</v>
      </c>
      <c r="C549" s="71" t="s">
        <v>24</v>
      </c>
      <c r="D549" s="34">
        <v>45536</v>
      </c>
      <c r="E549" s="12">
        <v>1099.413</v>
      </c>
      <c r="F549" s="72">
        <v>30.984999999999999</v>
      </c>
      <c r="G549" s="72">
        <v>1.651</v>
      </c>
      <c r="H549" s="12">
        <v>12.185</v>
      </c>
      <c r="I549" s="72">
        <v>0.34300000000000003</v>
      </c>
      <c r="J549" s="72">
        <v>40.244999999999997</v>
      </c>
      <c r="K549" s="12">
        <v>29.56</v>
      </c>
      <c r="L549" s="72">
        <v>0.83299999999999996</v>
      </c>
      <c r="M549" s="72">
        <v>33.865000000000002</v>
      </c>
      <c r="N549" s="12">
        <v>41.744999999999997</v>
      </c>
      <c r="O549" s="72">
        <v>1.177</v>
      </c>
      <c r="P549" s="72">
        <v>25.567</v>
      </c>
      <c r="Q549" s="12">
        <v>0</v>
      </c>
      <c r="R549" s="72">
        <v>0</v>
      </c>
      <c r="S549" s="72">
        <v>0</v>
      </c>
      <c r="T549" s="12">
        <v>41.744999999999997</v>
      </c>
      <c r="U549" s="72">
        <v>1.177</v>
      </c>
      <c r="V549" s="72">
        <v>25.567</v>
      </c>
      <c r="W549" s="12">
        <v>349.09399999999999</v>
      </c>
      <c r="X549" s="72">
        <v>9.8390000000000004</v>
      </c>
      <c r="Y549" s="72">
        <v>4.258</v>
      </c>
      <c r="Z549" s="12">
        <v>390.83800000000002</v>
      </c>
      <c r="AA549" s="72">
        <v>11.015000000000001</v>
      </c>
      <c r="AB549" s="72">
        <v>3.387</v>
      </c>
      <c r="AC549" s="12">
        <v>1490.251</v>
      </c>
      <c r="AD549" s="72">
        <v>42</v>
      </c>
      <c r="AE549" s="72">
        <v>1.2010000000000001</v>
      </c>
      <c r="AF549" s="12">
        <v>13.571999999999999</v>
      </c>
      <c r="AG549" s="72">
        <v>0.38300000000000001</v>
      </c>
      <c r="AH549" s="72">
        <v>56.822000000000003</v>
      </c>
      <c r="AI549" s="12">
        <v>28.61</v>
      </c>
      <c r="AJ549" s="72">
        <v>0.80600000000000005</v>
      </c>
      <c r="AK549" s="72">
        <v>30.521999999999998</v>
      </c>
      <c r="AL549" s="12">
        <v>42.182000000000002</v>
      </c>
      <c r="AM549" s="72">
        <v>1.1890000000000001</v>
      </c>
      <c r="AN549" s="72">
        <v>9.109</v>
      </c>
      <c r="AO549" s="12">
        <v>1532.433</v>
      </c>
      <c r="AP549" s="72">
        <v>43.189</v>
      </c>
      <c r="AQ549" s="72">
        <v>1.18</v>
      </c>
      <c r="AR549" s="12">
        <v>12.909000000000001</v>
      </c>
      <c r="AS549" s="72">
        <v>0.36399999999999999</v>
      </c>
      <c r="AT549" s="72">
        <v>44.140999999999998</v>
      </c>
      <c r="AU549" s="12">
        <v>5.9279999999999999</v>
      </c>
      <c r="AV549" s="72">
        <v>0.16700000000000001</v>
      </c>
      <c r="AW549" s="72">
        <v>57.91</v>
      </c>
      <c r="AX549" s="12">
        <v>81.28</v>
      </c>
      <c r="AY549" s="72">
        <v>2.2909999999999999</v>
      </c>
      <c r="AZ549" s="72">
        <v>23.736999999999998</v>
      </c>
      <c r="BA549" s="12">
        <v>87.207999999999998</v>
      </c>
      <c r="BB549" s="72">
        <v>2.4580000000000002</v>
      </c>
      <c r="BC549" s="72">
        <v>21.776</v>
      </c>
      <c r="BD549" s="12">
        <v>9.0050000000000008</v>
      </c>
      <c r="BE549" s="72">
        <v>0.254</v>
      </c>
      <c r="BF549" s="72">
        <v>46.375</v>
      </c>
      <c r="BG549" s="12">
        <v>96.212000000000003</v>
      </c>
      <c r="BH549" s="72">
        <v>2.7120000000000002</v>
      </c>
      <c r="BI549" s="72">
        <v>20.091999999999999</v>
      </c>
      <c r="BJ549" s="12">
        <v>658.59699999999998</v>
      </c>
      <c r="BK549" s="72">
        <v>18.561</v>
      </c>
      <c r="BL549" s="72">
        <v>6.3090000000000002</v>
      </c>
      <c r="BM549" s="12">
        <v>1248.056</v>
      </c>
      <c r="BN549" s="72">
        <v>35.173999999999999</v>
      </c>
      <c r="BO549" s="72">
        <v>2.806</v>
      </c>
      <c r="BP549" s="12">
        <v>1906.653</v>
      </c>
      <c r="BQ549" s="72">
        <v>53.735999999999997</v>
      </c>
      <c r="BR549" s="72">
        <v>1.3680000000000001</v>
      </c>
      <c r="BS549" s="12">
        <v>2015.7739999999999</v>
      </c>
      <c r="BT549" s="72">
        <v>56.811</v>
      </c>
      <c r="BU549" s="72">
        <v>0.90200000000000002</v>
      </c>
      <c r="BV549" s="12">
        <v>3548.2069999999999</v>
      </c>
      <c r="BW549" s="72">
        <v>100</v>
      </c>
      <c r="BX549" s="72">
        <v>0.13</v>
      </c>
      <c r="BY549" s="13"/>
      <c r="BZ549" s="13"/>
    </row>
    <row r="550" spans="1:78" ht="12.75" customHeight="1">
      <c r="A550" s="122" t="s">
        <v>44</v>
      </c>
      <c r="B550" s="71" t="s">
        <v>45</v>
      </c>
      <c r="C550" s="71" t="s">
        <v>24</v>
      </c>
      <c r="D550" s="34">
        <v>45627</v>
      </c>
      <c r="E550" s="12">
        <v>1112.8969999999999</v>
      </c>
      <c r="F550" s="72">
        <v>31.167000000000002</v>
      </c>
      <c r="G550" s="72">
        <v>1.56</v>
      </c>
      <c r="H550" s="12">
        <v>7.9770000000000003</v>
      </c>
      <c r="I550" s="72">
        <v>0.223</v>
      </c>
      <c r="J550" s="72">
        <v>53.927</v>
      </c>
      <c r="K550" s="12">
        <v>17.731000000000002</v>
      </c>
      <c r="L550" s="72">
        <v>0.497</v>
      </c>
      <c r="M550" s="72">
        <v>53.844999999999999</v>
      </c>
      <c r="N550" s="12">
        <v>25.707000000000001</v>
      </c>
      <c r="O550" s="72">
        <v>0.72</v>
      </c>
      <c r="P550" s="72">
        <v>44.392000000000003</v>
      </c>
      <c r="Q550" s="12">
        <v>2.758</v>
      </c>
      <c r="R550" s="72">
        <v>7.6999999999999999E-2</v>
      </c>
      <c r="S550" s="72">
        <v>102.64700000000001</v>
      </c>
      <c r="T550" s="12">
        <v>28.465</v>
      </c>
      <c r="U550" s="72">
        <v>0.79700000000000004</v>
      </c>
      <c r="V550" s="72">
        <v>41.860999999999997</v>
      </c>
      <c r="W550" s="12">
        <v>360.06700000000001</v>
      </c>
      <c r="X550" s="72">
        <v>10.084</v>
      </c>
      <c r="Y550" s="72">
        <v>4.6120000000000001</v>
      </c>
      <c r="Z550" s="12">
        <v>388.53199999999998</v>
      </c>
      <c r="AA550" s="72">
        <v>10.881</v>
      </c>
      <c r="AB550" s="72">
        <v>3.2930000000000001</v>
      </c>
      <c r="AC550" s="12">
        <v>1501.4280000000001</v>
      </c>
      <c r="AD550" s="72">
        <v>42.048000000000002</v>
      </c>
      <c r="AE550" s="72">
        <v>1.0469999999999999</v>
      </c>
      <c r="AF550" s="12">
        <v>3.5880000000000001</v>
      </c>
      <c r="AG550" s="72">
        <v>0.1</v>
      </c>
      <c r="AH550" s="72">
        <v>94.370999999999995</v>
      </c>
      <c r="AI550" s="12">
        <v>34.883000000000003</v>
      </c>
      <c r="AJ550" s="72">
        <v>0.97699999999999998</v>
      </c>
      <c r="AK550" s="72">
        <v>12.255000000000001</v>
      </c>
      <c r="AL550" s="12">
        <v>38.47</v>
      </c>
      <c r="AM550" s="72">
        <v>1.077</v>
      </c>
      <c r="AN550" s="72">
        <v>8.3070000000000004</v>
      </c>
      <c r="AO550" s="12">
        <v>1539.8989999999999</v>
      </c>
      <c r="AP550" s="72">
        <v>43.125</v>
      </c>
      <c r="AQ550" s="72">
        <v>1.004</v>
      </c>
      <c r="AR550" s="12">
        <v>9.9420000000000002</v>
      </c>
      <c r="AS550" s="72">
        <v>0.27800000000000002</v>
      </c>
      <c r="AT550" s="72">
        <v>63.66</v>
      </c>
      <c r="AU550" s="12">
        <v>1.1299999999999999</v>
      </c>
      <c r="AV550" s="72">
        <v>3.2000000000000001E-2</v>
      </c>
      <c r="AW550" s="72">
        <v>101.386</v>
      </c>
      <c r="AX550" s="12">
        <v>73.132999999999996</v>
      </c>
      <c r="AY550" s="72">
        <v>2.048</v>
      </c>
      <c r="AZ550" s="72">
        <v>27.475999999999999</v>
      </c>
      <c r="BA550" s="12">
        <v>74.263000000000005</v>
      </c>
      <c r="BB550" s="72">
        <v>2.08</v>
      </c>
      <c r="BC550" s="72">
        <v>27.811</v>
      </c>
      <c r="BD550" s="12">
        <v>14.113</v>
      </c>
      <c r="BE550" s="72">
        <v>0.39500000000000002</v>
      </c>
      <c r="BF550" s="72">
        <v>53.496000000000002</v>
      </c>
      <c r="BG550" s="12">
        <v>88.375</v>
      </c>
      <c r="BH550" s="72">
        <v>2.4750000000000001</v>
      </c>
      <c r="BI550" s="72">
        <v>23.927</v>
      </c>
      <c r="BJ550" s="12">
        <v>658.51599999999996</v>
      </c>
      <c r="BK550" s="72">
        <v>18.442</v>
      </c>
      <c r="BL550" s="72">
        <v>7.5540000000000003</v>
      </c>
      <c r="BM550" s="12">
        <v>1274.0250000000001</v>
      </c>
      <c r="BN550" s="72">
        <v>35.679000000000002</v>
      </c>
      <c r="BO550" s="72">
        <v>4.165</v>
      </c>
      <c r="BP550" s="12">
        <v>1932.5409999999999</v>
      </c>
      <c r="BQ550" s="72">
        <v>54.121000000000002</v>
      </c>
      <c r="BR550" s="72">
        <v>1.3779999999999999</v>
      </c>
      <c r="BS550" s="12">
        <v>2030.8589999999999</v>
      </c>
      <c r="BT550" s="72">
        <v>56.875</v>
      </c>
      <c r="BU550" s="72">
        <v>0.80100000000000005</v>
      </c>
      <c r="BV550" s="12">
        <v>3570.7570000000001</v>
      </c>
      <c r="BW550" s="72">
        <v>100</v>
      </c>
      <c r="BX550" s="72">
        <v>9.2999999999999999E-2</v>
      </c>
      <c r="BY550" s="13"/>
      <c r="BZ550" s="13"/>
    </row>
    <row r="551" spans="1:78" ht="12.75" customHeight="1">
      <c r="A551" s="122" t="s">
        <v>44</v>
      </c>
      <c r="B551" s="71" t="s">
        <v>45</v>
      </c>
      <c r="C551" s="71" t="s">
        <v>24</v>
      </c>
      <c r="D551" s="34">
        <v>45717</v>
      </c>
      <c r="E551" s="12">
        <v>1078.3889999999999</v>
      </c>
      <c r="F551" s="72">
        <v>30.07</v>
      </c>
      <c r="G551" s="72">
        <v>1.4330000000000001</v>
      </c>
      <c r="H551" s="12">
        <v>23.568999999999999</v>
      </c>
      <c r="I551" s="72">
        <v>0.65700000000000003</v>
      </c>
      <c r="J551" s="72">
        <v>50.987000000000002</v>
      </c>
      <c r="K551" s="12">
        <v>25.388000000000002</v>
      </c>
      <c r="L551" s="72">
        <v>0.70799999999999996</v>
      </c>
      <c r="M551" s="72">
        <v>40.078000000000003</v>
      </c>
      <c r="N551" s="12">
        <v>48.957000000000001</v>
      </c>
      <c r="O551" s="72">
        <v>1.365</v>
      </c>
      <c r="P551" s="72">
        <v>32.601999999999997</v>
      </c>
      <c r="Q551" s="12">
        <v>1.8280000000000001</v>
      </c>
      <c r="R551" s="72">
        <v>5.0999999999999997E-2</v>
      </c>
      <c r="S551" s="72">
        <v>112.684</v>
      </c>
      <c r="T551" s="12">
        <v>50.784999999999997</v>
      </c>
      <c r="U551" s="72">
        <v>1.4159999999999999</v>
      </c>
      <c r="V551" s="72">
        <v>33.026000000000003</v>
      </c>
      <c r="W551" s="12">
        <v>332.62099999999998</v>
      </c>
      <c r="X551" s="72">
        <v>9.2750000000000004</v>
      </c>
      <c r="Y551" s="72">
        <v>5.7519999999999998</v>
      </c>
      <c r="Z551" s="12">
        <v>383.40499999999997</v>
      </c>
      <c r="AA551" s="72">
        <v>10.691000000000001</v>
      </c>
      <c r="AB551" s="72">
        <v>4.0049999999999999</v>
      </c>
      <c r="AC551" s="12">
        <v>1461.7940000000001</v>
      </c>
      <c r="AD551" s="72">
        <v>40.761000000000003</v>
      </c>
      <c r="AE551" s="72">
        <v>1.0820000000000001</v>
      </c>
      <c r="AF551" s="12">
        <v>4.4480000000000004</v>
      </c>
      <c r="AG551" s="72">
        <v>0.124</v>
      </c>
      <c r="AH551" s="72">
        <v>77.418000000000006</v>
      </c>
      <c r="AI551" s="12">
        <v>47.07</v>
      </c>
      <c r="AJ551" s="72">
        <v>1.3129999999999999</v>
      </c>
      <c r="AK551" s="72">
        <v>12.814</v>
      </c>
      <c r="AL551" s="12">
        <v>51.518000000000001</v>
      </c>
      <c r="AM551" s="72">
        <v>1.4370000000000001</v>
      </c>
      <c r="AN551" s="72">
        <v>8.0289999999999999</v>
      </c>
      <c r="AO551" s="12">
        <v>1513.3119999999999</v>
      </c>
      <c r="AP551" s="72">
        <v>42.198</v>
      </c>
      <c r="AQ551" s="72">
        <v>0.98299999999999998</v>
      </c>
      <c r="AR551" s="12">
        <v>9.7289999999999992</v>
      </c>
      <c r="AS551" s="72">
        <v>0.27100000000000002</v>
      </c>
      <c r="AT551" s="72">
        <v>63.472999999999999</v>
      </c>
      <c r="AU551" s="12">
        <v>11.906000000000001</v>
      </c>
      <c r="AV551" s="72">
        <v>0.33200000000000002</v>
      </c>
      <c r="AW551" s="72">
        <v>52.396000000000001</v>
      </c>
      <c r="AX551" s="12">
        <v>108.435</v>
      </c>
      <c r="AY551" s="72">
        <v>3.024</v>
      </c>
      <c r="AZ551" s="72">
        <v>15.683999999999999</v>
      </c>
      <c r="BA551" s="12">
        <v>120.342</v>
      </c>
      <c r="BB551" s="72">
        <v>3.3559999999999999</v>
      </c>
      <c r="BC551" s="72">
        <v>14.944000000000001</v>
      </c>
      <c r="BD551" s="12">
        <v>7.6539999999999999</v>
      </c>
      <c r="BE551" s="72">
        <v>0.21299999999999999</v>
      </c>
      <c r="BF551" s="72">
        <v>46.543999999999997</v>
      </c>
      <c r="BG551" s="12">
        <v>127.996</v>
      </c>
      <c r="BH551" s="72">
        <v>3.569</v>
      </c>
      <c r="BI551" s="72">
        <v>14.202999999999999</v>
      </c>
      <c r="BJ551" s="12">
        <v>739.23800000000006</v>
      </c>
      <c r="BK551" s="72">
        <v>20.613</v>
      </c>
      <c r="BL551" s="72">
        <v>5.33</v>
      </c>
      <c r="BM551" s="12">
        <v>1195.9770000000001</v>
      </c>
      <c r="BN551" s="72">
        <v>33.348999999999997</v>
      </c>
      <c r="BO551" s="72">
        <v>3.762</v>
      </c>
      <c r="BP551" s="12">
        <v>1935.2159999999999</v>
      </c>
      <c r="BQ551" s="72">
        <v>53.962000000000003</v>
      </c>
      <c r="BR551" s="72">
        <v>1.341</v>
      </c>
      <c r="BS551" s="12">
        <v>2072.9409999999998</v>
      </c>
      <c r="BT551" s="72">
        <v>57.802</v>
      </c>
      <c r="BU551" s="72">
        <v>0.8</v>
      </c>
      <c r="BV551" s="12">
        <v>3586.2530000000002</v>
      </c>
      <c r="BW551" s="72">
        <v>100</v>
      </c>
      <c r="BX551" s="72">
        <v>0.122</v>
      </c>
      <c r="BY551" s="13"/>
      <c r="BZ551" s="13"/>
    </row>
    <row r="552" spans="1:78" ht="12.75" customHeight="1">
      <c r="A552" s="122" t="s">
        <v>44</v>
      </c>
      <c r="B552" s="71" t="s">
        <v>45</v>
      </c>
      <c r="C552" s="71" t="s">
        <v>24</v>
      </c>
      <c r="D552" s="34">
        <v>45809</v>
      </c>
      <c r="E552" s="12">
        <v>1093.8520000000001</v>
      </c>
      <c r="F552" s="72">
        <v>30.364000000000001</v>
      </c>
      <c r="G552" s="72">
        <v>1.605</v>
      </c>
      <c r="H552" s="12">
        <v>34.122999999999998</v>
      </c>
      <c r="I552" s="72">
        <v>0.94699999999999995</v>
      </c>
      <c r="J552" s="72">
        <v>41.29</v>
      </c>
      <c r="K552" s="12">
        <v>2.2349999999999999</v>
      </c>
      <c r="L552" s="72">
        <v>6.2E-2</v>
      </c>
      <c r="M552" s="72">
        <v>65.277000000000001</v>
      </c>
      <c r="N552" s="12">
        <v>36.359000000000002</v>
      </c>
      <c r="O552" s="72">
        <v>1.0089999999999999</v>
      </c>
      <c r="P552" s="72">
        <v>38.460999999999999</v>
      </c>
      <c r="Q552" s="12">
        <v>0</v>
      </c>
      <c r="R552" s="72">
        <v>0</v>
      </c>
      <c r="S552" s="72">
        <v>0</v>
      </c>
      <c r="T552" s="12">
        <v>36.359000000000002</v>
      </c>
      <c r="U552" s="72">
        <v>1.0089999999999999</v>
      </c>
      <c r="V552" s="72">
        <v>38.460999999999999</v>
      </c>
      <c r="W552" s="12">
        <v>356.488</v>
      </c>
      <c r="X552" s="72">
        <v>9.8960000000000008</v>
      </c>
      <c r="Y552" s="72">
        <v>6.391</v>
      </c>
      <c r="Z552" s="12">
        <v>392.846</v>
      </c>
      <c r="AA552" s="72">
        <v>10.904999999999999</v>
      </c>
      <c r="AB552" s="72">
        <v>4.4859999999999998</v>
      </c>
      <c r="AC552" s="12">
        <v>1486.6980000000001</v>
      </c>
      <c r="AD552" s="72">
        <v>41.268999999999998</v>
      </c>
      <c r="AE552" s="72">
        <v>0.98299999999999998</v>
      </c>
      <c r="AF552" s="12">
        <v>7.0960000000000001</v>
      </c>
      <c r="AG552" s="72">
        <v>0.19700000000000001</v>
      </c>
      <c r="AH552" s="72">
        <v>106.788</v>
      </c>
      <c r="AI552" s="12">
        <v>37.152999999999999</v>
      </c>
      <c r="AJ552" s="72">
        <v>1.0309999999999999</v>
      </c>
      <c r="AK552" s="72">
        <v>20.698</v>
      </c>
      <c r="AL552" s="12">
        <v>44.249000000000002</v>
      </c>
      <c r="AM552" s="72">
        <v>1.228</v>
      </c>
      <c r="AN552" s="72">
        <v>11.627000000000001</v>
      </c>
      <c r="AO552" s="12">
        <v>1530.9469999999999</v>
      </c>
      <c r="AP552" s="72">
        <v>42.497999999999998</v>
      </c>
      <c r="AQ552" s="72">
        <v>0.93200000000000005</v>
      </c>
      <c r="AR552" s="12">
        <v>10.628</v>
      </c>
      <c r="AS552" s="72">
        <v>0.29499999999999998</v>
      </c>
      <c r="AT552" s="72">
        <v>65.242000000000004</v>
      </c>
      <c r="AU552" s="12">
        <v>9.2249999999999996</v>
      </c>
      <c r="AV552" s="72">
        <v>0.25600000000000001</v>
      </c>
      <c r="AW552" s="72">
        <v>69.147999999999996</v>
      </c>
      <c r="AX552" s="12">
        <v>109.316</v>
      </c>
      <c r="AY552" s="72">
        <v>3.0339999999999998</v>
      </c>
      <c r="AZ552" s="72">
        <v>19.134</v>
      </c>
      <c r="BA552" s="12">
        <v>118.541</v>
      </c>
      <c r="BB552" s="72">
        <v>3.2909999999999999</v>
      </c>
      <c r="BC552" s="72">
        <v>18.344000000000001</v>
      </c>
      <c r="BD552" s="12">
        <v>16.361999999999998</v>
      </c>
      <c r="BE552" s="72">
        <v>0.45400000000000001</v>
      </c>
      <c r="BF552" s="72">
        <v>63.127000000000002</v>
      </c>
      <c r="BG552" s="12">
        <v>134.90299999999999</v>
      </c>
      <c r="BH552" s="72">
        <v>3.7450000000000001</v>
      </c>
      <c r="BI552" s="72">
        <v>16.247</v>
      </c>
      <c r="BJ552" s="12">
        <v>600.654</v>
      </c>
      <c r="BK552" s="72">
        <v>16.673999999999999</v>
      </c>
      <c r="BL552" s="72">
        <v>7.9219999999999997</v>
      </c>
      <c r="BM552" s="12">
        <v>1325.3019999999999</v>
      </c>
      <c r="BN552" s="72">
        <v>36.789000000000001</v>
      </c>
      <c r="BO552" s="72">
        <v>3.2519999999999998</v>
      </c>
      <c r="BP552" s="12">
        <v>1925.9570000000001</v>
      </c>
      <c r="BQ552" s="72">
        <v>53.463000000000001</v>
      </c>
      <c r="BR552" s="72">
        <v>1.6779999999999999</v>
      </c>
      <c r="BS552" s="12">
        <v>2071.4870000000001</v>
      </c>
      <c r="BT552" s="72">
        <v>57.502000000000002</v>
      </c>
      <c r="BU552" s="72">
        <v>0.76</v>
      </c>
      <c r="BV552" s="12">
        <v>3602.4340000000002</v>
      </c>
      <c r="BW552" s="72">
        <v>100</v>
      </c>
      <c r="BX552" s="72">
        <v>0.159</v>
      </c>
      <c r="BY552" s="13"/>
      <c r="BZ552" s="13"/>
    </row>
    <row r="553" spans="1:78" ht="12.75" customHeight="1">
      <c r="A553" s="122" t="s">
        <v>44</v>
      </c>
      <c r="B553" s="71" t="s">
        <v>45</v>
      </c>
      <c r="C553" s="71" t="s">
        <v>24</v>
      </c>
      <c r="D553" s="34">
        <v>45901</v>
      </c>
      <c r="E553" s="12">
        <v>1055.8050000000001</v>
      </c>
      <c r="F553" s="72">
        <v>29.33</v>
      </c>
      <c r="G553" s="72">
        <v>1.8320000000000001</v>
      </c>
      <c r="H553" s="12">
        <v>13.33</v>
      </c>
      <c r="I553" s="72">
        <v>0.37</v>
      </c>
      <c r="J553" s="72">
        <v>65.685000000000002</v>
      </c>
      <c r="K553" s="12">
        <v>28.465</v>
      </c>
      <c r="L553" s="72">
        <v>0.79100000000000004</v>
      </c>
      <c r="M553" s="72">
        <v>39.850999999999999</v>
      </c>
      <c r="N553" s="12">
        <v>41.795000000000002</v>
      </c>
      <c r="O553" s="72">
        <v>1.161</v>
      </c>
      <c r="P553" s="72">
        <v>34.125999999999998</v>
      </c>
      <c r="Q553" s="12">
        <v>0</v>
      </c>
      <c r="R553" s="72">
        <v>0</v>
      </c>
      <c r="S553" s="72">
        <v>0</v>
      </c>
      <c r="T553" s="12">
        <v>41.795000000000002</v>
      </c>
      <c r="U553" s="72">
        <v>1.161</v>
      </c>
      <c r="V553" s="72">
        <v>34.125999999999998</v>
      </c>
      <c r="W553" s="12">
        <v>359.29599999999999</v>
      </c>
      <c r="X553" s="72">
        <v>9.9809999999999999</v>
      </c>
      <c r="Y553" s="72">
        <v>5.9720000000000004</v>
      </c>
      <c r="Z553" s="12">
        <v>401.09100000000001</v>
      </c>
      <c r="AA553" s="72">
        <v>11.141999999999999</v>
      </c>
      <c r="AB553" s="72">
        <v>3.7949999999999999</v>
      </c>
      <c r="AC553" s="12">
        <v>1456.896</v>
      </c>
      <c r="AD553" s="72">
        <v>40.472999999999999</v>
      </c>
      <c r="AE553" s="72">
        <v>1.4990000000000001</v>
      </c>
      <c r="AF553" s="12">
        <v>0</v>
      </c>
      <c r="AG553" s="72">
        <v>0</v>
      </c>
      <c r="AH553" s="72">
        <v>0</v>
      </c>
      <c r="AI553" s="12">
        <v>48.04</v>
      </c>
      <c r="AJ553" s="72">
        <v>1.335</v>
      </c>
      <c r="AK553" s="72">
        <v>8.2390000000000008</v>
      </c>
      <c r="AL553" s="12">
        <v>48.04</v>
      </c>
      <c r="AM553" s="72">
        <v>1.335</v>
      </c>
      <c r="AN553" s="72">
        <v>8.2390000000000008</v>
      </c>
      <c r="AO553" s="12">
        <v>1504.9369999999999</v>
      </c>
      <c r="AP553" s="72">
        <v>41.807000000000002</v>
      </c>
      <c r="AQ553" s="72">
        <v>1.33</v>
      </c>
      <c r="AR553" s="12">
        <v>16.032</v>
      </c>
      <c r="AS553" s="72">
        <v>0.44500000000000001</v>
      </c>
      <c r="AT553" s="72">
        <v>37.167999999999999</v>
      </c>
      <c r="AU553" s="12">
        <v>6.2729999999999997</v>
      </c>
      <c r="AV553" s="72">
        <v>0.17399999999999999</v>
      </c>
      <c r="AW553" s="72">
        <v>75.411000000000001</v>
      </c>
      <c r="AX553" s="12">
        <v>98.701999999999998</v>
      </c>
      <c r="AY553" s="72">
        <v>2.742</v>
      </c>
      <c r="AZ553" s="72">
        <v>22.951000000000001</v>
      </c>
      <c r="BA553" s="12">
        <v>104.97499999999999</v>
      </c>
      <c r="BB553" s="72">
        <v>2.9159999999999999</v>
      </c>
      <c r="BC553" s="72">
        <v>22.42</v>
      </c>
      <c r="BD553" s="12">
        <v>15.37</v>
      </c>
      <c r="BE553" s="72">
        <v>0.42699999999999999</v>
      </c>
      <c r="BF553" s="72">
        <v>54.2</v>
      </c>
      <c r="BG553" s="12">
        <v>120.345</v>
      </c>
      <c r="BH553" s="72">
        <v>3.343</v>
      </c>
      <c r="BI553" s="72">
        <v>19.533000000000001</v>
      </c>
      <c r="BJ553" s="12">
        <v>617.702</v>
      </c>
      <c r="BK553" s="72">
        <v>17.16</v>
      </c>
      <c r="BL553" s="72">
        <v>8.1</v>
      </c>
      <c r="BM553" s="12">
        <v>1340.691</v>
      </c>
      <c r="BN553" s="72">
        <v>37.244</v>
      </c>
      <c r="BO553" s="72">
        <v>4.0709999999999997</v>
      </c>
      <c r="BP553" s="12">
        <v>1958.393</v>
      </c>
      <c r="BQ553" s="72">
        <v>54.404000000000003</v>
      </c>
      <c r="BR553" s="72">
        <v>1.534</v>
      </c>
      <c r="BS553" s="12">
        <v>2094.77</v>
      </c>
      <c r="BT553" s="72">
        <v>58.192999999999998</v>
      </c>
      <c r="BU553" s="72">
        <v>0.89300000000000002</v>
      </c>
      <c r="BV553" s="12">
        <v>3599.7069999999999</v>
      </c>
      <c r="BW553" s="72">
        <v>100</v>
      </c>
      <c r="BX553" s="72">
        <v>0.56299999999999994</v>
      </c>
      <c r="BY553" s="13"/>
      <c r="BZ553" s="13"/>
    </row>
    <row r="554" spans="1:78" ht="12.75" customHeight="1">
      <c r="A554" s="122" t="s">
        <v>44</v>
      </c>
      <c r="B554" s="71" t="s">
        <v>45</v>
      </c>
      <c r="C554" s="71" t="s">
        <v>24</v>
      </c>
      <c r="D554" s="34">
        <v>45992</v>
      </c>
      <c r="E554" s="12">
        <v>1063.8009999999999</v>
      </c>
      <c r="F554" s="72">
        <v>29.376000000000001</v>
      </c>
      <c r="G554" s="72">
        <v>1.4359999999999999</v>
      </c>
      <c r="H554" s="12">
        <v>41.787999999999997</v>
      </c>
      <c r="I554" s="72">
        <v>1.1539999999999999</v>
      </c>
      <c r="J554" s="72">
        <v>41.707999999999998</v>
      </c>
      <c r="K554" s="12">
        <v>8.2070000000000007</v>
      </c>
      <c r="L554" s="72">
        <v>0.22700000000000001</v>
      </c>
      <c r="M554" s="72">
        <v>67.968999999999994</v>
      </c>
      <c r="N554" s="12">
        <v>49.994</v>
      </c>
      <c r="O554" s="72">
        <v>1.381</v>
      </c>
      <c r="P554" s="72">
        <v>36.777000000000001</v>
      </c>
      <c r="Q554" s="12">
        <v>3.379</v>
      </c>
      <c r="R554" s="72">
        <v>9.2999999999999999E-2</v>
      </c>
      <c r="S554" s="72">
        <v>83.09</v>
      </c>
      <c r="T554" s="12">
        <v>53.372999999999998</v>
      </c>
      <c r="U554" s="72">
        <v>1.474</v>
      </c>
      <c r="V554" s="72">
        <v>36.365000000000002</v>
      </c>
      <c r="W554" s="12">
        <v>343.96600000000001</v>
      </c>
      <c r="X554" s="72">
        <v>9.4979999999999993</v>
      </c>
      <c r="Y554" s="72">
        <v>6.7949999999999999</v>
      </c>
      <c r="Z554" s="12">
        <v>397.339</v>
      </c>
      <c r="AA554" s="72">
        <v>10.972</v>
      </c>
      <c r="AB554" s="72">
        <v>3.851</v>
      </c>
      <c r="AC554" s="12">
        <v>1461.14</v>
      </c>
      <c r="AD554" s="72">
        <v>40.348999999999997</v>
      </c>
      <c r="AE554" s="72">
        <v>1.101</v>
      </c>
      <c r="AF554" s="12">
        <v>0</v>
      </c>
      <c r="AG554" s="72">
        <v>0</v>
      </c>
      <c r="AH554" s="72">
        <v>0</v>
      </c>
      <c r="AI554" s="12">
        <v>42.057000000000002</v>
      </c>
      <c r="AJ554" s="72">
        <v>1.161</v>
      </c>
      <c r="AK554" s="72">
        <v>21.824999999999999</v>
      </c>
      <c r="AL554" s="12">
        <v>42.057000000000002</v>
      </c>
      <c r="AM554" s="72">
        <v>1.161</v>
      </c>
      <c r="AN554" s="72">
        <v>21.824999999999999</v>
      </c>
      <c r="AO554" s="12">
        <v>1503.1969999999999</v>
      </c>
      <c r="AP554" s="72">
        <v>41.51</v>
      </c>
      <c r="AQ554" s="72">
        <v>1.2190000000000001</v>
      </c>
      <c r="AR554" s="12">
        <v>8.0220000000000002</v>
      </c>
      <c r="AS554" s="72">
        <v>0.222</v>
      </c>
      <c r="AT554" s="72">
        <v>66.17</v>
      </c>
      <c r="AU554" s="12">
        <v>17.402999999999999</v>
      </c>
      <c r="AV554" s="72">
        <v>0.48099999999999998</v>
      </c>
      <c r="AW554" s="72">
        <v>74.337000000000003</v>
      </c>
      <c r="AX554" s="12">
        <v>91.554000000000002</v>
      </c>
      <c r="AY554" s="72">
        <v>2.528</v>
      </c>
      <c r="AZ554" s="72">
        <v>19.911999999999999</v>
      </c>
      <c r="BA554" s="12">
        <v>108.956</v>
      </c>
      <c r="BB554" s="72">
        <v>3.0089999999999999</v>
      </c>
      <c r="BC554" s="72">
        <v>18.785</v>
      </c>
      <c r="BD554" s="12">
        <v>0</v>
      </c>
      <c r="BE554" s="72">
        <v>0</v>
      </c>
      <c r="BF554" s="72">
        <v>0</v>
      </c>
      <c r="BG554" s="12">
        <v>108.956</v>
      </c>
      <c r="BH554" s="72">
        <v>3.0089999999999999</v>
      </c>
      <c r="BI554" s="72">
        <v>18.785</v>
      </c>
      <c r="BJ554" s="12">
        <v>583.37</v>
      </c>
      <c r="BK554" s="72">
        <v>16.11</v>
      </c>
      <c r="BL554" s="72">
        <v>7.5460000000000003</v>
      </c>
      <c r="BM554" s="12">
        <v>1417.723</v>
      </c>
      <c r="BN554" s="72">
        <v>39.15</v>
      </c>
      <c r="BO554" s="72">
        <v>3.7410000000000001</v>
      </c>
      <c r="BP554" s="12">
        <v>2001.0930000000001</v>
      </c>
      <c r="BQ554" s="72">
        <v>55.259</v>
      </c>
      <c r="BR554" s="72">
        <v>1.482</v>
      </c>
      <c r="BS554" s="12">
        <v>2118.0709999999999</v>
      </c>
      <c r="BT554" s="72">
        <v>58.49</v>
      </c>
      <c r="BU554" s="72">
        <v>1.038</v>
      </c>
      <c r="BV554" s="12">
        <v>3621.268</v>
      </c>
      <c r="BW554" s="72">
        <v>100</v>
      </c>
      <c r="BX554" s="72">
        <v>0.63600000000000001</v>
      </c>
      <c r="BY554" s="13"/>
      <c r="BZ554" s="13"/>
    </row>
    <row r="555" spans="1:78" ht="12.75" customHeight="1">
      <c r="A555" s="122" t="s">
        <v>44</v>
      </c>
      <c r="B555" s="71" t="s">
        <v>45</v>
      </c>
      <c r="C555" s="71" t="s">
        <v>24</v>
      </c>
      <c r="D555" s="34">
        <v>46082</v>
      </c>
      <c r="E555" s="12">
        <v>1083.345</v>
      </c>
      <c r="F555" s="72">
        <v>29.56</v>
      </c>
      <c r="G555" s="72">
        <v>1.823</v>
      </c>
      <c r="H555" s="12">
        <v>25.55</v>
      </c>
      <c r="I555" s="72">
        <v>0.69699999999999995</v>
      </c>
      <c r="J555" s="72">
        <v>62.45</v>
      </c>
      <c r="K555" s="12">
        <v>15.548999999999999</v>
      </c>
      <c r="L555" s="72">
        <v>0.42399999999999999</v>
      </c>
      <c r="M555" s="72">
        <v>66.41</v>
      </c>
      <c r="N555" s="12">
        <v>41.098999999999997</v>
      </c>
      <c r="O555" s="72">
        <v>1.121</v>
      </c>
      <c r="P555" s="72">
        <v>40.573999999999998</v>
      </c>
      <c r="Q555" s="12">
        <v>0</v>
      </c>
      <c r="R555" s="72">
        <v>0</v>
      </c>
      <c r="S555" s="72">
        <v>0</v>
      </c>
      <c r="T555" s="12">
        <v>41.098999999999997</v>
      </c>
      <c r="U555" s="72">
        <v>1.121</v>
      </c>
      <c r="V555" s="72">
        <v>40.573999999999998</v>
      </c>
      <c r="W555" s="12">
        <v>357.25700000000001</v>
      </c>
      <c r="X555" s="72">
        <v>9.7479999999999993</v>
      </c>
      <c r="Y555" s="72">
        <v>2.7919999999999998</v>
      </c>
      <c r="Z555" s="12">
        <v>398.35700000000003</v>
      </c>
      <c r="AA555" s="72">
        <v>10.87</v>
      </c>
      <c r="AB555" s="72">
        <v>4.6859999999999999</v>
      </c>
      <c r="AC555" s="12">
        <v>1481.701</v>
      </c>
      <c r="AD555" s="72">
        <v>40.43</v>
      </c>
      <c r="AE555" s="72">
        <v>0.95099999999999996</v>
      </c>
      <c r="AF555" s="12">
        <v>0</v>
      </c>
      <c r="AG555" s="72">
        <v>0</v>
      </c>
      <c r="AH555" s="72">
        <v>0</v>
      </c>
      <c r="AI555" s="12">
        <v>48.875999999999998</v>
      </c>
      <c r="AJ555" s="72">
        <v>1.3340000000000001</v>
      </c>
      <c r="AK555" s="72">
        <v>7.6580000000000004</v>
      </c>
      <c r="AL555" s="12">
        <v>48.875999999999998</v>
      </c>
      <c r="AM555" s="72">
        <v>1.3340000000000001</v>
      </c>
      <c r="AN555" s="72">
        <v>7.6580000000000004</v>
      </c>
      <c r="AO555" s="12">
        <v>1530.577</v>
      </c>
      <c r="AP555" s="72">
        <v>41.762999999999998</v>
      </c>
      <c r="AQ555" s="72">
        <v>0.89600000000000002</v>
      </c>
      <c r="AR555" s="12">
        <v>14.285</v>
      </c>
      <c r="AS555" s="72">
        <v>0.39</v>
      </c>
      <c r="AT555" s="72">
        <v>63.476999999999997</v>
      </c>
      <c r="AU555" s="12">
        <v>8.1620000000000008</v>
      </c>
      <c r="AV555" s="72">
        <v>0.223</v>
      </c>
      <c r="AW555" s="72">
        <v>102</v>
      </c>
      <c r="AX555" s="12">
        <v>54.561</v>
      </c>
      <c r="AY555" s="72">
        <v>1.4890000000000001</v>
      </c>
      <c r="AZ555" s="72">
        <v>22.727</v>
      </c>
      <c r="BA555" s="12">
        <v>62.722999999999999</v>
      </c>
      <c r="BB555" s="72">
        <v>1.7110000000000001</v>
      </c>
      <c r="BC555" s="72">
        <v>21.236999999999998</v>
      </c>
      <c r="BD555" s="12">
        <v>23.23</v>
      </c>
      <c r="BE555" s="72">
        <v>0.63400000000000001</v>
      </c>
      <c r="BF555" s="72">
        <v>48.058999999999997</v>
      </c>
      <c r="BG555" s="12">
        <v>85.953000000000003</v>
      </c>
      <c r="BH555" s="72">
        <v>2.3450000000000002</v>
      </c>
      <c r="BI555" s="72">
        <v>17.984000000000002</v>
      </c>
      <c r="BJ555" s="12">
        <v>733.97699999999998</v>
      </c>
      <c r="BK555" s="72">
        <v>20.027000000000001</v>
      </c>
      <c r="BL555" s="72">
        <v>6.26</v>
      </c>
      <c r="BM555" s="12">
        <v>1300.0889999999999</v>
      </c>
      <c r="BN555" s="72">
        <v>35.473999999999997</v>
      </c>
      <c r="BO555" s="72">
        <v>3.762</v>
      </c>
      <c r="BP555" s="12">
        <v>2034.066</v>
      </c>
      <c r="BQ555" s="72">
        <v>55.502000000000002</v>
      </c>
      <c r="BR555" s="72">
        <v>1.0669999999999999</v>
      </c>
      <c r="BS555" s="12">
        <v>2134.3040000000001</v>
      </c>
      <c r="BT555" s="72">
        <v>58.237000000000002</v>
      </c>
      <c r="BU555" s="72">
        <v>0.73599999999999999</v>
      </c>
      <c r="BV555" s="12">
        <v>3664.8809999999999</v>
      </c>
      <c r="BW555" s="72">
        <v>100</v>
      </c>
      <c r="BX555" s="72">
        <v>0.36099999999999999</v>
      </c>
      <c r="BY555" s="13"/>
      <c r="BZ555" s="13"/>
    </row>
    <row r="556" spans="1:78" ht="12.75" customHeight="1">
      <c r="A556" s="122" t="s">
        <v>44</v>
      </c>
      <c r="B556" s="71" t="s">
        <v>45</v>
      </c>
      <c r="C556" s="71" t="s">
        <v>24</v>
      </c>
      <c r="D556" s="34">
        <v>46174</v>
      </c>
      <c r="E556" s="12">
        <v>1116.2629999999999</v>
      </c>
      <c r="F556" s="72">
        <v>30.198</v>
      </c>
      <c r="G556" s="72">
        <v>1.224</v>
      </c>
      <c r="H556" s="12">
        <v>7.11</v>
      </c>
      <c r="I556" s="72">
        <v>0.192</v>
      </c>
      <c r="J556" s="72">
        <v>67.968000000000004</v>
      </c>
      <c r="K556" s="12">
        <v>40.348999999999997</v>
      </c>
      <c r="L556" s="72">
        <v>1.0920000000000001</v>
      </c>
      <c r="M556" s="72">
        <v>27.475000000000001</v>
      </c>
      <c r="N556" s="12">
        <v>47.459000000000003</v>
      </c>
      <c r="O556" s="72">
        <v>1.284</v>
      </c>
      <c r="P556" s="72">
        <v>25.709</v>
      </c>
      <c r="Q556" s="12">
        <v>2.7759999999999998</v>
      </c>
      <c r="R556" s="72">
        <v>7.4999999999999997E-2</v>
      </c>
      <c r="S556" s="72">
        <v>83.194999999999993</v>
      </c>
      <c r="T556" s="12">
        <v>50.235999999999997</v>
      </c>
      <c r="U556" s="72">
        <v>1.359</v>
      </c>
      <c r="V556" s="72">
        <v>23.491</v>
      </c>
      <c r="W556" s="12">
        <v>349.16399999999999</v>
      </c>
      <c r="X556" s="72">
        <v>9.4459999999999997</v>
      </c>
      <c r="Y556" s="72">
        <v>5.2350000000000003</v>
      </c>
      <c r="Z556" s="12">
        <v>399.399</v>
      </c>
      <c r="AA556" s="72">
        <v>10.805</v>
      </c>
      <c r="AB556" s="72">
        <v>3.0339999999999998</v>
      </c>
      <c r="AC556" s="12">
        <v>1515.663</v>
      </c>
      <c r="AD556" s="72">
        <v>41.002000000000002</v>
      </c>
      <c r="AE556" s="72">
        <v>0.67200000000000004</v>
      </c>
      <c r="AF556" s="12">
        <v>10.933</v>
      </c>
      <c r="AG556" s="72">
        <v>0.29599999999999999</v>
      </c>
      <c r="AH556" s="72">
        <v>69.203000000000003</v>
      </c>
      <c r="AI556" s="12">
        <v>35.673999999999999</v>
      </c>
      <c r="AJ556" s="72">
        <v>0.96499999999999997</v>
      </c>
      <c r="AK556" s="72">
        <v>20.096</v>
      </c>
      <c r="AL556" s="12">
        <v>46.607999999999997</v>
      </c>
      <c r="AM556" s="72">
        <v>1.2609999999999999</v>
      </c>
      <c r="AN556" s="72">
        <v>6.86</v>
      </c>
      <c r="AO556" s="12">
        <v>1562.27</v>
      </c>
      <c r="AP556" s="72">
        <v>42.262999999999998</v>
      </c>
      <c r="AQ556" s="72">
        <v>0.61</v>
      </c>
      <c r="AR556" s="12">
        <v>13.054</v>
      </c>
      <c r="AS556" s="72">
        <v>0.35299999999999998</v>
      </c>
      <c r="AT556" s="72">
        <v>57.048999999999999</v>
      </c>
      <c r="AU556" s="12">
        <v>16.346</v>
      </c>
      <c r="AV556" s="72">
        <v>0.442</v>
      </c>
      <c r="AW556" s="72">
        <v>56.518999999999998</v>
      </c>
      <c r="AX556" s="12">
        <v>123.236</v>
      </c>
      <c r="AY556" s="72">
        <v>3.3340000000000001</v>
      </c>
      <c r="AZ556" s="72">
        <v>17.206</v>
      </c>
      <c r="BA556" s="12">
        <v>139.58199999999999</v>
      </c>
      <c r="BB556" s="72">
        <v>3.7759999999999998</v>
      </c>
      <c r="BC556" s="72">
        <v>16.048999999999999</v>
      </c>
      <c r="BD556" s="12">
        <v>14.597</v>
      </c>
      <c r="BE556" s="72">
        <v>0.39500000000000002</v>
      </c>
      <c r="BF556" s="72">
        <v>44.802999999999997</v>
      </c>
      <c r="BG556" s="12">
        <v>154.18</v>
      </c>
      <c r="BH556" s="72">
        <v>4.1710000000000003</v>
      </c>
      <c r="BI556" s="72">
        <v>15.432</v>
      </c>
      <c r="BJ556" s="12">
        <v>490.13799999999998</v>
      </c>
      <c r="BK556" s="72">
        <v>13.259</v>
      </c>
      <c r="BL556" s="72">
        <v>8.6660000000000004</v>
      </c>
      <c r="BM556" s="12">
        <v>1476.8920000000001</v>
      </c>
      <c r="BN556" s="72">
        <v>39.953000000000003</v>
      </c>
      <c r="BO556" s="72">
        <v>2.988</v>
      </c>
      <c r="BP556" s="12">
        <v>1967.03</v>
      </c>
      <c r="BQ556" s="72">
        <v>53.213000000000001</v>
      </c>
      <c r="BR556" s="72">
        <v>1.1990000000000001</v>
      </c>
      <c r="BS556" s="12">
        <v>2134.2629999999999</v>
      </c>
      <c r="BT556" s="72">
        <v>57.737000000000002</v>
      </c>
      <c r="BU556" s="72">
        <v>0.46400000000000002</v>
      </c>
      <c r="BV556" s="12">
        <v>3696.5340000000001</v>
      </c>
      <c r="BW556" s="72">
        <v>100</v>
      </c>
      <c r="BX556" s="72">
        <v>5.5E-2</v>
      </c>
      <c r="BY556" s="13"/>
      <c r="BZ556" s="13"/>
    </row>
    <row r="557" spans="1:78" ht="12.75" customHeight="1">
      <c r="A557" s="122" t="s">
        <v>44</v>
      </c>
      <c r="B557" s="71" t="s">
        <v>45</v>
      </c>
      <c r="C557" s="71" t="s">
        <v>25</v>
      </c>
      <c r="D557" s="34">
        <v>41883</v>
      </c>
      <c r="E557" s="12">
        <v>395.351</v>
      </c>
      <c r="F557" s="72">
        <v>13.565</v>
      </c>
      <c r="G557" s="72">
        <v>3.2829999999999999</v>
      </c>
      <c r="H557" s="12">
        <v>19.172000000000001</v>
      </c>
      <c r="I557" s="72">
        <v>0.65800000000000003</v>
      </c>
      <c r="J557" s="72">
        <v>50.564999999999998</v>
      </c>
      <c r="K557" s="12">
        <v>77.135000000000005</v>
      </c>
      <c r="L557" s="72">
        <v>2.6469999999999998</v>
      </c>
      <c r="M557" s="72">
        <v>32.741999999999997</v>
      </c>
      <c r="N557" s="12">
        <v>96.308000000000007</v>
      </c>
      <c r="O557" s="72">
        <v>3.3039999999999998</v>
      </c>
      <c r="P557" s="72">
        <v>27.664000000000001</v>
      </c>
      <c r="Q557" s="12">
        <v>1.569</v>
      </c>
      <c r="R557" s="72">
        <v>5.3999999999999999E-2</v>
      </c>
      <c r="S557" s="72">
        <v>102.211</v>
      </c>
      <c r="T557" s="12">
        <v>97.876999999999995</v>
      </c>
      <c r="U557" s="72">
        <v>3.3580000000000001</v>
      </c>
      <c r="V557" s="72">
        <v>27.01</v>
      </c>
      <c r="W557" s="12">
        <v>397.16899999999998</v>
      </c>
      <c r="X557" s="72">
        <v>13.627000000000001</v>
      </c>
      <c r="Y557" s="72">
        <v>5.8970000000000002</v>
      </c>
      <c r="Z557" s="12">
        <v>495.04599999999999</v>
      </c>
      <c r="AA557" s="72">
        <v>16.984999999999999</v>
      </c>
      <c r="AB557" s="72">
        <v>3.0369999999999999</v>
      </c>
      <c r="AC557" s="12">
        <v>890.39700000000005</v>
      </c>
      <c r="AD557" s="72">
        <v>30.55</v>
      </c>
      <c r="AE557" s="72">
        <v>1.5840000000000001</v>
      </c>
      <c r="AF557" s="12">
        <v>1.62</v>
      </c>
      <c r="AG557" s="72">
        <v>5.6000000000000001E-2</v>
      </c>
      <c r="AH557" s="72">
        <v>107.002</v>
      </c>
      <c r="AI557" s="12">
        <v>26.74</v>
      </c>
      <c r="AJ557" s="72">
        <v>0.91700000000000004</v>
      </c>
      <c r="AK557" s="72">
        <v>14.035</v>
      </c>
      <c r="AL557" s="12">
        <v>28.359000000000002</v>
      </c>
      <c r="AM557" s="72">
        <v>0.97299999999999998</v>
      </c>
      <c r="AN557" s="72">
        <v>11.839</v>
      </c>
      <c r="AO557" s="12">
        <v>918.75599999999997</v>
      </c>
      <c r="AP557" s="72">
        <v>31.523</v>
      </c>
      <c r="AQ557" s="72">
        <v>1.4650000000000001</v>
      </c>
      <c r="AR557" s="12">
        <v>7.9720000000000004</v>
      </c>
      <c r="AS557" s="72">
        <v>0.27400000000000002</v>
      </c>
      <c r="AT557" s="72">
        <v>81.92</v>
      </c>
      <c r="AU557" s="12">
        <v>3.1989999999999998</v>
      </c>
      <c r="AV557" s="72">
        <v>0.11</v>
      </c>
      <c r="AW557" s="72">
        <v>100.70099999999999</v>
      </c>
      <c r="AX557" s="12">
        <v>133.21</v>
      </c>
      <c r="AY557" s="72">
        <v>4.5709999999999997</v>
      </c>
      <c r="AZ557" s="72">
        <v>17.245999999999999</v>
      </c>
      <c r="BA557" s="12">
        <v>136.40799999999999</v>
      </c>
      <c r="BB557" s="72">
        <v>4.68</v>
      </c>
      <c r="BC557" s="72">
        <v>17.635999999999999</v>
      </c>
      <c r="BD557" s="12">
        <v>82.072000000000003</v>
      </c>
      <c r="BE557" s="72">
        <v>2.8159999999999998</v>
      </c>
      <c r="BF557" s="72">
        <v>39.433999999999997</v>
      </c>
      <c r="BG557" s="12">
        <v>218.48</v>
      </c>
      <c r="BH557" s="72">
        <v>7.4960000000000004</v>
      </c>
      <c r="BI557" s="72">
        <v>17.8</v>
      </c>
      <c r="BJ557" s="12">
        <v>707.77099999999996</v>
      </c>
      <c r="BK557" s="72">
        <v>24.283999999999999</v>
      </c>
      <c r="BL557" s="72">
        <v>8.5190000000000001</v>
      </c>
      <c r="BM557" s="12">
        <v>1061.57</v>
      </c>
      <c r="BN557" s="72">
        <v>36.423000000000002</v>
      </c>
      <c r="BO557" s="72">
        <v>5.4420000000000002</v>
      </c>
      <c r="BP557" s="12">
        <v>1769.3409999999999</v>
      </c>
      <c r="BQ557" s="72">
        <v>60.707000000000001</v>
      </c>
      <c r="BR557" s="72">
        <v>2.8210000000000002</v>
      </c>
      <c r="BS557" s="12">
        <v>1995.7929999999999</v>
      </c>
      <c r="BT557" s="72">
        <v>68.477000000000004</v>
      </c>
      <c r="BU557" s="72">
        <v>1.145</v>
      </c>
      <c r="BV557" s="12">
        <v>2914.549</v>
      </c>
      <c r="BW557" s="72">
        <v>100</v>
      </c>
      <c r="BX557" s="72">
        <v>0.79700000000000004</v>
      </c>
      <c r="BY557" s="13"/>
      <c r="BZ557" s="13"/>
    </row>
    <row r="558" spans="1:78" ht="12.75" customHeight="1">
      <c r="A558" s="122" t="s">
        <v>44</v>
      </c>
      <c r="B558" s="71" t="s">
        <v>45</v>
      </c>
      <c r="C558" s="71" t="s">
        <v>25</v>
      </c>
      <c r="D558" s="34">
        <v>41974</v>
      </c>
      <c r="E558" s="12">
        <v>395.149</v>
      </c>
      <c r="F558" s="72">
        <v>13.443</v>
      </c>
      <c r="G558" s="72">
        <v>2.4340000000000002</v>
      </c>
      <c r="H558" s="12">
        <v>18.091000000000001</v>
      </c>
      <c r="I558" s="72">
        <v>0.61499999999999999</v>
      </c>
      <c r="J558" s="72">
        <v>52.637</v>
      </c>
      <c r="K558" s="12">
        <v>28.593</v>
      </c>
      <c r="L558" s="72">
        <v>0.97299999999999998</v>
      </c>
      <c r="M558" s="72">
        <v>43.725000000000001</v>
      </c>
      <c r="N558" s="12">
        <v>46.683999999999997</v>
      </c>
      <c r="O558" s="72">
        <v>1.5880000000000001</v>
      </c>
      <c r="P558" s="72">
        <v>30.908000000000001</v>
      </c>
      <c r="Q558" s="12">
        <v>1.871</v>
      </c>
      <c r="R558" s="72">
        <v>6.4000000000000001E-2</v>
      </c>
      <c r="S558" s="72">
        <v>102.601</v>
      </c>
      <c r="T558" s="12">
        <v>48.554000000000002</v>
      </c>
      <c r="U558" s="72">
        <v>1.6519999999999999</v>
      </c>
      <c r="V558" s="72">
        <v>29.693999999999999</v>
      </c>
      <c r="W558" s="12">
        <v>440.48700000000002</v>
      </c>
      <c r="X558" s="72">
        <v>14.986000000000001</v>
      </c>
      <c r="Y558" s="72">
        <v>4.0359999999999996</v>
      </c>
      <c r="Z558" s="12">
        <v>489.041</v>
      </c>
      <c r="AA558" s="72">
        <v>16.638000000000002</v>
      </c>
      <c r="AB558" s="72">
        <v>2.6030000000000002</v>
      </c>
      <c r="AC558" s="12">
        <v>884.19</v>
      </c>
      <c r="AD558" s="72">
        <v>30.081</v>
      </c>
      <c r="AE558" s="72">
        <v>1.399</v>
      </c>
      <c r="AF558" s="12">
        <v>0</v>
      </c>
      <c r="AG558" s="72">
        <v>0</v>
      </c>
      <c r="AH558" s="72">
        <v>0</v>
      </c>
      <c r="AI558" s="12">
        <v>28.27</v>
      </c>
      <c r="AJ558" s="72">
        <v>0.96199999999999997</v>
      </c>
      <c r="AK558" s="72">
        <v>8.4109999999999996</v>
      </c>
      <c r="AL558" s="12">
        <v>28.27</v>
      </c>
      <c r="AM558" s="72">
        <v>0.96199999999999997</v>
      </c>
      <c r="AN558" s="72">
        <v>8.4109999999999996</v>
      </c>
      <c r="AO558" s="12">
        <v>912.46</v>
      </c>
      <c r="AP558" s="72">
        <v>31.042999999999999</v>
      </c>
      <c r="AQ558" s="72">
        <v>1.329</v>
      </c>
      <c r="AR558" s="12">
        <v>2.5640000000000001</v>
      </c>
      <c r="AS558" s="72">
        <v>8.6999999999999994E-2</v>
      </c>
      <c r="AT558" s="72">
        <v>101.11199999999999</v>
      </c>
      <c r="AU558" s="12">
        <v>6.76</v>
      </c>
      <c r="AV558" s="72">
        <v>0.23</v>
      </c>
      <c r="AW558" s="72">
        <v>100.651</v>
      </c>
      <c r="AX558" s="12">
        <v>131.47300000000001</v>
      </c>
      <c r="AY558" s="72">
        <v>4.4729999999999999</v>
      </c>
      <c r="AZ558" s="72">
        <v>20.827000000000002</v>
      </c>
      <c r="BA558" s="12">
        <v>138.233</v>
      </c>
      <c r="BB558" s="72">
        <v>4.7030000000000003</v>
      </c>
      <c r="BC558" s="72">
        <v>19.939</v>
      </c>
      <c r="BD558" s="12">
        <v>46.481999999999999</v>
      </c>
      <c r="BE558" s="72">
        <v>1.581</v>
      </c>
      <c r="BF558" s="72">
        <v>28.225999999999999</v>
      </c>
      <c r="BG558" s="12">
        <v>184.715</v>
      </c>
      <c r="BH558" s="72">
        <v>6.2839999999999998</v>
      </c>
      <c r="BI558" s="72">
        <v>15.819000000000001</v>
      </c>
      <c r="BJ558" s="12">
        <v>876.37599999999998</v>
      </c>
      <c r="BK558" s="72">
        <v>29.815000000000001</v>
      </c>
      <c r="BL558" s="72">
        <v>5.79</v>
      </c>
      <c r="BM558" s="12">
        <v>963.25099999999998</v>
      </c>
      <c r="BN558" s="72">
        <v>32.771000000000001</v>
      </c>
      <c r="BO558" s="72">
        <v>6.38</v>
      </c>
      <c r="BP558" s="12">
        <v>1839.627</v>
      </c>
      <c r="BQ558" s="72">
        <v>62.585999999999999</v>
      </c>
      <c r="BR558" s="72">
        <v>2.206</v>
      </c>
      <c r="BS558" s="12">
        <v>2026.9059999999999</v>
      </c>
      <c r="BT558" s="72">
        <v>68.956999999999994</v>
      </c>
      <c r="BU558" s="72">
        <v>1.1259999999999999</v>
      </c>
      <c r="BV558" s="12">
        <v>2939.366</v>
      </c>
      <c r="BW558" s="72">
        <v>100</v>
      </c>
      <c r="BX558" s="72">
        <v>0.748</v>
      </c>
      <c r="BY558" s="13"/>
      <c r="BZ558" s="13"/>
    </row>
    <row r="559" spans="1:78" ht="12.75" customHeight="1">
      <c r="A559" s="122" t="s">
        <v>44</v>
      </c>
      <c r="B559" s="71" t="s">
        <v>45</v>
      </c>
      <c r="C559" s="71" t="s">
        <v>25</v>
      </c>
      <c r="D559" s="34">
        <v>42064</v>
      </c>
      <c r="E559" s="12">
        <v>380.34100000000001</v>
      </c>
      <c r="F559" s="72">
        <v>12.875999999999999</v>
      </c>
      <c r="G559" s="72">
        <v>3.7410000000000001</v>
      </c>
      <c r="H559" s="12">
        <v>45.758000000000003</v>
      </c>
      <c r="I559" s="72">
        <v>1.5489999999999999</v>
      </c>
      <c r="J559" s="72">
        <v>45.014000000000003</v>
      </c>
      <c r="K559" s="12">
        <v>24.036000000000001</v>
      </c>
      <c r="L559" s="72">
        <v>0.81399999999999995</v>
      </c>
      <c r="M559" s="72">
        <v>45.073</v>
      </c>
      <c r="N559" s="12">
        <v>69.793999999999997</v>
      </c>
      <c r="O559" s="72">
        <v>2.363</v>
      </c>
      <c r="P559" s="72">
        <v>37.404000000000003</v>
      </c>
      <c r="Q559" s="12">
        <v>0.77</v>
      </c>
      <c r="R559" s="72">
        <v>2.5999999999999999E-2</v>
      </c>
      <c r="S559" s="72">
        <v>105.04600000000001</v>
      </c>
      <c r="T559" s="12">
        <v>70.563999999999993</v>
      </c>
      <c r="U559" s="72">
        <v>2.3889999999999998</v>
      </c>
      <c r="V559" s="72">
        <v>36.875</v>
      </c>
      <c r="W559" s="12">
        <v>430.41500000000002</v>
      </c>
      <c r="X559" s="72">
        <v>14.571</v>
      </c>
      <c r="Y559" s="72">
        <v>6.8470000000000004</v>
      </c>
      <c r="Z559" s="12">
        <v>500.97899999999998</v>
      </c>
      <c r="AA559" s="72">
        <v>16.96</v>
      </c>
      <c r="AB559" s="72">
        <v>2.9929999999999999</v>
      </c>
      <c r="AC559" s="12">
        <v>881.32</v>
      </c>
      <c r="AD559" s="72">
        <v>29.835999999999999</v>
      </c>
      <c r="AE559" s="72">
        <v>1.3380000000000001</v>
      </c>
      <c r="AF559" s="12">
        <v>4.0709999999999997</v>
      </c>
      <c r="AG559" s="72">
        <v>0.13800000000000001</v>
      </c>
      <c r="AH559" s="72">
        <v>104.49</v>
      </c>
      <c r="AI559" s="12">
        <v>24.347000000000001</v>
      </c>
      <c r="AJ559" s="72">
        <v>0.82399999999999995</v>
      </c>
      <c r="AK559" s="72">
        <v>20.170999999999999</v>
      </c>
      <c r="AL559" s="12">
        <v>28.417999999999999</v>
      </c>
      <c r="AM559" s="72">
        <v>0.96199999999999997</v>
      </c>
      <c r="AN559" s="72">
        <v>8.3279999999999994</v>
      </c>
      <c r="AO559" s="12">
        <v>909.73800000000006</v>
      </c>
      <c r="AP559" s="72">
        <v>30.797999999999998</v>
      </c>
      <c r="AQ559" s="72">
        <v>1.179</v>
      </c>
      <c r="AR559" s="12">
        <v>10.53</v>
      </c>
      <c r="AS559" s="72">
        <v>0.35599999999999998</v>
      </c>
      <c r="AT559" s="72">
        <v>76.007000000000005</v>
      </c>
      <c r="AU559" s="12">
        <v>7.1950000000000003</v>
      </c>
      <c r="AV559" s="72">
        <v>0.24399999999999999</v>
      </c>
      <c r="AW559" s="72">
        <v>101.241</v>
      </c>
      <c r="AX559" s="12">
        <v>163.958</v>
      </c>
      <c r="AY559" s="72">
        <v>5.5510000000000002</v>
      </c>
      <c r="AZ559" s="72">
        <v>19.04</v>
      </c>
      <c r="BA559" s="12">
        <v>171.15299999999999</v>
      </c>
      <c r="BB559" s="72">
        <v>5.7939999999999996</v>
      </c>
      <c r="BC559" s="72">
        <v>18.388999999999999</v>
      </c>
      <c r="BD559" s="12">
        <v>52.348999999999997</v>
      </c>
      <c r="BE559" s="72">
        <v>1.772</v>
      </c>
      <c r="BF559" s="72">
        <v>28.414999999999999</v>
      </c>
      <c r="BG559" s="12">
        <v>223.50200000000001</v>
      </c>
      <c r="BH559" s="72">
        <v>7.5659999999999998</v>
      </c>
      <c r="BI559" s="72">
        <v>14.879</v>
      </c>
      <c r="BJ559" s="12">
        <v>884.49400000000003</v>
      </c>
      <c r="BK559" s="72">
        <v>29.943999999999999</v>
      </c>
      <c r="BL559" s="72">
        <v>5.9870000000000001</v>
      </c>
      <c r="BM559" s="12">
        <v>925.59199999999998</v>
      </c>
      <c r="BN559" s="72">
        <v>31.335000000000001</v>
      </c>
      <c r="BO559" s="72">
        <v>6.3109999999999999</v>
      </c>
      <c r="BP559" s="12">
        <v>1810.086</v>
      </c>
      <c r="BQ559" s="72">
        <v>61.279000000000003</v>
      </c>
      <c r="BR559" s="72">
        <v>2.431</v>
      </c>
      <c r="BS559" s="12">
        <v>2044.1189999999999</v>
      </c>
      <c r="BT559" s="72">
        <v>69.201999999999998</v>
      </c>
      <c r="BU559" s="72">
        <v>1.286</v>
      </c>
      <c r="BV559" s="12">
        <v>2953.8560000000002</v>
      </c>
      <c r="BW559" s="72">
        <v>100</v>
      </c>
      <c r="BX559" s="72">
        <v>0.83599999999999997</v>
      </c>
      <c r="BY559" s="13"/>
      <c r="BZ559" s="13"/>
    </row>
    <row r="560" spans="1:78" ht="12.75" customHeight="1">
      <c r="A560" s="122" t="s">
        <v>44</v>
      </c>
      <c r="B560" s="71" t="s">
        <v>45</v>
      </c>
      <c r="C560" s="71" t="s">
        <v>25</v>
      </c>
      <c r="D560" s="34">
        <v>42156</v>
      </c>
      <c r="E560" s="12">
        <v>407.52699999999999</v>
      </c>
      <c r="F560" s="72">
        <v>13.706</v>
      </c>
      <c r="G560" s="72">
        <v>2.2610000000000001</v>
      </c>
      <c r="H560" s="12">
        <v>51.712000000000003</v>
      </c>
      <c r="I560" s="72">
        <v>1.7390000000000001</v>
      </c>
      <c r="J560" s="72">
        <v>31.161000000000001</v>
      </c>
      <c r="K560" s="12">
        <v>27.193000000000001</v>
      </c>
      <c r="L560" s="72">
        <v>0.91500000000000004</v>
      </c>
      <c r="M560" s="72">
        <v>44.359000000000002</v>
      </c>
      <c r="N560" s="12">
        <v>78.905000000000001</v>
      </c>
      <c r="O560" s="72">
        <v>2.6539999999999999</v>
      </c>
      <c r="P560" s="72">
        <v>22.2</v>
      </c>
      <c r="Q560" s="12">
        <v>2.6549999999999998</v>
      </c>
      <c r="R560" s="72">
        <v>8.8999999999999996E-2</v>
      </c>
      <c r="S560" s="72">
        <v>100.52</v>
      </c>
      <c r="T560" s="12">
        <v>81.561000000000007</v>
      </c>
      <c r="U560" s="72">
        <v>2.7429999999999999</v>
      </c>
      <c r="V560" s="72">
        <v>20.221</v>
      </c>
      <c r="W560" s="12">
        <v>403.31299999999999</v>
      </c>
      <c r="X560" s="72">
        <v>13.564</v>
      </c>
      <c r="Y560" s="72">
        <v>4.3920000000000003</v>
      </c>
      <c r="Z560" s="12">
        <v>484.87400000000002</v>
      </c>
      <c r="AA560" s="72">
        <v>16.306999999999999</v>
      </c>
      <c r="AB560" s="72">
        <v>1.9810000000000001</v>
      </c>
      <c r="AC560" s="12">
        <v>892.40099999999995</v>
      </c>
      <c r="AD560" s="72">
        <v>30.013000000000002</v>
      </c>
      <c r="AE560" s="72">
        <v>1.056</v>
      </c>
      <c r="AF560" s="12">
        <v>0</v>
      </c>
      <c r="AG560" s="72">
        <v>0</v>
      </c>
      <c r="AH560" s="72">
        <v>0</v>
      </c>
      <c r="AI560" s="12">
        <v>28.27</v>
      </c>
      <c r="AJ560" s="72">
        <v>0.95099999999999996</v>
      </c>
      <c r="AK560" s="72">
        <v>10.704000000000001</v>
      </c>
      <c r="AL560" s="12">
        <v>28.27</v>
      </c>
      <c r="AM560" s="72">
        <v>0.95099999999999996</v>
      </c>
      <c r="AN560" s="72">
        <v>10.704000000000001</v>
      </c>
      <c r="AO560" s="12">
        <v>920.67100000000005</v>
      </c>
      <c r="AP560" s="72">
        <v>30.963999999999999</v>
      </c>
      <c r="AQ560" s="72">
        <v>1.042</v>
      </c>
      <c r="AR560" s="12">
        <v>21.507000000000001</v>
      </c>
      <c r="AS560" s="72">
        <v>0.72299999999999998</v>
      </c>
      <c r="AT560" s="72">
        <v>54.914999999999999</v>
      </c>
      <c r="AU560" s="12">
        <v>14.186999999999999</v>
      </c>
      <c r="AV560" s="72">
        <v>0.47699999999999998</v>
      </c>
      <c r="AW560" s="72">
        <v>55.886000000000003</v>
      </c>
      <c r="AX560" s="12">
        <v>141.1</v>
      </c>
      <c r="AY560" s="72">
        <v>4.7460000000000004</v>
      </c>
      <c r="AZ560" s="72">
        <v>17.785</v>
      </c>
      <c r="BA560" s="12">
        <v>155.28700000000001</v>
      </c>
      <c r="BB560" s="72">
        <v>5.2229999999999999</v>
      </c>
      <c r="BC560" s="72">
        <v>16.329999999999998</v>
      </c>
      <c r="BD560" s="12">
        <v>42.47</v>
      </c>
      <c r="BE560" s="72">
        <v>1.4279999999999999</v>
      </c>
      <c r="BF560" s="72">
        <v>37.183</v>
      </c>
      <c r="BG560" s="12">
        <v>197.75700000000001</v>
      </c>
      <c r="BH560" s="72">
        <v>6.6509999999999998</v>
      </c>
      <c r="BI560" s="72">
        <v>14.680999999999999</v>
      </c>
      <c r="BJ560" s="12">
        <v>922.66200000000003</v>
      </c>
      <c r="BK560" s="72">
        <v>31.030999999999999</v>
      </c>
      <c r="BL560" s="72">
        <v>6.3979999999999997</v>
      </c>
      <c r="BM560" s="12">
        <v>910.74099999999999</v>
      </c>
      <c r="BN560" s="72">
        <v>30.63</v>
      </c>
      <c r="BO560" s="72">
        <v>5.9539999999999997</v>
      </c>
      <c r="BP560" s="12">
        <v>1833.403</v>
      </c>
      <c r="BQ560" s="72">
        <v>61.661000000000001</v>
      </c>
      <c r="BR560" s="72">
        <v>1.952</v>
      </c>
      <c r="BS560" s="12">
        <v>2052.6669999999999</v>
      </c>
      <c r="BT560" s="72">
        <v>69.036000000000001</v>
      </c>
      <c r="BU560" s="72">
        <v>1.3859999999999999</v>
      </c>
      <c r="BV560" s="12">
        <v>2973.3380000000002</v>
      </c>
      <c r="BW560" s="72">
        <v>100</v>
      </c>
      <c r="BX560" s="72">
        <v>0.88700000000000001</v>
      </c>
      <c r="BY560" s="13"/>
      <c r="BZ560" s="13"/>
    </row>
    <row r="561" spans="1:78" ht="12.75" customHeight="1">
      <c r="A561" s="122" t="s">
        <v>44</v>
      </c>
      <c r="B561" s="71" t="s">
        <v>45</v>
      </c>
      <c r="C561" s="71" t="s">
        <v>25</v>
      </c>
      <c r="D561" s="34">
        <v>42614</v>
      </c>
      <c r="E561" s="12">
        <v>439.82400000000001</v>
      </c>
      <c r="F561" s="72">
        <v>13.95</v>
      </c>
      <c r="G561" s="72">
        <v>2.6890000000000001</v>
      </c>
      <c r="H561" s="12">
        <v>18.064</v>
      </c>
      <c r="I561" s="72">
        <v>0.57299999999999995</v>
      </c>
      <c r="J561" s="72">
        <v>66.828000000000003</v>
      </c>
      <c r="K561" s="12">
        <v>29.157</v>
      </c>
      <c r="L561" s="72">
        <v>0.92500000000000004</v>
      </c>
      <c r="M561" s="72">
        <v>60.082000000000001</v>
      </c>
      <c r="N561" s="12">
        <v>47.22</v>
      </c>
      <c r="O561" s="72">
        <v>1.498</v>
      </c>
      <c r="P561" s="72">
        <v>42.771000000000001</v>
      </c>
      <c r="Q561" s="12">
        <v>5.6459999999999999</v>
      </c>
      <c r="R561" s="72">
        <v>0.17899999999999999</v>
      </c>
      <c r="S561" s="72">
        <v>75.239000000000004</v>
      </c>
      <c r="T561" s="12">
        <v>52.866</v>
      </c>
      <c r="U561" s="72">
        <v>1.677</v>
      </c>
      <c r="V561" s="72">
        <v>39.109000000000002</v>
      </c>
      <c r="W561" s="12">
        <v>471.15300000000002</v>
      </c>
      <c r="X561" s="72">
        <v>14.944000000000001</v>
      </c>
      <c r="Y561" s="72">
        <v>5.3239999999999998</v>
      </c>
      <c r="Z561" s="12">
        <v>524.01900000000001</v>
      </c>
      <c r="AA561" s="72">
        <v>16.62</v>
      </c>
      <c r="AB561" s="72">
        <v>2.387</v>
      </c>
      <c r="AC561" s="12">
        <v>963.84299999999996</v>
      </c>
      <c r="AD561" s="72">
        <v>30.57</v>
      </c>
      <c r="AE561" s="72">
        <v>1.232</v>
      </c>
      <c r="AF561" s="12">
        <v>1.0089999999999999</v>
      </c>
      <c r="AG561" s="72">
        <v>3.2000000000000001E-2</v>
      </c>
      <c r="AH561" s="72">
        <v>119.613</v>
      </c>
      <c r="AI561" s="12">
        <v>29.908999999999999</v>
      </c>
      <c r="AJ561" s="72">
        <v>0.94899999999999995</v>
      </c>
      <c r="AK561" s="72">
        <v>9.9309999999999992</v>
      </c>
      <c r="AL561" s="12">
        <v>30.917000000000002</v>
      </c>
      <c r="AM561" s="72">
        <v>0.98099999999999998</v>
      </c>
      <c r="AN561" s="72">
        <v>8.2880000000000003</v>
      </c>
      <c r="AO561" s="12">
        <v>994.76</v>
      </c>
      <c r="AP561" s="72">
        <v>31.550999999999998</v>
      </c>
      <c r="AQ561" s="72">
        <v>1.1559999999999999</v>
      </c>
      <c r="AR561" s="12">
        <v>26.027999999999999</v>
      </c>
      <c r="AS561" s="72">
        <v>0.82599999999999996</v>
      </c>
      <c r="AT561" s="72">
        <v>48.908999999999999</v>
      </c>
      <c r="AU561" s="12">
        <v>3.726</v>
      </c>
      <c r="AV561" s="72">
        <v>0.11799999999999999</v>
      </c>
      <c r="AW561" s="72">
        <v>72.748999999999995</v>
      </c>
      <c r="AX561" s="12">
        <v>138.27699999999999</v>
      </c>
      <c r="AY561" s="72">
        <v>4.3860000000000001</v>
      </c>
      <c r="AZ561" s="72">
        <v>21.995000000000001</v>
      </c>
      <c r="BA561" s="12">
        <v>142.00299999999999</v>
      </c>
      <c r="BB561" s="72">
        <v>4.5039999999999996</v>
      </c>
      <c r="BC561" s="72">
        <v>22.026</v>
      </c>
      <c r="BD561" s="12">
        <v>62.45</v>
      </c>
      <c r="BE561" s="72">
        <v>1.9810000000000001</v>
      </c>
      <c r="BF561" s="72">
        <v>27.77</v>
      </c>
      <c r="BG561" s="12">
        <v>204.45400000000001</v>
      </c>
      <c r="BH561" s="72">
        <v>6.4850000000000003</v>
      </c>
      <c r="BI561" s="72">
        <v>16.876000000000001</v>
      </c>
      <c r="BJ561" s="12">
        <v>882.98199999999997</v>
      </c>
      <c r="BK561" s="72">
        <v>28.006</v>
      </c>
      <c r="BL561" s="72">
        <v>6.46</v>
      </c>
      <c r="BM561" s="12">
        <v>1044.6469999999999</v>
      </c>
      <c r="BN561" s="72">
        <v>33.133000000000003</v>
      </c>
      <c r="BO561" s="72">
        <v>5.7690000000000001</v>
      </c>
      <c r="BP561" s="12">
        <v>1927.6279999999999</v>
      </c>
      <c r="BQ561" s="72">
        <v>61.139000000000003</v>
      </c>
      <c r="BR561" s="72">
        <v>1.9810000000000001</v>
      </c>
      <c r="BS561" s="12">
        <v>2158.11</v>
      </c>
      <c r="BT561" s="72">
        <v>68.448999999999998</v>
      </c>
      <c r="BU561" s="72">
        <v>0.81399999999999995</v>
      </c>
      <c r="BV561" s="12">
        <v>3152.87</v>
      </c>
      <c r="BW561" s="72">
        <v>100</v>
      </c>
      <c r="BX561" s="72">
        <v>0.43</v>
      </c>
      <c r="BY561" s="13"/>
      <c r="BZ561" s="13"/>
    </row>
    <row r="562" spans="1:78" ht="12.75" customHeight="1">
      <c r="A562" s="122" t="s">
        <v>44</v>
      </c>
      <c r="B562" s="71" t="s">
        <v>45</v>
      </c>
      <c r="C562" s="71" t="s">
        <v>25</v>
      </c>
      <c r="D562" s="34">
        <v>42705</v>
      </c>
      <c r="E562" s="12">
        <v>419.90199999999999</v>
      </c>
      <c r="F562" s="72">
        <v>13.061</v>
      </c>
      <c r="G562" s="72">
        <v>4.0129999999999999</v>
      </c>
      <c r="H562" s="12">
        <v>46.929000000000002</v>
      </c>
      <c r="I562" s="72">
        <v>1.46</v>
      </c>
      <c r="J562" s="72">
        <v>37.020000000000003</v>
      </c>
      <c r="K562" s="12">
        <v>50.219000000000001</v>
      </c>
      <c r="L562" s="72">
        <v>1.5620000000000001</v>
      </c>
      <c r="M562" s="72">
        <v>51.136000000000003</v>
      </c>
      <c r="N562" s="12">
        <v>97.147999999999996</v>
      </c>
      <c r="O562" s="72">
        <v>3.0219999999999998</v>
      </c>
      <c r="P562" s="72">
        <v>26.036000000000001</v>
      </c>
      <c r="Q562" s="12">
        <v>17.463000000000001</v>
      </c>
      <c r="R562" s="72">
        <v>0.54300000000000004</v>
      </c>
      <c r="S562" s="72">
        <v>85.385000000000005</v>
      </c>
      <c r="T562" s="12">
        <v>114.61199999999999</v>
      </c>
      <c r="U562" s="72">
        <v>3.5649999999999999</v>
      </c>
      <c r="V562" s="72">
        <v>23.852</v>
      </c>
      <c r="W562" s="12">
        <v>443.41300000000001</v>
      </c>
      <c r="X562" s="72">
        <v>13.792999999999999</v>
      </c>
      <c r="Y562" s="72">
        <v>6.9269999999999996</v>
      </c>
      <c r="Z562" s="12">
        <v>558.02499999999998</v>
      </c>
      <c r="AA562" s="72">
        <v>17.358000000000001</v>
      </c>
      <c r="AB562" s="72">
        <v>2.99</v>
      </c>
      <c r="AC562" s="12">
        <v>977.928</v>
      </c>
      <c r="AD562" s="72">
        <v>30.419</v>
      </c>
      <c r="AE562" s="72">
        <v>1.335</v>
      </c>
      <c r="AF562" s="12">
        <v>2.387</v>
      </c>
      <c r="AG562" s="72">
        <v>7.3999999999999996E-2</v>
      </c>
      <c r="AH562" s="72">
        <v>125.946</v>
      </c>
      <c r="AI562" s="12">
        <v>26.077999999999999</v>
      </c>
      <c r="AJ562" s="72">
        <v>0.81100000000000005</v>
      </c>
      <c r="AK562" s="72">
        <v>14.679</v>
      </c>
      <c r="AL562" s="12">
        <v>28.465</v>
      </c>
      <c r="AM562" s="72">
        <v>0.88500000000000001</v>
      </c>
      <c r="AN562" s="72">
        <v>8.9740000000000002</v>
      </c>
      <c r="AO562" s="12">
        <v>1006.3920000000001</v>
      </c>
      <c r="AP562" s="72">
        <v>31.303999999999998</v>
      </c>
      <c r="AQ562" s="72">
        <v>1.355</v>
      </c>
      <c r="AR562" s="12">
        <v>12.553000000000001</v>
      </c>
      <c r="AS562" s="72">
        <v>0.39</v>
      </c>
      <c r="AT562" s="72">
        <v>62.984999999999999</v>
      </c>
      <c r="AU562" s="12">
        <v>0</v>
      </c>
      <c r="AV562" s="72">
        <v>0</v>
      </c>
      <c r="AW562" s="72">
        <v>0</v>
      </c>
      <c r="AX562" s="12">
        <v>71.304000000000002</v>
      </c>
      <c r="AY562" s="72">
        <v>2.218</v>
      </c>
      <c r="AZ562" s="72">
        <v>23.62</v>
      </c>
      <c r="BA562" s="12">
        <v>71.304000000000002</v>
      </c>
      <c r="BB562" s="72">
        <v>2.218</v>
      </c>
      <c r="BC562" s="72">
        <v>23.62</v>
      </c>
      <c r="BD562" s="12">
        <v>63.119</v>
      </c>
      <c r="BE562" s="72">
        <v>1.9630000000000001</v>
      </c>
      <c r="BF562" s="72">
        <v>39.554000000000002</v>
      </c>
      <c r="BG562" s="12">
        <v>134.423</v>
      </c>
      <c r="BH562" s="72">
        <v>4.181</v>
      </c>
      <c r="BI562" s="72">
        <v>20.332000000000001</v>
      </c>
      <c r="BJ562" s="12">
        <v>702.43899999999996</v>
      </c>
      <c r="BK562" s="72">
        <v>21.85</v>
      </c>
      <c r="BL562" s="72">
        <v>8.1989999999999998</v>
      </c>
      <c r="BM562" s="12">
        <v>1359.047</v>
      </c>
      <c r="BN562" s="72">
        <v>42.274000000000001</v>
      </c>
      <c r="BO562" s="72">
        <v>4.8090000000000002</v>
      </c>
      <c r="BP562" s="12">
        <v>2061.4859999999999</v>
      </c>
      <c r="BQ562" s="72">
        <v>64.123999999999995</v>
      </c>
      <c r="BR562" s="72">
        <v>1.425</v>
      </c>
      <c r="BS562" s="12">
        <v>2208.462</v>
      </c>
      <c r="BT562" s="72">
        <v>68.695999999999998</v>
      </c>
      <c r="BU562" s="72">
        <v>0.88</v>
      </c>
      <c r="BV562" s="12">
        <v>3214.855</v>
      </c>
      <c r="BW562" s="72">
        <v>100</v>
      </c>
      <c r="BX562" s="72">
        <v>0.47199999999999998</v>
      </c>
      <c r="BY562" s="13"/>
      <c r="BZ562" s="13"/>
    </row>
    <row r="563" spans="1:78" ht="12.75" customHeight="1">
      <c r="A563" s="122" t="s">
        <v>44</v>
      </c>
      <c r="B563" s="71" t="s">
        <v>45</v>
      </c>
      <c r="C563" s="71" t="s">
        <v>25</v>
      </c>
      <c r="D563" s="34">
        <v>42795</v>
      </c>
      <c r="E563" s="12">
        <v>423.81</v>
      </c>
      <c r="F563" s="72">
        <v>13.087999999999999</v>
      </c>
      <c r="G563" s="72">
        <v>3.891</v>
      </c>
      <c r="H563" s="12">
        <v>50.918999999999997</v>
      </c>
      <c r="I563" s="72">
        <v>1.5720000000000001</v>
      </c>
      <c r="J563" s="72">
        <v>32.299999999999997</v>
      </c>
      <c r="K563" s="12">
        <v>29.893999999999998</v>
      </c>
      <c r="L563" s="72">
        <v>0.92300000000000004</v>
      </c>
      <c r="M563" s="72">
        <v>37.784999999999997</v>
      </c>
      <c r="N563" s="12">
        <v>80.813000000000002</v>
      </c>
      <c r="O563" s="72">
        <v>2.496</v>
      </c>
      <c r="P563" s="72">
        <v>23.19</v>
      </c>
      <c r="Q563" s="12">
        <v>11.974</v>
      </c>
      <c r="R563" s="72">
        <v>0.37</v>
      </c>
      <c r="S563" s="72">
        <v>83.938000000000002</v>
      </c>
      <c r="T563" s="12">
        <v>92.787000000000006</v>
      </c>
      <c r="U563" s="72">
        <v>2.8650000000000002</v>
      </c>
      <c r="V563" s="72">
        <v>21.739000000000001</v>
      </c>
      <c r="W563" s="12">
        <v>462.83499999999998</v>
      </c>
      <c r="X563" s="72">
        <v>14.292999999999999</v>
      </c>
      <c r="Y563" s="72">
        <v>4.9340000000000002</v>
      </c>
      <c r="Z563" s="12">
        <v>555.62099999999998</v>
      </c>
      <c r="AA563" s="72">
        <v>17.158000000000001</v>
      </c>
      <c r="AB563" s="72">
        <v>3.1960000000000002</v>
      </c>
      <c r="AC563" s="12">
        <v>979.43200000000002</v>
      </c>
      <c r="AD563" s="72">
        <v>30.245999999999999</v>
      </c>
      <c r="AE563" s="72">
        <v>1.42</v>
      </c>
      <c r="AF563" s="12">
        <v>4.1710000000000003</v>
      </c>
      <c r="AG563" s="72">
        <v>0.129</v>
      </c>
      <c r="AH563" s="72">
        <v>77.111999999999995</v>
      </c>
      <c r="AI563" s="12">
        <v>32.308</v>
      </c>
      <c r="AJ563" s="72">
        <v>0.998</v>
      </c>
      <c r="AK563" s="72">
        <v>11.567</v>
      </c>
      <c r="AL563" s="12">
        <v>36.478999999999999</v>
      </c>
      <c r="AM563" s="72">
        <v>1.127</v>
      </c>
      <c r="AN563" s="72">
        <v>7.24</v>
      </c>
      <c r="AO563" s="12">
        <v>1015.91</v>
      </c>
      <c r="AP563" s="72">
        <v>31.373000000000001</v>
      </c>
      <c r="AQ563" s="72">
        <v>1.3520000000000001</v>
      </c>
      <c r="AR563" s="12">
        <v>1.7170000000000001</v>
      </c>
      <c r="AS563" s="72">
        <v>5.2999999999999999E-2</v>
      </c>
      <c r="AT563" s="72">
        <v>100.78</v>
      </c>
      <c r="AU563" s="12">
        <v>0</v>
      </c>
      <c r="AV563" s="72">
        <v>0</v>
      </c>
      <c r="AW563" s="72">
        <v>0</v>
      </c>
      <c r="AX563" s="12">
        <v>113.681</v>
      </c>
      <c r="AY563" s="72">
        <v>3.5110000000000001</v>
      </c>
      <c r="AZ563" s="72">
        <v>19.62</v>
      </c>
      <c r="BA563" s="12">
        <v>113.681</v>
      </c>
      <c r="BB563" s="72">
        <v>3.5110000000000001</v>
      </c>
      <c r="BC563" s="72">
        <v>19.62</v>
      </c>
      <c r="BD563" s="12">
        <v>57.984999999999999</v>
      </c>
      <c r="BE563" s="72">
        <v>1.7909999999999999</v>
      </c>
      <c r="BF563" s="72">
        <v>36.225000000000001</v>
      </c>
      <c r="BG563" s="12">
        <v>171.666</v>
      </c>
      <c r="BH563" s="72">
        <v>5.3010000000000002</v>
      </c>
      <c r="BI563" s="72">
        <v>18.190000000000001</v>
      </c>
      <c r="BJ563" s="12">
        <v>863.40700000000004</v>
      </c>
      <c r="BK563" s="72">
        <v>26.663</v>
      </c>
      <c r="BL563" s="72">
        <v>5.9390000000000001</v>
      </c>
      <c r="BM563" s="12">
        <v>1185.509</v>
      </c>
      <c r="BN563" s="72">
        <v>36.61</v>
      </c>
      <c r="BO563" s="72">
        <v>5.2080000000000002</v>
      </c>
      <c r="BP563" s="12">
        <v>2048.9160000000002</v>
      </c>
      <c r="BQ563" s="72">
        <v>63.273000000000003</v>
      </c>
      <c r="BR563" s="72">
        <v>1.5209999999999999</v>
      </c>
      <c r="BS563" s="12">
        <v>2222.299</v>
      </c>
      <c r="BT563" s="72">
        <v>68.626999999999995</v>
      </c>
      <c r="BU563" s="72">
        <v>0.626</v>
      </c>
      <c r="BV563" s="12">
        <v>3238.2089999999998</v>
      </c>
      <c r="BW563" s="72">
        <v>100</v>
      </c>
      <c r="BX563" s="72">
        <v>0.24</v>
      </c>
      <c r="BY563" s="13"/>
      <c r="BZ563" s="13"/>
    </row>
    <row r="564" spans="1:78" ht="12.75" customHeight="1">
      <c r="A564" s="122" t="s">
        <v>44</v>
      </c>
      <c r="B564" s="71" t="s">
        <v>45</v>
      </c>
      <c r="C564" s="71" t="s">
        <v>25</v>
      </c>
      <c r="D564" s="34">
        <v>42887</v>
      </c>
      <c r="E564" s="12">
        <v>460.18799999999999</v>
      </c>
      <c r="F564" s="72">
        <v>14.106</v>
      </c>
      <c r="G564" s="72">
        <v>2.92</v>
      </c>
      <c r="H564" s="12">
        <v>10.843999999999999</v>
      </c>
      <c r="I564" s="72">
        <v>0.33200000000000002</v>
      </c>
      <c r="J564" s="72">
        <v>52.677999999999997</v>
      </c>
      <c r="K564" s="12">
        <v>54.904000000000003</v>
      </c>
      <c r="L564" s="72">
        <v>1.6830000000000001</v>
      </c>
      <c r="M564" s="72">
        <v>38.106000000000002</v>
      </c>
      <c r="N564" s="12">
        <v>65.748000000000005</v>
      </c>
      <c r="O564" s="72">
        <v>2.0150000000000001</v>
      </c>
      <c r="P564" s="72">
        <v>34.064999999999998</v>
      </c>
      <c r="Q564" s="12">
        <v>0</v>
      </c>
      <c r="R564" s="72">
        <v>0</v>
      </c>
      <c r="S564" s="72">
        <v>0</v>
      </c>
      <c r="T564" s="12">
        <v>65.748000000000005</v>
      </c>
      <c r="U564" s="72">
        <v>2.0150000000000001</v>
      </c>
      <c r="V564" s="72">
        <v>34.064999999999998</v>
      </c>
      <c r="W564" s="12">
        <v>487.71199999999999</v>
      </c>
      <c r="X564" s="72">
        <v>14.95</v>
      </c>
      <c r="Y564" s="72">
        <v>5.8419999999999996</v>
      </c>
      <c r="Z564" s="12">
        <v>553.46</v>
      </c>
      <c r="AA564" s="72">
        <v>16.965</v>
      </c>
      <c r="AB564" s="72">
        <v>2.3540000000000001</v>
      </c>
      <c r="AC564" s="12">
        <v>1013.648</v>
      </c>
      <c r="AD564" s="72">
        <v>31.071000000000002</v>
      </c>
      <c r="AE564" s="72">
        <v>1.29</v>
      </c>
      <c r="AF564" s="12">
        <v>3.1320000000000001</v>
      </c>
      <c r="AG564" s="72">
        <v>9.6000000000000002E-2</v>
      </c>
      <c r="AH564" s="72">
        <v>98.081000000000003</v>
      </c>
      <c r="AI564" s="12">
        <v>28.091000000000001</v>
      </c>
      <c r="AJ564" s="72">
        <v>0.86099999999999999</v>
      </c>
      <c r="AK564" s="72">
        <v>12.997999999999999</v>
      </c>
      <c r="AL564" s="12">
        <v>31.222999999999999</v>
      </c>
      <c r="AM564" s="72">
        <v>0.95699999999999996</v>
      </c>
      <c r="AN564" s="72">
        <v>8.2249999999999996</v>
      </c>
      <c r="AO564" s="12">
        <v>1044.8710000000001</v>
      </c>
      <c r="AP564" s="72">
        <v>32.027999999999999</v>
      </c>
      <c r="AQ564" s="72">
        <v>1.2390000000000001</v>
      </c>
      <c r="AR564" s="12">
        <v>7.8949999999999996</v>
      </c>
      <c r="AS564" s="72">
        <v>0.24199999999999999</v>
      </c>
      <c r="AT564" s="72">
        <v>79.275999999999996</v>
      </c>
      <c r="AU564" s="12">
        <v>0</v>
      </c>
      <c r="AV564" s="72">
        <v>0</v>
      </c>
      <c r="AW564" s="72">
        <v>0</v>
      </c>
      <c r="AX564" s="12">
        <v>116.137</v>
      </c>
      <c r="AY564" s="72">
        <v>3.56</v>
      </c>
      <c r="AZ564" s="72">
        <v>19.233000000000001</v>
      </c>
      <c r="BA564" s="12">
        <v>116.137</v>
      </c>
      <c r="BB564" s="72">
        <v>3.56</v>
      </c>
      <c r="BC564" s="72">
        <v>19.233000000000001</v>
      </c>
      <c r="BD564" s="12">
        <v>58.207000000000001</v>
      </c>
      <c r="BE564" s="72">
        <v>1.784</v>
      </c>
      <c r="BF564" s="72">
        <v>35.203000000000003</v>
      </c>
      <c r="BG564" s="12">
        <v>174.34399999999999</v>
      </c>
      <c r="BH564" s="72">
        <v>5.3440000000000003</v>
      </c>
      <c r="BI564" s="72">
        <v>18.045000000000002</v>
      </c>
      <c r="BJ564" s="12">
        <v>863.34500000000003</v>
      </c>
      <c r="BK564" s="72">
        <v>26.463999999999999</v>
      </c>
      <c r="BL564" s="72">
        <v>6.57</v>
      </c>
      <c r="BM564" s="12">
        <v>1171.8620000000001</v>
      </c>
      <c r="BN564" s="72">
        <v>35.920999999999999</v>
      </c>
      <c r="BO564" s="72">
        <v>5.1059999999999999</v>
      </c>
      <c r="BP564" s="12">
        <v>2035.2080000000001</v>
      </c>
      <c r="BQ564" s="72">
        <v>62.384999999999998</v>
      </c>
      <c r="BR564" s="72">
        <v>1.5369999999999999</v>
      </c>
      <c r="BS564" s="12">
        <v>2217.4470000000001</v>
      </c>
      <c r="BT564" s="72">
        <v>67.971999999999994</v>
      </c>
      <c r="BU564" s="72">
        <v>0.54800000000000004</v>
      </c>
      <c r="BV564" s="12">
        <v>3262.317</v>
      </c>
      <c r="BW564" s="72">
        <v>100</v>
      </c>
      <c r="BX564" s="72">
        <v>8.4000000000000005E-2</v>
      </c>
      <c r="BY564" s="13"/>
      <c r="BZ564" s="13"/>
    </row>
    <row r="565" spans="1:78" ht="12.75" customHeight="1">
      <c r="A565" s="122" t="s">
        <v>44</v>
      </c>
      <c r="B565" s="71" t="s">
        <v>45</v>
      </c>
      <c r="C565" s="71" t="s">
        <v>25</v>
      </c>
      <c r="D565" s="34">
        <v>43344</v>
      </c>
      <c r="E565" s="12">
        <v>497.20499999999998</v>
      </c>
      <c r="F565" s="72">
        <v>14.734</v>
      </c>
      <c r="G565" s="72">
        <v>1.278</v>
      </c>
      <c r="H565" s="12">
        <v>53.414999999999999</v>
      </c>
      <c r="I565" s="72">
        <v>1.583</v>
      </c>
      <c r="J565" s="72">
        <v>30.024999999999999</v>
      </c>
      <c r="K565" s="12">
        <v>38.008000000000003</v>
      </c>
      <c r="L565" s="72">
        <v>1.1259999999999999</v>
      </c>
      <c r="M565" s="72">
        <v>48.226999999999997</v>
      </c>
      <c r="N565" s="12">
        <v>91.423000000000002</v>
      </c>
      <c r="O565" s="72">
        <v>2.7090000000000001</v>
      </c>
      <c r="P565" s="72">
        <v>24.071000000000002</v>
      </c>
      <c r="Q565" s="12">
        <v>0</v>
      </c>
      <c r="R565" s="72">
        <v>0</v>
      </c>
      <c r="S565" s="72">
        <v>0</v>
      </c>
      <c r="T565" s="12">
        <v>91.423000000000002</v>
      </c>
      <c r="U565" s="72">
        <v>2.7090000000000001</v>
      </c>
      <c r="V565" s="72">
        <v>24.071000000000002</v>
      </c>
      <c r="W565" s="12">
        <v>469.05500000000001</v>
      </c>
      <c r="X565" s="72">
        <v>13.9</v>
      </c>
      <c r="Y565" s="72">
        <v>5.2960000000000003</v>
      </c>
      <c r="Z565" s="12">
        <v>560.47799999999995</v>
      </c>
      <c r="AA565" s="72">
        <v>16.609000000000002</v>
      </c>
      <c r="AB565" s="72">
        <v>1.5409999999999999</v>
      </c>
      <c r="AC565" s="12">
        <v>1057.683</v>
      </c>
      <c r="AD565" s="72">
        <v>31.343</v>
      </c>
      <c r="AE565" s="72">
        <v>0.93400000000000005</v>
      </c>
      <c r="AF565" s="12">
        <v>0</v>
      </c>
      <c r="AG565" s="72">
        <v>0</v>
      </c>
      <c r="AH565" s="72">
        <v>0</v>
      </c>
      <c r="AI565" s="12">
        <v>35.872</v>
      </c>
      <c r="AJ565" s="72">
        <v>1.0629999999999999</v>
      </c>
      <c r="AK565" s="72">
        <v>8.734</v>
      </c>
      <c r="AL565" s="12">
        <v>35.872</v>
      </c>
      <c r="AM565" s="72">
        <v>1.0629999999999999</v>
      </c>
      <c r="AN565" s="72">
        <v>8.734</v>
      </c>
      <c r="AO565" s="12">
        <v>1093.5550000000001</v>
      </c>
      <c r="AP565" s="72">
        <v>32.405999999999999</v>
      </c>
      <c r="AQ565" s="72">
        <v>0.85</v>
      </c>
      <c r="AR565" s="12">
        <v>0</v>
      </c>
      <c r="AS565" s="72">
        <v>0</v>
      </c>
      <c r="AT565" s="72">
        <v>0</v>
      </c>
      <c r="AU565" s="12">
        <v>3.351</v>
      </c>
      <c r="AV565" s="72">
        <v>9.9000000000000005E-2</v>
      </c>
      <c r="AW565" s="72">
        <v>102.078</v>
      </c>
      <c r="AX565" s="12">
        <v>132.20599999999999</v>
      </c>
      <c r="AY565" s="72">
        <v>3.9180000000000001</v>
      </c>
      <c r="AZ565" s="72">
        <v>19.683</v>
      </c>
      <c r="BA565" s="12">
        <v>135.55699999999999</v>
      </c>
      <c r="BB565" s="72">
        <v>4.0170000000000003</v>
      </c>
      <c r="BC565" s="72">
        <v>20.131</v>
      </c>
      <c r="BD565" s="12">
        <v>50.341999999999999</v>
      </c>
      <c r="BE565" s="72">
        <v>1.492</v>
      </c>
      <c r="BF565" s="72">
        <v>37.469000000000001</v>
      </c>
      <c r="BG565" s="12">
        <v>185.899</v>
      </c>
      <c r="BH565" s="72">
        <v>5.5090000000000003</v>
      </c>
      <c r="BI565" s="72">
        <v>20.309000000000001</v>
      </c>
      <c r="BJ565" s="12">
        <v>823.72299999999996</v>
      </c>
      <c r="BK565" s="72">
        <v>24.41</v>
      </c>
      <c r="BL565" s="72">
        <v>6.7889999999999997</v>
      </c>
      <c r="BM565" s="12">
        <v>1271.338</v>
      </c>
      <c r="BN565" s="72">
        <v>37.674999999999997</v>
      </c>
      <c r="BO565" s="72">
        <v>4.5970000000000004</v>
      </c>
      <c r="BP565" s="12">
        <v>2095.0610000000001</v>
      </c>
      <c r="BQ565" s="72">
        <v>62.085000000000001</v>
      </c>
      <c r="BR565" s="72">
        <v>1.738</v>
      </c>
      <c r="BS565" s="12">
        <v>2280.96</v>
      </c>
      <c r="BT565" s="72">
        <v>67.593999999999994</v>
      </c>
      <c r="BU565" s="72">
        <v>0.38400000000000001</v>
      </c>
      <c r="BV565" s="12">
        <v>3374.5149999999999</v>
      </c>
      <c r="BW565" s="72">
        <v>100</v>
      </c>
      <c r="BX565" s="72">
        <v>7.3999999999999996E-2</v>
      </c>
      <c r="BY565" s="13"/>
      <c r="BZ565" s="13"/>
    </row>
    <row r="566" spans="1:78" ht="12.75" customHeight="1">
      <c r="A566" s="122" t="s">
        <v>44</v>
      </c>
      <c r="B566" s="71" t="s">
        <v>45</v>
      </c>
      <c r="C566" s="71" t="s">
        <v>25</v>
      </c>
      <c r="D566" s="34">
        <v>43435</v>
      </c>
      <c r="E566" s="12">
        <v>496.92700000000002</v>
      </c>
      <c r="F566" s="72">
        <v>14.63</v>
      </c>
      <c r="G566" s="72">
        <v>3.0289999999999999</v>
      </c>
      <c r="H566" s="12">
        <v>23.553000000000001</v>
      </c>
      <c r="I566" s="72">
        <v>0.69299999999999995</v>
      </c>
      <c r="J566" s="72">
        <v>55.231000000000002</v>
      </c>
      <c r="K566" s="12">
        <v>46.499000000000002</v>
      </c>
      <c r="L566" s="72">
        <v>1.369</v>
      </c>
      <c r="M566" s="72">
        <v>29.879000000000001</v>
      </c>
      <c r="N566" s="12">
        <v>70.052000000000007</v>
      </c>
      <c r="O566" s="72">
        <v>2.0619999999999998</v>
      </c>
      <c r="P566" s="72">
        <v>21.876999999999999</v>
      </c>
      <c r="Q566" s="12">
        <v>0</v>
      </c>
      <c r="R566" s="72">
        <v>0</v>
      </c>
      <c r="S566" s="72">
        <v>0</v>
      </c>
      <c r="T566" s="12">
        <v>70.052000000000007</v>
      </c>
      <c r="U566" s="72">
        <v>2.0619999999999998</v>
      </c>
      <c r="V566" s="72">
        <v>21.876999999999999</v>
      </c>
      <c r="W566" s="12">
        <v>507.58600000000001</v>
      </c>
      <c r="X566" s="72">
        <v>14.944000000000001</v>
      </c>
      <c r="Y566" s="72">
        <v>4.508</v>
      </c>
      <c r="Z566" s="12">
        <v>577.63800000000003</v>
      </c>
      <c r="AA566" s="72">
        <v>17.006</v>
      </c>
      <c r="AB566" s="72">
        <v>2.944</v>
      </c>
      <c r="AC566" s="12">
        <v>1074.5650000000001</v>
      </c>
      <c r="AD566" s="72">
        <v>31.635999999999999</v>
      </c>
      <c r="AE566" s="72">
        <v>1.1839999999999999</v>
      </c>
      <c r="AF566" s="12">
        <v>0</v>
      </c>
      <c r="AG566" s="72">
        <v>0</v>
      </c>
      <c r="AH566" s="72">
        <v>0</v>
      </c>
      <c r="AI566" s="12">
        <v>35.793999999999997</v>
      </c>
      <c r="AJ566" s="72">
        <v>1.054</v>
      </c>
      <c r="AK566" s="72">
        <v>8.2029999999999994</v>
      </c>
      <c r="AL566" s="12">
        <v>35.793999999999997</v>
      </c>
      <c r="AM566" s="72">
        <v>1.054</v>
      </c>
      <c r="AN566" s="72">
        <v>8.2029999999999994</v>
      </c>
      <c r="AO566" s="12">
        <v>1110.3599999999999</v>
      </c>
      <c r="AP566" s="72">
        <v>32.69</v>
      </c>
      <c r="AQ566" s="72">
        <v>1.125</v>
      </c>
      <c r="AR566" s="12">
        <v>0</v>
      </c>
      <c r="AS566" s="72">
        <v>0</v>
      </c>
      <c r="AT566" s="72">
        <v>0</v>
      </c>
      <c r="AU566" s="12">
        <v>0</v>
      </c>
      <c r="AV566" s="72">
        <v>0</v>
      </c>
      <c r="AW566" s="72">
        <v>0</v>
      </c>
      <c r="AX566" s="12">
        <v>128.92099999999999</v>
      </c>
      <c r="AY566" s="72">
        <v>3.7959999999999998</v>
      </c>
      <c r="AZ566" s="72">
        <v>21.902999999999999</v>
      </c>
      <c r="BA566" s="12">
        <v>128.92099999999999</v>
      </c>
      <c r="BB566" s="72">
        <v>3.7959999999999998</v>
      </c>
      <c r="BC566" s="72">
        <v>21.902999999999999</v>
      </c>
      <c r="BD566" s="12">
        <v>52.62</v>
      </c>
      <c r="BE566" s="72">
        <v>1.5489999999999999</v>
      </c>
      <c r="BF566" s="72">
        <v>42.33</v>
      </c>
      <c r="BG566" s="12">
        <v>181.541</v>
      </c>
      <c r="BH566" s="72">
        <v>5.3449999999999998</v>
      </c>
      <c r="BI566" s="72">
        <v>18.850000000000001</v>
      </c>
      <c r="BJ566" s="12">
        <v>803.46799999999996</v>
      </c>
      <c r="BK566" s="72">
        <v>23.655000000000001</v>
      </c>
      <c r="BL566" s="72">
        <v>7.0350000000000001</v>
      </c>
      <c r="BM566" s="12">
        <v>1301.296</v>
      </c>
      <c r="BN566" s="72">
        <v>38.311</v>
      </c>
      <c r="BO566" s="72">
        <v>5.3390000000000004</v>
      </c>
      <c r="BP566" s="12">
        <v>2104.7640000000001</v>
      </c>
      <c r="BQ566" s="72">
        <v>61.966000000000001</v>
      </c>
      <c r="BR566" s="72">
        <v>1.8280000000000001</v>
      </c>
      <c r="BS566" s="12">
        <v>2286.3040000000001</v>
      </c>
      <c r="BT566" s="72">
        <v>67.31</v>
      </c>
      <c r="BU566" s="72">
        <v>0.56599999999999995</v>
      </c>
      <c r="BV566" s="12">
        <v>3396.6640000000002</v>
      </c>
      <c r="BW566" s="72">
        <v>100</v>
      </c>
      <c r="BX566" s="72">
        <v>0.109</v>
      </c>
      <c r="BY566" s="13"/>
      <c r="BZ566" s="13"/>
    </row>
    <row r="567" spans="1:78" ht="12.75" customHeight="1">
      <c r="A567" s="122" t="s">
        <v>44</v>
      </c>
      <c r="B567" s="71" t="s">
        <v>45</v>
      </c>
      <c r="C567" s="71" t="s">
        <v>25</v>
      </c>
      <c r="D567" s="34">
        <v>43525</v>
      </c>
      <c r="E567" s="12">
        <v>488.18200000000002</v>
      </c>
      <c r="F567" s="72">
        <v>14.292</v>
      </c>
      <c r="G567" s="72">
        <v>3.25</v>
      </c>
      <c r="H567" s="12">
        <v>39.380000000000003</v>
      </c>
      <c r="I567" s="72">
        <v>1.153</v>
      </c>
      <c r="J567" s="72">
        <v>45.607999999999997</v>
      </c>
      <c r="K567" s="12">
        <v>23.949000000000002</v>
      </c>
      <c r="L567" s="72">
        <v>0.70099999999999996</v>
      </c>
      <c r="M567" s="72">
        <v>60.093000000000004</v>
      </c>
      <c r="N567" s="12">
        <v>63.329000000000001</v>
      </c>
      <c r="O567" s="72">
        <v>1.8540000000000001</v>
      </c>
      <c r="P567" s="72">
        <v>34.755000000000003</v>
      </c>
      <c r="Q567" s="12">
        <v>0</v>
      </c>
      <c r="R567" s="72">
        <v>0</v>
      </c>
      <c r="S567" s="72">
        <v>0</v>
      </c>
      <c r="T567" s="12">
        <v>63.329000000000001</v>
      </c>
      <c r="U567" s="72">
        <v>1.8540000000000001</v>
      </c>
      <c r="V567" s="72">
        <v>34.755000000000003</v>
      </c>
      <c r="W567" s="12">
        <v>517.83900000000006</v>
      </c>
      <c r="X567" s="72">
        <v>15.16</v>
      </c>
      <c r="Y567" s="72">
        <v>4.8179999999999996</v>
      </c>
      <c r="Z567" s="12">
        <v>581.16899999999998</v>
      </c>
      <c r="AA567" s="72">
        <v>17.013999999999999</v>
      </c>
      <c r="AB567" s="72">
        <v>3.5529999999999999</v>
      </c>
      <c r="AC567" s="12">
        <v>1069.3499999999999</v>
      </c>
      <c r="AD567" s="72">
        <v>31.305</v>
      </c>
      <c r="AE567" s="72">
        <v>1.3819999999999999</v>
      </c>
      <c r="AF567" s="12">
        <v>3.415</v>
      </c>
      <c r="AG567" s="72">
        <v>0.1</v>
      </c>
      <c r="AH567" s="72">
        <v>114.449</v>
      </c>
      <c r="AI567" s="12">
        <v>34.026000000000003</v>
      </c>
      <c r="AJ567" s="72">
        <v>0.996</v>
      </c>
      <c r="AK567" s="72">
        <v>12.481999999999999</v>
      </c>
      <c r="AL567" s="12">
        <v>37.441000000000003</v>
      </c>
      <c r="AM567" s="72">
        <v>1.0960000000000001</v>
      </c>
      <c r="AN567" s="72">
        <v>6.758</v>
      </c>
      <c r="AO567" s="12">
        <v>1106.7909999999999</v>
      </c>
      <c r="AP567" s="72">
        <v>32.401000000000003</v>
      </c>
      <c r="AQ567" s="72">
        <v>1.36</v>
      </c>
      <c r="AR567" s="12">
        <v>4.093</v>
      </c>
      <c r="AS567" s="72">
        <v>0.12</v>
      </c>
      <c r="AT567" s="72">
        <v>100.654</v>
      </c>
      <c r="AU567" s="12">
        <v>0</v>
      </c>
      <c r="AV567" s="72">
        <v>0</v>
      </c>
      <c r="AW567" s="72">
        <v>0</v>
      </c>
      <c r="AX567" s="12">
        <v>135.88399999999999</v>
      </c>
      <c r="AY567" s="72">
        <v>3.9780000000000002</v>
      </c>
      <c r="AZ567" s="72">
        <v>23.015000000000001</v>
      </c>
      <c r="BA567" s="12">
        <v>135.88399999999999</v>
      </c>
      <c r="BB567" s="72">
        <v>3.9780000000000002</v>
      </c>
      <c r="BC567" s="72">
        <v>23.015000000000001</v>
      </c>
      <c r="BD567" s="12">
        <v>34.651000000000003</v>
      </c>
      <c r="BE567" s="72">
        <v>1.014</v>
      </c>
      <c r="BF567" s="72">
        <v>38.465000000000003</v>
      </c>
      <c r="BG567" s="12">
        <v>170.535</v>
      </c>
      <c r="BH567" s="72">
        <v>4.992</v>
      </c>
      <c r="BI567" s="72">
        <v>21.370999999999999</v>
      </c>
      <c r="BJ567" s="12">
        <v>975.88699999999994</v>
      </c>
      <c r="BK567" s="72">
        <v>28.568999999999999</v>
      </c>
      <c r="BL567" s="72">
        <v>6.61</v>
      </c>
      <c r="BM567" s="12">
        <v>1158.5630000000001</v>
      </c>
      <c r="BN567" s="72">
        <v>33.917000000000002</v>
      </c>
      <c r="BO567" s="72">
        <v>4.8310000000000004</v>
      </c>
      <c r="BP567" s="12">
        <v>2134.4499999999998</v>
      </c>
      <c r="BQ567" s="72">
        <v>62.485999999999997</v>
      </c>
      <c r="BR567" s="72">
        <v>1.9510000000000001</v>
      </c>
      <c r="BS567" s="12">
        <v>2309.078</v>
      </c>
      <c r="BT567" s="72">
        <v>67.599000000000004</v>
      </c>
      <c r="BU567" s="72">
        <v>0.63300000000000001</v>
      </c>
      <c r="BV567" s="12">
        <v>3415.8690000000001</v>
      </c>
      <c r="BW567" s="72">
        <v>100</v>
      </c>
      <c r="BX567" s="72">
        <v>7.1999999999999995E-2</v>
      </c>
      <c r="BY567" s="13"/>
      <c r="BZ567" s="13"/>
    </row>
    <row r="568" spans="1:78" ht="12.75" customHeight="1">
      <c r="A568" s="122" t="s">
        <v>44</v>
      </c>
      <c r="B568" s="71" t="s">
        <v>45</v>
      </c>
      <c r="C568" s="71" t="s">
        <v>25</v>
      </c>
      <c r="D568" s="34">
        <v>43617</v>
      </c>
      <c r="E568" s="12">
        <v>498.923</v>
      </c>
      <c r="F568" s="72">
        <v>14.515000000000001</v>
      </c>
      <c r="G568" s="72">
        <v>2.589</v>
      </c>
      <c r="H568" s="12">
        <v>13.797000000000001</v>
      </c>
      <c r="I568" s="72">
        <v>0.40100000000000002</v>
      </c>
      <c r="J568" s="72">
        <v>45.298999999999999</v>
      </c>
      <c r="K568" s="12">
        <v>37.164000000000001</v>
      </c>
      <c r="L568" s="72">
        <v>1.081</v>
      </c>
      <c r="M568" s="72">
        <v>37.033000000000001</v>
      </c>
      <c r="N568" s="12">
        <v>50.960999999999999</v>
      </c>
      <c r="O568" s="72">
        <v>1.4830000000000001</v>
      </c>
      <c r="P568" s="72">
        <v>27.952999999999999</v>
      </c>
      <c r="Q568" s="12">
        <v>0</v>
      </c>
      <c r="R568" s="72">
        <v>0</v>
      </c>
      <c r="S568" s="72">
        <v>0</v>
      </c>
      <c r="T568" s="12">
        <v>50.960999999999999</v>
      </c>
      <c r="U568" s="72">
        <v>1.4830000000000001</v>
      </c>
      <c r="V568" s="72">
        <v>27.952999999999999</v>
      </c>
      <c r="W568" s="12">
        <v>546.25900000000001</v>
      </c>
      <c r="X568" s="72">
        <v>15.891999999999999</v>
      </c>
      <c r="Y568" s="72">
        <v>4.0170000000000003</v>
      </c>
      <c r="Z568" s="12">
        <v>597.22</v>
      </c>
      <c r="AA568" s="72">
        <v>17.375</v>
      </c>
      <c r="AB568" s="72">
        <v>3.206</v>
      </c>
      <c r="AC568" s="12">
        <v>1096.143</v>
      </c>
      <c r="AD568" s="72">
        <v>31.89</v>
      </c>
      <c r="AE568" s="72">
        <v>1.7709999999999999</v>
      </c>
      <c r="AF568" s="12">
        <v>0</v>
      </c>
      <c r="AG568" s="72">
        <v>0</v>
      </c>
      <c r="AH568" s="72">
        <v>0</v>
      </c>
      <c r="AI568" s="12">
        <v>38.469000000000001</v>
      </c>
      <c r="AJ568" s="72">
        <v>1.119</v>
      </c>
      <c r="AK568" s="72">
        <v>8.5969999999999995</v>
      </c>
      <c r="AL568" s="12">
        <v>38.469000000000001</v>
      </c>
      <c r="AM568" s="72">
        <v>1.119</v>
      </c>
      <c r="AN568" s="72">
        <v>8.5969999999999995</v>
      </c>
      <c r="AO568" s="12">
        <v>1134.6110000000001</v>
      </c>
      <c r="AP568" s="72">
        <v>33.01</v>
      </c>
      <c r="AQ568" s="72">
        <v>1.6990000000000001</v>
      </c>
      <c r="AR568" s="12">
        <v>4.391</v>
      </c>
      <c r="AS568" s="72">
        <v>0.128</v>
      </c>
      <c r="AT568" s="72">
        <v>82.742000000000004</v>
      </c>
      <c r="AU568" s="12">
        <v>0</v>
      </c>
      <c r="AV568" s="72">
        <v>0</v>
      </c>
      <c r="AW568" s="72">
        <v>0</v>
      </c>
      <c r="AX568" s="12">
        <v>69.135999999999996</v>
      </c>
      <c r="AY568" s="72">
        <v>2.0110000000000001</v>
      </c>
      <c r="AZ568" s="72">
        <v>35.430999999999997</v>
      </c>
      <c r="BA568" s="12">
        <v>69.135999999999996</v>
      </c>
      <c r="BB568" s="72">
        <v>2.0110000000000001</v>
      </c>
      <c r="BC568" s="72">
        <v>35.430999999999997</v>
      </c>
      <c r="BD568" s="12">
        <v>31.059000000000001</v>
      </c>
      <c r="BE568" s="72">
        <v>0.90400000000000003</v>
      </c>
      <c r="BF568" s="72">
        <v>61.551000000000002</v>
      </c>
      <c r="BG568" s="12">
        <v>100.19499999999999</v>
      </c>
      <c r="BH568" s="72">
        <v>2.915</v>
      </c>
      <c r="BI568" s="72">
        <v>28.701000000000001</v>
      </c>
      <c r="BJ568" s="12">
        <v>826.35500000000002</v>
      </c>
      <c r="BK568" s="72">
        <v>24.041</v>
      </c>
      <c r="BL568" s="72">
        <v>8.9169999999999998</v>
      </c>
      <c r="BM568" s="12">
        <v>1371.6610000000001</v>
      </c>
      <c r="BN568" s="72">
        <v>39.905999999999999</v>
      </c>
      <c r="BO568" s="72">
        <v>4.7469999999999999</v>
      </c>
      <c r="BP568" s="12">
        <v>2198.0160000000001</v>
      </c>
      <c r="BQ568" s="72">
        <v>63.948</v>
      </c>
      <c r="BR568" s="72">
        <v>1.7070000000000001</v>
      </c>
      <c r="BS568" s="12">
        <v>2302.6030000000001</v>
      </c>
      <c r="BT568" s="72">
        <v>66.989999999999995</v>
      </c>
      <c r="BU568" s="72">
        <v>0.86399999999999999</v>
      </c>
      <c r="BV568" s="12">
        <v>3437.2139999999999</v>
      </c>
      <c r="BW568" s="72">
        <v>100</v>
      </c>
      <c r="BX568" s="72">
        <v>0.11</v>
      </c>
      <c r="BY568" s="13"/>
      <c r="BZ568" s="13"/>
    </row>
    <row r="569" spans="1:78" ht="12.75" customHeight="1">
      <c r="A569" s="122" t="s">
        <v>44</v>
      </c>
      <c r="B569" s="71" t="s">
        <v>45</v>
      </c>
      <c r="C569" s="71" t="s">
        <v>25</v>
      </c>
      <c r="D569" s="34">
        <v>44075</v>
      </c>
      <c r="E569" s="12">
        <v>489.8</v>
      </c>
      <c r="F569" s="72">
        <v>13.682</v>
      </c>
      <c r="G569" s="72">
        <v>3.6379999999999999</v>
      </c>
      <c r="H569" s="12">
        <v>34.039000000000001</v>
      </c>
      <c r="I569" s="72">
        <v>0.95099999999999996</v>
      </c>
      <c r="J569" s="72">
        <v>56.53</v>
      </c>
      <c r="K569" s="12">
        <v>98.245999999999995</v>
      </c>
      <c r="L569" s="72">
        <v>2.7440000000000002</v>
      </c>
      <c r="M569" s="72">
        <v>18.321000000000002</v>
      </c>
      <c r="N569" s="12">
        <v>132.285</v>
      </c>
      <c r="O569" s="72">
        <v>3.6949999999999998</v>
      </c>
      <c r="P569" s="72">
        <v>21.687999999999999</v>
      </c>
      <c r="Q569" s="12">
        <v>1.2070000000000001</v>
      </c>
      <c r="R569" s="72">
        <v>3.4000000000000002E-2</v>
      </c>
      <c r="S569" s="72">
        <v>105.935</v>
      </c>
      <c r="T569" s="12">
        <v>133.49199999999999</v>
      </c>
      <c r="U569" s="72">
        <v>3.7290000000000001</v>
      </c>
      <c r="V569" s="72">
        <v>22.132999999999999</v>
      </c>
      <c r="W569" s="12">
        <v>466.26100000000002</v>
      </c>
      <c r="X569" s="72">
        <v>13.023999999999999</v>
      </c>
      <c r="Y569" s="72">
        <v>7.5830000000000002</v>
      </c>
      <c r="Z569" s="12">
        <v>599.75400000000002</v>
      </c>
      <c r="AA569" s="72">
        <v>16.753</v>
      </c>
      <c r="AB569" s="72">
        <v>3.1269999999999998</v>
      </c>
      <c r="AC569" s="12">
        <v>1089.5530000000001</v>
      </c>
      <c r="AD569" s="72">
        <v>30.434999999999999</v>
      </c>
      <c r="AE569" s="72">
        <v>1.3939999999999999</v>
      </c>
      <c r="AF569" s="12">
        <v>7.4</v>
      </c>
      <c r="AG569" s="72">
        <v>0.20699999999999999</v>
      </c>
      <c r="AH569" s="72">
        <v>78.210999999999999</v>
      </c>
      <c r="AI569" s="12">
        <v>47.052999999999997</v>
      </c>
      <c r="AJ569" s="72">
        <v>1.3140000000000001</v>
      </c>
      <c r="AK569" s="72">
        <v>15.3</v>
      </c>
      <c r="AL569" s="12">
        <v>54.453000000000003</v>
      </c>
      <c r="AM569" s="72">
        <v>1.5209999999999999</v>
      </c>
      <c r="AN569" s="72">
        <v>7.18</v>
      </c>
      <c r="AO569" s="12">
        <v>1144.0060000000001</v>
      </c>
      <c r="AP569" s="72">
        <v>31.956</v>
      </c>
      <c r="AQ569" s="72">
        <v>1.274</v>
      </c>
      <c r="AR569" s="12">
        <v>16.552</v>
      </c>
      <c r="AS569" s="72">
        <v>0.46200000000000002</v>
      </c>
      <c r="AT569" s="72">
        <v>81.046999999999997</v>
      </c>
      <c r="AU569" s="12">
        <v>6.2850000000000001</v>
      </c>
      <c r="AV569" s="72">
        <v>0.17599999999999999</v>
      </c>
      <c r="AW569" s="72">
        <v>74.203000000000003</v>
      </c>
      <c r="AX569" s="12">
        <v>143.20099999999999</v>
      </c>
      <c r="AY569" s="72">
        <v>4</v>
      </c>
      <c r="AZ569" s="72">
        <v>22.803000000000001</v>
      </c>
      <c r="BA569" s="12">
        <v>149.48599999999999</v>
      </c>
      <c r="BB569" s="72">
        <v>4.1760000000000002</v>
      </c>
      <c r="BC569" s="72">
        <v>22.974</v>
      </c>
      <c r="BD569" s="12">
        <v>52.161000000000001</v>
      </c>
      <c r="BE569" s="72">
        <v>1.4570000000000001</v>
      </c>
      <c r="BF569" s="72">
        <v>43.234000000000002</v>
      </c>
      <c r="BG569" s="12">
        <v>201.648</v>
      </c>
      <c r="BH569" s="72">
        <v>5.633</v>
      </c>
      <c r="BI569" s="72">
        <v>20.713999999999999</v>
      </c>
      <c r="BJ569" s="12">
        <v>756.91700000000003</v>
      </c>
      <c r="BK569" s="72">
        <v>21.143000000000001</v>
      </c>
      <c r="BL569" s="72">
        <v>7.875</v>
      </c>
      <c r="BM569" s="12">
        <v>1460.8689999999999</v>
      </c>
      <c r="BN569" s="72">
        <v>40.807000000000002</v>
      </c>
      <c r="BO569" s="72">
        <v>5.0380000000000003</v>
      </c>
      <c r="BP569" s="12">
        <v>2217.7860000000001</v>
      </c>
      <c r="BQ569" s="72">
        <v>61.948999999999998</v>
      </c>
      <c r="BR569" s="72">
        <v>2.14</v>
      </c>
      <c r="BS569" s="12">
        <v>2435.9850000000001</v>
      </c>
      <c r="BT569" s="72">
        <v>68.043999999999997</v>
      </c>
      <c r="BU569" s="72">
        <v>0.57199999999999995</v>
      </c>
      <c r="BV569" s="12">
        <v>3579.9920000000002</v>
      </c>
      <c r="BW569" s="72">
        <v>100</v>
      </c>
      <c r="BX569" s="72">
        <v>0.11600000000000001</v>
      </c>
      <c r="BY569" s="13"/>
      <c r="BZ569" s="13"/>
    </row>
    <row r="570" spans="1:78" ht="12.75" customHeight="1">
      <c r="A570" s="122" t="s">
        <v>44</v>
      </c>
      <c r="B570" s="71" t="s">
        <v>45</v>
      </c>
      <c r="C570" s="71" t="s">
        <v>25</v>
      </c>
      <c r="D570" s="34">
        <v>44166</v>
      </c>
      <c r="E570" s="12">
        <v>496.93799999999999</v>
      </c>
      <c r="F570" s="72">
        <v>13.824999999999999</v>
      </c>
      <c r="G570" s="72">
        <v>4.09</v>
      </c>
      <c r="H570" s="12">
        <v>58.177999999999997</v>
      </c>
      <c r="I570" s="72">
        <v>1.6180000000000001</v>
      </c>
      <c r="J570" s="72">
        <v>35.286999999999999</v>
      </c>
      <c r="K570" s="12">
        <v>43.164000000000001</v>
      </c>
      <c r="L570" s="72">
        <v>1.2010000000000001</v>
      </c>
      <c r="M570" s="72">
        <v>35.085000000000001</v>
      </c>
      <c r="N570" s="12">
        <v>101.343</v>
      </c>
      <c r="O570" s="72">
        <v>2.819</v>
      </c>
      <c r="P570" s="72">
        <v>26.358000000000001</v>
      </c>
      <c r="Q570" s="12">
        <v>1.3</v>
      </c>
      <c r="R570" s="72">
        <v>3.5999999999999997E-2</v>
      </c>
      <c r="S570" s="72">
        <v>108.494</v>
      </c>
      <c r="T570" s="12">
        <v>102.643</v>
      </c>
      <c r="U570" s="72">
        <v>2.855</v>
      </c>
      <c r="V570" s="72">
        <v>25.806999999999999</v>
      </c>
      <c r="W570" s="12">
        <v>527.47400000000005</v>
      </c>
      <c r="X570" s="72">
        <v>14.673999999999999</v>
      </c>
      <c r="Y570" s="72">
        <v>6.45</v>
      </c>
      <c r="Z570" s="12">
        <v>630.11699999999996</v>
      </c>
      <c r="AA570" s="72">
        <v>17.529</v>
      </c>
      <c r="AB570" s="72">
        <v>2.8260000000000001</v>
      </c>
      <c r="AC570" s="12">
        <v>1127.0540000000001</v>
      </c>
      <c r="AD570" s="72">
        <v>31.353999999999999</v>
      </c>
      <c r="AE570" s="72">
        <v>0.95799999999999996</v>
      </c>
      <c r="AF570" s="12">
        <v>17.667999999999999</v>
      </c>
      <c r="AG570" s="72">
        <v>0.49199999999999999</v>
      </c>
      <c r="AH570" s="72">
        <v>62.984999999999999</v>
      </c>
      <c r="AI570" s="12">
        <v>38.261000000000003</v>
      </c>
      <c r="AJ570" s="72">
        <v>1.0640000000000001</v>
      </c>
      <c r="AK570" s="72">
        <v>32.619999999999997</v>
      </c>
      <c r="AL570" s="12">
        <v>55.929000000000002</v>
      </c>
      <c r="AM570" s="72">
        <v>1.556</v>
      </c>
      <c r="AN570" s="72">
        <v>7.3120000000000003</v>
      </c>
      <c r="AO570" s="12">
        <v>1182.9829999999999</v>
      </c>
      <c r="AP570" s="72">
        <v>32.909999999999997</v>
      </c>
      <c r="AQ570" s="72">
        <v>0.85199999999999998</v>
      </c>
      <c r="AR570" s="12">
        <v>37.655999999999999</v>
      </c>
      <c r="AS570" s="72">
        <v>1.048</v>
      </c>
      <c r="AT570" s="72">
        <v>57.591999999999999</v>
      </c>
      <c r="AU570" s="12">
        <v>4.4329999999999998</v>
      </c>
      <c r="AV570" s="72">
        <v>0.123</v>
      </c>
      <c r="AW570" s="72">
        <v>101.152</v>
      </c>
      <c r="AX570" s="12">
        <v>116.07599999999999</v>
      </c>
      <c r="AY570" s="72">
        <v>3.2290000000000001</v>
      </c>
      <c r="AZ570" s="72">
        <v>26.335999999999999</v>
      </c>
      <c r="BA570" s="12">
        <v>120.509</v>
      </c>
      <c r="BB570" s="72">
        <v>3.3519999999999999</v>
      </c>
      <c r="BC570" s="72">
        <v>25.622</v>
      </c>
      <c r="BD570" s="12">
        <v>63.524000000000001</v>
      </c>
      <c r="BE570" s="72">
        <v>1.7669999999999999</v>
      </c>
      <c r="BF570" s="72">
        <v>37.628</v>
      </c>
      <c r="BG570" s="12">
        <v>184.03299999999999</v>
      </c>
      <c r="BH570" s="72">
        <v>5.12</v>
      </c>
      <c r="BI570" s="72">
        <v>18.992999999999999</v>
      </c>
      <c r="BJ570" s="12">
        <v>891.97400000000005</v>
      </c>
      <c r="BK570" s="72">
        <v>24.814</v>
      </c>
      <c r="BL570" s="72">
        <v>7.8529999999999998</v>
      </c>
      <c r="BM570" s="12">
        <v>1297.9649999999999</v>
      </c>
      <c r="BN570" s="72">
        <v>36.109000000000002</v>
      </c>
      <c r="BO570" s="72">
        <v>4.9989999999999997</v>
      </c>
      <c r="BP570" s="12">
        <v>2189.9389999999999</v>
      </c>
      <c r="BQ570" s="72">
        <v>60.923000000000002</v>
      </c>
      <c r="BR570" s="72">
        <v>1.9259999999999999</v>
      </c>
      <c r="BS570" s="12">
        <v>2411.6280000000002</v>
      </c>
      <c r="BT570" s="72">
        <v>67.09</v>
      </c>
      <c r="BU570" s="72">
        <v>0.41799999999999998</v>
      </c>
      <c r="BV570" s="12">
        <v>3594.6109999999999</v>
      </c>
      <c r="BW570" s="72">
        <v>100</v>
      </c>
      <c r="BX570" s="72">
        <v>9.8000000000000004E-2</v>
      </c>
      <c r="BY570" s="13"/>
      <c r="BZ570" s="13"/>
    </row>
    <row r="571" spans="1:78" ht="12.75" customHeight="1">
      <c r="A571" s="122" t="s">
        <v>44</v>
      </c>
      <c r="B571" s="71" t="s">
        <v>45</v>
      </c>
      <c r="C571" s="71" t="s">
        <v>25</v>
      </c>
      <c r="D571" s="34">
        <v>44256</v>
      </c>
      <c r="E571" s="12">
        <v>525.69600000000003</v>
      </c>
      <c r="F571" s="72">
        <v>14.558999999999999</v>
      </c>
      <c r="G571" s="72">
        <v>3.2320000000000002</v>
      </c>
      <c r="H571" s="12">
        <v>24.562999999999999</v>
      </c>
      <c r="I571" s="72">
        <v>0.68</v>
      </c>
      <c r="J571" s="72">
        <v>41.872</v>
      </c>
      <c r="K571" s="12">
        <v>89.713999999999999</v>
      </c>
      <c r="L571" s="72">
        <v>2.4849999999999999</v>
      </c>
      <c r="M571" s="72">
        <v>27.030999999999999</v>
      </c>
      <c r="N571" s="12">
        <v>114.276</v>
      </c>
      <c r="O571" s="72">
        <v>3.165</v>
      </c>
      <c r="P571" s="72">
        <v>22.823</v>
      </c>
      <c r="Q571" s="12">
        <v>0</v>
      </c>
      <c r="R571" s="72">
        <v>0</v>
      </c>
      <c r="S571" s="72">
        <v>0</v>
      </c>
      <c r="T571" s="12">
        <v>114.276</v>
      </c>
      <c r="U571" s="72">
        <v>3.165</v>
      </c>
      <c r="V571" s="72">
        <v>22.823</v>
      </c>
      <c r="W571" s="12">
        <v>486.596</v>
      </c>
      <c r="X571" s="72">
        <v>13.476000000000001</v>
      </c>
      <c r="Y571" s="72">
        <v>5.1760000000000002</v>
      </c>
      <c r="Z571" s="12">
        <v>600.87199999999996</v>
      </c>
      <c r="AA571" s="72">
        <v>16.640999999999998</v>
      </c>
      <c r="AB571" s="72">
        <v>2.774</v>
      </c>
      <c r="AC571" s="12">
        <v>1126.568</v>
      </c>
      <c r="AD571" s="72">
        <v>31.2</v>
      </c>
      <c r="AE571" s="72">
        <v>1.0840000000000001</v>
      </c>
      <c r="AF571" s="12">
        <v>4.2690000000000001</v>
      </c>
      <c r="AG571" s="72">
        <v>0.11799999999999999</v>
      </c>
      <c r="AH571" s="72">
        <v>105.77200000000001</v>
      </c>
      <c r="AI571" s="12">
        <v>52.308</v>
      </c>
      <c r="AJ571" s="72">
        <v>1.4490000000000001</v>
      </c>
      <c r="AK571" s="72">
        <v>9.8770000000000007</v>
      </c>
      <c r="AL571" s="12">
        <v>56.576999999999998</v>
      </c>
      <c r="AM571" s="72">
        <v>1.5669999999999999</v>
      </c>
      <c r="AN571" s="72">
        <v>7.282</v>
      </c>
      <c r="AO571" s="12">
        <v>1183.146</v>
      </c>
      <c r="AP571" s="72">
        <v>32.767000000000003</v>
      </c>
      <c r="AQ571" s="72">
        <v>1.0269999999999999</v>
      </c>
      <c r="AR571" s="12">
        <v>16.186</v>
      </c>
      <c r="AS571" s="72">
        <v>0.44800000000000001</v>
      </c>
      <c r="AT571" s="72">
        <v>52.725000000000001</v>
      </c>
      <c r="AU571" s="12">
        <v>0</v>
      </c>
      <c r="AV571" s="72">
        <v>0</v>
      </c>
      <c r="AW571" s="72">
        <v>0</v>
      </c>
      <c r="AX571" s="12">
        <v>75.206999999999994</v>
      </c>
      <c r="AY571" s="72">
        <v>2.0830000000000002</v>
      </c>
      <c r="AZ571" s="72">
        <v>27.864999999999998</v>
      </c>
      <c r="BA571" s="12">
        <v>75.206999999999994</v>
      </c>
      <c r="BB571" s="72">
        <v>2.0830000000000002</v>
      </c>
      <c r="BC571" s="72">
        <v>27.864999999999998</v>
      </c>
      <c r="BD571" s="12">
        <v>84.162000000000006</v>
      </c>
      <c r="BE571" s="72">
        <v>2.331</v>
      </c>
      <c r="BF571" s="72">
        <v>38.863999999999997</v>
      </c>
      <c r="BG571" s="12">
        <v>159.369</v>
      </c>
      <c r="BH571" s="72">
        <v>4.4139999999999997</v>
      </c>
      <c r="BI571" s="72">
        <v>23.704999999999998</v>
      </c>
      <c r="BJ571" s="12">
        <v>984.03300000000002</v>
      </c>
      <c r="BK571" s="72">
        <v>27.253</v>
      </c>
      <c r="BL571" s="72">
        <v>6.3940000000000001</v>
      </c>
      <c r="BM571" s="12">
        <v>1268.019</v>
      </c>
      <c r="BN571" s="72">
        <v>35.118000000000002</v>
      </c>
      <c r="BO571" s="72">
        <v>4.266</v>
      </c>
      <c r="BP571" s="12">
        <v>2252.0520000000001</v>
      </c>
      <c r="BQ571" s="72">
        <v>62.371000000000002</v>
      </c>
      <c r="BR571" s="72">
        <v>1.831</v>
      </c>
      <c r="BS571" s="12">
        <v>2427.607</v>
      </c>
      <c r="BT571" s="72">
        <v>67.233000000000004</v>
      </c>
      <c r="BU571" s="72">
        <v>0.47899999999999998</v>
      </c>
      <c r="BV571" s="12">
        <v>3610.752</v>
      </c>
      <c r="BW571" s="72">
        <v>100</v>
      </c>
      <c r="BX571" s="72">
        <v>0.108</v>
      </c>
      <c r="BY571" s="13"/>
      <c r="BZ571" s="13"/>
    </row>
    <row r="572" spans="1:78" ht="12.75" customHeight="1">
      <c r="A572" s="122" t="s">
        <v>44</v>
      </c>
      <c r="B572" s="71" t="s">
        <v>45</v>
      </c>
      <c r="C572" s="71" t="s">
        <v>25</v>
      </c>
      <c r="D572" s="34">
        <v>44348</v>
      </c>
      <c r="E572" s="12">
        <v>546.41099999999994</v>
      </c>
      <c r="F572" s="72">
        <v>15.065</v>
      </c>
      <c r="G572" s="72">
        <v>2.8839999999999999</v>
      </c>
      <c r="H572" s="12">
        <v>45.85</v>
      </c>
      <c r="I572" s="72">
        <v>1.264</v>
      </c>
      <c r="J572" s="72">
        <v>32.481000000000002</v>
      </c>
      <c r="K572" s="12">
        <v>33.79</v>
      </c>
      <c r="L572" s="72">
        <v>0.93200000000000005</v>
      </c>
      <c r="M572" s="72">
        <v>51.414999999999999</v>
      </c>
      <c r="N572" s="12">
        <v>79.641000000000005</v>
      </c>
      <c r="O572" s="72">
        <v>2.1960000000000002</v>
      </c>
      <c r="P572" s="72">
        <v>25.408000000000001</v>
      </c>
      <c r="Q572" s="12">
        <v>4.3230000000000004</v>
      </c>
      <c r="R572" s="72">
        <v>0.11899999999999999</v>
      </c>
      <c r="S572" s="72">
        <v>104.077</v>
      </c>
      <c r="T572" s="12">
        <v>83.963999999999999</v>
      </c>
      <c r="U572" s="72">
        <v>2.3149999999999999</v>
      </c>
      <c r="V572" s="72">
        <v>23.783000000000001</v>
      </c>
      <c r="W572" s="12">
        <v>526.524</v>
      </c>
      <c r="X572" s="72">
        <v>14.516999999999999</v>
      </c>
      <c r="Y572" s="72">
        <v>4.1900000000000004</v>
      </c>
      <c r="Z572" s="12">
        <v>610.48800000000006</v>
      </c>
      <c r="AA572" s="72">
        <v>16.832000000000001</v>
      </c>
      <c r="AB572" s="72">
        <v>2.3540000000000001</v>
      </c>
      <c r="AC572" s="12">
        <v>1156.8989999999999</v>
      </c>
      <c r="AD572" s="72">
        <v>31.898</v>
      </c>
      <c r="AE572" s="72">
        <v>1.117</v>
      </c>
      <c r="AF572" s="12">
        <v>0</v>
      </c>
      <c r="AG572" s="72">
        <v>0</v>
      </c>
      <c r="AH572" s="72">
        <v>0</v>
      </c>
      <c r="AI572" s="12">
        <v>46.024999999999999</v>
      </c>
      <c r="AJ572" s="72">
        <v>1.2689999999999999</v>
      </c>
      <c r="AK572" s="72">
        <v>7.4029999999999996</v>
      </c>
      <c r="AL572" s="12">
        <v>46.024999999999999</v>
      </c>
      <c r="AM572" s="72">
        <v>1.2689999999999999</v>
      </c>
      <c r="AN572" s="72">
        <v>7.4029999999999996</v>
      </c>
      <c r="AO572" s="12">
        <v>1202.924</v>
      </c>
      <c r="AP572" s="72">
        <v>33.167000000000002</v>
      </c>
      <c r="AQ572" s="72">
        <v>1.0309999999999999</v>
      </c>
      <c r="AR572" s="12">
        <v>8.35</v>
      </c>
      <c r="AS572" s="72">
        <v>0.23</v>
      </c>
      <c r="AT572" s="72">
        <v>65.052999999999997</v>
      </c>
      <c r="AU572" s="12">
        <v>21.791</v>
      </c>
      <c r="AV572" s="72">
        <v>0.60099999999999998</v>
      </c>
      <c r="AW572" s="72">
        <v>100.83799999999999</v>
      </c>
      <c r="AX572" s="12">
        <v>124.092</v>
      </c>
      <c r="AY572" s="72">
        <v>3.4209999999999998</v>
      </c>
      <c r="AZ572" s="72">
        <v>22.738</v>
      </c>
      <c r="BA572" s="12">
        <v>145.88300000000001</v>
      </c>
      <c r="BB572" s="72">
        <v>4.0220000000000002</v>
      </c>
      <c r="BC572" s="72">
        <v>22.228000000000002</v>
      </c>
      <c r="BD572" s="12">
        <v>45.561</v>
      </c>
      <c r="BE572" s="72">
        <v>1.256</v>
      </c>
      <c r="BF572" s="72">
        <v>41.481999999999999</v>
      </c>
      <c r="BG572" s="12">
        <v>191.44499999999999</v>
      </c>
      <c r="BH572" s="72">
        <v>5.2779999999999996</v>
      </c>
      <c r="BI572" s="72">
        <v>18.422000000000001</v>
      </c>
      <c r="BJ572" s="12">
        <v>848.65200000000004</v>
      </c>
      <c r="BK572" s="72">
        <v>23.399000000000001</v>
      </c>
      <c r="BL572" s="72">
        <v>7.2169999999999996</v>
      </c>
      <c r="BM572" s="12">
        <v>1375.5309999999999</v>
      </c>
      <c r="BN572" s="72">
        <v>37.926000000000002</v>
      </c>
      <c r="BO572" s="72">
        <v>4.8330000000000002</v>
      </c>
      <c r="BP572" s="12">
        <v>2224.183</v>
      </c>
      <c r="BQ572" s="72">
        <v>61.325000000000003</v>
      </c>
      <c r="BR572" s="72">
        <v>1.6140000000000001</v>
      </c>
      <c r="BS572" s="12">
        <v>2423.9780000000001</v>
      </c>
      <c r="BT572" s="72">
        <v>66.832999999999998</v>
      </c>
      <c r="BU572" s="72">
        <v>0.53900000000000003</v>
      </c>
      <c r="BV572" s="12">
        <v>3626.902</v>
      </c>
      <c r="BW572" s="72">
        <v>100</v>
      </c>
      <c r="BX572" s="72">
        <v>7.2999999999999995E-2</v>
      </c>
      <c r="BY572" s="13"/>
      <c r="BZ572" s="13"/>
    </row>
    <row r="573" spans="1:78" ht="12.75" customHeight="1">
      <c r="A573" s="122" t="s">
        <v>44</v>
      </c>
      <c r="B573" s="71" t="s">
        <v>45</v>
      </c>
      <c r="C573" s="71" t="s">
        <v>25</v>
      </c>
      <c r="D573" s="34">
        <v>44805</v>
      </c>
      <c r="E573" s="12">
        <v>516.76599999999996</v>
      </c>
      <c r="F573" s="72">
        <v>13.895</v>
      </c>
      <c r="G573" s="72">
        <v>4.4320000000000004</v>
      </c>
      <c r="H573" s="12">
        <v>6.7729999999999997</v>
      </c>
      <c r="I573" s="72">
        <v>0.182</v>
      </c>
      <c r="J573" s="72">
        <v>65.902000000000001</v>
      </c>
      <c r="K573" s="12">
        <v>16.263000000000002</v>
      </c>
      <c r="L573" s="72">
        <v>0.437</v>
      </c>
      <c r="M573" s="72">
        <v>91.947000000000003</v>
      </c>
      <c r="N573" s="12">
        <v>23.036000000000001</v>
      </c>
      <c r="O573" s="72">
        <v>0.61899999999999999</v>
      </c>
      <c r="P573" s="72">
        <v>66.271000000000001</v>
      </c>
      <c r="Q573" s="12">
        <v>2.113</v>
      </c>
      <c r="R573" s="72">
        <v>5.7000000000000002E-2</v>
      </c>
      <c r="S573" s="72">
        <v>102.327</v>
      </c>
      <c r="T573" s="12">
        <v>25.15</v>
      </c>
      <c r="U573" s="72">
        <v>0.67600000000000005</v>
      </c>
      <c r="V573" s="72">
        <v>60.527999999999999</v>
      </c>
      <c r="W573" s="12">
        <v>636.26800000000003</v>
      </c>
      <c r="X573" s="72">
        <v>17.108000000000001</v>
      </c>
      <c r="Y573" s="72">
        <v>4.0659999999999998</v>
      </c>
      <c r="Z573" s="12">
        <v>661.41800000000001</v>
      </c>
      <c r="AA573" s="72">
        <v>17.783999999999999</v>
      </c>
      <c r="AB573" s="72">
        <v>3.1589999999999998</v>
      </c>
      <c r="AC573" s="12">
        <v>1178.183</v>
      </c>
      <c r="AD573" s="72">
        <v>31.678999999999998</v>
      </c>
      <c r="AE573" s="72">
        <v>1.3089999999999999</v>
      </c>
      <c r="AF573" s="12">
        <v>0</v>
      </c>
      <c r="AG573" s="72">
        <v>0</v>
      </c>
      <c r="AH573" s="72">
        <v>0</v>
      </c>
      <c r="AI573" s="12">
        <v>27.94</v>
      </c>
      <c r="AJ573" s="72">
        <v>0.751</v>
      </c>
      <c r="AK573" s="72">
        <v>11.714</v>
      </c>
      <c r="AL573" s="12">
        <v>27.94</v>
      </c>
      <c r="AM573" s="72">
        <v>0.751</v>
      </c>
      <c r="AN573" s="72">
        <v>11.714</v>
      </c>
      <c r="AO573" s="12">
        <v>1206.123</v>
      </c>
      <c r="AP573" s="72">
        <v>32.430999999999997</v>
      </c>
      <c r="AQ573" s="72">
        <v>1.2989999999999999</v>
      </c>
      <c r="AR573" s="12">
        <v>21.885999999999999</v>
      </c>
      <c r="AS573" s="72">
        <v>0.58799999999999997</v>
      </c>
      <c r="AT573" s="72">
        <v>60.463000000000001</v>
      </c>
      <c r="AU573" s="12">
        <v>3.9</v>
      </c>
      <c r="AV573" s="72">
        <v>0.105</v>
      </c>
      <c r="AW573" s="72">
        <v>102.348</v>
      </c>
      <c r="AX573" s="12">
        <v>189.03399999999999</v>
      </c>
      <c r="AY573" s="72">
        <v>5.0830000000000002</v>
      </c>
      <c r="AZ573" s="72">
        <v>23.059000000000001</v>
      </c>
      <c r="BA573" s="12">
        <v>192.934</v>
      </c>
      <c r="BB573" s="72">
        <v>5.1879999999999997</v>
      </c>
      <c r="BC573" s="72">
        <v>22.661000000000001</v>
      </c>
      <c r="BD573" s="12">
        <v>27.635999999999999</v>
      </c>
      <c r="BE573" s="72">
        <v>0.74299999999999999</v>
      </c>
      <c r="BF573" s="72">
        <v>50.484000000000002</v>
      </c>
      <c r="BG573" s="12">
        <v>220.57</v>
      </c>
      <c r="BH573" s="72">
        <v>5.931</v>
      </c>
      <c r="BI573" s="72">
        <v>20.387</v>
      </c>
      <c r="BJ573" s="12">
        <v>894.99699999999996</v>
      </c>
      <c r="BK573" s="72">
        <v>24.065000000000001</v>
      </c>
      <c r="BL573" s="72">
        <v>6.726</v>
      </c>
      <c r="BM573" s="12">
        <v>1375.509</v>
      </c>
      <c r="BN573" s="72">
        <v>36.984999999999999</v>
      </c>
      <c r="BO573" s="72">
        <v>5.6520000000000001</v>
      </c>
      <c r="BP573" s="12">
        <v>2270.5050000000001</v>
      </c>
      <c r="BQ573" s="72">
        <v>61.05</v>
      </c>
      <c r="BR573" s="72">
        <v>2.117</v>
      </c>
      <c r="BS573" s="12">
        <v>2512.9609999999998</v>
      </c>
      <c r="BT573" s="72">
        <v>67.569000000000003</v>
      </c>
      <c r="BU573" s="72">
        <v>0.61199999999999999</v>
      </c>
      <c r="BV573" s="12">
        <v>3719.085</v>
      </c>
      <c r="BW573" s="72">
        <v>100</v>
      </c>
      <c r="BX573" s="72">
        <v>0.112</v>
      </c>
      <c r="BY573" s="13"/>
      <c r="BZ573" s="13"/>
    </row>
    <row r="574" spans="1:78" ht="12.75" customHeight="1">
      <c r="A574" s="122" t="s">
        <v>44</v>
      </c>
      <c r="B574" s="71" t="s">
        <v>45</v>
      </c>
      <c r="C574" s="71" t="s">
        <v>25</v>
      </c>
      <c r="D574" s="34">
        <v>44896</v>
      </c>
      <c r="E574" s="12">
        <v>535.02599999999995</v>
      </c>
      <c r="F574" s="72">
        <v>14.278</v>
      </c>
      <c r="G574" s="72">
        <v>3.1920000000000002</v>
      </c>
      <c r="H574" s="12">
        <v>26.669</v>
      </c>
      <c r="I574" s="72">
        <v>0.71199999999999997</v>
      </c>
      <c r="J574" s="72">
        <v>46.244</v>
      </c>
      <c r="K574" s="12">
        <v>21.155000000000001</v>
      </c>
      <c r="L574" s="72">
        <v>0.56499999999999995</v>
      </c>
      <c r="M574" s="72">
        <v>61.683</v>
      </c>
      <c r="N574" s="12">
        <v>47.823999999999998</v>
      </c>
      <c r="O574" s="72">
        <v>1.276</v>
      </c>
      <c r="P574" s="72">
        <v>41.868000000000002</v>
      </c>
      <c r="Q574" s="12">
        <v>0</v>
      </c>
      <c r="R574" s="72">
        <v>0</v>
      </c>
      <c r="S574" s="72">
        <v>0</v>
      </c>
      <c r="T574" s="12">
        <v>47.823999999999998</v>
      </c>
      <c r="U574" s="72">
        <v>1.276</v>
      </c>
      <c r="V574" s="72">
        <v>41.868000000000002</v>
      </c>
      <c r="W574" s="12">
        <v>610.52800000000002</v>
      </c>
      <c r="X574" s="72">
        <v>16.292000000000002</v>
      </c>
      <c r="Y574" s="72">
        <v>4.7</v>
      </c>
      <c r="Z574" s="12">
        <v>658.35199999999998</v>
      </c>
      <c r="AA574" s="72">
        <v>17.568999999999999</v>
      </c>
      <c r="AB574" s="72">
        <v>2.8039999999999998</v>
      </c>
      <c r="AC574" s="12">
        <v>1193.3779999999999</v>
      </c>
      <c r="AD574" s="72">
        <v>31.846</v>
      </c>
      <c r="AE574" s="72">
        <v>1.151</v>
      </c>
      <c r="AF574" s="12">
        <v>0</v>
      </c>
      <c r="AG574" s="72">
        <v>0</v>
      </c>
      <c r="AH574" s="72">
        <v>0</v>
      </c>
      <c r="AI574" s="12">
        <v>27.997</v>
      </c>
      <c r="AJ574" s="72">
        <v>0.747</v>
      </c>
      <c r="AK574" s="72">
        <v>10.73</v>
      </c>
      <c r="AL574" s="12">
        <v>27.997</v>
      </c>
      <c r="AM574" s="72">
        <v>0.747</v>
      </c>
      <c r="AN574" s="72">
        <v>10.73</v>
      </c>
      <c r="AO574" s="12">
        <v>1221.375</v>
      </c>
      <c r="AP574" s="72">
        <v>32.593000000000004</v>
      </c>
      <c r="AQ574" s="72">
        <v>1.0760000000000001</v>
      </c>
      <c r="AR574" s="12">
        <v>8.5030000000000001</v>
      </c>
      <c r="AS574" s="72">
        <v>0.22700000000000001</v>
      </c>
      <c r="AT574" s="72">
        <v>75.683999999999997</v>
      </c>
      <c r="AU574" s="12">
        <v>0</v>
      </c>
      <c r="AV574" s="72">
        <v>0</v>
      </c>
      <c r="AW574" s="72">
        <v>0</v>
      </c>
      <c r="AX574" s="12">
        <v>127.58499999999999</v>
      </c>
      <c r="AY574" s="72">
        <v>3.4049999999999998</v>
      </c>
      <c r="AZ574" s="72">
        <v>24.239000000000001</v>
      </c>
      <c r="BA574" s="12">
        <v>127.58499999999999</v>
      </c>
      <c r="BB574" s="72">
        <v>3.4049999999999998</v>
      </c>
      <c r="BC574" s="72">
        <v>24.239000000000001</v>
      </c>
      <c r="BD574" s="12">
        <v>38.472999999999999</v>
      </c>
      <c r="BE574" s="72">
        <v>1.0269999999999999</v>
      </c>
      <c r="BF574" s="72">
        <v>38.015000000000001</v>
      </c>
      <c r="BG574" s="12">
        <v>166.05799999999999</v>
      </c>
      <c r="BH574" s="72">
        <v>4.431</v>
      </c>
      <c r="BI574" s="72">
        <v>21.292999999999999</v>
      </c>
      <c r="BJ574" s="12">
        <v>983.64700000000005</v>
      </c>
      <c r="BK574" s="72">
        <v>26.248999999999999</v>
      </c>
      <c r="BL574" s="72">
        <v>7.3550000000000004</v>
      </c>
      <c r="BM574" s="12">
        <v>1367.7349999999999</v>
      </c>
      <c r="BN574" s="72">
        <v>36.499000000000002</v>
      </c>
      <c r="BO574" s="72">
        <v>6.0270000000000001</v>
      </c>
      <c r="BP574" s="12">
        <v>2351.3820000000001</v>
      </c>
      <c r="BQ574" s="72">
        <v>62.747999999999998</v>
      </c>
      <c r="BR574" s="72">
        <v>1.613</v>
      </c>
      <c r="BS574" s="12">
        <v>2525.9430000000002</v>
      </c>
      <c r="BT574" s="72">
        <v>67.406999999999996</v>
      </c>
      <c r="BU574" s="72">
        <v>0.59099999999999997</v>
      </c>
      <c r="BV574" s="12">
        <v>3747.3180000000002</v>
      </c>
      <c r="BW574" s="72">
        <v>100</v>
      </c>
      <c r="BX574" s="72">
        <v>0.16</v>
      </c>
      <c r="BY574" s="13"/>
      <c r="BZ574" s="13"/>
    </row>
    <row r="575" spans="1:78" ht="12.75" customHeight="1">
      <c r="A575" s="122" t="s">
        <v>44</v>
      </c>
      <c r="B575" s="71" t="s">
        <v>45</v>
      </c>
      <c r="C575" s="71" t="s">
        <v>25</v>
      </c>
      <c r="D575" s="34">
        <v>44986</v>
      </c>
      <c r="E575" s="12">
        <v>567.60699999999997</v>
      </c>
      <c r="F575" s="72">
        <v>15.064</v>
      </c>
      <c r="G575" s="72">
        <v>2.1890000000000001</v>
      </c>
      <c r="H575" s="12">
        <v>9.1289999999999996</v>
      </c>
      <c r="I575" s="72">
        <v>0.24199999999999999</v>
      </c>
      <c r="J575" s="72">
        <v>64.894000000000005</v>
      </c>
      <c r="K575" s="12">
        <v>39.24</v>
      </c>
      <c r="L575" s="72">
        <v>1.0409999999999999</v>
      </c>
      <c r="M575" s="72">
        <v>37.875999999999998</v>
      </c>
      <c r="N575" s="12">
        <v>48.369</v>
      </c>
      <c r="O575" s="72">
        <v>1.284</v>
      </c>
      <c r="P575" s="72">
        <v>37.54</v>
      </c>
      <c r="Q575" s="12">
        <v>1.806</v>
      </c>
      <c r="R575" s="72">
        <v>4.8000000000000001E-2</v>
      </c>
      <c r="S575" s="72">
        <v>81.037999999999997</v>
      </c>
      <c r="T575" s="12">
        <v>50.174999999999997</v>
      </c>
      <c r="U575" s="72">
        <v>1.3320000000000001</v>
      </c>
      <c r="V575" s="72">
        <v>36.031999999999996</v>
      </c>
      <c r="W575" s="12">
        <v>575.553</v>
      </c>
      <c r="X575" s="72">
        <v>15.275</v>
      </c>
      <c r="Y575" s="72">
        <v>2.7669999999999999</v>
      </c>
      <c r="Z575" s="12">
        <v>625.72900000000004</v>
      </c>
      <c r="AA575" s="72">
        <v>16.606000000000002</v>
      </c>
      <c r="AB575" s="72">
        <v>2.6749999999999998</v>
      </c>
      <c r="AC575" s="12">
        <v>1193.336</v>
      </c>
      <c r="AD575" s="72">
        <v>31.67</v>
      </c>
      <c r="AE575" s="72">
        <v>1.2090000000000001</v>
      </c>
      <c r="AF575" s="12">
        <v>0</v>
      </c>
      <c r="AG575" s="72">
        <v>0</v>
      </c>
      <c r="AH575" s="72">
        <v>0</v>
      </c>
      <c r="AI575" s="12">
        <v>30.658000000000001</v>
      </c>
      <c r="AJ575" s="72">
        <v>0.81399999999999995</v>
      </c>
      <c r="AK575" s="72">
        <v>10.186999999999999</v>
      </c>
      <c r="AL575" s="12">
        <v>30.658000000000001</v>
      </c>
      <c r="AM575" s="72">
        <v>0.81399999999999995</v>
      </c>
      <c r="AN575" s="72">
        <v>10.186999999999999</v>
      </c>
      <c r="AO575" s="12">
        <v>1223.9939999999999</v>
      </c>
      <c r="AP575" s="72">
        <v>32.484000000000002</v>
      </c>
      <c r="AQ575" s="72">
        <v>1.198</v>
      </c>
      <c r="AR575" s="12">
        <v>18.684999999999999</v>
      </c>
      <c r="AS575" s="72">
        <v>0.496</v>
      </c>
      <c r="AT575" s="72">
        <v>48.597000000000001</v>
      </c>
      <c r="AU575" s="12">
        <v>4.649</v>
      </c>
      <c r="AV575" s="72">
        <v>0.123</v>
      </c>
      <c r="AW575" s="72">
        <v>102.68</v>
      </c>
      <c r="AX575" s="12">
        <v>112.736</v>
      </c>
      <c r="AY575" s="72">
        <v>2.992</v>
      </c>
      <c r="AZ575" s="72">
        <v>15.268000000000001</v>
      </c>
      <c r="BA575" s="12">
        <v>117.38500000000001</v>
      </c>
      <c r="BB575" s="72">
        <v>3.1150000000000002</v>
      </c>
      <c r="BC575" s="72">
        <v>14.615</v>
      </c>
      <c r="BD575" s="12">
        <v>42.561</v>
      </c>
      <c r="BE575" s="72">
        <v>1.1299999999999999</v>
      </c>
      <c r="BF575" s="72">
        <v>29.573</v>
      </c>
      <c r="BG575" s="12">
        <v>159.94499999999999</v>
      </c>
      <c r="BH575" s="72">
        <v>4.2450000000000001</v>
      </c>
      <c r="BI575" s="72">
        <v>12.840999999999999</v>
      </c>
      <c r="BJ575" s="12">
        <v>924.375</v>
      </c>
      <c r="BK575" s="72">
        <v>24.532</v>
      </c>
      <c r="BL575" s="72">
        <v>4.3499999999999996</v>
      </c>
      <c r="BM575" s="12">
        <v>1441.0450000000001</v>
      </c>
      <c r="BN575" s="72">
        <v>38.244</v>
      </c>
      <c r="BO575" s="72">
        <v>3.133</v>
      </c>
      <c r="BP575" s="12">
        <v>2365.42</v>
      </c>
      <c r="BQ575" s="72">
        <v>62.776000000000003</v>
      </c>
      <c r="BR575" s="72">
        <v>0.93100000000000005</v>
      </c>
      <c r="BS575" s="12">
        <v>2544.0500000000002</v>
      </c>
      <c r="BT575" s="72">
        <v>67.516000000000005</v>
      </c>
      <c r="BU575" s="72">
        <v>0.63700000000000001</v>
      </c>
      <c r="BV575" s="12">
        <v>3768.0439999999999</v>
      </c>
      <c r="BW575" s="72">
        <v>100</v>
      </c>
      <c r="BX575" s="72">
        <v>0.11799999999999999</v>
      </c>
      <c r="BY575" s="13"/>
      <c r="BZ575" s="13"/>
    </row>
    <row r="576" spans="1:78" ht="12.75" customHeight="1">
      <c r="A576" s="122" t="s">
        <v>44</v>
      </c>
      <c r="B576" s="71" t="s">
        <v>45</v>
      </c>
      <c r="C576" s="71" t="s">
        <v>25</v>
      </c>
      <c r="D576" s="34">
        <v>45078</v>
      </c>
      <c r="E576" s="12">
        <v>579.57399999999996</v>
      </c>
      <c r="F576" s="72">
        <v>15.334</v>
      </c>
      <c r="G576" s="72">
        <v>2.7679999999999998</v>
      </c>
      <c r="H576" s="12">
        <v>27.876000000000001</v>
      </c>
      <c r="I576" s="72">
        <v>0.73799999999999999</v>
      </c>
      <c r="J576" s="72">
        <v>35.308999999999997</v>
      </c>
      <c r="K576" s="12">
        <v>11.523999999999999</v>
      </c>
      <c r="L576" s="72">
        <v>0.30499999999999999</v>
      </c>
      <c r="M576" s="72">
        <v>65.144000000000005</v>
      </c>
      <c r="N576" s="12">
        <v>39.401000000000003</v>
      </c>
      <c r="O576" s="72">
        <v>1.042</v>
      </c>
      <c r="P576" s="72">
        <v>29.183</v>
      </c>
      <c r="Q576" s="12">
        <v>3.1219999999999999</v>
      </c>
      <c r="R576" s="72">
        <v>8.3000000000000004E-2</v>
      </c>
      <c r="S576" s="72">
        <v>64.959999999999994</v>
      </c>
      <c r="T576" s="12">
        <v>42.521999999999998</v>
      </c>
      <c r="U576" s="72">
        <v>1.125</v>
      </c>
      <c r="V576" s="72">
        <v>27.146999999999998</v>
      </c>
      <c r="W576" s="12">
        <v>590.56600000000003</v>
      </c>
      <c r="X576" s="72">
        <v>15.625</v>
      </c>
      <c r="Y576" s="72">
        <v>2.968</v>
      </c>
      <c r="Z576" s="12">
        <v>633.08900000000006</v>
      </c>
      <c r="AA576" s="72">
        <v>16.75</v>
      </c>
      <c r="AB576" s="72">
        <v>2.2589999999999999</v>
      </c>
      <c r="AC576" s="12">
        <v>1212.663</v>
      </c>
      <c r="AD576" s="72">
        <v>32.082999999999998</v>
      </c>
      <c r="AE576" s="72">
        <v>1.1679999999999999</v>
      </c>
      <c r="AF576" s="12">
        <v>4.1130000000000004</v>
      </c>
      <c r="AG576" s="72">
        <v>0.109</v>
      </c>
      <c r="AH576" s="72">
        <v>92.185000000000002</v>
      </c>
      <c r="AI576" s="12">
        <v>26.905999999999999</v>
      </c>
      <c r="AJ576" s="72">
        <v>0.71199999999999997</v>
      </c>
      <c r="AK576" s="72">
        <v>18.286999999999999</v>
      </c>
      <c r="AL576" s="12">
        <v>31.018000000000001</v>
      </c>
      <c r="AM576" s="72">
        <v>0.82099999999999995</v>
      </c>
      <c r="AN576" s="72">
        <v>9.8260000000000005</v>
      </c>
      <c r="AO576" s="12">
        <v>1243.681</v>
      </c>
      <c r="AP576" s="72">
        <v>32.904000000000003</v>
      </c>
      <c r="AQ576" s="72">
        <v>1.151</v>
      </c>
      <c r="AR576" s="12">
        <v>10.444000000000001</v>
      </c>
      <c r="AS576" s="72">
        <v>0.27600000000000002</v>
      </c>
      <c r="AT576" s="72">
        <v>46.360999999999997</v>
      </c>
      <c r="AU576" s="12">
        <v>0</v>
      </c>
      <c r="AV576" s="72">
        <v>0</v>
      </c>
      <c r="AW576" s="72">
        <v>0</v>
      </c>
      <c r="AX576" s="12">
        <v>127.828</v>
      </c>
      <c r="AY576" s="72">
        <v>3.3820000000000001</v>
      </c>
      <c r="AZ576" s="72">
        <v>15.047000000000001</v>
      </c>
      <c r="BA576" s="12">
        <v>127.828</v>
      </c>
      <c r="BB576" s="72">
        <v>3.3820000000000001</v>
      </c>
      <c r="BC576" s="72">
        <v>15.047000000000001</v>
      </c>
      <c r="BD576" s="12">
        <v>80.094999999999999</v>
      </c>
      <c r="BE576" s="72">
        <v>2.1190000000000002</v>
      </c>
      <c r="BF576" s="72">
        <v>24.434000000000001</v>
      </c>
      <c r="BG576" s="12">
        <v>207.923</v>
      </c>
      <c r="BH576" s="72">
        <v>5.5010000000000003</v>
      </c>
      <c r="BI576" s="72">
        <v>13.529</v>
      </c>
      <c r="BJ576" s="12">
        <v>829.29399999999998</v>
      </c>
      <c r="BK576" s="72">
        <v>21.940999999999999</v>
      </c>
      <c r="BL576" s="72">
        <v>7.7469999999999999</v>
      </c>
      <c r="BM576" s="12">
        <v>1488.3979999999999</v>
      </c>
      <c r="BN576" s="72">
        <v>39.378</v>
      </c>
      <c r="BO576" s="72">
        <v>4.07</v>
      </c>
      <c r="BP576" s="12">
        <v>2317.692</v>
      </c>
      <c r="BQ576" s="72">
        <v>61.319000000000003</v>
      </c>
      <c r="BR576" s="72">
        <v>1.431</v>
      </c>
      <c r="BS576" s="12">
        <v>2536.0590000000002</v>
      </c>
      <c r="BT576" s="72">
        <v>67.096000000000004</v>
      </c>
      <c r="BU576" s="72">
        <v>0.53900000000000003</v>
      </c>
      <c r="BV576" s="12">
        <v>3779.74</v>
      </c>
      <c r="BW576" s="72">
        <v>100</v>
      </c>
      <c r="BX576" s="72">
        <v>0.152</v>
      </c>
      <c r="BY576" s="13"/>
      <c r="BZ576" s="13"/>
    </row>
    <row r="577" spans="1:78" ht="12.75" customHeight="1">
      <c r="A577" s="122" t="s">
        <v>44</v>
      </c>
      <c r="B577" s="71" t="s">
        <v>45</v>
      </c>
      <c r="C577" s="71" t="s">
        <v>25</v>
      </c>
      <c r="D577" s="34">
        <v>45170</v>
      </c>
      <c r="E577" s="12">
        <v>577.65700000000004</v>
      </c>
      <c r="F577" s="72">
        <v>15.176</v>
      </c>
      <c r="G577" s="72">
        <v>2.4089999999999998</v>
      </c>
      <c r="H577" s="12">
        <v>30.405999999999999</v>
      </c>
      <c r="I577" s="72">
        <v>0.79900000000000004</v>
      </c>
      <c r="J577" s="72">
        <v>32.78</v>
      </c>
      <c r="K577" s="12">
        <v>48.241999999999997</v>
      </c>
      <c r="L577" s="72">
        <v>1.2669999999999999</v>
      </c>
      <c r="M577" s="72">
        <v>33.735999999999997</v>
      </c>
      <c r="N577" s="12">
        <v>78.647999999999996</v>
      </c>
      <c r="O577" s="72">
        <v>2.0659999999999998</v>
      </c>
      <c r="P577" s="72">
        <v>31.068000000000001</v>
      </c>
      <c r="Q577" s="12">
        <v>21.042000000000002</v>
      </c>
      <c r="R577" s="72">
        <v>0.55300000000000005</v>
      </c>
      <c r="S577" s="72">
        <v>44.13</v>
      </c>
      <c r="T577" s="12">
        <v>99.688999999999993</v>
      </c>
      <c r="U577" s="72">
        <v>2.6190000000000002</v>
      </c>
      <c r="V577" s="72">
        <v>24.370999999999999</v>
      </c>
      <c r="W577" s="12">
        <v>528.73800000000006</v>
      </c>
      <c r="X577" s="72">
        <v>13.891</v>
      </c>
      <c r="Y577" s="72">
        <v>5.58</v>
      </c>
      <c r="Z577" s="12">
        <v>628.42700000000002</v>
      </c>
      <c r="AA577" s="72">
        <v>16.510000000000002</v>
      </c>
      <c r="AB577" s="72">
        <v>2.3969999999999998</v>
      </c>
      <c r="AC577" s="12">
        <v>1206.085</v>
      </c>
      <c r="AD577" s="72">
        <v>31.686</v>
      </c>
      <c r="AE577" s="72">
        <v>1.258</v>
      </c>
      <c r="AF577" s="12">
        <v>0</v>
      </c>
      <c r="AG577" s="72">
        <v>0</v>
      </c>
      <c r="AH577" s="72">
        <v>0</v>
      </c>
      <c r="AI577" s="12">
        <v>33.206000000000003</v>
      </c>
      <c r="AJ577" s="72">
        <v>0.872</v>
      </c>
      <c r="AK577" s="72">
        <v>10.579000000000001</v>
      </c>
      <c r="AL577" s="12">
        <v>33.206000000000003</v>
      </c>
      <c r="AM577" s="72">
        <v>0.872</v>
      </c>
      <c r="AN577" s="72">
        <v>10.579000000000001</v>
      </c>
      <c r="AO577" s="12">
        <v>1239.29</v>
      </c>
      <c r="AP577" s="72">
        <v>32.558</v>
      </c>
      <c r="AQ577" s="72">
        <v>1.256</v>
      </c>
      <c r="AR577" s="12">
        <v>0.89700000000000002</v>
      </c>
      <c r="AS577" s="72">
        <v>2.4E-2</v>
      </c>
      <c r="AT577" s="72">
        <v>103.94799999999999</v>
      </c>
      <c r="AU577" s="12">
        <v>4.3289999999999997</v>
      </c>
      <c r="AV577" s="72">
        <v>0.114</v>
      </c>
      <c r="AW577" s="72">
        <v>93.48</v>
      </c>
      <c r="AX577" s="12">
        <v>110.727</v>
      </c>
      <c r="AY577" s="72">
        <v>2.9089999999999998</v>
      </c>
      <c r="AZ577" s="72">
        <v>19.475999999999999</v>
      </c>
      <c r="BA577" s="12">
        <v>115.056</v>
      </c>
      <c r="BB577" s="72">
        <v>3.0230000000000001</v>
      </c>
      <c r="BC577" s="72">
        <v>19.324000000000002</v>
      </c>
      <c r="BD577" s="12">
        <v>19.233000000000001</v>
      </c>
      <c r="BE577" s="72">
        <v>0.505</v>
      </c>
      <c r="BF577" s="72">
        <v>42.527000000000001</v>
      </c>
      <c r="BG577" s="12">
        <v>134.28899999999999</v>
      </c>
      <c r="BH577" s="72">
        <v>3.528</v>
      </c>
      <c r="BI577" s="72">
        <v>16.803999999999998</v>
      </c>
      <c r="BJ577" s="12">
        <v>951.75300000000004</v>
      </c>
      <c r="BK577" s="72">
        <v>25.004000000000001</v>
      </c>
      <c r="BL577" s="72">
        <v>6.6390000000000002</v>
      </c>
      <c r="BM577" s="12">
        <v>1480.14</v>
      </c>
      <c r="BN577" s="72">
        <v>38.886000000000003</v>
      </c>
      <c r="BO577" s="72">
        <v>3.9369999999999998</v>
      </c>
      <c r="BP577" s="12">
        <v>2431.893</v>
      </c>
      <c r="BQ577" s="72">
        <v>63.89</v>
      </c>
      <c r="BR577" s="72">
        <v>0.93899999999999995</v>
      </c>
      <c r="BS577" s="12">
        <v>2567.0790000000002</v>
      </c>
      <c r="BT577" s="72">
        <v>67.441999999999993</v>
      </c>
      <c r="BU577" s="72">
        <v>0.56999999999999995</v>
      </c>
      <c r="BV577" s="12">
        <v>3806.3690000000001</v>
      </c>
      <c r="BW577" s="72">
        <v>100</v>
      </c>
      <c r="BX577" s="72">
        <v>0.13700000000000001</v>
      </c>
      <c r="BY577" s="13"/>
      <c r="BZ577" s="13"/>
    </row>
    <row r="578" spans="1:78" ht="12.75" customHeight="1">
      <c r="A578" s="122" t="s">
        <v>44</v>
      </c>
      <c r="B578" s="71" t="s">
        <v>45</v>
      </c>
      <c r="C578" s="71" t="s">
        <v>25</v>
      </c>
      <c r="D578" s="34">
        <v>45261</v>
      </c>
      <c r="E578" s="12">
        <v>589.96900000000005</v>
      </c>
      <c r="F578" s="72">
        <v>15.375999999999999</v>
      </c>
      <c r="G578" s="72">
        <v>2.1070000000000002</v>
      </c>
      <c r="H578" s="12">
        <v>12.654</v>
      </c>
      <c r="I578" s="72">
        <v>0.33</v>
      </c>
      <c r="J578" s="72">
        <v>51.304000000000002</v>
      </c>
      <c r="K578" s="12">
        <v>44.069000000000003</v>
      </c>
      <c r="L578" s="72">
        <v>1.149</v>
      </c>
      <c r="M578" s="72">
        <v>33.67</v>
      </c>
      <c r="N578" s="12">
        <v>56.722999999999999</v>
      </c>
      <c r="O578" s="72">
        <v>1.478</v>
      </c>
      <c r="P578" s="72">
        <v>26.852</v>
      </c>
      <c r="Q578" s="12">
        <v>1.159</v>
      </c>
      <c r="R578" s="72">
        <v>0.03</v>
      </c>
      <c r="S578" s="72">
        <v>103.11199999999999</v>
      </c>
      <c r="T578" s="12">
        <v>57.881999999999998</v>
      </c>
      <c r="U578" s="72">
        <v>1.5089999999999999</v>
      </c>
      <c r="V578" s="72">
        <v>26.352</v>
      </c>
      <c r="W578" s="12">
        <v>596.98800000000006</v>
      </c>
      <c r="X578" s="72">
        <v>15.558999999999999</v>
      </c>
      <c r="Y578" s="72">
        <v>3.4249999999999998</v>
      </c>
      <c r="Z578" s="12">
        <v>654.87</v>
      </c>
      <c r="AA578" s="72">
        <v>17.068000000000001</v>
      </c>
      <c r="AB578" s="72">
        <v>2.0459999999999998</v>
      </c>
      <c r="AC578" s="12">
        <v>1244.838</v>
      </c>
      <c r="AD578" s="72">
        <v>32.444000000000003</v>
      </c>
      <c r="AE578" s="72">
        <v>1.1919999999999999</v>
      </c>
      <c r="AF578" s="12">
        <v>1.1080000000000001</v>
      </c>
      <c r="AG578" s="72">
        <v>2.9000000000000001E-2</v>
      </c>
      <c r="AH578" s="72">
        <v>107.389</v>
      </c>
      <c r="AI578" s="12">
        <v>32.112000000000002</v>
      </c>
      <c r="AJ578" s="72">
        <v>0.83699999999999997</v>
      </c>
      <c r="AK578" s="72">
        <v>11.324999999999999</v>
      </c>
      <c r="AL578" s="12">
        <v>33.22</v>
      </c>
      <c r="AM578" s="72">
        <v>0.86599999999999999</v>
      </c>
      <c r="AN578" s="72">
        <v>10.471</v>
      </c>
      <c r="AO578" s="12">
        <v>1278.058</v>
      </c>
      <c r="AP578" s="72">
        <v>33.31</v>
      </c>
      <c r="AQ578" s="72">
        <v>1.2390000000000001</v>
      </c>
      <c r="AR578" s="12">
        <v>6.1520000000000001</v>
      </c>
      <c r="AS578" s="72">
        <v>0.16</v>
      </c>
      <c r="AT578" s="72">
        <v>65.734999999999999</v>
      </c>
      <c r="AU578" s="12">
        <v>12.734999999999999</v>
      </c>
      <c r="AV578" s="72">
        <v>0.33200000000000002</v>
      </c>
      <c r="AW578" s="72">
        <v>44.554000000000002</v>
      </c>
      <c r="AX578" s="12">
        <v>121.696</v>
      </c>
      <c r="AY578" s="72">
        <v>3.1720000000000002</v>
      </c>
      <c r="AZ578" s="72">
        <v>13.63</v>
      </c>
      <c r="BA578" s="12">
        <v>134.43100000000001</v>
      </c>
      <c r="BB578" s="72">
        <v>3.504</v>
      </c>
      <c r="BC578" s="72">
        <v>13.802</v>
      </c>
      <c r="BD578" s="12">
        <v>34.758000000000003</v>
      </c>
      <c r="BE578" s="72">
        <v>0.90600000000000003</v>
      </c>
      <c r="BF578" s="72">
        <v>35.267000000000003</v>
      </c>
      <c r="BG578" s="12">
        <v>169.18899999999999</v>
      </c>
      <c r="BH578" s="72">
        <v>4.41</v>
      </c>
      <c r="BI578" s="72">
        <v>14.500999999999999</v>
      </c>
      <c r="BJ578" s="12">
        <v>941.89700000000005</v>
      </c>
      <c r="BK578" s="72">
        <v>24.547999999999998</v>
      </c>
      <c r="BL578" s="72">
        <v>4.3490000000000002</v>
      </c>
      <c r="BM578" s="12">
        <v>1441.6110000000001</v>
      </c>
      <c r="BN578" s="72">
        <v>37.572000000000003</v>
      </c>
      <c r="BO578" s="72">
        <v>2.7559999999999998</v>
      </c>
      <c r="BP578" s="12">
        <v>2383.5079999999998</v>
      </c>
      <c r="BQ578" s="72">
        <v>62.121000000000002</v>
      </c>
      <c r="BR578" s="72">
        <v>1.365</v>
      </c>
      <c r="BS578" s="12">
        <v>2558.848</v>
      </c>
      <c r="BT578" s="72">
        <v>66.69</v>
      </c>
      <c r="BU578" s="72">
        <v>0.628</v>
      </c>
      <c r="BV578" s="12">
        <v>3836.9059999999999</v>
      </c>
      <c r="BW578" s="72">
        <v>100</v>
      </c>
      <c r="BX578" s="72">
        <v>0.10199999999999999</v>
      </c>
      <c r="BY578" s="13"/>
      <c r="BZ578" s="13"/>
    </row>
    <row r="579" spans="1:78" ht="12.75" customHeight="1">
      <c r="A579" s="122" t="s">
        <v>44</v>
      </c>
      <c r="B579" s="71" t="s">
        <v>45</v>
      </c>
      <c r="C579" s="71" t="s">
        <v>25</v>
      </c>
      <c r="D579" s="34">
        <v>45352</v>
      </c>
      <c r="E579" s="12">
        <v>575.19899999999996</v>
      </c>
      <c r="F579" s="72">
        <v>14.901999999999999</v>
      </c>
      <c r="G579" s="72">
        <v>2.1989999999999998</v>
      </c>
      <c r="H579" s="12">
        <v>28.420999999999999</v>
      </c>
      <c r="I579" s="72">
        <v>0.73599999999999999</v>
      </c>
      <c r="J579" s="72">
        <v>33.774000000000001</v>
      </c>
      <c r="K579" s="12">
        <v>54.091999999999999</v>
      </c>
      <c r="L579" s="72">
        <v>1.401</v>
      </c>
      <c r="M579" s="72">
        <v>32.384</v>
      </c>
      <c r="N579" s="12">
        <v>82.513000000000005</v>
      </c>
      <c r="O579" s="72">
        <v>2.1379999999999999</v>
      </c>
      <c r="P579" s="72">
        <v>20.436</v>
      </c>
      <c r="Q579" s="12">
        <v>0</v>
      </c>
      <c r="R579" s="72">
        <v>0</v>
      </c>
      <c r="S579" s="72">
        <v>0</v>
      </c>
      <c r="T579" s="12">
        <v>82.513000000000005</v>
      </c>
      <c r="U579" s="72">
        <v>2.1379999999999999</v>
      </c>
      <c r="V579" s="72">
        <v>20.436</v>
      </c>
      <c r="W579" s="12">
        <v>582.41999999999996</v>
      </c>
      <c r="X579" s="72">
        <v>15.089</v>
      </c>
      <c r="Y579" s="72">
        <v>3.9180000000000001</v>
      </c>
      <c r="Z579" s="12">
        <v>664.93200000000002</v>
      </c>
      <c r="AA579" s="72">
        <v>17.227</v>
      </c>
      <c r="AB579" s="72">
        <v>2.02</v>
      </c>
      <c r="AC579" s="12">
        <v>1240.1310000000001</v>
      </c>
      <c r="AD579" s="72">
        <v>32.128</v>
      </c>
      <c r="AE579" s="72">
        <v>1.1659999999999999</v>
      </c>
      <c r="AF579" s="12">
        <v>1.871</v>
      </c>
      <c r="AG579" s="72">
        <v>4.8000000000000001E-2</v>
      </c>
      <c r="AH579" s="72">
        <v>106.49299999999999</v>
      </c>
      <c r="AI579" s="12">
        <v>37.981000000000002</v>
      </c>
      <c r="AJ579" s="72">
        <v>0.98399999999999999</v>
      </c>
      <c r="AK579" s="72">
        <v>7.0739999999999998</v>
      </c>
      <c r="AL579" s="12">
        <v>39.851999999999997</v>
      </c>
      <c r="AM579" s="72">
        <v>1.032</v>
      </c>
      <c r="AN579" s="72">
        <v>6.6349999999999998</v>
      </c>
      <c r="AO579" s="12">
        <v>1279.9829999999999</v>
      </c>
      <c r="AP579" s="72">
        <v>33.161000000000001</v>
      </c>
      <c r="AQ579" s="72">
        <v>1.141</v>
      </c>
      <c r="AR579" s="12">
        <v>15.728999999999999</v>
      </c>
      <c r="AS579" s="72">
        <v>0.40699999999999997</v>
      </c>
      <c r="AT579" s="72">
        <v>49.082999999999998</v>
      </c>
      <c r="AU579" s="12">
        <v>3.556</v>
      </c>
      <c r="AV579" s="72">
        <v>9.1999999999999998E-2</v>
      </c>
      <c r="AW579" s="72">
        <v>70.3</v>
      </c>
      <c r="AX579" s="12">
        <v>141.78800000000001</v>
      </c>
      <c r="AY579" s="72">
        <v>3.673</v>
      </c>
      <c r="AZ579" s="72">
        <v>16.225000000000001</v>
      </c>
      <c r="BA579" s="12">
        <v>145.34399999999999</v>
      </c>
      <c r="BB579" s="72">
        <v>3.7650000000000001</v>
      </c>
      <c r="BC579" s="72">
        <v>16.077000000000002</v>
      </c>
      <c r="BD579" s="12">
        <v>17.263999999999999</v>
      </c>
      <c r="BE579" s="72">
        <v>0.44700000000000001</v>
      </c>
      <c r="BF579" s="72">
        <v>34.695999999999998</v>
      </c>
      <c r="BG579" s="12">
        <v>162.608</v>
      </c>
      <c r="BH579" s="72">
        <v>4.2130000000000001</v>
      </c>
      <c r="BI579" s="72">
        <v>13.936999999999999</v>
      </c>
      <c r="BJ579" s="12">
        <v>922.78700000000003</v>
      </c>
      <c r="BK579" s="72">
        <v>23.907</v>
      </c>
      <c r="BL579" s="72">
        <v>4.9489999999999998</v>
      </c>
      <c r="BM579" s="12">
        <v>1478.827</v>
      </c>
      <c r="BN579" s="72">
        <v>38.311999999999998</v>
      </c>
      <c r="BO579" s="72">
        <v>2.9740000000000002</v>
      </c>
      <c r="BP579" s="12">
        <v>2401.614</v>
      </c>
      <c r="BQ579" s="72">
        <v>62.219000000000001</v>
      </c>
      <c r="BR579" s="72">
        <v>1.0720000000000001</v>
      </c>
      <c r="BS579" s="12">
        <v>2579.9499999999998</v>
      </c>
      <c r="BT579" s="72">
        <v>66.838999999999999</v>
      </c>
      <c r="BU579" s="72">
        <v>0.60199999999999998</v>
      </c>
      <c r="BV579" s="12">
        <v>3859.9340000000002</v>
      </c>
      <c r="BW579" s="72">
        <v>100</v>
      </c>
      <c r="BX579" s="72">
        <v>0.08</v>
      </c>
      <c r="BY579" s="13"/>
      <c r="BZ579" s="13"/>
    </row>
    <row r="580" spans="1:78" ht="12.75" customHeight="1">
      <c r="A580" s="122" t="s">
        <v>44</v>
      </c>
      <c r="B580" s="71" t="s">
        <v>45</v>
      </c>
      <c r="C580" s="71" t="s">
        <v>25</v>
      </c>
      <c r="D580" s="34">
        <v>45444</v>
      </c>
      <c r="E580" s="12">
        <v>603.74900000000002</v>
      </c>
      <c r="F580" s="72">
        <v>15.542</v>
      </c>
      <c r="G580" s="72">
        <v>2.5030000000000001</v>
      </c>
      <c r="H580" s="12">
        <v>33.554000000000002</v>
      </c>
      <c r="I580" s="72">
        <v>0.86399999999999999</v>
      </c>
      <c r="J580" s="72">
        <v>29.675000000000001</v>
      </c>
      <c r="K580" s="12">
        <v>44.173000000000002</v>
      </c>
      <c r="L580" s="72">
        <v>1.137</v>
      </c>
      <c r="M580" s="72">
        <v>29.498999999999999</v>
      </c>
      <c r="N580" s="12">
        <v>77.725999999999999</v>
      </c>
      <c r="O580" s="72">
        <v>2.0009999999999999</v>
      </c>
      <c r="P580" s="72">
        <v>21.739000000000001</v>
      </c>
      <c r="Q580" s="12">
        <v>6.3940000000000001</v>
      </c>
      <c r="R580" s="72">
        <v>0.16500000000000001</v>
      </c>
      <c r="S580" s="72">
        <v>61.353999999999999</v>
      </c>
      <c r="T580" s="12">
        <v>84.120999999999995</v>
      </c>
      <c r="U580" s="72">
        <v>2.1659999999999999</v>
      </c>
      <c r="V580" s="72">
        <v>19.507000000000001</v>
      </c>
      <c r="W580" s="12">
        <v>589.35</v>
      </c>
      <c r="X580" s="72">
        <v>15.172000000000001</v>
      </c>
      <c r="Y580" s="72">
        <v>4.4619999999999997</v>
      </c>
      <c r="Z580" s="12">
        <v>673.47</v>
      </c>
      <c r="AA580" s="72">
        <v>17.337</v>
      </c>
      <c r="AB580" s="72">
        <v>2.782</v>
      </c>
      <c r="AC580" s="12">
        <v>1277.2190000000001</v>
      </c>
      <c r="AD580" s="72">
        <v>32.878999999999998</v>
      </c>
      <c r="AE580" s="72">
        <v>1.2749999999999999</v>
      </c>
      <c r="AF580" s="12">
        <v>7.6239999999999997</v>
      </c>
      <c r="AG580" s="72">
        <v>0.19600000000000001</v>
      </c>
      <c r="AH580" s="72">
        <v>76.072999999999993</v>
      </c>
      <c r="AI580" s="12">
        <v>27.907</v>
      </c>
      <c r="AJ580" s="72">
        <v>0.71799999999999997</v>
      </c>
      <c r="AK580" s="72">
        <v>19.257000000000001</v>
      </c>
      <c r="AL580" s="12">
        <v>35.530999999999999</v>
      </c>
      <c r="AM580" s="72">
        <v>0.91500000000000004</v>
      </c>
      <c r="AN580" s="72">
        <v>7.7770000000000001</v>
      </c>
      <c r="AO580" s="12">
        <v>1312.75</v>
      </c>
      <c r="AP580" s="72">
        <v>33.793999999999997</v>
      </c>
      <c r="AQ580" s="72">
        <v>1.206</v>
      </c>
      <c r="AR580" s="12">
        <v>12.955</v>
      </c>
      <c r="AS580" s="72">
        <v>0.33400000000000002</v>
      </c>
      <c r="AT580" s="72">
        <v>56.076999999999998</v>
      </c>
      <c r="AU580" s="12">
        <v>3.343</v>
      </c>
      <c r="AV580" s="72">
        <v>8.5999999999999993E-2</v>
      </c>
      <c r="AW580" s="72">
        <v>102.31100000000001</v>
      </c>
      <c r="AX580" s="12">
        <v>137.203</v>
      </c>
      <c r="AY580" s="72">
        <v>3.532</v>
      </c>
      <c r="AZ580" s="72">
        <v>15.48</v>
      </c>
      <c r="BA580" s="12">
        <v>140.54599999999999</v>
      </c>
      <c r="BB580" s="72">
        <v>3.6179999999999999</v>
      </c>
      <c r="BC580" s="72">
        <v>14.760999999999999</v>
      </c>
      <c r="BD580" s="12">
        <v>15.933999999999999</v>
      </c>
      <c r="BE580" s="72">
        <v>0.41</v>
      </c>
      <c r="BF580" s="72">
        <v>39.700000000000003</v>
      </c>
      <c r="BG580" s="12">
        <v>156.48099999999999</v>
      </c>
      <c r="BH580" s="72">
        <v>4.0279999999999996</v>
      </c>
      <c r="BI580" s="72">
        <v>13.122999999999999</v>
      </c>
      <c r="BJ580" s="12">
        <v>847.62400000000002</v>
      </c>
      <c r="BK580" s="72">
        <v>21.82</v>
      </c>
      <c r="BL580" s="72">
        <v>5.0720000000000001</v>
      </c>
      <c r="BM580" s="12">
        <v>1554.769</v>
      </c>
      <c r="BN580" s="72">
        <v>40.024000000000001</v>
      </c>
      <c r="BO580" s="72">
        <v>2.823</v>
      </c>
      <c r="BP580" s="12">
        <v>2402.393</v>
      </c>
      <c r="BQ580" s="72">
        <v>61.844000000000001</v>
      </c>
      <c r="BR580" s="72">
        <v>1.2110000000000001</v>
      </c>
      <c r="BS580" s="12">
        <v>2571.828</v>
      </c>
      <c r="BT580" s="72">
        <v>66.206000000000003</v>
      </c>
      <c r="BU580" s="72">
        <v>0.61399999999999999</v>
      </c>
      <c r="BV580" s="12">
        <v>3884.578</v>
      </c>
      <c r="BW580" s="72">
        <v>100</v>
      </c>
      <c r="BX580" s="72">
        <v>6.0999999999999999E-2</v>
      </c>
      <c r="BY580" s="13"/>
      <c r="BZ580" s="13"/>
    </row>
    <row r="581" spans="1:78" ht="12.75" customHeight="1">
      <c r="A581" s="122" t="s">
        <v>44</v>
      </c>
      <c r="B581" s="71" t="s">
        <v>45</v>
      </c>
      <c r="C581" s="71" t="s">
        <v>25</v>
      </c>
      <c r="D581" s="34">
        <v>45536</v>
      </c>
      <c r="E581" s="12">
        <v>614.96500000000003</v>
      </c>
      <c r="F581" s="72">
        <v>15.76</v>
      </c>
      <c r="G581" s="72">
        <v>2.6120000000000001</v>
      </c>
      <c r="H581" s="12">
        <v>32.954999999999998</v>
      </c>
      <c r="I581" s="72">
        <v>0.84499999999999997</v>
      </c>
      <c r="J581" s="72">
        <v>37.915999999999997</v>
      </c>
      <c r="K581" s="12">
        <v>36.988</v>
      </c>
      <c r="L581" s="72">
        <v>0.94799999999999995</v>
      </c>
      <c r="M581" s="72">
        <v>30.288</v>
      </c>
      <c r="N581" s="12">
        <v>69.942999999999998</v>
      </c>
      <c r="O581" s="72">
        <v>1.7929999999999999</v>
      </c>
      <c r="P581" s="72">
        <v>24.067</v>
      </c>
      <c r="Q581" s="12">
        <v>5.35</v>
      </c>
      <c r="R581" s="72">
        <v>0.13700000000000001</v>
      </c>
      <c r="S581" s="72">
        <v>75.956000000000003</v>
      </c>
      <c r="T581" s="12">
        <v>75.293000000000006</v>
      </c>
      <c r="U581" s="72">
        <v>1.93</v>
      </c>
      <c r="V581" s="72">
        <v>22.728000000000002</v>
      </c>
      <c r="W581" s="12">
        <v>591.35900000000004</v>
      </c>
      <c r="X581" s="72">
        <v>15.154999999999999</v>
      </c>
      <c r="Y581" s="72">
        <v>3.9740000000000002</v>
      </c>
      <c r="Z581" s="12">
        <v>666.65200000000004</v>
      </c>
      <c r="AA581" s="72">
        <v>17.085000000000001</v>
      </c>
      <c r="AB581" s="72">
        <v>2.5539999999999998</v>
      </c>
      <c r="AC581" s="12">
        <v>1281.617</v>
      </c>
      <c r="AD581" s="72">
        <v>32.845999999999997</v>
      </c>
      <c r="AE581" s="72">
        <v>1.302</v>
      </c>
      <c r="AF581" s="12">
        <v>19.224</v>
      </c>
      <c r="AG581" s="72">
        <v>0.49299999999999999</v>
      </c>
      <c r="AH581" s="72">
        <v>52.281999999999996</v>
      </c>
      <c r="AI581" s="12">
        <v>19.692</v>
      </c>
      <c r="AJ581" s="72">
        <v>0.505</v>
      </c>
      <c r="AK581" s="72">
        <v>50.045000000000002</v>
      </c>
      <c r="AL581" s="12">
        <v>38.915999999999997</v>
      </c>
      <c r="AM581" s="72">
        <v>0.997</v>
      </c>
      <c r="AN581" s="72">
        <v>8.9809999999999999</v>
      </c>
      <c r="AO581" s="12">
        <v>1320.5329999999999</v>
      </c>
      <c r="AP581" s="72">
        <v>33.843000000000004</v>
      </c>
      <c r="AQ581" s="72">
        <v>1.2190000000000001</v>
      </c>
      <c r="AR581" s="12">
        <v>9.01</v>
      </c>
      <c r="AS581" s="72">
        <v>0.23100000000000001</v>
      </c>
      <c r="AT581" s="72">
        <v>51.154000000000003</v>
      </c>
      <c r="AU581" s="12">
        <v>13.808999999999999</v>
      </c>
      <c r="AV581" s="72">
        <v>0.35399999999999998</v>
      </c>
      <c r="AW581" s="72">
        <v>71.997</v>
      </c>
      <c r="AX581" s="12">
        <v>142.608</v>
      </c>
      <c r="AY581" s="72">
        <v>3.6549999999999998</v>
      </c>
      <c r="AZ581" s="72">
        <v>14.722</v>
      </c>
      <c r="BA581" s="12">
        <v>156.417</v>
      </c>
      <c r="BB581" s="72">
        <v>4.0090000000000003</v>
      </c>
      <c r="BC581" s="72">
        <v>12.835000000000001</v>
      </c>
      <c r="BD581" s="12">
        <v>5.8470000000000004</v>
      </c>
      <c r="BE581" s="72">
        <v>0.15</v>
      </c>
      <c r="BF581" s="72">
        <v>46.932000000000002</v>
      </c>
      <c r="BG581" s="12">
        <v>162.26400000000001</v>
      </c>
      <c r="BH581" s="72">
        <v>4.1589999999999998</v>
      </c>
      <c r="BI581" s="72">
        <v>13.026999999999999</v>
      </c>
      <c r="BJ581" s="12">
        <v>934.56600000000003</v>
      </c>
      <c r="BK581" s="72">
        <v>23.951000000000001</v>
      </c>
      <c r="BL581" s="72">
        <v>5.641</v>
      </c>
      <c r="BM581" s="12">
        <v>1475.5719999999999</v>
      </c>
      <c r="BN581" s="72">
        <v>37.816000000000003</v>
      </c>
      <c r="BO581" s="72">
        <v>3.8969999999999998</v>
      </c>
      <c r="BP581" s="12">
        <v>2410.1390000000001</v>
      </c>
      <c r="BQ581" s="72">
        <v>61.768000000000001</v>
      </c>
      <c r="BR581" s="72">
        <v>0.93300000000000005</v>
      </c>
      <c r="BS581" s="12">
        <v>2581.413</v>
      </c>
      <c r="BT581" s="72">
        <v>66.156999999999996</v>
      </c>
      <c r="BU581" s="72">
        <v>0.62</v>
      </c>
      <c r="BV581" s="12">
        <v>3901.9459999999999</v>
      </c>
      <c r="BW581" s="72">
        <v>100</v>
      </c>
      <c r="BX581" s="72">
        <v>9.0999999999999998E-2</v>
      </c>
      <c r="BY581" s="13"/>
      <c r="BZ581" s="13"/>
    </row>
    <row r="582" spans="1:78" ht="12.75" customHeight="1">
      <c r="A582" s="122" t="s">
        <v>44</v>
      </c>
      <c r="B582" s="71" t="s">
        <v>45</v>
      </c>
      <c r="C582" s="71" t="s">
        <v>25</v>
      </c>
      <c r="D582" s="34">
        <v>45627</v>
      </c>
      <c r="E582" s="12">
        <v>615.899</v>
      </c>
      <c r="F582" s="72">
        <v>15.692</v>
      </c>
      <c r="G582" s="72">
        <v>3.1419999999999999</v>
      </c>
      <c r="H582" s="12">
        <v>31.925000000000001</v>
      </c>
      <c r="I582" s="72">
        <v>0.81299999999999994</v>
      </c>
      <c r="J582" s="72">
        <v>45.914000000000001</v>
      </c>
      <c r="K582" s="12">
        <v>28.837</v>
      </c>
      <c r="L582" s="72">
        <v>0.73499999999999999</v>
      </c>
      <c r="M582" s="72">
        <v>38.558999999999997</v>
      </c>
      <c r="N582" s="12">
        <v>60.762</v>
      </c>
      <c r="O582" s="72">
        <v>1.548</v>
      </c>
      <c r="P582" s="72">
        <v>30.178000000000001</v>
      </c>
      <c r="Q582" s="12">
        <v>14.14</v>
      </c>
      <c r="R582" s="72">
        <v>0.36</v>
      </c>
      <c r="S582" s="72">
        <v>70.748999999999995</v>
      </c>
      <c r="T582" s="12">
        <v>74.902000000000001</v>
      </c>
      <c r="U582" s="72">
        <v>1.9079999999999999</v>
      </c>
      <c r="V582" s="72">
        <v>29.396000000000001</v>
      </c>
      <c r="W582" s="12">
        <v>601.86800000000005</v>
      </c>
      <c r="X582" s="72">
        <v>15.335000000000001</v>
      </c>
      <c r="Y582" s="72">
        <v>4.32</v>
      </c>
      <c r="Z582" s="12">
        <v>676.77099999999996</v>
      </c>
      <c r="AA582" s="72">
        <v>17.242999999999999</v>
      </c>
      <c r="AB582" s="72">
        <v>2.4809999999999999</v>
      </c>
      <c r="AC582" s="12">
        <v>1292.67</v>
      </c>
      <c r="AD582" s="72">
        <v>32.935000000000002</v>
      </c>
      <c r="AE582" s="72">
        <v>1.157</v>
      </c>
      <c r="AF582" s="12">
        <v>0</v>
      </c>
      <c r="AG582" s="72">
        <v>0</v>
      </c>
      <c r="AH582" s="72">
        <v>0</v>
      </c>
      <c r="AI582" s="12">
        <v>34.253999999999998</v>
      </c>
      <c r="AJ582" s="72">
        <v>0.873</v>
      </c>
      <c r="AK582" s="72">
        <v>7.258</v>
      </c>
      <c r="AL582" s="12">
        <v>34.253999999999998</v>
      </c>
      <c r="AM582" s="72">
        <v>0.873</v>
      </c>
      <c r="AN582" s="72">
        <v>7.258</v>
      </c>
      <c r="AO582" s="12">
        <v>1326.925</v>
      </c>
      <c r="AP582" s="72">
        <v>33.808</v>
      </c>
      <c r="AQ582" s="72">
        <v>1.052</v>
      </c>
      <c r="AR582" s="12">
        <v>26.460999999999999</v>
      </c>
      <c r="AS582" s="72">
        <v>0.67400000000000004</v>
      </c>
      <c r="AT582" s="72">
        <v>43.741999999999997</v>
      </c>
      <c r="AU582" s="12">
        <v>6.7759999999999998</v>
      </c>
      <c r="AV582" s="72">
        <v>0.17299999999999999</v>
      </c>
      <c r="AW582" s="72">
        <v>65.027000000000001</v>
      </c>
      <c r="AX582" s="12">
        <v>102.47199999999999</v>
      </c>
      <c r="AY582" s="72">
        <v>2.6110000000000002</v>
      </c>
      <c r="AZ582" s="72">
        <v>18.626999999999999</v>
      </c>
      <c r="BA582" s="12">
        <v>109.247</v>
      </c>
      <c r="BB582" s="72">
        <v>2.7829999999999999</v>
      </c>
      <c r="BC582" s="72">
        <v>17.331</v>
      </c>
      <c r="BD582" s="12">
        <v>11.993</v>
      </c>
      <c r="BE582" s="72">
        <v>0.30599999999999999</v>
      </c>
      <c r="BF582" s="72">
        <v>44.603000000000002</v>
      </c>
      <c r="BG582" s="12">
        <v>121.241</v>
      </c>
      <c r="BH582" s="72">
        <v>3.089</v>
      </c>
      <c r="BI582" s="72">
        <v>16.045999999999999</v>
      </c>
      <c r="BJ582" s="12">
        <v>899.82500000000005</v>
      </c>
      <c r="BK582" s="72">
        <v>22.925999999999998</v>
      </c>
      <c r="BL582" s="72">
        <v>5.27</v>
      </c>
      <c r="BM582" s="12">
        <v>1550.4580000000001</v>
      </c>
      <c r="BN582" s="72">
        <v>39.503</v>
      </c>
      <c r="BO582" s="72">
        <v>3.7370000000000001</v>
      </c>
      <c r="BP582" s="12">
        <v>2450.2829999999999</v>
      </c>
      <c r="BQ582" s="72">
        <v>62.429000000000002</v>
      </c>
      <c r="BR582" s="72">
        <v>1.147</v>
      </c>
      <c r="BS582" s="12">
        <v>2597.9839999999999</v>
      </c>
      <c r="BT582" s="72">
        <v>66.191999999999993</v>
      </c>
      <c r="BU582" s="72">
        <v>0.55800000000000005</v>
      </c>
      <c r="BV582" s="12">
        <v>3924.9090000000001</v>
      </c>
      <c r="BW582" s="72">
        <v>100</v>
      </c>
      <c r="BX582" s="72">
        <v>8.8999999999999996E-2</v>
      </c>
      <c r="BY582" s="13"/>
      <c r="BZ582" s="13"/>
    </row>
    <row r="583" spans="1:78" ht="12.75" customHeight="1">
      <c r="A583" s="122" t="s">
        <v>44</v>
      </c>
      <c r="B583" s="71" t="s">
        <v>45</v>
      </c>
      <c r="C583" s="71" t="s">
        <v>25</v>
      </c>
      <c r="D583" s="34">
        <v>45717</v>
      </c>
      <c r="E583" s="12">
        <v>605.84500000000003</v>
      </c>
      <c r="F583" s="72">
        <v>15.378</v>
      </c>
      <c r="G583" s="72">
        <v>2.9820000000000002</v>
      </c>
      <c r="H583" s="12">
        <v>27.754999999999999</v>
      </c>
      <c r="I583" s="72">
        <v>0.70399999999999996</v>
      </c>
      <c r="J583" s="72">
        <v>44.424999999999997</v>
      </c>
      <c r="K583" s="12">
        <v>14.346</v>
      </c>
      <c r="L583" s="72">
        <v>0.36399999999999999</v>
      </c>
      <c r="M583" s="72">
        <v>49.213999999999999</v>
      </c>
      <c r="N583" s="12">
        <v>42.100999999999999</v>
      </c>
      <c r="O583" s="72">
        <v>1.069</v>
      </c>
      <c r="P583" s="72">
        <v>31.335000000000001</v>
      </c>
      <c r="Q583" s="12">
        <v>7.7670000000000003</v>
      </c>
      <c r="R583" s="72">
        <v>0.19700000000000001</v>
      </c>
      <c r="S583" s="72">
        <v>51.051000000000002</v>
      </c>
      <c r="T583" s="12">
        <v>49.866999999999997</v>
      </c>
      <c r="U583" s="72">
        <v>1.266</v>
      </c>
      <c r="V583" s="72">
        <v>25.524999999999999</v>
      </c>
      <c r="W583" s="12">
        <v>619.85900000000004</v>
      </c>
      <c r="X583" s="72">
        <v>15.734</v>
      </c>
      <c r="Y583" s="72">
        <v>3.7320000000000002</v>
      </c>
      <c r="Z583" s="12">
        <v>669.72699999999998</v>
      </c>
      <c r="AA583" s="72">
        <v>16.998999999999999</v>
      </c>
      <c r="AB583" s="72">
        <v>2.3490000000000002</v>
      </c>
      <c r="AC583" s="12">
        <v>1275.5719999999999</v>
      </c>
      <c r="AD583" s="72">
        <v>32.377000000000002</v>
      </c>
      <c r="AE583" s="72">
        <v>1.196</v>
      </c>
      <c r="AF583" s="12">
        <v>6.2210000000000001</v>
      </c>
      <c r="AG583" s="72">
        <v>0.158</v>
      </c>
      <c r="AH583" s="72">
        <v>50.781999999999996</v>
      </c>
      <c r="AI583" s="12">
        <v>31.738</v>
      </c>
      <c r="AJ583" s="72">
        <v>0.80600000000000005</v>
      </c>
      <c r="AK583" s="72">
        <v>13.401</v>
      </c>
      <c r="AL583" s="12">
        <v>37.957999999999998</v>
      </c>
      <c r="AM583" s="72">
        <v>0.96299999999999997</v>
      </c>
      <c r="AN583" s="72">
        <v>8.8260000000000005</v>
      </c>
      <c r="AO583" s="12">
        <v>1313.5309999999999</v>
      </c>
      <c r="AP583" s="72">
        <v>33.341000000000001</v>
      </c>
      <c r="AQ583" s="72">
        <v>1.208</v>
      </c>
      <c r="AR583" s="12">
        <v>15.651</v>
      </c>
      <c r="AS583" s="72">
        <v>0.39700000000000002</v>
      </c>
      <c r="AT583" s="72">
        <v>54.984000000000002</v>
      </c>
      <c r="AU583" s="12">
        <v>11.202</v>
      </c>
      <c r="AV583" s="72">
        <v>0.28399999999999997</v>
      </c>
      <c r="AW583" s="72">
        <v>47.597000000000001</v>
      </c>
      <c r="AX583" s="12">
        <v>112.063</v>
      </c>
      <c r="AY583" s="72">
        <v>2.8439999999999999</v>
      </c>
      <c r="AZ583" s="72">
        <v>17.669</v>
      </c>
      <c r="BA583" s="12">
        <v>123.265</v>
      </c>
      <c r="BB583" s="72">
        <v>3.129</v>
      </c>
      <c r="BC583" s="72">
        <v>17.581</v>
      </c>
      <c r="BD583" s="12">
        <v>33.110999999999997</v>
      </c>
      <c r="BE583" s="72">
        <v>0.84</v>
      </c>
      <c r="BF583" s="72">
        <v>41.411000000000001</v>
      </c>
      <c r="BG583" s="12">
        <v>156.376</v>
      </c>
      <c r="BH583" s="72">
        <v>3.9689999999999999</v>
      </c>
      <c r="BI583" s="72">
        <v>17.199000000000002</v>
      </c>
      <c r="BJ583" s="12">
        <v>993.71299999999997</v>
      </c>
      <c r="BK583" s="72">
        <v>25.222999999999999</v>
      </c>
      <c r="BL583" s="72">
        <v>5.6230000000000002</v>
      </c>
      <c r="BM583" s="12">
        <v>1460.441</v>
      </c>
      <c r="BN583" s="72">
        <v>37.07</v>
      </c>
      <c r="BO583" s="72">
        <v>2.7749999999999999</v>
      </c>
      <c r="BP583" s="12">
        <v>2454.154</v>
      </c>
      <c r="BQ583" s="72">
        <v>62.292999999999999</v>
      </c>
      <c r="BR583" s="72">
        <v>1.4179999999999999</v>
      </c>
      <c r="BS583" s="12">
        <v>2626.181</v>
      </c>
      <c r="BT583" s="72">
        <v>66.659000000000006</v>
      </c>
      <c r="BU583" s="72">
        <v>0.64100000000000001</v>
      </c>
      <c r="BV583" s="12">
        <v>3939.712</v>
      </c>
      <c r="BW583" s="72">
        <v>100</v>
      </c>
      <c r="BX583" s="72">
        <v>0.11899999999999999</v>
      </c>
      <c r="BY583" s="13"/>
      <c r="BZ583" s="13"/>
    </row>
    <row r="584" spans="1:78" ht="12.75" customHeight="1">
      <c r="A584" s="122" t="s">
        <v>44</v>
      </c>
      <c r="B584" s="71" t="s">
        <v>45</v>
      </c>
      <c r="C584" s="71" t="s">
        <v>25</v>
      </c>
      <c r="D584" s="34">
        <v>45809</v>
      </c>
      <c r="E584" s="12">
        <v>594.88400000000001</v>
      </c>
      <c r="F584" s="72">
        <v>15.002000000000001</v>
      </c>
      <c r="G584" s="72">
        <v>2.9660000000000002</v>
      </c>
      <c r="H584" s="12">
        <v>23.591999999999999</v>
      </c>
      <c r="I584" s="72">
        <v>0.59499999999999997</v>
      </c>
      <c r="J584" s="72">
        <v>34.979999999999997</v>
      </c>
      <c r="K584" s="12">
        <v>18.667999999999999</v>
      </c>
      <c r="L584" s="72">
        <v>0.47099999999999997</v>
      </c>
      <c r="M584" s="72">
        <v>40.552</v>
      </c>
      <c r="N584" s="12">
        <v>42.26</v>
      </c>
      <c r="O584" s="72">
        <v>1.0660000000000001</v>
      </c>
      <c r="P584" s="72">
        <v>25.451000000000001</v>
      </c>
      <c r="Q584" s="12">
        <v>1.8049999999999999</v>
      </c>
      <c r="R584" s="72">
        <v>4.5999999999999999E-2</v>
      </c>
      <c r="S584" s="72">
        <v>103.477</v>
      </c>
      <c r="T584" s="12">
        <v>44.064999999999998</v>
      </c>
      <c r="U584" s="72">
        <v>1.111</v>
      </c>
      <c r="V584" s="72">
        <v>25.936</v>
      </c>
      <c r="W584" s="12">
        <v>664.90200000000004</v>
      </c>
      <c r="X584" s="72">
        <v>16.768000000000001</v>
      </c>
      <c r="Y584" s="72">
        <v>3.234</v>
      </c>
      <c r="Z584" s="12">
        <v>708.96699999999998</v>
      </c>
      <c r="AA584" s="72">
        <v>17.879000000000001</v>
      </c>
      <c r="AB584" s="72">
        <v>2.4249999999999998</v>
      </c>
      <c r="AC584" s="12">
        <v>1303.8510000000001</v>
      </c>
      <c r="AD584" s="72">
        <v>32.881</v>
      </c>
      <c r="AE584" s="72">
        <v>1.2170000000000001</v>
      </c>
      <c r="AF584" s="12">
        <v>0</v>
      </c>
      <c r="AG584" s="72">
        <v>0</v>
      </c>
      <c r="AH584" s="72">
        <v>0</v>
      </c>
      <c r="AI584" s="12">
        <v>39.898000000000003</v>
      </c>
      <c r="AJ584" s="72">
        <v>1.006</v>
      </c>
      <c r="AK584" s="72">
        <v>6.9720000000000004</v>
      </c>
      <c r="AL584" s="12">
        <v>39.898000000000003</v>
      </c>
      <c r="AM584" s="72">
        <v>1.006</v>
      </c>
      <c r="AN584" s="72">
        <v>6.9720000000000004</v>
      </c>
      <c r="AO584" s="12">
        <v>1343.749</v>
      </c>
      <c r="AP584" s="72">
        <v>33.887</v>
      </c>
      <c r="AQ584" s="72">
        <v>1.141</v>
      </c>
      <c r="AR584" s="12">
        <v>10.420999999999999</v>
      </c>
      <c r="AS584" s="72">
        <v>0.26300000000000001</v>
      </c>
      <c r="AT584" s="72">
        <v>62.290999999999997</v>
      </c>
      <c r="AU584" s="12">
        <v>11.574</v>
      </c>
      <c r="AV584" s="72">
        <v>0.29199999999999998</v>
      </c>
      <c r="AW584" s="72">
        <v>55.006</v>
      </c>
      <c r="AX584" s="12">
        <v>110.10299999999999</v>
      </c>
      <c r="AY584" s="72">
        <v>2.7770000000000001</v>
      </c>
      <c r="AZ584" s="72">
        <v>17.396999999999998</v>
      </c>
      <c r="BA584" s="12">
        <v>121.678</v>
      </c>
      <c r="BB584" s="72">
        <v>3.0680000000000001</v>
      </c>
      <c r="BC584" s="72">
        <v>14.782</v>
      </c>
      <c r="BD584" s="12">
        <v>15.906000000000001</v>
      </c>
      <c r="BE584" s="72">
        <v>0.40100000000000002</v>
      </c>
      <c r="BF584" s="72">
        <v>47.472999999999999</v>
      </c>
      <c r="BG584" s="12">
        <v>137.583</v>
      </c>
      <c r="BH584" s="72">
        <v>3.47</v>
      </c>
      <c r="BI584" s="72">
        <v>12.752000000000001</v>
      </c>
      <c r="BJ584" s="12">
        <v>803.43</v>
      </c>
      <c r="BK584" s="72">
        <v>20.260999999999999</v>
      </c>
      <c r="BL584" s="72">
        <v>4.9210000000000003</v>
      </c>
      <c r="BM584" s="12">
        <v>1670.2</v>
      </c>
      <c r="BN584" s="72">
        <v>42.12</v>
      </c>
      <c r="BO584" s="72">
        <v>2.496</v>
      </c>
      <c r="BP584" s="12">
        <v>2473.63</v>
      </c>
      <c r="BQ584" s="72">
        <v>62.381</v>
      </c>
      <c r="BR584" s="72">
        <v>0.88200000000000001</v>
      </c>
      <c r="BS584" s="12">
        <v>2621.6350000000002</v>
      </c>
      <c r="BT584" s="72">
        <v>66.113</v>
      </c>
      <c r="BU584" s="72">
        <v>0.58899999999999997</v>
      </c>
      <c r="BV584" s="12">
        <v>3965.3829999999998</v>
      </c>
      <c r="BW584" s="72">
        <v>100</v>
      </c>
      <c r="BX584" s="72">
        <v>0.108</v>
      </c>
      <c r="BY584" s="13"/>
      <c r="BZ584" s="13"/>
    </row>
    <row r="585" spans="1:78" ht="12.75" customHeight="1">
      <c r="A585" s="122" t="s">
        <v>44</v>
      </c>
      <c r="B585" s="71" t="s">
        <v>45</v>
      </c>
      <c r="C585" s="71" t="s">
        <v>25</v>
      </c>
      <c r="D585" s="34">
        <v>45901</v>
      </c>
      <c r="E585" s="12">
        <v>600.52099999999996</v>
      </c>
      <c r="F585" s="72">
        <v>15.061999999999999</v>
      </c>
      <c r="G585" s="72">
        <v>2.8719999999999999</v>
      </c>
      <c r="H585" s="12">
        <v>27.768000000000001</v>
      </c>
      <c r="I585" s="72">
        <v>0.69599999999999995</v>
      </c>
      <c r="J585" s="72">
        <v>44.051000000000002</v>
      </c>
      <c r="K585" s="12">
        <v>36.975999999999999</v>
      </c>
      <c r="L585" s="72">
        <v>0.92700000000000005</v>
      </c>
      <c r="M585" s="72">
        <v>23.207999999999998</v>
      </c>
      <c r="N585" s="12">
        <v>64.744</v>
      </c>
      <c r="O585" s="72">
        <v>1.6240000000000001</v>
      </c>
      <c r="P585" s="72">
        <v>24.004999999999999</v>
      </c>
      <c r="Q585" s="12">
        <v>4.4379999999999997</v>
      </c>
      <c r="R585" s="72">
        <v>0.111</v>
      </c>
      <c r="S585" s="72">
        <v>101.672</v>
      </c>
      <c r="T585" s="12">
        <v>69.182000000000002</v>
      </c>
      <c r="U585" s="72">
        <v>1.7350000000000001</v>
      </c>
      <c r="V585" s="72">
        <v>23.305</v>
      </c>
      <c r="W585" s="12">
        <v>627.58199999999999</v>
      </c>
      <c r="X585" s="72">
        <v>15.741</v>
      </c>
      <c r="Y585" s="72">
        <v>4.2839999999999998</v>
      </c>
      <c r="Z585" s="12">
        <v>696.76499999999999</v>
      </c>
      <c r="AA585" s="72">
        <v>17.475999999999999</v>
      </c>
      <c r="AB585" s="72">
        <v>2.8079999999999998</v>
      </c>
      <c r="AC585" s="12">
        <v>1297.2860000000001</v>
      </c>
      <c r="AD585" s="72">
        <v>32.537999999999997</v>
      </c>
      <c r="AE585" s="72">
        <v>1.395</v>
      </c>
      <c r="AF585" s="12">
        <v>0</v>
      </c>
      <c r="AG585" s="72">
        <v>0</v>
      </c>
      <c r="AH585" s="72">
        <v>0</v>
      </c>
      <c r="AI585" s="12">
        <v>37.322000000000003</v>
      </c>
      <c r="AJ585" s="72">
        <v>0.93600000000000005</v>
      </c>
      <c r="AK585" s="72">
        <v>9</v>
      </c>
      <c r="AL585" s="12">
        <v>37.322000000000003</v>
      </c>
      <c r="AM585" s="72">
        <v>0.93600000000000005</v>
      </c>
      <c r="AN585" s="72">
        <v>9</v>
      </c>
      <c r="AO585" s="12">
        <v>1334.6079999999999</v>
      </c>
      <c r="AP585" s="72">
        <v>33.473999999999997</v>
      </c>
      <c r="AQ585" s="72">
        <v>1.2549999999999999</v>
      </c>
      <c r="AR585" s="12">
        <v>12.709</v>
      </c>
      <c r="AS585" s="72">
        <v>0.31900000000000001</v>
      </c>
      <c r="AT585" s="72">
        <v>45.179000000000002</v>
      </c>
      <c r="AU585" s="12">
        <v>10.394</v>
      </c>
      <c r="AV585" s="72">
        <v>0.26100000000000001</v>
      </c>
      <c r="AW585" s="72">
        <v>59.933</v>
      </c>
      <c r="AX585" s="12">
        <v>106.16200000000001</v>
      </c>
      <c r="AY585" s="72">
        <v>2.6629999999999998</v>
      </c>
      <c r="AZ585" s="72">
        <v>13.754</v>
      </c>
      <c r="BA585" s="12">
        <v>116.556</v>
      </c>
      <c r="BB585" s="72">
        <v>2.923</v>
      </c>
      <c r="BC585" s="72">
        <v>14.305999999999999</v>
      </c>
      <c r="BD585" s="12">
        <v>13.749000000000001</v>
      </c>
      <c r="BE585" s="72">
        <v>0.34499999999999997</v>
      </c>
      <c r="BF585" s="72">
        <v>64.748000000000005</v>
      </c>
      <c r="BG585" s="12">
        <v>130.30500000000001</v>
      </c>
      <c r="BH585" s="72">
        <v>3.2679999999999998</v>
      </c>
      <c r="BI585" s="72">
        <v>13.680999999999999</v>
      </c>
      <c r="BJ585" s="12">
        <v>865.60799999999995</v>
      </c>
      <c r="BK585" s="72">
        <v>21.710999999999999</v>
      </c>
      <c r="BL585" s="72">
        <v>6.9630000000000001</v>
      </c>
      <c r="BM585" s="12">
        <v>1643.741</v>
      </c>
      <c r="BN585" s="72">
        <v>41.228000000000002</v>
      </c>
      <c r="BO585" s="72">
        <v>3.6160000000000001</v>
      </c>
      <c r="BP585" s="12">
        <v>2509.3490000000002</v>
      </c>
      <c r="BQ585" s="72">
        <v>62.939</v>
      </c>
      <c r="BR585" s="72">
        <v>1.274</v>
      </c>
      <c r="BS585" s="12">
        <v>2652.364</v>
      </c>
      <c r="BT585" s="72">
        <v>66.525999999999996</v>
      </c>
      <c r="BU585" s="72">
        <v>0.753</v>
      </c>
      <c r="BV585" s="12">
        <v>3986.9720000000002</v>
      </c>
      <c r="BW585" s="72">
        <v>100</v>
      </c>
      <c r="BX585" s="72">
        <v>0.23799999999999999</v>
      </c>
      <c r="BY585" s="13"/>
      <c r="BZ585" s="13"/>
    </row>
    <row r="586" spans="1:78" ht="12.75" customHeight="1">
      <c r="A586" s="122" t="s">
        <v>44</v>
      </c>
      <c r="B586" s="71" t="s">
        <v>45</v>
      </c>
      <c r="C586" s="71" t="s">
        <v>25</v>
      </c>
      <c r="D586" s="34">
        <v>45992</v>
      </c>
      <c r="E586" s="12">
        <v>607.61199999999997</v>
      </c>
      <c r="F586" s="72">
        <v>15.113</v>
      </c>
      <c r="G586" s="72">
        <v>2.8130000000000002</v>
      </c>
      <c r="H586" s="12">
        <v>21.437999999999999</v>
      </c>
      <c r="I586" s="72">
        <v>0.53300000000000003</v>
      </c>
      <c r="J586" s="72">
        <v>42.183</v>
      </c>
      <c r="K586" s="12">
        <v>19.649000000000001</v>
      </c>
      <c r="L586" s="72">
        <v>0.48899999999999999</v>
      </c>
      <c r="M586" s="72">
        <v>51.676000000000002</v>
      </c>
      <c r="N586" s="12">
        <v>41.087000000000003</v>
      </c>
      <c r="O586" s="72">
        <v>1.022</v>
      </c>
      <c r="P586" s="72">
        <v>29.358000000000001</v>
      </c>
      <c r="Q586" s="12">
        <v>0</v>
      </c>
      <c r="R586" s="72">
        <v>0</v>
      </c>
      <c r="S586" s="72">
        <v>0</v>
      </c>
      <c r="T586" s="12">
        <v>41.087000000000003</v>
      </c>
      <c r="U586" s="72">
        <v>1.022</v>
      </c>
      <c r="V586" s="72">
        <v>29.358000000000001</v>
      </c>
      <c r="W586" s="12">
        <v>660.30700000000002</v>
      </c>
      <c r="X586" s="72">
        <v>16.423999999999999</v>
      </c>
      <c r="Y586" s="72">
        <v>2.8570000000000002</v>
      </c>
      <c r="Z586" s="12">
        <v>701.39400000000001</v>
      </c>
      <c r="AA586" s="72">
        <v>17.446000000000002</v>
      </c>
      <c r="AB586" s="72">
        <v>2.2890000000000001</v>
      </c>
      <c r="AC586" s="12">
        <v>1309.0050000000001</v>
      </c>
      <c r="AD586" s="72">
        <v>32.558999999999997</v>
      </c>
      <c r="AE586" s="72">
        <v>1.2150000000000001</v>
      </c>
      <c r="AF586" s="12">
        <v>8.1</v>
      </c>
      <c r="AG586" s="72">
        <v>0.20100000000000001</v>
      </c>
      <c r="AH586" s="72">
        <v>106.495</v>
      </c>
      <c r="AI586" s="12">
        <v>28.366</v>
      </c>
      <c r="AJ586" s="72">
        <v>0.70599999999999996</v>
      </c>
      <c r="AK586" s="72">
        <v>34.048999999999999</v>
      </c>
      <c r="AL586" s="12">
        <v>36.466000000000001</v>
      </c>
      <c r="AM586" s="72">
        <v>0.90700000000000003</v>
      </c>
      <c r="AN586" s="72">
        <v>11.048999999999999</v>
      </c>
      <c r="AO586" s="12">
        <v>1345.471</v>
      </c>
      <c r="AP586" s="72">
        <v>33.466000000000001</v>
      </c>
      <c r="AQ586" s="72">
        <v>1.206</v>
      </c>
      <c r="AR586" s="12">
        <v>22.753</v>
      </c>
      <c r="AS586" s="72">
        <v>0.56599999999999995</v>
      </c>
      <c r="AT586" s="72">
        <v>45.457000000000001</v>
      </c>
      <c r="AU586" s="12">
        <v>4.8979999999999997</v>
      </c>
      <c r="AV586" s="72">
        <v>0.122</v>
      </c>
      <c r="AW586" s="72">
        <v>100.78400000000001</v>
      </c>
      <c r="AX586" s="12">
        <v>77.5</v>
      </c>
      <c r="AY586" s="72">
        <v>1.9279999999999999</v>
      </c>
      <c r="AZ586" s="72">
        <v>24.122</v>
      </c>
      <c r="BA586" s="12">
        <v>82.397999999999996</v>
      </c>
      <c r="BB586" s="72">
        <v>2.0489999999999999</v>
      </c>
      <c r="BC586" s="72">
        <v>22.742999999999999</v>
      </c>
      <c r="BD586" s="12">
        <v>19.631</v>
      </c>
      <c r="BE586" s="72">
        <v>0.48799999999999999</v>
      </c>
      <c r="BF586" s="72">
        <v>45.616</v>
      </c>
      <c r="BG586" s="12">
        <v>102.029</v>
      </c>
      <c r="BH586" s="72">
        <v>2.5379999999999998</v>
      </c>
      <c r="BI586" s="72">
        <v>17.428000000000001</v>
      </c>
      <c r="BJ586" s="12">
        <v>827.61400000000003</v>
      </c>
      <c r="BK586" s="72">
        <v>20.585000000000001</v>
      </c>
      <c r="BL586" s="72">
        <v>8.2620000000000005</v>
      </c>
      <c r="BM586" s="12">
        <v>1722.546</v>
      </c>
      <c r="BN586" s="72">
        <v>42.844999999999999</v>
      </c>
      <c r="BO586" s="72">
        <v>4.0449999999999999</v>
      </c>
      <c r="BP586" s="12">
        <v>2550.16</v>
      </c>
      <c r="BQ586" s="72">
        <v>63.43</v>
      </c>
      <c r="BR586" s="72">
        <v>0.98299999999999998</v>
      </c>
      <c r="BS586" s="12">
        <v>2674.9409999999998</v>
      </c>
      <c r="BT586" s="72">
        <v>66.534000000000006</v>
      </c>
      <c r="BU586" s="72">
        <v>0.60499999999999998</v>
      </c>
      <c r="BV586" s="12">
        <v>4020.4119999999998</v>
      </c>
      <c r="BW586" s="72">
        <v>100</v>
      </c>
      <c r="BX586" s="72">
        <v>8.1000000000000003E-2</v>
      </c>
      <c r="BY586" s="13"/>
      <c r="BZ586" s="13"/>
    </row>
    <row r="587" spans="1:78" ht="12.75" customHeight="1">
      <c r="A587" s="122" t="s">
        <v>44</v>
      </c>
      <c r="B587" s="71" t="s">
        <v>45</v>
      </c>
      <c r="C587" s="71" t="s">
        <v>25</v>
      </c>
      <c r="D587" s="34">
        <v>46082</v>
      </c>
      <c r="E587" s="12">
        <v>622.05100000000004</v>
      </c>
      <c r="F587" s="72">
        <v>15.391</v>
      </c>
      <c r="G587" s="72">
        <v>1.9910000000000001</v>
      </c>
      <c r="H587" s="12">
        <v>20.809000000000001</v>
      </c>
      <c r="I587" s="72">
        <v>0.51500000000000001</v>
      </c>
      <c r="J587" s="72">
        <v>47.901000000000003</v>
      </c>
      <c r="K587" s="12">
        <v>27.960999999999999</v>
      </c>
      <c r="L587" s="72">
        <v>0.69199999999999995</v>
      </c>
      <c r="M587" s="72">
        <v>39.631999999999998</v>
      </c>
      <c r="N587" s="12">
        <v>48.768999999999998</v>
      </c>
      <c r="O587" s="72">
        <v>1.2070000000000001</v>
      </c>
      <c r="P587" s="72">
        <v>27.553999999999998</v>
      </c>
      <c r="Q587" s="12">
        <v>4.6790000000000003</v>
      </c>
      <c r="R587" s="72">
        <v>0.11600000000000001</v>
      </c>
      <c r="S587" s="72">
        <v>76.971000000000004</v>
      </c>
      <c r="T587" s="12">
        <v>53.448</v>
      </c>
      <c r="U587" s="72">
        <v>1.3220000000000001</v>
      </c>
      <c r="V587" s="72">
        <v>25.448</v>
      </c>
      <c r="W587" s="12">
        <v>611.14200000000005</v>
      </c>
      <c r="X587" s="72">
        <v>15.121</v>
      </c>
      <c r="Y587" s="72">
        <v>2.641</v>
      </c>
      <c r="Z587" s="12">
        <v>664.59</v>
      </c>
      <c r="AA587" s="72">
        <v>16.443999999999999</v>
      </c>
      <c r="AB587" s="72">
        <v>1.587</v>
      </c>
      <c r="AC587" s="12">
        <v>1286.6410000000001</v>
      </c>
      <c r="AD587" s="72">
        <v>31.835000000000001</v>
      </c>
      <c r="AE587" s="72">
        <v>1.107</v>
      </c>
      <c r="AF587" s="12">
        <v>0</v>
      </c>
      <c r="AG587" s="72">
        <v>0</v>
      </c>
      <c r="AH587" s="72">
        <v>0</v>
      </c>
      <c r="AI587" s="12">
        <v>38.018000000000001</v>
      </c>
      <c r="AJ587" s="72">
        <v>0.94099999999999995</v>
      </c>
      <c r="AK587" s="72">
        <v>10.49</v>
      </c>
      <c r="AL587" s="12">
        <v>38.018000000000001</v>
      </c>
      <c r="AM587" s="72">
        <v>0.94099999999999995</v>
      </c>
      <c r="AN587" s="72">
        <v>10.49</v>
      </c>
      <c r="AO587" s="12">
        <v>1324.6590000000001</v>
      </c>
      <c r="AP587" s="72">
        <v>32.776000000000003</v>
      </c>
      <c r="AQ587" s="72">
        <v>1.0369999999999999</v>
      </c>
      <c r="AR587" s="12">
        <v>4.1689999999999996</v>
      </c>
      <c r="AS587" s="72">
        <v>0.10299999999999999</v>
      </c>
      <c r="AT587" s="72">
        <v>77.959000000000003</v>
      </c>
      <c r="AU587" s="12">
        <v>3.363</v>
      </c>
      <c r="AV587" s="72">
        <v>8.3000000000000004E-2</v>
      </c>
      <c r="AW587" s="72">
        <v>101.127</v>
      </c>
      <c r="AX587" s="12">
        <v>104.045</v>
      </c>
      <c r="AY587" s="72">
        <v>2.5739999999999998</v>
      </c>
      <c r="AZ587" s="72">
        <v>20.574999999999999</v>
      </c>
      <c r="BA587" s="12">
        <v>107.40900000000001</v>
      </c>
      <c r="BB587" s="72">
        <v>2.6579999999999999</v>
      </c>
      <c r="BC587" s="72">
        <v>19.55</v>
      </c>
      <c r="BD587" s="12">
        <v>9.8520000000000003</v>
      </c>
      <c r="BE587" s="72">
        <v>0.24399999999999999</v>
      </c>
      <c r="BF587" s="72">
        <v>61.948999999999998</v>
      </c>
      <c r="BG587" s="12">
        <v>117.261</v>
      </c>
      <c r="BH587" s="72">
        <v>2.9009999999999998</v>
      </c>
      <c r="BI587" s="72">
        <v>18.303999999999998</v>
      </c>
      <c r="BJ587" s="12">
        <v>904.21100000000001</v>
      </c>
      <c r="BK587" s="72">
        <v>22.373000000000001</v>
      </c>
      <c r="BL587" s="72">
        <v>5.7290000000000001</v>
      </c>
      <c r="BM587" s="12">
        <v>1691.3030000000001</v>
      </c>
      <c r="BN587" s="72">
        <v>41.847000000000001</v>
      </c>
      <c r="BO587" s="72">
        <v>2.585</v>
      </c>
      <c r="BP587" s="12">
        <v>2595.5140000000001</v>
      </c>
      <c r="BQ587" s="72">
        <v>64.22</v>
      </c>
      <c r="BR587" s="72">
        <v>1.139</v>
      </c>
      <c r="BS587" s="12">
        <v>2716.944</v>
      </c>
      <c r="BT587" s="72">
        <v>67.224000000000004</v>
      </c>
      <c r="BU587" s="72">
        <v>0.52900000000000003</v>
      </c>
      <c r="BV587" s="12">
        <v>4041.6030000000001</v>
      </c>
      <c r="BW587" s="72">
        <v>100</v>
      </c>
      <c r="BX587" s="72">
        <v>0.17699999999999999</v>
      </c>
      <c r="BY587" s="13"/>
      <c r="BZ587" s="13"/>
    </row>
    <row r="588" spans="1:78" ht="12.75" customHeight="1">
      <c r="A588" s="122" t="s">
        <v>44</v>
      </c>
      <c r="B588" s="71" t="s">
        <v>45</v>
      </c>
      <c r="C588" s="71" t="s">
        <v>25</v>
      </c>
      <c r="D588" s="34">
        <v>46174</v>
      </c>
      <c r="E588" s="12">
        <v>618.423</v>
      </c>
      <c r="F588" s="72">
        <v>15.188000000000001</v>
      </c>
      <c r="G588" s="72">
        <v>2.6709999999999998</v>
      </c>
      <c r="H588" s="12">
        <v>45.738999999999997</v>
      </c>
      <c r="I588" s="72">
        <v>1.123</v>
      </c>
      <c r="J588" s="72">
        <v>32.962000000000003</v>
      </c>
      <c r="K588" s="12">
        <v>29.652999999999999</v>
      </c>
      <c r="L588" s="72">
        <v>0.72799999999999998</v>
      </c>
      <c r="M588" s="72">
        <v>40.915999999999997</v>
      </c>
      <c r="N588" s="12">
        <v>75.391999999999996</v>
      </c>
      <c r="O588" s="72">
        <v>1.8520000000000001</v>
      </c>
      <c r="P588" s="72">
        <v>27.257000000000001</v>
      </c>
      <c r="Q588" s="12">
        <v>6.3090000000000002</v>
      </c>
      <c r="R588" s="72">
        <v>0.155</v>
      </c>
      <c r="S588" s="72">
        <v>58.167000000000002</v>
      </c>
      <c r="T588" s="12">
        <v>81.700999999999993</v>
      </c>
      <c r="U588" s="72">
        <v>2.0059999999999998</v>
      </c>
      <c r="V588" s="72">
        <v>25.209</v>
      </c>
      <c r="W588" s="12">
        <v>633.178</v>
      </c>
      <c r="X588" s="72">
        <v>15.55</v>
      </c>
      <c r="Y588" s="72">
        <v>4.702</v>
      </c>
      <c r="Z588" s="12">
        <v>714.87800000000004</v>
      </c>
      <c r="AA588" s="72">
        <v>17.556999999999999</v>
      </c>
      <c r="AB588" s="72">
        <v>2.411</v>
      </c>
      <c r="AC588" s="12">
        <v>1333.3019999999999</v>
      </c>
      <c r="AD588" s="72">
        <v>32.744</v>
      </c>
      <c r="AE588" s="72">
        <v>0.88800000000000001</v>
      </c>
      <c r="AF588" s="12">
        <v>0</v>
      </c>
      <c r="AG588" s="72">
        <v>0</v>
      </c>
      <c r="AH588" s="72">
        <v>0</v>
      </c>
      <c r="AI588" s="12">
        <v>34.084000000000003</v>
      </c>
      <c r="AJ588" s="72">
        <v>0.83699999999999997</v>
      </c>
      <c r="AK588" s="72">
        <v>9.4009999999999998</v>
      </c>
      <c r="AL588" s="12">
        <v>34.084000000000003</v>
      </c>
      <c r="AM588" s="72">
        <v>0.83699999999999997</v>
      </c>
      <c r="AN588" s="72">
        <v>9.4009999999999998</v>
      </c>
      <c r="AO588" s="12">
        <v>1367.386</v>
      </c>
      <c r="AP588" s="72">
        <v>33.581000000000003</v>
      </c>
      <c r="AQ588" s="72">
        <v>0.89</v>
      </c>
      <c r="AR588" s="12">
        <v>23.253</v>
      </c>
      <c r="AS588" s="72">
        <v>0.57099999999999995</v>
      </c>
      <c r="AT588" s="72">
        <v>42.271999999999998</v>
      </c>
      <c r="AU588" s="12">
        <v>6.048</v>
      </c>
      <c r="AV588" s="72">
        <v>0.14899999999999999</v>
      </c>
      <c r="AW588" s="72">
        <v>58.331000000000003</v>
      </c>
      <c r="AX588" s="12">
        <v>126.39400000000001</v>
      </c>
      <c r="AY588" s="72">
        <v>3.1040000000000001</v>
      </c>
      <c r="AZ588" s="72">
        <v>18.995999999999999</v>
      </c>
      <c r="BA588" s="12">
        <v>132.44200000000001</v>
      </c>
      <c r="BB588" s="72">
        <v>3.2530000000000001</v>
      </c>
      <c r="BC588" s="72">
        <v>18.196999999999999</v>
      </c>
      <c r="BD588" s="12">
        <v>12.37</v>
      </c>
      <c r="BE588" s="72">
        <v>0.30399999999999999</v>
      </c>
      <c r="BF588" s="72">
        <v>38.555999999999997</v>
      </c>
      <c r="BG588" s="12">
        <v>144.81200000000001</v>
      </c>
      <c r="BH588" s="72">
        <v>3.556</v>
      </c>
      <c r="BI588" s="72">
        <v>16.327999999999999</v>
      </c>
      <c r="BJ588" s="12">
        <v>716.13400000000001</v>
      </c>
      <c r="BK588" s="72">
        <v>17.587</v>
      </c>
      <c r="BL588" s="72">
        <v>6.0140000000000002</v>
      </c>
      <c r="BM588" s="12">
        <v>1820.2750000000001</v>
      </c>
      <c r="BN588" s="72">
        <v>44.704000000000001</v>
      </c>
      <c r="BO588" s="72">
        <v>2.0339999999999998</v>
      </c>
      <c r="BP588" s="12">
        <v>2536.4090000000001</v>
      </c>
      <c r="BQ588" s="72">
        <v>62.290999999999997</v>
      </c>
      <c r="BR588" s="72">
        <v>1.089</v>
      </c>
      <c r="BS588" s="12">
        <v>2704.4740000000002</v>
      </c>
      <c r="BT588" s="72">
        <v>66.418999999999997</v>
      </c>
      <c r="BU588" s="72">
        <v>0.45900000000000002</v>
      </c>
      <c r="BV588" s="12">
        <v>4071.86</v>
      </c>
      <c r="BW588" s="72">
        <v>100</v>
      </c>
      <c r="BX588" s="72">
        <v>5.3999999999999999E-2</v>
      </c>
      <c r="BY588" s="13"/>
      <c r="BZ588" s="13"/>
    </row>
    <row r="589" spans="1:78" ht="12.75" customHeight="1">
      <c r="A589" s="122" t="s">
        <v>44</v>
      </c>
      <c r="B589" s="71" t="s">
        <v>70</v>
      </c>
      <c r="C589" s="71" t="s">
        <v>26</v>
      </c>
      <c r="D589" s="34">
        <v>41883</v>
      </c>
      <c r="E589" s="12">
        <v>2274.3690000000001</v>
      </c>
      <c r="F589" s="72">
        <v>48.743000000000002</v>
      </c>
      <c r="G589" s="72">
        <v>4.68</v>
      </c>
      <c r="H589" s="12">
        <v>132.804</v>
      </c>
      <c r="I589" s="72">
        <v>2.8460000000000001</v>
      </c>
      <c r="J589" s="72">
        <v>20.388000000000002</v>
      </c>
      <c r="K589" s="12">
        <v>79.899000000000001</v>
      </c>
      <c r="L589" s="72">
        <v>1.712</v>
      </c>
      <c r="M589" s="72">
        <v>28.373000000000001</v>
      </c>
      <c r="N589" s="12">
        <v>212.703</v>
      </c>
      <c r="O589" s="72">
        <v>4.5590000000000002</v>
      </c>
      <c r="P589" s="72">
        <v>14.852</v>
      </c>
      <c r="Q589" s="12">
        <v>53.408000000000001</v>
      </c>
      <c r="R589" s="72">
        <v>1.145</v>
      </c>
      <c r="S589" s="72">
        <v>42.091999999999999</v>
      </c>
      <c r="T589" s="12">
        <v>266.11099999999999</v>
      </c>
      <c r="U589" s="72">
        <v>5.7030000000000003</v>
      </c>
      <c r="V589" s="72">
        <v>14.346</v>
      </c>
      <c r="W589" s="12">
        <v>954.16</v>
      </c>
      <c r="X589" s="72">
        <v>20.449000000000002</v>
      </c>
      <c r="Y589" s="72">
        <v>4.87</v>
      </c>
      <c r="Z589" s="12">
        <v>1220.271</v>
      </c>
      <c r="AA589" s="72">
        <v>26.152000000000001</v>
      </c>
      <c r="AB589" s="72">
        <v>5.3570000000000002</v>
      </c>
      <c r="AC589" s="12">
        <v>3494.6410000000001</v>
      </c>
      <c r="AD589" s="72">
        <v>74.894999999999996</v>
      </c>
      <c r="AE589" s="72">
        <v>3.8889999999999998</v>
      </c>
      <c r="AF589" s="12">
        <v>12.196999999999999</v>
      </c>
      <c r="AG589" s="72">
        <v>0.26100000000000001</v>
      </c>
      <c r="AH589" s="72">
        <v>79.494</v>
      </c>
      <c r="AI589" s="12">
        <v>211.13300000000001</v>
      </c>
      <c r="AJ589" s="72">
        <v>4.5250000000000004</v>
      </c>
      <c r="AK589" s="72">
        <v>22.542000000000002</v>
      </c>
      <c r="AL589" s="12">
        <v>223.33099999999999</v>
      </c>
      <c r="AM589" s="72">
        <v>4.7859999999999996</v>
      </c>
      <c r="AN589" s="72">
        <v>20.905999999999999</v>
      </c>
      <c r="AO589" s="12">
        <v>3717.971</v>
      </c>
      <c r="AP589" s="72">
        <v>79.680999999999997</v>
      </c>
      <c r="AQ589" s="72">
        <v>3.3439999999999999</v>
      </c>
      <c r="AR589" s="12">
        <v>31.605</v>
      </c>
      <c r="AS589" s="72">
        <v>0.67700000000000005</v>
      </c>
      <c r="AT589" s="72">
        <v>42.201999999999998</v>
      </c>
      <c r="AU589" s="12">
        <v>1.006</v>
      </c>
      <c r="AV589" s="72">
        <v>2.1999999999999999E-2</v>
      </c>
      <c r="AW589" s="72">
        <v>102.038</v>
      </c>
      <c r="AX589" s="12">
        <v>163.376</v>
      </c>
      <c r="AY589" s="72">
        <v>3.5009999999999999</v>
      </c>
      <c r="AZ589" s="72">
        <v>18.417000000000002</v>
      </c>
      <c r="BA589" s="12">
        <v>164.38200000000001</v>
      </c>
      <c r="BB589" s="72">
        <v>3.5230000000000001</v>
      </c>
      <c r="BC589" s="72">
        <v>18.207999999999998</v>
      </c>
      <c r="BD589" s="12">
        <v>211.239</v>
      </c>
      <c r="BE589" s="72">
        <v>4.5270000000000001</v>
      </c>
      <c r="BF589" s="72">
        <v>18.087</v>
      </c>
      <c r="BG589" s="12">
        <v>375.62099999999998</v>
      </c>
      <c r="BH589" s="72">
        <v>8.0500000000000007</v>
      </c>
      <c r="BI589" s="72">
        <v>9.4149999999999991</v>
      </c>
      <c r="BJ589" s="12">
        <v>511.221</v>
      </c>
      <c r="BK589" s="72">
        <v>10.956</v>
      </c>
      <c r="BL589" s="72">
        <v>13.882999999999999</v>
      </c>
      <c r="BM589" s="12">
        <v>29.654</v>
      </c>
      <c r="BN589" s="72">
        <v>0.63600000000000001</v>
      </c>
      <c r="BO589" s="72">
        <v>51.631999999999998</v>
      </c>
      <c r="BP589" s="12">
        <v>540.875</v>
      </c>
      <c r="BQ589" s="72">
        <v>11.592000000000001</v>
      </c>
      <c r="BR589" s="72">
        <v>13.342000000000001</v>
      </c>
      <c r="BS589" s="12">
        <v>948.1</v>
      </c>
      <c r="BT589" s="72">
        <v>20.318999999999999</v>
      </c>
      <c r="BU589" s="72">
        <v>7.8979999999999997</v>
      </c>
      <c r="BV589" s="12">
        <v>4666.0709999999999</v>
      </c>
      <c r="BW589" s="72">
        <v>100</v>
      </c>
      <c r="BX589" s="72">
        <v>3.2210000000000001</v>
      </c>
      <c r="BY589" s="13"/>
      <c r="BZ589" s="13"/>
    </row>
    <row r="590" spans="1:78" ht="12.75" customHeight="1">
      <c r="A590" s="122" t="s">
        <v>44</v>
      </c>
      <c r="B590" s="71" t="s">
        <v>70</v>
      </c>
      <c r="C590" s="71" t="s">
        <v>26</v>
      </c>
      <c r="D590" s="34">
        <v>41974</v>
      </c>
      <c r="E590" s="12">
        <v>2473.076</v>
      </c>
      <c r="F590" s="72">
        <v>51.515999999999998</v>
      </c>
      <c r="G590" s="72">
        <v>3.7549999999999999</v>
      </c>
      <c r="H590" s="12">
        <v>117.46299999999999</v>
      </c>
      <c r="I590" s="72">
        <v>2.4470000000000001</v>
      </c>
      <c r="J590" s="72">
        <v>24.891999999999999</v>
      </c>
      <c r="K590" s="12">
        <v>100.05800000000001</v>
      </c>
      <c r="L590" s="72">
        <v>2.0840000000000001</v>
      </c>
      <c r="M590" s="72">
        <v>23.568999999999999</v>
      </c>
      <c r="N590" s="12">
        <v>217.52</v>
      </c>
      <c r="O590" s="72">
        <v>4.5309999999999997</v>
      </c>
      <c r="P590" s="72">
        <v>20.445</v>
      </c>
      <c r="Q590" s="12">
        <v>14.516999999999999</v>
      </c>
      <c r="R590" s="72">
        <v>0.30199999999999999</v>
      </c>
      <c r="S590" s="72">
        <v>49.341999999999999</v>
      </c>
      <c r="T590" s="12">
        <v>232.03700000000001</v>
      </c>
      <c r="U590" s="72">
        <v>4.8339999999999996</v>
      </c>
      <c r="V590" s="72">
        <v>19.298999999999999</v>
      </c>
      <c r="W590" s="12">
        <v>887.40700000000004</v>
      </c>
      <c r="X590" s="72">
        <v>18.484999999999999</v>
      </c>
      <c r="Y590" s="72">
        <v>7.6479999999999997</v>
      </c>
      <c r="Z590" s="12">
        <v>1119.444</v>
      </c>
      <c r="AA590" s="72">
        <v>23.318999999999999</v>
      </c>
      <c r="AB590" s="72">
        <v>5.3630000000000004</v>
      </c>
      <c r="AC590" s="12">
        <v>3592.52</v>
      </c>
      <c r="AD590" s="72">
        <v>74.834999999999994</v>
      </c>
      <c r="AE590" s="72">
        <v>3.1179999999999999</v>
      </c>
      <c r="AF590" s="12">
        <v>15.926</v>
      </c>
      <c r="AG590" s="72">
        <v>0.33200000000000002</v>
      </c>
      <c r="AH590" s="72">
        <v>87.858999999999995</v>
      </c>
      <c r="AI590" s="12">
        <v>167.96</v>
      </c>
      <c r="AJ590" s="72">
        <v>3.4990000000000001</v>
      </c>
      <c r="AK590" s="72">
        <v>25.65</v>
      </c>
      <c r="AL590" s="12">
        <v>183.886</v>
      </c>
      <c r="AM590" s="72">
        <v>3.83</v>
      </c>
      <c r="AN590" s="72">
        <v>23.658000000000001</v>
      </c>
      <c r="AO590" s="12">
        <v>3776.4059999999999</v>
      </c>
      <c r="AP590" s="72">
        <v>78.665000000000006</v>
      </c>
      <c r="AQ590" s="72">
        <v>3.45</v>
      </c>
      <c r="AR590" s="12">
        <v>65.914000000000001</v>
      </c>
      <c r="AS590" s="72">
        <v>1.373</v>
      </c>
      <c r="AT590" s="72">
        <v>43.984000000000002</v>
      </c>
      <c r="AU590" s="12">
        <v>11.484999999999999</v>
      </c>
      <c r="AV590" s="72">
        <v>0.23899999999999999</v>
      </c>
      <c r="AW590" s="72">
        <v>73.046000000000006</v>
      </c>
      <c r="AX590" s="12">
        <v>218.16499999999999</v>
      </c>
      <c r="AY590" s="72">
        <v>4.5449999999999999</v>
      </c>
      <c r="AZ590" s="72">
        <v>20.65</v>
      </c>
      <c r="BA590" s="12">
        <v>229.65</v>
      </c>
      <c r="BB590" s="72">
        <v>4.7839999999999998</v>
      </c>
      <c r="BC590" s="72">
        <v>18.661999999999999</v>
      </c>
      <c r="BD590" s="12">
        <v>141.68</v>
      </c>
      <c r="BE590" s="72">
        <v>2.9510000000000001</v>
      </c>
      <c r="BF590" s="72">
        <v>23.449000000000002</v>
      </c>
      <c r="BG590" s="12">
        <v>371.33</v>
      </c>
      <c r="BH590" s="72">
        <v>7.7350000000000003</v>
      </c>
      <c r="BI590" s="72">
        <v>15.397</v>
      </c>
      <c r="BJ590" s="12">
        <v>528.89</v>
      </c>
      <c r="BK590" s="72">
        <v>11.016999999999999</v>
      </c>
      <c r="BL590" s="72">
        <v>10.433999999999999</v>
      </c>
      <c r="BM590" s="12">
        <v>58.06</v>
      </c>
      <c r="BN590" s="72">
        <v>1.2090000000000001</v>
      </c>
      <c r="BO590" s="72">
        <v>46.177999999999997</v>
      </c>
      <c r="BP590" s="12">
        <v>586.95100000000002</v>
      </c>
      <c r="BQ590" s="72">
        <v>12.227</v>
      </c>
      <c r="BR590" s="72">
        <v>10.433999999999999</v>
      </c>
      <c r="BS590" s="12">
        <v>1024.1949999999999</v>
      </c>
      <c r="BT590" s="72">
        <v>21.335000000000001</v>
      </c>
      <c r="BU590" s="72">
        <v>5.82</v>
      </c>
      <c r="BV590" s="12">
        <v>4800.6009999999997</v>
      </c>
      <c r="BW590" s="72">
        <v>100</v>
      </c>
      <c r="BX590" s="72">
        <v>3.2109999999999999</v>
      </c>
      <c r="BY590" s="13"/>
      <c r="BZ590" s="13"/>
    </row>
    <row r="591" spans="1:78" ht="12.75" customHeight="1">
      <c r="A591" s="122" t="s">
        <v>44</v>
      </c>
      <c r="B591" s="71" t="s">
        <v>70</v>
      </c>
      <c r="C591" s="71" t="s">
        <v>26</v>
      </c>
      <c r="D591" s="34">
        <v>42064</v>
      </c>
      <c r="E591" s="12">
        <v>2292.7420000000002</v>
      </c>
      <c r="F591" s="72">
        <v>49.898000000000003</v>
      </c>
      <c r="G591" s="72">
        <v>4.7439999999999998</v>
      </c>
      <c r="H591" s="12">
        <v>116.087</v>
      </c>
      <c r="I591" s="72">
        <v>2.5259999999999998</v>
      </c>
      <c r="J591" s="72">
        <v>25.651</v>
      </c>
      <c r="K591" s="12">
        <v>116.21599999999999</v>
      </c>
      <c r="L591" s="72">
        <v>2.5289999999999999</v>
      </c>
      <c r="M591" s="72">
        <v>23.189</v>
      </c>
      <c r="N591" s="12">
        <v>232.303</v>
      </c>
      <c r="O591" s="72">
        <v>5.056</v>
      </c>
      <c r="P591" s="72">
        <v>17.033999999999999</v>
      </c>
      <c r="Q591" s="12">
        <v>38.372</v>
      </c>
      <c r="R591" s="72">
        <v>0.83499999999999996</v>
      </c>
      <c r="S591" s="72">
        <v>61.895000000000003</v>
      </c>
      <c r="T591" s="12">
        <v>270.67500000000001</v>
      </c>
      <c r="U591" s="72">
        <v>5.891</v>
      </c>
      <c r="V591" s="72">
        <v>14.993</v>
      </c>
      <c r="W591" s="12">
        <v>838.14200000000005</v>
      </c>
      <c r="X591" s="72">
        <v>18.241</v>
      </c>
      <c r="Y591" s="72">
        <v>6.9790000000000001</v>
      </c>
      <c r="Z591" s="12">
        <v>1108.817</v>
      </c>
      <c r="AA591" s="72">
        <v>24.132000000000001</v>
      </c>
      <c r="AB591" s="72">
        <v>5.6970000000000001</v>
      </c>
      <c r="AC591" s="12">
        <v>3401.5590000000002</v>
      </c>
      <c r="AD591" s="72">
        <v>74.03</v>
      </c>
      <c r="AE591" s="72">
        <v>3.673</v>
      </c>
      <c r="AF591" s="12">
        <v>17.366</v>
      </c>
      <c r="AG591" s="72">
        <v>0.378</v>
      </c>
      <c r="AH591" s="72">
        <v>80.929000000000002</v>
      </c>
      <c r="AI591" s="12">
        <v>158.745</v>
      </c>
      <c r="AJ591" s="72">
        <v>3.4550000000000001</v>
      </c>
      <c r="AK591" s="72">
        <v>23.030999999999999</v>
      </c>
      <c r="AL591" s="12">
        <v>176.11199999999999</v>
      </c>
      <c r="AM591" s="72">
        <v>3.8330000000000002</v>
      </c>
      <c r="AN591" s="72">
        <v>22.242000000000001</v>
      </c>
      <c r="AO591" s="12">
        <v>3577.6709999999998</v>
      </c>
      <c r="AP591" s="72">
        <v>77.863</v>
      </c>
      <c r="AQ591" s="72">
        <v>3.49</v>
      </c>
      <c r="AR591" s="12">
        <v>95.634</v>
      </c>
      <c r="AS591" s="72">
        <v>2.081</v>
      </c>
      <c r="AT591" s="72">
        <v>25.436</v>
      </c>
      <c r="AU591" s="12">
        <v>50.378999999999998</v>
      </c>
      <c r="AV591" s="72">
        <v>1.0960000000000001</v>
      </c>
      <c r="AW591" s="72">
        <v>46.987000000000002</v>
      </c>
      <c r="AX591" s="12">
        <v>133.84899999999999</v>
      </c>
      <c r="AY591" s="72">
        <v>2.9129999999999998</v>
      </c>
      <c r="AZ591" s="72">
        <v>23.273</v>
      </c>
      <c r="BA591" s="12">
        <v>184.22800000000001</v>
      </c>
      <c r="BB591" s="72">
        <v>4.0090000000000003</v>
      </c>
      <c r="BC591" s="72">
        <v>23.193000000000001</v>
      </c>
      <c r="BD591" s="12">
        <v>126.96899999999999</v>
      </c>
      <c r="BE591" s="72">
        <v>2.7629999999999999</v>
      </c>
      <c r="BF591" s="72">
        <v>25.803999999999998</v>
      </c>
      <c r="BG591" s="12">
        <v>311.197</v>
      </c>
      <c r="BH591" s="72">
        <v>6.7729999999999997</v>
      </c>
      <c r="BI591" s="72">
        <v>15.212999999999999</v>
      </c>
      <c r="BJ591" s="12">
        <v>547.74400000000003</v>
      </c>
      <c r="BK591" s="72">
        <v>11.920999999999999</v>
      </c>
      <c r="BL591" s="72">
        <v>11.137</v>
      </c>
      <c r="BM591" s="12">
        <v>62.573</v>
      </c>
      <c r="BN591" s="72">
        <v>1.3620000000000001</v>
      </c>
      <c r="BO591" s="72">
        <v>41.484999999999999</v>
      </c>
      <c r="BP591" s="12">
        <v>610.31700000000001</v>
      </c>
      <c r="BQ591" s="72">
        <v>13.282999999999999</v>
      </c>
      <c r="BR591" s="72">
        <v>10.146000000000001</v>
      </c>
      <c r="BS591" s="12">
        <v>1017.148</v>
      </c>
      <c r="BT591" s="72">
        <v>22.137</v>
      </c>
      <c r="BU591" s="72">
        <v>5.7169999999999996</v>
      </c>
      <c r="BV591" s="12">
        <v>4594.8190000000004</v>
      </c>
      <c r="BW591" s="72">
        <v>100</v>
      </c>
      <c r="BX591" s="72">
        <v>2.7309999999999999</v>
      </c>
      <c r="BY591" s="13"/>
      <c r="BZ591" s="13"/>
    </row>
    <row r="592" spans="1:78" ht="12.75" customHeight="1">
      <c r="A592" s="122" t="s">
        <v>44</v>
      </c>
      <c r="B592" s="71" t="s">
        <v>70</v>
      </c>
      <c r="C592" s="71" t="s">
        <v>26</v>
      </c>
      <c r="D592" s="34">
        <v>42156</v>
      </c>
      <c r="E592" s="12">
        <v>2479.9899999999998</v>
      </c>
      <c r="F592" s="72">
        <v>50.404000000000003</v>
      </c>
      <c r="G592" s="72">
        <v>4.7569999999999997</v>
      </c>
      <c r="H592" s="12">
        <v>124.79300000000001</v>
      </c>
      <c r="I592" s="72">
        <v>2.536</v>
      </c>
      <c r="J592" s="72">
        <v>25.881</v>
      </c>
      <c r="K592" s="12">
        <v>101.908</v>
      </c>
      <c r="L592" s="72">
        <v>2.0710000000000002</v>
      </c>
      <c r="M592" s="72">
        <v>17.832999999999998</v>
      </c>
      <c r="N592" s="12">
        <v>226.702</v>
      </c>
      <c r="O592" s="72">
        <v>4.6079999999999997</v>
      </c>
      <c r="P592" s="72">
        <v>15.3</v>
      </c>
      <c r="Q592" s="12">
        <v>41.363</v>
      </c>
      <c r="R592" s="72">
        <v>0.84099999999999997</v>
      </c>
      <c r="S592" s="72">
        <v>48.295000000000002</v>
      </c>
      <c r="T592" s="12">
        <v>268.065</v>
      </c>
      <c r="U592" s="72">
        <v>5.4480000000000004</v>
      </c>
      <c r="V592" s="72">
        <v>13.135</v>
      </c>
      <c r="W592" s="12">
        <v>832.15200000000004</v>
      </c>
      <c r="X592" s="72">
        <v>16.913</v>
      </c>
      <c r="Y592" s="72">
        <v>8.4009999999999998</v>
      </c>
      <c r="Z592" s="12">
        <v>1100.2159999999999</v>
      </c>
      <c r="AA592" s="72">
        <v>22.361000000000001</v>
      </c>
      <c r="AB592" s="72">
        <v>7.343</v>
      </c>
      <c r="AC592" s="12">
        <v>3580.2069999999999</v>
      </c>
      <c r="AD592" s="72">
        <v>72.765000000000001</v>
      </c>
      <c r="AE592" s="72">
        <v>4.4329999999999998</v>
      </c>
      <c r="AF592" s="12">
        <v>9.0909999999999993</v>
      </c>
      <c r="AG592" s="72">
        <v>0.185</v>
      </c>
      <c r="AH592" s="72">
        <v>105.995</v>
      </c>
      <c r="AI592" s="12">
        <v>225.75899999999999</v>
      </c>
      <c r="AJ592" s="72">
        <v>4.5880000000000001</v>
      </c>
      <c r="AK592" s="72">
        <v>21.201000000000001</v>
      </c>
      <c r="AL592" s="12">
        <v>234.85</v>
      </c>
      <c r="AM592" s="72">
        <v>4.7729999999999997</v>
      </c>
      <c r="AN592" s="72">
        <v>21.957999999999998</v>
      </c>
      <c r="AO592" s="12">
        <v>3815.0569999999998</v>
      </c>
      <c r="AP592" s="72">
        <v>77.537999999999997</v>
      </c>
      <c r="AQ592" s="72">
        <v>4.5220000000000002</v>
      </c>
      <c r="AR592" s="12">
        <v>78.376000000000005</v>
      </c>
      <c r="AS592" s="72">
        <v>1.593</v>
      </c>
      <c r="AT592" s="72">
        <v>24.975999999999999</v>
      </c>
      <c r="AU592" s="12">
        <v>39.805</v>
      </c>
      <c r="AV592" s="72">
        <v>0.80900000000000005</v>
      </c>
      <c r="AW592" s="72">
        <v>43.552</v>
      </c>
      <c r="AX592" s="12">
        <v>157.57</v>
      </c>
      <c r="AY592" s="72">
        <v>3.202</v>
      </c>
      <c r="AZ592" s="72">
        <v>21.777999999999999</v>
      </c>
      <c r="BA592" s="12">
        <v>197.374</v>
      </c>
      <c r="BB592" s="72">
        <v>4.0110000000000001</v>
      </c>
      <c r="BC592" s="72">
        <v>18.815999999999999</v>
      </c>
      <c r="BD592" s="12">
        <v>131.154</v>
      </c>
      <c r="BE592" s="72">
        <v>2.6659999999999999</v>
      </c>
      <c r="BF592" s="72">
        <v>26.19</v>
      </c>
      <c r="BG592" s="12">
        <v>328.52800000000002</v>
      </c>
      <c r="BH592" s="72">
        <v>6.6769999999999996</v>
      </c>
      <c r="BI592" s="72">
        <v>15.897</v>
      </c>
      <c r="BJ592" s="12">
        <v>639.649</v>
      </c>
      <c r="BK592" s="72">
        <v>13</v>
      </c>
      <c r="BL592" s="72">
        <v>7.7380000000000004</v>
      </c>
      <c r="BM592" s="12">
        <v>58.631999999999998</v>
      </c>
      <c r="BN592" s="72">
        <v>1.1919999999999999</v>
      </c>
      <c r="BO592" s="72">
        <v>45.039000000000001</v>
      </c>
      <c r="BP592" s="12">
        <v>698.28099999999995</v>
      </c>
      <c r="BQ592" s="72">
        <v>14.192</v>
      </c>
      <c r="BR592" s="72">
        <v>8.1690000000000005</v>
      </c>
      <c r="BS592" s="12">
        <v>1105.1849999999999</v>
      </c>
      <c r="BT592" s="72">
        <v>22.462</v>
      </c>
      <c r="BU592" s="72">
        <v>5.9089999999999998</v>
      </c>
      <c r="BV592" s="12">
        <v>4920.2420000000002</v>
      </c>
      <c r="BW592" s="72">
        <v>100</v>
      </c>
      <c r="BX592" s="72">
        <v>3.706</v>
      </c>
      <c r="BY592" s="13"/>
      <c r="BZ592" s="13"/>
    </row>
    <row r="593" spans="1:78" ht="12.75" customHeight="1">
      <c r="A593" s="122" t="s">
        <v>44</v>
      </c>
      <c r="B593" s="71" t="s">
        <v>70</v>
      </c>
      <c r="C593" s="71" t="s">
        <v>26</v>
      </c>
      <c r="D593" s="34">
        <v>42614</v>
      </c>
      <c r="E593" s="12">
        <v>2433.5830000000001</v>
      </c>
      <c r="F593" s="72">
        <v>51.106000000000002</v>
      </c>
      <c r="G593" s="72">
        <v>4.4219999999999997</v>
      </c>
      <c r="H593" s="12">
        <v>137.114</v>
      </c>
      <c r="I593" s="72">
        <v>2.879</v>
      </c>
      <c r="J593" s="72">
        <v>18.875</v>
      </c>
      <c r="K593" s="12">
        <v>82.144999999999996</v>
      </c>
      <c r="L593" s="72">
        <v>1.7250000000000001</v>
      </c>
      <c r="M593" s="72">
        <v>20.387</v>
      </c>
      <c r="N593" s="12">
        <v>219.25899999999999</v>
      </c>
      <c r="O593" s="72">
        <v>4.6040000000000001</v>
      </c>
      <c r="P593" s="72">
        <v>13.926</v>
      </c>
      <c r="Q593" s="12">
        <v>20.664000000000001</v>
      </c>
      <c r="R593" s="72">
        <v>0.434</v>
      </c>
      <c r="S593" s="72">
        <v>49.860999999999997</v>
      </c>
      <c r="T593" s="12">
        <v>239.923</v>
      </c>
      <c r="U593" s="72">
        <v>5.0380000000000003</v>
      </c>
      <c r="V593" s="72">
        <v>13.946</v>
      </c>
      <c r="W593" s="12">
        <v>965.78</v>
      </c>
      <c r="X593" s="72">
        <v>20.282</v>
      </c>
      <c r="Y593" s="72">
        <v>6.3769999999999998</v>
      </c>
      <c r="Z593" s="12">
        <v>1205.704</v>
      </c>
      <c r="AA593" s="72">
        <v>25.32</v>
      </c>
      <c r="AB593" s="72">
        <v>5.7309999999999999</v>
      </c>
      <c r="AC593" s="12">
        <v>3639.2869999999998</v>
      </c>
      <c r="AD593" s="72">
        <v>76.426000000000002</v>
      </c>
      <c r="AE593" s="72">
        <v>3.7370000000000001</v>
      </c>
      <c r="AF593" s="12">
        <v>2.903</v>
      </c>
      <c r="AG593" s="72">
        <v>6.0999999999999999E-2</v>
      </c>
      <c r="AH593" s="72">
        <v>105.22</v>
      </c>
      <c r="AI593" s="12">
        <v>166.13399999999999</v>
      </c>
      <c r="AJ593" s="72">
        <v>3.4889999999999999</v>
      </c>
      <c r="AK593" s="72">
        <v>24.553999999999998</v>
      </c>
      <c r="AL593" s="12">
        <v>169.03700000000001</v>
      </c>
      <c r="AM593" s="72">
        <v>3.55</v>
      </c>
      <c r="AN593" s="72">
        <v>24.036000000000001</v>
      </c>
      <c r="AO593" s="12">
        <v>3808.3240000000001</v>
      </c>
      <c r="AP593" s="72">
        <v>79.975999999999999</v>
      </c>
      <c r="AQ593" s="72">
        <v>3.4769999999999999</v>
      </c>
      <c r="AR593" s="12">
        <v>30.193999999999999</v>
      </c>
      <c r="AS593" s="72">
        <v>0.63400000000000001</v>
      </c>
      <c r="AT593" s="72">
        <v>40.101999999999997</v>
      </c>
      <c r="AU593" s="12">
        <v>5.2770000000000001</v>
      </c>
      <c r="AV593" s="72">
        <v>0.111</v>
      </c>
      <c r="AW593" s="72">
        <v>76.349999999999994</v>
      </c>
      <c r="AX593" s="12">
        <v>162.511</v>
      </c>
      <c r="AY593" s="72">
        <v>3.4129999999999998</v>
      </c>
      <c r="AZ593" s="72">
        <v>16.068999999999999</v>
      </c>
      <c r="BA593" s="12">
        <v>167.78800000000001</v>
      </c>
      <c r="BB593" s="72">
        <v>3.524</v>
      </c>
      <c r="BC593" s="72">
        <v>16.317</v>
      </c>
      <c r="BD593" s="12">
        <v>121.374</v>
      </c>
      <c r="BE593" s="72">
        <v>2.5489999999999999</v>
      </c>
      <c r="BF593" s="72">
        <v>21.547999999999998</v>
      </c>
      <c r="BG593" s="12">
        <v>289.16199999999998</v>
      </c>
      <c r="BH593" s="72">
        <v>6.0720000000000001</v>
      </c>
      <c r="BI593" s="72">
        <v>11.587999999999999</v>
      </c>
      <c r="BJ593" s="12">
        <v>609.35400000000004</v>
      </c>
      <c r="BK593" s="72">
        <v>12.797000000000001</v>
      </c>
      <c r="BL593" s="72">
        <v>6.8479999999999999</v>
      </c>
      <c r="BM593" s="12">
        <v>24.829000000000001</v>
      </c>
      <c r="BN593" s="72">
        <v>0.52100000000000002</v>
      </c>
      <c r="BO593" s="72">
        <v>41.13</v>
      </c>
      <c r="BP593" s="12">
        <v>634.18299999999999</v>
      </c>
      <c r="BQ593" s="72">
        <v>13.318</v>
      </c>
      <c r="BR593" s="72">
        <v>6.3769999999999998</v>
      </c>
      <c r="BS593" s="12">
        <v>953.53899999999999</v>
      </c>
      <c r="BT593" s="72">
        <v>20.024000000000001</v>
      </c>
      <c r="BU593" s="72">
        <v>4.8689999999999998</v>
      </c>
      <c r="BV593" s="12">
        <v>4761.8630000000003</v>
      </c>
      <c r="BW593" s="72">
        <v>100</v>
      </c>
      <c r="BX593" s="72">
        <v>3.198</v>
      </c>
      <c r="BY593" s="13"/>
      <c r="BZ593" s="13"/>
    </row>
    <row r="594" spans="1:78" ht="12.75" customHeight="1">
      <c r="A594" s="122" t="s">
        <v>44</v>
      </c>
      <c r="B594" s="71" t="s">
        <v>70</v>
      </c>
      <c r="C594" s="71" t="s">
        <v>26</v>
      </c>
      <c r="D594" s="34">
        <v>42705</v>
      </c>
      <c r="E594" s="12">
        <v>2269.788</v>
      </c>
      <c r="F594" s="72">
        <v>48.500999999999998</v>
      </c>
      <c r="G594" s="72">
        <v>4.2949999999999999</v>
      </c>
      <c r="H594" s="12">
        <v>183.428</v>
      </c>
      <c r="I594" s="72">
        <v>3.919</v>
      </c>
      <c r="J594" s="72">
        <v>18.428999999999998</v>
      </c>
      <c r="K594" s="12">
        <v>60.555999999999997</v>
      </c>
      <c r="L594" s="72">
        <v>1.294</v>
      </c>
      <c r="M594" s="72">
        <v>35.65</v>
      </c>
      <c r="N594" s="12">
        <v>243.98400000000001</v>
      </c>
      <c r="O594" s="72">
        <v>5.2130000000000001</v>
      </c>
      <c r="P594" s="72">
        <v>16.614999999999998</v>
      </c>
      <c r="Q594" s="12">
        <v>45.811999999999998</v>
      </c>
      <c r="R594" s="72">
        <v>0.97899999999999998</v>
      </c>
      <c r="S594" s="72">
        <v>39.738</v>
      </c>
      <c r="T594" s="12">
        <v>289.79700000000003</v>
      </c>
      <c r="U594" s="72">
        <v>6.1920000000000002</v>
      </c>
      <c r="V594" s="72">
        <v>13.8</v>
      </c>
      <c r="W594" s="12">
        <v>1010.759</v>
      </c>
      <c r="X594" s="72">
        <v>21.597999999999999</v>
      </c>
      <c r="Y594" s="72">
        <v>6.532</v>
      </c>
      <c r="Z594" s="12">
        <v>1300.5550000000001</v>
      </c>
      <c r="AA594" s="72">
        <v>27.79</v>
      </c>
      <c r="AB594" s="72">
        <v>5.641</v>
      </c>
      <c r="AC594" s="12">
        <v>3570.3429999999998</v>
      </c>
      <c r="AD594" s="72">
        <v>76.290999999999997</v>
      </c>
      <c r="AE594" s="72">
        <v>3.1080000000000001</v>
      </c>
      <c r="AF594" s="12">
        <v>0</v>
      </c>
      <c r="AG594" s="72">
        <v>0</v>
      </c>
      <c r="AH594" s="72">
        <v>0</v>
      </c>
      <c r="AI594" s="12">
        <v>142.99</v>
      </c>
      <c r="AJ594" s="72">
        <v>3.0550000000000002</v>
      </c>
      <c r="AK594" s="72">
        <v>17.611000000000001</v>
      </c>
      <c r="AL594" s="12">
        <v>142.99</v>
      </c>
      <c r="AM594" s="72">
        <v>3.0550000000000002</v>
      </c>
      <c r="AN594" s="72">
        <v>17.611000000000001</v>
      </c>
      <c r="AO594" s="12">
        <v>3713.3330000000001</v>
      </c>
      <c r="AP594" s="72">
        <v>79.346999999999994</v>
      </c>
      <c r="AQ594" s="72">
        <v>3.03</v>
      </c>
      <c r="AR594" s="12">
        <v>78.25</v>
      </c>
      <c r="AS594" s="72">
        <v>1.6719999999999999</v>
      </c>
      <c r="AT594" s="72">
        <v>46.005000000000003</v>
      </c>
      <c r="AU594" s="12">
        <v>3.2050000000000001</v>
      </c>
      <c r="AV594" s="72">
        <v>6.8000000000000005E-2</v>
      </c>
      <c r="AW594" s="72">
        <v>101.402</v>
      </c>
      <c r="AX594" s="12">
        <v>173.60900000000001</v>
      </c>
      <c r="AY594" s="72">
        <v>3.71</v>
      </c>
      <c r="AZ594" s="72">
        <v>28.617999999999999</v>
      </c>
      <c r="BA594" s="12">
        <v>176.81399999999999</v>
      </c>
      <c r="BB594" s="72">
        <v>3.778</v>
      </c>
      <c r="BC594" s="72">
        <v>28.047000000000001</v>
      </c>
      <c r="BD594" s="12">
        <v>97.341999999999999</v>
      </c>
      <c r="BE594" s="72">
        <v>2.08</v>
      </c>
      <c r="BF594" s="72">
        <v>33.652999999999999</v>
      </c>
      <c r="BG594" s="12">
        <v>274.15600000000001</v>
      </c>
      <c r="BH594" s="72">
        <v>5.8579999999999997</v>
      </c>
      <c r="BI594" s="72">
        <v>17.721</v>
      </c>
      <c r="BJ594" s="12">
        <v>544.46500000000003</v>
      </c>
      <c r="BK594" s="72">
        <v>11.634</v>
      </c>
      <c r="BL594" s="72">
        <v>14.271000000000001</v>
      </c>
      <c r="BM594" s="12">
        <v>69.691999999999993</v>
      </c>
      <c r="BN594" s="72">
        <v>1.4890000000000001</v>
      </c>
      <c r="BO594" s="72">
        <v>55.311999999999998</v>
      </c>
      <c r="BP594" s="12">
        <v>614.15599999999995</v>
      </c>
      <c r="BQ594" s="72">
        <v>13.122999999999999</v>
      </c>
      <c r="BR594" s="72">
        <v>15.759</v>
      </c>
      <c r="BS594" s="12">
        <v>966.56200000000001</v>
      </c>
      <c r="BT594" s="72">
        <v>20.652999999999999</v>
      </c>
      <c r="BU594" s="72">
        <v>10.119999999999999</v>
      </c>
      <c r="BV594" s="12">
        <v>4679.8950000000004</v>
      </c>
      <c r="BW594" s="72">
        <v>100</v>
      </c>
      <c r="BX594" s="72">
        <v>2.7869999999999999</v>
      </c>
      <c r="BY594" s="13"/>
      <c r="BZ594" s="13"/>
    </row>
    <row r="595" spans="1:78" ht="12.75" customHeight="1">
      <c r="A595" s="122" t="s">
        <v>44</v>
      </c>
      <c r="B595" s="71" t="s">
        <v>70</v>
      </c>
      <c r="C595" s="71" t="s">
        <v>26</v>
      </c>
      <c r="D595" s="34">
        <v>42795</v>
      </c>
      <c r="E595" s="12">
        <v>2577.9839999999999</v>
      </c>
      <c r="F595" s="72">
        <v>53.048000000000002</v>
      </c>
      <c r="G595" s="72">
        <v>4.0430000000000001</v>
      </c>
      <c r="H595" s="12">
        <v>115.869</v>
      </c>
      <c r="I595" s="72">
        <v>2.3839999999999999</v>
      </c>
      <c r="J595" s="72">
        <v>25.693000000000001</v>
      </c>
      <c r="K595" s="12">
        <v>137.423</v>
      </c>
      <c r="L595" s="72">
        <v>2.8279999999999998</v>
      </c>
      <c r="M595" s="72">
        <v>21.423999999999999</v>
      </c>
      <c r="N595" s="12">
        <v>253.292</v>
      </c>
      <c r="O595" s="72">
        <v>5.2119999999999997</v>
      </c>
      <c r="P595" s="72">
        <v>16.827999999999999</v>
      </c>
      <c r="Q595" s="12">
        <v>42.890999999999998</v>
      </c>
      <c r="R595" s="72">
        <v>0.88300000000000001</v>
      </c>
      <c r="S595" s="72">
        <v>35.884</v>
      </c>
      <c r="T595" s="12">
        <v>296.18299999999999</v>
      </c>
      <c r="U595" s="72">
        <v>6.0949999999999998</v>
      </c>
      <c r="V595" s="72">
        <v>12.759</v>
      </c>
      <c r="W595" s="12">
        <v>883.59</v>
      </c>
      <c r="X595" s="72">
        <v>18.181999999999999</v>
      </c>
      <c r="Y595" s="72">
        <v>8.1129999999999995</v>
      </c>
      <c r="Z595" s="12">
        <v>1179.7729999999999</v>
      </c>
      <c r="AA595" s="72">
        <v>24.277000000000001</v>
      </c>
      <c r="AB595" s="72">
        <v>6.8330000000000002</v>
      </c>
      <c r="AC595" s="12">
        <v>3757.7579999999998</v>
      </c>
      <c r="AD595" s="72">
        <v>77.325000000000003</v>
      </c>
      <c r="AE595" s="72">
        <v>3.1309999999999998</v>
      </c>
      <c r="AF595" s="12">
        <v>1.861</v>
      </c>
      <c r="AG595" s="72">
        <v>3.7999999999999999E-2</v>
      </c>
      <c r="AH595" s="72">
        <v>120.18600000000001</v>
      </c>
      <c r="AI595" s="12">
        <v>142.82400000000001</v>
      </c>
      <c r="AJ595" s="72">
        <v>2.9390000000000001</v>
      </c>
      <c r="AK595" s="72">
        <v>19.904</v>
      </c>
      <c r="AL595" s="12">
        <v>144.685</v>
      </c>
      <c r="AM595" s="72">
        <v>2.9769999999999999</v>
      </c>
      <c r="AN595" s="72">
        <v>19.891999999999999</v>
      </c>
      <c r="AO595" s="12">
        <v>3902.4430000000002</v>
      </c>
      <c r="AP595" s="72">
        <v>80.302000000000007</v>
      </c>
      <c r="AQ595" s="72">
        <v>3.0390000000000001</v>
      </c>
      <c r="AR595" s="12">
        <v>149.512</v>
      </c>
      <c r="AS595" s="72">
        <v>3.077</v>
      </c>
      <c r="AT595" s="72">
        <v>20.995999999999999</v>
      </c>
      <c r="AU595" s="12">
        <v>26.64</v>
      </c>
      <c r="AV595" s="72">
        <v>0.54800000000000004</v>
      </c>
      <c r="AW595" s="72">
        <v>50.902000000000001</v>
      </c>
      <c r="AX595" s="12">
        <v>192.76300000000001</v>
      </c>
      <c r="AY595" s="72">
        <v>3.9670000000000001</v>
      </c>
      <c r="AZ595" s="72">
        <v>24.396999999999998</v>
      </c>
      <c r="BA595" s="12">
        <v>219.40299999999999</v>
      </c>
      <c r="BB595" s="72">
        <v>4.5149999999999997</v>
      </c>
      <c r="BC595" s="72">
        <v>22.885000000000002</v>
      </c>
      <c r="BD595" s="12">
        <v>137.30799999999999</v>
      </c>
      <c r="BE595" s="72">
        <v>2.8250000000000002</v>
      </c>
      <c r="BF595" s="72">
        <v>23.446999999999999</v>
      </c>
      <c r="BG595" s="12">
        <v>356.71100000000001</v>
      </c>
      <c r="BH595" s="72">
        <v>7.34</v>
      </c>
      <c r="BI595" s="72">
        <v>15.587</v>
      </c>
      <c r="BJ595" s="12">
        <v>416.41300000000001</v>
      </c>
      <c r="BK595" s="72">
        <v>8.5690000000000008</v>
      </c>
      <c r="BL595" s="72">
        <v>13.173</v>
      </c>
      <c r="BM595" s="12">
        <v>34.634</v>
      </c>
      <c r="BN595" s="72">
        <v>0.71299999999999997</v>
      </c>
      <c r="BO595" s="72">
        <v>55.732999999999997</v>
      </c>
      <c r="BP595" s="12">
        <v>451.04700000000003</v>
      </c>
      <c r="BQ595" s="72">
        <v>9.2810000000000006</v>
      </c>
      <c r="BR595" s="72">
        <v>14.067</v>
      </c>
      <c r="BS595" s="12">
        <v>957.26900000000001</v>
      </c>
      <c r="BT595" s="72">
        <v>19.698</v>
      </c>
      <c r="BU595" s="72">
        <v>7.5940000000000003</v>
      </c>
      <c r="BV595" s="12">
        <v>4859.7120000000004</v>
      </c>
      <c r="BW595" s="72">
        <v>100</v>
      </c>
      <c r="BX595" s="72">
        <v>2.976</v>
      </c>
      <c r="BY595" s="13"/>
      <c r="BZ595" s="13"/>
    </row>
    <row r="596" spans="1:78" ht="12.75" customHeight="1">
      <c r="A596" s="122" t="s">
        <v>44</v>
      </c>
      <c r="B596" s="71" t="s">
        <v>70</v>
      </c>
      <c r="C596" s="71" t="s">
        <v>26</v>
      </c>
      <c r="D596" s="34">
        <v>42887</v>
      </c>
      <c r="E596" s="12">
        <v>2341.9670000000001</v>
      </c>
      <c r="F596" s="72">
        <v>50.564999999999998</v>
      </c>
      <c r="G596" s="72">
        <v>3.653</v>
      </c>
      <c r="H596" s="12">
        <v>192.68799999999999</v>
      </c>
      <c r="I596" s="72">
        <v>4.16</v>
      </c>
      <c r="J596" s="72">
        <v>17.818000000000001</v>
      </c>
      <c r="K596" s="12">
        <v>81.897999999999996</v>
      </c>
      <c r="L596" s="72">
        <v>1.768</v>
      </c>
      <c r="M596" s="72">
        <v>31.751000000000001</v>
      </c>
      <c r="N596" s="12">
        <v>274.58699999999999</v>
      </c>
      <c r="O596" s="72">
        <v>5.9290000000000003</v>
      </c>
      <c r="P596" s="72">
        <v>18.699000000000002</v>
      </c>
      <c r="Q596" s="12">
        <v>61.771999999999998</v>
      </c>
      <c r="R596" s="72">
        <v>1.3340000000000001</v>
      </c>
      <c r="S596" s="72">
        <v>30.879000000000001</v>
      </c>
      <c r="T596" s="12">
        <v>336.35899999999998</v>
      </c>
      <c r="U596" s="72">
        <v>7.2619999999999996</v>
      </c>
      <c r="V596" s="72">
        <v>14.324</v>
      </c>
      <c r="W596" s="12">
        <v>876.42499999999995</v>
      </c>
      <c r="X596" s="72">
        <v>18.922999999999998</v>
      </c>
      <c r="Y596" s="72">
        <v>6.1980000000000004</v>
      </c>
      <c r="Z596" s="12">
        <v>1212.7840000000001</v>
      </c>
      <c r="AA596" s="72">
        <v>26.184999999999999</v>
      </c>
      <c r="AB596" s="72">
        <v>5.5880000000000001</v>
      </c>
      <c r="AC596" s="12">
        <v>3554.7510000000002</v>
      </c>
      <c r="AD596" s="72">
        <v>76.748999999999995</v>
      </c>
      <c r="AE596" s="72">
        <v>2.8439999999999999</v>
      </c>
      <c r="AF596" s="12">
        <v>25.065999999999999</v>
      </c>
      <c r="AG596" s="72">
        <v>0.54100000000000004</v>
      </c>
      <c r="AH596" s="72">
        <v>45.29</v>
      </c>
      <c r="AI596" s="12">
        <v>144.58699999999999</v>
      </c>
      <c r="AJ596" s="72">
        <v>3.1219999999999999</v>
      </c>
      <c r="AK596" s="72">
        <v>16.962</v>
      </c>
      <c r="AL596" s="12">
        <v>169.65299999999999</v>
      </c>
      <c r="AM596" s="72">
        <v>3.6629999999999998</v>
      </c>
      <c r="AN596" s="72">
        <v>12.522</v>
      </c>
      <c r="AO596" s="12">
        <v>3724.404</v>
      </c>
      <c r="AP596" s="72">
        <v>80.412000000000006</v>
      </c>
      <c r="AQ596" s="72">
        <v>2.68</v>
      </c>
      <c r="AR596" s="12">
        <v>59.01</v>
      </c>
      <c r="AS596" s="72">
        <v>1.274</v>
      </c>
      <c r="AT596" s="72">
        <v>30.132000000000001</v>
      </c>
      <c r="AU596" s="12">
        <v>12.976000000000001</v>
      </c>
      <c r="AV596" s="72">
        <v>0.28000000000000003</v>
      </c>
      <c r="AW596" s="72">
        <v>59.009</v>
      </c>
      <c r="AX596" s="12">
        <v>180.36500000000001</v>
      </c>
      <c r="AY596" s="72">
        <v>3.8940000000000001</v>
      </c>
      <c r="AZ596" s="72">
        <v>16.376999999999999</v>
      </c>
      <c r="BA596" s="12">
        <v>193.34100000000001</v>
      </c>
      <c r="BB596" s="72">
        <v>4.1740000000000004</v>
      </c>
      <c r="BC596" s="72">
        <v>15.275</v>
      </c>
      <c r="BD596" s="12">
        <v>119.39100000000001</v>
      </c>
      <c r="BE596" s="72">
        <v>2.5779999999999998</v>
      </c>
      <c r="BF596" s="72">
        <v>18.71</v>
      </c>
      <c r="BG596" s="12">
        <v>312.73200000000003</v>
      </c>
      <c r="BH596" s="72">
        <v>6.7519999999999998</v>
      </c>
      <c r="BI596" s="72">
        <v>11.41</v>
      </c>
      <c r="BJ596" s="12">
        <v>522.101</v>
      </c>
      <c r="BK596" s="72">
        <v>11.273</v>
      </c>
      <c r="BL596" s="72">
        <v>10.36</v>
      </c>
      <c r="BM596" s="12">
        <v>13.381</v>
      </c>
      <c r="BN596" s="72">
        <v>0.28899999999999998</v>
      </c>
      <c r="BO596" s="72">
        <v>60.406999999999996</v>
      </c>
      <c r="BP596" s="12">
        <v>535.48199999999997</v>
      </c>
      <c r="BQ596" s="72">
        <v>11.561</v>
      </c>
      <c r="BR596" s="72">
        <v>10.308</v>
      </c>
      <c r="BS596" s="12">
        <v>907.22400000000005</v>
      </c>
      <c r="BT596" s="72">
        <v>19.588000000000001</v>
      </c>
      <c r="BU596" s="72">
        <v>6.4290000000000003</v>
      </c>
      <c r="BV596" s="12">
        <v>4631.6279999999997</v>
      </c>
      <c r="BW596" s="72">
        <v>100</v>
      </c>
      <c r="BX596" s="72">
        <v>2.5529999999999999</v>
      </c>
      <c r="BY596" s="13"/>
      <c r="BZ596" s="13"/>
    </row>
    <row r="597" spans="1:78" ht="12.75" customHeight="1">
      <c r="A597" s="122" t="s">
        <v>44</v>
      </c>
      <c r="B597" s="71" t="s">
        <v>70</v>
      </c>
      <c r="C597" s="71" t="s">
        <v>26</v>
      </c>
      <c r="D597" s="34">
        <v>43344</v>
      </c>
      <c r="E597" s="12">
        <v>2448.6770000000001</v>
      </c>
      <c r="F597" s="72">
        <v>51.265999999999998</v>
      </c>
      <c r="G597" s="72">
        <v>4.093</v>
      </c>
      <c r="H597" s="12">
        <v>163.25</v>
      </c>
      <c r="I597" s="72">
        <v>3.4180000000000001</v>
      </c>
      <c r="J597" s="72">
        <v>20.109000000000002</v>
      </c>
      <c r="K597" s="12">
        <v>76.295000000000002</v>
      </c>
      <c r="L597" s="72">
        <v>1.597</v>
      </c>
      <c r="M597" s="72">
        <v>30.577999999999999</v>
      </c>
      <c r="N597" s="12">
        <v>239.54599999999999</v>
      </c>
      <c r="O597" s="72">
        <v>5.0149999999999997</v>
      </c>
      <c r="P597" s="72">
        <v>20.956</v>
      </c>
      <c r="Q597" s="12">
        <v>16.71</v>
      </c>
      <c r="R597" s="72">
        <v>0.35</v>
      </c>
      <c r="S597" s="72">
        <v>63.277000000000001</v>
      </c>
      <c r="T597" s="12">
        <v>256.255</v>
      </c>
      <c r="U597" s="72">
        <v>5.3650000000000002</v>
      </c>
      <c r="V597" s="72">
        <v>19.657</v>
      </c>
      <c r="W597" s="12">
        <v>992.08799999999997</v>
      </c>
      <c r="X597" s="72">
        <v>20.77</v>
      </c>
      <c r="Y597" s="72">
        <v>5.3890000000000002</v>
      </c>
      <c r="Z597" s="12">
        <v>1248.3430000000001</v>
      </c>
      <c r="AA597" s="72">
        <v>26.135000000000002</v>
      </c>
      <c r="AB597" s="72">
        <v>6.1710000000000003</v>
      </c>
      <c r="AC597" s="12">
        <v>3697.02</v>
      </c>
      <c r="AD597" s="72">
        <v>77.400999999999996</v>
      </c>
      <c r="AE597" s="72">
        <v>3.552</v>
      </c>
      <c r="AF597" s="12">
        <v>11.797000000000001</v>
      </c>
      <c r="AG597" s="72">
        <v>0.247</v>
      </c>
      <c r="AH597" s="72">
        <v>82.739000000000004</v>
      </c>
      <c r="AI597" s="12">
        <v>154.70400000000001</v>
      </c>
      <c r="AJ597" s="72">
        <v>3.2389999999999999</v>
      </c>
      <c r="AK597" s="72">
        <v>21.844999999999999</v>
      </c>
      <c r="AL597" s="12">
        <v>166.501</v>
      </c>
      <c r="AM597" s="72">
        <v>3.4860000000000002</v>
      </c>
      <c r="AN597" s="72">
        <v>20.338000000000001</v>
      </c>
      <c r="AO597" s="12">
        <v>3863.5210000000002</v>
      </c>
      <c r="AP597" s="72">
        <v>80.887</v>
      </c>
      <c r="AQ597" s="72">
        <v>3.6040000000000001</v>
      </c>
      <c r="AR597" s="12">
        <v>106.621</v>
      </c>
      <c r="AS597" s="72">
        <v>2.2320000000000002</v>
      </c>
      <c r="AT597" s="72">
        <v>28.594000000000001</v>
      </c>
      <c r="AU597" s="12">
        <v>3.3180000000000001</v>
      </c>
      <c r="AV597" s="72">
        <v>6.9000000000000006E-2</v>
      </c>
      <c r="AW597" s="72">
        <v>102.018</v>
      </c>
      <c r="AX597" s="12">
        <v>102.998</v>
      </c>
      <c r="AY597" s="72">
        <v>2.1560000000000001</v>
      </c>
      <c r="AZ597" s="72">
        <v>25.2</v>
      </c>
      <c r="BA597" s="12">
        <v>106.315</v>
      </c>
      <c r="BB597" s="72">
        <v>2.226</v>
      </c>
      <c r="BC597" s="72">
        <v>24.206</v>
      </c>
      <c r="BD597" s="12">
        <v>157.23400000000001</v>
      </c>
      <c r="BE597" s="72">
        <v>3.2919999999999998</v>
      </c>
      <c r="BF597" s="72">
        <v>23.465</v>
      </c>
      <c r="BG597" s="12">
        <v>263.54899999999998</v>
      </c>
      <c r="BH597" s="72">
        <v>5.5179999999999998</v>
      </c>
      <c r="BI597" s="72">
        <v>16.884</v>
      </c>
      <c r="BJ597" s="12">
        <v>473.72800000000001</v>
      </c>
      <c r="BK597" s="72">
        <v>9.9179999999999993</v>
      </c>
      <c r="BL597" s="72">
        <v>9.2949999999999999</v>
      </c>
      <c r="BM597" s="12">
        <v>69.028999999999996</v>
      </c>
      <c r="BN597" s="72">
        <v>1.4450000000000001</v>
      </c>
      <c r="BO597" s="72">
        <v>35.982999999999997</v>
      </c>
      <c r="BP597" s="12">
        <v>542.75800000000004</v>
      </c>
      <c r="BQ597" s="72">
        <v>11.363</v>
      </c>
      <c r="BR597" s="72">
        <v>9.343</v>
      </c>
      <c r="BS597" s="12">
        <v>912.928</v>
      </c>
      <c r="BT597" s="72">
        <v>19.113</v>
      </c>
      <c r="BU597" s="72">
        <v>5.1580000000000004</v>
      </c>
      <c r="BV597" s="12">
        <v>4776.4489999999996</v>
      </c>
      <c r="BW597" s="72">
        <v>100</v>
      </c>
      <c r="BX597" s="72">
        <v>3.2109999999999999</v>
      </c>
      <c r="BY597" s="13"/>
      <c r="BZ597" s="13"/>
    </row>
    <row r="598" spans="1:78" ht="12.75" customHeight="1">
      <c r="A598" s="122" t="s">
        <v>44</v>
      </c>
      <c r="B598" s="71" t="s">
        <v>70</v>
      </c>
      <c r="C598" s="71" t="s">
        <v>26</v>
      </c>
      <c r="D598" s="34">
        <v>43435</v>
      </c>
      <c r="E598" s="12">
        <v>2710.2689999999998</v>
      </c>
      <c r="F598" s="72">
        <v>54.106000000000002</v>
      </c>
      <c r="G598" s="72">
        <v>3.6259999999999999</v>
      </c>
      <c r="H598" s="12">
        <v>88.581999999999994</v>
      </c>
      <c r="I598" s="72">
        <v>1.768</v>
      </c>
      <c r="J598" s="72">
        <v>30.567</v>
      </c>
      <c r="K598" s="12">
        <v>168.989</v>
      </c>
      <c r="L598" s="72">
        <v>3.3740000000000001</v>
      </c>
      <c r="M598" s="72">
        <v>22.428000000000001</v>
      </c>
      <c r="N598" s="12">
        <v>257.57100000000003</v>
      </c>
      <c r="O598" s="72">
        <v>5.1420000000000003</v>
      </c>
      <c r="P598" s="72">
        <v>16.015999999999998</v>
      </c>
      <c r="Q598" s="12">
        <v>27.087</v>
      </c>
      <c r="R598" s="72">
        <v>0.54100000000000004</v>
      </c>
      <c r="S598" s="72">
        <v>49.259</v>
      </c>
      <c r="T598" s="12">
        <v>284.65800000000002</v>
      </c>
      <c r="U598" s="72">
        <v>5.6829999999999998</v>
      </c>
      <c r="V598" s="72">
        <v>15.737</v>
      </c>
      <c r="W598" s="12">
        <v>870.98099999999999</v>
      </c>
      <c r="X598" s="72">
        <v>17.388000000000002</v>
      </c>
      <c r="Y598" s="72">
        <v>7.0529999999999999</v>
      </c>
      <c r="Z598" s="12">
        <v>1155.6389999999999</v>
      </c>
      <c r="AA598" s="72">
        <v>23.071000000000002</v>
      </c>
      <c r="AB598" s="72">
        <v>6.4880000000000004</v>
      </c>
      <c r="AC598" s="12">
        <v>3865.9079999999999</v>
      </c>
      <c r="AD598" s="72">
        <v>77.177000000000007</v>
      </c>
      <c r="AE598" s="72">
        <v>3.044</v>
      </c>
      <c r="AF598" s="12">
        <v>0.89</v>
      </c>
      <c r="AG598" s="72">
        <v>1.7999999999999999E-2</v>
      </c>
      <c r="AH598" s="72">
        <v>109.505</v>
      </c>
      <c r="AI598" s="12">
        <v>145.04499999999999</v>
      </c>
      <c r="AJ598" s="72">
        <v>2.8959999999999999</v>
      </c>
      <c r="AK598" s="72">
        <v>21.36</v>
      </c>
      <c r="AL598" s="12">
        <v>145.935</v>
      </c>
      <c r="AM598" s="72">
        <v>2.9129999999999998</v>
      </c>
      <c r="AN598" s="72">
        <v>21.219000000000001</v>
      </c>
      <c r="AO598" s="12">
        <v>4011.8429999999998</v>
      </c>
      <c r="AP598" s="72">
        <v>80.09</v>
      </c>
      <c r="AQ598" s="72">
        <v>3.0259999999999998</v>
      </c>
      <c r="AR598" s="12">
        <v>90.506</v>
      </c>
      <c r="AS598" s="72">
        <v>1.8069999999999999</v>
      </c>
      <c r="AT598" s="72">
        <v>35.21</v>
      </c>
      <c r="AU598" s="12">
        <v>44.436999999999998</v>
      </c>
      <c r="AV598" s="72">
        <v>0.88700000000000001</v>
      </c>
      <c r="AW598" s="72">
        <v>40.744999999999997</v>
      </c>
      <c r="AX598" s="12">
        <v>127.392</v>
      </c>
      <c r="AY598" s="72">
        <v>2.5430000000000001</v>
      </c>
      <c r="AZ598" s="72">
        <v>20.657</v>
      </c>
      <c r="BA598" s="12">
        <v>171.82900000000001</v>
      </c>
      <c r="BB598" s="72">
        <v>3.43</v>
      </c>
      <c r="BC598" s="72">
        <v>18.295999999999999</v>
      </c>
      <c r="BD598" s="12">
        <v>73.790999999999997</v>
      </c>
      <c r="BE598" s="72">
        <v>1.4730000000000001</v>
      </c>
      <c r="BF598" s="72">
        <v>30.042000000000002</v>
      </c>
      <c r="BG598" s="12">
        <v>245.62</v>
      </c>
      <c r="BH598" s="72">
        <v>4.9029999999999996</v>
      </c>
      <c r="BI598" s="72">
        <v>14.452999999999999</v>
      </c>
      <c r="BJ598" s="12">
        <v>564.49199999999996</v>
      </c>
      <c r="BK598" s="72">
        <v>11.269</v>
      </c>
      <c r="BL598" s="72">
        <v>12.002000000000001</v>
      </c>
      <c r="BM598" s="12">
        <v>96.679000000000002</v>
      </c>
      <c r="BN598" s="72">
        <v>1.93</v>
      </c>
      <c r="BO598" s="72">
        <v>56.619</v>
      </c>
      <c r="BP598" s="12">
        <v>661.17100000000005</v>
      </c>
      <c r="BQ598" s="72">
        <v>13.199</v>
      </c>
      <c r="BR598" s="72">
        <v>12.275</v>
      </c>
      <c r="BS598" s="12">
        <v>997.29600000000005</v>
      </c>
      <c r="BT598" s="72">
        <v>19.91</v>
      </c>
      <c r="BU598" s="72">
        <v>8.8350000000000009</v>
      </c>
      <c r="BV598" s="12">
        <v>5009.1400000000003</v>
      </c>
      <c r="BW598" s="72">
        <v>100</v>
      </c>
      <c r="BX598" s="72">
        <v>2.4769999999999999</v>
      </c>
      <c r="BY598" s="13"/>
      <c r="BZ598" s="13"/>
    </row>
    <row r="599" spans="1:78" ht="12.75" customHeight="1">
      <c r="A599" s="122" t="s">
        <v>44</v>
      </c>
      <c r="B599" s="71" t="s">
        <v>70</v>
      </c>
      <c r="C599" s="71" t="s">
        <v>26</v>
      </c>
      <c r="D599" s="34">
        <v>43525</v>
      </c>
      <c r="E599" s="12">
        <v>2499.1840000000002</v>
      </c>
      <c r="F599" s="72">
        <v>51.781999999999996</v>
      </c>
      <c r="G599" s="72">
        <v>4.3470000000000004</v>
      </c>
      <c r="H599" s="12">
        <v>132.18299999999999</v>
      </c>
      <c r="I599" s="72">
        <v>2.7389999999999999</v>
      </c>
      <c r="J599" s="72">
        <v>28.094999999999999</v>
      </c>
      <c r="K599" s="12">
        <v>136.65799999999999</v>
      </c>
      <c r="L599" s="72">
        <v>2.8319999999999999</v>
      </c>
      <c r="M599" s="72">
        <v>25.007999999999999</v>
      </c>
      <c r="N599" s="12">
        <v>268.84100000000001</v>
      </c>
      <c r="O599" s="72">
        <v>5.57</v>
      </c>
      <c r="P599" s="72">
        <v>17.786999999999999</v>
      </c>
      <c r="Q599" s="12">
        <v>6.2480000000000002</v>
      </c>
      <c r="R599" s="72">
        <v>0.129</v>
      </c>
      <c r="S599" s="72">
        <v>102.714</v>
      </c>
      <c r="T599" s="12">
        <v>275.089</v>
      </c>
      <c r="U599" s="72">
        <v>5.7</v>
      </c>
      <c r="V599" s="72">
        <v>17.802</v>
      </c>
      <c r="W599" s="12">
        <v>938.65800000000002</v>
      </c>
      <c r="X599" s="72">
        <v>19.449000000000002</v>
      </c>
      <c r="Y599" s="72">
        <v>9.4019999999999992</v>
      </c>
      <c r="Z599" s="12">
        <v>1213.7460000000001</v>
      </c>
      <c r="AA599" s="72">
        <v>25.148</v>
      </c>
      <c r="AB599" s="72">
        <v>6.2629999999999999</v>
      </c>
      <c r="AC599" s="12">
        <v>3712.93</v>
      </c>
      <c r="AD599" s="72">
        <v>76.930999999999997</v>
      </c>
      <c r="AE599" s="72">
        <v>3.871</v>
      </c>
      <c r="AF599" s="12">
        <v>17.190999999999999</v>
      </c>
      <c r="AG599" s="72">
        <v>0.35599999999999998</v>
      </c>
      <c r="AH599" s="72">
        <v>83.522999999999996</v>
      </c>
      <c r="AI599" s="12">
        <v>143.82</v>
      </c>
      <c r="AJ599" s="72">
        <v>2.98</v>
      </c>
      <c r="AK599" s="72">
        <v>30.177</v>
      </c>
      <c r="AL599" s="12">
        <v>161.011</v>
      </c>
      <c r="AM599" s="72">
        <v>3.3359999999999999</v>
      </c>
      <c r="AN599" s="72">
        <v>28.1</v>
      </c>
      <c r="AO599" s="12">
        <v>3873.9409999999998</v>
      </c>
      <c r="AP599" s="72">
        <v>80.266999999999996</v>
      </c>
      <c r="AQ599" s="72">
        <v>3.9510000000000001</v>
      </c>
      <c r="AR599" s="12">
        <v>40.363999999999997</v>
      </c>
      <c r="AS599" s="72">
        <v>0.83599999999999997</v>
      </c>
      <c r="AT599" s="72">
        <v>33.786999999999999</v>
      </c>
      <c r="AU599" s="12">
        <v>5.5490000000000004</v>
      </c>
      <c r="AV599" s="72">
        <v>0.115</v>
      </c>
      <c r="AW599" s="72">
        <v>81.620999999999995</v>
      </c>
      <c r="AX599" s="12">
        <v>172.72800000000001</v>
      </c>
      <c r="AY599" s="72">
        <v>3.5790000000000002</v>
      </c>
      <c r="AZ599" s="72">
        <v>23.690999999999999</v>
      </c>
      <c r="BA599" s="12">
        <v>178.27699999999999</v>
      </c>
      <c r="BB599" s="72">
        <v>3.694</v>
      </c>
      <c r="BC599" s="72">
        <v>23.03</v>
      </c>
      <c r="BD599" s="12">
        <v>239.55500000000001</v>
      </c>
      <c r="BE599" s="72">
        <v>4.9640000000000004</v>
      </c>
      <c r="BF599" s="72">
        <v>23.010999999999999</v>
      </c>
      <c r="BG599" s="12">
        <v>417.83199999999999</v>
      </c>
      <c r="BH599" s="72">
        <v>8.657</v>
      </c>
      <c r="BI599" s="72">
        <v>16.036999999999999</v>
      </c>
      <c r="BJ599" s="12">
        <v>458.12099999999998</v>
      </c>
      <c r="BK599" s="72">
        <v>9.4920000000000009</v>
      </c>
      <c r="BL599" s="72">
        <v>14.442</v>
      </c>
      <c r="BM599" s="12">
        <v>36.072000000000003</v>
      </c>
      <c r="BN599" s="72">
        <v>0.747</v>
      </c>
      <c r="BO599" s="72">
        <v>40.453000000000003</v>
      </c>
      <c r="BP599" s="12">
        <v>494.19299999999998</v>
      </c>
      <c r="BQ599" s="72">
        <v>10.24</v>
      </c>
      <c r="BR599" s="72">
        <v>13.89</v>
      </c>
      <c r="BS599" s="12">
        <v>952.38900000000001</v>
      </c>
      <c r="BT599" s="72">
        <v>19.733000000000001</v>
      </c>
      <c r="BU599" s="72">
        <v>6.1040000000000001</v>
      </c>
      <c r="BV599" s="12">
        <v>4826.3289999999997</v>
      </c>
      <c r="BW599" s="72">
        <v>100</v>
      </c>
      <c r="BX599" s="72">
        <v>3.532</v>
      </c>
      <c r="BY599" s="13"/>
      <c r="BZ599" s="13"/>
    </row>
    <row r="600" spans="1:78" ht="12.75" customHeight="1">
      <c r="A600" s="122" t="s">
        <v>44</v>
      </c>
      <c r="B600" s="71" t="s">
        <v>70</v>
      </c>
      <c r="C600" s="71" t="s">
        <v>26</v>
      </c>
      <c r="D600" s="34">
        <v>43617</v>
      </c>
      <c r="E600" s="12">
        <v>2771.1480000000001</v>
      </c>
      <c r="F600" s="72">
        <v>56.247</v>
      </c>
      <c r="G600" s="72">
        <v>5.0380000000000003</v>
      </c>
      <c r="H600" s="12">
        <v>142.44900000000001</v>
      </c>
      <c r="I600" s="72">
        <v>2.891</v>
      </c>
      <c r="J600" s="72">
        <v>20.422000000000001</v>
      </c>
      <c r="K600" s="12">
        <v>111.31699999999999</v>
      </c>
      <c r="L600" s="72">
        <v>2.2589999999999999</v>
      </c>
      <c r="M600" s="72">
        <v>31.513000000000002</v>
      </c>
      <c r="N600" s="12">
        <v>261.39</v>
      </c>
      <c r="O600" s="72">
        <v>5.306</v>
      </c>
      <c r="P600" s="72">
        <v>20.100999999999999</v>
      </c>
      <c r="Q600" s="12">
        <v>40.978999999999999</v>
      </c>
      <c r="R600" s="72">
        <v>0.83199999999999996</v>
      </c>
      <c r="S600" s="72">
        <v>40.786999999999999</v>
      </c>
      <c r="T600" s="12">
        <v>302.36900000000003</v>
      </c>
      <c r="U600" s="72">
        <v>6.1369999999999996</v>
      </c>
      <c r="V600" s="72">
        <v>16.760000000000002</v>
      </c>
      <c r="W600" s="12">
        <v>958.423</v>
      </c>
      <c r="X600" s="72">
        <v>19.452999999999999</v>
      </c>
      <c r="Y600" s="72">
        <v>6.6580000000000004</v>
      </c>
      <c r="Z600" s="12">
        <v>1260.7909999999999</v>
      </c>
      <c r="AA600" s="72">
        <v>25.591000000000001</v>
      </c>
      <c r="AB600" s="72">
        <v>5.7889999999999997</v>
      </c>
      <c r="AC600" s="12">
        <v>4031.9389999999999</v>
      </c>
      <c r="AD600" s="72">
        <v>81.837999999999994</v>
      </c>
      <c r="AE600" s="72">
        <v>3.6219999999999999</v>
      </c>
      <c r="AF600" s="12">
        <v>8.1549999999999994</v>
      </c>
      <c r="AG600" s="72">
        <v>0.16600000000000001</v>
      </c>
      <c r="AH600" s="72">
        <v>93.647999999999996</v>
      </c>
      <c r="AI600" s="12">
        <v>131.32</v>
      </c>
      <c r="AJ600" s="72">
        <v>2.665</v>
      </c>
      <c r="AK600" s="72">
        <v>21.960999999999999</v>
      </c>
      <c r="AL600" s="12">
        <v>139.47499999999999</v>
      </c>
      <c r="AM600" s="72">
        <v>2.831</v>
      </c>
      <c r="AN600" s="72">
        <v>18.565000000000001</v>
      </c>
      <c r="AO600" s="12">
        <v>4171.4139999999998</v>
      </c>
      <c r="AP600" s="72">
        <v>84.668999999999997</v>
      </c>
      <c r="AQ600" s="72">
        <v>3.5609999999999999</v>
      </c>
      <c r="AR600" s="12">
        <v>52.682000000000002</v>
      </c>
      <c r="AS600" s="72">
        <v>1.069</v>
      </c>
      <c r="AT600" s="72">
        <v>37.832000000000001</v>
      </c>
      <c r="AU600" s="12">
        <v>12.856</v>
      </c>
      <c r="AV600" s="72">
        <v>0.26100000000000001</v>
      </c>
      <c r="AW600" s="72">
        <v>80.283000000000001</v>
      </c>
      <c r="AX600" s="12">
        <v>102.063</v>
      </c>
      <c r="AY600" s="72">
        <v>2.0720000000000001</v>
      </c>
      <c r="AZ600" s="72">
        <v>29.702999999999999</v>
      </c>
      <c r="BA600" s="12">
        <v>114.919</v>
      </c>
      <c r="BB600" s="72">
        <v>2.3330000000000002</v>
      </c>
      <c r="BC600" s="72">
        <v>29.239000000000001</v>
      </c>
      <c r="BD600" s="12">
        <v>41.015999999999998</v>
      </c>
      <c r="BE600" s="72">
        <v>0.83299999999999996</v>
      </c>
      <c r="BF600" s="72">
        <v>40.509</v>
      </c>
      <c r="BG600" s="12">
        <v>155.935</v>
      </c>
      <c r="BH600" s="72">
        <v>3.165</v>
      </c>
      <c r="BI600" s="72">
        <v>21.97</v>
      </c>
      <c r="BJ600" s="12">
        <v>509.12799999999999</v>
      </c>
      <c r="BK600" s="72">
        <v>10.334</v>
      </c>
      <c r="BL600" s="72">
        <v>13.314</v>
      </c>
      <c r="BM600" s="12">
        <v>37.591999999999999</v>
      </c>
      <c r="BN600" s="72">
        <v>0.76300000000000001</v>
      </c>
      <c r="BO600" s="72">
        <v>50.17</v>
      </c>
      <c r="BP600" s="12">
        <v>546.72</v>
      </c>
      <c r="BQ600" s="72">
        <v>11.097</v>
      </c>
      <c r="BR600" s="72">
        <v>12.121</v>
      </c>
      <c r="BS600" s="12">
        <v>755.33699999999999</v>
      </c>
      <c r="BT600" s="72">
        <v>15.331</v>
      </c>
      <c r="BU600" s="72">
        <v>9.9580000000000002</v>
      </c>
      <c r="BV600" s="12">
        <v>4926.7510000000002</v>
      </c>
      <c r="BW600" s="72">
        <v>100</v>
      </c>
      <c r="BX600" s="72">
        <v>3.0510000000000002</v>
      </c>
      <c r="BY600" s="13"/>
      <c r="BZ600" s="13"/>
    </row>
    <row r="601" spans="1:78" ht="12.75" customHeight="1">
      <c r="A601" s="122" t="s">
        <v>44</v>
      </c>
      <c r="B601" s="71" t="s">
        <v>70</v>
      </c>
      <c r="C601" s="71" t="s">
        <v>26</v>
      </c>
      <c r="D601" s="34">
        <v>44075</v>
      </c>
      <c r="E601" s="12">
        <v>2694.6030000000001</v>
      </c>
      <c r="F601" s="72">
        <v>55.029000000000003</v>
      </c>
      <c r="G601" s="72">
        <v>4.5860000000000003</v>
      </c>
      <c r="H601" s="12">
        <v>77.83</v>
      </c>
      <c r="I601" s="72">
        <v>1.589</v>
      </c>
      <c r="J601" s="72">
        <v>23.876999999999999</v>
      </c>
      <c r="K601" s="12">
        <v>85.075000000000003</v>
      </c>
      <c r="L601" s="72">
        <v>1.7370000000000001</v>
      </c>
      <c r="M601" s="72">
        <v>31.959</v>
      </c>
      <c r="N601" s="12">
        <v>162.905</v>
      </c>
      <c r="O601" s="72">
        <v>3.327</v>
      </c>
      <c r="P601" s="72">
        <v>20.748000000000001</v>
      </c>
      <c r="Q601" s="12">
        <v>27.234000000000002</v>
      </c>
      <c r="R601" s="72">
        <v>0.55600000000000005</v>
      </c>
      <c r="S601" s="72">
        <v>64.611999999999995</v>
      </c>
      <c r="T601" s="12">
        <v>190.13900000000001</v>
      </c>
      <c r="U601" s="72">
        <v>3.883</v>
      </c>
      <c r="V601" s="72">
        <v>21.475000000000001</v>
      </c>
      <c r="W601" s="12">
        <v>907.774</v>
      </c>
      <c r="X601" s="72">
        <v>18.538</v>
      </c>
      <c r="Y601" s="72">
        <v>7.4690000000000003</v>
      </c>
      <c r="Z601" s="12">
        <v>1097.913</v>
      </c>
      <c r="AA601" s="72">
        <v>22.420999999999999</v>
      </c>
      <c r="AB601" s="72">
        <v>6.1260000000000003</v>
      </c>
      <c r="AC601" s="12">
        <v>3792.5149999999999</v>
      </c>
      <c r="AD601" s="72">
        <v>77.45</v>
      </c>
      <c r="AE601" s="72">
        <v>3.4390000000000001</v>
      </c>
      <c r="AF601" s="12">
        <v>6.28</v>
      </c>
      <c r="AG601" s="72">
        <v>0.128</v>
      </c>
      <c r="AH601" s="72">
        <v>76.085999999999999</v>
      </c>
      <c r="AI601" s="12">
        <v>128.37700000000001</v>
      </c>
      <c r="AJ601" s="72">
        <v>2.6219999999999999</v>
      </c>
      <c r="AK601" s="72">
        <v>18.626000000000001</v>
      </c>
      <c r="AL601" s="12">
        <v>134.65600000000001</v>
      </c>
      <c r="AM601" s="72">
        <v>2.75</v>
      </c>
      <c r="AN601" s="72">
        <v>17.66</v>
      </c>
      <c r="AO601" s="12">
        <v>3927.172</v>
      </c>
      <c r="AP601" s="72">
        <v>80.2</v>
      </c>
      <c r="AQ601" s="72">
        <v>3.3490000000000002</v>
      </c>
      <c r="AR601" s="12">
        <v>105.536</v>
      </c>
      <c r="AS601" s="72">
        <v>2.1549999999999998</v>
      </c>
      <c r="AT601" s="72">
        <v>29.91</v>
      </c>
      <c r="AU601" s="12">
        <v>19.957999999999998</v>
      </c>
      <c r="AV601" s="72">
        <v>0.40799999999999997</v>
      </c>
      <c r="AW601" s="72">
        <v>45.902000000000001</v>
      </c>
      <c r="AX601" s="12">
        <v>103.682</v>
      </c>
      <c r="AY601" s="72">
        <v>2.117</v>
      </c>
      <c r="AZ601" s="72">
        <v>27.645</v>
      </c>
      <c r="BA601" s="12">
        <v>123.64</v>
      </c>
      <c r="BB601" s="72">
        <v>2.5249999999999999</v>
      </c>
      <c r="BC601" s="72">
        <v>24.574000000000002</v>
      </c>
      <c r="BD601" s="12">
        <v>120.81100000000001</v>
      </c>
      <c r="BE601" s="72">
        <v>2.4670000000000001</v>
      </c>
      <c r="BF601" s="72">
        <v>25.242000000000001</v>
      </c>
      <c r="BG601" s="12">
        <v>244.45099999999999</v>
      </c>
      <c r="BH601" s="72">
        <v>4.992</v>
      </c>
      <c r="BI601" s="72">
        <v>16.181000000000001</v>
      </c>
      <c r="BJ601" s="12">
        <v>585.125</v>
      </c>
      <c r="BK601" s="72">
        <v>11.949</v>
      </c>
      <c r="BL601" s="72">
        <v>12.615</v>
      </c>
      <c r="BM601" s="12">
        <v>34.448</v>
      </c>
      <c r="BN601" s="72">
        <v>0.70299999999999996</v>
      </c>
      <c r="BO601" s="72">
        <v>43.914999999999999</v>
      </c>
      <c r="BP601" s="12">
        <v>619.57399999999996</v>
      </c>
      <c r="BQ601" s="72">
        <v>12.653</v>
      </c>
      <c r="BR601" s="72">
        <v>12.555999999999999</v>
      </c>
      <c r="BS601" s="12">
        <v>969.56</v>
      </c>
      <c r="BT601" s="72">
        <v>19.8</v>
      </c>
      <c r="BU601" s="72">
        <v>8.0239999999999991</v>
      </c>
      <c r="BV601" s="12">
        <v>4896.732</v>
      </c>
      <c r="BW601" s="72">
        <v>100</v>
      </c>
      <c r="BX601" s="72">
        <v>2.7890000000000001</v>
      </c>
      <c r="BY601" s="13"/>
      <c r="BZ601" s="13"/>
    </row>
    <row r="602" spans="1:78" ht="12.75" customHeight="1">
      <c r="A602" s="122" t="s">
        <v>44</v>
      </c>
      <c r="B602" s="71" t="s">
        <v>70</v>
      </c>
      <c r="C602" s="71" t="s">
        <v>26</v>
      </c>
      <c r="D602" s="34">
        <v>44166</v>
      </c>
      <c r="E602" s="12">
        <v>2870.328</v>
      </c>
      <c r="F602" s="72">
        <v>57.600999999999999</v>
      </c>
      <c r="G602" s="72">
        <v>4.5359999999999996</v>
      </c>
      <c r="H602" s="12">
        <v>108.13500000000001</v>
      </c>
      <c r="I602" s="72">
        <v>2.17</v>
      </c>
      <c r="J602" s="72">
        <v>25.085999999999999</v>
      </c>
      <c r="K602" s="12">
        <v>119.261</v>
      </c>
      <c r="L602" s="72">
        <v>2.3929999999999998</v>
      </c>
      <c r="M602" s="72">
        <v>27.385000000000002</v>
      </c>
      <c r="N602" s="12">
        <v>227.39699999999999</v>
      </c>
      <c r="O602" s="72">
        <v>4.5629999999999997</v>
      </c>
      <c r="P602" s="72">
        <v>16.670999999999999</v>
      </c>
      <c r="Q602" s="12">
        <v>19.297999999999998</v>
      </c>
      <c r="R602" s="72">
        <v>0.38700000000000001</v>
      </c>
      <c r="S602" s="72">
        <v>61.622999999999998</v>
      </c>
      <c r="T602" s="12">
        <v>246.69499999999999</v>
      </c>
      <c r="U602" s="72">
        <v>4.9509999999999996</v>
      </c>
      <c r="V602" s="72">
        <v>16.904</v>
      </c>
      <c r="W602" s="12">
        <v>806.63400000000001</v>
      </c>
      <c r="X602" s="72">
        <v>16.187000000000001</v>
      </c>
      <c r="Y602" s="72">
        <v>9.4390000000000001</v>
      </c>
      <c r="Z602" s="12">
        <v>1053.329</v>
      </c>
      <c r="AA602" s="72">
        <v>21.138000000000002</v>
      </c>
      <c r="AB602" s="72">
        <v>7.0860000000000003</v>
      </c>
      <c r="AC602" s="12">
        <v>3923.6570000000002</v>
      </c>
      <c r="AD602" s="72">
        <v>78.738</v>
      </c>
      <c r="AE602" s="72">
        <v>4.3079999999999998</v>
      </c>
      <c r="AF602" s="12">
        <v>0</v>
      </c>
      <c r="AG602" s="72">
        <v>0</v>
      </c>
      <c r="AH602" s="72">
        <v>0</v>
      </c>
      <c r="AI602" s="12">
        <v>223.32400000000001</v>
      </c>
      <c r="AJ602" s="72">
        <v>4.4820000000000002</v>
      </c>
      <c r="AK602" s="72">
        <v>15.723000000000001</v>
      </c>
      <c r="AL602" s="12">
        <v>223.32400000000001</v>
      </c>
      <c r="AM602" s="72">
        <v>4.4820000000000002</v>
      </c>
      <c r="AN602" s="72">
        <v>15.723000000000001</v>
      </c>
      <c r="AO602" s="12">
        <v>4146.9809999999998</v>
      </c>
      <c r="AP602" s="72">
        <v>83.22</v>
      </c>
      <c r="AQ602" s="72">
        <v>3.8570000000000002</v>
      </c>
      <c r="AR602" s="12">
        <v>96.537999999999997</v>
      </c>
      <c r="AS602" s="72">
        <v>1.9370000000000001</v>
      </c>
      <c r="AT602" s="72">
        <v>30.567</v>
      </c>
      <c r="AU602" s="12">
        <v>0</v>
      </c>
      <c r="AV602" s="72">
        <v>0</v>
      </c>
      <c r="AW602" s="72">
        <v>0</v>
      </c>
      <c r="AX602" s="12">
        <v>114.91200000000001</v>
      </c>
      <c r="AY602" s="72">
        <v>2.306</v>
      </c>
      <c r="AZ602" s="72">
        <v>30.882999999999999</v>
      </c>
      <c r="BA602" s="12">
        <v>114.91200000000001</v>
      </c>
      <c r="BB602" s="72">
        <v>2.306</v>
      </c>
      <c r="BC602" s="72">
        <v>30.882999999999999</v>
      </c>
      <c r="BD602" s="12">
        <v>75.524000000000001</v>
      </c>
      <c r="BE602" s="72">
        <v>1.516</v>
      </c>
      <c r="BF602" s="72">
        <v>40.555999999999997</v>
      </c>
      <c r="BG602" s="12">
        <v>190.43600000000001</v>
      </c>
      <c r="BH602" s="72">
        <v>3.8220000000000001</v>
      </c>
      <c r="BI602" s="72">
        <v>25.103000000000002</v>
      </c>
      <c r="BJ602" s="12">
        <v>489.553</v>
      </c>
      <c r="BK602" s="72">
        <v>9.8239999999999998</v>
      </c>
      <c r="BL602" s="72">
        <v>12.356</v>
      </c>
      <c r="BM602" s="12">
        <v>59.642000000000003</v>
      </c>
      <c r="BN602" s="72">
        <v>1.1970000000000001</v>
      </c>
      <c r="BO602" s="72">
        <v>60.12</v>
      </c>
      <c r="BP602" s="12">
        <v>549.19600000000003</v>
      </c>
      <c r="BQ602" s="72">
        <v>11.021000000000001</v>
      </c>
      <c r="BR602" s="72">
        <v>10.468999999999999</v>
      </c>
      <c r="BS602" s="12">
        <v>836.17</v>
      </c>
      <c r="BT602" s="72">
        <v>16.78</v>
      </c>
      <c r="BU602" s="72">
        <v>6.452</v>
      </c>
      <c r="BV602" s="12">
        <v>4983.1509999999998</v>
      </c>
      <c r="BW602" s="72">
        <v>100</v>
      </c>
      <c r="BX602" s="72">
        <v>3.3260000000000001</v>
      </c>
      <c r="BY602" s="13"/>
      <c r="BZ602" s="13"/>
    </row>
    <row r="603" spans="1:78" ht="12.75" customHeight="1">
      <c r="A603" s="122" t="s">
        <v>44</v>
      </c>
      <c r="B603" s="71" t="s">
        <v>70</v>
      </c>
      <c r="C603" s="71" t="s">
        <v>26</v>
      </c>
      <c r="D603" s="34">
        <v>44256</v>
      </c>
      <c r="E603" s="12">
        <v>2831.346</v>
      </c>
      <c r="F603" s="72">
        <v>56.143000000000001</v>
      </c>
      <c r="G603" s="72">
        <v>4.141</v>
      </c>
      <c r="H603" s="12">
        <v>94.234999999999999</v>
      </c>
      <c r="I603" s="72">
        <v>1.869</v>
      </c>
      <c r="J603" s="72">
        <v>27.581</v>
      </c>
      <c r="K603" s="12">
        <v>103.874</v>
      </c>
      <c r="L603" s="72">
        <v>2.06</v>
      </c>
      <c r="M603" s="72">
        <v>24.51</v>
      </c>
      <c r="N603" s="12">
        <v>198.10900000000001</v>
      </c>
      <c r="O603" s="72">
        <v>3.9279999999999999</v>
      </c>
      <c r="P603" s="72">
        <v>17.451000000000001</v>
      </c>
      <c r="Q603" s="12">
        <v>25.143999999999998</v>
      </c>
      <c r="R603" s="72">
        <v>0.499</v>
      </c>
      <c r="S603" s="72">
        <v>53.03</v>
      </c>
      <c r="T603" s="12">
        <v>223.25299999999999</v>
      </c>
      <c r="U603" s="72">
        <v>4.4269999999999996</v>
      </c>
      <c r="V603" s="72">
        <v>13.877000000000001</v>
      </c>
      <c r="W603" s="12">
        <v>1009.014</v>
      </c>
      <c r="X603" s="72">
        <v>20.007999999999999</v>
      </c>
      <c r="Y603" s="72">
        <v>6.9669999999999996</v>
      </c>
      <c r="Z603" s="12">
        <v>1232.2670000000001</v>
      </c>
      <c r="AA603" s="72">
        <v>24.434999999999999</v>
      </c>
      <c r="AB603" s="72">
        <v>6.2519999999999998</v>
      </c>
      <c r="AC603" s="12">
        <v>4063.6129999999998</v>
      </c>
      <c r="AD603" s="72">
        <v>80.578000000000003</v>
      </c>
      <c r="AE603" s="72">
        <v>2.9889999999999999</v>
      </c>
      <c r="AF603" s="12">
        <v>24.097999999999999</v>
      </c>
      <c r="AG603" s="72">
        <v>0.47799999999999998</v>
      </c>
      <c r="AH603" s="72">
        <v>77.712999999999994</v>
      </c>
      <c r="AI603" s="12">
        <v>155.161</v>
      </c>
      <c r="AJ603" s="72">
        <v>3.077</v>
      </c>
      <c r="AK603" s="72">
        <v>41.792000000000002</v>
      </c>
      <c r="AL603" s="12">
        <v>179.25899999999999</v>
      </c>
      <c r="AM603" s="72">
        <v>3.5550000000000002</v>
      </c>
      <c r="AN603" s="72">
        <v>37.055</v>
      </c>
      <c r="AO603" s="12">
        <v>4242.8710000000001</v>
      </c>
      <c r="AP603" s="72">
        <v>84.132000000000005</v>
      </c>
      <c r="AQ603" s="72">
        <v>3.3679999999999999</v>
      </c>
      <c r="AR603" s="12">
        <v>74.049000000000007</v>
      </c>
      <c r="AS603" s="72">
        <v>1.468</v>
      </c>
      <c r="AT603" s="72">
        <v>35.063000000000002</v>
      </c>
      <c r="AU603" s="12">
        <v>13.321999999999999</v>
      </c>
      <c r="AV603" s="72">
        <v>0.26400000000000001</v>
      </c>
      <c r="AW603" s="72">
        <v>60.456000000000003</v>
      </c>
      <c r="AX603" s="12">
        <v>138.113</v>
      </c>
      <c r="AY603" s="72">
        <v>2.7389999999999999</v>
      </c>
      <c r="AZ603" s="72">
        <v>34.061999999999998</v>
      </c>
      <c r="BA603" s="12">
        <v>151.435</v>
      </c>
      <c r="BB603" s="72">
        <v>3.0030000000000001</v>
      </c>
      <c r="BC603" s="72">
        <v>30.698</v>
      </c>
      <c r="BD603" s="12">
        <v>86.141999999999996</v>
      </c>
      <c r="BE603" s="72">
        <v>1.708</v>
      </c>
      <c r="BF603" s="72">
        <v>33.835999999999999</v>
      </c>
      <c r="BG603" s="12">
        <v>237.578</v>
      </c>
      <c r="BH603" s="72">
        <v>4.7110000000000003</v>
      </c>
      <c r="BI603" s="72">
        <v>22.347999999999999</v>
      </c>
      <c r="BJ603" s="12">
        <v>436.47899999999998</v>
      </c>
      <c r="BK603" s="72">
        <v>8.6549999999999994</v>
      </c>
      <c r="BL603" s="72">
        <v>15.180999999999999</v>
      </c>
      <c r="BM603" s="12">
        <v>52.133000000000003</v>
      </c>
      <c r="BN603" s="72">
        <v>1.034</v>
      </c>
      <c r="BO603" s="72">
        <v>57.448</v>
      </c>
      <c r="BP603" s="12">
        <v>488.61200000000002</v>
      </c>
      <c r="BQ603" s="72">
        <v>9.6890000000000001</v>
      </c>
      <c r="BR603" s="72">
        <v>15.337</v>
      </c>
      <c r="BS603" s="12">
        <v>800.23900000000003</v>
      </c>
      <c r="BT603" s="72">
        <v>15.868</v>
      </c>
      <c r="BU603" s="72">
        <v>12.356</v>
      </c>
      <c r="BV603" s="12">
        <v>5043.1099999999997</v>
      </c>
      <c r="BW603" s="72">
        <v>100</v>
      </c>
      <c r="BX603" s="72">
        <v>3.0539999999999998</v>
      </c>
      <c r="BY603" s="13"/>
      <c r="BZ603" s="13"/>
    </row>
    <row r="604" spans="1:78" ht="12.75" customHeight="1">
      <c r="A604" s="122" t="s">
        <v>44</v>
      </c>
      <c r="B604" s="71" t="s">
        <v>70</v>
      </c>
      <c r="C604" s="71" t="s">
        <v>26</v>
      </c>
      <c r="D604" s="34">
        <v>44348</v>
      </c>
      <c r="E604" s="12">
        <v>2768.027</v>
      </c>
      <c r="F604" s="72">
        <v>54.883000000000003</v>
      </c>
      <c r="G604" s="72">
        <v>5.6239999999999997</v>
      </c>
      <c r="H604" s="12">
        <v>131.13999999999999</v>
      </c>
      <c r="I604" s="72">
        <v>2.6</v>
      </c>
      <c r="J604" s="72">
        <v>25.878</v>
      </c>
      <c r="K604" s="12">
        <v>84.358999999999995</v>
      </c>
      <c r="L604" s="72">
        <v>1.673</v>
      </c>
      <c r="M604" s="72">
        <v>26.858000000000001</v>
      </c>
      <c r="N604" s="12">
        <v>215.499</v>
      </c>
      <c r="O604" s="72">
        <v>4.2729999999999997</v>
      </c>
      <c r="P604" s="72">
        <v>19.07</v>
      </c>
      <c r="Q604" s="12">
        <v>26.661000000000001</v>
      </c>
      <c r="R604" s="72">
        <v>0.52900000000000003</v>
      </c>
      <c r="S604" s="72">
        <v>51.981000000000002</v>
      </c>
      <c r="T604" s="12">
        <v>242.16</v>
      </c>
      <c r="U604" s="72">
        <v>4.8010000000000002</v>
      </c>
      <c r="V604" s="72">
        <v>19.11</v>
      </c>
      <c r="W604" s="12">
        <v>998.25400000000002</v>
      </c>
      <c r="X604" s="72">
        <v>19.792999999999999</v>
      </c>
      <c r="Y604" s="72">
        <v>8.4250000000000007</v>
      </c>
      <c r="Z604" s="12">
        <v>1240.415</v>
      </c>
      <c r="AA604" s="72">
        <v>24.594000000000001</v>
      </c>
      <c r="AB604" s="72">
        <v>5.7789999999999999</v>
      </c>
      <c r="AC604" s="12">
        <v>4008.4409999999998</v>
      </c>
      <c r="AD604" s="72">
        <v>79.477000000000004</v>
      </c>
      <c r="AE604" s="72">
        <v>3.9359999999999999</v>
      </c>
      <c r="AF604" s="12">
        <v>9.4190000000000005</v>
      </c>
      <c r="AG604" s="72">
        <v>0.187</v>
      </c>
      <c r="AH604" s="72">
        <v>121.33</v>
      </c>
      <c r="AI604" s="12">
        <v>128.72800000000001</v>
      </c>
      <c r="AJ604" s="72">
        <v>2.552</v>
      </c>
      <c r="AK604" s="72">
        <v>24.986999999999998</v>
      </c>
      <c r="AL604" s="12">
        <v>138.14699999999999</v>
      </c>
      <c r="AM604" s="72">
        <v>2.7389999999999999</v>
      </c>
      <c r="AN604" s="72">
        <v>23.609000000000002</v>
      </c>
      <c r="AO604" s="12">
        <v>4146.5879999999997</v>
      </c>
      <c r="AP604" s="72">
        <v>82.216999999999999</v>
      </c>
      <c r="AQ604" s="72">
        <v>3.9</v>
      </c>
      <c r="AR604" s="12">
        <v>52.533999999999999</v>
      </c>
      <c r="AS604" s="72">
        <v>1.042</v>
      </c>
      <c r="AT604" s="72">
        <v>31.927</v>
      </c>
      <c r="AU604" s="12">
        <v>12.096</v>
      </c>
      <c r="AV604" s="72">
        <v>0.24</v>
      </c>
      <c r="AW604" s="72">
        <v>73.653000000000006</v>
      </c>
      <c r="AX604" s="12">
        <v>172.43100000000001</v>
      </c>
      <c r="AY604" s="72">
        <v>3.419</v>
      </c>
      <c r="AZ604" s="72">
        <v>20.693000000000001</v>
      </c>
      <c r="BA604" s="12">
        <v>184.52600000000001</v>
      </c>
      <c r="BB604" s="72">
        <v>3.6589999999999998</v>
      </c>
      <c r="BC604" s="72">
        <v>19.071000000000002</v>
      </c>
      <c r="BD604" s="12">
        <v>88.57</v>
      </c>
      <c r="BE604" s="72">
        <v>1.756</v>
      </c>
      <c r="BF604" s="72">
        <v>29.524000000000001</v>
      </c>
      <c r="BG604" s="12">
        <v>273.096</v>
      </c>
      <c r="BH604" s="72">
        <v>5.415</v>
      </c>
      <c r="BI604" s="72">
        <v>17.811</v>
      </c>
      <c r="BJ604" s="12">
        <v>515.60699999999997</v>
      </c>
      <c r="BK604" s="72">
        <v>10.223000000000001</v>
      </c>
      <c r="BL604" s="72">
        <v>11.912000000000001</v>
      </c>
      <c r="BM604" s="12">
        <v>55.667000000000002</v>
      </c>
      <c r="BN604" s="72">
        <v>1.1040000000000001</v>
      </c>
      <c r="BO604" s="72">
        <v>51.887</v>
      </c>
      <c r="BP604" s="12">
        <v>571.274</v>
      </c>
      <c r="BQ604" s="72">
        <v>11.327</v>
      </c>
      <c r="BR604" s="72">
        <v>12.494</v>
      </c>
      <c r="BS604" s="12">
        <v>896.904</v>
      </c>
      <c r="BT604" s="72">
        <v>17.783000000000001</v>
      </c>
      <c r="BU604" s="72">
        <v>7.0609999999999999</v>
      </c>
      <c r="BV604" s="12">
        <v>5043.4920000000002</v>
      </c>
      <c r="BW604" s="72">
        <v>100</v>
      </c>
      <c r="BX604" s="72">
        <v>3.69</v>
      </c>
      <c r="BY604" s="13"/>
      <c r="BZ604" s="13"/>
    </row>
    <row r="605" spans="1:78" ht="12.75" customHeight="1">
      <c r="A605" s="122" t="s">
        <v>44</v>
      </c>
      <c r="B605" s="71" t="s">
        <v>70</v>
      </c>
      <c r="C605" s="71" t="s">
        <v>26</v>
      </c>
      <c r="D605" s="34">
        <v>44805</v>
      </c>
      <c r="E605" s="12">
        <v>2754.2910000000002</v>
      </c>
      <c r="F605" s="72">
        <v>55.841999999999999</v>
      </c>
      <c r="G605" s="72">
        <v>4.0330000000000004</v>
      </c>
      <c r="H605" s="12">
        <v>87.894000000000005</v>
      </c>
      <c r="I605" s="72">
        <v>1.782</v>
      </c>
      <c r="J605" s="72">
        <v>34.363999999999997</v>
      </c>
      <c r="K605" s="12">
        <v>102.488</v>
      </c>
      <c r="L605" s="72">
        <v>2.0779999999999998</v>
      </c>
      <c r="M605" s="72">
        <v>32.822000000000003</v>
      </c>
      <c r="N605" s="12">
        <v>190.38200000000001</v>
      </c>
      <c r="O605" s="72">
        <v>3.86</v>
      </c>
      <c r="P605" s="72">
        <v>23.056999999999999</v>
      </c>
      <c r="Q605" s="12">
        <v>46.835999999999999</v>
      </c>
      <c r="R605" s="72">
        <v>0.95</v>
      </c>
      <c r="S605" s="72">
        <v>60.14</v>
      </c>
      <c r="T605" s="12">
        <v>237.21799999999999</v>
      </c>
      <c r="U605" s="72">
        <v>4.8090000000000002</v>
      </c>
      <c r="V605" s="72">
        <v>20.071999999999999</v>
      </c>
      <c r="W605" s="12">
        <v>1121.251</v>
      </c>
      <c r="X605" s="72">
        <v>22.733000000000001</v>
      </c>
      <c r="Y605" s="72">
        <v>8.3059999999999992</v>
      </c>
      <c r="Z605" s="12">
        <v>1358.4690000000001</v>
      </c>
      <c r="AA605" s="72">
        <v>27.542000000000002</v>
      </c>
      <c r="AB605" s="72">
        <v>6.9809999999999999</v>
      </c>
      <c r="AC605" s="12">
        <v>4112.76</v>
      </c>
      <c r="AD605" s="72">
        <v>83.385000000000005</v>
      </c>
      <c r="AE605" s="72">
        <v>3.456</v>
      </c>
      <c r="AF605" s="12">
        <v>4.1399999999999997</v>
      </c>
      <c r="AG605" s="72">
        <v>8.4000000000000005E-2</v>
      </c>
      <c r="AH605" s="72">
        <v>122.45099999999999</v>
      </c>
      <c r="AI605" s="12">
        <v>67.290000000000006</v>
      </c>
      <c r="AJ605" s="72">
        <v>1.3640000000000001</v>
      </c>
      <c r="AK605" s="72">
        <v>36.909999999999997</v>
      </c>
      <c r="AL605" s="12">
        <v>71.430000000000007</v>
      </c>
      <c r="AM605" s="72">
        <v>1.448</v>
      </c>
      <c r="AN605" s="72">
        <v>33.787999999999997</v>
      </c>
      <c r="AO605" s="12">
        <v>4184.1899999999996</v>
      </c>
      <c r="AP605" s="72">
        <v>84.832999999999998</v>
      </c>
      <c r="AQ605" s="72">
        <v>3.5379999999999998</v>
      </c>
      <c r="AR605" s="12">
        <v>91.063999999999993</v>
      </c>
      <c r="AS605" s="72">
        <v>1.8460000000000001</v>
      </c>
      <c r="AT605" s="72">
        <v>33.902000000000001</v>
      </c>
      <c r="AU605" s="12">
        <v>20.233000000000001</v>
      </c>
      <c r="AV605" s="72">
        <v>0.41</v>
      </c>
      <c r="AW605" s="72">
        <v>64.622</v>
      </c>
      <c r="AX605" s="12">
        <v>74.608000000000004</v>
      </c>
      <c r="AY605" s="72">
        <v>1.5129999999999999</v>
      </c>
      <c r="AZ605" s="72">
        <v>28.946999999999999</v>
      </c>
      <c r="BA605" s="12">
        <v>94.840999999999994</v>
      </c>
      <c r="BB605" s="72">
        <v>1.923</v>
      </c>
      <c r="BC605" s="72">
        <v>21.991</v>
      </c>
      <c r="BD605" s="12">
        <v>57.718000000000004</v>
      </c>
      <c r="BE605" s="72">
        <v>1.17</v>
      </c>
      <c r="BF605" s="72">
        <v>30.245000000000001</v>
      </c>
      <c r="BG605" s="12">
        <v>152.559</v>
      </c>
      <c r="BH605" s="72">
        <v>3.093</v>
      </c>
      <c r="BI605" s="72">
        <v>15.89</v>
      </c>
      <c r="BJ605" s="12">
        <v>493.81799999999998</v>
      </c>
      <c r="BK605" s="72">
        <v>10.012</v>
      </c>
      <c r="BL605" s="72">
        <v>11.222</v>
      </c>
      <c r="BM605" s="12">
        <v>10.651</v>
      </c>
      <c r="BN605" s="72">
        <v>0.216</v>
      </c>
      <c r="BO605" s="72">
        <v>68.683999999999997</v>
      </c>
      <c r="BP605" s="12">
        <v>504.47</v>
      </c>
      <c r="BQ605" s="72">
        <v>10.228</v>
      </c>
      <c r="BR605" s="72">
        <v>10.837999999999999</v>
      </c>
      <c r="BS605" s="12">
        <v>748.09199999999998</v>
      </c>
      <c r="BT605" s="72">
        <v>15.167</v>
      </c>
      <c r="BU605" s="72">
        <v>5.7969999999999997</v>
      </c>
      <c r="BV605" s="12">
        <v>4932.2830000000004</v>
      </c>
      <c r="BW605" s="72">
        <v>100</v>
      </c>
      <c r="BX605" s="72">
        <v>3.1989999999999998</v>
      </c>
      <c r="BY605" s="13"/>
      <c r="BZ605" s="13"/>
    </row>
    <row r="606" spans="1:78" ht="12.75" customHeight="1">
      <c r="A606" s="122" t="s">
        <v>44</v>
      </c>
      <c r="B606" s="71" t="s">
        <v>70</v>
      </c>
      <c r="C606" s="71" t="s">
        <v>26</v>
      </c>
      <c r="D606" s="34">
        <v>44896</v>
      </c>
      <c r="E606" s="12">
        <v>2762.0189999999998</v>
      </c>
      <c r="F606" s="72">
        <v>57.014000000000003</v>
      </c>
      <c r="G606" s="72">
        <v>4.1020000000000003</v>
      </c>
      <c r="H606" s="12">
        <v>103.289</v>
      </c>
      <c r="I606" s="72">
        <v>2.1320000000000001</v>
      </c>
      <c r="J606" s="72">
        <v>35.908000000000001</v>
      </c>
      <c r="K606" s="12">
        <v>70.914000000000001</v>
      </c>
      <c r="L606" s="72">
        <v>1.464</v>
      </c>
      <c r="M606" s="72">
        <v>34.228000000000002</v>
      </c>
      <c r="N606" s="12">
        <v>174.203</v>
      </c>
      <c r="O606" s="72">
        <v>3.5960000000000001</v>
      </c>
      <c r="P606" s="72">
        <v>24.937000000000001</v>
      </c>
      <c r="Q606" s="12">
        <v>34.761000000000003</v>
      </c>
      <c r="R606" s="72">
        <v>0.71799999999999997</v>
      </c>
      <c r="S606" s="72">
        <v>55.856000000000002</v>
      </c>
      <c r="T606" s="12">
        <v>208.964</v>
      </c>
      <c r="U606" s="72">
        <v>4.3129999999999997</v>
      </c>
      <c r="V606" s="72">
        <v>24.155000000000001</v>
      </c>
      <c r="W606" s="12">
        <v>1047.604</v>
      </c>
      <c r="X606" s="72">
        <v>21.625</v>
      </c>
      <c r="Y606" s="72">
        <v>6.74</v>
      </c>
      <c r="Z606" s="12">
        <v>1256.568</v>
      </c>
      <c r="AA606" s="72">
        <v>25.937999999999999</v>
      </c>
      <c r="AB606" s="72">
        <v>5.3239999999999998</v>
      </c>
      <c r="AC606" s="12">
        <v>4018.587</v>
      </c>
      <c r="AD606" s="72">
        <v>82.953000000000003</v>
      </c>
      <c r="AE606" s="72">
        <v>3.06</v>
      </c>
      <c r="AF606" s="12">
        <v>0</v>
      </c>
      <c r="AG606" s="72">
        <v>0</v>
      </c>
      <c r="AH606" s="72">
        <v>0</v>
      </c>
      <c r="AI606" s="12">
        <v>72.144999999999996</v>
      </c>
      <c r="AJ606" s="72">
        <v>1.4890000000000001</v>
      </c>
      <c r="AK606" s="72">
        <v>27.917999999999999</v>
      </c>
      <c r="AL606" s="12">
        <v>72.144999999999996</v>
      </c>
      <c r="AM606" s="72">
        <v>1.4890000000000001</v>
      </c>
      <c r="AN606" s="72">
        <v>27.917999999999999</v>
      </c>
      <c r="AO606" s="12">
        <v>4090.732</v>
      </c>
      <c r="AP606" s="72">
        <v>84.441999999999993</v>
      </c>
      <c r="AQ606" s="72">
        <v>3.1230000000000002</v>
      </c>
      <c r="AR606" s="12">
        <v>38.664000000000001</v>
      </c>
      <c r="AS606" s="72">
        <v>0.79800000000000004</v>
      </c>
      <c r="AT606" s="72">
        <v>44.64</v>
      </c>
      <c r="AU606" s="12">
        <v>2.851</v>
      </c>
      <c r="AV606" s="72">
        <v>5.8999999999999997E-2</v>
      </c>
      <c r="AW606" s="72">
        <v>84.402000000000001</v>
      </c>
      <c r="AX606" s="12">
        <v>91.820999999999998</v>
      </c>
      <c r="AY606" s="72">
        <v>1.895</v>
      </c>
      <c r="AZ606" s="72">
        <v>27.963999999999999</v>
      </c>
      <c r="BA606" s="12">
        <v>94.671999999999997</v>
      </c>
      <c r="BB606" s="72">
        <v>1.954</v>
      </c>
      <c r="BC606" s="72">
        <v>26.95</v>
      </c>
      <c r="BD606" s="12">
        <v>109.065</v>
      </c>
      <c r="BE606" s="72">
        <v>2.2509999999999999</v>
      </c>
      <c r="BF606" s="72">
        <v>30.405999999999999</v>
      </c>
      <c r="BG606" s="12">
        <v>203.73699999999999</v>
      </c>
      <c r="BH606" s="72">
        <v>4.2060000000000004</v>
      </c>
      <c r="BI606" s="72">
        <v>19.919</v>
      </c>
      <c r="BJ606" s="12">
        <v>471.34899999999999</v>
      </c>
      <c r="BK606" s="72">
        <v>9.73</v>
      </c>
      <c r="BL606" s="72">
        <v>12.752000000000001</v>
      </c>
      <c r="BM606" s="12">
        <v>39.938000000000002</v>
      </c>
      <c r="BN606" s="72">
        <v>0.82399999999999995</v>
      </c>
      <c r="BO606" s="72">
        <v>40.722000000000001</v>
      </c>
      <c r="BP606" s="12">
        <v>511.28699999999998</v>
      </c>
      <c r="BQ606" s="72">
        <v>10.554</v>
      </c>
      <c r="BR606" s="72">
        <v>11.923999999999999</v>
      </c>
      <c r="BS606" s="12">
        <v>753.68899999999996</v>
      </c>
      <c r="BT606" s="72">
        <v>15.558</v>
      </c>
      <c r="BU606" s="72">
        <v>9.4450000000000003</v>
      </c>
      <c r="BV606" s="12">
        <v>4844.4210000000003</v>
      </c>
      <c r="BW606" s="72">
        <v>100</v>
      </c>
      <c r="BX606" s="72">
        <v>2.8180000000000001</v>
      </c>
      <c r="BY606" s="13"/>
      <c r="BZ606" s="13"/>
    </row>
    <row r="607" spans="1:78" ht="12.75" customHeight="1">
      <c r="A607" s="122" t="s">
        <v>44</v>
      </c>
      <c r="B607" s="71" t="s">
        <v>70</v>
      </c>
      <c r="C607" s="71" t="s">
        <v>26</v>
      </c>
      <c r="D607" s="34">
        <v>44986</v>
      </c>
      <c r="E607" s="12">
        <v>2924.8980000000001</v>
      </c>
      <c r="F607" s="72">
        <v>59.512</v>
      </c>
      <c r="G607" s="72">
        <v>3.64</v>
      </c>
      <c r="H607" s="12">
        <v>81.739999999999995</v>
      </c>
      <c r="I607" s="72">
        <v>1.663</v>
      </c>
      <c r="J607" s="72">
        <v>20.835000000000001</v>
      </c>
      <c r="K607" s="12">
        <v>69.733000000000004</v>
      </c>
      <c r="L607" s="72">
        <v>1.419</v>
      </c>
      <c r="M607" s="72">
        <v>27.722999999999999</v>
      </c>
      <c r="N607" s="12">
        <v>151.47300000000001</v>
      </c>
      <c r="O607" s="72">
        <v>3.0819999999999999</v>
      </c>
      <c r="P607" s="72">
        <v>15.205</v>
      </c>
      <c r="Q607" s="12">
        <v>46.045000000000002</v>
      </c>
      <c r="R607" s="72">
        <v>0.93700000000000006</v>
      </c>
      <c r="S607" s="72">
        <v>30.689</v>
      </c>
      <c r="T607" s="12">
        <v>197.518</v>
      </c>
      <c r="U607" s="72">
        <v>4.0190000000000001</v>
      </c>
      <c r="V607" s="72">
        <v>13.238</v>
      </c>
      <c r="W607" s="12">
        <v>1033.7539999999999</v>
      </c>
      <c r="X607" s="72">
        <v>21.033999999999999</v>
      </c>
      <c r="Y607" s="72">
        <v>5.2249999999999996</v>
      </c>
      <c r="Z607" s="12">
        <v>1231.2719999999999</v>
      </c>
      <c r="AA607" s="72">
        <v>25.052</v>
      </c>
      <c r="AB607" s="72">
        <v>3.8069999999999999</v>
      </c>
      <c r="AC607" s="12">
        <v>4156.17</v>
      </c>
      <c r="AD607" s="72">
        <v>84.564999999999998</v>
      </c>
      <c r="AE607" s="72">
        <v>3.0150000000000001</v>
      </c>
      <c r="AF607" s="12">
        <v>2.2149999999999999</v>
      </c>
      <c r="AG607" s="72">
        <v>4.4999999999999998E-2</v>
      </c>
      <c r="AH607" s="72">
        <v>108.505</v>
      </c>
      <c r="AI607" s="12">
        <v>73.518000000000001</v>
      </c>
      <c r="AJ607" s="72">
        <v>1.496</v>
      </c>
      <c r="AK607" s="72">
        <v>25.888999999999999</v>
      </c>
      <c r="AL607" s="12">
        <v>75.733000000000004</v>
      </c>
      <c r="AM607" s="72">
        <v>1.5409999999999999</v>
      </c>
      <c r="AN607" s="72">
        <v>25.141999999999999</v>
      </c>
      <c r="AO607" s="12">
        <v>4231.9040000000005</v>
      </c>
      <c r="AP607" s="72">
        <v>86.105999999999995</v>
      </c>
      <c r="AQ607" s="72">
        <v>2.9380000000000002</v>
      </c>
      <c r="AR607" s="12">
        <v>106.297</v>
      </c>
      <c r="AS607" s="72">
        <v>2.1629999999999998</v>
      </c>
      <c r="AT607" s="72">
        <v>25.062999999999999</v>
      </c>
      <c r="AU607" s="12">
        <v>7.4870000000000001</v>
      </c>
      <c r="AV607" s="72">
        <v>0.152</v>
      </c>
      <c r="AW607" s="72">
        <v>42.030999999999999</v>
      </c>
      <c r="AX607" s="12">
        <v>119.774</v>
      </c>
      <c r="AY607" s="72">
        <v>2.4369999999999998</v>
      </c>
      <c r="AZ607" s="72">
        <v>21.242000000000001</v>
      </c>
      <c r="BA607" s="12">
        <v>127.261</v>
      </c>
      <c r="BB607" s="72">
        <v>2.589</v>
      </c>
      <c r="BC607" s="72">
        <v>20.11</v>
      </c>
      <c r="BD607" s="12">
        <v>104.539</v>
      </c>
      <c r="BE607" s="72">
        <v>2.1269999999999998</v>
      </c>
      <c r="BF607" s="72">
        <v>24.652999999999999</v>
      </c>
      <c r="BG607" s="12">
        <v>231.8</v>
      </c>
      <c r="BH607" s="72">
        <v>4.7160000000000002</v>
      </c>
      <c r="BI607" s="72">
        <v>13.227</v>
      </c>
      <c r="BJ607" s="12">
        <v>288.99799999999999</v>
      </c>
      <c r="BK607" s="72">
        <v>5.88</v>
      </c>
      <c r="BL607" s="72">
        <v>11.367000000000001</v>
      </c>
      <c r="BM607" s="12">
        <v>55.774999999999999</v>
      </c>
      <c r="BN607" s="72">
        <v>1.135</v>
      </c>
      <c r="BO607" s="72">
        <v>30.225000000000001</v>
      </c>
      <c r="BP607" s="12">
        <v>344.77300000000002</v>
      </c>
      <c r="BQ607" s="72">
        <v>7.0149999999999997</v>
      </c>
      <c r="BR607" s="72">
        <v>10.122</v>
      </c>
      <c r="BS607" s="12">
        <v>682.87</v>
      </c>
      <c r="BT607" s="72">
        <v>13.894</v>
      </c>
      <c r="BU607" s="72">
        <v>7.0419999999999998</v>
      </c>
      <c r="BV607" s="12">
        <v>4914.7730000000001</v>
      </c>
      <c r="BW607" s="72">
        <v>100</v>
      </c>
      <c r="BX607" s="72">
        <v>2.8330000000000002</v>
      </c>
      <c r="BY607" s="13"/>
      <c r="BZ607" s="13"/>
    </row>
    <row r="608" spans="1:78" ht="12.75" customHeight="1">
      <c r="A608" s="122" t="s">
        <v>44</v>
      </c>
      <c r="B608" s="71" t="s">
        <v>70</v>
      </c>
      <c r="C608" s="71" t="s">
        <v>26</v>
      </c>
      <c r="D608" s="34">
        <v>45078</v>
      </c>
      <c r="E608" s="12">
        <v>2919.51</v>
      </c>
      <c r="F608" s="72">
        <v>59.365000000000002</v>
      </c>
      <c r="G608" s="72">
        <v>2.899</v>
      </c>
      <c r="H608" s="12">
        <v>96.320999999999998</v>
      </c>
      <c r="I608" s="72">
        <v>1.9590000000000001</v>
      </c>
      <c r="J608" s="72">
        <v>28.779</v>
      </c>
      <c r="K608" s="12">
        <v>88.388999999999996</v>
      </c>
      <c r="L608" s="72">
        <v>1.7969999999999999</v>
      </c>
      <c r="M608" s="72">
        <v>25.157</v>
      </c>
      <c r="N608" s="12">
        <v>184.71</v>
      </c>
      <c r="O608" s="72">
        <v>3.7559999999999998</v>
      </c>
      <c r="P608" s="72">
        <v>20.154</v>
      </c>
      <c r="Q608" s="12">
        <v>28.413</v>
      </c>
      <c r="R608" s="72">
        <v>0.57799999999999996</v>
      </c>
      <c r="S608" s="72">
        <v>29.177</v>
      </c>
      <c r="T608" s="12">
        <v>213.124</v>
      </c>
      <c r="U608" s="72">
        <v>4.3339999999999996</v>
      </c>
      <c r="V608" s="72">
        <v>17.667000000000002</v>
      </c>
      <c r="W608" s="12">
        <v>1014.89</v>
      </c>
      <c r="X608" s="72">
        <v>20.637</v>
      </c>
      <c r="Y608" s="72">
        <v>6.6219999999999999</v>
      </c>
      <c r="Z608" s="12">
        <v>1228.0139999999999</v>
      </c>
      <c r="AA608" s="72">
        <v>24.97</v>
      </c>
      <c r="AB608" s="72">
        <v>5.0369999999999999</v>
      </c>
      <c r="AC608" s="12">
        <v>4147.5230000000001</v>
      </c>
      <c r="AD608" s="72">
        <v>84.334999999999994</v>
      </c>
      <c r="AE608" s="72">
        <v>2.637</v>
      </c>
      <c r="AF608" s="12">
        <v>0</v>
      </c>
      <c r="AG608" s="72">
        <v>0</v>
      </c>
      <c r="AH608" s="72">
        <v>0</v>
      </c>
      <c r="AI608" s="12">
        <v>79.344999999999999</v>
      </c>
      <c r="AJ608" s="72">
        <v>1.613</v>
      </c>
      <c r="AK608" s="72">
        <v>25.66</v>
      </c>
      <c r="AL608" s="12">
        <v>79.344999999999999</v>
      </c>
      <c r="AM608" s="72">
        <v>1.613</v>
      </c>
      <c r="AN608" s="72">
        <v>25.66</v>
      </c>
      <c r="AO608" s="12">
        <v>4226.8680000000004</v>
      </c>
      <c r="AP608" s="72">
        <v>85.947999999999993</v>
      </c>
      <c r="AQ608" s="72">
        <v>2.41</v>
      </c>
      <c r="AR608" s="12">
        <v>59.813000000000002</v>
      </c>
      <c r="AS608" s="72">
        <v>1.216</v>
      </c>
      <c r="AT608" s="72">
        <v>27.587</v>
      </c>
      <c r="AU608" s="12">
        <v>5.327</v>
      </c>
      <c r="AV608" s="72">
        <v>0.108</v>
      </c>
      <c r="AW608" s="72">
        <v>59.997</v>
      </c>
      <c r="AX608" s="12">
        <v>64.308999999999997</v>
      </c>
      <c r="AY608" s="72">
        <v>1.3080000000000001</v>
      </c>
      <c r="AZ608" s="72">
        <v>28.344000000000001</v>
      </c>
      <c r="BA608" s="12">
        <v>69.635000000000005</v>
      </c>
      <c r="BB608" s="72">
        <v>1.4159999999999999</v>
      </c>
      <c r="BC608" s="72">
        <v>26.19</v>
      </c>
      <c r="BD608" s="12">
        <v>82.676000000000002</v>
      </c>
      <c r="BE608" s="72">
        <v>1.681</v>
      </c>
      <c r="BF608" s="72">
        <v>18.818000000000001</v>
      </c>
      <c r="BG608" s="12">
        <v>152.31200000000001</v>
      </c>
      <c r="BH608" s="72">
        <v>3.097</v>
      </c>
      <c r="BI608" s="72">
        <v>17.399000000000001</v>
      </c>
      <c r="BJ608" s="12">
        <v>404.27100000000002</v>
      </c>
      <c r="BK608" s="72">
        <v>8.2200000000000006</v>
      </c>
      <c r="BL608" s="72">
        <v>10.454000000000001</v>
      </c>
      <c r="BM608" s="12">
        <v>74.655000000000001</v>
      </c>
      <c r="BN608" s="72">
        <v>1.518</v>
      </c>
      <c r="BO608" s="72">
        <v>29.806000000000001</v>
      </c>
      <c r="BP608" s="12">
        <v>478.92599999999999</v>
      </c>
      <c r="BQ608" s="72">
        <v>9.7379999999999995</v>
      </c>
      <c r="BR608" s="72">
        <v>8.9499999999999993</v>
      </c>
      <c r="BS608" s="12">
        <v>691.05100000000004</v>
      </c>
      <c r="BT608" s="72">
        <v>14.052</v>
      </c>
      <c r="BU608" s="72">
        <v>6.7919999999999998</v>
      </c>
      <c r="BV608" s="12">
        <v>4917.9189999999999</v>
      </c>
      <c r="BW608" s="72">
        <v>100</v>
      </c>
      <c r="BX608" s="72">
        <v>2.242</v>
      </c>
      <c r="BY608" s="13"/>
      <c r="BZ608" s="13"/>
    </row>
    <row r="609" spans="1:78" ht="12.75" customHeight="1">
      <c r="A609" s="122" t="s">
        <v>44</v>
      </c>
      <c r="B609" s="71" t="s">
        <v>70</v>
      </c>
      <c r="C609" s="71" t="s">
        <v>26</v>
      </c>
      <c r="D609" s="34">
        <v>45170</v>
      </c>
      <c r="E609" s="12">
        <v>3089.1709999999998</v>
      </c>
      <c r="F609" s="72">
        <v>58.85</v>
      </c>
      <c r="G609" s="72">
        <v>2.72</v>
      </c>
      <c r="H609" s="12">
        <v>85.055999999999997</v>
      </c>
      <c r="I609" s="72">
        <v>1.62</v>
      </c>
      <c r="J609" s="72">
        <v>20.818000000000001</v>
      </c>
      <c r="K609" s="12">
        <v>99.513000000000005</v>
      </c>
      <c r="L609" s="72">
        <v>1.8959999999999999</v>
      </c>
      <c r="M609" s="72">
        <v>20.446999999999999</v>
      </c>
      <c r="N609" s="12">
        <v>184.56800000000001</v>
      </c>
      <c r="O609" s="72">
        <v>3.516</v>
      </c>
      <c r="P609" s="72">
        <v>14.395</v>
      </c>
      <c r="Q609" s="12">
        <v>18.228000000000002</v>
      </c>
      <c r="R609" s="72">
        <v>0.34699999999999998</v>
      </c>
      <c r="S609" s="72">
        <v>44.128999999999998</v>
      </c>
      <c r="T609" s="12">
        <v>202.79599999999999</v>
      </c>
      <c r="U609" s="72">
        <v>3.863</v>
      </c>
      <c r="V609" s="72">
        <v>14.272</v>
      </c>
      <c r="W609" s="12">
        <v>1111.3320000000001</v>
      </c>
      <c r="X609" s="72">
        <v>21.170999999999999</v>
      </c>
      <c r="Y609" s="72">
        <v>6.0069999999999997</v>
      </c>
      <c r="Z609" s="12">
        <v>1314.1279999999999</v>
      </c>
      <c r="AA609" s="72">
        <v>25.035</v>
      </c>
      <c r="AB609" s="72">
        <v>5.3789999999999996</v>
      </c>
      <c r="AC609" s="12">
        <v>4403.299</v>
      </c>
      <c r="AD609" s="72">
        <v>83.884</v>
      </c>
      <c r="AE609" s="72">
        <v>2.508</v>
      </c>
      <c r="AF609" s="12">
        <v>12.548</v>
      </c>
      <c r="AG609" s="72">
        <v>0.23899999999999999</v>
      </c>
      <c r="AH609" s="72">
        <v>58.036000000000001</v>
      </c>
      <c r="AI609" s="12">
        <v>103.18899999999999</v>
      </c>
      <c r="AJ609" s="72">
        <v>1.966</v>
      </c>
      <c r="AK609" s="72">
        <v>24.48</v>
      </c>
      <c r="AL609" s="12">
        <v>115.73699999999999</v>
      </c>
      <c r="AM609" s="72">
        <v>2.2050000000000001</v>
      </c>
      <c r="AN609" s="72">
        <v>20.956</v>
      </c>
      <c r="AO609" s="12">
        <v>4519.0360000000001</v>
      </c>
      <c r="AP609" s="72">
        <v>86.088999999999999</v>
      </c>
      <c r="AQ609" s="72">
        <v>2.4689999999999999</v>
      </c>
      <c r="AR609" s="12">
        <v>71.680000000000007</v>
      </c>
      <c r="AS609" s="72">
        <v>1.3660000000000001</v>
      </c>
      <c r="AT609" s="72">
        <v>20.978000000000002</v>
      </c>
      <c r="AU609" s="12">
        <v>9.9469999999999992</v>
      </c>
      <c r="AV609" s="72">
        <v>0.189</v>
      </c>
      <c r="AW609" s="72">
        <v>69.736999999999995</v>
      </c>
      <c r="AX609" s="12">
        <v>100.565</v>
      </c>
      <c r="AY609" s="72">
        <v>1.9159999999999999</v>
      </c>
      <c r="AZ609" s="72">
        <v>22.431000000000001</v>
      </c>
      <c r="BA609" s="12">
        <v>110.512</v>
      </c>
      <c r="BB609" s="72">
        <v>2.105</v>
      </c>
      <c r="BC609" s="72">
        <v>23.504000000000001</v>
      </c>
      <c r="BD609" s="12">
        <v>93.147999999999996</v>
      </c>
      <c r="BE609" s="72">
        <v>1.7749999999999999</v>
      </c>
      <c r="BF609" s="72">
        <v>18.841999999999999</v>
      </c>
      <c r="BG609" s="12">
        <v>203.66</v>
      </c>
      <c r="BH609" s="72">
        <v>3.88</v>
      </c>
      <c r="BI609" s="72">
        <v>13.103999999999999</v>
      </c>
      <c r="BJ609" s="12">
        <v>412.38200000000001</v>
      </c>
      <c r="BK609" s="72">
        <v>7.8559999999999999</v>
      </c>
      <c r="BL609" s="72">
        <v>10.99</v>
      </c>
      <c r="BM609" s="12">
        <v>42.484999999999999</v>
      </c>
      <c r="BN609" s="72">
        <v>0.80900000000000005</v>
      </c>
      <c r="BO609" s="72">
        <v>30.524999999999999</v>
      </c>
      <c r="BP609" s="12">
        <v>454.86599999999999</v>
      </c>
      <c r="BQ609" s="72">
        <v>8.6649999999999991</v>
      </c>
      <c r="BR609" s="72">
        <v>10.125</v>
      </c>
      <c r="BS609" s="12">
        <v>730.20699999999999</v>
      </c>
      <c r="BT609" s="72">
        <v>13.911</v>
      </c>
      <c r="BU609" s="72">
        <v>7.0339999999999998</v>
      </c>
      <c r="BV609" s="12">
        <v>5249.2430000000004</v>
      </c>
      <c r="BW609" s="72">
        <v>100</v>
      </c>
      <c r="BX609" s="72">
        <v>2.4180000000000001</v>
      </c>
      <c r="BY609" s="13"/>
      <c r="BZ609" s="13"/>
    </row>
    <row r="610" spans="1:78" ht="12.75" customHeight="1">
      <c r="A610" s="122" t="s">
        <v>44</v>
      </c>
      <c r="B610" s="71" t="s">
        <v>70</v>
      </c>
      <c r="C610" s="71" t="s">
        <v>26</v>
      </c>
      <c r="D610" s="34">
        <v>45261</v>
      </c>
      <c r="E610" s="12">
        <v>2841.471</v>
      </c>
      <c r="F610" s="72">
        <v>56.801000000000002</v>
      </c>
      <c r="G610" s="72">
        <v>2.613</v>
      </c>
      <c r="H610" s="12">
        <v>78.863</v>
      </c>
      <c r="I610" s="72">
        <v>1.5760000000000001</v>
      </c>
      <c r="J610" s="72">
        <v>24.606000000000002</v>
      </c>
      <c r="K610" s="12">
        <v>100.479</v>
      </c>
      <c r="L610" s="72">
        <v>2.0089999999999999</v>
      </c>
      <c r="M610" s="72">
        <v>21.126999999999999</v>
      </c>
      <c r="N610" s="12">
        <v>179.34299999999999</v>
      </c>
      <c r="O610" s="72">
        <v>3.585</v>
      </c>
      <c r="P610" s="72">
        <v>15.563000000000001</v>
      </c>
      <c r="Q610" s="12">
        <v>61.054000000000002</v>
      </c>
      <c r="R610" s="72">
        <v>1.22</v>
      </c>
      <c r="S610" s="72">
        <v>27.303999999999998</v>
      </c>
      <c r="T610" s="12">
        <v>240.39699999999999</v>
      </c>
      <c r="U610" s="72">
        <v>4.806</v>
      </c>
      <c r="V610" s="72">
        <v>10.92</v>
      </c>
      <c r="W610" s="12">
        <v>1118.691</v>
      </c>
      <c r="X610" s="72">
        <v>22.361999999999998</v>
      </c>
      <c r="Y610" s="72">
        <v>4.2960000000000003</v>
      </c>
      <c r="Z610" s="12">
        <v>1359.087</v>
      </c>
      <c r="AA610" s="72">
        <v>27.167999999999999</v>
      </c>
      <c r="AB610" s="72">
        <v>4.0190000000000001</v>
      </c>
      <c r="AC610" s="12">
        <v>4200.558</v>
      </c>
      <c r="AD610" s="72">
        <v>83.968999999999994</v>
      </c>
      <c r="AE610" s="72">
        <v>2.5249999999999999</v>
      </c>
      <c r="AF610" s="12">
        <v>5.532</v>
      </c>
      <c r="AG610" s="72">
        <v>0.111</v>
      </c>
      <c r="AH610" s="72">
        <v>104.304</v>
      </c>
      <c r="AI610" s="12">
        <v>76.093999999999994</v>
      </c>
      <c r="AJ610" s="72">
        <v>1.5209999999999999</v>
      </c>
      <c r="AK610" s="72">
        <v>23.055</v>
      </c>
      <c r="AL610" s="12">
        <v>81.626000000000005</v>
      </c>
      <c r="AM610" s="72">
        <v>1.6319999999999999</v>
      </c>
      <c r="AN610" s="72">
        <v>19.863</v>
      </c>
      <c r="AO610" s="12">
        <v>4282.1840000000002</v>
      </c>
      <c r="AP610" s="72">
        <v>85.6</v>
      </c>
      <c r="AQ610" s="72">
        <v>2.524</v>
      </c>
      <c r="AR610" s="12">
        <v>48.908000000000001</v>
      </c>
      <c r="AS610" s="72">
        <v>0.97799999999999998</v>
      </c>
      <c r="AT610" s="72">
        <v>36.149000000000001</v>
      </c>
      <c r="AU610" s="12">
        <v>13.082000000000001</v>
      </c>
      <c r="AV610" s="72">
        <v>0.26100000000000001</v>
      </c>
      <c r="AW610" s="72">
        <v>48.683</v>
      </c>
      <c r="AX610" s="12">
        <v>83.165999999999997</v>
      </c>
      <c r="AY610" s="72">
        <v>1.6619999999999999</v>
      </c>
      <c r="AZ610" s="72">
        <v>24.913</v>
      </c>
      <c r="BA610" s="12">
        <v>96.247</v>
      </c>
      <c r="BB610" s="72">
        <v>1.9239999999999999</v>
      </c>
      <c r="BC610" s="72">
        <v>24.818000000000001</v>
      </c>
      <c r="BD610" s="12">
        <v>58.905000000000001</v>
      </c>
      <c r="BE610" s="72">
        <v>1.177</v>
      </c>
      <c r="BF610" s="72">
        <v>25.021000000000001</v>
      </c>
      <c r="BG610" s="12">
        <v>155.15199999999999</v>
      </c>
      <c r="BH610" s="72">
        <v>3.101</v>
      </c>
      <c r="BI610" s="72">
        <v>16.959</v>
      </c>
      <c r="BJ610" s="12">
        <v>428.892</v>
      </c>
      <c r="BK610" s="72">
        <v>8.5730000000000004</v>
      </c>
      <c r="BL610" s="72">
        <v>10.057</v>
      </c>
      <c r="BM610" s="12">
        <v>87.399000000000001</v>
      </c>
      <c r="BN610" s="72">
        <v>1.7470000000000001</v>
      </c>
      <c r="BO610" s="72">
        <v>28.297999999999998</v>
      </c>
      <c r="BP610" s="12">
        <v>516.29</v>
      </c>
      <c r="BQ610" s="72">
        <v>10.321</v>
      </c>
      <c r="BR610" s="72">
        <v>8.8620000000000001</v>
      </c>
      <c r="BS610" s="12">
        <v>720.35</v>
      </c>
      <c r="BT610" s="72">
        <v>14.4</v>
      </c>
      <c r="BU610" s="72">
        <v>6.4770000000000003</v>
      </c>
      <c r="BV610" s="12">
        <v>5002.5339999999997</v>
      </c>
      <c r="BW610" s="72">
        <v>100</v>
      </c>
      <c r="BX610" s="72">
        <v>2.0579999999999998</v>
      </c>
      <c r="BY610" s="13"/>
      <c r="BZ610" s="13"/>
    </row>
    <row r="611" spans="1:78" ht="12.75" customHeight="1">
      <c r="A611" s="122" t="s">
        <v>44</v>
      </c>
      <c r="B611" s="71" t="s">
        <v>70</v>
      </c>
      <c r="C611" s="71" t="s">
        <v>26</v>
      </c>
      <c r="D611" s="34">
        <v>45352</v>
      </c>
      <c r="E611" s="12">
        <v>3040.2139999999999</v>
      </c>
      <c r="F611" s="72">
        <v>60.177999999999997</v>
      </c>
      <c r="G611" s="72">
        <v>3.7320000000000002</v>
      </c>
      <c r="H611" s="12">
        <v>78.331000000000003</v>
      </c>
      <c r="I611" s="72">
        <v>1.55</v>
      </c>
      <c r="J611" s="72">
        <v>21.294</v>
      </c>
      <c r="K611" s="12">
        <v>77.936999999999998</v>
      </c>
      <c r="L611" s="72">
        <v>1.5429999999999999</v>
      </c>
      <c r="M611" s="72">
        <v>18.367999999999999</v>
      </c>
      <c r="N611" s="12">
        <v>156.268</v>
      </c>
      <c r="O611" s="72">
        <v>3.093</v>
      </c>
      <c r="P611" s="72">
        <v>13.692</v>
      </c>
      <c r="Q611" s="12">
        <v>56.841999999999999</v>
      </c>
      <c r="R611" s="72">
        <v>1.125</v>
      </c>
      <c r="S611" s="72">
        <v>30.709</v>
      </c>
      <c r="T611" s="12">
        <v>213.11</v>
      </c>
      <c r="U611" s="72">
        <v>4.218</v>
      </c>
      <c r="V611" s="72">
        <v>15.487</v>
      </c>
      <c r="W611" s="12">
        <v>969.61599999999999</v>
      </c>
      <c r="X611" s="72">
        <v>19.192</v>
      </c>
      <c r="Y611" s="72">
        <v>5.6559999999999997</v>
      </c>
      <c r="Z611" s="12">
        <v>1182.7249999999999</v>
      </c>
      <c r="AA611" s="72">
        <v>23.411000000000001</v>
      </c>
      <c r="AB611" s="72">
        <v>5.4480000000000004</v>
      </c>
      <c r="AC611" s="12">
        <v>4222.9390000000003</v>
      </c>
      <c r="AD611" s="72">
        <v>83.587999999999994</v>
      </c>
      <c r="AE611" s="72">
        <v>3.0779999999999998</v>
      </c>
      <c r="AF611" s="12">
        <v>21.141999999999999</v>
      </c>
      <c r="AG611" s="72">
        <v>0.41799999999999998</v>
      </c>
      <c r="AH611" s="72">
        <v>53.292000000000002</v>
      </c>
      <c r="AI611" s="12">
        <v>100.483</v>
      </c>
      <c r="AJ611" s="72">
        <v>1.9890000000000001</v>
      </c>
      <c r="AK611" s="72">
        <v>18.766999999999999</v>
      </c>
      <c r="AL611" s="12">
        <v>121.625</v>
      </c>
      <c r="AM611" s="72">
        <v>2.407</v>
      </c>
      <c r="AN611" s="72">
        <v>16.03</v>
      </c>
      <c r="AO611" s="12">
        <v>4344.5640000000003</v>
      </c>
      <c r="AP611" s="72">
        <v>85.995999999999995</v>
      </c>
      <c r="AQ611" s="72">
        <v>3.0489999999999999</v>
      </c>
      <c r="AR611" s="12">
        <v>81.647999999999996</v>
      </c>
      <c r="AS611" s="72">
        <v>1.6160000000000001</v>
      </c>
      <c r="AT611" s="72">
        <v>28.306000000000001</v>
      </c>
      <c r="AU611" s="12">
        <v>4.37</v>
      </c>
      <c r="AV611" s="72">
        <v>8.6999999999999994E-2</v>
      </c>
      <c r="AW611" s="72">
        <v>83.147999999999996</v>
      </c>
      <c r="AX611" s="12">
        <v>94.789000000000001</v>
      </c>
      <c r="AY611" s="72">
        <v>1.8759999999999999</v>
      </c>
      <c r="AZ611" s="72">
        <v>18.706</v>
      </c>
      <c r="BA611" s="12">
        <v>99.159000000000006</v>
      </c>
      <c r="BB611" s="72">
        <v>1.9630000000000001</v>
      </c>
      <c r="BC611" s="72">
        <v>17.494</v>
      </c>
      <c r="BD611" s="12">
        <v>56.185000000000002</v>
      </c>
      <c r="BE611" s="72">
        <v>1.1120000000000001</v>
      </c>
      <c r="BF611" s="72">
        <v>26.436</v>
      </c>
      <c r="BG611" s="12">
        <v>155.34399999999999</v>
      </c>
      <c r="BH611" s="72">
        <v>3.0750000000000002</v>
      </c>
      <c r="BI611" s="72">
        <v>17.625</v>
      </c>
      <c r="BJ611" s="12">
        <v>431.517</v>
      </c>
      <c r="BK611" s="72">
        <v>8.5410000000000004</v>
      </c>
      <c r="BL611" s="72">
        <v>8.0980000000000008</v>
      </c>
      <c r="BM611" s="12">
        <v>38.997</v>
      </c>
      <c r="BN611" s="72">
        <v>0.77200000000000002</v>
      </c>
      <c r="BO611" s="72">
        <v>44.043999999999997</v>
      </c>
      <c r="BP611" s="12">
        <v>470.51299999999998</v>
      </c>
      <c r="BQ611" s="72">
        <v>9.3130000000000006</v>
      </c>
      <c r="BR611" s="72">
        <v>8.7780000000000005</v>
      </c>
      <c r="BS611" s="12">
        <v>707.505</v>
      </c>
      <c r="BT611" s="72">
        <v>14.004</v>
      </c>
      <c r="BU611" s="72">
        <v>5.7030000000000003</v>
      </c>
      <c r="BV611" s="12">
        <v>5052.0690000000004</v>
      </c>
      <c r="BW611" s="72">
        <v>100</v>
      </c>
      <c r="BX611" s="72">
        <v>2.6909999999999998</v>
      </c>
      <c r="BY611" s="13"/>
      <c r="BZ611" s="13"/>
    </row>
    <row r="612" spans="1:78" ht="12.75" customHeight="1">
      <c r="A612" s="122" t="s">
        <v>44</v>
      </c>
      <c r="B612" s="71" t="s">
        <v>70</v>
      </c>
      <c r="C612" s="71" t="s">
        <v>26</v>
      </c>
      <c r="D612" s="34">
        <v>45444</v>
      </c>
      <c r="E612" s="12">
        <v>3121.078</v>
      </c>
      <c r="F612" s="72">
        <v>60.435000000000002</v>
      </c>
      <c r="G612" s="72">
        <v>2.4590000000000001</v>
      </c>
      <c r="H612" s="12">
        <v>59.850999999999999</v>
      </c>
      <c r="I612" s="72">
        <v>1.159</v>
      </c>
      <c r="J612" s="72">
        <v>27.699000000000002</v>
      </c>
      <c r="K612" s="12">
        <v>106.85</v>
      </c>
      <c r="L612" s="72">
        <v>2.069</v>
      </c>
      <c r="M612" s="72">
        <v>20.140999999999998</v>
      </c>
      <c r="N612" s="12">
        <v>166.70099999999999</v>
      </c>
      <c r="O612" s="72">
        <v>3.2280000000000002</v>
      </c>
      <c r="P612" s="72">
        <v>17.373000000000001</v>
      </c>
      <c r="Q612" s="12">
        <v>67.248000000000005</v>
      </c>
      <c r="R612" s="72">
        <v>1.302</v>
      </c>
      <c r="S612" s="72">
        <v>25.109000000000002</v>
      </c>
      <c r="T612" s="12">
        <v>233.94900000000001</v>
      </c>
      <c r="U612" s="72">
        <v>4.53</v>
      </c>
      <c r="V612" s="72">
        <v>12.201000000000001</v>
      </c>
      <c r="W612" s="12">
        <v>982.51599999999996</v>
      </c>
      <c r="X612" s="72">
        <v>19.024999999999999</v>
      </c>
      <c r="Y612" s="72">
        <v>5.6879999999999997</v>
      </c>
      <c r="Z612" s="12">
        <v>1216.4649999999999</v>
      </c>
      <c r="AA612" s="72">
        <v>23.555</v>
      </c>
      <c r="AB612" s="72">
        <v>5.07</v>
      </c>
      <c r="AC612" s="12">
        <v>4337.5429999999997</v>
      </c>
      <c r="AD612" s="72">
        <v>83.99</v>
      </c>
      <c r="AE612" s="72">
        <v>2.3260000000000001</v>
      </c>
      <c r="AF612" s="12">
        <v>5.0250000000000004</v>
      </c>
      <c r="AG612" s="72">
        <v>9.7000000000000003E-2</v>
      </c>
      <c r="AH612" s="72">
        <v>110.97499999999999</v>
      </c>
      <c r="AI612" s="12">
        <v>66.66</v>
      </c>
      <c r="AJ612" s="72">
        <v>1.2909999999999999</v>
      </c>
      <c r="AK612" s="72">
        <v>27.762</v>
      </c>
      <c r="AL612" s="12">
        <v>71.685000000000002</v>
      </c>
      <c r="AM612" s="72">
        <v>1.3879999999999999</v>
      </c>
      <c r="AN612" s="72">
        <v>23.36</v>
      </c>
      <c r="AO612" s="12">
        <v>4409.2280000000001</v>
      </c>
      <c r="AP612" s="72">
        <v>85.378</v>
      </c>
      <c r="AQ612" s="72">
        <v>2.35</v>
      </c>
      <c r="AR612" s="12">
        <v>58.786999999999999</v>
      </c>
      <c r="AS612" s="72">
        <v>1.1379999999999999</v>
      </c>
      <c r="AT612" s="72">
        <v>27.117000000000001</v>
      </c>
      <c r="AU612" s="12">
        <v>10.98</v>
      </c>
      <c r="AV612" s="72">
        <v>0.21299999999999999</v>
      </c>
      <c r="AW612" s="72">
        <v>60.203000000000003</v>
      </c>
      <c r="AX612" s="12">
        <v>119.6</v>
      </c>
      <c r="AY612" s="72">
        <v>2.3159999999999998</v>
      </c>
      <c r="AZ612" s="72">
        <v>22.146999999999998</v>
      </c>
      <c r="BA612" s="12">
        <v>130.57900000000001</v>
      </c>
      <c r="BB612" s="72">
        <v>2.528</v>
      </c>
      <c r="BC612" s="72">
        <v>19.895</v>
      </c>
      <c r="BD612" s="12">
        <v>64.933999999999997</v>
      </c>
      <c r="BE612" s="72">
        <v>1.2569999999999999</v>
      </c>
      <c r="BF612" s="72">
        <v>27.349</v>
      </c>
      <c r="BG612" s="12">
        <v>195.51300000000001</v>
      </c>
      <c r="BH612" s="72">
        <v>3.786</v>
      </c>
      <c r="BI612" s="72">
        <v>16.506</v>
      </c>
      <c r="BJ612" s="12">
        <v>446.35399999999998</v>
      </c>
      <c r="BK612" s="72">
        <v>8.6430000000000007</v>
      </c>
      <c r="BL612" s="72">
        <v>11.125</v>
      </c>
      <c r="BM612" s="12">
        <v>54.470999999999997</v>
      </c>
      <c r="BN612" s="72">
        <v>1.0549999999999999</v>
      </c>
      <c r="BO612" s="72">
        <v>31.568000000000001</v>
      </c>
      <c r="BP612" s="12">
        <v>500.82499999999999</v>
      </c>
      <c r="BQ612" s="72">
        <v>9.6980000000000004</v>
      </c>
      <c r="BR612" s="72">
        <v>9.6069999999999993</v>
      </c>
      <c r="BS612" s="12">
        <v>755.125</v>
      </c>
      <c r="BT612" s="72">
        <v>14.622</v>
      </c>
      <c r="BU612" s="72">
        <v>7.452</v>
      </c>
      <c r="BV612" s="12">
        <v>5164.3530000000001</v>
      </c>
      <c r="BW612" s="72">
        <v>100</v>
      </c>
      <c r="BX612" s="72">
        <v>2.4510000000000001</v>
      </c>
      <c r="BY612" s="13"/>
      <c r="BZ612" s="13"/>
    </row>
    <row r="613" spans="1:78" ht="12.75" customHeight="1">
      <c r="A613" s="122" t="s">
        <v>44</v>
      </c>
      <c r="B613" s="71" t="s">
        <v>70</v>
      </c>
      <c r="C613" s="71" t="s">
        <v>26</v>
      </c>
      <c r="D613" s="34">
        <v>45536</v>
      </c>
      <c r="E613" s="12">
        <v>3082.88</v>
      </c>
      <c r="F613" s="72">
        <v>58.642000000000003</v>
      </c>
      <c r="G613" s="72">
        <v>2.84</v>
      </c>
      <c r="H613" s="12">
        <v>63.152999999999999</v>
      </c>
      <c r="I613" s="72">
        <v>1.2010000000000001</v>
      </c>
      <c r="J613" s="72">
        <v>24.276</v>
      </c>
      <c r="K613" s="12">
        <v>96.283000000000001</v>
      </c>
      <c r="L613" s="72">
        <v>1.831</v>
      </c>
      <c r="M613" s="72">
        <v>22.742999999999999</v>
      </c>
      <c r="N613" s="12">
        <v>159.43600000000001</v>
      </c>
      <c r="O613" s="72">
        <v>3.0329999999999999</v>
      </c>
      <c r="P613" s="72">
        <v>16.241</v>
      </c>
      <c r="Q613" s="12">
        <v>39.905999999999999</v>
      </c>
      <c r="R613" s="72">
        <v>0.75900000000000001</v>
      </c>
      <c r="S613" s="72">
        <v>34.954000000000001</v>
      </c>
      <c r="T613" s="12">
        <v>199.34200000000001</v>
      </c>
      <c r="U613" s="72">
        <v>3.7919999999999998</v>
      </c>
      <c r="V613" s="72">
        <v>16.018999999999998</v>
      </c>
      <c r="W613" s="12">
        <v>1108.702</v>
      </c>
      <c r="X613" s="72">
        <v>21.09</v>
      </c>
      <c r="Y613" s="72">
        <v>5.9589999999999996</v>
      </c>
      <c r="Z613" s="12">
        <v>1308.0450000000001</v>
      </c>
      <c r="AA613" s="72">
        <v>24.881</v>
      </c>
      <c r="AB613" s="72">
        <v>5.3120000000000003</v>
      </c>
      <c r="AC613" s="12">
        <v>4390.9250000000002</v>
      </c>
      <c r="AD613" s="72">
        <v>83.522999999999996</v>
      </c>
      <c r="AE613" s="72">
        <v>2.3639999999999999</v>
      </c>
      <c r="AF613" s="12">
        <v>0</v>
      </c>
      <c r="AG613" s="72">
        <v>0</v>
      </c>
      <c r="AH613" s="72">
        <v>0</v>
      </c>
      <c r="AI613" s="12">
        <v>92.337999999999994</v>
      </c>
      <c r="AJ613" s="72">
        <v>1.756</v>
      </c>
      <c r="AK613" s="72">
        <v>21.62</v>
      </c>
      <c r="AL613" s="12">
        <v>92.337999999999994</v>
      </c>
      <c r="AM613" s="72">
        <v>1.756</v>
      </c>
      <c r="AN613" s="72">
        <v>21.62</v>
      </c>
      <c r="AO613" s="12">
        <v>4483.2629999999999</v>
      </c>
      <c r="AP613" s="72">
        <v>85.28</v>
      </c>
      <c r="AQ613" s="72">
        <v>2.4</v>
      </c>
      <c r="AR613" s="12">
        <v>70.507000000000005</v>
      </c>
      <c r="AS613" s="72">
        <v>1.341</v>
      </c>
      <c r="AT613" s="72">
        <v>25.41</v>
      </c>
      <c r="AU613" s="12">
        <v>20.843</v>
      </c>
      <c r="AV613" s="72">
        <v>0.39600000000000002</v>
      </c>
      <c r="AW613" s="72">
        <v>60.776000000000003</v>
      </c>
      <c r="AX613" s="12">
        <v>125.64400000000001</v>
      </c>
      <c r="AY613" s="72">
        <v>2.39</v>
      </c>
      <c r="AZ613" s="72">
        <v>18.251000000000001</v>
      </c>
      <c r="BA613" s="12">
        <v>146.488</v>
      </c>
      <c r="BB613" s="72">
        <v>2.786</v>
      </c>
      <c r="BC613" s="72">
        <v>19.026</v>
      </c>
      <c r="BD613" s="12">
        <v>69.67</v>
      </c>
      <c r="BE613" s="72">
        <v>1.325</v>
      </c>
      <c r="BF613" s="72">
        <v>28.951000000000001</v>
      </c>
      <c r="BG613" s="12">
        <v>216.15700000000001</v>
      </c>
      <c r="BH613" s="72">
        <v>4.1120000000000001</v>
      </c>
      <c r="BI613" s="72">
        <v>15.943</v>
      </c>
      <c r="BJ613" s="12">
        <v>434.68299999999999</v>
      </c>
      <c r="BK613" s="72">
        <v>8.2680000000000007</v>
      </c>
      <c r="BL613" s="72">
        <v>7.532</v>
      </c>
      <c r="BM613" s="12">
        <v>52.51</v>
      </c>
      <c r="BN613" s="72">
        <v>0.999</v>
      </c>
      <c r="BO613" s="72">
        <v>29.795000000000002</v>
      </c>
      <c r="BP613" s="12">
        <v>487.19299999999998</v>
      </c>
      <c r="BQ613" s="72">
        <v>9.2669999999999995</v>
      </c>
      <c r="BR613" s="72">
        <v>7.399</v>
      </c>
      <c r="BS613" s="12">
        <v>773.85699999999997</v>
      </c>
      <c r="BT613" s="72">
        <v>14.72</v>
      </c>
      <c r="BU613" s="72">
        <v>5.4710000000000001</v>
      </c>
      <c r="BV613" s="12">
        <v>5257.12</v>
      </c>
      <c r="BW613" s="72">
        <v>100</v>
      </c>
      <c r="BX613" s="72">
        <v>2.0110000000000001</v>
      </c>
      <c r="BY613" s="13"/>
      <c r="BZ613" s="13"/>
    </row>
    <row r="614" spans="1:78" ht="12.75" customHeight="1">
      <c r="A614" s="122" t="s">
        <v>44</v>
      </c>
      <c r="B614" s="71" t="s">
        <v>70</v>
      </c>
      <c r="C614" s="71" t="s">
        <v>26</v>
      </c>
      <c r="D614" s="34">
        <v>45627</v>
      </c>
      <c r="E614" s="12">
        <v>2825.2939999999999</v>
      </c>
      <c r="F614" s="72">
        <v>56.537999999999997</v>
      </c>
      <c r="G614" s="72">
        <v>3.1320000000000001</v>
      </c>
      <c r="H614" s="12">
        <v>58.970999999999997</v>
      </c>
      <c r="I614" s="72">
        <v>1.18</v>
      </c>
      <c r="J614" s="72">
        <v>25.204999999999998</v>
      </c>
      <c r="K614" s="12">
        <v>101.42400000000001</v>
      </c>
      <c r="L614" s="72">
        <v>2.0299999999999998</v>
      </c>
      <c r="M614" s="72">
        <v>21.177</v>
      </c>
      <c r="N614" s="12">
        <v>160.39500000000001</v>
      </c>
      <c r="O614" s="72">
        <v>3.21</v>
      </c>
      <c r="P614" s="72">
        <v>14.706</v>
      </c>
      <c r="Q614" s="12">
        <v>73.731999999999999</v>
      </c>
      <c r="R614" s="72">
        <v>1.4750000000000001</v>
      </c>
      <c r="S614" s="72">
        <v>23.863</v>
      </c>
      <c r="T614" s="12">
        <v>234.12700000000001</v>
      </c>
      <c r="U614" s="72">
        <v>4.6849999999999996</v>
      </c>
      <c r="V614" s="72">
        <v>14.135</v>
      </c>
      <c r="W614" s="12">
        <v>1078.2850000000001</v>
      </c>
      <c r="X614" s="72">
        <v>21.577999999999999</v>
      </c>
      <c r="Y614" s="72">
        <v>5.5069999999999997</v>
      </c>
      <c r="Z614" s="12">
        <v>1312.412</v>
      </c>
      <c r="AA614" s="72">
        <v>26.263000000000002</v>
      </c>
      <c r="AB614" s="72">
        <v>4.8079999999999998</v>
      </c>
      <c r="AC614" s="12">
        <v>4137.7049999999999</v>
      </c>
      <c r="AD614" s="72">
        <v>82.802000000000007</v>
      </c>
      <c r="AE614" s="72">
        <v>2.6739999999999999</v>
      </c>
      <c r="AF614" s="12">
        <v>12.528</v>
      </c>
      <c r="AG614" s="72">
        <v>0.251</v>
      </c>
      <c r="AH614" s="72">
        <v>56.816000000000003</v>
      </c>
      <c r="AI614" s="12">
        <v>83.795000000000002</v>
      </c>
      <c r="AJ614" s="72">
        <v>1.677</v>
      </c>
      <c r="AK614" s="72">
        <v>16.943999999999999</v>
      </c>
      <c r="AL614" s="12">
        <v>96.322999999999993</v>
      </c>
      <c r="AM614" s="72">
        <v>1.9279999999999999</v>
      </c>
      <c r="AN614" s="72">
        <v>16.622</v>
      </c>
      <c r="AO614" s="12">
        <v>4234.0280000000002</v>
      </c>
      <c r="AP614" s="72">
        <v>84.728999999999999</v>
      </c>
      <c r="AQ614" s="72">
        <v>2.7559999999999998</v>
      </c>
      <c r="AR614" s="12">
        <v>43.570999999999998</v>
      </c>
      <c r="AS614" s="72">
        <v>0.872</v>
      </c>
      <c r="AT614" s="72">
        <v>33.966000000000001</v>
      </c>
      <c r="AU614" s="12">
        <v>37.695</v>
      </c>
      <c r="AV614" s="72">
        <v>0.754</v>
      </c>
      <c r="AW614" s="72">
        <v>44.052</v>
      </c>
      <c r="AX614" s="12">
        <v>85.804000000000002</v>
      </c>
      <c r="AY614" s="72">
        <v>1.7170000000000001</v>
      </c>
      <c r="AZ614" s="72">
        <v>24.654</v>
      </c>
      <c r="BA614" s="12">
        <v>123.499</v>
      </c>
      <c r="BB614" s="72">
        <v>2.4710000000000001</v>
      </c>
      <c r="BC614" s="72">
        <v>19.597999999999999</v>
      </c>
      <c r="BD614" s="12">
        <v>54.688000000000002</v>
      </c>
      <c r="BE614" s="72">
        <v>1.0940000000000001</v>
      </c>
      <c r="BF614" s="72">
        <v>31.617999999999999</v>
      </c>
      <c r="BG614" s="12">
        <v>178.18700000000001</v>
      </c>
      <c r="BH614" s="72">
        <v>3.5659999999999998</v>
      </c>
      <c r="BI614" s="72">
        <v>18.381</v>
      </c>
      <c r="BJ614" s="12">
        <v>498.452</v>
      </c>
      <c r="BK614" s="72">
        <v>9.9749999999999996</v>
      </c>
      <c r="BL614" s="72">
        <v>9.9220000000000006</v>
      </c>
      <c r="BM614" s="12">
        <v>42.878999999999998</v>
      </c>
      <c r="BN614" s="72">
        <v>0.85799999999999998</v>
      </c>
      <c r="BO614" s="72">
        <v>27.841000000000001</v>
      </c>
      <c r="BP614" s="12">
        <v>541.33100000000002</v>
      </c>
      <c r="BQ614" s="72">
        <v>10.833</v>
      </c>
      <c r="BR614" s="72">
        <v>9.3989999999999991</v>
      </c>
      <c r="BS614" s="12">
        <v>763.08900000000006</v>
      </c>
      <c r="BT614" s="72">
        <v>15.271000000000001</v>
      </c>
      <c r="BU614" s="72">
        <v>7.4130000000000003</v>
      </c>
      <c r="BV614" s="12">
        <v>4997.1170000000002</v>
      </c>
      <c r="BW614" s="72">
        <v>100</v>
      </c>
      <c r="BX614" s="72">
        <v>2.57</v>
      </c>
      <c r="BY614" s="13"/>
      <c r="BZ614" s="13"/>
    </row>
    <row r="615" spans="1:78" ht="12.75" customHeight="1">
      <c r="A615" s="122" t="s">
        <v>44</v>
      </c>
      <c r="B615" s="71" t="s">
        <v>70</v>
      </c>
      <c r="C615" s="71" t="s">
        <v>26</v>
      </c>
      <c r="D615" s="34">
        <v>45717</v>
      </c>
      <c r="E615" s="12">
        <v>2983.9780000000001</v>
      </c>
      <c r="F615" s="72">
        <v>60.219000000000001</v>
      </c>
      <c r="G615" s="72">
        <v>3.8980000000000001</v>
      </c>
      <c r="H615" s="12">
        <v>74.521000000000001</v>
      </c>
      <c r="I615" s="72">
        <v>1.504</v>
      </c>
      <c r="J615" s="72">
        <v>25.181000000000001</v>
      </c>
      <c r="K615" s="12">
        <v>69.137</v>
      </c>
      <c r="L615" s="72">
        <v>1.395</v>
      </c>
      <c r="M615" s="72">
        <v>31.393999999999998</v>
      </c>
      <c r="N615" s="12">
        <v>143.65799999999999</v>
      </c>
      <c r="O615" s="72">
        <v>2.899</v>
      </c>
      <c r="P615" s="72">
        <v>20.835000000000001</v>
      </c>
      <c r="Q615" s="12">
        <v>37.238999999999997</v>
      </c>
      <c r="R615" s="72">
        <v>0.752</v>
      </c>
      <c r="S615" s="72">
        <v>34.793999999999997</v>
      </c>
      <c r="T615" s="12">
        <v>180.89699999999999</v>
      </c>
      <c r="U615" s="72">
        <v>3.6509999999999998</v>
      </c>
      <c r="V615" s="72">
        <v>17.994</v>
      </c>
      <c r="W615" s="12">
        <v>1094.1420000000001</v>
      </c>
      <c r="X615" s="72">
        <v>22.081</v>
      </c>
      <c r="Y615" s="72">
        <v>6.1340000000000003</v>
      </c>
      <c r="Z615" s="12">
        <v>1275.039</v>
      </c>
      <c r="AA615" s="72">
        <v>25.731000000000002</v>
      </c>
      <c r="AB615" s="72">
        <v>5.5579999999999998</v>
      </c>
      <c r="AC615" s="12">
        <v>4259.018</v>
      </c>
      <c r="AD615" s="72">
        <v>85.950999999999993</v>
      </c>
      <c r="AE615" s="72">
        <v>3.17</v>
      </c>
      <c r="AF615" s="12">
        <v>1.7969999999999999</v>
      </c>
      <c r="AG615" s="72">
        <v>3.5999999999999997E-2</v>
      </c>
      <c r="AH615" s="72">
        <v>103.718</v>
      </c>
      <c r="AI615" s="12">
        <v>64.554000000000002</v>
      </c>
      <c r="AJ615" s="72">
        <v>1.3029999999999999</v>
      </c>
      <c r="AK615" s="72">
        <v>26.439</v>
      </c>
      <c r="AL615" s="12">
        <v>66.352000000000004</v>
      </c>
      <c r="AM615" s="72">
        <v>1.339</v>
      </c>
      <c r="AN615" s="72">
        <v>25.547999999999998</v>
      </c>
      <c r="AO615" s="12">
        <v>4325.3689999999997</v>
      </c>
      <c r="AP615" s="72">
        <v>87.29</v>
      </c>
      <c r="AQ615" s="72">
        <v>3.23</v>
      </c>
      <c r="AR615" s="12">
        <v>74.176000000000002</v>
      </c>
      <c r="AS615" s="72">
        <v>1.4970000000000001</v>
      </c>
      <c r="AT615" s="72">
        <v>25.052</v>
      </c>
      <c r="AU615" s="12">
        <v>9.6430000000000007</v>
      </c>
      <c r="AV615" s="72">
        <v>0.19500000000000001</v>
      </c>
      <c r="AW615" s="72">
        <v>59.161999999999999</v>
      </c>
      <c r="AX615" s="12">
        <v>74.41</v>
      </c>
      <c r="AY615" s="72">
        <v>1.502</v>
      </c>
      <c r="AZ615" s="72">
        <v>24.169</v>
      </c>
      <c r="BA615" s="12">
        <v>84.052999999999997</v>
      </c>
      <c r="BB615" s="72">
        <v>1.696</v>
      </c>
      <c r="BC615" s="72">
        <v>25.178999999999998</v>
      </c>
      <c r="BD615" s="12">
        <v>64.283000000000001</v>
      </c>
      <c r="BE615" s="72">
        <v>1.2969999999999999</v>
      </c>
      <c r="BF615" s="72">
        <v>27.597999999999999</v>
      </c>
      <c r="BG615" s="12">
        <v>148.33600000000001</v>
      </c>
      <c r="BH615" s="72">
        <v>2.9940000000000002</v>
      </c>
      <c r="BI615" s="72">
        <v>18.555</v>
      </c>
      <c r="BJ615" s="12">
        <v>364.548</v>
      </c>
      <c r="BK615" s="72">
        <v>7.3570000000000002</v>
      </c>
      <c r="BL615" s="72">
        <v>13.106</v>
      </c>
      <c r="BM615" s="12">
        <v>42.76</v>
      </c>
      <c r="BN615" s="72">
        <v>0.86299999999999999</v>
      </c>
      <c r="BO615" s="72">
        <v>43.219000000000001</v>
      </c>
      <c r="BP615" s="12">
        <v>407.30799999999999</v>
      </c>
      <c r="BQ615" s="72">
        <v>8.2200000000000006</v>
      </c>
      <c r="BR615" s="72">
        <v>11.823</v>
      </c>
      <c r="BS615" s="12">
        <v>629.82000000000005</v>
      </c>
      <c r="BT615" s="72">
        <v>12.71</v>
      </c>
      <c r="BU615" s="72">
        <v>7.6020000000000003</v>
      </c>
      <c r="BV615" s="12">
        <v>4955.1890000000003</v>
      </c>
      <c r="BW615" s="72">
        <v>100</v>
      </c>
      <c r="BX615" s="72">
        <v>3.024</v>
      </c>
      <c r="BY615" s="13"/>
      <c r="BZ615" s="13"/>
    </row>
    <row r="616" spans="1:78" ht="12.75" customHeight="1">
      <c r="A616" s="122" t="s">
        <v>44</v>
      </c>
      <c r="B616" s="71" t="s">
        <v>70</v>
      </c>
      <c r="C616" s="71" t="s">
        <v>26</v>
      </c>
      <c r="D616" s="34">
        <v>45809</v>
      </c>
      <c r="E616" s="12">
        <v>2960.7829999999999</v>
      </c>
      <c r="F616" s="72">
        <v>57.853000000000002</v>
      </c>
      <c r="G616" s="72">
        <v>3.137</v>
      </c>
      <c r="H616" s="12">
        <v>76.412000000000006</v>
      </c>
      <c r="I616" s="72">
        <v>1.4930000000000001</v>
      </c>
      <c r="J616" s="72">
        <v>33.417999999999999</v>
      </c>
      <c r="K616" s="12">
        <v>60.539000000000001</v>
      </c>
      <c r="L616" s="72">
        <v>1.1830000000000001</v>
      </c>
      <c r="M616" s="72">
        <v>27.6</v>
      </c>
      <c r="N616" s="12">
        <v>136.94999999999999</v>
      </c>
      <c r="O616" s="72">
        <v>2.6760000000000002</v>
      </c>
      <c r="P616" s="72">
        <v>17.516999999999999</v>
      </c>
      <c r="Q616" s="12">
        <v>23.225000000000001</v>
      </c>
      <c r="R616" s="72">
        <v>0.45400000000000001</v>
      </c>
      <c r="S616" s="72">
        <v>39.493000000000002</v>
      </c>
      <c r="T616" s="12">
        <v>160.17500000000001</v>
      </c>
      <c r="U616" s="72">
        <v>3.13</v>
      </c>
      <c r="V616" s="72">
        <v>15.086</v>
      </c>
      <c r="W616" s="12">
        <v>1133.8589999999999</v>
      </c>
      <c r="X616" s="72">
        <v>22.155000000000001</v>
      </c>
      <c r="Y616" s="72">
        <v>7.4009999999999998</v>
      </c>
      <c r="Z616" s="12">
        <v>1294.0340000000001</v>
      </c>
      <c r="AA616" s="72">
        <v>25.285</v>
      </c>
      <c r="AB616" s="72">
        <v>6.47</v>
      </c>
      <c r="AC616" s="12">
        <v>4254.817</v>
      </c>
      <c r="AD616" s="72">
        <v>83.138000000000005</v>
      </c>
      <c r="AE616" s="72">
        <v>2.8039999999999998</v>
      </c>
      <c r="AF616" s="12">
        <v>10.185</v>
      </c>
      <c r="AG616" s="72">
        <v>0.19900000000000001</v>
      </c>
      <c r="AH616" s="72">
        <v>77.766999999999996</v>
      </c>
      <c r="AI616" s="12">
        <v>109.166</v>
      </c>
      <c r="AJ616" s="72">
        <v>2.133</v>
      </c>
      <c r="AK616" s="72">
        <v>24.544</v>
      </c>
      <c r="AL616" s="12">
        <v>119.351</v>
      </c>
      <c r="AM616" s="72">
        <v>2.3319999999999999</v>
      </c>
      <c r="AN616" s="72">
        <v>21.678000000000001</v>
      </c>
      <c r="AO616" s="12">
        <v>4374.1679999999997</v>
      </c>
      <c r="AP616" s="72">
        <v>85.47</v>
      </c>
      <c r="AQ616" s="72">
        <v>2.9</v>
      </c>
      <c r="AR616" s="12">
        <v>75.867000000000004</v>
      </c>
      <c r="AS616" s="72">
        <v>1.482</v>
      </c>
      <c r="AT616" s="72">
        <v>25.486000000000001</v>
      </c>
      <c r="AU616" s="12">
        <v>12.266999999999999</v>
      </c>
      <c r="AV616" s="72">
        <v>0.24</v>
      </c>
      <c r="AW616" s="72">
        <v>70.972999999999999</v>
      </c>
      <c r="AX616" s="12">
        <v>115.11499999999999</v>
      </c>
      <c r="AY616" s="72">
        <v>2.2490000000000001</v>
      </c>
      <c r="AZ616" s="72">
        <v>23.716000000000001</v>
      </c>
      <c r="BA616" s="12">
        <v>127.38200000000001</v>
      </c>
      <c r="BB616" s="72">
        <v>2.4889999999999999</v>
      </c>
      <c r="BC616" s="72">
        <v>21.869</v>
      </c>
      <c r="BD616" s="12">
        <v>17.888999999999999</v>
      </c>
      <c r="BE616" s="72">
        <v>0.35</v>
      </c>
      <c r="BF616" s="72">
        <v>56.932000000000002</v>
      </c>
      <c r="BG616" s="12">
        <v>145.27099999999999</v>
      </c>
      <c r="BH616" s="72">
        <v>2.839</v>
      </c>
      <c r="BI616" s="72">
        <v>22.417000000000002</v>
      </c>
      <c r="BJ616" s="12">
        <v>447.84699999999998</v>
      </c>
      <c r="BK616" s="72">
        <v>8.7509999999999994</v>
      </c>
      <c r="BL616" s="72">
        <v>8.9789999999999992</v>
      </c>
      <c r="BM616" s="12">
        <v>74.637</v>
      </c>
      <c r="BN616" s="72">
        <v>1.458</v>
      </c>
      <c r="BO616" s="72">
        <v>29.876000000000001</v>
      </c>
      <c r="BP616" s="12">
        <v>522.48400000000004</v>
      </c>
      <c r="BQ616" s="72">
        <v>10.209</v>
      </c>
      <c r="BR616" s="72">
        <v>8.8119999999999994</v>
      </c>
      <c r="BS616" s="12">
        <v>743.62099999999998</v>
      </c>
      <c r="BT616" s="72">
        <v>14.53</v>
      </c>
      <c r="BU616" s="72">
        <v>5.3150000000000004</v>
      </c>
      <c r="BV616" s="12">
        <v>5117.7889999999998</v>
      </c>
      <c r="BW616" s="72">
        <v>100</v>
      </c>
      <c r="BX616" s="72">
        <v>2.528</v>
      </c>
      <c r="BY616" s="13"/>
      <c r="BZ616" s="13"/>
    </row>
    <row r="617" spans="1:78" ht="12.75" customHeight="1">
      <c r="A617" s="122" t="s">
        <v>44</v>
      </c>
      <c r="B617" s="71" t="s">
        <v>70</v>
      </c>
      <c r="C617" s="71" t="s">
        <v>26</v>
      </c>
      <c r="D617" s="34">
        <v>45901</v>
      </c>
      <c r="E617" s="12">
        <v>2907.2089999999998</v>
      </c>
      <c r="F617" s="72">
        <v>60.223999999999997</v>
      </c>
      <c r="G617" s="72">
        <v>3.8410000000000002</v>
      </c>
      <c r="H617" s="12">
        <v>65.462999999999994</v>
      </c>
      <c r="I617" s="72">
        <v>1.3560000000000001</v>
      </c>
      <c r="J617" s="72">
        <v>34.295999999999999</v>
      </c>
      <c r="K617" s="12">
        <v>54.856999999999999</v>
      </c>
      <c r="L617" s="72">
        <v>1.1359999999999999</v>
      </c>
      <c r="M617" s="72">
        <v>32.131999999999998</v>
      </c>
      <c r="N617" s="12">
        <v>120.32</v>
      </c>
      <c r="O617" s="72">
        <v>2.492</v>
      </c>
      <c r="P617" s="72">
        <v>25.939</v>
      </c>
      <c r="Q617" s="12">
        <v>41.353000000000002</v>
      </c>
      <c r="R617" s="72">
        <v>0.85699999999999998</v>
      </c>
      <c r="S617" s="72">
        <v>46.604999999999997</v>
      </c>
      <c r="T617" s="12">
        <v>161.673</v>
      </c>
      <c r="U617" s="72">
        <v>3.3490000000000002</v>
      </c>
      <c r="V617" s="72">
        <v>21.31</v>
      </c>
      <c r="W617" s="12">
        <v>1004.7089999999999</v>
      </c>
      <c r="X617" s="72">
        <v>20.812999999999999</v>
      </c>
      <c r="Y617" s="72">
        <v>7.5910000000000002</v>
      </c>
      <c r="Z617" s="12">
        <v>1166.3820000000001</v>
      </c>
      <c r="AA617" s="72">
        <v>24.161999999999999</v>
      </c>
      <c r="AB617" s="72">
        <v>5.4379999999999997</v>
      </c>
      <c r="AC617" s="12">
        <v>4073.5909999999999</v>
      </c>
      <c r="AD617" s="72">
        <v>84.385999999999996</v>
      </c>
      <c r="AE617" s="72">
        <v>2.8559999999999999</v>
      </c>
      <c r="AF617" s="12">
        <v>9.6780000000000008</v>
      </c>
      <c r="AG617" s="72">
        <v>0.2</v>
      </c>
      <c r="AH617" s="72">
        <v>84.602000000000004</v>
      </c>
      <c r="AI617" s="12">
        <v>72.150999999999996</v>
      </c>
      <c r="AJ617" s="72">
        <v>1.4950000000000001</v>
      </c>
      <c r="AK617" s="72">
        <v>33.213999999999999</v>
      </c>
      <c r="AL617" s="12">
        <v>81.828999999999994</v>
      </c>
      <c r="AM617" s="72">
        <v>1.6950000000000001</v>
      </c>
      <c r="AN617" s="72">
        <v>29.716000000000001</v>
      </c>
      <c r="AO617" s="12">
        <v>4155.42</v>
      </c>
      <c r="AP617" s="72">
        <v>86.081000000000003</v>
      </c>
      <c r="AQ617" s="72">
        <v>2.8210000000000002</v>
      </c>
      <c r="AR617" s="12">
        <v>65.171999999999997</v>
      </c>
      <c r="AS617" s="72">
        <v>1.35</v>
      </c>
      <c r="AT617" s="72">
        <v>29.943999999999999</v>
      </c>
      <c r="AU617" s="12">
        <v>14.537000000000001</v>
      </c>
      <c r="AV617" s="72">
        <v>0.30099999999999999</v>
      </c>
      <c r="AW617" s="72">
        <v>59.122999999999998</v>
      </c>
      <c r="AX617" s="12">
        <v>38.326000000000001</v>
      </c>
      <c r="AY617" s="72">
        <v>0.79400000000000004</v>
      </c>
      <c r="AZ617" s="72">
        <v>31.356999999999999</v>
      </c>
      <c r="BA617" s="12">
        <v>52.863</v>
      </c>
      <c r="BB617" s="72">
        <v>1.095</v>
      </c>
      <c r="BC617" s="72">
        <v>24.931000000000001</v>
      </c>
      <c r="BD617" s="12">
        <v>38.661000000000001</v>
      </c>
      <c r="BE617" s="72">
        <v>0.80100000000000005</v>
      </c>
      <c r="BF617" s="72">
        <v>37.534999999999997</v>
      </c>
      <c r="BG617" s="12">
        <v>91.525000000000006</v>
      </c>
      <c r="BH617" s="72">
        <v>1.8959999999999999</v>
      </c>
      <c r="BI617" s="72">
        <v>20.646999999999998</v>
      </c>
      <c r="BJ617" s="12">
        <v>468.63799999999998</v>
      </c>
      <c r="BK617" s="72">
        <v>9.7080000000000002</v>
      </c>
      <c r="BL617" s="72">
        <v>9.7110000000000003</v>
      </c>
      <c r="BM617" s="12">
        <v>46.594000000000001</v>
      </c>
      <c r="BN617" s="72">
        <v>0.96499999999999997</v>
      </c>
      <c r="BO617" s="72">
        <v>33.673000000000002</v>
      </c>
      <c r="BP617" s="12">
        <v>515.23299999999995</v>
      </c>
      <c r="BQ617" s="72">
        <v>10.673</v>
      </c>
      <c r="BR617" s="72">
        <v>9.4600000000000009</v>
      </c>
      <c r="BS617" s="12">
        <v>671.92899999999997</v>
      </c>
      <c r="BT617" s="72">
        <v>13.919</v>
      </c>
      <c r="BU617" s="72">
        <v>6.8150000000000004</v>
      </c>
      <c r="BV617" s="12">
        <v>4827.3490000000002</v>
      </c>
      <c r="BW617" s="72">
        <v>100</v>
      </c>
      <c r="BX617" s="72">
        <v>2.5790000000000002</v>
      </c>
      <c r="BY617" s="13"/>
      <c r="BZ617" s="13"/>
    </row>
    <row r="618" spans="1:78" ht="12.75" customHeight="1">
      <c r="A618" s="122" t="s">
        <v>44</v>
      </c>
      <c r="B618" s="71" t="s">
        <v>70</v>
      </c>
      <c r="C618" s="71" t="s">
        <v>26</v>
      </c>
      <c r="D618" s="34">
        <v>45992</v>
      </c>
      <c r="E618" s="12">
        <v>2992.5529999999999</v>
      </c>
      <c r="F618" s="72">
        <v>61.655999999999999</v>
      </c>
      <c r="G618" s="72">
        <v>2.8050000000000002</v>
      </c>
      <c r="H618" s="12">
        <v>38.427</v>
      </c>
      <c r="I618" s="72">
        <v>0.79200000000000004</v>
      </c>
      <c r="J618" s="72">
        <v>38.167999999999999</v>
      </c>
      <c r="K618" s="12">
        <v>98.48</v>
      </c>
      <c r="L618" s="72">
        <v>2.0289999999999999</v>
      </c>
      <c r="M618" s="72">
        <v>24.765999999999998</v>
      </c>
      <c r="N618" s="12">
        <v>136.90700000000001</v>
      </c>
      <c r="O618" s="72">
        <v>2.8210000000000002</v>
      </c>
      <c r="P618" s="72">
        <v>23.783000000000001</v>
      </c>
      <c r="Q618" s="12">
        <v>57.444000000000003</v>
      </c>
      <c r="R618" s="72">
        <v>1.1839999999999999</v>
      </c>
      <c r="S618" s="72">
        <v>33.433</v>
      </c>
      <c r="T618" s="12">
        <v>194.352</v>
      </c>
      <c r="U618" s="72">
        <v>4.0039999999999996</v>
      </c>
      <c r="V618" s="72">
        <v>14.842000000000001</v>
      </c>
      <c r="W618" s="12">
        <v>964.42700000000002</v>
      </c>
      <c r="X618" s="72">
        <v>19.87</v>
      </c>
      <c r="Y618" s="72">
        <v>3.9380000000000002</v>
      </c>
      <c r="Z618" s="12">
        <v>1158.779</v>
      </c>
      <c r="AA618" s="72">
        <v>23.873999999999999</v>
      </c>
      <c r="AB618" s="72">
        <v>3.58</v>
      </c>
      <c r="AC618" s="12">
        <v>4151.3320000000003</v>
      </c>
      <c r="AD618" s="72">
        <v>85.53</v>
      </c>
      <c r="AE618" s="72">
        <v>2.2000000000000002</v>
      </c>
      <c r="AF618" s="12">
        <v>4.9260000000000002</v>
      </c>
      <c r="AG618" s="72">
        <v>0.10100000000000001</v>
      </c>
      <c r="AH618" s="72">
        <v>117.64700000000001</v>
      </c>
      <c r="AI618" s="12">
        <v>116.65300000000001</v>
      </c>
      <c r="AJ618" s="72">
        <v>2.403</v>
      </c>
      <c r="AK618" s="72">
        <v>29.353999999999999</v>
      </c>
      <c r="AL618" s="12">
        <v>121.57899999999999</v>
      </c>
      <c r="AM618" s="72">
        <v>2.5049999999999999</v>
      </c>
      <c r="AN618" s="72">
        <v>27.545999999999999</v>
      </c>
      <c r="AO618" s="12">
        <v>4272.9110000000001</v>
      </c>
      <c r="AP618" s="72">
        <v>88.034999999999997</v>
      </c>
      <c r="AQ618" s="72">
        <v>2.1419999999999999</v>
      </c>
      <c r="AR618" s="12">
        <v>72.347999999999999</v>
      </c>
      <c r="AS618" s="72">
        <v>1.4910000000000001</v>
      </c>
      <c r="AT618" s="72">
        <v>30.475999999999999</v>
      </c>
      <c r="AU618" s="12">
        <v>10.262</v>
      </c>
      <c r="AV618" s="72">
        <v>0.21099999999999999</v>
      </c>
      <c r="AW618" s="72">
        <v>103.58</v>
      </c>
      <c r="AX618" s="12">
        <v>61.289000000000001</v>
      </c>
      <c r="AY618" s="72">
        <v>1.2629999999999999</v>
      </c>
      <c r="AZ618" s="72">
        <v>35.005000000000003</v>
      </c>
      <c r="BA618" s="12">
        <v>71.551000000000002</v>
      </c>
      <c r="BB618" s="72">
        <v>1.474</v>
      </c>
      <c r="BC618" s="72">
        <v>32.148000000000003</v>
      </c>
      <c r="BD618" s="12">
        <v>47.914999999999999</v>
      </c>
      <c r="BE618" s="72">
        <v>0.98699999999999999</v>
      </c>
      <c r="BF618" s="72">
        <v>42.348999999999997</v>
      </c>
      <c r="BG618" s="12">
        <v>119.46599999999999</v>
      </c>
      <c r="BH618" s="72">
        <v>2.4609999999999999</v>
      </c>
      <c r="BI618" s="72">
        <v>26.457000000000001</v>
      </c>
      <c r="BJ618" s="12">
        <v>338.79300000000001</v>
      </c>
      <c r="BK618" s="72">
        <v>6.98</v>
      </c>
      <c r="BL618" s="72">
        <v>12.821999999999999</v>
      </c>
      <c r="BM618" s="12">
        <v>50.143999999999998</v>
      </c>
      <c r="BN618" s="72">
        <v>1.0329999999999999</v>
      </c>
      <c r="BO618" s="72">
        <v>29.331</v>
      </c>
      <c r="BP618" s="12">
        <v>388.93700000000001</v>
      </c>
      <c r="BQ618" s="72">
        <v>8.0129999999999999</v>
      </c>
      <c r="BR618" s="72">
        <v>11.612</v>
      </c>
      <c r="BS618" s="12">
        <v>580.75099999999998</v>
      </c>
      <c r="BT618" s="72">
        <v>11.965</v>
      </c>
      <c r="BU618" s="72">
        <v>9.0459999999999994</v>
      </c>
      <c r="BV618" s="12">
        <v>4853.6620000000003</v>
      </c>
      <c r="BW618" s="72">
        <v>100</v>
      </c>
      <c r="BX618" s="72">
        <v>2.2240000000000002</v>
      </c>
      <c r="BY618" s="13"/>
      <c r="BZ618" s="13"/>
    </row>
    <row r="619" spans="1:78" ht="12.75" customHeight="1">
      <c r="A619" s="122" t="s">
        <v>44</v>
      </c>
      <c r="B619" s="71" t="s">
        <v>70</v>
      </c>
      <c r="C619" s="71" t="s">
        <v>26</v>
      </c>
      <c r="D619" s="34">
        <v>46082</v>
      </c>
      <c r="E619" s="12">
        <v>3027.2570000000001</v>
      </c>
      <c r="F619" s="72">
        <v>59.779000000000003</v>
      </c>
      <c r="G619" s="72">
        <v>4.327</v>
      </c>
      <c r="H619" s="12">
        <v>50.290999999999997</v>
      </c>
      <c r="I619" s="72">
        <v>0.99299999999999999</v>
      </c>
      <c r="J619" s="72">
        <v>35.598999999999997</v>
      </c>
      <c r="K619" s="12">
        <v>42.923000000000002</v>
      </c>
      <c r="L619" s="72">
        <v>0.84799999999999998</v>
      </c>
      <c r="M619" s="72">
        <v>46.424999999999997</v>
      </c>
      <c r="N619" s="12">
        <v>93.212999999999994</v>
      </c>
      <c r="O619" s="72">
        <v>1.841</v>
      </c>
      <c r="P619" s="72">
        <v>27.635999999999999</v>
      </c>
      <c r="Q619" s="12">
        <v>48.927</v>
      </c>
      <c r="R619" s="72">
        <v>0.96599999999999997</v>
      </c>
      <c r="S619" s="72">
        <v>43.728000000000002</v>
      </c>
      <c r="T619" s="12">
        <v>142.13999999999999</v>
      </c>
      <c r="U619" s="72">
        <v>2.8069999999999999</v>
      </c>
      <c r="V619" s="72">
        <v>27.731000000000002</v>
      </c>
      <c r="W619" s="12">
        <v>1077.4739999999999</v>
      </c>
      <c r="X619" s="72">
        <v>21.277000000000001</v>
      </c>
      <c r="Y619" s="72">
        <v>7.1340000000000003</v>
      </c>
      <c r="Z619" s="12">
        <v>1219.6130000000001</v>
      </c>
      <c r="AA619" s="72">
        <v>24.084</v>
      </c>
      <c r="AB619" s="72">
        <v>6.1070000000000002</v>
      </c>
      <c r="AC619" s="12">
        <v>4246.8710000000001</v>
      </c>
      <c r="AD619" s="72">
        <v>83.863</v>
      </c>
      <c r="AE619" s="72">
        <v>3.6760000000000002</v>
      </c>
      <c r="AF619" s="12">
        <v>12.135999999999999</v>
      </c>
      <c r="AG619" s="72">
        <v>0.24</v>
      </c>
      <c r="AH619" s="72">
        <v>95.804000000000002</v>
      </c>
      <c r="AI619" s="12">
        <v>114.405</v>
      </c>
      <c r="AJ619" s="72">
        <v>2.2589999999999999</v>
      </c>
      <c r="AK619" s="72">
        <v>16.949000000000002</v>
      </c>
      <c r="AL619" s="12">
        <v>126.541</v>
      </c>
      <c r="AM619" s="72">
        <v>2.4990000000000001</v>
      </c>
      <c r="AN619" s="72">
        <v>14.817</v>
      </c>
      <c r="AO619" s="12">
        <v>4373.4110000000001</v>
      </c>
      <c r="AP619" s="72">
        <v>86.361999999999995</v>
      </c>
      <c r="AQ619" s="72">
        <v>3.5939999999999999</v>
      </c>
      <c r="AR619" s="12">
        <v>65.864000000000004</v>
      </c>
      <c r="AS619" s="72">
        <v>1.3009999999999999</v>
      </c>
      <c r="AT619" s="72">
        <v>33.697000000000003</v>
      </c>
      <c r="AU619" s="12">
        <v>25.004999999999999</v>
      </c>
      <c r="AV619" s="72">
        <v>0.49399999999999999</v>
      </c>
      <c r="AW619" s="72">
        <v>57.972999999999999</v>
      </c>
      <c r="AX619" s="12">
        <v>75.61</v>
      </c>
      <c r="AY619" s="72">
        <v>1.4930000000000001</v>
      </c>
      <c r="AZ619" s="72">
        <v>32.994</v>
      </c>
      <c r="BA619" s="12">
        <v>100.61499999999999</v>
      </c>
      <c r="BB619" s="72">
        <v>1.9870000000000001</v>
      </c>
      <c r="BC619" s="72">
        <v>26.277999999999999</v>
      </c>
      <c r="BD619" s="12">
        <v>74.158000000000001</v>
      </c>
      <c r="BE619" s="72">
        <v>1.464</v>
      </c>
      <c r="BF619" s="72">
        <v>39.216000000000001</v>
      </c>
      <c r="BG619" s="12">
        <v>174.773</v>
      </c>
      <c r="BH619" s="72">
        <v>3.4510000000000001</v>
      </c>
      <c r="BI619" s="72">
        <v>21.103999999999999</v>
      </c>
      <c r="BJ619" s="12">
        <v>403.096</v>
      </c>
      <c r="BK619" s="72">
        <v>7.96</v>
      </c>
      <c r="BL619" s="72">
        <v>14.837</v>
      </c>
      <c r="BM619" s="12">
        <v>46.917000000000002</v>
      </c>
      <c r="BN619" s="72">
        <v>0.92600000000000005</v>
      </c>
      <c r="BO619" s="72">
        <v>36.965000000000003</v>
      </c>
      <c r="BP619" s="12">
        <v>450.01400000000001</v>
      </c>
      <c r="BQ619" s="72">
        <v>8.8859999999999992</v>
      </c>
      <c r="BR619" s="72">
        <v>14.002000000000001</v>
      </c>
      <c r="BS619" s="12">
        <v>690.65099999999995</v>
      </c>
      <c r="BT619" s="72">
        <v>13.638</v>
      </c>
      <c r="BU619" s="72">
        <v>8.6379999999999999</v>
      </c>
      <c r="BV619" s="12">
        <v>5064.0619999999999</v>
      </c>
      <c r="BW619" s="72">
        <v>100</v>
      </c>
      <c r="BX619" s="72">
        <v>3.4740000000000002</v>
      </c>
      <c r="BY619" s="13"/>
      <c r="BZ619" s="13"/>
    </row>
    <row r="620" spans="1:78" ht="12.75" customHeight="1">
      <c r="A620" s="122" t="s">
        <v>44</v>
      </c>
      <c r="B620" s="71" t="s">
        <v>70</v>
      </c>
      <c r="C620" s="71" t="s">
        <v>26</v>
      </c>
      <c r="D620" s="34">
        <v>46174</v>
      </c>
      <c r="E620" s="12">
        <v>3183.4119999999998</v>
      </c>
      <c r="F620" s="72">
        <v>59.286999999999999</v>
      </c>
      <c r="G620" s="72">
        <v>3.395</v>
      </c>
      <c r="H620" s="12">
        <v>87.587999999999994</v>
      </c>
      <c r="I620" s="72">
        <v>1.631</v>
      </c>
      <c r="J620" s="72">
        <v>29.36</v>
      </c>
      <c r="K620" s="12">
        <v>105.881</v>
      </c>
      <c r="L620" s="72">
        <v>1.972</v>
      </c>
      <c r="M620" s="72">
        <v>25.853000000000002</v>
      </c>
      <c r="N620" s="12">
        <v>193.47</v>
      </c>
      <c r="O620" s="72">
        <v>3.6030000000000002</v>
      </c>
      <c r="P620" s="72">
        <v>16.651</v>
      </c>
      <c r="Q620" s="12">
        <v>32.244</v>
      </c>
      <c r="R620" s="72">
        <v>0.60099999999999998</v>
      </c>
      <c r="S620" s="72">
        <v>41.640999999999998</v>
      </c>
      <c r="T620" s="12">
        <v>225.714</v>
      </c>
      <c r="U620" s="72">
        <v>4.2039999999999997</v>
      </c>
      <c r="V620" s="72">
        <v>13.826000000000001</v>
      </c>
      <c r="W620" s="12">
        <v>1122.778</v>
      </c>
      <c r="X620" s="72">
        <v>20.91</v>
      </c>
      <c r="Y620" s="72">
        <v>4.7889999999999997</v>
      </c>
      <c r="Z620" s="12">
        <v>1348.492</v>
      </c>
      <c r="AA620" s="72">
        <v>25.114000000000001</v>
      </c>
      <c r="AB620" s="72">
        <v>3.5179999999999998</v>
      </c>
      <c r="AC620" s="12">
        <v>4531.9040000000005</v>
      </c>
      <c r="AD620" s="72">
        <v>84.400999999999996</v>
      </c>
      <c r="AE620" s="72">
        <v>2.58</v>
      </c>
      <c r="AF620" s="12">
        <v>3.6059999999999999</v>
      </c>
      <c r="AG620" s="72">
        <v>6.7000000000000004E-2</v>
      </c>
      <c r="AH620" s="72">
        <v>106.783</v>
      </c>
      <c r="AI620" s="12">
        <v>128.50800000000001</v>
      </c>
      <c r="AJ620" s="72">
        <v>2.3929999999999998</v>
      </c>
      <c r="AK620" s="72">
        <v>14.154999999999999</v>
      </c>
      <c r="AL620" s="12">
        <v>132.114</v>
      </c>
      <c r="AM620" s="72">
        <v>2.46</v>
      </c>
      <c r="AN620" s="72">
        <v>12.891999999999999</v>
      </c>
      <c r="AO620" s="12">
        <v>4664.018</v>
      </c>
      <c r="AP620" s="72">
        <v>86.861999999999995</v>
      </c>
      <c r="AQ620" s="72">
        <v>2.5219999999999998</v>
      </c>
      <c r="AR620" s="12">
        <v>37.295000000000002</v>
      </c>
      <c r="AS620" s="72">
        <v>0.69499999999999995</v>
      </c>
      <c r="AT620" s="72">
        <v>30.428000000000001</v>
      </c>
      <c r="AU620" s="12">
        <v>15.138999999999999</v>
      </c>
      <c r="AV620" s="72">
        <v>0.28199999999999997</v>
      </c>
      <c r="AW620" s="72">
        <v>53.39</v>
      </c>
      <c r="AX620" s="12">
        <v>122.932</v>
      </c>
      <c r="AY620" s="72">
        <v>2.2890000000000001</v>
      </c>
      <c r="AZ620" s="72">
        <v>24.09</v>
      </c>
      <c r="BA620" s="12">
        <v>138.071</v>
      </c>
      <c r="BB620" s="72">
        <v>2.5710000000000002</v>
      </c>
      <c r="BC620" s="72">
        <v>21.513999999999999</v>
      </c>
      <c r="BD620" s="12">
        <v>47.192999999999998</v>
      </c>
      <c r="BE620" s="72">
        <v>0.879</v>
      </c>
      <c r="BF620" s="72">
        <v>30.536000000000001</v>
      </c>
      <c r="BG620" s="12">
        <v>185.26300000000001</v>
      </c>
      <c r="BH620" s="72">
        <v>3.45</v>
      </c>
      <c r="BI620" s="72">
        <v>16.824999999999999</v>
      </c>
      <c r="BJ620" s="12">
        <v>413.26100000000002</v>
      </c>
      <c r="BK620" s="72">
        <v>7.6959999999999997</v>
      </c>
      <c r="BL620" s="72">
        <v>9.2759999999999998</v>
      </c>
      <c r="BM620" s="12">
        <v>69.631</v>
      </c>
      <c r="BN620" s="72">
        <v>1.2969999999999999</v>
      </c>
      <c r="BO620" s="72">
        <v>31.189</v>
      </c>
      <c r="BP620" s="12">
        <v>482.892</v>
      </c>
      <c r="BQ620" s="72">
        <v>8.9930000000000003</v>
      </c>
      <c r="BR620" s="72">
        <v>8.8490000000000002</v>
      </c>
      <c r="BS620" s="12">
        <v>705.45</v>
      </c>
      <c r="BT620" s="72">
        <v>13.138</v>
      </c>
      <c r="BU620" s="72">
        <v>6.1470000000000002</v>
      </c>
      <c r="BV620" s="12">
        <v>5369.4679999999998</v>
      </c>
      <c r="BW620" s="72">
        <v>100</v>
      </c>
      <c r="BX620" s="72">
        <v>2.6440000000000001</v>
      </c>
      <c r="BY620" s="13"/>
      <c r="BZ620" s="13"/>
    </row>
    <row r="621" spans="1:78" ht="12.75" customHeight="1">
      <c r="A621" s="122" t="s">
        <v>44</v>
      </c>
      <c r="B621" s="71" t="s">
        <v>70</v>
      </c>
      <c r="C621" s="71" t="s">
        <v>24</v>
      </c>
      <c r="D621" s="34">
        <v>41883</v>
      </c>
      <c r="E621" s="12">
        <v>1651.664</v>
      </c>
      <c r="F621" s="72">
        <v>79.527000000000001</v>
      </c>
      <c r="G621" s="72">
        <v>5.7679999999999998</v>
      </c>
      <c r="H621" s="12">
        <v>17.091999999999999</v>
      </c>
      <c r="I621" s="72">
        <v>0.82299999999999995</v>
      </c>
      <c r="J621" s="72">
        <v>69.730999999999995</v>
      </c>
      <c r="K621" s="12">
        <v>26.969000000000001</v>
      </c>
      <c r="L621" s="72">
        <v>1.2989999999999999</v>
      </c>
      <c r="M621" s="72">
        <v>51.075000000000003</v>
      </c>
      <c r="N621" s="12">
        <v>44.061</v>
      </c>
      <c r="O621" s="72">
        <v>2.1219999999999999</v>
      </c>
      <c r="P621" s="72">
        <v>38.207999999999998</v>
      </c>
      <c r="Q621" s="12">
        <v>10.427</v>
      </c>
      <c r="R621" s="72">
        <v>0.502</v>
      </c>
      <c r="S621" s="72">
        <v>74.361000000000004</v>
      </c>
      <c r="T621" s="12">
        <v>54.488999999999997</v>
      </c>
      <c r="U621" s="72">
        <v>2.6240000000000001</v>
      </c>
      <c r="V621" s="72">
        <v>34.170999999999999</v>
      </c>
      <c r="W621" s="12">
        <v>99.204999999999998</v>
      </c>
      <c r="X621" s="72">
        <v>4.7770000000000001</v>
      </c>
      <c r="Y621" s="72">
        <v>37.978000000000002</v>
      </c>
      <c r="Z621" s="12">
        <v>153.69399999999999</v>
      </c>
      <c r="AA621" s="72">
        <v>7.4</v>
      </c>
      <c r="AB621" s="72">
        <v>28.35</v>
      </c>
      <c r="AC621" s="12">
        <v>1805.3579999999999</v>
      </c>
      <c r="AD621" s="72">
        <v>86.927000000000007</v>
      </c>
      <c r="AE621" s="72">
        <v>6.13</v>
      </c>
      <c r="AF621" s="12">
        <v>6.383</v>
      </c>
      <c r="AG621" s="72">
        <v>0.307</v>
      </c>
      <c r="AH621" s="72">
        <v>112.26</v>
      </c>
      <c r="AI621" s="12">
        <v>121.598</v>
      </c>
      <c r="AJ621" s="72">
        <v>5.8550000000000004</v>
      </c>
      <c r="AK621" s="72">
        <v>40.136000000000003</v>
      </c>
      <c r="AL621" s="12">
        <v>127.98099999999999</v>
      </c>
      <c r="AM621" s="72">
        <v>6.1619999999999999</v>
      </c>
      <c r="AN621" s="72">
        <v>37.646000000000001</v>
      </c>
      <c r="AO621" s="12">
        <v>1933.3389999999999</v>
      </c>
      <c r="AP621" s="72">
        <v>93.088999999999999</v>
      </c>
      <c r="AQ621" s="72">
        <v>5.0670000000000002</v>
      </c>
      <c r="AR621" s="12">
        <v>0</v>
      </c>
      <c r="AS621" s="72">
        <v>0</v>
      </c>
      <c r="AT621" s="72">
        <v>0</v>
      </c>
      <c r="AU621" s="12">
        <v>0</v>
      </c>
      <c r="AV621" s="72">
        <v>0</v>
      </c>
      <c r="AW621" s="72">
        <v>0</v>
      </c>
      <c r="AX621" s="12">
        <v>19.535</v>
      </c>
      <c r="AY621" s="72">
        <v>0.94099999999999995</v>
      </c>
      <c r="AZ621" s="72">
        <v>75.412000000000006</v>
      </c>
      <c r="BA621" s="12">
        <v>19.535</v>
      </c>
      <c r="BB621" s="72">
        <v>0.94099999999999995</v>
      </c>
      <c r="BC621" s="72">
        <v>75.412000000000006</v>
      </c>
      <c r="BD621" s="12">
        <v>65.748000000000005</v>
      </c>
      <c r="BE621" s="72">
        <v>3.1659999999999999</v>
      </c>
      <c r="BF621" s="72">
        <v>41.524999999999999</v>
      </c>
      <c r="BG621" s="12">
        <v>85.283000000000001</v>
      </c>
      <c r="BH621" s="72">
        <v>4.1059999999999999</v>
      </c>
      <c r="BI621" s="72">
        <v>30.526</v>
      </c>
      <c r="BJ621" s="12">
        <v>52.143999999999998</v>
      </c>
      <c r="BK621" s="72">
        <v>2.5110000000000001</v>
      </c>
      <c r="BL621" s="72">
        <v>45.927999999999997</v>
      </c>
      <c r="BM621" s="12">
        <v>6.1020000000000003</v>
      </c>
      <c r="BN621" s="72">
        <v>0.29399999999999998</v>
      </c>
      <c r="BO621" s="72">
        <v>105.44</v>
      </c>
      <c r="BP621" s="12">
        <v>58.246000000000002</v>
      </c>
      <c r="BQ621" s="72">
        <v>2.8050000000000002</v>
      </c>
      <c r="BR621" s="72">
        <v>42.481000000000002</v>
      </c>
      <c r="BS621" s="12">
        <v>143.53</v>
      </c>
      <c r="BT621" s="72">
        <v>6.9109999999999996</v>
      </c>
      <c r="BU621" s="72">
        <v>21.222999999999999</v>
      </c>
      <c r="BV621" s="12">
        <v>2076.8690000000001</v>
      </c>
      <c r="BW621" s="72">
        <v>100</v>
      </c>
      <c r="BX621" s="72">
        <v>5.1609999999999996</v>
      </c>
      <c r="BY621" s="13"/>
      <c r="BZ621" s="13"/>
    </row>
    <row r="622" spans="1:78" ht="12.75" customHeight="1">
      <c r="A622" s="122" t="s">
        <v>44</v>
      </c>
      <c r="B622" s="71" t="s">
        <v>70</v>
      </c>
      <c r="C622" s="71" t="s">
        <v>24</v>
      </c>
      <c r="D622" s="34">
        <v>41974</v>
      </c>
      <c r="E622" s="12">
        <v>1820.4069999999999</v>
      </c>
      <c r="F622" s="72">
        <v>79.587000000000003</v>
      </c>
      <c r="G622" s="72">
        <v>3.6059999999999999</v>
      </c>
      <c r="H622" s="12">
        <v>28.869</v>
      </c>
      <c r="I622" s="72">
        <v>1.262</v>
      </c>
      <c r="J622" s="72">
        <v>59.244</v>
      </c>
      <c r="K622" s="12">
        <v>41.014000000000003</v>
      </c>
      <c r="L622" s="72">
        <v>1.7929999999999999</v>
      </c>
      <c r="M622" s="72">
        <v>45.465000000000003</v>
      </c>
      <c r="N622" s="12">
        <v>69.884</v>
      </c>
      <c r="O622" s="72">
        <v>3.0550000000000002</v>
      </c>
      <c r="P622" s="72">
        <v>29.25</v>
      </c>
      <c r="Q622" s="12">
        <v>0</v>
      </c>
      <c r="R622" s="72">
        <v>0</v>
      </c>
      <c r="S622" s="72">
        <v>0</v>
      </c>
      <c r="T622" s="12">
        <v>69.884</v>
      </c>
      <c r="U622" s="72">
        <v>3.0550000000000002</v>
      </c>
      <c r="V622" s="72">
        <v>29.25</v>
      </c>
      <c r="W622" s="12">
        <v>107.38</v>
      </c>
      <c r="X622" s="72">
        <v>4.6950000000000003</v>
      </c>
      <c r="Y622" s="72">
        <v>30.562000000000001</v>
      </c>
      <c r="Z622" s="12">
        <v>177.26400000000001</v>
      </c>
      <c r="AA622" s="72">
        <v>7.75</v>
      </c>
      <c r="AB622" s="72">
        <v>20.968</v>
      </c>
      <c r="AC622" s="12">
        <v>1997.671</v>
      </c>
      <c r="AD622" s="72">
        <v>87.335999999999999</v>
      </c>
      <c r="AE622" s="72">
        <v>3.7130000000000001</v>
      </c>
      <c r="AF622" s="12">
        <v>12.706</v>
      </c>
      <c r="AG622" s="72">
        <v>0.55500000000000005</v>
      </c>
      <c r="AH622" s="72">
        <v>107.051</v>
      </c>
      <c r="AI622" s="12">
        <v>75.460999999999999</v>
      </c>
      <c r="AJ622" s="72">
        <v>3.2989999999999999</v>
      </c>
      <c r="AK622" s="72">
        <v>44.347000000000001</v>
      </c>
      <c r="AL622" s="12">
        <v>88.167000000000002</v>
      </c>
      <c r="AM622" s="72">
        <v>3.855</v>
      </c>
      <c r="AN622" s="72">
        <v>40.985999999999997</v>
      </c>
      <c r="AO622" s="12">
        <v>2085.8380000000002</v>
      </c>
      <c r="AP622" s="72">
        <v>91.191000000000003</v>
      </c>
      <c r="AQ622" s="72">
        <v>4.4530000000000003</v>
      </c>
      <c r="AR622" s="12">
        <v>17.244</v>
      </c>
      <c r="AS622" s="72">
        <v>0.754</v>
      </c>
      <c r="AT622" s="72">
        <v>79.343999999999994</v>
      </c>
      <c r="AU622" s="12">
        <v>0</v>
      </c>
      <c r="AV622" s="72">
        <v>0</v>
      </c>
      <c r="AW622" s="72">
        <v>0</v>
      </c>
      <c r="AX622" s="12">
        <v>51.197000000000003</v>
      </c>
      <c r="AY622" s="72">
        <v>2.238</v>
      </c>
      <c r="AZ622" s="72">
        <v>47.936999999999998</v>
      </c>
      <c r="BA622" s="12">
        <v>51.197000000000003</v>
      </c>
      <c r="BB622" s="72">
        <v>2.238</v>
      </c>
      <c r="BC622" s="72">
        <v>47.936999999999998</v>
      </c>
      <c r="BD622" s="12">
        <v>45.646000000000001</v>
      </c>
      <c r="BE622" s="72">
        <v>1.996</v>
      </c>
      <c r="BF622" s="72">
        <v>42.453000000000003</v>
      </c>
      <c r="BG622" s="12">
        <v>96.843000000000004</v>
      </c>
      <c r="BH622" s="72">
        <v>4.234</v>
      </c>
      <c r="BI622" s="72">
        <v>28.132000000000001</v>
      </c>
      <c r="BJ622" s="12">
        <v>56.372999999999998</v>
      </c>
      <c r="BK622" s="72">
        <v>2.4649999999999999</v>
      </c>
      <c r="BL622" s="72">
        <v>41.204999999999998</v>
      </c>
      <c r="BM622" s="12">
        <v>31.033000000000001</v>
      </c>
      <c r="BN622" s="72">
        <v>1.357</v>
      </c>
      <c r="BO622" s="72">
        <v>53.402999999999999</v>
      </c>
      <c r="BP622" s="12">
        <v>87.406000000000006</v>
      </c>
      <c r="BQ622" s="72">
        <v>3.8210000000000002</v>
      </c>
      <c r="BR622" s="72">
        <v>28.503</v>
      </c>
      <c r="BS622" s="12">
        <v>201.49299999999999</v>
      </c>
      <c r="BT622" s="72">
        <v>8.8089999999999993</v>
      </c>
      <c r="BU622" s="72">
        <v>17.640999999999998</v>
      </c>
      <c r="BV622" s="12">
        <v>2287.3310000000001</v>
      </c>
      <c r="BW622" s="72">
        <v>100</v>
      </c>
      <c r="BX622" s="72">
        <v>4.4409999999999998</v>
      </c>
      <c r="BY622" s="13"/>
      <c r="BZ622" s="13"/>
    </row>
    <row r="623" spans="1:78" ht="12.75" customHeight="1">
      <c r="A623" s="122" t="s">
        <v>44</v>
      </c>
      <c r="B623" s="71" t="s">
        <v>70</v>
      </c>
      <c r="C623" s="71" t="s">
        <v>24</v>
      </c>
      <c r="D623" s="34">
        <v>42064</v>
      </c>
      <c r="E623" s="12">
        <v>1775.74</v>
      </c>
      <c r="F623" s="72">
        <v>82.076999999999998</v>
      </c>
      <c r="G623" s="72">
        <v>5.3109999999999999</v>
      </c>
      <c r="H623" s="12">
        <v>35.473999999999997</v>
      </c>
      <c r="I623" s="72">
        <v>1.64</v>
      </c>
      <c r="J623" s="72">
        <v>36.67</v>
      </c>
      <c r="K623" s="12">
        <v>25.164999999999999</v>
      </c>
      <c r="L623" s="72">
        <v>1.163</v>
      </c>
      <c r="M623" s="72">
        <v>45.067999999999998</v>
      </c>
      <c r="N623" s="12">
        <v>60.637999999999998</v>
      </c>
      <c r="O623" s="72">
        <v>2.8029999999999999</v>
      </c>
      <c r="P623" s="72">
        <v>27.312000000000001</v>
      </c>
      <c r="Q623" s="12">
        <v>5.992</v>
      </c>
      <c r="R623" s="72">
        <v>0.27700000000000002</v>
      </c>
      <c r="S623" s="72">
        <v>102.479</v>
      </c>
      <c r="T623" s="12">
        <v>66.63</v>
      </c>
      <c r="U623" s="72">
        <v>3.08</v>
      </c>
      <c r="V623" s="72">
        <v>26.474</v>
      </c>
      <c r="W623" s="12">
        <v>102.816</v>
      </c>
      <c r="X623" s="72">
        <v>4.7519999999999998</v>
      </c>
      <c r="Y623" s="72">
        <v>29.196000000000002</v>
      </c>
      <c r="Z623" s="12">
        <v>169.447</v>
      </c>
      <c r="AA623" s="72">
        <v>7.8319999999999999</v>
      </c>
      <c r="AB623" s="72">
        <v>20.725999999999999</v>
      </c>
      <c r="AC623" s="12">
        <v>1945.1869999999999</v>
      </c>
      <c r="AD623" s="72">
        <v>89.909000000000006</v>
      </c>
      <c r="AE623" s="72">
        <v>5.4480000000000004</v>
      </c>
      <c r="AF623" s="12">
        <v>0</v>
      </c>
      <c r="AG623" s="72">
        <v>0</v>
      </c>
      <c r="AH623" s="72">
        <v>0</v>
      </c>
      <c r="AI623" s="12">
        <v>81.724000000000004</v>
      </c>
      <c r="AJ623" s="72">
        <v>3.7770000000000001</v>
      </c>
      <c r="AK623" s="72">
        <v>33.662999999999997</v>
      </c>
      <c r="AL623" s="12">
        <v>81.724000000000004</v>
      </c>
      <c r="AM623" s="72">
        <v>3.7770000000000001</v>
      </c>
      <c r="AN623" s="72">
        <v>33.662999999999997</v>
      </c>
      <c r="AO623" s="12">
        <v>2026.91</v>
      </c>
      <c r="AP623" s="72">
        <v>93.686000000000007</v>
      </c>
      <c r="AQ623" s="72">
        <v>5.3959999999999999</v>
      </c>
      <c r="AR623" s="12">
        <v>0</v>
      </c>
      <c r="AS623" s="72">
        <v>0</v>
      </c>
      <c r="AT623" s="72">
        <v>0</v>
      </c>
      <c r="AU623" s="12">
        <v>26.715</v>
      </c>
      <c r="AV623" s="72">
        <v>1.2350000000000001</v>
      </c>
      <c r="AW623" s="72">
        <v>82.167000000000002</v>
      </c>
      <c r="AX623" s="12">
        <v>23.466000000000001</v>
      </c>
      <c r="AY623" s="72">
        <v>1.085</v>
      </c>
      <c r="AZ623" s="72">
        <v>95.786000000000001</v>
      </c>
      <c r="BA623" s="12">
        <v>50.180999999999997</v>
      </c>
      <c r="BB623" s="72">
        <v>2.319</v>
      </c>
      <c r="BC623" s="72">
        <v>63.82</v>
      </c>
      <c r="BD623" s="12">
        <v>23.748000000000001</v>
      </c>
      <c r="BE623" s="72">
        <v>1.0980000000000001</v>
      </c>
      <c r="BF623" s="72">
        <v>75.793000000000006</v>
      </c>
      <c r="BG623" s="12">
        <v>73.930000000000007</v>
      </c>
      <c r="BH623" s="72">
        <v>3.4169999999999998</v>
      </c>
      <c r="BI623" s="72">
        <v>48.89</v>
      </c>
      <c r="BJ623" s="12">
        <v>57.875999999999998</v>
      </c>
      <c r="BK623" s="72">
        <v>2.6749999999999998</v>
      </c>
      <c r="BL623" s="72">
        <v>59.597999999999999</v>
      </c>
      <c r="BM623" s="12">
        <v>4.7960000000000003</v>
      </c>
      <c r="BN623" s="72">
        <v>0.222</v>
      </c>
      <c r="BO623" s="72">
        <v>103.60899999999999</v>
      </c>
      <c r="BP623" s="12">
        <v>62.673000000000002</v>
      </c>
      <c r="BQ623" s="72">
        <v>2.8969999999999998</v>
      </c>
      <c r="BR623" s="72">
        <v>55.762999999999998</v>
      </c>
      <c r="BS623" s="12">
        <v>136.602</v>
      </c>
      <c r="BT623" s="72">
        <v>6.3140000000000001</v>
      </c>
      <c r="BU623" s="72">
        <v>31.513000000000002</v>
      </c>
      <c r="BV623" s="12">
        <v>2163.5129999999999</v>
      </c>
      <c r="BW623" s="72">
        <v>100</v>
      </c>
      <c r="BX623" s="72">
        <v>5.4610000000000003</v>
      </c>
      <c r="BY623" s="13"/>
      <c r="BZ623" s="13"/>
    </row>
    <row r="624" spans="1:78" ht="12.75" customHeight="1">
      <c r="A624" s="122" t="s">
        <v>44</v>
      </c>
      <c r="B624" s="71" t="s">
        <v>70</v>
      </c>
      <c r="C624" s="71" t="s">
        <v>24</v>
      </c>
      <c r="D624" s="34">
        <v>42156</v>
      </c>
      <c r="E624" s="12">
        <v>1863.992</v>
      </c>
      <c r="F624" s="72">
        <v>81.126999999999995</v>
      </c>
      <c r="G624" s="72">
        <v>5.61</v>
      </c>
      <c r="H624" s="12">
        <v>17.648</v>
      </c>
      <c r="I624" s="72">
        <v>0.76800000000000002</v>
      </c>
      <c r="J624" s="72">
        <v>92.942999999999998</v>
      </c>
      <c r="K624" s="12">
        <v>11.954000000000001</v>
      </c>
      <c r="L624" s="72">
        <v>0.52</v>
      </c>
      <c r="M624" s="72">
        <v>101.154</v>
      </c>
      <c r="N624" s="12">
        <v>29.602</v>
      </c>
      <c r="O624" s="72">
        <v>1.288</v>
      </c>
      <c r="P624" s="72">
        <v>67.548000000000002</v>
      </c>
      <c r="Q624" s="12">
        <v>3.3330000000000002</v>
      </c>
      <c r="R624" s="72">
        <v>0.14499999999999999</v>
      </c>
      <c r="S624" s="72">
        <v>105.02800000000001</v>
      </c>
      <c r="T624" s="12">
        <v>32.935000000000002</v>
      </c>
      <c r="U624" s="72">
        <v>1.4330000000000001</v>
      </c>
      <c r="V624" s="72">
        <v>59.52</v>
      </c>
      <c r="W624" s="12">
        <v>134.69499999999999</v>
      </c>
      <c r="X624" s="72">
        <v>5.8620000000000001</v>
      </c>
      <c r="Y624" s="72">
        <v>22.332000000000001</v>
      </c>
      <c r="Z624" s="12">
        <v>167.63</v>
      </c>
      <c r="AA624" s="72">
        <v>7.2960000000000003</v>
      </c>
      <c r="AB624" s="72">
        <v>19.757999999999999</v>
      </c>
      <c r="AC624" s="12">
        <v>2031.6220000000001</v>
      </c>
      <c r="AD624" s="72">
        <v>88.423000000000002</v>
      </c>
      <c r="AE624" s="72">
        <v>5.673</v>
      </c>
      <c r="AF624" s="12">
        <v>9.0909999999999993</v>
      </c>
      <c r="AG624" s="72">
        <v>0.39600000000000002</v>
      </c>
      <c r="AH624" s="72">
        <v>105.995</v>
      </c>
      <c r="AI624" s="12">
        <v>87.28</v>
      </c>
      <c r="AJ624" s="72">
        <v>3.7989999999999999</v>
      </c>
      <c r="AK624" s="72">
        <v>41.249000000000002</v>
      </c>
      <c r="AL624" s="12">
        <v>96.372</v>
      </c>
      <c r="AM624" s="72">
        <v>4.194</v>
      </c>
      <c r="AN624" s="72">
        <v>39.32</v>
      </c>
      <c r="AO624" s="12">
        <v>2127.9940000000001</v>
      </c>
      <c r="AP624" s="72">
        <v>92.617000000000004</v>
      </c>
      <c r="AQ624" s="72">
        <v>5.4219999999999997</v>
      </c>
      <c r="AR624" s="12">
        <v>0</v>
      </c>
      <c r="AS624" s="72">
        <v>0</v>
      </c>
      <c r="AT624" s="72">
        <v>0</v>
      </c>
      <c r="AU624" s="12">
        <v>5.907</v>
      </c>
      <c r="AV624" s="72">
        <v>0.25700000000000001</v>
      </c>
      <c r="AW624" s="72">
        <v>127.53100000000001</v>
      </c>
      <c r="AX624" s="12">
        <v>16.959</v>
      </c>
      <c r="AY624" s="72">
        <v>0.73799999999999999</v>
      </c>
      <c r="AZ624" s="72">
        <v>92.459000000000003</v>
      </c>
      <c r="BA624" s="12">
        <v>22.866</v>
      </c>
      <c r="BB624" s="72">
        <v>0.995</v>
      </c>
      <c r="BC624" s="72">
        <v>80.043000000000006</v>
      </c>
      <c r="BD624" s="12">
        <v>45.011000000000003</v>
      </c>
      <c r="BE624" s="72">
        <v>1.9590000000000001</v>
      </c>
      <c r="BF624" s="72">
        <v>60.314</v>
      </c>
      <c r="BG624" s="12">
        <v>67.876999999999995</v>
      </c>
      <c r="BH624" s="72">
        <v>2.9540000000000002</v>
      </c>
      <c r="BI624" s="72">
        <v>39.789000000000001</v>
      </c>
      <c r="BJ624" s="12">
        <v>79.313000000000002</v>
      </c>
      <c r="BK624" s="72">
        <v>3.452</v>
      </c>
      <c r="BL624" s="72">
        <v>32.039000000000001</v>
      </c>
      <c r="BM624" s="12">
        <v>22.436</v>
      </c>
      <c r="BN624" s="72">
        <v>0.97699999999999998</v>
      </c>
      <c r="BO624" s="72">
        <v>55.898000000000003</v>
      </c>
      <c r="BP624" s="12">
        <v>101.749</v>
      </c>
      <c r="BQ624" s="72">
        <v>4.4279999999999999</v>
      </c>
      <c r="BR624" s="72">
        <v>31.853999999999999</v>
      </c>
      <c r="BS624" s="12">
        <v>169.626</v>
      </c>
      <c r="BT624" s="72">
        <v>7.383</v>
      </c>
      <c r="BU624" s="72">
        <v>24.015000000000001</v>
      </c>
      <c r="BV624" s="12">
        <v>2297.62</v>
      </c>
      <c r="BW624" s="72">
        <v>100</v>
      </c>
      <c r="BX624" s="72">
        <v>5.2969999999999997</v>
      </c>
      <c r="BY624" s="13"/>
      <c r="BZ624" s="13"/>
    </row>
    <row r="625" spans="1:78" ht="12.75" customHeight="1">
      <c r="A625" s="122" t="s">
        <v>44</v>
      </c>
      <c r="B625" s="71" t="s">
        <v>70</v>
      </c>
      <c r="C625" s="71" t="s">
        <v>24</v>
      </c>
      <c r="D625" s="34">
        <v>42614</v>
      </c>
      <c r="E625" s="12">
        <v>1751.0730000000001</v>
      </c>
      <c r="F625" s="72">
        <v>82.331999999999994</v>
      </c>
      <c r="G625" s="72">
        <v>4.3529999999999998</v>
      </c>
      <c r="H625" s="12">
        <v>35.807000000000002</v>
      </c>
      <c r="I625" s="72">
        <v>1.6839999999999999</v>
      </c>
      <c r="J625" s="72">
        <v>40.887999999999998</v>
      </c>
      <c r="K625" s="12">
        <v>9.8829999999999991</v>
      </c>
      <c r="L625" s="72">
        <v>0.46500000000000002</v>
      </c>
      <c r="M625" s="72">
        <v>76.486000000000004</v>
      </c>
      <c r="N625" s="12">
        <v>45.69</v>
      </c>
      <c r="O625" s="72">
        <v>2.1480000000000001</v>
      </c>
      <c r="P625" s="72">
        <v>37.652999999999999</v>
      </c>
      <c r="Q625" s="12">
        <v>0</v>
      </c>
      <c r="R625" s="72">
        <v>0</v>
      </c>
      <c r="S625" s="72">
        <v>0</v>
      </c>
      <c r="T625" s="12">
        <v>45.69</v>
      </c>
      <c r="U625" s="72">
        <v>2.1480000000000001</v>
      </c>
      <c r="V625" s="72">
        <v>37.652999999999999</v>
      </c>
      <c r="W625" s="12">
        <v>100.17700000000001</v>
      </c>
      <c r="X625" s="72">
        <v>4.71</v>
      </c>
      <c r="Y625" s="72">
        <v>31.030999999999999</v>
      </c>
      <c r="Z625" s="12">
        <v>145.86600000000001</v>
      </c>
      <c r="AA625" s="72">
        <v>6.8579999999999997</v>
      </c>
      <c r="AB625" s="72">
        <v>22.143999999999998</v>
      </c>
      <c r="AC625" s="12">
        <v>1896.9390000000001</v>
      </c>
      <c r="AD625" s="72">
        <v>89.19</v>
      </c>
      <c r="AE625" s="72">
        <v>4.1260000000000003</v>
      </c>
      <c r="AF625" s="12">
        <v>0</v>
      </c>
      <c r="AG625" s="72">
        <v>0</v>
      </c>
      <c r="AH625" s="72">
        <v>0</v>
      </c>
      <c r="AI625" s="12">
        <v>68.328999999999994</v>
      </c>
      <c r="AJ625" s="72">
        <v>3.2130000000000001</v>
      </c>
      <c r="AK625" s="72">
        <v>42.774000000000001</v>
      </c>
      <c r="AL625" s="12">
        <v>68.328999999999994</v>
      </c>
      <c r="AM625" s="72">
        <v>3.2130000000000001</v>
      </c>
      <c r="AN625" s="72">
        <v>42.774000000000001</v>
      </c>
      <c r="AO625" s="12">
        <v>1965.268</v>
      </c>
      <c r="AP625" s="72">
        <v>92.403000000000006</v>
      </c>
      <c r="AQ625" s="72">
        <v>3.98</v>
      </c>
      <c r="AR625" s="12">
        <v>8.2739999999999991</v>
      </c>
      <c r="AS625" s="72">
        <v>0.38900000000000001</v>
      </c>
      <c r="AT625" s="72">
        <v>70.197000000000003</v>
      </c>
      <c r="AU625" s="12">
        <v>0</v>
      </c>
      <c r="AV625" s="72">
        <v>0</v>
      </c>
      <c r="AW625" s="72">
        <v>0</v>
      </c>
      <c r="AX625" s="12">
        <v>45.722999999999999</v>
      </c>
      <c r="AY625" s="72">
        <v>2.15</v>
      </c>
      <c r="AZ625" s="72">
        <v>44.866999999999997</v>
      </c>
      <c r="BA625" s="12">
        <v>45.722999999999999</v>
      </c>
      <c r="BB625" s="72">
        <v>2.15</v>
      </c>
      <c r="BC625" s="72">
        <v>44.866999999999997</v>
      </c>
      <c r="BD625" s="12">
        <v>22.094999999999999</v>
      </c>
      <c r="BE625" s="72">
        <v>1.0389999999999999</v>
      </c>
      <c r="BF625" s="72">
        <v>53.712000000000003</v>
      </c>
      <c r="BG625" s="12">
        <v>67.819000000000003</v>
      </c>
      <c r="BH625" s="72">
        <v>3.1890000000000001</v>
      </c>
      <c r="BI625" s="72">
        <v>35.776000000000003</v>
      </c>
      <c r="BJ625" s="12">
        <v>76.625</v>
      </c>
      <c r="BK625" s="72">
        <v>3.6030000000000002</v>
      </c>
      <c r="BL625" s="72">
        <v>31.055</v>
      </c>
      <c r="BM625" s="12">
        <v>8.8699999999999992</v>
      </c>
      <c r="BN625" s="72">
        <v>0.41699999999999998</v>
      </c>
      <c r="BO625" s="72">
        <v>76.016000000000005</v>
      </c>
      <c r="BP625" s="12">
        <v>85.495000000000005</v>
      </c>
      <c r="BQ625" s="72">
        <v>4.0199999999999996</v>
      </c>
      <c r="BR625" s="72">
        <v>29.271000000000001</v>
      </c>
      <c r="BS625" s="12">
        <v>161.58799999999999</v>
      </c>
      <c r="BT625" s="72">
        <v>7.5970000000000004</v>
      </c>
      <c r="BU625" s="72">
        <v>21.571000000000002</v>
      </c>
      <c r="BV625" s="12">
        <v>2126.8560000000002</v>
      </c>
      <c r="BW625" s="72">
        <v>100</v>
      </c>
      <c r="BX625" s="72">
        <v>3.9649999999999999</v>
      </c>
      <c r="BY625" s="13"/>
      <c r="BZ625" s="13"/>
    </row>
    <row r="626" spans="1:78" ht="12.75" customHeight="1">
      <c r="A626" s="122" t="s">
        <v>44</v>
      </c>
      <c r="B626" s="71" t="s">
        <v>70</v>
      </c>
      <c r="C626" s="71" t="s">
        <v>24</v>
      </c>
      <c r="D626" s="34">
        <v>42705</v>
      </c>
      <c r="E626" s="12">
        <v>1754.6559999999999</v>
      </c>
      <c r="F626" s="72">
        <v>82.911000000000001</v>
      </c>
      <c r="G626" s="72">
        <v>4.82</v>
      </c>
      <c r="H626" s="12">
        <v>65.546000000000006</v>
      </c>
      <c r="I626" s="72">
        <v>3.097</v>
      </c>
      <c r="J626" s="72">
        <v>35.865000000000002</v>
      </c>
      <c r="K626" s="12">
        <v>13.21</v>
      </c>
      <c r="L626" s="72">
        <v>0.624</v>
      </c>
      <c r="M626" s="72">
        <v>76.519000000000005</v>
      </c>
      <c r="N626" s="12">
        <v>78.756</v>
      </c>
      <c r="O626" s="72">
        <v>3.7210000000000001</v>
      </c>
      <c r="P626" s="72">
        <v>31.010999999999999</v>
      </c>
      <c r="Q626" s="12">
        <v>0</v>
      </c>
      <c r="R626" s="72">
        <v>0</v>
      </c>
      <c r="S626" s="72">
        <v>0</v>
      </c>
      <c r="T626" s="12">
        <v>78.756</v>
      </c>
      <c r="U626" s="72">
        <v>3.7210000000000001</v>
      </c>
      <c r="V626" s="72">
        <v>31.010999999999999</v>
      </c>
      <c r="W626" s="12">
        <v>111.551</v>
      </c>
      <c r="X626" s="72">
        <v>5.2709999999999999</v>
      </c>
      <c r="Y626" s="72">
        <v>21.931999999999999</v>
      </c>
      <c r="Z626" s="12">
        <v>190.30699999999999</v>
      </c>
      <c r="AA626" s="72">
        <v>8.9920000000000009</v>
      </c>
      <c r="AB626" s="72">
        <v>17.335000000000001</v>
      </c>
      <c r="AC626" s="12">
        <v>1944.963</v>
      </c>
      <c r="AD626" s="72">
        <v>91.903999999999996</v>
      </c>
      <c r="AE626" s="72">
        <v>4.75</v>
      </c>
      <c r="AF626" s="12">
        <v>0</v>
      </c>
      <c r="AG626" s="72">
        <v>0</v>
      </c>
      <c r="AH626" s="72">
        <v>0</v>
      </c>
      <c r="AI626" s="12">
        <v>27.312999999999999</v>
      </c>
      <c r="AJ626" s="72">
        <v>1.2909999999999999</v>
      </c>
      <c r="AK626" s="72">
        <v>60.658999999999999</v>
      </c>
      <c r="AL626" s="12">
        <v>27.312999999999999</v>
      </c>
      <c r="AM626" s="72">
        <v>1.2909999999999999</v>
      </c>
      <c r="AN626" s="72">
        <v>60.658999999999999</v>
      </c>
      <c r="AO626" s="12">
        <v>1972.2760000000001</v>
      </c>
      <c r="AP626" s="72">
        <v>93.194000000000003</v>
      </c>
      <c r="AQ626" s="72">
        <v>5.0199999999999996</v>
      </c>
      <c r="AR626" s="12">
        <v>16.321999999999999</v>
      </c>
      <c r="AS626" s="72">
        <v>0.77100000000000002</v>
      </c>
      <c r="AT626" s="72">
        <v>107.252</v>
      </c>
      <c r="AU626" s="12">
        <v>0</v>
      </c>
      <c r="AV626" s="72">
        <v>0</v>
      </c>
      <c r="AW626" s="72">
        <v>0</v>
      </c>
      <c r="AX626" s="12">
        <v>27.978999999999999</v>
      </c>
      <c r="AY626" s="72">
        <v>1.3220000000000001</v>
      </c>
      <c r="AZ626" s="72">
        <v>57.353000000000002</v>
      </c>
      <c r="BA626" s="12">
        <v>27.978999999999999</v>
      </c>
      <c r="BB626" s="72">
        <v>1.3220000000000001</v>
      </c>
      <c r="BC626" s="72">
        <v>57.353000000000002</v>
      </c>
      <c r="BD626" s="12">
        <v>0</v>
      </c>
      <c r="BE626" s="72">
        <v>0</v>
      </c>
      <c r="BF626" s="72">
        <v>0</v>
      </c>
      <c r="BG626" s="12">
        <v>27.978999999999999</v>
      </c>
      <c r="BH626" s="72">
        <v>1.3220000000000001</v>
      </c>
      <c r="BI626" s="72">
        <v>57.353000000000002</v>
      </c>
      <c r="BJ626" s="12">
        <v>53.351999999999997</v>
      </c>
      <c r="BK626" s="72">
        <v>2.5209999999999999</v>
      </c>
      <c r="BL626" s="72">
        <v>42.319000000000003</v>
      </c>
      <c r="BM626" s="12">
        <v>46.377000000000002</v>
      </c>
      <c r="BN626" s="72">
        <v>2.1909999999999998</v>
      </c>
      <c r="BO626" s="72">
        <v>51.155999999999999</v>
      </c>
      <c r="BP626" s="12">
        <v>99.728999999999999</v>
      </c>
      <c r="BQ626" s="72">
        <v>4.7119999999999997</v>
      </c>
      <c r="BR626" s="72">
        <v>41.664999999999999</v>
      </c>
      <c r="BS626" s="12">
        <v>144.03</v>
      </c>
      <c r="BT626" s="72">
        <v>6.806</v>
      </c>
      <c r="BU626" s="72">
        <v>29.785</v>
      </c>
      <c r="BV626" s="12">
        <v>2116.3069999999998</v>
      </c>
      <c r="BW626" s="72">
        <v>100</v>
      </c>
      <c r="BX626" s="72">
        <v>4.6159999999999997</v>
      </c>
      <c r="BY626" s="13"/>
      <c r="BZ626" s="13"/>
    </row>
    <row r="627" spans="1:78" ht="12.75" customHeight="1">
      <c r="A627" s="122" t="s">
        <v>44</v>
      </c>
      <c r="B627" s="71" t="s">
        <v>70</v>
      </c>
      <c r="C627" s="71" t="s">
        <v>24</v>
      </c>
      <c r="D627" s="34">
        <v>42795</v>
      </c>
      <c r="E627" s="12">
        <v>1837.51</v>
      </c>
      <c r="F627" s="72">
        <v>81.855000000000004</v>
      </c>
      <c r="G627" s="72">
        <v>4.4349999999999996</v>
      </c>
      <c r="H627" s="12">
        <v>46.494999999999997</v>
      </c>
      <c r="I627" s="72">
        <v>2.0710000000000002</v>
      </c>
      <c r="J627" s="72">
        <v>49.36</v>
      </c>
      <c r="K627" s="12">
        <v>27.824999999999999</v>
      </c>
      <c r="L627" s="72">
        <v>1.24</v>
      </c>
      <c r="M627" s="72">
        <v>64.721000000000004</v>
      </c>
      <c r="N627" s="12">
        <v>74.319999999999993</v>
      </c>
      <c r="O627" s="72">
        <v>3.3109999999999999</v>
      </c>
      <c r="P627" s="72">
        <v>39.593000000000004</v>
      </c>
      <c r="Q627" s="12">
        <v>16.015000000000001</v>
      </c>
      <c r="R627" s="72">
        <v>0.71299999999999997</v>
      </c>
      <c r="S627" s="72">
        <v>78.778999999999996</v>
      </c>
      <c r="T627" s="12">
        <v>90.334999999999994</v>
      </c>
      <c r="U627" s="72">
        <v>4.024</v>
      </c>
      <c r="V627" s="72">
        <v>35</v>
      </c>
      <c r="W627" s="12">
        <v>115.907</v>
      </c>
      <c r="X627" s="72">
        <v>5.1630000000000003</v>
      </c>
      <c r="Y627" s="72">
        <v>28.32</v>
      </c>
      <c r="Z627" s="12">
        <v>206.24199999999999</v>
      </c>
      <c r="AA627" s="72">
        <v>9.1869999999999994</v>
      </c>
      <c r="AB627" s="72">
        <v>17.757000000000001</v>
      </c>
      <c r="AC627" s="12">
        <v>2043.752</v>
      </c>
      <c r="AD627" s="72">
        <v>91.043000000000006</v>
      </c>
      <c r="AE627" s="72">
        <v>4.0650000000000004</v>
      </c>
      <c r="AF627" s="12">
        <v>0</v>
      </c>
      <c r="AG627" s="72">
        <v>0</v>
      </c>
      <c r="AH627" s="72">
        <v>0</v>
      </c>
      <c r="AI627" s="12">
        <v>48.563000000000002</v>
      </c>
      <c r="AJ627" s="72">
        <v>2.1629999999999998</v>
      </c>
      <c r="AK627" s="72">
        <v>37.823</v>
      </c>
      <c r="AL627" s="12">
        <v>48.563000000000002</v>
      </c>
      <c r="AM627" s="72">
        <v>2.1629999999999998</v>
      </c>
      <c r="AN627" s="72">
        <v>37.823</v>
      </c>
      <c r="AO627" s="12">
        <v>2092.3150000000001</v>
      </c>
      <c r="AP627" s="72">
        <v>93.206000000000003</v>
      </c>
      <c r="AQ627" s="72">
        <v>3.9420000000000002</v>
      </c>
      <c r="AR627" s="12">
        <v>31.434999999999999</v>
      </c>
      <c r="AS627" s="72">
        <v>1.4</v>
      </c>
      <c r="AT627" s="72">
        <v>84.385000000000005</v>
      </c>
      <c r="AU627" s="12">
        <v>0</v>
      </c>
      <c r="AV627" s="72">
        <v>0</v>
      </c>
      <c r="AW627" s="72">
        <v>0</v>
      </c>
      <c r="AX627" s="12">
        <v>55.378</v>
      </c>
      <c r="AY627" s="72">
        <v>2.4670000000000001</v>
      </c>
      <c r="AZ627" s="72">
        <v>68.403000000000006</v>
      </c>
      <c r="BA627" s="12">
        <v>55.378</v>
      </c>
      <c r="BB627" s="72">
        <v>2.4670000000000001</v>
      </c>
      <c r="BC627" s="72">
        <v>68.403000000000006</v>
      </c>
      <c r="BD627" s="12">
        <v>21.937000000000001</v>
      </c>
      <c r="BE627" s="72">
        <v>0.97699999999999998</v>
      </c>
      <c r="BF627" s="72">
        <v>98.679000000000002</v>
      </c>
      <c r="BG627" s="12">
        <v>77.314999999999998</v>
      </c>
      <c r="BH627" s="72">
        <v>3.444</v>
      </c>
      <c r="BI627" s="72">
        <v>52.048000000000002</v>
      </c>
      <c r="BJ627" s="12">
        <v>43.762</v>
      </c>
      <c r="BK627" s="72">
        <v>1.9490000000000001</v>
      </c>
      <c r="BL627" s="72">
        <v>45.828000000000003</v>
      </c>
      <c r="BM627" s="12">
        <v>0</v>
      </c>
      <c r="BN627" s="72">
        <v>0</v>
      </c>
      <c r="BO627" s="72">
        <v>0</v>
      </c>
      <c r="BP627" s="12">
        <v>43.762</v>
      </c>
      <c r="BQ627" s="72">
        <v>1.9490000000000001</v>
      </c>
      <c r="BR627" s="72">
        <v>45.828000000000003</v>
      </c>
      <c r="BS627" s="12">
        <v>152.512</v>
      </c>
      <c r="BT627" s="72">
        <v>6.7939999999999996</v>
      </c>
      <c r="BU627" s="72">
        <v>30.384</v>
      </c>
      <c r="BV627" s="12">
        <v>2244.8270000000002</v>
      </c>
      <c r="BW627" s="72">
        <v>100</v>
      </c>
      <c r="BX627" s="72">
        <v>4.5449999999999999</v>
      </c>
      <c r="BY627" s="13"/>
      <c r="BZ627" s="13"/>
    </row>
    <row r="628" spans="1:78" ht="12.75" customHeight="1">
      <c r="A628" s="122" t="s">
        <v>44</v>
      </c>
      <c r="B628" s="71" t="s">
        <v>70</v>
      </c>
      <c r="C628" s="71" t="s">
        <v>24</v>
      </c>
      <c r="D628" s="34">
        <v>42887</v>
      </c>
      <c r="E628" s="12">
        <v>1681.0250000000001</v>
      </c>
      <c r="F628" s="72">
        <v>85.459000000000003</v>
      </c>
      <c r="G628" s="72">
        <v>4.8929999999999998</v>
      </c>
      <c r="H628" s="12">
        <v>47.213999999999999</v>
      </c>
      <c r="I628" s="72">
        <v>2.4</v>
      </c>
      <c r="J628" s="72">
        <v>46.329000000000001</v>
      </c>
      <c r="K628" s="12">
        <v>26.834</v>
      </c>
      <c r="L628" s="72">
        <v>1.3640000000000001</v>
      </c>
      <c r="M628" s="72">
        <v>59.625999999999998</v>
      </c>
      <c r="N628" s="12">
        <v>74.048000000000002</v>
      </c>
      <c r="O628" s="72">
        <v>3.7639999999999998</v>
      </c>
      <c r="P628" s="72">
        <v>39.130000000000003</v>
      </c>
      <c r="Q628" s="12">
        <v>2.766</v>
      </c>
      <c r="R628" s="72">
        <v>0.14099999999999999</v>
      </c>
      <c r="S628" s="72">
        <v>104.047</v>
      </c>
      <c r="T628" s="12">
        <v>76.813999999999993</v>
      </c>
      <c r="U628" s="72">
        <v>3.9049999999999998</v>
      </c>
      <c r="V628" s="72">
        <v>37.177999999999997</v>
      </c>
      <c r="W628" s="12">
        <v>101.276</v>
      </c>
      <c r="X628" s="72">
        <v>5.149</v>
      </c>
      <c r="Y628" s="72">
        <v>24.53</v>
      </c>
      <c r="Z628" s="12">
        <v>178.09</v>
      </c>
      <c r="AA628" s="72">
        <v>9.0540000000000003</v>
      </c>
      <c r="AB628" s="72">
        <v>20.097999999999999</v>
      </c>
      <c r="AC628" s="12">
        <v>1859.115</v>
      </c>
      <c r="AD628" s="72">
        <v>94.513000000000005</v>
      </c>
      <c r="AE628" s="72">
        <v>4.8540000000000001</v>
      </c>
      <c r="AF628" s="12">
        <v>9.0890000000000004</v>
      </c>
      <c r="AG628" s="72">
        <v>0.46200000000000002</v>
      </c>
      <c r="AH628" s="72">
        <v>105.21599999999999</v>
      </c>
      <c r="AI628" s="12">
        <v>40.088999999999999</v>
      </c>
      <c r="AJ628" s="72">
        <v>2.0379999999999998</v>
      </c>
      <c r="AK628" s="72">
        <v>49.460999999999999</v>
      </c>
      <c r="AL628" s="12">
        <v>49.177999999999997</v>
      </c>
      <c r="AM628" s="72">
        <v>2.5</v>
      </c>
      <c r="AN628" s="72">
        <v>41.670999999999999</v>
      </c>
      <c r="AO628" s="12">
        <v>1908.2929999999999</v>
      </c>
      <c r="AP628" s="72">
        <v>97.013000000000005</v>
      </c>
      <c r="AQ628" s="72">
        <v>4.92</v>
      </c>
      <c r="AR628" s="12">
        <v>0</v>
      </c>
      <c r="AS628" s="72">
        <v>0</v>
      </c>
      <c r="AT628" s="72">
        <v>0</v>
      </c>
      <c r="AU628" s="12">
        <v>0</v>
      </c>
      <c r="AV628" s="72">
        <v>0</v>
      </c>
      <c r="AW628" s="72">
        <v>0</v>
      </c>
      <c r="AX628" s="12">
        <v>10.757</v>
      </c>
      <c r="AY628" s="72">
        <v>0.54700000000000004</v>
      </c>
      <c r="AZ628" s="72">
        <v>78.694999999999993</v>
      </c>
      <c r="BA628" s="12">
        <v>10.757</v>
      </c>
      <c r="BB628" s="72">
        <v>0.54700000000000004</v>
      </c>
      <c r="BC628" s="72">
        <v>78.694999999999993</v>
      </c>
      <c r="BD628" s="12">
        <v>4.6989999999999998</v>
      </c>
      <c r="BE628" s="72">
        <v>0.23899999999999999</v>
      </c>
      <c r="BF628" s="72">
        <v>73.248999999999995</v>
      </c>
      <c r="BG628" s="12">
        <v>15.456</v>
      </c>
      <c r="BH628" s="72">
        <v>0.78600000000000003</v>
      </c>
      <c r="BI628" s="72">
        <v>57.609000000000002</v>
      </c>
      <c r="BJ628" s="12">
        <v>35.628</v>
      </c>
      <c r="BK628" s="72">
        <v>1.8109999999999999</v>
      </c>
      <c r="BL628" s="72">
        <v>57.073999999999998</v>
      </c>
      <c r="BM628" s="12">
        <v>7.67</v>
      </c>
      <c r="BN628" s="72">
        <v>0.39</v>
      </c>
      <c r="BO628" s="72">
        <v>86.441999999999993</v>
      </c>
      <c r="BP628" s="12">
        <v>43.298000000000002</v>
      </c>
      <c r="BQ628" s="72">
        <v>2.2010000000000001</v>
      </c>
      <c r="BR628" s="72">
        <v>49.463999999999999</v>
      </c>
      <c r="BS628" s="12">
        <v>58.753999999999998</v>
      </c>
      <c r="BT628" s="72">
        <v>2.9870000000000001</v>
      </c>
      <c r="BU628" s="72">
        <v>38.767000000000003</v>
      </c>
      <c r="BV628" s="12">
        <v>1967.047</v>
      </c>
      <c r="BW628" s="72">
        <v>100</v>
      </c>
      <c r="BX628" s="72">
        <v>4.76</v>
      </c>
      <c r="BY628" s="13"/>
      <c r="BZ628" s="13"/>
    </row>
    <row r="629" spans="1:78" ht="12.75" customHeight="1">
      <c r="A629" s="122" t="s">
        <v>44</v>
      </c>
      <c r="B629" s="71" t="s">
        <v>70</v>
      </c>
      <c r="C629" s="71" t="s">
        <v>24</v>
      </c>
      <c r="D629" s="34">
        <v>43344</v>
      </c>
      <c r="E629" s="12">
        <v>1716.325</v>
      </c>
      <c r="F629" s="72">
        <v>81.984999999999999</v>
      </c>
      <c r="G629" s="72">
        <v>5.23</v>
      </c>
      <c r="H629" s="12">
        <v>59.851999999999997</v>
      </c>
      <c r="I629" s="72">
        <v>2.859</v>
      </c>
      <c r="J629" s="72">
        <v>43.320999999999998</v>
      </c>
      <c r="K629" s="12">
        <v>20.6</v>
      </c>
      <c r="L629" s="72">
        <v>0.98399999999999999</v>
      </c>
      <c r="M629" s="72">
        <v>57.883000000000003</v>
      </c>
      <c r="N629" s="12">
        <v>80.451999999999998</v>
      </c>
      <c r="O629" s="72">
        <v>3.843</v>
      </c>
      <c r="P629" s="72">
        <v>38.517000000000003</v>
      </c>
      <c r="Q629" s="12">
        <v>6.9550000000000001</v>
      </c>
      <c r="R629" s="72">
        <v>0.33200000000000002</v>
      </c>
      <c r="S629" s="72">
        <v>112.846</v>
      </c>
      <c r="T629" s="12">
        <v>87.406999999999996</v>
      </c>
      <c r="U629" s="72">
        <v>4.1749999999999998</v>
      </c>
      <c r="V629" s="72">
        <v>35.064</v>
      </c>
      <c r="W629" s="12">
        <v>107.48399999999999</v>
      </c>
      <c r="X629" s="72">
        <v>5.1340000000000003</v>
      </c>
      <c r="Y629" s="72">
        <v>24.902000000000001</v>
      </c>
      <c r="Z629" s="12">
        <v>194.89099999999999</v>
      </c>
      <c r="AA629" s="72">
        <v>9.31</v>
      </c>
      <c r="AB629" s="72">
        <v>17.219000000000001</v>
      </c>
      <c r="AC629" s="12">
        <v>1911.2159999999999</v>
      </c>
      <c r="AD629" s="72">
        <v>91.295000000000002</v>
      </c>
      <c r="AE629" s="72">
        <v>5.343</v>
      </c>
      <c r="AF629" s="12">
        <v>3.177</v>
      </c>
      <c r="AG629" s="72">
        <v>0.152</v>
      </c>
      <c r="AH629" s="72">
        <v>107.408</v>
      </c>
      <c r="AI629" s="12">
        <v>73.677999999999997</v>
      </c>
      <c r="AJ629" s="72">
        <v>3.5190000000000001</v>
      </c>
      <c r="AK629" s="72">
        <v>38.405999999999999</v>
      </c>
      <c r="AL629" s="12">
        <v>76.855000000000004</v>
      </c>
      <c r="AM629" s="72">
        <v>3.6709999999999998</v>
      </c>
      <c r="AN629" s="72">
        <v>36.488999999999997</v>
      </c>
      <c r="AO629" s="12">
        <v>1988.0709999999999</v>
      </c>
      <c r="AP629" s="72">
        <v>94.965999999999994</v>
      </c>
      <c r="AQ629" s="72">
        <v>5.3650000000000002</v>
      </c>
      <c r="AR629" s="12">
        <v>8.673</v>
      </c>
      <c r="AS629" s="72">
        <v>0.41399999999999998</v>
      </c>
      <c r="AT629" s="72">
        <v>109.608</v>
      </c>
      <c r="AU629" s="12">
        <v>0</v>
      </c>
      <c r="AV629" s="72">
        <v>0</v>
      </c>
      <c r="AW629" s="72">
        <v>0</v>
      </c>
      <c r="AX629" s="12">
        <v>16.734999999999999</v>
      </c>
      <c r="AY629" s="72">
        <v>0.79900000000000004</v>
      </c>
      <c r="AZ629" s="72">
        <v>81.900000000000006</v>
      </c>
      <c r="BA629" s="12">
        <v>16.734999999999999</v>
      </c>
      <c r="BB629" s="72">
        <v>0.79900000000000004</v>
      </c>
      <c r="BC629" s="72">
        <v>81.900000000000006</v>
      </c>
      <c r="BD629" s="12">
        <v>26.303999999999998</v>
      </c>
      <c r="BE629" s="72">
        <v>1.256</v>
      </c>
      <c r="BF629" s="72">
        <v>55.024000000000001</v>
      </c>
      <c r="BG629" s="12">
        <v>43.039000000000001</v>
      </c>
      <c r="BH629" s="72">
        <v>2.056</v>
      </c>
      <c r="BI629" s="72">
        <v>42.097999999999999</v>
      </c>
      <c r="BJ629" s="12">
        <v>36.350999999999999</v>
      </c>
      <c r="BK629" s="72">
        <v>1.736</v>
      </c>
      <c r="BL629" s="72">
        <v>54.634</v>
      </c>
      <c r="BM629" s="12">
        <v>17.327999999999999</v>
      </c>
      <c r="BN629" s="72">
        <v>0.82799999999999996</v>
      </c>
      <c r="BO629" s="72">
        <v>68.984999999999999</v>
      </c>
      <c r="BP629" s="12">
        <v>53.677999999999997</v>
      </c>
      <c r="BQ629" s="72">
        <v>2.5640000000000001</v>
      </c>
      <c r="BR629" s="72">
        <v>40.024999999999999</v>
      </c>
      <c r="BS629" s="12">
        <v>105.39100000000001</v>
      </c>
      <c r="BT629" s="72">
        <v>5.0339999999999998</v>
      </c>
      <c r="BU629" s="72">
        <v>23.266999999999999</v>
      </c>
      <c r="BV629" s="12">
        <v>2093.462</v>
      </c>
      <c r="BW629" s="72">
        <v>100</v>
      </c>
      <c r="BX629" s="72">
        <v>5.1769999999999996</v>
      </c>
      <c r="BY629" s="13"/>
      <c r="BZ629" s="13"/>
    </row>
    <row r="630" spans="1:78" ht="12.75" customHeight="1">
      <c r="A630" s="122" t="s">
        <v>44</v>
      </c>
      <c r="B630" s="71" t="s">
        <v>70</v>
      </c>
      <c r="C630" s="71" t="s">
        <v>24</v>
      </c>
      <c r="D630" s="34">
        <v>43435</v>
      </c>
      <c r="E630" s="12">
        <v>1953.4929999999999</v>
      </c>
      <c r="F630" s="72">
        <v>86.510999999999996</v>
      </c>
      <c r="G630" s="72">
        <v>4.407</v>
      </c>
      <c r="H630" s="12">
        <v>13.991</v>
      </c>
      <c r="I630" s="72">
        <v>0.62</v>
      </c>
      <c r="J630" s="72">
        <v>73.754000000000005</v>
      </c>
      <c r="K630" s="12">
        <v>5.3120000000000003</v>
      </c>
      <c r="L630" s="72">
        <v>0.23499999999999999</v>
      </c>
      <c r="M630" s="72">
        <v>90.100999999999999</v>
      </c>
      <c r="N630" s="12">
        <v>19.303000000000001</v>
      </c>
      <c r="O630" s="72">
        <v>0.85499999999999998</v>
      </c>
      <c r="P630" s="72">
        <v>58.677999999999997</v>
      </c>
      <c r="Q630" s="12">
        <v>0</v>
      </c>
      <c r="R630" s="72">
        <v>0</v>
      </c>
      <c r="S630" s="72">
        <v>0</v>
      </c>
      <c r="T630" s="12">
        <v>19.303000000000001</v>
      </c>
      <c r="U630" s="72">
        <v>0.85499999999999998</v>
      </c>
      <c r="V630" s="72">
        <v>58.677999999999997</v>
      </c>
      <c r="W630" s="12">
        <v>97.314999999999998</v>
      </c>
      <c r="X630" s="72">
        <v>4.3099999999999996</v>
      </c>
      <c r="Y630" s="72">
        <v>28.361000000000001</v>
      </c>
      <c r="Z630" s="12">
        <v>116.61799999999999</v>
      </c>
      <c r="AA630" s="72">
        <v>5.1639999999999997</v>
      </c>
      <c r="AB630" s="72">
        <v>25.448</v>
      </c>
      <c r="AC630" s="12">
        <v>2070.11</v>
      </c>
      <c r="AD630" s="72">
        <v>91.674999999999997</v>
      </c>
      <c r="AE630" s="72">
        <v>4.5579999999999998</v>
      </c>
      <c r="AF630" s="12">
        <v>0</v>
      </c>
      <c r="AG630" s="72">
        <v>0</v>
      </c>
      <c r="AH630" s="72">
        <v>0</v>
      </c>
      <c r="AI630" s="12">
        <v>38.957999999999998</v>
      </c>
      <c r="AJ630" s="72">
        <v>1.7250000000000001</v>
      </c>
      <c r="AK630" s="72">
        <v>65.736999999999995</v>
      </c>
      <c r="AL630" s="12">
        <v>38.957999999999998</v>
      </c>
      <c r="AM630" s="72">
        <v>1.7250000000000001</v>
      </c>
      <c r="AN630" s="72">
        <v>65.736999999999995</v>
      </c>
      <c r="AO630" s="12">
        <v>2109.069</v>
      </c>
      <c r="AP630" s="72">
        <v>93.4</v>
      </c>
      <c r="AQ630" s="72">
        <v>4.4349999999999996</v>
      </c>
      <c r="AR630" s="12">
        <v>17.068000000000001</v>
      </c>
      <c r="AS630" s="72">
        <v>0.75600000000000001</v>
      </c>
      <c r="AT630" s="72">
        <v>113.232</v>
      </c>
      <c r="AU630" s="12">
        <v>10.602</v>
      </c>
      <c r="AV630" s="72">
        <v>0.46899999999999997</v>
      </c>
      <c r="AW630" s="72">
        <v>115.992</v>
      </c>
      <c r="AX630" s="12">
        <v>23.824000000000002</v>
      </c>
      <c r="AY630" s="72">
        <v>1.0549999999999999</v>
      </c>
      <c r="AZ630" s="72">
        <v>75.795000000000002</v>
      </c>
      <c r="BA630" s="12">
        <v>34.424999999999997</v>
      </c>
      <c r="BB630" s="72">
        <v>1.5249999999999999</v>
      </c>
      <c r="BC630" s="72">
        <v>57.316000000000003</v>
      </c>
      <c r="BD630" s="12">
        <v>6.7850000000000001</v>
      </c>
      <c r="BE630" s="72">
        <v>0.3</v>
      </c>
      <c r="BF630" s="72">
        <v>103.485</v>
      </c>
      <c r="BG630" s="12">
        <v>41.21</v>
      </c>
      <c r="BH630" s="72">
        <v>1.825</v>
      </c>
      <c r="BI630" s="72">
        <v>50.795999999999999</v>
      </c>
      <c r="BJ630" s="12">
        <v>30.213999999999999</v>
      </c>
      <c r="BK630" s="72">
        <v>1.3380000000000001</v>
      </c>
      <c r="BL630" s="72">
        <v>51.737000000000002</v>
      </c>
      <c r="BM630" s="12">
        <v>60.531999999999996</v>
      </c>
      <c r="BN630" s="72">
        <v>2.681</v>
      </c>
      <c r="BO630" s="72">
        <v>70.951999999999998</v>
      </c>
      <c r="BP630" s="12">
        <v>90.745999999999995</v>
      </c>
      <c r="BQ630" s="72">
        <v>4.0190000000000001</v>
      </c>
      <c r="BR630" s="72">
        <v>49.746000000000002</v>
      </c>
      <c r="BS630" s="12">
        <v>149.024</v>
      </c>
      <c r="BT630" s="72">
        <v>6.6</v>
      </c>
      <c r="BU630" s="72">
        <v>27.783000000000001</v>
      </c>
      <c r="BV630" s="12">
        <v>2258.0929999999998</v>
      </c>
      <c r="BW630" s="72">
        <v>100</v>
      </c>
      <c r="BX630" s="72">
        <v>4.3559999999999999</v>
      </c>
      <c r="BY630" s="13"/>
      <c r="BZ630" s="13"/>
    </row>
    <row r="631" spans="1:78" ht="12.75" customHeight="1">
      <c r="A631" s="122" t="s">
        <v>44</v>
      </c>
      <c r="B631" s="71" t="s">
        <v>70</v>
      </c>
      <c r="C631" s="71" t="s">
        <v>24</v>
      </c>
      <c r="D631" s="34">
        <v>43525</v>
      </c>
      <c r="E631" s="12">
        <v>1710.5060000000001</v>
      </c>
      <c r="F631" s="72">
        <v>82.552999999999997</v>
      </c>
      <c r="G631" s="72">
        <v>5.4560000000000004</v>
      </c>
      <c r="H631" s="12">
        <v>27.108000000000001</v>
      </c>
      <c r="I631" s="72">
        <v>1.3080000000000001</v>
      </c>
      <c r="J631" s="72">
        <v>64.129000000000005</v>
      </c>
      <c r="K631" s="12">
        <v>18.541</v>
      </c>
      <c r="L631" s="72">
        <v>0.89500000000000002</v>
      </c>
      <c r="M631" s="72">
        <v>59.070999999999998</v>
      </c>
      <c r="N631" s="12">
        <v>45.649000000000001</v>
      </c>
      <c r="O631" s="72">
        <v>2.2029999999999998</v>
      </c>
      <c r="P631" s="72">
        <v>46.674999999999997</v>
      </c>
      <c r="Q631" s="12">
        <v>0</v>
      </c>
      <c r="R631" s="72">
        <v>0</v>
      </c>
      <c r="S631" s="72">
        <v>0</v>
      </c>
      <c r="T631" s="12">
        <v>45.649000000000001</v>
      </c>
      <c r="U631" s="72">
        <v>2.2029999999999998</v>
      </c>
      <c r="V631" s="72">
        <v>46.674999999999997</v>
      </c>
      <c r="W631" s="12">
        <v>98.191999999999993</v>
      </c>
      <c r="X631" s="72">
        <v>4.7389999999999999</v>
      </c>
      <c r="Y631" s="72">
        <v>30.03</v>
      </c>
      <c r="Z631" s="12">
        <v>143.84100000000001</v>
      </c>
      <c r="AA631" s="72">
        <v>6.9420000000000002</v>
      </c>
      <c r="AB631" s="72">
        <v>20.606000000000002</v>
      </c>
      <c r="AC631" s="12">
        <v>1854.346</v>
      </c>
      <c r="AD631" s="72">
        <v>89.495000000000005</v>
      </c>
      <c r="AE631" s="72">
        <v>5.4219999999999997</v>
      </c>
      <c r="AF631" s="12">
        <v>0</v>
      </c>
      <c r="AG631" s="72">
        <v>0</v>
      </c>
      <c r="AH631" s="72">
        <v>0</v>
      </c>
      <c r="AI631" s="12">
        <v>50.530999999999999</v>
      </c>
      <c r="AJ631" s="72">
        <v>2.4390000000000001</v>
      </c>
      <c r="AK631" s="72">
        <v>68.421000000000006</v>
      </c>
      <c r="AL631" s="12">
        <v>50.530999999999999</v>
      </c>
      <c r="AM631" s="72">
        <v>2.4390000000000001</v>
      </c>
      <c r="AN631" s="72">
        <v>68.421000000000006</v>
      </c>
      <c r="AO631" s="12">
        <v>1904.877</v>
      </c>
      <c r="AP631" s="72">
        <v>91.933999999999997</v>
      </c>
      <c r="AQ631" s="72">
        <v>6.2119999999999997</v>
      </c>
      <c r="AR631" s="12">
        <v>3.8580000000000001</v>
      </c>
      <c r="AS631" s="72">
        <v>0.186</v>
      </c>
      <c r="AT631" s="72">
        <v>104.794</v>
      </c>
      <c r="AU631" s="12">
        <v>0</v>
      </c>
      <c r="AV631" s="72">
        <v>0</v>
      </c>
      <c r="AW631" s="72">
        <v>0</v>
      </c>
      <c r="AX631" s="12">
        <v>56.593000000000004</v>
      </c>
      <c r="AY631" s="72">
        <v>2.7309999999999999</v>
      </c>
      <c r="AZ631" s="72">
        <v>54.92</v>
      </c>
      <c r="BA631" s="12">
        <v>56.593000000000004</v>
      </c>
      <c r="BB631" s="72">
        <v>2.7309999999999999</v>
      </c>
      <c r="BC631" s="72">
        <v>54.92</v>
      </c>
      <c r="BD631" s="12">
        <v>63.814</v>
      </c>
      <c r="BE631" s="72">
        <v>3.08</v>
      </c>
      <c r="BF631" s="72">
        <v>53.832000000000001</v>
      </c>
      <c r="BG631" s="12">
        <v>120.407</v>
      </c>
      <c r="BH631" s="72">
        <v>5.8109999999999999</v>
      </c>
      <c r="BI631" s="72">
        <v>33.869999999999997</v>
      </c>
      <c r="BJ631" s="12">
        <v>23.821000000000002</v>
      </c>
      <c r="BK631" s="72">
        <v>1.1499999999999999</v>
      </c>
      <c r="BL631" s="72">
        <v>51.042000000000002</v>
      </c>
      <c r="BM631" s="12">
        <v>19.042999999999999</v>
      </c>
      <c r="BN631" s="72">
        <v>0.91900000000000004</v>
      </c>
      <c r="BO631" s="72">
        <v>61.073999999999998</v>
      </c>
      <c r="BP631" s="12">
        <v>42.863999999999997</v>
      </c>
      <c r="BQ631" s="72">
        <v>2.069</v>
      </c>
      <c r="BR631" s="72">
        <v>36.99</v>
      </c>
      <c r="BS631" s="12">
        <v>167.12799999999999</v>
      </c>
      <c r="BT631" s="72">
        <v>8.0660000000000007</v>
      </c>
      <c r="BU631" s="72">
        <v>22.895</v>
      </c>
      <c r="BV631" s="12">
        <v>2072.0059999999999</v>
      </c>
      <c r="BW631" s="72">
        <v>100</v>
      </c>
      <c r="BX631" s="72">
        <v>5.8849999999999998</v>
      </c>
      <c r="BY631" s="13"/>
      <c r="BZ631" s="13"/>
    </row>
    <row r="632" spans="1:78" ht="12.75" customHeight="1">
      <c r="A632" s="122" t="s">
        <v>44</v>
      </c>
      <c r="B632" s="71" t="s">
        <v>70</v>
      </c>
      <c r="C632" s="71" t="s">
        <v>24</v>
      </c>
      <c r="D632" s="34">
        <v>43617</v>
      </c>
      <c r="E632" s="12">
        <v>1936.04</v>
      </c>
      <c r="F632" s="72">
        <v>87.512</v>
      </c>
      <c r="G632" s="72">
        <v>4.5339999999999998</v>
      </c>
      <c r="H632" s="12">
        <v>3.8980000000000001</v>
      </c>
      <c r="I632" s="72">
        <v>0.17599999999999999</v>
      </c>
      <c r="J632" s="72">
        <v>103.44</v>
      </c>
      <c r="K632" s="12">
        <v>38.445</v>
      </c>
      <c r="L632" s="72">
        <v>1.738</v>
      </c>
      <c r="M632" s="72">
        <v>50.975999999999999</v>
      </c>
      <c r="N632" s="12">
        <v>42.343000000000004</v>
      </c>
      <c r="O632" s="72">
        <v>1.9139999999999999</v>
      </c>
      <c r="P632" s="72">
        <v>45.982999999999997</v>
      </c>
      <c r="Q632" s="12">
        <v>10.003</v>
      </c>
      <c r="R632" s="72">
        <v>0.45200000000000001</v>
      </c>
      <c r="S632" s="72">
        <v>106.81100000000001</v>
      </c>
      <c r="T632" s="12">
        <v>52.344999999999999</v>
      </c>
      <c r="U632" s="72">
        <v>2.3660000000000001</v>
      </c>
      <c r="V632" s="72">
        <v>41.984000000000002</v>
      </c>
      <c r="W632" s="12">
        <v>131.42099999999999</v>
      </c>
      <c r="X632" s="72">
        <v>5.94</v>
      </c>
      <c r="Y632" s="72">
        <v>21.942</v>
      </c>
      <c r="Z632" s="12">
        <v>183.76599999999999</v>
      </c>
      <c r="AA632" s="72">
        <v>8.3070000000000004</v>
      </c>
      <c r="AB632" s="72">
        <v>22.401</v>
      </c>
      <c r="AC632" s="12">
        <v>2119.806</v>
      </c>
      <c r="AD632" s="72">
        <v>95.819000000000003</v>
      </c>
      <c r="AE632" s="72">
        <v>4.7389999999999999</v>
      </c>
      <c r="AF632" s="12">
        <v>0</v>
      </c>
      <c r="AG632" s="72">
        <v>0</v>
      </c>
      <c r="AH632" s="72">
        <v>0</v>
      </c>
      <c r="AI632" s="12">
        <v>47.423999999999999</v>
      </c>
      <c r="AJ632" s="72">
        <v>2.1440000000000001</v>
      </c>
      <c r="AK632" s="72">
        <v>52.832999999999998</v>
      </c>
      <c r="AL632" s="12">
        <v>47.423999999999999</v>
      </c>
      <c r="AM632" s="72">
        <v>2.1440000000000001</v>
      </c>
      <c r="AN632" s="72">
        <v>52.832999999999998</v>
      </c>
      <c r="AO632" s="12">
        <v>2167.23</v>
      </c>
      <c r="AP632" s="72">
        <v>97.962000000000003</v>
      </c>
      <c r="AQ632" s="72">
        <v>4.6929999999999996</v>
      </c>
      <c r="AR632" s="12">
        <v>0</v>
      </c>
      <c r="AS632" s="72">
        <v>0</v>
      </c>
      <c r="AT632" s="72">
        <v>0</v>
      </c>
      <c r="AU632" s="12">
        <v>0</v>
      </c>
      <c r="AV632" s="72">
        <v>0</v>
      </c>
      <c r="AW632" s="72">
        <v>0</v>
      </c>
      <c r="AX632" s="12">
        <v>3.8919999999999999</v>
      </c>
      <c r="AY632" s="72">
        <v>0.17599999999999999</v>
      </c>
      <c r="AZ632" s="72">
        <v>112.126</v>
      </c>
      <c r="BA632" s="12">
        <v>3.8919999999999999</v>
      </c>
      <c r="BB632" s="72">
        <v>0.17599999999999999</v>
      </c>
      <c r="BC632" s="72">
        <v>112.126</v>
      </c>
      <c r="BD632" s="12">
        <v>0</v>
      </c>
      <c r="BE632" s="72">
        <v>0</v>
      </c>
      <c r="BF632" s="72">
        <v>0</v>
      </c>
      <c r="BG632" s="12">
        <v>3.8919999999999999</v>
      </c>
      <c r="BH632" s="72">
        <v>0.17599999999999999</v>
      </c>
      <c r="BI632" s="72">
        <v>112.126</v>
      </c>
      <c r="BJ632" s="12">
        <v>41.19</v>
      </c>
      <c r="BK632" s="72">
        <v>1.8620000000000001</v>
      </c>
      <c r="BL632" s="72">
        <v>52.944000000000003</v>
      </c>
      <c r="BM632" s="12">
        <v>0</v>
      </c>
      <c r="BN632" s="72">
        <v>0</v>
      </c>
      <c r="BO632" s="72">
        <v>0</v>
      </c>
      <c r="BP632" s="12">
        <v>41.19</v>
      </c>
      <c r="BQ632" s="72">
        <v>1.8620000000000001</v>
      </c>
      <c r="BR632" s="72">
        <v>52.944000000000003</v>
      </c>
      <c r="BS632" s="12">
        <v>45.082000000000001</v>
      </c>
      <c r="BT632" s="72">
        <v>2.0379999999999998</v>
      </c>
      <c r="BU632" s="72">
        <v>49.744</v>
      </c>
      <c r="BV632" s="12">
        <v>2212.3130000000001</v>
      </c>
      <c r="BW632" s="72">
        <v>100</v>
      </c>
      <c r="BX632" s="72">
        <v>4.3730000000000002</v>
      </c>
      <c r="BY632" s="13"/>
      <c r="BZ632" s="13"/>
    </row>
    <row r="633" spans="1:78" ht="12.75" customHeight="1">
      <c r="A633" s="122" t="s">
        <v>44</v>
      </c>
      <c r="B633" s="71" t="s">
        <v>70</v>
      </c>
      <c r="C633" s="71" t="s">
        <v>24</v>
      </c>
      <c r="D633" s="34">
        <v>44075</v>
      </c>
      <c r="E633" s="12">
        <v>1988.8979999999999</v>
      </c>
      <c r="F633" s="72">
        <v>85.248000000000005</v>
      </c>
      <c r="G633" s="72">
        <v>4.9240000000000004</v>
      </c>
      <c r="H633" s="12">
        <v>15.19</v>
      </c>
      <c r="I633" s="72">
        <v>0.65100000000000002</v>
      </c>
      <c r="J633" s="72">
        <v>56.39</v>
      </c>
      <c r="K633" s="12">
        <v>15.422000000000001</v>
      </c>
      <c r="L633" s="72">
        <v>0.66100000000000003</v>
      </c>
      <c r="M633" s="72">
        <v>73.533000000000001</v>
      </c>
      <c r="N633" s="12">
        <v>30.611999999999998</v>
      </c>
      <c r="O633" s="72">
        <v>1.3120000000000001</v>
      </c>
      <c r="P633" s="72">
        <v>45.744999999999997</v>
      </c>
      <c r="Q633" s="12">
        <v>14.343</v>
      </c>
      <c r="R633" s="72">
        <v>0.61499999999999999</v>
      </c>
      <c r="S633" s="72">
        <v>119.381</v>
      </c>
      <c r="T633" s="12">
        <v>44.954000000000001</v>
      </c>
      <c r="U633" s="72">
        <v>1.927</v>
      </c>
      <c r="V633" s="72">
        <v>51.258000000000003</v>
      </c>
      <c r="W633" s="12">
        <v>89.712000000000003</v>
      </c>
      <c r="X633" s="72">
        <v>3.8450000000000002</v>
      </c>
      <c r="Y633" s="72">
        <v>43.036000000000001</v>
      </c>
      <c r="Z633" s="12">
        <v>134.667</v>
      </c>
      <c r="AA633" s="72">
        <v>5.7720000000000002</v>
      </c>
      <c r="AB633" s="72">
        <v>30.404</v>
      </c>
      <c r="AC633" s="12">
        <v>2123.5639999999999</v>
      </c>
      <c r="AD633" s="72">
        <v>91.02</v>
      </c>
      <c r="AE633" s="72">
        <v>4.375</v>
      </c>
      <c r="AF633" s="12">
        <v>0</v>
      </c>
      <c r="AG633" s="72">
        <v>0</v>
      </c>
      <c r="AH633" s="72">
        <v>0</v>
      </c>
      <c r="AI633" s="12">
        <v>31.71</v>
      </c>
      <c r="AJ633" s="72">
        <v>1.359</v>
      </c>
      <c r="AK633" s="72">
        <v>51.476999999999997</v>
      </c>
      <c r="AL633" s="12">
        <v>31.71</v>
      </c>
      <c r="AM633" s="72">
        <v>1.359</v>
      </c>
      <c r="AN633" s="72">
        <v>51.476999999999997</v>
      </c>
      <c r="AO633" s="12">
        <v>2155.2750000000001</v>
      </c>
      <c r="AP633" s="72">
        <v>92.379000000000005</v>
      </c>
      <c r="AQ633" s="72">
        <v>4.2640000000000002</v>
      </c>
      <c r="AR633" s="12">
        <v>0</v>
      </c>
      <c r="AS633" s="72">
        <v>0</v>
      </c>
      <c r="AT633" s="72">
        <v>0</v>
      </c>
      <c r="AU633" s="12">
        <v>5.0640000000000001</v>
      </c>
      <c r="AV633" s="72">
        <v>0.217</v>
      </c>
      <c r="AW633" s="72">
        <v>106.974</v>
      </c>
      <c r="AX633" s="12">
        <v>13.746</v>
      </c>
      <c r="AY633" s="72">
        <v>0.58899999999999997</v>
      </c>
      <c r="AZ633" s="72">
        <v>104.27</v>
      </c>
      <c r="BA633" s="12">
        <v>18.809999999999999</v>
      </c>
      <c r="BB633" s="72">
        <v>0.80600000000000005</v>
      </c>
      <c r="BC633" s="72">
        <v>76.378</v>
      </c>
      <c r="BD633" s="12">
        <v>0.75</v>
      </c>
      <c r="BE633" s="72">
        <v>3.2000000000000001E-2</v>
      </c>
      <c r="BF633" s="72">
        <v>113.29900000000001</v>
      </c>
      <c r="BG633" s="12">
        <v>19.559999999999999</v>
      </c>
      <c r="BH633" s="72">
        <v>0.83799999999999997</v>
      </c>
      <c r="BI633" s="72">
        <v>73.168999999999997</v>
      </c>
      <c r="BJ633" s="12">
        <v>132.21</v>
      </c>
      <c r="BK633" s="72">
        <v>5.6669999999999998</v>
      </c>
      <c r="BL633" s="72">
        <v>25.018000000000001</v>
      </c>
      <c r="BM633" s="12">
        <v>26.032</v>
      </c>
      <c r="BN633" s="72">
        <v>1.1160000000000001</v>
      </c>
      <c r="BO633" s="72">
        <v>53.597999999999999</v>
      </c>
      <c r="BP633" s="12">
        <v>158.24199999999999</v>
      </c>
      <c r="BQ633" s="72">
        <v>6.7830000000000004</v>
      </c>
      <c r="BR633" s="72">
        <v>22.338000000000001</v>
      </c>
      <c r="BS633" s="12">
        <v>177.80199999999999</v>
      </c>
      <c r="BT633" s="72">
        <v>7.6210000000000004</v>
      </c>
      <c r="BU633" s="72">
        <v>19.625</v>
      </c>
      <c r="BV633" s="12">
        <v>2333.076</v>
      </c>
      <c r="BW633" s="72">
        <v>100</v>
      </c>
      <c r="BX633" s="72">
        <v>3.8530000000000002</v>
      </c>
      <c r="BY633" s="13"/>
      <c r="BZ633" s="13"/>
    </row>
    <row r="634" spans="1:78" ht="12.75" customHeight="1">
      <c r="A634" s="122" t="s">
        <v>44</v>
      </c>
      <c r="B634" s="71" t="s">
        <v>70</v>
      </c>
      <c r="C634" s="71" t="s">
        <v>24</v>
      </c>
      <c r="D634" s="34">
        <v>44166</v>
      </c>
      <c r="E634" s="12">
        <v>1938.0350000000001</v>
      </c>
      <c r="F634" s="72">
        <v>83.616</v>
      </c>
      <c r="G634" s="72">
        <v>6.1130000000000004</v>
      </c>
      <c r="H634" s="12">
        <v>32.17</v>
      </c>
      <c r="I634" s="72">
        <v>1.3879999999999999</v>
      </c>
      <c r="J634" s="72">
        <v>59.640999999999998</v>
      </c>
      <c r="K634" s="12">
        <v>10.217000000000001</v>
      </c>
      <c r="L634" s="72">
        <v>0.441</v>
      </c>
      <c r="M634" s="72">
        <v>107.629</v>
      </c>
      <c r="N634" s="12">
        <v>42.387</v>
      </c>
      <c r="O634" s="72">
        <v>1.829</v>
      </c>
      <c r="P634" s="72">
        <v>48.037999999999997</v>
      </c>
      <c r="Q634" s="12">
        <v>0</v>
      </c>
      <c r="R634" s="72">
        <v>0</v>
      </c>
      <c r="S634" s="72">
        <v>0</v>
      </c>
      <c r="T634" s="12">
        <v>42.387</v>
      </c>
      <c r="U634" s="72">
        <v>1.829</v>
      </c>
      <c r="V634" s="72">
        <v>48.037999999999997</v>
      </c>
      <c r="W634" s="12">
        <v>104.196</v>
      </c>
      <c r="X634" s="72">
        <v>4.4950000000000001</v>
      </c>
      <c r="Y634" s="72">
        <v>29.260999999999999</v>
      </c>
      <c r="Z634" s="12">
        <v>146.583</v>
      </c>
      <c r="AA634" s="72">
        <v>6.3239999999999998</v>
      </c>
      <c r="AB634" s="72">
        <v>24.178999999999998</v>
      </c>
      <c r="AC634" s="12">
        <v>2084.6179999999999</v>
      </c>
      <c r="AD634" s="72">
        <v>89.94</v>
      </c>
      <c r="AE634" s="72">
        <v>6.0960000000000001</v>
      </c>
      <c r="AF634" s="12">
        <v>0</v>
      </c>
      <c r="AG634" s="72">
        <v>0</v>
      </c>
      <c r="AH634" s="72">
        <v>0</v>
      </c>
      <c r="AI634" s="12">
        <v>108.211</v>
      </c>
      <c r="AJ634" s="72">
        <v>4.6689999999999996</v>
      </c>
      <c r="AK634" s="72">
        <v>29.602</v>
      </c>
      <c r="AL634" s="12">
        <v>108.211</v>
      </c>
      <c r="AM634" s="72">
        <v>4.6689999999999996</v>
      </c>
      <c r="AN634" s="72">
        <v>29.602</v>
      </c>
      <c r="AO634" s="12">
        <v>2192.83</v>
      </c>
      <c r="AP634" s="72">
        <v>94.608999999999995</v>
      </c>
      <c r="AQ634" s="72">
        <v>5.8780000000000001</v>
      </c>
      <c r="AR634" s="12">
        <v>13.414</v>
      </c>
      <c r="AS634" s="72">
        <v>0.57899999999999996</v>
      </c>
      <c r="AT634" s="72">
        <v>105.55500000000001</v>
      </c>
      <c r="AU634" s="12">
        <v>0</v>
      </c>
      <c r="AV634" s="72">
        <v>0</v>
      </c>
      <c r="AW634" s="72">
        <v>0</v>
      </c>
      <c r="AX634" s="12">
        <v>40.234000000000002</v>
      </c>
      <c r="AY634" s="72">
        <v>1.736</v>
      </c>
      <c r="AZ634" s="72">
        <v>48.353000000000002</v>
      </c>
      <c r="BA634" s="12">
        <v>40.234000000000002</v>
      </c>
      <c r="BB634" s="72">
        <v>1.736</v>
      </c>
      <c r="BC634" s="72">
        <v>48.353000000000002</v>
      </c>
      <c r="BD634" s="12">
        <v>0</v>
      </c>
      <c r="BE634" s="72">
        <v>0</v>
      </c>
      <c r="BF634" s="72">
        <v>0</v>
      </c>
      <c r="BG634" s="12">
        <v>40.234000000000002</v>
      </c>
      <c r="BH634" s="72">
        <v>1.736</v>
      </c>
      <c r="BI634" s="72">
        <v>48.353000000000002</v>
      </c>
      <c r="BJ634" s="12">
        <v>21.292000000000002</v>
      </c>
      <c r="BK634" s="72">
        <v>0.91900000000000004</v>
      </c>
      <c r="BL634" s="72">
        <v>57.314</v>
      </c>
      <c r="BM634" s="12">
        <v>50.018999999999998</v>
      </c>
      <c r="BN634" s="72">
        <v>2.1579999999999999</v>
      </c>
      <c r="BO634" s="72">
        <v>69.59</v>
      </c>
      <c r="BP634" s="12">
        <v>71.31</v>
      </c>
      <c r="BQ634" s="72">
        <v>3.077</v>
      </c>
      <c r="BR634" s="72">
        <v>51.665999999999997</v>
      </c>
      <c r="BS634" s="12">
        <v>124.959</v>
      </c>
      <c r="BT634" s="72">
        <v>5.391</v>
      </c>
      <c r="BU634" s="72">
        <v>35.536999999999999</v>
      </c>
      <c r="BV634" s="12">
        <v>2317.788</v>
      </c>
      <c r="BW634" s="72">
        <v>100</v>
      </c>
      <c r="BX634" s="72">
        <v>5.9189999999999996</v>
      </c>
      <c r="BY634" s="13"/>
      <c r="BZ634" s="13"/>
    </row>
    <row r="635" spans="1:78" ht="12.75" customHeight="1">
      <c r="A635" s="122" t="s">
        <v>44</v>
      </c>
      <c r="B635" s="71" t="s">
        <v>70</v>
      </c>
      <c r="C635" s="71" t="s">
        <v>24</v>
      </c>
      <c r="D635" s="34">
        <v>44256</v>
      </c>
      <c r="E635" s="12">
        <v>2002.5160000000001</v>
      </c>
      <c r="F635" s="72">
        <v>82.775000000000006</v>
      </c>
      <c r="G635" s="72">
        <v>4.7439999999999998</v>
      </c>
      <c r="H635" s="12">
        <v>39.862000000000002</v>
      </c>
      <c r="I635" s="72">
        <v>1.6479999999999999</v>
      </c>
      <c r="J635" s="72">
        <v>44.792000000000002</v>
      </c>
      <c r="K635" s="12">
        <v>32.042000000000002</v>
      </c>
      <c r="L635" s="72">
        <v>1.3240000000000001</v>
      </c>
      <c r="M635" s="72">
        <v>50.287999999999997</v>
      </c>
      <c r="N635" s="12">
        <v>71.903999999999996</v>
      </c>
      <c r="O635" s="72">
        <v>2.972</v>
      </c>
      <c r="P635" s="72">
        <v>28.175000000000001</v>
      </c>
      <c r="Q635" s="12">
        <v>0</v>
      </c>
      <c r="R635" s="72">
        <v>0</v>
      </c>
      <c r="S635" s="72">
        <v>0</v>
      </c>
      <c r="T635" s="12">
        <v>71.903999999999996</v>
      </c>
      <c r="U635" s="72">
        <v>2.972</v>
      </c>
      <c r="V635" s="72">
        <v>28.175000000000001</v>
      </c>
      <c r="W635" s="12">
        <v>172.619</v>
      </c>
      <c r="X635" s="72">
        <v>7.1349999999999998</v>
      </c>
      <c r="Y635" s="72">
        <v>18.625</v>
      </c>
      <c r="Z635" s="12">
        <v>244.52199999999999</v>
      </c>
      <c r="AA635" s="72">
        <v>10.106999999999999</v>
      </c>
      <c r="AB635" s="72">
        <v>16.050999999999998</v>
      </c>
      <c r="AC635" s="12">
        <v>2247.0390000000002</v>
      </c>
      <c r="AD635" s="72">
        <v>92.882000000000005</v>
      </c>
      <c r="AE635" s="72">
        <v>4.1760000000000002</v>
      </c>
      <c r="AF635" s="12">
        <v>7.3789999999999996</v>
      </c>
      <c r="AG635" s="72">
        <v>0.30499999999999999</v>
      </c>
      <c r="AH635" s="72">
        <v>105.988</v>
      </c>
      <c r="AI635" s="12">
        <v>54.999000000000002</v>
      </c>
      <c r="AJ635" s="72">
        <v>2.2730000000000001</v>
      </c>
      <c r="AK635" s="72">
        <v>46.661999999999999</v>
      </c>
      <c r="AL635" s="12">
        <v>62.378999999999998</v>
      </c>
      <c r="AM635" s="72">
        <v>2.5779999999999998</v>
      </c>
      <c r="AN635" s="72">
        <v>41.978999999999999</v>
      </c>
      <c r="AO635" s="12">
        <v>2309.4169999999999</v>
      </c>
      <c r="AP635" s="72">
        <v>95.46</v>
      </c>
      <c r="AQ635" s="72">
        <v>3.8559999999999999</v>
      </c>
      <c r="AR635" s="12">
        <v>4.5620000000000003</v>
      </c>
      <c r="AS635" s="72">
        <v>0.189</v>
      </c>
      <c r="AT635" s="72">
        <v>104.84099999999999</v>
      </c>
      <c r="AU635" s="12">
        <v>0</v>
      </c>
      <c r="AV635" s="72">
        <v>0</v>
      </c>
      <c r="AW635" s="72">
        <v>0</v>
      </c>
      <c r="AX635" s="12">
        <v>0</v>
      </c>
      <c r="AY635" s="72">
        <v>0</v>
      </c>
      <c r="AZ635" s="72">
        <v>0</v>
      </c>
      <c r="BA635" s="12">
        <v>0</v>
      </c>
      <c r="BB635" s="72">
        <v>0</v>
      </c>
      <c r="BC635" s="72">
        <v>0</v>
      </c>
      <c r="BD635" s="12">
        <v>9.4019999999999992</v>
      </c>
      <c r="BE635" s="72">
        <v>0.38900000000000001</v>
      </c>
      <c r="BF635" s="72">
        <v>109.751</v>
      </c>
      <c r="BG635" s="12">
        <v>9.4019999999999992</v>
      </c>
      <c r="BH635" s="72">
        <v>0.38900000000000001</v>
      </c>
      <c r="BI635" s="72">
        <v>109.751</v>
      </c>
      <c r="BJ635" s="12">
        <v>61.844000000000001</v>
      </c>
      <c r="BK635" s="72">
        <v>2.556</v>
      </c>
      <c r="BL635" s="72">
        <v>42.417000000000002</v>
      </c>
      <c r="BM635" s="12">
        <v>34.014000000000003</v>
      </c>
      <c r="BN635" s="72">
        <v>1.4059999999999999</v>
      </c>
      <c r="BO635" s="72">
        <v>73.917000000000002</v>
      </c>
      <c r="BP635" s="12">
        <v>95.858999999999995</v>
      </c>
      <c r="BQ635" s="72">
        <v>3.9620000000000002</v>
      </c>
      <c r="BR635" s="72">
        <v>37.133000000000003</v>
      </c>
      <c r="BS635" s="12">
        <v>109.82299999999999</v>
      </c>
      <c r="BT635" s="72">
        <v>4.54</v>
      </c>
      <c r="BU635" s="72">
        <v>36.113</v>
      </c>
      <c r="BV635" s="12">
        <v>2419.2399999999998</v>
      </c>
      <c r="BW635" s="72">
        <v>100</v>
      </c>
      <c r="BX635" s="72">
        <v>4.2389999999999999</v>
      </c>
      <c r="BY635" s="13"/>
      <c r="BZ635" s="13"/>
    </row>
    <row r="636" spans="1:78" ht="12.75" customHeight="1">
      <c r="A636" s="122" t="s">
        <v>44</v>
      </c>
      <c r="B636" s="71" t="s">
        <v>70</v>
      </c>
      <c r="C636" s="71" t="s">
        <v>24</v>
      </c>
      <c r="D636" s="34">
        <v>44348</v>
      </c>
      <c r="E636" s="12">
        <v>1788.702</v>
      </c>
      <c r="F636" s="72">
        <v>82.22</v>
      </c>
      <c r="G636" s="72">
        <v>6.601</v>
      </c>
      <c r="H636" s="12">
        <v>24.442</v>
      </c>
      <c r="I636" s="72">
        <v>1.123</v>
      </c>
      <c r="J636" s="72">
        <v>60.009</v>
      </c>
      <c r="K636" s="12">
        <v>38.823999999999998</v>
      </c>
      <c r="L636" s="72">
        <v>1.7849999999999999</v>
      </c>
      <c r="M636" s="72">
        <v>54.38</v>
      </c>
      <c r="N636" s="12">
        <v>63.265999999999998</v>
      </c>
      <c r="O636" s="72">
        <v>2.9079999999999999</v>
      </c>
      <c r="P636" s="72">
        <v>38.411999999999999</v>
      </c>
      <c r="Q636" s="12">
        <v>10.256</v>
      </c>
      <c r="R636" s="72">
        <v>0.47099999999999997</v>
      </c>
      <c r="S636" s="72">
        <v>102.31100000000001</v>
      </c>
      <c r="T636" s="12">
        <v>73.522000000000006</v>
      </c>
      <c r="U636" s="72">
        <v>3.38</v>
      </c>
      <c r="V636" s="72">
        <v>39.798000000000002</v>
      </c>
      <c r="W636" s="12">
        <v>121.68300000000001</v>
      </c>
      <c r="X636" s="72">
        <v>5.593</v>
      </c>
      <c r="Y636" s="72">
        <v>29.478000000000002</v>
      </c>
      <c r="Z636" s="12">
        <v>195.20400000000001</v>
      </c>
      <c r="AA636" s="72">
        <v>8.9730000000000008</v>
      </c>
      <c r="AB636" s="72">
        <v>20.504999999999999</v>
      </c>
      <c r="AC636" s="12">
        <v>1983.9059999999999</v>
      </c>
      <c r="AD636" s="72">
        <v>91.191999999999993</v>
      </c>
      <c r="AE636" s="72">
        <v>5.8630000000000004</v>
      </c>
      <c r="AF636" s="12">
        <v>9.4190000000000005</v>
      </c>
      <c r="AG636" s="72">
        <v>0.433</v>
      </c>
      <c r="AH636" s="72">
        <v>121.33</v>
      </c>
      <c r="AI636" s="12">
        <v>34.811999999999998</v>
      </c>
      <c r="AJ636" s="72">
        <v>1.6</v>
      </c>
      <c r="AK636" s="72">
        <v>49.555999999999997</v>
      </c>
      <c r="AL636" s="12">
        <v>44.231000000000002</v>
      </c>
      <c r="AM636" s="72">
        <v>2.0329999999999999</v>
      </c>
      <c r="AN636" s="72">
        <v>43.762999999999998</v>
      </c>
      <c r="AO636" s="12">
        <v>2028.1369999999999</v>
      </c>
      <c r="AP636" s="72">
        <v>93.224999999999994</v>
      </c>
      <c r="AQ636" s="72">
        <v>5.9080000000000004</v>
      </c>
      <c r="AR636" s="12">
        <v>0</v>
      </c>
      <c r="AS636" s="72">
        <v>0</v>
      </c>
      <c r="AT636" s="72">
        <v>0</v>
      </c>
      <c r="AU636" s="12">
        <v>0</v>
      </c>
      <c r="AV636" s="72">
        <v>0</v>
      </c>
      <c r="AW636" s="72">
        <v>0</v>
      </c>
      <c r="AX636" s="12">
        <v>14.321</v>
      </c>
      <c r="AY636" s="72">
        <v>0.65800000000000003</v>
      </c>
      <c r="AZ636" s="72">
        <v>71.98</v>
      </c>
      <c r="BA636" s="12">
        <v>14.321</v>
      </c>
      <c r="BB636" s="72">
        <v>0.65800000000000003</v>
      </c>
      <c r="BC636" s="72">
        <v>71.98</v>
      </c>
      <c r="BD636" s="12">
        <v>7.6319999999999997</v>
      </c>
      <c r="BE636" s="72">
        <v>0.35099999999999998</v>
      </c>
      <c r="BF636" s="72">
        <v>111.66800000000001</v>
      </c>
      <c r="BG636" s="12">
        <v>21.952999999999999</v>
      </c>
      <c r="BH636" s="72">
        <v>1.0089999999999999</v>
      </c>
      <c r="BI636" s="72">
        <v>58.481999999999999</v>
      </c>
      <c r="BJ636" s="12">
        <v>100.008</v>
      </c>
      <c r="BK636" s="72">
        <v>4.5970000000000004</v>
      </c>
      <c r="BL636" s="72">
        <v>39.075000000000003</v>
      </c>
      <c r="BM636" s="12">
        <v>25.42</v>
      </c>
      <c r="BN636" s="72">
        <v>1.1679999999999999</v>
      </c>
      <c r="BO636" s="72">
        <v>99.046999999999997</v>
      </c>
      <c r="BP636" s="12">
        <v>125.428</v>
      </c>
      <c r="BQ636" s="72">
        <v>5.7649999999999997</v>
      </c>
      <c r="BR636" s="72">
        <v>39</v>
      </c>
      <c r="BS636" s="12">
        <v>147.381</v>
      </c>
      <c r="BT636" s="72">
        <v>6.7750000000000004</v>
      </c>
      <c r="BU636" s="72">
        <v>33.341000000000001</v>
      </c>
      <c r="BV636" s="12">
        <v>2175.518</v>
      </c>
      <c r="BW636" s="72">
        <v>100</v>
      </c>
      <c r="BX636" s="72">
        <v>6.2679999999999998</v>
      </c>
      <c r="BY636" s="13"/>
      <c r="BZ636" s="13"/>
    </row>
    <row r="637" spans="1:78" ht="12.75" customHeight="1">
      <c r="A637" s="122" t="s">
        <v>44</v>
      </c>
      <c r="B637" s="71" t="s">
        <v>70</v>
      </c>
      <c r="C637" s="71" t="s">
        <v>24</v>
      </c>
      <c r="D637" s="34">
        <v>44805</v>
      </c>
      <c r="E637" s="12">
        <v>1868.779</v>
      </c>
      <c r="F637" s="72">
        <v>82.637</v>
      </c>
      <c r="G637" s="72">
        <v>5.0830000000000002</v>
      </c>
      <c r="H637" s="12">
        <v>37.078000000000003</v>
      </c>
      <c r="I637" s="72">
        <v>1.64</v>
      </c>
      <c r="J637" s="72">
        <v>45.014000000000003</v>
      </c>
      <c r="K637" s="12">
        <v>18.105</v>
      </c>
      <c r="L637" s="72">
        <v>0.80100000000000005</v>
      </c>
      <c r="M637" s="72">
        <v>72.132999999999996</v>
      </c>
      <c r="N637" s="12">
        <v>55.182000000000002</v>
      </c>
      <c r="O637" s="72">
        <v>2.44</v>
      </c>
      <c r="P637" s="72">
        <v>38.918999999999997</v>
      </c>
      <c r="Q637" s="12">
        <v>2.633</v>
      </c>
      <c r="R637" s="72">
        <v>0.11600000000000001</v>
      </c>
      <c r="S637" s="72">
        <v>104.629</v>
      </c>
      <c r="T637" s="12">
        <v>57.814999999999998</v>
      </c>
      <c r="U637" s="72">
        <v>2.5569999999999999</v>
      </c>
      <c r="V637" s="72">
        <v>38.182000000000002</v>
      </c>
      <c r="W637" s="12">
        <v>240.482</v>
      </c>
      <c r="X637" s="72">
        <v>10.634</v>
      </c>
      <c r="Y637" s="72">
        <v>19.236000000000001</v>
      </c>
      <c r="Z637" s="12">
        <v>298.29700000000003</v>
      </c>
      <c r="AA637" s="72">
        <v>13.191000000000001</v>
      </c>
      <c r="AB637" s="72">
        <v>15.837</v>
      </c>
      <c r="AC637" s="12">
        <v>2167.0770000000002</v>
      </c>
      <c r="AD637" s="72">
        <v>95.828000000000003</v>
      </c>
      <c r="AE637" s="72">
        <v>5.2880000000000003</v>
      </c>
      <c r="AF637" s="12">
        <v>0</v>
      </c>
      <c r="AG637" s="72">
        <v>0</v>
      </c>
      <c r="AH637" s="72">
        <v>0</v>
      </c>
      <c r="AI637" s="12">
        <v>10.509</v>
      </c>
      <c r="AJ637" s="72">
        <v>0.46500000000000002</v>
      </c>
      <c r="AK637" s="72">
        <v>142.56800000000001</v>
      </c>
      <c r="AL637" s="12">
        <v>10.509</v>
      </c>
      <c r="AM637" s="72">
        <v>0.46500000000000002</v>
      </c>
      <c r="AN637" s="72">
        <v>142.56800000000001</v>
      </c>
      <c r="AO637" s="12">
        <v>2177.5859999999998</v>
      </c>
      <c r="AP637" s="72">
        <v>96.292000000000002</v>
      </c>
      <c r="AQ637" s="72">
        <v>5.2</v>
      </c>
      <c r="AR637" s="12">
        <v>0</v>
      </c>
      <c r="AS637" s="72">
        <v>0</v>
      </c>
      <c r="AT637" s="72">
        <v>0</v>
      </c>
      <c r="AU637" s="12">
        <v>0</v>
      </c>
      <c r="AV637" s="72">
        <v>0</v>
      </c>
      <c r="AW637" s="72">
        <v>0</v>
      </c>
      <c r="AX637" s="12">
        <v>9.7430000000000003</v>
      </c>
      <c r="AY637" s="72">
        <v>0.43099999999999999</v>
      </c>
      <c r="AZ637" s="72">
        <v>105.95699999999999</v>
      </c>
      <c r="BA637" s="12">
        <v>9.7430000000000003</v>
      </c>
      <c r="BB637" s="72">
        <v>0.43099999999999999</v>
      </c>
      <c r="BC637" s="72">
        <v>105.95699999999999</v>
      </c>
      <c r="BD637" s="12">
        <v>0</v>
      </c>
      <c r="BE637" s="72">
        <v>0</v>
      </c>
      <c r="BF637" s="72">
        <v>0</v>
      </c>
      <c r="BG637" s="12">
        <v>9.7430000000000003</v>
      </c>
      <c r="BH637" s="72">
        <v>0.43099999999999999</v>
      </c>
      <c r="BI637" s="72">
        <v>105.95699999999999</v>
      </c>
      <c r="BJ637" s="12">
        <v>67.581000000000003</v>
      </c>
      <c r="BK637" s="72">
        <v>2.988</v>
      </c>
      <c r="BL637" s="72">
        <v>37.527000000000001</v>
      </c>
      <c r="BM637" s="12">
        <v>6.5179999999999998</v>
      </c>
      <c r="BN637" s="72">
        <v>0.28799999999999998</v>
      </c>
      <c r="BO637" s="72">
        <v>95.664000000000001</v>
      </c>
      <c r="BP637" s="12">
        <v>74.099000000000004</v>
      </c>
      <c r="BQ637" s="72">
        <v>3.2770000000000001</v>
      </c>
      <c r="BR637" s="72">
        <v>33.389000000000003</v>
      </c>
      <c r="BS637" s="12">
        <v>83.843000000000004</v>
      </c>
      <c r="BT637" s="72">
        <v>3.7080000000000002</v>
      </c>
      <c r="BU637" s="72">
        <v>30.201000000000001</v>
      </c>
      <c r="BV637" s="12">
        <v>2261.4279999999999</v>
      </c>
      <c r="BW637" s="72">
        <v>100</v>
      </c>
      <c r="BX637" s="72">
        <v>5.1820000000000004</v>
      </c>
      <c r="BY637" s="13"/>
      <c r="BZ637" s="13"/>
    </row>
    <row r="638" spans="1:78" ht="12.75" customHeight="1">
      <c r="A638" s="122" t="s">
        <v>44</v>
      </c>
      <c r="B638" s="71" t="s">
        <v>70</v>
      </c>
      <c r="C638" s="71" t="s">
        <v>24</v>
      </c>
      <c r="D638" s="34">
        <v>44896</v>
      </c>
      <c r="E638" s="12">
        <v>1810.8140000000001</v>
      </c>
      <c r="F638" s="72">
        <v>81.123999999999995</v>
      </c>
      <c r="G638" s="72">
        <v>5.0060000000000002</v>
      </c>
      <c r="H638" s="12">
        <v>60.128999999999998</v>
      </c>
      <c r="I638" s="72">
        <v>2.694</v>
      </c>
      <c r="J638" s="72">
        <v>58.975999999999999</v>
      </c>
      <c r="K638" s="12">
        <v>14.286</v>
      </c>
      <c r="L638" s="72">
        <v>0.64</v>
      </c>
      <c r="M638" s="72">
        <v>90.808000000000007</v>
      </c>
      <c r="N638" s="12">
        <v>74.415000000000006</v>
      </c>
      <c r="O638" s="72">
        <v>3.3340000000000001</v>
      </c>
      <c r="P638" s="72">
        <v>48.959000000000003</v>
      </c>
      <c r="Q638" s="12">
        <v>19.173999999999999</v>
      </c>
      <c r="R638" s="72">
        <v>0.85899999999999999</v>
      </c>
      <c r="S638" s="72">
        <v>94.203000000000003</v>
      </c>
      <c r="T638" s="12">
        <v>93.588999999999999</v>
      </c>
      <c r="U638" s="72">
        <v>4.1929999999999996</v>
      </c>
      <c r="V638" s="72">
        <v>40.817999999999998</v>
      </c>
      <c r="W638" s="12">
        <v>127.77800000000001</v>
      </c>
      <c r="X638" s="72">
        <v>5.7240000000000002</v>
      </c>
      <c r="Y638" s="72">
        <v>34.393000000000001</v>
      </c>
      <c r="Z638" s="12">
        <v>221.36799999999999</v>
      </c>
      <c r="AA638" s="72">
        <v>9.9169999999999998</v>
      </c>
      <c r="AB638" s="72">
        <v>15.928000000000001</v>
      </c>
      <c r="AC638" s="12">
        <v>2032.181</v>
      </c>
      <c r="AD638" s="72">
        <v>91.040999999999997</v>
      </c>
      <c r="AE638" s="72">
        <v>4.66</v>
      </c>
      <c r="AF638" s="12">
        <v>0</v>
      </c>
      <c r="AG638" s="72">
        <v>0</v>
      </c>
      <c r="AH638" s="72">
        <v>0</v>
      </c>
      <c r="AI638" s="12">
        <v>17.271000000000001</v>
      </c>
      <c r="AJ638" s="72">
        <v>0.77400000000000002</v>
      </c>
      <c r="AK638" s="72">
        <v>66.786000000000001</v>
      </c>
      <c r="AL638" s="12">
        <v>17.271000000000001</v>
      </c>
      <c r="AM638" s="72">
        <v>0.77400000000000002</v>
      </c>
      <c r="AN638" s="72">
        <v>66.786000000000001</v>
      </c>
      <c r="AO638" s="12">
        <v>2049.4520000000002</v>
      </c>
      <c r="AP638" s="72">
        <v>91.814999999999998</v>
      </c>
      <c r="AQ638" s="72">
        <v>4.7720000000000002</v>
      </c>
      <c r="AR638" s="12">
        <v>12.151999999999999</v>
      </c>
      <c r="AS638" s="72">
        <v>0.54400000000000004</v>
      </c>
      <c r="AT638" s="72">
        <v>85.552999999999997</v>
      </c>
      <c r="AU638" s="12">
        <v>0</v>
      </c>
      <c r="AV638" s="72">
        <v>0</v>
      </c>
      <c r="AW638" s="72">
        <v>0</v>
      </c>
      <c r="AX638" s="12">
        <v>39.258000000000003</v>
      </c>
      <c r="AY638" s="72">
        <v>1.7589999999999999</v>
      </c>
      <c r="AZ638" s="72">
        <v>54.07</v>
      </c>
      <c r="BA638" s="12">
        <v>39.258000000000003</v>
      </c>
      <c r="BB638" s="72">
        <v>1.7589999999999999</v>
      </c>
      <c r="BC638" s="72">
        <v>54.07</v>
      </c>
      <c r="BD638" s="12">
        <v>36.390999999999998</v>
      </c>
      <c r="BE638" s="72">
        <v>1.63</v>
      </c>
      <c r="BF638" s="72">
        <v>55.081000000000003</v>
      </c>
      <c r="BG638" s="12">
        <v>75.649000000000001</v>
      </c>
      <c r="BH638" s="72">
        <v>3.3889999999999998</v>
      </c>
      <c r="BI638" s="72">
        <v>36.298000000000002</v>
      </c>
      <c r="BJ638" s="12">
        <v>78.948999999999998</v>
      </c>
      <c r="BK638" s="72">
        <v>3.5369999999999999</v>
      </c>
      <c r="BL638" s="72">
        <v>39.137</v>
      </c>
      <c r="BM638" s="12">
        <v>15.956</v>
      </c>
      <c r="BN638" s="72">
        <v>0.71499999999999997</v>
      </c>
      <c r="BO638" s="72">
        <v>60.405000000000001</v>
      </c>
      <c r="BP638" s="12">
        <v>94.905000000000001</v>
      </c>
      <c r="BQ638" s="72">
        <v>4.2519999999999998</v>
      </c>
      <c r="BR638" s="72">
        <v>33.713000000000001</v>
      </c>
      <c r="BS638" s="12">
        <v>182.70599999999999</v>
      </c>
      <c r="BT638" s="72">
        <v>8.1850000000000005</v>
      </c>
      <c r="BU638" s="72">
        <v>19.657</v>
      </c>
      <c r="BV638" s="12">
        <v>2232.1590000000001</v>
      </c>
      <c r="BW638" s="72">
        <v>100</v>
      </c>
      <c r="BX638" s="72">
        <v>4.6459999999999999</v>
      </c>
      <c r="BY638" s="13"/>
      <c r="BZ638" s="13"/>
    </row>
    <row r="639" spans="1:78" ht="12.75" customHeight="1">
      <c r="A639" s="122" t="s">
        <v>44</v>
      </c>
      <c r="B639" s="71" t="s">
        <v>70</v>
      </c>
      <c r="C639" s="71" t="s">
        <v>24</v>
      </c>
      <c r="D639" s="34">
        <v>44986</v>
      </c>
      <c r="E639" s="12">
        <v>1934.6469999999999</v>
      </c>
      <c r="F639" s="72">
        <v>87.155000000000001</v>
      </c>
      <c r="G639" s="72">
        <v>4.1459999999999999</v>
      </c>
      <c r="H639" s="12">
        <v>16.693000000000001</v>
      </c>
      <c r="I639" s="72">
        <v>0.752</v>
      </c>
      <c r="J639" s="72">
        <v>54.670999999999999</v>
      </c>
      <c r="K639" s="12">
        <v>11.244</v>
      </c>
      <c r="L639" s="72">
        <v>0.50700000000000001</v>
      </c>
      <c r="M639" s="72">
        <v>61.875999999999998</v>
      </c>
      <c r="N639" s="12">
        <v>27.937000000000001</v>
      </c>
      <c r="O639" s="72">
        <v>1.2589999999999999</v>
      </c>
      <c r="P639" s="72">
        <v>45.673000000000002</v>
      </c>
      <c r="Q639" s="12">
        <v>10.241</v>
      </c>
      <c r="R639" s="72">
        <v>0.46100000000000002</v>
      </c>
      <c r="S639" s="72">
        <v>51.203000000000003</v>
      </c>
      <c r="T639" s="12">
        <v>38.177</v>
      </c>
      <c r="U639" s="72">
        <v>1.72</v>
      </c>
      <c r="V639" s="72">
        <v>37.545999999999999</v>
      </c>
      <c r="W639" s="12">
        <v>117.38</v>
      </c>
      <c r="X639" s="72">
        <v>5.2880000000000003</v>
      </c>
      <c r="Y639" s="72">
        <v>16.995999999999999</v>
      </c>
      <c r="Z639" s="12">
        <v>155.55699999999999</v>
      </c>
      <c r="AA639" s="72">
        <v>7.008</v>
      </c>
      <c r="AB639" s="72">
        <v>14.612</v>
      </c>
      <c r="AC639" s="12">
        <v>2090.2049999999999</v>
      </c>
      <c r="AD639" s="72">
        <v>94.162000000000006</v>
      </c>
      <c r="AE639" s="72">
        <v>4.2430000000000003</v>
      </c>
      <c r="AF639" s="12">
        <v>2.2149999999999999</v>
      </c>
      <c r="AG639" s="72">
        <v>0.1</v>
      </c>
      <c r="AH639" s="72">
        <v>108.505</v>
      </c>
      <c r="AI639" s="12">
        <v>15.779</v>
      </c>
      <c r="AJ639" s="72">
        <v>0.71099999999999997</v>
      </c>
      <c r="AK639" s="72">
        <v>51.747</v>
      </c>
      <c r="AL639" s="12">
        <v>17.995000000000001</v>
      </c>
      <c r="AM639" s="72">
        <v>0.81100000000000005</v>
      </c>
      <c r="AN639" s="72">
        <v>46.914000000000001</v>
      </c>
      <c r="AO639" s="12">
        <v>2108.1990000000001</v>
      </c>
      <c r="AP639" s="72">
        <v>94.972999999999999</v>
      </c>
      <c r="AQ639" s="72">
        <v>4.194</v>
      </c>
      <c r="AR639" s="12">
        <v>15.726000000000001</v>
      </c>
      <c r="AS639" s="72">
        <v>0.70799999999999996</v>
      </c>
      <c r="AT639" s="72">
        <v>57.862000000000002</v>
      </c>
      <c r="AU639" s="12">
        <v>0</v>
      </c>
      <c r="AV639" s="72">
        <v>0</v>
      </c>
      <c r="AW639" s="72">
        <v>0</v>
      </c>
      <c r="AX639" s="12">
        <v>20.202999999999999</v>
      </c>
      <c r="AY639" s="72">
        <v>0.91</v>
      </c>
      <c r="AZ639" s="72">
        <v>62.042999999999999</v>
      </c>
      <c r="BA639" s="12">
        <v>20.202999999999999</v>
      </c>
      <c r="BB639" s="72">
        <v>0.91</v>
      </c>
      <c r="BC639" s="72">
        <v>62.042999999999999</v>
      </c>
      <c r="BD639" s="12">
        <v>30.713000000000001</v>
      </c>
      <c r="BE639" s="72">
        <v>1.3839999999999999</v>
      </c>
      <c r="BF639" s="72">
        <v>46.335000000000001</v>
      </c>
      <c r="BG639" s="12">
        <v>50.915999999999997</v>
      </c>
      <c r="BH639" s="72">
        <v>2.294</v>
      </c>
      <c r="BI639" s="72">
        <v>35.43</v>
      </c>
      <c r="BJ639" s="12">
        <v>23.513999999999999</v>
      </c>
      <c r="BK639" s="72">
        <v>1.0589999999999999</v>
      </c>
      <c r="BL639" s="72">
        <v>43.146000000000001</v>
      </c>
      <c r="BM639" s="12">
        <v>21.434000000000001</v>
      </c>
      <c r="BN639" s="72">
        <v>0.96599999999999997</v>
      </c>
      <c r="BO639" s="72">
        <v>55.451999999999998</v>
      </c>
      <c r="BP639" s="12">
        <v>44.948</v>
      </c>
      <c r="BQ639" s="72">
        <v>2.0249999999999999</v>
      </c>
      <c r="BR639" s="72">
        <v>34.091999999999999</v>
      </c>
      <c r="BS639" s="12">
        <v>111.59099999999999</v>
      </c>
      <c r="BT639" s="72">
        <v>5.0270000000000001</v>
      </c>
      <c r="BU639" s="72">
        <v>22.303000000000001</v>
      </c>
      <c r="BV639" s="12">
        <v>2219.79</v>
      </c>
      <c r="BW639" s="72">
        <v>100</v>
      </c>
      <c r="BX639" s="72">
        <v>4.0220000000000002</v>
      </c>
      <c r="BY639" s="13"/>
      <c r="BZ639" s="13"/>
    </row>
    <row r="640" spans="1:78" ht="12.75" customHeight="1">
      <c r="A640" s="122" t="s">
        <v>44</v>
      </c>
      <c r="B640" s="71" t="s">
        <v>70</v>
      </c>
      <c r="C640" s="71" t="s">
        <v>24</v>
      </c>
      <c r="D640" s="34">
        <v>45078</v>
      </c>
      <c r="E640" s="12">
        <v>1959.8050000000001</v>
      </c>
      <c r="F640" s="72">
        <v>85.852000000000004</v>
      </c>
      <c r="G640" s="72">
        <v>3.6720000000000002</v>
      </c>
      <c r="H640" s="12">
        <v>17.251999999999999</v>
      </c>
      <c r="I640" s="72">
        <v>0.75600000000000001</v>
      </c>
      <c r="J640" s="72">
        <v>64.040999999999997</v>
      </c>
      <c r="K640" s="12">
        <v>27.797000000000001</v>
      </c>
      <c r="L640" s="72">
        <v>1.218</v>
      </c>
      <c r="M640" s="72">
        <v>49.646000000000001</v>
      </c>
      <c r="N640" s="12">
        <v>45.048000000000002</v>
      </c>
      <c r="O640" s="72">
        <v>1.9730000000000001</v>
      </c>
      <c r="P640" s="72">
        <v>36.027000000000001</v>
      </c>
      <c r="Q640" s="12">
        <v>1.958</v>
      </c>
      <c r="R640" s="72">
        <v>8.5999999999999993E-2</v>
      </c>
      <c r="S640" s="72">
        <v>108.402</v>
      </c>
      <c r="T640" s="12">
        <v>47.006</v>
      </c>
      <c r="U640" s="72">
        <v>2.0590000000000002</v>
      </c>
      <c r="V640" s="72">
        <v>34.506999999999998</v>
      </c>
      <c r="W640" s="12">
        <v>154.58500000000001</v>
      </c>
      <c r="X640" s="72">
        <v>6.7720000000000002</v>
      </c>
      <c r="Y640" s="72">
        <v>22.152000000000001</v>
      </c>
      <c r="Z640" s="12">
        <v>201.59200000000001</v>
      </c>
      <c r="AA640" s="72">
        <v>8.8309999999999995</v>
      </c>
      <c r="AB640" s="72">
        <v>18.838000000000001</v>
      </c>
      <c r="AC640" s="12">
        <v>2161.3960000000002</v>
      </c>
      <c r="AD640" s="72">
        <v>94.683000000000007</v>
      </c>
      <c r="AE640" s="72">
        <v>3.8889999999999998</v>
      </c>
      <c r="AF640" s="12">
        <v>0</v>
      </c>
      <c r="AG640" s="72">
        <v>0</v>
      </c>
      <c r="AH640" s="72">
        <v>0</v>
      </c>
      <c r="AI640" s="12">
        <v>22.314</v>
      </c>
      <c r="AJ640" s="72">
        <v>0.97699999999999998</v>
      </c>
      <c r="AK640" s="72">
        <v>62.707999999999998</v>
      </c>
      <c r="AL640" s="12">
        <v>22.314</v>
      </c>
      <c r="AM640" s="72">
        <v>0.97699999999999998</v>
      </c>
      <c r="AN640" s="72">
        <v>62.707999999999998</v>
      </c>
      <c r="AO640" s="12">
        <v>2183.71</v>
      </c>
      <c r="AP640" s="72">
        <v>95.661000000000001</v>
      </c>
      <c r="AQ640" s="72">
        <v>3.8620000000000001</v>
      </c>
      <c r="AR640" s="12">
        <v>17.338999999999999</v>
      </c>
      <c r="AS640" s="72">
        <v>0.76</v>
      </c>
      <c r="AT640" s="72">
        <v>63.308</v>
      </c>
      <c r="AU640" s="12">
        <v>0</v>
      </c>
      <c r="AV640" s="72">
        <v>0</v>
      </c>
      <c r="AW640" s="72">
        <v>0</v>
      </c>
      <c r="AX640" s="12">
        <v>15.058</v>
      </c>
      <c r="AY640" s="72">
        <v>0.66</v>
      </c>
      <c r="AZ640" s="72">
        <v>60.52</v>
      </c>
      <c r="BA640" s="12">
        <v>15.058</v>
      </c>
      <c r="BB640" s="72">
        <v>0.66</v>
      </c>
      <c r="BC640" s="72">
        <v>60.52</v>
      </c>
      <c r="BD640" s="12">
        <v>16.309000000000001</v>
      </c>
      <c r="BE640" s="72">
        <v>0.71399999999999997</v>
      </c>
      <c r="BF640" s="72">
        <v>58.843000000000004</v>
      </c>
      <c r="BG640" s="12">
        <v>31.367000000000001</v>
      </c>
      <c r="BH640" s="72">
        <v>1.3740000000000001</v>
      </c>
      <c r="BI640" s="72">
        <v>42.601999999999997</v>
      </c>
      <c r="BJ640" s="12">
        <v>18.331</v>
      </c>
      <c r="BK640" s="72">
        <v>0.80300000000000005</v>
      </c>
      <c r="BL640" s="72">
        <v>52.69</v>
      </c>
      <c r="BM640" s="12">
        <v>32.021000000000001</v>
      </c>
      <c r="BN640" s="72">
        <v>1.403</v>
      </c>
      <c r="BO640" s="72">
        <v>40.75</v>
      </c>
      <c r="BP640" s="12">
        <v>50.351999999999997</v>
      </c>
      <c r="BQ640" s="72">
        <v>2.206</v>
      </c>
      <c r="BR640" s="72">
        <v>29.978999999999999</v>
      </c>
      <c r="BS640" s="12">
        <v>99.058000000000007</v>
      </c>
      <c r="BT640" s="72">
        <v>4.3390000000000004</v>
      </c>
      <c r="BU640" s="72">
        <v>21.044</v>
      </c>
      <c r="BV640" s="12">
        <v>2282.768</v>
      </c>
      <c r="BW640" s="72">
        <v>100</v>
      </c>
      <c r="BX640" s="72">
        <v>3.7450000000000001</v>
      </c>
      <c r="BY640" s="13"/>
      <c r="BZ640" s="13"/>
    </row>
    <row r="641" spans="1:78" ht="12.75" customHeight="1">
      <c r="A641" s="122" t="s">
        <v>44</v>
      </c>
      <c r="B641" s="71" t="s">
        <v>70</v>
      </c>
      <c r="C641" s="71" t="s">
        <v>24</v>
      </c>
      <c r="D641" s="34">
        <v>45170</v>
      </c>
      <c r="E641" s="12">
        <v>2009.51</v>
      </c>
      <c r="F641" s="72">
        <v>82.11</v>
      </c>
      <c r="G641" s="72">
        <v>3.1190000000000002</v>
      </c>
      <c r="H641" s="12">
        <v>43.374000000000002</v>
      </c>
      <c r="I641" s="72">
        <v>1.772</v>
      </c>
      <c r="J641" s="72">
        <v>34.162999999999997</v>
      </c>
      <c r="K641" s="12">
        <v>41.31</v>
      </c>
      <c r="L641" s="72">
        <v>1.6879999999999999</v>
      </c>
      <c r="M641" s="72">
        <v>38.091000000000001</v>
      </c>
      <c r="N641" s="12">
        <v>84.683999999999997</v>
      </c>
      <c r="O641" s="72">
        <v>3.46</v>
      </c>
      <c r="P641" s="72">
        <v>26.021999999999998</v>
      </c>
      <c r="Q641" s="12">
        <v>2.7669999999999999</v>
      </c>
      <c r="R641" s="72">
        <v>0.113</v>
      </c>
      <c r="S641" s="72">
        <v>74.167000000000002</v>
      </c>
      <c r="T641" s="12">
        <v>87.450999999999993</v>
      </c>
      <c r="U641" s="72">
        <v>3.573</v>
      </c>
      <c r="V641" s="72">
        <v>25.242999999999999</v>
      </c>
      <c r="W641" s="12">
        <v>169.71299999999999</v>
      </c>
      <c r="X641" s="72">
        <v>6.9349999999999996</v>
      </c>
      <c r="Y641" s="72">
        <v>17.196999999999999</v>
      </c>
      <c r="Z641" s="12">
        <v>257.16399999999999</v>
      </c>
      <c r="AA641" s="72">
        <v>10.507999999999999</v>
      </c>
      <c r="AB641" s="72">
        <v>12.798999999999999</v>
      </c>
      <c r="AC641" s="12">
        <v>2266.674</v>
      </c>
      <c r="AD641" s="72">
        <v>92.617999999999995</v>
      </c>
      <c r="AE641" s="72">
        <v>2.7010000000000001</v>
      </c>
      <c r="AF641" s="12">
        <v>1.675</v>
      </c>
      <c r="AG641" s="72">
        <v>6.8000000000000005E-2</v>
      </c>
      <c r="AH641" s="72">
        <v>102.42</v>
      </c>
      <c r="AI641" s="12">
        <v>44.81</v>
      </c>
      <c r="AJ641" s="72">
        <v>1.831</v>
      </c>
      <c r="AK641" s="72">
        <v>43.127000000000002</v>
      </c>
      <c r="AL641" s="12">
        <v>46.484999999999999</v>
      </c>
      <c r="AM641" s="72">
        <v>1.899</v>
      </c>
      <c r="AN641" s="72">
        <v>41.021999999999998</v>
      </c>
      <c r="AO641" s="12">
        <v>2313.1579999999999</v>
      </c>
      <c r="AP641" s="72">
        <v>94.516999999999996</v>
      </c>
      <c r="AQ641" s="72">
        <v>2.9670000000000001</v>
      </c>
      <c r="AR641" s="12">
        <v>0</v>
      </c>
      <c r="AS641" s="72">
        <v>0</v>
      </c>
      <c r="AT641" s="72">
        <v>0</v>
      </c>
      <c r="AU641" s="12">
        <v>0</v>
      </c>
      <c r="AV641" s="72">
        <v>0</v>
      </c>
      <c r="AW641" s="72">
        <v>0</v>
      </c>
      <c r="AX641" s="12">
        <v>22.22</v>
      </c>
      <c r="AY641" s="72">
        <v>0.90800000000000003</v>
      </c>
      <c r="AZ641" s="72">
        <v>49.813000000000002</v>
      </c>
      <c r="BA641" s="12">
        <v>22.22</v>
      </c>
      <c r="BB641" s="72">
        <v>0.90800000000000003</v>
      </c>
      <c r="BC641" s="72">
        <v>49.813000000000002</v>
      </c>
      <c r="BD641" s="12">
        <v>19.71</v>
      </c>
      <c r="BE641" s="72">
        <v>0.80500000000000005</v>
      </c>
      <c r="BF641" s="72">
        <v>54.496000000000002</v>
      </c>
      <c r="BG641" s="12">
        <v>41.930999999999997</v>
      </c>
      <c r="BH641" s="72">
        <v>1.7130000000000001</v>
      </c>
      <c r="BI641" s="72">
        <v>32.439</v>
      </c>
      <c r="BJ641" s="12">
        <v>64.161000000000001</v>
      </c>
      <c r="BK641" s="72">
        <v>2.6219999999999999</v>
      </c>
      <c r="BL641" s="72">
        <v>34.703000000000003</v>
      </c>
      <c r="BM641" s="12">
        <v>28.088999999999999</v>
      </c>
      <c r="BN641" s="72">
        <v>1.1479999999999999</v>
      </c>
      <c r="BO641" s="72">
        <v>31.43</v>
      </c>
      <c r="BP641" s="12">
        <v>92.25</v>
      </c>
      <c r="BQ641" s="72">
        <v>3.7690000000000001</v>
      </c>
      <c r="BR641" s="72">
        <v>24.74</v>
      </c>
      <c r="BS641" s="12">
        <v>134.18100000000001</v>
      </c>
      <c r="BT641" s="72">
        <v>5.4829999999999997</v>
      </c>
      <c r="BU641" s="72">
        <v>19.341000000000001</v>
      </c>
      <c r="BV641" s="12">
        <v>2447.3389999999999</v>
      </c>
      <c r="BW641" s="72">
        <v>100</v>
      </c>
      <c r="BX641" s="72">
        <v>2.754</v>
      </c>
      <c r="BY641" s="13"/>
      <c r="BZ641" s="13"/>
    </row>
    <row r="642" spans="1:78" ht="12.75" customHeight="1">
      <c r="A642" s="122" t="s">
        <v>44</v>
      </c>
      <c r="B642" s="71" t="s">
        <v>70</v>
      </c>
      <c r="C642" s="71" t="s">
        <v>24</v>
      </c>
      <c r="D642" s="34">
        <v>45261</v>
      </c>
      <c r="E642" s="12">
        <v>1833.0340000000001</v>
      </c>
      <c r="F642" s="72">
        <v>83.790999999999997</v>
      </c>
      <c r="G642" s="72">
        <v>3.4750000000000001</v>
      </c>
      <c r="H642" s="12">
        <v>14.226000000000001</v>
      </c>
      <c r="I642" s="72">
        <v>0.65</v>
      </c>
      <c r="J642" s="72">
        <v>38.398000000000003</v>
      </c>
      <c r="K642" s="12">
        <v>20.434000000000001</v>
      </c>
      <c r="L642" s="72">
        <v>0.93400000000000005</v>
      </c>
      <c r="M642" s="72">
        <v>47.295999999999999</v>
      </c>
      <c r="N642" s="12">
        <v>34.659999999999997</v>
      </c>
      <c r="O642" s="72">
        <v>1.5840000000000001</v>
      </c>
      <c r="P642" s="72">
        <v>33.927999999999997</v>
      </c>
      <c r="Q642" s="12">
        <v>14.500999999999999</v>
      </c>
      <c r="R642" s="72">
        <v>0.66300000000000003</v>
      </c>
      <c r="S642" s="72">
        <v>58.89</v>
      </c>
      <c r="T642" s="12">
        <v>49.161999999999999</v>
      </c>
      <c r="U642" s="72">
        <v>2.2469999999999999</v>
      </c>
      <c r="V642" s="72">
        <v>27.795999999999999</v>
      </c>
      <c r="W642" s="12">
        <v>147.804</v>
      </c>
      <c r="X642" s="72">
        <v>6.7560000000000002</v>
      </c>
      <c r="Y642" s="72">
        <v>13.763</v>
      </c>
      <c r="Z642" s="12">
        <v>196.96600000000001</v>
      </c>
      <c r="AA642" s="72">
        <v>9.0039999999999996</v>
      </c>
      <c r="AB642" s="72">
        <v>10.943</v>
      </c>
      <c r="AC642" s="12">
        <v>2030.001</v>
      </c>
      <c r="AD642" s="72">
        <v>92.795000000000002</v>
      </c>
      <c r="AE642" s="72">
        <v>3.4569999999999999</v>
      </c>
      <c r="AF642" s="12">
        <v>5.532</v>
      </c>
      <c r="AG642" s="72">
        <v>0.253</v>
      </c>
      <c r="AH642" s="72">
        <v>104.304</v>
      </c>
      <c r="AI642" s="12">
        <v>17.187000000000001</v>
      </c>
      <c r="AJ642" s="72">
        <v>0.78600000000000003</v>
      </c>
      <c r="AK642" s="72">
        <v>52.750999999999998</v>
      </c>
      <c r="AL642" s="12">
        <v>22.718</v>
      </c>
      <c r="AM642" s="72">
        <v>1.038</v>
      </c>
      <c r="AN642" s="72">
        <v>34.222000000000001</v>
      </c>
      <c r="AO642" s="12">
        <v>2052.7190000000001</v>
      </c>
      <c r="AP642" s="72">
        <v>93.832999999999998</v>
      </c>
      <c r="AQ642" s="72">
        <v>3.3780000000000001</v>
      </c>
      <c r="AR642" s="12">
        <v>4.9980000000000002</v>
      </c>
      <c r="AS642" s="72">
        <v>0.22800000000000001</v>
      </c>
      <c r="AT642" s="72">
        <v>101.66200000000001</v>
      </c>
      <c r="AU642" s="12">
        <v>0</v>
      </c>
      <c r="AV642" s="72">
        <v>0</v>
      </c>
      <c r="AW642" s="72">
        <v>0</v>
      </c>
      <c r="AX642" s="12">
        <v>1.1100000000000001</v>
      </c>
      <c r="AY642" s="72">
        <v>5.0999999999999997E-2</v>
      </c>
      <c r="AZ642" s="72">
        <v>108.10599999999999</v>
      </c>
      <c r="BA642" s="12">
        <v>1.1100000000000001</v>
      </c>
      <c r="BB642" s="72">
        <v>5.0999999999999997E-2</v>
      </c>
      <c r="BC642" s="72">
        <v>108.10599999999999</v>
      </c>
      <c r="BD642" s="12">
        <v>3.145</v>
      </c>
      <c r="BE642" s="72">
        <v>0.14399999999999999</v>
      </c>
      <c r="BF642" s="72">
        <v>77.902000000000001</v>
      </c>
      <c r="BG642" s="12">
        <v>4.2549999999999999</v>
      </c>
      <c r="BH642" s="72">
        <v>0.19500000000000001</v>
      </c>
      <c r="BI642" s="72">
        <v>54.274999999999999</v>
      </c>
      <c r="BJ642" s="12">
        <v>72.183999999999997</v>
      </c>
      <c r="BK642" s="72">
        <v>3.3</v>
      </c>
      <c r="BL642" s="72">
        <v>31.327000000000002</v>
      </c>
      <c r="BM642" s="12">
        <v>53.462000000000003</v>
      </c>
      <c r="BN642" s="72">
        <v>2.444</v>
      </c>
      <c r="BO642" s="72">
        <v>39.545999999999999</v>
      </c>
      <c r="BP642" s="12">
        <v>125.646</v>
      </c>
      <c r="BQ642" s="72">
        <v>5.7439999999999998</v>
      </c>
      <c r="BR642" s="72">
        <v>25.777999999999999</v>
      </c>
      <c r="BS642" s="12">
        <v>134.9</v>
      </c>
      <c r="BT642" s="72">
        <v>6.1669999999999998</v>
      </c>
      <c r="BU642" s="72">
        <v>23.347999999999999</v>
      </c>
      <c r="BV642" s="12">
        <v>2187.6179999999999</v>
      </c>
      <c r="BW642" s="72">
        <v>100</v>
      </c>
      <c r="BX642" s="72">
        <v>3.5</v>
      </c>
      <c r="BY642" s="13"/>
      <c r="BZ642" s="13"/>
    </row>
    <row r="643" spans="1:78" ht="12.75" customHeight="1">
      <c r="A643" s="122" t="s">
        <v>44</v>
      </c>
      <c r="B643" s="71" t="s">
        <v>70</v>
      </c>
      <c r="C643" s="71" t="s">
        <v>24</v>
      </c>
      <c r="D643" s="34">
        <v>45352</v>
      </c>
      <c r="E643" s="12">
        <v>1980.1130000000001</v>
      </c>
      <c r="F643" s="72">
        <v>82.882000000000005</v>
      </c>
      <c r="G643" s="72">
        <v>4.1689999999999996</v>
      </c>
      <c r="H643" s="12">
        <v>25.713000000000001</v>
      </c>
      <c r="I643" s="72">
        <v>1.0760000000000001</v>
      </c>
      <c r="J643" s="72">
        <v>38.301000000000002</v>
      </c>
      <c r="K643" s="12">
        <v>38.115000000000002</v>
      </c>
      <c r="L643" s="72">
        <v>1.595</v>
      </c>
      <c r="M643" s="72">
        <v>36.28</v>
      </c>
      <c r="N643" s="12">
        <v>63.828000000000003</v>
      </c>
      <c r="O643" s="72">
        <v>2.6720000000000002</v>
      </c>
      <c r="P643" s="72">
        <v>22.452000000000002</v>
      </c>
      <c r="Q643" s="12">
        <v>15.319000000000001</v>
      </c>
      <c r="R643" s="72">
        <v>0.64100000000000001</v>
      </c>
      <c r="S643" s="72">
        <v>88.814999999999998</v>
      </c>
      <c r="T643" s="12">
        <v>79.147000000000006</v>
      </c>
      <c r="U643" s="72">
        <v>3.3130000000000002</v>
      </c>
      <c r="V643" s="72">
        <v>29.202000000000002</v>
      </c>
      <c r="W643" s="12">
        <v>148.43700000000001</v>
      </c>
      <c r="X643" s="72">
        <v>6.2130000000000001</v>
      </c>
      <c r="Y643" s="72">
        <v>12.824999999999999</v>
      </c>
      <c r="Z643" s="12">
        <v>227.58500000000001</v>
      </c>
      <c r="AA643" s="72">
        <v>9.5259999999999998</v>
      </c>
      <c r="AB643" s="72">
        <v>11.417999999999999</v>
      </c>
      <c r="AC643" s="12">
        <v>2207.6970000000001</v>
      </c>
      <c r="AD643" s="72">
        <v>92.408000000000001</v>
      </c>
      <c r="AE643" s="72">
        <v>4.0519999999999996</v>
      </c>
      <c r="AF643" s="12">
        <v>6.9710000000000001</v>
      </c>
      <c r="AG643" s="72">
        <v>0.29199999999999998</v>
      </c>
      <c r="AH643" s="72">
        <v>108.53100000000001</v>
      </c>
      <c r="AI643" s="12">
        <v>46.304000000000002</v>
      </c>
      <c r="AJ643" s="72">
        <v>1.9379999999999999</v>
      </c>
      <c r="AK643" s="72">
        <v>39.866</v>
      </c>
      <c r="AL643" s="12">
        <v>53.276000000000003</v>
      </c>
      <c r="AM643" s="72">
        <v>2.23</v>
      </c>
      <c r="AN643" s="72">
        <v>34.616</v>
      </c>
      <c r="AO643" s="12">
        <v>2260.973</v>
      </c>
      <c r="AP643" s="72">
        <v>94.638000000000005</v>
      </c>
      <c r="AQ643" s="72">
        <v>4.093</v>
      </c>
      <c r="AR643" s="12">
        <v>11.68</v>
      </c>
      <c r="AS643" s="72">
        <v>0.48899999999999999</v>
      </c>
      <c r="AT643" s="72">
        <v>74.281000000000006</v>
      </c>
      <c r="AU643" s="12">
        <v>0</v>
      </c>
      <c r="AV643" s="72">
        <v>0</v>
      </c>
      <c r="AW643" s="72">
        <v>0</v>
      </c>
      <c r="AX643" s="12">
        <v>16.934000000000001</v>
      </c>
      <c r="AY643" s="72">
        <v>0.70899999999999996</v>
      </c>
      <c r="AZ643" s="72">
        <v>60.761000000000003</v>
      </c>
      <c r="BA643" s="12">
        <v>16.934000000000001</v>
      </c>
      <c r="BB643" s="72">
        <v>0.70899999999999996</v>
      </c>
      <c r="BC643" s="72">
        <v>60.761000000000003</v>
      </c>
      <c r="BD643" s="12">
        <v>3.1659999999999999</v>
      </c>
      <c r="BE643" s="72">
        <v>0.13300000000000001</v>
      </c>
      <c r="BF643" s="72">
        <v>76.033000000000001</v>
      </c>
      <c r="BG643" s="12">
        <v>20.100000000000001</v>
      </c>
      <c r="BH643" s="72">
        <v>0.84099999999999997</v>
      </c>
      <c r="BI643" s="72">
        <v>52.197000000000003</v>
      </c>
      <c r="BJ643" s="12">
        <v>79.995000000000005</v>
      </c>
      <c r="BK643" s="72">
        <v>3.3479999999999999</v>
      </c>
      <c r="BL643" s="72">
        <v>23.047000000000001</v>
      </c>
      <c r="BM643" s="12">
        <v>16.332999999999998</v>
      </c>
      <c r="BN643" s="72">
        <v>0.68400000000000005</v>
      </c>
      <c r="BO643" s="72">
        <v>67.540000000000006</v>
      </c>
      <c r="BP643" s="12">
        <v>96.328000000000003</v>
      </c>
      <c r="BQ643" s="72">
        <v>4.032</v>
      </c>
      <c r="BR643" s="72">
        <v>23.093</v>
      </c>
      <c r="BS643" s="12">
        <v>128.10900000000001</v>
      </c>
      <c r="BT643" s="72">
        <v>5.3620000000000001</v>
      </c>
      <c r="BU643" s="72">
        <v>19.893000000000001</v>
      </c>
      <c r="BV643" s="12">
        <v>2389.0819999999999</v>
      </c>
      <c r="BW643" s="72">
        <v>100</v>
      </c>
      <c r="BX643" s="72">
        <v>3.9180000000000001</v>
      </c>
      <c r="BY643" s="13"/>
      <c r="BZ643" s="13"/>
    </row>
    <row r="644" spans="1:78" ht="12.75" customHeight="1">
      <c r="A644" s="122" t="s">
        <v>44</v>
      </c>
      <c r="B644" s="71" t="s">
        <v>70</v>
      </c>
      <c r="C644" s="71" t="s">
        <v>24</v>
      </c>
      <c r="D644" s="34">
        <v>45444</v>
      </c>
      <c r="E644" s="12">
        <v>1998.0329999999999</v>
      </c>
      <c r="F644" s="72">
        <v>85.474000000000004</v>
      </c>
      <c r="G644" s="72">
        <v>2.8620000000000001</v>
      </c>
      <c r="H644" s="12">
        <v>5.77</v>
      </c>
      <c r="I644" s="72">
        <v>0.247</v>
      </c>
      <c r="J644" s="72">
        <v>84.593000000000004</v>
      </c>
      <c r="K644" s="12">
        <v>43.457000000000001</v>
      </c>
      <c r="L644" s="72">
        <v>1.859</v>
      </c>
      <c r="M644" s="72">
        <v>37.034999999999997</v>
      </c>
      <c r="N644" s="12">
        <v>49.225999999999999</v>
      </c>
      <c r="O644" s="72">
        <v>2.1059999999999999</v>
      </c>
      <c r="P644" s="72">
        <v>36.709000000000003</v>
      </c>
      <c r="Q644" s="12">
        <v>13.430999999999999</v>
      </c>
      <c r="R644" s="72">
        <v>0.57499999999999996</v>
      </c>
      <c r="S644" s="72">
        <v>60.786000000000001</v>
      </c>
      <c r="T644" s="12">
        <v>62.658000000000001</v>
      </c>
      <c r="U644" s="72">
        <v>2.68</v>
      </c>
      <c r="V644" s="72">
        <v>35.472000000000001</v>
      </c>
      <c r="W644" s="12">
        <v>144.07400000000001</v>
      </c>
      <c r="X644" s="72">
        <v>6.1630000000000003</v>
      </c>
      <c r="Y644" s="72">
        <v>17.021000000000001</v>
      </c>
      <c r="Z644" s="12">
        <v>206.732</v>
      </c>
      <c r="AA644" s="72">
        <v>8.8439999999999994</v>
      </c>
      <c r="AB644" s="72">
        <v>16.533999999999999</v>
      </c>
      <c r="AC644" s="12">
        <v>2204.7640000000001</v>
      </c>
      <c r="AD644" s="72">
        <v>94.317999999999998</v>
      </c>
      <c r="AE644" s="72">
        <v>3.4409999999999998</v>
      </c>
      <c r="AF644" s="12">
        <v>0</v>
      </c>
      <c r="AG644" s="72">
        <v>0</v>
      </c>
      <c r="AH644" s="72">
        <v>0</v>
      </c>
      <c r="AI644" s="12">
        <v>19.616</v>
      </c>
      <c r="AJ644" s="72">
        <v>0.83899999999999997</v>
      </c>
      <c r="AK644" s="72">
        <v>40.072000000000003</v>
      </c>
      <c r="AL644" s="12">
        <v>19.616</v>
      </c>
      <c r="AM644" s="72">
        <v>0.83899999999999997</v>
      </c>
      <c r="AN644" s="72">
        <v>40.072000000000003</v>
      </c>
      <c r="AO644" s="12">
        <v>2224.3809999999999</v>
      </c>
      <c r="AP644" s="72">
        <v>95.156999999999996</v>
      </c>
      <c r="AQ644" s="72">
        <v>3.3439999999999999</v>
      </c>
      <c r="AR644" s="12">
        <v>9.4380000000000006</v>
      </c>
      <c r="AS644" s="72">
        <v>0.40400000000000003</v>
      </c>
      <c r="AT644" s="72">
        <v>69.828999999999994</v>
      </c>
      <c r="AU644" s="12">
        <v>0</v>
      </c>
      <c r="AV644" s="72">
        <v>0</v>
      </c>
      <c r="AW644" s="72">
        <v>0</v>
      </c>
      <c r="AX644" s="12">
        <v>30.129000000000001</v>
      </c>
      <c r="AY644" s="72">
        <v>1.2889999999999999</v>
      </c>
      <c r="AZ644" s="72">
        <v>54.779000000000003</v>
      </c>
      <c r="BA644" s="12">
        <v>30.129000000000001</v>
      </c>
      <c r="BB644" s="72">
        <v>1.2889999999999999</v>
      </c>
      <c r="BC644" s="72">
        <v>54.779000000000003</v>
      </c>
      <c r="BD644" s="12">
        <v>16.396000000000001</v>
      </c>
      <c r="BE644" s="72">
        <v>0.70099999999999996</v>
      </c>
      <c r="BF644" s="72">
        <v>84.158000000000001</v>
      </c>
      <c r="BG644" s="12">
        <v>46.524999999999999</v>
      </c>
      <c r="BH644" s="72">
        <v>1.99</v>
      </c>
      <c r="BI644" s="72">
        <v>50.12</v>
      </c>
      <c r="BJ644" s="12">
        <v>41.304000000000002</v>
      </c>
      <c r="BK644" s="72">
        <v>1.7669999999999999</v>
      </c>
      <c r="BL644" s="72">
        <v>36.890999999999998</v>
      </c>
      <c r="BM644" s="12">
        <v>15.935</v>
      </c>
      <c r="BN644" s="72">
        <v>0.68200000000000005</v>
      </c>
      <c r="BO644" s="72">
        <v>53.359000000000002</v>
      </c>
      <c r="BP644" s="12">
        <v>57.238999999999997</v>
      </c>
      <c r="BQ644" s="72">
        <v>2.4489999999999998</v>
      </c>
      <c r="BR644" s="72">
        <v>28.137</v>
      </c>
      <c r="BS644" s="12">
        <v>113.202</v>
      </c>
      <c r="BT644" s="72">
        <v>4.843</v>
      </c>
      <c r="BU644" s="72">
        <v>25.893999999999998</v>
      </c>
      <c r="BV644" s="12">
        <v>2337.5830000000001</v>
      </c>
      <c r="BW644" s="72">
        <v>100</v>
      </c>
      <c r="BX644" s="72">
        <v>3.4329999999999998</v>
      </c>
      <c r="BY644" s="13"/>
      <c r="BZ644" s="13"/>
    </row>
    <row r="645" spans="1:78" ht="12.75" customHeight="1">
      <c r="A645" s="122" t="s">
        <v>44</v>
      </c>
      <c r="B645" s="71" t="s">
        <v>70</v>
      </c>
      <c r="C645" s="71" t="s">
        <v>24</v>
      </c>
      <c r="D645" s="34">
        <v>45536</v>
      </c>
      <c r="E645" s="12">
        <v>2000.144</v>
      </c>
      <c r="F645" s="72">
        <v>82.501000000000005</v>
      </c>
      <c r="G645" s="72">
        <v>3.1160000000000001</v>
      </c>
      <c r="H645" s="12">
        <v>19.527000000000001</v>
      </c>
      <c r="I645" s="72">
        <v>0.80500000000000005</v>
      </c>
      <c r="J645" s="72">
        <v>50.454000000000001</v>
      </c>
      <c r="K645" s="12">
        <v>44.628</v>
      </c>
      <c r="L645" s="72">
        <v>1.841</v>
      </c>
      <c r="M645" s="72">
        <v>34.704999999999998</v>
      </c>
      <c r="N645" s="12">
        <v>64.155000000000001</v>
      </c>
      <c r="O645" s="72">
        <v>2.6459999999999999</v>
      </c>
      <c r="P645" s="72">
        <v>22.123000000000001</v>
      </c>
      <c r="Q645" s="12">
        <v>5.9119999999999999</v>
      </c>
      <c r="R645" s="72">
        <v>0.24399999999999999</v>
      </c>
      <c r="S645" s="72">
        <v>82.259</v>
      </c>
      <c r="T645" s="12">
        <v>70.066000000000003</v>
      </c>
      <c r="U645" s="72">
        <v>2.89</v>
      </c>
      <c r="V645" s="72">
        <v>24.608000000000001</v>
      </c>
      <c r="W645" s="12">
        <v>166.12299999999999</v>
      </c>
      <c r="X645" s="72">
        <v>6.8520000000000003</v>
      </c>
      <c r="Y645" s="72">
        <v>14.33</v>
      </c>
      <c r="Z645" s="12">
        <v>236.18899999999999</v>
      </c>
      <c r="AA645" s="72">
        <v>9.7420000000000009</v>
      </c>
      <c r="AB645" s="72">
        <v>10.946</v>
      </c>
      <c r="AC645" s="12">
        <v>2236.3330000000001</v>
      </c>
      <c r="AD645" s="72">
        <v>92.244</v>
      </c>
      <c r="AE645" s="72">
        <v>2.6269999999999998</v>
      </c>
      <c r="AF645" s="12">
        <v>0</v>
      </c>
      <c r="AG645" s="72">
        <v>0</v>
      </c>
      <c r="AH645" s="72">
        <v>0</v>
      </c>
      <c r="AI645" s="12">
        <v>40.779000000000003</v>
      </c>
      <c r="AJ645" s="72">
        <v>1.6819999999999999</v>
      </c>
      <c r="AK645" s="72">
        <v>27.891999999999999</v>
      </c>
      <c r="AL645" s="12">
        <v>40.779000000000003</v>
      </c>
      <c r="AM645" s="72">
        <v>1.6819999999999999</v>
      </c>
      <c r="AN645" s="72">
        <v>27.891999999999999</v>
      </c>
      <c r="AO645" s="12">
        <v>2277.1120000000001</v>
      </c>
      <c r="AP645" s="72">
        <v>93.926000000000002</v>
      </c>
      <c r="AQ645" s="72">
        <v>2.5089999999999999</v>
      </c>
      <c r="AR645" s="12">
        <v>0</v>
      </c>
      <c r="AS645" s="72">
        <v>0</v>
      </c>
      <c r="AT645" s="72">
        <v>0</v>
      </c>
      <c r="AU645" s="12">
        <v>0</v>
      </c>
      <c r="AV645" s="72">
        <v>0</v>
      </c>
      <c r="AW645" s="72">
        <v>0</v>
      </c>
      <c r="AX645" s="12">
        <v>31.634</v>
      </c>
      <c r="AY645" s="72">
        <v>1.3049999999999999</v>
      </c>
      <c r="AZ645" s="72">
        <v>43.814</v>
      </c>
      <c r="BA645" s="12">
        <v>31.634</v>
      </c>
      <c r="BB645" s="72">
        <v>1.3049999999999999</v>
      </c>
      <c r="BC645" s="72">
        <v>43.814</v>
      </c>
      <c r="BD645" s="12">
        <v>14.701000000000001</v>
      </c>
      <c r="BE645" s="72">
        <v>0.60599999999999998</v>
      </c>
      <c r="BF645" s="72">
        <v>90.751999999999995</v>
      </c>
      <c r="BG645" s="12">
        <v>46.335000000000001</v>
      </c>
      <c r="BH645" s="72">
        <v>1.911</v>
      </c>
      <c r="BI645" s="72">
        <v>41.872999999999998</v>
      </c>
      <c r="BJ645" s="12">
        <v>76.349000000000004</v>
      </c>
      <c r="BK645" s="72">
        <v>3.149</v>
      </c>
      <c r="BL645" s="72">
        <v>28.274999999999999</v>
      </c>
      <c r="BM645" s="12">
        <v>24.582999999999998</v>
      </c>
      <c r="BN645" s="72">
        <v>1.014</v>
      </c>
      <c r="BO645" s="72">
        <v>41.305</v>
      </c>
      <c r="BP645" s="12">
        <v>100.932</v>
      </c>
      <c r="BQ645" s="72">
        <v>4.1630000000000003</v>
      </c>
      <c r="BR645" s="72">
        <v>27.28</v>
      </c>
      <c r="BS645" s="12">
        <v>147.267</v>
      </c>
      <c r="BT645" s="72">
        <v>6.0739999999999998</v>
      </c>
      <c r="BU645" s="72">
        <v>19.579000000000001</v>
      </c>
      <c r="BV645" s="12">
        <v>2424.3789999999999</v>
      </c>
      <c r="BW645" s="72">
        <v>100</v>
      </c>
      <c r="BX645" s="72">
        <v>2.927</v>
      </c>
      <c r="BY645" s="13"/>
      <c r="BZ645" s="13"/>
    </row>
    <row r="646" spans="1:78" ht="12.75" customHeight="1">
      <c r="A646" s="122" t="s">
        <v>44</v>
      </c>
      <c r="B646" s="71" t="s">
        <v>70</v>
      </c>
      <c r="C646" s="71" t="s">
        <v>24</v>
      </c>
      <c r="D646" s="34">
        <v>45627</v>
      </c>
      <c r="E646" s="12">
        <v>1879.4970000000001</v>
      </c>
      <c r="F646" s="72">
        <v>83.222999999999999</v>
      </c>
      <c r="G646" s="72">
        <v>4.5380000000000003</v>
      </c>
      <c r="H646" s="12">
        <v>7.8730000000000002</v>
      </c>
      <c r="I646" s="72">
        <v>0.34899999999999998</v>
      </c>
      <c r="J646" s="72">
        <v>102.38</v>
      </c>
      <c r="K646" s="12">
        <v>23.382000000000001</v>
      </c>
      <c r="L646" s="72">
        <v>1.0349999999999999</v>
      </c>
      <c r="M646" s="72">
        <v>49.587000000000003</v>
      </c>
      <c r="N646" s="12">
        <v>31.254999999999999</v>
      </c>
      <c r="O646" s="72">
        <v>1.3839999999999999</v>
      </c>
      <c r="P646" s="72">
        <v>54.756</v>
      </c>
      <c r="Q646" s="12">
        <v>13.778</v>
      </c>
      <c r="R646" s="72">
        <v>0.61</v>
      </c>
      <c r="S646" s="72">
        <v>71.370999999999995</v>
      </c>
      <c r="T646" s="12">
        <v>45.033000000000001</v>
      </c>
      <c r="U646" s="72">
        <v>1.994</v>
      </c>
      <c r="V646" s="72">
        <v>45.643000000000001</v>
      </c>
      <c r="W646" s="12">
        <v>158.49299999999999</v>
      </c>
      <c r="X646" s="72">
        <v>7.0179999999999998</v>
      </c>
      <c r="Y646" s="72">
        <v>19.422999999999998</v>
      </c>
      <c r="Z646" s="12">
        <v>203.52699999999999</v>
      </c>
      <c r="AA646" s="72">
        <v>9.0120000000000005</v>
      </c>
      <c r="AB646" s="72">
        <v>18.292999999999999</v>
      </c>
      <c r="AC646" s="12">
        <v>2083.0239999999999</v>
      </c>
      <c r="AD646" s="72">
        <v>92.234999999999999</v>
      </c>
      <c r="AE646" s="72">
        <v>4.8890000000000002</v>
      </c>
      <c r="AF646" s="12">
        <v>3.2570000000000001</v>
      </c>
      <c r="AG646" s="72">
        <v>0.14399999999999999</v>
      </c>
      <c r="AH646" s="72">
        <v>104.456</v>
      </c>
      <c r="AI646" s="12">
        <v>35.055999999999997</v>
      </c>
      <c r="AJ646" s="72">
        <v>1.552</v>
      </c>
      <c r="AK646" s="72">
        <v>33.753999999999998</v>
      </c>
      <c r="AL646" s="12">
        <v>38.313000000000002</v>
      </c>
      <c r="AM646" s="72">
        <v>1.696</v>
      </c>
      <c r="AN646" s="72">
        <v>29.753</v>
      </c>
      <c r="AO646" s="12">
        <v>2121.337</v>
      </c>
      <c r="AP646" s="72">
        <v>93.930999999999997</v>
      </c>
      <c r="AQ646" s="72">
        <v>4.9260000000000002</v>
      </c>
      <c r="AR646" s="12">
        <v>6.9320000000000004</v>
      </c>
      <c r="AS646" s="72">
        <v>0.307</v>
      </c>
      <c r="AT646" s="72">
        <v>74.897000000000006</v>
      </c>
      <c r="AU646" s="12">
        <v>10.128</v>
      </c>
      <c r="AV646" s="72">
        <v>0.44800000000000001</v>
      </c>
      <c r="AW646" s="72">
        <v>103.622</v>
      </c>
      <c r="AX646" s="12">
        <v>39.546999999999997</v>
      </c>
      <c r="AY646" s="72">
        <v>1.7509999999999999</v>
      </c>
      <c r="AZ646" s="72">
        <v>40.969000000000001</v>
      </c>
      <c r="BA646" s="12">
        <v>49.674999999999997</v>
      </c>
      <c r="BB646" s="72">
        <v>2.2000000000000002</v>
      </c>
      <c r="BC646" s="72">
        <v>41.156999999999996</v>
      </c>
      <c r="BD646" s="12">
        <v>0.79800000000000004</v>
      </c>
      <c r="BE646" s="72">
        <v>3.5000000000000003E-2</v>
      </c>
      <c r="BF646" s="72">
        <v>105.492</v>
      </c>
      <c r="BG646" s="12">
        <v>50.472999999999999</v>
      </c>
      <c r="BH646" s="72">
        <v>2.2349999999999999</v>
      </c>
      <c r="BI646" s="72">
        <v>40.265000000000001</v>
      </c>
      <c r="BJ646" s="12">
        <v>59.454999999999998</v>
      </c>
      <c r="BK646" s="72">
        <v>2.633</v>
      </c>
      <c r="BL646" s="72">
        <v>27.782</v>
      </c>
      <c r="BM646" s="12">
        <v>20.196000000000002</v>
      </c>
      <c r="BN646" s="72">
        <v>0.89400000000000002</v>
      </c>
      <c r="BO646" s="72">
        <v>42.415999999999997</v>
      </c>
      <c r="BP646" s="12">
        <v>79.650999999999996</v>
      </c>
      <c r="BQ646" s="72">
        <v>3.5270000000000001</v>
      </c>
      <c r="BR646" s="72">
        <v>24.907</v>
      </c>
      <c r="BS646" s="12">
        <v>137.05600000000001</v>
      </c>
      <c r="BT646" s="72">
        <v>6.069</v>
      </c>
      <c r="BU646" s="72">
        <v>18.248000000000001</v>
      </c>
      <c r="BV646" s="12">
        <v>2258.393</v>
      </c>
      <c r="BW646" s="72">
        <v>100</v>
      </c>
      <c r="BX646" s="72">
        <v>4.6740000000000004</v>
      </c>
      <c r="BY646" s="13"/>
      <c r="BZ646" s="13"/>
    </row>
    <row r="647" spans="1:78" ht="12.75" customHeight="1">
      <c r="A647" s="122" t="s">
        <v>44</v>
      </c>
      <c r="B647" s="71" t="s">
        <v>70</v>
      </c>
      <c r="C647" s="71" t="s">
        <v>24</v>
      </c>
      <c r="D647" s="34">
        <v>45717</v>
      </c>
      <c r="E647" s="12">
        <v>1992.7550000000001</v>
      </c>
      <c r="F647" s="72">
        <v>83.525999999999996</v>
      </c>
      <c r="G647" s="72">
        <v>4.3289999999999997</v>
      </c>
      <c r="H647" s="12">
        <v>30.963000000000001</v>
      </c>
      <c r="I647" s="72">
        <v>1.298</v>
      </c>
      <c r="J647" s="72">
        <v>50.281999999999996</v>
      </c>
      <c r="K647" s="12">
        <v>12.064</v>
      </c>
      <c r="L647" s="72">
        <v>0.50600000000000001</v>
      </c>
      <c r="M647" s="72">
        <v>86.536000000000001</v>
      </c>
      <c r="N647" s="12">
        <v>43.026000000000003</v>
      </c>
      <c r="O647" s="72">
        <v>1.8029999999999999</v>
      </c>
      <c r="P647" s="72">
        <v>48.698</v>
      </c>
      <c r="Q647" s="12">
        <v>7.7190000000000003</v>
      </c>
      <c r="R647" s="72">
        <v>0.32400000000000001</v>
      </c>
      <c r="S647" s="72">
        <v>76.918000000000006</v>
      </c>
      <c r="T647" s="12">
        <v>50.746000000000002</v>
      </c>
      <c r="U647" s="72">
        <v>2.1269999999999998</v>
      </c>
      <c r="V647" s="72">
        <v>41.588999999999999</v>
      </c>
      <c r="W647" s="12">
        <v>223.36799999999999</v>
      </c>
      <c r="X647" s="72">
        <v>9.3620000000000001</v>
      </c>
      <c r="Y647" s="72">
        <v>12.894</v>
      </c>
      <c r="Z647" s="12">
        <v>274.113</v>
      </c>
      <c r="AA647" s="72">
        <v>11.489000000000001</v>
      </c>
      <c r="AB647" s="72">
        <v>12.317</v>
      </c>
      <c r="AC647" s="12">
        <v>2266.8690000000001</v>
      </c>
      <c r="AD647" s="72">
        <v>95.015000000000001</v>
      </c>
      <c r="AE647" s="72">
        <v>4.42</v>
      </c>
      <c r="AF647" s="12">
        <v>0</v>
      </c>
      <c r="AG647" s="72">
        <v>0</v>
      </c>
      <c r="AH647" s="72">
        <v>0</v>
      </c>
      <c r="AI647" s="12">
        <v>26.888999999999999</v>
      </c>
      <c r="AJ647" s="72">
        <v>1.127</v>
      </c>
      <c r="AK647" s="72">
        <v>57.847000000000001</v>
      </c>
      <c r="AL647" s="12">
        <v>26.888999999999999</v>
      </c>
      <c r="AM647" s="72">
        <v>1.127</v>
      </c>
      <c r="AN647" s="72">
        <v>57.847000000000001</v>
      </c>
      <c r="AO647" s="12">
        <v>2293.7570000000001</v>
      </c>
      <c r="AP647" s="72">
        <v>96.141999999999996</v>
      </c>
      <c r="AQ647" s="72">
        <v>4.6749999999999998</v>
      </c>
      <c r="AR647" s="12">
        <v>16.824999999999999</v>
      </c>
      <c r="AS647" s="72">
        <v>0.70499999999999996</v>
      </c>
      <c r="AT647" s="72">
        <v>55.097000000000001</v>
      </c>
      <c r="AU647" s="12">
        <v>0</v>
      </c>
      <c r="AV647" s="72">
        <v>0</v>
      </c>
      <c r="AW647" s="72">
        <v>0</v>
      </c>
      <c r="AX647" s="12">
        <v>15.285</v>
      </c>
      <c r="AY647" s="72">
        <v>0.64100000000000001</v>
      </c>
      <c r="AZ647" s="72">
        <v>65.41</v>
      </c>
      <c r="BA647" s="12">
        <v>15.285</v>
      </c>
      <c r="BB647" s="72">
        <v>0.64100000000000001</v>
      </c>
      <c r="BC647" s="72">
        <v>65.41</v>
      </c>
      <c r="BD647" s="12">
        <v>2.7149999999999999</v>
      </c>
      <c r="BE647" s="72">
        <v>0.114</v>
      </c>
      <c r="BF647" s="72">
        <v>103.08</v>
      </c>
      <c r="BG647" s="12">
        <v>18</v>
      </c>
      <c r="BH647" s="72">
        <v>0.754</v>
      </c>
      <c r="BI647" s="72">
        <v>57.436999999999998</v>
      </c>
      <c r="BJ647" s="12">
        <v>31.446000000000002</v>
      </c>
      <c r="BK647" s="72">
        <v>1.3180000000000001</v>
      </c>
      <c r="BL647" s="72">
        <v>43.911999999999999</v>
      </c>
      <c r="BM647" s="12">
        <v>25.768999999999998</v>
      </c>
      <c r="BN647" s="72">
        <v>1.08</v>
      </c>
      <c r="BO647" s="72">
        <v>64.126000000000005</v>
      </c>
      <c r="BP647" s="12">
        <v>57.215000000000003</v>
      </c>
      <c r="BQ647" s="72">
        <v>2.3980000000000001</v>
      </c>
      <c r="BR647" s="72">
        <v>37.636000000000003</v>
      </c>
      <c r="BS647" s="12">
        <v>92.04</v>
      </c>
      <c r="BT647" s="72">
        <v>3.8580000000000001</v>
      </c>
      <c r="BU647" s="72">
        <v>25.338999999999999</v>
      </c>
      <c r="BV647" s="12">
        <v>2385.797</v>
      </c>
      <c r="BW647" s="72">
        <v>100</v>
      </c>
      <c r="BX647" s="72">
        <v>4.665</v>
      </c>
      <c r="BY647" s="13"/>
      <c r="BZ647" s="13"/>
    </row>
    <row r="648" spans="1:78" ht="12.75" customHeight="1">
      <c r="A648" s="122" t="s">
        <v>44</v>
      </c>
      <c r="B648" s="71" t="s">
        <v>70</v>
      </c>
      <c r="C648" s="71" t="s">
        <v>24</v>
      </c>
      <c r="D648" s="34">
        <v>45809</v>
      </c>
      <c r="E648" s="12">
        <v>1920.0530000000001</v>
      </c>
      <c r="F648" s="72">
        <v>83.472999999999999</v>
      </c>
      <c r="G648" s="72">
        <v>2.8980000000000001</v>
      </c>
      <c r="H648" s="12">
        <v>24.116</v>
      </c>
      <c r="I648" s="72">
        <v>1.048</v>
      </c>
      <c r="J648" s="72">
        <v>73.206000000000003</v>
      </c>
      <c r="K648" s="12">
        <v>15.879</v>
      </c>
      <c r="L648" s="72">
        <v>0.69</v>
      </c>
      <c r="M648" s="72">
        <v>47.670999999999999</v>
      </c>
      <c r="N648" s="12">
        <v>39.994999999999997</v>
      </c>
      <c r="O648" s="72">
        <v>1.7390000000000001</v>
      </c>
      <c r="P648" s="72">
        <v>43.631</v>
      </c>
      <c r="Q648" s="12">
        <v>0</v>
      </c>
      <c r="R648" s="72">
        <v>0</v>
      </c>
      <c r="S648" s="72">
        <v>0</v>
      </c>
      <c r="T648" s="12">
        <v>39.994999999999997</v>
      </c>
      <c r="U648" s="72">
        <v>1.7390000000000001</v>
      </c>
      <c r="V648" s="72">
        <v>43.631</v>
      </c>
      <c r="W648" s="12">
        <v>151.709</v>
      </c>
      <c r="X648" s="72">
        <v>6.5949999999999998</v>
      </c>
      <c r="Y648" s="72">
        <v>20.606999999999999</v>
      </c>
      <c r="Z648" s="12">
        <v>191.70400000000001</v>
      </c>
      <c r="AA648" s="72">
        <v>8.3339999999999996</v>
      </c>
      <c r="AB648" s="72">
        <v>18.274000000000001</v>
      </c>
      <c r="AC648" s="12">
        <v>2111.7559999999999</v>
      </c>
      <c r="AD648" s="72">
        <v>91.807000000000002</v>
      </c>
      <c r="AE648" s="72">
        <v>2.9169999999999998</v>
      </c>
      <c r="AF648" s="12">
        <v>5.3109999999999999</v>
      </c>
      <c r="AG648" s="72">
        <v>0.23100000000000001</v>
      </c>
      <c r="AH648" s="72">
        <v>106.851</v>
      </c>
      <c r="AI648" s="12">
        <v>48.316000000000003</v>
      </c>
      <c r="AJ648" s="72">
        <v>2.1</v>
      </c>
      <c r="AK648" s="72">
        <v>35.728999999999999</v>
      </c>
      <c r="AL648" s="12">
        <v>53.625999999999998</v>
      </c>
      <c r="AM648" s="72">
        <v>2.331</v>
      </c>
      <c r="AN648" s="72">
        <v>30.536999999999999</v>
      </c>
      <c r="AO648" s="12">
        <v>2165.3820000000001</v>
      </c>
      <c r="AP648" s="72">
        <v>94.138000000000005</v>
      </c>
      <c r="AQ648" s="72">
        <v>3.153</v>
      </c>
      <c r="AR648" s="12">
        <v>7.9039999999999999</v>
      </c>
      <c r="AS648" s="72">
        <v>0.34399999999999997</v>
      </c>
      <c r="AT648" s="72">
        <v>60.817999999999998</v>
      </c>
      <c r="AU648" s="12">
        <v>7.09</v>
      </c>
      <c r="AV648" s="72">
        <v>0.308</v>
      </c>
      <c r="AW648" s="72">
        <v>108.76</v>
      </c>
      <c r="AX648" s="12">
        <v>18.513000000000002</v>
      </c>
      <c r="AY648" s="72">
        <v>0.80500000000000005</v>
      </c>
      <c r="AZ648" s="72">
        <v>65.159000000000006</v>
      </c>
      <c r="BA648" s="12">
        <v>25.602</v>
      </c>
      <c r="BB648" s="72">
        <v>1.113</v>
      </c>
      <c r="BC648" s="72">
        <v>54.74</v>
      </c>
      <c r="BD648" s="12">
        <v>0.36</v>
      </c>
      <c r="BE648" s="72">
        <v>1.6E-2</v>
      </c>
      <c r="BF648" s="72">
        <v>104.661</v>
      </c>
      <c r="BG648" s="12">
        <v>25.962</v>
      </c>
      <c r="BH648" s="72">
        <v>1.129</v>
      </c>
      <c r="BI648" s="72">
        <v>54.084000000000003</v>
      </c>
      <c r="BJ648" s="12">
        <v>72.248000000000005</v>
      </c>
      <c r="BK648" s="72">
        <v>3.141</v>
      </c>
      <c r="BL648" s="72">
        <v>23.507000000000001</v>
      </c>
      <c r="BM648" s="12">
        <v>28.719000000000001</v>
      </c>
      <c r="BN648" s="72">
        <v>1.2490000000000001</v>
      </c>
      <c r="BO648" s="72">
        <v>50.820999999999998</v>
      </c>
      <c r="BP648" s="12">
        <v>100.96599999999999</v>
      </c>
      <c r="BQ648" s="72">
        <v>4.3890000000000002</v>
      </c>
      <c r="BR648" s="72">
        <v>24.172000000000001</v>
      </c>
      <c r="BS648" s="12">
        <v>134.83199999999999</v>
      </c>
      <c r="BT648" s="72">
        <v>5.8620000000000001</v>
      </c>
      <c r="BU648" s="72">
        <v>20.96</v>
      </c>
      <c r="BV648" s="12">
        <v>2300.2139999999999</v>
      </c>
      <c r="BW648" s="72">
        <v>100</v>
      </c>
      <c r="BX648" s="72">
        <v>3.2810000000000001</v>
      </c>
      <c r="BY648" s="13"/>
      <c r="BZ648" s="13"/>
    </row>
    <row r="649" spans="1:78" ht="12.75" customHeight="1">
      <c r="A649" s="122" t="s">
        <v>44</v>
      </c>
      <c r="B649" s="71" t="s">
        <v>70</v>
      </c>
      <c r="C649" s="71" t="s">
        <v>24</v>
      </c>
      <c r="D649" s="34">
        <v>45901</v>
      </c>
      <c r="E649" s="12">
        <v>1835.172</v>
      </c>
      <c r="F649" s="72">
        <v>86.754999999999995</v>
      </c>
      <c r="G649" s="72">
        <v>4.234</v>
      </c>
      <c r="H649" s="12">
        <v>17.527000000000001</v>
      </c>
      <c r="I649" s="72">
        <v>0.82899999999999996</v>
      </c>
      <c r="J649" s="72">
        <v>58.665999999999997</v>
      </c>
      <c r="K649" s="12">
        <v>17.035</v>
      </c>
      <c r="L649" s="72">
        <v>0.80500000000000005</v>
      </c>
      <c r="M649" s="72">
        <v>81.658000000000001</v>
      </c>
      <c r="N649" s="12">
        <v>34.561999999999998</v>
      </c>
      <c r="O649" s="72">
        <v>1.6339999999999999</v>
      </c>
      <c r="P649" s="72">
        <v>51.189</v>
      </c>
      <c r="Q649" s="12">
        <v>1.218</v>
      </c>
      <c r="R649" s="72">
        <v>5.8000000000000003E-2</v>
      </c>
      <c r="S649" s="72">
        <v>105.66500000000001</v>
      </c>
      <c r="T649" s="12">
        <v>35.78</v>
      </c>
      <c r="U649" s="72">
        <v>1.6910000000000001</v>
      </c>
      <c r="V649" s="72">
        <v>49.215000000000003</v>
      </c>
      <c r="W649" s="12">
        <v>121.479</v>
      </c>
      <c r="X649" s="72">
        <v>5.7430000000000003</v>
      </c>
      <c r="Y649" s="72">
        <v>22.36</v>
      </c>
      <c r="Z649" s="12">
        <v>157.25899999999999</v>
      </c>
      <c r="AA649" s="72">
        <v>7.4340000000000002</v>
      </c>
      <c r="AB649" s="72">
        <v>18.744</v>
      </c>
      <c r="AC649" s="12">
        <v>1992.431</v>
      </c>
      <c r="AD649" s="72">
        <v>94.188999999999993</v>
      </c>
      <c r="AE649" s="72">
        <v>4.0810000000000004</v>
      </c>
      <c r="AF649" s="12">
        <v>2.5680000000000001</v>
      </c>
      <c r="AG649" s="72">
        <v>0.121</v>
      </c>
      <c r="AH649" s="72">
        <v>113.9</v>
      </c>
      <c r="AI649" s="12">
        <v>23.010999999999999</v>
      </c>
      <c r="AJ649" s="72">
        <v>1.0880000000000001</v>
      </c>
      <c r="AK649" s="72">
        <v>72.745000000000005</v>
      </c>
      <c r="AL649" s="12">
        <v>25.577999999999999</v>
      </c>
      <c r="AM649" s="72">
        <v>1.2090000000000001</v>
      </c>
      <c r="AN649" s="72">
        <v>66.296000000000006</v>
      </c>
      <c r="AO649" s="12">
        <v>2018.009</v>
      </c>
      <c r="AP649" s="72">
        <v>95.399000000000001</v>
      </c>
      <c r="AQ649" s="72">
        <v>3.91</v>
      </c>
      <c r="AR649" s="12">
        <v>10.398999999999999</v>
      </c>
      <c r="AS649" s="72">
        <v>0.49199999999999999</v>
      </c>
      <c r="AT649" s="72">
        <v>74.313000000000002</v>
      </c>
      <c r="AU649" s="12">
        <v>7.0179999999999998</v>
      </c>
      <c r="AV649" s="72">
        <v>0.33200000000000002</v>
      </c>
      <c r="AW649" s="72">
        <v>102.96599999999999</v>
      </c>
      <c r="AX649" s="12">
        <v>10.661</v>
      </c>
      <c r="AY649" s="72">
        <v>0.504</v>
      </c>
      <c r="AZ649" s="72">
        <v>76.915000000000006</v>
      </c>
      <c r="BA649" s="12">
        <v>17.678999999999998</v>
      </c>
      <c r="BB649" s="72">
        <v>0.83599999999999997</v>
      </c>
      <c r="BC649" s="72">
        <v>60.246000000000002</v>
      </c>
      <c r="BD649" s="12">
        <v>3.3490000000000002</v>
      </c>
      <c r="BE649" s="72">
        <v>0.158</v>
      </c>
      <c r="BF649" s="72">
        <v>102.93600000000001</v>
      </c>
      <c r="BG649" s="12">
        <v>21.027999999999999</v>
      </c>
      <c r="BH649" s="72">
        <v>0.99399999999999999</v>
      </c>
      <c r="BI649" s="72">
        <v>50.158999999999999</v>
      </c>
      <c r="BJ649" s="12">
        <v>48.098999999999997</v>
      </c>
      <c r="BK649" s="72">
        <v>2.274</v>
      </c>
      <c r="BL649" s="72">
        <v>29.041</v>
      </c>
      <c r="BM649" s="12">
        <v>17.811</v>
      </c>
      <c r="BN649" s="72">
        <v>0.84199999999999997</v>
      </c>
      <c r="BO649" s="72">
        <v>49.667000000000002</v>
      </c>
      <c r="BP649" s="12">
        <v>65.91</v>
      </c>
      <c r="BQ649" s="72">
        <v>3.1160000000000001</v>
      </c>
      <c r="BR649" s="72">
        <v>23.434000000000001</v>
      </c>
      <c r="BS649" s="12">
        <v>97.335999999999999</v>
      </c>
      <c r="BT649" s="72">
        <v>4.601</v>
      </c>
      <c r="BU649" s="72">
        <v>21.835000000000001</v>
      </c>
      <c r="BV649" s="12">
        <v>2115.3449999999998</v>
      </c>
      <c r="BW649" s="72">
        <v>100</v>
      </c>
      <c r="BX649" s="72">
        <v>3.516</v>
      </c>
      <c r="BY649" s="13"/>
      <c r="BZ649" s="13"/>
    </row>
    <row r="650" spans="1:78" ht="12.75" customHeight="1">
      <c r="A650" s="122" t="s">
        <v>44</v>
      </c>
      <c r="B650" s="71" t="s">
        <v>70</v>
      </c>
      <c r="C650" s="71" t="s">
        <v>24</v>
      </c>
      <c r="D650" s="34">
        <v>45992</v>
      </c>
      <c r="E650" s="12">
        <v>1955.124</v>
      </c>
      <c r="F650" s="72">
        <v>84.805000000000007</v>
      </c>
      <c r="G650" s="72">
        <v>3.0259999999999998</v>
      </c>
      <c r="H650" s="12">
        <v>18.164999999999999</v>
      </c>
      <c r="I650" s="72">
        <v>0.78800000000000003</v>
      </c>
      <c r="J650" s="72">
        <v>57.308</v>
      </c>
      <c r="K650" s="12">
        <v>23.77</v>
      </c>
      <c r="L650" s="72">
        <v>1.0309999999999999</v>
      </c>
      <c r="M650" s="72">
        <v>53.616999999999997</v>
      </c>
      <c r="N650" s="12">
        <v>41.935000000000002</v>
      </c>
      <c r="O650" s="72">
        <v>1.819</v>
      </c>
      <c r="P650" s="72">
        <v>38.89</v>
      </c>
      <c r="Q650" s="12">
        <v>7.3719999999999999</v>
      </c>
      <c r="R650" s="72">
        <v>0.32</v>
      </c>
      <c r="S650" s="72">
        <v>76.212999999999994</v>
      </c>
      <c r="T650" s="12">
        <v>49.307000000000002</v>
      </c>
      <c r="U650" s="72">
        <v>2.1389999999999998</v>
      </c>
      <c r="V650" s="72">
        <v>33.694000000000003</v>
      </c>
      <c r="W650" s="12">
        <v>135.02199999999999</v>
      </c>
      <c r="X650" s="72">
        <v>5.8570000000000002</v>
      </c>
      <c r="Y650" s="72">
        <v>20.588000000000001</v>
      </c>
      <c r="Z650" s="12">
        <v>184.32900000000001</v>
      </c>
      <c r="AA650" s="72">
        <v>7.9950000000000001</v>
      </c>
      <c r="AB650" s="72">
        <v>17.907</v>
      </c>
      <c r="AC650" s="12">
        <v>2139.453</v>
      </c>
      <c r="AD650" s="72">
        <v>92.801000000000002</v>
      </c>
      <c r="AE650" s="72">
        <v>2.843</v>
      </c>
      <c r="AF650" s="12">
        <v>0</v>
      </c>
      <c r="AG650" s="72">
        <v>0</v>
      </c>
      <c r="AH650" s="72">
        <v>0</v>
      </c>
      <c r="AI650" s="12">
        <v>45.110999999999997</v>
      </c>
      <c r="AJ650" s="72">
        <v>1.9570000000000001</v>
      </c>
      <c r="AK650" s="72">
        <v>25.93</v>
      </c>
      <c r="AL650" s="12">
        <v>45.110999999999997</v>
      </c>
      <c r="AM650" s="72">
        <v>1.9570000000000001</v>
      </c>
      <c r="AN650" s="72">
        <v>25.93</v>
      </c>
      <c r="AO650" s="12">
        <v>2184.5650000000001</v>
      </c>
      <c r="AP650" s="72">
        <v>94.757999999999996</v>
      </c>
      <c r="AQ650" s="72">
        <v>2.7839999999999998</v>
      </c>
      <c r="AR650" s="12">
        <v>4.8259999999999996</v>
      </c>
      <c r="AS650" s="72">
        <v>0.20899999999999999</v>
      </c>
      <c r="AT650" s="72">
        <v>105.616</v>
      </c>
      <c r="AU650" s="12">
        <v>0</v>
      </c>
      <c r="AV650" s="72">
        <v>0</v>
      </c>
      <c r="AW650" s="72">
        <v>0</v>
      </c>
      <c r="AX650" s="12">
        <v>27.265999999999998</v>
      </c>
      <c r="AY650" s="72">
        <v>1.1830000000000001</v>
      </c>
      <c r="AZ650" s="72">
        <v>62.066000000000003</v>
      </c>
      <c r="BA650" s="12">
        <v>27.265999999999998</v>
      </c>
      <c r="BB650" s="72">
        <v>1.1830000000000001</v>
      </c>
      <c r="BC650" s="72">
        <v>62.066000000000003</v>
      </c>
      <c r="BD650" s="12">
        <v>0.70499999999999996</v>
      </c>
      <c r="BE650" s="72">
        <v>3.1E-2</v>
      </c>
      <c r="BF650" s="72">
        <v>104.63200000000001</v>
      </c>
      <c r="BG650" s="12">
        <v>27.971</v>
      </c>
      <c r="BH650" s="72">
        <v>1.2130000000000001</v>
      </c>
      <c r="BI650" s="72">
        <v>60.582000000000001</v>
      </c>
      <c r="BJ650" s="12">
        <v>58.710999999999999</v>
      </c>
      <c r="BK650" s="72">
        <v>2.5470000000000002</v>
      </c>
      <c r="BL650" s="72">
        <v>30.31</v>
      </c>
      <c r="BM650" s="12">
        <v>29.353999999999999</v>
      </c>
      <c r="BN650" s="72">
        <v>1.2729999999999999</v>
      </c>
      <c r="BO650" s="72">
        <v>38.453000000000003</v>
      </c>
      <c r="BP650" s="12">
        <v>88.064999999999998</v>
      </c>
      <c r="BQ650" s="72">
        <v>3.82</v>
      </c>
      <c r="BR650" s="72">
        <v>23.721</v>
      </c>
      <c r="BS650" s="12">
        <v>120.86199999999999</v>
      </c>
      <c r="BT650" s="72">
        <v>5.242</v>
      </c>
      <c r="BU650" s="72">
        <v>25.657</v>
      </c>
      <c r="BV650" s="12">
        <v>2305.4259999999999</v>
      </c>
      <c r="BW650" s="72">
        <v>100</v>
      </c>
      <c r="BX650" s="72">
        <v>3.0049999999999999</v>
      </c>
      <c r="BY650" s="13"/>
      <c r="BZ650" s="13"/>
    </row>
    <row r="651" spans="1:78" ht="12.75" customHeight="1">
      <c r="A651" s="122" t="s">
        <v>44</v>
      </c>
      <c r="B651" s="71" t="s">
        <v>70</v>
      </c>
      <c r="C651" s="71" t="s">
        <v>24</v>
      </c>
      <c r="D651" s="34">
        <v>46082</v>
      </c>
      <c r="E651" s="12">
        <v>1919.4269999999999</v>
      </c>
      <c r="F651" s="72">
        <v>84.367999999999995</v>
      </c>
      <c r="G651" s="72">
        <v>5.77</v>
      </c>
      <c r="H651" s="12">
        <v>15.396000000000001</v>
      </c>
      <c r="I651" s="72">
        <v>0.67700000000000005</v>
      </c>
      <c r="J651" s="72">
        <v>64.98</v>
      </c>
      <c r="K651" s="12">
        <v>31.661000000000001</v>
      </c>
      <c r="L651" s="72">
        <v>1.3919999999999999</v>
      </c>
      <c r="M651" s="72">
        <v>52.432000000000002</v>
      </c>
      <c r="N651" s="12">
        <v>47.057000000000002</v>
      </c>
      <c r="O651" s="72">
        <v>2.0680000000000001</v>
      </c>
      <c r="P651" s="72">
        <v>38.965000000000003</v>
      </c>
      <c r="Q651" s="12">
        <v>8.7539999999999996</v>
      </c>
      <c r="R651" s="72">
        <v>0.38500000000000001</v>
      </c>
      <c r="S651" s="72">
        <v>105.77</v>
      </c>
      <c r="T651" s="12">
        <v>55.811</v>
      </c>
      <c r="U651" s="72">
        <v>2.4529999999999998</v>
      </c>
      <c r="V651" s="72">
        <v>38.49</v>
      </c>
      <c r="W651" s="12">
        <v>170.16900000000001</v>
      </c>
      <c r="X651" s="72">
        <v>7.48</v>
      </c>
      <c r="Y651" s="72">
        <v>24.425999999999998</v>
      </c>
      <c r="Z651" s="12">
        <v>225.98</v>
      </c>
      <c r="AA651" s="72">
        <v>9.9329999999999998</v>
      </c>
      <c r="AB651" s="72">
        <v>18.568000000000001</v>
      </c>
      <c r="AC651" s="12">
        <v>2145.4070000000002</v>
      </c>
      <c r="AD651" s="72">
        <v>94.3</v>
      </c>
      <c r="AE651" s="72">
        <v>5.7149999999999999</v>
      </c>
      <c r="AF651" s="12">
        <v>0</v>
      </c>
      <c r="AG651" s="72">
        <v>0</v>
      </c>
      <c r="AH651" s="72">
        <v>0</v>
      </c>
      <c r="AI651" s="12">
        <v>28.696999999999999</v>
      </c>
      <c r="AJ651" s="72">
        <v>1.2609999999999999</v>
      </c>
      <c r="AK651" s="72">
        <v>43.975999999999999</v>
      </c>
      <c r="AL651" s="12">
        <v>28.696999999999999</v>
      </c>
      <c r="AM651" s="72">
        <v>1.2609999999999999</v>
      </c>
      <c r="AN651" s="72">
        <v>43.975999999999999</v>
      </c>
      <c r="AO651" s="12">
        <v>2174.1039999999998</v>
      </c>
      <c r="AP651" s="72">
        <v>95.561999999999998</v>
      </c>
      <c r="AQ651" s="72">
        <v>5.6959999999999997</v>
      </c>
      <c r="AR651" s="12">
        <v>7.7530000000000001</v>
      </c>
      <c r="AS651" s="72">
        <v>0.34100000000000003</v>
      </c>
      <c r="AT651" s="72">
        <v>103.89400000000001</v>
      </c>
      <c r="AU651" s="12">
        <v>3.395</v>
      </c>
      <c r="AV651" s="72">
        <v>0.14899999999999999</v>
      </c>
      <c r="AW651" s="72">
        <v>107.188</v>
      </c>
      <c r="AX651" s="12">
        <v>0</v>
      </c>
      <c r="AY651" s="72">
        <v>0</v>
      </c>
      <c r="AZ651" s="72">
        <v>0</v>
      </c>
      <c r="BA651" s="12">
        <v>3.395</v>
      </c>
      <c r="BB651" s="72">
        <v>0.14899999999999999</v>
      </c>
      <c r="BC651" s="72">
        <v>107.188</v>
      </c>
      <c r="BD651" s="12">
        <v>15.426</v>
      </c>
      <c r="BE651" s="72">
        <v>0.67800000000000005</v>
      </c>
      <c r="BF651" s="72">
        <v>76.793999999999997</v>
      </c>
      <c r="BG651" s="12">
        <v>18.821000000000002</v>
      </c>
      <c r="BH651" s="72">
        <v>0.82699999999999996</v>
      </c>
      <c r="BI651" s="72">
        <v>67.611999999999995</v>
      </c>
      <c r="BJ651" s="12">
        <v>47.801000000000002</v>
      </c>
      <c r="BK651" s="72">
        <v>2.101</v>
      </c>
      <c r="BL651" s="72">
        <v>35.015999999999998</v>
      </c>
      <c r="BM651" s="12">
        <v>26.597999999999999</v>
      </c>
      <c r="BN651" s="72">
        <v>1.169</v>
      </c>
      <c r="BO651" s="72">
        <v>55.854999999999997</v>
      </c>
      <c r="BP651" s="12">
        <v>74.399000000000001</v>
      </c>
      <c r="BQ651" s="72">
        <v>3.27</v>
      </c>
      <c r="BR651" s="72">
        <v>29.613</v>
      </c>
      <c r="BS651" s="12">
        <v>100.973</v>
      </c>
      <c r="BT651" s="72">
        <v>4.4379999999999997</v>
      </c>
      <c r="BU651" s="72">
        <v>25.439</v>
      </c>
      <c r="BV651" s="12">
        <v>2275.0770000000002</v>
      </c>
      <c r="BW651" s="72">
        <v>100</v>
      </c>
      <c r="BX651" s="72">
        <v>5.7370000000000001</v>
      </c>
      <c r="BY651" s="13"/>
      <c r="BZ651" s="13"/>
    </row>
    <row r="652" spans="1:78" ht="12.75" customHeight="1">
      <c r="A652" s="122" t="s">
        <v>44</v>
      </c>
      <c r="B652" s="71" t="s">
        <v>70</v>
      </c>
      <c r="C652" s="71" t="s">
        <v>24</v>
      </c>
      <c r="D652" s="34">
        <v>46174</v>
      </c>
      <c r="E652" s="12">
        <v>2019.6310000000001</v>
      </c>
      <c r="F652" s="72">
        <v>80.808000000000007</v>
      </c>
      <c r="G652" s="72">
        <v>4.3109999999999999</v>
      </c>
      <c r="H652" s="12">
        <v>45.005000000000003</v>
      </c>
      <c r="I652" s="72">
        <v>1.8009999999999999</v>
      </c>
      <c r="J652" s="72">
        <v>48.51</v>
      </c>
      <c r="K652" s="12">
        <v>13.972</v>
      </c>
      <c r="L652" s="72">
        <v>0.55900000000000005</v>
      </c>
      <c r="M652" s="72">
        <v>70.305999999999997</v>
      </c>
      <c r="N652" s="12">
        <v>58.975999999999999</v>
      </c>
      <c r="O652" s="72">
        <v>2.36</v>
      </c>
      <c r="P652" s="72">
        <v>40.866999999999997</v>
      </c>
      <c r="Q652" s="12">
        <v>0</v>
      </c>
      <c r="R652" s="72">
        <v>0</v>
      </c>
      <c r="S652" s="72">
        <v>0</v>
      </c>
      <c r="T652" s="12">
        <v>58.975999999999999</v>
      </c>
      <c r="U652" s="72">
        <v>2.36</v>
      </c>
      <c r="V652" s="72">
        <v>40.866999999999997</v>
      </c>
      <c r="W652" s="12">
        <v>246.16200000000001</v>
      </c>
      <c r="X652" s="72">
        <v>9.8490000000000002</v>
      </c>
      <c r="Y652" s="72">
        <v>13.842000000000001</v>
      </c>
      <c r="Z652" s="12">
        <v>305.13900000000001</v>
      </c>
      <c r="AA652" s="72">
        <v>12.209</v>
      </c>
      <c r="AB652" s="72">
        <v>9.3450000000000006</v>
      </c>
      <c r="AC652" s="12">
        <v>2324.77</v>
      </c>
      <c r="AD652" s="72">
        <v>93.016999999999996</v>
      </c>
      <c r="AE652" s="72">
        <v>3.9119999999999999</v>
      </c>
      <c r="AF652" s="12">
        <v>0</v>
      </c>
      <c r="AG652" s="72">
        <v>0</v>
      </c>
      <c r="AH652" s="72">
        <v>0</v>
      </c>
      <c r="AI652" s="12">
        <v>59.683999999999997</v>
      </c>
      <c r="AJ652" s="72">
        <v>2.3879999999999999</v>
      </c>
      <c r="AK652" s="72">
        <v>23.407</v>
      </c>
      <c r="AL652" s="12">
        <v>59.683999999999997</v>
      </c>
      <c r="AM652" s="72">
        <v>2.3879999999999999</v>
      </c>
      <c r="AN652" s="72">
        <v>23.407</v>
      </c>
      <c r="AO652" s="12">
        <v>2384.4540000000002</v>
      </c>
      <c r="AP652" s="72">
        <v>95.405000000000001</v>
      </c>
      <c r="AQ652" s="72">
        <v>3.8010000000000002</v>
      </c>
      <c r="AR652" s="12">
        <v>3.8220000000000001</v>
      </c>
      <c r="AS652" s="72">
        <v>0.153</v>
      </c>
      <c r="AT652" s="72">
        <v>102.834</v>
      </c>
      <c r="AU652" s="12">
        <v>1.472</v>
      </c>
      <c r="AV652" s="72">
        <v>5.8999999999999997E-2</v>
      </c>
      <c r="AW652" s="72">
        <v>105.28</v>
      </c>
      <c r="AX652" s="12">
        <v>32.902999999999999</v>
      </c>
      <c r="AY652" s="72">
        <v>1.3160000000000001</v>
      </c>
      <c r="AZ652" s="72">
        <v>49.945999999999998</v>
      </c>
      <c r="BA652" s="12">
        <v>34.375</v>
      </c>
      <c r="BB652" s="72">
        <v>1.375</v>
      </c>
      <c r="BC652" s="72">
        <v>47.607999999999997</v>
      </c>
      <c r="BD652" s="12">
        <v>0</v>
      </c>
      <c r="BE652" s="72">
        <v>0</v>
      </c>
      <c r="BF652" s="72">
        <v>0</v>
      </c>
      <c r="BG652" s="12">
        <v>34.375</v>
      </c>
      <c r="BH652" s="72">
        <v>1.375</v>
      </c>
      <c r="BI652" s="72">
        <v>47.607999999999997</v>
      </c>
      <c r="BJ652" s="12">
        <v>39.057000000000002</v>
      </c>
      <c r="BK652" s="72">
        <v>1.5629999999999999</v>
      </c>
      <c r="BL652" s="72">
        <v>37.139000000000003</v>
      </c>
      <c r="BM652" s="12">
        <v>37.585999999999999</v>
      </c>
      <c r="BN652" s="72">
        <v>1.504</v>
      </c>
      <c r="BO652" s="72">
        <v>36.673000000000002</v>
      </c>
      <c r="BP652" s="12">
        <v>76.643000000000001</v>
      </c>
      <c r="BQ652" s="72">
        <v>3.0670000000000002</v>
      </c>
      <c r="BR652" s="72">
        <v>22.690999999999999</v>
      </c>
      <c r="BS652" s="12">
        <v>114.84</v>
      </c>
      <c r="BT652" s="72">
        <v>4.5949999999999998</v>
      </c>
      <c r="BU652" s="72">
        <v>20.661000000000001</v>
      </c>
      <c r="BV652" s="12">
        <v>2499.2939999999999</v>
      </c>
      <c r="BW652" s="72">
        <v>100</v>
      </c>
      <c r="BX652" s="72">
        <v>4.077</v>
      </c>
      <c r="BY652" s="13"/>
      <c r="BZ652" s="13"/>
    </row>
    <row r="653" spans="1:78" ht="12.75" customHeight="1">
      <c r="A653" s="122" t="s">
        <v>44</v>
      </c>
      <c r="B653" s="71" t="s">
        <v>70</v>
      </c>
      <c r="C653" s="71" t="s">
        <v>25</v>
      </c>
      <c r="D653" s="34">
        <v>41883</v>
      </c>
      <c r="E653" s="12">
        <v>622.70600000000002</v>
      </c>
      <c r="F653" s="72">
        <v>24.05</v>
      </c>
      <c r="G653" s="72">
        <v>9.6379999999999999</v>
      </c>
      <c r="H653" s="12">
        <v>115.712</v>
      </c>
      <c r="I653" s="72">
        <v>4.4690000000000003</v>
      </c>
      <c r="J653" s="72">
        <v>20.068000000000001</v>
      </c>
      <c r="K653" s="12">
        <v>52.93</v>
      </c>
      <c r="L653" s="72">
        <v>2.044</v>
      </c>
      <c r="M653" s="72">
        <v>38.886000000000003</v>
      </c>
      <c r="N653" s="12">
        <v>168.642</v>
      </c>
      <c r="O653" s="72">
        <v>6.5129999999999999</v>
      </c>
      <c r="P653" s="72">
        <v>15.967000000000001</v>
      </c>
      <c r="Q653" s="12">
        <v>42.981000000000002</v>
      </c>
      <c r="R653" s="72">
        <v>1.66</v>
      </c>
      <c r="S653" s="72">
        <v>41.258000000000003</v>
      </c>
      <c r="T653" s="12">
        <v>211.62299999999999</v>
      </c>
      <c r="U653" s="72">
        <v>8.173</v>
      </c>
      <c r="V653" s="72">
        <v>14.552</v>
      </c>
      <c r="W653" s="12">
        <v>854.95500000000004</v>
      </c>
      <c r="X653" s="72">
        <v>33.020000000000003</v>
      </c>
      <c r="Y653" s="72">
        <v>5.2750000000000004</v>
      </c>
      <c r="Z653" s="12">
        <v>1066.577</v>
      </c>
      <c r="AA653" s="72">
        <v>41.192999999999998</v>
      </c>
      <c r="AB653" s="72">
        <v>4.0510000000000002</v>
      </c>
      <c r="AC653" s="12">
        <v>1689.2829999999999</v>
      </c>
      <c r="AD653" s="72">
        <v>65.242999999999995</v>
      </c>
      <c r="AE653" s="72">
        <v>4.1289999999999996</v>
      </c>
      <c r="AF653" s="12">
        <v>5.8140000000000001</v>
      </c>
      <c r="AG653" s="72">
        <v>0.22500000000000001</v>
      </c>
      <c r="AH653" s="72">
        <v>105.76600000000001</v>
      </c>
      <c r="AI653" s="12">
        <v>89.536000000000001</v>
      </c>
      <c r="AJ653" s="72">
        <v>3.4580000000000002</v>
      </c>
      <c r="AK653" s="72">
        <v>24.15</v>
      </c>
      <c r="AL653" s="12">
        <v>95.349000000000004</v>
      </c>
      <c r="AM653" s="72">
        <v>3.6829999999999998</v>
      </c>
      <c r="AN653" s="72">
        <v>23.391999999999999</v>
      </c>
      <c r="AO653" s="12">
        <v>1784.6320000000001</v>
      </c>
      <c r="AP653" s="72">
        <v>68.926000000000002</v>
      </c>
      <c r="AQ653" s="72">
        <v>3.9929999999999999</v>
      </c>
      <c r="AR653" s="12">
        <v>31.605</v>
      </c>
      <c r="AS653" s="72">
        <v>1.2210000000000001</v>
      </c>
      <c r="AT653" s="72">
        <v>42.201999999999998</v>
      </c>
      <c r="AU653" s="12">
        <v>1.006</v>
      </c>
      <c r="AV653" s="72">
        <v>3.9E-2</v>
      </c>
      <c r="AW653" s="72">
        <v>102.038</v>
      </c>
      <c r="AX653" s="12">
        <v>143.84100000000001</v>
      </c>
      <c r="AY653" s="72">
        <v>5.5549999999999997</v>
      </c>
      <c r="AZ653" s="72">
        <v>16.234999999999999</v>
      </c>
      <c r="BA653" s="12">
        <v>144.84700000000001</v>
      </c>
      <c r="BB653" s="72">
        <v>5.5940000000000003</v>
      </c>
      <c r="BC653" s="72">
        <v>15.962</v>
      </c>
      <c r="BD653" s="12">
        <v>145.49100000000001</v>
      </c>
      <c r="BE653" s="72">
        <v>5.6189999999999998</v>
      </c>
      <c r="BF653" s="72">
        <v>19.678000000000001</v>
      </c>
      <c r="BG653" s="12">
        <v>290.33699999999999</v>
      </c>
      <c r="BH653" s="72">
        <v>11.212999999999999</v>
      </c>
      <c r="BI653" s="72">
        <v>9.4789999999999992</v>
      </c>
      <c r="BJ653" s="12">
        <v>459.07600000000002</v>
      </c>
      <c r="BK653" s="72">
        <v>17.73</v>
      </c>
      <c r="BL653" s="72">
        <v>13.646000000000001</v>
      </c>
      <c r="BM653" s="12">
        <v>23.552</v>
      </c>
      <c r="BN653" s="72">
        <v>0.91</v>
      </c>
      <c r="BO653" s="72">
        <v>52.158000000000001</v>
      </c>
      <c r="BP653" s="12">
        <v>482.62799999999999</v>
      </c>
      <c r="BQ653" s="72">
        <v>18.64</v>
      </c>
      <c r="BR653" s="72">
        <v>13.273999999999999</v>
      </c>
      <c r="BS653" s="12">
        <v>804.57100000000003</v>
      </c>
      <c r="BT653" s="72">
        <v>31.074000000000002</v>
      </c>
      <c r="BU653" s="72">
        <v>7.867</v>
      </c>
      <c r="BV653" s="12">
        <v>2589.203</v>
      </c>
      <c r="BW653" s="72">
        <v>100</v>
      </c>
      <c r="BX653" s="72">
        <v>3.907</v>
      </c>
      <c r="BY653" s="13"/>
      <c r="BZ653" s="13"/>
    </row>
    <row r="654" spans="1:78" ht="12.75" customHeight="1">
      <c r="A654" s="122" t="s">
        <v>44</v>
      </c>
      <c r="B654" s="71" t="s">
        <v>70</v>
      </c>
      <c r="C654" s="71" t="s">
        <v>25</v>
      </c>
      <c r="D654" s="34">
        <v>41974</v>
      </c>
      <c r="E654" s="12">
        <v>652.66899999999998</v>
      </c>
      <c r="F654" s="72">
        <v>25.969000000000001</v>
      </c>
      <c r="G654" s="72">
        <v>8.9890000000000008</v>
      </c>
      <c r="H654" s="12">
        <v>88.593999999999994</v>
      </c>
      <c r="I654" s="72">
        <v>3.5249999999999999</v>
      </c>
      <c r="J654" s="72">
        <v>28.881</v>
      </c>
      <c r="K654" s="12">
        <v>59.042999999999999</v>
      </c>
      <c r="L654" s="72">
        <v>2.3490000000000002</v>
      </c>
      <c r="M654" s="72">
        <v>36.116999999999997</v>
      </c>
      <c r="N654" s="12">
        <v>147.637</v>
      </c>
      <c r="O654" s="72">
        <v>5.8739999999999997</v>
      </c>
      <c r="P654" s="72">
        <v>26.724</v>
      </c>
      <c r="Q654" s="12">
        <v>14.516999999999999</v>
      </c>
      <c r="R654" s="72">
        <v>0.57799999999999996</v>
      </c>
      <c r="S654" s="72">
        <v>49.341999999999999</v>
      </c>
      <c r="T654" s="12">
        <v>162.154</v>
      </c>
      <c r="U654" s="72">
        <v>6.452</v>
      </c>
      <c r="V654" s="72">
        <v>24.41</v>
      </c>
      <c r="W654" s="12">
        <v>780.02700000000004</v>
      </c>
      <c r="X654" s="72">
        <v>31.036000000000001</v>
      </c>
      <c r="Y654" s="72">
        <v>7.1619999999999999</v>
      </c>
      <c r="Z654" s="12">
        <v>942.18</v>
      </c>
      <c r="AA654" s="72">
        <v>37.488</v>
      </c>
      <c r="AB654" s="72">
        <v>5.569</v>
      </c>
      <c r="AC654" s="12">
        <v>1594.85</v>
      </c>
      <c r="AD654" s="72">
        <v>63.457000000000001</v>
      </c>
      <c r="AE654" s="72">
        <v>4.3550000000000004</v>
      </c>
      <c r="AF654" s="12">
        <v>3.22</v>
      </c>
      <c r="AG654" s="72">
        <v>0.128</v>
      </c>
      <c r="AH654" s="72">
        <v>111.467</v>
      </c>
      <c r="AI654" s="12">
        <v>92.498999999999995</v>
      </c>
      <c r="AJ654" s="72">
        <v>3.68</v>
      </c>
      <c r="AK654" s="72">
        <v>27.456</v>
      </c>
      <c r="AL654" s="12">
        <v>95.718999999999994</v>
      </c>
      <c r="AM654" s="72">
        <v>3.8090000000000002</v>
      </c>
      <c r="AN654" s="72">
        <v>26.087</v>
      </c>
      <c r="AO654" s="12">
        <v>1690.569</v>
      </c>
      <c r="AP654" s="72">
        <v>67.266000000000005</v>
      </c>
      <c r="AQ654" s="72">
        <v>4.2919999999999998</v>
      </c>
      <c r="AR654" s="12">
        <v>48.67</v>
      </c>
      <c r="AS654" s="72">
        <v>1.9370000000000001</v>
      </c>
      <c r="AT654" s="72">
        <v>48.896999999999998</v>
      </c>
      <c r="AU654" s="12">
        <v>11.484999999999999</v>
      </c>
      <c r="AV654" s="72">
        <v>0.45700000000000002</v>
      </c>
      <c r="AW654" s="72">
        <v>73.046000000000006</v>
      </c>
      <c r="AX654" s="12">
        <v>166.96799999999999</v>
      </c>
      <c r="AY654" s="72">
        <v>6.6429999999999998</v>
      </c>
      <c r="AZ654" s="72">
        <v>23.568999999999999</v>
      </c>
      <c r="BA654" s="12">
        <v>178.453</v>
      </c>
      <c r="BB654" s="72">
        <v>7.1</v>
      </c>
      <c r="BC654" s="72">
        <v>20.803000000000001</v>
      </c>
      <c r="BD654" s="12">
        <v>96.034000000000006</v>
      </c>
      <c r="BE654" s="72">
        <v>3.8210000000000002</v>
      </c>
      <c r="BF654" s="72">
        <v>24.786000000000001</v>
      </c>
      <c r="BG654" s="12">
        <v>274.48700000000002</v>
      </c>
      <c r="BH654" s="72">
        <v>10.922000000000001</v>
      </c>
      <c r="BI654" s="72">
        <v>16.945</v>
      </c>
      <c r="BJ654" s="12">
        <v>472.51799999999997</v>
      </c>
      <c r="BK654" s="72">
        <v>18.800999999999998</v>
      </c>
      <c r="BL654" s="72">
        <v>10.701000000000001</v>
      </c>
      <c r="BM654" s="12">
        <v>27.027000000000001</v>
      </c>
      <c r="BN654" s="72">
        <v>1.075</v>
      </c>
      <c r="BO654" s="72">
        <v>59.457999999999998</v>
      </c>
      <c r="BP654" s="12">
        <v>499.54500000000002</v>
      </c>
      <c r="BQ654" s="72">
        <v>19.876000000000001</v>
      </c>
      <c r="BR654" s="72">
        <v>11.117000000000001</v>
      </c>
      <c r="BS654" s="12">
        <v>822.702</v>
      </c>
      <c r="BT654" s="72">
        <v>32.734000000000002</v>
      </c>
      <c r="BU654" s="72">
        <v>5.9829999999999997</v>
      </c>
      <c r="BV654" s="12">
        <v>2513.2710000000002</v>
      </c>
      <c r="BW654" s="72">
        <v>100</v>
      </c>
      <c r="BX654" s="72">
        <v>3.476</v>
      </c>
      <c r="BY654" s="13"/>
      <c r="BZ654" s="13"/>
    </row>
    <row r="655" spans="1:78" ht="12.75" customHeight="1">
      <c r="A655" s="122" t="s">
        <v>44</v>
      </c>
      <c r="B655" s="71" t="s">
        <v>70</v>
      </c>
      <c r="C655" s="71" t="s">
        <v>25</v>
      </c>
      <c r="D655" s="34">
        <v>42064</v>
      </c>
      <c r="E655" s="12">
        <v>517.00300000000004</v>
      </c>
      <c r="F655" s="72">
        <v>21.263999999999999</v>
      </c>
      <c r="G655" s="72">
        <v>10.917999999999999</v>
      </c>
      <c r="H655" s="12">
        <v>80.614000000000004</v>
      </c>
      <c r="I655" s="72">
        <v>3.3159999999999998</v>
      </c>
      <c r="J655" s="72">
        <v>27.893999999999998</v>
      </c>
      <c r="K655" s="12">
        <v>91.051000000000002</v>
      </c>
      <c r="L655" s="72">
        <v>3.7450000000000001</v>
      </c>
      <c r="M655" s="72">
        <v>26.774999999999999</v>
      </c>
      <c r="N655" s="12">
        <v>171.66399999999999</v>
      </c>
      <c r="O655" s="72">
        <v>7.0609999999999999</v>
      </c>
      <c r="P655" s="72">
        <v>20.091000000000001</v>
      </c>
      <c r="Q655" s="12">
        <v>32.380000000000003</v>
      </c>
      <c r="R655" s="72">
        <v>1.3320000000000001</v>
      </c>
      <c r="S655" s="72">
        <v>72.545000000000002</v>
      </c>
      <c r="T655" s="12">
        <v>204.04400000000001</v>
      </c>
      <c r="U655" s="72">
        <v>8.3919999999999995</v>
      </c>
      <c r="V655" s="72">
        <v>18.131</v>
      </c>
      <c r="W655" s="12">
        <v>735.32600000000002</v>
      </c>
      <c r="X655" s="72">
        <v>30.244</v>
      </c>
      <c r="Y655" s="72">
        <v>7.2939999999999996</v>
      </c>
      <c r="Z655" s="12">
        <v>939.37</v>
      </c>
      <c r="AA655" s="72">
        <v>38.636000000000003</v>
      </c>
      <c r="AB655" s="72">
        <v>5.601</v>
      </c>
      <c r="AC655" s="12">
        <v>1456.373</v>
      </c>
      <c r="AD655" s="72">
        <v>59.901000000000003</v>
      </c>
      <c r="AE655" s="72">
        <v>4.9139999999999997</v>
      </c>
      <c r="AF655" s="12">
        <v>17.366</v>
      </c>
      <c r="AG655" s="72">
        <v>0.71399999999999997</v>
      </c>
      <c r="AH655" s="72">
        <v>80.929000000000002</v>
      </c>
      <c r="AI655" s="12">
        <v>77.022000000000006</v>
      </c>
      <c r="AJ655" s="72">
        <v>3.1680000000000001</v>
      </c>
      <c r="AK655" s="72">
        <v>25.303000000000001</v>
      </c>
      <c r="AL655" s="12">
        <v>94.388000000000005</v>
      </c>
      <c r="AM655" s="72">
        <v>3.8820000000000001</v>
      </c>
      <c r="AN655" s="72">
        <v>22.975000000000001</v>
      </c>
      <c r="AO655" s="12">
        <v>1550.761</v>
      </c>
      <c r="AP655" s="72">
        <v>63.783000000000001</v>
      </c>
      <c r="AQ655" s="72">
        <v>4.5880000000000001</v>
      </c>
      <c r="AR655" s="12">
        <v>95.634</v>
      </c>
      <c r="AS655" s="72">
        <v>3.9329999999999998</v>
      </c>
      <c r="AT655" s="72">
        <v>25.436</v>
      </c>
      <c r="AU655" s="12">
        <v>23.663</v>
      </c>
      <c r="AV655" s="72">
        <v>0.97299999999999998</v>
      </c>
      <c r="AW655" s="72">
        <v>49.719000000000001</v>
      </c>
      <c r="AX655" s="12">
        <v>110.383</v>
      </c>
      <c r="AY655" s="72">
        <v>4.54</v>
      </c>
      <c r="AZ655" s="72">
        <v>20.45</v>
      </c>
      <c r="BA655" s="12">
        <v>134.047</v>
      </c>
      <c r="BB655" s="72">
        <v>5.5129999999999999</v>
      </c>
      <c r="BC655" s="72">
        <v>20.73</v>
      </c>
      <c r="BD655" s="12">
        <v>103.221</v>
      </c>
      <c r="BE655" s="72">
        <v>4.2450000000000001</v>
      </c>
      <c r="BF655" s="72">
        <v>27.286999999999999</v>
      </c>
      <c r="BG655" s="12">
        <v>237.268</v>
      </c>
      <c r="BH655" s="72">
        <v>9.7590000000000003</v>
      </c>
      <c r="BI655" s="72">
        <v>13.855</v>
      </c>
      <c r="BJ655" s="12">
        <v>489.86799999999999</v>
      </c>
      <c r="BK655" s="72">
        <v>20.148</v>
      </c>
      <c r="BL655" s="72">
        <v>9.32</v>
      </c>
      <c r="BM655" s="12">
        <v>57.777000000000001</v>
      </c>
      <c r="BN655" s="72">
        <v>2.3759999999999999</v>
      </c>
      <c r="BO655" s="72">
        <v>43.976999999999997</v>
      </c>
      <c r="BP655" s="12">
        <v>547.64499999999998</v>
      </c>
      <c r="BQ655" s="72">
        <v>22.524999999999999</v>
      </c>
      <c r="BR655" s="72">
        <v>8.5340000000000007</v>
      </c>
      <c r="BS655" s="12">
        <v>880.54600000000005</v>
      </c>
      <c r="BT655" s="72">
        <v>36.216999999999999</v>
      </c>
      <c r="BU655" s="72">
        <v>5.3049999999999997</v>
      </c>
      <c r="BV655" s="12">
        <v>2431.3069999999998</v>
      </c>
      <c r="BW655" s="72">
        <v>100</v>
      </c>
      <c r="BX655" s="72">
        <v>3.13</v>
      </c>
      <c r="BY655" s="13"/>
      <c r="BZ655" s="13"/>
    </row>
    <row r="656" spans="1:78" ht="12.75" customHeight="1">
      <c r="A656" s="122" t="s">
        <v>44</v>
      </c>
      <c r="B656" s="71" t="s">
        <v>70</v>
      </c>
      <c r="C656" s="71" t="s">
        <v>25</v>
      </c>
      <c r="D656" s="34">
        <v>42156</v>
      </c>
      <c r="E656" s="12">
        <v>615.99800000000005</v>
      </c>
      <c r="F656" s="72">
        <v>23.488</v>
      </c>
      <c r="G656" s="72">
        <v>10.050000000000001</v>
      </c>
      <c r="H656" s="12">
        <v>107.146</v>
      </c>
      <c r="I656" s="72">
        <v>4.085</v>
      </c>
      <c r="J656" s="72">
        <v>20.85</v>
      </c>
      <c r="K656" s="12">
        <v>89.953999999999994</v>
      </c>
      <c r="L656" s="72">
        <v>3.43</v>
      </c>
      <c r="M656" s="72">
        <v>20.52</v>
      </c>
      <c r="N656" s="12">
        <v>197.1</v>
      </c>
      <c r="O656" s="72">
        <v>7.5149999999999997</v>
      </c>
      <c r="P656" s="72">
        <v>14.047000000000001</v>
      </c>
      <c r="Q656" s="12">
        <v>38.03</v>
      </c>
      <c r="R656" s="72">
        <v>1.45</v>
      </c>
      <c r="S656" s="72">
        <v>51.884</v>
      </c>
      <c r="T656" s="12">
        <v>235.13</v>
      </c>
      <c r="U656" s="72">
        <v>8.9649999999999999</v>
      </c>
      <c r="V656" s="72">
        <v>11.565</v>
      </c>
      <c r="W656" s="12">
        <v>697.45699999999999</v>
      </c>
      <c r="X656" s="72">
        <v>26.594000000000001</v>
      </c>
      <c r="Y656" s="72">
        <v>8.8789999999999996</v>
      </c>
      <c r="Z656" s="12">
        <v>932.58600000000001</v>
      </c>
      <c r="AA656" s="72">
        <v>35.558999999999997</v>
      </c>
      <c r="AB656" s="72">
        <v>7.5380000000000003</v>
      </c>
      <c r="AC656" s="12">
        <v>1548.585</v>
      </c>
      <c r="AD656" s="72">
        <v>59.046999999999997</v>
      </c>
      <c r="AE656" s="72">
        <v>6.65</v>
      </c>
      <c r="AF656" s="12">
        <v>0</v>
      </c>
      <c r="AG656" s="72">
        <v>0</v>
      </c>
      <c r="AH656" s="72">
        <v>0</v>
      </c>
      <c r="AI656" s="12">
        <v>138.47800000000001</v>
      </c>
      <c r="AJ656" s="72">
        <v>5.28</v>
      </c>
      <c r="AK656" s="72">
        <v>19.725000000000001</v>
      </c>
      <c r="AL656" s="12">
        <v>138.47800000000001</v>
      </c>
      <c r="AM656" s="72">
        <v>5.28</v>
      </c>
      <c r="AN656" s="72">
        <v>19.725000000000001</v>
      </c>
      <c r="AO656" s="12">
        <v>1687.0630000000001</v>
      </c>
      <c r="AP656" s="72">
        <v>64.326999999999998</v>
      </c>
      <c r="AQ656" s="72">
        <v>6.6020000000000003</v>
      </c>
      <c r="AR656" s="12">
        <v>78.376000000000005</v>
      </c>
      <c r="AS656" s="72">
        <v>2.988</v>
      </c>
      <c r="AT656" s="72">
        <v>24.975999999999999</v>
      </c>
      <c r="AU656" s="12">
        <v>33.898000000000003</v>
      </c>
      <c r="AV656" s="72">
        <v>1.2929999999999999</v>
      </c>
      <c r="AW656" s="72">
        <v>45.261000000000003</v>
      </c>
      <c r="AX656" s="12">
        <v>140.61099999999999</v>
      </c>
      <c r="AY656" s="72">
        <v>5.3609999999999998</v>
      </c>
      <c r="AZ656" s="72">
        <v>22.835999999999999</v>
      </c>
      <c r="BA656" s="12">
        <v>174.50899999999999</v>
      </c>
      <c r="BB656" s="72">
        <v>6.6539999999999999</v>
      </c>
      <c r="BC656" s="72">
        <v>20.225999999999999</v>
      </c>
      <c r="BD656" s="12">
        <v>86.143000000000001</v>
      </c>
      <c r="BE656" s="72">
        <v>3.2850000000000001</v>
      </c>
      <c r="BF656" s="72">
        <v>26.242999999999999</v>
      </c>
      <c r="BG656" s="12">
        <v>260.65100000000001</v>
      </c>
      <c r="BH656" s="72">
        <v>9.9390000000000001</v>
      </c>
      <c r="BI656" s="72">
        <v>17.478999999999999</v>
      </c>
      <c r="BJ656" s="12">
        <v>560.33600000000001</v>
      </c>
      <c r="BK656" s="72">
        <v>21.364999999999998</v>
      </c>
      <c r="BL656" s="72">
        <v>7.6020000000000003</v>
      </c>
      <c r="BM656" s="12">
        <v>36.195999999999998</v>
      </c>
      <c r="BN656" s="72">
        <v>1.38</v>
      </c>
      <c r="BO656" s="72">
        <v>68.057000000000002</v>
      </c>
      <c r="BP656" s="12">
        <v>596.53099999999995</v>
      </c>
      <c r="BQ656" s="72">
        <v>22.745999999999999</v>
      </c>
      <c r="BR656" s="72">
        <v>7.899</v>
      </c>
      <c r="BS656" s="12">
        <v>935.55799999999999</v>
      </c>
      <c r="BT656" s="72">
        <v>35.673000000000002</v>
      </c>
      <c r="BU656" s="72">
        <v>5.46</v>
      </c>
      <c r="BV656" s="12">
        <v>2622.6210000000001</v>
      </c>
      <c r="BW656" s="72">
        <v>100</v>
      </c>
      <c r="BX656" s="72">
        <v>4.58</v>
      </c>
      <c r="BY656" s="13"/>
      <c r="BZ656" s="13"/>
    </row>
    <row r="657" spans="1:78" ht="12.75" customHeight="1">
      <c r="A657" s="122" t="s">
        <v>44</v>
      </c>
      <c r="B657" s="71" t="s">
        <v>70</v>
      </c>
      <c r="C657" s="71" t="s">
        <v>25</v>
      </c>
      <c r="D657" s="34">
        <v>42614</v>
      </c>
      <c r="E657" s="12">
        <v>682.51</v>
      </c>
      <c r="F657" s="72">
        <v>25.902000000000001</v>
      </c>
      <c r="G657" s="72">
        <v>9.0820000000000007</v>
      </c>
      <c r="H657" s="12">
        <v>101.307</v>
      </c>
      <c r="I657" s="72">
        <v>3.8450000000000002</v>
      </c>
      <c r="J657" s="72">
        <v>20.460999999999999</v>
      </c>
      <c r="K657" s="12">
        <v>72.262</v>
      </c>
      <c r="L657" s="72">
        <v>2.742</v>
      </c>
      <c r="M657" s="72">
        <v>23.169</v>
      </c>
      <c r="N657" s="12">
        <v>173.56899999999999</v>
      </c>
      <c r="O657" s="72">
        <v>6.5869999999999997</v>
      </c>
      <c r="P657" s="72">
        <v>15.48</v>
      </c>
      <c r="Q657" s="12">
        <v>20.664000000000001</v>
      </c>
      <c r="R657" s="72">
        <v>0.78400000000000003</v>
      </c>
      <c r="S657" s="72">
        <v>49.860999999999997</v>
      </c>
      <c r="T657" s="12">
        <v>194.23400000000001</v>
      </c>
      <c r="U657" s="72">
        <v>7.3710000000000004</v>
      </c>
      <c r="V657" s="72">
        <v>14.448</v>
      </c>
      <c r="W657" s="12">
        <v>865.60400000000004</v>
      </c>
      <c r="X657" s="72">
        <v>32.85</v>
      </c>
      <c r="Y657" s="72">
        <v>6.6420000000000003</v>
      </c>
      <c r="Z657" s="12">
        <v>1059.837</v>
      </c>
      <c r="AA657" s="72">
        <v>40.220999999999997</v>
      </c>
      <c r="AB657" s="72">
        <v>5.976</v>
      </c>
      <c r="AC657" s="12">
        <v>1742.347</v>
      </c>
      <c r="AD657" s="72">
        <v>66.123000000000005</v>
      </c>
      <c r="AE657" s="72">
        <v>5.61</v>
      </c>
      <c r="AF657" s="12">
        <v>2.903</v>
      </c>
      <c r="AG657" s="72">
        <v>0.11</v>
      </c>
      <c r="AH657" s="72">
        <v>105.22</v>
      </c>
      <c r="AI657" s="12">
        <v>97.805000000000007</v>
      </c>
      <c r="AJ657" s="72">
        <v>3.7120000000000002</v>
      </c>
      <c r="AK657" s="72">
        <v>26.402000000000001</v>
      </c>
      <c r="AL657" s="12">
        <v>100.708</v>
      </c>
      <c r="AM657" s="72">
        <v>3.8220000000000001</v>
      </c>
      <c r="AN657" s="72">
        <v>25.335000000000001</v>
      </c>
      <c r="AO657" s="12">
        <v>1843.056</v>
      </c>
      <c r="AP657" s="72">
        <v>69.944999999999993</v>
      </c>
      <c r="AQ657" s="72">
        <v>5.1680000000000001</v>
      </c>
      <c r="AR657" s="12">
        <v>21.92</v>
      </c>
      <c r="AS657" s="72">
        <v>0.83199999999999996</v>
      </c>
      <c r="AT657" s="72">
        <v>45.978000000000002</v>
      </c>
      <c r="AU657" s="12">
        <v>5.2770000000000001</v>
      </c>
      <c r="AV657" s="72">
        <v>0.2</v>
      </c>
      <c r="AW657" s="72">
        <v>76.349999999999994</v>
      </c>
      <c r="AX657" s="12">
        <v>116.788</v>
      </c>
      <c r="AY657" s="72">
        <v>4.4320000000000004</v>
      </c>
      <c r="AZ657" s="72">
        <v>15.476000000000001</v>
      </c>
      <c r="BA657" s="12">
        <v>122.065</v>
      </c>
      <c r="BB657" s="72">
        <v>4.6319999999999997</v>
      </c>
      <c r="BC657" s="72">
        <v>16.535</v>
      </c>
      <c r="BD657" s="12">
        <v>99.278999999999996</v>
      </c>
      <c r="BE657" s="72">
        <v>3.7679999999999998</v>
      </c>
      <c r="BF657" s="72">
        <v>24.120999999999999</v>
      </c>
      <c r="BG657" s="12">
        <v>221.34299999999999</v>
      </c>
      <c r="BH657" s="72">
        <v>8.4</v>
      </c>
      <c r="BI657" s="72">
        <v>14.625</v>
      </c>
      <c r="BJ657" s="12">
        <v>532.72900000000004</v>
      </c>
      <c r="BK657" s="72">
        <v>20.216999999999999</v>
      </c>
      <c r="BL657" s="72">
        <v>7.3860000000000001</v>
      </c>
      <c r="BM657" s="12">
        <v>15.959</v>
      </c>
      <c r="BN657" s="72">
        <v>0.60599999999999998</v>
      </c>
      <c r="BO657" s="72">
        <v>51.37</v>
      </c>
      <c r="BP657" s="12">
        <v>548.68799999999999</v>
      </c>
      <c r="BQ657" s="72">
        <v>20.823</v>
      </c>
      <c r="BR657" s="72">
        <v>7.0030000000000001</v>
      </c>
      <c r="BS657" s="12">
        <v>791.95100000000002</v>
      </c>
      <c r="BT657" s="72">
        <v>30.055</v>
      </c>
      <c r="BU657" s="72">
        <v>5.1859999999999999</v>
      </c>
      <c r="BV657" s="12">
        <v>2635.0070000000001</v>
      </c>
      <c r="BW657" s="72">
        <v>100</v>
      </c>
      <c r="BX657" s="72">
        <v>4.4539999999999997</v>
      </c>
      <c r="BY657" s="13"/>
      <c r="BZ657" s="13"/>
    </row>
    <row r="658" spans="1:78" ht="12.75" customHeight="1">
      <c r="A658" s="122" t="s">
        <v>44</v>
      </c>
      <c r="B658" s="71" t="s">
        <v>70</v>
      </c>
      <c r="C658" s="71" t="s">
        <v>25</v>
      </c>
      <c r="D658" s="34">
        <v>42705</v>
      </c>
      <c r="E658" s="12">
        <v>515.13099999999997</v>
      </c>
      <c r="F658" s="72">
        <v>20.094000000000001</v>
      </c>
      <c r="G658" s="72">
        <v>11.819000000000001</v>
      </c>
      <c r="H658" s="12">
        <v>117.88200000000001</v>
      </c>
      <c r="I658" s="72">
        <v>4.5979999999999999</v>
      </c>
      <c r="J658" s="72">
        <v>25.715</v>
      </c>
      <c r="K658" s="12">
        <v>47.345999999999997</v>
      </c>
      <c r="L658" s="72">
        <v>1.847</v>
      </c>
      <c r="M658" s="72">
        <v>43.027999999999999</v>
      </c>
      <c r="N658" s="12">
        <v>165.22800000000001</v>
      </c>
      <c r="O658" s="72">
        <v>6.4450000000000003</v>
      </c>
      <c r="P658" s="72">
        <v>23.556999999999999</v>
      </c>
      <c r="Q658" s="12">
        <v>45.811999999999998</v>
      </c>
      <c r="R658" s="72">
        <v>1.7869999999999999</v>
      </c>
      <c r="S658" s="72">
        <v>39.738</v>
      </c>
      <c r="T658" s="12">
        <v>211.041</v>
      </c>
      <c r="U658" s="72">
        <v>8.2319999999999993</v>
      </c>
      <c r="V658" s="72">
        <v>19</v>
      </c>
      <c r="W658" s="12">
        <v>899.20699999999999</v>
      </c>
      <c r="X658" s="72">
        <v>35.076000000000001</v>
      </c>
      <c r="Y658" s="72">
        <v>6.8620000000000001</v>
      </c>
      <c r="Z658" s="12">
        <v>1110.248</v>
      </c>
      <c r="AA658" s="72">
        <v>43.308</v>
      </c>
      <c r="AB658" s="72">
        <v>6.2140000000000004</v>
      </c>
      <c r="AC658" s="12">
        <v>1625.38</v>
      </c>
      <c r="AD658" s="72">
        <v>63.402999999999999</v>
      </c>
      <c r="AE658" s="72">
        <v>4.6319999999999997</v>
      </c>
      <c r="AF658" s="12">
        <v>0</v>
      </c>
      <c r="AG658" s="72">
        <v>0</v>
      </c>
      <c r="AH658" s="72">
        <v>0</v>
      </c>
      <c r="AI658" s="12">
        <v>115.67700000000001</v>
      </c>
      <c r="AJ658" s="72">
        <v>4.5119999999999996</v>
      </c>
      <c r="AK658" s="72">
        <v>17.042000000000002</v>
      </c>
      <c r="AL658" s="12">
        <v>115.67700000000001</v>
      </c>
      <c r="AM658" s="72">
        <v>4.5119999999999996</v>
      </c>
      <c r="AN658" s="72">
        <v>17.042000000000002</v>
      </c>
      <c r="AO658" s="12">
        <v>1741.057</v>
      </c>
      <c r="AP658" s="72">
        <v>67.915000000000006</v>
      </c>
      <c r="AQ658" s="72">
        <v>4.5549999999999997</v>
      </c>
      <c r="AR658" s="12">
        <v>61.927</v>
      </c>
      <c r="AS658" s="72">
        <v>2.4159999999999999</v>
      </c>
      <c r="AT658" s="72">
        <v>57.061</v>
      </c>
      <c r="AU658" s="12">
        <v>3.2050000000000001</v>
      </c>
      <c r="AV658" s="72">
        <v>0.125</v>
      </c>
      <c r="AW658" s="72">
        <v>101.402</v>
      </c>
      <c r="AX658" s="12">
        <v>145.631</v>
      </c>
      <c r="AY658" s="72">
        <v>5.681</v>
      </c>
      <c r="AZ658" s="72">
        <v>31.513000000000002</v>
      </c>
      <c r="BA658" s="12">
        <v>148.83500000000001</v>
      </c>
      <c r="BB658" s="72">
        <v>5.806</v>
      </c>
      <c r="BC658" s="72">
        <v>30.808</v>
      </c>
      <c r="BD658" s="12">
        <v>97.341999999999999</v>
      </c>
      <c r="BE658" s="72">
        <v>3.7970000000000002</v>
      </c>
      <c r="BF658" s="72">
        <v>33.652999999999999</v>
      </c>
      <c r="BG658" s="12">
        <v>246.178</v>
      </c>
      <c r="BH658" s="72">
        <v>9.6029999999999998</v>
      </c>
      <c r="BI658" s="72">
        <v>18.641999999999999</v>
      </c>
      <c r="BJ658" s="12">
        <v>491.113</v>
      </c>
      <c r="BK658" s="72">
        <v>19.157</v>
      </c>
      <c r="BL658" s="72">
        <v>15.086</v>
      </c>
      <c r="BM658" s="12">
        <v>23.314</v>
      </c>
      <c r="BN658" s="72">
        <v>0.90900000000000003</v>
      </c>
      <c r="BO658" s="72">
        <v>75.22</v>
      </c>
      <c r="BP658" s="12">
        <v>514.42700000000002</v>
      </c>
      <c r="BQ658" s="72">
        <v>20.067</v>
      </c>
      <c r="BR658" s="72">
        <v>14.959</v>
      </c>
      <c r="BS658" s="12">
        <v>822.53200000000004</v>
      </c>
      <c r="BT658" s="72">
        <v>32.085000000000001</v>
      </c>
      <c r="BU658" s="72">
        <v>9.5540000000000003</v>
      </c>
      <c r="BV658" s="12">
        <v>2563.5889999999999</v>
      </c>
      <c r="BW658" s="72">
        <v>100</v>
      </c>
      <c r="BX658" s="72">
        <v>4.0679999999999996</v>
      </c>
      <c r="BY658" s="13"/>
      <c r="BZ658" s="13"/>
    </row>
    <row r="659" spans="1:78" ht="12.75" customHeight="1">
      <c r="A659" s="122" t="s">
        <v>44</v>
      </c>
      <c r="B659" s="71" t="s">
        <v>70</v>
      </c>
      <c r="C659" s="71" t="s">
        <v>25</v>
      </c>
      <c r="D659" s="34">
        <v>42795</v>
      </c>
      <c r="E659" s="12">
        <v>740.47400000000005</v>
      </c>
      <c r="F659" s="72">
        <v>28.318000000000001</v>
      </c>
      <c r="G659" s="72">
        <v>7.11</v>
      </c>
      <c r="H659" s="12">
        <v>69.373999999999995</v>
      </c>
      <c r="I659" s="72">
        <v>2.653</v>
      </c>
      <c r="J659" s="72">
        <v>26.56</v>
      </c>
      <c r="K659" s="12">
        <v>109.598</v>
      </c>
      <c r="L659" s="72">
        <v>4.1909999999999998</v>
      </c>
      <c r="M659" s="72">
        <v>16.763000000000002</v>
      </c>
      <c r="N659" s="12">
        <v>178.97200000000001</v>
      </c>
      <c r="O659" s="72">
        <v>6.8440000000000003</v>
      </c>
      <c r="P659" s="72">
        <v>15.023</v>
      </c>
      <c r="Q659" s="12">
        <v>26.876000000000001</v>
      </c>
      <c r="R659" s="72">
        <v>1.028</v>
      </c>
      <c r="S659" s="72">
        <v>47.515999999999998</v>
      </c>
      <c r="T659" s="12">
        <v>205.84800000000001</v>
      </c>
      <c r="U659" s="72">
        <v>7.8719999999999999</v>
      </c>
      <c r="V659" s="72">
        <v>12.898999999999999</v>
      </c>
      <c r="W659" s="12">
        <v>767.68299999999999</v>
      </c>
      <c r="X659" s="72">
        <v>29.358000000000001</v>
      </c>
      <c r="Y659" s="72">
        <v>8.0150000000000006</v>
      </c>
      <c r="Z659" s="12">
        <v>973.53200000000004</v>
      </c>
      <c r="AA659" s="72">
        <v>37.229999999999997</v>
      </c>
      <c r="AB659" s="72">
        <v>6.2930000000000001</v>
      </c>
      <c r="AC659" s="12">
        <v>1714.0060000000001</v>
      </c>
      <c r="AD659" s="72">
        <v>65.548000000000002</v>
      </c>
      <c r="AE659" s="72">
        <v>4.609</v>
      </c>
      <c r="AF659" s="12">
        <v>1.861</v>
      </c>
      <c r="AG659" s="72">
        <v>7.0999999999999994E-2</v>
      </c>
      <c r="AH659" s="72">
        <v>120.18600000000001</v>
      </c>
      <c r="AI659" s="12">
        <v>94.260999999999996</v>
      </c>
      <c r="AJ659" s="72">
        <v>3.605</v>
      </c>
      <c r="AK659" s="72">
        <v>21.277000000000001</v>
      </c>
      <c r="AL659" s="12">
        <v>96.122</v>
      </c>
      <c r="AM659" s="72">
        <v>3.6760000000000002</v>
      </c>
      <c r="AN659" s="72">
        <v>21.19</v>
      </c>
      <c r="AO659" s="12">
        <v>1810.1279999999999</v>
      </c>
      <c r="AP659" s="72">
        <v>69.224000000000004</v>
      </c>
      <c r="AQ659" s="72">
        <v>4.1980000000000004</v>
      </c>
      <c r="AR659" s="12">
        <v>118.07599999999999</v>
      </c>
      <c r="AS659" s="72">
        <v>4.516</v>
      </c>
      <c r="AT659" s="72">
        <v>23.414999999999999</v>
      </c>
      <c r="AU659" s="12">
        <v>26.64</v>
      </c>
      <c r="AV659" s="72">
        <v>1.0189999999999999</v>
      </c>
      <c r="AW659" s="72">
        <v>50.902000000000001</v>
      </c>
      <c r="AX659" s="12">
        <v>137.38499999999999</v>
      </c>
      <c r="AY659" s="72">
        <v>5.2539999999999996</v>
      </c>
      <c r="AZ659" s="72">
        <v>18.972000000000001</v>
      </c>
      <c r="BA659" s="12">
        <v>164.02500000000001</v>
      </c>
      <c r="BB659" s="72">
        <v>6.2729999999999997</v>
      </c>
      <c r="BC659" s="72">
        <v>17.541</v>
      </c>
      <c r="BD659" s="12">
        <v>115.371</v>
      </c>
      <c r="BE659" s="72">
        <v>4.4119999999999999</v>
      </c>
      <c r="BF659" s="72">
        <v>22.701000000000001</v>
      </c>
      <c r="BG659" s="12">
        <v>279.39600000000002</v>
      </c>
      <c r="BH659" s="72">
        <v>10.685</v>
      </c>
      <c r="BI659" s="72">
        <v>14.471</v>
      </c>
      <c r="BJ659" s="12">
        <v>372.65</v>
      </c>
      <c r="BK659" s="72">
        <v>14.250999999999999</v>
      </c>
      <c r="BL659" s="72">
        <v>13.19</v>
      </c>
      <c r="BM659" s="12">
        <v>34.634</v>
      </c>
      <c r="BN659" s="72">
        <v>1.325</v>
      </c>
      <c r="BO659" s="72">
        <v>55.732999999999997</v>
      </c>
      <c r="BP659" s="12">
        <v>407.28399999999999</v>
      </c>
      <c r="BQ659" s="72">
        <v>15.576000000000001</v>
      </c>
      <c r="BR659" s="72">
        <v>13.294</v>
      </c>
      <c r="BS659" s="12">
        <v>804.75699999999995</v>
      </c>
      <c r="BT659" s="72">
        <v>30.776</v>
      </c>
      <c r="BU659" s="72">
        <v>6.5469999999999997</v>
      </c>
      <c r="BV659" s="12">
        <v>2614.8850000000002</v>
      </c>
      <c r="BW659" s="72">
        <v>100</v>
      </c>
      <c r="BX659" s="72">
        <v>3.5569999999999999</v>
      </c>
      <c r="BY659" s="13"/>
      <c r="BZ659" s="13"/>
    </row>
    <row r="660" spans="1:78" ht="12.75" customHeight="1">
      <c r="A660" s="122" t="s">
        <v>44</v>
      </c>
      <c r="B660" s="71" t="s">
        <v>70</v>
      </c>
      <c r="C660" s="71" t="s">
        <v>25</v>
      </c>
      <c r="D660" s="34">
        <v>42887</v>
      </c>
      <c r="E660" s="12">
        <v>660.94200000000001</v>
      </c>
      <c r="F660" s="72">
        <v>24.805</v>
      </c>
      <c r="G660" s="72">
        <v>11.539</v>
      </c>
      <c r="H660" s="12">
        <v>145.47499999999999</v>
      </c>
      <c r="I660" s="72">
        <v>5.46</v>
      </c>
      <c r="J660" s="72">
        <v>19.687000000000001</v>
      </c>
      <c r="K660" s="12">
        <v>55.064</v>
      </c>
      <c r="L660" s="72">
        <v>2.0670000000000002</v>
      </c>
      <c r="M660" s="72">
        <v>33.79</v>
      </c>
      <c r="N660" s="12">
        <v>200.53899999999999</v>
      </c>
      <c r="O660" s="72">
        <v>7.5259999999999998</v>
      </c>
      <c r="P660" s="72">
        <v>17.385000000000002</v>
      </c>
      <c r="Q660" s="12">
        <v>59.006999999999998</v>
      </c>
      <c r="R660" s="72">
        <v>2.214</v>
      </c>
      <c r="S660" s="72">
        <v>31.901</v>
      </c>
      <c r="T660" s="12">
        <v>259.54599999999999</v>
      </c>
      <c r="U660" s="72">
        <v>9.7409999999999997</v>
      </c>
      <c r="V660" s="72">
        <v>12.727</v>
      </c>
      <c r="W660" s="12">
        <v>775.149</v>
      </c>
      <c r="X660" s="72">
        <v>29.091000000000001</v>
      </c>
      <c r="Y660" s="72">
        <v>6.7119999999999997</v>
      </c>
      <c r="Z660" s="12">
        <v>1034.6949999999999</v>
      </c>
      <c r="AA660" s="72">
        <v>38.831000000000003</v>
      </c>
      <c r="AB660" s="72">
        <v>5.13</v>
      </c>
      <c r="AC660" s="12">
        <v>1695.636</v>
      </c>
      <c r="AD660" s="72">
        <v>63.636000000000003</v>
      </c>
      <c r="AE660" s="72">
        <v>5.1180000000000003</v>
      </c>
      <c r="AF660" s="12">
        <v>15.977</v>
      </c>
      <c r="AG660" s="72">
        <v>0.6</v>
      </c>
      <c r="AH660" s="72">
        <v>63.648000000000003</v>
      </c>
      <c r="AI660" s="12">
        <v>104.498</v>
      </c>
      <c r="AJ660" s="72">
        <v>3.9220000000000002</v>
      </c>
      <c r="AK660" s="72">
        <v>15.585000000000001</v>
      </c>
      <c r="AL660" s="12">
        <v>120.47499999999999</v>
      </c>
      <c r="AM660" s="72">
        <v>4.5209999999999999</v>
      </c>
      <c r="AN660" s="72">
        <v>14.641</v>
      </c>
      <c r="AO660" s="12">
        <v>1816.1120000000001</v>
      </c>
      <c r="AP660" s="72">
        <v>68.156999999999996</v>
      </c>
      <c r="AQ660" s="72">
        <v>4.7460000000000004</v>
      </c>
      <c r="AR660" s="12">
        <v>59.01</v>
      </c>
      <c r="AS660" s="72">
        <v>2.2149999999999999</v>
      </c>
      <c r="AT660" s="72">
        <v>30.132000000000001</v>
      </c>
      <c r="AU660" s="12">
        <v>12.976000000000001</v>
      </c>
      <c r="AV660" s="72">
        <v>0.48699999999999999</v>
      </c>
      <c r="AW660" s="72">
        <v>59.009</v>
      </c>
      <c r="AX660" s="12">
        <v>169.608</v>
      </c>
      <c r="AY660" s="72">
        <v>6.3650000000000002</v>
      </c>
      <c r="AZ660" s="72">
        <v>16.245000000000001</v>
      </c>
      <c r="BA660" s="12">
        <v>182.584</v>
      </c>
      <c r="BB660" s="72">
        <v>6.8520000000000003</v>
      </c>
      <c r="BC660" s="72">
        <v>15.161</v>
      </c>
      <c r="BD660" s="12">
        <v>114.691</v>
      </c>
      <c r="BE660" s="72">
        <v>4.3040000000000003</v>
      </c>
      <c r="BF660" s="72">
        <v>19.018999999999998</v>
      </c>
      <c r="BG660" s="12">
        <v>297.27600000000001</v>
      </c>
      <c r="BH660" s="72">
        <v>11.157</v>
      </c>
      <c r="BI660" s="72">
        <v>11.643000000000001</v>
      </c>
      <c r="BJ660" s="12">
        <v>486.47399999999999</v>
      </c>
      <c r="BK660" s="72">
        <v>18.257000000000001</v>
      </c>
      <c r="BL660" s="72">
        <v>10.238</v>
      </c>
      <c r="BM660" s="12">
        <v>5.7110000000000003</v>
      </c>
      <c r="BN660" s="72">
        <v>0.214</v>
      </c>
      <c r="BO660" s="72">
        <v>76.855999999999995</v>
      </c>
      <c r="BP660" s="12">
        <v>492.18400000000003</v>
      </c>
      <c r="BQ660" s="72">
        <v>18.471</v>
      </c>
      <c r="BR660" s="72">
        <v>10.24</v>
      </c>
      <c r="BS660" s="12">
        <v>848.47</v>
      </c>
      <c r="BT660" s="72">
        <v>31.843</v>
      </c>
      <c r="BU660" s="72">
        <v>6.673</v>
      </c>
      <c r="BV660" s="12">
        <v>2664.5810000000001</v>
      </c>
      <c r="BW660" s="72">
        <v>100</v>
      </c>
      <c r="BX660" s="72">
        <v>3.871</v>
      </c>
      <c r="BY660" s="13"/>
      <c r="BZ660" s="13"/>
    </row>
    <row r="661" spans="1:78" ht="12.75" customHeight="1">
      <c r="A661" s="122" t="s">
        <v>44</v>
      </c>
      <c r="B661" s="71" t="s">
        <v>70</v>
      </c>
      <c r="C661" s="71" t="s">
        <v>25</v>
      </c>
      <c r="D661" s="34">
        <v>43344</v>
      </c>
      <c r="E661" s="12">
        <v>732.35199999999998</v>
      </c>
      <c r="F661" s="72">
        <v>27.295999999999999</v>
      </c>
      <c r="G661" s="72">
        <v>8.8209999999999997</v>
      </c>
      <c r="H661" s="12">
        <v>103.398</v>
      </c>
      <c r="I661" s="72">
        <v>3.8540000000000001</v>
      </c>
      <c r="J661" s="72">
        <v>31.004000000000001</v>
      </c>
      <c r="K661" s="12">
        <v>55.695999999999998</v>
      </c>
      <c r="L661" s="72">
        <v>2.0760000000000001</v>
      </c>
      <c r="M661" s="72">
        <v>37.064999999999998</v>
      </c>
      <c r="N661" s="12">
        <v>159.09399999999999</v>
      </c>
      <c r="O661" s="72">
        <v>5.93</v>
      </c>
      <c r="P661" s="72">
        <v>27.324000000000002</v>
      </c>
      <c r="Q661" s="12">
        <v>9.7539999999999996</v>
      </c>
      <c r="R661" s="72">
        <v>0.36399999999999999</v>
      </c>
      <c r="S661" s="72">
        <v>78.78</v>
      </c>
      <c r="T661" s="12">
        <v>168.84800000000001</v>
      </c>
      <c r="U661" s="72">
        <v>6.2930000000000001</v>
      </c>
      <c r="V661" s="72">
        <v>26.207999999999998</v>
      </c>
      <c r="W661" s="12">
        <v>884.60400000000004</v>
      </c>
      <c r="X661" s="72">
        <v>32.970999999999997</v>
      </c>
      <c r="Y661" s="72">
        <v>5.3140000000000001</v>
      </c>
      <c r="Z661" s="12">
        <v>1053.452</v>
      </c>
      <c r="AA661" s="72">
        <v>39.264000000000003</v>
      </c>
      <c r="AB661" s="72">
        <v>6.2409999999999997</v>
      </c>
      <c r="AC661" s="12">
        <v>1785.8040000000001</v>
      </c>
      <c r="AD661" s="72">
        <v>66.56</v>
      </c>
      <c r="AE661" s="72">
        <v>5.2549999999999999</v>
      </c>
      <c r="AF661" s="12">
        <v>8.6199999999999992</v>
      </c>
      <c r="AG661" s="72">
        <v>0.32100000000000001</v>
      </c>
      <c r="AH661" s="72">
        <v>106.02500000000001</v>
      </c>
      <c r="AI661" s="12">
        <v>81.025999999999996</v>
      </c>
      <c r="AJ661" s="72">
        <v>3.02</v>
      </c>
      <c r="AK661" s="72">
        <v>22.66</v>
      </c>
      <c r="AL661" s="12">
        <v>89.646000000000001</v>
      </c>
      <c r="AM661" s="72">
        <v>3.3410000000000002</v>
      </c>
      <c r="AN661" s="72">
        <v>20.641999999999999</v>
      </c>
      <c r="AO661" s="12">
        <v>1875.45</v>
      </c>
      <c r="AP661" s="72">
        <v>69.902000000000001</v>
      </c>
      <c r="AQ661" s="72">
        <v>5.0389999999999997</v>
      </c>
      <c r="AR661" s="12">
        <v>97.947000000000003</v>
      </c>
      <c r="AS661" s="72">
        <v>3.6509999999999998</v>
      </c>
      <c r="AT661" s="72">
        <v>29.792000000000002</v>
      </c>
      <c r="AU661" s="12">
        <v>3.3180000000000001</v>
      </c>
      <c r="AV661" s="72">
        <v>0.124</v>
      </c>
      <c r="AW661" s="72">
        <v>102.018</v>
      </c>
      <c r="AX661" s="12">
        <v>86.262</v>
      </c>
      <c r="AY661" s="72">
        <v>3.2149999999999999</v>
      </c>
      <c r="AZ661" s="72">
        <v>20.475999999999999</v>
      </c>
      <c r="BA661" s="12">
        <v>89.58</v>
      </c>
      <c r="BB661" s="72">
        <v>3.339</v>
      </c>
      <c r="BC661" s="72">
        <v>19.491</v>
      </c>
      <c r="BD661" s="12">
        <v>130.93</v>
      </c>
      <c r="BE661" s="72">
        <v>4.88</v>
      </c>
      <c r="BF661" s="72">
        <v>24.370999999999999</v>
      </c>
      <c r="BG661" s="12">
        <v>220.51</v>
      </c>
      <c r="BH661" s="72">
        <v>8.2189999999999994</v>
      </c>
      <c r="BI661" s="72">
        <v>17.558</v>
      </c>
      <c r="BJ661" s="12">
        <v>437.37799999999999</v>
      </c>
      <c r="BK661" s="72">
        <v>16.302</v>
      </c>
      <c r="BL661" s="72">
        <v>9.4260000000000002</v>
      </c>
      <c r="BM661" s="12">
        <v>51.701999999999998</v>
      </c>
      <c r="BN661" s="72">
        <v>1.927</v>
      </c>
      <c r="BO661" s="72">
        <v>40.884999999999998</v>
      </c>
      <c r="BP661" s="12">
        <v>489.07900000000001</v>
      </c>
      <c r="BQ661" s="72">
        <v>18.228999999999999</v>
      </c>
      <c r="BR661" s="72">
        <v>9.4420000000000002</v>
      </c>
      <c r="BS661" s="12">
        <v>807.53700000000003</v>
      </c>
      <c r="BT661" s="72">
        <v>30.097999999999999</v>
      </c>
      <c r="BU661" s="72">
        <v>5.4989999999999997</v>
      </c>
      <c r="BV661" s="12">
        <v>2682.9870000000001</v>
      </c>
      <c r="BW661" s="72">
        <v>100</v>
      </c>
      <c r="BX661" s="72">
        <v>3.9209999999999998</v>
      </c>
      <c r="BY661" s="13"/>
      <c r="BZ661" s="13"/>
    </row>
    <row r="662" spans="1:78" ht="12.75" customHeight="1">
      <c r="A662" s="122" t="s">
        <v>44</v>
      </c>
      <c r="B662" s="71" t="s">
        <v>70</v>
      </c>
      <c r="C662" s="71" t="s">
        <v>25</v>
      </c>
      <c r="D662" s="34">
        <v>43435</v>
      </c>
      <c r="E662" s="12">
        <v>756.77599999999995</v>
      </c>
      <c r="F662" s="72">
        <v>27.509</v>
      </c>
      <c r="G662" s="72">
        <v>6.5430000000000001</v>
      </c>
      <c r="H662" s="12">
        <v>74.590999999999994</v>
      </c>
      <c r="I662" s="72">
        <v>2.7109999999999999</v>
      </c>
      <c r="J662" s="72">
        <v>34.439</v>
      </c>
      <c r="K662" s="12">
        <v>163.67699999999999</v>
      </c>
      <c r="L662" s="72">
        <v>5.95</v>
      </c>
      <c r="M662" s="72">
        <v>23.216000000000001</v>
      </c>
      <c r="N662" s="12">
        <v>238.268</v>
      </c>
      <c r="O662" s="72">
        <v>8.6609999999999996</v>
      </c>
      <c r="P662" s="72">
        <v>17.829000000000001</v>
      </c>
      <c r="Q662" s="12">
        <v>27.087</v>
      </c>
      <c r="R662" s="72">
        <v>0.98499999999999999</v>
      </c>
      <c r="S662" s="72">
        <v>49.259</v>
      </c>
      <c r="T662" s="12">
        <v>265.35500000000002</v>
      </c>
      <c r="U662" s="72">
        <v>9.6460000000000008</v>
      </c>
      <c r="V662" s="72">
        <v>17.478000000000002</v>
      </c>
      <c r="W662" s="12">
        <v>773.66600000000005</v>
      </c>
      <c r="X662" s="72">
        <v>28.123000000000001</v>
      </c>
      <c r="Y662" s="72">
        <v>6.8620000000000001</v>
      </c>
      <c r="Z662" s="12">
        <v>1039.021</v>
      </c>
      <c r="AA662" s="72">
        <v>37.768000000000001</v>
      </c>
      <c r="AB662" s="72">
        <v>6.3390000000000004</v>
      </c>
      <c r="AC662" s="12">
        <v>1795.798</v>
      </c>
      <c r="AD662" s="72">
        <v>65.277000000000001</v>
      </c>
      <c r="AE662" s="72">
        <v>3.8330000000000002</v>
      </c>
      <c r="AF662" s="12">
        <v>0.89</v>
      </c>
      <c r="AG662" s="72">
        <v>3.2000000000000001E-2</v>
      </c>
      <c r="AH662" s="72">
        <v>109.505</v>
      </c>
      <c r="AI662" s="12">
        <v>106.087</v>
      </c>
      <c r="AJ662" s="72">
        <v>3.8559999999999999</v>
      </c>
      <c r="AK662" s="72">
        <v>12.840999999999999</v>
      </c>
      <c r="AL662" s="12">
        <v>106.977</v>
      </c>
      <c r="AM662" s="72">
        <v>3.8889999999999998</v>
      </c>
      <c r="AN662" s="72">
        <v>12.741</v>
      </c>
      <c r="AO662" s="12">
        <v>1902.7750000000001</v>
      </c>
      <c r="AP662" s="72">
        <v>69.165000000000006</v>
      </c>
      <c r="AQ662" s="72">
        <v>3.7890000000000001</v>
      </c>
      <c r="AR662" s="12">
        <v>73.438000000000002</v>
      </c>
      <c r="AS662" s="72">
        <v>2.669</v>
      </c>
      <c r="AT662" s="72">
        <v>34.616999999999997</v>
      </c>
      <c r="AU662" s="12">
        <v>33.835000000000001</v>
      </c>
      <c r="AV662" s="72">
        <v>1.23</v>
      </c>
      <c r="AW662" s="72">
        <v>38.795000000000002</v>
      </c>
      <c r="AX662" s="12">
        <v>103.568</v>
      </c>
      <c r="AY662" s="72">
        <v>3.7650000000000001</v>
      </c>
      <c r="AZ662" s="72">
        <v>19.309000000000001</v>
      </c>
      <c r="BA662" s="12">
        <v>137.40299999999999</v>
      </c>
      <c r="BB662" s="72">
        <v>4.9950000000000001</v>
      </c>
      <c r="BC662" s="72">
        <v>18</v>
      </c>
      <c r="BD662" s="12">
        <v>67.006</v>
      </c>
      <c r="BE662" s="72">
        <v>2.4359999999999999</v>
      </c>
      <c r="BF662" s="72">
        <v>32.267000000000003</v>
      </c>
      <c r="BG662" s="12">
        <v>204.40899999999999</v>
      </c>
      <c r="BH662" s="72">
        <v>7.43</v>
      </c>
      <c r="BI662" s="72">
        <v>13.073</v>
      </c>
      <c r="BJ662" s="12">
        <v>534.27800000000002</v>
      </c>
      <c r="BK662" s="72">
        <v>19.420999999999999</v>
      </c>
      <c r="BL662" s="72">
        <v>11.992000000000001</v>
      </c>
      <c r="BM662" s="12">
        <v>36.146999999999998</v>
      </c>
      <c r="BN662" s="72">
        <v>1.3140000000000001</v>
      </c>
      <c r="BO662" s="72">
        <v>99.757000000000005</v>
      </c>
      <c r="BP662" s="12">
        <v>570.42499999999995</v>
      </c>
      <c r="BQ662" s="72">
        <v>20.734999999999999</v>
      </c>
      <c r="BR662" s="72">
        <v>11.731999999999999</v>
      </c>
      <c r="BS662" s="12">
        <v>848.27300000000002</v>
      </c>
      <c r="BT662" s="72">
        <v>30.835000000000001</v>
      </c>
      <c r="BU662" s="72">
        <v>8.0380000000000003</v>
      </c>
      <c r="BV662" s="12">
        <v>2751.047</v>
      </c>
      <c r="BW662" s="72">
        <v>100</v>
      </c>
      <c r="BX662" s="72">
        <v>3.48</v>
      </c>
      <c r="BY662" s="13"/>
      <c r="BZ662" s="13"/>
    </row>
    <row r="663" spans="1:78" ht="12.75" customHeight="1">
      <c r="A663" s="122" t="s">
        <v>44</v>
      </c>
      <c r="B663" s="71" t="s">
        <v>70</v>
      </c>
      <c r="C663" s="71" t="s">
        <v>25</v>
      </c>
      <c r="D663" s="34">
        <v>43525</v>
      </c>
      <c r="E663" s="12">
        <v>788.678</v>
      </c>
      <c r="F663" s="72">
        <v>28.634</v>
      </c>
      <c r="G663" s="72">
        <v>8.5969999999999995</v>
      </c>
      <c r="H663" s="12">
        <v>105.075</v>
      </c>
      <c r="I663" s="72">
        <v>3.8149999999999999</v>
      </c>
      <c r="J663" s="72">
        <v>31.425999999999998</v>
      </c>
      <c r="K663" s="12">
        <v>118.117</v>
      </c>
      <c r="L663" s="72">
        <v>4.2880000000000003</v>
      </c>
      <c r="M663" s="72">
        <v>23.425000000000001</v>
      </c>
      <c r="N663" s="12">
        <v>223.19200000000001</v>
      </c>
      <c r="O663" s="72">
        <v>8.1029999999999998</v>
      </c>
      <c r="P663" s="72">
        <v>18.663</v>
      </c>
      <c r="Q663" s="12">
        <v>6.2480000000000002</v>
      </c>
      <c r="R663" s="72">
        <v>0.22700000000000001</v>
      </c>
      <c r="S663" s="72">
        <v>102.714</v>
      </c>
      <c r="T663" s="12">
        <v>229.44</v>
      </c>
      <c r="U663" s="72">
        <v>8.33</v>
      </c>
      <c r="V663" s="72">
        <v>18.786999999999999</v>
      </c>
      <c r="W663" s="12">
        <v>840.46600000000001</v>
      </c>
      <c r="X663" s="72">
        <v>30.513999999999999</v>
      </c>
      <c r="Y663" s="72">
        <v>9.0250000000000004</v>
      </c>
      <c r="Z663" s="12">
        <v>1069.9059999999999</v>
      </c>
      <c r="AA663" s="72">
        <v>38.844999999999999</v>
      </c>
      <c r="AB663" s="72">
        <v>6.7690000000000001</v>
      </c>
      <c r="AC663" s="12">
        <v>1858.5840000000001</v>
      </c>
      <c r="AD663" s="72">
        <v>67.478999999999999</v>
      </c>
      <c r="AE663" s="72">
        <v>5.17</v>
      </c>
      <c r="AF663" s="12">
        <v>17.190999999999999</v>
      </c>
      <c r="AG663" s="72">
        <v>0.624</v>
      </c>
      <c r="AH663" s="72">
        <v>83.522999999999996</v>
      </c>
      <c r="AI663" s="12">
        <v>93.289000000000001</v>
      </c>
      <c r="AJ663" s="72">
        <v>3.387</v>
      </c>
      <c r="AK663" s="72">
        <v>19.745000000000001</v>
      </c>
      <c r="AL663" s="12">
        <v>110.48</v>
      </c>
      <c r="AM663" s="72">
        <v>4.0110000000000001</v>
      </c>
      <c r="AN663" s="72">
        <v>21.684000000000001</v>
      </c>
      <c r="AO663" s="12">
        <v>1969.0640000000001</v>
      </c>
      <c r="AP663" s="72">
        <v>71.489999999999995</v>
      </c>
      <c r="AQ663" s="72">
        <v>5.0289999999999999</v>
      </c>
      <c r="AR663" s="12">
        <v>36.506</v>
      </c>
      <c r="AS663" s="72">
        <v>1.325</v>
      </c>
      <c r="AT663" s="72">
        <v>37.383000000000003</v>
      </c>
      <c r="AU663" s="12">
        <v>5.5490000000000004</v>
      </c>
      <c r="AV663" s="72">
        <v>0.20100000000000001</v>
      </c>
      <c r="AW663" s="72">
        <v>81.620999999999995</v>
      </c>
      <c r="AX663" s="12">
        <v>116.13500000000001</v>
      </c>
      <c r="AY663" s="72">
        <v>4.2160000000000002</v>
      </c>
      <c r="AZ663" s="72">
        <v>24.766999999999999</v>
      </c>
      <c r="BA663" s="12">
        <v>121.684</v>
      </c>
      <c r="BB663" s="72">
        <v>4.4180000000000001</v>
      </c>
      <c r="BC663" s="72">
        <v>23.422999999999998</v>
      </c>
      <c r="BD663" s="12">
        <v>175.74100000000001</v>
      </c>
      <c r="BE663" s="72">
        <v>6.3810000000000002</v>
      </c>
      <c r="BF663" s="72">
        <v>27.98</v>
      </c>
      <c r="BG663" s="12">
        <v>297.42500000000001</v>
      </c>
      <c r="BH663" s="72">
        <v>10.798</v>
      </c>
      <c r="BI663" s="72">
        <v>17.885999999999999</v>
      </c>
      <c r="BJ663" s="12">
        <v>434.29899999999998</v>
      </c>
      <c r="BK663" s="72">
        <v>15.768000000000001</v>
      </c>
      <c r="BL663" s="72">
        <v>15.189</v>
      </c>
      <c r="BM663" s="12">
        <v>17.029</v>
      </c>
      <c r="BN663" s="72">
        <v>0.61799999999999999</v>
      </c>
      <c r="BO663" s="72">
        <v>48.929000000000002</v>
      </c>
      <c r="BP663" s="12">
        <v>451.32799999999997</v>
      </c>
      <c r="BQ663" s="72">
        <v>16.385999999999999</v>
      </c>
      <c r="BR663" s="72">
        <v>14.711</v>
      </c>
      <c r="BS663" s="12">
        <v>785.26</v>
      </c>
      <c r="BT663" s="72">
        <v>28.51</v>
      </c>
      <c r="BU663" s="72">
        <v>6.7930000000000001</v>
      </c>
      <c r="BV663" s="12">
        <v>2754.3240000000001</v>
      </c>
      <c r="BW663" s="72">
        <v>100</v>
      </c>
      <c r="BX663" s="72">
        <v>4.0640000000000001</v>
      </c>
      <c r="BY663" s="13"/>
      <c r="BZ663" s="13"/>
    </row>
    <row r="664" spans="1:78" ht="12.75" customHeight="1">
      <c r="A664" s="122" t="s">
        <v>44</v>
      </c>
      <c r="B664" s="71" t="s">
        <v>70</v>
      </c>
      <c r="C664" s="71" t="s">
        <v>25</v>
      </c>
      <c r="D664" s="34">
        <v>43617</v>
      </c>
      <c r="E664" s="12">
        <v>835.10900000000004</v>
      </c>
      <c r="F664" s="72">
        <v>30.765000000000001</v>
      </c>
      <c r="G664" s="72">
        <v>11.753</v>
      </c>
      <c r="H664" s="12">
        <v>138.55099999999999</v>
      </c>
      <c r="I664" s="72">
        <v>5.1040000000000001</v>
      </c>
      <c r="J664" s="72">
        <v>20.550999999999998</v>
      </c>
      <c r="K664" s="12">
        <v>72.872</v>
      </c>
      <c r="L664" s="72">
        <v>2.6850000000000001</v>
      </c>
      <c r="M664" s="72">
        <v>38.116999999999997</v>
      </c>
      <c r="N664" s="12">
        <v>219.047</v>
      </c>
      <c r="O664" s="72">
        <v>8.07</v>
      </c>
      <c r="P664" s="72">
        <v>20.271999999999998</v>
      </c>
      <c r="Q664" s="12">
        <v>30.975999999999999</v>
      </c>
      <c r="R664" s="72">
        <v>1.141</v>
      </c>
      <c r="S664" s="72">
        <v>47.088000000000001</v>
      </c>
      <c r="T664" s="12">
        <v>250.023</v>
      </c>
      <c r="U664" s="72">
        <v>9.2110000000000003</v>
      </c>
      <c r="V664" s="72">
        <v>17.861999999999998</v>
      </c>
      <c r="W664" s="12">
        <v>827.00099999999998</v>
      </c>
      <c r="X664" s="72">
        <v>30.466999999999999</v>
      </c>
      <c r="Y664" s="72">
        <v>7.2590000000000003</v>
      </c>
      <c r="Z664" s="12">
        <v>1077.0250000000001</v>
      </c>
      <c r="AA664" s="72">
        <v>39.677999999999997</v>
      </c>
      <c r="AB664" s="72">
        <v>5.5350000000000001</v>
      </c>
      <c r="AC664" s="12">
        <v>1912.133</v>
      </c>
      <c r="AD664" s="72">
        <v>70.442999999999998</v>
      </c>
      <c r="AE664" s="72">
        <v>5.7229999999999999</v>
      </c>
      <c r="AF664" s="12">
        <v>8.1549999999999994</v>
      </c>
      <c r="AG664" s="72">
        <v>0.3</v>
      </c>
      <c r="AH664" s="72">
        <v>93.647999999999996</v>
      </c>
      <c r="AI664" s="12">
        <v>83.896000000000001</v>
      </c>
      <c r="AJ664" s="72">
        <v>3.0910000000000002</v>
      </c>
      <c r="AK664" s="72">
        <v>20.884</v>
      </c>
      <c r="AL664" s="12">
        <v>92.051000000000002</v>
      </c>
      <c r="AM664" s="72">
        <v>3.391</v>
      </c>
      <c r="AN664" s="72">
        <v>17.989999999999998</v>
      </c>
      <c r="AO664" s="12">
        <v>2004.184</v>
      </c>
      <c r="AP664" s="72">
        <v>73.834000000000003</v>
      </c>
      <c r="AQ664" s="72">
        <v>5.4210000000000003</v>
      </c>
      <c r="AR664" s="12">
        <v>52.682000000000002</v>
      </c>
      <c r="AS664" s="72">
        <v>1.9410000000000001</v>
      </c>
      <c r="AT664" s="72">
        <v>37.832000000000001</v>
      </c>
      <c r="AU664" s="12">
        <v>12.856</v>
      </c>
      <c r="AV664" s="72">
        <v>0.47399999999999998</v>
      </c>
      <c r="AW664" s="72">
        <v>80.283000000000001</v>
      </c>
      <c r="AX664" s="12">
        <v>98.171000000000006</v>
      </c>
      <c r="AY664" s="72">
        <v>3.617</v>
      </c>
      <c r="AZ664" s="72">
        <v>30.047000000000001</v>
      </c>
      <c r="BA664" s="12">
        <v>111.027</v>
      </c>
      <c r="BB664" s="72">
        <v>4.09</v>
      </c>
      <c r="BC664" s="72">
        <v>28.994</v>
      </c>
      <c r="BD664" s="12">
        <v>41.015999999999998</v>
      </c>
      <c r="BE664" s="72">
        <v>1.5109999999999999</v>
      </c>
      <c r="BF664" s="72">
        <v>40.509</v>
      </c>
      <c r="BG664" s="12">
        <v>152.04300000000001</v>
      </c>
      <c r="BH664" s="72">
        <v>5.601</v>
      </c>
      <c r="BI664" s="72">
        <v>22.039000000000001</v>
      </c>
      <c r="BJ664" s="12">
        <v>467.93799999999999</v>
      </c>
      <c r="BK664" s="72">
        <v>17.239000000000001</v>
      </c>
      <c r="BL664" s="72">
        <v>14.212999999999999</v>
      </c>
      <c r="BM664" s="12">
        <v>37.591999999999999</v>
      </c>
      <c r="BN664" s="72">
        <v>1.385</v>
      </c>
      <c r="BO664" s="72">
        <v>50.17</v>
      </c>
      <c r="BP664" s="12">
        <v>505.53</v>
      </c>
      <c r="BQ664" s="72">
        <v>18.623999999999999</v>
      </c>
      <c r="BR664" s="72">
        <v>12.983000000000001</v>
      </c>
      <c r="BS664" s="12">
        <v>710.255</v>
      </c>
      <c r="BT664" s="72">
        <v>26.166</v>
      </c>
      <c r="BU664" s="72">
        <v>10.11</v>
      </c>
      <c r="BV664" s="12">
        <v>2714.4389999999999</v>
      </c>
      <c r="BW664" s="72">
        <v>100</v>
      </c>
      <c r="BX664" s="72">
        <v>4.6890000000000001</v>
      </c>
      <c r="BY664" s="13"/>
      <c r="BZ664" s="13"/>
    </row>
    <row r="665" spans="1:78" ht="12.75" customHeight="1">
      <c r="A665" s="122" t="s">
        <v>44</v>
      </c>
      <c r="B665" s="71" t="s">
        <v>70</v>
      </c>
      <c r="C665" s="71" t="s">
        <v>25</v>
      </c>
      <c r="D665" s="34">
        <v>44075</v>
      </c>
      <c r="E665" s="12">
        <v>705.70500000000004</v>
      </c>
      <c r="F665" s="72">
        <v>27.527000000000001</v>
      </c>
      <c r="G665" s="72">
        <v>8.5619999999999994</v>
      </c>
      <c r="H665" s="12">
        <v>62.64</v>
      </c>
      <c r="I665" s="72">
        <v>2.4430000000000001</v>
      </c>
      <c r="J665" s="72">
        <v>30.004999999999999</v>
      </c>
      <c r="K665" s="12">
        <v>69.653999999999996</v>
      </c>
      <c r="L665" s="72">
        <v>2.7170000000000001</v>
      </c>
      <c r="M665" s="72">
        <v>37.688000000000002</v>
      </c>
      <c r="N665" s="12">
        <v>132.29300000000001</v>
      </c>
      <c r="O665" s="72">
        <v>5.16</v>
      </c>
      <c r="P665" s="72">
        <v>26.951000000000001</v>
      </c>
      <c r="Q665" s="12">
        <v>12.891</v>
      </c>
      <c r="R665" s="72">
        <v>0.503</v>
      </c>
      <c r="S665" s="72">
        <v>59.637</v>
      </c>
      <c r="T665" s="12">
        <v>145.184</v>
      </c>
      <c r="U665" s="72">
        <v>5.6630000000000003</v>
      </c>
      <c r="V665" s="72">
        <v>27.138999999999999</v>
      </c>
      <c r="W665" s="12">
        <v>818.06200000000001</v>
      </c>
      <c r="X665" s="72">
        <v>31.91</v>
      </c>
      <c r="Y665" s="72">
        <v>6.681</v>
      </c>
      <c r="Z665" s="12">
        <v>963.24599999999998</v>
      </c>
      <c r="AA665" s="72">
        <v>37.573</v>
      </c>
      <c r="AB665" s="72">
        <v>5.306</v>
      </c>
      <c r="AC665" s="12">
        <v>1668.951</v>
      </c>
      <c r="AD665" s="72">
        <v>65.099999999999994</v>
      </c>
      <c r="AE665" s="72">
        <v>4.5739999999999998</v>
      </c>
      <c r="AF665" s="12">
        <v>6.28</v>
      </c>
      <c r="AG665" s="72">
        <v>0.245</v>
      </c>
      <c r="AH665" s="72">
        <v>76.085999999999999</v>
      </c>
      <c r="AI665" s="12">
        <v>96.665999999999997</v>
      </c>
      <c r="AJ665" s="72">
        <v>3.7709999999999999</v>
      </c>
      <c r="AK665" s="72">
        <v>22.413</v>
      </c>
      <c r="AL665" s="12">
        <v>102.946</v>
      </c>
      <c r="AM665" s="72">
        <v>4.016</v>
      </c>
      <c r="AN665" s="72">
        <v>20.518000000000001</v>
      </c>
      <c r="AO665" s="12">
        <v>1771.8969999999999</v>
      </c>
      <c r="AP665" s="72">
        <v>69.116</v>
      </c>
      <c r="AQ665" s="72">
        <v>4.3630000000000004</v>
      </c>
      <c r="AR665" s="12">
        <v>105.536</v>
      </c>
      <c r="AS665" s="72">
        <v>4.117</v>
      </c>
      <c r="AT665" s="72">
        <v>29.91</v>
      </c>
      <c r="AU665" s="12">
        <v>14.894</v>
      </c>
      <c r="AV665" s="72">
        <v>0.58099999999999996</v>
      </c>
      <c r="AW665" s="72">
        <v>55.755000000000003</v>
      </c>
      <c r="AX665" s="12">
        <v>89.936000000000007</v>
      </c>
      <c r="AY665" s="72">
        <v>3.508</v>
      </c>
      <c r="AZ665" s="72">
        <v>27.259</v>
      </c>
      <c r="BA665" s="12">
        <v>104.82899999999999</v>
      </c>
      <c r="BB665" s="72">
        <v>4.0890000000000004</v>
      </c>
      <c r="BC665" s="72">
        <v>25.349</v>
      </c>
      <c r="BD665" s="12">
        <v>120.062</v>
      </c>
      <c r="BE665" s="72">
        <v>4.6829999999999998</v>
      </c>
      <c r="BF665" s="72">
        <v>25.422000000000001</v>
      </c>
      <c r="BG665" s="12">
        <v>224.89099999999999</v>
      </c>
      <c r="BH665" s="72">
        <v>8.7720000000000002</v>
      </c>
      <c r="BI665" s="72">
        <v>16.821000000000002</v>
      </c>
      <c r="BJ665" s="12">
        <v>452.91500000000002</v>
      </c>
      <c r="BK665" s="72">
        <v>17.667000000000002</v>
      </c>
      <c r="BL665" s="72">
        <v>14.106999999999999</v>
      </c>
      <c r="BM665" s="12">
        <v>8.4160000000000004</v>
      </c>
      <c r="BN665" s="72">
        <v>0.32800000000000001</v>
      </c>
      <c r="BO665" s="72">
        <v>74.674000000000007</v>
      </c>
      <c r="BP665" s="12">
        <v>461.33199999999999</v>
      </c>
      <c r="BQ665" s="72">
        <v>17.995000000000001</v>
      </c>
      <c r="BR665" s="72">
        <v>13.967000000000001</v>
      </c>
      <c r="BS665" s="12">
        <v>791.75900000000001</v>
      </c>
      <c r="BT665" s="72">
        <v>30.884</v>
      </c>
      <c r="BU665" s="72">
        <v>8.3369999999999997</v>
      </c>
      <c r="BV665" s="12">
        <v>2563.6559999999999</v>
      </c>
      <c r="BW665" s="72">
        <v>100</v>
      </c>
      <c r="BX665" s="72">
        <v>3.59</v>
      </c>
      <c r="BY665" s="13"/>
      <c r="BZ665" s="13"/>
    </row>
    <row r="666" spans="1:78" ht="12.75" customHeight="1">
      <c r="A666" s="122" t="s">
        <v>44</v>
      </c>
      <c r="B666" s="71" t="s">
        <v>70</v>
      </c>
      <c r="C666" s="71" t="s">
        <v>25</v>
      </c>
      <c r="D666" s="34">
        <v>44166</v>
      </c>
      <c r="E666" s="12">
        <v>932.29300000000001</v>
      </c>
      <c r="F666" s="72">
        <v>34.978000000000002</v>
      </c>
      <c r="G666" s="72">
        <v>8.7789999999999999</v>
      </c>
      <c r="H666" s="12">
        <v>75.965000000000003</v>
      </c>
      <c r="I666" s="72">
        <v>2.85</v>
      </c>
      <c r="J666" s="72">
        <v>26.266999999999999</v>
      </c>
      <c r="K666" s="12">
        <v>109.044</v>
      </c>
      <c r="L666" s="72">
        <v>4.0910000000000002</v>
      </c>
      <c r="M666" s="72">
        <v>29.538</v>
      </c>
      <c r="N666" s="12">
        <v>185.00899999999999</v>
      </c>
      <c r="O666" s="72">
        <v>6.9409999999999998</v>
      </c>
      <c r="P666" s="72">
        <v>21.408000000000001</v>
      </c>
      <c r="Q666" s="12">
        <v>19.297999999999998</v>
      </c>
      <c r="R666" s="72">
        <v>0.72399999999999998</v>
      </c>
      <c r="S666" s="72">
        <v>61.622999999999998</v>
      </c>
      <c r="T666" s="12">
        <v>204.30799999999999</v>
      </c>
      <c r="U666" s="72">
        <v>7.665</v>
      </c>
      <c r="V666" s="72">
        <v>20.931999999999999</v>
      </c>
      <c r="W666" s="12">
        <v>702.43799999999999</v>
      </c>
      <c r="X666" s="72">
        <v>26.353999999999999</v>
      </c>
      <c r="Y666" s="72">
        <v>10.218</v>
      </c>
      <c r="Z666" s="12">
        <v>906.74599999999998</v>
      </c>
      <c r="AA666" s="72">
        <v>34.020000000000003</v>
      </c>
      <c r="AB666" s="72">
        <v>8.0340000000000007</v>
      </c>
      <c r="AC666" s="12">
        <v>1839.038</v>
      </c>
      <c r="AD666" s="72">
        <v>68.998000000000005</v>
      </c>
      <c r="AE666" s="72">
        <v>6.2510000000000003</v>
      </c>
      <c r="AF666" s="12">
        <v>0</v>
      </c>
      <c r="AG666" s="72">
        <v>0</v>
      </c>
      <c r="AH666" s="72">
        <v>0</v>
      </c>
      <c r="AI666" s="12">
        <v>115.113</v>
      </c>
      <c r="AJ666" s="72">
        <v>4.319</v>
      </c>
      <c r="AK666" s="72">
        <v>19.722000000000001</v>
      </c>
      <c r="AL666" s="12">
        <v>115.113</v>
      </c>
      <c r="AM666" s="72">
        <v>4.319</v>
      </c>
      <c r="AN666" s="72">
        <v>19.722000000000001</v>
      </c>
      <c r="AO666" s="12">
        <v>1954.1510000000001</v>
      </c>
      <c r="AP666" s="72">
        <v>73.316999999999993</v>
      </c>
      <c r="AQ666" s="72">
        <v>5.4720000000000004</v>
      </c>
      <c r="AR666" s="12">
        <v>83.125</v>
      </c>
      <c r="AS666" s="72">
        <v>3.1190000000000002</v>
      </c>
      <c r="AT666" s="72">
        <v>32.335999999999999</v>
      </c>
      <c r="AU666" s="12">
        <v>0</v>
      </c>
      <c r="AV666" s="72">
        <v>0</v>
      </c>
      <c r="AW666" s="72">
        <v>0</v>
      </c>
      <c r="AX666" s="12">
        <v>74.677999999999997</v>
      </c>
      <c r="AY666" s="72">
        <v>2.802</v>
      </c>
      <c r="AZ666" s="72">
        <v>41.155999999999999</v>
      </c>
      <c r="BA666" s="12">
        <v>74.677999999999997</v>
      </c>
      <c r="BB666" s="72">
        <v>2.802</v>
      </c>
      <c r="BC666" s="72">
        <v>41.155999999999999</v>
      </c>
      <c r="BD666" s="12">
        <v>75.524000000000001</v>
      </c>
      <c r="BE666" s="72">
        <v>2.8340000000000001</v>
      </c>
      <c r="BF666" s="72">
        <v>40.555999999999997</v>
      </c>
      <c r="BG666" s="12">
        <v>150.202</v>
      </c>
      <c r="BH666" s="72">
        <v>5.6349999999999998</v>
      </c>
      <c r="BI666" s="72">
        <v>28.550999999999998</v>
      </c>
      <c r="BJ666" s="12">
        <v>468.262</v>
      </c>
      <c r="BK666" s="72">
        <v>17.568000000000001</v>
      </c>
      <c r="BL666" s="72">
        <v>11.831</v>
      </c>
      <c r="BM666" s="12">
        <v>9.6240000000000006</v>
      </c>
      <c r="BN666" s="72">
        <v>0.36099999999999999</v>
      </c>
      <c r="BO666" s="72">
        <v>103.074</v>
      </c>
      <c r="BP666" s="12">
        <v>477.88600000000002</v>
      </c>
      <c r="BQ666" s="72">
        <v>17.928999999999998</v>
      </c>
      <c r="BR666" s="72">
        <v>12.081</v>
      </c>
      <c r="BS666" s="12">
        <v>711.21199999999999</v>
      </c>
      <c r="BT666" s="72">
        <v>26.683</v>
      </c>
      <c r="BU666" s="72">
        <v>8.1980000000000004</v>
      </c>
      <c r="BV666" s="12">
        <v>2665.3629999999998</v>
      </c>
      <c r="BW666" s="72">
        <v>100</v>
      </c>
      <c r="BX666" s="72">
        <v>4.6989999999999998</v>
      </c>
      <c r="BY666" s="13"/>
      <c r="BZ666" s="13"/>
    </row>
    <row r="667" spans="1:78" ht="12.75" customHeight="1">
      <c r="A667" s="122" t="s">
        <v>44</v>
      </c>
      <c r="B667" s="71" t="s">
        <v>70</v>
      </c>
      <c r="C667" s="71" t="s">
        <v>25</v>
      </c>
      <c r="D667" s="34">
        <v>44256</v>
      </c>
      <c r="E667" s="12">
        <v>828.82899999999995</v>
      </c>
      <c r="F667" s="72">
        <v>31.588000000000001</v>
      </c>
      <c r="G667" s="72">
        <v>10.962</v>
      </c>
      <c r="H667" s="12">
        <v>54.372999999999998</v>
      </c>
      <c r="I667" s="72">
        <v>2.0720000000000001</v>
      </c>
      <c r="J667" s="72">
        <v>42.298999999999999</v>
      </c>
      <c r="K667" s="12">
        <v>71.832999999999998</v>
      </c>
      <c r="L667" s="72">
        <v>2.738</v>
      </c>
      <c r="M667" s="72">
        <v>31.710999999999999</v>
      </c>
      <c r="N667" s="12">
        <v>126.205</v>
      </c>
      <c r="O667" s="72">
        <v>4.8099999999999996</v>
      </c>
      <c r="P667" s="72">
        <v>24.571999999999999</v>
      </c>
      <c r="Q667" s="12">
        <v>25.143999999999998</v>
      </c>
      <c r="R667" s="72">
        <v>0.95799999999999996</v>
      </c>
      <c r="S667" s="72">
        <v>53.03</v>
      </c>
      <c r="T667" s="12">
        <v>151.34899999999999</v>
      </c>
      <c r="U667" s="72">
        <v>5.7679999999999998</v>
      </c>
      <c r="V667" s="72">
        <v>20.387</v>
      </c>
      <c r="W667" s="12">
        <v>836.39499999999998</v>
      </c>
      <c r="X667" s="72">
        <v>31.876000000000001</v>
      </c>
      <c r="Y667" s="72">
        <v>7.5179999999999998</v>
      </c>
      <c r="Z667" s="12">
        <v>987.74400000000003</v>
      </c>
      <c r="AA667" s="72">
        <v>37.645000000000003</v>
      </c>
      <c r="AB667" s="72">
        <v>7.4660000000000002</v>
      </c>
      <c r="AC667" s="12">
        <v>1816.5740000000001</v>
      </c>
      <c r="AD667" s="72">
        <v>69.233000000000004</v>
      </c>
      <c r="AE667" s="72">
        <v>6.9189999999999996</v>
      </c>
      <c r="AF667" s="12">
        <v>16.719000000000001</v>
      </c>
      <c r="AG667" s="72">
        <v>0.63700000000000001</v>
      </c>
      <c r="AH667" s="72">
        <v>103.137</v>
      </c>
      <c r="AI667" s="12">
        <v>100.16200000000001</v>
      </c>
      <c r="AJ667" s="72">
        <v>3.8170000000000002</v>
      </c>
      <c r="AK667" s="72">
        <v>57.948999999999998</v>
      </c>
      <c r="AL667" s="12">
        <v>116.88</v>
      </c>
      <c r="AM667" s="72">
        <v>4.4550000000000001</v>
      </c>
      <c r="AN667" s="72">
        <v>50.25</v>
      </c>
      <c r="AO667" s="12">
        <v>1933.454</v>
      </c>
      <c r="AP667" s="72">
        <v>73.686999999999998</v>
      </c>
      <c r="AQ667" s="72">
        <v>7.2850000000000001</v>
      </c>
      <c r="AR667" s="12">
        <v>69.486000000000004</v>
      </c>
      <c r="AS667" s="72">
        <v>2.6480000000000001</v>
      </c>
      <c r="AT667" s="72">
        <v>37.241999999999997</v>
      </c>
      <c r="AU667" s="12">
        <v>13.321999999999999</v>
      </c>
      <c r="AV667" s="72">
        <v>0.50800000000000001</v>
      </c>
      <c r="AW667" s="72">
        <v>60.456000000000003</v>
      </c>
      <c r="AX667" s="12">
        <v>138.113</v>
      </c>
      <c r="AY667" s="72">
        <v>5.2640000000000002</v>
      </c>
      <c r="AZ667" s="72">
        <v>34.061999999999998</v>
      </c>
      <c r="BA667" s="12">
        <v>151.435</v>
      </c>
      <c r="BB667" s="72">
        <v>5.7709999999999999</v>
      </c>
      <c r="BC667" s="72">
        <v>30.698</v>
      </c>
      <c r="BD667" s="12">
        <v>76.741</v>
      </c>
      <c r="BE667" s="72">
        <v>2.9249999999999998</v>
      </c>
      <c r="BF667" s="72">
        <v>34.963999999999999</v>
      </c>
      <c r="BG667" s="12">
        <v>228.17599999999999</v>
      </c>
      <c r="BH667" s="72">
        <v>8.6959999999999997</v>
      </c>
      <c r="BI667" s="72">
        <v>22.545000000000002</v>
      </c>
      <c r="BJ667" s="12">
        <v>374.63499999999999</v>
      </c>
      <c r="BK667" s="72">
        <v>14.278</v>
      </c>
      <c r="BL667" s="72">
        <v>16.222000000000001</v>
      </c>
      <c r="BM667" s="12">
        <v>18.117999999999999</v>
      </c>
      <c r="BN667" s="72">
        <v>0.69099999999999995</v>
      </c>
      <c r="BO667" s="72">
        <v>87.748000000000005</v>
      </c>
      <c r="BP667" s="12">
        <v>392.75299999999999</v>
      </c>
      <c r="BQ667" s="72">
        <v>14.968</v>
      </c>
      <c r="BR667" s="72">
        <v>16.103999999999999</v>
      </c>
      <c r="BS667" s="12">
        <v>690.41600000000005</v>
      </c>
      <c r="BT667" s="72">
        <v>26.312999999999999</v>
      </c>
      <c r="BU667" s="72">
        <v>12.111000000000001</v>
      </c>
      <c r="BV667" s="12">
        <v>2623.87</v>
      </c>
      <c r="BW667" s="72">
        <v>100</v>
      </c>
      <c r="BX667" s="72">
        <v>5.4050000000000002</v>
      </c>
      <c r="BY667" s="13"/>
      <c r="BZ667" s="13"/>
    </row>
    <row r="668" spans="1:78" ht="12.75" customHeight="1">
      <c r="A668" s="122" t="s">
        <v>44</v>
      </c>
      <c r="B668" s="71" t="s">
        <v>70</v>
      </c>
      <c r="C668" s="71" t="s">
        <v>25</v>
      </c>
      <c r="D668" s="34">
        <v>44348</v>
      </c>
      <c r="E668" s="12">
        <v>979.32500000000005</v>
      </c>
      <c r="F668" s="72">
        <v>34.146999999999998</v>
      </c>
      <c r="G668" s="72">
        <v>6.9809999999999999</v>
      </c>
      <c r="H668" s="12">
        <v>106.69799999999999</v>
      </c>
      <c r="I668" s="72">
        <v>3.72</v>
      </c>
      <c r="J668" s="72">
        <v>29.582000000000001</v>
      </c>
      <c r="K668" s="12">
        <v>45.534999999999997</v>
      </c>
      <c r="L668" s="72">
        <v>1.5880000000000001</v>
      </c>
      <c r="M668" s="72">
        <v>36.036999999999999</v>
      </c>
      <c r="N668" s="12">
        <v>152.233</v>
      </c>
      <c r="O668" s="72">
        <v>5.3079999999999998</v>
      </c>
      <c r="P668" s="72">
        <v>25.346</v>
      </c>
      <c r="Q668" s="12">
        <v>16.405000000000001</v>
      </c>
      <c r="R668" s="72">
        <v>0.57199999999999995</v>
      </c>
      <c r="S668" s="72">
        <v>58.119</v>
      </c>
      <c r="T668" s="12">
        <v>168.63800000000001</v>
      </c>
      <c r="U668" s="72">
        <v>5.88</v>
      </c>
      <c r="V668" s="72">
        <v>21.789000000000001</v>
      </c>
      <c r="W668" s="12">
        <v>876.572</v>
      </c>
      <c r="X668" s="72">
        <v>30.564</v>
      </c>
      <c r="Y668" s="72">
        <v>7.0780000000000003</v>
      </c>
      <c r="Z668" s="12">
        <v>1045.21</v>
      </c>
      <c r="AA668" s="72">
        <v>36.444000000000003</v>
      </c>
      <c r="AB668" s="72">
        <v>5.1820000000000004</v>
      </c>
      <c r="AC668" s="12">
        <v>2024.5350000000001</v>
      </c>
      <c r="AD668" s="72">
        <v>70.590999999999994</v>
      </c>
      <c r="AE668" s="72">
        <v>3.956</v>
      </c>
      <c r="AF668" s="12">
        <v>0</v>
      </c>
      <c r="AG668" s="72">
        <v>0</v>
      </c>
      <c r="AH668" s="72">
        <v>0</v>
      </c>
      <c r="AI668" s="12">
        <v>93.915999999999997</v>
      </c>
      <c r="AJ668" s="72">
        <v>3.2749999999999999</v>
      </c>
      <c r="AK668" s="72">
        <v>25.018000000000001</v>
      </c>
      <c r="AL668" s="12">
        <v>93.915999999999997</v>
      </c>
      <c r="AM668" s="72">
        <v>3.2749999999999999</v>
      </c>
      <c r="AN668" s="72">
        <v>25.018000000000001</v>
      </c>
      <c r="AO668" s="12">
        <v>2118.4520000000002</v>
      </c>
      <c r="AP668" s="72">
        <v>73.866</v>
      </c>
      <c r="AQ668" s="72">
        <v>3.8069999999999999</v>
      </c>
      <c r="AR668" s="12">
        <v>52.533999999999999</v>
      </c>
      <c r="AS668" s="72">
        <v>1.8320000000000001</v>
      </c>
      <c r="AT668" s="72">
        <v>31.927</v>
      </c>
      <c r="AU668" s="12">
        <v>12.096</v>
      </c>
      <c r="AV668" s="72">
        <v>0.42199999999999999</v>
      </c>
      <c r="AW668" s="72">
        <v>73.653000000000006</v>
      </c>
      <c r="AX668" s="12">
        <v>158.11000000000001</v>
      </c>
      <c r="AY668" s="72">
        <v>5.5129999999999999</v>
      </c>
      <c r="AZ668" s="72">
        <v>21.751000000000001</v>
      </c>
      <c r="BA668" s="12">
        <v>170.20500000000001</v>
      </c>
      <c r="BB668" s="72">
        <v>5.9349999999999996</v>
      </c>
      <c r="BC668" s="72">
        <v>20.184000000000001</v>
      </c>
      <c r="BD668" s="12">
        <v>80.938000000000002</v>
      </c>
      <c r="BE668" s="72">
        <v>2.8220000000000001</v>
      </c>
      <c r="BF668" s="72">
        <v>29.395</v>
      </c>
      <c r="BG668" s="12">
        <v>251.143</v>
      </c>
      <c r="BH668" s="72">
        <v>8.7569999999999997</v>
      </c>
      <c r="BI668" s="72">
        <v>17.718</v>
      </c>
      <c r="BJ668" s="12">
        <v>415.59899999999999</v>
      </c>
      <c r="BK668" s="72">
        <v>14.491</v>
      </c>
      <c r="BL668" s="72">
        <v>11.348000000000001</v>
      </c>
      <c r="BM668" s="12">
        <v>30.247</v>
      </c>
      <c r="BN668" s="72">
        <v>1.0549999999999999</v>
      </c>
      <c r="BO668" s="72">
        <v>48.951000000000001</v>
      </c>
      <c r="BP668" s="12">
        <v>445.846</v>
      </c>
      <c r="BQ668" s="72">
        <v>15.545999999999999</v>
      </c>
      <c r="BR668" s="72">
        <v>11.257</v>
      </c>
      <c r="BS668" s="12">
        <v>749.52300000000002</v>
      </c>
      <c r="BT668" s="72">
        <v>26.134</v>
      </c>
      <c r="BU668" s="72">
        <v>6.2489999999999997</v>
      </c>
      <c r="BV668" s="12">
        <v>2867.9740000000002</v>
      </c>
      <c r="BW668" s="72">
        <v>100</v>
      </c>
      <c r="BX668" s="72">
        <v>3.3530000000000002</v>
      </c>
      <c r="BY668" s="13"/>
      <c r="BZ668" s="13"/>
    </row>
    <row r="669" spans="1:78" ht="12.75" customHeight="1">
      <c r="A669" s="122" t="s">
        <v>44</v>
      </c>
      <c r="B669" s="71" t="s">
        <v>70</v>
      </c>
      <c r="C669" s="71" t="s">
        <v>25</v>
      </c>
      <c r="D669" s="34">
        <v>44805</v>
      </c>
      <c r="E669" s="12">
        <v>885.51199999999994</v>
      </c>
      <c r="F669" s="72">
        <v>33.155000000000001</v>
      </c>
      <c r="G669" s="72">
        <v>7.5170000000000003</v>
      </c>
      <c r="H669" s="12">
        <v>50.817</v>
      </c>
      <c r="I669" s="72">
        <v>1.903</v>
      </c>
      <c r="J669" s="72">
        <v>39.561999999999998</v>
      </c>
      <c r="K669" s="12">
        <v>84.382999999999996</v>
      </c>
      <c r="L669" s="72">
        <v>3.1589999999999998</v>
      </c>
      <c r="M669" s="72">
        <v>30.692</v>
      </c>
      <c r="N669" s="12">
        <v>135.19999999999999</v>
      </c>
      <c r="O669" s="72">
        <v>5.0620000000000003</v>
      </c>
      <c r="P669" s="72">
        <v>23.696000000000002</v>
      </c>
      <c r="Q669" s="12">
        <v>44.203000000000003</v>
      </c>
      <c r="R669" s="72">
        <v>1.655</v>
      </c>
      <c r="S669" s="72">
        <v>59.511000000000003</v>
      </c>
      <c r="T669" s="12">
        <v>179.40299999999999</v>
      </c>
      <c r="U669" s="72">
        <v>6.7169999999999996</v>
      </c>
      <c r="V669" s="72">
        <v>20.132999999999999</v>
      </c>
      <c r="W669" s="12">
        <v>880.76900000000001</v>
      </c>
      <c r="X669" s="72">
        <v>32.976999999999997</v>
      </c>
      <c r="Y669" s="72">
        <v>9.0879999999999992</v>
      </c>
      <c r="Z669" s="12">
        <v>1060.171</v>
      </c>
      <c r="AA669" s="72">
        <v>39.694000000000003</v>
      </c>
      <c r="AB669" s="72">
        <v>7.6520000000000001</v>
      </c>
      <c r="AC669" s="12">
        <v>1945.683</v>
      </c>
      <c r="AD669" s="72">
        <v>72.849000000000004</v>
      </c>
      <c r="AE669" s="72">
        <v>4.3179999999999996</v>
      </c>
      <c r="AF669" s="12">
        <v>4.1399999999999997</v>
      </c>
      <c r="AG669" s="72">
        <v>0.155</v>
      </c>
      <c r="AH669" s="72">
        <v>122.45099999999999</v>
      </c>
      <c r="AI669" s="12">
        <v>56.780999999999999</v>
      </c>
      <c r="AJ669" s="72">
        <v>2.1259999999999999</v>
      </c>
      <c r="AK669" s="72">
        <v>39.24</v>
      </c>
      <c r="AL669" s="12">
        <v>60.920999999999999</v>
      </c>
      <c r="AM669" s="72">
        <v>2.2810000000000001</v>
      </c>
      <c r="AN669" s="72">
        <v>34.768000000000001</v>
      </c>
      <c r="AO669" s="12">
        <v>2006.605</v>
      </c>
      <c r="AP669" s="72">
        <v>75.13</v>
      </c>
      <c r="AQ669" s="72">
        <v>4.556</v>
      </c>
      <c r="AR669" s="12">
        <v>91.063999999999993</v>
      </c>
      <c r="AS669" s="72">
        <v>3.41</v>
      </c>
      <c r="AT669" s="72">
        <v>33.902000000000001</v>
      </c>
      <c r="AU669" s="12">
        <v>20.233000000000001</v>
      </c>
      <c r="AV669" s="72">
        <v>0.75800000000000001</v>
      </c>
      <c r="AW669" s="72">
        <v>64.622</v>
      </c>
      <c r="AX669" s="12">
        <v>64.864999999999995</v>
      </c>
      <c r="AY669" s="72">
        <v>2.4289999999999998</v>
      </c>
      <c r="AZ669" s="72">
        <v>30.67</v>
      </c>
      <c r="BA669" s="12">
        <v>85.097999999999999</v>
      </c>
      <c r="BB669" s="72">
        <v>3.1859999999999999</v>
      </c>
      <c r="BC669" s="72">
        <v>23.884</v>
      </c>
      <c r="BD669" s="12">
        <v>57.718000000000004</v>
      </c>
      <c r="BE669" s="72">
        <v>2.161</v>
      </c>
      <c r="BF669" s="72">
        <v>30.245000000000001</v>
      </c>
      <c r="BG669" s="12">
        <v>142.816</v>
      </c>
      <c r="BH669" s="72">
        <v>5.3470000000000004</v>
      </c>
      <c r="BI669" s="72">
        <v>17.5</v>
      </c>
      <c r="BJ669" s="12">
        <v>426.238</v>
      </c>
      <c r="BK669" s="72">
        <v>15.959</v>
      </c>
      <c r="BL669" s="72">
        <v>11.893000000000001</v>
      </c>
      <c r="BM669" s="12">
        <v>4.133</v>
      </c>
      <c r="BN669" s="72">
        <v>0.155</v>
      </c>
      <c r="BO669" s="72">
        <v>91.13</v>
      </c>
      <c r="BP669" s="12">
        <v>430.37099999999998</v>
      </c>
      <c r="BQ669" s="72">
        <v>16.114000000000001</v>
      </c>
      <c r="BR669" s="72">
        <v>11.693</v>
      </c>
      <c r="BS669" s="12">
        <v>664.25</v>
      </c>
      <c r="BT669" s="72">
        <v>24.87</v>
      </c>
      <c r="BU669" s="72">
        <v>5.992</v>
      </c>
      <c r="BV669" s="12">
        <v>2670.8539999999998</v>
      </c>
      <c r="BW669" s="72">
        <v>100</v>
      </c>
      <c r="BX669" s="72">
        <v>3.4129999999999998</v>
      </c>
      <c r="BY669" s="13"/>
      <c r="BZ669" s="13"/>
    </row>
    <row r="670" spans="1:78" ht="12.75" customHeight="1">
      <c r="A670" s="122" t="s">
        <v>44</v>
      </c>
      <c r="B670" s="71" t="s">
        <v>70</v>
      </c>
      <c r="C670" s="71" t="s">
        <v>25</v>
      </c>
      <c r="D670" s="34">
        <v>44896</v>
      </c>
      <c r="E670" s="12">
        <v>951.20600000000002</v>
      </c>
      <c r="F670" s="72">
        <v>36.412999999999997</v>
      </c>
      <c r="G670" s="72">
        <v>7.9390000000000001</v>
      </c>
      <c r="H670" s="12">
        <v>43.16</v>
      </c>
      <c r="I670" s="72">
        <v>1.6519999999999999</v>
      </c>
      <c r="J670" s="72">
        <v>38.124000000000002</v>
      </c>
      <c r="K670" s="12">
        <v>56.628</v>
      </c>
      <c r="L670" s="72">
        <v>2.1680000000000001</v>
      </c>
      <c r="M670" s="72">
        <v>36.209000000000003</v>
      </c>
      <c r="N670" s="12">
        <v>99.787999999999997</v>
      </c>
      <c r="O670" s="72">
        <v>3.82</v>
      </c>
      <c r="P670" s="72">
        <v>29.588000000000001</v>
      </c>
      <c r="Q670" s="12">
        <v>15.587</v>
      </c>
      <c r="R670" s="72">
        <v>0.59699999999999998</v>
      </c>
      <c r="S670" s="72">
        <v>57.567</v>
      </c>
      <c r="T670" s="12">
        <v>115.374</v>
      </c>
      <c r="U670" s="72">
        <v>4.4169999999999998</v>
      </c>
      <c r="V670" s="72">
        <v>26.324999999999999</v>
      </c>
      <c r="W670" s="12">
        <v>919.82600000000002</v>
      </c>
      <c r="X670" s="72">
        <v>35.212000000000003</v>
      </c>
      <c r="Y670" s="72">
        <v>6.7210000000000001</v>
      </c>
      <c r="Z670" s="12">
        <v>1035.2</v>
      </c>
      <c r="AA670" s="72">
        <v>39.628</v>
      </c>
      <c r="AB670" s="72">
        <v>6.3449999999999998</v>
      </c>
      <c r="AC670" s="12">
        <v>1986.4059999999999</v>
      </c>
      <c r="AD670" s="72">
        <v>76.042000000000002</v>
      </c>
      <c r="AE670" s="72">
        <v>4.9530000000000003</v>
      </c>
      <c r="AF670" s="12">
        <v>0</v>
      </c>
      <c r="AG670" s="72">
        <v>0</v>
      </c>
      <c r="AH670" s="72">
        <v>0</v>
      </c>
      <c r="AI670" s="12">
        <v>54.874000000000002</v>
      </c>
      <c r="AJ670" s="72">
        <v>2.101</v>
      </c>
      <c r="AK670" s="72">
        <v>31.423999999999999</v>
      </c>
      <c r="AL670" s="12">
        <v>54.874000000000002</v>
      </c>
      <c r="AM670" s="72">
        <v>2.101</v>
      </c>
      <c r="AN670" s="72">
        <v>31.423999999999999</v>
      </c>
      <c r="AO670" s="12">
        <v>2041.28</v>
      </c>
      <c r="AP670" s="72">
        <v>78.141999999999996</v>
      </c>
      <c r="AQ670" s="72">
        <v>4.8789999999999996</v>
      </c>
      <c r="AR670" s="12">
        <v>26.512</v>
      </c>
      <c r="AS670" s="72">
        <v>1.0149999999999999</v>
      </c>
      <c r="AT670" s="72">
        <v>53.941000000000003</v>
      </c>
      <c r="AU670" s="12">
        <v>2.851</v>
      </c>
      <c r="AV670" s="72">
        <v>0.109</v>
      </c>
      <c r="AW670" s="72">
        <v>84.402000000000001</v>
      </c>
      <c r="AX670" s="12">
        <v>52.563000000000002</v>
      </c>
      <c r="AY670" s="72">
        <v>2.012</v>
      </c>
      <c r="AZ670" s="72">
        <v>34.81</v>
      </c>
      <c r="BA670" s="12">
        <v>55.414000000000001</v>
      </c>
      <c r="BB670" s="72">
        <v>2.121</v>
      </c>
      <c r="BC670" s="72">
        <v>32.865000000000002</v>
      </c>
      <c r="BD670" s="12">
        <v>72.674000000000007</v>
      </c>
      <c r="BE670" s="72">
        <v>2.782</v>
      </c>
      <c r="BF670" s="72">
        <v>35.954000000000001</v>
      </c>
      <c r="BG670" s="12">
        <v>128.08799999999999</v>
      </c>
      <c r="BH670" s="72">
        <v>4.9029999999999996</v>
      </c>
      <c r="BI670" s="72">
        <v>21.43</v>
      </c>
      <c r="BJ670" s="12">
        <v>392.4</v>
      </c>
      <c r="BK670" s="72">
        <v>15.021000000000001</v>
      </c>
      <c r="BL670" s="72">
        <v>14.090999999999999</v>
      </c>
      <c r="BM670" s="12">
        <v>23.981999999999999</v>
      </c>
      <c r="BN670" s="72">
        <v>0.91800000000000004</v>
      </c>
      <c r="BO670" s="72">
        <v>59.911000000000001</v>
      </c>
      <c r="BP670" s="12">
        <v>416.38200000000001</v>
      </c>
      <c r="BQ670" s="72">
        <v>15.94</v>
      </c>
      <c r="BR670" s="72">
        <v>12.676</v>
      </c>
      <c r="BS670" s="12">
        <v>570.98199999999997</v>
      </c>
      <c r="BT670" s="72">
        <v>21.858000000000001</v>
      </c>
      <c r="BU670" s="72">
        <v>10.5</v>
      </c>
      <c r="BV670" s="12">
        <v>2612.2620000000002</v>
      </c>
      <c r="BW670" s="72">
        <v>100</v>
      </c>
      <c r="BX670" s="72">
        <v>4.1909999999999998</v>
      </c>
      <c r="BY670" s="13"/>
      <c r="BZ670" s="13"/>
    </row>
    <row r="671" spans="1:78" ht="12.75" customHeight="1">
      <c r="A671" s="122" t="s">
        <v>44</v>
      </c>
      <c r="B671" s="71" t="s">
        <v>70</v>
      </c>
      <c r="C671" s="71" t="s">
        <v>25</v>
      </c>
      <c r="D671" s="34">
        <v>44986</v>
      </c>
      <c r="E671" s="12">
        <v>990.25099999999998</v>
      </c>
      <c r="F671" s="72">
        <v>36.744</v>
      </c>
      <c r="G671" s="72">
        <v>5.4720000000000004</v>
      </c>
      <c r="H671" s="12">
        <v>65.046999999999997</v>
      </c>
      <c r="I671" s="72">
        <v>2.4140000000000001</v>
      </c>
      <c r="J671" s="72">
        <v>26.004999999999999</v>
      </c>
      <c r="K671" s="12">
        <v>58.488999999999997</v>
      </c>
      <c r="L671" s="72">
        <v>2.17</v>
      </c>
      <c r="M671" s="72">
        <v>29.591000000000001</v>
      </c>
      <c r="N671" s="12">
        <v>123.536</v>
      </c>
      <c r="O671" s="72">
        <v>4.5839999999999996</v>
      </c>
      <c r="P671" s="72">
        <v>17.760000000000002</v>
      </c>
      <c r="Q671" s="12">
        <v>35.805</v>
      </c>
      <c r="R671" s="72">
        <v>1.329</v>
      </c>
      <c r="S671" s="72">
        <v>32.841000000000001</v>
      </c>
      <c r="T671" s="12">
        <v>159.34</v>
      </c>
      <c r="U671" s="72">
        <v>5.9119999999999999</v>
      </c>
      <c r="V671" s="72">
        <v>14.04</v>
      </c>
      <c r="W671" s="12">
        <v>916.37400000000002</v>
      </c>
      <c r="X671" s="72">
        <v>34.003</v>
      </c>
      <c r="Y671" s="72">
        <v>5.6660000000000004</v>
      </c>
      <c r="Z671" s="12">
        <v>1075.7149999999999</v>
      </c>
      <c r="AA671" s="72">
        <v>39.914999999999999</v>
      </c>
      <c r="AB671" s="72">
        <v>4.048</v>
      </c>
      <c r="AC671" s="12">
        <v>2065.9659999999999</v>
      </c>
      <c r="AD671" s="72">
        <v>76.66</v>
      </c>
      <c r="AE671" s="72">
        <v>3.1560000000000001</v>
      </c>
      <c r="AF671" s="12">
        <v>0</v>
      </c>
      <c r="AG671" s="72">
        <v>0</v>
      </c>
      <c r="AH671" s="72">
        <v>0</v>
      </c>
      <c r="AI671" s="12">
        <v>57.738999999999997</v>
      </c>
      <c r="AJ671" s="72">
        <v>2.1419999999999999</v>
      </c>
      <c r="AK671" s="72">
        <v>28.161999999999999</v>
      </c>
      <c r="AL671" s="12">
        <v>57.738999999999997</v>
      </c>
      <c r="AM671" s="72">
        <v>2.1419999999999999</v>
      </c>
      <c r="AN671" s="72">
        <v>28.161999999999999</v>
      </c>
      <c r="AO671" s="12">
        <v>2123.7040000000002</v>
      </c>
      <c r="AP671" s="72">
        <v>78.802000000000007</v>
      </c>
      <c r="AQ671" s="72">
        <v>3.16</v>
      </c>
      <c r="AR671" s="12">
        <v>90.57</v>
      </c>
      <c r="AS671" s="72">
        <v>3.3610000000000002</v>
      </c>
      <c r="AT671" s="72">
        <v>25.396000000000001</v>
      </c>
      <c r="AU671" s="12">
        <v>7.4870000000000001</v>
      </c>
      <c r="AV671" s="72">
        <v>0.27800000000000002</v>
      </c>
      <c r="AW671" s="72">
        <v>42.030999999999999</v>
      </c>
      <c r="AX671" s="12">
        <v>99.572000000000003</v>
      </c>
      <c r="AY671" s="72">
        <v>3.6949999999999998</v>
      </c>
      <c r="AZ671" s="72">
        <v>22.169</v>
      </c>
      <c r="BA671" s="12">
        <v>107.059</v>
      </c>
      <c r="BB671" s="72">
        <v>3.9729999999999999</v>
      </c>
      <c r="BC671" s="72">
        <v>20.846</v>
      </c>
      <c r="BD671" s="12">
        <v>73.825000000000003</v>
      </c>
      <c r="BE671" s="72">
        <v>2.7389999999999999</v>
      </c>
      <c r="BF671" s="72">
        <v>30.347000000000001</v>
      </c>
      <c r="BG671" s="12">
        <v>180.88399999999999</v>
      </c>
      <c r="BH671" s="72">
        <v>6.7119999999999997</v>
      </c>
      <c r="BI671" s="72">
        <v>14.375999999999999</v>
      </c>
      <c r="BJ671" s="12">
        <v>265.483</v>
      </c>
      <c r="BK671" s="72">
        <v>9.8510000000000009</v>
      </c>
      <c r="BL671" s="72">
        <v>12.43</v>
      </c>
      <c r="BM671" s="12">
        <v>34.341000000000001</v>
      </c>
      <c r="BN671" s="72">
        <v>1.274</v>
      </c>
      <c r="BO671" s="72">
        <v>37.177</v>
      </c>
      <c r="BP671" s="12">
        <v>299.82400000000001</v>
      </c>
      <c r="BQ671" s="72">
        <v>11.125</v>
      </c>
      <c r="BR671" s="72">
        <v>10.776</v>
      </c>
      <c r="BS671" s="12">
        <v>571.279</v>
      </c>
      <c r="BT671" s="72">
        <v>21.198</v>
      </c>
      <c r="BU671" s="72">
        <v>6.7629999999999999</v>
      </c>
      <c r="BV671" s="12">
        <v>2694.9830000000002</v>
      </c>
      <c r="BW671" s="72">
        <v>100</v>
      </c>
      <c r="BX671" s="72">
        <v>3.1379999999999999</v>
      </c>
      <c r="BY671" s="13"/>
      <c r="BZ671" s="13"/>
    </row>
    <row r="672" spans="1:78" ht="12.75" customHeight="1">
      <c r="A672" s="122" t="s">
        <v>44</v>
      </c>
      <c r="B672" s="71" t="s">
        <v>70</v>
      </c>
      <c r="C672" s="71" t="s">
        <v>25</v>
      </c>
      <c r="D672" s="34">
        <v>45078</v>
      </c>
      <c r="E672" s="12">
        <v>959.70500000000004</v>
      </c>
      <c r="F672" s="72">
        <v>36.418999999999997</v>
      </c>
      <c r="G672" s="72">
        <v>3.879</v>
      </c>
      <c r="H672" s="12">
        <v>79.069999999999993</v>
      </c>
      <c r="I672" s="72">
        <v>3.0009999999999999</v>
      </c>
      <c r="J672" s="72">
        <v>32.628999999999998</v>
      </c>
      <c r="K672" s="12">
        <v>60.591999999999999</v>
      </c>
      <c r="L672" s="72">
        <v>2.2989999999999999</v>
      </c>
      <c r="M672" s="72">
        <v>31.683</v>
      </c>
      <c r="N672" s="12">
        <v>139.66200000000001</v>
      </c>
      <c r="O672" s="72">
        <v>5.3</v>
      </c>
      <c r="P672" s="72">
        <v>24.449000000000002</v>
      </c>
      <c r="Q672" s="12">
        <v>26.456</v>
      </c>
      <c r="R672" s="72">
        <v>1.004</v>
      </c>
      <c r="S672" s="72">
        <v>31.094999999999999</v>
      </c>
      <c r="T672" s="12">
        <v>166.11699999999999</v>
      </c>
      <c r="U672" s="72">
        <v>6.3040000000000003</v>
      </c>
      <c r="V672" s="72">
        <v>20.655000000000001</v>
      </c>
      <c r="W672" s="12">
        <v>860.30499999999995</v>
      </c>
      <c r="X672" s="72">
        <v>32.646999999999998</v>
      </c>
      <c r="Y672" s="72">
        <v>6.46</v>
      </c>
      <c r="Z672" s="12">
        <v>1026.422</v>
      </c>
      <c r="AA672" s="72">
        <v>38.951000000000001</v>
      </c>
      <c r="AB672" s="72">
        <v>4.7930000000000001</v>
      </c>
      <c r="AC672" s="12">
        <v>1986.127</v>
      </c>
      <c r="AD672" s="72">
        <v>75.370999999999995</v>
      </c>
      <c r="AE672" s="72">
        <v>3.07</v>
      </c>
      <c r="AF672" s="12">
        <v>0</v>
      </c>
      <c r="AG672" s="72">
        <v>0</v>
      </c>
      <c r="AH672" s="72">
        <v>0</v>
      </c>
      <c r="AI672" s="12">
        <v>57.031999999999996</v>
      </c>
      <c r="AJ672" s="72">
        <v>2.1640000000000001</v>
      </c>
      <c r="AK672" s="72">
        <v>25.71</v>
      </c>
      <c r="AL672" s="12">
        <v>57.031999999999996</v>
      </c>
      <c r="AM672" s="72">
        <v>2.1640000000000001</v>
      </c>
      <c r="AN672" s="72">
        <v>25.71</v>
      </c>
      <c r="AO672" s="12">
        <v>2043.1590000000001</v>
      </c>
      <c r="AP672" s="72">
        <v>77.534999999999997</v>
      </c>
      <c r="AQ672" s="72">
        <v>2.8519999999999999</v>
      </c>
      <c r="AR672" s="12">
        <v>42.473999999999997</v>
      </c>
      <c r="AS672" s="72">
        <v>1.6120000000000001</v>
      </c>
      <c r="AT672" s="72">
        <v>31.581</v>
      </c>
      <c r="AU672" s="12">
        <v>5.327</v>
      </c>
      <c r="AV672" s="72">
        <v>0.20200000000000001</v>
      </c>
      <c r="AW672" s="72">
        <v>59.997</v>
      </c>
      <c r="AX672" s="12">
        <v>49.25</v>
      </c>
      <c r="AY672" s="72">
        <v>1.869</v>
      </c>
      <c r="AZ672" s="72">
        <v>32.247</v>
      </c>
      <c r="BA672" s="12">
        <v>54.576999999999998</v>
      </c>
      <c r="BB672" s="72">
        <v>2.0710000000000002</v>
      </c>
      <c r="BC672" s="72">
        <v>29.606999999999999</v>
      </c>
      <c r="BD672" s="12">
        <v>66.367999999999995</v>
      </c>
      <c r="BE672" s="72">
        <v>2.5190000000000001</v>
      </c>
      <c r="BF672" s="72">
        <v>19.981000000000002</v>
      </c>
      <c r="BG672" s="12">
        <v>120.94499999999999</v>
      </c>
      <c r="BH672" s="72">
        <v>4.59</v>
      </c>
      <c r="BI672" s="72">
        <v>19.437999999999999</v>
      </c>
      <c r="BJ672" s="12">
        <v>385.94</v>
      </c>
      <c r="BK672" s="72">
        <v>14.646000000000001</v>
      </c>
      <c r="BL672" s="72">
        <v>9.5250000000000004</v>
      </c>
      <c r="BM672" s="12">
        <v>42.633000000000003</v>
      </c>
      <c r="BN672" s="72">
        <v>1.6180000000000001</v>
      </c>
      <c r="BO672" s="72">
        <v>38.677999999999997</v>
      </c>
      <c r="BP672" s="12">
        <v>428.57299999999998</v>
      </c>
      <c r="BQ672" s="72">
        <v>16.263999999999999</v>
      </c>
      <c r="BR672" s="72">
        <v>8.7710000000000008</v>
      </c>
      <c r="BS672" s="12">
        <v>591.99300000000005</v>
      </c>
      <c r="BT672" s="72">
        <v>22.465</v>
      </c>
      <c r="BU672" s="72">
        <v>6.2619999999999996</v>
      </c>
      <c r="BV672" s="12">
        <v>2635.1509999999998</v>
      </c>
      <c r="BW672" s="72">
        <v>100</v>
      </c>
      <c r="BX672" s="72">
        <v>2.641</v>
      </c>
      <c r="BY672" s="13"/>
      <c r="BZ672" s="13"/>
    </row>
    <row r="673" spans="1:78" ht="12.75" customHeight="1">
      <c r="A673" s="122" t="s">
        <v>44</v>
      </c>
      <c r="B673" s="71" t="s">
        <v>70</v>
      </c>
      <c r="C673" s="71" t="s">
        <v>25</v>
      </c>
      <c r="D673" s="34">
        <v>45170</v>
      </c>
      <c r="E673" s="12">
        <v>1079.6610000000001</v>
      </c>
      <c r="F673" s="72">
        <v>38.533000000000001</v>
      </c>
      <c r="G673" s="72">
        <v>5.0819999999999999</v>
      </c>
      <c r="H673" s="12">
        <v>41.680999999999997</v>
      </c>
      <c r="I673" s="72">
        <v>1.488</v>
      </c>
      <c r="J673" s="72">
        <v>32.088999999999999</v>
      </c>
      <c r="K673" s="12">
        <v>58.203000000000003</v>
      </c>
      <c r="L673" s="72">
        <v>2.077</v>
      </c>
      <c r="M673" s="72">
        <v>25.574000000000002</v>
      </c>
      <c r="N673" s="12">
        <v>99.885000000000005</v>
      </c>
      <c r="O673" s="72">
        <v>3.5649999999999999</v>
      </c>
      <c r="P673" s="72">
        <v>20.760999999999999</v>
      </c>
      <c r="Q673" s="12">
        <v>15.461</v>
      </c>
      <c r="R673" s="72">
        <v>0.55200000000000005</v>
      </c>
      <c r="S673" s="72">
        <v>51.289000000000001</v>
      </c>
      <c r="T673" s="12">
        <v>115.345</v>
      </c>
      <c r="U673" s="72">
        <v>4.117</v>
      </c>
      <c r="V673" s="72">
        <v>20.521999999999998</v>
      </c>
      <c r="W673" s="12">
        <v>941.61900000000003</v>
      </c>
      <c r="X673" s="72">
        <v>33.606000000000002</v>
      </c>
      <c r="Y673" s="72">
        <v>6.181</v>
      </c>
      <c r="Z673" s="12">
        <v>1056.9649999999999</v>
      </c>
      <c r="AA673" s="72">
        <v>37.722999999999999</v>
      </c>
      <c r="AB673" s="72">
        <v>6.2709999999999999</v>
      </c>
      <c r="AC673" s="12">
        <v>2136.6260000000002</v>
      </c>
      <c r="AD673" s="72">
        <v>76.256</v>
      </c>
      <c r="AE673" s="72">
        <v>3.4430000000000001</v>
      </c>
      <c r="AF673" s="12">
        <v>10.872999999999999</v>
      </c>
      <c r="AG673" s="72">
        <v>0.38800000000000001</v>
      </c>
      <c r="AH673" s="72">
        <v>67.626000000000005</v>
      </c>
      <c r="AI673" s="12">
        <v>58.378999999999998</v>
      </c>
      <c r="AJ673" s="72">
        <v>2.0840000000000001</v>
      </c>
      <c r="AK673" s="72">
        <v>22.555</v>
      </c>
      <c r="AL673" s="12">
        <v>69.251999999999995</v>
      </c>
      <c r="AM673" s="72">
        <v>2.472</v>
      </c>
      <c r="AN673" s="72">
        <v>16.890999999999998</v>
      </c>
      <c r="AO673" s="12">
        <v>2205.8780000000002</v>
      </c>
      <c r="AP673" s="72">
        <v>78.727999999999994</v>
      </c>
      <c r="AQ673" s="72">
        <v>3.258</v>
      </c>
      <c r="AR673" s="12">
        <v>71.680000000000007</v>
      </c>
      <c r="AS673" s="72">
        <v>2.5579999999999998</v>
      </c>
      <c r="AT673" s="72">
        <v>20.978000000000002</v>
      </c>
      <c r="AU673" s="12">
        <v>9.9469999999999992</v>
      </c>
      <c r="AV673" s="72">
        <v>0.35499999999999998</v>
      </c>
      <c r="AW673" s="72">
        <v>69.736999999999995</v>
      </c>
      <c r="AX673" s="12">
        <v>78.344999999999999</v>
      </c>
      <c r="AY673" s="72">
        <v>2.7959999999999998</v>
      </c>
      <c r="AZ673" s="72">
        <v>26.640999999999998</v>
      </c>
      <c r="BA673" s="12">
        <v>88.290999999999997</v>
      </c>
      <c r="BB673" s="72">
        <v>3.1509999999999998</v>
      </c>
      <c r="BC673" s="72">
        <v>28.093</v>
      </c>
      <c r="BD673" s="12">
        <v>73.438000000000002</v>
      </c>
      <c r="BE673" s="72">
        <v>2.621</v>
      </c>
      <c r="BF673" s="72">
        <v>22.664000000000001</v>
      </c>
      <c r="BG673" s="12">
        <v>161.72999999999999</v>
      </c>
      <c r="BH673" s="72">
        <v>5.7720000000000002</v>
      </c>
      <c r="BI673" s="72">
        <v>16.495999999999999</v>
      </c>
      <c r="BJ673" s="12">
        <v>348.221</v>
      </c>
      <c r="BK673" s="72">
        <v>12.428000000000001</v>
      </c>
      <c r="BL673" s="72">
        <v>11.148</v>
      </c>
      <c r="BM673" s="12">
        <v>14.396000000000001</v>
      </c>
      <c r="BN673" s="72">
        <v>0.51400000000000001</v>
      </c>
      <c r="BO673" s="72">
        <v>83.305999999999997</v>
      </c>
      <c r="BP673" s="12">
        <v>362.61599999999999</v>
      </c>
      <c r="BQ673" s="72">
        <v>12.942</v>
      </c>
      <c r="BR673" s="72">
        <v>11.372999999999999</v>
      </c>
      <c r="BS673" s="12">
        <v>596.02599999999995</v>
      </c>
      <c r="BT673" s="72">
        <v>21.271999999999998</v>
      </c>
      <c r="BU673" s="72">
        <v>8.0830000000000002</v>
      </c>
      <c r="BV673" s="12">
        <v>2801.904</v>
      </c>
      <c r="BW673" s="72">
        <v>100</v>
      </c>
      <c r="BX673" s="72">
        <v>3.4319999999999999</v>
      </c>
      <c r="BY673" s="13"/>
      <c r="BZ673" s="13"/>
    </row>
    <row r="674" spans="1:78" ht="12.75" customHeight="1">
      <c r="A674" s="122" t="s">
        <v>44</v>
      </c>
      <c r="B674" s="71" t="s">
        <v>70</v>
      </c>
      <c r="C674" s="71" t="s">
        <v>25</v>
      </c>
      <c r="D674" s="34">
        <v>45261</v>
      </c>
      <c r="E674" s="12">
        <v>1008.436</v>
      </c>
      <c r="F674" s="72">
        <v>35.825000000000003</v>
      </c>
      <c r="G674" s="72">
        <v>5.3209999999999997</v>
      </c>
      <c r="H674" s="12">
        <v>64.637</v>
      </c>
      <c r="I674" s="72">
        <v>2.2959999999999998</v>
      </c>
      <c r="J674" s="72">
        <v>24.661999999999999</v>
      </c>
      <c r="K674" s="12">
        <v>80.045000000000002</v>
      </c>
      <c r="L674" s="72">
        <v>2.8439999999999999</v>
      </c>
      <c r="M674" s="72">
        <v>26.082999999999998</v>
      </c>
      <c r="N674" s="12">
        <v>144.68299999999999</v>
      </c>
      <c r="O674" s="72">
        <v>5.14</v>
      </c>
      <c r="P674" s="72">
        <v>17.344999999999999</v>
      </c>
      <c r="Q674" s="12">
        <v>46.552999999999997</v>
      </c>
      <c r="R674" s="72">
        <v>1.6539999999999999</v>
      </c>
      <c r="S674" s="72">
        <v>28.056999999999999</v>
      </c>
      <c r="T674" s="12">
        <v>191.23500000000001</v>
      </c>
      <c r="U674" s="72">
        <v>6.7939999999999996</v>
      </c>
      <c r="V674" s="72">
        <v>11.769</v>
      </c>
      <c r="W674" s="12">
        <v>970.88599999999997</v>
      </c>
      <c r="X674" s="72">
        <v>34.491</v>
      </c>
      <c r="Y674" s="72">
        <v>4.8479999999999999</v>
      </c>
      <c r="Z674" s="12">
        <v>1162.1210000000001</v>
      </c>
      <c r="AA674" s="72">
        <v>41.283999999999999</v>
      </c>
      <c r="AB674" s="72">
        <v>3.8620000000000001</v>
      </c>
      <c r="AC674" s="12">
        <v>2170.558</v>
      </c>
      <c r="AD674" s="72">
        <v>77.108999999999995</v>
      </c>
      <c r="AE674" s="72">
        <v>3.496</v>
      </c>
      <c r="AF674" s="12">
        <v>0</v>
      </c>
      <c r="AG674" s="72">
        <v>0</v>
      </c>
      <c r="AH674" s="72">
        <v>0</v>
      </c>
      <c r="AI674" s="12">
        <v>58.908000000000001</v>
      </c>
      <c r="AJ674" s="72">
        <v>2.093</v>
      </c>
      <c r="AK674" s="72">
        <v>25.734999999999999</v>
      </c>
      <c r="AL674" s="12">
        <v>58.908000000000001</v>
      </c>
      <c r="AM674" s="72">
        <v>2.093</v>
      </c>
      <c r="AN674" s="72">
        <v>25.734999999999999</v>
      </c>
      <c r="AO674" s="12">
        <v>2229.4659999999999</v>
      </c>
      <c r="AP674" s="72">
        <v>79.201999999999998</v>
      </c>
      <c r="AQ674" s="72">
        <v>3.5910000000000002</v>
      </c>
      <c r="AR674" s="12">
        <v>43.91</v>
      </c>
      <c r="AS674" s="72">
        <v>1.56</v>
      </c>
      <c r="AT674" s="72">
        <v>39.646000000000001</v>
      </c>
      <c r="AU674" s="12">
        <v>13.082000000000001</v>
      </c>
      <c r="AV674" s="72">
        <v>0.46500000000000002</v>
      </c>
      <c r="AW674" s="72">
        <v>48.683</v>
      </c>
      <c r="AX674" s="12">
        <v>82.055999999999997</v>
      </c>
      <c r="AY674" s="72">
        <v>2.915</v>
      </c>
      <c r="AZ674" s="72">
        <v>25.35</v>
      </c>
      <c r="BA674" s="12">
        <v>95.137</v>
      </c>
      <c r="BB674" s="72">
        <v>3.38</v>
      </c>
      <c r="BC674" s="72">
        <v>25.145</v>
      </c>
      <c r="BD674" s="12">
        <v>55.76</v>
      </c>
      <c r="BE674" s="72">
        <v>1.9810000000000001</v>
      </c>
      <c r="BF674" s="72">
        <v>27.068000000000001</v>
      </c>
      <c r="BG674" s="12">
        <v>150.89699999999999</v>
      </c>
      <c r="BH674" s="72">
        <v>5.3609999999999998</v>
      </c>
      <c r="BI674" s="72">
        <v>17.66</v>
      </c>
      <c r="BJ674" s="12">
        <v>356.70699999999999</v>
      </c>
      <c r="BK674" s="72">
        <v>12.672000000000001</v>
      </c>
      <c r="BL674" s="72">
        <v>10.023</v>
      </c>
      <c r="BM674" s="12">
        <v>33.936999999999998</v>
      </c>
      <c r="BN674" s="72">
        <v>1.206</v>
      </c>
      <c r="BO674" s="72">
        <v>35.091999999999999</v>
      </c>
      <c r="BP674" s="12">
        <v>390.64400000000001</v>
      </c>
      <c r="BQ674" s="72">
        <v>13.878</v>
      </c>
      <c r="BR674" s="72">
        <v>9.7469999999999999</v>
      </c>
      <c r="BS674" s="12">
        <v>585.45000000000005</v>
      </c>
      <c r="BT674" s="72">
        <v>20.797999999999998</v>
      </c>
      <c r="BU674" s="72">
        <v>7.1120000000000001</v>
      </c>
      <c r="BV674" s="12">
        <v>2814.9160000000002</v>
      </c>
      <c r="BW674" s="72">
        <v>100</v>
      </c>
      <c r="BX674" s="72">
        <v>2.99</v>
      </c>
      <c r="BY674" s="13"/>
      <c r="BZ674" s="13"/>
    </row>
    <row r="675" spans="1:78" ht="12.75" customHeight="1">
      <c r="A675" s="122" t="s">
        <v>44</v>
      </c>
      <c r="B675" s="71" t="s">
        <v>70</v>
      </c>
      <c r="C675" s="71" t="s">
        <v>25</v>
      </c>
      <c r="D675" s="34">
        <v>45352</v>
      </c>
      <c r="E675" s="12">
        <v>1060.1010000000001</v>
      </c>
      <c r="F675" s="72">
        <v>39.808999999999997</v>
      </c>
      <c r="G675" s="72">
        <v>6.1769999999999996</v>
      </c>
      <c r="H675" s="12">
        <v>52.616999999999997</v>
      </c>
      <c r="I675" s="72">
        <v>1.976</v>
      </c>
      <c r="J675" s="72">
        <v>26.324000000000002</v>
      </c>
      <c r="K675" s="12">
        <v>39.822000000000003</v>
      </c>
      <c r="L675" s="72">
        <v>1.4950000000000001</v>
      </c>
      <c r="M675" s="72">
        <v>26.181000000000001</v>
      </c>
      <c r="N675" s="12">
        <v>92.438999999999993</v>
      </c>
      <c r="O675" s="72">
        <v>3.4710000000000001</v>
      </c>
      <c r="P675" s="72">
        <v>16.622</v>
      </c>
      <c r="Q675" s="12">
        <v>41.523000000000003</v>
      </c>
      <c r="R675" s="72">
        <v>1.5589999999999999</v>
      </c>
      <c r="S675" s="72">
        <v>32.935000000000002</v>
      </c>
      <c r="T675" s="12">
        <v>133.96199999999999</v>
      </c>
      <c r="U675" s="72">
        <v>5.0309999999999997</v>
      </c>
      <c r="V675" s="72">
        <v>18.503</v>
      </c>
      <c r="W675" s="12">
        <v>821.178</v>
      </c>
      <c r="X675" s="72">
        <v>30.837</v>
      </c>
      <c r="Y675" s="72">
        <v>6.0860000000000003</v>
      </c>
      <c r="Z675" s="12">
        <v>955.14099999999996</v>
      </c>
      <c r="AA675" s="72">
        <v>35.866999999999997</v>
      </c>
      <c r="AB675" s="72">
        <v>5.8739999999999997</v>
      </c>
      <c r="AC675" s="12">
        <v>2015.242</v>
      </c>
      <c r="AD675" s="72">
        <v>75.676000000000002</v>
      </c>
      <c r="AE675" s="72">
        <v>4.2590000000000003</v>
      </c>
      <c r="AF675" s="12">
        <v>14.170999999999999</v>
      </c>
      <c r="AG675" s="72">
        <v>0.53200000000000003</v>
      </c>
      <c r="AH675" s="72">
        <v>59.906999999999996</v>
      </c>
      <c r="AI675" s="12">
        <v>54.177999999999997</v>
      </c>
      <c r="AJ675" s="72">
        <v>2.0339999999999998</v>
      </c>
      <c r="AK675" s="72">
        <v>25.463999999999999</v>
      </c>
      <c r="AL675" s="12">
        <v>68.349000000000004</v>
      </c>
      <c r="AM675" s="72">
        <v>2.5670000000000002</v>
      </c>
      <c r="AN675" s="72">
        <v>21.937999999999999</v>
      </c>
      <c r="AO675" s="12">
        <v>2083.5909999999999</v>
      </c>
      <c r="AP675" s="72">
        <v>78.242999999999995</v>
      </c>
      <c r="AQ675" s="72">
        <v>4.2290000000000001</v>
      </c>
      <c r="AR675" s="12">
        <v>69.968000000000004</v>
      </c>
      <c r="AS675" s="72">
        <v>2.6269999999999998</v>
      </c>
      <c r="AT675" s="72">
        <v>28.472000000000001</v>
      </c>
      <c r="AU675" s="12">
        <v>4.37</v>
      </c>
      <c r="AV675" s="72">
        <v>0.16400000000000001</v>
      </c>
      <c r="AW675" s="72">
        <v>83.147999999999996</v>
      </c>
      <c r="AX675" s="12">
        <v>77.855000000000004</v>
      </c>
      <c r="AY675" s="72">
        <v>2.9239999999999999</v>
      </c>
      <c r="AZ675" s="72">
        <v>24.535</v>
      </c>
      <c r="BA675" s="12">
        <v>82.224999999999994</v>
      </c>
      <c r="BB675" s="72">
        <v>3.0880000000000001</v>
      </c>
      <c r="BC675" s="72">
        <v>23.303000000000001</v>
      </c>
      <c r="BD675" s="12">
        <v>53.018999999999998</v>
      </c>
      <c r="BE675" s="72">
        <v>1.9910000000000001</v>
      </c>
      <c r="BF675" s="72">
        <v>27.173999999999999</v>
      </c>
      <c r="BG675" s="12">
        <v>135.244</v>
      </c>
      <c r="BH675" s="72">
        <v>5.0789999999999997</v>
      </c>
      <c r="BI675" s="72">
        <v>19.463000000000001</v>
      </c>
      <c r="BJ675" s="12">
        <v>351.52199999999999</v>
      </c>
      <c r="BK675" s="72">
        <v>13.2</v>
      </c>
      <c r="BL675" s="72">
        <v>8.2330000000000005</v>
      </c>
      <c r="BM675" s="12">
        <v>22.663</v>
      </c>
      <c r="BN675" s="72">
        <v>0.85099999999999998</v>
      </c>
      <c r="BO675" s="72">
        <v>52.95</v>
      </c>
      <c r="BP675" s="12">
        <v>374.185</v>
      </c>
      <c r="BQ675" s="72">
        <v>14.051</v>
      </c>
      <c r="BR675" s="72">
        <v>9.2240000000000002</v>
      </c>
      <c r="BS675" s="12">
        <v>579.39700000000005</v>
      </c>
      <c r="BT675" s="72">
        <v>21.757000000000001</v>
      </c>
      <c r="BU675" s="72">
        <v>5.8550000000000004</v>
      </c>
      <c r="BV675" s="12">
        <v>2662.9879999999998</v>
      </c>
      <c r="BW675" s="72">
        <v>100</v>
      </c>
      <c r="BX675" s="72">
        <v>3.63</v>
      </c>
      <c r="BY675" s="13"/>
      <c r="BZ675" s="13"/>
    </row>
    <row r="676" spans="1:78" ht="12.75" customHeight="1">
      <c r="A676" s="122" t="s">
        <v>44</v>
      </c>
      <c r="B676" s="71" t="s">
        <v>70</v>
      </c>
      <c r="C676" s="71" t="s">
        <v>25</v>
      </c>
      <c r="D676" s="34">
        <v>45444</v>
      </c>
      <c r="E676" s="12">
        <v>1123.0450000000001</v>
      </c>
      <c r="F676" s="72">
        <v>39.728999999999999</v>
      </c>
      <c r="G676" s="72">
        <v>4.7910000000000004</v>
      </c>
      <c r="H676" s="12">
        <v>54.081000000000003</v>
      </c>
      <c r="I676" s="72">
        <v>1.913</v>
      </c>
      <c r="J676" s="72">
        <v>29.384</v>
      </c>
      <c r="K676" s="12">
        <v>63.393999999999998</v>
      </c>
      <c r="L676" s="72">
        <v>2.2429999999999999</v>
      </c>
      <c r="M676" s="72">
        <v>20.738</v>
      </c>
      <c r="N676" s="12">
        <v>117.47499999999999</v>
      </c>
      <c r="O676" s="72">
        <v>4.1559999999999997</v>
      </c>
      <c r="P676" s="72">
        <v>19.655000000000001</v>
      </c>
      <c r="Q676" s="12">
        <v>53.817</v>
      </c>
      <c r="R676" s="72">
        <v>1.9039999999999999</v>
      </c>
      <c r="S676" s="72">
        <v>30.295000000000002</v>
      </c>
      <c r="T676" s="12">
        <v>171.292</v>
      </c>
      <c r="U676" s="72">
        <v>6.06</v>
      </c>
      <c r="V676" s="72">
        <v>13.901</v>
      </c>
      <c r="W676" s="12">
        <v>838.44200000000001</v>
      </c>
      <c r="X676" s="72">
        <v>29.661000000000001</v>
      </c>
      <c r="Y676" s="72">
        <v>5.5640000000000001</v>
      </c>
      <c r="Z676" s="12">
        <v>1009.734</v>
      </c>
      <c r="AA676" s="72">
        <v>35.72</v>
      </c>
      <c r="AB676" s="72">
        <v>4.7300000000000004</v>
      </c>
      <c r="AC676" s="12">
        <v>2132.779</v>
      </c>
      <c r="AD676" s="72">
        <v>75.448999999999998</v>
      </c>
      <c r="AE676" s="72">
        <v>3.6160000000000001</v>
      </c>
      <c r="AF676" s="12">
        <v>5.0250000000000004</v>
      </c>
      <c r="AG676" s="72">
        <v>0.17799999999999999</v>
      </c>
      <c r="AH676" s="72">
        <v>110.97499999999999</v>
      </c>
      <c r="AI676" s="12">
        <v>47.042999999999999</v>
      </c>
      <c r="AJ676" s="72">
        <v>1.6639999999999999</v>
      </c>
      <c r="AK676" s="72">
        <v>29.63</v>
      </c>
      <c r="AL676" s="12">
        <v>52.069000000000003</v>
      </c>
      <c r="AM676" s="72">
        <v>1.8420000000000001</v>
      </c>
      <c r="AN676" s="72">
        <v>23.814</v>
      </c>
      <c r="AO676" s="12">
        <v>2184.8470000000002</v>
      </c>
      <c r="AP676" s="72">
        <v>77.290999999999997</v>
      </c>
      <c r="AQ676" s="72">
        <v>3.6179999999999999</v>
      </c>
      <c r="AR676" s="12">
        <v>49.347999999999999</v>
      </c>
      <c r="AS676" s="72">
        <v>1.746</v>
      </c>
      <c r="AT676" s="72">
        <v>29.846</v>
      </c>
      <c r="AU676" s="12">
        <v>10.98</v>
      </c>
      <c r="AV676" s="72">
        <v>0.38800000000000001</v>
      </c>
      <c r="AW676" s="72">
        <v>60.203000000000003</v>
      </c>
      <c r="AX676" s="12">
        <v>89.471000000000004</v>
      </c>
      <c r="AY676" s="72">
        <v>3.165</v>
      </c>
      <c r="AZ676" s="72">
        <v>26.222999999999999</v>
      </c>
      <c r="BA676" s="12">
        <v>100.45099999999999</v>
      </c>
      <c r="BB676" s="72">
        <v>3.5539999999999998</v>
      </c>
      <c r="BC676" s="72">
        <v>22.837</v>
      </c>
      <c r="BD676" s="12">
        <v>48.537999999999997</v>
      </c>
      <c r="BE676" s="72">
        <v>1.7170000000000001</v>
      </c>
      <c r="BF676" s="72">
        <v>26.73</v>
      </c>
      <c r="BG676" s="12">
        <v>148.989</v>
      </c>
      <c r="BH676" s="72">
        <v>5.2709999999999999</v>
      </c>
      <c r="BI676" s="72">
        <v>14.696999999999999</v>
      </c>
      <c r="BJ676" s="12">
        <v>405.05</v>
      </c>
      <c r="BK676" s="72">
        <v>14.329000000000001</v>
      </c>
      <c r="BL676" s="72">
        <v>11.654</v>
      </c>
      <c r="BM676" s="12">
        <v>38.534999999999997</v>
      </c>
      <c r="BN676" s="72">
        <v>1.363</v>
      </c>
      <c r="BO676" s="72">
        <v>32.088000000000001</v>
      </c>
      <c r="BP676" s="12">
        <v>443.58499999999998</v>
      </c>
      <c r="BQ676" s="72">
        <v>15.692</v>
      </c>
      <c r="BR676" s="72">
        <v>10.617000000000001</v>
      </c>
      <c r="BS676" s="12">
        <v>641.92200000000003</v>
      </c>
      <c r="BT676" s="72">
        <v>22.709</v>
      </c>
      <c r="BU676" s="72">
        <v>7.101</v>
      </c>
      <c r="BV676" s="12">
        <v>2826.77</v>
      </c>
      <c r="BW676" s="72">
        <v>100</v>
      </c>
      <c r="BX676" s="72">
        <v>3.7480000000000002</v>
      </c>
      <c r="BY676" s="13"/>
      <c r="BZ676" s="13"/>
    </row>
    <row r="677" spans="1:78" ht="12.75" customHeight="1">
      <c r="A677" s="122" t="s">
        <v>44</v>
      </c>
      <c r="B677" s="71" t="s">
        <v>70</v>
      </c>
      <c r="C677" s="71" t="s">
        <v>25</v>
      </c>
      <c r="D677" s="34">
        <v>45536</v>
      </c>
      <c r="E677" s="12">
        <v>1082.7360000000001</v>
      </c>
      <c r="F677" s="72">
        <v>38.222000000000001</v>
      </c>
      <c r="G677" s="72">
        <v>4.431</v>
      </c>
      <c r="H677" s="12">
        <v>43.625999999999998</v>
      </c>
      <c r="I677" s="72">
        <v>1.54</v>
      </c>
      <c r="J677" s="72">
        <v>30.274999999999999</v>
      </c>
      <c r="K677" s="12">
        <v>51.655000000000001</v>
      </c>
      <c r="L677" s="72">
        <v>1.8240000000000001</v>
      </c>
      <c r="M677" s="72">
        <v>30.582999999999998</v>
      </c>
      <c r="N677" s="12">
        <v>95.281000000000006</v>
      </c>
      <c r="O677" s="72">
        <v>3.3639999999999999</v>
      </c>
      <c r="P677" s="72">
        <v>24.882000000000001</v>
      </c>
      <c r="Q677" s="12">
        <v>33.994999999999997</v>
      </c>
      <c r="R677" s="72">
        <v>1.2</v>
      </c>
      <c r="S677" s="72">
        <v>35.36</v>
      </c>
      <c r="T677" s="12">
        <v>129.27600000000001</v>
      </c>
      <c r="U677" s="72">
        <v>4.5640000000000001</v>
      </c>
      <c r="V677" s="72">
        <v>20.765000000000001</v>
      </c>
      <c r="W677" s="12">
        <v>942.58</v>
      </c>
      <c r="X677" s="72">
        <v>33.274000000000001</v>
      </c>
      <c r="Y677" s="72">
        <v>6.4969999999999999</v>
      </c>
      <c r="Z677" s="12">
        <v>1071.856</v>
      </c>
      <c r="AA677" s="72">
        <v>37.838000000000001</v>
      </c>
      <c r="AB677" s="72">
        <v>5.9180000000000001</v>
      </c>
      <c r="AC677" s="12">
        <v>2154.5920000000001</v>
      </c>
      <c r="AD677" s="72">
        <v>76.06</v>
      </c>
      <c r="AE677" s="72">
        <v>3.6259999999999999</v>
      </c>
      <c r="AF677" s="12">
        <v>0</v>
      </c>
      <c r="AG677" s="72">
        <v>0</v>
      </c>
      <c r="AH677" s="72">
        <v>0</v>
      </c>
      <c r="AI677" s="12">
        <v>51.558999999999997</v>
      </c>
      <c r="AJ677" s="72">
        <v>1.82</v>
      </c>
      <c r="AK677" s="72">
        <v>31.99</v>
      </c>
      <c r="AL677" s="12">
        <v>51.558999999999997</v>
      </c>
      <c r="AM677" s="72">
        <v>1.82</v>
      </c>
      <c r="AN677" s="72">
        <v>31.99</v>
      </c>
      <c r="AO677" s="12">
        <v>2206.1509999999998</v>
      </c>
      <c r="AP677" s="72">
        <v>77.88</v>
      </c>
      <c r="AQ677" s="72">
        <v>3.702</v>
      </c>
      <c r="AR677" s="12">
        <v>70.507000000000005</v>
      </c>
      <c r="AS677" s="72">
        <v>2.4889999999999999</v>
      </c>
      <c r="AT677" s="72">
        <v>25.41</v>
      </c>
      <c r="AU677" s="12">
        <v>20.843</v>
      </c>
      <c r="AV677" s="72">
        <v>0.73599999999999999</v>
      </c>
      <c r="AW677" s="72">
        <v>60.776000000000003</v>
      </c>
      <c r="AX677" s="12">
        <v>94.010999999999996</v>
      </c>
      <c r="AY677" s="72">
        <v>3.319</v>
      </c>
      <c r="AZ677" s="72">
        <v>19.521000000000001</v>
      </c>
      <c r="BA677" s="12">
        <v>114.854</v>
      </c>
      <c r="BB677" s="72">
        <v>4.0549999999999997</v>
      </c>
      <c r="BC677" s="72">
        <v>18.861000000000001</v>
      </c>
      <c r="BD677" s="12">
        <v>54.968000000000004</v>
      </c>
      <c r="BE677" s="72">
        <v>1.94</v>
      </c>
      <c r="BF677" s="72">
        <v>35.491999999999997</v>
      </c>
      <c r="BG677" s="12">
        <v>169.822</v>
      </c>
      <c r="BH677" s="72">
        <v>5.9950000000000001</v>
      </c>
      <c r="BI677" s="72">
        <v>14.991</v>
      </c>
      <c r="BJ677" s="12">
        <v>358.334</v>
      </c>
      <c r="BK677" s="72">
        <v>12.65</v>
      </c>
      <c r="BL677" s="72">
        <v>8.4700000000000006</v>
      </c>
      <c r="BM677" s="12">
        <v>27.927</v>
      </c>
      <c r="BN677" s="72">
        <v>0.98599999999999999</v>
      </c>
      <c r="BO677" s="72">
        <v>31.131</v>
      </c>
      <c r="BP677" s="12">
        <v>386.26100000000002</v>
      </c>
      <c r="BQ677" s="72">
        <v>13.635999999999999</v>
      </c>
      <c r="BR677" s="72">
        <v>7.657</v>
      </c>
      <c r="BS677" s="12">
        <v>626.59100000000001</v>
      </c>
      <c r="BT677" s="72">
        <v>22.12</v>
      </c>
      <c r="BU677" s="72">
        <v>5.2679999999999998</v>
      </c>
      <c r="BV677" s="12">
        <v>2832.7420000000002</v>
      </c>
      <c r="BW677" s="72">
        <v>100</v>
      </c>
      <c r="BX677" s="72">
        <v>2.786</v>
      </c>
      <c r="BY677" s="13"/>
      <c r="BZ677" s="13"/>
    </row>
    <row r="678" spans="1:78" ht="12.75" customHeight="1">
      <c r="A678" s="122" t="s">
        <v>44</v>
      </c>
      <c r="B678" s="71" t="s">
        <v>70</v>
      </c>
      <c r="C678" s="71" t="s">
        <v>25</v>
      </c>
      <c r="D678" s="34">
        <v>45627</v>
      </c>
      <c r="E678" s="12">
        <v>945.79700000000003</v>
      </c>
      <c r="F678" s="72">
        <v>34.533999999999999</v>
      </c>
      <c r="G678" s="72">
        <v>6.9189999999999996</v>
      </c>
      <c r="H678" s="12">
        <v>51.097999999999999</v>
      </c>
      <c r="I678" s="72">
        <v>1.8660000000000001</v>
      </c>
      <c r="J678" s="72">
        <v>23.082000000000001</v>
      </c>
      <c r="K678" s="12">
        <v>78.043000000000006</v>
      </c>
      <c r="L678" s="72">
        <v>2.85</v>
      </c>
      <c r="M678" s="72">
        <v>24.268000000000001</v>
      </c>
      <c r="N678" s="12">
        <v>129.13999999999999</v>
      </c>
      <c r="O678" s="72">
        <v>4.7149999999999999</v>
      </c>
      <c r="P678" s="72">
        <v>15.069000000000001</v>
      </c>
      <c r="Q678" s="12">
        <v>59.953000000000003</v>
      </c>
      <c r="R678" s="72">
        <v>2.1890000000000001</v>
      </c>
      <c r="S678" s="72">
        <v>26.928000000000001</v>
      </c>
      <c r="T678" s="12">
        <v>189.09399999999999</v>
      </c>
      <c r="U678" s="72">
        <v>6.9039999999999999</v>
      </c>
      <c r="V678" s="72">
        <v>13.996</v>
      </c>
      <c r="W678" s="12">
        <v>919.79100000000005</v>
      </c>
      <c r="X678" s="72">
        <v>33.585000000000001</v>
      </c>
      <c r="Y678" s="72">
        <v>6.34</v>
      </c>
      <c r="Z678" s="12">
        <v>1108.885</v>
      </c>
      <c r="AA678" s="72">
        <v>40.488999999999997</v>
      </c>
      <c r="AB678" s="72">
        <v>4.6779999999999999</v>
      </c>
      <c r="AC678" s="12">
        <v>2054.6819999999998</v>
      </c>
      <c r="AD678" s="72">
        <v>75.022999999999996</v>
      </c>
      <c r="AE678" s="72">
        <v>3.9710000000000001</v>
      </c>
      <c r="AF678" s="12">
        <v>9.2710000000000008</v>
      </c>
      <c r="AG678" s="72">
        <v>0.33800000000000002</v>
      </c>
      <c r="AH678" s="72">
        <v>64.054000000000002</v>
      </c>
      <c r="AI678" s="12">
        <v>48.74</v>
      </c>
      <c r="AJ678" s="72">
        <v>1.78</v>
      </c>
      <c r="AK678" s="72">
        <v>23.184000000000001</v>
      </c>
      <c r="AL678" s="12">
        <v>58.01</v>
      </c>
      <c r="AM678" s="72">
        <v>2.1179999999999999</v>
      </c>
      <c r="AN678" s="72">
        <v>22.04</v>
      </c>
      <c r="AO678" s="12">
        <v>2112.692</v>
      </c>
      <c r="AP678" s="72">
        <v>77.141000000000005</v>
      </c>
      <c r="AQ678" s="72">
        <v>4.0339999999999998</v>
      </c>
      <c r="AR678" s="12">
        <v>36.639000000000003</v>
      </c>
      <c r="AS678" s="72">
        <v>1.3380000000000001</v>
      </c>
      <c r="AT678" s="72">
        <v>40.651000000000003</v>
      </c>
      <c r="AU678" s="12">
        <v>27.567</v>
      </c>
      <c r="AV678" s="72">
        <v>1.0069999999999999</v>
      </c>
      <c r="AW678" s="72">
        <v>46.673000000000002</v>
      </c>
      <c r="AX678" s="12">
        <v>46.256999999999998</v>
      </c>
      <c r="AY678" s="72">
        <v>1.6890000000000001</v>
      </c>
      <c r="AZ678" s="72">
        <v>32.063000000000002</v>
      </c>
      <c r="BA678" s="12">
        <v>73.823999999999998</v>
      </c>
      <c r="BB678" s="72">
        <v>2.6960000000000002</v>
      </c>
      <c r="BC678" s="72">
        <v>22.489000000000001</v>
      </c>
      <c r="BD678" s="12">
        <v>53.889000000000003</v>
      </c>
      <c r="BE678" s="72">
        <v>1.968</v>
      </c>
      <c r="BF678" s="72">
        <v>32.286999999999999</v>
      </c>
      <c r="BG678" s="12">
        <v>127.714</v>
      </c>
      <c r="BH678" s="72">
        <v>4.6630000000000003</v>
      </c>
      <c r="BI678" s="72">
        <v>20.231999999999999</v>
      </c>
      <c r="BJ678" s="12">
        <v>438.99700000000001</v>
      </c>
      <c r="BK678" s="72">
        <v>16.029</v>
      </c>
      <c r="BL678" s="72">
        <v>10.744999999999999</v>
      </c>
      <c r="BM678" s="12">
        <v>22.683</v>
      </c>
      <c r="BN678" s="72">
        <v>0.82799999999999996</v>
      </c>
      <c r="BO678" s="72">
        <v>36.021000000000001</v>
      </c>
      <c r="BP678" s="12">
        <v>461.68</v>
      </c>
      <c r="BQ678" s="72">
        <v>16.856999999999999</v>
      </c>
      <c r="BR678" s="72">
        <v>10.455</v>
      </c>
      <c r="BS678" s="12">
        <v>626.03300000000002</v>
      </c>
      <c r="BT678" s="72">
        <v>22.859000000000002</v>
      </c>
      <c r="BU678" s="72">
        <v>7.81</v>
      </c>
      <c r="BV678" s="12">
        <v>2738.7240000000002</v>
      </c>
      <c r="BW678" s="72">
        <v>100</v>
      </c>
      <c r="BX678" s="72">
        <v>3.6469999999999998</v>
      </c>
      <c r="BY678" s="13"/>
      <c r="BZ678" s="13"/>
    </row>
    <row r="679" spans="1:78" ht="12.75" customHeight="1">
      <c r="A679" s="122" t="s">
        <v>44</v>
      </c>
      <c r="B679" s="71" t="s">
        <v>70</v>
      </c>
      <c r="C679" s="71" t="s">
        <v>25</v>
      </c>
      <c r="D679" s="34">
        <v>45717</v>
      </c>
      <c r="E679" s="12">
        <v>991.22299999999996</v>
      </c>
      <c r="F679" s="72">
        <v>38.578000000000003</v>
      </c>
      <c r="G679" s="72">
        <v>5.4889999999999999</v>
      </c>
      <c r="H679" s="12">
        <v>43.558</v>
      </c>
      <c r="I679" s="72">
        <v>1.6950000000000001</v>
      </c>
      <c r="J679" s="72">
        <v>31.035</v>
      </c>
      <c r="K679" s="12">
        <v>57.073</v>
      </c>
      <c r="L679" s="72">
        <v>2.2210000000000001</v>
      </c>
      <c r="M679" s="72">
        <v>28.611000000000001</v>
      </c>
      <c r="N679" s="12">
        <v>100.63200000000001</v>
      </c>
      <c r="O679" s="72">
        <v>3.9169999999999998</v>
      </c>
      <c r="P679" s="72">
        <v>19.497</v>
      </c>
      <c r="Q679" s="12">
        <v>29.52</v>
      </c>
      <c r="R679" s="72">
        <v>1.149</v>
      </c>
      <c r="S679" s="72">
        <v>42.851999999999997</v>
      </c>
      <c r="T679" s="12">
        <v>130.15100000000001</v>
      </c>
      <c r="U679" s="72">
        <v>5.0650000000000004</v>
      </c>
      <c r="V679" s="72">
        <v>18.893000000000001</v>
      </c>
      <c r="W679" s="12">
        <v>870.77499999999998</v>
      </c>
      <c r="X679" s="72">
        <v>33.89</v>
      </c>
      <c r="Y679" s="72">
        <v>6.8179999999999996</v>
      </c>
      <c r="Z679" s="12">
        <v>1000.926</v>
      </c>
      <c r="AA679" s="72">
        <v>38.956000000000003</v>
      </c>
      <c r="AB679" s="72">
        <v>5.5830000000000002</v>
      </c>
      <c r="AC679" s="12">
        <v>1992.1489999999999</v>
      </c>
      <c r="AD679" s="72">
        <v>77.534000000000006</v>
      </c>
      <c r="AE679" s="72">
        <v>3.6619999999999999</v>
      </c>
      <c r="AF679" s="12">
        <v>1.7969999999999999</v>
      </c>
      <c r="AG679" s="72">
        <v>7.0000000000000007E-2</v>
      </c>
      <c r="AH679" s="72">
        <v>103.718</v>
      </c>
      <c r="AI679" s="12">
        <v>37.664999999999999</v>
      </c>
      <c r="AJ679" s="72">
        <v>1.466</v>
      </c>
      <c r="AK679" s="72">
        <v>30.821999999999999</v>
      </c>
      <c r="AL679" s="12">
        <v>39.463000000000001</v>
      </c>
      <c r="AM679" s="72">
        <v>1.536</v>
      </c>
      <c r="AN679" s="72">
        <v>28.815000000000001</v>
      </c>
      <c r="AO679" s="12">
        <v>2031.6120000000001</v>
      </c>
      <c r="AP679" s="72">
        <v>79.069999999999993</v>
      </c>
      <c r="AQ679" s="72">
        <v>3.6930000000000001</v>
      </c>
      <c r="AR679" s="12">
        <v>57.350999999999999</v>
      </c>
      <c r="AS679" s="72">
        <v>2.2320000000000002</v>
      </c>
      <c r="AT679" s="72">
        <v>27.640999999999998</v>
      </c>
      <c r="AU679" s="12">
        <v>9.6430000000000007</v>
      </c>
      <c r="AV679" s="72">
        <v>0.375</v>
      </c>
      <c r="AW679" s="72">
        <v>59.161999999999999</v>
      </c>
      <c r="AX679" s="12">
        <v>59.125</v>
      </c>
      <c r="AY679" s="72">
        <v>2.3010000000000002</v>
      </c>
      <c r="AZ679" s="72">
        <v>28.805</v>
      </c>
      <c r="BA679" s="12">
        <v>68.769000000000005</v>
      </c>
      <c r="BB679" s="72">
        <v>2.6760000000000002</v>
      </c>
      <c r="BC679" s="72">
        <v>30.056000000000001</v>
      </c>
      <c r="BD679" s="12">
        <v>61.567</v>
      </c>
      <c r="BE679" s="72">
        <v>2.3959999999999999</v>
      </c>
      <c r="BF679" s="72">
        <v>27.792000000000002</v>
      </c>
      <c r="BG679" s="12">
        <v>130.33600000000001</v>
      </c>
      <c r="BH679" s="72">
        <v>5.0730000000000004</v>
      </c>
      <c r="BI679" s="72">
        <v>20.95</v>
      </c>
      <c r="BJ679" s="12">
        <v>333.10199999999998</v>
      </c>
      <c r="BK679" s="72">
        <v>12.964</v>
      </c>
      <c r="BL679" s="72">
        <v>14.023</v>
      </c>
      <c r="BM679" s="12">
        <v>16.991</v>
      </c>
      <c r="BN679" s="72">
        <v>0.66100000000000003</v>
      </c>
      <c r="BO679" s="72">
        <v>48.688000000000002</v>
      </c>
      <c r="BP679" s="12">
        <v>350.09300000000002</v>
      </c>
      <c r="BQ679" s="72">
        <v>13.625999999999999</v>
      </c>
      <c r="BR679" s="72">
        <v>13.051</v>
      </c>
      <c r="BS679" s="12">
        <v>537.78</v>
      </c>
      <c r="BT679" s="72">
        <v>20.93</v>
      </c>
      <c r="BU679" s="72">
        <v>8.9629999999999992</v>
      </c>
      <c r="BV679" s="12">
        <v>2569.3910000000001</v>
      </c>
      <c r="BW679" s="72">
        <v>100</v>
      </c>
      <c r="BX679" s="72">
        <v>3.6459999999999999</v>
      </c>
      <c r="BY679" s="13"/>
      <c r="BZ679" s="13"/>
    </row>
    <row r="680" spans="1:78" ht="12.75" customHeight="1">
      <c r="A680" s="122" t="s">
        <v>44</v>
      </c>
      <c r="B680" s="71" t="s">
        <v>70</v>
      </c>
      <c r="C680" s="71" t="s">
        <v>25</v>
      </c>
      <c r="D680" s="34">
        <v>45809</v>
      </c>
      <c r="E680" s="12">
        <v>1040.731</v>
      </c>
      <c r="F680" s="72">
        <v>36.936999999999998</v>
      </c>
      <c r="G680" s="72">
        <v>6.58</v>
      </c>
      <c r="H680" s="12">
        <v>52.295000000000002</v>
      </c>
      <c r="I680" s="72">
        <v>1.8560000000000001</v>
      </c>
      <c r="J680" s="72">
        <v>24.222999999999999</v>
      </c>
      <c r="K680" s="12">
        <v>44.66</v>
      </c>
      <c r="L680" s="72">
        <v>1.585</v>
      </c>
      <c r="M680" s="72">
        <v>33.884</v>
      </c>
      <c r="N680" s="12">
        <v>96.954999999999998</v>
      </c>
      <c r="O680" s="72">
        <v>3.4409999999999998</v>
      </c>
      <c r="P680" s="72">
        <v>14.827</v>
      </c>
      <c r="Q680" s="12">
        <v>23.225000000000001</v>
      </c>
      <c r="R680" s="72">
        <v>0.82399999999999995</v>
      </c>
      <c r="S680" s="72">
        <v>39.493000000000002</v>
      </c>
      <c r="T680" s="12">
        <v>120.18</v>
      </c>
      <c r="U680" s="72">
        <v>4.2649999999999997</v>
      </c>
      <c r="V680" s="72">
        <v>12.837999999999999</v>
      </c>
      <c r="W680" s="12">
        <v>982.15099999999995</v>
      </c>
      <c r="X680" s="72">
        <v>34.857999999999997</v>
      </c>
      <c r="Y680" s="72">
        <v>7.0620000000000003</v>
      </c>
      <c r="Z680" s="12">
        <v>1102.33</v>
      </c>
      <c r="AA680" s="72">
        <v>39.122999999999998</v>
      </c>
      <c r="AB680" s="72">
        <v>6.33</v>
      </c>
      <c r="AC680" s="12">
        <v>2143.0610000000001</v>
      </c>
      <c r="AD680" s="72">
        <v>76.06</v>
      </c>
      <c r="AE680" s="72">
        <v>4.5209999999999999</v>
      </c>
      <c r="AF680" s="12">
        <v>4.8739999999999997</v>
      </c>
      <c r="AG680" s="72">
        <v>0.17299999999999999</v>
      </c>
      <c r="AH680" s="72">
        <v>106.096</v>
      </c>
      <c r="AI680" s="12">
        <v>60.85</v>
      </c>
      <c r="AJ680" s="72">
        <v>2.16</v>
      </c>
      <c r="AK680" s="72">
        <v>26.869</v>
      </c>
      <c r="AL680" s="12">
        <v>65.724000000000004</v>
      </c>
      <c r="AM680" s="72">
        <v>2.3330000000000002</v>
      </c>
      <c r="AN680" s="72">
        <v>24.495000000000001</v>
      </c>
      <c r="AO680" s="12">
        <v>2208.7849999999999</v>
      </c>
      <c r="AP680" s="72">
        <v>78.393000000000001</v>
      </c>
      <c r="AQ680" s="72">
        <v>4.5869999999999997</v>
      </c>
      <c r="AR680" s="12">
        <v>67.963999999999999</v>
      </c>
      <c r="AS680" s="72">
        <v>2.4119999999999999</v>
      </c>
      <c r="AT680" s="72">
        <v>27.172999999999998</v>
      </c>
      <c r="AU680" s="12">
        <v>5.1769999999999996</v>
      </c>
      <c r="AV680" s="72">
        <v>0.184</v>
      </c>
      <c r="AW680" s="72">
        <v>78.200999999999993</v>
      </c>
      <c r="AX680" s="12">
        <v>96.602000000000004</v>
      </c>
      <c r="AY680" s="72">
        <v>3.4289999999999998</v>
      </c>
      <c r="AZ680" s="72">
        <v>23.076000000000001</v>
      </c>
      <c r="BA680" s="12">
        <v>101.78</v>
      </c>
      <c r="BB680" s="72">
        <v>3.6120000000000001</v>
      </c>
      <c r="BC680" s="72">
        <v>22.259</v>
      </c>
      <c r="BD680" s="12">
        <v>17.529</v>
      </c>
      <c r="BE680" s="72">
        <v>0.622</v>
      </c>
      <c r="BF680" s="72">
        <v>58.225000000000001</v>
      </c>
      <c r="BG680" s="12">
        <v>119.309</v>
      </c>
      <c r="BH680" s="72">
        <v>4.234</v>
      </c>
      <c r="BI680" s="72">
        <v>23.603000000000002</v>
      </c>
      <c r="BJ680" s="12">
        <v>375.59899999999999</v>
      </c>
      <c r="BK680" s="72">
        <v>13.331</v>
      </c>
      <c r="BL680" s="72">
        <v>8.5429999999999993</v>
      </c>
      <c r="BM680" s="12">
        <v>45.917999999999999</v>
      </c>
      <c r="BN680" s="72">
        <v>1.63</v>
      </c>
      <c r="BO680" s="72">
        <v>40.033999999999999</v>
      </c>
      <c r="BP680" s="12">
        <v>421.517</v>
      </c>
      <c r="BQ680" s="72">
        <v>14.96</v>
      </c>
      <c r="BR680" s="72">
        <v>8.6050000000000004</v>
      </c>
      <c r="BS680" s="12">
        <v>608.78899999999999</v>
      </c>
      <c r="BT680" s="72">
        <v>21.606999999999999</v>
      </c>
      <c r="BU680" s="72">
        <v>5.3209999999999997</v>
      </c>
      <c r="BV680" s="12">
        <v>2817.5749999999998</v>
      </c>
      <c r="BW680" s="72">
        <v>100</v>
      </c>
      <c r="BX680" s="72">
        <v>3.1840000000000002</v>
      </c>
      <c r="BY680" s="13"/>
      <c r="BZ680" s="13"/>
    </row>
    <row r="681" spans="1:78" ht="12.75" customHeight="1">
      <c r="A681" s="122" t="s">
        <v>44</v>
      </c>
      <c r="B681" s="71" t="s">
        <v>70</v>
      </c>
      <c r="C681" s="71" t="s">
        <v>25</v>
      </c>
      <c r="D681" s="34">
        <v>45901</v>
      </c>
      <c r="E681" s="12">
        <v>1072.037</v>
      </c>
      <c r="F681" s="72">
        <v>39.529000000000003</v>
      </c>
      <c r="G681" s="72">
        <v>6.6890000000000001</v>
      </c>
      <c r="H681" s="12">
        <v>47.936</v>
      </c>
      <c r="I681" s="72">
        <v>1.768</v>
      </c>
      <c r="J681" s="72">
        <v>35.76</v>
      </c>
      <c r="K681" s="12">
        <v>37.822000000000003</v>
      </c>
      <c r="L681" s="72">
        <v>1.395</v>
      </c>
      <c r="M681" s="72">
        <v>30.667000000000002</v>
      </c>
      <c r="N681" s="12">
        <v>85.757999999999996</v>
      </c>
      <c r="O681" s="72">
        <v>3.1619999999999999</v>
      </c>
      <c r="P681" s="72">
        <v>28.192</v>
      </c>
      <c r="Q681" s="12">
        <v>40.134999999999998</v>
      </c>
      <c r="R681" s="72">
        <v>1.48</v>
      </c>
      <c r="S681" s="72">
        <v>48.026000000000003</v>
      </c>
      <c r="T681" s="12">
        <v>125.893</v>
      </c>
      <c r="U681" s="72">
        <v>4.6420000000000003</v>
      </c>
      <c r="V681" s="72">
        <v>24.132999999999999</v>
      </c>
      <c r="W681" s="12">
        <v>883.23</v>
      </c>
      <c r="X681" s="72">
        <v>32.567</v>
      </c>
      <c r="Y681" s="72">
        <v>7.0490000000000004</v>
      </c>
      <c r="Z681" s="12">
        <v>1009.123</v>
      </c>
      <c r="AA681" s="72">
        <v>37.209000000000003</v>
      </c>
      <c r="AB681" s="72">
        <v>5.0830000000000002</v>
      </c>
      <c r="AC681" s="12">
        <v>2081.16</v>
      </c>
      <c r="AD681" s="72">
        <v>76.739000000000004</v>
      </c>
      <c r="AE681" s="72">
        <v>3.8359999999999999</v>
      </c>
      <c r="AF681" s="12">
        <v>7.11</v>
      </c>
      <c r="AG681" s="72">
        <v>0.26200000000000001</v>
      </c>
      <c r="AH681" s="72">
        <v>106.721</v>
      </c>
      <c r="AI681" s="12">
        <v>49.140999999999998</v>
      </c>
      <c r="AJ681" s="72">
        <v>1.8120000000000001</v>
      </c>
      <c r="AK681" s="72">
        <v>50.274999999999999</v>
      </c>
      <c r="AL681" s="12">
        <v>56.250999999999998</v>
      </c>
      <c r="AM681" s="72">
        <v>2.0739999999999998</v>
      </c>
      <c r="AN681" s="72">
        <v>45.790999999999997</v>
      </c>
      <c r="AO681" s="12">
        <v>2137.4110000000001</v>
      </c>
      <c r="AP681" s="72">
        <v>78.813000000000002</v>
      </c>
      <c r="AQ681" s="72">
        <v>3.9350000000000001</v>
      </c>
      <c r="AR681" s="12">
        <v>54.773000000000003</v>
      </c>
      <c r="AS681" s="72">
        <v>2.02</v>
      </c>
      <c r="AT681" s="72">
        <v>33.021999999999998</v>
      </c>
      <c r="AU681" s="12">
        <v>7.5190000000000001</v>
      </c>
      <c r="AV681" s="72">
        <v>0.27700000000000002</v>
      </c>
      <c r="AW681" s="72">
        <v>72.08</v>
      </c>
      <c r="AX681" s="12">
        <v>27.664999999999999</v>
      </c>
      <c r="AY681" s="72">
        <v>1.02</v>
      </c>
      <c r="AZ681" s="72">
        <v>38.207000000000001</v>
      </c>
      <c r="BA681" s="12">
        <v>35.183999999999997</v>
      </c>
      <c r="BB681" s="72">
        <v>1.2969999999999999</v>
      </c>
      <c r="BC681" s="72">
        <v>30.867000000000001</v>
      </c>
      <c r="BD681" s="12">
        <v>35.313000000000002</v>
      </c>
      <c r="BE681" s="72">
        <v>1.302</v>
      </c>
      <c r="BF681" s="72">
        <v>40.795000000000002</v>
      </c>
      <c r="BG681" s="12">
        <v>70.497</v>
      </c>
      <c r="BH681" s="72">
        <v>2.5990000000000002</v>
      </c>
      <c r="BI681" s="72">
        <v>26.713000000000001</v>
      </c>
      <c r="BJ681" s="12">
        <v>420.54</v>
      </c>
      <c r="BK681" s="72">
        <v>15.507</v>
      </c>
      <c r="BL681" s="72">
        <v>11.61</v>
      </c>
      <c r="BM681" s="12">
        <v>28.783000000000001</v>
      </c>
      <c r="BN681" s="72">
        <v>1.0609999999999999</v>
      </c>
      <c r="BO681" s="72">
        <v>40.920999999999999</v>
      </c>
      <c r="BP681" s="12">
        <v>449.32299999999998</v>
      </c>
      <c r="BQ681" s="72">
        <v>16.568000000000001</v>
      </c>
      <c r="BR681" s="72">
        <v>11.170999999999999</v>
      </c>
      <c r="BS681" s="12">
        <v>574.59299999999996</v>
      </c>
      <c r="BT681" s="72">
        <v>21.187000000000001</v>
      </c>
      <c r="BU681" s="72">
        <v>7.9050000000000002</v>
      </c>
      <c r="BV681" s="12">
        <v>2712.0039999999999</v>
      </c>
      <c r="BW681" s="72">
        <v>100</v>
      </c>
      <c r="BX681" s="72">
        <v>3.3530000000000002</v>
      </c>
      <c r="BY681" s="13"/>
      <c r="BZ681" s="13"/>
    </row>
    <row r="682" spans="1:78" ht="12.75" customHeight="1">
      <c r="A682" s="122" t="s">
        <v>44</v>
      </c>
      <c r="B682" s="71" t="s">
        <v>70</v>
      </c>
      <c r="C682" s="71" t="s">
        <v>25</v>
      </c>
      <c r="D682" s="34">
        <v>45992</v>
      </c>
      <c r="E682" s="12">
        <v>1037.4280000000001</v>
      </c>
      <c r="F682" s="72">
        <v>40.712000000000003</v>
      </c>
      <c r="G682" s="72">
        <v>6.1139999999999999</v>
      </c>
      <c r="H682" s="12">
        <v>20.262</v>
      </c>
      <c r="I682" s="72">
        <v>0.79500000000000004</v>
      </c>
      <c r="J682" s="72">
        <v>36.244</v>
      </c>
      <c r="K682" s="12">
        <v>74.709999999999994</v>
      </c>
      <c r="L682" s="72">
        <v>2.9319999999999999</v>
      </c>
      <c r="M682" s="72">
        <v>29.882000000000001</v>
      </c>
      <c r="N682" s="12">
        <v>94.971999999999994</v>
      </c>
      <c r="O682" s="72">
        <v>3.7269999999999999</v>
      </c>
      <c r="P682" s="72">
        <v>25.922000000000001</v>
      </c>
      <c r="Q682" s="12">
        <v>50.072000000000003</v>
      </c>
      <c r="R682" s="72">
        <v>1.9650000000000001</v>
      </c>
      <c r="S682" s="72">
        <v>39.445999999999998</v>
      </c>
      <c r="T682" s="12">
        <v>145.04499999999999</v>
      </c>
      <c r="U682" s="72">
        <v>5.6920000000000002</v>
      </c>
      <c r="V682" s="72">
        <v>18.777000000000001</v>
      </c>
      <c r="W682" s="12">
        <v>829.40599999999995</v>
      </c>
      <c r="X682" s="72">
        <v>32.548000000000002</v>
      </c>
      <c r="Y682" s="72">
        <v>4.6890000000000001</v>
      </c>
      <c r="Z682" s="12">
        <v>974.45</v>
      </c>
      <c r="AA682" s="72">
        <v>38.24</v>
      </c>
      <c r="AB682" s="72">
        <v>4.4589999999999996</v>
      </c>
      <c r="AC682" s="12">
        <v>2011.8789999999999</v>
      </c>
      <c r="AD682" s="72">
        <v>78.951999999999998</v>
      </c>
      <c r="AE682" s="72">
        <v>3.9540000000000002</v>
      </c>
      <c r="AF682" s="12">
        <v>4.9260000000000002</v>
      </c>
      <c r="AG682" s="72">
        <v>0.193</v>
      </c>
      <c r="AH682" s="72">
        <v>117.64700000000001</v>
      </c>
      <c r="AI682" s="12">
        <v>71.542000000000002</v>
      </c>
      <c r="AJ682" s="72">
        <v>2.8079999999999998</v>
      </c>
      <c r="AK682" s="72">
        <v>45.37</v>
      </c>
      <c r="AL682" s="12">
        <v>76.468000000000004</v>
      </c>
      <c r="AM682" s="72">
        <v>3.0009999999999999</v>
      </c>
      <c r="AN682" s="72">
        <v>40.869</v>
      </c>
      <c r="AO682" s="12">
        <v>2088.346</v>
      </c>
      <c r="AP682" s="72">
        <v>81.953000000000003</v>
      </c>
      <c r="AQ682" s="72">
        <v>3.6669999999999998</v>
      </c>
      <c r="AR682" s="12">
        <v>67.522000000000006</v>
      </c>
      <c r="AS682" s="72">
        <v>2.65</v>
      </c>
      <c r="AT682" s="72">
        <v>32.267000000000003</v>
      </c>
      <c r="AU682" s="12">
        <v>10.262</v>
      </c>
      <c r="AV682" s="72">
        <v>0.40300000000000002</v>
      </c>
      <c r="AW682" s="72">
        <v>103.58</v>
      </c>
      <c r="AX682" s="12">
        <v>34.021999999999998</v>
      </c>
      <c r="AY682" s="72">
        <v>1.335</v>
      </c>
      <c r="AZ682" s="72">
        <v>44.134999999999998</v>
      </c>
      <c r="BA682" s="12">
        <v>44.284999999999997</v>
      </c>
      <c r="BB682" s="72">
        <v>1.738</v>
      </c>
      <c r="BC682" s="72">
        <v>41.360999999999997</v>
      </c>
      <c r="BD682" s="12">
        <v>47.210999999999999</v>
      </c>
      <c r="BE682" s="72">
        <v>1.853</v>
      </c>
      <c r="BF682" s="72">
        <v>43.021999999999998</v>
      </c>
      <c r="BG682" s="12">
        <v>91.495000000000005</v>
      </c>
      <c r="BH682" s="72">
        <v>3.5910000000000002</v>
      </c>
      <c r="BI682" s="72">
        <v>29.547999999999998</v>
      </c>
      <c r="BJ682" s="12">
        <v>280.08199999999999</v>
      </c>
      <c r="BK682" s="72">
        <v>10.991</v>
      </c>
      <c r="BL682" s="72">
        <v>14.087999999999999</v>
      </c>
      <c r="BM682" s="12">
        <v>20.79</v>
      </c>
      <c r="BN682" s="72">
        <v>0.81599999999999995</v>
      </c>
      <c r="BO682" s="72">
        <v>36.893999999999998</v>
      </c>
      <c r="BP682" s="12">
        <v>300.87200000000001</v>
      </c>
      <c r="BQ682" s="72">
        <v>11.807</v>
      </c>
      <c r="BR682" s="72">
        <v>13.366</v>
      </c>
      <c r="BS682" s="12">
        <v>459.88900000000001</v>
      </c>
      <c r="BT682" s="72">
        <v>18.047000000000001</v>
      </c>
      <c r="BU682" s="72">
        <v>9.2539999999999996</v>
      </c>
      <c r="BV682" s="12">
        <v>2548.2350000000001</v>
      </c>
      <c r="BW682" s="72">
        <v>100</v>
      </c>
      <c r="BX682" s="72">
        <v>3.165</v>
      </c>
      <c r="BY682" s="13"/>
      <c r="BZ682" s="13"/>
    </row>
    <row r="683" spans="1:78" ht="12.75" customHeight="1">
      <c r="A683" s="122" t="s">
        <v>44</v>
      </c>
      <c r="B683" s="71" t="s">
        <v>70</v>
      </c>
      <c r="C683" s="71" t="s">
        <v>25</v>
      </c>
      <c r="D683" s="34">
        <v>46082</v>
      </c>
      <c r="E683" s="12">
        <v>1107.83</v>
      </c>
      <c r="F683" s="72">
        <v>39.722000000000001</v>
      </c>
      <c r="G683" s="72">
        <v>7.516</v>
      </c>
      <c r="H683" s="12">
        <v>34.895000000000003</v>
      </c>
      <c r="I683" s="72">
        <v>1.2509999999999999</v>
      </c>
      <c r="J683" s="72">
        <v>44.567999999999998</v>
      </c>
      <c r="K683" s="12">
        <v>11.262</v>
      </c>
      <c r="L683" s="72">
        <v>0.40400000000000003</v>
      </c>
      <c r="M683" s="72">
        <v>72.856999999999999</v>
      </c>
      <c r="N683" s="12">
        <v>46.156999999999996</v>
      </c>
      <c r="O683" s="72">
        <v>1.655</v>
      </c>
      <c r="P683" s="72">
        <v>37.886000000000003</v>
      </c>
      <c r="Q683" s="12">
        <v>40.171999999999997</v>
      </c>
      <c r="R683" s="72">
        <v>1.44</v>
      </c>
      <c r="S683" s="72">
        <v>41.790999999999997</v>
      </c>
      <c r="T683" s="12">
        <v>86.328999999999994</v>
      </c>
      <c r="U683" s="72">
        <v>3.0950000000000002</v>
      </c>
      <c r="V683" s="72">
        <v>33.978999999999999</v>
      </c>
      <c r="W683" s="12">
        <v>907.30499999999995</v>
      </c>
      <c r="X683" s="72">
        <v>32.531999999999996</v>
      </c>
      <c r="Y683" s="72">
        <v>7.0819999999999999</v>
      </c>
      <c r="Z683" s="12">
        <v>993.63400000000001</v>
      </c>
      <c r="AA683" s="72">
        <v>35.627000000000002</v>
      </c>
      <c r="AB683" s="72">
        <v>6.2539999999999996</v>
      </c>
      <c r="AC683" s="12">
        <v>2101.4639999999999</v>
      </c>
      <c r="AD683" s="72">
        <v>75.349000000000004</v>
      </c>
      <c r="AE683" s="72">
        <v>5.3239999999999998</v>
      </c>
      <c r="AF683" s="12">
        <v>12.135999999999999</v>
      </c>
      <c r="AG683" s="72">
        <v>0.435</v>
      </c>
      <c r="AH683" s="72">
        <v>95.804000000000002</v>
      </c>
      <c r="AI683" s="12">
        <v>85.707999999999998</v>
      </c>
      <c r="AJ683" s="72">
        <v>3.073</v>
      </c>
      <c r="AK683" s="72">
        <v>18.346</v>
      </c>
      <c r="AL683" s="12">
        <v>97.843999999999994</v>
      </c>
      <c r="AM683" s="72">
        <v>3.508</v>
      </c>
      <c r="AN683" s="72">
        <v>17.908000000000001</v>
      </c>
      <c r="AO683" s="12">
        <v>2199.3069999999998</v>
      </c>
      <c r="AP683" s="72">
        <v>78.856999999999999</v>
      </c>
      <c r="AQ683" s="72">
        <v>5.274</v>
      </c>
      <c r="AR683" s="12">
        <v>58.110999999999997</v>
      </c>
      <c r="AS683" s="72">
        <v>2.0840000000000001</v>
      </c>
      <c r="AT683" s="72">
        <v>31.521000000000001</v>
      </c>
      <c r="AU683" s="12">
        <v>21.61</v>
      </c>
      <c r="AV683" s="72">
        <v>0.77500000000000002</v>
      </c>
      <c r="AW683" s="72">
        <v>64.741</v>
      </c>
      <c r="AX683" s="12">
        <v>75.61</v>
      </c>
      <c r="AY683" s="72">
        <v>2.7109999999999999</v>
      </c>
      <c r="AZ683" s="72">
        <v>32.994</v>
      </c>
      <c r="BA683" s="12">
        <v>97.22</v>
      </c>
      <c r="BB683" s="72">
        <v>3.4860000000000002</v>
      </c>
      <c r="BC683" s="72">
        <v>27.218</v>
      </c>
      <c r="BD683" s="12">
        <v>58.731999999999999</v>
      </c>
      <c r="BE683" s="72">
        <v>2.1059999999999999</v>
      </c>
      <c r="BF683" s="72">
        <v>44.860999999999997</v>
      </c>
      <c r="BG683" s="12">
        <v>155.952</v>
      </c>
      <c r="BH683" s="72">
        <v>5.5919999999999996</v>
      </c>
      <c r="BI683" s="72">
        <v>21.859000000000002</v>
      </c>
      <c r="BJ683" s="12">
        <v>355.29599999999999</v>
      </c>
      <c r="BK683" s="72">
        <v>12.739000000000001</v>
      </c>
      <c r="BL683" s="72">
        <v>14.191000000000001</v>
      </c>
      <c r="BM683" s="12">
        <v>20.318999999999999</v>
      </c>
      <c r="BN683" s="72">
        <v>0.72899999999999998</v>
      </c>
      <c r="BO683" s="72">
        <v>51.837000000000003</v>
      </c>
      <c r="BP683" s="12">
        <v>375.61500000000001</v>
      </c>
      <c r="BQ683" s="72">
        <v>13.468</v>
      </c>
      <c r="BR683" s="72">
        <v>13.836</v>
      </c>
      <c r="BS683" s="12">
        <v>589.678</v>
      </c>
      <c r="BT683" s="72">
        <v>21.143000000000001</v>
      </c>
      <c r="BU683" s="72">
        <v>8.0250000000000004</v>
      </c>
      <c r="BV683" s="12">
        <v>2788.9850000000001</v>
      </c>
      <c r="BW683" s="72">
        <v>100</v>
      </c>
      <c r="BX683" s="72">
        <v>4.9530000000000003</v>
      </c>
      <c r="BY683" s="13"/>
      <c r="BZ683" s="13"/>
    </row>
    <row r="684" spans="1:78" ht="12.75" customHeight="1">
      <c r="A684" s="122" t="s">
        <v>44</v>
      </c>
      <c r="B684" s="71" t="s">
        <v>70</v>
      </c>
      <c r="C684" s="71" t="s">
        <v>25</v>
      </c>
      <c r="D684" s="34">
        <v>46174</v>
      </c>
      <c r="E684" s="12">
        <v>1163.7809999999999</v>
      </c>
      <c r="F684" s="72">
        <v>40.546999999999997</v>
      </c>
      <c r="G684" s="72">
        <v>4.609</v>
      </c>
      <c r="H684" s="12">
        <v>42.584000000000003</v>
      </c>
      <c r="I684" s="72">
        <v>1.484</v>
      </c>
      <c r="J684" s="72">
        <v>24.951000000000001</v>
      </c>
      <c r="K684" s="12">
        <v>91.91</v>
      </c>
      <c r="L684" s="72">
        <v>3.202</v>
      </c>
      <c r="M684" s="72">
        <v>29.957000000000001</v>
      </c>
      <c r="N684" s="12">
        <v>134.49299999999999</v>
      </c>
      <c r="O684" s="72">
        <v>4.6859999999999999</v>
      </c>
      <c r="P684" s="72">
        <v>21.081</v>
      </c>
      <c r="Q684" s="12">
        <v>32.244</v>
      </c>
      <c r="R684" s="72">
        <v>1.123</v>
      </c>
      <c r="S684" s="72">
        <v>41.640999999999998</v>
      </c>
      <c r="T684" s="12">
        <v>166.73699999999999</v>
      </c>
      <c r="U684" s="72">
        <v>5.8090000000000002</v>
      </c>
      <c r="V684" s="72">
        <v>15.994</v>
      </c>
      <c r="W684" s="12">
        <v>876.61599999999999</v>
      </c>
      <c r="X684" s="72">
        <v>30.542000000000002</v>
      </c>
      <c r="Y684" s="72">
        <v>4.944</v>
      </c>
      <c r="Z684" s="12">
        <v>1043.3530000000001</v>
      </c>
      <c r="AA684" s="72">
        <v>36.351999999999997</v>
      </c>
      <c r="AB684" s="72">
        <v>4.2489999999999997</v>
      </c>
      <c r="AC684" s="12">
        <v>2207.134</v>
      </c>
      <c r="AD684" s="72">
        <v>76.899000000000001</v>
      </c>
      <c r="AE684" s="72">
        <v>2.96</v>
      </c>
      <c r="AF684" s="12">
        <v>3.6059999999999999</v>
      </c>
      <c r="AG684" s="72">
        <v>0.126</v>
      </c>
      <c r="AH684" s="72">
        <v>106.783</v>
      </c>
      <c r="AI684" s="12">
        <v>68.822999999999993</v>
      </c>
      <c r="AJ684" s="72">
        <v>2.3980000000000001</v>
      </c>
      <c r="AK684" s="72">
        <v>21.654</v>
      </c>
      <c r="AL684" s="12">
        <v>72.430000000000007</v>
      </c>
      <c r="AM684" s="72">
        <v>2.524</v>
      </c>
      <c r="AN684" s="72">
        <v>20.721</v>
      </c>
      <c r="AO684" s="12">
        <v>2279.5639999999999</v>
      </c>
      <c r="AP684" s="72">
        <v>79.421999999999997</v>
      </c>
      <c r="AQ684" s="72">
        <v>2.8809999999999998</v>
      </c>
      <c r="AR684" s="12">
        <v>33.472000000000001</v>
      </c>
      <c r="AS684" s="72">
        <v>1.1659999999999999</v>
      </c>
      <c r="AT684" s="72">
        <v>32.250999999999998</v>
      </c>
      <c r="AU684" s="12">
        <v>13.666</v>
      </c>
      <c r="AV684" s="72">
        <v>0.47599999999999998</v>
      </c>
      <c r="AW684" s="72">
        <v>57.915999999999997</v>
      </c>
      <c r="AX684" s="12">
        <v>90.028999999999996</v>
      </c>
      <c r="AY684" s="72">
        <v>3.137</v>
      </c>
      <c r="AZ684" s="72">
        <v>27.332000000000001</v>
      </c>
      <c r="BA684" s="12">
        <v>103.696</v>
      </c>
      <c r="BB684" s="72">
        <v>3.613</v>
      </c>
      <c r="BC684" s="72">
        <v>23.350999999999999</v>
      </c>
      <c r="BD684" s="12">
        <v>47.192999999999998</v>
      </c>
      <c r="BE684" s="72">
        <v>1.6439999999999999</v>
      </c>
      <c r="BF684" s="72">
        <v>30.536000000000001</v>
      </c>
      <c r="BG684" s="12">
        <v>150.88800000000001</v>
      </c>
      <c r="BH684" s="72">
        <v>5.2569999999999997</v>
      </c>
      <c r="BI684" s="72">
        <v>17.827999999999999</v>
      </c>
      <c r="BJ684" s="12">
        <v>374.20400000000001</v>
      </c>
      <c r="BK684" s="72">
        <v>13.038</v>
      </c>
      <c r="BL684" s="72">
        <v>10.363</v>
      </c>
      <c r="BM684" s="12">
        <v>32.045000000000002</v>
      </c>
      <c r="BN684" s="72">
        <v>1.1160000000000001</v>
      </c>
      <c r="BO684" s="72">
        <v>42.737000000000002</v>
      </c>
      <c r="BP684" s="12">
        <v>406.24900000000002</v>
      </c>
      <c r="BQ684" s="72">
        <v>14.154</v>
      </c>
      <c r="BR684" s="72">
        <v>9.81</v>
      </c>
      <c r="BS684" s="12">
        <v>590.61</v>
      </c>
      <c r="BT684" s="72">
        <v>20.577999999999999</v>
      </c>
      <c r="BU684" s="72">
        <v>6.5060000000000002</v>
      </c>
      <c r="BV684" s="12">
        <v>2870.174</v>
      </c>
      <c r="BW684" s="72">
        <v>100</v>
      </c>
      <c r="BX684" s="72">
        <v>2.8719999999999999</v>
      </c>
      <c r="BY684" s="13"/>
      <c r="BZ684" s="13"/>
    </row>
    <row r="685" spans="1:78" ht="12.75" customHeight="1">
      <c r="A685" s="122" t="s">
        <v>44</v>
      </c>
      <c r="B685" s="71" t="s">
        <v>71</v>
      </c>
      <c r="C685" s="71" t="s">
        <v>26</v>
      </c>
      <c r="D685" s="34">
        <v>41883</v>
      </c>
      <c r="E685" s="12">
        <v>1306.9100000000001</v>
      </c>
      <c r="F685" s="72">
        <v>46.384</v>
      </c>
      <c r="G685" s="72">
        <v>7.2009999999999996</v>
      </c>
      <c r="H685" s="12">
        <v>56.938000000000002</v>
      </c>
      <c r="I685" s="72">
        <v>2.0209999999999999</v>
      </c>
      <c r="J685" s="72">
        <v>31.981000000000002</v>
      </c>
      <c r="K685" s="12">
        <v>54.023000000000003</v>
      </c>
      <c r="L685" s="72">
        <v>1.917</v>
      </c>
      <c r="M685" s="72">
        <v>32.978000000000002</v>
      </c>
      <c r="N685" s="12">
        <v>110.961</v>
      </c>
      <c r="O685" s="72">
        <v>3.9380000000000002</v>
      </c>
      <c r="P685" s="72">
        <v>21.552</v>
      </c>
      <c r="Q685" s="12">
        <v>46.652000000000001</v>
      </c>
      <c r="R685" s="72">
        <v>1.6559999999999999</v>
      </c>
      <c r="S685" s="72">
        <v>43.9</v>
      </c>
      <c r="T685" s="12">
        <v>157.613</v>
      </c>
      <c r="U685" s="72">
        <v>5.5940000000000003</v>
      </c>
      <c r="V685" s="72">
        <v>20.422999999999998</v>
      </c>
      <c r="W685" s="12">
        <v>617.86099999999999</v>
      </c>
      <c r="X685" s="72">
        <v>21.928999999999998</v>
      </c>
      <c r="Y685" s="72">
        <v>8.15</v>
      </c>
      <c r="Z685" s="12">
        <v>775.47400000000005</v>
      </c>
      <c r="AA685" s="72">
        <v>27.523</v>
      </c>
      <c r="AB685" s="72">
        <v>7.9690000000000003</v>
      </c>
      <c r="AC685" s="12">
        <v>2082.384</v>
      </c>
      <c r="AD685" s="72">
        <v>73.906999999999996</v>
      </c>
      <c r="AE685" s="72">
        <v>5.9640000000000004</v>
      </c>
      <c r="AF685" s="12">
        <v>5.8140000000000001</v>
      </c>
      <c r="AG685" s="72">
        <v>0.20599999999999999</v>
      </c>
      <c r="AH685" s="72">
        <v>105.76600000000001</v>
      </c>
      <c r="AI685" s="12">
        <v>105.285</v>
      </c>
      <c r="AJ685" s="72">
        <v>3.7370000000000001</v>
      </c>
      <c r="AK685" s="72">
        <v>48.936999999999998</v>
      </c>
      <c r="AL685" s="12">
        <v>111.099</v>
      </c>
      <c r="AM685" s="72">
        <v>3.9430000000000001</v>
      </c>
      <c r="AN685" s="72">
        <v>44.844999999999999</v>
      </c>
      <c r="AO685" s="12">
        <v>2193.4839999999999</v>
      </c>
      <c r="AP685" s="72">
        <v>77.849999999999994</v>
      </c>
      <c r="AQ685" s="72">
        <v>5.9850000000000003</v>
      </c>
      <c r="AR685" s="12">
        <v>29.725999999999999</v>
      </c>
      <c r="AS685" s="72">
        <v>1.0549999999999999</v>
      </c>
      <c r="AT685" s="72">
        <v>44.558</v>
      </c>
      <c r="AU685" s="12">
        <v>0</v>
      </c>
      <c r="AV685" s="72">
        <v>0</v>
      </c>
      <c r="AW685" s="72">
        <v>0</v>
      </c>
      <c r="AX685" s="12">
        <v>104.038</v>
      </c>
      <c r="AY685" s="72">
        <v>3.6920000000000002</v>
      </c>
      <c r="AZ685" s="72">
        <v>27.96</v>
      </c>
      <c r="BA685" s="12">
        <v>104.038</v>
      </c>
      <c r="BB685" s="72">
        <v>3.6920000000000002</v>
      </c>
      <c r="BC685" s="72">
        <v>27.96</v>
      </c>
      <c r="BD685" s="12">
        <v>151.15899999999999</v>
      </c>
      <c r="BE685" s="72">
        <v>5.3650000000000002</v>
      </c>
      <c r="BF685" s="72">
        <v>22.093</v>
      </c>
      <c r="BG685" s="12">
        <v>255.197</v>
      </c>
      <c r="BH685" s="72">
        <v>9.0570000000000004</v>
      </c>
      <c r="BI685" s="72">
        <v>14.923</v>
      </c>
      <c r="BJ685" s="12">
        <v>328.83800000000002</v>
      </c>
      <c r="BK685" s="72">
        <v>11.670999999999999</v>
      </c>
      <c r="BL685" s="72">
        <v>15.456</v>
      </c>
      <c r="BM685" s="12">
        <v>10.335000000000001</v>
      </c>
      <c r="BN685" s="72">
        <v>0.36699999999999999</v>
      </c>
      <c r="BO685" s="72">
        <v>102.68</v>
      </c>
      <c r="BP685" s="12">
        <v>339.173</v>
      </c>
      <c r="BQ685" s="72">
        <v>12.038</v>
      </c>
      <c r="BR685" s="72">
        <v>15.502000000000001</v>
      </c>
      <c r="BS685" s="12">
        <v>624.096</v>
      </c>
      <c r="BT685" s="72">
        <v>22.15</v>
      </c>
      <c r="BU685" s="72">
        <v>9.3819999999999997</v>
      </c>
      <c r="BV685" s="12">
        <v>2817.58</v>
      </c>
      <c r="BW685" s="72">
        <v>100</v>
      </c>
      <c r="BX685" s="72">
        <v>5.2489999999999997</v>
      </c>
      <c r="BY685" s="13"/>
      <c r="BZ685" s="13"/>
    </row>
    <row r="686" spans="1:78" ht="12.75" customHeight="1">
      <c r="A686" s="122" t="s">
        <v>44</v>
      </c>
      <c r="B686" s="71" t="s">
        <v>71</v>
      </c>
      <c r="C686" s="71" t="s">
        <v>26</v>
      </c>
      <c r="D686" s="34">
        <v>41974</v>
      </c>
      <c r="E686" s="12">
        <v>1476.4259999999999</v>
      </c>
      <c r="F686" s="72">
        <v>51.43</v>
      </c>
      <c r="G686" s="72">
        <v>5.7789999999999999</v>
      </c>
      <c r="H686" s="12">
        <v>59.030999999999999</v>
      </c>
      <c r="I686" s="72">
        <v>2.056</v>
      </c>
      <c r="J686" s="72">
        <v>32.673999999999999</v>
      </c>
      <c r="K686" s="12">
        <v>48.38</v>
      </c>
      <c r="L686" s="72">
        <v>1.6850000000000001</v>
      </c>
      <c r="M686" s="72">
        <v>42.402999999999999</v>
      </c>
      <c r="N686" s="12">
        <v>107.411</v>
      </c>
      <c r="O686" s="72">
        <v>3.742</v>
      </c>
      <c r="P686" s="72">
        <v>26.084</v>
      </c>
      <c r="Q686" s="12">
        <v>7.2969999999999997</v>
      </c>
      <c r="R686" s="72">
        <v>0.254</v>
      </c>
      <c r="S686" s="72">
        <v>86.587999999999994</v>
      </c>
      <c r="T686" s="12">
        <v>114.70699999999999</v>
      </c>
      <c r="U686" s="72">
        <v>3.996</v>
      </c>
      <c r="V686" s="72">
        <v>23.9</v>
      </c>
      <c r="W686" s="12">
        <v>497.03800000000001</v>
      </c>
      <c r="X686" s="72">
        <v>17.314</v>
      </c>
      <c r="Y686" s="72">
        <v>10.09</v>
      </c>
      <c r="Z686" s="12">
        <v>611.745</v>
      </c>
      <c r="AA686" s="72">
        <v>21.31</v>
      </c>
      <c r="AB686" s="72">
        <v>7.9489999999999998</v>
      </c>
      <c r="AC686" s="12">
        <v>2088.172</v>
      </c>
      <c r="AD686" s="72">
        <v>72.739999999999995</v>
      </c>
      <c r="AE686" s="72">
        <v>4.8550000000000004</v>
      </c>
      <c r="AF686" s="12">
        <v>15.926</v>
      </c>
      <c r="AG686" s="72">
        <v>0.55500000000000005</v>
      </c>
      <c r="AH686" s="72">
        <v>87.858999999999995</v>
      </c>
      <c r="AI686" s="12">
        <v>85.203999999999994</v>
      </c>
      <c r="AJ686" s="72">
        <v>2.968</v>
      </c>
      <c r="AK686" s="72">
        <v>42.884999999999998</v>
      </c>
      <c r="AL686" s="12">
        <v>101.13</v>
      </c>
      <c r="AM686" s="72">
        <v>3.5230000000000001</v>
      </c>
      <c r="AN686" s="72">
        <v>36.363</v>
      </c>
      <c r="AO686" s="12">
        <v>2189.3009999999999</v>
      </c>
      <c r="AP686" s="72">
        <v>76.262</v>
      </c>
      <c r="AQ686" s="72">
        <v>5.3250000000000002</v>
      </c>
      <c r="AR686" s="12">
        <v>46.003</v>
      </c>
      <c r="AS686" s="72">
        <v>1.6020000000000001</v>
      </c>
      <c r="AT686" s="72">
        <v>51.697000000000003</v>
      </c>
      <c r="AU686" s="12">
        <v>7.3109999999999999</v>
      </c>
      <c r="AV686" s="72">
        <v>0.255</v>
      </c>
      <c r="AW686" s="72">
        <v>101.80200000000001</v>
      </c>
      <c r="AX686" s="12">
        <v>127.39100000000001</v>
      </c>
      <c r="AY686" s="72">
        <v>4.4379999999999997</v>
      </c>
      <c r="AZ686" s="72">
        <v>29.617000000000001</v>
      </c>
      <c r="BA686" s="12">
        <v>134.702</v>
      </c>
      <c r="BB686" s="72">
        <v>4.6920000000000002</v>
      </c>
      <c r="BC686" s="72">
        <v>27.44</v>
      </c>
      <c r="BD686" s="12">
        <v>101.575</v>
      </c>
      <c r="BE686" s="72">
        <v>3.5379999999999998</v>
      </c>
      <c r="BF686" s="72">
        <v>28.184999999999999</v>
      </c>
      <c r="BG686" s="12">
        <v>236.27799999999999</v>
      </c>
      <c r="BH686" s="72">
        <v>8.2309999999999999</v>
      </c>
      <c r="BI686" s="72">
        <v>22.841000000000001</v>
      </c>
      <c r="BJ686" s="12">
        <v>364.48500000000001</v>
      </c>
      <c r="BK686" s="72">
        <v>12.696999999999999</v>
      </c>
      <c r="BL686" s="72">
        <v>12.666</v>
      </c>
      <c r="BM686" s="12">
        <v>34.68</v>
      </c>
      <c r="BN686" s="72">
        <v>1.208</v>
      </c>
      <c r="BO686" s="72">
        <v>61.688000000000002</v>
      </c>
      <c r="BP686" s="12">
        <v>399.16500000000002</v>
      </c>
      <c r="BQ686" s="72">
        <v>13.904999999999999</v>
      </c>
      <c r="BR686" s="72">
        <v>13.131</v>
      </c>
      <c r="BS686" s="12">
        <v>681.44500000000005</v>
      </c>
      <c r="BT686" s="72">
        <v>23.738</v>
      </c>
      <c r="BU686" s="72">
        <v>9.2289999999999992</v>
      </c>
      <c r="BV686" s="12">
        <v>2870.7469999999998</v>
      </c>
      <c r="BW686" s="72">
        <v>100</v>
      </c>
      <c r="BX686" s="72">
        <v>4.2240000000000002</v>
      </c>
      <c r="BY686" s="13"/>
      <c r="BZ686" s="13"/>
    </row>
    <row r="687" spans="1:78" ht="12.75" customHeight="1">
      <c r="A687" s="122" t="s">
        <v>44</v>
      </c>
      <c r="B687" s="71" t="s">
        <v>71</v>
      </c>
      <c r="C687" s="71" t="s">
        <v>26</v>
      </c>
      <c r="D687" s="34">
        <v>42064</v>
      </c>
      <c r="E687" s="12">
        <v>1360.048</v>
      </c>
      <c r="F687" s="72">
        <v>51.68</v>
      </c>
      <c r="G687" s="72">
        <v>5.8280000000000003</v>
      </c>
      <c r="H687" s="12">
        <v>47.072000000000003</v>
      </c>
      <c r="I687" s="72">
        <v>1.7889999999999999</v>
      </c>
      <c r="J687" s="72">
        <v>35.710999999999999</v>
      </c>
      <c r="K687" s="12">
        <v>79.447000000000003</v>
      </c>
      <c r="L687" s="72">
        <v>3.0190000000000001</v>
      </c>
      <c r="M687" s="72">
        <v>28.308</v>
      </c>
      <c r="N687" s="12">
        <v>126.51900000000001</v>
      </c>
      <c r="O687" s="72">
        <v>4.8079999999999998</v>
      </c>
      <c r="P687" s="72">
        <v>22.335999999999999</v>
      </c>
      <c r="Q687" s="12">
        <v>28.469000000000001</v>
      </c>
      <c r="R687" s="72">
        <v>1.0820000000000001</v>
      </c>
      <c r="S687" s="72">
        <v>81.224000000000004</v>
      </c>
      <c r="T687" s="12">
        <v>154.988</v>
      </c>
      <c r="U687" s="72">
        <v>5.8890000000000002</v>
      </c>
      <c r="V687" s="72">
        <v>21.154</v>
      </c>
      <c r="W687" s="12">
        <v>391.48</v>
      </c>
      <c r="X687" s="72">
        <v>14.875999999999999</v>
      </c>
      <c r="Y687" s="72">
        <v>12.656000000000001</v>
      </c>
      <c r="Z687" s="12">
        <v>546.46900000000005</v>
      </c>
      <c r="AA687" s="72">
        <v>20.765000000000001</v>
      </c>
      <c r="AB687" s="72">
        <v>10.605</v>
      </c>
      <c r="AC687" s="12">
        <v>1906.5170000000001</v>
      </c>
      <c r="AD687" s="72">
        <v>72.445999999999998</v>
      </c>
      <c r="AE687" s="72">
        <v>5.5060000000000002</v>
      </c>
      <c r="AF687" s="12">
        <v>17.366</v>
      </c>
      <c r="AG687" s="72">
        <v>0.66</v>
      </c>
      <c r="AH687" s="72">
        <v>80.929000000000002</v>
      </c>
      <c r="AI687" s="12">
        <v>124.446</v>
      </c>
      <c r="AJ687" s="72">
        <v>4.7290000000000001</v>
      </c>
      <c r="AK687" s="72">
        <v>27.832999999999998</v>
      </c>
      <c r="AL687" s="12">
        <v>141.81200000000001</v>
      </c>
      <c r="AM687" s="72">
        <v>5.3890000000000002</v>
      </c>
      <c r="AN687" s="72">
        <v>26.344999999999999</v>
      </c>
      <c r="AO687" s="12">
        <v>2048.3290000000002</v>
      </c>
      <c r="AP687" s="72">
        <v>77.834000000000003</v>
      </c>
      <c r="AQ687" s="72">
        <v>4.9989999999999997</v>
      </c>
      <c r="AR687" s="12">
        <v>71.566999999999993</v>
      </c>
      <c r="AS687" s="72">
        <v>2.7189999999999999</v>
      </c>
      <c r="AT687" s="72">
        <v>28.579000000000001</v>
      </c>
      <c r="AU687" s="12">
        <v>28.86</v>
      </c>
      <c r="AV687" s="72">
        <v>1.097</v>
      </c>
      <c r="AW687" s="72">
        <v>75.119</v>
      </c>
      <c r="AX687" s="12">
        <v>71.78</v>
      </c>
      <c r="AY687" s="72">
        <v>2.7280000000000002</v>
      </c>
      <c r="AZ687" s="72">
        <v>39.744</v>
      </c>
      <c r="BA687" s="12">
        <v>100.639</v>
      </c>
      <c r="BB687" s="72">
        <v>3.8239999999999998</v>
      </c>
      <c r="BC687" s="72">
        <v>35.091999999999999</v>
      </c>
      <c r="BD687" s="12">
        <v>81.231999999999999</v>
      </c>
      <c r="BE687" s="72">
        <v>3.0870000000000002</v>
      </c>
      <c r="BF687" s="72">
        <v>34.700000000000003</v>
      </c>
      <c r="BG687" s="12">
        <v>181.87100000000001</v>
      </c>
      <c r="BH687" s="72">
        <v>6.9109999999999996</v>
      </c>
      <c r="BI687" s="72">
        <v>22.89</v>
      </c>
      <c r="BJ687" s="12">
        <v>294.11799999999999</v>
      </c>
      <c r="BK687" s="72">
        <v>11.176</v>
      </c>
      <c r="BL687" s="72">
        <v>19.332999999999998</v>
      </c>
      <c r="BM687" s="12">
        <v>35.768999999999998</v>
      </c>
      <c r="BN687" s="72">
        <v>1.359</v>
      </c>
      <c r="BO687" s="72">
        <v>64.525999999999996</v>
      </c>
      <c r="BP687" s="12">
        <v>329.88600000000002</v>
      </c>
      <c r="BQ687" s="72">
        <v>12.535</v>
      </c>
      <c r="BR687" s="72">
        <v>16.504999999999999</v>
      </c>
      <c r="BS687" s="12">
        <v>583.32500000000005</v>
      </c>
      <c r="BT687" s="72">
        <v>22.166</v>
      </c>
      <c r="BU687" s="72">
        <v>10.468999999999999</v>
      </c>
      <c r="BV687" s="12">
        <v>2631.6529999999998</v>
      </c>
      <c r="BW687" s="72">
        <v>100</v>
      </c>
      <c r="BX687" s="72">
        <v>4.7069999999999999</v>
      </c>
      <c r="BY687" s="13"/>
      <c r="BZ687" s="13"/>
    </row>
    <row r="688" spans="1:78" ht="12.75" customHeight="1">
      <c r="A688" s="122" t="s">
        <v>44</v>
      </c>
      <c r="B688" s="71" t="s">
        <v>71</v>
      </c>
      <c r="C688" s="71" t="s">
        <v>26</v>
      </c>
      <c r="D688" s="34">
        <v>42156</v>
      </c>
      <c r="E688" s="12">
        <v>1375.7840000000001</v>
      </c>
      <c r="F688" s="72">
        <v>47.372999999999998</v>
      </c>
      <c r="G688" s="72">
        <v>8.3919999999999995</v>
      </c>
      <c r="H688" s="12">
        <v>49.366999999999997</v>
      </c>
      <c r="I688" s="72">
        <v>1.7</v>
      </c>
      <c r="J688" s="72">
        <v>58.597000000000001</v>
      </c>
      <c r="K688" s="12">
        <v>46.847999999999999</v>
      </c>
      <c r="L688" s="72">
        <v>1.613</v>
      </c>
      <c r="M688" s="72">
        <v>39.087000000000003</v>
      </c>
      <c r="N688" s="12">
        <v>96.215000000000003</v>
      </c>
      <c r="O688" s="72">
        <v>3.3130000000000002</v>
      </c>
      <c r="P688" s="72">
        <v>32.555999999999997</v>
      </c>
      <c r="Q688" s="12">
        <v>37.375</v>
      </c>
      <c r="R688" s="72">
        <v>1.2869999999999999</v>
      </c>
      <c r="S688" s="72">
        <v>52.133000000000003</v>
      </c>
      <c r="T688" s="12">
        <v>133.59</v>
      </c>
      <c r="U688" s="72">
        <v>4.5999999999999996</v>
      </c>
      <c r="V688" s="72">
        <v>27.635999999999999</v>
      </c>
      <c r="W688" s="12">
        <v>466.64</v>
      </c>
      <c r="X688" s="72">
        <v>16.068000000000001</v>
      </c>
      <c r="Y688" s="72">
        <v>11.196999999999999</v>
      </c>
      <c r="Z688" s="12">
        <v>600.23</v>
      </c>
      <c r="AA688" s="72">
        <v>20.667999999999999</v>
      </c>
      <c r="AB688" s="72">
        <v>10.473000000000001</v>
      </c>
      <c r="AC688" s="12">
        <v>1976.0150000000001</v>
      </c>
      <c r="AD688" s="72">
        <v>68.040999999999997</v>
      </c>
      <c r="AE688" s="72">
        <v>7.5220000000000002</v>
      </c>
      <c r="AF688" s="12">
        <v>0</v>
      </c>
      <c r="AG688" s="72">
        <v>0</v>
      </c>
      <c r="AH688" s="72">
        <v>0</v>
      </c>
      <c r="AI688" s="12">
        <v>156.208</v>
      </c>
      <c r="AJ688" s="72">
        <v>5.3789999999999996</v>
      </c>
      <c r="AK688" s="72">
        <v>22.181999999999999</v>
      </c>
      <c r="AL688" s="12">
        <v>156.208</v>
      </c>
      <c r="AM688" s="72">
        <v>5.3789999999999996</v>
      </c>
      <c r="AN688" s="72">
        <v>22.181999999999999</v>
      </c>
      <c r="AO688" s="12">
        <v>2132.2220000000002</v>
      </c>
      <c r="AP688" s="72">
        <v>73.42</v>
      </c>
      <c r="AQ688" s="72">
        <v>7.3140000000000001</v>
      </c>
      <c r="AR688" s="12">
        <v>71.152000000000001</v>
      </c>
      <c r="AS688" s="72">
        <v>2.4500000000000002</v>
      </c>
      <c r="AT688" s="72">
        <v>27.396999999999998</v>
      </c>
      <c r="AU688" s="12">
        <v>39.805</v>
      </c>
      <c r="AV688" s="72">
        <v>1.371</v>
      </c>
      <c r="AW688" s="72">
        <v>43.552</v>
      </c>
      <c r="AX688" s="12">
        <v>109.46299999999999</v>
      </c>
      <c r="AY688" s="72">
        <v>3.7690000000000001</v>
      </c>
      <c r="AZ688" s="72">
        <v>24.542000000000002</v>
      </c>
      <c r="BA688" s="12">
        <v>149.268</v>
      </c>
      <c r="BB688" s="72">
        <v>5.14</v>
      </c>
      <c r="BC688" s="72">
        <v>21.032</v>
      </c>
      <c r="BD688" s="12">
        <v>72.536000000000001</v>
      </c>
      <c r="BE688" s="72">
        <v>2.4980000000000002</v>
      </c>
      <c r="BF688" s="72">
        <v>35.911000000000001</v>
      </c>
      <c r="BG688" s="12">
        <v>221.804</v>
      </c>
      <c r="BH688" s="72">
        <v>7.6369999999999996</v>
      </c>
      <c r="BI688" s="72">
        <v>18.544</v>
      </c>
      <c r="BJ688" s="12">
        <v>451.58300000000003</v>
      </c>
      <c r="BK688" s="72">
        <v>15.55</v>
      </c>
      <c r="BL688" s="72">
        <v>9.9169999999999998</v>
      </c>
      <c r="BM688" s="12">
        <v>27.388000000000002</v>
      </c>
      <c r="BN688" s="72">
        <v>0.94299999999999995</v>
      </c>
      <c r="BO688" s="72">
        <v>60.735999999999997</v>
      </c>
      <c r="BP688" s="12">
        <v>478.971</v>
      </c>
      <c r="BQ688" s="72">
        <v>16.492999999999999</v>
      </c>
      <c r="BR688" s="72">
        <v>10.19</v>
      </c>
      <c r="BS688" s="12">
        <v>771.92700000000002</v>
      </c>
      <c r="BT688" s="72">
        <v>26.58</v>
      </c>
      <c r="BU688" s="72">
        <v>6.6109999999999998</v>
      </c>
      <c r="BV688" s="12">
        <v>2904.1489999999999</v>
      </c>
      <c r="BW688" s="72">
        <v>100</v>
      </c>
      <c r="BX688" s="72">
        <v>5.8049999999999997</v>
      </c>
      <c r="BY688" s="13"/>
      <c r="BZ688" s="13"/>
    </row>
    <row r="689" spans="1:78" ht="12.75" customHeight="1">
      <c r="A689" s="122" t="s">
        <v>44</v>
      </c>
      <c r="B689" s="71" t="s">
        <v>71</v>
      </c>
      <c r="C689" s="71" t="s">
        <v>26</v>
      </c>
      <c r="D689" s="34">
        <v>42614</v>
      </c>
      <c r="E689" s="12">
        <v>1309.4059999999999</v>
      </c>
      <c r="F689" s="72">
        <v>49.923000000000002</v>
      </c>
      <c r="G689" s="72">
        <v>7.0739999999999998</v>
      </c>
      <c r="H689" s="12">
        <v>37.259</v>
      </c>
      <c r="I689" s="72">
        <v>1.421</v>
      </c>
      <c r="J689" s="72">
        <v>48.579000000000001</v>
      </c>
      <c r="K689" s="12">
        <v>14.891</v>
      </c>
      <c r="L689" s="72">
        <v>0.56799999999999995</v>
      </c>
      <c r="M689" s="72">
        <v>47.578000000000003</v>
      </c>
      <c r="N689" s="12">
        <v>52.15</v>
      </c>
      <c r="O689" s="72">
        <v>1.988</v>
      </c>
      <c r="P689" s="72">
        <v>35.493000000000002</v>
      </c>
      <c r="Q689" s="12">
        <v>15.884</v>
      </c>
      <c r="R689" s="72">
        <v>0.60599999999999998</v>
      </c>
      <c r="S689" s="72">
        <v>62.720999999999997</v>
      </c>
      <c r="T689" s="12">
        <v>68.034000000000006</v>
      </c>
      <c r="U689" s="72">
        <v>2.5939999999999999</v>
      </c>
      <c r="V689" s="72">
        <v>33.831000000000003</v>
      </c>
      <c r="W689" s="12">
        <v>478.12400000000002</v>
      </c>
      <c r="X689" s="72">
        <v>18.228999999999999</v>
      </c>
      <c r="Y689" s="72">
        <v>10.428000000000001</v>
      </c>
      <c r="Z689" s="12">
        <v>546.15800000000002</v>
      </c>
      <c r="AA689" s="72">
        <v>20.823</v>
      </c>
      <c r="AB689" s="72">
        <v>10.048999999999999</v>
      </c>
      <c r="AC689" s="12">
        <v>1855.5640000000001</v>
      </c>
      <c r="AD689" s="72">
        <v>70.745000000000005</v>
      </c>
      <c r="AE689" s="72">
        <v>6.226</v>
      </c>
      <c r="AF689" s="12">
        <v>2.903</v>
      </c>
      <c r="AG689" s="72">
        <v>0.111</v>
      </c>
      <c r="AH689" s="72">
        <v>105.22</v>
      </c>
      <c r="AI689" s="12">
        <v>102.248</v>
      </c>
      <c r="AJ689" s="72">
        <v>3.8980000000000001</v>
      </c>
      <c r="AK689" s="72">
        <v>33.756999999999998</v>
      </c>
      <c r="AL689" s="12">
        <v>105.151</v>
      </c>
      <c r="AM689" s="72">
        <v>4.0090000000000003</v>
      </c>
      <c r="AN689" s="72">
        <v>32.628999999999998</v>
      </c>
      <c r="AO689" s="12">
        <v>1960.7149999999999</v>
      </c>
      <c r="AP689" s="72">
        <v>74.754000000000005</v>
      </c>
      <c r="AQ689" s="72">
        <v>5.96</v>
      </c>
      <c r="AR689" s="12">
        <v>30.193999999999999</v>
      </c>
      <c r="AS689" s="72">
        <v>1.151</v>
      </c>
      <c r="AT689" s="72">
        <v>40.101999999999997</v>
      </c>
      <c r="AU689" s="12">
        <v>2.798</v>
      </c>
      <c r="AV689" s="72">
        <v>0.107</v>
      </c>
      <c r="AW689" s="72">
        <v>105.377</v>
      </c>
      <c r="AX689" s="12">
        <v>109.137</v>
      </c>
      <c r="AY689" s="72">
        <v>4.1609999999999996</v>
      </c>
      <c r="AZ689" s="72">
        <v>20.67</v>
      </c>
      <c r="BA689" s="12">
        <v>111.935</v>
      </c>
      <c r="BB689" s="72">
        <v>4.2679999999999998</v>
      </c>
      <c r="BC689" s="72">
        <v>20.542000000000002</v>
      </c>
      <c r="BD689" s="12">
        <v>93.296999999999997</v>
      </c>
      <c r="BE689" s="72">
        <v>3.5569999999999999</v>
      </c>
      <c r="BF689" s="72">
        <v>27.675999999999998</v>
      </c>
      <c r="BG689" s="12">
        <v>205.233</v>
      </c>
      <c r="BH689" s="72">
        <v>7.8250000000000002</v>
      </c>
      <c r="BI689" s="72">
        <v>14.472</v>
      </c>
      <c r="BJ689" s="12">
        <v>409.298</v>
      </c>
      <c r="BK689" s="72">
        <v>15.605</v>
      </c>
      <c r="BL689" s="72">
        <v>9.24</v>
      </c>
      <c r="BM689" s="12">
        <v>17.437000000000001</v>
      </c>
      <c r="BN689" s="72">
        <v>0.66500000000000004</v>
      </c>
      <c r="BO689" s="72">
        <v>53.369</v>
      </c>
      <c r="BP689" s="12">
        <v>426.73500000000001</v>
      </c>
      <c r="BQ689" s="72">
        <v>16.27</v>
      </c>
      <c r="BR689" s="72">
        <v>8.7379999999999995</v>
      </c>
      <c r="BS689" s="12">
        <v>662.16200000000003</v>
      </c>
      <c r="BT689" s="72">
        <v>25.245999999999999</v>
      </c>
      <c r="BU689" s="72">
        <v>6.4939999999999998</v>
      </c>
      <c r="BV689" s="12">
        <v>2622.877</v>
      </c>
      <c r="BW689" s="72">
        <v>100</v>
      </c>
      <c r="BX689" s="72">
        <v>5.0659999999999998</v>
      </c>
      <c r="BY689" s="13"/>
      <c r="BZ689" s="13"/>
    </row>
    <row r="690" spans="1:78" ht="12.75" customHeight="1">
      <c r="A690" s="122" t="s">
        <v>44</v>
      </c>
      <c r="B690" s="71" t="s">
        <v>71</v>
      </c>
      <c r="C690" s="71" t="s">
        <v>26</v>
      </c>
      <c r="D690" s="34">
        <v>42705</v>
      </c>
      <c r="E690" s="12">
        <v>1228.9570000000001</v>
      </c>
      <c r="F690" s="72">
        <v>45.139000000000003</v>
      </c>
      <c r="G690" s="72">
        <v>6.5869999999999997</v>
      </c>
      <c r="H690" s="12">
        <v>84.507000000000005</v>
      </c>
      <c r="I690" s="72">
        <v>3.1040000000000001</v>
      </c>
      <c r="J690" s="72">
        <v>28.515999999999998</v>
      </c>
      <c r="K690" s="12">
        <v>30.413</v>
      </c>
      <c r="L690" s="72">
        <v>1.117</v>
      </c>
      <c r="M690" s="72">
        <v>52.505000000000003</v>
      </c>
      <c r="N690" s="12">
        <v>114.92</v>
      </c>
      <c r="O690" s="72">
        <v>4.2210000000000001</v>
      </c>
      <c r="P690" s="72">
        <v>23.449000000000002</v>
      </c>
      <c r="Q690" s="12">
        <v>34.411999999999999</v>
      </c>
      <c r="R690" s="72">
        <v>1.264</v>
      </c>
      <c r="S690" s="72">
        <v>45.773000000000003</v>
      </c>
      <c r="T690" s="12">
        <v>149.33199999999999</v>
      </c>
      <c r="U690" s="72">
        <v>5.4850000000000003</v>
      </c>
      <c r="V690" s="72">
        <v>18.620999999999999</v>
      </c>
      <c r="W690" s="12">
        <v>575.79899999999998</v>
      </c>
      <c r="X690" s="72">
        <v>21.149000000000001</v>
      </c>
      <c r="Y690" s="72">
        <v>9.4220000000000006</v>
      </c>
      <c r="Z690" s="12">
        <v>725.13099999999997</v>
      </c>
      <c r="AA690" s="72">
        <v>26.634</v>
      </c>
      <c r="AB690" s="72">
        <v>8.68</v>
      </c>
      <c r="AC690" s="12">
        <v>1954.088</v>
      </c>
      <c r="AD690" s="72">
        <v>71.772999999999996</v>
      </c>
      <c r="AE690" s="72">
        <v>4.95</v>
      </c>
      <c r="AF690" s="12">
        <v>0</v>
      </c>
      <c r="AG690" s="72">
        <v>0</v>
      </c>
      <c r="AH690" s="72">
        <v>0</v>
      </c>
      <c r="AI690" s="12">
        <v>75.715000000000003</v>
      </c>
      <c r="AJ690" s="72">
        <v>2.7810000000000001</v>
      </c>
      <c r="AK690" s="72">
        <v>29.617999999999999</v>
      </c>
      <c r="AL690" s="12">
        <v>75.715000000000003</v>
      </c>
      <c r="AM690" s="72">
        <v>2.7810000000000001</v>
      </c>
      <c r="AN690" s="72">
        <v>29.617999999999999</v>
      </c>
      <c r="AO690" s="12">
        <v>2029.8019999999999</v>
      </c>
      <c r="AP690" s="72">
        <v>74.554000000000002</v>
      </c>
      <c r="AQ690" s="72">
        <v>4.9870000000000001</v>
      </c>
      <c r="AR690" s="12">
        <v>61.439</v>
      </c>
      <c r="AS690" s="72">
        <v>2.2570000000000001</v>
      </c>
      <c r="AT690" s="72">
        <v>57.496000000000002</v>
      </c>
      <c r="AU690" s="12">
        <v>0</v>
      </c>
      <c r="AV690" s="72">
        <v>0</v>
      </c>
      <c r="AW690" s="72">
        <v>0</v>
      </c>
      <c r="AX690" s="12">
        <v>103.473</v>
      </c>
      <c r="AY690" s="72">
        <v>3.8010000000000002</v>
      </c>
      <c r="AZ690" s="72">
        <v>33.673999999999999</v>
      </c>
      <c r="BA690" s="12">
        <v>103.473</v>
      </c>
      <c r="BB690" s="72">
        <v>3.8010000000000002</v>
      </c>
      <c r="BC690" s="72">
        <v>33.673999999999999</v>
      </c>
      <c r="BD690" s="12">
        <v>73.938000000000002</v>
      </c>
      <c r="BE690" s="72">
        <v>2.7160000000000002</v>
      </c>
      <c r="BF690" s="72">
        <v>40.917999999999999</v>
      </c>
      <c r="BG690" s="12">
        <v>177.411</v>
      </c>
      <c r="BH690" s="72">
        <v>6.516</v>
      </c>
      <c r="BI690" s="72">
        <v>22.085000000000001</v>
      </c>
      <c r="BJ690" s="12">
        <v>419.589</v>
      </c>
      <c r="BK690" s="72">
        <v>15.411</v>
      </c>
      <c r="BL690" s="72">
        <v>14.842000000000001</v>
      </c>
      <c r="BM690" s="12">
        <v>34.348999999999997</v>
      </c>
      <c r="BN690" s="72">
        <v>1.262</v>
      </c>
      <c r="BO690" s="72">
        <v>98.53</v>
      </c>
      <c r="BP690" s="12">
        <v>453.93799999999999</v>
      </c>
      <c r="BQ690" s="72">
        <v>16.672999999999998</v>
      </c>
      <c r="BR690" s="72">
        <v>16.855</v>
      </c>
      <c r="BS690" s="12">
        <v>692.78800000000001</v>
      </c>
      <c r="BT690" s="72">
        <v>25.446000000000002</v>
      </c>
      <c r="BU690" s="72">
        <v>11.327999999999999</v>
      </c>
      <c r="BV690" s="12">
        <v>2722.59</v>
      </c>
      <c r="BW690" s="72">
        <v>100</v>
      </c>
      <c r="BX690" s="72">
        <v>4.4640000000000004</v>
      </c>
      <c r="BY690" s="13"/>
      <c r="BZ690" s="13"/>
    </row>
    <row r="691" spans="1:78" ht="12.75" customHeight="1">
      <c r="A691" s="122" t="s">
        <v>44</v>
      </c>
      <c r="B691" s="71" t="s">
        <v>71</v>
      </c>
      <c r="C691" s="71" t="s">
        <v>26</v>
      </c>
      <c r="D691" s="34">
        <v>42795</v>
      </c>
      <c r="E691" s="12">
        <v>1378.7190000000001</v>
      </c>
      <c r="F691" s="72">
        <v>51.216999999999999</v>
      </c>
      <c r="G691" s="72">
        <v>5.5359999999999996</v>
      </c>
      <c r="H691" s="12">
        <v>31.728999999999999</v>
      </c>
      <c r="I691" s="72">
        <v>1.179</v>
      </c>
      <c r="J691" s="72">
        <v>37.25</v>
      </c>
      <c r="K691" s="12">
        <v>54.304000000000002</v>
      </c>
      <c r="L691" s="72">
        <v>2.0169999999999999</v>
      </c>
      <c r="M691" s="72">
        <v>54.484999999999999</v>
      </c>
      <c r="N691" s="12">
        <v>86.031999999999996</v>
      </c>
      <c r="O691" s="72">
        <v>3.1960000000000002</v>
      </c>
      <c r="P691" s="72">
        <v>35.844000000000001</v>
      </c>
      <c r="Q691" s="12">
        <v>27.888000000000002</v>
      </c>
      <c r="R691" s="72">
        <v>1.036</v>
      </c>
      <c r="S691" s="72">
        <v>51.082999999999998</v>
      </c>
      <c r="T691" s="12">
        <v>113.92</v>
      </c>
      <c r="U691" s="72">
        <v>4.2320000000000002</v>
      </c>
      <c r="V691" s="72">
        <v>27.963000000000001</v>
      </c>
      <c r="W691" s="12">
        <v>455.923</v>
      </c>
      <c r="X691" s="72">
        <v>16.937000000000001</v>
      </c>
      <c r="Y691" s="72">
        <v>12.109</v>
      </c>
      <c r="Z691" s="12">
        <v>569.84299999999996</v>
      </c>
      <c r="AA691" s="72">
        <v>21.169</v>
      </c>
      <c r="AB691" s="72">
        <v>10.166</v>
      </c>
      <c r="AC691" s="12">
        <v>1948.5619999999999</v>
      </c>
      <c r="AD691" s="72">
        <v>72.385999999999996</v>
      </c>
      <c r="AE691" s="72">
        <v>4.6909999999999998</v>
      </c>
      <c r="AF691" s="12">
        <v>0</v>
      </c>
      <c r="AG691" s="72">
        <v>0</v>
      </c>
      <c r="AH691" s="72">
        <v>0</v>
      </c>
      <c r="AI691" s="12">
        <v>50.613</v>
      </c>
      <c r="AJ691" s="72">
        <v>1.88</v>
      </c>
      <c r="AK691" s="72">
        <v>32.6</v>
      </c>
      <c r="AL691" s="12">
        <v>50.613</v>
      </c>
      <c r="AM691" s="72">
        <v>1.88</v>
      </c>
      <c r="AN691" s="72">
        <v>32.6</v>
      </c>
      <c r="AO691" s="12">
        <v>1999.174</v>
      </c>
      <c r="AP691" s="72">
        <v>74.266000000000005</v>
      </c>
      <c r="AQ691" s="72">
        <v>4.8630000000000004</v>
      </c>
      <c r="AR691" s="12">
        <v>97.210999999999999</v>
      </c>
      <c r="AS691" s="72">
        <v>3.6110000000000002</v>
      </c>
      <c r="AT691" s="72">
        <v>31.088999999999999</v>
      </c>
      <c r="AU691" s="12">
        <v>12.836</v>
      </c>
      <c r="AV691" s="72">
        <v>0.47699999999999998</v>
      </c>
      <c r="AW691" s="72">
        <v>62.573</v>
      </c>
      <c r="AX691" s="12">
        <v>150.43600000000001</v>
      </c>
      <c r="AY691" s="72">
        <v>5.5880000000000001</v>
      </c>
      <c r="AZ691" s="72">
        <v>27.024999999999999</v>
      </c>
      <c r="BA691" s="12">
        <v>163.27199999999999</v>
      </c>
      <c r="BB691" s="72">
        <v>6.0650000000000004</v>
      </c>
      <c r="BC691" s="72">
        <v>27.431999999999999</v>
      </c>
      <c r="BD691" s="12">
        <v>118.93</v>
      </c>
      <c r="BE691" s="72">
        <v>4.4180000000000001</v>
      </c>
      <c r="BF691" s="72">
        <v>26.151</v>
      </c>
      <c r="BG691" s="12">
        <v>282.202</v>
      </c>
      <c r="BH691" s="72">
        <v>10.483000000000001</v>
      </c>
      <c r="BI691" s="72">
        <v>18.324000000000002</v>
      </c>
      <c r="BJ691" s="12">
        <v>293.31700000000001</v>
      </c>
      <c r="BK691" s="72">
        <v>10.896000000000001</v>
      </c>
      <c r="BL691" s="72">
        <v>15.462999999999999</v>
      </c>
      <c r="BM691" s="12">
        <v>20.015999999999998</v>
      </c>
      <c r="BN691" s="72">
        <v>0.74399999999999999</v>
      </c>
      <c r="BO691" s="72">
        <v>65.11</v>
      </c>
      <c r="BP691" s="12">
        <v>313.33300000000003</v>
      </c>
      <c r="BQ691" s="72">
        <v>11.64</v>
      </c>
      <c r="BR691" s="72">
        <v>15.43</v>
      </c>
      <c r="BS691" s="12">
        <v>692.74599999999998</v>
      </c>
      <c r="BT691" s="72">
        <v>25.734000000000002</v>
      </c>
      <c r="BU691" s="72">
        <v>10.097</v>
      </c>
      <c r="BV691" s="12">
        <v>2691.92</v>
      </c>
      <c r="BW691" s="72">
        <v>100</v>
      </c>
      <c r="BX691" s="72">
        <v>4.7290000000000001</v>
      </c>
      <c r="BY691" s="13"/>
      <c r="BZ691" s="13"/>
    </row>
    <row r="692" spans="1:78" ht="12.75" customHeight="1">
      <c r="A692" s="122" t="s">
        <v>44</v>
      </c>
      <c r="B692" s="71" t="s">
        <v>71</v>
      </c>
      <c r="C692" s="71" t="s">
        <v>26</v>
      </c>
      <c r="D692" s="34">
        <v>42887</v>
      </c>
      <c r="E692" s="12">
        <v>1202.6990000000001</v>
      </c>
      <c r="F692" s="72">
        <v>46.192</v>
      </c>
      <c r="G692" s="72">
        <v>4.9980000000000002</v>
      </c>
      <c r="H692" s="12">
        <v>72.679000000000002</v>
      </c>
      <c r="I692" s="72">
        <v>2.7909999999999999</v>
      </c>
      <c r="J692" s="72">
        <v>30.779</v>
      </c>
      <c r="K692" s="12">
        <v>28.797000000000001</v>
      </c>
      <c r="L692" s="72">
        <v>1.1060000000000001</v>
      </c>
      <c r="M692" s="72">
        <v>52.63</v>
      </c>
      <c r="N692" s="12">
        <v>101.476</v>
      </c>
      <c r="O692" s="72">
        <v>3.8969999999999998</v>
      </c>
      <c r="P692" s="72">
        <v>25.82</v>
      </c>
      <c r="Q692" s="12">
        <v>41.578000000000003</v>
      </c>
      <c r="R692" s="72">
        <v>1.597</v>
      </c>
      <c r="S692" s="72">
        <v>35.590000000000003</v>
      </c>
      <c r="T692" s="12">
        <v>143.054</v>
      </c>
      <c r="U692" s="72">
        <v>5.4939999999999998</v>
      </c>
      <c r="V692" s="72">
        <v>17.013999999999999</v>
      </c>
      <c r="W692" s="12">
        <v>476.49099999999999</v>
      </c>
      <c r="X692" s="72">
        <v>18.300999999999998</v>
      </c>
      <c r="Y692" s="72">
        <v>9.7720000000000002</v>
      </c>
      <c r="Z692" s="12">
        <v>619.54399999999998</v>
      </c>
      <c r="AA692" s="72">
        <v>23.795000000000002</v>
      </c>
      <c r="AB692" s="72">
        <v>7.9770000000000003</v>
      </c>
      <c r="AC692" s="12">
        <v>1822.2429999999999</v>
      </c>
      <c r="AD692" s="72">
        <v>69.986999999999995</v>
      </c>
      <c r="AE692" s="72">
        <v>4.4279999999999999</v>
      </c>
      <c r="AF692" s="12">
        <v>15.977</v>
      </c>
      <c r="AG692" s="72">
        <v>0.61399999999999999</v>
      </c>
      <c r="AH692" s="72">
        <v>63.648000000000003</v>
      </c>
      <c r="AI692" s="12">
        <v>85.951999999999998</v>
      </c>
      <c r="AJ692" s="72">
        <v>3.3010000000000002</v>
      </c>
      <c r="AK692" s="72">
        <v>24.852</v>
      </c>
      <c r="AL692" s="12">
        <v>101.929</v>
      </c>
      <c r="AM692" s="72">
        <v>3.915</v>
      </c>
      <c r="AN692" s="72">
        <v>19.702000000000002</v>
      </c>
      <c r="AO692" s="12">
        <v>1924.173</v>
      </c>
      <c r="AP692" s="72">
        <v>73.902000000000001</v>
      </c>
      <c r="AQ692" s="72">
        <v>4.407</v>
      </c>
      <c r="AR692" s="12">
        <v>59.01</v>
      </c>
      <c r="AS692" s="72">
        <v>2.266</v>
      </c>
      <c r="AT692" s="72">
        <v>30.132000000000001</v>
      </c>
      <c r="AU692" s="12">
        <v>8.7759999999999998</v>
      </c>
      <c r="AV692" s="72">
        <v>0.33700000000000002</v>
      </c>
      <c r="AW692" s="72">
        <v>75.290999999999997</v>
      </c>
      <c r="AX692" s="12">
        <v>134.13399999999999</v>
      </c>
      <c r="AY692" s="72">
        <v>5.1520000000000001</v>
      </c>
      <c r="AZ692" s="72">
        <v>18.898</v>
      </c>
      <c r="BA692" s="12">
        <v>142.90899999999999</v>
      </c>
      <c r="BB692" s="72">
        <v>5.4889999999999999</v>
      </c>
      <c r="BC692" s="72">
        <v>17.22</v>
      </c>
      <c r="BD692" s="12">
        <v>70.561000000000007</v>
      </c>
      <c r="BE692" s="72">
        <v>2.71</v>
      </c>
      <c r="BF692" s="72">
        <v>25.795000000000002</v>
      </c>
      <c r="BG692" s="12">
        <v>213.47</v>
      </c>
      <c r="BH692" s="72">
        <v>8.1989999999999998</v>
      </c>
      <c r="BI692" s="72">
        <v>14.18</v>
      </c>
      <c r="BJ692" s="12">
        <v>402.85199999999998</v>
      </c>
      <c r="BK692" s="72">
        <v>15.472</v>
      </c>
      <c r="BL692" s="72">
        <v>11.002000000000001</v>
      </c>
      <c r="BM692" s="12">
        <v>4.1870000000000003</v>
      </c>
      <c r="BN692" s="72">
        <v>0.161</v>
      </c>
      <c r="BO692" s="72">
        <v>103.373</v>
      </c>
      <c r="BP692" s="12">
        <v>407.03899999999999</v>
      </c>
      <c r="BQ692" s="72">
        <v>15.632999999999999</v>
      </c>
      <c r="BR692" s="72">
        <v>11.153</v>
      </c>
      <c r="BS692" s="12">
        <v>679.51900000000001</v>
      </c>
      <c r="BT692" s="72">
        <v>26.097999999999999</v>
      </c>
      <c r="BU692" s="72">
        <v>8.0510000000000002</v>
      </c>
      <c r="BV692" s="12">
        <v>2603.692</v>
      </c>
      <c r="BW692" s="72">
        <v>100</v>
      </c>
      <c r="BX692" s="72">
        <v>3.6760000000000002</v>
      </c>
      <c r="BY692" s="13"/>
      <c r="BZ692" s="13"/>
    </row>
    <row r="693" spans="1:78" ht="12.75" customHeight="1">
      <c r="A693" s="122" t="s">
        <v>44</v>
      </c>
      <c r="B693" s="71" t="s">
        <v>71</v>
      </c>
      <c r="C693" s="71" t="s">
        <v>26</v>
      </c>
      <c r="D693" s="34">
        <v>43344</v>
      </c>
      <c r="E693" s="12">
        <v>1257.8800000000001</v>
      </c>
      <c r="F693" s="72">
        <v>47.21</v>
      </c>
      <c r="G693" s="72">
        <v>4.7729999999999997</v>
      </c>
      <c r="H693" s="12">
        <v>68.120999999999995</v>
      </c>
      <c r="I693" s="72">
        <v>2.5569999999999999</v>
      </c>
      <c r="J693" s="72">
        <v>32.463999999999999</v>
      </c>
      <c r="K693" s="12">
        <v>48.323999999999998</v>
      </c>
      <c r="L693" s="72">
        <v>1.8140000000000001</v>
      </c>
      <c r="M693" s="72">
        <v>37.042999999999999</v>
      </c>
      <c r="N693" s="12">
        <v>116.446</v>
      </c>
      <c r="O693" s="72">
        <v>4.37</v>
      </c>
      <c r="P693" s="72">
        <v>28.951000000000001</v>
      </c>
      <c r="Q693" s="12">
        <v>13.711</v>
      </c>
      <c r="R693" s="72">
        <v>0.51500000000000001</v>
      </c>
      <c r="S693" s="72">
        <v>74.198999999999998</v>
      </c>
      <c r="T693" s="12">
        <v>130.15600000000001</v>
      </c>
      <c r="U693" s="72">
        <v>4.8849999999999998</v>
      </c>
      <c r="V693" s="72">
        <v>25.989000000000001</v>
      </c>
      <c r="W693" s="12">
        <v>578.85299999999995</v>
      </c>
      <c r="X693" s="72">
        <v>21.725000000000001</v>
      </c>
      <c r="Y693" s="72">
        <v>8.0510000000000002</v>
      </c>
      <c r="Z693" s="12">
        <v>709.00900000000001</v>
      </c>
      <c r="AA693" s="72">
        <v>26.61</v>
      </c>
      <c r="AB693" s="72">
        <v>7.9420000000000002</v>
      </c>
      <c r="AC693" s="12">
        <v>1966.89</v>
      </c>
      <c r="AD693" s="72">
        <v>73.819999999999993</v>
      </c>
      <c r="AE693" s="72">
        <v>4.3550000000000004</v>
      </c>
      <c r="AF693" s="12">
        <v>7.4580000000000002</v>
      </c>
      <c r="AG693" s="72">
        <v>0.28000000000000003</v>
      </c>
      <c r="AH693" s="72">
        <v>78.37</v>
      </c>
      <c r="AI693" s="12">
        <v>83.251000000000005</v>
      </c>
      <c r="AJ693" s="72">
        <v>3.125</v>
      </c>
      <c r="AK693" s="72">
        <v>35.350999999999999</v>
      </c>
      <c r="AL693" s="12">
        <v>90.71</v>
      </c>
      <c r="AM693" s="72">
        <v>3.4039999999999999</v>
      </c>
      <c r="AN693" s="72">
        <v>31.866</v>
      </c>
      <c r="AO693" s="12">
        <v>2057.5990000000002</v>
      </c>
      <c r="AP693" s="72">
        <v>77.224000000000004</v>
      </c>
      <c r="AQ693" s="72">
        <v>4.22</v>
      </c>
      <c r="AR693" s="12">
        <v>93.619</v>
      </c>
      <c r="AS693" s="72">
        <v>3.5139999999999998</v>
      </c>
      <c r="AT693" s="72">
        <v>32.469000000000001</v>
      </c>
      <c r="AU693" s="12">
        <v>0</v>
      </c>
      <c r="AV693" s="72">
        <v>0</v>
      </c>
      <c r="AW693" s="72">
        <v>0</v>
      </c>
      <c r="AX693" s="12">
        <v>55.292999999999999</v>
      </c>
      <c r="AY693" s="72">
        <v>2.0750000000000002</v>
      </c>
      <c r="AZ693" s="72">
        <v>47.22</v>
      </c>
      <c r="BA693" s="12">
        <v>55.292999999999999</v>
      </c>
      <c r="BB693" s="72">
        <v>2.0750000000000002</v>
      </c>
      <c r="BC693" s="72">
        <v>47.22</v>
      </c>
      <c r="BD693" s="12">
        <v>107.096</v>
      </c>
      <c r="BE693" s="72">
        <v>4.0190000000000001</v>
      </c>
      <c r="BF693" s="72">
        <v>29.544</v>
      </c>
      <c r="BG693" s="12">
        <v>162.38900000000001</v>
      </c>
      <c r="BH693" s="72">
        <v>6.0949999999999998</v>
      </c>
      <c r="BI693" s="72">
        <v>24.721</v>
      </c>
      <c r="BJ693" s="12">
        <v>331.85700000000003</v>
      </c>
      <c r="BK693" s="72">
        <v>12.455</v>
      </c>
      <c r="BL693" s="72">
        <v>9.9589999999999996</v>
      </c>
      <c r="BM693" s="12">
        <v>18.988</v>
      </c>
      <c r="BN693" s="72">
        <v>0.71299999999999997</v>
      </c>
      <c r="BO693" s="72">
        <v>70.171000000000006</v>
      </c>
      <c r="BP693" s="12">
        <v>350.84500000000003</v>
      </c>
      <c r="BQ693" s="72">
        <v>13.167999999999999</v>
      </c>
      <c r="BR693" s="72">
        <v>10.429</v>
      </c>
      <c r="BS693" s="12">
        <v>606.85299999999995</v>
      </c>
      <c r="BT693" s="72">
        <v>22.776</v>
      </c>
      <c r="BU693" s="72">
        <v>8.0419999999999998</v>
      </c>
      <c r="BV693" s="12">
        <v>2664.453</v>
      </c>
      <c r="BW693" s="72">
        <v>100</v>
      </c>
      <c r="BX693" s="72">
        <v>3.7389999999999999</v>
      </c>
      <c r="BY693" s="13"/>
      <c r="BZ693" s="13"/>
    </row>
    <row r="694" spans="1:78" ht="12.75" customHeight="1">
      <c r="A694" s="122" t="s">
        <v>44</v>
      </c>
      <c r="B694" s="71" t="s">
        <v>71</v>
      </c>
      <c r="C694" s="71" t="s">
        <v>26</v>
      </c>
      <c r="D694" s="34">
        <v>43435</v>
      </c>
      <c r="E694" s="12">
        <v>1596.307</v>
      </c>
      <c r="F694" s="72">
        <v>53.963999999999999</v>
      </c>
      <c r="G694" s="72">
        <v>4.9279999999999999</v>
      </c>
      <c r="H694" s="12">
        <v>50.497</v>
      </c>
      <c r="I694" s="72">
        <v>1.7070000000000001</v>
      </c>
      <c r="J694" s="72">
        <v>44.933999999999997</v>
      </c>
      <c r="K694" s="12">
        <v>71.027000000000001</v>
      </c>
      <c r="L694" s="72">
        <v>2.4009999999999998</v>
      </c>
      <c r="M694" s="72">
        <v>32.415999999999997</v>
      </c>
      <c r="N694" s="12">
        <v>121.524</v>
      </c>
      <c r="O694" s="72">
        <v>4.1079999999999997</v>
      </c>
      <c r="P694" s="72">
        <v>25.388999999999999</v>
      </c>
      <c r="Q694" s="12">
        <v>13.722</v>
      </c>
      <c r="R694" s="72">
        <v>0.46400000000000002</v>
      </c>
      <c r="S694" s="72">
        <v>71.037000000000006</v>
      </c>
      <c r="T694" s="12">
        <v>135.24600000000001</v>
      </c>
      <c r="U694" s="72">
        <v>4.5720000000000001</v>
      </c>
      <c r="V694" s="72">
        <v>24.513999999999999</v>
      </c>
      <c r="W694" s="12">
        <v>476.88499999999999</v>
      </c>
      <c r="X694" s="72">
        <v>16.120999999999999</v>
      </c>
      <c r="Y694" s="72">
        <v>11.709</v>
      </c>
      <c r="Z694" s="12">
        <v>612.13099999999997</v>
      </c>
      <c r="AA694" s="72">
        <v>20.693000000000001</v>
      </c>
      <c r="AB694" s="72">
        <v>9.0169999999999995</v>
      </c>
      <c r="AC694" s="12">
        <v>2208.4369999999999</v>
      </c>
      <c r="AD694" s="72">
        <v>74.656999999999996</v>
      </c>
      <c r="AE694" s="72">
        <v>4.0439999999999996</v>
      </c>
      <c r="AF694" s="12">
        <v>0</v>
      </c>
      <c r="AG694" s="72">
        <v>0</v>
      </c>
      <c r="AH694" s="72">
        <v>0</v>
      </c>
      <c r="AI694" s="12">
        <v>84.441999999999993</v>
      </c>
      <c r="AJ694" s="72">
        <v>2.855</v>
      </c>
      <c r="AK694" s="72">
        <v>35.112000000000002</v>
      </c>
      <c r="AL694" s="12">
        <v>84.441999999999993</v>
      </c>
      <c r="AM694" s="72">
        <v>2.855</v>
      </c>
      <c r="AN694" s="72">
        <v>35.112000000000002</v>
      </c>
      <c r="AO694" s="12">
        <v>2292.8789999999999</v>
      </c>
      <c r="AP694" s="72">
        <v>77.512</v>
      </c>
      <c r="AQ694" s="72">
        <v>4.016</v>
      </c>
      <c r="AR694" s="12">
        <v>86.292000000000002</v>
      </c>
      <c r="AS694" s="72">
        <v>2.9169999999999998</v>
      </c>
      <c r="AT694" s="72">
        <v>37.042000000000002</v>
      </c>
      <c r="AU694" s="12">
        <v>17.471</v>
      </c>
      <c r="AV694" s="72">
        <v>0.59099999999999997</v>
      </c>
      <c r="AW694" s="72">
        <v>64.724000000000004</v>
      </c>
      <c r="AX694" s="12">
        <v>85.27</v>
      </c>
      <c r="AY694" s="72">
        <v>2.883</v>
      </c>
      <c r="AZ694" s="72">
        <v>26.821999999999999</v>
      </c>
      <c r="BA694" s="12">
        <v>102.741</v>
      </c>
      <c r="BB694" s="72">
        <v>3.4729999999999999</v>
      </c>
      <c r="BC694" s="72">
        <v>24.010999999999999</v>
      </c>
      <c r="BD694" s="12">
        <v>41.277000000000001</v>
      </c>
      <c r="BE694" s="72">
        <v>1.395</v>
      </c>
      <c r="BF694" s="72">
        <v>35.156999999999996</v>
      </c>
      <c r="BG694" s="12">
        <v>144.018</v>
      </c>
      <c r="BH694" s="72">
        <v>4.8689999999999998</v>
      </c>
      <c r="BI694" s="72">
        <v>20.741</v>
      </c>
      <c r="BJ694" s="12">
        <v>423.62</v>
      </c>
      <c r="BK694" s="72">
        <v>14.321</v>
      </c>
      <c r="BL694" s="72">
        <v>11.481999999999999</v>
      </c>
      <c r="BM694" s="12">
        <v>11.297000000000001</v>
      </c>
      <c r="BN694" s="72">
        <v>0.38200000000000001</v>
      </c>
      <c r="BO694" s="72">
        <v>103.196</v>
      </c>
      <c r="BP694" s="12">
        <v>434.916</v>
      </c>
      <c r="BQ694" s="72">
        <v>14.702999999999999</v>
      </c>
      <c r="BR694" s="72">
        <v>11.109</v>
      </c>
      <c r="BS694" s="12">
        <v>665.226</v>
      </c>
      <c r="BT694" s="72">
        <v>22.488</v>
      </c>
      <c r="BU694" s="72">
        <v>8.5</v>
      </c>
      <c r="BV694" s="12">
        <v>2958.1060000000002</v>
      </c>
      <c r="BW694" s="72">
        <v>100</v>
      </c>
      <c r="BX694" s="72">
        <v>3.8690000000000002</v>
      </c>
      <c r="BY694" s="13"/>
      <c r="BZ694" s="13"/>
    </row>
    <row r="695" spans="1:78" ht="12.75" customHeight="1">
      <c r="A695" s="122" t="s">
        <v>44</v>
      </c>
      <c r="B695" s="71" t="s">
        <v>71</v>
      </c>
      <c r="C695" s="71" t="s">
        <v>26</v>
      </c>
      <c r="D695" s="34">
        <v>43525</v>
      </c>
      <c r="E695" s="12">
        <v>1344.52</v>
      </c>
      <c r="F695" s="72">
        <v>50.746000000000002</v>
      </c>
      <c r="G695" s="72">
        <v>6.665</v>
      </c>
      <c r="H695" s="12">
        <v>58.695</v>
      </c>
      <c r="I695" s="72">
        <v>2.2149999999999999</v>
      </c>
      <c r="J695" s="72">
        <v>41.621000000000002</v>
      </c>
      <c r="K695" s="12">
        <v>44.481999999999999</v>
      </c>
      <c r="L695" s="72">
        <v>1.679</v>
      </c>
      <c r="M695" s="72">
        <v>48.831000000000003</v>
      </c>
      <c r="N695" s="12">
        <v>103.178</v>
      </c>
      <c r="O695" s="72">
        <v>3.8940000000000001</v>
      </c>
      <c r="P695" s="72">
        <v>28.411999999999999</v>
      </c>
      <c r="Q695" s="12">
        <v>6.2480000000000002</v>
      </c>
      <c r="R695" s="72">
        <v>0.23599999999999999</v>
      </c>
      <c r="S695" s="72">
        <v>102.714</v>
      </c>
      <c r="T695" s="12">
        <v>109.426</v>
      </c>
      <c r="U695" s="72">
        <v>4.13</v>
      </c>
      <c r="V695" s="72">
        <v>29.262</v>
      </c>
      <c r="W695" s="12">
        <v>499.61700000000002</v>
      </c>
      <c r="X695" s="72">
        <v>18.856999999999999</v>
      </c>
      <c r="Y695" s="72">
        <v>12.856999999999999</v>
      </c>
      <c r="Z695" s="12">
        <v>609.04200000000003</v>
      </c>
      <c r="AA695" s="72">
        <v>22.986999999999998</v>
      </c>
      <c r="AB695" s="72">
        <v>11.135</v>
      </c>
      <c r="AC695" s="12">
        <v>1953.5619999999999</v>
      </c>
      <c r="AD695" s="72">
        <v>73.733000000000004</v>
      </c>
      <c r="AE695" s="72">
        <v>6.5389999999999997</v>
      </c>
      <c r="AF695" s="12">
        <v>13.914</v>
      </c>
      <c r="AG695" s="72">
        <v>0.52500000000000002</v>
      </c>
      <c r="AH695" s="72">
        <v>103.51</v>
      </c>
      <c r="AI695" s="12">
        <v>107.15600000000001</v>
      </c>
      <c r="AJ695" s="72">
        <v>4.0439999999999996</v>
      </c>
      <c r="AK695" s="72">
        <v>40.603999999999999</v>
      </c>
      <c r="AL695" s="12">
        <v>121.07</v>
      </c>
      <c r="AM695" s="72">
        <v>4.57</v>
      </c>
      <c r="AN695" s="72">
        <v>38.835000000000001</v>
      </c>
      <c r="AO695" s="12">
        <v>2074.6320000000001</v>
      </c>
      <c r="AP695" s="72">
        <v>78.302999999999997</v>
      </c>
      <c r="AQ695" s="72">
        <v>6.2069999999999999</v>
      </c>
      <c r="AR695" s="12">
        <v>38.380000000000003</v>
      </c>
      <c r="AS695" s="72">
        <v>1.4490000000000001</v>
      </c>
      <c r="AT695" s="72">
        <v>35.616</v>
      </c>
      <c r="AU695" s="12">
        <v>1.488</v>
      </c>
      <c r="AV695" s="72">
        <v>5.6000000000000001E-2</v>
      </c>
      <c r="AW695" s="72">
        <v>105.35899999999999</v>
      </c>
      <c r="AX695" s="12">
        <v>94.991</v>
      </c>
      <c r="AY695" s="72">
        <v>3.585</v>
      </c>
      <c r="AZ695" s="72">
        <v>28.881</v>
      </c>
      <c r="BA695" s="12">
        <v>96.477999999999994</v>
      </c>
      <c r="BB695" s="72">
        <v>3.641</v>
      </c>
      <c r="BC695" s="72">
        <v>28.364999999999998</v>
      </c>
      <c r="BD695" s="12">
        <v>140.727</v>
      </c>
      <c r="BE695" s="72">
        <v>5.3109999999999999</v>
      </c>
      <c r="BF695" s="72">
        <v>29.634</v>
      </c>
      <c r="BG695" s="12">
        <v>237.20500000000001</v>
      </c>
      <c r="BH695" s="72">
        <v>8.9529999999999994</v>
      </c>
      <c r="BI695" s="72">
        <v>20.863</v>
      </c>
      <c r="BJ695" s="12">
        <v>286.536</v>
      </c>
      <c r="BK695" s="72">
        <v>10.815</v>
      </c>
      <c r="BL695" s="72">
        <v>19.210999999999999</v>
      </c>
      <c r="BM695" s="12">
        <v>12.739000000000001</v>
      </c>
      <c r="BN695" s="72">
        <v>0.48099999999999998</v>
      </c>
      <c r="BO695" s="72">
        <v>70.361000000000004</v>
      </c>
      <c r="BP695" s="12">
        <v>299.27499999999998</v>
      </c>
      <c r="BQ695" s="72">
        <v>11.295999999999999</v>
      </c>
      <c r="BR695" s="72">
        <v>19.594999999999999</v>
      </c>
      <c r="BS695" s="12">
        <v>574.86</v>
      </c>
      <c r="BT695" s="72">
        <v>21.696999999999999</v>
      </c>
      <c r="BU695" s="72">
        <v>9.2870000000000008</v>
      </c>
      <c r="BV695" s="12">
        <v>2649.4920000000002</v>
      </c>
      <c r="BW695" s="72">
        <v>100</v>
      </c>
      <c r="BX695" s="72">
        <v>4.7750000000000004</v>
      </c>
      <c r="BY695" s="13"/>
      <c r="BZ695" s="13"/>
    </row>
    <row r="696" spans="1:78" ht="12.75" customHeight="1">
      <c r="A696" s="122" t="s">
        <v>44</v>
      </c>
      <c r="B696" s="71" t="s">
        <v>71</v>
      </c>
      <c r="C696" s="71" t="s">
        <v>26</v>
      </c>
      <c r="D696" s="34">
        <v>43617</v>
      </c>
      <c r="E696" s="12">
        <v>1441.3910000000001</v>
      </c>
      <c r="F696" s="72">
        <v>53.825000000000003</v>
      </c>
      <c r="G696" s="72">
        <v>6.5309999999999997</v>
      </c>
      <c r="H696" s="12">
        <v>63.354999999999997</v>
      </c>
      <c r="I696" s="72">
        <v>2.3660000000000001</v>
      </c>
      <c r="J696" s="72">
        <v>32.951999999999998</v>
      </c>
      <c r="K696" s="12">
        <v>44.357999999999997</v>
      </c>
      <c r="L696" s="72">
        <v>1.6559999999999999</v>
      </c>
      <c r="M696" s="72">
        <v>49.155999999999999</v>
      </c>
      <c r="N696" s="12">
        <v>115.337</v>
      </c>
      <c r="O696" s="72">
        <v>4.3070000000000004</v>
      </c>
      <c r="P696" s="72">
        <v>25.616</v>
      </c>
      <c r="Q696" s="12">
        <v>38.479999999999997</v>
      </c>
      <c r="R696" s="72">
        <v>1.4370000000000001</v>
      </c>
      <c r="S696" s="72">
        <v>42.875</v>
      </c>
      <c r="T696" s="12">
        <v>153.81800000000001</v>
      </c>
      <c r="U696" s="72">
        <v>5.7439999999999998</v>
      </c>
      <c r="V696" s="72">
        <v>19.878</v>
      </c>
      <c r="W696" s="12">
        <v>536.41999999999996</v>
      </c>
      <c r="X696" s="72">
        <v>20.030999999999999</v>
      </c>
      <c r="Y696" s="72">
        <v>7.6189999999999998</v>
      </c>
      <c r="Z696" s="12">
        <v>690.23800000000006</v>
      </c>
      <c r="AA696" s="72">
        <v>25.774999999999999</v>
      </c>
      <c r="AB696" s="72">
        <v>5.1349999999999998</v>
      </c>
      <c r="AC696" s="12">
        <v>2131.6289999999999</v>
      </c>
      <c r="AD696" s="72">
        <v>79.599000000000004</v>
      </c>
      <c r="AE696" s="72">
        <v>4.6079999999999997</v>
      </c>
      <c r="AF696" s="12">
        <v>8.1549999999999994</v>
      </c>
      <c r="AG696" s="72">
        <v>0.30499999999999999</v>
      </c>
      <c r="AH696" s="72">
        <v>93.647999999999996</v>
      </c>
      <c r="AI696" s="12">
        <v>74.463999999999999</v>
      </c>
      <c r="AJ696" s="72">
        <v>2.7810000000000001</v>
      </c>
      <c r="AK696" s="72">
        <v>31.048999999999999</v>
      </c>
      <c r="AL696" s="12">
        <v>82.619</v>
      </c>
      <c r="AM696" s="72">
        <v>3.085</v>
      </c>
      <c r="AN696" s="72">
        <v>24.64</v>
      </c>
      <c r="AO696" s="12">
        <v>2214.248</v>
      </c>
      <c r="AP696" s="72">
        <v>82.685000000000002</v>
      </c>
      <c r="AQ696" s="72">
        <v>4.4619999999999997</v>
      </c>
      <c r="AR696" s="12">
        <v>45.932000000000002</v>
      </c>
      <c r="AS696" s="72">
        <v>1.7150000000000001</v>
      </c>
      <c r="AT696" s="72">
        <v>42.005000000000003</v>
      </c>
      <c r="AU696" s="12">
        <v>7.05</v>
      </c>
      <c r="AV696" s="72">
        <v>0.26300000000000001</v>
      </c>
      <c r="AW696" s="72">
        <v>106.337</v>
      </c>
      <c r="AX696" s="12">
        <v>44.941000000000003</v>
      </c>
      <c r="AY696" s="72">
        <v>1.6779999999999999</v>
      </c>
      <c r="AZ696" s="72">
        <v>36.771999999999998</v>
      </c>
      <c r="BA696" s="12">
        <v>51.99</v>
      </c>
      <c r="BB696" s="72">
        <v>1.9410000000000001</v>
      </c>
      <c r="BC696" s="72">
        <v>34.537999999999997</v>
      </c>
      <c r="BD696" s="12">
        <v>28.277999999999999</v>
      </c>
      <c r="BE696" s="72">
        <v>1.056</v>
      </c>
      <c r="BF696" s="72">
        <v>52.716999999999999</v>
      </c>
      <c r="BG696" s="12">
        <v>80.268000000000001</v>
      </c>
      <c r="BH696" s="72">
        <v>2.9969999999999999</v>
      </c>
      <c r="BI696" s="72">
        <v>29.286000000000001</v>
      </c>
      <c r="BJ696" s="12">
        <v>334.07299999999998</v>
      </c>
      <c r="BK696" s="72">
        <v>12.475</v>
      </c>
      <c r="BL696" s="72">
        <v>16.312000000000001</v>
      </c>
      <c r="BM696" s="12">
        <v>3.4220000000000002</v>
      </c>
      <c r="BN696" s="72">
        <v>0.128</v>
      </c>
      <c r="BO696" s="72">
        <v>115.548</v>
      </c>
      <c r="BP696" s="12">
        <v>337.495</v>
      </c>
      <c r="BQ696" s="72">
        <v>12.603</v>
      </c>
      <c r="BR696" s="72">
        <v>16.097000000000001</v>
      </c>
      <c r="BS696" s="12">
        <v>463.69600000000003</v>
      </c>
      <c r="BT696" s="72">
        <v>17.315000000000001</v>
      </c>
      <c r="BU696" s="72">
        <v>13.81</v>
      </c>
      <c r="BV696" s="12">
        <v>2677.944</v>
      </c>
      <c r="BW696" s="72">
        <v>100</v>
      </c>
      <c r="BX696" s="72">
        <v>4.2889999999999997</v>
      </c>
      <c r="BY696" s="13"/>
      <c r="BZ696" s="13"/>
    </row>
    <row r="697" spans="1:78" ht="12.75" customHeight="1">
      <c r="A697" s="122" t="s">
        <v>44</v>
      </c>
      <c r="B697" s="71" t="s">
        <v>71</v>
      </c>
      <c r="C697" s="71" t="s">
        <v>26</v>
      </c>
      <c r="D697" s="34">
        <v>44075</v>
      </c>
      <c r="E697" s="12">
        <v>1298.6500000000001</v>
      </c>
      <c r="F697" s="72">
        <v>50.709000000000003</v>
      </c>
      <c r="G697" s="72">
        <v>7.5010000000000003</v>
      </c>
      <c r="H697" s="12">
        <v>30.459</v>
      </c>
      <c r="I697" s="72">
        <v>1.1890000000000001</v>
      </c>
      <c r="J697" s="72">
        <v>39.590000000000003</v>
      </c>
      <c r="K697" s="12">
        <v>27.869</v>
      </c>
      <c r="L697" s="72">
        <v>1.0880000000000001</v>
      </c>
      <c r="M697" s="72">
        <v>46.302999999999997</v>
      </c>
      <c r="N697" s="12">
        <v>58.328000000000003</v>
      </c>
      <c r="O697" s="72">
        <v>2.278</v>
      </c>
      <c r="P697" s="72">
        <v>27.981999999999999</v>
      </c>
      <c r="Q697" s="12">
        <v>16.588000000000001</v>
      </c>
      <c r="R697" s="72">
        <v>0.64800000000000002</v>
      </c>
      <c r="S697" s="72">
        <v>104.188</v>
      </c>
      <c r="T697" s="12">
        <v>74.915999999999997</v>
      </c>
      <c r="U697" s="72">
        <v>2.9249999999999998</v>
      </c>
      <c r="V697" s="72">
        <v>35.930999999999997</v>
      </c>
      <c r="W697" s="12">
        <v>571.274</v>
      </c>
      <c r="X697" s="72">
        <v>22.306999999999999</v>
      </c>
      <c r="Y697" s="72">
        <v>11.263</v>
      </c>
      <c r="Z697" s="12">
        <v>646.19000000000005</v>
      </c>
      <c r="AA697" s="72">
        <v>25.231999999999999</v>
      </c>
      <c r="AB697" s="72">
        <v>8.9480000000000004</v>
      </c>
      <c r="AC697" s="12">
        <v>1944.84</v>
      </c>
      <c r="AD697" s="72">
        <v>75.941999999999993</v>
      </c>
      <c r="AE697" s="72">
        <v>5.6769999999999996</v>
      </c>
      <c r="AF697" s="12">
        <v>6.28</v>
      </c>
      <c r="AG697" s="72">
        <v>0.245</v>
      </c>
      <c r="AH697" s="72">
        <v>76.085999999999999</v>
      </c>
      <c r="AI697" s="12">
        <v>49.177999999999997</v>
      </c>
      <c r="AJ697" s="72">
        <v>1.92</v>
      </c>
      <c r="AK697" s="72">
        <v>51.526000000000003</v>
      </c>
      <c r="AL697" s="12">
        <v>55.457000000000001</v>
      </c>
      <c r="AM697" s="72">
        <v>2.165</v>
      </c>
      <c r="AN697" s="72">
        <v>45.975999999999999</v>
      </c>
      <c r="AO697" s="12">
        <v>2000.298</v>
      </c>
      <c r="AP697" s="72">
        <v>78.106999999999999</v>
      </c>
      <c r="AQ697" s="72">
        <v>5.7750000000000004</v>
      </c>
      <c r="AR697" s="12">
        <v>94.894999999999996</v>
      </c>
      <c r="AS697" s="72">
        <v>3.7050000000000001</v>
      </c>
      <c r="AT697" s="72">
        <v>33.237000000000002</v>
      </c>
      <c r="AU697" s="12">
        <v>13.685</v>
      </c>
      <c r="AV697" s="72">
        <v>0.53400000000000003</v>
      </c>
      <c r="AW697" s="72">
        <v>61.737000000000002</v>
      </c>
      <c r="AX697" s="12">
        <v>38.792000000000002</v>
      </c>
      <c r="AY697" s="72">
        <v>1.5149999999999999</v>
      </c>
      <c r="AZ697" s="72">
        <v>47.484000000000002</v>
      </c>
      <c r="BA697" s="12">
        <v>52.476999999999997</v>
      </c>
      <c r="BB697" s="72">
        <v>2.0489999999999999</v>
      </c>
      <c r="BC697" s="72">
        <v>35.624000000000002</v>
      </c>
      <c r="BD697" s="12">
        <v>48.320999999999998</v>
      </c>
      <c r="BE697" s="72">
        <v>1.887</v>
      </c>
      <c r="BF697" s="72">
        <v>31.24</v>
      </c>
      <c r="BG697" s="12">
        <v>100.79900000000001</v>
      </c>
      <c r="BH697" s="72">
        <v>3.9359999999999999</v>
      </c>
      <c r="BI697" s="72">
        <v>22.498999999999999</v>
      </c>
      <c r="BJ697" s="12">
        <v>354.7</v>
      </c>
      <c r="BK697" s="72">
        <v>13.85</v>
      </c>
      <c r="BL697" s="72">
        <v>15.084</v>
      </c>
      <c r="BM697" s="12">
        <v>10.276</v>
      </c>
      <c r="BN697" s="72">
        <v>0.40100000000000002</v>
      </c>
      <c r="BO697" s="72">
        <v>88.265000000000001</v>
      </c>
      <c r="BP697" s="12">
        <v>364.976</v>
      </c>
      <c r="BQ697" s="72">
        <v>14.250999999999999</v>
      </c>
      <c r="BR697" s="72">
        <v>15.225</v>
      </c>
      <c r="BS697" s="12">
        <v>560.66899999999998</v>
      </c>
      <c r="BT697" s="72">
        <v>21.893000000000001</v>
      </c>
      <c r="BU697" s="72">
        <v>11.132</v>
      </c>
      <c r="BV697" s="12">
        <v>2560.9670000000001</v>
      </c>
      <c r="BW697" s="72">
        <v>100</v>
      </c>
      <c r="BX697" s="72">
        <v>4.5</v>
      </c>
      <c r="BY697" s="13"/>
      <c r="BZ697" s="13"/>
    </row>
    <row r="698" spans="1:78" ht="12.75" customHeight="1">
      <c r="A698" s="122" t="s">
        <v>44</v>
      </c>
      <c r="B698" s="71" t="s">
        <v>71</v>
      </c>
      <c r="C698" s="71" t="s">
        <v>26</v>
      </c>
      <c r="D698" s="34">
        <v>44166</v>
      </c>
      <c r="E698" s="12">
        <v>1488.2280000000001</v>
      </c>
      <c r="F698" s="72">
        <v>54.97</v>
      </c>
      <c r="G698" s="72">
        <v>6.7510000000000003</v>
      </c>
      <c r="H698" s="12">
        <v>59.21</v>
      </c>
      <c r="I698" s="72">
        <v>2.1869999999999998</v>
      </c>
      <c r="J698" s="72">
        <v>38.869</v>
      </c>
      <c r="K698" s="12">
        <v>65.337999999999994</v>
      </c>
      <c r="L698" s="72">
        <v>2.4129999999999998</v>
      </c>
      <c r="M698" s="72">
        <v>37.246000000000002</v>
      </c>
      <c r="N698" s="12">
        <v>124.547</v>
      </c>
      <c r="O698" s="72">
        <v>4.5999999999999996</v>
      </c>
      <c r="P698" s="72">
        <v>21.012</v>
      </c>
      <c r="Q698" s="12">
        <v>13.329000000000001</v>
      </c>
      <c r="R698" s="72">
        <v>0.49199999999999999</v>
      </c>
      <c r="S698" s="72">
        <v>81.921000000000006</v>
      </c>
      <c r="T698" s="12">
        <v>137.876</v>
      </c>
      <c r="U698" s="72">
        <v>5.093</v>
      </c>
      <c r="V698" s="72">
        <v>23.233000000000001</v>
      </c>
      <c r="W698" s="12">
        <v>380.60500000000002</v>
      </c>
      <c r="X698" s="72">
        <v>14.058</v>
      </c>
      <c r="Y698" s="72">
        <v>15.64</v>
      </c>
      <c r="Z698" s="12">
        <v>518.48099999999999</v>
      </c>
      <c r="AA698" s="72">
        <v>19.151</v>
      </c>
      <c r="AB698" s="72">
        <v>12.638999999999999</v>
      </c>
      <c r="AC698" s="12">
        <v>2006.7090000000001</v>
      </c>
      <c r="AD698" s="72">
        <v>74.120999999999995</v>
      </c>
      <c r="AE698" s="72">
        <v>5.4349999999999996</v>
      </c>
      <c r="AF698" s="12">
        <v>0</v>
      </c>
      <c r="AG698" s="72">
        <v>0</v>
      </c>
      <c r="AH698" s="72">
        <v>0</v>
      </c>
      <c r="AI698" s="12">
        <v>145.03100000000001</v>
      </c>
      <c r="AJ698" s="72">
        <v>5.3570000000000002</v>
      </c>
      <c r="AK698" s="72">
        <v>24.062000000000001</v>
      </c>
      <c r="AL698" s="12">
        <v>145.03100000000001</v>
      </c>
      <c r="AM698" s="72">
        <v>5.3570000000000002</v>
      </c>
      <c r="AN698" s="72">
        <v>24.062000000000001</v>
      </c>
      <c r="AO698" s="12">
        <v>2151.7399999999998</v>
      </c>
      <c r="AP698" s="72">
        <v>79.477999999999994</v>
      </c>
      <c r="AQ698" s="72">
        <v>5.4359999999999999</v>
      </c>
      <c r="AR698" s="12">
        <v>91.787000000000006</v>
      </c>
      <c r="AS698" s="72">
        <v>3.39</v>
      </c>
      <c r="AT698" s="72">
        <v>31.99</v>
      </c>
      <c r="AU698" s="12">
        <v>0</v>
      </c>
      <c r="AV698" s="72">
        <v>0</v>
      </c>
      <c r="AW698" s="72">
        <v>0</v>
      </c>
      <c r="AX698" s="12">
        <v>81.227999999999994</v>
      </c>
      <c r="AY698" s="72">
        <v>3</v>
      </c>
      <c r="AZ698" s="72">
        <v>45.396000000000001</v>
      </c>
      <c r="BA698" s="12">
        <v>81.227999999999994</v>
      </c>
      <c r="BB698" s="72">
        <v>3</v>
      </c>
      <c r="BC698" s="72">
        <v>45.396000000000001</v>
      </c>
      <c r="BD698" s="12">
        <v>65.076999999999998</v>
      </c>
      <c r="BE698" s="72">
        <v>2.4039999999999999</v>
      </c>
      <c r="BF698" s="72">
        <v>43.817</v>
      </c>
      <c r="BG698" s="12">
        <v>146.30500000000001</v>
      </c>
      <c r="BH698" s="72">
        <v>5.4039999999999999</v>
      </c>
      <c r="BI698" s="72">
        <v>31.042999999999999</v>
      </c>
      <c r="BJ698" s="12">
        <v>312.19499999999999</v>
      </c>
      <c r="BK698" s="72">
        <v>11.531000000000001</v>
      </c>
      <c r="BL698" s="72">
        <v>17.969000000000001</v>
      </c>
      <c r="BM698" s="12">
        <v>5.3029999999999999</v>
      </c>
      <c r="BN698" s="72">
        <v>0.19600000000000001</v>
      </c>
      <c r="BO698" s="72">
        <v>116.43600000000001</v>
      </c>
      <c r="BP698" s="12">
        <v>317.49799999999999</v>
      </c>
      <c r="BQ698" s="72">
        <v>11.727</v>
      </c>
      <c r="BR698" s="72">
        <v>17.699000000000002</v>
      </c>
      <c r="BS698" s="12">
        <v>555.58900000000006</v>
      </c>
      <c r="BT698" s="72">
        <v>20.521999999999998</v>
      </c>
      <c r="BU698" s="72">
        <v>12.773999999999999</v>
      </c>
      <c r="BV698" s="12">
        <v>2707.33</v>
      </c>
      <c r="BW698" s="72">
        <v>100</v>
      </c>
      <c r="BX698" s="72">
        <v>4.79</v>
      </c>
      <c r="BY698" s="13"/>
      <c r="BZ698" s="13"/>
    </row>
    <row r="699" spans="1:78" ht="12.75" customHeight="1">
      <c r="A699" s="122" t="s">
        <v>44</v>
      </c>
      <c r="B699" s="71" t="s">
        <v>71</v>
      </c>
      <c r="C699" s="71" t="s">
        <v>26</v>
      </c>
      <c r="D699" s="34">
        <v>44256</v>
      </c>
      <c r="E699" s="12">
        <v>1419.808</v>
      </c>
      <c r="F699" s="72">
        <v>52.503</v>
      </c>
      <c r="G699" s="72">
        <v>5.7949999999999999</v>
      </c>
      <c r="H699" s="12">
        <v>46.075000000000003</v>
      </c>
      <c r="I699" s="72">
        <v>1.704</v>
      </c>
      <c r="J699" s="72">
        <v>48.966000000000001</v>
      </c>
      <c r="K699" s="12">
        <v>46.405000000000001</v>
      </c>
      <c r="L699" s="72">
        <v>1.716</v>
      </c>
      <c r="M699" s="72">
        <v>45.177999999999997</v>
      </c>
      <c r="N699" s="12">
        <v>92.48</v>
      </c>
      <c r="O699" s="72">
        <v>3.42</v>
      </c>
      <c r="P699" s="72">
        <v>35.188000000000002</v>
      </c>
      <c r="Q699" s="12">
        <v>17.297999999999998</v>
      </c>
      <c r="R699" s="72">
        <v>0.64</v>
      </c>
      <c r="S699" s="72">
        <v>62.152000000000001</v>
      </c>
      <c r="T699" s="12">
        <v>109.779</v>
      </c>
      <c r="U699" s="72">
        <v>4.0590000000000002</v>
      </c>
      <c r="V699" s="72">
        <v>29.187000000000001</v>
      </c>
      <c r="W699" s="12">
        <v>579.01</v>
      </c>
      <c r="X699" s="72">
        <v>21.411000000000001</v>
      </c>
      <c r="Y699" s="72">
        <v>9.9770000000000003</v>
      </c>
      <c r="Z699" s="12">
        <v>688.78800000000001</v>
      </c>
      <c r="AA699" s="72">
        <v>25.471</v>
      </c>
      <c r="AB699" s="72">
        <v>10.09</v>
      </c>
      <c r="AC699" s="12">
        <v>2108.596</v>
      </c>
      <c r="AD699" s="72">
        <v>77.972999999999999</v>
      </c>
      <c r="AE699" s="72">
        <v>4.4080000000000004</v>
      </c>
      <c r="AF699" s="12">
        <v>16.719000000000001</v>
      </c>
      <c r="AG699" s="72">
        <v>0.61799999999999999</v>
      </c>
      <c r="AH699" s="72">
        <v>103.137</v>
      </c>
      <c r="AI699" s="12">
        <v>88.126999999999995</v>
      </c>
      <c r="AJ699" s="72">
        <v>3.2589999999999999</v>
      </c>
      <c r="AK699" s="72">
        <v>69.138999999999996</v>
      </c>
      <c r="AL699" s="12">
        <v>104.846</v>
      </c>
      <c r="AM699" s="72">
        <v>3.8769999999999998</v>
      </c>
      <c r="AN699" s="72">
        <v>60.414999999999999</v>
      </c>
      <c r="AO699" s="12">
        <v>2213.442</v>
      </c>
      <c r="AP699" s="72">
        <v>81.849999999999994</v>
      </c>
      <c r="AQ699" s="72">
        <v>5.0129999999999999</v>
      </c>
      <c r="AR699" s="12">
        <v>59.017000000000003</v>
      </c>
      <c r="AS699" s="72">
        <v>2.1819999999999999</v>
      </c>
      <c r="AT699" s="72">
        <v>39.423999999999999</v>
      </c>
      <c r="AU699" s="12">
        <v>7.0990000000000002</v>
      </c>
      <c r="AV699" s="72">
        <v>0.26300000000000001</v>
      </c>
      <c r="AW699" s="72">
        <v>72.007000000000005</v>
      </c>
      <c r="AX699" s="12">
        <v>78.811999999999998</v>
      </c>
      <c r="AY699" s="72">
        <v>2.9140000000000001</v>
      </c>
      <c r="AZ699" s="72">
        <v>38.750999999999998</v>
      </c>
      <c r="BA699" s="12">
        <v>85.911000000000001</v>
      </c>
      <c r="BB699" s="72">
        <v>3.177</v>
      </c>
      <c r="BC699" s="72">
        <v>36.014000000000003</v>
      </c>
      <c r="BD699" s="12">
        <v>42.685000000000002</v>
      </c>
      <c r="BE699" s="72">
        <v>1.5780000000000001</v>
      </c>
      <c r="BF699" s="72">
        <v>50.996000000000002</v>
      </c>
      <c r="BG699" s="12">
        <v>128.596</v>
      </c>
      <c r="BH699" s="72">
        <v>4.7549999999999999</v>
      </c>
      <c r="BI699" s="72">
        <v>29.17</v>
      </c>
      <c r="BJ699" s="12">
        <v>271.05</v>
      </c>
      <c r="BK699" s="72">
        <v>10.023</v>
      </c>
      <c r="BL699" s="72">
        <v>21.405000000000001</v>
      </c>
      <c r="BM699" s="12">
        <v>32.148000000000003</v>
      </c>
      <c r="BN699" s="72">
        <v>1.1890000000000001</v>
      </c>
      <c r="BO699" s="72">
        <v>69.17</v>
      </c>
      <c r="BP699" s="12">
        <v>303.19799999999998</v>
      </c>
      <c r="BQ699" s="72">
        <v>11.212</v>
      </c>
      <c r="BR699" s="72">
        <v>20.433</v>
      </c>
      <c r="BS699" s="12">
        <v>490.81099999999998</v>
      </c>
      <c r="BT699" s="72">
        <v>18.149999999999999</v>
      </c>
      <c r="BU699" s="72">
        <v>15.526999999999999</v>
      </c>
      <c r="BV699" s="12">
        <v>2704.2530000000002</v>
      </c>
      <c r="BW699" s="72">
        <v>100</v>
      </c>
      <c r="BX699" s="72">
        <v>4.4660000000000002</v>
      </c>
      <c r="BY699" s="13"/>
      <c r="BZ699" s="13"/>
    </row>
    <row r="700" spans="1:78" ht="12.75" customHeight="1">
      <c r="A700" s="122" t="s">
        <v>44</v>
      </c>
      <c r="B700" s="71" t="s">
        <v>71</v>
      </c>
      <c r="C700" s="71" t="s">
        <v>26</v>
      </c>
      <c r="D700" s="34">
        <v>44348</v>
      </c>
      <c r="E700" s="12">
        <v>1350.171</v>
      </c>
      <c r="F700" s="72">
        <v>51.045000000000002</v>
      </c>
      <c r="G700" s="72">
        <v>8.6660000000000004</v>
      </c>
      <c r="H700" s="12">
        <v>40.863</v>
      </c>
      <c r="I700" s="72">
        <v>1.5449999999999999</v>
      </c>
      <c r="J700" s="72">
        <v>53.420999999999999</v>
      </c>
      <c r="K700" s="12">
        <v>47.726999999999997</v>
      </c>
      <c r="L700" s="72">
        <v>1.804</v>
      </c>
      <c r="M700" s="72">
        <v>42.671999999999997</v>
      </c>
      <c r="N700" s="12">
        <v>88.590999999999994</v>
      </c>
      <c r="O700" s="72">
        <v>3.3490000000000002</v>
      </c>
      <c r="P700" s="72">
        <v>36.67</v>
      </c>
      <c r="Q700" s="12">
        <v>23.472999999999999</v>
      </c>
      <c r="R700" s="72">
        <v>0.88700000000000001</v>
      </c>
      <c r="S700" s="72">
        <v>58.960999999999999</v>
      </c>
      <c r="T700" s="12">
        <v>112.06399999999999</v>
      </c>
      <c r="U700" s="72">
        <v>4.2370000000000001</v>
      </c>
      <c r="V700" s="72">
        <v>37.500999999999998</v>
      </c>
      <c r="W700" s="12">
        <v>499.51</v>
      </c>
      <c r="X700" s="72">
        <v>18.885000000000002</v>
      </c>
      <c r="Y700" s="72">
        <v>16.734999999999999</v>
      </c>
      <c r="Z700" s="12">
        <v>611.57399999999996</v>
      </c>
      <c r="AA700" s="72">
        <v>23.120999999999999</v>
      </c>
      <c r="AB700" s="72">
        <v>14.02</v>
      </c>
      <c r="AC700" s="12">
        <v>1961.7439999999999</v>
      </c>
      <c r="AD700" s="72">
        <v>74.167000000000002</v>
      </c>
      <c r="AE700" s="72">
        <v>7.1319999999999997</v>
      </c>
      <c r="AF700" s="12">
        <v>9.4190000000000005</v>
      </c>
      <c r="AG700" s="72">
        <v>0.35599999999999998</v>
      </c>
      <c r="AH700" s="72">
        <v>121.33</v>
      </c>
      <c r="AI700" s="12">
        <v>70.988</v>
      </c>
      <c r="AJ700" s="72">
        <v>2.6840000000000002</v>
      </c>
      <c r="AK700" s="72">
        <v>31.538</v>
      </c>
      <c r="AL700" s="12">
        <v>80.406999999999996</v>
      </c>
      <c r="AM700" s="72">
        <v>3.04</v>
      </c>
      <c r="AN700" s="72">
        <v>25.821000000000002</v>
      </c>
      <c r="AO700" s="12">
        <v>2042.152</v>
      </c>
      <c r="AP700" s="72">
        <v>77.206999999999994</v>
      </c>
      <c r="AQ700" s="72">
        <v>6.9180000000000001</v>
      </c>
      <c r="AR700" s="12">
        <v>42.718000000000004</v>
      </c>
      <c r="AS700" s="72">
        <v>1.615</v>
      </c>
      <c r="AT700" s="72">
        <v>37.451000000000001</v>
      </c>
      <c r="AU700" s="12">
        <v>0</v>
      </c>
      <c r="AV700" s="72">
        <v>0</v>
      </c>
      <c r="AW700" s="72">
        <v>0</v>
      </c>
      <c r="AX700" s="12">
        <v>95.228999999999999</v>
      </c>
      <c r="AY700" s="72">
        <v>3.6</v>
      </c>
      <c r="AZ700" s="72">
        <v>29.962</v>
      </c>
      <c r="BA700" s="12">
        <v>95.228999999999999</v>
      </c>
      <c r="BB700" s="72">
        <v>3.6</v>
      </c>
      <c r="BC700" s="72">
        <v>29.962</v>
      </c>
      <c r="BD700" s="12">
        <v>36.095999999999997</v>
      </c>
      <c r="BE700" s="72">
        <v>1.365</v>
      </c>
      <c r="BF700" s="72">
        <v>44.194000000000003</v>
      </c>
      <c r="BG700" s="12">
        <v>131.32499999999999</v>
      </c>
      <c r="BH700" s="72">
        <v>4.9649999999999999</v>
      </c>
      <c r="BI700" s="72">
        <v>27.853999999999999</v>
      </c>
      <c r="BJ700" s="12">
        <v>388.202</v>
      </c>
      <c r="BK700" s="72">
        <v>14.677</v>
      </c>
      <c r="BL700" s="72">
        <v>12.468</v>
      </c>
      <c r="BM700" s="12">
        <v>40.649000000000001</v>
      </c>
      <c r="BN700" s="72">
        <v>1.5369999999999999</v>
      </c>
      <c r="BO700" s="72">
        <v>67.552999999999997</v>
      </c>
      <c r="BP700" s="12">
        <v>428.851</v>
      </c>
      <c r="BQ700" s="72">
        <v>16.213000000000001</v>
      </c>
      <c r="BR700" s="72">
        <v>13.221</v>
      </c>
      <c r="BS700" s="12">
        <v>602.89400000000001</v>
      </c>
      <c r="BT700" s="72">
        <v>22.792999999999999</v>
      </c>
      <c r="BU700" s="72">
        <v>9.0540000000000003</v>
      </c>
      <c r="BV700" s="12">
        <v>2645.0450000000001</v>
      </c>
      <c r="BW700" s="72">
        <v>100</v>
      </c>
      <c r="BX700" s="72">
        <v>6.202</v>
      </c>
      <c r="BY700" s="13"/>
      <c r="BZ700" s="13"/>
    </row>
    <row r="701" spans="1:78" ht="12.75" customHeight="1">
      <c r="A701" s="122" t="s">
        <v>44</v>
      </c>
      <c r="B701" s="71" t="s">
        <v>71</v>
      </c>
      <c r="C701" s="71" t="s">
        <v>26</v>
      </c>
      <c r="D701" s="34">
        <v>44805</v>
      </c>
      <c r="E701" s="12">
        <v>1380.7149999999999</v>
      </c>
      <c r="F701" s="72">
        <v>55.095999999999997</v>
      </c>
      <c r="G701" s="72">
        <v>9.2620000000000005</v>
      </c>
      <c r="H701" s="12">
        <v>37.942999999999998</v>
      </c>
      <c r="I701" s="72">
        <v>1.514</v>
      </c>
      <c r="J701" s="72">
        <v>47.28</v>
      </c>
      <c r="K701" s="12">
        <v>26.571000000000002</v>
      </c>
      <c r="L701" s="72">
        <v>1.06</v>
      </c>
      <c r="M701" s="72">
        <v>53.841000000000001</v>
      </c>
      <c r="N701" s="12">
        <v>64.515000000000001</v>
      </c>
      <c r="O701" s="72">
        <v>2.5739999999999998</v>
      </c>
      <c r="P701" s="72">
        <v>34.436</v>
      </c>
      <c r="Q701" s="12">
        <v>15.792999999999999</v>
      </c>
      <c r="R701" s="72">
        <v>0.63</v>
      </c>
      <c r="S701" s="72">
        <v>80.605999999999995</v>
      </c>
      <c r="T701" s="12">
        <v>80.308000000000007</v>
      </c>
      <c r="U701" s="72">
        <v>3.2050000000000001</v>
      </c>
      <c r="V701" s="72">
        <v>30.03</v>
      </c>
      <c r="W701" s="12">
        <v>559.58199999999999</v>
      </c>
      <c r="X701" s="72">
        <v>22.33</v>
      </c>
      <c r="Y701" s="72">
        <v>10.146000000000001</v>
      </c>
      <c r="Z701" s="12">
        <v>639.89</v>
      </c>
      <c r="AA701" s="72">
        <v>25.533999999999999</v>
      </c>
      <c r="AB701" s="72">
        <v>9.5050000000000008</v>
      </c>
      <c r="AC701" s="12">
        <v>2020.604</v>
      </c>
      <c r="AD701" s="72">
        <v>80.63</v>
      </c>
      <c r="AE701" s="72">
        <v>7.56</v>
      </c>
      <c r="AF701" s="12">
        <v>4.1399999999999997</v>
      </c>
      <c r="AG701" s="72">
        <v>0.16500000000000001</v>
      </c>
      <c r="AH701" s="72">
        <v>122.45099999999999</v>
      </c>
      <c r="AI701" s="12">
        <v>30.372</v>
      </c>
      <c r="AJ701" s="72">
        <v>1.212</v>
      </c>
      <c r="AK701" s="72">
        <v>48.040999999999997</v>
      </c>
      <c r="AL701" s="12">
        <v>34.512</v>
      </c>
      <c r="AM701" s="72">
        <v>1.377</v>
      </c>
      <c r="AN701" s="72">
        <v>46.369</v>
      </c>
      <c r="AO701" s="12">
        <v>2055.116</v>
      </c>
      <c r="AP701" s="72">
        <v>82.007000000000005</v>
      </c>
      <c r="AQ701" s="72">
        <v>7.5030000000000001</v>
      </c>
      <c r="AR701" s="12">
        <v>77.177999999999997</v>
      </c>
      <c r="AS701" s="72">
        <v>3.08</v>
      </c>
      <c r="AT701" s="72">
        <v>37.082999999999998</v>
      </c>
      <c r="AU701" s="12">
        <v>20.233000000000001</v>
      </c>
      <c r="AV701" s="72">
        <v>0.80700000000000005</v>
      </c>
      <c r="AW701" s="72">
        <v>64.622</v>
      </c>
      <c r="AX701" s="12">
        <v>18.311</v>
      </c>
      <c r="AY701" s="72">
        <v>0.73099999999999998</v>
      </c>
      <c r="AZ701" s="72">
        <v>45.798999999999999</v>
      </c>
      <c r="BA701" s="12">
        <v>38.542999999999999</v>
      </c>
      <c r="BB701" s="72">
        <v>1.538</v>
      </c>
      <c r="BC701" s="72">
        <v>39.774000000000001</v>
      </c>
      <c r="BD701" s="12">
        <v>50.003</v>
      </c>
      <c r="BE701" s="72">
        <v>1.9950000000000001</v>
      </c>
      <c r="BF701" s="72">
        <v>32.207999999999998</v>
      </c>
      <c r="BG701" s="12">
        <v>88.546000000000006</v>
      </c>
      <c r="BH701" s="72">
        <v>3.5329999999999999</v>
      </c>
      <c r="BI701" s="72">
        <v>28.169</v>
      </c>
      <c r="BJ701" s="12">
        <v>285.17399999999998</v>
      </c>
      <c r="BK701" s="72">
        <v>11.38</v>
      </c>
      <c r="BL701" s="72">
        <v>13.513999999999999</v>
      </c>
      <c r="BM701" s="12">
        <v>0</v>
      </c>
      <c r="BN701" s="72">
        <v>0</v>
      </c>
      <c r="BO701" s="72">
        <v>0</v>
      </c>
      <c r="BP701" s="12">
        <v>285.17399999999998</v>
      </c>
      <c r="BQ701" s="72">
        <v>11.38</v>
      </c>
      <c r="BR701" s="72">
        <v>13.513999999999999</v>
      </c>
      <c r="BS701" s="12">
        <v>450.89800000000002</v>
      </c>
      <c r="BT701" s="72">
        <v>17.992999999999999</v>
      </c>
      <c r="BU701" s="72">
        <v>9.1129999999999995</v>
      </c>
      <c r="BV701" s="12">
        <v>2506.0140000000001</v>
      </c>
      <c r="BW701" s="72">
        <v>100</v>
      </c>
      <c r="BX701" s="72">
        <v>6.5</v>
      </c>
      <c r="BY701" s="13"/>
      <c r="BZ701" s="13"/>
    </row>
    <row r="702" spans="1:78" ht="12.75" customHeight="1">
      <c r="A702" s="122" t="s">
        <v>44</v>
      </c>
      <c r="B702" s="71" t="s">
        <v>71</v>
      </c>
      <c r="C702" s="71" t="s">
        <v>26</v>
      </c>
      <c r="D702" s="34">
        <v>44896</v>
      </c>
      <c r="E702" s="12">
        <v>1343.4179999999999</v>
      </c>
      <c r="F702" s="72">
        <v>52.698999999999998</v>
      </c>
      <c r="G702" s="72">
        <v>7.7069999999999999</v>
      </c>
      <c r="H702" s="12">
        <v>85.174000000000007</v>
      </c>
      <c r="I702" s="72">
        <v>3.3410000000000002</v>
      </c>
      <c r="J702" s="72">
        <v>40.968000000000004</v>
      </c>
      <c r="K702" s="12">
        <v>10.548999999999999</v>
      </c>
      <c r="L702" s="72">
        <v>0.41399999999999998</v>
      </c>
      <c r="M702" s="72">
        <v>78.841999999999999</v>
      </c>
      <c r="N702" s="12">
        <v>95.722999999999999</v>
      </c>
      <c r="O702" s="72">
        <v>3.7549999999999999</v>
      </c>
      <c r="P702" s="72">
        <v>36.31</v>
      </c>
      <c r="Q702" s="12">
        <v>13.698</v>
      </c>
      <c r="R702" s="72">
        <v>0.53700000000000003</v>
      </c>
      <c r="S702" s="72">
        <v>66.319999999999993</v>
      </c>
      <c r="T702" s="12">
        <v>109.42100000000001</v>
      </c>
      <c r="U702" s="72">
        <v>4.2919999999999998</v>
      </c>
      <c r="V702" s="72">
        <v>38.396000000000001</v>
      </c>
      <c r="W702" s="12">
        <v>585.09</v>
      </c>
      <c r="X702" s="72">
        <v>22.952000000000002</v>
      </c>
      <c r="Y702" s="72">
        <v>10.602</v>
      </c>
      <c r="Z702" s="12">
        <v>694.51099999999997</v>
      </c>
      <c r="AA702" s="72">
        <v>27.244</v>
      </c>
      <c r="AB702" s="72">
        <v>6.8819999999999997</v>
      </c>
      <c r="AC702" s="12">
        <v>2037.93</v>
      </c>
      <c r="AD702" s="72">
        <v>79.942999999999998</v>
      </c>
      <c r="AE702" s="72">
        <v>5.5350000000000001</v>
      </c>
      <c r="AF702" s="12">
        <v>0</v>
      </c>
      <c r="AG702" s="72">
        <v>0</v>
      </c>
      <c r="AH702" s="72">
        <v>0</v>
      </c>
      <c r="AI702" s="12">
        <v>21.803000000000001</v>
      </c>
      <c r="AJ702" s="72">
        <v>0.85499999999999998</v>
      </c>
      <c r="AK702" s="72">
        <v>72.081000000000003</v>
      </c>
      <c r="AL702" s="12">
        <v>21.803000000000001</v>
      </c>
      <c r="AM702" s="72">
        <v>0.85499999999999998</v>
      </c>
      <c r="AN702" s="72">
        <v>72.081000000000003</v>
      </c>
      <c r="AO702" s="12">
        <v>2059.7330000000002</v>
      </c>
      <c r="AP702" s="72">
        <v>80.798000000000002</v>
      </c>
      <c r="AQ702" s="72">
        <v>5.2460000000000004</v>
      </c>
      <c r="AR702" s="12">
        <v>35.572000000000003</v>
      </c>
      <c r="AS702" s="72">
        <v>1.395</v>
      </c>
      <c r="AT702" s="72">
        <v>47.723999999999997</v>
      </c>
      <c r="AU702" s="12">
        <v>0.89200000000000002</v>
      </c>
      <c r="AV702" s="72">
        <v>3.5000000000000003E-2</v>
      </c>
      <c r="AW702" s="72">
        <v>106.238</v>
      </c>
      <c r="AX702" s="12">
        <v>44.988999999999997</v>
      </c>
      <c r="AY702" s="72">
        <v>1.7649999999999999</v>
      </c>
      <c r="AZ702" s="72">
        <v>38.225999999999999</v>
      </c>
      <c r="BA702" s="12">
        <v>45.881</v>
      </c>
      <c r="BB702" s="72">
        <v>1.8</v>
      </c>
      <c r="BC702" s="72">
        <v>37.353000000000002</v>
      </c>
      <c r="BD702" s="12">
        <v>66.2</v>
      </c>
      <c r="BE702" s="72">
        <v>2.597</v>
      </c>
      <c r="BF702" s="72">
        <v>42.055</v>
      </c>
      <c r="BG702" s="12">
        <v>112.081</v>
      </c>
      <c r="BH702" s="72">
        <v>4.3970000000000002</v>
      </c>
      <c r="BI702" s="72">
        <v>29.969000000000001</v>
      </c>
      <c r="BJ702" s="12">
        <v>332.892</v>
      </c>
      <c r="BK702" s="72">
        <v>13.058</v>
      </c>
      <c r="BL702" s="72">
        <v>19.562000000000001</v>
      </c>
      <c r="BM702" s="12">
        <v>8.9580000000000002</v>
      </c>
      <c r="BN702" s="72">
        <v>0.35099999999999998</v>
      </c>
      <c r="BO702" s="72">
        <v>75.224999999999994</v>
      </c>
      <c r="BP702" s="12">
        <v>341.85</v>
      </c>
      <c r="BQ702" s="72">
        <v>13.41</v>
      </c>
      <c r="BR702" s="72">
        <v>18.606000000000002</v>
      </c>
      <c r="BS702" s="12">
        <v>489.50299999999999</v>
      </c>
      <c r="BT702" s="72">
        <v>19.202000000000002</v>
      </c>
      <c r="BU702" s="72">
        <v>17.262</v>
      </c>
      <c r="BV702" s="12">
        <v>2549.2359999999999</v>
      </c>
      <c r="BW702" s="72">
        <v>100</v>
      </c>
      <c r="BX702" s="72">
        <v>5.2750000000000004</v>
      </c>
      <c r="BY702" s="13"/>
      <c r="BZ702" s="13"/>
    </row>
    <row r="703" spans="1:78" ht="12.75" customHeight="1">
      <c r="A703" s="122" t="s">
        <v>44</v>
      </c>
      <c r="B703" s="71" t="s">
        <v>71</v>
      </c>
      <c r="C703" s="71" t="s">
        <v>26</v>
      </c>
      <c r="D703" s="34">
        <v>44986</v>
      </c>
      <c r="E703" s="12">
        <v>1563.854</v>
      </c>
      <c r="F703" s="72">
        <v>57.533000000000001</v>
      </c>
      <c r="G703" s="72">
        <v>4.3330000000000002</v>
      </c>
      <c r="H703" s="12">
        <v>26.919</v>
      </c>
      <c r="I703" s="72">
        <v>0.99</v>
      </c>
      <c r="J703" s="72">
        <v>42.930999999999997</v>
      </c>
      <c r="K703" s="12">
        <v>45.805999999999997</v>
      </c>
      <c r="L703" s="72">
        <v>1.6850000000000001</v>
      </c>
      <c r="M703" s="72">
        <v>27.835000000000001</v>
      </c>
      <c r="N703" s="12">
        <v>72.724999999999994</v>
      </c>
      <c r="O703" s="72">
        <v>2.6760000000000002</v>
      </c>
      <c r="P703" s="72">
        <v>22.245999999999999</v>
      </c>
      <c r="Q703" s="12">
        <v>31.091000000000001</v>
      </c>
      <c r="R703" s="72">
        <v>1.1439999999999999</v>
      </c>
      <c r="S703" s="72">
        <v>31.189</v>
      </c>
      <c r="T703" s="12">
        <v>103.816</v>
      </c>
      <c r="U703" s="72">
        <v>3.819</v>
      </c>
      <c r="V703" s="72">
        <v>19.303000000000001</v>
      </c>
      <c r="W703" s="12">
        <v>541.71100000000001</v>
      </c>
      <c r="X703" s="72">
        <v>19.928999999999998</v>
      </c>
      <c r="Y703" s="72">
        <v>7.7640000000000002</v>
      </c>
      <c r="Z703" s="12">
        <v>645.52599999999995</v>
      </c>
      <c r="AA703" s="72">
        <v>23.748999999999999</v>
      </c>
      <c r="AB703" s="72">
        <v>6.6779999999999999</v>
      </c>
      <c r="AC703" s="12">
        <v>2209.38</v>
      </c>
      <c r="AD703" s="72">
        <v>81.281999999999996</v>
      </c>
      <c r="AE703" s="72">
        <v>3.5619999999999998</v>
      </c>
      <c r="AF703" s="12">
        <v>0</v>
      </c>
      <c r="AG703" s="72">
        <v>0</v>
      </c>
      <c r="AH703" s="72">
        <v>0</v>
      </c>
      <c r="AI703" s="12">
        <v>32.235999999999997</v>
      </c>
      <c r="AJ703" s="72">
        <v>1.1859999999999999</v>
      </c>
      <c r="AK703" s="72">
        <v>31.501999999999999</v>
      </c>
      <c r="AL703" s="12">
        <v>32.235999999999997</v>
      </c>
      <c r="AM703" s="72">
        <v>1.1859999999999999</v>
      </c>
      <c r="AN703" s="72">
        <v>31.501999999999999</v>
      </c>
      <c r="AO703" s="12">
        <v>2241.6149999999998</v>
      </c>
      <c r="AP703" s="72">
        <v>82.468000000000004</v>
      </c>
      <c r="AQ703" s="72">
        <v>3.4590000000000001</v>
      </c>
      <c r="AR703" s="12">
        <v>89.233999999999995</v>
      </c>
      <c r="AS703" s="72">
        <v>3.2829999999999999</v>
      </c>
      <c r="AT703" s="72">
        <v>28.722999999999999</v>
      </c>
      <c r="AU703" s="12">
        <v>4.92</v>
      </c>
      <c r="AV703" s="72">
        <v>0.18099999999999999</v>
      </c>
      <c r="AW703" s="72">
        <v>58.820999999999998</v>
      </c>
      <c r="AX703" s="12">
        <v>81.611000000000004</v>
      </c>
      <c r="AY703" s="72">
        <v>3.0019999999999998</v>
      </c>
      <c r="AZ703" s="72">
        <v>25.686</v>
      </c>
      <c r="BA703" s="12">
        <v>86.531000000000006</v>
      </c>
      <c r="BB703" s="72">
        <v>3.1829999999999998</v>
      </c>
      <c r="BC703" s="72">
        <v>24.128</v>
      </c>
      <c r="BD703" s="12">
        <v>89.522999999999996</v>
      </c>
      <c r="BE703" s="72">
        <v>3.2930000000000001</v>
      </c>
      <c r="BF703" s="72">
        <v>28.445</v>
      </c>
      <c r="BG703" s="12">
        <v>176.054</v>
      </c>
      <c r="BH703" s="72">
        <v>6.4770000000000003</v>
      </c>
      <c r="BI703" s="72">
        <v>16.78</v>
      </c>
      <c r="BJ703" s="12">
        <v>197.06299999999999</v>
      </c>
      <c r="BK703" s="72">
        <v>7.25</v>
      </c>
      <c r="BL703" s="72">
        <v>12.273</v>
      </c>
      <c r="BM703" s="12">
        <v>14.21</v>
      </c>
      <c r="BN703" s="72">
        <v>0.52300000000000002</v>
      </c>
      <c r="BO703" s="72">
        <v>43.86</v>
      </c>
      <c r="BP703" s="12">
        <v>211.273</v>
      </c>
      <c r="BQ703" s="72">
        <v>7.7729999999999997</v>
      </c>
      <c r="BR703" s="72">
        <v>11.52</v>
      </c>
      <c r="BS703" s="12">
        <v>476.56099999999998</v>
      </c>
      <c r="BT703" s="72">
        <v>17.532</v>
      </c>
      <c r="BU703" s="72">
        <v>8.7149999999999999</v>
      </c>
      <c r="BV703" s="12">
        <v>2718.1759999999999</v>
      </c>
      <c r="BW703" s="72">
        <v>100</v>
      </c>
      <c r="BX703" s="72">
        <v>3.4990000000000001</v>
      </c>
      <c r="BY703" s="13"/>
      <c r="BZ703" s="13"/>
    </row>
    <row r="704" spans="1:78" ht="12.75" customHeight="1">
      <c r="A704" s="122" t="s">
        <v>44</v>
      </c>
      <c r="B704" s="71" t="s">
        <v>71</v>
      </c>
      <c r="C704" s="71" t="s">
        <v>26</v>
      </c>
      <c r="D704" s="34">
        <v>45078</v>
      </c>
      <c r="E704" s="12">
        <v>1454.6880000000001</v>
      </c>
      <c r="F704" s="72">
        <v>55.62</v>
      </c>
      <c r="G704" s="72">
        <v>4.0730000000000004</v>
      </c>
      <c r="H704" s="12">
        <v>37.084000000000003</v>
      </c>
      <c r="I704" s="72">
        <v>1.4179999999999999</v>
      </c>
      <c r="J704" s="72">
        <v>39.975999999999999</v>
      </c>
      <c r="K704" s="12">
        <v>43.579000000000001</v>
      </c>
      <c r="L704" s="72">
        <v>1.6659999999999999</v>
      </c>
      <c r="M704" s="72">
        <v>40.975999999999999</v>
      </c>
      <c r="N704" s="12">
        <v>80.662999999999997</v>
      </c>
      <c r="O704" s="72">
        <v>3.0840000000000001</v>
      </c>
      <c r="P704" s="72">
        <v>26.795000000000002</v>
      </c>
      <c r="Q704" s="12">
        <v>12.827999999999999</v>
      </c>
      <c r="R704" s="72">
        <v>0.49</v>
      </c>
      <c r="S704" s="72">
        <v>47.838000000000001</v>
      </c>
      <c r="T704" s="12">
        <v>93.491</v>
      </c>
      <c r="U704" s="72">
        <v>3.5750000000000002</v>
      </c>
      <c r="V704" s="72">
        <v>24.053999999999998</v>
      </c>
      <c r="W704" s="12">
        <v>573.18200000000002</v>
      </c>
      <c r="X704" s="72">
        <v>21.916</v>
      </c>
      <c r="Y704" s="72">
        <v>7.8529999999999998</v>
      </c>
      <c r="Z704" s="12">
        <v>666.67399999999998</v>
      </c>
      <c r="AA704" s="72">
        <v>25.49</v>
      </c>
      <c r="AB704" s="72">
        <v>7.1989999999999998</v>
      </c>
      <c r="AC704" s="12">
        <v>2121.3620000000001</v>
      </c>
      <c r="AD704" s="72">
        <v>81.11</v>
      </c>
      <c r="AE704" s="72">
        <v>3.8290000000000002</v>
      </c>
      <c r="AF704" s="12">
        <v>0</v>
      </c>
      <c r="AG704" s="72">
        <v>0</v>
      </c>
      <c r="AH704" s="72">
        <v>0</v>
      </c>
      <c r="AI704" s="12">
        <v>52.701000000000001</v>
      </c>
      <c r="AJ704" s="72">
        <v>2.0150000000000001</v>
      </c>
      <c r="AK704" s="72">
        <v>37.021000000000001</v>
      </c>
      <c r="AL704" s="12">
        <v>52.701000000000001</v>
      </c>
      <c r="AM704" s="72">
        <v>2.0150000000000001</v>
      </c>
      <c r="AN704" s="72">
        <v>37.021000000000001</v>
      </c>
      <c r="AO704" s="12">
        <v>2174.0630000000001</v>
      </c>
      <c r="AP704" s="72">
        <v>83.125</v>
      </c>
      <c r="AQ704" s="72">
        <v>3.7440000000000002</v>
      </c>
      <c r="AR704" s="12">
        <v>46.920999999999999</v>
      </c>
      <c r="AS704" s="72">
        <v>1.794</v>
      </c>
      <c r="AT704" s="72">
        <v>29.593</v>
      </c>
      <c r="AU704" s="12">
        <v>3.923</v>
      </c>
      <c r="AV704" s="72">
        <v>0.15</v>
      </c>
      <c r="AW704" s="72">
        <v>74.61</v>
      </c>
      <c r="AX704" s="12">
        <v>22.363</v>
      </c>
      <c r="AY704" s="72">
        <v>0.85499999999999998</v>
      </c>
      <c r="AZ704" s="72">
        <v>49.691000000000003</v>
      </c>
      <c r="BA704" s="12">
        <v>26.286000000000001</v>
      </c>
      <c r="BB704" s="72">
        <v>1.0049999999999999</v>
      </c>
      <c r="BC704" s="72">
        <v>42.996000000000002</v>
      </c>
      <c r="BD704" s="12">
        <v>60.911999999999999</v>
      </c>
      <c r="BE704" s="72">
        <v>2.3290000000000002</v>
      </c>
      <c r="BF704" s="72">
        <v>25.286999999999999</v>
      </c>
      <c r="BG704" s="12">
        <v>87.198999999999998</v>
      </c>
      <c r="BH704" s="72">
        <v>3.3340000000000001</v>
      </c>
      <c r="BI704" s="72">
        <v>22.934999999999999</v>
      </c>
      <c r="BJ704" s="12">
        <v>275.19900000000001</v>
      </c>
      <c r="BK704" s="72">
        <v>10.522</v>
      </c>
      <c r="BL704" s="72">
        <v>14.721</v>
      </c>
      <c r="BM704" s="12">
        <v>32.018000000000001</v>
      </c>
      <c r="BN704" s="72">
        <v>1.224</v>
      </c>
      <c r="BO704" s="72">
        <v>49.125</v>
      </c>
      <c r="BP704" s="12">
        <v>307.21699999999998</v>
      </c>
      <c r="BQ704" s="72">
        <v>11.746</v>
      </c>
      <c r="BR704" s="72">
        <v>14.01</v>
      </c>
      <c r="BS704" s="12">
        <v>441.33699999999999</v>
      </c>
      <c r="BT704" s="72">
        <v>16.875</v>
      </c>
      <c r="BU704" s="72">
        <v>8.7569999999999997</v>
      </c>
      <c r="BV704" s="12">
        <v>2615.3989999999999</v>
      </c>
      <c r="BW704" s="72">
        <v>100</v>
      </c>
      <c r="BX704" s="72">
        <v>3.242</v>
      </c>
      <c r="BY704" s="13"/>
      <c r="BZ704" s="13"/>
    </row>
    <row r="705" spans="1:78" ht="12.75" customHeight="1">
      <c r="A705" s="122" t="s">
        <v>44</v>
      </c>
      <c r="B705" s="71" t="s">
        <v>71</v>
      </c>
      <c r="C705" s="71" t="s">
        <v>26</v>
      </c>
      <c r="D705" s="34">
        <v>45170</v>
      </c>
      <c r="E705" s="12">
        <v>1614.3019999999999</v>
      </c>
      <c r="F705" s="72">
        <v>58.814</v>
      </c>
      <c r="G705" s="72">
        <v>4.4630000000000001</v>
      </c>
      <c r="H705" s="12">
        <v>31.475000000000001</v>
      </c>
      <c r="I705" s="72">
        <v>1.147</v>
      </c>
      <c r="J705" s="72">
        <v>36.195</v>
      </c>
      <c r="K705" s="12">
        <v>52.131</v>
      </c>
      <c r="L705" s="72">
        <v>1.899</v>
      </c>
      <c r="M705" s="72">
        <v>30.344000000000001</v>
      </c>
      <c r="N705" s="12">
        <v>83.605999999999995</v>
      </c>
      <c r="O705" s="72">
        <v>3.0459999999999998</v>
      </c>
      <c r="P705" s="72">
        <v>20.393000000000001</v>
      </c>
      <c r="Q705" s="12">
        <v>15.461</v>
      </c>
      <c r="R705" s="72">
        <v>0.56299999999999994</v>
      </c>
      <c r="S705" s="72">
        <v>51.289000000000001</v>
      </c>
      <c r="T705" s="12">
        <v>99.066999999999993</v>
      </c>
      <c r="U705" s="72">
        <v>3.609</v>
      </c>
      <c r="V705" s="72">
        <v>18.323</v>
      </c>
      <c r="W705" s="12">
        <v>517.89599999999996</v>
      </c>
      <c r="X705" s="72">
        <v>18.869</v>
      </c>
      <c r="Y705" s="72">
        <v>8.6489999999999991</v>
      </c>
      <c r="Z705" s="12">
        <v>616.96199999999999</v>
      </c>
      <c r="AA705" s="72">
        <v>22.478000000000002</v>
      </c>
      <c r="AB705" s="72">
        <v>7.4749999999999996</v>
      </c>
      <c r="AC705" s="12">
        <v>2231.2649999999999</v>
      </c>
      <c r="AD705" s="72">
        <v>81.292000000000002</v>
      </c>
      <c r="AE705" s="72">
        <v>4.2699999999999996</v>
      </c>
      <c r="AF705" s="12">
        <v>6.2190000000000003</v>
      </c>
      <c r="AG705" s="72">
        <v>0.22700000000000001</v>
      </c>
      <c r="AH705" s="72">
        <v>105.955</v>
      </c>
      <c r="AI705" s="12">
        <v>47.204999999999998</v>
      </c>
      <c r="AJ705" s="72">
        <v>1.72</v>
      </c>
      <c r="AK705" s="72">
        <v>40.890999999999998</v>
      </c>
      <c r="AL705" s="12">
        <v>53.423999999999999</v>
      </c>
      <c r="AM705" s="72">
        <v>1.946</v>
      </c>
      <c r="AN705" s="72">
        <v>39.209000000000003</v>
      </c>
      <c r="AO705" s="12">
        <v>2284.6880000000001</v>
      </c>
      <c r="AP705" s="72">
        <v>83.238</v>
      </c>
      <c r="AQ705" s="72">
        <v>4.3949999999999996</v>
      </c>
      <c r="AR705" s="12">
        <v>63.877000000000002</v>
      </c>
      <c r="AS705" s="72">
        <v>2.327</v>
      </c>
      <c r="AT705" s="72">
        <v>23.14</v>
      </c>
      <c r="AU705" s="12">
        <v>5.5730000000000004</v>
      </c>
      <c r="AV705" s="72">
        <v>0.20300000000000001</v>
      </c>
      <c r="AW705" s="72">
        <v>81.350999999999999</v>
      </c>
      <c r="AX705" s="12">
        <v>51.674999999999997</v>
      </c>
      <c r="AY705" s="72">
        <v>1.883</v>
      </c>
      <c r="AZ705" s="72">
        <v>33.046999999999997</v>
      </c>
      <c r="BA705" s="12">
        <v>57.249000000000002</v>
      </c>
      <c r="BB705" s="72">
        <v>2.0859999999999999</v>
      </c>
      <c r="BC705" s="72">
        <v>35.643999999999998</v>
      </c>
      <c r="BD705" s="12">
        <v>54.939</v>
      </c>
      <c r="BE705" s="72">
        <v>2.0019999999999998</v>
      </c>
      <c r="BF705" s="72">
        <v>27.564</v>
      </c>
      <c r="BG705" s="12">
        <v>112.187</v>
      </c>
      <c r="BH705" s="72">
        <v>4.0869999999999997</v>
      </c>
      <c r="BI705" s="72">
        <v>21.994</v>
      </c>
      <c r="BJ705" s="12">
        <v>273.30200000000002</v>
      </c>
      <c r="BK705" s="72">
        <v>9.9570000000000007</v>
      </c>
      <c r="BL705" s="72">
        <v>12.589</v>
      </c>
      <c r="BM705" s="12">
        <v>10.707000000000001</v>
      </c>
      <c r="BN705" s="72">
        <v>0.39</v>
      </c>
      <c r="BO705" s="72">
        <v>110.19799999999999</v>
      </c>
      <c r="BP705" s="12">
        <v>284.00799999999998</v>
      </c>
      <c r="BQ705" s="72">
        <v>10.347</v>
      </c>
      <c r="BR705" s="72">
        <v>13.07</v>
      </c>
      <c r="BS705" s="12">
        <v>460.07299999999998</v>
      </c>
      <c r="BT705" s="72">
        <v>16.762</v>
      </c>
      <c r="BU705" s="72">
        <v>7.7910000000000004</v>
      </c>
      <c r="BV705" s="12">
        <v>2744.761</v>
      </c>
      <c r="BW705" s="72">
        <v>100</v>
      </c>
      <c r="BX705" s="72">
        <v>3.6339999999999999</v>
      </c>
      <c r="BY705" s="13"/>
      <c r="BZ705" s="13"/>
    </row>
    <row r="706" spans="1:78" ht="12.75" customHeight="1">
      <c r="A706" s="122" t="s">
        <v>44</v>
      </c>
      <c r="B706" s="71" t="s">
        <v>71</v>
      </c>
      <c r="C706" s="71" t="s">
        <v>26</v>
      </c>
      <c r="D706" s="34">
        <v>45261</v>
      </c>
      <c r="E706" s="12">
        <v>1383.279</v>
      </c>
      <c r="F706" s="72">
        <v>54.296999999999997</v>
      </c>
      <c r="G706" s="72">
        <v>4.2619999999999996</v>
      </c>
      <c r="H706" s="12">
        <v>40.216000000000001</v>
      </c>
      <c r="I706" s="72">
        <v>1.579</v>
      </c>
      <c r="J706" s="72">
        <v>29.053000000000001</v>
      </c>
      <c r="K706" s="12">
        <v>36.125</v>
      </c>
      <c r="L706" s="72">
        <v>1.4179999999999999</v>
      </c>
      <c r="M706" s="72">
        <v>39.185000000000002</v>
      </c>
      <c r="N706" s="12">
        <v>76.340999999999994</v>
      </c>
      <c r="O706" s="72">
        <v>2.9969999999999999</v>
      </c>
      <c r="P706" s="72">
        <v>25.463000000000001</v>
      </c>
      <c r="Q706" s="12">
        <v>31.681000000000001</v>
      </c>
      <c r="R706" s="72">
        <v>1.244</v>
      </c>
      <c r="S706" s="72">
        <v>34.1</v>
      </c>
      <c r="T706" s="12">
        <v>108.02200000000001</v>
      </c>
      <c r="U706" s="72">
        <v>4.24</v>
      </c>
      <c r="V706" s="72">
        <v>18.885999999999999</v>
      </c>
      <c r="W706" s="12">
        <v>549.697</v>
      </c>
      <c r="X706" s="72">
        <v>21.577000000000002</v>
      </c>
      <c r="Y706" s="72">
        <v>6.2290000000000001</v>
      </c>
      <c r="Z706" s="12">
        <v>657.71900000000005</v>
      </c>
      <c r="AA706" s="72">
        <v>25.817</v>
      </c>
      <c r="AB706" s="72">
        <v>5.4359999999999999</v>
      </c>
      <c r="AC706" s="12">
        <v>2040.999</v>
      </c>
      <c r="AD706" s="72">
        <v>80.114000000000004</v>
      </c>
      <c r="AE706" s="72">
        <v>3.8929999999999998</v>
      </c>
      <c r="AF706" s="12">
        <v>5.532</v>
      </c>
      <c r="AG706" s="72">
        <v>0.217</v>
      </c>
      <c r="AH706" s="72">
        <v>104.304</v>
      </c>
      <c r="AI706" s="12">
        <v>50.664999999999999</v>
      </c>
      <c r="AJ706" s="72">
        <v>1.9890000000000001</v>
      </c>
      <c r="AK706" s="72">
        <v>29.52</v>
      </c>
      <c r="AL706" s="12">
        <v>56.197000000000003</v>
      </c>
      <c r="AM706" s="72">
        <v>2.206</v>
      </c>
      <c r="AN706" s="72">
        <v>23.59</v>
      </c>
      <c r="AO706" s="12">
        <v>2097.1959999999999</v>
      </c>
      <c r="AP706" s="72">
        <v>82.32</v>
      </c>
      <c r="AQ706" s="72">
        <v>4.0259999999999998</v>
      </c>
      <c r="AR706" s="12">
        <v>43.91</v>
      </c>
      <c r="AS706" s="72">
        <v>1.724</v>
      </c>
      <c r="AT706" s="72">
        <v>39.646000000000001</v>
      </c>
      <c r="AU706" s="12">
        <v>10.614000000000001</v>
      </c>
      <c r="AV706" s="72">
        <v>0.41699999999999998</v>
      </c>
      <c r="AW706" s="72">
        <v>59.497999999999998</v>
      </c>
      <c r="AX706" s="12">
        <v>53.277999999999999</v>
      </c>
      <c r="AY706" s="72">
        <v>2.0910000000000002</v>
      </c>
      <c r="AZ706" s="72">
        <v>37.139000000000003</v>
      </c>
      <c r="BA706" s="12">
        <v>63.892000000000003</v>
      </c>
      <c r="BB706" s="72">
        <v>2.508</v>
      </c>
      <c r="BC706" s="72">
        <v>34.143999999999998</v>
      </c>
      <c r="BD706" s="12">
        <v>39.92</v>
      </c>
      <c r="BE706" s="72">
        <v>1.5669999999999999</v>
      </c>
      <c r="BF706" s="72">
        <v>28.096</v>
      </c>
      <c r="BG706" s="12">
        <v>103.812</v>
      </c>
      <c r="BH706" s="72">
        <v>4.0750000000000002</v>
      </c>
      <c r="BI706" s="72">
        <v>22.72</v>
      </c>
      <c r="BJ706" s="12">
        <v>267.077</v>
      </c>
      <c r="BK706" s="72">
        <v>10.483000000000001</v>
      </c>
      <c r="BL706" s="72">
        <v>12.305</v>
      </c>
      <c r="BM706" s="12">
        <v>35.630000000000003</v>
      </c>
      <c r="BN706" s="72">
        <v>1.399</v>
      </c>
      <c r="BO706" s="72">
        <v>43.585000000000001</v>
      </c>
      <c r="BP706" s="12">
        <v>302.70800000000003</v>
      </c>
      <c r="BQ706" s="72">
        <v>11.882</v>
      </c>
      <c r="BR706" s="72">
        <v>11.542</v>
      </c>
      <c r="BS706" s="12">
        <v>450.43</v>
      </c>
      <c r="BT706" s="72">
        <v>17.68</v>
      </c>
      <c r="BU706" s="72">
        <v>8.7149999999999999</v>
      </c>
      <c r="BV706" s="12">
        <v>2547.625</v>
      </c>
      <c r="BW706" s="72">
        <v>100</v>
      </c>
      <c r="BX706" s="72">
        <v>3.4209999999999998</v>
      </c>
      <c r="BY706" s="13"/>
      <c r="BZ706" s="13"/>
    </row>
    <row r="707" spans="1:78" ht="12.75" customHeight="1">
      <c r="A707" s="122" t="s">
        <v>44</v>
      </c>
      <c r="B707" s="71" t="s">
        <v>71</v>
      </c>
      <c r="C707" s="71" t="s">
        <v>26</v>
      </c>
      <c r="D707" s="34">
        <v>45352</v>
      </c>
      <c r="E707" s="12">
        <v>1509.259</v>
      </c>
      <c r="F707" s="72">
        <v>57.219000000000001</v>
      </c>
      <c r="G707" s="72">
        <v>5.53</v>
      </c>
      <c r="H707" s="12">
        <v>29.492000000000001</v>
      </c>
      <c r="I707" s="72">
        <v>1.1180000000000001</v>
      </c>
      <c r="J707" s="72">
        <v>32.479999999999997</v>
      </c>
      <c r="K707" s="12">
        <v>41.780999999999999</v>
      </c>
      <c r="L707" s="72">
        <v>1.5840000000000001</v>
      </c>
      <c r="M707" s="72">
        <v>25.736000000000001</v>
      </c>
      <c r="N707" s="12">
        <v>71.272999999999996</v>
      </c>
      <c r="O707" s="72">
        <v>2.702</v>
      </c>
      <c r="P707" s="72">
        <v>21.576000000000001</v>
      </c>
      <c r="Q707" s="12">
        <v>49.030999999999999</v>
      </c>
      <c r="R707" s="72">
        <v>1.859</v>
      </c>
      <c r="S707" s="72">
        <v>34.749000000000002</v>
      </c>
      <c r="T707" s="12">
        <v>120.304</v>
      </c>
      <c r="U707" s="72">
        <v>4.5609999999999999</v>
      </c>
      <c r="V707" s="72">
        <v>17.600999999999999</v>
      </c>
      <c r="W707" s="12">
        <v>517.39200000000005</v>
      </c>
      <c r="X707" s="72">
        <v>19.614999999999998</v>
      </c>
      <c r="Y707" s="72">
        <v>8.2729999999999997</v>
      </c>
      <c r="Z707" s="12">
        <v>637.69600000000003</v>
      </c>
      <c r="AA707" s="72">
        <v>24.175999999999998</v>
      </c>
      <c r="AB707" s="72">
        <v>7.3639999999999999</v>
      </c>
      <c r="AC707" s="12">
        <v>2146.9549999999999</v>
      </c>
      <c r="AD707" s="72">
        <v>81.394999999999996</v>
      </c>
      <c r="AE707" s="72">
        <v>5.1870000000000003</v>
      </c>
      <c r="AF707" s="12">
        <v>2.3580000000000001</v>
      </c>
      <c r="AG707" s="72">
        <v>8.8999999999999996E-2</v>
      </c>
      <c r="AH707" s="72">
        <v>103.57299999999999</v>
      </c>
      <c r="AI707" s="12">
        <v>33.28</v>
      </c>
      <c r="AJ707" s="72">
        <v>1.262</v>
      </c>
      <c r="AK707" s="72">
        <v>33.908999999999999</v>
      </c>
      <c r="AL707" s="12">
        <v>35.637999999999998</v>
      </c>
      <c r="AM707" s="72">
        <v>1.351</v>
      </c>
      <c r="AN707" s="72">
        <v>35.015999999999998</v>
      </c>
      <c r="AO707" s="12">
        <v>2182.5929999999998</v>
      </c>
      <c r="AP707" s="72">
        <v>82.745999999999995</v>
      </c>
      <c r="AQ707" s="72">
        <v>5.1029999999999998</v>
      </c>
      <c r="AR707" s="12">
        <v>71.766000000000005</v>
      </c>
      <c r="AS707" s="72">
        <v>2.7210000000000001</v>
      </c>
      <c r="AT707" s="72">
        <v>28.815999999999999</v>
      </c>
      <c r="AU707" s="12">
        <v>0</v>
      </c>
      <c r="AV707" s="72">
        <v>0</v>
      </c>
      <c r="AW707" s="72">
        <v>0</v>
      </c>
      <c r="AX707" s="12">
        <v>53.716999999999999</v>
      </c>
      <c r="AY707" s="72">
        <v>2.0369999999999999</v>
      </c>
      <c r="AZ707" s="72">
        <v>25.687000000000001</v>
      </c>
      <c r="BA707" s="12">
        <v>53.716999999999999</v>
      </c>
      <c r="BB707" s="72">
        <v>2.0369999999999999</v>
      </c>
      <c r="BC707" s="72">
        <v>25.687000000000001</v>
      </c>
      <c r="BD707" s="12">
        <v>33.15</v>
      </c>
      <c r="BE707" s="72">
        <v>1.2569999999999999</v>
      </c>
      <c r="BF707" s="72">
        <v>33.616</v>
      </c>
      <c r="BG707" s="12">
        <v>86.867000000000004</v>
      </c>
      <c r="BH707" s="72">
        <v>3.2930000000000001</v>
      </c>
      <c r="BI707" s="72">
        <v>24.161000000000001</v>
      </c>
      <c r="BJ707" s="12">
        <v>289.27300000000002</v>
      </c>
      <c r="BK707" s="72">
        <v>10.967000000000001</v>
      </c>
      <c r="BL707" s="72">
        <v>9.8010000000000002</v>
      </c>
      <c r="BM707" s="12">
        <v>7.2080000000000002</v>
      </c>
      <c r="BN707" s="72">
        <v>0.27300000000000002</v>
      </c>
      <c r="BO707" s="72">
        <v>75.825000000000003</v>
      </c>
      <c r="BP707" s="12">
        <v>296.48</v>
      </c>
      <c r="BQ707" s="72">
        <v>11.24</v>
      </c>
      <c r="BR707" s="72">
        <v>10.186999999999999</v>
      </c>
      <c r="BS707" s="12">
        <v>455.11399999999998</v>
      </c>
      <c r="BT707" s="72">
        <v>17.254000000000001</v>
      </c>
      <c r="BU707" s="72">
        <v>7.3070000000000004</v>
      </c>
      <c r="BV707" s="12">
        <v>2637.7069999999999</v>
      </c>
      <c r="BW707" s="72">
        <v>100</v>
      </c>
      <c r="BX707" s="72">
        <v>4.6079999999999997</v>
      </c>
      <c r="BY707" s="13"/>
      <c r="BZ707" s="13"/>
    </row>
    <row r="708" spans="1:78" ht="12.75" customHeight="1">
      <c r="A708" s="122" t="s">
        <v>44</v>
      </c>
      <c r="B708" s="71" t="s">
        <v>71</v>
      </c>
      <c r="C708" s="71" t="s">
        <v>26</v>
      </c>
      <c r="D708" s="34">
        <v>45444</v>
      </c>
      <c r="E708" s="12">
        <v>1496.021</v>
      </c>
      <c r="F708" s="72">
        <v>55.73</v>
      </c>
      <c r="G708" s="72">
        <v>4.556</v>
      </c>
      <c r="H708" s="12">
        <v>33.262</v>
      </c>
      <c r="I708" s="72">
        <v>1.2390000000000001</v>
      </c>
      <c r="J708" s="72">
        <v>41.957000000000001</v>
      </c>
      <c r="K708" s="12">
        <v>35.537999999999997</v>
      </c>
      <c r="L708" s="72">
        <v>1.3240000000000001</v>
      </c>
      <c r="M708" s="72">
        <v>39.564</v>
      </c>
      <c r="N708" s="12">
        <v>68.8</v>
      </c>
      <c r="O708" s="72">
        <v>2.5630000000000002</v>
      </c>
      <c r="P708" s="72">
        <v>31.405000000000001</v>
      </c>
      <c r="Q708" s="12">
        <v>49.328000000000003</v>
      </c>
      <c r="R708" s="72">
        <v>1.8380000000000001</v>
      </c>
      <c r="S708" s="72">
        <v>30.126000000000001</v>
      </c>
      <c r="T708" s="12">
        <v>118.128</v>
      </c>
      <c r="U708" s="72">
        <v>4.4009999999999998</v>
      </c>
      <c r="V708" s="72">
        <v>21.783999999999999</v>
      </c>
      <c r="W708" s="12">
        <v>554.02800000000002</v>
      </c>
      <c r="X708" s="72">
        <v>20.638999999999999</v>
      </c>
      <c r="Y708" s="72">
        <v>8.2550000000000008</v>
      </c>
      <c r="Z708" s="12">
        <v>672.15599999999995</v>
      </c>
      <c r="AA708" s="72">
        <v>25.039000000000001</v>
      </c>
      <c r="AB708" s="72">
        <v>6.944</v>
      </c>
      <c r="AC708" s="12">
        <v>2168.1759999999999</v>
      </c>
      <c r="AD708" s="72">
        <v>80.77</v>
      </c>
      <c r="AE708" s="72">
        <v>3.9359999999999999</v>
      </c>
      <c r="AF708" s="12">
        <v>0</v>
      </c>
      <c r="AG708" s="72">
        <v>0</v>
      </c>
      <c r="AH708" s="72">
        <v>0</v>
      </c>
      <c r="AI708" s="12">
        <v>29.213000000000001</v>
      </c>
      <c r="AJ708" s="72">
        <v>1.0880000000000001</v>
      </c>
      <c r="AK708" s="72">
        <v>27.169</v>
      </c>
      <c r="AL708" s="12">
        <v>29.213000000000001</v>
      </c>
      <c r="AM708" s="72">
        <v>1.0880000000000001</v>
      </c>
      <c r="AN708" s="72">
        <v>27.169</v>
      </c>
      <c r="AO708" s="12">
        <v>2197.3890000000001</v>
      </c>
      <c r="AP708" s="72">
        <v>81.858000000000004</v>
      </c>
      <c r="AQ708" s="72">
        <v>3.8969999999999998</v>
      </c>
      <c r="AR708" s="12">
        <v>50.094999999999999</v>
      </c>
      <c r="AS708" s="72">
        <v>1.8660000000000001</v>
      </c>
      <c r="AT708" s="72">
        <v>31.103999999999999</v>
      </c>
      <c r="AU708" s="12">
        <v>8.7149999999999999</v>
      </c>
      <c r="AV708" s="72">
        <v>0.32500000000000001</v>
      </c>
      <c r="AW708" s="72">
        <v>75.332999999999998</v>
      </c>
      <c r="AX708" s="12">
        <v>78.524000000000001</v>
      </c>
      <c r="AY708" s="72">
        <v>2.9249999999999998</v>
      </c>
      <c r="AZ708" s="72">
        <v>23.419</v>
      </c>
      <c r="BA708" s="12">
        <v>87.239000000000004</v>
      </c>
      <c r="BB708" s="72">
        <v>3.25</v>
      </c>
      <c r="BC708" s="72">
        <v>21.620999999999999</v>
      </c>
      <c r="BD708" s="12">
        <v>35.582999999999998</v>
      </c>
      <c r="BE708" s="72">
        <v>1.3260000000000001</v>
      </c>
      <c r="BF708" s="72">
        <v>34.451999999999998</v>
      </c>
      <c r="BG708" s="12">
        <v>122.822</v>
      </c>
      <c r="BH708" s="72">
        <v>4.5750000000000002</v>
      </c>
      <c r="BI708" s="72">
        <v>16.786999999999999</v>
      </c>
      <c r="BJ708" s="12">
        <v>294.726</v>
      </c>
      <c r="BK708" s="72">
        <v>10.978999999999999</v>
      </c>
      <c r="BL708" s="72">
        <v>14.13</v>
      </c>
      <c r="BM708" s="12">
        <v>19.367000000000001</v>
      </c>
      <c r="BN708" s="72">
        <v>0.72099999999999997</v>
      </c>
      <c r="BO708" s="72">
        <v>49.17</v>
      </c>
      <c r="BP708" s="12">
        <v>314.09199999999998</v>
      </c>
      <c r="BQ708" s="72">
        <v>11.701000000000001</v>
      </c>
      <c r="BR708" s="72">
        <v>12.682</v>
      </c>
      <c r="BS708" s="12">
        <v>487.00900000000001</v>
      </c>
      <c r="BT708" s="72">
        <v>18.141999999999999</v>
      </c>
      <c r="BU708" s="72">
        <v>7.59</v>
      </c>
      <c r="BV708" s="12">
        <v>2684.3980000000001</v>
      </c>
      <c r="BW708" s="72">
        <v>100</v>
      </c>
      <c r="BX708" s="72">
        <v>3.5179999999999998</v>
      </c>
      <c r="BY708" s="13"/>
      <c r="BZ708" s="13"/>
    </row>
    <row r="709" spans="1:78" ht="12.75" customHeight="1">
      <c r="A709" s="122" t="s">
        <v>44</v>
      </c>
      <c r="B709" s="71" t="s">
        <v>71</v>
      </c>
      <c r="C709" s="71" t="s">
        <v>26</v>
      </c>
      <c r="D709" s="34">
        <v>45536</v>
      </c>
      <c r="E709" s="12">
        <v>1428.5260000000001</v>
      </c>
      <c r="F709" s="72">
        <v>54.225999999999999</v>
      </c>
      <c r="G709" s="72">
        <v>5.907</v>
      </c>
      <c r="H709" s="12">
        <v>27.745999999999999</v>
      </c>
      <c r="I709" s="72">
        <v>1.0529999999999999</v>
      </c>
      <c r="J709" s="72">
        <v>36.063000000000002</v>
      </c>
      <c r="K709" s="12">
        <v>37.185000000000002</v>
      </c>
      <c r="L709" s="72">
        <v>1.4119999999999999</v>
      </c>
      <c r="M709" s="72">
        <v>38.654000000000003</v>
      </c>
      <c r="N709" s="12">
        <v>64.930999999999997</v>
      </c>
      <c r="O709" s="72">
        <v>2.4649999999999999</v>
      </c>
      <c r="P709" s="72">
        <v>29.998000000000001</v>
      </c>
      <c r="Q709" s="12">
        <v>30.699000000000002</v>
      </c>
      <c r="R709" s="72">
        <v>1.165</v>
      </c>
      <c r="S709" s="72">
        <v>44.343000000000004</v>
      </c>
      <c r="T709" s="12">
        <v>95.629000000000005</v>
      </c>
      <c r="U709" s="72">
        <v>3.63</v>
      </c>
      <c r="V709" s="72">
        <v>23.103000000000002</v>
      </c>
      <c r="W709" s="12">
        <v>612.78800000000001</v>
      </c>
      <c r="X709" s="72">
        <v>23.260999999999999</v>
      </c>
      <c r="Y709" s="72">
        <v>7.3440000000000003</v>
      </c>
      <c r="Z709" s="12">
        <v>708.41700000000003</v>
      </c>
      <c r="AA709" s="72">
        <v>26.890999999999998</v>
      </c>
      <c r="AB709" s="72">
        <v>6.6</v>
      </c>
      <c r="AC709" s="12">
        <v>2136.9430000000002</v>
      </c>
      <c r="AD709" s="72">
        <v>81.117000000000004</v>
      </c>
      <c r="AE709" s="72">
        <v>4.0750000000000002</v>
      </c>
      <c r="AF709" s="12">
        <v>0</v>
      </c>
      <c r="AG709" s="72">
        <v>0</v>
      </c>
      <c r="AH709" s="72">
        <v>0</v>
      </c>
      <c r="AI709" s="12">
        <v>33.506</v>
      </c>
      <c r="AJ709" s="72">
        <v>1.272</v>
      </c>
      <c r="AK709" s="72">
        <v>32.509</v>
      </c>
      <c r="AL709" s="12">
        <v>33.506</v>
      </c>
      <c r="AM709" s="72">
        <v>1.272</v>
      </c>
      <c r="AN709" s="72">
        <v>32.509</v>
      </c>
      <c r="AO709" s="12">
        <v>2170.4499999999998</v>
      </c>
      <c r="AP709" s="72">
        <v>82.388999999999996</v>
      </c>
      <c r="AQ709" s="72">
        <v>4.0679999999999996</v>
      </c>
      <c r="AR709" s="12">
        <v>64.537000000000006</v>
      </c>
      <c r="AS709" s="72">
        <v>2.4500000000000002</v>
      </c>
      <c r="AT709" s="72">
        <v>27.917000000000002</v>
      </c>
      <c r="AU709" s="12">
        <v>14.96</v>
      </c>
      <c r="AV709" s="72">
        <v>0.56799999999999995</v>
      </c>
      <c r="AW709" s="72">
        <v>82.513999999999996</v>
      </c>
      <c r="AX709" s="12">
        <v>65.204999999999998</v>
      </c>
      <c r="AY709" s="72">
        <v>2.4750000000000001</v>
      </c>
      <c r="AZ709" s="72">
        <v>26.184000000000001</v>
      </c>
      <c r="BA709" s="12">
        <v>80.165000000000006</v>
      </c>
      <c r="BB709" s="72">
        <v>3.0430000000000001</v>
      </c>
      <c r="BC709" s="72">
        <v>25.742000000000001</v>
      </c>
      <c r="BD709" s="12">
        <v>51.235999999999997</v>
      </c>
      <c r="BE709" s="72">
        <v>1.9450000000000001</v>
      </c>
      <c r="BF709" s="72">
        <v>38.539000000000001</v>
      </c>
      <c r="BG709" s="12">
        <v>131.40100000000001</v>
      </c>
      <c r="BH709" s="72">
        <v>4.9880000000000004</v>
      </c>
      <c r="BI709" s="72">
        <v>19.844999999999999</v>
      </c>
      <c r="BJ709" s="12">
        <v>253.929</v>
      </c>
      <c r="BK709" s="72">
        <v>9.6389999999999993</v>
      </c>
      <c r="BL709" s="72">
        <v>12.367000000000001</v>
      </c>
      <c r="BM709" s="12">
        <v>14.074</v>
      </c>
      <c r="BN709" s="72">
        <v>0.53400000000000003</v>
      </c>
      <c r="BO709" s="72">
        <v>61.563000000000002</v>
      </c>
      <c r="BP709" s="12">
        <v>268.00200000000001</v>
      </c>
      <c r="BQ709" s="72">
        <v>10.173</v>
      </c>
      <c r="BR709" s="72">
        <v>12.397</v>
      </c>
      <c r="BS709" s="12">
        <v>463.94099999999997</v>
      </c>
      <c r="BT709" s="72">
        <v>17.611000000000001</v>
      </c>
      <c r="BU709" s="72">
        <v>8.7669999999999995</v>
      </c>
      <c r="BV709" s="12">
        <v>2634.39</v>
      </c>
      <c r="BW709" s="72">
        <v>100</v>
      </c>
      <c r="BX709" s="72">
        <v>3.702</v>
      </c>
      <c r="BY709" s="13"/>
      <c r="BZ709" s="13"/>
    </row>
    <row r="710" spans="1:78" ht="12.75" customHeight="1">
      <c r="A710" s="122" t="s">
        <v>44</v>
      </c>
      <c r="B710" s="71" t="s">
        <v>71</v>
      </c>
      <c r="C710" s="71" t="s">
        <v>26</v>
      </c>
      <c r="D710" s="34">
        <v>45627</v>
      </c>
      <c r="E710" s="12">
        <v>1454.903</v>
      </c>
      <c r="F710" s="72">
        <v>52.488999999999997</v>
      </c>
      <c r="G710" s="72">
        <v>4.2450000000000001</v>
      </c>
      <c r="H710" s="12">
        <v>27.931999999999999</v>
      </c>
      <c r="I710" s="72">
        <v>1.008</v>
      </c>
      <c r="J710" s="72">
        <v>43.332999999999998</v>
      </c>
      <c r="K710" s="12">
        <v>73.093999999999994</v>
      </c>
      <c r="L710" s="72">
        <v>2.637</v>
      </c>
      <c r="M710" s="72">
        <v>25.712</v>
      </c>
      <c r="N710" s="12">
        <v>101.026</v>
      </c>
      <c r="O710" s="72">
        <v>3.645</v>
      </c>
      <c r="P710" s="72">
        <v>22.984000000000002</v>
      </c>
      <c r="Q710" s="12">
        <v>69.350999999999999</v>
      </c>
      <c r="R710" s="72">
        <v>2.5019999999999998</v>
      </c>
      <c r="S710" s="72">
        <v>25.806000000000001</v>
      </c>
      <c r="T710" s="12">
        <v>170.37700000000001</v>
      </c>
      <c r="U710" s="72">
        <v>6.1470000000000002</v>
      </c>
      <c r="V710" s="72">
        <v>18.518000000000001</v>
      </c>
      <c r="W710" s="12">
        <v>582.89700000000005</v>
      </c>
      <c r="X710" s="72">
        <v>21.029</v>
      </c>
      <c r="Y710" s="72">
        <v>8.3919999999999995</v>
      </c>
      <c r="Z710" s="12">
        <v>753.274</v>
      </c>
      <c r="AA710" s="72">
        <v>27.175999999999998</v>
      </c>
      <c r="AB710" s="72">
        <v>6.7850000000000001</v>
      </c>
      <c r="AC710" s="12">
        <v>2208.1779999999999</v>
      </c>
      <c r="AD710" s="72">
        <v>79.665000000000006</v>
      </c>
      <c r="AE710" s="72">
        <v>4.01</v>
      </c>
      <c r="AF710" s="12">
        <v>6.5309999999999997</v>
      </c>
      <c r="AG710" s="72">
        <v>0.23599999999999999</v>
      </c>
      <c r="AH710" s="72">
        <v>76.082999999999998</v>
      </c>
      <c r="AI710" s="12">
        <v>51.566000000000003</v>
      </c>
      <c r="AJ710" s="72">
        <v>1.86</v>
      </c>
      <c r="AK710" s="72">
        <v>27.007999999999999</v>
      </c>
      <c r="AL710" s="12">
        <v>58.097000000000001</v>
      </c>
      <c r="AM710" s="72">
        <v>2.0960000000000001</v>
      </c>
      <c r="AN710" s="72">
        <v>26.765000000000001</v>
      </c>
      <c r="AO710" s="12">
        <v>2266.2739999999999</v>
      </c>
      <c r="AP710" s="72">
        <v>81.760999999999996</v>
      </c>
      <c r="AQ710" s="72">
        <v>4.1719999999999997</v>
      </c>
      <c r="AR710" s="12">
        <v>31.896000000000001</v>
      </c>
      <c r="AS710" s="72">
        <v>1.151</v>
      </c>
      <c r="AT710" s="72">
        <v>42.146999999999998</v>
      </c>
      <c r="AU710" s="12">
        <v>27.879000000000001</v>
      </c>
      <c r="AV710" s="72">
        <v>1.006</v>
      </c>
      <c r="AW710" s="72">
        <v>44.893000000000001</v>
      </c>
      <c r="AX710" s="12">
        <v>37.500999999999998</v>
      </c>
      <c r="AY710" s="72">
        <v>1.353</v>
      </c>
      <c r="AZ710" s="72">
        <v>41.540999999999997</v>
      </c>
      <c r="BA710" s="12">
        <v>65.38</v>
      </c>
      <c r="BB710" s="72">
        <v>2.359</v>
      </c>
      <c r="BC710" s="72">
        <v>26.937000000000001</v>
      </c>
      <c r="BD710" s="12">
        <v>38.707000000000001</v>
      </c>
      <c r="BE710" s="72">
        <v>1.3959999999999999</v>
      </c>
      <c r="BF710" s="72">
        <v>39.328000000000003</v>
      </c>
      <c r="BG710" s="12">
        <v>104.087</v>
      </c>
      <c r="BH710" s="72">
        <v>3.7549999999999999</v>
      </c>
      <c r="BI710" s="72">
        <v>24.151</v>
      </c>
      <c r="BJ710" s="12">
        <v>351.55799999999999</v>
      </c>
      <c r="BK710" s="72">
        <v>12.683</v>
      </c>
      <c r="BL710" s="72">
        <v>12.032999999999999</v>
      </c>
      <c r="BM710" s="12">
        <v>18.026</v>
      </c>
      <c r="BN710" s="72">
        <v>0.65</v>
      </c>
      <c r="BO710" s="72">
        <v>60.024999999999999</v>
      </c>
      <c r="BP710" s="12">
        <v>369.58300000000003</v>
      </c>
      <c r="BQ710" s="72">
        <v>13.333</v>
      </c>
      <c r="BR710" s="72">
        <v>11.489000000000001</v>
      </c>
      <c r="BS710" s="12">
        <v>505.56599999999997</v>
      </c>
      <c r="BT710" s="72">
        <v>18.239000000000001</v>
      </c>
      <c r="BU710" s="72">
        <v>8.1739999999999995</v>
      </c>
      <c r="BV710" s="12">
        <v>2771.84</v>
      </c>
      <c r="BW710" s="72">
        <v>100</v>
      </c>
      <c r="BX710" s="72">
        <v>3.605</v>
      </c>
      <c r="BY710" s="13"/>
      <c r="BZ710" s="13"/>
    </row>
    <row r="711" spans="1:78" ht="12.75" customHeight="1">
      <c r="A711" s="122" t="s">
        <v>44</v>
      </c>
      <c r="B711" s="71" t="s">
        <v>71</v>
      </c>
      <c r="C711" s="71" t="s">
        <v>26</v>
      </c>
      <c r="D711" s="34">
        <v>45717</v>
      </c>
      <c r="E711" s="12">
        <v>1438.9259999999999</v>
      </c>
      <c r="F711" s="72">
        <v>56.704999999999998</v>
      </c>
      <c r="G711" s="72">
        <v>4.9790000000000001</v>
      </c>
      <c r="H711" s="12">
        <v>22.206</v>
      </c>
      <c r="I711" s="72">
        <v>0.875</v>
      </c>
      <c r="J711" s="72">
        <v>56.85</v>
      </c>
      <c r="K711" s="12">
        <v>26.606999999999999</v>
      </c>
      <c r="L711" s="72">
        <v>1.0489999999999999</v>
      </c>
      <c r="M711" s="72">
        <v>49.429000000000002</v>
      </c>
      <c r="N711" s="12">
        <v>48.813000000000002</v>
      </c>
      <c r="O711" s="72">
        <v>1.9239999999999999</v>
      </c>
      <c r="P711" s="72">
        <v>38.429000000000002</v>
      </c>
      <c r="Q711" s="12">
        <v>24.027000000000001</v>
      </c>
      <c r="R711" s="72">
        <v>0.94699999999999995</v>
      </c>
      <c r="S711" s="72">
        <v>43.296999999999997</v>
      </c>
      <c r="T711" s="12">
        <v>72.84</v>
      </c>
      <c r="U711" s="72">
        <v>2.87</v>
      </c>
      <c r="V711" s="72">
        <v>28.126000000000001</v>
      </c>
      <c r="W711" s="12">
        <v>567.71699999999998</v>
      </c>
      <c r="X711" s="72">
        <v>22.373000000000001</v>
      </c>
      <c r="Y711" s="72">
        <v>8.5920000000000005</v>
      </c>
      <c r="Z711" s="12">
        <v>640.55700000000002</v>
      </c>
      <c r="AA711" s="72">
        <v>25.242999999999999</v>
      </c>
      <c r="AB711" s="72">
        <v>8.4960000000000004</v>
      </c>
      <c r="AC711" s="12">
        <v>2079.4830000000002</v>
      </c>
      <c r="AD711" s="72">
        <v>81.947999999999993</v>
      </c>
      <c r="AE711" s="72">
        <v>3.6259999999999999</v>
      </c>
      <c r="AF711" s="12">
        <v>0</v>
      </c>
      <c r="AG711" s="72">
        <v>0</v>
      </c>
      <c r="AH711" s="72">
        <v>0</v>
      </c>
      <c r="AI711" s="12">
        <v>36.493000000000002</v>
      </c>
      <c r="AJ711" s="72">
        <v>1.4379999999999999</v>
      </c>
      <c r="AK711" s="72">
        <v>49.055999999999997</v>
      </c>
      <c r="AL711" s="12">
        <v>36.493000000000002</v>
      </c>
      <c r="AM711" s="72">
        <v>1.4379999999999999</v>
      </c>
      <c r="AN711" s="72">
        <v>49.055999999999997</v>
      </c>
      <c r="AO711" s="12">
        <v>2115.9760000000001</v>
      </c>
      <c r="AP711" s="72">
        <v>83.387</v>
      </c>
      <c r="AQ711" s="72">
        <v>3.9449999999999998</v>
      </c>
      <c r="AR711" s="12">
        <v>66.247</v>
      </c>
      <c r="AS711" s="72">
        <v>2.6110000000000002</v>
      </c>
      <c r="AT711" s="72">
        <v>27.443999999999999</v>
      </c>
      <c r="AU711" s="12">
        <v>9.6430000000000007</v>
      </c>
      <c r="AV711" s="72">
        <v>0.38</v>
      </c>
      <c r="AW711" s="72">
        <v>59.161999999999999</v>
      </c>
      <c r="AX711" s="12">
        <v>43.857999999999997</v>
      </c>
      <c r="AY711" s="72">
        <v>1.728</v>
      </c>
      <c r="AZ711" s="72">
        <v>32.636000000000003</v>
      </c>
      <c r="BA711" s="12">
        <v>53.502000000000002</v>
      </c>
      <c r="BB711" s="72">
        <v>2.1080000000000001</v>
      </c>
      <c r="BC711" s="72">
        <v>30.527000000000001</v>
      </c>
      <c r="BD711" s="12">
        <v>30.94</v>
      </c>
      <c r="BE711" s="72">
        <v>1.2190000000000001</v>
      </c>
      <c r="BF711" s="72">
        <v>40.384999999999998</v>
      </c>
      <c r="BG711" s="12">
        <v>84.441000000000003</v>
      </c>
      <c r="BH711" s="72">
        <v>3.3279999999999998</v>
      </c>
      <c r="BI711" s="72">
        <v>25.123000000000001</v>
      </c>
      <c r="BJ711" s="12">
        <v>250.864</v>
      </c>
      <c r="BK711" s="72">
        <v>9.8859999999999992</v>
      </c>
      <c r="BL711" s="72">
        <v>17.327999999999999</v>
      </c>
      <c r="BM711" s="12">
        <v>20.02</v>
      </c>
      <c r="BN711" s="72">
        <v>0.78900000000000003</v>
      </c>
      <c r="BO711" s="72">
        <v>81.686000000000007</v>
      </c>
      <c r="BP711" s="12">
        <v>270.88400000000001</v>
      </c>
      <c r="BQ711" s="72">
        <v>10.675000000000001</v>
      </c>
      <c r="BR711" s="72">
        <v>16.597999999999999</v>
      </c>
      <c r="BS711" s="12">
        <v>421.57299999999998</v>
      </c>
      <c r="BT711" s="72">
        <v>16.613</v>
      </c>
      <c r="BU711" s="72">
        <v>11.224</v>
      </c>
      <c r="BV711" s="12">
        <v>2537.549</v>
      </c>
      <c r="BW711" s="72">
        <v>100</v>
      </c>
      <c r="BX711" s="72">
        <v>3.7559999999999998</v>
      </c>
      <c r="BY711" s="13"/>
      <c r="BZ711" s="13"/>
    </row>
    <row r="712" spans="1:78" ht="12.75" customHeight="1">
      <c r="A712" s="122" t="s">
        <v>44</v>
      </c>
      <c r="B712" s="71" t="s">
        <v>71</v>
      </c>
      <c r="C712" s="71" t="s">
        <v>26</v>
      </c>
      <c r="D712" s="34">
        <v>45809</v>
      </c>
      <c r="E712" s="12">
        <v>1447.9860000000001</v>
      </c>
      <c r="F712" s="72">
        <v>53.982999999999997</v>
      </c>
      <c r="G712" s="72">
        <v>5.1879999999999997</v>
      </c>
      <c r="H712" s="12">
        <v>36.813000000000002</v>
      </c>
      <c r="I712" s="72">
        <v>1.3720000000000001</v>
      </c>
      <c r="J712" s="72">
        <v>51.972000000000001</v>
      </c>
      <c r="K712" s="12">
        <v>18.48</v>
      </c>
      <c r="L712" s="72">
        <v>0.68899999999999995</v>
      </c>
      <c r="M712" s="72">
        <v>49.918999999999997</v>
      </c>
      <c r="N712" s="12">
        <v>55.292999999999999</v>
      </c>
      <c r="O712" s="72">
        <v>2.0609999999999999</v>
      </c>
      <c r="P712" s="72">
        <v>34.343000000000004</v>
      </c>
      <c r="Q712" s="12">
        <v>6.0030000000000001</v>
      </c>
      <c r="R712" s="72">
        <v>0.224</v>
      </c>
      <c r="S712" s="72">
        <v>64.067999999999998</v>
      </c>
      <c r="T712" s="12">
        <v>61.295999999999999</v>
      </c>
      <c r="U712" s="72">
        <v>2.2850000000000001</v>
      </c>
      <c r="V712" s="72">
        <v>31.288</v>
      </c>
      <c r="W712" s="12">
        <v>665.38699999999994</v>
      </c>
      <c r="X712" s="72">
        <v>24.806999999999999</v>
      </c>
      <c r="Y712" s="72">
        <v>10.497999999999999</v>
      </c>
      <c r="Z712" s="12">
        <v>726.68299999999999</v>
      </c>
      <c r="AA712" s="72">
        <v>27.091999999999999</v>
      </c>
      <c r="AB712" s="72">
        <v>9.7880000000000003</v>
      </c>
      <c r="AC712" s="12">
        <v>2174.6689999999999</v>
      </c>
      <c r="AD712" s="72">
        <v>81.075000000000003</v>
      </c>
      <c r="AE712" s="72">
        <v>4.6449999999999996</v>
      </c>
      <c r="AF712" s="12">
        <v>4.8739999999999997</v>
      </c>
      <c r="AG712" s="72">
        <v>0.182</v>
      </c>
      <c r="AH712" s="72">
        <v>106.096</v>
      </c>
      <c r="AI712" s="12">
        <v>55.42</v>
      </c>
      <c r="AJ712" s="72">
        <v>2.0659999999999998</v>
      </c>
      <c r="AK712" s="72">
        <v>32.979999999999997</v>
      </c>
      <c r="AL712" s="12">
        <v>60.295000000000002</v>
      </c>
      <c r="AM712" s="72">
        <v>2.2480000000000002</v>
      </c>
      <c r="AN712" s="72">
        <v>30.881</v>
      </c>
      <c r="AO712" s="12">
        <v>2234.9639999999999</v>
      </c>
      <c r="AP712" s="72">
        <v>83.322999999999993</v>
      </c>
      <c r="AQ712" s="72">
        <v>4.9489999999999998</v>
      </c>
      <c r="AR712" s="12">
        <v>61.463999999999999</v>
      </c>
      <c r="AS712" s="72">
        <v>2.2909999999999999</v>
      </c>
      <c r="AT712" s="72">
        <v>26.686</v>
      </c>
      <c r="AU712" s="12">
        <v>5.1769999999999996</v>
      </c>
      <c r="AV712" s="72">
        <v>0.193</v>
      </c>
      <c r="AW712" s="72">
        <v>78.200999999999993</v>
      </c>
      <c r="AX712" s="12">
        <v>60.247</v>
      </c>
      <c r="AY712" s="72">
        <v>2.246</v>
      </c>
      <c r="AZ712" s="72">
        <v>34.659999999999997</v>
      </c>
      <c r="BA712" s="12">
        <v>65.424000000000007</v>
      </c>
      <c r="BB712" s="72">
        <v>2.4390000000000001</v>
      </c>
      <c r="BC712" s="72">
        <v>32.505000000000003</v>
      </c>
      <c r="BD712" s="12">
        <v>5.5609999999999999</v>
      </c>
      <c r="BE712" s="72">
        <v>0.20699999999999999</v>
      </c>
      <c r="BF712" s="72">
        <v>101.721</v>
      </c>
      <c r="BG712" s="12">
        <v>70.986000000000004</v>
      </c>
      <c r="BH712" s="72">
        <v>2.6459999999999999</v>
      </c>
      <c r="BI712" s="72">
        <v>30.152000000000001</v>
      </c>
      <c r="BJ712" s="12">
        <v>286.346</v>
      </c>
      <c r="BK712" s="72">
        <v>10.675000000000001</v>
      </c>
      <c r="BL712" s="72">
        <v>10.676</v>
      </c>
      <c r="BM712" s="12">
        <v>28.53</v>
      </c>
      <c r="BN712" s="72">
        <v>1.0640000000000001</v>
      </c>
      <c r="BO712" s="72">
        <v>42.237000000000002</v>
      </c>
      <c r="BP712" s="12">
        <v>314.87599999999998</v>
      </c>
      <c r="BQ712" s="72">
        <v>11.739000000000001</v>
      </c>
      <c r="BR712" s="72">
        <v>10.99</v>
      </c>
      <c r="BS712" s="12">
        <v>447.32600000000002</v>
      </c>
      <c r="BT712" s="72">
        <v>16.677</v>
      </c>
      <c r="BU712" s="72">
        <v>7.7969999999999997</v>
      </c>
      <c r="BV712" s="12">
        <v>2682.2890000000002</v>
      </c>
      <c r="BW712" s="72">
        <v>100</v>
      </c>
      <c r="BX712" s="72">
        <v>4.0339999999999998</v>
      </c>
      <c r="BY712" s="13"/>
      <c r="BZ712" s="13"/>
    </row>
    <row r="713" spans="1:78" ht="12.75" customHeight="1">
      <c r="A713" s="122" t="s">
        <v>44</v>
      </c>
      <c r="B713" s="71" t="s">
        <v>71</v>
      </c>
      <c r="C713" s="71" t="s">
        <v>26</v>
      </c>
      <c r="D713" s="34">
        <v>45901</v>
      </c>
      <c r="E713" s="12">
        <v>1422.732</v>
      </c>
      <c r="F713" s="72">
        <v>54.44</v>
      </c>
      <c r="G713" s="72">
        <v>5.7350000000000003</v>
      </c>
      <c r="H713" s="12">
        <v>37.469000000000001</v>
      </c>
      <c r="I713" s="72">
        <v>1.4339999999999999</v>
      </c>
      <c r="J713" s="72">
        <v>38.741</v>
      </c>
      <c r="K713" s="12">
        <v>17.571000000000002</v>
      </c>
      <c r="L713" s="72">
        <v>0.67200000000000004</v>
      </c>
      <c r="M713" s="72">
        <v>83.494</v>
      </c>
      <c r="N713" s="12">
        <v>55.04</v>
      </c>
      <c r="O713" s="72">
        <v>2.1059999999999999</v>
      </c>
      <c r="P713" s="72">
        <v>36.805</v>
      </c>
      <c r="Q713" s="12">
        <v>31.975999999999999</v>
      </c>
      <c r="R713" s="72">
        <v>1.224</v>
      </c>
      <c r="S713" s="72">
        <v>44.814999999999998</v>
      </c>
      <c r="T713" s="12">
        <v>87.016000000000005</v>
      </c>
      <c r="U713" s="72">
        <v>3.33</v>
      </c>
      <c r="V713" s="72">
        <v>27.009</v>
      </c>
      <c r="W713" s="12">
        <v>601.33500000000004</v>
      </c>
      <c r="X713" s="72">
        <v>23.01</v>
      </c>
      <c r="Y713" s="72">
        <v>8.3780000000000001</v>
      </c>
      <c r="Z713" s="12">
        <v>688.351</v>
      </c>
      <c r="AA713" s="72">
        <v>26.338999999999999</v>
      </c>
      <c r="AB713" s="72">
        <v>6.9779999999999998</v>
      </c>
      <c r="AC713" s="12">
        <v>2111.0830000000001</v>
      </c>
      <c r="AD713" s="72">
        <v>80.778999999999996</v>
      </c>
      <c r="AE713" s="72">
        <v>4.6399999999999997</v>
      </c>
      <c r="AF713" s="12">
        <v>9.6780000000000008</v>
      </c>
      <c r="AG713" s="72">
        <v>0.37</v>
      </c>
      <c r="AH713" s="72">
        <v>84.602000000000004</v>
      </c>
      <c r="AI713" s="12">
        <v>35.484000000000002</v>
      </c>
      <c r="AJ713" s="72">
        <v>1.3580000000000001</v>
      </c>
      <c r="AK713" s="72">
        <v>54.643999999999998</v>
      </c>
      <c r="AL713" s="12">
        <v>45.161999999999999</v>
      </c>
      <c r="AM713" s="72">
        <v>1.728</v>
      </c>
      <c r="AN713" s="72">
        <v>45.24</v>
      </c>
      <c r="AO713" s="12">
        <v>2156.2449999999999</v>
      </c>
      <c r="AP713" s="72">
        <v>82.507000000000005</v>
      </c>
      <c r="AQ713" s="72">
        <v>4.5620000000000003</v>
      </c>
      <c r="AR713" s="12">
        <v>56.259</v>
      </c>
      <c r="AS713" s="72">
        <v>2.153</v>
      </c>
      <c r="AT713" s="72">
        <v>28.553999999999998</v>
      </c>
      <c r="AU713" s="12">
        <v>4.7309999999999999</v>
      </c>
      <c r="AV713" s="72">
        <v>0.18099999999999999</v>
      </c>
      <c r="AW713" s="72">
        <v>101.515</v>
      </c>
      <c r="AX713" s="12">
        <v>9.3520000000000003</v>
      </c>
      <c r="AY713" s="72">
        <v>0.35799999999999998</v>
      </c>
      <c r="AZ713" s="72">
        <v>75.447000000000003</v>
      </c>
      <c r="BA713" s="12">
        <v>14.083</v>
      </c>
      <c r="BB713" s="72">
        <v>0.53900000000000003</v>
      </c>
      <c r="BC713" s="72">
        <v>61.253</v>
      </c>
      <c r="BD713" s="12">
        <v>35.313000000000002</v>
      </c>
      <c r="BE713" s="72">
        <v>1.351</v>
      </c>
      <c r="BF713" s="72">
        <v>40.795000000000002</v>
      </c>
      <c r="BG713" s="12">
        <v>49.396000000000001</v>
      </c>
      <c r="BH713" s="72">
        <v>1.89</v>
      </c>
      <c r="BI713" s="72">
        <v>36.993000000000002</v>
      </c>
      <c r="BJ713" s="12">
        <v>326.69900000000001</v>
      </c>
      <c r="BK713" s="72">
        <v>12.500999999999999</v>
      </c>
      <c r="BL713" s="72">
        <v>14.141</v>
      </c>
      <c r="BM713" s="12">
        <v>24.805</v>
      </c>
      <c r="BN713" s="72">
        <v>0.94899999999999995</v>
      </c>
      <c r="BO713" s="72">
        <v>58.408000000000001</v>
      </c>
      <c r="BP713" s="12">
        <v>351.50400000000002</v>
      </c>
      <c r="BQ713" s="72">
        <v>13.45</v>
      </c>
      <c r="BR713" s="72">
        <v>13.682</v>
      </c>
      <c r="BS713" s="12">
        <v>457.15899999999999</v>
      </c>
      <c r="BT713" s="72">
        <v>17.492999999999999</v>
      </c>
      <c r="BU713" s="72">
        <v>8.4890000000000008</v>
      </c>
      <c r="BV713" s="12">
        <v>2613.404</v>
      </c>
      <c r="BW713" s="72">
        <v>100</v>
      </c>
      <c r="BX713" s="72">
        <v>4.4690000000000003</v>
      </c>
      <c r="BY713" s="13"/>
      <c r="BZ713" s="13"/>
    </row>
    <row r="714" spans="1:78" ht="12.75" customHeight="1">
      <c r="A714" s="122" t="s">
        <v>44</v>
      </c>
      <c r="B714" s="71" t="s">
        <v>71</v>
      </c>
      <c r="C714" s="71" t="s">
        <v>26</v>
      </c>
      <c r="D714" s="34">
        <v>45992</v>
      </c>
      <c r="E714" s="12">
        <v>1372.7180000000001</v>
      </c>
      <c r="F714" s="72">
        <v>56.390999999999998</v>
      </c>
      <c r="G714" s="72">
        <v>5.4480000000000004</v>
      </c>
      <c r="H714" s="12">
        <v>14.997999999999999</v>
      </c>
      <c r="I714" s="72">
        <v>0.61599999999999999</v>
      </c>
      <c r="J714" s="72">
        <v>49.341000000000001</v>
      </c>
      <c r="K714" s="12">
        <v>45.267000000000003</v>
      </c>
      <c r="L714" s="72">
        <v>1.86</v>
      </c>
      <c r="M714" s="72">
        <v>31.367999999999999</v>
      </c>
      <c r="N714" s="12">
        <v>60.265000000000001</v>
      </c>
      <c r="O714" s="72">
        <v>2.476</v>
      </c>
      <c r="P714" s="72">
        <v>25.236000000000001</v>
      </c>
      <c r="Q714" s="12">
        <v>22.035</v>
      </c>
      <c r="R714" s="72">
        <v>0.90500000000000003</v>
      </c>
      <c r="S714" s="72">
        <v>44.454000000000001</v>
      </c>
      <c r="T714" s="12">
        <v>82.3</v>
      </c>
      <c r="U714" s="72">
        <v>3.3809999999999998</v>
      </c>
      <c r="V714" s="72">
        <v>19.07</v>
      </c>
      <c r="W714" s="12">
        <v>538.03800000000001</v>
      </c>
      <c r="X714" s="72">
        <v>22.102</v>
      </c>
      <c r="Y714" s="72">
        <v>7.226</v>
      </c>
      <c r="Z714" s="12">
        <v>620.33799999999997</v>
      </c>
      <c r="AA714" s="72">
        <v>25.483000000000001</v>
      </c>
      <c r="AB714" s="72">
        <v>6.58</v>
      </c>
      <c r="AC714" s="12">
        <v>1993.056</v>
      </c>
      <c r="AD714" s="72">
        <v>81.873999999999995</v>
      </c>
      <c r="AE714" s="72">
        <v>4.6740000000000004</v>
      </c>
      <c r="AF714" s="12">
        <v>0</v>
      </c>
      <c r="AG714" s="72">
        <v>0</v>
      </c>
      <c r="AH714" s="72">
        <v>0</v>
      </c>
      <c r="AI714" s="12">
        <v>63.055</v>
      </c>
      <c r="AJ714" s="72">
        <v>2.59</v>
      </c>
      <c r="AK714" s="72">
        <v>41.746000000000002</v>
      </c>
      <c r="AL714" s="12">
        <v>63.055</v>
      </c>
      <c r="AM714" s="72">
        <v>2.59</v>
      </c>
      <c r="AN714" s="72">
        <v>41.746000000000002</v>
      </c>
      <c r="AO714" s="12">
        <v>2056.1109999999999</v>
      </c>
      <c r="AP714" s="72">
        <v>84.463999999999999</v>
      </c>
      <c r="AQ714" s="72">
        <v>4.8719999999999999</v>
      </c>
      <c r="AR714" s="12">
        <v>72.347999999999999</v>
      </c>
      <c r="AS714" s="72">
        <v>2.972</v>
      </c>
      <c r="AT714" s="72">
        <v>30.475999999999999</v>
      </c>
      <c r="AU714" s="12">
        <v>10.262</v>
      </c>
      <c r="AV714" s="72">
        <v>0.42199999999999999</v>
      </c>
      <c r="AW714" s="72">
        <v>103.58</v>
      </c>
      <c r="AX714" s="12">
        <v>20.739000000000001</v>
      </c>
      <c r="AY714" s="72">
        <v>0.85199999999999998</v>
      </c>
      <c r="AZ714" s="72">
        <v>48.88</v>
      </c>
      <c r="BA714" s="12">
        <v>31.001000000000001</v>
      </c>
      <c r="BB714" s="72">
        <v>1.274</v>
      </c>
      <c r="BC714" s="72">
        <v>43.908999999999999</v>
      </c>
      <c r="BD714" s="12">
        <v>35.658999999999999</v>
      </c>
      <c r="BE714" s="72">
        <v>1.4650000000000001</v>
      </c>
      <c r="BF714" s="72">
        <v>44.93</v>
      </c>
      <c r="BG714" s="12">
        <v>66.66</v>
      </c>
      <c r="BH714" s="72">
        <v>2.738</v>
      </c>
      <c r="BI714" s="72">
        <v>35.037999999999997</v>
      </c>
      <c r="BJ714" s="12">
        <v>216.82599999999999</v>
      </c>
      <c r="BK714" s="72">
        <v>8.907</v>
      </c>
      <c r="BL714" s="72">
        <v>16.853999999999999</v>
      </c>
      <c r="BM714" s="12">
        <v>22.35</v>
      </c>
      <c r="BN714" s="72">
        <v>0.91800000000000004</v>
      </c>
      <c r="BO714" s="72">
        <v>43.384999999999998</v>
      </c>
      <c r="BP714" s="12">
        <v>239.17599999999999</v>
      </c>
      <c r="BQ714" s="72">
        <v>9.8249999999999993</v>
      </c>
      <c r="BR714" s="72">
        <v>15.052</v>
      </c>
      <c r="BS714" s="12">
        <v>378.185</v>
      </c>
      <c r="BT714" s="72">
        <v>15.536</v>
      </c>
      <c r="BU714" s="72">
        <v>11.635999999999999</v>
      </c>
      <c r="BV714" s="12">
        <v>2434.2950000000001</v>
      </c>
      <c r="BW714" s="72">
        <v>100</v>
      </c>
      <c r="BX714" s="72">
        <v>4.7560000000000002</v>
      </c>
      <c r="BY714" s="13"/>
      <c r="BZ714" s="13"/>
    </row>
    <row r="715" spans="1:78" ht="12.75" customHeight="1">
      <c r="A715" s="122" t="s">
        <v>44</v>
      </c>
      <c r="B715" s="71" t="s">
        <v>71</v>
      </c>
      <c r="C715" s="71" t="s">
        <v>26</v>
      </c>
      <c r="D715" s="34">
        <v>46082</v>
      </c>
      <c r="E715" s="12">
        <v>1476.653</v>
      </c>
      <c r="F715" s="72">
        <v>57.113</v>
      </c>
      <c r="G715" s="72">
        <v>6.3540000000000001</v>
      </c>
      <c r="H715" s="12">
        <v>13.823</v>
      </c>
      <c r="I715" s="72">
        <v>0.53500000000000003</v>
      </c>
      <c r="J715" s="72">
        <v>57.052999999999997</v>
      </c>
      <c r="K715" s="12">
        <v>5.7489999999999997</v>
      </c>
      <c r="L715" s="72">
        <v>0.222</v>
      </c>
      <c r="M715" s="72">
        <v>104.03100000000001</v>
      </c>
      <c r="N715" s="12">
        <v>19.571999999999999</v>
      </c>
      <c r="O715" s="72">
        <v>0.75700000000000001</v>
      </c>
      <c r="P715" s="72">
        <v>48.488999999999997</v>
      </c>
      <c r="Q715" s="12">
        <v>29.818999999999999</v>
      </c>
      <c r="R715" s="72">
        <v>1.153</v>
      </c>
      <c r="S715" s="72">
        <v>61.921999999999997</v>
      </c>
      <c r="T715" s="12">
        <v>49.390999999999998</v>
      </c>
      <c r="U715" s="72">
        <v>1.91</v>
      </c>
      <c r="V715" s="72">
        <v>43.965000000000003</v>
      </c>
      <c r="W715" s="12">
        <v>602.48900000000003</v>
      </c>
      <c r="X715" s="72">
        <v>23.303000000000001</v>
      </c>
      <c r="Y715" s="72">
        <v>11.151999999999999</v>
      </c>
      <c r="Z715" s="12">
        <v>651.88</v>
      </c>
      <c r="AA715" s="72">
        <v>25.213000000000001</v>
      </c>
      <c r="AB715" s="72">
        <v>10.539</v>
      </c>
      <c r="AC715" s="12">
        <v>2128.5329999999999</v>
      </c>
      <c r="AD715" s="72">
        <v>82.325999999999993</v>
      </c>
      <c r="AE715" s="72">
        <v>6.1849999999999996</v>
      </c>
      <c r="AF715" s="12">
        <v>12.135999999999999</v>
      </c>
      <c r="AG715" s="72">
        <v>0.46899999999999997</v>
      </c>
      <c r="AH715" s="72">
        <v>95.804000000000002</v>
      </c>
      <c r="AI715" s="12">
        <v>60.183</v>
      </c>
      <c r="AJ715" s="72">
        <v>2.3279999999999998</v>
      </c>
      <c r="AK715" s="72">
        <v>34.082000000000001</v>
      </c>
      <c r="AL715" s="12">
        <v>72.319000000000003</v>
      </c>
      <c r="AM715" s="72">
        <v>2.7970000000000002</v>
      </c>
      <c r="AN715" s="72">
        <v>28.292999999999999</v>
      </c>
      <c r="AO715" s="12">
        <v>2200.8510000000001</v>
      </c>
      <c r="AP715" s="72">
        <v>85.123000000000005</v>
      </c>
      <c r="AQ715" s="72">
        <v>6.1260000000000003</v>
      </c>
      <c r="AR715" s="12">
        <v>57.564999999999998</v>
      </c>
      <c r="AS715" s="72">
        <v>2.226</v>
      </c>
      <c r="AT715" s="72">
        <v>36.799999999999997</v>
      </c>
      <c r="AU715" s="12">
        <v>3.395</v>
      </c>
      <c r="AV715" s="72">
        <v>0.13100000000000001</v>
      </c>
      <c r="AW715" s="72">
        <v>107.188</v>
      </c>
      <c r="AX715" s="12">
        <v>33.655999999999999</v>
      </c>
      <c r="AY715" s="72">
        <v>1.302</v>
      </c>
      <c r="AZ715" s="72">
        <v>38.445999999999998</v>
      </c>
      <c r="BA715" s="12">
        <v>37.051000000000002</v>
      </c>
      <c r="BB715" s="72">
        <v>1.4330000000000001</v>
      </c>
      <c r="BC715" s="72">
        <v>35.484999999999999</v>
      </c>
      <c r="BD715" s="12">
        <v>22.170999999999999</v>
      </c>
      <c r="BE715" s="72">
        <v>0.85799999999999998</v>
      </c>
      <c r="BF715" s="72">
        <v>53.204000000000001</v>
      </c>
      <c r="BG715" s="12">
        <v>59.220999999999997</v>
      </c>
      <c r="BH715" s="72">
        <v>2.2909999999999999</v>
      </c>
      <c r="BI715" s="72">
        <v>29.913</v>
      </c>
      <c r="BJ715" s="12">
        <v>245.874</v>
      </c>
      <c r="BK715" s="72">
        <v>9.51</v>
      </c>
      <c r="BL715" s="72">
        <v>18.515000000000001</v>
      </c>
      <c r="BM715" s="12">
        <v>21.978999999999999</v>
      </c>
      <c r="BN715" s="72">
        <v>0.85</v>
      </c>
      <c r="BO715" s="72">
        <v>51.97</v>
      </c>
      <c r="BP715" s="12">
        <v>267.85199999999998</v>
      </c>
      <c r="BQ715" s="72">
        <v>10.36</v>
      </c>
      <c r="BR715" s="72">
        <v>18.704999999999998</v>
      </c>
      <c r="BS715" s="12">
        <v>384.63799999999998</v>
      </c>
      <c r="BT715" s="72">
        <v>14.877000000000001</v>
      </c>
      <c r="BU715" s="72">
        <v>11.946</v>
      </c>
      <c r="BV715" s="12">
        <v>2585.4899999999998</v>
      </c>
      <c r="BW715" s="72">
        <v>100</v>
      </c>
      <c r="BX715" s="72">
        <v>4.9980000000000002</v>
      </c>
      <c r="BY715" s="13"/>
      <c r="BZ715" s="13"/>
    </row>
    <row r="716" spans="1:78" ht="12.75" customHeight="1">
      <c r="A716" s="122" t="s">
        <v>44</v>
      </c>
      <c r="B716" s="71" t="s">
        <v>71</v>
      </c>
      <c r="C716" s="71" t="s">
        <v>26</v>
      </c>
      <c r="D716" s="34">
        <v>46174</v>
      </c>
      <c r="E716" s="12">
        <v>1529.258</v>
      </c>
      <c r="F716" s="72">
        <v>56.457999999999998</v>
      </c>
      <c r="G716" s="72">
        <v>4.5019999999999998</v>
      </c>
      <c r="H716" s="12">
        <v>51.914999999999999</v>
      </c>
      <c r="I716" s="72">
        <v>1.917</v>
      </c>
      <c r="J716" s="72">
        <v>45.39</v>
      </c>
      <c r="K716" s="12">
        <v>62.319000000000003</v>
      </c>
      <c r="L716" s="72">
        <v>2.3010000000000002</v>
      </c>
      <c r="M716" s="72">
        <v>36.374000000000002</v>
      </c>
      <c r="N716" s="12">
        <v>114.23399999999999</v>
      </c>
      <c r="O716" s="72">
        <v>4.2169999999999996</v>
      </c>
      <c r="P716" s="72">
        <v>27.172999999999998</v>
      </c>
      <c r="Q716" s="12">
        <v>14.242000000000001</v>
      </c>
      <c r="R716" s="72">
        <v>0.52600000000000002</v>
      </c>
      <c r="S716" s="72">
        <v>50.073999999999998</v>
      </c>
      <c r="T716" s="12">
        <v>128.476</v>
      </c>
      <c r="U716" s="72">
        <v>4.7430000000000003</v>
      </c>
      <c r="V716" s="72">
        <v>23.521000000000001</v>
      </c>
      <c r="W716" s="12">
        <v>571.17100000000005</v>
      </c>
      <c r="X716" s="72">
        <v>21.087</v>
      </c>
      <c r="Y716" s="72">
        <v>9.7880000000000003</v>
      </c>
      <c r="Z716" s="12">
        <v>699.64700000000005</v>
      </c>
      <c r="AA716" s="72">
        <v>25.83</v>
      </c>
      <c r="AB716" s="72">
        <v>8.4260000000000002</v>
      </c>
      <c r="AC716" s="12">
        <v>2228.9050000000002</v>
      </c>
      <c r="AD716" s="72">
        <v>82.287000000000006</v>
      </c>
      <c r="AE716" s="72">
        <v>3.9849999999999999</v>
      </c>
      <c r="AF716" s="12">
        <v>3.6059999999999999</v>
      </c>
      <c r="AG716" s="72">
        <v>0.13300000000000001</v>
      </c>
      <c r="AH716" s="72">
        <v>106.783</v>
      </c>
      <c r="AI716" s="12">
        <v>55.093000000000004</v>
      </c>
      <c r="AJ716" s="72">
        <v>2.0339999999999998</v>
      </c>
      <c r="AK716" s="72">
        <v>35.838000000000001</v>
      </c>
      <c r="AL716" s="12">
        <v>58.698999999999998</v>
      </c>
      <c r="AM716" s="72">
        <v>2.1669999999999998</v>
      </c>
      <c r="AN716" s="72">
        <v>33.347000000000001</v>
      </c>
      <c r="AO716" s="12">
        <v>2287.6039999999998</v>
      </c>
      <c r="AP716" s="72">
        <v>84.453999999999994</v>
      </c>
      <c r="AQ716" s="72">
        <v>3.7570000000000001</v>
      </c>
      <c r="AR716" s="12">
        <v>37.295000000000002</v>
      </c>
      <c r="AS716" s="72">
        <v>1.377</v>
      </c>
      <c r="AT716" s="72">
        <v>30.428000000000001</v>
      </c>
      <c r="AU716" s="12">
        <v>9.9420000000000002</v>
      </c>
      <c r="AV716" s="72">
        <v>0.36699999999999999</v>
      </c>
      <c r="AW716" s="72">
        <v>71.757999999999996</v>
      </c>
      <c r="AX716" s="12">
        <v>72.400999999999996</v>
      </c>
      <c r="AY716" s="72">
        <v>2.673</v>
      </c>
      <c r="AZ716" s="72">
        <v>29.501000000000001</v>
      </c>
      <c r="BA716" s="12">
        <v>82.343000000000004</v>
      </c>
      <c r="BB716" s="72">
        <v>3.04</v>
      </c>
      <c r="BC716" s="72">
        <v>27.437999999999999</v>
      </c>
      <c r="BD716" s="12">
        <v>14.525</v>
      </c>
      <c r="BE716" s="72">
        <v>0.53600000000000003</v>
      </c>
      <c r="BF716" s="72">
        <v>55.786999999999999</v>
      </c>
      <c r="BG716" s="12">
        <v>96.867999999999995</v>
      </c>
      <c r="BH716" s="72">
        <v>3.5760000000000001</v>
      </c>
      <c r="BI716" s="72">
        <v>22.343</v>
      </c>
      <c r="BJ716" s="12">
        <v>279.42</v>
      </c>
      <c r="BK716" s="72">
        <v>10.316000000000001</v>
      </c>
      <c r="BL716" s="72">
        <v>13.209</v>
      </c>
      <c r="BM716" s="12">
        <v>7.4989999999999997</v>
      </c>
      <c r="BN716" s="72">
        <v>0.27700000000000002</v>
      </c>
      <c r="BO716" s="72">
        <v>75.638999999999996</v>
      </c>
      <c r="BP716" s="12">
        <v>286.91899999999998</v>
      </c>
      <c r="BQ716" s="72">
        <v>10.593</v>
      </c>
      <c r="BR716" s="72">
        <v>13.013999999999999</v>
      </c>
      <c r="BS716" s="12">
        <v>421.08100000000002</v>
      </c>
      <c r="BT716" s="72">
        <v>15.545999999999999</v>
      </c>
      <c r="BU716" s="72">
        <v>9.2390000000000008</v>
      </c>
      <c r="BV716" s="12">
        <v>2708.6849999999999</v>
      </c>
      <c r="BW716" s="72">
        <v>100</v>
      </c>
      <c r="BX716" s="72">
        <v>3.8490000000000002</v>
      </c>
      <c r="BY716" s="13"/>
      <c r="BZ716" s="13"/>
    </row>
    <row r="717" spans="1:78" ht="12.75" customHeight="1">
      <c r="A717" s="122" t="s">
        <v>44</v>
      </c>
      <c r="B717" s="71" t="s">
        <v>71</v>
      </c>
      <c r="C717" s="71" t="s">
        <v>24</v>
      </c>
      <c r="D717" s="34">
        <v>41883</v>
      </c>
      <c r="E717" s="12">
        <v>1054.423</v>
      </c>
      <c r="F717" s="72">
        <v>80.992000000000004</v>
      </c>
      <c r="G717" s="72">
        <v>7.3259999999999996</v>
      </c>
      <c r="H717" s="12">
        <v>9.9489999999999998</v>
      </c>
      <c r="I717" s="72">
        <v>0.76400000000000001</v>
      </c>
      <c r="J717" s="72">
        <v>105.238</v>
      </c>
      <c r="K717" s="12">
        <v>17.771000000000001</v>
      </c>
      <c r="L717" s="72">
        <v>1.365</v>
      </c>
      <c r="M717" s="72">
        <v>63.365000000000002</v>
      </c>
      <c r="N717" s="12">
        <v>27.72</v>
      </c>
      <c r="O717" s="72">
        <v>2.129</v>
      </c>
      <c r="P717" s="72">
        <v>52.8</v>
      </c>
      <c r="Q717" s="12">
        <v>10.427</v>
      </c>
      <c r="R717" s="72">
        <v>0.80100000000000005</v>
      </c>
      <c r="S717" s="72">
        <v>74.361000000000004</v>
      </c>
      <c r="T717" s="12">
        <v>38.146999999999998</v>
      </c>
      <c r="U717" s="72">
        <v>2.93</v>
      </c>
      <c r="V717" s="72">
        <v>43.642000000000003</v>
      </c>
      <c r="W717" s="12">
        <v>57.328000000000003</v>
      </c>
      <c r="X717" s="72">
        <v>4.4029999999999996</v>
      </c>
      <c r="Y717" s="72">
        <v>49.460999999999999</v>
      </c>
      <c r="Z717" s="12">
        <v>95.474999999999994</v>
      </c>
      <c r="AA717" s="72">
        <v>7.3339999999999996</v>
      </c>
      <c r="AB717" s="72">
        <v>37.511000000000003</v>
      </c>
      <c r="AC717" s="12">
        <v>1149.8979999999999</v>
      </c>
      <c r="AD717" s="72">
        <v>88.325999999999993</v>
      </c>
      <c r="AE717" s="72">
        <v>7.8419999999999996</v>
      </c>
      <c r="AF717" s="12">
        <v>0</v>
      </c>
      <c r="AG717" s="72">
        <v>0</v>
      </c>
      <c r="AH717" s="72">
        <v>0</v>
      </c>
      <c r="AI717" s="12">
        <v>68.183000000000007</v>
      </c>
      <c r="AJ717" s="72">
        <v>5.2370000000000001</v>
      </c>
      <c r="AK717" s="72">
        <v>74.054000000000002</v>
      </c>
      <c r="AL717" s="12">
        <v>68.183000000000007</v>
      </c>
      <c r="AM717" s="72">
        <v>5.2370000000000001</v>
      </c>
      <c r="AN717" s="72">
        <v>74.054000000000002</v>
      </c>
      <c r="AO717" s="12">
        <v>1218.0809999999999</v>
      </c>
      <c r="AP717" s="72">
        <v>93.563000000000002</v>
      </c>
      <c r="AQ717" s="72">
        <v>8.17</v>
      </c>
      <c r="AR717" s="12">
        <v>0</v>
      </c>
      <c r="AS717" s="72">
        <v>0</v>
      </c>
      <c r="AT717" s="72">
        <v>0</v>
      </c>
      <c r="AU717" s="12">
        <v>0</v>
      </c>
      <c r="AV717" s="72">
        <v>0</v>
      </c>
      <c r="AW717" s="72">
        <v>0</v>
      </c>
      <c r="AX717" s="12">
        <v>15.089</v>
      </c>
      <c r="AY717" s="72">
        <v>1.159</v>
      </c>
      <c r="AZ717" s="72">
        <v>94.564999999999998</v>
      </c>
      <c r="BA717" s="12">
        <v>15.089</v>
      </c>
      <c r="BB717" s="72">
        <v>1.159</v>
      </c>
      <c r="BC717" s="72">
        <v>94.564999999999998</v>
      </c>
      <c r="BD717" s="12">
        <v>41.317</v>
      </c>
      <c r="BE717" s="72">
        <v>3.1739999999999999</v>
      </c>
      <c r="BF717" s="72">
        <v>58.164000000000001</v>
      </c>
      <c r="BG717" s="12">
        <v>56.405999999999999</v>
      </c>
      <c r="BH717" s="72">
        <v>4.3330000000000002</v>
      </c>
      <c r="BI717" s="72">
        <v>41.241999999999997</v>
      </c>
      <c r="BJ717" s="12">
        <v>21.29</v>
      </c>
      <c r="BK717" s="72">
        <v>1.635</v>
      </c>
      <c r="BL717" s="72">
        <v>79.801000000000002</v>
      </c>
      <c r="BM717" s="12">
        <v>6.1020000000000003</v>
      </c>
      <c r="BN717" s="72">
        <v>0.46899999999999997</v>
      </c>
      <c r="BO717" s="72">
        <v>105.44</v>
      </c>
      <c r="BP717" s="12">
        <v>27.391999999999999</v>
      </c>
      <c r="BQ717" s="72">
        <v>2.1040000000000001</v>
      </c>
      <c r="BR717" s="72">
        <v>66.497</v>
      </c>
      <c r="BS717" s="12">
        <v>83.796999999999997</v>
      </c>
      <c r="BT717" s="72">
        <v>6.4370000000000003</v>
      </c>
      <c r="BU717" s="72">
        <v>32.665999999999997</v>
      </c>
      <c r="BV717" s="12">
        <v>1301.8779999999999</v>
      </c>
      <c r="BW717" s="72">
        <v>100</v>
      </c>
      <c r="BX717" s="72">
        <v>8.4350000000000005</v>
      </c>
      <c r="BY717" s="13"/>
      <c r="BZ717" s="13"/>
    </row>
    <row r="718" spans="1:78" ht="12.75" customHeight="1">
      <c r="A718" s="122" t="s">
        <v>44</v>
      </c>
      <c r="B718" s="71" t="s">
        <v>71</v>
      </c>
      <c r="C718" s="71" t="s">
        <v>24</v>
      </c>
      <c r="D718" s="34">
        <v>41974</v>
      </c>
      <c r="E718" s="12">
        <v>1175.2940000000001</v>
      </c>
      <c r="F718" s="72">
        <v>78.918000000000006</v>
      </c>
      <c r="G718" s="72">
        <v>5.5960000000000001</v>
      </c>
      <c r="H718" s="12">
        <v>18.937999999999999</v>
      </c>
      <c r="I718" s="72">
        <v>1.272</v>
      </c>
      <c r="J718" s="72">
        <v>85.531999999999996</v>
      </c>
      <c r="K718" s="12">
        <v>34.543999999999997</v>
      </c>
      <c r="L718" s="72">
        <v>2.3199999999999998</v>
      </c>
      <c r="M718" s="72">
        <v>52.792999999999999</v>
      </c>
      <c r="N718" s="12">
        <v>53.481999999999999</v>
      </c>
      <c r="O718" s="72">
        <v>3.5910000000000002</v>
      </c>
      <c r="P718" s="72">
        <v>37.936</v>
      </c>
      <c r="Q718" s="12">
        <v>0</v>
      </c>
      <c r="R718" s="72">
        <v>0</v>
      </c>
      <c r="S718" s="72">
        <v>0</v>
      </c>
      <c r="T718" s="12">
        <v>53.481999999999999</v>
      </c>
      <c r="U718" s="72">
        <v>3.5910000000000002</v>
      </c>
      <c r="V718" s="72">
        <v>37.936</v>
      </c>
      <c r="W718" s="12">
        <v>88.486000000000004</v>
      </c>
      <c r="X718" s="72">
        <v>5.9420000000000002</v>
      </c>
      <c r="Y718" s="72">
        <v>35.091000000000001</v>
      </c>
      <c r="Z718" s="12">
        <v>141.96799999999999</v>
      </c>
      <c r="AA718" s="72">
        <v>9.5329999999999995</v>
      </c>
      <c r="AB718" s="72">
        <v>25.023</v>
      </c>
      <c r="AC718" s="12">
        <v>1317.2619999999999</v>
      </c>
      <c r="AD718" s="72">
        <v>88.450999999999993</v>
      </c>
      <c r="AE718" s="72">
        <v>5.4569999999999999</v>
      </c>
      <c r="AF718" s="12">
        <v>12.706</v>
      </c>
      <c r="AG718" s="72">
        <v>0.85299999999999998</v>
      </c>
      <c r="AH718" s="72">
        <v>107.051</v>
      </c>
      <c r="AI718" s="12">
        <v>39.429000000000002</v>
      </c>
      <c r="AJ718" s="72">
        <v>2.6480000000000001</v>
      </c>
      <c r="AK718" s="72">
        <v>71.209999999999994</v>
      </c>
      <c r="AL718" s="12">
        <v>52.134999999999998</v>
      </c>
      <c r="AM718" s="72">
        <v>3.5009999999999999</v>
      </c>
      <c r="AN718" s="72">
        <v>59.372</v>
      </c>
      <c r="AO718" s="12">
        <v>1369.3969999999999</v>
      </c>
      <c r="AP718" s="72">
        <v>91.950999999999993</v>
      </c>
      <c r="AQ718" s="72">
        <v>6.2679999999999998</v>
      </c>
      <c r="AR718" s="12">
        <v>0</v>
      </c>
      <c r="AS718" s="72">
        <v>0</v>
      </c>
      <c r="AT718" s="72">
        <v>0</v>
      </c>
      <c r="AU718" s="12">
        <v>0</v>
      </c>
      <c r="AV718" s="72">
        <v>0</v>
      </c>
      <c r="AW718" s="72">
        <v>0</v>
      </c>
      <c r="AX718" s="12">
        <v>42.399000000000001</v>
      </c>
      <c r="AY718" s="72">
        <v>2.847</v>
      </c>
      <c r="AZ718" s="72">
        <v>54.375999999999998</v>
      </c>
      <c r="BA718" s="12">
        <v>42.399000000000001</v>
      </c>
      <c r="BB718" s="72">
        <v>2.847</v>
      </c>
      <c r="BC718" s="72">
        <v>54.375999999999998</v>
      </c>
      <c r="BD718" s="12">
        <v>25.356000000000002</v>
      </c>
      <c r="BE718" s="72">
        <v>1.7030000000000001</v>
      </c>
      <c r="BF718" s="72">
        <v>57.965000000000003</v>
      </c>
      <c r="BG718" s="12">
        <v>67.754999999999995</v>
      </c>
      <c r="BH718" s="72">
        <v>4.55</v>
      </c>
      <c r="BI718" s="72">
        <v>36.628</v>
      </c>
      <c r="BJ718" s="12">
        <v>33.241</v>
      </c>
      <c r="BK718" s="72">
        <v>2.2320000000000002</v>
      </c>
      <c r="BL718" s="72">
        <v>59.99</v>
      </c>
      <c r="BM718" s="12">
        <v>18.87</v>
      </c>
      <c r="BN718" s="72">
        <v>1.2669999999999999</v>
      </c>
      <c r="BO718" s="72">
        <v>59.521999999999998</v>
      </c>
      <c r="BP718" s="12">
        <v>52.112000000000002</v>
      </c>
      <c r="BQ718" s="72">
        <v>3.4990000000000001</v>
      </c>
      <c r="BR718" s="72">
        <v>40.222000000000001</v>
      </c>
      <c r="BS718" s="12">
        <v>119.867</v>
      </c>
      <c r="BT718" s="72">
        <v>8.0489999999999995</v>
      </c>
      <c r="BU718" s="72">
        <v>28.704999999999998</v>
      </c>
      <c r="BV718" s="12">
        <v>1489.2639999999999</v>
      </c>
      <c r="BW718" s="72">
        <v>100</v>
      </c>
      <c r="BX718" s="72">
        <v>5.7569999999999997</v>
      </c>
      <c r="BY718" s="13"/>
      <c r="BZ718" s="13"/>
    </row>
    <row r="719" spans="1:78" ht="12.75" customHeight="1">
      <c r="A719" s="122" t="s">
        <v>44</v>
      </c>
      <c r="B719" s="71" t="s">
        <v>71</v>
      </c>
      <c r="C719" s="71" t="s">
        <v>24</v>
      </c>
      <c r="D719" s="34">
        <v>42064</v>
      </c>
      <c r="E719" s="12">
        <v>1094.625</v>
      </c>
      <c r="F719" s="72">
        <v>80.759</v>
      </c>
      <c r="G719" s="72">
        <v>6.5880000000000001</v>
      </c>
      <c r="H719" s="12">
        <v>26.478000000000002</v>
      </c>
      <c r="I719" s="72">
        <v>1.954</v>
      </c>
      <c r="J719" s="72">
        <v>48.344000000000001</v>
      </c>
      <c r="K719" s="12">
        <v>17.391999999999999</v>
      </c>
      <c r="L719" s="72">
        <v>1.2829999999999999</v>
      </c>
      <c r="M719" s="72">
        <v>53.204999999999998</v>
      </c>
      <c r="N719" s="12">
        <v>43.87</v>
      </c>
      <c r="O719" s="72">
        <v>3.2370000000000001</v>
      </c>
      <c r="P719" s="72">
        <v>36.526000000000003</v>
      </c>
      <c r="Q719" s="12">
        <v>0</v>
      </c>
      <c r="R719" s="72">
        <v>0</v>
      </c>
      <c r="S719" s="72">
        <v>0</v>
      </c>
      <c r="T719" s="12">
        <v>43.87</v>
      </c>
      <c r="U719" s="72">
        <v>3.2370000000000001</v>
      </c>
      <c r="V719" s="72">
        <v>36.526000000000003</v>
      </c>
      <c r="W719" s="12">
        <v>64.41</v>
      </c>
      <c r="X719" s="72">
        <v>4.7519999999999998</v>
      </c>
      <c r="Y719" s="72">
        <v>44.584000000000003</v>
      </c>
      <c r="Z719" s="12">
        <v>108.28</v>
      </c>
      <c r="AA719" s="72">
        <v>7.9889999999999999</v>
      </c>
      <c r="AB719" s="72">
        <v>29.335000000000001</v>
      </c>
      <c r="AC719" s="12">
        <v>1202.904</v>
      </c>
      <c r="AD719" s="72">
        <v>88.748000000000005</v>
      </c>
      <c r="AE719" s="72">
        <v>7.181</v>
      </c>
      <c r="AF719" s="12">
        <v>0</v>
      </c>
      <c r="AG719" s="72">
        <v>0</v>
      </c>
      <c r="AH719" s="72">
        <v>0</v>
      </c>
      <c r="AI719" s="12">
        <v>71.378</v>
      </c>
      <c r="AJ719" s="72">
        <v>5.266</v>
      </c>
      <c r="AK719" s="72">
        <v>38.630000000000003</v>
      </c>
      <c r="AL719" s="12">
        <v>71.378</v>
      </c>
      <c r="AM719" s="72">
        <v>5.266</v>
      </c>
      <c r="AN719" s="72">
        <v>38.630000000000003</v>
      </c>
      <c r="AO719" s="12">
        <v>1274.2819999999999</v>
      </c>
      <c r="AP719" s="72">
        <v>94.013999999999996</v>
      </c>
      <c r="AQ719" s="72">
        <v>6.8680000000000003</v>
      </c>
      <c r="AR719" s="12">
        <v>0</v>
      </c>
      <c r="AS719" s="72">
        <v>0</v>
      </c>
      <c r="AT719" s="72">
        <v>0</v>
      </c>
      <c r="AU719" s="12">
        <v>22.908000000000001</v>
      </c>
      <c r="AV719" s="72">
        <v>1.69</v>
      </c>
      <c r="AW719" s="72">
        <v>94.554000000000002</v>
      </c>
      <c r="AX719" s="12">
        <v>23.466000000000001</v>
      </c>
      <c r="AY719" s="72">
        <v>1.7310000000000001</v>
      </c>
      <c r="AZ719" s="72">
        <v>95.786000000000001</v>
      </c>
      <c r="BA719" s="12">
        <v>46.374000000000002</v>
      </c>
      <c r="BB719" s="72">
        <v>3.4209999999999998</v>
      </c>
      <c r="BC719" s="72">
        <v>66.545000000000002</v>
      </c>
      <c r="BD719" s="12">
        <v>8.5510000000000002</v>
      </c>
      <c r="BE719" s="72">
        <v>0.63100000000000001</v>
      </c>
      <c r="BF719" s="72">
        <v>96.6</v>
      </c>
      <c r="BG719" s="12">
        <v>54.924999999999997</v>
      </c>
      <c r="BH719" s="72">
        <v>4.0519999999999996</v>
      </c>
      <c r="BI719" s="72">
        <v>56.173000000000002</v>
      </c>
      <c r="BJ719" s="12">
        <v>21.417000000000002</v>
      </c>
      <c r="BK719" s="72">
        <v>1.58</v>
      </c>
      <c r="BL719" s="72">
        <v>96.665000000000006</v>
      </c>
      <c r="BM719" s="12">
        <v>4.7960000000000003</v>
      </c>
      <c r="BN719" s="72">
        <v>0.35399999999999998</v>
      </c>
      <c r="BO719" s="72">
        <v>103.60899999999999</v>
      </c>
      <c r="BP719" s="12">
        <v>26.213999999999999</v>
      </c>
      <c r="BQ719" s="72">
        <v>1.9339999999999999</v>
      </c>
      <c r="BR719" s="72">
        <v>81.323999999999998</v>
      </c>
      <c r="BS719" s="12">
        <v>81.138000000000005</v>
      </c>
      <c r="BT719" s="72">
        <v>5.9859999999999998</v>
      </c>
      <c r="BU719" s="72">
        <v>38.786999999999999</v>
      </c>
      <c r="BV719" s="12">
        <v>1355.42</v>
      </c>
      <c r="BW719" s="72">
        <v>100</v>
      </c>
      <c r="BX719" s="72">
        <v>7.04</v>
      </c>
      <c r="BY719" s="13"/>
      <c r="BZ719" s="13"/>
    </row>
    <row r="720" spans="1:78" ht="12.75" customHeight="1">
      <c r="A720" s="122" t="s">
        <v>44</v>
      </c>
      <c r="B720" s="71" t="s">
        <v>71</v>
      </c>
      <c r="C720" s="71" t="s">
        <v>24</v>
      </c>
      <c r="D720" s="34">
        <v>42156</v>
      </c>
      <c r="E720" s="12">
        <v>1087.0329999999999</v>
      </c>
      <c r="F720" s="72">
        <v>81.757999999999996</v>
      </c>
      <c r="G720" s="72">
        <v>9.109</v>
      </c>
      <c r="H720" s="12">
        <v>14.791</v>
      </c>
      <c r="I720" s="72">
        <v>1.1120000000000001</v>
      </c>
      <c r="J720" s="72">
        <v>109.27500000000001</v>
      </c>
      <c r="K720" s="12">
        <v>10.417999999999999</v>
      </c>
      <c r="L720" s="72">
        <v>0.78400000000000003</v>
      </c>
      <c r="M720" s="72">
        <v>115.06100000000001</v>
      </c>
      <c r="N720" s="12">
        <v>25.209</v>
      </c>
      <c r="O720" s="72">
        <v>1.8959999999999999</v>
      </c>
      <c r="P720" s="72">
        <v>78.486000000000004</v>
      </c>
      <c r="Q720" s="12">
        <v>0</v>
      </c>
      <c r="R720" s="72">
        <v>0</v>
      </c>
      <c r="S720" s="72">
        <v>0</v>
      </c>
      <c r="T720" s="12">
        <v>25.209</v>
      </c>
      <c r="U720" s="72">
        <v>1.8959999999999999</v>
      </c>
      <c r="V720" s="72">
        <v>78.486000000000004</v>
      </c>
      <c r="W720" s="12">
        <v>65.72</v>
      </c>
      <c r="X720" s="72">
        <v>4.9429999999999996</v>
      </c>
      <c r="Y720" s="72">
        <v>40.497999999999998</v>
      </c>
      <c r="Z720" s="12">
        <v>90.929000000000002</v>
      </c>
      <c r="AA720" s="72">
        <v>6.8390000000000004</v>
      </c>
      <c r="AB720" s="72">
        <v>30.141999999999999</v>
      </c>
      <c r="AC720" s="12">
        <v>1177.962</v>
      </c>
      <c r="AD720" s="72">
        <v>88.596999999999994</v>
      </c>
      <c r="AE720" s="72">
        <v>8.4369999999999994</v>
      </c>
      <c r="AF720" s="12">
        <v>0</v>
      </c>
      <c r="AG720" s="72">
        <v>0</v>
      </c>
      <c r="AH720" s="72">
        <v>0</v>
      </c>
      <c r="AI720" s="12">
        <v>53.167000000000002</v>
      </c>
      <c r="AJ720" s="72">
        <v>3.9990000000000001</v>
      </c>
      <c r="AK720" s="72">
        <v>58.354999999999997</v>
      </c>
      <c r="AL720" s="12">
        <v>53.167000000000002</v>
      </c>
      <c r="AM720" s="72">
        <v>3.9990000000000001</v>
      </c>
      <c r="AN720" s="72">
        <v>58.354999999999997</v>
      </c>
      <c r="AO720" s="12">
        <v>1231.1289999999999</v>
      </c>
      <c r="AP720" s="72">
        <v>92.596000000000004</v>
      </c>
      <c r="AQ720" s="72">
        <v>8.6180000000000003</v>
      </c>
      <c r="AR720" s="12">
        <v>0</v>
      </c>
      <c r="AS720" s="72">
        <v>0</v>
      </c>
      <c r="AT720" s="72">
        <v>0</v>
      </c>
      <c r="AU720" s="12">
        <v>5.907</v>
      </c>
      <c r="AV720" s="72">
        <v>0.44400000000000001</v>
      </c>
      <c r="AW720" s="72">
        <v>127.53100000000001</v>
      </c>
      <c r="AX720" s="12">
        <v>13.999000000000001</v>
      </c>
      <c r="AY720" s="72">
        <v>1.0529999999999999</v>
      </c>
      <c r="AZ720" s="72">
        <v>108.623</v>
      </c>
      <c r="BA720" s="12">
        <v>19.905999999999999</v>
      </c>
      <c r="BB720" s="72">
        <v>1.4970000000000001</v>
      </c>
      <c r="BC720" s="72">
        <v>89.29</v>
      </c>
      <c r="BD720" s="12">
        <v>24.702999999999999</v>
      </c>
      <c r="BE720" s="72">
        <v>1.8580000000000001</v>
      </c>
      <c r="BF720" s="72">
        <v>68.385999999999996</v>
      </c>
      <c r="BG720" s="12">
        <v>44.609000000000002</v>
      </c>
      <c r="BH720" s="72">
        <v>3.355</v>
      </c>
      <c r="BI720" s="72">
        <v>49.561999999999998</v>
      </c>
      <c r="BJ720" s="12">
        <v>39.951000000000001</v>
      </c>
      <c r="BK720" s="72">
        <v>3.0049999999999999</v>
      </c>
      <c r="BL720" s="72">
        <v>50.65</v>
      </c>
      <c r="BM720" s="12">
        <v>13.881</v>
      </c>
      <c r="BN720" s="72">
        <v>1.044</v>
      </c>
      <c r="BO720" s="72">
        <v>78.090999999999994</v>
      </c>
      <c r="BP720" s="12">
        <v>53.832000000000001</v>
      </c>
      <c r="BQ720" s="72">
        <v>4.0490000000000004</v>
      </c>
      <c r="BR720" s="72">
        <v>44.75</v>
      </c>
      <c r="BS720" s="12">
        <v>98.441000000000003</v>
      </c>
      <c r="BT720" s="72">
        <v>7.4039999999999999</v>
      </c>
      <c r="BU720" s="72">
        <v>32.113999999999997</v>
      </c>
      <c r="BV720" s="12">
        <v>1329.57</v>
      </c>
      <c r="BW720" s="72">
        <v>100</v>
      </c>
      <c r="BX720" s="72">
        <v>8.8089999999999993</v>
      </c>
      <c r="BY720" s="13"/>
      <c r="BZ720" s="13"/>
    </row>
    <row r="721" spans="1:78" ht="12.75" customHeight="1">
      <c r="A721" s="122" t="s">
        <v>44</v>
      </c>
      <c r="B721" s="71" t="s">
        <v>71</v>
      </c>
      <c r="C721" s="71" t="s">
        <v>24</v>
      </c>
      <c r="D721" s="34">
        <v>42614</v>
      </c>
      <c r="E721" s="12">
        <v>1038.5830000000001</v>
      </c>
      <c r="F721" s="72">
        <v>82.763999999999996</v>
      </c>
      <c r="G721" s="72">
        <v>7.4240000000000004</v>
      </c>
      <c r="H721" s="12">
        <v>24.460999999999999</v>
      </c>
      <c r="I721" s="72">
        <v>1.9490000000000001</v>
      </c>
      <c r="J721" s="72">
        <v>56.377000000000002</v>
      </c>
      <c r="K721" s="12">
        <v>0</v>
      </c>
      <c r="L721" s="72">
        <v>0</v>
      </c>
      <c r="M721" s="72">
        <v>0</v>
      </c>
      <c r="N721" s="12">
        <v>24.460999999999999</v>
      </c>
      <c r="O721" s="72">
        <v>1.9490000000000001</v>
      </c>
      <c r="P721" s="72">
        <v>56.377000000000002</v>
      </c>
      <c r="Q721" s="12">
        <v>0</v>
      </c>
      <c r="R721" s="72">
        <v>0</v>
      </c>
      <c r="S721" s="72">
        <v>0</v>
      </c>
      <c r="T721" s="12">
        <v>24.460999999999999</v>
      </c>
      <c r="U721" s="72">
        <v>1.9490000000000001</v>
      </c>
      <c r="V721" s="72">
        <v>56.377000000000002</v>
      </c>
      <c r="W721" s="12">
        <v>49.908000000000001</v>
      </c>
      <c r="X721" s="72">
        <v>3.9769999999999999</v>
      </c>
      <c r="Y721" s="72">
        <v>44.308999999999997</v>
      </c>
      <c r="Z721" s="12">
        <v>74.369</v>
      </c>
      <c r="AA721" s="72">
        <v>5.9260000000000002</v>
      </c>
      <c r="AB721" s="72">
        <v>34.256</v>
      </c>
      <c r="AC721" s="12">
        <v>1112.952</v>
      </c>
      <c r="AD721" s="72">
        <v>88.691000000000003</v>
      </c>
      <c r="AE721" s="72">
        <v>7.12</v>
      </c>
      <c r="AF721" s="12">
        <v>0</v>
      </c>
      <c r="AG721" s="72">
        <v>0</v>
      </c>
      <c r="AH721" s="72">
        <v>0</v>
      </c>
      <c r="AI721" s="12">
        <v>51.283999999999999</v>
      </c>
      <c r="AJ721" s="72">
        <v>4.0869999999999997</v>
      </c>
      <c r="AK721" s="72">
        <v>57.470999999999997</v>
      </c>
      <c r="AL721" s="12">
        <v>51.283999999999999</v>
      </c>
      <c r="AM721" s="72">
        <v>4.0869999999999997</v>
      </c>
      <c r="AN721" s="72">
        <v>57.470999999999997</v>
      </c>
      <c r="AO721" s="12">
        <v>1164.2370000000001</v>
      </c>
      <c r="AP721" s="72">
        <v>92.778000000000006</v>
      </c>
      <c r="AQ721" s="72">
        <v>7.1529999999999996</v>
      </c>
      <c r="AR721" s="12">
        <v>8.2739999999999991</v>
      </c>
      <c r="AS721" s="72">
        <v>0.65900000000000003</v>
      </c>
      <c r="AT721" s="72">
        <v>70.197000000000003</v>
      </c>
      <c r="AU721" s="12">
        <v>0</v>
      </c>
      <c r="AV721" s="72">
        <v>0</v>
      </c>
      <c r="AW721" s="72">
        <v>0</v>
      </c>
      <c r="AX721" s="12">
        <v>26.715</v>
      </c>
      <c r="AY721" s="72">
        <v>2.129</v>
      </c>
      <c r="AZ721" s="72">
        <v>64.262</v>
      </c>
      <c r="BA721" s="12">
        <v>26.715</v>
      </c>
      <c r="BB721" s="72">
        <v>2.129</v>
      </c>
      <c r="BC721" s="72">
        <v>64.262</v>
      </c>
      <c r="BD721" s="12">
        <v>17.402000000000001</v>
      </c>
      <c r="BE721" s="72">
        <v>1.387</v>
      </c>
      <c r="BF721" s="72">
        <v>57.216999999999999</v>
      </c>
      <c r="BG721" s="12">
        <v>44.116999999999997</v>
      </c>
      <c r="BH721" s="72">
        <v>3.516</v>
      </c>
      <c r="BI721" s="72">
        <v>45.735999999999997</v>
      </c>
      <c r="BJ721" s="12">
        <v>31.59</v>
      </c>
      <c r="BK721" s="72">
        <v>2.5169999999999999</v>
      </c>
      <c r="BL721" s="72">
        <v>50.878999999999998</v>
      </c>
      <c r="BM721" s="12">
        <v>6.6479999999999997</v>
      </c>
      <c r="BN721" s="72">
        <v>0.53</v>
      </c>
      <c r="BO721" s="72">
        <v>100.699</v>
      </c>
      <c r="BP721" s="12">
        <v>38.238</v>
      </c>
      <c r="BQ721" s="72">
        <v>3.0470000000000002</v>
      </c>
      <c r="BR721" s="72">
        <v>47.706000000000003</v>
      </c>
      <c r="BS721" s="12">
        <v>90.629000000000005</v>
      </c>
      <c r="BT721" s="72">
        <v>7.2220000000000004</v>
      </c>
      <c r="BU721" s="72">
        <v>29.335000000000001</v>
      </c>
      <c r="BV721" s="12">
        <v>1254.866</v>
      </c>
      <c r="BW721" s="72">
        <v>100</v>
      </c>
      <c r="BX721" s="72">
        <v>7.0350000000000001</v>
      </c>
      <c r="BY721" s="13"/>
      <c r="BZ721" s="13"/>
    </row>
    <row r="722" spans="1:78" ht="12.75" customHeight="1">
      <c r="A722" s="122" t="s">
        <v>44</v>
      </c>
      <c r="B722" s="71" t="s">
        <v>71</v>
      </c>
      <c r="C722" s="71" t="s">
        <v>24</v>
      </c>
      <c r="D722" s="34">
        <v>42705</v>
      </c>
      <c r="E722" s="12">
        <v>1028.336</v>
      </c>
      <c r="F722" s="72">
        <v>82.168999999999997</v>
      </c>
      <c r="G722" s="72">
        <v>7.3259999999999996</v>
      </c>
      <c r="H722" s="12">
        <v>42.707999999999998</v>
      </c>
      <c r="I722" s="72">
        <v>3.4129999999999998</v>
      </c>
      <c r="J722" s="72">
        <v>47.881999999999998</v>
      </c>
      <c r="K722" s="12">
        <v>13.21</v>
      </c>
      <c r="L722" s="72">
        <v>1.056</v>
      </c>
      <c r="M722" s="72">
        <v>76.519000000000005</v>
      </c>
      <c r="N722" s="12">
        <v>55.917999999999999</v>
      </c>
      <c r="O722" s="72">
        <v>4.468</v>
      </c>
      <c r="P722" s="72">
        <v>38.863999999999997</v>
      </c>
      <c r="Q722" s="12">
        <v>0</v>
      </c>
      <c r="R722" s="72">
        <v>0</v>
      </c>
      <c r="S722" s="72">
        <v>0</v>
      </c>
      <c r="T722" s="12">
        <v>55.917999999999999</v>
      </c>
      <c r="U722" s="72">
        <v>4.468</v>
      </c>
      <c r="V722" s="72">
        <v>38.863999999999997</v>
      </c>
      <c r="W722" s="12">
        <v>69.245000000000005</v>
      </c>
      <c r="X722" s="72">
        <v>5.5330000000000004</v>
      </c>
      <c r="Y722" s="72">
        <v>33.395000000000003</v>
      </c>
      <c r="Z722" s="12">
        <v>125.164</v>
      </c>
      <c r="AA722" s="72">
        <v>10.000999999999999</v>
      </c>
      <c r="AB722" s="72">
        <v>26.356000000000002</v>
      </c>
      <c r="AC722" s="12">
        <v>1153.499</v>
      </c>
      <c r="AD722" s="72">
        <v>92.17</v>
      </c>
      <c r="AE722" s="72">
        <v>7.0650000000000004</v>
      </c>
      <c r="AF722" s="12">
        <v>0</v>
      </c>
      <c r="AG722" s="72">
        <v>0</v>
      </c>
      <c r="AH722" s="72">
        <v>0</v>
      </c>
      <c r="AI722" s="12">
        <v>24.474</v>
      </c>
      <c r="AJ722" s="72">
        <v>1.956</v>
      </c>
      <c r="AK722" s="72">
        <v>70.421000000000006</v>
      </c>
      <c r="AL722" s="12">
        <v>24.474</v>
      </c>
      <c r="AM722" s="72">
        <v>1.956</v>
      </c>
      <c r="AN722" s="72">
        <v>70.421000000000006</v>
      </c>
      <c r="AO722" s="12">
        <v>1177.973</v>
      </c>
      <c r="AP722" s="72">
        <v>94.125</v>
      </c>
      <c r="AQ722" s="72">
        <v>7.4889999999999999</v>
      </c>
      <c r="AR722" s="12">
        <v>0</v>
      </c>
      <c r="AS722" s="72">
        <v>0</v>
      </c>
      <c r="AT722" s="72">
        <v>0</v>
      </c>
      <c r="AU722" s="12">
        <v>0</v>
      </c>
      <c r="AV722" s="72">
        <v>0</v>
      </c>
      <c r="AW722" s="72">
        <v>0</v>
      </c>
      <c r="AX722" s="12">
        <v>11.506</v>
      </c>
      <c r="AY722" s="72">
        <v>0.91900000000000004</v>
      </c>
      <c r="AZ722" s="72">
        <v>107.205</v>
      </c>
      <c r="BA722" s="12">
        <v>11.506</v>
      </c>
      <c r="BB722" s="72">
        <v>0.91900000000000004</v>
      </c>
      <c r="BC722" s="72">
        <v>107.205</v>
      </c>
      <c r="BD722" s="12">
        <v>0</v>
      </c>
      <c r="BE722" s="72">
        <v>0</v>
      </c>
      <c r="BF722" s="72">
        <v>0</v>
      </c>
      <c r="BG722" s="12">
        <v>11.506</v>
      </c>
      <c r="BH722" s="72">
        <v>0.91900000000000004</v>
      </c>
      <c r="BI722" s="72">
        <v>107.205</v>
      </c>
      <c r="BJ722" s="12">
        <v>44.88</v>
      </c>
      <c r="BK722" s="72">
        <v>3.5859999999999999</v>
      </c>
      <c r="BL722" s="72">
        <v>48.993000000000002</v>
      </c>
      <c r="BM722" s="12">
        <v>17.135000000000002</v>
      </c>
      <c r="BN722" s="72">
        <v>1.369</v>
      </c>
      <c r="BO722" s="72">
        <v>98.179000000000002</v>
      </c>
      <c r="BP722" s="12">
        <v>62.015999999999998</v>
      </c>
      <c r="BQ722" s="72">
        <v>4.9550000000000001</v>
      </c>
      <c r="BR722" s="72">
        <v>56.941000000000003</v>
      </c>
      <c r="BS722" s="12">
        <v>73.521000000000001</v>
      </c>
      <c r="BT722" s="72">
        <v>5.875</v>
      </c>
      <c r="BU722" s="72">
        <v>46.69</v>
      </c>
      <c r="BV722" s="12">
        <v>1251.4939999999999</v>
      </c>
      <c r="BW722" s="72">
        <v>100</v>
      </c>
      <c r="BX722" s="72">
        <v>7.6070000000000002</v>
      </c>
      <c r="BY722" s="13"/>
      <c r="BZ722" s="13"/>
    </row>
    <row r="723" spans="1:78" ht="12.75" customHeight="1">
      <c r="A723" s="122" t="s">
        <v>44</v>
      </c>
      <c r="B723" s="71" t="s">
        <v>71</v>
      </c>
      <c r="C723" s="71" t="s">
        <v>24</v>
      </c>
      <c r="D723" s="34">
        <v>42795</v>
      </c>
      <c r="E723" s="12">
        <v>1091.9739999999999</v>
      </c>
      <c r="F723" s="72">
        <v>80.998999999999995</v>
      </c>
      <c r="G723" s="72">
        <v>6.1219999999999999</v>
      </c>
      <c r="H723" s="12">
        <v>6.9169999999999998</v>
      </c>
      <c r="I723" s="72">
        <v>0.51300000000000001</v>
      </c>
      <c r="J723" s="72">
        <v>102.73699999999999</v>
      </c>
      <c r="K723" s="12">
        <v>18.106999999999999</v>
      </c>
      <c r="L723" s="72">
        <v>1.343</v>
      </c>
      <c r="M723" s="72">
        <v>90.225999999999999</v>
      </c>
      <c r="N723" s="12">
        <v>25.024000000000001</v>
      </c>
      <c r="O723" s="72">
        <v>1.8560000000000001</v>
      </c>
      <c r="P723" s="72">
        <v>72.421999999999997</v>
      </c>
      <c r="Q723" s="12">
        <v>16.015000000000001</v>
      </c>
      <c r="R723" s="72">
        <v>1.1879999999999999</v>
      </c>
      <c r="S723" s="72">
        <v>78.778999999999996</v>
      </c>
      <c r="T723" s="12">
        <v>41.037999999999997</v>
      </c>
      <c r="U723" s="72">
        <v>3.044</v>
      </c>
      <c r="V723" s="72">
        <v>51.273000000000003</v>
      </c>
      <c r="W723" s="12">
        <v>65.86</v>
      </c>
      <c r="X723" s="72">
        <v>4.8849999999999998</v>
      </c>
      <c r="Y723" s="72">
        <v>45.594999999999999</v>
      </c>
      <c r="Z723" s="12">
        <v>106.899</v>
      </c>
      <c r="AA723" s="72">
        <v>7.9290000000000003</v>
      </c>
      <c r="AB723" s="72">
        <v>30.164000000000001</v>
      </c>
      <c r="AC723" s="12">
        <v>1198.873</v>
      </c>
      <c r="AD723" s="72">
        <v>88.927999999999997</v>
      </c>
      <c r="AE723" s="72">
        <v>6.2560000000000002</v>
      </c>
      <c r="AF723" s="12">
        <v>0</v>
      </c>
      <c r="AG723" s="72">
        <v>0</v>
      </c>
      <c r="AH723" s="72">
        <v>0</v>
      </c>
      <c r="AI723" s="12">
        <v>17.190000000000001</v>
      </c>
      <c r="AJ723" s="72">
        <v>1.2749999999999999</v>
      </c>
      <c r="AK723" s="72">
        <v>54.807000000000002</v>
      </c>
      <c r="AL723" s="12">
        <v>17.190000000000001</v>
      </c>
      <c r="AM723" s="72">
        <v>1.2749999999999999</v>
      </c>
      <c r="AN723" s="72">
        <v>54.807000000000002</v>
      </c>
      <c r="AO723" s="12">
        <v>1216.0630000000001</v>
      </c>
      <c r="AP723" s="72">
        <v>90.203000000000003</v>
      </c>
      <c r="AQ723" s="72">
        <v>6.2779999999999996</v>
      </c>
      <c r="AR723" s="12">
        <v>23.736999999999998</v>
      </c>
      <c r="AS723" s="72">
        <v>1.7609999999999999</v>
      </c>
      <c r="AT723" s="72">
        <v>109.161</v>
      </c>
      <c r="AU723" s="12">
        <v>0</v>
      </c>
      <c r="AV723" s="72">
        <v>0</v>
      </c>
      <c r="AW723" s="72">
        <v>0</v>
      </c>
      <c r="AX723" s="12">
        <v>55.378</v>
      </c>
      <c r="AY723" s="72">
        <v>4.1079999999999997</v>
      </c>
      <c r="AZ723" s="72">
        <v>68.403000000000006</v>
      </c>
      <c r="BA723" s="12">
        <v>55.378</v>
      </c>
      <c r="BB723" s="72">
        <v>4.1079999999999997</v>
      </c>
      <c r="BC723" s="72">
        <v>68.403000000000006</v>
      </c>
      <c r="BD723" s="12">
        <v>21.07</v>
      </c>
      <c r="BE723" s="72">
        <v>1.5629999999999999</v>
      </c>
      <c r="BF723" s="72">
        <v>102.417</v>
      </c>
      <c r="BG723" s="12">
        <v>76.447000000000003</v>
      </c>
      <c r="BH723" s="72">
        <v>5.6710000000000003</v>
      </c>
      <c r="BI723" s="72">
        <v>52.555999999999997</v>
      </c>
      <c r="BJ723" s="12">
        <v>31.888999999999999</v>
      </c>
      <c r="BK723" s="72">
        <v>2.3650000000000002</v>
      </c>
      <c r="BL723" s="72">
        <v>61.179000000000002</v>
      </c>
      <c r="BM723" s="12">
        <v>0</v>
      </c>
      <c r="BN723" s="72">
        <v>0</v>
      </c>
      <c r="BO723" s="72">
        <v>0</v>
      </c>
      <c r="BP723" s="12">
        <v>31.888999999999999</v>
      </c>
      <c r="BQ723" s="72">
        <v>2.3650000000000002</v>
      </c>
      <c r="BR723" s="72">
        <v>61.179000000000002</v>
      </c>
      <c r="BS723" s="12">
        <v>132.07400000000001</v>
      </c>
      <c r="BT723" s="72">
        <v>9.7970000000000006</v>
      </c>
      <c r="BU723" s="72">
        <v>35.933999999999997</v>
      </c>
      <c r="BV723" s="12">
        <v>1348.1369999999999</v>
      </c>
      <c r="BW723" s="72">
        <v>100</v>
      </c>
      <c r="BX723" s="72">
        <v>7.0359999999999996</v>
      </c>
      <c r="BY723" s="13"/>
      <c r="BZ723" s="13"/>
    </row>
    <row r="724" spans="1:78" ht="12.75" customHeight="1">
      <c r="A724" s="122" t="s">
        <v>44</v>
      </c>
      <c r="B724" s="71" t="s">
        <v>71</v>
      </c>
      <c r="C724" s="71" t="s">
        <v>24</v>
      </c>
      <c r="D724" s="34">
        <v>42887</v>
      </c>
      <c r="E724" s="12">
        <v>897.00800000000004</v>
      </c>
      <c r="F724" s="72">
        <v>86.888999999999996</v>
      </c>
      <c r="G724" s="72">
        <v>7.24</v>
      </c>
      <c r="H724" s="12">
        <v>3.968</v>
      </c>
      <c r="I724" s="72">
        <v>0.38400000000000001</v>
      </c>
      <c r="J724" s="72">
        <v>104.782</v>
      </c>
      <c r="K724" s="12">
        <v>13.04</v>
      </c>
      <c r="L724" s="72">
        <v>1.2629999999999999</v>
      </c>
      <c r="M724" s="72">
        <v>74.855000000000004</v>
      </c>
      <c r="N724" s="12">
        <v>17.007999999999999</v>
      </c>
      <c r="O724" s="72">
        <v>1.647</v>
      </c>
      <c r="P724" s="72">
        <v>62.845999999999997</v>
      </c>
      <c r="Q724" s="12">
        <v>2.766</v>
      </c>
      <c r="R724" s="72">
        <v>0.26800000000000002</v>
      </c>
      <c r="S724" s="72">
        <v>104.047</v>
      </c>
      <c r="T724" s="12">
        <v>19.774000000000001</v>
      </c>
      <c r="U724" s="72">
        <v>1.915</v>
      </c>
      <c r="V724" s="72">
        <v>54.19</v>
      </c>
      <c r="W724" s="12">
        <v>43.22</v>
      </c>
      <c r="X724" s="72">
        <v>4.1870000000000003</v>
      </c>
      <c r="Y724" s="72">
        <v>43.777999999999999</v>
      </c>
      <c r="Z724" s="12">
        <v>62.994</v>
      </c>
      <c r="AA724" s="72">
        <v>6.1020000000000003</v>
      </c>
      <c r="AB724" s="72">
        <v>34.476999999999997</v>
      </c>
      <c r="AC724" s="12">
        <v>960.00199999999995</v>
      </c>
      <c r="AD724" s="72">
        <v>92.991</v>
      </c>
      <c r="AE724" s="72">
        <v>7.4870000000000001</v>
      </c>
      <c r="AF724" s="12">
        <v>0</v>
      </c>
      <c r="AG724" s="72">
        <v>0</v>
      </c>
      <c r="AH724" s="72">
        <v>0</v>
      </c>
      <c r="AI724" s="12">
        <v>25.757000000000001</v>
      </c>
      <c r="AJ724" s="72">
        <v>2.4950000000000001</v>
      </c>
      <c r="AK724" s="72">
        <v>53.933</v>
      </c>
      <c r="AL724" s="12">
        <v>25.757000000000001</v>
      </c>
      <c r="AM724" s="72">
        <v>2.4950000000000001</v>
      </c>
      <c r="AN724" s="72">
        <v>53.933</v>
      </c>
      <c r="AO724" s="12">
        <v>985.75900000000001</v>
      </c>
      <c r="AP724" s="72">
        <v>95.486000000000004</v>
      </c>
      <c r="AQ724" s="72">
        <v>7.6829999999999998</v>
      </c>
      <c r="AR724" s="12">
        <v>0</v>
      </c>
      <c r="AS724" s="72">
        <v>0</v>
      </c>
      <c r="AT724" s="72">
        <v>0</v>
      </c>
      <c r="AU724" s="12">
        <v>0</v>
      </c>
      <c r="AV724" s="72">
        <v>0</v>
      </c>
      <c r="AW724" s="72">
        <v>0</v>
      </c>
      <c r="AX724" s="12">
        <v>7.6029999999999998</v>
      </c>
      <c r="AY724" s="72">
        <v>0.73599999999999999</v>
      </c>
      <c r="AZ724" s="72">
        <v>104.77800000000001</v>
      </c>
      <c r="BA724" s="12">
        <v>7.6029999999999998</v>
      </c>
      <c r="BB724" s="72">
        <v>0.73599999999999999</v>
      </c>
      <c r="BC724" s="72">
        <v>104.77800000000001</v>
      </c>
      <c r="BD724" s="12">
        <v>3.3730000000000002</v>
      </c>
      <c r="BE724" s="72">
        <v>0.32700000000000001</v>
      </c>
      <c r="BF724" s="72">
        <v>103.48699999999999</v>
      </c>
      <c r="BG724" s="12">
        <v>10.976000000000001</v>
      </c>
      <c r="BH724" s="72">
        <v>1.0629999999999999</v>
      </c>
      <c r="BI724" s="72">
        <v>78.247</v>
      </c>
      <c r="BJ724" s="12">
        <v>35.628</v>
      </c>
      <c r="BK724" s="72">
        <v>3.4510000000000001</v>
      </c>
      <c r="BL724" s="72">
        <v>57.073999999999998</v>
      </c>
      <c r="BM724" s="12">
        <v>0</v>
      </c>
      <c r="BN724" s="72">
        <v>0</v>
      </c>
      <c r="BO724" s="72">
        <v>0</v>
      </c>
      <c r="BP724" s="12">
        <v>35.628</v>
      </c>
      <c r="BQ724" s="72">
        <v>3.4510000000000001</v>
      </c>
      <c r="BR724" s="72">
        <v>57.073999999999998</v>
      </c>
      <c r="BS724" s="12">
        <v>46.603000000000002</v>
      </c>
      <c r="BT724" s="72">
        <v>4.5140000000000002</v>
      </c>
      <c r="BU724" s="72">
        <v>47.662999999999997</v>
      </c>
      <c r="BV724" s="12">
        <v>1032.3620000000001</v>
      </c>
      <c r="BW724" s="72">
        <v>100</v>
      </c>
      <c r="BX724" s="72">
        <v>7.3730000000000002</v>
      </c>
      <c r="BY724" s="13"/>
      <c r="BZ724" s="13"/>
    </row>
    <row r="725" spans="1:78" ht="12.75" customHeight="1">
      <c r="A725" s="122" t="s">
        <v>44</v>
      </c>
      <c r="B725" s="71" t="s">
        <v>71</v>
      </c>
      <c r="C725" s="71" t="s">
        <v>24</v>
      </c>
      <c r="D725" s="34">
        <v>43344</v>
      </c>
      <c r="E725" s="12">
        <v>931.27099999999996</v>
      </c>
      <c r="F725" s="72">
        <v>79.718999999999994</v>
      </c>
      <c r="G725" s="72">
        <v>5.31</v>
      </c>
      <c r="H725" s="12">
        <v>36.362000000000002</v>
      </c>
      <c r="I725" s="72">
        <v>3.113</v>
      </c>
      <c r="J725" s="72">
        <v>59.845999999999997</v>
      </c>
      <c r="K725" s="12">
        <v>19.052</v>
      </c>
      <c r="L725" s="72">
        <v>1.631</v>
      </c>
      <c r="M725" s="72">
        <v>62.642000000000003</v>
      </c>
      <c r="N725" s="12">
        <v>55.414999999999999</v>
      </c>
      <c r="O725" s="72">
        <v>4.7439999999999998</v>
      </c>
      <c r="P725" s="72">
        <v>44.244</v>
      </c>
      <c r="Q725" s="12">
        <v>6.9550000000000001</v>
      </c>
      <c r="R725" s="72">
        <v>0.59499999999999997</v>
      </c>
      <c r="S725" s="72">
        <v>112.846</v>
      </c>
      <c r="T725" s="12">
        <v>62.37</v>
      </c>
      <c r="U725" s="72">
        <v>5.3390000000000004</v>
      </c>
      <c r="V725" s="72">
        <v>39.372999999999998</v>
      </c>
      <c r="W725" s="12">
        <v>64.061000000000007</v>
      </c>
      <c r="X725" s="72">
        <v>5.484</v>
      </c>
      <c r="Y725" s="72">
        <v>34.369</v>
      </c>
      <c r="Z725" s="12">
        <v>126.431</v>
      </c>
      <c r="AA725" s="72">
        <v>10.823</v>
      </c>
      <c r="AB725" s="72">
        <v>25.164999999999999</v>
      </c>
      <c r="AC725" s="12">
        <v>1057.702</v>
      </c>
      <c r="AD725" s="72">
        <v>90.542000000000002</v>
      </c>
      <c r="AE725" s="72">
        <v>5.5789999999999997</v>
      </c>
      <c r="AF725" s="12">
        <v>3.177</v>
      </c>
      <c r="AG725" s="72">
        <v>0.27200000000000002</v>
      </c>
      <c r="AH725" s="72">
        <v>107.408</v>
      </c>
      <c r="AI725" s="12">
        <v>51.496000000000002</v>
      </c>
      <c r="AJ725" s="72">
        <v>4.4080000000000004</v>
      </c>
      <c r="AK725" s="72">
        <v>50.354999999999997</v>
      </c>
      <c r="AL725" s="12">
        <v>54.673000000000002</v>
      </c>
      <c r="AM725" s="72">
        <v>4.68</v>
      </c>
      <c r="AN725" s="72">
        <v>47.308</v>
      </c>
      <c r="AO725" s="12">
        <v>1112.375</v>
      </c>
      <c r="AP725" s="72">
        <v>95.221999999999994</v>
      </c>
      <c r="AQ725" s="72">
        <v>5.9980000000000002</v>
      </c>
      <c r="AR725" s="12">
        <v>8.673</v>
      </c>
      <c r="AS725" s="72">
        <v>0.74199999999999999</v>
      </c>
      <c r="AT725" s="72">
        <v>109.608</v>
      </c>
      <c r="AU725" s="12">
        <v>0</v>
      </c>
      <c r="AV725" s="72">
        <v>0</v>
      </c>
      <c r="AW725" s="72">
        <v>0</v>
      </c>
      <c r="AX725" s="12">
        <v>13.101000000000001</v>
      </c>
      <c r="AY725" s="72">
        <v>1.121</v>
      </c>
      <c r="AZ725" s="72">
        <v>102.13800000000001</v>
      </c>
      <c r="BA725" s="12">
        <v>13.101000000000001</v>
      </c>
      <c r="BB725" s="72">
        <v>1.121</v>
      </c>
      <c r="BC725" s="72">
        <v>102.13800000000001</v>
      </c>
      <c r="BD725" s="12">
        <v>15.823</v>
      </c>
      <c r="BE725" s="72">
        <v>1.3540000000000001</v>
      </c>
      <c r="BF725" s="72">
        <v>73.268000000000001</v>
      </c>
      <c r="BG725" s="12">
        <v>28.923999999999999</v>
      </c>
      <c r="BH725" s="72">
        <v>2.476</v>
      </c>
      <c r="BI725" s="72">
        <v>51.984999999999999</v>
      </c>
      <c r="BJ725" s="12">
        <v>6.859</v>
      </c>
      <c r="BK725" s="72">
        <v>0.58699999999999997</v>
      </c>
      <c r="BL725" s="72">
        <v>104.024</v>
      </c>
      <c r="BM725" s="12">
        <v>11.358000000000001</v>
      </c>
      <c r="BN725" s="72">
        <v>0.97199999999999998</v>
      </c>
      <c r="BO725" s="72">
        <v>102.49299999999999</v>
      </c>
      <c r="BP725" s="12">
        <v>18.216999999999999</v>
      </c>
      <c r="BQ725" s="72">
        <v>1.5589999999999999</v>
      </c>
      <c r="BR725" s="72">
        <v>70.599999999999994</v>
      </c>
      <c r="BS725" s="12">
        <v>55.814</v>
      </c>
      <c r="BT725" s="72">
        <v>4.7779999999999996</v>
      </c>
      <c r="BU725" s="72">
        <v>29.943999999999999</v>
      </c>
      <c r="BV725" s="12">
        <v>1168.1890000000001</v>
      </c>
      <c r="BW725" s="72">
        <v>100</v>
      </c>
      <c r="BX725" s="72">
        <v>5.8390000000000004</v>
      </c>
      <c r="BY725" s="13"/>
      <c r="BZ725" s="13"/>
    </row>
    <row r="726" spans="1:78" ht="12.75" customHeight="1">
      <c r="A726" s="122" t="s">
        <v>44</v>
      </c>
      <c r="B726" s="71" t="s">
        <v>71</v>
      </c>
      <c r="C726" s="71" t="s">
        <v>24</v>
      </c>
      <c r="D726" s="34">
        <v>43435</v>
      </c>
      <c r="E726" s="12">
        <v>1199.665</v>
      </c>
      <c r="F726" s="72">
        <v>87.679000000000002</v>
      </c>
      <c r="G726" s="72">
        <v>5.0629999999999997</v>
      </c>
      <c r="H726" s="12">
        <v>6.694</v>
      </c>
      <c r="I726" s="72">
        <v>0.48899999999999999</v>
      </c>
      <c r="J726" s="72">
        <v>97.131</v>
      </c>
      <c r="K726" s="12">
        <v>5.3120000000000003</v>
      </c>
      <c r="L726" s="72">
        <v>0.38800000000000001</v>
      </c>
      <c r="M726" s="72">
        <v>90.100999999999999</v>
      </c>
      <c r="N726" s="12">
        <v>12.006</v>
      </c>
      <c r="O726" s="72">
        <v>0.877</v>
      </c>
      <c r="P726" s="72">
        <v>66.414000000000001</v>
      </c>
      <c r="Q726" s="12">
        <v>0</v>
      </c>
      <c r="R726" s="72">
        <v>0</v>
      </c>
      <c r="S726" s="72">
        <v>0</v>
      </c>
      <c r="T726" s="12">
        <v>12.006</v>
      </c>
      <c r="U726" s="72">
        <v>0.877</v>
      </c>
      <c r="V726" s="72">
        <v>66.414000000000001</v>
      </c>
      <c r="W726" s="12">
        <v>56.484000000000002</v>
      </c>
      <c r="X726" s="72">
        <v>4.1280000000000001</v>
      </c>
      <c r="Y726" s="72">
        <v>43.862000000000002</v>
      </c>
      <c r="Z726" s="12">
        <v>68.489999999999995</v>
      </c>
      <c r="AA726" s="72">
        <v>5.0060000000000002</v>
      </c>
      <c r="AB726" s="72">
        <v>38.238</v>
      </c>
      <c r="AC726" s="12">
        <v>1268.155</v>
      </c>
      <c r="AD726" s="72">
        <v>92.685000000000002</v>
      </c>
      <c r="AE726" s="72">
        <v>5.3609999999999998</v>
      </c>
      <c r="AF726" s="12">
        <v>0</v>
      </c>
      <c r="AG726" s="72">
        <v>0</v>
      </c>
      <c r="AH726" s="72">
        <v>0</v>
      </c>
      <c r="AI726" s="12">
        <v>26.911000000000001</v>
      </c>
      <c r="AJ726" s="72">
        <v>1.9670000000000001</v>
      </c>
      <c r="AK726" s="72">
        <v>88.067999999999998</v>
      </c>
      <c r="AL726" s="12">
        <v>26.911000000000001</v>
      </c>
      <c r="AM726" s="72">
        <v>1.9670000000000001</v>
      </c>
      <c r="AN726" s="72">
        <v>88.067999999999998</v>
      </c>
      <c r="AO726" s="12">
        <v>1295.066</v>
      </c>
      <c r="AP726" s="72">
        <v>94.652000000000001</v>
      </c>
      <c r="AQ726" s="72">
        <v>5.1539999999999999</v>
      </c>
      <c r="AR726" s="12">
        <v>17.068000000000001</v>
      </c>
      <c r="AS726" s="72">
        <v>1.2470000000000001</v>
      </c>
      <c r="AT726" s="72">
        <v>113.232</v>
      </c>
      <c r="AU726" s="12">
        <v>0</v>
      </c>
      <c r="AV726" s="72">
        <v>0</v>
      </c>
      <c r="AW726" s="72">
        <v>0</v>
      </c>
      <c r="AX726" s="12">
        <v>16.364999999999998</v>
      </c>
      <c r="AY726" s="72">
        <v>1.196</v>
      </c>
      <c r="AZ726" s="72">
        <v>108.93600000000001</v>
      </c>
      <c r="BA726" s="12">
        <v>16.364999999999998</v>
      </c>
      <c r="BB726" s="72">
        <v>1.196</v>
      </c>
      <c r="BC726" s="72">
        <v>108.93600000000001</v>
      </c>
      <c r="BD726" s="12">
        <v>6.7850000000000001</v>
      </c>
      <c r="BE726" s="72">
        <v>0.496</v>
      </c>
      <c r="BF726" s="72">
        <v>103.485</v>
      </c>
      <c r="BG726" s="12">
        <v>23.15</v>
      </c>
      <c r="BH726" s="72">
        <v>1.6919999999999999</v>
      </c>
      <c r="BI726" s="72">
        <v>83.093999999999994</v>
      </c>
      <c r="BJ726" s="12">
        <v>21.664000000000001</v>
      </c>
      <c r="BK726" s="72">
        <v>1.583</v>
      </c>
      <c r="BL726" s="72">
        <v>68.903000000000006</v>
      </c>
      <c r="BM726" s="12">
        <v>11.297000000000001</v>
      </c>
      <c r="BN726" s="72">
        <v>0.82599999999999996</v>
      </c>
      <c r="BO726" s="72">
        <v>103.196</v>
      </c>
      <c r="BP726" s="12">
        <v>32.960999999999999</v>
      </c>
      <c r="BQ726" s="72">
        <v>2.4089999999999998</v>
      </c>
      <c r="BR726" s="72">
        <v>52.384999999999998</v>
      </c>
      <c r="BS726" s="12">
        <v>73.179000000000002</v>
      </c>
      <c r="BT726" s="72">
        <v>5.3479999999999999</v>
      </c>
      <c r="BU726" s="72">
        <v>34.642000000000003</v>
      </c>
      <c r="BV726" s="12">
        <v>1368.2449999999999</v>
      </c>
      <c r="BW726" s="72">
        <v>100</v>
      </c>
      <c r="BX726" s="72">
        <v>5.6509999999999998</v>
      </c>
      <c r="BY726" s="13"/>
      <c r="BZ726" s="13"/>
    </row>
    <row r="727" spans="1:78" ht="12.75" customHeight="1">
      <c r="A727" s="122" t="s">
        <v>44</v>
      </c>
      <c r="B727" s="71" t="s">
        <v>71</v>
      </c>
      <c r="C727" s="71" t="s">
        <v>24</v>
      </c>
      <c r="D727" s="34">
        <v>43525</v>
      </c>
      <c r="E727" s="12">
        <v>1045.827</v>
      </c>
      <c r="F727" s="72">
        <v>86.460999999999999</v>
      </c>
      <c r="G727" s="72">
        <v>8.0180000000000007</v>
      </c>
      <c r="H727" s="12">
        <v>5.54</v>
      </c>
      <c r="I727" s="72">
        <v>0.45800000000000002</v>
      </c>
      <c r="J727" s="72">
        <v>104.845</v>
      </c>
      <c r="K727" s="12">
        <v>0</v>
      </c>
      <c r="L727" s="72">
        <v>0</v>
      </c>
      <c r="M727" s="72">
        <v>0</v>
      </c>
      <c r="N727" s="12">
        <v>5.54</v>
      </c>
      <c r="O727" s="72">
        <v>0.45800000000000002</v>
      </c>
      <c r="P727" s="72">
        <v>104.845</v>
      </c>
      <c r="Q727" s="12">
        <v>0</v>
      </c>
      <c r="R727" s="72">
        <v>0</v>
      </c>
      <c r="S727" s="72">
        <v>0</v>
      </c>
      <c r="T727" s="12">
        <v>5.54</v>
      </c>
      <c r="U727" s="72">
        <v>0.45800000000000002</v>
      </c>
      <c r="V727" s="72">
        <v>104.845</v>
      </c>
      <c r="W727" s="12">
        <v>49.195</v>
      </c>
      <c r="X727" s="72">
        <v>4.0670000000000002</v>
      </c>
      <c r="Y727" s="72">
        <v>42.817999999999998</v>
      </c>
      <c r="Z727" s="12">
        <v>54.734999999999999</v>
      </c>
      <c r="AA727" s="72">
        <v>4.5250000000000004</v>
      </c>
      <c r="AB727" s="72">
        <v>38.720999999999997</v>
      </c>
      <c r="AC727" s="12">
        <v>1100.5619999999999</v>
      </c>
      <c r="AD727" s="72">
        <v>90.986000000000004</v>
      </c>
      <c r="AE727" s="72">
        <v>7.7910000000000004</v>
      </c>
      <c r="AF727" s="12">
        <v>0</v>
      </c>
      <c r="AG727" s="72">
        <v>0</v>
      </c>
      <c r="AH727" s="72">
        <v>0</v>
      </c>
      <c r="AI727" s="12">
        <v>43.127000000000002</v>
      </c>
      <c r="AJ727" s="72">
        <v>3.5649999999999999</v>
      </c>
      <c r="AK727" s="72">
        <v>78.953000000000003</v>
      </c>
      <c r="AL727" s="12">
        <v>43.127000000000002</v>
      </c>
      <c r="AM727" s="72">
        <v>3.5649999999999999</v>
      </c>
      <c r="AN727" s="72">
        <v>78.953000000000003</v>
      </c>
      <c r="AO727" s="12">
        <v>1143.6890000000001</v>
      </c>
      <c r="AP727" s="72">
        <v>94.551000000000002</v>
      </c>
      <c r="AQ727" s="72">
        <v>8.4429999999999996</v>
      </c>
      <c r="AR727" s="12">
        <v>3.8580000000000001</v>
      </c>
      <c r="AS727" s="72">
        <v>0.31900000000000001</v>
      </c>
      <c r="AT727" s="72">
        <v>104.794</v>
      </c>
      <c r="AU727" s="12">
        <v>0</v>
      </c>
      <c r="AV727" s="72">
        <v>0</v>
      </c>
      <c r="AW727" s="72">
        <v>0</v>
      </c>
      <c r="AX727" s="12">
        <v>15.349</v>
      </c>
      <c r="AY727" s="72">
        <v>1.2689999999999999</v>
      </c>
      <c r="AZ727" s="72">
        <v>77.462000000000003</v>
      </c>
      <c r="BA727" s="12">
        <v>15.349</v>
      </c>
      <c r="BB727" s="72">
        <v>1.2689999999999999</v>
      </c>
      <c r="BC727" s="72">
        <v>77.462000000000003</v>
      </c>
      <c r="BD727" s="12">
        <v>31.273</v>
      </c>
      <c r="BE727" s="72">
        <v>2.585</v>
      </c>
      <c r="BF727" s="72">
        <v>73.221000000000004</v>
      </c>
      <c r="BG727" s="12">
        <v>46.622999999999998</v>
      </c>
      <c r="BH727" s="72">
        <v>3.8540000000000001</v>
      </c>
      <c r="BI727" s="72">
        <v>52.765000000000001</v>
      </c>
      <c r="BJ727" s="12">
        <v>9.0530000000000008</v>
      </c>
      <c r="BK727" s="72">
        <v>0.748</v>
      </c>
      <c r="BL727" s="72">
        <v>104.306</v>
      </c>
      <c r="BM727" s="12">
        <v>6.3730000000000002</v>
      </c>
      <c r="BN727" s="72">
        <v>0.52700000000000002</v>
      </c>
      <c r="BO727" s="72">
        <v>116.429</v>
      </c>
      <c r="BP727" s="12">
        <v>15.426</v>
      </c>
      <c r="BQ727" s="72">
        <v>1.2749999999999999</v>
      </c>
      <c r="BR727" s="72">
        <v>75.811999999999998</v>
      </c>
      <c r="BS727" s="12">
        <v>65.906000000000006</v>
      </c>
      <c r="BT727" s="72">
        <v>5.4489999999999998</v>
      </c>
      <c r="BU727" s="72">
        <v>36.847999999999999</v>
      </c>
      <c r="BV727" s="12">
        <v>1209.596</v>
      </c>
      <c r="BW727" s="72">
        <v>100</v>
      </c>
      <c r="BX727" s="72">
        <v>7.774</v>
      </c>
      <c r="BY727" s="13"/>
      <c r="BZ727" s="13"/>
    </row>
    <row r="728" spans="1:78" ht="12.75" customHeight="1">
      <c r="A728" s="122" t="s">
        <v>44</v>
      </c>
      <c r="B728" s="71" t="s">
        <v>71</v>
      </c>
      <c r="C728" s="71" t="s">
        <v>24</v>
      </c>
      <c r="D728" s="34">
        <v>43617</v>
      </c>
      <c r="E728" s="12">
        <v>1121.1859999999999</v>
      </c>
      <c r="F728" s="72">
        <v>87.738</v>
      </c>
      <c r="G728" s="72">
        <v>7.2460000000000004</v>
      </c>
      <c r="H728" s="12">
        <v>3.8980000000000001</v>
      </c>
      <c r="I728" s="72">
        <v>0.30499999999999999</v>
      </c>
      <c r="J728" s="72">
        <v>103.44</v>
      </c>
      <c r="K728" s="12">
        <v>13.069000000000001</v>
      </c>
      <c r="L728" s="72">
        <v>1.0229999999999999</v>
      </c>
      <c r="M728" s="72">
        <v>101.863</v>
      </c>
      <c r="N728" s="12">
        <v>16.966000000000001</v>
      </c>
      <c r="O728" s="72">
        <v>1.3280000000000001</v>
      </c>
      <c r="P728" s="72">
        <v>79.754999999999995</v>
      </c>
      <c r="Q728" s="12">
        <v>10.003</v>
      </c>
      <c r="R728" s="72">
        <v>0.78300000000000003</v>
      </c>
      <c r="S728" s="72">
        <v>106.81100000000001</v>
      </c>
      <c r="T728" s="12">
        <v>26.969000000000001</v>
      </c>
      <c r="U728" s="72">
        <v>2.11</v>
      </c>
      <c r="V728" s="72">
        <v>63.603000000000002</v>
      </c>
      <c r="W728" s="12">
        <v>69.515000000000001</v>
      </c>
      <c r="X728" s="72">
        <v>5.44</v>
      </c>
      <c r="Y728" s="72">
        <v>30.54</v>
      </c>
      <c r="Z728" s="12">
        <v>96.484999999999999</v>
      </c>
      <c r="AA728" s="72">
        <v>7.55</v>
      </c>
      <c r="AB728" s="72">
        <v>27.274999999999999</v>
      </c>
      <c r="AC728" s="12">
        <v>1217.67</v>
      </c>
      <c r="AD728" s="72">
        <v>95.289000000000001</v>
      </c>
      <c r="AE728" s="72">
        <v>7.3239999999999998</v>
      </c>
      <c r="AF728" s="12">
        <v>0</v>
      </c>
      <c r="AG728" s="72">
        <v>0</v>
      </c>
      <c r="AH728" s="72">
        <v>0</v>
      </c>
      <c r="AI728" s="12">
        <v>28.606000000000002</v>
      </c>
      <c r="AJ728" s="72">
        <v>2.2389999999999999</v>
      </c>
      <c r="AK728" s="72">
        <v>71.858999999999995</v>
      </c>
      <c r="AL728" s="12">
        <v>28.606000000000002</v>
      </c>
      <c r="AM728" s="72">
        <v>2.2389999999999999</v>
      </c>
      <c r="AN728" s="72">
        <v>71.858999999999995</v>
      </c>
      <c r="AO728" s="12">
        <v>1246.277</v>
      </c>
      <c r="AP728" s="72">
        <v>97.527000000000001</v>
      </c>
      <c r="AQ728" s="72">
        <v>7.0229999999999997</v>
      </c>
      <c r="AR728" s="12">
        <v>0</v>
      </c>
      <c r="AS728" s="72">
        <v>0</v>
      </c>
      <c r="AT728" s="72">
        <v>0</v>
      </c>
      <c r="AU728" s="12">
        <v>0</v>
      </c>
      <c r="AV728" s="72">
        <v>0</v>
      </c>
      <c r="AW728" s="72">
        <v>0</v>
      </c>
      <c r="AX728" s="12">
        <v>0</v>
      </c>
      <c r="AY728" s="72">
        <v>0</v>
      </c>
      <c r="AZ728" s="72">
        <v>0</v>
      </c>
      <c r="BA728" s="12">
        <v>0</v>
      </c>
      <c r="BB728" s="72">
        <v>0</v>
      </c>
      <c r="BC728" s="72">
        <v>0</v>
      </c>
      <c r="BD728" s="12">
        <v>0</v>
      </c>
      <c r="BE728" s="72">
        <v>0</v>
      </c>
      <c r="BF728" s="72">
        <v>0</v>
      </c>
      <c r="BG728" s="12">
        <v>0</v>
      </c>
      <c r="BH728" s="72">
        <v>0</v>
      </c>
      <c r="BI728" s="72">
        <v>0</v>
      </c>
      <c r="BJ728" s="12">
        <v>31.6</v>
      </c>
      <c r="BK728" s="72">
        <v>2.4729999999999999</v>
      </c>
      <c r="BL728" s="72">
        <v>61.985999999999997</v>
      </c>
      <c r="BM728" s="12">
        <v>0</v>
      </c>
      <c r="BN728" s="72">
        <v>0</v>
      </c>
      <c r="BO728" s="72">
        <v>0</v>
      </c>
      <c r="BP728" s="12">
        <v>31.6</v>
      </c>
      <c r="BQ728" s="72">
        <v>2.4729999999999999</v>
      </c>
      <c r="BR728" s="72">
        <v>61.985999999999997</v>
      </c>
      <c r="BS728" s="12">
        <v>31.6</v>
      </c>
      <c r="BT728" s="72">
        <v>2.4729999999999999</v>
      </c>
      <c r="BU728" s="72">
        <v>61.985999999999997</v>
      </c>
      <c r="BV728" s="12">
        <v>1277.876</v>
      </c>
      <c r="BW728" s="72">
        <v>100</v>
      </c>
      <c r="BX728" s="72">
        <v>6.7510000000000003</v>
      </c>
      <c r="BY728" s="13"/>
      <c r="BZ728" s="13"/>
    </row>
    <row r="729" spans="1:78" ht="12.75" customHeight="1">
      <c r="A729" s="122" t="s">
        <v>44</v>
      </c>
      <c r="B729" s="71" t="s">
        <v>71</v>
      </c>
      <c r="C729" s="71" t="s">
        <v>24</v>
      </c>
      <c r="D729" s="34">
        <v>44075</v>
      </c>
      <c r="E729" s="12">
        <v>1072.914</v>
      </c>
      <c r="F729" s="72">
        <v>85.489000000000004</v>
      </c>
      <c r="G729" s="72">
        <v>8.5120000000000005</v>
      </c>
      <c r="H729" s="12">
        <v>4.6710000000000003</v>
      </c>
      <c r="I729" s="72">
        <v>0.372</v>
      </c>
      <c r="J729" s="72">
        <v>85.444000000000003</v>
      </c>
      <c r="K729" s="12">
        <v>15.422000000000001</v>
      </c>
      <c r="L729" s="72">
        <v>1.2290000000000001</v>
      </c>
      <c r="M729" s="72">
        <v>73.533000000000001</v>
      </c>
      <c r="N729" s="12">
        <v>20.093</v>
      </c>
      <c r="O729" s="72">
        <v>1.601</v>
      </c>
      <c r="P729" s="72">
        <v>59.494</v>
      </c>
      <c r="Q729" s="12">
        <v>14.343</v>
      </c>
      <c r="R729" s="72">
        <v>1.143</v>
      </c>
      <c r="S729" s="72">
        <v>119.381</v>
      </c>
      <c r="T729" s="12">
        <v>34.435000000000002</v>
      </c>
      <c r="U729" s="72">
        <v>2.7440000000000002</v>
      </c>
      <c r="V729" s="72">
        <v>63.646000000000001</v>
      </c>
      <c r="W729" s="12">
        <v>54.313000000000002</v>
      </c>
      <c r="X729" s="72">
        <v>4.3280000000000003</v>
      </c>
      <c r="Y729" s="72">
        <v>59.95</v>
      </c>
      <c r="Z729" s="12">
        <v>88.748000000000005</v>
      </c>
      <c r="AA729" s="72">
        <v>7.0709999999999997</v>
      </c>
      <c r="AB729" s="72">
        <v>39.343000000000004</v>
      </c>
      <c r="AC729" s="12">
        <v>1161.662</v>
      </c>
      <c r="AD729" s="72">
        <v>92.56</v>
      </c>
      <c r="AE729" s="72">
        <v>8.2880000000000003</v>
      </c>
      <c r="AF729" s="12">
        <v>0</v>
      </c>
      <c r="AG729" s="72">
        <v>0</v>
      </c>
      <c r="AH729" s="72">
        <v>0</v>
      </c>
      <c r="AI729" s="12">
        <v>14.057</v>
      </c>
      <c r="AJ729" s="72">
        <v>1.1200000000000001</v>
      </c>
      <c r="AK729" s="72">
        <v>71.7</v>
      </c>
      <c r="AL729" s="12">
        <v>14.057</v>
      </c>
      <c r="AM729" s="72">
        <v>1.1200000000000001</v>
      </c>
      <c r="AN729" s="72">
        <v>71.7</v>
      </c>
      <c r="AO729" s="12">
        <v>1175.7190000000001</v>
      </c>
      <c r="AP729" s="72">
        <v>93.68</v>
      </c>
      <c r="AQ729" s="72">
        <v>8.468</v>
      </c>
      <c r="AR729" s="12">
        <v>0</v>
      </c>
      <c r="AS729" s="72">
        <v>0</v>
      </c>
      <c r="AT729" s="72">
        <v>0</v>
      </c>
      <c r="AU729" s="12">
        <v>0</v>
      </c>
      <c r="AV729" s="72">
        <v>0</v>
      </c>
      <c r="AW729" s="72">
        <v>0</v>
      </c>
      <c r="AX729" s="12">
        <v>13.746</v>
      </c>
      <c r="AY729" s="72">
        <v>1.095</v>
      </c>
      <c r="AZ729" s="72">
        <v>104.27</v>
      </c>
      <c r="BA729" s="12">
        <v>13.746</v>
      </c>
      <c r="BB729" s="72">
        <v>1.095</v>
      </c>
      <c r="BC729" s="72">
        <v>104.27</v>
      </c>
      <c r="BD729" s="12">
        <v>0.75</v>
      </c>
      <c r="BE729" s="72">
        <v>0.06</v>
      </c>
      <c r="BF729" s="72">
        <v>113.29900000000001</v>
      </c>
      <c r="BG729" s="12">
        <v>14.496</v>
      </c>
      <c r="BH729" s="72">
        <v>1.155</v>
      </c>
      <c r="BI729" s="72">
        <v>98.435000000000002</v>
      </c>
      <c r="BJ729" s="12">
        <v>54.543999999999997</v>
      </c>
      <c r="BK729" s="72">
        <v>4.3460000000000001</v>
      </c>
      <c r="BL729" s="72">
        <v>37.259</v>
      </c>
      <c r="BM729" s="12">
        <v>10.276</v>
      </c>
      <c r="BN729" s="72">
        <v>0.81899999999999995</v>
      </c>
      <c r="BO729" s="72">
        <v>88.265000000000001</v>
      </c>
      <c r="BP729" s="12">
        <v>64.819999999999993</v>
      </c>
      <c r="BQ729" s="72">
        <v>5.165</v>
      </c>
      <c r="BR729" s="72">
        <v>32.302999999999997</v>
      </c>
      <c r="BS729" s="12">
        <v>79.316000000000003</v>
      </c>
      <c r="BT729" s="72">
        <v>6.32</v>
      </c>
      <c r="BU729" s="72">
        <v>23.31</v>
      </c>
      <c r="BV729" s="12">
        <v>1255.0350000000001</v>
      </c>
      <c r="BW729" s="72">
        <v>100</v>
      </c>
      <c r="BX729" s="72">
        <v>7.54</v>
      </c>
      <c r="BY729" s="13"/>
      <c r="BZ729" s="13"/>
    </row>
    <row r="730" spans="1:78" ht="12.75" customHeight="1">
      <c r="A730" s="122" t="s">
        <v>44</v>
      </c>
      <c r="B730" s="71" t="s">
        <v>71</v>
      </c>
      <c r="C730" s="71" t="s">
        <v>24</v>
      </c>
      <c r="D730" s="34">
        <v>44166</v>
      </c>
      <c r="E730" s="12">
        <v>1128.68</v>
      </c>
      <c r="F730" s="72">
        <v>83.795000000000002</v>
      </c>
      <c r="G730" s="72">
        <v>8.2970000000000006</v>
      </c>
      <c r="H730" s="12">
        <v>30.43</v>
      </c>
      <c r="I730" s="72">
        <v>2.2589999999999999</v>
      </c>
      <c r="J730" s="72">
        <v>64.251999999999995</v>
      </c>
      <c r="K730" s="12">
        <v>10.217000000000001</v>
      </c>
      <c r="L730" s="72">
        <v>0.75900000000000001</v>
      </c>
      <c r="M730" s="72">
        <v>107.629</v>
      </c>
      <c r="N730" s="12">
        <v>40.646999999999998</v>
      </c>
      <c r="O730" s="72">
        <v>3.0179999999999998</v>
      </c>
      <c r="P730" s="72">
        <v>50.773000000000003</v>
      </c>
      <c r="Q730" s="12">
        <v>0</v>
      </c>
      <c r="R730" s="72">
        <v>0</v>
      </c>
      <c r="S730" s="72">
        <v>0</v>
      </c>
      <c r="T730" s="12">
        <v>40.646999999999998</v>
      </c>
      <c r="U730" s="72">
        <v>3.0179999999999998</v>
      </c>
      <c r="V730" s="72">
        <v>50.773000000000003</v>
      </c>
      <c r="W730" s="12">
        <v>37.793999999999997</v>
      </c>
      <c r="X730" s="72">
        <v>2.806</v>
      </c>
      <c r="Y730" s="72">
        <v>53.488</v>
      </c>
      <c r="Z730" s="12">
        <v>78.441000000000003</v>
      </c>
      <c r="AA730" s="72">
        <v>5.8239999999999998</v>
      </c>
      <c r="AB730" s="72">
        <v>40.667000000000002</v>
      </c>
      <c r="AC730" s="12">
        <v>1207.1210000000001</v>
      </c>
      <c r="AD730" s="72">
        <v>89.619</v>
      </c>
      <c r="AE730" s="72">
        <v>8.2149999999999999</v>
      </c>
      <c r="AF730" s="12">
        <v>0</v>
      </c>
      <c r="AG730" s="72">
        <v>0</v>
      </c>
      <c r="AH730" s="72">
        <v>0</v>
      </c>
      <c r="AI730" s="12">
        <v>80.938000000000002</v>
      </c>
      <c r="AJ730" s="72">
        <v>6.0090000000000003</v>
      </c>
      <c r="AK730" s="72">
        <v>35.817999999999998</v>
      </c>
      <c r="AL730" s="12">
        <v>80.938000000000002</v>
      </c>
      <c r="AM730" s="72">
        <v>6.0090000000000003</v>
      </c>
      <c r="AN730" s="72">
        <v>35.817999999999998</v>
      </c>
      <c r="AO730" s="12">
        <v>1288.06</v>
      </c>
      <c r="AP730" s="72">
        <v>95.628</v>
      </c>
      <c r="AQ730" s="72">
        <v>8.5359999999999996</v>
      </c>
      <c r="AR730" s="12">
        <v>13.414</v>
      </c>
      <c r="AS730" s="72">
        <v>0.996</v>
      </c>
      <c r="AT730" s="72">
        <v>105.55500000000001</v>
      </c>
      <c r="AU730" s="12">
        <v>0</v>
      </c>
      <c r="AV730" s="72">
        <v>0</v>
      </c>
      <c r="AW730" s="72">
        <v>0</v>
      </c>
      <c r="AX730" s="12">
        <v>24.986000000000001</v>
      </c>
      <c r="AY730" s="72">
        <v>1.855</v>
      </c>
      <c r="AZ730" s="72">
        <v>70.588999999999999</v>
      </c>
      <c r="BA730" s="12">
        <v>24.986000000000001</v>
      </c>
      <c r="BB730" s="72">
        <v>1.855</v>
      </c>
      <c r="BC730" s="72">
        <v>70.588999999999999</v>
      </c>
      <c r="BD730" s="12">
        <v>0</v>
      </c>
      <c r="BE730" s="72">
        <v>0</v>
      </c>
      <c r="BF730" s="72">
        <v>0</v>
      </c>
      <c r="BG730" s="12">
        <v>24.986000000000001</v>
      </c>
      <c r="BH730" s="72">
        <v>1.855</v>
      </c>
      <c r="BI730" s="72">
        <v>70.588999999999999</v>
      </c>
      <c r="BJ730" s="12">
        <v>15.191000000000001</v>
      </c>
      <c r="BK730" s="72">
        <v>1.1279999999999999</v>
      </c>
      <c r="BL730" s="72">
        <v>75.046999999999997</v>
      </c>
      <c r="BM730" s="12">
        <v>5.3029999999999999</v>
      </c>
      <c r="BN730" s="72">
        <v>0.39400000000000002</v>
      </c>
      <c r="BO730" s="72">
        <v>116.43600000000001</v>
      </c>
      <c r="BP730" s="12">
        <v>20.494</v>
      </c>
      <c r="BQ730" s="72">
        <v>1.5209999999999999</v>
      </c>
      <c r="BR730" s="72">
        <v>65.233000000000004</v>
      </c>
      <c r="BS730" s="12">
        <v>58.893999999999998</v>
      </c>
      <c r="BT730" s="72">
        <v>4.3719999999999999</v>
      </c>
      <c r="BU730" s="72">
        <v>44.988999999999997</v>
      </c>
      <c r="BV730" s="12">
        <v>1346.953</v>
      </c>
      <c r="BW730" s="72">
        <v>100</v>
      </c>
      <c r="BX730" s="72">
        <v>8.2200000000000006</v>
      </c>
      <c r="BY730" s="13"/>
      <c r="BZ730" s="13"/>
    </row>
    <row r="731" spans="1:78" ht="12.75" customHeight="1">
      <c r="A731" s="122" t="s">
        <v>44</v>
      </c>
      <c r="B731" s="71" t="s">
        <v>71</v>
      </c>
      <c r="C731" s="71" t="s">
        <v>24</v>
      </c>
      <c r="D731" s="34">
        <v>44256</v>
      </c>
      <c r="E731" s="12">
        <v>1119.114</v>
      </c>
      <c r="F731" s="72">
        <v>85.932000000000002</v>
      </c>
      <c r="G731" s="72">
        <v>6.3559999999999999</v>
      </c>
      <c r="H731" s="12">
        <v>11.708</v>
      </c>
      <c r="I731" s="72">
        <v>0.89900000000000002</v>
      </c>
      <c r="J731" s="72">
        <v>67.602000000000004</v>
      </c>
      <c r="K731" s="12">
        <v>14.587</v>
      </c>
      <c r="L731" s="72">
        <v>1.1200000000000001</v>
      </c>
      <c r="M731" s="72">
        <v>86.085999999999999</v>
      </c>
      <c r="N731" s="12">
        <v>26.295000000000002</v>
      </c>
      <c r="O731" s="72">
        <v>2.0190000000000001</v>
      </c>
      <c r="P731" s="72">
        <v>55.154000000000003</v>
      </c>
      <c r="Q731" s="12">
        <v>0</v>
      </c>
      <c r="R731" s="72">
        <v>0</v>
      </c>
      <c r="S731" s="72">
        <v>0</v>
      </c>
      <c r="T731" s="12">
        <v>26.295000000000002</v>
      </c>
      <c r="U731" s="72">
        <v>2.0190000000000001</v>
      </c>
      <c r="V731" s="72">
        <v>55.154000000000003</v>
      </c>
      <c r="W731" s="12">
        <v>76.67</v>
      </c>
      <c r="X731" s="72">
        <v>5.8869999999999996</v>
      </c>
      <c r="Y731" s="72">
        <v>38.136000000000003</v>
      </c>
      <c r="Z731" s="12">
        <v>102.965</v>
      </c>
      <c r="AA731" s="72">
        <v>7.9059999999999997</v>
      </c>
      <c r="AB731" s="72">
        <v>38.665999999999997</v>
      </c>
      <c r="AC731" s="12">
        <v>1222.079</v>
      </c>
      <c r="AD731" s="72">
        <v>93.837999999999994</v>
      </c>
      <c r="AE731" s="72">
        <v>5.9859999999999998</v>
      </c>
      <c r="AF731" s="12">
        <v>0</v>
      </c>
      <c r="AG731" s="72">
        <v>0</v>
      </c>
      <c r="AH731" s="72">
        <v>0</v>
      </c>
      <c r="AI731" s="12">
        <v>22.300999999999998</v>
      </c>
      <c r="AJ731" s="72">
        <v>1.712</v>
      </c>
      <c r="AK731" s="72">
        <v>99.534000000000006</v>
      </c>
      <c r="AL731" s="12">
        <v>22.300999999999998</v>
      </c>
      <c r="AM731" s="72">
        <v>1.712</v>
      </c>
      <c r="AN731" s="72">
        <v>99.534000000000006</v>
      </c>
      <c r="AO731" s="12">
        <v>1244.3800000000001</v>
      </c>
      <c r="AP731" s="72">
        <v>95.551000000000002</v>
      </c>
      <c r="AQ731" s="72">
        <v>5.3710000000000004</v>
      </c>
      <c r="AR731" s="12">
        <v>4.5620000000000003</v>
      </c>
      <c r="AS731" s="72">
        <v>0.35</v>
      </c>
      <c r="AT731" s="72">
        <v>104.84099999999999</v>
      </c>
      <c r="AU731" s="12">
        <v>0</v>
      </c>
      <c r="AV731" s="72">
        <v>0</v>
      </c>
      <c r="AW731" s="72">
        <v>0</v>
      </c>
      <c r="AX731" s="12">
        <v>0</v>
      </c>
      <c r="AY731" s="72">
        <v>0</v>
      </c>
      <c r="AZ731" s="72">
        <v>0</v>
      </c>
      <c r="BA731" s="12">
        <v>0</v>
      </c>
      <c r="BB731" s="72">
        <v>0</v>
      </c>
      <c r="BC731" s="72">
        <v>0</v>
      </c>
      <c r="BD731" s="12">
        <v>9.4019999999999992</v>
      </c>
      <c r="BE731" s="72">
        <v>0.72199999999999998</v>
      </c>
      <c r="BF731" s="72">
        <v>109.751</v>
      </c>
      <c r="BG731" s="12">
        <v>9.4019999999999992</v>
      </c>
      <c r="BH731" s="72">
        <v>0.72199999999999998</v>
      </c>
      <c r="BI731" s="72">
        <v>109.751</v>
      </c>
      <c r="BJ731" s="12">
        <v>28.896000000000001</v>
      </c>
      <c r="BK731" s="72">
        <v>2.2189999999999999</v>
      </c>
      <c r="BL731" s="72">
        <v>60.319000000000003</v>
      </c>
      <c r="BM731" s="12">
        <v>15.081</v>
      </c>
      <c r="BN731" s="72">
        <v>1.1579999999999999</v>
      </c>
      <c r="BO731" s="72">
        <v>104.285</v>
      </c>
      <c r="BP731" s="12">
        <v>43.976999999999997</v>
      </c>
      <c r="BQ731" s="72">
        <v>3.3769999999999998</v>
      </c>
      <c r="BR731" s="72">
        <v>50.262999999999998</v>
      </c>
      <c r="BS731" s="12">
        <v>57.941000000000003</v>
      </c>
      <c r="BT731" s="72">
        <v>4.4489999999999998</v>
      </c>
      <c r="BU731" s="72">
        <v>48.337000000000003</v>
      </c>
      <c r="BV731" s="12">
        <v>1302.3209999999999</v>
      </c>
      <c r="BW731" s="72">
        <v>100</v>
      </c>
      <c r="BX731" s="72">
        <v>5.3520000000000003</v>
      </c>
      <c r="BY731" s="13"/>
      <c r="BZ731" s="13"/>
    </row>
    <row r="732" spans="1:78" ht="12.75" customHeight="1">
      <c r="A732" s="122" t="s">
        <v>44</v>
      </c>
      <c r="B732" s="71" t="s">
        <v>71</v>
      </c>
      <c r="C732" s="71" t="s">
        <v>24</v>
      </c>
      <c r="D732" s="34">
        <v>44348</v>
      </c>
      <c r="E732" s="12">
        <v>941.45299999999997</v>
      </c>
      <c r="F732" s="72">
        <v>81.135000000000005</v>
      </c>
      <c r="G732" s="72">
        <v>9.5670000000000002</v>
      </c>
      <c r="H732" s="12">
        <v>8.7059999999999995</v>
      </c>
      <c r="I732" s="72">
        <v>0.75</v>
      </c>
      <c r="J732" s="72">
        <v>103.851</v>
      </c>
      <c r="K732" s="12">
        <v>28.454999999999998</v>
      </c>
      <c r="L732" s="72">
        <v>2.452</v>
      </c>
      <c r="M732" s="72">
        <v>66.753</v>
      </c>
      <c r="N732" s="12">
        <v>37.161999999999999</v>
      </c>
      <c r="O732" s="72">
        <v>3.2029999999999998</v>
      </c>
      <c r="P732" s="72">
        <v>55.930999999999997</v>
      </c>
      <c r="Q732" s="12">
        <v>10.256</v>
      </c>
      <c r="R732" s="72">
        <v>0.88400000000000001</v>
      </c>
      <c r="S732" s="72">
        <v>102.31100000000001</v>
      </c>
      <c r="T732" s="12">
        <v>47.417999999999999</v>
      </c>
      <c r="U732" s="72">
        <v>4.0869999999999997</v>
      </c>
      <c r="V732" s="72">
        <v>56.000999999999998</v>
      </c>
      <c r="W732" s="12">
        <v>69.884</v>
      </c>
      <c r="X732" s="72">
        <v>6.0229999999999997</v>
      </c>
      <c r="Y732" s="72">
        <v>44.921999999999997</v>
      </c>
      <c r="Z732" s="12">
        <v>117.30200000000001</v>
      </c>
      <c r="AA732" s="72">
        <v>10.109</v>
      </c>
      <c r="AB732" s="72">
        <v>33.582000000000001</v>
      </c>
      <c r="AC732" s="12">
        <v>1058.7560000000001</v>
      </c>
      <c r="AD732" s="72">
        <v>91.244</v>
      </c>
      <c r="AE732" s="72">
        <v>8.9860000000000007</v>
      </c>
      <c r="AF732" s="12">
        <v>9.4190000000000005</v>
      </c>
      <c r="AG732" s="72">
        <v>0.81200000000000006</v>
      </c>
      <c r="AH732" s="72">
        <v>121.33</v>
      </c>
      <c r="AI732" s="12">
        <v>23.274999999999999</v>
      </c>
      <c r="AJ732" s="72">
        <v>2.0059999999999998</v>
      </c>
      <c r="AK732" s="72">
        <v>61.411000000000001</v>
      </c>
      <c r="AL732" s="12">
        <v>32.694000000000003</v>
      </c>
      <c r="AM732" s="72">
        <v>2.8180000000000001</v>
      </c>
      <c r="AN732" s="72">
        <v>51.75</v>
      </c>
      <c r="AO732" s="12">
        <v>1091.4490000000001</v>
      </c>
      <c r="AP732" s="72">
        <v>94.061999999999998</v>
      </c>
      <c r="AQ732" s="72">
        <v>8.9109999999999996</v>
      </c>
      <c r="AR732" s="12">
        <v>0</v>
      </c>
      <c r="AS732" s="72">
        <v>0</v>
      </c>
      <c r="AT732" s="72">
        <v>0</v>
      </c>
      <c r="AU732" s="12">
        <v>0</v>
      </c>
      <c r="AV732" s="72">
        <v>0</v>
      </c>
      <c r="AW732" s="72">
        <v>0</v>
      </c>
      <c r="AX732" s="12">
        <v>2.39</v>
      </c>
      <c r="AY732" s="72">
        <v>0.20599999999999999</v>
      </c>
      <c r="AZ732" s="72">
        <v>110.77</v>
      </c>
      <c r="BA732" s="12">
        <v>2.39</v>
      </c>
      <c r="BB732" s="72">
        <v>0.20599999999999999</v>
      </c>
      <c r="BC732" s="72">
        <v>110.77</v>
      </c>
      <c r="BD732" s="12">
        <v>0</v>
      </c>
      <c r="BE732" s="72">
        <v>0</v>
      </c>
      <c r="BF732" s="72">
        <v>0</v>
      </c>
      <c r="BG732" s="12">
        <v>2.39</v>
      </c>
      <c r="BH732" s="72">
        <v>0.20599999999999999</v>
      </c>
      <c r="BI732" s="72">
        <v>110.77</v>
      </c>
      <c r="BJ732" s="12">
        <v>44.743000000000002</v>
      </c>
      <c r="BK732" s="72">
        <v>3.8559999999999999</v>
      </c>
      <c r="BL732" s="72">
        <v>48.981000000000002</v>
      </c>
      <c r="BM732" s="12">
        <v>21.771999999999998</v>
      </c>
      <c r="BN732" s="72">
        <v>1.8759999999999999</v>
      </c>
      <c r="BO732" s="72">
        <v>114.786</v>
      </c>
      <c r="BP732" s="12">
        <v>66.515000000000001</v>
      </c>
      <c r="BQ732" s="72">
        <v>5.7320000000000002</v>
      </c>
      <c r="BR732" s="72">
        <v>50.011000000000003</v>
      </c>
      <c r="BS732" s="12">
        <v>68.906000000000006</v>
      </c>
      <c r="BT732" s="72">
        <v>5.9379999999999997</v>
      </c>
      <c r="BU732" s="72">
        <v>48.170999999999999</v>
      </c>
      <c r="BV732" s="12">
        <v>1160.355</v>
      </c>
      <c r="BW732" s="72">
        <v>100</v>
      </c>
      <c r="BX732" s="72">
        <v>9.02</v>
      </c>
      <c r="BY732" s="13"/>
      <c r="BZ732" s="13"/>
    </row>
    <row r="733" spans="1:78" ht="12.75" customHeight="1">
      <c r="A733" s="122" t="s">
        <v>44</v>
      </c>
      <c r="B733" s="71" t="s">
        <v>71</v>
      </c>
      <c r="C733" s="71" t="s">
        <v>24</v>
      </c>
      <c r="D733" s="34">
        <v>44805</v>
      </c>
      <c r="E733" s="12">
        <v>1035.8599999999999</v>
      </c>
      <c r="F733" s="72">
        <v>87.364999999999995</v>
      </c>
      <c r="G733" s="72">
        <v>9.59</v>
      </c>
      <c r="H733" s="12">
        <v>18.788</v>
      </c>
      <c r="I733" s="72">
        <v>1.585</v>
      </c>
      <c r="J733" s="72">
        <v>71.076999999999998</v>
      </c>
      <c r="K733" s="12">
        <v>10.67</v>
      </c>
      <c r="L733" s="72">
        <v>0.9</v>
      </c>
      <c r="M733" s="72">
        <v>105.753</v>
      </c>
      <c r="N733" s="12">
        <v>29.457999999999998</v>
      </c>
      <c r="O733" s="72">
        <v>2.4849999999999999</v>
      </c>
      <c r="P733" s="72">
        <v>57.476999999999997</v>
      </c>
      <c r="Q733" s="12">
        <v>0</v>
      </c>
      <c r="R733" s="72">
        <v>0</v>
      </c>
      <c r="S733" s="72">
        <v>0</v>
      </c>
      <c r="T733" s="12">
        <v>29.457999999999998</v>
      </c>
      <c r="U733" s="72">
        <v>2.4849999999999999</v>
      </c>
      <c r="V733" s="72">
        <v>57.476999999999997</v>
      </c>
      <c r="W733" s="12">
        <v>83.02</v>
      </c>
      <c r="X733" s="72">
        <v>7.0019999999999998</v>
      </c>
      <c r="Y733" s="72">
        <v>32.944000000000003</v>
      </c>
      <c r="Z733" s="12">
        <v>112.47799999999999</v>
      </c>
      <c r="AA733" s="72">
        <v>9.4860000000000007</v>
      </c>
      <c r="AB733" s="72">
        <v>27.414000000000001</v>
      </c>
      <c r="AC733" s="12">
        <v>1148.338</v>
      </c>
      <c r="AD733" s="72">
        <v>96.852000000000004</v>
      </c>
      <c r="AE733" s="72">
        <v>10.047000000000001</v>
      </c>
      <c r="AF733" s="12">
        <v>0</v>
      </c>
      <c r="AG733" s="72">
        <v>0</v>
      </c>
      <c r="AH733" s="72">
        <v>0</v>
      </c>
      <c r="AI733" s="12">
        <v>10.509</v>
      </c>
      <c r="AJ733" s="72">
        <v>0.88600000000000001</v>
      </c>
      <c r="AK733" s="72">
        <v>142.56800000000001</v>
      </c>
      <c r="AL733" s="12">
        <v>10.509</v>
      </c>
      <c r="AM733" s="72">
        <v>0.88600000000000001</v>
      </c>
      <c r="AN733" s="72">
        <v>142.56800000000001</v>
      </c>
      <c r="AO733" s="12">
        <v>1158.847</v>
      </c>
      <c r="AP733" s="72">
        <v>97.738</v>
      </c>
      <c r="AQ733" s="72">
        <v>9.9320000000000004</v>
      </c>
      <c r="AR733" s="12">
        <v>0</v>
      </c>
      <c r="AS733" s="72">
        <v>0</v>
      </c>
      <c r="AT733" s="72">
        <v>0</v>
      </c>
      <c r="AU733" s="12">
        <v>0</v>
      </c>
      <c r="AV733" s="72">
        <v>0</v>
      </c>
      <c r="AW733" s="72">
        <v>0</v>
      </c>
      <c r="AX733" s="12">
        <v>0</v>
      </c>
      <c r="AY733" s="72">
        <v>0</v>
      </c>
      <c r="AZ733" s="72">
        <v>0</v>
      </c>
      <c r="BA733" s="12">
        <v>0</v>
      </c>
      <c r="BB733" s="72">
        <v>0</v>
      </c>
      <c r="BC733" s="72">
        <v>0</v>
      </c>
      <c r="BD733" s="12">
        <v>0</v>
      </c>
      <c r="BE733" s="72">
        <v>0</v>
      </c>
      <c r="BF733" s="72">
        <v>0</v>
      </c>
      <c r="BG733" s="12">
        <v>0</v>
      </c>
      <c r="BH733" s="72">
        <v>0</v>
      </c>
      <c r="BI733" s="72">
        <v>0</v>
      </c>
      <c r="BJ733" s="12">
        <v>26.821000000000002</v>
      </c>
      <c r="BK733" s="72">
        <v>2.262</v>
      </c>
      <c r="BL733" s="72">
        <v>75.736999999999995</v>
      </c>
      <c r="BM733" s="12">
        <v>0</v>
      </c>
      <c r="BN733" s="72">
        <v>0</v>
      </c>
      <c r="BO733" s="72">
        <v>0</v>
      </c>
      <c r="BP733" s="12">
        <v>26.821000000000002</v>
      </c>
      <c r="BQ733" s="72">
        <v>2.262</v>
      </c>
      <c r="BR733" s="72">
        <v>75.736999999999995</v>
      </c>
      <c r="BS733" s="12">
        <v>26.821000000000002</v>
      </c>
      <c r="BT733" s="72">
        <v>2.262</v>
      </c>
      <c r="BU733" s="72">
        <v>75.736999999999995</v>
      </c>
      <c r="BV733" s="12">
        <v>1185.6679999999999</v>
      </c>
      <c r="BW733" s="72">
        <v>100</v>
      </c>
      <c r="BX733" s="72">
        <v>9.6389999999999993</v>
      </c>
      <c r="BY733" s="13"/>
      <c r="BZ733" s="13"/>
    </row>
    <row r="734" spans="1:78" ht="12.75" customHeight="1">
      <c r="A734" s="122" t="s">
        <v>44</v>
      </c>
      <c r="B734" s="71" t="s">
        <v>71</v>
      </c>
      <c r="C734" s="71" t="s">
        <v>24</v>
      </c>
      <c r="D734" s="34">
        <v>44896</v>
      </c>
      <c r="E734" s="12">
        <v>938.02300000000002</v>
      </c>
      <c r="F734" s="72">
        <v>78.793000000000006</v>
      </c>
      <c r="G734" s="72">
        <v>9.4719999999999995</v>
      </c>
      <c r="H734" s="12">
        <v>52.366</v>
      </c>
      <c r="I734" s="72">
        <v>4.399</v>
      </c>
      <c r="J734" s="72">
        <v>64.688000000000002</v>
      </c>
      <c r="K734" s="12">
        <v>1.901</v>
      </c>
      <c r="L734" s="72">
        <v>0.16</v>
      </c>
      <c r="M734" s="72">
        <v>111.111</v>
      </c>
      <c r="N734" s="12">
        <v>54.268000000000001</v>
      </c>
      <c r="O734" s="72">
        <v>4.5579999999999998</v>
      </c>
      <c r="P734" s="72">
        <v>62.54</v>
      </c>
      <c r="Q734" s="12">
        <v>0</v>
      </c>
      <c r="R734" s="72">
        <v>0</v>
      </c>
      <c r="S734" s="72">
        <v>0</v>
      </c>
      <c r="T734" s="12">
        <v>54.268000000000001</v>
      </c>
      <c r="U734" s="72">
        <v>4.5579999999999998</v>
      </c>
      <c r="V734" s="72">
        <v>62.54</v>
      </c>
      <c r="W734" s="12">
        <v>86.91</v>
      </c>
      <c r="X734" s="72">
        <v>7.3</v>
      </c>
      <c r="Y734" s="72">
        <v>40.015000000000001</v>
      </c>
      <c r="Z734" s="12">
        <v>141.178</v>
      </c>
      <c r="AA734" s="72">
        <v>11.859</v>
      </c>
      <c r="AB734" s="72">
        <v>18.16</v>
      </c>
      <c r="AC734" s="12">
        <v>1079.201</v>
      </c>
      <c r="AD734" s="72">
        <v>90.650999999999996</v>
      </c>
      <c r="AE734" s="72">
        <v>8.3780000000000001</v>
      </c>
      <c r="AF734" s="12">
        <v>0</v>
      </c>
      <c r="AG734" s="72">
        <v>0</v>
      </c>
      <c r="AH734" s="72">
        <v>0</v>
      </c>
      <c r="AI734" s="12">
        <v>5.7</v>
      </c>
      <c r="AJ734" s="72">
        <v>0.47899999999999998</v>
      </c>
      <c r="AK734" s="72">
        <v>135.14099999999999</v>
      </c>
      <c r="AL734" s="12">
        <v>5.7</v>
      </c>
      <c r="AM734" s="72">
        <v>0.47899999999999998</v>
      </c>
      <c r="AN734" s="72">
        <v>135.14099999999999</v>
      </c>
      <c r="AO734" s="12">
        <v>1084.9010000000001</v>
      </c>
      <c r="AP734" s="72">
        <v>91.13</v>
      </c>
      <c r="AQ734" s="72">
        <v>8.1590000000000007</v>
      </c>
      <c r="AR734" s="12">
        <v>9.0589999999999993</v>
      </c>
      <c r="AS734" s="72">
        <v>0.76100000000000001</v>
      </c>
      <c r="AT734" s="72">
        <v>107.352</v>
      </c>
      <c r="AU734" s="12">
        <v>0</v>
      </c>
      <c r="AV734" s="72">
        <v>0</v>
      </c>
      <c r="AW734" s="72">
        <v>0</v>
      </c>
      <c r="AX734" s="12">
        <v>23.885999999999999</v>
      </c>
      <c r="AY734" s="72">
        <v>2.0059999999999998</v>
      </c>
      <c r="AZ734" s="72">
        <v>65.917000000000002</v>
      </c>
      <c r="BA734" s="12">
        <v>23.885999999999999</v>
      </c>
      <c r="BB734" s="72">
        <v>2.0059999999999998</v>
      </c>
      <c r="BC734" s="72">
        <v>65.917000000000002</v>
      </c>
      <c r="BD734" s="12">
        <v>18.545999999999999</v>
      </c>
      <c r="BE734" s="72">
        <v>1.5580000000000001</v>
      </c>
      <c r="BF734" s="72">
        <v>83.567999999999998</v>
      </c>
      <c r="BG734" s="12">
        <v>42.432000000000002</v>
      </c>
      <c r="BH734" s="72">
        <v>3.5640000000000001</v>
      </c>
      <c r="BI734" s="72">
        <v>50.915999999999997</v>
      </c>
      <c r="BJ734" s="12">
        <v>49.939</v>
      </c>
      <c r="BK734" s="72">
        <v>4.1950000000000003</v>
      </c>
      <c r="BL734" s="72">
        <v>38.918999999999997</v>
      </c>
      <c r="BM734" s="12">
        <v>4.165</v>
      </c>
      <c r="BN734" s="72">
        <v>0.35</v>
      </c>
      <c r="BO734" s="72">
        <v>101.08199999999999</v>
      </c>
      <c r="BP734" s="12">
        <v>54.103999999999999</v>
      </c>
      <c r="BQ734" s="72">
        <v>4.5449999999999999</v>
      </c>
      <c r="BR734" s="72">
        <v>37.771999999999998</v>
      </c>
      <c r="BS734" s="12">
        <v>105.595</v>
      </c>
      <c r="BT734" s="72">
        <v>8.8699999999999992</v>
      </c>
      <c r="BU734" s="72">
        <v>26.452999999999999</v>
      </c>
      <c r="BV734" s="12">
        <v>1190.4970000000001</v>
      </c>
      <c r="BW734" s="72">
        <v>100</v>
      </c>
      <c r="BX734" s="72">
        <v>8.2840000000000007</v>
      </c>
      <c r="BY734" s="13"/>
      <c r="BZ734" s="13"/>
    </row>
    <row r="735" spans="1:78" ht="12.75" customHeight="1">
      <c r="A735" s="122" t="s">
        <v>44</v>
      </c>
      <c r="B735" s="71" t="s">
        <v>71</v>
      </c>
      <c r="C735" s="71" t="s">
        <v>24</v>
      </c>
      <c r="D735" s="34">
        <v>44986</v>
      </c>
      <c r="E735" s="12">
        <v>1132.5429999999999</v>
      </c>
      <c r="F735" s="72">
        <v>90.525999999999996</v>
      </c>
      <c r="G735" s="72">
        <v>5.1749999999999998</v>
      </c>
      <c r="H735" s="12">
        <v>6.4480000000000004</v>
      </c>
      <c r="I735" s="72">
        <v>0.51500000000000001</v>
      </c>
      <c r="J735" s="72">
        <v>103.655</v>
      </c>
      <c r="K735" s="12">
        <v>7.44</v>
      </c>
      <c r="L735" s="72">
        <v>0.59499999999999997</v>
      </c>
      <c r="M735" s="72">
        <v>73.712999999999994</v>
      </c>
      <c r="N735" s="12">
        <v>13.887</v>
      </c>
      <c r="O735" s="72">
        <v>1.1100000000000001</v>
      </c>
      <c r="P735" s="72">
        <v>58.796999999999997</v>
      </c>
      <c r="Q735" s="12">
        <v>7.58</v>
      </c>
      <c r="R735" s="72">
        <v>0.60599999999999998</v>
      </c>
      <c r="S735" s="72">
        <v>66.692999999999998</v>
      </c>
      <c r="T735" s="12">
        <v>21.466999999999999</v>
      </c>
      <c r="U735" s="72">
        <v>1.716</v>
      </c>
      <c r="V735" s="72">
        <v>51.433</v>
      </c>
      <c r="W735" s="12">
        <v>30.905000000000001</v>
      </c>
      <c r="X735" s="72">
        <v>2.4700000000000002</v>
      </c>
      <c r="Y735" s="72">
        <v>37.134999999999998</v>
      </c>
      <c r="Z735" s="12">
        <v>52.372</v>
      </c>
      <c r="AA735" s="72">
        <v>4.1859999999999999</v>
      </c>
      <c r="AB735" s="72">
        <v>32.201000000000001</v>
      </c>
      <c r="AC735" s="12">
        <v>1184.915</v>
      </c>
      <c r="AD735" s="72">
        <v>94.712000000000003</v>
      </c>
      <c r="AE735" s="72">
        <v>4.7709999999999999</v>
      </c>
      <c r="AF735" s="12">
        <v>0</v>
      </c>
      <c r="AG735" s="72">
        <v>0</v>
      </c>
      <c r="AH735" s="72">
        <v>0</v>
      </c>
      <c r="AI735" s="12">
        <v>0</v>
      </c>
      <c r="AJ735" s="72">
        <v>0</v>
      </c>
      <c r="AK735" s="72">
        <v>0</v>
      </c>
      <c r="AL735" s="12">
        <v>0</v>
      </c>
      <c r="AM735" s="72">
        <v>0</v>
      </c>
      <c r="AN735" s="72">
        <v>0</v>
      </c>
      <c r="AO735" s="12">
        <v>1184.915</v>
      </c>
      <c r="AP735" s="72">
        <v>94.712000000000003</v>
      </c>
      <c r="AQ735" s="72">
        <v>4.7709999999999999</v>
      </c>
      <c r="AR735" s="12">
        <v>15.726000000000001</v>
      </c>
      <c r="AS735" s="72">
        <v>1.2569999999999999</v>
      </c>
      <c r="AT735" s="72">
        <v>57.862000000000002</v>
      </c>
      <c r="AU735" s="12">
        <v>0</v>
      </c>
      <c r="AV735" s="72">
        <v>0</v>
      </c>
      <c r="AW735" s="72">
        <v>0</v>
      </c>
      <c r="AX735" s="12">
        <v>7.9589999999999996</v>
      </c>
      <c r="AY735" s="72">
        <v>0.63600000000000001</v>
      </c>
      <c r="AZ735" s="72">
        <v>108.414</v>
      </c>
      <c r="BA735" s="12">
        <v>7.9589999999999996</v>
      </c>
      <c r="BB735" s="72">
        <v>0.63600000000000001</v>
      </c>
      <c r="BC735" s="72">
        <v>108.414</v>
      </c>
      <c r="BD735" s="12">
        <v>21.736999999999998</v>
      </c>
      <c r="BE735" s="72">
        <v>1.7370000000000001</v>
      </c>
      <c r="BF735" s="72">
        <v>56.264000000000003</v>
      </c>
      <c r="BG735" s="12">
        <v>29.696000000000002</v>
      </c>
      <c r="BH735" s="72">
        <v>2.3740000000000001</v>
      </c>
      <c r="BI735" s="72">
        <v>48.289000000000001</v>
      </c>
      <c r="BJ735" s="12">
        <v>17.111000000000001</v>
      </c>
      <c r="BK735" s="72">
        <v>1.3680000000000001</v>
      </c>
      <c r="BL735" s="72">
        <v>56.256</v>
      </c>
      <c r="BM735" s="12">
        <v>3.6240000000000001</v>
      </c>
      <c r="BN735" s="72">
        <v>0.28999999999999998</v>
      </c>
      <c r="BO735" s="72">
        <v>105.98699999999999</v>
      </c>
      <c r="BP735" s="12">
        <v>20.734999999999999</v>
      </c>
      <c r="BQ735" s="72">
        <v>1.657</v>
      </c>
      <c r="BR735" s="72">
        <v>48.206000000000003</v>
      </c>
      <c r="BS735" s="12">
        <v>66.156999999999996</v>
      </c>
      <c r="BT735" s="72">
        <v>5.2880000000000003</v>
      </c>
      <c r="BU735" s="72">
        <v>28.492999999999999</v>
      </c>
      <c r="BV735" s="12">
        <v>1251.0719999999999</v>
      </c>
      <c r="BW735" s="72">
        <v>100</v>
      </c>
      <c r="BX735" s="72">
        <v>4.78</v>
      </c>
      <c r="BY735" s="13"/>
      <c r="BZ735" s="13"/>
    </row>
    <row r="736" spans="1:78" ht="12.75" customHeight="1">
      <c r="A736" s="122" t="s">
        <v>44</v>
      </c>
      <c r="B736" s="71" t="s">
        <v>71</v>
      </c>
      <c r="C736" s="71" t="s">
        <v>24</v>
      </c>
      <c r="D736" s="34">
        <v>45078</v>
      </c>
      <c r="E736" s="12">
        <v>1078.9280000000001</v>
      </c>
      <c r="F736" s="72">
        <v>88.186000000000007</v>
      </c>
      <c r="G736" s="72">
        <v>5.2009999999999996</v>
      </c>
      <c r="H736" s="12">
        <v>6.6580000000000004</v>
      </c>
      <c r="I736" s="72">
        <v>0.54400000000000004</v>
      </c>
      <c r="J736" s="72">
        <v>104.733</v>
      </c>
      <c r="K736" s="12">
        <v>6.242</v>
      </c>
      <c r="L736" s="72">
        <v>0.51</v>
      </c>
      <c r="M736" s="72">
        <v>103.818</v>
      </c>
      <c r="N736" s="12">
        <v>12.9</v>
      </c>
      <c r="O736" s="72">
        <v>1.054</v>
      </c>
      <c r="P736" s="72">
        <v>71.519000000000005</v>
      </c>
      <c r="Q736" s="12">
        <v>0</v>
      </c>
      <c r="R736" s="72">
        <v>0</v>
      </c>
      <c r="S736" s="72">
        <v>0</v>
      </c>
      <c r="T736" s="12">
        <v>12.9</v>
      </c>
      <c r="U736" s="72">
        <v>1.054</v>
      </c>
      <c r="V736" s="72">
        <v>71.519000000000005</v>
      </c>
      <c r="W736" s="12">
        <v>82.221999999999994</v>
      </c>
      <c r="X736" s="72">
        <v>6.72</v>
      </c>
      <c r="Y736" s="72">
        <v>30.643999999999998</v>
      </c>
      <c r="Z736" s="12">
        <v>95.122</v>
      </c>
      <c r="AA736" s="72">
        <v>7.7750000000000004</v>
      </c>
      <c r="AB736" s="72">
        <v>28.111999999999998</v>
      </c>
      <c r="AC736" s="12">
        <v>1174.05</v>
      </c>
      <c r="AD736" s="72">
        <v>95.960999999999999</v>
      </c>
      <c r="AE736" s="72">
        <v>5.1890000000000001</v>
      </c>
      <c r="AF736" s="12">
        <v>0</v>
      </c>
      <c r="AG736" s="72">
        <v>0</v>
      </c>
      <c r="AH736" s="72">
        <v>0</v>
      </c>
      <c r="AI736" s="12">
        <v>13.347</v>
      </c>
      <c r="AJ736" s="72">
        <v>1.091</v>
      </c>
      <c r="AK736" s="72">
        <v>86.436000000000007</v>
      </c>
      <c r="AL736" s="12">
        <v>13.347</v>
      </c>
      <c r="AM736" s="72">
        <v>1.091</v>
      </c>
      <c r="AN736" s="72">
        <v>86.436000000000007</v>
      </c>
      <c r="AO736" s="12">
        <v>1187.3969999999999</v>
      </c>
      <c r="AP736" s="72">
        <v>97.052000000000007</v>
      </c>
      <c r="AQ736" s="72">
        <v>5.3040000000000003</v>
      </c>
      <c r="AR736" s="12">
        <v>8.6829999999999998</v>
      </c>
      <c r="AS736" s="72">
        <v>0.71</v>
      </c>
      <c r="AT736" s="72">
        <v>81.022999999999996</v>
      </c>
      <c r="AU736" s="12">
        <v>0</v>
      </c>
      <c r="AV736" s="72">
        <v>0</v>
      </c>
      <c r="AW736" s="72">
        <v>0</v>
      </c>
      <c r="AX736" s="12">
        <v>0</v>
      </c>
      <c r="AY736" s="72">
        <v>0</v>
      </c>
      <c r="AZ736" s="72">
        <v>0</v>
      </c>
      <c r="BA736" s="12">
        <v>0</v>
      </c>
      <c r="BB736" s="72">
        <v>0</v>
      </c>
      <c r="BC736" s="72">
        <v>0</v>
      </c>
      <c r="BD736" s="12">
        <v>9.09</v>
      </c>
      <c r="BE736" s="72">
        <v>0.74299999999999999</v>
      </c>
      <c r="BF736" s="72">
        <v>78.897000000000006</v>
      </c>
      <c r="BG736" s="12">
        <v>9.09</v>
      </c>
      <c r="BH736" s="72">
        <v>0.74299999999999999</v>
      </c>
      <c r="BI736" s="72">
        <v>78.897000000000006</v>
      </c>
      <c r="BJ736" s="12">
        <v>8.0109999999999992</v>
      </c>
      <c r="BK736" s="72">
        <v>0.65500000000000003</v>
      </c>
      <c r="BL736" s="72">
        <v>76.313000000000002</v>
      </c>
      <c r="BM736" s="12">
        <v>10.282</v>
      </c>
      <c r="BN736" s="72">
        <v>0.84</v>
      </c>
      <c r="BO736" s="72">
        <v>97.74</v>
      </c>
      <c r="BP736" s="12">
        <v>18.292999999999999</v>
      </c>
      <c r="BQ736" s="72">
        <v>1.4950000000000001</v>
      </c>
      <c r="BR736" s="72">
        <v>63.232999999999997</v>
      </c>
      <c r="BS736" s="12">
        <v>36.064999999999998</v>
      </c>
      <c r="BT736" s="72">
        <v>2.948</v>
      </c>
      <c r="BU736" s="72">
        <v>45.180999999999997</v>
      </c>
      <c r="BV736" s="12">
        <v>1223.462</v>
      </c>
      <c r="BW736" s="72">
        <v>100</v>
      </c>
      <c r="BX736" s="72">
        <v>5.2519999999999998</v>
      </c>
      <c r="BY736" s="13"/>
      <c r="BZ736" s="13"/>
    </row>
    <row r="737" spans="1:78" ht="12.75" customHeight="1">
      <c r="A737" s="122" t="s">
        <v>44</v>
      </c>
      <c r="B737" s="71" t="s">
        <v>71</v>
      </c>
      <c r="C737" s="71" t="s">
        <v>24</v>
      </c>
      <c r="D737" s="34">
        <v>45170</v>
      </c>
      <c r="E737" s="12">
        <v>1116.778</v>
      </c>
      <c r="F737" s="72">
        <v>85.116</v>
      </c>
      <c r="G737" s="72">
        <v>5.2</v>
      </c>
      <c r="H737" s="12">
        <v>12.444000000000001</v>
      </c>
      <c r="I737" s="72">
        <v>0.94799999999999995</v>
      </c>
      <c r="J737" s="72">
        <v>60.082000000000001</v>
      </c>
      <c r="K737" s="12">
        <v>27.707000000000001</v>
      </c>
      <c r="L737" s="72">
        <v>2.1120000000000001</v>
      </c>
      <c r="M737" s="72">
        <v>49.182000000000002</v>
      </c>
      <c r="N737" s="12">
        <v>40.15</v>
      </c>
      <c r="O737" s="72">
        <v>3.06</v>
      </c>
      <c r="P737" s="72">
        <v>36.767000000000003</v>
      </c>
      <c r="Q737" s="12">
        <v>0</v>
      </c>
      <c r="R737" s="72">
        <v>0</v>
      </c>
      <c r="S737" s="72">
        <v>0</v>
      </c>
      <c r="T737" s="12">
        <v>40.15</v>
      </c>
      <c r="U737" s="72">
        <v>3.06</v>
      </c>
      <c r="V737" s="72">
        <v>36.767000000000003</v>
      </c>
      <c r="W737" s="12">
        <v>76.58</v>
      </c>
      <c r="X737" s="72">
        <v>5.8369999999999997</v>
      </c>
      <c r="Y737" s="72">
        <v>24.574999999999999</v>
      </c>
      <c r="Z737" s="12">
        <v>116.73099999999999</v>
      </c>
      <c r="AA737" s="72">
        <v>8.8970000000000002</v>
      </c>
      <c r="AB737" s="72">
        <v>19.120999999999999</v>
      </c>
      <c r="AC737" s="12">
        <v>1233.508</v>
      </c>
      <c r="AD737" s="72">
        <v>94.013000000000005</v>
      </c>
      <c r="AE737" s="72">
        <v>4.9969999999999999</v>
      </c>
      <c r="AF737" s="12">
        <v>0</v>
      </c>
      <c r="AG737" s="72">
        <v>0</v>
      </c>
      <c r="AH737" s="72">
        <v>0</v>
      </c>
      <c r="AI737" s="12">
        <v>26.244</v>
      </c>
      <c r="AJ737" s="72">
        <v>2</v>
      </c>
      <c r="AK737" s="72">
        <v>58.082000000000001</v>
      </c>
      <c r="AL737" s="12">
        <v>26.244</v>
      </c>
      <c r="AM737" s="72">
        <v>2</v>
      </c>
      <c r="AN737" s="72">
        <v>58.082000000000001</v>
      </c>
      <c r="AO737" s="12">
        <v>1259.7529999999999</v>
      </c>
      <c r="AP737" s="72">
        <v>96.013000000000005</v>
      </c>
      <c r="AQ737" s="72">
        <v>5.2489999999999997</v>
      </c>
      <c r="AR737" s="12">
        <v>0</v>
      </c>
      <c r="AS737" s="72">
        <v>0</v>
      </c>
      <c r="AT737" s="72">
        <v>0</v>
      </c>
      <c r="AU737" s="12">
        <v>0</v>
      </c>
      <c r="AV737" s="72">
        <v>0</v>
      </c>
      <c r="AW737" s="72">
        <v>0</v>
      </c>
      <c r="AX737" s="12">
        <v>8.3710000000000004</v>
      </c>
      <c r="AY737" s="72">
        <v>0.63800000000000001</v>
      </c>
      <c r="AZ737" s="72">
        <v>70.775999999999996</v>
      </c>
      <c r="BA737" s="12">
        <v>8.3710000000000004</v>
      </c>
      <c r="BB737" s="72">
        <v>0.63800000000000001</v>
      </c>
      <c r="BC737" s="72">
        <v>70.775999999999996</v>
      </c>
      <c r="BD737" s="12">
        <v>11.222</v>
      </c>
      <c r="BE737" s="72">
        <v>0.85499999999999998</v>
      </c>
      <c r="BF737" s="72">
        <v>80.959000000000003</v>
      </c>
      <c r="BG737" s="12">
        <v>19.593</v>
      </c>
      <c r="BH737" s="72">
        <v>1.4930000000000001</v>
      </c>
      <c r="BI737" s="72">
        <v>51.676000000000002</v>
      </c>
      <c r="BJ737" s="12">
        <v>32.716000000000001</v>
      </c>
      <c r="BK737" s="72">
        <v>2.4940000000000002</v>
      </c>
      <c r="BL737" s="72">
        <v>37.475999999999999</v>
      </c>
      <c r="BM737" s="12">
        <v>0</v>
      </c>
      <c r="BN737" s="72">
        <v>0</v>
      </c>
      <c r="BO737" s="72">
        <v>0</v>
      </c>
      <c r="BP737" s="12">
        <v>32.716000000000001</v>
      </c>
      <c r="BQ737" s="72">
        <v>2.4940000000000002</v>
      </c>
      <c r="BR737" s="72">
        <v>37.475999999999999</v>
      </c>
      <c r="BS737" s="12">
        <v>52.31</v>
      </c>
      <c r="BT737" s="72">
        <v>3.9870000000000001</v>
      </c>
      <c r="BU737" s="72">
        <v>26.196000000000002</v>
      </c>
      <c r="BV737" s="12">
        <v>1312.0619999999999</v>
      </c>
      <c r="BW737" s="72">
        <v>100</v>
      </c>
      <c r="BX737" s="72">
        <v>4.5759999999999996</v>
      </c>
      <c r="BY737" s="13"/>
      <c r="BZ737" s="13"/>
    </row>
    <row r="738" spans="1:78" ht="12.75" customHeight="1">
      <c r="A738" s="122" t="s">
        <v>44</v>
      </c>
      <c r="B738" s="71" t="s">
        <v>71</v>
      </c>
      <c r="C738" s="71" t="s">
        <v>24</v>
      </c>
      <c r="D738" s="34">
        <v>45261</v>
      </c>
      <c r="E738" s="12">
        <v>953.96400000000006</v>
      </c>
      <c r="F738" s="72">
        <v>84.256</v>
      </c>
      <c r="G738" s="72">
        <v>4.7290000000000001</v>
      </c>
      <c r="H738" s="12">
        <v>8.1010000000000009</v>
      </c>
      <c r="I738" s="72">
        <v>0.71499999999999997</v>
      </c>
      <c r="J738" s="72">
        <v>48.411999999999999</v>
      </c>
      <c r="K738" s="12">
        <v>6.5579999999999998</v>
      </c>
      <c r="L738" s="72">
        <v>0.57899999999999996</v>
      </c>
      <c r="M738" s="72">
        <v>101.867</v>
      </c>
      <c r="N738" s="12">
        <v>14.659000000000001</v>
      </c>
      <c r="O738" s="72">
        <v>1.2949999999999999</v>
      </c>
      <c r="P738" s="72">
        <v>66.674999999999997</v>
      </c>
      <c r="Q738" s="12">
        <v>7.0839999999999996</v>
      </c>
      <c r="R738" s="72">
        <v>0.626</v>
      </c>
      <c r="S738" s="72">
        <v>74.646000000000001</v>
      </c>
      <c r="T738" s="12">
        <v>21.742999999999999</v>
      </c>
      <c r="U738" s="72">
        <v>1.92</v>
      </c>
      <c r="V738" s="72">
        <v>51.238999999999997</v>
      </c>
      <c r="W738" s="12">
        <v>71.414000000000001</v>
      </c>
      <c r="X738" s="72">
        <v>6.3070000000000004</v>
      </c>
      <c r="Y738" s="72">
        <v>20.084</v>
      </c>
      <c r="Z738" s="12">
        <v>93.156999999999996</v>
      </c>
      <c r="AA738" s="72">
        <v>8.2279999999999998</v>
      </c>
      <c r="AB738" s="72">
        <v>18.492000000000001</v>
      </c>
      <c r="AC738" s="12">
        <v>1047.1210000000001</v>
      </c>
      <c r="AD738" s="72">
        <v>92.483999999999995</v>
      </c>
      <c r="AE738" s="72">
        <v>5.3479999999999999</v>
      </c>
      <c r="AF738" s="12">
        <v>5.532</v>
      </c>
      <c r="AG738" s="72">
        <v>0.48899999999999999</v>
      </c>
      <c r="AH738" s="72">
        <v>104.304</v>
      </c>
      <c r="AI738" s="12">
        <v>17.187000000000001</v>
      </c>
      <c r="AJ738" s="72">
        <v>1.518</v>
      </c>
      <c r="AK738" s="72">
        <v>52.750999999999998</v>
      </c>
      <c r="AL738" s="12">
        <v>22.718</v>
      </c>
      <c r="AM738" s="72">
        <v>2.0070000000000001</v>
      </c>
      <c r="AN738" s="72">
        <v>34.222000000000001</v>
      </c>
      <c r="AO738" s="12">
        <v>1069.8389999999999</v>
      </c>
      <c r="AP738" s="72">
        <v>94.491</v>
      </c>
      <c r="AQ738" s="72">
        <v>5.3970000000000002</v>
      </c>
      <c r="AR738" s="12">
        <v>0</v>
      </c>
      <c r="AS738" s="72">
        <v>0</v>
      </c>
      <c r="AT738" s="72">
        <v>0</v>
      </c>
      <c r="AU738" s="12">
        <v>0</v>
      </c>
      <c r="AV738" s="72">
        <v>0</v>
      </c>
      <c r="AW738" s="72">
        <v>0</v>
      </c>
      <c r="AX738" s="12">
        <v>1.1100000000000001</v>
      </c>
      <c r="AY738" s="72">
        <v>9.8000000000000004E-2</v>
      </c>
      <c r="AZ738" s="72">
        <v>108.10599999999999</v>
      </c>
      <c r="BA738" s="12">
        <v>1.1100000000000001</v>
      </c>
      <c r="BB738" s="72">
        <v>9.8000000000000004E-2</v>
      </c>
      <c r="BC738" s="72">
        <v>108.10599999999999</v>
      </c>
      <c r="BD738" s="12">
        <v>2.0329999999999999</v>
      </c>
      <c r="BE738" s="72">
        <v>0.18</v>
      </c>
      <c r="BF738" s="72">
        <v>116.233</v>
      </c>
      <c r="BG738" s="12">
        <v>3.1429999999999998</v>
      </c>
      <c r="BH738" s="72">
        <v>0.27800000000000002</v>
      </c>
      <c r="BI738" s="72">
        <v>73.123000000000005</v>
      </c>
      <c r="BJ738" s="12">
        <v>37.323999999999998</v>
      </c>
      <c r="BK738" s="72">
        <v>3.2970000000000002</v>
      </c>
      <c r="BL738" s="72">
        <v>51.823999999999998</v>
      </c>
      <c r="BM738" s="12">
        <v>21.911000000000001</v>
      </c>
      <c r="BN738" s="72">
        <v>1.9350000000000001</v>
      </c>
      <c r="BO738" s="72">
        <v>64.576999999999998</v>
      </c>
      <c r="BP738" s="12">
        <v>59.235999999999997</v>
      </c>
      <c r="BQ738" s="72">
        <v>5.2320000000000002</v>
      </c>
      <c r="BR738" s="72">
        <v>44.567</v>
      </c>
      <c r="BS738" s="12">
        <v>62.378999999999998</v>
      </c>
      <c r="BT738" s="72">
        <v>5.5090000000000003</v>
      </c>
      <c r="BU738" s="72">
        <v>41.389000000000003</v>
      </c>
      <c r="BV738" s="12">
        <v>1132.2180000000001</v>
      </c>
      <c r="BW738" s="72">
        <v>100</v>
      </c>
      <c r="BX738" s="72">
        <v>4.9660000000000002</v>
      </c>
      <c r="BY738" s="13"/>
      <c r="BZ738" s="13"/>
    </row>
    <row r="739" spans="1:78" ht="12.75" customHeight="1">
      <c r="A739" s="122" t="s">
        <v>44</v>
      </c>
      <c r="B739" s="71" t="s">
        <v>71</v>
      </c>
      <c r="C739" s="71" t="s">
        <v>24</v>
      </c>
      <c r="D739" s="34">
        <v>45352</v>
      </c>
      <c r="E739" s="12">
        <v>1037.0350000000001</v>
      </c>
      <c r="F739" s="72">
        <v>86.867000000000004</v>
      </c>
      <c r="G739" s="72">
        <v>4.9210000000000003</v>
      </c>
      <c r="H739" s="12">
        <v>9.2530000000000001</v>
      </c>
      <c r="I739" s="72">
        <v>0.77500000000000002</v>
      </c>
      <c r="J739" s="72">
        <v>72.320999999999998</v>
      </c>
      <c r="K739" s="12">
        <v>15.343999999999999</v>
      </c>
      <c r="L739" s="72">
        <v>1.2849999999999999</v>
      </c>
      <c r="M739" s="72">
        <v>53.817999999999998</v>
      </c>
      <c r="N739" s="12">
        <v>24.597000000000001</v>
      </c>
      <c r="O739" s="72">
        <v>2.06</v>
      </c>
      <c r="P739" s="72">
        <v>43.328000000000003</v>
      </c>
      <c r="Q739" s="12">
        <v>12.859</v>
      </c>
      <c r="R739" s="72">
        <v>1.077</v>
      </c>
      <c r="S739" s="72">
        <v>102.464</v>
      </c>
      <c r="T739" s="12">
        <v>37.456000000000003</v>
      </c>
      <c r="U739" s="72">
        <v>3.1379999999999999</v>
      </c>
      <c r="V739" s="72">
        <v>38.948999999999998</v>
      </c>
      <c r="W739" s="12">
        <v>52.832999999999998</v>
      </c>
      <c r="X739" s="72">
        <v>4.4260000000000002</v>
      </c>
      <c r="Y739" s="72">
        <v>35.656999999999996</v>
      </c>
      <c r="Z739" s="12">
        <v>90.289000000000001</v>
      </c>
      <c r="AA739" s="72">
        <v>7.5629999999999997</v>
      </c>
      <c r="AB739" s="72">
        <v>22.056000000000001</v>
      </c>
      <c r="AC739" s="12">
        <v>1127.3240000000001</v>
      </c>
      <c r="AD739" s="72">
        <v>94.43</v>
      </c>
      <c r="AE739" s="72">
        <v>5.01</v>
      </c>
      <c r="AF739" s="12">
        <v>0</v>
      </c>
      <c r="AG739" s="72">
        <v>0</v>
      </c>
      <c r="AH739" s="72">
        <v>0</v>
      </c>
      <c r="AI739" s="12">
        <v>7.9109999999999996</v>
      </c>
      <c r="AJ739" s="72">
        <v>0.66300000000000003</v>
      </c>
      <c r="AK739" s="72">
        <v>53.777999999999999</v>
      </c>
      <c r="AL739" s="12">
        <v>7.9109999999999996</v>
      </c>
      <c r="AM739" s="72">
        <v>0.66300000000000003</v>
      </c>
      <c r="AN739" s="72">
        <v>53.777999999999999</v>
      </c>
      <c r="AO739" s="12">
        <v>1135.2349999999999</v>
      </c>
      <c r="AP739" s="72">
        <v>95.093000000000004</v>
      </c>
      <c r="AQ739" s="72">
        <v>5.101</v>
      </c>
      <c r="AR739" s="12">
        <v>8.0879999999999992</v>
      </c>
      <c r="AS739" s="72">
        <v>0.67700000000000005</v>
      </c>
      <c r="AT739" s="72">
        <v>103.434</v>
      </c>
      <c r="AU739" s="12">
        <v>0</v>
      </c>
      <c r="AV739" s="72">
        <v>0</v>
      </c>
      <c r="AW739" s="72">
        <v>0</v>
      </c>
      <c r="AX739" s="12">
        <v>8.2889999999999997</v>
      </c>
      <c r="AY739" s="72">
        <v>0.69399999999999995</v>
      </c>
      <c r="AZ739" s="72">
        <v>107.97799999999999</v>
      </c>
      <c r="BA739" s="12">
        <v>8.2889999999999997</v>
      </c>
      <c r="BB739" s="72">
        <v>0.69399999999999995</v>
      </c>
      <c r="BC739" s="72">
        <v>107.97799999999999</v>
      </c>
      <c r="BD739" s="12">
        <v>2.2839999999999998</v>
      </c>
      <c r="BE739" s="72">
        <v>0.191</v>
      </c>
      <c r="BF739" s="72">
        <v>103</v>
      </c>
      <c r="BG739" s="12">
        <v>10.574</v>
      </c>
      <c r="BH739" s="72">
        <v>0.88600000000000001</v>
      </c>
      <c r="BI739" s="72">
        <v>87.849000000000004</v>
      </c>
      <c r="BJ739" s="12">
        <v>39.917999999999999</v>
      </c>
      <c r="BK739" s="72">
        <v>3.3439999999999999</v>
      </c>
      <c r="BL739" s="72">
        <v>32.302</v>
      </c>
      <c r="BM739" s="12">
        <v>0</v>
      </c>
      <c r="BN739" s="72">
        <v>0</v>
      </c>
      <c r="BO739" s="72">
        <v>0</v>
      </c>
      <c r="BP739" s="12">
        <v>39.917999999999999</v>
      </c>
      <c r="BQ739" s="72">
        <v>3.3439999999999999</v>
      </c>
      <c r="BR739" s="72">
        <v>32.302</v>
      </c>
      <c r="BS739" s="12">
        <v>58.579000000000001</v>
      </c>
      <c r="BT739" s="72">
        <v>4.907</v>
      </c>
      <c r="BU739" s="72">
        <v>31.908999999999999</v>
      </c>
      <c r="BV739" s="12">
        <v>1193.8140000000001</v>
      </c>
      <c r="BW739" s="72">
        <v>100</v>
      </c>
      <c r="BX739" s="72">
        <v>4.8280000000000003</v>
      </c>
      <c r="BY739" s="13"/>
      <c r="BZ739" s="13"/>
    </row>
    <row r="740" spans="1:78" ht="12.75" customHeight="1">
      <c r="A740" s="122" t="s">
        <v>44</v>
      </c>
      <c r="B740" s="71" t="s">
        <v>71</v>
      </c>
      <c r="C740" s="71" t="s">
        <v>24</v>
      </c>
      <c r="D740" s="34">
        <v>45444</v>
      </c>
      <c r="E740" s="12">
        <v>1032.1559999999999</v>
      </c>
      <c r="F740" s="72">
        <v>85.171999999999997</v>
      </c>
      <c r="G740" s="72">
        <v>4.9189999999999996</v>
      </c>
      <c r="H740" s="12">
        <v>5.77</v>
      </c>
      <c r="I740" s="72">
        <v>0.47599999999999998</v>
      </c>
      <c r="J740" s="72">
        <v>84.593000000000004</v>
      </c>
      <c r="K740" s="12">
        <v>23.152000000000001</v>
      </c>
      <c r="L740" s="72">
        <v>1.91</v>
      </c>
      <c r="M740" s="72">
        <v>51.555999999999997</v>
      </c>
      <c r="N740" s="12">
        <v>28.920999999999999</v>
      </c>
      <c r="O740" s="72">
        <v>2.387</v>
      </c>
      <c r="P740" s="72">
        <v>43.167000000000002</v>
      </c>
      <c r="Q740" s="12">
        <v>13.430999999999999</v>
      </c>
      <c r="R740" s="72">
        <v>1.1080000000000001</v>
      </c>
      <c r="S740" s="72">
        <v>60.786000000000001</v>
      </c>
      <c r="T740" s="12">
        <v>42.351999999999997</v>
      </c>
      <c r="U740" s="72">
        <v>3.4950000000000001</v>
      </c>
      <c r="V740" s="72">
        <v>42.433</v>
      </c>
      <c r="W740" s="12">
        <v>81.700999999999993</v>
      </c>
      <c r="X740" s="72">
        <v>6.742</v>
      </c>
      <c r="Y740" s="72">
        <v>24.152000000000001</v>
      </c>
      <c r="Z740" s="12">
        <v>124.054</v>
      </c>
      <c r="AA740" s="72">
        <v>10.237</v>
      </c>
      <c r="AB740" s="72">
        <v>22.100999999999999</v>
      </c>
      <c r="AC740" s="12">
        <v>1156.2090000000001</v>
      </c>
      <c r="AD740" s="72">
        <v>95.409000000000006</v>
      </c>
      <c r="AE740" s="72">
        <v>5.2629999999999999</v>
      </c>
      <c r="AF740" s="12">
        <v>0</v>
      </c>
      <c r="AG740" s="72">
        <v>0</v>
      </c>
      <c r="AH740" s="72">
        <v>0</v>
      </c>
      <c r="AI740" s="12">
        <v>5.9660000000000002</v>
      </c>
      <c r="AJ740" s="72">
        <v>0.49199999999999999</v>
      </c>
      <c r="AK740" s="72">
        <v>77.149000000000001</v>
      </c>
      <c r="AL740" s="12">
        <v>5.9660000000000002</v>
      </c>
      <c r="AM740" s="72">
        <v>0.49199999999999999</v>
      </c>
      <c r="AN740" s="72">
        <v>77.149000000000001</v>
      </c>
      <c r="AO740" s="12">
        <v>1162.175</v>
      </c>
      <c r="AP740" s="72">
        <v>95.900999999999996</v>
      </c>
      <c r="AQ740" s="72">
        <v>5.1820000000000004</v>
      </c>
      <c r="AR740" s="12">
        <v>9.4380000000000006</v>
      </c>
      <c r="AS740" s="72">
        <v>0.77900000000000003</v>
      </c>
      <c r="AT740" s="72">
        <v>69.828999999999994</v>
      </c>
      <c r="AU740" s="12">
        <v>0</v>
      </c>
      <c r="AV740" s="72">
        <v>0</v>
      </c>
      <c r="AW740" s="72">
        <v>0</v>
      </c>
      <c r="AX740" s="12">
        <v>23.221</v>
      </c>
      <c r="AY740" s="72">
        <v>1.9159999999999999</v>
      </c>
      <c r="AZ740" s="72">
        <v>64.421999999999997</v>
      </c>
      <c r="BA740" s="12">
        <v>23.221</v>
      </c>
      <c r="BB740" s="72">
        <v>1.9159999999999999</v>
      </c>
      <c r="BC740" s="72">
        <v>64.421999999999997</v>
      </c>
      <c r="BD740" s="12">
        <v>0</v>
      </c>
      <c r="BE740" s="72">
        <v>0</v>
      </c>
      <c r="BF740" s="72">
        <v>0</v>
      </c>
      <c r="BG740" s="12">
        <v>23.221</v>
      </c>
      <c r="BH740" s="72">
        <v>1.9159999999999999</v>
      </c>
      <c r="BI740" s="72">
        <v>64.421999999999997</v>
      </c>
      <c r="BJ740" s="12">
        <v>16.268000000000001</v>
      </c>
      <c r="BK740" s="72">
        <v>1.3420000000000001</v>
      </c>
      <c r="BL740" s="72">
        <v>52.551000000000002</v>
      </c>
      <c r="BM740" s="12">
        <v>0.74399999999999999</v>
      </c>
      <c r="BN740" s="72">
        <v>6.0999999999999999E-2</v>
      </c>
      <c r="BO740" s="72">
        <v>105.349</v>
      </c>
      <c r="BP740" s="12">
        <v>17.012</v>
      </c>
      <c r="BQ740" s="72">
        <v>1.4039999999999999</v>
      </c>
      <c r="BR740" s="72">
        <v>51.625999999999998</v>
      </c>
      <c r="BS740" s="12">
        <v>49.671999999999997</v>
      </c>
      <c r="BT740" s="72">
        <v>4.0990000000000002</v>
      </c>
      <c r="BU740" s="72">
        <v>39.994999999999997</v>
      </c>
      <c r="BV740" s="12">
        <v>1211.847</v>
      </c>
      <c r="BW740" s="72">
        <v>100</v>
      </c>
      <c r="BX740" s="72">
        <v>5.7750000000000004</v>
      </c>
      <c r="BY740" s="13"/>
      <c r="BZ740" s="13"/>
    </row>
    <row r="741" spans="1:78" ht="12.75" customHeight="1">
      <c r="A741" s="122" t="s">
        <v>44</v>
      </c>
      <c r="B741" s="71" t="s">
        <v>71</v>
      </c>
      <c r="C741" s="71" t="s">
        <v>24</v>
      </c>
      <c r="D741" s="34">
        <v>45536</v>
      </c>
      <c r="E741" s="12">
        <v>963.12</v>
      </c>
      <c r="F741" s="72">
        <v>83.382000000000005</v>
      </c>
      <c r="G741" s="72">
        <v>6.5490000000000004</v>
      </c>
      <c r="H741" s="12">
        <v>6.2380000000000004</v>
      </c>
      <c r="I741" s="72">
        <v>0.54</v>
      </c>
      <c r="J741" s="72">
        <v>89.831000000000003</v>
      </c>
      <c r="K741" s="12">
        <v>7.3570000000000002</v>
      </c>
      <c r="L741" s="72">
        <v>0.63700000000000001</v>
      </c>
      <c r="M741" s="72">
        <v>70.884</v>
      </c>
      <c r="N741" s="12">
        <v>13.595000000000001</v>
      </c>
      <c r="O741" s="72">
        <v>1.177</v>
      </c>
      <c r="P741" s="72">
        <v>53.563000000000002</v>
      </c>
      <c r="Q741" s="12">
        <v>4.4749999999999996</v>
      </c>
      <c r="R741" s="72">
        <v>0.38700000000000001</v>
      </c>
      <c r="S741" s="72">
        <v>104.69799999999999</v>
      </c>
      <c r="T741" s="12">
        <v>18.071000000000002</v>
      </c>
      <c r="U741" s="72">
        <v>1.5640000000000001</v>
      </c>
      <c r="V741" s="72">
        <v>46.677999999999997</v>
      </c>
      <c r="W741" s="12">
        <v>90.644000000000005</v>
      </c>
      <c r="X741" s="72">
        <v>7.8470000000000004</v>
      </c>
      <c r="Y741" s="72">
        <v>21.091000000000001</v>
      </c>
      <c r="Z741" s="12">
        <v>108.715</v>
      </c>
      <c r="AA741" s="72">
        <v>9.4120000000000008</v>
      </c>
      <c r="AB741" s="72">
        <v>19.068999999999999</v>
      </c>
      <c r="AC741" s="12">
        <v>1071.835</v>
      </c>
      <c r="AD741" s="72">
        <v>92.793000000000006</v>
      </c>
      <c r="AE741" s="72">
        <v>5.9169999999999998</v>
      </c>
      <c r="AF741" s="12">
        <v>0</v>
      </c>
      <c r="AG741" s="72">
        <v>0</v>
      </c>
      <c r="AH741" s="72">
        <v>0</v>
      </c>
      <c r="AI741" s="12">
        <v>27.968</v>
      </c>
      <c r="AJ741" s="72">
        <v>2.4209999999999998</v>
      </c>
      <c r="AK741" s="72">
        <v>36.734999999999999</v>
      </c>
      <c r="AL741" s="12">
        <v>27.968</v>
      </c>
      <c r="AM741" s="72">
        <v>2.4209999999999998</v>
      </c>
      <c r="AN741" s="72">
        <v>36.734999999999999</v>
      </c>
      <c r="AO741" s="12">
        <v>1099.8030000000001</v>
      </c>
      <c r="AP741" s="72">
        <v>95.215000000000003</v>
      </c>
      <c r="AQ741" s="72">
        <v>5.7869999999999999</v>
      </c>
      <c r="AR741" s="12">
        <v>0</v>
      </c>
      <c r="AS741" s="72">
        <v>0</v>
      </c>
      <c r="AT741" s="72">
        <v>0</v>
      </c>
      <c r="AU741" s="12">
        <v>0</v>
      </c>
      <c r="AV741" s="72">
        <v>0</v>
      </c>
      <c r="AW741" s="72">
        <v>0</v>
      </c>
      <c r="AX741" s="12">
        <v>11.741</v>
      </c>
      <c r="AY741" s="72">
        <v>1.016</v>
      </c>
      <c r="AZ741" s="72">
        <v>62.290999999999997</v>
      </c>
      <c r="BA741" s="12">
        <v>11.741</v>
      </c>
      <c r="BB741" s="72">
        <v>1.016</v>
      </c>
      <c r="BC741" s="72">
        <v>62.290999999999997</v>
      </c>
      <c r="BD741" s="12">
        <v>2.15</v>
      </c>
      <c r="BE741" s="72">
        <v>0.186</v>
      </c>
      <c r="BF741" s="72">
        <v>108.063</v>
      </c>
      <c r="BG741" s="12">
        <v>13.89</v>
      </c>
      <c r="BH741" s="72">
        <v>1.2030000000000001</v>
      </c>
      <c r="BI741" s="72">
        <v>56.113999999999997</v>
      </c>
      <c r="BJ741" s="12">
        <v>34.234999999999999</v>
      </c>
      <c r="BK741" s="72">
        <v>2.964</v>
      </c>
      <c r="BL741" s="72">
        <v>42.47</v>
      </c>
      <c r="BM741" s="12">
        <v>7.1470000000000002</v>
      </c>
      <c r="BN741" s="72">
        <v>0.61899999999999999</v>
      </c>
      <c r="BO741" s="72">
        <v>88.088999999999999</v>
      </c>
      <c r="BP741" s="12">
        <v>41.381999999999998</v>
      </c>
      <c r="BQ741" s="72">
        <v>3.5830000000000002</v>
      </c>
      <c r="BR741" s="72">
        <v>38.276000000000003</v>
      </c>
      <c r="BS741" s="12">
        <v>55.273000000000003</v>
      </c>
      <c r="BT741" s="72">
        <v>4.7850000000000001</v>
      </c>
      <c r="BU741" s="72">
        <v>32.49</v>
      </c>
      <c r="BV741" s="12">
        <v>1155.076</v>
      </c>
      <c r="BW741" s="72">
        <v>100</v>
      </c>
      <c r="BX741" s="72">
        <v>6.1609999999999996</v>
      </c>
      <c r="BY741" s="13"/>
      <c r="BZ741" s="13"/>
    </row>
    <row r="742" spans="1:78" ht="12.75" customHeight="1">
      <c r="A742" s="122" t="s">
        <v>44</v>
      </c>
      <c r="B742" s="71" t="s">
        <v>71</v>
      </c>
      <c r="C742" s="71" t="s">
        <v>24</v>
      </c>
      <c r="D742" s="34">
        <v>45627</v>
      </c>
      <c r="E742" s="12">
        <v>1036.6199999999999</v>
      </c>
      <c r="F742" s="72">
        <v>85.81</v>
      </c>
      <c r="G742" s="72">
        <v>5.4279999999999999</v>
      </c>
      <c r="H742" s="12">
        <v>7.8730000000000002</v>
      </c>
      <c r="I742" s="72">
        <v>0.65200000000000002</v>
      </c>
      <c r="J742" s="72">
        <v>102.38</v>
      </c>
      <c r="K742" s="12">
        <v>19.135999999999999</v>
      </c>
      <c r="L742" s="72">
        <v>1.5840000000000001</v>
      </c>
      <c r="M742" s="72">
        <v>54.884999999999998</v>
      </c>
      <c r="N742" s="12">
        <v>27.009</v>
      </c>
      <c r="O742" s="72">
        <v>2.2360000000000002</v>
      </c>
      <c r="P742" s="72">
        <v>60.435000000000002</v>
      </c>
      <c r="Q742" s="12">
        <v>13.778</v>
      </c>
      <c r="R742" s="72">
        <v>1.141</v>
      </c>
      <c r="S742" s="72">
        <v>71.370999999999995</v>
      </c>
      <c r="T742" s="12">
        <v>40.787999999999997</v>
      </c>
      <c r="U742" s="72">
        <v>3.3759999999999999</v>
      </c>
      <c r="V742" s="72">
        <v>45.006</v>
      </c>
      <c r="W742" s="12">
        <v>67.867999999999995</v>
      </c>
      <c r="X742" s="72">
        <v>5.6180000000000003</v>
      </c>
      <c r="Y742" s="72">
        <v>26.88</v>
      </c>
      <c r="Z742" s="12">
        <v>108.65600000000001</v>
      </c>
      <c r="AA742" s="72">
        <v>8.9939999999999998</v>
      </c>
      <c r="AB742" s="72">
        <v>25.794</v>
      </c>
      <c r="AC742" s="12">
        <v>1145.2760000000001</v>
      </c>
      <c r="AD742" s="72">
        <v>94.805000000000007</v>
      </c>
      <c r="AE742" s="72">
        <v>5.4809999999999999</v>
      </c>
      <c r="AF742" s="12">
        <v>0</v>
      </c>
      <c r="AG742" s="72">
        <v>0</v>
      </c>
      <c r="AH742" s="72">
        <v>0</v>
      </c>
      <c r="AI742" s="12">
        <v>18.574000000000002</v>
      </c>
      <c r="AJ742" s="72">
        <v>1.538</v>
      </c>
      <c r="AK742" s="72">
        <v>62.222000000000001</v>
      </c>
      <c r="AL742" s="12">
        <v>18.574000000000002</v>
      </c>
      <c r="AM742" s="72">
        <v>1.538</v>
      </c>
      <c r="AN742" s="72">
        <v>62.222000000000001</v>
      </c>
      <c r="AO742" s="12">
        <v>1163.8499999999999</v>
      </c>
      <c r="AP742" s="72">
        <v>96.341999999999999</v>
      </c>
      <c r="AQ742" s="72">
        <v>5.774</v>
      </c>
      <c r="AR742" s="12">
        <v>0</v>
      </c>
      <c r="AS742" s="72">
        <v>0</v>
      </c>
      <c r="AT742" s="72">
        <v>0</v>
      </c>
      <c r="AU742" s="12">
        <v>6.4560000000000004</v>
      </c>
      <c r="AV742" s="72">
        <v>0.53400000000000003</v>
      </c>
      <c r="AW742" s="72">
        <v>108.667</v>
      </c>
      <c r="AX742" s="12">
        <v>19.347000000000001</v>
      </c>
      <c r="AY742" s="72">
        <v>1.601</v>
      </c>
      <c r="AZ742" s="72">
        <v>65.486000000000004</v>
      </c>
      <c r="BA742" s="12">
        <v>25.803000000000001</v>
      </c>
      <c r="BB742" s="72">
        <v>2.1360000000000001</v>
      </c>
      <c r="BC742" s="72">
        <v>53.939</v>
      </c>
      <c r="BD742" s="12">
        <v>0.79800000000000004</v>
      </c>
      <c r="BE742" s="72">
        <v>6.6000000000000003E-2</v>
      </c>
      <c r="BF742" s="72">
        <v>105.492</v>
      </c>
      <c r="BG742" s="12">
        <v>26.600999999999999</v>
      </c>
      <c r="BH742" s="72">
        <v>2.202</v>
      </c>
      <c r="BI742" s="72">
        <v>51.905000000000001</v>
      </c>
      <c r="BJ742" s="12">
        <v>6.2309999999999999</v>
      </c>
      <c r="BK742" s="72">
        <v>0.51600000000000001</v>
      </c>
      <c r="BL742" s="72">
        <v>90.382000000000005</v>
      </c>
      <c r="BM742" s="12">
        <v>11.353999999999999</v>
      </c>
      <c r="BN742" s="72">
        <v>0.94</v>
      </c>
      <c r="BO742" s="72">
        <v>62.372999999999998</v>
      </c>
      <c r="BP742" s="12">
        <v>17.585999999999999</v>
      </c>
      <c r="BQ742" s="72">
        <v>1.456</v>
      </c>
      <c r="BR742" s="72">
        <v>51.243000000000002</v>
      </c>
      <c r="BS742" s="12">
        <v>44.186999999999998</v>
      </c>
      <c r="BT742" s="72">
        <v>3.6579999999999999</v>
      </c>
      <c r="BU742" s="72">
        <v>40.466999999999999</v>
      </c>
      <c r="BV742" s="12">
        <v>1208.037</v>
      </c>
      <c r="BW742" s="72">
        <v>100</v>
      </c>
      <c r="BX742" s="72">
        <v>5.5110000000000001</v>
      </c>
      <c r="BY742" s="13"/>
      <c r="BZ742" s="13"/>
    </row>
    <row r="743" spans="1:78" ht="12.75" customHeight="1">
      <c r="A743" s="122" t="s">
        <v>44</v>
      </c>
      <c r="B743" s="71" t="s">
        <v>71</v>
      </c>
      <c r="C743" s="71" t="s">
        <v>24</v>
      </c>
      <c r="D743" s="34">
        <v>45717</v>
      </c>
      <c r="E743" s="12">
        <v>1063.739</v>
      </c>
      <c r="F743" s="72">
        <v>85.275999999999996</v>
      </c>
      <c r="G743" s="72">
        <v>5.633</v>
      </c>
      <c r="H743" s="12">
        <v>12.31</v>
      </c>
      <c r="I743" s="72">
        <v>0.98699999999999999</v>
      </c>
      <c r="J743" s="72">
        <v>103.029</v>
      </c>
      <c r="K743" s="12">
        <v>1.9690000000000001</v>
      </c>
      <c r="L743" s="72">
        <v>0.158</v>
      </c>
      <c r="M743" s="72">
        <v>108.294</v>
      </c>
      <c r="N743" s="12">
        <v>14.279</v>
      </c>
      <c r="O743" s="72">
        <v>1.145</v>
      </c>
      <c r="P743" s="72">
        <v>89.203999999999994</v>
      </c>
      <c r="Q743" s="12">
        <v>7.7190000000000003</v>
      </c>
      <c r="R743" s="72">
        <v>0.61899999999999999</v>
      </c>
      <c r="S743" s="72">
        <v>76.918000000000006</v>
      </c>
      <c r="T743" s="12">
        <v>21.998999999999999</v>
      </c>
      <c r="U743" s="72">
        <v>1.764</v>
      </c>
      <c r="V743" s="72">
        <v>64.421000000000006</v>
      </c>
      <c r="W743" s="12">
        <v>92.131</v>
      </c>
      <c r="X743" s="72">
        <v>7.3860000000000001</v>
      </c>
      <c r="Y743" s="72">
        <v>26.08</v>
      </c>
      <c r="Z743" s="12">
        <v>114.13</v>
      </c>
      <c r="AA743" s="72">
        <v>9.1489999999999991</v>
      </c>
      <c r="AB743" s="72">
        <v>23.969000000000001</v>
      </c>
      <c r="AC743" s="12">
        <v>1177.8689999999999</v>
      </c>
      <c r="AD743" s="72">
        <v>94.424999999999997</v>
      </c>
      <c r="AE743" s="72">
        <v>6.0119999999999996</v>
      </c>
      <c r="AF743" s="12">
        <v>0</v>
      </c>
      <c r="AG743" s="72">
        <v>0</v>
      </c>
      <c r="AH743" s="72">
        <v>0</v>
      </c>
      <c r="AI743" s="12">
        <v>18.334</v>
      </c>
      <c r="AJ743" s="72">
        <v>1.47</v>
      </c>
      <c r="AK743" s="72">
        <v>84.527000000000001</v>
      </c>
      <c r="AL743" s="12">
        <v>18.334</v>
      </c>
      <c r="AM743" s="72">
        <v>1.47</v>
      </c>
      <c r="AN743" s="72">
        <v>84.527000000000001</v>
      </c>
      <c r="AO743" s="12">
        <v>1196.203</v>
      </c>
      <c r="AP743" s="72">
        <v>95.894999999999996</v>
      </c>
      <c r="AQ743" s="72">
        <v>6.5730000000000004</v>
      </c>
      <c r="AR743" s="12">
        <v>11.617000000000001</v>
      </c>
      <c r="AS743" s="72">
        <v>0.93100000000000005</v>
      </c>
      <c r="AT743" s="72">
        <v>67.799000000000007</v>
      </c>
      <c r="AU743" s="12">
        <v>0</v>
      </c>
      <c r="AV743" s="72">
        <v>0</v>
      </c>
      <c r="AW743" s="72">
        <v>0</v>
      </c>
      <c r="AX743" s="12">
        <v>2.3650000000000002</v>
      </c>
      <c r="AY743" s="72">
        <v>0.19</v>
      </c>
      <c r="AZ743" s="72">
        <v>103.31399999999999</v>
      </c>
      <c r="BA743" s="12">
        <v>2.3650000000000002</v>
      </c>
      <c r="BB743" s="72">
        <v>0.19</v>
      </c>
      <c r="BC743" s="72">
        <v>103.31399999999999</v>
      </c>
      <c r="BD743" s="12">
        <v>0</v>
      </c>
      <c r="BE743" s="72">
        <v>0</v>
      </c>
      <c r="BF743" s="72">
        <v>0</v>
      </c>
      <c r="BG743" s="12">
        <v>2.3650000000000002</v>
      </c>
      <c r="BH743" s="72">
        <v>0.19</v>
      </c>
      <c r="BI743" s="72">
        <v>103.31399999999999</v>
      </c>
      <c r="BJ743" s="12">
        <v>17.204000000000001</v>
      </c>
      <c r="BK743" s="72">
        <v>1.379</v>
      </c>
      <c r="BL743" s="72">
        <v>64.713999999999999</v>
      </c>
      <c r="BM743" s="12">
        <v>20.02</v>
      </c>
      <c r="BN743" s="72">
        <v>1.605</v>
      </c>
      <c r="BO743" s="72">
        <v>81.686000000000007</v>
      </c>
      <c r="BP743" s="12">
        <v>37.225000000000001</v>
      </c>
      <c r="BQ743" s="72">
        <v>2.984</v>
      </c>
      <c r="BR743" s="72">
        <v>52.665999999999997</v>
      </c>
      <c r="BS743" s="12">
        <v>51.207000000000001</v>
      </c>
      <c r="BT743" s="72">
        <v>4.1050000000000004</v>
      </c>
      <c r="BU743" s="72">
        <v>36.78</v>
      </c>
      <c r="BV743" s="12">
        <v>1247.4100000000001</v>
      </c>
      <c r="BW743" s="72">
        <v>100</v>
      </c>
      <c r="BX743" s="72">
        <v>6.625</v>
      </c>
      <c r="BY743" s="13"/>
      <c r="BZ743" s="13"/>
    </row>
    <row r="744" spans="1:78" ht="12.75" customHeight="1">
      <c r="A744" s="122" t="s">
        <v>44</v>
      </c>
      <c r="B744" s="71" t="s">
        <v>71</v>
      </c>
      <c r="C744" s="71" t="s">
        <v>24</v>
      </c>
      <c r="D744" s="34">
        <v>45809</v>
      </c>
      <c r="E744" s="12">
        <v>992.63400000000001</v>
      </c>
      <c r="F744" s="72">
        <v>86.022000000000006</v>
      </c>
      <c r="G744" s="72">
        <v>6.1159999999999997</v>
      </c>
      <c r="H744" s="12">
        <v>20.393999999999998</v>
      </c>
      <c r="I744" s="72">
        <v>1.7669999999999999</v>
      </c>
      <c r="J744" s="72">
        <v>80.421000000000006</v>
      </c>
      <c r="K744" s="12">
        <v>5.0129999999999999</v>
      </c>
      <c r="L744" s="72">
        <v>0.434</v>
      </c>
      <c r="M744" s="72">
        <v>103.30200000000001</v>
      </c>
      <c r="N744" s="12">
        <v>25.407</v>
      </c>
      <c r="O744" s="72">
        <v>2.202</v>
      </c>
      <c r="P744" s="72">
        <v>65.78</v>
      </c>
      <c r="Q744" s="12">
        <v>0</v>
      </c>
      <c r="R744" s="72">
        <v>0</v>
      </c>
      <c r="S744" s="72">
        <v>0</v>
      </c>
      <c r="T744" s="12">
        <v>25.407</v>
      </c>
      <c r="U744" s="72">
        <v>2.202</v>
      </c>
      <c r="V744" s="72">
        <v>65.78</v>
      </c>
      <c r="W744" s="12">
        <v>80.063000000000002</v>
      </c>
      <c r="X744" s="72">
        <v>6.9379999999999997</v>
      </c>
      <c r="Y744" s="72">
        <v>35.058</v>
      </c>
      <c r="Z744" s="12">
        <v>105.47</v>
      </c>
      <c r="AA744" s="72">
        <v>9.14</v>
      </c>
      <c r="AB744" s="72">
        <v>32.646999999999998</v>
      </c>
      <c r="AC744" s="12">
        <v>1098.104</v>
      </c>
      <c r="AD744" s="72">
        <v>95.162000000000006</v>
      </c>
      <c r="AE744" s="72">
        <v>6.8570000000000002</v>
      </c>
      <c r="AF744" s="12">
        <v>0</v>
      </c>
      <c r="AG744" s="72">
        <v>0</v>
      </c>
      <c r="AH744" s="72">
        <v>0</v>
      </c>
      <c r="AI744" s="12">
        <v>20.184999999999999</v>
      </c>
      <c r="AJ744" s="72">
        <v>1.7490000000000001</v>
      </c>
      <c r="AK744" s="72">
        <v>65.709000000000003</v>
      </c>
      <c r="AL744" s="12">
        <v>20.184999999999999</v>
      </c>
      <c r="AM744" s="72">
        <v>1.7490000000000001</v>
      </c>
      <c r="AN744" s="72">
        <v>65.709000000000003</v>
      </c>
      <c r="AO744" s="12">
        <v>1118.289</v>
      </c>
      <c r="AP744" s="72">
        <v>96.911000000000001</v>
      </c>
      <c r="AQ744" s="72">
        <v>7.2709999999999999</v>
      </c>
      <c r="AR744" s="12">
        <v>4.8140000000000001</v>
      </c>
      <c r="AS744" s="72">
        <v>0.41699999999999998</v>
      </c>
      <c r="AT744" s="72">
        <v>87.56</v>
      </c>
      <c r="AU744" s="12">
        <v>0</v>
      </c>
      <c r="AV744" s="72">
        <v>0</v>
      </c>
      <c r="AW744" s="72">
        <v>0</v>
      </c>
      <c r="AX744" s="12">
        <v>4.9800000000000004</v>
      </c>
      <c r="AY744" s="72">
        <v>0.432</v>
      </c>
      <c r="AZ744" s="72">
        <v>102.652</v>
      </c>
      <c r="BA744" s="12">
        <v>4.9800000000000004</v>
      </c>
      <c r="BB744" s="72">
        <v>0.432</v>
      </c>
      <c r="BC744" s="72">
        <v>102.652</v>
      </c>
      <c r="BD744" s="12">
        <v>0</v>
      </c>
      <c r="BE744" s="72">
        <v>0</v>
      </c>
      <c r="BF744" s="72">
        <v>0</v>
      </c>
      <c r="BG744" s="12">
        <v>4.9800000000000004</v>
      </c>
      <c r="BH744" s="72">
        <v>0.432</v>
      </c>
      <c r="BI744" s="72">
        <v>102.652</v>
      </c>
      <c r="BJ744" s="12">
        <v>24.013000000000002</v>
      </c>
      <c r="BK744" s="72">
        <v>2.081</v>
      </c>
      <c r="BL744" s="72">
        <v>52.585000000000001</v>
      </c>
      <c r="BM744" s="12">
        <v>1.8320000000000001</v>
      </c>
      <c r="BN744" s="72">
        <v>0.159</v>
      </c>
      <c r="BO744" s="72">
        <v>73.019000000000005</v>
      </c>
      <c r="BP744" s="12">
        <v>25.844999999999999</v>
      </c>
      <c r="BQ744" s="72">
        <v>2.2400000000000002</v>
      </c>
      <c r="BR744" s="72">
        <v>48.220999999999997</v>
      </c>
      <c r="BS744" s="12">
        <v>35.64</v>
      </c>
      <c r="BT744" s="72">
        <v>3.089</v>
      </c>
      <c r="BU744" s="72">
        <v>38.18</v>
      </c>
      <c r="BV744" s="12">
        <v>1153.9290000000001</v>
      </c>
      <c r="BW744" s="72">
        <v>100</v>
      </c>
      <c r="BX744" s="72">
        <v>7.1779999999999999</v>
      </c>
      <c r="BY744" s="13"/>
      <c r="BZ744" s="13"/>
    </row>
    <row r="745" spans="1:78" ht="12.75" customHeight="1">
      <c r="A745" s="122" t="s">
        <v>44</v>
      </c>
      <c r="B745" s="71" t="s">
        <v>71</v>
      </c>
      <c r="C745" s="71" t="s">
        <v>24</v>
      </c>
      <c r="D745" s="34">
        <v>45901</v>
      </c>
      <c r="E745" s="12">
        <v>945.71400000000006</v>
      </c>
      <c r="F745" s="72">
        <v>88.745999999999995</v>
      </c>
      <c r="G745" s="72">
        <v>6.6289999999999996</v>
      </c>
      <c r="H745" s="12">
        <v>10.598000000000001</v>
      </c>
      <c r="I745" s="72">
        <v>0.995</v>
      </c>
      <c r="J745" s="72">
        <v>75.537999999999997</v>
      </c>
      <c r="K745" s="12">
        <v>12.419</v>
      </c>
      <c r="L745" s="72">
        <v>1.165</v>
      </c>
      <c r="M745" s="72">
        <v>108.884</v>
      </c>
      <c r="N745" s="12">
        <v>23.016999999999999</v>
      </c>
      <c r="O745" s="72">
        <v>2.16</v>
      </c>
      <c r="P745" s="72">
        <v>69.903000000000006</v>
      </c>
      <c r="Q745" s="12">
        <v>1.218</v>
      </c>
      <c r="R745" s="72">
        <v>0.114</v>
      </c>
      <c r="S745" s="72">
        <v>105.66500000000001</v>
      </c>
      <c r="T745" s="12">
        <v>24.234999999999999</v>
      </c>
      <c r="U745" s="72">
        <v>2.274</v>
      </c>
      <c r="V745" s="72">
        <v>66.003</v>
      </c>
      <c r="W745" s="12">
        <v>36.774999999999999</v>
      </c>
      <c r="X745" s="72">
        <v>3.4510000000000001</v>
      </c>
      <c r="Y745" s="72">
        <v>42.88</v>
      </c>
      <c r="Z745" s="12">
        <v>61.01</v>
      </c>
      <c r="AA745" s="72">
        <v>5.7249999999999996</v>
      </c>
      <c r="AB745" s="72">
        <v>39.911999999999999</v>
      </c>
      <c r="AC745" s="12">
        <v>1006.724</v>
      </c>
      <c r="AD745" s="72">
        <v>94.471999999999994</v>
      </c>
      <c r="AE745" s="72">
        <v>6.7990000000000004</v>
      </c>
      <c r="AF745" s="12">
        <v>2.5680000000000001</v>
      </c>
      <c r="AG745" s="72">
        <v>0.24099999999999999</v>
      </c>
      <c r="AH745" s="72">
        <v>113.9</v>
      </c>
      <c r="AI745" s="12">
        <v>8.5850000000000009</v>
      </c>
      <c r="AJ745" s="72">
        <v>0.80600000000000005</v>
      </c>
      <c r="AK745" s="72">
        <v>84.135000000000005</v>
      </c>
      <c r="AL745" s="12">
        <v>11.151999999999999</v>
      </c>
      <c r="AM745" s="72">
        <v>1.0469999999999999</v>
      </c>
      <c r="AN745" s="72">
        <v>70.683999999999997</v>
      </c>
      <c r="AO745" s="12">
        <v>1017.876</v>
      </c>
      <c r="AP745" s="72">
        <v>95.518000000000001</v>
      </c>
      <c r="AQ745" s="72">
        <v>6.6760000000000002</v>
      </c>
      <c r="AR745" s="12">
        <v>6.4589999999999996</v>
      </c>
      <c r="AS745" s="72">
        <v>0.60599999999999998</v>
      </c>
      <c r="AT745" s="72">
        <v>104.172</v>
      </c>
      <c r="AU745" s="12">
        <v>0</v>
      </c>
      <c r="AV745" s="72">
        <v>0</v>
      </c>
      <c r="AW745" s="72">
        <v>0</v>
      </c>
      <c r="AX745" s="12">
        <v>6.7060000000000004</v>
      </c>
      <c r="AY745" s="72">
        <v>0.629</v>
      </c>
      <c r="AZ745" s="72">
        <v>101.568</v>
      </c>
      <c r="BA745" s="12">
        <v>6.7060000000000004</v>
      </c>
      <c r="BB745" s="72">
        <v>0.629</v>
      </c>
      <c r="BC745" s="72">
        <v>101.568</v>
      </c>
      <c r="BD745" s="12">
        <v>0</v>
      </c>
      <c r="BE745" s="72">
        <v>0</v>
      </c>
      <c r="BF745" s="72">
        <v>0</v>
      </c>
      <c r="BG745" s="12">
        <v>6.7060000000000004</v>
      </c>
      <c r="BH745" s="72">
        <v>0.629</v>
      </c>
      <c r="BI745" s="72">
        <v>101.568</v>
      </c>
      <c r="BJ745" s="12">
        <v>28.41</v>
      </c>
      <c r="BK745" s="72">
        <v>2.6659999999999999</v>
      </c>
      <c r="BL745" s="72">
        <v>42.423000000000002</v>
      </c>
      <c r="BM745" s="12">
        <v>6.1859999999999999</v>
      </c>
      <c r="BN745" s="72">
        <v>0.58099999999999996</v>
      </c>
      <c r="BO745" s="72">
        <v>103.28700000000001</v>
      </c>
      <c r="BP745" s="12">
        <v>34.595999999999997</v>
      </c>
      <c r="BQ745" s="72">
        <v>3.2469999999999999</v>
      </c>
      <c r="BR745" s="72">
        <v>38.143999999999998</v>
      </c>
      <c r="BS745" s="12">
        <v>47.761000000000003</v>
      </c>
      <c r="BT745" s="72">
        <v>4.4820000000000002</v>
      </c>
      <c r="BU745" s="72">
        <v>32.878999999999998</v>
      </c>
      <c r="BV745" s="12">
        <v>1065.6369999999999</v>
      </c>
      <c r="BW745" s="72">
        <v>100</v>
      </c>
      <c r="BX745" s="72">
        <v>6.266</v>
      </c>
      <c r="BY745" s="13"/>
      <c r="BZ745" s="13"/>
    </row>
    <row r="746" spans="1:78" ht="12.75" customHeight="1">
      <c r="A746" s="122" t="s">
        <v>44</v>
      </c>
      <c r="B746" s="71" t="s">
        <v>71</v>
      </c>
      <c r="C746" s="71" t="s">
        <v>24</v>
      </c>
      <c r="D746" s="34">
        <v>45992</v>
      </c>
      <c r="E746" s="12">
        <v>942.95</v>
      </c>
      <c r="F746" s="72">
        <v>84.72</v>
      </c>
      <c r="G746" s="72">
        <v>6.3330000000000002</v>
      </c>
      <c r="H746" s="12">
        <v>1.379</v>
      </c>
      <c r="I746" s="72">
        <v>0.124</v>
      </c>
      <c r="J746" s="72">
        <v>102.45099999999999</v>
      </c>
      <c r="K746" s="12">
        <v>13.99</v>
      </c>
      <c r="L746" s="72">
        <v>1.2569999999999999</v>
      </c>
      <c r="M746" s="72">
        <v>80.162000000000006</v>
      </c>
      <c r="N746" s="12">
        <v>15.369</v>
      </c>
      <c r="O746" s="72">
        <v>1.381</v>
      </c>
      <c r="P746" s="72">
        <v>73.765000000000001</v>
      </c>
      <c r="Q746" s="12">
        <v>3.6920000000000002</v>
      </c>
      <c r="R746" s="72">
        <v>0.33200000000000002</v>
      </c>
      <c r="S746" s="72">
        <v>102.744</v>
      </c>
      <c r="T746" s="12">
        <v>19.061</v>
      </c>
      <c r="U746" s="72">
        <v>1.7130000000000001</v>
      </c>
      <c r="V746" s="72">
        <v>60.743000000000002</v>
      </c>
      <c r="W746" s="12">
        <v>60.021000000000001</v>
      </c>
      <c r="X746" s="72">
        <v>5.3929999999999998</v>
      </c>
      <c r="Y746" s="72">
        <v>33.125999999999998</v>
      </c>
      <c r="Z746" s="12">
        <v>79.081000000000003</v>
      </c>
      <c r="AA746" s="72">
        <v>7.1050000000000004</v>
      </c>
      <c r="AB746" s="72">
        <v>29.550999999999998</v>
      </c>
      <c r="AC746" s="12">
        <v>1022.0309999999999</v>
      </c>
      <c r="AD746" s="72">
        <v>91.825000000000003</v>
      </c>
      <c r="AE746" s="72">
        <v>6.7149999999999999</v>
      </c>
      <c r="AF746" s="12">
        <v>0</v>
      </c>
      <c r="AG746" s="72">
        <v>0</v>
      </c>
      <c r="AH746" s="72">
        <v>0</v>
      </c>
      <c r="AI746" s="12">
        <v>19.449000000000002</v>
      </c>
      <c r="AJ746" s="72">
        <v>1.7470000000000001</v>
      </c>
      <c r="AK746" s="72">
        <v>43.677</v>
      </c>
      <c r="AL746" s="12">
        <v>19.449000000000002</v>
      </c>
      <c r="AM746" s="72">
        <v>1.7470000000000001</v>
      </c>
      <c r="AN746" s="72">
        <v>43.677</v>
      </c>
      <c r="AO746" s="12">
        <v>1041.48</v>
      </c>
      <c r="AP746" s="72">
        <v>93.572000000000003</v>
      </c>
      <c r="AQ746" s="72">
        <v>6.782</v>
      </c>
      <c r="AR746" s="12">
        <v>4.8259999999999996</v>
      </c>
      <c r="AS746" s="72">
        <v>0.434</v>
      </c>
      <c r="AT746" s="72">
        <v>105.616</v>
      </c>
      <c r="AU746" s="12">
        <v>0</v>
      </c>
      <c r="AV746" s="72">
        <v>0</v>
      </c>
      <c r="AW746" s="72">
        <v>0</v>
      </c>
      <c r="AX746" s="12">
        <v>10.179</v>
      </c>
      <c r="AY746" s="72">
        <v>0.91500000000000004</v>
      </c>
      <c r="AZ746" s="72">
        <v>75.841999999999999</v>
      </c>
      <c r="BA746" s="12">
        <v>10.179</v>
      </c>
      <c r="BB746" s="72">
        <v>0.91500000000000004</v>
      </c>
      <c r="BC746" s="72">
        <v>75.841999999999999</v>
      </c>
      <c r="BD746" s="12">
        <v>0.70499999999999996</v>
      </c>
      <c r="BE746" s="72">
        <v>6.3E-2</v>
      </c>
      <c r="BF746" s="72">
        <v>104.63200000000001</v>
      </c>
      <c r="BG746" s="12">
        <v>10.882999999999999</v>
      </c>
      <c r="BH746" s="72">
        <v>0.97799999999999998</v>
      </c>
      <c r="BI746" s="72">
        <v>70.709999999999994</v>
      </c>
      <c r="BJ746" s="12">
        <v>42.252000000000002</v>
      </c>
      <c r="BK746" s="72">
        <v>3.7959999999999998</v>
      </c>
      <c r="BL746" s="72">
        <v>36.411000000000001</v>
      </c>
      <c r="BM746" s="12">
        <v>13.581</v>
      </c>
      <c r="BN746" s="72">
        <v>1.22</v>
      </c>
      <c r="BO746" s="72">
        <v>60.456000000000003</v>
      </c>
      <c r="BP746" s="12">
        <v>55.832999999999998</v>
      </c>
      <c r="BQ746" s="72">
        <v>5.016</v>
      </c>
      <c r="BR746" s="72">
        <v>32.570999999999998</v>
      </c>
      <c r="BS746" s="12">
        <v>71.543000000000006</v>
      </c>
      <c r="BT746" s="72">
        <v>6.4279999999999999</v>
      </c>
      <c r="BU746" s="72">
        <v>34.15</v>
      </c>
      <c r="BV746" s="12">
        <v>1113.0229999999999</v>
      </c>
      <c r="BW746" s="72">
        <v>100</v>
      </c>
      <c r="BX746" s="72">
        <v>6.7560000000000002</v>
      </c>
      <c r="BY746" s="13"/>
      <c r="BZ746" s="13"/>
    </row>
    <row r="747" spans="1:78" ht="12.75" customHeight="1">
      <c r="A747" s="122" t="s">
        <v>44</v>
      </c>
      <c r="B747" s="71" t="s">
        <v>71</v>
      </c>
      <c r="C747" s="71" t="s">
        <v>24</v>
      </c>
      <c r="D747" s="34">
        <v>46082</v>
      </c>
      <c r="E747" s="12">
        <v>1016.7670000000001</v>
      </c>
      <c r="F747" s="72">
        <v>85.346999999999994</v>
      </c>
      <c r="G747" s="72">
        <v>7.6950000000000003</v>
      </c>
      <c r="H747" s="12">
        <v>0</v>
      </c>
      <c r="I747" s="72">
        <v>0</v>
      </c>
      <c r="J747" s="72">
        <v>0</v>
      </c>
      <c r="K747" s="12">
        <v>5.7489999999999997</v>
      </c>
      <c r="L747" s="72">
        <v>0.48299999999999998</v>
      </c>
      <c r="M747" s="72">
        <v>104.03100000000001</v>
      </c>
      <c r="N747" s="12">
        <v>5.7489999999999997</v>
      </c>
      <c r="O747" s="72">
        <v>0.48299999999999998</v>
      </c>
      <c r="P747" s="72">
        <v>104.03100000000001</v>
      </c>
      <c r="Q747" s="12">
        <v>8.7539999999999996</v>
      </c>
      <c r="R747" s="72">
        <v>0.73499999999999999</v>
      </c>
      <c r="S747" s="72">
        <v>105.77</v>
      </c>
      <c r="T747" s="12">
        <v>14.504</v>
      </c>
      <c r="U747" s="72">
        <v>1.2170000000000001</v>
      </c>
      <c r="V747" s="72">
        <v>75.947000000000003</v>
      </c>
      <c r="W747" s="12">
        <v>107.169</v>
      </c>
      <c r="X747" s="72">
        <v>8.9960000000000004</v>
      </c>
      <c r="Y747" s="72">
        <v>31.231999999999999</v>
      </c>
      <c r="Z747" s="12">
        <v>121.673</v>
      </c>
      <c r="AA747" s="72">
        <v>10.212999999999999</v>
      </c>
      <c r="AB747" s="72">
        <v>26.599</v>
      </c>
      <c r="AC747" s="12">
        <v>1138.44</v>
      </c>
      <c r="AD747" s="72">
        <v>95.56</v>
      </c>
      <c r="AE747" s="72">
        <v>7.7249999999999996</v>
      </c>
      <c r="AF747" s="12">
        <v>0</v>
      </c>
      <c r="AG747" s="72">
        <v>0</v>
      </c>
      <c r="AH747" s="72">
        <v>0</v>
      </c>
      <c r="AI747" s="12">
        <v>12.811</v>
      </c>
      <c r="AJ747" s="72">
        <v>1.075</v>
      </c>
      <c r="AK747" s="72">
        <v>68.192999999999998</v>
      </c>
      <c r="AL747" s="12">
        <v>12.811</v>
      </c>
      <c r="AM747" s="72">
        <v>1.075</v>
      </c>
      <c r="AN747" s="72">
        <v>68.192999999999998</v>
      </c>
      <c r="AO747" s="12">
        <v>1151.252</v>
      </c>
      <c r="AP747" s="72">
        <v>96.635999999999996</v>
      </c>
      <c r="AQ747" s="72">
        <v>7.72</v>
      </c>
      <c r="AR747" s="12">
        <v>7.7530000000000001</v>
      </c>
      <c r="AS747" s="72">
        <v>0.65100000000000002</v>
      </c>
      <c r="AT747" s="72">
        <v>103.89400000000001</v>
      </c>
      <c r="AU747" s="12">
        <v>3.395</v>
      </c>
      <c r="AV747" s="72">
        <v>0.28499999999999998</v>
      </c>
      <c r="AW747" s="72">
        <v>107.188</v>
      </c>
      <c r="AX747" s="12">
        <v>0</v>
      </c>
      <c r="AY747" s="72">
        <v>0</v>
      </c>
      <c r="AZ747" s="72">
        <v>0</v>
      </c>
      <c r="BA747" s="12">
        <v>3.395</v>
      </c>
      <c r="BB747" s="72">
        <v>0.28499999999999998</v>
      </c>
      <c r="BC747" s="72">
        <v>107.188</v>
      </c>
      <c r="BD747" s="12">
        <v>0</v>
      </c>
      <c r="BE747" s="72">
        <v>0</v>
      </c>
      <c r="BF747" s="72">
        <v>0</v>
      </c>
      <c r="BG747" s="12">
        <v>3.395</v>
      </c>
      <c r="BH747" s="72">
        <v>0.28499999999999998</v>
      </c>
      <c r="BI747" s="72">
        <v>107.188</v>
      </c>
      <c r="BJ747" s="12">
        <v>17.442</v>
      </c>
      <c r="BK747" s="72">
        <v>1.464</v>
      </c>
      <c r="BL747" s="72">
        <v>59.07</v>
      </c>
      <c r="BM747" s="12">
        <v>11.49</v>
      </c>
      <c r="BN747" s="72">
        <v>0.96399999999999997</v>
      </c>
      <c r="BO747" s="72">
        <v>82.506</v>
      </c>
      <c r="BP747" s="12">
        <v>28.931999999999999</v>
      </c>
      <c r="BQ747" s="72">
        <v>2.4289999999999998</v>
      </c>
      <c r="BR747" s="72">
        <v>47.5</v>
      </c>
      <c r="BS747" s="12">
        <v>40.08</v>
      </c>
      <c r="BT747" s="72">
        <v>3.3639999999999999</v>
      </c>
      <c r="BU747" s="72">
        <v>36.786999999999999</v>
      </c>
      <c r="BV747" s="12">
        <v>1191.3320000000001</v>
      </c>
      <c r="BW747" s="72">
        <v>100</v>
      </c>
      <c r="BX747" s="72">
        <v>7.5640000000000001</v>
      </c>
      <c r="BY747" s="13"/>
      <c r="BZ747" s="13"/>
    </row>
    <row r="748" spans="1:78" ht="12.75" customHeight="1">
      <c r="A748" s="122" t="s">
        <v>44</v>
      </c>
      <c r="B748" s="71" t="s">
        <v>71</v>
      </c>
      <c r="C748" s="71" t="s">
        <v>24</v>
      </c>
      <c r="D748" s="34">
        <v>46174</v>
      </c>
      <c r="E748" s="12">
        <v>1067.905</v>
      </c>
      <c r="F748" s="72">
        <v>83.697999999999993</v>
      </c>
      <c r="G748" s="72">
        <v>6.2770000000000001</v>
      </c>
      <c r="H748" s="12">
        <v>33.305</v>
      </c>
      <c r="I748" s="72">
        <v>2.61</v>
      </c>
      <c r="J748" s="72">
        <v>60.235999999999997</v>
      </c>
      <c r="K748" s="12">
        <v>6.17</v>
      </c>
      <c r="L748" s="72">
        <v>0.48399999999999999</v>
      </c>
      <c r="M748" s="72">
        <v>77.84</v>
      </c>
      <c r="N748" s="12">
        <v>39.473999999999997</v>
      </c>
      <c r="O748" s="72">
        <v>3.0939999999999999</v>
      </c>
      <c r="P748" s="72">
        <v>51.506999999999998</v>
      </c>
      <c r="Q748" s="12">
        <v>0</v>
      </c>
      <c r="R748" s="72">
        <v>0</v>
      </c>
      <c r="S748" s="72">
        <v>0</v>
      </c>
      <c r="T748" s="12">
        <v>39.473999999999997</v>
      </c>
      <c r="U748" s="72">
        <v>3.0939999999999999</v>
      </c>
      <c r="V748" s="72">
        <v>51.506999999999998</v>
      </c>
      <c r="W748" s="12">
        <v>98.638999999999996</v>
      </c>
      <c r="X748" s="72">
        <v>7.7309999999999999</v>
      </c>
      <c r="Y748" s="72">
        <v>31.231999999999999</v>
      </c>
      <c r="Z748" s="12">
        <v>138.114</v>
      </c>
      <c r="AA748" s="72">
        <v>10.824999999999999</v>
      </c>
      <c r="AB748" s="72">
        <v>23.7</v>
      </c>
      <c r="AC748" s="12">
        <v>1206.018</v>
      </c>
      <c r="AD748" s="72">
        <v>94.522999999999996</v>
      </c>
      <c r="AE748" s="72">
        <v>6.3</v>
      </c>
      <c r="AF748" s="12">
        <v>0</v>
      </c>
      <c r="AG748" s="72">
        <v>0</v>
      </c>
      <c r="AH748" s="72">
        <v>0</v>
      </c>
      <c r="AI748" s="12">
        <v>25.597000000000001</v>
      </c>
      <c r="AJ748" s="72">
        <v>2.0059999999999998</v>
      </c>
      <c r="AK748" s="72">
        <v>61.511000000000003</v>
      </c>
      <c r="AL748" s="12">
        <v>25.597000000000001</v>
      </c>
      <c r="AM748" s="72">
        <v>2.0059999999999998</v>
      </c>
      <c r="AN748" s="72">
        <v>61.511000000000003</v>
      </c>
      <c r="AO748" s="12">
        <v>1231.615</v>
      </c>
      <c r="AP748" s="72">
        <v>96.528999999999996</v>
      </c>
      <c r="AQ748" s="72">
        <v>6.1029999999999998</v>
      </c>
      <c r="AR748" s="12">
        <v>3.8220000000000001</v>
      </c>
      <c r="AS748" s="72">
        <v>0.3</v>
      </c>
      <c r="AT748" s="72">
        <v>102.834</v>
      </c>
      <c r="AU748" s="12">
        <v>1.472</v>
      </c>
      <c r="AV748" s="72">
        <v>0.115</v>
      </c>
      <c r="AW748" s="72">
        <v>105.28</v>
      </c>
      <c r="AX748" s="12">
        <v>20.530999999999999</v>
      </c>
      <c r="AY748" s="72">
        <v>1.609</v>
      </c>
      <c r="AZ748" s="72">
        <v>57.261000000000003</v>
      </c>
      <c r="BA748" s="12">
        <v>22.003</v>
      </c>
      <c r="BB748" s="72">
        <v>1.7250000000000001</v>
      </c>
      <c r="BC748" s="72">
        <v>52.991999999999997</v>
      </c>
      <c r="BD748" s="12">
        <v>0</v>
      </c>
      <c r="BE748" s="72">
        <v>0</v>
      </c>
      <c r="BF748" s="72">
        <v>0</v>
      </c>
      <c r="BG748" s="12">
        <v>22.003</v>
      </c>
      <c r="BH748" s="72">
        <v>1.7250000000000001</v>
      </c>
      <c r="BI748" s="72">
        <v>52.991999999999997</v>
      </c>
      <c r="BJ748" s="12">
        <v>10.961</v>
      </c>
      <c r="BK748" s="72">
        <v>0.85899999999999999</v>
      </c>
      <c r="BL748" s="72">
        <v>77.137</v>
      </c>
      <c r="BM748" s="12">
        <v>7.4989999999999997</v>
      </c>
      <c r="BN748" s="72">
        <v>0.58799999999999997</v>
      </c>
      <c r="BO748" s="72">
        <v>75.638999999999996</v>
      </c>
      <c r="BP748" s="12">
        <v>18.460999999999999</v>
      </c>
      <c r="BQ748" s="72">
        <v>1.4470000000000001</v>
      </c>
      <c r="BR748" s="72">
        <v>51.473999999999997</v>
      </c>
      <c r="BS748" s="12">
        <v>44.286000000000001</v>
      </c>
      <c r="BT748" s="72">
        <v>3.4710000000000001</v>
      </c>
      <c r="BU748" s="72">
        <v>28.795999999999999</v>
      </c>
      <c r="BV748" s="12">
        <v>1275.9010000000001</v>
      </c>
      <c r="BW748" s="72">
        <v>100</v>
      </c>
      <c r="BX748" s="72">
        <v>6.1970000000000001</v>
      </c>
      <c r="BY748" s="13"/>
      <c r="BZ748" s="13"/>
    </row>
    <row r="749" spans="1:78" ht="12.75" customHeight="1">
      <c r="A749" s="122" t="s">
        <v>44</v>
      </c>
      <c r="B749" s="71" t="s">
        <v>71</v>
      </c>
      <c r="C749" s="71" t="s">
        <v>25</v>
      </c>
      <c r="D749" s="34">
        <v>41883</v>
      </c>
      <c r="E749" s="12">
        <v>252.48699999999999</v>
      </c>
      <c r="F749" s="72">
        <v>16.658000000000001</v>
      </c>
      <c r="G749" s="72">
        <v>19.507999999999999</v>
      </c>
      <c r="H749" s="12">
        <v>46.988999999999997</v>
      </c>
      <c r="I749" s="72">
        <v>3.1</v>
      </c>
      <c r="J749" s="72">
        <v>32.392000000000003</v>
      </c>
      <c r="K749" s="12">
        <v>36.252000000000002</v>
      </c>
      <c r="L749" s="72">
        <v>2.3919999999999999</v>
      </c>
      <c r="M749" s="72">
        <v>43.457999999999998</v>
      </c>
      <c r="N749" s="12">
        <v>83.241</v>
      </c>
      <c r="O749" s="72">
        <v>5.492</v>
      </c>
      <c r="P749" s="72">
        <v>25.236999999999998</v>
      </c>
      <c r="Q749" s="12">
        <v>36.225000000000001</v>
      </c>
      <c r="R749" s="72">
        <v>2.39</v>
      </c>
      <c r="S749" s="72">
        <v>44.12</v>
      </c>
      <c r="T749" s="12">
        <v>119.46599999999999</v>
      </c>
      <c r="U749" s="72">
        <v>7.8819999999999997</v>
      </c>
      <c r="V749" s="72">
        <v>22.641999999999999</v>
      </c>
      <c r="W749" s="12">
        <v>560.53300000000002</v>
      </c>
      <c r="X749" s="72">
        <v>36.981999999999999</v>
      </c>
      <c r="Y749" s="72">
        <v>8.8330000000000002</v>
      </c>
      <c r="Z749" s="12">
        <v>680</v>
      </c>
      <c r="AA749" s="72">
        <v>44.863999999999997</v>
      </c>
      <c r="AB749" s="72">
        <v>7.6150000000000002</v>
      </c>
      <c r="AC749" s="12">
        <v>932.48699999999997</v>
      </c>
      <c r="AD749" s="72">
        <v>61.521999999999998</v>
      </c>
      <c r="AE749" s="72">
        <v>7.5170000000000003</v>
      </c>
      <c r="AF749" s="12">
        <v>5.8140000000000001</v>
      </c>
      <c r="AG749" s="72">
        <v>0.38400000000000001</v>
      </c>
      <c r="AH749" s="72">
        <v>105.76600000000001</v>
      </c>
      <c r="AI749" s="12">
        <v>37.101999999999997</v>
      </c>
      <c r="AJ749" s="72">
        <v>2.448</v>
      </c>
      <c r="AK749" s="72">
        <v>43.119</v>
      </c>
      <c r="AL749" s="12">
        <v>42.915999999999997</v>
      </c>
      <c r="AM749" s="72">
        <v>2.831</v>
      </c>
      <c r="AN749" s="72">
        <v>39.802999999999997</v>
      </c>
      <c r="AO749" s="12">
        <v>975.40300000000002</v>
      </c>
      <c r="AP749" s="72">
        <v>64.352999999999994</v>
      </c>
      <c r="AQ749" s="72">
        <v>7.2119999999999997</v>
      </c>
      <c r="AR749" s="12">
        <v>29.725999999999999</v>
      </c>
      <c r="AS749" s="72">
        <v>1.9610000000000001</v>
      </c>
      <c r="AT749" s="72">
        <v>44.558</v>
      </c>
      <c r="AU749" s="12">
        <v>0</v>
      </c>
      <c r="AV749" s="72">
        <v>0</v>
      </c>
      <c r="AW749" s="72">
        <v>0</v>
      </c>
      <c r="AX749" s="12">
        <v>88.95</v>
      </c>
      <c r="AY749" s="72">
        <v>5.8689999999999998</v>
      </c>
      <c r="AZ749" s="72">
        <v>25.754000000000001</v>
      </c>
      <c r="BA749" s="12">
        <v>88.95</v>
      </c>
      <c r="BB749" s="72">
        <v>5.8689999999999998</v>
      </c>
      <c r="BC749" s="72">
        <v>25.754000000000001</v>
      </c>
      <c r="BD749" s="12">
        <v>109.842</v>
      </c>
      <c r="BE749" s="72">
        <v>7.2469999999999999</v>
      </c>
      <c r="BF749" s="72">
        <v>23.513000000000002</v>
      </c>
      <c r="BG749" s="12">
        <v>198.792</v>
      </c>
      <c r="BH749" s="72">
        <v>13.115</v>
      </c>
      <c r="BI749" s="72">
        <v>15.566000000000001</v>
      </c>
      <c r="BJ749" s="12">
        <v>307.548</v>
      </c>
      <c r="BK749" s="72">
        <v>20.291</v>
      </c>
      <c r="BL749" s="72">
        <v>16.488</v>
      </c>
      <c r="BM749" s="12">
        <v>4.2329999999999997</v>
      </c>
      <c r="BN749" s="72">
        <v>0.27900000000000003</v>
      </c>
      <c r="BO749" s="72">
        <v>103.166</v>
      </c>
      <c r="BP749" s="12">
        <v>311.78100000000001</v>
      </c>
      <c r="BQ749" s="72">
        <v>20.57</v>
      </c>
      <c r="BR749" s="72">
        <v>16.489000000000001</v>
      </c>
      <c r="BS749" s="12">
        <v>540.29899999999998</v>
      </c>
      <c r="BT749" s="72">
        <v>35.646999999999998</v>
      </c>
      <c r="BU749" s="72">
        <v>10.785</v>
      </c>
      <c r="BV749" s="12">
        <v>1515.701</v>
      </c>
      <c r="BW749" s="72">
        <v>100</v>
      </c>
      <c r="BX749" s="72">
        <v>6.6829999999999998</v>
      </c>
      <c r="BY749" s="13"/>
      <c r="BZ749" s="13"/>
    </row>
    <row r="750" spans="1:78" ht="12.75" customHeight="1">
      <c r="A750" s="122" t="s">
        <v>44</v>
      </c>
      <c r="B750" s="71" t="s">
        <v>71</v>
      </c>
      <c r="C750" s="71" t="s">
        <v>25</v>
      </c>
      <c r="D750" s="34">
        <v>41974</v>
      </c>
      <c r="E750" s="12">
        <v>301.13200000000001</v>
      </c>
      <c r="F750" s="72">
        <v>21.797999999999998</v>
      </c>
      <c r="G750" s="72">
        <v>14.67</v>
      </c>
      <c r="H750" s="12">
        <v>40.093000000000004</v>
      </c>
      <c r="I750" s="72">
        <v>2.9020000000000001</v>
      </c>
      <c r="J750" s="72">
        <v>37.692999999999998</v>
      </c>
      <c r="K750" s="12">
        <v>13.836</v>
      </c>
      <c r="L750" s="72">
        <v>1.002</v>
      </c>
      <c r="M750" s="72">
        <v>71.12</v>
      </c>
      <c r="N750" s="12">
        <v>53.929000000000002</v>
      </c>
      <c r="O750" s="72">
        <v>3.9039999999999999</v>
      </c>
      <c r="P750" s="72">
        <v>36.253999999999998</v>
      </c>
      <c r="Q750" s="12">
        <v>7.2969999999999997</v>
      </c>
      <c r="R750" s="72">
        <v>0.52800000000000002</v>
      </c>
      <c r="S750" s="72">
        <v>86.587999999999994</v>
      </c>
      <c r="T750" s="12">
        <v>61.225000000000001</v>
      </c>
      <c r="U750" s="72">
        <v>4.4320000000000004</v>
      </c>
      <c r="V750" s="72">
        <v>31.398</v>
      </c>
      <c r="W750" s="12">
        <v>408.55200000000002</v>
      </c>
      <c r="X750" s="72">
        <v>29.573</v>
      </c>
      <c r="Y750" s="72">
        <v>8.0950000000000006</v>
      </c>
      <c r="Z750" s="12">
        <v>469.77699999999999</v>
      </c>
      <c r="AA750" s="72">
        <v>34.005000000000003</v>
      </c>
      <c r="AB750" s="72">
        <v>7.2130000000000001</v>
      </c>
      <c r="AC750" s="12">
        <v>770.90899999999999</v>
      </c>
      <c r="AD750" s="72">
        <v>55.802999999999997</v>
      </c>
      <c r="AE750" s="72">
        <v>7.1840000000000002</v>
      </c>
      <c r="AF750" s="12">
        <v>3.22</v>
      </c>
      <c r="AG750" s="72">
        <v>0.23300000000000001</v>
      </c>
      <c r="AH750" s="72">
        <v>111.467</v>
      </c>
      <c r="AI750" s="12">
        <v>45.774999999999999</v>
      </c>
      <c r="AJ750" s="72">
        <v>3.3130000000000002</v>
      </c>
      <c r="AK750" s="72">
        <v>49.427</v>
      </c>
      <c r="AL750" s="12">
        <v>48.994999999999997</v>
      </c>
      <c r="AM750" s="72">
        <v>3.5470000000000002</v>
      </c>
      <c r="AN750" s="72">
        <v>46.128999999999998</v>
      </c>
      <c r="AO750" s="12">
        <v>819.904</v>
      </c>
      <c r="AP750" s="72">
        <v>59.35</v>
      </c>
      <c r="AQ750" s="72">
        <v>7.1959999999999997</v>
      </c>
      <c r="AR750" s="12">
        <v>46.003</v>
      </c>
      <c r="AS750" s="72">
        <v>3.33</v>
      </c>
      <c r="AT750" s="72">
        <v>51.697000000000003</v>
      </c>
      <c r="AU750" s="12">
        <v>7.3109999999999999</v>
      </c>
      <c r="AV750" s="72">
        <v>0.52900000000000003</v>
      </c>
      <c r="AW750" s="72">
        <v>101.80200000000001</v>
      </c>
      <c r="AX750" s="12">
        <v>84.992000000000004</v>
      </c>
      <c r="AY750" s="72">
        <v>6.1520000000000001</v>
      </c>
      <c r="AZ750" s="72">
        <v>35.262</v>
      </c>
      <c r="BA750" s="12">
        <v>92.302999999999997</v>
      </c>
      <c r="BB750" s="72">
        <v>6.681</v>
      </c>
      <c r="BC750" s="72">
        <v>31.501999999999999</v>
      </c>
      <c r="BD750" s="12">
        <v>76.218999999999994</v>
      </c>
      <c r="BE750" s="72">
        <v>5.5170000000000003</v>
      </c>
      <c r="BF750" s="72">
        <v>29.439</v>
      </c>
      <c r="BG750" s="12">
        <v>168.523</v>
      </c>
      <c r="BH750" s="72">
        <v>12.199</v>
      </c>
      <c r="BI750" s="72">
        <v>24.463000000000001</v>
      </c>
      <c r="BJ750" s="12">
        <v>331.24400000000003</v>
      </c>
      <c r="BK750" s="72">
        <v>23.977</v>
      </c>
      <c r="BL750" s="72">
        <v>13.673</v>
      </c>
      <c r="BM750" s="12">
        <v>15.81</v>
      </c>
      <c r="BN750" s="72">
        <v>1.1439999999999999</v>
      </c>
      <c r="BO750" s="72">
        <v>78.48</v>
      </c>
      <c r="BP750" s="12">
        <v>347.053</v>
      </c>
      <c r="BQ750" s="72">
        <v>25.122</v>
      </c>
      <c r="BR750" s="72">
        <v>14.129</v>
      </c>
      <c r="BS750" s="12">
        <v>561.57799999999997</v>
      </c>
      <c r="BT750" s="72">
        <v>40.65</v>
      </c>
      <c r="BU750" s="72">
        <v>9.5039999999999996</v>
      </c>
      <c r="BV750" s="12">
        <v>1381.4829999999999</v>
      </c>
      <c r="BW750" s="72">
        <v>100</v>
      </c>
      <c r="BX750" s="72">
        <v>5.726</v>
      </c>
      <c r="BY750" s="13"/>
      <c r="BZ750" s="13"/>
    </row>
    <row r="751" spans="1:78" ht="12.75" customHeight="1">
      <c r="A751" s="122" t="s">
        <v>44</v>
      </c>
      <c r="B751" s="71" t="s">
        <v>71</v>
      </c>
      <c r="C751" s="71" t="s">
        <v>25</v>
      </c>
      <c r="D751" s="34">
        <v>42064</v>
      </c>
      <c r="E751" s="12">
        <v>265.423</v>
      </c>
      <c r="F751" s="72">
        <v>20.797000000000001</v>
      </c>
      <c r="G751" s="72">
        <v>15.192</v>
      </c>
      <c r="H751" s="12">
        <v>20.594000000000001</v>
      </c>
      <c r="I751" s="72">
        <v>1.6140000000000001</v>
      </c>
      <c r="J751" s="72">
        <v>53.718000000000004</v>
      </c>
      <c r="K751" s="12">
        <v>62.055</v>
      </c>
      <c r="L751" s="72">
        <v>4.8620000000000001</v>
      </c>
      <c r="M751" s="72">
        <v>31.396000000000001</v>
      </c>
      <c r="N751" s="12">
        <v>82.649000000000001</v>
      </c>
      <c r="O751" s="72">
        <v>6.476</v>
      </c>
      <c r="P751" s="72">
        <v>28.811</v>
      </c>
      <c r="Q751" s="12">
        <v>28.469000000000001</v>
      </c>
      <c r="R751" s="72">
        <v>2.2309999999999999</v>
      </c>
      <c r="S751" s="72">
        <v>81.224000000000004</v>
      </c>
      <c r="T751" s="12">
        <v>111.11799999999999</v>
      </c>
      <c r="U751" s="72">
        <v>8.7070000000000007</v>
      </c>
      <c r="V751" s="72">
        <v>28.701000000000001</v>
      </c>
      <c r="W751" s="12">
        <v>327.07100000000003</v>
      </c>
      <c r="X751" s="72">
        <v>25.628</v>
      </c>
      <c r="Y751" s="72">
        <v>13.295999999999999</v>
      </c>
      <c r="Z751" s="12">
        <v>438.18900000000002</v>
      </c>
      <c r="AA751" s="72">
        <v>34.335000000000001</v>
      </c>
      <c r="AB751" s="72">
        <v>11.457000000000001</v>
      </c>
      <c r="AC751" s="12">
        <v>703.61300000000006</v>
      </c>
      <c r="AD751" s="72">
        <v>55.131999999999998</v>
      </c>
      <c r="AE751" s="72">
        <v>8.2739999999999991</v>
      </c>
      <c r="AF751" s="12">
        <v>17.366</v>
      </c>
      <c r="AG751" s="72">
        <v>1.361</v>
      </c>
      <c r="AH751" s="72">
        <v>80.929000000000002</v>
      </c>
      <c r="AI751" s="12">
        <v>53.067999999999998</v>
      </c>
      <c r="AJ751" s="72">
        <v>4.1580000000000004</v>
      </c>
      <c r="AK751" s="72">
        <v>30.963000000000001</v>
      </c>
      <c r="AL751" s="12">
        <v>70.433999999999997</v>
      </c>
      <c r="AM751" s="72">
        <v>5.5190000000000001</v>
      </c>
      <c r="AN751" s="72">
        <v>27.202999999999999</v>
      </c>
      <c r="AO751" s="12">
        <v>774.04700000000003</v>
      </c>
      <c r="AP751" s="72">
        <v>60.651000000000003</v>
      </c>
      <c r="AQ751" s="72">
        <v>7.468</v>
      </c>
      <c r="AR751" s="12">
        <v>71.566999999999993</v>
      </c>
      <c r="AS751" s="72">
        <v>5.6079999999999997</v>
      </c>
      <c r="AT751" s="72">
        <v>28.579000000000001</v>
      </c>
      <c r="AU751" s="12">
        <v>5.952</v>
      </c>
      <c r="AV751" s="72">
        <v>0.46600000000000003</v>
      </c>
      <c r="AW751" s="72">
        <v>79.391000000000005</v>
      </c>
      <c r="AX751" s="12">
        <v>48.314</v>
      </c>
      <c r="AY751" s="72">
        <v>3.786</v>
      </c>
      <c r="AZ751" s="72">
        <v>33.75</v>
      </c>
      <c r="BA751" s="12">
        <v>54.265000000000001</v>
      </c>
      <c r="BB751" s="72">
        <v>4.2519999999999998</v>
      </c>
      <c r="BC751" s="72">
        <v>29.395</v>
      </c>
      <c r="BD751" s="12">
        <v>72.680999999999997</v>
      </c>
      <c r="BE751" s="72">
        <v>5.6950000000000003</v>
      </c>
      <c r="BF751" s="72">
        <v>31.463999999999999</v>
      </c>
      <c r="BG751" s="12">
        <v>126.946</v>
      </c>
      <c r="BH751" s="72">
        <v>9.9469999999999992</v>
      </c>
      <c r="BI751" s="72">
        <v>22.82</v>
      </c>
      <c r="BJ751" s="12">
        <v>272.7</v>
      </c>
      <c r="BK751" s="72">
        <v>21.367999999999999</v>
      </c>
      <c r="BL751" s="72">
        <v>16.965</v>
      </c>
      <c r="BM751" s="12">
        <v>30.972000000000001</v>
      </c>
      <c r="BN751" s="72">
        <v>2.427</v>
      </c>
      <c r="BO751" s="72">
        <v>72.897000000000006</v>
      </c>
      <c r="BP751" s="12">
        <v>303.673</v>
      </c>
      <c r="BQ751" s="72">
        <v>23.794</v>
      </c>
      <c r="BR751" s="72">
        <v>14.207000000000001</v>
      </c>
      <c r="BS751" s="12">
        <v>502.18599999999998</v>
      </c>
      <c r="BT751" s="72">
        <v>39.348999999999997</v>
      </c>
      <c r="BU751" s="72">
        <v>9.7070000000000007</v>
      </c>
      <c r="BV751" s="12">
        <v>1276.2329999999999</v>
      </c>
      <c r="BW751" s="72">
        <v>100</v>
      </c>
      <c r="BX751" s="72">
        <v>5.2949999999999999</v>
      </c>
      <c r="BY751" s="13"/>
      <c r="BZ751" s="13"/>
    </row>
    <row r="752" spans="1:78" ht="12.75" customHeight="1">
      <c r="A752" s="122" t="s">
        <v>44</v>
      </c>
      <c r="B752" s="71" t="s">
        <v>71</v>
      </c>
      <c r="C752" s="71" t="s">
        <v>25</v>
      </c>
      <c r="D752" s="34">
        <v>42156</v>
      </c>
      <c r="E752" s="12">
        <v>288.75099999999998</v>
      </c>
      <c r="F752" s="72">
        <v>18.338000000000001</v>
      </c>
      <c r="G752" s="72">
        <v>14.571999999999999</v>
      </c>
      <c r="H752" s="12">
        <v>34.576000000000001</v>
      </c>
      <c r="I752" s="72">
        <v>2.1960000000000002</v>
      </c>
      <c r="J752" s="72">
        <v>47.868000000000002</v>
      </c>
      <c r="K752" s="12">
        <v>36.43</v>
      </c>
      <c r="L752" s="72">
        <v>2.3140000000000001</v>
      </c>
      <c r="M752" s="72">
        <v>42.180999999999997</v>
      </c>
      <c r="N752" s="12">
        <v>71.006</v>
      </c>
      <c r="O752" s="72">
        <v>4.51</v>
      </c>
      <c r="P752" s="72">
        <v>29.303999999999998</v>
      </c>
      <c r="Q752" s="12">
        <v>37.375</v>
      </c>
      <c r="R752" s="72">
        <v>2.3740000000000001</v>
      </c>
      <c r="S752" s="72">
        <v>52.133000000000003</v>
      </c>
      <c r="T752" s="12">
        <v>108.381</v>
      </c>
      <c r="U752" s="72">
        <v>6.883</v>
      </c>
      <c r="V752" s="72">
        <v>23.771000000000001</v>
      </c>
      <c r="W752" s="12">
        <v>400.92</v>
      </c>
      <c r="X752" s="72">
        <v>25.462</v>
      </c>
      <c r="Y752" s="72">
        <v>11.581</v>
      </c>
      <c r="Z752" s="12">
        <v>509.30099999999999</v>
      </c>
      <c r="AA752" s="72">
        <v>32.344999999999999</v>
      </c>
      <c r="AB752" s="72">
        <v>10.542</v>
      </c>
      <c r="AC752" s="12">
        <v>798.05200000000002</v>
      </c>
      <c r="AD752" s="72">
        <v>50.683999999999997</v>
      </c>
      <c r="AE752" s="72">
        <v>10.045999999999999</v>
      </c>
      <c r="AF752" s="12">
        <v>0</v>
      </c>
      <c r="AG752" s="72">
        <v>0</v>
      </c>
      <c r="AH752" s="72">
        <v>0</v>
      </c>
      <c r="AI752" s="12">
        <v>103.041</v>
      </c>
      <c r="AJ752" s="72">
        <v>6.5439999999999996</v>
      </c>
      <c r="AK752" s="72">
        <v>22.31</v>
      </c>
      <c r="AL752" s="12">
        <v>103.041</v>
      </c>
      <c r="AM752" s="72">
        <v>6.5439999999999996</v>
      </c>
      <c r="AN752" s="72">
        <v>22.31</v>
      </c>
      <c r="AO752" s="12">
        <v>901.09299999999996</v>
      </c>
      <c r="AP752" s="72">
        <v>57.228000000000002</v>
      </c>
      <c r="AQ752" s="72">
        <v>9.2409999999999997</v>
      </c>
      <c r="AR752" s="12">
        <v>71.152000000000001</v>
      </c>
      <c r="AS752" s="72">
        <v>4.5190000000000001</v>
      </c>
      <c r="AT752" s="72">
        <v>27.396999999999998</v>
      </c>
      <c r="AU752" s="12">
        <v>33.898000000000003</v>
      </c>
      <c r="AV752" s="72">
        <v>2.153</v>
      </c>
      <c r="AW752" s="72">
        <v>45.261000000000003</v>
      </c>
      <c r="AX752" s="12">
        <v>95.463999999999999</v>
      </c>
      <c r="AY752" s="72">
        <v>6.0629999999999997</v>
      </c>
      <c r="AZ752" s="72">
        <v>25.385000000000002</v>
      </c>
      <c r="BA752" s="12">
        <v>129.36199999999999</v>
      </c>
      <c r="BB752" s="72">
        <v>8.2159999999999993</v>
      </c>
      <c r="BC752" s="72">
        <v>22.375</v>
      </c>
      <c r="BD752" s="12">
        <v>47.832999999999998</v>
      </c>
      <c r="BE752" s="72">
        <v>3.0379999999999998</v>
      </c>
      <c r="BF752" s="72">
        <v>34.935000000000002</v>
      </c>
      <c r="BG752" s="12">
        <v>177.19499999999999</v>
      </c>
      <c r="BH752" s="72">
        <v>11.253</v>
      </c>
      <c r="BI752" s="72">
        <v>19.34</v>
      </c>
      <c r="BJ752" s="12">
        <v>411.63200000000001</v>
      </c>
      <c r="BK752" s="72">
        <v>26.141999999999999</v>
      </c>
      <c r="BL752" s="72">
        <v>10.364000000000001</v>
      </c>
      <c r="BM752" s="12">
        <v>13.507</v>
      </c>
      <c r="BN752" s="72">
        <v>0.85799999999999998</v>
      </c>
      <c r="BO752" s="72">
        <v>104.508</v>
      </c>
      <c r="BP752" s="12">
        <v>425.13900000000001</v>
      </c>
      <c r="BQ752" s="72">
        <v>27</v>
      </c>
      <c r="BR752" s="72">
        <v>10.976000000000001</v>
      </c>
      <c r="BS752" s="12">
        <v>673.48599999999999</v>
      </c>
      <c r="BT752" s="72">
        <v>42.771999999999998</v>
      </c>
      <c r="BU752" s="72">
        <v>6.9</v>
      </c>
      <c r="BV752" s="12">
        <v>1574.579</v>
      </c>
      <c r="BW752" s="72">
        <v>100</v>
      </c>
      <c r="BX752" s="72">
        <v>5.8659999999999997</v>
      </c>
      <c r="BY752" s="13"/>
      <c r="BZ752" s="13"/>
    </row>
    <row r="753" spans="1:78" ht="12.75" customHeight="1">
      <c r="A753" s="122" t="s">
        <v>44</v>
      </c>
      <c r="B753" s="71" t="s">
        <v>71</v>
      </c>
      <c r="C753" s="71" t="s">
        <v>25</v>
      </c>
      <c r="D753" s="34">
        <v>42614</v>
      </c>
      <c r="E753" s="12">
        <v>270.822</v>
      </c>
      <c r="F753" s="72">
        <v>19.797000000000001</v>
      </c>
      <c r="G753" s="72">
        <v>12.282999999999999</v>
      </c>
      <c r="H753" s="12">
        <v>12.798</v>
      </c>
      <c r="I753" s="72">
        <v>0.93600000000000005</v>
      </c>
      <c r="J753" s="72">
        <v>68.77</v>
      </c>
      <c r="K753" s="12">
        <v>14.891</v>
      </c>
      <c r="L753" s="72">
        <v>1.0880000000000001</v>
      </c>
      <c r="M753" s="72">
        <v>47.578000000000003</v>
      </c>
      <c r="N753" s="12">
        <v>27.689</v>
      </c>
      <c r="O753" s="72">
        <v>2.024</v>
      </c>
      <c r="P753" s="72">
        <v>38.722000000000001</v>
      </c>
      <c r="Q753" s="12">
        <v>15.884</v>
      </c>
      <c r="R753" s="72">
        <v>1.161</v>
      </c>
      <c r="S753" s="72">
        <v>62.720999999999997</v>
      </c>
      <c r="T753" s="12">
        <v>43.573</v>
      </c>
      <c r="U753" s="72">
        <v>3.1850000000000001</v>
      </c>
      <c r="V753" s="72">
        <v>31.454999999999998</v>
      </c>
      <c r="W753" s="12">
        <v>428.21600000000001</v>
      </c>
      <c r="X753" s="72">
        <v>31.302</v>
      </c>
      <c r="Y753" s="72">
        <v>10.122</v>
      </c>
      <c r="Z753" s="12">
        <v>471.78899999999999</v>
      </c>
      <c r="AA753" s="72">
        <v>34.487000000000002</v>
      </c>
      <c r="AB753" s="72">
        <v>9.3840000000000003</v>
      </c>
      <c r="AC753" s="12">
        <v>742.61099999999999</v>
      </c>
      <c r="AD753" s="72">
        <v>54.283999999999999</v>
      </c>
      <c r="AE753" s="72">
        <v>8.2029999999999994</v>
      </c>
      <c r="AF753" s="12">
        <v>2.903</v>
      </c>
      <c r="AG753" s="72">
        <v>0.21199999999999999</v>
      </c>
      <c r="AH753" s="72">
        <v>105.22</v>
      </c>
      <c r="AI753" s="12">
        <v>50.963000000000001</v>
      </c>
      <c r="AJ753" s="72">
        <v>3.7250000000000001</v>
      </c>
      <c r="AK753" s="72">
        <v>42.826999999999998</v>
      </c>
      <c r="AL753" s="12">
        <v>53.866999999999997</v>
      </c>
      <c r="AM753" s="72">
        <v>3.9380000000000002</v>
      </c>
      <c r="AN753" s="72">
        <v>39.762999999999998</v>
      </c>
      <c r="AO753" s="12">
        <v>796.47799999999995</v>
      </c>
      <c r="AP753" s="72">
        <v>58.222000000000001</v>
      </c>
      <c r="AQ753" s="72">
        <v>7.5380000000000003</v>
      </c>
      <c r="AR753" s="12">
        <v>21.92</v>
      </c>
      <c r="AS753" s="72">
        <v>1.6020000000000001</v>
      </c>
      <c r="AT753" s="72">
        <v>45.978000000000002</v>
      </c>
      <c r="AU753" s="12">
        <v>2.798</v>
      </c>
      <c r="AV753" s="72">
        <v>0.20499999999999999</v>
      </c>
      <c r="AW753" s="72">
        <v>105.377</v>
      </c>
      <c r="AX753" s="12">
        <v>82.421999999999997</v>
      </c>
      <c r="AY753" s="72">
        <v>6.0250000000000004</v>
      </c>
      <c r="AZ753" s="72">
        <v>20.34</v>
      </c>
      <c r="BA753" s="12">
        <v>85.22</v>
      </c>
      <c r="BB753" s="72">
        <v>6.2290000000000001</v>
      </c>
      <c r="BC753" s="72">
        <v>20.870999999999999</v>
      </c>
      <c r="BD753" s="12">
        <v>75.896000000000001</v>
      </c>
      <c r="BE753" s="72">
        <v>5.548</v>
      </c>
      <c r="BF753" s="72">
        <v>29.562999999999999</v>
      </c>
      <c r="BG753" s="12">
        <v>161.11600000000001</v>
      </c>
      <c r="BH753" s="72">
        <v>11.776999999999999</v>
      </c>
      <c r="BI753" s="72">
        <v>16.832000000000001</v>
      </c>
      <c r="BJ753" s="12">
        <v>377.70800000000003</v>
      </c>
      <c r="BK753" s="72">
        <v>27.61</v>
      </c>
      <c r="BL753" s="72">
        <v>7.8630000000000004</v>
      </c>
      <c r="BM753" s="12">
        <v>10.789</v>
      </c>
      <c r="BN753" s="72">
        <v>0.78900000000000003</v>
      </c>
      <c r="BO753" s="72">
        <v>62.012</v>
      </c>
      <c r="BP753" s="12">
        <v>388.49700000000001</v>
      </c>
      <c r="BQ753" s="72">
        <v>28.399000000000001</v>
      </c>
      <c r="BR753" s="72">
        <v>7.3849999999999998</v>
      </c>
      <c r="BS753" s="12">
        <v>571.53300000000002</v>
      </c>
      <c r="BT753" s="72">
        <v>41.777999999999999</v>
      </c>
      <c r="BU753" s="72">
        <v>6.3940000000000001</v>
      </c>
      <c r="BV753" s="12">
        <v>1368.011</v>
      </c>
      <c r="BW753" s="72">
        <v>100</v>
      </c>
      <c r="BX753" s="72">
        <v>5.5839999999999996</v>
      </c>
      <c r="BY753" s="13"/>
      <c r="BZ753" s="13"/>
    </row>
    <row r="754" spans="1:78" ht="12.75" customHeight="1">
      <c r="A754" s="122" t="s">
        <v>44</v>
      </c>
      <c r="B754" s="71" t="s">
        <v>71</v>
      </c>
      <c r="C754" s="71" t="s">
        <v>25</v>
      </c>
      <c r="D754" s="34">
        <v>42705</v>
      </c>
      <c r="E754" s="12">
        <v>200.62100000000001</v>
      </c>
      <c r="F754" s="72">
        <v>13.638</v>
      </c>
      <c r="G754" s="72">
        <v>19.440999999999999</v>
      </c>
      <c r="H754" s="12">
        <v>41.798999999999999</v>
      </c>
      <c r="I754" s="72">
        <v>2.8410000000000002</v>
      </c>
      <c r="J754" s="72">
        <v>40.058</v>
      </c>
      <c r="K754" s="12">
        <v>17.202999999999999</v>
      </c>
      <c r="L754" s="72">
        <v>1.169</v>
      </c>
      <c r="M754" s="72">
        <v>73.710999999999999</v>
      </c>
      <c r="N754" s="12">
        <v>59.002000000000002</v>
      </c>
      <c r="O754" s="72">
        <v>4.0110000000000001</v>
      </c>
      <c r="P754" s="72">
        <v>34.337000000000003</v>
      </c>
      <c r="Q754" s="12">
        <v>34.411999999999999</v>
      </c>
      <c r="R754" s="72">
        <v>2.339</v>
      </c>
      <c r="S754" s="72">
        <v>45.773000000000003</v>
      </c>
      <c r="T754" s="12">
        <v>93.414000000000001</v>
      </c>
      <c r="U754" s="72">
        <v>6.35</v>
      </c>
      <c r="V754" s="72">
        <v>24.652000000000001</v>
      </c>
      <c r="W754" s="12">
        <v>506.55399999999997</v>
      </c>
      <c r="X754" s="72">
        <v>34.433999999999997</v>
      </c>
      <c r="Y754" s="72">
        <v>9.2629999999999999</v>
      </c>
      <c r="Z754" s="12">
        <v>599.96699999999998</v>
      </c>
      <c r="AA754" s="72">
        <v>40.783999999999999</v>
      </c>
      <c r="AB754" s="72">
        <v>8.5109999999999992</v>
      </c>
      <c r="AC754" s="12">
        <v>800.58900000000006</v>
      </c>
      <c r="AD754" s="72">
        <v>54.420999999999999</v>
      </c>
      <c r="AE754" s="72">
        <v>7.5910000000000002</v>
      </c>
      <c r="AF754" s="12">
        <v>0</v>
      </c>
      <c r="AG754" s="72">
        <v>0</v>
      </c>
      <c r="AH754" s="72">
        <v>0</v>
      </c>
      <c r="AI754" s="12">
        <v>51.241</v>
      </c>
      <c r="AJ754" s="72">
        <v>3.4830000000000001</v>
      </c>
      <c r="AK754" s="72">
        <v>35.698</v>
      </c>
      <c r="AL754" s="12">
        <v>51.241</v>
      </c>
      <c r="AM754" s="72">
        <v>3.4830000000000001</v>
      </c>
      <c r="AN754" s="72">
        <v>35.698</v>
      </c>
      <c r="AO754" s="12">
        <v>851.83</v>
      </c>
      <c r="AP754" s="72">
        <v>57.904000000000003</v>
      </c>
      <c r="AQ754" s="72">
        <v>7.7809999999999997</v>
      </c>
      <c r="AR754" s="12">
        <v>61.439</v>
      </c>
      <c r="AS754" s="72">
        <v>4.1760000000000002</v>
      </c>
      <c r="AT754" s="72">
        <v>57.496000000000002</v>
      </c>
      <c r="AU754" s="12">
        <v>0</v>
      </c>
      <c r="AV754" s="72">
        <v>0</v>
      </c>
      <c r="AW754" s="72">
        <v>0</v>
      </c>
      <c r="AX754" s="12">
        <v>91.966999999999999</v>
      </c>
      <c r="AY754" s="72">
        <v>6.2519999999999998</v>
      </c>
      <c r="AZ754" s="72">
        <v>34.335999999999999</v>
      </c>
      <c r="BA754" s="12">
        <v>91.966999999999999</v>
      </c>
      <c r="BB754" s="72">
        <v>6.2519999999999998</v>
      </c>
      <c r="BC754" s="72">
        <v>34.335999999999999</v>
      </c>
      <c r="BD754" s="12">
        <v>73.938000000000002</v>
      </c>
      <c r="BE754" s="72">
        <v>5.0259999999999998</v>
      </c>
      <c r="BF754" s="72">
        <v>40.917999999999999</v>
      </c>
      <c r="BG754" s="12">
        <v>165.905</v>
      </c>
      <c r="BH754" s="72">
        <v>11.278</v>
      </c>
      <c r="BI754" s="72">
        <v>21.803999999999998</v>
      </c>
      <c r="BJ754" s="12">
        <v>374.709</v>
      </c>
      <c r="BK754" s="72">
        <v>25.471</v>
      </c>
      <c r="BL754" s="72">
        <v>16.170999999999999</v>
      </c>
      <c r="BM754" s="12">
        <v>17.213999999999999</v>
      </c>
      <c r="BN754" s="72">
        <v>1.17</v>
      </c>
      <c r="BO754" s="72">
        <v>100.78</v>
      </c>
      <c r="BP754" s="12">
        <v>391.923</v>
      </c>
      <c r="BQ754" s="72">
        <v>26.641999999999999</v>
      </c>
      <c r="BR754" s="72">
        <v>15.832000000000001</v>
      </c>
      <c r="BS754" s="12">
        <v>619.26599999999996</v>
      </c>
      <c r="BT754" s="72">
        <v>42.095999999999997</v>
      </c>
      <c r="BU754" s="72">
        <v>11.452</v>
      </c>
      <c r="BV754" s="12">
        <v>1471.096</v>
      </c>
      <c r="BW754" s="72">
        <v>100</v>
      </c>
      <c r="BX754" s="72">
        <v>5.7729999999999997</v>
      </c>
      <c r="BY754" s="13"/>
      <c r="BZ754" s="13"/>
    </row>
    <row r="755" spans="1:78" ht="12.75" customHeight="1">
      <c r="A755" s="122" t="s">
        <v>44</v>
      </c>
      <c r="B755" s="71" t="s">
        <v>71</v>
      </c>
      <c r="C755" s="71" t="s">
        <v>25</v>
      </c>
      <c r="D755" s="34">
        <v>42795</v>
      </c>
      <c r="E755" s="12">
        <v>286.745</v>
      </c>
      <c r="F755" s="72">
        <v>21.338999999999999</v>
      </c>
      <c r="G755" s="72">
        <v>14.154999999999999</v>
      </c>
      <c r="H755" s="12">
        <v>24.811</v>
      </c>
      <c r="I755" s="72">
        <v>1.8460000000000001</v>
      </c>
      <c r="J755" s="72">
        <v>40.216999999999999</v>
      </c>
      <c r="K755" s="12">
        <v>36.197000000000003</v>
      </c>
      <c r="L755" s="72">
        <v>2.694</v>
      </c>
      <c r="M755" s="72">
        <v>43.466000000000001</v>
      </c>
      <c r="N755" s="12">
        <v>61.008000000000003</v>
      </c>
      <c r="O755" s="72">
        <v>4.54</v>
      </c>
      <c r="P755" s="72">
        <v>29.597999999999999</v>
      </c>
      <c r="Q755" s="12">
        <v>11.872999999999999</v>
      </c>
      <c r="R755" s="72">
        <v>0.88400000000000001</v>
      </c>
      <c r="S755" s="72">
        <v>70.882999999999996</v>
      </c>
      <c r="T755" s="12">
        <v>72.881</v>
      </c>
      <c r="U755" s="72">
        <v>5.4240000000000004</v>
      </c>
      <c r="V755" s="72">
        <v>28.594999999999999</v>
      </c>
      <c r="W755" s="12">
        <v>390.06299999999999</v>
      </c>
      <c r="X755" s="72">
        <v>29.027000000000001</v>
      </c>
      <c r="Y755" s="72">
        <v>11.074999999999999</v>
      </c>
      <c r="Z755" s="12">
        <v>462.94400000000002</v>
      </c>
      <c r="AA755" s="72">
        <v>34.451000000000001</v>
      </c>
      <c r="AB755" s="72">
        <v>10.349</v>
      </c>
      <c r="AC755" s="12">
        <v>749.68899999999996</v>
      </c>
      <c r="AD755" s="72">
        <v>55.789000000000001</v>
      </c>
      <c r="AE755" s="72">
        <v>7.9649999999999999</v>
      </c>
      <c r="AF755" s="12">
        <v>0</v>
      </c>
      <c r="AG755" s="72">
        <v>0</v>
      </c>
      <c r="AH755" s="72">
        <v>0</v>
      </c>
      <c r="AI755" s="12">
        <v>33.421999999999997</v>
      </c>
      <c r="AJ755" s="72">
        <v>2.4870000000000001</v>
      </c>
      <c r="AK755" s="72">
        <v>39.984999999999999</v>
      </c>
      <c r="AL755" s="12">
        <v>33.421999999999997</v>
      </c>
      <c r="AM755" s="72">
        <v>2.4870000000000001</v>
      </c>
      <c r="AN755" s="72">
        <v>39.984999999999999</v>
      </c>
      <c r="AO755" s="12">
        <v>783.11099999999999</v>
      </c>
      <c r="AP755" s="72">
        <v>58.277000000000001</v>
      </c>
      <c r="AQ755" s="72">
        <v>8.0289999999999999</v>
      </c>
      <c r="AR755" s="12">
        <v>73.472999999999999</v>
      </c>
      <c r="AS755" s="72">
        <v>5.468</v>
      </c>
      <c r="AT755" s="72">
        <v>29.433</v>
      </c>
      <c r="AU755" s="12">
        <v>12.836</v>
      </c>
      <c r="AV755" s="72">
        <v>0.95499999999999996</v>
      </c>
      <c r="AW755" s="72">
        <v>62.573</v>
      </c>
      <c r="AX755" s="12">
        <v>95.058999999999997</v>
      </c>
      <c r="AY755" s="72">
        <v>7.0739999999999998</v>
      </c>
      <c r="AZ755" s="72">
        <v>24.286000000000001</v>
      </c>
      <c r="BA755" s="12">
        <v>107.89400000000001</v>
      </c>
      <c r="BB755" s="72">
        <v>8.0289999999999999</v>
      </c>
      <c r="BC755" s="72">
        <v>21.021999999999998</v>
      </c>
      <c r="BD755" s="12">
        <v>97.861000000000004</v>
      </c>
      <c r="BE755" s="72">
        <v>7.282</v>
      </c>
      <c r="BF755" s="72">
        <v>25.51</v>
      </c>
      <c r="BG755" s="12">
        <v>205.755</v>
      </c>
      <c r="BH755" s="72">
        <v>15.311999999999999</v>
      </c>
      <c r="BI755" s="72">
        <v>18.186</v>
      </c>
      <c r="BJ755" s="12">
        <v>261.42700000000002</v>
      </c>
      <c r="BK755" s="72">
        <v>19.454999999999998</v>
      </c>
      <c r="BL755" s="72">
        <v>15.651</v>
      </c>
      <c r="BM755" s="12">
        <v>20.015999999999998</v>
      </c>
      <c r="BN755" s="72">
        <v>1.49</v>
      </c>
      <c r="BO755" s="72">
        <v>65.11</v>
      </c>
      <c r="BP755" s="12">
        <v>281.44299999999998</v>
      </c>
      <c r="BQ755" s="72">
        <v>20.943999999999999</v>
      </c>
      <c r="BR755" s="72">
        <v>15.593999999999999</v>
      </c>
      <c r="BS755" s="12">
        <v>560.67200000000003</v>
      </c>
      <c r="BT755" s="72">
        <v>41.722999999999999</v>
      </c>
      <c r="BU755" s="72">
        <v>9.6690000000000005</v>
      </c>
      <c r="BV755" s="12">
        <v>1343.7829999999999</v>
      </c>
      <c r="BW755" s="72">
        <v>100</v>
      </c>
      <c r="BX755" s="72">
        <v>6.2569999999999997</v>
      </c>
      <c r="BY755" s="13"/>
      <c r="BZ755" s="13"/>
    </row>
    <row r="756" spans="1:78" ht="12.75" customHeight="1">
      <c r="A756" s="122" t="s">
        <v>44</v>
      </c>
      <c r="B756" s="71" t="s">
        <v>71</v>
      </c>
      <c r="C756" s="71" t="s">
        <v>25</v>
      </c>
      <c r="D756" s="34">
        <v>42887</v>
      </c>
      <c r="E756" s="12">
        <v>305.69099999999997</v>
      </c>
      <c r="F756" s="72">
        <v>19.454000000000001</v>
      </c>
      <c r="G756" s="72">
        <v>14.816000000000001</v>
      </c>
      <c r="H756" s="12">
        <v>68.710999999999999</v>
      </c>
      <c r="I756" s="72">
        <v>4.3730000000000002</v>
      </c>
      <c r="J756" s="72">
        <v>32.750999999999998</v>
      </c>
      <c r="K756" s="12">
        <v>15.756</v>
      </c>
      <c r="L756" s="72">
        <v>1.0029999999999999</v>
      </c>
      <c r="M756" s="72">
        <v>55.473999999999997</v>
      </c>
      <c r="N756" s="12">
        <v>84.468000000000004</v>
      </c>
      <c r="O756" s="72">
        <v>5.3760000000000003</v>
      </c>
      <c r="P756" s="72">
        <v>29.373000000000001</v>
      </c>
      <c r="Q756" s="12">
        <v>38.811999999999998</v>
      </c>
      <c r="R756" s="72">
        <v>2.4700000000000002</v>
      </c>
      <c r="S756" s="72">
        <v>37.738999999999997</v>
      </c>
      <c r="T756" s="12">
        <v>123.28</v>
      </c>
      <c r="U756" s="72">
        <v>7.8460000000000001</v>
      </c>
      <c r="V756" s="72">
        <v>17.795999999999999</v>
      </c>
      <c r="W756" s="12">
        <v>433.27</v>
      </c>
      <c r="X756" s="72">
        <v>27.573</v>
      </c>
      <c r="Y756" s="72">
        <v>10.612</v>
      </c>
      <c r="Z756" s="12">
        <v>556.54999999999995</v>
      </c>
      <c r="AA756" s="72">
        <v>35.418999999999997</v>
      </c>
      <c r="AB756" s="72">
        <v>7.7709999999999999</v>
      </c>
      <c r="AC756" s="12">
        <v>862.24099999999999</v>
      </c>
      <c r="AD756" s="72">
        <v>54.872999999999998</v>
      </c>
      <c r="AE756" s="72">
        <v>6.7770000000000001</v>
      </c>
      <c r="AF756" s="12">
        <v>15.977</v>
      </c>
      <c r="AG756" s="72">
        <v>1.0169999999999999</v>
      </c>
      <c r="AH756" s="72">
        <v>63.648000000000003</v>
      </c>
      <c r="AI756" s="12">
        <v>60.195</v>
      </c>
      <c r="AJ756" s="72">
        <v>3.831</v>
      </c>
      <c r="AK756" s="72">
        <v>25.68</v>
      </c>
      <c r="AL756" s="12">
        <v>76.173000000000002</v>
      </c>
      <c r="AM756" s="72">
        <v>4.8479999999999999</v>
      </c>
      <c r="AN756" s="72">
        <v>22.175000000000001</v>
      </c>
      <c r="AO756" s="12">
        <v>938.41399999999999</v>
      </c>
      <c r="AP756" s="72">
        <v>59.720999999999997</v>
      </c>
      <c r="AQ756" s="72">
        <v>6.53</v>
      </c>
      <c r="AR756" s="12">
        <v>59.01</v>
      </c>
      <c r="AS756" s="72">
        <v>3.7549999999999999</v>
      </c>
      <c r="AT756" s="72">
        <v>30.132000000000001</v>
      </c>
      <c r="AU756" s="12">
        <v>8.7759999999999998</v>
      </c>
      <c r="AV756" s="72">
        <v>0.55800000000000005</v>
      </c>
      <c r="AW756" s="72">
        <v>75.290999999999997</v>
      </c>
      <c r="AX756" s="12">
        <v>126.53100000000001</v>
      </c>
      <c r="AY756" s="72">
        <v>8.0519999999999996</v>
      </c>
      <c r="AZ756" s="72">
        <v>18.120999999999999</v>
      </c>
      <c r="BA756" s="12">
        <v>135.30699999999999</v>
      </c>
      <c r="BB756" s="72">
        <v>8.6110000000000007</v>
      </c>
      <c r="BC756" s="72">
        <v>16.481999999999999</v>
      </c>
      <c r="BD756" s="12">
        <v>67.188000000000002</v>
      </c>
      <c r="BE756" s="72">
        <v>4.2759999999999998</v>
      </c>
      <c r="BF756" s="72">
        <v>27.058</v>
      </c>
      <c r="BG756" s="12">
        <v>202.495</v>
      </c>
      <c r="BH756" s="72">
        <v>12.887</v>
      </c>
      <c r="BI756" s="72">
        <v>14.411</v>
      </c>
      <c r="BJ756" s="12">
        <v>367.22399999999999</v>
      </c>
      <c r="BK756" s="72">
        <v>23.37</v>
      </c>
      <c r="BL756" s="72">
        <v>10.667999999999999</v>
      </c>
      <c r="BM756" s="12">
        <v>4.1870000000000003</v>
      </c>
      <c r="BN756" s="72">
        <v>0.26600000000000001</v>
      </c>
      <c r="BO756" s="72">
        <v>103.373</v>
      </c>
      <c r="BP756" s="12">
        <v>371.411</v>
      </c>
      <c r="BQ756" s="72">
        <v>23.637</v>
      </c>
      <c r="BR756" s="72">
        <v>10.858000000000001</v>
      </c>
      <c r="BS756" s="12">
        <v>632.91600000000005</v>
      </c>
      <c r="BT756" s="72">
        <v>40.279000000000003</v>
      </c>
      <c r="BU756" s="72">
        <v>8.3179999999999996</v>
      </c>
      <c r="BV756" s="12">
        <v>1571.33</v>
      </c>
      <c r="BW756" s="72">
        <v>100</v>
      </c>
      <c r="BX756" s="72">
        <v>5.0149999999999997</v>
      </c>
      <c r="BY756" s="13"/>
      <c r="BZ756" s="13"/>
    </row>
    <row r="757" spans="1:78" ht="12.75" customHeight="1">
      <c r="A757" s="122" t="s">
        <v>44</v>
      </c>
      <c r="B757" s="71" t="s">
        <v>71</v>
      </c>
      <c r="C757" s="71" t="s">
        <v>25</v>
      </c>
      <c r="D757" s="34">
        <v>43344</v>
      </c>
      <c r="E757" s="12">
        <v>326.61</v>
      </c>
      <c r="F757" s="72">
        <v>21.827999999999999</v>
      </c>
      <c r="G757" s="72">
        <v>13.670999999999999</v>
      </c>
      <c r="H757" s="12">
        <v>31.759</v>
      </c>
      <c r="I757" s="72">
        <v>2.1230000000000002</v>
      </c>
      <c r="J757" s="72">
        <v>42.426000000000002</v>
      </c>
      <c r="K757" s="12">
        <v>29.271999999999998</v>
      </c>
      <c r="L757" s="72">
        <v>1.956</v>
      </c>
      <c r="M757" s="72">
        <v>49.118000000000002</v>
      </c>
      <c r="N757" s="12">
        <v>61.030999999999999</v>
      </c>
      <c r="O757" s="72">
        <v>4.0789999999999997</v>
      </c>
      <c r="P757" s="72">
        <v>34.911999999999999</v>
      </c>
      <c r="Q757" s="12">
        <v>6.7549999999999999</v>
      </c>
      <c r="R757" s="72">
        <v>0.45100000000000001</v>
      </c>
      <c r="S757" s="72">
        <v>101.473</v>
      </c>
      <c r="T757" s="12">
        <v>67.786000000000001</v>
      </c>
      <c r="U757" s="72">
        <v>4.53</v>
      </c>
      <c r="V757" s="72">
        <v>32.5</v>
      </c>
      <c r="W757" s="12">
        <v>514.79200000000003</v>
      </c>
      <c r="X757" s="72">
        <v>34.405000000000001</v>
      </c>
      <c r="Y757" s="72">
        <v>8.3010000000000002</v>
      </c>
      <c r="Z757" s="12">
        <v>582.57799999999997</v>
      </c>
      <c r="AA757" s="72">
        <v>38.936</v>
      </c>
      <c r="AB757" s="72">
        <v>7.4770000000000003</v>
      </c>
      <c r="AC757" s="12">
        <v>909.18799999999999</v>
      </c>
      <c r="AD757" s="72">
        <v>60.764000000000003</v>
      </c>
      <c r="AE757" s="72">
        <v>6.9889999999999999</v>
      </c>
      <c r="AF757" s="12">
        <v>4.282</v>
      </c>
      <c r="AG757" s="72">
        <v>0.28599999999999998</v>
      </c>
      <c r="AH757" s="72">
        <v>109.822</v>
      </c>
      <c r="AI757" s="12">
        <v>31.754999999999999</v>
      </c>
      <c r="AJ757" s="72">
        <v>2.1219999999999999</v>
      </c>
      <c r="AK757" s="72">
        <v>44.595999999999997</v>
      </c>
      <c r="AL757" s="12">
        <v>36.036999999999999</v>
      </c>
      <c r="AM757" s="72">
        <v>2.4079999999999999</v>
      </c>
      <c r="AN757" s="72">
        <v>38.371000000000002</v>
      </c>
      <c r="AO757" s="12">
        <v>945.22500000000002</v>
      </c>
      <c r="AP757" s="72">
        <v>63.171999999999997</v>
      </c>
      <c r="AQ757" s="72">
        <v>6.9569999999999999</v>
      </c>
      <c r="AR757" s="12">
        <v>84.945999999999998</v>
      </c>
      <c r="AS757" s="72">
        <v>5.6769999999999996</v>
      </c>
      <c r="AT757" s="72">
        <v>33.906999999999996</v>
      </c>
      <c r="AU757" s="12">
        <v>0</v>
      </c>
      <c r="AV757" s="72">
        <v>0</v>
      </c>
      <c r="AW757" s="72">
        <v>0</v>
      </c>
      <c r="AX757" s="12">
        <v>42.192</v>
      </c>
      <c r="AY757" s="72">
        <v>2.82</v>
      </c>
      <c r="AZ757" s="72">
        <v>40.503</v>
      </c>
      <c r="BA757" s="12">
        <v>42.192</v>
      </c>
      <c r="BB757" s="72">
        <v>2.82</v>
      </c>
      <c r="BC757" s="72">
        <v>40.503</v>
      </c>
      <c r="BD757" s="12">
        <v>91.272999999999996</v>
      </c>
      <c r="BE757" s="72">
        <v>6.1</v>
      </c>
      <c r="BF757" s="72">
        <v>32.220999999999997</v>
      </c>
      <c r="BG757" s="12">
        <v>133.465</v>
      </c>
      <c r="BH757" s="72">
        <v>8.92</v>
      </c>
      <c r="BI757" s="72">
        <v>26.873000000000001</v>
      </c>
      <c r="BJ757" s="12">
        <v>324.99799999999999</v>
      </c>
      <c r="BK757" s="72">
        <v>21.721</v>
      </c>
      <c r="BL757" s="72">
        <v>10.313000000000001</v>
      </c>
      <c r="BM757" s="12">
        <v>7.63</v>
      </c>
      <c r="BN757" s="72">
        <v>0.51</v>
      </c>
      <c r="BO757" s="72">
        <v>102.361</v>
      </c>
      <c r="BP757" s="12">
        <v>332.62799999999999</v>
      </c>
      <c r="BQ757" s="72">
        <v>22.231000000000002</v>
      </c>
      <c r="BR757" s="72">
        <v>9.8810000000000002</v>
      </c>
      <c r="BS757" s="12">
        <v>551.03899999999999</v>
      </c>
      <c r="BT757" s="72">
        <v>36.828000000000003</v>
      </c>
      <c r="BU757" s="72">
        <v>8.08</v>
      </c>
      <c r="BV757" s="12">
        <v>1496.2639999999999</v>
      </c>
      <c r="BW757" s="72">
        <v>100</v>
      </c>
      <c r="BX757" s="72">
        <v>5.125</v>
      </c>
      <c r="BY757" s="13"/>
      <c r="BZ757" s="13"/>
    </row>
    <row r="758" spans="1:78" ht="12.75" customHeight="1">
      <c r="A758" s="122" t="s">
        <v>44</v>
      </c>
      <c r="B758" s="71" t="s">
        <v>71</v>
      </c>
      <c r="C758" s="71" t="s">
        <v>25</v>
      </c>
      <c r="D758" s="34">
        <v>43435</v>
      </c>
      <c r="E758" s="12">
        <v>396.642</v>
      </c>
      <c r="F758" s="72">
        <v>24.948</v>
      </c>
      <c r="G758" s="72">
        <v>12.914</v>
      </c>
      <c r="H758" s="12">
        <v>43.802999999999997</v>
      </c>
      <c r="I758" s="72">
        <v>2.7549999999999999</v>
      </c>
      <c r="J758" s="72">
        <v>46.866999999999997</v>
      </c>
      <c r="K758" s="12">
        <v>65.715000000000003</v>
      </c>
      <c r="L758" s="72">
        <v>4.133</v>
      </c>
      <c r="M758" s="72">
        <v>34.414000000000001</v>
      </c>
      <c r="N758" s="12">
        <v>109.51900000000001</v>
      </c>
      <c r="O758" s="72">
        <v>6.8890000000000002</v>
      </c>
      <c r="P758" s="72">
        <v>27.26</v>
      </c>
      <c r="Q758" s="12">
        <v>13.722</v>
      </c>
      <c r="R758" s="72">
        <v>0.86299999999999999</v>
      </c>
      <c r="S758" s="72">
        <v>71.037000000000006</v>
      </c>
      <c r="T758" s="12">
        <v>123.24</v>
      </c>
      <c r="U758" s="72">
        <v>7.7519999999999998</v>
      </c>
      <c r="V758" s="72">
        <v>26.155000000000001</v>
      </c>
      <c r="W758" s="12">
        <v>420.4</v>
      </c>
      <c r="X758" s="72">
        <v>26.443000000000001</v>
      </c>
      <c r="Y758" s="72">
        <v>11.617000000000001</v>
      </c>
      <c r="Z758" s="12">
        <v>543.64099999999996</v>
      </c>
      <c r="AA758" s="72">
        <v>34.194000000000003</v>
      </c>
      <c r="AB758" s="72">
        <v>8.5429999999999993</v>
      </c>
      <c r="AC758" s="12">
        <v>940.28200000000004</v>
      </c>
      <c r="AD758" s="72">
        <v>59.142000000000003</v>
      </c>
      <c r="AE758" s="72">
        <v>6.6390000000000002</v>
      </c>
      <c r="AF758" s="12">
        <v>0</v>
      </c>
      <c r="AG758" s="72">
        <v>0</v>
      </c>
      <c r="AH758" s="72">
        <v>0</v>
      </c>
      <c r="AI758" s="12">
        <v>57.530999999999999</v>
      </c>
      <c r="AJ758" s="72">
        <v>3.6190000000000002</v>
      </c>
      <c r="AK758" s="72">
        <v>29.143999999999998</v>
      </c>
      <c r="AL758" s="12">
        <v>57.530999999999999</v>
      </c>
      <c r="AM758" s="72">
        <v>3.6190000000000002</v>
      </c>
      <c r="AN758" s="72">
        <v>29.143999999999998</v>
      </c>
      <c r="AO758" s="12">
        <v>997.81299999999999</v>
      </c>
      <c r="AP758" s="72">
        <v>62.761000000000003</v>
      </c>
      <c r="AQ758" s="72">
        <v>6.7930000000000001</v>
      </c>
      <c r="AR758" s="12">
        <v>69.224999999999994</v>
      </c>
      <c r="AS758" s="72">
        <v>4.3540000000000001</v>
      </c>
      <c r="AT758" s="72">
        <v>37.088999999999999</v>
      </c>
      <c r="AU758" s="12">
        <v>17.471</v>
      </c>
      <c r="AV758" s="72">
        <v>1.099</v>
      </c>
      <c r="AW758" s="72">
        <v>64.724000000000004</v>
      </c>
      <c r="AX758" s="12">
        <v>68.905000000000001</v>
      </c>
      <c r="AY758" s="72">
        <v>4.3339999999999996</v>
      </c>
      <c r="AZ758" s="72">
        <v>24.24</v>
      </c>
      <c r="BA758" s="12">
        <v>86.376000000000005</v>
      </c>
      <c r="BB758" s="72">
        <v>5.4329999999999998</v>
      </c>
      <c r="BC758" s="72">
        <v>22.204999999999998</v>
      </c>
      <c r="BD758" s="12">
        <v>34.491999999999997</v>
      </c>
      <c r="BE758" s="72">
        <v>2.169</v>
      </c>
      <c r="BF758" s="72">
        <v>39.174999999999997</v>
      </c>
      <c r="BG758" s="12">
        <v>120.86799999999999</v>
      </c>
      <c r="BH758" s="72">
        <v>7.6020000000000003</v>
      </c>
      <c r="BI758" s="72">
        <v>16.911999999999999</v>
      </c>
      <c r="BJ758" s="12">
        <v>401.95499999999998</v>
      </c>
      <c r="BK758" s="72">
        <v>25.282</v>
      </c>
      <c r="BL758" s="72">
        <v>11.323</v>
      </c>
      <c r="BM758" s="12">
        <v>0</v>
      </c>
      <c r="BN758" s="72">
        <v>0</v>
      </c>
      <c r="BO758" s="72">
        <v>0</v>
      </c>
      <c r="BP758" s="12">
        <v>401.95499999999998</v>
      </c>
      <c r="BQ758" s="72">
        <v>25.282</v>
      </c>
      <c r="BR758" s="72">
        <v>11.323</v>
      </c>
      <c r="BS758" s="12">
        <v>592.048</v>
      </c>
      <c r="BT758" s="72">
        <v>37.238999999999997</v>
      </c>
      <c r="BU758" s="72">
        <v>8.7620000000000005</v>
      </c>
      <c r="BV758" s="12">
        <v>1589.8610000000001</v>
      </c>
      <c r="BW758" s="72">
        <v>100</v>
      </c>
      <c r="BX758" s="72">
        <v>5.5789999999999997</v>
      </c>
      <c r="BY758" s="13"/>
      <c r="BZ758" s="13"/>
    </row>
    <row r="759" spans="1:78" ht="12.75" customHeight="1">
      <c r="A759" s="122" t="s">
        <v>44</v>
      </c>
      <c r="B759" s="71" t="s">
        <v>71</v>
      </c>
      <c r="C759" s="71" t="s">
        <v>25</v>
      </c>
      <c r="D759" s="34">
        <v>43525</v>
      </c>
      <c r="E759" s="12">
        <v>298.69299999999998</v>
      </c>
      <c r="F759" s="72">
        <v>20.744</v>
      </c>
      <c r="G759" s="72">
        <v>16.492000000000001</v>
      </c>
      <c r="H759" s="12">
        <v>53.155000000000001</v>
      </c>
      <c r="I759" s="72">
        <v>3.6920000000000002</v>
      </c>
      <c r="J759" s="72">
        <v>45.576000000000001</v>
      </c>
      <c r="K759" s="12">
        <v>44.481999999999999</v>
      </c>
      <c r="L759" s="72">
        <v>3.089</v>
      </c>
      <c r="M759" s="72">
        <v>48.831000000000003</v>
      </c>
      <c r="N759" s="12">
        <v>97.637</v>
      </c>
      <c r="O759" s="72">
        <v>6.7809999999999997</v>
      </c>
      <c r="P759" s="72">
        <v>29.774999999999999</v>
      </c>
      <c r="Q759" s="12">
        <v>6.2480000000000002</v>
      </c>
      <c r="R759" s="72">
        <v>0.434</v>
      </c>
      <c r="S759" s="72">
        <v>102.714</v>
      </c>
      <c r="T759" s="12">
        <v>103.88500000000001</v>
      </c>
      <c r="U759" s="72">
        <v>7.2149999999999999</v>
      </c>
      <c r="V759" s="72">
        <v>30.652000000000001</v>
      </c>
      <c r="W759" s="12">
        <v>450.42200000000003</v>
      </c>
      <c r="X759" s="72">
        <v>31.282</v>
      </c>
      <c r="Y759" s="72">
        <v>14.048999999999999</v>
      </c>
      <c r="Z759" s="12">
        <v>554.30700000000002</v>
      </c>
      <c r="AA759" s="72">
        <v>38.496000000000002</v>
      </c>
      <c r="AB759" s="72">
        <v>12.693</v>
      </c>
      <c r="AC759" s="12">
        <v>853</v>
      </c>
      <c r="AD759" s="72">
        <v>59.24</v>
      </c>
      <c r="AE759" s="72">
        <v>10.186999999999999</v>
      </c>
      <c r="AF759" s="12">
        <v>13.914</v>
      </c>
      <c r="AG759" s="72">
        <v>0.96599999999999997</v>
      </c>
      <c r="AH759" s="72">
        <v>103.51</v>
      </c>
      <c r="AI759" s="12">
        <v>64.028000000000006</v>
      </c>
      <c r="AJ759" s="72">
        <v>4.4470000000000001</v>
      </c>
      <c r="AK759" s="72">
        <v>30.452000000000002</v>
      </c>
      <c r="AL759" s="12">
        <v>77.942999999999998</v>
      </c>
      <c r="AM759" s="72">
        <v>5.4130000000000003</v>
      </c>
      <c r="AN759" s="72">
        <v>36.335999999999999</v>
      </c>
      <c r="AO759" s="12">
        <v>930.94299999999998</v>
      </c>
      <c r="AP759" s="72">
        <v>64.653000000000006</v>
      </c>
      <c r="AQ759" s="72">
        <v>9.5350000000000001</v>
      </c>
      <c r="AR759" s="12">
        <v>34.523000000000003</v>
      </c>
      <c r="AS759" s="72">
        <v>2.3980000000000001</v>
      </c>
      <c r="AT759" s="72">
        <v>39.65</v>
      </c>
      <c r="AU759" s="12">
        <v>1.488</v>
      </c>
      <c r="AV759" s="72">
        <v>0.10299999999999999</v>
      </c>
      <c r="AW759" s="72">
        <v>105.35899999999999</v>
      </c>
      <c r="AX759" s="12">
        <v>79.641000000000005</v>
      </c>
      <c r="AY759" s="72">
        <v>5.5309999999999997</v>
      </c>
      <c r="AZ759" s="72">
        <v>32.113999999999997</v>
      </c>
      <c r="BA759" s="12">
        <v>81.129000000000005</v>
      </c>
      <c r="BB759" s="72">
        <v>5.6340000000000003</v>
      </c>
      <c r="BC759" s="72">
        <v>31.436</v>
      </c>
      <c r="BD759" s="12">
        <v>109.45399999999999</v>
      </c>
      <c r="BE759" s="72">
        <v>7.6020000000000003</v>
      </c>
      <c r="BF759" s="72">
        <v>38.151000000000003</v>
      </c>
      <c r="BG759" s="12">
        <v>190.583</v>
      </c>
      <c r="BH759" s="72">
        <v>13.236000000000001</v>
      </c>
      <c r="BI759" s="72">
        <v>25.503</v>
      </c>
      <c r="BJ759" s="12">
        <v>277.483</v>
      </c>
      <c r="BK759" s="72">
        <v>19.271000000000001</v>
      </c>
      <c r="BL759" s="72">
        <v>19.614000000000001</v>
      </c>
      <c r="BM759" s="12">
        <v>6.3659999999999997</v>
      </c>
      <c r="BN759" s="72">
        <v>0.442</v>
      </c>
      <c r="BO759" s="72">
        <v>85.796000000000006</v>
      </c>
      <c r="BP759" s="12">
        <v>283.84899999999999</v>
      </c>
      <c r="BQ759" s="72">
        <v>19.713000000000001</v>
      </c>
      <c r="BR759" s="72">
        <v>19.303000000000001</v>
      </c>
      <c r="BS759" s="12">
        <v>508.95400000000001</v>
      </c>
      <c r="BT759" s="72">
        <v>35.347000000000001</v>
      </c>
      <c r="BU759" s="72">
        <v>10.843999999999999</v>
      </c>
      <c r="BV759" s="12">
        <v>1439.896</v>
      </c>
      <c r="BW759" s="72">
        <v>100</v>
      </c>
      <c r="BX759" s="72">
        <v>5.7809999999999997</v>
      </c>
      <c r="BY759" s="13"/>
      <c r="BZ759" s="13"/>
    </row>
    <row r="760" spans="1:78" ht="12.75" customHeight="1">
      <c r="A760" s="122" t="s">
        <v>44</v>
      </c>
      <c r="B760" s="71" t="s">
        <v>71</v>
      </c>
      <c r="C760" s="71" t="s">
        <v>25</v>
      </c>
      <c r="D760" s="34">
        <v>43617</v>
      </c>
      <c r="E760" s="12">
        <v>320.20499999999998</v>
      </c>
      <c r="F760" s="72">
        <v>22.870999999999999</v>
      </c>
      <c r="G760" s="72">
        <v>16.331</v>
      </c>
      <c r="H760" s="12">
        <v>59.457000000000001</v>
      </c>
      <c r="I760" s="72">
        <v>4.2469999999999999</v>
      </c>
      <c r="J760" s="72">
        <v>33.313000000000002</v>
      </c>
      <c r="K760" s="12">
        <v>31.29</v>
      </c>
      <c r="L760" s="72">
        <v>2.2349999999999999</v>
      </c>
      <c r="M760" s="72">
        <v>44.26</v>
      </c>
      <c r="N760" s="12">
        <v>98.370999999999995</v>
      </c>
      <c r="O760" s="72">
        <v>7.0259999999999998</v>
      </c>
      <c r="P760" s="72">
        <v>22.277000000000001</v>
      </c>
      <c r="Q760" s="12">
        <v>28.477</v>
      </c>
      <c r="R760" s="72">
        <v>2.0339999999999998</v>
      </c>
      <c r="S760" s="72">
        <v>50.374000000000002</v>
      </c>
      <c r="T760" s="12">
        <v>126.848</v>
      </c>
      <c r="U760" s="72">
        <v>9.06</v>
      </c>
      <c r="V760" s="72">
        <v>20.065000000000001</v>
      </c>
      <c r="W760" s="12">
        <v>466.90499999999997</v>
      </c>
      <c r="X760" s="72">
        <v>33.348999999999997</v>
      </c>
      <c r="Y760" s="72">
        <v>8.9749999999999996</v>
      </c>
      <c r="Z760" s="12">
        <v>593.75300000000004</v>
      </c>
      <c r="AA760" s="72">
        <v>42.408999999999999</v>
      </c>
      <c r="AB760" s="72">
        <v>6.3360000000000003</v>
      </c>
      <c r="AC760" s="12">
        <v>913.95799999999997</v>
      </c>
      <c r="AD760" s="72">
        <v>65.28</v>
      </c>
      <c r="AE760" s="72">
        <v>6.9169999999999998</v>
      </c>
      <c r="AF760" s="12">
        <v>8.1549999999999994</v>
      </c>
      <c r="AG760" s="72">
        <v>0.58199999999999996</v>
      </c>
      <c r="AH760" s="72">
        <v>93.647999999999996</v>
      </c>
      <c r="AI760" s="12">
        <v>45.856999999999999</v>
      </c>
      <c r="AJ760" s="72">
        <v>3.2749999999999999</v>
      </c>
      <c r="AK760" s="72">
        <v>26.925000000000001</v>
      </c>
      <c r="AL760" s="12">
        <v>54.012</v>
      </c>
      <c r="AM760" s="72">
        <v>3.8580000000000001</v>
      </c>
      <c r="AN760" s="72">
        <v>20.43</v>
      </c>
      <c r="AO760" s="12">
        <v>967.971</v>
      </c>
      <c r="AP760" s="72">
        <v>69.137</v>
      </c>
      <c r="AQ760" s="72">
        <v>6.5350000000000001</v>
      </c>
      <c r="AR760" s="12">
        <v>45.932000000000002</v>
      </c>
      <c r="AS760" s="72">
        <v>3.2810000000000001</v>
      </c>
      <c r="AT760" s="72">
        <v>42.005000000000003</v>
      </c>
      <c r="AU760" s="12">
        <v>7.05</v>
      </c>
      <c r="AV760" s="72">
        <v>0.504</v>
      </c>
      <c r="AW760" s="72">
        <v>106.337</v>
      </c>
      <c r="AX760" s="12">
        <v>44.941000000000003</v>
      </c>
      <c r="AY760" s="72">
        <v>3.21</v>
      </c>
      <c r="AZ760" s="72">
        <v>36.771999999999998</v>
      </c>
      <c r="BA760" s="12">
        <v>51.99</v>
      </c>
      <c r="BB760" s="72">
        <v>3.7130000000000001</v>
      </c>
      <c r="BC760" s="72">
        <v>34.537999999999997</v>
      </c>
      <c r="BD760" s="12">
        <v>28.277999999999999</v>
      </c>
      <c r="BE760" s="72">
        <v>2.02</v>
      </c>
      <c r="BF760" s="72">
        <v>52.716999999999999</v>
      </c>
      <c r="BG760" s="12">
        <v>80.268000000000001</v>
      </c>
      <c r="BH760" s="72">
        <v>5.7329999999999997</v>
      </c>
      <c r="BI760" s="72">
        <v>29.286000000000001</v>
      </c>
      <c r="BJ760" s="12">
        <v>302.47399999999999</v>
      </c>
      <c r="BK760" s="72">
        <v>21.603999999999999</v>
      </c>
      <c r="BL760" s="72">
        <v>17.731999999999999</v>
      </c>
      <c r="BM760" s="12">
        <v>3.4220000000000002</v>
      </c>
      <c r="BN760" s="72">
        <v>0.24399999999999999</v>
      </c>
      <c r="BO760" s="72">
        <v>115.548</v>
      </c>
      <c r="BP760" s="12">
        <v>305.89600000000002</v>
      </c>
      <c r="BQ760" s="72">
        <v>21.849</v>
      </c>
      <c r="BR760" s="72">
        <v>17.539000000000001</v>
      </c>
      <c r="BS760" s="12">
        <v>432.09699999999998</v>
      </c>
      <c r="BT760" s="72">
        <v>30.863</v>
      </c>
      <c r="BU760" s="72">
        <v>14.268000000000001</v>
      </c>
      <c r="BV760" s="12">
        <v>1400.067</v>
      </c>
      <c r="BW760" s="72">
        <v>100</v>
      </c>
      <c r="BX760" s="72">
        <v>6.6719999999999997</v>
      </c>
      <c r="BY760" s="13"/>
      <c r="BZ760" s="13"/>
    </row>
    <row r="761" spans="1:78" ht="12.75" customHeight="1">
      <c r="A761" s="122" t="s">
        <v>44</v>
      </c>
      <c r="B761" s="71" t="s">
        <v>71</v>
      </c>
      <c r="C761" s="71" t="s">
        <v>25</v>
      </c>
      <c r="D761" s="34">
        <v>44075</v>
      </c>
      <c r="E761" s="12">
        <v>225.73599999999999</v>
      </c>
      <c r="F761" s="72">
        <v>17.285</v>
      </c>
      <c r="G761" s="72">
        <v>17.864999999999998</v>
      </c>
      <c r="H761" s="12">
        <v>25.786999999999999</v>
      </c>
      <c r="I761" s="72">
        <v>1.9750000000000001</v>
      </c>
      <c r="J761" s="72">
        <v>47.170999999999999</v>
      </c>
      <c r="K761" s="12">
        <v>12.448</v>
      </c>
      <c r="L761" s="72">
        <v>0.95299999999999996</v>
      </c>
      <c r="M761" s="72">
        <v>55.912999999999997</v>
      </c>
      <c r="N761" s="12">
        <v>38.234999999999999</v>
      </c>
      <c r="O761" s="72">
        <v>2.9279999999999999</v>
      </c>
      <c r="P761" s="72">
        <v>38.411999999999999</v>
      </c>
      <c r="Q761" s="12">
        <v>2.2450000000000001</v>
      </c>
      <c r="R761" s="72">
        <v>0.17199999999999999</v>
      </c>
      <c r="S761" s="72">
        <v>101.551</v>
      </c>
      <c r="T761" s="12">
        <v>40.481000000000002</v>
      </c>
      <c r="U761" s="72">
        <v>3.1</v>
      </c>
      <c r="V761" s="72">
        <v>37.228000000000002</v>
      </c>
      <c r="W761" s="12">
        <v>516.96100000000001</v>
      </c>
      <c r="X761" s="72">
        <v>39.585999999999999</v>
      </c>
      <c r="Y761" s="72">
        <v>9.6349999999999998</v>
      </c>
      <c r="Z761" s="12">
        <v>557.44200000000001</v>
      </c>
      <c r="AA761" s="72">
        <v>42.685000000000002</v>
      </c>
      <c r="AB761" s="72">
        <v>8.2330000000000005</v>
      </c>
      <c r="AC761" s="12">
        <v>783.178</v>
      </c>
      <c r="AD761" s="72">
        <v>59.970999999999997</v>
      </c>
      <c r="AE761" s="72">
        <v>7.0010000000000003</v>
      </c>
      <c r="AF761" s="12">
        <v>6.28</v>
      </c>
      <c r="AG761" s="72">
        <v>0.48099999999999998</v>
      </c>
      <c r="AH761" s="72">
        <v>76.085999999999999</v>
      </c>
      <c r="AI761" s="12">
        <v>35.121000000000002</v>
      </c>
      <c r="AJ761" s="72">
        <v>2.6890000000000001</v>
      </c>
      <c r="AK761" s="72">
        <v>69.105999999999995</v>
      </c>
      <c r="AL761" s="12">
        <v>41.4</v>
      </c>
      <c r="AM761" s="72">
        <v>3.17</v>
      </c>
      <c r="AN761" s="72">
        <v>58.756999999999998</v>
      </c>
      <c r="AO761" s="12">
        <v>824.57899999999995</v>
      </c>
      <c r="AP761" s="72">
        <v>63.140999999999998</v>
      </c>
      <c r="AQ761" s="72">
        <v>8.0210000000000008</v>
      </c>
      <c r="AR761" s="12">
        <v>94.894999999999996</v>
      </c>
      <c r="AS761" s="72">
        <v>7.266</v>
      </c>
      <c r="AT761" s="72">
        <v>33.237000000000002</v>
      </c>
      <c r="AU761" s="12">
        <v>13.685</v>
      </c>
      <c r="AV761" s="72">
        <v>1.048</v>
      </c>
      <c r="AW761" s="72">
        <v>61.737000000000002</v>
      </c>
      <c r="AX761" s="12">
        <v>25.045999999999999</v>
      </c>
      <c r="AY761" s="72">
        <v>1.9179999999999999</v>
      </c>
      <c r="AZ761" s="72">
        <v>49.496000000000002</v>
      </c>
      <c r="BA761" s="12">
        <v>38.731000000000002</v>
      </c>
      <c r="BB761" s="72">
        <v>2.9660000000000002</v>
      </c>
      <c r="BC761" s="72">
        <v>33.390999999999998</v>
      </c>
      <c r="BD761" s="12">
        <v>47.572000000000003</v>
      </c>
      <c r="BE761" s="72">
        <v>3.6429999999999998</v>
      </c>
      <c r="BF761" s="72">
        <v>32.109000000000002</v>
      </c>
      <c r="BG761" s="12">
        <v>86.302999999999997</v>
      </c>
      <c r="BH761" s="72">
        <v>6.609</v>
      </c>
      <c r="BI761" s="72">
        <v>20.39</v>
      </c>
      <c r="BJ761" s="12">
        <v>300.15600000000001</v>
      </c>
      <c r="BK761" s="72">
        <v>22.984000000000002</v>
      </c>
      <c r="BL761" s="72">
        <v>16.167999999999999</v>
      </c>
      <c r="BM761" s="12">
        <v>0</v>
      </c>
      <c r="BN761" s="72">
        <v>0</v>
      </c>
      <c r="BO761" s="72">
        <v>0</v>
      </c>
      <c r="BP761" s="12">
        <v>300.15600000000001</v>
      </c>
      <c r="BQ761" s="72">
        <v>22.984000000000002</v>
      </c>
      <c r="BR761" s="72">
        <v>16.167999999999999</v>
      </c>
      <c r="BS761" s="12">
        <v>481.35300000000001</v>
      </c>
      <c r="BT761" s="72">
        <v>36.859000000000002</v>
      </c>
      <c r="BU761" s="72">
        <v>11.867000000000001</v>
      </c>
      <c r="BV761" s="12">
        <v>1305.932</v>
      </c>
      <c r="BW761" s="72">
        <v>100</v>
      </c>
      <c r="BX761" s="72">
        <v>7.5510000000000002</v>
      </c>
      <c r="BY761" s="13"/>
      <c r="BZ761" s="13"/>
    </row>
    <row r="762" spans="1:78" ht="12.75" customHeight="1">
      <c r="A762" s="122" t="s">
        <v>44</v>
      </c>
      <c r="B762" s="71" t="s">
        <v>71</v>
      </c>
      <c r="C762" s="71" t="s">
        <v>25</v>
      </c>
      <c r="D762" s="34">
        <v>44166</v>
      </c>
      <c r="E762" s="12">
        <v>359.548</v>
      </c>
      <c r="F762" s="72">
        <v>26.43</v>
      </c>
      <c r="G762" s="72">
        <v>11.06</v>
      </c>
      <c r="H762" s="12">
        <v>28.78</v>
      </c>
      <c r="I762" s="72">
        <v>2.1160000000000001</v>
      </c>
      <c r="J762" s="72">
        <v>49.588999999999999</v>
      </c>
      <c r="K762" s="12">
        <v>55.12</v>
      </c>
      <c r="L762" s="72">
        <v>4.0519999999999996</v>
      </c>
      <c r="M762" s="72">
        <v>41.741</v>
      </c>
      <c r="N762" s="12">
        <v>83.9</v>
      </c>
      <c r="O762" s="72">
        <v>6.1669999999999998</v>
      </c>
      <c r="P762" s="72">
        <v>31.37</v>
      </c>
      <c r="Q762" s="12">
        <v>13.329000000000001</v>
      </c>
      <c r="R762" s="72">
        <v>0.98</v>
      </c>
      <c r="S762" s="72">
        <v>81.921000000000006</v>
      </c>
      <c r="T762" s="12">
        <v>97.228999999999999</v>
      </c>
      <c r="U762" s="72">
        <v>7.1470000000000002</v>
      </c>
      <c r="V762" s="72">
        <v>32.35</v>
      </c>
      <c r="W762" s="12">
        <v>342.81099999999998</v>
      </c>
      <c r="X762" s="72">
        <v>25.2</v>
      </c>
      <c r="Y762" s="72">
        <v>16.966999999999999</v>
      </c>
      <c r="Z762" s="12">
        <v>440.04</v>
      </c>
      <c r="AA762" s="72">
        <v>32.347000000000001</v>
      </c>
      <c r="AB762" s="72">
        <v>12.936</v>
      </c>
      <c r="AC762" s="12">
        <v>799.58799999999997</v>
      </c>
      <c r="AD762" s="72">
        <v>58.777000000000001</v>
      </c>
      <c r="AE762" s="72">
        <v>7.7169999999999996</v>
      </c>
      <c r="AF762" s="12">
        <v>0</v>
      </c>
      <c r="AG762" s="72">
        <v>0</v>
      </c>
      <c r="AH762" s="72">
        <v>0</v>
      </c>
      <c r="AI762" s="12">
        <v>64.093000000000004</v>
      </c>
      <c r="AJ762" s="72">
        <v>4.7110000000000003</v>
      </c>
      <c r="AK762" s="72">
        <v>34.881999999999998</v>
      </c>
      <c r="AL762" s="12">
        <v>64.093000000000004</v>
      </c>
      <c r="AM762" s="72">
        <v>4.7110000000000003</v>
      </c>
      <c r="AN762" s="72">
        <v>34.881999999999998</v>
      </c>
      <c r="AO762" s="12">
        <v>863.68100000000004</v>
      </c>
      <c r="AP762" s="72">
        <v>63.488</v>
      </c>
      <c r="AQ762" s="72">
        <v>7.7089999999999996</v>
      </c>
      <c r="AR762" s="12">
        <v>78.373000000000005</v>
      </c>
      <c r="AS762" s="72">
        <v>5.7610000000000001</v>
      </c>
      <c r="AT762" s="72">
        <v>34.176000000000002</v>
      </c>
      <c r="AU762" s="12">
        <v>0</v>
      </c>
      <c r="AV762" s="72">
        <v>0</v>
      </c>
      <c r="AW762" s="72">
        <v>0</v>
      </c>
      <c r="AX762" s="12">
        <v>56.241999999999997</v>
      </c>
      <c r="AY762" s="72">
        <v>4.1340000000000003</v>
      </c>
      <c r="AZ762" s="72">
        <v>57.648000000000003</v>
      </c>
      <c r="BA762" s="12">
        <v>56.241999999999997</v>
      </c>
      <c r="BB762" s="72">
        <v>4.1340000000000003</v>
      </c>
      <c r="BC762" s="72">
        <v>57.648000000000003</v>
      </c>
      <c r="BD762" s="12">
        <v>65.076999999999998</v>
      </c>
      <c r="BE762" s="72">
        <v>4.7839999999999998</v>
      </c>
      <c r="BF762" s="72">
        <v>43.817</v>
      </c>
      <c r="BG762" s="12">
        <v>121.318</v>
      </c>
      <c r="BH762" s="72">
        <v>8.9179999999999993</v>
      </c>
      <c r="BI762" s="72">
        <v>33.689</v>
      </c>
      <c r="BJ762" s="12">
        <v>297.00400000000002</v>
      </c>
      <c r="BK762" s="72">
        <v>21.832999999999998</v>
      </c>
      <c r="BL762" s="72">
        <v>17.189</v>
      </c>
      <c r="BM762" s="12">
        <v>0</v>
      </c>
      <c r="BN762" s="72">
        <v>0</v>
      </c>
      <c r="BO762" s="72">
        <v>0</v>
      </c>
      <c r="BP762" s="12">
        <v>297.00400000000002</v>
      </c>
      <c r="BQ762" s="72">
        <v>21.832999999999998</v>
      </c>
      <c r="BR762" s="72">
        <v>17.189</v>
      </c>
      <c r="BS762" s="12">
        <v>496.69499999999999</v>
      </c>
      <c r="BT762" s="72">
        <v>36.512</v>
      </c>
      <c r="BU762" s="72">
        <v>12.983000000000001</v>
      </c>
      <c r="BV762" s="12">
        <v>1360.376</v>
      </c>
      <c r="BW762" s="72">
        <v>100</v>
      </c>
      <c r="BX762" s="72">
        <v>7.3019999999999996</v>
      </c>
      <c r="BY762" s="13"/>
      <c r="BZ762" s="13"/>
    </row>
    <row r="763" spans="1:78" ht="12.75" customHeight="1">
      <c r="A763" s="122" t="s">
        <v>44</v>
      </c>
      <c r="B763" s="71" t="s">
        <v>71</v>
      </c>
      <c r="C763" s="71" t="s">
        <v>25</v>
      </c>
      <c r="D763" s="34">
        <v>44256</v>
      </c>
      <c r="E763" s="12">
        <v>300.69400000000002</v>
      </c>
      <c r="F763" s="72">
        <v>21.449000000000002</v>
      </c>
      <c r="G763" s="72">
        <v>17.456</v>
      </c>
      <c r="H763" s="12">
        <v>34.368000000000002</v>
      </c>
      <c r="I763" s="72">
        <v>2.4510000000000001</v>
      </c>
      <c r="J763" s="72">
        <v>63.984000000000002</v>
      </c>
      <c r="K763" s="12">
        <v>31.818000000000001</v>
      </c>
      <c r="L763" s="72">
        <v>2.27</v>
      </c>
      <c r="M763" s="72">
        <v>54.941000000000003</v>
      </c>
      <c r="N763" s="12">
        <v>66.185000000000002</v>
      </c>
      <c r="O763" s="72">
        <v>4.7210000000000001</v>
      </c>
      <c r="P763" s="72">
        <v>42.548999999999999</v>
      </c>
      <c r="Q763" s="12">
        <v>17.297999999999998</v>
      </c>
      <c r="R763" s="72">
        <v>1.234</v>
      </c>
      <c r="S763" s="72">
        <v>62.152000000000001</v>
      </c>
      <c r="T763" s="12">
        <v>83.483999999999995</v>
      </c>
      <c r="U763" s="72">
        <v>5.9550000000000001</v>
      </c>
      <c r="V763" s="72">
        <v>33.496000000000002</v>
      </c>
      <c r="W763" s="12">
        <v>502.34</v>
      </c>
      <c r="X763" s="72">
        <v>35.832000000000001</v>
      </c>
      <c r="Y763" s="72">
        <v>11.69</v>
      </c>
      <c r="Z763" s="12">
        <v>585.82299999999998</v>
      </c>
      <c r="AA763" s="72">
        <v>41.786999999999999</v>
      </c>
      <c r="AB763" s="72">
        <v>11.722</v>
      </c>
      <c r="AC763" s="12">
        <v>886.51700000000005</v>
      </c>
      <c r="AD763" s="72">
        <v>63.234999999999999</v>
      </c>
      <c r="AE763" s="72">
        <v>9.8420000000000005</v>
      </c>
      <c r="AF763" s="12">
        <v>16.719000000000001</v>
      </c>
      <c r="AG763" s="72">
        <v>1.1930000000000001</v>
      </c>
      <c r="AH763" s="72">
        <v>103.137</v>
      </c>
      <c r="AI763" s="12">
        <v>65.825999999999993</v>
      </c>
      <c r="AJ763" s="72">
        <v>4.6950000000000003</v>
      </c>
      <c r="AK763" s="72">
        <v>83</v>
      </c>
      <c r="AL763" s="12">
        <v>82.545000000000002</v>
      </c>
      <c r="AM763" s="72">
        <v>5.8879999999999999</v>
      </c>
      <c r="AN763" s="72">
        <v>68.313000000000002</v>
      </c>
      <c r="AO763" s="12">
        <v>969.06200000000001</v>
      </c>
      <c r="AP763" s="72">
        <v>69.123000000000005</v>
      </c>
      <c r="AQ763" s="72">
        <v>11.143000000000001</v>
      </c>
      <c r="AR763" s="12">
        <v>54.454000000000001</v>
      </c>
      <c r="AS763" s="72">
        <v>3.8839999999999999</v>
      </c>
      <c r="AT763" s="72">
        <v>41.805</v>
      </c>
      <c r="AU763" s="12">
        <v>7.0990000000000002</v>
      </c>
      <c r="AV763" s="72">
        <v>0.50600000000000001</v>
      </c>
      <c r="AW763" s="72">
        <v>72.007000000000005</v>
      </c>
      <c r="AX763" s="12">
        <v>78.811999999999998</v>
      </c>
      <c r="AY763" s="72">
        <v>5.6219999999999999</v>
      </c>
      <c r="AZ763" s="72">
        <v>38.750999999999998</v>
      </c>
      <c r="BA763" s="12">
        <v>85.911000000000001</v>
      </c>
      <c r="BB763" s="72">
        <v>6.1280000000000001</v>
      </c>
      <c r="BC763" s="72">
        <v>36.014000000000003</v>
      </c>
      <c r="BD763" s="12">
        <v>33.283000000000001</v>
      </c>
      <c r="BE763" s="72">
        <v>2.3740000000000001</v>
      </c>
      <c r="BF763" s="72">
        <v>50.408999999999999</v>
      </c>
      <c r="BG763" s="12">
        <v>119.19499999999999</v>
      </c>
      <c r="BH763" s="72">
        <v>8.5020000000000007</v>
      </c>
      <c r="BI763" s="72">
        <v>29.463999999999999</v>
      </c>
      <c r="BJ763" s="12">
        <v>242.154</v>
      </c>
      <c r="BK763" s="72">
        <v>17.273</v>
      </c>
      <c r="BL763" s="72">
        <v>20.960999999999999</v>
      </c>
      <c r="BM763" s="12">
        <v>17.067</v>
      </c>
      <c r="BN763" s="72">
        <v>1.2170000000000001</v>
      </c>
      <c r="BO763" s="72">
        <v>92.867000000000004</v>
      </c>
      <c r="BP763" s="12">
        <v>259.221</v>
      </c>
      <c r="BQ763" s="72">
        <v>18.489999999999998</v>
      </c>
      <c r="BR763" s="72">
        <v>21.065000000000001</v>
      </c>
      <c r="BS763" s="12">
        <v>432.87</v>
      </c>
      <c r="BT763" s="72">
        <v>30.876999999999999</v>
      </c>
      <c r="BU763" s="72">
        <v>14.599</v>
      </c>
      <c r="BV763" s="12">
        <v>1401.932</v>
      </c>
      <c r="BW763" s="72">
        <v>100</v>
      </c>
      <c r="BX763" s="72">
        <v>7.734</v>
      </c>
      <c r="BY763" s="13"/>
      <c r="BZ763" s="13"/>
    </row>
    <row r="764" spans="1:78" ht="12.75" customHeight="1">
      <c r="A764" s="122" t="s">
        <v>44</v>
      </c>
      <c r="B764" s="71" t="s">
        <v>71</v>
      </c>
      <c r="C764" s="71" t="s">
        <v>25</v>
      </c>
      <c r="D764" s="34">
        <v>44348</v>
      </c>
      <c r="E764" s="12">
        <v>408.71699999999998</v>
      </c>
      <c r="F764" s="72">
        <v>27.529</v>
      </c>
      <c r="G764" s="72">
        <v>13.712999999999999</v>
      </c>
      <c r="H764" s="12">
        <v>32.156999999999996</v>
      </c>
      <c r="I764" s="72">
        <v>2.1659999999999999</v>
      </c>
      <c r="J764" s="72">
        <v>48.948</v>
      </c>
      <c r="K764" s="12">
        <v>19.271999999999998</v>
      </c>
      <c r="L764" s="72">
        <v>1.298</v>
      </c>
      <c r="M764" s="72">
        <v>60.445999999999998</v>
      </c>
      <c r="N764" s="12">
        <v>51.429000000000002</v>
      </c>
      <c r="O764" s="72">
        <v>3.464</v>
      </c>
      <c r="P764" s="72">
        <v>43.679000000000002</v>
      </c>
      <c r="Q764" s="12">
        <v>13.217000000000001</v>
      </c>
      <c r="R764" s="72">
        <v>0.89</v>
      </c>
      <c r="S764" s="72">
        <v>72.466999999999999</v>
      </c>
      <c r="T764" s="12">
        <v>64.646000000000001</v>
      </c>
      <c r="U764" s="72">
        <v>4.3540000000000001</v>
      </c>
      <c r="V764" s="72">
        <v>34.784999999999997</v>
      </c>
      <c r="W764" s="12">
        <v>429.625</v>
      </c>
      <c r="X764" s="72">
        <v>28.937000000000001</v>
      </c>
      <c r="Y764" s="72">
        <v>15.319000000000001</v>
      </c>
      <c r="Z764" s="12">
        <v>494.27100000000002</v>
      </c>
      <c r="AA764" s="72">
        <v>33.290999999999997</v>
      </c>
      <c r="AB764" s="72">
        <v>12.893000000000001</v>
      </c>
      <c r="AC764" s="12">
        <v>902.98900000000003</v>
      </c>
      <c r="AD764" s="72">
        <v>60.82</v>
      </c>
      <c r="AE764" s="72">
        <v>8.6050000000000004</v>
      </c>
      <c r="AF764" s="12">
        <v>0</v>
      </c>
      <c r="AG764" s="72">
        <v>0</v>
      </c>
      <c r="AH764" s="72">
        <v>0</v>
      </c>
      <c r="AI764" s="12">
        <v>47.713000000000001</v>
      </c>
      <c r="AJ764" s="72">
        <v>3.214</v>
      </c>
      <c r="AK764" s="72">
        <v>33.802999999999997</v>
      </c>
      <c r="AL764" s="12">
        <v>47.713000000000001</v>
      </c>
      <c r="AM764" s="72">
        <v>3.214</v>
      </c>
      <c r="AN764" s="72">
        <v>33.802999999999997</v>
      </c>
      <c r="AO764" s="12">
        <v>950.702</v>
      </c>
      <c r="AP764" s="72">
        <v>64.034000000000006</v>
      </c>
      <c r="AQ764" s="72">
        <v>8.2119999999999997</v>
      </c>
      <c r="AR764" s="12">
        <v>42.718000000000004</v>
      </c>
      <c r="AS764" s="72">
        <v>2.8769999999999998</v>
      </c>
      <c r="AT764" s="72">
        <v>37.451000000000001</v>
      </c>
      <c r="AU764" s="12">
        <v>0</v>
      </c>
      <c r="AV764" s="72">
        <v>0</v>
      </c>
      <c r="AW764" s="72">
        <v>0</v>
      </c>
      <c r="AX764" s="12">
        <v>92.838999999999999</v>
      </c>
      <c r="AY764" s="72">
        <v>6.2530000000000001</v>
      </c>
      <c r="AZ764" s="72">
        <v>30.245000000000001</v>
      </c>
      <c r="BA764" s="12">
        <v>92.838999999999999</v>
      </c>
      <c r="BB764" s="72">
        <v>6.2530000000000001</v>
      </c>
      <c r="BC764" s="72">
        <v>30.245000000000001</v>
      </c>
      <c r="BD764" s="12">
        <v>36.095999999999997</v>
      </c>
      <c r="BE764" s="72">
        <v>2.431</v>
      </c>
      <c r="BF764" s="72">
        <v>44.194000000000003</v>
      </c>
      <c r="BG764" s="12">
        <v>128.935</v>
      </c>
      <c r="BH764" s="72">
        <v>8.6839999999999993</v>
      </c>
      <c r="BI764" s="72">
        <v>28.079000000000001</v>
      </c>
      <c r="BJ764" s="12">
        <v>343.45800000000003</v>
      </c>
      <c r="BK764" s="72">
        <v>23.132999999999999</v>
      </c>
      <c r="BL764" s="72">
        <v>12.743</v>
      </c>
      <c r="BM764" s="12">
        <v>18.876999999999999</v>
      </c>
      <c r="BN764" s="72">
        <v>1.2709999999999999</v>
      </c>
      <c r="BO764" s="72">
        <v>65.966999999999999</v>
      </c>
      <c r="BP764" s="12">
        <v>362.33499999999998</v>
      </c>
      <c r="BQ764" s="72">
        <v>24.405000000000001</v>
      </c>
      <c r="BR764" s="72">
        <v>12.242000000000001</v>
      </c>
      <c r="BS764" s="12">
        <v>533.98800000000006</v>
      </c>
      <c r="BT764" s="72">
        <v>35.966000000000001</v>
      </c>
      <c r="BU764" s="72">
        <v>7.6230000000000002</v>
      </c>
      <c r="BV764" s="12">
        <v>1484.69</v>
      </c>
      <c r="BW764" s="72">
        <v>100</v>
      </c>
      <c r="BX764" s="72">
        <v>6.2759999999999998</v>
      </c>
      <c r="BY764" s="13"/>
      <c r="BZ764" s="13"/>
    </row>
    <row r="765" spans="1:78" ht="12.75" customHeight="1">
      <c r="A765" s="122" t="s">
        <v>44</v>
      </c>
      <c r="B765" s="71" t="s">
        <v>71</v>
      </c>
      <c r="C765" s="71" t="s">
        <v>25</v>
      </c>
      <c r="D765" s="34">
        <v>44805</v>
      </c>
      <c r="E765" s="12">
        <v>344.85399999999998</v>
      </c>
      <c r="F765" s="72">
        <v>26.117999999999999</v>
      </c>
      <c r="G765" s="72">
        <v>16.326000000000001</v>
      </c>
      <c r="H765" s="12">
        <v>19.155000000000001</v>
      </c>
      <c r="I765" s="72">
        <v>1.4510000000000001</v>
      </c>
      <c r="J765" s="72">
        <v>64.123999999999995</v>
      </c>
      <c r="K765" s="12">
        <v>15.901</v>
      </c>
      <c r="L765" s="72">
        <v>1.204</v>
      </c>
      <c r="M765" s="72">
        <v>55.082000000000001</v>
      </c>
      <c r="N765" s="12">
        <v>35.055999999999997</v>
      </c>
      <c r="O765" s="72">
        <v>2.6549999999999998</v>
      </c>
      <c r="P765" s="72">
        <v>41.78</v>
      </c>
      <c r="Q765" s="12">
        <v>15.792999999999999</v>
      </c>
      <c r="R765" s="72">
        <v>1.196</v>
      </c>
      <c r="S765" s="72">
        <v>80.605999999999995</v>
      </c>
      <c r="T765" s="12">
        <v>50.85</v>
      </c>
      <c r="U765" s="72">
        <v>3.851</v>
      </c>
      <c r="V765" s="72">
        <v>35.741999999999997</v>
      </c>
      <c r="W765" s="12">
        <v>476.56200000000001</v>
      </c>
      <c r="X765" s="72">
        <v>36.094000000000001</v>
      </c>
      <c r="Y765" s="72">
        <v>11.816000000000001</v>
      </c>
      <c r="Z765" s="12">
        <v>527.41099999999994</v>
      </c>
      <c r="AA765" s="72">
        <v>39.945</v>
      </c>
      <c r="AB765" s="72">
        <v>11.702</v>
      </c>
      <c r="AC765" s="12">
        <v>872.26599999999996</v>
      </c>
      <c r="AD765" s="72">
        <v>66.063000000000002</v>
      </c>
      <c r="AE765" s="72">
        <v>10.067</v>
      </c>
      <c r="AF765" s="12">
        <v>4.1399999999999997</v>
      </c>
      <c r="AG765" s="72">
        <v>0.314</v>
      </c>
      <c r="AH765" s="72">
        <v>122.45099999999999</v>
      </c>
      <c r="AI765" s="12">
        <v>19.863</v>
      </c>
      <c r="AJ765" s="72">
        <v>1.504</v>
      </c>
      <c r="AK765" s="72">
        <v>53.128</v>
      </c>
      <c r="AL765" s="12">
        <v>24.003</v>
      </c>
      <c r="AM765" s="72">
        <v>1.8180000000000001</v>
      </c>
      <c r="AN765" s="72">
        <v>49.494999999999997</v>
      </c>
      <c r="AO765" s="12">
        <v>896.26900000000001</v>
      </c>
      <c r="AP765" s="72">
        <v>67.881</v>
      </c>
      <c r="AQ765" s="72">
        <v>10.157</v>
      </c>
      <c r="AR765" s="12">
        <v>77.177999999999997</v>
      </c>
      <c r="AS765" s="72">
        <v>5.8449999999999998</v>
      </c>
      <c r="AT765" s="72">
        <v>37.082999999999998</v>
      </c>
      <c r="AU765" s="12">
        <v>20.233000000000001</v>
      </c>
      <c r="AV765" s="72">
        <v>1.532</v>
      </c>
      <c r="AW765" s="72">
        <v>64.622</v>
      </c>
      <c r="AX765" s="12">
        <v>18.311</v>
      </c>
      <c r="AY765" s="72">
        <v>1.387</v>
      </c>
      <c r="AZ765" s="72">
        <v>45.798999999999999</v>
      </c>
      <c r="BA765" s="12">
        <v>38.542999999999999</v>
      </c>
      <c r="BB765" s="72">
        <v>2.919</v>
      </c>
      <c r="BC765" s="72">
        <v>39.774000000000001</v>
      </c>
      <c r="BD765" s="12">
        <v>50.003</v>
      </c>
      <c r="BE765" s="72">
        <v>3.7869999999999999</v>
      </c>
      <c r="BF765" s="72">
        <v>32.207999999999998</v>
      </c>
      <c r="BG765" s="12">
        <v>88.546000000000006</v>
      </c>
      <c r="BH765" s="72">
        <v>6.7060000000000004</v>
      </c>
      <c r="BI765" s="72">
        <v>28.169</v>
      </c>
      <c r="BJ765" s="12">
        <v>258.35300000000001</v>
      </c>
      <c r="BK765" s="72">
        <v>19.567</v>
      </c>
      <c r="BL765" s="72">
        <v>13.518000000000001</v>
      </c>
      <c r="BM765" s="12">
        <v>0</v>
      </c>
      <c r="BN765" s="72">
        <v>0</v>
      </c>
      <c r="BO765" s="72">
        <v>0</v>
      </c>
      <c r="BP765" s="12">
        <v>258.35300000000001</v>
      </c>
      <c r="BQ765" s="72">
        <v>19.567</v>
      </c>
      <c r="BR765" s="72">
        <v>13.518000000000001</v>
      </c>
      <c r="BS765" s="12">
        <v>424.077</v>
      </c>
      <c r="BT765" s="72">
        <v>32.119</v>
      </c>
      <c r="BU765" s="72">
        <v>8.6370000000000005</v>
      </c>
      <c r="BV765" s="12">
        <v>1320.346</v>
      </c>
      <c r="BW765" s="72">
        <v>100</v>
      </c>
      <c r="BX765" s="72">
        <v>7.6470000000000002</v>
      </c>
      <c r="BY765" s="13"/>
      <c r="BZ765" s="13"/>
    </row>
    <row r="766" spans="1:78" ht="12.75" customHeight="1">
      <c r="A766" s="122" t="s">
        <v>44</v>
      </c>
      <c r="B766" s="71" t="s">
        <v>71</v>
      </c>
      <c r="C766" s="71" t="s">
        <v>25</v>
      </c>
      <c r="D766" s="34">
        <v>44896</v>
      </c>
      <c r="E766" s="12">
        <v>405.39499999999998</v>
      </c>
      <c r="F766" s="72">
        <v>29.835999999999999</v>
      </c>
      <c r="G766" s="72">
        <v>13.914</v>
      </c>
      <c r="H766" s="12">
        <v>32.808</v>
      </c>
      <c r="I766" s="72">
        <v>2.415</v>
      </c>
      <c r="J766" s="72">
        <v>44.146999999999998</v>
      </c>
      <c r="K766" s="12">
        <v>8.6479999999999997</v>
      </c>
      <c r="L766" s="72">
        <v>0.63600000000000001</v>
      </c>
      <c r="M766" s="72">
        <v>76.691999999999993</v>
      </c>
      <c r="N766" s="12">
        <v>41.454999999999998</v>
      </c>
      <c r="O766" s="72">
        <v>3.0510000000000002</v>
      </c>
      <c r="P766" s="72">
        <v>36.895000000000003</v>
      </c>
      <c r="Q766" s="12">
        <v>13.698</v>
      </c>
      <c r="R766" s="72">
        <v>1.008</v>
      </c>
      <c r="S766" s="72">
        <v>66.319999999999993</v>
      </c>
      <c r="T766" s="12">
        <v>55.152999999999999</v>
      </c>
      <c r="U766" s="72">
        <v>4.0590000000000002</v>
      </c>
      <c r="V766" s="72">
        <v>34.057000000000002</v>
      </c>
      <c r="W766" s="12">
        <v>498.18</v>
      </c>
      <c r="X766" s="72">
        <v>36.664999999999999</v>
      </c>
      <c r="Y766" s="72">
        <v>10.01</v>
      </c>
      <c r="Z766" s="12">
        <v>553.33299999999997</v>
      </c>
      <c r="AA766" s="72">
        <v>40.723999999999997</v>
      </c>
      <c r="AB766" s="72">
        <v>8.4960000000000004</v>
      </c>
      <c r="AC766" s="12">
        <v>958.72799999999995</v>
      </c>
      <c r="AD766" s="72">
        <v>70.56</v>
      </c>
      <c r="AE766" s="72">
        <v>7.827</v>
      </c>
      <c r="AF766" s="12">
        <v>0</v>
      </c>
      <c r="AG766" s="72">
        <v>0</v>
      </c>
      <c r="AH766" s="72">
        <v>0</v>
      </c>
      <c r="AI766" s="12">
        <v>16.103000000000002</v>
      </c>
      <c r="AJ766" s="72">
        <v>1.1850000000000001</v>
      </c>
      <c r="AK766" s="72">
        <v>81.742000000000004</v>
      </c>
      <c r="AL766" s="12">
        <v>16.103000000000002</v>
      </c>
      <c r="AM766" s="72">
        <v>1.1850000000000001</v>
      </c>
      <c r="AN766" s="72">
        <v>81.742000000000004</v>
      </c>
      <c r="AO766" s="12">
        <v>974.83100000000002</v>
      </c>
      <c r="AP766" s="72">
        <v>71.745000000000005</v>
      </c>
      <c r="AQ766" s="72">
        <v>7.3689999999999998</v>
      </c>
      <c r="AR766" s="12">
        <v>26.512</v>
      </c>
      <c r="AS766" s="72">
        <v>1.9510000000000001</v>
      </c>
      <c r="AT766" s="72">
        <v>53.941000000000003</v>
      </c>
      <c r="AU766" s="12">
        <v>0.89200000000000002</v>
      </c>
      <c r="AV766" s="72">
        <v>6.6000000000000003E-2</v>
      </c>
      <c r="AW766" s="72">
        <v>106.238</v>
      </c>
      <c r="AX766" s="12">
        <v>21.103000000000002</v>
      </c>
      <c r="AY766" s="72">
        <v>1.5529999999999999</v>
      </c>
      <c r="AZ766" s="72">
        <v>42.834000000000003</v>
      </c>
      <c r="BA766" s="12">
        <v>21.995000000000001</v>
      </c>
      <c r="BB766" s="72">
        <v>1.619</v>
      </c>
      <c r="BC766" s="72">
        <v>41.183</v>
      </c>
      <c r="BD766" s="12">
        <v>47.654000000000003</v>
      </c>
      <c r="BE766" s="72">
        <v>3.5070000000000001</v>
      </c>
      <c r="BF766" s="72">
        <v>46.720999999999997</v>
      </c>
      <c r="BG766" s="12">
        <v>69.649000000000001</v>
      </c>
      <c r="BH766" s="72">
        <v>5.1260000000000003</v>
      </c>
      <c r="BI766" s="72">
        <v>34.698999999999998</v>
      </c>
      <c r="BJ766" s="12">
        <v>282.95299999999997</v>
      </c>
      <c r="BK766" s="72">
        <v>20.824999999999999</v>
      </c>
      <c r="BL766" s="72">
        <v>20.917000000000002</v>
      </c>
      <c r="BM766" s="12">
        <v>4.7930000000000001</v>
      </c>
      <c r="BN766" s="72">
        <v>0.35299999999999998</v>
      </c>
      <c r="BO766" s="72">
        <v>106.515</v>
      </c>
      <c r="BP766" s="12">
        <v>287.74599999999998</v>
      </c>
      <c r="BQ766" s="72">
        <v>21.177</v>
      </c>
      <c r="BR766" s="72">
        <v>20.099</v>
      </c>
      <c r="BS766" s="12">
        <v>383.90699999999998</v>
      </c>
      <c r="BT766" s="72">
        <v>28.254999999999999</v>
      </c>
      <c r="BU766" s="72">
        <v>19.422999999999998</v>
      </c>
      <c r="BV766" s="12">
        <v>1358.739</v>
      </c>
      <c r="BW766" s="72">
        <v>100</v>
      </c>
      <c r="BX766" s="72">
        <v>7.7629999999999999</v>
      </c>
      <c r="BY766" s="13"/>
      <c r="BZ766" s="13"/>
    </row>
    <row r="767" spans="1:78" ht="12.75" customHeight="1">
      <c r="A767" s="122" t="s">
        <v>44</v>
      </c>
      <c r="B767" s="71" t="s">
        <v>71</v>
      </c>
      <c r="C767" s="71" t="s">
        <v>25</v>
      </c>
      <c r="D767" s="34">
        <v>44986</v>
      </c>
      <c r="E767" s="12">
        <v>431.31099999999998</v>
      </c>
      <c r="F767" s="72">
        <v>29.399000000000001</v>
      </c>
      <c r="G767" s="72">
        <v>7.39</v>
      </c>
      <c r="H767" s="12">
        <v>20.471</v>
      </c>
      <c r="I767" s="72">
        <v>1.395</v>
      </c>
      <c r="J767" s="72">
        <v>50.201000000000001</v>
      </c>
      <c r="K767" s="12">
        <v>38.366</v>
      </c>
      <c r="L767" s="72">
        <v>2.6150000000000002</v>
      </c>
      <c r="M767" s="72">
        <v>26.533999999999999</v>
      </c>
      <c r="N767" s="12">
        <v>58.837000000000003</v>
      </c>
      <c r="O767" s="72">
        <v>4.01</v>
      </c>
      <c r="P767" s="72">
        <v>23.466999999999999</v>
      </c>
      <c r="Q767" s="12">
        <v>23.510999999999999</v>
      </c>
      <c r="R767" s="72">
        <v>1.603</v>
      </c>
      <c r="S767" s="72">
        <v>34.465000000000003</v>
      </c>
      <c r="T767" s="12">
        <v>82.349000000000004</v>
      </c>
      <c r="U767" s="72">
        <v>5.6130000000000004</v>
      </c>
      <c r="V767" s="72">
        <v>17.497</v>
      </c>
      <c r="W767" s="12">
        <v>510.80599999999998</v>
      </c>
      <c r="X767" s="72">
        <v>34.817</v>
      </c>
      <c r="Y767" s="72">
        <v>7.44</v>
      </c>
      <c r="Z767" s="12">
        <v>593.154</v>
      </c>
      <c r="AA767" s="72">
        <v>40.43</v>
      </c>
      <c r="AB767" s="72">
        <v>6.33</v>
      </c>
      <c r="AC767" s="12">
        <v>1024.4649999999999</v>
      </c>
      <c r="AD767" s="72">
        <v>69.828999999999994</v>
      </c>
      <c r="AE767" s="72">
        <v>4.859</v>
      </c>
      <c r="AF767" s="12">
        <v>0</v>
      </c>
      <c r="AG767" s="72">
        <v>0</v>
      </c>
      <c r="AH767" s="72">
        <v>0</v>
      </c>
      <c r="AI767" s="12">
        <v>32.235999999999997</v>
      </c>
      <c r="AJ767" s="72">
        <v>2.1970000000000001</v>
      </c>
      <c r="AK767" s="72">
        <v>31.501999999999999</v>
      </c>
      <c r="AL767" s="12">
        <v>32.235999999999997</v>
      </c>
      <c r="AM767" s="72">
        <v>2.1970000000000001</v>
      </c>
      <c r="AN767" s="72">
        <v>31.501999999999999</v>
      </c>
      <c r="AO767" s="12">
        <v>1056.7</v>
      </c>
      <c r="AP767" s="72">
        <v>72.025999999999996</v>
      </c>
      <c r="AQ767" s="72">
        <v>4.7030000000000003</v>
      </c>
      <c r="AR767" s="12">
        <v>73.507999999999996</v>
      </c>
      <c r="AS767" s="72">
        <v>5.01</v>
      </c>
      <c r="AT767" s="72">
        <v>30.187999999999999</v>
      </c>
      <c r="AU767" s="12">
        <v>4.92</v>
      </c>
      <c r="AV767" s="72">
        <v>0.33500000000000002</v>
      </c>
      <c r="AW767" s="72">
        <v>58.820999999999998</v>
      </c>
      <c r="AX767" s="12">
        <v>73.652000000000001</v>
      </c>
      <c r="AY767" s="72">
        <v>5.0199999999999996</v>
      </c>
      <c r="AZ767" s="72">
        <v>27.734999999999999</v>
      </c>
      <c r="BA767" s="12">
        <v>78.572000000000003</v>
      </c>
      <c r="BB767" s="72">
        <v>5.3559999999999999</v>
      </c>
      <c r="BC767" s="72">
        <v>26.17</v>
      </c>
      <c r="BD767" s="12">
        <v>67.786000000000001</v>
      </c>
      <c r="BE767" s="72">
        <v>4.62</v>
      </c>
      <c r="BF767" s="72">
        <v>33.061</v>
      </c>
      <c r="BG767" s="12">
        <v>146.358</v>
      </c>
      <c r="BH767" s="72">
        <v>9.9760000000000009</v>
      </c>
      <c r="BI767" s="72">
        <v>18.533999999999999</v>
      </c>
      <c r="BJ767" s="12">
        <v>179.952</v>
      </c>
      <c r="BK767" s="72">
        <v>12.266</v>
      </c>
      <c r="BL767" s="72">
        <v>13.914999999999999</v>
      </c>
      <c r="BM767" s="12">
        <v>10.586</v>
      </c>
      <c r="BN767" s="72">
        <v>0.72199999999999998</v>
      </c>
      <c r="BO767" s="72">
        <v>47.61</v>
      </c>
      <c r="BP767" s="12">
        <v>190.53700000000001</v>
      </c>
      <c r="BQ767" s="72">
        <v>12.987</v>
      </c>
      <c r="BR767" s="72">
        <v>12.907999999999999</v>
      </c>
      <c r="BS767" s="12">
        <v>410.40300000000002</v>
      </c>
      <c r="BT767" s="72">
        <v>27.974</v>
      </c>
      <c r="BU767" s="72">
        <v>8.74</v>
      </c>
      <c r="BV767" s="12">
        <v>1467.104</v>
      </c>
      <c r="BW767" s="72">
        <v>100</v>
      </c>
      <c r="BX767" s="72">
        <v>4.5960000000000001</v>
      </c>
      <c r="BY767" s="13"/>
      <c r="BZ767" s="13"/>
    </row>
    <row r="768" spans="1:78" ht="12.75" customHeight="1">
      <c r="A768" s="122" t="s">
        <v>44</v>
      </c>
      <c r="B768" s="71" t="s">
        <v>71</v>
      </c>
      <c r="C768" s="71" t="s">
        <v>25</v>
      </c>
      <c r="D768" s="34">
        <v>45078</v>
      </c>
      <c r="E768" s="12">
        <v>375.76</v>
      </c>
      <c r="F768" s="72">
        <v>26.995000000000001</v>
      </c>
      <c r="G768" s="72">
        <v>9.1790000000000003</v>
      </c>
      <c r="H768" s="12">
        <v>30.425999999999998</v>
      </c>
      <c r="I768" s="72">
        <v>2.1859999999999999</v>
      </c>
      <c r="J768" s="72">
        <v>43.301000000000002</v>
      </c>
      <c r="K768" s="12">
        <v>37.337000000000003</v>
      </c>
      <c r="L768" s="72">
        <v>2.6819999999999999</v>
      </c>
      <c r="M768" s="72">
        <v>45.701999999999998</v>
      </c>
      <c r="N768" s="12">
        <v>67.763000000000005</v>
      </c>
      <c r="O768" s="72">
        <v>4.8680000000000003</v>
      </c>
      <c r="P768" s="72">
        <v>30.164999999999999</v>
      </c>
      <c r="Q768" s="12">
        <v>12.827999999999999</v>
      </c>
      <c r="R768" s="72">
        <v>0.92200000000000004</v>
      </c>
      <c r="S768" s="72">
        <v>47.838000000000001</v>
      </c>
      <c r="T768" s="12">
        <v>80.590999999999994</v>
      </c>
      <c r="U768" s="72">
        <v>5.79</v>
      </c>
      <c r="V768" s="72">
        <v>26.45</v>
      </c>
      <c r="W768" s="12">
        <v>490.96100000000001</v>
      </c>
      <c r="X768" s="72">
        <v>35.271999999999998</v>
      </c>
      <c r="Y768" s="72">
        <v>6.915</v>
      </c>
      <c r="Z768" s="12">
        <v>571.55200000000002</v>
      </c>
      <c r="AA768" s="72">
        <v>41.061999999999998</v>
      </c>
      <c r="AB768" s="72">
        <v>5.9029999999999996</v>
      </c>
      <c r="AC768" s="12">
        <v>947.31200000000001</v>
      </c>
      <c r="AD768" s="72">
        <v>68.057000000000002</v>
      </c>
      <c r="AE768" s="72">
        <v>5.476</v>
      </c>
      <c r="AF768" s="12">
        <v>0</v>
      </c>
      <c r="AG768" s="72">
        <v>0</v>
      </c>
      <c r="AH768" s="72">
        <v>0</v>
      </c>
      <c r="AI768" s="12">
        <v>39.353999999999999</v>
      </c>
      <c r="AJ768" s="72">
        <v>2.827</v>
      </c>
      <c r="AK768" s="72">
        <v>36.835000000000001</v>
      </c>
      <c r="AL768" s="12">
        <v>39.353999999999999</v>
      </c>
      <c r="AM768" s="72">
        <v>2.827</v>
      </c>
      <c r="AN768" s="72">
        <v>36.835000000000001</v>
      </c>
      <c r="AO768" s="12">
        <v>986.66600000000005</v>
      </c>
      <c r="AP768" s="72">
        <v>70.884</v>
      </c>
      <c r="AQ768" s="72">
        <v>5.1719999999999997</v>
      </c>
      <c r="AR768" s="12">
        <v>38.238</v>
      </c>
      <c r="AS768" s="72">
        <v>2.7469999999999999</v>
      </c>
      <c r="AT768" s="72">
        <v>33.923999999999999</v>
      </c>
      <c r="AU768" s="12">
        <v>3.923</v>
      </c>
      <c r="AV768" s="72">
        <v>0.28199999999999997</v>
      </c>
      <c r="AW768" s="72">
        <v>74.61</v>
      </c>
      <c r="AX768" s="12">
        <v>22.363</v>
      </c>
      <c r="AY768" s="72">
        <v>1.607</v>
      </c>
      <c r="AZ768" s="72">
        <v>49.691000000000003</v>
      </c>
      <c r="BA768" s="12">
        <v>26.286000000000001</v>
      </c>
      <c r="BB768" s="72">
        <v>1.8879999999999999</v>
      </c>
      <c r="BC768" s="72">
        <v>42.996000000000002</v>
      </c>
      <c r="BD768" s="12">
        <v>51.823</v>
      </c>
      <c r="BE768" s="72">
        <v>3.7229999999999999</v>
      </c>
      <c r="BF768" s="72">
        <v>26.468</v>
      </c>
      <c r="BG768" s="12">
        <v>78.108999999999995</v>
      </c>
      <c r="BH768" s="72">
        <v>5.6120000000000001</v>
      </c>
      <c r="BI768" s="72">
        <v>24.61</v>
      </c>
      <c r="BJ768" s="12">
        <v>267.18799999999999</v>
      </c>
      <c r="BK768" s="72">
        <v>19.195</v>
      </c>
      <c r="BL768" s="72">
        <v>14.03</v>
      </c>
      <c r="BM768" s="12">
        <v>21.736000000000001</v>
      </c>
      <c r="BN768" s="72">
        <v>1.5620000000000001</v>
      </c>
      <c r="BO768" s="72">
        <v>63.164999999999999</v>
      </c>
      <c r="BP768" s="12">
        <v>288.92399999999998</v>
      </c>
      <c r="BQ768" s="72">
        <v>20.757000000000001</v>
      </c>
      <c r="BR768" s="72">
        <v>13.839</v>
      </c>
      <c r="BS768" s="12">
        <v>405.27100000000002</v>
      </c>
      <c r="BT768" s="72">
        <v>29.116</v>
      </c>
      <c r="BU768" s="72">
        <v>8.827</v>
      </c>
      <c r="BV768" s="12">
        <v>1391.9369999999999</v>
      </c>
      <c r="BW768" s="72">
        <v>100</v>
      </c>
      <c r="BX768" s="72">
        <v>3.7090000000000001</v>
      </c>
      <c r="BY768" s="13"/>
      <c r="BZ768" s="13"/>
    </row>
    <row r="769" spans="1:78" ht="12.75" customHeight="1">
      <c r="A769" s="122" t="s">
        <v>44</v>
      </c>
      <c r="B769" s="71" t="s">
        <v>71</v>
      </c>
      <c r="C769" s="71" t="s">
        <v>25</v>
      </c>
      <c r="D769" s="34">
        <v>45170</v>
      </c>
      <c r="E769" s="12">
        <v>497.52499999999998</v>
      </c>
      <c r="F769" s="72">
        <v>34.725999999999999</v>
      </c>
      <c r="G769" s="72">
        <v>7.3410000000000002</v>
      </c>
      <c r="H769" s="12">
        <v>19.030999999999999</v>
      </c>
      <c r="I769" s="72">
        <v>1.3280000000000001</v>
      </c>
      <c r="J769" s="72">
        <v>53.762</v>
      </c>
      <c r="K769" s="12">
        <v>24.423999999999999</v>
      </c>
      <c r="L769" s="72">
        <v>1.7050000000000001</v>
      </c>
      <c r="M769" s="72">
        <v>45.747</v>
      </c>
      <c r="N769" s="12">
        <v>43.454999999999998</v>
      </c>
      <c r="O769" s="72">
        <v>3.0329999999999999</v>
      </c>
      <c r="P769" s="72">
        <v>34.527000000000001</v>
      </c>
      <c r="Q769" s="12">
        <v>15.461</v>
      </c>
      <c r="R769" s="72">
        <v>1.079</v>
      </c>
      <c r="S769" s="72">
        <v>51.289000000000001</v>
      </c>
      <c r="T769" s="12">
        <v>58.915999999999997</v>
      </c>
      <c r="U769" s="72">
        <v>4.1120000000000001</v>
      </c>
      <c r="V769" s="72">
        <v>28.925999999999998</v>
      </c>
      <c r="W769" s="12">
        <v>441.31599999999997</v>
      </c>
      <c r="X769" s="72">
        <v>30.803000000000001</v>
      </c>
      <c r="Y769" s="72">
        <v>9.4179999999999993</v>
      </c>
      <c r="Z769" s="12">
        <v>500.23200000000003</v>
      </c>
      <c r="AA769" s="72">
        <v>34.914999999999999</v>
      </c>
      <c r="AB769" s="72">
        <v>8.8420000000000005</v>
      </c>
      <c r="AC769" s="12">
        <v>997.75599999999997</v>
      </c>
      <c r="AD769" s="72">
        <v>69.641999999999996</v>
      </c>
      <c r="AE769" s="72">
        <v>6.4160000000000004</v>
      </c>
      <c r="AF769" s="12">
        <v>6.2190000000000003</v>
      </c>
      <c r="AG769" s="72">
        <v>0.434</v>
      </c>
      <c r="AH769" s="72">
        <v>105.955</v>
      </c>
      <c r="AI769" s="12">
        <v>20.96</v>
      </c>
      <c r="AJ769" s="72">
        <v>1.4630000000000001</v>
      </c>
      <c r="AK769" s="72">
        <v>32.591000000000001</v>
      </c>
      <c r="AL769" s="12">
        <v>27.178999999999998</v>
      </c>
      <c r="AM769" s="72">
        <v>1.897</v>
      </c>
      <c r="AN769" s="72">
        <v>38.673999999999999</v>
      </c>
      <c r="AO769" s="12">
        <v>1024.9349999999999</v>
      </c>
      <c r="AP769" s="72">
        <v>71.539000000000001</v>
      </c>
      <c r="AQ769" s="72">
        <v>6.5720000000000001</v>
      </c>
      <c r="AR769" s="12">
        <v>63.877000000000002</v>
      </c>
      <c r="AS769" s="72">
        <v>4.4589999999999996</v>
      </c>
      <c r="AT769" s="72">
        <v>23.14</v>
      </c>
      <c r="AU769" s="12">
        <v>5.5730000000000004</v>
      </c>
      <c r="AV769" s="72">
        <v>0.38900000000000001</v>
      </c>
      <c r="AW769" s="72">
        <v>81.350999999999999</v>
      </c>
      <c r="AX769" s="12">
        <v>43.304000000000002</v>
      </c>
      <c r="AY769" s="72">
        <v>3.0230000000000001</v>
      </c>
      <c r="AZ769" s="72">
        <v>39.655000000000001</v>
      </c>
      <c r="BA769" s="12">
        <v>48.878</v>
      </c>
      <c r="BB769" s="72">
        <v>3.4119999999999999</v>
      </c>
      <c r="BC769" s="72">
        <v>42.131999999999998</v>
      </c>
      <c r="BD769" s="12">
        <v>43.716000000000001</v>
      </c>
      <c r="BE769" s="72">
        <v>3.0510000000000002</v>
      </c>
      <c r="BF769" s="72">
        <v>33.15</v>
      </c>
      <c r="BG769" s="12">
        <v>92.593999999999994</v>
      </c>
      <c r="BH769" s="72">
        <v>6.4630000000000001</v>
      </c>
      <c r="BI769" s="72">
        <v>26.498000000000001</v>
      </c>
      <c r="BJ769" s="12">
        <v>240.58500000000001</v>
      </c>
      <c r="BK769" s="72">
        <v>16.792000000000002</v>
      </c>
      <c r="BL769" s="72">
        <v>13.276</v>
      </c>
      <c r="BM769" s="12">
        <v>10.707000000000001</v>
      </c>
      <c r="BN769" s="72">
        <v>0.747</v>
      </c>
      <c r="BO769" s="72">
        <v>110.19799999999999</v>
      </c>
      <c r="BP769" s="12">
        <v>251.292</v>
      </c>
      <c r="BQ769" s="72">
        <v>17.54</v>
      </c>
      <c r="BR769" s="72">
        <v>13.866</v>
      </c>
      <c r="BS769" s="12">
        <v>407.76299999999998</v>
      </c>
      <c r="BT769" s="72">
        <v>28.460999999999999</v>
      </c>
      <c r="BU769" s="72">
        <v>8.8030000000000008</v>
      </c>
      <c r="BV769" s="12">
        <v>1432.6980000000001</v>
      </c>
      <c r="BW769" s="72">
        <v>100</v>
      </c>
      <c r="BX769" s="72">
        <v>5.3120000000000003</v>
      </c>
      <c r="BY769" s="13"/>
      <c r="BZ769" s="13"/>
    </row>
    <row r="770" spans="1:78" ht="12.75" customHeight="1">
      <c r="A770" s="122" t="s">
        <v>44</v>
      </c>
      <c r="B770" s="71" t="s">
        <v>71</v>
      </c>
      <c r="C770" s="71" t="s">
        <v>25</v>
      </c>
      <c r="D770" s="34">
        <v>45261</v>
      </c>
      <c r="E770" s="12">
        <v>429.315</v>
      </c>
      <c r="F770" s="72">
        <v>30.332000000000001</v>
      </c>
      <c r="G770" s="72">
        <v>8.18</v>
      </c>
      <c r="H770" s="12">
        <v>32.115000000000002</v>
      </c>
      <c r="I770" s="72">
        <v>2.2690000000000001</v>
      </c>
      <c r="J770" s="72">
        <v>34.235999999999997</v>
      </c>
      <c r="K770" s="12">
        <v>29.567</v>
      </c>
      <c r="L770" s="72">
        <v>2.089</v>
      </c>
      <c r="M770" s="72">
        <v>38.015000000000001</v>
      </c>
      <c r="N770" s="12">
        <v>61.682000000000002</v>
      </c>
      <c r="O770" s="72">
        <v>4.3579999999999997</v>
      </c>
      <c r="P770" s="72">
        <v>24.363</v>
      </c>
      <c r="Q770" s="12">
        <v>24.597000000000001</v>
      </c>
      <c r="R770" s="72">
        <v>1.738</v>
      </c>
      <c r="S770" s="72">
        <v>37.811999999999998</v>
      </c>
      <c r="T770" s="12">
        <v>86.278999999999996</v>
      </c>
      <c r="U770" s="72">
        <v>6.0960000000000001</v>
      </c>
      <c r="V770" s="72">
        <v>19.123000000000001</v>
      </c>
      <c r="W770" s="12">
        <v>478.28300000000002</v>
      </c>
      <c r="X770" s="72">
        <v>33.790999999999997</v>
      </c>
      <c r="Y770" s="72">
        <v>7.2229999999999999</v>
      </c>
      <c r="Z770" s="12">
        <v>564.56200000000001</v>
      </c>
      <c r="AA770" s="72">
        <v>39.887</v>
      </c>
      <c r="AB770" s="72">
        <v>5.0919999999999996</v>
      </c>
      <c r="AC770" s="12">
        <v>993.87800000000004</v>
      </c>
      <c r="AD770" s="72">
        <v>70.218000000000004</v>
      </c>
      <c r="AE770" s="72">
        <v>4.7030000000000003</v>
      </c>
      <c r="AF770" s="12">
        <v>0</v>
      </c>
      <c r="AG770" s="72">
        <v>0</v>
      </c>
      <c r="AH770" s="72">
        <v>0</v>
      </c>
      <c r="AI770" s="12">
        <v>33.478999999999999</v>
      </c>
      <c r="AJ770" s="72">
        <v>2.3650000000000002</v>
      </c>
      <c r="AK770" s="72">
        <v>34.450000000000003</v>
      </c>
      <c r="AL770" s="12">
        <v>33.478999999999999</v>
      </c>
      <c r="AM770" s="72">
        <v>2.3650000000000002</v>
      </c>
      <c r="AN770" s="72">
        <v>34.450000000000003</v>
      </c>
      <c r="AO770" s="12">
        <v>1027.357</v>
      </c>
      <c r="AP770" s="72">
        <v>72.584000000000003</v>
      </c>
      <c r="AQ770" s="72">
        <v>5.1239999999999997</v>
      </c>
      <c r="AR770" s="12">
        <v>43.91</v>
      </c>
      <c r="AS770" s="72">
        <v>3.1019999999999999</v>
      </c>
      <c r="AT770" s="72">
        <v>39.646000000000001</v>
      </c>
      <c r="AU770" s="12">
        <v>10.614000000000001</v>
      </c>
      <c r="AV770" s="72">
        <v>0.75</v>
      </c>
      <c r="AW770" s="72">
        <v>59.497999999999998</v>
      </c>
      <c r="AX770" s="12">
        <v>52.167999999999999</v>
      </c>
      <c r="AY770" s="72">
        <v>3.6859999999999999</v>
      </c>
      <c r="AZ770" s="72">
        <v>38.146000000000001</v>
      </c>
      <c r="BA770" s="12">
        <v>62.781999999999996</v>
      </c>
      <c r="BB770" s="72">
        <v>4.4359999999999999</v>
      </c>
      <c r="BC770" s="72">
        <v>34.853999999999999</v>
      </c>
      <c r="BD770" s="12">
        <v>37.887</v>
      </c>
      <c r="BE770" s="72">
        <v>2.677</v>
      </c>
      <c r="BF770" s="72">
        <v>29.824000000000002</v>
      </c>
      <c r="BG770" s="12">
        <v>100.669</v>
      </c>
      <c r="BH770" s="72">
        <v>7.1120000000000001</v>
      </c>
      <c r="BI770" s="72">
        <v>23.768999999999998</v>
      </c>
      <c r="BJ770" s="12">
        <v>229.75299999999999</v>
      </c>
      <c r="BK770" s="72">
        <v>16.231999999999999</v>
      </c>
      <c r="BL770" s="72">
        <v>13.298</v>
      </c>
      <c r="BM770" s="12">
        <v>13.718999999999999</v>
      </c>
      <c r="BN770" s="72">
        <v>0.96899999999999997</v>
      </c>
      <c r="BO770" s="72">
        <v>54.784999999999997</v>
      </c>
      <c r="BP770" s="12">
        <v>243.47200000000001</v>
      </c>
      <c r="BQ770" s="72">
        <v>17.202000000000002</v>
      </c>
      <c r="BR770" s="72">
        <v>12.68</v>
      </c>
      <c r="BS770" s="12">
        <v>388.05099999999999</v>
      </c>
      <c r="BT770" s="72">
        <v>27.416</v>
      </c>
      <c r="BU770" s="72">
        <v>8.7360000000000007</v>
      </c>
      <c r="BV770" s="12">
        <v>1415.4079999999999</v>
      </c>
      <c r="BW770" s="72">
        <v>100</v>
      </c>
      <c r="BX770" s="72">
        <v>4.6130000000000004</v>
      </c>
      <c r="BY770" s="13"/>
      <c r="BZ770" s="13"/>
    </row>
    <row r="771" spans="1:78" ht="12.75" customHeight="1">
      <c r="A771" s="122" t="s">
        <v>44</v>
      </c>
      <c r="B771" s="71" t="s">
        <v>71</v>
      </c>
      <c r="C771" s="71" t="s">
        <v>25</v>
      </c>
      <c r="D771" s="34">
        <v>45352</v>
      </c>
      <c r="E771" s="12">
        <v>472.22300000000001</v>
      </c>
      <c r="F771" s="72">
        <v>32.704999999999998</v>
      </c>
      <c r="G771" s="72">
        <v>9.9139999999999997</v>
      </c>
      <c r="H771" s="12">
        <v>20.239000000000001</v>
      </c>
      <c r="I771" s="72">
        <v>1.4019999999999999</v>
      </c>
      <c r="J771" s="72">
        <v>39.177</v>
      </c>
      <c r="K771" s="12">
        <v>26.437000000000001</v>
      </c>
      <c r="L771" s="72">
        <v>1.831</v>
      </c>
      <c r="M771" s="72">
        <v>30.51</v>
      </c>
      <c r="N771" s="12">
        <v>46.676000000000002</v>
      </c>
      <c r="O771" s="72">
        <v>3.2330000000000001</v>
      </c>
      <c r="P771" s="72">
        <v>24.018999999999998</v>
      </c>
      <c r="Q771" s="12">
        <v>36.171999999999997</v>
      </c>
      <c r="R771" s="72">
        <v>2.5049999999999999</v>
      </c>
      <c r="S771" s="72">
        <v>36.381999999999998</v>
      </c>
      <c r="T771" s="12">
        <v>82.847999999999999</v>
      </c>
      <c r="U771" s="72">
        <v>5.7380000000000004</v>
      </c>
      <c r="V771" s="72">
        <v>20.369</v>
      </c>
      <c r="W771" s="12">
        <v>464.56</v>
      </c>
      <c r="X771" s="72">
        <v>32.173999999999999</v>
      </c>
      <c r="Y771" s="72">
        <v>9.4290000000000003</v>
      </c>
      <c r="Z771" s="12">
        <v>547.40700000000004</v>
      </c>
      <c r="AA771" s="72">
        <v>37.911999999999999</v>
      </c>
      <c r="AB771" s="72">
        <v>8.9239999999999995</v>
      </c>
      <c r="AC771" s="12">
        <v>1019.631</v>
      </c>
      <c r="AD771" s="72">
        <v>70.617000000000004</v>
      </c>
      <c r="AE771" s="72">
        <v>7.5869999999999997</v>
      </c>
      <c r="AF771" s="12">
        <v>2.3580000000000001</v>
      </c>
      <c r="AG771" s="72">
        <v>0.16300000000000001</v>
      </c>
      <c r="AH771" s="72">
        <v>103.57299999999999</v>
      </c>
      <c r="AI771" s="12">
        <v>25.369</v>
      </c>
      <c r="AJ771" s="72">
        <v>1.7569999999999999</v>
      </c>
      <c r="AK771" s="72">
        <v>39.811</v>
      </c>
      <c r="AL771" s="12">
        <v>27.727</v>
      </c>
      <c r="AM771" s="72">
        <v>1.92</v>
      </c>
      <c r="AN771" s="72">
        <v>41.850999999999999</v>
      </c>
      <c r="AO771" s="12">
        <v>1047.3579999999999</v>
      </c>
      <c r="AP771" s="72">
        <v>72.537000000000006</v>
      </c>
      <c r="AQ771" s="72">
        <v>7.2460000000000004</v>
      </c>
      <c r="AR771" s="12">
        <v>63.679000000000002</v>
      </c>
      <c r="AS771" s="72">
        <v>4.41</v>
      </c>
      <c r="AT771" s="72">
        <v>28.539000000000001</v>
      </c>
      <c r="AU771" s="12">
        <v>0</v>
      </c>
      <c r="AV771" s="72">
        <v>0</v>
      </c>
      <c r="AW771" s="72">
        <v>0</v>
      </c>
      <c r="AX771" s="12">
        <v>45.427999999999997</v>
      </c>
      <c r="AY771" s="72">
        <v>3.1459999999999999</v>
      </c>
      <c r="AZ771" s="72">
        <v>28.984000000000002</v>
      </c>
      <c r="BA771" s="12">
        <v>45.427999999999997</v>
      </c>
      <c r="BB771" s="72">
        <v>3.1459999999999999</v>
      </c>
      <c r="BC771" s="72">
        <v>28.984000000000002</v>
      </c>
      <c r="BD771" s="12">
        <v>30.866</v>
      </c>
      <c r="BE771" s="72">
        <v>2.1379999999999999</v>
      </c>
      <c r="BF771" s="72">
        <v>36.026000000000003</v>
      </c>
      <c r="BG771" s="12">
        <v>76.293999999999997</v>
      </c>
      <c r="BH771" s="72">
        <v>5.2839999999999998</v>
      </c>
      <c r="BI771" s="72">
        <v>22.538</v>
      </c>
      <c r="BJ771" s="12">
        <v>249.35400000000001</v>
      </c>
      <c r="BK771" s="72">
        <v>17.27</v>
      </c>
      <c r="BL771" s="72">
        <v>11.167999999999999</v>
      </c>
      <c r="BM771" s="12">
        <v>7.2080000000000002</v>
      </c>
      <c r="BN771" s="72">
        <v>0.499</v>
      </c>
      <c r="BO771" s="72">
        <v>75.825000000000003</v>
      </c>
      <c r="BP771" s="12">
        <v>256.56200000000001</v>
      </c>
      <c r="BQ771" s="72">
        <v>17.768999999999998</v>
      </c>
      <c r="BR771" s="72">
        <v>11.157999999999999</v>
      </c>
      <c r="BS771" s="12">
        <v>396.53399999999999</v>
      </c>
      <c r="BT771" s="72">
        <v>27.463000000000001</v>
      </c>
      <c r="BU771" s="72">
        <v>8.2420000000000009</v>
      </c>
      <c r="BV771" s="12">
        <v>1443.8920000000001</v>
      </c>
      <c r="BW771" s="72">
        <v>100</v>
      </c>
      <c r="BX771" s="72">
        <v>5.9260000000000002</v>
      </c>
      <c r="BY771" s="13"/>
      <c r="BZ771" s="13"/>
    </row>
    <row r="772" spans="1:78" ht="12.75" customHeight="1">
      <c r="A772" s="122" t="s">
        <v>44</v>
      </c>
      <c r="B772" s="71" t="s">
        <v>71</v>
      </c>
      <c r="C772" s="71" t="s">
        <v>25</v>
      </c>
      <c r="D772" s="34">
        <v>45444</v>
      </c>
      <c r="E772" s="12">
        <v>463.86500000000001</v>
      </c>
      <c r="F772" s="72">
        <v>31.501000000000001</v>
      </c>
      <c r="G772" s="72">
        <v>7.9770000000000003</v>
      </c>
      <c r="H772" s="12">
        <v>27.492999999999999</v>
      </c>
      <c r="I772" s="72">
        <v>1.867</v>
      </c>
      <c r="J772" s="72">
        <v>47.518000000000001</v>
      </c>
      <c r="K772" s="12">
        <v>12.385999999999999</v>
      </c>
      <c r="L772" s="72">
        <v>0.84099999999999997</v>
      </c>
      <c r="M772" s="72">
        <v>56.133000000000003</v>
      </c>
      <c r="N772" s="12">
        <v>39.878999999999998</v>
      </c>
      <c r="O772" s="72">
        <v>2.7080000000000002</v>
      </c>
      <c r="P772" s="72">
        <v>44.637</v>
      </c>
      <c r="Q772" s="12">
        <v>35.896999999999998</v>
      </c>
      <c r="R772" s="72">
        <v>2.4380000000000002</v>
      </c>
      <c r="S772" s="72">
        <v>37.357999999999997</v>
      </c>
      <c r="T772" s="12">
        <v>75.775999999999996</v>
      </c>
      <c r="U772" s="72">
        <v>5.1459999999999999</v>
      </c>
      <c r="V772" s="72">
        <v>28.294</v>
      </c>
      <c r="W772" s="12">
        <v>472.32600000000002</v>
      </c>
      <c r="X772" s="72">
        <v>32.075000000000003</v>
      </c>
      <c r="Y772" s="72">
        <v>8.19</v>
      </c>
      <c r="Z772" s="12">
        <v>548.10199999999998</v>
      </c>
      <c r="AA772" s="72">
        <v>37.220999999999997</v>
      </c>
      <c r="AB772" s="72">
        <v>6.8929999999999998</v>
      </c>
      <c r="AC772" s="12">
        <v>1011.967</v>
      </c>
      <c r="AD772" s="72">
        <v>68.721999999999994</v>
      </c>
      <c r="AE772" s="72">
        <v>5.4379999999999997</v>
      </c>
      <c r="AF772" s="12">
        <v>0</v>
      </c>
      <c r="AG772" s="72">
        <v>0</v>
      </c>
      <c r="AH772" s="72">
        <v>0</v>
      </c>
      <c r="AI772" s="12">
        <v>23.247</v>
      </c>
      <c r="AJ772" s="72">
        <v>1.579</v>
      </c>
      <c r="AK772" s="72">
        <v>27.904</v>
      </c>
      <c r="AL772" s="12">
        <v>23.247</v>
      </c>
      <c r="AM772" s="72">
        <v>1.579</v>
      </c>
      <c r="AN772" s="72">
        <v>27.904</v>
      </c>
      <c r="AO772" s="12">
        <v>1035.2139999999999</v>
      </c>
      <c r="AP772" s="72">
        <v>70.301000000000002</v>
      </c>
      <c r="AQ772" s="72">
        <v>5.29</v>
      </c>
      <c r="AR772" s="12">
        <v>40.655999999999999</v>
      </c>
      <c r="AS772" s="72">
        <v>2.7610000000000001</v>
      </c>
      <c r="AT772" s="72">
        <v>35.066000000000003</v>
      </c>
      <c r="AU772" s="12">
        <v>8.7149999999999999</v>
      </c>
      <c r="AV772" s="72">
        <v>0.59199999999999997</v>
      </c>
      <c r="AW772" s="72">
        <v>75.332999999999998</v>
      </c>
      <c r="AX772" s="12">
        <v>55.302999999999997</v>
      </c>
      <c r="AY772" s="72">
        <v>3.7559999999999998</v>
      </c>
      <c r="AZ772" s="72">
        <v>26.620999999999999</v>
      </c>
      <c r="BA772" s="12">
        <v>64.018000000000001</v>
      </c>
      <c r="BB772" s="72">
        <v>4.3470000000000004</v>
      </c>
      <c r="BC772" s="72">
        <v>24.466999999999999</v>
      </c>
      <c r="BD772" s="12">
        <v>35.582999999999998</v>
      </c>
      <c r="BE772" s="72">
        <v>2.4159999999999999</v>
      </c>
      <c r="BF772" s="72">
        <v>34.451999999999998</v>
      </c>
      <c r="BG772" s="12">
        <v>99.600999999999999</v>
      </c>
      <c r="BH772" s="72">
        <v>6.7640000000000002</v>
      </c>
      <c r="BI772" s="72">
        <v>15.121</v>
      </c>
      <c r="BJ772" s="12">
        <v>278.45699999999999</v>
      </c>
      <c r="BK772" s="72">
        <v>18.91</v>
      </c>
      <c r="BL772" s="72">
        <v>14.208</v>
      </c>
      <c r="BM772" s="12">
        <v>18.623000000000001</v>
      </c>
      <c r="BN772" s="72">
        <v>1.2649999999999999</v>
      </c>
      <c r="BO772" s="72">
        <v>48.616</v>
      </c>
      <c r="BP772" s="12">
        <v>297.08</v>
      </c>
      <c r="BQ772" s="72">
        <v>20.175000000000001</v>
      </c>
      <c r="BR772" s="72">
        <v>12.654999999999999</v>
      </c>
      <c r="BS772" s="12">
        <v>437.33699999999999</v>
      </c>
      <c r="BT772" s="72">
        <v>29.699000000000002</v>
      </c>
      <c r="BU772" s="72">
        <v>6.6689999999999996</v>
      </c>
      <c r="BV772" s="12">
        <v>1472.5509999999999</v>
      </c>
      <c r="BW772" s="72">
        <v>100</v>
      </c>
      <c r="BX772" s="72">
        <v>3.8980000000000001</v>
      </c>
      <c r="BY772" s="13"/>
      <c r="BZ772" s="13"/>
    </row>
    <row r="773" spans="1:78" ht="12.75" customHeight="1">
      <c r="A773" s="122" t="s">
        <v>44</v>
      </c>
      <c r="B773" s="71" t="s">
        <v>71</v>
      </c>
      <c r="C773" s="71" t="s">
        <v>25</v>
      </c>
      <c r="D773" s="34">
        <v>45536</v>
      </c>
      <c r="E773" s="12">
        <v>465.40600000000001</v>
      </c>
      <c r="F773" s="72">
        <v>31.460999999999999</v>
      </c>
      <c r="G773" s="72">
        <v>8.5169999999999995</v>
      </c>
      <c r="H773" s="12">
        <v>21.507000000000001</v>
      </c>
      <c r="I773" s="72">
        <v>1.454</v>
      </c>
      <c r="J773" s="72">
        <v>42.131</v>
      </c>
      <c r="K773" s="12">
        <v>29.827999999999999</v>
      </c>
      <c r="L773" s="72">
        <v>2.016</v>
      </c>
      <c r="M773" s="72">
        <v>46.935000000000002</v>
      </c>
      <c r="N773" s="12">
        <v>51.335000000000001</v>
      </c>
      <c r="O773" s="72">
        <v>3.47</v>
      </c>
      <c r="P773" s="72">
        <v>37.929000000000002</v>
      </c>
      <c r="Q773" s="12">
        <v>26.224</v>
      </c>
      <c r="R773" s="72">
        <v>1.7729999999999999</v>
      </c>
      <c r="S773" s="72">
        <v>43.82</v>
      </c>
      <c r="T773" s="12">
        <v>77.558999999999997</v>
      </c>
      <c r="U773" s="72">
        <v>5.2430000000000003</v>
      </c>
      <c r="V773" s="72">
        <v>28.390999999999998</v>
      </c>
      <c r="W773" s="12">
        <v>522.14300000000003</v>
      </c>
      <c r="X773" s="72">
        <v>35.295999999999999</v>
      </c>
      <c r="Y773" s="72">
        <v>7.6219999999999999</v>
      </c>
      <c r="Z773" s="12">
        <v>599.702</v>
      </c>
      <c r="AA773" s="72">
        <v>40.539000000000001</v>
      </c>
      <c r="AB773" s="72">
        <v>7.335</v>
      </c>
      <c r="AC773" s="12">
        <v>1065.1089999999999</v>
      </c>
      <c r="AD773" s="72">
        <v>72</v>
      </c>
      <c r="AE773" s="72">
        <v>4.3680000000000003</v>
      </c>
      <c r="AF773" s="12">
        <v>0</v>
      </c>
      <c r="AG773" s="72">
        <v>0</v>
      </c>
      <c r="AH773" s="72">
        <v>0</v>
      </c>
      <c r="AI773" s="12">
        <v>5.5380000000000003</v>
      </c>
      <c r="AJ773" s="72">
        <v>0.374</v>
      </c>
      <c r="AK773" s="72">
        <v>75.75</v>
      </c>
      <c r="AL773" s="12">
        <v>5.5380000000000003</v>
      </c>
      <c r="AM773" s="72">
        <v>0.374</v>
      </c>
      <c r="AN773" s="72">
        <v>75.75</v>
      </c>
      <c r="AO773" s="12">
        <v>1070.6469999999999</v>
      </c>
      <c r="AP773" s="72">
        <v>72.375</v>
      </c>
      <c r="AQ773" s="72">
        <v>4.4950000000000001</v>
      </c>
      <c r="AR773" s="12">
        <v>64.537000000000006</v>
      </c>
      <c r="AS773" s="72">
        <v>4.3630000000000004</v>
      </c>
      <c r="AT773" s="72">
        <v>27.917000000000002</v>
      </c>
      <c r="AU773" s="12">
        <v>14.96</v>
      </c>
      <c r="AV773" s="72">
        <v>1.0109999999999999</v>
      </c>
      <c r="AW773" s="72">
        <v>82.513999999999996</v>
      </c>
      <c r="AX773" s="12">
        <v>53.465000000000003</v>
      </c>
      <c r="AY773" s="72">
        <v>3.6139999999999999</v>
      </c>
      <c r="AZ773" s="72">
        <v>28.974</v>
      </c>
      <c r="BA773" s="12">
        <v>68.424999999999997</v>
      </c>
      <c r="BB773" s="72">
        <v>4.625</v>
      </c>
      <c r="BC773" s="72">
        <v>28.047999999999998</v>
      </c>
      <c r="BD773" s="12">
        <v>49.085999999999999</v>
      </c>
      <c r="BE773" s="72">
        <v>3.3180000000000001</v>
      </c>
      <c r="BF773" s="72">
        <v>41.241999999999997</v>
      </c>
      <c r="BG773" s="12">
        <v>117.511</v>
      </c>
      <c r="BH773" s="72">
        <v>7.944</v>
      </c>
      <c r="BI773" s="72">
        <v>22.222000000000001</v>
      </c>
      <c r="BJ773" s="12">
        <v>219.69399999999999</v>
      </c>
      <c r="BK773" s="72">
        <v>14.851000000000001</v>
      </c>
      <c r="BL773" s="72">
        <v>13.028</v>
      </c>
      <c r="BM773" s="12">
        <v>6.9260000000000002</v>
      </c>
      <c r="BN773" s="72">
        <v>0.46800000000000003</v>
      </c>
      <c r="BO773" s="72">
        <v>91.114999999999995</v>
      </c>
      <c r="BP773" s="12">
        <v>226.62</v>
      </c>
      <c r="BQ773" s="72">
        <v>15.319000000000001</v>
      </c>
      <c r="BR773" s="72">
        <v>13.144</v>
      </c>
      <c r="BS773" s="12">
        <v>408.66800000000001</v>
      </c>
      <c r="BT773" s="72">
        <v>27.625</v>
      </c>
      <c r="BU773" s="72">
        <v>8.8670000000000009</v>
      </c>
      <c r="BV773" s="12">
        <v>1479.3150000000001</v>
      </c>
      <c r="BW773" s="72">
        <v>100</v>
      </c>
      <c r="BX773" s="72">
        <v>3.972</v>
      </c>
      <c r="BY773" s="13"/>
      <c r="BZ773" s="13"/>
    </row>
    <row r="774" spans="1:78" ht="12.75" customHeight="1">
      <c r="A774" s="122" t="s">
        <v>44</v>
      </c>
      <c r="B774" s="71" t="s">
        <v>71</v>
      </c>
      <c r="C774" s="71" t="s">
        <v>25</v>
      </c>
      <c r="D774" s="34">
        <v>45627</v>
      </c>
      <c r="E774" s="12">
        <v>418.28300000000002</v>
      </c>
      <c r="F774" s="72">
        <v>26.748000000000001</v>
      </c>
      <c r="G774" s="72">
        <v>11.077999999999999</v>
      </c>
      <c r="H774" s="12">
        <v>20.059000000000001</v>
      </c>
      <c r="I774" s="72">
        <v>1.2829999999999999</v>
      </c>
      <c r="J774" s="72">
        <v>34.994</v>
      </c>
      <c r="K774" s="12">
        <v>53.957999999999998</v>
      </c>
      <c r="L774" s="72">
        <v>3.45</v>
      </c>
      <c r="M774" s="72">
        <v>35.587000000000003</v>
      </c>
      <c r="N774" s="12">
        <v>74.016999999999996</v>
      </c>
      <c r="O774" s="72">
        <v>4.7329999999999997</v>
      </c>
      <c r="P774" s="72">
        <v>26.576000000000001</v>
      </c>
      <c r="Q774" s="12">
        <v>55.573</v>
      </c>
      <c r="R774" s="72">
        <v>3.5539999999999998</v>
      </c>
      <c r="S774" s="72">
        <v>29.478999999999999</v>
      </c>
      <c r="T774" s="12">
        <v>129.589</v>
      </c>
      <c r="U774" s="72">
        <v>8.2870000000000008</v>
      </c>
      <c r="V774" s="72">
        <v>20.56</v>
      </c>
      <c r="W774" s="12">
        <v>515.03</v>
      </c>
      <c r="X774" s="72">
        <v>32.933999999999997</v>
      </c>
      <c r="Y774" s="72">
        <v>8.8190000000000008</v>
      </c>
      <c r="Z774" s="12">
        <v>644.61900000000003</v>
      </c>
      <c r="AA774" s="72">
        <v>41.220999999999997</v>
      </c>
      <c r="AB774" s="72">
        <v>6.7050000000000001</v>
      </c>
      <c r="AC774" s="12">
        <v>1062.902</v>
      </c>
      <c r="AD774" s="72">
        <v>67.968999999999994</v>
      </c>
      <c r="AE774" s="72">
        <v>5.8010000000000002</v>
      </c>
      <c r="AF774" s="12">
        <v>6.5309999999999997</v>
      </c>
      <c r="AG774" s="72">
        <v>0.41799999999999998</v>
      </c>
      <c r="AH774" s="72">
        <v>76.082999999999998</v>
      </c>
      <c r="AI774" s="12">
        <v>32.991999999999997</v>
      </c>
      <c r="AJ774" s="72">
        <v>2.11</v>
      </c>
      <c r="AK774" s="72">
        <v>32.957000000000001</v>
      </c>
      <c r="AL774" s="12">
        <v>39.521999999999998</v>
      </c>
      <c r="AM774" s="72">
        <v>2.5270000000000001</v>
      </c>
      <c r="AN774" s="72">
        <v>32.618000000000002</v>
      </c>
      <c r="AO774" s="12">
        <v>1102.424</v>
      </c>
      <c r="AP774" s="72">
        <v>70.495999999999995</v>
      </c>
      <c r="AQ774" s="72">
        <v>5.86</v>
      </c>
      <c r="AR774" s="12">
        <v>31.896000000000001</v>
      </c>
      <c r="AS774" s="72">
        <v>2.04</v>
      </c>
      <c r="AT774" s="72">
        <v>42.146999999999998</v>
      </c>
      <c r="AU774" s="12">
        <v>21.422000000000001</v>
      </c>
      <c r="AV774" s="72">
        <v>1.37</v>
      </c>
      <c r="AW774" s="72">
        <v>48.406999999999996</v>
      </c>
      <c r="AX774" s="12">
        <v>18.154</v>
      </c>
      <c r="AY774" s="72">
        <v>1.161</v>
      </c>
      <c r="AZ774" s="72">
        <v>51.076999999999998</v>
      </c>
      <c r="BA774" s="12">
        <v>39.576999999999998</v>
      </c>
      <c r="BB774" s="72">
        <v>2.5310000000000001</v>
      </c>
      <c r="BC774" s="72">
        <v>30.861000000000001</v>
      </c>
      <c r="BD774" s="12">
        <v>37.908999999999999</v>
      </c>
      <c r="BE774" s="72">
        <v>2.4239999999999999</v>
      </c>
      <c r="BF774" s="72">
        <v>40.517000000000003</v>
      </c>
      <c r="BG774" s="12">
        <v>77.486000000000004</v>
      </c>
      <c r="BH774" s="72">
        <v>4.9550000000000001</v>
      </c>
      <c r="BI774" s="72">
        <v>25.651</v>
      </c>
      <c r="BJ774" s="12">
        <v>345.32600000000002</v>
      </c>
      <c r="BK774" s="72">
        <v>22.082000000000001</v>
      </c>
      <c r="BL774" s="72">
        <v>11.48</v>
      </c>
      <c r="BM774" s="12">
        <v>6.6710000000000003</v>
      </c>
      <c r="BN774" s="72">
        <v>0.42699999999999999</v>
      </c>
      <c r="BO774" s="72">
        <v>66.436000000000007</v>
      </c>
      <c r="BP774" s="12">
        <v>351.99799999999999</v>
      </c>
      <c r="BQ774" s="72">
        <v>22.509</v>
      </c>
      <c r="BR774" s="72">
        <v>11.432</v>
      </c>
      <c r="BS774" s="12">
        <v>461.38</v>
      </c>
      <c r="BT774" s="72">
        <v>29.504000000000001</v>
      </c>
      <c r="BU774" s="72">
        <v>8.0500000000000007</v>
      </c>
      <c r="BV774" s="12">
        <v>1563.8040000000001</v>
      </c>
      <c r="BW774" s="72">
        <v>100</v>
      </c>
      <c r="BX774" s="72">
        <v>4.9420000000000002</v>
      </c>
      <c r="BY774" s="13"/>
      <c r="BZ774" s="13"/>
    </row>
    <row r="775" spans="1:78" ht="12.75" customHeight="1">
      <c r="A775" s="122" t="s">
        <v>44</v>
      </c>
      <c r="B775" s="71" t="s">
        <v>71</v>
      </c>
      <c r="C775" s="71" t="s">
        <v>25</v>
      </c>
      <c r="D775" s="34">
        <v>45717</v>
      </c>
      <c r="E775" s="12">
        <v>375.18700000000001</v>
      </c>
      <c r="F775" s="72">
        <v>29.081</v>
      </c>
      <c r="G775" s="72">
        <v>9.7579999999999991</v>
      </c>
      <c r="H775" s="12">
        <v>9.8960000000000008</v>
      </c>
      <c r="I775" s="72">
        <v>0.76700000000000002</v>
      </c>
      <c r="J775" s="72">
        <v>47.774000000000001</v>
      </c>
      <c r="K775" s="12">
        <v>24.638000000000002</v>
      </c>
      <c r="L775" s="72">
        <v>1.91</v>
      </c>
      <c r="M775" s="72">
        <v>52.777999999999999</v>
      </c>
      <c r="N775" s="12">
        <v>34.533999999999999</v>
      </c>
      <c r="O775" s="72">
        <v>2.677</v>
      </c>
      <c r="P775" s="72">
        <v>43.295999999999999</v>
      </c>
      <c r="Q775" s="12">
        <v>16.308</v>
      </c>
      <c r="R775" s="72">
        <v>1.264</v>
      </c>
      <c r="S775" s="72">
        <v>56.034999999999997</v>
      </c>
      <c r="T775" s="12">
        <v>50.841999999999999</v>
      </c>
      <c r="U775" s="72">
        <v>3.9409999999999998</v>
      </c>
      <c r="V775" s="72">
        <v>33.731000000000002</v>
      </c>
      <c r="W775" s="12">
        <v>475.58600000000001</v>
      </c>
      <c r="X775" s="72">
        <v>36.863</v>
      </c>
      <c r="Y775" s="72">
        <v>9.6509999999999998</v>
      </c>
      <c r="Z775" s="12">
        <v>526.42700000000002</v>
      </c>
      <c r="AA775" s="72">
        <v>40.804000000000002</v>
      </c>
      <c r="AB775" s="72">
        <v>9.0169999999999995</v>
      </c>
      <c r="AC775" s="12">
        <v>901.61400000000003</v>
      </c>
      <c r="AD775" s="72">
        <v>69.885000000000005</v>
      </c>
      <c r="AE775" s="72">
        <v>5.3019999999999996</v>
      </c>
      <c r="AF775" s="12">
        <v>0</v>
      </c>
      <c r="AG775" s="72">
        <v>0</v>
      </c>
      <c r="AH775" s="72">
        <v>0</v>
      </c>
      <c r="AI775" s="12">
        <v>18.158999999999999</v>
      </c>
      <c r="AJ775" s="72">
        <v>1.4079999999999999</v>
      </c>
      <c r="AK775" s="72">
        <v>47.444000000000003</v>
      </c>
      <c r="AL775" s="12">
        <v>18.158999999999999</v>
      </c>
      <c r="AM775" s="72">
        <v>1.4079999999999999</v>
      </c>
      <c r="AN775" s="72">
        <v>47.444000000000003</v>
      </c>
      <c r="AO775" s="12">
        <v>919.77300000000002</v>
      </c>
      <c r="AP775" s="72">
        <v>71.293000000000006</v>
      </c>
      <c r="AQ775" s="72">
        <v>5.6459999999999999</v>
      </c>
      <c r="AR775" s="12">
        <v>54.63</v>
      </c>
      <c r="AS775" s="72">
        <v>4.234</v>
      </c>
      <c r="AT775" s="72">
        <v>29.161999999999999</v>
      </c>
      <c r="AU775" s="12">
        <v>9.6430000000000007</v>
      </c>
      <c r="AV775" s="72">
        <v>0.747</v>
      </c>
      <c r="AW775" s="72">
        <v>59.161999999999999</v>
      </c>
      <c r="AX775" s="12">
        <v>41.493000000000002</v>
      </c>
      <c r="AY775" s="72">
        <v>3.2160000000000002</v>
      </c>
      <c r="AZ775" s="72">
        <v>33.950000000000003</v>
      </c>
      <c r="BA775" s="12">
        <v>51.136000000000003</v>
      </c>
      <c r="BB775" s="72">
        <v>3.964</v>
      </c>
      <c r="BC775" s="72">
        <v>31.632999999999999</v>
      </c>
      <c r="BD775" s="12">
        <v>30.94</v>
      </c>
      <c r="BE775" s="72">
        <v>2.3980000000000001</v>
      </c>
      <c r="BF775" s="72">
        <v>40.384999999999998</v>
      </c>
      <c r="BG775" s="12">
        <v>82.075999999999993</v>
      </c>
      <c r="BH775" s="72">
        <v>6.3620000000000001</v>
      </c>
      <c r="BI775" s="72">
        <v>25.748999999999999</v>
      </c>
      <c r="BJ775" s="12">
        <v>233.66</v>
      </c>
      <c r="BK775" s="72">
        <v>18.111000000000001</v>
      </c>
      <c r="BL775" s="72">
        <v>17.744</v>
      </c>
      <c r="BM775" s="12">
        <v>0</v>
      </c>
      <c r="BN775" s="72">
        <v>0</v>
      </c>
      <c r="BO775" s="72">
        <v>0</v>
      </c>
      <c r="BP775" s="12">
        <v>233.66</v>
      </c>
      <c r="BQ775" s="72">
        <v>18.111000000000001</v>
      </c>
      <c r="BR775" s="72">
        <v>17.744</v>
      </c>
      <c r="BS775" s="12">
        <v>370.36599999999999</v>
      </c>
      <c r="BT775" s="72">
        <v>28.707000000000001</v>
      </c>
      <c r="BU775" s="72">
        <v>12.201000000000001</v>
      </c>
      <c r="BV775" s="12">
        <v>1290.1389999999999</v>
      </c>
      <c r="BW775" s="72">
        <v>100</v>
      </c>
      <c r="BX775" s="72">
        <v>5.1420000000000003</v>
      </c>
      <c r="BY775" s="13"/>
      <c r="BZ775" s="13"/>
    </row>
    <row r="776" spans="1:78" ht="12.75" customHeight="1">
      <c r="A776" s="122" t="s">
        <v>44</v>
      </c>
      <c r="B776" s="71" t="s">
        <v>71</v>
      </c>
      <c r="C776" s="71" t="s">
        <v>25</v>
      </c>
      <c r="D776" s="34">
        <v>45809</v>
      </c>
      <c r="E776" s="12">
        <v>455.35300000000001</v>
      </c>
      <c r="F776" s="72">
        <v>29.794</v>
      </c>
      <c r="G776" s="72">
        <v>10.555999999999999</v>
      </c>
      <c r="H776" s="12">
        <v>16.419</v>
      </c>
      <c r="I776" s="72">
        <v>1.0740000000000001</v>
      </c>
      <c r="J776" s="72">
        <v>49.667000000000002</v>
      </c>
      <c r="K776" s="12">
        <v>13.467000000000001</v>
      </c>
      <c r="L776" s="72">
        <v>0.88100000000000001</v>
      </c>
      <c r="M776" s="72">
        <v>56.817</v>
      </c>
      <c r="N776" s="12">
        <v>29.885999999999999</v>
      </c>
      <c r="O776" s="72">
        <v>1.9550000000000001</v>
      </c>
      <c r="P776" s="72">
        <v>32.127000000000002</v>
      </c>
      <c r="Q776" s="12">
        <v>6.0030000000000001</v>
      </c>
      <c r="R776" s="72">
        <v>0.39300000000000002</v>
      </c>
      <c r="S776" s="72">
        <v>64.067999999999998</v>
      </c>
      <c r="T776" s="12">
        <v>35.889000000000003</v>
      </c>
      <c r="U776" s="72">
        <v>2.3479999999999999</v>
      </c>
      <c r="V776" s="72">
        <v>27.800999999999998</v>
      </c>
      <c r="W776" s="12">
        <v>585.32399999999996</v>
      </c>
      <c r="X776" s="72">
        <v>38.296999999999997</v>
      </c>
      <c r="Y776" s="72">
        <v>9.5660000000000007</v>
      </c>
      <c r="Z776" s="12">
        <v>621.21299999999997</v>
      </c>
      <c r="AA776" s="72">
        <v>40.646000000000001</v>
      </c>
      <c r="AB776" s="72">
        <v>9.2729999999999997</v>
      </c>
      <c r="AC776" s="12">
        <v>1076.5650000000001</v>
      </c>
      <c r="AD776" s="72">
        <v>70.438999999999993</v>
      </c>
      <c r="AE776" s="72">
        <v>6.43</v>
      </c>
      <c r="AF776" s="12">
        <v>4.8739999999999997</v>
      </c>
      <c r="AG776" s="72">
        <v>0.31900000000000001</v>
      </c>
      <c r="AH776" s="72">
        <v>106.096</v>
      </c>
      <c r="AI776" s="12">
        <v>35.234999999999999</v>
      </c>
      <c r="AJ776" s="72">
        <v>2.3050000000000002</v>
      </c>
      <c r="AK776" s="72">
        <v>38.328000000000003</v>
      </c>
      <c r="AL776" s="12">
        <v>40.11</v>
      </c>
      <c r="AM776" s="72">
        <v>2.6240000000000001</v>
      </c>
      <c r="AN776" s="72">
        <v>33.539000000000001</v>
      </c>
      <c r="AO776" s="12">
        <v>1116.675</v>
      </c>
      <c r="AP776" s="72">
        <v>73.063999999999993</v>
      </c>
      <c r="AQ776" s="72">
        <v>6.8869999999999996</v>
      </c>
      <c r="AR776" s="12">
        <v>56.65</v>
      </c>
      <c r="AS776" s="72">
        <v>3.7069999999999999</v>
      </c>
      <c r="AT776" s="72">
        <v>26.785</v>
      </c>
      <c r="AU776" s="12">
        <v>5.1769999999999996</v>
      </c>
      <c r="AV776" s="72">
        <v>0.33900000000000002</v>
      </c>
      <c r="AW776" s="72">
        <v>78.200999999999993</v>
      </c>
      <c r="AX776" s="12">
        <v>55.267000000000003</v>
      </c>
      <c r="AY776" s="72">
        <v>3.6160000000000001</v>
      </c>
      <c r="AZ776" s="72">
        <v>33.468000000000004</v>
      </c>
      <c r="BA776" s="12">
        <v>60.444000000000003</v>
      </c>
      <c r="BB776" s="72">
        <v>3.9550000000000001</v>
      </c>
      <c r="BC776" s="72">
        <v>31.408999999999999</v>
      </c>
      <c r="BD776" s="12">
        <v>5.5609999999999999</v>
      </c>
      <c r="BE776" s="72">
        <v>0.36399999999999999</v>
      </c>
      <c r="BF776" s="72">
        <v>101.721</v>
      </c>
      <c r="BG776" s="12">
        <v>66.004999999999995</v>
      </c>
      <c r="BH776" s="72">
        <v>4.319</v>
      </c>
      <c r="BI776" s="72">
        <v>29.149000000000001</v>
      </c>
      <c r="BJ776" s="12">
        <v>262.33300000000003</v>
      </c>
      <c r="BK776" s="72">
        <v>17.164000000000001</v>
      </c>
      <c r="BL776" s="72">
        <v>11.313000000000001</v>
      </c>
      <c r="BM776" s="12">
        <v>26.698</v>
      </c>
      <c r="BN776" s="72">
        <v>1.7470000000000001</v>
      </c>
      <c r="BO776" s="72">
        <v>42.286000000000001</v>
      </c>
      <c r="BP776" s="12">
        <v>289.03100000000001</v>
      </c>
      <c r="BQ776" s="72">
        <v>18.911000000000001</v>
      </c>
      <c r="BR776" s="72">
        <v>11.795999999999999</v>
      </c>
      <c r="BS776" s="12">
        <v>411.68599999999998</v>
      </c>
      <c r="BT776" s="72">
        <v>26.936</v>
      </c>
      <c r="BU776" s="72">
        <v>7.9489999999999998</v>
      </c>
      <c r="BV776" s="12">
        <v>1528.3610000000001</v>
      </c>
      <c r="BW776" s="72">
        <v>100</v>
      </c>
      <c r="BX776" s="72">
        <v>4.6289999999999996</v>
      </c>
      <c r="BY776" s="13"/>
      <c r="BZ776" s="13"/>
    </row>
    <row r="777" spans="1:78" ht="12.75" customHeight="1">
      <c r="A777" s="122" t="s">
        <v>44</v>
      </c>
      <c r="B777" s="71" t="s">
        <v>71</v>
      </c>
      <c r="C777" s="71" t="s">
        <v>25</v>
      </c>
      <c r="D777" s="34">
        <v>45901</v>
      </c>
      <c r="E777" s="12">
        <v>477.017</v>
      </c>
      <c r="F777" s="72">
        <v>30.82</v>
      </c>
      <c r="G777" s="72">
        <v>11.561</v>
      </c>
      <c r="H777" s="12">
        <v>26.870999999999999</v>
      </c>
      <c r="I777" s="72">
        <v>1.736</v>
      </c>
      <c r="J777" s="72">
        <v>48.655000000000001</v>
      </c>
      <c r="K777" s="12">
        <v>5.1529999999999996</v>
      </c>
      <c r="L777" s="72">
        <v>0.33300000000000002</v>
      </c>
      <c r="M777" s="72">
        <v>101.456</v>
      </c>
      <c r="N777" s="12">
        <v>32.023000000000003</v>
      </c>
      <c r="O777" s="72">
        <v>2.069</v>
      </c>
      <c r="P777" s="72">
        <v>42.774000000000001</v>
      </c>
      <c r="Q777" s="12">
        <v>30.757999999999999</v>
      </c>
      <c r="R777" s="72">
        <v>1.9870000000000001</v>
      </c>
      <c r="S777" s="72">
        <v>46.680999999999997</v>
      </c>
      <c r="T777" s="12">
        <v>62.781999999999996</v>
      </c>
      <c r="U777" s="72">
        <v>4.056</v>
      </c>
      <c r="V777" s="72">
        <v>31.123999999999999</v>
      </c>
      <c r="W777" s="12">
        <v>564.55899999999997</v>
      </c>
      <c r="X777" s="72">
        <v>36.475999999999999</v>
      </c>
      <c r="Y777" s="72">
        <v>8.4190000000000005</v>
      </c>
      <c r="Z777" s="12">
        <v>627.34100000000001</v>
      </c>
      <c r="AA777" s="72">
        <v>40.531999999999996</v>
      </c>
      <c r="AB777" s="72">
        <v>6.758</v>
      </c>
      <c r="AC777" s="12">
        <v>1104.3589999999999</v>
      </c>
      <c r="AD777" s="72">
        <v>71.352000000000004</v>
      </c>
      <c r="AE777" s="72">
        <v>5.9089999999999998</v>
      </c>
      <c r="AF777" s="12">
        <v>7.11</v>
      </c>
      <c r="AG777" s="72">
        <v>0.45900000000000002</v>
      </c>
      <c r="AH777" s="72">
        <v>106.721</v>
      </c>
      <c r="AI777" s="12">
        <v>26.899000000000001</v>
      </c>
      <c r="AJ777" s="72">
        <v>1.738</v>
      </c>
      <c r="AK777" s="72">
        <v>71.489000000000004</v>
      </c>
      <c r="AL777" s="12">
        <v>34.01</v>
      </c>
      <c r="AM777" s="72">
        <v>2.1970000000000001</v>
      </c>
      <c r="AN777" s="72">
        <v>60.226999999999997</v>
      </c>
      <c r="AO777" s="12">
        <v>1138.3679999999999</v>
      </c>
      <c r="AP777" s="72">
        <v>73.549000000000007</v>
      </c>
      <c r="AQ777" s="72">
        <v>5.4969999999999999</v>
      </c>
      <c r="AR777" s="12">
        <v>49.8</v>
      </c>
      <c r="AS777" s="72">
        <v>3.218</v>
      </c>
      <c r="AT777" s="72">
        <v>30.053000000000001</v>
      </c>
      <c r="AU777" s="12">
        <v>4.7309999999999999</v>
      </c>
      <c r="AV777" s="72">
        <v>0.30599999999999999</v>
      </c>
      <c r="AW777" s="72">
        <v>101.515</v>
      </c>
      <c r="AX777" s="12">
        <v>2.6469999999999998</v>
      </c>
      <c r="AY777" s="72">
        <v>0.17100000000000001</v>
      </c>
      <c r="AZ777" s="72">
        <v>101.489</v>
      </c>
      <c r="BA777" s="12">
        <v>7.3769999999999998</v>
      </c>
      <c r="BB777" s="72">
        <v>0.47699999999999998</v>
      </c>
      <c r="BC777" s="72">
        <v>75.531000000000006</v>
      </c>
      <c r="BD777" s="12">
        <v>35.313000000000002</v>
      </c>
      <c r="BE777" s="72">
        <v>2.282</v>
      </c>
      <c r="BF777" s="72">
        <v>40.795000000000002</v>
      </c>
      <c r="BG777" s="12">
        <v>42.69</v>
      </c>
      <c r="BH777" s="72">
        <v>2.758</v>
      </c>
      <c r="BI777" s="72">
        <v>40.767000000000003</v>
      </c>
      <c r="BJ777" s="12">
        <v>298.29000000000002</v>
      </c>
      <c r="BK777" s="72">
        <v>19.271999999999998</v>
      </c>
      <c r="BL777" s="72">
        <v>15.484</v>
      </c>
      <c r="BM777" s="12">
        <v>18.617999999999999</v>
      </c>
      <c r="BN777" s="72">
        <v>1.2030000000000001</v>
      </c>
      <c r="BO777" s="72">
        <v>56.966999999999999</v>
      </c>
      <c r="BP777" s="12">
        <v>316.90800000000002</v>
      </c>
      <c r="BQ777" s="72">
        <v>20.475000000000001</v>
      </c>
      <c r="BR777" s="72">
        <v>14.544</v>
      </c>
      <c r="BS777" s="12">
        <v>409.39800000000002</v>
      </c>
      <c r="BT777" s="72">
        <v>26.451000000000001</v>
      </c>
      <c r="BU777" s="72">
        <v>9.109</v>
      </c>
      <c r="BV777" s="12">
        <v>1547.7660000000001</v>
      </c>
      <c r="BW777" s="72">
        <v>100</v>
      </c>
      <c r="BX777" s="72">
        <v>5.01</v>
      </c>
      <c r="BY777" s="13"/>
      <c r="BZ777" s="13"/>
    </row>
    <row r="778" spans="1:78" ht="12.75" customHeight="1">
      <c r="A778" s="122" t="s">
        <v>44</v>
      </c>
      <c r="B778" s="71" t="s">
        <v>71</v>
      </c>
      <c r="C778" s="71" t="s">
        <v>25</v>
      </c>
      <c r="D778" s="34">
        <v>45992</v>
      </c>
      <c r="E778" s="12">
        <v>429.76799999999997</v>
      </c>
      <c r="F778" s="72">
        <v>32.527000000000001</v>
      </c>
      <c r="G778" s="72">
        <v>12.042</v>
      </c>
      <c r="H778" s="12">
        <v>13.619</v>
      </c>
      <c r="I778" s="72">
        <v>1.0309999999999999</v>
      </c>
      <c r="J778" s="72">
        <v>48.277000000000001</v>
      </c>
      <c r="K778" s="12">
        <v>31.277000000000001</v>
      </c>
      <c r="L778" s="72">
        <v>2.367</v>
      </c>
      <c r="M778" s="72">
        <v>37.508000000000003</v>
      </c>
      <c r="N778" s="12">
        <v>44.896000000000001</v>
      </c>
      <c r="O778" s="72">
        <v>3.3980000000000001</v>
      </c>
      <c r="P778" s="72">
        <v>25.959</v>
      </c>
      <c r="Q778" s="12">
        <v>18.344000000000001</v>
      </c>
      <c r="R778" s="72">
        <v>1.3879999999999999</v>
      </c>
      <c r="S778" s="72">
        <v>54.195999999999998</v>
      </c>
      <c r="T778" s="12">
        <v>63.24</v>
      </c>
      <c r="U778" s="72">
        <v>4.7859999999999996</v>
      </c>
      <c r="V778" s="72">
        <v>22.608000000000001</v>
      </c>
      <c r="W778" s="12">
        <v>478.017</v>
      </c>
      <c r="X778" s="72">
        <v>36.179000000000002</v>
      </c>
      <c r="Y778" s="72">
        <v>6.173</v>
      </c>
      <c r="Z778" s="12">
        <v>541.25699999999995</v>
      </c>
      <c r="AA778" s="72">
        <v>40.965000000000003</v>
      </c>
      <c r="AB778" s="72">
        <v>5.8529999999999998</v>
      </c>
      <c r="AC778" s="12">
        <v>971.02499999999998</v>
      </c>
      <c r="AD778" s="72">
        <v>73.492000000000004</v>
      </c>
      <c r="AE778" s="72">
        <v>6.3789999999999996</v>
      </c>
      <c r="AF778" s="12">
        <v>0</v>
      </c>
      <c r="AG778" s="72">
        <v>0</v>
      </c>
      <c r="AH778" s="72">
        <v>0</v>
      </c>
      <c r="AI778" s="12">
        <v>43.606000000000002</v>
      </c>
      <c r="AJ778" s="72">
        <v>3.3</v>
      </c>
      <c r="AK778" s="72">
        <v>56.488999999999997</v>
      </c>
      <c r="AL778" s="12">
        <v>43.606000000000002</v>
      </c>
      <c r="AM778" s="72">
        <v>3.3</v>
      </c>
      <c r="AN778" s="72">
        <v>56.488999999999997</v>
      </c>
      <c r="AO778" s="12">
        <v>1014.631</v>
      </c>
      <c r="AP778" s="72">
        <v>76.792000000000002</v>
      </c>
      <c r="AQ778" s="72">
        <v>6.1920000000000002</v>
      </c>
      <c r="AR778" s="12">
        <v>67.522000000000006</v>
      </c>
      <c r="AS778" s="72">
        <v>5.1100000000000003</v>
      </c>
      <c r="AT778" s="72">
        <v>32.267000000000003</v>
      </c>
      <c r="AU778" s="12">
        <v>10.262</v>
      </c>
      <c r="AV778" s="72">
        <v>0.77700000000000002</v>
      </c>
      <c r="AW778" s="72">
        <v>103.58</v>
      </c>
      <c r="AX778" s="12">
        <v>10.56</v>
      </c>
      <c r="AY778" s="72">
        <v>0.79900000000000004</v>
      </c>
      <c r="AZ778" s="72">
        <v>69.941000000000003</v>
      </c>
      <c r="BA778" s="12">
        <v>20.821999999999999</v>
      </c>
      <c r="BB778" s="72">
        <v>1.5760000000000001</v>
      </c>
      <c r="BC778" s="72">
        <v>61.569000000000003</v>
      </c>
      <c r="BD778" s="12">
        <v>34.954000000000001</v>
      </c>
      <c r="BE778" s="72">
        <v>2.645</v>
      </c>
      <c r="BF778" s="72">
        <v>45.847000000000001</v>
      </c>
      <c r="BG778" s="12">
        <v>55.776000000000003</v>
      </c>
      <c r="BH778" s="72">
        <v>4.2210000000000001</v>
      </c>
      <c r="BI778" s="72">
        <v>36.979999999999997</v>
      </c>
      <c r="BJ778" s="12">
        <v>174.57400000000001</v>
      </c>
      <c r="BK778" s="72">
        <v>13.212999999999999</v>
      </c>
      <c r="BL778" s="72">
        <v>17.599</v>
      </c>
      <c r="BM778" s="12">
        <v>8.7690000000000001</v>
      </c>
      <c r="BN778" s="72">
        <v>0.66400000000000003</v>
      </c>
      <c r="BO778" s="72">
        <v>59.481000000000002</v>
      </c>
      <c r="BP778" s="12">
        <v>183.34299999999999</v>
      </c>
      <c r="BQ778" s="72">
        <v>13.875999999999999</v>
      </c>
      <c r="BR778" s="72">
        <v>16.756</v>
      </c>
      <c r="BS778" s="12">
        <v>306.642</v>
      </c>
      <c r="BT778" s="72">
        <v>23.207999999999998</v>
      </c>
      <c r="BU778" s="72">
        <v>12.343999999999999</v>
      </c>
      <c r="BV778" s="12">
        <v>1321.2719999999999</v>
      </c>
      <c r="BW778" s="72">
        <v>100</v>
      </c>
      <c r="BX778" s="72">
        <v>5.1440000000000001</v>
      </c>
      <c r="BY778" s="13"/>
      <c r="BZ778" s="13"/>
    </row>
    <row r="779" spans="1:78" ht="12.75" customHeight="1">
      <c r="A779" s="122" t="s">
        <v>44</v>
      </c>
      <c r="B779" s="71" t="s">
        <v>71</v>
      </c>
      <c r="C779" s="71" t="s">
        <v>25</v>
      </c>
      <c r="D779" s="34">
        <v>46082</v>
      </c>
      <c r="E779" s="12">
        <v>459.88499999999999</v>
      </c>
      <c r="F779" s="72">
        <v>32.987000000000002</v>
      </c>
      <c r="G779" s="72">
        <v>12.491</v>
      </c>
      <c r="H779" s="12">
        <v>13.823</v>
      </c>
      <c r="I779" s="72">
        <v>0.99099999999999999</v>
      </c>
      <c r="J779" s="72">
        <v>57.052999999999997</v>
      </c>
      <c r="K779" s="12">
        <v>0</v>
      </c>
      <c r="L779" s="72">
        <v>0</v>
      </c>
      <c r="M779" s="72">
        <v>0</v>
      </c>
      <c r="N779" s="12">
        <v>13.823</v>
      </c>
      <c r="O779" s="72">
        <v>0.99099999999999999</v>
      </c>
      <c r="P779" s="72">
        <v>57.052999999999997</v>
      </c>
      <c r="Q779" s="12">
        <v>21.065000000000001</v>
      </c>
      <c r="R779" s="72">
        <v>1.5109999999999999</v>
      </c>
      <c r="S779" s="72">
        <v>74.662000000000006</v>
      </c>
      <c r="T779" s="12">
        <v>34.887</v>
      </c>
      <c r="U779" s="72">
        <v>2.5019999999999998</v>
      </c>
      <c r="V779" s="72">
        <v>55.863</v>
      </c>
      <c r="W779" s="12">
        <v>495.32</v>
      </c>
      <c r="X779" s="72">
        <v>35.527999999999999</v>
      </c>
      <c r="Y779" s="72">
        <v>12.269</v>
      </c>
      <c r="Z779" s="12">
        <v>530.20699999999999</v>
      </c>
      <c r="AA779" s="72">
        <v>38.030999999999999</v>
      </c>
      <c r="AB779" s="72">
        <v>12.324</v>
      </c>
      <c r="AC779" s="12">
        <v>990.09199999999998</v>
      </c>
      <c r="AD779" s="72">
        <v>71.016999999999996</v>
      </c>
      <c r="AE779" s="72">
        <v>9.6590000000000007</v>
      </c>
      <c r="AF779" s="12">
        <v>12.135999999999999</v>
      </c>
      <c r="AG779" s="72">
        <v>0.87</v>
      </c>
      <c r="AH779" s="72">
        <v>95.804000000000002</v>
      </c>
      <c r="AI779" s="12">
        <v>47.371000000000002</v>
      </c>
      <c r="AJ779" s="72">
        <v>3.3980000000000001</v>
      </c>
      <c r="AK779" s="72">
        <v>37.487000000000002</v>
      </c>
      <c r="AL779" s="12">
        <v>59.506999999999998</v>
      </c>
      <c r="AM779" s="72">
        <v>4.2679999999999998</v>
      </c>
      <c r="AN779" s="72">
        <v>29.483000000000001</v>
      </c>
      <c r="AO779" s="12">
        <v>1049.5999999999999</v>
      </c>
      <c r="AP779" s="72">
        <v>75.286000000000001</v>
      </c>
      <c r="AQ779" s="72">
        <v>9.7309999999999999</v>
      </c>
      <c r="AR779" s="12">
        <v>49.811</v>
      </c>
      <c r="AS779" s="72">
        <v>3.573</v>
      </c>
      <c r="AT779" s="72">
        <v>33.680999999999997</v>
      </c>
      <c r="AU779" s="12">
        <v>0</v>
      </c>
      <c r="AV779" s="72">
        <v>0</v>
      </c>
      <c r="AW779" s="72">
        <v>0</v>
      </c>
      <c r="AX779" s="12">
        <v>33.655999999999999</v>
      </c>
      <c r="AY779" s="72">
        <v>2.4140000000000001</v>
      </c>
      <c r="AZ779" s="72">
        <v>38.445999999999998</v>
      </c>
      <c r="BA779" s="12">
        <v>33.655999999999999</v>
      </c>
      <c r="BB779" s="72">
        <v>2.4140000000000001</v>
      </c>
      <c r="BC779" s="72">
        <v>38.445999999999998</v>
      </c>
      <c r="BD779" s="12">
        <v>22.170999999999999</v>
      </c>
      <c r="BE779" s="72">
        <v>1.59</v>
      </c>
      <c r="BF779" s="72">
        <v>53.204000000000001</v>
      </c>
      <c r="BG779" s="12">
        <v>55.826000000000001</v>
      </c>
      <c r="BH779" s="72">
        <v>4.0039999999999996</v>
      </c>
      <c r="BI779" s="72">
        <v>31.484000000000002</v>
      </c>
      <c r="BJ779" s="12">
        <v>228.43100000000001</v>
      </c>
      <c r="BK779" s="72">
        <v>16.385000000000002</v>
      </c>
      <c r="BL779" s="72">
        <v>17.622</v>
      </c>
      <c r="BM779" s="12">
        <v>10.489000000000001</v>
      </c>
      <c r="BN779" s="72">
        <v>0.752</v>
      </c>
      <c r="BO779" s="72">
        <v>60.259</v>
      </c>
      <c r="BP779" s="12">
        <v>238.92099999999999</v>
      </c>
      <c r="BQ779" s="72">
        <v>17.137</v>
      </c>
      <c r="BR779" s="72">
        <v>17.835000000000001</v>
      </c>
      <c r="BS779" s="12">
        <v>344.55799999999999</v>
      </c>
      <c r="BT779" s="72">
        <v>24.713999999999999</v>
      </c>
      <c r="BU779" s="72">
        <v>11.493</v>
      </c>
      <c r="BV779" s="12">
        <v>1394.1579999999999</v>
      </c>
      <c r="BW779" s="72">
        <v>100</v>
      </c>
      <c r="BX779" s="72">
        <v>7.0209999999999999</v>
      </c>
      <c r="BY779" s="13"/>
      <c r="BZ779" s="13"/>
    </row>
    <row r="780" spans="1:78" ht="12.75" customHeight="1">
      <c r="A780" s="122" t="s">
        <v>44</v>
      </c>
      <c r="B780" s="71" t="s">
        <v>71</v>
      </c>
      <c r="C780" s="71" t="s">
        <v>25</v>
      </c>
      <c r="D780" s="34">
        <v>46174</v>
      </c>
      <c r="E780" s="12">
        <v>461.35399999999998</v>
      </c>
      <c r="F780" s="72">
        <v>32.200000000000003</v>
      </c>
      <c r="G780" s="72">
        <v>10.145</v>
      </c>
      <c r="H780" s="12">
        <v>18.611000000000001</v>
      </c>
      <c r="I780" s="72">
        <v>1.2989999999999999</v>
      </c>
      <c r="J780" s="72">
        <v>45.77</v>
      </c>
      <c r="K780" s="12">
        <v>56.149000000000001</v>
      </c>
      <c r="L780" s="72">
        <v>3.919</v>
      </c>
      <c r="M780" s="72">
        <v>41.106000000000002</v>
      </c>
      <c r="N780" s="12">
        <v>74.760000000000005</v>
      </c>
      <c r="O780" s="72">
        <v>5.218</v>
      </c>
      <c r="P780" s="72">
        <v>34.375</v>
      </c>
      <c r="Q780" s="12">
        <v>14.242000000000001</v>
      </c>
      <c r="R780" s="72">
        <v>0.99399999999999999</v>
      </c>
      <c r="S780" s="72">
        <v>50.073999999999998</v>
      </c>
      <c r="T780" s="12">
        <v>89.001999999999995</v>
      </c>
      <c r="U780" s="72">
        <v>6.2119999999999997</v>
      </c>
      <c r="V780" s="72">
        <v>27.504999999999999</v>
      </c>
      <c r="W780" s="12">
        <v>472.53100000000001</v>
      </c>
      <c r="X780" s="72">
        <v>32.979999999999997</v>
      </c>
      <c r="Y780" s="72">
        <v>8.2919999999999998</v>
      </c>
      <c r="Z780" s="12">
        <v>561.53300000000002</v>
      </c>
      <c r="AA780" s="72">
        <v>39.192</v>
      </c>
      <c r="AB780" s="72">
        <v>7.54</v>
      </c>
      <c r="AC780" s="12">
        <v>1022.8869999999999</v>
      </c>
      <c r="AD780" s="72">
        <v>71.391999999999996</v>
      </c>
      <c r="AE780" s="72">
        <v>6.0140000000000002</v>
      </c>
      <c r="AF780" s="12">
        <v>3.6059999999999999</v>
      </c>
      <c r="AG780" s="72">
        <v>0.252</v>
      </c>
      <c r="AH780" s="72">
        <v>106.783</v>
      </c>
      <c r="AI780" s="12">
        <v>29.495999999999999</v>
      </c>
      <c r="AJ780" s="72">
        <v>2.0590000000000002</v>
      </c>
      <c r="AK780" s="72">
        <v>39.689</v>
      </c>
      <c r="AL780" s="12">
        <v>33.103000000000002</v>
      </c>
      <c r="AM780" s="72">
        <v>2.31</v>
      </c>
      <c r="AN780" s="72">
        <v>37.042000000000002</v>
      </c>
      <c r="AO780" s="12">
        <v>1055.989</v>
      </c>
      <c r="AP780" s="72">
        <v>73.701999999999998</v>
      </c>
      <c r="AQ780" s="72">
        <v>5.7140000000000004</v>
      </c>
      <c r="AR780" s="12">
        <v>33.472000000000001</v>
      </c>
      <c r="AS780" s="72">
        <v>2.3359999999999999</v>
      </c>
      <c r="AT780" s="72">
        <v>32.250999999999998</v>
      </c>
      <c r="AU780" s="12">
        <v>8.4689999999999994</v>
      </c>
      <c r="AV780" s="72">
        <v>0.59099999999999997</v>
      </c>
      <c r="AW780" s="72">
        <v>81.879000000000005</v>
      </c>
      <c r="AX780" s="12">
        <v>51.871000000000002</v>
      </c>
      <c r="AY780" s="72">
        <v>3.62</v>
      </c>
      <c r="AZ780" s="72">
        <v>34.142000000000003</v>
      </c>
      <c r="BA780" s="12">
        <v>60.34</v>
      </c>
      <c r="BB780" s="72">
        <v>4.2110000000000003</v>
      </c>
      <c r="BC780" s="72">
        <v>31.445</v>
      </c>
      <c r="BD780" s="12">
        <v>14.525</v>
      </c>
      <c r="BE780" s="72">
        <v>1.014</v>
      </c>
      <c r="BF780" s="72">
        <v>55.786999999999999</v>
      </c>
      <c r="BG780" s="12">
        <v>74.864000000000004</v>
      </c>
      <c r="BH780" s="72">
        <v>5.2249999999999996</v>
      </c>
      <c r="BI780" s="72">
        <v>24.702999999999999</v>
      </c>
      <c r="BJ780" s="12">
        <v>268.45800000000003</v>
      </c>
      <c r="BK780" s="72">
        <v>18.736999999999998</v>
      </c>
      <c r="BL780" s="72">
        <v>12.465999999999999</v>
      </c>
      <c r="BM780" s="12">
        <v>0</v>
      </c>
      <c r="BN780" s="72">
        <v>0</v>
      </c>
      <c r="BO780" s="72">
        <v>0</v>
      </c>
      <c r="BP780" s="12">
        <v>268.45800000000003</v>
      </c>
      <c r="BQ780" s="72">
        <v>18.736999999999998</v>
      </c>
      <c r="BR780" s="72">
        <v>12.465999999999999</v>
      </c>
      <c r="BS780" s="12">
        <v>376.79500000000002</v>
      </c>
      <c r="BT780" s="72">
        <v>26.297999999999998</v>
      </c>
      <c r="BU780" s="72">
        <v>9.3290000000000006</v>
      </c>
      <c r="BV780" s="12">
        <v>1432.7850000000001</v>
      </c>
      <c r="BW780" s="72">
        <v>100</v>
      </c>
      <c r="BX780" s="72">
        <v>5.2640000000000002</v>
      </c>
      <c r="BY780" s="13"/>
      <c r="BZ780" s="13"/>
    </row>
    <row r="781" spans="1:78" ht="12.75" customHeight="1">
      <c r="A781" s="122" t="s">
        <v>44</v>
      </c>
      <c r="B781" s="71" t="s">
        <v>80</v>
      </c>
      <c r="C781" s="71" t="s">
        <v>26</v>
      </c>
      <c r="D781" s="34">
        <v>41883</v>
      </c>
      <c r="E781" s="12">
        <v>5414.36</v>
      </c>
      <c r="F781" s="72">
        <v>42.591999999999999</v>
      </c>
      <c r="G781" s="72">
        <v>1.954</v>
      </c>
      <c r="H781" s="12">
        <v>324.29500000000002</v>
      </c>
      <c r="I781" s="72">
        <v>2.5510000000000002</v>
      </c>
      <c r="J781" s="72">
        <v>16.04</v>
      </c>
      <c r="K781" s="12">
        <v>329.98500000000001</v>
      </c>
      <c r="L781" s="72">
        <v>2.5960000000000001</v>
      </c>
      <c r="M781" s="72">
        <v>18.079999999999998</v>
      </c>
      <c r="N781" s="12">
        <v>654.28</v>
      </c>
      <c r="O781" s="72">
        <v>5.1470000000000002</v>
      </c>
      <c r="P781" s="72">
        <v>12.218999999999999</v>
      </c>
      <c r="Q781" s="12">
        <v>15.071</v>
      </c>
      <c r="R781" s="72">
        <v>0.11899999999999999</v>
      </c>
      <c r="S781" s="72">
        <v>62.234000000000002</v>
      </c>
      <c r="T781" s="12">
        <v>669.351</v>
      </c>
      <c r="U781" s="72">
        <v>5.2649999999999997</v>
      </c>
      <c r="V781" s="72">
        <v>11.987</v>
      </c>
      <c r="W781" s="12">
        <v>1462.0530000000001</v>
      </c>
      <c r="X781" s="72">
        <v>11.500999999999999</v>
      </c>
      <c r="Y781" s="72">
        <v>5.6669999999999998</v>
      </c>
      <c r="Z781" s="12">
        <v>2131.404</v>
      </c>
      <c r="AA781" s="72">
        <v>16.766999999999999</v>
      </c>
      <c r="AB781" s="72">
        <v>3.2869999999999999</v>
      </c>
      <c r="AC781" s="12">
        <v>7545.7629999999999</v>
      </c>
      <c r="AD781" s="72">
        <v>59.359000000000002</v>
      </c>
      <c r="AE781" s="72">
        <v>1.8069999999999999</v>
      </c>
      <c r="AF781" s="12">
        <v>10.79</v>
      </c>
      <c r="AG781" s="72">
        <v>8.5000000000000006E-2</v>
      </c>
      <c r="AH781" s="72">
        <v>81.519000000000005</v>
      </c>
      <c r="AI781" s="12">
        <v>425.29199999999997</v>
      </c>
      <c r="AJ781" s="72">
        <v>3.3460000000000001</v>
      </c>
      <c r="AK781" s="72">
        <v>10.949</v>
      </c>
      <c r="AL781" s="12">
        <v>436.08199999999999</v>
      </c>
      <c r="AM781" s="72">
        <v>3.43</v>
      </c>
      <c r="AN781" s="72">
        <v>10.824999999999999</v>
      </c>
      <c r="AO781" s="12">
        <v>7981.8450000000003</v>
      </c>
      <c r="AP781" s="72">
        <v>62.789000000000001</v>
      </c>
      <c r="AQ781" s="72">
        <v>1.6779999999999999</v>
      </c>
      <c r="AR781" s="12">
        <v>78.376999999999995</v>
      </c>
      <c r="AS781" s="72">
        <v>0.61699999999999999</v>
      </c>
      <c r="AT781" s="72">
        <v>36.746000000000002</v>
      </c>
      <c r="AU781" s="12">
        <v>26.138000000000002</v>
      </c>
      <c r="AV781" s="72">
        <v>0.20599999999999999</v>
      </c>
      <c r="AW781" s="72">
        <v>46.206000000000003</v>
      </c>
      <c r="AX781" s="12">
        <v>596.15599999999995</v>
      </c>
      <c r="AY781" s="72">
        <v>4.6900000000000004</v>
      </c>
      <c r="AZ781" s="72">
        <v>14.539</v>
      </c>
      <c r="BA781" s="12">
        <v>622.29399999999998</v>
      </c>
      <c r="BB781" s="72">
        <v>4.8949999999999996</v>
      </c>
      <c r="BC781" s="72">
        <v>13.585000000000001</v>
      </c>
      <c r="BD781" s="12">
        <v>285.89400000000001</v>
      </c>
      <c r="BE781" s="72">
        <v>2.2490000000000001</v>
      </c>
      <c r="BF781" s="72">
        <v>22.998000000000001</v>
      </c>
      <c r="BG781" s="12">
        <v>908.18799999999999</v>
      </c>
      <c r="BH781" s="72">
        <v>7.1440000000000001</v>
      </c>
      <c r="BI781" s="72">
        <v>9.7289999999999992</v>
      </c>
      <c r="BJ781" s="12">
        <v>1771.6</v>
      </c>
      <c r="BK781" s="72">
        <v>13.936</v>
      </c>
      <c r="BL781" s="72">
        <v>7.6269999999999998</v>
      </c>
      <c r="BM781" s="12">
        <v>1972.09</v>
      </c>
      <c r="BN781" s="72">
        <v>15.513</v>
      </c>
      <c r="BO781" s="72">
        <v>4.9649999999999999</v>
      </c>
      <c r="BP781" s="12">
        <v>3743.69</v>
      </c>
      <c r="BQ781" s="72">
        <v>29.45</v>
      </c>
      <c r="BR781" s="72">
        <v>2.8959999999999999</v>
      </c>
      <c r="BS781" s="12">
        <v>4730.2539999999999</v>
      </c>
      <c r="BT781" s="72">
        <v>37.210999999999999</v>
      </c>
      <c r="BU781" s="72">
        <v>1.512</v>
      </c>
      <c r="BV781" s="12">
        <v>12712.099</v>
      </c>
      <c r="BW781" s="72">
        <v>100</v>
      </c>
      <c r="BX781" s="72">
        <v>1.222</v>
      </c>
      <c r="BY781" s="13"/>
      <c r="BZ781" s="13"/>
    </row>
    <row r="782" spans="1:78" ht="12.75" customHeight="1">
      <c r="A782" s="122" t="s">
        <v>44</v>
      </c>
      <c r="B782" s="71" t="s">
        <v>80</v>
      </c>
      <c r="C782" s="71" t="s">
        <v>26</v>
      </c>
      <c r="D782" s="34">
        <v>41974</v>
      </c>
      <c r="E782" s="12">
        <v>5327.299</v>
      </c>
      <c r="F782" s="72">
        <v>41.962000000000003</v>
      </c>
      <c r="G782" s="72">
        <v>1.9790000000000001</v>
      </c>
      <c r="H782" s="12">
        <v>392.34699999999998</v>
      </c>
      <c r="I782" s="72">
        <v>3.09</v>
      </c>
      <c r="J782" s="72">
        <v>12.826000000000001</v>
      </c>
      <c r="K782" s="12">
        <v>352.86700000000002</v>
      </c>
      <c r="L782" s="72">
        <v>2.7789999999999999</v>
      </c>
      <c r="M782" s="72">
        <v>15.999000000000001</v>
      </c>
      <c r="N782" s="12">
        <v>745.21500000000003</v>
      </c>
      <c r="O782" s="72">
        <v>5.87</v>
      </c>
      <c r="P782" s="72">
        <v>8.3979999999999997</v>
      </c>
      <c r="Q782" s="12">
        <v>25.071000000000002</v>
      </c>
      <c r="R782" s="72">
        <v>0.19700000000000001</v>
      </c>
      <c r="S782" s="72">
        <v>50.006999999999998</v>
      </c>
      <c r="T782" s="12">
        <v>770.28599999999994</v>
      </c>
      <c r="U782" s="72">
        <v>6.0670000000000002</v>
      </c>
      <c r="V782" s="72">
        <v>8.1440000000000001</v>
      </c>
      <c r="W782" s="12">
        <v>1468.671</v>
      </c>
      <c r="X782" s="72">
        <v>11.568</v>
      </c>
      <c r="Y782" s="72">
        <v>5.6180000000000003</v>
      </c>
      <c r="Z782" s="12">
        <v>2238.9569999999999</v>
      </c>
      <c r="AA782" s="72">
        <v>17.635999999999999</v>
      </c>
      <c r="AB782" s="72">
        <v>3.129</v>
      </c>
      <c r="AC782" s="12">
        <v>7566.2560000000003</v>
      </c>
      <c r="AD782" s="72">
        <v>59.597999999999999</v>
      </c>
      <c r="AE782" s="72">
        <v>1.611</v>
      </c>
      <c r="AF782" s="12">
        <v>4.97</v>
      </c>
      <c r="AG782" s="72">
        <v>3.9E-2</v>
      </c>
      <c r="AH782" s="72">
        <v>80.474000000000004</v>
      </c>
      <c r="AI782" s="12">
        <v>445.51499999999999</v>
      </c>
      <c r="AJ782" s="72">
        <v>3.5089999999999999</v>
      </c>
      <c r="AK782" s="72">
        <v>9.9480000000000004</v>
      </c>
      <c r="AL782" s="12">
        <v>450.48599999999999</v>
      </c>
      <c r="AM782" s="72">
        <v>3.548</v>
      </c>
      <c r="AN782" s="72">
        <v>9.7629999999999999</v>
      </c>
      <c r="AO782" s="12">
        <v>8016.7420000000002</v>
      </c>
      <c r="AP782" s="72">
        <v>63.146000000000001</v>
      </c>
      <c r="AQ782" s="72">
        <v>1.7</v>
      </c>
      <c r="AR782" s="12">
        <v>50.384</v>
      </c>
      <c r="AS782" s="72">
        <v>0.39700000000000002</v>
      </c>
      <c r="AT782" s="72">
        <v>63.518999999999998</v>
      </c>
      <c r="AU782" s="12">
        <v>41.042999999999999</v>
      </c>
      <c r="AV782" s="72">
        <v>0.32300000000000001</v>
      </c>
      <c r="AW782" s="72">
        <v>47.488</v>
      </c>
      <c r="AX782" s="12">
        <v>523.40599999999995</v>
      </c>
      <c r="AY782" s="72">
        <v>4.1230000000000002</v>
      </c>
      <c r="AZ782" s="72">
        <v>13.863</v>
      </c>
      <c r="BA782" s="12">
        <v>564.44899999999996</v>
      </c>
      <c r="BB782" s="72">
        <v>4.4459999999999997</v>
      </c>
      <c r="BC782" s="72">
        <v>13.505000000000001</v>
      </c>
      <c r="BD782" s="12">
        <v>263.584</v>
      </c>
      <c r="BE782" s="72">
        <v>2.0760000000000001</v>
      </c>
      <c r="BF782" s="72">
        <v>16.518999999999998</v>
      </c>
      <c r="BG782" s="12">
        <v>828.03399999999999</v>
      </c>
      <c r="BH782" s="72">
        <v>6.5220000000000002</v>
      </c>
      <c r="BI782" s="72">
        <v>10.061999999999999</v>
      </c>
      <c r="BJ782" s="12">
        <v>2019.7370000000001</v>
      </c>
      <c r="BK782" s="72">
        <v>15.909000000000001</v>
      </c>
      <c r="BL782" s="72">
        <v>4.6559999999999997</v>
      </c>
      <c r="BM782" s="12">
        <v>1780.5989999999999</v>
      </c>
      <c r="BN782" s="72">
        <v>14.025</v>
      </c>
      <c r="BO782" s="72">
        <v>6.399</v>
      </c>
      <c r="BP782" s="12">
        <v>3800.3359999999998</v>
      </c>
      <c r="BQ782" s="72">
        <v>29.934999999999999</v>
      </c>
      <c r="BR782" s="72">
        <v>2.7480000000000002</v>
      </c>
      <c r="BS782" s="12">
        <v>4678.7539999999999</v>
      </c>
      <c r="BT782" s="72">
        <v>36.853999999999999</v>
      </c>
      <c r="BU782" s="72">
        <v>1.7689999999999999</v>
      </c>
      <c r="BV782" s="12">
        <v>12695.495000000001</v>
      </c>
      <c r="BW782" s="72">
        <v>100</v>
      </c>
      <c r="BX782" s="72">
        <v>1.306</v>
      </c>
      <c r="BY782" s="13"/>
      <c r="BZ782" s="13"/>
    </row>
    <row r="783" spans="1:78" ht="12.75" customHeight="1">
      <c r="A783" s="122" t="s">
        <v>44</v>
      </c>
      <c r="B783" s="71" t="s">
        <v>80</v>
      </c>
      <c r="C783" s="71" t="s">
        <v>26</v>
      </c>
      <c r="D783" s="34">
        <v>42064</v>
      </c>
      <c r="E783" s="12">
        <v>5453.9610000000002</v>
      </c>
      <c r="F783" s="72">
        <v>42.061</v>
      </c>
      <c r="G783" s="72">
        <v>2.3199999999999998</v>
      </c>
      <c r="H783" s="12">
        <v>346.81799999999998</v>
      </c>
      <c r="I783" s="72">
        <v>2.6749999999999998</v>
      </c>
      <c r="J783" s="72">
        <v>13.845000000000001</v>
      </c>
      <c r="K783" s="12">
        <v>198.39699999999999</v>
      </c>
      <c r="L783" s="72">
        <v>1.53</v>
      </c>
      <c r="M783" s="72">
        <v>16.84</v>
      </c>
      <c r="N783" s="12">
        <v>545.21500000000003</v>
      </c>
      <c r="O783" s="72">
        <v>4.2050000000000001</v>
      </c>
      <c r="P783" s="72">
        <v>10.724</v>
      </c>
      <c r="Q783" s="12">
        <v>47.668999999999997</v>
      </c>
      <c r="R783" s="72">
        <v>0.36799999999999999</v>
      </c>
      <c r="S783" s="72">
        <v>54.655999999999999</v>
      </c>
      <c r="T783" s="12">
        <v>592.88400000000001</v>
      </c>
      <c r="U783" s="72">
        <v>4.5720000000000001</v>
      </c>
      <c r="V783" s="72">
        <v>10.327</v>
      </c>
      <c r="W783" s="12">
        <v>1693.4380000000001</v>
      </c>
      <c r="X783" s="72">
        <v>13.06</v>
      </c>
      <c r="Y783" s="72">
        <v>5.2240000000000002</v>
      </c>
      <c r="Z783" s="12">
        <v>2286.3209999999999</v>
      </c>
      <c r="AA783" s="72">
        <v>17.632000000000001</v>
      </c>
      <c r="AB783" s="72">
        <v>2.915</v>
      </c>
      <c r="AC783" s="12">
        <v>7740.2830000000004</v>
      </c>
      <c r="AD783" s="72">
        <v>59.692999999999998</v>
      </c>
      <c r="AE783" s="72">
        <v>1.716</v>
      </c>
      <c r="AF783" s="12">
        <v>45.804000000000002</v>
      </c>
      <c r="AG783" s="72">
        <v>0.35299999999999998</v>
      </c>
      <c r="AH783" s="72">
        <v>45.432000000000002</v>
      </c>
      <c r="AI783" s="12">
        <v>509.33699999999999</v>
      </c>
      <c r="AJ783" s="72">
        <v>3.9279999999999999</v>
      </c>
      <c r="AK783" s="72">
        <v>7.2619999999999996</v>
      </c>
      <c r="AL783" s="12">
        <v>555.14099999999996</v>
      </c>
      <c r="AM783" s="72">
        <v>4.2809999999999997</v>
      </c>
      <c r="AN783" s="72">
        <v>7.0970000000000004</v>
      </c>
      <c r="AO783" s="12">
        <v>8295.4240000000009</v>
      </c>
      <c r="AP783" s="72">
        <v>63.973999999999997</v>
      </c>
      <c r="AQ783" s="72">
        <v>1.585</v>
      </c>
      <c r="AR783" s="12">
        <v>79.997</v>
      </c>
      <c r="AS783" s="72">
        <v>0.61699999999999999</v>
      </c>
      <c r="AT783" s="72">
        <v>38.164999999999999</v>
      </c>
      <c r="AU783" s="12">
        <v>76.766999999999996</v>
      </c>
      <c r="AV783" s="72">
        <v>0.59199999999999997</v>
      </c>
      <c r="AW783" s="72">
        <v>47.173000000000002</v>
      </c>
      <c r="AX783" s="12">
        <v>539.51599999999996</v>
      </c>
      <c r="AY783" s="72">
        <v>4.1609999999999996</v>
      </c>
      <c r="AZ783" s="72">
        <v>16.805</v>
      </c>
      <c r="BA783" s="12">
        <v>616.28300000000002</v>
      </c>
      <c r="BB783" s="72">
        <v>4.7530000000000001</v>
      </c>
      <c r="BC783" s="72">
        <v>14.417999999999999</v>
      </c>
      <c r="BD783" s="12">
        <v>211.64599999999999</v>
      </c>
      <c r="BE783" s="72">
        <v>1.6319999999999999</v>
      </c>
      <c r="BF783" s="72">
        <v>19.783999999999999</v>
      </c>
      <c r="BG783" s="12">
        <v>827.92899999999997</v>
      </c>
      <c r="BH783" s="72">
        <v>6.3849999999999998</v>
      </c>
      <c r="BI783" s="72">
        <v>10.105</v>
      </c>
      <c r="BJ783" s="12">
        <v>1999.2260000000001</v>
      </c>
      <c r="BK783" s="72">
        <v>15.417999999999999</v>
      </c>
      <c r="BL783" s="72">
        <v>5.4720000000000004</v>
      </c>
      <c r="BM783" s="12">
        <v>1764.347</v>
      </c>
      <c r="BN783" s="72">
        <v>13.606999999999999</v>
      </c>
      <c r="BO783" s="72">
        <v>4.3639999999999999</v>
      </c>
      <c r="BP783" s="12">
        <v>3763.5729999999999</v>
      </c>
      <c r="BQ783" s="72">
        <v>29.024000000000001</v>
      </c>
      <c r="BR783" s="72">
        <v>2.4700000000000002</v>
      </c>
      <c r="BS783" s="12">
        <v>4671.4989999999998</v>
      </c>
      <c r="BT783" s="72">
        <v>36.026000000000003</v>
      </c>
      <c r="BU783" s="72">
        <v>1.264</v>
      </c>
      <c r="BV783" s="12">
        <v>12966.923000000001</v>
      </c>
      <c r="BW783" s="72">
        <v>100</v>
      </c>
      <c r="BX783" s="72">
        <v>1.0049999999999999</v>
      </c>
      <c r="BY783" s="13"/>
      <c r="BZ783" s="13"/>
    </row>
    <row r="784" spans="1:78" ht="12.75" customHeight="1">
      <c r="A784" s="122" t="s">
        <v>44</v>
      </c>
      <c r="B784" s="71" t="s">
        <v>80</v>
      </c>
      <c r="C784" s="71" t="s">
        <v>26</v>
      </c>
      <c r="D784" s="34">
        <v>42156</v>
      </c>
      <c r="E784" s="12">
        <v>5340.3360000000002</v>
      </c>
      <c r="F784" s="72">
        <v>41.982999999999997</v>
      </c>
      <c r="G784" s="72">
        <v>2.0539999999999998</v>
      </c>
      <c r="H784" s="12">
        <v>326.09199999999998</v>
      </c>
      <c r="I784" s="72">
        <v>2.5640000000000001</v>
      </c>
      <c r="J784" s="72">
        <v>15.757</v>
      </c>
      <c r="K784" s="12">
        <v>290.36700000000002</v>
      </c>
      <c r="L784" s="72">
        <v>2.2829999999999999</v>
      </c>
      <c r="M784" s="72">
        <v>14.951000000000001</v>
      </c>
      <c r="N784" s="12">
        <v>616.45899999999995</v>
      </c>
      <c r="O784" s="72">
        <v>4.8460000000000001</v>
      </c>
      <c r="P784" s="72">
        <v>8.7439999999999998</v>
      </c>
      <c r="Q784" s="12">
        <v>27.346</v>
      </c>
      <c r="R784" s="72">
        <v>0.215</v>
      </c>
      <c r="S784" s="72">
        <v>86.518000000000001</v>
      </c>
      <c r="T784" s="12">
        <v>643.80499999999995</v>
      </c>
      <c r="U784" s="72">
        <v>5.0609999999999999</v>
      </c>
      <c r="V784" s="72">
        <v>9.4039999999999999</v>
      </c>
      <c r="W784" s="12">
        <v>1734.4939999999999</v>
      </c>
      <c r="X784" s="72">
        <v>13.635999999999999</v>
      </c>
      <c r="Y784" s="72">
        <v>4.8029999999999999</v>
      </c>
      <c r="Z784" s="12">
        <v>2378.299</v>
      </c>
      <c r="AA784" s="72">
        <v>18.696999999999999</v>
      </c>
      <c r="AB784" s="72">
        <v>3.3050000000000002</v>
      </c>
      <c r="AC784" s="12">
        <v>7718.6350000000002</v>
      </c>
      <c r="AD784" s="72">
        <v>60.679000000000002</v>
      </c>
      <c r="AE784" s="72">
        <v>2.0310000000000001</v>
      </c>
      <c r="AF784" s="12">
        <v>8.0510000000000002</v>
      </c>
      <c r="AG784" s="72">
        <v>6.3E-2</v>
      </c>
      <c r="AH784" s="72">
        <v>97.507000000000005</v>
      </c>
      <c r="AI784" s="12">
        <v>409.79599999999999</v>
      </c>
      <c r="AJ784" s="72">
        <v>3.222</v>
      </c>
      <c r="AK784" s="72">
        <v>12.151999999999999</v>
      </c>
      <c r="AL784" s="12">
        <v>417.84699999999998</v>
      </c>
      <c r="AM784" s="72">
        <v>3.2850000000000001</v>
      </c>
      <c r="AN784" s="72">
        <v>12.048</v>
      </c>
      <c r="AO784" s="12">
        <v>8136.4809999999998</v>
      </c>
      <c r="AP784" s="72">
        <v>63.963999999999999</v>
      </c>
      <c r="AQ784" s="72">
        <v>2.0950000000000002</v>
      </c>
      <c r="AR784" s="12">
        <v>25.373000000000001</v>
      </c>
      <c r="AS784" s="72">
        <v>0.19900000000000001</v>
      </c>
      <c r="AT784" s="72">
        <v>47.68</v>
      </c>
      <c r="AU784" s="12">
        <v>29.809000000000001</v>
      </c>
      <c r="AV784" s="72">
        <v>0.23400000000000001</v>
      </c>
      <c r="AW784" s="72">
        <v>38.47</v>
      </c>
      <c r="AX784" s="12">
        <v>558.45699999999999</v>
      </c>
      <c r="AY784" s="72">
        <v>4.3899999999999997</v>
      </c>
      <c r="AZ784" s="72">
        <v>12.368</v>
      </c>
      <c r="BA784" s="12">
        <v>588.26499999999999</v>
      </c>
      <c r="BB784" s="72">
        <v>4.625</v>
      </c>
      <c r="BC784" s="72">
        <v>12.026999999999999</v>
      </c>
      <c r="BD784" s="12">
        <v>261.13</v>
      </c>
      <c r="BE784" s="72">
        <v>2.0529999999999999</v>
      </c>
      <c r="BF784" s="72">
        <v>18.077000000000002</v>
      </c>
      <c r="BG784" s="12">
        <v>849.39499999999998</v>
      </c>
      <c r="BH784" s="72">
        <v>6.6769999999999996</v>
      </c>
      <c r="BI784" s="72">
        <v>10.368</v>
      </c>
      <c r="BJ784" s="12">
        <v>1993.3720000000001</v>
      </c>
      <c r="BK784" s="72">
        <v>15.670999999999999</v>
      </c>
      <c r="BL784" s="72">
        <v>5.6710000000000003</v>
      </c>
      <c r="BM784" s="12">
        <v>1715.731</v>
      </c>
      <c r="BN784" s="72">
        <v>13.488</v>
      </c>
      <c r="BO784" s="72">
        <v>4.6669999999999998</v>
      </c>
      <c r="BP784" s="12">
        <v>3709.1030000000001</v>
      </c>
      <c r="BQ784" s="72">
        <v>29.158999999999999</v>
      </c>
      <c r="BR784" s="72">
        <v>3.0190000000000001</v>
      </c>
      <c r="BS784" s="12">
        <v>4583.8710000000001</v>
      </c>
      <c r="BT784" s="72">
        <v>36.036000000000001</v>
      </c>
      <c r="BU784" s="72">
        <v>1.8320000000000001</v>
      </c>
      <c r="BV784" s="12">
        <v>12720.352000000001</v>
      </c>
      <c r="BW784" s="72">
        <v>100</v>
      </c>
      <c r="BX784" s="72">
        <v>1.607</v>
      </c>
      <c r="BY784" s="13"/>
      <c r="BZ784" s="13"/>
    </row>
    <row r="785" spans="1:78" ht="12.75" customHeight="1">
      <c r="A785" s="122" t="s">
        <v>44</v>
      </c>
      <c r="B785" s="71" t="s">
        <v>80</v>
      </c>
      <c r="C785" s="71" t="s">
        <v>26</v>
      </c>
      <c r="D785" s="34">
        <v>42614</v>
      </c>
      <c r="E785" s="12">
        <v>5360.8220000000001</v>
      </c>
      <c r="F785" s="72">
        <v>40.442</v>
      </c>
      <c r="G785" s="72">
        <v>1.843</v>
      </c>
      <c r="H785" s="12">
        <v>389.75799999999998</v>
      </c>
      <c r="I785" s="72">
        <v>2.94</v>
      </c>
      <c r="J785" s="72">
        <v>15.996</v>
      </c>
      <c r="K785" s="12">
        <v>261.89</v>
      </c>
      <c r="L785" s="72">
        <v>1.976</v>
      </c>
      <c r="M785" s="72">
        <v>17.030999999999999</v>
      </c>
      <c r="N785" s="12">
        <v>651.64700000000005</v>
      </c>
      <c r="O785" s="72">
        <v>4.9160000000000004</v>
      </c>
      <c r="P785" s="72">
        <v>13.98</v>
      </c>
      <c r="Q785" s="12">
        <v>55.405999999999999</v>
      </c>
      <c r="R785" s="72">
        <v>0.41799999999999998</v>
      </c>
      <c r="S785" s="72">
        <v>35.021999999999998</v>
      </c>
      <c r="T785" s="12">
        <v>707.053</v>
      </c>
      <c r="U785" s="72">
        <v>5.3339999999999996</v>
      </c>
      <c r="V785" s="72">
        <v>12.422000000000001</v>
      </c>
      <c r="W785" s="12">
        <v>1726.9580000000001</v>
      </c>
      <c r="X785" s="72">
        <v>13.028</v>
      </c>
      <c r="Y785" s="72">
        <v>5.2220000000000004</v>
      </c>
      <c r="Z785" s="12">
        <v>2434.011</v>
      </c>
      <c r="AA785" s="72">
        <v>18.361999999999998</v>
      </c>
      <c r="AB785" s="72">
        <v>2.8660000000000001</v>
      </c>
      <c r="AC785" s="12">
        <v>7794.8329999999996</v>
      </c>
      <c r="AD785" s="72">
        <v>58.804000000000002</v>
      </c>
      <c r="AE785" s="72">
        <v>1.764</v>
      </c>
      <c r="AF785" s="12">
        <v>12.195</v>
      </c>
      <c r="AG785" s="72">
        <v>9.1999999999999998E-2</v>
      </c>
      <c r="AH785" s="72">
        <v>81.807000000000002</v>
      </c>
      <c r="AI785" s="12">
        <v>437.286</v>
      </c>
      <c r="AJ785" s="72">
        <v>3.2989999999999999</v>
      </c>
      <c r="AK785" s="72">
        <v>8.6950000000000003</v>
      </c>
      <c r="AL785" s="12">
        <v>449.48099999999999</v>
      </c>
      <c r="AM785" s="72">
        <v>3.391</v>
      </c>
      <c r="AN785" s="72">
        <v>8.2059999999999995</v>
      </c>
      <c r="AO785" s="12">
        <v>8244.3140000000003</v>
      </c>
      <c r="AP785" s="72">
        <v>62.195</v>
      </c>
      <c r="AQ785" s="72">
        <v>1.6220000000000001</v>
      </c>
      <c r="AR785" s="12">
        <v>59.997999999999998</v>
      </c>
      <c r="AS785" s="72">
        <v>0.45300000000000001</v>
      </c>
      <c r="AT785" s="72">
        <v>37.024999999999999</v>
      </c>
      <c r="AU785" s="12">
        <v>34.209000000000003</v>
      </c>
      <c r="AV785" s="72">
        <v>0.25800000000000001</v>
      </c>
      <c r="AW785" s="72">
        <v>43.970999999999997</v>
      </c>
      <c r="AX785" s="12">
        <v>444.73500000000001</v>
      </c>
      <c r="AY785" s="72">
        <v>3.355</v>
      </c>
      <c r="AZ785" s="72">
        <v>16.899999999999999</v>
      </c>
      <c r="BA785" s="12">
        <v>478.94400000000002</v>
      </c>
      <c r="BB785" s="72">
        <v>3.613</v>
      </c>
      <c r="BC785" s="72">
        <v>15.077</v>
      </c>
      <c r="BD785" s="12">
        <v>301.61500000000001</v>
      </c>
      <c r="BE785" s="72">
        <v>2.2749999999999999</v>
      </c>
      <c r="BF785" s="72">
        <v>16.472000000000001</v>
      </c>
      <c r="BG785" s="12">
        <v>780.55899999999997</v>
      </c>
      <c r="BH785" s="72">
        <v>5.8890000000000002</v>
      </c>
      <c r="BI785" s="72">
        <v>11.366</v>
      </c>
      <c r="BJ785" s="12">
        <v>2097.1529999999998</v>
      </c>
      <c r="BK785" s="72">
        <v>15.821</v>
      </c>
      <c r="BL785" s="72">
        <v>3.9169999999999998</v>
      </c>
      <c r="BM785" s="12">
        <v>2073.556</v>
      </c>
      <c r="BN785" s="72">
        <v>15.643000000000001</v>
      </c>
      <c r="BO785" s="72">
        <v>4.3849999999999998</v>
      </c>
      <c r="BP785" s="12">
        <v>4170.7089999999998</v>
      </c>
      <c r="BQ785" s="72">
        <v>31.463999999999999</v>
      </c>
      <c r="BR785" s="72">
        <v>2.3140000000000001</v>
      </c>
      <c r="BS785" s="12">
        <v>5011.2659999999996</v>
      </c>
      <c r="BT785" s="72">
        <v>37.805</v>
      </c>
      <c r="BU785" s="72">
        <v>1.1299999999999999</v>
      </c>
      <c r="BV785" s="12">
        <v>13255.58</v>
      </c>
      <c r="BW785" s="72">
        <v>100</v>
      </c>
      <c r="BX785" s="72">
        <v>1.23</v>
      </c>
      <c r="BY785" s="13"/>
      <c r="BZ785" s="13"/>
    </row>
    <row r="786" spans="1:78" ht="12.75" customHeight="1">
      <c r="A786" s="122" t="s">
        <v>44</v>
      </c>
      <c r="B786" s="71" t="s">
        <v>80</v>
      </c>
      <c r="C786" s="71" t="s">
        <v>26</v>
      </c>
      <c r="D786" s="34">
        <v>42705</v>
      </c>
      <c r="E786" s="12">
        <v>5547.8940000000002</v>
      </c>
      <c r="F786" s="72">
        <v>41.328000000000003</v>
      </c>
      <c r="G786" s="72">
        <v>1.847</v>
      </c>
      <c r="H786" s="12">
        <v>354.18200000000002</v>
      </c>
      <c r="I786" s="72">
        <v>2.6379999999999999</v>
      </c>
      <c r="J786" s="72">
        <v>16.302</v>
      </c>
      <c r="K786" s="12">
        <v>354.35700000000003</v>
      </c>
      <c r="L786" s="72">
        <v>2.64</v>
      </c>
      <c r="M786" s="72">
        <v>17.039000000000001</v>
      </c>
      <c r="N786" s="12">
        <v>708.53899999999999</v>
      </c>
      <c r="O786" s="72">
        <v>5.2779999999999996</v>
      </c>
      <c r="P786" s="72">
        <v>10.784000000000001</v>
      </c>
      <c r="Q786" s="12">
        <v>37.741</v>
      </c>
      <c r="R786" s="72">
        <v>0.28100000000000003</v>
      </c>
      <c r="S786" s="72">
        <v>47.808</v>
      </c>
      <c r="T786" s="12">
        <v>746.28099999999995</v>
      </c>
      <c r="U786" s="72">
        <v>5.5590000000000002</v>
      </c>
      <c r="V786" s="72">
        <v>10.422000000000001</v>
      </c>
      <c r="W786" s="12">
        <v>1650.913</v>
      </c>
      <c r="X786" s="72">
        <v>12.298</v>
      </c>
      <c r="Y786" s="72">
        <v>4.57</v>
      </c>
      <c r="Z786" s="12">
        <v>2397.194</v>
      </c>
      <c r="AA786" s="72">
        <v>17.856999999999999</v>
      </c>
      <c r="AB786" s="72">
        <v>2.823</v>
      </c>
      <c r="AC786" s="12">
        <v>7945.0879999999997</v>
      </c>
      <c r="AD786" s="72">
        <v>59.185000000000002</v>
      </c>
      <c r="AE786" s="72">
        <v>1.3380000000000001</v>
      </c>
      <c r="AF786" s="12">
        <v>16.228000000000002</v>
      </c>
      <c r="AG786" s="72">
        <v>0.121</v>
      </c>
      <c r="AH786" s="72">
        <v>59.811999999999998</v>
      </c>
      <c r="AI786" s="12">
        <v>445.262</v>
      </c>
      <c r="AJ786" s="72">
        <v>3.3170000000000002</v>
      </c>
      <c r="AK786" s="72">
        <v>6.6020000000000003</v>
      </c>
      <c r="AL786" s="12">
        <v>461.48899999999998</v>
      </c>
      <c r="AM786" s="72">
        <v>3.4380000000000002</v>
      </c>
      <c r="AN786" s="72">
        <v>5.8479999999999999</v>
      </c>
      <c r="AO786" s="12">
        <v>8406.5769999999993</v>
      </c>
      <c r="AP786" s="72">
        <v>62.622999999999998</v>
      </c>
      <c r="AQ786" s="72">
        <v>1.2909999999999999</v>
      </c>
      <c r="AR786" s="12">
        <v>69.058000000000007</v>
      </c>
      <c r="AS786" s="72">
        <v>0.51400000000000001</v>
      </c>
      <c r="AT786" s="72">
        <v>47.462000000000003</v>
      </c>
      <c r="AU786" s="12">
        <v>24.876999999999999</v>
      </c>
      <c r="AV786" s="72">
        <v>0.185</v>
      </c>
      <c r="AW786" s="72">
        <v>53.470999999999997</v>
      </c>
      <c r="AX786" s="12">
        <v>449.87099999999998</v>
      </c>
      <c r="AY786" s="72">
        <v>3.351</v>
      </c>
      <c r="AZ786" s="72">
        <v>17.89</v>
      </c>
      <c r="BA786" s="12">
        <v>474.74799999999999</v>
      </c>
      <c r="BB786" s="72">
        <v>3.5369999999999999</v>
      </c>
      <c r="BC786" s="72">
        <v>16.247</v>
      </c>
      <c r="BD786" s="12">
        <v>239.45</v>
      </c>
      <c r="BE786" s="72">
        <v>1.784</v>
      </c>
      <c r="BF786" s="72">
        <v>18.558</v>
      </c>
      <c r="BG786" s="12">
        <v>714.19799999999998</v>
      </c>
      <c r="BH786" s="72">
        <v>5.32</v>
      </c>
      <c r="BI786" s="72">
        <v>10.356</v>
      </c>
      <c r="BJ786" s="12">
        <v>1849.713</v>
      </c>
      <c r="BK786" s="72">
        <v>13.779</v>
      </c>
      <c r="BL786" s="72">
        <v>5.6319999999999997</v>
      </c>
      <c r="BM786" s="12">
        <v>2384.6120000000001</v>
      </c>
      <c r="BN786" s="72">
        <v>17.763999999999999</v>
      </c>
      <c r="BO786" s="72">
        <v>4.8339999999999996</v>
      </c>
      <c r="BP786" s="12">
        <v>4234.3249999999998</v>
      </c>
      <c r="BQ786" s="72">
        <v>31.542999999999999</v>
      </c>
      <c r="BR786" s="72">
        <v>2.1379999999999999</v>
      </c>
      <c r="BS786" s="12">
        <v>5017.5820000000003</v>
      </c>
      <c r="BT786" s="72">
        <v>37.377000000000002</v>
      </c>
      <c r="BU786" s="72">
        <v>2.157</v>
      </c>
      <c r="BV786" s="12">
        <v>13424.159</v>
      </c>
      <c r="BW786" s="72">
        <v>100</v>
      </c>
      <c r="BX786" s="72">
        <v>1</v>
      </c>
      <c r="BY786" s="13"/>
      <c r="BZ786" s="13"/>
    </row>
    <row r="787" spans="1:78" ht="12.75" customHeight="1">
      <c r="A787" s="122" t="s">
        <v>44</v>
      </c>
      <c r="B787" s="71" t="s">
        <v>80</v>
      </c>
      <c r="C787" s="71" t="s">
        <v>26</v>
      </c>
      <c r="D787" s="34">
        <v>42795</v>
      </c>
      <c r="E787" s="12">
        <v>5162.3670000000002</v>
      </c>
      <c r="F787" s="72">
        <v>38.798000000000002</v>
      </c>
      <c r="G787" s="72">
        <v>2.3029999999999999</v>
      </c>
      <c r="H787" s="12">
        <v>506.15199999999999</v>
      </c>
      <c r="I787" s="72">
        <v>3.8039999999999998</v>
      </c>
      <c r="J787" s="72">
        <v>12.661</v>
      </c>
      <c r="K787" s="12">
        <v>293.35000000000002</v>
      </c>
      <c r="L787" s="72">
        <v>2.2050000000000001</v>
      </c>
      <c r="M787" s="72">
        <v>19.547999999999998</v>
      </c>
      <c r="N787" s="12">
        <v>799.50199999999995</v>
      </c>
      <c r="O787" s="72">
        <v>6.0090000000000003</v>
      </c>
      <c r="P787" s="72">
        <v>8.7219999999999995</v>
      </c>
      <c r="Q787" s="12">
        <v>19.555</v>
      </c>
      <c r="R787" s="72">
        <v>0.14699999999999999</v>
      </c>
      <c r="S787" s="72">
        <v>54.314</v>
      </c>
      <c r="T787" s="12">
        <v>819.05700000000002</v>
      </c>
      <c r="U787" s="72">
        <v>6.1559999999999997</v>
      </c>
      <c r="V787" s="72">
        <v>8.4480000000000004</v>
      </c>
      <c r="W787" s="12">
        <v>1696.711</v>
      </c>
      <c r="X787" s="72">
        <v>12.752000000000001</v>
      </c>
      <c r="Y787" s="72">
        <v>5.18</v>
      </c>
      <c r="Z787" s="12">
        <v>2515.768</v>
      </c>
      <c r="AA787" s="72">
        <v>18.908000000000001</v>
      </c>
      <c r="AB787" s="72">
        <v>3.9319999999999999</v>
      </c>
      <c r="AC787" s="12">
        <v>7678.1350000000002</v>
      </c>
      <c r="AD787" s="72">
        <v>57.706000000000003</v>
      </c>
      <c r="AE787" s="72">
        <v>1.5269999999999999</v>
      </c>
      <c r="AF787" s="12">
        <v>15.879</v>
      </c>
      <c r="AG787" s="72">
        <v>0.11899999999999999</v>
      </c>
      <c r="AH787" s="72">
        <v>76.334999999999994</v>
      </c>
      <c r="AI787" s="12">
        <v>541.48900000000003</v>
      </c>
      <c r="AJ787" s="72">
        <v>4.07</v>
      </c>
      <c r="AK787" s="72">
        <v>6.2869999999999999</v>
      </c>
      <c r="AL787" s="12">
        <v>557.36800000000005</v>
      </c>
      <c r="AM787" s="72">
        <v>4.1890000000000001</v>
      </c>
      <c r="AN787" s="72">
        <v>6.4509999999999996</v>
      </c>
      <c r="AO787" s="12">
        <v>8235.5020000000004</v>
      </c>
      <c r="AP787" s="72">
        <v>61.895000000000003</v>
      </c>
      <c r="AQ787" s="72">
        <v>1.4239999999999999</v>
      </c>
      <c r="AR787" s="12">
        <v>64.537000000000006</v>
      </c>
      <c r="AS787" s="72">
        <v>0.48499999999999999</v>
      </c>
      <c r="AT787" s="72">
        <v>30.539000000000001</v>
      </c>
      <c r="AU787" s="12">
        <v>0</v>
      </c>
      <c r="AV787" s="72">
        <v>0</v>
      </c>
      <c r="AW787" s="72">
        <v>0</v>
      </c>
      <c r="AX787" s="12">
        <v>493.55700000000002</v>
      </c>
      <c r="AY787" s="72">
        <v>3.7090000000000001</v>
      </c>
      <c r="AZ787" s="72">
        <v>9.9469999999999992</v>
      </c>
      <c r="BA787" s="12">
        <v>493.55700000000002</v>
      </c>
      <c r="BB787" s="72">
        <v>3.7090000000000001</v>
      </c>
      <c r="BC787" s="72">
        <v>9.9469999999999992</v>
      </c>
      <c r="BD787" s="12">
        <v>278.34100000000001</v>
      </c>
      <c r="BE787" s="72">
        <v>2.0920000000000001</v>
      </c>
      <c r="BF787" s="72">
        <v>22.036000000000001</v>
      </c>
      <c r="BG787" s="12">
        <v>771.89800000000002</v>
      </c>
      <c r="BH787" s="72">
        <v>5.8010000000000002</v>
      </c>
      <c r="BI787" s="72">
        <v>9.9359999999999999</v>
      </c>
      <c r="BJ787" s="12">
        <v>2053.3180000000002</v>
      </c>
      <c r="BK787" s="72">
        <v>15.432</v>
      </c>
      <c r="BL787" s="72">
        <v>6.0789999999999997</v>
      </c>
      <c r="BM787" s="12">
        <v>2180.355</v>
      </c>
      <c r="BN787" s="72">
        <v>16.387</v>
      </c>
      <c r="BO787" s="72">
        <v>4.4809999999999999</v>
      </c>
      <c r="BP787" s="12">
        <v>4233.6729999999998</v>
      </c>
      <c r="BQ787" s="72">
        <v>31.818999999999999</v>
      </c>
      <c r="BR787" s="72">
        <v>2.085</v>
      </c>
      <c r="BS787" s="12">
        <v>5070.1080000000002</v>
      </c>
      <c r="BT787" s="72">
        <v>38.104999999999997</v>
      </c>
      <c r="BU787" s="72">
        <v>1.619</v>
      </c>
      <c r="BV787" s="12">
        <v>13305.611000000001</v>
      </c>
      <c r="BW787" s="72">
        <v>100</v>
      </c>
      <c r="BX787" s="72">
        <v>1.0629999999999999</v>
      </c>
      <c r="BY787" s="13"/>
      <c r="BZ787" s="13"/>
    </row>
    <row r="788" spans="1:78" ht="12.75" customHeight="1">
      <c r="A788" s="122" t="s">
        <v>44</v>
      </c>
      <c r="B788" s="71" t="s">
        <v>80</v>
      </c>
      <c r="C788" s="71" t="s">
        <v>26</v>
      </c>
      <c r="D788" s="34">
        <v>42887</v>
      </c>
      <c r="E788" s="12">
        <v>5557.5659999999998</v>
      </c>
      <c r="F788" s="72">
        <v>40.938000000000002</v>
      </c>
      <c r="G788" s="72">
        <v>1.7809999999999999</v>
      </c>
      <c r="H788" s="12">
        <v>377.98700000000002</v>
      </c>
      <c r="I788" s="72">
        <v>2.7839999999999998</v>
      </c>
      <c r="J788" s="72">
        <v>18.870999999999999</v>
      </c>
      <c r="K788" s="12">
        <v>343.90800000000002</v>
      </c>
      <c r="L788" s="72">
        <v>2.5329999999999999</v>
      </c>
      <c r="M788" s="72">
        <v>18.029</v>
      </c>
      <c r="N788" s="12">
        <v>721.89499999999998</v>
      </c>
      <c r="O788" s="72">
        <v>5.3179999999999996</v>
      </c>
      <c r="P788" s="72">
        <v>10.189</v>
      </c>
      <c r="Q788" s="12">
        <v>30.161000000000001</v>
      </c>
      <c r="R788" s="72">
        <v>0.222</v>
      </c>
      <c r="S788" s="72">
        <v>46.426000000000002</v>
      </c>
      <c r="T788" s="12">
        <v>752.05600000000004</v>
      </c>
      <c r="U788" s="72">
        <v>5.54</v>
      </c>
      <c r="V788" s="72">
        <v>10.019</v>
      </c>
      <c r="W788" s="12">
        <v>1739.6579999999999</v>
      </c>
      <c r="X788" s="72">
        <v>12.814</v>
      </c>
      <c r="Y788" s="72">
        <v>4.742</v>
      </c>
      <c r="Z788" s="12">
        <v>2491.7139999999999</v>
      </c>
      <c r="AA788" s="72">
        <v>18.353999999999999</v>
      </c>
      <c r="AB788" s="72">
        <v>2.6880000000000002</v>
      </c>
      <c r="AC788" s="12">
        <v>8049.28</v>
      </c>
      <c r="AD788" s="72">
        <v>59.292000000000002</v>
      </c>
      <c r="AE788" s="72">
        <v>1.3720000000000001</v>
      </c>
      <c r="AF788" s="12">
        <v>8.6910000000000007</v>
      </c>
      <c r="AG788" s="72">
        <v>6.4000000000000001E-2</v>
      </c>
      <c r="AH788" s="72">
        <v>75.488</v>
      </c>
      <c r="AI788" s="12">
        <v>440.42899999999997</v>
      </c>
      <c r="AJ788" s="72">
        <v>3.2440000000000002</v>
      </c>
      <c r="AK788" s="72">
        <v>6.0149999999999997</v>
      </c>
      <c r="AL788" s="12">
        <v>449.12</v>
      </c>
      <c r="AM788" s="72">
        <v>3.3079999999999998</v>
      </c>
      <c r="AN788" s="72">
        <v>6.0490000000000004</v>
      </c>
      <c r="AO788" s="12">
        <v>8498.4009999999998</v>
      </c>
      <c r="AP788" s="72">
        <v>62.6</v>
      </c>
      <c r="AQ788" s="72">
        <v>1.2729999999999999</v>
      </c>
      <c r="AR788" s="12">
        <v>43.604999999999997</v>
      </c>
      <c r="AS788" s="72">
        <v>0.32100000000000001</v>
      </c>
      <c r="AT788" s="72">
        <v>45.969000000000001</v>
      </c>
      <c r="AU788" s="12">
        <v>7.6429999999999998</v>
      </c>
      <c r="AV788" s="72">
        <v>5.6000000000000001E-2</v>
      </c>
      <c r="AW788" s="72">
        <v>75.367999999999995</v>
      </c>
      <c r="AX788" s="12">
        <v>381.22800000000001</v>
      </c>
      <c r="AY788" s="72">
        <v>2.8079999999999998</v>
      </c>
      <c r="AZ788" s="72">
        <v>12.294</v>
      </c>
      <c r="BA788" s="12">
        <v>388.87099999999998</v>
      </c>
      <c r="BB788" s="72">
        <v>2.8639999999999999</v>
      </c>
      <c r="BC788" s="72">
        <v>12.081</v>
      </c>
      <c r="BD788" s="12">
        <v>227.87899999999999</v>
      </c>
      <c r="BE788" s="72">
        <v>1.679</v>
      </c>
      <c r="BF788" s="72">
        <v>19.75</v>
      </c>
      <c r="BG788" s="12">
        <v>616.75</v>
      </c>
      <c r="BH788" s="72">
        <v>4.5430000000000001</v>
      </c>
      <c r="BI788" s="72">
        <v>8.9760000000000009</v>
      </c>
      <c r="BJ788" s="12">
        <v>2109.91</v>
      </c>
      <c r="BK788" s="72">
        <v>15.542</v>
      </c>
      <c r="BL788" s="72">
        <v>4.78</v>
      </c>
      <c r="BM788" s="12">
        <v>2307.058</v>
      </c>
      <c r="BN788" s="72">
        <v>16.994</v>
      </c>
      <c r="BO788" s="72">
        <v>3.1989999999999998</v>
      </c>
      <c r="BP788" s="12">
        <v>4416.9679999999998</v>
      </c>
      <c r="BQ788" s="72">
        <v>32.536000000000001</v>
      </c>
      <c r="BR788" s="72">
        <v>1.696</v>
      </c>
      <c r="BS788" s="12">
        <v>5077.3220000000001</v>
      </c>
      <c r="BT788" s="72">
        <v>37.4</v>
      </c>
      <c r="BU788" s="72">
        <v>1.117</v>
      </c>
      <c r="BV788" s="12">
        <v>13575.723</v>
      </c>
      <c r="BW788" s="72">
        <v>100</v>
      </c>
      <c r="BX788" s="72">
        <v>0.91400000000000003</v>
      </c>
      <c r="BY788" s="13"/>
      <c r="BZ788" s="13"/>
    </row>
    <row r="789" spans="1:78" ht="12.75" customHeight="1">
      <c r="A789" s="122" t="s">
        <v>44</v>
      </c>
      <c r="B789" s="71" t="s">
        <v>80</v>
      </c>
      <c r="C789" s="71" t="s">
        <v>26</v>
      </c>
      <c r="D789" s="34">
        <v>43344</v>
      </c>
      <c r="E789" s="12">
        <v>5644.21</v>
      </c>
      <c r="F789" s="72">
        <v>40.720999999999997</v>
      </c>
      <c r="G789" s="72">
        <v>1.952</v>
      </c>
      <c r="H789" s="12">
        <v>416.72399999999999</v>
      </c>
      <c r="I789" s="72">
        <v>3.0070000000000001</v>
      </c>
      <c r="J789" s="72">
        <v>15.324</v>
      </c>
      <c r="K789" s="12">
        <v>365.48</v>
      </c>
      <c r="L789" s="72">
        <v>2.637</v>
      </c>
      <c r="M789" s="72">
        <v>10.667999999999999</v>
      </c>
      <c r="N789" s="12">
        <v>782.20299999999997</v>
      </c>
      <c r="O789" s="72">
        <v>5.6429999999999998</v>
      </c>
      <c r="P789" s="72">
        <v>10.706</v>
      </c>
      <c r="Q789" s="12">
        <v>26.713000000000001</v>
      </c>
      <c r="R789" s="72">
        <v>0.193</v>
      </c>
      <c r="S789" s="72">
        <v>61.968000000000004</v>
      </c>
      <c r="T789" s="12">
        <v>808.91600000000005</v>
      </c>
      <c r="U789" s="72">
        <v>5.8360000000000003</v>
      </c>
      <c r="V789" s="72">
        <v>11.33</v>
      </c>
      <c r="W789" s="12">
        <v>1808.7629999999999</v>
      </c>
      <c r="X789" s="72">
        <v>13.05</v>
      </c>
      <c r="Y789" s="72">
        <v>4.6159999999999997</v>
      </c>
      <c r="Z789" s="12">
        <v>2617.6790000000001</v>
      </c>
      <c r="AA789" s="72">
        <v>18.885999999999999</v>
      </c>
      <c r="AB789" s="72">
        <v>2.597</v>
      </c>
      <c r="AC789" s="12">
        <v>8261.8889999999992</v>
      </c>
      <c r="AD789" s="72">
        <v>59.606999999999999</v>
      </c>
      <c r="AE789" s="72">
        <v>1.496</v>
      </c>
      <c r="AF789" s="12">
        <v>1.2849999999999999</v>
      </c>
      <c r="AG789" s="72">
        <v>8.9999999999999993E-3</v>
      </c>
      <c r="AH789" s="72">
        <v>107.16200000000001</v>
      </c>
      <c r="AI789" s="12">
        <v>414.154</v>
      </c>
      <c r="AJ789" s="72">
        <v>2.988</v>
      </c>
      <c r="AK789" s="72">
        <v>7.1449999999999996</v>
      </c>
      <c r="AL789" s="12">
        <v>415.43900000000002</v>
      </c>
      <c r="AM789" s="72">
        <v>2.9969999999999999</v>
      </c>
      <c r="AN789" s="72">
        <v>7.1219999999999999</v>
      </c>
      <c r="AO789" s="12">
        <v>8677.3279999999995</v>
      </c>
      <c r="AP789" s="72">
        <v>62.603999999999999</v>
      </c>
      <c r="AQ789" s="72">
        <v>1.5289999999999999</v>
      </c>
      <c r="AR789" s="12">
        <v>45.296999999999997</v>
      </c>
      <c r="AS789" s="72">
        <v>0.32700000000000001</v>
      </c>
      <c r="AT789" s="72">
        <v>39.268000000000001</v>
      </c>
      <c r="AU789" s="12">
        <v>50.689</v>
      </c>
      <c r="AV789" s="72">
        <v>0.36599999999999999</v>
      </c>
      <c r="AW789" s="72">
        <v>61.125999999999998</v>
      </c>
      <c r="AX789" s="12">
        <v>436.51499999999999</v>
      </c>
      <c r="AY789" s="72">
        <v>3.149</v>
      </c>
      <c r="AZ789" s="72">
        <v>14.865</v>
      </c>
      <c r="BA789" s="12">
        <v>487.20299999999997</v>
      </c>
      <c r="BB789" s="72">
        <v>3.5150000000000001</v>
      </c>
      <c r="BC789" s="72">
        <v>14.452999999999999</v>
      </c>
      <c r="BD789" s="12">
        <v>272.58600000000001</v>
      </c>
      <c r="BE789" s="72">
        <v>1.9670000000000001</v>
      </c>
      <c r="BF789" s="72">
        <v>13.877000000000001</v>
      </c>
      <c r="BG789" s="12">
        <v>759.78899999999999</v>
      </c>
      <c r="BH789" s="72">
        <v>5.4820000000000002</v>
      </c>
      <c r="BI789" s="72">
        <v>11.422000000000001</v>
      </c>
      <c r="BJ789" s="12">
        <v>2025.15</v>
      </c>
      <c r="BK789" s="72">
        <v>14.611000000000001</v>
      </c>
      <c r="BL789" s="72">
        <v>4.1420000000000003</v>
      </c>
      <c r="BM789" s="12">
        <v>2353.0839999999998</v>
      </c>
      <c r="BN789" s="72">
        <v>16.977</v>
      </c>
      <c r="BO789" s="72">
        <v>3.992</v>
      </c>
      <c r="BP789" s="12">
        <v>4378.2340000000004</v>
      </c>
      <c r="BQ789" s="72">
        <v>31.588000000000001</v>
      </c>
      <c r="BR789" s="72">
        <v>1.829</v>
      </c>
      <c r="BS789" s="12">
        <v>5183.32</v>
      </c>
      <c r="BT789" s="72">
        <v>37.396000000000001</v>
      </c>
      <c r="BU789" s="72">
        <v>1.268</v>
      </c>
      <c r="BV789" s="12">
        <v>13860.647999999999</v>
      </c>
      <c r="BW789" s="72">
        <v>100</v>
      </c>
      <c r="BX789" s="72">
        <v>1.073</v>
      </c>
      <c r="BY789" s="13"/>
      <c r="BZ789" s="13"/>
    </row>
    <row r="790" spans="1:78" ht="12.75" customHeight="1">
      <c r="A790" s="122" t="s">
        <v>44</v>
      </c>
      <c r="B790" s="71" t="s">
        <v>80</v>
      </c>
      <c r="C790" s="71" t="s">
        <v>26</v>
      </c>
      <c r="D790" s="34">
        <v>43435</v>
      </c>
      <c r="E790" s="12">
        <v>5503.7240000000002</v>
      </c>
      <c r="F790" s="72">
        <v>40.220999999999997</v>
      </c>
      <c r="G790" s="72">
        <v>1.76</v>
      </c>
      <c r="H790" s="12">
        <v>417.88799999999998</v>
      </c>
      <c r="I790" s="72">
        <v>3.0539999999999998</v>
      </c>
      <c r="J790" s="72">
        <v>18.523</v>
      </c>
      <c r="K790" s="12">
        <v>339.767</v>
      </c>
      <c r="L790" s="72">
        <v>2.4830000000000001</v>
      </c>
      <c r="M790" s="72">
        <v>15.456</v>
      </c>
      <c r="N790" s="12">
        <v>757.65499999999997</v>
      </c>
      <c r="O790" s="72">
        <v>5.5369999999999999</v>
      </c>
      <c r="P790" s="72">
        <v>11.173999999999999</v>
      </c>
      <c r="Q790" s="12">
        <v>21.927</v>
      </c>
      <c r="R790" s="72">
        <v>0.16</v>
      </c>
      <c r="S790" s="72">
        <v>61.393999999999998</v>
      </c>
      <c r="T790" s="12">
        <v>779.58199999999999</v>
      </c>
      <c r="U790" s="72">
        <v>5.6970000000000001</v>
      </c>
      <c r="V790" s="72">
        <v>10.769</v>
      </c>
      <c r="W790" s="12">
        <v>1938.019</v>
      </c>
      <c r="X790" s="72">
        <v>14.163</v>
      </c>
      <c r="Y790" s="72">
        <v>4.0529999999999999</v>
      </c>
      <c r="Z790" s="12">
        <v>2717.6010000000001</v>
      </c>
      <c r="AA790" s="72">
        <v>19.86</v>
      </c>
      <c r="AB790" s="72">
        <v>2.754</v>
      </c>
      <c r="AC790" s="12">
        <v>8221.3250000000007</v>
      </c>
      <c r="AD790" s="72">
        <v>60.081000000000003</v>
      </c>
      <c r="AE790" s="72">
        <v>1.452</v>
      </c>
      <c r="AF790" s="12">
        <v>9.9700000000000006</v>
      </c>
      <c r="AG790" s="72">
        <v>7.2999999999999995E-2</v>
      </c>
      <c r="AH790" s="72">
        <v>75.975999999999999</v>
      </c>
      <c r="AI790" s="12">
        <v>381.58499999999998</v>
      </c>
      <c r="AJ790" s="72">
        <v>2.7890000000000001</v>
      </c>
      <c r="AK790" s="72">
        <v>7.077</v>
      </c>
      <c r="AL790" s="12">
        <v>391.55399999999997</v>
      </c>
      <c r="AM790" s="72">
        <v>2.8610000000000002</v>
      </c>
      <c r="AN790" s="72">
        <v>7.2789999999999999</v>
      </c>
      <c r="AO790" s="12">
        <v>8612.8790000000008</v>
      </c>
      <c r="AP790" s="72">
        <v>62.942999999999998</v>
      </c>
      <c r="AQ790" s="72">
        <v>1.4710000000000001</v>
      </c>
      <c r="AR790" s="12">
        <v>47.137999999999998</v>
      </c>
      <c r="AS790" s="72">
        <v>0.34399999999999997</v>
      </c>
      <c r="AT790" s="72">
        <v>36.965000000000003</v>
      </c>
      <c r="AU790" s="12">
        <v>31.724</v>
      </c>
      <c r="AV790" s="72">
        <v>0.23200000000000001</v>
      </c>
      <c r="AW790" s="72">
        <v>72.89</v>
      </c>
      <c r="AX790" s="12">
        <v>404.61599999999999</v>
      </c>
      <c r="AY790" s="72">
        <v>2.9569999999999999</v>
      </c>
      <c r="AZ790" s="72">
        <v>17.635000000000002</v>
      </c>
      <c r="BA790" s="12">
        <v>436.34</v>
      </c>
      <c r="BB790" s="72">
        <v>3.1890000000000001</v>
      </c>
      <c r="BC790" s="72">
        <v>17.452000000000002</v>
      </c>
      <c r="BD790" s="12">
        <v>251.56299999999999</v>
      </c>
      <c r="BE790" s="72">
        <v>1.8380000000000001</v>
      </c>
      <c r="BF790" s="72">
        <v>20.567</v>
      </c>
      <c r="BG790" s="12">
        <v>687.90300000000002</v>
      </c>
      <c r="BH790" s="72">
        <v>5.0270000000000001</v>
      </c>
      <c r="BI790" s="72">
        <v>13.013999999999999</v>
      </c>
      <c r="BJ790" s="12">
        <v>2049.826</v>
      </c>
      <c r="BK790" s="72">
        <v>14.98</v>
      </c>
      <c r="BL790" s="72">
        <v>5.5629999999999997</v>
      </c>
      <c r="BM790" s="12">
        <v>2285.8879999999999</v>
      </c>
      <c r="BN790" s="72">
        <v>16.704999999999998</v>
      </c>
      <c r="BO790" s="72">
        <v>4.1959999999999997</v>
      </c>
      <c r="BP790" s="12">
        <v>4335.7139999999999</v>
      </c>
      <c r="BQ790" s="72">
        <v>31.684999999999999</v>
      </c>
      <c r="BR790" s="72">
        <v>2.38</v>
      </c>
      <c r="BS790" s="12">
        <v>5070.7550000000001</v>
      </c>
      <c r="BT790" s="72">
        <v>37.057000000000002</v>
      </c>
      <c r="BU790" s="72">
        <v>1.667</v>
      </c>
      <c r="BV790" s="12">
        <v>13683.634</v>
      </c>
      <c r="BW790" s="72">
        <v>100</v>
      </c>
      <c r="BX790" s="72">
        <v>0.91600000000000004</v>
      </c>
      <c r="BY790" s="13"/>
      <c r="BZ790" s="13"/>
    </row>
    <row r="791" spans="1:78" ht="12.75" customHeight="1">
      <c r="A791" s="122" t="s">
        <v>44</v>
      </c>
      <c r="B791" s="71" t="s">
        <v>80</v>
      </c>
      <c r="C791" s="71" t="s">
        <v>26</v>
      </c>
      <c r="D791" s="34">
        <v>43525</v>
      </c>
      <c r="E791" s="12">
        <v>5848.1509999999998</v>
      </c>
      <c r="F791" s="72">
        <v>41.985999999999997</v>
      </c>
      <c r="G791" s="72">
        <v>2.0150000000000001</v>
      </c>
      <c r="H791" s="12">
        <v>311.721</v>
      </c>
      <c r="I791" s="72">
        <v>2.238</v>
      </c>
      <c r="J791" s="72">
        <v>17.747</v>
      </c>
      <c r="K791" s="12">
        <v>296.27699999999999</v>
      </c>
      <c r="L791" s="72">
        <v>2.1269999999999998</v>
      </c>
      <c r="M791" s="72">
        <v>16.599</v>
      </c>
      <c r="N791" s="12">
        <v>625.322</v>
      </c>
      <c r="O791" s="72">
        <v>4.4889999999999999</v>
      </c>
      <c r="P791" s="72">
        <v>9.7880000000000003</v>
      </c>
      <c r="Q791" s="12">
        <v>16.11</v>
      </c>
      <c r="R791" s="72">
        <v>0.11600000000000001</v>
      </c>
      <c r="S791" s="72">
        <v>73.144000000000005</v>
      </c>
      <c r="T791" s="12">
        <v>641.43299999999999</v>
      </c>
      <c r="U791" s="72">
        <v>4.6050000000000004</v>
      </c>
      <c r="V791" s="72">
        <v>9.6760000000000002</v>
      </c>
      <c r="W791" s="12">
        <v>1870.018</v>
      </c>
      <c r="X791" s="72">
        <v>13.425000000000001</v>
      </c>
      <c r="Y791" s="72">
        <v>5.2670000000000003</v>
      </c>
      <c r="Z791" s="12">
        <v>2511.451</v>
      </c>
      <c r="AA791" s="72">
        <v>18.03</v>
      </c>
      <c r="AB791" s="72">
        <v>3.1459999999999999</v>
      </c>
      <c r="AC791" s="12">
        <v>8359.6010000000006</v>
      </c>
      <c r="AD791" s="72">
        <v>60.015999999999998</v>
      </c>
      <c r="AE791" s="72">
        <v>1.946</v>
      </c>
      <c r="AF791" s="12">
        <v>21.056000000000001</v>
      </c>
      <c r="AG791" s="72">
        <v>0.151</v>
      </c>
      <c r="AH791" s="72">
        <v>43.896000000000001</v>
      </c>
      <c r="AI791" s="12">
        <v>443.428</v>
      </c>
      <c r="AJ791" s="72">
        <v>3.1840000000000002</v>
      </c>
      <c r="AK791" s="72">
        <v>10.228</v>
      </c>
      <c r="AL791" s="12">
        <v>464.48399999999998</v>
      </c>
      <c r="AM791" s="72">
        <v>3.335</v>
      </c>
      <c r="AN791" s="72">
        <v>9.6430000000000007</v>
      </c>
      <c r="AO791" s="12">
        <v>8824.0849999999991</v>
      </c>
      <c r="AP791" s="72">
        <v>63.350999999999999</v>
      </c>
      <c r="AQ791" s="72">
        <v>1.93</v>
      </c>
      <c r="AR791" s="12">
        <v>73.486000000000004</v>
      </c>
      <c r="AS791" s="72">
        <v>0.52800000000000002</v>
      </c>
      <c r="AT791" s="72">
        <v>40.892000000000003</v>
      </c>
      <c r="AU791" s="12">
        <v>20.97</v>
      </c>
      <c r="AV791" s="72">
        <v>0.151</v>
      </c>
      <c r="AW791" s="72">
        <v>64.341999999999999</v>
      </c>
      <c r="AX791" s="12">
        <v>499.05500000000001</v>
      </c>
      <c r="AY791" s="72">
        <v>3.5830000000000002</v>
      </c>
      <c r="AZ791" s="72">
        <v>12.143000000000001</v>
      </c>
      <c r="BA791" s="12">
        <v>520.02499999999998</v>
      </c>
      <c r="BB791" s="72">
        <v>3.7330000000000001</v>
      </c>
      <c r="BC791" s="72">
        <v>11.95</v>
      </c>
      <c r="BD791" s="12">
        <v>131.49700000000001</v>
      </c>
      <c r="BE791" s="72">
        <v>0.94399999999999995</v>
      </c>
      <c r="BF791" s="72">
        <v>25.134</v>
      </c>
      <c r="BG791" s="12">
        <v>651.52200000000005</v>
      </c>
      <c r="BH791" s="72">
        <v>4.6769999999999996</v>
      </c>
      <c r="BI791" s="72">
        <v>10.867000000000001</v>
      </c>
      <c r="BJ791" s="12">
        <v>2137.9560000000001</v>
      </c>
      <c r="BK791" s="72">
        <v>15.349</v>
      </c>
      <c r="BL791" s="72">
        <v>6.367</v>
      </c>
      <c r="BM791" s="12">
        <v>2241.8519999999999</v>
      </c>
      <c r="BN791" s="72">
        <v>16.094999999999999</v>
      </c>
      <c r="BO791" s="72">
        <v>5.8380000000000001</v>
      </c>
      <c r="BP791" s="12">
        <v>4379.808</v>
      </c>
      <c r="BQ791" s="72">
        <v>31.443999999999999</v>
      </c>
      <c r="BR791" s="72">
        <v>2.1160000000000001</v>
      </c>
      <c r="BS791" s="12">
        <v>5104.8159999999998</v>
      </c>
      <c r="BT791" s="72">
        <v>36.649000000000001</v>
      </c>
      <c r="BU791" s="72">
        <v>1.3919999999999999</v>
      </c>
      <c r="BV791" s="12">
        <v>13928.902</v>
      </c>
      <c r="BW791" s="72">
        <v>100</v>
      </c>
      <c r="BX791" s="72">
        <v>1.2470000000000001</v>
      </c>
      <c r="BY791" s="13"/>
      <c r="BZ791" s="13"/>
    </row>
    <row r="792" spans="1:78" ht="12.75" customHeight="1">
      <c r="A792" s="122" t="s">
        <v>44</v>
      </c>
      <c r="B792" s="71" t="s">
        <v>80</v>
      </c>
      <c r="C792" s="71" t="s">
        <v>26</v>
      </c>
      <c r="D792" s="34">
        <v>43617</v>
      </c>
      <c r="E792" s="12">
        <v>5524.1379999999999</v>
      </c>
      <c r="F792" s="72">
        <v>39.820999999999998</v>
      </c>
      <c r="G792" s="72">
        <v>2.4830000000000001</v>
      </c>
      <c r="H792" s="12">
        <v>342.565</v>
      </c>
      <c r="I792" s="72">
        <v>2.4689999999999999</v>
      </c>
      <c r="J792" s="72">
        <v>14.233000000000001</v>
      </c>
      <c r="K792" s="12">
        <v>389.25099999999998</v>
      </c>
      <c r="L792" s="72">
        <v>2.806</v>
      </c>
      <c r="M792" s="72">
        <v>13.855</v>
      </c>
      <c r="N792" s="12">
        <v>731.81600000000003</v>
      </c>
      <c r="O792" s="72">
        <v>5.2750000000000004</v>
      </c>
      <c r="P792" s="72">
        <v>11.307</v>
      </c>
      <c r="Q792" s="12">
        <v>16.195</v>
      </c>
      <c r="R792" s="72">
        <v>0.11700000000000001</v>
      </c>
      <c r="S792" s="72">
        <v>85.424999999999997</v>
      </c>
      <c r="T792" s="12">
        <v>748.01099999999997</v>
      </c>
      <c r="U792" s="72">
        <v>5.3920000000000003</v>
      </c>
      <c r="V792" s="72">
        <v>11.003</v>
      </c>
      <c r="W792" s="12">
        <v>1894.4469999999999</v>
      </c>
      <c r="X792" s="72">
        <v>13.656000000000001</v>
      </c>
      <c r="Y792" s="72">
        <v>5.1340000000000003</v>
      </c>
      <c r="Z792" s="12">
        <v>2642.4580000000001</v>
      </c>
      <c r="AA792" s="72">
        <v>19.047999999999998</v>
      </c>
      <c r="AB792" s="72">
        <v>2.87</v>
      </c>
      <c r="AC792" s="12">
        <v>8166.5959999999995</v>
      </c>
      <c r="AD792" s="72">
        <v>58.869</v>
      </c>
      <c r="AE792" s="72">
        <v>1.8560000000000001</v>
      </c>
      <c r="AF792" s="12">
        <v>8.9960000000000004</v>
      </c>
      <c r="AG792" s="72">
        <v>6.5000000000000002E-2</v>
      </c>
      <c r="AH792" s="72">
        <v>52.957000000000001</v>
      </c>
      <c r="AI792" s="12">
        <v>452.16399999999999</v>
      </c>
      <c r="AJ792" s="72">
        <v>3.2589999999999999</v>
      </c>
      <c r="AK792" s="72">
        <v>5.7930000000000001</v>
      </c>
      <c r="AL792" s="12">
        <v>461.16</v>
      </c>
      <c r="AM792" s="72">
        <v>3.3239999999999998</v>
      </c>
      <c r="AN792" s="72">
        <v>5.8890000000000002</v>
      </c>
      <c r="AO792" s="12">
        <v>8627.7559999999994</v>
      </c>
      <c r="AP792" s="72">
        <v>62.192999999999998</v>
      </c>
      <c r="AQ792" s="72">
        <v>1.8109999999999999</v>
      </c>
      <c r="AR792" s="12">
        <v>39.228999999999999</v>
      </c>
      <c r="AS792" s="72">
        <v>0.28299999999999997</v>
      </c>
      <c r="AT792" s="72">
        <v>46.377000000000002</v>
      </c>
      <c r="AU792" s="12">
        <v>76.113</v>
      </c>
      <c r="AV792" s="72">
        <v>0.54900000000000004</v>
      </c>
      <c r="AW792" s="72">
        <v>43.201000000000001</v>
      </c>
      <c r="AX792" s="12">
        <v>352.11700000000002</v>
      </c>
      <c r="AY792" s="72">
        <v>2.5379999999999998</v>
      </c>
      <c r="AZ792" s="72">
        <v>13.542</v>
      </c>
      <c r="BA792" s="12">
        <v>428.23</v>
      </c>
      <c r="BB792" s="72">
        <v>3.0870000000000002</v>
      </c>
      <c r="BC792" s="72">
        <v>14.335000000000001</v>
      </c>
      <c r="BD792" s="12">
        <v>208.67</v>
      </c>
      <c r="BE792" s="72">
        <v>1.504</v>
      </c>
      <c r="BF792" s="72">
        <v>21.437000000000001</v>
      </c>
      <c r="BG792" s="12">
        <v>636.9</v>
      </c>
      <c r="BH792" s="72">
        <v>4.5910000000000002</v>
      </c>
      <c r="BI792" s="72">
        <v>11.113</v>
      </c>
      <c r="BJ792" s="12">
        <v>2031.588</v>
      </c>
      <c r="BK792" s="72">
        <v>14.645</v>
      </c>
      <c r="BL792" s="72">
        <v>6.1239999999999997</v>
      </c>
      <c r="BM792" s="12">
        <v>2537.0520000000001</v>
      </c>
      <c r="BN792" s="72">
        <v>18.288</v>
      </c>
      <c r="BO792" s="72">
        <v>3.8879999999999999</v>
      </c>
      <c r="BP792" s="12">
        <v>4568.6400000000003</v>
      </c>
      <c r="BQ792" s="72">
        <v>32.933</v>
      </c>
      <c r="BR792" s="72">
        <v>2.1920000000000002</v>
      </c>
      <c r="BS792" s="12">
        <v>5244.7690000000002</v>
      </c>
      <c r="BT792" s="72">
        <v>37.807000000000002</v>
      </c>
      <c r="BU792" s="72">
        <v>1.651</v>
      </c>
      <c r="BV792" s="12">
        <v>13872.525</v>
      </c>
      <c r="BW792" s="72">
        <v>100</v>
      </c>
      <c r="BX792" s="72">
        <v>1.0760000000000001</v>
      </c>
      <c r="BY792" s="13"/>
      <c r="BZ792" s="13"/>
    </row>
    <row r="793" spans="1:78" ht="12.75" customHeight="1">
      <c r="A793" s="122" t="s">
        <v>44</v>
      </c>
      <c r="B793" s="71" t="s">
        <v>80</v>
      </c>
      <c r="C793" s="71" t="s">
        <v>26</v>
      </c>
      <c r="D793" s="34">
        <v>44075</v>
      </c>
      <c r="E793" s="12">
        <v>5366.8710000000001</v>
      </c>
      <c r="F793" s="72">
        <v>37.762</v>
      </c>
      <c r="G793" s="72">
        <v>2.3180000000000001</v>
      </c>
      <c r="H793" s="12">
        <v>346.25799999999998</v>
      </c>
      <c r="I793" s="72">
        <v>2.4359999999999999</v>
      </c>
      <c r="J793" s="72">
        <v>17.114000000000001</v>
      </c>
      <c r="K793" s="12">
        <v>517.13</v>
      </c>
      <c r="L793" s="72">
        <v>3.6389999999999998</v>
      </c>
      <c r="M793" s="72">
        <v>13.586</v>
      </c>
      <c r="N793" s="12">
        <v>863.38800000000003</v>
      </c>
      <c r="O793" s="72">
        <v>6.0750000000000002</v>
      </c>
      <c r="P793" s="72">
        <v>8.7159999999999993</v>
      </c>
      <c r="Q793" s="12">
        <v>22.978999999999999</v>
      </c>
      <c r="R793" s="72">
        <v>0.16200000000000001</v>
      </c>
      <c r="S793" s="72">
        <v>61.204000000000001</v>
      </c>
      <c r="T793" s="12">
        <v>886.36699999999996</v>
      </c>
      <c r="U793" s="72">
        <v>6.2370000000000001</v>
      </c>
      <c r="V793" s="72">
        <v>8.07</v>
      </c>
      <c r="W793" s="12">
        <v>1812.9870000000001</v>
      </c>
      <c r="X793" s="72">
        <v>12.756</v>
      </c>
      <c r="Y793" s="72">
        <v>4.6340000000000003</v>
      </c>
      <c r="Z793" s="12">
        <v>2699.3539999999998</v>
      </c>
      <c r="AA793" s="72">
        <v>18.992999999999999</v>
      </c>
      <c r="AB793" s="72">
        <v>2.5190000000000001</v>
      </c>
      <c r="AC793" s="12">
        <v>8066.2240000000002</v>
      </c>
      <c r="AD793" s="72">
        <v>56.753999999999998</v>
      </c>
      <c r="AE793" s="72">
        <v>1.5429999999999999</v>
      </c>
      <c r="AF793" s="12">
        <v>36.850999999999999</v>
      </c>
      <c r="AG793" s="72">
        <v>0.25900000000000001</v>
      </c>
      <c r="AH793" s="72">
        <v>57.223999999999997</v>
      </c>
      <c r="AI793" s="12">
        <v>668.08799999999997</v>
      </c>
      <c r="AJ793" s="72">
        <v>4.7009999999999996</v>
      </c>
      <c r="AK793" s="72">
        <v>5.7619999999999996</v>
      </c>
      <c r="AL793" s="12">
        <v>704.93899999999996</v>
      </c>
      <c r="AM793" s="72">
        <v>4.96</v>
      </c>
      <c r="AN793" s="72">
        <v>3.63</v>
      </c>
      <c r="AO793" s="12">
        <v>8771.1630000000005</v>
      </c>
      <c r="AP793" s="72">
        <v>61.713999999999999</v>
      </c>
      <c r="AQ793" s="72">
        <v>1.3740000000000001</v>
      </c>
      <c r="AR793" s="12">
        <v>129.91999999999999</v>
      </c>
      <c r="AS793" s="72">
        <v>0.91400000000000003</v>
      </c>
      <c r="AT793" s="72">
        <v>36.655999999999999</v>
      </c>
      <c r="AU793" s="12">
        <v>25.513000000000002</v>
      </c>
      <c r="AV793" s="72">
        <v>0.18</v>
      </c>
      <c r="AW793" s="72">
        <v>57.051000000000002</v>
      </c>
      <c r="AX793" s="12">
        <v>479.435</v>
      </c>
      <c r="AY793" s="72">
        <v>3.3730000000000002</v>
      </c>
      <c r="AZ793" s="72">
        <v>16.411000000000001</v>
      </c>
      <c r="BA793" s="12">
        <v>504.947</v>
      </c>
      <c r="BB793" s="72">
        <v>3.5529999999999999</v>
      </c>
      <c r="BC793" s="72">
        <v>15.352</v>
      </c>
      <c r="BD793" s="12">
        <v>237.07499999999999</v>
      </c>
      <c r="BE793" s="72">
        <v>1.6679999999999999</v>
      </c>
      <c r="BF793" s="72">
        <v>25.361999999999998</v>
      </c>
      <c r="BG793" s="12">
        <v>742.02200000000005</v>
      </c>
      <c r="BH793" s="72">
        <v>5.2210000000000001</v>
      </c>
      <c r="BI793" s="72">
        <v>11.554</v>
      </c>
      <c r="BJ793" s="12">
        <v>1944.547</v>
      </c>
      <c r="BK793" s="72">
        <v>13.682</v>
      </c>
      <c r="BL793" s="72">
        <v>6.625</v>
      </c>
      <c r="BM793" s="12">
        <v>2624.8719999999998</v>
      </c>
      <c r="BN793" s="72">
        <v>18.469000000000001</v>
      </c>
      <c r="BO793" s="72">
        <v>3.7229999999999999</v>
      </c>
      <c r="BP793" s="12">
        <v>4569.4189999999999</v>
      </c>
      <c r="BQ793" s="72">
        <v>32.151000000000003</v>
      </c>
      <c r="BR793" s="72">
        <v>2.12</v>
      </c>
      <c r="BS793" s="12">
        <v>5441.3609999999999</v>
      </c>
      <c r="BT793" s="72">
        <v>38.286000000000001</v>
      </c>
      <c r="BU793" s="72">
        <v>1.4370000000000001</v>
      </c>
      <c r="BV793" s="12">
        <v>14212.523999999999</v>
      </c>
      <c r="BW793" s="72">
        <v>100</v>
      </c>
      <c r="BX793" s="72">
        <v>0.89700000000000002</v>
      </c>
      <c r="BY793" s="13"/>
      <c r="BZ793" s="13"/>
    </row>
    <row r="794" spans="1:78" ht="12.75" customHeight="1">
      <c r="A794" s="122" t="s">
        <v>44</v>
      </c>
      <c r="B794" s="71" t="s">
        <v>80</v>
      </c>
      <c r="C794" s="71" t="s">
        <v>26</v>
      </c>
      <c r="D794" s="34">
        <v>44166</v>
      </c>
      <c r="E794" s="12">
        <v>5342.3890000000001</v>
      </c>
      <c r="F794" s="72">
        <v>37.81</v>
      </c>
      <c r="G794" s="72">
        <v>2.6909999999999998</v>
      </c>
      <c r="H794" s="12">
        <v>599.45899999999995</v>
      </c>
      <c r="I794" s="72">
        <v>4.2430000000000003</v>
      </c>
      <c r="J794" s="72">
        <v>16.587</v>
      </c>
      <c r="K794" s="12">
        <v>342.495</v>
      </c>
      <c r="L794" s="72">
        <v>2.4239999999999999</v>
      </c>
      <c r="M794" s="72">
        <v>16.934000000000001</v>
      </c>
      <c r="N794" s="12">
        <v>941.95399999999995</v>
      </c>
      <c r="O794" s="72">
        <v>6.6660000000000004</v>
      </c>
      <c r="P794" s="72">
        <v>11.071</v>
      </c>
      <c r="Q794" s="12">
        <v>73.691999999999993</v>
      </c>
      <c r="R794" s="72">
        <v>0.52200000000000002</v>
      </c>
      <c r="S794" s="72">
        <v>46.463000000000001</v>
      </c>
      <c r="T794" s="12">
        <v>1015.646</v>
      </c>
      <c r="U794" s="72">
        <v>7.1879999999999997</v>
      </c>
      <c r="V794" s="72">
        <v>11.135</v>
      </c>
      <c r="W794" s="12">
        <v>1876.92</v>
      </c>
      <c r="X794" s="72">
        <v>13.282999999999999</v>
      </c>
      <c r="Y794" s="72">
        <v>6.218</v>
      </c>
      <c r="Z794" s="12">
        <v>2892.5650000000001</v>
      </c>
      <c r="AA794" s="72">
        <v>20.472000000000001</v>
      </c>
      <c r="AB794" s="72">
        <v>3.2789999999999999</v>
      </c>
      <c r="AC794" s="12">
        <v>8234.9539999999997</v>
      </c>
      <c r="AD794" s="72">
        <v>58.280999999999999</v>
      </c>
      <c r="AE794" s="72">
        <v>1.7749999999999999</v>
      </c>
      <c r="AF794" s="12">
        <v>40.5</v>
      </c>
      <c r="AG794" s="72">
        <v>0.28699999999999998</v>
      </c>
      <c r="AH794" s="72">
        <v>51.131999999999998</v>
      </c>
      <c r="AI794" s="12">
        <v>506.39699999999999</v>
      </c>
      <c r="AJ794" s="72">
        <v>3.5840000000000001</v>
      </c>
      <c r="AK794" s="72">
        <v>6.2679999999999998</v>
      </c>
      <c r="AL794" s="12">
        <v>546.89700000000005</v>
      </c>
      <c r="AM794" s="72">
        <v>3.871</v>
      </c>
      <c r="AN794" s="72">
        <v>5.9859999999999998</v>
      </c>
      <c r="AO794" s="12">
        <v>8781.8510000000006</v>
      </c>
      <c r="AP794" s="72">
        <v>62.152000000000001</v>
      </c>
      <c r="AQ794" s="72">
        <v>1.611</v>
      </c>
      <c r="AR794" s="12">
        <v>115.754</v>
      </c>
      <c r="AS794" s="72">
        <v>0.81899999999999995</v>
      </c>
      <c r="AT794" s="72">
        <v>29.277000000000001</v>
      </c>
      <c r="AU794" s="12">
        <v>14.926</v>
      </c>
      <c r="AV794" s="72">
        <v>0.106</v>
      </c>
      <c r="AW794" s="72">
        <v>59.497999999999998</v>
      </c>
      <c r="AX794" s="12">
        <v>601.94899999999996</v>
      </c>
      <c r="AY794" s="72">
        <v>4.26</v>
      </c>
      <c r="AZ794" s="72">
        <v>15.881</v>
      </c>
      <c r="BA794" s="12">
        <v>616.875</v>
      </c>
      <c r="BB794" s="72">
        <v>4.3659999999999997</v>
      </c>
      <c r="BC794" s="72">
        <v>15.379</v>
      </c>
      <c r="BD794" s="12">
        <v>238.85900000000001</v>
      </c>
      <c r="BE794" s="72">
        <v>1.69</v>
      </c>
      <c r="BF794" s="72">
        <v>33.590000000000003</v>
      </c>
      <c r="BG794" s="12">
        <v>855.73500000000001</v>
      </c>
      <c r="BH794" s="72">
        <v>6.056</v>
      </c>
      <c r="BI794" s="72">
        <v>13.329000000000001</v>
      </c>
      <c r="BJ794" s="12">
        <v>1905.69</v>
      </c>
      <c r="BK794" s="72">
        <v>13.487</v>
      </c>
      <c r="BL794" s="72">
        <v>5.266</v>
      </c>
      <c r="BM794" s="12">
        <v>2470.6799999999998</v>
      </c>
      <c r="BN794" s="72">
        <v>17.486000000000001</v>
      </c>
      <c r="BO794" s="72">
        <v>4.2279999999999998</v>
      </c>
      <c r="BP794" s="12">
        <v>4376.37</v>
      </c>
      <c r="BQ794" s="72">
        <v>30.972999999999999</v>
      </c>
      <c r="BR794" s="72">
        <v>2.6869999999999998</v>
      </c>
      <c r="BS794" s="12">
        <v>5347.8580000000002</v>
      </c>
      <c r="BT794" s="72">
        <v>37.847999999999999</v>
      </c>
      <c r="BU794" s="72">
        <v>1.095</v>
      </c>
      <c r="BV794" s="12">
        <v>14129.709000000001</v>
      </c>
      <c r="BW794" s="72">
        <v>100</v>
      </c>
      <c r="BX794" s="72">
        <v>1.1639999999999999</v>
      </c>
      <c r="BY794" s="13"/>
      <c r="BZ794" s="13"/>
    </row>
    <row r="795" spans="1:78" ht="12.75" customHeight="1">
      <c r="A795" s="122" t="s">
        <v>44</v>
      </c>
      <c r="B795" s="71" t="s">
        <v>80</v>
      </c>
      <c r="C795" s="71" t="s">
        <v>26</v>
      </c>
      <c r="D795" s="34">
        <v>44256</v>
      </c>
      <c r="E795" s="12">
        <v>5570.4059999999999</v>
      </c>
      <c r="F795" s="72">
        <v>39.497999999999998</v>
      </c>
      <c r="G795" s="72">
        <v>2.3490000000000002</v>
      </c>
      <c r="H795" s="12">
        <v>335.916</v>
      </c>
      <c r="I795" s="72">
        <v>2.3820000000000001</v>
      </c>
      <c r="J795" s="72">
        <v>25.466999999999999</v>
      </c>
      <c r="K795" s="12">
        <v>423.49200000000002</v>
      </c>
      <c r="L795" s="72">
        <v>3.0030000000000001</v>
      </c>
      <c r="M795" s="72">
        <v>18.721</v>
      </c>
      <c r="N795" s="12">
        <v>759.40800000000002</v>
      </c>
      <c r="O795" s="72">
        <v>5.3849999999999998</v>
      </c>
      <c r="P795" s="72">
        <v>12.13</v>
      </c>
      <c r="Q795" s="12">
        <v>32.845999999999997</v>
      </c>
      <c r="R795" s="72">
        <v>0.23300000000000001</v>
      </c>
      <c r="S795" s="72">
        <v>56.851999999999997</v>
      </c>
      <c r="T795" s="12">
        <v>792.25400000000002</v>
      </c>
      <c r="U795" s="72">
        <v>5.6180000000000003</v>
      </c>
      <c r="V795" s="72">
        <v>11.191000000000001</v>
      </c>
      <c r="W795" s="12">
        <v>1794.1880000000001</v>
      </c>
      <c r="X795" s="72">
        <v>12.722</v>
      </c>
      <c r="Y795" s="72">
        <v>4.9560000000000004</v>
      </c>
      <c r="Z795" s="12">
        <v>2586.4430000000002</v>
      </c>
      <c r="AA795" s="72">
        <v>18.34</v>
      </c>
      <c r="AB795" s="72">
        <v>3.1850000000000001</v>
      </c>
      <c r="AC795" s="12">
        <v>8156.8490000000002</v>
      </c>
      <c r="AD795" s="72">
        <v>57.838000000000001</v>
      </c>
      <c r="AE795" s="72">
        <v>1.5149999999999999</v>
      </c>
      <c r="AF795" s="12">
        <v>36.749000000000002</v>
      </c>
      <c r="AG795" s="72">
        <v>0.26100000000000001</v>
      </c>
      <c r="AH795" s="72">
        <v>61.393000000000001</v>
      </c>
      <c r="AI795" s="12">
        <v>554.95399999999995</v>
      </c>
      <c r="AJ795" s="72">
        <v>3.9350000000000001</v>
      </c>
      <c r="AK795" s="72">
        <v>11.776999999999999</v>
      </c>
      <c r="AL795" s="12">
        <v>591.70299999999997</v>
      </c>
      <c r="AM795" s="72">
        <v>4.1959999999999997</v>
      </c>
      <c r="AN795" s="72">
        <v>12.010999999999999</v>
      </c>
      <c r="AO795" s="12">
        <v>8748.5519999999997</v>
      </c>
      <c r="AP795" s="72">
        <v>62.033999999999999</v>
      </c>
      <c r="AQ795" s="72">
        <v>1.6659999999999999</v>
      </c>
      <c r="AR795" s="12">
        <v>174.36</v>
      </c>
      <c r="AS795" s="72">
        <v>1.236</v>
      </c>
      <c r="AT795" s="72">
        <v>27.832000000000001</v>
      </c>
      <c r="AU795" s="12">
        <v>43.595999999999997</v>
      </c>
      <c r="AV795" s="72">
        <v>0.309</v>
      </c>
      <c r="AW795" s="72">
        <v>56.265999999999998</v>
      </c>
      <c r="AX795" s="12">
        <v>328.3</v>
      </c>
      <c r="AY795" s="72">
        <v>2.3279999999999998</v>
      </c>
      <c r="AZ795" s="72">
        <v>16.852</v>
      </c>
      <c r="BA795" s="12">
        <v>371.89600000000002</v>
      </c>
      <c r="BB795" s="72">
        <v>2.637</v>
      </c>
      <c r="BC795" s="72">
        <v>15.247</v>
      </c>
      <c r="BD795" s="12">
        <v>276.26900000000001</v>
      </c>
      <c r="BE795" s="72">
        <v>1.9590000000000001</v>
      </c>
      <c r="BF795" s="72">
        <v>24.109000000000002</v>
      </c>
      <c r="BG795" s="12">
        <v>648.16499999999996</v>
      </c>
      <c r="BH795" s="72">
        <v>4.5960000000000001</v>
      </c>
      <c r="BI795" s="72">
        <v>13.695</v>
      </c>
      <c r="BJ795" s="12">
        <v>2091.61</v>
      </c>
      <c r="BK795" s="72">
        <v>14.831</v>
      </c>
      <c r="BL795" s="72">
        <v>5.1360000000000001</v>
      </c>
      <c r="BM795" s="12">
        <v>2440.2530000000002</v>
      </c>
      <c r="BN795" s="72">
        <v>17.303000000000001</v>
      </c>
      <c r="BO795" s="72">
        <v>4.3159999999999998</v>
      </c>
      <c r="BP795" s="12">
        <v>4531.8630000000003</v>
      </c>
      <c r="BQ795" s="72">
        <v>32.134</v>
      </c>
      <c r="BR795" s="72">
        <v>2.57</v>
      </c>
      <c r="BS795" s="12">
        <v>5354.3890000000001</v>
      </c>
      <c r="BT795" s="72">
        <v>37.966000000000001</v>
      </c>
      <c r="BU795" s="72">
        <v>2.024</v>
      </c>
      <c r="BV795" s="12">
        <v>14102.941000000001</v>
      </c>
      <c r="BW795" s="72">
        <v>100</v>
      </c>
      <c r="BX795" s="72">
        <v>1.0820000000000001</v>
      </c>
      <c r="BY795" s="13"/>
      <c r="BZ795" s="13"/>
    </row>
    <row r="796" spans="1:78" ht="12.75" customHeight="1">
      <c r="A796" s="122" t="s">
        <v>44</v>
      </c>
      <c r="B796" s="71" t="s">
        <v>80</v>
      </c>
      <c r="C796" s="71" t="s">
        <v>26</v>
      </c>
      <c r="D796" s="34">
        <v>44348</v>
      </c>
      <c r="E796" s="12">
        <v>5683.1909999999998</v>
      </c>
      <c r="F796" s="72">
        <v>40.253</v>
      </c>
      <c r="G796" s="72">
        <v>2.5739999999999998</v>
      </c>
      <c r="H796" s="12">
        <v>382.33100000000002</v>
      </c>
      <c r="I796" s="72">
        <v>2.7080000000000002</v>
      </c>
      <c r="J796" s="72">
        <v>16.785</v>
      </c>
      <c r="K796" s="12">
        <v>297.637</v>
      </c>
      <c r="L796" s="72">
        <v>2.1080000000000001</v>
      </c>
      <c r="M796" s="72">
        <v>19.048999999999999</v>
      </c>
      <c r="N796" s="12">
        <v>679.96799999999996</v>
      </c>
      <c r="O796" s="72">
        <v>4.8159999999999998</v>
      </c>
      <c r="P796" s="72">
        <v>10.712</v>
      </c>
      <c r="Q796" s="12">
        <v>17.103999999999999</v>
      </c>
      <c r="R796" s="72">
        <v>0.121</v>
      </c>
      <c r="S796" s="72">
        <v>70.697000000000003</v>
      </c>
      <c r="T796" s="12">
        <v>697.072</v>
      </c>
      <c r="U796" s="72">
        <v>4.9370000000000003</v>
      </c>
      <c r="V796" s="72">
        <v>10.696</v>
      </c>
      <c r="W796" s="12">
        <v>2020.038</v>
      </c>
      <c r="X796" s="72">
        <v>14.308</v>
      </c>
      <c r="Y796" s="72">
        <v>4.7750000000000004</v>
      </c>
      <c r="Z796" s="12">
        <v>2717.11</v>
      </c>
      <c r="AA796" s="72">
        <v>19.245000000000001</v>
      </c>
      <c r="AB796" s="72">
        <v>2.4239999999999999</v>
      </c>
      <c r="AC796" s="12">
        <v>8400.3009999999995</v>
      </c>
      <c r="AD796" s="72">
        <v>59.497999999999998</v>
      </c>
      <c r="AE796" s="72">
        <v>1.9239999999999999</v>
      </c>
      <c r="AF796" s="12">
        <v>31.594000000000001</v>
      </c>
      <c r="AG796" s="72">
        <v>0.224</v>
      </c>
      <c r="AH796" s="72">
        <v>68.524000000000001</v>
      </c>
      <c r="AI796" s="12">
        <v>457.41800000000001</v>
      </c>
      <c r="AJ796" s="72">
        <v>3.24</v>
      </c>
      <c r="AK796" s="72">
        <v>7.7450000000000001</v>
      </c>
      <c r="AL796" s="12">
        <v>489.012</v>
      </c>
      <c r="AM796" s="72">
        <v>3.464</v>
      </c>
      <c r="AN796" s="72">
        <v>6.8159999999999998</v>
      </c>
      <c r="AO796" s="12">
        <v>8889.3130000000001</v>
      </c>
      <c r="AP796" s="72">
        <v>62.962000000000003</v>
      </c>
      <c r="AQ796" s="72">
        <v>1.7989999999999999</v>
      </c>
      <c r="AR796" s="12">
        <v>81.698999999999998</v>
      </c>
      <c r="AS796" s="72">
        <v>0.57899999999999996</v>
      </c>
      <c r="AT796" s="72">
        <v>41.222999999999999</v>
      </c>
      <c r="AU796" s="12">
        <v>29.125</v>
      </c>
      <c r="AV796" s="72">
        <v>0.20599999999999999</v>
      </c>
      <c r="AW796" s="72">
        <v>77.870999999999995</v>
      </c>
      <c r="AX796" s="12">
        <v>365.93299999999999</v>
      </c>
      <c r="AY796" s="72">
        <v>2.5920000000000001</v>
      </c>
      <c r="AZ796" s="72">
        <v>13.295</v>
      </c>
      <c r="BA796" s="12">
        <v>395.05799999999999</v>
      </c>
      <c r="BB796" s="72">
        <v>2.798</v>
      </c>
      <c r="BC796" s="72">
        <v>13.206</v>
      </c>
      <c r="BD796" s="12">
        <v>175.899</v>
      </c>
      <c r="BE796" s="72">
        <v>1.246</v>
      </c>
      <c r="BF796" s="72">
        <v>16.495999999999999</v>
      </c>
      <c r="BG796" s="12">
        <v>570.95699999999999</v>
      </c>
      <c r="BH796" s="72">
        <v>4.0439999999999996</v>
      </c>
      <c r="BI796" s="72">
        <v>9.1999999999999993</v>
      </c>
      <c r="BJ796" s="12">
        <v>2013.5129999999999</v>
      </c>
      <c r="BK796" s="72">
        <v>14.260999999999999</v>
      </c>
      <c r="BL796" s="72">
        <v>5.2859999999999996</v>
      </c>
      <c r="BM796" s="12">
        <v>2563.047</v>
      </c>
      <c r="BN796" s="72">
        <v>18.154</v>
      </c>
      <c r="BO796" s="72">
        <v>3.9670000000000001</v>
      </c>
      <c r="BP796" s="12">
        <v>4576.5590000000002</v>
      </c>
      <c r="BQ796" s="72">
        <v>32.414999999999999</v>
      </c>
      <c r="BR796" s="72">
        <v>1.764</v>
      </c>
      <c r="BS796" s="12">
        <v>5229.2150000000001</v>
      </c>
      <c r="BT796" s="72">
        <v>37.037999999999997</v>
      </c>
      <c r="BU796" s="72">
        <v>1.2410000000000001</v>
      </c>
      <c r="BV796" s="12">
        <v>14118.528</v>
      </c>
      <c r="BW796" s="72">
        <v>100</v>
      </c>
      <c r="BX796" s="72">
        <v>1.2969999999999999</v>
      </c>
      <c r="BY796" s="13"/>
      <c r="BZ796" s="13"/>
    </row>
    <row r="797" spans="1:78" ht="12.75" customHeight="1">
      <c r="A797" s="122" t="s">
        <v>44</v>
      </c>
      <c r="B797" s="71" t="s">
        <v>80</v>
      </c>
      <c r="C797" s="71" t="s">
        <v>26</v>
      </c>
      <c r="D797" s="34">
        <v>44805</v>
      </c>
      <c r="E797" s="12">
        <v>6220.6819999999998</v>
      </c>
      <c r="F797" s="72">
        <v>42.546999999999997</v>
      </c>
      <c r="G797" s="72">
        <v>2.1949999999999998</v>
      </c>
      <c r="H797" s="12">
        <v>215.14500000000001</v>
      </c>
      <c r="I797" s="72">
        <v>1.472</v>
      </c>
      <c r="J797" s="72">
        <v>22.012</v>
      </c>
      <c r="K797" s="12">
        <v>205.05099999999999</v>
      </c>
      <c r="L797" s="72">
        <v>1.4019999999999999</v>
      </c>
      <c r="M797" s="72">
        <v>25.518999999999998</v>
      </c>
      <c r="N797" s="12">
        <v>420.19600000000003</v>
      </c>
      <c r="O797" s="72">
        <v>2.8740000000000001</v>
      </c>
      <c r="P797" s="72">
        <v>15.337999999999999</v>
      </c>
      <c r="Q797" s="12">
        <v>33.262</v>
      </c>
      <c r="R797" s="72">
        <v>0.22800000000000001</v>
      </c>
      <c r="S797" s="72">
        <v>45.112000000000002</v>
      </c>
      <c r="T797" s="12">
        <v>453.45800000000003</v>
      </c>
      <c r="U797" s="72">
        <v>3.101</v>
      </c>
      <c r="V797" s="72">
        <v>14.744999999999999</v>
      </c>
      <c r="W797" s="12">
        <v>2110.6219999999998</v>
      </c>
      <c r="X797" s="72">
        <v>14.436</v>
      </c>
      <c r="Y797" s="72">
        <v>4.4390000000000001</v>
      </c>
      <c r="Z797" s="12">
        <v>2564.08</v>
      </c>
      <c r="AA797" s="72">
        <v>17.536999999999999</v>
      </c>
      <c r="AB797" s="72">
        <v>4.0430000000000001</v>
      </c>
      <c r="AC797" s="12">
        <v>8784.7620000000006</v>
      </c>
      <c r="AD797" s="72">
        <v>60.084000000000003</v>
      </c>
      <c r="AE797" s="72">
        <v>1.6839999999999999</v>
      </c>
      <c r="AF797" s="12">
        <v>33.22</v>
      </c>
      <c r="AG797" s="72">
        <v>0.22700000000000001</v>
      </c>
      <c r="AH797" s="72">
        <v>84.132000000000005</v>
      </c>
      <c r="AI797" s="12">
        <v>242.61500000000001</v>
      </c>
      <c r="AJ797" s="72">
        <v>1.659</v>
      </c>
      <c r="AK797" s="72">
        <v>20.245999999999999</v>
      </c>
      <c r="AL797" s="12">
        <v>275.83499999999998</v>
      </c>
      <c r="AM797" s="72">
        <v>1.887</v>
      </c>
      <c r="AN797" s="72">
        <v>13.228999999999999</v>
      </c>
      <c r="AO797" s="12">
        <v>9060.5969999999998</v>
      </c>
      <c r="AP797" s="72">
        <v>61.970999999999997</v>
      </c>
      <c r="AQ797" s="72">
        <v>1.732</v>
      </c>
      <c r="AR797" s="12">
        <v>129.84399999999999</v>
      </c>
      <c r="AS797" s="72">
        <v>0.88800000000000001</v>
      </c>
      <c r="AT797" s="72">
        <v>33.945</v>
      </c>
      <c r="AU797" s="12">
        <v>25.513999999999999</v>
      </c>
      <c r="AV797" s="72">
        <v>0.17499999999999999</v>
      </c>
      <c r="AW797" s="72">
        <v>82.391000000000005</v>
      </c>
      <c r="AX797" s="12">
        <v>449.37400000000002</v>
      </c>
      <c r="AY797" s="72">
        <v>3.0739999999999998</v>
      </c>
      <c r="AZ797" s="72">
        <v>17.434999999999999</v>
      </c>
      <c r="BA797" s="12">
        <v>474.88799999999998</v>
      </c>
      <c r="BB797" s="72">
        <v>3.2480000000000002</v>
      </c>
      <c r="BC797" s="72">
        <v>16.332999999999998</v>
      </c>
      <c r="BD797" s="12">
        <v>298.47300000000001</v>
      </c>
      <c r="BE797" s="72">
        <v>2.0409999999999999</v>
      </c>
      <c r="BF797" s="72">
        <v>26.975999999999999</v>
      </c>
      <c r="BG797" s="12">
        <v>773.36</v>
      </c>
      <c r="BH797" s="72">
        <v>5.2889999999999997</v>
      </c>
      <c r="BI797" s="72">
        <v>11.411</v>
      </c>
      <c r="BJ797" s="12">
        <v>2057.9229999999998</v>
      </c>
      <c r="BK797" s="72">
        <v>14.074999999999999</v>
      </c>
      <c r="BL797" s="72">
        <v>4.5069999999999997</v>
      </c>
      <c r="BM797" s="12">
        <v>2598.9650000000001</v>
      </c>
      <c r="BN797" s="72">
        <v>17.776</v>
      </c>
      <c r="BO797" s="72">
        <v>4.7469999999999999</v>
      </c>
      <c r="BP797" s="12">
        <v>4656.8879999999999</v>
      </c>
      <c r="BQ797" s="72">
        <v>31.850999999999999</v>
      </c>
      <c r="BR797" s="72">
        <v>2.1259999999999999</v>
      </c>
      <c r="BS797" s="12">
        <v>5560.0929999999998</v>
      </c>
      <c r="BT797" s="72">
        <v>38.029000000000003</v>
      </c>
      <c r="BU797" s="72">
        <v>1.141</v>
      </c>
      <c r="BV797" s="12">
        <v>14620.69</v>
      </c>
      <c r="BW797" s="72">
        <v>100</v>
      </c>
      <c r="BX797" s="72">
        <v>1.119</v>
      </c>
      <c r="BY797" s="13"/>
      <c r="BZ797" s="13"/>
    </row>
    <row r="798" spans="1:78" ht="12.75" customHeight="1">
      <c r="A798" s="122" t="s">
        <v>44</v>
      </c>
      <c r="B798" s="71" t="s">
        <v>80</v>
      </c>
      <c r="C798" s="71" t="s">
        <v>26</v>
      </c>
      <c r="D798" s="34">
        <v>44896</v>
      </c>
      <c r="E798" s="12">
        <v>6391.87</v>
      </c>
      <c r="F798" s="72">
        <v>43.02</v>
      </c>
      <c r="G798" s="72">
        <v>1.6830000000000001</v>
      </c>
      <c r="H798" s="12">
        <v>210.38300000000001</v>
      </c>
      <c r="I798" s="72">
        <v>1.4159999999999999</v>
      </c>
      <c r="J798" s="72">
        <v>21.457999999999998</v>
      </c>
      <c r="K798" s="12">
        <v>275.18799999999999</v>
      </c>
      <c r="L798" s="72">
        <v>1.8520000000000001</v>
      </c>
      <c r="M798" s="72">
        <v>23.835999999999999</v>
      </c>
      <c r="N798" s="12">
        <v>485.57100000000003</v>
      </c>
      <c r="O798" s="72">
        <v>3.2679999999999998</v>
      </c>
      <c r="P798" s="72">
        <v>14.207000000000001</v>
      </c>
      <c r="Q798" s="12">
        <v>46.247999999999998</v>
      </c>
      <c r="R798" s="72">
        <v>0.311</v>
      </c>
      <c r="S798" s="72">
        <v>59.164000000000001</v>
      </c>
      <c r="T798" s="12">
        <v>531.81899999999996</v>
      </c>
      <c r="U798" s="72">
        <v>3.5790000000000002</v>
      </c>
      <c r="V798" s="72">
        <v>12.887</v>
      </c>
      <c r="W798" s="12">
        <v>2160.2689999999998</v>
      </c>
      <c r="X798" s="72">
        <v>14.539</v>
      </c>
      <c r="Y798" s="72">
        <v>4.5179999999999998</v>
      </c>
      <c r="Z798" s="12">
        <v>2692.0880000000002</v>
      </c>
      <c r="AA798" s="72">
        <v>18.119</v>
      </c>
      <c r="AB798" s="72">
        <v>2.867</v>
      </c>
      <c r="AC798" s="12">
        <v>9083.9580000000005</v>
      </c>
      <c r="AD798" s="72">
        <v>61.139000000000003</v>
      </c>
      <c r="AE798" s="72">
        <v>1.3939999999999999</v>
      </c>
      <c r="AF798" s="12">
        <v>24.353000000000002</v>
      </c>
      <c r="AG798" s="72">
        <v>0.16400000000000001</v>
      </c>
      <c r="AH798" s="72">
        <v>86.513000000000005</v>
      </c>
      <c r="AI798" s="12">
        <v>276.255</v>
      </c>
      <c r="AJ798" s="72">
        <v>1.859</v>
      </c>
      <c r="AK798" s="72">
        <v>12.753</v>
      </c>
      <c r="AL798" s="12">
        <v>300.608</v>
      </c>
      <c r="AM798" s="72">
        <v>2.0230000000000001</v>
      </c>
      <c r="AN798" s="72">
        <v>9.9529999999999994</v>
      </c>
      <c r="AO798" s="12">
        <v>9384.5660000000007</v>
      </c>
      <c r="AP798" s="72">
        <v>63.161999999999999</v>
      </c>
      <c r="AQ798" s="72">
        <v>1.3680000000000001</v>
      </c>
      <c r="AR798" s="12">
        <v>65.495000000000005</v>
      </c>
      <c r="AS798" s="72">
        <v>0.441</v>
      </c>
      <c r="AT798" s="72">
        <v>36.923999999999999</v>
      </c>
      <c r="AU798" s="12">
        <v>44.52</v>
      </c>
      <c r="AV798" s="72">
        <v>0.3</v>
      </c>
      <c r="AW798" s="72">
        <v>78.837000000000003</v>
      </c>
      <c r="AX798" s="12">
        <v>436.65199999999999</v>
      </c>
      <c r="AY798" s="72">
        <v>2.9390000000000001</v>
      </c>
      <c r="AZ798" s="72">
        <v>14.71</v>
      </c>
      <c r="BA798" s="12">
        <v>481.173</v>
      </c>
      <c r="BB798" s="72">
        <v>3.238</v>
      </c>
      <c r="BC798" s="72">
        <v>13.77</v>
      </c>
      <c r="BD798" s="12">
        <v>172.79300000000001</v>
      </c>
      <c r="BE798" s="72">
        <v>1.163</v>
      </c>
      <c r="BF798" s="72">
        <v>21.658000000000001</v>
      </c>
      <c r="BG798" s="12">
        <v>653.96600000000001</v>
      </c>
      <c r="BH798" s="72">
        <v>4.4009999999999998</v>
      </c>
      <c r="BI798" s="72">
        <v>11.068</v>
      </c>
      <c r="BJ798" s="12">
        <v>2222.5430000000001</v>
      </c>
      <c r="BK798" s="72">
        <v>14.959</v>
      </c>
      <c r="BL798" s="72">
        <v>6.4560000000000004</v>
      </c>
      <c r="BM798" s="12">
        <v>2531.3960000000002</v>
      </c>
      <c r="BN798" s="72">
        <v>17.036999999999999</v>
      </c>
      <c r="BO798" s="72">
        <v>5.5570000000000004</v>
      </c>
      <c r="BP798" s="12">
        <v>4753.9399999999996</v>
      </c>
      <c r="BQ798" s="72">
        <v>31.995999999999999</v>
      </c>
      <c r="BR798" s="72">
        <v>2.2429999999999999</v>
      </c>
      <c r="BS798" s="12">
        <v>5473.4</v>
      </c>
      <c r="BT798" s="72">
        <v>36.838000000000001</v>
      </c>
      <c r="BU798" s="72">
        <v>1.6459999999999999</v>
      </c>
      <c r="BV798" s="12">
        <v>14857.966</v>
      </c>
      <c r="BW798" s="72">
        <v>100</v>
      </c>
      <c r="BX798" s="72">
        <v>0.96899999999999997</v>
      </c>
      <c r="BY798" s="13"/>
      <c r="BZ798" s="13"/>
    </row>
    <row r="799" spans="1:78" ht="12.75" customHeight="1">
      <c r="A799" s="122" t="s">
        <v>44</v>
      </c>
      <c r="B799" s="71" t="s">
        <v>80</v>
      </c>
      <c r="C799" s="71" t="s">
        <v>26</v>
      </c>
      <c r="D799" s="34">
        <v>44986</v>
      </c>
      <c r="E799" s="12">
        <v>6339.4949999999999</v>
      </c>
      <c r="F799" s="72">
        <v>42.396000000000001</v>
      </c>
      <c r="G799" s="72">
        <v>2.02</v>
      </c>
      <c r="H799" s="12">
        <v>243.24799999999999</v>
      </c>
      <c r="I799" s="72">
        <v>1.627</v>
      </c>
      <c r="J799" s="72">
        <v>17.491</v>
      </c>
      <c r="K799" s="12">
        <v>240.63499999999999</v>
      </c>
      <c r="L799" s="72">
        <v>1.609</v>
      </c>
      <c r="M799" s="72">
        <v>11.81</v>
      </c>
      <c r="N799" s="12">
        <v>483.88299999999998</v>
      </c>
      <c r="O799" s="72">
        <v>3.2360000000000002</v>
      </c>
      <c r="P799" s="72">
        <v>11.500999999999999</v>
      </c>
      <c r="Q799" s="12">
        <v>26.779</v>
      </c>
      <c r="R799" s="72">
        <v>0.17899999999999999</v>
      </c>
      <c r="S799" s="72">
        <v>63.204000000000001</v>
      </c>
      <c r="T799" s="12">
        <v>510.66199999999998</v>
      </c>
      <c r="U799" s="72">
        <v>3.415</v>
      </c>
      <c r="V799" s="72">
        <v>10.664999999999999</v>
      </c>
      <c r="W799" s="12">
        <v>2098.877</v>
      </c>
      <c r="X799" s="72">
        <v>14.036</v>
      </c>
      <c r="Y799" s="72">
        <v>3.395</v>
      </c>
      <c r="Z799" s="12">
        <v>2609.5390000000002</v>
      </c>
      <c r="AA799" s="72">
        <v>17.451000000000001</v>
      </c>
      <c r="AB799" s="72">
        <v>2.6869999999999998</v>
      </c>
      <c r="AC799" s="12">
        <v>8949.0339999999997</v>
      </c>
      <c r="AD799" s="72">
        <v>59.847000000000001</v>
      </c>
      <c r="AE799" s="72">
        <v>1.5629999999999999</v>
      </c>
      <c r="AF799" s="12">
        <v>51.070999999999998</v>
      </c>
      <c r="AG799" s="72">
        <v>0.34200000000000003</v>
      </c>
      <c r="AH799" s="72">
        <v>47.296999999999997</v>
      </c>
      <c r="AI799" s="12">
        <v>341.16899999999998</v>
      </c>
      <c r="AJ799" s="72">
        <v>2.282</v>
      </c>
      <c r="AK799" s="72">
        <v>8.0120000000000005</v>
      </c>
      <c r="AL799" s="12">
        <v>392.24</v>
      </c>
      <c r="AM799" s="72">
        <v>2.6230000000000002</v>
      </c>
      <c r="AN799" s="72">
        <v>4.835</v>
      </c>
      <c r="AO799" s="12">
        <v>9341.2749999999996</v>
      </c>
      <c r="AP799" s="72">
        <v>62.47</v>
      </c>
      <c r="AQ799" s="72">
        <v>1.464</v>
      </c>
      <c r="AR799" s="12">
        <v>95.869</v>
      </c>
      <c r="AS799" s="72">
        <v>0.64100000000000001</v>
      </c>
      <c r="AT799" s="72">
        <v>33.265999999999998</v>
      </c>
      <c r="AU799" s="12">
        <v>18.094000000000001</v>
      </c>
      <c r="AV799" s="72">
        <v>0.121</v>
      </c>
      <c r="AW799" s="72">
        <v>47.866</v>
      </c>
      <c r="AX799" s="12">
        <v>469.10700000000003</v>
      </c>
      <c r="AY799" s="72">
        <v>3.137</v>
      </c>
      <c r="AZ799" s="72">
        <v>12.321</v>
      </c>
      <c r="BA799" s="12">
        <v>487.2</v>
      </c>
      <c r="BB799" s="72">
        <v>3.258</v>
      </c>
      <c r="BC799" s="72">
        <v>11.824</v>
      </c>
      <c r="BD799" s="12">
        <v>272.73399999999998</v>
      </c>
      <c r="BE799" s="72">
        <v>1.8240000000000001</v>
      </c>
      <c r="BF799" s="72">
        <v>17.507999999999999</v>
      </c>
      <c r="BG799" s="12">
        <v>759.93399999999997</v>
      </c>
      <c r="BH799" s="72">
        <v>5.0819999999999999</v>
      </c>
      <c r="BI799" s="72">
        <v>9.5969999999999995</v>
      </c>
      <c r="BJ799" s="12">
        <v>2042.12</v>
      </c>
      <c r="BK799" s="72">
        <v>13.657</v>
      </c>
      <c r="BL799" s="72">
        <v>3.0510000000000002</v>
      </c>
      <c r="BM799" s="12">
        <v>2713.94</v>
      </c>
      <c r="BN799" s="72">
        <v>18.149999999999999</v>
      </c>
      <c r="BO799" s="72">
        <v>1.976</v>
      </c>
      <c r="BP799" s="12">
        <v>4756.0590000000002</v>
      </c>
      <c r="BQ799" s="72">
        <v>31.806000000000001</v>
      </c>
      <c r="BR799" s="72">
        <v>1.5469999999999999</v>
      </c>
      <c r="BS799" s="12">
        <v>5611.8630000000003</v>
      </c>
      <c r="BT799" s="72">
        <v>37.53</v>
      </c>
      <c r="BU799" s="72">
        <v>1.07</v>
      </c>
      <c r="BV799" s="12">
        <v>14953.137000000001</v>
      </c>
      <c r="BW799" s="72">
        <v>100</v>
      </c>
      <c r="BX799" s="72">
        <v>0.94899999999999995</v>
      </c>
      <c r="BY799" s="13"/>
      <c r="BZ799" s="13"/>
    </row>
    <row r="800" spans="1:78" ht="12.75" customHeight="1">
      <c r="A800" s="122" t="s">
        <v>44</v>
      </c>
      <c r="B800" s="71" t="s">
        <v>80</v>
      </c>
      <c r="C800" s="71" t="s">
        <v>26</v>
      </c>
      <c r="D800" s="34">
        <v>45078</v>
      </c>
      <c r="E800" s="12">
        <v>6439.5749999999998</v>
      </c>
      <c r="F800" s="72">
        <v>42.731000000000002</v>
      </c>
      <c r="G800" s="72">
        <v>1.4610000000000001</v>
      </c>
      <c r="H800" s="12">
        <v>227.12299999999999</v>
      </c>
      <c r="I800" s="72">
        <v>1.5069999999999999</v>
      </c>
      <c r="J800" s="72">
        <v>15.129</v>
      </c>
      <c r="K800" s="12">
        <v>233.12100000000001</v>
      </c>
      <c r="L800" s="72">
        <v>1.5469999999999999</v>
      </c>
      <c r="M800" s="72">
        <v>15.843999999999999</v>
      </c>
      <c r="N800" s="12">
        <v>460.24299999999999</v>
      </c>
      <c r="O800" s="72">
        <v>3.0539999999999998</v>
      </c>
      <c r="P800" s="72">
        <v>10.211</v>
      </c>
      <c r="Q800" s="12">
        <v>24.178999999999998</v>
      </c>
      <c r="R800" s="72">
        <v>0.16</v>
      </c>
      <c r="S800" s="72">
        <v>36.805999999999997</v>
      </c>
      <c r="T800" s="12">
        <v>484.42200000000003</v>
      </c>
      <c r="U800" s="72">
        <v>3.2149999999999999</v>
      </c>
      <c r="V800" s="72">
        <v>9.8940000000000001</v>
      </c>
      <c r="W800" s="12">
        <v>2240.14</v>
      </c>
      <c r="X800" s="72">
        <v>14.865</v>
      </c>
      <c r="Y800" s="72">
        <v>3.52</v>
      </c>
      <c r="Z800" s="12">
        <v>2724.5619999999999</v>
      </c>
      <c r="AA800" s="72">
        <v>18.079999999999998</v>
      </c>
      <c r="AB800" s="72">
        <v>2.077</v>
      </c>
      <c r="AC800" s="12">
        <v>9164.1370000000006</v>
      </c>
      <c r="AD800" s="72">
        <v>60.811</v>
      </c>
      <c r="AE800" s="72">
        <v>1.1890000000000001</v>
      </c>
      <c r="AF800" s="12">
        <v>16.745000000000001</v>
      </c>
      <c r="AG800" s="72">
        <v>0.111</v>
      </c>
      <c r="AH800" s="72">
        <v>47.930999999999997</v>
      </c>
      <c r="AI800" s="12">
        <v>336.88299999999998</v>
      </c>
      <c r="AJ800" s="72">
        <v>2.2349999999999999</v>
      </c>
      <c r="AK800" s="72">
        <v>8.3239999999999998</v>
      </c>
      <c r="AL800" s="12">
        <v>353.62799999999999</v>
      </c>
      <c r="AM800" s="72">
        <v>2.347</v>
      </c>
      <c r="AN800" s="72">
        <v>7.01</v>
      </c>
      <c r="AO800" s="12">
        <v>9517.7649999999994</v>
      </c>
      <c r="AP800" s="72">
        <v>63.158000000000001</v>
      </c>
      <c r="AQ800" s="72">
        <v>1.0620000000000001</v>
      </c>
      <c r="AR800" s="12">
        <v>88.552000000000007</v>
      </c>
      <c r="AS800" s="72">
        <v>0.58799999999999997</v>
      </c>
      <c r="AT800" s="72">
        <v>29.146999999999998</v>
      </c>
      <c r="AU800" s="12">
        <v>9.7230000000000008</v>
      </c>
      <c r="AV800" s="72">
        <v>6.5000000000000002E-2</v>
      </c>
      <c r="AW800" s="72">
        <v>58.781999999999996</v>
      </c>
      <c r="AX800" s="12">
        <v>469.19099999999997</v>
      </c>
      <c r="AY800" s="72">
        <v>3.113</v>
      </c>
      <c r="AZ800" s="72">
        <v>10.246</v>
      </c>
      <c r="BA800" s="12">
        <v>478.91399999999999</v>
      </c>
      <c r="BB800" s="72">
        <v>3.1779999999999999</v>
      </c>
      <c r="BC800" s="72">
        <v>9.6210000000000004</v>
      </c>
      <c r="BD800" s="12">
        <v>226.37799999999999</v>
      </c>
      <c r="BE800" s="72">
        <v>1.502</v>
      </c>
      <c r="BF800" s="72">
        <v>14.664</v>
      </c>
      <c r="BG800" s="12">
        <v>705.29300000000001</v>
      </c>
      <c r="BH800" s="72">
        <v>4.68</v>
      </c>
      <c r="BI800" s="72">
        <v>7.7229999999999999</v>
      </c>
      <c r="BJ800" s="12">
        <v>1960.13</v>
      </c>
      <c r="BK800" s="72">
        <v>13.007</v>
      </c>
      <c r="BL800" s="72">
        <v>4.7190000000000003</v>
      </c>
      <c r="BM800" s="12">
        <v>2798.1390000000001</v>
      </c>
      <c r="BN800" s="72">
        <v>18.568000000000001</v>
      </c>
      <c r="BO800" s="72">
        <v>3.4590000000000001</v>
      </c>
      <c r="BP800" s="12">
        <v>4758.2700000000004</v>
      </c>
      <c r="BQ800" s="72">
        <v>31.574999999999999</v>
      </c>
      <c r="BR800" s="72">
        <v>1.726</v>
      </c>
      <c r="BS800" s="12">
        <v>5552.1139999999996</v>
      </c>
      <c r="BT800" s="72">
        <v>36.841999999999999</v>
      </c>
      <c r="BU800" s="72">
        <v>1.014</v>
      </c>
      <c r="BV800" s="12">
        <v>15069.879000000001</v>
      </c>
      <c r="BW800" s="72">
        <v>100</v>
      </c>
      <c r="BX800" s="72">
        <v>0.747</v>
      </c>
      <c r="BY800" s="13"/>
      <c r="BZ800" s="13"/>
    </row>
    <row r="801" spans="1:78" ht="12.75" customHeight="1">
      <c r="A801" s="122" t="s">
        <v>44</v>
      </c>
      <c r="B801" s="71" t="s">
        <v>80</v>
      </c>
      <c r="C801" s="71" t="s">
        <v>26</v>
      </c>
      <c r="D801" s="34">
        <v>45170</v>
      </c>
      <c r="E801" s="12">
        <v>6150.1080000000002</v>
      </c>
      <c r="F801" s="72">
        <v>41.359000000000002</v>
      </c>
      <c r="G801" s="72">
        <v>1.514</v>
      </c>
      <c r="H801" s="12">
        <v>217.285</v>
      </c>
      <c r="I801" s="72">
        <v>1.4610000000000001</v>
      </c>
      <c r="J801" s="72">
        <v>20.803000000000001</v>
      </c>
      <c r="K801" s="12">
        <v>306.06200000000001</v>
      </c>
      <c r="L801" s="72">
        <v>2.0579999999999998</v>
      </c>
      <c r="M801" s="72">
        <v>19.695</v>
      </c>
      <c r="N801" s="12">
        <v>523.34699999999998</v>
      </c>
      <c r="O801" s="72">
        <v>3.5190000000000001</v>
      </c>
      <c r="P801" s="72">
        <v>14.204000000000001</v>
      </c>
      <c r="Q801" s="12">
        <v>72.736999999999995</v>
      </c>
      <c r="R801" s="72">
        <v>0.48899999999999999</v>
      </c>
      <c r="S801" s="72">
        <v>28.285</v>
      </c>
      <c r="T801" s="12">
        <v>596.08399999999995</v>
      </c>
      <c r="U801" s="72">
        <v>4.0090000000000003</v>
      </c>
      <c r="V801" s="72">
        <v>12.936</v>
      </c>
      <c r="W801" s="12">
        <v>2149.7049999999999</v>
      </c>
      <c r="X801" s="72">
        <v>14.456</v>
      </c>
      <c r="Y801" s="72">
        <v>4.2880000000000003</v>
      </c>
      <c r="Z801" s="12">
        <v>2745.7890000000002</v>
      </c>
      <c r="AA801" s="72">
        <v>18.465</v>
      </c>
      <c r="AB801" s="72">
        <v>2.5579999999999998</v>
      </c>
      <c r="AC801" s="12">
        <v>8895.8979999999992</v>
      </c>
      <c r="AD801" s="72">
        <v>59.823999999999998</v>
      </c>
      <c r="AE801" s="72">
        <v>1.345</v>
      </c>
      <c r="AF801" s="12">
        <v>19.965</v>
      </c>
      <c r="AG801" s="72">
        <v>0.13400000000000001</v>
      </c>
      <c r="AH801" s="72">
        <v>47.973999999999997</v>
      </c>
      <c r="AI801" s="12">
        <v>304.48099999999999</v>
      </c>
      <c r="AJ801" s="72">
        <v>2.048</v>
      </c>
      <c r="AK801" s="72">
        <v>7.6449999999999996</v>
      </c>
      <c r="AL801" s="12">
        <v>324.447</v>
      </c>
      <c r="AM801" s="72">
        <v>2.1819999999999999</v>
      </c>
      <c r="AN801" s="72">
        <v>7.3819999999999997</v>
      </c>
      <c r="AO801" s="12">
        <v>9220.3449999999993</v>
      </c>
      <c r="AP801" s="72">
        <v>62.005000000000003</v>
      </c>
      <c r="AQ801" s="72">
        <v>1.325</v>
      </c>
      <c r="AR801" s="12">
        <v>94.709000000000003</v>
      </c>
      <c r="AS801" s="72">
        <v>0.63700000000000001</v>
      </c>
      <c r="AT801" s="72">
        <v>33.319000000000003</v>
      </c>
      <c r="AU801" s="12">
        <v>58.84</v>
      </c>
      <c r="AV801" s="72">
        <v>0.39600000000000002</v>
      </c>
      <c r="AW801" s="72">
        <v>41.421999999999997</v>
      </c>
      <c r="AX801" s="12">
        <v>463.74099999999999</v>
      </c>
      <c r="AY801" s="72">
        <v>3.1190000000000002</v>
      </c>
      <c r="AZ801" s="72">
        <v>9.4079999999999995</v>
      </c>
      <c r="BA801" s="12">
        <v>522.58100000000002</v>
      </c>
      <c r="BB801" s="72">
        <v>3.5139999999999998</v>
      </c>
      <c r="BC801" s="72">
        <v>8.9390000000000001</v>
      </c>
      <c r="BD801" s="12">
        <v>143.119</v>
      </c>
      <c r="BE801" s="72">
        <v>0.96199999999999997</v>
      </c>
      <c r="BF801" s="72">
        <v>23.7</v>
      </c>
      <c r="BG801" s="12">
        <v>665.70100000000002</v>
      </c>
      <c r="BH801" s="72">
        <v>4.4770000000000003</v>
      </c>
      <c r="BI801" s="72">
        <v>7.8929999999999998</v>
      </c>
      <c r="BJ801" s="12">
        <v>2176.6680000000001</v>
      </c>
      <c r="BK801" s="72">
        <v>14.638</v>
      </c>
      <c r="BL801" s="72">
        <v>4.16</v>
      </c>
      <c r="BM801" s="12">
        <v>2712.7979999999998</v>
      </c>
      <c r="BN801" s="72">
        <v>18.242999999999999</v>
      </c>
      <c r="BO801" s="72">
        <v>3.2360000000000002</v>
      </c>
      <c r="BP801" s="12">
        <v>4889.4660000000003</v>
      </c>
      <c r="BQ801" s="72">
        <v>32.881</v>
      </c>
      <c r="BR801" s="72">
        <v>1.4730000000000001</v>
      </c>
      <c r="BS801" s="12">
        <v>5649.8760000000002</v>
      </c>
      <c r="BT801" s="72">
        <v>37.994999999999997</v>
      </c>
      <c r="BU801" s="72">
        <v>1.2270000000000001</v>
      </c>
      <c r="BV801" s="12">
        <v>14870.221</v>
      </c>
      <c r="BW801" s="72">
        <v>100</v>
      </c>
      <c r="BX801" s="72">
        <v>0.81599999999999995</v>
      </c>
      <c r="BY801" s="13"/>
      <c r="BZ801" s="13"/>
    </row>
    <row r="802" spans="1:78" ht="12.75" customHeight="1">
      <c r="A802" s="122" t="s">
        <v>44</v>
      </c>
      <c r="B802" s="71" t="s">
        <v>80</v>
      </c>
      <c r="C802" s="71" t="s">
        <v>26</v>
      </c>
      <c r="D802" s="34">
        <v>45261</v>
      </c>
      <c r="E802" s="12">
        <v>6575.2960000000003</v>
      </c>
      <c r="F802" s="72">
        <v>42.899000000000001</v>
      </c>
      <c r="G802" s="72">
        <v>1.079</v>
      </c>
      <c r="H802" s="12">
        <v>224.12299999999999</v>
      </c>
      <c r="I802" s="72">
        <v>1.462</v>
      </c>
      <c r="J802" s="72">
        <v>15.622999999999999</v>
      </c>
      <c r="K802" s="12">
        <v>301.608</v>
      </c>
      <c r="L802" s="72">
        <v>1.968</v>
      </c>
      <c r="M802" s="72">
        <v>12.916</v>
      </c>
      <c r="N802" s="12">
        <v>525.73099999999999</v>
      </c>
      <c r="O802" s="72">
        <v>3.43</v>
      </c>
      <c r="P802" s="72">
        <v>8.5459999999999994</v>
      </c>
      <c r="Q802" s="12">
        <v>29.146999999999998</v>
      </c>
      <c r="R802" s="72">
        <v>0.19</v>
      </c>
      <c r="S802" s="72">
        <v>43.658000000000001</v>
      </c>
      <c r="T802" s="12">
        <v>554.87800000000004</v>
      </c>
      <c r="U802" s="72">
        <v>3.62</v>
      </c>
      <c r="V802" s="72">
        <v>8.0269999999999992</v>
      </c>
      <c r="W802" s="12">
        <v>2224.2849999999999</v>
      </c>
      <c r="X802" s="72">
        <v>14.512</v>
      </c>
      <c r="Y802" s="72">
        <v>3.8780000000000001</v>
      </c>
      <c r="Z802" s="12">
        <v>2779.163</v>
      </c>
      <c r="AA802" s="72">
        <v>18.132000000000001</v>
      </c>
      <c r="AB802" s="72">
        <v>2.5539999999999998</v>
      </c>
      <c r="AC802" s="12">
        <v>9354.4590000000007</v>
      </c>
      <c r="AD802" s="72">
        <v>61.030999999999999</v>
      </c>
      <c r="AE802" s="72">
        <v>1.099</v>
      </c>
      <c r="AF802" s="12">
        <v>17.981999999999999</v>
      </c>
      <c r="AG802" s="72">
        <v>0.11700000000000001</v>
      </c>
      <c r="AH802" s="72">
        <v>73.620999999999995</v>
      </c>
      <c r="AI802" s="12">
        <v>339.68599999999998</v>
      </c>
      <c r="AJ802" s="72">
        <v>2.2160000000000002</v>
      </c>
      <c r="AK802" s="72">
        <v>7.6319999999999997</v>
      </c>
      <c r="AL802" s="12">
        <v>357.66899999999998</v>
      </c>
      <c r="AM802" s="72">
        <v>2.3340000000000001</v>
      </c>
      <c r="AN802" s="72">
        <v>5.8440000000000003</v>
      </c>
      <c r="AO802" s="12">
        <v>9712.1270000000004</v>
      </c>
      <c r="AP802" s="72">
        <v>63.363999999999997</v>
      </c>
      <c r="AQ802" s="72">
        <v>1.046</v>
      </c>
      <c r="AR802" s="12">
        <v>81.361999999999995</v>
      </c>
      <c r="AS802" s="72">
        <v>0.53100000000000003</v>
      </c>
      <c r="AT802" s="72">
        <v>32.168999999999997</v>
      </c>
      <c r="AU802" s="12">
        <v>72.262</v>
      </c>
      <c r="AV802" s="72">
        <v>0.47099999999999997</v>
      </c>
      <c r="AW802" s="72">
        <v>27.591000000000001</v>
      </c>
      <c r="AX802" s="12">
        <v>459.51799999999997</v>
      </c>
      <c r="AY802" s="72">
        <v>2.9980000000000002</v>
      </c>
      <c r="AZ802" s="72">
        <v>9.2919999999999998</v>
      </c>
      <c r="BA802" s="12">
        <v>531.78</v>
      </c>
      <c r="BB802" s="72">
        <v>3.4689999999999999</v>
      </c>
      <c r="BC802" s="72">
        <v>7.1669999999999998</v>
      </c>
      <c r="BD802" s="12">
        <v>111.38</v>
      </c>
      <c r="BE802" s="72">
        <v>0.72699999999999998</v>
      </c>
      <c r="BF802" s="72">
        <v>26.219000000000001</v>
      </c>
      <c r="BG802" s="12">
        <v>643.16</v>
      </c>
      <c r="BH802" s="72">
        <v>4.1959999999999997</v>
      </c>
      <c r="BI802" s="72">
        <v>7.7080000000000002</v>
      </c>
      <c r="BJ802" s="12">
        <v>2116.2359999999999</v>
      </c>
      <c r="BK802" s="72">
        <v>13.807</v>
      </c>
      <c r="BL802" s="72">
        <v>4.54</v>
      </c>
      <c r="BM802" s="12">
        <v>2774.56</v>
      </c>
      <c r="BN802" s="72">
        <v>18.102</v>
      </c>
      <c r="BO802" s="72">
        <v>2.972</v>
      </c>
      <c r="BP802" s="12">
        <v>4890.7960000000003</v>
      </c>
      <c r="BQ802" s="72">
        <v>31.908999999999999</v>
      </c>
      <c r="BR802" s="72">
        <v>1.395</v>
      </c>
      <c r="BS802" s="12">
        <v>5615.3180000000002</v>
      </c>
      <c r="BT802" s="72">
        <v>36.636000000000003</v>
      </c>
      <c r="BU802" s="72">
        <v>0.90900000000000003</v>
      </c>
      <c r="BV802" s="12">
        <v>15327.446</v>
      </c>
      <c r="BW802" s="72">
        <v>100</v>
      </c>
      <c r="BX802" s="72">
        <v>0.67700000000000005</v>
      </c>
      <c r="BY802" s="13"/>
      <c r="BZ802" s="13"/>
    </row>
    <row r="803" spans="1:78" ht="12.75" customHeight="1">
      <c r="A803" s="122" t="s">
        <v>44</v>
      </c>
      <c r="B803" s="71" t="s">
        <v>80</v>
      </c>
      <c r="C803" s="71" t="s">
        <v>26</v>
      </c>
      <c r="D803" s="34">
        <v>45352</v>
      </c>
      <c r="E803" s="12">
        <v>6363.7349999999997</v>
      </c>
      <c r="F803" s="72">
        <v>41.344000000000001</v>
      </c>
      <c r="G803" s="72">
        <v>1.569</v>
      </c>
      <c r="H803" s="12">
        <v>297.678</v>
      </c>
      <c r="I803" s="72">
        <v>1.9339999999999999</v>
      </c>
      <c r="J803" s="72">
        <v>15.945</v>
      </c>
      <c r="K803" s="12">
        <v>373.46300000000002</v>
      </c>
      <c r="L803" s="72">
        <v>2.4260000000000002</v>
      </c>
      <c r="M803" s="72">
        <v>13.407999999999999</v>
      </c>
      <c r="N803" s="12">
        <v>671.14099999999996</v>
      </c>
      <c r="O803" s="72">
        <v>4.3600000000000003</v>
      </c>
      <c r="P803" s="72">
        <v>8.4570000000000007</v>
      </c>
      <c r="Q803" s="12">
        <v>53.706000000000003</v>
      </c>
      <c r="R803" s="72">
        <v>0.34899999999999998</v>
      </c>
      <c r="S803" s="72">
        <v>36.703000000000003</v>
      </c>
      <c r="T803" s="12">
        <v>724.84699999999998</v>
      </c>
      <c r="U803" s="72">
        <v>4.7089999999999996</v>
      </c>
      <c r="V803" s="72">
        <v>8.0850000000000009</v>
      </c>
      <c r="W803" s="12">
        <v>2165.317</v>
      </c>
      <c r="X803" s="72">
        <v>14.068</v>
      </c>
      <c r="Y803" s="72">
        <v>4.3570000000000002</v>
      </c>
      <c r="Z803" s="12">
        <v>2890.1640000000002</v>
      </c>
      <c r="AA803" s="72">
        <v>18.777000000000001</v>
      </c>
      <c r="AB803" s="72">
        <v>2.661</v>
      </c>
      <c r="AC803" s="12">
        <v>9253.8989999999994</v>
      </c>
      <c r="AD803" s="72">
        <v>60.121000000000002</v>
      </c>
      <c r="AE803" s="72">
        <v>1.3819999999999999</v>
      </c>
      <c r="AF803" s="12">
        <v>36.851999999999997</v>
      </c>
      <c r="AG803" s="72">
        <v>0.23899999999999999</v>
      </c>
      <c r="AH803" s="72">
        <v>49.807000000000002</v>
      </c>
      <c r="AI803" s="12">
        <v>366.24099999999999</v>
      </c>
      <c r="AJ803" s="72">
        <v>2.379</v>
      </c>
      <c r="AK803" s="72">
        <v>7.1710000000000003</v>
      </c>
      <c r="AL803" s="12">
        <v>403.09300000000002</v>
      </c>
      <c r="AM803" s="72">
        <v>2.6190000000000002</v>
      </c>
      <c r="AN803" s="72">
        <v>5.0140000000000002</v>
      </c>
      <c r="AO803" s="12">
        <v>9656.9920000000002</v>
      </c>
      <c r="AP803" s="72">
        <v>62.74</v>
      </c>
      <c r="AQ803" s="72">
        <v>1.37</v>
      </c>
      <c r="AR803" s="12">
        <v>105.883</v>
      </c>
      <c r="AS803" s="72">
        <v>0.68799999999999994</v>
      </c>
      <c r="AT803" s="72">
        <v>25.684000000000001</v>
      </c>
      <c r="AU803" s="12">
        <v>43.256999999999998</v>
      </c>
      <c r="AV803" s="72">
        <v>0.28100000000000003</v>
      </c>
      <c r="AW803" s="72">
        <v>44.219000000000001</v>
      </c>
      <c r="AX803" s="12">
        <v>545.38499999999999</v>
      </c>
      <c r="AY803" s="72">
        <v>3.5430000000000001</v>
      </c>
      <c r="AZ803" s="72">
        <v>10.315</v>
      </c>
      <c r="BA803" s="12">
        <v>588.64200000000005</v>
      </c>
      <c r="BB803" s="72">
        <v>3.8239999999999998</v>
      </c>
      <c r="BC803" s="72">
        <v>10.055999999999999</v>
      </c>
      <c r="BD803" s="12">
        <v>100.63800000000001</v>
      </c>
      <c r="BE803" s="72">
        <v>0.65400000000000003</v>
      </c>
      <c r="BF803" s="72">
        <v>30.062000000000001</v>
      </c>
      <c r="BG803" s="12">
        <v>689.28</v>
      </c>
      <c r="BH803" s="72">
        <v>4.4779999999999998</v>
      </c>
      <c r="BI803" s="72">
        <v>8.9809999999999999</v>
      </c>
      <c r="BJ803" s="12">
        <v>2218.4369999999999</v>
      </c>
      <c r="BK803" s="72">
        <v>14.413</v>
      </c>
      <c r="BL803" s="72">
        <v>3.665</v>
      </c>
      <c r="BM803" s="12">
        <v>2721.5859999999998</v>
      </c>
      <c r="BN803" s="72">
        <v>17.681999999999999</v>
      </c>
      <c r="BO803" s="72">
        <v>2.734</v>
      </c>
      <c r="BP803" s="12">
        <v>4940.0230000000001</v>
      </c>
      <c r="BQ803" s="72">
        <v>32.094000000000001</v>
      </c>
      <c r="BR803" s="72">
        <v>1.2549999999999999</v>
      </c>
      <c r="BS803" s="12">
        <v>5735.1859999999997</v>
      </c>
      <c r="BT803" s="72">
        <v>37.26</v>
      </c>
      <c r="BU803" s="72">
        <v>0.82599999999999996</v>
      </c>
      <c r="BV803" s="12">
        <v>15392.179</v>
      </c>
      <c r="BW803" s="72">
        <v>100</v>
      </c>
      <c r="BX803" s="72">
        <v>0.85499999999999998</v>
      </c>
      <c r="BY803" s="13"/>
      <c r="BZ803" s="13"/>
    </row>
    <row r="804" spans="1:78" ht="12.75" customHeight="1">
      <c r="A804" s="122" t="s">
        <v>44</v>
      </c>
      <c r="B804" s="71" t="s">
        <v>80</v>
      </c>
      <c r="C804" s="71" t="s">
        <v>26</v>
      </c>
      <c r="D804" s="34">
        <v>45444</v>
      </c>
      <c r="E804" s="12">
        <v>6296.1139999999996</v>
      </c>
      <c r="F804" s="72">
        <v>40.826999999999998</v>
      </c>
      <c r="G804" s="72">
        <v>1.288</v>
      </c>
      <c r="H804" s="12">
        <v>334.529</v>
      </c>
      <c r="I804" s="72">
        <v>2.169</v>
      </c>
      <c r="J804" s="72">
        <v>15.589</v>
      </c>
      <c r="K804" s="12">
        <v>325.71300000000002</v>
      </c>
      <c r="L804" s="72">
        <v>2.1120000000000001</v>
      </c>
      <c r="M804" s="72">
        <v>15.95</v>
      </c>
      <c r="N804" s="12">
        <v>660.24099999999999</v>
      </c>
      <c r="O804" s="72">
        <v>4.2809999999999997</v>
      </c>
      <c r="P804" s="72">
        <v>7.7560000000000002</v>
      </c>
      <c r="Q804" s="12">
        <v>81.304000000000002</v>
      </c>
      <c r="R804" s="72">
        <v>0.52700000000000002</v>
      </c>
      <c r="S804" s="72">
        <v>28.866</v>
      </c>
      <c r="T804" s="12">
        <v>741.54499999999996</v>
      </c>
      <c r="U804" s="72">
        <v>4.8090000000000002</v>
      </c>
      <c r="V804" s="72">
        <v>7.4950000000000001</v>
      </c>
      <c r="W804" s="12">
        <v>2293.3240000000001</v>
      </c>
      <c r="X804" s="72">
        <v>14.871</v>
      </c>
      <c r="Y804" s="72">
        <v>3.2930000000000001</v>
      </c>
      <c r="Z804" s="12">
        <v>3034.8690000000001</v>
      </c>
      <c r="AA804" s="72">
        <v>19.68</v>
      </c>
      <c r="AB804" s="72">
        <v>2.5819999999999999</v>
      </c>
      <c r="AC804" s="12">
        <v>9330.9830000000002</v>
      </c>
      <c r="AD804" s="72">
        <v>60.506999999999998</v>
      </c>
      <c r="AE804" s="72">
        <v>1.0920000000000001</v>
      </c>
      <c r="AF804" s="12">
        <v>29.619</v>
      </c>
      <c r="AG804" s="72">
        <v>0.192</v>
      </c>
      <c r="AH804" s="72">
        <v>64.686999999999998</v>
      </c>
      <c r="AI804" s="12">
        <v>407.82</v>
      </c>
      <c r="AJ804" s="72">
        <v>2.645</v>
      </c>
      <c r="AK804" s="72">
        <v>6.9939999999999998</v>
      </c>
      <c r="AL804" s="12">
        <v>437.43900000000002</v>
      </c>
      <c r="AM804" s="72">
        <v>2.8370000000000002</v>
      </c>
      <c r="AN804" s="72">
        <v>4.8819999999999997</v>
      </c>
      <c r="AO804" s="12">
        <v>9768.4220000000005</v>
      </c>
      <c r="AP804" s="72">
        <v>63.343000000000004</v>
      </c>
      <c r="AQ804" s="72">
        <v>1.069</v>
      </c>
      <c r="AR804" s="12">
        <v>67.692999999999998</v>
      </c>
      <c r="AS804" s="72">
        <v>0.439</v>
      </c>
      <c r="AT804" s="72">
        <v>45.895000000000003</v>
      </c>
      <c r="AU804" s="12">
        <v>26.466999999999999</v>
      </c>
      <c r="AV804" s="72">
        <v>0.17199999999999999</v>
      </c>
      <c r="AW804" s="72">
        <v>37.39</v>
      </c>
      <c r="AX804" s="12">
        <v>545.57500000000005</v>
      </c>
      <c r="AY804" s="72">
        <v>3.5379999999999998</v>
      </c>
      <c r="AZ804" s="72">
        <v>9.8559999999999999</v>
      </c>
      <c r="BA804" s="12">
        <v>572.04200000000003</v>
      </c>
      <c r="BB804" s="72">
        <v>3.7090000000000001</v>
      </c>
      <c r="BC804" s="72">
        <v>9.2620000000000005</v>
      </c>
      <c r="BD804" s="12">
        <v>74.944000000000003</v>
      </c>
      <c r="BE804" s="72">
        <v>0.48599999999999999</v>
      </c>
      <c r="BF804" s="72">
        <v>21.596</v>
      </c>
      <c r="BG804" s="12">
        <v>646.98599999999999</v>
      </c>
      <c r="BH804" s="72">
        <v>4.1950000000000003</v>
      </c>
      <c r="BI804" s="72">
        <v>8.56</v>
      </c>
      <c r="BJ804" s="12">
        <v>1910.788</v>
      </c>
      <c r="BK804" s="72">
        <v>12.391</v>
      </c>
      <c r="BL804" s="72">
        <v>5.05</v>
      </c>
      <c r="BM804" s="12">
        <v>3027.4650000000001</v>
      </c>
      <c r="BN804" s="72">
        <v>19.632000000000001</v>
      </c>
      <c r="BO804" s="72">
        <v>2.9710000000000001</v>
      </c>
      <c r="BP804" s="12">
        <v>4938.2529999999997</v>
      </c>
      <c r="BQ804" s="72">
        <v>32.021999999999998</v>
      </c>
      <c r="BR804" s="72">
        <v>1.863</v>
      </c>
      <c r="BS804" s="12">
        <v>5652.9319999999998</v>
      </c>
      <c r="BT804" s="72">
        <v>36.656999999999996</v>
      </c>
      <c r="BU804" s="72">
        <v>1.0549999999999999</v>
      </c>
      <c r="BV804" s="12">
        <v>15421.353999999999</v>
      </c>
      <c r="BW804" s="72">
        <v>100</v>
      </c>
      <c r="BX804" s="72">
        <v>0.82</v>
      </c>
      <c r="BY804" s="13"/>
      <c r="BZ804" s="13"/>
    </row>
    <row r="805" spans="1:78" ht="12.75" customHeight="1">
      <c r="A805" s="122" t="s">
        <v>44</v>
      </c>
      <c r="B805" s="71" t="s">
        <v>80</v>
      </c>
      <c r="C805" s="71" t="s">
        <v>26</v>
      </c>
      <c r="D805" s="34">
        <v>45536</v>
      </c>
      <c r="E805" s="12">
        <v>6399.4669999999996</v>
      </c>
      <c r="F805" s="72">
        <v>41.563000000000002</v>
      </c>
      <c r="G805" s="72">
        <v>1.603</v>
      </c>
      <c r="H805" s="12">
        <v>213.708</v>
      </c>
      <c r="I805" s="72">
        <v>1.3879999999999999</v>
      </c>
      <c r="J805" s="72">
        <v>19.771000000000001</v>
      </c>
      <c r="K805" s="12">
        <v>273.637</v>
      </c>
      <c r="L805" s="72">
        <v>1.7769999999999999</v>
      </c>
      <c r="M805" s="72">
        <v>18.013999999999999</v>
      </c>
      <c r="N805" s="12">
        <v>487.34500000000003</v>
      </c>
      <c r="O805" s="72">
        <v>3.165</v>
      </c>
      <c r="P805" s="72">
        <v>11.545999999999999</v>
      </c>
      <c r="Q805" s="12">
        <v>49.12</v>
      </c>
      <c r="R805" s="72">
        <v>0.31900000000000001</v>
      </c>
      <c r="S805" s="72">
        <v>45.725999999999999</v>
      </c>
      <c r="T805" s="12">
        <v>536.46500000000003</v>
      </c>
      <c r="U805" s="72">
        <v>3.484</v>
      </c>
      <c r="V805" s="72">
        <v>10.099</v>
      </c>
      <c r="W805" s="12">
        <v>2369.9229999999998</v>
      </c>
      <c r="X805" s="72">
        <v>15.391999999999999</v>
      </c>
      <c r="Y805" s="72">
        <v>3.6019999999999999</v>
      </c>
      <c r="Z805" s="12">
        <v>2906.3879999999999</v>
      </c>
      <c r="AA805" s="72">
        <v>18.876000000000001</v>
      </c>
      <c r="AB805" s="72">
        <v>2.1779999999999999</v>
      </c>
      <c r="AC805" s="12">
        <v>9305.8549999999996</v>
      </c>
      <c r="AD805" s="72">
        <v>60.439</v>
      </c>
      <c r="AE805" s="72">
        <v>1.179</v>
      </c>
      <c r="AF805" s="12">
        <v>57.951999999999998</v>
      </c>
      <c r="AG805" s="72">
        <v>0.376</v>
      </c>
      <c r="AH805" s="72">
        <v>30.986000000000001</v>
      </c>
      <c r="AI805" s="12">
        <v>364.75200000000001</v>
      </c>
      <c r="AJ805" s="72">
        <v>2.3690000000000002</v>
      </c>
      <c r="AK805" s="72">
        <v>6.4740000000000002</v>
      </c>
      <c r="AL805" s="12">
        <v>422.70499999999998</v>
      </c>
      <c r="AM805" s="72">
        <v>2.7450000000000001</v>
      </c>
      <c r="AN805" s="72">
        <v>4.4059999999999997</v>
      </c>
      <c r="AO805" s="12">
        <v>9728.56</v>
      </c>
      <c r="AP805" s="72">
        <v>63.183999999999997</v>
      </c>
      <c r="AQ805" s="72">
        <v>1.1619999999999999</v>
      </c>
      <c r="AR805" s="12">
        <v>84.691999999999993</v>
      </c>
      <c r="AS805" s="72">
        <v>0.55000000000000004</v>
      </c>
      <c r="AT805" s="72">
        <v>31.385000000000002</v>
      </c>
      <c r="AU805" s="12">
        <v>40.383000000000003</v>
      </c>
      <c r="AV805" s="72">
        <v>0.26200000000000001</v>
      </c>
      <c r="AW805" s="72">
        <v>37.084000000000003</v>
      </c>
      <c r="AX805" s="12">
        <v>415.815</v>
      </c>
      <c r="AY805" s="72">
        <v>2.7010000000000001</v>
      </c>
      <c r="AZ805" s="72">
        <v>8.8989999999999991</v>
      </c>
      <c r="BA805" s="12">
        <v>456.19799999999998</v>
      </c>
      <c r="BB805" s="72">
        <v>2.9630000000000001</v>
      </c>
      <c r="BC805" s="72">
        <v>8.923</v>
      </c>
      <c r="BD805" s="12">
        <v>64.105999999999995</v>
      </c>
      <c r="BE805" s="72">
        <v>0.41599999999999998</v>
      </c>
      <c r="BF805" s="72">
        <v>28.123999999999999</v>
      </c>
      <c r="BG805" s="12">
        <v>520.30399999999997</v>
      </c>
      <c r="BH805" s="72">
        <v>3.379</v>
      </c>
      <c r="BI805" s="72">
        <v>8.9489999999999998</v>
      </c>
      <c r="BJ805" s="12">
        <v>2158.0279999999998</v>
      </c>
      <c r="BK805" s="72">
        <v>14.016</v>
      </c>
      <c r="BL805" s="72">
        <v>3.8439999999999999</v>
      </c>
      <c r="BM805" s="12">
        <v>2905.4940000000001</v>
      </c>
      <c r="BN805" s="72">
        <v>18.87</v>
      </c>
      <c r="BO805" s="72">
        <v>2.85</v>
      </c>
      <c r="BP805" s="12">
        <v>5063.5219999999999</v>
      </c>
      <c r="BQ805" s="72">
        <v>32.886000000000003</v>
      </c>
      <c r="BR805" s="72">
        <v>1.032</v>
      </c>
      <c r="BS805" s="12">
        <v>5668.518</v>
      </c>
      <c r="BT805" s="72">
        <v>36.816000000000003</v>
      </c>
      <c r="BU805" s="72">
        <v>0.84299999999999997</v>
      </c>
      <c r="BV805" s="12">
        <v>15397.078</v>
      </c>
      <c r="BW805" s="72">
        <v>100</v>
      </c>
      <c r="BX805" s="72">
        <v>0.70699999999999996</v>
      </c>
      <c r="BY805" s="13"/>
      <c r="BZ805" s="13"/>
    </row>
    <row r="806" spans="1:78" ht="12.75" customHeight="1">
      <c r="A806" s="122" t="s">
        <v>44</v>
      </c>
      <c r="B806" s="71" t="s">
        <v>80</v>
      </c>
      <c r="C806" s="71" t="s">
        <v>26</v>
      </c>
      <c r="D806" s="34">
        <v>45627</v>
      </c>
      <c r="E806" s="12">
        <v>6742.26</v>
      </c>
      <c r="F806" s="72">
        <v>42.854999999999997</v>
      </c>
      <c r="G806" s="72">
        <v>1.5029999999999999</v>
      </c>
      <c r="H806" s="12">
        <v>322.476</v>
      </c>
      <c r="I806" s="72">
        <v>2.0499999999999998</v>
      </c>
      <c r="J806" s="72">
        <v>14.125999999999999</v>
      </c>
      <c r="K806" s="12">
        <v>274.79399999999998</v>
      </c>
      <c r="L806" s="72">
        <v>1.7470000000000001</v>
      </c>
      <c r="M806" s="72">
        <v>14.516999999999999</v>
      </c>
      <c r="N806" s="12">
        <v>597.27</v>
      </c>
      <c r="O806" s="72">
        <v>3.7959999999999998</v>
      </c>
      <c r="P806" s="72">
        <v>8.4499999999999993</v>
      </c>
      <c r="Q806" s="12">
        <v>56.975999999999999</v>
      </c>
      <c r="R806" s="72">
        <v>0.36199999999999999</v>
      </c>
      <c r="S806" s="72">
        <v>27.623000000000001</v>
      </c>
      <c r="T806" s="12">
        <v>654.24599999999998</v>
      </c>
      <c r="U806" s="72">
        <v>4.1589999999999998</v>
      </c>
      <c r="V806" s="72">
        <v>7.3879999999999999</v>
      </c>
      <c r="W806" s="12">
        <v>2303.2179999999998</v>
      </c>
      <c r="X806" s="72">
        <v>14.64</v>
      </c>
      <c r="Y806" s="72">
        <v>2.956</v>
      </c>
      <c r="Z806" s="12">
        <v>2957.4639999999999</v>
      </c>
      <c r="AA806" s="72">
        <v>18.797999999999998</v>
      </c>
      <c r="AB806" s="72">
        <v>2.3679999999999999</v>
      </c>
      <c r="AC806" s="12">
        <v>9699.7250000000004</v>
      </c>
      <c r="AD806" s="72">
        <v>61.652999999999999</v>
      </c>
      <c r="AE806" s="72">
        <v>1.2450000000000001</v>
      </c>
      <c r="AF806" s="12">
        <v>9.51</v>
      </c>
      <c r="AG806" s="72">
        <v>0.06</v>
      </c>
      <c r="AH806" s="72">
        <v>69.558999999999997</v>
      </c>
      <c r="AI806" s="12">
        <v>365.16199999999998</v>
      </c>
      <c r="AJ806" s="72">
        <v>2.3210000000000002</v>
      </c>
      <c r="AK806" s="72">
        <v>4.9160000000000004</v>
      </c>
      <c r="AL806" s="12">
        <v>374.67200000000003</v>
      </c>
      <c r="AM806" s="72">
        <v>2.3809999999999998</v>
      </c>
      <c r="AN806" s="72">
        <v>4.5270000000000001</v>
      </c>
      <c r="AO806" s="12">
        <v>10074.397000000001</v>
      </c>
      <c r="AP806" s="72">
        <v>64.034999999999997</v>
      </c>
      <c r="AQ806" s="72">
        <v>1.2370000000000001</v>
      </c>
      <c r="AR806" s="12">
        <v>83.122</v>
      </c>
      <c r="AS806" s="72">
        <v>0.52800000000000002</v>
      </c>
      <c r="AT806" s="72">
        <v>27.259</v>
      </c>
      <c r="AU806" s="12">
        <v>58.640999999999998</v>
      </c>
      <c r="AV806" s="72">
        <v>0.373</v>
      </c>
      <c r="AW806" s="72">
        <v>31.074000000000002</v>
      </c>
      <c r="AX806" s="12">
        <v>356.45100000000002</v>
      </c>
      <c r="AY806" s="72">
        <v>2.266</v>
      </c>
      <c r="AZ806" s="72">
        <v>12.404</v>
      </c>
      <c r="BA806" s="12">
        <v>415.09199999999998</v>
      </c>
      <c r="BB806" s="72">
        <v>2.6379999999999999</v>
      </c>
      <c r="BC806" s="72">
        <v>10.805999999999999</v>
      </c>
      <c r="BD806" s="12">
        <v>117.895</v>
      </c>
      <c r="BE806" s="72">
        <v>0.749</v>
      </c>
      <c r="BF806" s="72">
        <v>31.547000000000001</v>
      </c>
      <c r="BG806" s="12">
        <v>532.98699999999997</v>
      </c>
      <c r="BH806" s="72">
        <v>3.3879999999999999</v>
      </c>
      <c r="BI806" s="72">
        <v>11.241</v>
      </c>
      <c r="BJ806" s="12">
        <v>2029.9</v>
      </c>
      <c r="BK806" s="72">
        <v>12.901999999999999</v>
      </c>
      <c r="BL806" s="72">
        <v>4.6029999999999998</v>
      </c>
      <c r="BM806" s="12">
        <v>3012.3270000000002</v>
      </c>
      <c r="BN806" s="72">
        <v>19.146999999999998</v>
      </c>
      <c r="BO806" s="72">
        <v>3.1819999999999999</v>
      </c>
      <c r="BP806" s="12">
        <v>5042.2269999999999</v>
      </c>
      <c r="BQ806" s="72">
        <v>32.048999999999999</v>
      </c>
      <c r="BR806" s="72">
        <v>2.036</v>
      </c>
      <c r="BS806" s="12">
        <v>5658.3360000000002</v>
      </c>
      <c r="BT806" s="72">
        <v>35.965000000000003</v>
      </c>
      <c r="BU806" s="72">
        <v>1.1479999999999999</v>
      </c>
      <c r="BV806" s="12">
        <v>15732.733</v>
      </c>
      <c r="BW806" s="72">
        <v>100</v>
      </c>
      <c r="BX806" s="72">
        <v>0.83799999999999997</v>
      </c>
      <c r="BY806" s="13"/>
      <c r="BZ806" s="13"/>
    </row>
    <row r="807" spans="1:78" ht="12.75" customHeight="1">
      <c r="A807" s="122" t="s">
        <v>44</v>
      </c>
      <c r="B807" s="71" t="s">
        <v>80</v>
      </c>
      <c r="C807" s="71" t="s">
        <v>26</v>
      </c>
      <c r="D807" s="34">
        <v>45717</v>
      </c>
      <c r="E807" s="12">
        <v>6531.7</v>
      </c>
      <c r="F807" s="72">
        <v>41.192</v>
      </c>
      <c r="G807" s="72">
        <v>1.88</v>
      </c>
      <c r="H807" s="12">
        <v>238.84899999999999</v>
      </c>
      <c r="I807" s="72">
        <v>1.506</v>
      </c>
      <c r="J807" s="72">
        <v>18.045999999999999</v>
      </c>
      <c r="K807" s="12">
        <v>243.85499999999999</v>
      </c>
      <c r="L807" s="72">
        <v>1.538</v>
      </c>
      <c r="M807" s="72">
        <v>17.132000000000001</v>
      </c>
      <c r="N807" s="12">
        <v>482.70400000000001</v>
      </c>
      <c r="O807" s="72">
        <v>3.044</v>
      </c>
      <c r="P807" s="72">
        <v>12.292</v>
      </c>
      <c r="Q807" s="12">
        <v>31.844000000000001</v>
      </c>
      <c r="R807" s="72">
        <v>0.20100000000000001</v>
      </c>
      <c r="S807" s="72">
        <v>38.168999999999997</v>
      </c>
      <c r="T807" s="12">
        <v>514.548</v>
      </c>
      <c r="U807" s="72">
        <v>3.2450000000000001</v>
      </c>
      <c r="V807" s="72">
        <v>11.510999999999999</v>
      </c>
      <c r="W807" s="12">
        <v>2457.172</v>
      </c>
      <c r="X807" s="72">
        <v>15.496</v>
      </c>
      <c r="Y807" s="72">
        <v>3.5110000000000001</v>
      </c>
      <c r="Z807" s="12">
        <v>2971.72</v>
      </c>
      <c r="AA807" s="72">
        <v>18.741</v>
      </c>
      <c r="AB807" s="72">
        <v>2.2410000000000001</v>
      </c>
      <c r="AC807" s="12">
        <v>9503.42</v>
      </c>
      <c r="AD807" s="72">
        <v>59.933</v>
      </c>
      <c r="AE807" s="72">
        <v>1.425</v>
      </c>
      <c r="AF807" s="12">
        <v>43.491999999999997</v>
      </c>
      <c r="AG807" s="72">
        <v>0.27400000000000002</v>
      </c>
      <c r="AH807" s="72">
        <v>34.770000000000003</v>
      </c>
      <c r="AI807" s="12">
        <v>460.7</v>
      </c>
      <c r="AJ807" s="72">
        <v>2.9049999999999998</v>
      </c>
      <c r="AK807" s="72">
        <v>5.8730000000000002</v>
      </c>
      <c r="AL807" s="12">
        <v>504.19200000000001</v>
      </c>
      <c r="AM807" s="72">
        <v>3.18</v>
      </c>
      <c r="AN807" s="72">
        <v>4.0519999999999996</v>
      </c>
      <c r="AO807" s="12">
        <v>10007.611999999999</v>
      </c>
      <c r="AP807" s="72">
        <v>63.113</v>
      </c>
      <c r="AQ807" s="72">
        <v>1.3839999999999999</v>
      </c>
      <c r="AR807" s="12">
        <v>60.389000000000003</v>
      </c>
      <c r="AS807" s="72">
        <v>0.38100000000000001</v>
      </c>
      <c r="AT807" s="72">
        <v>32.430999999999997</v>
      </c>
      <c r="AU807" s="12">
        <v>100.678</v>
      </c>
      <c r="AV807" s="72">
        <v>0.63500000000000001</v>
      </c>
      <c r="AW807" s="72">
        <v>24.478999999999999</v>
      </c>
      <c r="AX807" s="12">
        <v>419.923</v>
      </c>
      <c r="AY807" s="72">
        <v>2.6480000000000001</v>
      </c>
      <c r="AZ807" s="72">
        <v>13.098000000000001</v>
      </c>
      <c r="BA807" s="12">
        <v>520.60199999999998</v>
      </c>
      <c r="BB807" s="72">
        <v>3.2829999999999999</v>
      </c>
      <c r="BC807" s="72">
        <v>11.436999999999999</v>
      </c>
      <c r="BD807" s="12">
        <v>81.837999999999994</v>
      </c>
      <c r="BE807" s="72">
        <v>0.51600000000000001</v>
      </c>
      <c r="BF807" s="72">
        <v>26.222999999999999</v>
      </c>
      <c r="BG807" s="12">
        <v>602.44000000000005</v>
      </c>
      <c r="BH807" s="72">
        <v>3.7989999999999999</v>
      </c>
      <c r="BI807" s="72">
        <v>9.6890000000000001</v>
      </c>
      <c r="BJ807" s="12">
        <v>2253.8910000000001</v>
      </c>
      <c r="BK807" s="72">
        <v>14.214</v>
      </c>
      <c r="BL807" s="72">
        <v>4.1909999999999998</v>
      </c>
      <c r="BM807" s="12">
        <v>2932.433</v>
      </c>
      <c r="BN807" s="72">
        <v>18.492999999999999</v>
      </c>
      <c r="BO807" s="72">
        <v>2.4409999999999998</v>
      </c>
      <c r="BP807" s="12">
        <v>5186.3239999999996</v>
      </c>
      <c r="BQ807" s="72">
        <v>32.707000000000001</v>
      </c>
      <c r="BR807" s="72">
        <v>1.2549999999999999</v>
      </c>
      <c r="BS807" s="12">
        <v>5849.1530000000002</v>
      </c>
      <c r="BT807" s="72">
        <v>36.887</v>
      </c>
      <c r="BU807" s="72">
        <v>0.91600000000000004</v>
      </c>
      <c r="BV807" s="12">
        <v>15856.764999999999</v>
      </c>
      <c r="BW807" s="72">
        <v>100</v>
      </c>
      <c r="BX807" s="72">
        <v>0.94299999999999995</v>
      </c>
      <c r="BY807" s="13"/>
      <c r="BZ807" s="13"/>
    </row>
    <row r="808" spans="1:78" ht="12.75" customHeight="1">
      <c r="A808" s="122" t="s">
        <v>44</v>
      </c>
      <c r="B808" s="71" t="s">
        <v>80</v>
      </c>
      <c r="C808" s="71" t="s">
        <v>26</v>
      </c>
      <c r="D808" s="34">
        <v>45809</v>
      </c>
      <c r="E808" s="12">
        <v>6692.0529999999999</v>
      </c>
      <c r="F808" s="72">
        <v>42.32</v>
      </c>
      <c r="G808" s="72">
        <v>1.4990000000000001</v>
      </c>
      <c r="H808" s="12">
        <v>344.41300000000001</v>
      </c>
      <c r="I808" s="72">
        <v>2.1779999999999999</v>
      </c>
      <c r="J808" s="72">
        <v>14.071999999999999</v>
      </c>
      <c r="K808" s="12">
        <v>311.81900000000002</v>
      </c>
      <c r="L808" s="72">
        <v>1.972</v>
      </c>
      <c r="M808" s="72">
        <v>18.754000000000001</v>
      </c>
      <c r="N808" s="12">
        <v>656.23199999999997</v>
      </c>
      <c r="O808" s="72">
        <v>4.1500000000000004</v>
      </c>
      <c r="P808" s="72">
        <v>11.952999999999999</v>
      </c>
      <c r="Q808" s="12">
        <v>36.109000000000002</v>
      </c>
      <c r="R808" s="72">
        <v>0.22800000000000001</v>
      </c>
      <c r="S808" s="72">
        <v>57.371000000000002</v>
      </c>
      <c r="T808" s="12">
        <v>692.34100000000001</v>
      </c>
      <c r="U808" s="72">
        <v>4.3780000000000001</v>
      </c>
      <c r="V808" s="72">
        <v>12.938000000000001</v>
      </c>
      <c r="W808" s="12">
        <v>2296.0140000000001</v>
      </c>
      <c r="X808" s="72">
        <v>14.52</v>
      </c>
      <c r="Y808" s="72">
        <v>4.4800000000000004</v>
      </c>
      <c r="Z808" s="12">
        <v>2988.355</v>
      </c>
      <c r="AA808" s="72">
        <v>18.898</v>
      </c>
      <c r="AB808" s="72">
        <v>3.1779999999999999</v>
      </c>
      <c r="AC808" s="12">
        <v>9680.4079999999994</v>
      </c>
      <c r="AD808" s="72">
        <v>61.219000000000001</v>
      </c>
      <c r="AE808" s="72">
        <v>1.29</v>
      </c>
      <c r="AF808" s="12">
        <v>31.468</v>
      </c>
      <c r="AG808" s="72">
        <v>0.19900000000000001</v>
      </c>
      <c r="AH808" s="72">
        <v>52.052</v>
      </c>
      <c r="AI808" s="12">
        <v>381.988</v>
      </c>
      <c r="AJ808" s="72">
        <v>2.4159999999999999</v>
      </c>
      <c r="AK808" s="72">
        <v>7.5069999999999997</v>
      </c>
      <c r="AL808" s="12">
        <v>413.45600000000002</v>
      </c>
      <c r="AM808" s="72">
        <v>2.6150000000000002</v>
      </c>
      <c r="AN808" s="72">
        <v>6.1280000000000001</v>
      </c>
      <c r="AO808" s="12">
        <v>10093.864</v>
      </c>
      <c r="AP808" s="72">
        <v>63.832999999999998</v>
      </c>
      <c r="AQ808" s="72">
        <v>1.2569999999999999</v>
      </c>
      <c r="AR808" s="12">
        <v>54.865000000000002</v>
      </c>
      <c r="AS808" s="72">
        <v>0.34699999999999998</v>
      </c>
      <c r="AT808" s="72">
        <v>32.296999999999997</v>
      </c>
      <c r="AU808" s="12">
        <v>50.506999999999998</v>
      </c>
      <c r="AV808" s="72">
        <v>0.31900000000000001</v>
      </c>
      <c r="AW808" s="72">
        <v>32.432000000000002</v>
      </c>
      <c r="AX808" s="12">
        <v>430.32499999999999</v>
      </c>
      <c r="AY808" s="72">
        <v>2.7210000000000001</v>
      </c>
      <c r="AZ808" s="72">
        <v>11.784000000000001</v>
      </c>
      <c r="BA808" s="12">
        <v>480.83199999999999</v>
      </c>
      <c r="BB808" s="72">
        <v>3.0409999999999999</v>
      </c>
      <c r="BC808" s="72">
        <v>10.393000000000001</v>
      </c>
      <c r="BD808" s="12">
        <v>53.595999999999997</v>
      </c>
      <c r="BE808" s="72">
        <v>0.33900000000000002</v>
      </c>
      <c r="BF808" s="72">
        <v>32.725000000000001</v>
      </c>
      <c r="BG808" s="12">
        <v>534.428</v>
      </c>
      <c r="BH808" s="72">
        <v>3.38</v>
      </c>
      <c r="BI808" s="72">
        <v>8.4329999999999998</v>
      </c>
      <c r="BJ808" s="12">
        <v>1942.4739999999999</v>
      </c>
      <c r="BK808" s="72">
        <v>12.284000000000001</v>
      </c>
      <c r="BL808" s="72">
        <v>5.0629999999999997</v>
      </c>
      <c r="BM808" s="12">
        <v>3187.2339999999999</v>
      </c>
      <c r="BN808" s="72">
        <v>20.155999999999999</v>
      </c>
      <c r="BO808" s="72">
        <v>2.242</v>
      </c>
      <c r="BP808" s="12">
        <v>5129.7079999999996</v>
      </c>
      <c r="BQ808" s="72">
        <v>32.44</v>
      </c>
      <c r="BR808" s="72">
        <v>1.427</v>
      </c>
      <c r="BS808" s="12">
        <v>5719.0010000000002</v>
      </c>
      <c r="BT808" s="72">
        <v>36.167000000000002</v>
      </c>
      <c r="BU808" s="72">
        <v>1.054</v>
      </c>
      <c r="BV808" s="12">
        <v>15812.865</v>
      </c>
      <c r="BW808" s="72">
        <v>100</v>
      </c>
      <c r="BX808" s="72">
        <v>0.83599999999999997</v>
      </c>
      <c r="BY808" s="13"/>
      <c r="BZ808" s="13"/>
    </row>
    <row r="809" spans="1:78" ht="12.75" customHeight="1">
      <c r="A809" s="122" t="s">
        <v>44</v>
      </c>
      <c r="B809" s="71" t="s">
        <v>80</v>
      </c>
      <c r="C809" s="71" t="s">
        <v>26</v>
      </c>
      <c r="D809" s="34">
        <v>45901</v>
      </c>
      <c r="E809" s="12">
        <v>6742.3909999999996</v>
      </c>
      <c r="F809" s="72">
        <v>41.664999999999999</v>
      </c>
      <c r="G809" s="72">
        <v>1.7929999999999999</v>
      </c>
      <c r="H809" s="12">
        <v>392.30399999999997</v>
      </c>
      <c r="I809" s="72">
        <v>2.4239999999999999</v>
      </c>
      <c r="J809" s="72">
        <v>14.167999999999999</v>
      </c>
      <c r="K809" s="12">
        <v>286.46600000000001</v>
      </c>
      <c r="L809" s="72">
        <v>1.77</v>
      </c>
      <c r="M809" s="72">
        <v>18.274000000000001</v>
      </c>
      <c r="N809" s="12">
        <v>678.77</v>
      </c>
      <c r="O809" s="72">
        <v>4.1950000000000003</v>
      </c>
      <c r="P809" s="72">
        <v>11.167</v>
      </c>
      <c r="Q809" s="12">
        <v>39.329000000000001</v>
      </c>
      <c r="R809" s="72">
        <v>0.24299999999999999</v>
      </c>
      <c r="S809" s="72">
        <v>45.454000000000001</v>
      </c>
      <c r="T809" s="12">
        <v>718.09900000000005</v>
      </c>
      <c r="U809" s="72">
        <v>4.4379999999999997</v>
      </c>
      <c r="V809" s="72">
        <v>11.007999999999999</v>
      </c>
      <c r="W809" s="12">
        <v>2345.1010000000001</v>
      </c>
      <c r="X809" s="72">
        <v>14.492000000000001</v>
      </c>
      <c r="Y809" s="72">
        <v>3.919</v>
      </c>
      <c r="Z809" s="12">
        <v>3063.2</v>
      </c>
      <c r="AA809" s="72">
        <v>18.928999999999998</v>
      </c>
      <c r="AB809" s="72">
        <v>2.4460000000000002</v>
      </c>
      <c r="AC809" s="12">
        <v>9805.5910000000003</v>
      </c>
      <c r="AD809" s="72">
        <v>60.594999999999999</v>
      </c>
      <c r="AE809" s="72">
        <v>1.4419999999999999</v>
      </c>
      <c r="AF809" s="12">
        <v>26.297000000000001</v>
      </c>
      <c r="AG809" s="72">
        <v>0.16300000000000001</v>
      </c>
      <c r="AH809" s="72">
        <v>71.53</v>
      </c>
      <c r="AI809" s="12">
        <v>441.81799999999998</v>
      </c>
      <c r="AJ809" s="72">
        <v>2.73</v>
      </c>
      <c r="AK809" s="72">
        <v>5.5449999999999999</v>
      </c>
      <c r="AL809" s="12">
        <v>468.11599999999999</v>
      </c>
      <c r="AM809" s="72">
        <v>2.8929999999999998</v>
      </c>
      <c r="AN809" s="72">
        <v>6.23</v>
      </c>
      <c r="AO809" s="12">
        <v>10273.706</v>
      </c>
      <c r="AP809" s="72">
        <v>63.487000000000002</v>
      </c>
      <c r="AQ809" s="72">
        <v>1.357</v>
      </c>
      <c r="AR809" s="12">
        <v>86.259</v>
      </c>
      <c r="AS809" s="72">
        <v>0.53300000000000003</v>
      </c>
      <c r="AT809" s="72">
        <v>25.225000000000001</v>
      </c>
      <c r="AU809" s="12">
        <v>58.442</v>
      </c>
      <c r="AV809" s="72">
        <v>0.36099999999999999</v>
      </c>
      <c r="AW809" s="72">
        <v>31.408000000000001</v>
      </c>
      <c r="AX809" s="12">
        <v>450.53300000000002</v>
      </c>
      <c r="AY809" s="72">
        <v>2.7839999999999998</v>
      </c>
      <c r="AZ809" s="72">
        <v>15.163</v>
      </c>
      <c r="BA809" s="12">
        <v>508.97500000000002</v>
      </c>
      <c r="BB809" s="72">
        <v>3.145</v>
      </c>
      <c r="BC809" s="72">
        <v>13.026</v>
      </c>
      <c r="BD809" s="12">
        <v>120.011</v>
      </c>
      <c r="BE809" s="72">
        <v>0.74199999999999999</v>
      </c>
      <c r="BF809" s="72">
        <v>27.207999999999998</v>
      </c>
      <c r="BG809" s="12">
        <v>628.98599999999999</v>
      </c>
      <c r="BH809" s="72">
        <v>3.887</v>
      </c>
      <c r="BI809" s="72">
        <v>11.882999999999999</v>
      </c>
      <c r="BJ809" s="12">
        <v>1999.0060000000001</v>
      </c>
      <c r="BK809" s="72">
        <v>12.353</v>
      </c>
      <c r="BL809" s="72">
        <v>4.9560000000000004</v>
      </c>
      <c r="BM809" s="12">
        <v>3194.3229999999999</v>
      </c>
      <c r="BN809" s="72">
        <v>19.739999999999998</v>
      </c>
      <c r="BO809" s="72">
        <v>3.0019999999999998</v>
      </c>
      <c r="BP809" s="12">
        <v>5193.3289999999997</v>
      </c>
      <c r="BQ809" s="72">
        <v>32.093000000000004</v>
      </c>
      <c r="BR809" s="72">
        <v>1.2390000000000001</v>
      </c>
      <c r="BS809" s="12">
        <v>5908.5730000000003</v>
      </c>
      <c r="BT809" s="72">
        <v>36.512999999999998</v>
      </c>
      <c r="BU809" s="72">
        <v>0.88900000000000001</v>
      </c>
      <c r="BV809" s="12">
        <v>16182.279</v>
      </c>
      <c r="BW809" s="72">
        <v>100</v>
      </c>
      <c r="BX809" s="72">
        <v>0.78200000000000003</v>
      </c>
      <c r="BY809" s="13"/>
      <c r="BZ809" s="13"/>
    </row>
    <row r="810" spans="1:78" ht="12.75" customHeight="1">
      <c r="A810" s="122" t="s">
        <v>44</v>
      </c>
      <c r="B810" s="71" t="s">
        <v>80</v>
      </c>
      <c r="C810" s="71" t="s">
        <v>26</v>
      </c>
      <c r="D810" s="34">
        <v>45992</v>
      </c>
      <c r="E810" s="12">
        <v>6718.3940000000002</v>
      </c>
      <c r="F810" s="72">
        <v>41.335999999999999</v>
      </c>
      <c r="G810" s="72">
        <v>1.4730000000000001</v>
      </c>
      <c r="H810" s="12">
        <v>269.75400000000002</v>
      </c>
      <c r="I810" s="72">
        <v>1.66</v>
      </c>
      <c r="J810" s="72">
        <v>17.390999999999998</v>
      </c>
      <c r="K810" s="12">
        <v>283.66899999999998</v>
      </c>
      <c r="L810" s="72">
        <v>1.7450000000000001</v>
      </c>
      <c r="M810" s="72">
        <v>19.21</v>
      </c>
      <c r="N810" s="12">
        <v>553.42399999999998</v>
      </c>
      <c r="O810" s="72">
        <v>3.4049999999999998</v>
      </c>
      <c r="P810" s="72">
        <v>10.247999999999999</v>
      </c>
      <c r="Q810" s="12">
        <v>43.819000000000003</v>
      </c>
      <c r="R810" s="72">
        <v>0.27</v>
      </c>
      <c r="S810" s="72">
        <v>44.241</v>
      </c>
      <c r="T810" s="12">
        <v>597.24300000000005</v>
      </c>
      <c r="U810" s="72">
        <v>3.6749999999999998</v>
      </c>
      <c r="V810" s="72">
        <v>9.7159999999999993</v>
      </c>
      <c r="W810" s="12">
        <v>2520.58</v>
      </c>
      <c r="X810" s="72">
        <v>15.507999999999999</v>
      </c>
      <c r="Y810" s="72">
        <v>2.8410000000000002</v>
      </c>
      <c r="Z810" s="12">
        <v>3117.8229999999999</v>
      </c>
      <c r="AA810" s="72">
        <v>19.183</v>
      </c>
      <c r="AB810" s="72">
        <v>2.13</v>
      </c>
      <c r="AC810" s="12">
        <v>9836.2170000000006</v>
      </c>
      <c r="AD810" s="72">
        <v>60.52</v>
      </c>
      <c r="AE810" s="72">
        <v>1.0129999999999999</v>
      </c>
      <c r="AF810" s="12">
        <v>13.025</v>
      </c>
      <c r="AG810" s="72">
        <v>0.08</v>
      </c>
      <c r="AH810" s="72">
        <v>71.751999999999995</v>
      </c>
      <c r="AI810" s="12">
        <v>368.98099999999999</v>
      </c>
      <c r="AJ810" s="72">
        <v>2.27</v>
      </c>
      <c r="AK810" s="72">
        <v>11.425000000000001</v>
      </c>
      <c r="AL810" s="12">
        <v>382.00700000000001</v>
      </c>
      <c r="AM810" s="72">
        <v>2.35</v>
      </c>
      <c r="AN810" s="72">
        <v>9.5350000000000001</v>
      </c>
      <c r="AO810" s="12">
        <v>10218.224</v>
      </c>
      <c r="AP810" s="72">
        <v>62.87</v>
      </c>
      <c r="AQ810" s="72">
        <v>0.98899999999999999</v>
      </c>
      <c r="AR810" s="12">
        <v>114.116</v>
      </c>
      <c r="AS810" s="72">
        <v>0.70199999999999996</v>
      </c>
      <c r="AT810" s="72">
        <v>32.984000000000002</v>
      </c>
      <c r="AU810" s="12">
        <v>73.076999999999998</v>
      </c>
      <c r="AV810" s="72">
        <v>0.45</v>
      </c>
      <c r="AW810" s="72">
        <v>45.286999999999999</v>
      </c>
      <c r="AX810" s="12">
        <v>336.71800000000002</v>
      </c>
      <c r="AY810" s="72">
        <v>2.0720000000000001</v>
      </c>
      <c r="AZ810" s="72">
        <v>15.515000000000001</v>
      </c>
      <c r="BA810" s="12">
        <v>409.79500000000002</v>
      </c>
      <c r="BB810" s="72">
        <v>2.5209999999999999</v>
      </c>
      <c r="BC810" s="72">
        <v>12.949</v>
      </c>
      <c r="BD810" s="12">
        <v>93.953000000000003</v>
      </c>
      <c r="BE810" s="72">
        <v>0.57799999999999996</v>
      </c>
      <c r="BF810" s="72">
        <v>35.563000000000002</v>
      </c>
      <c r="BG810" s="12">
        <v>503.74799999999999</v>
      </c>
      <c r="BH810" s="72">
        <v>3.0990000000000002</v>
      </c>
      <c r="BI810" s="72">
        <v>10.224</v>
      </c>
      <c r="BJ810" s="12">
        <v>2013.7550000000001</v>
      </c>
      <c r="BK810" s="72">
        <v>12.39</v>
      </c>
      <c r="BL810" s="72">
        <v>4.3079999999999998</v>
      </c>
      <c r="BM810" s="12">
        <v>3403.116</v>
      </c>
      <c r="BN810" s="72">
        <v>20.937999999999999</v>
      </c>
      <c r="BO810" s="72">
        <v>2.9079999999999999</v>
      </c>
      <c r="BP810" s="12">
        <v>5416.8710000000001</v>
      </c>
      <c r="BQ810" s="72">
        <v>33.329000000000001</v>
      </c>
      <c r="BR810" s="72">
        <v>1.59</v>
      </c>
      <c r="BS810" s="12">
        <v>6034.7340000000004</v>
      </c>
      <c r="BT810" s="72">
        <v>37.130000000000003</v>
      </c>
      <c r="BU810" s="72">
        <v>1.1100000000000001</v>
      </c>
      <c r="BV810" s="12">
        <v>16252.958000000001</v>
      </c>
      <c r="BW810" s="72">
        <v>100</v>
      </c>
      <c r="BX810" s="72">
        <v>0.73099999999999998</v>
      </c>
      <c r="BY810" s="13"/>
      <c r="BZ810" s="13"/>
    </row>
    <row r="811" spans="1:78" ht="12.75" customHeight="1">
      <c r="A811" s="122" t="s">
        <v>44</v>
      </c>
      <c r="B811" s="71" t="s">
        <v>80</v>
      </c>
      <c r="C811" s="71" t="s">
        <v>26</v>
      </c>
      <c r="D811" s="34">
        <v>46082</v>
      </c>
      <c r="E811" s="12">
        <v>6732.1930000000002</v>
      </c>
      <c r="F811" s="72">
        <v>41.755000000000003</v>
      </c>
      <c r="G811" s="72">
        <v>1.974</v>
      </c>
      <c r="H811" s="12">
        <v>290.10000000000002</v>
      </c>
      <c r="I811" s="72">
        <v>1.7989999999999999</v>
      </c>
      <c r="J811" s="72">
        <v>19.071999999999999</v>
      </c>
      <c r="K811" s="12">
        <v>296.04599999999999</v>
      </c>
      <c r="L811" s="72">
        <v>1.8360000000000001</v>
      </c>
      <c r="M811" s="72">
        <v>20.271999999999998</v>
      </c>
      <c r="N811" s="12">
        <v>586.14599999999996</v>
      </c>
      <c r="O811" s="72">
        <v>3.6349999999999998</v>
      </c>
      <c r="P811" s="72">
        <v>11.464</v>
      </c>
      <c r="Q811" s="12">
        <v>32.767000000000003</v>
      </c>
      <c r="R811" s="72">
        <v>0.20300000000000001</v>
      </c>
      <c r="S811" s="72">
        <v>55.594000000000001</v>
      </c>
      <c r="T811" s="12">
        <v>618.91399999999999</v>
      </c>
      <c r="U811" s="72">
        <v>3.839</v>
      </c>
      <c r="V811" s="72">
        <v>10.69</v>
      </c>
      <c r="W811" s="12">
        <v>2372.8139999999999</v>
      </c>
      <c r="X811" s="72">
        <v>14.717000000000001</v>
      </c>
      <c r="Y811" s="72">
        <v>3.7690000000000001</v>
      </c>
      <c r="Z811" s="12">
        <v>2991.7280000000001</v>
      </c>
      <c r="AA811" s="72">
        <v>18.556000000000001</v>
      </c>
      <c r="AB811" s="72">
        <v>2.6819999999999999</v>
      </c>
      <c r="AC811" s="12">
        <v>9723.9210000000003</v>
      </c>
      <c r="AD811" s="72">
        <v>60.31</v>
      </c>
      <c r="AE811" s="72">
        <v>1.66</v>
      </c>
      <c r="AF811" s="12">
        <v>26.292999999999999</v>
      </c>
      <c r="AG811" s="72">
        <v>0.16300000000000001</v>
      </c>
      <c r="AH811" s="72">
        <v>52.6</v>
      </c>
      <c r="AI811" s="12">
        <v>428.42</v>
      </c>
      <c r="AJ811" s="72">
        <v>2.657</v>
      </c>
      <c r="AK811" s="72">
        <v>4.8390000000000004</v>
      </c>
      <c r="AL811" s="12">
        <v>454.714</v>
      </c>
      <c r="AM811" s="72">
        <v>2.82</v>
      </c>
      <c r="AN811" s="72">
        <v>4.2089999999999996</v>
      </c>
      <c r="AO811" s="12">
        <v>10178.635</v>
      </c>
      <c r="AP811" s="72">
        <v>63.131</v>
      </c>
      <c r="AQ811" s="72">
        <v>1.56</v>
      </c>
      <c r="AR811" s="12">
        <v>76.759</v>
      </c>
      <c r="AS811" s="72">
        <v>0.47599999999999998</v>
      </c>
      <c r="AT811" s="72">
        <v>29.023</v>
      </c>
      <c r="AU811" s="12">
        <v>40.363</v>
      </c>
      <c r="AV811" s="72">
        <v>0.25</v>
      </c>
      <c r="AW811" s="72">
        <v>48.832999999999998</v>
      </c>
      <c r="AX811" s="12">
        <v>332.18299999999999</v>
      </c>
      <c r="AY811" s="72">
        <v>2.06</v>
      </c>
      <c r="AZ811" s="72">
        <v>15.46</v>
      </c>
      <c r="BA811" s="12">
        <v>372.54599999999999</v>
      </c>
      <c r="BB811" s="72">
        <v>2.3109999999999999</v>
      </c>
      <c r="BC811" s="72">
        <v>15.099</v>
      </c>
      <c r="BD811" s="12">
        <v>65.376999999999995</v>
      </c>
      <c r="BE811" s="72">
        <v>0.40500000000000003</v>
      </c>
      <c r="BF811" s="72">
        <v>29.094999999999999</v>
      </c>
      <c r="BG811" s="12">
        <v>437.923</v>
      </c>
      <c r="BH811" s="72">
        <v>2.7160000000000002</v>
      </c>
      <c r="BI811" s="72">
        <v>13.335000000000001</v>
      </c>
      <c r="BJ811" s="12">
        <v>2166.1210000000001</v>
      </c>
      <c r="BK811" s="72">
        <v>13.435</v>
      </c>
      <c r="BL811" s="72">
        <v>3.7970000000000002</v>
      </c>
      <c r="BM811" s="12">
        <v>3263.6840000000002</v>
      </c>
      <c r="BN811" s="72">
        <v>20.242000000000001</v>
      </c>
      <c r="BO811" s="72">
        <v>2.5099999999999998</v>
      </c>
      <c r="BP811" s="12">
        <v>5429.8059999999996</v>
      </c>
      <c r="BQ811" s="72">
        <v>33.677</v>
      </c>
      <c r="BR811" s="72">
        <v>1.369</v>
      </c>
      <c r="BS811" s="12">
        <v>5944.4870000000001</v>
      </c>
      <c r="BT811" s="72">
        <v>36.869</v>
      </c>
      <c r="BU811" s="72">
        <v>0.753</v>
      </c>
      <c r="BV811" s="12">
        <v>16123.121999999999</v>
      </c>
      <c r="BW811" s="72">
        <v>100</v>
      </c>
      <c r="BX811" s="72">
        <v>1.0569999999999999</v>
      </c>
      <c r="BY811" s="13"/>
      <c r="BZ811" s="13"/>
    </row>
    <row r="812" spans="1:78" ht="12.75" customHeight="1">
      <c r="A812" s="122" t="s">
        <v>44</v>
      </c>
      <c r="B812" s="71" t="s">
        <v>80</v>
      </c>
      <c r="C812" s="71" t="s">
        <v>26</v>
      </c>
      <c r="D812" s="34">
        <v>46174</v>
      </c>
      <c r="E812" s="12">
        <v>6616.6419999999998</v>
      </c>
      <c r="F812" s="72">
        <v>41.329000000000001</v>
      </c>
      <c r="G812" s="72">
        <v>1.829</v>
      </c>
      <c r="H812" s="12">
        <v>308.63200000000001</v>
      </c>
      <c r="I812" s="72">
        <v>1.9279999999999999</v>
      </c>
      <c r="J812" s="72">
        <v>16.221</v>
      </c>
      <c r="K812" s="12">
        <v>193.49199999999999</v>
      </c>
      <c r="L812" s="72">
        <v>1.2090000000000001</v>
      </c>
      <c r="M812" s="72">
        <v>15.831</v>
      </c>
      <c r="N812" s="12">
        <v>502.12400000000002</v>
      </c>
      <c r="O812" s="72">
        <v>3.1360000000000001</v>
      </c>
      <c r="P812" s="72">
        <v>13.388999999999999</v>
      </c>
      <c r="Q812" s="12">
        <v>47.651000000000003</v>
      </c>
      <c r="R812" s="72">
        <v>0.29799999999999999</v>
      </c>
      <c r="S812" s="72">
        <v>32.463000000000001</v>
      </c>
      <c r="T812" s="12">
        <v>549.774</v>
      </c>
      <c r="U812" s="72">
        <v>3.4340000000000002</v>
      </c>
      <c r="V812" s="72">
        <v>12.459</v>
      </c>
      <c r="W812" s="12">
        <v>2444.777</v>
      </c>
      <c r="X812" s="72">
        <v>15.271000000000001</v>
      </c>
      <c r="Y812" s="72">
        <v>2.9929999999999999</v>
      </c>
      <c r="Z812" s="12">
        <v>2994.5509999999999</v>
      </c>
      <c r="AA812" s="72">
        <v>18.704999999999998</v>
      </c>
      <c r="AB812" s="72">
        <v>1.4019999999999999</v>
      </c>
      <c r="AC812" s="12">
        <v>9611.1939999999995</v>
      </c>
      <c r="AD812" s="72">
        <v>60.033000000000001</v>
      </c>
      <c r="AE812" s="72">
        <v>1.27</v>
      </c>
      <c r="AF812" s="12">
        <v>51.854999999999997</v>
      </c>
      <c r="AG812" s="72">
        <v>0.32400000000000001</v>
      </c>
      <c r="AH812" s="72">
        <v>40.484999999999999</v>
      </c>
      <c r="AI812" s="12">
        <v>388.71199999999999</v>
      </c>
      <c r="AJ812" s="72">
        <v>2.4279999999999999</v>
      </c>
      <c r="AK812" s="72">
        <v>5.9749999999999996</v>
      </c>
      <c r="AL812" s="12">
        <v>440.56700000000001</v>
      </c>
      <c r="AM812" s="72">
        <v>2.7519999999999998</v>
      </c>
      <c r="AN812" s="72">
        <v>4.6180000000000003</v>
      </c>
      <c r="AO812" s="12">
        <v>10051.76</v>
      </c>
      <c r="AP812" s="72">
        <v>62.784999999999997</v>
      </c>
      <c r="AQ812" s="72">
        <v>1.21</v>
      </c>
      <c r="AR812" s="12">
        <v>81.757999999999996</v>
      </c>
      <c r="AS812" s="72">
        <v>0.51100000000000001</v>
      </c>
      <c r="AT812" s="72">
        <v>41.475000000000001</v>
      </c>
      <c r="AU812" s="12">
        <v>80.766000000000005</v>
      </c>
      <c r="AV812" s="72">
        <v>0.504</v>
      </c>
      <c r="AW812" s="72">
        <v>33.360999999999997</v>
      </c>
      <c r="AX812" s="12">
        <v>466.10399999999998</v>
      </c>
      <c r="AY812" s="72">
        <v>2.911</v>
      </c>
      <c r="AZ812" s="72">
        <v>10.702999999999999</v>
      </c>
      <c r="BA812" s="12">
        <v>546.87</v>
      </c>
      <c r="BB812" s="72">
        <v>3.4159999999999999</v>
      </c>
      <c r="BC812" s="72">
        <v>9.2769999999999992</v>
      </c>
      <c r="BD812" s="12">
        <v>125.24</v>
      </c>
      <c r="BE812" s="72">
        <v>0.78200000000000003</v>
      </c>
      <c r="BF812" s="72">
        <v>25.582999999999998</v>
      </c>
      <c r="BG812" s="12">
        <v>672.11</v>
      </c>
      <c r="BH812" s="72">
        <v>4.1980000000000004</v>
      </c>
      <c r="BI812" s="72">
        <v>7.9809999999999999</v>
      </c>
      <c r="BJ812" s="12">
        <v>1740.069</v>
      </c>
      <c r="BK812" s="72">
        <v>10.869</v>
      </c>
      <c r="BL812" s="72">
        <v>4.7990000000000004</v>
      </c>
      <c r="BM812" s="12">
        <v>3464.0630000000001</v>
      </c>
      <c r="BN812" s="72">
        <v>21.637</v>
      </c>
      <c r="BO812" s="72">
        <v>2.097</v>
      </c>
      <c r="BP812" s="12">
        <v>5204.1319999999996</v>
      </c>
      <c r="BQ812" s="72">
        <v>32.506</v>
      </c>
      <c r="BR812" s="72">
        <v>1.482</v>
      </c>
      <c r="BS812" s="12">
        <v>5958</v>
      </c>
      <c r="BT812" s="72">
        <v>37.215000000000003</v>
      </c>
      <c r="BU812" s="72">
        <v>0.81499999999999995</v>
      </c>
      <c r="BV812" s="12">
        <v>16009.76</v>
      </c>
      <c r="BW812" s="72">
        <v>100</v>
      </c>
      <c r="BX812" s="72">
        <v>0.84599999999999997</v>
      </c>
      <c r="BY812" s="13"/>
      <c r="BZ812" s="13"/>
    </row>
    <row r="813" spans="1:78" ht="12.75" customHeight="1">
      <c r="A813" s="122" t="s">
        <v>44</v>
      </c>
      <c r="B813" s="71" t="s">
        <v>80</v>
      </c>
      <c r="C813" s="71" t="s">
        <v>24</v>
      </c>
      <c r="D813" s="34">
        <v>41883</v>
      </c>
      <c r="E813" s="12">
        <v>3379.62</v>
      </c>
      <c r="F813" s="72">
        <v>51.902000000000001</v>
      </c>
      <c r="G813" s="72">
        <v>2.722</v>
      </c>
      <c r="H813" s="12">
        <v>116.68</v>
      </c>
      <c r="I813" s="72">
        <v>1.792</v>
      </c>
      <c r="J813" s="72">
        <v>34.972000000000001</v>
      </c>
      <c r="K813" s="12">
        <v>117.565</v>
      </c>
      <c r="L813" s="72">
        <v>1.8049999999999999</v>
      </c>
      <c r="M813" s="72">
        <v>32.006</v>
      </c>
      <c r="N813" s="12">
        <v>234.245</v>
      </c>
      <c r="O813" s="72">
        <v>3.597</v>
      </c>
      <c r="P813" s="72">
        <v>26.388999999999999</v>
      </c>
      <c r="Q813" s="12">
        <v>2.927</v>
      </c>
      <c r="R813" s="72">
        <v>4.4999999999999998E-2</v>
      </c>
      <c r="S813" s="72">
        <v>112.837</v>
      </c>
      <c r="T813" s="12">
        <v>237.172</v>
      </c>
      <c r="U813" s="72">
        <v>3.6419999999999999</v>
      </c>
      <c r="V813" s="72">
        <v>26.23</v>
      </c>
      <c r="W813" s="12">
        <v>562.93299999999999</v>
      </c>
      <c r="X813" s="72">
        <v>8.6449999999999996</v>
      </c>
      <c r="Y813" s="72">
        <v>12.175000000000001</v>
      </c>
      <c r="Z813" s="12">
        <v>800.10400000000004</v>
      </c>
      <c r="AA813" s="72">
        <v>12.288</v>
      </c>
      <c r="AB813" s="72">
        <v>5.6449999999999996</v>
      </c>
      <c r="AC813" s="12">
        <v>4179.7240000000002</v>
      </c>
      <c r="AD813" s="72">
        <v>64.19</v>
      </c>
      <c r="AE813" s="72">
        <v>2.6379999999999999</v>
      </c>
      <c r="AF813" s="12">
        <v>1.018</v>
      </c>
      <c r="AG813" s="72">
        <v>1.6E-2</v>
      </c>
      <c r="AH813" s="72">
        <v>107.36799999999999</v>
      </c>
      <c r="AI813" s="12">
        <v>225.15700000000001</v>
      </c>
      <c r="AJ813" s="72">
        <v>3.4580000000000002</v>
      </c>
      <c r="AK813" s="72">
        <v>21.716000000000001</v>
      </c>
      <c r="AL813" s="12">
        <v>226.17500000000001</v>
      </c>
      <c r="AM813" s="72">
        <v>3.4729999999999999</v>
      </c>
      <c r="AN813" s="72">
        <v>21.655000000000001</v>
      </c>
      <c r="AO813" s="12">
        <v>4405.8990000000003</v>
      </c>
      <c r="AP813" s="72">
        <v>67.662999999999997</v>
      </c>
      <c r="AQ813" s="72">
        <v>2.2559999999999998</v>
      </c>
      <c r="AR813" s="12">
        <v>47.421999999999997</v>
      </c>
      <c r="AS813" s="72">
        <v>0.72799999999999998</v>
      </c>
      <c r="AT813" s="72">
        <v>52.570999999999998</v>
      </c>
      <c r="AU813" s="12">
        <v>16.292999999999999</v>
      </c>
      <c r="AV813" s="72">
        <v>0.25</v>
      </c>
      <c r="AW813" s="72">
        <v>61.314999999999998</v>
      </c>
      <c r="AX813" s="12">
        <v>298.37700000000001</v>
      </c>
      <c r="AY813" s="72">
        <v>4.5819999999999999</v>
      </c>
      <c r="AZ813" s="72">
        <v>20.187999999999999</v>
      </c>
      <c r="BA813" s="12">
        <v>314.67</v>
      </c>
      <c r="BB813" s="72">
        <v>4.8330000000000002</v>
      </c>
      <c r="BC813" s="72">
        <v>18.454999999999998</v>
      </c>
      <c r="BD813" s="12">
        <v>163.58199999999999</v>
      </c>
      <c r="BE813" s="72">
        <v>2.512</v>
      </c>
      <c r="BF813" s="72">
        <v>36.631</v>
      </c>
      <c r="BG813" s="12">
        <v>478.25299999999999</v>
      </c>
      <c r="BH813" s="72">
        <v>7.3449999999999998</v>
      </c>
      <c r="BI813" s="72">
        <v>15.157</v>
      </c>
      <c r="BJ813" s="12">
        <v>728.197</v>
      </c>
      <c r="BK813" s="72">
        <v>11.183</v>
      </c>
      <c r="BL813" s="72">
        <v>12.06</v>
      </c>
      <c r="BM813" s="12">
        <v>851.73199999999997</v>
      </c>
      <c r="BN813" s="72">
        <v>13.08</v>
      </c>
      <c r="BO813" s="72">
        <v>7.1459999999999999</v>
      </c>
      <c r="BP813" s="12">
        <v>1579.9290000000001</v>
      </c>
      <c r="BQ813" s="72">
        <v>24.263999999999999</v>
      </c>
      <c r="BR813" s="72">
        <v>4.548</v>
      </c>
      <c r="BS813" s="12">
        <v>2105.6030000000001</v>
      </c>
      <c r="BT813" s="72">
        <v>32.337000000000003</v>
      </c>
      <c r="BU813" s="72">
        <v>1.5209999999999999</v>
      </c>
      <c r="BV813" s="12">
        <v>6511.5020000000004</v>
      </c>
      <c r="BW813" s="72">
        <v>100</v>
      </c>
      <c r="BX813" s="72">
        <v>1.627</v>
      </c>
      <c r="BY813" s="13"/>
      <c r="BZ813" s="13"/>
    </row>
    <row r="814" spans="1:78" ht="12.75" customHeight="1">
      <c r="A814" s="122" t="s">
        <v>44</v>
      </c>
      <c r="B814" s="71" t="s">
        <v>80</v>
      </c>
      <c r="C814" s="71" t="s">
        <v>24</v>
      </c>
      <c r="D814" s="34">
        <v>41974</v>
      </c>
      <c r="E814" s="12">
        <v>3248.0169999999998</v>
      </c>
      <c r="F814" s="72">
        <v>51.209000000000003</v>
      </c>
      <c r="G814" s="72">
        <v>2.282</v>
      </c>
      <c r="H814" s="12">
        <v>158.43</v>
      </c>
      <c r="I814" s="72">
        <v>2.4980000000000002</v>
      </c>
      <c r="J814" s="72">
        <v>20.876999999999999</v>
      </c>
      <c r="K814" s="12">
        <v>174.72900000000001</v>
      </c>
      <c r="L814" s="72">
        <v>2.7549999999999999</v>
      </c>
      <c r="M814" s="72">
        <v>27.722999999999999</v>
      </c>
      <c r="N814" s="12">
        <v>333.15899999999999</v>
      </c>
      <c r="O814" s="72">
        <v>5.2530000000000001</v>
      </c>
      <c r="P814" s="72">
        <v>14.653</v>
      </c>
      <c r="Q814" s="12">
        <v>17.061</v>
      </c>
      <c r="R814" s="72">
        <v>0.26900000000000002</v>
      </c>
      <c r="S814" s="72">
        <v>69.162000000000006</v>
      </c>
      <c r="T814" s="12">
        <v>350.22</v>
      </c>
      <c r="U814" s="72">
        <v>5.5220000000000002</v>
      </c>
      <c r="V814" s="72">
        <v>14.042</v>
      </c>
      <c r="W814" s="12">
        <v>443.69200000000001</v>
      </c>
      <c r="X814" s="72">
        <v>6.9950000000000001</v>
      </c>
      <c r="Y814" s="72">
        <v>10.164999999999999</v>
      </c>
      <c r="Z814" s="12">
        <v>793.91200000000003</v>
      </c>
      <c r="AA814" s="72">
        <v>12.516999999999999</v>
      </c>
      <c r="AB814" s="72">
        <v>4.3849999999999998</v>
      </c>
      <c r="AC814" s="12">
        <v>4041.9290000000001</v>
      </c>
      <c r="AD814" s="72">
        <v>63.725999999999999</v>
      </c>
      <c r="AE814" s="72">
        <v>1.9379999999999999</v>
      </c>
      <c r="AF814" s="12">
        <v>1.4770000000000001</v>
      </c>
      <c r="AG814" s="72">
        <v>2.3E-2</v>
      </c>
      <c r="AH814" s="72">
        <v>123.995</v>
      </c>
      <c r="AI814" s="12">
        <v>254.505</v>
      </c>
      <c r="AJ814" s="72">
        <v>4.0129999999999999</v>
      </c>
      <c r="AK814" s="72">
        <v>14.978</v>
      </c>
      <c r="AL814" s="12">
        <v>255.982</v>
      </c>
      <c r="AM814" s="72">
        <v>4.0359999999999996</v>
      </c>
      <c r="AN814" s="72">
        <v>14.708</v>
      </c>
      <c r="AO814" s="12">
        <v>4297.9110000000001</v>
      </c>
      <c r="AP814" s="72">
        <v>67.762</v>
      </c>
      <c r="AQ814" s="72">
        <v>2.2919999999999998</v>
      </c>
      <c r="AR814" s="12">
        <v>25.606999999999999</v>
      </c>
      <c r="AS814" s="72">
        <v>0.40400000000000003</v>
      </c>
      <c r="AT814" s="72">
        <v>89.019000000000005</v>
      </c>
      <c r="AU814" s="12">
        <v>21.108000000000001</v>
      </c>
      <c r="AV814" s="72">
        <v>0.33300000000000002</v>
      </c>
      <c r="AW814" s="72">
        <v>66.584000000000003</v>
      </c>
      <c r="AX814" s="12">
        <v>250.791</v>
      </c>
      <c r="AY814" s="72">
        <v>3.9540000000000002</v>
      </c>
      <c r="AZ814" s="72">
        <v>18.992999999999999</v>
      </c>
      <c r="BA814" s="12">
        <v>271.899</v>
      </c>
      <c r="BB814" s="72">
        <v>4.2869999999999999</v>
      </c>
      <c r="BC814" s="72">
        <v>18.776</v>
      </c>
      <c r="BD814" s="12">
        <v>135.52199999999999</v>
      </c>
      <c r="BE814" s="72">
        <v>2.137</v>
      </c>
      <c r="BF814" s="72">
        <v>22.588999999999999</v>
      </c>
      <c r="BG814" s="12">
        <v>407.42099999999999</v>
      </c>
      <c r="BH814" s="72">
        <v>6.4240000000000004</v>
      </c>
      <c r="BI814" s="72">
        <v>14.929</v>
      </c>
      <c r="BJ814" s="12">
        <v>846.87</v>
      </c>
      <c r="BK814" s="72">
        <v>13.352</v>
      </c>
      <c r="BL814" s="72">
        <v>8.1219999999999999</v>
      </c>
      <c r="BM814" s="12">
        <v>764.85599999999999</v>
      </c>
      <c r="BN814" s="72">
        <v>12.058999999999999</v>
      </c>
      <c r="BO814" s="72">
        <v>7.9050000000000002</v>
      </c>
      <c r="BP814" s="12">
        <v>1611.7260000000001</v>
      </c>
      <c r="BQ814" s="72">
        <v>25.411000000000001</v>
      </c>
      <c r="BR814" s="72">
        <v>3.7309999999999999</v>
      </c>
      <c r="BS814" s="12">
        <v>2044.7539999999999</v>
      </c>
      <c r="BT814" s="72">
        <v>32.238</v>
      </c>
      <c r="BU814" s="72">
        <v>2.5339999999999998</v>
      </c>
      <c r="BV814" s="12">
        <v>6342.665</v>
      </c>
      <c r="BW814" s="72">
        <v>100</v>
      </c>
      <c r="BX814" s="72">
        <v>1.7150000000000001</v>
      </c>
      <c r="BY814" s="13"/>
      <c r="BZ814" s="13"/>
    </row>
    <row r="815" spans="1:78" ht="12.75" customHeight="1">
      <c r="A815" s="122" t="s">
        <v>44</v>
      </c>
      <c r="B815" s="71" t="s">
        <v>80</v>
      </c>
      <c r="C815" s="71" t="s">
        <v>24</v>
      </c>
      <c r="D815" s="34">
        <v>42064</v>
      </c>
      <c r="E815" s="12">
        <v>3259.8290000000002</v>
      </c>
      <c r="F815" s="72">
        <v>50.151000000000003</v>
      </c>
      <c r="G815" s="72">
        <v>3.105</v>
      </c>
      <c r="H815" s="12">
        <v>115.57899999999999</v>
      </c>
      <c r="I815" s="72">
        <v>1.778</v>
      </c>
      <c r="J815" s="72">
        <v>27.015000000000001</v>
      </c>
      <c r="K815" s="12">
        <v>75.228999999999999</v>
      </c>
      <c r="L815" s="72">
        <v>1.157</v>
      </c>
      <c r="M815" s="72">
        <v>33.381</v>
      </c>
      <c r="N815" s="12">
        <v>190.809</v>
      </c>
      <c r="O815" s="72">
        <v>2.9359999999999999</v>
      </c>
      <c r="P815" s="72">
        <v>18.302</v>
      </c>
      <c r="Q815" s="12">
        <v>14.775</v>
      </c>
      <c r="R815" s="72">
        <v>0.22700000000000001</v>
      </c>
      <c r="S815" s="72">
        <v>66.349000000000004</v>
      </c>
      <c r="T815" s="12">
        <v>205.584</v>
      </c>
      <c r="U815" s="72">
        <v>3.1629999999999998</v>
      </c>
      <c r="V815" s="72">
        <v>18.478000000000002</v>
      </c>
      <c r="W815" s="12">
        <v>626.91499999999996</v>
      </c>
      <c r="X815" s="72">
        <v>9.6449999999999996</v>
      </c>
      <c r="Y815" s="72">
        <v>7.5910000000000002</v>
      </c>
      <c r="Z815" s="12">
        <v>832.49900000000002</v>
      </c>
      <c r="AA815" s="72">
        <v>12.808</v>
      </c>
      <c r="AB815" s="72">
        <v>4.7759999999999998</v>
      </c>
      <c r="AC815" s="12">
        <v>4092.3270000000002</v>
      </c>
      <c r="AD815" s="72">
        <v>62.959000000000003</v>
      </c>
      <c r="AE815" s="72">
        <v>2.72</v>
      </c>
      <c r="AF815" s="12">
        <v>10.295999999999999</v>
      </c>
      <c r="AG815" s="72">
        <v>0.158</v>
      </c>
      <c r="AH815" s="72">
        <v>110.178</v>
      </c>
      <c r="AI815" s="12">
        <v>301.19499999999999</v>
      </c>
      <c r="AJ815" s="72">
        <v>4.6340000000000003</v>
      </c>
      <c r="AK815" s="72">
        <v>8.7270000000000003</v>
      </c>
      <c r="AL815" s="12">
        <v>311.49099999999999</v>
      </c>
      <c r="AM815" s="72">
        <v>4.7919999999999998</v>
      </c>
      <c r="AN815" s="72">
        <v>8.6509999999999998</v>
      </c>
      <c r="AO815" s="12">
        <v>4403.8180000000002</v>
      </c>
      <c r="AP815" s="72">
        <v>67.751000000000005</v>
      </c>
      <c r="AQ815" s="72">
        <v>2.5750000000000002</v>
      </c>
      <c r="AR815" s="12">
        <v>38.668999999999997</v>
      </c>
      <c r="AS815" s="72">
        <v>0.59499999999999997</v>
      </c>
      <c r="AT815" s="72">
        <v>47.276000000000003</v>
      </c>
      <c r="AU815" s="12">
        <v>38.939</v>
      </c>
      <c r="AV815" s="72">
        <v>0.59899999999999998</v>
      </c>
      <c r="AW815" s="72">
        <v>70.783000000000001</v>
      </c>
      <c r="AX815" s="12">
        <v>273.33300000000003</v>
      </c>
      <c r="AY815" s="72">
        <v>4.2050000000000001</v>
      </c>
      <c r="AZ815" s="72">
        <v>22.678999999999998</v>
      </c>
      <c r="BA815" s="12">
        <v>312.27100000000002</v>
      </c>
      <c r="BB815" s="72">
        <v>4.8040000000000003</v>
      </c>
      <c r="BC815" s="72">
        <v>19.853999999999999</v>
      </c>
      <c r="BD815" s="12">
        <v>119.803</v>
      </c>
      <c r="BE815" s="72">
        <v>1.843</v>
      </c>
      <c r="BF815" s="72">
        <v>32.298999999999999</v>
      </c>
      <c r="BG815" s="12">
        <v>432.07499999999999</v>
      </c>
      <c r="BH815" s="72">
        <v>6.6470000000000002</v>
      </c>
      <c r="BI815" s="72">
        <v>13.353999999999999</v>
      </c>
      <c r="BJ815" s="12">
        <v>861.81799999999998</v>
      </c>
      <c r="BK815" s="72">
        <v>13.259</v>
      </c>
      <c r="BL815" s="72">
        <v>7.0620000000000003</v>
      </c>
      <c r="BM815" s="12">
        <v>763.59699999999998</v>
      </c>
      <c r="BN815" s="72">
        <v>11.747999999999999</v>
      </c>
      <c r="BO815" s="72">
        <v>5.4610000000000003</v>
      </c>
      <c r="BP815" s="12">
        <v>1625.415</v>
      </c>
      <c r="BQ815" s="72">
        <v>25.006</v>
      </c>
      <c r="BR815" s="72">
        <v>3.2370000000000001</v>
      </c>
      <c r="BS815" s="12">
        <v>2096.1590000000001</v>
      </c>
      <c r="BT815" s="72">
        <v>32.249000000000002</v>
      </c>
      <c r="BU815" s="72">
        <v>2.1240000000000001</v>
      </c>
      <c r="BV815" s="12">
        <v>6499.9769999999999</v>
      </c>
      <c r="BW815" s="72">
        <v>100</v>
      </c>
      <c r="BX815" s="72">
        <v>1.853</v>
      </c>
      <c r="BY815" s="13"/>
      <c r="BZ815" s="13"/>
    </row>
    <row r="816" spans="1:78" ht="12.75" customHeight="1">
      <c r="A816" s="122" t="s">
        <v>44</v>
      </c>
      <c r="B816" s="71" t="s">
        <v>80</v>
      </c>
      <c r="C816" s="71" t="s">
        <v>24</v>
      </c>
      <c r="D816" s="34">
        <v>42156</v>
      </c>
      <c r="E816" s="12">
        <v>3183.1030000000001</v>
      </c>
      <c r="F816" s="72">
        <v>49.774000000000001</v>
      </c>
      <c r="G816" s="72">
        <v>3.0550000000000002</v>
      </c>
      <c r="H816" s="12">
        <v>136.85300000000001</v>
      </c>
      <c r="I816" s="72">
        <v>2.14</v>
      </c>
      <c r="J816" s="72">
        <v>22.797999999999998</v>
      </c>
      <c r="K816" s="12">
        <v>121.392</v>
      </c>
      <c r="L816" s="72">
        <v>1.8979999999999999</v>
      </c>
      <c r="M816" s="72">
        <v>28.817</v>
      </c>
      <c r="N816" s="12">
        <v>258.245</v>
      </c>
      <c r="O816" s="72">
        <v>4.0380000000000003</v>
      </c>
      <c r="P816" s="72">
        <v>15.798999999999999</v>
      </c>
      <c r="Q816" s="12">
        <v>1.8640000000000001</v>
      </c>
      <c r="R816" s="72">
        <v>2.9000000000000001E-2</v>
      </c>
      <c r="S816" s="72">
        <v>103.07</v>
      </c>
      <c r="T816" s="12">
        <v>260.10899999999998</v>
      </c>
      <c r="U816" s="72">
        <v>4.0670000000000002</v>
      </c>
      <c r="V816" s="72">
        <v>15.839</v>
      </c>
      <c r="W816" s="12">
        <v>629.22199999999998</v>
      </c>
      <c r="X816" s="72">
        <v>9.8390000000000004</v>
      </c>
      <c r="Y816" s="72">
        <v>8.1430000000000007</v>
      </c>
      <c r="Z816" s="12">
        <v>889.33100000000002</v>
      </c>
      <c r="AA816" s="72">
        <v>13.906000000000001</v>
      </c>
      <c r="AB816" s="72">
        <v>4.1879999999999997</v>
      </c>
      <c r="AC816" s="12">
        <v>4072.4340000000002</v>
      </c>
      <c r="AD816" s="72">
        <v>63.68</v>
      </c>
      <c r="AE816" s="72">
        <v>2.8279999999999998</v>
      </c>
      <c r="AF816" s="12">
        <v>8.0510000000000002</v>
      </c>
      <c r="AG816" s="72">
        <v>0.126</v>
      </c>
      <c r="AH816" s="72">
        <v>97.507000000000005</v>
      </c>
      <c r="AI816" s="12">
        <v>243.86099999999999</v>
      </c>
      <c r="AJ816" s="72">
        <v>3.8130000000000002</v>
      </c>
      <c r="AK816" s="72">
        <v>15.694000000000001</v>
      </c>
      <c r="AL816" s="12">
        <v>251.91200000000001</v>
      </c>
      <c r="AM816" s="72">
        <v>3.9390000000000001</v>
      </c>
      <c r="AN816" s="72">
        <v>15.016999999999999</v>
      </c>
      <c r="AO816" s="12">
        <v>4324.3469999999998</v>
      </c>
      <c r="AP816" s="72">
        <v>67.62</v>
      </c>
      <c r="AQ816" s="72">
        <v>2.774</v>
      </c>
      <c r="AR816" s="12">
        <v>0</v>
      </c>
      <c r="AS816" s="72">
        <v>0</v>
      </c>
      <c r="AT816" s="72">
        <v>0</v>
      </c>
      <c r="AU816" s="12">
        <v>1.3009999999999999</v>
      </c>
      <c r="AV816" s="72">
        <v>0.02</v>
      </c>
      <c r="AW816" s="72">
        <v>100.307</v>
      </c>
      <c r="AX816" s="12">
        <v>304.83100000000002</v>
      </c>
      <c r="AY816" s="72">
        <v>4.7670000000000003</v>
      </c>
      <c r="AZ816" s="72">
        <v>16.495000000000001</v>
      </c>
      <c r="BA816" s="12">
        <v>306.13200000000001</v>
      </c>
      <c r="BB816" s="72">
        <v>4.7869999999999999</v>
      </c>
      <c r="BC816" s="72">
        <v>16.344000000000001</v>
      </c>
      <c r="BD816" s="12">
        <v>154.86500000000001</v>
      </c>
      <c r="BE816" s="72">
        <v>2.4220000000000002</v>
      </c>
      <c r="BF816" s="72">
        <v>28.343</v>
      </c>
      <c r="BG816" s="12">
        <v>460.99700000000001</v>
      </c>
      <c r="BH816" s="72">
        <v>7.2089999999999996</v>
      </c>
      <c r="BI816" s="72">
        <v>13.696999999999999</v>
      </c>
      <c r="BJ816" s="12">
        <v>863.27800000000002</v>
      </c>
      <c r="BK816" s="72">
        <v>13.499000000000001</v>
      </c>
      <c r="BL816" s="72">
        <v>8.5370000000000008</v>
      </c>
      <c r="BM816" s="12">
        <v>746.49099999999999</v>
      </c>
      <c r="BN816" s="72">
        <v>11.673</v>
      </c>
      <c r="BO816" s="72">
        <v>5.9450000000000003</v>
      </c>
      <c r="BP816" s="12">
        <v>1609.769</v>
      </c>
      <c r="BQ816" s="72">
        <v>25.172000000000001</v>
      </c>
      <c r="BR816" s="72">
        <v>4.6230000000000002</v>
      </c>
      <c r="BS816" s="12">
        <v>2070.7660000000001</v>
      </c>
      <c r="BT816" s="72">
        <v>32.380000000000003</v>
      </c>
      <c r="BU816" s="72">
        <v>2.5270000000000001</v>
      </c>
      <c r="BV816" s="12">
        <v>6395.1130000000003</v>
      </c>
      <c r="BW816" s="72">
        <v>100</v>
      </c>
      <c r="BX816" s="72">
        <v>2.097</v>
      </c>
      <c r="BY816" s="13"/>
      <c r="BZ816" s="13"/>
    </row>
    <row r="817" spans="1:78" ht="12.75" customHeight="1">
      <c r="A817" s="122" t="s">
        <v>44</v>
      </c>
      <c r="B817" s="71" t="s">
        <v>80</v>
      </c>
      <c r="C817" s="71" t="s">
        <v>24</v>
      </c>
      <c r="D817" s="34">
        <v>42614</v>
      </c>
      <c r="E817" s="12">
        <v>3234.6909999999998</v>
      </c>
      <c r="F817" s="72">
        <v>48.258000000000003</v>
      </c>
      <c r="G817" s="72">
        <v>2.2320000000000002</v>
      </c>
      <c r="H817" s="12">
        <v>190.52</v>
      </c>
      <c r="I817" s="72">
        <v>2.8420000000000001</v>
      </c>
      <c r="J817" s="72">
        <v>19.077000000000002</v>
      </c>
      <c r="K817" s="12">
        <v>141.62799999999999</v>
      </c>
      <c r="L817" s="72">
        <v>2.113</v>
      </c>
      <c r="M817" s="72">
        <v>21.873999999999999</v>
      </c>
      <c r="N817" s="12">
        <v>332.14800000000002</v>
      </c>
      <c r="O817" s="72">
        <v>4.9550000000000001</v>
      </c>
      <c r="P817" s="72">
        <v>15.967000000000001</v>
      </c>
      <c r="Q817" s="12">
        <v>31.001999999999999</v>
      </c>
      <c r="R817" s="72">
        <v>0.46300000000000002</v>
      </c>
      <c r="S817" s="72">
        <v>50.811</v>
      </c>
      <c r="T817" s="12">
        <v>363.15</v>
      </c>
      <c r="U817" s="72">
        <v>5.4180000000000001</v>
      </c>
      <c r="V817" s="72">
        <v>14.561</v>
      </c>
      <c r="W817" s="12">
        <v>619.88499999999999</v>
      </c>
      <c r="X817" s="72">
        <v>9.2479999999999993</v>
      </c>
      <c r="Y817" s="72">
        <v>9.7379999999999995</v>
      </c>
      <c r="Z817" s="12">
        <v>983.03399999999999</v>
      </c>
      <c r="AA817" s="72">
        <v>14.666</v>
      </c>
      <c r="AB817" s="72">
        <v>3.274</v>
      </c>
      <c r="AC817" s="12">
        <v>4217.7259999999997</v>
      </c>
      <c r="AD817" s="72">
        <v>62.923000000000002</v>
      </c>
      <c r="AE817" s="72">
        <v>1.7170000000000001</v>
      </c>
      <c r="AF817" s="12">
        <v>11.186</v>
      </c>
      <c r="AG817" s="72">
        <v>0.16700000000000001</v>
      </c>
      <c r="AH817" s="72">
        <v>81.391000000000005</v>
      </c>
      <c r="AI817" s="12">
        <v>251.702</v>
      </c>
      <c r="AJ817" s="72">
        <v>3.7549999999999999</v>
      </c>
      <c r="AK817" s="72">
        <v>12.042</v>
      </c>
      <c r="AL817" s="12">
        <v>262.88900000000001</v>
      </c>
      <c r="AM817" s="72">
        <v>3.9220000000000002</v>
      </c>
      <c r="AN817" s="72">
        <v>10.646000000000001</v>
      </c>
      <c r="AO817" s="12">
        <v>4480.6149999999998</v>
      </c>
      <c r="AP817" s="72">
        <v>66.844999999999999</v>
      </c>
      <c r="AQ817" s="72">
        <v>1.663</v>
      </c>
      <c r="AR817" s="12">
        <v>33.014000000000003</v>
      </c>
      <c r="AS817" s="72">
        <v>0.49299999999999999</v>
      </c>
      <c r="AT817" s="72">
        <v>55.616</v>
      </c>
      <c r="AU817" s="12">
        <v>12.853999999999999</v>
      </c>
      <c r="AV817" s="72">
        <v>0.192</v>
      </c>
      <c r="AW817" s="72">
        <v>69.771000000000001</v>
      </c>
      <c r="AX817" s="12">
        <v>220.90600000000001</v>
      </c>
      <c r="AY817" s="72">
        <v>3.2959999999999998</v>
      </c>
      <c r="AZ817" s="72">
        <v>23.352</v>
      </c>
      <c r="BA817" s="12">
        <v>233.76</v>
      </c>
      <c r="BB817" s="72">
        <v>3.4870000000000001</v>
      </c>
      <c r="BC817" s="72">
        <v>21.501000000000001</v>
      </c>
      <c r="BD817" s="12">
        <v>135.99100000000001</v>
      </c>
      <c r="BE817" s="72">
        <v>2.0289999999999999</v>
      </c>
      <c r="BF817" s="72">
        <v>27.670999999999999</v>
      </c>
      <c r="BG817" s="12">
        <v>369.75099999999998</v>
      </c>
      <c r="BH817" s="72">
        <v>5.516</v>
      </c>
      <c r="BI817" s="72">
        <v>15.417</v>
      </c>
      <c r="BJ817" s="12">
        <v>842.995</v>
      </c>
      <c r="BK817" s="72">
        <v>12.576000000000001</v>
      </c>
      <c r="BL817" s="72">
        <v>6.5220000000000002</v>
      </c>
      <c r="BM817" s="12">
        <v>976.59500000000003</v>
      </c>
      <c r="BN817" s="72">
        <v>14.57</v>
      </c>
      <c r="BO817" s="72">
        <v>5.2149999999999999</v>
      </c>
      <c r="BP817" s="12">
        <v>1819.59</v>
      </c>
      <c r="BQ817" s="72">
        <v>27.146000000000001</v>
      </c>
      <c r="BR817" s="72">
        <v>3.47</v>
      </c>
      <c r="BS817" s="12">
        <v>2222.355</v>
      </c>
      <c r="BT817" s="72">
        <v>33.155000000000001</v>
      </c>
      <c r="BU817" s="72">
        <v>1.6970000000000001</v>
      </c>
      <c r="BV817" s="12">
        <v>6702.97</v>
      </c>
      <c r="BW817" s="72">
        <v>100</v>
      </c>
      <c r="BX817" s="72">
        <v>1.2330000000000001</v>
      </c>
      <c r="BY817" s="13"/>
      <c r="BZ817" s="13"/>
    </row>
    <row r="818" spans="1:78" ht="12.75" customHeight="1">
      <c r="A818" s="122" t="s">
        <v>44</v>
      </c>
      <c r="B818" s="71" t="s">
        <v>80</v>
      </c>
      <c r="C818" s="71" t="s">
        <v>24</v>
      </c>
      <c r="D818" s="34">
        <v>42705</v>
      </c>
      <c r="E818" s="12">
        <v>3272.37</v>
      </c>
      <c r="F818" s="72">
        <v>48.548999999999999</v>
      </c>
      <c r="G818" s="72">
        <v>2.3889999999999998</v>
      </c>
      <c r="H818" s="12">
        <v>164.953</v>
      </c>
      <c r="I818" s="72">
        <v>2.4470000000000001</v>
      </c>
      <c r="J818" s="72">
        <v>21.138000000000002</v>
      </c>
      <c r="K818" s="12">
        <v>131.10300000000001</v>
      </c>
      <c r="L818" s="72">
        <v>1.9450000000000001</v>
      </c>
      <c r="M818" s="72">
        <v>25.574000000000002</v>
      </c>
      <c r="N818" s="12">
        <v>296.05599999999998</v>
      </c>
      <c r="O818" s="72">
        <v>4.3920000000000003</v>
      </c>
      <c r="P818" s="72">
        <v>16.931999999999999</v>
      </c>
      <c r="Q818" s="12">
        <v>6.0759999999999996</v>
      </c>
      <c r="R818" s="72">
        <v>0.09</v>
      </c>
      <c r="S818" s="72">
        <v>78.695999999999998</v>
      </c>
      <c r="T818" s="12">
        <v>302.13200000000001</v>
      </c>
      <c r="U818" s="72">
        <v>4.4820000000000002</v>
      </c>
      <c r="V818" s="72">
        <v>16.713000000000001</v>
      </c>
      <c r="W818" s="12">
        <v>621.43399999999997</v>
      </c>
      <c r="X818" s="72">
        <v>9.2200000000000006</v>
      </c>
      <c r="Y818" s="72">
        <v>8.4049999999999994</v>
      </c>
      <c r="Z818" s="12">
        <v>923.56700000000001</v>
      </c>
      <c r="AA818" s="72">
        <v>13.702</v>
      </c>
      <c r="AB818" s="72">
        <v>3.8610000000000002</v>
      </c>
      <c r="AC818" s="12">
        <v>4195.9369999999999</v>
      </c>
      <c r="AD818" s="72">
        <v>62.252000000000002</v>
      </c>
      <c r="AE818" s="72">
        <v>1.9319999999999999</v>
      </c>
      <c r="AF818" s="12">
        <v>3.7850000000000001</v>
      </c>
      <c r="AG818" s="72">
        <v>5.6000000000000001E-2</v>
      </c>
      <c r="AH818" s="72">
        <v>110.95099999999999</v>
      </c>
      <c r="AI818" s="12">
        <v>294.44299999999998</v>
      </c>
      <c r="AJ818" s="72">
        <v>4.3680000000000003</v>
      </c>
      <c r="AK818" s="72">
        <v>6.91</v>
      </c>
      <c r="AL818" s="12">
        <v>298.22800000000001</v>
      </c>
      <c r="AM818" s="72">
        <v>4.4249999999999998</v>
      </c>
      <c r="AN818" s="72">
        <v>6.5979999999999999</v>
      </c>
      <c r="AO818" s="12">
        <v>4494.165</v>
      </c>
      <c r="AP818" s="72">
        <v>66.676000000000002</v>
      </c>
      <c r="AQ818" s="72">
        <v>1.982</v>
      </c>
      <c r="AR818" s="12">
        <v>56.505000000000003</v>
      </c>
      <c r="AS818" s="72">
        <v>0.83799999999999997</v>
      </c>
      <c r="AT818" s="72">
        <v>55.97</v>
      </c>
      <c r="AU818" s="12">
        <v>18.853999999999999</v>
      </c>
      <c r="AV818" s="72">
        <v>0.28000000000000003</v>
      </c>
      <c r="AW818" s="72">
        <v>62.718000000000004</v>
      </c>
      <c r="AX818" s="12">
        <v>243.44499999999999</v>
      </c>
      <c r="AY818" s="72">
        <v>3.6120000000000001</v>
      </c>
      <c r="AZ818" s="72">
        <v>16.088999999999999</v>
      </c>
      <c r="BA818" s="12">
        <v>262.29899999999998</v>
      </c>
      <c r="BB818" s="72">
        <v>3.8919999999999999</v>
      </c>
      <c r="BC818" s="72">
        <v>14.305</v>
      </c>
      <c r="BD818" s="12">
        <v>84.688999999999993</v>
      </c>
      <c r="BE818" s="72">
        <v>1.256</v>
      </c>
      <c r="BF818" s="72">
        <v>35.847000000000001</v>
      </c>
      <c r="BG818" s="12">
        <v>346.988</v>
      </c>
      <c r="BH818" s="72">
        <v>5.1479999999999997</v>
      </c>
      <c r="BI818" s="72">
        <v>10.778</v>
      </c>
      <c r="BJ818" s="12">
        <v>880.03399999999999</v>
      </c>
      <c r="BK818" s="72">
        <v>13.055999999999999</v>
      </c>
      <c r="BL818" s="72">
        <v>7.95</v>
      </c>
      <c r="BM818" s="12">
        <v>962.59299999999996</v>
      </c>
      <c r="BN818" s="72">
        <v>14.281000000000001</v>
      </c>
      <c r="BO818" s="72">
        <v>6.7039999999999997</v>
      </c>
      <c r="BP818" s="12">
        <v>1842.6279999999999</v>
      </c>
      <c r="BQ818" s="72">
        <v>27.338000000000001</v>
      </c>
      <c r="BR818" s="72">
        <v>3.5310000000000001</v>
      </c>
      <c r="BS818" s="12">
        <v>2246.1210000000001</v>
      </c>
      <c r="BT818" s="72">
        <v>33.323999999999998</v>
      </c>
      <c r="BU818" s="72">
        <v>1.915</v>
      </c>
      <c r="BV818" s="12">
        <v>6740.2860000000001</v>
      </c>
      <c r="BW818" s="72">
        <v>100</v>
      </c>
      <c r="BX818" s="72">
        <v>1.4039999999999999</v>
      </c>
      <c r="BY818" s="13"/>
      <c r="BZ818" s="13"/>
    </row>
    <row r="819" spans="1:78" ht="12.75" customHeight="1">
      <c r="A819" s="122" t="s">
        <v>44</v>
      </c>
      <c r="B819" s="71" t="s">
        <v>80</v>
      </c>
      <c r="C819" s="71" t="s">
        <v>24</v>
      </c>
      <c r="D819" s="34">
        <v>42795</v>
      </c>
      <c r="E819" s="12">
        <v>3141.2689999999998</v>
      </c>
      <c r="F819" s="72">
        <v>47.448999999999998</v>
      </c>
      <c r="G819" s="72">
        <v>2.9590000000000001</v>
      </c>
      <c r="H819" s="12">
        <v>186.375</v>
      </c>
      <c r="I819" s="72">
        <v>2.8149999999999999</v>
      </c>
      <c r="J819" s="72">
        <v>18.957000000000001</v>
      </c>
      <c r="K819" s="12">
        <v>142.221</v>
      </c>
      <c r="L819" s="72">
        <v>2.1480000000000001</v>
      </c>
      <c r="M819" s="72">
        <v>25.06</v>
      </c>
      <c r="N819" s="12">
        <v>328.596</v>
      </c>
      <c r="O819" s="72">
        <v>4.9630000000000001</v>
      </c>
      <c r="P819" s="72">
        <v>9.6539999999999999</v>
      </c>
      <c r="Q819" s="12">
        <v>3.7170000000000001</v>
      </c>
      <c r="R819" s="72">
        <v>5.6000000000000001E-2</v>
      </c>
      <c r="S819" s="72">
        <v>106.43600000000001</v>
      </c>
      <c r="T819" s="12">
        <v>332.31200000000001</v>
      </c>
      <c r="U819" s="72">
        <v>5.0199999999999996</v>
      </c>
      <c r="V819" s="72">
        <v>9.7919999999999998</v>
      </c>
      <c r="W819" s="12">
        <v>596.41899999999998</v>
      </c>
      <c r="X819" s="72">
        <v>9.0090000000000003</v>
      </c>
      <c r="Y819" s="72">
        <v>7.8819999999999997</v>
      </c>
      <c r="Z819" s="12">
        <v>928.73099999999999</v>
      </c>
      <c r="AA819" s="72">
        <v>14.029</v>
      </c>
      <c r="AB819" s="72">
        <v>5.415</v>
      </c>
      <c r="AC819" s="12">
        <v>4070</v>
      </c>
      <c r="AD819" s="72">
        <v>61.478000000000002</v>
      </c>
      <c r="AE819" s="72">
        <v>2.1549999999999998</v>
      </c>
      <c r="AF819" s="12">
        <v>0</v>
      </c>
      <c r="AG819" s="72">
        <v>0</v>
      </c>
      <c r="AH819" s="72">
        <v>0</v>
      </c>
      <c r="AI819" s="12">
        <v>310.60000000000002</v>
      </c>
      <c r="AJ819" s="72">
        <v>4.6920000000000002</v>
      </c>
      <c r="AK819" s="72">
        <v>7.782</v>
      </c>
      <c r="AL819" s="12">
        <v>310.60000000000002</v>
      </c>
      <c r="AM819" s="72">
        <v>4.6920000000000002</v>
      </c>
      <c r="AN819" s="72">
        <v>7.782</v>
      </c>
      <c r="AO819" s="12">
        <v>4380.6000000000004</v>
      </c>
      <c r="AP819" s="72">
        <v>66.168999999999997</v>
      </c>
      <c r="AQ819" s="72">
        <v>1.9259999999999999</v>
      </c>
      <c r="AR819" s="12">
        <v>24.673999999999999</v>
      </c>
      <c r="AS819" s="72">
        <v>0.373</v>
      </c>
      <c r="AT819" s="72">
        <v>46.557000000000002</v>
      </c>
      <c r="AU819" s="12">
        <v>0</v>
      </c>
      <c r="AV819" s="72">
        <v>0</v>
      </c>
      <c r="AW819" s="72">
        <v>0</v>
      </c>
      <c r="AX819" s="12">
        <v>205.10599999999999</v>
      </c>
      <c r="AY819" s="72">
        <v>3.0979999999999999</v>
      </c>
      <c r="AZ819" s="72">
        <v>17.913</v>
      </c>
      <c r="BA819" s="12">
        <v>205.10599999999999</v>
      </c>
      <c r="BB819" s="72">
        <v>3.0979999999999999</v>
      </c>
      <c r="BC819" s="72">
        <v>17.913</v>
      </c>
      <c r="BD819" s="12">
        <v>180.87899999999999</v>
      </c>
      <c r="BE819" s="72">
        <v>2.7320000000000002</v>
      </c>
      <c r="BF819" s="72">
        <v>24.149000000000001</v>
      </c>
      <c r="BG819" s="12">
        <v>385.98500000000001</v>
      </c>
      <c r="BH819" s="72">
        <v>5.83</v>
      </c>
      <c r="BI819" s="72">
        <v>13.936999999999999</v>
      </c>
      <c r="BJ819" s="12">
        <v>882.67100000000005</v>
      </c>
      <c r="BK819" s="72">
        <v>13.333</v>
      </c>
      <c r="BL819" s="72">
        <v>8.1539999999999999</v>
      </c>
      <c r="BM819" s="12">
        <v>946.37300000000005</v>
      </c>
      <c r="BN819" s="72">
        <v>14.295</v>
      </c>
      <c r="BO819" s="72">
        <v>8.1270000000000007</v>
      </c>
      <c r="BP819" s="12">
        <v>1829.0440000000001</v>
      </c>
      <c r="BQ819" s="72">
        <v>27.628</v>
      </c>
      <c r="BR819" s="72">
        <v>3.774</v>
      </c>
      <c r="BS819" s="12">
        <v>2239.703</v>
      </c>
      <c r="BT819" s="72">
        <v>33.831000000000003</v>
      </c>
      <c r="BU819" s="72">
        <v>2.5259999999999998</v>
      </c>
      <c r="BV819" s="12">
        <v>6620.3029999999999</v>
      </c>
      <c r="BW819" s="72">
        <v>100</v>
      </c>
      <c r="BX819" s="72">
        <v>1.5229999999999999</v>
      </c>
      <c r="BY819" s="13"/>
      <c r="BZ819" s="13"/>
    </row>
    <row r="820" spans="1:78" ht="12.75" customHeight="1">
      <c r="A820" s="122" t="s">
        <v>44</v>
      </c>
      <c r="B820" s="71" t="s">
        <v>80</v>
      </c>
      <c r="C820" s="71" t="s">
        <v>24</v>
      </c>
      <c r="D820" s="34">
        <v>42887</v>
      </c>
      <c r="E820" s="12">
        <v>3390.922</v>
      </c>
      <c r="F820" s="72">
        <v>49.085000000000001</v>
      </c>
      <c r="G820" s="72">
        <v>2.5659999999999998</v>
      </c>
      <c r="H820" s="12">
        <v>118.253</v>
      </c>
      <c r="I820" s="72">
        <v>1.712</v>
      </c>
      <c r="J820" s="72">
        <v>28.927</v>
      </c>
      <c r="K820" s="12">
        <v>106.217</v>
      </c>
      <c r="L820" s="72">
        <v>1.538</v>
      </c>
      <c r="M820" s="72">
        <v>33.834000000000003</v>
      </c>
      <c r="N820" s="12">
        <v>224.47</v>
      </c>
      <c r="O820" s="72">
        <v>3.2490000000000001</v>
      </c>
      <c r="P820" s="72">
        <v>21.077999999999999</v>
      </c>
      <c r="Q820" s="12">
        <v>8.6270000000000007</v>
      </c>
      <c r="R820" s="72">
        <v>0.125</v>
      </c>
      <c r="S820" s="72">
        <v>104.709</v>
      </c>
      <c r="T820" s="12">
        <v>233.09700000000001</v>
      </c>
      <c r="U820" s="72">
        <v>3.3740000000000001</v>
      </c>
      <c r="V820" s="72">
        <v>21.256</v>
      </c>
      <c r="W820" s="12">
        <v>688.06899999999996</v>
      </c>
      <c r="X820" s="72">
        <v>9.9600000000000009</v>
      </c>
      <c r="Y820" s="72">
        <v>8.4489999999999998</v>
      </c>
      <c r="Z820" s="12">
        <v>921.16600000000005</v>
      </c>
      <c r="AA820" s="72">
        <v>13.334</v>
      </c>
      <c r="AB820" s="72">
        <v>4.6440000000000001</v>
      </c>
      <c r="AC820" s="12">
        <v>4312.0879999999997</v>
      </c>
      <c r="AD820" s="72">
        <v>62.418999999999997</v>
      </c>
      <c r="AE820" s="72">
        <v>2.2629999999999999</v>
      </c>
      <c r="AF820" s="12">
        <v>5.5590000000000002</v>
      </c>
      <c r="AG820" s="72">
        <v>0.08</v>
      </c>
      <c r="AH820" s="72">
        <v>108.119</v>
      </c>
      <c r="AI820" s="12">
        <v>259.036</v>
      </c>
      <c r="AJ820" s="72">
        <v>3.75</v>
      </c>
      <c r="AK820" s="72">
        <v>8.9489999999999998</v>
      </c>
      <c r="AL820" s="12">
        <v>264.59500000000003</v>
      </c>
      <c r="AM820" s="72">
        <v>3.83</v>
      </c>
      <c r="AN820" s="72">
        <v>8.6940000000000008</v>
      </c>
      <c r="AO820" s="12">
        <v>4576.6819999999998</v>
      </c>
      <c r="AP820" s="72">
        <v>66.248999999999995</v>
      </c>
      <c r="AQ820" s="72">
        <v>2.2010000000000001</v>
      </c>
      <c r="AR820" s="12">
        <v>6.6829999999999998</v>
      </c>
      <c r="AS820" s="72">
        <v>9.7000000000000003E-2</v>
      </c>
      <c r="AT820" s="72">
        <v>103.163</v>
      </c>
      <c r="AU820" s="12">
        <v>3.1949999999999998</v>
      </c>
      <c r="AV820" s="72">
        <v>4.5999999999999999E-2</v>
      </c>
      <c r="AW820" s="72">
        <v>107.75700000000001</v>
      </c>
      <c r="AX820" s="12">
        <v>170.809</v>
      </c>
      <c r="AY820" s="72">
        <v>2.4729999999999999</v>
      </c>
      <c r="AZ820" s="72">
        <v>18.413</v>
      </c>
      <c r="BA820" s="12">
        <v>174.00399999999999</v>
      </c>
      <c r="BB820" s="72">
        <v>2.5190000000000001</v>
      </c>
      <c r="BC820" s="72">
        <v>18.207000000000001</v>
      </c>
      <c r="BD820" s="12">
        <v>148.93700000000001</v>
      </c>
      <c r="BE820" s="72">
        <v>2.1560000000000001</v>
      </c>
      <c r="BF820" s="72">
        <v>26.164999999999999</v>
      </c>
      <c r="BG820" s="12">
        <v>322.94099999999997</v>
      </c>
      <c r="BH820" s="72">
        <v>4.6749999999999998</v>
      </c>
      <c r="BI820" s="72">
        <v>14.327</v>
      </c>
      <c r="BJ820" s="12">
        <v>954.74699999999996</v>
      </c>
      <c r="BK820" s="72">
        <v>13.82</v>
      </c>
      <c r="BL820" s="72">
        <v>6.3840000000000003</v>
      </c>
      <c r="BM820" s="12">
        <v>1047.2249999999999</v>
      </c>
      <c r="BN820" s="72">
        <v>15.159000000000001</v>
      </c>
      <c r="BO820" s="72">
        <v>4.7699999999999996</v>
      </c>
      <c r="BP820" s="12">
        <v>2001.972</v>
      </c>
      <c r="BQ820" s="72">
        <v>28.978999999999999</v>
      </c>
      <c r="BR820" s="72">
        <v>2.5369999999999999</v>
      </c>
      <c r="BS820" s="12">
        <v>2331.596</v>
      </c>
      <c r="BT820" s="72">
        <v>33.750999999999998</v>
      </c>
      <c r="BU820" s="72">
        <v>1.159</v>
      </c>
      <c r="BV820" s="12">
        <v>6908.2790000000005</v>
      </c>
      <c r="BW820" s="72">
        <v>100</v>
      </c>
      <c r="BX820" s="72">
        <v>1.4430000000000001</v>
      </c>
      <c r="BY820" s="13"/>
      <c r="BZ820" s="13"/>
    </row>
    <row r="821" spans="1:78" ht="12.75" customHeight="1">
      <c r="A821" s="122" t="s">
        <v>44</v>
      </c>
      <c r="B821" s="71" t="s">
        <v>80</v>
      </c>
      <c r="C821" s="71" t="s">
        <v>24</v>
      </c>
      <c r="D821" s="34">
        <v>43344</v>
      </c>
      <c r="E821" s="12">
        <v>3433.7260000000001</v>
      </c>
      <c r="F821" s="72">
        <v>48.956000000000003</v>
      </c>
      <c r="G821" s="72">
        <v>2.5750000000000002</v>
      </c>
      <c r="H821" s="12">
        <v>145.411</v>
      </c>
      <c r="I821" s="72">
        <v>2.073</v>
      </c>
      <c r="J821" s="72">
        <v>19.797999999999998</v>
      </c>
      <c r="K821" s="12">
        <v>206.40700000000001</v>
      </c>
      <c r="L821" s="72">
        <v>2.9430000000000001</v>
      </c>
      <c r="M821" s="72">
        <v>17.126000000000001</v>
      </c>
      <c r="N821" s="12">
        <v>351.81799999999998</v>
      </c>
      <c r="O821" s="72">
        <v>5.016</v>
      </c>
      <c r="P821" s="72">
        <v>12.468</v>
      </c>
      <c r="Q821" s="12">
        <v>14.378</v>
      </c>
      <c r="R821" s="72">
        <v>0.20499999999999999</v>
      </c>
      <c r="S821" s="72">
        <v>74.994</v>
      </c>
      <c r="T821" s="12">
        <v>366.19499999999999</v>
      </c>
      <c r="U821" s="72">
        <v>5.2210000000000001</v>
      </c>
      <c r="V821" s="72">
        <v>13.234</v>
      </c>
      <c r="W821" s="12">
        <v>638.69200000000001</v>
      </c>
      <c r="X821" s="72">
        <v>9.1059999999999999</v>
      </c>
      <c r="Y821" s="72">
        <v>9.5510000000000002</v>
      </c>
      <c r="Z821" s="12">
        <v>1004.8869999999999</v>
      </c>
      <c r="AA821" s="72">
        <v>14.327</v>
      </c>
      <c r="AB821" s="72">
        <v>3.3929999999999998</v>
      </c>
      <c r="AC821" s="12">
        <v>4438.6130000000003</v>
      </c>
      <c r="AD821" s="72">
        <v>63.283999999999999</v>
      </c>
      <c r="AE821" s="72">
        <v>2.2269999999999999</v>
      </c>
      <c r="AF821" s="12">
        <v>1.2849999999999999</v>
      </c>
      <c r="AG821" s="72">
        <v>1.7999999999999999E-2</v>
      </c>
      <c r="AH821" s="72">
        <v>107.16200000000001</v>
      </c>
      <c r="AI821" s="12">
        <v>229.82900000000001</v>
      </c>
      <c r="AJ821" s="72">
        <v>3.2770000000000001</v>
      </c>
      <c r="AK821" s="72">
        <v>10.314</v>
      </c>
      <c r="AL821" s="12">
        <v>231.114</v>
      </c>
      <c r="AM821" s="72">
        <v>3.2949999999999999</v>
      </c>
      <c r="AN821" s="72">
        <v>10.333</v>
      </c>
      <c r="AO821" s="12">
        <v>4669.7269999999999</v>
      </c>
      <c r="AP821" s="72">
        <v>66.578999999999994</v>
      </c>
      <c r="AQ821" s="72">
        <v>2.25</v>
      </c>
      <c r="AR821" s="12">
        <v>29.702000000000002</v>
      </c>
      <c r="AS821" s="72">
        <v>0.42299999999999999</v>
      </c>
      <c r="AT821" s="72">
        <v>47.988</v>
      </c>
      <c r="AU821" s="12">
        <v>4.8470000000000004</v>
      </c>
      <c r="AV821" s="72">
        <v>6.9000000000000006E-2</v>
      </c>
      <c r="AW821" s="72">
        <v>77.185000000000002</v>
      </c>
      <c r="AX821" s="12">
        <v>231.98500000000001</v>
      </c>
      <c r="AY821" s="72">
        <v>3.3079999999999998</v>
      </c>
      <c r="AZ821" s="72">
        <v>23.74</v>
      </c>
      <c r="BA821" s="12">
        <v>236.83199999999999</v>
      </c>
      <c r="BB821" s="72">
        <v>3.3769999999999998</v>
      </c>
      <c r="BC821" s="72">
        <v>22.977</v>
      </c>
      <c r="BD821" s="12">
        <v>164.87899999999999</v>
      </c>
      <c r="BE821" s="72">
        <v>2.351</v>
      </c>
      <c r="BF821" s="72">
        <v>15.959</v>
      </c>
      <c r="BG821" s="12">
        <v>401.71100000000001</v>
      </c>
      <c r="BH821" s="72">
        <v>5.7270000000000003</v>
      </c>
      <c r="BI821" s="72">
        <v>15.752000000000001</v>
      </c>
      <c r="BJ821" s="12">
        <v>876.03399999999999</v>
      </c>
      <c r="BK821" s="72">
        <v>12.49</v>
      </c>
      <c r="BL821" s="72">
        <v>7.617</v>
      </c>
      <c r="BM821" s="12">
        <v>1036.665</v>
      </c>
      <c r="BN821" s="72">
        <v>14.78</v>
      </c>
      <c r="BO821" s="72">
        <v>7.4279999999999999</v>
      </c>
      <c r="BP821" s="12">
        <v>1912.7</v>
      </c>
      <c r="BQ821" s="72">
        <v>27.27</v>
      </c>
      <c r="BR821" s="72">
        <v>3.3769999999999998</v>
      </c>
      <c r="BS821" s="12">
        <v>2344.1129999999998</v>
      </c>
      <c r="BT821" s="72">
        <v>33.420999999999999</v>
      </c>
      <c r="BU821" s="72">
        <v>1.4019999999999999</v>
      </c>
      <c r="BV821" s="12">
        <v>7013.84</v>
      </c>
      <c r="BW821" s="72">
        <v>100</v>
      </c>
      <c r="BX821" s="72">
        <v>1.5409999999999999</v>
      </c>
      <c r="BY821" s="13"/>
      <c r="BZ821" s="13"/>
    </row>
    <row r="822" spans="1:78" ht="12.75" customHeight="1">
      <c r="A822" s="122" t="s">
        <v>44</v>
      </c>
      <c r="B822" s="71" t="s">
        <v>80</v>
      </c>
      <c r="C822" s="71" t="s">
        <v>24</v>
      </c>
      <c r="D822" s="34">
        <v>43435</v>
      </c>
      <c r="E822" s="12">
        <v>3296.3980000000001</v>
      </c>
      <c r="F822" s="72">
        <v>47.951999999999998</v>
      </c>
      <c r="G822" s="72">
        <v>2.629</v>
      </c>
      <c r="H822" s="12">
        <v>189.14599999999999</v>
      </c>
      <c r="I822" s="72">
        <v>2.7509999999999999</v>
      </c>
      <c r="J822" s="72">
        <v>31.893999999999998</v>
      </c>
      <c r="K822" s="12">
        <v>124.467</v>
      </c>
      <c r="L822" s="72">
        <v>1.8109999999999999</v>
      </c>
      <c r="M822" s="72">
        <v>23.68</v>
      </c>
      <c r="N822" s="12">
        <v>313.61399999999998</v>
      </c>
      <c r="O822" s="72">
        <v>4.5620000000000003</v>
      </c>
      <c r="P822" s="72">
        <v>22.007999999999999</v>
      </c>
      <c r="Q822" s="12">
        <v>5.9249999999999998</v>
      </c>
      <c r="R822" s="72">
        <v>8.5999999999999993E-2</v>
      </c>
      <c r="S822" s="72">
        <v>105.048</v>
      </c>
      <c r="T822" s="12">
        <v>319.53800000000001</v>
      </c>
      <c r="U822" s="72">
        <v>4.6479999999999997</v>
      </c>
      <c r="V822" s="72">
        <v>21.591000000000001</v>
      </c>
      <c r="W822" s="12">
        <v>715.36199999999997</v>
      </c>
      <c r="X822" s="72">
        <v>10.406000000000001</v>
      </c>
      <c r="Y822" s="72">
        <v>9.7629999999999999</v>
      </c>
      <c r="Z822" s="12">
        <v>1034.9000000000001</v>
      </c>
      <c r="AA822" s="72">
        <v>15.055</v>
      </c>
      <c r="AB822" s="72">
        <v>3.492</v>
      </c>
      <c r="AC822" s="12">
        <v>4331.2979999999998</v>
      </c>
      <c r="AD822" s="72">
        <v>63.006999999999998</v>
      </c>
      <c r="AE822" s="72">
        <v>2.3029999999999999</v>
      </c>
      <c r="AF822" s="12">
        <v>3.246</v>
      </c>
      <c r="AG822" s="72">
        <v>4.7E-2</v>
      </c>
      <c r="AH822" s="72">
        <v>115.04900000000001</v>
      </c>
      <c r="AI822" s="12">
        <v>244.18899999999999</v>
      </c>
      <c r="AJ822" s="72">
        <v>3.552</v>
      </c>
      <c r="AK822" s="72">
        <v>10.385</v>
      </c>
      <c r="AL822" s="12">
        <v>247.435</v>
      </c>
      <c r="AM822" s="72">
        <v>3.5990000000000002</v>
      </c>
      <c r="AN822" s="72">
        <v>10.363</v>
      </c>
      <c r="AO822" s="12">
        <v>4578.7330000000002</v>
      </c>
      <c r="AP822" s="72">
        <v>66.605999999999995</v>
      </c>
      <c r="AQ822" s="72">
        <v>2.194</v>
      </c>
      <c r="AR822" s="12">
        <v>27.712</v>
      </c>
      <c r="AS822" s="72">
        <v>0.40300000000000002</v>
      </c>
      <c r="AT822" s="72">
        <v>46.277000000000001</v>
      </c>
      <c r="AU822" s="12">
        <v>8.4480000000000004</v>
      </c>
      <c r="AV822" s="72">
        <v>0.123</v>
      </c>
      <c r="AW822" s="72">
        <v>90.555000000000007</v>
      </c>
      <c r="AX822" s="12">
        <v>215.42400000000001</v>
      </c>
      <c r="AY822" s="72">
        <v>3.1339999999999999</v>
      </c>
      <c r="AZ822" s="72">
        <v>17.395</v>
      </c>
      <c r="BA822" s="12">
        <v>223.87200000000001</v>
      </c>
      <c r="BB822" s="72">
        <v>3.2570000000000001</v>
      </c>
      <c r="BC822" s="72">
        <v>18.006</v>
      </c>
      <c r="BD822" s="12">
        <v>164.18</v>
      </c>
      <c r="BE822" s="72">
        <v>2.3879999999999999</v>
      </c>
      <c r="BF822" s="72">
        <v>23.751999999999999</v>
      </c>
      <c r="BG822" s="12">
        <v>388.05099999999999</v>
      </c>
      <c r="BH822" s="72">
        <v>5.6449999999999996</v>
      </c>
      <c r="BI822" s="72">
        <v>14.599</v>
      </c>
      <c r="BJ822" s="12">
        <v>956.81799999999998</v>
      </c>
      <c r="BK822" s="72">
        <v>13.919</v>
      </c>
      <c r="BL822" s="72">
        <v>8.0489999999999995</v>
      </c>
      <c r="BM822" s="12">
        <v>923.02099999999996</v>
      </c>
      <c r="BN822" s="72">
        <v>13.427</v>
      </c>
      <c r="BO822" s="72">
        <v>6.8440000000000003</v>
      </c>
      <c r="BP822" s="12">
        <v>1879.8389999999999</v>
      </c>
      <c r="BQ822" s="72">
        <v>27.346</v>
      </c>
      <c r="BR822" s="72">
        <v>3.3889999999999998</v>
      </c>
      <c r="BS822" s="12">
        <v>2295.6030000000001</v>
      </c>
      <c r="BT822" s="72">
        <v>33.393999999999998</v>
      </c>
      <c r="BU822" s="72">
        <v>1.804</v>
      </c>
      <c r="BV822" s="12">
        <v>6874.3360000000002</v>
      </c>
      <c r="BW822" s="72">
        <v>100</v>
      </c>
      <c r="BX822" s="72">
        <v>1.417</v>
      </c>
      <c r="BY822" s="13"/>
      <c r="BZ822" s="13"/>
    </row>
    <row r="823" spans="1:78" ht="12.75" customHeight="1">
      <c r="A823" s="122" t="s">
        <v>44</v>
      </c>
      <c r="B823" s="71" t="s">
        <v>80</v>
      </c>
      <c r="C823" s="71" t="s">
        <v>24</v>
      </c>
      <c r="D823" s="34">
        <v>43525</v>
      </c>
      <c r="E823" s="12">
        <v>3558.9850000000001</v>
      </c>
      <c r="F823" s="72">
        <v>50.222999999999999</v>
      </c>
      <c r="G823" s="72">
        <v>2.94</v>
      </c>
      <c r="H823" s="12">
        <v>156.83500000000001</v>
      </c>
      <c r="I823" s="72">
        <v>2.2130000000000001</v>
      </c>
      <c r="J823" s="72">
        <v>29.574000000000002</v>
      </c>
      <c r="K823" s="12">
        <v>155.87200000000001</v>
      </c>
      <c r="L823" s="72">
        <v>2.2000000000000002</v>
      </c>
      <c r="M823" s="72">
        <v>28.881</v>
      </c>
      <c r="N823" s="12">
        <v>312.70699999999999</v>
      </c>
      <c r="O823" s="72">
        <v>4.4130000000000003</v>
      </c>
      <c r="P823" s="72">
        <v>13.962</v>
      </c>
      <c r="Q823" s="12">
        <v>16.11</v>
      </c>
      <c r="R823" s="72">
        <v>0.22700000000000001</v>
      </c>
      <c r="S823" s="72">
        <v>73.144000000000005</v>
      </c>
      <c r="T823" s="12">
        <v>328.81700000000001</v>
      </c>
      <c r="U823" s="72">
        <v>4.6399999999999997</v>
      </c>
      <c r="V823" s="72">
        <v>13.912000000000001</v>
      </c>
      <c r="W823" s="12">
        <v>665.63800000000003</v>
      </c>
      <c r="X823" s="72">
        <v>9.3930000000000007</v>
      </c>
      <c r="Y823" s="72">
        <v>8.7870000000000008</v>
      </c>
      <c r="Z823" s="12">
        <v>994.45500000000004</v>
      </c>
      <c r="AA823" s="72">
        <v>14.032999999999999</v>
      </c>
      <c r="AB823" s="72">
        <v>4.5049999999999999</v>
      </c>
      <c r="AC823" s="12">
        <v>4553.4409999999998</v>
      </c>
      <c r="AD823" s="72">
        <v>64.257000000000005</v>
      </c>
      <c r="AE823" s="72">
        <v>2.4129999999999998</v>
      </c>
      <c r="AF823" s="12">
        <v>17.640999999999998</v>
      </c>
      <c r="AG823" s="72">
        <v>0.249</v>
      </c>
      <c r="AH823" s="72">
        <v>56.12</v>
      </c>
      <c r="AI823" s="12">
        <v>257.99400000000003</v>
      </c>
      <c r="AJ823" s="72">
        <v>3.641</v>
      </c>
      <c r="AK823" s="72">
        <v>13.861000000000001</v>
      </c>
      <c r="AL823" s="12">
        <v>275.63499999999999</v>
      </c>
      <c r="AM823" s="72">
        <v>3.89</v>
      </c>
      <c r="AN823" s="72">
        <v>12.395</v>
      </c>
      <c r="AO823" s="12">
        <v>4829.076</v>
      </c>
      <c r="AP823" s="72">
        <v>68.146000000000001</v>
      </c>
      <c r="AQ823" s="72">
        <v>2.6320000000000001</v>
      </c>
      <c r="AR823" s="12">
        <v>45.42</v>
      </c>
      <c r="AS823" s="72">
        <v>0.64100000000000001</v>
      </c>
      <c r="AT823" s="72">
        <v>60.713999999999999</v>
      </c>
      <c r="AU823" s="12">
        <v>8.8070000000000004</v>
      </c>
      <c r="AV823" s="72">
        <v>0.124</v>
      </c>
      <c r="AW823" s="72">
        <v>118.675</v>
      </c>
      <c r="AX823" s="12">
        <v>224.994</v>
      </c>
      <c r="AY823" s="72">
        <v>3.1749999999999998</v>
      </c>
      <c r="AZ823" s="72">
        <v>19.16</v>
      </c>
      <c r="BA823" s="12">
        <v>233.80099999999999</v>
      </c>
      <c r="BB823" s="72">
        <v>3.2989999999999999</v>
      </c>
      <c r="BC823" s="72">
        <v>19.149999999999999</v>
      </c>
      <c r="BD823" s="12">
        <v>46.484000000000002</v>
      </c>
      <c r="BE823" s="72">
        <v>0.65600000000000003</v>
      </c>
      <c r="BF823" s="72">
        <v>46.636000000000003</v>
      </c>
      <c r="BG823" s="12">
        <v>280.28500000000003</v>
      </c>
      <c r="BH823" s="72">
        <v>3.9550000000000001</v>
      </c>
      <c r="BI823" s="72">
        <v>17.928000000000001</v>
      </c>
      <c r="BJ823" s="12">
        <v>917.279</v>
      </c>
      <c r="BK823" s="72">
        <v>12.944000000000001</v>
      </c>
      <c r="BL823" s="72">
        <v>9.4830000000000005</v>
      </c>
      <c r="BM823" s="12">
        <v>1014.275</v>
      </c>
      <c r="BN823" s="72">
        <v>14.313000000000001</v>
      </c>
      <c r="BO823" s="72">
        <v>10.129</v>
      </c>
      <c r="BP823" s="12">
        <v>1931.5540000000001</v>
      </c>
      <c r="BQ823" s="72">
        <v>27.257000000000001</v>
      </c>
      <c r="BR823" s="72">
        <v>2.93</v>
      </c>
      <c r="BS823" s="12">
        <v>2257.259</v>
      </c>
      <c r="BT823" s="72">
        <v>31.853999999999999</v>
      </c>
      <c r="BU823" s="72">
        <v>1.8280000000000001</v>
      </c>
      <c r="BV823" s="12">
        <v>7086.335</v>
      </c>
      <c r="BW823" s="72">
        <v>100</v>
      </c>
      <c r="BX823" s="72">
        <v>1.78</v>
      </c>
      <c r="BY823" s="13"/>
      <c r="BZ823" s="13"/>
    </row>
    <row r="824" spans="1:78" ht="12.75" customHeight="1">
      <c r="A824" s="122" t="s">
        <v>44</v>
      </c>
      <c r="B824" s="71" t="s">
        <v>80</v>
      </c>
      <c r="C824" s="71" t="s">
        <v>24</v>
      </c>
      <c r="D824" s="34">
        <v>43617</v>
      </c>
      <c r="E824" s="12">
        <v>3308.2849999999999</v>
      </c>
      <c r="F824" s="72">
        <v>47.497999999999998</v>
      </c>
      <c r="G824" s="72">
        <v>2.7029999999999998</v>
      </c>
      <c r="H824" s="12">
        <v>141.21299999999999</v>
      </c>
      <c r="I824" s="72">
        <v>2.0270000000000001</v>
      </c>
      <c r="J824" s="72">
        <v>23.667000000000002</v>
      </c>
      <c r="K824" s="12">
        <v>149.00299999999999</v>
      </c>
      <c r="L824" s="72">
        <v>2.1389999999999998</v>
      </c>
      <c r="M824" s="72">
        <v>22.56</v>
      </c>
      <c r="N824" s="12">
        <v>290.21600000000001</v>
      </c>
      <c r="O824" s="72">
        <v>4.1669999999999998</v>
      </c>
      <c r="P824" s="72">
        <v>17.216999999999999</v>
      </c>
      <c r="Q824" s="12">
        <v>3.76</v>
      </c>
      <c r="R824" s="72">
        <v>5.3999999999999999E-2</v>
      </c>
      <c r="S824" s="72">
        <v>69.227999999999994</v>
      </c>
      <c r="T824" s="12">
        <v>293.976</v>
      </c>
      <c r="U824" s="72">
        <v>4.2210000000000001</v>
      </c>
      <c r="V824" s="72">
        <v>17.026</v>
      </c>
      <c r="W824" s="12">
        <v>727.654</v>
      </c>
      <c r="X824" s="72">
        <v>10.446999999999999</v>
      </c>
      <c r="Y824" s="72">
        <v>6.9180000000000001</v>
      </c>
      <c r="Z824" s="12">
        <v>1021.63</v>
      </c>
      <c r="AA824" s="72">
        <v>14.667999999999999</v>
      </c>
      <c r="AB824" s="72">
        <v>4.6459999999999999</v>
      </c>
      <c r="AC824" s="12">
        <v>4329.915</v>
      </c>
      <c r="AD824" s="72">
        <v>62.165999999999997</v>
      </c>
      <c r="AE824" s="72">
        <v>2.5</v>
      </c>
      <c r="AF824" s="12">
        <v>5.1239999999999997</v>
      </c>
      <c r="AG824" s="72">
        <v>7.3999999999999996E-2</v>
      </c>
      <c r="AH824" s="72">
        <v>93.989000000000004</v>
      </c>
      <c r="AI824" s="12">
        <v>261.50900000000001</v>
      </c>
      <c r="AJ824" s="72">
        <v>3.7549999999999999</v>
      </c>
      <c r="AK824" s="72">
        <v>10.013</v>
      </c>
      <c r="AL824" s="12">
        <v>266.63299999999998</v>
      </c>
      <c r="AM824" s="72">
        <v>3.8279999999999998</v>
      </c>
      <c r="AN824" s="72">
        <v>10.201000000000001</v>
      </c>
      <c r="AO824" s="12">
        <v>4596.5479999999998</v>
      </c>
      <c r="AP824" s="72">
        <v>65.994</v>
      </c>
      <c r="AQ824" s="72">
        <v>2.3730000000000002</v>
      </c>
      <c r="AR824" s="12">
        <v>31.827999999999999</v>
      </c>
      <c r="AS824" s="72">
        <v>0.45700000000000002</v>
      </c>
      <c r="AT824" s="72">
        <v>56.055999999999997</v>
      </c>
      <c r="AU824" s="12">
        <v>59.57</v>
      </c>
      <c r="AV824" s="72">
        <v>0.85499999999999998</v>
      </c>
      <c r="AW824" s="72">
        <v>50.127000000000002</v>
      </c>
      <c r="AX824" s="12">
        <v>187.803</v>
      </c>
      <c r="AY824" s="72">
        <v>2.6960000000000002</v>
      </c>
      <c r="AZ824" s="72">
        <v>20.629000000000001</v>
      </c>
      <c r="BA824" s="12">
        <v>247.37200000000001</v>
      </c>
      <c r="BB824" s="72">
        <v>3.552</v>
      </c>
      <c r="BC824" s="72">
        <v>18.207000000000001</v>
      </c>
      <c r="BD824" s="12">
        <v>159.72300000000001</v>
      </c>
      <c r="BE824" s="72">
        <v>2.2930000000000001</v>
      </c>
      <c r="BF824" s="72">
        <v>24.707999999999998</v>
      </c>
      <c r="BG824" s="12">
        <v>407.096</v>
      </c>
      <c r="BH824" s="72">
        <v>5.8449999999999998</v>
      </c>
      <c r="BI824" s="72">
        <v>13.57</v>
      </c>
      <c r="BJ824" s="12">
        <v>815.05200000000002</v>
      </c>
      <c r="BK824" s="72">
        <v>11.702</v>
      </c>
      <c r="BL824" s="72">
        <v>8.0850000000000009</v>
      </c>
      <c r="BM824" s="12">
        <v>1114.5989999999999</v>
      </c>
      <c r="BN824" s="72">
        <v>16.003</v>
      </c>
      <c r="BO824" s="72">
        <v>6.6509999999999998</v>
      </c>
      <c r="BP824" s="12">
        <v>1929.6510000000001</v>
      </c>
      <c r="BQ824" s="72">
        <v>27.704000000000001</v>
      </c>
      <c r="BR824" s="72">
        <v>3.3109999999999999</v>
      </c>
      <c r="BS824" s="12">
        <v>2368.5740000000001</v>
      </c>
      <c r="BT824" s="72">
        <v>34.006</v>
      </c>
      <c r="BU824" s="72">
        <v>1.4710000000000001</v>
      </c>
      <c r="BV824" s="12">
        <v>6965.1229999999996</v>
      </c>
      <c r="BW824" s="72">
        <v>100</v>
      </c>
      <c r="BX824" s="72">
        <v>1.508</v>
      </c>
      <c r="BY824" s="13"/>
      <c r="BZ824" s="13"/>
    </row>
    <row r="825" spans="1:78" ht="12.75" customHeight="1">
      <c r="A825" s="122" t="s">
        <v>44</v>
      </c>
      <c r="B825" s="71" t="s">
        <v>80</v>
      </c>
      <c r="C825" s="71" t="s">
        <v>24</v>
      </c>
      <c r="D825" s="34">
        <v>44075</v>
      </c>
      <c r="E825" s="12">
        <v>3076.8180000000002</v>
      </c>
      <c r="F825" s="72">
        <v>43.972999999999999</v>
      </c>
      <c r="G825" s="72">
        <v>3.1629999999999998</v>
      </c>
      <c r="H825" s="12">
        <v>184.66900000000001</v>
      </c>
      <c r="I825" s="72">
        <v>2.6389999999999998</v>
      </c>
      <c r="J825" s="72">
        <v>23.99</v>
      </c>
      <c r="K825" s="12">
        <v>214.81399999999999</v>
      </c>
      <c r="L825" s="72">
        <v>3.07</v>
      </c>
      <c r="M825" s="72">
        <v>27.481000000000002</v>
      </c>
      <c r="N825" s="12">
        <v>399.483</v>
      </c>
      <c r="O825" s="72">
        <v>5.7089999999999996</v>
      </c>
      <c r="P825" s="72">
        <v>14.77</v>
      </c>
      <c r="Q825" s="12">
        <v>19.837</v>
      </c>
      <c r="R825" s="72">
        <v>0.28399999999999997</v>
      </c>
      <c r="S825" s="72">
        <v>73.335999999999999</v>
      </c>
      <c r="T825" s="12">
        <v>419.32</v>
      </c>
      <c r="U825" s="72">
        <v>5.9930000000000003</v>
      </c>
      <c r="V825" s="72">
        <v>13.433999999999999</v>
      </c>
      <c r="W825" s="12">
        <v>621.51300000000003</v>
      </c>
      <c r="X825" s="72">
        <v>8.8829999999999991</v>
      </c>
      <c r="Y825" s="72">
        <v>6.569</v>
      </c>
      <c r="Z825" s="12">
        <v>1040.8330000000001</v>
      </c>
      <c r="AA825" s="72">
        <v>14.875</v>
      </c>
      <c r="AB825" s="72">
        <v>4.1070000000000002</v>
      </c>
      <c r="AC825" s="12">
        <v>4117.6509999999998</v>
      </c>
      <c r="AD825" s="72">
        <v>58.848999999999997</v>
      </c>
      <c r="AE825" s="72">
        <v>2.3660000000000001</v>
      </c>
      <c r="AF825" s="12">
        <v>9.5850000000000009</v>
      </c>
      <c r="AG825" s="72">
        <v>0.13700000000000001</v>
      </c>
      <c r="AH825" s="72">
        <v>105.712</v>
      </c>
      <c r="AI825" s="12">
        <v>415.70499999999998</v>
      </c>
      <c r="AJ825" s="72">
        <v>5.9409999999999998</v>
      </c>
      <c r="AK825" s="72">
        <v>4.7809999999999997</v>
      </c>
      <c r="AL825" s="12">
        <v>425.29</v>
      </c>
      <c r="AM825" s="72">
        <v>6.0780000000000003</v>
      </c>
      <c r="AN825" s="72">
        <v>4.5410000000000004</v>
      </c>
      <c r="AO825" s="12">
        <v>4542.942</v>
      </c>
      <c r="AP825" s="72">
        <v>64.927000000000007</v>
      </c>
      <c r="AQ825" s="72">
        <v>2.1080000000000001</v>
      </c>
      <c r="AR825" s="12">
        <v>67.462000000000003</v>
      </c>
      <c r="AS825" s="72">
        <v>0.96399999999999997</v>
      </c>
      <c r="AT825" s="72">
        <v>60.66</v>
      </c>
      <c r="AU825" s="12">
        <v>0</v>
      </c>
      <c r="AV825" s="72">
        <v>0</v>
      </c>
      <c r="AW825" s="72">
        <v>0</v>
      </c>
      <c r="AX825" s="12">
        <v>223.86500000000001</v>
      </c>
      <c r="AY825" s="72">
        <v>3.1989999999999998</v>
      </c>
      <c r="AZ825" s="72">
        <v>28.617000000000001</v>
      </c>
      <c r="BA825" s="12">
        <v>223.86500000000001</v>
      </c>
      <c r="BB825" s="72">
        <v>3.1989999999999998</v>
      </c>
      <c r="BC825" s="72">
        <v>28.617000000000001</v>
      </c>
      <c r="BD825" s="12">
        <v>108.009</v>
      </c>
      <c r="BE825" s="72">
        <v>1.544</v>
      </c>
      <c r="BF825" s="72">
        <v>37.265000000000001</v>
      </c>
      <c r="BG825" s="12">
        <v>331.87400000000002</v>
      </c>
      <c r="BH825" s="72">
        <v>4.7430000000000003</v>
      </c>
      <c r="BI825" s="72">
        <v>17.617999999999999</v>
      </c>
      <c r="BJ825" s="12">
        <v>915.28499999999997</v>
      </c>
      <c r="BK825" s="72">
        <v>13.081</v>
      </c>
      <c r="BL825" s="72">
        <v>9.3070000000000004</v>
      </c>
      <c r="BM825" s="12">
        <v>1139.462</v>
      </c>
      <c r="BN825" s="72">
        <v>16.285</v>
      </c>
      <c r="BO825" s="72">
        <v>7.01</v>
      </c>
      <c r="BP825" s="12">
        <v>2054.748</v>
      </c>
      <c r="BQ825" s="72">
        <v>29.366</v>
      </c>
      <c r="BR825" s="72">
        <v>3.4020000000000001</v>
      </c>
      <c r="BS825" s="12">
        <v>2454.0839999999998</v>
      </c>
      <c r="BT825" s="72">
        <v>35.073</v>
      </c>
      <c r="BU825" s="72">
        <v>1.76</v>
      </c>
      <c r="BV825" s="12">
        <v>6997.0259999999998</v>
      </c>
      <c r="BW825" s="72">
        <v>100</v>
      </c>
      <c r="BX825" s="72">
        <v>1.226</v>
      </c>
      <c r="BY825" s="13"/>
      <c r="BZ825" s="13"/>
    </row>
    <row r="826" spans="1:78" ht="12.75" customHeight="1">
      <c r="A826" s="122" t="s">
        <v>44</v>
      </c>
      <c r="B826" s="71" t="s">
        <v>80</v>
      </c>
      <c r="C826" s="71" t="s">
        <v>24</v>
      </c>
      <c r="D826" s="34">
        <v>44166</v>
      </c>
      <c r="E826" s="12">
        <v>3268.9229999999998</v>
      </c>
      <c r="F826" s="72">
        <v>46.731999999999999</v>
      </c>
      <c r="G826" s="72">
        <v>3.5339999999999998</v>
      </c>
      <c r="H826" s="12">
        <v>259.22699999999998</v>
      </c>
      <c r="I826" s="72">
        <v>3.706</v>
      </c>
      <c r="J826" s="72">
        <v>22.33</v>
      </c>
      <c r="K826" s="12">
        <v>180.96100000000001</v>
      </c>
      <c r="L826" s="72">
        <v>2.5870000000000002</v>
      </c>
      <c r="M826" s="72">
        <v>24.905999999999999</v>
      </c>
      <c r="N826" s="12">
        <v>440.18799999999999</v>
      </c>
      <c r="O826" s="72">
        <v>6.2930000000000001</v>
      </c>
      <c r="P826" s="72">
        <v>14.417</v>
      </c>
      <c r="Q826" s="12">
        <v>30.408000000000001</v>
      </c>
      <c r="R826" s="72">
        <v>0.435</v>
      </c>
      <c r="S826" s="72">
        <v>65.155000000000001</v>
      </c>
      <c r="T826" s="12">
        <v>470.59500000000003</v>
      </c>
      <c r="U826" s="72">
        <v>6.7279999999999998</v>
      </c>
      <c r="V826" s="72">
        <v>14.146000000000001</v>
      </c>
      <c r="W826" s="12">
        <v>567.48500000000001</v>
      </c>
      <c r="X826" s="72">
        <v>8.1129999999999995</v>
      </c>
      <c r="Y826" s="72">
        <v>12.244</v>
      </c>
      <c r="Z826" s="12">
        <v>1038.0809999999999</v>
      </c>
      <c r="AA826" s="72">
        <v>14.84</v>
      </c>
      <c r="AB826" s="72">
        <v>3.4790000000000001</v>
      </c>
      <c r="AC826" s="12">
        <v>4307.0029999999997</v>
      </c>
      <c r="AD826" s="72">
        <v>61.572000000000003</v>
      </c>
      <c r="AE826" s="72">
        <v>2.7829999999999999</v>
      </c>
      <c r="AF826" s="12">
        <v>6.9669999999999996</v>
      </c>
      <c r="AG826" s="72">
        <v>0.1</v>
      </c>
      <c r="AH826" s="72">
        <v>93.903000000000006</v>
      </c>
      <c r="AI826" s="12">
        <v>291.202</v>
      </c>
      <c r="AJ826" s="72">
        <v>4.1630000000000003</v>
      </c>
      <c r="AK826" s="72">
        <v>10.725</v>
      </c>
      <c r="AL826" s="12">
        <v>298.16899999999998</v>
      </c>
      <c r="AM826" s="72">
        <v>4.2629999999999999</v>
      </c>
      <c r="AN826" s="72">
        <v>10.361000000000001</v>
      </c>
      <c r="AO826" s="12">
        <v>4605.1719999999996</v>
      </c>
      <c r="AP826" s="72">
        <v>65.834999999999994</v>
      </c>
      <c r="AQ826" s="72">
        <v>2.613</v>
      </c>
      <c r="AR826" s="12">
        <v>41.975999999999999</v>
      </c>
      <c r="AS826" s="72">
        <v>0.6</v>
      </c>
      <c r="AT826" s="72">
        <v>47.259</v>
      </c>
      <c r="AU826" s="12">
        <v>0</v>
      </c>
      <c r="AV826" s="72">
        <v>0</v>
      </c>
      <c r="AW826" s="72">
        <v>0</v>
      </c>
      <c r="AX826" s="12">
        <v>274.404</v>
      </c>
      <c r="AY826" s="72">
        <v>3.923</v>
      </c>
      <c r="AZ826" s="72">
        <v>20.084</v>
      </c>
      <c r="BA826" s="12">
        <v>274.404</v>
      </c>
      <c r="BB826" s="72">
        <v>3.923</v>
      </c>
      <c r="BC826" s="72">
        <v>20.084</v>
      </c>
      <c r="BD826" s="12">
        <v>148.92500000000001</v>
      </c>
      <c r="BE826" s="72">
        <v>2.129</v>
      </c>
      <c r="BF826" s="72">
        <v>52.488999999999997</v>
      </c>
      <c r="BG826" s="12">
        <v>423.32900000000001</v>
      </c>
      <c r="BH826" s="72">
        <v>6.0519999999999996</v>
      </c>
      <c r="BI826" s="72">
        <v>15.209</v>
      </c>
      <c r="BJ826" s="12">
        <v>832.06399999999996</v>
      </c>
      <c r="BK826" s="72">
        <v>11.895</v>
      </c>
      <c r="BL826" s="72">
        <v>5.6909999999999998</v>
      </c>
      <c r="BM826" s="12">
        <v>1092.489</v>
      </c>
      <c r="BN826" s="72">
        <v>15.618</v>
      </c>
      <c r="BO826" s="72">
        <v>6.0279999999999996</v>
      </c>
      <c r="BP826" s="12">
        <v>1924.5530000000001</v>
      </c>
      <c r="BQ826" s="72">
        <v>27.513000000000002</v>
      </c>
      <c r="BR826" s="72">
        <v>3.3660000000000001</v>
      </c>
      <c r="BS826" s="12">
        <v>2389.8580000000002</v>
      </c>
      <c r="BT826" s="72">
        <v>34.164999999999999</v>
      </c>
      <c r="BU826" s="72">
        <v>2.1360000000000001</v>
      </c>
      <c r="BV826" s="12">
        <v>6995.03</v>
      </c>
      <c r="BW826" s="72">
        <v>100</v>
      </c>
      <c r="BX826" s="72">
        <v>1.905</v>
      </c>
      <c r="BY826" s="13"/>
      <c r="BZ826" s="13"/>
    </row>
    <row r="827" spans="1:78" ht="12.75" customHeight="1">
      <c r="A827" s="122" t="s">
        <v>44</v>
      </c>
      <c r="B827" s="71" t="s">
        <v>80</v>
      </c>
      <c r="C827" s="71" t="s">
        <v>24</v>
      </c>
      <c r="D827" s="34">
        <v>44256</v>
      </c>
      <c r="E827" s="12">
        <v>3234.875</v>
      </c>
      <c r="F827" s="72">
        <v>46.627000000000002</v>
      </c>
      <c r="G827" s="72">
        <v>2.9740000000000002</v>
      </c>
      <c r="H827" s="12">
        <v>172.95</v>
      </c>
      <c r="I827" s="72">
        <v>2.4929999999999999</v>
      </c>
      <c r="J827" s="72">
        <v>37.216999999999999</v>
      </c>
      <c r="K827" s="12">
        <v>138.66</v>
      </c>
      <c r="L827" s="72">
        <v>1.9990000000000001</v>
      </c>
      <c r="M827" s="72">
        <v>34.234999999999999</v>
      </c>
      <c r="N827" s="12">
        <v>311.61</v>
      </c>
      <c r="O827" s="72">
        <v>4.492</v>
      </c>
      <c r="P827" s="72">
        <v>16.696000000000002</v>
      </c>
      <c r="Q827" s="12">
        <v>16.591999999999999</v>
      </c>
      <c r="R827" s="72">
        <v>0.23899999999999999</v>
      </c>
      <c r="S827" s="72">
        <v>86.984999999999999</v>
      </c>
      <c r="T827" s="12">
        <v>328.202</v>
      </c>
      <c r="U827" s="72">
        <v>4.7309999999999999</v>
      </c>
      <c r="V827" s="72">
        <v>14.868</v>
      </c>
      <c r="W827" s="12">
        <v>626.53399999999999</v>
      </c>
      <c r="X827" s="72">
        <v>9.0310000000000006</v>
      </c>
      <c r="Y827" s="72">
        <v>7.62</v>
      </c>
      <c r="Z827" s="12">
        <v>954.73599999999999</v>
      </c>
      <c r="AA827" s="72">
        <v>13.760999999999999</v>
      </c>
      <c r="AB827" s="72">
        <v>4.5339999999999998</v>
      </c>
      <c r="AC827" s="12">
        <v>4189.6109999999999</v>
      </c>
      <c r="AD827" s="72">
        <v>60.387999999999998</v>
      </c>
      <c r="AE827" s="72">
        <v>2.2280000000000002</v>
      </c>
      <c r="AF827" s="12">
        <v>16.995000000000001</v>
      </c>
      <c r="AG827" s="72">
        <v>0.245</v>
      </c>
      <c r="AH827" s="72">
        <v>62.512</v>
      </c>
      <c r="AI827" s="12">
        <v>333.93799999999999</v>
      </c>
      <c r="AJ827" s="72">
        <v>4.8129999999999997</v>
      </c>
      <c r="AK827" s="72">
        <v>9.6110000000000007</v>
      </c>
      <c r="AL827" s="12">
        <v>350.93299999999999</v>
      </c>
      <c r="AM827" s="72">
        <v>5.0579999999999998</v>
      </c>
      <c r="AN827" s="72">
        <v>8.6859999999999999</v>
      </c>
      <c r="AO827" s="12">
        <v>4540.5439999999999</v>
      </c>
      <c r="AP827" s="72">
        <v>65.447000000000003</v>
      </c>
      <c r="AQ827" s="72">
        <v>1.944</v>
      </c>
      <c r="AR827" s="12">
        <v>61.676000000000002</v>
      </c>
      <c r="AS827" s="72">
        <v>0.88900000000000001</v>
      </c>
      <c r="AT827" s="72">
        <v>43.767000000000003</v>
      </c>
      <c r="AU827" s="12">
        <v>22.172000000000001</v>
      </c>
      <c r="AV827" s="72">
        <v>0.32</v>
      </c>
      <c r="AW827" s="72">
        <v>97.712000000000003</v>
      </c>
      <c r="AX827" s="12">
        <v>204.322</v>
      </c>
      <c r="AY827" s="72">
        <v>2.9449999999999998</v>
      </c>
      <c r="AZ827" s="72">
        <v>21.478000000000002</v>
      </c>
      <c r="BA827" s="12">
        <v>226.49299999999999</v>
      </c>
      <c r="BB827" s="72">
        <v>3.2650000000000001</v>
      </c>
      <c r="BC827" s="72">
        <v>18.109000000000002</v>
      </c>
      <c r="BD827" s="12">
        <v>124.78400000000001</v>
      </c>
      <c r="BE827" s="72">
        <v>1.7989999999999999</v>
      </c>
      <c r="BF827" s="72">
        <v>32.362000000000002</v>
      </c>
      <c r="BG827" s="12">
        <v>351.27699999999999</v>
      </c>
      <c r="BH827" s="72">
        <v>5.0629999999999997</v>
      </c>
      <c r="BI827" s="72">
        <v>14.952</v>
      </c>
      <c r="BJ827" s="12">
        <v>862.18</v>
      </c>
      <c r="BK827" s="72">
        <v>12.427</v>
      </c>
      <c r="BL827" s="72">
        <v>7.367</v>
      </c>
      <c r="BM827" s="12">
        <v>1122.086</v>
      </c>
      <c r="BN827" s="72">
        <v>16.173999999999999</v>
      </c>
      <c r="BO827" s="72">
        <v>6.3559999999999999</v>
      </c>
      <c r="BP827" s="12">
        <v>1984.2670000000001</v>
      </c>
      <c r="BQ827" s="72">
        <v>28.600999999999999</v>
      </c>
      <c r="BR827" s="72">
        <v>2.734</v>
      </c>
      <c r="BS827" s="12">
        <v>2397.2199999999998</v>
      </c>
      <c r="BT827" s="72">
        <v>34.552999999999997</v>
      </c>
      <c r="BU827" s="72">
        <v>1.8380000000000001</v>
      </c>
      <c r="BV827" s="12">
        <v>6937.7640000000001</v>
      </c>
      <c r="BW827" s="72">
        <v>100</v>
      </c>
      <c r="BX827" s="72">
        <v>1.4810000000000001</v>
      </c>
      <c r="BY827" s="13"/>
      <c r="BZ827" s="13"/>
    </row>
    <row r="828" spans="1:78" ht="12.75" customHeight="1">
      <c r="A828" s="122" t="s">
        <v>44</v>
      </c>
      <c r="B828" s="71" t="s">
        <v>80</v>
      </c>
      <c r="C828" s="71" t="s">
        <v>24</v>
      </c>
      <c r="D828" s="34">
        <v>44348</v>
      </c>
      <c r="E828" s="12">
        <v>3443.7739999999999</v>
      </c>
      <c r="F828" s="72">
        <v>47.978999999999999</v>
      </c>
      <c r="G828" s="72">
        <v>3.3330000000000002</v>
      </c>
      <c r="H828" s="12">
        <v>172.06800000000001</v>
      </c>
      <c r="I828" s="72">
        <v>2.3969999999999998</v>
      </c>
      <c r="J828" s="72">
        <v>27.888000000000002</v>
      </c>
      <c r="K828" s="12">
        <v>157.84100000000001</v>
      </c>
      <c r="L828" s="72">
        <v>2.1989999999999998</v>
      </c>
      <c r="M828" s="72">
        <v>30.919</v>
      </c>
      <c r="N828" s="12">
        <v>329.90899999999999</v>
      </c>
      <c r="O828" s="72">
        <v>4.5960000000000001</v>
      </c>
      <c r="P828" s="72">
        <v>20.443000000000001</v>
      </c>
      <c r="Q828" s="12">
        <v>0</v>
      </c>
      <c r="R828" s="72">
        <v>0</v>
      </c>
      <c r="S828" s="72">
        <v>0</v>
      </c>
      <c r="T828" s="12">
        <v>329.90899999999999</v>
      </c>
      <c r="U828" s="72">
        <v>4.5960000000000001</v>
      </c>
      <c r="V828" s="72">
        <v>20.443000000000001</v>
      </c>
      <c r="W828" s="12">
        <v>747.56100000000004</v>
      </c>
      <c r="X828" s="72">
        <v>10.414999999999999</v>
      </c>
      <c r="Y828" s="72">
        <v>8.59</v>
      </c>
      <c r="Z828" s="12">
        <v>1077.47</v>
      </c>
      <c r="AA828" s="72">
        <v>15.012</v>
      </c>
      <c r="AB828" s="72">
        <v>4.0540000000000003</v>
      </c>
      <c r="AC828" s="12">
        <v>4521.2430000000004</v>
      </c>
      <c r="AD828" s="72">
        <v>62.991</v>
      </c>
      <c r="AE828" s="72">
        <v>2.68</v>
      </c>
      <c r="AF828" s="12">
        <v>22.442</v>
      </c>
      <c r="AG828" s="72">
        <v>0.313</v>
      </c>
      <c r="AH828" s="72">
        <v>83.248000000000005</v>
      </c>
      <c r="AI828" s="12">
        <v>269.74599999999998</v>
      </c>
      <c r="AJ828" s="72">
        <v>3.758</v>
      </c>
      <c r="AK828" s="72">
        <v>8.3350000000000009</v>
      </c>
      <c r="AL828" s="12">
        <v>292.18700000000001</v>
      </c>
      <c r="AM828" s="72">
        <v>4.0709999999999997</v>
      </c>
      <c r="AN828" s="72">
        <v>6.5490000000000004</v>
      </c>
      <c r="AO828" s="12">
        <v>4813.4309999999996</v>
      </c>
      <c r="AP828" s="72">
        <v>67.061999999999998</v>
      </c>
      <c r="AQ828" s="72">
        <v>2.516</v>
      </c>
      <c r="AR828" s="12">
        <v>30.545999999999999</v>
      </c>
      <c r="AS828" s="72">
        <v>0.42599999999999999</v>
      </c>
      <c r="AT828" s="72">
        <v>43.784999999999997</v>
      </c>
      <c r="AU828" s="12">
        <v>7.3339999999999996</v>
      </c>
      <c r="AV828" s="72">
        <v>0.10199999999999999</v>
      </c>
      <c r="AW828" s="72">
        <v>104.17</v>
      </c>
      <c r="AX828" s="12">
        <v>146.684</v>
      </c>
      <c r="AY828" s="72">
        <v>2.044</v>
      </c>
      <c r="AZ828" s="72">
        <v>27.989000000000001</v>
      </c>
      <c r="BA828" s="12">
        <v>154.018</v>
      </c>
      <c r="BB828" s="72">
        <v>2.1459999999999999</v>
      </c>
      <c r="BC828" s="72">
        <v>26.215</v>
      </c>
      <c r="BD828" s="12">
        <v>94.489000000000004</v>
      </c>
      <c r="BE828" s="72">
        <v>1.3160000000000001</v>
      </c>
      <c r="BF828" s="72">
        <v>30.581</v>
      </c>
      <c r="BG828" s="12">
        <v>248.506</v>
      </c>
      <c r="BH828" s="72">
        <v>3.4620000000000002</v>
      </c>
      <c r="BI828" s="72">
        <v>17.919</v>
      </c>
      <c r="BJ828" s="12">
        <v>990.29600000000005</v>
      </c>
      <c r="BK828" s="72">
        <v>13.797000000000001</v>
      </c>
      <c r="BL828" s="72">
        <v>7.2629999999999999</v>
      </c>
      <c r="BM828" s="12">
        <v>1094.836</v>
      </c>
      <c r="BN828" s="72">
        <v>15.253</v>
      </c>
      <c r="BO828" s="72">
        <v>5.3150000000000004</v>
      </c>
      <c r="BP828" s="12">
        <v>2085.1320000000001</v>
      </c>
      <c r="BQ828" s="72">
        <v>29.05</v>
      </c>
      <c r="BR828" s="72">
        <v>2.3210000000000002</v>
      </c>
      <c r="BS828" s="12">
        <v>2364.1840000000002</v>
      </c>
      <c r="BT828" s="72">
        <v>32.938000000000002</v>
      </c>
      <c r="BU828" s="72">
        <v>2.085</v>
      </c>
      <c r="BV828" s="12">
        <v>7177.6139999999996</v>
      </c>
      <c r="BW828" s="72">
        <v>100</v>
      </c>
      <c r="BX828" s="72">
        <v>1.895</v>
      </c>
      <c r="BY828" s="13"/>
      <c r="BZ828" s="13"/>
    </row>
    <row r="829" spans="1:78" ht="12.75" customHeight="1">
      <c r="A829" s="122" t="s">
        <v>44</v>
      </c>
      <c r="B829" s="71" t="s">
        <v>80</v>
      </c>
      <c r="C829" s="71" t="s">
        <v>24</v>
      </c>
      <c r="D829" s="34">
        <v>44805</v>
      </c>
      <c r="E829" s="12">
        <v>3679.0360000000001</v>
      </c>
      <c r="F829" s="72">
        <v>50.304000000000002</v>
      </c>
      <c r="G829" s="72">
        <v>3.0489999999999999</v>
      </c>
      <c r="H829" s="12">
        <v>71.353999999999999</v>
      </c>
      <c r="I829" s="72">
        <v>0.97599999999999998</v>
      </c>
      <c r="J829" s="72">
        <v>42.585000000000001</v>
      </c>
      <c r="K829" s="12">
        <v>84.658000000000001</v>
      </c>
      <c r="L829" s="72">
        <v>1.1579999999999999</v>
      </c>
      <c r="M829" s="72">
        <v>43.222999999999999</v>
      </c>
      <c r="N829" s="12">
        <v>156.012</v>
      </c>
      <c r="O829" s="72">
        <v>2.133</v>
      </c>
      <c r="P829" s="72">
        <v>21.594999999999999</v>
      </c>
      <c r="Q829" s="12">
        <v>12.646000000000001</v>
      </c>
      <c r="R829" s="72">
        <v>0.17299999999999999</v>
      </c>
      <c r="S829" s="72">
        <v>63.896000000000001</v>
      </c>
      <c r="T829" s="12">
        <v>168.65799999999999</v>
      </c>
      <c r="U829" s="72">
        <v>2.306</v>
      </c>
      <c r="V829" s="72">
        <v>19.893999999999998</v>
      </c>
      <c r="W829" s="12">
        <v>752.79499999999996</v>
      </c>
      <c r="X829" s="72">
        <v>10.292999999999999</v>
      </c>
      <c r="Y829" s="72">
        <v>6.2670000000000003</v>
      </c>
      <c r="Z829" s="12">
        <v>921.45299999999997</v>
      </c>
      <c r="AA829" s="72">
        <v>12.599</v>
      </c>
      <c r="AB829" s="72">
        <v>5.7110000000000003</v>
      </c>
      <c r="AC829" s="12">
        <v>4600.4889999999996</v>
      </c>
      <c r="AD829" s="72">
        <v>62.902999999999999</v>
      </c>
      <c r="AE829" s="72">
        <v>2.5790000000000002</v>
      </c>
      <c r="AF829" s="12">
        <v>18.741</v>
      </c>
      <c r="AG829" s="72">
        <v>0.25600000000000001</v>
      </c>
      <c r="AH829" s="72">
        <v>117.78100000000001</v>
      </c>
      <c r="AI829" s="12">
        <v>142.83699999999999</v>
      </c>
      <c r="AJ829" s="72">
        <v>1.9530000000000001</v>
      </c>
      <c r="AK829" s="72">
        <v>23.396000000000001</v>
      </c>
      <c r="AL829" s="12">
        <v>161.57900000000001</v>
      </c>
      <c r="AM829" s="72">
        <v>2.2090000000000001</v>
      </c>
      <c r="AN829" s="72">
        <v>13.576000000000001</v>
      </c>
      <c r="AO829" s="12">
        <v>4762.0680000000002</v>
      </c>
      <c r="AP829" s="72">
        <v>65.113</v>
      </c>
      <c r="AQ829" s="72">
        <v>2.4580000000000002</v>
      </c>
      <c r="AR829" s="12">
        <v>82.194000000000003</v>
      </c>
      <c r="AS829" s="72">
        <v>1.1240000000000001</v>
      </c>
      <c r="AT829" s="72">
        <v>44.142000000000003</v>
      </c>
      <c r="AU829" s="12">
        <v>21.614000000000001</v>
      </c>
      <c r="AV829" s="72">
        <v>0.29599999999999999</v>
      </c>
      <c r="AW829" s="72">
        <v>96.111999999999995</v>
      </c>
      <c r="AX829" s="12">
        <v>185.92500000000001</v>
      </c>
      <c r="AY829" s="72">
        <v>2.5419999999999998</v>
      </c>
      <c r="AZ829" s="72">
        <v>20.59</v>
      </c>
      <c r="BA829" s="12">
        <v>207.53800000000001</v>
      </c>
      <c r="BB829" s="72">
        <v>2.8380000000000001</v>
      </c>
      <c r="BC829" s="72">
        <v>20.637</v>
      </c>
      <c r="BD829" s="12">
        <v>179.047</v>
      </c>
      <c r="BE829" s="72">
        <v>2.448</v>
      </c>
      <c r="BF829" s="72">
        <v>35.737000000000002</v>
      </c>
      <c r="BG829" s="12">
        <v>386.58499999999998</v>
      </c>
      <c r="BH829" s="72">
        <v>5.2859999999999996</v>
      </c>
      <c r="BI829" s="72">
        <v>16.036999999999999</v>
      </c>
      <c r="BJ829" s="12">
        <v>932.721</v>
      </c>
      <c r="BK829" s="72">
        <v>12.753</v>
      </c>
      <c r="BL829" s="72">
        <v>5.7270000000000003</v>
      </c>
      <c r="BM829" s="12">
        <v>1150.0260000000001</v>
      </c>
      <c r="BN829" s="72">
        <v>15.724</v>
      </c>
      <c r="BO829" s="72">
        <v>6.3490000000000002</v>
      </c>
      <c r="BP829" s="12">
        <v>2082.748</v>
      </c>
      <c r="BQ829" s="72">
        <v>28.478000000000002</v>
      </c>
      <c r="BR829" s="72">
        <v>3.07</v>
      </c>
      <c r="BS829" s="12">
        <v>2551.527</v>
      </c>
      <c r="BT829" s="72">
        <v>34.887</v>
      </c>
      <c r="BU829" s="72">
        <v>1.601</v>
      </c>
      <c r="BV829" s="12">
        <v>7313.5950000000003</v>
      </c>
      <c r="BW829" s="72">
        <v>100</v>
      </c>
      <c r="BX829" s="72">
        <v>1.6240000000000001</v>
      </c>
      <c r="BY829" s="13"/>
      <c r="BZ829" s="13"/>
    </row>
    <row r="830" spans="1:78" ht="12.75" customHeight="1">
      <c r="A830" s="122" t="s">
        <v>44</v>
      </c>
      <c r="B830" s="71" t="s">
        <v>80</v>
      </c>
      <c r="C830" s="71" t="s">
        <v>24</v>
      </c>
      <c r="D830" s="34">
        <v>44896</v>
      </c>
      <c r="E830" s="12">
        <v>3826.32</v>
      </c>
      <c r="F830" s="72">
        <v>51.655999999999999</v>
      </c>
      <c r="G830" s="72">
        <v>2.4860000000000002</v>
      </c>
      <c r="H830" s="12">
        <v>87.477000000000004</v>
      </c>
      <c r="I830" s="72">
        <v>1.181</v>
      </c>
      <c r="J830" s="72">
        <v>45.45</v>
      </c>
      <c r="K830" s="12">
        <v>180.91800000000001</v>
      </c>
      <c r="L830" s="72">
        <v>2.4420000000000002</v>
      </c>
      <c r="M830" s="72">
        <v>28.268000000000001</v>
      </c>
      <c r="N830" s="12">
        <v>268.39499999999998</v>
      </c>
      <c r="O830" s="72">
        <v>3.6230000000000002</v>
      </c>
      <c r="P830" s="72">
        <v>21.535</v>
      </c>
      <c r="Q830" s="12">
        <v>1.75</v>
      </c>
      <c r="R830" s="72">
        <v>2.4E-2</v>
      </c>
      <c r="S830" s="72">
        <v>105.133</v>
      </c>
      <c r="T830" s="12">
        <v>270.14499999999998</v>
      </c>
      <c r="U830" s="72">
        <v>3.6469999999999998</v>
      </c>
      <c r="V830" s="72">
        <v>21.321999999999999</v>
      </c>
      <c r="W830" s="12">
        <v>734.19799999999998</v>
      </c>
      <c r="X830" s="72">
        <v>9.9120000000000008</v>
      </c>
      <c r="Y830" s="72">
        <v>8.6340000000000003</v>
      </c>
      <c r="Z830" s="12">
        <v>1004.343</v>
      </c>
      <c r="AA830" s="72">
        <v>13.558999999999999</v>
      </c>
      <c r="AB830" s="72">
        <v>4.4160000000000004</v>
      </c>
      <c r="AC830" s="12">
        <v>4830.6629999999996</v>
      </c>
      <c r="AD830" s="72">
        <v>65.215000000000003</v>
      </c>
      <c r="AE830" s="72">
        <v>2.1019999999999999</v>
      </c>
      <c r="AF830" s="12">
        <v>18.173999999999999</v>
      </c>
      <c r="AG830" s="72">
        <v>0.245</v>
      </c>
      <c r="AH830" s="72">
        <v>109.378</v>
      </c>
      <c r="AI830" s="12">
        <v>161.34299999999999</v>
      </c>
      <c r="AJ830" s="72">
        <v>2.1779999999999999</v>
      </c>
      <c r="AK830" s="72">
        <v>14.734</v>
      </c>
      <c r="AL830" s="12">
        <v>179.517</v>
      </c>
      <c r="AM830" s="72">
        <v>2.4239999999999999</v>
      </c>
      <c r="AN830" s="72">
        <v>8.9309999999999992</v>
      </c>
      <c r="AO830" s="12">
        <v>5010.18</v>
      </c>
      <c r="AP830" s="72">
        <v>67.638999999999996</v>
      </c>
      <c r="AQ830" s="72">
        <v>2.117</v>
      </c>
      <c r="AR830" s="12">
        <v>39.994999999999997</v>
      </c>
      <c r="AS830" s="72">
        <v>0.54</v>
      </c>
      <c r="AT830" s="72">
        <v>49.631999999999998</v>
      </c>
      <c r="AU830" s="12">
        <v>22.928000000000001</v>
      </c>
      <c r="AV830" s="72">
        <v>0.31</v>
      </c>
      <c r="AW830" s="72">
        <v>119.889</v>
      </c>
      <c r="AX830" s="12">
        <v>176.529</v>
      </c>
      <c r="AY830" s="72">
        <v>2.383</v>
      </c>
      <c r="AZ830" s="72">
        <v>20.638000000000002</v>
      </c>
      <c r="BA830" s="12">
        <v>199.45699999999999</v>
      </c>
      <c r="BB830" s="72">
        <v>2.6930000000000001</v>
      </c>
      <c r="BC830" s="72">
        <v>21.593</v>
      </c>
      <c r="BD830" s="12">
        <v>101.508</v>
      </c>
      <c r="BE830" s="72">
        <v>1.37</v>
      </c>
      <c r="BF830" s="72">
        <v>31.353000000000002</v>
      </c>
      <c r="BG830" s="12">
        <v>300.96499999999997</v>
      </c>
      <c r="BH830" s="72">
        <v>4.0629999999999997</v>
      </c>
      <c r="BI830" s="72">
        <v>16.559000000000001</v>
      </c>
      <c r="BJ830" s="12">
        <v>949.00800000000004</v>
      </c>
      <c r="BK830" s="72">
        <v>12.811999999999999</v>
      </c>
      <c r="BL830" s="72">
        <v>9.0830000000000002</v>
      </c>
      <c r="BM830" s="12">
        <v>1107.133</v>
      </c>
      <c r="BN830" s="72">
        <v>14.946999999999999</v>
      </c>
      <c r="BO830" s="72">
        <v>6.1820000000000004</v>
      </c>
      <c r="BP830" s="12">
        <v>2056.1410000000001</v>
      </c>
      <c r="BQ830" s="72">
        <v>27.757999999999999</v>
      </c>
      <c r="BR830" s="72">
        <v>3.8109999999999999</v>
      </c>
      <c r="BS830" s="12">
        <v>2397.1010000000001</v>
      </c>
      <c r="BT830" s="72">
        <v>32.360999999999997</v>
      </c>
      <c r="BU830" s="72">
        <v>2.129</v>
      </c>
      <c r="BV830" s="12">
        <v>7407.2809999999999</v>
      </c>
      <c r="BW830" s="72">
        <v>100</v>
      </c>
      <c r="BX830" s="72">
        <v>1.4059999999999999</v>
      </c>
      <c r="BY830" s="13"/>
      <c r="BZ830" s="13"/>
    </row>
    <row r="831" spans="1:78" ht="12.75" customHeight="1">
      <c r="A831" s="122" t="s">
        <v>44</v>
      </c>
      <c r="B831" s="71" t="s">
        <v>80</v>
      </c>
      <c r="C831" s="71" t="s">
        <v>24</v>
      </c>
      <c r="D831" s="34">
        <v>44986</v>
      </c>
      <c r="E831" s="12">
        <v>3711.8710000000001</v>
      </c>
      <c r="F831" s="72">
        <v>49.543999999999997</v>
      </c>
      <c r="G831" s="72">
        <v>2.6280000000000001</v>
      </c>
      <c r="H831" s="12">
        <v>115.35899999999999</v>
      </c>
      <c r="I831" s="72">
        <v>1.54</v>
      </c>
      <c r="J831" s="72">
        <v>25.311</v>
      </c>
      <c r="K831" s="12">
        <v>105.628</v>
      </c>
      <c r="L831" s="72">
        <v>1.41</v>
      </c>
      <c r="M831" s="72">
        <v>20.126000000000001</v>
      </c>
      <c r="N831" s="12">
        <v>220.98599999999999</v>
      </c>
      <c r="O831" s="72">
        <v>2.95</v>
      </c>
      <c r="P831" s="72">
        <v>18.141999999999999</v>
      </c>
      <c r="Q831" s="12">
        <v>17.382999999999999</v>
      </c>
      <c r="R831" s="72">
        <v>0.23200000000000001</v>
      </c>
      <c r="S831" s="72">
        <v>73.528000000000006</v>
      </c>
      <c r="T831" s="12">
        <v>238.369</v>
      </c>
      <c r="U831" s="72">
        <v>3.1819999999999999</v>
      </c>
      <c r="V831" s="72">
        <v>18.109000000000002</v>
      </c>
      <c r="W831" s="12">
        <v>816.66300000000001</v>
      </c>
      <c r="X831" s="72">
        <v>10.9</v>
      </c>
      <c r="Y831" s="72">
        <v>6.0170000000000003</v>
      </c>
      <c r="Z831" s="12">
        <v>1055.0319999999999</v>
      </c>
      <c r="AA831" s="72">
        <v>14.082000000000001</v>
      </c>
      <c r="AB831" s="72">
        <v>3.4630000000000001</v>
      </c>
      <c r="AC831" s="12">
        <v>4766.9030000000002</v>
      </c>
      <c r="AD831" s="72">
        <v>63.625999999999998</v>
      </c>
      <c r="AE831" s="72">
        <v>2.0539999999999998</v>
      </c>
      <c r="AF831" s="12">
        <v>40.347000000000001</v>
      </c>
      <c r="AG831" s="72">
        <v>0.53900000000000003</v>
      </c>
      <c r="AH831" s="72">
        <v>48.518000000000001</v>
      </c>
      <c r="AI831" s="12">
        <v>193.80099999999999</v>
      </c>
      <c r="AJ831" s="72">
        <v>2.5870000000000002</v>
      </c>
      <c r="AK831" s="72">
        <v>10.18</v>
      </c>
      <c r="AL831" s="12">
        <v>234.149</v>
      </c>
      <c r="AM831" s="72">
        <v>3.125</v>
      </c>
      <c r="AN831" s="72">
        <v>4.6749999999999998</v>
      </c>
      <c r="AO831" s="12">
        <v>5001.0519999999997</v>
      </c>
      <c r="AP831" s="72">
        <v>66.751000000000005</v>
      </c>
      <c r="AQ831" s="72">
        <v>1.9570000000000001</v>
      </c>
      <c r="AR831" s="12">
        <v>43.917999999999999</v>
      </c>
      <c r="AS831" s="72">
        <v>0.58599999999999997</v>
      </c>
      <c r="AT831" s="72">
        <v>59.518000000000001</v>
      </c>
      <c r="AU831" s="12">
        <v>5.8170000000000002</v>
      </c>
      <c r="AV831" s="72">
        <v>7.8E-2</v>
      </c>
      <c r="AW831" s="72">
        <v>70.27</v>
      </c>
      <c r="AX831" s="12">
        <v>214.35</v>
      </c>
      <c r="AY831" s="72">
        <v>2.8610000000000002</v>
      </c>
      <c r="AZ831" s="72">
        <v>15.587</v>
      </c>
      <c r="BA831" s="12">
        <v>220.166</v>
      </c>
      <c r="BB831" s="72">
        <v>2.9390000000000001</v>
      </c>
      <c r="BC831" s="72">
        <v>15.596</v>
      </c>
      <c r="BD831" s="12">
        <v>165.72800000000001</v>
      </c>
      <c r="BE831" s="72">
        <v>2.2120000000000002</v>
      </c>
      <c r="BF831" s="72">
        <v>20.597000000000001</v>
      </c>
      <c r="BG831" s="12">
        <v>385.89400000000001</v>
      </c>
      <c r="BH831" s="72">
        <v>5.1509999999999998</v>
      </c>
      <c r="BI831" s="72">
        <v>11.147</v>
      </c>
      <c r="BJ831" s="12">
        <v>840.02800000000002</v>
      </c>
      <c r="BK831" s="72">
        <v>11.212</v>
      </c>
      <c r="BL831" s="72">
        <v>5.99</v>
      </c>
      <c r="BM831" s="12">
        <v>1221.184</v>
      </c>
      <c r="BN831" s="72">
        <v>16.3</v>
      </c>
      <c r="BO831" s="72">
        <v>4.3680000000000003</v>
      </c>
      <c r="BP831" s="12">
        <v>2061.2109999999998</v>
      </c>
      <c r="BQ831" s="72">
        <v>27.512</v>
      </c>
      <c r="BR831" s="72">
        <v>2.4510000000000001</v>
      </c>
      <c r="BS831" s="12">
        <v>2491.0230000000001</v>
      </c>
      <c r="BT831" s="72">
        <v>33.249000000000002</v>
      </c>
      <c r="BU831" s="72">
        <v>1.4410000000000001</v>
      </c>
      <c r="BV831" s="12">
        <v>7492.0749999999998</v>
      </c>
      <c r="BW831" s="72">
        <v>100</v>
      </c>
      <c r="BX831" s="72">
        <v>1.1950000000000001</v>
      </c>
      <c r="BY831" s="13"/>
      <c r="BZ831" s="13"/>
    </row>
    <row r="832" spans="1:78" ht="12.75" customHeight="1">
      <c r="A832" s="122" t="s">
        <v>44</v>
      </c>
      <c r="B832" s="71" t="s">
        <v>80</v>
      </c>
      <c r="C832" s="71" t="s">
        <v>24</v>
      </c>
      <c r="D832" s="34">
        <v>45078</v>
      </c>
      <c r="E832" s="12">
        <v>3723.3820000000001</v>
      </c>
      <c r="F832" s="72">
        <v>49.658000000000001</v>
      </c>
      <c r="G832" s="72">
        <v>1.9670000000000001</v>
      </c>
      <c r="H832" s="12">
        <v>109.708</v>
      </c>
      <c r="I832" s="72">
        <v>1.4630000000000001</v>
      </c>
      <c r="J832" s="72">
        <v>26.393999999999998</v>
      </c>
      <c r="K832" s="12">
        <v>98.126999999999995</v>
      </c>
      <c r="L832" s="72">
        <v>1.3089999999999999</v>
      </c>
      <c r="M832" s="72">
        <v>21.925000000000001</v>
      </c>
      <c r="N832" s="12">
        <v>207.834</v>
      </c>
      <c r="O832" s="72">
        <v>2.7719999999999998</v>
      </c>
      <c r="P832" s="72">
        <v>17.126000000000001</v>
      </c>
      <c r="Q832" s="12">
        <v>9.4220000000000006</v>
      </c>
      <c r="R832" s="72">
        <v>0.126</v>
      </c>
      <c r="S832" s="72">
        <v>64.893000000000001</v>
      </c>
      <c r="T832" s="12">
        <v>217.256</v>
      </c>
      <c r="U832" s="72">
        <v>2.8980000000000001</v>
      </c>
      <c r="V832" s="72">
        <v>16.739000000000001</v>
      </c>
      <c r="W832" s="12">
        <v>841.21900000000005</v>
      </c>
      <c r="X832" s="72">
        <v>11.218999999999999</v>
      </c>
      <c r="Y832" s="72">
        <v>7.0350000000000001</v>
      </c>
      <c r="Z832" s="12">
        <v>1058.4749999999999</v>
      </c>
      <c r="AA832" s="72">
        <v>14.117000000000001</v>
      </c>
      <c r="AB832" s="72">
        <v>4.2850000000000001</v>
      </c>
      <c r="AC832" s="12">
        <v>4781.857</v>
      </c>
      <c r="AD832" s="72">
        <v>63.774999999999999</v>
      </c>
      <c r="AE832" s="72">
        <v>1.625</v>
      </c>
      <c r="AF832" s="12">
        <v>7.65</v>
      </c>
      <c r="AG832" s="72">
        <v>0.10199999999999999</v>
      </c>
      <c r="AH832" s="72">
        <v>63.82</v>
      </c>
      <c r="AI832" s="12">
        <v>209.15700000000001</v>
      </c>
      <c r="AJ832" s="72">
        <v>2.7890000000000001</v>
      </c>
      <c r="AK832" s="72">
        <v>7.5979999999999999</v>
      </c>
      <c r="AL832" s="12">
        <v>216.80600000000001</v>
      </c>
      <c r="AM832" s="72">
        <v>2.8919999999999999</v>
      </c>
      <c r="AN832" s="72">
        <v>7.27</v>
      </c>
      <c r="AO832" s="12">
        <v>4998.6629999999996</v>
      </c>
      <c r="AP832" s="72">
        <v>66.667000000000002</v>
      </c>
      <c r="AQ832" s="72">
        <v>1.583</v>
      </c>
      <c r="AR832" s="12">
        <v>25.033000000000001</v>
      </c>
      <c r="AS832" s="72">
        <v>0.33400000000000002</v>
      </c>
      <c r="AT832" s="72">
        <v>58.332000000000001</v>
      </c>
      <c r="AU832" s="12">
        <v>1.974</v>
      </c>
      <c r="AV832" s="72">
        <v>2.5999999999999999E-2</v>
      </c>
      <c r="AW832" s="72">
        <v>101.371</v>
      </c>
      <c r="AX832" s="12">
        <v>241.15899999999999</v>
      </c>
      <c r="AY832" s="72">
        <v>3.2160000000000002</v>
      </c>
      <c r="AZ832" s="72">
        <v>14.609</v>
      </c>
      <c r="BA832" s="12">
        <v>243.13300000000001</v>
      </c>
      <c r="BB832" s="72">
        <v>3.2429999999999999</v>
      </c>
      <c r="BC832" s="72">
        <v>14.472</v>
      </c>
      <c r="BD832" s="12">
        <v>80.150999999999996</v>
      </c>
      <c r="BE832" s="72">
        <v>1.069</v>
      </c>
      <c r="BF832" s="72">
        <v>31.280999999999999</v>
      </c>
      <c r="BG832" s="12">
        <v>323.28399999999999</v>
      </c>
      <c r="BH832" s="72">
        <v>4.3120000000000003</v>
      </c>
      <c r="BI832" s="72">
        <v>13.304</v>
      </c>
      <c r="BJ832" s="12">
        <v>910.53300000000002</v>
      </c>
      <c r="BK832" s="72">
        <v>12.144</v>
      </c>
      <c r="BL832" s="72">
        <v>5.7350000000000003</v>
      </c>
      <c r="BM832" s="12">
        <v>1240.4829999999999</v>
      </c>
      <c r="BN832" s="72">
        <v>16.544</v>
      </c>
      <c r="BO832" s="72">
        <v>4.8970000000000002</v>
      </c>
      <c r="BP832" s="12">
        <v>2151.0149999999999</v>
      </c>
      <c r="BQ832" s="72">
        <v>28.687999999999999</v>
      </c>
      <c r="BR832" s="72">
        <v>2.5129999999999999</v>
      </c>
      <c r="BS832" s="12">
        <v>2499.3330000000001</v>
      </c>
      <c r="BT832" s="72">
        <v>33.332999999999998</v>
      </c>
      <c r="BU832" s="72">
        <v>1.2350000000000001</v>
      </c>
      <c r="BV832" s="12">
        <v>7497.9960000000001</v>
      </c>
      <c r="BW832" s="72">
        <v>100</v>
      </c>
      <c r="BX832" s="72">
        <v>1.113</v>
      </c>
      <c r="BY832" s="13"/>
      <c r="BZ832" s="13"/>
    </row>
    <row r="833" spans="1:78" ht="12.75" customHeight="1">
      <c r="A833" s="122" t="s">
        <v>44</v>
      </c>
      <c r="B833" s="71" t="s">
        <v>80</v>
      </c>
      <c r="C833" s="71" t="s">
        <v>24</v>
      </c>
      <c r="D833" s="34">
        <v>45170</v>
      </c>
      <c r="E833" s="12">
        <v>3643.64</v>
      </c>
      <c r="F833" s="72">
        <v>49.268000000000001</v>
      </c>
      <c r="G833" s="72">
        <v>1.9590000000000001</v>
      </c>
      <c r="H833" s="12">
        <v>80.613</v>
      </c>
      <c r="I833" s="72">
        <v>1.0900000000000001</v>
      </c>
      <c r="J833" s="72">
        <v>24.315999999999999</v>
      </c>
      <c r="K833" s="12">
        <v>127.32899999999999</v>
      </c>
      <c r="L833" s="72">
        <v>1.722</v>
      </c>
      <c r="M833" s="72">
        <v>25.271999999999998</v>
      </c>
      <c r="N833" s="12">
        <v>207.94200000000001</v>
      </c>
      <c r="O833" s="72">
        <v>2.8119999999999998</v>
      </c>
      <c r="P833" s="72">
        <v>19.920999999999999</v>
      </c>
      <c r="Q833" s="12">
        <v>24.068000000000001</v>
      </c>
      <c r="R833" s="72">
        <v>0.32500000000000001</v>
      </c>
      <c r="S833" s="72">
        <v>51.512</v>
      </c>
      <c r="T833" s="12">
        <v>232.01</v>
      </c>
      <c r="U833" s="72">
        <v>3.137</v>
      </c>
      <c r="V833" s="72">
        <v>18.131</v>
      </c>
      <c r="W833" s="12">
        <v>802.94600000000003</v>
      </c>
      <c r="X833" s="72">
        <v>10.856999999999999</v>
      </c>
      <c r="Y833" s="72">
        <v>6.3209999999999997</v>
      </c>
      <c r="Z833" s="12">
        <v>1034.9559999999999</v>
      </c>
      <c r="AA833" s="72">
        <v>13.994</v>
      </c>
      <c r="AB833" s="72">
        <v>3.7040000000000002</v>
      </c>
      <c r="AC833" s="12">
        <v>4678.5959999999995</v>
      </c>
      <c r="AD833" s="72">
        <v>63.262</v>
      </c>
      <c r="AE833" s="72">
        <v>1.4259999999999999</v>
      </c>
      <c r="AF833" s="12">
        <v>0.69199999999999995</v>
      </c>
      <c r="AG833" s="72">
        <v>8.9999999999999993E-3</v>
      </c>
      <c r="AH833" s="72">
        <v>111.042</v>
      </c>
      <c r="AI833" s="12">
        <v>187.68700000000001</v>
      </c>
      <c r="AJ833" s="72">
        <v>2.5379999999999998</v>
      </c>
      <c r="AK833" s="72">
        <v>10.476000000000001</v>
      </c>
      <c r="AL833" s="12">
        <v>188.37899999999999</v>
      </c>
      <c r="AM833" s="72">
        <v>2.5470000000000002</v>
      </c>
      <c r="AN833" s="72">
        <v>10.413</v>
      </c>
      <c r="AO833" s="12">
        <v>4866.9750000000004</v>
      </c>
      <c r="AP833" s="72">
        <v>65.808999999999997</v>
      </c>
      <c r="AQ833" s="72">
        <v>1.508</v>
      </c>
      <c r="AR833" s="12">
        <v>40.067</v>
      </c>
      <c r="AS833" s="72">
        <v>0.54200000000000004</v>
      </c>
      <c r="AT833" s="72">
        <v>33.070999999999998</v>
      </c>
      <c r="AU833" s="12">
        <v>14.518000000000001</v>
      </c>
      <c r="AV833" s="72">
        <v>0.19600000000000001</v>
      </c>
      <c r="AW833" s="72">
        <v>55.671999999999997</v>
      </c>
      <c r="AX833" s="12">
        <v>243.47900000000001</v>
      </c>
      <c r="AY833" s="72">
        <v>3.2919999999999998</v>
      </c>
      <c r="AZ833" s="72">
        <v>11.811</v>
      </c>
      <c r="BA833" s="12">
        <v>257.99700000000001</v>
      </c>
      <c r="BB833" s="72">
        <v>3.4889999999999999</v>
      </c>
      <c r="BC833" s="72">
        <v>11.465</v>
      </c>
      <c r="BD833" s="12">
        <v>78.338999999999999</v>
      </c>
      <c r="BE833" s="72">
        <v>1.0589999999999999</v>
      </c>
      <c r="BF833" s="72">
        <v>34.999000000000002</v>
      </c>
      <c r="BG833" s="12">
        <v>336.33499999999998</v>
      </c>
      <c r="BH833" s="72">
        <v>4.548</v>
      </c>
      <c r="BI833" s="72">
        <v>9.1560000000000006</v>
      </c>
      <c r="BJ833" s="12">
        <v>976.76700000000005</v>
      </c>
      <c r="BK833" s="72">
        <v>13.207000000000001</v>
      </c>
      <c r="BL833" s="72">
        <v>6.1429999999999998</v>
      </c>
      <c r="BM833" s="12">
        <v>1175.472</v>
      </c>
      <c r="BN833" s="72">
        <v>15.894</v>
      </c>
      <c r="BO833" s="72">
        <v>4.8419999999999996</v>
      </c>
      <c r="BP833" s="12">
        <v>2152.2399999999998</v>
      </c>
      <c r="BQ833" s="72">
        <v>29.102</v>
      </c>
      <c r="BR833" s="72">
        <v>1.871</v>
      </c>
      <c r="BS833" s="12">
        <v>2528.6419999999998</v>
      </c>
      <c r="BT833" s="72">
        <v>34.191000000000003</v>
      </c>
      <c r="BU833" s="72">
        <v>1.415</v>
      </c>
      <c r="BV833" s="12">
        <v>7395.6170000000002</v>
      </c>
      <c r="BW833" s="72">
        <v>100</v>
      </c>
      <c r="BX833" s="72">
        <v>0.83799999999999997</v>
      </c>
      <c r="BY833" s="13"/>
      <c r="BZ833" s="13"/>
    </row>
    <row r="834" spans="1:78" ht="12.75" customHeight="1">
      <c r="A834" s="122" t="s">
        <v>44</v>
      </c>
      <c r="B834" s="71" t="s">
        <v>80</v>
      </c>
      <c r="C834" s="71" t="s">
        <v>24</v>
      </c>
      <c r="D834" s="34">
        <v>45261</v>
      </c>
      <c r="E834" s="12">
        <v>3940.5610000000001</v>
      </c>
      <c r="F834" s="72">
        <v>50.779000000000003</v>
      </c>
      <c r="G834" s="72">
        <v>1.6359999999999999</v>
      </c>
      <c r="H834" s="12">
        <v>110.834</v>
      </c>
      <c r="I834" s="72">
        <v>1.4279999999999999</v>
      </c>
      <c r="J834" s="72">
        <v>24.529</v>
      </c>
      <c r="K834" s="12">
        <v>120.789</v>
      </c>
      <c r="L834" s="72">
        <v>1.5569999999999999</v>
      </c>
      <c r="M834" s="72">
        <v>26.645</v>
      </c>
      <c r="N834" s="12">
        <v>231.62299999999999</v>
      </c>
      <c r="O834" s="72">
        <v>2.9849999999999999</v>
      </c>
      <c r="P834" s="72">
        <v>13.084</v>
      </c>
      <c r="Q834" s="12">
        <v>7.0910000000000002</v>
      </c>
      <c r="R834" s="72">
        <v>9.0999999999999998E-2</v>
      </c>
      <c r="S834" s="72">
        <v>76.284999999999997</v>
      </c>
      <c r="T834" s="12">
        <v>238.714</v>
      </c>
      <c r="U834" s="72">
        <v>3.0760000000000001</v>
      </c>
      <c r="V834" s="72">
        <v>12.891</v>
      </c>
      <c r="W834" s="12">
        <v>856.452</v>
      </c>
      <c r="X834" s="72">
        <v>11.037000000000001</v>
      </c>
      <c r="Y834" s="72">
        <v>5.5780000000000003</v>
      </c>
      <c r="Z834" s="12">
        <v>1095.1659999999999</v>
      </c>
      <c r="AA834" s="72">
        <v>14.113</v>
      </c>
      <c r="AB834" s="72">
        <v>2.5449999999999999</v>
      </c>
      <c r="AC834" s="12">
        <v>5035.7269999999999</v>
      </c>
      <c r="AD834" s="72">
        <v>64.891999999999996</v>
      </c>
      <c r="AE834" s="72">
        <v>1.38</v>
      </c>
      <c r="AF834" s="12">
        <v>14.186</v>
      </c>
      <c r="AG834" s="72">
        <v>0.183</v>
      </c>
      <c r="AH834" s="72">
        <v>83.384</v>
      </c>
      <c r="AI834" s="12">
        <v>198.25800000000001</v>
      </c>
      <c r="AJ834" s="72">
        <v>2.5550000000000002</v>
      </c>
      <c r="AK834" s="72">
        <v>8.3049999999999997</v>
      </c>
      <c r="AL834" s="12">
        <v>212.44399999999999</v>
      </c>
      <c r="AM834" s="72">
        <v>2.738</v>
      </c>
      <c r="AN834" s="72">
        <v>5.6710000000000003</v>
      </c>
      <c r="AO834" s="12">
        <v>5248.1710000000003</v>
      </c>
      <c r="AP834" s="72">
        <v>67.63</v>
      </c>
      <c r="AQ834" s="72">
        <v>1.294</v>
      </c>
      <c r="AR834" s="12">
        <v>59.829000000000001</v>
      </c>
      <c r="AS834" s="72">
        <v>0.77100000000000002</v>
      </c>
      <c r="AT834" s="72">
        <v>36.521000000000001</v>
      </c>
      <c r="AU834" s="12">
        <v>44.820999999999998</v>
      </c>
      <c r="AV834" s="72">
        <v>0.57799999999999996</v>
      </c>
      <c r="AW834" s="72">
        <v>43.95</v>
      </c>
      <c r="AX834" s="12">
        <v>220.71299999999999</v>
      </c>
      <c r="AY834" s="72">
        <v>2.8439999999999999</v>
      </c>
      <c r="AZ834" s="72">
        <v>13.956</v>
      </c>
      <c r="BA834" s="12">
        <v>265.53300000000002</v>
      </c>
      <c r="BB834" s="72">
        <v>3.4220000000000002</v>
      </c>
      <c r="BC834" s="72">
        <v>10.938000000000001</v>
      </c>
      <c r="BD834" s="12">
        <v>49.555999999999997</v>
      </c>
      <c r="BE834" s="72">
        <v>0.63900000000000001</v>
      </c>
      <c r="BF834" s="72">
        <v>36.582000000000001</v>
      </c>
      <c r="BG834" s="12">
        <v>315.08999999999997</v>
      </c>
      <c r="BH834" s="72">
        <v>4.0599999999999996</v>
      </c>
      <c r="BI834" s="72">
        <v>10.407999999999999</v>
      </c>
      <c r="BJ834" s="12">
        <v>884.53</v>
      </c>
      <c r="BK834" s="72">
        <v>11.398</v>
      </c>
      <c r="BL834" s="72">
        <v>7.37</v>
      </c>
      <c r="BM834" s="12">
        <v>1252.5260000000001</v>
      </c>
      <c r="BN834" s="72">
        <v>16.140999999999998</v>
      </c>
      <c r="BO834" s="72">
        <v>5.1100000000000003</v>
      </c>
      <c r="BP834" s="12">
        <v>2137.056</v>
      </c>
      <c r="BQ834" s="72">
        <v>27.539000000000001</v>
      </c>
      <c r="BR834" s="72">
        <v>2.34</v>
      </c>
      <c r="BS834" s="12">
        <v>2511.9740000000002</v>
      </c>
      <c r="BT834" s="72">
        <v>32.369999999999997</v>
      </c>
      <c r="BU834" s="72">
        <v>1.4990000000000001</v>
      </c>
      <c r="BV834" s="12">
        <v>7760.1459999999997</v>
      </c>
      <c r="BW834" s="72">
        <v>100</v>
      </c>
      <c r="BX834" s="72">
        <v>1.02</v>
      </c>
      <c r="BY834" s="13"/>
      <c r="BZ834" s="13"/>
    </row>
    <row r="835" spans="1:78" ht="12.75" customHeight="1">
      <c r="A835" s="122" t="s">
        <v>44</v>
      </c>
      <c r="B835" s="71" t="s">
        <v>80</v>
      </c>
      <c r="C835" s="71" t="s">
        <v>24</v>
      </c>
      <c r="D835" s="34">
        <v>45352</v>
      </c>
      <c r="E835" s="12">
        <v>3734.201</v>
      </c>
      <c r="F835" s="72">
        <v>49.021000000000001</v>
      </c>
      <c r="G835" s="72">
        <v>2.12</v>
      </c>
      <c r="H835" s="12">
        <v>117.4</v>
      </c>
      <c r="I835" s="72">
        <v>1.5409999999999999</v>
      </c>
      <c r="J835" s="72">
        <v>23.969000000000001</v>
      </c>
      <c r="K835" s="12">
        <v>153.07400000000001</v>
      </c>
      <c r="L835" s="72">
        <v>2.0099999999999998</v>
      </c>
      <c r="M835" s="72">
        <v>21.919</v>
      </c>
      <c r="N835" s="12">
        <v>270.47399999999999</v>
      </c>
      <c r="O835" s="72">
        <v>3.5510000000000002</v>
      </c>
      <c r="P835" s="72">
        <v>16.03</v>
      </c>
      <c r="Q835" s="12">
        <v>15.122999999999999</v>
      </c>
      <c r="R835" s="72">
        <v>0.19900000000000001</v>
      </c>
      <c r="S835" s="72">
        <v>62.273000000000003</v>
      </c>
      <c r="T835" s="12">
        <v>285.59699999999998</v>
      </c>
      <c r="U835" s="72">
        <v>3.7490000000000001</v>
      </c>
      <c r="V835" s="72">
        <v>15.282999999999999</v>
      </c>
      <c r="W835" s="12">
        <v>808.10299999999995</v>
      </c>
      <c r="X835" s="72">
        <v>10.609</v>
      </c>
      <c r="Y835" s="72">
        <v>5.8010000000000002</v>
      </c>
      <c r="Z835" s="12">
        <v>1093.7</v>
      </c>
      <c r="AA835" s="72">
        <v>14.358000000000001</v>
      </c>
      <c r="AB835" s="72">
        <v>3.0880000000000001</v>
      </c>
      <c r="AC835" s="12">
        <v>4827.9009999999998</v>
      </c>
      <c r="AD835" s="72">
        <v>63.378999999999998</v>
      </c>
      <c r="AE835" s="72">
        <v>1.7949999999999999</v>
      </c>
      <c r="AF835" s="12">
        <v>21.234000000000002</v>
      </c>
      <c r="AG835" s="72">
        <v>0.27900000000000003</v>
      </c>
      <c r="AH835" s="72">
        <v>59.83</v>
      </c>
      <c r="AI835" s="12">
        <v>202.08600000000001</v>
      </c>
      <c r="AJ835" s="72">
        <v>2.653</v>
      </c>
      <c r="AK835" s="72">
        <v>10.718999999999999</v>
      </c>
      <c r="AL835" s="12">
        <v>223.321</v>
      </c>
      <c r="AM835" s="72">
        <v>2.9319999999999999</v>
      </c>
      <c r="AN835" s="72">
        <v>8.4770000000000003</v>
      </c>
      <c r="AO835" s="12">
        <v>5051.2219999999998</v>
      </c>
      <c r="AP835" s="72">
        <v>66.311000000000007</v>
      </c>
      <c r="AQ835" s="72">
        <v>1.7889999999999999</v>
      </c>
      <c r="AR835" s="12">
        <v>51.481000000000002</v>
      </c>
      <c r="AS835" s="72">
        <v>0.67600000000000005</v>
      </c>
      <c r="AT835" s="72">
        <v>26.728000000000002</v>
      </c>
      <c r="AU835" s="12">
        <v>29.091000000000001</v>
      </c>
      <c r="AV835" s="72">
        <v>0.38200000000000001</v>
      </c>
      <c r="AW835" s="72">
        <v>61.411999999999999</v>
      </c>
      <c r="AX835" s="12">
        <v>234.506</v>
      </c>
      <c r="AY835" s="72">
        <v>3.0790000000000002</v>
      </c>
      <c r="AZ835" s="72">
        <v>19.024999999999999</v>
      </c>
      <c r="BA835" s="12">
        <v>263.59800000000001</v>
      </c>
      <c r="BB835" s="72">
        <v>3.46</v>
      </c>
      <c r="BC835" s="72">
        <v>18.449000000000002</v>
      </c>
      <c r="BD835" s="12">
        <v>61.271000000000001</v>
      </c>
      <c r="BE835" s="72">
        <v>0.80400000000000005</v>
      </c>
      <c r="BF835" s="72">
        <v>40.808</v>
      </c>
      <c r="BG835" s="12">
        <v>324.86799999999999</v>
      </c>
      <c r="BH835" s="72">
        <v>4.2649999999999997</v>
      </c>
      <c r="BI835" s="72">
        <v>12.041</v>
      </c>
      <c r="BJ835" s="12">
        <v>1022.694</v>
      </c>
      <c r="BK835" s="72">
        <v>13.426</v>
      </c>
      <c r="BL835" s="72">
        <v>5.6139999999999999</v>
      </c>
      <c r="BM835" s="12">
        <v>1167.222</v>
      </c>
      <c r="BN835" s="72">
        <v>15.323</v>
      </c>
      <c r="BO835" s="72">
        <v>4.2949999999999999</v>
      </c>
      <c r="BP835" s="12">
        <v>2189.9160000000002</v>
      </c>
      <c r="BQ835" s="72">
        <v>28.748999999999999</v>
      </c>
      <c r="BR835" s="72">
        <v>1.8080000000000001</v>
      </c>
      <c r="BS835" s="12">
        <v>2566.2649999999999</v>
      </c>
      <c r="BT835" s="72">
        <v>33.689</v>
      </c>
      <c r="BU835" s="72">
        <v>1.2350000000000001</v>
      </c>
      <c r="BV835" s="12">
        <v>7617.4870000000001</v>
      </c>
      <c r="BW835" s="72">
        <v>100</v>
      </c>
      <c r="BX835" s="72">
        <v>1.1919999999999999</v>
      </c>
      <c r="BY835" s="13"/>
      <c r="BZ835" s="13"/>
    </row>
    <row r="836" spans="1:78" ht="12.75" customHeight="1">
      <c r="A836" s="122" t="s">
        <v>44</v>
      </c>
      <c r="B836" s="71" t="s">
        <v>80</v>
      </c>
      <c r="C836" s="71" t="s">
        <v>24</v>
      </c>
      <c r="D836" s="34">
        <v>45444</v>
      </c>
      <c r="E836" s="12">
        <v>3758.857</v>
      </c>
      <c r="F836" s="72">
        <v>48.637</v>
      </c>
      <c r="G836" s="72">
        <v>1.7030000000000001</v>
      </c>
      <c r="H836" s="12">
        <v>130.61500000000001</v>
      </c>
      <c r="I836" s="72">
        <v>1.69</v>
      </c>
      <c r="J836" s="72">
        <v>31.663</v>
      </c>
      <c r="K836" s="12">
        <v>117.20399999999999</v>
      </c>
      <c r="L836" s="72">
        <v>1.5169999999999999</v>
      </c>
      <c r="M836" s="72">
        <v>24.170999999999999</v>
      </c>
      <c r="N836" s="12">
        <v>247.81800000000001</v>
      </c>
      <c r="O836" s="72">
        <v>3.2069999999999999</v>
      </c>
      <c r="P836" s="72">
        <v>15.503</v>
      </c>
      <c r="Q836" s="12">
        <v>15.348000000000001</v>
      </c>
      <c r="R836" s="72">
        <v>0.19900000000000001</v>
      </c>
      <c r="S836" s="72">
        <v>53.975999999999999</v>
      </c>
      <c r="T836" s="12">
        <v>263.166</v>
      </c>
      <c r="U836" s="72">
        <v>3.4049999999999998</v>
      </c>
      <c r="V836" s="72">
        <v>15.058999999999999</v>
      </c>
      <c r="W836" s="12">
        <v>891.42</v>
      </c>
      <c r="X836" s="72">
        <v>11.534000000000001</v>
      </c>
      <c r="Y836" s="72">
        <v>4.3639999999999999</v>
      </c>
      <c r="Z836" s="12">
        <v>1154.586</v>
      </c>
      <c r="AA836" s="72">
        <v>14.94</v>
      </c>
      <c r="AB836" s="72">
        <v>3.5649999999999999</v>
      </c>
      <c r="AC836" s="12">
        <v>4913.4430000000002</v>
      </c>
      <c r="AD836" s="72">
        <v>63.576999999999998</v>
      </c>
      <c r="AE836" s="72">
        <v>1.492</v>
      </c>
      <c r="AF836" s="12">
        <v>19.521000000000001</v>
      </c>
      <c r="AG836" s="72">
        <v>0.253</v>
      </c>
      <c r="AH836" s="72">
        <v>74.340999999999994</v>
      </c>
      <c r="AI836" s="12">
        <v>232.642</v>
      </c>
      <c r="AJ836" s="72">
        <v>3.01</v>
      </c>
      <c r="AK836" s="72">
        <v>8.8759999999999994</v>
      </c>
      <c r="AL836" s="12">
        <v>252.16300000000001</v>
      </c>
      <c r="AM836" s="72">
        <v>3.2629999999999999</v>
      </c>
      <c r="AN836" s="72">
        <v>5.14</v>
      </c>
      <c r="AO836" s="12">
        <v>5165.6059999999998</v>
      </c>
      <c r="AP836" s="72">
        <v>66.84</v>
      </c>
      <c r="AQ836" s="72">
        <v>1.36</v>
      </c>
      <c r="AR836" s="12">
        <v>26.154</v>
      </c>
      <c r="AS836" s="72">
        <v>0.33800000000000002</v>
      </c>
      <c r="AT836" s="72">
        <v>40.69</v>
      </c>
      <c r="AU836" s="12">
        <v>16.625</v>
      </c>
      <c r="AV836" s="72">
        <v>0.215</v>
      </c>
      <c r="AW836" s="72">
        <v>44.780999999999999</v>
      </c>
      <c r="AX836" s="12">
        <v>295.25299999999999</v>
      </c>
      <c r="AY836" s="72">
        <v>3.82</v>
      </c>
      <c r="AZ836" s="72">
        <v>13.592000000000001</v>
      </c>
      <c r="BA836" s="12">
        <v>311.87900000000002</v>
      </c>
      <c r="BB836" s="72">
        <v>4.0359999999999996</v>
      </c>
      <c r="BC836" s="72">
        <v>12.561999999999999</v>
      </c>
      <c r="BD836" s="12">
        <v>37.140999999999998</v>
      </c>
      <c r="BE836" s="72">
        <v>0.48099999999999998</v>
      </c>
      <c r="BF836" s="72">
        <v>29.393000000000001</v>
      </c>
      <c r="BG836" s="12">
        <v>349.02</v>
      </c>
      <c r="BH836" s="72">
        <v>4.516</v>
      </c>
      <c r="BI836" s="72">
        <v>11.741</v>
      </c>
      <c r="BJ836" s="12">
        <v>857.28099999999995</v>
      </c>
      <c r="BK836" s="72">
        <v>11.093</v>
      </c>
      <c r="BL836" s="72">
        <v>6.7430000000000003</v>
      </c>
      <c r="BM836" s="12">
        <v>1330.2840000000001</v>
      </c>
      <c r="BN836" s="72">
        <v>17.213000000000001</v>
      </c>
      <c r="BO836" s="72">
        <v>4.5129999999999999</v>
      </c>
      <c r="BP836" s="12">
        <v>2187.5650000000001</v>
      </c>
      <c r="BQ836" s="72">
        <v>28.306000000000001</v>
      </c>
      <c r="BR836" s="72">
        <v>2.3780000000000001</v>
      </c>
      <c r="BS836" s="12">
        <v>2562.739</v>
      </c>
      <c r="BT836" s="72">
        <v>33.159999999999997</v>
      </c>
      <c r="BU836" s="72">
        <v>1.036</v>
      </c>
      <c r="BV836" s="12">
        <v>7728.3450000000003</v>
      </c>
      <c r="BW836" s="72">
        <v>100</v>
      </c>
      <c r="BX836" s="72">
        <v>1.022</v>
      </c>
      <c r="BY836" s="13"/>
      <c r="BZ836" s="13"/>
    </row>
    <row r="837" spans="1:78" ht="12.75" customHeight="1">
      <c r="A837" s="122" t="s">
        <v>44</v>
      </c>
      <c r="B837" s="71" t="s">
        <v>80</v>
      </c>
      <c r="C837" s="71" t="s">
        <v>24</v>
      </c>
      <c r="D837" s="34">
        <v>45536</v>
      </c>
      <c r="E837" s="12">
        <v>3773.9749999999999</v>
      </c>
      <c r="F837" s="72">
        <v>49.127000000000002</v>
      </c>
      <c r="G837" s="72">
        <v>1.8360000000000001</v>
      </c>
      <c r="H837" s="12">
        <v>85.82</v>
      </c>
      <c r="I837" s="72">
        <v>1.117</v>
      </c>
      <c r="J837" s="72">
        <v>31.648</v>
      </c>
      <c r="K837" s="12">
        <v>126.902</v>
      </c>
      <c r="L837" s="72">
        <v>1.6519999999999999</v>
      </c>
      <c r="M837" s="72">
        <v>23.37</v>
      </c>
      <c r="N837" s="12">
        <v>212.72200000000001</v>
      </c>
      <c r="O837" s="72">
        <v>2.7690000000000001</v>
      </c>
      <c r="P837" s="72">
        <v>18.454000000000001</v>
      </c>
      <c r="Q837" s="12">
        <v>13.903</v>
      </c>
      <c r="R837" s="72">
        <v>0.18099999999999999</v>
      </c>
      <c r="S837" s="72">
        <v>43.468000000000004</v>
      </c>
      <c r="T837" s="12">
        <v>226.625</v>
      </c>
      <c r="U837" s="72">
        <v>2.95</v>
      </c>
      <c r="V837" s="72">
        <v>17.501999999999999</v>
      </c>
      <c r="W837" s="12">
        <v>907.95100000000002</v>
      </c>
      <c r="X837" s="72">
        <v>11.819000000000001</v>
      </c>
      <c r="Y837" s="72">
        <v>4.9850000000000003</v>
      </c>
      <c r="Z837" s="12">
        <v>1134.576</v>
      </c>
      <c r="AA837" s="72">
        <v>14.769</v>
      </c>
      <c r="AB837" s="72">
        <v>3.1139999999999999</v>
      </c>
      <c r="AC837" s="12">
        <v>4908.5510000000004</v>
      </c>
      <c r="AD837" s="72">
        <v>63.896000000000001</v>
      </c>
      <c r="AE837" s="72">
        <v>1.3029999999999999</v>
      </c>
      <c r="AF837" s="12">
        <v>20.3</v>
      </c>
      <c r="AG837" s="72">
        <v>0.26400000000000001</v>
      </c>
      <c r="AH837" s="72">
        <v>48.585000000000001</v>
      </c>
      <c r="AI837" s="12">
        <v>216.26300000000001</v>
      </c>
      <c r="AJ837" s="72">
        <v>2.8149999999999999</v>
      </c>
      <c r="AK837" s="72">
        <v>7.3540000000000001</v>
      </c>
      <c r="AL837" s="12">
        <v>236.56299999999999</v>
      </c>
      <c r="AM837" s="72">
        <v>3.0790000000000002</v>
      </c>
      <c r="AN837" s="72">
        <v>5.7089999999999996</v>
      </c>
      <c r="AO837" s="12">
        <v>5145.1130000000003</v>
      </c>
      <c r="AP837" s="72">
        <v>66.974999999999994</v>
      </c>
      <c r="AQ837" s="72">
        <v>1.2470000000000001</v>
      </c>
      <c r="AR837" s="12">
        <v>48.712000000000003</v>
      </c>
      <c r="AS837" s="72">
        <v>0.63400000000000001</v>
      </c>
      <c r="AT837" s="72">
        <v>40.744</v>
      </c>
      <c r="AU837" s="12">
        <v>15.827999999999999</v>
      </c>
      <c r="AV837" s="72">
        <v>0.20599999999999999</v>
      </c>
      <c r="AW837" s="72">
        <v>59.039000000000001</v>
      </c>
      <c r="AX837" s="12">
        <v>215.02</v>
      </c>
      <c r="AY837" s="72">
        <v>2.7989999999999999</v>
      </c>
      <c r="AZ837" s="72">
        <v>16.5</v>
      </c>
      <c r="BA837" s="12">
        <v>230.84899999999999</v>
      </c>
      <c r="BB837" s="72">
        <v>3.0049999999999999</v>
      </c>
      <c r="BC837" s="72">
        <v>15.430999999999999</v>
      </c>
      <c r="BD837" s="12">
        <v>31.881</v>
      </c>
      <c r="BE837" s="72">
        <v>0.41499999999999998</v>
      </c>
      <c r="BF837" s="72">
        <v>48.152000000000001</v>
      </c>
      <c r="BG837" s="12">
        <v>262.73</v>
      </c>
      <c r="BH837" s="72">
        <v>3.42</v>
      </c>
      <c r="BI837" s="72">
        <v>14.529</v>
      </c>
      <c r="BJ837" s="12">
        <v>874.99099999999999</v>
      </c>
      <c r="BK837" s="72">
        <v>11.39</v>
      </c>
      <c r="BL837" s="72">
        <v>5.65</v>
      </c>
      <c r="BM837" s="12">
        <v>1350.5840000000001</v>
      </c>
      <c r="BN837" s="72">
        <v>17.581</v>
      </c>
      <c r="BO837" s="72">
        <v>3.3119999999999998</v>
      </c>
      <c r="BP837" s="12">
        <v>2225.576</v>
      </c>
      <c r="BQ837" s="72">
        <v>28.971</v>
      </c>
      <c r="BR837" s="72">
        <v>2.0350000000000001</v>
      </c>
      <c r="BS837" s="12">
        <v>2537.0169999999998</v>
      </c>
      <c r="BT837" s="72">
        <v>33.024999999999999</v>
      </c>
      <c r="BU837" s="72">
        <v>1.429</v>
      </c>
      <c r="BV837" s="12">
        <v>7682.1310000000003</v>
      </c>
      <c r="BW837" s="72">
        <v>100</v>
      </c>
      <c r="BX837" s="72">
        <v>0.95199999999999996</v>
      </c>
      <c r="BY837" s="13"/>
      <c r="BZ837" s="13"/>
    </row>
    <row r="838" spans="1:78" ht="12.75" customHeight="1">
      <c r="A838" s="122" t="s">
        <v>44</v>
      </c>
      <c r="B838" s="71" t="s">
        <v>80</v>
      </c>
      <c r="C838" s="71" t="s">
        <v>24</v>
      </c>
      <c r="D838" s="34">
        <v>45627</v>
      </c>
      <c r="E838" s="12">
        <v>3964.654</v>
      </c>
      <c r="F838" s="72">
        <v>50.32</v>
      </c>
      <c r="G838" s="72">
        <v>2.2989999999999999</v>
      </c>
      <c r="H838" s="12">
        <v>116.366</v>
      </c>
      <c r="I838" s="72">
        <v>1.4770000000000001</v>
      </c>
      <c r="J838" s="72">
        <v>27.088000000000001</v>
      </c>
      <c r="K838" s="12">
        <v>136.81100000000001</v>
      </c>
      <c r="L838" s="72">
        <v>1.736</v>
      </c>
      <c r="M838" s="72">
        <v>22.492000000000001</v>
      </c>
      <c r="N838" s="12">
        <v>253.17699999999999</v>
      </c>
      <c r="O838" s="72">
        <v>3.2130000000000001</v>
      </c>
      <c r="P838" s="72">
        <v>18.048999999999999</v>
      </c>
      <c r="Q838" s="12">
        <v>24.161999999999999</v>
      </c>
      <c r="R838" s="72">
        <v>0.307</v>
      </c>
      <c r="S838" s="72">
        <v>44.262</v>
      </c>
      <c r="T838" s="12">
        <v>277.339</v>
      </c>
      <c r="U838" s="72">
        <v>3.52</v>
      </c>
      <c r="V838" s="72">
        <v>16.863</v>
      </c>
      <c r="W838" s="12">
        <v>890.55799999999999</v>
      </c>
      <c r="X838" s="72">
        <v>11.303000000000001</v>
      </c>
      <c r="Y838" s="72">
        <v>5.4909999999999997</v>
      </c>
      <c r="Z838" s="12">
        <v>1167.896</v>
      </c>
      <c r="AA838" s="72">
        <v>14.823</v>
      </c>
      <c r="AB838" s="72">
        <v>3.6070000000000002</v>
      </c>
      <c r="AC838" s="12">
        <v>5132.55</v>
      </c>
      <c r="AD838" s="72">
        <v>65.143000000000001</v>
      </c>
      <c r="AE838" s="72">
        <v>2.0049999999999999</v>
      </c>
      <c r="AF838" s="12">
        <v>0.94699999999999995</v>
      </c>
      <c r="AG838" s="72">
        <v>1.2E-2</v>
      </c>
      <c r="AH838" s="72">
        <v>84.665000000000006</v>
      </c>
      <c r="AI838" s="12">
        <v>211.102</v>
      </c>
      <c r="AJ838" s="72">
        <v>2.6789999999999998</v>
      </c>
      <c r="AK838" s="72">
        <v>5.9059999999999997</v>
      </c>
      <c r="AL838" s="12">
        <v>212.04900000000001</v>
      </c>
      <c r="AM838" s="72">
        <v>2.6909999999999998</v>
      </c>
      <c r="AN838" s="72">
        <v>5.9249999999999998</v>
      </c>
      <c r="AO838" s="12">
        <v>5344.6</v>
      </c>
      <c r="AP838" s="72">
        <v>67.834999999999994</v>
      </c>
      <c r="AQ838" s="72">
        <v>1.9570000000000001</v>
      </c>
      <c r="AR838" s="12">
        <v>43.84</v>
      </c>
      <c r="AS838" s="72">
        <v>0.55600000000000005</v>
      </c>
      <c r="AT838" s="72">
        <v>44.457000000000001</v>
      </c>
      <c r="AU838" s="12">
        <v>21.648</v>
      </c>
      <c r="AV838" s="72">
        <v>0.27500000000000002</v>
      </c>
      <c r="AW838" s="72">
        <v>47.752000000000002</v>
      </c>
      <c r="AX838" s="12">
        <v>173.76400000000001</v>
      </c>
      <c r="AY838" s="72">
        <v>2.2050000000000001</v>
      </c>
      <c r="AZ838" s="72">
        <v>17.399999999999999</v>
      </c>
      <c r="BA838" s="12">
        <v>195.41200000000001</v>
      </c>
      <c r="BB838" s="72">
        <v>2.48</v>
      </c>
      <c r="BC838" s="72">
        <v>15.917</v>
      </c>
      <c r="BD838" s="12">
        <v>80.266999999999996</v>
      </c>
      <c r="BE838" s="72">
        <v>1.0189999999999999</v>
      </c>
      <c r="BF838" s="72">
        <v>45.65</v>
      </c>
      <c r="BG838" s="12">
        <v>275.678</v>
      </c>
      <c r="BH838" s="72">
        <v>3.4990000000000001</v>
      </c>
      <c r="BI838" s="72">
        <v>17.170999999999999</v>
      </c>
      <c r="BJ838" s="12">
        <v>846.82299999999998</v>
      </c>
      <c r="BK838" s="72">
        <v>10.747999999999999</v>
      </c>
      <c r="BL838" s="72">
        <v>7.3330000000000002</v>
      </c>
      <c r="BM838" s="12">
        <v>1367.92</v>
      </c>
      <c r="BN838" s="72">
        <v>17.361999999999998</v>
      </c>
      <c r="BO838" s="72">
        <v>4.8380000000000001</v>
      </c>
      <c r="BP838" s="12">
        <v>2214.7429999999999</v>
      </c>
      <c r="BQ838" s="72">
        <v>28.11</v>
      </c>
      <c r="BR838" s="72">
        <v>3.16</v>
      </c>
      <c r="BS838" s="12">
        <v>2534.261</v>
      </c>
      <c r="BT838" s="72">
        <v>32.164999999999999</v>
      </c>
      <c r="BU838" s="72">
        <v>1.4219999999999999</v>
      </c>
      <c r="BV838" s="12">
        <v>7878.8609999999999</v>
      </c>
      <c r="BW838" s="72">
        <v>100</v>
      </c>
      <c r="BX838" s="72">
        <v>1.365</v>
      </c>
      <c r="BY838" s="13"/>
      <c r="BZ838" s="13"/>
    </row>
    <row r="839" spans="1:78" ht="12.75" customHeight="1">
      <c r="A839" s="122" t="s">
        <v>44</v>
      </c>
      <c r="B839" s="71" t="s">
        <v>80</v>
      </c>
      <c r="C839" s="71" t="s">
        <v>24</v>
      </c>
      <c r="D839" s="34">
        <v>45717</v>
      </c>
      <c r="E839" s="12">
        <v>3805.0239999999999</v>
      </c>
      <c r="F839" s="72">
        <v>48.688000000000002</v>
      </c>
      <c r="G839" s="72">
        <v>2.419</v>
      </c>
      <c r="H839" s="12">
        <v>85.262</v>
      </c>
      <c r="I839" s="72">
        <v>1.091</v>
      </c>
      <c r="J839" s="72">
        <v>35.92</v>
      </c>
      <c r="K839" s="12">
        <v>103.41500000000001</v>
      </c>
      <c r="L839" s="72">
        <v>1.323</v>
      </c>
      <c r="M839" s="72">
        <v>34.298999999999999</v>
      </c>
      <c r="N839" s="12">
        <v>188.67699999999999</v>
      </c>
      <c r="O839" s="72">
        <v>2.4140000000000001</v>
      </c>
      <c r="P839" s="72">
        <v>19.998000000000001</v>
      </c>
      <c r="Q839" s="12">
        <v>6.76</v>
      </c>
      <c r="R839" s="72">
        <v>8.6999999999999994E-2</v>
      </c>
      <c r="S839" s="72">
        <v>84.584999999999994</v>
      </c>
      <c r="T839" s="12">
        <v>195.43700000000001</v>
      </c>
      <c r="U839" s="72">
        <v>2.5009999999999999</v>
      </c>
      <c r="V839" s="72">
        <v>19.71</v>
      </c>
      <c r="W839" s="12">
        <v>923.75199999999995</v>
      </c>
      <c r="X839" s="72">
        <v>11.82</v>
      </c>
      <c r="Y839" s="72">
        <v>5.3739999999999997</v>
      </c>
      <c r="Z839" s="12">
        <v>1119.1890000000001</v>
      </c>
      <c r="AA839" s="72">
        <v>14.321</v>
      </c>
      <c r="AB839" s="72">
        <v>2.718</v>
      </c>
      <c r="AC839" s="12">
        <v>4924.2129999999997</v>
      </c>
      <c r="AD839" s="72">
        <v>63.009</v>
      </c>
      <c r="AE839" s="72">
        <v>1.9990000000000001</v>
      </c>
      <c r="AF839" s="12">
        <v>7.9130000000000003</v>
      </c>
      <c r="AG839" s="72">
        <v>0.10100000000000001</v>
      </c>
      <c r="AH839" s="72">
        <v>49.917000000000002</v>
      </c>
      <c r="AI839" s="12">
        <v>264.44900000000001</v>
      </c>
      <c r="AJ839" s="72">
        <v>3.3839999999999999</v>
      </c>
      <c r="AK839" s="72">
        <v>7.5250000000000004</v>
      </c>
      <c r="AL839" s="12">
        <v>272.363</v>
      </c>
      <c r="AM839" s="72">
        <v>3.4849999999999999</v>
      </c>
      <c r="AN839" s="72">
        <v>6.9260000000000002</v>
      </c>
      <c r="AO839" s="12">
        <v>5196.576</v>
      </c>
      <c r="AP839" s="72">
        <v>66.494</v>
      </c>
      <c r="AQ839" s="72">
        <v>2.0350000000000001</v>
      </c>
      <c r="AR839" s="12">
        <v>36.22</v>
      </c>
      <c r="AS839" s="72">
        <v>0.46300000000000002</v>
      </c>
      <c r="AT839" s="72">
        <v>45.546999999999997</v>
      </c>
      <c r="AU839" s="12">
        <v>57.356000000000002</v>
      </c>
      <c r="AV839" s="72">
        <v>0.73399999999999999</v>
      </c>
      <c r="AW839" s="72">
        <v>38.404000000000003</v>
      </c>
      <c r="AX839" s="12">
        <v>186.501</v>
      </c>
      <c r="AY839" s="72">
        <v>2.3860000000000001</v>
      </c>
      <c r="AZ839" s="72">
        <v>15.802</v>
      </c>
      <c r="BA839" s="12">
        <v>243.857</v>
      </c>
      <c r="BB839" s="72">
        <v>3.12</v>
      </c>
      <c r="BC839" s="72">
        <v>12.676</v>
      </c>
      <c r="BD839" s="12">
        <v>28.058</v>
      </c>
      <c r="BE839" s="72">
        <v>0.35899999999999999</v>
      </c>
      <c r="BF839" s="72">
        <v>43.85</v>
      </c>
      <c r="BG839" s="12">
        <v>271.916</v>
      </c>
      <c r="BH839" s="72">
        <v>3.4790000000000001</v>
      </c>
      <c r="BI839" s="72">
        <v>9.8160000000000007</v>
      </c>
      <c r="BJ839" s="12">
        <v>939.22</v>
      </c>
      <c r="BK839" s="72">
        <v>12.018000000000001</v>
      </c>
      <c r="BL839" s="72">
        <v>6.1239999999999997</v>
      </c>
      <c r="BM839" s="12">
        <v>1371.126</v>
      </c>
      <c r="BN839" s="72">
        <v>17.545000000000002</v>
      </c>
      <c r="BO839" s="72">
        <v>3.9550000000000001</v>
      </c>
      <c r="BP839" s="12">
        <v>2310.346</v>
      </c>
      <c r="BQ839" s="72">
        <v>29.562999999999999</v>
      </c>
      <c r="BR839" s="72">
        <v>1.879</v>
      </c>
      <c r="BS839" s="12">
        <v>2618.482</v>
      </c>
      <c r="BT839" s="72">
        <v>33.506</v>
      </c>
      <c r="BU839" s="72">
        <v>1.222</v>
      </c>
      <c r="BV839" s="12">
        <v>7815.0569999999998</v>
      </c>
      <c r="BW839" s="72">
        <v>100</v>
      </c>
      <c r="BX839" s="72">
        <v>1.4750000000000001</v>
      </c>
      <c r="BY839" s="13"/>
      <c r="BZ839" s="13"/>
    </row>
    <row r="840" spans="1:78" ht="12.75" customHeight="1">
      <c r="A840" s="122" t="s">
        <v>44</v>
      </c>
      <c r="B840" s="71" t="s">
        <v>80</v>
      </c>
      <c r="C840" s="71" t="s">
        <v>24</v>
      </c>
      <c r="D840" s="34">
        <v>45809</v>
      </c>
      <c r="E840" s="12">
        <v>3907.0680000000002</v>
      </c>
      <c r="F840" s="72">
        <v>49.259</v>
      </c>
      <c r="G840" s="72">
        <v>1.456</v>
      </c>
      <c r="H840" s="12">
        <v>129.21199999999999</v>
      </c>
      <c r="I840" s="72">
        <v>1.629</v>
      </c>
      <c r="J840" s="72">
        <v>18.734999999999999</v>
      </c>
      <c r="K840" s="12">
        <v>132.87100000000001</v>
      </c>
      <c r="L840" s="72">
        <v>1.675</v>
      </c>
      <c r="M840" s="72">
        <v>25.741</v>
      </c>
      <c r="N840" s="12">
        <v>262.08300000000003</v>
      </c>
      <c r="O840" s="72">
        <v>3.3039999999999998</v>
      </c>
      <c r="P840" s="72">
        <v>18.178999999999998</v>
      </c>
      <c r="Q840" s="12">
        <v>22.027999999999999</v>
      </c>
      <c r="R840" s="72">
        <v>0.27800000000000002</v>
      </c>
      <c r="S840" s="72">
        <v>92.132000000000005</v>
      </c>
      <c r="T840" s="12">
        <v>284.11200000000002</v>
      </c>
      <c r="U840" s="72">
        <v>3.5819999999999999</v>
      </c>
      <c r="V840" s="72">
        <v>20.207000000000001</v>
      </c>
      <c r="W840" s="12">
        <v>919.55899999999997</v>
      </c>
      <c r="X840" s="72">
        <v>11.593999999999999</v>
      </c>
      <c r="Y840" s="72">
        <v>6.1580000000000004</v>
      </c>
      <c r="Z840" s="12">
        <v>1203.671</v>
      </c>
      <c r="AA840" s="72">
        <v>15.176</v>
      </c>
      <c r="AB840" s="72">
        <v>3.8220000000000001</v>
      </c>
      <c r="AC840" s="12">
        <v>5110.7389999999996</v>
      </c>
      <c r="AD840" s="72">
        <v>64.435000000000002</v>
      </c>
      <c r="AE840" s="72">
        <v>1.429</v>
      </c>
      <c r="AF840" s="12">
        <v>22.748999999999999</v>
      </c>
      <c r="AG840" s="72">
        <v>0.28699999999999998</v>
      </c>
      <c r="AH840" s="72">
        <v>63.485999999999997</v>
      </c>
      <c r="AI840" s="12">
        <v>211.608</v>
      </c>
      <c r="AJ840" s="72">
        <v>2.6680000000000001</v>
      </c>
      <c r="AK840" s="72">
        <v>10.185</v>
      </c>
      <c r="AL840" s="12">
        <v>234.35599999999999</v>
      </c>
      <c r="AM840" s="72">
        <v>2.9550000000000001</v>
      </c>
      <c r="AN840" s="72">
        <v>6.6970000000000001</v>
      </c>
      <c r="AO840" s="12">
        <v>5345.0959999999995</v>
      </c>
      <c r="AP840" s="72">
        <v>67.388999999999996</v>
      </c>
      <c r="AQ840" s="72">
        <v>1.371</v>
      </c>
      <c r="AR840" s="12">
        <v>21.123999999999999</v>
      </c>
      <c r="AS840" s="72">
        <v>0.26600000000000001</v>
      </c>
      <c r="AT840" s="72">
        <v>60.305</v>
      </c>
      <c r="AU840" s="12">
        <v>34.972999999999999</v>
      </c>
      <c r="AV840" s="72">
        <v>0.441</v>
      </c>
      <c r="AW840" s="72">
        <v>48.683999999999997</v>
      </c>
      <c r="AX840" s="12">
        <v>177.78399999999999</v>
      </c>
      <c r="AY840" s="72">
        <v>2.2410000000000001</v>
      </c>
      <c r="AZ840" s="72">
        <v>17.044</v>
      </c>
      <c r="BA840" s="12">
        <v>212.75800000000001</v>
      </c>
      <c r="BB840" s="72">
        <v>2.6819999999999999</v>
      </c>
      <c r="BC840" s="72">
        <v>14.259</v>
      </c>
      <c r="BD840" s="12">
        <v>24.334</v>
      </c>
      <c r="BE840" s="72">
        <v>0.307</v>
      </c>
      <c r="BF840" s="72">
        <v>45.917999999999999</v>
      </c>
      <c r="BG840" s="12">
        <v>237.09100000000001</v>
      </c>
      <c r="BH840" s="72">
        <v>2.9889999999999999</v>
      </c>
      <c r="BI840" s="72">
        <v>12.02</v>
      </c>
      <c r="BJ840" s="12">
        <v>891.66300000000001</v>
      </c>
      <c r="BK840" s="72">
        <v>11.242000000000001</v>
      </c>
      <c r="BL840" s="72">
        <v>5.7859999999999996</v>
      </c>
      <c r="BM840" s="12">
        <v>1436.674</v>
      </c>
      <c r="BN840" s="72">
        <v>18.113</v>
      </c>
      <c r="BO840" s="72">
        <v>3.2029999999999998</v>
      </c>
      <c r="BP840" s="12">
        <v>2328.3380000000002</v>
      </c>
      <c r="BQ840" s="72">
        <v>29.355</v>
      </c>
      <c r="BR840" s="72">
        <v>2.1190000000000002</v>
      </c>
      <c r="BS840" s="12">
        <v>2586.5529999999999</v>
      </c>
      <c r="BT840" s="72">
        <v>32.610999999999997</v>
      </c>
      <c r="BU840" s="72">
        <v>1.429</v>
      </c>
      <c r="BV840" s="12">
        <v>7931.6490000000003</v>
      </c>
      <c r="BW840" s="72">
        <v>100</v>
      </c>
      <c r="BX840" s="72">
        <v>1.0009999999999999</v>
      </c>
      <c r="BY840" s="13"/>
      <c r="BZ840" s="13"/>
    </row>
    <row r="841" spans="1:78" ht="12.75" customHeight="1">
      <c r="A841" s="122" t="s">
        <v>44</v>
      </c>
      <c r="B841" s="71" t="s">
        <v>80</v>
      </c>
      <c r="C841" s="71" t="s">
        <v>24</v>
      </c>
      <c r="D841" s="34">
        <v>45901</v>
      </c>
      <c r="E841" s="12">
        <v>3947.4650000000001</v>
      </c>
      <c r="F841" s="72">
        <v>48.451000000000001</v>
      </c>
      <c r="G841" s="72">
        <v>2.4420000000000002</v>
      </c>
      <c r="H841" s="12">
        <v>224.50700000000001</v>
      </c>
      <c r="I841" s="72">
        <v>2.7559999999999998</v>
      </c>
      <c r="J841" s="72">
        <v>20.116</v>
      </c>
      <c r="K841" s="12">
        <v>132.86699999999999</v>
      </c>
      <c r="L841" s="72">
        <v>1.631</v>
      </c>
      <c r="M841" s="72">
        <v>26.542000000000002</v>
      </c>
      <c r="N841" s="12">
        <v>357.37400000000002</v>
      </c>
      <c r="O841" s="72">
        <v>4.3860000000000001</v>
      </c>
      <c r="P841" s="72">
        <v>15.271000000000001</v>
      </c>
      <c r="Q841" s="12">
        <v>25.074999999999999</v>
      </c>
      <c r="R841" s="72">
        <v>0.308</v>
      </c>
      <c r="S841" s="72">
        <v>53.38</v>
      </c>
      <c r="T841" s="12">
        <v>382.44900000000001</v>
      </c>
      <c r="U841" s="72">
        <v>4.694</v>
      </c>
      <c r="V841" s="72">
        <v>15.31</v>
      </c>
      <c r="W841" s="12">
        <v>852.80799999999999</v>
      </c>
      <c r="X841" s="72">
        <v>10.467000000000001</v>
      </c>
      <c r="Y841" s="72">
        <v>7.1429999999999998</v>
      </c>
      <c r="Z841" s="12">
        <v>1235.258</v>
      </c>
      <c r="AA841" s="72">
        <v>15.161</v>
      </c>
      <c r="AB841" s="72">
        <v>3.6720000000000002</v>
      </c>
      <c r="AC841" s="12">
        <v>5182.7219999999998</v>
      </c>
      <c r="AD841" s="72">
        <v>63.612000000000002</v>
      </c>
      <c r="AE841" s="72">
        <v>1.855</v>
      </c>
      <c r="AF841" s="12">
        <v>9.0679999999999996</v>
      </c>
      <c r="AG841" s="72">
        <v>0.111</v>
      </c>
      <c r="AH841" s="72">
        <v>64.394000000000005</v>
      </c>
      <c r="AI841" s="12">
        <v>264.70400000000001</v>
      </c>
      <c r="AJ841" s="72">
        <v>3.2490000000000001</v>
      </c>
      <c r="AK841" s="72">
        <v>8.532</v>
      </c>
      <c r="AL841" s="12">
        <v>273.77199999999999</v>
      </c>
      <c r="AM841" s="72">
        <v>3.36</v>
      </c>
      <c r="AN841" s="72">
        <v>8.1940000000000008</v>
      </c>
      <c r="AO841" s="12">
        <v>5456.4939999999997</v>
      </c>
      <c r="AP841" s="72">
        <v>66.971999999999994</v>
      </c>
      <c r="AQ841" s="72">
        <v>1.714</v>
      </c>
      <c r="AR841" s="12">
        <v>49.912999999999997</v>
      </c>
      <c r="AS841" s="72">
        <v>0.61299999999999999</v>
      </c>
      <c r="AT841" s="72">
        <v>42.484999999999999</v>
      </c>
      <c r="AU841" s="12">
        <v>21.716999999999999</v>
      </c>
      <c r="AV841" s="72">
        <v>0.26700000000000002</v>
      </c>
      <c r="AW841" s="72">
        <v>40.063000000000002</v>
      </c>
      <c r="AX841" s="12">
        <v>237.01300000000001</v>
      </c>
      <c r="AY841" s="72">
        <v>2.9089999999999998</v>
      </c>
      <c r="AZ841" s="72">
        <v>18.332000000000001</v>
      </c>
      <c r="BA841" s="12">
        <v>258.73</v>
      </c>
      <c r="BB841" s="72">
        <v>3.1760000000000002</v>
      </c>
      <c r="BC841" s="72">
        <v>17.329000000000001</v>
      </c>
      <c r="BD841" s="12">
        <v>69.760999999999996</v>
      </c>
      <c r="BE841" s="72">
        <v>0.85599999999999998</v>
      </c>
      <c r="BF841" s="72">
        <v>32.19</v>
      </c>
      <c r="BG841" s="12">
        <v>328.49099999999999</v>
      </c>
      <c r="BH841" s="72">
        <v>4.032</v>
      </c>
      <c r="BI841" s="72">
        <v>15.749000000000001</v>
      </c>
      <c r="BJ841" s="12">
        <v>857.94899999999996</v>
      </c>
      <c r="BK841" s="72">
        <v>10.53</v>
      </c>
      <c r="BL841" s="72">
        <v>8.766</v>
      </c>
      <c r="BM841" s="12">
        <v>1454.54</v>
      </c>
      <c r="BN841" s="72">
        <v>17.853000000000002</v>
      </c>
      <c r="BO841" s="72">
        <v>4.9649999999999999</v>
      </c>
      <c r="BP841" s="12">
        <v>2312.489</v>
      </c>
      <c r="BQ841" s="72">
        <v>28.382999999999999</v>
      </c>
      <c r="BR841" s="72">
        <v>2.089</v>
      </c>
      <c r="BS841" s="12">
        <v>2690.893</v>
      </c>
      <c r="BT841" s="72">
        <v>33.027999999999999</v>
      </c>
      <c r="BU841" s="72">
        <v>0.99</v>
      </c>
      <c r="BV841" s="12">
        <v>8147.3869999999997</v>
      </c>
      <c r="BW841" s="72">
        <v>100</v>
      </c>
      <c r="BX841" s="72">
        <v>1.0009999999999999</v>
      </c>
      <c r="BY841" s="13"/>
      <c r="BZ841" s="13"/>
    </row>
    <row r="842" spans="1:78" ht="12.75" customHeight="1">
      <c r="A842" s="122" t="s">
        <v>44</v>
      </c>
      <c r="B842" s="71" t="s">
        <v>80</v>
      </c>
      <c r="C842" s="71" t="s">
        <v>24</v>
      </c>
      <c r="D842" s="34">
        <v>45992</v>
      </c>
      <c r="E842" s="12">
        <v>3911.8670000000002</v>
      </c>
      <c r="F842" s="72">
        <v>48.884999999999998</v>
      </c>
      <c r="G842" s="72">
        <v>1.8839999999999999</v>
      </c>
      <c r="H842" s="12">
        <v>109.303</v>
      </c>
      <c r="I842" s="72">
        <v>1.3660000000000001</v>
      </c>
      <c r="J842" s="72">
        <v>28.93</v>
      </c>
      <c r="K842" s="12">
        <v>140.548</v>
      </c>
      <c r="L842" s="72">
        <v>1.756</v>
      </c>
      <c r="M842" s="72">
        <v>25.82</v>
      </c>
      <c r="N842" s="12">
        <v>249.851</v>
      </c>
      <c r="O842" s="72">
        <v>3.1219999999999999</v>
      </c>
      <c r="P842" s="72">
        <v>17.587</v>
      </c>
      <c r="Q842" s="12">
        <v>27.565000000000001</v>
      </c>
      <c r="R842" s="72">
        <v>0.34399999999999997</v>
      </c>
      <c r="S842" s="72">
        <v>63.427999999999997</v>
      </c>
      <c r="T842" s="12">
        <v>277.41500000000002</v>
      </c>
      <c r="U842" s="72">
        <v>3.4670000000000001</v>
      </c>
      <c r="V842" s="72">
        <v>17.126000000000001</v>
      </c>
      <c r="W842" s="12">
        <v>928.03899999999999</v>
      </c>
      <c r="X842" s="72">
        <v>11.597</v>
      </c>
      <c r="Y842" s="72">
        <v>5.6539999999999999</v>
      </c>
      <c r="Z842" s="12">
        <v>1205.454</v>
      </c>
      <c r="AA842" s="72">
        <v>15.064</v>
      </c>
      <c r="AB842" s="72">
        <v>3.4750000000000001</v>
      </c>
      <c r="AC842" s="12">
        <v>5117.3209999999999</v>
      </c>
      <c r="AD842" s="72">
        <v>63.948999999999998</v>
      </c>
      <c r="AE842" s="72">
        <v>1.4</v>
      </c>
      <c r="AF842" s="12">
        <v>4.0990000000000002</v>
      </c>
      <c r="AG842" s="72">
        <v>5.0999999999999997E-2</v>
      </c>
      <c r="AH842" s="72">
        <v>93.977000000000004</v>
      </c>
      <c r="AI842" s="12">
        <v>223.96600000000001</v>
      </c>
      <c r="AJ842" s="72">
        <v>2.7989999999999999</v>
      </c>
      <c r="AK842" s="72">
        <v>6.4720000000000004</v>
      </c>
      <c r="AL842" s="12">
        <v>228.065</v>
      </c>
      <c r="AM842" s="72">
        <v>2.85</v>
      </c>
      <c r="AN842" s="72">
        <v>6.3630000000000004</v>
      </c>
      <c r="AO842" s="12">
        <v>5345.3860000000004</v>
      </c>
      <c r="AP842" s="72">
        <v>66.799000000000007</v>
      </c>
      <c r="AQ842" s="72">
        <v>1.3480000000000001</v>
      </c>
      <c r="AR842" s="12">
        <v>70.762</v>
      </c>
      <c r="AS842" s="72">
        <v>0.88400000000000001</v>
      </c>
      <c r="AT842" s="72">
        <v>53.066000000000003</v>
      </c>
      <c r="AU842" s="12">
        <v>25.126000000000001</v>
      </c>
      <c r="AV842" s="72">
        <v>0.314</v>
      </c>
      <c r="AW842" s="72">
        <v>56.012999999999998</v>
      </c>
      <c r="AX842" s="12">
        <v>185.816</v>
      </c>
      <c r="AY842" s="72">
        <v>2.3220000000000001</v>
      </c>
      <c r="AZ842" s="72">
        <v>23.887</v>
      </c>
      <c r="BA842" s="12">
        <v>210.94200000000001</v>
      </c>
      <c r="BB842" s="72">
        <v>2.6360000000000001</v>
      </c>
      <c r="BC842" s="72">
        <v>21.123000000000001</v>
      </c>
      <c r="BD842" s="12">
        <v>26.093</v>
      </c>
      <c r="BE842" s="72">
        <v>0.32600000000000001</v>
      </c>
      <c r="BF842" s="72">
        <v>57.414000000000001</v>
      </c>
      <c r="BG842" s="12">
        <v>237.036</v>
      </c>
      <c r="BH842" s="72">
        <v>2.9620000000000002</v>
      </c>
      <c r="BI842" s="72">
        <v>18.843</v>
      </c>
      <c r="BJ842" s="12">
        <v>812.53700000000003</v>
      </c>
      <c r="BK842" s="72">
        <v>10.154</v>
      </c>
      <c r="BL842" s="72">
        <v>6.85</v>
      </c>
      <c r="BM842" s="12">
        <v>1536.433</v>
      </c>
      <c r="BN842" s="72">
        <v>19.2</v>
      </c>
      <c r="BO842" s="72">
        <v>3.5379999999999998</v>
      </c>
      <c r="BP842" s="12">
        <v>2348.9699999999998</v>
      </c>
      <c r="BQ842" s="72">
        <v>29.353999999999999</v>
      </c>
      <c r="BR842" s="72">
        <v>2.54</v>
      </c>
      <c r="BS842" s="12">
        <v>2656.768</v>
      </c>
      <c r="BT842" s="72">
        <v>33.201000000000001</v>
      </c>
      <c r="BU842" s="72">
        <v>1.5069999999999999</v>
      </c>
      <c r="BV842" s="12">
        <v>8002.1540000000005</v>
      </c>
      <c r="BW842" s="72">
        <v>100</v>
      </c>
      <c r="BX842" s="72">
        <v>0.95299999999999996</v>
      </c>
      <c r="BY842" s="13"/>
      <c r="BZ842" s="13"/>
    </row>
    <row r="843" spans="1:78" ht="12.75" customHeight="1">
      <c r="A843" s="122" t="s">
        <v>44</v>
      </c>
      <c r="B843" s="71" t="s">
        <v>80</v>
      </c>
      <c r="C843" s="71" t="s">
        <v>24</v>
      </c>
      <c r="D843" s="34">
        <v>46082</v>
      </c>
      <c r="E843" s="12">
        <v>3961.8609999999999</v>
      </c>
      <c r="F843" s="72">
        <v>48.908000000000001</v>
      </c>
      <c r="G843" s="72">
        <v>2.9910000000000001</v>
      </c>
      <c r="H843" s="12">
        <v>179.96299999999999</v>
      </c>
      <c r="I843" s="72">
        <v>2.222</v>
      </c>
      <c r="J843" s="72">
        <v>27.79</v>
      </c>
      <c r="K843" s="12">
        <v>98.673000000000002</v>
      </c>
      <c r="L843" s="72">
        <v>1.218</v>
      </c>
      <c r="M843" s="72">
        <v>37.887999999999998</v>
      </c>
      <c r="N843" s="12">
        <v>278.63600000000002</v>
      </c>
      <c r="O843" s="72">
        <v>3.44</v>
      </c>
      <c r="P843" s="72">
        <v>21.85</v>
      </c>
      <c r="Q843" s="12">
        <v>23.007999999999999</v>
      </c>
      <c r="R843" s="72">
        <v>0.28399999999999997</v>
      </c>
      <c r="S843" s="72">
        <v>77.272000000000006</v>
      </c>
      <c r="T843" s="12">
        <v>301.64299999999997</v>
      </c>
      <c r="U843" s="72">
        <v>3.7240000000000002</v>
      </c>
      <c r="V843" s="72">
        <v>20.606000000000002</v>
      </c>
      <c r="W843" s="12">
        <v>857.82100000000003</v>
      </c>
      <c r="X843" s="72">
        <v>10.59</v>
      </c>
      <c r="Y843" s="72">
        <v>8.3390000000000004</v>
      </c>
      <c r="Z843" s="12">
        <v>1159.4639999999999</v>
      </c>
      <c r="AA843" s="72">
        <v>14.313000000000001</v>
      </c>
      <c r="AB843" s="72">
        <v>4.7510000000000003</v>
      </c>
      <c r="AC843" s="12">
        <v>5121.3249999999998</v>
      </c>
      <c r="AD843" s="72">
        <v>63.222000000000001</v>
      </c>
      <c r="AE843" s="72">
        <v>2.5139999999999998</v>
      </c>
      <c r="AF843" s="12">
        <v>3.5369999999999999</v>
      </c>
      <c r="AG843" s="72">
        <v>4.3999999999999997E-2</v>
      </c>
      <c r="AH843" s="72">
        <v>106.22199999999999</v>
      </c>
      <c r="AI843" s="12">
        <v>280.214</v>
      </c>
      <c r="AJ843" s="72">
        <v>3.4590000000000001</v>
      </c>
      <c r="AK843" s="72">
        <v>5.2450000000000001</v>
      </c>
      <c r="AL843" s="12">
        <v>283.75099999999998</v>
      </c>
      <c r="AM843" s="72">
        <v>3.5030000000000001</v>
      </c>
      <c r="AN843" s="72">
        <v>5.0629999999999997</v>
      </c>
      <c r="AO843" s="12">
        <v>5405.076</v>
      </c>
      <c r="AP843" s="72">
        <v>66.724000000000004</v>
      </c>
      <c r="AQ843" s="72">
        <v>2.3439999999999999</v>
      </c>
      <c r="AR843" s="12">
        <v>61.765000000000001</v>
      </c>
      <c r="AS843" s="72">
        <v>0.76200000000000001</v>
      </c>
      <c r="AT843" s="72">
        <v>34.668999999999997</v>
      </c>
      <c r="AU843" s="12">
        <v>37.097000000000001</v>
      </c>
      <c r="AV843" s="72">
        <v>0.45800000000000002</v>
      </c>
      <c r="AW843" s="72">
        <v>52.948</v>
      </c>
      <c r="AX843" s="12">
        <v>140.87700000000001</v>
      </c>
      <c r="AY843" s="72">
        <v>1.7390000000000001</v>
      </c>
      <c r="AZ843" s="72">
        <v>22.091999999999999</v>
      </c>
      <c r="BA843" s="12">
        <v>177.97399999999999</v>
      </c>
      <c r="BB843" s="72">
        <v>2.1970000000000001</v>
      </c>
      <c r="BC843" s="72">
        <v>19.785</v>
      </c>
      <c r="BD843" s="12">
        <v>38.131</v>
      </c>
      <c r="BE843" s="72">
        <v>0.47099999999999997</v>
      </c>
      <c r="BF843" s="72">
        <v>33.131999999999998</v>
      </c>
      <c r="BG843" s="12">
        <v>216.10499999999999</v>
      </c>
      <c r="BH843" s="72">
        <v>2.6680000000000001</v>
      </c>
      <c r="BI843" s="72">
        <v>16.850999999999999</v>
      </c>
      <c r="BJ843" s="12">
        <v>966.39599999999996</v>
      </c>
      <c r="BK843" s="72">
        <v>11.93</v>
      </c>
      <c r="BL843" s="72">
        <v>5.93</v>
      </c>
      <c r="BM843" s="12">
        <v>1451.252</v>
      </c>
      <c r="BN843" s="72">
        <v>17.914999999999999</v>
      </c>
      <c r="BO843" s="72">
        <v>4.0670000000000002</v>
      </c>
      <c r="BP843" s="12">
        <v>2417.6480000000001</v>
      </c>
      <c r="BQ843" s="72">
        <v>29.844999999999999</v>
      </c>
      <c r="BR843" s="72">
        <v>1.825</v>
      </c>
      <c r="BS843" s="12">
        <v>2695.5189999999998</v>
      </c>
      <c r="BT843" s="72">
        <v>33.276000000000003</v>
      </c>
      <c r="BU843" s="72">
        <v>1.0349999999999999</v>
      </c>
      <c r="BV843" s="12">
        <v>8100.5950000000003</v>
      </c>
      <c r="BW843" s="72">
        <v>100</v>
      </c>
      <c r="BX843" s="72">
        <v>1.569</v>
      </c>
      <c r="BY843" s="13"/>
      <c r="BZ843" s="13"/>
    </row>
    <row r="844" spans="1:78" ht="12.75" customHeight="1">
      <c r="A844" s="122" t="s">
        <v>44</v>
      </c>
      <c r="B844" s="71" t="s">
        <v>80</v>
      </c>
      <c r="C844" s="71" t="s">
        <v>24</v>
      </c>
      <c r="D844" s="34">
        <v>46174</v>
      </c>
      <c r="E844" s="12">
        <v>3919.9050000000002</v>
      </c>
      <c r="F844" s="72">
        <v>49.273000000000003</v>
      </c>
      <c r="G844" s="72">
        <v>2.2250000000000001</v>
      </c>
      <c r="H844" s="12">
        <v>118.833</v>
      </c>
      <c r="I844" s="72">
        <v>1.494</v>
      </c>
      <c r="J844" s="72">
        <v>27.748000000000001</v>
      </c>
      <c r="K844" s="12">
        <v>109.372</v>
      </c>
      <c r="L844" s="72">
        <v>1.375</v>
      </c>
      <c r="M844" s="72">
        <v>19.146000000000001</v>
      </c>
      <c r="N844" s="12">
        <v>228.20400000000001</v>
      </c>
      <c r="O844" s="72">
        <v>2.8690000000000002</v>
      </c>
      <c r="P844" s="72">
        <v>18.757999999999999</v>
      </c>
      <c r="Q844" s="12">
        <v>15.318</v>
      </c>
      <c r="R844" s="72">
        <v>0.193</v>
      </c>
      <c r="S844" s="72">
        <v>68.861000000000004</v>
      </c>
      <c r="T844" s="12">
        <v>243.52199999999999</v>
      </c>
      <c r="U844" s="72">
        <v>3.0609999999999999</v>
      </c>
      <c r="V844" s="72">
        <v>18.399999999999999</v>
      </c>
      <c r="W844" s="12">
        <v>863.67499999999995</v>
      </c>
      <c r="X844" s="72">
        <v>10.856</v>
      </c>
      <c r="Y844" s="72">
        <v>5.6109999999999998</v>
      </c>
      <c r="Z844" s="12">
        <v>1107.1969999999999</v>
      </c>
      <c r="AA844" s="72">
        <v>13.917999999999999</v>
      </c>
      <c r="AB844" s="72">
        <v>3.0819999999999999</v>
      </c>
      <c r="AC844" s="12">
        <v>5027.1009999999997</v>
      </c>
      <c r="AD844" s="72">
        <v>63.191000000000003</v>
      </c>
      <c r="AE844" s="72">
        <v>1.8859999999999999</v>
      </c>
      <c r="AF844" s="12">
        <v>35.627000000000002</v>
      </c>
      <c r="AG844" s="72">
        <v>0.44800000000000001</v>
      </c>
      <c r="AH844" s="72">
        <v>49.539000000000001</v>
      </c>
      <c r="AI844" s="12">
        <v>204.71299999999999</v>
      </c>
      <c r="AJ844" s="72">
        <v>2.573</v>
      </c>
      <c r="AK844" s="72">
        <v>12.112</v>
      </c>
      <c r="AL844" s="12">
        <v>240.34</v>
      </c>
      <c r="AM844" s="72">
        <v>3.0209999999999999</v>
      </c>
      <c r="AN844" s="72">
        <v>6.4530000000000003</v>
      </c>
      <c r="AO844" s="12">
        <v>5267.4409999999998</v>
      </c>
      <c r="AP844" s="72">
        <v>66.212000000000003</v>
      </c>
      <c r="AQ844" s="72">
        <v>1.7789999999999999</v>
      </c>
      <c r="AR844" s="12">
        <v>44.558</v>
      </c>
      <c r="AS844" s="72">
        <v>0.56000000000000005</v>
      </c>
      <c r="AT844" s="72">
        <v>65.593999999999994</v>
      </c>
      <c r="AU844" s="12">
        <v>60.076999999999998</v>
      </c>
      <c r="AV844" s="72">
        <v>0.755</v>
      </c>
      <c r="AW844" s="72">
        <v>35.941000000000003</v>
      </c>
      <c r="AX844" s="12">
        <v>203.34700000000001</v>
      </c>
      <c r="AY844" s="72">
        <v>2.556</v>
      </c>
      <c r="AZ844" s="72">
        <v>20.478000000000002</v>
      </c>
      <c r="BA844" s="12">
        <v>263.423</v>
      </c>
      <c r="BB844" s="72">
        <v>3.3109999999999999</v>
      </c>
      <c r="BC844" s="72">
        <v>16.341999999999999</v>
      </c>
      <c r="BD844" s="12">
        <v>74.69</v>
      </c>
      <c r="BE844" s="72">
        <v>0.93899999999999995</v>
      </c>
      <c r="BF844" s="72">
        <v>37.64</v>
      </c>
      <c r="BG844" s="12">
        <v>338.113</v>
      </c>
      <c r="BH844" s="72">
        <v>4.25</v>
      </c>
      <c r="BI844" s="72">
        <v>12.353999999999999</v>
      </c>
      <c r="BJ844" s="12">
        <v>775.53099999999995</v>
      </c>
      <c r="BK844" s="72">
        <v>9.7479999999999993</v>
      </c>
      <c r="BL844" s="72">
        <v>5.68</v>
      </c>
      <c r="BM844" s="12">
        <v>1529.758</v>
      </c>
      <c r="BN844" s="72">
        <v>19.228999999999999</v>
      </c>
      <c r="BO844" s="72">
        <v>3.456</v>
      </c>
      <c r="BP844" s="12">
        <v>2305.2890000000002</v>
      </c>
      <c r="BQ844" s="72">
        <v>28.978000000000002</v>
      </c>
      <c r="BR844" s="72">
        <v>1.9710000000000001</v>
      </c>
      <c r="BS844" s="12">
        <v>2687.96</v>
      </c>
      <c r="BT844" s="72">
        <v>33.787999999999997</v>
      </c>
      <c r="BU844" s="72">
        <v>0.98599999999999999</v>
      </c>
      <c r="BV844" s="12">
        <v>7955.4009999999998</v>
      </c>
      <c r="BW844" s="72">
        <v>100</v>
      </c>
      <c r="BX844" s="72">
        <v>1.2769999999999999</v>
      </c>
      <c r="BY844" s="13"/>
      <c r="BZ844" s="13"/>
    </row>
    <row r="845" spans="1:78" ht="12.75" customHeight="1">
      <c r="A845" s="122" t="s">
        <v>44</v>
      </c>
      <c r="B845" s="71" t="s">
        <v>80</v>
      </c>
      <c r="C845" s="71" t="s">
        <v>25</v>
      </c>
      <c r="D845" s="34">
        <v>41883</v>
      </c>
      <c r="E845" s="12">
        <v>2034.74</v>
      </c>
      <c r="F845" s="72">
        <v>32.814999999999998</v>
      </c>
      <c r="G845" s="72">
        <v>3.1160000000000001</v>
      </c>
      <c r="H845" s="12">
        <v>207.614</v>
      </c>
      <c r="I845" s="72">
        <v>3.3479999999999999</v>
      </c>
      <c r="J845" s="72">
        <v>16.341000000000001</v>
      </c>
      <c r="K845" s="12">
        <v>212.42</v>
      </c>
      <c r="L845" s="72">
        <v>3.4260000000000002</v>
      </c>
      <c r="M845" s="72">
        <v>22.914999999999999</v>
      </c>
      <c r="N845" s="12">
        <v>420.03500000000003</v>
      </c>
      <c r="O845" s="72">
        <v>6.774</v>
      </c>
      <c r="P845" s="72">
        <v>13.036</v>
      </c>
      <c r="Q845" s="12">
        <v>12.144</v>
      </c>
      <c r="R845" s="72">
        <v>0.19600000000000001</v>
      </c>
      <c r="S845" s="72">
        <v>74.064999999999998</v>
      </c>
      <c r="T845" s="12">
        <v>432.17899999999997</v>
      </c>
      <c r="U845" s="72">
        <v>6.97</v>
      </c>
      <c r="V845" s="72">
        <v>12.914</v>
      </c>
      <c r="W845" s="12">
        <v>899.12</v>
      </c>
      <c r="X845" s="72">
        <v>14.500999999999999</v>
      </c>
      <c r="Y845" s="72">
        <v>6.9889999999999999</v>
      </c>
      <c r="Z845" s="12">
        <v>1331.299</v>
      </c>
      <c r="AA845" s="72">
        <v>21.471</v>
      </c>
      <c r="AB845" s="72">
        <v>3.7280000000000002</v>
      </c>
      <c r="AC845" s="12">
        <v>3366.04</v>
      </c>
      <c r="AD845" s="72">
        <v>54.286000000000001</v>
      </c>
      <c r="AE845" s="72">
        <v>2.0880000000000001</v>
      </c>
      <c r="AF845" s="12">
        <v>9.7710000000000008</v>
      </c>
      <c r="AG845" s="72">
        <v>0.158</v>
      </c>
      <c r="AH845" s="72">
        <v>89.263999999999996</v>
      </c>
      <c r="AI845" s="12">
        <v>200.136</v>
      </c>
      <c r="AJ845" s="72">
        <v>3.2280000000000002</v>
      </c>
      <c r="AK845" s="72">
        <v>10.59</v>
      </c>
      <c r="AL845" s="12">
        <v>209.90700000000001</v>
      </c>
      <c r="AM845" s="72">
        <v>3.3849999999999998</v>
      </c>
      <c r="AN845" s="72">
        <v>10.242000000000001</v>
      </c>
      <c r="AO845" s="12">
        <v>3575.9470000000001</v>
      </c>
      <c r="AP845" s="72">
        <v>57.670999999999999</v>
      </c>
      <c r="AQ845" s="72">
        <v>2.0049999999999999</v>
      </c>
      <c r="AR845" s="12">
        <v>30.954999999999998</v>
      </c>
      <c r="AS845" s="72">
        <v>0.499</v>
      </c>
      <c r="AT845" s="72">
        <v>52.514000000000003</v>
      </c>
      <c r="AU845" s="12">
        <v>9.8450000000000006</v>
      </c>
      <c r="AV845" s="72">
        <v>0.159</v>
      </c>
      <c r="AW845" s="72">
        <v>65.028000000000006</v>
      </c>
      <c r="AX845" s="12">
        <v>297.779</v>
      </c>
      <c r="AY845" s="72">
        <v>4.8019999999999996</v>
      </c>
      <c r="AZ845" s="72">
        <v>15.951000000000001</v>
      </c>
      <c r="BA845" s="12">
        <v>307.62400000000002</v>
      </c>
      <c r="BB845" s="72">
        <v>4.9610000000000003</v>
      </c>
      <c r="BC845" s="72">
        <v>15.321</v>
      </c>
      <c r="BD845" s="12">
        <v>122.31100000000001</v>
      </c>
      <c r="BE845" s="72">
        <v>1.9730000000000001</v>
      </c>
      <c r="BF845" s="72">
        <v>35.506</v>
      </c>
      <c r="BG845" s="12">
        <v>429.935</v>
      </c>
      <c r="BH845" s="72">
        <v>6.9340000000000002</v>
      </c>
      <c r="BI845" s="72">
        <v>13.148999999999999</v>
      </c>
      <c r="BJ845" s="12">
        <v>1043.402</v>
      </c>
      <c r="BK845" s="72">
        <v>16.827000000000002</v>
      </c>
      <c r="BL845" s="72">
        <v>8.0050000000000008</v>
      </c>
      <c r="BM845" s="12">
        <v>1120.3579999999999</v>
      </c>
      <c r="BN845" s="72">
        <v>18.068999999999999</v>
      </c>
      <c r="BO845" s="72">
        <v>5.6689999999999996</v>
      </c>
      <c r="BP845" s="12">
        <v>2163.761</v>
      </c>
      <c r="BQ845" s="72">
        <v>34.896000000000001</v>
      </c>
      <c r="BR845" s="72">
        <v>3.6579999999999999</v>
      </c>
      <c r="BS845" s="12">
        <v>2624.6509999999998</v>
      </c>
      <c r="BT845" s="72">
        <v>42.329000000000001</v>
      </c>
      <c r="BU845" s="72">
        <v>2.431</v>
      </c>
      <c r="BV845" s="12">
        <v>6200.5969999999998</v>
      </c>
      <c r="BW845" s="72">
        <v>100</v>
      </c>
      <c r="BX845" s="72">
        <v>1.748</v>
      </c>
      <c r="BY845" s="13"/>
      <c r="BZ845" s="13"/>
    </row>
    <row r="846" spans="1:78" ht="12.75" customHeight="1">
      <c r="A846" s="122" t="s">
        <v>44</v>
      </c>
      <c r="B846" s="71" t="s">
        <v>80</v>
      </c>
      <c r="C846" s="71" t="s">
        <v>25</v>
      </c>
      <c r="D846" s="34">
        <v>41974</v>
      </c>
      <c r="E846" s="12">
        <v>2079.2820000000002</v>
      </c>
      <c r="F846" s="72">
        <v>32.729999999999997</v>
      </c>
      <c r="G846" s="72">
        <v>2.875</v>
      </c>
      <c r="H846" s="12">
        <v>233.917</v>
      </c>
      <c r="I846" s="72">
        <v>3.6819999999999999</v>
      </c>
      <c r="J846" s="72">
        <v>19.158999999999999</v>
      </c>
      <c r="K846" s="12">
        <v>178.13900000000001</v>
      </c>
      <c r="L846" s="72">
        <v>2.8039999999999998</v>
      </c>
      <c r="M846" s="72">
        <v>21.425000000000001</v>
      </c>
      <c r="N846" s="12">
        <v>412.05599999999998</v>
      </c>
      <c r="O846" s="72">
        <v>6.4859999999999998</v>
      </c>
      <c r="P846" s="72">
        <v>12.619</v>
      </c>
      <c r="Q846" s="12">
        <v>8.01</v>
      </c>
      <c r="R846" s="72">
        <v>0.126</v>
      </c>
      <c r="S846" s="72">
        <v>67.061999999999998</v>
      </c>
      <c r="T846" s="12">
        <v>420.06599999999997</v>
      </c>
      <c r="U846" s="72">
        <v>6.6120000000000001</v>
      </c>
      <c r="V846" s="72">
        <v>12.842000000000001</v>
      </c>
      <c r="W846" s="12">
        <v>1024.979</v>
      </c>
      <c r="X846" s="72">
        <v>16.134</v>
      </c>
      <c r="Y846" s="72">
        <v>7.0309999999999997</v>
      </c>
      <c r="Z846" s="12">
        <v>1445.0450000000001</v>
      </c>
      <c r="AA846" s="72">
        <v>22.745999999999999</v>
      </c>
      <c r="AB846" s="72">
        <v>4.109</v>
      </c>
      <c r="AC846" s="12">
        <v>3524.3270000000002</v>
      </c>
      <c r="AD846" s="72">
        <v>55.475999999999999</v>
      </c>
      <c r="AE846" s="72">
        <v>2.1070000000000002</v>
      </c>
      <c r="AF846" s="12">
        <v>3.4929999999999999</v>
      </c>
      <c r="AG846" s="72">
        <v>5.5E-2</v>
      </c>
      <c r="AH846" s="72">
        <v>104.21899999999999</v>
      </c>
      <c r="AI846" s="12">
        <v>191.01</v>
      </c>
      <c r="AJ846" s="72">
        <v>3.0070000000000001</v>
      </c>
      <c r="AK846" s="72">
        <v>13.936</v>
      </c>
      <c r="AL846" s="12">
        <v>194.50299999999999</v>
      </c>
      <c r="AM846" s="72">
        <v>3.0619999999999998</v>
      </c>
      <c r="AN846" s="72">
        <v>13.448</v>
      </c>
      <c r="AO846" s="12">
        <v>3718.83</v>
      </c>
      <c r="AP846" s="72">
        <v>58.537999999999997</v>
      </c>
      <c r="AQ846" s="72">
        <v>2.0059999999999998</v>
      </c>
      <c r="AR846" s="12">
        <v>24.777000000000001</v>
      </c>
      <c r="AS846" s="72">
        <v>0.39</v>
      </c>
      <c r="AT846" s="72">
        <v>90.677999999999997</v>
      </c>
      <c r="AU846" s="12">
        <v>19.934999999999999</v>
      </c>
      <c r="AV846" s="72">
        <v>0.314</v>
      </c>
      <c r="AW846" s="72">
        <v>77.486000000000004</v>
      </c>
      <c r="AX846" s="12">
        <v>272.61500000000001</v>
      </c>
      <c r="AY846" s="72">
        <v>4.2910000000000004</v>
      </c>
      <c r="AZ846" s="72">
        <v>20.831</v>
      </c>
      <c r="BA846" s="12">
        <v>292.55</v>
      </c>
      <c r="BB846" s="72">
        <v>4.6050000000000004</v>
      </c>
      <c r="BC846" s="72">
        <v>20.895</v>
      </c>
      <c r="BD846" s="12">
        <v>128.06200000000001</v>
      </c>
      <c r="BE846" s="72">
        <v>2.016</v>
      </c>
      <c r="BF846" s="72">
        <v>25.542999999999999</v>
      </c>
      <c r="BG846" s="12">
        <v>420.61200000000002</v>
      </c>
      <c r="BH846" s="72">
        <v>6.6210000000000004</v>
      </c>
      <c r="BI846" s="72">
        <v>14.728999999999999</v>
      </c>
      <c r="BJ846" s="12">
        <v>1172.867</v>
      </c>
      <c r="BK846" s="72">
        <v>18.462</v>
      </c>
      <c r="BL846" s="72">
        <v>6.1</v>
      </c>
      <c r="BM846" s="12">
        <v>1015.7430000000001</v>
      </c>
      <c r="BN846" s="72">
        <v>15.989000000000001</v>
      </c>
      <c r="BO846" s="72">
        <v>6.9569999999999999</v>
      </c>
      <c r="BP846" s="12">
        <v>2188.61</v>
      </c>
      <c r="BQ846" s="72">
        <v>34.451000000000001</v>
      </c>
      <c r="BR846" s="72">
        <v>3.7120000000000002</v>
      </c>
      <c r="BS846" s="12">
        <v>2634</v>
      </c>
      <c r="BT846" s="72">
        <v>41.462000000000003</v>
      </c>
      <c r="BU846" s="72">
        <v>2.0419999999999998</v>
      </c>
      <c r="BV846" s="12">
        <v>6352.83</v>
      </c>
      <c r="BW846" s="72">
        <v>100</v>
      </c>
      <c r="BX846" s="72">
        <v>1.46</v>
      </c>
      <c r="BY846" s="13"/>
      <c r="BZ846" s="13"/>
    </row>
    <row r="847" spans="1:78" ht="12.75" customHeight="1">
      <c r="A847" s="122" t="s">
        <v>44</v>
      </c>
      <c r="B847" s="71" t="s">
        <v>80</v>
      </c>
      <c r="C847" s="71" t="s">
        <v>25</v>
      </c>
      <c r="D847" s="34">
        <v>42064</v>
      </c>
      <c r="E847" s="12">
        <v>2194.1329999999998</v>
      </c>
      <c r="F847" s="72">
        <v>33.927999999999997</v>
      </c>
      <c r="G847" s="72">
        <v>2.766</v>
      </c>
      <c r="H847" s="12">
        <v>231.239</v>
      </c>
      <c r="I847" s="72">
        <v>3.5760000000000001</v>
      </c>
      <c r="J847" s="72">
        <v>17.611999999999998</v>
      </c>
      <c r="K847" s="12">
        <v>123.167</v>
      </c>
      <c r="L847" s="72">
        <v>1.905</v>
      </c>
      <c r="M847" s="72">
        <v>20.382999999999999</v>
      </c>
      <c r="N847" s="12">
        <v>354.40600000000001</v>
      </c>
      <c r="O847" s="72">
        <v>5.48</v>
      </c>
      <c r="P847" s="72">
        <v>12.484</v>
      </c>
      <c r="Q847" s="12">
        <v>32.893999999999998</v>
      </c>
      <c r="R847" s="72">
        <v>0.50900000000000001</v>
      </c>
      <c r="S847" s="72">
        <v>74.643000000000001</v>
      </c>
      <c r="T847" s="12">
        <v>387.3</v>
      </c>
      <c r="U847" s="72">
        <v>5.9889999999999999</v>
      </c>
      <c r="V847" s="72">
        <v>12.744999999999999</v>
      </c>
      <c r="W847" s="12">
        <v>1066.5229999999999</v>
      </c>
      <c r="X847" s="72">
        <v>16.492000000000001</v>
      </c>
      <c r="Y847" s="72">
        <v>6.3890000000000002</v>
      </c>
      <c r="Z847" s="12">
        <v>1453.8230000000001</v>
      </c>
      <c r="AA847" s="72">
        <v>22.481000000000002</v>
      </c>
      <c r="AB847" s="72">
        <v>3.6560000000000001</v>
      </c>
      <c r="AC847" s="12">
        <v>3647.9549999999999</v>
      </c>
      <c r="AD847" s="72">
        <v>56.408999999999999</v>
      </c>
      <c r="AE847" s="72">
        <v>1.9019999999999999</v>
      </c>
      <c r="AF847" s="12">
        <v>35.508000000000003</v>
      </c>
      <c r="AG847" s="72">
        <v>0.54900000000000004</v>
      </c>
      <c r="AH847" s="72">
        <v>48.948999999999998</v>
      </c>
      <c r="AI847" s="12">
        <v>208.142</v>
      </c>
      <c r="AJ847" s="72">
        <v>3.2189999999999999</v>
      </c>
      <c r="AK847" s="72">
        <v>11.808999999999999</v>
      </c>
      <c r="AL847" s="12">
        <v>243.65</v>
      </c>
      <c r="AM847" s="72">
        <v>3.7679999999999998</v>
      </c>
      <c r="AN847" s="72">
        <v>9.3889999999999993</v>
      </c>
      <c r="AO847" s="12">
        <v>3891.605</v>
      </c>
      <c r="AP847" s="72">
        <v>60.177</v>
      </c>
      <c r="AQ847" s="72">
        <v>1.7649999999999999</v>
      </c>
      <c r="AR847" s="12">
        <v>41.326999999999998</v>
      </c>
      <c r="AS847" s="72">
        <v>0.63900000000000001</v>
      </c>
      <c r="AT847" s="72">
        <v>43.728999999999999</v>
      </c>
      <c r="AU847" s="12">
        <v>37.828000000000003</v>
      </c>
      <c r="AV847" s="72">
        <v>0.58499999999999996</v>
      </c>
      <c r="AW847" s="72">
        <v>68.004000000000005</v>
      </c>
      <c r="AX847" s="12">
        <v>266.18400000000003</v>
      </c>
      <c r="AY847" s="72">
        <v>4.1159999999999997</v>
      </c>
      <c r="AZ847" s="72">
        <v>18.119</v>
      </c>
      <c r="BA847" s="12">
        <v>304.012</v>
      </c>
      <c r="BB847" s="72">
        <v>4.7009999999999996</v>
      </c>
      <c r="BC847" s="72">
        <v>18.690999999999999</v>
      </c>
      <c r="BD847" s="12">
        <v>91.843000000000004</v>
      </c>
      <c r="BE847" s="72">
        <v>1.42</v>
      </c>
      <c r="BF847" s="72">
        <v>21.606000000000002</v>
      </c>
      <c r="BG847" s="12">
        <v>395.85500000000002</v>
      </c>
      <c r="BH847" s="72">
        <v>6.1210000000000004</v>
      </c>
      <c r="BI847" s="72">
        <v>13.718999999999999</v>
      </c>
      <c r="BJ847" s="12">
        <v>1137.4069999999999</v>
      </c>
      <c r="BK847" s="72">
        <v>17.588000000000001</v>
      </c>
      <c r="BL847" s="72">
        <v>6.6669999999999998</v>
      </c>
      <c r="BM847" s="12">
        <v>1000.751</v>
      </c>
      <c r="BN847" s="72">
        <v>15.475</v>
      </c>
      <c r="BO847" s="72">
        <v>5.8410000000000002</v>
      </c>
      <c r="BP847" s="12">
        <v>2138.1579999999999</v>
      </c>
      <c r="BQ847" s="72">
        <v>33.063000000000002</v>
      </c>
      <c r="BR847" s="72">
        <v>3.3210000000000002</v>
      </c>
      <c r="BS847" s="12">
        <v>2575.34</v>
      </c>
      <c r="BT847" s="72">
        <v>39.823</v>
      </c>
      <c r="BU847" s="72">
        <v>1.81</v>
      </c>
      <c r="BV847" s="12">
        <v>6466.9459999999999</v>
      </c>
      <c r="BW847" s="72">
        <v>100</v>
      </c>
      <c r="BX847" s="72">
        <v>1.208</v>
      </c>
      <c r="BY847" s="13"/>
      <c r="BZ847" s="13"/>
    </row>
    <row r="848" spans="1:78" ht="12.75" customHeight="1">
      <c r="A848" s="122" t="s">
        <v>44</v>
      </c>
      <c r="B848" s="71" t="s">
        <v>80</v>
      </c>
      <c r="C848" s="71" t="s">
        <v>25</v>
      </c>
      <c r="D848" s="34">
        <v>42156</v>
      </c>
      <c r="E848" s="12">
        <v>2157.2330000000002</v>
      </c>
      <c r="F848" s="72">
        <v>34.104999999999997</v>
      </c>
      <c r="G848" s="72">
        <v>2.7240000000000002</v>
      </c>
      <c r="H848" s="12">
        <v>189.239</v>
      </c>
      <c r="I848" s="72">
        <v>2.992</v>
      </c>
      <c r="J848" s="72">
        <v>17.206</v>
      </c>
      <c r="K848" s="12">
        <v>168.97499999999999</v>
      </c>
      <c r="L848" s="72">
        <v>2.6709999999999998</v>
      </c>
      <c r="M848" s="72">
        <v>15.541</v>
      </c>
      <c r="N848" s="12">
        <v>358.214</v>
      </c>
      <c r="O848" s="72">
        <v>5.6630000000000003</v>
      </c>
      <c r="P848" s="72">
        <v>9.7319999999999993</v>
      </c>
      <c r="Q848" s="12">
        <v>25.481999999999999</v>
      </c>
      <c r="R848" s="72">
        <v>0.40300000000000002</v>
      </c>
      <c r="S848" s="72">
        <v>92.293999999999997</v>
      </c>
      <c r="T848" s="12">
        <v>383.69600000000003</v>
      </c>
      <c r="U848" s="72">
        <v>6.0659999999999998</v>
      </c>
      <c r="V848" s="72">
        <v>10.891</v>
      </c>
      <c r="W848" s="12">
        <v>1105.271</v>
      </c>
      <c r="X848" s="72">
        <v>17.474</v>
      </c>
      <c r="Y848" s="72">
        <v>4.7119999999999997</v>
      </c>
      <c r="Z848" s="12">
        <v>1488.9670000000001</v>
      </c>
      <c r="AA848" s="72">
        <v>23.54</v>
      </c>
      <c r="AB848" s="72">
        <v>4.4039999999999999</v>
      </c>
      <c r="AC848" s="12">
        <v>3646.2</v>
      </c>
      <c r="AD848" s="72">
        <v>57.645000000000003</v>
      </c>
      <c r="AE848" s="72">
        <v>2.7509999999999999</v>
      </c>
      <c r="AF848" s="12">
        <v>0</v>
      </c>
      <c r="AG848" s="72">
        <v>0</v>
      </c>
      <c r="AH848" s="72">
        <v>0</v>
      </c>
      <c r="AI848" s="12">
        <v>165.934</v>
      </c>
      <c r="AJ848" s="72">
        <v>2.6230000000000002</v>
      </c>
      <c r="AK848" s="72">
        <v>16.702000000000002</v>
      </c>
      <c r="AL848" s="12">
        <v>165.934</v>
      </c>
      <c r="AM848" s="72">
        <v>2.6230000000000002</v>
      </c>
      <c r="AN848" s="72">
        <v>16.702000000000002</v>
      </c>
      <c r="AO848" s="12">
        <v>3812.1350000000002</v>
      </c>
      <c r="AP848" s="72">
        <v>60.268999999999998</v>
      </c>
      <c r="AQ848" s="72">
        <v>2.831</v>
      </c>
      <c r="AR848" s="12">
        <v>25.373000000000001</v>
      </c>
      <c r="AS848" s="72">
        <v>0.40100000000000002</v>
      </c>
      <c r="AT848" s="72">
        <v>47.68</v>
      </c>
      <c r="AU848" s="12">
        <v>28.507000000000001</v>
      </c>
      <c r="AV848" s="72">
        <v>0.45100000000000001</v>
      </c>
      <c r="AW848" s="72">
        <v>40.335999999999999</v>
      </c>
      <c r="AX848" s="12">
        <v>253.626</v>
      </c>
      <c r="AY848" s="72">
        <v>4.01</v>
      </c>
      <c r="AZ848" s="72">
        <v>14.712</v>
      </c>
      <c r="BA848" s="12">
        <v>282.13299999999998</v>
      </c>
      <c r="BB848" s="72">
        <v>4.46</v>
      </c>
      <c r="BC848" s="72">
        <v>12.984</v>
      </c>
      <c r="BD848" s="12">
        <v>106.265</v>
      </c>
      <c r="BE848" s="72">
        <v>1.68</v>
      </c>
      <c r="BF848" s="72">
        <v>21.11</v>
      </c>
      <c r="BG848" s="12">
        <v>388.39800000000002</v>
      </c>
      <c r="BH848" s="72">
        <v>6.14</v>
      </c>
      <c r="BI848" s="72">
        <v>11.333</v>
      </c>
      <c r="BJ848" s="12">
        <v>1130.0940000000001</v>
      </c>
      <c r="BK848" s="72">
        <v>17.866</v>
      </c>
      <c r="BL848" s="72">
        <v>6.4870000000000001</v>
      </c>
      <c r="BM848" s="12">
        <v>969.24</v>
      </c>
      <c r="BN848" s="72">
        <v>15.323</v>
      </c>
      <c r="BO848" s="72">
        <v>6.048</v>
      </c>
      <c r="BP848" s="12">
        <v>2099.3330000000001</v>
      </c>
      <c r="BQ848" s="72">
        <v>33.19</v>
      </c>
      <c r="BR848" s="72">
        <v>3.121</v>
      </c>
      <c r="BS848" s="12">
        <v>2513.105</v>
      </c>
      <c r="BT848" s="72">
        <v>39.731000000000002</v>
      </c>
      <c r="BU848" s="72">
        <v>2.2109999999999999</v>
      </c>
      <c r="BV848" s="12">
        <v>6325.2389999999996</v>
      </c>
      <c r="BW848" s="72">
        <v>100</v>
      </c>
      <c r="BX848" s="72">
        <v>1.9350000000000001</v>
      </c>
      <c r="BY848" s="13"/>
      <c r="BZ848" s="13"/>
    </row>
    <row r="849" spans="1:78" ht="12.75" customHeight="1">
      <c r="A849" s="122" t="s">
        <v>44</v>
      </c>
      <c r="B849" s="71" t="s">
        <v>80</v>
      </c>
      <c r="C849" s="71" t="s">
        <v>25</v>
      </c>
      <c r="D849" s="34">
        <v>42614</v>
      </c>
      <c r="E849" s="12">
        <v>2126.13</v>
      </c>
      <c r="F849" s="72">
        <v>32.447000000000003</v>
      </c>
      <c r="G849" s="72">
        <v>3.3380000000000001</v>
      </c>
      <c r="H849" s="12">
        <v>199.23699999999999</v>
      </c>
      <c r="I849" s="72">
        <v>3.0409999999999999</v>
      </c>
      <c r="J849" s="72">
        <v>21.805</v>
      </c>
      <c r="K849" s="12">
        <v>120.262</v>
      </c>
      <c r="L849" s="72">
        <v>1.835</v>
      </c>
      <c r="M849" s="72">
        <v>29.998999999999999</v>
      </c>
      <c r="N849" s="12">
        <v>319.49900000000002</v>
      </c>
      <c r="O849" s="72">
        <v>4.8760000000000003</v>
      </c>
      <c r="P849" s="72">
        <v>17.14</v>
      </c>
      <c r="Q849" s="12">
        <v>24.404</v>
      </c>
      <c r="R849" s="72">
        <v>0.372</v>
      </c>
      <c r="S849" s="72">
        <v>49.56</v>
      </c>
      <c r="T849" s="12">
        <v>343.90300000000002</v>
      </c>
      <c r="U849" s="72">
        <v>5.2480000000000002</v>
      </c>
      <c r="V849" s="72">
        <v>15.254</v>
      </c>
      <c r="W849" s="12">
        <v>1107.0740000000001</v>
      </c>
      <c r="X849" s="72">
        <v>16.895</v>
      </c>
      <c r="Y849" s="72">
        <v>6.5</v>
      </c>
      <c r="Z849" s="12">
        <v>1450.9770000000001</v>
      </c>
      <c r="AA849" s="72">
        <v>22.143000000000001</v>
      </c>
      <c r="AB849" s="72">
        <v>4.8780000000000001</v>
      </c>
      <c r="AC849" s="12">
        <v>3577.107</v>
      </c>
      <c r="AD849" s="72">
        <v>54.591000000000001</v>
      </c>
      <c r="AE849" s="72">
        <v>3.0529999999999999</v>
      </c>
      <c r="AF849" s="12">
        <v>1.0089999999999999</v>
      </c>
      <c r="AG849" s="72">
        <v>1.4999999999999999E-2</v>
      </c>
      <c r="AH849" s="72">
        <v>119.613</v>
      </c>
      <c r="AI849" s="12">
        <v>185.584</v>
      </c>
      <c r="AJ849" s="72">
        <v>2.8319999999999999</v>
      </c>
      <c r="AK849" s="72">
        <v>13.506</v>
      </c>
      <c r="AL849" s="12">
        <v>186.59299999999999</v>
      </c>
      <c r="AM849" s="72">
        <v>2.8479999999999999</v>
      </c>
      <c r="AN849" s="72">
        <v>13.513999999999999</v>
      </c>
      <c r="AO849" s="12">
        <v>3763.7</v>
      </c>
      <c r="AP849" s="72">
        <v>57.438000000000002</v>
      </c>
      <c r="AQ849" s="72">
        <v>2.7829999999999999</v>
      </c>
      <c r="AR849" s="12">
        <v>26.984000000000002</v>
      </c>
      <c r="AS849" s="72">
        <v>0.41199999999999998</v>
      </c>
      <c r="AT849" s="72">
        <v>48.640999999999998</v>
      </c>
      <c r="AU849" s="12">
        <v>21.353999999999999</v>
      </c>
      <c r="AV849" s="72">
        <v>0.32600000000000001</v>
      </c>
      <c r="AW849" s="72">
        <v>61.795999999999999</v>
      </c>
      <c r="AX849" s="12">
        <v>223.82900000000001</v>
      </c>
      <c r="AY849" s="72">
        <v>3.4159999999999999</v>
      </c>
      <c r="AZ849" s="72">
        <v>18.071000000000002</v>
      </c>
      <c r="BA849" s="12">
        <v>245.184</v>
      </c>
      <c r="BB849" s="72">
        <v>3.742</v>
      </c>
      <c r="BC849" s="72">
        <v>16.274000000000001</v>
      </c>
      <c r="BD849" s="12">
        <v>165.624</v>
      </c>
      <c r="BE849" s="72">
        <v>2.528</v>
      </c>
      <c r="BF849" s="72">
        <v>20.956</v>
      </c>
      <c r="BG849" s="12">
        <v>410.80700000000002</v>
      </c>
      <c r="BH849" s="72">
        <v>6.2690000000000001</v>
      </c>
      <c r="BI849" s="72">
        <v>11.868</v>
      </c>
      <c r="BJ849" s="12">
        <v>1254.1579999999999</v>
      </c>
      <c r="BK849" s="72">
        <v>19.14</v>
      </c>
      <c r="BL849" s="72">
        <v>5.3559999999999999</v>
      </c>
      <c r="BM849" s="12">
        <v>1096.961</v>
      </c>
      <c r="BN849" s="72">
        <v>16.741</v>
      </c>
      <c r="BO849" s="72">
        <v>5.5410000000000004</v>
      </c>
      <c r="BP849" s="12">
        <v>2351.1190000000001</v>
      </c>
      <c r="BQ849" s="72">
        <v>35.881</v>
      </c>
      <c r="BR849" s="72">
        <v>2.536</v>
      </c>
      <c r="BS849" s="12">
        <v>2788.9110000000001</v>
      </c>
      <c r="BT849" s="72">
        <v>42.561999999999998</v>
      </c>
      <c r="BU849" s="72">
        <v>1.6659999999999999</v>
      </c>
      <c r="BV849" s="12">
        <v>6552.61</v>
      </c>
      <c r="BW849" s="72">
        <v>100</v>
      </c>
      <c r="BX849" s="72">
        <v>1.929</v>
      </c>
      <c r="BY849" s="13"/>
      <c r="BZ849" s="13"/>
    </row>
    <row r="850" spans="1:78" ht="12.75" customHeight="1">
      <c r="A850" s="122" t="s">
        <v>44</v>
      </c>
      <c r="B850" s="71" t="s">
        <v>80</v>
      </c>
      <c r="C850" s="71" t="s">
        <v>25</v>
      </c>
      <c r="D850" s="34">
        <v>42705</v>
      </c>
      <c r="E850" s="12">
        <v>2275.5230000000001</v>
      </c>
      <c r="F850" s="72">
        <v>34.045000000000002</v>
      </c>
      <c r="G850" s="72">
        <v>2.7440000000000002</v>
      </c>
      <c r="H850" s="12">
        <v>189.22900000000001</v>
      </c>
      <c r="I850" s="72">
        <v>2.831</v>
      </c>
      <c r="J850" s="72">
        <v>24.393999999999998</v>
      </c>
      <c r="K850" s="12">
        <v>223.25399999999999</v>
      </c>
      <c r="L850" s="72">
        <v>3.34</v>
      </c>
      <c r="M850" s="72">
        <v>27.477</v>
      </c>
      <c r="N850" s="12">
        <v>412.483</v>
      </c>
      <c r="O850" s="72">
        <v>6.1710000000000003</v>
      </c>
      <c r="P850" s="72">
        <v>13.802</v>
      </c>
      <c r="Q850" s="12">
        <v>31.664999999999999</v>
      </c>
      <c r="R850" s="72">
        <v>0.47399999999999998</v>
      </c>
      <c r="S850" s="72">
        <v>55.439</v>
      </c>
      <c r="T850" s="12">
        <v>444.14800000000002</v>
      </c>
      <c r="U850" s="72">
        <v>6.6449999999999996</v>
      </c>
      <c r="V850" s="72">
        <v>14.398999999999999</v>
      </c>
      <c r="W850" s="12">
        <v>1029.479</v>
      </c>
      <c r="X850" s="72">
        <v>15.401999999999999</v>
      </c>
      <c r="Y850" s="72">
        <v>4.8620000000000001</v>
      </c>
      <c r="Z850" s="12">
        <v>1473.627</v>
      </c>
      <c r="AA850" s="72">
        <v>22.047999999999998</v>
      </c>
      <c r="AB850" s="72">
        <v>4.2640000000000002</v>
      </c>
      <c r="AC850" s="12">
        <v>3749.1509999999998</v>
      </c>
      <c r="AD850" s="72">
        <v>56.091999999999999</v>
      </c>
      <c r="AE850" s="72">
        <v>1.9610000000000001</v>
      </c>
      <c r="AF850" s="12">
        <v>12.443</v>
      </c>
      <c r="AG850" s="72">
        <v>0.186</v>
      </c>
      <c r="AH850" s="72">
        <v>70.897999999999996</v>
      </c>
      <c r="AI850" s="12">
        <v>150.81800000000001</v>
      </c>
      <c r="AJ850" s="72">
        <v>2.2559999999999998</v>
      </c>
      <c r="AK850" s="72">
        <v>14.278</v>
      </c>
      <c r="AL850" s="12">
        <v>163.261</v>
      </c>
      <c r="AM850" s="72">
        <v>2.4430000000000001</v>
      </c>
      <c r="AN850" s="72">
        <v>12.053000000000001</v>
      </c>
      <c r="AO850" s="12">
        <v>3912.4119999999998</v>
      </c>
      <c r="AP850" s="72">
        <v>58.534999999999997</v>
      </c>
      <c r="AQ850" s="72">
        <v>1.9910000000000001</v>
      </c>
      <c r="AR850" s="12">
        <v>12.553000000000001</v>
      </c>
      <c r="AS850" s="72">
        <v>0.188</v>
      </c>
      <c r="AT850" s="72">
        <v>62.984999999999999</v>
      </c>
      <c r="AU850" s="12">
        <v>6.0229999999999997</v>
      </c>
      <c r="AV850" s="72">
        <v>0.09</v>
      </c>
      <c r="AW850" s="72">
        <v>101.923</v>
      </c>
      <c r="AX850" s="12">
        <v>206.42599999999999</v>
      </c>
      <c r="AY850" s="72">
        <v>3.0880000000000001</v>
      </c>
      <c r="AZ850" s="72">
        <v>30.861000000000001</v>
      </c>
      <c r="BA850" s="12">
        <v>212.44900000000001</v>
      </c>
      <c r="BB850" s="72">
        <v>3.1789999999999998</v>
      </c>
      <c r="BC850" s="72">
        <v>30.492999999999999</v>
      </c>
      <c r="BD850" s="12">
        <v>154.761</v>
      </c>
      <c r="BE850" s="72">
        <v>2.3149999999999999</v>
      </c>
      <c r="BF850" s="72">
        <v>27.960999999999999</v>
      </c>
      <c r="BG850" s="12">
        <v>367.21</v>
      </c>
      <c r="BH850" s="72">
        <v>5.4939999999999998</v>
      </c>
      <c r="BI850" s="72">
        <v>20.138000000000002</v>
      </c>
      <c r="BJ850" s="12">
        <v>969.67899999999997</v>
      </c>
      <c r="BK850" s="72">
        <v>14.507999999999999</v>
      </c>
      <c r="BL850" s="72">
        <v>9.4629999999999992</v>
      </c>
      <c r="BM850" s="12">
        <v>1422.018</v>
      </c>
      <c r="BN850" s="72">
        <v>21.274999999999999</v>
      </c>
      <c r="BO850" s="72">
        <v>5.6580000000000004</v>
      </c>
      <c r="BP850" s="12">
        <v>2391.6979999999999</v>
      </c>
      <c r="BQ850" s="72">
        <v>35.783000000000001</v>
      </c>
      <c r="BR850" s="72">
        <v>3.09</v>
      </c>
      <c r="BS850" s="12">
        <v>2771.4609999999998</v>
      </c>
      <c r="BT850" s="72">
        <v>41.465000000000003</v>
      </c>
      <c r="BU850" s="72">
        <v>2.907</v>
      </c>
      <c r="BV850" s="12">
        <v>6683.8729999999996</v>
      </c>
      <c r="BW850" s="72">
        <v>100</v>
      </c>
      <c r="BX850" s="72">
        <v>1.643</v>
      </c>
      <c r="BY850" s="13"/>
      <c r="BZ850" s="13"/>
    </row>
    <row r="851" spans="1:78" ht="12.75" customHeight="1">
      <c r="A851" s="122" t="s">
        <v>44</v>
      </c>
      <c r="B851" s="71" t="s">
        <v>80</v>
      </c>
      <c r="C851" s="71" t="s">
        <v>25</v>
      </c>
      <c r="D851" s="34">
        <v>42795</v>
      </c>
      <c r="E851" s="12">
        <v>2021.098</v>
      </c>
      <c r="F851" s="72">
        <v>30.231999999999999</v>
      </c>
      <c r="G851" s="72">
        <v>3.056</v>
      </c>
      <c r="H851" s="12">
        <v>319.77699999999999</v>
      </c>
      <c r="I851" s="72">
        <v>4.7830000000000004</v>
      </c>
      <c r="J851" s="72">
        <v>17.498000000000001</v>
      </c>
      <c r="K851" s="12">
        <v>151.13</v>
      </c>
      <c r="L851" s="72">
        <v>2.2610000000000001</v>
      </c>
      <c r="M851" s="72">
        <v>23.08</v>
      </c>
      <c r="N851" s="12">
        <v>470.90699999999998</v>
      </c>
      <c r="O851" s="72">
        <v>7.0439999999999996</v>
      </c>
      <c r="P851" s="72">
        <v>12.394</v>
      </c>
      <c r="Q851" s="12">
        <v>15.837999999999999</v>
      </c>
      <c r="R851" s="72">
        <v>0.23699999999999999</v>
      </c>
      <c r="S851" s="72">
        <v>63.883000000000003</v>
      </c>
      <c r="T851" s="12">
        <v>486.745</v>
      </c>
      <c r="U851" s="72">
        <v>7.2809999999999997</v>
      </c>
      <c r="V851" s="72">
        <v>11.765000000000001</v>
      </c>
      <c r="W851" s="12">
        <v>1100.2919999999999</v>
      </c>
      <c r="X851" s="72">
        <v>16.457999999999998</v>
      </c>
      <c r="Y851" s="72">
        <v>6.9249999999999998</v>
      </c>
      <c r="Z851" s="12">
        <v>1587.037</v>
      </c>
      <c r="AA851" s="72">
        <v>23.739000000000001</v>
      </c>
      <c r="AB851" s="72">
        <v>4.7409999999999997</v>
      </c>
      <c r="AC851" s="12">
        <v>3608.1350000000002</v>
      </c>
      <c r="AD851" s="72">
        <v>53.970999999999997</v>
      </c>
      <c r="AE851" s="72">
        <v>2.2690000000000001</v>
      </c>
      <c r="AF851" s="12">
        <v>15.879</v>
      </c>
      <c r="AG851" s="72">
        <v>0.23799999999999999</v>
      </c>
      <c r="AH851" s="72">
        <v>76.334999999999994</v>
      </c>
      <c r="AI851" s="12">
        <v>230.88900000000001</v>
      </c>
      <c r="AJ851" s="72">
        <v>3.4540000000000002</v>
      </c>
      <c r="AK851" s="72">
        <v>8.0850000000000009</v>
      </c>
      <c r="AL851" s="12">
        <v>246.767</v>
      </c>
      <c r="AM851" s="72">
        <v>3.6909999999999998</v>
      </c>
      <c r="AN851" s="72">
        <v>8.4990000000000006</v>
      </c>
      <c r="AO851" s="12">
        <v>3854.902</v>
      </c>
      <c r="AP851" s="72">
        <v>57.661999999999999</v>
      </c>
      <c r="AQ851" s="72">
        <v>2.0579999999999998</v>
      </c>
      <c r="AR851" s="12">
        <v>39.863</v>
      </c>
      <c r="AS851" s="72">
        <v>0.59599999999999997</v>
      </c>
      <c r="AT851" s="72">
        <v>45.118000000000002</v>
      </c>
      <c r="AU851" s="12">
        <v>0</v>
      </c>
      <c r="AV851" s="72">
        <v>0</v>
      </c>
      <c r="AW851" s="72">
        <v>0</v>
      </c>
      <c r="AX851" s="12">
        <v>288.45100000000002</v>
      </c>
      <c r="AY851" s="72">
        <v>4.3150000000000004</v>
      </c>
      <c r="AZ851" s="72">
        <v>14.766</v>
      </c>
      <c r="BA851" s="12">
        <v>288.45100000000002</v>
      </c>
      <c r="BB851" s="72">
        <v>4.3150000000000004</v>
      </c>
      <c r="BC851" s="72">
        <v>14.766</v>
      </c>
      <c r="BD851" s="12">
        <v>97.462000000000003</v>
      </c>
      <c r="BE851" s="72">
        <v>1.458</v>
      </c>
      <c r="BF851" s="72">
        <v>30.222999999999999</v>
      </c>
      <c r="BG851" s="12">
        <v>385.91300000000001</v>
      </c>
      <c r="BH851" s="72">
        <v>5.7729999999999997</v>
      </c>
      <c r="BI851" s="72">
        <v>14.337999999999999</v>
      </c>
      <c r="BJ851" s="12">
        <v>1170.6469999999999</v>
      </c>
      <c r="BK851" s="72">
        <v>17.510999999999999</v>
      </c>
      <c r="BL851" s="72">
        <v>6.7770000000000001</v>
      </c>
      <c r="BM851" s="12">
        <v>1233.982</v>
      </c>
      <c r="BN851" s="72">
        <v>18.457999999999998</v>
      </c>
      <c r="BO851" s="72">
        <v>5.0279999999999996</v>
      </c>
      <c r="BP851" s="12">
        <v>2404.6289999999999</v>
      </c>
      <c r="BQ851" s="72">
        <v>35.969000000000001</v>
      </c>
      <c r="BR851" s="72">
        <v>2.617</v>
      </c>
      <c r="BS851" s="12">
        <v>2830.4050000000002</v>
      </c>
      <c r="BT851" s="72">
        <v>42.338000000000001</v>
      </c>
      <c r="BU851" s="72">
        <v>1.891</v>
      </c>
      <c r="BV851" s="12">
        <v>6685.3069999999998</v>
      </c>
      <c r="BW851" s="72">
        <v>100</v>
      </c>
      <c r="BX851" s="72">
        <v>1.379</v>
      </c>
      <c r="BY851" s="13"/>
      <c r="BZ851" s="13"/>
    </row>
    <row r="852" spans="1:78" ht="12.75" customHeight="1">
      <c r="A852" s="122" t="s">
        <v>44</v>
      </c>
      <c r="B852" s="71" t="s">
        <v>80</v>
      </c>
      <c r="C852" s="71" t="s">
        <v>25</v>
      </c>
      <c r="D852" s="34">
        <v>42887</v>
      </c>
      <c r="E852" s="12">
        <v>2166.6439999999998</v>
      </c>
      <c r="F852" s="72">
        <v>32.496000000000002</v>
      </c>
      <c r="G852" s="72">
        <v>3.38</v>
      </c>
      <c r="H852" s="12">
        <v>259.73399999999998</v>
      </c>
      <c r="I852" s="72">
        <v>3.8959999999999999</v>
      </c>
      <c r="J852" s="72">
        <v>21.745000000000001</v>
      </c>
      <c r="K852" s="12">
        <v>237.691</v>
      </c>
      <c r="L852" s="72">
        <v>3.5649999999999999</v>
      </c>
      <c r="M852" s="72">
        <v>21.396999999999998</v>
      </c>
      <c r="N852" s="12">
        <v>497.42500000000001</v>
      </c>
      <c r="O852" s="72">
        <v>7.4610000000000003</v>
      </c>
      <c r="P852" s="72">
        <v>11.423</v>
      </c>
      <c r="Q852" s="12">
        <v>21.533999999999999</v>
      </c>
      <c r="R852" s="72">
        <v>0.32300000000000001</v>
      </c>
      <c r="S852" s="72">
        <v>54.936999999999998</v>
      </c>
      <c r="T852" s="12">
        <v>518.95899999999995</v>
      </c>
      <c r="U852" s="72">
        <v>7.7830000000000004</v>
      </c>
      <c r="V852" s="72">
        <v>11.455</v>
      </c>
      <c r="W852" s="12">
        <v>1051.5889999999999</v>
      </c>
      <c r="X852" s="72">
        <v>15.772</v>
      </c>
      <c r="Y852" s="72">
        <v>6.3810000000000002</v>
      </c>
      <c r="Z852" s="12">
        <v>1570.548</v>
      </c>
      <c r="AA852" s="72">
        <v>23.555</v>
      </c>
      <c r="AB852" s="72">
        <v>3.0030000000000001</v>
      </c>
      <c r="AC852" s="12">
        <v>3737.1930000000002</v>
      </c>
      <c r="AD852" s="72">
        <v>56.051000000000002</v>
      </c>
      <c r="AE852" s="72">
        <v>2.4670000000000001</v>
      </c>
      <c r="AF852" s="12">
        <v>3.1320000000000001</v>
      </c>
      <c r="AG852" s="72">
        <v>4.7E-2</v>
      </c>
      <c r="AH852" s="72">
        <v>98.081000000000003</v>
      </c>
      <c r="AI852" s="12">
        <v>181.39400000000001</v>
      </c>
      <c r="AJ852" s="72">
        <v>2.7210000000000001</v>
      </c>
      <c r="AK852" s="72">
        <v>9.9469999999999992</v>
      </c>
      <c r="AL852" s="12">
        <v>184.52600000000001</v>
      </c>
      <c r="AM852" s="72">
        <v>2.7679999999999998</v>
      </c>
      <c r="AN852" s="72">
        <v>9.9529999999999994</v>
      </c>
      <c r="AO852" s="12">
        <v>3921.7179999999998</v>
      </c>
      <c r="AP852" s="72">
        <v>58.819000000000003</v>
      </c>
      <c r="AQ852" s="72">
        <v>2.34</v>
      </c>
      <c r="AR852" s="12">
        <v>36.921999999999997</v>
      </c>
      <c r="AS852" s="72">
        <v>0.55400000000000005</v>
      </c>
      <c r="AT852" s="72">
        <v>52.466000000000001</v>
      </c>
      <c r="AU852" s="12">
        <v>4.4480000000000004</v>
      </c>
      <c r="AV852" s="72">
        <v>6.7000000000000004E-2</v>
      </c>
      <c r="AW852" s="72">
        <v>102.425</v>
      </c>
      <c r="AX852" s="12">
        <v>210.41900000000001</v>
      </c>
      <c r="AY852" s="72">
        <v>3.1560000000000001</v>
      </c>
      <c r="AZ852" s="72">
        <v>15.625</v>
      </c>
      <c r="BA852" s="12">
        <v>214.86699999999999</v>
      </c>
      <c r="BB852" s="72">
        <v>3.2229999999999999</v>
      </c>
      <c r="BC852" s="72">
        <v>15.285</v>
      </c>
      <c r="BD852" s="12">
        <v>78.941999999999993</v>
      </c>
      <c r="BE852" s="72">
        <v>1.1839999999999999</v>
      </c>
      <c r="BF852" s="72">
        <v>26.6</v>
      </c>
      <c r="BG852" s="12">
        <v>293.80799999999999</v>
      </c>
      <c r="BH852" s="72">
        <v>4.407</v>
      </c>
      <c r="BI852" s="72">
        <v>12.468999999999999</v>
      </c>
      <c r="BJ852" s="12">
        <v>1155.162</v>
      </c>
      <c r="BK852" s="72">
        <v>17.324999999999999</v>
      </c>
      <c r="BL852" s="72">
        <v>6.8620000000000001</v>
      </c>
      <c r="BM852" s="12">
        <v>1259.8330000000001</v>
      </c>
      <c r="BN852" s="72">
        <v>18.895</v>
      </c>
      <c r="BO852" s="72">
        <v>4.9550000000000001</v>
      </c>
      <c r="BP852" s="12">
        <v>2414.9960000000001</v>
      </c>
      <c r="BQ852" s="72">
        <v>36.220999999999997</v>
      </c>
      <c r="BR852" s="72">
        <v>1.974</v>
      </c>
      <c r="BS852" s="12">
        <v>2745.7260000000001</v>
      </c>
      <c r="BT852" s="72">
        <v>41.180999999999997</v>
      </c>
      <c r="BU852" s="72">
        <v>1.6990000000000001</v>
      </c>
      <c r="BV852" s="12">
        <v>6667.4440000000004</v>
      </c>
      <c r="BW852" s="72">
        <v>100</v>
      </c>
      <c r="BX852" s="72">
        <v>1.571</v>
      </c>
      <c r="BY852" s="13"/>
      <c r="BZ852" s="13"/>
    </row>
    <row r="853" spans="1:78" ht="12.75" customHeight="1">
      <c r="A853" s="122" t="s">
        <v>44</v>
      </c>
      <c r="B853" s="71" t="s">
        <v>80</v>
      </c>
      <c r="C853" s="71" t="s">
        <v>25</v>
      </c>
      <c r="D853" s="34">
        <v>43344</v>
      </c>
      <c r="E853" s="12">
        <v>2210.4839999999999</v>
      </c>
      <c r="F853" s="72">
        <v>32.284999999999997</v>
      </c>
      <c r="G853" s="72">
        <v>3.0139999999999998</v>
      </c>
      <c r="H853" s="12">
        <v>271.31299999999999</v>
      </c>
      <c r="I853" s="72">
        <v>3.9630000000000001</v>
      </c>
      <c r="J853" s="72">
        <v>20.870999999999999</v>
      </c>
      <c r="K853" s="12">
        <v>159.07300000000001</v>
      </c>
      <c r="L853" s="72">
        <v>2.323</v>
      </c>
      <c r="M853" s="72">
        <v>20.626000000000001</v>
      </c>
      <c r="N853" s="12">
        <v>430.38600000000002</v>
      </c>
      <c r="O853" s="72">
        <v>6.2859999999999996</v>
      </c>
      <c r="P853" s="72">
        <v>14.771000000000001</v>
      </c>
      <c r="Q853" s="12">
        <v>12.335000000000001</v>
      </c>
      <c r="R853" s="72">
        <v>0.18</v>
      </c>
      <c r="S853" s="72">
        <v>101.438</v>
      </c>
      <c r="T853" s="12">
        <v>442.721</v>
      </c>
      <c r="U853" s="72">
        <v>6.4660000000000002</v>
      </c>
      <c r="V853" s="72">
        <v>15.865</v>
      </c>
      <c r="W853" s="12">
        <v>1170.0709999999999</v>
      </c>
      <c r="X853" s="72">
        <v>17.088999999999999</v>
      </c>
      <c r="Y853" s="72">
        <v>5.4139999999999997</v>
      </c>
      <c r="Z853" s="12">
        <v>1612.7919999999999</v>
      </c>
      <c r="AA853" s="72">
        <v>23.555</v>
      </c>
      <c r="AB853" s="72">
        <v>4.024</v>
      </c>
      <c r="AC853" s="12">
        <v>3823.2759999999998</v>
      </c>
      <c r="AD853" s="72">
        <v>55.84</v>
      </c>
      <c r="AE853" s="72">
        <v>2.4300000000000002</v>
      </c>
      <c r="AF853" s="12">
        <v>0</v>
      </c>
      <c r="AG853" s="72">
        <v>0</v>
      </c>
      <c r="AH853" s="72">
        <v>0</v>
      </c>
      <c r="AI853" s="12">
        <v>184.32499999999999</v>
      </c>
      <c r="AJ853" s="72">
        <v>2.6920000000000002</v>
      </c>
      <c r="AK853" s="72">
        <v>9.9179999999999993</v>
      </c>
      <c r="AL853" s="12">
        <v>184.32499999999999</v>
      </c>
      <c r="AM853" s="72">
        <v>2.6920000000000002</v>
      </c>
      <c r="AN853" s="72">
        <v>9.9179999999999993</v>
      </c>
      <c r="AO853" s="12">
        <v>4007.6010000000001</v>
      </c>
      <c r="AP853" s="72">
        <v>58.531999999999996</v>
      </c>
      <c r="AQ853" s="72">
        <v>2.3260000000000001</v>
      </c>
      <c r="AR853" s="12">
        <v>15.595000000000001</v>
      </c>
      <c r="AS853" s="72">
        <v>0.22800000000000001</v>
      </c>
      <c r="AT853" s="72">
        <v>76.902000000000001</v>
      </c>
      <c r="AU853" s="12">
        <v>45.841000000000001</v>
      </c>
      <c r="AV853" s="72">
        <v>0.67</v>
      </c>
      <c r="AW853" s="72">
        <v>68.248999999999995</v>
      </c>
      <c r="AX853" s="12">
        <v>204.53</v>
      </c>
      <c r="AY853" s="72">
        <v>2.9870000000000001</v>
      </c>
      <c r="AZ853" s="72">
        <v>18.872</v>
      </c>
      <c r="BA853" s="12">
        <v>250.37100000000001</v>
      </c>
      <c r="BB853" s="72">
        <v>3.657</v>
      </c>
      <c r="BC853" s="72">
        <v>18.997</v>
      </c>
      <c r="BD853" s="12">
        <v>107.70699999999999</v>
      </c>
      <c r="BE853" s="72">
        <v>1.573</v>
      </c>
      <c r="BF853" s="72">
        <v>19.75</v>
      </c>
      <c r="BG853" s="12">
        <v>358.07799999999997</v>
      </c>
      <c r="BH853" s="72">
        <v>5.23</v>
      </c>
      <c r="BI853" s="72">
        <v>16.271000000000001</v>
      </c>
      <c r="BJ853" s="12">
        <v>1149.116</v>
      </c>
      <c r="BK853" s="72">
        <v>16.783000000000001</v>
      </c>
      <c r="BL853" s="72">
        <v>4.8620000000000001</v>
      </c>
      <c r="BM853" s="12">
        <v>1316.4179999999999</v>
      </c>
      <c r="BN853" s="72">
        <v>19.227</v>
      </c>
      <c r="BO853" s="72">
        <v>4.4690000000000003</v>
      </c>
      <c r="BP853" s="12">
        <v>2465.5340000000001</v>
      </c>
      <c r="BQ853" s="72">
        <v>36.01</v>
      </c>
      <c r="BR853" s="72">
        <v>1.952</v>
      </c>
      <c r="BS853" s="12">
        <v>2839.2069999999999</v>
      </c>
      <c r="BT853" s="72">
        <v>41.468000000000004</v>
      </c>
      <c r="BU853" s="72">
        <v>1.9350000000000001</v>
      </c>
      <c r="BV853" s="12">
        <v>6846.808</v>
      </c>
      <c r="BW853" s="72">
        <v>100</v>
      </c>
      <c r="BX853" s="72">
        <v>1.5029999999999999</v>
      </c>
      <c r="BY853" s="13"/>
      <c r="BZ853" s="13"/>
    </row>
    <row r="854" spans="1:78" ht="12.75" customHeight="1">
      <c r="A854" s="122" t="s">
        <v>44</v>
      </c>
      <c r="B854" s="71" t="s">
        <v>80</v>
      </c>
      <c r="C854" s="71" t="s">
        <v>25</v>
      </c>
      <c r="D854" s="34">
        <v>43435</v>
      </c>
      <c r="E854" s="12">
        <v>2207.326</v>
      </c>
      <c r="F854" s="72">
        <v>32.415999999999997</v>
      </c>
      <c r="G854" s="72">
        <v>2.33</v>
      </c>
      <c r="H854" s="12">
        <v>228.74199999999999</v>
      </c>
      <c r="I854" s="72">
        <v>3.359</v>
      </c>
      <c r="J854" s="72">
        <v>25.786999999999999</v>
      </c>
      <c r="K854" s="12">
        <v>215.3</v>
      </c>
      <c r="L854" s="72">
        <v>3.1619999999999999</v>
      </c>
      <c r="M854" s="72">
        <v>20.532</v>
      </c>
      <c r="N854" s="12">
        <v>444.04199999999997</v>
      </c>
      <c r="O854" s="72">
        <v>6.5209999999999999</v>
      </c>
      <c r="P854" s="72">
        <v>14.768000000000001</v>
      </c>
      <c r="Q854" s="12">
        <v>16.001999999999999</v>
      </c>
      <c r="R854" s="72">
        <v>0.23499999999999999</v>
      </c>
      <c r="S854" s="72">
        <v>73.728999999999999</v>
      </c>
      <c r="T854" s="12">
        <v>460.04300000000001</v>
      </c>
      <c r="U854" s="72">
        <v>6.7560000000000002</v>
      </c>
      <c r="V854" s="72">
        <v>14.254</v>
      </c>
      <c r="W854" s="12">
        <v>1222.6569999999999</v>
      </c>
      <c r="X854" s="72">
        <v>17.956</v>
      </c>
      <c r="Y854" s="72">
        <v>5.2460000000000004</v>
      </c>
      <c r="Z854" s="12">
        <v>1682.701</v>
      </c>
      <c r="AA854" s="72">
        <v>24.712</v>
      </c>
      <c r="AB854" s="72">
        <v>3.7639999999999998</v>
      </c>
      <c r="AC854" s="12">
        <v>3890.027</v>
      </c>
      <c r="AD854" s="72">
        <v>57.128</v>
      </c>
      <c r="AE854" s="72">
        <v>1.7170000000000001</v>
      </c>
      <c r="AF854" s="12">
        <v>6.7240000000000002</v>
      </c>
      <c r="AG854" s="72">
        <v>9.9000000000000005E-2</v>
      </c>
      <c r="AH854" s="72">
        <v>106.184</v>
      </c>
      <c r="AI854" s="12">
        <v>137.39599999999999</v>
      </c>
      <c r="AJ854" s="72">
        <v>2.0179999999999998</v>
      </c>
      <c r="AK854" s="72">
        <v>10.782999999999999</v>
      </c>
      <c r="AL854" s="12">
        <v>144.12</v>
      </c>
      <c r="AM854" s="72">
        <v>2.117</v>
      </c>
      <c r="AN854" s="72">
        <v>10.098000000000001</v>
      </c>
      <c r="AO854" s="12">
        <v>4034.1469999999999</v>
      </c>
      <c r="AP854" s="72">
        <v>59.244999999999997</v>
      </c>
      <c r="AQ854" s="72">
        <v>1.7549999999999999</v>
      </c>
      <c r="AR854" s="12">
        <v>19.425999999999998</v>
      </c>
      <c r="AS854" s="72">
        <v>0.28499999999999998</v>
      </c>
      <c r="AT854" s="72">
        <v>55.85</v>
      </c>
      <c r="AU854" s="12">
        <v>23.276</v>
      </c>
      <c r="AV854" s="72">
        <v>0.34200000000000003</v>
      </c>
      <c r="AW854" s="72">
        <v>92.361000000000004</v>
      </c>
      <c r="AX854" s="12">
        <v>189.19200000000001</v>
      </c>
      <c r="AY854" s="72">
        <v>2.778</v>
      </c>
      <c r="AZ854" s="72">
        <v>22.347999999999999</v>
      </c>
      <c r="BA854" s="12">
        <v>212.46799999999999</v>
      </c>
      <c r="BB854" s="72">
        <v>3.12</v>
      </c>
      <c r="BC854" s="72">
        <v>21.442</v>
      </c>
      <c r="BD854" s="12">
        <v>87.382999999999996</v>
      </c>
      <c r="BE854" s="72">
        <v>1.2829999999999999</v>
      </c>
      <c r="BF854" s="72">
        <v>34.927</v>
      </c>
      <c r="BG854" s="12">
        <v>299.851</v>
      </c>
      <c r="BH854" s="72">
        <v>4.4039999999999999</v>
      </c>
      <c r="BI854" s="72">
        <v>15.582000000000001</v>
      </c>
      <c r="BJ854" s="12">
        <v>1093.008</v>
      </c>
      <c r="BK854" s="72">
        <v>16.052</v>
      </c>
      <c r="BL854" s="72">
        <v>7.3479999999999999</v>
      </c>
      <c r="BM854" s="12">
        <v>1362.867</v>
      </c>
      <c r="BN854" s="72">
        <v>20.015000000000001</v>
      </c>
      <c r="BO854" s="72">
        <v>5.4420000000000002</v>
      </c>
      <c r="BP854" s="12">
        <v>2455.875</v>
      </c>
      <c r="BQ854" s="72">
        <v>36.066000000000003</v>
      </c>
      <c r="BR854" s="72">
        <v>2.9740000000000002</v>
      </c>
      <c r="BS854" s="12">
        <v>2775.152</v>
      </c>
      <c r="BT854" s="72">
        <v>40.755000000000003</v>
      </c>
      <c r="BU854" s="72">
        <v>2.3540000000000001</v>
      </c>
      <c r="BV854" s="12">
        <v>6809.2979999999998</v>
      </c>
      <c r="BW854" s="72">
        <v>100</v>
      </c>
      <c r="BX854" s="72">
        <v>1.4039999999999999</v>
      </c>
      <c r="BY854" s="13"/>
      <c r="BZ854" s="13"/>
    </row>
    <row r="855" spans="1:78" ht="12.75" customHeight="1">
      <c r="A855" s="122" t="s">
        <v>44</v>
      </c>
      <c r="B855" s="71" t="s">
        <v>80</v>
      </c>
      <c r="C855" s="71" t="s">
        <v>25</v>
      </c>
      <c r="D855" s="34">
        <v>43525</v>
      </c>
      <c r="E855" s="12">
        <v>2289.1660000000002</v>
      </c>
      <c r="F855" s="72">
        <v>33.454999999999998</v>
      </c>
      <c r="G855" s="72">
        <v>3.2610000000000001</v>
      </c>
      <c r="H855" s="12">
        <v>154.886</v>
      </c>
      <c r="I855" s="72">
        <v>2.2639999999999998</v>
      </c>
      <c r="J855" s="72">
        <v>20.835000000000001</v>
      </c>
      <c r="K855" s="12">
        <v>140.405</v>
      </c>
      <c r="L855" s="72">
        <v>2.052</v>
      </c>
      <c r="M855" s="72">
        <v>23.792000000000002</v>
      </c>
      <c r="N855" s="12">
        <v>312.61500000000001</v>
      </c>
      <c r="O855" s="72">
        <v>4.569</v>
      </c>
      <c r="P855" s="72">
        <v>15.635</v>
      </c>
      <c r="Q855" s="12">
        <v>0</v>
      </c>
      <c r="R855" s="72">
        <v>0</v>
      </c>
      <c r="S855" s="72">
        <v>0</v>
      </c>
      <c r="T855" s="12">
        <v>312.61500000000001</v>
      </c>
      <c r="U855" s="72">
        <v>4.569</v>
      </c>
      <c r="V855" s="72">
        <v>15.635</v>
      </c>
      <c r="W855" s="12">
        <v>1204.3800000000001</v>
      </c>
      <c r="X855" s="72">
        <v>17.600999999999999</v>
      </c>
      <c r="Y855" s="72">
        <v>7.077</v>
      </c>
      <c r="Z855" s="12">
        <v>1516.9949999999999</v>
      </c>
      <c r="AA855" s="72">
        <v>22.17</v>
      </c>
      <c r="AB855" s="72">
        <v>4.8970000000000002</v>
      </c>
      <c r="AC855" s="12">
        <v>3806.1610000000001</v>
      </c>
      <c r="AD855" s="72">
        <v>55.625</v>
      </c>
      <c r="AE855" s="72">
        <v>2.694</v>
      </c>
      <c r="AF855" s="12">
        <v>3.415</v>
      </c>
      <c r="AG855" s="72">
        <v>0.05</v>
      </c>
      <c r="AH855" s="72">
        <v>114.449</v>
      </c>
      <c r="AI855" s="12">
        <v>185.434</v>
      </c>
      <c r="AJ855" s="72">
        <v>2.71</v>
      </c>
      <c r="AK855" s="72">
        <v>11.544</v>
      </c>
      <c r="AL855" s="12">
        <v>188.84899999999999</v>
      </c>
      <c r="AM855" s="72">
        <v>2.76</v>
      </c>
      <c r="AN855" s="72">
        <v>11.843</v>
      </c>
      <c r="AO855" s="12">
        <v>3995.01</v>
      </c>
      <c r="AP855" s="72">
        <v>58.384999999999998</v>
      </c>
      <c r="AQ855" s="72">
        <v>2.661</v>
      </c>
      <c r="AR855" s="12">
        <v>28.067</v>
      </c>
      <c r="AS855" s="72">
        <v>0.41</v>
      </c>
      <c r="AT855" s="72">
        <v>47.987000000000002</v>
      </c>
      <c r="AU855" s="12">
        <v>12.162000000000001</v>
      </c>
      <c r="AV855" s="72">
        <v>0.17799999999999999</v>
      </c>
      <c r="AW855" s="72">
        <v>61.991</v>
      </c>
      <c r="AX855" s="12">
        <v>274.06099999999998</v>
      </c>
      <c r="AY855" s="72">
        <v>4.0049999999999999</v>
      </c>
      <c r="AZ855" s="72">
        <v>21.57</v>
      </c>
      <c r="BA855" s="12">
        <v>286.22300000000001</v>
      </c>
      <c r="BB855" s="72">
        <v>4.1829999999999998</v>
      </c>
      <c r="BC855" s="72">
        <v>20.997</v>
      </c>
      <c r="BD855" s="12">
        <v>85.013000000000005</v>
      </c>
      <c r="BE855" s="72">
        <v>1.242</v>
      </c>
      <c r="BF855" s="72">
        <v>26.768999999999998</v>
      </c>
      <c r="BG855" s="12">
        <v>371.23599999999999</v>
      </c>
      <c r="BH855" s="72">
        <v>5.4249999999999998</v>
      </c>
      <c r="BI855" s="72">
        <v>16.837</v>
      </c>
      <c r="BJ855" s="12">
        <v>1220.6769999999999</v>
      </c>
      <c r="BK855" s="72">
        <v>17.838999999999999</v>
      </c>
      <c r="BL855" s="72">
        <v>7.4020000000000001</v>
      </c>
      <c r="BM855" s="12">
        <v>1227.577</v>
      </c>
      <c r="BN855" s="72">
        <v>17.940000000000001</v>
      </c>
      <c r="BO855" s="72">
        <v>4.931</v>
      </c>
      <c r="BP855" s="12">
        <v>2448.2550000000001</v>
      </c>
      <c r="BQ855" s="72">
        <v>35.78</v>
      </c>
      <c r="BR855" s="72">
        <v>3.0539999999999998</v>
      </c>
      <c r="BS855" s="12">
        <v>2847.5569999999998</v>
      </c>
      <c r="BT855" s="72">
        <v>41.615000000000002</v>
      </c>
      <c r="BU855" s="72">
        <v>2.1070000000000002</v>
      </c>
      <c r="BV855" s="12">
        <v>6842.567</v>
      </c>
      <c r="BW855" s="72">
        <v>100</v>
      </c>
      <c r="BX855" s="72">
        <v>1.625</v>
      </c>
      <c r="BY855" s="13"/>
      <c r="BZ855" s="13"/>
    </row>
    <row r="856" spans="1:78" ht="12.75" customHeight="1">
      <c r="A856" s="122" t="s">
        <v>44</v>
      </c>
      <c r="B856" s="71" t="s">
        <v>80</v>
      </c>
      <c r="C856" s="71" t="s">
        <v>25</v>
      </c>
      <c r="D856" s="34">
        <v>43617</v>
      </c>
      <c r="E856" s="12">
        <v>2215.8530000000001</v>
      </c>
      <c r="F856" s="72">
        <v>32.079000000000001</v>
      </c>
      <c r="G856" s="72">
        <v>4.4630000000000001</v>
      </c>
      <c r="H856" s="12">
        <v>201.352</v>
      </c>
      <c r="I856" s="72">
        <v>2.915</v>
      </c>
      <c r="J856" s="72">
        <v>22.55</v>
      </c>
      <c r="K856" s="12">
        <v>240.24700000000001</v>
      </c>
      <c r="L856" s="72">
        <v>3.4780000000000002</v>
      </c>
      <c r="M856" s="72">
        <v>20.05</v>
      </c>
      <c r="N856" s="12">
        <v>441.6</v>
      </c>
      <c r="O856" s="72">
        <v>6.3929999999999998</v>
      </c>
      <c r="P856" s="72">
        <v>13.032</v>
      </c>
      <c r="Q856" s="12">
        <v>12.435</v>
      </c>
      <c r="R856" s="72">
        <v>0.18</v>
      </c>
      <c r="S856" s="72">
        <v>106.598</v>
      </c>
      <c r="T856" s="12">
        <v>454.03500000000003</v>
      </c>
      <c r="U856" s="72">
        <v>6.5730000000000004</v>
      </c>
      <c r="V856" s="72">
        <v>12.396000000000001</v>
      </c>
      <c r="W856" s="12">
        <v>1166.7929999999999</v>
      </c>
      <c r="X856" s="72">
        <v>16.891999999999999</v>
      </c>
      <c r="Y856" s="72">
        <v>7.22</v>
      </c>
      <c r="Z856" s="12">
        <v>1620.828</v>
      </c>
      <c r="AA856" s="72">
        <v>23.465</v>
      </c>
      <c r="AB856" s="72">
        <v>4.343</v>
      </c>
      <c r="AC856" s="12">
        <v>3836.681</v>
      </c>
      <c r="AD856" s="72">
        <v>55.543999999999997</v>
      </c>
      <c r="AE856" s="72">
        <v>2.7280000000000002</v>
      </c>
      <c r="AF856" s="12">
        <v>3.8719999999999999</v>
      </c>
      <c r="AG856" s="72">
        <v>5.6000000000000001E-2</v>
      </c>
      <c r="AH856" s="72">
        <v>104.786</v>
      </c>
      <c r="AI856" s="12">
        <v>190.655</v>
      </c>
      <c r="AJ856" s="72">
        <v>2.76</v>
      </c>
      <c r="AK856" s="72">
        <v>8.0860000000000003</v>
      </c>
      <c r="AL856" s="12">
        <v>194.52699999999999</v>
      </c>
      <c r="AM856" s="72">
        <v>2.8159999999999998</v>
      </c>
      <c r="AN856" s="72">
        <v>7.9539999999999997</v>
      </c>
      <c r="AO856" s="12">
        <v>4031.2080000000001</v>
      </c>
      <c r="AP856" s="72">
        <v>58.360999999999997</v>
      </c>
      <c r="AQ856" s="72">
        <v>2.6339999999999999</v>
      </c>
      <c r="AR856" s="12">
        <v>7.4020000000000001</v>
      </c>
      <c r="AS856" s="72">
        <v>0.107</v>
      </c>
      <c r="AT856" s="72">
        <v>66.078000000000003</v>
      </c>
      <c r="AU856" s="12">
        <v>16.544</v>
      </c>
      <c r="AV856" s="72">
        <v>0.24</v>
      </c>
      <c r="AW856" s="72">
        <v>98.185000000000002</v>
      </c>
      <c r="AX856" s="12">
        <v>164.31399999999999</v>
      </c>
      <c r="AY856" s="72">
        <v>2.379</v>
      </c>
      <c r="AZ856" s="72">
        <v>19.741</v>
      </c>
      <c r="BA856" s="12">
        <v>180.858</v>
      </c>
      <c r="BB856" s="72">
        <v>2.6179999999999999</v>
      </c>
      <c r="BC856" s="72">
        <v>22.803999999999998</v>
      </c>
      <c r="BD856" s="12">
        <v>48.945999999999998</v>
      </c>
      <c r="BE856" s="72">
        <v>0.70899999999999996</v>
      </c>
      <c r="BF856" s="72">
        <v>45.600999999999999</v>
      </c>
      <c r="BG856" s="12">
        <v>229.804</v>
      </c>
      <c r="BH856" s="72">
        <v>3.327</v>
      </c>
      <c r="BI856" s="72">
        <v>19.425000000000001</v>
      </c>
      <c r="BJ856" s="12">
        <v>1216.5360000000001</v>
      </c>
      <c r="BK856" s="72">
        <v>17.611999999999998</v>
      </c>
      <c r="BL856" s="72">
        <v>7.6619999999999999</v>
      </c>
      <c r="BM856" s="12">
        <v>1422.453</v>
      </c>
      <c r="BN856" s="72">
        <v>20.593</v>
      </c>
      <c r="BO856" s="72">
        <v>4.9039999999999999</v>
      </c>
      <c r="BP856" s="12">
        <v>2638.989</v>
      </c>
      <c r="BQ856" s="72">
        <v>38.204999999999998</v>
      </c>
      <c r="BR856" s="72">
        <v>2.5859999999999999</v>
      </c>
      <c r="BS856" s="12">
        <v>2876.1950000000002</v>
      </c>
      <c r="BT856" s="72">
        <v>41.639000000000003</v>
      </c>
      <c r="BU856" s="72">
        <v>2.5289999999999999</v>
      </c>
      <c r="BV856" s="12">
        <v>6907.402</v>
      </c>
      <c r="BW856" s="72">
        <v>100</v>
      </c>
      <c r="BX856" s="72">
        <v>1.8420000000000001</v>
      </c>
      <c r="BY856" s="13"/>
      <c r="BZ856" s="13"/>
    </row>
    <row r="857" spans="1:78" ht="12.75" customHeight="1">
      <c r="A857" s="122" t="s">
        <v>44</v>
      </c>
      <c r="B857" s="71" t="s">
        <v>80</v>
      </c>
      <c r="C857" s="71" t="s">
        <v>25</v>
      </c>
      <c r="D857" s="34">
        <v>44075</v>
      </c>
      <c r="E857" s="12">
        <v>2290.0520000000001</v>
      </c>
      <c r="F857" s="72">
        <v>31.738</v>
      </c>
      <c r="G857" s="72">
        <v>2.7309999999999999</v>
      </c>
      <c r="H857" s="12">
        <v>161.58799999999999</v>
      </c>
      <c r="I857" s="72">
        <v>2.2389999999999999</v>
      </c>
      <c r="J857" s="72">
        <v>21.033999999999999</v>
      </c>
      <c r="K857" s="12">
        <v>302.31599999999997</v>
      </c>
      <c r="L857" s="72">
        <v>4.1900000000000004</v>
      </c>
      <c r="M857" s="72">
        <v>17.013000000000002</v>
      </c>
      <c r="N857" s="12">
        <v>463.90499999999997</v>
      </c>
      <c r="O857" s="72">
        <v>6.4290000000000003</v>
      </c>
      <c r="P857" s="72">
        <v>12.006</v>
      </c>
      <c r="Q857" s="12">
        <v>3.1419999999999999</v>
      </c>
      <c r="R857" s="72">
        <v>4.3999999999999997E-2</v>
      </c>
      <c r="S857" s="72">
        <v>75.631</v>
      </c>
      <c r="T857" s="12">
        <v>467.04700000000003</v>
      </c>
      <c r="U857" s="72">
        <v>6.4729999999999999</v>
      </c>
      <c r="V857" s="72">
        <v>12.081</v>
      </c>
      <c r="W857" s="12">
        <v>1191.4739999999999</v>
      </c>
      <c r="X857" s="72">
        <v>16.513000000000002</v>
      </c>
      <c r="Y857" s="72">
        <v>6.3280000000000003</v>
      </c>
      <c r="Z857" s="12">
        <v>1658.521</v>
      </c>
      <c r="AA857" s="72">
        <v>22.986000000000001</v>
      </c>
      <c r="AB857" s="72">
        <v>3.044</v>
      </c>
      <c r="AC857" s="12">
        <v>3948.5729999999999</v>
      </c>
      <c r="AD857" s="72">
        <v>54.723999999999997</v>
      </c>
      <c r="AE857" s="72">
        <v>1.9159999999999999</v>
      </c>
      <c r="AF857" s="12">
        <v>27.265999999999998</v>
      </c>
      <c r="AG857" s="72">
        <v>0.378</v>
      </c>
      <c r="AH857" s="72">
        <v>73.064999999999998</v>
      </c>
      <c r="AI857" s="12">
        <v>252.38200000000001</v>
      </c>
      <c r="AJ857" s="72">
        <v>3.4980000000000002</v>
      </c>
      <c r="AK857" s="72">
        <v>12.952</v>
      </c>
      <c r="AL857" s="12">
        <v>279.64800000000002</v>
      </c>
      <c r="AM857" s="72">
        <v>3.8759999999999999</v>
      </c>
      <c r="AN857" s="72">
        <v>7.9720000000000004</v>
      </c>
      <c r="AO857" s="12">
        <v>4228.2209999999995</v>
      </c>
      <c r="AP857" s="72">
        <v>58.598999999999997</v>
      </c>
      <c r="AQ857" s="72">
        <v>1.7370000000000001</v>
      </c>
      <c r="AR857" s="12">
        <v>62.457000000000001</v>
      </c>
      <c r="AS857" s="72">
        <v>0.86599999999999999</v>
      </c>
      <c r="AT857" s="72">
        <v>48.755000000000003</v>
      </c>
      <c r="AU857" s="12">
        <v>25.513000000000002</v>
      </c>
      <c r="AV857" s="72">
        <v>0.35399999999999998</v>
      </c>
      <c r="AW857" s="72">
        <v>57.051000000000002</v>
      </c>
      <c r="AX857" s="12">
        <v>255.56899999999999</v>
      </c>
      <c r="AY857" s="72">
        <v>3.5419999999999998</v>
      </c>
      <c r="AZ857" s="72">
        <v>23.71</v>
      </c>
      <c r="BA857" s="12">
        <v>281.08199999999999</v>
      </c>
      <c r="BB857" s="72">
        <v>3.8959999999999999</v>
      </c>
      <c r="BC857" s="72">
        <v>20.99</v>
      </c>
      <c r="BD857" s="12">
        <v>129.066</v>
      </c>
      <c r="BE857" s="72">
        <v>1.7889999999999999</v>
      </c>
      <c r="BF857" s="72">
        <v>33.417000000000002</v>
      </c>
      <c r="BG857" s="12">
        <v>410.14800000000002</v>
      </c>
      <c r="BH857" s="72">
        <v>5.6840000000000002</v>
      </c>
      <c r="BI857" s="72">
        <v>18.238</v>
      </c>
      <c r="BJ857" s="12">
        <v>1029.2619999999999</v>
      </c>
      <c r="BK857" s="72">
        <v>14.265000000000001</v>
      </c>
      <c r="BL857" s="72">
        <v>7.34</v>
      </c>
      <c r="BM857" s="12">
        <v>1485.41</v>
      </c>
      <c r="BN857" s="72">
        <v>20.585999999999999</v>
      </c>
      <c r="BO857" s="72">
        <v>4.8730000000000002</v>
      </c>
      <c r="BP857" s="12">
        <v>2514.672</v>
      </c>
      <c r="BQ857" s="72">
        <v>34.850999999999999</v>
      </c>
      <c r="BR857" s="72">
        <v>2.702</v>
      </c>
      <c r="BS857" s="12">
        <v>2987.277</v>
      </c>
      <c r="BT857" s="72">
        <v>41.401000000000003</v>
      </c>
      <c r="BU857" s="72">
        <v>2.1389999999999998</v>
      </c>
      <c r="BV857" s="12">
        <v>7215.4979999999996</v>
      </c>
      <c r="BW857" s="72">
        <v>100</v>
      </c>
      <c r="BX857" s="72">
        <v>1.2669999999999999</v>
      </c>
      <c r="BY857" s="13"/>
      <c r="BZ857" s="13"/>
    </row>
    <row r="858" spans="1:78" ht="12.75" customHeight="1">
      <c r="A858" s="122" t="s">
        <v>44</v>
      </c>
      <c r="B858" s="71" t="s">
        <v>80</v>
      </c>
      <c r="C858" s="71" t="s">
        <v>25</v>
      </c>
      <c r="D858" s="34">
        <v>44166</v>
      </c>
      <c r="E858" s="12">
        <v>2073.4659999999999</v>
      </c>
      <c r="F858" s="72">
        <v>29.062000000000001</v>
      </c>
      <c r="G858" s="72">
        <v>4.5670000000000002</v>
      </c>
      <c r="H858" s="12">
        <v>340.23200000000003</v>
      </c>
      <c r="I858" s="72">
        <v>4.7690000000000001</v>
      </c>
      <c r="J858" s="72">
        <v>17.867000000000001</v>
      </c>
      <c r="K858" s="12">
        <v>161.535</v>
      </c>
      <c r="L858" s="72">
        <v>2.2639999999999998</v>
      </c>
      <c r="M858" s="72">
        <v>27.411999999999999</v>
      </c>
      <c r="N858" s="12">
        <v>501.76600000000002</v>
      </c>
      <c r="O858" s="72">
        <v>7.0330000000000004</v>
      </c>
      <c r="P858" s="72">
        <v>13.874000000000001</v>
      </c>
      <c r="Q858" s="12">
        <v>43.283999999999999</v>
      </c>
      <c r="R858" s="72">
        <v>0.60699999999999998</v>
      </c>
      <c r="S858" s="72">
        <v>65.438999999999993</v>
      </c>
      <c r="T858" s="12">
        <v>545.04999999999995</v>
      </c>
      <c r="U858" s="72">
        <v>7.6390000000000002</v>
      </c>
      <c r="V858" s="72">
        <v>14.436</v>
      </c>
      <c r="W858" s="12">
        <v>1309.434</v>
      </c>
      <c r="X858" s="72">
        <v>18.353000000000002</v>
      </c>
      <c r="Y858" s="72">
        <v>6.6360000000000001</v>
      </c>
      <c r="Z858" s="12">
        <v>1854.4849999999999</v>
      </c>
      <c r="AA858" s="72">
        <v>25.992999999999999</v>
      </c>
      <c r="AB858" s="72">
        <v>4.5220000000000002</v>
      </c>
      <c r="AC858" s="12">
        <v>3927.951</v>
      </c>
      <c r="AD858" s="72">
        <v>55.054000000000002</v>
      </c>
      <c r="AE858" s="72">
        <v>2.778</v>
      </c>
      <c r="AF858" s="12">
        <v>33.531999999999996</v>
      </c>
      <c r="AG858" s="72">
        <v>0.47</v>
      </c>
      <c r="AH858" s="72">
        <v>60.356999999999999</v>
      </c>
      <c r="AI858" s="12">
        <v>215.196</v>
      </c>
      <c r="AJ858" s="72">
        <v>3.016</v>
      </c>
      <c r="AK858" s="72">
        <v>8.7650000000000006</v>
      </c>
      <c r="AL858" s="12">
        <v>248.72800000000001</v>
      </c>
      <c r="AM858" s="72">
        <v>3.4860000000000002</v>
      </c>
      <c r="AN858" s="72">
        <v>9.1270000000000007</v>
      </c>
      <c r="AO858" s="12">
        <v>4176.6790000000001</v>
      </c>
      <c r="AP858" s="72">
        <v>58.540999999999997</v>
      </c>
      <c r="AQ858" s="72">
        <v>2.5190000000000001</v>
      </c>
      <c r="AR858" s="12">
        <v>73.778000000000006</v>
      </c>
      <c r="AS858" s="72">
        <v>1.034</v>
      </c>
      <c r="AT858" s="72">
        <v>45.055</v>
      </c>
      <c r="AU858" s="12">
        <v>14.926</v>
      </c>
      <c r="AV858" s="72">
        <v>0.20899999999999999</v>
      </c>
      <c r="AW858" s="72">
        <v>59.497999999999998</v>
      </c>
      <c r="AX858" s="12">
        <v>327.54500000000002</v>
      </c>
      <c r="AY858" s="72">
        <v>4.5910000000000002</v>
      </c>
      <c r="AZ858" s="72">
        <v>23.965</v>
      </c>
      <c r="BA858" s="12">
        <v>342.471</v>
      </c>
      <c r="BB858" s="72">
        <v>4.8</v>
      </c>
      <c r="BC858" s="72">
        <v>23.192</v>
      </c>
      <c r="BD858" s="12">
        <v>89.935000000000002</v>
      </c>
      <c r="BE858" s="72">
        <v>1.2609999999999999</v>
      </c>
      <c r="BF858" s="72">
        <v>32.113</v>
      </c>
      <c r="BG858" s="12">
        <v>432.40600000000001</v>
      </c>
      <c r="BH858" s="72">
        <v>6.0609999999999999</v>
      </c>
      <c r="BI858" s="72">
        <v>19.234000000000002</v>
      </c>
      <c r="BJ858" s="12">
        <v>1073.626</v>
      </c>
      <c r="BK858" s="72">
        <v>15.048</v>
      </c>
      <c r="BL858" s="72">
        <v>8.4670000000000005</v>
      </c>
      <c r="BM858" s="12">
        <v>1378.191</v>
      </c>
      <c r="BN858" s="72">
        <v>19.317</v>
      </c>
      <c r="BO858" s="72">
        <v>5.9649999999999999</v>
      </c>
      <c r="BP858" s="12">
        <v>2451.817</v>
      </c>
      <c r="BQ858" s="72">
        <v>34.365000000000002</v>
      </c>
      <c r="BR858" s="72">
        <v>3.4980000000000002</v>
      </c>
      <c r="BS858" s="12">
        <v>2958</v>
      </c>
      <c r="BT858" s="72">
        <v>41.459000000000003</v>
      </c>
      <c r="BU858" s="72">
        <v>1.97</v>
      </c>
      <c r="BV858" s="12">
        <v>7134.6790000000001</v>
      </c>
      <c r="BW858" s="72">
        <v>100</v>
      </c>
      <c r="BX858" s="72">
        <v>1.786</v>
      </c>
      <c r="BY858" s="13"/>
      <c r="BZ858" s="13"/>
    </row>
    <row r="859" spans="1:78" ht="12.75" customHeight="1">
      <c r="A859" s="122" t="s">
        <v>44</v>
      </c>
      <c r="B859" s="71" t="s">
        <v>80</v>
      </c>
      <c r="C859" s="71" t="s">
        <v>25</v>
      </c>
      <c r="D859" s="34">
        <v>44256</v>
      </c>
      <c r="E859" s="12">
        <v>2335.5309999999999</v>
      </c>
      <c r="F859" s="72">
        <v>32.595999999999997</v>
      </c>
      <c r="G859" s="72">
        <v>3.9340000000000002</v>
      </c>
      <c r="H859" s="12">
        <v>162.96600000000001</v>
      </c>
      <c r="I859" s="72">
        <v>2.274</v>
      </c>
      <c r="J859" s="72">
        <v>30.491</v>
      </c>
      <c r="K859" s="12">
        <v>284.83199999999999</v>
      </c>
      <c r="L859" s="72">
        <v>3.9750000000000001</v>
      </c>
      <c r="M859" s="72">
        <v>19.131</v>
      </c>
      <c r="N859" s="12">
        <v>447.798</v>
      </c>
      <c r="O859" s="72">
        <v>6.25</v>
      </c>
      <c r="P859" s="72">
        <v>16.41</v>
      </c>
      <c r="Q859" s="12">
        <v>16.254000000000001</v>
      </c>
      <c r="R859" s="72">
        <v>0.22700000000000001</v>
      </c>
      <c r="S859" s="72">
        <v>63.69</v>
      </c>
      <c r="T859" s="12">
        <v>464.05200000000002</v>
      </c>
      <c r="U859" s="72">
        <v>6.476</v>
      </c>
      <c r="V859" s="72">
        <v>15.826000000000001</v>
      </c>
      <c r="W859" s="12">
        <v>1167.655</v>
      </c>
      <c r="X859" s="72">
        <v>16.295999999999999</v>
      </c>
      <c r="Y859" s="72">
        <v>6.8079999999999998</v>
      </c>
      <c r="Z859" s="12">
        <v>1631.7070000000001</v>
      </c>
      <c r="AA859" s="72">
        <v>22.773</v>
      </c>
      <c r="AB859" s="72">
        <v>4.9029999999999996</v>
      </c>
      <c r="AC859" s="12">
        <v>3967.2379999999998</v>
      </c>
      <c r="AD859" s="72">
        <v>55.368000000000002</v>
      </c>
      <c r="AE859" s="72">
        <v>3.0670000000000002</v>
      </c>
      <c r="AF859" s="12">
        <v>19.754000000000001</v>
      </c>
      <c r="AG859" s="72">
        <v>0.27600000000000002</v>
      </c>
      <c r="AH859" s="72">
        <v>93.01</v>
      </c>
      <c r="AI859" s="12">
        <v>221.01599999999999</v>
      </c>
      <c r="AJ859" s="72">
        <v>3.085</v>
      </c>
      <c r="AK859" s="72">
        <v>24.411999999999999</v>
      </c>
      <c r="AL859" s="12">
        <v>240.77</v>
      </c>
      <c r="AM859" s="72">
        <v>3.36</v>
      </c>
      <c r="AN859" s="72">
        <v>25.449000000000002</v>
      </c>
      <c r="AO859" s="12">
        <v>4208.0079999999998</v>
      </c>
      <c r="AP859" s="72">
        <v>58.728999999999999</v>
      </c>
      <c r="AQ859" s="72">
        <v>3.1949999999999998</v>
      </c>
      <c r="AR859" s="12">
        <v>112.685</v>
      </c>
      <c r="AS859" s="72">
        <v>1.573</v>
      </c>
      <c r="AT859" s="72">
        <v>35.457000000000001</v>
      </c>
      <c r="AU859" s="12">
        <v>21.425000000000001</v>
      </c>
      <c r="AV859" s="72">
        <v>0.29899999999999999</v>
      </c>
      <c r="AW859" s="72">
        <v>61.206000000000003</v>
      </c>
      <c r="AX859" s="12">
        <v>123.97799999999999</v>
      </c>
      <c r="AY859" s="72">
        <v>1.73</v>
      </c>
      <c r="AZ859" s="72">
        <v>26.585999999999999</v>
      </c>
      <c r="BA859" s="12">
        <v>145.40299999999999</v>
      </c>
      <c r="BB859" s="72">
        <v>2.0289999999999999</v>
      </c>
      <c r="BC859" s="72">
        <v>24.927</v>
      </c>
      <c r="BD859" s="12">
        <v>151.48500000000001</v>
      </c>
      <c r="BE859" s="72">
        <v>2.1139999999999999</v>
      </c>
      <c r="BF859" s="72">
        <v>30.681999999999999</v>
      </c>
      <c r="BG859" s="12">
        <v>296.88799999999998</v>
      </c>
      <c r="BH859" s="72">
        <v>4.1429999999999998</v>
      </c>
      <c r="BI859" s="72">
        <v>17.542000000000002</v>
      </c>
      <c r="BJ859" s="12">
        <v>1229.43</v>
      </c>
      <c r="BK859" s="72">
        <v>17.158000000000001</v>
      </c>
      <c r="BL859" s="72">
        <v>7.2510000000000003</v>
      </c>
      <c r="BM859" s="12">
        <v>1318.1669999999999</v>
      </c>
      <c r="BN859" s="72">
        <v>18.396999999999998</v>
      </c>
      <c r="BO859" s="72">
        <v>4.9109999999999996</v>
      </c>
      <c r="BP859" s="12">
        <v>2547.596</v>
      </c>
      <c r="BQ859" s="72">
        <v>35.555</v>
      </c>
      <c r="BR859" s="72">
        <v>3.4220000000000002</v>
      </c>
      <c r="BS859" s="12">
        <v>2957.1689999999999</v>
      </c>
      <c r="BT859" s="72">
        <v>41.271000000000001</v>
      </c>
      <c r="BU859" s="72">
        <v>2.9180000000000001</v>
      </c>
      <c r="BV859" s="12">
        <v>7165.1769999999997</v>
      </c>
      <c r="BW859" s="72">
        <v>100</v>
      </c>
      <c r="BX859" s="72">
        <v>1.9590000000000001</v>
      </c>
      <c r="BY859" s="13"/>
      <c r="BZ859" s="13"/>
    </row>
    <row r="860" spans="1:78" ht="12.75" customHeight="1">
      <c r="A860" s="122" t="s">
        <v>44</v>
      </c>
      <c r="B860" s="71" t="s">
        <v>80</v>
      </c>
      <c r="C860" s="71" t="s">
        <v>25</v>
      </c>
      <c r="D860" s="34">
        <v>44348</v>
      </c>
      <c r="E860" s="12">
        <v>2239.4169999999999</v>
      </c>
      <c r="F860" s="72">
        <v>32.264000000000003</v>
      </c>
      <c r="G860" s="72">
        <v>3.504</v>
      </c>
      <c r="H860" s="12">
        <v>210.26300000000001</v>
      </c>
      <c r="I860" s="72">
        <v>3.0289999999999999</v>
      </c>
      <c r="J860" s="72">
        <v>19.306000000000001</v>
      </c>
      <c r="K860" s="12">
        <v>139.79599999999999</v>
      </c>
      <c r="L860" s="72">
        <v>2.0139999999999998</v>
      </c>
      <c r="M860" s="72">
        <v>29.63</v>
      </c>
      <c r="N860" s="12">
        <v>350.05900000000003</v>
      </c>
      <c r="O860" s="72">
        <v>5.0430000000000001</v>
      </c>
      <c r="P860" s="72">
        <v>14.452999999999999</v>
      </c>
      <c r="Q860" s="12">
        <v>17.103999999999999</v>
      </c>
      <c r="R860" s="72">
        <v>0.246</v>
      </c>
      <c r="S860" s="72">
        <v>70.697000000000003</v>
      </c>
      <c r="T860" s="12">
        <v>367.16300000000001</v>
      </c>
      <c r="U860" s="72">
        <v>5.29</v>
      </c>
      <c r="V860" s="72">
        <v>14.082000000000001</v>
      </c>
      <c r="W860" s="12">
        <v>1272.4770000000001</v>
      </c>
      <c r="X860" s="72">
        <v>18.332999999999998</v>
      </c>
      <c r="Y860" s="72">
        <v>5.2149999999999999</v>
      </c>
      <c r="Z860" s="12">
        <v>1639.64</v>
      </c>
      <c r="AA860" s="72">
        <v>23.623000000000001</v>
      </c>
      <c r="AB860" s="72">
        <v>3.5219999999999998</v>
      </c>
      <c r="AC860" s="12">
        <v>3879.0569999999998</v>
      </c>
      <c r="AD860" s="72">
        <v>55.887</v>
      </c>
      <c r="AE860" s="72">
        <v>2.2160000000000002</v>
      </c>
      <c r="AF860" s="12">
        <v>9.1519999999999992</v>
      </c>
      <c r="AG860" s="72">
        <v>0.13200000000000001</v>
      </c>
      <c r="AH860" s="72">
        <v>113.48399999999999</v>
      </c>
      <c r="AI860" s="12">
        <v>187.673</v>
      </c>
      <c r="AJ860" s="72">
        <v>2.7040000000000002</v>
      </c>
      <c r="AK860" s="72">
        <v>14.351000000000001</v>
      </c>
      <c r="AL860" s="12">
        <v>196.82499999999999</v>
      </c>
      <c r="AM860" s="72">
        <v>2.8359999999999999</v>
      </c>
      <c r="AN860" s="72">
        <v>12.496</v>
      </c>
      <c r="AO860" s="12">
        <v>4075.8820000000001</v>
      </c>
      <c r="AP860" s="72">
        <v>58.722999999999999</v>
      </c>
      <c r="AQ860" s="72">
        <v>2.0489999999999999</v>
      </c>
      <c r="AR860" s="12">
        <v>51.154000000000003</v>
      </c>
      <c r="AS860" s="72">
        <v>0.73699999999999999</v>
      </c>
      <c r="AT860" s="72">
        <v>54.027000000000001</v>
      </c>
      <c r="AU860" s="12">
        <v>21.791</v>
      </c>
      <c r="AV860" s="72">
        <v>0.314</v>
      </c>
      <c r="AW860" s="72">
        <v>100.83799999999999</v>
      </c>
      <c r="AX860" s="12">
        <v>219.249</v>
      </c>
      <c r="AY860" s="72">
        <v>3.1589999999999998</v>
      </c>
      <c r="AZ860" s="72">
        <v>16.606000000000002</v>
      </c>
      <c r="BA860" s="12">
        <v>241.04</v>
      </c>
      <c r="BB860" s="72">
        <v>3.4729999999999999</v>
      </c>
      <c r="BC860" s="72">
        <v>18.027999999999999</v>
      </c>
      <c r="BD860" s="12">
        <v>81.41</v>
      </c>
      <c r="BE860" s="72">
        <v>1.173</v>
      </c>
      <c r="BF860" s="72">
        <v>29.155999999999999</v>
      </c>
      <c r="BG860" s="12">
        <v>322.45100000000002</v>
      </c>
      <c r="BH860" s="72">
        <v>4.6459999999999999</v>
      </c>
      <c r="BI860" s="72">
        <v>15.113</v>
      </c>
      <c r="BJ860" s="12">
        <v>1023.217</v>
      </c>
      <c r="BK860" s="72">
        <v>14.742000000000001</v>
      </c>
      <c r="BL860" s="72">
        <v>6.5439999999999996</v>
      </c>
      <c r="BM860" s="12">
        <v>1468.21</v>
      </c>
      <c r="BN860" s="72">
        <v>21.152999999999999</v>
      </c>
      <c r="BO860" s="72">
        <v>5.3040000000000003</v>
      </c>
      <c r="BP860" s="12">
        <v>2491.4279999999999</v>
      </c>
      <c r="BQ860" s="72">
        <v>35.895000000000003</v>
      </c>
      <c r="BR860" s="72">
        <v>2.6040000000000001</v>
      </c>
      <c r="BS860" s="12">
        <v>2865.0320000000002</v>
      </c>
      <c r="BT860" s="72">
        <v>41.277000000000001</v>
      </c>
      <c r="BU860" s="72">
        <v>1.6739999999999999</v>
      </c>
      <c r="BV860" s="12">
        <v>6940.9139999999998</v>
      </c>
      <c r="BW860" s="72">
        <v>100</v>
      </c>
      <c r="BX860" s="72">
        <v>1.3720000000000001</v>
      </c>
      <c r="BY860" s="13"/>
      <c r="BZ860" s="13"/>
    </row>
    <row r="861" spans="1:78" ht="12.75" customHeight="1">
      <c r="A861" s="122" t="s">
        <v>44</v>
      </c>
      <c r="B861" s="71" t="s">
        <v>80</v>
      </c>
      <c r="C861" s="71" t="s">
        <v>25</v>
      </c>
      <c r="D861" s="34">
        <v>44805</v>
      </c>
      <c r="E861" s="12">
        <v>2541.6460000000002</v>
      </c>
      <c r="F861" s="72">
        <v>34.783000000000001</v>
      </c>
      <c r="G861" s="72">
        <v>3.0750000000000002</v>
      </c>
      <c r="H861" s="12">
        <v>143.791</v>
      </c>
      <c r="I861" s="72">
        <v>1.968</v>
      </c>
      <c r="J861" s="72">
        <v>31.361000000000001</v>
      </c>
      <c r="K861" s="12">
        <v>120.393</v>
      </c>
      <c r="L861" s="72">
        <v>1.6479999999999999</v>
      </c>
      <c r="M861" s="72">
        <v>35.125999999999998</v>
      </c>
      <c r="N861" s="12">
        <v>264.18400000000003</v>
      </c>
      <c r="O861" s="72">
        <v>3.6150000000000002</v>
      </c>
      <c r="P861" s="72">
        <v>22.106999999999999</v>
      </c>
      <c r="Q861" s="12">
        <v>20.616</v>
      </c>
      <c r="R861" s="72">
        <v>0.28199999999999997</v>
      </c>
      <c r="S861" s="72">
        <v>63.933</v>
      </c>
      <c r="T861" s="12">
        <v>284.8</v>
      </c>
      <c r="U861" s="72">
        <v>3.8980000000000001</v>
      </c>
      <c r="V861" s="72">
        <v>21.786000000000001</v>
      </c>
      <c r="W861" s="12">
        <v>1357.827</v>
      </c>
      <c r="X861" s="72">
        <v>18.582000000000001</v>
      </c>
      <c r="Y861" s="72">
        <v>6.96</v>
      </c>
      <c r="Z861" s="12">
        <v>1642.627</v>
      </c>
      <c r="AA861" s="72">
        <v>22.48</v>
      </c>
      <c r="AB861" s="72">
        <v>5.1269999999999998</v>
      </c>
      <c r="AC861" s="12">
        <v>4184.2730000000001</v>
      </c>
      <c r="AD861" s="72">
        <v>57.262999999999998</v>
      </c>
      <c r="AE861" s="72">
        <v>1.9790000000000001</v>
      </c>
      <c r="AF861" s="12">
        <v>14.478</v>
      </c>
      <c r="AG861" s="72">
        <v>0.19800000000000001</v>
      </c>
      <c r="AH861" s="72">
        <v>103.336</v>
      </c>
      <c r="AI861" s="12">
        <v>99.778000000000006</v>
      </c>
      <c r="AJ861" s="72">
        <v>1.365</v>
      </c>
      <c r="AK861" s="72">
        <v>25.393000000000001</v>
      </c>
      <c r="AL861" s="12">
        <v>114.256</v>
      </c>
      <c r="AM861" s="72">
        <v>1.5640000000000001</v>
      </c>
      <c r="AN861" s="72">
        <v>22.501999999999999</v>
      </c>
      <c r="AO861" s="12">
        <v>4298.5290000000005</v>
      </c>
      <c r="AP861" s="72">
        <v>58.826999999999998</v>
      </c>
      <c r="AQ861" s="72">
        <v>2.2189999999999999</v>
      </c>
      <c r="AR861" s="12">
        <v>47.65</v>
      </c>
      <c r="AS861" s="72">
        <v>0.65200000000000002</v>
      </c>
      <c r="AT861" s="72">
        <v>56.195999999999998</v>
      </c>
      <c r="AU861" s="12">
        <v>3.9</v>
      </c>
      <c r="AV861" s="72">
        <v>5.2999999999999999E-2</v>
      </c>
      <c r="AW861" s="72">
        <v>102.348</v>
      </c>
      <c r="AX861" s="12">
        <v>263.44900000000001</v>
      </c>
      <c r="AY861" s="72">
        <v>3.605</v>
      </c>
      <c r="AZ861" s="72">
        <v>21.625</v>
      </c>
      <c r="BA861" s="12">
        <v>267.34899999999999</v>
      </c>
      <c r="BB861" s="72">
        <v>3.6589999999999998</v>
      </c>
      <c r="BC861" s="72">
        <v>21.335999999999999</v>
      </c>
      <c r="BD861" s="12">
        <v>119.425</v>
      </c>
      <c r="BE861" s="72">
        <v>1.6339999999999999</v>
      </c>
      <c r="BF861" s="72">
        <v>39.552999999999997</v>
      </c>
      <c r="BG861" s="12">
        <v>386.77499999999998</v>
      </c>
      <c r="BH861" s="72">
        <v>5.2930000000000001</v>
      </c>
      <c r="BI861" s="72">
        <v>17.260999999999999</v>
      </c>
      <c r="BJ861" s="12">
        <v>1125.202</v>
      </c>
      <c r="BK861" s="72">
        <v>15.398999999999999</v>
      </c>
      <c r="BL861" s="72">
        <v>7.1539999999999999</v>
      </c>
      <c r="BM861" s="12">
        <v>1448.9390000000001</v>
      </c>
      <c r="BN861" s="72">
        <v>19.829000000000001</v>
      </c>
      <c r="BO861" s="72">
        <v>6.1929999999999996</v>
      </c>
      <c r="BP861" s="12">
        <v>2574.1410000000001</v>
      </c>
      <c r="BQ861" s="72">
        <v>35.228000000000002</v>
      </c>
      <c r="BR861" s="72">
        <v>3.1880000000000002</v>
      </c>
      <c r="BS861" s="12">
        <v>3008.5659999999998</v>
      </c>
      <c r="BT861" s="72">
        <v>41.173000000000002</v>
      </c>
      <c r="BU861" s="72">
        <v>1.47</v>
      </c>
      <c r="BV861" s="12">
        <v>7307.0950000000003</v>
      </c>
      <c r="BW861" s="72">
        <v>100</v>
      </c>
      <c r="BX861" s="72">
        <v>1.32</v>
      </c>
      <c r="BY861" s="13"/>
      <c r="BZ861" s="13"/>
    </row>
    <row r="862" spans="1:78" ht="12.75" customHeight="1">
      <c r="A862" s="122" t="s">
        <v>44</v>
      </c>
      <c r="B862" s="71" t="s">
        <v>80</v>
      </c>
      <c r="C862" s="71" t="s">
        <v>25</v>
      </c>
      <c r="D862" s="34">
        <v>44896</v>
      </c>
      <c r="E862" s="12">
        <v>2565.5500000000002</v>
      </c>
      <c r="F862" s="72">
        <v>34.433999999999997</v>
      </c>
      <c r="G862" s="72">
        <v>2.7709999999999999</v>
      </c>
      <c r="H862" s="12">
        <v>122.90600000000001</v>
      </c>
      <c r="I862" s="72">
        <v>1.65</v>
      </c>
      <c r="J862" s="72">
        <v>30.725000000000001</v>
      </c>
      <c r="K862" s="12">
        <v>94.27</v>
      </c>
      <c r="L862" s="72">
        <v>1.2649999999999999</v>
      </c>
      <c r="M862" s="72">
        <v>39.18</v>
      </c>
      <c r="N862" s="12">
        <v>217.17599999999999</v>
      </c>
      <c r="O862" s="72">
        <v>2.915</v>
      </c>
      <c r="P862" s="72">
        <v>23.542000000000002</v>
      </c>
      <c r="Q862" s="12">
        <v>44.499000000000002</v>
      </c>
      <c r="R862" s="72">
        <v>0.59699999999999998</v>
      </c>
      <c r="S862" s="72">
        <v>58.295999999999999</v>
      </c>
      <c r="T862" s="12">
        <v>261.67399999999998</v>
      </c>
      <c r="U862" s="72">
        <v>3.512</v>
      </c>
      <c r="V862" s="72">
        <v>20.343</v>
      </c>
      <c r="W862" s="12">
        <v>1426.0709999999999</v>
      </c>
      <c r="X862" s="72">
        <v>19.14</v>
      </c>
      <c r="Y862" s="72">
        <v>4.907</v>
      </c>
      <c r="Z862" s="12">
        <v>1687.7449999999999</v>
      </c>
      <c r="AA862" s="72">
        <v>22.652000000000001</v>
      </c>
      <c r="AB862" s="72">
        <v>3.8860000000000001</v>
      </c>
      <c r="AC862" s="12">
        <v>4253.2950000000001</v>
      </c>
      <c r="AD862" s="72">
        <v>57.085999999999999</v>
      </c>
      <c r="AE862" s="72">
        <v>2.1720000000000002</v>
      </c>
      <c r="AF862" s="12">
        <v>6.1790000000000003</v>
      </c>
      <c r="AG862" s="72">
        <v>8.3000000000000004E-2</v>
      </c>
      <c r="AH862" s="72">
        <v>115.247</v>
      </c>
      <c r="AI862" s="12">
        <v>114.91200000000001</v>
      </c>
      <c r="AJ862" s="72">
        <v>1.542</v>
      </c>
      <c r="AK862" s="72">
        <v>21.548999999999999</v>
      </c>
      <c r="AL862" s="12">
        <v>121.09099999999999</v>
      </c>
      <c r="AM862" s="72">
        <v>1.625</v>
      </c>
      <c r="AN862" s="72">
        <v>21.029</v>
      </c>
      <c r="AO862" s="12">
        <v>4374.3860000000004</v>
      </c>
      <c r="AP862" s="72">
        <v>58.710999999999999</v>
      </c>
      <c r="AQ862" s="72">
        <v>2.1240000000000001</v>
      </c>
      <c r="AR862" s="12">
        <v>25.5</v>
      </c>
      <c r="AS862" s="72">
        <v>0.34200000000000003</v>
      </c>
      <c r="AT862" s="72">
        <v>58.087000000000003</v>
      </c>
      <c r="AU862" s="12">
        <v>21.593</v>
      </c>
      <c r="AV862" s="72">
        <v>0.28999999999999998</v>
      </c>
      <c r="AW862" s="72">
        <v>102.017</v>
      </c>
      <c r="AX862" s="12">
        <v>260.12299999999999</v>
      </c>
      <c r="AY862" s="72">
        <v>3.4910000000000001</v>
      </c>
      <c r="AZ862" s="72">
        <v>21.283000000000001</v>
      </c>
      <c r="BA862" s="12">
        <v>281.71600000000001</v>
      </c>
      <c r="BB862" s="72">
        <v>3.7810000000000001</v>
      </c>
      <c r="BC862" s="72">
        <v>18.36</v>
      </c>
      <c r="BD862" s="12">
        <v>71.284999999999997</v>
      </c>
      <c r="BE862" s="72">
        <v>0.95699999999999996</v>
      </c>
      <c r="BF862" s="72">
        <v>32.033000000000001</v>
      </c>
      <c r="BG862" s="12">
        <v>353</v>
      </c>
      <c r="BH862" s="72">
        <v>4.7380000000000004</v>
      </c>
      <c r="BI862" s="72">
        <v>16.896000000000001</v>
      </c>
      <c r="BJ862" s="12">
        <v>1273.5360000000001</v>
      </c>
      <c r="BK862" s="72">
        <v>17.093</v>
      </c>
      <c r="BL862" s="72">
        <v>7.931</v>
      </c>
      <c r="BM862" s="12">
        <v>1424.2629999999999</v>
      </c>
      <c r="BN862" s="72">
        <v>19.116</v>
      </c>
      <c r="BO862" s="72">
        <v>6.835</v>
      </c>
      <c r="BP862" s="12">
        <v>2697.799</v>
      </c>
      <c r="BQ862" s="72">
        <v>36.209000000000003</v>
      </c>
      <c r="BR862" s="72">
        <v>1.96</v>
      </c>
      <c r="BS862" s="12">
        <v>3076.3</v>
      </c>
      <c r="BT862" s="72">
        <v>41.289000000000001</v>
      </c>
      <c r="BU862" s="72">
        <v>2.0430000000000001</v>
      </c>
      <c r="BV862" s="12">
        <v>7450.6850000000004</v>
      </c>
      <c r="BW862" s="72">
        <v>100</v>
      </c>
      <c r="BX862" s="72">
        <v>1.5229999999999999</v>
      </c>
      <c r="BY862" s="13"/>
      <c r="BZ862" s="13"/>
    </row>
    <row r="863" spans="1:78" ht="12.75" customHeight="1">
      <c r="A863" s="122" t="s">
        <v>44</v>
      </c>
      <c r="B863" s="71" t="s">
        <v>80</v>
      </c>
      <c r="C863" s="71" t="s">
        <v>25</v>
      </c>
      <c r="D863" s="34">
        <v>44986</v>
      </c>
      <c r="E863" s="12">
        <v>2627.6239999999998</v>
      </c>
      <c r="F863" s="72">
        <v>35.218000000000004</v>
      </c>
      <c r="G863" s="72">
        <v>2.319</v>
      </c>
      <c r="H863" s="12">
        <v>127.889</v>
      </c>
      <c r="I863" s="72">
        <v>1.714</v>
      </c>
      <c r="J863" s="72">
        <v>23.512</v>
      </c>
      <c r="K863" s="12">
        <v>135.00800000000001</v>
      </c>
      <c r="L863" s="72">
        <v>1.8089999999999999</v>
      </c>
      <c r="M863" s="72">
        <v>20.765000000000001</v>
      </c>
      <c r="N863" s="12">
        <v>262.89699999999999</v>
      </c>
      <c r="O863" s="72">
        <v>3.524</v>
      </c>
      <c r="P863" s="72">
        <v>17.013000000000002</v>
      </c>
      <c r="Q863" s="12">
        <v>9.3970000000000002</v>
      </c>
      <c r="R863" s="72">
        <v>0.126</v>
      </c>
      <c r="S863" s="72">
        <v>53.802</v>
      </c>
      <c r="T863" s="12">
        <v>272.29399999999998</v>
      </c>
      <c r="U863" s="72">
        <v>3.65</v>
      </c>
      <c r="V863" s="72">
        <v>15.773</v>
      </c>
      <c r="W863" s="12">
        <v>1282.2139999999999</v>
      </c>
      <c r="X863" s="72">
        <v>17.184999999999999</v>
      </c>
      <c r="Y863" s="72">
        <v>4.0960000000000001</v>
      </c>
      <c r="Z863" s="12">
        <v>1554.5070000000001</v>
      </c>
      <c r="AA863" s="72">
        <v>20.835000000000001</v>
      </c>
      <c r="AB863" s="72">
        <v>3.968</v>
      </c>
      <c r="AC863" s="12">
        <v>4182.1310000000003</v>
      </c>
      <c r="AD863" s="72">
        <v>56.052999999999997</v>
      </c>
      <c r="AE863" s="72">
        <v>1.72</v>
      </c>
      <c r="AF863" s="12">
        <v>10.724</v>
      </c>
      <c r="AG863" s="72">
        <v>0.14399999999999999</v>
      </c>
      <c r="AH863" s="72">
        <v>102.09699999999999</v>
      </c>
      <c r="AI863" s="12">
        <v>147.36799999999999</v>
      </c>
      <c r="AJ863" s="72">
        <v>1.9750000000000001</v>
      </c>
      <c r="AK863" s="72">
        <v>12.798</v>
      </c>
      <c r="AL863" s="12">
        <v>158.09200000000001</v>
      </c>
      <c r="AM863" s="72">
        <v>2.1190000000000002</v>
      </c>
      <c r="AN863" s="72">
        <v>9.5850000000000009</v>
      </c>
      <c r="AO863" s="12">
        <v>4340.223</v>
      </c>
      <c r="AP863" s="72">
        <v>58.171999999999997</v>
      </c>
      <c r="AQ863" s="72">
        <v>1.675</v>
      </c>
      <c r="AR863" s="12">
        <v>51.951999999999998</v>
      </c>
      <c r="AS863" s="72">
        <v>0.69599999999999995</v>
      </c>
      <c r="AT863" s="72">
        <v>27.196999999999999</v>
      </c>
      <c r="AU863" s="12">
        <v>12.276999999999999</v>
      </c>
      <c r="AV863" s="72">
        <v>0.16500000000000001</v>
      </c>
      <c r="AW863" s="72">
        <v>59.756999999999998</v>
      </c>
      <c r="AX863" s="12">
        <v>254.75700000000001</v>
      </c>
      <c r="AY863" s="72">
        <v>3.4140000000000001</v>
      </c>
      <c r="AZ863" s="72">
        <v>16.308</v>
      </c>
      <c r="BA863" s="12">
        <v>267.03399999999999</v>
      </c>
      <c r="BB863" s="72">
        <v>3.5790000000000002</v>
      </c>
      <c r="BC863" s="72">
        <v>15.081</v>
      </c>
      <c r="BD863" s="12">
        <v>107.006</v>
      </c>
      <c r="BE863" s="72">
        <v>1.4339999999999999</v>
      </c>
      <c r="BF863" s="72">
        <v>22.067</v>
      </c>
      <c r="BG863" s="12">
        <v>374.04</v>
      </c>
      <c r="BH863" s="72">
        <v>5.0129999999999999</v>
      </c>
      <c r="BI863" s="72">
        <v>13.188000000000001</v>
      </c>
      <c r="BJ863" s="12">
        <v>1202.0920000000001</v>
      </c>
      <c r="BK863" s="72">
        <v>16.111999999999998</v>
      </c>
      <c r="BL863" s="72">
        <v>4.7930000000000001</v>
      </c>
      <c r="BM863" s="12">
        <v>1492.7560000000001</v>
      </c>
      <c r="BN863" s="72">
        <v>20.007000000000001</v>
      </c>
      <c r="BO863" s="72">
        <v>3.1760000000000002</v>
      </c>
      <c r="BP863" s="12">
        <v>2694.848</v>
      </c>
      <c r="BQ863" s="72">
        <v>36.119</v>
      </c>
      <c r="BR863" s="72">
        <v>1.6519999999999999</v>
      </c>
      <c r="BS863" s="12">
        <v>3120.8389999999999</v>
      </c>
      <c r="BT863" s="72">
        <v>41.828000000000003</v>
      </c>
      <c r="BU863" s="72">
        <v>1.2250000000000001</v>
      </c>
      <c r="BV863" s="12">
        <v>7461.0619999999999</v>
      </c>
      <c r="BW863" s="72">
        <v>100</v>
      </c>
      <c r="BX863" s="72">
        <v>1.1519999999999999</v>
      </c>
      <c r="BY863" s="13"/>
      <c r="BZ863" s="13"/>
    </row>
    <row r="864" spans="1:78" ht="12.75" customHeight="1">
      <c r="A864" s="122" t="s">
        <v>44</v>
      </c>
      <c r="B864" s="71" t="s">
        <v>80</v>
      </c>
      <c r="C864" s="71" t="s">
        <v>25</v>
      </c>
      <c r="D864" s="34">
        <v>45078</v>
      </c>
      <c r="E864" s="12">
        <v>2716.1930000000002</v>
      </c>
      <c r="F864" s="72">
        <v>35.872</v>
      </c>
      <c r="G864" s="72">
        <v>2.0910000000000002</v>
      </c>
      <c r="H864" s="12">
        <v>117.41500000000001</v>
      </c>
      <c r="I864" s="72">
        <v>1.5509999999999999</v>
      </c>
      <c r="J864" s="72">
        <v>18.875</v>
      </c>
      <c r="K864" s="12">
        <v>134.994</v>
      </c>
      <c r="L864" s="72">
        <v>1.7829999999999999</v>
      </c>
      <c r="M864" s="72">
        <v>20.847999999999999</v>
      </c>
      <c r="N864" s="12">
        <v>252.40899999999999</v>
      </c>
      <c r="O864" s="72">
        <v>3.3340000000000001</v>
      </c>
      <c r="P864" s="72">
        <v>14.194000000000001</v>
      </c>
      <c r="Q864" s="12">
        <v>14.757</v>
      </c>
      <c r="R864" s="72">
        <v>0.19500000000000001</v>
      </c>
      <c r="S864" s="72">
        <v>43.395000000000003</v>
      </c>
      <c r="T864" s="12">
        <v>267.166</v>
      </c>
      <c r="U864" s="72">
        <v>3.528</v>
      </c>
      <c r="V864" s="72">
        <v>13.257999999999999</v>
      </c>
      <c r="W864" s="12">
        <v>1398.921</v>
      </c>
      <c r="X864" s="72">
        <v>18.475000000000001</v>
      </c>
      <c r="Y864" s="72">
        <v>3.18</v>
      </c>
      <c r="Z864" s="12">
        <v>1666.087</v>
      </c>
      <c r="AA864" s="72">
        <v>22.004000000000001</v>
      </c>
      <c r="AB864" s="72">
        <v>2.6379999999999999</v>
      </c>
      <c r="AC864" s="12">
        <v>4382.28</v>
      </c>
      <c r="AD864" s="72">
        <v>57.875999999999998</v>
      </c>
      <c r="AE864" s="72">
        <v>1.6259999999999999</v>
      </c>
      <c r="AF864" s="12">
        <v>9.0950000000000006</v>
      </c>
      <c r="AG864" s="72">
        <v>0.12</v>
      </c>
      <c r="AH864" s="72">
        <v>78.531000000000006</v>
      </c>
      <c r="AI864" s="12">
        <v>127.726</v>
      </c>
      <c r="AJ864" s="72">
        <v>1.6870000000000001</v>
      </c>
      <c r="AK864" s="72">
        <v>15.034000000000001</v>
      </c>
      <c r="AL864" s="12">
        <v>136.821</v>
      </c>
      <c r="AM864" s="72">
        <v>1.8069999999999999</v>
      </c>
      <c r="AN864" s="72">
        <v>12.53</v>
      </c>
      <c r="AO864" s="12">
        <v>4519.1019999999999</v>
      </c>
      <c r="AP864" s="72">
        <v>59.683</v>
      </c>
      <c r="AQ864" s="72">
        <v>1.53</v>
      </c>
      <c r="AR864" s="12">
        <v>63.518000000000001</v>
      </c>
      <c r="AS864" s="72">
        <v>0.83899999999999997</v>
      </c>
      <c r="AT864" s="72">
        <v>34.639000000000003</v>
      </c>
      <c r="AU864" s="12">
        <v>7.7489999999999997</v>
      </c>
      <c r="AV864" s="72">
        <v>0.10199999999999999</v>
      </c>
      <c r="AW864" s="72">
        <v>71.14</v>
      </c>
      <c r="AX864" s="12">
        <v>228.03200000000001</v>
      </c>
      <c r="AY864" s="72">
        <v>3.012</v>
      </c>
      <c r="AZ864" s="72">
        <v>12.9</v>
      </c>
      <c r="BA864" s="12">
        <v>235.78200000000001</v>
      </c>
      <c r="BB864" s="72">
        <v>3.1139999999999999</v>
      </c>
      <c r="BC864" s="72">
        <v>12.036</v>
      </c>
      <c r="BD864" s="12">
        <v>146.227</v>
      </c>
      <c r="BE864" s="72">
        <v>1.931</v>
      </c>
      <c r="BF864" s="72">
        <v>19.116</v>
      </c>
      <c r="BG864" s="12">
        <v>382.00900000000001</v>
      </c>
      <c r="BH864" s="72">
        <v>5.0449999999999999</v>
      </c>
      <c r="BI864" s="72">
        <v>9.0649999999999995</v>
      </c>
      <c r="BJ864" s="12">
        <v>1049.598</v>
      </c>
      <c r="BK864" s="72">
        <v>13.862</v>
      </c>
      <c r="BL864" s="72">
        <v>6.54</v>
      </c>
      <c r="BM864" s="12">
        <v>1557.6569999999999</v>
      </c>
      <c r="BN864" s="72">
        <v>20.571999999999999</v>
      </c>
      <c r="BO864" s="72">
        <v>4.2249999999999996</v>
      </c>
      <c r="BP864" s="12">
        <v>2607.2550000000001</v>
      </c>
      <c r="BQ864" s="72">
        <v>34.433</v>
      </c>
      <c r="BR864" s="72">
        <v>2.008</v>
      </c>
      <c r="BS864" s="12">
        <v>3052.7820000000002</v>
      </c>
      <c r="BT864" s="72">
        <v>40.317</v>
      </c>
      <c r="BU864" s="72">
        <v>1.2170000000000001</v>
      </c>
      <c r="BV864" s="12">
        <v>7571.8829999999998</v>
      </c>
      <c r="BW864" s="72">
        <v>100</v>
      </c>
      <c r="BX864" s="72">
        <v>0.97199999999999998</v>
      </c>
      <c r="BY864" s="13"/>
      <c r="BZ864" s="13"/>
    </row>
    <row r="865" spans="1:78" ht="12.75" customHeight="1">
      <c r="A865" s="122" t="s">
        <v>44</v>
      </c>
      <c r="B865" s="71" t="s">
        <v>80</v>
      </c>
      <c r="C865" s="71" t="s">
        <v>25</v>
      </c>
      <c r="D865" s="34">
        <v>45170</v>
      </c>
      <c r="E865" s="12">
        <v>2506.4679999999998</v>
      </c>
      <c r="F865" s="72">
        <v>33.533000000000001</v>
      </c>
      <c r="G865" s="72">
        <v>2.5579999999999998</v>
      </c>
      <c r="H865" s="12">
        <v>136.672</v>
      </c>
      <c r="I865" s="72">
        <v>1.8280000000000001</v>
      </c>
      <c r="J865" s="72">
        <v>25.01</v>
      </c>
      <c r="K865" s="12">
        <v>178.733</v>
      </c>
      <c r="L865" s="72">
        <v>2.391</v>
      </c>
      <c r="M865" s="72">
        <v>22.861000000000001</v>
      </c>
      <c r="N865" s="12">
        <v>315.40499999999997</v>
      </c>
      <c r="O865" s="72">
        <v>4.22</v>
      </c>
      <c r="P865" s="72">
        <v>15.595000000000001</v>
      </c>
      <c r="Q865" s="12">
        <v>48.668999999999997</v>
      </c>
      <c r="R865" s="72">
        <v>0.65100000000000002</v>
      </c>
      <c r="S865" s="72">
        <v>28.44</v>
      </c>
      <c r="T865" s="12">
        <v>364.07400000000001</v>
      </c>
      <c r="U865" s="72">
        <v>4.8710000000000004</v>
      </c>
      <c r="V865" s="72">
        <v>14.35</v>
      </c>
      <c r="W865" s="12">
        <v>1346.759</v>
      </c>
      <c r="X865" s="72">
        <v>18.018000000000001</v>
      </c>
      <c r="Y865" s="72">
        <v>5.8710000000000004</v>
      </c>
      <c r="Z865" s="12">
        <v>1710.8340000000001</v>
      </c>
      <c r="AA865" s="72">
        <v>22.888999999999999</v>
      </c>
      <c r="AB865" s="72">
        <v>3.9929999999999999</v>
      </c>
      <c r="AC865" s="12">
        <v>4217.3019999999997</v>
      </c>
      <c r="AD865" s="72">
        <v>56.421999999999997</v>
      </c>
      <c r="AE865" s="72">
        <v>1.859</v>
      </c>
      <c r="AF865" s="12">
        <v>19.273</v>
      </c>
      <c r="AG865" s="72">
        <v>0.25800000000000001</v>
      </c>
      <c r="AH865" s="72">
        <v>49.210999999999999</v>
      </c>
      <c r="AI865" s="12">
        <v>116.794</v>
      </c>
      <c r="AJ865" s="72">
        <v>1.5629999999999999</v>
      </c>
      <c r="AK865" s="72">
        <v>13.134</v>
      </c>
      <c r="AL865" s="12">
        <v>136.06700000000001</v>
      </c>
      <c r="AM865" s="72">
        <v>1.82</v>
      </c>
      <c r="AN865" s="72">
        <v>9.375</v>
      </c>
      <c r="AO865" s="12">
        <v>4353.3689999999997</v>
      </c>
      <c r="AP865" s="72">
        <v>58.241999999999997</v>
      </c>
      <c r="AQ865" s="72">
        <v>1.8260000000000001</v>
      </c>
      <c r="AR865" s="12">
        <v>54.642000000000003</v>
      </c>
      <c r="AS865" s="72">
        <v>0.73099999999999998</v>
      </c>
      <c r="AT865" s="72">
        <v>45.927999999999997</v>
      </c>
      <c r="AU865" s="12">
        <v>44.322000000000003</v>
      </c>
      <c r="AV865" s="72">
        <v>0.59299999999999997</v>
      </c>
      <c r="AW865" s="72">
        <v>53.378999999999998</v>
      </c>
      <c r="AX865" s="12">
        <v>220.262</v>
      </c>
      <c r="AY865" s="72">
        <v>2.9470000000000001</v>
      </c>
      <c r="AZ865" s="72">
        <v>15.738</v>
      </c>
      <c r="BA865" s="12">
        <v>264.58499999999998</v>
      </c>
      <c r="BB865" s="72">
        <v>3.54</v>
      </c>
      <c r="BC865" s="72">
        <v>13.662000000000001</v>
      </c>
      <c r="BD865" s="12">
        <v>64.781000000000006</v>
      </c>
      <c r="BE865" s="72">
        <v>0.86699999999999999</v>
      </c>
      <c r="BF865" s="72">
        <v>33.070999999999998</v>
      </c>
      <c r="BG865" s="12">
        <v>329.36500000000001</v>
      </c>
      <c r="BH865" s="72">
        <v>4.4059999999999997</v>
      </c>
      <c r="BI865" s="72">
        <v>13.874000000000001</v>
      </c>
      <c r="BJ865" s="12">
        <v>1199.9010000000001</v>
      </c>
      <c r="BK865" s="72">
        <v>16.053000000000001</v>
      </c>
      <c r="BL865" s="72">
        <v>5.782</v>
      </c>
      <c r="BM865" s="12">
        <v>1537.325</v>
      </c>
      <c r="BN865" s="72">
        <v>20.567</v>
      </c>
      <c r="BO865" s="72">
        <v>3.6440000000000001</v>
      </c>
      <c r="BP865" s="12">
        <v>2737.2260000000001</v>
      </c>
      <c r="BQ865" s="72">
        <v>36.619999999999997</v>
      </c>
      <c r="BR865" s="72">
        <v>2.1640000000000001</v>
      </c>
      <c r="BS865" s="12">
        <v>3121.2339999999999</v>
      </c>
      <c r="BT865" s="72">
        <v>41.758000000000003</v>
      </c>
      <c r="BU865" s="72">
        <v>1.7949999999999999</v>
      </c>
      <c r="BV865" s="12">
        <v>7474.6030000000001</v>
      </c>
      <c r="BW865" s="72">
        <v>100</v>
      </c>
      <c r="BX865" s="72">
        <v>1.3089999999999999</v>
      </c>
      <c r="BY865" s="13"/>
      <c r="BZ865" s="13"/>
    </row>
    <row r="866" spans="1:78" ht="12.75" customHeight="1">
      <c r="A866" s="122" t="s">
        <v>44</v>
      </c>
      <c r="B866" s="71" t="s">
        <v>80</v>
      </c>
      <c r="C866" s="71" t="s">
        <v>25</v>
      </c>
      <c r="D866" s="34">
        <v>45261</v>
      </c>
      <c r="E866" s="12">
        <v>2634.7350000000001</v>
      </c>
      <c r="F866" s="72">
        <v>34.817</v>
      </c>
      <c r="G866" s="72">
        <v>1.992</v>
      </c>
      <c r="H866" s="12">
        <v>113.289</v>
      </c>
      <c r="I866" s="72">
        <v>1.4970000000000001</v>
      </c>
      <c r="J866" s="72">
        <v>24.701000000000001</v>
      </c>
      <c r="K866" s="12">
        <v>180.81899999999999</v>
      </c>
      <c r="L866" s="72">
        <v>2.3889999999999998</v>
      </c>
      <c r="M866" s="72">
        <v>14.554</v>
      </c>
      <c r="N866" s="12">
        <v>294.108</v>
      </c>
      <c r="O866" s="72">
        <v>3.887</v>
      </c>
      <c r="P866" s="72">
        <v>11.374000000000001</v>
      </c>
      <c r="Q866" s="12">
        <v>22.056000000000001</v>
      </c>
      <c r="R866" s="72">
        <v>0.29099999999999998</v>
      </c>
      <c r="S866" s="72">
        <v>54.609000000000002</v>
      </c>
      <c r="T866" s="12">
        <v>316.16399999999999</v>
      </c>
      <c r="U866" s="72">
        <v>4.1779999999999999</v>
      </c>
      <c r="V866" s="72">
        <v>10.471</v>
      </c>
      <c r="W866" s="12">
        <v>1367.8330000000001</v>
      </c>
      <c r="X866" s="72">
        <v>18.076000000000001</v>
      </c>
      <c r="Y866" s="72">
        <v>4.6639999999999997</v>
      </c>
      <c r="Z866" s="12">
        <v>1683.9970000000001</v>
      </c>
      <c r="AA866" s="72">
        <v>22.254000000000001</v>
      </c>
      <c r="AB866" s="72">
        <v>3.5310000000000001</v>
      </c>
      <c r="AC866" s="12">
        <v>4318.7309999999998</v>
      </c>
      <c r="AD866" s="72">
        <v>57.070999999999998</v>
      </c>
      <c r="AE866" s="72">
        <v>1.6930000000000001</v>
      </c>
      <c r="AF866" s="12">
        <v>3.7970000000000002</v>
      </c>
      <c r="AG866" s="72">
        <v>0.05</v>
      </c>
      <c r="AH866" s="72">
        <v>112.14</v>
      </c>
      <c r="AI866" s="12">
        <v>141.428</v>
      </c>
      <c r="AJ866" s="72">
        <v>1.869</v>
      </c>
      <c r="AK866" s="72">
        <v>13.516999999999999</v>
      </c>
      <c r="AL866" s="12">
        <v>145.22499999999999</v>
      </c>
      <c r="AM866" s="72">
        <v>1.919</v>
      </c>
      <c r="AN866" s="72">
        <v>12.115</v>
      </c>
      <c r="AO866" s="12">
        <v>4463.9560000000001</v>
      </c>
      <c r="AP866" s="72">
        <v>58.99</v>
      </c>
      <c r="AQ866" s="72">
        <v>1.7030000000000001</v>
      </c>
      <c r="AR866" s="12">
        <v>21.533999999999999</v>
      </c>
      <c r="AS866" s="72">
        <v>0.28499999999999998</v>
      </c>
      <c r="AT866" s="72">
        <v>52.918999999999997</v>
      </c>
      <c r="AU866" s="12">
        <v>27.440999999999999</v>
      </c>
      <c r="AV866" s="72">
        <v>0.36299999999999999</v>
      </c>
      <c r="AW866" s="72">
        <v>36.472000000000001</v>
      </c>
      <c r="AX866" s="12">
        <v>238.80500000000001</v>
      </c>
      <c r="AY866" s="72">
        <v>3.1560000000000001</v>
      </c>
      <c r="AZ866" s="72">
        <v>12.467000000000001</v>
      </c>
      <c r="BA866" s="12">
        <v>266.24599999999998</v>
      </c>
      <c r="BB866" s="72">
        <v>3.5179999999999998</v>
      </c>
      <c r="BC866" s="72">
        <v>11.882999999999999</v>
      </c>
      <c r="BD866" s="12">
        <v>61.823999999999998</v>
      </c>
      <c r="BE866" s="72">
        <v>0.81699999999999995</v>
      </c>
      <c r="BF866" s="72">
        <v>34.457999999999998</v>
      </c>
      <c r="BG866" s="12">
        <v>328.07100000000003</v>
      </c>
      <c r="BH866" s="72">
        <v>4.335</v>
      </c>
      <c r="BI866" s="72">
        <v>11.044</v>
      </c>
      <c r="BJ866" s="12">
        <v>1231.7059999999999</v>
      </c>
      <c r="BK866" s="72">
        <v>16.277000000000001</v>
      </c>
      <c r="BL866" s="72">
        <v>4.2539999999999996</v>
      </c>
      <c r="BM866" s="12">
        <v>1522.0340000000001</v>
      </c>
      <c r="BN866" s="72">
        <v>20.113</v>
      </c>
      <c r="BO866" s="72">
        <v>2.7269999999999999</v>
      </c>
      <c r="BP866" s="12">
        <v>2753.74</v>
      </c>
      <c r="BQ866" s="72">
        <v>36.39</v>
      </c>
      <c r="BR866" s="72">
        <v>1.77</v>
      </c>
      <c r="BS866" s="12">
        <v>3103.3440000000001</v>
      </c>
      <c r="BT866" s="72">
        <v>41.01</v>
      </c>
      <c r="BU866" s="72">
        <v>1.3680000000000001</v>
      </c>
      <c r="BV866" s="12">
        <v>7567.3</v>
      </c>
      <c r="BW866" s="72">
        <v>100</v>
      </c>
      <c r="BX866" s="72">
        <v>1.1160000000000001</v>
      </c>
      <c r="BY866" s="13"/>
      <c r="BZ866" s="13"/>
    </row>
    <row r="867" spans="1:78" ht="12.75" customHeight="1">
      <c r="A867" s="122" t="s">
        <v>44</v>
      </c>
      <c r="B867" s="71" t="s">
        <v>80</v>
      </c>
      <c r="C867" s="71" t="s">
        <v>25</v>
      </c>
      <c r="D867" s="34">
        <v>45352</v>
      </c>
      <c r="E867" s="12">
        <v>2629.5340000000001</v>
      </c>
      <c r="F867" s="72">
        <v>33.822000000000003</v>
      </c>
      <c r="G867" s="72">
        <v>2.4350000000000001</v>
      </c>
      <c r="H867" s="12">
        <v>180.27799999999999</v>
      </c>
      <c r="I867" s="72">
        <v>2.319</v>
      </c>
      <c r="J867" s="72">
        <v>24.276</v>
      </c>
      <c r="K867" s="12">
        <v>220.38900000000001</v>
      </c>
      <c r="L867" s="72">
        <v>2.835</v>
      </c>
      <c r="M867" s="72">
        <v>15.314</v>
      </c>
      <c r="N867" s="12">
        <v>400.66699999999997</v>
      </c>
      <c r="O867" s="72">
        <v>5.1529999999999996</v>
      </c>
      <c r="P867" s="72">
        <v>10.871</v>
      </c>
      <c r="Q867" s="12">
        <v>38.582999999999998</v>
      </c>
      <c r="R867" s="72">
        <v>0.496</v>
      </c>
      <c r="S867" s="72">
        <v>48.935000000000002</v>
      </c>
      <c r="T867" s="12">
        <v>439.25</v>
      </c>
      <c r="U867" s="72">
        <v>5.65</v>
      </c>
      <c r="V867" s="72">
        <v>10.872</v>
      </c>
      <c r="W867" s="12">
        <v>1357.2139999999999</v>
      </c>
      <c r="X867" s="72">
        <v>17.457000000000001</v>
      </c>
      <c r="Y867" s="72">
        <v>5.101</v>
      </c>
      <c r="Z867" s="12">
        <v>1796.4639999999999</v>
      </c>
      <c r="AA867" s="72">
        <v>23.106999999999999</v>
      </c>
      <c r="AB867" s="72">
        <v>3.2869999999999999</v>
      </c>
      <c r="AC867" s="12">
        <v>4425.9979999999996</v>
      </c>
      <c r="AD867" s="72">
        <v>56.927999999999997</v>
      </c>
      <c r="AE867" s="72">
        <v>1.92</v>
      </c>
      <c r="AF867" s="12">
        <v>15.617000000000001</v>
      </c>
      <c r="AG867" s="72">
        <v>0.20100000000000001</v>
      </c>
      <c r="AH867" s="72">
        <v>82.061999999999998</v>
      </c>
      <c r="AI867" s="12">
        <v>164.155</v>
      </c>
      <c r="AJ867" s="72">
        <v>2.1110000000000002</v>
      </c>
      <c r="AK867" s="72">
        <v>11.43</v>
      </c>
      <c r="AL867" s="12">
        <v>179.773</v>
      </c>
      <c r="AM867" s="72">
        <v>2.3119999999999998</v>
      </c>
      <c r="AN867" s="72">
        <v>8.3719999999999999</v>
      </c>
      <c r="AO867" s="12">
        <v>4605.7709999999997</v>
      </c>
      <c r="AP867" s="72">
        <v>59.241</v>
      </c>
      <c r="AQ867" s="72">
        <v>1.9059999999999999</v>
      </c>
      <c r="AR867" s="12">
        <v>54.402000000000001</v>
      </c>
      <c r="AS867" s="72">
        <v>0.7</v>
      </c>
      <c r="AT867" s="72">
        <v>36.121000000000002</v>
      </c>
      <c r="AU867" s="12">
        <v>14.166</v>
      </c>
      <c r="AV867" s="72">
        <v>0.182</v>
      </c>
      <c r="AW867" s="72">
        <v>43.859000000000002</v>
      </c>
      <c r="AX867" s="12">
        <v>310.87799999999999</v>
      </c>
      <c r="AY867" s="72">
        <v>3.9990000000000001</v>
      </c>
      <c r="AZ867" s="72">
        <v>11.162000000000001</v>
      </c>
      <c r="BA867" s="12">
        <v>325.04399999999998</v>
      </c>
      <c r="BB867" s="72">
        <v>4.181</v>
      </c>
      <c r="BC867" s="72">
        <v>11.037000000000001</v>
      </c>
      <c r="BD867" s="12">
        <v>39.368000000000002</v>
      </c>
      <c r="BE867" s="72">
        <v>0.50600000000000001</v>
      </c>
      <c r="BF867" s="72">
        <v>40.415999999999997</v>
      </c>
      <c r="BG867" s="12">
        <v>364.41199999999998</v>
      </c>
      <c r="BH867" s="72">
        <v>4.6870000000000003</v>
      </c>
      <c r="BI867" s="72">
        <v>11.552</v>
      </c>
      <c r="BJ867" s="12">
        <v>1195.7429999999999</v>
      </c>
      <c r="BK867" s="72">
        <v>15.38</v>
      </c>
      <c r="BL867" s="72">
        <v>3.9470000000000001</v>
      </c>
      <c r="BM867" s="12">
        <v>1554.364</v>
      </c>
      <c r="BN867" s="72">
        <v>19.992999999999999</v>
      </c>
      <c r="BO867" s="72">
        <v>2.9590000000000001</v>
      </c>
      <c r="BP867" s="12">
        <v>2750.107</v>
      </c>
      <c r="BQ867" s="72">
        <v>35.372999999999998</v>
      </c>
      <c r="BR867" s="72">
        <v>1.454</v>
      </c>
      <c r="BS867" s="12">
        <v>3168.9209999999998</v>
      </c>
      <c r="BT867" s="72">
        <v>40.759</v>
      </c>
      <c r="BU867" s="72">
        <v>1.0900000000000001</v>
      </c>
      <c r="BV867" s="12">
        <v>7774.692</v>
      </c>
      <c r="BW867" s="72">
        <v>100</v>
      </c>
      <c r="BX867" s="72">
        <v>1.1930000000000001</v>
      </c>
      <c r="BY867" s="13"/>
      <c r="BZ867" s="13"/>
    </row>
    <row r="868" spans="1:78" ht="12.75" customHeight="1">
      <c r="A868" s="122" t="s">
        <v>44</v>
      </c>
      <c r="B868" s="71" t="s">
        <v>80</v>
      </c>
      <c r="C868" s="71" t="s">
        <v>25</v>
      </c>
      <c r="D868" s="34">
        <v>45444</v>
      </c>
      <c r="E868" s="12">
        <v>2537.2559999999999</v>
      </c>
      <c r="F868" s="72">
        <v>32.981000000000002</v>
      </c>
      <c r="G868" s="72">
        <v>2.2879999999999998</v>
      </c>
      <c r="H868" s="12">
        <v>203.91399999999999</v>
      </c>
      <c r="I868" s="72">
        <v>2.6509999999999998</v>
      </c>
      <c r="J868" s="72">
        <v>15.369</v>
      </c>
      <c r="K868" s="12">
        <v>208.50899999999999</v>
      </c>
      <c r="L868" s="72">
        <v>2.71</v>
      </c>
      <c r="M868" s="72">
        <v>22.427</v>
      </c>
      <c r="N868" s="12">
        <v>412.423</v>
      </c>
      <c r="O868" s="72">
        <v>5.3609999999999998</v>
      </c>
      <c r="P868" s="72">
        <v>12.053000000000001</v>
      </c>
      <c r="Q868" s="12">
        <v>65.956000000000003</v>
      </c>
      <c r="R868" s="72">
        <v>0.85699999999999998</v>
      </c>
      <c r="S868" s="72">
        <v>34.146000000000001</v>
      </c>
      <c r="T868" s="12">
        <v>478.37900000000002</v>
      </c>
      <c r="U868" s="72">
        <v>6.218</v>
      </c>
      <c r="V868" s="72">
        <v>9.7739999999999991</v>
      </c>
      <c r="W868" s="12">
        <v>1401.904</v>
      </c>
      <c r="X868" s="72">
        <v>18.222999999999999</v>
      </c>
      <c r="Y868" s="72">
        <v>5.0449999999999999</v>
      </c>
      <c r="Z868" s="12">
        <v>1880.2840000000001</v>
      </c>
      <c r="AA868" s="72">
        <v>24.440999999999999</v>
      </c>
      <c r="AB868" s="72">
        <v>3.2160000000000002</v>
      </c>
      <c r="AC868" s="12">
        <v>4417.54</v>
      </c>
      <c r="AD868" s="72">
        <v>57.423000000000002</v>
      </c>
      <c r="AE868" s="72">
        <v>1.954</v>
      </c>
      <c r="AF868" s="12">
        <v>10.098000000000001</v>
      </c>
      <c r="AG868" s="72">
        <v>0.13100000000000001</v>
      </c>
      <c r="AH868" s="72">
        <v>64.582999999999998</v>
      </c>
      <c r="AI868" s="12">
        <v>175.178</v>
      </c>
      <c r="AJ868" s="72">
        <v>2.2770000000000001</v>
      </c>
      <c r="AK868" s="72">
        <v>7.9249999999999998</v>
      </c>
      <c r="AL868" s="12">
        <v>185.27600000000001</v>
      </c>
      <c r="AM868" s="72">
        <v>2.4079999999999999</v>
      </c>
      <c r="AN868" s="72">
        <v>7.0090000000000003</v>
      </c>
      <c r="AO868" s="12">
        <v>4602.8149999999996</v>
      </c>
      <c r="AP868" s="72">
        <v>59.831000000000003</v>
      </c>
      <c r="AQ868" s="72">
        <v>1.883</v>
      </c>
      <c r="AR868" s="12">
        <v>41.539000000000001</v>
      </c>
      <c r="AS868" s="72">
        <v>0.54</v>
      </c>
      <c r="AT868" s="72">
        <v>74.242999999999995</v>
      </c>
      <c r="AU868" s="12">
        <v>9.8420000000000005</v>
      </c>
      <c r="AV868" s="72">
        <v>0.128</v>
      </c>
      <c r="AW868" s="72">
        <v>80.123000000000005</v>
      </c>
      <c r="AX868" s="12">
        <v>250.322</v>
      </c>
      <c r="AY868" s="72">
        <v>3.254</v>
      </c>
      <c r="AZ868" s="72">
        <v>14.935</v>
      </c>
      <c r="BA868" s="12">
        <v>260.16399999999999</v>
      </c>
      <c r="BB868" s="72">
        <v>3.3820000000000001</v>
      </c>
      <c r="BC868" s="72">
        <v>13.859</v>
      </c>
      <c r="BD868" s="12">
        <v>37.802999999999997</v>
      </c>
      <c r="BE868" s="72">
        <v>0.49099999999999999</v>
      </c>
      <c r="BF868" s="72">
        <v>31.398</v>
      </c>
      <c r="BG868" s="12">
        <v>297.96699999999998</v>
      </c>
      <c r="BH868" s="72">
        <v>3.8730000000000002</v>
      </c>
      <c r="BI868" s="72">
        <v>13.589</v>
      </c>
      <c r="BJ868" s="12">
        <v>1053.5070000000001</v>
      </c>
      <c r="BK868" s="72">
        <v>13.694000000000001</v>
      </c>
      <c r="BL868" s="72">
        <v>5.69</v>
      </c>
      <c r="BM868" s="12">
        <v>1697.181</v>
      </c>
      <c r="BN868" s="72">
        <v>22.061</v>
      </c>
      <c r="BO868" s="72">
        <v>3.6509999999999998</v>
      </c>
      <c r="BP868" s="12">
        <v>2750.6880000000001</v>
      </c>
      <c r="BQ868" s="72">
        <v>35.756</v>
      </c>
      <c r="BR868" s="72">
        <v>2.133</v>
      </c>
      <c r="BS868" s="12">
        <v>3090.194</v>
      </c>
      <c r="BT868" s="72">
        <v>40.168999999999997</v>
      </c>
      <c r="BU868" s="72">
        <v>1.5069999999999999</v>
      </c>
      <c r="BV868" s="12">
        <v>7693.009</v>
      </c>
      <c r="BW868" s="72">
        <v>100</v>
      </c>
      <c r="BX868" s="72">
        <v>1.369</v>
      </c>
      <c r="BY868" s="13"/>
      <c r="BZ868" s="13"/>
    </row>
    <row r="869" spans="1:78" ht="12.75" customHeight="1">
      <c r="A869" s="122" t="s">
        <v>44</v>
      </c>
      <c r="B869" s="71" t="s">
        <v>80</v>
      </c>
      <c r="C869" s="71" t="s">
        <v>25</v>
      </c>
      <c r="D869" s="34">
        <v>45536</v>
      </c>
      <c r="E869" s="12">
        <v>2625.4929999999999</v>
      </c>
      <c r="F869" s="72">
        <v>34.030999999999999</v>
      </c>
      <c r="G869" s="72">
        <v>1.9159999999999999</v>
      </c>
      <c r="H869" s="12">
        <v>127.88800000000001</v>
      </c>
      <c r="I869" s="72">
        <v>1.6579999999999999</v>
      </c>
      <c r="J869" s="72">
        <v>28.318999999999999</v>
      </c>
      <c r="K869" s="12">
        <v>146.73500000000001</v>
      </c>
      <c r="L869" s="72">
        <v>1.9019999999999999</v>
      </c>
      <c r="M869" s="72">
        <v>22.978999999999999</v>
      </c>
      <c r="N869" s="12">
        <v>274.62299999999999</v>
      </c>
      <c r="O869" s="72">
        <v>3.56</v>
      </c>
      <c r="P869" s="72">
        <v>16.68</v>
      </c>
      <c r="Q869" s="12">
        <v>35.216999999999999</v>
      </c>
      <c r="R869" s="72">
        <v>0.45600000000000002</v>
      </c>
      <c r="S869" s="72">
        <v>60.262</v>
      </c>
      <c r="T869" s="12">
        <v>309.83999999999997</v>
      </c>
      <c r="U869" s="72">
        <v>4.016</v>
      </c>
      <c r="V869" s="72">
        <v>13.984999999999999</v>
      </c>
      <c r="W869" s="12">
        <v>1461.972</v>
      </c>
      <c r="X869" s="72">
        <v>18.95</v>
      </c>
      <c r="Y869" s="72">
        <v>4.4770000000000003</v>
      </c>
      <c r="Z869" s="12">
        <v>1771.8119999999999</v>
      </c>
      <c r="AA869" s="72">
        <v>22.966000000000001</v>
      </c>
      <c r="AB869" s="72">
        <v>2.883</v>
      </c>
      <c r="AC869" s="12">
        <v>4397.3050000000003</v>
      </c>
      <c r="AD869" s="72">
        <v>56.997</v>
      </c>
      <c r="AE869" s="72">
        <v>1.6639999999999999</v>
      </c>
      <c r="AF869" s="12">
        <v>37.652999999999999</v>
      </c>
      <c r="AG869" s="72">
        <v>0.48799999999999999</v>
      </c>
      <c r="AH869" s="72">
        <v>41.472999999999999</v>
      </c>
      <c r="AI869" s="12">
        <v>148.489</v>
      </c>
      <c r="AJ869" s="72">
        <v>1.925</v>
      </c>
      <c r="AK869" s="72">
        <v>13.433</v>
      </c>
      <c r="AL869" s="12">
        <v>186.142</v>
      </c>
      <c r="AM869" s="72">
        <v>2.4129999999999998</v>
      </c>
      <c r="AN869" s="72">
        <v>7.8879999999999999</v>
      </c>
      <c r="AO869" s="12">
        <v>4583.4470000000001</v>
      </c>
      <c r="AP869" s="72">
        <v>59.41</v>
      </c>
      <c r="AQ869" s="72">
        <v>1.6419999999999999</v>
      </c>
      <c r="AR869" s="12">
        <v>35.979999999999997</v>
      </c>
      <c r="AS869" s="72">
        <v>0.46600000000000003</v>
      </c>
      <c r="AT869" s="72">
        <v>43.832000000000001</v>
      </c>
      <c r="AU869" s="12">
        <v>24.553999999999998</v>
      </c>
      <c r="AV869" s="72">
        <v>0.318</v>
      </c>
      <c r="AW869" s="72">
        <v>50.526000000000003</v>
      </c>
      <c r="AX869" s="12">
        <v>200.79499999999999</v>
      </c>
      <c r="AY869" s="72">
        <v>2.6030000000000002</v>
      </c>
      <c r="AZ869" s="72">
        <v>16.189</v>
      </c>
      <c r="BA869" s="12">
        <v>225.34899999999999</v>
      </c>
      <c r="BB869" s="72">
        <v>2.9209999999999998</v>
      </c>
      <c r="BC869" s="72">
        <v>14.417999999999999</v>
      </c>
      <c r="BD869" s="12">
        <v>32.225000000000001</v>
      </c>
      <c r="BE869" s="72">
        <v>0.41799999999999998</v>
      </c>
      <c r="BF869" s="72">
        <v>30.427</v>
      </c>
      <c r="BG869" s="12">
        <v>257.57499999999999</v>
      </c>
      <c r="BH869" s="72">
        <v>3.339</v>
      </c>
      <c r="BI869" s="72">
        <v>13.994999999999999</v>
      </c>
      <c r="BJ869" s="12">
        <v>1283.0360000000001</v>
      </c>
      <c r="BK869" s="72">
        <v>16.631</v>
      </c>
      <c r="BL869" s="72">
        <v>4.8369999999999997</v>
      </c>
      <c r="BM869" s="12">
        <v>1554.91</v>
      </c>
      <c r="BN869" s="72">
        <v>20.155000000000001</v>
      </c>
      <c r="BO869" s="72">
        <v>4.2430000000000003</v>
      </c>
      <c r="BP869" s="12">
        <v>2837.9459999999999</v>
      </c>
      <c r="BQ869" s="72">
        <v>36.784999999999997</v>
      </c>
      <c r="BR869" s="72">
        <v>1.38</v>
      </c>
      <c r="BS869" s="12">
        <v>3131.5010000000002</v>
      </c>
      <c r="BT869" s="72">
        <v>40.590000000000003</v>
      </c>
      <c r="BU869" s="72">
        <v>1.032</v>
      </c>
      <c r="BV869" s="12">
        <v>7714.9480000000003</v>
      </c>
      <c r="BW869" s="72">
        <v>100</v>
      </c>
      <c r="BX869" s="72">
        <v>0.998</v>
      </c>
      <c r="BY869" s="13"/>
      <c r="BZ869" s="13"/>
    </row>
    <row r="870" spans="1:78" ht="12.75" customHeight="1">
      <c r="A870" s="122" t="s">
        <v>44</v>
      </c>
      <c r="B870" s="71" t="s">
        <v>80</v>
      </c>
      <c r="C870" s="71" t="s">
        <v>25</v>
      </c>
      <c r="D870" s="34">
        <v>45627</v>
      </c>
      <c r="E870" s="12">
        <v>2777.607</v>
      </c>
      <c r="F870" s="72">
        <v>35.366</v>
      </c>
      <c r="G870" s="72">
        <v>2.4249999999999998</v>
      </c>
      <c r="H870" s="12">
        <v>206.11</v>
      </c>
      <c r="I870" s="72">
        <v>2.6240000000000001</v>
      </c>
      <c r="J870" s="72">
        <v>17.670999999999999</v>
      </c>
      <c r="K870" s="12">
        <v>137.983</v>
      </c>
      <c r="L870" s="72">
        <v>1.7569999999999999</v>
      </c>
      <c r="M870" s="72">
        <v>19.835999999999999</v>
      </c>
      <c r="N870" s="12">
        <v>344.09300000000002</v>
      </c>
      <c r="O870" s="72">
        <v>4.3810000000000002</v>
      </c>
      <c r="P870" s="72">
        <v>12.252000000000001</v>
      </c>
      <c r="Q870" s="12">
        <v>32.814</v>
      </c>
      <c r="R870" s="72">
        <v>0.41799999999999998</v>
      </c>
      <c r="S870" s="72">
        <v>42.587000000000003</v>
      </c>
      <c r="T870" s="12">
        <v>376.90699999999998</v>
      </c>
      <c r="U870" s="72">
        <v>4.7990000000000004</v>
      </c>
      <c r="V870" s="72">
        <v>11.335000000000001</v>
      </c>
      <c r="W870" s="12">
        <v>1412.6610000000001</v>
      </c>
      <c r="X870" s="72">
        <v>17.986999999999998</v>
      </c>
      <c r="Y870" s="72">
        <v>4.1550000000000002</v>
      </c>
      <c r="Z870" s="12">
        <v>1789.568</v>
      </c>
      <c r="AA870" s="72">
        <v>22.786000000000001</v>
      </c>
      <c r="AB870" s="72">
        <v>2.7949999999999999</v>
      </c>
      <c r="AC870" s="12">
        <v>4567.174</v>
      </c>
      <c r="AD870" s="72">
        <v>58.152000000000001</v>
      </c>
      <c r="AE870" s="72">
        <v>1.9019999999999999</v>
      </c>
      <c r="AF870" s="12">
        <v>8.5630000000000006</v>
      </c>
      <c r="AG870" s="72">
        <v>0.109</v>
      </c>
      <c r="AH870" s="72">
        <v>77.858000000000004</v>
      </c>
      <c r="AI870" s="12">
        <v>154.06</v>
      </c>
      <c r="AJ870" s="72">
        <v>1.962</v>
      </c>
      <c r="AK870" s="72">
        <v>9.1880000000000006</v>
      </c>
      <c r="AL870" s="12">
        <v>162.62299999999999</v>
      </c>
      <c r="AM870" s="72">
        <v>2.0710000000000002</v>
      </c>
      <c r="AN870" s="72">
        <v>7.883</v>
      </c>
      <c r="AO870" s="12">
        <v>4729.7969999999996</v>
      </c>
      <c r="AP870" s="72">
        <v>60.222000000000001</v>
      </c>
      <c r="AQ870" s="72">
        <v>1.9059999999999999</v>
      </c>
      <c r="AR870" s="12">
        <v>39.281999999999996</v>
      </c>
      <c r="AS870" s="72">
        <v>0.5</v>
      </c>
      <c r="AT870" s="72">
        <v>31.869</v>
      </c>
      <c r="AU870" s="12">
        <v>36.993000000000002</v>
      </c>
      <c r="AV870" s="72">
        <v>0.47099999999999997</v>
      </c>
      <c r="AW870" s="72">
        <v>39.341999999999999</v>
      </c>
      <c r="AX870" s="12">
        <v>182.68700000000001</v>
      </c>
      <c r="AY870" s="72">
        <v>2.3260000000000001</v>
      </c>
      <c r="AZ870" s="72">
        <v>18.306000000000001</v>
      </c>
      <c r="BA870" s="12">
        <v>219.68</v>
      </c>
      <c r="BB870" s="72">
        <v>2.7970000000000002</v>
      </c>
      <c r="BC870" s="72">
        <v>16.175000000000001</v>
      </c>
      <c r="BD870" s="12">
        <v>37.628</v>
      </c>
      <c r="BE870" s="72">
        <v>0.47899999999999998</v>
      </c>
      <c r="BF870" s="72">
        <v>30.039000000000001</v>
      </c>
      <c r="BG870" s="12">
        <v>257.30900000000003</v>
      </c>
      <c r="BH870" s="72">
        <v>3.2759999999999998</v>
      </c>
      <c r="BI870" s="72">
        <v>14.577</v>
      </c>
      <c r="BJ870" s="12">
        <v>1183.078</v>
      </c>
      <c r="BK870" s="72">
        <v>15.064</v>
      </c>
      <c r="BL870" s="72">
        <v>5.3710000000000004</v>
      </c>
      <c r="BM870" s="12">
        <v>1644.4069999999999</v>
      </c>
      <c r="BN870" s="72">
        <v>20.937999999999999</v>
      </c>
      <c r="BO870" s="72">
        <v>3.9</v>
      </c>
      <c r="BP870" s="12">
        <v>2827.4850000000001</v>
      </c>
      <c r="BQ870" s="72">
        <v>36.000999999999998</v>
      </c>
      <c r="BR870" s="72">
        <v>2.0019999999999998</v>
      </c>
      <c r="BS870" s="12">
        <v>3124.0749999999998</v>
      </c>
      <c r="BT870" s="72">
        <v>39.777999999999999</v>
      </c>
      <c r="BU870" s="72">
        <v>1.591</v>
      </c>
      <c r="BV870" s="12">
        <v>7853.8720000000003</v>
      </c>
      <c r="BW870" s="72">
        <v>100</v>
      </c>
      <c r="BX870" s="72">
        <v>1.3180000000000001</v>
      </c>
      <c r="BY870" s="13"/>
      <c r="BZ870" s="13"/>
    </row>
    <row r="871" spans="1:78" ht="12.75" customHeight="1">
      <c r="A871" s="122" t="s">
        <v>44</v>
      </c>
      <c r="B871" s="71" t="s">
        <v>80</v>
      </c>
      <c r="C871" s="71" t="s">
        <v>25</v>
      </c>
      <c r="D871" s="34">
        <v>45717</v>
      </c>
      <c r="E871" s="12">
        <v>2726.6770000000001</v>
      </c>
      <c r="F871" s="72">
        <v>33.906999999999996</v>
      </c>
      <c r="G871" s="72">
        <v>2.3969999999999998</v>
      </c>
      <c r="H871" s="12">
        <v>153.58699999999999</v>
      </c>
      <c r="I871" s="72">
        <v>1.91</v>
      </c>
      <c r="J871" s="72">
        <v>19.478999999999999</v>
      </c>
      <c r="K871" s="12">
        <v>140.44</v>
      </c>
      <c r="L871" s="72">
        <v>1.746</v>
      </c>
      <c r="M871" s="72">
        <v>19.974</v>
      </c>
      <c r="N871" s="12">
        <v>294.02699999999999</v>
      </c>
      <c r="O871" s="72">
        <v>3.6560000000000001</v>
      </c>
      <c r="P871" s="72">
        <v>13.885999999999999</v>
      </c>
      <c r="Q871" s="12">
        <v>25.084</v>
      </c>
      <c r="R871" s="72">
        <v>0.312</v>
      </c>
      <c r="S871" s="72">
        <v>42.594000000000001</v>
      </c>
      <c r="T871" s="12">
        <v>319.11099999999999</v>
      </c>
      <c r="U871" s="72">
        <v>3.968</v>
      </c>
      <c r="V871" s="72">
        <v>12.926</v>
      </c>
      <c r="W871" s="12">
        <v>1533.42</v>
      </c>
      <c r="X871" s="72">
        <v>19.068000000000001</v>
      </c>
      <c r="Y871" s="72">
        <v>5.1479999999999997</v>
      </c>
      <c r="Z871" s="12">
        <v>1852.53</v>
      </c>
      <c r="AA871" s="72">
        <v>23.036999999999999</v>
      </c>
      <c r="AB871" s="72">
        <v>3.35</v>
      </c>
      <c r="AC871" s="12">
        <v>4579.2070000000003</v>
      </c>
      <c r="AD871" s="72">
        <v>56.942999999999998</v>
      </c>
      <c r="AE871" s="72">
        <v>1.7390000000000001</v>
      </c>
      <c r="AF871" s="12">
        <v>35.579000000000001</v>
      </c>
      <c r="AG871" s="72">
        <v>0.442</v>
      </c>
      <c r="AH871" s="72">
        <v>42.795000000000002</v>
      </c>
      <c r="AI871" s="12">
        <v>196.251</v>
      </c>
      <c r="AJ871" s="72">
        <v>2.44</v>
      </c>
      <c r="AK871" s="72">
        <v>10.973000000000001</v>
      </c>
      <c r="AL871" s="12">
        <v>231.83</v>
      </c>
      <c r="AM871" s="72">
        <v>2.883</v>
      </c>
      <c r="AN871" s="72">
        <v>5.4279999999999999</v>
      </c>
      <c r="AO871" s="12">
        <v>4811.0360000000001</v>
      </c>
      <c r="AP871" s="72">
        <v>59.826000000000001</v>
      </c>
      <c r="AQ871" s="72">
        <v>1.7090000000000001</v>
      </c>
      <c r="AR871" s="12">
        <v>24.169</v>
      </c>
      <c r="AS871" s="72">
        <v>0.30099999999999999</v>
      </c>
      <c r="AT871" s="72">
        <v>40.238999999999997</v>
      </c>
      <c r="AU871" s="12">
        <v>43.322000000000003</v>
      </c>
      <c r="AV871" s="72">
        <v>0.53900000000000003</v>
      </c>
      <c r="AW871" s="72">
        <v>48</v>
      </c>
      <c r="AX871" s="12">
        <v>233.422</v>
      </c>
      <c r="AY871" s="72">
        <v>2.903</v>
      </c>
      <c r="AZ871" s="72">
        <v>16.378</v>
      </c>
      <c r="BA871" s="12">
        <v>276.74400000000003</v>
      </c>
      <c r="BB871" s="72">
        <v>3.4409999999999998</v>
      </c>
      <c r="BC871" s="72">
        <v>15.423999999999999</v>
      </c>
      <c r="BD871" s="12">
        <v>53.78</v>
      </c>
      <c r="BE871" s="72">
        <v>0.66900000000000004</v>
      </c>
      <c r="BF871" s="72">
        <v>32.707000000000001</v>
      </c>
      <c r="BG871" s="12">
        <v>330.524</v>
      </c>
      <c r="BH871" s="72">
        <v>4.1100000000000003</v>
      </c>
      <c r="BI871" s="72">
        <v>14.413</v>
      </c>
      <c r="BJ871" s="12">
        <v>1314.672</v>
      </c>
      <c r="BK871" s="72">
        <v>16.347999999999999</v>
      </c>
      <c r="BL871" s="72">
        <v>5.91</v>
      </c>
      <c r="BM871" s="12">
        <v>1561.307</v>
      </c>
      <c r="BN871" s="72">
        <v>19.414999999999999</v>
      </c>
      <c r="BO871" s="72">
        <v>3.5329999999999999</v>
      </c>
      <c r="BP871" s="12">
        <v>2875.9780000000001</v>
      </c>
      <c r="BQ871" s="72">
        <v>35.762999999999998</v>
      </c>
      <c r="BR871" s="72">
        <v>1.9930000000000001</v>
      </c>
      <c r="BS871" s="12">
        <v>3230.6709999999998</v>
      </c>
      <c r="BT871" s="72">
        <v>40.173999999999999</v>
      </c>
      <c r="BU871" s="72">
        <v>1.534</v>
      </c>
      <c r="BV871" s="12">
        <v>8041.7079999999996</v>
      </c>
      <c r="BW871" s="72">
        <v>100</v>
      </c>
      <c r="BX871" s="72">
        <v>1.1739999999999999</v>
      </c>
      <c r="BY871" s="13"/>
      <c r="BZ871" s="13"/>
    </row>
    <row r="872" spans="1:78" ht="12.75" customHeight="1">
      <c r="A872" s="122" t="s">
        <v>44</v>
      </c>
      <c r="B872" s="71" t="s">
        <v>80</v>
      </c>
      <c r="C872" s="71" t="s">
        <v>25</v>
      </c>
      <c r="D872" s="34">
        <v>45809</v>
      </c>
      <c r="E872" s="12">
        <v>2784.9850000000001</v>
      </c>
      <c r="F872" s="72">
        <v>35.337000000000003</v>
      </c>
      <c r="G872" s="72">
        <v>2.3860000000000001</v>
      </c>
      <c r="H872" s="12">
        <v>215.20099999999999</v>
      </c>
      <c r="I872" s="72">
        <v>2.7309999999999999</v>
      </c>
      <c r="J872" s="72">
        <v>18.614000000000001</v>
      </c>
      <c r="K872" s="12">
        <v>178.94800000000001</v>
      </c>
      <c r="L872" s="72">
        <v>2.2709999999999999</v>
      </c>
      <c r="M872" s="72">
        <v>21.561</v>
      </c>
      <c r="N872" s="12">
        <v>394.149</v>
      </c>
      <c r="O872" s="72">
        <v>5.0010000000000003</v>
      </c>
      <c r="P872" s="72">
        <v>13.337999999999999</v>
      </c>
      <c r="Q872" s="12">
        <v>14.08</v>
      </c>
      <c r="R872" s="72">
        <v>0.17899999999999999</v>
      </c>
      <c r="S872" s="72">
        <v>39.863</v>
      </c>
      <c r="T872" s="12">
        <v>408.22899999999998</v>
      </c>
      <c r="U872" s="72">
        <v>5.18</v>
      </c>
      <c r="V872" s="72">
        <v>12.742000000000001</v>
      </c>
      <c r="W872" s="12">
        <v>1376.4549999999999</v>
      </c>
      <c r="X872" s="72">
        <v>17.465</v>
      </c>
      <c r="Y872" s="72">
        <v>5.601</v>
      </c>
      <c r="Z872" s="12">
        <v>1784.684</v>
      </c>
      <c r="AA872" s="72">
        <v>22.645</v>
      </c>
      <c r="AB872" s="72">
        <v>4.4020000000000001</v>
      </c>
      <c r="AC872" s="12">
        <v>4569.6689999999999</v>
      </c>
      <c r="AD872" s="72">
        <v>57.981999999999999</v>
      </c>
      <c r="AE872" s="72">
        <v>2.15</v>
      </c>
      <c r="AF872" s="12">
        <v>8.7189999999999994</v>
      </c>
      <c r="AG872" s="72">
        <v>0.111</v>
      </c>
      <c r="AH872" s="72">
        <v>81.105999999999995</v>
      </c>
      <c r="AI872" s="12">
        <v>170.38</v>
      </c>
      <c r="AJ872" s="72">
        <v>2.1619999999999999</v>
      </c>
      <c r="AK872" s="72">
        <v>10.012</v>
      </c>
      <c r="AL872" s="12">
        <v>179.09899999999999</v>
      </c>
      <c r="AM872" s="72">
        <v>2.2719999999999998</v>
      </c>
      <c r="AN872" s="72">
        <v>9.4580000000000002</v>
      </c>
      <c r="AO872" s="12">
        <v>4748.768</v>
      </c>
      <c r="AP872" s="72">
        <v>60.253999999999998</v>
      </c>
      <c r="AQ872" s="72">
        <v>2.1269999999999998</v>
      </c>
      <c r="AR872" s="12">
        <v>33.74</v>
      </c>
      <c r="AS872" s="72">
        <v>0.42799999999999999</v>
      </c>
      <c r="AT872" s="72">
        <v>39.83</v>
      </c>
      <c r="AU872" s="12">
        <v>15.534000000000001</v>
      </c>
      <c r="AV872" s="72">
        <v>0.19700000000000001</v>
      </c>
      <c r="AW872" s="72">
        <v>47.692999999999998</v>
      </c>
      <c r="AX872" s="12">
        <v>252.541</v>
      </c>
      <c r="AY872" s="72">
        <v>3.2040000000000002</v>
      </c>
      <c r="AZ872" s="72">
        <v>15.986000000000001</v>
      </c>
      <c r="BA872" s="12">
        <v>268.07499999999999</v>
      </c>
      <c r="BB872" s="72">
        <v>3.4009999999999998</v>
      </c>
      <c r="BC872" s="72">
        <v>14.965</v>
      </c>
      <c r="BD872" s="12">
        <v>29.262</v>
      </c>
      <c r="BE872" s="72">
        <v>0.371</v>
      </c>
      <c r="BF872" s="72">
        <v>37.57</v>
      </c>
      <c r="BG872" s="12">
        <v>297.33699999999999</v>
      </c>
      <c r="BH872" s="72">
        <v>3.7730000000000001</v>
      </c>
      <c r="BI872" s="72">
        <v>13.188000000000001</v>
      </c>
      <c r="BJ872" s="12">
        <v>1050.8109999999999</v>
      </c>
      <c r="BK872" s="72">
        <v>13.333</v>
      </c>
      <c r="BL872" s="72">
        <v>6.7629999999999999</v>
      </c>
      <c r="BM872" s="12">
        <v>1750.56</v>
      </c>
      <c r="BN872" s="72">
        <v>22.212</v>
      </c>
      <c r="BO872" s="72">
        <v>2.8149999999999999</v>
      </c>
      <c r="BP872" s="12">
        <v>2801.37</v>
      </c>
      <c r="BQ872" s="72">
        <v>35.545000000000002</v>
      </c>
      <c r="BR872" s="72">
        <v>1.6359999999999999</v>
      </c>
      <c r="BS872" s="12">
        <v>3132.4479999999999</v>
      </c>
      <c r="BT872" s="72">
        <v>39.746000000000002</v>
      </c>
      <c r="BU872" s="72">
        <v>1.218</v>
      </c>
      <c r="BV872" s="12">
        <v>7881.2160000000003</v>
      </c>
      <c r="BW872" s="72">
        <v>100</v>
      </c>
      <c r="BX872" s="72">
        <v>1.1619999999999999</v>
      </c>
      <c r="BY872" s="13"/>
      <c r="BZ872" s="13"/>
    </row>
    <row r="873" spans="1:78" ht="12.75" customHeight="1">
      <c r="A873" s="122" t="s">
        <v>44</v>
      </c>
      <c r="B873" s="71" t="s">
        <v>80</v>
      </c>
      <c r="C873" s="71" t="s">
        <v>25</v>
      </c>
      <c r="D873" s="34">
        <v>45901</v>
      </c>
      <c r="E873" s="12">
        <v>2794.9270000000001</v>
      </c>
      <c r="F873" s="72">
        <v>34.784999999999997</v>
      </c>
      <c r="G873" s="72">
        <v>2.4180000000000001</v>
      </c>
      <c r="H873" s="12">
        <v>167.797</v>
      </c>
      <c r="I873" s="72">
        <v>2.0880000000000001</v>
      </c>
      <c r="J873" s="72">
        <v>18.748000000000001</v>
      </c>
      <c r="K873" s="12">
        <v>153.59899999999999</v>
      </c>
      <c r="L873" s="72">
        <v>1.9119999999999999</v>
      </c>
      <c r="M873" s="72">
        <v>22.983000000000001</v>
      </c>
      <c r="N873" s="12">
        <v>321.39600000000002</v>
      </c>
      <c r="O873" s="72">
        <v>4</v>
      </c>
      <c r="P873" s="72">
        <v>16.172000000000001</v>
      </c>
      <c r="Q873" s="12">
        <v>14.254</v>
      </c>
      <c r="R873" s="72">
        <v>0.17699999999999999</v>
      </c>
      <c r="S873" s="72">
        <v>79.28</v>
      </c>
      <c r="T873" s="12">
        <v>335.65</v>
      </c>
      <c r="U873" s="72">
        <v>4.1769999999999996</v>
      </c>
      <c r="V873" s="72">
        <v>15.613</v>
      </c>
      <c r="W873" s="12">
        <v>1492.2929999999999</v>
      </c>
      <c r="X873" s="72">
        <v>18.573</v>
      </c>
      <c r="Y873" s="72">
        <v>4.9969999999999999</v>
      </c>
      <c r="Z873" s="12">
        <v>1827.942</v>
      </c>
      <c r="AA873" s="72">
        <v>22.75</v>
      </c>
      <c r="AB873" s="72">
        <v>3.153</v>
      </c>
      <c r="AC873" s="12">
        <v>4622.8689999999997</v>
      </c>
      <c r="AD873" s="72">
        <v>57.534999999999997</v>
      </c>
      <c r="AE873" s="72">
        <v>1.8520000000000001</v>
      </c>
      <c r="AF873" s="12">
        <v>17.228999999999999</v>
      </c>
      <c r="AG873" s="72">
        <v>0.214</v>
      </c>
      <c r="AH873" s="72">
        <v>103.74</v>
      </c>
      <c r="AI873" s="12">
        <v>177.114</v>
      </c>
      <c r="AJ873" s="72">
        <v>2.2040000000000002</v>
      </c>
      <c r="AK873" s="72">
        <v>11.917999999999999</v>
      </c>
      <c r="AL873" s="12">
        <v>194.34399999999999</v>
      </c>
      <c r="AM873" s="72">
        <v>2.419</v>
      </c>
      <c r="AN873" s="72">
        <v>14.074999999999999</v>
      </c>
      <c r="AO873" s="12">
        <v>4817.2120000000004</v>
      </c>
      <c r="AP873" s="72">
        <v>59.954000000000001</v>
      </c>
      <c r="AQ873" s="72">
        <v>1.851</v>
      </c>
      <c r="AR873" s="12">
        <v>36.344999999999999</v>
      </c>
      <c r="AS873" s="72">
        <v>0.45200000000000001</v>
      </c>
      <c r="AT873" s="72">
        <v>33.74</v>
      </c>
      <c r="AU873" s="12">
        <v>36.725000000000001</v>
      </c>
      <c r="AV873" s="72">
        <v>0.45700000000000002</v>
      </c>
      <c r="AW873" s="72">
        <v>42.289000000000001</v>
      </c>
      <c r="AX873" s="12">
        <v>213.52</v>
      </c>
      <c r="AY873" s="72">
        <v>2.657</v>
      </c>
      <c r="AZ873" s="72">
        <v>19.347000000000001</v>
      </c>
      <c r="BA873" s="12">
        <v>250.245</v>
      </c>
      <c r="BB873" s="72">
        <v>3.1139999999999999</v>
      </c>
      <c r="BC873" s="72">
        <v>17.085000000000001</v>
      </c>
      <c r="BD873" s="12">
        <v>50.25</v>
      </c>
      <c r="BE873" s="72">
        <v>0.625</v>
      </c>
      <c r="BF873" s="72">
        <v>48.975999999999999</v>
      </c>
      <c r="BG873" s="12">
        <v>300.495</v>
      </c>
      <c r="BH873" s="72">
        <v>3.74</v>
      </c>
      <c r="BI873" s="72">
        <v>17.314</v>
      </c>
      <c r="BJ873" s="12">
        <v>1141.058</v>
      </c>
      <c r="BK873" s="72">
        <v>14.201000000000001</v>
      </c>
      <c r="BL873" s="72">
        <v>6.9450000000000003</v>
      </c>
      <c r="BM873" s="12">
        <v>1739.7829999999999</v>
      </c>
      <c r="BN873" s="72">
        <v>21.652999999999999</v>
      </c>
      <c r="BO873" s="72">
        <v>3.3250000000000002</v>
      </c>
      <c r="BP873" s="12">
        <v>2880.84</v>
      </c>
      <c r="BQ873" s="72">
        <v>35.853999999999999</v>
      </c>
      <c r="BR873" s="72">
        <v>1.784</v>
      </c>
      <c r="BS873" s="12">
        <v>3217.68</v>
      </c>
      <c r="BT873" s="72">
        <v>40.045999999999999</v>
      </c>
      <c r="BU873" s="72">
        <v>1.5609999999999999</v>
      </c>
      <c r="BV873" s="12">
        <v>8034.893</v>
      </c>
      <c r="BW873" s="72">
        <v>100</v>
      </c>
      <c r="BX873" s="72">
        <v>1.1439999999999999</v>
      </c>
      <c r="BY873" s="13"/>
      <c r="BZ873" s="13"/>
    </row>
    <row r="874" spans="1:78" ht="12.75" customHeight="1">
      <c r="A874" s="122" t="s">
        <v>44</v>
      </c>
      <c r="B874" s="71" t="s">
        <v>80</v>
      </c>
      <c r="C874" s="71" t="s">
        <v>25</v>
      </c>
      <c r="D874" s="34">
        <v>45992</v>
      </c>
      <c r="E874" s="12">
        <v>2806.527</v>
      </c>
      <c r="F874" s="72">
        <v>34.015000000000001</v>
      </c>
      <c r="G874" s="72">
        <v>2.3919999999999999</v>
      </c>
      <c r="H874" s="12">
        <v>160.45099999999999</v>
      </c>
      <c r="I874" s="72">
        <v>1.9450000000000001</v>
      </c>
      <c r="J874" s="72">
        <v>18.122</v>
      </c>
      <c r="K874" s="12">
        <v>143.12200000000001</v>
      </c>
      <c r="L874" s="72">
        <v>1.7350000000000001</v>
      </c>
      <c r="M874" s="72">
        <v>27.495999999999999</v>
      </c>
      <c r="N874" s="12">
        <v>303.57299999999998</v>
      </c>
      <c r="O874" s="72">
        <v>3.6789999999999998</v>
      </c>
      <c r="P874" s="72">
        <v>13.945</v>
      </c>
      <c r="Q874" s="12">
        <v>16.254999999999999</v>
      </c>
      <c r="R874" s="72">
        <v>0.19700000000000001</v>
      </c>
      <c r="S874" s="72">
        <v>61.543999999999997</v>
      </c>
      <c r="T874" s="12">
        <v>319.82799999999997</v>
      </c>
      <c r="U874" s="72">
        <v>3.8759999999999999</v>
      </c>
      <c r="V874" s="72">
        <v>13.205</v>
      </c>
      <c r="W874" s="12">
        <v>1592.5409999999999</v>
      </c>
      <c r="X874" s="72">
        <v>19.302</v>
      </c>
      <c r="Y874" s="72">
        <v>3.5840000000000001</v>
      </c>
      <c r="Z874" s="12">
        <v>1912.3689999999999</v>
      </c>
      <c r="AA874" s="72">
        <v>23.178000000000001</v>
      </c>
      <c r="AB874" s="72">
        <v>2.391</v>
      </c>
      <c r="AC874" s="12">
        <v>4718.8959999999997</v>
      </c>
      <c r="AD874" s="72">
        <v>57.192999999999998</v>
      </c>
      <c r="AE874" s="72">
        <v>1.7350000000000001</v>
      </c>
      <c r="AF874" s="12">
        <v>8.9260000000000002</v>
      </c>
      <c r="AG874" s="72">
        <v>0.108</v>
      </c>
      <c r="AH874" s="72">
        <v>94.099000000000004</v>
      </c>
      <c r="AI874" s="12">
        <v>145.01499999999999</v>
      </c>
      <c r="AJ874" s="72">
        <v>1.758</v>
      </c>
      <c r="AK874" s="72">
        <v>24.547999999999998</v>
      </c>
      <c r="AL874" s="12">
        <v>153.941</v>
      </c>
      <c r="AM874" s="72">
        <v>1.8660000000000001</v>
      </c>
      <c r="AN874" s="72">
        <v>19.004999999999999</v>
      </c>
      <c r="AO874" s="12">
        <v>4872.8370000000004</v>
      </c>
      <c r="AP874" s="72">
        <v>59.058999999999997</v>
      </c>
      <c r="AQ874" s="72">
        <v>1.609</v>
      </c>
      <c r="AR874" s="12">
        <v>43.353999999999999</v>
      </c>
      <c r="AS874" s="72">
        <v>0.52500000000000002</v>
      </c>
      <c r="AT874" s="72">
        <v>30.643000000000001</v>
      </c>
      <c r="AU874" s="12">
        <v>47.951000000000001</v>
      </c>
      <c r="AV874" s="72">
        <v>0.58099999999999996</v>
      </c>
      <c r="AW874" s="72">
        <v>65.724999999999994</v>
      </c>
      <c r="AX874" s="12">
        <v>150.90100000000001</v>
      </c>
      <c r="AY874" s="72">
        <v>1.829</v>
      </c>
      <c r="AZ874" s="72">
        <v>23.498000000000001</v>
      </c>
      <c r="BA874" s="12">
        <v>198.85300000000001</v>
      </c>
      <c r="BB874" s="72">
        <v>2.41</v>
      </c>
      <c r="BC874" s="72">
        <v>22.268999999999998</v>
      </c>
      <c r="BD874" s="12">
        <v>67.86</v>
      </c>
      <c r="BE874" s="72">
        <v>0.82199999999999995</v>
      </c>
      <c r="BF874" s="72">
        <v>47.076999999999998</v>
      </c>
      <c r="BG874" s="12">
        <v>266.71199999999999</v>
      </c>
      <c r="BH874" s="72">
        <v>3.2330000000000001</v>
      </c>
      <c r="BI874" s="72">
        <v>17.651</v>
      </c>
      <c r="BJ874" s="12">
        <v>1201.2180000000001</v>
      </c>
      <c r="BK874" s="72">
        <v>14.558999999999999</v>
      </c>
      <c r="BL874" s="72">
        <v>6.8719999999999999</v>
      </c>
      <c r="BM874" s="12">
        <v>1866.683</v>
      </c>
      <c r="BN874" s="72">
        <v>22.623999999999999</v>
      </c>
      <c r="BO874" s="72">
        <v>4.2699999999999996</v>
      </c>
      <c r="BP874" s="12">
        <v>3067.9009999999998</v>
      </c>
      <c r="BQ874" s="72">
        <v>37.183</v>
      </c>
      <c r="BR874" s="72">
        <v>2.2879999999999998</v>
      </c>
      <c r="BS874" s="12">
        <v>3377.9670000000001</v>
      </c>
      <c r="BT874" s="72">
        <v>40.941000000000003</v>
      </c>
      <c r="BU874" s="72">
        <v>1.617</v>
      </c>
      <c r="BV874" s="12">
        <v>8250.8040000000001</v>
      </c>
      <c r="BW874" s="72">
        <v>100</v>
      </c>
      <c r="BX874" s="72">
        <v>1.01</v>
      </c>
      <c r="BY874" s="13"/>
      <c r="BZ874" s="13"/>
    </row>
    <row r="875" spans="1:78" ht="12.75" customHeight="1">
      <c r="A875" s="122" t="s">
        <v>44</v>
      </c>
      <c r="B875" s="71" t="s">
        <v>80</v>
      </c>
      <c r="C875" s="71" t="s">
        <v>25</v>
      </c>
      <c r="D875" s="34">
        <v>46082</v>
      </c>
      <c r="E875" s="12">
        <v>2770.3319999999999</v>
      </c>
      <c r="F875" s="72">
        <v>34.531999999999996</v>
      </c>
      <c r="G875" s="72">
        <v>3.0539999999999998</v>
      </c>
      <c r="H875" s="12">
        <v>110.137</v>
      </c>
      <c r="I875" s="72">
        <v>1.373</v>
      </c>
      <c r="J875" s="72">
        <v>26.972000000000001</v>
      </c>
      <c r="K875" s="12">
        <v>197.37299999999999</v>
      </c>
      <c r="L875" s="72">
        <v>2.46</v>
      </c>
      <c r="M875" s="72">
        <v>24.893000000000001</v>
      </c>
      <c r="N875" s="12">
        <v>307.51</v>
      </c>
      <c r="O875" s="72">
        <v>3.8330000000000002</v>
      </c>
      <c r="P875" s="72">
        <v>16.498999999999999</v>
      </c>
      <c r="Q875" s="12">
        <v>9.76</v>
      </c>
      <c r="R875" s="72">
        <v>0.122</v>
      </c>
      <c r="S875" s="72">
        <v>50.249000000000002</v>
      </c>
      <c r="T875" s="12">
        <v>317.27</v>
      </c>
      <c r="U875" s="72">
        <v>3.9550000000000001</v>
      </c>
      <c r="V875" s="72">
        <v>15.901</v>
      </c>
      <c r="W875" s="12">
        <v>1514.9939999999999</v>
      </c>
      <c r="X875" s="72">
        <v>18.884</v>
      </c>
      <c r="Y875" s="72">
        <v>4.4589999999999996</v>
      </c>
      <c r="Z875" s="12">
        <v>1832.2639999999999</v>
      </c>
      <c r="AA875" s="72">
        <v>22.838999999999999</v>
      </c>
      <c r="AB875" s="72">
        <v>3.7069999999999999</v>
      </c>
      <c r="AC875" s="12">
        <v>4602.5959999999995</v>
      </c>
      <c r="AD875" s="72">
        <v>57.371000000000002</v>
      </c>
      <c r="AE875" s="72">
        <v>2.4860000000000002</v>
      </c>
      <c r="AF875" s="12">
        <v>22.757000000000001</v>
      </c>
      <c r="AG875" s="72">
        <v>0.28399999999999997</v>
      </c>
      <c r="AH875" s="72">
        <v>59.445</v>
      </c>
      <c r="AI875" s="12">
        <v>148.20599999999999</v>
      </c>
      <c r="AJ875" s="72">
        <v>1.847</v>
      </c>
      <c r="AK875" s="72">
        <v>12.8</v>
      </c>
      <c r="AL875" s="12">
        <v>170.96299999999999</v>
      </c>
      <c r="AM875" s="72">
        <v>2.1309999999999998</v>
      </c>
      <c r="AN875" s="72">
        <v>9.2539999999999996</v>
      </c>
      <c r="AO875" s="12">
        <v>4773.5590000000002</v>
      </c>
      <c r="AP875" s="72">
        <v>59.502000000000002</v>
      </c>
      <c r="AQ875" s="72">
        <v>2.4119999999999999</v>
      </c>
      <c r="AR875" s="12">
        <v>14.993</v>
      </c>
      <c r="AS875" s="72">
        <v>0.187</v>
      </c>
      <c r="AT875" s="72">
        <v>50.731000000000002</v>
      </c>
      <c r="AU875" s="12">
        <v>3.266</v>
      </c>
      <c r="AV875" s="72">
        <v>4.1000000000000002E-2</v>
      </c>
      <c r="AW875" s="72">
        <v>103.73</v>
      </c>
      <c r="AX875" s="12">
        <v>191.30600000000001</v>
      </c>
      <c r="AY875" s="72">
        <v>2.3849999999999998</v>
      </c>
      <c r="AZ875" s="72">
        <v>21.297999999999998</v>
      </c>
      <c r="BA875" s="12">
        <v>194.571</v>
      </c>
      <c r="BB875" s="72">
        <v>2.4249999999999998</v>
      </c>
      <c r="BC875" s="72">
        <v>20.780999999999999</v>
      </c>
      <c r="BD875" s="12">
        <v>27.245999999999999</v>
      </c>
      <c r="BE875" s="72">
        <v>0.34</v>
      </c>
      <c r="BF875" s="72">
        <v>50.792999999999999</v>
      </c>
      <c r="BG875" s="12">
        <v>221.81800000000001</v>
      </c>
      <c r="BH875" s="72">
        <v>2.7650000000000001</v>
      </c>
      <c r="BI875" s="72">
        <v>19.638999999999999</v>
      </c>
      <c r="BJ875" s="12">
        <v>1199.7249999999999</v>
      </c>
      <c r="BK875" s="72">
        <v>14.954000000000001</v>
      </c>
      <c r="BL875" s="72">
        <v>4.8109999999999999</v>
      </c>
      <c r="BM875" s="12">
        <v>1812.433</v>
      </c>
      <c r="BN875" s="72">
        <v>22.591999999999999</v>
      </c>
      <c r="BO875" s="72">
        <v>2.4300000000000002</v>
      </c>
      <c r="BP875" s="12">
        <v>3012.1579999999999</v>
      </c>
      <c r="BQ875" s="72">
        <v>37.545999999999999</v>
      </c>
      <c r="BR875" s="72">
        <v>1.8109999999999999</v>
      </c>
      <c r="BS875" s="12">
        <v>3248.9690000000001</v>
      </c>
      <c r="BT875" s="72">
        <v>40.497999999999998</v>
      </c>
      <c r="BU875" s="72">
        <v>1.1850000000000001</v>
      </c>
      <c r="BV875" s="12">
        <v>8022.527</v>
      </c>
      <c r="BW875" s="72">
        <v>100</v>
      </c>
      <c r="BX875" s="72">
        <v>1.7909999999999999</v>
      </c>
      <c r="BY875" s="13"/>
      <c r="BZ875" s="13"/>
    </row>
    <row r="876" spans="1:78" ht="12.75" customHeight="1">
      <c r="A876" s="122" t="s">
        <v>44</v>
      </c>
      <c r="B876" s="71" t="s">
        <v>80</v>
      </c>
      <c r="C876" s="71" t="s">
        <v>25</v>
      </c>
      <c r="D876" s="34">
        <v>46174</v>
      </c>
      <c r="E876" s="12">
        <v>2696.7379999999998</v>
      </c>
      <c r="F876" s="72">
        <v>33.481999999999999</v>
      </c>
      <c r="G876" s="72">
        <v>2.2109999999999999</v>
      </c>
      <c r="H876" s="12">
        <v>189.79900000000001</v>
      </c>
      <c r="I876" s="72">
        <v>2.3559999999999999</v>
      </c>
      <c r="J876" s="72">
        <v>21.222999999999999</v>
      </c>
      <c r="K876" s="12">
        <v>84.120999999999995</v>
      </c>
      <c r="L876" s="72">
        <v>1.044</v>
      </c>
      <c r="M876" s="72">
        <v>32.420999999999999</v>
      </c>
      <c r="N876" s="12">
        <v>273.91899999999998</v>
      </c>
      <c r="O876" s="72">
        <v>3.4009999999999998</v>
      </c>
      <c r="P876" s="72">
        <v>19.774999999999999</v>
      </c>
      <c r="Q876" s="12">
        <v>32.332999999999998</v>
      </c>
      <c r="R876" s="72">
        <v>0.40100000000000002</v>
      </c>
      <c r="S876" s="72">
        <v>40.597000000000001</v>
      </c>
      <c r="T876" s="12">
        <v>306.25200000000001</v>
      </c>
      <c r="U876" s="72">
        <v>3.802</v>
      </c>
      <c r="V876" s="72">
        <v>18.009</v>
      </c>
      <c r="W876" s="12">
        <v>1581.1020000000001</v>
      </c>
      <c r="X876" s="72">
        <v>19.63</v>
      </c>
      <c r="Y876" s="72">
        <v>3.9049999999999998</v>
      </c>
      <c r="Z876" s="12">
        <v>1887.354</v>
      </c>
      <c r="AA876" s="72">
        <v>23.433</v>
      </c>
      <c r="AB876" s="72">
        <v>2.1930000000000001</v>
      </c>
      <c r="AC876" s="12">
        <v>4584.0919999999996</v>
      </c>
      <c r="AD876" s="72">
        <v>56.914000000000001</v>
      </c>
      <c r="AE876" s="72">
        <v>1.4179999999999999</v>
      </c>
      <c r="AF876" s="12">
        <v>16.228000000000002</v>
      </c>
      <c r="AG876" s="72">
        <v>0.20100000000000001</v>
      </c>
      <c r="AH876" s="72">
        <v>95.778999999999996</v>
      </c>
      <c r="AI876" s="12">
        <v>183.999</v>
      </c>
      <c r="AJ876" s="72">
        <v>2.2839999999999998</v>
      </c>
      <c r="AK876" s="72">
        <v>8.5640000000000001</v>
      </c>
      <c r="AL876" s="12">
        <v>200.227</v>
      </c>
      <c r="AM876" s="72">
        <v>2.4860000000000002</v>
      </c>
      <c r="AN876" s="72">
        <v>7.3259999999999996</v>
      </c>
      <c r="AO876" s="12">
        <v>4784.3190000000004</v>
      </c>
      <c r="AP876" s="72">
        <v>59.4</v>
      </c>
      <c r="AQ876" s="72">
        <v>1.395</v>
      </c>
      <c r="AR876" s="12">
        <v>37.200000000000003</v>
      </c>
      <c r="AS876" s="72">
        <v>0.46200000000000002</v>
      </c>
      <c r="AT876" s="72">
        <v>34.902000000000001</v>
      </c>
      <c r="AU876" s="12">
        <v>20.69</v>
      </c>
      <c r="AV876" s="72">
        <v>0.25700000000000001</v>
      </c>
      <c r="AW876" s="72">
        <v>73.558999999999997</v>
      </c>
      <c r="AX876" s="12">
        <v>262.75700000000001</v>
      </c>
      <c r="AY876" s="72">
        <v>3.262</v>
      </c>
      <c r="AZ876" s="72">
        <v>13.464</v>
      </c>
      <c r="BA876" s="12">
        <v>283.447</v>
      </c>
      <c r="BB876" s="72">
        <v>3.5190000000000001</v>
      </c>
      <c r="BC876" s="72">
        <v>12.868</v>
      </c>
      <c r="BD876" s="12">
        <v>50.55</v>
      </c>
      <c r="BE876" s="72">
        <v>0.628</v>
      </c>
      <c r="BF876" s="72">
        <v>39.237000000000002</v>
      </c>
      <c r="BG876" s="12">
        <v>333.99700000000001</v>
      </c>
      <c r="BH876" s="72">
        <v>4.1470000000000002</v>
      </c>
      <c r="BI876" s="72">
        <v>11.266999999999999</v>
      </c>
      <c r="BJ876" s="12">
        <v>964.53800000000001</v>
      </c>
      <c r="BK876" s="72">
        <v>11.975</v>
      </c>
      <c r="BL876" s="72">
        <v>5.3579999999999997</v>
      </c>
      <c r="BM876" s="12">
        <v>1934.3050000000001</v>
      </c>
      <c r="BN876" s="72">
        <v>24.015999999999998</v>
      </c>
      <c r="BO876" s="72">
        <v>2.4129999999999998</v>
      </c>
      <c r="BP876" s="12">
        <v>2898.8420000000001</v>
      </c>
      <c r="BQ876" s="72">
        <v>35.991</v>
      </c>
      <c r="BR876" s="72">
        <v>1.9610000000000001</v>
      </c>
      <c r="BS876" s="12">
        <v>3270.04</v>
      </c>
      <c r="BT876" s="72">
        <v>40.6</v>
      </c>
      <c r="BU876" s="72">
        <v>1.2210000000000001</v>
      </c>
      <c r="BV876" s="12">
        <v>8054.3590000000004</v>
      </c>
      <c r="BW876" s="72">
        <v>100</v>
      </c>
      <c r="BX876" s="72">
        <v>0.97199999999999998</v>
      </c>
      <c r="BY876" s="13"/>
      <c r="BZ876" s="13"/>
    </row>
    <row r="877" spans="1:78" ht="12.75" customHeight="1">
      <c r="A877" s="122" t="s">
        <v>44</v>
      </c>
      <c r="B877" s="71" t="s">
        <v>46</v>
      </c>
      <c r="C877" s="71" t="s">
        <v>26</v>
      </c>
      <c r="D877" s="34">
        <v>41883</v>
      </c>
      <c r="E877" s="12">
        <v>0</v>
      </c>
      <c r="F877" s="72">
        <v>0</v>
      </c>
      <c r="G877" s="72">
        <v>0</v>
      </c>
      <c r="H877" s="12">
        <v>149.715</v>
      </c>
      <c r="I877" s="72">
        <v>4.1390000000000002</v>
      </c>
      <c r="J877" s="72">
        <v>20.666</v>
      </c>
      <c r="K877" s="12">
        <v>131.428</v>
      </c>
      <c r="L877" s="72">
        <v>3.6339999999999999</v>
      </c>
      <c r="M877" s="72">
        <v>23.253</v>
      </c>
      <c r="N877" s="12">
        <v>281.14299999999997</v>
      </c>
      <c r="O877" s="72">
        <v>7.7729999999999997</v>
      </c>
      <c r="P877" s="72">
        <v>14.228</v>
      </c>
      <c r="Q877" s="12">
        <v>52.652999999999999</v>
      </c>
      <c r="R877" s="72">
        <v>1.456</v>
      </c>
      <c r="S877" s="72">
        <v>41.643999999999998</v>
      </c>
      <c r="T877" s="12">
        <v>333.79500000000002</v>
      </c>
      <c r="U877" s="72">
        <v>9.2279999999999998</v>
      </c>
      <c r="V877" s="72">
        <v>13.218999999999999</v>
      </c>
      <c r="W877" s="12">
        <v>1165.3520000000001</v>
      </c>
      <c r="X877" s="72">
        <v>32.218000000000004</v>
      </c>
      <c r="Y877" s="72">
        <v>6.0830000000000002</v>
      </c>
      <c r="Z877" s="12">
        <v>1499.1479999999999</v>
      </c>
      <c r="AA877" s="72">
        <v>41.445999999999998</v>
      </c>
      <c r="AB877" s="72">
        <v>5.1719999999999997</v>
      </c>
      <c r="AC877" s="12">
        <v>1499.1479999999999</v>
      </c>
      <c r="AD877" s="72">
        <v>41.445999999999998</v>
      </c>
      <c r="AE877" s="72">
        <v>5.1719999999999997</v>
      </c>
      <c r="AF877" s="12">
        <v>12.196999999999999</v>
      </c>
      <c r="AG877" s="72">
        <v>0.33700000000000002</v>
      </c>
      <c r="AH877" s="72">
        <v>79.494</v>
      </c>
      <c r="AI877" s="12">
        <v>272.09199999999998</v>
      </c>
      <c r="AJ877" s="72">
        <v>7.5220000000000002</v>
      </c>
      <c r="AK877" s="72">
        <v>17.239000000000001</v>
      </c>
      <c r="AL877" s="12">
        <v>284.28899999999999</v>
      </c>
      <c r="AM877" s="72">
        <v>7.86</v>
      </c>
      <c r="AN877" s="72">
        <v>15.89</v>
      </c>
      <c r="AO877" s="12">
        <v>1783.4369999999999</v>
      </c>
      <c r="AP877" s="72">
        <v>49.305999999999997</v>
      </c>
      <c r="AQ877" s="72">
        <v>5.55</v>
      </c>
      <c r="AR877" s="12">
        <v>31.605</v>
      </c>
      <c r="AS877" s="72">
        <v>0.874</v>
      </c>
      <c r="AT877" s="72">
        <v>42.201999999999998</v>
      </c>
      <c r="AU877" s="12">
        <v>9.7249999999999996</v>
      </c>
      <c r="AV877" s="72">
        <v>0.26900000000000002</v>
      </c>
      <c r="AW877" s="72">
        <v>64.652000000000001</v>
      </c>
      <c r="AX877" s="12">
        <v>256.37799999999999</v>
      </c>
      <c r="AY877" s="72">
        <v>7.0880000000000001</v>
      </c>
      <c r="AZ877" s="72">
        <v>17.684999999999999</v>
      </c>
      <c r="BA877" s="12">
        <v>266.10399999999998</v>
      </c>
      <c r="BB877" s="72">
        <v>7.3570000000000002</v>
      </c>
      <c r="BC877" s="72">
        <v>17.748999999999999</v>
      </c>
      <c r="BD877" s="12">
        <v>272.92700000000002</v>
      </c>
      <c r="BE877" s="72">
        <v>7.5449999999999999</v>
      </c>
      <c r="BF877" s="72">
        <v>16.309999999999999</v>
      </c>
      <c r="BG877" s="12">
        <v>539.03</v>
      </c>
      <c r="BH877" s="72">
        <v>14.901999999999999</v>
      </c>
      <c r="BI877" s="72">
        <v>8.7379999999999995</v>
      </c>
      <c r="BJ877" s="12">
        <v>867.32399999999996</v>
      </c>
      <c r="BK877" s="72">
        <v>23.978000000000002</v>
      </c>
      <c r="BL877" s="72">
        <v>10.128</v>
      </c>
      <c r="BM877" s="12">
        <v>395.714</v>
      </c>
      <c r="BN877" s="72">
        <v>10.94</v>
      </c>
      <c r="BO877" s="72">
        <v>13.443</v>
      </c>
      <c r="BP877" s="12">
        <v>1263.038</v>
      </c>
      <c r="BQ877" s="72">
        <v>34.917999999999999</v>
      </c>
      <c r="BR877" s="72">
        <v>8.1310000000000002</v>
      </c>
      <c r="BS877" s="12">
        <v>1833.673</v>
      </c>
      <c r="BT877" s="72">
        <v>50.694000000000003</v>
      </c>
      <c r="BU877" s="72">
        <v>5.2619999999999996</v>
      </c>
      <c r="BV877" s="12">
        <v>3617.1089999999999</v>
      </c>
      <c r="BW877" s="72">
        <v>100</v>
      </c>
      <c r="BX877" s="72">
        <v>4.032</v>
      </c>
      <c r="BY877" s="13"/>
      <c r="BZ877" s="13"/>
    </row>
    <row r="878" spans="1:78" ht="12.75" customHeight="1">
      <c r="A878" s="122" t="s">
        <v>44</v>
      </c>
      <c r="B878" s="71" t="s">
        <v>46</v>
      </c>
      <c r="C878" s="71" t="s">
        <v>26</v>
      </c>
      <c r="D878" s="34">
        <v>41974</v>
      </c>
      <c r="E878" s="12">
        <v>2.73</v>
      </c>
      <c r="F878" s="72">
        <v>7.8E-2</v>
      </c>
      <c r="G878" s="72">
        <v>101.4</v>
      </c>
      <c r="H878" s="12">
        <v>196.89599999999999</v>
      </c>
      <c r="I878" s="72">
        <v>5.6210000000000004</v>
      </c>
      <c r="J878" s="72">
        <v>19.623000000000001</v>
      </c>
      <c r="K878" s="12">
        <v>132.29499999999999</v>
      </c>
      <c r="L878" s="72">
        <v>3.7770000000000001</v>
      </c>
      <c r="M878" s="72">
        <v>23.997</v>
      </c>
      <c r="N878" s="12">
        <v>329.19099999999997</v>
      </c>
      <c r="O878" s="72">
        <v>9.3979999999999997</v>
      </c>
      <c r="P878" s="72">
        <v>14.103999999999999</v>
      </c>
      <c r="Q878" s="12">
        <v>25.83</v>
      </c>
      <c r="R878" s="72">
        <v>0.73699999999999999</v>
      </c>
      <c r="S878" s="72">
        <v>51.018999999999998</v>
      </c>
      <c r="T878" s="12">
        <v>355.02100000000002</v>
      </c>
      <c r="U878" s="72">
        <v>10.135</v>
      </c>
      <c r="V878" s="72">
        <v>12.319000000000001</v>
      </c>
      <c r="W878" s="12">
        <v>1103.8800000000001</v>
      </c>
      <c r="X878" s="72">
        <v>31.515000000000001</v>
      </c>
      <c r="Y878" s="72">
        <v>5.5190000000000001</v>
      </c>
      <c r="Z878" s="12">
        <v>1458.9010000000001</v>
      </c>
      <c r="AA878" s="72">
        <v>41.65</v>
      </c>
      <c r="AB878" s="72">
        <v>4.6340000000000003</v>
      </c>
      <c r="AC878" s="12">
        <v>1461.6310000000001</v>
      </c>
      <c r="AD878" s="72">
        <v>41.728000000000002</v>
      </c>
      <c r="AE878" s="72">
        <v>4.6470000000000002</v>
      </c>
      <c r="AF878" s="12">
        <v>19.419</v>
      </c>
      <c r="AG878" s="72">
        <v>0.55400000000000005</v>
      </c>
      <c r="AH878" s="72">
        <v>73.966999999999999</v>
      </c>
      <c r="AI878" s="12">
        <v>174.56899999999999</v>
      </c>
      <c r="AJ878" s="72">
        <v>4.984</v>
      </c>
      <c r="AK878" s="72">
        <v>28.428999999999998</v>
      </c>
      <c r="AL878" s="12">
        <v>193.988</v>
      </c>
      <c r="AM878" s="72">
        <v>5.5380000000000003</v>
      </c>
      <c r="AN878" s="72">
        <v>25.675000000000001</v>
      </c>
      <c r="AO878" s="12">
        <v>1655.6189999999999</v>
      </c>
      <c r="AP878" s="72">
        <v>47.265999999999998</v>
      </c>
      <c r="AQ878" s="72">
        <v>4.5359999999999996</v>
      </c>
      <c r="AR878" s="12">
        <v>58.118000000000002</v>
      </c>
      <c r="AS878" s="72">
        <v>1.659</v>
      </c>
      <c r="AT878" s="72">
        <v>47.27</v>
      </c>
      <c r="AU878" s="12">
        <v>14.8</v>
      </c>
      <c r="AV878" s="72">
        <v>0.42299999999999999</v>
      </c>
      <c r="AW878" s="72">
        <v>59.459000000000003</v>
      </c>
      <c r="AX878" s="12">
        <v>290.84100000000001</v>
      </c>
      <c r="AY878" s="72">
        <v>8.3030000000000008</v>
      </c>
      <c r="AZ878" s="72">
        <v>18.324999999999999</v>
      </c>
      <c r="BA878" s="12">
        <v>305.64100000000002</v>
      </c>
      <c r="BB878" s="72">
        <v>8.7260000000000009</v>
      </c>
      <c r="BC878" s="72">
        <v>16.658000000000001</v>
      </c>
      <c r="BD878" s="12">
        <v>183.417</v>
      </c>
      <c r="BE878" s="72">
        <v>5.2359999999999998</v>
      </c>
      <c r="BF878" s="72">
        <v>20.734999999999999</v>
      </c>
      <c r="BG878" s="12">
        <v>489.05799999999999</v>
      </c>
      <c r="BH878" s="72">
        <v>13.962</v>
      </c>
      <c r="BI878" s="72">
        <v>13.542999999999999</v>
      </c>
      <c r="BJ878" s="12">
        <v>960.27800000000002</v>
      </c>
      <c r="BK878" s="72">
        <v>27.414999999999999</v>
      </c>
      <c r="BL878" s="72">
        <v>9.2729999999999997</v>
      </c>
      <c r="BM878" s="12">
        <v>339.673</v>
      </c>
      <c r="BN878" s="72">
        <v>9.6969999999999992</v>
      </c>
      <c r="BO878" s="72">
        <v>16.21</v>
      </c>
      <c r="BP878" s="12">
        <v>1299.951</v>
      </c>
      <c r="BQ878" s="72">
        <v>37.112000000000002</v>
      </c>
      <c r="BR878" s="72">
        <v>5.819</v>
      </c>
      <c r="BS878" s="12">
        <v>1847.127</v>
      </c>
      <c r="BT878" s="72">
        <v>52.734000000000002</v>
      </c>
      <c r="BU878" s="72">
        <v>4.3049999999999997</v>
      </c>
      <c r="BV878" s="12">
        <v>3502.7469999999998</v>
      </c>
      <c r="BW878" s="72">
        <v>100</v>
      </c>
      <c r="BX878" s="72">
        <v>3.1360000000000001</v>
      </c>
      <c r="BY878" s="13"/>
      <c r="BZ878" s="13"/>
    </row>
    <row r="879" spans="1:78" ht="12.75" customHeight="1">
      <c r="A879" s="122" t="s">
        <v>44</v>
      </c>
      <c r="B879" s="71" t="s">
        <v>46</v>
      </c>
      <c r="C879" s="71" t="s">
        <v>26</v>
      </c>
      <c r="D879" s="34">
        <v>42064</v>
      </c>
      <c r="E879" s="12">
        <v>0</v>
      </c>
      <c r="F879" s="72">
        <v>0</v>
      </c>
      <c r="G879" s="72">
        <v>0</v>
      </c>
      <c r="H879" s="12">
        <v>165.80799999999999</v>
      </c>
      <c r="I879" s="72">
        <v>4.8339999999999996</v>
      </c>
      <c r="J879" s="72">
        <v>19.689</v>
      </c>
      <c r="K879" s="12">
        <v>115.134</v>
      </c>
      <c r="L879" s="72">
        <v>3.3559999999999999</v>
      </c>
      <c r="M879" s="72">
        <v>24.207999999999998</v>
      </c>
      <c r="N879" s="12">
        <v>280.94099999999997</v>
      </c>
      <c r="O879" s="72">
        <v>8.19</v>
      </c>
      <c r="P879" s="72">
        <v>15.452999999999999</v>
      </c>
      <c r="Q879" s="12">
        <v>42.107999999999997</v>
      </c>
      <c r="R879" s="72">
        <v>1.228</v>
      </c>
      <c r="S879" s="72">
        <v>57.92</v>
      </c>
      <c r="T879" s="12">
        <v>323.04899999999998</v>
      </c>
      <c r="U879" s="72">
        <v>9.4169999999999998</v>
      </c>
      <c r="V879" s="72">
        <v>15.207000000000001</v>
      </c>
      <c r="W879" s="12">
        <v>1048.694</v>
      </c>
      <c r="X879" s="72">
        <v>30.571000000000002</v>
      </c>
      <c r="Y879" s="72">
        <v>7.5330000000000004</v>
      </c>
      <c r="Z879" s="12">
        <v>1371.7429999999999</v>
      </c>
      <c r="AA879" s="72">
        <v>39.988</v>
      </c>
      <c r="AB879" s="72">
        <v>5.907</v>
      </c>
      <c r="AC879" s="12">
        <v>1371.7429999999999</v>
      </c>
      <c r="AD879" s="72">
        <v>39.988</v>
      </c>
      <c r="AE879" s="72">
        <v>5.907</v>
      </c>
      <c r="AF879" s="12">
        <v>39.805999999999997</v>
      </c>
      <c r="AG879" s="72">
        <v>1.1599999999999999</v>
      </c>
      <c r="AH879" s="72">
        <v>42.051000000000002</v>
      </c>
      <c r="AI879" s="12">
        <v>248.34399999999999</v>
      </c>
      <c r="AJ879" s="72">
        <v>7.24</v>
      </c>
      <c r="AK879" s="72">
        <v>20.782</v>
      </c>
      <c r="AL879" s="12">
        <v>288.14999999999998</v>
      </c>
      <c r="AM879" s="72">
        <v>8.4</v>
      </c>
      <c r="AN879" s="72">
        <v>16.834</v>
      </c>
      <c r="AO879" s="12">
        <v>1659.893</v>
      </c>
      <c r="AP879" s="72">
        <v>48.387999999999998</v>
      </c>
      <c r="AQ879" s="72">
        <v>5.4829999999999997</v>
      </c>
      <c r="AR879" s="12">
        <v>105.56399999999999</v>
      </c>
      <c r="AS879" s="72">
        <v>3.077</v>
      </c>
      <c r="AT879" s="72">
        <v>22.893999999999998</v>
      </c>
      <c r="AU879" s="12">
        <v>69.784000000000006</v>
      </c>
      <c r="AV879" s="72">
        <v>2.0339999999999998</v>
      </c>
      <c r="AW879" s="72">
        <v>38.177999999999997</v>
      </c>
      <c r="AX879" s="12">
        <v>218.053</v>
      </c>
      <c r="AY879" s="72">
        <v>6.3570000000000002</v>
      </c>
      <c r="AZ879" s="72">
        <v>22.321999999999999</v>
      </c>
      <c r="BA879" s="12">
        <v>287.83600000000001</v>
      </c>
      <c r="BB879" s="72">
        <v>8.391</v>
      </c>
      <c r="BC879" s="72">
        <v>19.698</v>
      </c>
      <c r="BD879" s="12">
        <v>152.762</v>
      </c>
      <c r="BE879" s="72">
        <v>4.4530000000000003</v>
      </c>
      <c r="BF879" s="72">
        <v>21.562000000000001</v>
      </c>
      <c r="BG879" s="12">
        <v>440.59899999999999</v>
      </c>
      <c r="BH879" s="72">
        <v>12.843999999999999</v>
      </c>
      <c r="BI879" s="72">
        <v>14.605</v>
      </c>
      <c r="BJ879" s="12">
        <v>857.53200000000004</v>
      </c>
      <c r="BK879" s="72">
        <v>24.998000000000001</v>
      </c>
      <c r="BL879" s="72">
        <v>8.9160000000000004</v>
      </c>
      <c r="BM879" s="12">
        <v>366.76900000000001</v>
      </c>
      <c r="BN879" s="72">
        <v>10.692</v>
      </c>
      <c r="BO879" s="72">
        <v>20.481999999999999</v>
      </c>
      <c r="BP879" s="12">
        <v>1224.3009999999999</v>
      </c>
      <c r="BQ879" s="72">
        <v>35.69</v>
      </c>
      <c r="BR879" s="72">
        <v>6.9210000000000003</v>
      </c>
      <c r="BS879" s="12">
        <v>1770.4639999999999</v>
      </c>
      <c r="BT879" s="72">
        <v>51.612000000000002</v>
      </c>
      <c r="BU879" s="72">
        <v>4.4420000000000002</v>
      </c>
      <c r="BV879" s="12">
        <v>3430.357</v>
      </c>
      <c r="BW879" s="72">
        <v>100</v>
      </c>
      <c r="BX879" s="72">
        <v>3.4950000000000001</v>
      </c>
      <c r="BY879" s="13"/>
      <c r="BZ879" s="13"/>
    </row>
    <row r="880" spans="1:78" ht="12.75" customHeight="1">
      <c r="A880" s="122" t="s">
        <v>44</v>
      </c>
      <c r="B880" s="71" t="s">
        <v>46</v>
      </c>
      <c r="C880" s="71" t="s">
        <v>26</v>
      </c>
      <c r="D880" s="34">
        <v>42156</v>
      </c>
      <c r="E880" s="12">
        <v>0</v>
      </c>
      <c r="F880" s="72">
        <v>0</v>
      </c>
      <c r="G880" s="72">
        <v>0</v>
      </c>
      <c r="H880" s="12">
        <v>152.488</v>
      </c>
      <c r="I880" s="72">
        <v>4.1189999999999998</v>
      </c>
      <c r="J880" s="72">
        <v>20.431999999999999</v>
      </c>
      <c r="K880" s="12">
        <v>139.58000000000001</v>
      </c>
      <c r="L880" s="72">
        <v>3.77</v>
      </c>
      <c r="M880" s="72">
        <v>19.276</v>
      </c>
      <c r="N880" s="12">
        <v>292.06799999999998</v>
      </c>
      <c r="O880" s="72">
        <v>7.8890000000000002</v>
      </c>
      <c r="P880" s="72">
        <v>15.371</v>
      </c>
      <c r="Q880" s="12">
        <v>42.572000000000003</v>
      </c>
      <c r="R880" s="72">
        <v>1.1499999999999999</v>
      </c>
      <c r="S880" s="72">
        <v>46.768000000000001</v>
      </c>
      <c r="T880" s="12">
        <v>334.64</v>
      </c>
      <c r="U880" s="72">
        <v>9.0389999999999997</v>
      </c>
      <c r="V880" s="72">
        <v>14.57</v>
      </c>
      <c r="W880" s="12">
        <v>1071.3720000000001</v>
      </c>
      <c r="X880" s="72">
        <v>28.94</v>
      </c>
      <c r="Y880" s="72">
        <v>6.5529999999999999</v>
      </c>
      <c r="Z880" s="12">
        <v>1406.0119999999999</v>
      </c>
      <c r="AA880" s="72">
        <v>37.978999999999999</v>
      </c>
      <c r="AB880" s="72">
        <v>5.8029999999999999</v>
      </c>
      <c r="AC880" s="12">
        <v>1406.0119999999999</v>
      </c>
      <c r="AD880" s="72">
        <v>37.978999999999999</v>
      </c>
      <c r="AE880" s="72">
        <v>5.8029999999999999</v>
      </c>
      <c r="AF880" s="12">
        <v>9.0909999999999993</v>
      </c>
      <c r="AG880" s="72">
        <v>0.246</v>
      </c>
      <c r="AH880" s="72">
        <v>105.995</v>
      </c>
      <c r="AI880" s="12">
        <v>292.904</v>
      </c>
      <c r="AJ880" s="72">
        <v>7.9119999999999999</v>
      </c>
      <c r="AK880" s="72">
        <v>16.759</v>
      </c>
      <c r="AL880" s="12">
        <v>301.99599999999998</v>
      </c>
      <c r="AM880" s="72">
        <v>8.1579999999999995</v>
      </c>
      <c r="AN880" s="72">
        <v>17.241</v>
      </c>
      <c r="AO880" s="12">
        <v>1708.008</v>
      </c>
      <c r="AP880" s="72">
        <v>46.137</v>
      </c>
      <c r="AQ880" s="72">
        <v>6.782</v>
      </c>
      <c r="AR880" s="12">
        <v>78.376000000000005</v>
      </c>
      <c r="AS880" s="72">
        <v>2.117</v>
      </c>
      <c r="AT880" s="72">
        <v>24.975999999999999</v>
      </c>
      <c r="AU880" s="12">
        <v>58.106000000000002</v>
      </c>
      <c r="AV880" s="72">
        <v>1.57</v>
      </c>
      <c r="AW880" s="72">
        <v>31.231999999999999</v>
      </c>
      <c r="AX880" s="12">
        <v>311.17200000000003</v>
      </c>
      <c r="AY880" s="72">
        <v>8.4049999999999994</v>
      </c>
      <c r="AZ880" s="72">
        <v>15.956</v>
      </c>
      <c r="BA880" s="12">
        <v>369.27800000000002</v>
      </c>
      <c r="BB880" s="72">
        <v>9.9749999999999996</v>
      </c>
      <c r="BC880" s="72">
        <v>13.576000000000001</v>
      </c>
      <c r="BD880" s="12">
        <v>183.55799999999999</v>
      </c>
      <c r="BE880" s="72">
        <v>4.9580000000000002</v>
      </c>
      <c r="BF880" s="72">
        <v>18.806000000000001</v>
      </c>
      <c r="BG880" s="12">
        <v>552.83600000000001</v>
      </c>
      <c r="BH880" s="72">
        <v>14.933</v>
      </c>
      <c r="BI880" s="72">
        <v>11.926</v>
      </c>
      <c r="BJ880" s="12">
        <v>1082.9000000000001</v>
      </c>
      <c r="BK880" s="72">
        <v>29.251000000000001</v>
      </c>
      <c r="BL880" s="72">
        <v>7.3630000000000004</v>
      </c>
      <c r="BM880" s="12">
        <v>279.92200000000003</v>
      </c>
      <c r="BN880" s="72">
        <v>7.5609999999999999</v>
      </c>
      <c r="BO880" s="72">
        <v>16.696999999999999</v>
      </c>
      <c r="BP880" s="12">
        <v>1362.8230000000001</v>
      </c>
      <c r="BQ880" s="72">
        <v>36.813000000000002</v>
      </c>
      <c r="BR880" s="72">
        <v>6.7610000000000001</v>
      </c>
      <c r="BS880" s="12">
        <v>1994.0340000000001</v>
      </c>
      <c r="BT880" s="72">
        <v>53.863</v>
      </c>
      <c r="BU880" s="72">
        <v>4.4240000000000004</v>
      </c>
      <c r="BV880" s="12">
        <v>3702.0419999999999</v>
      </c>
      <c r="BW880" s="72">
        <v>100</v>
      </c>
      <c r="BX880" s="72">
        <v>3.9929999999999999</v>
      </c>
      <c r="BY880" s="13"/>
      <c r="BZ880" s="13"/>
    </row>
    <row r="881" spans="1:78" ht="12.75" customHeight="1">
      <c r="A881" s="122" t="s">
        <v>44</v>
      </c>
      <c r="B881" s="71" t="s">
        <v>46</v>
      </c>
      <c r="C881" s="71" t="s">
        <v>26</v>
      </c>
      <c r="D881" s="34">
        <v>42614</v>
      </c>
      <c r="E881" s="12">
        <v>0</v>
      </c>
      <c r="F881" s="72">
        <v>0</v>
      </c>
      <c r="G881" s="72">
        <v>0</v>
      </c>
      <c r="H881" s="12">
        <v>169.208</v>
      </c>
      <c r="I881" s="72">
        <v>4.7910000000000004</v>
      </c>
      <c r="J881" s="72">
        <v>18.501000000000001</v>
      </c>
      <c r="K881" s="12">
        <v>85.86</v>
      </c>
      <c r="L881" s="72">
        <v>2.431</v>
      </c>
      <c r="M881" s="72">
        <v>25.861999999999998</v>
      </c>
      <c r="N881" s="12">
        <v>255.06800000000001</v>
      </c>
      <c r="O881" s="72">
        <v>7.2220000000000004</v>
      </c>
      <c r="P881" s="72">
        <v>14.494</v>
      </c>
      <c r="Q881" s="12">
        <v>30.492000000000001</v>
      </c>
      <c r="R881" s="72">
        <v>0.86299999999999999</v>
      </c>
      <c r="S881" s="72">
        <v>39.770000000000003</v>
      </c>
      <c r="T881" s="12">
        <v>285.56</v>
      </c>
      <c r="U881" s="72">
        <v>8.0850000000000009</v>
      </c>
      <c r="V881" s="72">
        <v>13.949</v>
      </c>
      <c r="W881" s="12">
        <v>1183.635</v>
      </c>
      <c r="X881" s="72">
        <v>33.512999999999998</v>
      </c>
      <c r="Y881" s="72">
        <v>6.2210000000000001</v>
      </c>
      <c r="Z881" s="12">
        <v>1469.1949999999999</v>
      </c>
      <c r="AA881" s="72">
        <v>41.598999999999997</v>
      </c>
      <c r="AB881" s="72">
        <v>5.0819999999999999</v>
      </c>
      <c r="AC881" s="12">
        <v>1469.1949999999999</v>
      </c>
      <c r="AD881" s="72">
        <v>41.598999999999997</v>
      </c>
      <c r="AE881" s="72">
        <v>5.0819999999999999</v>
      </c>
      <c r="AF881" s="12">
        <v>2.903</v>
      </c>
      <c r="AG881" s="72">
        <v>8.2000000000000003E-2</v>
      </c>
      <c r="AH881" s="72">
        <v>105.22</v>
      </c>
      <c r="AI881" s="12">
        <v>253.87299999999999</v>
      </c>
      <c r="AJ881" s="72">
        <v>7.1879999999999997</v>
      </c>
      <c r="AK881" s="72">
        <v>16.169</v>
      </c>
      <c r="AL881" s="12">
        <v>256.77600000000001</v>
      </c>
      <c r="AM881" s="72">
        <v>7.27</v>
      </c>
      <c r="AN881" s="72">
        <v>15.914999999999999</v>
      </c>
      <c r="AO881" s="12">
        <v>1725.97</v>
      </c>
      <c r="AP881" s="72">
        <v>48.869</v>
      </c>
      <c r="AQ881" s="72">
        <v>4.7729999999999997</v>
      </c>
      <c r="AR881" s="12">
        <v>30.193999999999999</v>
      </c>
      <c r="AS881" s="72">
        <v>0.85499999999999998</v>
      </c>
      <c r="AT881" s="72">
        <v>40.101999999999997</v>
      </c>
      <c r="AU881" s="12">
        <v>8.5869999999999997</v>
      </c>
      <c r="AV881" s="72">
        <v>0.24299999999999999</v>
      </c>
      <c r="AW881" s="72">
        <v>51.234999999999999</v>
      </c>
      <c r="AX881" s="12">
        <v>267.476</v>
      </c>
      <c r="AY881" s="72">
        <v>7.5730000000000004</v>
      </c>
      <c r="AZ881" s="72">
        <v>18.986000000000001</v>
      </c>
      <c r="BA881" s="12">
        <v>276.06200000000001</v>
      </c>
      <c r="BB881" s="72">
        <v>7.8159999999999998</v>
      </c>
      <c r="BC881" s="72">
        <v>18.863</v>
      </c>
      <c r="BD881" s="12">
        <v>196.11500000000001</v>
      </c>
      <c r="BE881" s="72">
        <v>5.5529999999999999</v>
      </c>
      <c r="BF881" s="72">
        <v>18.131</v>
      </c>
      <c r="BG881" s="12">
        <v>472.178</v>
      </c>
      <c r="BH881" s="72">
        <v>13.369</v>
      </c>
      <c r="BI881" s="72">
        <v>10.718999999999999</v>
      </c>
      <c r="BJ881" s="12">
        <v>938.87699999999995</v>
      </c>
      <c r="BK881" s="72">
        <v>26.582999999999998</v>
      </c>
      <c r="BL881" s="72">
        <v>5.6989999999999998</v>
      </c>
      <c r="BM881" s="12">
        <v>364.59699999999998</v>
      </c>
      <c r="BN881" s="72">
        <v>10.323</v>
      </c>
      <c r="BO881" s="72">
        <v>14.568</v>
      </c>
      <c r="BP881" s="12">
        <v>1303.473</v>
      </c>
      <c r="BQ881" s="72">
        <v>36.906999999999996</v>
      </c>
      <c r="BR881" s="72">
        <v>5.3970000000000002</v>
      </c>
      <c r="BS881" s="12">
        <v>1805.846</v>
      </c>
      <c r="BT881" s="72">
        <v>51.131</v>
      </c>
      <c r="BU881" s="72">
        <v>3.4769999999999999</v>
      </c>
      <c r="BV881" s="12">
        <v>3531.8159999999998</v>
      </c>
      <c r="BW881" s="72">
        <v>100</v>
      </c>
      <c r="BX881" s="72">
        <v>3.0059999999999998</v>
      </c>
      <c r="BY881" s="13"/>
      <c r="BZ881" s="13"/>
    </row>
    <row r="882" spans="1:78" ht="12.75" customHeight="1">
      <c r="A882" s="122" t="s">
        <v>44</v>
      </c>
      <c r="B882" s="71" t="s">
        <v>46</v>
      </c>
      <c r="C882" s="71" t="s">
        <v>26</v>
      </c>
      <c r="D882" s="34">
        <v>42705</v>
      </c>
      <c r="E882" s="12">
        <v>0</v>
      </c>
      <c r="F882" s="72">
        <v>0</v>
      </c>
      <c r="G882" s="72">
        <v>0</v>
      </c>
      <c r="H882" s="12">
        <v>218.911</v>
      </c>
      <c r="I882" s="72">
        <v>5.798</v>
      </c>
      <c r="J882" s="72">
        <v>21.654</v>
      </c>
      <c r="K882" s="12">
        <v>137.17599999999999</v>
      </c>
      <c r="L882" s="72">
        <v>3.633</v>
      </c>
      <c r="M882" s="72">
        <v>39.284999999999997</v>
      </c>
      <c r="N882" s="12">
        <v>356.08699999999999</v>
      </c>
      <c r="O882" s="72">
        <v>9.4309999999999992</v>
      </c>
      <c r="P882" s="72">
        <v>23.265999999999998</v>
      </c>
      <c r="Q882" s="12">
        <v>51.887999999999998</v>
      </c>
      <c r="R882" s="72">
        <v>1.3740000000000001</v>
      </c>
      <c r="S882" s="72">
        <v>35.838000000000001</v>
      </c>
      <c r="T882" s="12">
        <v>407.97500000000002</v>
      </c>
      <c r="U882" s="72">
        <v>10.805</v>
      </c>
      <c r="V882" s="72">
        <v>20.800999999999998</v>
      </c>
      <c r="W882" s="12">
        <v>1221.1600000000001</v>
      </c>
      <c r="X882" s="72">
        <v>32.343000000000004</v>
      </c>
      <c r="Y882" s="72">
        <v>6.9580000000000002</v>
      </c>
      <c r="Z882" s="12">
        <v>1629.136</v>
      </c>
      <c r="AA882" s="72">
        <v>43.148000000000003</v>
      </c>
      <c r="AB882" s="72">
        <v>7.2539999999999996</v>
      </c>
      <c r="AC882" s="12">
        <v>1629.136</v>
      </c>
      <c r="AD882" s="72">
        <v>43.148000000000003</v>
      </c>
      <c r="AE882" s="72">
        <v>7.2539999999999996</v>
      </c>
      <c r="AF882" s="12">
        <v>2.387</v>
      </c>
      <c r="AG882" s="72">
        <v>6.3E-2</v>
      </c>
      <c r="AH882" s="72">
        <v>125.946</v>
      </c>
      <c r="AI882" s="12">
        <v>207.124</v>
      </c>
      <c r="AJ882" s="72">
        <v>5.4859999999999998</v>
      </c>
      <c r="AK882" s="72">
        <v>17.266999999999999</v>
      </c>
      <c r="AL882" s="12">
        <v>209.511</v>
      </c>
      <c r="AM882" s="72">
        <v>5.5490000000000004</v>
      </c>
      <c r="AN882" s="72">
        <v>16.922000000000001</v>
      </c>
      <c r="AO882" s="12">
        <v>1838.646</v>
      </c>
      <c r="AP882" s="72">
        <v>48.697000000000003</v>
      </c>
      <c r="AQ882" s="72">
        <v>6.1749999999999998</v>
      </c>
      <c r="AR882" s="12">
        <v>84.525999999999996</v>
      </c>
      <c r="AS882" s="72">
        <v>2.2389999999999999</v>
      </c>
      <c r="AT882" s="72">
        <v>42.427999999999997</v>
      </c>
      <c r="AU882" s="12">
        <v>9.2279999999999998</v>
      </c>
      <c r="AV882" s="72">
        <v>0.24399999999999999</v>
      </c>
      <c r="AW882" s="72">
        <v>75.304000000000002</v>
      </c>
      <c r="AX882" s="12">
        <v>337.67500000000001</v>
      </c>
      <c r="AY882" s="72">
        <v>8.9429999999999996</v>
      </c>
      <c r="AZ882" s="72">
        <v>22.899000000000001</v>
      </c>
      <c r="BA882" s="12">
        <v>346.90300000000002</v>
      </c>
      <c r="BB882" s="72">
        <v>9.1880000000000006</v>
      </c>
      <c r="BC882" s="72">
        <v>22.234000000000002</v>
      </c>
      <c r="BD882" s="12">
        <v>183.864</v>
      </c>
      <c r="BE882" s="72">
        <v>4.87</v>
      </c>
      <c r="BF882" s="72">
        <v>22.298999999999999</v>
      </c>
      <c r="BG882" s="12">
        <v>530.76700000000005</v>
      </c>
      <c r="BH882" s="72">
        <v>14.057</v>
      </c>
      <c r="BI882" s="72">
        <v>15.275</v>
      </c>
      <c r="BJ882" s="12">
        <v>810.10900000000004</v>
      </c>
      <c r="BK882" s="72">
        <v>21.456</v>
      </c>
      <c r="BL882" s="72">
        <v>9.1890000000000001</v>
      </c>
      <c r="BM882" s="12">
        <v>511.64699999999999</v>
      </c>
      <c r="BN882" s="72">
        <v>13.551</v>
      </c>
      <c r="BO882" s="72">
        <v>13.317</v>
      </c>
      <c r="BP882" s="12">
        <v>1321.7560000000001</v>
      </c>
      <c r="BQ882" s="72">
        <v>35.006999999999998</v>
      </c>
      <c r="BR882" s="72">
        <v>6.8739999999999997</v>
      </c>
      <c r="BS882" s="12">
        <v>1937.048</v>
      </c>
      <c r="BT882" s="72">
        <v>51.302999999999997</v>
      </c>
      <c r="BU882" s="72">
        <v>5.2329999999999997</v>
      </c>
      <c r="BV882" s="12">
        <v>3775.694</v>
      </c>
      <c r="BW882" s="72">
        <v>100</v>
      </c>
      <c r="BX882" s="72">
        <v>3.88</v>
      </c>
      <c r="BY882" s="13"/>
      <c r="BZ882" s="13"/>
    </row>
    <row r="883" spans="1:78" ht="12.75" customHeight="1">
      <c r="A883" s="122" t="s">
        <v>44</v>
      </c>
      <c r="B883" s="71" t="s">
        <v>46</v>
      </c>
      <c r="C883" s="71" t="s">
        <v>26</v>
      </c>
      <c r="D883" s="34">
        <v>42795</v>
      </c>
      <c r="E883" s="12">
        <v>0</v>
      </c>
      <c r="F883" s="72">
        <v>0</v>
      </c>
      <c r="G883" s="72">
        <v>0</v>
      </c>
      <c r="H883" s="12">
        <v>159.18700000000001</v>
      </c>
      <c r="I883" s="72">
        <v>4.5279999999999996</v>
      </c>
      <c r="J883" s="72">
        <v>18.943000000000001</v>
      </c>
      <c r="K883" s="12">
        <v>187.38499999999999</v>
      </c>
      <c r="L883" s="72">
        <v>5.33</v>
      </c>
      <c r="M883" s="72">
        <v>23.780999999999999</v>
      </c>
      <c r="N883" s="12">
        <v>346.57299999999998</v>
      </c>
      <c r="O883" s="72">
        <v>9.8569999999999993</v>
      </c>
      <c r="P883" s="72">
        <v>14.006</v>
      </c>
      <c r="Q883" s="12">
        <v>43.822000000000003</v>
      </c>
      <c r="R883" s="72">
        <v>1.246</v>
      </c>
      <c r="S883" s="72">
        <v>40.210999999999999</v>
      </c>
      <c r="T883" s="12">
        <v>390.39499999999998</v>
      </c>
      <c r="U883" s="72">
        <v>11.103999999999999</v>
      </c>
      <c r="V883" s="72">
        <v>11.625</v>
      </c>
      <c r="W883" s="12">
        <v>1107.915</v>
      </c>
      <c r="X883" s="72">
        <v>31.512</v>
      </c>
      <c r="Y883" s="72">
        <v>7.6689999999999996</v>
      </c>
      <c r="Z883" s="12">
        <v>1498.31</v>
      </c>
      <c r="AA883" s="72">
        <v>42.616</v>
      </c>
      <c r="AB883" s="72">
        <v>5.0979999999999999</v>
      </c>
      <c r="AC883" s="12">
        <v>1498.31</v>
      </c>
      <c r="AD883" s="72">
        <v>42.616</v>
      </c>
      <c r="AE883" s="72">
        <v>5.0979999999999999</v>
      </c>
      <c r="AF883" s="12">
        <v>1.861</v>
      </c>
      <c r="AG883" s="72">
        <v>5.2999999999999999E-2</v>
      </c>
      <c r="AH883" s="72">
        <v>120.18600000000001</v>
      </c>
      <c r="AI883" s="12">
        <v>229.04599999999999</v>
      </c>
      <c r="AJ883" s="72">
        <v>6.5149999999999997</v>
      </c>
      <c r="AK883" s="72">
        <v>23.533000000000001</v>
      </c>
      <c r="AL883" s="12">
        <v>230.90700000000001</v>
      </c>
      <c r="AM883" s="72">
        <v>6.5679999999999996</v>
      </c>
      <c r="AN883" s="72">
        <v>23.529</v>
      </c>
      <c r="AO883" s="12">
        <v>1729.2170000000001</v>
      </c>
      <c r="AP883" s="72">
        <v>49.183</v>
      </c>
      <c r="AQ883" s="72">
        <v>5.0949999999999998</v>
      </c>
      <c r="AR883" s="12">
        <v>133.14099999999999</v>
      </c>
      <c r="AS883" s="72">
        <v>3.7869999999999999</v>
      </c>
      <c r="AT883" s="72">
        <v>21.22</v>
      </c>
      <c r="AU883" s="12">
        <v>12.836</v>
      </c>
      <c r="AV883" s="72">
        <v>0.36499999999999999</v>
      </c>
      <c r="AW883" s="72">
        <v>62.573</v>
      </c>
      <c r="AX883" s="12">
        <v>228.33600000000001</v>
      </c>
      <c r="AY883" s="72">
        <v>6.4939999999999998</v>
      </c>
      <c r="AZ883" s="72">
        <v>16.29</v>
      </c>
      <c r="BA883" s="12">
        <v>241.17099999999999</v>
      </c>
      <c r="BB883" s="72">
        <v>6.86</v>
      </c>
      <c r="BC883" s="72">
        <v>14.936999999999999</v>
      </c>
      <c r="BD883" s="12">
        <v>203.24199999999999</v>
      </c>
      <c r="BE883" s="72">
        <v>5.7809999999999997</v>
      </c>
      <c r="BF883" s="72">
        <v>16.103999999999999</v>
      </c>
      <c r="BG883" s="12">
        <v>444.41300000000001</v>
      </c>
      <c r="BH883" s="72">
        <v>12.64</v>
      </c>
      <c r="BI883" s="72">
        <v>10.603999999999999</v>
      </c>
      <c r="BJ883" s="12">
        <v>801.35599999999999</v>
      </c>
      <c r="BK883" s="72">
        <v>22.792999999999999</v>
      </c>
      <c r="BL883" s="72">
        <v>9.3719999999999999</v>
      </c>
      <c r="BM883" s="12">
        <v>407.74</v>
      </c>
      <c r="BN883" s="72">
        <v>11.597</v>
      </c>
      <c r="BO883" s="72">
        <v>12.178000000000001</v>
      </c>
      <c r="BP883" s="12">
        <v>1209.096</v>
      </c>
      <c r="BQ883" s="72">
        <v>34.39</v>
      </c>
      <c r="BR883" s="72">
        <v>7.0949999999999998</v>
      </c>
      <c r="BS883" s="12">
        <v>1786.65</v>
      </c>
      <c r="BT883" s="72">
        <v>50.817</v>
      </c>
      <c r="BU883" s="72">
        <v>5.952</v>
      </c>
      <c r="BV883" s="12">
        <v>3515.8670000000002</v>
      </c>
      <c r="BW883" s="72">
        <v>100</v>
      </c>
      <c r="BX883" s="72">
        <v>3.6280000000000001</v>
      </c>
      <c r="BY883" s="13"/>
      <c r="BZ883" s="13"/>
    </row>
    <row r="884" spans="1:78" ht="12.75" customHeight="1">
      <c r="A884" s="122" t="s">
        <v>44</v>
      </c>
      <c r="B884" s="71" t="s">
        <v>46</v>
      </c>
      <c r="C884" s="71" t="s">
        <v>26</v>
      </c>
      <c r="D884" s="34">
        <v>42887</v>
      </c>
      <c r="E884" s="12">
        <v>8.5440000000000005</v>
      </c>
      <c r="F884" s="72">
        <v>0.24399999999999999</v>
      </c>
      <c r="G884" s="72">
        <v>96.906999999999996</v>
      </c>
      <c r="H884" s="12">
        <v>247.06700000000001</v>
      </c>
      <c r="I884" s="72">
        <v>7.0430000000000001</v>
      </c>
      <c r="J884" s="72">
        <v>20.481000000000002</v>
      </c>
      <c r="K884" s="12">
        <v>96.21</v>
      </c>
      <c r="L884" s="72">
        <v>2.7429999999999999</v>
      </c>
      <c r="M884" s="72">
        <v>23.9</v>
      </c>
      <c r="N884" s="12">
        <v>343.27699999999999</v>
      </c>
      <c r="O884" s="72">
        <v>9.7859999999999996</v>
      </c>
      <c r="P884" s="72">
        <v>15.814</v>
      </c>
      <c r="Q884" s="12">
        <v>67.923000000000002</v>
      </c>
      <c r="R884" s="72">
        <v>1.9359999999999999</v>
      </c>
      <c r="S884" s="72">
        <v>32.15</v>
      </c>
      <c r="T884" s="12">
        <v>411.2</v>
      </c>
      <c r="U884" s="72">
        <v>11.722</v>
      </c>
      <c r="V884" s="72">
        <v>12.701000000000001</v>
      </c>
      <c r="W884" s="12">
        <v>1241.539</v>
      </c>
      <c r="X884" s="72">
        <v>35.393000000000001</v>
      </c>
      <c r="Y884" s="72">
        <v>6.2750000000000004</v>
      </c>
      <c r="Z884" s="12">
        <v>1652.74</v>
      </c>
      <c r="AA884" s="72">
        <v>47.115000000000002</v>
      </c>
      <c r="AB884" s="72">
        <v>5.68</v>
      </c>
      <c r="AC884" s="12">
        <v>1661.2840000000001</v>
      </c>
      <c r="AD884" s="72">
        <v>47.357999999999997</v>
      </c>
      <c r="AE884" s="72">
        <v>5.6669999999999998</v>
      </c>
      <c r="AF884" s="12">
        <v>25.065999999999999</v>
      </c>
      <c r="AG884" s="72">
        <v>0.71499999999999997</v>
      </c>
      <c r="AH884" s="72">
        <v>45.29</v>
      </c>
      <c r="AI884" s="12">
        <v>178.11600000000001</v>
      </c>
      <c r="AJ884" s="72">
        <v>5.0780000000000003</v>
      </c>
      <c r="AK884" s="72">
        <v>15.051</v>
      </c>
      <c r="AL884" s="12">
        <v>203.18299999999999</v>
      </c>
      <c r="AM884" s="72">
        <v>5.7919999999999998</v>
      </c>
      <c r="AN884" s="72">
        <v>12.547000000000001</v>
      </c>
      <c r="AO884" s="12">
        <v>1864.4659999999999</v>
      </c>
      <c r="AP884" s="72">
        <v>53.15</v>
      </c>
      <c r="AQ884" s="72">
        <v>5.0919999999999996</v>
      </c>
      <c r="AR884" s="12">
        <v>81.94</v>
      </c>
      <c r="AS884" s="72">
        <v>2.3359999999999999</v>
      </c>
      <c r="AT884" s="72">
        <v>31.846</v>
      </c>
      <c r="AU884" s="12">
        <v>17.423999999999999</v>
      </c>
      <c r="AV884" s="72">
        <v>0.497</v>
      </c>
      <c r="AW884" s="72">
        <v>48.542999999999999</v>
      </c>
      <c r="AX884" s="12">
        <v>260.95600000000002</v>
      </c>
      <c r="AY884" s="72">
        <v>7.4390000000000001</v>
      </c>
      <c r="AZ884" s="72">
        <v>11.186</v>
      </c>
      <c r="BA884" s="12">
        <v>278.38</v>
      </c>
      <c r="BB884" s="72">
        <v>7.9359999999999999</v>
      </c>
      <c r="BC884" s="72">
        <v>10.208</v>
      </c>
      <c r="BD884" s="12">
        <v>146.34800000000001</v>
      </c>
      <c r="BE884" s="72">
        <v>4.1719999999999997</v>
      </c>
      <c r="BF884" s="72">
        <v>18.786999999999999</v>
      </c>
      <c r="BG884" s="12">
        <v>424.72699999999998</v>
      </c>
      <c r="BH884" s="72">
        <v>12.108000000000001</v>
      </c>
      <c r="BI884" s="72">
        <v>8.6120000000000001</v>
      </c>
      <c r="BJ884" s="12">
        <v>825.90899999999999</v>
      </c>
      <c r="BK884" s="72">
        <v>23.544</v>
      </c>
      <c r="BL884" s="72">
        <v>8.4809999999999999</v>
      </c>
      <c r="BM884" s="12">
        <v>310.86200000000002</v>
      </c>
      <c r="BN884" s="72">
        <v>8.8620000000000001</v>
      </c>
      <c r="BO884" s="72">
        <v>14.093999999999999</v>
      </c>
      <c r="BP884" s="12">
        <v>1136.771</v>
      </c>
      <c r="BQ884" s="72">
        <v>32.405999999999999</v>
      </c>
      <c r="BR884" s="72">
        <v>7.9329999999999998</v>
      </c>
      <c r="BS884" s="12">
        <v>1643.4390000000001</v>
      </c>
      <c r="BT884" s="72">
        <v>46.85</v>
      </c>
      <c r="BU884" s="72">
        <v>5.4950000000000001</v>
      </c>
      <c r="BV884" s="12">
        <v>3507.9050000000002</v>
      </c>
      <c r="BW884" s="72">
        <v>100</v>
      </c>
      <c r="BX884" s="72">
        <v>4.0129999999999999</v>
      </c>
      <c r="BY884" s="13"/>
      <c r="BZ884" s="13"/>
    </row>
    <row r="885" spans="1:78" ht="12.75" customHeight="1">
      <c r="A885" s="122" t="s">
        <v>44</v>
      </c>
      <c r="B885" s="71" t="s">
        <v>46</v>
      </c>
      <c r="C885" s="71" t="s">
        <v>26</v>
      </c>
      <c r="D885" s="34">
        <v>43344</v>
      </c>
      <c r="E885" s="12">
        <v>0</v>
      </c>
      <c r="F885" s="72">
        <v>0</v>
      </c>
      <c r="G885" s="72">
        <v>0</v>
      </c>
      <c r="H885" s="12">
        <v>198.07499999999999</v>
      </c>
      <c r="I885" s="72">
        <v>5.601</v>
      </c>
      <c r="J885" s="72">
        <v>17.904</v>
      </c>
      <c r="K885" s="12">
        <v>99.123999999999995</v>
      </c>
      <c r="L885" s="72">
        <v>2.8029999999999999</v>
      </c>
      <c r="M885" s="72">
        <v>29.556999999999999</v>
      </c>
      <c r="N885" s="12">
        <v>297.19799999999998</v>
      </c>
      <c r="O885" s="72">
        <v>8.4039999999999999</v>
      </c>
      <c r="P885" s="72">
        <v>18.541</v>
      </c>
      <c r="Q885" s="12">
        <v>9.7539999999999996</v>
      </c>
      <c r="R885" s="72">
        <v>0.27600000000000002</v>
      </c>
      <c r="S885" s="72">
        <v>78.78</v>
      </c>
      <c r="T885" s="12">
        <v>306.952</v>
      </c>
      <c r="U885" s="72">
        <v>8.6790000000000003</v>
      </c>
      <c r="V885" s="72">
        <v>18.100000000000001</v>
      </c>
      <c r="W885" s="12">
        <v>1213.096</v>
      </c>
      <c r="X885" s="72">
        <v>34.302</v>
      </c>
      <c r="Y885" s="72">
        <v>5.4969999999999999</v>
      </c>
      <c r="Z885" s="12">
        <v>1520.048</v>
      </c>
      <c r="AA885" s="72">
        <v>42.981000000000002</v>
      </c>
      <c r="AB885" s="72">
        <v>6.36</v>
      </c>
      <c r="AC885" s="12">
        <v>1520.048</v>
      </c>
      <c r="AD885" s="72">
        <v>42.981000000000002</v>
      </c>
      <c r="AE885" s="72">
        <v>6.36</v>
      </c>
      <c r="AF885" s="12">
        <v>7.4580000000000002</v>
      </c>
      <c r="AG885" s="72">
        <v>0.21099999999999999</v>
      </c>
      <c r="AH885" s="72">
        <v>78.37</v>
      </c>
      <c r="AI885" s="12">
        <v>196.10499999999999</v>
      </c>
      <c r="AJ885" s="72">
        <v>5.5449999999999999</v>
      </c>
      <c r="AK885" s="72">
        <v>21.393999999999998</v>
      </c>
      <c r="AL885" s="12">
        <v>203.56299999999999</v>
      </c>
      <c r="AM885" s="72">
        <v>5.7560000000000002</v>
      </c>
      <c r="AN885" s="72">
        <v>20.074999999999999</v>
      </c>
      <c r="AO885" s="12">
        <v>1723.6110000000001</v>
      </c>
      <c r="AP885" s="72">
        <v>48.737000000000002</v>
      </c>
      <c r="AQ885" s="72">
        <v>5.75</v>
      </c>
      <c r="AR885" s="12">
        <v>121.136</v>
      </c>
      <c r="AS885" s="72">
        <v>3.4249999999999998</v>
      </c>
      <c r="AT885" s="72">
        <v>26.262</v>
      </c>
      <c r="AU885" s="12">
        <v>6.6689999999999996</v>
      </c>
      <c r="AV885" s="72">
        <v>0.189</v>
      </c>
      <c r="AW885" s="72">
        <v>73.051000000000002</v>
      </c>
      <c r="AX885" s="12">
        <v>156.13</v>
      </c>
      <c r="AY885" s="72">
        <v>4.415</v>
      </c>
      <c r="AZ885" s="72">
        <v>23.834</v>
      </c>
      <c r="BA885" s="12">
        <v>162.79900000000001</v>
      </c>
      <c r="BB885" s="72">
        <v>4.6029999999999998</v>
      </c>
      <c r="BC885" s="72">
        <v>22.715</v>
      </c>
      <c r="BD885" s="12">
        <v>225.83</v>
      </c>
      <c r="BE885" s="72">
        <v>6.3860000000000001</v>
      </c>
      <c r="BF885" s="72">
        <v>19.099</v>
      </c>
      <c r="BG885" s="12">
        <v>388.62799999999999</v>
      </c>
      <c r="BH885" s="72">
        <v>10.989000000000001</v>
      </c>
      <c r="BI885" s="72">
        <v>14.144</v>
      </c>
      <c r="BJ885" s="12">
        <v>901.26199999999994</v>
      </c>
      <c r="BK885" s="72">
        <v>25.484000000000002</v>
      </c>
      <c r="BL885" s="72">
        <v>7.9589999999999996</v>
      </c>
      <c r="BM885" s="12">
        <v>401.89100000000002</v>
      </c>
      <c r="BN885" s="72">
        <v>11.364000000000001</v>
      </c>
      <c r="BO885" s="72">
        <v>15.404</v>
      </c>
      <c r="BP885" s="12">
        <v>1303.153</v>
      </c>
      <c r="BQ885" s="72">
        <v>36.847999999999999</v>
      </c>
      <c r="BR885" s="72">
        <v>5.9269999999999996</v>
      </c>
      <c r="BS885" s="12">
        <v>1812.9169999999999</v>
      </c>
      <c r="BT885" s="72">
        <v>51.262999999999998</v>
      </c>
      <c r="BU885" s="72">
        <v>4.6909999999999998</v>
      </c>
      <c r="BV885" s="12">
        <v>3536.5279999999998</v>
      </c>
      <c r="BW885" s="72">
        <v>100</v>
      </c>
      <c r="BX885" s="72">
        <v>3.7559999999999998</v>
      </c>
      <c r="BY885" s="13"/>
      <c r="BZ885" s="13"/>
    </row>
    <row r="886" spans="1:78" ht="12.75" customHeight="1">
      <c r="A886" s="122" t="s">
        <v>44</v>
      </c>
      <c r="B886" s="71" t="s">
        <v>46</v>
      </c>
      <c r="C886" s="71" t="s">
        <v>26</v>
      </c>
      <c r="D886" s="34">
        <v>43435</v>
      </c>
      <c r="E886" s="12">
        <v>0</v>
      </c>
      <c r="F886" s="72">
        <v>0</v>
      </c>
      <c r="G886" s="72">
        <v>0</v>
      </c>
      <c r="H886" s="12">
        <v>139.87299999999999</v>
      </c>
      <c r="I886" s="72">
        <v>3.8889999999999998</v>
      </c>
      <c r="J886" s="72">
        <v>22.46</v>
      </c>
      <c r="K886" s="12">
        <v>191.74299999999999</v>
      </c>
      <c r="L886" s="72">
        <v>5.3310000000000004</v>
      </c>
      <c r="M886" s="72">
        <v>20.381</v>
      </c>
      <c r="N886" s="12">
        <v>331.61599999999999</v>
      </c>
      <c r="O886" s="72">
        <v>9.2200000000000006</v>
      </c>
      <c r="P886" s="72">
        <v>11.7</v>
      </c>
      <c r="Q886" s="12">
        <v>27.087</v>
      </c>
      <c r="R886" s="72">
        <v>0.753</v>
      </c>
      <c r="S886" s="72">
        <v>49.259</v>
      </c>
      <c r="T886" s="12">
        <v>358.70299999999997</v>
      </c>
      <c r="U886" s="72">
        <v>9.9730000000000008</v>
      </c>
      <c r="V886" s="72">
        <v>11.877000000000001</v>
      </c>
      <c r="W886" s="12">
        <v>1127.134</v>
      </c>
      <c r="X886" s="72">
        <v>31.338999999999999</v>
      </c>
      <c r="Y886" s="72">
        <v>5.15</v>
      </c>
      <c r="Z886" s="12">
        <v>1485.837</v>
      </c>
      <c r="AA886" s="72">
        <v>41.313000000000002</v>
      </c>
      <c r="AB886" s="72">
        <v>4.9669999999999996</v>
      </c>
      <c r="AC886" s="12">
        <v>1485.837</v>
      </c>
      <c r="AD886" s="72">
        <v>41.313000000000002</v>
      </c>
      <c r="AE886" s="72">
        <v>4.9669999999999996</v>
      </c>
      <c r="AF886" s="12">
        <v>0.89</v>
      </c>
      <c r="AG886" s="72">
        <v>2.5000000000000001E-2</v>
      </c>
      <c r="AH886" s="72">
        <v>109.505</v>
      </c>
      <c r="AI886" s="12">
        <v>170.142</v>
      </c>
      <c r="AJ886" s="72">
        <v>4.7309999999999999</v>
      </c>
      <c r="AK886" s="72">
        <v>18.295999999999999</v>
      </c>
      <c r="AL886" s="12">
        <v>171.03200000000001</v>
      </c>
      <c r="AM886" s="72">
        <v>4.7549999999999999</v>
      </c>
      <c r="AN886" s="72">
        <v>18.231999999999999</v>
      </c>
      <c r="AO886" s="12">
        <v>1656.8679999999999</v>
      </c>
      <c r="AP886" s="72">
        <v>46.067999999999998</v>
      </c>
      <c r="AQ886" s="72">
        <v>5.149</v>
      </c>
      <c r="AR886" s="12">
        <v>92.667000000000002</v>
      </c>
      <c r="AS886" s="72">
        <v>2.577</v>
      </c>
      <c r="AT886" s="72">
        <v>34.728999999999999</v>
      </c>
      <c r="AU886" s="12">
        <v>44.436999999999998</v>
      </c>
      <c r="AV886" s="72">
        <v>1.236</v>
      </c>
      <c r="AW886" s="72">
        <v>40.744999999999997</v>
      </c>
      <c r="AX886" s="12">
        <v>181.94200000000001</v>
      </c>
      <c r="AY886" s="72">
        <v>5.0590000000000002</v>
      </c>
      <c r="AZ886" s="72">
        <v>20.905999999999999</v>
      </c>
      <c r="BA886" s="12">
        <v>226.37899999999999</v>
      </c>
      <c r="BB886" s="72">
        <v>6.2939999999999996</v>
      </c>
      <c r="BC886" s="72">
        <v>17.315999999999999</v>
      </c>
      <c r="BD886" s="12">
        <v>114.239</v>
      </c>
      <c r="BE886" s="72">
        <v>3.1760000000000002</v>
      </c>
      <c r="BF886" s="72">
        <v>26.256</v>
      </c>
      <c r="BG886" s="12">
        <v>340.61700000000002</v>
      </c>
      <c r="BH886" s="72">
        <v>9.4710000000000001</v>
      </c>
      <c r="BI886" s="72">
        <v>14.340999999999999</v>
      </c>
      <c r="BJ886" s="12">
        <v>1003.5</v>
      </c>
      <c r="BK886" s="72">
        <v>27.902000000000001</v>
      </c>
      <c r="BL886" s="72">
        <v>8.0909999999999993</v>
      </c>
      <c r="BM886" s="12">
        <v>502.92200000000003</v>
      </c>
      <c r="BN886" s="72">
        <v>13.983000000000001</v>
      </c>
      <c r="BO886" s="72">
        <v>14.831</v>
      </c>
      <c r="BP886" s="12">
        <v>1506.422</v>
      </c>
      <c r="BQ886" s="72">
        <v>41.884999999999998</v>
      </c>
      <c r="BR886" s="72">
        <v>8.1809999999999992</v>
      </c>
      <c r="BS886" s="12">
        <v>1939.7059999999999</v>
      </c>
      <c r="BT886" s="72">
        <v>53.932000000000002</v>
      </c>
      <c r="BU886" s="72">
        <v>6.2069999999999999</v>
      </c>
      <c r="BV886" s="12">
        <v>3596.5749999999998</v>
      </c>
      <c r="BW886" s="72">
        <v>100</v>
      </c>
      <c r="BX886" s="72">
        <v>3.77</v>
      </c>
      <c r="BY886" s="13"/>
      <c r="BZ886" s="13"/>
    </row>
    <row r="887" spans="1:78" ht="12.75" customHeight="1">
      <c r="A887" s="122" t="s">
        <v>44</v>
      </c>
      <c r="B887" s="71" t="s">
        <v>46</v>
      </c>
      <c r="C887" s="71" t="s">
        <v>26</v>
      </c>
      <c r="D887" s="34">
        <v>43525</v>
      </c>
      <c r="E887" s="12">
        <v>0</v>
      </c>
      <c r="F887" s="72">
        <v>0</v>
      </c>
      <c r="G887" s="72">
        <v>0</v>
      </c>
      <c r="H887" s="12">
        <v>140.24799999999999</v>
      </c>
      <c r="I887" s="72">
        <v>3.8250000000000002</v>
      </c>
      <c r="J887" s="72">
        <v>26.45</v>
      </c>
      <c r="K887" s="12">
        <v>177.66800000000001</v>
      </c>
      <c r="L887" s="72">
        <v>4.8449999999999998</v>
      </c>
      <c r="M887" s="72">
        <v>25.939</v>
      </c>
      <c r="N887" s="12">
        <v>317.916</v>
      </c>
      <c r="O887" s="72">
        <v>8.67</v>
      </c>
      <c r="P887" s="72">
        <v>15.266</v>
      </c>
      <c r="Q887" s="12">
        <v>15.529</v>
      </c>
      <c r="R887" s="72">
        <v>0.42299999999999999</v>
      </c>
      <c r="S887" s="72">
        <v>68.537000000000006</v>
      </c>
      <c r="T887" s="12">
        <v>333.44400000000002</v>
      </c>
      <c r="U887" s="72">
        <v>9.0939999999999994</v>
      </c>
      <c r="V887" s="72">
        <v>14.863</v>
      </c>
      <c r="W887" s="12">
        <v>1237.443</v>
      </c>
      <c r="X887" s="72">
        <v>33.747</v>
      </c>
      <c r="Y887" s="72">
        <v>7.5540000000000003</v>
      </c>
      <c r="Z887" s="12">
        <v>1570.8869999999999</v>
      </c>
      <c r="AA887" s="72">
        <v>42.841000000000001</v>
      </c>
      <c r="AB887" s="72">
        <v>5.86</v>
      </c>
      <c r="AC887" s="12">
        <v>1570.8869999999999</v>
      </c>
      <c r="AD887" s="72">
        <v>42.841000000000001</v>
      </c>
      <c r="AE887" s="72">
        <v>5.86</v>
      </c>
      <c r="AF887" s="12">
        <v>17.190999999999999</v>
      </c>
      <c r="AG887" s="72">
        <v>0.46899999999999997</v>
      </c>
      <c r="AH887" s="72">
        <v>83.522999999999996</v>
      </c>
      <c r="AI887" s="12">
        <v>218.66</v>
      </c>
      <c r="AJ887" s="72">
        <v>5.9630000000000001</v>
      </c>
      <c r="AK887" s="72">
        <v>24.027000000000001</v>
      </c>
      <c r="AL887" s="12">
        <v>235.851</v>
      </c>
      <c r="AM887" s="72">
        <v>6.4320000000000004</v>
      </c>
      <c r="AN887" s="72">
        <v>22.411000000000001</v>
      </c>
      <c r="AO887" s="12">
        <v>1806.7380000000001</v>
      </c>
      <c r="AP887" s="72">
        <v>49.273000000000003</v>
      </c>
      <c r="AQ887" s="72">
        <v>6.2009999999999996</v>
      </c>
      <c r="AR887" s="12">
        <v>75.569999999999993</v>
      </c>
      <c r="AS887" s="72">
        <v>2.0609999999999999</v>
      </c>
      <c r="AT887" s="72">
        <v>34.082999999999998</v>
      </c>
      <c r="AU887" s="12">
        <v>5.5490000000000004</v>
      </c>
      <c r="AV887" s="72">
        <v>0.151</v>
      </c>
      <c r="AW887" s="72">
        <v>81.620999999999995</v>
      </c>
      <c r="AX887" s="12">
        <v>228.50399999999999</v>
      </c>
      <c r="AY887" s="72">
        <v>6.2320000000000002</v>
      </c>
      <c r="AZ887" s="72">
        <v>23.149000000000001</v>
      </c>
      <c r="BA887" s="12">
        <v>234.053</v>
      </c>
      <c r="BB887" s="72">
        <v>6.383</v>
      </c>
      <c r="BC887" s="72">
        <v>22.82</v>
      </c>
      <c r="BD887" s="12">
        <v>256.44299999999998</v>
      </c>
      <c r="BE887" s="72">
        <v>6.9939999999999998</v>
      </c>
      <c r="BF887" s="72">
        <v>20.417000000000002</v>
      </c>
      <c r="BG887" s="12">
        <v>490.49599999999998</v>
      </c>
      <c r="BH887" s="72">
        <v>13.377000000000001</v>
      </c>
      <c r="BI887" s="72">
        <v>14.88</v>
      </c>
      <c r="BJ887" s="12">
        <v>835.04200000000003</v>
      </c>
      <c r="BK887" s="72">
        <v>22.773</v>
      </c>
      <c r="BL887" s="72">
        <v>8.6280000000000001</v>
      </c>
      <c r="BM887" s="12">
        <v>458.96100000000001</v>
      </c>
      <c r="BN887" s="72">
        <v>12.516999999999999</v>
      </c>
      <c r="BO887" s="72">
        <v>10.414</v>
      </c>
      <c r="BP887" s="12">
        <v>1294.0039999999999</v>
      </c>
      <c r="BQ887" s="72">
        <v>35.29</v>
      </c>
      <c r="BR887" s="72">
        <v>6.6109999999999998</v>
      </c>
      <c r="BS887" s="12">
        <v>1860.07</v>
      </c>
      <c r="BT887" s="72">
        <v>50.726999999999997</v>
      </c>
      <c r="BU887" s="72">
        <v>5.7210000000000001</v>
      </c>
      <c r="BV887" s="12">
        <v>3666.8069999999998</v>
      </c>
      <c r="BW887" s="72">
        <v>100</v>
      </c>
      <c r="BX887" s="72">
        <v>4.359</v>
      </c>
      <c r="BY887" s="13"/>
      <c r="BZ887" s="13"/>
    </row>
    <row r="888" spans="1:78" ht="12.75" customHeight="1">
      <c r="A888" s="122" t="s">
        <v>44</v>
      </c>
      <c r="B888" s="71" t="s">
        <v>46</v>
      </c>
      <c r="C888" s="71" t="s">
        <v>26</v>
      </c>
      <c r="D888" s="34">
        <v>43617</v>
      </c>
      <c r="E888" s="12">
        <v>0</v>
      </c>
      <c r="F888" s="72">
        <v>0</v>
      </c>
      <c r="G888" s="72">
        <v>0</v>
      </c>
      <c r="H888" s="12">
        <v>163.85400000000001</v>
      </c>
      <c r="I888" s="72">
        <v>4.6539999999999999</v>
      </c>
      <c r="J888" s="72">
        <v>20.344000000000001</v>
      </c>
      <c r="K888" s="12">
        <v>149.28299999999999</v>
      </c>
      <c r="L888" s="72">
        <v>4.24</v>
      </c>
      <c r="M888" s="72">
        <v>23.585999999999999</v>
      </c>
      <c r="N888" s="12">
        <v>320.76100000000002</v>
      </c>
      <c r="O888" s="72">
        <v>9.1110000000000007</v>
      </c>
      <c r="P888" s="72">
        <v>15.728</v>
      </c>
      <c r="Q888" s="12">
        <v>40.978999999999999</v>
      </c>
      <c r="R888" s="72">
        <v>1.1639999999999999</v>
      </c>
      <c r="S888" s="72">
        <v>40.786999999999999</v>
      </c>
      <c r="T888" s="12">
        <v>361.74</v>
      </c>
      <c r="U888" s="72">
        <v>10.273999999999999</v>
      </c>
      <c r="V888" s="72">
        <v>13.942</v>
      </c>
      <c r="W888" s="12">
        <v>1226.029</v>
      </c>
      <c r="X888" s="72">
        <v>34.823</v>
      </c>
      <c r="Y888" s="72">
        <v>5.4180000000000001</v>
      </c>
      <c r="Z888" s="12">
        <v>1587.769</v>
      </c>
      <c r="AA888" s="72">
        <v>45.097000000000001</v>
      </c>
      <c r="AB888" s="72">
        <v>5.3490000000000002</v>
      </c>
      <c r="AC888" s="12">
        <v>1587.769</v>
      </c>
      <c r="AD888" s="72">
        <v>45.097000000000001</v>
      </c>
      <c r="AE888" s="72">
        <v>5.3490000000000002</v>
      </c>
      <c r="AF888" s="12">
        <v>8.1549999999999994</v>
      </c>
      <c r="AG888" s="72">
        <v>0.23200000000000001</v>
      </c>
      <c r="AH888" s="72">
        <v>93.647999999999996</v>
      </c>
      <c r="AI888" s="12">
        <v>195.94200000000001</v>
      </c>
      <c r="AJ888" s="72">
        <v>5.5650000000000004</v>
      </c>
      <c r="AK888" s="72">
        <v>15.526</v>
      </c>
      <c r="AL888" s="12">
        <v>204.09700000000001</v>
      </c>
      <c r="AM888" s="72">
        <v>5.7969999999999997</v>
      </c>
      <c r="AN888" s="72">
        <v>15.189</v>
      </c>
      <c r="AO888" s="12">
        <v>1791.866</v>
      </c>
      <c r="AP888" s="72">
        <v>50.893999999999998</v>
      </c>
      <c r="AQ888" s="72">
        <v>5.0540000000000003</v>
      </c>
      <c r="AR888" s="12">
        <v>61.203000000000003</v>
      </c>
      <c r="AS888" s="72">
        <v>1.738</v>
      </c>
      <c r="AT888" s="72">
        <v>35.386000000000003</v>
      </c>
      <c r="AU888" s="12">
        <v>15.81</v>
      </c>
      <c r="AV888" s="72">
        <v>0.44900000000000001</v>
      </c>
      <c r="AW888" s="72">
        <v>67.244</v>
      </c>
      <c r="AX888" s="12">
        <v>165.119</v>
      </c>
      <c r="AY888" s="72">
        <v>4.6900000000000004</v>
      </c>
      <c r="AZ888" s="72">
        <v>19.381</v>
      </c>
      <c r="BA888" s="12">
        <v>180.928</v>
      </c>
      <c r="BB888" s="72">
        <v>5.1390000000000002</v>
      </c>
      <c r="BC888" s="72">
        <v>18.712</v>
      </c>
      <c r="BD888" s="12">
        <v>58.959000000000003</v>
      </c>
      <c r="BE888" s="72">
        <v>1.675</v>
      </c>
      <c r="BF888" s="72">
        <v>34.642000000000003</v>
      </c>
      <c r="BG888" s="12">
        <v>239.887</v>
      </c>
      <c r="BH888" s="72">
        <v>6.8129999999999997</v>
      </c>
      <c r="BI888" s="72">
        <v>15.029</v>
      </c>
      <c r="BJ888" s="12">
        <v>972.1</v>
      </c>
      <c r="BK888" s="72">
        <v>27.61</v>
      </c>
      <c r="BL888" s="72">
        <v>8.1069999999999993</v>
      </c>
      <c r="BM888" s="12">
        <v>455.71800000000002</v>
      </c>
      <c r="BN888" s="72">
        <v>12.944000000000001</v>
      </c>
      <c r="BO888" s="72">
        <v>11.356999999999999</v>
      </c>
      <c r="BP888" s="12">
        <v>1427.818</v>
      </c>
      <c r="BQ888" s="72">
        <v>40.554000000000002</v>
      </c>
      <c r="BR888" s="72">
        <v>6.6349999999999998</v>
      </c>
      <c r="BS888" s="12">
        <v>1728.9079999999999</v>
      </c>
      <c r="BT888" s="72">
        <v>49.106000000000002</v>
      </c>
      <c r="BU888" s="72">
        <v>5.34</v>
      </c>
      <c r="BV888" s="12">
        <v>3520.7750000000001</v>
      </c>
      <c r="BW888" s="72">
        <v>100</v>
      </c>
      <c r="BX888" s="72">
        <v>3.129</v>
      </c>
      <c r="BY888" s="13"/>
      <c r="BZ888" s="13"/>
    </row>
    <row r="889" spans="1:78" ht="12.75" customHeight="1">
      <c r="A889" s="122" t="s">
        <v>44</v>
      </c>
      <c r="B889" s="71" t="s">
        <v>46</v>
      </c>
      <c r="C889" s="71" t="s">
        <v>26</v>
      </c>
      <c r="D889" s="34">
        <v>44075</v>
      </c>
      <c r="E889" s="12">
        <v>11.374000000000001</v>
      </c>
      <c r="F889" s="72">
        <v>0.31900000000000001</v>
      </c>
      <c r="G889" s="72">
        <v>104.292</v>
      </c>
      <c r="H889" s="12">
        <v>175.024</v>
      </c>
      <c r="I889" s="72">
        <v>4.9039999999999999</v>
      </c>
      <c r="J889" s="72">
        <v>22.738</v>
      </c>
      <c r="K889" s="12">
        <v>180.12</v>
      </c>
      <c r="L889" s="72">
        <v>5.0460000000000003</v>
      </c>
      <c r="M889" s="72">
        <v>21.484999999999999</v>
      </c>
      <c r="N889" s="12">
        <v>355.14400000000001</v>
      </c>
      <c r="O889" s="72">
        <v>9.9499999999999993</v>
      </c>
      <c r="P889" s="72">
        <v>13.074</v>
      </c>
      <c r="Q889" s="12">
        <v>28.440999999999999</v>
      </c>
      <c r="R889" s="72">
        <v>0.79700000000000004</v>
      </c>
      <c r="S889" s="72">
        <v>60.478999999999999</v>
      </c>
      <c r="T889" s="12">
        <v>383.58499999999998</v>
      </c>
      <c r="U889" s="72">
        <v>10.747</v>
      </c>
      <c r="V889" s="72">
        <v>13.257</v>
      </c>
      <c r="W889" s="12">
        <v>1072.595</v>
      </c>
      <c r="X889" s="72">
        <v>30.050999999999998</v>
      </c>
      <c r="Y889" s="72">
        <v>6.4829999999999997</v>
      </c>
      <c r="Z889" s="12">
        <v>1456.18</v>
      </c>
      <c r="AA889" s="72">
        <v>40.798000000000002</v>
      </c>
      <c r="AB889" s="72">
        <v>5.9459999999999997</v>
      </c>
      <c r="AC889" s="12">
        <v>1467.5540000000001</v>
      </c>
      <c r="AD889" s="72">
        <v>41.116999999999997</v>
      </c>
      <c r="AE889" s="72">
        <v>5.891</v>
      </c>
      <c r="AF889" s="12">
        <v>13.679</v>
      </c>
      <c r="AG889" s="72">
        <v>0.38300000000000001</v>
      </c>
      <c r="AH889" s="72">
        <v>52.832000000000001</v>
      </c>
      <c r="AI889" s="12">
        <v>182.90700000000001</v>
      </c>
      <c r="AJ889" s="72">
        <v>5.125</v>
      </c>
      <c r="AK889" s="72">
        <v>14.22</v>
      </c>
      <c r="AL889" s="12">
        <v>196.58600000000001</v>
      </c>
      <c r="AM889" s="72">
        <v>5.508</v>
      </c>
      <c r="AN889" s="72">
        <v>13.023999999999999</v>
      </c>
      <c r="AO889" s="12">
        <v>1664.1410000000001</v>
      </c>
      <c r="AP889" s="72">
        <v>46.625</v>
      </c>
      <c r="AQ889" s="72">
        <v>5.2309999999999999</v>
      </c>
      <c r="AR889" s="12">
        <v>120.21299999999999</v>
      </c>
      <c r="AS889" s="72">
        <v>3.3679999999999999</v>
      </c>
      <c r="AT889" s="72">
        <v>27.974</v>
      </c>
      <c r="AU889" s="12">
        <v>16.053999999999998</v>
      </c>
      <c r="AV889" s="72">
        <v>0.45</v>
      </c>
      <c r="AW889" s="72">
        <v>52.749000000000002</v>
      </c>
      <c r="AX889" s="12">
        <v>159.529</v>
      </c>
      <c r="AY889" s="72">
        <v>4.47</v>
      </c>
      <c r="AZ889" s="72">
        <v>21.841000000000001</v>
      </c>
      <c r="BA889" s="12">
        <v>175.583</v>
      </c>
      <c r="BB889" s="72">
        <v>4.9189999999999996</v>
      </c>
      <c r="BC889" s="72">
        <v>21.015000000000001</v>
      </c>
      <c r="BD889" s="12">
        <v>215.381</v>
      </c>
      <c r="BE889" s="72">
        <v>6.0339999999999998</v>
      </c>
      <c r="BF889" s="72">
        <v>27.324999999999999</v>
      </c>
      <c r="BG889" s="12">
        <v>390.964</v>
      </c>
      <c r="BH889" s="72">
        <v>10.954000000000001</v>
      </c>
      <c r="BI889" s="72">
        <v>18.62</v>
      </c>
      <c r="BJ889" s="12">
        <v>923.35400000000004</v>
      </c>
      <c r="BK889" s="72">
        <v>25.87</v>
      </c>
      <c r="BL889" s="72">
        <v>11.263999999999999</v>
      </c>
      <c r="BM889" s="12">
        <v>470.53199999999998</v>
      </c>
      <c r="BN889" s="72">
        <v>13.183</v>
      </c>
      <c r="BO889" s="72">
        <v>14.827999999999999</v>
      </c>
      <c r="BP889" s="12">
        <v>1393.886</v>
      </c>
      <c r="BQ889" s="72">
        <v>39.052999999999997</v>
      </c>
      <c r="BR889" s="72">
        <v>8.8350000000000009</v>
      </c>
      <c r="BS889" s="12">
        <v>1905.0630000000001</v>
      </c>
      <c r="BT889" s="72">
        <v>53.375</v>
      </c>
      <c r="BU889" s="72">
        <v>6.4290000000000003</v>
      </c>
      <c r="BV889" s="12">
        <v>3569.203</v>
      </c>
      <c r="BW889" s="72">
        <v>100</v>
      </c>
      <c r="BX889" s="72">
        <v>4.5979999999999999</v>
      </c>
      <c r="BY889" s="13"/>
      <c r="BZ889" s="13"/>
    </row>
    <row r="890" spans="1:78" ht="12.75" customHeight="1">
      <c r="A890" s="122" t="s">
        <v>44</v>
      </c>
      <c r="B890" s="71" t="s">
        <v>46</v>
      </c>
      <c r="C890" s="71" t="s">
        <v>26</v>
      </c>
      <c r="D890" s="34">
        <v>44166</v>
      </c>
      <c r="E890" s="12">
        <v>0</v>
      </c>
      <c r="F890" s="72">
        <v>0</v>
      </c>
      <c r="G890" s="72">
        <v>0</v>
      </c>
      <c r="H890" s="12">
        <v>120.068</v>
      </c>
      <c r="I890" s="72">
        <v>3.3109999999999999</v>
      </c>
      <c r="J890" s="72">
        <v>30.582999999999998</v>
      </c>
      <c r="K890" s="12">
        <v>152.95599999999999</v>
      </c>
      <c r="L890" s="72">
        <v>4.218</v>
      </c>
      <c r="M890" s="72">
        <v>24.937999999999999</v>
      </c>
      <c r="N890" s="12">
        <v>273.02499999999998</v>
      </c>
      <c r="O890" s="72">
        <v>7.5289999999999999</v>
      </c>
      <c r="P890" s="72">
        <v>16.518999999999998</v>
      </c>
      <c r="Q890" s="12">
        <v>19.297999999999998</v>
      </c>
      <c r="R890" s="72">
        <v>0.53200000000000003</v>
      </c>
      <c r="S890" s="72">
        <v>61.622999999999998</v>
      </c>
      <c r="T890" s="12">
        <v>292.32299999999998</v>
      </c>
      <c r="U890" s="72">
        <v>8.0609999999999999</v>
      </c>
      <c r="V890" s="72">
        <v>16.27</v>
      </c>
      <c r="W890" s="12">
        <v>1189.8979999999999</v>
      </c>
      <c r="X890" s="72">
        <v>32.813000000000002</v>
      </c>
      <c r="Y890" s="72">
        <v>9.0790000000000006</v>
      </c>
      <c r="Z890" s="12">
        <v>1482.221</v>
      </c>
      <c r="AA890" s="72">
        <v>40.874000000000002</v>
      </c>
      <c r="AB890" s="72">
        <v>7.3579999999999997</v>
      </c>
      <c r="AC890" s="12">
        <v>1482.221</v>
      </c>
      <c r="AD890" s="72">
        <v>40.874000000000002</v>
      </c>
      <c r="AE890" s="72">
        <v>7.3579999999999997</v>
      </c>
      <c r="AF890" s="12">
        <v>3.6179999999999999</v>
      </c>
      <c r="AG890" s="72">
        <v>0.1</v>
      </c>
      <c r="AH890" s="72">
        <v>118.71</v>
      </c>
      <c r="AI890" s="12">
        <v>297.28399999999999</v>
      </c>
      <c r="AJ890" s="72">
        <v>8.1980000000000004</v>
      </c>
      <c r="AK890" s="72">
        <v>14.795</v>
      </c>
      <c r="AL890" s="12">
        <v>300.90100000000001</v>
      </c>
      <c r="AM890" s="72">
        <v>8.298</v>
      </c>
      <c r="AN890" s="72">
        <v>14.746</v>
      </c>
      <c r="AO890" s="12">
        <v>1783.1220000000001</v>
      </c>
      <c r="AP890" s="72">
        <v>49.171999999999997</v>
      </c>
      <c r="AQ890" s="72">
        <v>6.5069999999999997</v>
      </c>
      <c r="AR890" s="12">
        <v>109.75</v>
      </c>
      <c r="AS890" s="72">
        <v>3.0259999999999998</v>
      </c>
      <c r="AT890" s="72">
        <v>29.478000000000002</v>
      </c>
      <c r="AU890" s="12">
        <v>0</v>
      </c>
      <c r="AV890" s="72">
        <v>0</v>
      </c>
      <c r="AW890" s="72">
        <v>0</v>
      </c>
      <c r="AX890" s="12">
        <v>275.839</v>
      </c>
      <c r="AY890" s="72">
        <v>7.6070000000000002</v>
      </c>
      <c r="AZ890" s="72">
        <v>29.722999999999999</v>
      </c>
      <c r="BA890" s="12">
        <v>275.839</v>
      </c>
      <c r="BB890" s="72">
        <v>7.6070000000000002</v>
      </c>
      <c r="BC890" s="72">
        <v>29.722999999999999</v>
      </c>
      <c r="BD890" s="12">
        <v>121.125</v>
      </c>
      <c r="BE890" s="72">
        <v>3.34</v>
      </c>
      <c r="BF890" s="72">
        <v>30.382999999999999</v>
      </c>
      <c r="BG890" s="12">
        <v>396.964</v>
      </c>
      <c r="BH890" s="72">
        <v>10.946999999999999</v>
      </c>
      <c r="BI890" s="72">
        <v>22.891999999999999</v>
      </c>
      <c r="BJ890" s="12">
        <v>897.447</v>
      </c>
      <c r="BK890" s="72">
        <v>24.748000000000001</v>
      </c>
      <c r="BL890" s="72">
        <v>9.4030000000000005</v>
      </c>
      <c r="BM890" s="12">
        <v>439.041</v>
      </c>
      <c r="BN890" s="72">
        <v>12.106999999999999</v>
      </c>
      <c r="BO890" s="72">
        <v>19.864999999999998</v>
      </c>
      <c r="BP890" s="12">
        <v>1336.4880000000001</v>
      </c>
      <c r="BQ890" s="72">
        <v>36.854999999999997</v>
      </c>
      <c r="BR890" s="72">
        <v>9.6539999999999999</v>
      </c>
      <c r="BS890" s="12">
        <v>1843.202</v>
      </c>
      <c r="BT890" s="72">
        <v>50.828000000000003</v>
      </c>
      <c r="BU890" s="72">
        <v>6.6980000000000004</v>
      </c>
      <c r="BV890" s="12">
        <v>3626.3240000000001</v>
      </c>
      <c r="BW890" s="72">
        <v>100</v>
      </c>
      <c r="BX890" s="72">
        <v>4.8659999999999997</v>
      </c>
      <c r="BY890" s="13"/>
      <c r="BZ890" s="13"/>
    </row>
    <row r="891" spans="1:78" ht="12.75" customHeight="1">
      <c r="A891" s="122" t="s">
        <v>44</v>
      </c>
      <c r="B891" s="71" t="s">
        <v>46</v>
      </c>
      <c r="C891" s="71" t="s">
        <v>26</v>
      </c>
      <c r="D891" s="34">
        <v>44256</v>
      </c>
      <c r="E891" s="12">
        <v>0</v>
      </c>
      <c r="F891" s="72">
        <v>0</v>
      </c>
      <c r="G891" s="72">
        <v>0</v>
      </c>
      <c r="H891" s="12">
        <v>85.031999999999996</v>
      </c>
      <c r="I891" s="72">
        <v>2.3650000000000002</v>
      </c>
      <c r="J891" s="72">
        <v>33.262</v>
      </c>
      <c r="K891" s="12">
        <v>132.62</v>
      </c>
      <c r="L891" s="72">
        <v>3.6880000000000002</v>
      </c>
      <c r="M891" s="72">
        <v>21.678999999999998</v>
      </c>
      <c r="N891" s="12">
        <v>217.65199999999999</v>
      </c>
      <c r="O891" s="72">
        <v>6.0529999999999999</v>
      </c>
      <c r="P891" s="72">
        <v>20.61</v>
      </c>
      <c r="Q891" s="12">
        <v>25.143999999999998</v>
      </c>
      <c r="R891" s="72">
        <v>0.69899999999999995</v>
      </c>
      <c r="S891" s="72">
        <v>53.03</v>
      </c>
      <c r="T891" s="12">
        <v>242.79499999999999</v>
      </c>
      <c r="U891" s="72">
        <v>6.7519999999999998</v>
      </c>
      <c r="V891" s="72">
        <v>18.297999999999998</v>
      </c>
      <c r="W891" s="12">
        <v>1175.992</v>
      </c>
      <c r="X891" s="72">
        <v>32.701999999999998</v>
      </c>
      <c r="Y891" s="72">
        <v>6.7149999999999999</v>
      </c>
      <c r="Z891" s="12">
        <v>1418.788</v>
      </c>
      <c r="AA891" s="72">
        <v>39.454000000000001</v>
      </c>
      <c r="AB891" s="72">
        <v>6.2839999999999998</v>
      </c>
      <c r="AC891" s="12">
        <v>1418.788</v>
      </c>
      <c r="AD891" s="72">
        <v>39.454000000000001</v>
      </c>
      <c r="AE891" s="72">
        <v>6.2839999999999998</v>
      </c>
      <c r="AF891" s="12">
        <v>30.692</v>
      </c>
      <c r="AG891" s="72">
        <v>0.85399999999999998</v>
      </c>
      <c r="AH891" s="72">
        <v>61.933999999999997</v>
      </c>
      <c r="AI891" s="12">
        <v>243.566</v>
      </c>
      <c r="AJ891" s="72">
        <v>6.7729999999999997</v>
      </c>
      <c r="AK891" s="72">
        <v>26.988</v>
      </c>
      <c r="AL891" s="12">
        <v>274.25799999999998</v>
      </c>
      <c r="AM891" s="72">
        <v>7.6269999999999998</v>
      </c>
      <c r="AN891" s="72">
        <v>23.170999999999999</v>
      </c>
      <c r="AO891" s="12">
        <v>1693.046</v>
      </c>
      <c r="AP891" s="72">
        <v>47.081000000000003</v>
      </c>
      <c r="AQ891" s="72">
        <v>6.7770000000000001</v>
      </c>
      <c r="AR891" s="12">
        <v>132.53100000000001</v>
      </c>
      <c r="AS891" s="72">
        <v>3.6850000000000001</v>
      </c>
      <c r="AT891" s="72">
        <v>35.088000000000001</v>
      </c>
      <c r="AU891" s="12">
        <v>10.129</v>
      </c>
      <c r="AV891" s="72">
        <v>0.28199999999999997</v>
      </c>
      <c r="AW891" s="72">
        <v>53.859000000000002</v>
      </c>
      <c r="AX891" s="12">
        <v>213.28700000000001</v>
      </c>
      <c r="AY891" s="72">
        <v>5.931</v>
      </c>
      <c r="AZ891" s="72">
        <v>24.001000000000001</v>
      </c>
      <c r="BA891" s="12">
        <v>223.416</v>
      </c>
      <c r="BB891" s="72">
        <v>6.2130000000000001</v>
      </c>
      <c r="BC891" s="72">
        <v>22.393000000000001</v>
      </c>
      <c r="BD891" s="12">
        <v>145.869</v>
      </c>
      <c r="BE891" s="72">
        <v>4.056</v>
      </c>
      <c r="BF891" s="72">
        <v>26.638999999999999</v>
      </c>
      <c r="BG891" s="12">
        <v>369.28500000000003</v>
      </c>
      <c r="BH891" s="72">
        <v>10.269</v>
      </c>
      <c r="BI891" s="72">
        <v>16.206</v>
      </c>
      <c r="BJ891" s="12">
        <v>851.399</v>
      </c>
      <c r="BK891" s="72">
        <v>23.675999999999998</v>
      </c>
      <c r="BL891" s="72">
        <v>9.4789999999999992</v>
      </c>
      <c r="BM891" s="12">
        <v>549.78300000000002</v>
      </c>
      <c r="BN891" s="72">
        <v>15.289</v>
      </c>
      <c r="BO891" s="72">
        <v>11.791</v>
      </c>
      <c r="BP891" s="12">
        <v>1401.182</v>
      </c>
      <c r="BQ891" s="72">
        <v>38.965000000000003</v>
      </c>
      <c r="BR891" s="72">
        <v>5.4470000000000001</v>
      </c>
      <c r="BS891" s="12">
        <v>1902.9970000000001</v>
      </c>
      <c r="BT891" s="72">
        <v>52.918999999999997</v>
      </c>
      <c r="BU891" s="72">
        <v>5.6429999999999998</v>
      </c>
      <c r="BV891" s="12">
        <v>3596.0430000000001</v>
      </c>
      <c r="BW891" s="72">
        <v>100</v>
      </c>
      <c r="BX891" s="72">
        <v>4.3559999999999999</v>
      </c>
      <c r="BY891" s="13"/>
      <c r="BZ891" s="13"/>
    </row>
    <row r="892" spans="1:78" ht="12.75" customHeight="1">
      <c r="A892" s="122" t="s">
        <v>44</v>
      </c>
      <c r="B892" s="71" t="s">
        <v>46</v>
      </c>
      <c r="C892" s="71" t="s">
        <v>26</v>
      </c>
      <c r="D892" s="34">
        <v>44348</v>
      </c>
      <c r="E892" s="12">
        <v>0</v>
      </c>
      <c r="F892" s="72">
        <v>0</v>
      </c>
      <c r="G892" s="72">
        <v>0</v>
      </c>
      <c r="H892" s="12">
        <v>141.43299999999999</v>
      </c>
      <c r="I892" s="72">
        <v>3.8690000000000002</v>
      </c>
      <c r="J892" s="72">
        <v>22.806999999999999</v>
      </c>
      <c r="K892" s="12">
        <v>153.69300000000001</v>
      </c>
      <c r="L892" s="72">
        <v>4.2050000000000001</v>
      </c>
      <c r="M892" s="72">
        <v>21.937000000000001</v>
      </c>
      <c r="N892" s="12">
        <v>295.12599999999998</v>
      </c>
      <c r="O892" s="72">
        <v>8.0739999999999998</v>
      </c>
      <c r="P892" s="72">
        <v>15.849</v>
      </c>
      <c r="Q892" s="12">
        <v>32.909999999999997</v>
      </c>
      <c r="R892" s="72">
        <v>0.9</v>
      </c>
      <c r="S892" s="72">
        <v>45.296999999999997</v>
      </c>
      <c r="T892" s="12">
        <v>328.036</v>
      </c>
      <c r="U892" s="72">
        <v>8.9740000000000002</v>
      </c>
      <c r="V892" s="72">
        <v>14.739000000000001</v>
      </c>
      <c r="W892" s="12">
        <v>1289.789</v>
      </c>
      <c r="X892" s="72">
        <v>35.286000000000001</v>
      </c>
      <c r="Y892" s="72">
        <v>6.117</v>
      </c>
      <c r="Z892" s="12">
        <v>1617.825</v>
      </c>
      <c r="AA892" s="72">
        <v>44.26</v>
      </c>
      <c r="AB892" s="72">
        <v>4.7169999999999996</v>
      </c>
      <c r="AC892" s="12">
        <v>1617.825</v>
      </c>
      <c r="AD892" s="72">
        <v>44.26</v>
      </c>
      <c r="AE892" s="72">
        <v>4.7169999999999996</v>
      </c>
      <c r="AF892" s="12">
        <v>9.4190000000000005</v>
      </c>
      <c r="AG892" s="72">
        <v>0.25800000000000001</v>
      </c>
      <c r="AH892" s="72">
        <v>121.33</v>
      </c>
      <c r="AI892" s="12">
        <v>122.69799999999999</v>
      </c>
      <c r="AJ892" s="72">
        <v>3.3570000000000002</v>
      </c>
      <c r="AK892" s="72">
        <v>25.207999999999998</v>
      </c>
      <c r="AL892" s="12">
        <v>132.11699999999999</v>
      </c>
      <c r="AM892" s="72">
        <v>3.6139999999999999</v>
      </c>
      <c r="AN892" s="72">
        <v>22.065999999999999</v>
      </c>
      <c r="AO892" s="12">
        <v>1749.943</v>
      </c>
      <c r="AP892" s="72">
        <v>47.875</v>
      </c>
      <c r="AQ892" s="72">
        <v>4.0579999999999998</v>
      </c>
      <c r="AR892" s="12">
        <v>59.591000000000001</v>
      </c>
      <c r="AS892" s="72">
        <v>1.63</v>
      </c>
      <c r="AT892" s="72">
        <v>30.273</v>
      </c>
      <c r="AU892" s="12">
        <v>33.886000000000003</v>
      </c>
      <c r="AV892" s="72">
        <v>0.92700000000000005</v>
      </c>
      <c r="AW892" s="72">
        <v>69.197000000000003</v>
      </c>
      <c r="AX892" s="12">
        <v>229.22900000000001</v>
      </c>
      <c r="AY892" s="72">
        <v>6.2709999999999999</v>
      </c>
      <c r="AZ892" s="72">
        <v>18.824000000000002</v>
      </c>
      <c r="BA892" s="12">
        <v>263.11500000000001</v>
      </c>
      <c r="BB892" s="72">
        <v>7.1980000000000004</v>
      </c>
      <c r="BC892" s="72">
        <v>17.776</v>
      </c>
      <c r="BD892" s="12">
        <v>110.57</v>
      </c>
      <c r="BE892" s="72">
        <v>3.0249999999999999</v>
      </c>
      <c r="BF892" s="72">
        <v>26.04</v>
      </c>
      <c r="BG892" s="12">
        <v>373.685</v>
      </c>
      <c r="BH892" s="72">
        <v>10.223000000000001</v>
      </c>
      <c r="BI892" s="72">
        <v>15.077999999999999</v>
      </c>
      <c r="BJ892" s="12">
        <v>955.51099999999997</v>
      </c>
      <c r="BK892" s="72">
        <v>26.140999999999998</v>
      </c>
      <c r="BL892" s="72">
        <v>11.622</v>
      </c>
      <c r="BM892" s="12">
        <v>516.52300000000002</v>
      </c>
      <c r="BN892" s="72">
        <v>14.131</v>
      </c>
      <c r="BO892" s="72">
        <v>12.721</v>
      </c>
      <c r="BP892" s="12">
        <v>1472.0340000000001</v>
      </c>
      <c r="BQ892" s="72">
        <v>40.271999999999998</v>
      </c>
      <c r="BR892" s="72">
        <v>8.6029999999999998</v>
      </c>
      <c r="BS892" s="12">
        <v>1905.309</v>
      </c>
      <c r="BT892" s="72">
        <v>52.125</v>
      </c>
      <c r="BU892" s="72">
        <v>6.4640000000000004</v>
      </c>
      <c r="BV892" s="12">
        <v>3655.252</v>
      </c>
      <c r="BW892" s="72">
        <v>100</v>
      </c>
      <c r="BX892" s="72">
        <v>3.9169999999999998</v>
      </c>
      <c r="BY892" s="13"/>
      <c r="BZ892" s="13"/>
    </row>
    <row r="893" spans="1:78" ht="12.75" customHeight="1">
      <c r="A893" s="122" t="s">
        <v>44</v>
      </c>
      <c r="B893" s="71" t="s">
        <v>46</v>
      </c>
      <c r="C893" s="71" t="s">
        <v>26</v>
      </c>
      <c r="D893" s="34">
        <v>44805</v>
      </c>
      <c r="E893" s="12">
        <v>0</v>
      </c>
      <c r="F893" s="72">
        <v>0</v>
      </c>
      <c r="G893" s="72">
        <v>0</v>
      </c>
      <c r="H893" s="12">
        <v>127.883</v>
      </c>
      <c r="I893" s="72">
        <v>3.609</v>
      </c>
      <c r="J893" s="72">
        <v>31.062000000000001</v>
      </c>
      <c r="K893" s="12">
        <v>151.10900000000001</v>
      </c>
      <c r="L893" s="72">
        <v>4.2649999999999997</v>
      </c>
      <c r="M893" s="72">
        <v>28.071999999999999</v>
      </c>
      <c r="N893" s="12">
        <v>278.99099999999999</v>
      </c>
      <c r="O893" s="72">
        <v>7.8739999999999997</v>
      </c>
      <c r="P893" s="72">
        <v>22.709</v>
      </c>
      <c r="Q893" s="12">
        <v>55.238999999999997</v>
      </c>
      <c r="R893" s="72">
        <v>1.5589999999999999</v>
      </c>
      <c r="S893" s="72">
        <v>52.805999999999997</v>
      </c>
      <c r="T893" s="12">
        <v>334.23099999999999</v>
      </c>
      <c r="U893" s="72">
        <v>9.4329999999999998</v>
      </c>
      <c r="V893" s="72">
        <v>20.353999999999999</v>
      </c>
      <c r="W893" s="12">
        <v>1385.3340000000001</v>
      </c>
      <c r="X893" s="72">
        <v>39.1</v>
      </c>
      <c r="Y893" s="72">
        <v>7.5880000000000001</v>
      </c>
      <c r="Z893" s="12">
        <v>1719.5640000000001</v>
      </c>
      <c r="AA893" s="72">
        <v>48.533000000000001</v>
      </c>
      <c r="AB893" s="72">
        <v>6.7830000000000004</v>
      </c>
      <c r="AC893" s="12">
        <v>1719.5640000000001</v>
      </c>
      <c r="AD893" s="72">
        <v>48.533000000000001</v>
      </c>
      <c r="AE893" s="72">
        <v>6.7830000000000004</v>
      </c>
      <c r="AF893" s="12">
        <v>18.619</v>
      </c>
      <c r="AG893" s="72">
        <v>0.52500000000000002</v>
      </c>
      <c r="AH893" s="72">
        <v>84.760999999999996</v>
      </c>
      <c r="AI893" s="12">
        <v>99.05</v>
      </c>
      <c r="AJ893" s="72">
        <v>2.7959999999999998</v>
      </c>
      <c r="AK893" s="72">
        <v>28.384</v>
      </c>
      <c r="AL893" s="12">
        <v>117.66800000000001</v>
      </c>
      <c r="AM893" s="72">
        <v>3.3210000000000002</v>
      </c>
      <c r="AN893" s="72">
        <v>24.009</v>
      </c>
      <c r="AO893" s="12">
        <v>1837.2329999999999</v>
      </c>
      <c r="AP893" s="72">
        <v>51.853999999999999</v>
      </c>
      <c r="AQ893" s="72">
        <v>6.8689999999999998</v>
      </c>
      <c r="AR893" s="12">
        <v>82.867999999999995</v>
      </c>
      <c r="AS893" s="72">
        <v>2.339</v>
      </c>
      <c r="AT893" s="72">
        <v>38.244</v>
      </c>
      <c r="AU893" s="12">
        <v>20.233000000000001</v>
      </c>
      <c r="AV893" s="72">
        <v>0.57099999999999995</v>
      </c>
      <c r="AW893" s="72">
        <v>64.622</v>
      </c>
      <c r="AX893" s="12">
        <v>145.99100000000001</v>
      </c>
      <c r="AY893" s="72">
        <v>4.12</v>
      </c>
      <c r="AZ893" s="72">
        <v>22.46</v>
      </c>
      <c r="BA893" s="12">
        <v>166.22399999999999</v>
      </c>
      <c r="BB893" s="72">
        <v>4.6920000000000002</v>
      </c>
      <c r="BC893" s="72">
        <v>18.77</v>
      </c>
      <c r="BD893" s="12">
        <v>77.328000000000003</v>
      </c>
      <c r="BE893" s="72">
        <v>2.1829999999999998</v>
      </c>
      <c r="BF893" s="72">
        <v>27.54</v>
      </c>
      <c r="BG893" s="12">
        <v>243.55199999999999</v>
      </c>
      <c r="BH893" s="72">
        <v>6.8739999999999997</v>
      </c>
      <c r="BI893" s="72">
        <v>13.43</v>
      </c>
      <c r="BJ893" s="12">
        <v>879.10900000000004</v>
      </c>
      <c r="BK893" s="72">
        <v>24.812000000000001</v>
      </c>
      <c r="BL893" s="72">
        <v>8.3209999999999997</v>
      </c>
      <c r="BM893" s="12">
        <v>500.315</v>
      </c>
      <c r="BN893" s="72">
        <v>14.121</v>
      </c>
      <c r="BO893" s="72">
        <v>13.15</v>
      </c>
      <c r="BP893" s="12">
        <v>1379.425</v>
      </c>
      <c r="BQ893" s="72">
        <v>38.933</v>
      </c>
      <c r="BR893" s="72">
        <v>6.3739999999999997</v>
      </c>
      <c r="BS893" s="12">
        <v>1705.845</v>
      </c>
      <c r="BT893" s="72">
        <v>48.146000000000001</v>
      </c>
      <c r="BU893" s="72">
        <v>4.4429999999999996</v>
      </c>
      <c r="BV893" s="12">
        <v>3543.0770000000002</v>
      </c>
      <c r="BW893" s="72">
        <v>100</v>
      </c>
      <c r="BX893" s="72">
        <v>3.859</v>
      </c>
      <c r="BY893" s="13"/>
      <c r="BZ893" s="13"/>
    </row>
    <row r="894" spans="1:78" ht="12.75" customHeight="1">
      <c r="A894" s="122" t="s">
        <v>44</v>
      </c>
      <c r="B894" s="71" t="s">
        <v>46</v>
      </c>
      <c r="C894" s="71" t="s">
        <v>26</v>
      </c>
      <c r="D894" s="34">
        <v>44896</v>
      </c>
      <c r="E894" s="12">
        <v>0</v>
      </c>
      <c r="F894" s="72">
        <v>0</v>
      </c>
      <c r="G894" s="72">
        <v>0</v>
      </c>
      <c r="H894" s="12">
        <v>107.185</v>
      </c>
      <c r="I894" s="72">
        <v>3.0710000000000002</v>
      </c>
      <c r="J894" s="72">
        <v>34.655000000000001</v>
      </c>
      <c r="K894" s="12">
        <v>81.772999999999996</v>
      </c>
      <c r="L894" s="72">
        <v>2.343</v>
      </c>
      <c r="M894" s="72">
        <v>29.222999999999999</v>
      </c>
      <c r="N894" s="12">
        <v>188.959</v>
      </c>
      <c r="O894" s="72">
        <v>5.415</v>
      </c>
      <c r="P894" s="72">
        <v>21.835999999999999</v>
      </c>
      <c r="Q894" s="12">
        <v>19.510000000000002</v>
      </c>
      <c r="R894" s="72">
        <v>0.55900000000000005</v>
      </c>
      <c r="S894" s="72">
        <v>48.771000000000001</v>
      </c>
      <c r="T894" s="12">
        <v>208.46799999999999</v>
      </c>
      <c r="U894" s="72">
        <v>5.9740000000000002</v>
      </c>
      <c r="V894" s="72">
        <v>22.399000000000001</v>
      </c>
      <c r="W894" s="12">
        <v>1335.4690000000001</v>
      </c>
      <c r="X894" s="72">
        <v>38.268000000000001</v>
      </c>
      <c r="Y894" s="72">
        <v>6.44</v>
      </c>
      <c r="Z894" s="12">
        <v>1543.9369999999999</v>
      </c>
      <c r="AA894" s="72">
        <v>44.241</v>
      </c>
      <c r="AB894" s="72">
        <v>4.9260000000000002</v>
      </c>
      <c r="AC894" s="12">
        <v>1543.9369999999999</v>
      </c>
      <c r="AD894" s="72">
        <v>44.241</v>
      </c>
      <c r="AE894" s="72">
        <v>4.9260000000000002</v>
      </c>
      <c r="AF894" s="12">
        <v>0</v>
      </c>
      <c r="AG894" s="72">
        <v>0</v>
      </c>
      <c r="AH894" s="72">
        <v>0</v>
      </c>
      <c r="AI894" s="12">
        <v>115.694</v>
      </c>
      <c r="AJ894" s="72">
        <v>3.3149999999999999</v>
      </c>
      <c r="AK894" s="72">
        <v>19.167000000000002</v>
      </c>
      <c r="AL894" s="12">
        <v>115.694</v>
      </c>
      <c r="AM894" s="72">
        <v>3.3149999999999999</v>
      </c>
      <c r="AN894" s="72">
        <v>19.167000000000002</v>
      </c>
      <c r="AO894" s="12">
        <v>1659.6310000000001</v>
      </c>
      <c r="AP894" s="72">
        <v>47.557000000000002</v>
      </c>
      <c r="AQ894" s="72">
        <v>4.8630000000000004</v>
      </c>
      <c r="AR894" s="12">
        <v>51.25</v>
      </c>
      <c r="AS894" s="72">
        <v>1.4690000000000001</v>
      </c>
      <c r="AT894" s="72">
        <v>42.03</v>
      </c>
      <c r="AU894" s="12">
        <v>2.851</v>
      </c>
      <c r="AV894" s="72">
        <v>8.2000000000000003E-2</v>
      </c>
      <c r="AW894" s="72">
        <v>84.402000000000001</v>
      </c>
      <c r="AX894" s="12">
        <v>173.809</v>
      </c>
      <c r="AY894" s="72">
        <v>4.9800000000000004</v>
      </c>
      <c r="AZ894" s="72">
        <v>18.423999999999999</v>
      </c>
      <c r="BA894" s="12">
        <v>176.66</v>
      </c>
      <c r="BB894" s="72">
        <v>5.0620000000000003</v>
      </c>
      <c r="BC894" s="72">
        <v>18.088999999999999</v>
      </c>
      <c r="BD894" s="12">
        <v>169.58</v>
      </c>
      <c r="BE894" s="72">
        <v>4.859</v>
      </c>
      <c r="BF894" s="72">
        <v>23.672000000000001</v>
      </c>
      <c r="BG894" s="12">
        <v>346.23899999999998</v>
      </c>
      <c r="BH894" s="72">
        <v>9.9209999999999994</v>
      </c>
      <c r="BI894" s="72">
        <v>13.676</v>
      </c>
      <c r="BJ894" s="12">
        <v>959.84199999999998</v>
      </c>
      <c r="BK894" s="72">
        <v>27.504000000000001</v>
      </c>
      <c r="BL894" s="72">
        <v>8.3230000000000004</v>
      </c>
      <c r="BM894" s="12">
        <v>472.84399999999999</v>
      </c>
      <c r="BN894" s="72">
        <v>13.548999999999999</v>
      </c>
      <c r="BO894" s="72">
        <v>13.2</v>
      </c>
      <c r="BP894" s="12">
        <v>1432.6859999999999</v>
      </c>
      <c r="BQ894" s="72">
        <v>41.052999999999997</v>
      </c>
      <c r="BR894" s="72">
        <v>6.7869999999999999</v>
      </c>
      <c r="BS894" s="12">
        <v>1830.1759999999999</v>
      </c>
      <c r="BT894" s="72">
        <v>52.442999999999998</v>
      </c>
      <c r="BU894" s="72">
        <v>5.0910000000000002</v>
      </c>
      <c r="BV894" s="12">
        <v>3489.8069999999998</v>
      </c>
      <c r="BW894" s="72">
        <v>100</v>
      </c>
      <c r="BX894" s="72">
        <v>4.2770000000000001</v>
      </c>
      <c r="BY894" s="13"/>
      <c r="BZ894" s="13"/>
    </row>
    <row r="895" spans="1:78" ht="12.75" customHeight="1">
      <c r="A895" s="122" t="s">
        <v>44</v>
      </c>
      <c r="B895" s="71" t="s">
        <v>46</v>
      </c>
      <c r="C895" s="71" t="s">
        <v>26</v>
      </c>
      <c r="D895" s="34">
        <v>44986</v>
      </c>
      <c r="E895" s="12">
        <v>0</v>
      </c>
      <c r="F895" s="72">
        <v>0</v>
      </c>
      <c r="G895" s="72">
        <v>0</v>
      </c>
      <c r="H895" s="12">
        <v>118.91800000000001</v>
      </c>
      <c r="I895" s="72">
        <v>3.5739999999999998</v>
      </c>
      <c r="J895" s="72">
        <v>15.428000000000001</v>
      </c>
      <c r="K895" s="12">
        <v>106.023</v>
      </c>
      <c r="L895" s="72">
        <v>3.1859999999999999</v>
      </c>
      <c r="M895" s="72">
        <v>21.352</v>
      </c>
      <c r="N895" s="12">
        <v>224.94200000000001</v>
      </c>
      <c r="O895" s="72">
        <v>6.76</v>
      </c>
      <c r="P895" s="72">
        <v>12.404</v>
      </c>
      <c r="Q895" s="12">
        <v>42.518999999999998</v>
      </c>
      <c r="R895" s="72">
        <v>1.278</v>
      </c>
      <c r="S895" s="72">
        <v>32.133000000000003</v>
      </c>
      <c r="T895" s="12">
        <v>267.46100000000001</v>
      </c>
      <c r="U895" s="72">
        <v>8.0370000000000008</v>
      </c>
      <c r="V895" s="72">
        <v>11.906000000000001</v>
      </c>
      <c r="W895" s="12">
        <v>1314.383</v>
      </c>
      <c r="X895" s="72">
        <v>39.497999999999998</v>
      </c>
      <c r="Y895" s="72">
        <v>4.7640000000000002</v>
      </c>
      <c r="Z895" s="12">
        <v>1581.8440000000001</v>
      </c>
      <c r="AA895" s="72">
        <v>47.536000000000001</v>
      </c>
      <c r="AB895" s="72">
        <v>3.8079999999999998</v>
      </c>
      <c r="AC895" s="12">
        <v>1581.8440000000001</v>
      </c>
      <c r="AD895" s="72">
        <v>47.536000000000001</v>
      </c>
      <c r="AE895" s="72">
        <v>3.8079999999999998</v>
      </c>
      <c r="AF895" s="12">
        <v>4.8159999999999998</v>
      </c>
      <c r="AG895" s="72">
        <v>0.14499999999999999</v>
      </c>
      <c r="AH895" s="72">
        <v>80.671999999999997</v>
      </c>
      <c r="AI895" s="12">
        <v>132.53399999999999</v>
      </c>
      <c r="AJ895" s="72">
        <v>3.9830000000000001</v>
      </c>
      <c r="AK895" s="72">
        <v>20.327000000000002</v>
      </c>
      <c r="AL895" s="12">
        <v>137.35</v>
      </c>
      <c r="AM895" s="72">
        <v>4.1269999999999998</v>
      </c>
      <c r="AN895" s="72">
        <v>20.408999999999999</v>
      </c>
      <c r="AO895" s="12">
        <v>1719.194</v>
      </c>
      <c r="AP895" s="72">
        <v>51.662999999999997</v>
      </c>
      <c r="AQ895" s="72">
        <v>3.71</v>
      </c>
      <c r="AR895" s="12">
        <v>140.54</v>
      </c>
      <c r="AS895" s="72">
        <v>4.2229999999999999</v>
      </c>
      <c r="AT895" s="72">
        <v>28.65</v>
      </c>
      <c r="AU895" s="12">
        <v>7.4870000000000001</v>
      </c>
      <c r="AV895" s="72">
        <v>0.22500000000000001</v>
      </c>
      <c r="AW895" s="72">
        <v>42.030999999999999</v>
      </c>
      <c r="AX895" s="12">
        <v>202.63300000000001</v>
      </c>
      <c r="AY895" s="72">
        <v>6.0890000000000004</v>
      </c>
      <c r="AZ895" s="72">
        <v>13.77</v>
      </c>
      <c r="BA895" s="12">
        <v>210.12</v>
      </c>
      <c r="BB895" s="72">
        <v>6.3140000000000001</v>
      </c>
      <c r="BC895" s="72">
        <v>13.430999999999999</v>
      </c>
      <c r="BD895" s="12">
        <v>174.691</v>
      </c>
      <c r="BE895" s="72">
        <v>5.25</v>
      </c>
      <c r="BF895" s="72">
        <v>14.763999999999999</v>
      </c>
      <c r="BG895" s="12">
        <v>384.81099999999998</v>
      </c>
      <c r="BH895" s="72">
        <v>11.564</v>
      </c>
      <c r="BI895" s="72">
        <v>8.4290000000000003</v>
      </c>
      <c r="BJ895" s="12">
        <v>625.31600000000003</v>
      </c>
      <c r="BK895" s="72">
        <v>18.791</v>
      </c>
      <c r="BL895" s="72">
        <v>7.673</v>
      </c>
      <c r="BM895" s="12">
        <v>457.83499999999998</v>
      </c>
      <c r="BN895" s="72">
        <v>13.757999999999999</v>
      </c>
      <c r="BO895" s="72">
        <v>10.835000000000001</v>
      </c>
      <c r="BP895" s="12">
        <v>1083.1510000000001</v>
      </c>
      <c r="BQ895" s="72">
        <v>32.549999999999997</v>
      </c>
      <c r="BR895" s="72">
        <v>6.7249999999999996</v>
      </c>
      <c r="BS895" s="12">
        <v>1608.501</v>
      </c>
      <c r="BT895" s="72">
        <v>48.337000000000003</v>
      </c>
      <c r="BU895" s="72">
        <v>4.5549999999999997</v>
      </c>
      <c r="BV895" s="12">
        <v>3327.6950000000002</v>
      </c>
      <c r="BW895" s="72">
        <v>100</v>
      </c>
      <c r="BX895" s="72">
        <v>2.9249999999999998</v>
      </c>
      <c r="BY895" s="13"/>
      <c r="BZ895" s="13"/>
    </row>
    <row r="896" spans="1:78" ht="12.75" customHeight="1">
      <c r="A896" s="122" t="s">
        <v>44</v>
      </c>
      <c r="B896" s="71" t="s">
        <v>46</v>
      </c>
      <c r="C896" s="71" t="s">
        <v>26</v>
      </c>
      <c r="D896" s="34">
        <v>45078</v>
      </c>
      <c r="E896" s="12">
        <v>0</v>
      </c>
      <c r="F896" s="72">
        <v>0</v>
      </c>
      <c r="G896" s="72">
        <v>0</v>
      </c>
      <c r="H896" s="12">
        <v>115.25700000000001</v>
      </c>
      <c r="I896" s="72">
        <v>3.3610000000000002</v>
      </c>
      <c r="J896" s="72">
        <v>22.541</v>
      </c>
      <c r="K896" s="12">
        <v>115.724</v>
      </c>
      <c r="L896" s="72">
        <v>3.3740000000000001</v>
      </c>
      <c r="M896" s="72">
        <v>23.719000000000001</v>
      </c>
      <c r="N896" s="12">
        <v>230.982</v>
      </c>
      <c r="O896" s="72">
        <v>6.7350000000000003</v>
      </c>
      <c r="P896" s="72">
        <v>16.350000000000001</v>
      </c>
      <c r="Q896" s="12">
        <v>34.237000000000002</v>
      </c>
      <c r="R896" s="72">
        <v>0.998</v>
      </c>
      <c r="S896" s="72">
        <v>26.933</v>
      </c>
      <c r="T896" s="12">
        <v>265.21899999999999</v>
      </c>
      <c r="U896" s="72">
        <v>7.7329999999999997</v>
      </c>
      <c r="V896" s="72">
        <v>14.67</v>
      </c>
      <c r="W896" s="12">
        <v>1271.653</v>
      </c>
      <c r="X896" s="72">
        <v>37.078000000000003</v>
      </c>
      <c r="Y896" s="72">
        <v>5.8440000000000003</v>
      </c>
      <c r="Z896" s="12">
        <v>1536.8720000000001</v>
      </c>
      <c r="AA896" s="72">
        <v>44.811</v>
      </c>
      <c r="AB896" s="72">
        <v>4.5949999999999998</v>
      </c>
      <c r="AC896" s="12">
        <v>1536.8720000000001</v>
      </c>
      <c r="AD896" s="72">
        <v>44.811</v>
      </c>
      <c r="AE896" s="72">
        <v>4.5949999999999998</v>
      </c>
      <c r="AF896" s="12">
        <v>0</v>
      </c>
      <c r="AG896" s="72">
        <v>0</v>
      </c>
      <c r="AH896" s="72">
        <v>0</v>
      </c>
      <c r="AI896" s="12">
        <v>137.422</v>
      </c>
      <c r="AJ896" s="72">
        <v>4.0069999999999997</v>
      </c>
      <c r="AK896" s="72">
        <v>22.39</v>
      </c>
      <c r="AL896" s="12">
        <v>137.422</v>
      </c>
      <c r="AM896" s="72">
        <v>4.0069999999999997</v>
      </c>
      <c r="AN896" s="72">
        <v>22.39</v>
      </c>
      <c r="AO896" s="12">
        <v>1674.2940000000001</v>
      </c>
      <c r="AP896" s="72">
        <v>48.817</v>
      </c>
      <c r="AQ896" s="72">
        <v>4.5270000000000001</v>
      </c>
      <c r="AR896" s="12">
        <v>50.231000000000002</v>
      </c>
      <c r="AS896" s="72">
        <v>1.4650000000000001</v>
      </c>
      <c r="AT896" s="72">
        <v>28.923999999999999</v>
      </c>
      <c r="AU896" s="12">
        <v>13.076000000000001</v>
      </c>
      <c r="AV896" s="72">
        <v>0.38100000000000001</v>
      </c>
      <c r="AW896" s="72">
        <v>46.82</v>
      </c>
      <c r="AX896" s="12">
        <v>156.108</v>
      </c>
      <c r="AY896" s="72">
        <v>4.5519999999999996</v>
      </c>
      <c r="AZ896" s="72">
        <v>24.925999999999998</v>
      </c>
      <c r="BA896" s="12">
        <v>169.184</v>
      </c>
      <c r="BB896" s="72">
        <v>4.9329999999999998</v>
      </c>
      <c r="BC896" s="72">
        <v>23.132000000000001</v>
      </c>
      <c r="BD896" s="12">
        <v>136.566</v>
      </c>
      <c r="BE896" s="72">
        <v>3.9820000000000002</v>
      </c>
      <c r="BF896" s="72">
        <v>18.010000000000002</v>
      </c>
      <c r="BG896" s="12">
        <v>305.75</v>
      </c>
      <c r="BH896" s="72">
        <v>8.9149999999999991</v>
      </c>
      <c r="BI896" s="72">
        <v>15.87</v>
      </c>
      <c r="BJ896" s="12">
        <v>860.90700000000004</v>
      </c>
      <c r="BK896" s="72">
        <v>25.100999999999999</v>
      </c>
      <c r="BL896" s="72">
        <v>6.2160000000000002</v>
      </c>
      <c r="BM896" s="12">
        <v>538.53300000000002</v>
      </c>
      <c r="BN896" s="72">
        <v>15.702</v>
      </c>
      <c r="BO896" s="72">
        <v>8.9120000000000008</v>
      </c>
      <c r="BP896" s="12">
        <v>1399.44</v>
      </c>
      <c r="BQ896" s="72">
        <v>40.802999999999997</v>
      </c>
      <c r="BR896" s="72">
        <v>4.7670000000000003</v>
      </c>
      <c r="BS896" s="12">
        <v>1755.42</v>
      </c>
      <c r="BT896" s="72">
        <v>51.183</v>
      </c>
      <c r="BU896" s="72">
        <v>4.7069999999999999</v>
      </c>
      <c r="BV896" s="12">
        <v>3429.7139999999999</v>
      </c>
      <c r="BW896" s="72">
        <v>100</v>
      </c>
      <c r="BX896" s="72">
        <v>3.25</v>
      </c>
      <c r="BY896" s="13"/>
      <c r="BZ896" s="13"/>
    </row>
    <row r="897" spans="1:78" ht="12.75" customHeight="1">
      <c r="A897" s="122" t="s">
        <v>44</v>
      </c>
      <c r="B897" s="71" t="s">
        <v>46</v>
      </c>
      <c r="C897" s="71" t="s">
        <v>26</v>
      </c>
      <c r="D897" s="34">
        <v>45170</v>
      </c>
      <c r="E897" s="12">
        <v>0</v>
      </c>
      <c r="F897" s="72">
        <v>0</v>
      </c>
      <c r="G897" s="72">
        <v>0</v>
      </c>
      <c r="H897" s="12">
        <v>99.126000000000005</v>
      </c>
      <c r="I897" s="72">
        <v>2.9140000000000001</v>
      </c>
      <c r="J897" s="72">
        <v>16.568999999999999</v>
      </c>
      <c r="K897" s="12">
        <v>108.333</v>
      </c>
      <c r="L897" s="72">
        <v>3.1840000000000002</v>
      </c>
      <c r="M897" s="72">
        <v>20.239000000000001</v>
      </c>
      <c r="N897" s="12">
        <v>207.459</v>
      </c>
      <c r="O897" s="72">
        <v>6.0979999999999999</v>
      </c>
      <c r="P897" s="72">
        <v>12.172000000000001</v>
      </c>
      <c r="Q897" s="12">
        <v>38.322000000000003</v>
      </c>
      <c r="R897" s="72">
        <v>1.1259999999999999</v>
      </c>
      <c r="S897" s="72">
        <v>35.122999999999998</v>
      </c>
      <c r="T897" s="12">
        <v>245.78100000000001</v>
      </c>
      <c r="U897" s="72">
        <v>7.2240000000000002</v>
      </c>
      <c r="V897" s="72">
        <v>12.632999999999999</v>
      </c>
      <c r="W897" s="12">
        <v>1297.421</v>
      </c>
      <c r="X897" s="72">
        <v>38.134999999999998</v>
      </c>
      <c r="Y897" s="72">
        <v>5.0949999999999998</v>
      </c>
      <c r="Z897" s="12">
        <v>1543.203</v>
      </c>
      <c r="AA897" s="72">
        <v>45.36</v>
      </c>
      <c r="AB897" s="72">
        <v>5.0540000000000003</v>
      </c>
      <c r="AC897" s="12">
        <v>1543.203</v>
      </c>
      <c r="AD897" s="72">
        <v>45.36</v>
      </c>
      <c r="AE897" s="72">
        <v>5.0540000000000003</v>
      </c>
      <c r="AF897" s="12">
        <v>12.548</v>
      </c>
      <c r="AG897" s="72">
        <v>0.36899999999999999</v>
      </c>
      <c r="AH897" s="72">
        <v>58.036000000000001</v>
      </c>
      <c r="AI897" s="12">
        <v>112.504</v>
      </c>
      <c r="AJ897" s="72">
        <v>3.3069999999999999</v>
      </c>
      <c r="AK897" s="72">
        <v>23.936</v>
      </c>
      <c r="AL897" s="12">
        <v>125.05200000000001</v>
      </c>
      <c r="AM897" s="72">
        <v>3.6760000000000002</v>
      </c>
      <c r="AN897" s="72">
        <v>20.745999999999999</v>
      </c>
      <c r="AO897" s="12">
        <v>1668.2539999999999</v>
      </c>
      <c r="AP897" s="72">
        <v>49.034999999999997</v>
      </c>
      <c r="AQ897" s="72">
        <v>4.633</v>
      </c>
      <c r="AR897" s="12">
        <v>71.088999999999999</v>
      </c>
      <c r="AS897" s="72">
        <v>2.09</v>
      </c>
      <c r="AT897" s="72">
        <v>19.91</v>
      </c>
      <c r="AU897" s="12">
        <v>9.9469999999999992</v>
      </c>
      <c r="AV897" s="72">
        <v>0.29199999999999998</v>
      </c>
      <c r="AW897" s="72">
        <v>69.736999999999995</v>
      </c>
      <c r="AX897" s="12">
        <v>176.62700000000001</v>
      </c>
      <c r="AY897" s="72">
        <v>5.1920000000000002</v>
      </c>
      <c r="AZ897" s="72">
        <v>15.832000000000001</v>
      </c>
      <c r="BA897" s="12">
        <v>186.57400000000001</v>
      </c>
      <c r="BB897" s="72">
        <v>5.484</v>
      </c>
      <c r="BC897" s="72">
        <v>16.07</v>
      </c>
      <c r="BD897" s="12">
        <v>96.06</v>
      </c>
      <c r="BE897" s="72">
        <v>2.823</v>
      </c>
      <c r="BF897" s="72">
        <v>21.358000000000001</v>
      </c>
      <c r="BG897" s="12">
        <v>282.63400000000001</v>
      </c>
      <c r="BH897" s="72">
        <v>8.3070000000000004</v>
      </c>
      <c r="BI897" s="72">
        <v>12.201000000000001</v>
      </c>
      <c r="BJ897" s="12">
        <v>823.60400000000004</v>
      </c>
      <c r="BK897" s="72">
        <v>24.207999999999998</v>
      </c>
      <c r="BL897" s="72">
        <v>6.6529999999999996</v>
      </c>
      <c r="BM897" s="12">
        <v>556.57600000000002</v>
      </c>
      <c r="BN897" s="72">
        <v>16.36</v>
      </c>
      <c r="BO897" s="72">
        <v>11.337</v>
      </c>
      <c r="BP897" s="12">
        <v>1380.18</v>
      </c>
      <c r="BQ897" s="72">
        <v>40.567999999999998</v>
      </c>
      <c r="BR897" s="72">
        <v>5.5880000000000001</v>
      </c>
      <c r="BS897" s="12">
        <v>1733.902</v>
      </c>
      <c r="BT897" s="72">
        <v>50.965000000000003</v>
      </c>
      <c r="BU897" s="72">
        <v>4.407</v>
      </c>
      <c r="BV897" s="12">
        <v>3402.1570000000002</v>
      </c>
      <c r="BW897" s="72">
        <v>100</v>
      </c>
      <c r="BX897" s="72">
        <v>3.6560000000000001</v>
      </c>
      <c r="BY897" s="13"/>
      <c r="BZ897" s="13"/>
    </row>
    <row r="898" spans="1:78" ht="12.75" customHeight="1">
      <c r="A898" s="122" t="s">
        <v>44</v>
      </c>
      <c r="B898" s="71" t="s">
        <v>46</v>
      </c>
      <c r="C898" s="71" t="s">
        <v>26</v>
      </c>
      <c r="D898" s="34">
        <v>45261</v>
      </c>
      <c r="E898" s="12">
        <v>6.8929999999999998</v>
      </c>
      <c r="F898" s="72">
        <v>0.2</v>
      </c>
      <c r="G898" s="72">
        <v>77.971000000000004</v>
      </c>
      <c r="H898" s="12">
        <v>89.59</v>
      </c>
      <c r="I898" s="72">
        <v>2.6</v>
      </c>
      <c r="J898" s="72">
        <v>19.5</v>
      </c>
      <c r="K898" s="12">
        <v>149.31700000000001</v>
      </c>
      <c r="L898" s="72">
        <v>4.3339999999999996</v>
      </c>
      <c r="M898" s="72">
        <v>17.925999999999998</v>
      </c>
      <c r="N898" s="12">
        <v>238.90600000000001</v>
      </c>
      <c r="O898" s="72">
        <v>6.9340000000000002</v>
      </c>
      <c r="P898" s="72">
        <v>13.31</v>
      </c>
      <c r="Q898" s="12">
        <v>65.878</v>
      </c>
      <c r="R898" s="72">
        <v>1.9119999999999999</v>
      </c>
      <c r="S898" s="72">
        <v>27.632000000000001</v>
      </c>
      <c r="T898" s="12">
        <v>304.78399999999999</v>
      </c>
      <c r="U898" s="72">
        <v>8.8460000000000001</v>
      </c>
      <c r="V898" s="72">
        <v>10.406000000000001</v>
      </c>
      <c r="W898" s="12">
        <v>1345.8040000000001</v>
      </c>
      <c r="X898" s="72">
        <v>39.058999999999997</v>
      </c>
      <c r="Y898" s="72">
        <v>4.7830000000000004</v>
      </c>
      <c r="Z898" s="12">
        <v>1650.588</v>
      </c>
      <c r="AA898" s="72">
        <v>47.904000000000003</v>
      </c>
      <c r="AB898" s="72">
        <v>3.9140000000000001</v>
      </c>
      <c r="AC898" s="12">
        <v>1657.481</v>
      </c>
      <c r="AD898" s="72">
        <v>48.103999999999999</v>
      </c>
      <c r="AE898" s="72">
        <v>3.9620000000000002</v>
      </c>
      <c r="AF898" s="12">
        <v>8.2200000000000006</v>
      </c>
      <c r="AG898" s="72">
        <v>0.23899999999999999</v>
      </c>
      <c r="AH898" s="72">
        <v>87.087000000000003</v>
      </c>
      <c r="AI898" s="12">
        <v>90.620999999999995</v>
      </c>
      <c r="AJ898" s="72">
        <v>2.63</v>
      </c>
      <c r="AK898" s="72">
        <v>21.143000000000001</v>
      </c>
      <c r="AL898" s="12">
        <v>98.840999999999994</v>
      </c>
      <c r="AM898" s="72">
        <v>2.8690000000000002</v>
      </c>
      <c r="AN898" s="72">
        <v>19.622</v>
      </c>
      <c r="AO898" s="12">
        <v>1756.3219999999999</v>
      </c>
      <c r="AP898" s="72">
        <v>50.972999999999999</v>
      </c>
      <c r="AQ898" s="72">
        <v>4.1710000000000003</v>
      </c>
      <c r="AR898" s="12">
        <v>54.08</v>
      </c>
      <c r="AS898" s="72">
        <v>1.57</v>
      </c>
      <c r="AT898" s="72">
        <v>34.052</v>
      </c>
      <c r="AU898" s="12">
        <v>19.52</v>
      </c>
      <c r="AV898" s="72">
        <v>0.56699999999999995</v>
      </c>
      <c r="AW898" s="72">
        <v>39.463000000000001</v>
      </c>
      <c r="AX898" s="12">
        <v>146.66300000000001</v>
      </c>
      <c r="AY898" s="72">
        <v>4.2569999999999997</v>
      </c>
      <c r="AZ898" s="72">
        <v>20.507000000000001</v>
      </c>
      <c r="BA898" s="12">
        <v>166.18299999999999</v>
      </c>
      <c r="BB898" s="72">
        <v>4.8230000000000004</v>
      </c>
      <c r="BC898" s="72">
        <v>19.265000000000001</v>
      </c>
      <c r="BD898" s="12">
        <v>73.406000000000006</v>
      </c>
      <c r="BE898" s="72">
        <v>2.13</v>
      </c>
      <c r="BF898" s="72">
        <v>26.427</v>
      </c>
      <c r="BG898" s="12">
        <v>239.589</v>
      </c>
      <c r="BH898" s="72">
        <v>6.9530000000000003</v>
      </c>
      <c r="BI898" s="72">
        <v>14.913</v>
      </c>
      <c r="BJ898" s="12">
        <v>878.35199999999998</v>
      </c>
      <c r="BK898" s="72">
        <v>25.492000000000001</v>
      </c>
      <c r="BL898" s="72">
        <v>8.718</v>
      </c>
      <c r="BM898" s="12">
        <v>517.26599999999996</v>
      </c>
      <c r="BN898" s="72">
        <v>15.012</v>
      </c>
      <c r="BO898" s="72">
        <v>10.516999999999999</v>
      </c>
      <c r="BP898" s="12">
        <v>1395.6179999999999</v>
      </c>
      <c r="BQ898" s="72">
        <v>40.503999999999998</v>
      </c>
      <c r="BR898" s="72">
        <v>6.6710000000000003</v>
      </c>
      <c r="BS898" s="12">
        <v>1689.2860000000001</v>
      </c>
      <c r="BT898" s="72">
        <v>49.027000000000001</v>
      </c>
      <c r="BU898" s="72">
        <v>5.5910000000000002</v>
      </c>
      <c r="BV898" s="12">
        <v>3445.6089999999999</v>
      </c>
      <c r="BW898" s="72">
        <v>100</v>
      </c>
      <c r="BX898" s="72">
        <v>3.3279999999999998</v>
      </c>
      <c r="BY898" s="13"/>
      <c r="BZ898" s="13"/>
    </row>
    <row r="899" spans="1:78" ht="12.75" customHeight="1">
      <c r="A899" s="122" t="s">
        <v>44</v>
      </c>
      <c r="B899" s="71" t="s">
        <v>46</v>
      </c>
      <c r="C899" s="71" t="s">
        <v>26</v>
      </c>
      <c r="D899" s="34">
        <v>45352</v>
      </c>
      <c r="E899" s="12">
        <v>0</v>
      </c>
      <c r="F899" s="72">
        <v>0</v>
      </c>
      <c r="G899" s="72">
        <v>0</v>
      </c>
      <c r="H899" s="12">
        <v>108.389</v>
      </c>
      <c r="I899" s="72">
        <v>3.202</v>
      </c>
      <c r="J899" s="72">
        <v>19.556999999999999</v>
      </c>
      <c r="K899" s="12">
        <v>119.619</v>
      </c>
      <c r="L899" s="72">
        <v>3.5329999999999999</v>
      </c>
      <c r="M899" s="72">
        <v>18.844000000000001</v>
      </c>
      <c r="N899" s="12">
        <v>228.00899999999999</v>
      </c>
      <c r="O899" s="72">
        <v>6.7350000000000003</v>
      </c>
      <c r="P899" s="72">
        <v>12.127000000000001</v>
      </c>
      <c r="Q899" s="12">
        <v>59.36</v>
      </c>
      <c r="R899" s="72">
        <v>1.7529999999999999</v>
      </c>
      <c r="S899" s="72">
        <v>29.221</v>
      </c>
      <c r="T899" s="12">
        <v>287.36900000000003</v>
      </c>
      <c r="U899" s="72">
        <v>8.4879999999999995</v>
      </c>
      <c r="V899" s="72">
        <v>12.795999999999999</v>
      </c>
      <c r="W899" s="12">
        <v>1305.0260000000001</v>
      </c>
      <c r="X899" s="72">
        <v>38.548999999999999</v>
      </c>
      <c r="Y899" s="72">
        <v>6.0049999999999999</v>
      </c>
      <c r="Z899" s="12">
        <v>1592.395</v>
      </c>
      <c r="AA899" s="72">
        <v>47.036999999999999</v>
      </c>
      <c r="AB899" s="72">
        <v>5.3</v>
      </c>
      <c r="AC899" s="12">
        <v>1592.395</v>
      </c>
      <c r="AD899" s="72">
        <v>47.036999999999999</v>
      </c>
      <c r="AE899" s="72">
        <v>5.3</v>
      </c>
      <c r="AF899" s="12">
        <v>4.2290000000000001</v>
      </c>
      <c r="AG899" s="72">
        <v>0.125</v>
      </c>
      <c r="AH899" s="72">
        <v>76.527000000000001</v>
      </c>
      <c r="AI899" s="12">
        <v>122.28700000000001</v>
      </c>
      <c r="AJ899" s="72">
        <v>3.6120000000000001</v>
      </c>
      <c r="AK899" s="72">
        <v>19.379000000000001</v>
      </c>
      <c r="AL899" s="12">
        <v>126.517</v>
      </c>
      <c r="AM899" s="72">
        <v>3.7370000000000001</v>
      </c>
      <c r="AN899" s="72">
        <v>18.695</v>
      </c>
      <c r="AO899" s="12">
        <v>1718.912</v>
      </c>
      <c r="AP899" s="72">
        <v>50.774000000000001</v>
      </c>
      <c r="AQ899" s="72">
        <v>5.258</v>
      </c>
      <c r="AR899" s="12">
        <v>87.366</v>
      </c>
      <c r="AS899" s="72">
        <v>2.581</v>
      </c>
      <c r="AT899" s="72">
        <v>26.814</v>
      </c>
      <c r="AU899" s="12">
        <v>4.37</v>
      </c>
      <c r="AV899" s="72">
        <v>0.129</v>
      </c>
      <c r="AW899" s="72">
        <v>83.147999999999996</v>
      </c>
      <c r="AX899" s="12">
        <v>205.83500000000001</v>
      </c>
      <c r="AY899" s="72">
        <v>6.08</v>
      </c>
      <c r="AZ899" s="72">
        <v>18.222999999999999</v>
      </c>
      <c r="BA899" s="12">
        <v>210.20500000000001</v>
      </c>
      <c r="BB899" s="72">
        <v>6.2089999999999996</v>
      </c>
      <c r="BC899" s="72">
        <v>18.079999999999998</v>
      </c>
      <c r="BD899" s="12">
        <v>94.460999999999999</v>
      </c>
      <c r="BE899" s="72">
        <v>2.79</v>
      </c>
      <c r="BF899" s="72">
        <v>23.683</v>
      </c>
      <c r="BG899" s="12">
        <v>304.66699999999997</v>
      </c>
      <c r="BH899" s="72">
        <v>8.9990000000000006</v>
      </c>
      <c r="BI899" s="72">
        <v>15.646000000000001</v>
      </c>
      <c r="BJ899" s="12">
        <v>853.49300000000005</v>
      </c>
      <c r="BK899" s="72">
        <v>25.210999999999999</v>
      </c>
      <c r="BL899" s="72">
        <v>8.0399999999999991</v>
      </c>
      <c r="BM899" s="12">
        <v>420.96100000000001</v>
      </c>
      <c r="BN899" s="72">
        <v>12.435</v>
      </c>
      <c r="BO899" s="72">
        <v>9.1769999999999996</v>
      </c>
      <c r="BP899" s="12">
        <v>1274.454</v>
      </c>
      <c r="BQ899" s="72">
        <v>37.646000000000001</v>
      </c>
      <c r="BR899" s="72">
        <v>5.8739999999999997</v>
      </c>
      <c r="BS899" s="12">
        <v>1666.4860000000001</v>
      </c>
      <c r="BT899" s="72">
        <v>49.225999999999999</v>
      </c>
      <c r="BU899" s="72">
        <v>5.1340000000000003</v>
      </c>
      <c r="BV899" s="12">
        <v>3385.3980000000001</v>
      </c>
      <c r="BW899" s="72">
        <v>100</v>
      </c>
      <c r="BX899" s="72">
        <v>3.4129999999999998</v>
      </c>
      <c r="BY899" s="13"/>
      <c r="BZ899" s="13"/>
    </row>
    <row r="900" spans="1:78" ht="12.75" customHeight="1">
      <c r="A900" s="122" t="s">
        <v>44</v>
      </c>
      <c r="B900" s="71" t="s">
        <v>46</v>
      </c>
      <c r="C900" s="71" t="s">
        <v>26</v>
      </c>
      <c r="D900" s="34">
        <v>45444</v>
      </c>
      <c r="E900" s="12">
        <v>0</v>
      </c>
      <c r="F900" s="72">
        <v>0</v>
      </c>
      <c r="G900" s="72">
        <v>0</v>
      </c>
      <c r="H900" s="12">
        <v>95.266999999999996</v>
      </c>
      <c r="I900" s="72">
        <v>2.641</v>
      </c>
      <c r="J900" s="72">
        <v>22.495999999999999</v>
      </c>
      <c r="K900" s="12">
        <v>128.89699999999999</v>
      </c>
      <c r="L900" s="72">
        <v>3.5739999999999998</v>
      </c>
      <c r="M900" s="72">
        <v>18.861999999999998</v>
      </c>
      <c r="N900" s="12">
        <v>224.16300000000001</v>
      </c>
      <c r="O900" s="72">
        <v>6.2149999999999999</v>
      </c>
      <c r="P900" s="72">
        <v>16.265999999999998</v>
      </c>
      <c r="Q900" s="12">
        <v>90.194999999999993</v>
      </c>
      <c r="R900" s="72">
        <v>2.5009999999999999</v>
      </c>
      <c r="S900" s="72">
        <v>23.687999999999999</v>
      </c>
      <c r="T900" s="12">
        <v>314.35899999999998</v>
      </c>
      <c r="U900" s="72">
        <v>8.7149999999999999</v>
      </c>
      <c r="V900" s="72">
        <v>12.205</v>
      </c>
      <c r="W900" s="12">
        <v>1343.221</v>
      </c>
      <c r="X900" s="72">
        <v>37.24</v>
      </c>
      <c r="Y900" s="72">
        <v>4.9000000000000004</v>
      </c>
      <c r="Z900" s="12">
        <v>1657.579</v>
      </c>
      <c r="AA900" s="72">
        <v>45.954999999999998</v>
      </c>
      <c r="AB900" s="72">
        <v>5.3710000000000004</v>
      </c>
      <c r="AC900" s="12">
        <v>1657.579</v>
      </c>
      <c r="AD900" s="72">
        <v>45.954999999999998</v>
      </c>
      <c r="AE900" s="72">
        <v>5.3710000000000004</v>
      </c>
      <c r="AF900" s="12">
        <v>12.648999999999999</v>
      </c>
      <c r="AG900" s="72">
        <v>0.35099999999999998</v>
      </c>
      <c r="AH900" s="72">
        <v>62.526000000000003</v>
      </c>
      <c r="AI900" s="12">
        <v>129.61699999999999</v>
      </c>
      <c r="AJ900" s="72">
        <v>3.5939999999999999</v>
      </c>
      <c r="AK900" s="72">
        <v>21.097000000000001</v>
      </c>
      <c r="AL900" s="12">
        <v>142.26599999999999</v>
      </c>
      <c r="AM900" s="72">
        <v>3.944</v>
      </c>
      <c r="AN900" s="72">
        <v>19.033000000000001</v>
      </c>
      <c r="AO900" s="12">
        <v>1799.845</v>
      </c>
      <c r="AP900" s="72">
        <v>49.899000000000001</v>
      </c>
      <c r="AQ900" s="72">
        <v>5.444</v>
      </c>
      <c r="AR900" s="12">
        <v>64.192999999999998</v>
      </c>
      <c r="AS900" s="72">
        <v>1.78</v>
      </c>
      <c r="AT900" s="72">
        <v>25.742000000000001</v>
      </c>
      <c r="AU900" s="12">
        <v>14.323</v>
      </c>
      <c r="AV900" s="72">
        <v>0.39700000000000002</v>
      </c>
      <c r="AW900" s="72">
        <v>51.134999999999998</v>
      </c>
      <c r="AX900" s="12">
        <v>216.298</v>
      </c>
      <c r="AY900" s="72">
        <v>5.9969999999999999</v>
      </c>
      <c r="AZ900" s="72">
        <v>13.683</v>
      </c>
      <c r="BA900" s="12">
        <v>230.62100000000001</v>
      </c>
      <c r="BB900" s="72">
        <v>6.3940000000000001</v>
      </c>
      <c r="BC900" s="72">
        <v>12.654999999999999</v>
      </c>
      <c r="BD900" s="12">
        <v>77.275999999999996</v>
      </c>
      <c r="BE900" s="72">
        <v>2.1419999999999999</v>
      </c>
      <c r="BF900" s="72">
        <v>23.407</v>
      </c>
      <c r="BG900" s="12">
        <v>307.89699999999999</v>
      </c>
      <c r="BH900" s="72">
        <v>8.5359999999999996</v>
      </c>
      <c r="BI900" s="72">
        <v>12.503</v>
      </c>
      <c r="BJ900" s="12">
        <v>862.91600000000005</v>
      </c>
      <c r="BK900" s="72">
        <v>23.923999999999999</v>
      </c>
      <c r="BL900" s="72">
        <v>6.319</v>
      </c>
      <c r="BM900" s="12">
        <v>572.09500000000003</v>
      </c>
      <c r="BN900" s="72">
        <v>15.861000000000001</v>
      </c>
      <c r="BO900" s="72">
        <v>9.1379999999999999</v>
      </c>
      <c r="BP900" s="12">
        <v>1435.011</v>
      </c>
      <c r="BQ900" s="72">
        <v>39.784999999999997</v>
      </c>
      <c r="BR900" s="72">
        <v>4.383</v>
      </c>
      <c r="BS900" s="12">
        <v>1807.1010000000001</v>
      </c>
      <c r="BT900" s="72">
        <v>50.100999999999999</v>
      </c>
      <c r="BU900" s="72">
        <v>3.2669999999999999</v>
      </c>
      <c r="BV900" s="12">
        <v>3606.9459999999999</v>
      </c>
      <c r="BW900" s="72">
        <v>100</v>
      </c>
      <c r="BX900" s="72">
        <v>2.7149999999999999</v>
      </c>
      <c r="BY900" s="13"/>
      <c r="BZ900" s="13"/>
    </row>
    <row r="901" spans="1:78" ht="12.75" customHeight="1">
      <c r="A901" s="122" t="s">
        <v>44</v>
      </c>
      <c r="B901" s="71" t="s">
        <v>46</v>
      </c>
      <c r="C901" s="71" t="s">
        <v>26</v>
      </c>
      <c r="D901" s="34">
        <v>45536</v>
      </c>
      <c r="E901" s="12">
        <v>0</v>
      </c>
      <c r="F901" s="72">
        <v>0</v>
      </c>
      <c r="G901" s="72">
        <v>0</v>
      </c>
      <c r="H901" s="12">
        <v>91.421000000000006</v>
      </c>
      <c r="I901" s="72">
        <v>2.5310000000000001</v>
      </c>
      <c r="J901" s="72">
        <v>25.556000000000001</v>
      </c>
      <c r="K901" s="12">
        <v>114.76</v>
      </c>
      <c r="L901" s="72">
        <v>3.177</v>
      </c>
      <c r="M901" s="72">
        <v>20.312000000000001</v>
      </c>
      <c r="N901" s="12">
        <v>206.18100000000001</v>
      </c>
      <c r="O901" s="72">
        <v>5.7080000000000002</v>
      </c>
      <c r="P901" s="72">
        <v>16.936</v>
      </c>
      <c r="Q901" s="12">
        <v>69.953000000000003</v>
      </c>
      <c r="R901" s="72">
        <v>1.9370000000000001</v>
      </c>
      <c r="S901" s="72">
        <v>31.416</v>
      </c>
      <c r="T901" s="12">
        <v>276.13400000000001</v>
      </c>
      <c r="U901" s="72">
        <v>7.6449999999999996</v>
      </c>
      <c r="V901" s="72">
        <v>13.055</v>
      </c>
      <c r="W901" s="12">
        <v>1463.425</v>
      </c>
      <c r="X901" s="72">
        <v>40.517000000000003</v>
      </c>
      <c r="Y901" s="72">
        <v>4.1269999999999998</v>
      </c>
      <c r="Z901" s="12">
        <v>1739.559</v>
      </c>
      <c r="AA901" s="72">
        <v>48.161999999999999</v>
      </c>
      <c r="AB901" s="72">
        <v>3.7919999999999998</v>
      </c>
      <c r="AC901" s="12">
        <v>1739.559</v>
      </c>
      <c r="AD901" s="72">
        <v>48.161999999999999</v>
      </c>
      <c r="AE901" s="72">
        <v>3.7919999999999998</v>
      </c>
      <c r="AF901" s="12">
        <v>2.9449999999999998</v>
      </c>
      <c r="AG901" s="72">
        <v>8.2000000000000003E-2</v>
      </c>
      <c r="AH901" s="72">
        <v>108.045</v>
      </c>
      <c r="AI901" s="12">
        <v>150.51499999999999</v>
      </c>
      <c r="AJ901" s="72">
        <v>4.1669999999999998</v>
      </c>
      <c r="AK901" s="72">
        <v>23.808</v>
      </c>
      <c r="AL901" s="12">
        <v>153.46</v>
      </c>
      <c r="AM901" s="72">
        <v>4.2489999999999997</v>
      </c>
      <c r="AN901" s="72">
        <v>23.338000000000001</v>
      </c>
      <c r="AO901" s="12">
        <v>1893.019</v>
      </c>
      <c r="AP901" s="72">
        <v>52.411000000000001</v>
      </c>
      <c r="AQ901" s="72">
        <v>3.456</v>
      </c>
      <c r="AR901" s="12">
        <v>94.995999999999995</v>
      </c>
      <c r="AS901" s="72">
        <v>2.63</v>
      </c>
      <c r="AT901" s="72">
        <v>23.013000000000002</v>
      </c>
      <c r="AU901" s="12">
        <v>33.069000000000003</v>
      </c>
      <c r="AV901" s="72">
        <v>0.91600000000000004</v>
      </c>
      <c r="AW901" s="72">
        <v>43.6</v>
      </c>
      <c r="AX901" s="12">
        <v>237.65600000000001</v>
      </c>
      <c r="AY901" s="72">
        <v>6.58</v>
      </c>
      <c r="AZ901" s="72">
        <v>16.969000000000001</v>
      </c>
      <c r="BA901" s="12">
        <v>270.72500000000002</v>
      </c>
      <c r="BB901" s="72">
        <v>7.4950000000000001</v>
      </c>
      <c r="BC901" s="72">
        <v>16.056999999999999</v>
      </c>
      <c r="BD901" s="12">
        <v>82.319000000000003</v>
      </c>
      <c r="BE901" s="72">
        <v>2.2789999999999999</v>
      </c>
      <c r="BF901" s="72">
        <v>25.835999999999999</v>
      </c>
      <c r="BG901" s="12">
        <v>353.04399999999998</v>
      </c>
      <c r="BH901" s="72">
        <v>9.7750000000000004</v>
      </c>
      <c r="BI901" s="72">
        <v>14.491</v>
      </c>
      <c r="BJ901" s="12">
        <v>771.38300000000004</v>
      </c>
      <c r="BK901" s="72">
        <v>21.356999999999999</v>
      </c>
      <c r="BL901" s="72">
        <v>5.5659999999999998</v>
      </c>
      <c r="BM901" s="12">
        <v>499.43400000000003</v>
      </c>
      <c r="BN901" s="72">
        <v>13.827999999999999</v>
      </c>
      <c r="BO901" s="72">
        <v>9.2469999999999999</v>
      </c>
      <c r="BP901" s="12">
        <v>1270.817</v>
      </c>
      <c r="BQ901" s="72">
        <v>35.183999999999997</v>
      </c>
      <c r="BR901" s="72">
        <v>5.165</v>
      </c>
      <c r="BS901" s="12">
        <v>1718.856</v>
      </c>
      <c r="BT901" s="72">
        <v>47.588999999999999</v>
      </c>
      <c r="BU901" s="72">
        <v>4.6769999999999996</v>
      </c>
      <c r="BV901" s="12">
        <v>3611.8760000000002</v>
      </c>
      <c r="BW901" s="72">
        <v>100</v>
      </c>
      <c r="BX901" s="72">
        <v>3.3159999999999998</v>
      </c>
      <c r="BY901" s="13"/>
      <c r="BZ901" s="13"/>
    </row>
    <row r="902" spans="1:78" ht="12.75" customHeight="1">
      <c r="A902" s="122" t="s">
        <v>44</v>
      </c>
      <c r="B902" s="71" t="s">
        <v>46</v>
      </c>
      <c r="C902" s="71" t="s">
        <v>26</v>
      </c>
      <c r="D902" s="34">
        <v>45627</v>
      </c>
      <c r="E902" s="12">
        <v>0</v>
      </c>
      <c r="F902" s="72">
        <v>0</v>
      </c>
      <c r="G902" s="72">
        <v>0</v>
      </c>
      <c r="H902" s="12">
        <v>109.854</v>
      </c>
      <c r="I902" s="72">
        <v>3.121</v>
      </c>
      <c r="J902" s="72">
        <v>24.117999999999999</v>
      </c>
      <c r="K902" s="12">
        <v>157.721</v>
      </c>
      <c r="L902" s="72">
        <v>4.4809999999999999</v>
      </c>
      <c r="M902" s="72">
        <v>16.922000000000001</v>
      </c>
      <c r="N902" s="12">
        <v>267.57499999999999</v>
      </c>
      <c r="O902" s="72">
        <v>7.6020000000000003</v>
      </c>
      <c r="P902" s="72">
        <v>13.135999999999999</v>
      </c>
      <c r="Q902" s="12">
        <v>78.477999999999994</v>
      </c>
      <c r="R902" s="72">
        <v>2.23</v>
      </c>
      <c r="S902" s="72">
        <v>22.416</v>
      </c>
      <c r="T902" s="12">
        <v>346.053</v>
      </c>
      <c r="U902" s="72">
        <v>9.8309999999999995</v>
      </c>
      <c r="V902" s="72">
        <v>11.512</v>
      </c>
      <c r="W902" s="12">
        <v>1271.0530000000001</v>
      </c>
      <c r="X902" s="72">
        <v>36.110999999999997</v>
      </c>
      <c r="Y902" s="72">
        <v>4.8940000000000001</v>
      </c>
      <c r="Z902" s="12">
        <v>1617.106</v>
      </c>
      <c r="AA902" s="72">
        <v>45.942999999999998</v>
      </c>
      <c r="AB902" s="72">
        <v>3.899</v>
      </c>
      <c r="AC902" s="12">
        <v>1617.106</v>
      </c>
      <c r="AD902" s="72">
        <v>45.942999999999998</v>
      </c>
      <c r="AE902" s="72">
        <v>3.899</v>
      </c>
      <c r="AF902" s="12">
        <v>15.209</v>
      </c>
      <c r="AG902" s="72">
        <v>0.432</v>
      </c>
      <c r="AH902" s="72">
        <v>50.728999999999999</v>
      </c>
      <c r="AI902" s="12">
        <v>120.85899999999999</v>
      </c>
      <c r="AJ902" s="72">
        <v>3.4340000000000002</v>
      </c>
      <c r="AK902" s="72">
        <v>15.929</v>
      </c>
      <c r="AL902" s="12">
        <v>136.06800000000001</v>
      </c>
      <c r="AM902" s="72">
        <v>3.8660000000000001</v>
      </c>
      <c r="AN902" s="72">
        <v>15.423999999999999</v>
      </c>
      <c r="AO902" s="12">
        <v>1753.175</v>
      </c>
      <c r="AP902" s="72">
        <v>49.808</v>
      </c>
      <c r="AQ902" s="72">
        <v>3.4870000000000001</v>
      </c>
      <c r="AR902" s="12">
        <v>71.176000000000002</v>
      </c>
      <c r="AS902" s="72">
        <v>2.0219999999999998</v>
      </c>
      <c r="AT902" s="72">
        <v>25.884</v>
      </c>
      <c r="AU902" s="12">
        <v>40.359000000000002</v>
      </c>
      <c r="AV902" s="72">
        <v>1.147</v>
      </c>
      <c r="AW902" s="72">
        <v>39.878999999999998</v>
      </c>
      <c r="AX902" s="12">
        <v>163.62</v>
      </c>
      <c r="AY902" s="72">
        <v>4.6479999999999997</v>
      </c>
      <c r="AZ902" s="72">
        <v>22.364000000000001</v>
      </c>
      <c r="BA902" s="12">
        <v>203.97800000000001</v>
      </c>
      <c r="BB902" s="72">
        <v>5.7949999999999999</v>
      </c>
      <c r="BC902" s="72">
        <v>19.866</v>
      </c>
      <c r="BD902" s="12">
        <v>80.123999999999995</v>
      </c>
      <c r="BE902" s="72">
        <v>2.2759999999999998</v>
      </c>
      <c r="BF902" s="72">
        <v>24.734000000000002</v>
      </c>
      <c r="BG902" s="12">
        <v>284.10199999999998</v>
      </c>
      <c r="BH902" s="72">
        <v>8.0709999999999997</v>
      </c>
      <c r="BI902" s="72">
        <v>15.497999999999999</v>
      </c>
      <c r="BJ902" s="12">
        <v>878.72400000000005</v>
      </c>
      <c r="BK902" s="72">
        <v>24.965</v>
      </c>
      <c r="BL902" s="72">
        <v>6.827</v>
      </c>
      <c r="BM902" s="12">
        <v>532.66600000000005</v>
      </c>
      <c r="BN902" s="72">
        <v>15.132999999999999</v>
      </c>
      <c r="BO902" s="72">
        <v>9.7409999999999997</v>
      </c>
      <c r="BP902" s="12">
        <v>1411.39</v>
      </c>
      <c r="BQ902" s="72">
        <v>40.097999999999999</v>
      </c>
      <c r="BR902" s="72">
        <v>4.944</v>
      </c>
      <c r="BS902" s="12">
        <v>1766.6679999999999</v>
      </c>
      <c r="BT902" s="72">
        <v>50.192</v>
      </c>
      <c r="BU902" s="72">
        <v>4.18</v>
      </c>
      <c r="BV902" s="12">
        <v>3519.8429999999998</v>
      </c>
      <c r="BW902" s="72">
        <v>100</v>
      </c>
      <c r="BX902" s="72">
        <v>3.2450000000000001</v>
      </c>
      <c r="BY902" s="13"/>
      <c r="BZ902" s="13"/>
    </row>
    <row r="903" spans="1:78" ht="12.75" customHeight="1">
      <c r="A903" s="122" t="s">
        <v>44</v>
      </c>
      <c r="B903" s="71" t="s">
        <v>46</v>
      </c>
      <c r="C903" s="71" t="s">
        <v>26</v>
      </c>
      <c r="D903" s="34">
        <v>45717</v>
      </c>
      <c r="E903" s="12">
        <v>0</v>
      </c>
      <c r="F903" s="72">
        <v>0</v>
      </c>
      <c r="G903" s="72">
        <v>0</v>
      </c>
      <c r="H903" s="12">
        <v>139.44499999999999</v>
      </c>
      <c r="I903" s="72">
        <v>3.992</v>
      </c>
      <c r="J903" s="72">
        <v>29.218</v>
      </c>
      <c r="K903" s="12">
        <v>82.08</v>
      </c>
      <c r="L903" s="72">
        <v>2.35</v>
      </c>
      <c r="M903" s="72">
        <v>32.133000000000003</v>
      </c>
      <c r="N903" s="12">
        <v>221.52500000000001</v>
      </c>
      <c r="O903" s="72">
        <v>6.3410000000000002</v>
      </c>
      <c r="P903" s="72">
        <v>23.946999999999999</v>
      </c>
      <c r="Q903" s="12">
        <v>39.518999999999998</v>
      </c>
      <c r="R903" s="72">
        <v>1.131</v>
      </c>
      <c r="S903" s="72">
        <v>33.975999999999999</v>
      </c>
      <c r="T903" s="12">
        <v>261.04500000000002</v>
      </c>
      <c r="U903" s="72">
        <v>7.4720000000000004</v>
      </c>
      <c r="V903" s="72">
        <v>20.957999999999998</v>
      </c>
      <c r="W903" s="12">
        <v>1302.5419999999999</v>
      </c>
      <c r="X903" s="72">
        <v>37.284999999999997</v>
      </c>
      <c r="Y903" s="72">
        <v>5.907</v>
      </c>
      <c r="Z903" s="12">
        <v>1563.587</v>
      </c>
      <c r="AA903" s="72">
        <v>44.756999999999998</v>
      </c>
      <c r="AB903" s="72">
        <v>6.2549999999999999</v>
      </c>
      <c r="AC903" s="12">
        <v>1563.587</v>
      </c>
      <c r="AD903" s="72">
        <v>44.756999999999998</v>
      </c>
      <c r="AE903" s="72">
        <v>6.2549999999999999</v>
      </c>
      <c r="AF903" s="12">
        <v>6.4210000000000003</v>
      </c>
      <c r="AG903" s="72">
        <v>0.184</v>
      </c>
      <c r="AH903" s="72">
        <v>56.170999999999999</v>
      </c>
      <c r="AI903" s="12">
        <v>123.86499999999999</v>
      </c>
      <c r="AJ903" s="72">
        <v>3.5459999999999998</v>
      </c>
      <c r="AK903" s="72">
        <v>27.635999999999999</v>
      </c>
      <c r="AL903" s="12">
        <v>130.28700000000001</v>
      </c>
      <c r="AM903" s="72">
        <v>3.7290000000000001</v>
      </c>
      <c r="AN903" s="72">
        <v>26.335999999999999</v>
      </c>
      <c r="AO903" s="12">
        <v>1693.873</v>
      </c>
      <c r="AP903" s="72">
        <v>48.485999999999997</v>
      </c>
      <c r="AQ903" s="72">
        <v>6.5650000000000004</v>
      </c>
      <c r="AR903" s="12">
        <v>101.72499999999999</v>
      </c>
      <c r="AS903" s="72">
        <v>2.9119999999999999</v>
      </c>
      <c r="AT903" s="72">
        <v>24.68</v>
      </c>
      <c r="AU903" s="12">
        <v>34.805</v>
      </c>
      <c r="AV903" s="72">
        <v>0.996</v>
      </c>
      <c r="AW903" s="72">
        <v>45.079000000000001</v>
      </c>
      <c r="AX903" s="12">
        <v>194.90899999999999</v>
      </c>
      <c r="AY903" s="72">
        <v>5.5789999999999997</v>
      </c>
      <c r="AZ903" s="72">
        <v>16.001999999999999</v>
      </c>
      <c r="BA903" s="12">
        <v>229.714</v>
      </c>
      <c r="BB903" s="72">
        <v>6.5750000000000002</v>
      </c>
      <c r="BC903" s="72">
        <v>15.744</v>
      </c>
      <c r="BD903" s="12">
        <v>104.146</v>
      </c>
      <c r="BE903" s="72">
        <v>2.9809999999999999</v>
      </c>
      <c r="BF903" s="72">
        <v>24.312999999999999</v>
      </c>
      <c r="BG903" s="12">
        <v>333.86</v>
      </c>
      <c r="BH903" s="72">
        <v>9.5570000000000004</v>
      </c>
      <c r="BI903" s="72">
        <v>12.814</v>
      </c>
      <c r="BJ903" s="12">
        <v>833.07500000000005</v>
      </c>
      <c r="BK903" s="72">
        <v>23.846</v>
      </c>
      <c r="BL903" s="72">
        <v>6.2869999999999999</v>
      </c>
      <c r="BM903" s="12">
        <v>530.96699999999998</v>
      </c>
      <c r="BN903" s="72">
        <v>15.199</v>
      </c>
      <c r="BO903" s="72">
        <v>10.026999999999999</v>
      </c>
      <c r="BP903" s="12">
        <v>1364.0429999999999</v>
      </c>
      <c r="BQ903" s="72">
        <v>39.045000000000002</v>
      </c>
      <c r="BR903" s="72">
        <v>4.8449999999999998</v>
      </c>
      <c r="BS903" s="12">
        <v>1799.6279999999999</v>
      </c>
      <c r="BT903" s="72">
        <v>51.514000000000003</v>
      </c>
      <c r="BU903" s="72">
        <v>4.3520000000000003</v>
      </c>
      <c r="BV903" s="12">
        <v>3493.5010000000002</v>
      </c>
      <c r="BW903" s="72">
        <v>100</v>
      </c>
      <c r="BX903" s="72">
        <v>3.3149999999999999</v>
      </c>
      <c r="BY903" s="13"/>
      <c r="BZ903" s="13"/>
    </row>
    <row r="904" spans="1:78" ht="12.75" customHeight="1">
      <c r="A904" s="122" t="s">
        <v>44</v>
      </c>
      <c r="B904" s="71" t="s">
        <v>46</v>
      </c>
      <c r="C904" s="71" t="s">
        <v>26</v>
      </c>
      <c r="D904" s="34">
        <v>45809</v>
      </c>
      <c r="E904" s="12">
        <v>0</v>
      </c>
      <c r="F904" s="72">
        <v>0</v>
      </c>
      <c r="G904" s="72">
        <v>0</v>
      </c>
      <c r="H904" s="12">
        <v>118.68600000000001</v>
      </c>
      <c r="I904" s="72">
        <v>3.3849999999999998</v>
      </c>
      <c r="J904" s="72">
        <v>30.811</v>
      </c>
      <c r="K904" s="12">
        <v>71.346999999999994</v>
      </c>
      <c r="L904" s="72">
        <v>2.0350000000000001</v>
      </c>
      <c r="M904" s="72">
        <v>23.045999999999999</v>
      </c>
      <c r="N904" s="12">
        <v>190.03299999999999</v>
      </c>
      <c r="O904" s="72">
        <v>5.42</v>
      </c>
      <c r="P904" s="72">
        <v>20.169</v>
      </c>
      <c r="Q904" s="12">
        <v>25.209</v>
      </c>
      <c r="R904" s="72">
        <v>0.71899999999999997</v>
      </c>
      <c r="S904" s="72">
        <v>36.345999999999997</v>
      </c>
      <c r="T904" s="12">
        <v>215.24299999999999</v>
      </c>
      <c r="U904" s="72">
        <v>6.1379999999999999</v>
      </c>
      <c r="V904" s="72">
        <v>17.053999999999998</v>
      </c>
      <c r="W904" s="12">
        <v>1331.846</v>
      </c>
      <c r="X904" s="72">
        <v>37.982999999999997</v>
      </c>
      <c r="Y904" s="72">
        <v>7.6630000000000003</v>
      </c>
      <c r="Z904" s="12">
        <v>1547.0889999999999</v>
      </c>
      <c r="AA904" s="72">
        <v>44.121000000000002</v>
      </c>
      <c r="AB904" s="72">
        <v>6.6820000000000004</v>
      </c>
      <c r="AC904" s="12">
        <v>1547.0889999999999</v>
      </c>
      <c r="AD904" s="72">
        <v>44.121000000000002</v>
      </c>
      <c r="AE904" s="72">
        <v>6.6820000000000004</v>
      </c>
      <c r="AF904" s="12">
        <v>19.643000000000001</v>
      </c>
      <c r="AG904" s="72">
        <v>0.56000000000000005</v>
      </c>
      <c r="AH904" s="72">
        <v>71.358999999999995</v>
      </c>
      <c r="AI904" s="12">
        <v>152.78200000000001</v>
      </c>
      <c r="AJ904" s="72">
        <v>4.3570000000000002</v>
      </c>
      <c r="AK904" s="72">
        <v>18.635999999999999</v>
      </c>
      <c r="AL904" s="12">
        <v>172.42500000000001</v>
      </c>
      <c r="AM904" s="72">
        <v>4.9169999999999998</v>
      </c>
      <c r="AN904" s="72">
        <v>16.876000000000001</v>
      </c>
      <c r="AO904" s="12">
        <v>1719.5139999999999</v>
      </c>
      <c r="AP904" s="72">
        <v>49.037999999999997</v>
      </c>
      <c r="AQ904" s="72">
        <v>6.476</v>
      </c>
      <c r="AR904" s="12">
        <v>84.197999999999993</v>
      </c>
      <c r="AS904" s="72">
        <v>2.4009999999999998</v>
      </c>
      <c r="AT904" s="72">
        <v>23.754000000000001</v>
      </c>
      <c r="AU904" s="12">
        <v>17.366</v>
      </c>
      <c r="AV904" s="72">
        <v>0.495</v>
      </c>
      <c r="AW904" s="72">
        <v>55.805999999999997</v>
      </c>
      <c r="AX904" s="12">
        <v>234.303</v>
      </c>
      <c r="AY904" s="72">
        <v>6.6820000000000004</v>
      </c>
      <c r="AZ904" s="72">
        <v>12.827</v>
      </c>
      <c r="BA904" s="12">
        <v>251.66900000000001</v>
      </c>
      <c r="BB904" s="72">
        <v>7.1769999999999996</v>
      </c>
      <c r="BC904" s="72">
        <v>12.067</v>
      </c>
      <c r="BD904" s="12">
        <v>24.971</v>
      </c>
      <c r="BE904" s="72">
        <v>0.71199999999999997</v>
      </c>
      <c r="BF904" s="72">
        <v>42.637</v>
      </c>
      <c r="BG904" s="12">
        <v>276.64</v>
      </c>
      <c r="BH904" s="72">
        <v>7.8890000000000002</v>
      </c>
      <c r="BI904" s="72">
        <v>11.574999999999999</v>
      </c>
      <c r="BJ904" s="12">
        <v>796.50099999999998</v>
      </c>
      <c r="BK904" s="72">
        <v>22.715</v>
      </c>
      <c r="BL904" s="72">
        <v>6.59</v>
      </c>
      <c r="BM904" s="12">
        <v>629.61400000000003</v>
      </c>
      <c r="BN904" s="72">
        <v>17.956</v>
      </c>
      <c r="BO904" s="72">
        <v>9.1910000000000007</v>
      </c>
      <c r="BP904" s="12">
        <v>1426.115</v>
      </c>
      <c r="BQ904" s="72">
        <v>40.670999999999999</v>
      </c>
      <c r="BR904" s="72">
        <v>4.9980000000000002</v>
      </c>
      <c r="BS904" s="12">
        <v>1786.954</v>
      </c>
      <c r="BT904" s="72">
        <v>50.962000000000003</v>
      </c>
      <c r="BU904" s="72">
        <v>4.33</v>
      </c>
      <c r="BV904" s="12">
        <v>3506.4670000000001</v>
      </c>
      <c r="BW904" s="72">
        <v>100</v>
      </c>
      <c r="BX904" s="72">
        <v>3.9489999999999998</v>
      </c>
      <c r="BY904" s="13"/>
      <c r="BZ904" s="13"/>
    </row>
    <row r="905" spans="1:78" ht="12.75" customHeight="1">
      <c r="A905" s="122" t="s">
        <v>44</v>
      </c>
      <c r="B905" s="71" t="s">
        <v>46</v>
      </c>
      <c r="C905" s="71" t="s">
        <v>26</v>
      </c>
      <c r="D905" s="34">
        <v>45901</v>
      </c>
      <c r="E905" s="12">
        <v>0</v>
      </c>
      <c r="F905" s="72">
        <v>0</v>
      </c>
      <c r="G905" s="72">
        <v>0</v>
      </c>
      <c r="H905" s="12">
        <v>119.119</v>
      </c>
      <c r="I905" s="72">
        <v>3.45</v>
      </c>
      <c r="J905" s="72">
        <v>24.881</v>
      </c>
      <c r="K905" s="12">
        <v>86.757000000000005</v>
      </c>
      <c r="L905" s="72">
        <v>2.5129999999999999</v>
      </c>
      <c r="M905" s="72">
        <v>29.867999999999999</v>
      </c>
      <c r="N905" s="12">
        <v>205.876</v>
      </c>
      <c r="O905" s="72">
        <v>5.9630000000000001</v>
      </c>
      <c r="P905" s="72">
        <v>19.545000000000002</v>
      </c>
      <c r="Q905" s="12">
        <v>41.353000000000002</v>
      </c>
      <c r="R905" s="72">
        <v>1.198</v>
      </c>
      <c r="S905" s="72">
        <v>46.604999999999997</v>
      </c>
      <c r="T905" s="12">
        <v>247.22900000000001</v>
      </c>
      <c r="U905" s="72">
        <v>7.16</v>
      </c>
      <c r="V905" s="72">
        <v>16.613</v>
      </c>
      <c r="W905" s="12">
        <v>1373.713</v>
      </c>
      <c r="X905" s="72">
        <v>39.786000000000001</v>
      </c>
      <c r="Y905" s="72">
        <v>6.7530000000000001</v>
      </c>
      <c r="Z905" s="12">
        <v>1620.942</v>
      </c>
      <c r="AA905" s="72">
        <v>46.945999999999998</v>
      </c>
      <c r="AB905" s="72">
        <v>4.9400000000000004</v>
      </c>
      <c r="AC905" s="12">
        <v>1620.942</v>
      </c>
      <c r="AD905" s="72">
        <v>46.945999999999998</v>
      </c>
      <c r="AE905" s="72">
        <v>4.9400000000000004</v>
      </c>
      <c r="AF905" s="12">
        <v>9.6780000000000008</v>
      </c>
      <c r="AG905" s="72">
        <v>0.28000000000000003</v>
      </c>
      <c r="AH905" s="72">
        <v>84.602000000000004</v>
      </c>
      <c r="AI905" s="12">
        <v>129.459</v>
      </c>
      <c r="AJ905" s="72">
        <v>3.7490000000000001</v>
      </c>
      <c r="AK905" s="72">
        <v>24.08</v>
      </c>
      <c r="AL905" s="12">
        <v>139.137</v>
      </c>
      <c r="AM905" s="72">
        <v>4.03</v>
      </c>
      <c r="AN905" s="72">
        <v>23.1</v>
      </c>
      <c r="AO905" s="12">
        <v>1760.079</v>
      </c>
      <c r="AP905" s="72">
        <v>50.975999999999999</v>
      </c>
      <c r="AQ905" s="72">
        <v>4.5659999999999998</v>
      </c>
      <c r="AR905" s="12">
        <v>75.974000000000004</v>
      </c>
      <c r="AS905" s="72">
        <v>2.2000000000000002</v>
      </c>
      <c r="AT905" s="72">
        <v>28.670999999999999</v>
      </c>
      <c r="AU905" s="12">
        <v>19.602</v>
      </c>
      <c r="AV905" s="72">
        <v>0.56799999999999995</v>
      </c>
      <c r="AW905" s="72">
        <v>39.975999999999999</v>
      </c>
      <c r="AX905" s="12">
        <v>135.00299999999999</v>
      </c>
      <c r="AY905" s="72">
        <v>3.91</v>
      </c>
      <c r="AZ905" s="72">
        <v>18.734999999999999</v>
      </c>
      <c r="BA905" s="12">
        <v>154.60499999999999</v>
      </c>
      <c r="BB905" s="72">
        <v>4.4779999999999998</v>
      </c>
      <c r="BC905" s="72">
        <v>15.962999999999999</v>
      </c>
      <c r="BD905" s="12">
        <v>67.372</v>
      </c>
      <c r="BE905" s="72">
        <v>1.9510000000000001</v>
      </c>
      <c r="BF905" s="72">
        <v>26.603999999999999</v>
      </c>
      <c r="BG905" s="12">
        <v>221.977</v>
      </c>
      <c r="BH905" s="72">
        <v>6.4290000000000003</v>
      </c>
      <c r="BI905" s="72">
        <v>13.343</v>
      </c>
      <c r="BJ905" s="12">
        <v>814.26099999999997</v>
      </c>
      <c r="BK905" s="72">
        <v>23.582999999999998</v>
      </c>
      <c r="BL905" s="72">
        <v>7.5869999999999997</v>
      </c>
      <c r="BM905" s="12">
        <v>580.47</v>
      </c>
      <c r="BN905" s="72">
        <v>16.812000000000001</v>
      </c>
      <c r="BO905" s="72">
        <v>8.0289999999999999</v>
      </c>
      <c r="BP905" s="12">
        <v>1394.73</v>
      </c>
      <c r="BQ905" s="72">
        <v>40.395000000000003</v>
      </c>
      <c r="BR905" s="72">
        <v>5.649</v>
      </c>
      <c r="BS905" s="12">
        <v>1692.681</v>
      </c>
      <c r="BT905" s="72">
        <v>49.024000000000001</v>
      </c>
      <c r="BU905" s="72">
        <v>4.8390000000000004</v>
      </c>
      <c r="BV905" s="12">
        <v>3452.761</v>
      </c>
      <c r="BW905" s="72">
        <v>100</v>
      </c>
      <c r="BX905" s="72">
        <v>3.6480000000000001</v>
      </c>
      <c r="BY905" s="13"/>
      <c r="BZ905" s="13"/>
    </row>
    <row r="906" spans="1:78" ht="12.75" customHeight="1">
      <c r="A906" s="122" t="s">
        <v>44</v>
      </c>
      <c r="B906" s="71" t="s">
        <v>46</v>
      </c>
      <c r="C906" s="71" t="s">
        <v>26</v>
      </c>
      <c r="D906" s="34">
        <v>45992</v>
      </c>
      <c r="E906" s="12">
        <v>0</v>
      </c>
      <c r="F906" s="72">
        <v>0</v>
      </c>
      <c r="G906" s="72">
        <v>0</v>
      </c>
      <c r="H906" s="12">
        <v>83.016999999999996</v>
      </c>
      <c r="I906" s="72">
        <v>2.504</v>
      </c>
      <c r="J906" s="72">
        <v>30.513000000000002</v>
      </c>
      <c r="K906" s="12">
        <v>127.7</v>
      </c>
      <c r="L906" s="72">
        <v>3.851</v>
      </c>
      <c r="M906" s="72">
        <v>27.294</v>
      </c>
      <c r="N906" s="12">
        <v>210.71600000000001</v>
      </c>
      <c r="O906" s="72">
        <v>6.3550000000000004</v>
      </c>
      <c r="P906" s="72">
        <v>24.324999999999999</v>
      </c>
      <c r="Q906" s="12">
        <v>67.335999999999999</v>
      </c>
      <c r="R906" s="72">
        <v>2.0310000000000001</v>
      </c>
      <c r="S906" s="72">
        <v>29.948</v>
      </c>
      <c r="T906" s="12">
        <v>278.053</v>
      </c>
      <c r="U906" s="72">
        <v>8.3849999999999998</v>
      </c>
      <c r="V906" s="72">
        <v>17.863</v>
      </c>
      <c r="W906" s="12">
        <v>1328.048</v>
      </c>
      <c r="X906" s="72">
        <v>40.051000000000002</v>
      </c>
      <c r="Y906" s="72">
        <v>4.9340000000000002</v>
      </c>
      <c r="Z906" s="12">
        <v>1606.1010000000001</v>
      </c>
      <c r="AA906" s="72">
        <v>48.436999999999998</v>
      </c>
      <c r="AB906" s="72">
        <v>3.8069999999999999</v>
      </c>
      <c r="AC906" s="12">
        <v>1606.1010000000001</v>
      </c>
      <c r="AD906" s="72">
        <v>48.436999999999998</v>
      </c>
      <c r="AE906" s="72">
        <v>3.8069999999999999</v>
      </c>
      <c r="AF906" s="12">
        <v>4.9260000000000002</v>
      </c>
      <c r="AG906" s="72">
        <v>0.14899999999999999</v>
      </c>
      <c r="AH906" s="72">
        <v>117.64700000000001</v>
      </c>
      <c r="AI906" s="12">
        <v>176.126</v>
      </c>
      <c r="AJ906" s="72">
        <v>5.3120000000000003</v>
      </c>
      <c r="AK906" s="72">
        <v>17.085999999999999</v>
      </c>
      <c r="AL906" s="12">
        <v>181.05199999999999</v>
      </c>
      <c r="AM906" s="72">
        <v>5.46</v>
      </c>
      <c r="AN906" s="72">
        <v>16.393999999999998</v>
      </c>
      <c r="AO906" s="12">
        <v>1787.153</v>
      </c>
      <c r="AP906" s="72">
        <v>53.896999999999998</v>
      </c>
      <c r="AQ906" s="72">
        <v>4.3600000000000003</v>
      </c>
      <c r="AR906" s="12">
        <v>95.665999999999997</v>
      </c>
      <c r="AS906" s="72">
        <v>2.8849999999999998</v>
      </c>
      <c r="AT906" s="72">
        <v>31.334</v>
      </c>
      <c r="AU906" s="12">
        <v>15.852</v>
      </c>
      <c r="AV906" s="72">
        <v>0.47799999999999998</v>
      </c>
      <c r="AW906" s="72">
        <v>75.823999999999998</v>
      </c>
      <c r="AX906" s="12">
        <v>118.215</v>
      </c>
      <c r="AY906" s="72">
        <v>3.5649999999999999</v>
      </c>
      <c r="AZ906" s="72">
        <v>26.652999999999999</v>
      </c>
      <c r="BA906" s="12">
        <v>134.06700000000001</v>
      </c>
      <c r="BB906" s="72">
        <v>4.0430000000000001</v>
      </c>
      <c r="BC906" s="72">
        <v>23.725999999999999</v>
      </c>
      <c r="BD906" s="12">
        <v>78.408000000000001</v>
      </c>
      <c r="BE906" s="72">
        <v>2.3650000000000002</v>
      </c>
      <c r="BF906" s="72">
        <v>29.86</v>
      </c>
      <c r="BG906" s="12">
        <v>212.47499999999999</v>
      </c>
      <c r="BH906" s="72">
        <v>6.4080000000000004</v>
      </c>
      <c r="BI906" s="72">
        <v>18.082999999999998</v>
      </c>
      <c r="BJ906" s="12">
        <v>670.36599999999999</v>
      </c>
      <c r="BK906" s="72">
        <v>20.216999999999999</v>
      </c>
      <c r="BL906" s="72">
        <v>7.0679999999999996</v>
      </c>
      <c r="BM906" s="12">
        <v>550.21900000000005</v>
      </c>
      <c r="BN906" s="72">
        <v>16.593</v>
      </c>
      <c r="BO906" s="72">
        <v>8.2490000000000006</v>
      </c>
      <c r="BP906" s="12">
        <v>1220.585</v>
      </c>
      <c r="BQ906" s="72">
        <v>36.81</v>
      </c>
      <c r="BR906" s="72">
        <v>4.7519999999999998</v>
      </c>
      <c r="BS906" s="12">
        <v>1528.7249999999999</v>
      </c>
      <c r="BT906" s="72">
        <v>46.103000000000002</v>
      </c>
      <c r="BU906" s="72">
        <v>3.8889999999999998</v>
      </c>
      <c r="BV906" s="12">
        <v>3315.8780000000002</v>
      </c>
      <c r="BW906" s="72">
        <v>100</v>
      </c>
      <c r="BX906" s="72">
        <v>3.3809999999999998</v>
      </c>
      <c r="BY906" s="13"/>
      <c r="BZ906" s="13"/>
    </row>
    <row r="907" spans="1:78" ht="12.75" customHeight="1">
      <c r="A907" s="122" t="s">
        <v>44</v>
      </c>
      <c r="B907" s="71" t="s">
        <v>46</v>
      </c>
      <c r="C907" s="71" t="s">
        <v>26</v>
      </c>
      <c r="D907" s="34">
        <v>46082</v>
      </c>
      <c r="E907" s="12">
        <v>0</v>
      </c>
      <c r="F907" s="72">
        <v>0</v>
      </c>
      <c r="G907" s="72">
        <v>0</v>
      </c>
      <c r="H907" s="12">
        <v>71.963999999999999</v>
      </c>
      <c r="I907" s="72">
        <v>2.1230000000000002</v>
      </c>
      <c r="J907" s="72">
        <v>33.787999999999997</v>
      </c>
      <c r="K907" s="12">
        <v>76.391999999999996</v>
      </c>
      <c r="L907" s="72">
        <v>2.2530000000000001</v>
      </c>
      <c r="M907" s="72">
        <v>34.414000000000001</v>
      </c>
      <c r="N907" s="12">
        <v>148.35599999999999</v>
      </c>
      <c r="O907" s="72">
        <v>4.3760000000000003</v>
      </c>
      <c r="P907" s="72">
        <v>28.404</v>
      </c>
      <c r="Q907" s="12">
        <v>53.774000000000001</v>
      </c>
      <c r="R907" s="72">
        <v>1.5860000000000001</v>
      </c>
      <c r="S907" s="72">
        <v>42.811</v>
      </c>
      <c r="T907" s="12">
        <v>202.12899999999999</v>
      </c>
      <c r="U907" s="72">
        <v>5.9630000000000001</v>
      </c>
      <c r="V907" s="72">
        <v>26.446000000000002</v>
      </c>
      <c r="W907" s="12">
        <v>1398.559</v>
      </c>
      <c r="X907" s="72">
        <v>41.256</v>
      </c>
      <c r="Y907" s="72">
        <v>6.1440000000000001</v>
      </c>
      <c r="Z907" s="12">
        <v>1600.6890000000001</v>
      </c>
      <c r="AA907" s="72">
        <v>47.219000000000001</v>
      </c>
      <c r="AB907" s="72">
        <v>5.6319999999999997</v>
      </c>
      <c r="AC907" s="12">
        <v>1600.6890000000001</v>
      </c>
      <c r="AD907" s="72">
        <v>47.219000000000001</v>
      </c>
      <c r="AE907" s="72">
        <v>5.6319999999999997</v>
      </c>
      <c r="AF907" s="12">
        <v>19.911999999999999</v>
      </c>
      <c r="AG907" s="72">
        <v>0.58699999999999997</v>
      </c>
      <c r="AH907" s="72">
        <v>66.117000000000004</v>
      </c>
      <c r="AI907" s="12">
        <v>131.38800000000001</v>
      </c>
      <c r="AJ907" s="72">
        <v>3.8759999999999999</v>
      </c>
      <c r="AK907" s="72">
        <v>21.898</v>
      </c>
      <c r="AL907" s="12">
        <v>151.30000000000001</v>
      </c>
      <c r="AM907" s="72">
        <v>4.4630000000000001</v>
      </c>
      <c r="AN907" s="72">
        <v>19.779</v>
      </c>
      <c r="AO907" s="12">
        <v>1751.9880000000001</v>
      </c>
      <c r="AP907" s="72">
        <v>51.682000000000002</v>
      </c>
      <c r="AQ907" s="72">
        <v>5.9340000000000002</v>
      </c>
      <c r="AR907" s="12">
        <v>68.721999999999994</v>
      </c>
      <c r="AS907" s="72">
        <v>2.0270000000000001</v>
      </c>
      <c r="AT907" s="72">
        <v>33.351999999999997</v>
      </c>
      <c r="AU907" s="12">
        <v>21.641999999999999</v>
      </c>
      <c r="AV907" s="72">
        <v>0.63800000000000001</v>
      </c>
      <c r="AW907" s="72">
        <v>65.647999999999996</v>
      </c>
      <c r="AX907" s="12">
        <v>137.47900000000001</v>
      </c>
      <c r="AY907" s="72">
        <v>4.0549999999999997</v>
      </c>
      <c r="AZ907" s="72">
        <v>28.253</v>
      </c>
      <c r="BA907" s="12">
        <v>159.12100000000001</v>
      </c>
      <c r="BB907" s="72">
        <v>4.694</v>
      </c>
      <c r="BC907" s="72">
        <v>24.233000000000001</v>
      </c>
      <c r="BD907" s="12">
        <v>67.034999999999997</v>
      </c>
      <c r="BE907" s="72">
        <v>1.9770000000000001</v>
      </c>
      <c r="BF907" s="72">
        <v>33.715000000000003</v>
      </c>
      <c r="BG907" s="12">
        <v>226.15600000000001</v>
      </c>
      <c r="BH907" s="72">
        <v>6.6710000000000003</v>
      </c>
      <c r="BI907" s="72">
        <v>19.837</v>
      </c>
      <c r="BJ907" s="12">
        <v>796.21100000000001</v>
      </c>
      <c r="BK907" s="72">
        <v>23.488</v>
      </c>
      <c r="BL907" s="72">
        <v>8.1110000000000007</v>
      </c>
      <c r="BM907" s="12">
        <v>546.85599999999999</v>
      </c>
      <c r="BN907" s="72">
        <v>16.132000000000001</v>
      </c>
      <c r="BO907" s="72">
        <v>9.7270000000000003</v>
      </c>
      <c r="BP907" s="12">
        <v>1343.066</v>
      </c>
      <c r="BQ907" s="72">
        <v>39.619</v>
      </c>
      <c r="BR907" s="72">
        <v>5.7919999999999998</v>
      </c>
      <c r="BS907" s="12">
        <v>1637.944</v>
      </c>
      <c r="BT907" s="72">
        <v>48.317999999999998</v>
      </c>
      <c r="BU907" s="72">
        <v>5.4</v>
      </c>
      <c r="BV907" s="12">
        <v>3389.933</v>
      </c>
      <c r="BW907" s="72">
        <v>100</v>
      </c>
      <c r="BX907" s="72">
        <v>4.0759999999999996</v>
      </c>
      <c r="BY907" s="13"/>
      <c r="BZ907" s="13"/>
    </row>
    <row r="908" spans="1:78" ht="12.75" customHeight="1">
      <c r="A908" s="122" t="s">
        <v>44</v>
      </c>
      <c r="B908" s="71" t="s">
        <v>46</v>
      </c>
      <c r="C908" s="71" t="s">
        <v>26</v>
      </c>
      <c r="D908" s="34">
        <v>46174</v>
      </c>
      <c r="E908" s="12">
        <v>0</v>
      </c>
      <c r="F908" s="72">
        <v>0</v>
      </c>
      <c r="G908" s="72">
        <v>0</v>
      </c>
      <c r="H908" s="12">
        <v>95.286000000000001</v>
      </c>
      <c r="I908" s="72">
        <v>2.8109999999999999</v>
      </c>
      <c r="J908" s="72">
        <v>29.492000000000001</v>
      </c>
      <c r="K908" s="12">
        <v>119.568</v>
      </c>
      <c r="L908" s="72">
        <v>3.5270000000000001</v>
      </c>
      <c r="M908" s="72">
        <v>23.756</v>
      </c>
      <c r="N908" s="12">
        <v>214.85400000000001</v>
      </c>
      <c r="O908" s="72">
        <v>6.3390000000000004</v>
      </c>
      <c r="P908" s="72">
        <v>15.246</v>
      </c>
      <c r="Q908" s="12">
        <v>44.679000000000002</v>
      </c>
      <c r="R908" s="72">
        <v>1.3180000000000001</v>
      </c>
      <c r="S908" s="72">
        <v>31.155999999999999</v>
      </c>
      <c r="T908" s="12">
        <v>259.53300000000002</v>
      </c>
      <c r="U908" s="72">
        <v>7.657</v>
      </c>
      <c r="V908" s="72">
        <v>14.159000000000001</v>
      </c>
      <c r="W908" s="12">
        <v>1348.5719999999999</v>
      </c>
      <c r="X908" s="72">
        <v>39.784999999999997</v>
      </c>
      <c r="Y908" s="72">
        <v>4.9130000000000003</v>
      </c>
      <c r="Z908" s="12">
        <v>1608.105</v>
      </c>
      <c r="AA908" s="72">
        <v>47.442</v>
      </c>
      <c r="AB908" s="72">
        <v>3.7250000000000001</v>
      </c>
      <c r="AC908" s="12">
        <v>1608.105</v>
      </c>
      <c r="AD908" s="72">
        <v>47.442</v>
      </c>
      <c r="AE908" s="72">
        <v>3.7250000000000001</v>
      </c>
      <c r="AF908" s="12">
        <v>14.092000000000001</v>
      </c>
      <c r="AG908" s="72">
        <v>0.41599999999999998</v>
      </c>
      <c r="AH908" s="72">
        <v>112.05200000000001</v>
      </c>
      <c r="AI908" s="12">
        <v>204.61099999999999</v>
      </c>
      <c r="AJ908" s="72">
        <v>6.0359999999999996</v>
      </c>
      <c r="AK908" s="72">
        <v>13.821</v>
      </c>
      <c r="AL908" s="12">
        <v>218.702</v>
      </c>
      <c r="AM908" s="72">
        <v>6.452</v>
      </c>
      <c r="AN908" s="72">
        <v>13.898999999999999</v>
      </c>
      <c r="AO908" s="12">
        <v>1826.807</v>
      </c>
      <c r="AP908" s="72">
        <v>53.893999999999998</v>
      </c>
      <c r="AQ908" s="72">
        <v>3.7010000000000001</v>
      </c>
      <c r="AR908" s="12">
        <v>40.473999999999997</v>
      </c>
      <c r="AS908" s="72">
        <v>1.194</v>
      </c>
      <c r="AT908" s="72">
        <v>28.591999999999999</v>
      </c>
      <c r="AU908" s="12">
        <v>38.634999999999998</v>
      </c>
      <c r="AV908" s="72">
        <v>1.1399999999999999</v>
      </c>
      <c r="AW908" s="72">
        <v>43.5</v>
      </c>
      <c r="AX908" s="12">
        <v>194.678</v>
      </c>
      <c r="AY908" s="72">
        <v>5.7430000000000003</v>
      </c>
      <c r="AZ908" s="72">
        <v>16.818000000000001</v>
      </c>
      <c r="BA908" s="12">
        <v>233.31299999999999</v>
      </c>
      <c r="BB908" s="72">
        <v>6.883</v>
      </c>
      <c r="BC908" s="72">
        <v>14.826000000000001</v>
      </c>
      <c r="BD908" s="12">
        <v>57.991999999999997</v>
      </c>
      <c r="BE908" s="72">
        <v>1.7110000000000001</v>
      </c>
      <c r="BF908" s="72">
        <v>30.02</v>
      </c>
      <c r="BG908" s="12">
        <v>291.30500000000001</v>
      </c>
      <c r="BH908" s="72">
        <v>8.5939999999999994</v>
      </c>
      <c r="BI908" s="72">
        <v>12.646000000000001</v>
      </c>
      <c r="BJ908" s="12">
        <v>739.03700000000003</v>
      </c>
      <c r="BK908" s="72">
        <v>21.803000000000001</v>
      </c>
      <c r="BL908" s="72">
        <v>9.4420000000000002</v>
      </c>
      <c r="BM908" s="12">
        <v>492.01600000000002</v>
      </c>
      <c r="BN908" s="72">
        <v>14.515000000000001</v>
      </c>
      <c r="BO908" s="72">
        <v>6.9539999999999997</v>
      </c>
      <c r="BP908" s="12">
        <v>1231.0540000000001</v>
      </c>
      <c r="BQ908" s="72">
        <v>36.317999999999998</v>
      </c>
      <c r="BR908" s="72">
        <v>5.9950000000000001</v>
      </c>
      <c r="BS908" s="12">
        <v>1562.8320000000001</v>
      </c>
      <c r="BT908" s="72">
        <v>46.106000000000002</v>
      </c>
      <c r="BU908" s="72">
        <v>4.9370000000000003</v>
      </c>
      <c r="BV908" s="12">
        <v>3389.64</v>
      </c>
      <c r="BW908" s="72">
        <v>100</v>
      </c>
      <c r="BX908" s="72">
        <v>3.2040000000000002</v>
      </c>
      <c r="BY908" s="13"/>
      <c r="BZ908" s="13"/>
    </row>
    <row r="909" spans="1:78" ht="12.75" customHeight="1">
      <c r="A909" s="122" t="s">
        <v>44</v>
      </c>
      <c r="B909" s="71" t="s">
        <v>46</v>
      </c>
      <c r="C909" s="71" t="s">
        <v>24</v>
      </c>
      <c r="D909" s="34">
        <v>41883</v>
      </c>
      <c r="E909" s="12">
        <v>0</v>
      </c>
      <c r="F909" s="72">
        <v>0</v>
      </c>
      <c r="G909" s="72">
        <v>0</v>
      </c>
      <c r="H909" s="12">
        <v>37.637</v>
      </c>
      <c r="I909" s="72">
        <v>4.0759999999999996</v>
      </c>
      <c r="J909" s="72">
        <v>56.109000000000002</v>
      </c>
      <c r="K909" s="12">
        <v>40.768000000000001</v>
      </c>
      <c r="L909" s="72">
        <v>4.415</v>
      </c>
      <c r="M909" s="72">
        <v>41.637</v>
      </c>
      <c r="N909" s="12">
        <v>78.403999999999996</v>
      </c>
      <c r="O909" s="72">
        <v>8.4909999999999997</v>
      </c>
      <c r="P909" s="72">
        <v>29.327000000000002</v>
      </c>
      <c r="Q909" s="12">
        <v>13.353999999999999</v>
      </c>
      <c r="R909" s="72">
        <v>1.446</v>
      </c>
      <c r="S909" s="72">
        <v>58.012</v>
      </c>
      <c r="T909" s="12">
        <v>91.757999999999996</v>
      </c>
      <c r="U909" s="72">
        <v>9.9369999999999994</v>
      </c>
      <c r="V909" s="72">
        <v>27.757000000000001</v>
      </c>
      <c r="W909" s="12">
        <v>176.702</v>
      </c>
      <c r="X909" s="72">
        <v>19.135000000000002</v>
      </c>
      <c r="Y909" s="72">
        <v>29.567</v>
      </c>
      <c r="Z909" s="12">
        <v>268.45999999999998</v>
      </c>
      <c r="AA909" s="72">
        <v>29.071999999999999</v>
      </c>
      <c r="AB909" s="72">
        <v>18.855</v>
      </c>
      <c r="AC909" s="12">
        <v>268.45999999999998</v>
      </c>
      <c r="AD909" s="72">
        <v>29.071999999999999</v>
      </c>
      <c r="AE909" s="72">
        <v>18.855</v>
      </c>
      <c r="AF909" s="12">
        <v>6.383</v>
      </c>
      <c r="AG909" s="72">
        <v>0.69099999999999995</v>
      </c>
      <c r="AH909" s="72">
        <v>112.26</v>
      </c>
      <c r="AI909" s="12">
        <v>165.29599999999999</v>
      </c>
      <c r="AJ909" s="72">
        <v>17.899999999999999</v>
      </c>
      <c r="AK909" s="72">
        <v>28.273</v>
      </c>
      <c r="AL909" s="12">
        <v>171.679</v>
      </c>
      <c r="AM909" s="72">
        <v>18.591000000000001</v>
      </c>
      <c r="AN909" s="72">
        <v>26.266999999999999</v>
      </c>
      <c r="AO909" s="12">
        <v>440.13900000000001</v>
      </c>
      <c r="AP909" s="72">
        <v>47.662999999999997</v>
      </c>
      <c r="AQ909" s="72">
        <v>15.058999999999999</v>
      </c>
      <c r="AR909" s="12">
        <v>0</v>
      </c>
      <c r="AS909" s="72">
        <v>0</v>
      </c>
      <c r="AT909" s="72">
        <v>0</v>
      </c>
      <c r="AU909" s="12">
        <v>0</v>
      </c>
      <c r="AV909" s="72">
        <v>0</v>
      </c>
      <c r="AW909" s="72">
        <v>0</v>
      </c>
      <c r="AX909" s="12">
        <v>58.57</v>
      </c>
      <c r="AY909" s="72">
        <v>6.343</v>
      </c>
      <c r="AZ909" s="72">
        <v>40.206000000000003</v>
      </c>
      <c r="BA909" s="12">
        <v>58.57</v>
      </c>
      <c r="BB909" s="72">
        <v>6.343</v>
      </c>
      <c r="BC909" s="72">
        <v>40.206000000000003</v>
      </c>
      <c r="BD909" s="12">
        <v>97.340999999999994</v>
      </c>
      <c r="BE909" s="72">
        <v>10.541</v>
      </c>
      <c r="BF909" s="72">
        <v>33.795000000000002</v>
      </c>
      <c r="BG909" s="12">
        <v>155.911</v>
      </c>
      <c r="BH909" s="72">
        <v>16.884</v>
      </c>
      <c r="BI909" s="72">
        <v>22.463999999999999</v>
      </c>
      <c r="BJ909" s="12">
        <v>199.571</v>
      </c>
      <c r="BK909" s="72">
        <v>21.611999999999998</v>
      </c>
      <c r="BL909" s="72">
        <v>20.797000000000001</v>
      </c>
      <c r="BM909" s="12">
        <v>127.815</v>
      </c>
      <c r="BN909" s="72">
        <v>13.840999999999999</v>
      </c>
      <c r="BO909" s="72">
        <v>21.221</v>
      </c>
      <c r="BP909" s="12">
        <v>327.38600000000002</v>
      </c>
      <c r="BQ909" s="72">
        <v>35.453000000000003</v>
      </c>
      <c r="BR909" s="72">
        <v>16.295000000000002</v>
      </c>
      <c r="BS909" s="12">
        <v>483.29700000000003</v>
      </c>
      <c r="BT909" s="72">
        <v>52.337000000000003</v>
      </c>
      <c r="BU909" s="72">
        <v>9.7240000000000002</v>
      </c>
      <c r="BV909" s="12">
        <v>923.43600000000004</v>
      </c>
      <c r="BW909" s="72">
        <v>100</v>
      </c>
      <c r="BX909" s="72">
        <v>8.9529999999999994</v>
      </c>
      <c r="BY909" s="13"/>
      <c r="BZ909" s="13"/>
    </row>
    <row r="910" spans="1:78" ht="12.75" customHeight="1">
      <c r="A910" s="122" t="s">
        <v>44</v>
      </c>
      <c r="B910" s="71" t="s">
        <v>46</v>
      </c>
      <c r="C910" s="71" t="s">
        <v>24</v>
      </c>
      <c r="D910" s="34">
        <v>41974</v>
      </c>
      <c r="E910" s="12">
        <v>0</v>
      </c>
      <c r="F910" s="72">
        <v>0</v>
      </c>
      <c r="G910" s="72">
        <v>0</v>
      </c>
      <c r="H910" s="12">
        <v>79.597999999999999</v>
      </c>
      <c r="I910" s="72">
        <v>9.2850000000000001</v>
      </c>
      <c r="J910" s="72">
        <v>36.869</v>
      </c>
      <c r="K910" s="12">
        <v>57.401000000000003</v>
      </c>
      <c r="L910" s="72">
        <v>6.6959999999999997</v>
      </c>
      <c r="M910" s="72">
        <v>50.137</v>
      </c>
      <c r="N910" s="12">
        <v>136.999</v>
      </c>
      <c r="O910" s="72">
        <v>15.981</v>
      </c>
      <c r="P910" s="72">
        <v>27.158000000000001</v>
      </c>
      <c r="Q910" s="12">
        <v>13.56</v>
      </c>
      <c r="R910" s="72">
        <v>1.5820000000000001</v>
      </c>
      <c r="S910" s="72">
        <v>85.641999999999996</v>
      </c>
      <c r="T910" s="12">
        <v>150.559</v>
      </c>
      <c r="U910" s="72">
        <v>17.562999999999999</v>
      </c>
      <c r="V910" s="72">
        <v>24.913</v>
      </c>
      <c r="W910" s="12">
        <v>137.64500000000001</v>
      </c>
      <c r="X910" s="72">
        <v>16.056999999999999</v>
      </c>
      <c r="Y910" s="72">
        <v>24.763000000000002</v>
      </c>
      <c r="Z910" s="12">
        <v>288.20400000000001</v>
      </c>
      <c r="AA910" s="72">
        <v>33.619999999999997</v>
      </c>
      <c r="AB910" s="72">
        <v>16.437000000000001</v>
      </c>
      <c r="AC910" s="12">
        <v>288.20400000000001</v>
      </c>
      <c r="AD910" s="72">
        <v>33.619999999999997</v>
      </c>
      <c r="AE910" s="72">
        <v>16.437000000000001</v>
      </c>
      <c r="AF910" s="12">
        <v>12.706</v>
      </c>
      <c r="AG910" s="72">
        <v>1.482</v>
      </c>
      <c r="AH910" s="72">
        <v>107.051</v>
      </c>
      <c r="AI910" s="12">
        <v>77.397000000000006</v>
      </c>
      <c r="AJ910" s="72">
        <v>9.0289999999999999</v>
      </c>
      <c r="AK910" s="72">
        <v>43.381999999999998</v>
      </c>
      <c r="AL910" s="12">
        <v>90.102000000000004</v>
      </c>
      <c r="AM910" s="72">
        <v>10.510999999999999</v>
      </c>
      <c r="AN910" s="72">
        <v>40.475000000000001</v>
      </c>
      <c r="AO910" s="12">
        <v>378.30599999999998</v>
      </c>
      <c r="AP910" s="72">
        <v>44.13</v>
      </c>
      <c r="AQ910" s="72">
        <v>13.340999999999999</v>
      </c>
      <c r="AR910" s="12">
        <v>12.116</v>
      </c>
      <c r="AS910" s="72">
        <v>1.413</v>
      </c>
      <c r="AT910" s="72">
        <v>104.57899999999999</v>
      </c>
      <c r="AU910" s="12">
        <v>3.3149999999999999</v>
      </c>
      <c r="AV910" s="72">
        <v>0.38700000000000001</v>
      </c>
      <c r="AW910" s="72">
        <v>108.782</v>
      </c>
      <c r="AX910" s="12">
        <v>91.542000000000002</v>
      </c>
      <c r="AY910" s="72">
        <v>10.679</v>
      </c>
      <c r="AZ910" s="72">
        <v>29.712</v>
      </c>
      <c r="BA910" s="12">
        <v>94.856999999999999</v>
      </c>
      <c r="BB910" s="72">
        <v>11.065</v>
      </c>
      <c r="BC910" s="72">
        <v>28.965</v>
      </c>
      <c r="BD910" s="12">
        <v>68.212000000000003</v>
      </c>
      <c r="BE910" s="72">
        <v>7.9569999999999999</v>
      </c>
      <c r="BF910" s="72">
        <v>31.428000000000001</v>
      </c>
      <c r="BG910" s="12">
        <v>163.06899999999999</v>
      </c>
      <c r="BH910" s="72">
        <v>19.021999999999998</v>
      </c>
      <c r="BI910" s="72">
        <v>19.472000000000001</v>
      </c>
      <c r="BJ910" s="12">
        <v>161.477</v>
      </c>
      <c r="BK910" s="72">
        <v>18.837</v>
      </c>
      <c r="BL910" s="72">
        <v>23.756</v>
      </c>
      <c r="BM910" s="12">
        <v>142.279</v>
      </c>
      <c r="BN910" s="72">
        <v>16.597000000000001</v>
      </c>
      <c r="BO910" s="72">
        <v>26.204000000000001</v>
      </c>
      <c r="BP910" s="12">
        <v>303.75599999999997</v>
      </c>
      <c r="BQ910" s="72">
        <v>35.433999999999997</v>
      </c>
      <c r="BR910" s="72">
        <v>15.3</v>
      </c>
      <c r="BS910" s="12">
        <v>478.94</v>
      </c>
      <c r="BT910" s="72">
        <v>55.87</v>
      </c>
      <c r="BU910" s="72">
        <v>12.212</v>
      </c>
      <c r="BV910" s="12">
        <v>857.24599999999998</v>
      </c>
      <c r="BW910" s="72">
        <v>100</v>
      </c>
      <c r="BX910" s="72">
        <v>8.6910000000000007</v>
      </c>
      <c r="BY910" s="13"/>
      <c r="BZ910" s="13"/>
    </row>
    <row r="911" spans="1:78" ht="12.75" customHeight="1">
      <c r="A911" s="122" t="s">
        <v>44</v>
      </c>
      <c r="B911" s="71" t="s">
        <v>46</v>
      </c>
      <c r="C911" s="71" t="s">
        <v>24</v>
      </c>
      <c r="D911" s="34">
        <v>42064</v>
      </c>
      <c r="E911" s="12">
        <v>0</v>
      </c>
      <c r="F911" s="72">
        <v>0</v>
      </c>
      <c r="G911" s="72">
        <v>0</v>
      </c>
      <c r="H911" s="12">
        <v>45.237000000000002</v>
      </c>
      <c r="I911" s="72">
        <v>5.92</v>
      </c>
      <c r="J911" s="72">
        <v>40.201999999999998</v>
      </c>
      <c r="K911" s="12">
        <v>25.164999999999999</v>
      </c>
      <c r="L911" s="72">
        <v>3.2930000000000001</v>
      </c>
      <c r="M911" s="72">
        <v>45.067999999999998</v>
      </c>
      <c r="N911" s="12">
        <v>70.400999999999996</v>
      </c>
      <c r="O911" s="72">
        <v>9.2129999999999992</v>
      </c>
      <c r="P911" s="72">
        <v>35.244</v>
      </c>
      <c r="Q911" s="12">
        <v>8.9580000000000002</v>
      </c>
      <c r="R911" s="72">
        <v>1.1719999999999999</v>
      </c>
      <c r="S911" s="72">
        <v>102.154</v>
      </c>
      <c r="T911" s="12">
        <v>79.358999999999995</v>
      </c>
      <c r="U911" s="72">
        <v>10.385999999999999</v>
      </c>
      <c r="V911" s="72">
        <v>33.390999999999998</v>
      </c>
      <c r="W911" s="12">
        <v>146.744</v>
      </c>
      <c r="X911" s="72">
        <v>19.204000000000001</v>
      </c>
      <c r="Y911" s="72">
        <v>25.986999999999998</v>
      </c>
      <c r="Z911" s="12">
        <v>226.10400000000001</v>
      </c>
      <c r="AA911" s="72">
        <v>29.59</v>
      </c>
      <c r="AB911" s="72">
        <v>19.536000000000001</v>
      </c>
      <c r="AC911" s="12">
        <v>226.10400000000001</v>
      </c>
      <c r="AD911" s="72">
        <v>29.59</v>
      </c>
      <c r="AE911" s="72">
        <v>19.536000000000001</v>
      </c>
      <c r="AF911" s="12">
        <v>0</v>
      </c>
      <c r="AG911" s="72">
        <v>0</v>
      </c>
      <c r="AH911" s="72">
        <v>0</v>
      </c>
      <c r="AI911" s="12">
        <v>120.099</v>
      </c>
      <c r="AJ911" s="72">
        <v>15.717000000000001</v>
      </c>
      <c r="AK911" s="72">
        <v>40.417999999999999</v>
      </c>
      <c r="AL911" s="12">
        <v>120.099</v>
      </c>
      <c r="AM911" s="72">
        <v>15.717000000000001</v>
      </c>
      <c r="AN911" s="72">
        <v>40.417999999999999</v>
      </c>
      <c r="AO911" s="12">
        <v>346.20299999999997</v>
      </c>
      <c r="AP911" s="72">
        <v>45.307000000000002</v>
      </c>
      <c r="AQ911" s="72">
        <v>18.879000000000001</v>
      </c>
      <c r="AR911" s="12">
        <v>3.2389999999999999</v>
      </c>
      <c r="AS911" s="72">
        <v>0.42399999999999999</v>
      </c>
      <c r="AT911" s="72">
        <v>101.53400000000001</v>
      </c>
      <c r="AU911" s="12">
        <v>38.926000000000002</v>
      </c>
      <c r="AV911" s="72">
        <v>5.0940000000000003</v>
      </c>
      <c r="AW911" s="72">
        <v>61.84</v>
      </c>
      <c r="AX911" s="12">
        <v>79.885999999999996</v>
      </c>
      <c r="AY911" s="72">
        <v>10.455</v>
      </c>
      <c r="AZ911" s="72">
        <v>46.447000000000003</v>
      </c>
      <c r="BA911" s="12">
        <v>118.812</v>
      </c>
      <c r="BB911" s="72">
        <v>15.548999999999999</v>
      </c>
      <c r="BC911" s="72">
        <v>35.625</v>
      </c>
      <c r="BD911" s="12">
        <v>28.262</v>
      </c>
      <c r="BE911" s="72">
        <v>3.6989999999999998</v>
      </c>
      <c r="BF911" s="72">
        <v>64.748999999999995</v>
      </c>
      <c r="BG911" s="12">
        <v>147.07499999999999</v>
      </c>
      <c r="BH911" s="72">
        <v>19.247</v>
      </c>
      <c r="BI911" s="72">
        <v>29.806999999999999</v>
      </c>
      <c r="BJ911" s="12">
        <v>167.27600000000001</v>
      </c>
      <c r="BK911" s="72">
        <v>21.890999999999998</v>
      </c>
      <c r="BL911" s="72">
        <v>21.504999999999999</v>
      </c>
      <c r="BM911" s="12">
        <v>100.336</v>
      </c>
      <c r="BN911" s="72">
        <v>13.131</v>
      </c>
      <c r="BO911" s="72">
        <v>24.283999999999999</v>
      </c>
      <c r="BP911" s="12">
        <v>267.61200000000002</v>
      </c>
      <c r="BQ911" s="72">
        <v>35.021999999999998</v>
      </c>
      <c r="BR911" s="72">
        <v>14.336</v>
      </c>
      <c r="BS911" s="12">
        <v>417.92500000000001</v>
      </c>
      <c r="BT911" s="72">
        <v>54.692999999999998</v>
      </c>
      <c r="BU911" s="72">
        <v>11.045</v>
      </c>
      <c r="BV911" s="12">
        <v>764.12800000000004</v>
      </c>
      <c r="BW911" s="72">
        <v>100</v>
      </c>
      <c r="BX911" s="72">
        <v>11.66</v>
      </c>
      <c r="BY911" s="13"/>
      <c r="BZ911" s="13"/>
    </row>
    <row r="912" spans="1:78" ht="12.75" customHeight="1">
      <c r="A912" s="122" t="s">
        <v>44</v>
      </c>
      <c r="B912" s="71" t="s">
        <v>46</v>
      </c>
      <c r="C912" s="71" t="s">
        <v>24</v>
      </c>
      <c r="D912" s="34">
        <v>42156</v>
      </c>
      <c r="E912" s="12">
        <v>0</v>
      </c>
      <c r="F912" s="72">
        <v>0</v>
      </c>
      <c r="G912" s="72">
        <v>0</v>
      </c>
      <c r="H912" s="12">
        <v>21.591999999999999</v>
      </c>
      <c r="I912" s="72">
        <v>2.1800000000000002</v>
      </c>
      <c r="J912" s="72">
        <v>79.492999999999995</v>
      </c>
      <c r="K912" s="12">
        <v>19.457000000000001</v>
      </c>
      <c r="L912" s="72">
        <v>1.964</v>
      </c>
      <c r="M912" s="72">
        <v>76.355999999999995</v>
      </c>
      <c r="N912" s="12">
        <v>41.048999999999999</v>
      </c>
      <c r="O912" s="72">
        <v>4.1440000000000001</v>
      </c>
      <c r="P912" s="72">
        <v>54.631999999999998</v>
      </c>
      <c r="Q912" s="12">
        <v>5.1970000000000001</v>
      </c>
      <c r="R912" s="72">
        <v>0.52500000000000002</v>
      </c>
      <c r="S912" s="72">
        <v>102.596</v>
      </c>
      <c r="T912" s="12">
        <v>46.247</v>
      </c>
      <c r="U912" s="72">
        <v>4.6680000000000001</v>
      </c>
      <c r="V912" s="72">
        <v>47.646000000000001</v>
      </c>
      <c r="W912" s="12">
        <v>176.946</v>
      </c>
      <c r="X912" s="72">
        <v>17.861999999999998</v>
      </c>
      <c r="Y912" s="72">
        <v>19.71</v>
      </c>
      <c r="Z912" s="12">
        <v>223.19300000000001</v>
      </c>
      <c r="AA912" s="72">
        <v>22.53</v>
      </c>
      <c r="AB912" s="72">
        <v>17.459</v>
      </c>
      <c r="AC912" s="12">
        <v>223.19300000000001</v>
      </c>
      <c r="AD912" s="72">
        <v>22.53</v>
      </c>
      <c r="AE912" s="72">
        <v>17.459</v>
      </c>
      <c r="AF912" s="12">
        <v>9.0909999999999993</v>
      </c>
      <c r="AG912" s="72">
        <v>0.91800000000000004</v>
      </c>
      <c r="AH912" s="72">
        <v>105.995</v>
      </c>
      <c r="AI912" s="12">
        <v>137.464</v>
      </c>
      <c r="AJ912" s="72">
        <v>13.875999999999999</v>
      </c>
      <c r="AK912" s="72">
        <v>24.024000000000001</v>
      </c>
      <c r="AL912" s="12">
        <v>146.55600000000001</v>
      </c>
      <c r="AM912" s="72">
        <v>14.794</v>
      </c>
      <c r="AN912" s="72">
        <v>22.978000000000002</v>
      </c>
      <c r="AO912" s="12">
        <v>369.74900000000002</v>
      </c>
      <c r="AP912" s="72">
        <v>37.323999999999998</v>
      </c>
      <c r="AQ912" s="72">
        <v>14.577</v>
      </c>
      <c r="AR912" s="12">
        <v>0</v>
      </c>
      <c r="AS912" s="72">
        <v>0</v>
      </c>
      <c r="AT912" s="72">
        <v>0</v>
      </c>
      <c r="AU912" s="12">
        <v>5.907</v>
      </c>
      <c r="AV912" s="72">
        <v>0.59599999999999997</v>
      </c>
      <c r="AW912" s="72">
        <v>127.53100000000001</v>
      </c>
      <c r="AX912" s="12">
        <v>113.03100000000001</v>
      </c>
      <c r="AY912" s="72">
        <v>11.41</v>
      </c>
      <c r="AZ912" s="72">
        <v>29.744</v>
      </c>
      <c r="BA912" s="12">
        <v>118.938</v>
      </c>
      <c r="BB912" s="72">
        <v>12.006</v>
      </c>
      <c r="BC912" s="72">
        <v>28.577000000000002</v>
      </c>
      <c r="BD912" s="12">
        <v>84.418999999999997</v>
      </c>
      <c r="BE912" s="72">
        <v>8.5220000000000002</v>
      </c>
      <c r="BF912" s="72">
        <v>35.529000000000003</v>
      </c>
      <c r="BG912" s="12">
        <v>203.357</v>
      </c>
      <c r="BH912" s="72">
        <v>20.527999999999999</v>
      </c>
      <c r="BI912" s="72">
        <v>20.481000000000002</v>
      </c>
      <c r="BJ912" s="12">
        <v>286.34100000000001</v>
      </c>
      <c r="BK912" s="72">
        <v>28.905000000000001</v>
      </c>
      <c r="BL912" s="72">
        <v>16.373000000000001</v>
      </c>
      <c r="BM912" s="12">
        <v>131.19399999999999</v>
      </c>
      <c r="BN912" s="72">
        <v>13.243</v>
      </c>
      <c r="BO912" s="72">
        <v>22.257999999999999</v>
      </c>
      <c r="BP912" s="12">
        <v>417.53500000000003</v>
      </c>
      <c r="BQ912" s="72">
        <v>42.148000000000003</v>
      </c>
      <c r="BR912" s="72">
        <v>13.71</v>
      </c>
      <c r="BS912" s="12">
        <v>620.89200000000005</v>
      </c>
      <c r="BT912" s="72">
        <v>62.676000000000002</v>
      </c>
      <c r="BU912" s="72">
        <v>10.37</v>
      </c>
      <c r="BV912" s="12">
        <v>990.64</v>
      </c>
      <c r="BW912" s="72">
        <v>100</v>
      </c>
      <c r="BX912" s="72">
        <v>8.3119999999999994</v>
      </c>
      <c r="BY912" s="13"/>
      <c r="BZ912" s="13"/>
    </row>
    <row r="913" spans="1:78" ht="12.75" customHeight="1">
      <c r="A913" s="122" t="s">
        <v>44</v>
      </c>
      <c r="B913" s="71" t="s">
        <v>46</v>
      </c>
      <c r="C913" s="71" t="s">
        <v>24</v>
      </c>
      <c r="D913" s="34">
        <v>42614</v>
      </c>
      <c r="E913" s="12">
        <v>0</v>
      </c>
      <c r="F913" s="72">
        <v>0</v>
      </c>
      <c r="G913" s="72">
        <v>0</v>
      </c>
      <c r="H913" s="12">
        <v>50.23</v>
      </c>
      <c r="I913" s="72">
        <v>5.9539999999999997</v>
      </c>
      <c r="J913" s="72">
        <v>34.927999999999997</v>
      </c>
      <c r="K913" s="12">
        <v>21.242999999999999</v>
      </c>
      <c r="L913" s="72">
        <v>2.5179999999999998</v>
      </c>
      <c r="M913" s="72">
        <v>64.346000000000004</v>
      </c>
      <c r="N913" s="12">
        <v>71.472999999999999</v>
      </c>
      <c r="O913" s="72">
        <v>8.4719999999999995</v>
      </c>
      <c r="P913" s="72">
        <v>28.137</v>
      </c>
      <c r="Q913" s="12">
        <v>0</v>
      </c>
      <c r="R913" s="72">
        <v>0</v>
      </c>
      <c r="S913" s="72">
        <v>0</v>
      </c>
      <c r="T913" s="12">
        <v>71.472999999999999</v>
      </c>
      <c r="U913" s="72">
        <v>8.4719999999999995</v>
      </c>
      <c r="V913" s="72">
        <v>28.137</v>
      </c>
      <c r="W913" s="12">
        <v>176.20599999999999</v>
      </c>
      <c r="X913" s="72">
        <v>20.885999999999999</v>
      </c>
      <c r="Y913" s="72">
        <v>17.513000000000002</v>
      </c>
      <c r="Z913" s="12">
        <v>247.679</v>
      </c>
      <c r="AA913" s="72">
        <v>29.358000000000001</v>
      </c>
      <c r="AB913" s="72">
        <v>14.196999999999999</v>
      </c>
      <c r="AC913" s="12">
        <v>247.679</v>
      </c>
      <c r="AD913" s="72">
        <v>29.358000000000001</v>
      </c>
      <c r="AE913" s="72">
        <v>14.196999999999999</v>
      </c>
      <c r="AF913" s="12">
        <v>0</v>
      </c>
      <c r="AG913" s="72">
        <v>0</v>
      </c>
      <c r="AH913" s="72">
        <v>0</v>
      </c>
      <c r="AI913" s="12">
        <v>123.108</v>
      </c>
      <c r="AJ913" s="72">
        <v>14.592000000000001</v>
      </c>
      <c r="AK913" s="72">
        <v>25.015000000000001</v>
      </c>
      <c r="AL913" s="12">
        <v>123.108</v>
      </c>
      <c r="AM913" s="72">
        <v>14.592000000000001</v>
      </c>
      <c r="AN913" s="72">
        <v>25.015000000000001</v>
      </c>
      <c r="AO913" s="12">
        <v>370.78699999999998</v>
      </c>
      <c r="AP913" s="72">
        <v>43.95</v>
      </c>
      <c r="AQ913" s="72">
        <v>13.66</v>
      </c>
      <c r="AR913" s="12">
        <v>8.2739999999999991</v>
      </c>
      <c r="AS913" s="72">
        <v>0.98099999999999998</v>
      </c>
      <c r="AT913" s="72">
        <v>70.197000000000003</v>
      </c>
      <c r="AU913" s="12">
        <v>0.998</v>
      </c>
      <c r="AV913" s="72">
        <v>0.11799999999999999</v>
      </c>
      <c r="AW913" s="72">
        <v>101.498</v>
      </c>
      <c r="AX913" s="12">
        <v>71.489000000000004</v>
      </c>
      <c r="AY913" s="72">
        <v>8.4740000000000002</v>
      </c>
      <c r="AZ913" s="72">
        <v>35.499000000000002</v>
      </c>
      <c r="BA913" s="12">
        <v>72.486999999999995</v>
      </c>
      <c r="BB913" s="72">
        <v>8.5920000000000005</v>
      </c>
      <c r="BC913" s="72">
        <v>34.875</v>
      </c>
      <c r="BD913" s="12">
        <v>52.457999999999998</v>
      </c>
      <c r="BE913" s="72">
        <v>6.218</v>
      </c>
      <c r="BF913" s="72">
        <v>29.928999999999998</v>
      </c>
      <c r="BG913" s="12">
        <v>124.94499999999999</v>
      </c>
      <c r="BH913" s="72">
        <v>14.81</v>
      </c>
      <c r="BI913" s="72">
        <v>22.007000000000001</v>
      </c>
      <c r="BJ913" s="12">
        <v>179.07400000000001</v>
      </c>
      <c r="BK913" s="72">
        <v>21.225999999999999</v>
      </c>
      <c r="BL913" s="72">
        <v>17.649000000000001</v>
      </c>
      <c r="BM913" s="12">
        <v>160.57400000000001</v>
      </c>
      <c r="BN913" s="72">
        <v>19.033000000000001</v>
      </c>
      <c r="BO913" s="72">
        <v>20.606000000000002</v>
      </c>
      <c r="BP913" s="12">
        <v>339.649</v>
      </c>
      <c r="BQ913" s="72">
        <v>40.259</v>
      </c>
      <c r="BR913" s="72">
        <v>13.581</v>
      </c>
      <c r="BS913" s="12">
        <v>472.86700000000002</v>
      </c>
      <c r="BT913" s="72">
        <v>56.05</v>
      </c>
      <c r="BU913" s="72">
        <v>10.111000000000001</v>
      </c>
      <c r="BV913" s="12">
        <v>843.654</v>
      </c>
      <c r="BW913" s="72">
        <v>100</v>
      </c>
      <c r="BX913" s="72">
        <v>7.5579999999999998</v>
      </c>
      <c r="BY913" s="13"/>
      <c r="BZ913" s="13"/>
    </row>
    <row r="914" spans="1:78" ht="12.75" customHeight="1">
      <c r="A914" s="122" t="s">
        <v>44</v>
      </c>
      <c r="B914" s="71" t="s">
        <v>46</v>
      </c>
      <c r="C914" s="71" t="s">
        <v>24</v>
      </c>
      <c r="D914" s="34">
        <v>42705</v>
      </c>
      <c r="E914" s="12">
        <v>0</v>
      </c>
      <c r="F914" s="72">
        <v>0</v>
      </c>
      <c r="G914" s="72">
        <v>0</v>
      </c>
      <c r="H914" s="12">
        <v>91.799000000000007</v>
      </c>
      <c r="I914" s="72">
        <v>9.6850000000000005</v>
      </c>
      <c r="J914" s="72">
        <v>37.317999999999998</v>
      </c>
      <c r="K914" s="12">
        <v>59.75</v>
      </c>
      <c r="L914" s="72">
        <v>6.3040000000000003</v>
      </c>
      <c r="M914" s="72">
        <v>75.393000000000001</v>
      </c>
      <c r="N914" s="12">
        <v>151.548</v>
      </c>
      <c r="O914" s="72">
        <v>15.988</v>
      </c>
      <c r="P914" s="72">
        <v>36.26</v>
      </c>
      <c r="Q914" s="12">
        <v>6.0759999999999996</v>
      </c>
      <c r="R914" s="72">
        <v>0.64100000000000001</v>
      </c>
      <c r="S914" s="72">
        <v>78.695999999999998</v>
      </c>
      <c r="T914" s="12">
        <v>157.624</v>
      </c>
      <c r="U914" s="72">
        <v>16.629000000000001</v>
      </c>
      <c r="V914" s="72">
        <v>35.198</v>
      </c>
      <c r="W914" s="12">
        <v>206.916</v>
      </c>
      <c r="X914" s="72">
        <v>21.83</v>
      </c>
      <c r="Y914" s="72">
        <v>16.742000000000001</v>
      </c>
      <c r="Z914" s="12">
        <v>364.541</v>
      </c>
      <c r="AA914" s="72">
        <v>38.459000000000003</v>
      </c>
      <c r="AB914" s="72">
        <v>17.763000000000002</v>
      </c>
      <c r="AC914" s="12">
        <v>364.541</v>
      </c>
      <c r="AD914" s="72">
        <v>38.459000000000003</v>
      </c>
      <c r="AE914" s="72">
        <v>17.763000000000002</v>
      </c>
      <c r="AF914" s="12">
        <v>0</v>
      </c>
      <c r="AG914" s="72">
        <v>0</v>
      </c>
      <c r="AH914" s="72">
        <v>0</v>
      </c>
      <c r="AI914" s="12">
        <v>77.936000000000007</v>
      </c>
      <c r="AJ914" s="72">
        <v>8.2219999999999995</v>
      </c>
      <c r="AK914" s="72">
        <v>37.064999999999998</v>
      </c>
      <c r="AL914" s="12">
        <v>77.936000000000007</v>
      </c>
      <c r="AM914" s="72">
        <v>8.2219999999999995</v>
      </c>
      <c r="AN914" s="72">
        <v>37.064999999999998</v>
      </c>
      <c r="AO914" s="12">
        <v>442.47699999999998</v>
      </c>
      <c r="AP914" s="72">
        <v>46.680999999999997</v>
      </c>
      <c r="AQ914" s="72">
        <v>15.849</v>
      </c>
      <c r="AR914" s="12">
        <v>16.321999999999999</v>
      </c>
      <c r="AS914" s="72">
        <v>1.722</v>
      </c>
      <c r="AT914" s="72">
        <v>107.252</v>
      </c>
      <c r="AU914" s="12">
        <v>0</v>
      </c>
      <c r="AV914" s="72">
        <v>0</v>
      </c>
      <c r="AW914" s="72">
        <v>0</v>
      </c>
      <c r="AX914" s="12">
        <v>129.73099999999999</v>
      </c>
      <c r="AY914" s="72">
        <v>13.686999999999999</v>
      </c>
      <c r="AZ914" s="72">
        <v>29.786999999999999</v>
      </c>
      <c r="BA914" s="12">
        <v>129.73099999999999</v>
      </c>
      <c r="BB914" s="72">
        <v>13.686999999999999</v>
      </c>
      <c r="BC914" s="72">
        <v>29.786999999999999</v>
      </c>
      <c r="BD914" s="12">
        <v>19.815000000000001</v>
      </c>
      <c r="BE914" s="72">
        <v>2.09</v>
      </c>
      <c r="BF914" s="72">
        <v>67.409000000000006</v>
      </c>
      <c r="BG914" s="12">
        <v>149.54599999999999</v>
      </c>
      <c r="BH914" s="72">
        <v>15.776999999999999</v>
      </c>
      <c r="BI914" s="72">
        <v>25.282</v>
      </c>
      <c r="BJ914" s="12">
        <v>151.89500000000001</v>
      </c>
      <c r="BK914" s="72">
        <v>16.024999999999999</v>
      </c>
      <c r="BL914" s="72">
        <v>19.934000000000001</v>
      </c>
      <c r="BM914" s="12">
        <v>187.625</v>
      </c>
      <c r="BN914" s="72">
        <v>19.794</v>
      </c>
      <c r="BO914" s="72">
        <v>17.555</v>
      </c>
      <c r="BP914" s="12">
        <v>339.52100000000002</v>
      </c>
      <c r="BQ914" s="72">
        <v>35.819000000000003</v>
      </c>
      <c r="BR914" s="72">
        <v>11.233000000000001</v>
      </c>
      <c r="BS914" s="12">
        <v>505.38900000000001</v>
      </c>
      <c r="BT914" s="72">
        <v>53.319000000000003</v>
      </c>
      <c r="BU914" s="72">
        <v>10.224</v>
      </c>
      <c r="BV914" s="12">
        <v>947.86599999999999</v>
      </c>
      <c r="BW914" s="72">
        <v>100</v>
      </c>
      <c r="BX914" s="72">
        <v>8.7850000000000001</v>
      </c>
      <c r="BY914" s="13"/>
      <c r="BZ914" s="13"/>
    </row>
    <row r="915" spans="1:78" ht="12.75" customHeight="1">
      <c r="A915" s="122" t="s">
        <v>44</v>
      </c>
      <c r="B915" s="71" t="s">
        <v>46</v>
      </c>
      <c r="C915" s="71" t="s">
        <v>24</v>
      </c>
      <c r="D915" s="34">
        <v>42795</v>
      </c>
      <c r="E915" s="12">
        <v>0</v>
      </c>
      <c r="F915" s="72">
        <v>0</v>
      </c>
      <c r="G915" s="72">
        <v>0</v>
      </c>
      <c r="H915" s="12">
        <v>62.911000000000001</v>
      </c>
      <c r="I915" s="72">
        <v>8.6620000000000008</v>
      </c>
      <c r="J915" s="72">
        <v>37.072000000000003</v>
      </c>
      <c r="K915" s="12">
        <v>36.173999999999999</v>
      </c>
      <c r="L915" s="72">
        <v>4.9809999999999999</v>
      </c>
      <c r="M915" s="72">
        <v>53.898000000000003</v>
      </c>
      <c r="N915" s="12">
        <v>99.084999999999994</v>
      </c>
      <c r="O915" s="72">
        <v>13.643000000000001</v>
      </c>
      <c r="P915" s="72">
        <v>27.815000000000001</v>
      </c>
      <c r="Q915" s="12">
        <v>9.9480000000000004</v>
      </c>
      <c r="R915" s="72">
        <v>1.37</v>
      </c>
      <c r="S915" s="72">
        <v>106.55800000000001</v>
      </c>
      <c r="T915" s="12">
        <v>109.033</v>
      </c>
      <c r="U915" s="72">
        <v>15.012</v>
      </c>
      <c r="V915" s="72">
        <v>25.78</v>
      </c>
      <c r="W915" s="12">
        <v>173.44800000000001</v>
      </c>
      <c r="X915" s="72">
        <v>23.882000000000001</v>
      </c>
      <c r="Y915" s="72">
        <v>26.812000000000001</v>
      </c>
      <c r="Z915" s="12">
        <v>282.48099999999999</v>
      </c>
      <c r="AA915" s="72">
        <v>38.893999999999998</v>
      </c>
      <c r="AB915" s="72">
        <v>16.477</v>
      </c>
      <c r="AC915" s="12">
        <v>282.48099999999999</v>
      </c>
      <c r="AD915" s="72">
        <v>38.893999999999998</v>
      </c>
      <c r="AE915" s="72">
        <v>16.477</v>
      </c>
      <c r="AF915" s="12">
        <v>0</v>
      </c>
      <c r="AG915" s="72">
        <v>0</v>
      </c>
      <c r="AH915" s="72">
        <v>0</v>
      </c>
      <c r="AI915" s="12">
        <v>75.015000000000001</v>
      </c>
      <c r="AJ915" s="72">
        <v>10.329000000000001</v>
      </c>
      <c r="AK915" s="72">
        <v>46.305999999999997</v>
      </c>
      <c r="AL915" s="12">
        <v>75.015000000000001</v>
      </c>
      <c r="AM915" s="72">
        <v>10.329000000000001</v>
      </c>
      <c r="AN915" s="72">
        <v>46.305999999999997</v>
      </c>
      <c r="AO915" s="12">
        <v>357.49599999999998</v>
      </c>
      <c r="AP915" s="72">
        <v>49.222999999999999</v>
      </c>
      <c r="AQ915" s="72">
        <v>15.475</v>
      </c>
      <c r="AR915" s="12">
        <v>14.625999999999999</v>
      </c>
      <c r="AS915" s="72">
        <v>2.0139999999999998</v>
      </c>
      <c r="AT915" s="72">
        <v>72.161000000000001</v>
      </c>
      <c r="AU915" s="12">
        <v>0</v>
      </c>
      <c r="AV915" s="72">
        <v>0</v>
      </c>
      <c r="AW915" s="72">
        <v>0</v>
      </c>
      <c r="AX915" s="12">
        <v>17.77</v>
      </c>
      <c r="AY915" s="72">
        <v>2.4470000000000001</v>
      </c>
      <c r="AZ915" s="72">
        <v>49.332999999999998</v>
      </c>
      <c r="BA915" s="12">
        <v>17.77</v>
      </c>
      <c r="BB915" s="72">
        <v>2.4470000000000001</v>
      </c>
      <c r="BC915" s="72">
        <v>49.332999999999998</v>
      </c>
      <c r="BD915" s="12">
        <v>46.460999999999999</v>
      </c>
      <c r="BE915" s="72">
        <v>6.3970000000000002</v>
      </c>
      <c r="BF915" s="72">
        <v>50.747999999999998</v>
      </c>
      <c r="BG915" s="12">
        <v>64.230999999999995</v>
      </c>
      <c r="BH915" s="72">
        <v>8.8439999999999994</v>
      </c>
      <c r="BI915" s="72">
        <v>35.593000000000004</v>
      </c>
      <c r="BJ915" s="12">
        <v>162.69200000000001</v>
      </c>
      <c r="BK915" s="72">
        <v>22.401</v>
      </c>
      <c r="BL915" s="72">
        <v>24.492000000000001</v>
      </c>
      <c r="BM915" s="12">
        <v>127.23699999999999</v>
      </c>
      <c r="BN915" s="72">
        <v>17.518999999999998</v>
      </c>
      <c r="BO915" s="72">
        <v>26.120999999999999</v>
      </c>
      <c r="BP915" s="12">
        <v>289.92899999999997</v>
      </c>
      <c r="BQ915" s="72">
        <v>39.92</v>
      </c>
      <c r="BR915" s="72">
        <v>18.068000000000001</v>
      </c>
      <c r="BS915" s="12">
        <v>368.786</v>
      </c>
      <c r="BT915" s="72">
        <v>50.777000000000001</v>
      </c>
      <c r="BU915" s="72">
        <v>12.688000000000001</v>
      </c>
      <c r="BV915" s="12">
        <v>726.28200000000004</v>
      </c>
      <c r="BW915" s="72">
        <v>100</v>
      </c>
      <c r="BX915" s="72">
        <v>8.5969999999999995</v>
      </c>
      <c r="BY915" s="13"/>
      <c r="BZ915" s="13"/>
    </row>
    <row r="916" spans="1:78" ht="12.75" customHeight="1">
      <c r="A916" s="122" t="s">
        <v>44</v>
      </c>
      <c r="B916" s="71" t="s">
        <v>46</v>
      </c>
      <c r="C916" s="71" t="s">
        <v>24</v>
      </c>
      <c r="D916" s="34">
        <v>42887</v>
      </c>
      <c r="E916" s="12">
        <v>8.5440000000000005</v>
      </c>
      <c r="F916" s="72">
        <v>1.19</v>
      </c>
      <c r="G916" s="72">
        <v>96.906999999999996</v>
      </c>
      <c r="H916" s="12">
        <v>31.218</v>
      </c>
      <c r="I916" s="72">
        <v>4.3479999999999999</v>
      </c>
      <c r="J916" s="72">
        <v>43.182000000000002</v>
      </c>
      <c r="K916" s="12">
        <v>24.157</v>
      </c>
      <c r="L916" s="72">
        <v>3.3650000000000002</v>
      </c>
      <c r="M916" s="72">
        <v>64.408000000000001</v>
      </c>
      <c r="N916" s="12">
        <v>55.375</v>
      </c>
      <c r="O916" s="72">
        <v>7.7130000000000001</v>
      </c>
      <c r="P916" s="72">
        <v>37.17</v>
      </c>
      <c r="Q916" s="12">
        <v>2.766</v>
      </c>
      <c r="R916" s="72">
        <v>0.38500000000000001</v>
      </c>
      <c r="S916" s="72">
        <v>104.047</v>
      </c>
      <c r="T916" s="12">
        <v>58.140999999999998</v>
      </c>
      <c r="U916" s="72">
        <v>8.0980000000000008</v>
      </c>
      <c r="V916" s="72">
        <v>34.802999999999997</v>
      </c>
      <c r="W916" s="12">
        <v>264.935</v>
      </c>
      <c r="X916" s="72">
        <v>36.902999999999999</v>
      </c>
      <c r="Y916" s="72">
        <v>15.632999999999999</v>
      </c>
      <c r="Z916" s="12">
        <v>323.077</v>
      </c>
      <c r="AA916" s="72">
        <v>45.000999999999998</v>
      </c>
      <c r="AB916" s="72">
        <v>12.867000000000001</v>
      </c>
      <c r="AC916" s="12">
        <v>331.62099999999998</v>
      </c>
      <c r="AD916" s="72">
        <v>46.191000000000003</v>
      </c>
      <c r="AE916" s="72">
        <v>12.026</v>
      </c>
      <c r="AF916" s="12">
        <v>9.0890000000000004</v>
      </c>
      <c r="AG916" s="72">
        <v>1.266</v>
      </c>
      <c r="AH916" s="72">
        <v>105.21599999999999</v>
      </c>
      <c r="AI916" s="12">
        <v>68.709999999999994</v>
      </c>
      <c r="AJ916" s="72">
        <v>9.5709999999999997</v>
      </c>
      <c r="AK916" s="72">
        <v>35.643999999999998</v>
      </c>
      <c r="AL916" s="12">
        <v>77.799000000000007</v>
      </c>
      <c r="AM916" s="72">
        <v>10.837</v>
      </c>
      <c r="AN916" s="72">
        <v>37.405000000000001</v>
      </c>
      <c r="AO916" s="12">
        <v>409.41899999999998</v>
      </c>
      <c r="AP916" s="72">
        <v>57.027999999999999</v>
      </c>
      <c r="AQ916" s="72">
        <v>10.930999999999999</v>
      </c>
      <c r="AR916" s="12">
        <v>6.6829999999999998</v>
      </c>
      <c r="AS916" s="72">
        <v>0.93100000000000005</v>
      </c>
      <c r="AT916" s="72">
        <v>103.163</v>
      </c>
      <c r="AU916" s="12">
        <v>0</v>
      </c>
      <c r="AV916" s="72">
        <v>0</v>
      </c>
      <c r="AW916" s="72">
        <v>0</v>
      </c>
      <c r="AX916" s="12">
        <v>28.501999999999999</v>
      </c>
      <c r="AY916" s="72">
        <v>3.97</v>
      </c>
      <c r="AZ916" s="72">
        <v>38.892000000000003</v>
      </c>
      <c r="BA916" s="12">
        <v>28.501999999999999</v>
      </c>
      <c r="BB916" s="72">
        <v>3.97</v>
      </c>
      <c r="BC916" s="72">
        <v>38.892000000000003</v>
      </c>
      <c r="BD916" s="12">
        <v>32.709000000000003</v>
      </c>
      <c r="BE916" s="72">
        <v>4.556</v>
      </c>
      <c r="BF916" s="72">
        <v>50.411999999999999</v>
      </c>
      <c r="BG916" s="12">
        <v>61.210999999999999</v>
      </c>
      <c r="BH916" s="72">
        <v>8.5259999999999998</v>
      </c>
      <c r="BI916" s="72">
        <v>28.864999999999998</v>
      </c>
      <c r="BJ916" s="12">
        <v>122.982</v>
      </c>
      <c r="BK916" s="72">
        <v>17.13</v>
      </c>
      <c r="BL916" s="72">
        <v>30.044</v>
      </c>
      <c r="BM916" s="12">
        <v>117.633</v>
      </c>
      <c r="BN916" s="72">
        <v>16.385000000000002</v>
      </c>
      <c r="BO916" s="72">
        <v>23.934000000000001</v>
      </c>
      <c r="BP916" s="12">
        <v>240.61500000000001</v>
      </c>
      <c r="BQ916" s="72">
        <v>33.515000000000001</v>
      </c>
      <c r="BR916" s="72">
        <v>20.527999999999999</v>
      </c>
      <c r="BS916" s="12">
        <v>308.50900000000001</v>
      </c>
      <c r="BT916" s="72">
        <v>42.972000000000001</v>
      </c>
      <c r="BU916" s="72">
        <v>16.620999999999999</v>
      </c>
      <c r="BV916" s="12">
        <v>717.928</v>
      </c>
      <c r="BW916" s="72">
        <v>100</v>
      </c>
      <c r="BX916" s="72">
        <v>9.5180000000000007</v>
      </c>
      <c r="BY916" s="13"/>
      <c r="BZ916" s="13"/>
    </row>
    <row r="917" spans="1:78" ht="12.75" customHeight="1">
      <c r="A917" s="122" t="s">
        <v>44</v>
      </c>
      <c r="B917" s="71" t="s">
        <v>46</v>
      </c>
      <c r="C917" s="71" t="s">
        <v>24</v>
      </c>
      <c r="D917" s="34">
        <v>43344</v>
      </c>
      <c r="E917" s="12">
        <v>0</v>
      </c>
      <c r="F917" s="72">
        <v>0</v>
      </c>
      <c r="G917" s="72">
        <v>0</v>
      </c>
      <c r="H917" s="12">
        <v>51.731000000000002</v>
      </c>
      <c r="I917" s="72">
        <v>6.2249999999999996</v>
      </c>
      <c r="J917" s="72">
        <v>44.831000000000003</v>
      </c>
      <c r="K917" s="12">
        <v>37.661999999999999</v>
      </c>
      <c r="L917" s="72">
        <v>4.532</v>
      </c>
      <c r="M917" s="72">
        <v>49.500999999999998</v>
      </c>
      <c r="N917" s="12">
        <v>89.391999999999996</v>
      </c>
      <c r="O917" s="72">
        <v>10.757</v>
      </c>
      <c r="P917" s="72">
        <v>37.012</v>
      </c>
      <c r="Q917" s="12">
        <v>0</v>
      </c>
      <c r="R917" s="72">
        <v>0</v>
      </c>
      <c r="S917" s="72">
        <v>0</v>
      </c>
      <c r="T917" s="12">
        <v>89.391999999999996</v>
      </c>
      <c r="U917" s="72">
        <v>10.757</v>
      </c>
      <c r="V917" s="72">
        <v>37.012</v>
      </c>
      <c r="W917" s="12">
        <v>151.52600000000001</v>
      </c>
      <c r="X917" s="72">
        <v>18.233000000000001</v>
      </c>
      <c r="Y917" s="72">
        <v>21.356999999999999</v>
      </c>
      <c r="Z917" s="12">
        <v>240.91800000000001</v>
      </c>
      <c r="AA917" s="72">
        <v>28.99</v>
      </c>
      <c r="AB917" s="72">
        <v>19.992999999999999</v>
      </c>
      <c r="AC917" s="12">
        <v>240.91800000000001</v>
      </c>
      <c r="AD917" s="72">
        <v>28.99</v>
      </c>
      <c r="AE917" s="72">
        <v>19.992999999999999</v>
      </c>
      <c r="AF917" s="12">
        <v>3.177</v>
      </c>
      <c r="AG917" s="72">
        <v>0.38200000000000001</v>
      </c>
      <c r="AH917" s="72">
        <v>107.408</v>
      </c>
      <c r="AI917" s="12">
        <v>102.042</v>
      </c>
      <c r="AJ917" s="72">
        <v>12.279</v>
      </c>
      <c r="AK917" s="72">
        <v>37.325000000000003</v>
      </c>
      <c r="AL917" s="12">
        <v>105.21899999999999</v>
      </c>
      <c r="AM917" s="72">
        <v>12.661</v>
      </c>
      <c r="AN917" s="72">
        <v>35.904000000000003</v>
      </c>
      <c r="AO917" s="12">
        <v>346.137</v>
      </c>
      <c r="AP917" s="72">
        <v>41.651000000000003</v>
      </c>
      <c r="AQ917" s="72">
        <v>16.484999999999999</v>
      </c>
      <c r="AR917" s="12">
        <v>17.003</v>
      </c>
      <c r="AS917" s="72">
        <v>2.0459999999999998</v>
      </c>
      <c r="AT917" s="72">
        <v>73.23</v>
      </c>
      <c r="AU917" s="12">
        <v>0</v>
      </c>
      <c r="AV917" s="72">
        <v>0</v>
      </c>
      <c r="AW917" s="72">
        <v>0</v>
      </c>
      <c r="AX917" s="12">
        <v>56.329000000000001</v>
      </c>
      <c r="AY917" s="72">
        <v>6.7779999999999996</v>
      </c>
      <c r="AZ917" s="72">
        <v>42.735999999999997</v>
      </c>
      <c r="BA917" s="12">
        <v>56.329000000000001</v>
      </c>
      <c r="BB917" s="72">
        <v>6.7779999999999996</v>
      </c>
      <c r="BC917" s="72">
        <v>42.735999999999997</v>
      </c>
      <c r="BD917" s="12">
        <v>64.957999999999998</v>
      </c>
      <c r="BE917" s="72">
        <v>7.8159999999999998</v>
      </c>
      <c r="BF917" s="72">
        <v>32.94</v>
      </c>
      <c r="BG917" s="12">
        <v>121.28700000000001</v>
      </c>
      <c r="BH917" s="72">
        <v>14.593999999999999</v>
      </c>
      <c r="BI917" s="72">
        <v>21.821999999999999</v>
      </c>
      <c r="BJ917" s="12">
        <v>182.87100000000001</v>
      </c>
      <c r="BK917" s="72">
        <v>22.004999999999999</v>
      </c>
      <c r="BL917" s="72">
        <v>21.681000000000001</v>
      </c>
      <c r="BM917" s="12">
        <v>163.75200000000001</v>
      </c>
      <c r="BN917" s="72">
        <v>19.704000000000001</v>
      </c>
      <c r="BO917" s="72">
        <v>17.399999999999999</v>
      </c>
      <c r="BP917" s="12">
        <v>346.62299999999999</v>
      </c>
      <c r="BQ917" s="72">
        <v>41.709000000000003</v>
      </c>
      <c r="BR917" s="72">
        <v>13.154</v>
      </c>
      <c r="BS917" s="12">
        <v>484.91300000000001</v>
      </c>
      <c r="BT917" s="72">
        <v>58.348999999999997</v>
      </c>
      <c r="BU917" s="72">
        <v>10.611000000000001</v>
      </c>
      <c r="BV917" s="12">
        <v>831.05</v>
      </c>
      <c r="BW917" s="72">
        <v>100</v>
      </c>
      <c r="BX917" s="72">
        <v>8.827</v>
      </c>
      <c r="BY917" s="13"/>
      <c r="BZ917" s="13"/>
    </row>
    <row r="918" spans="1:78" ht="12.75" customHeight="1">
      <c r="A918" s="122" t="s">
        <v>44</v>
      </c>
      <c r="B918" s="71" t="s">
        <v>46</v>
      </c>
      <c r="C918" s="71" t="s">
        <v>24</v>
      </c>
      <c r="D918" s="34">
        <v>43435</v>
      </c>
      <c r="E918" s="12">
        <v>0</v>
      </c>
      <c r="F918" s="72">
        <v>0</v>
      </c>
      <c r="G918" s="72">
        <v>0</v>
      </c>
      <c r="H918" s="12">
        <v>17.564</v>
      </c>
      <c r="I918" s="72">
        <v>2.3159999999999998</v>
      </c>
      <c r="J918" s="72">
        <v>63.658999999999999</v>
      </c>
      <c r="K918" s="12">
        <v>27.895</v>
      </c>
      <c r="L918" s="72">
        <v>3.6779999999999999</v>
      </c>
      <c r="M918" s="72">
        <v>50.87</v>
      </c>
      <c r="N918" s="12">
        <v>45.457999999999998</v>
      </c>
      <c r="O918" s="72">
        <v>5.9930000000000003</v>
      </c>
      <c r="P918" s="72">
        <v>39.235999999999997</v>
      </c>
      <c r="Q918" s="12">
        <v>0</v>
      </c>
      <c r="R918" s="72">
        <v>0</v>
      </c>
      <c r="S918" s="72">
        <v>0</v>
      </c>
      <c r="T918" s="12">
        <v>45.457999999999998</v>
      </c>
      <c r="U918" s="72">
        <v>5.9930000000000003</v>
      </c>
      <c r="V918" s="72">
        <v>39.235999999999997</v>
      </c>
      <c r="W918" s="12">
        <v>165.96199999999999</v>
      </c>
      <c r="X918" s="72">
        <v>21.881</v>
      </c>
      <c r="Y918" s="72">
        <v>21.968</v>
      </c>
      <c r="Z918" s="12">
        <v>211.42</v>
      </c>
      <c r="AA918" s="72">
        <v>27.875</v>
      </c>
      <c r="AB918" s="72">
        <v>17.335999999999999</v>
      </c>
      <c r="AC918" s="12">
        <v>211.42</v>
      </c>
      <c r="AD918" s="72">
        <v>27.875</v>
      </c>
      <c r="AE918" s="72">
        <v>17.335999999999999</v>
      </c>
      <c r="AF918" s="12">
        <v>0</v>
      </c>
      <c r="AG918" s="72">
        <v>0</v>
      </c>
      <c r="AH918" s="72">
        <v>0</v>
      </c>
      <c r="AI918" s="12">
        <v>34.863</v>
      </c>
      <c r="AJ918" s="72">
        <v>4.5970000000000004</v>
      </c>
      <c r="AK918" s="72">
        <v>57.104999999999997</v>
      </c>
      <c r="AL918" s="12">
        <v>34.863</v>
      </c>
      <c r="AM918" s="72">
        <v>4.5970000000000004</v>
      </c>
      <c r="AN918" s="72">
        <v>57.104999999999997</v>
      </c>
      <c r="AO918" s="12">
        <v>246.28299999999999</v>
      </c>
      <c r="AP918" s="72">
        <v>32.470999999999997</v>
      </c>
      <c r="AQ918" s="72">
        <v>17.86</v>
      </c>
      <c r="AR918" s="12">
        <v>17.068000000000001</v>
      </c>
      <c r="AS918" s="72">
        <v>2.25</v>
      </c>
      <c r="AT918" s="72">
        <v>113.232</v>
      </c>
      <c r="AU918" s="12">
        <v>10.602</v>
      </c>
      <c r="AV918" s="72">
        <v>1.3979999999999999</v>
      </c>
      <c r="AW918" s="72">
        <v>115.992</v>
      </c>
      <c r="AX918" s="12">
        <v>50.073999999999998</v>
      </c>
      <c r="AY918" s="72">
        <v>6.6020000000000003</v>
      </c>
      <c r="AZ918" s="72">
        <v>53.823999999999998</v>
      </c>
      <c r="BA918" s="12">
        <v>60.674999999999997</v>
      </c>
      <c r="BB918" s="72">
        <v>8</v>
      </c>
      <c r="BC918" s="72">
        <v>45.881999999999998</v>
      </c>
      <c r="BD918" s="12">
        <v>32.92</v>
      </c>
      <c r="BE918" s="72">
        <v>4.34</v>
      </c>
      <c r="BF918" s="72">
        <v>46.12</v>
      </c>
      <c r="BG918" s="12">
        <v>93.596000000000004</v>
      </c>
      <c r="BH918" s="72">
        <v>12.34</v>
      </c>
      <c r="BI918" s="72">
        <v>30.004000000000001</v>
      </c>
      <c r="BJ918" s="12">
        <v>197.49199999999999</v>
      </c>
      <c r="BK918" s="72">
        <v>26.038</v>
      </c>
      <c r="BL918" s="72">
        <v>22.198</v>
      </c>
      <c r="BM918" s="12">
        <v>204.023</v>
      </c>
      <c r="BN918" s="72">
        <v>26.9</v>
      </c>
      <c r="BO918" s="72">
        <v>17.841999999999999</v>
      </c>
      <c r="BP918" s="12">
        <v>401.51400000000001</v>
      </c>
      <c r="BQ918" s="72">
        <v>52.938000000000002</v>
      </c>
      <c r="BR918" s="72">
        <v>14.750999999999999</v>
      </c>
      <c r="BS918" s="12">
        <v>512.178</v>
      </c>
      <c r="BT918" s="72">
        <v>67.528999999999996</v>
      </c>
      <c r="BU918" s="72">
        <v>13.691000000000001</v>
      </c>
      <c r="BV918" s="12">
        <v>758.46100000000001</v>
      </c>
      <c r="BW918" s="72">
        <v>100</v>
      </c>
      <c r="BX918" s="72">
        <v>10.66</v>
      </c>
      <c r="BY918" s="13"/>
      <c r="BZ918" s="13"/>
    </row>
    <row r="919" spans="1:78" ht="12.75" customHeight="1">
      <c r="A919" s="122" t="s">
        <v>44</v>
      </c>
      <c r="B919" s="71" t="s">
        <v>46</v>
      </c>
      <c r="C919" s="71" t="s">
        <v>24</v>
      </c>
      <c r="D919" s="34">
        <v>43525</v>
      </c>
      <c r="E919" s="12">
        <v>0</v>
      </c>
      <c r="F919" s="72">
        <v>0</v>
      </c>
      <c r="G919" s="72">
        <v>0</v>
      </c>
      <c r="H919" s="12">
        <v>29.266999999999999</v>
      </c>
      <c r="I919" s="72">
        <v>3.2309999999999999</v>
      </c>
      <c r="J919" s="72">
        <v>59.433999999999997</v>
      </c>
      <c r="K919" s="12">
        <v>65.775000000000006</v>
      </c>
      <c r="L919" s="72">
        <v>7.2619999999999996</v>
      </c>
      <c r="M919" s="72">
        <v>46.439</v>
      </c>
      <c r="N919" s="12">
        <v>95.042000000000002</v>
      </c>
      <c r="O919" s="72">
        <v>10.494</v>
      </c>
      <c r="P919" s="72">
        <v>30.513999999999999</v>
      </c>
      <c r="Q919" s="12">
        <v>9.2810000000000006</v>
      </c>
      <c r="R919" s="72">
        <v>1.0249999999999999</v>
      </c>
      <c r="S919" s="72">
        <v>102.087</v>
      </c>
      <c r="T919" s="12">
        <v>104.32299999999999</v>
      </c>
      <c r="U919" s="72">
        <v>11.519</v>
      </c>
      <c r="V919" s="72">
        <v>27.369</v>
      </c>
      <c r="W919" s="12">
        <v>173.52600000000001</v>
      </c>
      <c r="X919" s="72">
        <v>19.16</v>
      </c>
      <c r="Y919" s="72">
        <v>21.777999999999999</v>
      </c>
      <c r="Z919" s="12">
        <v>277.84899999999999</v>
      </c>
      <c r="AA919" s="72">
        <v>30.678000000000001</v>
      </c>
      <c r="AB919" s="72">
        <v>14.609</v>
      </c>
      <c r="AC919" s="12">
        <v>277.84899999999999</v>
      </c>
      <c r="AD919" s="72">
        <v>30.678000000000001</v>
      </c>
      <c r="AE919" s="72">
        <v>14.609</v>
      </c>
      <c r="AF919" s="12">
        <v>0</v>
      </c>
      <c r="AG919" s="72">
        <v>0</v>
      </c>
      <c r="AH919" s="72">
        <v>0</v>
      </c>
      <c r="AI919" s="12">
        <v>80.944000000000003</v>
      </c>
      <c r="AJ919" s="72">
        <v>8.9369999999999994</v>
      </c>
      <c r="AK919" s="72">
        <v>49.841999999999999</v>
      </c>
      <c r="AL919" s="12">
        <v>80.944000000000003</v>
      </c>
      <c r="AM919" s="72">
        <v>8.9369999999999994</v>
      </c>
      <c r="AN919" s="72">
        <v>49.841999999999999</v>
      </c>
      <c r="AO919" s="12">
        <v>358.79399999999998</v>
      </c>
      <c r="AP919" s="72">
        <v>39.616</v>
      </c>
      <c r="AQ919" s="72">
        <v>16.658000000000001</v>
      </c>
      <c r="AR919" s="12">
        <v>23.809000000000001</v>
      </c>
      <c r="AS919" s="72">
        <v>2.629</v>
      </c>
      <c r="AT919" s="72">
        <v>96.677000000000007</v>
      </c>
      <c r="AU919" s="12">
        <v>0</v>
      </c>
      <c r="AV919" s="72">
        <v>0</v>
      </c>
      <c r="AW919" s="72">
        <v>0</v>
      </c>
      <c r="AX919" s="12">
        <v>81.629000000000005</v>
      </c>
      <c r="AY919" s="72">
        <v>9.0129999999999999</v>
      </c>
      <c r="AZ919" s="72">
        <v>42.86</v>
      </c>
      <c r="BA919" s="12">
        <v>81.629000000000005</v>
      </c>
      <c r="BB919" s="72">
        <v>9.0129999999999999</v>
      </c>
      <c r="BC919" s="72">
        <v>42.86</v>
      </c>
      <c r="BD919" s="12">
        <v>63.075000000000003</v>
      </c>
      <c r="BE919" s="72">
        <v>6.9640000000000004</v>
      </c>
      <c r="BF919" s="72">
        <v>54.222000000000001</v>
      </c>
      <c r="BG919" s="12">
        <v>144.703</v>
      </c>
      <c r="BH919" s="72">
        <v>15.977</v>
      </c>
      <c r="BI919" s="72">
        <v>27.763999999999999</v>
      </c>
      <c r="BJ919" s="12">
        <v>166.68799999999999</v>
      </c>
      <c r="BK919" s="72">
        <v>18.405000000000001</v>
      </c>
      <c r="BL919" s="72">
        <v>21.262</v>
      </c>
      <c r="BM919" s="12">
        <v>211.69399999999999</v>
      </c>
      <c r="BN919" s="72">
        <v>23.373999999999999</v>
      </c>
      <c r="BO919" s="72">
        <v>15.461</v>
      </c>
      <c r="BP919" s="12">
        <v>378.38299999999998</v>
      </c>
      <c r="BQ919" s="72">
        <v>41.777999999999999</v>
      </c>
      <c r="BR919" s="72">
        <v>12.532999999999999</v>
      </c>
      <c r="BS919" s="12">
        <v>546.89499999999998</v>
      </c>
      <c r="BT919" s="72">
        <v>60.384</v>
      </c>
      <c r="BU919" s="72">
        <v>13.46</v>
      </c>
      <c r="BV919" s="12">
        <v>905.68899999999996</v>
      </c>
      <c r="BW919" s="72">
        <v>100</v>
      </c>
      <c r="BX919" s="72">
        <v>10.576000000000001</v>
      </c>
      <c r="BY919" s="13"/>
      <c r="BZ919" s="13"/>
    </row>
    <row r="920" spans="1:78" ht="12.75" customHeight="1">
      <c r="A920" s="122" t="s">
        <v>44</v>
      </c>
      <c r="B920" s="71" t="s">
        <v>46</v>
      </c>
      <c r="C920" s="71" t="s">
        <v>24</v>
      </c>
      <c r="D920" s="34">
        <v>43617</v>
      </c>
      <c r="E920" s="12">
        <v>0</v>
      </c>
      <c r="F920" s="72">
        <v>0</v>
      </c>
      <c r="G920" s="72">
        <v>0</v>
      </c>
      <c r="H920" s="12">
        <v>18.015000000000001</v>
      </c>
      <c r="I920" s="72">
        <v>2.5979999999999999</v>
      </c>
      <c r="J920" s="72">
        <v>47.491999999999997</v>
      </c>
      <c r="K920" s="12">
        <v>33.244</v>
      </c>
      <c r="L920" s="72">
        <v>4.7939999999999996</v>
      </c>
      <c r="M920" s="72">
        <v>52.216000000000001</v>
      </c>
      <c r="N920" s="12">
        <v>51.259</v>
      </c>
      <c r="O920" s="72">
        <v>7.3920000000000003</v>
      </c>
      <c r="P920" s="72">
        <v>35.308</v>
      </c>
      <c r="Q920" s="12">
        <v>10.003</v>
      </c>
      <c r="R920" s="72">
        <v>1.4430000000000001</v>
      </c>
      <c r="S920" s="72">
        <v>106.81100000000001</v>
      </c>
      <c r="T920" s="12">
        <v>61.262</v>
      </c>
      <c r="U920" s="72">
        <v>8.8350000000000009</v>
      </c>
      <c r="V920" s="72">
        <v>33.643000000000001</v>
      </c>
      <c r="W920" s="12">
        <v>163.51599999999999</v>
      </c>
      <c r="X920" s="72">
        <v>23.581</v>
      </c>
      <c r="Y920" s="72">
        <v>20.753</v>
      </c>
      <c r="Z920" s="12">
        <v>224.779</v>
      </c>
      <c r="AA920" s="72">
        <v>32.414999999999999</v>
      </c>
      <c r="AB920" s="72">
        <v>20.843</v>
      </c>
      <c r="AC920" s="12">
        <v>224.779</v>
      </c>
      <c r="AD920" s="72">
        <v>32.414999999999999</v>
      </c>
      <c r="AE920" s="72">
        <v>20.843</v>
      </c>
      <c r="AF920" s="12">
        <v>0</v>
      </c>
      <c r="AG920" s="72">
        <v>0</v>
      </c>
      <c r="AH920" s="72">
        <v>0</v>
      </c>
      <c r="AI920" s="12">
        <v>99.483000000000004</v>
      </c>
      <c r="AJ920" s="72">
        <v>14.346</v>
      </c>
      <c r="AK920" s="72">
        <v>33.674999999999997</v>
      </c>
      <c r="AL920" s="12">
        <v>99.483000000000004</v>
      </c>
      <c r="AM920" s="72">
        <v>14.346</v>
      </c>
      <c r="AN920" s="72">
        <v>33.674999999999997</v>
      </c>
      <c r="AO920" s="12">
        <v>324.262</v>
      </c>
      <c r="AP920" s="72">
        <v>46.762</v>
      </c>
      <c r="AQ920" s="72">
        <v>19.079000000000001</v>
      </c>
      <c r="AR920" s="12">
        <v>8.5210000000000008</v>
      </c>
      <c r="AS920" s="72">
        <v>1.2290000000000001</v>
      </c>
      <c r="AT920" s="72">
        <v>104.407</v>
      </c>
      <c r="AU920" s="12">
        <v>2.9540000000000002</v>
      </c>
      <c r="AV920" s="72">
        <v>0.42599999999999999</v>
      </c>
      <c r="AW920" s="72">
        <v>118.428</v>
      </c>
      <c r="AX920" s="12">
        <v>38.484999999999999</v>
      </c>
      <c r="AY920" s="72">
        <v>5.55</v>
      </c>
      <c r="AZ920" s="72">
        <v>36.985999999999997</v>
      </c>
      <c r="BA920" s="12">
        <v>41.439</v>
      </c>
      <c r="BB920" s="72">
        <v>5.976</v>
      </c>
      <c r="BC920" s="72">
        <v>34.295000000000002</v>
      </c>
      <c r="BD920" s="12">
        <v>15.327</v>
      </c>
      <c r="BE920" s="72">
        <v>2.21</v>
      </c>
      <c r="BF920" s="72">
        <v>81.522000000000006</v>
      </c>
      <c r="BG920" s="12">
        <v>56.765999999999998</v>
      </c>
      <c r="BH920" s="72">
        <v>8.1859999999999999</v>
      </c>
      <c r="BI920" s="72">
        <v>32.521999999999998</v>
      </c>
      <c r="BJ920" s="12">
        <v>164.89699999999999</v>
      </c>
      <c r="BK920" s="72">
        <v>23.78</v>
      </c>
      <c r="BL920" s="72">
        <v>24.553000000000001</v>
      </c>
      <c r="BM920" s="12">
        <v>138.988</v>
      </c>
      <c r="BN920" s="72">
        <v>20.042999999999999</v>
      </c>
      <c r="BO920" s="72">
        <v>23.881</v>
      </c>
      <c r="BP920" s="12">
        <v>303.88499999999999</v>
      </c>
      <c r="BQ920" s="72">
        <v>43.823</v>
      </c>
      <c r="BR920" s="72">
        <v>16.951000000000001</v>
      </c>
      <c r="BS920" s="12">
        <v>369.17200000000003</v>
      </c>
      <c r="BT920" s="72">
        <v>53.238</v>
      </c>
      <c r="BU920" s="72">
        <v>15.016</v>
      </c>
      <c r="BV920" s="12">
        <v>693.43399999999997</v>
      </c>
      <c r="BW920" s="72">
        <v>100</v>
      </c>
      <c r="BX920" s="72">
        <v>12.111000000000001</v>
      </c>
      <c r="BY920" s="13"/>
      <c r="BZ920" s="13"/>
    </row>
    <row r="921" spans="1:78" ht="12.75" customHeight="1">
      <c r="A921" s="122" t="s">
        <v>44</v>
      </c>
      <c r="B921" s="71" t="s">
        <v>46</v>
      </c>
      <c r="C921" s="71" t="s">
        <v>24</v>
      </c>
      <c r="D921" s="34">
        <v>44075</v>
      </c>
      <c r="E921" s="12">
        <v>11.374000000000001</v>
      </c>
      <c r="F921" s="72">
        <v>1.22</v>
      </c>
      <c r="G921" s="72">
        <v>104.292</v>
      </c>
      <c r="H921" s="12">
        <v>82.706999999999994</v>
      </c>
      <c r="I921" s="72">
        <v>8.8740000000000006</v>
      </c>
      <c r="J921" s="72">
        <v>41.694000000000003</v>
      </c>
      <c r="K921" s="12">
        <v>74.228999999999999</v>
      </c>
      <c r="L921" s="72">
        <v>7.9640000000000004</v>
      </c>
      <c r="M921" s="72">
        <v>47.970999999999997</v>
      </c>
      <c r="N921" s="12">
        <v>156.93600000000001</v>
      </c>
      <c r="O921" s="72">
        <v>16.838000000000001</v>
      </c>
      <c r="P921" s="72">
        <v>29.802</v>
      </c>
      <c r="Q921" s="12">
        <v>14.343</v>
      </c>
      <c r="R921" s="72">
        <v>1.5389999999999999</v>
      </c>
      <c r="S921" s="72">
        <v>119.381</v>
      </c>
      <c r="T921" s="12">
        <v>171.27799999999999</v>
      </c>
      <c r="U921" s="72">
        <v>18.376999999999999</v>
      </c>
      <c r="V921" s="72">
        <v>28.378</v>
      </c>
      <c r="W921" s="12">
        <v>107.13800000000001</v>
      </c>
      <c r="X921" s="72">
        <v>11.494999999999999</v>
      </c>
      <c r="Y921" s="72">
        <v>34.093000000000004</v>
      </c>
      <c r="Z921" s="12">
        <v>278.416</v>
      </c>
      <c r="AA921" s="72">
        <v>29.872</v>
      </c>
      <c r="AB921" s="72">
        <v>18.292999999999999</v>
      </c>
      <c r="AC921" s="12">
        <v>289.79000000000002</v>
      </c>
      <c r="AD921" s="72">
        <v>31.091999999999999</v>
      </c>
      <c r="AE921" s="72">
        <v>18.440999999999999</v>
      </c>
      <c r="AF921" s="12">
        <v>0</v>
      </c>
      <c r="AG921" s="72">
        <v>0</v>
      </c>
      <c r="AH921" s="72">
        <v>0</v>
      </c>
      <c r="AI921" s="12">
        <v>63.536000000000001</v>
      </c>
      <c r="AJ921" s="72">
        <v>6.8170000000000002</v>
      </c>
      <c r="AK921" s="72">
        <v>25.927</v>
      </c>
      <c r="AL921" s="12">
        <v>63.536000000000001</v>
      </c>
      <c r="AM921" s="72">
        <v>6.8170000000000002</v>
      </c>
      <c r="AN921" s="72">
        <v>25.927</v>
      </c>
      <c r="AO921" s="12">
        <v>353.32600000000002</v>
      </c>
      <c r="AP921" s="72">
        <v>37.908999999999999</v>
      </c>
      <c r="AQ921" s="72">
        <v>15.622999999999999</v>
      </c>
      <c r="AR921" s="12">
        <v>0</v>
      </c>
      <c r="AS921" s="72">
        <v>0</v>
      </c>
      <c r="AT921" s="72">
        <v>0</v>
      </c>
      <c r="AU921" s="12">
        <v>0</v>
      </c>
      <c r="AV921" s="72">
        <v>0</v>
      </c>
      <c r="AW921" s="72">
        <v>0</v>
      </c>
      <c r="AX921" s="12">
        <v>48.518999999999998</v>
      </c>
      <c r="AY921" s="72">
        <v>5.2060000000000004</v>
      </c>
      <c r="AZ921" s="72">
        <v>41.718000000000004</v>
      </c>
      <c r="BA921" s="12">
        <v>48.518999999999998</v>
      </c>
      <c r="BB921" s="72">
        <v>5.2060000000000004</v>
      </c>
      <c r="BC921" s="72">
        <v>41.718000000000004</v>
      </c>
      <c r="BD921" s="12">
        <v>36.674999999999997</v>
      </c>
      <c r="BE921" s="72">
        <v>3.9350000000000001</v>
      </c>
      <c r="BF921" s="72">
        <v>98.149000000000001</v>
      </c>
      <c r="BG921" s="12">
        <v>85.194000000000003</v>
      </c>
      <c r="BH921" s="72">
        <v>9.141</v>
      </c>
      <c r="BI921" s="72">
        <v>58.670999999999999</v>
      </c>
      <c r="BJ921" s="12">
        <v>278.339</v>
      </c>
      <c r="BK921" s="72">
        <v>29.863</v>
      </c>
      <c r="BL921" s="72">
        <v>18.905999999999999</v>
      </c>
      <c r="BM921" s="12">
        <v>215.184</v>
      </c>
      <c r="BN921" s="72">
        <v>23.087</v>
      </c>
      <c r="BO921" s="72">
        <v>19.02</v>
      </c>
      <c r="BP921" s="12">
        <v>493.52300000000002</v>
      </c>
      <c r="BQ921" s="72">
        <v>52.951000000000001</v>
      </c>
      <c r="BR921" s="72">
        <v>12.412000000000001</v>
      </c>
      <c r="BS921" s="12">
        <v>578.71699999999998</v>
      </c>
      <c r="BT921" s="72">
        <v>62.091000000000001</v>
      </c>
      <c r="BU921" s="72">
        <v>12.023</v>
      </c>
      <c r="BV921" s="12">
        <v>932.04300000000001</v>
      </c>
      <c r="BW921" s="72">
        <v>100</v>
      </c>
      <c r="BX921" s="72">
        <v>10.196</v>
      </c>
      <c r="BY921" s="13"/>
      <c r="BZ921" s="13"/>
    </row>
    <row r="922" spans="1:78" ht="12.75" customHeight="1">
      <c r="A922" s="122" t="s">
        <v>44</v>
      </c>
      <c r="B922" s="71" t="s">
        <v>46</v>
      </c>
      <c r="C922" s="71" t="s">
        <v>24</v>
      </c>
      <c r="D922" s="34">
        <v>44166</v>
      </c>
      <c r="E922" s="12">
        <v>0</v>
      </c>
      <c r="F922" s="72">
        <v>0</v>
      </c>
      <c r="G922" s="72">
        <v>0</v>
      </c>
      <c r="H922" s="12">
        <v>30.43</v>
      </c>
      <c r="I922" s="72">
        <v>3.4449999999999998</v>
      </c>
      <c r="J922" s="72">
        <v>64.251999999999995</v>
      </c>
      <c r="K922" s="12">
        <v>18.956</v>
      </c>
      <c r="L922" s="72">
        <v>2.1459999999999999</v>
      </c>
      <c r="M922" s="72">
        <v>70.772000000000006</v>
      </c>
      <c r="N922" s="12">
        <v>49.386000000000003</v>
      </c>
      <c r="O922" s="72">
        <v>5.5910000000000002</v>
      </c>
      <c r="P922" s="72">
        <v>42.357999999999997</v>
      </c>
      <c r="Q922" s="12">
        <v>0</v>
      </c>
      <c r="R922" s="72">
        <v>0</v>
      </c>
      <c r="S922" s="72">
        <v>0</v>
      </c>
      <c r="T922" s="12">
        <v>49.386000000000003</v>
      </c>
      <c r="U922" s="72">
        <v>5.5910000000000002</v>
      </c>
      <c r="V922" s="72">
        <v>42.357999999999997</v>
      </c>
      <c r="W922" s="12">
        <v>187.02500000000001</v>
      </c>
      <c r="X922" s="72">
        <v>21.173999999999999</v>
      </c>
      <c r="Y922" s="72">
        <v>22.254000000000001</v>
      </c>
      <c r="Z922" s="12">
        <v>236.411</v>
      </c>
      <c r="AA922" s="72">
        <v>26.765999999999998</v>
      </c>
      <c r="AB922" s="72">
        <v>19.484000000000002</v>
      </c>
      <c r="AC922" s="12">
        <v>236.411</v>
      </c>
      <c r="AD922" s="72">
        <v>26.765999999999998</v>
      </c>
      <c r="AE922" s="72">
        <v>19.484000000000002</v>
      </c>
      <c r="AF922" s="12">
        <v>0</v>
      </c>
      <c r="AG922" s="72">
        <v>0</v>
      </c>
      <c r="AH922" s="72">
        <v>0</v>
      </c>
      <c r="AI922" s="12">
        <v>159.196</v>
      </c>
      <c r="AJ922" s="72">
        <v>18.024000000000001</v>
      </c>
      <c r="AK922" s="72">
        <v>24.763999999999999</v>
      </c>
      <c r="AL922" s="12">
        <v>159.196</v>
      </c>
      <c r="AM922" s="72">
        <v>18.024000000000001</v>
      </c>
      <c r="AN922" s="72">
        <v>24.763999999999999</v>
      </c>
      <c r="AO922" s="12">
        <v>395.608</v>
      </c>
      <c r="AP922" s="72">
        <v>44.789000000000001</v>
      </c>
      <c r="AQ922" s="72">
        <v>14.701000000000001</v>
      </c>
      <c r="AR922" s="12">
        <v>13.414</v>
      </c>
      <c r="AS922" s="72">
        <v>1.5189999999999999</v>
      </c>
      <c r="AT922" s="72">
        <v>105.55500000000001</v>
      </c>
      <c r="AU922" s="12">
        <v>0</v>
      </c>
      <c r="AV922" s="72">
        <v>0</v>
      </c>
      <c r="AW922" s="72">
        <v>0</v>
      </c>
      <c r="AX922" s="12">
        <v>100.005</v>
      </c>
      <c r="AY922" s="72">
        <v>11.321999999999999</v>
      </c>
      <c r="AZ922" s="72">
        <v>40.558999999999997</v>
      </c>
      <c r="BA922" s="12">
        <v>100.005</v>
      </c>
      <c r="BB922" s="72">
        <v>11.321999999999999</v>
      </c>
      <c r="BC922" s="72">
        <v>40.558999999999997</v>
      </c>
      <c r="BD922" s="12">
        <v>17.312999999999999</v>
      </c>
      <c r="BE922" s="72">
        <v>1.96</v>
      </c>
      <c r="BF922" s="72">
        <v>49.75</v>
      </c>
      <c r="BG922" s="12">
        <v>117.318</v>
      </c>
      <c r="BH922" s="72">
        <v>13.282</v>
      </c>
      <c r="BI922" s="72">
        <v>35.948</v>
      </c>
      <c r="BJ922" s="12">
        <v>175.53399999999999</v>
      </c>
      <c r="BK922" s="72">
        <v>19.873000000000001</v>
      </c>
      <c r="BL922" s="72">
        <v>30.126000000000001</v>
      </c>
      <c r="BM922" s="12">
        <v>181.39099999999999</v>
      </c>
      <c r="BN922" s="72">
        <v>20.536000000000001</v>
      </c>
      <c r="BO922" s="72">
        <v>28.364000000000001</v>
      </c>
      <c r="BP922" s="12">
        <v>356.92500000000001</v>
      </c>
      <c r="BQ922" s="72">
        <v>40.409999999999997</v>
      </c>
      <c r="BR922" s="72">
        <v>22.972999999999999</v>
      </c>
      <c r="BS922" s="12">
        <v>487.65699999999998</v>
      </c>
      <c r="BT922" s="72">
        <v>55.210999999999999</v>
      </c>
      <c r="BU922" s="72">
        <v>17.106000000000002</v>
      </c>
      <c r="BV922" s="12">
        <v>883.26499999999999</v>
      </c>
      <c r="BW922" s="72">
        <v>100</v>
      </c>
      <c r="BX922" s="72">
        <v>11.641</v>
      </c>
      <c r="BY922" s="13"/>
      <c r="BZ922" s="13"/>
    </row>
    <row r="923" spans="1:78" ht="12.75" customHeight="1">
      <c r="A923" s="122" t="s">
        <v>44</v>
      </c>
      <c r="B923" s="71" t="s">
        <v>46</v>
      </c>
      <c r="C923" s="71" t="s">
        <v>24</v>
      </c>
      <c r="D923" s="34">
        <v>44256</v>
      </c>
      <c r="E923" s="12">
        <v>0</v>
      </c>
      <c r="F923" s="72">
        <v>0</v>
      </c>
      <c r="G923" s="72">
        <v>0</v>
      </c>
      <c r="H923" s="12">
        <v>30.481999999999999</v>
      </c>
      <c r="I923" s="72">
        <v>3.4279999999999999</v>
      </c>
      <c r="J923" s="72">
        <v>34.470999999999997</v>
      </c>
      <c r="K923" s="12">
        <v>26.530999999999999</v>
      </c>
      <c r="L923" s="72">
        <v>2.9830000000000001</v>
      </c>
      <c r="M923" s="72">
        <v>55.655000000000001</v>
      </c>
      <c r="N923" s="12">
        <v>57.012</v>
      </c>
      <c r="O923" s="72">
        <v>6.4109999999999996</v>
      </c>
      <c r="P923" s="72">
        <v>32.375</v>
      </c>
      <c r="Q923" s="12">
        <v>0</v>
      </c>
      <c r="R923" s="72">
        <v>0</v>
      </c>
      <c r="S923" s="72">
        <v>0</v>
      </c>
      <c r="T923" s="12">
        <v>57.012</v>
      </c>
      <c r="U923" s="72">
        <v>6.4109999999999996</v>
      </c>
      <c r="V923" s="72">
        <v>32.375</v>
      </c>
      <c r="W923" s="12">
        <v>220.54900000000001</v>
      </c>
      <c r="X923" s="72">
        <v>24.802</v>
      </c>
      <c r="Y923" s="72">
        <v>17.262</v>
      </c>
      <c r="Z923" s="12">
        <v>277.56099999999998</v>
      </c>
      <c r="AA923" s="72">
        <v>31.213000000000001</v>
      </c>
      <c r="AB923" s="72">
        <v>16.222000000000001</v>
      </c>
      <c r="AC923" s="12">
        <v>277.56099999999998</v>
      </c>
      <c r="AD923" s="72">
        <v>31.213000000000001</v>
      </c>
      <c r="AE923" s="72">
        <v>16.222000000000001</v>
      </c>
      <c r="AF923" s="12">
        <v>9.7040000000000006</v>
      </c>
      <c r="AG923" s="72">
        <v>1.091</v>
      </c>
      <c r="AH923" s="72">
        <v>83.32</v>
      </c>
      <c r="AI923" s="12">
        <v>114.617</v>
      </c>
      <c r="AJ923" s="72">
        <v>12.888999999999999</v>
      </c>
      <c r="AK923" s="72">
        <v>24.341999999999999</v>
      </c>
      <c r="AL923" s="12">
        <v>124.321</v>
      </c>
      <c r="AM923" s="72">
        <v>13.98</v>
      </c>
      <c r="AN923" s="72">
        <v>21.986000000000001</v>
      </c>
      <c r="AO923" s="12">
        <v>401.88200000000001</v>
      </c>
      <c r="AP923" s="72">
        <v>45.192999999999998</v>
      </c>
      <c r="AQ923" s="72">
        <v>14.574999999999999</v>
      </c>
      <c r="AR923" s="12">
        <v>4.5620000000000003</v>
      </c>
      <c r="AS923" s="72">
        <v>0.51300000000000001</v>
      </c>
      <c r="AT923" s="72">
        <v>104.84099999999999</v>
      </c>
      <c r="AU923" s="12">
        <v>0</v>
      </c>
      <c r="AV923" s="72">
        <v>0</v>
      </c>
      <c r="AW923" s="72">
        <v>0</v>
      </c>
      <c r="AX923" s="12">
        <v>26.785</v>
      </c>
      <c r="AY923" s="72">
        <v>3.012</v>
      </c>
      <c r="AZ923" s="72">
        <v>52.847999999999999</v>
      </c>
      <c r="BA923" s="12">
        <v>26.785</v>
      </c>
      <c r="BB923" s="72">
        <v>3.012</v>
      </c>
      <c r="BC923" s="72">
        <v>52.847999999999999</v>
      </c>
      <c r="BD923" s="12">
        <v>35.622</v>
      </c>
      <c r="BE923" s="72">
        <v>4.0060000000000002</v>
      </c>
      <c r="BF923" s="72">
        <v>49.518000000000001</v>
      </c>
      <c r="BG923" s="12">
        <v>62.406999999999996</v>
      </c>
      <c r="BH923" s="72">
        <v>7.0179999999999998</v>
      </c>
      <c r="BI923" s="72">
        <v>40.741999999999997</v>
      </c>
      <c r="BJ923" s="12">
        <v>191.09</v>
      </c>
      <c r="BK923" s="72">
        <v>21.489000000000001</v>
      </c>
      <c r="BL923" s="72">
        <v>27.356999999999999</v>
      </c>
      <c r="BM923" s="12">
        <v>229.30699999999999</v>
      </c>
      <c r="BN923" s="72">
        <v>25.786999999999999</v>
      </c>
      <c r="BO923" s="72">
        <v>17.989999999999998</v>
      </c>
      <c r="BP923" s="12">
        <v>420.39699999999999</v>
      </c>
      <c r="BQ923" s="72">
        <v>47.276000000000003</v>
      </c>
      <c r="BR923" s="72">
        <v>13.109</v>
      </c>
      <c r="BS923" s="12">
        <v>487.36700000000002</v>
      </c>
      <c r="BT923" s="72">
        <v>54.807000000000002</v>
      </c>
      <c r="BU923" s="72">
        <v>11.051</v>
      </c>
      <c r="BV923" s="12">
        <v>889.24800000000005</v>
      </c>
      <c r="BW923" s="72">
        <v>100</v>
      </c>
      <c r="BX923" s="72">
        <v>9.1820000000000004</v>
      </c>
      <c r="BY923" s="13"/>
      <c r="BZ923" s="13"/>
    </row>
    <row r="924" spans="1:78" ht="12.75" customHeight="1">
      <c r="A924" s="122" t="s">
        <v>44</v>
      </c>
      <c r="B924" s="71" t="s">
        <v>46</v>
      </c>
      <c r="C924" s="71" t="s">
        <v>24</v>
      </c>
      <c r="D924" s="34">
        <v>44348</v>
      </c>
      <c r="E924" s="12">
        <v>0</v>
      </c>
      <c r="F924" s="72">
        <v>0</v>
      </c>
      <c r="G924" s="72">
        <v>0</v>
      </c>
      <c r="H924" s="12">
        <v>38.478000000000002</v>
      </c>
      <c r="I924" s="72">
        <v>4.2119999999999997</v>
      </c>
      <c r="J924" s="72">
        <v>59.35</v>
      </c>
      <c r="K924" s="12">
        <v>95.459000000000003</v>
      </c>
      <c r="L924" s="72">
        <v>10.448</v>
      </c>
      <c r="M924" s="72">
        <v>28.422999999999998</v>
      </c>
      <c r="N924" s="12">
        <v>133.93700000000001</v>
      </c>
      <c r="O924" s="72">
        <v>14.66</v>
      </c>
      <c r="P924" s="72">
        <v>25.527000000000001</v>
      </c>
      <c r="Q924" s="12">
        <v>10.256</v>
      </c>
      <c r="R924" s="72">
        <v>1.123</v>
      </c>
      <c r="S924" s="72">
        <v>102.31100000000001</v>
      </c>
      <c r="T924" s="12">
        <v>144.19399999999999</v>
      </c>
      <c r="U924" s="72">
        <v>15.782999999999999</v>
      </c>
      <c r="V924" s="72">
        <v>25.007000000000001</v>
      </c>
      <c r="W924" s="12">
        <v>169.321</v>
      </c>
      <c r="X924" s="72">
        <v>18.533000000000001</v>
      </c>
      <c r="Y924" s="72">
        <v>18.363</v>
      </c>
      <c r="Z924" s="12">
        <v>313.51499999999999</v>
      </c>
      <c r="AA924" s="72">
        <v>34.316000000000003</v>
      </c>
      <c r="AB924" s="72">
        <v>13.622</v>
      </c>
      <c r="AC924" s="12">
        <v>313.51499999999999</v>
      </c>
      <c r="AD924" s="72">
        <v>34.316000000000003</v>
      </c>
      <c r="AE924" s="72">
        <v>13.622</v>
      </c>
      <c r="AF924" s="12">
        <v>9.4190000000000005</v>
      </c>
      <c r="AG924" s="72">
        <v>1.0309999999999999</v>
      </c>
      <c r="AH924" s="72">
        <v>121.33</v>
      </c>
      <c r="AI924" s="12">
        <v>29.603000000000002</v>
      </c>
      <c r="AJ924" s="72">
        <v>3.24</v>
      </c>
      <c r="AK924" s="72">
        <v>55.707999999999998</v>
      </c>
      <c r="AL924" s="12">
        <v>39.021999999999998</v>
      </c>
      <c r="AM924" s="72">
        <v>4.2709999999999999</v>
      </c>
      <c r="AN924" s="72">
        <v>48.375999999999998</v>
      </c>
      <c r="AO924" s="12">
        <v>352.53699999999998</v>
      </c>
      <c r="AP924" s="72">
        <v>38.587000000000003</v>
      </c>
      <c r="AQ924" s="72">
        <v>13.314</v>
      </c>
      <c r="AR924" s="12">
        <v>7.0570000000000004</v>
      </c>
      <c r="AS924" s="72">
        <v>0.77200000000000002</v>
      </c>
      <c r="AT924" s="72">
        <v>105.56</v>
      </c>
      <c r="AU924" s="12">
        <v>0</v>
      </c>
      <c r="AV924" s="72">
        <v>0</v>
      </c>
      <c r="AW924" s="72">
        <v>0</v>
      </c>
      <c r="AX924" s="12">
        <v>37.020000000000003</v>
      </c>
      <c r="AY924" s="72">
        <v>4.0519999999999996</v>
      </c>
      <c r="AZ924" s="72">
        <v>60.786000000000001</v>
      </c>
      <c r="BA924" s="12">
        <v>37.020000000000003</v>
      </c>
      <c r="BB924" s="72">
        <v>4.0519999999999996</v>
      </c>
      <c r="BC924" s="72">
        <v>60.786000000000001</v>
      </c>
      <c r="BD924" s="12">
        <v>18.946000000000002</v>
      </c>
      <c r="BE924" s="72">
        <v>2.0739999999999998</v>
      </c>
      <c r="BF924" s="72">
        <v>55.052</v>
      </c>
      <c r="BG924" s="12">
        <v>55.965000000000003</v>
      </c>
      <c r="BH924" s="72">
        <v>6.1260000000000003</v>
      </c>
      <c r="BI924" s="72">
        <v>41.988</v>
      </c>
      <c r="BJ924" s="12">
        <v>284.36500000000001</v>
      </c>
      <c r="BK924" s="72">
        <v>31.125</v>
      </c>
      <c r="BL924" s="72">
        <v>26.125</v>
      </c>
      <c r="BM924" s="12">
        <v>213.7</v>
      </c>
      <c r="BN924" s="72">
        <v>23.39</v>
      </c>
      <c r="BO924" s="72">
        <v>19.72</v>
      </c>
      <c r="BP924" s="12">
        <v>498.065</v>
      </c>
      <c r="BQ924" s="72">
        <v>54.515000000000001</v>
      </c>
      <c r="BR924" s="72">
        <v>16.844999999999999</v>
      </c>
      <c r="BS924" s="12">
        <v>561.08699999999999</v>
      </c>
      <c r="BT924" s="72">
        <v>61.412999999999997</v>
      </c>
      <c r="BU924" s="72">
        <v>13.327</v>
      </c>
      <c r="BV924" s="12">
        <v>913.62300000000005</v>
      </c>
      <c r="BW924" s="72">
        <v>100</v>
      </c>
      <c r="BX924" s="72">
        <v>8.5860000000000003</v>
      </c>
      <c r="BY924" s="13"/>
      <c r="BZ924" s="13"/>
    </row>
    <row r="925" spans="1:78" ht="12.75" customHeight="1">
      <c r="A925" s="122" t="s">
        <v>44</v>
      </c>
      <c r="B925" s="71" t="s">
        <v>46</v>
      </c>
      <c r="C925" s="71" t="s">
        <v>24</v>
      </c>
      <c r="D925" s="34">
        <v>44805</v>
      </c>
      <c r="E925" s="12">
        <v>0</v>
      </c>
      <c r="F925" s="72">
        <v>0</v>
      </c>
      <c r="G925" s="72">
        <v>0</v>
      </c>
      <c r="H925" s="12">
        <v>50.414999999999999</v>
      </c>
      <c r="I925" s="72">
        <v>5.7270000000000003</v>
      </c>
      <c r="J925" s="72">
        <v>37.276000000000003</v>
      </c>
      <c r="K925" s="12">
        <v>51.697000000000003</v>
      </c>
      <c r="L925" s="72">
        <v>5.8730000000000002</v>
      </c>
      <c r="M925" s="72">
        <v>54.420999999999999</v>
      </c>
      <c r="N925" s="12">
        <v>102.11199999999999</v>
      </c>
      <c r="O925" s="72">
        <v>11.6</v>
      </c>
      <c r="P925" s="72">
        <v>33.344999999999999</v>
      </c>
      <c r="Q925" s="12">
        <v>11.036</v>
      </c>
      <c r="R925" s="72">
        <v>1.254</v>
      </c>
      <c r="S925" s="72">
        <v>64.674000000000007</v>
      </c>
      <c r="T925" s="12">
        <v>113.148</v>
      </c>
      <c r="U925" s="72">
        <v>12.853999999999999</v>
      </c>
      <c r="V925" s="72">
        <v>32.167000000000002</v>
      </c>
      <c r="W925" s="12">
        <v>279.04700000000003</v>
      </c>
      <c r="X925" s="72">
        <v>31.701000000000001</v>
      </c>
      <c r="Y925" s="72">
        <v>18.390999999999998</v>
      </c>
      <c r="Z925" s="12">
        <v>392.19499999999999</v>
      </c>
      <c r="AA925" s="72">
        <v>44.555</v>
      </c>
      <c r="AB925" s="72">
        <v>15.763</v>
      </c>
      <c r="AC925" s="12">
        <v>392.19499999999999</v>
      </c>
      <c r="AD925" s="72">
        <v>44.555</v>
      </c>
      <c r="AE925" s="72">
        <v>15.763</v>
      </c>
      <c r="AF925" s="12">
        <v>0</v>
      </c>
      <c r="AG925" s="72">
        <v>0</v>
      </c>
      <c r="AH925" s="72">
        <v>0</v>
      </c>
      <c r="AI925" s="12">
        <v>46.945999999999998</v>
      </c>
      <c r="AJ925" s="72">
        <v>5.3330000000000002</v>
      </c>
      <c r="AK925" s="72">
        <v>45.536000000000001</v>
      </c>
      <c r="AL925" s="12">
        <v>46.945999999999998</v>
      </c>
      <c r="AM925" s="72">
        <v>5.3330000000000002</v>
      </c>
      <c r="AN925" s="72">
        <v>45.536000000000001</v>
      </c>
      <c r="AO925" s="12">
        <v>439.14</v>
      </c>
      <c r="AP925" s="72">
        <v>49.887999999999998</v>
      </c>
      <c r="AQ925" s="72">
        <v>14.457000000000001</v>
      </c>
      <c r="AR925" s="12">
        <v>5.69</v>
      </c>
      <c r="AS925" s="72">
        <v>0.64600000000000002</v>
      </c>
      <c r="AT925" s="72">
        <v>102.212</v>
      </c>
      <c r="AU925" s="12">
        <v>0</v>
      </c>
      <c r="AV925" s="72">
        <v>0</v>
      </c>
      <c r="AW925" s="72">
        <v>0</v>
      </c>
      <c r="AX925" s="12">
        <v>36.668999999999997</v>
      </c>
      <c r="AY925" s="72">
        <v>4.1660000000000004</v>
      </c>
      <c r="AZ925" s="72">
        <v>47.063000000000002</v>
      </c>
      <c r="BA925" s="12">
        <v>36.668999999999997</v>
      </c>
      <c r="BB925" s="72">
        <v>4.1660000000000004</v>
      </c>
      <c r="BC925" s="72">
        <v>47.063000000000002</v>
      </c>
      <c r="BD925" s="12">
        <v>21.164000000000001</v>
      </c>
      <c r="BE925" s="72">
        <v>2.4039999999999999</v>
      </c>
      <c r="BF925" s="72">
        <v>61.203000000000003</v>
      </c>
      <c r="BG925" s="12">
        <v>57.832999999999998</v>
      </c>
      <c r="BH925" s="72">
        <v>6.57</v>
      </c>
      <c r="BI925" s="72">
        <v>33.567999999999998</v>
      </c>
      <c r="BJ925" s="12">
        <v>213.83500000000001</v>
      </c>
      <c r="BK925" s="72">
        <v>24.292000000000002</v>
      </c>
      <c r="BL925" s="72">
        <v>19.102</v>
      </c>
      <c r="BM925" s="12">
        <v>163.75700000000001</v>
      </c>
      <c r="BN925" s="72">
        <v>18.603000000000002</v>
      </c>
      <c r="BO925" s="72">
        <v>23.994</v>
      </c>
      <c r="BP925" s="12">
        <v>377.59199999999998</v>
      </c>
      <c r="BQ925" s="72">
        <v>42.896000000000001</v>
      </c>
      <c r="BR925" s="72">
        <v>15.436999999999999</v>
      </c>
      <c r="BS925" s="12">
        <v>441.11500000000001</v>
      </c>
      <c r="BT925" s="72">
        <v>50.112000000000002</v>
      </c>
      <c r="BU925" s="72">
        <v>12.500999999999999</v>
      </c>
      <c r="BV925" s="12">
        <v>880.255</v>
      </c>
      <c r="BW925" s="72">
        <v>100</v>
      </c>
      <c r="BX925" s="72">
        <v>8.7230000000000008</v>
      </c>
      <c r="BY925" s="13"/>
      <c r="BZ925" s="13"/>
    </row>
    <row r="926" spans="1:78" ht="12.75" customHeight="1">
      <c r="A926" s="122" t="s">
        <v>44</v>
      </c>
      <c r="B926" s="71" t="s">
        <v>46</v>
      </c>
      <c r="C926" s="71" t="s">
        <v>24</v>
      </c>
      <c r="D926" s="34">
        <v>44896</v>
      </c>
      <c r="E926" s="12">
        <v>0</v>
      </c>
      <c r="F926" s="72">
        <v>0</v>
      </c>
      <c r="G926" s="72">
        <v>0</v>
      </c>
      <c r="H926" s="12">
        <v>61.802</v>
      </c>
      <c r="I926" s="72">
        <v>6.4710000000000001</v>
      </c>
      <c r="J926" s="72">
        <v>57.326999999999998</v>
      </c>
      <c r="K926" s="12">
        <v>23.283999999999999</v>
      </c>
      <c r="L926" s="72">
        <v>2.4380000000000002</v>
      </c>
      <c r="M926" s="72">
        <v>63.344000000000001</v>
      </c>
      <c r="N926" s="12">
        <v>85.085999999999999</v>
      </c>
      <c r="O926" s="72">
        <v>8.9090000000000007</v>
      </c>
      <c r="P926" s="72">
        <v>41.558</v>
      </c>
      <c r="Q926" s="12">
        <v>3.923</v>
      </c>
      <c r="R926" s="72">
        <v>0.41099999999999998</v>
      </c>
      <c r="S926" s="72">
        <v>78.257999999999996</v>
      </c>
      <c r="T926" s="12">
        <v>89.009</v>
      </c>
      <c r="U926" s="72">
        <v>9.32</v>
      </c>
      <c r="V926" s="72">
        <v>39.688000000000002</v>
      </c>
      <c r="W926" s="12">
        <v>195.35499999999999</v>
      </c>
      <c r="X926" s="72">
        <v>20.456</v>
      </c>
      <c r="Y926" s="72">
        <v>26.515999999999998</v>
      </c>
      <c r="Z926" s="12">
        <v>284.36399999999998</v>
      </c>
      <c r="AA926" s="72">
        <v>29.776</v>
      </c>
      <c r="AB926" s="72">
        <v>16.722999999999999</v>
      </c>
      <c r="AC926" s="12">
        <v>284.36399999999998</v>
      </c>
      <c r="AD926" s="72">
        <v>29.776</v>
      </c>
      <c r="AE926" s="72">
        <v>16.722999999999999</v>
      </c>
      <c r="AF926" s="12">
        <v>0</v>
      </c>
      <c r="AG926" s="72">
        <v>0</v>
      </c>
      <c r="AH926" s="72">
        <v>0</v>
      </c>
      <c r="AI926" s="12">
        <v>66.977999999999994</v>
      </c>
      <c r="AJ926" s="72">
        <v>7.0129999999999999</v>
      </c>
      <c r="AK926" s="72">
        <v>41.802</v>
      </c>
      <c r="AL926" s="12">
        <v>66.977999999999994</v>
      </c>
      <c r="AM926" s="72">
        <v>7.0129999999999999</v>
      </c>
      <c r="AN926" s="72">
        <v>41.802</v>
      </c>
      <c r="AO926" s="12">
        <v>351.34199999999998</v>
      </c>
      <c r="AP926" s="72">
        <v>36.789000000000001</v>
      </c>
      <c r="AQ926" s="72">
        <v>17.291</v>
      </c>
      <c r="AR926" s="12">
        <v>24.738</v>
      </c>
      <c r="AS926" s="72">
        <v>2.59</v>
      </c>
      <c r="AT926" s="72">
        <v>68.338999999999999</v>
      </c>
      <c r="AU926" s="12">
        <v>0</v>
      </c>
      <c r="AV926" s="72">
        <v>0</v>
      </c>
      <c r="AW926" s="72">
        <v>0</v>
      </c>
      <c r="AX926" s="12">
        <v>83.227999999999994</v>
      </c>
      <c r="AY926" s="72">
        <v>8.7149999999999999</v>
      </c>
      <c r="AZ926" s="72">
        <v>33.191000000000003</v>
      </c>
      <c r="BA926" s="12">
        <v>83.227999999999994</v>
      </c>
      <c r="BB926" s="72">
        <v>8.7149999999999999</v>
      </c>
      <c r="BC926" s="72">
        <v>33.191000000000003</v>
      </c>
      <c r="BD926" s="12">
        <v>64.814999999999998</v>
      </c>
      <c r="BE926" s="72">
        <v>6.7869999999999999</v>
      </c>
      <c r="BF926" s="72">
        <v>42.866999999999997</v>
      </c>
      <c r="BG926" s="12">
        <v>148.04300000000001</v>
      </c>
      <c r="BH926" s="72">
        <v>15.502000000000001</v>
      </c>
      <c r="BI926" s="72">
        <v>24.792999999999999</v>
      </c>
      <c r="BJ926" s="12">
        <v>237.15</v>
      </c>
      <c r="BK926" s="72">
        <v>24.832000000000001</v>
      </c>
      <c r="BL926" s="72">
        <v>22.510999999999999</v>
      </c>
      <c r="BM926" s="12">
        <v>193.73599999999999</v>
      </c>
      <c r="BN926" s="72">
        <v>20.286000000000001</v>
      </c>
      <c r="BO926" s="72">
        <v>18.571999999999999</v>
      </c>
      <c r="BP926" s="12">
        <v>430.887</v>
      </c>
      <c r="BQ926" s="72">
        <v>45.119</v>
      </c>
      <c r="BR926" s="72">
        <v>16.187000000000001</v>
      </c>
      <c r="BS926" s="12">
        <v>603.66700000000003</v>
      </c>
      <c r="BT926" s="72">
        <v>63.210999999999999</v>
      </c>
      <c r="BU926" s="72">
        <v>11.959</v>
      </c>
      <c r="BV926" s="12">
        <v>955.00900000000001</v>
      </c>
      <c r="BW926" s="72">
        <v>100</v>
      </c>
      <c r="BX926" s="72">
        <v>10.332000000000001</v>
      </c>
      <c r="BY926" s="13"/>
      <c r="BZ926" s="13"/>
    </row>
    <row r="927" spans="1:78" ht="12.75" customHeight="1">
      <c r="A927" s="122" t="s">
        <v>44</v>
      </c>
      <c r="B927" s="71" t="s">
        <v>46</v>
      </c>
      <c r="C927" s="71" t="s">
        <v>24</v>
      </c>
      <c r="D927" s="34">
        <v>44986</v>
      </c>
      <c r="E927" s="12">
        <v>0</v>
      </c>
      <c r="F927" s="72">
        <v>0</v>
      </c>
      <c r="G927" s="72">
        <v>0</v>
      </c>
      <c r="H927" s="12">
        <v>23.997</v>
      </c>
      <c r="I927" s="72">
        <v>2.9660000000000002</v>
      </c>
      <c r="J927" s="72">
        <v>39.433</v>
      </c>
      <c r="K927" s="12">
        <v>32.393000000000001</v>
      </c>
      <c r="L927" s="72">
        <v>4.0039999999999996</v>
      </c>
      <c r="M927" s="72">
        <v>41.045999999999999</v>
      </c>
      <c r="N927" s="12">
        <v>56.39</v>
      </c>
      <c r="O927" s="72">
        <v>6.97</v>
      </c>
      <c r="P927" s="72">
        <v>34.006</v>
      </c>
      <c r="Q927" s="12">
        <v>10.241</v>
      </c>
      <c r="R927" s="72">
        <v>1.266</v>
      </c>
      <c r="S927" s="72">
        <v>51.203000000000003</v>
      </c>
      <c r="T927" s="12">
        <v>66.631</v>
      </c>
      <c r="U927" s="72">
        <v>8.2360000000000007</v>
      </c>
      <c r="V927" s="72">
        <v>32.110999999999997</v>
      </c>
      <c r="W927" s="12">
        <v>188.345</v>
      </c>
      <c r="X927" s="72">
        <v>23.280999999999999</v>
      </c>
      <c r="Y927" s="72">
        <v>13.864000000000001</v>
      </c>
      <c r="Z927" s="12">
        <v>254.976</v>
      </c>
      <c r="AA927" s="72">
        <v>31.516999999999999</v>
      </c>
      <c r="AB927" s="72">
        <v>11.481999999999999</v>
      </c>
      <c r="AC927" s="12">
        <v>254.976</v>
      </c>
      <c r="AD927" s="72">
        <v>31.516999999999999</v>
      </c>
      <c r="AE927" s="72">
        <v>11.481999999999999</v>
      </c>
      <c r="AF927" s="12">
        <v>4.8159999999999998</v>
      </c>
      <c r="AG927" s="72">
        <v>0.59499999999999997</v>
      </c>
      <c r="AH927" s="72">
        <v>80.671999999999997</v>
      </c>
      <c r="AI927" s="12">
        <v>52.161999999999999</v>
      </c>
      <c r="AJ927" s="72">
        <v>6.4480000000000004</v>
      </c>
      <c r="AK927" s="72">
        <v>35.627000000000002</v>
      </c>
      <c r="AL927" s="12">
        <v>56.978000000000002</v>
      </c>
      <c r="AM927" s="72">
        <v>7.0430000000000001</v>
      </c>
      <c r="AN927" s="72">
        <v>33.85</v>
      </c>
      <c r="AO927" s="12">
        <v>311.95400000000001</v>
      </c>
      <c r="AP927" s="72">
        <v>38.56</v>
      </c>
      <c r="AQ927" s="72">
        <v>12.364000000000001</v>
      </c>
      <c r="AR927" s="12">
        <v>40.847999999999999</v>
      </c>
      <c r="AS927" s="72">
        <v>5.0490000000000004</v>
      </c>
      <c r="AT927" s="72">
        <v>67.686000000000007</v>
      </c>
      <c r="AU927" s="12">
        <v>0</v>
      </c>
      <c r="AV927" s="72">
        <v>0</v>
      </c>
      <c r="AW927" s="72">
        <v>0</v>
      </c>
      <c r="AX927" s="12">
        <v>57.877000000000002</v>
      </c>
      <c r="AY927" s="72">
        <v>7.1539999999999999</v>
      </c>
      <c r="AZ927" s="72">
        <v>27.68</v>
      </c>
      <c r="BA927" s="12">
        <v>57.877000000000002</v>
      </c>
      <c r="BB927" s="72">
        <v>7.1539999999999999</v>
      </c>
      <c r="BC927" s="72">
        <v>27.68</v>
      </c>
      <c r="BD927" s="12">
        <v>75.798000000000002</v>
      </c>
      <c r="BE927" s="72">
        <v>9.3689999999999998</v>
      </c>
      <c r="BF927" s="72">
        <v>29.96</v>
      </c>
      <c r="BG927" s="12">
        <v>133.67599999999999</v>
      </c>
      <c r="BH927" s="72">
        <v>16.523</v>
      </c>
      <c r="BI927" s="72">
        <v>19.574000000000002</v>
      </c>
      <c r="BJ927" s="12">
        <v>151.93299999999999</v>
      </c>
      <c r="BK927" s="72">
        <v>18.78</v>
      </c>
      <c r="BL927" s="72">
        <v>17.158999999999999</v>
      </c>
      <c r="BM927" s="12">
        <v>170.59700000000001</v>
      </c>
      <c r="BN927" s="72">
        <v>21.087</v>
      </c>
      <c r="BO927" s="72">
        <v>16.466999999999999</v>
      </c>
      <c r="BP927" s="12">
        <v>322.52999999999997</v>
      </c>
      <c r="BQ927" s="72">
        <v>39.866999999999997</v>
      </c>
      <c r="BR927" s="72">
        <v>11.163</v>
      </c>
      <c r="BS927" s="12">
        <v>497.05399999999997</v>
      </c>
      <c r="BT927" s="72">
        <v>61.44</v>
      </c>
      <c r="BU927" s="72">
        <v>9.5890000000000004</v>
      </c>
      <c r="BV927" s="12">
        <v>809.00800000000004</v>
      </c>
      <c r="BW927" s="72">
        <v>100</v>
      </c>
      <c r="BX927" s="72">
        <v>7.5369999999999999</v>
      </c>
      <c r="BY927" s="13"/>
      <c r="BZ927" s="13"/>
    </row>
    <row r="928" spans="1:78" ht="12.75" customHeight="1">
      <c r="A928" s="122" t="s">
        <v>44</v>
      </c>
      <c r="B928" s="71" t="s">
        <v>46</v>
      </c>
      <c r="C928" s="71" t="s">
        <v>24</v>
      </c>
      <c r="D928" s="34">
        <v>45078</v>
      </c>
      <c r="E928" s="12">
        <v>0</v>
      </c>
      <c r="F928" s="72">
        <v>0</v>
      </c>
      <c r="G928" s="72">
        <v>0</v>
      </c>
      <c r="H928" s="12">
        <v>17.648</v>
      </c>
      <c r="I928" s="72">
        <v>2.2850000000000001</v>
      </c>
      <c r="J928" s="72">
        <v>62.598999999999997</v>
      </c>
      <c r="K928" s="12">
        <v>27.567</v>
      </c>
      <c r="L928" s="72">
        <v>3.569</v>
      </c>
      <c r="M928" s="72">
        <v>47.552999999999997</v>
      </c>
      <c r="N928" s="12">
        <v>45.215000000000003</v>
      </c>
      <c r="O928" s="72">
        <v>5.8529999999999998</v>
      </c>
      <c r="P928" s="72">
        <v>35.576999999999998</v>
      </c>
      <c r="Q928" s="12">
        <v>7.782</v>
      </c>
      <c r="R928" s="72">
        <v>1.0069999999999999</v>
      </c>
      <c r="S928" s="72">
        <v>68.045000000000002</v>
      </c>
      <c r="T928" s="12">
        <v>52.997</v>
      </c>
      <c r="U928" s="72">
        <v>6.86</v>
      </c>
      <c r="V928" s="72">
        <v>29.815999999999999</v>
      </c>
      <c r="W928" s="12">
        <v>195.328</v>
      </c>
      <c r="X928" s="72">
        <v>25.285</v>
      </c>
      <c r="Y928" s="72">
        <v>18.888999999999999</v>
      </c>
      <c r="Z928" s="12">
        <v>248.32400000000001</v>
      </c>
      <c r="AA928" s="72">
        <v>32.146000000000001</v>
      </c>
      <c r="AB928" s="72">
        <v>16.469000000000001</v>
      </c>
      <c r="AC928" s="12">
        <v>248.32400000000001</v>
      </c>
      <c r="AD928" s="72">
        <v>32.146000000000001</v>
      </c>
      <c r="AE928" s="72">
        <v>16.469000000000001</v>
      </c>
      <c r="AF928" s="12">
        <v>0</v>
      </c>
      <c r="AG928" s="72">
        <v>0</v>
      </c>
      <c r="AH928" s="72">
        <v>0</v>
      </c>
      <c r="AI928" s="12">
        <v>45.743000000000002</v>
      </c>
      <c r="AJ928" s="72">
        <v>5.9210000000000003</v>
      </c>
      <c r="AK928" s="72">
        <v>40.256</v>
      </c>
      <c r="AL928" s="12">
        <v>45.743000000000002</v>
      </c>
      <c r="AM928" s="72">
        <v>5.9210000000000003</v>
      </c>
      <c r="AN928" s="72">
        <v>40.256</v>
      </c>
      <c r="AO928" s="12">
        <v>294.06700000000001</v>
      </c>
      <c r="AP928" s="72">
        <v>38.067</v>
      </c>
      <c r="AQ928" s="72">
        <v>15.839</v>
      </c>
      <c r="AR928" s="12">
        <v>11.032</v>
      </c>
      <c r="AS928" s="72">
        <v>1.4279999999999999</v>
      </c>
      <c r="AT928" s="72">
        <v>70.212000000000003</v>
      </c>
      <c r="AU928" s="12">
        <v>0</v>
      </c>
      <c r="AV928" s="72">
        <v>0</v>
      </c>
      <c r="AW928" s="72">
        <v>0</v>
      </c>
      <c r="AX928" s="12">
        <v>42.487000000000002</v>
      </c>
      <c r="AY928" s="72">
        <v>5.5</v>
      </c>
      <c r="AZ928" s="72">
        <v>45.052999999999997</v>
      </c>
      <c r="BA928" s="12">
        <v>42.487000000000002</v>
      </c>
      <c r="BB928" s="72">
        <v>5.5</v>
      </c>
      <c r="BC928" s="72">
        <v>45.052999999999997</v>
      </c>
      <c r="BD928" s="12">
        <v>18.440000000000001</v>
      </c>
      <c r="BE928" s="72">
        <v>2.387</v>
      </c>
      <c r="BF928" s="72">
        <v>51.923999999999999</v>
      </c>
      <c r="BG928" s="12">
        <v>60.927</v>
      </c>
      <c r="BH928" s="72">
        <v>7.8869999999999996</v>
      </c>
      <c r="BI928" s="72">
        <v>33.634</v>
      </c>
      <c r="BJ928" s="12">
        <v>193.9</v>
      </c>
      <c r="BK928" s="72">
        <v>25.1</v>
      </c>
      <c r="BL928" s="72">
        <v>15.474</v>
      </c>
      <c r="BM928" s="12">
        <v>212.56899999999999</v>
      </c>
      <c r="BN928" s="72">
        <v>27.516999999999999</v>
      </c>
      <c r="BO928" s="72">
        <v>15.321999999999999</v>
      </c>
      <c r="BP928" s="12">
        <v>406.46899999999999</v>
      </c>
      <c r="BQ928" s="72">
        <v>52.618000000000002</v>
      </c>
      <c r="BR928" s="72">
        <v>10.87</v>
      </c>
      <c r="BS928" s="12">
        <v>478.428</v>
      </c>
      <c r="BT928" s="72">
        <v>61.933</v>
      </c>
      <c r="BU928" s="72">
        <v>8.8819999999999997</v>
      </c>
      <c r="BV928" s="12">
        <v>772.495</v>
      </c>
      <c r="BW928" s="72">
        <v>100</v>
      </c>
      <c r="BX928" s="72">
        <v>7.0670000000000002</v>
      </c>
      <c r="BY928" s="13"/>
      <c r="BZ928" s="13"/>
    </row>
    <row r="929" spans="1:78" ht="12.75" customHeight="1">
      <c r="A929" s="122" t="s">
        <v>44</v>
      </c>
      <c r="B929" s="71" t="s">
        <v>46</v>
      </c>
      <c r="C929" s="71" t="s">
        <v>24</v>
      </c>
      <c r="D929" s="34">
        <v>45170</v>
      </c>
      <c r="E929" s="12">
        <v>0</v>
      </c>
      <c r="F929" s="72">
        <v>0</v>
      </c>
      <c r="G929" s="72">
        <v>0</v>
      </c>
      <c r="H929" s="12">
        <v>43.212000000000003</v>
      </c>
      <c r="I929" s="72">
        <v>5.4640000000000004</v>
      </c>
      <c r="J929" s="72">
        <v>26.69</v>
      </c>
      <c r="K929" s="12">
        <v>39.506999999999998</v>
      </c>
      <c r="L929" s="72">
        <v>4.9960000000000004</v>
      </c>
      <c r="M929" s="72">
        <v>39.164000000000001</v>
      </c>
      <c r="N929" s="12">
        <v>82.718999999999994</v>
      </c>
      <c r="O929" s="72">
        <v>10.459</v>
      </c>
      <c r="P929" s="72">
        <v>23.201000000000001</v>
      </c>
      <c r="Q929" s="12">
        <v>2.7669999999999999</v>
      </c>
      <c r="R929" s="72">
        <v>0.35</v>
      </c>
      <c r="S929" s="72">
        <v>74.167000000000002</v>
      </c>
      <c r="T929" s="12">
        <v>85.486000000000004</v>
      </c>
      <c r="U929" s="72">
        <v>10.808999999999999</v>
      </c>
      <c r="V929" s="72">
        <v>22.664000000000001</v>
      </c>
      <c r="W929" s="12">
        <v>182.61199999999999</v>
      </c>
      <c r="X929" s="72">
        <v>23.091000000000001</v>
      </c>
      <c r="Y929" s="72">
        <v>16.091999999999999</v>
      </c>
      <c r="Z929" s="12">
        <v>268.09800000000001</v>
      </c>
      <c r="AA929" s="72">
        <v>33.9</v>
      </c>
      <c r="AB929" s="72">
        <v>12.856999999999999</v>
      </c>
      <c r="AC929" s="12">
        <v>268.09800000000001</v>
      </c>
      <c r="AD929" s="72">
        <v>33.9</v>
      </c>
      <c r="AE929" s="72">
        <v>12.856999999999999</v>
      </c>
      <c r="AF929" s="12">
        <v>1.675</v>
      </c>
      <c r="AG929" s="72">
        <v>0.21199999999999999</v>
      </c>
      <c r="AH929" s="72">
        <v>102.42</v>
      </c>
      <c r="AI929" s="12">
        <v>47.365000000000002</v>
      </c>
      <c r="AJ929" s="72">
        <v>5.9889999999999999</v>
      </c>
      <c r="AK929" s="72">
        <v>40.165999999999997</v>
      </c>
      <c r="AL929" s="12">
        <v>49.039000000000001</v>
      </c>
      <c r="AM929" s="72">
        <v>6.2009999999999996</v>
      </c>
      <c r="AN929" s="72">
        <v>38.237000000000002</v>
      </c>
      <c r="AO929" s="12">
        <v>317.137</v>
      </c>
      <c r="AP929" s="72">
        <v>40.100999999999999</v>
      </c>
      <c r="AQ929" s="72">
        <v>10.955</v>
      </c>
      <c r="AR929" s="12">
        <v>0</v>
      </c>
      <c r="AS929" s="72">
        <v>0</v>
      </c>
      <c r="AT929" s="72">
        <v>0</v>
      </c>
      <c r="AU929" s="12">
        <v>0</v>
      </c>
      <c r="AV929" s="72">
        <v>0</v>
      </c>
      <c r="AW929" s="72">
        <v>0</v>
      </c>
      <c r="AX929" s="12">
        <v>59.616999999999997</v>
      </c>
      <c r="AY929" s="72">
        <v>7.5380000000000003</v>
      </c>
      <c r="AZ929" s="72">
        <v>23.879000000000001</v>
      </c>
      <c r="BA929" s="12">
        <v>59.616999999999997</v>
      </c>
      <c r="BB929" s="72">
        <v>7.5380000000000003</v>
      </c>
      <c r="BC929" s="72">
        <v>23.879000000000001</v>
      </c>
      <c r="BD929" s="12">
        <v>14.619</v>
      </c>
      <c r="BE929" s="72">
        <v>1.849</v>
      </c>
      <c r="BF929" s="72">
        <v>53.963999999999999</v>
      </c>
      <c r="BG929" s="12">
        <v>74.236999999999995</v>
      </c>
      <c r="BH929" s="72">
        <v>9.3870000000000005</v>
      </c>
      <c r="BI929" s="72">
        <v>20.818000000000001</v>
      </c>
      <c r="BJ929" s="12">
        <v>200.95699999999999</v>
      </c>
      <c r="BK929" s="72">
        <v>25.41</v>
      </c>
      <c r="BL929" s="72">
        <v>24.067</v>
      </c>
      <c r="BM929" s="12">
        <v>198.51900000000001</v>
      </c>
      <c r="BN929" s="72">
        <v>25.102</v>
      </c>
      <c r="BO929" s="72">
        <v>21.707999999999998</v>
      </c>
      <c r="BP929" s="12">
        <v>399.476</v>
      </c>
      <c r="BQ929" s="72">
        <v>50.512</v>
      </c>
      <c r="BR929" s="72">
        <v>15.105</v>
      </c>
      <c r="BS929" s="12">
        <v>473.71300000000002</v>
      </c>
      <c r="BT929" s="72">
        <v>59.899000000000001</v>
      </c>
      <c r="BU929" s="72">
        <v>13.74</v>
      </c>
      <c r="BV929" s="12">
        <v>790.85</v>
      </c>
      <c r="BW929" s="72">
        <v>100</v>
      </c>
      <c r="BX929" s="72">
        <v>9.9580000000000002</v>
      </c>
      <c r="BY929" s="13"/>
      <c r="BZ929" s="13"/>
    </row>
    <row r="930" spans="1:78" ht="12.75" customHeight="1">
      <c r="A930" s="122" t="s">
        <v>44</v>
      </c>
      <c r="B930" s="71" t="s">
        <v>46</v>
      </c>
      <c r="C930" s="71" t="s">
        <v>24</v>
      </c>
      <c r="D930" s="34">
        <v>45261</v>
      </c>
      <c r="E930" s="12">
        <v>4.9749999999999996</v>
      </c>
      <c r="F930" s="72">
        <v>0.628</v>
      </c>
      <c r="G930" s="72">
        <v>108.554</v>
      </c>
      <c r="H930" s="12">
        <v>29.524999999999999</v>
      </c>
      <c r="I930" s="72">
        <v>3.7250000000000001</v>
      </c>
      <c r="J930" s="72">
        <v>31.613</v>
      </c>
      <c r="K930" s="12">
        <v>35.749000000000002</v>
      </c>
      <c r="L930" s="72">
        <v>4.51</v>
      </c>
      <c r="M930" s="72">
        <v>30.998999999999999</v>
      </c>
      <c r="N930" s="12">
        <v>65.274000000000001</v>
      </c>
      <c r="O930" s="72">
        <v>8.234</v>
      </c>
      <c r="P930" s="72">
        <v>23.010999999999999</v>
      </c>
      <c r="Q930" s="12">
        <v>14.500999999999999</v>
      </c>
      <c r="R930" s="72">
        <v>1.829</v>
      </c>
      <c r="S930" s="72">
        <v>58.89</v>
      </c>
      <c r="T930" s="12">
        <v>79.775000000000006</v>
      </c>
      <c r="U930" s="72">
        <v>10.064</v>
      </c>
      <c r="V930" s="72">
        <v>21.452999999999999</v>
      </c>
      <c r="W930" s="12">
        <v>205.00899999999999</v>
      </c>
      <c r="X930" s="72">
        <v>25.861999999999998</v>
      </c>
      <c r="Y930" s="72">
        <v>13.154</v>
      </c>
      <c r="Z930" s="12">
        <v>284.78500000000003</v>
      </c>
      <c r="AA930" s="72">
        <v>35.926000000000002</v>
      </c>
      <c r="AB930" s="72">
        <v>10.281000000000001</v>
      </c>
      <c r="AC930" s="12">
        <v>289.76</v>
      </c>
      <c r="AD930" s="72">
        <v>36.552999999999997</v>
      </c>
      <c r="AE930" s="72">
        <v>10.340999999999999</v>
      </c>
      <c r="AF930" s="12">
        <v>5.532</v>
      </c>
      <c r="AG930" s="72">
        <v>0.69799999999999995</v>
      </c>
      <c r="AH930" s="72">
        <v>104.304</v>
      </c>
      <c r="AI930" s="12">
        <v>20.318000000000001</v>
      </c>
      <c r="AJ930" s="72">
        <v>2.5630000000000002</v>
      </c>
      <c r="AK930" s="72">
        <v>44.412999999999997</v>
      </c>
      <c r="AL930" s="12">
        <v>25.85</v>
      </c>
      <c r="AM930" s="72">
        <v>3.2610000000000001</v>
      </c>
      <c r="AN930" s="72">
        <v>29.363</v>
      </c>
      <c r="AO930" s="12">
        <v>315.61</v>
      </c>
      <c r="AP930" s="72">
        <v>39.814</v>
      </c>
      <c r="AQ930" s="72">
        <v>9.5380000000000003</v>
      </c>
      <c r="AR930" s="12">
        <v>0</v>
      </c>
      <c r="AS930" s="72">
        <v>0</v>
      </c>
      <c r="AT930" s="72">
        <v>0</v>
      </c>
      <c r="AU930" s="12">
        <v>0.34200000000000003</v>
      </c>
      <c r="AV930" s="72">
        <v>4.2999999999999997E-2</v>
      </c>
      <c r="AW930" s="72">
        <v>104.375</v>
      </c>
      <c r="AX930" s="12">
        <v>36.924999999999997</v>
      </c>
      <c r="AY930" s="72">
        <v>4.6580000000000004</v>
      </c>
      <c r="AZ930" s="72">
        <v>45.78</v>
      </c>
      <c r="BA930" s="12">
        <v>37.267000000000003</v>
      </c>
      <c r="BB930" s="72">
        <v>4.7009999999999996</v>
      </c>
      <c r="BC930" s="72">
        <v>45.527999999999999</v>
      </c>
      <c r="BD930" s="12">
        <v>5.3719999999999999</v>
      </c>
      <c r="BE930" s="72">
        <v>0.67800000000000005</v>
      </c>
      <c r="BF930" s="72">
        <v>69.995000000000005</v>
      </c>
      <c r="BG930" s="12">
        <v>42.639000000000003</v>
      </c>
      <c r="BH930" s="72">
        <v>5.3789999999999996</v>
      </c>
      <c r="BI930" s="72">
        <v>39.116</v>
      </c>
      <c r="BJ930" s="12">
        <v>236.614</v>
      </c>
      <c r="BK930" s="72">
        <v>29.849</v>
      </c>
      <c r="BL930" s="72">
        <v>18.481999999999999</v>
      </c>
      <c r="BM930" s="12">
        <v>197.839</v>
      </c>
      <c r="BN930" s="72">
        <v>24.957999999999998</v>
      </c>
      <c r="BO930" s="72">
        <v>14.884</v>
      </c>
      <c r="BP930" s="12">
        <v>434.45299999999997</v>
      </c>
      <c r="BQ930" s="72">
        <v>54.807000000000002</v>
      </c>
      <c r="BR930" s="72">
        <v>11.287000000000001</v>
      </c>
      <c r="BS930" s="12">
        <v>477.09199999999998</v>
      </c>
      <c r="BT930" s="72">
        <v>60.186</v>
      </c>
      <c r="BU930" s="72">
        <v>10.513</v>
      </c>
      <c r="BV930" s="12">
        <v>792.702</v>
      </c>
      <c r="BW930" s="72">
        <v>100</v>
      </c>
      <c r="BX930" s="72">
        <v>7.7270000000000003</v>
      </c>
      <c r="BY930" s="13"/>
      <c r="BZ930" s="13"/>
    </row>
    <row r="931" spans="1:78" ht="12.75" customHeight="1">
      <c r="A931" s="122" t="s">
        <v>44</v>
      </c>
      <c r="B931" s="71" t="s">
        <v>46</v>
      </c>
      <c r="C931" s="71" t="s">
        <v>24</v>
      </c>
      <c r="D931" s="34">
        <v>45352</v>
      </c>
      <c r="E931" s="12">
        <v>0</v>
      </c>
      <c r="F931" s="72">
        <v>0</v>
      </c>
      <c r="G931" s="72">
        <v>0</v>
      </c>
      <c r="H931" s="12">
        <v>38.554000000000002</v>
      </c>
      <c r="I931" s="72">
        <v>4.37</v>
      </c>
      <c r="J931" s="72">
        <v>29.422999999999998</v>
      </c>
      <c r="K931" s="12">
        <v>37.651000000000003</v>
      </c>
      <c r="L931" s="72">
        <v>4.2679999999999998</v>
      </c>
      <c r="M931" s="72">
        <v>32.576000000000001</v>
      </c>
      <c r="N931" s="12">
        <v>76.204999999999998</v>
      </c>
      <c r="O931" s="72">
        <v>8.6389999999999993</v>
      </c>
      <c r="P931" s="72">
        <v>19.277000000000001</v>
      </c>
      <c r="Q931" s="12">
        <v>12.859</v>
      </c>
      <c r="R931" s="72">
        <v>1.458</v>
      </c>
      <c r="S931" s="72">
        <v>102.464</v>
      </c>
      <c r="T931" s="12">
        <v>89.063000000000002</v>
      </c>
      <c r="U931" s="72">
        <v>10.096</v>
      </c>
      <c r="V931" s="72">
        <v>22.774999999999999</v>
      </c>
      <c r="W931" s="12">
        <v>281.53199999999998</v>
      </c>
      <c r="X931" s="72">
        <v>31.914999999999999</v>
      </c>
      <c r="Y931" s="72">
        <v>14.707000000000001</v>
      </c>
      <c r="Z931" s="12">
        <v>370.59500000000003</v>
      </c>
      <c r="AA931" s="72">
        <v>42.011000000000003</v>
      </c>
      <c r="AB931" s="72">
        <v>13.374000000000001</v>
      </c>
      <c r="AC931" s="12">
        <v>370.59500000000003</v>
      </c>
      <c r="AD931" s="72">
        <v>42.011000000000003</v>
      </c>
      <c r="AE931" s="72">
        <v>13.374000000000001</v>
      </c>
      <c r="AF931" s="12">
        <v>0</v>
      </c>
      <c r="AG931" s="72">
        <v>0</v>
      </c>
      <c r="AH931" s="72">
        <v>0</v>
      </c>
      <c r="AI931" s="12">
        <v>44.688000000000002</v>
      </c>
      <c r="AJ931" s="72">
        <v>5.0659999999999998</v>
      </c>
      <c r="AK931" s="72">
        <v>44.667000000000002</v>
      </c>
      <c r="AL931" s="12">
        <v>44.688000000000002</v>
      </c>
      <c r="AM931" s="72">
        <v>5.0659999999999998</v>
      </c>
      <c r="AN931" s="72">
        <v>44.667000000000002</v>
      </c>
      <c r="AO931" s="12">
        <v>415.28300000000002</v>
      </c>
      <c r="AP931" s="72">
        <v>47.076999999999998</v>
      </c>
      <c r="AQ931" s="72">
        <v>13.852</v>
      </c>
      <c r="AR931" s="12">
        <v>17.398</v>
      </c>
      <c r="AS931" s="72">
        <v>1.972</v>
      </c>
      <c r="AT931" s="72">
        <v>66.546999999999997</v>
      </c>
      <c r="AU931" s="12">
        <v>0</v>
      </c>
      <c r="AV931" s="72">
        <v>0</v>
      </c>
      <c r="AW931" s="72">
        <v>0</v>
      </c>
      <c r="AX931" s="12">
        <v>64.843999999999994</v>
      </c>
      <c r="AY931" s="72">
        <v>7.351</v>
      </c>
      <c r="AZ931" s="72">
        <v>29.936</v>
      </c>
      <c r="BA931" s="12">
        <v>64.843999999999994</v>
      </c>
      <c r="BB931" s="72">
        <v>7.351</v>
      </c>
      <c r="BC931" s="72">
        <v>29.936</v>
      </c>
      <c r="BD931" s="12">
        <v>27.923999999999999</v>
      </c>
      <c r="BE931" s="72">
        <v>3.165</v>
      </c>
      <c r="BF931" s="72">
        <v>53.624000000000002</v>
      </c>
      <c r="BG931" s="12">
        <v>92.768000000000001</v>
      </c>
      <c r="BH931" s="72">
        <v>10.516</v>
      </c>
      <c r="BI931" s="72">
        <v>23.959</v>
      </c>
      <c r="BJ931" s="12">
        <v>219.22499999999999</v>
      </c>
      <c r="BK931" s="72">
        <v>24.850999999999999</v>
      </c>
      <c r="BL931" s="72">
        <v>15.304</v>
      </c>
      <c r="BM931" s="12">
        <v>137.46899999999999</v>
      </c>
      <c r="BN931" s="72">
        <v>15.584</v>
      </c>
      <c r="BO931" s="72">
        <v>16.736999999999998</v>
      </c>
      <c r="BP931" s="12">
        <v>356.69400000000002</v>
      </c>
      <c r="BQ931" s="72">
        <v>40.435000000000002</v>
      </c>
      <c r="BR931" s="72">
        <v>11.021000000000001</v>
      </c>
      <c r="BS931" s="12">
        <v>466.86</v>
      </c>
      <c r="BT931" s="72">
        <v>52.923000000000002</v>
      </c>
      <c r="BU931" s="72">
        <v>10.218</v>
      </c>
      <c r="BV931" s="12">
        <v>882.14300000000003</v>
      </c>
      <c r="BW931" s="72">
        <v>100</v>
      </c>
      <c r="BX931" s="72">
        <v>7.6989999999999998</v>
      </c>
      <c r="BY931" s="13"/>
      <c r="BZ931" s="13"/>
    </row>
    <row r="932" spans="1:78" ht="12.75" customHeight="1">
      <c r="A932" s="122" t="s">
        <v>44</v>
      </c>
      <c r="B932" s="71" t="s">
        <v>46</v>
      </c>
      <c r="C932" s="71" t="s">
        <v>24</v>
      </c>
      <c r="D932" s="34">
        <v>45444</v>
      </c>
      <c r="E932" s="12">
        <v>0</v>
      </c>
      <c r="F932" s="72">
        <v>0</v>
      </c>
      <c r="G932" s="72">
        <v>0</v>
      </c>
      <c r="H932" s="12">
        <v>21.294</v>
      </c>
      <c r="I932" s="72">
        <v>2.395</v>
      </c>
      <c r="J932" s="72">
        <v>44.764000000000003</v>
      </c>
      <c r="K932" s="12">
        <v>38.213000000000001</v>
      </c>
      <c r="L932" s="72">
        <v>4.298</v>
      </c>
      <c r="M932" s="72">
        <v>29.635999999999999</v>
      </c>
      <c r="N932" s="12">
        <v>59.506</v>
      </c>
      <c r="O932" s="72">
        <v>6.6929999999999996</v>
      </c>
      <c r="P932" s="72">
        <v>25.533999999999999</v>
      </c>
      <c r="Q932" s="12">
        <v>18.535</v>
      </c>
      <c r="R932" s="72">
        <v>2.085</v>
      </c>
      <c r="S932" s="72">
        <v>47.701999999999998</v>
      </c>
      <c r="T932" s="12">
        <v>78.040999999999997</v>
      </c>
      <c r="U932" s="72">
        <v>8.7780000000000005</v>
      </c>
      <c r="V932" s="72">
        <v>23.548999999999999</v>
      </c>
      <c r="W932" s="12">
        <v>259.31900000000002</v>
      </c>
      <c r="X932" s="72">
        <v>29.167999999999999</v>
      </c>
      <c r="Y932" s="72">
        <v>12.731999999999999</v>
      </c>
      <c r="Z932" s="12">
        <v>337.36099999999999</v>
      </c>
      <c r="AA932" s="72">
        <v>37.945999999999998</v>
      </c>
      <c r="AB932" s="72">
        <v>10.71</v>
      </c>
      <c r="AC932" s="12">
        <v>337.36099999999999</v>
      </c>
      <c r="AD932" s="72">
        <v>37.945999999999998</v>
      </c>
      <c r="AE932" s="72">
        <v>10.71</v>
      </c>
      <c r="AF932" s="12">
        <v>0</v>
      </c>
      <c r="AG932" s="72">
        <v>0</v>
      </c>
      <c r="AH932" s="72">
        <v>0</v>
      </c>
      <c r="AI932" s="12">
        <v>46.704999999999998</v>
      </c>
      <c r="AJ932" s="72">
        <v>5.2530000000000001</v>
      </c>
      <c r="AK932" s="72">
        <v>24.582999999999998</v>
      </c>
      <c r="AL932" s="12">
        <v>46.704999999999998</v>
      </c>
      <c r="AM932" s="72">
        <v>5.2530000000000001</v>
      </c>
      <c r="AN932" s="72">
        <v>24.582999999999998</v>
      </c>
      <c r="AO932" s="12">
        <v>384.065</v>
      </c>
      <c r="AP932" s="72">
        <v>43.198999999999998</v>
      </c>
      <c r="AQ932" s="72">
        <v>10.429</v>
      </c>
      <c r="AR932" s="12">
        <v>9.4380000000000006</v>
      </c>
      <c r="AS932" s="72">
        <v>1.0620000000000001</v>
      </c>
      <c r="AT932" s="72">
        <v>69.828999999999994</v>
      </c>
      <c r="AU932" s="12">
        <v>0</v>
      </c>
      <c r="AV932" s="72">
        <v>0</v>
      </c>
      <c r="AW932" s="72">
        <v>0</v>
      </c>
      <c r="AX932" s="12">
        <v>73.534000000000006</v>
      </c>
      <c r="AY932" s="72">
        <v>8.2710000000000008</v>
      </c>
      <c r="AZ932" s="72">
        <v>28.844000000000001</v>
      </c>
      <c r="BA932" s="12">
        <v>73.534000000000006</v>
      </c>
      <c r="BB932" s="72">
        <v>8.2710000000000008</v>
      </c>
      <c r="BC932" s="72">
        <v>28.844000000000001</v>
      </c>
      <c r="BD932" s="12">
        <v>17.277000000000001</v>
      </c>
      <c r="BE932" s="72">
        <v>1.9430000000000001</v>
      </c>
      <c r="BF932" s="72">
        <v>80.516000000000005</v>
      </c>
      <c r="BG932" s="12">
        <v>90.811000000000007</v>
      </c>
      <c r="BH932" s="72">
        <v>10.214</v>
      </c>
      <c r="BI932" s="72">
        <v>32.363999999999997</v>
      </c>
      <c r="BJ932" s="12">
        <v>189.685</v>
      </c>
      <c r="BK932" s="72">
        <v>21.335000000000001</v>
      </c>
      <c r="BL932" s="72">
        <v>15.169</v>
      </c>
      <c r="BM932" s="12">
        <v>215.066</v>
      </c>
      <c r="BN932" s="72">
        <v>24.19</v>
      </c>
      <c r="BO932" s="72">
        <v>18.218</v>
      </c>
      <c r="BP932" s="12">
        <v>404.75099999999998</v>
      </c>
      <c r="BQ932" s="72">
        <v>45.524999999999999</v>
      </c>
      <c r="BR932" s="72">
        <v>12.057</v>
      </c>
      <c r="BS932" s="12">
        <v>505</v>
      </c>
      <c r="BT932" s="72">
        <v>56.801000000000002</v>
      </c>
      <c r="BU932" s="72">
        <v>10.086</v>
      </c>
      <c r="BV932" s="12">
        <v>889.06500000000005</v>
      </c>
      <c r="BW932" s="72">
        <v>100</v>
      </c>
      <c r="BX932" s="72">
        <v>6.5679999999999996</v>
      </c>
      <c r="BY932" s="13"/>
      <c r="BZ932" s="13"/>
    </row>
    <row r="933" spans="1:78" ht="12.75" customHeight="1">
      <c r="A933" s="122" t="s">
        <v>44</v>
      </c>
      <c r="B933" s="71" t="s">
        <v>46</v>
      </c>
      <c r="C933" s="71" t="s">
        <v>24</v>
      </c>
      <c r="D933" s="34">
        <v>45536</v>
      </c>
      <c r="E933" s="12">
        <v>0</v>
      </c>
      <c r="F933" s="72">
        <v>0</v>
      </c>
      <c r="G933" s="72">
        <v>0</v>
      </c>
      <c r="H933" s="12">
        <v>22.995999999999999</v>
      </c>
      <c r="I933" s="72">
        <v>2.5219999999999998</v>
      </c>
      <c r="J933" s="72">
        <v>42.031999999999996</v>
      </c>
      <c r="K933" s="12">
        <v>48.261000000000003</v>
      </c>
      <c r="L933" s="72">
        <v>5.2930000000000001</v>
      </c>
      <c r="M933" s="72">
        <v>40.347999999999999</v>
      </c>
      <c r="N933" s="12">
        <v>71.257000000000005</v>
      </c>
      <c r="O933" s="72">
        <v>7.8159999999999998</v>
      </c>
      <c r="P933" s="72">
        <v>26.356000000000002</v>
      </c>
      <c r="Q933" s="12">
        <v>14.625</v>
      </c>
      <c r="R933" s="72">
        <v>1.6040000000000001</v>
      </c>
      <c r="S933" s="72">
        <v>54.396000000000001</v>
      </c>
      <c r="T933" s="12">
        <v>85.882000000000005</v>
      </c>
      <c r="U933" s="72">
        <v>9.42</v>
      </c>
      <c r="V933" s="72">
        <v>21.710999999999999</v>
      </c>
      <c r="W933" s="12">
        <v>243.95500000000001</v>
      </c>
      <c r="X933" s="72">
        <v>26.757000000000001</v>
      </c>
      <c r="Y933" s="72">
        <v>12.731999999999999</v>
      </c>
      <c r="Z933" s="12">
        <v>329.83600000000001</v>
      </c>
      <c r="AA933" s="72">
        <v>36.177</v>
      </c>
      <c r="AB933" s="72">
        <v>10.923</v>
      </c>
      <c r="AC933" s="12">
        <v>329.83600000000001</v>
      </c>
      <c r="AD933" s="72">
        <v>36.177</v>
      </c>
      <c r="AE933" s="72">
        <v>10.923</v>
      </c>
      <c r="AF933" s="12">
        <v>0</v>
      </c>
      <c r="AG933" s="72">
        <v>0</v>
      </c>
      <c r="AH933" s="72">
        <v>0</v>
      </c>
      <c r="AI933" s="12">
        <v>86.278999999999996</v>
      </c>
      <c r="AJ933" s="72">
        <v>9.4629999999999992</v>
      </c>
      <c r="AK933" s="72">
        <v>29.56</v>
      </c>
      <c r="AL933" s="12">
        <v>86.278999999999996</v>
      </c>
      <c r="AM933" s="72">
        <v>9.4629999999999992</v>
      </c>
      <c r="AN933" s="72">
        <v>29.56</v>
      </c>
      <c r="AO933" s="12">
        <v>416.11500000000001</v>
      </c>
      <c r="AP933" s="72">
        <v>45.64</v>
      </c>
      <c r="AQ933" s="72">
        <v>9.8800000000000008</v>
      </c>
      <c r="AR933" s="12">
        <v>12.632999999999999</v>
      </c>
      <c r="AS933" s="72">
        <v>1.3859999999999999</v>
      </c>
      <c r="AT933" s="72">
        <v>87.411000000000001</v>
      </c>
      <c r="AU933" s="12">
        <v>2.8919999999999999</v>
      </c>
      <c r="AV933" s="72">
        <v>0.317</v>
      </c>
      <c r="AW933" s="72">
        <v>102.836</v>
      </c>
      <c r="AX933" s="12">
        <v>96.372</v>
      </c>
      <c r="AY933" s="72">
        <v>10.57</v>
      </c>
      <c r="AZ933" s="72">
        <v>32.424999999999997</v>
      </c>
      <c r="BA933" s="12">
        <v>99.263999999999996</v>
      </c>
      <c r="BB933" s="72">
        <v>10.887</v>
      </c>
      <c r="BC933" s="72">
        <v>31.248000000000001</v>
      </c>
      <c r="BD933" s="12">
        <v>18.155999999999999</v>
      </c>
      <c r="BE933" s="72">
        <v>1.9910000000000001</v>
      </c>
      <c r="BF933" s="72">
        <v>76.945999999999998</v>
      </c>
      <c r="BG933" s="12">
        <v>117.42100000000001</v>
      </c>
      <c r="BH933" s="72">
        <v>12.879</v>
      </c>
      <c r="BI933" s="72">
        <v>33.131999999999998</v>
      </c>
      <c r="BJ933" s="12">
        <v>162.667</v>
      </c>
      <c r="BK933" s="72">
        <v>17.841000000000001</v>
      </c>
      <c r="BL933" s="72">
        <v>14.548999999999999</v>
      </c>
      <c r="BM933" s="12">
        <v>202.899</v>
      </c>
      <c r="BN933" s="72">
        <v>22.254000000000001</v>
      </c>
      <c r="BO933" s="72">
        <v>14.930999999999999</v>
      </c>
      <c r="BP933" s="12">
        <v>365.56599999999997</v>
      </c>
      <c r="BQ933" s="72">
        <v>40.095999999999997</v>
      </c>
      <c r="BR933" s="72">
        <v>10.188000000000001</v>
      </c>
      <c r="BS933" s="12">
        <v>495.61900000000003</v>
      </c>
      <c r="BT933" s="72">
        <v>54.36</v>
      </c>
      <c r="BU933" s="72">
        <v>10.215999999999999</v>
      </c>
      <c r="BV933" s="12">
        <v>911.73400000000004</v>
      </c>
      <c r="BW933" s="72">
        <v>100</v>
      </c>
      <c r="BX933" s="72">
        <v>8.3689999999999998</v>
      </c>
      <c r="BY933" s="13"/>
      <c r="BZ933" s="13"/>
    </row>
    <row r="934" spans="1:78" ht="12.75" customHeight="1">
      <c r="A934" s="122" t="s">
        <v>44</v>
      </c>
      <c r="B934" s="71" t="s">
        <v>46</v>
      </c>
      <c r="C934" s="71" t="s">
        <v>24</v>
      </c>
      <c r="D934" s="34">
        <v>45627</v>
      </c>
      <c r="E934" s="12">
        <v>0</v>
      </c>
      <c r="F934" s="72">
        <v>0</v>
      </c>
      <c r="G934" s="72">
        <v>0</v>
      </c>
      <c r="H934" s="12">
        <v>19.603000000000002</v>
      </c>
      <c r="I934" s="72">
        <v>2.278</v>
      </c>
      <c r="J934" s="72">
        <v>58.884999999999998</v>
      </c>
      <c r="K934" s="12">
        <v>49.959000000000003</v>
      </c>
      <c r="L934" s="72">
        <v>5.8070000000000004</v>
      </c>
      <c r="M934" s="72">
        <v>38.152999999999999</v>
      </c>
      <c r="N934" s="12">
        <v>69.561000000000007</v>
      </c>
      <c r="O934" s="72">
        <v>8.0850000000000009</v>
      </c>
      <c r="P934" s="72">
        <v>35.524999999999999</v>
      </c>
      <c r="Q934" s="12">
        <v>13.778</v>
      </c>
      <c r="R934" s="72">
        <v>1.601</v>
      </c>
      <c r="S934" s="72">
        <v>71.370999999999995</v>
      </c>
      <c r="T934" s="12">
        <v>83.34</v>
      </c>
      <c r="U934" s="72">
        <v>9.6869999999999994</v>
      </c>
      <c r="V934" s="72">
        <v>31.968</v>
      </c>
      <c r="W934" s="12">
        <v>226.36699999999999</v>
      </c>
      <c r="X934" s="72">
        <v>26.311</v>
      </c>
      <c r="Y934" s="72">
        <v>12.119</v>
      </c>
      <c r="Z934" s="12">
        <v>309.70699999999999</v>
      </c>
      <c r="AA934" s="72">
        <v>35.997999999999998</v>
      </c>
      <c r="AB934" s="72">
        <v>10.827999999999999</v>
      </c>
      <c r="AC934" s="12">
        <v>309.70699999999999</v>
      </c>
      <c r="AD934" s="72">
        <v>35.997999999999998</v>
      </c>
      <c r="AE934" s="72">
        <v>10.827999999999999</v>
      </c>
      <c r="AF934" s="12">
        <v>3.2570000000000001</v>
      </c>
      <c r="AG934" s="72">
        <v>0.379</v>
      </c>
      <c r="AH934" s="72">
        <v>104.456</v>
      </c>
      <c r="AI934" s="12">
        <v>54.031999999999996</v>
      </c>
      <c r="AJ934" s="72">
        <v>6.28</v>
      </c>
      <c r="AK934" s="72">
        <v>21.766999999999999</v>
      </c>
      <c r="AL934" s="12">
        <v>57.289000000000001</v>
      </c>
      <c r="AM934" s="72">
        <v>6.6589999999999998</v>
      </c>
      <c r="AN934" s="72">
        <v>19.498999999999999</v>
      </c>
      <c r="AO934" s="12">
        <v>366.99599999999998</v>
      </c>
      <c r="AP934" s="72">
        <v>42.656999999999996</v>
      </c>
      <c r="AQ934" s="72">
        <v>9.4049999999999994</v>
      </c>
      <c r="AR934" s="12">
        <v>19.501000000000001</v>
      </c>
      <c r="AS934" s="72">
        <v>2.2669999999999999</v>
      </c>
      <c r="AT934" s="72">
        <v>47.55</v>
      </c>
      <c r="AU934" s="12">
        <v>6.4560000000000004</v>
      </c>
      <c r="AV934" s="72">
        <v>0.75</v>
      </c>
      <c r="AW934" s="72">
        <v>108.667</v>
      </c>
      <c r="AX934" s="12">
        <v>67.566999999999993</v>
      </c>
      <c r="AY934" s="72">
        <v>7.8529999999999998</v>
      </c>
      <c r="AZ934" s="72">
        <v>39.613</v>
      </c>
      <c r="BA934" s="12">
        <v>74.022999999999996</v>
      </c>
      <c r="BB934" s="72">
        <v>8.6039999999999992</v>
      </c>
      <c r="BC934" s="72">
        <v>43.326999999999998</v>
      </c>
      <c r="BD934" s="12">
        <v>3.4159999999999999</v>
      </c>
      <c r="BE934" s="72">
        <v>0.39700000000000002</v>
      </c>
      <c r="BF934" s="72">
        <v>84.067999999999998</v>
      </c>
      <c r="BG934" s="12">
        <v>77.438000000000002</v>
      </c>
      <c r="BH934" s="72">
        <v>9.0009999999999994</v>
      </c>
      <c r="BI934" s="72">
        <v>40.753</v>
      </c>
      <c r="BJ934" s="12">
        <v>175.82</v>
      </c>
      <c r="BK934" s="72">
        <v>20.436</v>
      </c>
      <c r="BL934" s="72">
        <v>18.692</v>
      </c>
      <c r="BM934" s="12">
        <v>220.59299999999999</v>
      </c>
      <c r="BN934" s="72">
        <v>25.64</v>
      </c>
      <c r="BO934" s="72">
        <v>14.297000000000001</v>
      </c>
      <c r="BP934" s="12">
        <v>396.41300000000001</v>
      </c>
      <c r="BQ934" s="72">
        <v>46.076000000000001</v>
      </c>
      <c r="BR934" s="72">
        <v>11.385</v>
      </c>
      <c r="BS934" s="12">
        <v>493.35300000000001</v>
      </c>
      <c r="BT934" s="72">
        <v>57.343000000000004</v>
      </c>
      <c r="BU934" s="72">
        <v>9.7409999999999997</v>
      </c>
      <c r="BV934" s="12">
        <v>860.34900000000005</v>
      </c>
      <c r="BW934" s="72">
        <v>100</v>
      </c>
      <c r="BX934" s="72">
        <v>7.3650000000000002</v>
      </c>
      <c r="BY934" s="13"/>
      <c r="BZ934" s="13"/>
    </row>
    <row r="935" spans="1:78" ht="12.75" customHeight="1">
      <c r="A935" s="122" t="s">
        <v>44</v>
      </c>
      <c r="B935" s="71" t="s">
        <v>46</v>
      </c>
      <c r="C935" s="71" t="s">
        <v>24</v>
      </c>
      <c r="D935" s="34">
        <v>45717</v>
      </c>
      <c r="E935" s="12">
        <v>0</v>
      </c>
      <c r="F935" s="72">
        <v>0</v>
      </c>
      <c r="G935" s="72">
        <v>0</v>
      </c>
      <c r="H935" s="12">
        <v>42.542999999999999</v>
      </c>
      <c r="I935" s="72">
        <v>4.827</v>
      </c>
      <c r="J935" s="72">
        <v>44.334000000000003</v>
      </c>
      <c r="K935" s="12">
        <v>16.594999999999999</v>
      </c>
      <c r="L935" s="72">
        <v>1.883</v>
      </c>
      <c r="M935" s="72">
        <v>70.33</v>
      </c>
      <c r="N935" s="12">
        <v>59.137</v>
      </c>
      <c r="O935" s="72">
        <v>6.71</v>
      </c>
      <c r="P935" s="72">
        <v>45.326999999999998</v>
      </c>
      <c r="Q935" s="12">
        <v>7.7190000000000003</v>
      </c>
      <c r="R935" s="72">
        <v>0.876</v>
      </c>
      <c r="S935" s="72">
        <v>76.918000000000006</v>
      </c>
      <c r="T935" s="12">
        <v>66.856999999999999</v>
      </c>
      <c r="U935" s="72">
        <v>7.5860000000000003</v>
      </c>
      <c r="V935" s="72">
        <v>39.965000000000003</v>
      </c>
      <c r="W935" s="12">
        <v>262.28199999999998</v>
      </c>
      <c r="X935" s="72">
        <v>29.757999999999999</v>
      </c>
      <c r="Y935" s="72">
        <v>16.324999999999999</v>
      </c>
      <c r="Z935" s="12">
        <v>329.13900000000001</v>
      </c>
      <c r="AA935" s="72">
        <v>37.344000000000001</v>
      </c>
      <c r="AB935" s="72">
        <v>14.327</v>
      </c>
      <c r="AC935" s="12">
        <v>329.13900000000001</v>
      </c>
      <c r="AD935" s="72">
        <v>37.344000000000001</v>
      </c>
      <c r="AE935" s="72">
        <v>14.327</v>
      </c>
      <c r="AF935" s="12">
        <v>4.6239999999999997</v>
      </c>
      <c r="AG935" s="72">
        <v>0.52500000000000002</v>
      </c>
      <c r="AH935" s="72">
        <v>67.02</v>
      </c>
      <c r="AI935" s="12">
        <v>51.131999999999998</v>
      </c>
      <c r="AJ935" s="72">
        <v>5.8010000000000002</v>
      </c>
      <c r="AK935" s="72">
        <v>59.72</v>
      </c>
      <c r="AL935" s="12">
        <v>55.756</v>
      </c>
      <c r="AM935" s="72">
        <v>6.3259999999999996</v>
      </c>
      <c r="AN935" s="72">
        <v>55.33</v>
      </c>
      <c r="AO935" s="12">
        <v>384.89499999999998</v>
      </c>
      <c r="AP935" s="72">
        <v>43.67</v>
      </c>
      <c r="AQ935" s="72">
        <v>17.649999999999999</v>
      </c>
      <c r="AR935" s="12">
        <v>35.183</v>
      </c>
      <c r="AS935" s="72">
        <v>3.992</v>
      </c>
      <c r="AT935" s="72">
        <v>45.917999999999999</v>
      </c>
      <c r="AU935" s="12">
        <v>8.6430000000000007</v>
      </c>
      <c r="AV935" s="72">
        <v>0.98099999999999998</v>
      </c>
      <c r="AW935" s="72">
        <v>67.363</v>
      </c>
      <c r="AX935" s="12">
        <v>49.276000000000003</v>
      </c>
      <c r="AY935" s="72">
        <v>5.5910000000000002</v>
      </c>
      <c r="AZ935" s="72">
        <v>28.783000000000001</v>
      </c>
      <c r="BA935" s="12">
        <v>57.918999999999997</v>
      </c>
      <c r="BB935" s="72">
        <v>6.5709999999999997</v>
      </c>
      <c r="BC935" s="72">
        <v>30.137</v>
      </c>
      <c r="BD935" s="12">
        <v>10.212999999999999</v>
      </c>
      <c r="BE935" s="72">
        <v>1.159</v>
      </c>
      <c r="BF935" s="72">
        <v>105.17700000000001</v>
      </c>
      <c r="BG935" s="12">
        <v>68.132000000000005</v>
      </c>
      <c r="BH935" s="72">
        <v>7.73</v>
      </c>
      <c r="BI935" s="72">
        <v>29.896999999999998</v>
      </c>
      <c r="BJ935" s="12">
        <v>170.56200000000001</v>
      </c>
      <c r="BK935" s="72">
        <v>19.352</v>
      </c>
      <c r="BL935" s="72">
        <v>20.010999999999999</v>
      </c>
      <c r="BM935" s="12">
        <v>222.601</v>
      </c>
      <c r="BN935" s="72">
        <v>25.256</v>
      </c>
      <c r="BO935" s="72">
        <v>15.552</v>
      </c>
      <c r="BP935" s="12">
        <v>393.16199999999998</v>
      </c>
      <c r="BQ935" s="72">
        <v>44.607999999999997</v>
      </c>
      <c r="BR935" s="72">
        <v>13.742000000000001</v>
      </c>
      <c r="BS935" s="12">
        <v>496.47699999999998</v>
      </c>
      <c r="BT935" s="72">
        <v>56.33</v>
      </c>
      <c r="BU935" s="72">
        <v>10.507</v>
      </c>
      <c r="BV935" s="12">
        <v>881.37199999999996</v>
      </c>
      <c r="BW935" s="72">
        <v>100</v>
      </c>
      <c r="BX935" s="72">
        <v>10.253</v>
      </c>
      <c r="BY935" s="13"/>
      <c r="BZ935" s="13"/>
    </row>
    <row r="936" spans="1:78" ht="12.75" customHeight="1">
      <c r="A936" s="122" t="s">
        <v>44</v>
      </c>
      <c r="B936" s="71" t="s">
        <v>46</v>
      </c>
      <c r="C936" s="71" t="s">
        <v>24</v>
      </c>
      <c r="D936" s="34">
        <v>45809</v>
      </c>
      <c r="E936" s="12">
        <v>0</v>
      </c>
      <c r="F936" s="72">
        <v>0</v>
      </c>
      <c r="G936" s="72">
        <v>0</v>
      </c>
      <c r="H936" s="12">
        <v>30.059000000000001</v>
      </c>
      <c r="I936" s="72">
        <v>3.4510000000000001</v>
      </c>
      <c r="J936" s="72">
        <v>60.829000000000001</v>
      </c>
      <c r="K936" s="12">
        <v>15.49</v>
      </c>
      <c r="L936" s="72">
        <v>1.778</v>
      </c>
      <c r="M936" s="72">
        <v>45.814</v>
      </c>
      <c r="N936" s="12">
        <v>45.548999999999999</v>
      </c>
      <c r="O936" s="72">
        <v>5.23</v>
      </c>
      <c r="P936" s="72">
        <v>41.805999999999997</v>
      </c>
      <c r="Q936" s="12">
        <v>0</v>
      </c>
      <c r="R936" s="72">
        <v>0</v>
      </c>
      <c r="S936" s="72">
        <v>0</v>
      </c>
      <c r="T936" s="12">
        <v>45.548999999999999</v>
      </c>
      <c r="U936" s="72">
        <v>5.23</v>
      </c>
      <c r="V936" s="72">
        <v>41.805999999999997</v>
      </c>
      <c r="W936" s="12">
        <v>211.68700000000001</v>
      </c>
      <c r="X936" s="72">
        <v>24.303999999999998</v>
      </c>
      <c r="Y936" s="72">
        <v>21.359000000000002</v>
      </c>
      <c r="Z936" s="12">
        <v>257.23599999999999</v>
      </c>
      <c r="AA936" s="72">
        <v>29.533999999999999</v>
      </c>
      <c r="AB936" s="72">
        <v>19.039000000000001</v>
      </c>
      <c r="AC936" s="12">
        <v>257.23599999999999</v>
      </c>
      <c r="AD936" s="72">
        <v>29.533999999999999</v>
      </c>
      <c r="AE936" s="72">
        <v>19.039000000000001</v>
      </c>
      <c r="AF936" s="12">
        <v>14.769</v>
      </c>
      <c r="AG936" s="72">
        <v>1.696</v>
      </c>
      <c r="AH936" s="72">
        <v>82.058000000000007</v>
      </c>
      <c r="AI936" s="12">
        <v>70.313999999999993</v>
      </c>
      <c r="AJ936" s="72">
        <v>8.0730000000000004</v>
      </c>
      <c r="AK936" s="72">
        <v>32.963000000000001</v>
      </c>
      <c r="AL936" s="12">
        <v>85.081999999999994</v>
      </c>
      <c r="AM936" s="72">
        <v>9.7690000000000001</v>
      </c>
      <c r="AN936" s="72">
        <v>28.792000000000002</v>
      </c>
      <c r="AO936" s="12">
        <v>342.31799999999998</v>
      </c>
      <c r="AP936" s="72">
        <v>39.302999999999997</v>
      </c>
      <c r="AQ936" s="72">
        <v>17.841000000000001</v>
      </c>
      <c r="AR936" s="12">
        <v>9.9749999999999996</v>
      </c>
      <c r="AS936" s="72">
        <v>1.145</v>
      </c>
      <c r="AT936" s="72">
        <v>56.962000000000003</v>
      </c>
      <c r="AU936" s="12">
        <v>8.4789999999999992</v>
      </c>
      <c r="AV936" s="72">
        <v>0.97399999999999998</v>
      </c>
      <c r="AW936" s="72">
        <v>90.738</v>
      </c>
      <c r="AX936" s="12">
        <v>72.772000000000006</v>
      </c>
      <c r="AY936" s="72">
        <v>8.3550000000000004</v>
      </c>
      <c r="AZ936" s="72">
        <v>30.763999999999999</v>
      </c>
      <c r="BA936" s="12">
        <v>81.251000000000005</v>
      </c>
      <c r="BB936" s="72">
        <v>9.3290000000000006</v>
      </c>
      <c r="BC936" s="72">
        <v>27.039000000000001</v>
      </c>
      <c r="BD936" s="12">
        <v>4.2359999999999998</v>
      </c>
      <c r="BE936" s="72">
        <v>0.48599999999999999</v>
      </c>
      <c r="BF936" s="72">
        <v>93.584999999999994</v>
      </c>
      <c r="BG936" s="12">
        <v>85.486999999999995</v>
      </c>
      <c r="BH936" s="72">
        <v>9.8149999999999995</v>
      </c>
      <c r="BI936" s="72">
        <v>28.388000000000002</v>
      </c>
      <c r="BJ936" s="12">
        <v>167.91900000000001</v>
      </c>
      <c r="BK936" s="72">
        <v>19.279</v>
      </c>
      <c r="BL936" s="72">
        <v>18.928999999999998</v>
      </c>
      <c r="BM936" s="12">
        <v>265.28199999999998</v>
      </c>
      <c r="BN936" s="72">
        <v>30.457999999999998</v>
      </c>
      <c r="BO936" s="72">
        <v>12.795</v>
      </c>
      <c r="BP936" s="12">
        <v>433.2</v>
      </c>
      <c r="BQ936" s="72">
        <v>49.737000000000002</v>
      </c>
      <c r="BR936" s="72">
        <v>10.686</v>
      </c>
      <c r="BS936" s="12">
        <v>528.66300000000001</v>
      </c>
      <c r="BT936" s="72">
        <v>60.697000000000003</v>
      </c>
      <c r="BU936" s="72">
        <v>8.3940000000000001</v>
      </c>
      <c r="BV936" s="12">
        <v>870.98099999999999</v>
      </c>
      <c r="BW936" s="72">
        <v>100</v>
      </c>
      <c r="BX936" s="72">
        <v>8.5749999999999993</v>
      </c>
      <c r="BY936" s="13"/>
      <c r="BZ936" s="13"/>
    </row>
    <row r="937" spans="1:78" ht="12.75" customHeight="1">
      <c r="A937" s="122" t="s">
        <v>44</v>
      </c>
      <c r="B937" s="71" t="s">
        <v>46</v>
      </c>
      <c r="C937" s="71" t="s">
        <v>24</v>
      </c>
      <c r="D937" s="34">
        <v>45901</v>
      </c>
      <c r="E937" s="12">
        <v>0</v>
      </c>
      <c r="F937" s="72">
        <v>0</v>
      </c>
      <c r="G937" s="72">
        <v>0</v>
      </c>
      <c r="H937" s="12">
        <v>35.368000000000002</v>
      </c>
      <c r="I937" s="72">
        <v>4.5970000000000004</v>
      </c>
      <c r="J937" s="72">
        <v>46.45</v>
      </c>
      <c r="K937" s="12">
        <v>17.338999999999999</v>
      </c>
      <c r="L937" s="72">
        <v>2.254</v>
      </c>
      <c r="M937" s="72">
        <v>79.504999999999995</v>
      </c>
      <c r="N937" s="12">
        <v>52.707000000000001</v>
      </c>
      <c r="O937" s="72">
        <v>6.851</v>
      </c>
      <c r="P937" s="72">
        <v>44.018999999999998</v>
      </c>
      <c r="Q937" s="12">
        <v>1.218</v>
      </c>
      <c r="R937" s="72">
        <v>0.158</v>
      </c>
      <c r="S937" s="72">
        <v>105.66500000000001</v>
      </c>
      <c r="T937" s="12">
        <v>53.923999999999999</v>
      </c>
      <c r="U937" s="72">
        <v>7.0090000000000003</v>
      </c>
      <c r="V937" s="72">
        <v>42.826000000000001</v>
      </c>
      <c r="W937" s="12">
        <v>186.922</v>
      </c>
      <c r="X937" s="72">
        <v>24.297000000000001</v>
      </c>
      <c r="Y937" s="72">
        <v>20.285</v>
      </c>
      <c r="Z937" s="12">
        <v>240.846</v>
      </c>
      <c r="AA937" s="72">
        <v>31.306999999999999</v>
      </c>
      <c r="AB937" s="72">
        <v>17.224</v>
      </c>
      <c r="AC937" s="12">
        <v>240.846</v>
      </c>
      <c r="AD937" s="72">
        <v>31.306999999999999</v>
      </c>
      <c r="AE937" s="72">
        <v>17.224</v>
      </c>
      <c r="AF937" s="12">
        <v>2.5680000000000001</v>
      </c>
      <c r="AG937" s="72">
        <v>0.33400000000000002</v>
      </c>
      <c r="AH937" s="72">
        <v>113.9</v>
      </c>
      <c r="AI937" s="12">
        <v>55.79</v>
      </c>
      <c r="AJ937" s="72">
        <v>7.2519999999999998</v>
      </c>
      <c r="AK937" s="72">
        <v>54.002000000000002</v>
      </c>
      <c r="AL937" s="12">
        <v>58.356999999999999</v>
      </c>
      <c r="AM937" s="72">
        <v>7.5860000000000003</v>
      </c>
      <c r="AN937" s="72">
        <v>51.811999999999998</v>
      </c>
      <c r="AO937" s="12">
        <v>299.20400000000001</v>
      </c>
      <c r="AP937" s="72">
        <v>38.892000000000003</v>
      </c>
      <c r="AQ937" s="72">
        <v>16.978999999999999</v>
      </c>
      <c r="AR937" s="12">
        <v>9.3849999999999998</v>
      </c>
      <c r="AS937" s="72">
        <v>1.22</v>
      </c>
      <c r="AT937" s="72">
        <v>71.619</v>
      </c>
      <c r="AU937" s="12">
        <v>10.638</v>
      </c>
      <c r="AV937" s="72">
        <v>1.383</v>
      </c>
      <c r="AW937" s="72">
        <v>58.539000000000001</v>
      </c>
      <c r="AX937" s="12">
        <v>45.045999999999999</v>
      </c>
      <c r="AY937" s="72">
        <v>5.8550000000000004</v>
      </c>
      <c r="AZ937" s="72">
        <v>29.754999999999999</v>
      </c>
      <c r="BA937" s="12">
        <v>55.683999999999997</v>
      </c>
      <c r="BB937" s="72">
        <v>7.2380000000000004</v>
      </c>
      <c r="BC937" s="72">
        <v>28.385000000000002</v>
      </c>
      <c r="BD937" s="12">
        <v>22.619</v>
      </c>
      <c r="BE937" s="72">
        <v>2.94</v>
      </c>
      <c r="BF937" s="72">
        <v>48.863999999999997</v>
      </c>
      <c r="BG937" s="12">
        <v>78.302999999999997</v>
      </c>
      <c r="BH937" s="72">
        <v>10.178000000000001</v>
      </c>
      <c r="BI937" s="72">
        <v>24.908999999999999</v>
      </c>
      <c r="BJ937" s="12">
        <v>169.12799999999999</v>
      </c>
      <c r="BK937" s="72">
        <v>21.984000000000002</v>
      </c>
      <c r="BL937" s="72">
        <v>16.295999999999999</v>
      </c>
      <c r="BM937" s="12">
        <v>213.291</v>
      </c>
      <c r="BN937" s="72">
        <v>27.725000000000001</v>
      </c>
      <c r="BO937" s="72">
        <v>13.225</v>
      </c>
      <c r="BP937" s="12">
        <v>382.41899999999998</v>
      </c>
      <c r="BQ937" s="72">
        <v>49.709000000000003</v>
      </c>
      <c r="BR937" s="72">
        <v>8.9879999999999995</v>
      </c>
      <c r="BS937" s="12">
        <v>470.10700000000003</v>
      </c>
      <c r="BT937" s="72">
        <v>61.107999999999997</v>
      </c>
      <c r="BU937" s="72">
        <v>7.8449999999999998</v>
      </c>
      <c r="BV937" s="12">
        <v>769.31</v>
      </c>
      <c r="BW937" s="72">
        <v>100</v>
      </c>
      <c r="BX937" s="72">
        <v>9.2620000000000005</v>
      </c>
      <c r="BY937" s="13"/>
      <c r="BZ937" s="13"/>
    </row>
    <row r="938" spans="1:78" ht="12.75" customHeight="1">
      <c r="A938" s="122" t="s">
        <v>44</v>
      </c>
      <c r="B938" s="71" t="s">
        <v>46</v>
      </c>
      <c r="C938" s="71" t="s">
        <v>24</v>
      </c>
      <c r="D938" s="34">
        <v>45992</v>
      </c>
      <c r="E938" s="12">
        <v>0</v>
      </c>
      <c r="F938" s="72">
        <v>0</v>
      </c>
      <c r="G938" s="72">
        <v>0</v>
      </c>
      <c r="H938" s="12">
        <v>34.323</v>
      </c>
      <c r="I938" s="72">
        <v>3.742</v>
      </c>
      <c r="J938" s="72">
        <v>47.368000000000002</v>
      </c>
      <c r="K938" s="12">
        <v>32.107999999999997</v>
      </c>
      <c r="L938" s="72">
        <v>3.5009999999999999</v>
      </c>
      <c r="M938" s="72">
        <v>48.706000000000003</v>
      </c>
      <c r="N938" s="12">
        <v>66.430999999999997</v>
      </c>
      <c r="O938" s="72">
        <v>7.2430000000000003</v>
      </c>
      <c r="P938" s="72">
        <v>31.34</v>
      </c>
      <c r="Q938" s="12">
        <v>17.263999999999999</v>
      </c>
      <c r="R938" s="72">
        <v>1.8819999999999999</v>
      </c>
      <c r="S938" s="72">
        <v>65.713999999999999</v>
      </c>
      <c r="T938" s="12">
        <v>83.694999999999993</v>
      </c>
      <c r="U938" s="72">
        <v>9.1259999999999994</v>
      </c>
      <c r="V938" s="72">
        <v>30.957999999999998</v>
      </c>
      <c r="W938" s="12">
        <v>241.941</v>
      </c>
      <c r="X938" s="72">
        <v>26.38</v>
      </c>
      <c r="Y938" s="72">
        <v>16.652000000000001</v>
      </c>
      <c r="Z938" s="12">
        <v>325.63600000000002</v>
      </c>
      <c r="AA938" s="72">
        <v>35.505000000000003</v>
      </c>
      <c r="AB938" s="72">
        <v>12.454000000000001</v>
      </c>
      <c r="AC938" s="12">
        <v>325.63600000000002</v>
      </c>
      <c r="AD938" s="72">
        <v>35.505000000000003</v>
      </c>
      <c r="AE938" s="72">
        <v>12.454000000000001</v>
      </c>
      <c r="AF938" s="12">
        <v>0</v>
      </c>
      <c r="AG938" s="72">
        <v>0</v>
      </c>
      <c r="AH938" s="72">
        <v>0</v>
      </c>
      <c r="AI938" s="12">
        <v>80.12</v>
      </c>
      <c r="AJ938" s="72">
        <v>8.7360000000000007</v>
      </c>
      <c r="AK938" s="72">
        <v>20.588999999999999</v>
      </c>
      <c r="AL938" s="12">
        <v>80.12</v>
      </c>
      <c r="AM938" s="72">
        <v>8.7360000000000007</v>
      </c>
      <c r="AN938" s="72">
        <v>20.588999999999999</v>
      </c>
      <c r="AO938" s="12">
        <v>405.75599999999997</v>
      </c>
      <c r="AP938" s="72">
        <v>44.241</v>
      </c>
      <c r="AQ938" s="72">
        <v>11.526999999999999</v>
      </c>
      <c r="AR938" s="12">
        <v>20.169</v>
      </c>
      <c r="AS938" s="72">
        <v>2.1989999999999998</v>
      </c>
      <c r="AT938" s="72">
        <v>64.840999999999994</v>
      </c>
      <c r="AU938" s="12">
        <v>5.59</v>
      </c>
      <c r="AV938" s="72">
        <v>0.60899999999999999</v>
      </c>
      <c r="AW938" s="72">
        <v>103.479</v>
      </c>
      <c r="AX938" s="12">
        <v>65.619</v>
      </c>
      <c r="AY938" s="72">
        <v>7.1550000000000002</v>
      </c>
      <c r="AZ938" s="72">
        <v>39.256</v>
      </c>
      <c r="BA938" s="12">
        <v>71.209000000000003</v>
      </c>
      <c r="BB938" s="72">
        <v>7.7640000000000002</v>
      </c>
      <c r="BC938" s="72">
        <v>35.978000000000002</v>
      </c>
      <c r="BD938" s="12">
        <v>9.0879999999999992</v>
      </c>
      <c r="BE938" s="72">
        <v>0.99099999999999999</v>
      </c>
      <c r="BF938" s="72">
        <v>95.521000000000001</v>
      </c>
      <c r="BG938" s="12">
        <v>80.296999999999997</v>
      </c>
      <c r="BH938" s="72">
        <v>8.7550000000000008</v>
      </c>
      <c r="BI938" s="72">
        <v>33.088000000000001</v>
      </c>
      <c r="BJ938" s="12">
        <v>174.46700000000001</v>
      </c>
      <c r="BK938" s="72">
        <v>19.023</v>
      </c>
      <c r="BL938" s="72">
        <v>21.146000000000001</v>
      </c>
      <c r="BM938" s="12">
        <v>236.459</v>
      </c>
      <c r="BN938" s="72">
        <v>25.782</v>
      </c>
      <c r="BO938" s="72">
        <v>12.288</v>
      </c>
      <c r="BP938" s="12">
        <v>410.92599999999999</v>
      </c>
      <c r="BQ938" s="72">
        <v>44.805</v>
      </c>
      <c r="BR938" s="72">
        <v>11.691000000000001</v>
      </c>
      <c r="BS938" s="12">
        <v>511.392</v>
      </c>
      <c r="BT938" s="72">
        <v>55.759</v>
      </c>
      <c r="BU938" s="72">
        <v>10.617000000000001</v>
      </c>
      <c r="BV938" s="12">
        <v>917.14800000000002</v>
      </c>
      <c r="BW938" s="72">
        <v>100</v>
      </c>
      <c r="BX938" s="72">
        <v>7.4560000000000004</v>
      </c>
      <c r="BY938" s="13"/>
      <c r="BZ938" s="13"/>
    </row>
    <row r="939" spans="1:78" ht="12.75" customHeight="1">
      <c r="A939" s="122" t="s">
        <v>44</v>
      </c>
      <c r="B939" s="71" t="s">
        <v>46</v>
      </c>
      <c r="C939" s="71" t="s">
        <v>24</v>
      </c>
      <c r="D939" s="34">
        <v>46082</v>
      </c>
      <c r="E939" s="12">
        <v>0</v>
      </c>
      <c r="F939" s="72">
        <v>0</v>
      </c>
      <c r="G939" s="72">
        <v>0</v>
      </c>
      <c r="H939" s="12">
        <v>29.321000000000002</v>
      </c>
      <c r="I939" s="72">
        <v>3.4359999999999999</v>
      </c>
      <c r="J939" s="72">
        <v>62.350999999999999</v>
      </c>
      <c r="K939" s="12">
        <v>21.161000000000001</v>
      </c>
      <c r="L939" s="72">
        <v>2.48</v>
      </c>
      <c r="M939" s="72">
        <v>61.969000000000001</v>
      </c>
      <c r="N939" s="12">
        <v>50.481999999999999</v>
      </c>
      <c r="O939" s="72">
        <v>5.9160000000000004</v>
      </c>
      <c r="P939" s="72">
        <v>41.045000000000002</v>
      </c>
      <c r="Q939" s="12">
        <v>8.7539999999999996</v>
      </c>
      <c r="R939" s="72">
        <v>1.026</v>
      </c>
      <c r="S939" s="72">
        <v>105.77</v>
      </c>
      <c r="T939" s="12">
        <v>59.235999999999997</v>
      </c>
      <c r="U939" s="72">
        <v>6.9420000000000002</v>
      </c>
      <c r="V939" s="72">
        <v>37.173000000000002</v>
      </c>
      <c r="W939" s="12">
        <v>307.03399999999999</v>
      </c>
      <c r="X939" s="72">
        <v>35.981000000000002</v>
      </c>
      <c r="Y939" s="72">
        <v>17.887</v>
      </c>
      <c r="Z939" s="12">
        <v>366.27</v>
      </c>
      <c r="AA939" s="72">
        <v>42.923000000000002</v>
      </c>
      <c r="AB939" s="72">
        <v>16.29</v>
      </c>
      <c r="AC939" s="12">
        <v>366.27</v>
      </c>
      <c r="AD939" s="72">
        <v>42.923000000000002</v>
      </c>
      <c r="AE939" s="72">
        <v>16.29</v>
      </c>
      <c r="AF939" s="12">
        <v>0</v>
      </c>
      <c r="AG939" s="72">
        <v>0</v>
      </c>
      <c r="AH939" s="72">
        <v>0</v>
      </c>
      <c r="AI939" s="12">
        <v>53.14</v>
      </c>
      <c r="AJ939" s="72">
        <v>6.2270000000000003</v>
      </c>
      <c r="AK939" s="72">
        <v>40.14</v>
      </c>
      <c r="AL939" s="12">
        <v>53.14</v>
      </c>
      <c r="AM939" s="72">
        <v>6.2270000000000003</v>
      </c>
      <c r="AN939" s="72">
        <v>40.14</v>
      </c>
      <c r="AO939" s="12">
        <v>419.41</v>
      </c>
      <c r="AP939" s="72">
        <v>49.15</v>
      </c>
      <c r="AQ939" s="72">
        <v>15.888999999999999</v>
      </c>
      <c r="AR939" s="12">
        <v>8.6419999999999995</v>
      </c>
      <c r="AS939" s="72">
        <v>1.0129999999999999</v>
      </c>
      <c r="AT939" s="72">
        <v>94.454999999999998</v>
      </c>
      <c r="AU939" s="12">
        <v>3.395</v>
      </c>
      <c r="AV939" s="72">
        <v>0.39800000000000002</v>
      </c>
      <c r="AW939" s="72">
        <v>107.188</v>
      </c>
      <c r="AX939" s="12">
        <v>24.114000000000001</v>
      </c>
      <c r="AY939" s="72">
        <v>2.8260000000000001</v>
      </c>
      <c r="AZ939" s="72">
        <v>69.179000000000002</v>
      </c>
      <c r="BA939" s="12">
        <v>27.509</v>
      </c>
      <c r="BB939" s="72">
        <v>3.2240000000000002</v>
      </c>
      <c r="BC939" s="72">
        <v>64.61</v>
      </c>
      <c r="BD939" s="12">
        <v>21.274000000000001</v>
      </c>
      <c r="BE939" s="72">
        <v>2.4929999999999999</v>
      </c>
      <c r="BF939" s="72">
        <v>61.353999999999999</v>
      </c>
      <c r="BG939" s="12">
        <v>48.783000000000001</v>
      </c>
      <c r="BH939" s="72">
        <v>5.7169999999999996</v>
      </c>
      <c r="BI939" s="72">
        <v>50.441000000000003</v>
      </c>
      <c r="BJ939" s="12">
        <v>180.553</v>
      </c>
      <c r="BK939" s="72">
        <v>21.158999999999999</v>
      </c>
      <c r="BL939" s="72">
        <v>27.234999999999999</v>
      </c>
      <c r="BM939" s="12">
        <v>195.93600000000001</v>
      </c>
      <c r="BN939" s="72">
        <v>22.960999999999999</v>
      </c>
      <c r="BO939" s="72">
        <v>13.939</v>
      </c>
      <c r="BP939" s="12">
        <v>376.488</v>
      </c>
      <c r="BQ939" s="72">
        <v>44.12</v>
      </c>
      <c r="BR939" s="72">
        <v>16.088000000000001</v>
      </c>
      <c r="BS939" s="12">
        <v>433.91399999999999</v>
      </c>
      <c r="BT939" s="72">
        <v>50.85</v>
      </c>
      <c r="BU939" s="72">
        <v>16.782</v>
      </c>
      <c r="BV939" s="12">
        <v>853.32399999999996</v>
      </c>
      <c r="BW939" s="72">
        <v>100</v>
      </c>
      <c r="BX939" s="72">
        <v>10.805999999999999</v>
      </c>
      <c r="BY939" s="13"/>
      <c r="BZ939" s="13"/>
    </row>
    <row r="940" spans="1:78" ht="12.75" customHeight="1">
      <c r="A940" s="122" t="s">
        <v>44</v>
      </c>
      <c r="B940" s="71" t="s">
        <v>46</v>
      </c>
      <c r="C940" s="71" t="s">
        <v>24</v>
      </c>
      <c r="D940" s="34">
        <v>46174</v>
      </c>
      <c r="E940" s="12">
        <v>0</v>
      </c>
      <c r="F940" s="72">
        <v>0</v>
      </c>
      <c r="G940" s="72">
        <v>0</v>
      </c>
      <c r="H940" s="12">
        <v>50.18</v>
      </c>
      <c r="I940" s="72">
        <v>5.9379999999999997</v>
      </c>
      <c r="J940" s="72">
        <v>48.451000000000001</v>
      </c>
      <c r="K940" s="12">
        <v>21.513000000000002</v>
      </c>
      <c r="L940" s="72">
        <v>2.5459999999999998</v>
      </c>
      <c r="M940" s="72">
        <v>52.442999999999998</v>
      </c>
      <c r="N940" s="12">
        <v>71.692999999999998</v>
      </c>
      <c r="O940" s="72">
        <v>8.484</v>
      </c>
      <c r="P940" s="72">
        <v>36.787999999999997</v>
      </c>
      <c r="Q940" s="12">
        <v>0</v>
      </c>
      <c r="R940" s="72">
        <v>0</v>
      </c>
      <c r="S940" s="72">
        <v>0</v>
      </c>
      <c r="T940" s="12">
        <v>71.692999999999998</v>
      </c>
      <c r="U940" s="72">
        <v>8.484</v>
      </c>
      <c r="V940" s="72">
        <v>36.787999999999997</v>
      </c>
      <c r="W940" s="12">
        <v>291.24799999999999</v>
      </c>
      <c r="X940" s="72">
        <v>34.465000000000003</v>
      </c>
      <c r="Y940" s="72">
        <v>12.269</v>
      </c>
      <c r="Z940" s="12">
        <v>362.94200000000001</v>
      </c>
      <c r="AA940" s="72">
        <v>42.948999999999998</v>
      </c>
      <c r="AB940" s="72">
        <v>9.7110000000000003</v>
      </c>
      <c r="AC940" s="12">
        <v>362.94200000000001</v>
      </c>
      <c r="AD940" s="72">
        <v>42.948999999999998</v>
      </c>
      <c r="AE940" s="72">
        <v>9.7110000000000003</v>
      </c>
      <c r="AF940" s="12">
        <v>0</v>
      </c>
      <c r="AG940" s="72">
        <v>0</v>
      </c>
      <c r="AH940" s="72">
        <v>0</v>
      </c>
      <c r="AI940" s="12">
        <v>76.608999999999995</v>
      </c>
      <c r="AJ940" s="72">
        <v>9.0660000000000007</v>
      </c>
      <c r="AK940" s="72">
        <v>27.428000000000001</v>
      </c>
      <c r="AL940" s="12">
        <v>76.608999999999995</v>
      </c>
      <c r="AM940" s="72">
        <v>9.0660000000000007</v>
      </c>
      <c r="AN940" s="72">
        <v>27.428000000000001</v>
      </c>
      <c r="AO940" s="12">
        <v>439.55099999999999</v>
      </c>
      <c r="AP940" s="72">
        <v>52.015000000000001</v>
      </c>
      <c r="AQ940" s="72">
        <v>9.6010000000000009</v>
      </c>
      <c r="AR940" s="12">
        <v>1.601</v>
      </c>
      <c r="AS940" s="72">
        <v>0.189</v>
      </c>
      <c r="AT940" s="72">
        <v>70.218999999999994</v>
      </c>
      <c r="AU940" s="12">
        <v>23.007000000000001</v>
      </c>
      <c r="AV940" s="72">
        <v>2.7229999999999999</v>
      </c>
      <c r="AW940" s="72">
        <v>69.131</v>
      </c>
      <c r="AX940" s="12">
        <v>47.116</v>
      </c>
      <c r="AY940" s="72">
        <v>5.5759999999999996</v>
      </c>
      <c r="AZ940" s="72">
        <v>40.686</v>
      </c>
      <c r="BA940" s="12">
        <v>70.123999999999995</v>
      </c>
      <c r="BB940" s="72">
        <v>8.298</v>
      </c>
      <c r="BC940" s="72">
        <v>32.406999999999996</v>
      </c>
      <c r="BD940" s="12">
        <v>3.399</v>
      </c>
      <c r="BE940" s="72">
        <v>0.40200000000000002</v>
      </c>
      <c r="BF940" s="72">
        <v>102.012</v>
      </c>
      <c r="BG940" s="12">
        <v>73.522000000000006</v>
      </c>
      <c r="BH940" s="72">
        <v>8.6999999999999993</v>
      </c>
      <c r="BI940" s="72">
        <v>29.702000000000002</v>
      </c>
      <c r="BJ940" s="12">
        <v>133.68100000000001</v>
      </c>
      <c r="BK940" s="72">
        <v>15.819000000000001</v>
      </c>
      <c r="BL940" s="72">
        <v>23.041</v>
      </c>
      <c r="BM940" s="12">
        <v>196.696</v>
      </c>
      <c r="BN940" s="72">
        <v>23.276</v>
      </c>
      <c r="BO940" s="72">
        <v>13.425000000000001</v>
      </c>
      <c r="BP940" s="12">
        <v>330.37700000000001</v>
      </c>
      <c r="BQ940" s="72">
        <v>39.094999999999999</v>
      </c>
      <c r="BR940" s="72">
        <v>10.348000000000001</v>
      </c>
      <c r="BS940" s="12">
        <v>405.5</v>
      </c>
      <c r="BT940" s="72">
        <v>47.984999999999999</v>
      </c>
      <c r="BU940" s="72">
        <v>9.2620000000000005</v>
      </c>
      <c r="BV940" s="12">
        <v>845.05100000000004</v>
      </c>
      <c r="BW940" s="72">
        <v>100</v>
      </c>
      <c r="BX940" s="72">
        <v>6.0339999999999998</v>
      </c>
      <c r="BY940" s="13"/>
      <c r="BZ940" s="13"/>
    </row>
    <row r="941" spans="1:78" ht="12.75" customHeight="1">
      <c r="A941" s="122" t="s">
        <v>44</v>
      </c>
      <c r="B941" s="71" t="s">
        <v>46</v>
      </c>
      <c r="C941" s="71" t="s">
        <v>25</v>
      </c>
      <c r="D941" s="34">
        <v>41883</v>
      </c>
      <c r="E941" s="12">
        <v>0</v>
      </c>
      <c r="F941" s="72">
        <v>0</v>
      </c>
      <c r="G941" s="72">
        <v>0</v>
      </c>
      <c r="H941" s="12">
        <v>112.078</v>
      </c>
      <c r="I941" s="72">
        <v>4.1609999999999996</v>
      </c>
      <c r="J941" s="72">
        <v>21.545000000000002</v>
      </c>
      <c r="K941" s="12">
        <v>90.66</v>
      </c>
      <c r="L941" s="72">
        <v>3.3660000000000001</v>
      </c>
      <c r="M941" s="72">
        <v>28.343</v>
      </c>
      <c r="N941" s="12">
        <v>202.738</v>
      </c>
      <c r="O941" s="72">
        <v>7.5259999999999998</v>
      </c>
      <c r="P941" s="72">
        <v>16.812999999999999</v>
      </c>
      <c r="Q941" s="12">
        <v>39.298999999999999</v>
      </c>
      <c r="R941" s="72">
        <v>1.4590000000000001</v>
      </c>
      <c r="S941" s="72">
        <v>44.97</v>
      </c>
      <c r="T941" s="12">
        <v>242.03700000000001</v>
      </c>
      <c r="U941" s="72">
        <v>8.9849999999999994</v>
      </c>
      <c r="V941" s="72">
        <v>14.723000000000001</v>
      </c>
      <c r="W941" s="12">
        <v>988.65</v>
      </c>
      <c r="X941" s="72">
        <v>36.703000000000003</v>
      </c>
      <c r="Y941" s="72">
        <v>7.26</v>
      </c>
      <c r="Z941" s="12">
        <v>1230.6869999999999</v>
      </c>
      <c r="AA941" s="72">
        <v>45.688000000000002</v>
      </c>
      <c r="AB941" s="72">
        <v>5.3440000000000003</v>
      </c>
      <c r="AC941" s="12">
        <v>1230.6869999999999</v>
      </c>
      <c r="AD941" s="72">
        <v>45.688000000000002</v>
      </c>
      <c r="AE941" s="72">
        <v>5.3440000000000003</v>
      </c>
      <c r="AF941" s="12">
        <v>5.8140000000000001</v>
      </c>
      <c r="AG941" s="72">
        <v>0.216</v>
      </c>
      <c r="AH941" s="72">
        <v>105.76600000000001</v>
      </c>
      <c r="AI941" s="12">
        <v>106.79600000000001</v>
      </c>
      <c r="AJ941" s="72">
        <v>3.9649999999999999</v>
      </c>
      <c r="AK941" s="72">
        <v>19</v>
      </c>
      <c r="AL941" s="12">
        <v>112.61</v>
      </c>
      <c r="AM941" s="72">
        <v>4.181</v>
      </c>
      <c r="AN941" s="72">
        <v>18.513999999999999</v>
      </c>
      <c r="AO941" s="12">
        <v>1343.297</v>
      </c>
      <c r="AP941" s="72">
        <v>49.869</v>
      </c>
      <c r="AQ941" s="72">
        <v>5.1020000000000003</v>
      </c>
      <c r="AR941" s="12">
        <v>31.605</v>
      </c>
      <c r="AS941" s="72">
        <v>1.173</v>
      </c>
      <c r="AT941" s="72">
        <v>42.201999999999998</v>
      </c>
      <c r="AU941" s="12">
        <v>9.7249999999999996</v>
      </c>
      <c r="AV941" s="72">
        <v>0.36099999999999999</v>
      </c>
      <c r="AW941" s="72">
        <v>64.652000000000001</v>
      </c>
      <c r="AX941" s="12">
        <v>197.80799999999999</v>
      </c>
      <c r="AY941" s="72">
        <v>7.343</v>
      </c>
      <c r="AZ941" s="72">
        <v>17.254000000000001</v>
      </c>
      <c r="BA941" s="12">
        <v>207.53399999999999</v>
      </c>
      <c r="BB941" s="72">
        <v>7.7039999999999997</v>
      </c>
      <c r="BC941" s="72">
        <v>16.856999999999999</v>
      </c>
      <c r="BD941" s="12">
        <v>175.58600000000001</v>
      </c>
      <c r="BE941" s="72">
        <v>6.5179999999999998</v>
      </c>
      <c r="BF941" s="72">
        <v>20.733000000000001</v>
      </c>
      <c r="BG941" s="12">
        <v>383.12</v>
      </c>
      <c r="BH941" s="72">
        <v>14.223000000000001</v>
      </c>
      <c r="BI941" s="72">
        <v>11.321</v>
      </c>
      <c r="BJ941" s="12">
        <v>667.75300000000004</v>
      </c>
      <c r="BK941" s="72">
        <v>24.79</v>
      </c>
      <c r="BL941" s="72">
        <v>10.414999999999999</v>
      </c>
      <c r="BM941" s="12">
        <v>267.899</v>
      </c>
      <c r="BN941" s="72">
        <v>9.9450000000000003</v>
      </c>
      <c r="BO941" s="72">
        <v>16.184000000000001</v>
      </c>
      <c r="BP941" s="12">
        <v>935.65200000000004</v>
      </c>
      <c r="BQ941" s="72">
        <v>34.734999999999999</v>
      </c>
      <c r="BR941" s="72">
        <v>8.0440000000000005</v>
      </c>
      <c r="BS941" s="12">
        <v>1350.376</v>
      </c>
      <c r="BT941" s="72">
        <v>50.131</v>
      </c>
      <c r="BU941" s="72">
        <v>5.5279999999999996</v>
      </c>
      <c r="BV941" s="12">
        <v>2693.6729999999998</v>
      </c>
      <c r="BW941" s="72">
        <v>100</v>
      </c>
      <c r="BX941" s="72">
        <v>3.9580000000000002</v>
      </c>
      <c r="BY941" s="13"/>
      <c r="BZ941" s="13"/>
    </row>
    <row r="942" spans="1:78" ht="12.75" customHeight="1">
      <c r="A942" s="122" t="s">
        <v>44</v>
      </c>
      <c r="B942" s="71" t="s">
        <v>46</v>
      </c>
      <c r="C942" s="71" t="s">
        <v>25</v>
      </c>
      <c r="D942" s="34">
        <v>41974</v>
      </c>
      <c r="E942" s="12">
        <v>2.73</v>
      </c>
      <c r="F942" s="72">
        <v>0.10299999999999999</v>
      </c>
      <c r="G942" s="72">
        <v>101.4</v>
      </c>
      <c r="H942" s="12">
        <v>117.298</v>
      </c>
      <c r="I942" s="72">
        <v>4.4340000000000002</v>
      </c>
      <c r="J942" s="72">
        <v>23.795000000000002</v>
      </c>
      <c r="K942" s="12">
        <v>74.893000000000001</v>
      </c>
      <c r="L942" s="72">
        <v>2.831</v>
      </c>
      <c r="M942" s="72">
        <v>34.17</v>
      </c>
      <c r="N942" s="12">
        <v>192.19200000000001</v>
      </c>
      <c r="O942" s="72">
        <v>7.2649999999999997</v>
      </c>
      <c r="P942" s="72">
        <v>17.792999999999999</v>
      </c>
      <c r="Q942" s="12">
        <v>12.27</v>
      </c>
      <c r="R942" s="72">
        <v>0.46400000000000002</v>
      </c>
      <c r="S942" s="72">
        <v>56.040999999999997</v>
      </c>
      <c r="T942" s="12">
        <v>204.46199999999999</v>
      </c>
      <c r="U942" s="72">
        <v>7.7290000000000001</v>
      </c>
      <c r="V942" s="72">
        <v>16.556999999999999</v>
      </c>
      <c r="W942" s="12">
        <v>966.23599999999999</v>
      </c>
      <c r="X942" s="72">
        <v>36.524000000000001</v>
      </c>
      <c r="Y942" s="72">
        <v>4.8460000000000001</v>
      </c>
      <c r="Z942" s="12">
        <v>1170.6969999999999</v>
      </c>
      <c r="AA942" s="72">
        <v>44.252000000000002</v>
      </c>
      <c r="AB942" s="72">
        <v>3.952</v>
      </c>
      <c r="AC942" s="12">
        <v>1173.4280000000001</v>
      </c>
      <c r="AD942" s="72">
        <v>44.356000000000002</v>
      </c>
      <c r="AE942" s="72">
        <v>3.9990000000000001</v>
      </c>
      <c r="AF942" s="12">
        <v>6.7130000000000001</v>
      </c>
      <c r="AG942" s="72">
        <v>0.254</v>
      </c>
      <c r="AH942" s="72">
        <v>80.468000000000004</v>
      </c>
      <c r="AI942" s="12">
        <v>97.173000000000002</v>
      </c>
      <c r="AJ942" s="72">
        <v>3.673</v>
      </c>
      <c r="AK942" s="72">
        <v>26.091000000000001</v>
      </c>
      <c r="AL942" s="12">
        <v>103.886</v>
      </c>
      <c r="AM942" s="72">
        <v>3.927</v>
      </c>
      <c r="AN942" s="72">
        <v>24.04</v>
      </c>
      <c r="AO942" s="12">
        <v>1277.3140000000001</v>
      </c>
      <c r="AP942" s="72">
        <v>48.281999999999996</v>
      </c>
      <c r="AQ942" s="72">
        <v>3.8210000000000002</v>
      </c>
      <c r="AR942" s="12">
        <v>46.003</v>
      </c>
      <c r="AS942" s="72">
        <v>1.7390000000000001</v>
      </c>
      <c r="AT942" s="72">
        <v>51.697000000000003</v>
      </c>
      <c r="AU942" s="12">
        <v>11.484999999999999</v>
      </c>
      <c r="AV942" s="72">
        <v>0.434</v>
      </c>
      <c r="AW942" s="72">
        <v>73.046000000000006</v>
      </c>
      <c r="AX942" s="12">
        <v>199.29900000000001</v>
      </c>
      <c r="AY942" s="72">
        <v>7.5339999999999998</v>
      </c>
      <c r="AZ942" s="72">
        <v>20.361000000000001</v>
      </c>
      <c r="BA942" s="12">
        <v>210.78399999999999</v>
      </c>
      <c r="BB942" s="72">
        <v>7.968</v>
      </c>
      <c r="BC942" s="72">
        <v>18.126999999999999</v>
      </c>
      <c r="BD942" s="12">
        <v>115.205</v>
      </c>
      <c r="BE942" s="72">
        <v>4.3550000000000004</v>
      </c>
      <c r="BF942" s="72">
        <v>22.513000000000002</v>
      </c>
      <c r="BG942" s="12">
        <v>325.98899999999998</v>
      </c>
      <c r="BH942" s="72">
        <v>12.321999999999999</v>
      </c>
      <c r="BI942" s="72">
        <v>14.257999999999999</v>
      </c>
      <c r="BJ942" s="12">
        <v>798.80100000000004</v>
      </c>
      <c r="BK942" s="72">
        <v>30.195</v>
      </c>
      <c r="BL942" s="72">
        <v>9.3520000000000003</v>
      </c>
      <c r="BM942" s="12">
        <v>197.39500000000001</v>
      </c>
      <c r="BN942" s="72">
        <v>7.4619999999999997</v>
      </c>
      <c r="BO942" s="72">
        <v>17.015999999999998</v>
      </c>
      <c r="BP942" s="12">
        <v>996.19500000000005</v>
      </c>
      <c r="BQ942" s="72">
        <v>37.655999999999999</v>
      </c>
      <c r="BR942" s="72">
        <v>6.5179999999999998</v>
      </c>
      <c r="BS942" s="12">
        <v>1368.1869999999999</v>
      </c>
      <c r="BT942" s="72">
        <v>51.718000000000004</v>
      </c>
      <c r="BU942" s="72">
        <v>4.3250000000000002</v>
      </c>
      <c r="BV942" s="12">
        <v>2645.5010000000002</v>
      </c>
      <c r="BW942" s="72">
        <v>100</v>
      </c>
      <c r="BX942" s="72">
        <v>2.7839999999999998</v>
      </c>
      <c r="BY942" s="13"/>
      <c r="BZ942" s="13"/>
    </row>
    <row r="943" spans="1:78" ht="12.75" customHeight="1">
      <c r="A943" s="122" t="s">
        <v>44</v>
      </c>
      <c r="B943" s="71" t="s">
        <v>46</v>
      </c>
      <c r="C943" s="71" t="s">
        <v>25</v>
      </c>
      <c r="D943" s="34">
        <v>42064</v>
      </c>
      <c r="E943" s="12">
        <v>0</v>
      </c>
      <c r="F943" s="72">
        <v>0</v>
      </c>
      <c r="G943" s="72">
        <v>0</v>
      </c>
      <c r="H943" s="12">
        <v>120.571</v>
      </c>
      <c r="I943" s="72">
        <v>4.5220000000000002</v>
      </c>
      <c r="J943" s="72">
        <v>24.55</v>
      </c>
      <c r="K943" s="12">
        <v>89.968999999999994</v>
      </c>
      <c r="L943" s="72">
        <v>3.3740000000000001</v>
      </c>
      <c r="M943" s="72">
        <v>28.061</v>
      </c>
      <c r="N943" s="12">
        <v>210.54</v>
      </c>
      <c r="O943" s="72">
        <v>7.8970000000000002</v>
      </c>
      <c r="P943" s="72">
        <v>19.190000000000001</v>
      </c>
      <c r="Q943" s="12">
        <v>33.15</v>
      </c>
      <c r="R943" s="72">
        <v>1.2430000000000001</v>
      </c>
      <c r="S943" s="72">
        <v>70.930000000000007</v>
      </c>
      <c r="T943" s="12">
        <v>243.69</v>
      </c>
      <c r="U943" s="72">
        <v>9.14</v>
      </c>
      <c r="V943" s="72">
        <v>17.887</v>
      </c>
      <c r="W943" s="12">
        <v>901.94899999999996</v>
      </c>
      <c r="X943" s="72">
        <v>33.829000000000001</v>
      </c>
      <c r="Y943" s="72">
        <v>7.4829999999999997</v>
      </c>
      <c r="Z943" s="12">
        <v>1145.6389999999999</v>
      </c>
      <c r="AA943" s="72">
        <v>42.969000000000001</v>
      </c>
      <c r="AB943" s="72">
        <v>5.47</v>
      </c>
      <c r="AC943" s="12">
        <v>1145.6389999999999</v>
      </c>
      <c r="AD943" s="72">
        <v>42.969000000000001</v>
      </c>
      <c r="AE943" s="72">
        <v>5.47</v>
      </c>
      <c r="AF943" s="12">
        <v>39.805999999999997</v>
      </c>
      <c r="AG943" s="72">
        <v>1.4930000000000001</v>
      </c>
      <c r="AH943" s="72">
        <v>42.051000000000002</v>
      </c>
      <c r="AI943" s="12">
        <v>128.245</v>
      </c>
      <c r="AJ943" s="72">
        <v>4.8099999999999996</v>
      </c>
      <c r="AK943" s="72">
        <v>19.033999999999999</v>
      </c>
      <c r="AL943" s="12">
        <v>168.05099999999999</v>
      </c>
      <c r="AM943" s="72">
        <v>6.3029999999999999</v>
      </c>
      <c r="AN943" s="72">
        <v>11.85</v>
      </c>
      <c r="AO943" s="12">
        <v>1313.69</v>
      </c>
      <c r="AP943" s="72">
        <v>49.271000000000001</v>
      </c>
      <c r="AQ943" s="72">
        <v>4.6269999999999998</v>
      </c>
      <c r="AR943" s="12">
        <v>102.32599999999999</v>
      </c>
      <c r="AS943" s="72">
        <v>3.8380000000000001</v>
      </c>
      <c r="AT943" s="72">
        <v>23.600999999999999</v>
      </c>
      <c r="AU943" s="12">
        <v>30.858000000000001</v>
      </c>
      <c r="AV943" s="72">
        <v>1.157</v>
      </c>
      <c r="AW943" s="72">
        <v>44.628</v>
      </c>
      <c r="AX943" s="12">
        <v>138.166</v>
      </c>
      <c r="AY943" s="72">
        <v>5.1820000000000004</v>
      </c>
      <c r="AZ943" s="72">
        <v>20.143999999999998</v>
      </c>
      <c r="BA943" s="12">
        <v>169.024</v>
      </c>
      <c r="BB943" s="72">
        <v>6.3390000000000004</v>
      </c>
      <c r="BC943" s="72">
        <v>21.199000000000002</v>
      </c>
      <c r="BD943" s="12">
        <v>124.5</v>
      </c>
      <c r="BE943" s="72">
        <v>4.67</v>
      </c>
      <c r="BF943" s="72">
        <v>23.491</v>
      </c>
      <c r="BG943" s="12">
        <v>293.524</v>
      </c>
      <c r="BH943" s="72">
        <v>11.009</v>
      </c>
      <c r="BI943" s="72">
        <v>15.959</v>
      </c>
      <c r="BJ943" s="12">
        <v>690.25599999999997</v>
      </c>
      <c r="BK943" s="72">
        <v>25.888999999999999</v>
      </c>
      <c r="BL943" s="72">
        <v>8.4559999999999995</v>
      </c>
      <c r="BM943" s="12">
        <v>266.43299999999999</v>
      </c>
      <c r="BN943" s="72">
        <v>9.9930000000000003</v>
      </c>
      <c r="BO943" s="72">
        <v>22.54</v>
      </c>
      <c r="BP943" s="12">
        <v>956.68899999999996</v>
      </c>
      <c r="BQ943" s="72">
        <v>35.881999999999998</v>
      </c>
      <c r="BR943" s="72">
        <v>7.3840000000000003</v>
      </c>
      <c r="BS943" s="12">
        <v>1352.539</v>
      </c>
      <c r="BT943" s="72">
        <v>50.728999999999999</v>
      </c>
      <c r="BU943" s="72">
        <v>5.4779999999999998</v>
      </c>
      <c r="BV943" s="12">
        <v>2666.2289999999998</v>
      </c>
      <c r="BW943" s="72">
        <v>100</v>
      </c>
      <c r="BX943" s="72">
        <v>3.2440000000000002</v>
      </c>
      <c r="BY943" s="13"/>
      <c r="BZ943" s="13"/>
    </row>
    <row r="944" spans="1:78" ht="12.75" customHeight="1">
      <c r="A944" s="122" t="s">
        <v>44</v>
      </c>
      <c r="B944" s="71" t="s">
        <v>46</v>
      </c>
      <c r="C944" s="71" t="s">
        <v>25</v>
      </c>
      <c r="D944" s="34">
        <v>42156</v>
      </c>
      <c r="E944" s="12">
        <v>0</v>
      </c>
      <c r="F944" s="72">
        <v>0</v>
      </c>
      <c r="G944" s="72">
        <v>0</v>
      </c>
      <c r="H944" s="12">
        <v>130.89599999999999</v>
      </c>
      <c r="I944" s="72">
        <v>4.8280000000000003</v>
      </c>
      <c r="J944" s="72">
        <v>18.193000000000001</v>
      </c>
      <c r="K944" s="12">
        <v>120.123</v>
      </c>
      <c r="L944" s="72">
        <v>4.43</v>
      </c>
      <c r="M944" s="72">
        <v>20.683</v>
      </c>
      <c r="N944" s="12">
        <v>251.018</v>
      </c>
      <c r="O944" s="72">
        <v>9.2579999999999991</v>
      </c>
      <c r="P944" s="72">
        <v>13.775</v>
      </c>
      <c r="Q944" s="12">
        <v>37.375</v>
      </c>
      <c r="R944" s="72">
        <v>1.3779999999999999</v>
      </c>
      <c r="S944" s="72">
        <v>52.133000000000003</v>
      </c>
      <c r="T944" s="12">
        <v>288.39299999999997</v>
      </c>
      <c r="U944" s="72">
        <v>10.635999999999999</v>
      </c>
      <c r="V944" s="72">
        <v>13.51</v>
      </c>
      <c r="W944" s="12">
        <v>894.42600000000004</v>
      </c>
      <c r="X944" s="72">
        <v>32.988</v>
      </c>
      <c r="Y944" s="72">
        <v>7.5060000000000002</v>
      </c>
      <c r="Z944" s="12">
        <v>1182.819</v>
      </c>
      <c r="AA944" s="72">
        <v>43.624000000000002</v>
      </c>
      <c r="AB944" s="72">
        <v>6.0869999999999997</v>
      </c>
      <c r="AC944" s="12">
        <v>1182.819</v>
      </c>
      <c r="AD944" s="72">
        <v>43.624000000000002</v>
      </c>
      <c r="AE944" s="72">
        <v>6.0869999999999997</v>
      </c>
      <c r="AF944" s="12">
        <v>0</v>
      </c>
      <c r="AG944" s="72">
        <v>0</v>
      </c>
      <c r="AH944" s="72">
        <v>0</v>
      </c>
      <c r="AI944" s="12">
        <v>155.44</v>
      </c>
      <c r="AJ944" s="72">
        <v>5.7329999999999997</v>
      </c>
      <c r="AK944" s="72">
        <v>19.824999999999999</v>
      </c>
      <c r="AL944" s="12">
        <v>155.44</v>
      </c>
      <c r="AM944" s="72">
        <v>5.7329999999999997</v>
      </c>
      <c r="AN944" s="72">
        <v>19.824999999999999</v>
      </c>
      <c r="AO944" s="12">
        <v>1338.26</v>
      </c>
      <c r="AP944" s="72">
        <v>49.356999999999999</v>
      </c>
      <c r="AQ944" s="72">
        <v>6.2229999999999999</v>
      </c>
      <c r="AR944" s="12">
        <v>78.376000000000005</v>
      </c>
      <c r="AS944" s="72">
        <v>2.891</v>
      </c>
      <c r="AT944" s="72">
        <v>24.975999999999999</v>
      </c>
      <c r="AU944" s="12">
        <v>52.2</v>
      </c>
      <c r="AV944" s="72">
        <v>1.925</v>
      </c>
      <c r="AW944" s="72">
        <v>31.041</v>
      </c>
      <c r="AX944" s="12">
        <v>198.14</v>
      </c>
      <c r="AY944" s="72">
        <v>7.3079999999999998</v>
      </c>
      <c r="AZ944" s="72">
        <v>16.832999999999998</v>
      </c>
      <c r="BA944" s="12">
        <v>250.34</v>
      </c>
      <c r="BB944" s="72">
        <v>9.2330000000000005</v>
      </c>
      <c r="BC944" s="72">
        <v>15</v>
      </c>
      <c r="BD944" s="12">
        <v>99.138999999999996</v>
      </c>
      <c r="BE944" s="72">
        <v>3.6560000000000001</v>
      </c>
      <c r="BF944" s="72">
        <v>22.709</v>
      </c>
      <c r="BG944" s="12">
        <v>349.47899999999998</v>
      </c>
      <c r="BH944" s="72">
        <v>12.888999999999999</v>
      </c>
      <c r="BI944" s="72">
        <v>13.734999999999999</v>
      </c>
      <c r="BJ944" s="12">
        <v>796.55899999999997</v>
      </c>
      <c r="BK944" s="72">
        <v>29.378</v>
      </c>
      <c r="BL944" s="72">
        <v>7.9169999999999998</v>
      </c>
      <c r="BM944" s="12">
        <v>148.72800000000001</v>
      </c>
      <c r="BN944" s="72">
        <v>5.4850000000000003</v>
      </c>
      <c r="BO944" s="72">
        <v>22.399000000000001</v>
      </c>
      <c r="BP944" s="12">
        <v>945.28800000000001</v>
      </c>
      <c r="BQ944" s="72">
        <v>34.863</v>
      </c>
      <c r="BR944" s="72">
        <v>7.9359999999999999</v>
      </c>
      <c r="BS944" s="12">
        <v>1373.1420000000001</v>
      </c>
      <c r="BT944" s="72">
        <v>50.643000000000001</v>
      </c>
      <c r="BU944" s="72">
        <v>4.5369999999999999</v>
      </c>
      <c r="BV944" s="12">
        <v>2711.402</v>
      </c>
      <c r="BW944" s="72">
        <v>100</v>
      </c>
      <c r="BX944" s="72">
        <v>3.9159999999999999</v>
      </c>
      <c r="BY944" s="13"/>
      <c r="BZ944" s="13"/>
    </row>
    <row r="945" spans="1:78" ht="12.75" customHeight="1">
      <c r="A945" s="122" t="s">
        <v>44</v>
      </c>
      <c r="B945" s="71" t="s">
        <v>46</v>
      </c>
      <c r="C945" s="71" t="s">
        <v>25</v>
      </c>
      <c r="D945" s="34">
        <v>42614</v>
      </c>
      <c r="E945" s="12">
        <v>0</v>
      </c>
      <c r="F945" s="72">
        <v>0</v>
      </c>
      <c r="G945" s="72">
        <v>0</v>
      </c>
      <c r="H945" s="12">
        <v>118.977</v>
      </c>
      <c r="I945" s="72">
        <v>4.4260000000000002</v>
      </c>
      <c r="J945" s="72">
        <v>19.777000000000001</v>
      </c>
      <c r="K945" s="12">
        <v>64.617000000000004</v>
      </c>
      <c r="L945" s="72">
        <v>2.4039999999999999</v>
      </c>
      <c r="M945" s="72">
        <v>25.256</v>
      </c>
      <c r="N945" s="12">
        <v>183.595</v>
      </c>
      <c r="O945" s="72">
        <v>6.83</v>
      </c>
      <c r="P945" s="72">
        <v>16.594000000000001</v>
      </c>
      <c r="Q945" s="12">
        <v>30.492000000000001</v>
      </c>
      <c r="R945" s="72">
        <v>1.1339999999999999</v>
      </c>
      <c r="S945" s="72">
        <v>39.770000000000003</v>
      </c>
      <c r="T945" s="12">
        <v>214.08699999999999</v>
      </c>
      <c r="U945" s="72">
        <v>7.9640000000000004</v>
      </c>
      <c r="V945" s="72">
        <v>15.029</v>
      </c>
      <c r="W945" s="12">
        <v>1007.429</v>
      </c>
      <c r="X945" s="72">
        <v>37.475999999999999</v>
      </c>
      <c r="Y945" s="72">
        <v>7.0259999999999998</v>
      </c>
      <c r="Z945" s="12">
        <v>1221.5160000000001</v>
      </c>
      <c r="AA945" s="72">
        <v>45.441000000000003</v>
      </c>
      <c r="AB945" s="72">
        <v>5.4180000000000001</v>
      </c>
      <c r="AC945" s="12">
        <v>1221.5160000000001</v>
      </c>
      <c r="AD945" s="72">
        <v>45.441000000000003</v>
      </c>
      <c r="AE945" s="72">
        <v>5.4180000000000001</v>
      </c>
      <c r="AF945" s="12">
        <v>2.903</v>
      </c>
      <c r="AG945" s="72">
        <v>0.108</v>
      </c>
      <c r="AH945" s="72">
        <v>105.22</v>
      </c>
      <c r="AI945" s="12">
        <v>130.76499999999999</v>
      </c>
      <c r="AJ945" s="72">
        <v>4.8639999999999999</v>
      </c>
      <c r="AK945" s="72">
        <v>20.228000000000002</v>
      </c>
      <c r="AL945" s="12">
        <v>133.66800000000001</v>
      </c>
      <c r="AM945" s="72">
        <v>4.9720000000000004</v>
      </c>
      <c r="AN945" s="72">
        <v>19.533000000000001</v>
      </c>
      <c r="AO945" s="12">
        <v>1355.184</v>
      </c>
      <c r="AP945" s="72">
        <v>50.412999999999997</v>
      </c>
      <c r="AQ945" s="72">
        <v>4.9740000000000002</v>
      </c>
      <c r="AR945" s="12">
        <v>21.92</v>
      </c>
      <c r="AS945" s="72">
        <v>0.81499999999999995</v>
      </c>
      <c r="AT945" s="72">
        <v>45.978000000000002</v>
      </c>
      <c r="AU945" s="12">
        <v>7.5890000000000004</v>
      </c>
      <c r="AV945" s="72">
        <v>0.28199999999999997</v>
      </c>
      <c r="AW945" s="72">
        <v>58.44</v>
      </c>
      <c r="AX945" s="12">
        <v>195.98699999999999</v>
      </c>
      <c r="AY945" s="72">
        <v>7.2910000000000004</v>
      </c>
      <c r="AZ945" s="72">
        <v>20.841000000000001</v>
      </c>
      <c r="BA945" s="12">
        <v>203.57599999999999</v>
      </c>
      <c r="BB945" s="72">
        <v>7.5730000000000004</v>
      </c>
      <c r="BC945" s="72">
        <v>20.95</v>
      </c>
      <c r="BD945" s="12">
        <v>143.65700000000001</v>
      </c>
      <c r="BE945" s="72">
        <v>5.3440000000000003</v>
      </c>
      <c r="BF945" s="72">
        <v>20.477</v>
      </c>
      <c r="BG945" s="12">
        <v>347.233</v>
      </c>
      <c r="BH945" s="72">
        <v>12.917</v>
      </c>
      <c r="BI945" s="72">
        <v>13.769</v>
      </c>
      <c r="BJ945" s="12">
        <v>759.80200000000002</v>
      </c>
      <c r="BK945" s="72">
        <v>28.265000000000001</v>
      </c>
      <c r="BL945" s="72">
        <v>7.1539999999999999</v>
      </c>
      <c r="BM945" s="12">
        <v>204.023</v>
      </c>
      <c r="BN945" s="72">
        <v>7.59</v>
      </c>
      <c r="BO945" s="72">
        <v>15.571</v>
      </c>
      <c r="BP945" s="12">
        <v>963.82500000000005</v>
      </c>
      <c r="BQ945" s="72">
        <v>35.853999999999999</v>
      </c>
      <c r="BR945" s="72">
        <v>6.5209999999999999</v>
      </c>
      <c r="BS945" s="12">
        <v>1332.9780000000001</v>
      </c>
      <c r="BT945" s="72">
        <v>49.587000000000003</v>
      </c>
      <c r="BU945" s="72">
        <v>3.7810000000000001</v>
      </c>
      <c r="BV945" s="12">
        <v>2688.1619999999998</v>
      </c>
      <c r="BW945" s="72">
        <v>100</v>
      </c>
      <c r="BX945" s="72">
        <v>2.601</v>
      </c>
      <c r="BY945" s="13"/>
      <c r="BZ945" s="13"/>
    </row>
    <row r="946" spans="1:78" ht="12.75" customHeight="1">
      <c r="A946" s="122" t="s">
        <v>44</v>
      </c>
      <c r="B946" s="71" t="s">
        <v>46</v>
      </c>
      <c r="C946" s="71" t="s">
        <v>25</v>
      </c>
      <c r="D946" s="34">
        <v>42705</v>
      </c>
      <c r="E946" s="12">
        <v>0</v>
      </c>
      <c r="F946" s="72">
        <v>0</v>
      </c>
      <c r="G946" s="72">
        <v>0</v>
      </c>
      <c r="H946" s="12">
        <v>127.11199999999999</v>
      </c>
      <c r="I946" s="72">
        <v>4.4950000000000001</v>
      </c>
      <c r="J946" s="72">
        <v>23.361999999999998</v>
      </c>
      <c r="K946" s="12">
        <v>77.427000000000007</v>
      </c>
      <c r="L946" s="72">
        <v>2.738</v>
      </c>
      <c r="M946" s="72">
        <v>31.809000000000001</v>
      </c>
      <c r="N946" s="12">
        <v>204.53899999999999</v>
      </c>
      <c r="O946" s="72">
        <v>7.2329999999999997</v>
      </c>
      <c r="P946" s="72">
        <v>19.800999999999998</v>
      </c>
      <c r="Q946" s="12">
        <v>45.811999999999998</v>
      </c>
      <c r="R946" s="72">
        <v>1.62</v>
      </c>
      <c r="S946" s="72">
        <v>39.738</v>
      </c>
      <c r="T946" s="12">
        <v>250.351</v>
      </c>
      <c r="U946" s="72">
        <v>8.8529999999999998</v>
      </c>
      <c r="V946" s="72">
        <v>16.492999999999999</v>
      </c>
      <c r="W946" s="12">
        <v>1014.244</v>
      </c>
      <c r="X946" s="72">
        <v>35.866999999999997</v>
      </c>
      <c r="Y946" s="72">
        <v>7.8959999999999999</v>
      </c>
      <c r="Z946" s="12">
        <v>1264.595</v>
      </c>
      <c r="AA946" s="72">
        <v>44.72</v>
      </c>
      <c r="AB946" s="72">
        <v>6.6349999999999998</v>
      </c>
      <c r="AC946" s="12">
        <v>1264.595</v>
      </c>
      <c r="AD946" s="72">
        <v>44.72</v>
      </c>
      <c r="AE946" s="72">
        <v>6.6349999999999998</v>
      </c>
      <c r="AF946" s="12">
        <v>2.387</v>
      </c>
      <c r="AG946" s="72">
        <v>8.4000000000000005E-2</v>
      </c>
      <c r="AH946" s="72">
        <v>125.946</v>
      </c>
      <c r="AI946" s="12">
        <v>129.18799999999999</v>
      </c>
      <c r="AJ946" s="72">
        <v>4.5679999999999996</v>
      </c>
      <c r="AK946" s="72">
        <v>18.128</v>
      </c>
      <c r="AL946" s="12">
        <v>131.57499999999999</v>
      </c>
      <c r="AM946" s="72">
        <v>4.6529999999999996</v>
      </c>
      <c r="AN946" s="72">
        <v>17.600000000000001</v>
      </c>
      <c r="AO946" s="12">
        <v>1396.17</v>
      </c>
      <c r="AP946" s="72">
        <v>49.372999999999998</v>
      </c>
      <c r="AQ946" s="72">
        <v>5.4189999999999996</v>
      </c>
      <c r="AR946" s="12">
        <v>68.203000000000003</v>
      </c>
      <c r="AS946" s="72">
        <v>2.4119999999999999</v>
      </c>
      <c r="AT946" s="72">
        <v>51.981999999999999</v>
      </c>
      <c r="AU946" s="12">
        <v>9.2279999999999998</v>
      </c>
      <c r="AV946" s="72">
        <v>0.32600000000000001</v>
      </c>
      <c r="AW946" s="72">
        <v>75.304000000000002</v>
      </c>
      <c r="AX946" s="12">
        <v>207.94399999999999</v>
      </c>
      <c r="AY946" s="72">
        <v>7.3529999999999998</v>
      </c>
      <c r="AZ946" s="72">
        <v>25.917000000000002</v>
      </c>
      <c r="BA946" s="12">
        <v>217.172</v>
      </c>
      <c r="BB946" s="72">
        <v>7.68</v>
      </c>
      <c r="BC946" s="72">
        <v>24.765000000000001</v>
      </c>
      <c r="BD946" s="12">
        <v>164.04900000000001</v>
      </c>
      <c r="BE946" s="72">
        <v>5.8010000000000002</v>
      </c>
      <c r="BF946" s="72">
        <v>24.652000000000001</v>
      </c>
      <c r="BG946" s="12">
        <v>381.22</v>
      </c>
      <c r="BH946" s="72">
        <v>13.481</v>
      </c>
      <c r="BI946" s="72">
        <v>17.454999999999998</v>
      </c>
      <c r="BJ946" s="12">
        <v>658.21400000000006</v>
      </c>
      <c r="BK946" s="72">
        <v>23.276</v>
      </c>
      <c r="BL946" s="72">
        <v>10.33</v>
      </c>
      <c r="BM946" s="12">
        <v>324.02100000000002</v>
      </c>
      <c r="BN946" s="72">
        <v>11.458</v>
      </c>
      <c r="BO946" s="72">
        <v>18.138999999999999</v>
      </c>
      <c r="BP946" s="12">
        <v>982.23500000000001</v>
      </c>
      <c r="BQ946" s="72">
        <v>34.734999999999999</v>
      </c>
      <c r="BR946" s="72">
        <v>8.2810000000000006</v>
      </c>
      <c r="BS946" s="12">
        <v>1431.6590000000001</v>
      </c>
      <c r="BT946" s="72">
        <v>50.627000000000002</v>
      </c>
      <c r="BU946" s="72">
        <v>5.8949999999999996</v>
      </c>
      <c r="BV946" s="12">
        <v>2827.828</v>
      </c>
      <c r="BW946" s="72">
        <v>100</v>
      </c>
      <c r="BX946" s="72">
        <v>3.6880000000000002</v>
      </c>
      <c r="BY946" s="13"/>
      <c r="BZ946" s="13"/>
    </row>
    <row r="947" spans="1:78" ht="12.75" customHeight="1">
      <c r="A947" s="122" t="s">
        <v>44</v>
      </c>
      <c r="B947" s="71" t="s">
        <v>46</v>
      </c>
      <c r="C947" s="71" t="s">
        <v>25</v>
      </c>
      <c r="D947" s="34">
        <v>42795</v>
      </c>
      <c r="E947" s="12">
        <v>0</v>
      </c>
      <c r="F947" s="72">
        <v>0</v>
      </c>
      <c r="G947" s="72">
        <v>0</v>
      </c>
      <c r="H947" s="12">
        <v>96.277000000000001</v>
      </c>
      <c r="I947" s="72">
        <v>3.4510000000000001</v>
      </c>
      <c r="J947" s="72">
        <v>25.210999999999999</v>
      </c>
      <c r="K947" s="12">
        <v>151.21199999999999</v>
      </c>
      <c r="L947" s="72">
        <v>5.4210000000000003</v>
      </c>
      <c r="M947" s="72">
        <v>20.696999999999999</v>
      </c>
      <c r="N947" s="12">
        <v>247.488</v>
      </c>
      <c r="O947" s="72">
        <v>8.8719999999999999</v>
      </c>
      <c r="P947" s="72">
        <v>15.829000000000001</v>
      </c>
      <c r="Q947" s="12">
        <v>33.874000000000002</v>
      </c>
      <c r="R947" s="72">
        <v>1.214</v>
      </c>
      <c r="S947" s="72">
        <v>47.954000000000001</v>
      </c>
      <c r="T947" s="12">
        <v>281.363</v>
      </c>
      <c r="U947" s="72">
        <v>10.086</v>
      </c>
      <c r="V947" s="72">
        <v>13.29</v>
      </c>
      <c r="W947" s="12">
        <v>934.46699999999998</v>
      </c>
      <c r="X947" s="72">
        <v>33.497999999999998</v>
      </c>
      <c r="Y947" s="72">
        <v>7.335</v>
      </c>
      <c r="Z947" s="12">
        <v>1215.829</v>
      </c>
      <c r="AA947" s="72">
        <v>43.585000000000001</v>
      </c>
      <c r="AB947" s="72">
        <v>4.6500000000000004</v>
      </c>
      <c r="AC947" s="12">
        <v>1215.829</v>
      </c>
      <c r="AD947" s="72">
        <v>43.585000000000001</v>
      </c>
      <c r="AE947" s="72">
        <v>4.6500000000000004</v>
      </c>
      <c r="AF947" s="12">
        <v>1.861</v>
      </c>
      <c r="AG947" s="72">
        <v>6.7000000000000004E-2</v>
      </c>
      <c r="AH947" s="72">
        <v>120.18600000000001</v>
      </c>
      <c r="AI947" s="12">
        <v>154.03100000000001</v>
      </c>
      <c r="AJ947" s="72">
        <v>5.5220000000000002</v>
      </c>
      <c r="AK947" s="72">
        <v>23.204999999999998</v>
      </c>
      <c r="AL947" s="12">
        <v>155.892</v>
      </c>
      <c r="AM947" s="72">
        <v>5.5880000000000001</v>
      </c>
      <c r="AN947" s="72">
        <v>23.266999999999999</v>
      </c>
      <c r="AO947" s="12">
        <v>1371.722</v>
      </c>
      <c r="AP947" s="72">
        <v>49.173000000000002</v>
      </c>
      <c r="AQ947" s="72">
        <v>4.3220000000000001</v>
      </c>
      <c r="AR947" s="12">
        <v>118.515</v>
      </c>
      <c r="AS947" s="72">
        <v>4.2480000000000002</v>
      </c>
      <c r="AT947" s="72">
        <v>22.605</v>
      </c>
      <c r="AU947" s="12">
        <v>12.836</v>
      </c>
      <c r="AV947" s="72">
        <v>0.46</v>
      </c>
      <c r="AW947" s="72">
        <v>62.573</v>
      </c>
      <c r="AX947" s="12">
        <v>210.565</v>
      </c>
      <c r="AY947" s="72">
        <v>7.548</v>
      </c>
      <c r="AZ947" s="72">
        <v>16.03</v>
      </c>
      <c r="BA947" s="12">
        <v>223.40100000000001</v>
      </c>
      <c r="BB947" s="72">
        <v>8.0079999999999991</v>
      </c>
      <c r="BC947" s="72">
        <v>14.673</v>
      </c>
      <c r="BD947" s="12">
        <v>156.78100000000001</v>
      </c>
      <c r="BE947" s="72">
        <v>5.62</v>
      </c>
      <c r="BF947" s="72">
        <v>15.723000000000001</v>
      </c>
      <c r="BG947" s="12">
        <v>380.18200000000002</v>
      </c>
      <c r="BH947" s="72">
        <v>13.629</v>
      </c>
      <c r="BI947" s="72">
        <v>11.003</v>
      </c>
      <c r="BJ947" s="12">
        <v>638.66399999999999</v>
      </c>
      <c r="BK947" s="72">
        <v>22.895</v>
      </c>
      <c r="BL947" s="72">
        <v>10.569000000000001</v>
      </c>
      <c r="BM947" s="12">
        <v>280.50299999999999</v>
      </c>
      <c r="BN947" s="72">
        <v>10.055</v>
      </c>
      <c r="BO947" s="72">
        <v>15.272</v>
      </c>
      <c r="BP947" s="12">
        <v>919.16700000000003</v>
      </c>
      <c r="BQ947" s="72">
        <v>32.950000000000003</v>
      </c>
      <c r="BR947" s="72">
        <v>7.9660000000000002</v>
      </c>
      <c r="BS947" s="12">
        <v>1417.864</v>
      </c>
      <c r="BT947" s="72">
        <v>50.826999999999998</v>
      </c>
      <c r="BU947" s="72">
        <v>6.0609999999999999</v>
      </c>
      <c r="BV947" s="12">
        <v>2789.5859999999998</v>
      </c>
      <c r="BW947" s="72">
        <v>100</v>
      </c>
      <c r="BX947" s="72">
        <v>3.863</v>
      </c>
      <c r="BY947" s="13"/>
      <c r="BZ947" s="13"/>
    </row>
    <row r="948" spans="1:78" ht="12.75" customHeight="1">
      <c r="A948" s="122" t="s">
        <v>44</v>
      </c>
      <c r="B948" s="71" t="s">
        <v>46</v>
      </c>
      <c r="C948" s="71" t="s">
        <v>25</v>
      </c>
      <c r="D948" s="34">
        <v>42887</v>
      </c>
      <c r="E948" s="12">
        <v>0</v>
      </c>
      <c r="F948" s="72">
        <v>0</v>
      </c>
      <c r="G948" s="72">
        <v>0</v>
      </c>
      <c r="H948" s="12">
        <v>215.84899999999999</v>
      </c>
      <c r="I948" s="72">
        <v>7.7370000000000001</v>
      </c>
      <c r="J948" s="72">
        <v>21.213000000000001</v>
      </c>
      <c r="K948" s="12">
        <v>72.052000000000007</v>
      </c>
      <c r="L948" s="72">
        <v>2.5830000000000002</v>
      </c>
      <c r="M948" s="72">
        <v>28.788</v>
      </c>
      <c r="N948" s="12">
        <v>287.90199999999999</v>
      </c>
      <c r="O948" s="72">
        <v>10.319000000000001</v>
      </c>
      <c r="P948" s="72">
        <v>17.815000000000001</v>
      </c>
      <c r="Q948" s="12">
        <v>65.158000000000001</v>
      </c>
      <c r="R948" s="72">
        <v>2.335</v>
      </c>
      <c r="S948" s="72">
        <v>33.142000000000003</v>
      </c>
      <c r="T948" s="12">
        <v>353.05900000000003</v>
      </c>
      <c r="U948" s="72">
        <v>12.654999999999999</v>
      </c>
      <c r="V948" s="72">
        <v>14.074</v>
      </c>
      <c r="W948" s="12">
        <v>976.60400000000004</v>
      </c>
      <c r="X948" s="72">
        <v>35.003999999999998</v>
      </c>
      <c r="Y948" s="72">
        <v>7.1349999999999998</v>
      </c>
      <c r="Z948" s="12">
        <v>1329.663</v>
      </c>
      <c r="AA948" s="72">
        <v>47.658999999999999</v>
      </c>
      <c r="AB948" s="72">
        <v>5.915</v>
      </c>
      <c r="AC948" s="12">
        <v>1329.663</v>
      </c>
      <c r="AD948" s="72">
        <v>47.658999999999999</v>
      </c>
      <c r="AE948" s="72">
        <v>5.915</v>
      </c>
      <c r="AF948" s="12">
        <v>15.977</v>
      </c>
      <c r="AG948" s="72">
        <v>0.57299999999999995</v>
      </c>
      <c r="AH948" s="72">
        <v>63.648000000000003</v>
      </c>
      <c r="AI948" s="12">
        <v>109.407</v>
      </c>
      <c r="AJ948" s="72">
        <v>3.9209999999999998</v>
      </c>
      <c r="AK948" s="72">
        <v>14.276999999999999</v>
      </c>
      <c r="AL948" s="12">
        <v>125.384</v>
      </c>
      <c r="AM948" s="72">
        <v>4.4939999999999998</v>
      </c>
      <c r="AN948" s="72">
        <v>12.753</v>
      </c>
      <c r="AO948" s="12">
        <v>1455.047</v>
      </c>
      <c r="AP948" s="72">
        <v>52.152999999999999</v>
      </c>
      <c r="AQ948" s="72">
        <v>5.6959999999999997</v>
      </c>
      <c r="AR948" s="12">
        <v>75.257000000000005</v>
      </c>
      <c r="AS948" s="72">
        <v>2.6970000000000001</v>
      </c>
      <c r="AT948" s="72">
        <v>32.085000000000001</v>
      </c>
      <c r="AU948" s="12">
        <v>17.423999999999999</v>
      </c>
      <c r="AV948" s="72">
        <v>0.625</v>
      </c>
      <c r="AW948" s="72">
        <v>48.542999999999999</v>
      </c>
      <c r="AX948" s="12">
        <v>232.45400000000001</v>
      </c>
      <c r="AY948" s="72">
        <v>8.3320000000000007</v>
      </c>
      <c r="AZ948" s="72">
        <v>12.638999999999999</v>
      </c>
      <c r="BA948" s="12">
        <v>249.87799999999999</v>
      </c>
      <c r="BB948" s="72">
        <v>8.9559999999999995</v>
      </c>
      <c r="BC948" s="72">
        <v>11.119</v>
      </c>
      <c r="BD948" s="12">
        <v>113.639</v>
      </c>
      <c r="BE948" s="72">
        <v>4.0730000000000004</v>
      </c>
      <c r="BF948" s="72">
        <v>19.54</v>
      </c>
      <c r="BG948" s="12">
        <v>363.517</v>
      </c>
      <c r="BH948" s="72">
        <v>13.029</v>
      </c>
      <c r="BI948" s="72">
        <v>9.1579999999999995</v>
      </c>
      <c r="BJ948" s="12">
        <v>702.928</v>
      </c>
      <c r="BK948" s="72">
        <v>25.195</v>
      </c>
      <c r="BL948" s="72">
        <v>9.2850000000000001</v>
      </c>
      <c r="BM948" s="12">
        <v>193.22900000000001</v>
      </c>
      <c r="BN948" s="72">
        <v>6.9260000000000002</v>
      </c>
      <c r="BO948" s="72">
        <v>16.727</v>
      </c>
      <c r="BP948" s="12">
        <v>896.15599999999995</v>
      </c>
      <c r="BQ948" s="72">
        <v>32.121000000000002</v>
      </c>
      <c r="BR948" s="72">
        <v>8.1229999999999993</v>
      </c>
      <c r="BS948" s="12">
        <v>1334.93</v>
      </c>
      <c r="BT948" s="72">
        <v>47.847000000000001</v>
      </c>
      <c r="BU948" s="72">
        <v>5.859</v>
      </c>
      <c r="BV948" s="12">
        <v>2789.9769999999999</v>
      </c>
      <c r="BW948" s="72">
        <v>100</v>
      </c>
      <c r="BX948" s="72">
        <v>4.3099999999999996</v>
      </c>
      <c r="BY948" s="13"/>
      <c r="BZ948" s="13"/>
    </row>
    <row r="949" spans="1:78" ht="12.75" customHeight="1">
      <c r="A949" s="122" t="s">
        <v>44</v>
      </c>
      <c r="B949" s="71" t="s">
        <v>46</v>
      </c>
      <c r="C949" s="71" t="s">
        <v>25</v>
      </c>
      <c r="D949" s="34">
        <v>43344</v>
      </c>
      <c r="E949" s="12">
        <v>0</v>
      </c>
      <c r="F949" s="72">
        <v>0</v>
      </c>
      <c r="G949" s="72">
        <v>0</v>
      </c>
      <c r="H949" s="12">
        <v>146.34399999999999</v>
      </c>
      <c r="I949" s="72">
        <v>5.4089999999999998</v>
      </c>
      <c r="J949" s="72">
        <v>25.285</v>
      </c>
      <c r="K949" s="12">
        <v>61.462000000000003</v>
      </c>
      <c r="L949" s="72">
        <v>2.2719999999999998</v>
      </c>
      <c r="M949" s="72">
        <v>35.460999999999999</v>
      </c>
      <c r="N949" s="12">
        <v>207.80600000000001</v>
      </c>
      <c r="O949" s="72">
        <v>7.681</v>
      </c>
      <c r="P949" s="72">
        <v>24.134</v>
      </c>
      <c r="Q949" s="12">
        <v>9.7539999999999996</v>
      </c>
      <c r="R949" s="72">
        <v>0.36099999999999999</v>
      </c>
      <c r="S949" s="72">
        <v>78.78</v>
      </c>
      <c r="T949" s="12">
        <v>217.56</v>
      </c>
      <c r="U949" s="72">
        <v>8.0410000000000004</v>
      </c>
      <c r="V949" s="72">
        <v>23.431999999999999</v>
      </c>
      <c r="W949" s="12">
        <v>1061.57</v>
      </c>
      <c r="X949" s="72">
        <v>39.238</v>
      </c>
      <c r="Y949" s="72">
        <v>6.1589999999999998</v>
      </c>
      <c r="Z949" s="12">
        <v>1279.1289999999999</v>
      </c>
      <c r="AA949" s="72">
        <v>47.279000000000003</v>
      </c>
      <c r="AB949" s="72">
        <v>6.0540000000000003</v>
      </c>
      <c r="AC949" s="12">
        <v>1279.1289999999999</v>
      </c>
      <c r="AD949" s="72">
        <v>47.279000000000003</v>
      </c>
      <c r="AE949" s="72">
        <v>6.0540000000000003</v>
      </c>
      <c r="AF949" s="12">
        <v>4.282</v>
      </c>
      <c r="AG949" s="72">
        <v>0.158</v>
      </c>
      <c r="AH949" s="72">
        <v>109.822</v>
      </c>
      <c r="AI949" s="12">
        <v>94.063000000000002</v>
      </c>
      <c r="AJ949" s="72">
        <v>3.4769999999999999</v>
      </c>
      <c r="AK949" s="72">
        <v>21.056999999999999</v>
      </c>
      <c r="AL949" s="12">
        <v>98.343999999999994</v>
      </c>
      <c r="AM949" s="72">
        <v>3.6349999999999998</v>
      </c>
      <c r="AN949" s="72">
        <v>19.576000000000001</v>
      </c>
      <c r="AO949" s="12">
        <v>1377.4739999999999</v>
      </c>
      <c r="AP949" s="72">
        <v>50.914000000000001</v>
      </c>
      <c r="AQ949" s="72">
        <v>5.4820000000000002</v>
      </c>
      <c r="AR949" s="12">
        <v>104.133</v>
      </c>
      <c r="AS949" s="72">
        <v>3.8490000000000002</v>
      </c>
      <c r="AT949" s="72">
        <v>28.114000000000001</v>
      </c>
      <c r="AU949" s="12">
        <v>6.6689999999999996</v>
      </c>
      <c r="AV949" s="72">
        <v>0.246</v>
      </c>
      <c r="AW949" s="72">
        <v>73.051000000000002</v>
      </c>
      <c r="AX949" s="12">
        <v>99.8</v>
      </c>
      <c r="AY949" s="72">
        <v>3.6890000000000001</v>
      </c>
      <c r="AZ949" s="72">
        <v>24.271999999999998</v>
      </c>
      <c r="BA949" s="12">
        <v>106.46899999999999</v>
      </c>
      <c r="BB949" s="72">
        <v>3.9350000000000001</v>
      </c>
      <c r="BC949" s="72">
        <v>22.85</v>
      </c>
      <c r="BD949" s="12">
        <v>160.87200000000001</v>
      </c>
      <c r="BE949" s="72">
        <v>5.9459999999999997</v>
      </c>
      <c r="BF949" s="72">
        <v>22.86</v>
      </c>
      <c r="BG949" s="12">
        <v>267.34100000000001</v>
      </c>
      <c r="BH949" s="72">
        <v>9.8810000000000002</v>
      </c>
      <c r="BI949" s="72">
        <v>17.373000000000001</v>
      </c>
      <c r="BJ949" s="12">
        <v>718.39200000000005</v>
      </c>
      <c r="BK949" s="72">
        <v>26.553000000000001</v>
      </c>
      <c r="BL949" s="72">
        <v>7.2619999999999996</v>
      </c>
      <c r="BM949" s="12">
        <v>238.13900000000001</v>
      </c>
      <c r="BN949" s="72">
        <v>8.8019999999999996</v>
      </c>
      <c r="BO949" s="72">
        <v>20.731000000000002</v>
      </c>
      <c r="BP949" s="12">
        <v>956.53</v>
      </c>
      <c r="BQ949" s="72">
        <v>35.354999999999997</v>
      </c>
      <c r="BR949" s="72">
        <v>5.91</v>
      </c>
      <c r="BS949" s="12">
        <v>1328.0039999999999</v>
      </c>
      <c r="BT949" s="72">
        <v>49.085999999999999</v>
      </c>
      <c r="BU949" s="72">
        <v>5.7649999999999997</v>
      </c>
      <c r="BV949" s="12">
        <v>2705.4780000000001</v>
      </c>
      <c r="BW949" s="72">
        <v>100</v>
      </c>
      <c r="BX949" s="72">
        <v>4.141</v>
      </c>
      <c r="BY949" s="13"/>
      <c r="BZ949" s="13"/>
    </row>
    <row r="950" spans="1:78" ht="12.75" customHeight="1">
      <c r="A950" s="122" t="s">
        <v>44</v>
      </c>
      <c r="B950" s="71" t="s">
        <v>46</v>
      </c>
      <c r="C950" s="71" t="s">
        <v>25</v>
      </c>
      <c r="D950" s="34">
        <v>43435</v>
      </c>
      <c r="E950" s="12">
        <v>0</v>
      </c>
      <c r="F950" s="72">
        <v>0</v>
      </c>
      <c r="G950" s="72">
        <v>0</v>
      </c>
      <c r="H950" s="12">
        <v>122.309</v>
      </c>
      <c r="I950" s="72">
        <v>4.3099999999999996</v>
      </c>
      <c r="J950" s="72">
        <v>24.106000000000002</v>
      </c>
      <c r="K950" s="12">
        <v>163.84800000000001</v>
      </c>
      <c r="L950" s="72">
        <v>5.7729999999999997</v>
      </c>
      <c r="M950" s="72">
        <v>20.792999999999999</v>
      </c>
      <c r="N950" s="12">
        <v>286.15699999999998</v>
      </c>
      <c r="O950" s="72">
        <v>10.083</v>
      </c>
      <c r="P950" s="72">
        <v>13.602</v>
      </c>
      <c r="Q950" s="12">
        <v>27.087</v>
      </c>
      <c r="R950" s="72">
        <v>0.95399999999999996</v>
      </c>
      <c r="S950" s="72">
        <v>49.259</v>
      </c>
      <c r="T950" s="12">
        <v>313.24400000000003</v>
      </c>
      <c r="U950" s="72">
        <v>11.037000000000001</v>
      </c>
      <c r="V950" s="72">
        <v>13.58</v>
      </c>
      <c r="W950" s="12">
        <v>961.17200000000003</v>
      </c>
      <c r="X950" s="72">
        <v>33.866999999999997</v>
      </c>
      <c r="Y950" s="72">
        <v>5.1269999999999998</v>
      </c>
      <c r="Z950" s="12">
        <v>1274.4169999999999</v>
      </c>
      <c r="AA950" s="72">
        <v>44.904000000000003</v>
      </c>
      <c r="AB950" s="72">
        <v>5.0949999999999998</v>
      </c>
      <c r="AC950" s="12">
        <v>1274.4169999999999</v>
      </c>
      <c r="AD950" s="72">
        <v>44.904000000000003</v>
      </c>
      <c r="AE950" s="72">
        <v>5.0949999999999998</v>
      </c>
      <c r="AF950" s="12">
        <v>0.89</v>
      </c>
      <c r="AG950" s="72">
        <v>3.1E-2</v>
      </c>
      <c r="AH950" s="72">
        <v>109.505</v>
      </c>
      <c r="AI950" s="12">
        <v>135.27799999999999</v>
      </c>
      <c r="AJ950" s="72">
        <v>4.766</v>
      </c>
      <c r="AK950" s="72">
        <v>16.297999999999998</v>
      </c>
      <c r="AL950" s="12">
        <v>136.16800000000001</v>
      </c>
      <c r="AM950" s="72">
        <v>4.798</v>
      </c>
      <c r="AN950" s="72">
        <v>16.239999999999998</v>
      </c>
      <c r="AO950" s="12">
        <v>1410.585</v>
      </c>
      <c r="AP950" s="72">
        <v>49.701999999999998</v>
      </c>
      <c r="AQ950" s="72">
        <v>5.117</v>
      </c>
      <c r="AR950" s="12">
        <v>75.599000000000004</v>
      </c>
      <c r="AS950" s="72">
        <v>2.6640000000000001</v>
      </c>
      <c r="AT950" s="72">
        <v>34.384999999999998</v>
      </c>
      <c r="AU950" s="12">
        <v>33.835000000000001</v>
      </c>
      <c r="AV950" s="72">
        <v>1.1919999999999999</v>
      </c>
      <c r="AW950" s="72">
        <v>38.795000000000002</v>
      </c>
      <c r="AX950" s="12">
        <v>131.86799999999999</v>
      </c>
      <c r="AY950" s="72">
        <v>4.6459999999999999</v>
      </c>
      <c r="AZ950" s="72">
        <v>15.420999999999999</v>
      </c>
      <c r="BA950" s="12">
        <v>165.703</v>
      </c>
      <c r="BB950" s="72">
        <v>5.8390000000000004</v>
      </c>
      <c r="BC950" s="72">
        <v>14.422000000000001</v>
      </c>
      <c r="BD950" s="12">
        <v>81.317999999999998</v>
      </c>
      <c r="BE950" s="72">
        <v>2.8650000000000002</v>
      </c>
      <c r="BF950" s="72">
        <v>32.561999999999998</v>
      </c>
      <c r="BG950" s="12">
        <v>247.02199999999999</v>
      </c>
      <c r="BH950" s="72">
        <v>8.7040000000000006</v>
      </c>
      <c r="BI950" s="72">
        <v>14.324999999999999</v>
      </c>
      <c r="BJ950" s="12">
        <v>806.00900000000001</v>
      </c>
      <c r="BK950" s="72">
        <v>28.399000000000001</v>
      </c>
      <c r="BL950" s="72">
        <v>9.0850000000000009</v>
      </c>
      <c r="BM950" s="12">
        <v>298.899</v>
      </c>
      <c r="BN950" s="72">
        <v>10.532</v>
      </c>
      <c r="BO950" s="72">
        <v>19.73</v>
      </c>
      <c r="BP950" s="12">
        <v>1104.9079999999999</v>
      </c>
      <c r="BQ950" s="72">
        <v>38.930999999999997</v>
      </c>
      <c r="BR950" s="72">
        <v>8.4779999999999998</v>
      </c>
      <c r="BS950" s="12">
        <v>1427.528</v>
      </c>
      <c r="BT950" s="72">
        <v>50.298000000000002</v>
      </c>
      <c r="BU950" s="72">
        <v>6.1849999999999996</v>
      </c>
      <c r="BV950" s="12">
        <v>2838.114</v>
      </c>
      <c r="BW950" s="72">
        <v>100</v>
      </c>
      <c r="BX950" s="72">
        <v>3.794</v>
      </c>
      <c r="BY950" s="13"/>
      <c r="BZ950" s="13"/>
    </row>
    <row r="951" spans="1:78" ht="12.75" customHeight="1">
      <c r="A951" s="122" t="s">
        <v>44</v>
      </c>
      <c r="B951" s="71" t="s">
        <v>46</v>
      </c>
      <c r="C951" s="71" t="s">
        <v>25</v>
      </c>
      <c r="D951" s="34">
        <v>43525</v>
      </c>
      <c r="E951" s="12">
        <v>0</v>
      </c>
      <c r="F951" s="72">
        <v>0</v>
      </c>
      <c r="G951" s="72">
        <v>0</v>
      </c>
      <c r="H951" s="12">
        <v>110.98</v>
      </c>
      <c r="I951" s="72">
        <v>4.0190000000000001</v>
      </c>
      <c r="J951" s="72">
        <v>29.599</v>
      </c>
      <c r="K951" s="12">
        <v>111.893</v>
      </c>
      <c r="L951" s="72">
        <v>4.0519999999999996</v>
      </c>
      <c r="M951" s="72">
        <v>25.353999999999999</v>
      </c>
      <c r="N951" s="12">
        <v>222.87299999999999</v>
      </c>
      <c r="O951" s="72">
        <v>8.0719999999999992</v>
      </c>
      <c r="P951" s="72">
        <v>19.626000000000001</v>
      </c>
      <c r="Q951" s="12">
        <v>6.2480000000000002</v>
      </c>
      <c r="R951" s="72">
        <v>0.22600000000000001</v>
      </c>
      <c r="S951" s="72">
        <v>102.714</v>
      </c>
      <c r="T951" s="12">
        <v>229.12100000000001</v>
      </c>
      <c r="U951" s="72">
        <v>8.298</v>
      </c>
      <c r="V951" s="72">
        <v>19.824000000000002</v>
      </c>
      <c r="W951" s="12">
        <v>1063.9159999999999</v>
      </c>
      <c r="X951" s="72">
        <v>38.531999999999996</v>
      </c>
      <c r="Y951" s="72">
        <v>7.98</v>
      </c>
      <c r="Z951" s="12">
        <v>1293.037</v>
      </c>
      <c r="AA951" s="72">
        <v>46.83</v>
      </c>
      <c r="AB951" s="72">
        <v>6.7519999999999998</v>
      </c>
      <c r="AC951" s="12">
        <v>1293.037</v>
      </c>
      <c r="AD951" s="72">
        <v>46.83</v>
      </c>
      <c r="AE951" s="72">
        <v>6.7519999999999998</v>
      </c>
      <c r="AF951" s="12">
        <v>17.190999999999999</v>
      </c>
      <c r="AG951" s="72">
        <v>0.623</v>
      </c>
      <c r="AH951" s="72">
        <v>83.522999999999996</v>
      </c>
      <c r="AI951" s="12">
        <v>137.71600000000001</v>
      </c>
      <c r="AJ951" s="72">
        <v>4.9880000000000004</v>
      </c>
      <c r="AK951" s="72">
        <v>24.06</v>
      </c>
      <c r="AL951" s="12">
        <v>154.90700000000001</v>
      </c>
      <c r="AM951" s="72">
        <v>5.61</v>
      </c>
      <c r="AN951" s="72">
        <v>22.861000000000001</v>
      </c>
      <c r="AO951" s="12">
        <v>1447.944</v>
      </c>
      <c r="AP951" s="72">
        <v>52.44</v>
      </c>
      <c r="AQ951" s="72">
        <v>6.7670000000000003</v>
      </c>
      <c r="AR951" s="12">
        <v>51.761000000000003</v>
      </c>
      <c r="AS951" s="72">
        <v>1.875</v>
      </c>
      <c r="AT951" s="72">
        <v>29.891999999999999</v>
      </c>
      <c r="AU951" s="12">
        <v>5.5490000000000004</v>
      </c>
      <c r="AV951" s="72">
        <v>0.20100000000000001</v>
      </c>
      <c r="AW951" s="72">
        <v>81.620999999999995</v>
      </c>
      <c r="AX951" s="12">
        <v>146.875</v>
      </c>
      <c r="AY951" s="72">
        <v>5.319</v>
      </c>
      <c r="AZ951" s="72">
        <v>22.498999999999999</v>
      </c>
      <c r="BA951" s="12">
        <v>152.42400000000001</v>
      </c>
      <c r="BB951" s="72">
        <v>5.52</v>
      </c>
      <c r="BC951" s="72">
        <v>21.788</v>
      </c>
      <c r="BD951" s="12">
        <v>193.369</v>
      </c>
      <c r="BE951" s="72">
        <v>7.0030000000000001</v>
      </c>
      <c r="BF951" s="72">
        <v>25.253</v>
      </c>
      <c r="BG951" s="12">
        <v>345.79300000000001</v>
      </c>
      <c r="BH951" s="72">
        <v>12.523999999999999</v>
      </c>
      <c r="BI951" s="72">
        <v>15.787000000000001</v>
      </c>
      <c r="BJ951" s="12">
        <v>668.35400000000004</v>
      </c>
      <c r="BK951" s="72">
        <v>24.206</v>
      </c>
      <c r="BL951" s="72">
        <v>9.5069999999999997</v>
      </c>
      <c r="BM951" s="12">
        <v>247.267</v>
      </c>
      <c r="BN951" s="72">
        <v>8.9550000000000001</v>
      </c>
      <c r="BO951" s="72">
        <v>13.16</v>
      </c>
      <c r="BP951" s="12">
        <v>915.62099999999998</v>
      </c>
      <c r="BQ951" s="72">
        <v>33.161000000000001</v>
      </c>
      <c r="BR951" s="72">
        <v>7.883</v>
      </c>
      <c r="BS951" s="12">
        <v>1313.175</v>
      </c>
      <c r="BT951" s="72">
        <v>47.56</v>
      </c>
      <c r="BU951" s="72">
        <v>5.9530000000000003</v>
      </c>
      <c r="BV951" s="12">
        <v>2761.1190000000001</v>
      </c>
      <c r="BW951" s="72">
        <v>100</v>
      </c>
      <c r="BX951" s="72">
        <v>5.0510000000000002</v>
      </c>
      <c r="BY951" s="13"/>
      <c r="BZ951" s="13"/>
    </row>
    <row r="952" spans="1:78" ht="12.75" customHeight="1">
      <c r="A952" s="122" t="s">
        <v>44</v>
      </c>
      <c r="B952" s="71" t="s">
        <v>46</v>
      </c>
      <c r="C952" s="71" t="s">
        <v>25</v>
      </c>
      <c r="D952" s="34">
        <v>43617</v>
      </c>
      <c r="E952" s="12">
        <v>0</v>
      </c>
      <c r="F952" s="72">
        <v>0</v>
      </c>
      <c r="G952" s="72">
        <v>0</v>
      </c>
      <c r="H952" s="12">
        <v>145.839</v>
      </c>
      <c r="I952" s="72">
        <v>5.1580000000000004</v>
      </c>
      <c r="J952" s="72">
        <v>22.346</v>
      </c>
      <c r="K952" s="12">
        <v>116.039</v>
      </c>
      <c r="L952" s="72">
        <v>4.1040000000000001</v>
      </c>
      <c r="M952" s="72">
        <v>26.722000000000001</v>
      </c>
      <c r="N952" s="12">
        <v>269.50200000000001</v>
      </c>
      <c r="O952" s="72">
        <v>9.532</v>
      </c>
      <c r="P952" s="72">
        <v>16.341999999999999</v>
      </c>
      <c r="Q952" s="12">
        <v>30.975999999999999</v>
      </c>
      <c r="R952" s="72">
        <v>1.0960000000000001</v>
      </c>
      <c r="S952" s="72">
        <v>47.088000000000001</v>
      </c>
      <c r="T952" s="12">
        <v>300.47800000000001</v>
      </c>
      <c r="U952" s="72">
        <v>10.628</v>
      </c>
      <c r="V952" s="72">
        <v>15.129</v>
      </c>
      <c r="W952" s="12">
        <v>1062.5129999999999</v>
      </c>
      <c r="X952" s="72">
        <v>37.58</v>
      </c>
      <c r="Y952" s="72">
        <v>5.2409999999999997</v>
      </c>
      <c r="Z952" s="12">
        <v>1362.991</v>
      </c>
      <c r="AA952" s="72">
        <v>48.207999999999998</v>
      </c>
      <c r="AB952" s="72">
        <v>4.1280000000000001</v>
      </c>
      <c r="AC952" s="12">
        <v>1362.991</v>
      </c>
      <c r="AD952" s="72">
        <v>48.207999999999998</v>
      </c>
      <c r="AE952" s="72">
        <v>4.1280000000000001</v>
      </c>
      <c r="AF952" s="12">
        <v>8.1549999999999994</v>
      </c>
      <c r="AG952" s="72">
        <v>0.28799999999999998</v>
      </c>
      <c r="AH952" s="72">
        <v>93.647999999999996</v>
      </c>
      <c r="AI952" s="12">
        <v>96.459000000000003</v>
      </c>
      <c r="AJ952" s="72">
        <v>3.4119999999999999</v>
      </c>
      <c r="AK952" s="72">
        <v>18.055</v>
      </c>
      <c r="AL952" s="12">
        <v>104.614</v>
      </c>
      <c r="AM952" s="72">
        <v>3.7</v>
      </c>
      <c r="AN952" s="72">
        <v>14.547000000000001</v>
      </c>
      <c r="AO952" s="12">
        <v>1467.604</v>
      </c>
      <c r="AP952" s="72">
        <v>51.908000000000001</v>
      </c>
      <c r="AQ952" s="72">
        <v>3.5409999999999999</v>
      </c>
      <c r="AR952" s="12">
        <v>52.682000000000002</v>
      </c>
      <c r="AS952" s="72">
        <v>1.863</v>
      </c>
      <c r="AT952" s="72">
        <v>37.832000000000001</v>
      </c>
      <c r="AU952" s="12">
        <v>12.856</v>
      </c>
      <c r="AV952" s="72">
        <v>0.45500000000000002</v>
      </c>
      <c r="AW952" s="72">
        <v>80.283000000000001</v>
      </c>
      <c r="AX952" s="12">
        <v>126.634</v>
      </c>
      <c r="AY952" s="72">
        <v>4.4790000000000001</v>
      </c>
      <c r="AZ952" s="72">
        <v>24.742000000000001</v>
      </c>
      <c r="BA952" s="12">
        <v>139.49</v>
      </c>
      <c r="BB952" s="72">
        <v>4.9340000000000002</v>
      </c>
      <c r="BC952" s="72">
        <v>24.251999999999999</v>
      </c>
      <c r="BD952" s="12">
        <v>43.631999999999998</v>
      </c>
      <c r="BE952" s="72">
        <v>1.5429999999999999</v>
      </c>
      <c r="BF952" s="72">
        <v>38.360999999999997</v>
      </c>
      <c r="BG952" s="12">
        <v>183.12100000000001</v>
      </c>
      <c r="BH952" s="72">
        <v>6.4770000000000003</v>
      </c>
      <c r="BI952" s="72">
        <v>19.736999999999998</v>
      </c>
      <c r="BJ952" s="12">
        <v>807.202</v>
      </c>
      <c r="BK952" s="72">
        <v>28.55</v>
      </c>
      <c r="BL952" s="72">
        <v>8.4580000000000002</v>
      </c>
      <c r="BM952" s="12">
        <v>316.73</v>
      </c>
      <c r="BN952" s="72">
        <v>11.202</v>
      </c>
      <c r="BO952" s="72">
        <v>14.913</v>
      </c>
      <c r="BP952" s="12">
        <v>1123.933</v>
      </c>
      <c r="BQ952" s="72">
        <v>39.752000000000002</v>
      </c>
      <c r="BR952" s="72">
        <v>6.7309999999999999</v>
      </c>
      <c r="BS952" s="12">
        <v>1359.7360000000001</v>
      </c>
      <c r="BT952" s="72">
        <v>48.091999999999999</v>
      </c>
      <c r="BU952" s="72">
        <v>5.5970000000000004</v>
      </c>
      <c r="BV952" s="12">
        <v>2827.34</v>
      </c>
      <c r="BW952" s="72">
        <v>100</v>
      </c>
      <c r="BX952" s="72">
        <v>2.8239999999999998</v>
      </c>
      <c r="BY952" s="13"/>
      <c r="BZ952" s="13"/>
    </row>
    <row r="953" spans="1:78" ht="12.75" customHeight="1">
      <c r="A953" s="122" t="s">
        <v>44</v>
      </c>
      <c r="B953" s="71" t="s">
        <v>46</v>
      </c>
      <c r="C953" s="71" t="s">
        <v>25</v>
      </c>
      <c r="D953" s="34">
        <v>44075</v>
      </c>
      <c r="E953" s="12">
        <v>0</v>
      </c>
      <c r="F953" s="72">
        <v>0</v>
      </c>
      <c r="G953" s="72">
        <v>0</v>
      </c>
      <c r="H953" s="12">
        <v>92.316999999999993</v>
      </c>
      <c r="I953" s="72">
        <v>3.5009999999999999</v>
      </c>
      <c r="J953" s="72">
        <v>26.759</v>
      </c>
      <c r="K953" s="12">
        <v>105.89100000000001</v>
      </c>
      <c r="L953" s="72">
        <v>4.0149999999999997</v>
      </c>
      <c r="M953" s="72">
        <v>27.245999999999999</v>
      </c>
      <c r="N953" s="12">
        <v>198.208</v>
      </c>
      <c r="O953" s="72">
        <v>7.516</v>
      </c>
      <c r="P953" s="72">
        <v>18.663</v>
      </c>
      <c r="Q953" s="12">
        <v>14.098000000000001</v>
      </c>
      <c r="R953" s="72">
        <v>0.53500000000000003</v>
      </c>
      <c r="S953" s="72">
        <v>53.99</v>
      </c>
      <c r="T953" s="12">
        <v>212.30600000000001</v>
      </c>
      <c r="U953" s="72">
        <v>8.0510000000000002</v>
      </c>
      <c r="V953" s="72">
        <v>19.145</v>
      </c>
      <c r="W953" s="12">
        <v>965.45799999999997</v>
      </c>
      <c r="X953" s="72">
        <v>36.61</v>
      </c>
      <c r="Y953" s="72">
        <v>6.9870000000000001</v>
      </c>
      <c r="Z953" s="12">
        <v>1177.7639999999999</v>
      </c>
      <c r="AA953" s="72">
        <v>44.66</v>
      </c>
      <c r="AB953" s="72">
        <v>6.2670000000000003</v>
      </c>
      <c r="AC953" s="12">
        <v>1177.7639999999999</v>
      </c>
      <c r="AD953" s="72">
        <v>44.66</v>
      </c>
      <c r="AE953" s="72">
        <v>6.2670000000000003</v>
      </c>
      <c r="AF953" s="12">
        <v>13.679</v>
      </c>
      <c r="AG953" s="72">
        <v>0.51900000000000002</v>
      </c>
      <c r="AH953" s="72">
        <v>52.832000000000001</v>
      </c>
      <c r="AI953" s="12">
        <v>119.371</v>
      </c>
      <c r="AJ953" s="72">
        <v>4.5270000000000001</v>
      </c>
      <c r="AK953" s="72">
        <v>20.779</v>
      </c>
      <c r="AL953" s="12">
        <v>133.05000000000001</v>
      </c>
      <c r="AM953" s="72">
        <v>5.0449999999999999</v>
      </c>
      <c r="AN953" s="72">
        <v>18.501999999999999</v>
      </c>
      <c r="AO953" s="12">
        <v>1310.8150000000001</v>
      </c>
      <c r="AP953" s="72">
        <v>49.706000000000003</v>
      </c>
      <c r="AQ953" s="72">
        <v>5.9359999999999999</v>
      </c>
      <c r="AR953" s="12">
        <v>120.21299999999999</v>
      </c>
      <c r="AS953" s="72">
        <v>4.5579999999999998</v>
      </c>
      <c r="AT953" s="72">
        <v>27.974</v>
      </c>
      <c r="AU953" s="12">
        <v>16.053999999999998</v>
      </c>
      <c r="AV953" s="72">
        <v>0.60899999999999999</v>
      </c>
      <c r="AW953" s="72">
        <v>52.749000000000002</v>
      </c>
      <c r="AX953" s="12">
        <v>111.009</v>
      </c>
      <c r="AY953" s="72">
        <v>4.2089999999999996</v>
      </c>
      <c r="AZ953" s="72">
        <v>25.478000000000002</v>
      </c>
      <c r="BA953" s="12">
        <v>127.06399999999999</v>
      </c>
      <c r="BB953" s="72">
        <v>4.8179999999999996</v>
      </c>
      <c r="BC953" s="72">
        <v>24.367999999999999</v>
      </c>
      <c r="BD953" s="12">
        <v>178.70599999999999</v>
      </c>
      <c r="BE953" s="72">
        <v>6.7759999999999998</v>
      </c>
      <c r="BF953" s="72">
        <v>22.053000000000001</v>
      </c>
      <c r="BG953" s="12">
        <v>305.77</v>
      </c>
      <c r="BH953" s="72">
        <v>11.595000000000001</v>
      </c>
      <c r="BI953" s="72">
        <v>14.048</v>
      </c>
      <c r="BJ953" s="12">
        <v>645.01499999999999</v>
      </c>
      <c r="BK953" s="72">
        <v>24.459</v>
      </c>
      <c r="BL953" s="72">
        <v>12.35</v>
      </c>
      <c r="BM953" s="12">
        <v>255.34800000000001</v>
      </c>
      <c r="BN953" s="72">
        <v>9.6829999999999998</v>
      </c>
      <c r="BO953" s="72">
        <v>18.57</v>
      </c>
      <c r="BP953" s="12">
        <v>900.36300000000006</v>
      </c>
      <c r="BQ953" s="72">
        <v>34.140999999999998</v>
      </c>
      <c r="BR953" s="72">
        <v>9.23</v>
      </c>
      <c r="BS953" s="12">
        <v>1326.346</v>
      </c>
      <c r="BT953" s="72">
        <v>50.293999999999997</v>
      </c>
      <c r="BU953" s="72">
        <v>6.4260000000000002</v>
      </c>
      <c r="BV953" s="12">
        <v>2637.16</v>
      </c>
      <c r="BW953" s="72">
        <v>100</v>
      </c>
      <c r="BX953" s="72">
        <v>4.5869999999999997</v>
      </c>
      <c r="BY953" s="13"/>
      <c r="BZ953" s="13"/>
    </row>
    <row r="954" spans="1:78" ht="12.75" customHeight="1">
      <c r="A954" s="122" t="s">
        <v>44</v>
      </c>
      <c r="B954" s="71" t="s">
        <v>46</v>
      </c>
      <c r="C954" s="71" t="s">
        <v>25</v>
      </c>
      <c r="D954" s="34">
        <v>44166</v>
      </c>
      <c r="E954" s="12">
        <v>0</v>
      </c>
      <c r="F954" s="72">
        <v>0</v>
      </c>
      <c r="G954" s="72">
        <v>0</v>
      </c>
      <c r="H954" s="12">
        <v>89.638000000000005</v>
      </c>
      <c r="I954" s="72">
        <v>3.2679999999999998</v>
      </c>
      <c r="J954" s="72">
        <v>28.847000000000001</v>
      </c>
      <c r="K954" s="12">
        <v>134</v>
      </c>
      <c r="L954" s="72">
        <v>4.8849999999999998</v>
      </c>
      <c r="M954" s="72">
        <v>24.417999999999999</v>
      </c>
      <c r="N954" s="12">
        <v>223.63900000000001</v>
      </c>
      <c r="O954" s="72">
        <v>8.1530000000000005</v>
      </c>
      <c r="P954" s="72">
        <v>17.821999999999999</v>
      </c>
      <c r="Q954" s="12">
        <v>19.297999999999998</v>
      </c>
      <c r="R954" s="72">
        <v>0.70399999999999996</v>
      </c>
      <c r="S954" s="72">
        <v>61.622999999999998</v>
      </c>
      <c r="T954" s="12">
        <v>242.93700000000001</v>
      </c>
      <c r="U954" s="72">
        <v>8.8559999999999999</v>
      </c>
      <c r="V954" s="72">
        <v>17.282</v>
      </c>
      <c r="W954" s="12">
        <v>1002.873</v>
      </c>
      <c r="X954" s="72">
        <v>36.56</v>
      </c>
      <c r="Y954" s="72">
        <v>8.4559999999999995</v>
      </c>
      <c r="Z954" s="12">
        <v>1245.81</v>
      </c>
      <c r="AA954" s="72">
        <v>45.417000000000002</v>
      </c>
      <c r="AB954" s="72">
        <v>6.5410000000000004</v>
      </c>
      <c r="AC954" s="12">
        <v>1245.81</v>
      </c>
      <c r="AD954" s="72">
        <v>45.417000000000002</v>
      </c>
      <c r="AE954" s="72">
        <v>6.5410000000000004</v>
      </c>
      <c r="AF954" s="12">
        <v>3.6179999999999999</v>
      </c>
      <c r="AG954" s="72">
        <v>0.13200000000000001</v>
      </c>
      <c r="AH954" s="72">
        <v>118.71</v>
      </c>
      <c r="AI954" s="12">
        <v>138.08699999999999</v>
      </c>
      <c r="AJ954" s="72">
        <v>5.0339999999999998</v>
      </c>
      <c r="AK954" s="72">
        <v>17.446000000000002</v>
      </c>
      <c r="AL954" s="12">
        <v>141.70500000000001</v>
      </c>
      <c r="AM954" s="72">
        <v>5.1660000000000004</v>
      </c>
      <c r="AN954" s="72">
        <v>17.402000000000001</v>
      </c>
      <c r="AO954" s="12">
        <v>1387.5150000000001</v>
      </c>
      <c r="AP954" s="72">
        <v>50.582999999999998</v>
      </c>
      <c r="AQ954" s="72">
        <v>5.7649999999999997</v>
      </c>
      <c r="AR954" s="12">
        <v>96.335999999999999</v>
      </c>
      <c r="AS954" s="72">
        <v>3.512</v>
      </c>
      <c r="AT954" s="72">
        <v>31.085000000000001</v>
      </c>
      <c r="AU954" s="12">
        <v>0</v>
      </c>
      <c r="AV954" s="72">
        <v>0</v>
      </c>
      <c r="AW954" s="72">
        <v>0</v>
      </c>
      <c r="AX954" s="12">
        <v>175.834</v>
      </c>
      <c r="AY954" s="72">
        <v>6.41</v>
      </c>
      <c r="AZ954" s="72">
        <v>39.308999999999997</v>
      </c>
      <c r="BA954" s="12">
        <v>175.834</v>
      </c>
      <c r="BB954" s="72">
        <v>6.41</v>
      </c>
      <c r="BC954" s="72">
        <v>39.308999999999997</v>
      </c>
      <c r="BD954" s="12">
        <v>103.812</v>
      </c>
      <c r="BE954" s="72">
        <v>3.7850000000000001</v>
      </c>
      <c r="BF954" s="72">
        <v>31.385999999999999</v>
      </c>
      <c r="BG954" s="12">
        <v>279.64499999999998</v>
      </c>
      <c r="BH954" s="72">
        <v>10.195</v>
      </c>
      <c r="BI954" s="72">
        <v>27.254999999999999</v>
      </c>
      <c r="BJ954" s="12">
        <v>721.91300000000001</v>
      </c>
      <c r="BK954" s="72">
        <v>26.318000000000001</v>
      </c>
      <c r="BL954" s="72">
        <v>8.9420000000000002</v>
      </c>
      <c r="BM954" s="12">
        <v>257.64999999999998</v>
      </c>
      <c r="BN954" s="72">
        <v>9.3930000000000007</v>
      </c>
      <c r="BO954" s="72">
        <v>18.312000000000001</v>
      </c>
      <c r="BP954" s="12">
        <v>979.56299999999999</v>
      </c>
      <c r="BQ954" s="72">
        <v>35.710999999999999</v>
      </c>
      <c r="BR954" s="72">
        <v>8.4770000000000003</v>
      </c>
      <c r="BS954" s="12">
        <v>1355.5450000000001</v>
      </c>
      <c r="BT954" s="72">
        <v>49.417000000000002</v>
      </c>
      <c r="BU954" s="72">
        <v>5.8789999999999996</v>
      </c>
      <c r="BV954" s="12">
        <v>2743.06</v>
      </c>
      <c r="BW954" s="72">
        <v>100</v>
      </c>
      <c r="BX954" s="72">
        <v>4.3769999999999998</v>
      </c>
      <c r="BY954" s="13"/>
      <c r="BZ954" s="13"/>
    </row>
    <row r="955" spans="1:78" ht="12.75" customHeight="1">
      <c r="A955" s="122" t="s">
        <v>44</v>
      </c>
      <c r="B955" s="71" t="s">
        <v>46</v>
      </c>
      <c r="C955" s="71" t="s">
        <v>25</v>
      </c>
      <c r="D955" s="34">
        <v>44256</v>
      </c>
      <c r="E955" s="12">
        <v>0</v>
      </c>
      <c r="F955" s="72">
        <v>0</v>
      </c>
      <c r="G955" s="72">
        <v>0</v>
      </c>
      <c r="H955" s="12">
        <v>54.55</v>
      </c>
      <c r="I955" s="72">
        <v>2.0150000000000001</v>
      </c>
      <c r="J955" s="72">
        <v>44.463000000000001</v>
      </c>
      <c r="K955" s="12">
        <v>106.09</v>
      </c>
      <c r="L955" s="72">
        <v>3.919</v>
      </c>
      <c r="M955" s="72">
        <v>26.231000000000002</v>
      </c>
      <c r="N955" s="12">
        <v>160.63900000000001</v>
      </c>
      <c r="O955" s="72">
        <v>5.9349999999999996</v>
      </c>
      <c r="P955" s="72">
        <v>24.291</v>
      </c>
      <c r="Q955" s="12">
        <v>25.143999999999998</v>
      </c>
      <c r="R955" s="72">
        <v>0.92900000000000005</v>
      </c>
      <c r="S955" s="72">
        <v>53.03</v>
      </c>
      <c r="T955" s="12">
        <v>185.78299999999999</v>
      </c>
      <c r="U955" s="72">
        <v>6.8639999999999999</v>
      </c>
      <c r="V955" s="72">
        <v>21.728999999999999</v>
      </c>
      <c r="W955" s="12">
        <v>955.44399999999996</v>
      </c>
      <c r="X955" s="72">
        <v>35.298000000000002</v>
      </c>
      <c r="Y955" s="72">
        <v>7.3550000000000004</v>
      </c>
      <c r="Z955" s="12">
        <v>1141.2270000000001</v>
      </c>
      <c r="AA955" s="72">
        <v>42.161999999999999</v>
      </c>
      <c r="AB955" s="72">
        <v>6.6139999999999999</v>
      </c>
      <c r="AC955" s="12">
        <v>1141.2270000000001</v>
      </c>
      <c r="AD955" s="72">
        <v>42.161999999999999</v>
      </c>
      <c r="AE955" s="72">
        <v>6.6139999999999999</v>
      </c>
      <c r="AF955" s="12">
        <v>20.988</v>
      </c>
      <c r="AG955" s="72">
        <v>0.77500000000000002</v>
      </c>
      <c r="AH955" s="72">
        <v>84.013000000000005</v>
      </c>
      <c r="AI955" s="12">
        <v>128.94900000000001</v>
      </c>
      <c r="AJ955" s="72">
        <v>4.7640000000000002</v>
      </c>
      <c r="AK955" s="72">
        <v>42.988999999999997</v>
      </c>
      <c r="AL955" s="12">
        <v>149.93700000000001</v>
      </c>
      <c r="AM955" s="72">
        <v>5.5389999999999997</v>
      </c>
      <c r="AN955" s="72">
        <v>36.302999999999997</v>
      </c>
      <c r="AO955" s="12">
        <v>1291.164</v>
      </c>
      <c r="AP955" s="72">
        <v>47.701000000000001</v>
      </c>
      <c r="AQ955" s="72">
        <v>6.9950000000000001</v>
      </c>
      <c r="AR955" s="12">
        <v>127.968</v>
      </c>
      <c r="AS955" s="72">
        <v>4.7279999999999998</v>
      </c>
      <c r="AT955" s="72">
        <v>36.442</v>
      </c>
      <c r="AU955" s="12">
        <v>10.129</v>
      </c>
      <c r="AV955" s="72">
        <v>0.374</v>
      </c>
      <c r="AW955" s="72">
        <v>53.859000000000002</v>
      </c>
      <c r="AX955" s="12">
        <v>186.50200000000001</v>
      </c>
      <c r="AY955" s="72">
        <v>6.89</v>
      </c>
      <c r="AZ955" s="72">
        <v>27.774999999999999</v>
      </c>
      <c r="BA955" s="12">
        <v>196.631</v>
      </c>
      <c r="BB955" s="72">
        <v>7.2640000000000002</v>
      </c>
      <c r="BC955" s="72">
        <v>25.864000000000001</v>
      </c>
      <c r="BD955" s="12">
        <v>110.247</v>
      </c>
      <c r="BE955" s="72">
        <v>4.0730000000000004</v>
      </c>
      <c r="BF955" s="72">
        <v>30.292000000000002</v>
      </c>
      <c r="BG955" s="12">
        <v>306.87700000000001</v>
      </c>
      <c r="BH955" s="72">
        <v>11.337</v>
      </c>
      <c r="BI955" s="72">
        <v>19.463000000000001</v>
      </c>
      <c r="BJ955" s="12">
        <v>660.30899999999997</v>
      </c>
      <c r="BK955" s="72">
        <v>24.393999999999998</v>
      </c>
      <c r="BL955" s="72">
        <v>11.077</v>
      </c>
      <c r="BM955" s="12">
        <v>320.476</v>
      </c>
      <c r="BN955" s="72">
        <v>11.84</v>
      </c>
      <c r="BO955" s="72">
        <v>11.98</v>
      </c>
      <c r="BP955" s="12">
        <v>980.78499999999997</v>
      </c>
      <c r="BQ955" s="72">
        <v>36.234000000000002</v>
      </c>
      <c r="BR955" s="72">
        <v>8.1920000000000002</v>
      </c>
      <c r="BS955" s="12">
        <v>1415.6310000000001</v>
      </c>
      <c r="BT955" s="72">
        <v>52.298999999999999</v>
      </c>
      <c r="BU955" s="72">
        <v>7.4669999999999996</v>
      </c>
      <c r="BV955" s="12">
        <v>2706.7950000000001</v>
      </c>
      <c r="BW955" s="72">
        <v>100</v>
      </c>
      <c r="BX955" s="72">
        <v>4.7869999999999999</v>
      </c>
      <c r="BY955" s="13"/>
      <c r="BZ955" s="13"/>
    </row>
    <row r="956" spans="1:78" ht="12.75" customHeight="1">
      <c r="A956" s="122" t="s">
        <v>44</v>
      </c>
      <c r="B956" s="71" t="s">
        <v>46</v>
      </c>
      <c r="C956" s="71" t="s">
        <v>25</v>
      </c>
      <c r="D956" s="34">
        <v>44348</v>
      </c>
      <c r="E956" s="12">
        <v>0</v>
      </c>
      <c r="F956" s="72">
        <v>0</v>
      </c>
      <c r="G956" s="72">
        <v>0</v>
      </c>
      <c r="H956" s="12">
        <v>102.95399999999999</v>
      </c>
      <c r="I956" s="72">
        <v>3.7549999999999999</v>
      </c>
      <c r="J956" s="72">
        <v>25.384</v>
      </c>
      <c r="K956" s="12">
        <v>58.234000000000002</v>
      </c>
      <c r="L956" s="72">
        <v>2.1240000000000001</v>
      </c>
      <c r="M956" s="72">
        <v>30.283999999999999</v>
      </c>
      <c r="N956" s="12">
        <v>161.18899999999999</v>
      </c>
      <c r="O956" s="72">
        <v>5.8789999999999996</v>
      </c>
      <c r="P956" s="72">
        <v>21.527999999999999</v>
      </c>
      <c r="Q956" s="12">
        <v>22.654</v>
      </c>
      <c r="R956" s="72">
        <v>0.82599999999999996</v>
      </c>
      <c r="S956" s="72">
        <v>49.451000000000001</v>
      </c>
      <c r="T956" s="12">
        <v>183.84299999999999</v>
      </c>
      <c r="U956" s="72">
        <v>6.7060000000000004</v>
      </c>
      <c r="V956" s="72">
        <v>17.768999999999998</v>
      </c>
      <c r="W956" s="12">
        <v>1120.4680000000001</v>
      </c>
      <c r="X956" s="72">
        <v>40.869</v>
      </c>
      <c r="Y956" s="72">
        <v>5.7450000000000001</v>
      </c>
      <c r="Z956" s="12">
        <v>1304.31</v>
      </c>
      <c r="AA956" s="72">
        <v>47.573999999999998</v>
      </c>
      <c r="AB956" s="72">
        <v>4.7409999999999997</v>
      </c>
      <c r="AC956" s="12">
        <v>1304.31</v>
      </c>
      <c r="AD956" s="72">
        <v>47.573999999999998</v>
      </c>
      <c r="AE956" s="72">
        <v>4.7409999999999997</v>
      </c>
      <c r="AF956" s="12">
        <v>0</v>
      </c>
      <c r="AG956" s="72">
        <v>0</v>
      </c>
      <c r="AH956" s="72">
        <v>0</v>
      </c>
      <c r="AI956" s="12">
        <v>93.096000000000004</v>
      </c>
      <c r="AJ956" s="72">
        <v>3.3959999999999999</v>
      </c>
      <c r="AK956" s="72">
        <v>28.055</v>
      </c>
      <c r="AL956" s="12">
        <v>93.096000000000004</v>
      </c>
      <c r="AM956" s="72">
        <v>3.3959999999999999</v>
      </c>
      <c r="AN956" s="72">
        <v>28.055</v>
      </c>
      <c r="AO956" s="12">
        <v>1397.4059999999999</v>
      </c>
      <c r="AP956" s="72">
        <v>50.97</v>
      </c>
      <c r="AQ956" s="72">
        <v>4.68</v>
      </c>
      <c r="AR956" s="12">
        <v>52.533999999999999</v>
      </c>
      <c r="AS956" s="72">
        <v>1.9159999999999999</v>
      </c>
      <c r="AT956" s="72">
        <v>31.927</v>
      </c>
      <c r="AU956" s="12">
        <v>33.886000000000003</v>
      </c>
      <c r="AV956" s="72">
        <v>1.236</v>
      </c>
      <c r="AW956" s="72">
        <v>69.197000000000003</v>
      </c>
      <c r="AX956" s="12">
        <v>192.209</v>
      </c>
      <c r="AY956" s="72">
        <v>7.0110000000000001</v>
      </c>
      <c r="AZ956" s="72">
        <v>19.253</v>
      </c>
      <c r="BA956" s="12">
        <v>226.095</v>
      </c>
      <c r="BB956" s="72">
        <v>8.2469999999999999</v>
      </c>
      <c r="BC956" s="72">
        <v>17.809999999999999</v>
      </c>
      <c r="BD956" s="12">
        <v>91.623999999999995</v>
      </c>
      <c r="BE956" s="72">
        <v>3.3420000000000001</v>
      </c>
      <c r="BF956" s="72">
        <v>27.742000000000001</v>
      </c>
      <c r="BG956" s="12">
        <v>317.71899999999999</v>
      </c>
      <c r="BH956" s="72">
        <v>11.589</v>
      </c>
      <c r="BI956" s="72">
        <v>15.663</v>
      </c>
      <c r="BJ956" s="12">
        <v>671.14599999999996</v>
      </c>
      <c r="BK956" s="72">
        <v>24.48</v>
      </c>
      <c r="BL956" s="72">
        <v>9.3230000000000004</v>
      </c>
      <c r="BM956" s="12">
        <v>302.82299999999998</v>
      </c>
      <c r="BN956" s="72">
        <v>11.045</v>
      </c>
      <c r="BO956" s="72">
        <v>14.959</v>
      </c>
      <c r="BP956" s="12">
        <v>973.96900000000005</v>
      </c>
      <c r="BQ956" s="72">
        <v>35.524999999999999</v>
      </c>
      <c r="BR956" s="72">
        <v>7.7169999999999996</v>
      </c>
      <c r="BS956" s="12">
        <v>1344.222</v>
      </c>
      <c r="BT956" s="72">
        <v>49.03</v>
      </c>
      <c r="BU956" s="72">
        <v>5.03</v>
      </c>
      <c r="BV956" s="12">
        <v>2741.6280000000002</v>
      </c>
      <c r="BW956" s="72">
        <v>100</v>
      </c>
      <c r="BX956" s="72">
        <v>3.593</v>
      </c>
      <c r="BY956" s="13"/>
      <c r="BZ956" s="13"/>
    </row>
    <row r="957" spans="1:78" ht="12.75" customHeight="1">
      <c r="A957" s="122" t="s">
        <v>44</v>
      </c>
      <c r="B957" s="71" t="s">
        <v>46</v>
      </c>
      <c r="C957" s="71" t="s">
        <v>25</v>
      </c>
      <c r="D957" s="34">
        <v>44805</v>
      </c>
      <c r="E957" s="12">
        <v>0</v>
      </c>
      <c r="F957" s="72">
        <v>0</v>
      </c>
      <c r="G957" s="72">
        <v>0</v>
      </c>
      <c r="H957" s="12">
        <v>77.466999999999999</v>
      </c>
      <c r="I957" s="72">
        <v>2.9089999999999998</v>
      </c>
      <c r="J957" s="72">
        <v>40.853000000000002</v>
      </c>
      <c r="K957" s="12">
        <v>99.412000000000006</v>
      </c>
      <c r="L957" s="72">
        <v>3.7330000000000001</v>
      </c>
      <c r="M957" s="72">
        <v>32.454999999999998</v>
      </c>
      <c r="N957" s="12">
        <v>176.87899999999999</v>
      </c>
      <c r="O957" s="72">
        <v>6.6429999999999998</v>
      </c>
      <c r="P957" s="72">
        <v>29.206</v>
      </c>
      <c r="Q957" s="12">
        <v>44.203000000000003</v>
      </c>
      <c r="R957" s="72">
        <v>1.66</v>
      </c>
      <c r="S957" s="72">
        <v>59.511000000000003</v>
      </c>
      <c r="T957" s="12">
        <v>221.08199999999999</v>
      </c>
      <c r="U957" s="72">
        <v>8.3030000000000008</v>
      </c>
      <c r="V957" s="72">
        <v>24.541</v>
      </c>
      <c r="W957" s="12">
        <v>1106.287</v>
      </c>
      <c r="X957" s="72">
        <v>41.545999999999999</v>
      </c>
      <c r="Y957" s="72">
        <v>8.98</v>
      </c>
      <c r="Z957" s="12">
        <v>1327.3689999999999</v>
      </c>
      <c r="AA957" s="72">
        <v>49.847999999999999</v>
      </c>
      <c r="AB957" s="72">
        <v>7.8449999999999998</v>
      </c>
      <c r="AC957" s="12">
        <v>1327.3689999999999</v>
      </c>
      <c r="AD957" s="72">
        <v>49.847999999999999</v>
      </c>
      <c r="AE957" s="72">
        <v>7.8449999999999998</v>
      </c>
      <c r="AF957" s="12">
        <v>18.619</v>
      </c>
      <c r="AG957" s="72">
        <v>0.69899999999999995</v>
      </c>
      <c r="AH957" s="72">
        <v>84.760999999999996</v>
      </c>
      <c r="AI957" s="12">
        <v>52.103999999999999</v>
      </c>
      <c r="AJ957" s="72">
        <v>1.9570000000000001</v>
      </c>
      <c r="AK957" s="72">
        <v>32.530999999999999</v>
      </c>
      <c r="AL957" s="12">
        <v>70.722999999999999</v>
      </c>
      <c r="AM957" s="72">
        <v>2.6560000000000001</v>
      </c>
      <c r="AN957" s="72">
        <v>22.539000000000001</v>
      </c>
      <c r="AO957" s="12">
        <v>1398.0920000000001</v>
      </c>
      <c r="AP957" s="72">
        <v>52.503999999999998</v>
      </c>
      <c r="AQ957" s="72">
        <v>7.5810000000000004</v>
      </c>
      <c r="AR957" s="12">
        <v>77.177999999999997</v>
      </c>
      <c r="AS957" s="72">
        <v>2.8980000000000001</v>
      </c>
      <c r="AT957" s="72">
        <v>37.082999999999998</v>
      </c>
      <c r="AU957" s="12">
        <v>20.233000000000001</v>
      </c>
      <c r="AV957" s="72">
        <v>0.76</v>
      </c>
      <c r="AW957" s="72">
        <v>64.622</v>
      </c>
      <c r="AX957" s="12">
        <v>109.322</v>
      </c>
      <c r="AY957" s="72">
        <v>4.1050000000000004</v>
      </c>
      <c r="AZ957" s="72">
        <v>24.821000000000002</v>
      </c>
      <c r="BA957" s="12">
        <v>129.55500000000001</v>
      </c>
      <c r="BB957" s="72">
        <v>4.8650000000000002</v>
      </c>
      <c r="BC957" s="72">
        <v>20.431000000000001</v>
      </c>
      <c r="BD957" s="12">
        <v>56.164000000000001</v>
      </c>
      <c r="BE957" s="72">
        <v>2.109</v>
      </c>
      <c r="BF957" s="72">
        <v>29.524999999999999</v>
      </c>
      <c r="BG957" s="12">
        <v>185.71899999999999</v>
      </c>
      <c r="BH957" s="72">
        <v>6.9749999999999996</v>
      </c>
      <c r="BI957" s="72">
        <v>15.884</v>
      </c>
      <c r="BJ957" s="12">
        <v>665.274</v>
      </c>
      <c r="BK957" s="72">
        <v>24.984000000000002</v>
      </c>
      <c r="BL957" s="72">
        <v>8.6140000000000008</v>
      </c>
      <c r="BM957" s="12">
        <v>336.55900000000003</v>
      </c>
      <c r="BN957" s="72">
        <v>12.638999999999999</v>
      </c>
      <c r="BO957" s="72">
        <v>13.845000000000001</v>
      </c>
      <c r="BP957" s="12">
        <v>1001.833</v>
      </c>
      <c r="BQ957" s="72">
        <v>37.622999999999998</v>
      </c>
      <c r="BR957" s="72">
        <v>6.41</v>
      </c>
      <c r="BS957" s="12">
        <v>1264.73</v>
      </c>
      <c r="BT957" s="72">
        <v>47.496000000000002</v>
      </c>
      <c r="BU957" s="72">
        <v>5.0060000000000002</v>
      </c>
      <c r="BV957" s="12">
        <v>2662.8220000000001</v>
      </c>
      <c r="BW957" s="72">
        <v>100</v>
      </c>
      <c r="BX957" s="72">
        <v>4.4390000000000001</v>
      </c>
      <c r="BY957" s="13"/>
      <c r="BZ957" s="13"/>
    </row>
    <row r="958" spans="1:78" ht="12.75" customHeight="1">
      <c r="A958" s="122" t="s">
        <v>44</v>
      </c>
      <c r="B958" s="71" t="s">
        <v>46</v>
      </c>
      <c r="C958" s="71" t="s">
        <v>25</v>
      </c>
      <c r="D958" s="34">
        <v>44896</v>
      </c>
      <c r="E958" s="12">
        <v>0</v>
      </c>
      <c r="F958" s="72">
        <v>0</v>
      </c>
      <c r="G958" s="72">
        <v>0</v>
      </c>
      <c r="H958" s="12">
        <v>45.383000000000003</v>
      </c>
      <c r="I958" s="72">
        <v>1.79</v>
      </c>
      <c r="J958" s="72">
        <v>36.603999999999999</v>
      </c>
      <c r="K958" s="12">
        <v>58.488999999999997</v>
      </c>
      <c r="L958" s="72">
        <v>2.3069999999999999</v>
      </c>
      <c r="M958" s="72">
        <v>31.992999999999999</v>
      </c>
      <c r="N958" s="12">
        <v>103.873</v>
      </c>
      <c r="O958" s="72">
        <v>4.0979999999999999</v>
      </c>
      <c r="P958" s="72">
        <v>26.052</v>
      </c>
      <c r="Q958" s="12">
        <v>15.587</v>
      </c>
      <c r="R958" s="72">
        <v>0.61499999999999999</v>
      </c>
      <c r="S958" s="72">
        <v>57.567</v>
      </c>
      <c r="T958" s="12">
        <v>119.459</v>
      </c>
      <c r="U958" s="72">
        <v>4.7130000000000001</v>
      </c>
      <c r="V958" s="72">
        <v>23.422000000000001</v>
      </c>
      <c r="W958" s="12">
        <v>1140.114</v>
      </c>
      <c r="X958" s="72">
        <v>44.978000000000002</v>
      </c>
      <c r="Y958" s="72">
        <v>6.6159999999999997</v>
      </c>
      <c r="Z958" s="12">
        <v>1259.5730000000001</v>
      </c>
      <c r="AA958" s="72">
        <v>49.691000000000003</v>
      </c>
      <c r="AB958" s="72">
        <v>6.05</v>
      </c>
      <c r="AC958" s="12">
        <v>1259.5730000000001</v>
      </c>
      <c r="AD958" s="72">
        <v>49.691000000000003</v>
      </c>
      <c r="AE958" s="72">
        <v>6.05</v>
      </c>
      <c r="AF958" s="12">
        <v>0</v>
      </c>
      <c r="AG958" s="72">
        <v>0</v>
      </c>
      <c r="AH958" s="72">
        <v>0</v>
      </c>
      <c r="AI958" s="12">
        <v>48.716999999999999</v>
      </c>
      <c r="AJ958" s="72">
        <v>1.9219999999999999</v>
      </c>
      <c r="AK958" s="72">
        <v>56.216999999999999</v>
      </c>
      <c r="AL958" s="12">
        <v>48.716999999999999</v>
      </c>
      <c r="AM958" s="72">
        <v>1.9219999999999999</v>
      </c>
      <c r="AN958" s="72">
        <v>56.216999999999999</v>
      </c>
      <c r="AO958" s="12">
        <v>1308.29</v>
      </c>
      <c r="AP958" s="72">
        <v>51.613</v>
      </c>
      <c r="AQ958" s="72">
        <v>6.4269999999999996</v>
      </c>
      <c r="AR958" s="12">
        <v>26.512</v>
      </c>
      <c r="AS958" s="72">
        <v>1.046</v>
      </c>
      <c r="AT958" s="72">
        <v>53.941000000000003</v>
      </c>
      <c r="AU958" s="12">
        <v>2.851</v>
      </c>
      <c r="AV958" s="72">
        <v>0.112</v>
      </c>
      <c r="AW958" s="72">
        <v>84.402000000000001</v>
      </c>
      <c r="AX958" s="12">
        <v>90.581000000000003</v>
      </c>
      <c r="AY958" s="72">
        <v>3.5739999999999998</v>
      </c>
      <c r="AZ958" s="72">
        <v>24.606999999999999</v>
      </c>
      <c r="BA958" s="12">
        <v>93.432000000000002</v>
      </c>
      <c r="BB958" s="72">
        <v>3.6859999999999999</v>
      </c>
      <c r="BC958" s="72">
        <v>23.738</v>
      </c>
      <c r="BD958" s="12">
        <v>104.765</v>
      </c>
      <c r="BE958" s="72">
        <v>4.133</v>
      </c>
      <c r="BF958" s="72">
        <v>28.074000000000002</v>
      </c>
      <c r="BG958" s="12">
        <v>198.197</v>
      </c>
      <c r="BH958" s="72">
        <v>7.819</v>
      </c>
      <c r="BI958" s="72">
        <v>14.329000000000001</v>
      </c>
      <c r="BJ958" s="12">
        <v>722.69200000000001</v>
      </c>
      <c r="BK958" s="72">
        <v>28.510999999999999</v>
      </c>
      <c r="BL958" s="72">
        <v>9.2509999999999994</v>
      </c>
      <c r="BM958" s="12">
        <v>279.108</v>
      </c>
      <c r="BN958" s="72">
        <v>11.010999999999999</v>
      </c>
      <c r="BO958" s="72">
        <v>15.698</v>
      </c>
      <c r="BP958" s="12">
        <v>1001.8</v>
      </c>
      <c r="BQ958" s="72">
        <v>39.521999999999998</v>
      </c>
      <c r="BR958" s="72">
        <v>6.931</v>
      </c>
      <c r="BS958" s="12">
        <v>1226.508</v>
      </c>
      <c r="BT958" s="72">
        <v>48.387</v>
      </c>
      <c r="BU958" s="72">
        <v>5.5039999999999996</v>
      </c>
      <c r="BV958" s="12">
        <v>2534.7979999999998</v>
      </c>
      <c r="BW958" s="72">
        <v>100</v>
      </c>
      <c r="BX958" s="72">
        <v>4.673</v>
      </c>
      <c r="BY958" s="13"/>
      <c r="BZ958" s="13"/>
    </row>
    <row r="959" spans="1:78" ht="12.75" customHeight="1">
      <c r="A959" s="122" t="s">
        <v>44</v>
      </c>
      <c r="B959" s="71" t="s">
        <v>46</v>
      </c>
      <c r="C959" s="71" t="s">
        <v>25</v>
      </c>
      <c r="D959" s="34">
        <v>44986</v>
      </c>
      <c r="E959" s="12">
        <v>0</v>
      </c>
      <c r="F959" s="72">
        <v>0</v>
      </c>
      <c r="G959" s="72">
        <v>0</v>
      </c>
      <c r="H959" s="12">
        <v>94.921000000000006</v>
      </c>
      <c r="I959" s="72">
        <v>3.7690000000000001</v>
      </c>
      <c r="J959" s="72">
        <v>19.753</v>
      </c>
      <c r="K959" s="12">
        <v>73.63</v>
      </c>
      <c r="L959" s="72">
        <v>2.923</v>
      </c>
      <c r="M959" s="72">
        <v>25.164999999999999</v>
      </c>
      <c r="N959" s="12">
        <v>168.55099999999999</v>
      </c>
      <c r="O959" s="72">
        <v>6.6920000000000002</v>
      </c>
      <c r="P959" s="72">
        <v>15.573</v>
      </c>
      <c r="Q959" s="12">
        <v>32.277999999999999</v>
      </c>
      <c r="R959" s="72">
        <v>1.282</v>
      </c>
      <c r="S959" s="72">
        <v>34.698</v>
      </c>
      <c r="T959" s="12">
        <v>200.83</v>
      </c>
      <c r="U959" s="72">
        <v>7.9740000000000002</v>
      </c>
      <c r="V959" s="72">
        <v>12.965999999999999</v>
      </c>
      <c r="W959" s="12">
        <v>1126.038</v>
      </c>
      <c r="X959" s="72">
        <v>44.707000000000001</v>
      </c>
      <c r="Y959" s="72">
        <v>4.6790000000000003</v>
      </c>
      <c r="Z959" s="12">
        <v>1326.8679999999999</v>
      </c>
      <c r="AA959" s="72">
        <v>52.680999999999997</v>
      </c>
      <c r="AB959" s="72">
        <v>3.7930000000000001</v>
      </c>
      <c r="AC959" s="12">
        <v>1326.8679999999999</v>
      </c>
      <c r="AD959" s="72">
        <v>52.680999999999997</v>
      </c>
      <c r="AE959" s="72">
        <v>3.7930000000000001</v>
      </c>
      <c r="AF959" s="12">
        <v>0</v>
      </c>
      <c r="AG959" s="72">
        <v>0</v>
      </c>
      <c r="AH959" s="72">
        <v>0</v>
      </c>
      <c r="AI959" s="12">
        <v>80.372</v>
      </c>
      <c r="AJ959" s="72">
        <v>3.1909999999999998</v>
      </c>
      <c r="AK959" s="72">
        <v>19.518000000000001</v>
      </c>
      <c r="AL959" s="12">
        <v>80.372</v>
      </c>
      <c r="AM959" s="72">
        <v>3.1909999999999998</v>
      </c>
      <c r="AN959" s="72">
        <v>19.518000000000001</v>
      </c>
      <c r="AO959" s="12">
        <v>1407.24</v>
      </c>
      <c r="AP959" s="72">
        <v>55.872</v>
      </c>
      <c r="AQ959" s="72">
        <v>3.49</v>
      </c>
      <c r="AR959" s="12">
        <v>99.691000000000003</v>
      </c>
      <c r="AS959" s="72">
        <v>3.9580000000000002</v>
      </c>
      <c r="AT959" s="72">
        <v>24.702999999999999</v>
      </c>
      <c r="AU959" s="12">
        <v>7.4870000000000001</v>
      </c>
      <c r="AV959" s="72">
        <v>0.29699999999999999</v>
      </c>
      <c r="AW959" s="72">
        <v>42.030999999999999</v>
      </c>
      <c r="AX959" s="12">
        <v>144.755</v>
      </c>
      <c r="AY959" s="72">
        <v>5.7469999999999999</v>
      </c>
      <c r="AZ959" s="72">
        <v>16.41</v>
      </c>
      <c r="BA959" s="12">
        <v>152.24199999999999</v>
      </c>
      <c r="BB959" s="72">
        <v>6.0449999999999999</v>
      </c>
      <c r="BC959" s="72">
        <v>15.734999999999999</v>
      </c>
      <c r="BD959" s="12">
        <v>98.893000000000001</v>
      </c>
      <c r="BE959" s="72">
        <v>3.9260000000000002</v>
      </c>
      <c r="BF959" s="72">
        <v>22.971</v>
      </c>
      <c r="BG959" s="12">
        <v>251.13499999999999</v>
      </c>
      <c r="BH959" s="72">
        <v>9.9710000000000001</v>
      </c>
      <c r="BI959" s="72">
        <v>11.829000000000001</v>
      </c>
      <c r="BJ959" s="12">
        <v>473.38200000000001</v>
      </c>
      <c r="BK959" s="72">
        <v>18.795000000000002</v>
      </c>
      <c r="BL959" s="72">
        <v>8.859</v>
      </c>
      <c r="BM959" s="12">
        <v>287.238</v>
      </c>
      <c r="BN959" s="72">
        <v>11.404</v>
      </c>
      <c r="BO959" s="72">
        <v>13.933</v>
      </c>
      <c r="BP959" s="12">
        <v>760.62099999999998</v>
      </c>
      <c r="BQ959" s="72">
        <v>30.199000000000002</v>
      </c>
      <c r="BR959" s="72">
        <v>6.9550000000000001</v>
      </c>
      <c r="BS959" s="12">
        <v>1111.4469999999999</v>
      </c>
      <c r="BT959" s="72">
        <v>44.128</v>
      </c>
      <c r="BU959" s="72">
        <v>5.0380000000000003</v>
      </c>
      <c r="BV959" s="12">
        <v>2518.6869999999999</v>
      </c>
      <c r="BW959" s="72">
        <v>100</v>
      </c>
      <c r="BX959" s="72">
        <v>3.0619999999999998</v>
      </c>
      <c r="BY959" s="13"/>
      <c r="BZ959" s="13"/>
    </row>
    <row r="960" spans="1:78" ht="12.75" customHeight="1">
      <c r="A960" s="122" t="s">
        <v>44</v>
      </c>
      <c r="B960" s="71" t="s">
        <v>46</v>
      </c>
      <c r="C960" s="71" t="s">
        <v>25</v>
      </c>
      <c r="D960" s="34">
        <v>45078</v>
      </c>
      <c r="E960" s="12">
        <v>0</v>
      </c>
      <c r="F960" s="72">
        <v>0</v>
      </c>
      <c r="G960" s="72">
        <v>0</v>
      </c>
      <c r="H960" s="12">
        <v>97.608999999999995</v>
      </c>
      <c r="I960" s="72">
        <v>3.673</v>
      </c>
      <c r="J960" s="72">
        <v>25.43</v>
      </c>
      <c r="K960" s="12">
        <v>88.156999999999996</v>
      </c>
      <c r="L960" s="72">
        <v>3.3180000000000001</v>
      </c>
      <c r="M960" s="72">
        <v>26.943000000000001</v>
      </c>
      <c r="N960" s="12">
        <v>185.76599999999999</v>
      </c>
      <c r="O960" s="72">
        <v>6.9909999999999997</v>
      </c>
      <c r="P960" s="72">
        <v>17.277999999999999</v>
      </c>
      <c r="Q960" s="12">
        <v>26.456</v>
      </c>
      <c r="R960" s="72">
        <v>0.996</v>
      </c>
      <c r="S960" s="72">
        <v>31.094999999999999</v>
      </c>
      <c r="T960" s="12">
        <v>212.22200000000001</v>
      </c>
      <c r="U960" s="72">
        <v>7.9870000000000001</v>
      </c>
      <c r="V960" s="72">
        <v>16.039000000000001</v>
      </c>
      <c r="W960" s="12">
        <v>1076.326</v>
      </c>
      <c r="X960" s="72">
        <v>40.506</v>
      </c>
      <c r="Y960" s="72">
        <v>5.3259999999999996</v>
      </c>
      <c r="Z960" s="12">
        <v>1288.548</v>
      </c>
      <c r="AA960" s="72">
        <v>48.491999999999997</v>
      </c>
      <c r="AB960" s="72">
        <v>4.0570000000000004</v>
      </c>
      <c r="AC960" s="12">
        <v>1288.548</v>
      </c>
      <c r="AD960" s="72">
        <v>48.491999999999997</v>
      </c>
      <c r="AE960" s="72">
        <v>4.0570000000000004</v>
      </c>
      <c r="AF960" s="12">
        <v>0</v>
      </c>
      <c r="AG960" s="72">
        <v>0</v>
      </c>
      <c r="AH960" s="72">
        <v>0</v>
      </c>
      <c r="AI960" s="12">
        <v>91.679000000000002</v>
      </c>
      <c r="AJ960" s="72">
        <v>3.45</v>
      </c>
      <c r="AK960" s="72">
        <v>21.91</v>
      </c>
      <c r="AL960" s="12">
        <v>91.679000000000002</v>
      </c>
      <c r="AM960" s="72">
        <v>3.45</v>
      </c>
      <c r="AN960" s="72">
        <v>21.91</v>
      </c>
      <c r="AO960" s="12">
        <v>1380.2260000000001</v>
      </c>
      <c r="AP960" s="72">
        <v>51.942999999999998</v>
      </c>
      <c r="AQ960" s="72">
        <v>4.1139999999999999</v>
      </c>
      <c r="AR960" s="12">
        <v>39.198</v>
      </c>
      <c r="AS960" s="72">
        <v>1.4750000000000001</v>
      </c>
      <c r="AT960" s="72">
        <v>33.421999999999997</v>
      </c>
      <c r="AU960" s="12">
        <v>13.076000000000001</v>
      </c>
      <c r="AV960" s="72">
        <v>0.49199999999999999</v>
      </c>
      <c r="AW960" s="72">
        <v>46.82</v>
      </c>
      <c r="AX960" s="12">
        <v>113.621</v>
      </c>
      <c r="AY960" s="72">
        <v>4.2759999999999998</v>
      </c>
      <c r="AZ960" s="72">
        <v>28.847999999999999</v>
      </c>
      <c r="BA960" s="12">
        <v>126.697</v>
      </c>
      <c r="BB960" s="72">
        <v>4.7679999999999998</v>
      </c>
      <c r="BC960" s="72">
        <v>26.039000000000001</v>
      </c>
      <c r="BD960" s="12">
        <v>118.125</v>
      </c>
      <c r="BE960" s="72">
        <v>4.4450000000000003</v>
      </c>
      <c r="BF960" s="72">
        <v>18.375</v>
      </c>
      <c r="BG960" s="12">
        <v>244.82300000000001</v>
      </c>
      <c r="BH960" s="72">
        <v>9.2129999999999992</v>
      </c>
      <c r="BI960" s="72">
        <v>16.959</v>
      </c>
      <c r="BJ960" s="12">
        <v>667.00699999999995</v>
      </c>
      <c r="BK960" s="72">
        <v>25.102</v>
      </c>
      <c r="BL960" s="72">
        <v>7.3730000000000002</v>
      </c>
      <c r="BM960" s="12">
        <v>325.964</v>
      </c>
      <c r="BN960" s="72">
        <v>12.266999999999999</v>
      </c>
      <c r="BO960" s="72">
        <v>12.182</v>
      </c>
      <c r="BP960" s="12">
        <v>992.971</v>
      </c>
      <c r="BQ960" s="72">
        <v>37.369</v>
      </c>
      <c r="BR960" s="72">
        <v>5.8579999999999997</v>
      </c>
      <c r="BS960" s="12">
        <v>1276.992</v>
      </c>
      <c r="BT960" s="72">
        <v>48.057000000000002</v>
      </c>
      <c r="BU960" s="72">
        <v>5.2930000000000001</v>
      </c>
      <c r="BV960" s="12">
        <v>2657.2190000000001</v>
      </c>
      <c r="BW960" s="72">
        <v>100</v>
      </c>
      <c r="BX960" s="72">
        <v>3.1680000000000001</v>
      </c>
      <c r="BY960" s="13"/>
      <c r="BZ960" s="13"/>
    </row>
    <row r="961" spans="1:78" ht="12.75" customHeight="1">
      <c r="A961" s="122" t="s">
        <v>44</v>
      </c>
      <c r="B961" s="71" t="s">
        <v>46</v>
      </c>
      <c r="C961" s="71" t="s">
        <v>25</v>
      </c>
      <c r="D961" s="34">
        <v>45170</v>
      </c>
      <c r="E961" s="12">
        <v>0</v>
      </c>
      <c r="F961" s="72">
        <v>0</v>
      </c>
      <c r="G961" s="72">
        <v>0</v>
      </c>
      <c r="H961" s="12">
        <v>55.914000000000001</v>
      </c>
      <c r="I961" s="72">
        <v>2.141</v>
      </c>
      <c r="J961" s="72">
        <v>25.658999999999999</v>
      </c>
      <c r="K961" s="12">
        <v>68.825999999999993</v>
      </c>
      <c r="L961" s="72">
        <v>2.6360000000000001</v>
      </c>
      <c r="M961" s="72">
        <v>24.844999999999999</v>
      </c>
      <c r="N961" s="12">
        <v>124.74</v>
      </c>
      <c r="O961" s="72">
        <v>4.7770000000000001</v>
      </c>
      <c r="P961" s="72">
        <v>18.64</v>
      </c>
      <c r="Q961" s="12">
        <v>35.555</v>
      </c>
      <c r="R961" s="72">
        <v>1.3620000000000001</v>
      </c>
      <c r="S961" s="72">
        <v>35.862000000000002</v>
      </c>
      <c r="T961" s="12">
        <v>160.29499999999999</v>
      </c>
      <c r="U961" s="72">
        <v>6.1390000000000002</v>
      </c>
      <c r="V961" s="72">
        <v>17.509</v>
      </c>
      <c r="W961" s="12">
        <v>1114.809</v>
      </c>
      <c r="X961" s="72">
        <v>42.692</v>
      </c>
      <c r="Y961" s="72">
        <v>4.7009999999999996</v>
      </c>
      <c r="Z961" s="12">
        <v>1275.105</v>
      </c>
      <c r="AA961" s="72">
        <v>48.83</v>
      </c>
      <c r="AB961" s="72">
        <v>5.0810000000000004</v>
      </c>
      <c r="AC961" s="12">
        <v>1275.105</v>
      </c>
      <c r="AD961" s="72">
        <v>48.83</v>
      </c>
      <c r="AE961" s="72">
        <v>5.0810000000000004</v>
      </c>
      <c r="AF961" s="12">
        <v>10.872999999999999</v>
      </c>
      <c r="AG961" s="72">
        <v>0.41599999999999998</v>
      </c>
      <c r="AH961" s="72">
        <v>67.626000000000005</v>
      </c>
      <c r="AI961" s="12">
        <v>65.138999999999996</v>
      </c>
      <c r="AJ961" s="72">
        <v>2.4950000000000001</v>
      </c>
      <c r="AK961" s="72">
        <v>20.242999999999999</v>
      </c>
      <c r="AL961" s="12">
        <v>76.013000000000005</v>
      </c>
      <c r="AM961" s="72">
        <v>2.911</v>
      </c>
      <c r="AN961" s="72">
        <v>15.615</v>
      </c>
      <c r="AO961" s="12">
        <v>1351.117</v>
      </c>
      <c r="AP961" s="72">
        <v>51.741</v>
      </c>
      <c r="AQ961" s="72">
        <v>4.6820000000000004</v>
      </c>
      <c r="AR961" s="12">
        <v>71.088999999999999</v>
      </c>
      <c r="AS961" s="72">
        <v>2.722</v>
      </c>
      <c r="AT961" s="72">
        <v>19.91</v>
      </c>
      <c r="AU961" s="12">
        <v>9.9469999999999992</v>
      </c>
      <c r="AV961" s="72">
        <v>0.38100000000000001</v>
      </c>
      <c r="AW961" s="72">
        <v>69.736999999999995</v>
      </c>
      <c r="AX961" s="12">
        <v>117.01</v>
      </c>
      <c r="AY961" s="72">
        <v>4.4809999999999999</v>
      </c>
      <c r="AZ961" s="72">
        <v>17.649999999999999</v>
      </c>
      <c r="BA961" s="12">
        <v>126.956</v>
      </c>
      <c r="BB961" s="72">
        <v>4.8620000000000001</v>
      </c>
      <c r="BC961" s="72">
        <v>18.434999999999999</v>
      </c>
      <c r="BD961" s="12">
        <v>81.44</v>
      </c>
      <c r="BE961" s="72">
        <v>3.1190000000000002</v>
      </c>
      <c r="BF961" s="72">
        <v>23.103000000000002</v>
      </c>
      <c r="BG961" s="12">
        <v>208.39699999999999</v>
      </c>
      <c r="BH961" s="72">
        <v>7.9809999999999999</v>
      </c>
      <c r="BI961" s="72">
        <v>13.053000000000001</v>
      </c>
      <c r="BJ961" s="12">
        <v>622.64599999999996</v>
      </c>
      <c r="BK961" s="72">
        <v>23.844000000000001</v>
      </c>
      <c r="BL961" s="72">
        <v>6.2519999999999998</v>
      </c>
      <c r="BM961" s="12">
        <v>358.05700000000002</v>
      </c>
      <c r="BN961" s="72">
        <v>13.712</v>
      </c>
      <c r="BO961" s="72">
        <v>11.15</v>
      </c>
      <c r="BP961" s="12">
        <v>980.70399999999995</v>
      </c>
      <c r="BQ961" s="72">
        <v>37.555999999999997</v>
      </c>
      <c r="BR961" s="72">
        <v>6.0279999999999996</v>
      </c>
      <c r="BS961" s="12">
        <v>1260.19</v>
      </c>
      <c r="BT961" s="72">
        <v>48.259</v>
      </c>
      <c r="BU961" s="72">
        <v>4.2670000000000003</v>
      </c>
      <c r="BV961" s="12">
        <v>2611.3069999999998</v>
      </c>
      <c r="BW961" s="72">
        <v>100</v>
      </c>
      <c r="BX961" s="72">
        <v>3.6579999999999999</v>
      </c>
      <c r="BY961" s="13"/>
      <c r="BZ961" s="13"/>
    </row>
    <row r="962" spans="1:78" ht="12.75" customHeight="1">
      <c r="A962" s="122" t="s">
        <v>44</v>
      </c>
      <c r="B962" s="71" t="s">
        <v>46</v>
      </c>
      <c r="C962" s="71" t="s">
        <v>25</v>
      </c>
      <c r="D962" s="34">
        <v>45261</v>
      </c>
      <c r="E962" s="12">
        <v>1.9179999999999999</v>
      </c>
      <c r="F962" s="72">
        <v>7.1999999999999995E-2</v>
      </c>
      <c r="G962" s="72">
        <v>101.07899999999999</v>
      </c>
      <c r="H962" s="12">
        <v>60.064999999999998</v>
      </c>
      <c r="I962" s="72">
        <v>2.2639999999999998</v>
      </c>
      <c r="J962" s="72">
        <v>21.550999999999998</v>
      </c>
      <c r="K962" s="12">
        <v>113.568</v>
      </c>
      <c r="L962" s="72">
        <v>4.2809999999999997</v>
      </c>
      <c r="M962" s="72">
        <v>21.091000000000001</v>
      </c>
      <c r="N962" s="12">
        <v>173.63300000000001</v>
      </c>
      <c r="O962" s="72">
        <v>6.5449999999999999</v>
      </c>
      <c r="P962" s="72">
        <v>14.319000000000001</v>
      </c>
      <c r="Q962" s="12">
        <v>51.375999999999998</v>
      </c>
      <c r="R962" s="72">
        <v>1.9370000000000001</v>
      </c>
      <c r="S962" s="72">
        <v>29.622</v>
      </c>
      <c r="T962" s="12">
        <v>225.00899999999999</v>
      </c>
      <c r="U962" s="72">
        <v>8.4819999999999993</v>
      </c>
      <c r="V962" s="72">
        <v>10.627000000000001</v>
      </c>
      <c r="W962" s="12">
        <v>1140.7940000000001</v>
      </c>
      <c r="X962" s="72">
        <v>43.002000000000002</v>
      </c>
      <c r="Y962" s="72">
        <v>4.8419999999999996</v>
      </c>
      <c r="Z962" s="12">
        <v>1365.8030000000001</v>
      </c>
      <c r="AA962" s="72">
        <v>51.482999999999997</v>
      </c>
      <c r="AB962" s="72">
        <v>3.9350000000000001</v>
      </c>
      <c r="AC962" s="12">
        <v>1367.721</v>
      </c>
      <c r="AD962" s="72">
        <v>51.555999999999997</v>
      </c>
      <c r="AE962" s="72">
        <v>3.919</v>
      </c>
      <c r="AF962" s="12">
        <v>2.6890000000000001</v>
      </c>
      <c r="AG962" s="72">
        <v>0.10100000000000001</v>
      </c>
      <c r="AH962" s="72">
        <v>149.98599999999999</v>
      </c>
      <c r="AI962" s="12">
        <v>70.302999999999997</v>
      </c>
      <c r="AJ962" s="72">
        <v>2.65</v>
      </c>
      <c r="AK962" s="72">
        <v>23.574000000000002</v>
      </c>
      <c r="AL962" s="12">
        <v>72.991</v>
      </c>
      <c r="AM962" s="72">
        <v>2.7509999999999999</v>
      </c>
      <c r="AN962" s="72">
        <v>24.806000000000001</v>
      </c>
      <c r="AO962" s="12">
        <v>1440.712</v>
      </c>
      <c r="AP962" s="72">
        <v>54.307000000000002</v>
      </c>
      <c r="AQ962" s="72">
        <v>4.1289999999999996</v>
      </c>
      <c r="AR962" s="12">
        <v>54.08</v>
      </c>
      <c r="AS962" s="72">
        <v>2.0390000000000001</v>
      </c>
      <c r="AT962" s="72">
        <v>34.052</v>
      </c>
      <c r="AU962" s="12">
        <v>19.178999999999998</v>
      </c>
      <c r="AV962" s="72">
        <v>0.72299999999999998</v>
      </c>
      <c r="AW962" s="72">
        <v>40.064999999999998</v>
      </c>
      <c r="AX962" s="12">
        <v>109.73699999999999</v>
      </c>
      <c r="AY962" s="72">
        <v>4.1360000000000001</v>
      </c>
      <c r="AZ962" s="72">
        <v>22.35</v>
      </c>
      <c r="BA962" s="12">
        <v>128.916</v>
      </c>
      <c r="BB962" s="72">
        <v>4.859</v>
      </c>
      <c r="BC962" s="72">
        <v>20.266999999999999</v>
      </c>
      <c r="BD962" s="12">
        <v>68.034000000000006</v>
      </c>
      <c r="BE962" s="72">
        <v>2.5640000000000001</v>
      </c>
      <c r="BF962" s="72">
        <v>28.314</v>
      </c>
      <c r="BG962" s="12">
        <v>196.95</v>
      </c>
      <c r="BH962" s="72">
        <v>7.4240000000000004</v>
      </c>
      <c r="BI962" s="72">
        <v>14.353</v>
      </c>
      <c r="BJ962" s="12">
        <v>641.73800000000006</v>
      </c>
      <c r="BK962" s="72">
        <v>24.19</v>
      </c>
      <c r="BL962" s="72">
        <v>7.798</v>
      </c>
      <c r="BM962" s="12">
        <v>319.42700000000002</v>
      </c>
      <c r="BN962" s="72">
        <v>12.041</v>
      </c>
      <c r="BO962" s="72">
        <v>11.542</v>
      </c>
      <c r="BP962" s="12">
        <v>961.16499999999996</v>
      </c>
      <c r="BQ962" s="72">
        <v>36.231000000000002</v>
      </c>
      <c r="BR962" s="72">
        <v>6.968</v>
      </c>
      <c r="BS962" s="12">
        <v>1212.1949999999999</v>
      </c>
      <c r="BT962" s="72">
        <v>45.692999999999998</v>
      </c>
      <c r="BU962" s="72">
        <v>5.9480000000000004</v>
      </c>
      <c r="BV962" s="12">
        <v>2652.9070000000002</v>
      </c>
      <c r="BW962" s="72">
        <v>100</v>
      </c>
      <c r="BX962" s="72">
        <v>3.5670000000000002</v>
      </c>
      <c r="BY962" s="13"/>
      <c r="BZ962" s="13"/>
    </row>
    <row r="963" spans="1:78" ht="12.75" customHeight="1">
      <c r="A963" s="122" t="s">
        <v>44</v>
      </c>
      <c r="B963" s="71" t="s">
        <v>46</v>
      </c>
      <c r="C963" s="71" t="s">
        <v>25</v>
      </c>
      <c r="D963" s="34">
        <v>45352</v>
      </c>
      <c r="E963" s="12">
        <v>0</v>
      </c>
      <c r="F963" s="72">
        <v>0</v>
      </c>
      <c r="G963" s="72">
        <v>0</v>
      </c>
      <c r="H963" s="12">
        <v>69.835999999999999</v>
      </c>
      <c r="I963" s="72">
        <v>2.79</v>
      </c>
      <c r="J963" s="72">
        <v>26.591000000000001</v>
      </c>
      <c r="K963" s="12">
        <v>81.968000000000004</v>
      </c>
      <c r="L963" s="72">
        <v>3.274</v>
      </c>
      <c r="M963" s="72">
        <v>23.529</v>
      </c>
      <c r="N963" s="12">
        <v>151.804</v>
      </c>
      <c r="O963" s="72">
        <v>6.0640000000000001</v>
      </c>
      <c r="P963" s="72">
        <v>15.407999999999999</v>
      </c>
      <c r="Q963" s="12">
        <v>46.500999999999998</v>
      </c>
      <c r="R963" s="72">
        <v>1.8580000000000001</v>
      </c>
      <c r="S963" s="72">
        <v>29.827000000000002</v>
      </c>
      <c r="T963" s="12">
        <v>198.30600000000001</v>
      </c>
      <c r="U963" s="72">
        <v>7.9219999999999997</v>
      </c>
      <c r="V963" s="72">
        <v>13.797000000000001</v>
      </c>
      <c r="W963" s="12">
        <v>1023.494</v>
      </c>
      <c r="X963" s="72">
        <v>40.887</v>
      </c>
      <c r="Y963" s="72">
        <v>5.3659999999999997</v>
      </c>
      <c r="Z963" s="12">
        <v>1221.8</v>
      </c>
      <c r="AA963" s="72">
        <v>48.808</v>
      </c>
      <c r="AB963" s="72">
        <v>4.423</v>
      </c>
      <c r="AC963" s="12">
        <v>1221.8</v>
      </c>
      <c r="AD963" s="72">
        <v>48.808</v>
      </c>
      <c r="AE963" s="72">
        <v>4.423</v>
      </c>
      <c r="AF963" s="12">
        <v>4.2290000000000001</v>
      </c>
      <c r="AG963" s="72">
        <v>0.16900000000000001</v>
      </c>
      <c r="AH963" s="72">
        <v>76.527000000000001</v>
      </c>
      <c r="AI963" s="12">
        <v>77.599999999999994</v>
      </c>
      <c r="AJ963" s="72">
        <v>3.1</v>
      </c>
      <c r="AK963" s="72">
        <v>24.228999999999999</v>
      </c>
      <c r="AL963" s="12">
        <v>81.828999999999994</v>
      </c>
      <c r="AM963" s="72">
        <v>3.2690000000000001</v>
      </c>
      <c r="AN963" s="72">
        <v>23.603000000000002</v>
      </c>
      <c r="AO963" s="12">
        <v>1303.6289999999999</v>
      </c>
      <c r="AP963" s="72">
        <v>52.076999999999998</v>
      </c>
      <c r="AQ963" s="72">
        <v>4.5149999999999997</v>
      </c>
      <c r="AR963" s="12">
        <v>69.968000000000004</v>
      </c>
      <c r="AS963" s="72">
        <v>2.7949999999999999</v>
      </c>
      <c r="AT963" s="72">
        <v>28.472000000000001</v>
      </c>
      <c r="AU963" s="12">
        <v>4.37</v>
      </c>
      <c r="AV963" s="72">
        <v>0.17499999999999999</v>
      </c>
      <c r="AW963" s="72">
        <v>83.147999999999996</v>
      </c>
      <c r="AX963" s="12">
        <v>140.99100000000001</v>
      </c>
      <c r="AY963" s="72">
        <v>5.6319999999999997</v>
      </c>
      <c r="AZ963" s="72">
        <v>19.338000000000001</v>
      </c>
      <c r="BA963" s="12">
        <v>145.36099999999999</v>
      </c>
      <c r="BB963" s="72">
        <v>5.8070000000000004</v>
      </c>
      <c r="BC963" s="72">
        <v>19.030999999999999</v>
      </c>
      <c r="BD963" s="12">
        <v>66.537000000000006</v>
      </c>
      <c r="BE963" s="72">
        <v>2.6579999999999999</v>
      </c>
      <c r="BF963" s="72">
        <v>24.385999999999999</v>
      </c>
      <c r="BG963" s="12">
        <v>211.899</v>
      </c>
      <c r="BH963" s="72">
        <v>8.4649999999999999</v>
      </c>
      <c r="BI963" s="72">
        <v>18.489000000000001</v>
      </c>
      <c r="BJ963" s="12">
        <v>634.26700000000005</v>
      </c>
      <c r="BK963" s="72">
        <v>25.338000000000001</v>
      </c>
      <c r="BL963" s="72">
        <v>8.6809999999999992</v>
      </c>
      <c r="BM963" s="12">
        <v>283.49200000000002</v>
      </c>
      <c r="BN963" s="72">
        <v>11.324999999999999</v>
      </c>
      <c r="BO963" s="72">
        <v>8.9770000000000003</v>
      </c>
      <c r="BP963" s="12">
        <v>917.75900000000001</v>
      </c>
      <c r="BQ963" s="72">
        <v>36.662999999999997</v>
      </c>
      <c r="BR963" s="72">
        <v>6.4429999999999996</v>
      </c>
      <c r="BS963" s="12">
        <v>1199.625</v>
      </c>
      <c r="BT963" s="72">
        <v>47.923000000000002</v>
      </c>
      <c r="BU963" s="72">
        <v>5.258</v>
      </c>
      <c r="BV963" s="12">
        <v>2503.2539999999999</v>
      </c>
      <c r="BW963" s="72">
        <v>100</v>
      </c>
      <c r="BX963" s="72">
        <v>3.4660000000000002</v>
      </c>
      <c r="BY963" s="13"/>
      <c r="BZ963" s="13"/>
    </row>
    <row r="964" spans="1:78" ht="12.75" customHeight="1">
      <c r="A964" s="122" t="s">
        <v>44</v>
      </c>
      <c r="B964" s="71" t="s">
        <v>46</v>
      </c>
      <c r="C964" s="71" t="s">
        <v>25</v>
      </c>
      <c r="D964" s="34">
        <v>45444</v>
      </c>
      <c r="E964" s="12">
        <v>0</v>
      </c>
      <c r="F964" s="72">
        <v>0</v>
      </c>
      <c r="G964" s="72">
        <v>0</v>
      </c>
      <c r="H964" s="12">
        <v>73.972999999999999</v>
      </c>
      <c r="I964" s="72">
        <v>2.722</v>
      </c>
      <c r="J964" s="72">
        <v>25.574999999999999</v>
      </c>
      <c r="K964" s="12">
        <v>90.683999999999997</v>
      </c>
      <c r="L964" s="72">
        <v>3.3370000000000002</v>
      </c>
      <c r="M964" s="72">
        <v>22.094000000000001</v>
      </c>
      <c r="N964" s="12">
        <v>164.65700000000001</v>
      </c>
      <c r="O964" s="72">
        <v>6.0579999999999998</v>
      </c>
      <c r="P964" s="72">
        <v>17.577999999999999</v>
      </c>
      <c r="Q964" s="12">
        <v>71.66</v>
      </c>
      <c r="R964" s="72">
        <v>2.637</v>
      </c>
      <c r="S964" s="72">
        <v>27.783999999999999</v>
      </c>
      <c r="T964" s="12">
        <v>236.31700000000001</v>
      </c>
      <c r="U964" s="72">
        <v>8.6950000000000003</v>
      </c>
      <c r="V964" s="72">
        <v>13.715</v>
      </c>
      <c r="W964" s="12">
        <v>1083.9010000000001</v>
      </c>
      <c r="X964" s="72">
        <v>39.880000000000003</v>
      </c>
      <c r="Y964" s="72">
        <v>4.577</v>
      </c>
      <c r="Z964" s="12">
        <v>1320.2190000000001</v>
      </c>
      <c r="AA964" s="72">
        <v>48.575000000000003</v>
      </c>
      <c r="AB964" s="72">
        <v>5.2910000000000004</v>
      </c>
      <c r="AC964" s="12">
        <v>1320.2190000000001</v>
      </c>
      <c r="AD964" s="72">
        <v>48.575000000000003</v>
      </c>
      <c r="AE964" s="72">
        <v>5.2910000000000004</v>
      </c>
      <c r="AF964" s="12">
        <v>12.648999999999999</v>
      </c>
      <c r="AG964" s="72">
        <v>0.46500000000000002</v>
      </c>
      <c r="AH964" s="72">
        <v>62.526000000000003</v>
      </c>
      <c r="AI964" s="12">
        <v>82.912999999999997</v>
      </c>
      <c r="AJ964" s="72">
        <v>3.0510000000000002</v>
      </c>
      <c r="AK964" s="72">
        <v>27.617000000000001</v>
      </c>
      <c r="AL964" s="12">
        <v>95.561999999999998</v>
      </c>
      <c r="AM964" s="72">
        <v>3.516</v>
      </c>
      <c r="AN964" s="72">
        <v>22.509</v>
      </c>
      <c r="AO964" s="12">
        <v>1415.78</v>
      </c>
      <c r="AP964" s="72">
        <v>52.091000000000001</v>
      </c>
      <c r="AQ964" s="72">
        <v>5.5309999999999997</v>
      </c>
      <c r="AR964" s="12">
        <v>54.755000000000003</v>
      </c>
      <c r="AS964" s="72">
        <v>2.0150000000000001</v>
      </c>
      <c r="AT964" s="72">
        <v>28.532</v>
      </c>
      <c r="AU964" s="12">
        <v>14.323</v>
      </c>
      <c r="AV964" s="72">
        <v>0.52700000000000002</v>
      </c>
      <c r="AW964" s="72">
        <v>51.134999999999998</v>
      </c>
      <c r="AX964" s="12">
        <v>142.76400000000001</v>
      </c>
      <c r="AY964" s="72">
        <v>5.2530000000000001</v>
      </c>
      <c r="AZ964" s="72">
        <v>16.282</v>
      </c>
      <c r="BA964" s="12">
        <v>157.08699999999999</v>
      </c>
      <c r="BB964" s="72">
        <v>5.78</v>
      </c>
      <c r="BC964" s="72">
        <v>14.503</v>
      </c>
      <c r="BD964" s="12">
        <v>59.999000000000002</v>
      </c>
      <c r="BE964" s="72">
        <v>2.2080000000000002</v>
      </c>
      <c r="BF964" s="72">
        <v>23.945</v>
      </c>
      <c r="BG964" s="12">
        <v>217.08600000000001</v>
      </c>
      <c r="BH964" s="72">
        <v>7.9870000000000001</v>
      </c>
      <c r="BI964" s="72">
        <v>10.942</v>
      </c>
      <c r="BJ964" s="12">
        <v>673.23099999999999</v>
      </c>
      <c r="BK964" s="72">
        <v>24.77</v>
      </c>
      <c r="BL964" s="72">
        <v>8.2989999999999995</v>
      </c>
      <c r="BM964" s="12">
        <v>357.029</v>
      </c>
      <c r="BN964" s="72">
        <v>13.135999999999999</v>
      </c>
      <c r="BO964" s="72">
        <v>8.8580000000000005</v>
      </c>
      <c r="BP964" s="12">
        <v>1030.26</v>
      </c>
      <c r="BQ964" s="72">
        <v>37.906999999999996</v>
      </c>
      <c r="BR964" s="72">
        <v>5.99</v>
      </c>
      <c r="BS964" s="12">
        <v>1302.1010000000001</v>
      </c>
      <c r="BT964" s="72">
        <v>47.908999999999999</v>
      </c>
      <c r="BU964" s="72">
        <v>3.7480000000000002</v>
      </c>
      <c r="BV964" s="12">
        <v>2717.8809999999999</v>
      </c>
      <c r="BW964" s="72">
        <v>100</v>
      </c>
      <c r="BX964" s="72">
        <v>3.1629999999999998</v>
      </c>
      <c r="BY964" s="13"/>
      <c r="BZ964" s="13"/>
    </row>
    <row r="965" spans="1:78" ht="12.75" customHeight="1">
      <c r="A965" s="122" t="s">
        <v>44</v>
      </c>
      <c r="B965" s="71" t="s">
        <v>46</v>
      </c>
      <c r="C965" s="71" t="s">
        <v>25</v>
      </c>
      <c r="D965" s="34">
        <v>45536</v>
      </c>
      <c r="E965" s="12">
        <v>0</v>
      </c>
      <c r="F965" s="72">
        <v>0</v>
      </c>
      <c r="G965" s="72">
        <v>0</v>
      </c>
      <c r="H965" s="12">
        <v>68.424999999999997</v>
      </c>
      <c r="I965" s="72">
        <v>2.5339999999999998</v>
      </c>
      <c r="J965" s="72">
        <v>32.222999999999999</v>
      </c>
      <c r="K965" s="12">
        <v>66.498999999999995</v>
      </c>
      <c r="L965" s="72">
        <v>2.4630000000000001</v>
      </c>
      <c r="M965" s="72">
        <v>26.241</v>
      </c>
      <c r="N965" s="12">
        <v>134.92400000000001</v>
      </c>
      <c r="O965" s="72">
        <v>4.9969999999999999</v>
      </c>
      <c r="P965" s="72">
        <v>21.731999999999999</v>
      </c>
      <c r="Q965" s="12">
        <v>55.328000000000003</v>
      </c>
      <c r="R965" s="72">
        <v>2.0489999999999999</v>
      </c>
      <c r="S965" s="72">
        <v>36.79</v>
      </c>
      <c r="T965" s="12">
        <v>190.25200000000001</v>
      </c>
      <c r="U965" s="72">
        <v>7.0460000000000003</v>
      </c>
      <c r="V965" s="72">
        <v>17.509</v>
      </c>
      <c r="W965" s="12">
        <v>1219.471</v>
      </c>
      <c r="X965" s="72">
        <v>45.162999999999997</v>
      </c>
      <c r="Y965" s="72">
        <v>4.4589999999999996</v>
      </c>
      <c r="Z965" s="12">
        <v>1409.723</v>
      </c>
      <c r="AA965" s="72">
        <v>52.209000000000003</v>
      </c>
      <c r="AB965" s="72">
        <v>4.2300000000000004</v>
      </c>
      <c r="AC965" s="12">
        <v>1409.723</v>
      </c>
      <c r="AD965" s="72">
        <v>52.209000000000003</v>
      </c>
      <c r="AE965" s="72">
        <v>4.2300000000000004</v>
      </c>
      <c r="AF965" s="12">
        <v>2.9449999999999998</v>
      </c>
      <c r="AG965" s="72">
        <v>0.109</v>
      </c>
      <c r="AH965" s="72">
        <v>108.045</v>
      </c>
      <c r="AI965" s="12">
        <v>64.236000000000004</v>
      </c>
      <c r="AJ965" s="72">
        <v>2.379</v>
      </c>
      <c r="AK965" s="72">
        <v>37.881</v>
      </c>
      <c r="AL965" s="12">
        <v>67.180999999999997</v>
      </c>
      <c r="AM965" s="72">
        <v>2.488</v>
      </c>
      <c r="AN965" s="72">
        <v>35.941000000000003</v>
      </c>
      <c r="AO965" s="12">
        <v>1476.904</v>
      </c>
      <c r="AP965" s="72">
        <v>54.697000000000003</v>
      </c>
      <c r="AQ965" s="72">
        <v>3.6440000000000001</v>
      </c>
      <c r="AR965" s="12">
        <v>82.363</v>
      </c>
      <c r="AS965" s="72">
        <v>3.05</v>
      </c>
      <c r="AT965" s="72">
        <v>24.940999999999999</v>
      </c>
      <c r="AU965" s="12">
        <v>30.177</v>
      </c>
      <c r="AV965" s="72">
        <v>1.1180000000000001</v>
      </c>
      <c r="AW965" s="72">
        <v>47.142000000000003</v>
      </c>
      <c r="AX965" s="12">
        <v>141.28399999999999</v>
      </c>
      <c r="AY965" s="72">
        <v>5.2320000000000002</v>
      </c>
      <c r="AZ965" s="72">
        <v>16.757000000000001</v>
      </c>
      <c r="BA965" s="12">
        <v>171.46100000000001</v>
      </c>
      <c r="BB965" s="72">
        <v>6.35</v>
      </c>
      <c r="BC965" s="72">
        <v>16.715</v>
      </c>
      <c r="BD965" s="12">
        <v>64.162000000000006</v>
      </c>
      <c r="BE965" s="72">
        <v>2.3759999999999999</v>
      </c>
      <c r="BF965" s="72">
        <v>31.771999999999998</v>
      </c>
      <c r="BG965" s="12">
        <v>235.62299999999999</v>
      </c>
      <c r="BH965" s="72">
        <v>8.7260000000000009</v>
      </c>
      <c r="BI965" s="72">
        <v>14.327999999999999</v>
      </c>
      <c r="BJ965" s="12">
        <v>608.71600000000001</v>
      </c>
      <c r="BK965" s="72">
        <v>22.544</v>
      </c>
      <c r="BL965" s="72">
        <v>6.8650000000000002</v>
      </c>
      <c r="BM965" s="12">
        <v>296.53500000000003</v>
      </c>
      <c r="BN965" s="72">
        <v>10.981999999999999</v>
      </c>
      <c r="BO965" s="72">
        <v>11.39</v>
      </c>
      <c r="BP965" s="12">
        <v>905.25099999999998</v>
      </c>
      <c r="BQ965" s="72">
        <v>33.526000000000003</v>
      </c>
      <c r="BR965" s="72">
        <v>5.4429999999999996</v>
      </c>
      <c r="BS965" s="12">
        <v>1223.2370000000001</v>
      </c>
      <c r="BT965" s="72">
        <v>45.302999999999997</v>
      </c>
      <c r="BU965" s="72">
        <v>4.2880000000000003</v>
      </c>
      <c r="BV965" s="12">
        <v>2700.1419999999998</v>
      </c>
      <c r="BW965" s="72">
        <v>100</v>
      </c>
      <c r="BX965" s="72">
        <v>3.0030000000000001</v>
      </c>
      <c r="BY965" s="13"/>
      <c r="BZ965" s="13"/>
    </row>
    <row r="966" spans="1:78" ht="12.75" customHeight="1">
      <c r="A966" s="122" t="s">
        <v>44</v>
      </c>
      <c r="B966" s="71" t="s">
        <v>46</v>
      </c>
      <c r="C966" s="71" t="s">
        <v>25</v>
      </c>
      <c r="D966" s="34">
        <v>45627</v>
      </c>
      <c r="E966" s="12">
        <v>0</v>
      </c>
      <c r="F966" s="72">
        <v>0</v>
      </c>
      <c r="G966" s="72">
        <v>0</v>
      </c>
      <c r="H966" s="12">
        <v>90.251999999999995</v>
      </c>
      <c r="I966" s="72">
        <v>3.3940000000000001</v>
      </c>
      <c r="J966" s="72">
        <v>26.861999999999998</v>
      </c>
      <c r="K966" s="12">
        <v>107.762</v>
      </c>
      <c r="L966" s="72">
        <v>4.0519999999999996</v>
      </c>
      <c r="M966" s="72">
        <v>21.905999999999999</v>
      </c>
      <c r="N966" s="12">
        <v>198.01400000000001</v>
      </c>
      <c r="O966" s="72">
        <v>7.4459999999999997</v>
      </c>
      <c r="P966" s="72">
        <v>14.494999999999999</v>
      </c>
      <c r="Q966" s="12">
        <v>64.7</v>
      </c>
      <c r="R966" s="72">
        <v>2.4329999999999998</v>
      </c>
      <c r="S966" s="72">
        <v>25.300999999999998</v>
      </c>
      <c r="T966" s="12">
        <v>262.71300000000002</v>
      </c>
      <c r="U966" s="72">
        <v>9.8780000000000001</v>
      </c>
      <c r="V966" s="72">
        <v>12.753</v>
      </c>
      <c r="W966" s="12">
        <v>1044.6849999999999</v>
      </c>
      <c r="X966" s="72">
        <v>39.280999999999999</v>
      </c>
      <c r="Y966" s="72">
        <v>5.7450000000000001</v>
      </c>
      <c r="Z966" s="12">
        <v>1307.3989999999999</v>
      </c>
      <c r="AA966" s="72">
        <v>49.16</v>
      </c>
      <c r="AB966" s="72">
        <v>4.4260000000000002</v>
      </c>
      <c r="AC966" s="12">
        <v>1307.3989999999999</v>
      </c>
      <c r="AD966" s="72">
        <v>49.16</v>
      </c>
      <c r="AE966" s="72">
        <v>4.4260000000000002</v>
      </c>
      <c r="AF966" s="12">
        <v>11.952</v>
      </c>
      <c r="AG966" s="72">
        <v>0.44900000000000001</v>
      </c>
      <c r="AH966" s="72">
        <v>56.2</v>
      </c>
      <c r="AI966" s="12">
        <v>66.826999999999998</v>
      </c>
      <c r="AJ966" s="72">
        <v>2.5129999999999999</v>
      </c>
      <c r="AK966" s="72">
        <v>17.986999999999998</v>
      </c>
      <c r="AL966" s="12">
        <v>78.778999999999996</v>
      </c>
      <c r="AM966" s="72">
        <v>2.9620000000000002</v>
      </c>
      <c r="AN966" s="72">
        <v>18.355</v>
      </c>
      <c r="AO966" s="12">
        <v>1386.1780000000001</v>
      </c>
      <c r="AP966" s="72">
        <v>52.122</v>
      </c>
      <c r="AQ966" s="72">
        <v>4.13</v>
      </c>
      <c r="AR966" s="12">
        <v>51.674999999999997</v>
      </c>
      <c r="AS966" s="72">
        <v>1.9430000000000001</v>
      </c>
      <c r="AT966" s="72">
        <v>31.954000000000001</v>
      </c>
      <c r="AU966" s="12">
        <v>33.902000000000001</v>
      </c>
      <c r="AV966" s="72">
        <v>1.2749999999999999</v>
      </c>
      <c r="AW966" s="72">
        <v>41.945999999999998</v>
      </c>
      <c r="AX966" s="12">
        <v>96.052999999999997</v>
      </c>
      <c r="AY966" s="72">
        <v>3.6120000000000001</v>
      </c>
      <c r="AZ966" s="72">
        <v>24.117999999999999</v>
      </c>
      <c r="BA966" s="12">
        <v>129.95500000000001</v>
      </c>
      <c r="BB966" s="72">
        <v>4.8860000000000001</v>
      </c>
      <c r="BC966" s="72">
        <v>18.942</v>
      </c>
      <c r="BD966" s="12">
        <v>76.707999999999998</v>
      </c>
      <c r="BE966" s="72">
        <v>2.8839999999999999</v>
      </c>
      <c r="BF966" s="72">
        <v>25.847999999999999</v>
      </c>
      <c r="BG966" s="12">
        <v>206.66399999999999</v>
      </c>
      <c r="BH966" s="72">
        <v>7.7709999999999999</v>
      </c>
      <c r="BI966" s="72">
        <v>14.837</v>
      </c>
      <c r="BJ966" s="12">
        <v>702.904</v>
      </c>
      <c r="BK966" s="72">
        <v>26.43</v>
      </c>
      <c r="BL966" s="72">
        <v>7.8620000000000001</v>
      </c>
      <c r="BM966" s="12">
        <v>312.072</v>
      </c>
      <c r="BN966" s="72">
        <v>11.734</v>
      </c>
      <c r="BO966" s="72">
        <v>12.237</v>
      </c>
      <c r="BP966" s="12">
        <v>1014.977</v>
      </c>
      <c r="BQ966" s="72">
        <v>38.164000000000001</v>
      </c>
      <c r="BR966" s="72">
        <v>6.2130000000000001</v>
      </c>
      <c r="BS966" s="12">
        <v>1273.3150000000001</v>
      </c>
      <c r="BT966" s="72">
        <v>47.878</v>
      </c>
      <c r="BU966" s="72">
        <v>4.4829999999999997</v>
      </c>
      <c r="BV966" s="12">
        <v>2659.4929999999999</v>
      </c>
      <c r="BW966" s="72">
        <v>100</v>
      </c>
      <c r="BX966" s="72">
        <v>3.4140000000000001</v>
      </c>
      <c r="BY966" s="13"/>
      <c r="BZ966" s="13"/>
    </row>
    <row r="967" spans="1:78" ht="12.75" customHeight="1">
      <c r="A967" s="122" t="s">
        <v>44</v>
      </c>
      <c r="B967" s="71" t="s">
        <v>46</v>
      </c>
      <c r="C967" s="71" t="s">
        <v>25</v>
      </c>
      <c r="D967" s="34">
        <v>45717</v>
      </c>
      <c r="E967" s="12">
        <v>0</v>
      </c>
      <c r="F967" s="72">
        <v>0</v>
      </c>
      <c r="G967" s="72">
        <v>0</v>
      </c>
      <c r="H967" s="12">
        <v>96.902000000000001</v>
      </c>
      <c r="I967" s="72">
        <v>3.71</v>
      </c>
      <c r="J967" s="72">
        <v>31.41</v>
      </c>
      <c r="K967" s="12">
        <v>65.486000000000004</v>
      </c>
      <c r="L967" s="72">
        <v>2.5070000000000001</v>
      </c>
      <c r="M967" s="72">
        <v>29.462</v>
      </c>
      <c r="N967" s="12">
        <v>162.38800000000001</v>
      </c>
      <c r="O967" s="72">
        <v>6.2169999999999996</v>
      </c>
      <c r="P967" s="72">
        <v>22.006</v>
      </c>
      <c r="Q967" s="12">
        <v>31.8</v>
      </c>
      <c r="R967" s="72">
        <v>1.2170000000000001</v>
      </c>
      <c r="S967" s="72">
        <v>41.777000000000001</v>
      </c>
      <c r="T967" s="12">
        <v>194.18799999999999</v>
      </c>
      <c r="U967" s="72">
        <v>7.4340000000000002</v>
      </c>
      <c r="V967" s="72">
        <v>20.206</v>
      </c>
      <c r="W967" s="12">
        <v>1040.26</v>
      </c>
      <c r="X967" s="72">
        <v>39.823999999999998</v>
      </c>
      <c r="Y967" s="72">
        <v>7.1109999999999998</v>
      </c>
      <c r="Z967" s="12">
        <v>1234.4480000000001</v>
      </c>
      <c r="AA967" s="72">
        <v>47.258000000000003</v>
      </c>
      <c r="AB967" s="72">
        <v>6.875</v>
      </c>
      <c r="AC967" s="12">
        <v>1234.4480000000001</v>
      </c>
      <c r="AD967" s="72">
        <v>47.258000000000003</v>
      </c>
      <c r="AE967" s="72">
        <v>6.875</v>
      </c>
      <c r="AF967" s="12">
        <v>1.7969999999999999</v>
      </c>
      <c r="AG967" s="72">
        <v>6.9000000000000006E-2</v>
      </c>
      <c r="AH967" s="72">
        <v>103.718</v>
      </c>
      <c r="AI967" s="12">
        <v>72.733000000000004</v>
      </c>
      <c r="AJ967" s="72">
        <v>2.7839999999999998</v>
      </c>
      <c r="AK967" s="72">
        <v>21.890999999999998</v>
      </c>
      <c r="AL967" s="12">
        <v>74.53</v>
      </c>
      <c r="AM967" s="72">
        <v>2.8530000000000002</v>
      </c>
      <c r="AN967" s="72">
        <v>21.215</v>
      </c>
      <c r="AO967" s="12">
        <v>1308.9780000000001</v>
      </c>
      <c r="AP967" s="72">
        <v>50.112000000000002</v>
      </c>
      <c r="AQ967" s="72">
        <v>6.87</v>
      </c>
      <c r="AR967" s="12">
        <v>66.542000000000002</v>
      </c>
      <c r="AS967" s="72">
        <v>2.5470000000000002</v>
      </c>
      <c r="AT967" s="72">
        <v>26.881</v>
      </c>
      <c r="AU967" s="12">
        <v>26.163</v>
      </c>
      <c r="AV967" s="72">
        <v>1.002</v>
      </c>
      <c r="AW967" s="72">
        <v>62.41</v>
      </c>
      <c r="AX967" s="12">
        <v>145.63300000000001</v>
      </c>
      <c r="AY967" s="72">
        <v>5.5750000000000002</v>
      </c>
      <c r="AZ967" s="72">
        <v>18.78</v>
      </c>
      <c r="BA967" s="12">
        <v>171.79599999999999</v>
      </c>
      <c r="BB967" s="72">
        <v>6.577</v>
      </c>
      <c r="BC967" s="72">
        <v>18.599</v>
      </c>
      <c r="BD967" s="12">
        <v>93.933000000000007</v>
      </c>
      <c r="BE967" s="72">
        <v>3.5960000000000001</v>
      </c>
      <c r="BF967" s="72">
        <v>23.276</v>
      </c>
      <c r="BG967" s="12">
        <v>265.72899999999998</v>
      </c>
      <c r="BH967" s="72">
        <v>10.173</v>
      </c>
      <c r="BI967" s="72">
        <v>14.605</v>
      </c>
      <c r="BJ967" s="12">
        <v>662.51400000000001</v>
      </c>
      <c r="BK967" s="72">
        <v>25.363</v>
      </c>
      <c r="BL967" s="72">
        <v>7.516</v>
      </c>
      <c r="BM967" s="12">
        <v>308.36700000000002</v>
      </c>
      <c r="BN967" s="72">
        <v>11.805</v>
      </c>
      <c r="BO967" s="72">
        <v>11.904</v>
      </c>
      <c r="BP967" s="12">
        <v>970.88</v>
      </c>
      <c r="BQ967" s="72">
        <v>37.167999999999999</v>
      </c>
      <c r="BR967" s="72">
        <v>6.0620000000000003</v>
      </c>
      <c r="BS967" s="12">
        <v>1303.1510000000001</v>
      </c>
      <c r="BT967" s="72">
        <v>49.887999999999998</v>
      </c>
      <c r="BU967" s="72">
        <v>5.5090000000000003</v>
      </c>
      <c r="BV967" s="12">
        <v>2612.1289999999999</v>
      </c>
      <c r="BW967" s="72">
        <v>100</v>
      </c>
      <c r="BX967" s="72">
        <v>4.0289999999999999</v>
      </c>
      <c r="BY967" s="13"/>
      <c r="BZ967" s="13"/>
    </row>
    <row r="968" spans="1:78" ht="12.75" customHeight="1">
      <c r="A968" s="122" t="s">
        <v>44</v>
      </c>
      <c r="B968" s="71" t="s">
        <v>46</v>
      </c>
      <c r="C968" s="71" t="s">
        <v>25</v>
      </c>
      <c r="D968" s="34">
        <v>45809</v>
      </c>
      <c r="E968" s="12">
        <v>0</v>
      </c>
      <c r="F968" s="72">
        <v>0</v>
      </c>
      <c r="G968" s="72">
        <v>0</v>
      </c>
      <c r="H968" s="12">
        <v>88.626999999999995</v>
      </c>
      <c r="I968" s="72">
        <v>3.363</v>
      </c>
      <c r="J968" s="72">
        <v>27.376999999999999</v>
      </c>
      <c r="K968" s="12">
        <v>55.856999999999999</v>
      </c>
      <c r="L968" s="72">
        <v>2.1190000000000002</v>
      </c>
      <c r="M968" s="72">
        <v>28.876999999999999</v>
      </c>
      <c r="N968" s="12">
        <v>144.48500000000001</v>
      </c>
      <c r="O968" s="72">
        <v>5.4820000000000002</v>
      </c>
      <c r="P968" s="72">
        <v>19.516999999999999</v>
      </c>
      <c r="Q968" s="12">
        <v>25.209</v>
      </c>
      <c r="R968" s="72">
        <v>0.95699999999999996</v>
      </c>
      <c r="S968" s="72">
        <v>36.345999999999997</v>
      </c>
      <c r="T968" s="12">
        <v>169.69399999999999</v>
      </c>
      <c r="U968" s="72">
        <v>6.4390000000000001</v>
      </c>
      <c r="V968" s="72">
        <v>16.013000000000002</v>
      </c>
      <c r="W968" s="12">
        <v>1120.1590000000001</v>
      </c>
      <c r="X968" s="72">
        <v>42.503</v>
      </c>
      <c r="Y968" s="72">
        <v>7.1280000000000001</v>
      </c>
      <c r="Z968" s="12">
        <v>1289.8530000000001</v>
      </c>
      <c r="AA968" s="72">
        <v>48.942</v>
      </c>
      <c r="AB968" s="72">
        <v>6.3259999999999996</v>
      </c>
      <c r="AC968" s="12">
        <v>1289.8530000000001</v>
      </c>
      <c r="AD968" s="72">
        <v>48.942</v>
      </c>
      <c r="AE968" s="72">
        <v>6.3259999999999996</v>
      </c>
      <c r="AF968" s="12">
        <v>4.8739999999999997</v>
      </c>
      <c r="AG968" s="72">
        <v>0.185</v>
      </c>
      <c r="AH968" s="72">
        <v>106.096</v>
      </c>
      <c r="AI968" s="12">
        <v>82.468000000000004</v>
      </c>
      <c r="AJ968" s="72">
        <v>3.129</v>
      </c>
      <c r="AK968" s="72">
        <v>22.552</v>
      </c>
      <c r="AL968" s="12">
        <v>87.341999999999999</v>
      </c>
      <c r="AM968" s="72">
        <v>3.3140000000000001</v>
      </c>
      <c r="AN968" s="72">
        <v>20.481000000000002</v>
      </c>
      <c r="AO968" s="12">
        <v>1377.1949999999999</v>
      </c>
      <c r="AP968" s="72">
        <v>52.256</v>
      </c>
      <c r="AQ968" s="72">
        <v>6.26</v>
      </c>
      <c r="AR968" s="12">
        <v>74.222999999999999</v>
      </c>
      <c r="AS968" s="72">
        <v>2.8159999999999998</v>
      </c>
      <c r="AT968" s="72">
        <v>24.401</v>
      </c>
      <c r="AU968" s="12">
        <v>8.8870000000000005</v>
      </c>
      <c r="AV968" s="72">
        <v>0.33700000000000002</v>
      </c>
      <c r="AW968" s="72">
        <v>62.234000000000002</v>
      </c>
      <c r="AX968" s="12">
        <v>161.53</v>
      </c>
      <c r="AY968" s="72">
        <v>6.1289999999999996</v>
      </c>
      <c r="AZ968" s="72">
        <v>17.135000000000002</v>
      </c>
      <c r="BA968" s="12">
        <v>170.41800000000001</v>
      </c>
      <c r="BB968" s="72">
        <v>6.4660000000000002</v>
      </c>
      <c r="BC968" s="72">
        <v>16.939</v>
      </c>
      <c r="BD968" s="12">
        <v>20.734999999999999</v>
      </c>
      <c r="BE968" s="72">
        <v>0.78700000000000003</v>
      </c>
      <c r="BF968" s="72">
        <v>51.561999999999998</v>
      </c>
      <c r="BG968" s="12">
        <v>191.15299999999999</v>
      </c>
      <c r="BH968" s="72">
        <v>7.2530000000000001</v>
      </c>
      <c r="BI968" s="72">
        <v>16.516999999999999</v>
      </c>
      <c r="BJ968" s="12">
        <v>628.58299999999997</v>
      </c>
      <c r="BK968" s="72">
        <v>23.850999999999999</v>
      </c>
      <c r="BL968" s="72">
        <v>5.9870000000000001</v>
      </c>
      <c r="BM968" s="12">
        <v>364.33300000000003</v>
      </c>
      <c r="BN968" s="72">
        <v>13.824</v>
      </c>
      <c r="BO968" s="72">
        <v>10.467000000000001</v>
      </c>
      <c r="BP968" s="12">
        <v>992.91499999999996</v>
      </c>
      <c r="BQ968" s="72">
        <v>37.674999999999997</v>
      </c>
      <c r="BR968" s="72">
        <v>5.2409999999999997</v>
      </c>
      <c r="BS968" s="12">
        <v>1258.2909999999999</v>
      </c>
      <c r="BT968" s="72">
        <v>47.744</v>
      </c>
      <c r="BU968" s="72">
        <v>4.8440000000000003</v>
      </c>
      <c r="BV968" s="12">
        <v>2635.4859999999999</v>
      </c>
      <c r="BW968" s="72">
        <v>100</v>
      </c>
      <c r="BX968" s="72">
        <v>3.88</v>
      </c>
      <c r="BY968" s="13"/>
      <c r="BZ968" s="13"/>
    </row>
    <row r="969" spans="1:78" ht="12.75" customHeight="1">
      <c r="A969" s="122" t="s">
        <v>44</v>
      </c>
      <c r="B969" s="71" t="s">
        <v>46</v>
      </c>
      <c r="C969" s="71" t="s">
        <v>25</v>
      </c>
      <c r="D969" s="34">
        <v>45901</v>
      </c>
      <c r="E969" s="12">
        <v>0</v>
      </c>
      <c r="F969" s="72">
        <v>0</v>
      </c>
      <c r="G969" s="72">
        <v>0</v>
      </c>
      <c r="H969" s="12">
        <v>83.751000000000005</v>
      </c>
      <c r="I969" s="72">
        <v>3.121</v>
      </c>
      <c r="J969" s="72">
        <v>27.471</v>
      </c>
      <c r="K969" s="12">
        <v>69.418000000000006</v>
      </c>
      <c r="L969" s="72">
        <v>2.5870000000000002</v>
      </c>
      <c r="M969" s="72">
        <v>33.412999999999997</v>
      </c>
      <c r="N969" s="12">
        <v>153.16900000000001</v>
      </c>
      <c r="O969" s="72">
        <v>5.7080000000000002</v>
      </c>
      <c r="P969" s="72">
        <v>21.849</v>
      </c>
      <c r="Q969" s="12">
        <v>40.134999999999998</v>
      </c>
      <c r="R969" s="72">
        <v>1.496</v>
      </c>
      <c r="S969" s="72">
        <v>48.026000000000003</v>
      </c>
      <c r="T969" s="12">
        <v>193.30500000000001</v>
      </c>
      <c r="U969" s="72">
        <v>7.2039999999999997</v>
      </c>
      <c r="V969" s="72">
        <v>19.262</v>
      </c>
      <c r="W969" s="12">
        <v>1186.7909999999999</v>
      </c>
      <c r="X969" s="72">
        <v>44.225999999999999</v>
      </c>
      <c r="Y969" s="72">
        <v>5.6219999999999999</v>
      </c>
      <c r="Z969" s="12">
        <v>1380.096</v>
      </c>
      <c r="AA969" s="72">
        <v>51.43</v>
      </c>
      <c r="AB969" s="72">
        <v>3.855</v>
      </c>
      <c r="AC969" s="12">
        <v>1380.096</v>
      </c>
      <c r="AD969" s="72">
        <v>51.43</v>
      </c>
      <c r="AE969" s="72">
        <v>3.855</v>
      </c>
      <c r="AF969" s="12">
        <v>7.11</v>
      </c>
      <c r="AG969" s="72">
        <v>0.26500000000000001</v>
      </c>
      <c r="AH969" s="72">
        <v>106.721</v>
      </c>
      <c r="AI969" s="12">
        <v>73.668999999999997</v>
      </c>
      <c r="AJ969" s="72">
        <v>2.7450000000000001</v>
      </c>
      <c r="AK969" s="72">
        <v>30.626000000000001</v>
      </c>
      <c r="AL969" s="12">
        <v>80.78</v>
      </c>
      <c r="AM969" s="72">
        <v>3.01</v>
      </c>
      <c r="AN969" s="72">
        <v>29.9</v>
      </c>
      <c r="AO969" s="12">
        <v>1460.876</v>
      </c>
      <c r="AP969" s="72">
        <v>54.44</v>
      </c>
      <c r="AQ969" s="72">
        <v>4.0179999999999998</v>
      </c>
      <c r="AR969" s="12">
        <v>66.588999999999999</v>
      </c>
      <c r="AS969" s="72">
        <v>2.4809999999999999</v>
      </c>
      <c r="AT969" s="72">
        <v>30.687999999999999</v>
      </c>
      <c r="AU969" s="12">
        <v>8.9640000000000004</v>
      </c>
      <c r="AV969" s="72">
        <v>0.33400000000000002</v>
      </c>
      <c r="AW969" s="72">
        <v>62.121000000000002</v>
      </c>
      <c r="AX969" s="12">
        <v>89.956000000000003</v>
      </c>
      <c r="AY969" s="72">
        <v>3.3519999999999999</v>
      </c>
      <c r="AZ969" s="72">
        <v>24.045000000000002</v>
      </c>
      <c r="BA969" s="12">
        <v>98.92</v>
      </c>
      <c r="BB969" s="72">
        <v>3.6859999999999999</v>
      </c>
      <c r="BC969" s="72">
        <v>20.943000000000001</v>
      </c>
      <c r="BD969" s="12">
        <v>44.753</v>
      </c>
      <c r="BE969" s="72">
        <v>1.6679999999999999</v>
      </c>
      <c r="BF969" s="72">
        <v>35.204000000000001</v>
      </c>
      <c r="BG969" s="12">
        <v>143.67400000000001</v>
      </c>
      <c r="BH969" s="72">
        <v>5.3540000000000001</v>
      </c>
      <c r="BI969" s="72">
        <v>17.088000000000001</v>
      </c>
      <c r="BJ969" s="12">
        <v>645.13199999999995</v>
      </c>
      <c r="BK969" s="72">
        <v>24.041</v>
      </c>
      <c r="BL969" s="72">
        <v>9.0139999999999993</v>
      </c>
      <c r="BM969" s="12">
        <v>367.17899999999997</v>
      </c>
      <c r="BN969" s="72">
        <v>13.683</v>
      </c>
      <c r="BO969" s="72">
        <v>9.2010000000000005</v>
      </c>
      <c r="BP969" s="12">
        <v>1012.311</v>
      </c>
      <c r="BQ969" s="72">
        <v>37.723999999999997</v>
      </c>
      <c r="BR969" s="72">
        <v>6.2030000000000003</v>
      </c>
      <c r="BS969" s="12">
        <v>1222.575</v>
      </c>
      <c r="BT969" s="72">
        <v>45.56</v>
      </c>
      <c r="BU969" s="72">
        <v>5.22</v>
      </c>
      <c r="BV969" s="12">
        <v>2683.45</v>
      </c>
      <c r="BW969" s="72">
        <v>100</v>
      </c>
      <c r="BX969" s="72">
        <v>3.181</v>
      </c>
      <c r="BY969" s="13"/>
      <c r="BZ969" s="13"/>
    </row>
    <row r="970" spans="1:78" ht="12.75" customHeight="1">
      <c r="A970" s="122" t="s">
        <v>44</v>
      </c>
      <c r="B970" s="71" t="s">
        <v>46</v>
      </c>
      <c r="C970" s="71" t="s">
        <v>25</v>
      </c>
      <c r="D970" s="34">
        <v>45992</v>
      </c>
      <c r="E970" s="12">
        <v>0</v>
      </c>
      <c r="F970" s="72">
        <v>0</v>
      </c>
      <c r="G970" s="72">
        <v>0</v>
      </c>
      <c r="H970" s="12">
        <v>48.692999999999998</v>
      </c>
      <c r="I970" s="72">
        <v>2.0299999999999998</v>
      </c>
      <c r="J970" s="72">
        <v>35.226999999999997</v>
      </c>
      <c r="K970" s="12">
        <v>95.591999999999999</v>
      </c>
      <c r="L970" s="72">
        <v>3.9849999999999999</v>
      </c>
      <c r="M970" s="72">
        <v>34.186</v>
      </c>
      <c r="N970" s="12">
        <v>144.285</v>
      </c>
      <c r="O970" s="72">
        <v>6.0149999999999997</v>
      </c>
      <c r="P970" s="72">
        <v>31.928000000000001</v>
      </c>
      <c r="Q970" s="12">
        <v>50.072000000000003</v>
      </c>
      <c r="R970" s="72">
        <v>2.0870000000000002</v>
      </c>
      <c r="S970" s="72">
        <v>39.445999999999998</v>
      </c>
      <c r="T970" s="12">
        <v>194.358</v>
      </c>
      <c r="U970" s="72">
        <v>8.1029999999999998</v>
      </c>
      <c r="V970" s="72">
        <v>23.73</v>
      </c>
      <c r="W970" s="12">
        <v>1086.107</v>
      </c>
      <c r="X970" s="72">
        <v>45.277999999999999</v>
      </c>
      <c r="Y970" s="72">
        <v>5.2869999999999999</v>
      </c>
      <c r="Z970" s="12">
        <v>1280.4649999999999</v>
      </c>
      <c r="AA970" s="72">
        <v>53.381</v>
      </c>
      <c r="AB970" s="72">
        <v>4.0289999999999999</v>
      </c>
      <c r="AC970" s="12">
        <v>1280.4649999999999</v>
      </c>
      <c r="AD970" s="72">
        <v>53.381</v>
      </c>
      <c r="AE970" s="72">
        <v>4.0289999999999999</v>
      </c>
      <c r="AF970" s="12">
        <v>4.9260000000000002</v>
      </c>
      <c r="AG970" s="72">
        <v>0.20499999999999999</v>
      </c>
      <c r="AH970" s="72">
        <v>117.64700000000001</v>
      </c>
      <c r="AI970" s="12">
        <v>96.006</v>
      </c>
      <c r="AJ970" s="72">
        <v>4.0019999999999998</v>
      </c>
      <c r="AK970" s="72">
        <v>27.686</v>
      </c>
      <c r="AL970" s="12">
        <v>100.932</v>
      </c>
      <c r="AM970" s="72">
        <v>4.2080000000000002</v>
      </c>
      <c r="AN970" s="72">
        <v>25.722999999999999</v>
      </c>
      <c r="AO970" s="12">
        <v>1381.3969999999999</v>
      </c>
      <c r="AP970" s="72">
        <v>57.588999999999999</v>
      </c>
      <c r="AQ970" s="72">
        <v>4.8319999999999999</v>
      </c>
      <c r="AR970" s="12">
        <v>75.497</v>
      </c>
      <c r="AS970" s="72">
        <v>3.1469999999999998</v>
      </c>
      <c r="AT970" s="72">
        <v>29.710999999999999</v>
      </c>
      <c r="AU970" s="12">
        <v>10.262</v>
      </c>
      <c r="AV970" s="72">
        <v>0.42799999999999999</v>
      </c>
      <c r="AW970" s="72">
        <v>103.58</v>
      </c>
      <c r="AX970" s="12">
        <v>52.594999999999999</v>
      </c>
      <c r="AY970" s="72">
        <v>2.1930000000000001</v>
      </c>
      <c r="AZ970" s="72">
        <v>37.377000000000002</v>
      </c>
      <c r="BA970" s="12">
        <v>62.857999999999997</v>
      </c>
      <c r="BB970" s="72">
        <v>2.62</v>
      </c>
      <c r="BC970" s="72">
        <v>35.457000000000001</v>
      </c>
      <c r="BD970" s="12">
        <v>69.319999999999993</v>
      </c>
      <c r="BE970" s="72">
        <v>2.89</v>
      </c>
      <c r="BF970" s="72">
        <v>28.364000000000001</v>
      </c>
      <c r="BG970" s="12">
        <v>132.178</v>
      </c>
      <c r="BH970" s="72">
        <v>5.51</v>
      </c>
      <c r="BI970" s="72">
        <v>19.687999999999999</v>
      </c>
      <c r="BJ970" s="12">
        <v>495.899</v>
      </c>
      <c r="BK970" s="72">
        <v>20.672999999999998</v>
      </c>
      <c r="BL970" s="72">
        <v>9.4139999999999997</v>
      </c>
      <c r="BM970" s="12">
        <v>313.76</v>
      </c>
      <c r="BN970" s="72">
        <v>13.08</v>
      </c>
      <c r="BO970" s="72">
        <v>11.151999999999999</v>
      </c>
      <c r="BP970" s="12">
        <v>809.65800000000002</v>
      </c>
      <c r="BQ970" s="72">
        <v>33.753999999999998</v>
      </c>
      <c r="BR970" s="72">
        <v>6.2789999999999999</v>
      </c>
      <c r="BS970" s="12">
        <v>1017.333</v>
      </c>
      <c r="BT970" s="72">
        <v>42.411000000000001</v>
      </c>
      <c r="BU970" s="72">
        <v>5.0289999999999999</v>
      </c>
      <c r="BV970" s="12">
        <v>2398.73</v>
      </c>
      <c r="BW970" s="72">
        <v>100</v>
      </c>
      <c r="BX970" s="72">
        <v>3.5630000000000002</v>
      </c>
      <c r="BY970" s="13"/>
      <c r="BZ970" s="13"/>
    </row>
    <row r="971" spans="1:78" ht="12.75" customHeight="1">
      <c r="A971" s="122" t="s">
        <v>44</v>
      </c>
      <c r="B971" s="71" t="s">
        <v>46</v>
      </c>
      <c r="C971" s="71" t="s">
        <v>25</v>
      </c>
      <c r="D971" s="34">
        <v>46082</v>
      </c>
      <c r="E971" s="12">
        <v>0</v>
      </c>
      <c r="F971" s="72">
        <v>0</v>
      </c>
      <c r="G971" s="72">
        <v>0</v>
      </c>
      <c r="H971" s="12">
        <v>42.643000000000001</v>
      </c>
      <c r="I971" s="72">
        <v>1.681</v>
      </c>
      <c r="J971" s="72">
        <v>43.286000000000001</v>
      </c>
      <c r="K971" s="12">
        <v>55.231000000000002</v>
      </c>
      <c r="L971" s="72">
        <v>2.177</v>
      </c>
      <c r="M971" s="72">
        <v>42.639000000000003</v>
      </c>
      <c r="N971" s="12">
        <v>97.873999999999995</v>
      </c>
      <c r="O971" s="72">
        <v>3.8580000000000001</v>
      </c>
      <c r="P971" s="72">
        <v>29.562000000000001</v>
      </c>
      <c r="Q971" s="12">
        <v>45.018999999999998</v>
      </c>
      <c r="R971" s="72">
        <v>1.7749999999999999</v>
      </c>
      <c r="S971" s="72">
        <v>41.877000000000002</v>
      </c>
      <c r="T971" s="12">
        <v>142.893</v>
      </c>
      <c r="U971" s="72">
        <v>5.633</v>
      </c>
      <c r="V971" s="72">
        <v>28.015000000000001</v>
      </c>
      <c r="W971" s="12">
        <v>1091.5260000000001</v>
      </c>
      <c r="X971" s="72">
        <v>43.030999999999999</v>
      </c>
      <c r="Y971" s="72">
        <v>5.9740000000000002</v>
      </c>
      <c r="Z971" s="12">
        <v>1234.4190000000001</v>
      </c>
      <c r="AA971" s="72">
        <v>48.664000000000001</v>
      </c>
      <c r="AB971" s="72">
        <v>5.2320000000000002</v>
      </c>
      <c r="AC971" s="12">
        <v>1234.4190000000001</v>
      </c>
      <c r="AD971" s="72">
        <v>48.664000000000001</v>
      </c>
      <c r="AE971" s="72">
        <v>5.2320000000000002</v>
      </c>
      <c r="AF971" s="12">
        <v>19.911999999999999</v>
      </c>
      <c r="AG971" s="72">
        <v>0.78500000000000003</v>
      </c>
      <c r="AH971" s="72">
        <v>66.117000000000004</v>
      </c>
      <c r="AI971" s="12">
        <v>78.248000000000005</v>
      </c>
      <c r="AJ971" s="72">
        <v>3.085</v>
      </c>
      <c r="AK971" s="72">
        <v>22.776</v>
      </c>
      <c r="AL971" s="12">
        <v>98.159000000000006</v>
      </c>
      <c r="AM971" s="72">
        <v>3.87</v>
      </c>
      <c r="AN971" s="72">
        <v>22.463999999999999</v>
      </c>
      <c r="AO971" s="12">
        <v>1332.578</v>
      </c>
      <c r="AP971" s="72">
        <v>52.533999999999999</v>
      </c>
      <c r="AQ971" s="72">
        <v>5.298</v>
      </c>
      <c r="AR971" s="12">
        <v>60.08</v>
      </c>
      <c r="AS971" s="72">
        <v>2.3690000000000002</v>
      </c>
      <c r="AT971" s="72">
        <v>31.838999999999999</v>
      </c>
      <c r="AU971" s="12">
        <v>18.247</v>
      </c>
      <c r="AV971" s="72">
        <v>0.71899999999999997</v>
      </c>
      <c r="AW971" s="72">
        <v>74.599000000000004</v>
      </c>
      <c r="AX971" s="12">
        <v>113.364</v>
      </c>
      <c r="AY971" s="72">
        <v>4.4690000000000003</v>
      </c>
      <c r="AZ971" s="72">
        <v>29.687000000000001</v>
      </c>
      <c r="BA971" s="12">
        <v>131.61099999999999</v>
      </c>
      <c r="BB971" s="72">
        <v>5.1879999999999997</v>
      </c>
      <c r="BC971" s="72">
        <v>25.265000000000001</v>
      </c>
      <c r="BD971" s="12">
        <v>45.762</v>
      </c>
      <c r="BE971" s="72">
        <v>1.804</v>
      </c>
      <c r="BF971" s="72">
        <v>37.982999999999997</v>
      </c>
      <c r="BG971" s="12">
        <v>177.37299999999999</v>
      </c>
      <c r="BH971" s="72">
        <v>6.9930000000000003</v>
      </c>
      <c r="BI971" s="72">
        <v>20.940999999999999</v>
      </c>
      <c r="BJ971" s="12">
        <v>615.65800000000002</v>
      </c>
      <c r="BK971" s="72">
        <v>24.271000000000001</v>
      </c>
      <c r="BL971" s="72">
        <v>8.3030000000000008</v>
      </c>
      <c r="BM971" s="12">
        <v>350.92</v>
      </c>
      <c r="BN971" s="72">
        <v>13.834</v>
      </c>
      <c r="BO971" s="72">
        <v>13.79</v>
      </c>
      <c r="BP971" s="12">
        <v>966.57799999999997</v>
      </c>
      <c r="BQ971" s="72">
        <v>38.104999999999997</v>
      </c>
      <c r="BR971" s="72">
        <v>8.0009999999999994</v>
      </c>
      <c r="BS971" s="12">
        <v>1204.0309999999999</v>
      </c>
      <c r="BT971" s="72">
        <v>47.466000000000001</v>
      </c>
      <c r="BU971" s="72">
        <v>5.7130000000000001</v>
      </c>
      <c r="BV971" s="12">
        <v>2536.6089999999999</v>
      </c>
      <c r="BW971" s="72">
        <v>100</v>
      </c>
      <c r="BX971" s="72">
        <v>3.69</v>
      </c>
      <c r="BY971" s="13"/>
      <c r="BZ971" s="13"/>
    </row>
    <row r="972" spans="1:78" ht="12.75" customHeight="1">
      <c r="A972" s="122" t="s">
        <v>44</v>
      </c>
      <c r="B972" s="71" t="s">
        <v>46</v>
      </c>
      <c r="C972" s="71" t="s">
        <v>25</v>
      </c>
      <c r="D972" s="34">
        <v>46174</v>
      </c>
      <c r="E972" s="12">
        <v>0</v>
      </c>
      <c r="F972" s="72">
        <v>0</v>
      </c>
      <c r="G972" s="72">
        <v>0</v>
      </c>
      <c r="H972" s="12">
        <v>45.106000000000002</v>
      </c>
      <c r="I972" s="72">
        <v>1.7729999999999999</v>
      </c>
      <c r="J972" s="72">
        <v>22.884</v>
      </c>
      <c r="K972" s="12">
        <v>98.055000000000007</v>
      </c>
      <c r="L972" s="72">
        <v>3.8530000000000002</v>
      </c>
      <c r="M972" s="72">
        <v>30.170999999999999</v>
      </c>
      <c r="N972" s="12">
        <v>143.16</v>
      </c>
      <c r="O972" s="72">
        <v>5.6260000000000003</v>
      </c>
      <c r="P972" s="72">
        <v>20.684000000000001</v>
      </c>
      <c r="Q972" s="12">
        <v>44.679000000000002</v>
      </c>
      <c r="R972" s="72">
        <v>1.756</v>
      </c>
      <c r="S972" s="72">
        <v>31.155999999999999</v>
      </c>
      <c r="T972" s="12">
        <v>187.839</v>
      </c>
      <c r="U972" s="72">
        <v>7.3819999999999997</v>
      </c>
      <c r="V972" s="72">
        <v>16.879000000000001</v>
      </c>
      <c r="W972" s="12">
        <v>1057.3240000000001</v>
      </c>
      <c r="X972" s="72">
        <v>41.552</v>
      </c>
      <c r="Y972" s="72">
        <v>4.8390000000000004</v>
      </c>
      <c r="Z972" s="12">
        <v>1245.164</v>
      </c>
      <c r="AA972" s="72">
        <v>48.933999999999997</v>
      </c>
      <c r="AB972" s="72">
        <v>4.1890000000000001</v>
      </c>
      <c r="AC972" s="12">
        <v>1245.164</v>
      </c>
      <c r="AD972" s="72">
        <v>48.933999999999997</v>
      </c>
      <c r="AE972" s="72">
        <v>4.1890000000000001</v>
      </c>
      <c r="AF972" s="12">
        <v>14.092000000000001</v>
      </c>
      <c r="AG972" s="72">
        <v>0.55400000000000005</v>
      </c>
      <c r="AH972" s="72">
        <v>112.05200000000001</v>
      </c>
      <c r="AI972" s="12">
        <v>128.00200000000001</v>
      </c>
      <c r="AJ972" s="72">
        <v>5.03</v>
      </c>
      <c r="AK972" s="72">
        <v>23.297000000000001</v>
      </c>
      <c r="AL972" s="12">
        <v>142.09299999999999</v>
      </c>
      <c r="AM972" s="72">
        <v>5.5839999999999996</v>
      </c>
      <c r="AN972" s="72">
        <v>17.614000000000001</v>
      </c>
      <c r="AO972" s="12">
        <v>1387.2570000000001</v>
      </c>
      <c r="AP972" s="72">
        <v>54.518000000000001</v>
      </c>
      <c r="AQ972" s="72">
        <v>3.9009999999999998</v>
      </c>
      <c r="AR972" s="12">
        <v>38.872</v>
      </c>
      <c r="AS972" s="72">
        <v>1.528</v>
      </c>
      <c r="AT972" s="72">
        <v>29.332999999999998</v>
      </c>
      <c r="AU972" s="12">
        <v>15.628</v>
      </c>
      <c r="AV972" s="72">
        <v>0.61399999999999999</v>
      </c>
      <c r="AW972" s="72">
        <v>52.564999999999998</v>
      </c>
      <c r="AX972" s="12">
        <v>147.56200000000001</v>
      </c>
      <c r="AY972" s="72">
        <v>5.7990000000000004</v>
      </c>
      <c r="AZ972" s="72">
        <v>16.552</v>
      </c>
      <c r="BA972" s="12">
        <v>163.19</v>
      </c>
      <c r="BB972" s="72">
        <v>6.4130000000000003</v>
      </c>
      <c r="BC972" s="72">
        <v>15.375</v>
      </c>
      <c r="BD972" s="12">
        <v>54.593000000000004</v>
      </c>
      <c r="BE972" s="72">
        <v>2.145</v>
      </c>
      <c r="BF972" s="72">
        <v>32.22</v>
      </c>
      <c r="BG972" s="12">
        <v>217.78299999999999</v>
      </c>
      <c r="BH972" s="72">
        <v>8.5589999999999993</v>
      </c>
      <c r="BI972" s="72">
        <v>13.804</v>
      </c>
      <c r="BJ972" s="12">
        <v>605.35699999999997</v>
      </c>
      <c r="BK972" s="72">
        <v>23.79</v>
      </c>
      <c r="BL972" s="72">
        <v>9.0540000000000003</v>
      </c>
      <c r="BM972" s="12">
        <v>295.32</v>
      </c>
      <c r="BN972" s="72">
        <v>11.606</v>
      </c>
      <c r="BO972" s="72">
        <v>13.441000000000001</v>
      </c>
      <c r="BP972" s="12">
        <v>900.67700000000002</v>
      </c>
      <c r="BQ972" s="72">
        <v>35.396000000000001</v>
      </c>
      <c r="BR972" s="72">
        <v>6.6</v>
      </c>
      <c r="BS972" s="12">
        <v>1157.3320000000001</v>
      </c>
      <c r="BT972" s="72">
        <v>45.481999999999999</v>
      </c>
      <c r="BU972" s="72">
        <v>5.1559999999999997</v>
      </c>
      <c r="BV972" s="12">
        <v>2544.5889999999999</v>
      </c>
      <c r="BW972" s="72">
        <v>100</v>
      </c>
      <c r="BX972" s="72">
        <v>3.766</v>
      </c>
      <c r="BY972" s="13"/>
      <c r="BZ972" s="13"/>
    </row>
    <row r="973" spans="1:78" ht="12.75" customHeight="1">
      <c r="A973" s="122" t="s">
        <v>44</v>
      </c>
      <c r="B973" s="71" t="s">
        <v>72</v>
      </c>
      <c r="C973" s="71" t="s">
        <v>26</v>
      </c>
      <c r="D973" s="34">
        <v>41883</v>
      </c>
      <c r="E973" s="12">
        <v>0</v>
      </c>
      <c r="F973" s="72">
        <v>0</v>
      </c>
      <c r="G973" s="72">
        <v>0</v>
      </c>
      <c r="H973" s="12">
        <v>102.30800000000001</v>
      </c>
      <c r="I973" s="72">
        <v>4.4089999999999998</v>
      </c>
      <c r="J973" s="72">
        <v>24.548999999999999</v>
      </c>
      <c r="K973" s="12">
        <v>90.069000000000003</v>
      </c>
      <c r="L973" s="72">
        <v>3.8809999999999998</v>
      </c>
      <c r="M973" s="72">
        <v>27.039000000000001</v>
      </c>
      <c r="N973" s="12">
        <v>192.37700000000001</v>
      </c>
      <c r="O973" s="72">
        <v>8.2899999999999991</v>
      </c>
      <c r="P973" s="72">
        <v>17.300999999999998</v>
      </c>
      <c r="Q973" s="12">
        <v>46.652000000000001</v>
      </c>
      <c r="R973" s="72">
        <v>2.0099999999999998</v>
      </c>
      <c r="S973" s="72">
        <v>43.9</v>
      </c>
      <c r="T973" s="12">
        <v>239.03</v>
      </c>
      <c r="U973" s="72">
        <v>10.3</v>
      </c>
      <c r="V973" s="72">
        <v>16.757000000000001</v>
      </c>
      <c r="W973" s="12">
        <v>908.29200000000003</v>
      </c>
      <c r="X973" s="72">
        <v>39.14</v>
      </c>
      <c r="Y973" s="72">
        <v>6.0129999999999999</v>
      </c>
      <c r="Z973" s="12">
        <v>1147.3219999999999</v>
      </c>
      <c r="AA973" s="72">
        <v>49.44</v>
      </c>
      <c r="AB973" s="72">
        <v>6.05</v>
      </c>
      <c r="AC973" s="12">
        <v>1147.3219999999999</v>
      </c>
      <c r="AD973" s="72">
        <v>49.44</v>
      </c>
      <c r="AE973" s="72">
        <v>6.05</v>
      </c>
      <c r="AF973" s="12">
        <v>12.196999999999999</v>
      </c>
      <c r="AG973" s="72">
        <v>0.52600000000000002</v>
      </c>
      <c r="AH973" s="72">
        <v>79.494</v>
      </c>
      <c r="AI973" s="12">
        <v>225.10599999999999</v>
      </c>
      <c r="AJ973" s="72">
        <v>9.6999999999999993</v>
      </c>
      <c r="AK973" s="72">
        <v>20.681999999999999</v>
      </c>
      <c r="AL973" s="12">
        <v>237.303</v>
      </c>
      <c r="AM973" s="72">
        <v>10.226000000000001</v>
      </c>
      <c r="AN973" s="72">
        <v>19.539000000000001</v>
      </c>
      <c r="AO973" s="12">
        <v>1384.625</v>
      </c>
      <c r="AP973" s="72">
        <v>59.665999999999997</v>
      </c>
      <c r="AQ973" s="72">
        <v>6.0609999999999999</v>
      </c>
      <c r="AR973" s="12">
        <v>31.605</v>
      </c>
      <c r="AS973" s="72">
        <v>1.3620000000000001</v>
      </c>
      <c r="AT973" s="72">
        <v>42.201999999999998</v>
      </c>
      <c r="AU973" s="12">
        <v>1.006</v>
      </c>
      <c r="AV973" s="72">
        <v>4.2999999999999997E-2</v>
      </c>
      <c r="AW973" s="72">
        <v>102.038</v>
      </c>
      <c r="AX973" s="12">
        <v>154.077</v>
      </c>
      <c r="AY973" s="72">
        <v>6.6390000000000002</v>
      </c>
      <c r="AZ973" s="72">
        <v>19.405999999999999</v>
      </c>
      <c r="BA973" s="12">
        <v>155.08199999999999</v>
      </c>
      <c r="BB973" s="72">
        <v>6.6829999999999998</v>
      </c>
      <c r="BC973" s="72">
        <v>19.198</v>
      </c>
      <c r="BD973" s="12">
        <v>246.81700000000001</v>
      </c>
      <c r="BE973" s="72">
        <v>10.635999999999999</v>
      </c>
      <c r="BF973" s="72">
        <v>17.571999999999999</v>
      </c>
      <c r="BG973" s="12">
        <v>401.899</v>
      </c>
      <c r="BH973" s="72">
        <v>17.318999999999999</v>
      </c>
      <c r="BI973" s="72">
        <v>10.138999999999999</v>
      </c>
      <c r="BJ973" s="12">
        <v>468.15800000000002</v>
      </c>
      <c r="BK973" s="72">
        <v>20.173999999999999</v>
      </c>
      <c r="BL973" s="72">
        <v>12.708</v>
      </c>
      <c r="BM973" s="12">
        <v>34.334000000000003</v>
      </c>
      <c r="BN973" s="72">
        <v>1.48</v>
      </c>
      <c r="BO973" s="72">
        <v>40.411999999999999</v>
      </c>
      <c r="BP973" s="12">
        <v>502.49200000000002</v>
      </c>
      <c r="BQ973" s="72">
        <v>21.652999999999999</v>
      </c>
      <c r="BR973" s="72">
        <v>11.644</v>
      </c>
      <c r="BS973" s="12">
        <v>935.99599999999998</v>
      </c>
      <c r="BT973" s="72">
        <v>40.334000000000003</v>
      </c>
      <c r="BU973" s="72">
        <v>7.3579999999999997</v>
      </c>
      <c r="BV973" s="12">
        <v>2320.62</v>
      </c>
      <c r="BW973" s="72">
        <v>100</v>
      </c>
      <c r="BX973" s="72">
        <v>4.8369999999999997</v>
      </c>
      <c r="BY973" s="13"/>
      <c r="BZ973" s="13"/>
    </row>
    <row r="974" spans="1:78" ht="12.75" customHeight="1">
      <c r="A974" s="122" t="s">
        <v>44</v>
      </c>
      <c r="B974" s="71" t="s">
        <v>72</v>
      </c>
      <c r="C974" s="71" t="s">
        <v>26</v>
      </c>
      <c r="D974" s="34">
        <v>41974</v>
      </c>
      <c r="E974" s="12">
        <v>2.73</v>
      </c>
      <c r="F974" s="72">
        <v>0.126</v>
      </c>
      <c r="G974" s="72">
        <v>101.4</v>
      </c>
      <c r="H974" s="12">
        <v>119.29600000000001</v>
      </c>
      <c r="I974" s="72">
        <v>5.5060000000000002</v>
      </c>
      <c r="J974" s="72">
        <v>24.375</v>
      </c>
      <c r="K974" s="12">
        <v>77.304000000000002</v>
      </c>
      <c r="L974" s="72">
        <v>3.5680000000000001</v>
      </c>
      <c r="M974" s="72">
        <v>29.196999999999999</v>
      </c>
      <c r="N974" s="12">
        <v>196.601</v>
      </c>
      <c r="O974" s="72">
        <v>9.0739999999999998</v>
      </c>
      <c r="P974" s="72">
        <v>20.983000000000001</v>
      </c>
      <c r="Q974" s="12">
        <v>10.4</v>
      </c>
      <c r="R974" s="72">
        <v>0.48</v>
      </c>
      <c r="S974" s="72">
        <v>64.186000000000007</v>
      </c>
      <c r="T974" s="12">
        <v>207</v>
      </c>
      <c r="U974" s="72">
        <v>9.5540000000000003</v>
      </c>
      <c r="V974" s="72">
        <v>19.832999999999998</v>
      </c>
      <c r="W974" s="12">
        <v>821.39099999999996</v>
      </c>
      <c r="X974" s="72">
        <v>37.911000000000001</v>
      </c>
      <c r="Y974" s="72">
        <v>8.7769999999999992</v>
      </c>
      <c r="Z974" s="12">
        <v>1028.3910000000001</v>
      </c>
      <c r="AA974" s="72">
        <v>47.465000000000003</v>
      </c>
      <c r="AB974" s="72">
        <v>6.3449999999999998</v>
      </c>
      <c r="AC974" s="12">
        <v>1031.1210000000001</v>
      </c>
      <c r="AD974" s="72">
        <v>47.591000000000001</v>
      </c>
      <c r="AE974" s="72">
        <v>6.38</v>
      </c>
      <c r="AF974" s="12">
        <v>15.926</v>
      </c>
      <c r="AG974" s="72">
        <v>0.73499999999999999</v>
      </c>
      <c r="AH974" s="72">
        <v>87.858999999999995</v>
      </c>
      <c r="AI974" s="12">
        <v>140.17500000000001</v>
      </c>
      <c r="AJ974" s="72">
        <v>6.47</v>
      </c>
      <c r="AK974" s="72">
        <v>28.898</v>
      </c>
      <c r="AL974" s="12">
        <v>156.101</v>
      </c>
      <c r="AM974" s="72">
        <v>7.2050000000000001</v>
      </c>
      <c r="AN974" s="72">
        <v>26.492999999999999</v>
      </c>
      <c r="AO974" s="12">
        <v>1187.222</v>
      </c>
      <c r="AP974" s="72">
        <v>54.795999999999999</v>
      </c>
      <c r="AQ974" s="72">
        <v>6.008</v>
      </c>
      <c r="AR974" s="12">
        <v>58.118000000000002</v>
      </c>
      <c r="AS974" s="72">
        <v>2.6819999999999999</v>
      </c>
      <c r="AT974" s="72">
        <v>47.27</v>
      </c>
      <c r="AU974" s="12">
        <v>11.484999999999999</v>
      </c>
      <c r="AV974" s="72">
        <v>0.53</v>
      </c>
      <c r="AW974" s="72">
        <v>73.046000000000006</v>
      </c>
      <c r="AX974" s="12">
        <v>212.619</v>
      </c>
      <c r="AY974" s="72">
        <v>9.8130000000000006</v>
      </c>
      <c r="AZ974" s="72">
        <v>20.187999999999999</v>
      </c>
      <c r="BA974" s="12">
        <v>224.10400000000001</v>
      </c>
      <c r="BB974" s="72">
        <v>10.343999999999999</v>
      </c>
      <c r="BC974" s="72">
        <v>18.256</v>
      </c>
      <c r="BD974" s="12">
        <v>143.245</v>
      </c>
      <c r="BE974" s="72">
        <v>6.6109999999999998</v>
      </c>
      <c r="BF974" s="72">
        <v>24.712</v>
      </c>
      <c r="BG974" s="12">
        <v>367.34800000000001</v>
      </c>
      <c r="BH974" s="72">
        <v>16.954999999999998</v>
      </c>
      <c r="BI974" s="72">
        <v>15.394</v>
      </c>
      <c r="BJ974" s="12">
        <v>499.48200000000003</v>
      </c>
      <c r="BK974" s="72">
        <v>23.053999999999998</v>
      </c>
      <c r="BL974" s="72">
        <v>9.6780000000000008</v>
      </c>
      <c r="BM974" s="12">
        <v>54.438000000000002</v>
      </c>
      <c r="BN974" s="72">
        <v>2.5129999999999999</v>
      </c>
      <c r="BO974" s="72">
        <v>49.165999999999997</v>
      </c>
      <c r="BP974" s="12">
        <v>553.91999999999996</v>
      </c>
      <c r="BQ974" s="72">
        <v>25.565999999999999</v>
      </c>
      <c r="BR974" s="72">
        <v>10.403</v>
      </c>
      <c r="BS974" s="12">
        <v>979.38699999999994</v>
      </c>
      <c r="BT974" s="72">
        <v>45.204000000000001</v>
      </c>
      <c r="BU974" s="72">
        <v>6.7560000000000002</v>
      </c>
      <c r="BV974" s="12">
        <v>2166.6080000000002</v>
      </c>
      <c r="BW974" s="72">
        <v>100</v>
      </c>
      <c r="BX974" s="72">
        <v>4.3959999999999999</v>
      </c>
      <c r="BY974" s="13"/>
      <c r="BZ974" s="13"/>
    </row>
    <row r="975" spans="1:78" ht="12.75" customHeight="1">
      <c r="A975" s="122" t="s">
        <v>44</v>
      </c>
      <c r="B975" s="71" t="s">
        <v>72</v>
      </c>
      <c r="C975" s="71" t="s">
        <v>26</v>
      </c>
      <c r="D975" s="34">
        <v>42064</v>
      </c>
      <c r="E975" s="12">
        <v>0</v>
      </c>
      <c r="F975" s="72">
        <v>0</v>
      </c>
      <c r="G975" s="72">
        <v>0</v>
      </c>
      <c r="H975" s="12">
        <v>98.281000000000006</v>
      </c>
      <c r="I975" s="72">
        <v>4.6420000000000003</v>
      </c>
      <c r="J975" s="72">
        <v>24.443999999999999</v>
      </c>
      <c r="K975" s="12">
        <v>110.447</v>
      </c>
      <c r="L975" s="72">
        <v>5.2160000000000002</v>
      </c>
      <c r="M975" s="72">
        <v>24.303000000000001</v>
      </c>
      <c r="N975" s="12">
        <v>208.72900000000001</v>
      </c>
      <c r="O975" s="72">
        <v>9.8580000000000005</v>
      </c>
      <c r="P975" s="72">
        <v>17.25</v>
      </c>
      <c r="Q975" s="12">
        <v>38.372</v>
      </c>
      <c r="R975" s="72">
        <v>1.8120000000000001</v>
      </c>
      <c r="S975" s="72">
        <v>61.895000000000003</v>
      </c>
      <c r="T975" s="12">
        <v>247.101</v>
      </c>
      <c r="U975" s="72">
        <v>11.67</v>
      </c>
      <c r="V975" s="72">
        <v>15.278</v>
      </c>
      <c r="W975" s="12">
        <v>751.92499999999995</v>
      </c>
      <c r="X975" s="72">
        <v>35.511000000000003</v>
      </c>
      <c r="Y975" s="72">
        <v>7.4859999999999998</v>
      </c>
      <c r="Z975" s="12">
        <v>999.02599999999995</v>
      </c>
      <c r="AA975" s="72">
        <v>47.180999999999997</v>
      </c>
      <c r="AB975" s="72">
        <v>5.9359999999999999</v>
      </c>
      <c r="AC975" s="12">
        <v>999.02599999999995</v>
      </c>
      <c r="AD975" s="72">
        <v>47.180999999999997</v>
      </c>
      <c r="AE975" s="72">
        <v>5.9359999999999999</v>
      </c>
      <c r="AF975" s="12">
        <v>17.366</v>
      </c>
      <c r="AG975" s="72">
        <v>0.82</v>
      </c>
      <c r="AH975" s="72">
        <v>80.929000000000002</v>
      </c>
      <c r="AI975" s="12">
        <v>182.131</v>
      </c>
      <c r="AJ975" s="72">
        <v>8.6020000000000003</v>
      </c>
      <c r="AK975" s="72">
        <v>20.805</v>
      </c>
      <c r="AL975" s="12">
        <v>199.49700000000001</v>
      </c>
      <c r="AM975" s="72">
        <v>9.4220000000000006</v>
      </c>
      <c r="AN975" s="72">
        <v>20.597000000000001</v>
      </c>
      <c r="AO975" s="12">
        <v>1198.5229999999999</v>
      </c>
      <c r="AP975" s="72">
        <v>56.603000000000002</v>
      </c>
      <c r="AQ975" s="72">
        <v>6.1379999999999999</v>
      </c>
      <c r="AR975" s="12">
        <v>95.078000000000003</v>
      </c>
      <c r="AS975" s="72">
        <v>4.49</v>
      </c>
      <c r="AT975" s="72">
        <v>25.59</v>
      </c>
      <c r="AU975" s="12">
        <v>50.378999999999998</v>
      </c>
      <c r="AV975" s="72">
        <v>2.379</v>
      </c>
      <c r="AW975" s="72">
        <v>46.987000000000002</v>
      </c>
      <c r="AX975" s="12">
        <v>119.94499999999999</v>
      </c>
      <c r="AY975" s="72">
        <v>5.665</v>
      </c>
      <c r="AZ975" s="72">
        <v>26.51</v>
      </c>
      <c r="BA975" s="12">
        <v>170.32400000000001</v>
      </c>
      <c r="BB975" s="72">
        <v>8.0440000000000005</v>
      </c>
      <c r="BC975" s="72">
        <v>23.693000000000001</v>
      </c>
      <c r="BD975" s="12">
        <v>112.256</v>
      </c>
      <c r="BE975" s="72">
        <v>5.3019999999999996</v>
      </c>
      <c r="BF975" s="72">
        <v>27.646000000000001</v>
      </c>
      <c r="BG975" s="12">
        <v>282.58</v>
      </c>
      <c r="BH975" s="72">
        <v>13.345000000000001</v>
      </c>
      <c r="BI975" s="72">
        <v>16.311</v>
      </c>
      <c r="BJ975" s="12">
        <v>502.22899999999998</v>
      </c>
      <c r="BK975" s="72">
        <v>23.719000000000001</v>
      </c>
      <c r="BL975" s="72">
        <v>12.238</v>
      </c>
      <c r="BM975" s="12">
        <v>39.011000000000003</v>
      </c>
      <c r="BN975" s="72">
        <v>1.8420000000000001</v>
      </c>
      <c r="BO975" s="72">
        <v>59.158999999999999</v>
      </c>
      <c r="BP975" s="12">
        <v>541.24</v>
      </c>
      <c r="BQ975" s="72">
        <v>25.561</v>
      </c>
      <c r="BR975" s="72">
        <v>10.733000000000001</v>
      </c>
      <c r="BS975" s="12">
        <v>918.89800000000002</v>
      </c>
      <c r="BT975" s="72">
        <v>43.396999999999998</v>
      </c>
      <c r="BU975" s="72">
        <v>5.8330000000000002</v>
      </c>
      <c r="BV975" s="12">
        <v>2117.4209999999998</v>
      </c>
      <c r="BW975" s="72">
        <v>100</v>
      </c>
      <c r="BX975" s="72">
        <v>4.2759999999999998</v>
      </c>
      <c r="BY975" s="13"/>
      <c r="BZ975" s="13"/>
    </row>
    <row r="976" spans="1:78" ht="12.75" customHeight="1">
      <c r="A976" s="122" t="s">
        <v>44</v>
      </c>
      <c r="B976" s="71" t="s">
        <v>72</v>
      </c>
      <c r="C976" s="71" t="s">
        <v>26</v>
      </c>
      <c r="D976" s="34">
        <v>42156</v>
      </c>
      <c r="E976" s="12">
        <v>0</v>
      </c>
      <c r="F976" s="72">
        <v>0</v>
      </c>
      <c r="G976" s="72">
        <v>0</v>
      </c>
      <c r="H976" s="12">
        <v>101.35</v>
      </c>
      <c r="I976" s="72">
        <v>4.3710000000000004</v>
      </c>
      <c r="J976" s="72">
        <v>29.227</v>
      </c>
      <c r="K976" s="12">
        <v>103.63200000000001</v>
      </c>
      <c r="L976" s="72">
        <v>4.47</v>
      </c>
      <c r="M976" s="72">
        <v>19.202000000000002</v>
      </c>
      <c r="N976" s="12">
        <v>204.982</v>
      </c>
      <c r="O976" s="72">
        <v>8.8409999999999993</v>
      </c>
      <c r="P976" s="72">
        <v>17.728000000000002</v>
      </c>
      <c r="Q976" s="12">
        <v>40.707999999999998</v>
      </c>
      <c r="R976" s="72">
        <v>1.756</v>
      </c>
      <c r="S976" s="72">
        <v>48.478999999999999</v>
      </c>
      <c r="T976" s="12">
        <v>245.691</v>
      </c>
      <c r="U976" s="72">
        <v>10.596</v>
      </c>
      <c r="V976" s="72">
        <v>15.615</v>
      </c>
      <c r="W976" s="12">
        <v>815.55499999999995</v>
      </c>
      <c r="X976" s="72">
        <v>35.173999999999999</v>
      </c>
      <c r="Y976" s="72">
        <v>8.4640000000000004</v>
      </c>
      <c r="Z976" s="12">
        <v>1061.2449999999999</v>
      </c>
      <c r="AA976" s="72">
        <v>45.77</v>
      </c>
      <c r="AB976" s="72">
        <v>7.423</v>
      </c>
      <c r="AC976" s="12">
        <v>1061.2449999999999</v>
      </c>
      <c r="AD976" s="72">
        <v>45.77</v>
      </c>
      <c r="AE976" s="72">
        <v>7.423</v>
      </c>
      <c r="AF976" s="12">
        <v>9.0909999999999993</v>
      </c>
      <c r="AG976" s="72">
        <v>0.39200000000000002</v>
      </c>
      <c r="AH976" s="72">
        <v>105.995</v>
      </c>
      <c r="AI976" s="12">
        <v>217.17</v>
      </c>
      <c r="AJ976" s="72">
        <v>9.3659999999999997</v>
      </c>
      <c r="AK976" s="72">
        <v>21.437999999999999</v>
      </c>
      <c r="AL976" s="12">
        <v>226.261</v>
      </c>
      <c r="AM976" s="72">
        <v>9.7579999999999991</v>
      </c>
      <c r="AN976" s="72">
        <v>22.443999999999999</v>
      </c>
      <c r="AO976" s="12">
        <v>1287.5070000000001</v>
      </c>
      <c r="AP976" s="72">
        <v>55.529000000000003</v>
      </c>
      <c r="AQ976" s="72">
        <v>8.2859999999999996</v>
      </c>
      <c r="AR976" s="12">
        <v>75.072999999999993</v>
      </c>
      <c r="AS976" s="72">
        <v>3.238</v>
      </c>
      <c r="AT976" s="72">
        <v>25.782</v>
      </c>
      <c r="AU976" s="12">
        <v>39.805</v>
      </c>
      <c r="AV976" s="72">
        <v>1.7170000000000001</v>
      </c>
      <c r="AW976" s="72">
        <v>43.552</v>
      </c>
      <c r="AX976" s="12">
        <v>163.459</v>
      </c>
      <c r="AY976" s="72">
        <v>7.05</v>
      </c>
      <c r="AZ976" s="72">
        <v>18.702999999999999</v>
      </c>
      <c r="BA976" s="12">
        <v>203.26400000000001</v>
      </c>
      <c r="BB976" s="72">
        <v>8.7669999999999995</v>
      </c>
      <c r="BC976" s="72">
        <v>18.524000000000001</v>
      </c>
      <c r="BD976" s="12">
        <v>114.873</v>
      </c>
      <c r="BE976" s="72">
        <v>4.9539999999999997</v>
      </c>
      <c r="BF976" s="72">
        <v>30.015999999999998</v>
      </c>
      <c r="BG976" s="12">
        <v>318.137</v>
      </c>
      <c r="BH976" s="72">
        <v>13.721</v>
      </c>
      <c r="BI976" s="72">
        <v>16.523</v>
      </c>
      <c r="BJ976" s="12">
        <v>609.24699999999996</v>
      </c>
      <c r="BK976" s="72">
        <v>26.276</v>
      </c>
      <c r="BL976" s="72">
        <v>8.0749999999999993</v>
      </c>
      <c r="BM976" s="12">
        <v>28.663</v>
      </c>
      <c r="BN976" s="72">
        <v>1.236</v>
      </c>
      <c r="BO976" s="72">
        <v>51.350999999999999</v>
      </c>
      <c r="BP976" s="12">
        <v>637.91</v>
      </c>
      <c r="BQ976" s="72">
        <v>27.512</v>
      </c>
      <c r="BR976" s="72">
        <v>7.9580000000000002</v>
      </c>
      <c r="BS976" s="12">
        <v>1031.1199999999999</v>
      </c>
      <c r="BT976" s="72">
        <v>44.470999999999997</v>
      </c>
      <c r="BU976" s="72">
        <v>5.391</v>
      </c>
      <c r="BV976" s="12">
        <v>2318.627</v>
      </c>
      <c r="BW976" s="72">
        <v>100</v>
      </c>
      <c r="BX976" s="72">
        <v>5.0049999999999999</v>
      </c>
      <c r="BY976" s="13"/>
      <c r="BZ976" s="13"/>
    </row>
    <row r="977" spans="1:78" ht="12.75" customHeight="1">
      <c r="A977" s="122" t="s">
        <v>44</v>
      </c>
      <c r="B977" s="71" t="s">
        <v>72</v>
      </c>
      <c r="C977" s="71" t="s">
        <v>26</v>
      </c>
      <c r="D977" s="34">
        <v>42614</v>
      </c>
      <c r="E977" s="12">
        <v>0</v>
      </c>
      <c r="F977" s="72">
        <v>0</v>
      </c>
      <c r="G977" s="72">
        <v>0</v>
      </c>
      <c r="H977" s="12">
        <v>116.161</v>
      </c>
      <c r="I977" s="72">
        <v>5.3070000000000004</v>
      </c>
      <c r="J977" s="72">
        <v>20.885999999999999</v>
      </c>
      <c r="K977" s="12">
        <v>49.305</v>
      </c>
      <c r="L977" s="72">
        <v>2.2519999999999998</v>
      </c>
      <c r="M977" s="72">
        <v>27.247</v>
      </c>
      <c r="N977" s="12">
        <v>165.46600000000001</v>
      </c>
      <c r="O977" s="72">
        <v>7.5590000000000002</v>
      </c>
      <c r="P977" s="72">
        <v>18.350999999999999</v>
      </c>
      <c r="Q977" s="12">
        <v>20.664000000000001</v>
      </c>
      <c r="R977" s="72">
        <v>0.94399999999999995</v>
      </c>
      <c r="S977" s="72">
        <v>49.860999999999997</v>
      </c>
      <c r="T977" s="12">
        <v>186.13</v>
      </c>
      <c r="U977" s="72">
        <v>8.5030000000000001</v>
      </c>
      <c r="V977" s="72">
        <v>18.369</v>
      </c>
      <c r="W977" s="12">
        <v>894.98</v>
      </c>
      <c r="X977" s="72">
        <v>40.887</v>
      </c>
      <c r="Y977" s="72">
        <v>8.6579999999999995</v>
      </c>
      <c r="Z977" s="12">
        <v>1081.1110000000001</v>
      </c>
      <c r="AA977" s="72">
        <v>49.39</v>
      </c>
      <c r="AB977" s="72">
        <v>7.7060000000000004</v>
      </c>
      <c r="AC977" s="12">
        <v>1081.1110000000001</v>
      </c>
      <c r="AD977" s="72">
        <v>49.39</v>
      </c>
      <c r="AE977" s="72">
        <v>7.7060000000000004</v>
      </c>
      <c r="AF977" s="12">
        <v>2.903</v>
      </c>
      <c r="AG977" s="72">
        <v>0.13300000000000001</v>
      </c>
      <c r="AH977" s="72">
        <v>105.22</v>
      </c>
      <c r="AI977" s="12">
        <v>151.691</v>
      </c>
      <c r="AJ977" s="72">
        <v>6.93</v>
      </c>
      <c r="AK977" s="72">
        <v>23.919</v>
      </c>
      <c r="AL977" s="12">
        <v>154.595</v>
      </c>
      <c r="AM977" s="72">
        <v>7.0629999999999997</v>
      </c>
      <c r="AN977" s="72">
        <v>23.303999999999998</v>
      </c>
      <c r="AO977" s="12">
        <v>1235.7059999999999</v>
      </c>
      <c r="AP977" s="72">
        <v>56.451999999999998</v>
      </c>
      <c r="AQ977" s="72">
        <v>6.6959999999999997</v>
      </c>
      <c r="AR977" s="12">
        <v>30.193999999999999</v>
      </c>
      <c r="AS977" s="72">
        <v>1.379</v>
      </c>
      <c r="AT977" s="72">
        <v>40.101999999999997</v>
      </c>
      <c r="AU977" s="12">
        <v>5.2770000000000001</v>
      </c>
      <c r="AV977" s="72">
        <v>0.24099999999999999</v>
      </c>
      <c r="AW977" s="72">
        <v>76.349999999999994</v>
      </c>
      <c r="AX977" s="12">
        <v>185.178</v>
      </c>
      <c r="AY977" s="72">
        <v>8.4600000000000009</v>
      </c>
      <c r="AZ977" s="72">
        <v>18.225000000000001</v>
      </c>
      <c r="BA977" s="12">
        <v>190.45500000000001</v>
      </c>
      <c r="BB977" s="72">
        <v>8.7010000000000005</v>
      </c>
      <c r="BC977" s="72">
        <v>17.917999999999999</v>
      </c>
      <c r="BD977" s="12">
        <v>120.48099999999999</v>
      </c>
      <c r="BE977" s="72">
        <v>5.5039999999999996</v>
      </c>
      <c r="BF977" s="72">
        <v>21.733000000000001</v>
      </c>
      <c r="BG977" s="12">
        <v>310.93599999999998</v>
      </c>
      <c r="BH977" s="72">
        <v>14.205</v>
      </c>
      <c r="BI977" s="72">
        <v>11.387</v>
      </c>
      <c r="BJ977" s="12">
        <v>565.17399999999998</v>
      </c>
      <c r="BK977" s="72">
        <v>25.82</v>
      </c>
      <c r="BL977" s="72">
        <v>7.3879999999999999</v>
      </c>
      <c r="BM977" s="12">
        <v>46.927</v>
      </c>
      <c r="BN977" s="72">
        <v>2.1440000000000001</v>
      </c>
      <c r="BO977" s="72">
        <v>39.396000000000001</v>
      </c>
      <c r="BP977" s="12">
        <v>612.1</v>
      </c>
      <c r="BQ977" s="72">
        <v>27.963000000000001</v>
      </c>
      <c r="BR977" s="72">
        <v>7.2080000000000002</v>
      </c>
      <c r="BS977" s="12">
        <v>953.23099999999999</v>
      </c>
      <c r="BT977" s="72">
        <v>43.548000000000002</v>
      </c>
      <c r="BU977" s="72">
        <v>5.0460000000000003</v>
      </c>
      <c r="BV977" s="12">
        <v>2188.9360000000001</v>
      </c>
      <c r="BW977" s="72">
        <v>100</v>
      </c>
      <c r="BX977" s="72">
        <v>5.0990000000000002</v>
      </c>
      <c r="BY977" s="13"/>
      <c r="BZ977" s="13"/>
    </row>
    <row r="978" spans="1:78" ht="12.75" customHeight="1">
      <c r="A978" s="122" t="s">
        <v>44</v>
      </c>
      <c r="B978" s="71" t="s">
        <v>72</v>
      </c>
      <c r="C978" s="71" t="s">
        <v>26</v>
      </c>
      <c r="D978" s="34">
        <v>42705</v>
      </c>
      <c r="E978" s="12">
        <v>0</v>
      </c>
      <c r="F978" s="72">
        <v>0</v>
      </c>
      <c r="G978" s="72">
        <v>0</v>
      </c>
      <c r="H978" s="12">
        <v>161.07499999999999</v>
      </c>
      <c r="I978" s="72">
        <v>6.91</v>
      </c>
      <c r="J978" s="72">
        <v>22.149000000000001</v>
      </c>
      <c r="K978" s="12">
        <v>60.5</v>
      </c>
      <c r="L978" s="72">
        <v>2.5960000000000001</v>
      </c>
      <c r="M978" s="72">
        <v>39.76</v>
      </c>
      <c r="N978" s="12">
        <v>221.57499999999999</v>
      </c>
      <c r="O978" s="72">
        <v>9.5060000000000002</v>
      </c>
      <c r="P978" s="72">
        <v>23.419</v>
      </c>
      <c r="Q978" s="12">
        <v>45.811999999999998</v>
      </c>
      <c r="R978" s="72">
        <v>1.9650000000000001</v>
      </c>
      <c r="S978" s="72">
        <v>39.738</v>
      </c>
      <c r="T978" s="12">
        <v>267.387</v>
      </c>
      <c r="U978" s="72">
        <v>11.471</v>
      </c>
      <c r="V978" s="72">
        <v>19.47</v>
      </c>
      <c r="W978" s="12">
        <v>930.10699999999997</v>
      </c>
      <c r="X978" s="72">
        <v>39.902999999999999</v>
      </c>
      <c r="Y978" s="72">
        <v>7.6029999999999998</v>
      </c>
      <c r="Z978" s="12">
        <v>1197.4939999999999</v>
      </c>
      <c r="AA978" s="72">
        <v>51.374000000000002</v>
      </c>
      <c r="AB978" s="72">
        <v>7.1070000000000002</v>
      </c>
      <c r="AC978" s="12">
        <v>1197.4939999999999</v>
      </c>
      <c r="AD978" s="72">
        <v>51.374000000000002</v>
      </c>
      <c r="AE978" s="72">
        <v>7.1070000000000002</v>
      </c>
      <c r="AF978" s="12">
        <v>0</v>
      </c>
      <c r="AG978" s="72">
        <v>0</v>
      </c>
      <c r="AH978" s="72">
        <v>0</v>
      </c>
      <c r="AI978" s="12">
        <v>160.25800000000001</v>
      </c>
      <c r="AJ978" s="72">
        <v>6.875</v>
      </c>
      <c r="AK978" s="72">
        <v>18.515999999999998</v>
      </c>
      <c r="AL978" s="12">
        <v>160.25800000000001</v>
      </c>
      <c r="AM978" s="72">
        <v>6.875</v>
      </c>
      <c r="AN978" s="72">
        <v>18.515999999999998</v>
      </c>
      <c r="AO978" s="12">
        <v>1357.752</v>
      </c>
      <c r="AP978" s="72">
        <v>58.249000000000002</v>
      </c>
      <c r="AQ978" s="72">
        <v>6.1950000000000003</v>
      </c>
      <c r="AR978" s="12">
        <v>77.760999999999996</v>
      </c>
      <c r="AS978" s="72">
        <v>3.3359999999999999</v>
      </c>
      <c r="AT978" s="72">
        <v>46.281999999999996</v>
      </c>
      <c r="AU978" s="12">
        <v>3.2050000000000001</v>
      </c>
      <c r="AV978" s="72">
        <v>0.13700000000000001</v>
      </c>
      <c r="AW978" s="72">
        <v>101.402</v>
      </c>
      <c r="AX978" s="12">
        <v>206.11699999999999</v>
      </c>
      <c r="AY978" s="72">
        <v>8.843</v>
      </c>
      <c r="AZ978" s="72">
        <v>23.919</v>
      </c>
      <c r="BA978" s="12">
        <v>209.322</v>
      </c>
      <c r="BB978" s="72">
        <v>8.98</v>
      </c>
      <c r="BC978" s="72">
        <v>23.481999999999999</v>
      </c>
      <c r="BD978" s="12">
        <v>97.341999999999999</v>
      </c>
      <c r="BE978" s="72">
        <v>4.1760000000000002</v>
      </c>
      <c r="BF978" s="72">
        <v>33.652999999999999</v>
      </c>
      <c r="BG978" s="12">
        <v>306.66399999999999</v>
      </c>
      <c r="BH978" s="72">
        <v>13.156000000000001</v>
      </c>
      <c r="BI978" s="72">
        <v>16.152999999999999</v>
      </c>
      <c r="BJ978" s="12">
        <v>504.99799999999999</v>
      </c>
      <c r="BK978" s="72">
        <v>21.664999999999999</v>
      </c>
      <c r="BL978" s="72">
        <v>13.298</v>
      </c>
      <c r="BM978" s="12">
        <v>83.759</v>
      </c>
      <c r="BN978" s="72">
        <v>3.593</v>
      </c>
      <c r="BO978" s="72">
        <v>53.011000000000003</v>
      </c>
      <c r="BP978" s="12">
        <v>588.75699999999995</v>
      </c>
      <c r="BQ978" s="72">
        <v>25.257999999999999</v>
      </c>
      <c r="BR978" s="72">
        <v>15.3</v>
      </c>
      <c r="BS978" s="12">
        <v>973.18200000000002</v>
      </c>
      <c r="BT978" s="72">
        <v>41.750999999999998</v>
      </c>
      <c r="BU978" s="72">
        <v>9.1790000000000003</v>
      </c>
      <c r="BV978" s="12">
        <v>2330.9340000000002</v>
      </c>
      <c r="BW978" s="72">
        <v>100</v>
      </c>
      <c r="BX978" s="72">
        <v>5.601</v>
      </c>
      <c r="BY978" s="13"/>
      <c r="BZ978" s="13"/>
    </row>
    <row r="979" spans="1:78" ht="12.75" customHeight="1">
      <c r="A979" s="122" t="s">
        <v>44</v>
      </c>
      <c r="B979" s="71" t="s">
        <v>72</v>
      </c>
      <c r="C979" s="71" t="s">
        <v>26</v>
      </c>
      <c r="D979" s="34">
        <v>42795</v>
      </c>
      <c r="E979" s="12">
        <v>0</v>
      </c>
      <c r="F979" s="72">
        <v>0</v>
      </c>
      <c r="G979" s="72">
        <v>0</v>
      </c>
      <c r="H979" s="12">
        <v>94.561000000000007</v>
      </c>
      <c r="I979" s="72">
        <v>4.5709999999999997</v>
      </c>
      <c r="J979" s="72">
        <v>28.02</v>
      </c>
      <c r="K979" s="12">
        <v>128.184</v>
      </c>
      <c r="L979" s="72">
        <v>6.1959999999999997</v>
      </c>
      <c r="M979" s="72">
        <v>21.654</v>
      </c>
      <c r="N979" s="12">
        <v>222.744</v>
      </c>
      <c r="O979" s="72">
        <v>10.766999999999999</v>
      </c>
      <c r="P979" s="72">
        <v>16.295999999999999</v>
      </c>
      <c r="Q979" s="12">
        <v>35.24</v>
      </c>
      <c r="R979" s="72">
        <v>1.7030000000000001</v>
      </c>
      <c r="S979" s="72">
        <v>41.287999999999997</v>
      </c>
      <c r="T979" s="12">
        <v>257.98500000000001</v>
      </c>
      <c r="U979" s="72">
        <v>12.471</v>
      </c>
      <c r="V979" s="72">
        <v>12.874000000000001</v>
      </c>
      <c r="W979" s="12">
        <v>820.72799999999995</v>
      </c>
      <c r="X979" s="72">
        <v>39.673000000000002</v>
      </c>
      <c r="Y979" s="72">
        <v>9.01</v>
      </c>
      <c r="Z979" s="12">
        <v>1078.713</v>
      </c>
      <c r="AA979" s="72">
        <v>52.143999999999998</v>
      </c>
      <c r="AB979" s="72">
        <v>6.9710000000000001</v>
      </c>
      <c r="AC979" s="12">
        <v>1078.713</v>
      </c>
      <c r="AD979" s="72">
        <v>52.143999999999998</v>
      </c>
      <c r="AE979" s="72">
        <v>6.9710000000000001</v>
      </c>
      <c r="AF979" s="12">
        <v>1.861</v>
      </c>
      <c r="AG979" s="72">
        <v>0.09</v>
      </c>
      <c r="AH979" s="72">
        <v>120.18600000000001</v>
      </c>
      <c r="AI979" s="12">
        <v>132.36000000000001</v>
      </c>
      <c r="AJ979" s="72">
        <v>6.3979999999999997</v>
      </c>
      <c r="AK979" s="72">
        <v>23.292999999999999</v>
      </c>
      <c r="AL979" s="12">
        <v>134.221</v>
      </c>
      <c r="AM979" s="72">
        <v>6.4880000000000004</v>
      </c>
      <c r="AN979" s="72">
        <v>23.033999999999999</v>
      </c>
      <c r="AO979" s="12">
        <v>1212.934</v>
      </c>
      <c r="AP979" s="72">
        <v>58.631999999999998</v>
      </c>
      <c r="AQ979" s="72">
        <v>6.7089999999999996</v>
      </c>
      <c r="AR979" s="12">
        <v>114.651</v>
      </c>
      <c r="AS979" s="72">
        <v>5.5419999999999998</v>
      </c>
      <c r="AT979" s="72">
        <v>25.56</v>
      </c>
      <c r="AU979" s="12">
        <v>12.836</v>
      </c>
      <c r="AV979" s="72">
        <v>0.62</v>
      </c>
      <c r="AW979" s="72">
        <v>62.573</v>
      </c>
      <c r="AX979" s="12">
        <v>160.53</v>
      </c>
      <c r="AY979" s="72">
        <v>7.76</v>
      </c>
      <c r="AZ979" s="72">
        <v>18.294</v>
      </c>
      <c r="BA979" s="12">
        <v>173.36600000000001</v>
      </c>
      <c r="BB979" s="72">
        <v>8.3800000000000008</v>
      </c>
      <c r="BC979" s="72">
        <v>17.081</v>
      </c>
      <c r="BD979" s="12">
        <v>137.30799999999999</v>
      </c>
      <c r="BE979" s="72">
        <v>6.6369999999999996</v>
      </c>
      <c r="BF979" s="72">
        <v>23.446999999999999</v>
      </c>
      <c r="BG979" s="12">
        <v>310.67399999999998</v>
      </c>
      <c r="BH979" s="72">
        <v>15.018000000000001</v>
      </c>
      <c r="BI979" s="72">
        <v>14.35</v>
      </c>
      <c r="BJ979" s="12">
        <v>381.66300000000001</v>
      </c>
      <c r="BK979" s="72">
        <v>18.449000000000002</v>
      </c>
      <c r="BL979" s="72">
        <v>13.536</v>
      </c>
      <c r="BM979" s="12">
        <v>48.784999999999997</v>
      </c>
      <c r="BN979" s="72">
        <v>2.3580000000000001</v>
      </c>
      <c r="BO979" s="72">
        <v>45.1</v>
      </c>
      <c r="BP979" s="12">
        <v>430.44799999999998</v>
      </c>
      <c r="BQ979" s="72">
        <v>20.808</v>
      </c>
      <c r="BR979" s="72">
        <v>12.481999999999999</v>
      </c>
      <c r="BS979" s="12">
        <v>855.77300000000002</v>
      </c>
      <c r="BT979" s="72">
        <v>41.368000000000002</v>
      </c>
      <c r="BU979" s="72">
        <v>7.915</v>
      </c>
      <c r="BV979" s="12">
        <v>2068.7069999999999</v>
      </c>
      <c r="BW979" s="72">
        <v>100</v>
      </c>
      <c r="BX979" s="72">
        <v>5.6539999999999999</v>
      </c>
      <c r="BY979" s="13"/>
      <c r="BZ979" s="13"/>
    </row>
    <row r="980" spans="1:78" ht="12.75" customHeight="1">
      <c r="A980" s="122" t="s">
        <v>44</v>
      </c>
      <c r="B980" s="71" t="s">
        <v>72</v>
      </c>
      <c r="C980" s="71" t="s">
        <v>26</v>
      </c>
      <c r="D980" s="34">
        <v>42887</v>
      </c>
      <c r="E980" s="12">
        <v>8.0619999999999994</v>
      </c>
      <c r="F980" s="72">
        <v>0.35899999999999999</v>
      </c>
      <c r="G980" s="72">
        <v>102.366</v>
      </c>
      <c r="H980" s="12">
        <v>150.05000000000001</v>
      </c>
      <c r="I980" s="72">
        <v>6.6820000000000004</v>
      </c>
      <c r="J980" s="72">
        <v>17.443999999999999</v>
      </c>
      <c r="K980" s="12">
        <v>74.944000000000003</v>
      </c>
      <c r="L980" s="72">
        <v>3.3370000000000002</v>
      </c>
      <c r="M980" s="72">
        <v>29.045000000000002</v>
      </c>
      <c r="N980" s="12">
        <v>224.994</v>
      </c>
      <c r="O980" s="72">
        <v>10.019</v>
      </c>
      <c r="P980" s="72">
        <v>15.218</v>
      </c>
      <c r="Q980" s="12">
        <v>61.771999999999998</v>
      </c>
      <c r="R980" s="72">
        <v>2.7509999999999999</v>
      </c>
      <c r="S980" s="72">
        <v>30.879000000000001</v>
      </c>
      <c r="T980" s="12">
        <v>286.767</v>
      </c>
      <c r="U980" s="72">
        <v>12.77</v>
      </c>
      <c r="V980" s="72">
        <v>11.6</v>
      </c>
      <c r="W980" s="12">
        <v>878.601</v>
      </c>
      <c r="X980" s="72">
        <v>39.124000000000002</v>
      </c>
      <c r="Y980" s="72">
        <v>7.9790000000000001</v>
      </c>
      <c r="Z980" s="12">
        <v>1165.3679999999999</v>
      </c>
      <c r="AA980" s="72">
        <v>51.893000000000001</v>
      </c>
      <c r="AB980" s="72">
        <v>6.0620000000000003</v>
      </c>
      <c r="AC980" s="12">
        <v>1173.4290000000001</v>
      </c>
      <c r="AD980" s="72">
        <v>52.252000000000002</v>
      </c>
      <c r="AE980" s="72">
        <v>6.0449999999999999</v>
      </c>
      <c r="AF980" s="12">
        <v>25.065999999999999</v>
      </c>
      <c r="AG980" s="72">
        <v>1.1160000000000001</v>
      </c>
      <c r="AH980" s="72">
        <v>45.29</v>
      </c>
      <c r="AI980" s="12">
        <v>127.786</v>
      </c>
      <c r="AJ980" s="72">
        <v>5.69</v>
      </c>
      <c r="AK980" s="72">
        <v>18.739999999999998</v>
      </c>
      <c r="AL980" s="12">
        <v>152.85300000000001</v>
      </c>
      <c r="AM980" s="72">
        <v>6.806</v>
      </c>
      <c r="AN980" s="72">
        <v>14.055999999999999</v>
      </c>
      <c r="AO980" s="12">
        <v>1326.2819999999999</v>
      </c>
      <c r="AP980" s="72">
        <v>59.058999999999997</v>
      </c>
      <c r="AQ980" s="72">
        <v>5.6520000000000001</v>
      </c>
      <c r="AR980" s="12">
        <v>59.01</v>
      </c>
      <c r="AS980" s="72">
        <v>2.6280000000000001</v>
      </c>
      <c r="AT980" s="72">
        <v>30.132000000000001</v>
      </c>
      <c r="AU980" s="12">
        <v>12.976000000000001</v>
      </c>
      <c r="AV980" s="72">
        <v>0.57799999999999996</v>
      </c>
      <c r="AW980" s="72">
        <v>59.009</v>
      </c>
      <c r="AX980" s="12">
        <v>161.286</v>
      </c>
      <c r="AY980" s="72">
        <v>7.1820000000000004</v>
      </c>
      <c r="AZ980" s="72">
        <v>18.681999999999999</v>
      </c>
      <c r="BA980" s="12">
        <v>174.262</v>
      </c>
      <c r="BB980" s="72">
        <v>7.76</v>
      </c>
      <c r="BC980" s="72">
        <v>16.692</v>
      </c>
      <c r="BD980" s="12">
        <v>127.75700000000001</v>
      </c>
      <c r="BE980" s="72">
        <v>5.6890000000000001</v>
      </c>
      <c r="BF980" s="72">
        <v>19.974</v>
      </c>
      <c r="BG980" s="12">
        <v>302.01900000000001</v>
      </c>
      <c r="BH980" s="72">
        <v>13.449</v>
      </c>
      <c r="BI980" s="72">
        <v>13.16</v>
      </c>
      <c r="BJ980" s="12">
        <v>522.05600000000004</v>
      </c>
      <c r="BK980" s="72">
        <v>23.247</v>
      </c>
      <c r="BL980" s="72">
        <v>10.247999999999999</v>
      </c>
      <c r="BM980" s="12">
        <v>36.340000000000003</v>
      </c>
      <c r="BN980" s="72">
        <v>1.6180000000000001</v>
      </c>
      <c r="BO980" s="72">
        <v>38.265000000000001</v>
      </c>
      <c r="BP980" s="12">
        <v>558.39599999999996</v>
      </c>
      <c r="BQ980" s="72">
        <v>24.864999999999998</v>
      </c>
      <c r="BR980" s="72">
        <v>9.9600000000000009</v>
      </c>
      <c r="BS980" s="12">
        <v>919.42399999999998</v>
      </c>
      <c r="BT980" s="72">
        <v>40.941000000000003</v>
      </c>
      <c r="BU980" s="72">
        <v>7.2750000000000004</v>
      </c>
      <c r="BV980" s="12">
        <v>2245.7069999999999</v>
      </c>
      <c r="BW980" s="72">
        <v>100</v>
      </c>
      <c r="BX980" s="72">
        <v>4.4560000000000004</v>
      </c>
      <c r="BY980" s="13"/>
      <c r="BZ980" s="13"/>
    </row>
    <row r="981" spans="1:78" ht="12.75" customHeight="1">
      <c r="A981" s="122" t="s">
        <v>44</v>
      </c>
      <c r="B981" s="71" t="s">
        <v>72</v>
      </c>
      <c r="C981" s="71" t="s">
        <v>26</v>
      </c>
      <c r="D981" s="34">
        <v>43344</v>
      </c>
      <c r="E981" s="12">
        <v>0</v>
      </c>
      <c r="F981" s="72">
        <v>0</v>
      </c>
      <c r="G981" s="72">
        <v>0</v>
      </c>
      <c r="H981" s="12">
        <v>113.051</v>
      </c>
      <c r="I981" s="72">
        <v>5.1429999999999998</v>
      </c>
      <c r="J981" s="72">
        <v>24.393999999999998</v>
      </c>
      <c r="K981" s="12">
        <v>70.671999999999997</v>
      </c>
      <c r="L981" s="72">
        <v>3.2149999999999999</v>
      </c>
      <c r="M981" s="72">
        <v>33.595999999999997</v>
      </c>
      <c r="N981" s="12">
        <v>183.72300000000001</v>
      </c>
      <c r="O981" s="72">
        <v>8.3580000000000005</v>
      </c>
      <c r="P981" s="72">
        <v>23.315999999999999</v>
      </c>
      <c r="Q981" s="12">
        <v>6.7549999999999999</v>
      </c>
      <c r="R981" s="72">
        <v>0.307</v>
      </c>
      <c r="S981" s="72">
        <v>101.473</v>
      </c>
      <c r="T981" s="12">
        <v>190.47900000000001</v>
      </c>
      <c r="U981" s="72">
        <v>8.6660000000000004</v>
      </c>
      <c r="V981" s="72">
        <v>22.576000000000001</v>
      </c>
      <c r="W981" s="12">
        <v>992.423</v>
      </c>
      <c r="X981" s="72">
        <v>45.15</v>
      </c>
      <c r="Y981" s="72">
        <v>6.6289999999999996</v>
      </c>
      <c r="Z981" s="12">
        <v>1182.902</v>
      </c>
      <c r="AA981" s="72">
        <v>53.816000000000003</v>
      </c>
      <c r="AB981" s="72">
        <v>7.67</v>
      </c>
      <c r="AC981" s="12">
        <v>1182.902</v>
      </c>
      <c r="AD981" s="72">
        <v>53.816000000000003</v>
      </c>
      <c r="AE981" s="72">
        <v>7.67</v>
      </c>
      <c r="AF981" s="12">
        <v>7.4580000000000002</v>
      </c>
      <c r="AG981" s="72">
        <v>0.33900000000000002</v>
      </c>
      <c r="AH981" s="72">
        <v>78.37</v>
      </c>
      <c r="AI981" s="12">
        <v>117.626</v>
      </c>
      <c r="AJ981" s="72">
        <v>5.351</v>
      </c>
      <c r="AK981" s="72">
        <v>26.065000000000001</v>
      </c>
      <c r="AL981" s="12">
        <v>125.08499999999999</v>
      </c>
      <c r="AM981" s="72">
        <v>5.6909999999999998</v>
      </c>
      <c r="AN981" s="72">
        <v>23.637</v>
      </c>
      <c r="AO981" s="12">
        <v>1307.9870000000001</v>
      </c>
      <c r="AP981" s="72">
        <v>59.506</v>
      </c>
      <c r="AQ981" s="72">
        <v>7.3390000000000004</v>
      </c>
      <c r="AR981" s="12">
        <v>106.621</v>
      </c>
      <c r="AS981" s="72">
        <v>4.851</v>
      </c>
      <c r="AT981" s="72">
        <v>28.594000000000001</v>
      </c>
      <c r="AU981" s="12">
        <v>3.3180000000000001</v>
      </c>
      <c r="AV981" s="72">
        <v>0.151</v>
      </c>
      <c r="AW981" s="72">
        <v>102.018</v>
      </c>
      <c r="AX981" s="12">
        <v>80.546000000000006</v>
      </c>
      <c r="AY981" s="72">
        <v>3.6640000000000001</v>
      </c>
      <c r="AZ981" s="72">
        <v>32.600999999999999</v>
      </c>
      <c r="BA981" s="12">
        <v>83.863</v>
      </c>
      <c r="BB981" s="72">
        <v>3.8149999999999999</v>
      </c>
      <c r="BC981" s="72">
        <v>31.238</v>
      </c>
      <c r="BD981" s="12">
        <v>140.327</v>
      </c>
      <c r="BE981" s="72">
        <v>6.3840000000000003</v>
      </c>
      <c r="BF981" s="72">
        <v>23.96</v>
      </c>
      <c r="BG981" s="12">
        <v>224.19</v>
      </c>
      <c r="BH981" s="72">
        <v>10.199</v>
      </c>
      <c r="BI981" s="72">
        <v>18.084</v>
      </c>
      <c r="BJ981" s="12">
        <v>495.82400000000001</v>
      </c>
      <c r="BK981" s="72">
        <v>22.556999999999999</v>
      </c>
      <c r="BL981" s="72">
        <v>9.6170000000000009</v>
      </c>
      <c r="BM981" s="12">
        <v>63.445</v>
      </c>
      <c r="BN981" s="72">
        <v>2.8860000000000001</v>
      </c>
      <c r="BO981" s="72">
        <v>40.409999999999997</v>
      </c>
      <c r="BP981" s="12">
        <v>559.26900000000001</v>
      </c>
      <c r="BQ981" s="72">
        <v>25.443999999999999</v>
      </c>
      <c r="BR981" s="72">
        <v>8.8230000000000004</v>
      </c>
      <c r="BS981" s="12">
        <v>890.08</v>
      </c>
      <c r="BT981" s="72">
        <v>40.494</v>
      </c>
      <c r="BU981" s="72">
        <v>5.4489999999999998</v>
      </c>
      <c r="BV981" s="12">
        <v>2198.067</v>
      </c>
      <c r="BW981" s="72">
        <v>100</v>
      </c>
      <c r="BX981" s="72">
        <v>5.3330000000000002</v>
      </c>
      <c r="BY981" s="13"/>
      <c r="BZ981" s="13"/>
    </row>
    <row r="982" spans="1:78" ht="12.75" customHeight="1">
      <c r="A982" s="122" t="s">
        <v>44</v>
      </c>
      <c r="B982" s="71" t="s">
        <v>72</v>
      </c>
      <c r="C982" s="71" t="s">
        <v>26</v>
      </c>
      <c r="D982" s="34">
        <v>43435</v>
      </c>
      <c r="E982" s="12">
        <v>0</v>
      </c>
      <c r="F982" s="72">
        <v>0</v>
      </c>
      <c r="G982" s="72">
        <v>0</v>
      </c>
      <c r="H982" s="12">
        <v>101.871</v>
      </c>
      <c r="I982" s="72">
        <v>4.5049999999999999</v>
      </c>
      <c r="J982" s="72">
        <v>28.834</v>
      </c>
      <c r="K982" s="12">
        <v>139.30600000000001</v>
      </c>
      <c r="L982" s="72">
        <v>6.16</v>
      </c>
      <c r="M982" s="72">
        <v>23.408999999999999</v>
      </c>
      <c r="N982" s="12">
        <v>241.178</v>
      </c>
      <c r="O982" s="72">
        <v>10.664999999999999</v>
      </c>
      <c r="P982" s="72">
        <v>15.545</v>
      </c>
      <c r="Q982" s="12">
        <v>27.087</v>
      </c>
      <c r="R982" s="72">
        <v>1.198</v>
      </c>
      <c r="S982" s="72">
        <v>49.259</v>
      </c>
      <c r="T982" s="12">
        <v>268.26499999999999</v>
      </c>
      <c r="U982" s="72">
        <v>11.863</v>
      </c>
      <c r="V982" s="72">
        <v>14.849</v>
      </c>
      <c r="W982" s="12">
        <v>811.60500000000002</v>
      </c>
      <c r="X982" s="72">
        <v>35.890999999999998</v>
      </c>
      <c r="Y982" s="72">
        <v>7.4269999999999996</v>
      </c>
      <c r="Z982" s="12">
        <v>1079.8699999999999</v>
      </c>
      <c r="AA982" s="72">
        <v>47.753999999999998</v>
      </c>
      <c r="AB982" s="72">
        <v>6.86</v>
      </c>
      <c r="AC982" s="12">
        <v>1079.8699999999999</v>
      </c>
      <c r="AD982" s="72">
        <v>47.753999999999998</v>
      </c>
      <c r="AE982" s="72">
        <v>6.86</v>
      </c>
      <c r="AF982" s="12">
        <v>0.89</v>
      </c>
      <c r="AG982" s="72">
        <v>3.9E-2</v>
      </c>
      <c r="AH982" s="72">
        <v>109.505</v>
      </c>
      <c r="AI982" s="12">
        <v>113.974</v>
      </c>
      <c r="AJ982" s="72">
        <v>5.04</v>
      </c>
      <c r="AK982" s="72">
        <v>13.304</v>
      </c>
      <c r="AL982" s="12">
        <v>114.86499999999999</v>
      </c>
      <c r="AM982" s="72">
        <v>5.08</v>
      </c>
      <c r="AN982" s="72">
        <v>13.196999999999999</v>
      </c>
      <c r="AO982" s="12">
        <v>1194.7339999999999</v>
      </c>
      <c r="AP982" s="72">
        <v>52.834000000000003</v>
      </c>
      <c r="AQ982" s="72">
        <v>6.12</v>
      </c>
      <c r="AR982" s="12">
        <v>90.506</v>
      </c>
      <c r="AS982" s="72">
        <v>4.0019999999999998</v>
      </c>
      <c r="AT982" s="72">
        <v>35.21</v>
      </c>
      <c r="AU982" s="12">
        <v>44.436999999999998</v>
      </c>
      <c r="AV982" s="72">
        <v>1.9650000000000001</v>
      </c>
      <c r="AW982" s="72">
        <v>40.744999999999997</v>
      </c>
      <c r="AX982" s="12">
        <v>137.28800000000001</v>
      </c>
      <c r="AY982" s="72">
        <v>6.0709999999999997</v>
      </c>
      <c r="AZ982" s="72">
        <v>27.332999999999998</v>
      </c>
      <c r="BA982" s="12">
        <v>181.72499999999999</v>
      </c>
      <c r="BB982" s="72">
        <v>8.0359999999999996</v>
      </c>
      <c r="BC982" s="72">
        <v>22.102</v>
      </c>
      <c r="BD982" s="12">
        <v>79.959000000000003</v>
      </c>
      <c r="BE982" s="72">
        <v>3.536</v>
      </c>
      <c r="BF982" s="72">
        <v>32.92</v>
      </c>
      <c r="BG982" s="12">
        <v>261.68400000000003</v>
      </c>
      <c r="BH982" s="72">
        <v>11.571999999999999</v>
      </c>
      <c r="BI982" s="72">
        <v>18.399999999999999</v>
      </c>
      <c r="BJ982" s="12">
        <v>557.90499999999997</v>
      </c>
      <c r="BK982" s="72">
        <v>24.672000000000001</v>
      </c>
      <c r="BL982" s="72">
        <v>12.057</v>
      </c>
      <c r="BM982" s="12">
        <v>156.482</v>
      </c>
      <c r="BN982" s="72">
        <v>6.92</v>
      </c>
      <c r="BO982" s="72">
        <v>32.869999999999997</v>
      </c>
      <c r="BP982" s="12">
        <v>714.38699999999994</v>
      </c>
      <c r="BQ982" s="72">
        <v>31.591999999999999</v>
      </c>
      <c r="BR982" s="72">
        <v>11.882999999999999</v>
      </c>
      <c r="BS982" s="12">
        <v>1066.576</v>
      </c>
      <c r="BT982" s="72">
        <v>47.165999999999997</v>
      </c>
      <c r="BU982" s="72">
        <v>8.3960000000000008</v>
      </c>
      <c r="BV982" s="12">
        <v>2261.31</v>
      </c>
      <c r="BW982" s="72">
        <v>100</v>
      </c>
      <c r="BX982" s="72">
        <v>5.2350000000000003</v>
      </c>
      <c r="BY982" s="13"/>
      <c r="BZ982" s="13"/>
    </row>
    <row r="983" spans="1:78" ht="12.75" customHeight="1">
      <c r="A983" s="122" t="s">
        <v>44</v>
      </c>
      <c r="B983" s="71" t="s">
        <v>72</v>
      </c>
      <c r="C983" s="71" t="s">
        <v>26</v>
      </c>
      <c r="D983" s="34">
        <v>43525</v>
      </c>
      <c r="E983" s="12">
        <v>0</v>
      </c>
      <c r="F983" s="72">
        <v>0</v>
      </c>
      <c r="G983" s="72">
        <v>0</v>
      </c>
      <c r="H983" s="12">
        <v>125.42100000000001</v>
      </c>
      <c r="I983" s="72">
        <v>5.5919999999999996</v>
      </c>
      <c r="J983" s="72">
        <v>28.167000000000002</v>
      </c>
      <c r="K983" s="12">
        <v>109.38800000000001</v>
      </c>
      <c r="L983" s="72">
        <v>4.8780000000000001</v>
      </c>
      <c r="M983" s="72">
        <v>25.355</v>
      </c>
      <c r="N983" s="12">
        <v>234.809</v>
      </c>
      <c r="O983" s="72">
        <v>10.47</v>
      </c>
      <c r="P983" s="72">
        <v>19.077000000000002</v>
      </c>
      <c r="Q983" s="12">
        <v>6.2480000000000002</v>
      </c>
      <c r="R983" s="72">
        <v>0.27900000000000003</v>
      </c>
      <c r="S983" s="72">
        <v>102.714</v>
      </c>
      <c r="T983" s="12">
        <v>241.05699999999999</v>
      </c>
      <c r="U983" s="72">
        <v>10.747999999999999</v>
      </c>
      <c r="V983" s="72">
        <v>19.23</v>
      </c>
      <c r="W983" s="12">
        <v>883.779</v>
      </c>
      <c r="X983" s="72">
        <v>39.406999999999996</v>
      </c>
      <c r="Y983" s="72">
        <v>10.071</v>
      </c>
      <c r="Z983" s="12">
        <v>1124.836</v>
      </c>
      <c r="AA983" s="72">
        <v>50.155000000000001</v>
      </c>
      <c r="AB983" s="72">
        <v>7.41</v>
      </c>
      <c r="AC983" s="12">
        <v>1124.836</v>
      </c>
      <c r="AD983" s="72">
        <v>50.155000000000001</v>
      </c>
      <c r="AE983" s="72">
        <v>7.41</v>
      </c>
      <c r="AF983" s="12">
        <v>17.190999999999999</v>
      </c>
      <c r="AG983" s="72">
        <v>0.76700000000000002</v>
      </c>
      <c r="AH983" s="72">
        <v>83.522999999999996</v>
      </c>
      <c r="AI983" s="12">
        <v>141.75700000000001</v>
      </c>
      <c r="AJ983" s="72">
        <v>6.3209999999999997</v>
      </c>
      <c r="AK983" s="72">
        <v>28.004999999999999</v>
      </c>
      <c r="AL983" s="12">
        <v>158.94800000000001</v>
      </c>
      <c r="AM983" s="72">
        <v>7.0869999999999997</v>
      </c>
      <c r="AN983" s="72">
        <v>26.242999999999999</v>
      </c>
      <c r="AO983" s="12">
        <v>1283.7850000000001</v>
      </c>
      <c r="AP983" s="72">
        <v>57.243000000000002</v>
      </c>
      <c r="AQ983" s="72">
        <v>7.02</v>
      </c>
      <c r="AR983" s="12">
        <v>38.915999999999997</v>
      </c>
      <c r="AS983" s="72">
        <v>1.7350000000000001</v>
      </c>
      <c r="AT983" s="72">
        <v>34.997</v>
      </c>
      <c r="AU983" s="12">
        <v>5.5490000000000004</v>
      </c>
      <c r="AV983" s="72">
        <v>0.247</v>
      </c>
      <c r="AW983" s="72">
        <v>81.620999999999995</v>
      </c>
      <c r="AX983" s="12">
        <v>152.17699999999999</v>
      </c>
      <c r="AY983" s="72">
        <v>6.7850000000000001</v>
      </c>
      <c r="AZ983" s="72">
        <v>22.463999999999999</v>
      </c>
      <c r="BA983" s="12">
        <v>157.726</v>
      </c>
      <c r="BB983" s="72">
        <v>7.0330000000000004</v>
      </c>
      <c r="BC983" s="72">
        <v>21.885999999999999</v>
      </c>
      <c r="BD983" s="12">
        <v>218.84700000000001</v>
      </c>
      <c r="BE983" s="72">
        <v>9.7579999999999991</v>
      </c>
      <c r="BF983" s="72">
        <v>24.06</v>
      </c>
      <c r="BG983" s="12">
        <v>376.572</v>
      </c>
      <c r="BH983" s="72">
        <v>16.791</v>
      </c>
      <c r="BI983" s="72">
        <v>16.905999999999999</v>
      </c>
      <c r="BJ983" s="12">
        <v>482.98</v>
      </c>
      <c r="BK983" s="72">
        <v>21.536000000000001</v>
      </c>
      <c r="BL983" s="72">
        <v>13.083</v>
      </c>
      <c r="BM983" s="12">
        <v>60.456000000000003</v>
      </c>
      <c r="BN983" s="72">
        <v>2.6960000000000002</v>
      </c>
      <c r="BO983" s="72">
        <v>26.975999999999999</v>
      </c>
      <c r="BP983" s="12">
        <v>543.43700000000001</v>
      </c>
      <c r="BQ983" s="72">
        <v>24.231000000000002</v>
      </c>
      <c r="BR983" s="72">
        <v>13.282999999999999</v>
      </c>
      <c r="BS983" s="12">
        <v>958.92499999999995</v>
      </c>
      <c r="BT983" s="72">
        <v>42.756999999999998</v>
      </c>
      <c r="BU983" s="72">
        <v>7.6849999999999996</v>
      </c>
      <c r="BV983" s="12">
        <v>2242.71</v>
      </c>
      <c r="BW983" s="72">
        <v>100</v>
      </c>
      <c r="BX983" s="72">
        <v>4.8460000000000001</v>
      </c>
      <c r="BY983" s="13"/>
      <c r="BZ983" s="13"/>
    </row>
    <row r="984" spans="1:78" ht="12.75" customHeight="1">
      <c r="A984" s="122" t="s">
        <v>44</v>
      </c>
      <c r="B984" s="71" t="s">
        <v>72</v>
      </c>
      <c r="C984" s="71" t="s">
        <v>26</v>
      </c>
      <c r="D984" s="34">
        <v>43617</v>
      </c>
      <c r="E984" s="12">
        <v>0</v>
      </c>
      <c r="F984" s="72">
        <v>0</v>
      </c>
      <c r="G984" s="72">
        <v>0</v>
      </c>
      <c r="H984" s="12">
        <v>134.08099999999999</v>
      </c>
      <c r="I984" s="72">
        <v>6.3010000000000002</v>
      </c>
      <c r="J984" s="72">
        <v>21.266999999999999</v>
      </c>
      <c r="K984" s="12">
        <v>102.541</v>
      </c>
      <c r="L984" s="72">
        <v>4.819</v>
      </c>
      <c r="M984" s="72">
        <v>33.228999999999999</v>
      </c>
      <c r="N984" s="12">
        <v>244.24600000000001</v>
      </c>
      <c r="O984" s="72">
        <v>11.478</v>
      </c>
      <c r="P984" s="72">
        <v>20.024000000000001</v>
      </c>
      <c r="Q984" s="12">
        <v>40.978999999999999</v>
      </c>
      <c r="R984" s="72">
        <v>1.9259999999999999</v>
      </c>
      <c r="S984" s="72">
        <v>40.786999999999999</v>
      </c>
      <c r="T984" s="12">
        <v>285.22399999999999</v>
      </c>
      <c r="U984" s="72">
        <v>13.404</v>
      </c>
      <c r="V984" s="72">
        <v>16.949000000000002</v>
      </c>
      <c r="W984" s="12">
        <v>888.80700000000002</v>
      </c>
      <c r="X984" s="72">
        <v>41.768000000000001</v>
      </c>
      <c r="Y984" s="72">
        <v>7.18</v>
      </c>
      <c r="Z984" s="12">
        <v>1174.0309999999999</v>
      </c>
      <c r="AA984" s="72">
        <v>55.170999999999999</v>
      </c>
      <c r="AB984" s="72">
        <v>6.2370000000000001</v>
      </c>
      <c r="AC984" s="12">
        <v>1174.0309999999999</v>
      </c>
      <c r="AD984" s="72">
        <v>55.170999999999999</v>
      </c>
      <c r="AE984" s="72">
        <v>6.2370000000000001</v>
      </c>
      <c r="AF984" s="12">
        <v>8.1549999999999994</v>
      </c>
      <c r="AG984" s="72">
        <v>0.38300000000000001</v>
      </c>
      <c r="AH984" s="72">
        <v>93.647999999999996</v>
      </c>
      <c r="AI984" s="12">
        <v>165.67400000000001</v>
      </c>
      <c r="AJ984" s="72">
        <v>7.7859999999999996</v>
      </c>
      <c r="AK984" s="72">
        <v>18.119</v>
      </c>
      <c r="AL984" s="12">
        <v>173.82900000000001</v>
      </c>
      <c r="AM984" s="72">
        <v>8.1690000000000005</v>
      </c>
      <c r="AN984" s="72">
        <v>18.231000000000002</v>
      </c>
      <c r="AO984" s="12">
        <v>1347.86</v>
      </c>
      <c r="AP984" s="72">
        <v>63.34</v>
      </c>
      <c r="AQ984" s="72">
        <v>5.5540000000000003</v>
      </c>
      <c r="AR984" s="12">
        <v>52.682000000000002</v>
      </c>
      <c r="AS984" s="72">
        <v>2.476</v>
      </c>
      <c r="AT984" s="72">
        <v>37.832000000000001</v>
      </c>
      <c r="AU984" s="12">
        <v>12.856</v>
      </c>
      <c r="AV984" s="72">
        <v>0.60399999999999998</v>
      </c>
      <c r="AW984" s="72">
        <v>80.283000000000001</v>
      </c>
      <c r="AX984" s="12">
        <v>112.876</v>
      </c>
      <c r="AY984" s="72">
        <v>5.3040000000000003</v>
      </c>
      <c r="AZ984" s="72">
        <v>27.806999999999999</v>
      </c>
      <c r="BA984" s="12">
        <v>125.732</v>
      </c>
      <c r="BB984" s="72">
        <v>5.9089999999999998</v>
      </c>
      <c r="BC984" s="72">
        <v>26.873000000000001</v>
      </c>
      <c r="BD984" s="12">
        <v>39.279000000000003</v>
      </c>
      <c r="BE984" s="72">
        <v>1.8460000000000001</v>
      </c>
      <c r="BF984" s="72">
        <v>42.280999999999999</v>
      </c>
      <c r="BG984" s="12">
        <v>165.011</v>
      </c>
      <c r="BH984" s="72">
        <v>7.7539999999999996</v>
      </c>
      <c r="BI984" s="72">
        <v>22.036999999999999</v>
      </c>
      <c r="BJ984" s="12">
        <v>506.07400000000001</v>
      </c>
      <c r="BK984" s="72">
        <v>23.782</v>
      </c>
      <c r="BL984" s="72">
        <v>14.375</v>
      </c>
      <c r="BM984" s="12">
        <v>56.350999999999999</v>
      </c>
      <c r="BN984" s="72">
        <v>2.6480000000000001</v>
      </c>
      <c r="BO984" s="72">
        <v>44.546999999999997</v>
      </c>
      <c r="BP984" s="12">
        <v>562.42499999999995</v>
      </c>
      <c r="BQ984" s="72">
        <v>26.43</v>
      </c>
      <c r="BR984" s="72">
        <v>12.723000000000001</v>
      </c>
      <c r="BS984" s="12">
        <v>780.11800000000005</v>
      </c>
      <c r="BT984" s="72">
        <v>36.659999999999997</v>
      </c>
      <c r="BU984" s="72">
        <v>10.087999999999999</v>
      </c>
      <c r="BV984" s="12">
        <v>2127.9780000000001</v>
      </c>
      <c r="BW984" s="72">
        <v>100</v>
      </c>
      <c r="BX984" s="72">
        <v>5.1859999999999999</v>
      </c>
      <c r="BY984" s="13"/>
      <c r="BZ984" s="13"/>
    </row>
    <row r="985" spans="1:78" ht="12.75" customHeight="1">
      <c r="A985" s="122" t="s">
        <v>44</v>
      </c>
      <c r="B985" s="71" t="s">
        <v>72</v>
      </c>
      <c r="C985" s="71" t="s">
        <v>26</v>
      </c>
      <c r="D985" s="34">
        <v>44075</v>
      </c>
      <c r="E985" s="12">
        <v>11.374000000000001</v>
      </c>
      <c r="F985" s="72">
        <v>0.53400000000000003</v>
      </c>
      <c r="G985" s="72">
        <v>104.292</v>
      </c>
      <c r="H985" s="12">
        <v>69.36</v>
      </c>
      <c r="I985" s="72">
        <v>3.258</v>
      </c>
      <c r="J985" s="72">
        <v>25.492999999999999</v>
      </c>
      <c r="K985" s="12">
        <v>59.024999999999999</v>
      </c>
      <c r="L985" s="72">
        <v>2.7730000000000001</v>
      </c>
      <c r="M985" s="72">
        <v>32.707999999999998</v>
      </c>
      <c r="N985" s="12">
        <v>128.38499999999999</v>
      </c>
      <c r="O985" s="72">
        <v>6.0309999999999997</v>
      </c>
      <c r="P985" s="72">
        <v>19.64</v>
      </c>
      <c r="Q985" s="12">
        <v>27.234000000000002</v>
      </c>
      <c r="R985" s="72">
        <v>1.2789999999999999</v>
      </c>
      <c r="S985" s="72">
        <v>64.611999999999995</v>
      </c>
      <c r="T985" s="12">
        <v>155.619</v>
      </c>
      <c r="U985" s="72">
        <v>7.31</v>
      </c>
      <c r="V985" s="72">
        <v>22.035</v>
      </c>
      <c r="W985" s="12">
        <v>837.46199999999999</v>
      </c>
      <c r="X985" s="72">
        <v>39.338999999999999</v>
      </c>
      <c r="Y985" s="72">
        <v>8.4559999999999995</v>
      </c>
      <c r="Z985" s="12">
        <v>993.08100000000002</v>
      </c>
      <c r="AA985" s="72">
        <v>46.649000000000001</v>
      </c>
      <c r="AB985" s="72">
        <v>6.7930000000000001</v>
      </c>
      <c r="AC985" s="12">
        <v>1004.455</v>
      </c>
      <c r="AD985" s="72">
        <v>47.183</v>
      </c>
      <c r="AE985" s="72">
        <v>6.7190000000000003</v>
      </c>
      <c r="AF985" s="12">
        <v>6.28</v>
      </c>
      <c r="AG985" s="72">
        <v>0.29499999999999998</v>
      </c>
      <c r="AH985" s="72">
        <v>76.085999999999999</v>
      </c>
      <c r="AI985" s="12">
        <v>128.37700000000001</v>
      </c>
      <c r="AJ985" s="72">
        <v>6.03</v>
      </c>
      <c r="AK985" s="72">
        <v>18.626000000000001</v>
      </c>
      <c r="AL985" s="12">
        <v>134.65600000000001</v>
      </c>
      <c r="AM985" s="72">
        <v>6.3250000000000002</v>
      </c>
      <c r="AN985" s="72">
        <v>17.66</v>
      </c>
      <c r="AO985" s="12">
        <v>1139.1120000000001</v>
      </c>
      <c r="AP985" s="72">
        <v>53.509</v>
      </c>
      <c r="AQ985" s="72">
        <v>6.4160000000000004</v>
      </c>
      <c r="AR985" s="12">
        <v>103.661</v>
      </c>
      <c r="AS985" s="72">
        <v>4.8689999999999998</v>
      </c>
      <c r="AT985" s="72">
        <v>30.454999999999998</v>
      </c>
      <c r="AU985" s="12">
        <v>13.685</v>
      </c>
      <c r="AV985" s="72">
        <v>0.64300000000000002</v>
      </c>
      <c r="AW985" s="72">
        <v>61.737000000000002</v>
      </c>
      <c r="AX985" s="12">
        <v>72.037000000000006</v>
      </c>
      <c r="AY985" s="72">
        <v>3.3839999999999999</v>
      </c>
      <c r="AZ985" s="72">
        <v>32.365000000000002</v>
      </c>
      <c r="BA985" s="12">
        <v>85.721999999999994</v>
      </c>
      <c r="BB985" s="72">
        <v>4.0270000000000001</v>
      </c>
      <c r="BC985" s="72">
        <v>31.085999999999999</v>
      </c>
      <c r="BD985" s="12">
        <v>146.67500000000001</v>
      </c>
      <c r="BE985" s="72">
        <v>6.89</v>
      </c>
      <c r="BF985" s="72">
        <v>34.637999999999998</v>
      </c>
      <c r="BG985" s="12">
        <v>232.39699999999999</v>
      </c>
      <c r="BH985" s="72">
        <v>10.917</v>
      </c>
      <c r="BI985" s="72">
        <v>24.332000000000001</v>
      </c>
      <c r="BJ985" s="12">
        <v>543.904</v>
      </c>
      <c r="BK985" s="72">
        <v>25.548999999999999</v>
      </c>
      <c r="BL985" s="72">
        <v>13.576000000000001</v>
      </c>
      <c r="BM985" s="12">
        <v>109.758</v>
      </c>
      <c r="BN985" s="72">
        <v>5.1559999999999997</v>
      </c>
      <c r="BO985" s="72">
        <v>41.267000000000003</v>
      </c>
      <c r="BP985" s="12">
        <v>653.66300000000001</v>
      </c>
      <c r="BQ985" s="72">
        <v>30.704999999999998</v>
      </c>
      <c r="BR985" s="72">
        <v>12.349</v>
      </c>
      <c r="BS985" s="12">
        <v>989.721</v>
      </c>
      <c r="BT985" s="72">
        <v>46.491</v>
      </c>
      <c r="BU985" s="72">
        <v>9.3970000000000002</v>
      </c>
      <c r="BV985" s="12">
        <v>2128.8319999999999</v>
      </c>
      <c r="BW985" s="72">
        <v>100</v>
      </c>
      <c r="BX985" s="72">
        <v>5.6719999999999997</v>
      </c>
      <c r="BY985" s="13"/>
      <c r="BZ985" s="13"/>
    </row>
    <row r="986" spans="1:78" ht="12.75" customHeight="1">
      <c r="A986" s="122" t="s">
        <v>44</v>
      </c>
      <c r="B986" s="71" t="s">
        <v>72</v>
      </c>
      <c r="C986" s="71" t="s">
        <v>26</v>
      </c>
      <c r="D986" s="34">
        <v>44166</v>
      </c>
      <c r="E986" s="12">
        <v>0</v>
      </c>
      <c r="F986" s="72">
        <v>0</v>
      </c>
      <c r="G986" s="72">
        <v>0</v>
      </c>
      <c r="H986" s="12">
        <v>88.215000000000003</v>
      </c>
      <c r="I986" s="72">
        <v>4.07</v>
      </c>
      <c r="J986" s="72">
        <v>27.341999999999999</v>
      </c>
      <c r="K986" s="12">
        <v>116.63500000000001</v>
      </c>
      <c r="L986" s="72">
        <v>5.3810000000000002</v>
      </c>
      <c r="M986" s="72">
        <v>27.9</v>
      </c>
      <c r="N986" s="12">
        <v>204.85</v>
      </c>
      <c r="O986" s="72">
        <v>9.4510000000000005</v>
      </c>
      <c r="P986" s="72">
        <v>18.75</v>
      </c>
      <c r="Q986" s="12">
        <v>19.297999999999998</v>
      </c>
      <c r="R986" s="72">
        <v>0.89</v>
      </c>
      <c r="S986" s="72">
        <v>61.622999999999998</v>
      </c>
      <c r="T986" s="12">
        <v>224.148</v>
      </c>
      <c r="U986" s="72">
        <v>10.340999999999999</v>
      </c>
      <c r="V986" s="72">
        <v>18.835999999999999</v>
      </c>
      <c r="W986" s="12">
        <v>808.03499999999997</v>
      </c>
      <c r="X986" s="72">
        <v>37.28</v>
      </c>
      <c r="Y986" s="72">
        <v>10.413</v>
      </c>
      <c r="Z986" s="12">
        <v>1032.183</v>
      </c>
      <c r="AA986" s="72">
        <v>47.621000000000002</v>
      </c>
      <c r="AB986" s="72">
        <v>8.452</v>
      </c>
      <c r="AC986" s="12">
        <v>1032.183</v>
      </c>
      <c r="AD986" s="72">
        <v>47.621000000000002</v>
      </c>
      <c r="AE986" s="72">
        <v>8.452</v>
      </c>
      <c r="AF986" s="12">
        <v>0</v>
      </c>
      <c r="AG986" s="72">
        <v>0</v>
      </c>
      <c r="AH986" s="72">
        <v>0</v>
      </c>
      <c r="AI986" s="12">
        <v>236.804</v>
      </c>
      <c r="AJ986" s="72">
        <v>10.925000000000001</v>
      </c>
      <c r="AK986" s="72">
        <v>17.95</v>
      </c>
      <c r="AL986" s="12">
        <v>236.804</v>
      </c>
      <c r="AM986" s="72">
        <v>10.925000000000001</v>
      </c>
      <c r="AN986" s="72">
        <v>17.95</v>
      </c>
      <c r="AO986" s="12">
        <v>1268.9870000000001</v>
      </c>
      <c r="AP986" s="72">
        <v>58.546999999999997</v>
      </c>
      <c r="AQ986" s="72">
        <v>6.133</v>
      </c>
      <c r="AR986" s="12">
        <v>96.537999999999997</v>
      </c>
      <c r="AS986" s="72">
        <v>4.4539999999999997</v>
      </c>
      <c r="AT986" s="72">
        <v>30.567</v>
      </c>
      <c r="AU986" s="12">
        <v>0</v>
      </c>
      <c r="AV986" s="72">
        <v>0</v>
      </c>
      <c r="AW986" s="72">
        <v>0</v>
      </c>
      <c r="AX986" s="12">
        <v>140.15199999999999</v>
      </c>
      <c r="AY986" s="72">
        <v>6.4660000000000002</v>
      </c>
      <c r="AZ986" s="72">
        <v>34.99</v>
      </c>
      <c r="BA986" s="12">
        <v>140.15199999999999</v>
      </c>
      <c r="BB986" s="72">
        <v>6.4660000000000002</v>
      </c>
      <c r="BC986" s="72">
        <v>34.99</v>
      </c>
      <c r="BD986" s="12">
        <v>65.076999999999998</v>
      </c>
      <c r="BE986" s="72">
        <v>3.0019999999999998</v>
      </c>
      <c r="BF986" s="72">
        <v>43.817</v>
      </c>
      <c r="BG986" s="12">
        <v>205.22900000000001</v>
      </c>
      <c r="BH986" s="72">
        <v>9.4689999999999994</v>
      </c>
      <c r="BI986" s="72">
        <v>26.895</v>
      </c>
      <c r="BJ986" s="12">
        <v>522.13800000000003</v>
      </c>
      <c r="BK986" s="72">
        <v>24.09</v>
      </c>
      <c r="BL986" s="72">
        <v>10.992000000000001</v>
      </c>
      <c r="BM986" s="12">
        <v>74.587000000000003</v>
      </c>
      <c r="BN986" s="72">
        <v>3.4409999999999998</v>
      </c>
      <c r="BO986" s="72">
        <v>37.835000000000001</v>
      </c>
      <c r="BP986" s="12">
        <v>596.726</v>
      </c>
      <c r="BQ986" s="72">
        <v>27.530999999999999</v>
      </c>
      <c r="BR986" s="72">
        <v>10.968999999999999</v>
      </c>
      <c r="BS986" s="12">
        <v>898.49300000000005</v>
      </c>
      <c r="BT986" s="72">
        <v>41.453000000000003</v>
      </c>
      <c r="BU986" s="72">
        <v>7.8819999999999997</v>
      </c>
      <c r="BV986" s="12">
        <v>2167.48</v>
      </c>
      <c r="BW986" s="72">
        <v>100</v>
      </c>
      <c r="BX986" s="72">
        <v>4.4480000000000004</v>
      </c>
      <c r="BY986" s="13"/>
      <c r="BZ986" s="13"/>
    </row>
    <row r="987" spans="1:78" ht="12.75" customHeight="1">
      <c r="A987" s="122" t="s">
        <v>44</v>
      </c>
      <c r="B987" s="71" t="s">
        <v>72</v>
      </c>
      <c r="C987" s="71" t="s">
        <v>26</v>
      </c>
      <c r="D987" s="34">
        <v>44256</v>
      </c>
      <c r="E987" s="12">
        <v>0</v>
      </c>
      <c r="F987" s="72">
        <v>0</v>
      </c>
      <c r="G987" s="72">
        <v>0</v>
      </c>
      <c r="H987" s="12">
        <v>61.344999999999999</v>
      </c>
      <c r="I987" s="72">
        <v>2.92</v>
      </c>
      <c r="J987" s="72">
        <v>37.247999999999998</v>
      </c>
      <c r="K987" s="12">
        <v>70.831000000000003</v>
      </c>
      <c r="L987" s="72">
        <v>3.371</v>
      </c>
      <c r="M987" s="72">
        <v>32.54</v>
      </c>
      <c r="N987" s="12">
        <v>132.17599999999999</v>
      </c>
      <c r="O987" s="72">
        <v>6.2910000000000004</v>
      </c>
      <c r="P987" s="72">
        <v>24.105</v>
      </c>
      <c r="Q987" s="12">
        <v>25.143999999999998</v>
      </c>
      <c r="R987" s="72">
        <v>1.1970000000000001</v>
      </c>
      <c r="S987" s="72">
        <v>53.03</v>
      </c>
      <c r="T987" s="12">
        <v>157.32</v>
      </c>
      <c r="U987" s="72">
        <v>7.4880000000000004</v>
      </c>
      <c r="V987" s="72">
        <v>18.61</v>
      </c>
      <c r="W987" s="12">
        <v>927.36099999999999</v>
      </c>
      <c r="X987" s="72">
        <v>44.14</v>
      </c>
      <c r="Y987" s="72">
        <v>7.5549999999999997</v>
      </c>
      <c r="Z987" s="12">
        <v>1084.681</v>
      </c>
      <c r="AA987" s="72">
        <v>51.628</v>
      </c>
      <c r="AB987" s="72">
        <v>7.4509999999999996</v>
      </c>
      <c r="AC987" s="12">
        <v>1084.681</v>
      </c>
      <c r="AD987" s="72">
        <v>51.628</v>
      </c>
      <c r="AE987" s="72">
        <v>7.4509999999999996</v>
      </c>
      <c r="AF987" s="12">
        <v>24.097999999999999</v>
      </c>
      <c r="AG987" s="72">
        <v>1.147</v>
      </c>
      <c r="AH987" s="72">
        <v>77.712999999999994</v>
      </c>
      <c r="AI987" s="12">
        <v>133.13999999999999</v>
      </c>
      <c r="AJ987" s="72">
        <v>6.3369999999999997</v>
      </c>
      <c r="AK987" s="72">
        <v>46.725999999999999</v>
      </c>
      <c r="AL987" s="12">
        <v>157.238</v>
      </c>
      <c r="AM987" s="72">
        <v>7.484</v>
      </c>
      <c r="AN987" s="72">
        <v>40.750999999999998</v>
      </c>
      <c r="AO987" s="12">
        <v>1241.9190000000001</v>
      </c>
      <c r="AP987" s="72">
        <v>59.112000000000002</v>
      </c>
      <c r="AQ987" s="72">
        <v>8.5399999999999991</v>
      </c>
      <c r="AR987" s="12">
        <v>74.049000000000007</v>
      </c>
      <c r="AS987" s="72">
        <v>3.5249999999999999</v>
      </c>
      <c r="AT987" s="72">
        <v>35.063000000000002</v>
      </c>
      <c r="AU987" s="12">
        <v>7.0990000000000002</v>
      </c>
      <c r="AV987" s="72">
        <v>0.33800000000000002</v>
      </c>
      <c r="AW987" s="72">
        <v>72.007000000000005</v>
      </c>
      <c r="AX987" s="12">
        <v>143.655</v>
      </c>
      <c r="AY987" s="72">
        <v>6.8380000000000001</v>
      </c>
      <c r="AZ987" s="72">
        <v>33.167999999999999</v>
      </c>
      <c r="BA987" s="12">
        <v>150.75399999999999</v>
      </c>
      <c r="BB987" s="72">
        <v>7.1760000000000002</v>
      </c>
      <c r="BC987" s="72">
        <v>31.321999999999999</v>
      </c>
      <c r="BD987" s="12">
        <v>71.813000000000002</v>
      </c>
      <c r="BE987" s="72">
        <v>3.4180000000000001</v>
      </c>
      <c r="BF987" s="72">
        <v>38.027999999999999</v>
      </c>
      <c r="BG987" s="12">
        <v>222.56700000000001</v>
      </c>
      <c r="BH987" s="72">
        <v>10.593999999999999</v>
      </c>
      <c r="BI987" s="72">
        <v>23.474</v>
      </c>
      <c r="BJ987" s="12">
        <v>490.43200000000002</v>
      </c>
      <c r="BK987" s="72">
        <v>23.343</v>
      </c>
      <c r="BL987" s="72">
        <v>15.488</v>
      </c>
      <c r="BM987" s="12">
        <v>71.977999999999994</v>
      </c>
      <c r="BN987" s="72">
        <v>3.4260000000000002</v>
      </c>
      <c r="BO987" s="72">
        <v>48.835000000000001</v>
      </c>
      <c r="BP987" s="12">
        <v>562.41</v>
      </c>
      <c r="BQ987" s="72">
        <v>26.768999999999998</v>
      </c>
      <c r="BR987" s="72">
        <v>15.041</v>
      </c>
      <c r="BS987" s="12">
        <v>859.02599999999995</v>
      </c>
      <c r="BT987" s="72">
        <v>40.887999999999998</v>
      </c>
      <c r="BU987" s="72">
        <v>12.032999999999999</v>
      </c>
      <c r="BV987" s="12">
        <v>2100.9450000000002</v>
      </c>
      <c r="BW987" s="72">
        <v>100</v>
      </c>
      <c r="BX987" s="72">
        <v>6.2720000000000002</v>
      </c>
      <c r="BY987" s="13"/>
      <c r="BZ987" s="13"/>
    </row>
    <row r="988" spans="1:78" ht="12.75" customHeight="1">
      <c r="A988" s="122" t="s">
        <v>44</v>
      </c>
      <c r="B988" s="71" t="s">
        <v>72</v>
      </c>
      <c r="C988" s="71" t="s">
        <v>26</v>
      </c>
      <c r="D988" s="34">
        <v>44348</v>
      </c>
      <c r="E988" s="12">
        <v>0</v>
      </c>
      <c r="F988" s="72">
        <v>0</v>
      </c>
      <c r="G988" s="72">
        <v>0</v>
      </c>
      <c r="H988" s="12">
        <v>101.178</v>
      </c>
      <c r="I988" s="72">
        <v>4.6210000000000004</v>
      </c>
      <c r="J988" s="72">
        <v>30.344000000000001</v>
      </c>
      <c r="K988" s="12">
        <v>95.091999999999999</v>
      </c>
      <c r="L988" s="72">
        <v>4.343</v>
      </c>
      <c r="M988" s="72">
        <v>27.238</v>
      </c>
      <c r="N988" s="12">
        <v>196.27</v>
      </c>
      <c r="O988" s="72">
        <v>8.9649999999999999</v>
      </c>
      <c r="P988" s="72">
        <v>18.716999999999999</v>
      </c>
      <c r="Q988" s="12">
        <v>26.661000000000001</v>
      </c>
      <c r="R988" s="72">
        <v>1.218</v>
      </c>
      <c r="S988" s="72">
        <v>51.981000000000002</v>
      </c>
      <c r="T988" s="12">
        <v>222.93100000000001</v>
      </c>
      <c r="U988" s="72">
        <v>10.183</v>
      </c>
      <c r="V988" s="72">
        <v>19.457999999999998</v>
      </c>
      <c r="W988" s="12">
        <v>954.49099999999999</v>
      </c>
      <c r="X988" s="72">
        <v>43.597000000000001</v>
      </c>
      <c r="Y988" s="72">
        <v>7.7290000000000001</v>
      </c>
      <c r="Z988" s="12">
        <v>1177.422</v>
      </c>
      <c r="AA988" s="72">
        <v>53.78</v>
      </c>
      <c r="AB988" s="72">
        <v>5.6509999999999998</v>
      </c>
      <c r="AC988" s="12">
        <v>1177.422</v>
      </c>
      <c r="AD988" s="72">
        <v>53.78</v>
      </c>
      <c r="AE988" s="72">
        <v>5.6509999999999998</v>
      </c>
      <c r="AF988" s="12">
        <v>9.4190000000000005</v>
      </c>
      <c r="AG988" s="72">
        <v>0.43</v>
      </c>
      <c r="AH988" s="72">
        <v>121.33</v>
      </c>
      <c r="AI988" s="12">
        <v>110.57299999999999</v>
      </c>
      <c r="AJ988" s="72">
        <v>5.0510000000000002</v>
      </c>
      <c r="AK988" s="72">
        <v>21.129000000000001</v>
      </c>
      <c r="AL988" s="12">
        <v>119.992</v>
      </c>
      <c r="AM988" s="72">
        <v>5.4809999999999999</v>
      </c>
      <c r="AN988" s="72">
        <v>19.896000000000001</v>
      </c>
      <c r="AO988" s="12">
        <v>1297.414</v>
      </c>
      <c r="AP988" s="72">
        <v>59.261000000000003</v>
      </c>
      <c r="AQ988" s="72">
        <v>4.71</v>
      </c>
      <c r="AR988" s="12">
        <v>42.718000000000004</v>
      </c>
      <c r="AS988" s="72">
        <v>1.9510000000000001</v>
      </c>
      <c r="AT988" s="72">
        <v>37.451000000000001</v>
      </c>
      <c r="AU988" s="12">
        <v>12.096</v>
      </c>
      <c r="AV988" s="72">
        <v>0.55200000000000005</v>
      </c>
      <c r="AW988" s="72">
        <v>73.653000000000006</v>
      </c>
      <c r="AX988" s="12">
        <v>167.91900000000001</v>
      </c>
      <c r="AY988" s="72">
        <v>7.67</v>
      </c>
      <c r="AZ988" s="72">
        <v>21.135999999999999</v>
      </c>
      <c r="BA988" s="12">
        <v>180.01499999999999</v>
      </c>
      <c r="BB988" s="72">
        <v>8.2219999999999995</v>
      </c>
      <c r="BC988" s="72">
        <v>20.053000000000001</v>
      </c>
      <c r="BD988" s="12">
        <v>76.614000000000004</v>
      </c>
      <c r="BE988" s="72">
        <v>3.4990000000000001</v>
      </c>
      <c r="BF988" s="72">
        <v>30.651</v>
      </c>
      <c r="BG988" s="12">
        <v>256.62799999999999</v>
      </c>
      <c r="BH988" s="72">
        <v>11.722</v>
      </c>
      <c r="BI988" s="72">
        <v>16.486000000000001</v>
      </c>
      <c r="BJ988" s="12">
        <v>493.00200000000001</v>
      </c>
      <c r="BK988" s="72">
        <v>22.518000000000001</v>
      </c>
      <c r="BL988" s="72">
        <v>13.106</v>
      </c>
      <c r="BM988" s="12">
        <v>99.570999999999998</v>
      </c>
      <c r="BN988" s="72">
        <v>4.548</v>
      </c>
      <c r="BO988" s="72">
        <v>37.241</v>
      </c>
      <c r="BP988" s="12">
        <v>592.572</v>
      </c>
      <c r="BQ988" s="72">
        <v>27.065999999999999</v>
      </c>
      <c r="BR988" s="72">
        <v>14.557</v>
      </c>
      <c r="BS988" s="12">
        <v>891.91800000000001</v>
      </c>
      <c r="BT988" s="72">
        <v>40.738999999999997</v>
      </c>
      <c r="BU988" s="72">
        <v>8.8510000000000009</v>
      </c>
      <c r="BV988" s="12">
        <v>2189.3319999999999</v>
      </c>
      <c r="BW988" s="72">
        <v>100</v>
      </c>
      <c r="BX988" s="72">
        <v>4.8049999999999997</v>
      </c>
      <c r="BY988" s="13"/>
      <c r="BZ988" s="13"/>
    </row>
    <row r="989" spans="1:78" ht="12.75" customHeight="1">
      <c r="A989" s="122" t="s">
        <v>44</v>
      </c>
      <c r="B989" s="71" t="s">
        <v>72</v>
      </c>
      <c r="C989" s="71" t="s">
        <v>26</v>
      </c>
      <c r="D989" s="34">
        <v>44805</v>
      </c>
      <c r="E989" s="12">
        <v>0</v>
      </c>
      <c r="F989" s="72">
        <v>0</v>
      </c>
      <c r="G989" s="72">
        <v>0</v>
      </c>
      <c r="H989" s="12">
        <v>83.319000000000003</v>
      </c>
      <c r="I989" s="72">
        <v>3.8849999999999998</v>
      </c>
      <c r="J989" s="72">
        <v>36.087000000000003</v>
      </c>
      <c r="K989" s="12">
        <v>82.66</v>
      </c>
      <c r="L989" s="72">
        <v>3.8540000000000001</v>
      </c>
      <c r="M989" s="72">
        <v>32.884</v>
      </c>
      <c r="N989" s="12">
        <v>165.98</v>
      </c>
      <c r="O989" s="72">
        <v>7.7389999999999999</v>
      </c>
      <c r="P989" s="72">
        <v>25.443000000000001</v>
      </c>
      <c r="Q989" s="12">
        <v>46.835999999999999</v>
      </c>
      <c r="R989" s="72">
        <v>2.1840000000000002</v>
      </c>
      <c r="S989" s="72">
        <v>60.14</v>
      </c>
      <c r="T989" s="12">
        <v>212.816</v>
      </c>
      <c r="U989" s="72">
        <v>9.923</v>
      </c>
      <c r="V989" s="72">
        <v>21.904</v>
      </c>
      <c r="W989" s="12">
        <v>1088.6030000000001</v>
      </c>
      <c r="X989" s="72">
        <v>50.759</v>
      </c>
      <c r="Y989" s="72">
        <v>8.4870000000000001</v>
      </c>
      <c r="Z989" s="12">
        <v>1301.4190000000001</v>
      </c>
      <c r="AA989" s="72">
        <v>60.682000000000002</v>
      </c>
      <c r="AB989" s="72">
        <v>7.5670000000000002</v>
      </c>
      <c r="AC989" s="12">
        <v>1301.4190000000001</v>
      </c>
      <c r="AD989" s="72">
        <v>60.682000000000002</v>
      </c>
      <c r="AE989" s="72">
        <v>7.5670000000000002</v>
      </c>
      <c r="AF989" s="12">
        <v>18.619</v>
      </c>
      <c r="AG989" s="72">
        <v>0.86799999999999999</v>
      </c>
      <c r="AH989" s="72">
        <v>84.760999999999996</v>
      </c>
      <c r="AI989" s="12">
        <v>46.029000000000003</v>
      </c>
      <c r="AJ989" s="72">
        <v>2.1459999999999999</v>
      </c>
      <c r="AK989" s="72">
        <v>38.884999999999998</v>
      </c>
      <c r="AL989" s="12">
        <v>64.647999999999996</v>
      </c>
      <c r="AM989" s="72">
        <v>3.0139999999999998</v>
      </c>
      <c r="AN989" s="72">
        <v>27.794</v>
      </c>
      <c r="AO989" s="12">
        <v>1366.067</v>
      </c>
      <c r="AP989" s="72">
        <v>63.695999999999998</v>
      </c>
      <c r="AQ989" s="72">
        <v>7.2889999999999997</v>
      </c>
      <c r="AR989" s="12">
        <v>77.177999999999997</v>
      </c>
      <c r="AS989" s="72">
        <v>3.5990000000000002</v>
      </c>
      <c r="AT989" s="72">
        <v>37.082999999999998</v>
      </c>
      <c r="AU989" s="12">
        <v>20.233000000000001</v>
      </c>
      <c r="AV989" s="72">
        <v>0.94299999999999995</v>
      </c>
      <c r="AW989" s="72">
        <v>64.622</v>
      </c>
      <c r="AX989" s="12">
        <v>64.820999999999998</v>
      </c>
      <c r="AY989" s="72">
        <v>3.0219999999999998</v>
      </c>
      <c r="AZ989" s="72">
        <v>28.856999999999999</v>
      </c>
      <c r="BA989" s="12">
        <v>85.054000000000002</v>
      </c>
      <c r="BB989" s="72">
        <v>3.9660000000000002</v>
      </c>
      <c r="BC989" s="72">
        <v>22.126999999999999</v>
      </c>
      <c r="BD989" s="12">
        <v>54.43</v>
      </c>
      <c r="BE989" s="72">
        <v>2.5379999999999998</v>
      </c>
      <c r="BF989" s="72">
        <v>31.036000000000001</v>
      </c>
      <c r="BG989" s="12">
        <v>139.48400000000001</v>
      </c>
      <c r="BH989" s="72">
        <v>6.5039999999999996</v>
      </c>
      <c r="BI989" s="72">
        <v>16.791</v>
      </c>
      <c r="BJ989" s="12">
        <v>483.666</v>
      </c>
      <c r="BK989" s="72">
        <v>22.552</v>
      </c>
      <c r="BL989" s="72">
        <v>11.775</v>
      </c>
      <c r="BM989" s="12">
        <v>78.268000000000001</v>
      </c>
      <c r="BN989" s="72">
        <v>3.649</v>
      </c>
      <c r="BO989" s="72">
        <v>39.81</v>
      </c>
      <c r="BP989" s="12">
        <v>561.93399999999997</v>
      </c>
      <c r="BQ989" s="72">
        <v>26.202000000000002</v>
      </c>
      <c r="BR989" s="72">
        <v>9.6950000000000003</v>
      </c>
      <c r="BS989" s="12">
        <v>778.596</v>
      </c>
      <c r="BT989" s="72">
        <v>36.304000000000002</v>
      </c>
      <c r="BU989" s="72">
        <v>6.0549999999999997</v>
      </c>
      <c r="BV989" s="12">
        <v>2144.663</v>
      </c>
      <c r="BW989" s="72">
        <v>100</v>
      </c>
      <c r="BX989" s="72">
        <v>5.3209999999999997</v>
      </c>
      <c r="BY989" s="13"/>
      <c r="BZ989" s="13"/>
    </row>
    <row r="990" spans="1:78" ht="12.75" customHeight="1">
      <c r="A990" s="122" t="s">
        <v>44</v>
      </c>
      <c r="B990" s="71" t="s">
        <v>72</v>
      </c>
      <c r="C990" s="71" t="s">
        <v>26</v>
      </c>
      <c r="D990" s="34">
        <v>44896</v>
      </c>
      <c r="E990" s="12">
        <v>0</v>
      </c>
      <c r="F990" s="72">
        <v>0</v>
      </c>
      <c r="G990" s="72">
        <v>0</v>
      </c>
      <c r="H990" s="12">
        <v>103.289</v>
      </c>
      <c r="I990" s="72">
        <v>4.992</v>
      </c>
      <c r="J990" s="72">
        <v>35.908000000000001</v>
      </c>
      <c r="K990" s="12">
        <v>67.837999999999994</v>
      </c>
      <c r="L990" s="72">
        <v>3.2789999999999999</v>
      </c>
      <c r="M990" s="72">
        <v>33.771999999999998</v>
      </c>
      <c r="N990" s="12">
        <v>171.12700000000001</v>
      </c>
      <c r="O990" s="72">
        <v>8.2710000000000008</v>
      </c>
      <c r="P990" s="72">
        <v>24.68</v>
      </c>
      <c r="Q990" s="12">
        <v>17.760000000000002</v>
      </c>
      <c r="R990" s="72">
        <v>0.85799999999999998</v>
      </c>
      <c r="S990" s="72">
        <v>52.997</v>
      </c>
      <c r="T990" s="12">
        <v>188.887</v>
      </c>
      <c r="U990" s="72">
        <v>9.1289999999999996</v>
      </c>
      <c r="V990" s="72">
        <v>25.097000000000001</v>
      </c>
      <c r="W990" s="12">
        <v>1003.306</v>
      </c>
      <c r="X990" s="72">
        <v>48.491999999999997</v>
      </c>
      <c r="Y990" s="72">
        <v>8.1620000000000008</v>
      </c>
      <c r="Z990" s="12">
        <v>1192.193</v>
      </c>
      <c r="AA990" s="72">
        <v>57.621000000000002</v>
      </c>
      <c r="AB990" s="72">
        <v>5.81</v>
      </c>
      <c r="AC990" s="12">
        <v>1192.193</v>
      </c>
      <c r="AD990" s="72">
        <v>57.621000000000002</v>
      </c>
      <c r="AE990" s="72">
        <v>5.81</v>
      </c>
      <c r="AF990" s="12">
        <v>0</v>
      </c>
      <c r="AG990" s="72">
        <v>0</v>
      </c>
      <c r="AH990" s="72">
        <v>0</v>
      </c>
      <c r="AI990" s="12">
        <v>51.86</v>
      </c>
      <c r="AJ990" s="72">
        <v>2.5059999999999998</v>
      </c>
      <c r="AK990" s="72">
        <v>37.468000000000004</v>
      </c>
      <c r="AL990" s="12">
        <v>51.86</v>
      </c>
      <c r="AM990" s="72">
        <v>2.5059999999999998</v>
      </c>
      <c r="AN990" s="72">
        <v>37.468000000000004</v>
      </c>
      <c r="AO990" s="12">
        <v>1244.0530000000001</v>
      </c>
      <c r="AP990" s="72">
        <v>60.127000000000002</v>
      </c>
      <c r="AQ990" s="72">
        <v>5.3579999999999997</v>
      </c>
      <c r="AR990" s="12">
        <v>35.572000000000003</v>
      </c>
      <c r="AS990" s="72">
        <v>1.7190000000000001</v>
      </c>
      <c r="AT990" s="72">
        <v>47.723999999999997</v>
      </c>
      <c r="AU990" s="12">
        <v>2.851</v>
      </c>
      <c r="AV990" s="72">
        <v>0.13800000000000001</v>
      </c>
      <c r="AW990" s="72">
        <v>84.402000000000001</v>
      </c>
      <c r="AX990" s="12">
        <v>102.931</v>
      </c>
      <c r="AY990" s="72">
        <v>4.9749999999999996</v>
      </c>
      <c r="AZ990" s="72">
        <v>26.126999999999999</v>
      </c>
      <c r="BA990" s="12">
        <v>105.782</v>
      </c>
      <c r="BB990" s="72">
        <v>5.1130000000000004</v>
      </c>
      <c r="BC990" s="72">
        <v>25.263000000000002</v>
      </c>
      <c r="BD990" s="12">
        <v>109.065</v>
      </c>
      <c r="BE990" s="72">
        <v>5.2709999999999999</v>
      </c>
      <c r="BF990" s="72">
        <v>30.405999999999999</v>
      </c>
      <c r="BG990" s="12">
        <v>214.84700000000001</v>
      </c>
      <c r="BH990" s="72">
        <v>10.384</v>
      </c>
      <c r="BI990" s="72">
        <v>18.614999999999998</v>
      </c>
      <c r="BJ990" s="12">
        <v>508.98700000000002</v>
      </c>
      <c r="BK990" s="72">
        <v>24.6</v>
      </c>
      <c r="BL990" s="72">
        <v>13.71</v>
      </c>
      <c r="BM990" s="12">
        <v>65.573999999999998</v>
      </c>
      <c r="BN990" s="72">
        <v>3.169</v>
      </c>
      <c r="BO990" s="72">
        <v>37.26</v>
      </c>
      <c r="BP990" s="12">
        <v>574.56100000000004</v>
      </c>
      <c r="BQ990" s="72">
        <v>27.77</v>
      </c>
      <c r="BR990" s="72">
        <v>11.827</v>
      </c>
      <c r="BS990" s="12">
        <v>824.97900000000004</v>
      </c>
      <c r="BT990" s="72">
        <v>39.872999999999998</v>
      </c>
      <c r="BU990" s="72">
        <v>9.5359999999999996</v>
      </c>
      <c r="BV990" s="12">
        <v>2069.0329999999999</v>
      </c>
      <c r="BW990" s="72">
        <v>100</v>
      </c>
      <c r="BX990" s="72">
        <v>5.6539999999999999</v>
      </c>
      <c r="BY990" s="13"/>
      <c r="BZ990" s="13"/>
    </row>
    <row r="991" spans="1:78" ht="12.75" customHeight="1">
      <c r="A991" s="122" t="s">
        <v>44</v>
      </c>
      <c r="B991" s="71" t="s">
        <v>72</v>
      </c>
      <c r="C991" s="71" t="s">
        <v>26</v>
      </c>
      <c r="D991" s="34">
        <v>44986</v>
      </c>
      <c r="E991" s="12">
        <v>0</v>
      </c>
      <c r="F991" s="72">
        <v>0</v>
      </c>
      <c r="G991" s="72">
        <v>0</v>
      </c>
      <c r="H991" s="12">
        <v>75.959999999999994</v>
      </c>
      <c r="I991" s="72">
        <v>4</v>
      </c>
      <c r="J991" s="72">
        <v>22.677</v>
      </c>
      <c r="K991" s="12">
        <v>71.034000000000006</v>
      </c>
      <c r="L991" s="72">
        <v>3.7410000000000001</v>
      </c>
      <c r="M991" s="72">
        <v>28.852</v>
      </c>
      <c r="N991" s="12">
        <v>146.994</v>
      </c>
      <c r="O991" s="72">
        <v>7.7409999999999997</v>
      </c>
      <c r="P991" s="72">
        <v>16.875</v>
      </c>
      <c r="Q991" s="12">
        <v>42.094999999999999</v>
      </c>
      <c r="R991" s="72">
        <v>2.2170000000000001</v>
      </c>
      <c r="S991" s="72">
        <v>32.268999999999998</v>
      </c>
      <c r="T991" s="12">
        <v>189.089</v>
      </c>
      <c r="U991" s="72">
        <v>9.9580000000000002</v>
      </c>
      <c r="V991" s="72">
        <v>14.577</v>
      </c>
      <c r="W991" s="12">
        <v>971.76300000000003</v>
      </c>
      <c r="X991" s="72">
        <v>51.177999999999997</v>
      </c>
      <c r="Y991" s="72">
        <v>5.2809999999999997</v>
      </c>
      <c r="Z991" s="12">
        <v>1160.8520000000001</v>
      </c>
      <c r="AA991" s="72">
        <v>61.136000000000003</v>
      </c>
      <c r="AB991" s="72">
        <v>4.0069999999999997</v>
      </c>
      <c r="AC991" s="12">
        <v>1160.8520000000001</v>
      </c>
      <c r="AD991" s="72">
        <v>61.136000000000003</v>
      </c>
      <c r="AE991" s="72">
        <v>4.0069999999999997</v>
      </c>
      <c r="AF991" s="12">
        <v>2.2149999999999999</v>
      </c>
      <c r="AG991" s="72">
        <v>0.11700000000000001</v>
      </c>
      <c r="AH991" s="72">
        <v>108.505</v>
      </c>
      <c r="AI991" s="12">
        <v>63.814999999999998</v>
      </c>
      <c r="AJ991" s="72">
        <v>3.3610000000000002</v>
      </c>
      <c r="AK991" s="72">
        <v>26.606000000000002</v>
      </c>
      <c r="AL991" s="12">
        <v>66.03</v>
      </c>
      <c r="AM991" s="72">
        <v>3.4769999999999999</v>
      </c>
      <c r="AN991" s="72">
        <v>25.631</v>
      </c>
      <c r="AO991" s="12">
        <v>1226.883</v>
      </c>
      <c r="AP991" s="72">
        <v>64.613</v>
      </c>
      <c r="AQ991" s="72">
        <v>4.2450000000000001</v>
      </c>
      <c r="AR991" s="12">
        <v>105.386</v>
      </c>
      <c r="AS991" s="72">
        <v>5.55</v>
      </c>
      <c r="AT991" s="72">
        <v>25.238</v>
      </c>
      <c r="AU991" s="12">
        <v>7.4870000000000001</v>
      </c>
      <c r="AV991" s="72">
        <v>0.39400000000000002</v>
      </c>
      <c r="AW991" s="72">
        <v>42.030999999999999</v>
      </c>
      <c r="AX991" s="12">
        <v>126.342</v>
      </c>
      <c r="AY991" s="72">
        <v>6.6539999999999999</v>
      </c>
      <c r="AZ991" s="72">
        <v>21.01</v>
      </c>
      <c r="BA991" s="12">
        <v>133.82900000000001</v>
      </c>
      <c r="BB991" s="72">
        <v>7.048</v>
      </c>
      <c r="BC991" s="72">
        <v>19.870999999999999</v>
      </c>
      <c r="BD991" s="12">
        <v>101.51600000000001</v>
      </c>
      <c r="BE991" s="72">
        <v>5.3460000000000001</v>
      </c>
      <c r="BF991" s="72">
        <v>22.478999999999999</v>
      </c>
      <c r="BG991" s="12">
        <v>235.345</v>
      </c>
      <c r="BH991" s="72">
        <v>12.394</v>
      </c>
      <c r="BI991" s="72">
        <v>11.875999999999999</v>
      </c>
      <c r="BJ991" s="12">
        <v>265.02600000000001</v>
      </c>
      <c r="BK991" s="72">
        <v>13.958</v>
      </c>
      <c r="BL991" s="72">
        <v>11.737</v>
      </c>
      <c r="BM991" s="12">
        <v>66.165999999999997</v>
      </c>
      <c r="BN991" s="72">
        <v>3.4849999999999999</v>
      </c>
      <c r="BO991" s="72">
        <v>28.452000000000002</v>
      </c>
      <c r="BP991" s="12">
        <v>331.19299999999998</v>
      </c>
      <c r="BQ991" s="72">
        <v>17.442</v>
      </c>
      <c r="BR991" s="72">
        <v>12.298999999999999</v>
      </c>
      <c r="BS991" s="12">
        <v>671.92399999999998</v>
      </c>
      <c r="BT991" s="72">
        <v>35.387</v>
      </c>
      <c r="BU991" s="72">
        <v>7.3540000000000001</v>
      </c>
      <c r="BV991" s="12">
        <v>1898.806</v>
      </c>
      <c r="BW991" s="72">
        <v>100</v>
      </c>
      <c r="BX991" s="72">
        <v>3.7730000000000001</v>
      </c>
      <c r="BY991" s="13"/>
      <c r="BZ991" s="13"/>
    </row>
    <row r="992" spans="1:78" ht="12.75" customHeight="1">
      <c r="A992" s="122" t="s">
        <v>44</v>
      </c>
      <c r="B992" s="71" t="s">
        <v>72</v>
      </c>
      <c r="C992" s="71" t="s">
        <v>26</v>
      </c>
      <c r="D992" s="34">
        <v>45078</v>
      </c>
      <c r="E992" s="12">
        <v>0</v>
      </c>
      <c r="F992" s="72">
        <v>0</v>
      </c>
      <c r="G992" s="72">
        <v>0</v>
      </c>
      <c r="H992" s="12">
        <v>82.563000000000002</v>
      </c>
      <c r="I992" s="72">
        <v>4.1420000000000003</v>
      </c>
      <c r="J992" s="72">
        <v>31.241</v>
      </c>
      <c r="K992" s="12">
        <v>75.646000000000001</v>
      </c>
      <c r="L992" s="72">
        <v>3.7949999999999999</v>
      </c>
      <c r="M992" s="72">
        <v>26.422999999999998</v>
      </c>
      <c r="N992" s="12">
        <v>158.209</v>
      </c>
      <c r="O992" s="72">
        <v>7.9370000000000003</v>
      </c>
      <c r="P992" s="72">
        <v>22.126999999999999</v>
      </c>
      <c r="Q992" s="12">
        <v>28.413</v>
      </c>
      <c r="R992" s="72">
        <v>1.425</v>
      </c>
      <c r="S992" s="72">
        <v>29.177</v>
      </c>
      <c r="T992" s="12">
        <v>186.62200000000001</v>
      </c>
      <c r="U992" s="72">
        <v>9.3629999999999995</v>
      </c>
      <c r="V992" s="72">
        <v>19.145</v>
      </c>
      <c r="W992" s="12">
        <v>959.60199999999998</v>
      </c>
      <c r="X992" s="72">
        <v>48.142000000000003</v>
      </c>
      <c r="Y992" s="72">
        <v>6.6420000000000003</v>
      </c>
      <c r="Z992" s="12">
        <v>1146.2239999999999</v>
      </c>
      <c r="AA992" s="72">
        <v>57.505000000000003</v>
      </c>
      <c r="AB992" s="72">
        <v>4.9950000000000001</v>
      </c>
      <c r="AC992" s="12">
        <v>1146.2239999999999</v>
      </c>
      <c r="AD992" s="72">
        <v>57.505000000000003</v>
      </c>
      <c r="AE992" s="72">
        <v>4.9950000000000001</v>
      </c>
      <c r="AF992" s="12">
        <v>0</v>
      </c>
      <c r="AG992" s="72">
        <v>0</v>
      </c>
      <c r="AH992" s="72">
        <v>0</v>
      </c>
      <c r="AI992" s="12">
        <v>84.655000000000001</v>
      </c>
      <c r="AJ992" s="72">
        <v>4.2469999999999999</v>
      </c>
      <c r="AK992" s="72">
        <v>24.189</v>
      </c>
      <c r="AL992" s="12">
        <v>84.655000000000001</v>
      </c>
      <c r="AM992" s="72">
        <v>4.2469999999999999</v>
      </c>
      <c r="AN992" s="72">
        <v>24.189</v>
      </c>
      <c r="AO992" s="12">
        <v>1230.8800000000001</v>
      </c>
      <c r="AP992" s="72">
        <v>61.752000000000002</v>
      </c>
      <c r="AQ992" s="72">
        <v>4.6070000000000002</v>
      </c>
      <c r="AR992" s="12">
        <v>49.27</v>
      </c>
      <c r="AS992" s="72">
        <v>2.472</v>
      </c>
      <c r="AT992" s="72">
        <v>29.24</v>
      </c>
      <c r="AU992" s="12">
        <v>5.327</v>
      </c>
      <c r="AV992" s="72">
        <v>0.26700000000000002</v>
      </c>
      <c r="AW992" s="72">
        <v>59.997</v>
      </c>
      <c r="AX992" s="12">
        <v>79.504999999999995</v>
      </c>
      <c r="AY992" s="72">
        <v>3.9889999999999999</v>
      </c>
      <c r="AZ992" s="72">
        <v>37.1</v>
      </c>
      <c r="BA992" s="12">
        <v>84.831999999999994</v>
      </c>
      <c r="BB992" s="72">
        <v>4.2560000000000002</v>
      </c>
      <c r="BC992" s="72">
        <v>35.084000000000003</v>
      </c>
      <c r="BD992" s="12">
        <v>91.325000000000003</v>
      </c>
      <c r="BE992" s="72">
        <v>4.5819999999999999</v>
      </c>
      <c r="BF992" s="72">
        <v>21.009</v>
      </c>
      <c r="BG992" s="12">
        <v>176.15700000000001</v>
      </c>
      <c r="BH992" s="72">
        <v>8.8379999999999992</v>
      </c>
      <c r="BI992" s="72">
        <v>21.039000000000001</v>
      </c>
      <c r="BJ992" s="12">
        <v>434.68099999999998</v>
      </c>
      <c r="BK992" s="72">
        <v>21.808</v>
      </c>
      <c r="BL992" s="72">
        <v>10.949</v>
      </c>
      <c r="BM992" s="12">
        <v>102.276</v>
      </c>
      <c r="BN992" s="72">
        <v>5.1310000000000002</v>
      </c>
      <c r="BO992" s="72">
        <v>30.920999999999999</v>
      </c>
      <c r="BP992" s="12">
        <v>536.95699999999999</v>
      </c>
      <c r="BQ992" s="72">
        <v>26.939</v>
      </c>
      <c r="BR992" s="72">
        <v>10.032999999999999</v>
      </c>
      <c r="BS992" s="12">
        <v>762.38400000000001</v>
      </c>
      <c r="BT992" s="72">
        <v>38.247999999999998</v>
      </c>
      <c r="BU992" s="72">
        <v>8.1590000000000007</v>
      </c>
      <c r="BV992" s="12">
        <v>1993.2639999999999</v>
      </c>
      <c r="BW992" s="72">
        <v>100</v>
      </c>
      <c r="BX992" s="72">
        <v>3.7919999999999998</v>
      </c>
      <c r="BY992" s="13"/>
      <c r="BZ992" s="13"/>
    </row>
    <row r="993" spans="1:78" ht="12.75" customHeight="1">
      <c r="A993" s="122" t="s">
        <v>44</v>
      </c>
      <c r="B993" s="71" t="s">
        <v>72</v>
      </c>
      <c r="C993" s="71" t="s">
        <v>26</v>
      </c>
      <c r="D993" s="34">
        <v>45170</v>
      </c>
      <c r="E993" s="12">
        <v>0</v>
      </c>
      <c r="F993" s="72">
        <v>0</v>
      </c>
      <c r="G993" s="72">
        <v>0</v>
      </c>
      <c r="H993" s="12">
        <v>66.882999999999996</v>
      </c>
      <c r="I993" s="72">
        <v>3.3639999999999999</v>
      </c>
      <c r="J993" s="72">
        <v>22.312000000000001</v>
      </c>
      <c r="K993" s="12">
        <v>86.665000000000006</v>
      </c>
      <c r="L993" s="72">
        <v>4.359</v>
      </c>
      <c r="M993" s="72">
        <v>21.366</v>
      </c>
      <c r="N993" s="12">
        <v>153.548</v>
      </c>
      <c r="O993" s="72">
        <v>7.7229999999999999</v>
      </c>
      <c r="P993" s="72">
        <v>15.494</v>
      </c>
      <c r="Q993" s="12">
        <v>25.178000000000001</v>
      </c>
      <c r="R993" s="72">
        <v>1.266</v>
      </c>
      <c r="S993" s="72">
        <v>40.244</v>
      </c>
      <c r="T993" s="12">
        <v>178.726</v>
      </c>
      <c r="U993" s="72">
        <v>8.99</v>
      </c>
      <c r="V993" s="72">
        <v>15.019</v>
      </c>
      <c r="W993" s="12">
        <v>951.05799999999999</v>
      </c>
      <c r="X993" s="72">
        <v>47.837000000000003</v>
      </c>
      <c r="Y993" s="72">
        <v>5.9560000000000004</v>
      </c>
      <c r="Z993" s="12">
        <v>1129.7850000000001</v>
      </c>
      <c r="AA993" s="72">
        <v>56.826000000000001</v>
      </c>
      <c r="AB993" s="72">
        <v>5.6849999999999996</v>
      </c>
      <c r="AC993" s="12">
        <v>1129.7850000000001</v>
      </c>
      <c r="AD993" s="72">
        <v>56.826000000000001</v>
      </c>
      <c r="AE993" s="72">
        <v>5.6849999999999996</v>
      </c>
      <c r="AF993" s="12">
        <v>12.548</v>
      </c>
      <c r="AG993" s="72">
        <v>0.63100000000000001</v>
      </c>
      <c r="AH993" s="72">
        <v>58.036000000000001</v>
      </c>
      <c r="AI993" s="12">
        <v>99.983000000000004</v>
      </c>
      <c r="AJ993" s="72">
        <v>5.0289999999999999</v>
      </c>
      <c r="AK993" s="72">
        <v>25.058</v>
      </c>
      <c r="AL993" s="12">
        <v>112.53100000000001</v>
      </c>
      <c r="AM993" s="72">
        <v>5.66</v>
      </c>
      <c r="AN993" s="72">
        <v>21.442</v>
      </c>
      <c r="AO993" s="12">
        <v>1242.316</v>
      </c>
      <c r="AP993" s="72">
        <v>62.485999999999997</v>
      </c>
      <c r="AQ993" s="72">
        <v>4.8239999999999998</v>
      </c>
      <c r="AR993" s="12">
        <v>68.113</v>
      </c>
      <c r="AS993" s="72">
        <v>3.4260000000000002</v>
      </c>
      <c r="AT993" s="72">
        <v>21.129000000000001</v>
      </c>
      <c r="AU993" s="12">
        <v>9.9469999999999992</v>
      </c>
      <c r="AV993" s="72">
        <v>0.5</v>
      </c>
      <c r="AW993" s="72">
        <v>69.736999999999995</v>
      </c>
      <c r="AX993" s="12">
        <v>93.004999999999995</v>
      </c>
      <c r="AY993" s="72">
        <v>4.6779999999999999</v>
      </c>
      <c r="AZ993" s="72">
        <v>23.821000000000002</v>
      </c>
      <c r="BA993" s="12">
        <v>102.952</v>
      </c>
      <c r="BB993" s="72">
        <v>5.1779999999999999</v>
      </c>
      <c r="BC993" s="72">
        <v>25.122</v>
      </c>
      <c r="BD993" s="12">
        <v>79.028999999999996</v>
      </c>
      <c r="BE993" s="72">
        <v>3.9750000000000001</v>
      </c>
      <c r="BF993" s="72">
        <v>23.539000000000001</v>
      </c>
      <c r="BG993" s="12">
        <v>181.98099999999999</v>
      </c>
      <c r="BH993" s="72">
        <v>9.1530000000000005</v>
      </c>
      <c r="BI993" s="72">
        <v>16.177</v>
      </c>
      <c r="BJ993" s="12">
        <v>429.108</v>
      </c>
      <c r="BK993" s="72">
        <v>21.582999999999998</v>
      </c>
      <c r="BL993" s="72">
        <v>12.121</v>
      </c>
      <c r="BM993" s="12">
        <v>66.62</v>
      </c>
      <c r="BN993" s="72">
        <v>3.351</v>
      </c>
      <c r="BO993" s="72">
        <v>24.132999999999999</v>
      </c>
      <c r="BP993" s="12">
        <v>495.72800000000001</v>
      </c>
      <c r="BQ993" s="72">
        <v>24.934000000000001</v>
      </c>
      <c r="BR993" s="72">
        <v>10.894</v>
      </c>
      <c r="BS993" s="12">
        <v>745.82299999999998</v>
      </c>
      <c r="BT993" s="72">
        <v>37.514000000000003</v>
      </c>
      <c r="BU993" s="72">
        <v>7.7530000000000001</v>
      </c>
      <c r="BV993" s="12">
        <v>1988.1379999999999</v>
      </c>
      <c r="BW993" s="72">
        <v>100</v>
      </c>
      <c r="BX993" s="72">
        <v>4.2750000000000004</v>
      </c>
      <c r="BY993" s="13"/>
      <c r="BZ993" s="13"/>
    </row>
    <row r="994" spans="1:78" ht="12.75" customHeight="1">
      <c r="A994" s="122" t="s">
        <v>44</v>
      </c>
      <c r="B994" s="71" t="s">
        <v>72</v>
      </c>
      <c r="C994" s="71" t="s">
        <v>26</v>
      </c>
      <c r="D994" s="34">
        <v>45261</v>
      </c>
      <c r="E994" s="12">
        <v>0</v>
      </c>
      <c r="F994" s="72">
        <v>0</v>
      </c>
      <c r="G994" s="72">
        <v>0</v>
      </c>
      <c r="H994" s="12">
        <v>60.951999999999998</v>
      </c>
      <c r="I994" s="72">
        <v>3.0880000000000001</v>
      </c>
      <c r="J994" s="72">
        <v>21.931000000000001</v>
      </c>
      <c r="K994" s="12">
        <v>100.75</v>
      </c>
      <c r="L994" s="72">
        <v>5.1040000000000001</v>
      </c>
      <c r="M994" s="72">
        <v>21.396000000000001</v>
      </c>
      <c r="N994" s="12">
        <v>161.702</v>
      </c>
      <c r="O994" s="72">
        <v>8.1910000000000007</v>
      </c>
      <c r="P994" s="72">
        <v>14.818</v>
      </c>
      <c r="Q994" s="12">
        <v>56.302999999999997</v>
      </c>
      <c r="R994" s="72">
        <v>2.8519999999999999</v>
      </c>
      <c r="S994" s="72">
        <v>29.867000000000001</v>
      </c>
      <c r="T994" s="12">
        <v>218.005</v>
      </c>
      <c r="U994" s="72">
        <v>11.044</v>
      </c>
      <c r="V994" s="72">
        <v>11.567</v>
      </c>
      <c r="W994" s="12">
        <v>1025.7470000000001</v>
      </c>
      <c r="X994" s="72">
        <v>51.962000000000003</v>
      </c>
      <c r="Y994" s="72">
        <v>5.0389999999999997</v>
      </c>
      <c r="Z994" s="12">
        <v>1243.752</v>
      </c>
      <c r="AA994" s="72">
        <v>63.005000000000003</v>
      </c>
      <c r="AB994" s="72">
        <v>4.6879999999999997</v>
      </c>
      <c r="AC994" s="12">
        <v>1243.752</v>
      </c>
      <c r="AD994" s="72">
        <v>63.005000000000003</v>
      </c>
      <c r="AE994" s="72">
        <v>4.6879999999999997</v>
      </c>
      <c r="AF994" s="12">
        <v>5.532</v>
      </c>
      <c r="AG994" s="72">
        <v>0.28000000000000003</v>
      </c>
      <c r="AH994" s="72">
        <v>104.304</v>
      </c>
      <c r="AI994" s="12">
        <v>77.057000000000002</v>
      </c>
      <c r="AJ994" s="72">
        <v>3.903</v>
      </c>
      <c r="AK994" s="72">
        <v>25.300999999999998</v>
      </c>
      <c r="AL994" s="12">
        <v>82.587999999999994</v>
      </c>
      <c r="AM994" s="72">
        <v>4.1840000000000002</v>
      </c>
      <c r="AN994" s="72">
        <v>22.271000000000001</v>
      </c>
      <c r="AO994" s="12">
        <v>1326.3409999999999</v>
      </c>
      <c r="AP994" s="72">
        <v>67.188999999999993</v>
      </c>
      <c r="AQ994" s="72">
        <v>5.0090000000000003</v>
      </c>
      <c r="AR994" s="12">
        <v>50.485999999999997</v>
      </c>
      <c r="AS994" s="72">
        <v>2.5569999999999999</v>
      </c>
      <c r="AT994" s="72">
        <v>35.762999999999998</v>
      </c>
      <c r="AU994" s="12">
        <v>13.082000000000001</v>
      </c>
      <c r="AV994" s="72">
        <v>0.66300000000000003</v>
      </c>
      <c r="AW994" s="72">
        <v>48.683</v>
      </c>
      <c r="AX994" s="12">
        <v>70.471999999999994</v>
      </c>
      <c r="AY994" s="72">
        <v>3.57</v>
      </c>
      <c r="AZ994" s="72">
        <v>29.417999999999999</v>
      </c>
      <c r="BA994" s="12">
        <v>83.552999999999997</v>
      </c>
      <c r="BB994" s="72">
        <v>4.2329999999999997</v>
      </c>
      <c r="BC994" s="72">
        <v>26.57</v>
      </c>
      <c r="BD994" s="12">
        <v>57.792000000000002</v>
      </c>
      <c r="BE994" s="72">
        <v>2.9279999999999999</v>
      </c>
      <c r="BF994" s="72">
        <v>25.802</v>
      </c>
      <c r="BG994" s="12">
        <v>141.346</v>
      </c>
      <c r="BH994" s="72">
        <v>7.16</v>
      </c>
      <c r="BI994" s="72">
        <v>16.957999999999998</v>
      </c>
      <c r="BJ994" s="12">
        <v>405.50799999999998</v>
      </c>
      <c r="BK994" s="72">
        <v>20.542000000000002</v>
      </c>
      <c r="BL994" s="72">
        <v>10.532</v>
      </c>
      <c r="BM994" s="12">
        <v>50.363999999999997</v>
      </c>
      <c r="BN994" s="72">
        <v>2.5510000000000002</v>
      </c>
      <c r="BO994" s="72">
        <v>32.804000000000002</v>
      </c>
      <c r="BP994" s="12">
        <v>455.87200000000001</v>
      </c>
      <c r="BQ994" s="72">
        <v>23.093</v>
      </c>
      <c r="BR994" s="72">
        <v>8.8040000000000003</v>
      </c>
      <c r="BS994" s="12">
        <v>647.70299999999997</v>
      </c>
      <c r="BT994" s="72">
        <v>32.811</v>
      </c>
      <c r="BU994" s="72">
        <v>6.8369999999999997</v>
      </c>
      <c r="BV994" s="12">
        <v>1974.0440000000001</v>
      </c>
      <c r="BW994" s="72">
        <v>100</v>
      </c>
      <c r="BX994" s="72">
        <v>4.109</v>
      </c>
      <c r="BY994" s="13"/>
      <c r="BZ994" s="13"/>
    </row>
    <row r="995" spans="1:78" ht="12.75" customHeight="1">
      <c r="A995" s="122" t="s">
        <v>44</v>
      </c>
      <c r="B995" s="71" t="s">
        <v>72</v>
      </c>
      <c r="C995" s="71" t="s">
        <v>26</v>
      </c>
      <c r="D995" s="34">
        <v>45352</v>
      </c>
      <c r="E995" s="12">
        <v>0</v>
      </c>
      <c r="F995" s="72">
        <v>0</v>
      </c>
      <c r="G995" s="72">
        <v>0</v>
      </c>
      <c r="H995" s="12">
        <v>56.198999999999998</v>
      </c>
      <c r="I995" s="72">
        <v>2.907</v>
      </c>
      <c r="J995" s="72">
        <v>24.571999999999999</v>
      </c>
      <c r="K995" s="12">
        <v>78.522000000000006</v>
      </c>
      <c r="L995" s="72">
        <v>4.0609999999999999</v>
      </c>
      <c r="M995" s="72">
        <v>23.370999999999999</v>
      </c>
      <c r="N995" s="12">
        <v>134.72</v>
      </c>
      <c r="O995" s="72">
        <v>6.968</v>
      </c>
      <c r="P995" s="72">
        <v>14.323</v>
      </c>
      <c r="Q995" s="12">
        <v>54.381999999999998</v>
      </c>
      <c r="R995" s="72">
        <v>2.8130000000000002</v>
      </c>
      <c r="S995" s="72">
        <v>31.449000000000002</v>
      </c>
      <c r="T995" s="12">
        <v>189.102</v>
      </c>
      <c r="U995" s="72">
        <v>9.7810000000000006</v>
      </c>
      <c r="V995" s="72">
        <v>13.435</v>
      </c>
      <c r="W995" s="12">
        <v>936.62099999999998</v>
      </c>
      <c r="X995" s="72">
        <v>48.445</v>
      </c>
      <c r="Y995" s="72">
        <v>6.2359999999999998</v>
      </c>
      <c r="Z995" s="12">
        <v>1125.723</v>
      </c>
      <c r="AA995" s="72">
        <v>58.225999999999999</v>
      </c>
      <c r="AB995" s="72">
        <v>5.99</v>
      </c>
      <c r="AC995" s="12">
        <v>1125.723</v>
      </c>
      <c r="AD995" s="72">
        <v>58.225999999999999</v>
      </c>
      <c r="AE995" s="72">
        <v>5.99</v>
      </c>
      <c r="AF995" s="12">
        <v>2.3580000000000001</v>
      </c>
      <c r="AG995" s="72">
        <v>0.122</v>
      </c>
      <c r="AH995" s="72">
        <v>103.57299999999999</v>
      </c>
      <c r="AI995" s="12">
        <v>90.253</v>
      </c>
      <c r="AJ995" s="72">
        <v>4.6680000000000001</v>
      </c>
      <c r="AK995" s="72">
        <v>24.687999999999999</v>
      </c>
      <c r="AL995" s="12">
        <v>92.611000000000004</v>
      </c>
      <c r="AM995" s="72">
        <v>4.79</v>
      </c>
      <c r="AN995" s="72">
        <v>24.547999999999998</v>
      </c>
      <c r="AO995" s="12">
        <v>1218.335</v>
      </c>
      <c r="AP995" s="72">
        <v>63.015999999999998</v>
      </c>
      <c r="AQ995" s="72">
        <v>6.0330000000000004</v>
      </c>
      <c r="AR995" s="12">
        <v>76.356999999999999</v>
      </c>
      <c r="AS995" s="72">
        <v>3.9489999999999998</v>
      </c>
      <c r="AT995" s="72">
        <v>29.027999999999999</v>
      </c>
      <c r="AU995" s="12">
        <v>4.37</v>
      </c>
      <c r="AV995" s="72">
        <v>0.22600000000000001</v>
      </c>
      <c r="AW995" s="72">
        <v>83.147999999999996</v>
      </c>
      <c r="AX995" s="12">
        <v>102.54300000000001</v>
      </c>
      <c r="AY995" s="72">
        <v>5.3040000000000003</v>
      </c>
      <c r="AZ995" s="72">
        <v>19.535</v>
      </c>
      <c r="BA995" s="12">
        <v>106.913</v>
      </c>
      <c r="BB995" s="72">
        <v>5.53</v>
      </c>
      <c r="BC995" s="72">
        <v>18.489999999999998</v>
      </c>
      <c r="BD995" s="12">
        <v>56.185000000000002</v>
      </c>
      <c r="BE995" s="72">
        <v>2.9060000000000001</v>
      </c>
      <c r="BF995" s="72">
        <v>26.436</v>
      </c>
      <c r="BG995" s="12">
        <v>163.09800000000001</v>
      </c>
      <c r="BH995" s="72">
        <v>8.4359999999999999</v>
      </c>
      <c r="BI995" s="72">
        <v>18.059999999999999</v>
      </c>
      <c r="BJ995" s="12">
        <v>428.04</v>
      </c>
      <c r="BK995" s="72">
        <v>22.138999999999999</v>
      </c>
      <c r="BL995" s="72">
        <v>9.4760000000000009</v>
      </c>
      <c r="BM995" s="12">
        <v>47.548000000000002</v>
      </c>
      <c r="BN995" s="72">
        <v>2.4590000000000001</v>
      </c>
      <c r="BO995" s="72">
        <v>32.395000000000003</v>
      </c>
      <c r="BP995" s="12">
        <v>475.58800000000002</v>
      </c>
      <c r="BQ995" s="72">
        <v>24.599</v>
      </c>
      <c r="BR995" s="72">
        <v>8.8699999999999992</v>
      </c>
      <c r="BS995" s="12">
        <v>715.04200000000003</v>
      </c>
      <c r="BT995" s="72">
        <v>36.984000000000002</v>
      </c>
      <c r="BU995" s="72">
        <v>7.2789999999999999</v>
      </c>
      <c r="BV995" s="12">
        <v>1933.377</v>
      </c>
      <c r="BW995" s="72">
        <v>100</v>
      </c>
      <c r="BX995" s="72">
        <v>4.6669999999999998</v>
      </c>
      <c r="BY995" s="13"/>
      <c r="BZ995" s="13"/>
    </row>
    <row r="996" spans="1:78" ht="12.75" customHeight="1">
      <c r="A996" s="122" t="s">
        <v>44</v>
      </c>
      <c r="B996" s="71" t="s">
        <v>72</v>
      </c>
      <c r="C996" s="71" t="s">
        <v>26</v>
      </c>
      <c r="D996" s="34">
        <v>45444</v>
      </c>
      <c r="E996" s="12">
        <v>0</v>
      </c>
      <c r="F996" s="72">
        <v>0</v>
      </c>
      <c r="G996" s="72">
        <v>0</v>
      </c>
      <c r="H996" s="12">
        <v>62.442</v>
      </c>
      <c r="I996" s="72">
        <v>3.1019999999999999</v>
      </c>
      <c r="J996" s="72">
        <v>28.611000000000001</v>
      </c>
      <c r="K996" s="12">
        <v>92.856999999999999</v>
      </c>
      <c r="L996" s="72">
        <v>4.6130000000000004</v>
      </c>
      <c r="M996" s="72">
        <v>19.943000000000001</v>
      </c>
      <c r="N996" s="12">
        <v>155.29900000000001</v>
      </c>
      <c r="O996" s="72">
        <v>7.7149999999999999</v>
      </c>
      <c r="P996" s="72">
        <v>18.216999999999999</v>
      </c>
      <c r="Q996" s="12">
        <v>61.613999999999997</v>
      </c>
      <c r="R996" s="72">
        <v>3.0609999999999999</v>
      </c>
      <c r="S996" s="72">
        <v>26.562000000000001</v>
      </c>
      <c r="T996" s="12">
        <v>216.91300000000001</v>
      </c>
      <c r="U996" s="72">
        <v>10.776</v>
      </c>
      <c r="V996" s="72">
        <v>12.353</v>
      </c>
      <c r="W996" s="12">
        <v>933.86900000000003</v>
      </c>
      <c r="X996" s="72">
        <v>46.393999999999998</v>
      </c>
      <c r="Y996" s="72">
        <v>5.6459999999999999</v>
      </c>
      <c r="Z996" s="12">
        <v>1150.7819999999999</v>
      </c>
      <c r="AA996" s="72">
        <v>57.17</v>
      </c>
      <c r="AB996" s="72">
        <v>5.1639999999999997</v>
      </c>
      <c r="AC996" s="12">
        <v>1150.7819999999999</v>
      </c>
      <c r="AD996" s="72">
        <v>57.17</v>
      </c>
      <c r="AE996" s="72">
        <v>5.1639999999999997</v>
      </c>
      <c r="AF996" s="12">
        <v>5.0250000000000004</v>
      </c>
      <c r="AG996" s="72">
        <v>0.25</v>
      </c>
      <c r="AH996" s="72">
        <v>110.97499999999999</v>
      </c>
      <c r="AI996" s="12">
        <v>65.516999999999996</v>
      </c>
      <c r="AJ996" s="72">
        <v>3.2549999999999999</v>
      </c>
      <c r="AK996" s="72">
        <v>28.422999999999998</v>
      </c>
      <c r="AL996" s="12">
        <v>70.542000000000002</v>
      </c>
      <c r="AM996" s="72">
        <v>3.504</v>
      </c>
      <c r="AN996" s="72">
        <v>23.856000000000002</v>
      </c>
      <c r="AO996" s="12">
        <v>1221.3240000000001</v>
      </c>
      <c r="AP996" s="72">
        <v>60.673999999999999</v>
      </c>
      <c r="AQ996" s="72">
        <v>5.056</v>
      </c>
      <c r="AR996" s="12">
        <v>54.57</v>
      </c>
      <c r="AS996" s="72">
        <v>2.7109999999999999</v>
      </c>
      <c r="AT996" s="72">
        <v>29.352</v>
      </c>
      <c r="AU996" s="12">
        <v>9.9719999999999995</v>
      </c>
      <c r="AV996" s="72">
        <v>0.495</v>
      </c>
      <c r="AW996" s="72">
        <v>65.98</v>
      </c>
      <c r="AX996" s="12">
        <v>129.184</v>
      </c>
      <c r="AY996" s="72">
        <v>6.4180000000000001</v>
      </c>
      <c r="AZ996" s="72">
        <v>18.009</v>
      </c>
      <c r="BA996" s="12">
        <v>139.15600000000001</v>
      </c>
      <c r="BB996" s="72">
        <v>6.9130000000000003</v>
      </c>
      <c r="BC996" s="72">
        <v>16.588000000000001</v>
      </c>
      <c r="BD996" s="12">
        <v>47.31</v>
      </c>
      <c r="BE996" s="72">
        <v>2.35</v>
      </c>
      <c r="BF996" s="72">
        <v>26.792999999999999</v>
      </c>
      <c r="BG996" s="12">
        <v>186.465</v>
      </c>
      <c r="BH996" s="72">
        <v>9.2629999999999999</v>
      </c>
      <c r="BI996" s="72">
        <v>12.752000000000001</v>
      </c>
      <c r="BJ996" s="12">
        <v>451.03899999999999</v>
      </c>
      <c r="BK996" s="72">
        <v>22.407</v>
      </c>
      <c r="BL996" s="72">
        <v>9.327</v>
      </c>
      <c r="BM996" s="12">
        <v>99.525999999999996</v>
      </c>
      <c r="BN996" s="72">
        <v>4.944</v>
      </c>
      <c r="BO996" s="72">
        <v>27.468</v>
      </c>
      <c r="BP996" s="12">
        <v>550.56500000000005</v>
      </c>
      <c r="BQ996" s="72">
        <v>27.350999999999999</v>
      </c>
      <c r="BR996" s="72">
        <v>9.2989999999999995</v>
      </c>
      <c r="BS996" s="12">
        <v>791.601</v>
      </c>
      <c r="BT996" s="72">
        <v>39.326000000000001</v>
      </c>
      <c r="BU996" s="72">
        <v>6.9859999999999998</v>
      </c>
      <c r="BV996" s="12">
        <v>2012.925</v>
      </c>
      <c r="BW996" s="72">
        <v>100</v>
      </c>
      <c r="BX996" s="72">
        <v>4.3970000000000002</v>
      </c>
      <c r="BY996" s="13"/>
      <c r="BZ996" s="13"/>
    </row>
    <row r="997" spans="1:78" ht="12.75" customHeight="1">
      <c r="A997" s="122" t="s">
        <v>44</v>
      </c>
      <c r="B997" s="71" t="s">
        <v>72</v>
      </c>
      <c r="C997" s="71" t="s">
        <v>26</v>
      </c>
      <c r="D997" s="34">
        <v>45536</v>
      </c>
      <c r="E997" s="12">
        <v>0</v>
      </c>
      <c r="F997" s="72">
        <v>0</v>
      </c>
      <c r="G997" s="72">
        <v>0</v>
      </c>
      <c r="H997" s="12">
        <v>59.552999999999997</v>
      </c>
      <c r="I997" s="72">
        <v>2.8610000000000002</v>
      </c>
      <c r="J997" s="72">
        <v>25.260999999999999</v>
      </c>
      <c r="K997" s="12">
        <v>76.248999999999995</v>
      </c>
      <c r="L997" s="72">
        <v>3.6619999999999999</v>
      </c>
      <c r="M997" s="72">
        <v>23.872</v>
      </c>
      <c r="N997" s="12">
        <v>135.80199999999999</v>
      </c>
      <c r="O997" s="72">
        <v>6.5229999999999997</v>
      </c>
      <c r="P997" s="72">
        <v>19.265999999999998</v>
      </c>
      <c r="Q997" s="12">
        <v>37.981999999999999</v>
      </c>
      <c r="R997" s="72">
        <v>1.8240000000000001</v>
      </c>
      <c r="S997" s="72">
        <v>37.01</v>
      </c>
      <c r="T997" s="12">
        <v>173.78399999999999</v>
      </c>
      <c r="U997" s="72">
        <v>8.3469999999999995</v>
      </c>
      <c r="V997" s="72">
        <v>15.452999999999999</v>
      </c>
      <c r="W997" s="12">
        <v>1021.1130000000001</v>
      </c>
      <c r="X997" s="72">
        <v>49.046999999999997</v>
      </c>
      <c r="Y997" s="72">
        <v>5.53</v>
      </c>
      <c r="Z997" s="12">
        <v>1194.8969999999999</v>
      </c>
      <c r="AA997" s="72">
        <v>57.395000000000003</v>
      </c>
      <c r="AB997" s="72">
        <v>4.7119999999999997</v>
      </c>
      <c r="AC997" s="12">
        <v>1194.8969999999999</v>
      </c>
      <c r="AD997" s="72">
        <v>57.395000000000003</v>
      </c>
      <c r="AE997" s="72">
        <v>4.7119999999999997</v>
      </c>
      <c r="AF997" s="12">
        <v>0</v>
      </c>
      <c r="AG997" s="72">
        <v>0</v>
      </c>
      <c r="AH997" s="72">
        <v>0</v>
      </c>
      <c r="AI997" s="12">
        <v>102.111</v>
      </c>
      <c r="AJ997" s="72">
        <v>4.9050000000000002</v>
      </c>
      <c r="AK997" s="72">
        <v>31.158000000000001</v>
      </c>
      <c r="AL997" s="12">
        <v>102.111</v>
      </c>
      <c r="AM997" s="72">
        <v>4.9050000000000002</v>
      </c>
      <c r="AN997" s="72">
        <v>31.158000000000001</v>
      </c>
      <c r="AO997" s="12">
        <v>1297.008</v>
      </c>
      <c r="AP997" s="72">
        <v>62.3</v>
      </c>
      <c r="AQ997" s="72">
        <v>4.9429999999999996</v>
      </c>
      <c r="AR997" s="12">
        <v>67.781000000000006</v>
      </c>
      <c r="AS997" s="72">
        <v>3.2559999999999998</v>
      </c>
      <c r="AT997" s="72">
        <v>26.298999999999999</v>
      </c>
      <c r="AU997" s="12">
        <v>20.843</v>
      </c>
      <c r="AV997" s="72">
        <v>1.0009999999999999</v>
      </c>
      <c r="AW997" s="72">
        <v>60.776000000000003</v>
      </c>
      <c r="AX997" s="12">
        <v>130.41399999999999</v>
      </c>
      <c r="AY997" s="72">
        <v>6.2640000000000002</v>
      </c>
      <c r="AZ997" s="72">
        <v>16.696999999999999</v>
      </c>
      <c r="BA997" s="12">
        <v>151.25700000000001</v>
      </c>
      <c r="BB997" s="72">
        <v>7.2649999999999997</v>
      </c>
      <c r="BC997" s="72">
        <v>17.651</v>
      </c>
      <c r="BD997" s="12">
        <v>69.67</v>
      </c>
      <c r="BE997" s="72">
        <v>3.3460000000000001</v>
      </c>
      <c r="BF997" s="72">
        <v>28.951000000000001</v>
      </c>
      <c r="BG997" s="12">
        <v>220.92599999999999</v>
      </c>
      <c r="BH997" s="72">
        <v>10.612</v>
      </c>
      <c r="BI997" s="72">
        <v>15.945</v>
      </c>
      <c r="BJ997" s="12">
        <v>412.87599999999998</v>
      </c>
      <c r="BK997" s="72">
        <v>19.832000000000001</v>
      </c>
      <c r="BL997" s="72">
        <v>6.9029999999999996</v>
      </c>
      <c r="BM997" s="12">
        <v>83.296000000000006</v>
      </c>
      <c r="BN997" s="72">
        <v>4.0010000000000003</v>
      </c>
      <c r="BO997" s="72">
        <v>26.010999999999999</v>
      </c>
      <c r="BP997" s="12">
        <v>496.17200000000003</v>
      </c>
      <c r="BQ997" s="72">
        <v>23.832999999999998</v>
      </c>
      <c r="BR997" s="72">
        <v>6.6059999999999999</v>
      </c>
      <c r="BS997" s="12">
        <v>784.87900000000002</v>
      </c>
      <c r="BT997" s="72">
        <v>37.700000000000003</v>
      </c>
      <c r="BU997" s="72">
        <v>5.4779999999999998</v>
      </c>
      <c r="BV997" s="12">
        <v>2081.8879999999999</v>
      </c>
      <c r="BW997" s="72">
        <v>100</v>
      </c>
      <c r="BX997" s="72">
        <v>3.266</v>
      </c>
      <c r="BY997" s="13"/>
      <c r="BZ997" s="13"/>
    </row>
    <row r="998" spans="1:78" ht="12.75" customHeight="1">
      <c r="A998" s="122" t="s">
        <v>44</v>
      </c>
      <c r="B998" s="71" t="s">
        <v>72</v>
      </c>
      <c r="C998" s="71" t="s">
        <v>26</v>
      </c>
      <c r="D998" s="34">
        <v>45627</v>
      </c>
      <c r="E998" s="12">
        <v>0</v>
      </c>
      <c r="F998" s="72">
        <v>0</v>
      </c>
      <c r="G998" s="72">
        <v>0</v>
      </c>
      <c r="H998" s="12">
        <v>76.481999999999999</v>
      </c>
      <c r="I998" s="72">
        <v>3.6150000000000002</v>
      </c>
      <c r="J998" s="72">
        <v>32.847000000000001</v>
      </c>
      <c r="K998" s="12">
        <v>102.366</v>
      </c>
      <c r="L998" s="72">
        <v>4.8380000000000001</v>
      </c>
      <c r="M998" s="72">
        <v>21.082000000000001</v>
      </c>
      <c r="N998" s="12">
        <v>178.84800000000001</v>
      </c>
      <c r="O998" s="72">
        <v>8.452</v>
      </c>
      <c r="P998" s="72">
        <v>16.292999999999999</v>
      </c>
      <c r="Q998" s="12">
        <v>73.731999999999999</v>
      </c>
      <c r="R998" s="72">
        <v>3.4849999999999999</v>
      </c>
      <c r="S998" s="72">
        <v>23.863</v>
      </c>
      <c r="T998" s="12">
        <v>252.57900000000001</v>
      </c>
      <c r="U998" s="72">
        <v>11.936999999999999</v>
      </c>
      <c r="V998" s="72">
        <v>15.036</v>
      </c>
      <c r="W998" s="12">
        <v>962.77099999999996</v>
      </c>
      <c r="X998" s="72">
        <v>45.500999999999998</v>
      </c>
      <c r="Y998" s="72">
        <v>5.5789999999999997</v>
      </c>
      <c r="Z998" s="12">
        <v>1215.3510000000001</v>
      </c>
      <c r="AA998" s="72">
        <v>57.438000000000002</v>
      </c>
      <c r="AB998" s="72">
        <v>4.774</v>
      </c>
      <c r="AC998" s="12">
        <v>1215.3510000000001</v>
      </c>
      <c r="AD998" s="72">
        <v>57.438000000000002</v>
      </c>
      <c r="AE998" s="72">
        <v>4.774</v>
      </c>
      <c r="AF998" s="12">
        <v>12.528</v>
      </c>
      <c r="AG998" s="72">
        <v>0.59199999999999997</v>
      </c>
      <c r="AH998" s="72">
        <v>56.816000000000003</v>
      </c>
      <c r="AI998" s="12">
        <v>84.808999999999997</v>
      </c>
      <c r="AJ998" s="72">
        <v>4.008</v>
      </c>
      <c r="AK998" s="72">
        <v>21.984999999999999</v>
      </c>
      <c r="AL998" s="12">
        <v>97.337000000000003</v>
      </c>
      <c r="AM998" s="72">
        <v>4.5999999999999996</v>
      </c>
      <c r="AN998" s="72">
        <v>21.224</v>
      </c>
      <c r="AO998" s="12">
        <v>1312.6880000000001</v>
      </c>
      <c r="AP998" s="72">
        <v>62.037999999999997</v>
      </c>
      <c r="AQ998" s="72">
        <v>4.5819999999999999</v>
      </c>
      <c r="AR998" s="12">
        <v>49.508000000000003</v>
      </c>
      <c r="AS998" s="72">
        <v>2.34</v>
      </c>
      <c r="AT998" s="72">
        <v>30.353999999999999</v>
      </c>
      <c r="AU998" s="12">
        <v>34.024000000000001</v>
      </c>
      <c r="AV998" s="72">
        <v>1.6080000000000001</v>
      </c>
      <c r="AW998" s="72">
        <v>43.55</v>
      </c>
      <c r="AX998" s="12">
        <v>94.084000000000003</v>
      </c>
      <c r="AY998" s="72">
        <v>4.4459999999999997</v>
      </c>
      <c r="AZ998" s="72">
        <v>27.922000000000001</v>
      </c>
      <c r="BA998" s="12">
        <v>128.107</v>
      </c>
      <c r="BB998" s="72">
        <v>6.0540000000000003</v>
      </c>
      <c r="BC998" s="72">
        <v>23.972999999999999</v>
      </c>
      <c r="BD998" s="12">
        <v>54.186999999999998</v>
      </c>
      <c r="BE998" s="72">
        <v>2.5609999999999999</v>
      </c>
      <c r="BF998" s="72">
        <v>32.015000000000001</v>
      </c>
      <c r="BG998" s="12">
        <v>182.29499999999999</v>
      </c>
      <c r="BH998" s="72">
        <v>8.6150000000000002</v>
      </c>
      <c r="BI998" s="72">
        <v>20.38</v>
      </c>
      <c r="BJ998" s="12">
        <v>535.94100000000003</v>
      </c>
      <c r="BK998" s="72">
        <v>25.329000000000001</v>
      </c>
      <c r="BL998" s="72">
        <v>9.8610000000000007</v>
      </c>
      <c r="BM998" s="12">
        <v>35.518000000000001</v>
      </c>
      <c r="BN998" s="72">
        <v>1.679</v>
      </c>
      <c r="BO998" s="72">
        <v>32.093000000000004</v>
      </c>
      <c r="BP998" s="12">
        <v>571.45799999999997</v>
      </c>
      <c r="BQ998" s="72">
        <v>27.007000000000001</v>
      </c>
      <c r="BR998" s="72">
        <v>9.7010000000000005</v>
      </c>
      <c r="BS998" s="12">
        <v>803.26099999999997</v>
      </c>
      <c r="BT998" s="72">
        <v>37.962000000000003</v>
      </c>
      <c r="BU998" s="72">
        <v>7.8879999999999999</v>
      </c>
      <c r="BV998" s="12">
        <v>2115.9490000000001</v>
      </c>
      <c r="BW998" s="72">
        <v>100</v>
      </c>
      <c r="BX998" s="72">
        <v>3.863</v>
      </c>
      <c r="BY998" s="13"/>
      <c r="BZ998" s="13"/>
    </row>
    <row r="999" spans="1:78" ht="12.75" customHeight="1">
      <c r="A999" s="122" t="s">
        <v>44</v>
      </c>
      <c r="B999" s="71" t="s">
        <v>72</v>
      </c>
      <c r="C999" s="71" t="s">
        <v>26</v>
      </c>
      <c r="D999" s="34">
        <v>45717</v>
      </c>
      <c r="E999" s="12">
        <v>0</v>
      </c>
      <c r="F999" s="72">
        <v>0</v>
      </c>
      <c r="G999" s="72">
        <v>0</v>
      </c>
      <c r="H999" s="12">
        <v>77.846000000000004</v>
      </c>
      <c r="I999" s="72">
        <v>3.9929999999999999</v>
      </c>
      <c r="J999" s="72">
        <v>31.045000000000002</v>
      </c>
      <c r="K999" s="12">
        <v>64.894000000000005</v>
      </c>
      <c r="L999" s="72">
        <v>3.3279999999999998</v>
      </c>
      <c r="M999" s="72">
        <v>33.459000000000003</v>
      </c>
      <c r="N999" s="12">
        <v>142.74</v>
      </c>
      <c r="O999" s="72">
        <v>7.3209999999999997</v>
      </c>
      <c r="P999" s="72">
        <v>23.530999999999999</v>
      </c>
      <c r="Q999" s="12">
        <v>37.238999999999997</v>
      </c>
      <c r="R999" s="72">
        <v>1.91</v>
      </c>
      <c r="S999" s="72">
        <v>34.793999999999997</v>
      </c>
      <c r="T999" s="12">
        <v>179.97900000000001</v>
      </c>
      <c r="U999" s="72">
        <v>9.2309999999999999</v>
      </c>
      <c r="V999" s="72">
        <v>19.513000000000002</v>
      </c>
      <c r="W999" s="12">
        <v>963.97400000000005</v>
      </c>
      <c r="X999" s="72">
        <v>49.442</v>
      </c>
      <c r="Y999" s="72">
        <v>6.4269999999999996</v>
      </c>
      <c r="Z999" s="12">
        <v>1143.953</v>
      </c>
      <c r="AA999" s="72">
        <v>58.673000000000002</v>
      </c>
      <c r="AB999" s="72">
        <v>6.343</v>
      </c>
      <c r="AC999" s="12">
        <v>1143.953</v>
      </c>
      <c r="AD999" s="72">
        <v>58.673000000000002</v>
      </c>
      <c r="AE999" s="72">
        <v>6.343</v>
      </c>
      <c r="AF999" s="12">
        <v>3.7269999999999999</v>
      </c>
      <c r="AG999" s="72">
        <v>0.191</v>
      </c>
      <c r="AH999" s="72">
        <v>70.444000000000003</v>
      </c>
      <c r="AI999" s="12">
        <v>57.933</v>
      </c>
      <c r="AJ999" s="72">
        <v>2.9710000000000001</v>
      </c>
      <c r="AK999" s="72">
        <v>30.283999999999999</v>
      </c>
      <c r="AL999" s="12">
        <v>61.658999999999999</v>
      </c>
      <c r="AM999" s="72">
        <v>3.1629999999999998</v>
      </c>
      <c r="AN999" s="72">
        <v>28.318000000000001</v>
      </c>
      <c r="AO999" s="12">
        <v>1205.6130000000001</v>
      </c>
      <c r="AP999" s="72">
        <v>61.835999999999999</v>
      </c>
      <c r="AQ999" s="72">
        <v>6.6429999999999998</v>
      </c>
      <c r="AR999" s="12">
        <v>86.784000000000006</v>
      </c>
      <c r="AS999" s="72">
        <v>4.4509999999999996</v>
      </c>
      <c r="AT999" s="72">
        <v>28.335999999999999</v>
      </c>
      <c r="AU999" s="12">
        <v>24.603999999999999</v>
      </c>
      <c r="AV999" s="72">
        <v>1.262</v>
      </c>
      <c r="AW999" s="72">
        <v>66.376999999999995</v>
      </c>
      <c r="AX999" s="12">
        <v>93.338999999999999</v>
      </c>
      <c r="AY999" s="72">
        <v>4.7869999999999999</v>
      </c>
      <c r="AZ999" s="72">
        <v>25.292000000000002</v>
      </c>
      <c r="BA999" s="12">
        <v>117.94199999999999</v>
      </c>
      <c r="BB999" s="72">
        <v>6.0490000000000004</v>
      </c>
      <c r="BC999" s="72">
        <v>21.748000000000001</v>
      </c>
      <c r="BD999" s="12">
        <v>56.366</v>
      </c>
      <c r="BE999" s="72">
        <v>2.891</v>
      </c>
      <c r="BF999" s="72">
        <v>29.687000000000001</v>
      </c>
      <c r="BG999" s="12">
        <v>174.309</v>
      </c>
      <c r="BH999" s="72">
        <v>8.94</v>
      </c>
      <c r="BI999" s="72">
        <v>17.850999999999999</v>
      </c>
      <c r="BJ999" s="12">
        <v>385.24900000000002</v>
      </c>
      <c r="BK999" s="72">
        <v>19.759</v>
      </c>
      <c r="BL999" s="72">
        <v>12.975</v>
      </c>
      <c r="BM999" s="12">
        <v>97.739000000000004</v>
      </c>
      <c r="BN999" s="72">
        <v>5.0129999999999999</v>
      </c>
      <c r="BO999" s="72">
        <v>25.312999999999999</v>
      </c>
      <c r="BP999" s="12">
        <v>482.98899999999998</v>
      </c>
      <c r="BQ999" s="72">
        <v>24.773</v>
      </c>
      <c r="BR999" s="72">
        <v>10.456</v>
      </c>
      <c r="BS999" s="12">
        <v>744.08100000000002</v>
      </c>
      <c r="BT999" s="72">
        <v>38.164000000000001</v>
      </c>
      <c r="BU999" s="72">
        <v>7.44</v>
      </c>
      <c r="BV999" s="12">
        <v>1949.694</v>
      </c>
      <c r="BW999" s="72">
        <v>100</v>
      </c>
      <c r="BX999" s="72">
        <v>4.7</v>
      </c>
      <c r="BY999" s="13"/>
      <c r="BZ999" s="13"/>
    </row>
    <row r="1000" spans="1:78" ht="12.75" customHeight="1">
      <c r="A1000" s="122" t="s">
        <v>44</v>
      </c>
      <c r="B1000" s="71" t="s">
        <v>72</v>
      </c>
      <c r="C1000" s="71" t="s">
        <v>26</v>
      </c>
      <c r="D1000" s="34">
        <v>45809</v>
      </c>
      <c r="E1000" s="12">
        <v>0</v>
      </c>
      <c r="F1000" s="72">
        <v>0</v>
      </c>
      <c r="G1000" s="72">
        <v>0</v>
      </c>
      <c r="H1000" s="12">
        <v>68.230999999999995</v>
      </c>
      <c r="I1000" s="72">
        <v>3.3250000000000002</v>
      </c>
      <c r="J1000" s="72">
        <v>37.573</v>
      </c>
      <c r="K1000" s="12">
        <v>51.698999999999998</v>
      </c>
      <c r="L1000" s="72">
        <v>2.5190000000000001</v>
      </c>
      <c r="M1000" s="72">
        <v>30.184999999999999</v>
      </c>
      <c r="N1000" s="12">
        <v>119.929</v>
      </c>
      <c r="O1000" s="72">
        <v>5.8440000000000003</v>
      </c>
      <c r="P1000" s="72">
        <v>21.256</v>
      </c>
      <c r="Q1000" s="12">
        <v>18.466999999999999</v>
      </c>
      <c r="R1000" s="72">
        <v>0.9</v>
      </c>
      <c r="S1000" s="72">
        <v>44.02</v>
      </c>
      <c r="T1000" s="12">
        <v>138.39699999999999</v>
      </c>
      <c r="U1000" s="72">
        <v>6.7439999999999998</v>
      </c>
      <c r="V1000" s="72">
        <v>18.417000000000002</v>
      </c>
      <c r="W1000" s="12">
        <v>1054.9559999999999</v>
      </c>
      <c r="X1000" s="72">
        <v>51.406999999999996</v>
      </c>
      <c r="Y1000" s="72">
        <v>8.0739999999999998</v>
      </c>
      <c r="Z1000" s="12">
        <v>1193.3520000000001</v>
      </c>
      <c r="AA1000" s="72">
        <v>58.151000000000003</v>
      </c>
      <c r="AB1000" s="72">
        <v>7.3630000000000004</v>
      </c>
      <c r="AC1000" s="12">
        <v>1193.3520000000001</v>
      </c>
      <c r="AD1000" s="72">
        <v>58.151000000000003</v>
      </c>
      <c r="AE1000" s="72">
        <v>7.3630000000000004</v>
      </c>
      <c r="AF1000" s="12">
        <v>10.185</v>
      </c>
      <c r="AG1000" s="72">
        <v>0.496</v>
      </c>
      <c r="AH1000" s="72">
        <v>77.766999999999996</v>
      </c>
      <c r="AI1000" s="12">
        <v>101.324</v>
      </c>
      <c r="AJ1000" s="72">
        <v>4.9370000000000003</v>
      </c>
      <c r="AK1000" s="72">
        <v>24.5</v>
      </c>
      <c r="AL1000" s="12">
        <v>111.509</v>
      </c>
      <c r="AM1000" s="72">
        <v>5.4340000000000002</v>
      </c>
      <c r="AN1000" s="72">
        <v>21.318999999999999</v>
      </c>
      <c r="AO1000" s="12">
        <v>1304.8610000000001</v>
      </c>
      <c r="AP1000" s="72">
        <v>63.585000000000001</v>
      </c>
      <c r="AQ1000" s="72">
        <v>7.2720000000000002</v>
      </c>
      <c r="AR1000" s="12">
        <v>68.009</v>
      </c>
      <c r="AS1000" s="72">
        <v>3.3140000000000001</v>
      </c>
      <c r="AT1000" s="72">
        <v>24.268000000000001</v>
      </c>
      <c r="AU1000" s="12">
        <v>12.266999999999999</v>
      </c>
      <c r="AV1000" s="72">
        <v>0.59799999999999998</v>
      </c>
      <c r="AW1000" s="72">
        <v>70.972999999999999</v>
      </c>
      <c r="AX1000" s="12">
        <v>127.785</v>
      </c>
      <c r="AY1000" s="72">
        <v>6.2270000000000003</v>
      </c>
      <c r="AZ1000" s="72">
        <v>20.736000000000001</v>
      </c>
      <c r="BA1000" s="12">
        <v>140.05199999999999</v>
      </c>
      <c r="BB1000" s="72">
        <v>6.8250000000000002</v>
      </c>
      <c r="BC1000" s="72">
        <v>19.905000000000001</v>
      </c>
      <c r="BD1000" s="12">
        <v>16.702000000000002</v>
      </c>
      <c r="BE1000" s="72">
        <v>0.81399999999999995</v>
      </c>
      <c r="BF1000" s="72">
        <v>61.091999999999999</v>
      </c>
      <c r="BG1000" s="12">
        <v>156.75399999999999</v>
      </c>
      <c r="BH1000" s="72">
        <v>7.6379999999999999</v>
      </c>
      <c r="BI1000" s="72">
        <v>19.408999999999999</v>
      </c>
      <c r="BJ1000" s="12">
        <v>408.12299999999999</v>
      </c>
      <c r="BK1000" s="72">
        <v>19.887</v>
      </c>
      <c r="BL1000" s="72">
        <v>9.6820000000000004</v>
      </c>
      <c r="BM1000" s="12">
        <v>114.422</v>
      </c>
      <c r="BN1000" s="72">
        <v>5.5759999999999996</v>
      </c>
      <c r="BO1000" s="72">
        <v>23.202000000000002</v>
      </c>
      <c r="BP1000" s="12">
        <v>522.54499999999996</v>
      </c>
      <c r="BQ1000" s="72">
        <v>25.463000000000001</v>
      </c>
      <c r="BR1000" s="72">
        <v>10.314</v>
      </c>
      <c r="BS1000" s="12">
        <v>747.30700000000002</v>
      </c>
      <c r="BT1000" s="72">
        <v>36.414999999999999</v>
      </c>
      <c r="BU1000" s="72">
        <v>7.0949999999999998</v>
      </c>
      <c r="BV1000" s="12">
        <v>2052.1680000000001</v>
      </c>
      <c r="BW1000" s="72">
        <v>100</v>
      </c>
      <c r="BX1000" s="72">
        <v>4.694</v>
      </c>
      <c r="BY1000" s="13"/>
      <c r="BZ1000" s="13"/>
    </row>
    <row r="1001" spans="1:78" ht="12.75" customHeight="1">
      <c r="A1001" s="122" t="s">
        <v>44</v>
      </c>
      <c r="B1001" s="71" t="s">
        <v>72</v>
      </c>
      <c r="C1001" s="71" t="s">
        <v>26</v>
      </c>
      <c r="D1001" s="34">
        <v>45901</v>
      </c>
      <c r="E1001" s="12">
        <v>0</v>
      </c>
      <c r="F1001" s="72">
        <v>0</v>
      </c>
      <c r="G1001" s="72">
        <v>0</v>
      </c>
      <c r="H1001" s="12">
        <v>56.570999999999998</v>
      </c>
      <c r="I1001" s="72">
        <v>2.968</v>
      </c>
      <c r="J1001" s="72">
        <v>31.132999999999999</v>
      </c>
      <c r="K1001" s="12">
        <v>47.828000000000003</v>
      </c>
      <c r="L1001" s="72">
        <v>2.5089999999999999</v>
      </c>
      <c r="M1001" s="72">
        <v>36.29</v>
      </c>
      <c r="N1001" s="12">
        <v>104.398</v>
      </c>
      <c r="O1001" s="72">
        <v>5.4770000000000003</v>
      </c>
      <c r="P1001" s="72">
        <v>25.664999999999999</v>
      </c>
      <c r="Q1001" s="12">
        <v>41.353000000000002</v>
      </c>
      <c r="R1001" s="72">
        <v>2.17</v>
      </c>
      <c r="S1001" s="72">
        <v>46.604999999999997</v>
      </c>
      <c r="T1001" s="12">
        <v>145.75200000000001</v>
      </c>
      <c r="U1001" s="72">
        <v>7.6470000000000002</v>
      </c>
      <c r="V1001" s="72">
        <v>22.024000000000001</v>
      </c>
      <c r="W1001" s="12">
        <v>988.20299999999997</v>
      </c>
      <c r="X1001" s="72">
        <v>51.847999999999999</v>
      </c>
      <c r="Y1001" s="72">
        <v>8.077</v>
      </c>
      <c r="Z1001" s="12">
        <v>1133.9549999999999</v>
      </c>
      <c r="AA1001" s="72">
        <v>59.494999999999997</v>
      </c>
      <c r="AB1001" s="72">
        <v>6.3319999999999999</v>
      </c>
      <c r="AC1001" s="12">
        <v>1133.9549999999999</v>
      </c>
      <c r="AD1001" s="72">
        <v>59.494999999999997</v>
      </c>
      <c r="AE1001" s="72">
        <v>6.3319999999999999</v>
      </c>
      <c r="AF1001" s="12">
        <v>9.6780000000000008</v>
      </c>
      <c r="AG1001" s="72">
        <v>0.50800000000000001</v>
      </c>
      <c r="AH1001" s="72">
        <v>84.602000000000004</v>
      </c>
      <c r="AI1001" s="12">
        <v>79.798000000000002</v>
      </c>
      <c r="AJ1001" s="72">
        <v>4.1870000000000003</v>
      </c>
      <c r="AK1001" s="72">
        <v>34.945999999999998</v>
      </c>
      <c r="AL1001" s="12">
        <v>89.475999999999999</v>
      </c>
      <c r="AM1001" s="72">
        <v>4.6950000000000003</v>
      </c>
      <c r="AN1001" s="72">
        <v>32.411999999999999</v>
      </c>
      <c r="AO1001" s="12">
        <v>1223.43</v>
      </c>
      <c r="AP1001" s="72">
        <v>64.19</v>
      </c>
      <c r="AQ1001" s="72">
        <v>5.9269999999999996</v>
      </c>
      <c r="AR1001" s="12">
        <v>61.232999999999997</v>
      </c>
      <c r="AS1001" s="72">
        <v>3.2130000000000001</v>
      </c>
      <c r="AT1001" s="72">
        <v>30.811</v>
      </c>
      <c r="AU1001" s="12">
        <v>7.5190000000000001</v>
      </c>
      <c r="AV1001" s="72">
        <v>0.39500000000000002</v>
      </c>
      <c r="AW1001" s="72">
        <v>72.08</v>
      </c>
      <c r="AX1001" s="12">
        <v>30.856000000000002</v>
      </c>
      <c r="AY1001" s="72">
        <v>1.619</v>
      </c>
      <c r="AZ1001" s="72">
        <v>36.033999999999999</v>
      </c>
      <c r="BA1001" s="12">
        <v>38.375999999999998</v>
      </c>
      <c r="BB1001" s="72">
        <v>2.0129999999999999</v>
      </c>
      <c r="BC1001" s="72">
        <v>29.882999999999999</v>
      </c>
      <c r="BD1001" s="12">
        <v>47.768000000000001</v>
      </c>
      <c r="BE1001" s="72">
        <v>2.5059999999999998</v>
      </c>
      <c r="BF1001" s="72">
        <v>34.134</v>
      </c>
      <c r="BG1001" s="12">
        <v>86.144000000000005</v>
      </c>
      <c r="BH1001" s="72">
        <v>4.5199999999999996</v>
      </c>
      <c r="BI1001" s="72">
        <v>24.332000000000001</v>
      </c>
      <c r="BJ1001" s="12">
        <v>457.26600000000002</v>
      </c>
      <c r="BK1001" s="72">
        <v>23.991</v>
      </c>
      <c r="BL1001" s="72">
        <v>12.067</v>
      </c>
      <c r="BM1001" s="12">
        <v>77.885999999999996</v>
      </c>
      <c r="BN1001" s="72">
        <v>4.0860000000000003</v>
      </c>
      <c r="BO1001" s="72">
        <v>28.248000000000001</v>
      </c>
      <c r="BP1001" s="12">
        <v>535.15200000000004</v>
      </c>
      <c r="BQ1001" s="72">
        <v>28.077999999999999</v>
      </c>
      <c r="BR1001" s="72">
        <v>10.967000000000001</v>
      </c>
      <c r="BS1001" s="12">
        <v>682.52800000000002</v>
      </c>
      <c r="BT1001" s="72">
        <v>35.81</v>
      </c>
      <c r="BU1001" s="72">
        <v>7.9210000000000003</v>
      </c>
      <c r="BV1001" s="12">
        <v>1905.9590000000001</v>
      </c>
      <c r="BW1001" s="72">
        <v>100</v>
      </c>
      <c r="BX1001" s="72">
        <v>5.2930000000000001</v>
      </c>
      <c r="BY1001" s="13"/>
      <c r="BZ1001" s="13"/>
    </row>
    <row r="1002" spans="1:78" ht="12.75" customHeight="1">
      <c r="A1002" s="122" t="s">
        <v>44</v>
      </c>
      <c r="B1002" s="71" t="s">
        <v>72</v>
      </c>
      <c r="C1002" s="71" t="s">
        <v>26</v>
      </c>
      <c r="D1002" s="34">
        <v>45992</v>
      </c>
      <c r="E1002" s="12">
        <v>0</v>
      </c>
      <c r="F1002" s="72">
        <v>0</v>
      </c>
      <c r="G1002" s="72">
        <v>0</v>
      </c>
      <c r="H1002" s="12">
        <v>33.951999999999998</v>
      </c>
      <c r="I1002" s="72">
        <v>1.802</v>
      </c>
      <c r="J1002" s="72">
        <v>42.247999999999998</v>
      </c>
      <c r="K1002" s="12">
        <v>97.667000000000002</v>
      </c>
      <c r="L1002" s="72">
        <v>5.1840000000000002</v>
      </c>
      <c r="M1002" s="72">
        <v>31.041</v>
      </c>
      <c r="N1002" s="12">
        <v>131.619</v>
      </c>
      <c r="O1002" s="72">
        <v>6.9859999999999998</v>
      </c>
      <c r="P1002" s="72">
        <v>25.937999999999999</v>
      </c>
      <c r="Q1002" s="12">
        <v>57.444000000000003</v>
      </c>
      <c r="R1002" s="72">
        <v>3.0489999999999999</v>
      </c>
      <c r="S1002" s="72">
        <v>33.433</v>
      </c>
      <c r="T1002" s="12">
        <v>189.06299999999999</v>
      </c>
      <c r="U1002" s="72">
        <v>10.035</v>
      </c>
      <c r="V1002" s="72">
        <v>16.760000000000002</v>
      </c>
      <c r="W1002" s="12">
        <v>938.88800000000003</v>
      </c>
      <c r="X1002" s="72">
        <v>49.832999999999998</v>
      </c>
      <c r="Y1002" s="72">
        <v>3.8439999999999999</v>
      </c>
      <c r="Z1002" s="12">
        <v>1127.951</v>
      </c>
      <c r="AA1002" s="72">
        <v>59.866999999999997</v>
      </c>
      <c r="AB1002" s="72">
        <v>3.754</v>
      </c>
      <c r="AC1002" s="12">
        <v>1127.951</v>
      </c>
      <c r="AD1002" s="72">
        <v>59.866999999999997</v>
      </c>
      <c r="AE1002" s="72">
        <v>3.754</v>
      </c>
      <c r="AF1002" s="12">
        <v>4.9260000000000002</v>
      </c>
      <c r="AG1002" s="72">
        <v>0.26100000000000001</v>
      </c>
      <c r="AH1002" s="72">
        <v>117.64700000000001</v>
      </c>
      <c r="AI1002" s="12">
        <v>138.33600000000001</v>
      </c>
      <c r="AJ1002" s="72">
        <v>7.3419999999999996</v>
      </c>
      <c r="AK1002" s="72">
        <v>18.385999999999999</v>
      </c>
      <c r="AL1002" s="12">
        <v>143.261</v>
      </c>
      <c r="AM1002" s="72">
        <v>7.6040000000000001</v>
      </c>
      <c r="AN1002" s="72">
        <v>17.88</v>
      </c>
      <c r="AO1002" s="12">
        <v>1271.212</v>
      </c>
      <c r="AP1002" s="72">
        <v>67.471000000000004</v>
      </c>
      <c r="AQ1002" s="72">
        <v>3.9239999999999999</v>
      </c>
      <c r="AR1002" s="12">
        <v>72.347999999999999</v>
      </c>
      <c r="AS1002" s="72">
        <v>3.84</v>
      </c>
      <c r="AT1002" s="72">
        <v>30.475999999999999</v>
      </c>
      <c r="AU1002" s="12">
        <v>10.262</v>
      </c>
      <c r="AV1002" s="72">
        <v>0.54500000000000004</v>
      </c>
      <c r="AW1002" s="72">
        <v>103.58</v>
      </c>
      <c r="AX1002" s="12">
        <v>58.353999999999999</v>
      </c>
      <c r="AY1002" s="72">
        <v>3.097</v>
      </c>
      <c r="AZ1002" s="72">
        <v>38.823999999999998</v>
      </c>
      <c r="BA1002" s="12">
        <v>68.616</v>
      </c>
      <c r="BB1002" s="72">
        <v>3.6419999999999999</v>
      </c>
      <c r="BC1002" s="72">
        <v>35.262</v>
      </c>
      <c r="BD1002" s="12">
        <v>52.473999999999997</v>
      </c>
      <c r="BE1002" s="72">
        <v>2.7850000000000001</v>
      </c>
      <c r="BF1002" s="72">
        <v>42.469000000000001</v>
      </c>
      <c r="BG1002" s="12">
        <v>121.09</v>
      </c>
      <c r="BH1002" s="72">
        <v>6.4269999999999996</v>
      </c>
      <c r="BI1002" s="72">
        <v>28.247</v>
      </c>
      <c r="BJ1002" s="12">
        <v>356.91199999999998</v>
      </c>
      <c r="BK1002" s="72">
        <v>18.943999999999999</v>
      </c>
      <c r="BL1002" s="72">
        <v>11.346</v>
      </c>
      <c r="BM1002" s="12">
        <v>62.521999999999998</v>
      </c>
      <c r="BN1002" s="72">
        <v>3.3180000000000001</v>
      </c>
      <c r="BO1002" s="72">
        <v>23.209</v>
      </c>
      <c r="BP1002" s="12">
        <v>419.43400000000003</v>
      </c>
      <c r="BQ1002" s="72">
        <v>22.262</v>
      </c>
      <c r="BR1002" s="72">
        <v>9.9179999999999993</v>
      </c>
      <c r="BS1002" s="12">
        <v>612.87300000000005</v>
      </c>
      <c r="BT1002" s="72">
        <v>32.529000000000003</v>
      </c>
      <c r="BU1002" s="72">
        <v>7.7910000000000004</v>
      </c>
      <c r="BV1002" s="12">
        <v>1884.086</v>
      </c>
      <c r="BW1002" s="72">
        <v>100</v>
      </c>
      <c r="BX1002" s="72">
        <v>3.9279999999999999</v>
      </c>
      <c r="BY1002" s="13"/>
      <c r="BZ1002" s="13"/>
    </row>
    <row r="1003" spans="1:78" ht="12.75" customHeight="1">
      <c r="A1003" s="122" t="s">
        <v>44</v>
      </c>
      <c r="B1003" s="71" t="s">
        <v>72</v>
      </c>
      <c r="C1003" s="71" t="s">
        <v>26</v>
      </c>
      <c r="D1003" s="34">
        <v>46082</v>
      </c>
      <c r="E1003" s="12">
        <v>0</v>
      </c>
      <c r="F1003" s="72">
        <v>0</v>
      </c>
      <c r="G1003" s="72">
        <v>0</v>
      </c>
      <c r="H1003" s="12">
        <v>39.557000000000002</v>
      </c>
      <c r="I1003" s="72">
        <v>2.028</v>
      </c>
      <c r="J1003" s="72">
        <v>40.171999999999997</v>
      </c>
      <c r="K1003" s="12">
        <v>47.548999999999999</v>
      </c>
      <c r="L1003" s="72">
        <v>2.4369999999999998</v>
      </c>
      <c r="M1003" s="72">
        <v>47.204999999999998</v>
      </c>
      <c r="N1003" s="12">
        <v>87.105999999999995</v>
      </c>
      <c r="O1003" s="72">
        <v>4.4649999999999999</v>
      </c>
      <c r="P1003" s="72">
        <v>33.186999999999998</v>
      </c>
      <c r="Q1003" s="12">
        <v>50.066000000000003</v>
      </c>
      <c r="R1003" s="72">
        <v>2.5659999999999998</v>
      </c>
      <c r="S1003" s="72">
        <v>46.369</v>
      </c>
      <c r="T1003" s="12">
        <v>137.172</v>
      </c>
      <c r="U1003" s="72">
        <v>7.0309999999999997</v>
      </c>
      <c r="V1003" s="72">
        <v>28.518999999999998</v>
      </c>
      <c r="W1003" s="12">
        <v>1008.736</v>
      </c>
      <c r="X1003" s="72">
        <v>51.703000000000003</v>
      </c>
      <c r="Y1003" s="72">
        <v>7.9909999999999997</v>
      </c>
      <c r="Z1003" s="12">
        <v>1145.9079999999999</v>
      </c>
      <c r="AA1003" s="72">
        <v>58.734000000000002</v>
      </c>
      <c r="AB1003" s="72">
        <v>6.8259999999999996</v>
      </c>
      <c r="AC1003" s="12">
        <v>1145.9079999999999</v>
      </c>
      <c r="AD1003" s="72">
        <v>58.734000000000002</v>
      </c>
      <c r="AE1003" s="72">
        <v>6.8259999999999996</v>
      </c>
      <c r="AF1003" s="12">
        <v>12.135999999999999</v>
      </c>
      <c r="AG1003" s="72">
        <v>0.622</v>
      </c>
      <c r="AH1003" s="72">
        <v>95.804000000000002</v>
      </c>
      <c r="AI1003" s="12">
        <v>104.425</v>
      </c>
      <c r="AJ1003" s="72">
        <v>5.3520000000000003</v>
      </c>
      <c r="AK1003" s="72">
        <v>25.216999999999999</v>
      </c>
      <c r="AL1003" s="12">
        <v>116.56100000000001</v>
      </c>
      <c r="AM1003" s="72">
        <v>5.9740000000000002</v>
      </c>
      <c r="AN1003" s="72">
        <v>23.157</v>
      </c>
      <c r="AO1003" s="12">
        <v>1262.4690000000001</v>
      </c>
      <c r="AP1003" s="72">
        <v>64.707999999999998</v>
      </c>
      <c r="AQ1003" s="72">
        <v>6.5179999999999998</v>
      </c>
      <c r="AR1003" s="12">
        <v>65.864000000000004</v>
      </c>
      <c r="AS1003" s="72">
        <v>3.3759999999999999</v>
      </c>
      <c r="AT1003" s="72">
        <v>33.697000000000003</v>
      </c>
      <c r="AU1003" s="12">
        <v>21.641999999999999</v>
      </c>
      <c r="AV1003" s="72">
        <v>1.109</v>
      </c>
      <c r="AW1003" s="72">
        <v>65.647999999999996</v>
      </c>
      <c r="AX1003" s="12">
        <v>99.591999999999999</v>
      </c>
      <c r="AY1003" s="72">
        <v>5.1050000000000004</v>
      </c>
      <c r="AZ1003" s="72">
        <v>32.03</v>
      </c>
      <c r="BA1003" s="12">
        <v>121.23399999999999</v>
      </c>
      <c r="BB1003" s="72">
        <v>6.2140000000000004</v>
      </c>
      <c r="BC1003" s="72">
        <v>27.206</v>
      </c>
      <c r="BD1003" s="12">
        <v>47.969000000000001</v>
      </c>
      <c r="BE1003" s="72">
        <v>2.4590000000000001</v>
      </c>
      <c r="BF1003" s="72">
        <v>38.975000000000001</v>
      </c>
      <c r="BG1003" s="12">
        <v>169.202</v>
      </c>
      <c r="BH1003" s="72">
        <v>8.6720000000000006</v>
      </c>
      <c r="BI1003" s="72">
        <v>22.242999999999999</v>
      </c>
      <c r="BJ1003" s="12">
        <v>382.42599999999999</v>
      </c>
      <c r="BK1003" s="72">
        <v>19.600999999999999</v>
      </c>
      <c r="BL1003" s="72">
        <v>14.891999999999999</v>
      </c>
      <c r="BM1003" s="12">
        <v>71.061000000000007</v>
      </c>
      <c r="BN1003" s="72">
        <v>3.6419999999999999</v>
      </c>
      <c r="BO1003" s="72">
        <v>30.152999999999999</v>
      </c>
      <c r="BP1003" s="12">
        <v>453.488</v>
      </c>
      <c r="BQ1003" s="72">
        <v>23.244</v>
      </c>
      <c r="BR1003" s="72">
        <v>13.677</v>
      </c>
      <c r="BS1003" s="12">
        <v>688.55399999999997</v>
      </c>
      <c r="BT1003" s="72">
        <v>35.292000000000002</v>
      </c>
      <c r="BU1003" s="72">
        <v>8.4130000000000003</v>
      </c>
      <c r="BV1003" s="12">
        <v>1951.0229999999999</v>
      </c>
      <c r="BW1003" s="72">
        <v>100</v>
      </c>
      <c r="BX1003" s="72">
        <v>4.5999999999999996</v>
      </c>
      <c r="BY1003" s="13"/>
      <c r="BZ1003" s="13"/>
    </row>
    <row r="1004" spans="1:78" ht="12.75" customHeight="1">
      <c r="A1004" s="122" t="s">
        <v>44</v>
      </c>
      <c r="B1004" s="71" t="s">
        <v>72</v>
      </c>
      <c r="C1004" s="71" t="s">
        <v>26</v>
      </c>
      <c r="D1004" s="34">
        <v>46174</v>
      </c>
      <c r="E1004" s="12">
        <v>0</v>
      </c>
      <c r="F1004" s="72">
        <v>0</v>
      </c>
      <c r="G1004" s="72">
        <v>0</v>
      </c>
      <c r="H1004" s="12">
        <v>81.706999999999994</v>
      </c>
      <c r="I1004" s="72">
        <v>4.1440000000000001</v>
      </c>
      <c r="J1004" s="72">
        <v>31.26</v>
      </c>
      <c r="K1004" s="12">
        <v>105.881</v>
      </c>
      <c r="L1004" s="72">
        <v>5.37</v>
      </c>
      <c r="M1004" s="72">
        <v>25.853000000000002</v>
      </c>
      <c r="N1004" s="12">
        <v>187.58799999999999</v>
      </c>
      <c r="O1004" s="72">
        <v>9.5139999999999993</v>
      </c>
      <c r="P1004" s="72">
        <v>17.47</v>
      </c>
      <c r="Q1004" s="12">
        <v>24.544</v>
      </c>
      <c r="R1004" s="72">
        <v>1.2450000000000001</v>
      </c>
      <c r="S1004" s="72">
        <v>44.555</v>
      </c>
      <c r="T1004" s="12">
        <v>212.13200000000001</v>
      </c>
      <c r="U1004" s="72">
        <v>10.759</v>
      </c>
      <c r="V1004" s="72">
        <v>15.27</v>
      </c>
      <c r="W1004" s="12">
        <v>991.62699999999995</v>
      </c>
      <c r="X1004" s="72">
        <v>50.292999999999999</v>
      </c>
      <c r="Y1004" s="72">
        <v>5.4269999999999996</v>
      </c>
      <c r="Z1004" s="12">
        <v>1203.759</v>
      </c>
      <c r="AA1004" s="72">
        <v>61.052</v>
      </c>
      <c r="AB1004" s="72">
        <v>4.5620000000000003</v>
      </c>
      <c r="AC1004" s="12">
        <v>1203.759</v>
      </c>
      <c r="AD1004" s="72">
        <v>61.052</v>
      </c>
      <c r="AE1004" s="72">
        <v>4.5620000000000003</v>
      </c>
      <c r="AF1004" s="12">
        <v>0</v>
      </c>
      <c r="AG1004" s="72">
        <v>0</v>
      </c>
      <c r="AH1004" s="72">
        <v>0</v>
      </c>
      <c r="AI1004" s="12">
        <v>121.056</v>
      </c>
      <c r="AJ1004" s="72">
        <v>6.14</v>
      </c>
      <c r="AK1004" s="72">
        <v>14.936</v>
      </c>
      <c r="AL1004" s="12">
        <v>121.056</v>
      </c>
      <c r="AM1004" s="72">
        <v>6.14</v>
      </c>
      <c r="AN1004" s="72">
        <v>14.936</v>
      </c>
      <c r="AO1004" s="12">
        <v>1324.8150000000001</v>
      </c>
      <c r="AP1004" s="72">
        <v>67.191000000000003</v>
      </c>
      <c r="AQ1004" s="72">
        <v>4.4720000000000004</v>
      </c>
      <c r="AR1004" s="12">
        <v>33.472000000000001</v>
      </c>
      <c r="AS1004" s="72">
        <v>1.698</v>
      </c>
      <c r="AT1004" s="72">
        <v>32.250999999999998</v>
      </c>
      <c r="AU1004" s="12">
        <v>15.138999999999999</v>
      </c>
      <c r="AV1004" s="72">
        <v>0.76800000000000002</v>
      </c>
      <c r="AW1004" s="72">
        <v>53.39</v>
      </c>
      <c r="AX1004" s="12">
        <v>113.96299999999999</v>
      </c>
      <c r="AY1004" s="72">
        <v>5.78</v>
      </c>
      <c r="AZ1004" s="72">
        <v>23.948</v>
      </c>
      <c r="BA1004" s="12">
        <v>129.102</v>
      </c>
      <c r="BB1004" s="72">
        <v>6.548</v>
      </c>
      <c r="BC1004" s="72">
        <v>20.992000000000001</v>
      </c>
      <c r="BD1004" s="12">
        <v>43.610999999999997</v>
      </c>
      <c r="BE1004" s="72">
        <v>2.2120000000000002</v>
      </c>
      <c r="BF1004" s="72">
        <v>30.536000000000001</v>
      </c>
      <c r="BG1004" s="12">
        <v>172.71299999999999</v>
      </c>
      <c r="BH1004" s="72">
        <v>8.76</v>
      </c>
      <c r="BI1004" s="72">
        <v>16.565999999999999</v>
      </c>
      <c r="BJ1004" s="12">
        <v>397.20100000000002</v>
      </c>
      <c r="BK1004" s="72">
        <v>20.145</v>
      </c>
      <c r="BL1004" s="72">
        <v>11.744</v>
      </c>
      <c r="BM1004" s="12">
        <v>43.51</v>
      </c>
      <c r="BN1004" s="72">
        <v>2.2069999999999999</v>
      </c>
      <c r="BO1004" s="72">
        <v>37.409999999999997</v>
      </c>
      <c r="BP1004" s="12">
        <v>440.71</v>
      </c>
      <c r="BQ1004" s="72">
        <v>22.352</v>
      </c>
      <c r="BR1004" s="72">
        <v>10.856</v>
      </c>
      <c r="BS1004" s="12">
        <v>646.89499999999998</v>
      </c>
      <c r="BT1004" s="72">
        <v>32.808999999999997</v>
      </c>
      <c r="BU1004" s="72">
        <v>7.65</v>
      </c>
      <c r="BV1004" s="12">
        <v>1971.71</v>
      </c>
      <c r="BW1004" s="72">
        <v>100</v>
      </c>
      <c r="BX1004" s="72">
        <v>4.2919999999999998</v>
      </c>
      <c r="BY1004" s="13"/>
      <c r="BZ1004" s="13"/>
    </row>
    <row r="1005" spans="1:78" ht="12.75" customHeight="1">
      <c r="A1005" s="122" t="s">
        <v>44</v>
      </c>
      <c r="B1005" s="71" t="s">
        <v>72</v>
      </c>
      <c r="C1005" s="71" t="s">
        <v>24</v>
      </c>
      <c r="D1005" s="34">
        <v>41883</v>
      </c>
      <c r="E1005" s="12">
        <v>0</v>
      </c>
      <c r="F1005" s="72">
        <v>0</v>
      </c>
      <c r="G1005" s="72">
        <v>0</v>
      </c>
      <c r="H1005" s="12">
        <v>17.091999999999999</v>
      </c>
      <c r="I1005" s="72">
        <v>3.6080000000000001</v>
      </c>
      <c r="J1005" s="72">
        <v>69.730999999999995</v>
      </c>
      <c r="K1005" s="12">
        <v>24.751000000000001</v>
      </c>
      <c r="L1005" s="72">
        <v>5.2240000000000002</v>
      </c>
      <c r="M1005" s="72">
        <v>54.722999999999999</v>
      </c>
      <c r="N1005" s="12">
        <v>41.843000000000004</v>
      </c>
      <c r="O1005" s="72">
        <v>8.8320000000000007</v>
      </c>
      <c r="P1005" s="72">
        <v>39.920999999999999</v>
      </c>
      <c r="Q1005" s="12">
        <v>10.427</v>
      </c>
      <c r="R1005" s="72">
        <v>2.2010000000000001</v>
      </c>
      <c r="S1005" s="72">
        <v>74.361000000000004</v>
      </c>
      <c r="T1005" s="12">
        <v>52.271000000000001</v>
      </c>
      <c r="U1005" s="72">
        <v>11.032999999999999</v>
      </c>
      <c r="V1005" s="72">
        <v>35.375</v>
      </c>
      <c r="W1005" s="12">
        <v>100.934</v>
      </c>
      <c r="X1005" s="72">
        <v>21.303999999999998</v>
      </c>
      <c r="Y1005" s="72">
        <v>40.877000000000002</v>
      </c>
      <c r="Z1005" s="12">
        <v>153.20500000000001</v>
      </c>
      <c r="AA1005" s="72">
        <v>32.335999999999999</v>
      </c>
      <c r="AB1005" s="72">
        <v>31.018000000000001</v>
      </c>
      <c r="AC1005" s="12">
        <v>153.20500000000001</v>
      </c>
      <c r="AD1005" s="72">
        <v>32.335999999999999</v>
      </c>
      <c r="AE1005" s="72">
        <v>31.018000000000001</v>
      </c>
      <c r="AF1005" s="12">
        <v>6.383</v>
      </c>
      <c r="AG1005" s="72">
        <v>1.347</v>
      </c>
      <c r="AH1005" s="72">
        <v>112.26</v>
      </c>
      <c r="AI1005" s="12">
        <v>141.56899999999999</v>
      </c>
      <c r="AJ1005" s="72">
        <v>29.88</v>
      </c>
      <c r="AK1005" s="72">
        <v>32.746000000000002</v>
      </c>
      <c r="AL1005" s="12">
        <v>147.952</v>
      </c>
      <c r="AM1005" s="72">
        <v>31.228000000000002</v>
      </c>
      <c r="AN1005" s="72">
        <v>31.173999999999999</v>
      </c>
      <c r="AO1005" s="12">
        <v>301.15699999999998</v>
      </c>
      <c r="AP1005" s="72">
        <v>63.564</v>
      </c>
      <c r="AQ1005" s="72">
        <v>21.065999999999999</v>
      </c>
      <c r="AR1005" s="12">
        <v>0</v>
      </c>
      <c r="AS1005" s="72">
        <v>0</v>
      </c>
      <c r="AT1005" s="72">
        <v>0</v>
      </c>
      <c r="AU1005" s="12">
        <v>0</v>
      </c>
      <c r="AV1005" s="72">
        <v>0</v>
      </c>
      <c r="AW1005" s="72">
        <v>0</v>
      </c>
      <c r="AX1005" s="12">
        <v>19.535</v>
      </c>
      <c r="AY1005" s="72">
        <v>4.1230000000000002</v>
      </c>
      <c r="AZ1005" s="72">
        <v>75.412000000000006</v>
      </c>
      <c r="BA1005" s="12">
        <v>19.535</v>
      </c>
      <c r="BB1005" s="72">
        <v>4.1230000000000002</v>
      </c>
      <c r="BC1005" s="72">
        <v>75.412000000000006</v>
      </c>
      <c r="BD1005" s="12">
        <v>86.891000000000005</v>
      </c>
      <c r="BE1005" s="72">
        <v>18.34</v>
      </c>
      <c r="BF1005" s="72">
        <v>37.851999999999997</v>
      </c>
      <c r="BG1005" s="12">
        <v>106.42700000000001</v>
      </c>
      <c r="BH1005" s="72">
        <v>22.463000000000001</v>
      </c>
      <c r="BI1005" s="72">
        <v>30.244</v>
      </c>
      <c r="BJ1005" s="12">
        <v>66.2</v>
      </c>
      <c r="BK1005" s="72">
        <v>13.973000000000001</v>
      </c>
      <c r="BL1005" s="72">
        <v>44.363999999999997</v>
      </c>
      <c r="BM1005" s="12">
        <v>0</v>
      </c>
      <c r="BN1005" s="72">
        <v>0</v>
      </c>
      <c r="BO1005" s="72">
        <v>0</v>
      </c>
      <c r="BP1005" s="12">
        <v>66.2</v>
      </c>
      <c r="BQ1005" s="72">
        <v>13.973000000000001</v>
      </c>
      <c r="BR1005" s="72">
        <v>44.363999999999997</v>
      </c>
      <c r="BS1005" s="12">
        <v>172.62700000000001</v>
      </c>
      <c r="BT1005" s="72">
        <v>36.436</v>
      </c>
      <c r="BU1005" s="72">
        <v>24.140999999999998</v>
      </c>
      <c r="BV1005" s="12">
        <v>473.78399999999999</v>
      </c>
      <c r="BW1005" s="72">
        <v>100</v>
      </c>
      <c r="BX1005" s="72">
        <v>16.045000000000002</v>
      </c>
      <c r="BY1005" s="13"/>
      <c r="BZ1005" s="13"/>
    </row>
    <row r="1006" spans="1:78" ht="12.75" customHeight="1">
      <c r="A1006" s="122" t="s">
        <v>44</v>
      </c>
      <c r="B1006" s="71" t="s">
        <v>72</v>
      </c>
      <c r="C1006" s="71" t="s">
        <v>24</v>
      </c>
      <c r="D1006" s="34">
        <v>41974</v>
      </c>
      <c r="E1006" s="12">
        <v>0</v>
      </c>
      <c r="F1006" s="72">
        <v>0</v>
      </c>
      <c r="G1006" s="72">
        <v>0</v>
      </c>
      <c r="H1006" s="12">
        <v>40.450000000000003</v>
      </c>
      <c r="I1006" s="72">
        <v>9.3119999999999994</v>
      </c>
      <c r="J1006" s="72">
        <v>55.128</v>
      </c>
      <c r="K1006" s="12">
        <v>34.543999999999997</v>
      </c>
      <c r="L1006" s="72">
        <v>7.952</v>
      </c>
      <c r="M1006" s="72">
        <v>52.792999999999999</v>
      </c>
      <c r="N1006" s="12">
        <v>74.994</v>
      </c>
      <c r="O1006" s="72">
        <v>17.263999999999999</v>
      </c>
      <c r="P1006" s="72">
        <v>40.170999999999999</v>
      </c>
      <c r="Q1006" s="12">
        <v>0</v>
      </c>
      <c r="R1006" s="72">
        <v>0</v>
      </c>
      <c r="S1006" s="72">
        <v>0</v>
      </c>
      <c r="T1006" s="12">
        <v>74.994</v>
      </c>
      <c r="U1006" s="72">
        <v>17.263999999999999</v>
      </c>
      <c r="V1006" s="72">
        <v>40.170999999999999</v>
      </c>
      <c r="W1006" s="12">
        <v>104.77</v>
      </c>
      <c r="X1006" s="72">
        <v>24.119</v>
      </c>
      <c r="Y1006" s="72">
        <v>31.58</v>
      </c>
      <c r="Z1006" s="12">
        <v>179.76300000000001</v>
      </c>
      <c r="AA1006" s="72">
        <v>41.383000000000003</v>
      </c>
      <c r="AB1006" s="72">
        <v>24.308</v>
      </c>
      <c r="AC1006" s="12">
        <v>179.76300000000001</v>
      </c>
      <c r="AD1006" s="72">
        <v>41.383000000000003</v>
      </c>
      <c r="AE1006" s="72">
        <v>24.308</v>
      </c>
      <c r="AF1006" s="12">
        <v>12.706</v>
      </c>
      <c r="AG1006" s="72">
        <v>2.9249999999999998</v>
      </c>
      <c r="AH1006" s="72">
        <v>107.051</v>
      </c>
      <c r="AI1006" s="12">
        <v>56.173000000000002</v>
      </c>
      <c r="AJ1006" s="72">
        <v>12.932</v>
      </c>
      <c r="AK1006" s="72">
        <v>52.542999999999999</v>
      </c>
      <c r="AL1006" s="12">
        <v>68.879000000000005</v>
      </c>
      <c r="AM1006" s="72">
        <v>15.856999999999999</v>
      </c>
      <c r="AN1006" s="72">
        <v>47.475000000000001</v>
      </c>
      <c r="AO1006" s="12">
        <v>248.642</v>
      </c>
      <c r="AP1006" s="72">
        <v>57.24</v>
      </c>
      <c r="AQ1006" s="72">
        <v>19.818999999999999</v>
      </c>
      <c r="AR1006" s="12">
        <v>12.116</v>
      </c>
      <c r="AS1006" s="72">
        <v>2.7890000000000001</v>
      </c>
      <c r="AT1006" s="72">
        <v>104.57899999999999</v>
      </c>
      <c r="AU1006" s="12">
        <v>0</v>
      </c>
      <c r="AV1006" s="72">
        <v>0</v>
      </c>
      <c r="AW1006" s="72">
        <v>0</v>
      </c>
      <c r="AX1006" s="12">
        <v>55.463999999999999</v>
      </c>
      <c r="AY1006" s="72">
        <v>12.768000000000001</v>
      </c>
      <c r="AZ1006" s="72">
        <v>42.731999999999999</v>
      </c>
      <c r="BA1006" s="12">
        <v>55.463999999999999</v>
      </c>
      <c r="BB1006" s="72">
        <v>12.768000000000001</v>
      </c>
      <c r="BC1006" s="72">
        <v>42.731999999999999</v>
      </c>
      <c r="BD1006" s="12">
        <v>44.857999999999997</v>
      </c>
      <c r="BE1006" s="72">
        <v>10.327</v>
      </c>
      <c r="BF1006" s="72">
        <v>46.034999999999997</v>
      </c>
      <c r="BG1006" s="12">
        <v>100.322</v>
      </c>
      <c r="BH1006" s="72">
        <v>23.094999999999999</v>
      </c>
      <c r="BI1006" s="72">
        <v>27.640999999999998</v>
      </c>
      <c r="BJ1006" s="12">
        <v>45.896999999999998</v>
      </c>
      <c r="BK1006" s="72">
        <v>10.566000000000001</v>
      </c>
      <c r="BL1006" s="72">
        <v>45.671999999999997</v>
      </c>
      <c r="BM1006" s="12">
        <v>27.411000000000001</v>
      </c>
      <c r="BN1006" s="72">
        <v>6.31</v>
      </c>
      <c r="BO1006" s="72">
        <v>59.871000000000002</v>
      </c>
      <c r="BP1006" s="12">
        <v>73.308000000000007</v>
      </c>
      <c r="BQ1006" s="72">
        <v>16.876000000000001</v>
      </c>
      <c r="BR1006" s="72">
        <v>32.348999999999997</v>
      </c>
      <c r="BS1006" s="12">
        <v>185.745</v>
      </c>
      <c r="BT1006" s="72">
        <v>42.76</v>
      </c>
      <c r="BU1006" s="72">
        <v>20.475000000000001</v>
      </c>
      <c r="BV1006" s="12">
        <v>434.38799999999998</v>
      </c>
      <c r="BW1006" s="72">
        <v>100</v>
      </c>
      <c r="BX1006" s="72">
        <v>13.932</v>
      </c>
      <c r="BY1006" s="13"/>
      <c r="BZ1006" s="13"/>
    </row>
    <row r="1007" spans="1:78" ht="12.75" customHeight="1">
      <c r="A1007" s="122" t="s">
        <v>44</v>
      </c>
      <c r="B1007" s="71" t="s">
        <v>72</v>
      </c>
      <c r="C1007" s="71" t="s">
        <v>24</v>
      </c>
      <c r="D1007" s="34">
        <v>42064</v>
      </c>
      <c r="E1007" s="12">
        <v>0</v>
      </c>
      <c r="F1007" s="72">
        <v>0</v>
      </c>
      <c r="G1007" s="72">
        <v>0</v>
      </c>
      <c r="H1007" s="12">
        <v>23.335999999999999</v>
      </c>
      <c r="I1007" s="72">
        <v>7.1539999999999999</v>
      </c>
      <c r="J1007" s="72">
        <v>47.280999999999999</v>
      </c>
      <c r="K1007" s="12">
        <v>25.164999999999999</v>
      </c>
      <c r="L1007" s="72">
        <v>7.7149999999999999</v>
      </c>
      <c r="M1007" s="72">
        <v>45.067999999999998</v>
      </c>
      <c r="N1007" s="12">
        <v>48.5</v>
      </c>
      <c r="O1007" s="72">
        <v>14.87</v>
      </c>
      <c r="P1007" s="72">
        <v>33.22</v>
      </c>
      <c r="Q1007" s="12">
        <v>5.992</v>
      </c>
      <c r="R1007" s="72">
        <v>1.837</v>
      </c>
      <c r="S1007" s="72">
        <v>102.479</v>
      </c>
      <c r="T1007" s="12">
        <v>54.491999999999997</v>
      </c>
      <c r="U1007" s="72">
        <v>16.707000000000001</v>
      </c>
      <c r="V1007" s="72">
        <v>31.962</v>
      </c>
      <c r="W1007" s="12">
        <v>81.281000000000006</v>
      </c>
      <c r="X1007" s="72">
        <v>24.92</v>
      </c>
      <c r="Y1007" s="72">
        <v>34.183</v>
      </c>
      <c r="Z1007" s="12">
        <v>135.774</v>
      </c>
      <c r="AA1007" s="72">
        <v>41.627000000000002</v>
      </c>
      <c r="AB1007" s="72">
        <v>23.324000000000002</v>
      </c>
      <c r="AC1007" s="12">
        <v>135.774</v>
      </c>
      <c r="AD1007" s="72">
        <v>41.627000000000002</v>
      </c>
      <c r="AE1007" s="72">
        <v>23.324000000000002</v>
      </c>
      <c r="AF1007" s="12">
        <v>0</v>
      </c>
      <c r="AG1007" s="72">
        <v>0</v>
      </c>
      <c r="AH1007" s="72">
        <v>0</v>
      </c>
      <c r="AI1007" s="12">
        <v>78.093999999999994</v>
      </c>
      <c r="AJ1007" s="72">
        <v>23.943000000000001</v>
      </c>
      <c r="AK1007" s="72">
        <v>39.81</v>
      </c>
      <c r="AL1007" s="12">
        <v>78.093999999999994</v>
      </c>
      <c r="AM1007" s="72">
        <v>23.943000000000001</v>
      </c>
      <c r="AN1007" s="72">
        <v>39.81</v>
      </c>
      <c r="AO1007" s="12">
        <v>213.86699999999999</v>
      </c>
      <c r="AP1007" s="72">
        <v>65.569000000000003</v>
      </c>
      <c r="AQ1007" s="72">
        <v>20.699000000000002</v>
      </c>
      <c r="AR1007" s="12">
        <v>0</v>
      </c>
      <c r="AS1007" s="72">
        <v>0</v>
      </c>
      <c r="AT1007" s="72">
        <v>0</v>
      </c>
      <c r="AU1007" s="12">
        <v>26.715</v>
      </c>
      <c r="AV1007" s="72">
        <v>8.1910000000000007</v>
      </c>
      <c r="AW1007" s="72">
        <v>82.167000000000002</v>
      </c>
      <c r="AX1007" s="12">
        <v>23.466000000000001</v>
      </c>
      <c r="AY1007" s="72">
        <v>7.194</v>
      </c>
      <c r="AZ1007" s="72">
        <v>95.786000000000001</v>
      </c>
      <c r="BA1007" s="12">
        <v>50.180999999999997</v>
      </c>
      <c r="BB1007" s="72">
        <v>15.385</v>
      </c>
      <c r="BC1007" s="72">
        <v>63.82</v>
      </c>
      <c r="BD1007" s="12">
        <v>8.5510000000000002</v>
      </c>
      <c r="BE1007" s="72">
        <v>2.6219999999999999</v>
      </c>
      <c r="BF1007" s="72">
        <v>96.6</v>
      </c>
      <c r="BG1007" s="12">
        <v>58.731999999999999</v>
      </c>
      <c r="BH1007" s="72">
        <v>18.007000000000001</v>
      </c>
      <c r="BI1007" s="72">
        <v>54.543999999999997</v>
      </c>
      <c r="BJ1007" s="12">
        <v>48.774999999999999</v>
      </c>
      <c r="BK1007" s="72">
        <v>14.954000000000001</v>
      </c>
      <c r="BL1007" s="72">
        <v>65.510999999999996</v>
      </c>
      <c r="BM1007" s="12">
        <v>4.7960000000000003</v>
      </c>
      <c r="BN1007" s="72">
        <v>1.4710000000000001</v>
      </c>
      <c r="BO1007" s="72">
        <v>103.60899999999999</v>
      </c>
      <c r="BP1007" s="12">
        <v>53.570999999999998</v>
      </c>
      <c r="BQ1007" s="72">
        <v>16.423999999999999</v>
      </c>
      <c r="BR1007" s="72">
        <v>60.372</v>
      </c>
      <c r="BS1007" s="12">
        <v>112.303</v>
      </c>
      <c r="BT1007" s="72">
        <v>34.430999999999997</v>
      </c>
      <c r="BU1007" s="72">
        <v>33.375</v>
      </c>
      <c r="BV1007" s="12">
        <v>326.17099999999999</v>
      </c>
      <c r="BW1007" s="72">
        <v>100</v>
      </c>
      <c r="BX1007" s="72">
        <v>19.044</v>
      </c>
      <c r="BY1007" s="13"/>
      <c r="BZ1007" s="13"/>
    </row>
    <row r="1008" spans="1:78" ht="12.75" customHeight="1">
      <c r="A1008" s="122" t="s">
        <v>44</v>
      </c>
      <c r="B1008" s="71" t="s">
        <v>72</v>
      </c>
      <c r="C1008" s="71" t="s">
        <v>24</v>
      </c>
      <c r="D1008" s="34">
        <v>42156</v>
      </c>
      <c r="E1008" s="12">
        <v>0</v>
      </c>
      <c r="F1008" s="72">
        <v>0</v>
      </c>
      <c r="G1008" s="72">
        <v>0</v>
      </c>
      <c r="H1008" s="12">
        <v>14.791</v>
      </c>
      <c r="I1008" s="72">
        <v>3.7349999999999999</v>
      </c>
      <c r="J1008" s="72">
        <v>109.27500000000001</v>
      </c>
      <c r="K1008" s="12">
        <v>11.954000000000001</v>
      </c>
      <c r="L1008" s="72">
        <v>3.0190000000000001</v>
      </c>
      <c r="M1008" s="72">
        <v>101.154</v>
      </c>
      <c r="N1008" s="12">
        <v>26.745000000000001</v>
      </c>
      <c r="O1008" s="72">
        <v>6.7539999999999996</v>
      </c>
      <c r="P1008" s="72">
        <v>74.016999999999996</v>
      </c>
      <c r="Q1008" s="12">
        <v>3.3330000000000002</v>
      </c>
      <c r="R1008" s="72">
        <v>0.84199999999999997</v>
      </c>
      <c r="S1008" s="72">
        <v>105.02800000000001</v>
      </c>
      <c r="T1008" s="12">
        <v>30.077999999999999</v>
      </c>
      <c r="U1008" s="72">
        <v>7.5960000000000001</v>
      </c>
      <c r="V1008" s="72">
        <v>64.578000000000003</v>
      </c>
      <c r="W1008" s="12">
        <v>115.416</v>
      </c>
      <c r="X1008" s="72">
        <v>29.146999999999998</v>
      </c>
      <c r="Y1008" s="72">
        <v>27.193999999999999</v>
      </c>
      <c r="Z1008" s="12">
        <v>145.494</v>
      </c>
      <c r="AA1008" s="72">
        <v>36.743000000000002</v>
      </c>
      <c r="AB1008" s="72">
        <v>24.614999999999998</v>
      </c>
      <c r="AC1008" s="12">
        <v>145.494</v>
      </c>
      <c r="AD1008" s="72">
        <v>36.743000000000002</v>
      </c>
      <c r="AE1008" s="72">
        <v>24.614999999999998</v>
      </c>
      <c r="AF1008" s="12">
        <v>9.0909999999999993</v>
      </c>
      <c r="AG1008" s="72">
        <v>2.2959999999999998</v>
      </c>
      <c r="AH1008" s="72">
        <v>105.995</v>
      </c>
      <c r="AI1008" s="12">
        <v>87.852000000000004</v>
      </c>
      <c r="AJ1008" s="72">
        <v>22.186</v>
      </c>
      <c r="AK1008" s="72">
        <v>39.924999999999997</v>
      </c>
      <c r="AL1008" s="12">
        <v>96.942999999999998</v>
      </c>
      <c r="AM1008" s="72">
        <v>24.481999999999999</v>
      </c>
      <c r="AN1008" s="72">
        <v>38.469000000000001</v>
      </c>
      <c r="AO1008" s="12">
        <v>242.43700000000001</v>
      </c>
      <c r="AP1008" s="72">
        <v>61.225999999999999</v>
      </c>
      <c r="AQ1008" s="72">
        <v>23.341999999999999</v>
      </c>
      <c r="AR1008" s="12">
        <v>0</v>
      </c>
      <c r="AS1008" s="72">
        <v>0</v>
      </c>
      <c r="AT1008" s="72">
        <v>0</v>
      </c>
      <c r="AU1008" s="12">
        <v>5.907</v>
      </c>
      <c r="AV1008" s="72">
        <v>1.492</v>
      </c>
      <c r="AW1008" s="72">
        <v>127.53100000000001</v>
      </c>
      <c r="AX1008" s="12">
        <v>16.959</v>
      </c>
      <c r="AY1008" s="72">
        <v>4.2830000000000004</v>
      </c>
      <c r="AZ1008" s="72">
        <v>92.459000000000003</v>
      </c>
      <c r="BA1008" s="12">
        <v>22.866</v>
      </c>
      <c r="BB1008" s="72">
        <v>5.7750000000000004</v>
      </c>
      <c r="BC1008" s="72">
        <v>80.043000000000006</v>
      </c>
      <c r="BD1008" s="12">
        <v>45.011000000000003</v>
      </c>
      <c r="BE1008" s="72">
        <v>11.367000000000001</v>
      </c>
      <c r="BF1008" s="72">
        <v>60.314</v>
      </c>
      <c r="BG1008" s="12">
        <v>67.876999999999995</v>
      </c>
      <c r="BH1008" s="72">
        <v>17.141999999999999</v>
      </c>
      <c r="BI1008" s="72">
        <v>39.789000000000001</v>
      </c>
      <c r="BJ1008" s="12">
        <v>64.53</v>
      </c>
      <c r="BK1008" s="72">
        <v>16.297000000000001</v>
      </c>
      <c r="BL1008" s="72">
        <v>35.837000000000003</v>
      </c>
      <c r="BM1008" s="12">
        <v>21.129000000000001</v>
      </c>
      <c r="BN1008" s="72">
        <v>5.3360000000000003</v>
      </c>
      <c r="BO1008" s="72">
        <v>62.231999999999999</v>
      </c>
      <c r="BP1008" s="12">
        <v>85.659000000000006</v>
      </c>
      <c r="BQ1008" s="72">
        <v>21.632000000000001</v>
      </c>
      <c r="BR1008" s="72">
        <v>32.427</v>
      </c>
      <c r="BS1008" s="12">
        <v>153.536</v>
      </c>
      <c r="BT1008" s="72">
        <v>38.774000000000001</v>
      </c>
      <c r="BU1008" s="72">
        <v>24.62</v>
      </c>
      <c r="BV1008" s="12">
        <v>395.97199999999998</v>
      </c>
      <c r="BW1008" s="72">
        <v>100</v>
      </c>
      <c r="BX1008" s="72">
        <v>16.361000000000001</v>
      </c>
      <c r="BY1008" s="13"/>
      <c r="BZ1008" s="13"/>
    </row>
    <row r="1009" spans="1:78" ht="12.75" customHeight="1">
      <c r="A1009" s="122" t="s">
        <v>44</v>
      </c>
      <c r="B1009" s="71" t="s">
        <v>72</v>
      </c>
      <c r="C1009" s="71" t="s">
        <v>24</v>
      </c>
      <c r="D1009" s="34">
        <v>42614</v>
      </c>
      <c r="E1009" s="12">
        <v>0</v>
      </c>
      <c r="F1009" s="72">
        <v>0</v>
      </c>
      <c r="G1009" s="72">
        <v>0</v>
      </c>
      <c r="H1009" s="12">
        <v>31.902000000000001</v>
      </c>
      <c r="I1009" s="72">
        <v>9.1980000000000004</v>
      </c>
      <c r="J1009" s="72">
        <v>45.317</v>
      </c>
      <c r="K1009" s="12">
        <v>4.3689999999999998</v>
      </c>
      <c r="L1009" s="72">
        <v>1.26</v>
      </c>
      <c r="M1009" s="72">
        <v>103.661</v>
      </c>
      <c r="N1009" s="12">
        <v>36.271000000000001</v>
      </c>
      <c r="O1009" s="72">
        <v>10.458</v>
      </c>
      <c r="P1009" s="72">
        <v>41.334000000000003</v>
      </c>
      <c r="Q1009" s="12">
        <v>0</v>
      </c>
      <c r="R1009" s="72">
        <v>0</v>
      </c>
      <c r="S1009" s="72">
        <v>0</v>
      </c>
      <c r="T1009" s="12">
        <v>36.271000000000001</v>
      </c>
      <c r="U1009" s="72">
        <v>10.458</v>
      </c>
      <c r="V1009" s="72">
        <v>41.334000000000003</v>
      </c>
      <c r="W1009" s="12">
        <v>81.272999999999996</v>
      </c>
      <c r="X1009" s="72">
        <v>23.431999999999999</v>
      </c>
      <c r="Y1009" s="72">
        <v>35.576999999999998</v>
      </c>
      <c r="Z1009" s="12">
        <v>117.544</v>
      </c>
      <c r="AA1009" s="72">
        <v>33.89</v>
      </c>
      <c r="AB1009" s="72">
        <v>26.599</v>
      </c>
      <c r="AC1009" s="12">
        <v>117.544</v>
      </c>
      <c r="AD1009" s="72">
        <v>33.89</v>
      </c>
      <c r="AE1009" s="72">
        <v>26.599</v>
      </c>
      <c r="AF1009" s="12">
        <v>0</v>
      </c>
      <c r="AG1009" s="72">
        <v>0</v>
      </c>
      <c r="AH1009" s="72">
        <v>0</v>
      </c>
      <c r="AI1009" s="12">
        <v>60.317</v>
      </c>
      <c r="AJ1009" s="72">
        <v>17.39</v>
      </c>
      <c r="AK1009" s="72">
        <v>48.17</v>
      </c>
      <c r="AL1009" s="12">
        <v>60.317</v>
      </c>
      <c r="AM1009" s="72">
        <v>17.39</v>
      </c>
      <c r="AN1009" s="72">
        <v>48.17</v>
      </c>
      <c r="AO1009" s="12">
        <v>177.86</v>
      </c>
      <c r="AP1009" s="72">
        <v>51.28</v>
      </c>
      <c r="AQ1009" s="72">
        <v>24.643999999999998</v>
      </c>
      <c r="AR1009" s="12">
        <v>8.2739999999999991</v>
      </c>
      <c r="AS1009" s="72">
        <v>2.3860000000000001</v>
      </c>
      <c r="AT1009" s="72">
        <v>70.197000000000003</v>
      </c>
      <c r="AU1009" s="12">
        <v>0</v>
      </c>
      <c r="AV1009" s="72">
        <v>0</v>
      </c>
      <c r="AW1009" s="72">
        <v>0</v>
      </c>
      <c r="AX1009" s="12">
        <v>62.914999999999999</v>
      </c>
      <c r="AY1009" s="72">
        <v>18.14</v>
      </c>
      <c r="AZ1009" s="72">
        <v>40.892000000000003</v>
      </c>
      <c r="BA1009" s="12">
        <v>62.914999999999999</v>
      </c>
      <c r="BB1009" s="72">
        <v>18.14</v>
      </c>
      <c r="BC1009" s="72">
        <v>40.892000000000003</v>
      </c>
      <c r="BD1009" s="12">
        <v>22.094999999999999</v>
      </c>
      <c r="BE1009" s="72">
        <v>6.37</v>
      </c>
      <c r="BF1009" s="72">
        <v>53.712000000000003</v>
      </c>
      <c r="BG1009" s="12">
        <v>85.01</v>
      </c>
      <c r="BH1009" s="72">
        <v>24.51</v>
      </c>
      <c r="BI1009" s="72">
        <v>33.780999999999999</v>
      </c>
      <c r="BJ1009" s="12">
        <v>69.917000000000002</v>
      </c>
      <c r="BK1009" s="72">
        <v>20.158000000000001</v>
      </c>
      <c r="BL1009" s="72">
        <v>29.827999999999999</v>
      </c>
      <c r="BM1009" s="12">
        <v>5.7789999999999999</v>
      </c>
      <c r="BN1009" s="72">
        <v>1.6659999999999999</v>
      </c>
      <c r="BO1009" s="72">
        <v>81.034999999999997</v>
      </c>
      <c r="BP1009" s="12">
        <v>75.695999999999998</v>
      </c>
      <c r="BQ1009" s="72">
        <v>21.824000000000002</v>
      </c>
      <c r="BR1009" s="72">
        <v>29.449000000000002</v>
      </c>
      <c r="BS1009" s="12">
        <v>168.98</v>
      </c>
      <c r="BT1009" s="72">
        <v>48.72</v>
      </c>
      <c r="BU1009" s="72">
        <v>20.233000000000001</v>
      </c>
      <c r="BV1009" s="12">
        <v>346.84</v>
      </c>
      <c r="BW1009" s="72">
        <v>100</v>
      </c>
      <c r="BX1009" s="72">
        <v>14.225</v>
      </c>
      <c r="BY1009" s="13"/>
      <c r="BZ1009" s="13"/>
    </row>
    <row r="1010" spans="1:78" ht="12.75" customHeight="1">
      <c r="A1010" s="122" t="s">
        <v>44</v>
      </c>
      <c r="B1010" s="71" t="s">
        <v>72</v>
      </c>
      <c r="C1010" s="71" t="s">
        <v>24</v>
      </c>
      <c r="D1010" s="34">
        <v>42705</v>
      </c>
      <c r="E1010" s="12">
        <v>0</v>
      </c>
      <c r="F1010" s="72">
        <v>0</v>
      </c>
      <c r="G1010" s="72">
        <v>0</v>
      </c>
      <c r="H1010" s="12">
        <v>53.677999999999997</v>
      </c>
      <c r="I1010" s="72">
        <v>15.398</v>
      </c>
      <c r="J1010" s="72">
        <v>41.362000000000002</v>
      </c>
      <c r="K1010" s="12">
        <v>0</v>
      </c>
      <c r="L1010" s="72">
        <v>0</v>
      </c>
      <c r="M1010" s="72">
        <v>0</v>
      </c>
      <c r="N1010" s="12">
        <v>53.677999999999997</v>
      </c>
      <c r="O1010" s="72">
        <v>15.398</v>
      </c>
      <c r="P1010" s="72">
        <v>41.362000000000002</v>
      </c>
      <c r="Q1010" s="12">
        <v>0</v>
      </c>
      <c r="R1010" s="72">
        <v>0</v>
      </c>
      <c r="S1010" s="72">
        <v>0</v>
      </c>
      <c r="T1010" s="12">
        <v>53.677999999999997</v>
      </c>
      <c r="U1010" s="72">
        <v>15.398</v>
      </c>
      <c r="V1010" s="72">
        <v>41.362000000000002</v>
      </c>
      <c r="W1010" s="12">
        <v>98.650999999999996</v>
      </c>
      <c r="X1010" s="72">
        <v>28.298999999999999</v>
      </c>
      <c r="Y1010" s="72">
        <v>22.5</v>
      </c>
      <c r="Z1010" s="12">
        <v>152.32900000000001</v>
      </c>
      <c r="AA1010" s="72">
        <v>43.697000000000003</v>
      </c>
      <c r="AB1010" s="72">
        <v>18.538</v>
      </c>
      <c r="AC1010" s="12">
        <v>152.32900000000001</v>
      </c>
      <c r="AD1010" s="72">
        <v>43.697000000000003</v>
      </c>
      <c r="AE1010" s="72">
        <v>18.538</v>
      </c>
      <c r="AF1010" s="12">
        <v>0</v>
      </c>
      <c r="AG1010" s="72">
        <v>0</v>
      </c>
      <c r="AH1010" s="72">
        <v>0</v>
      </c>
      <c r="AI1010" s="12">
        <v>54.284999999999997</v>
      </c>
      <c r="AJ1010" s="72">
        <v>15.571999999999999</v>
      </c>
      <c r="AK1010" s="72">
        <v>45.072000000000003</v>
      </c>
      <c r="AL1010" s="12">
        <v>54.284999999999997</v>
      </c>
      <c r="AM1010" s="72">
        <v>15.571999999999999</v>
      </c>
      <c r="AN1010" s="72">
        <v>45.072000000000003</v>
      </c>
      <c r="AO1010" s="12">
        <v>206.614</v>
      </c>
      <c r="AP1010" s="72">
        <v>59.268999999999998</v>
      </c>
      <c r="AQ1010" s="72">
        <v>18.478000000000002</v>
      </c>
      <c r="AR1010" s="12">
        <v>16.321999999999999</v>
      </c>
      <c r="AS1010" s="72">
        <v>4.6820000000000004</v>
      </c>
      <c r="AT1010" s="72">
        <v>107.252</v>
      </c>
      <c r="AU1010" s="12">
        <v>0</v>
      </c>
      <c r="AV1010" s="72">
        <v>0</v>
      </c>
      <c r="AW1010" s="72">
        <v>0</v>
      </c>
      <c r="AX1010" s="12">
        <v>40.316000000000003</v>
      </c>
      <c r="AY1010" s="72">
        <v>11.565</v>
      </c>
      <c r="AZ1010" s="72">
        <v>59.180999999999997</v>
      </c>
      <c r="BA1010" s="12">
        <v>40.316000000000003</v>
      </c>
      <c r="BB1010" s="72">
        <v>11.565</v>
      </c>
      <c r="BC1010" s="72">
        <v>59.180999999999997</v>
      </c>
      <c r="BD1010" s="12">
        <v>0</v>
      </c>
      <c r="BE1010" s="72">
        <v>0</v>
      </c>
      <c r="BF1010" s="72">
        <v>0</v>
      </c>
      <c r="BG1010" s="12">
        <v>40.316000000000003</v>
      </c>
      <c r="BH1010" s="72">
        <v>11.565</v>
      </c>
      <c r="BI1010" s="72">
        <v>59.180999999999997</v>
      </c>
      <c r="BJ1010" s="12">
        <v>55.917999999999999</v>
      </c>
      <c r="BK1010" s="72">
        <v>16.041</v>
      </c>
      <c r="BL1010" s="72">
        <v>41.555</v>
      </c>
      <c r="BM1010" s="12">
        <v>29.433</v>
      </c>
      <c r="BN1010" s="72">
        <v>8.4429999999999996</v>
      </c>
      <c r="BO1010" s="72">
        <v>64.251000000000005</v>
      </c>
      <c r="BP1010" s="12">
        <v>85.350999999999999</v>
      </c>
      <c r="BQ1010" s="72">
        <v>24.484000000000002</v>
      </c>
      <c r="BR1010" s="72">
        <v>42.436</v>
      </c>
      <c r="BS1010" s="12">
        <v>141.99</v>
      </c>
      <c r="BT1010" s="72">
        <v>40.731000000000002</v>
      </c>
      <c r="BU1010" s="72">
        <v>31.195</v>
      </c>
      <c r="BV1010" s="12">
        <v>348.60399999999998</v>
      </c>
      <c r="BW1010" s="72">
        <v>100</v>
      </c>
      <c r="BX1010" s="72">
        <v>17.893000000000001</v>
      </c>
      <c r="BY1010" s="13"/>
      <c r="BZ1010" s="13"/>
    </row>
    <row r="1011" spans="1:78" ht="12.75" customHeight="1">
      <c r="A1011" s="122" t="s">
        <v>44</v>
      </c>
      <c r="B1011" s="71" t="s">
        <v>72</v>
      </c>
      <c r="C1011" s="71" t="s">
        <v>24</v>
      </c>
      <c r="D1011" s="34">
        <v>42795</v>
      </c>
      <c r="E1011" s="12">
        <v>0</v>
      </c>
      <c r="F1011" s="72">
        <v>0</v>
      </c>
      <c r="G1011" s="72">
        <v>0</v>
      </c>
      <c r="H1011" s="12">
        <v>49.027999999999999</v>
      </c>
      <c r="I1011" s="72">
        <v>16.972000000000001</v>
      </c>
      <c r="J1011" s="72">
        <v>49.113999999999997</v>
      </c>
      <c r="K1011" s="12">
        <v>18.106999999999999</v>
      </c>
      <c r="L1011" s="72">
        <v>6.2679999999999998</v>
      </c>
      <c r="M1011" s="72">
        <v>90.225999999999999</v>
      </c>
      <c r="N1011" s="12">
        <v>67.134</v>
      </c>
      <c r="O1011" s="72">
        <v>23.239000000000001</v>
      </c>
      <c r="P1011" s="72">
        <v>41.576000000000001</v>
      </c>
      <c r="Q1011" s="12">
        <v>9.9480000000000004</v>
      </c>
      <c r="R1011" s="72">
        <v>3.444</v>
      </c>
      <c r="S1011" s="72">
        <v>106.55800000000001</v>
      </c>
      <c r="T1011" s="12">
        <v>77.081999999999994</v>
      </c>
      <c r="U1011" s="72">
        <v>26.683</v>
      </c>
      <c r="V1011" s="72">
        <v>37.825000000000003</v>
      </c>
      <c r="W1011" s="12">
        <v>95.781999999999996</v>
      </c>
      <c r="X1011" s="72">
        <v>33.155999999999999</v>
      </c>
      <c r="Y1011" s="72">
        <v>38.106000000000002</v>
      </c>
      <c r="Z1011" s="12">
        <v>172.864</v>
      </c>
      <c r="AA1011" s="72">
        <v>59.838999999999999</v>
      </c>
      <c r="AB1011" s="72">
        <v>23.831</v>
      </c>
      <c r="AC1011" s="12">
        <v>172.864</v>
      </c>
      <c r="AD1011" s="72">
        <v>59.838999999999999</v>
      </c>
      <c r="AE1011" s="72">
        <v>23.831</v>
      </c>
      <c r="AF1011" s="12">
        <v>0</v>
      </c>
      <c r="AG1011" s="72">
        <v>0</v>
      </c>
      <c r="AH1011" s="72">
        <v>0</v>
      </c>
      <c r="AI1011" s="12">
        <v>49.713000000000001</v>
      </c>
      <c r="AJ1011" s="72">
        <v>17.209</v>
      </c>
      <c r="AK1011" s="72">
        <v>48.110999999999997</v>
      </c>
      <c r="AL1011" s="12">
        <v>49.713000000000001</v>
      </c>
      <c r="AM1011" s="72">
        <v>17.209</v>
      </c>
      <c r="AN1011" s="72">
        <v>48.110999999999997</v>
      </c>
      <c r="AO1011" s="12">
        <v>222.578</v>
      </c>
      <c r="AP1011" s="72">
        <v>77.048000000000002</v>
      </c>
      <c r="AQ1011" s="72">
        <v>21.100999999999999</v>
      </c>
      <c r="AR1011" s="12">
        <v>7.6980000000000004</v>
      </c>
      <c r="AS1011" s="72">
        <v>2.665</v>
      </c>
      <c r="AT1011" s="72">
        <v>103.714</v>
      </c>
      <c r="AU1011" s="12">
        <v>0</v>
      </c>
      <c r="AV1011" s="72">
        <v>0</v>
      </c>
      <c r="AW1011" s="72">
        <v>0</v>
      </c>
      <c r="AX1011" s="12">
        <v>10.92</v>
      </c>
      <c r="AY1011" s="72">
        <v>3.78</v>
      </c>
      <c r="AZ1011" s="72">
        <v>74.281999999999996</v>
      </c>
      <c r="BA1011" s="12">
        <v>10.92</v>
      </c>
      <c r="BB1011" s="72">
        <v>3.78</v>
      </c>
      <c r="BC1011" s="72">
        <v>74.281999999999996</v>
      </c>
      <c r="BD1011" s="12">
        <v>21.937000000000001</v>
      </c>
      <c r="BE1011" s="72">
        <v>7.5940000000000003</v>
      </c>
      <c r="BF1011" s="72">
        <v>98.679000000000002</v>
      </c>
      <c r="BG1011" s="12">
        <v>32.856999999999999</v>
      </c>
      <c r="BH1011" s="72">
        <v>11.374000000000001</v>
      </c>
      <c r="BI1011" s="72">
        <v>64.721999999999994</v>
      </c>
      <c r="BJ1011" s="12">
        <v>25.748999999999999</v>
      </c>
      <c r="BK1011" s="72">
        <v>8.9130000000000003</v>
      </c>
      <c r="BL1011" s="72">
        <v>44.814999999999998</v>
      </c>
      <c r="BM1011" s="12">
        <v>0</v>
      </c>
      <c r="BN1011" s="72">
        <v>0</v>
      </c>
      <c r="BO1011" s="72">
        <v>0</v>
      </c>
      <c r="BP1011" s="12">
        <v>25.748999999999999</v>
      </c>
      <c r="BQ1011" s="72">
        <v>8.9130000000000003</v>
      </c>
      <c r="BR1011" s="72">
        <v>44.814999999999998</v>
      </c>
      <c r="BS1011" s="12">
        <v>66.304000000000002</v>
      </c>
      <c r="BT1011" s="72">
        <v>22.952000000000002</v>
      </c>
      <c r="BU1011" s="72">
        <v>35.345999999999997</v>
      </c>
      <c r="BV1011" s="12">
        <v>288.88099999999997</v>
      </c>
      <c r="BW1011" s="72">
        <v>100</v>
      </c>
      <c r="BX1011" s="72">
        <v>16.690999999999999</v>
      </c>
      <c r="BY1011" s="13"/>
      <c r="BZ1011" s="13"/>
    </row>
    <row r="1012" spans="1:78" ht="12.75" customHeight="1">
      <c r="A1012" s="122" t="s">
        <v>44</v>
      </c>
      <c r="B1012" s="71" t="s">
        <v>72</v>
      </c>
      <c r="C1012" s="71" t="s">
        <v>24</v>
      </c>
      <c r="D1012" s="34">
        <v>42887</v>
      </c>
      <c r="E1012" s="12">
        <v>8.0619999999999994</v>
      </c>
      <c r="F1012" s="72">
        <v>3.1669999999999998</v>
      </c>
      <c r="G1012" s="72">
        <v>102.366</v>
      </c>
      <c r="H1012" s="12">
        <v>13.228</v>
      </c>
      <c r="I1012" s="72">
        <v>5.1970000000000001</v>
      </c>
      <c r="J1012" s="72">
        <v>56.585999999999999</v>
      </c>
      <c r="K1012" s="12">
        <v>21.975000000000001</v>
      </c>
      <c r="L1012" s="72">
        <v>8.6329999999999991</v>
      </c>
      <c r="M1012" s="72">
        <v>69.802999999999997</v>
      </c>
      <c r="N1012" s="12">
        <v>35.203000000000003</v>
      </c>
      <c r="O1012" s="72">
        <v>13.829000000000001</v>
      </c>
      <c r="P1012" s="72">
        <v>47.954999999999998</v>
      </c>
      <c r="Q1012" s="12">
        <v>2.766</v>
      </c>
      <c r="R1012" s="72">
        <v>1.0860000000000001</v>
      </c>
      <c r="S1012" s="72">
        <v>104.047</v>
      </c>
      <c r="T1012" s="12">
        <v>37.969000000000001</v>
      </c>
      <c r="U1012" s="72">
        <v>14.916</v>
      </c>
      <c r="V1012" s="72">
        <v>44.249000000000002</v>
      </c>
      <c r="W1012" s="12">
        <v>115.05800000000001</v>
      </c>
      <c r="X1012" s="72">
        <v>45.2</v>
      </c>
      <c r="Y1012" s="72">
        <v>32.192999999999998</v>
      </c>
      <c r="Z1012" s="12">
        <v>153.02699999999999</v>
      </c>
      <c r="AA1012" s="72">
        <v>60.115000000000002</v>
      </c>
      <c r="AB1012" s="72">
        <v>24.381</v>
      </c>
      <c r="AC1012" s="12">
        <v>161.089</v>
      </c>
      <c r="AD1012" s="72">
        <v>63.281999999999996</v>
      </c>
      <c r="AE1012" s="72">
        <v>23.422999999999998</v>
      </c>
      <c r="AF1012" s="12">
        <v>9.0890000000000004</v>
      </c>
      <c r="AG1012" s="72">
        <v>3.5710000000000002</v>
      </c>
      <c r="AH1012" s="72">
        <v>105.21599999999999</v>
      </c>
      <c r="AI1012" s="12">
        <v>33.457000000000001</v>
      </c>
      <c r="AJ1012" s="72">
        <v>13.143000000000001</v>
      </c>
      <c r="AK1012" s="72">
        <v>51.529000000000003</v>
      </c>
      <c r="AL1012" s="12">
        <v>42.545999999999999</v>
      </c>
      <c r="AM1012" s="72">
        <v>16.713999999999999</v>
      </c>
      <c r="AN1012" s="72">
        <v>43.881999999999998</v>
      </c>
      <c r="AO1012" s="12">
        <v>203.63499999999999</v>
      </c>
      <c r="AP1012" s="72">
        <v>79.995999999999995</v>
      </c>
      <c r="AQ1012" s="72">
        <v>20.87</v>
      </c>
      <c r="AR1012" s="12">
        <v>0</v>
      </c>
      <c r="AS1012" s="72">
        <v>0</v>
      </c>
      <c r="AT1012" s="72">
        <v>0</v>
      </c>
      <c r="AU1012" s="12">
        <v>0</v>
      </c>
      <c r="AV1012" s="72">
        <v>0</v>
      </c>
      <c r="AW1012" s="72">
        <v>0</v>
      </c>
      <c r="AX1012" s="12">
        <v>9.0619999999999994</v>
      </c>
      <c r="AY1012" s="72">
        <v>3.56</v>
      </c>
      <c r="AZ1012" s="72">
        <v>89.346000000000004</v>
      </c>
      <c r="BA1012" s="12">
        <v>9.0619999999999994</v>
      </c>
      <c r="BB1012" s="72">
        <v>3.56</v>
      </c>
      <c r="BC1012" s="72">
        <v>89.346000000000004</v>
      </c>
      <c r="BD1012" s="12">
        <v>19.478000000000002</v>
      </c>
      <c r="BE1012" s="72">
        <v>7.6520000000000001</v>
      </c>
      <c r="BF1012" s="72">
        <v>78.346000000000004</v>
      </c>
      <c r="BG1012" s="12">
        <v>28.54</v>
      </c>
      <c r="BH1012" s="72">
        <v>11.212</v>
      </c>
      <c r="BI1012" s="72">
        <v>59.232999999999997</v>
      </c>
      <c r="BJ1012" s="12">
        <v>14.057</v>
      </c>
      <c r="BK1012" s="72">
        <v>5.5220000000000002</v>
      </c>
      <c r="BL1012" s="72">
        <v>81.533000000000001</v>
      </c>
      <c r="BM1012" s="12">
        <v>8.3230000000000004</v>
      </c>
      <c r="BN1012" s="72">
        <v>3.27</v>
      </c>
      <c r="BO1012" s="72">
        <v>82.525000000000006</v>
      </c>
      <c r="BP1012" s="12">
        <v>22.381</v>
      </c>
      <c r="BQ1012" s="72">
        <v>8.7919999999999998</v>
      </c>
      <c r="BR1012" s="72">
        <v>59.969000000000001</v>
      </c>
      <c r="BS1012" s="12">
        <v>50.920999999999999</v>
      </c>
      <c r="BT1012" s="72">
        <v>20.004000000000001</v>
      </c>
      <c r="BU1012" s="72">
        <v>41.143000000000001</v>
      </c>
      <c r="BV1012" s="12">
        <v>254.55600000000001</v>
      </c>
      <c r="BW1012" s="72">
        <v>100</v>
      </c>
      <c r="BX1012" s="72">
        <v>17.573</v>
      </c>
      <c r="BY1012" s="13"/>
      <c r="BZ1012" s="13"/>
    </row>
    <row r="1013" spans="1:78" ht="12.75" customHeight="1">
      <c r="A1013" s="122" t="s">
        <v>44</v>
      </c>
      <c r="B1013" s="71" t="s">
        <v>72</v>
      </c>
      <c r="C1013" s="71" t="s">
        <v>24</v>
      </c>
      <c r="D1013" s="34">
        <v>43344</v>
      </c>
      <c r="E1013" s="12">
        <v>0</v>
      </c>
      <c r="F1013" s="72">
        <v>0</v>
      </c>
      <c r="G1013" s="72">
        <v>0</v>
      </c>
      <c r="H1013" s="12">
        <v>48.128</v>
      </c>
      <c r="I1013" s="72">
        <v>14.02</v>
      </c>
      <c r="J1013" s="72">
        <v>46.813000000000002</v>
      </c>
      <c r="K1013" s="12">
        <v>19.052</v>
      </c>
      <c r="L1013" s="72">
        <v>5.55</v>
      </c>
      <c r="M1013" s="72">
        <v>62.642000000000003</v>
      </c>
      <c r="N1013" s="12">
        <v>67.180000000000007</v>
      </c>
      <c r="O1013" s="72">
        <v>19.571000000000002</v>
      </c>
      <c r="P1013" s="72">
        <v>39.194000000000003</v>
      </c>
      <c r="Q1013" s="12">
        <v>0</v>
      </c>
      <c r="R1013" s="72">
        <v>0</v>
      </c>
      <c r="S1013" s="72">
        <v>0</v>
      </c>
      <c r="T1013" s="12">
        <v>67.180000000000007</v>
      </c>
      <c r="U1013" s="72">
        <v>19.571000000000002</v>
      </c>
      <c r="V1013" s="72">
        <v>39.194000000000003</v>
      </c>
      <c r="W1013" s="12">
        <v>124.28100000000001</v>
      </c>
      <c r="X1013" s="72">
        <v>36.204999999999998</v>
      </c>
      <c r="Y1013" s="72">
        <v>25.863</v>
      </c>
      <c r="Z1013" s="12">
        <v>191.46199999999999</v>
      </c>
      <c r="AA1013" s="72">
        <v>55.776000000000003</v>
      </c>
      <c r="AB1013" s="72">
        <v>19.792000000000002</v>
      </c>
      <c r="AC1013" s="12">
        <v>191.46199999999999</v>
      </c>
      <c r="AD1013" s="72">
        <v>55.776000000000003</v>
      </c>
      <c r="AE1013" s="72">
        <v>19.792000000000002</v>
      </c>
      <c r="AF1013" s="12">
        <v>3.177</v>
      </c>
      <c r="AG1013" s="72">
        <v>0.92500000000000004</v>
      </c>
      <c r="AH1013" s="72">
        <v>107.408</v>
      </c>
      <c r="AI1013" s="12">
        <v>63.249000000000002</v>
      </c>
      <c r="AJ1013" s="72">
        <v>18.425000000000001</v>
      </c>
      <c r="AK1013" s="72">
        <v>44.106999999999999</v>
      </c>
      <c r="AL1013" s="12">
        <v>66.424999999999997</v>
      </c>
      <c r="AM1013" s="72">
        <v>19.350999999999999</v>
      </c>
      <c r="AN1013" s="72">
        <v>41.854999999999997</v>
      </c>
      <c r="AO1013" s="12">
        <v>257.887</v>
      </c>
      <c r="AP1013" s="72">
        <v>75.126999999999995</v>
      </c>
      <c r="AQ1013" s="72">
        <v>18.399000000000001</v>
      </c>
      <c r="AR1013" s="12">
        <v>8.673</v>
      </c>
      <c r="AS1013" s="72">
        <v>2.5270000000000001</v>
      </c>
      <c r="AT1013" s="72">
        <v>109.608</v>
      </c>
      <c r="AU1013" s="12">
        <v>0</v>
      </c>
      <c r="AV1013" s="72">
        <v>0</v>
      </c>
      <c r="AW1013" s="72">
        <v>0</v>
      </c>
      <c r="AX1013" s="12">
        <v>16.734999999999999</v>
      </c>
      <c r="AY1013" s="72">
        <v>4.875</v>
      </c>
      <c r="AZ1013" s="72">
        <v>81.900000000000006</v>
      </c>
      <c r="BA1013" s="12">
        <v>16.734999999999999</v>
      </c>
      <c r="BB1013" s="72">
        <v>4.875</v>
      </c>
      <c r="BC1013" s="72">
        <v>81.900000000000006</v>
      </c>
      <c r="BD1013" s="12">
        <v>26.303999999999998</v>
      </c>
      <c r="BE1013" s="72">
        <v>7.6630000000000003</v>
      </c>
      <c r="BF1013" s="72">
        <v>55.024000000000001</v>
      </c>
      <c r="BG1013" s="12">
        <v>43.039000000000001</v>
      </c>
      <c r="BH1013" s="72">
        <v>12.538</v>
      </c>
      <c r="BI1013" s="72">
        <v>42.097999999999999</v>
      </c>
      <c r="BJ1013" s="12">
        <v>31.390999999999998</v>
      </c>
      <c r="BK1013" s="72">
        <v>9.1449999999999996</v>
      </c>
      <c r="BL1013" s="72">
        <v>61.756999999999998</v>
      </c>
      <c r="BM1013" s="12">
        <v>2.2789999999999999</v>
      </c>
      <c r="BN1013" s="72">
        <v>0.66400000000000003</v>
      </c>
      <c r="BO1013" s="72">
        <v>105.078</v>
      </c>
      <c r="BP1013" s="12">
        <v>33.67</v>
      </c>
      <c r="BQ1013" s="72">
        <v>9.8089999999999993</v>
      </c>
      <c r="BR1013" s="72">
        <v>58.124000000000002</v>
      </c>
      <c r="BS1013" s="12">
        <v>85.382999999999996</v>
      </c>
      <c r="BT1013" s="72">
        <v>24.873000000000001</v>
      </c>
      <c r="BU1013" s="72">
        <v>30.122</v>
      </c>
      <c r="BV1013" s="12">
        <v>343.27</v>
      </c>
      <c r="BW1013" s="72">
        <v>100</v>
      </c>
      <c r="BX1013" s="72">
        <v>14.811999999999999</v>
      </c>
      <c r="BY1013" s="13"/>
      <c r="BZ1013" s="13"/>
    </row>
    <row r="1014" spans="1:78" ht="12.75" customHeight="1">
      <c r="A1014" s="122" t="s">
        <v>44</v>
      </c>
      <c r="B1014" s="71" t="s">
        <v>72</v>
      </c>
      <c r="C1014" s="71" t="s">
        <v>24</v>
      </c>
      <c r="D1014" s="34">
        <v>43435</v>
      </c>
      <c r="E1014" s="12">
        <v>0</v>
      </c>
      <c r="F1014" s="72">
        <v>0</v>
      </c>
      <c r="G1014" s="72">
        <v>0</v>
      </c>
      <c r="H1014" s="12">
        <v>13.991</v>
      </c>
      <c r="I1014" s="72">
        <v>5.4109999999999996</v>
      </c>
      <c r="J1014" s="72">
        <v>73.754000000000005</v>
      </c>
      <c r="K1014" s="12">
        <v>5.3120000000000003</v>
      </c>
      <c r="L1014" s="72">
        <v>2.0539999999999998</v>
      </c>
      <c r="M1014" s="72">
        <v>90.100999999999999</v>
      </c>
      <c r="N1014" s="12">
        <v>19.303000000000001</v>
      </c>
      <c r="O1014" s="72">
        <v>7.4660000000000002</v>
      </c>
      <c r="P1014" s="72">
        <v>58.677999999999997</v>
      </c>
      <c r="Q1014" s="12">
        <v>0</v>
      </c>
      <c r="R1014" s="72">
        <v>0</v>
      </c>
      <c r="S1014" s="72">
        <v>0</v>
      </c>
      <c r="T1014" s="12">
        <v>19.303000000000001</v>
      </c>
      <c r="U1014" s="72">
        <v>7.4660000000000002</v>
      </c>
      <c r="V1014" s="72">
        <v>58.677999999999997</v>
      </c>
      <c r="W1014" s="12">
        <v>72.393000000000001</v>
      </c>
      <c r="X1014" s="72">
        <v>28</v>
      </c>
      <c r="Y1014" s="72">
        <v>34.932000000000002</v>
      </c>
      <c r="Z1014" s="12">
        <v>91.697000000000003</v>
      </c>
      <c r="AA1014" s="72">
        <v>35.466000000000001</v>
      </c>
      <c r="AB1014" s="72">
        <v>31.023</v>
      </c>
      <c r="AC1014" s="12">
        <v>91.697000000000003</v>
      </c>
      <c r="AD1014" s="72">
        <v>35.466000000000001</v>
      </c>
      <c r="AE1014" s="72">
        <v>31.023</v>
      </c>
      <c r="AF1014" s="12">
        <v>0</v>
      </c>
      <c r="AG1014" s="72">
        <v>0</v>
      </c>
      <c r="AH1014" s="72">
        <v>0</v>
      </c>
      <c r="AI1014" s="12">
        <v>12.113</v>
      </c>
      <c r="AJ1014" s="72">
        <v>4.6849999999999996</v>
      </c>
      <c r="AK1014" s="72">
        <v>77.852000000000004</v>
      </c>
      <c r="AL1014" s="12">
        <v>12.113</v>
      </c>
      <c r="AM1014" s="72">
        <v>4.6849999999999996</v>
      </c>
      <c r="AN1014" s="72">
        <v>77.852000000000004</v>
      </c>
      <c r="AO1014" s="12">
        <v>103.81</v>
      </c>
      <c r="AP1014" s="72">
        <v>40.151000000000003</v>
      </c>
      <c r="AQ1014" s="72">
        <v>27.562000000000001</v>
      </c>
      <c r="AR1014" s="12">
        <v>17.068000000000001</v>
      </c>
      <c r="AS1014" s="72">
        <v>6.601</v>
      </c>
      <c r="AT1014" s="72">
        <v>113.232</v>
      </c>
      <c r="AU1014" s="12">
        <v>10.602</v>
      </c>
      <c r="AV1014" s="72">
        <v>4.0999999999999996</v>
      </c>
      <c r="AW1014" s="72">
        <v>115.992</v>
      </c>
      <c r="AX1014" s="12">
        <v>33.558999999999997</v>
      </c>
      <c r="AY1014" s="72">
        <v>12.98</v>
      </c>
      <c r="AZ1014" s="72">
        <v>74.39</v>
      </c>
      <c r="BA1014" s="12">
        <v>44.161000000000001</v>
      </c>
      <c r="BB1014" s="72">
        <v>17.079999999999998</v>
      </c>
      <c r="BC1014" s="72">
        <v>58.042999999999999</v>
      </c>
      <c r="BD1014" s="12">
        <v>6.7850000000000001</v>
      </c>
      <c r="BE1014" s="72">
        <v>2.6240000000000001</v>
      </c>
      <c r="BF1014" s="72">
        <v>103.485</v>
      </c>
      <c r="BG1014" s="12">
        <v>50.945999999999998</v>
      </c>
      <c r="BH1014" s="72">
        <v>19.704000000000001</v>
      </c>
      <c r="BI1014" s="72">
        <v>52.514000000000003</v>
      </c>
      <c r="BJ1014" s="12">
        <v>24.509</v>
      </c>
      <c r="BK1014" s="72">
        <v>9.4789999999999992</v>
      </c>
      <c r="BL1014" s="72">
        <v>60.512</v>
      </c>
      <c r="BM1014" s="12">
        <v>62.219000000000001</v>
      </c>
      <c r="BN1014" s="72">
        <v>24.065000000000001</v>
      </c>
      <c r="BO1014" s="72">
        <v>41.917000000000002</v>
      </c>
      <c r="BP1014" s="12">
        <v>86.727999999999994</v>
      </c>
      <c r="BQ1014" s="72">
        <v>33.543999999999997</v>
      </c>
      <c r="BR1014" s="72">
        <v>31.97</v>
      </c>
      <c r="BS1014" s="12">
        <v>154.74199999999999</v>
      </c>
      <c r="BT1014" s="72">
        <v>59.848999999999997</v>
      </c>
      <c r="BU1014" s="72">
        <v>28.661999999999999</v>
      </c>
      <c r="BV1014" s="12">
        <v>258.55099999999999</v>
      </c>
      <c r="BW1014" s="72">
        <v>100</v>
      </c>
      <c r="BX1014" s="72">
        <v>20.626000000000001</v>
      </c>
      <c r="BY1014" s="13"/>
      <c r="BZ1014" s="13"/>
    </row>
    <row r="1015" spans="1:78" ht="12.75" customHeight="1">
      <c r="A1015" s="122" t="s">
        <v>44</v>
      </c>
      <c r="B1015" s="71" t="s">
        <v>72</v>
      </c>
      <c r="C1015" s="71" t="s">
        <v>24</v>
      </c>
      <c r="D1015" s="34">
        <v>43525</v>
      </c>
      <c r="E1015" s="12">
        <v>0</v>
      </c>
      <c r="F1015" s="72">
        <v>0</v>
      </c>
      <c r="G1015" s="72">
        <v>0</v>
      </c>
      <c r="H1015" s="12">
        <v>27.108000000000001</v>
      </c>
      <c r="I1015" s="72">
        <v>8.3369999999999997</v>
      </c>
      <c r="J1015" s="72">
        <v>64.129000000000005</v>
      </c>
      <c r="K1015" s="12">
        <v>11.52</v>
      </c>
      <c r="L1015" s="72">
        <v>3.5430000000000001</v>
      </c>
      <c r="M1015" s="72">
        <v>83.637</v>
      </c>
      <c r="N1015" s="12">
        <v>38.628</v>
      </c>
      <c r="O1015" s="72">
        <v>11.88</v>
      </c>
      <c r="P1015" s="72">
        <v>52.552999999999997</v>
      </c>
      <c r="Q1015" s="12">
        <v>0</v>
      </c>
      <c r="R1015" s="72">
        <v>0</v>
      </c>
      <c r="S1015" s="72">
        <v>0</v>
      </c>
      <c r="T1015" s="12">
        <v>38.628</v>
      </c>
      <c r="U1015" s="72">
        <v>11.88</v>
      </c>
      <c r="V1015" s="72">
        <v>52.552999999999997</v>
      </c>
      <c r="W1015" s="12">
        <v>87.418000000000006</v>
      </c>
      <c r="X1015" s="72">
        <v>26.885000000000002</v>
      </c>
      <c r="Y1015" s="72">
        <v>34.308</v>
      </c>
      <c r="Z1015" s="12">
        <v>126.04600000000001</v>
      </c>
      <c r="AA1015" s="72">
        <v>38.764000000000003</v>
      </c>
      <c r="AB1015" s="72">
        <v>31.949000000000002</v>
      </c>
      <c r="AC1015" s="12">
        <v>126.04600000000001</v>
      </c>
      <c r="AD1015" s="72">
        <v>38.764000000000003</v>
      </c>
      <c r="AE1015" s="72">
        <v>31.949000000000002</v>
      </c>
      <c r="AF1015" s="12">
        <v>0</v>
      </c>
      <c r="AG1015" s="72">
        <v>0</v>
      </c>
      <c r="AH1015" s="72">
        <v>0</v>
      </c>
      <c r="AI1015" s="12">
        <v>48.468000000000004</v>
      </c>
      <c r="AJ1015" s="72">
        <v>14.906000000000001</v>
      </c>
      <c r="AK1015" s="72">
        <v>67.203000000000003</v>
      </c>
      <c r="AL1015" s="12">
        <v>48.468000000000004</v>
      </c>
      <c r="AM1015" s="72">
        <v>14.906000000000001</v>
      </c>
      <c r="AN1015" s="72">
        <v>67.203000000000003</v>
      </c>
      <c r="AO1015" s="12">
        <v>174.51400000000001</v>
      </c>
      <c r="AP1015" s="72">
        <v>53.67</v>
      </c>
      <c r="AQ1015" s="72">
        <v>31.413</v>
      </c>
      <c r="AR1015" s="12">
        <v>3.8580000000000001</v>
      </c>
      <c r="AS1015" s="72">
        <v>1.1859999999999999</v>
      </c>
      <c r="AT1015" s="72">
        <v>104.794</v>
      </c>
      <c r="AU1015" s="12">
        <v>0</v>
      </c>
      <c r="AV1015" s="72">
        <v>0</v>
      </c>
      <c r="AW1015" s="72">
        <v>0</v>
      </c>
      <c r="AX1015" s="12">
        <v>40.753</v>
      </c>
      <c r="AY1015" s="72">
        <v>12.532999999999999</v>
      </c>
      <c r="AZ1015" s="72">
        <v>54.118000000000002</v>
      </c>
      <c r="BA1015" s="12">
        <v>40.753</v>
      </c>
      <c r="BB1015" s="72">
        <v>12.532999999999999</v>
      </c>
      <c r="BC1015" s="72">
        <v>54.118000000000002</v>
      </c>
      <c r="BD1015" s="12">
        <v>46.323</v>
      </c>
      <c r="BE1015" s="72">
        <v>14.246</v>
      </c>
      <c r="BF1015" s="72">
        <v>52.564</v>
      </c>
      <c r="BG1015" s="12">
        <v>87.075999999999993</v>
      </c>
      <c r="BH1015" s="72">
        <v>26.779</v>
      </c>
      <c r="BI1015" s="72">
        <v>33.747999999999998</v>
      </c>
      <c r="BJ1015" s="12">
        <v>37.537999999999997</v>
      </c>
      <c r="BK1015" s="72">
        <v>11.544</v>
      </c>
      <c r="BL1015" s="72">
        <v>55.433999999999997</v>
      </c>
      <c r="BM1015" s="12">
        <v>22.173999999999999</v>
      </c>
      <c r="BN1015" s="72">
        <v>6.819</v>
      </c>
      <c r="BO1015" s="72">
        <v>67.668000000000006</v>
      </c>
      <c r="BP1015" s="12">
        <v>59.712000000000003</v>
      </c>
      <c r="BQ1015" s="72">
        <v>18.364000000000001</v>
      </c>
      <c r="BR1015" s="72">
        <v>41.470999999999997</v>
      </c>
      <c r="BS1015" s="12">
        <v>150.64599999999999</v>
      </c>
      <c r="BT1015" s="72">
        <v>46.33</v>
      </c>
      <c r="BU1015" s="72">
        <v>24.422999999999998</v>
      </c>
      <c r="BV1015" s="12">
        <v>325.15899999999999</v>
      </c>
      <c r="BW1015" s="72">
        <v>100</v>
      </c>
      <c r="BX1015" s="72">
        <v>19.574999999999999</v>
      </c>
      <c r="BY1015" s="13"/>
      <c r="BZ1015" s="13"/>
    </row>
    <row r="1016" spans="1:78" ht="12.75" customHeight="1">
      <c r="A1016" s="122" t="s">
        <v>44</v>
      </c>
      <c r="B1016" s="71" t="s">
        <v>72</v>
      </c>
      <c r="C1016" s="71" t="s">
        <v>24</v>
      </c>
      <c r="D1016" s="34">
        <v>43617</v>
      </c>
      <c r="E1016" s="12">
        <v>0</v>
      </c>
      <c r="F1016" s="72">
        <v>0</v>
      </c>
      <c r="G1016" s="72">
        <v>0</v>
      </c>
      <c r="H1016" s="12">
        <v>9.4489999999999998</v>
      </c>
      <c r="I1016" s="72">
        <v>3.3069999999999999</v>
      </c>
      <c r="J1016" s="72">
        <v>74.712000000000003</v>
      </c>
      <c r="K1016" s="12">
        <v>20.507000000000001</v>
      </c>
      <c r="L1016" s="72">
        <v>7.1779999999999999</v>
      </c>
      <c r="M1016" s="72">
        <v>73.968000000000004</v>
      </c>
      <c r="N1016" s="12">
        <v>29.956</v>
      </c>
      <c r="O1016" s="72">
        <v>10.484999999999999</v>
      </c>
      <c r="P1016" s="72">
        <v>53.670999999999999</v>
      </c>
      <c r="Q1016" s="12">
        <v>10.003</v>
      </c>
      <c r="R1016" s="72">
        <v>3.5009999999999999</v>
      </c>
      <c r="S1016" s="72">
        <v>106.81100000000001</v>
      </c>
      <c r="T1016" s="12">
        <v>39.959000000000003</v>
      </c>
      <c r="U1016" s="72">
        <v>13.986000000000001</v>
      </c>
      <c r="V1016" s="72">
        <v>46.74</v>
      </c>
      <c r="W1016" s="12">
        <v>120.13500000000001</v>
      </c>
      <c r="X1016" s="72">
        <v>42.048000000000002</v>
      </c>
      <c r="Y1016" s="72">
        <v>21.195</v>
      </c>
      <c r="Z1016" s="12">
        <v>160.09399999999999</v>
      </c>
      <c r="AA1016" s="72">
        <v>56.033999999999999</v>
      </c>
      <c r="AB1016" s="72">
        <v>25.245000000000001</v>
      </c>
      <c r="AC1016" s="12">
        <v>160.09399999999999</v>
      </c>
      <c r="AD1016" s="72">
        <v>56.033999999999999</v>
      </c>
      <c r="AE1016" s="72">
        <v>25.245000000000001</v>
      </c>
      <c r="AF1016" s="12">
        <v>0</v>
      </c>
      <c r="AG1016" s="72">
        <v>0</v>
      </c>
      <c r="AH1016" s="72">
        <v>0</v>
      </c>
      <c r="AI1016" s="12">
        <v>89.718999999999994</v>
      </c>
      <c r="AJ1016" s="72">
        <v>31.402000000000001</v>
      </c>
      <c r="AK1016" s="72">
        <v>37.258000000000003</v>
      </c>
      <c r="AL1016" s="12">
        <v>89.718999999999994</v>
      </c>
      <c r="AM1016" s="72">
        <v>31.402000000000001</v>
      </c>
      <c r="AN1016" s="72">
        <v>37.258000000000003</v>
      </c>
      <c r="AO1016" s="12">
        <v>249.81299999999999</v>
      </c>
      <c r="AP1016" s="72">
        <v>87.436000000000007</v>
      </c>
      <c r="AQ1016" s="72">
        <v>21.866</v>
      </c>
      <c r="AR1016" s="12">
        <v>0</v>
      </c>
      <c r="AS1016" s="72">
        <v>0</v>
      </c>
      <c r="AT1016" s="72">
        <v>0</v>
      </c>
      <c r="AU1016" s="12">
        <v>0</v>
      </c>
      <c r="AV1016" s="72">
        <v>0</v>
      </c>
      <c r="AW1016" s="72">
        <v>0</v>
      </c>
      <c r="AX1016" s="12">
        <v>3.8919999999999999</v>
      </c>
      <c r="AY1016" s="72">
        <v>1.3620000000000001</v>
      </c>
      <c r="AZ1016" s="72">
        <v>112.126</v>
      </c>
      <c r="BA1016" s="12">
        <v>3.8919999999999999</v>
      </c>
      <c r="BB1016" s="72">
        <v>1.3620000000000001</v>
      </c>
      <c r="BC1016" s="72">
        <v>112.126</v>
      </c>
      <c r="BD1016" s="12">
        <v>0</v>
      </c>
      <c r="BE1016" s="72">
        <v>0</v>
      </c>
      <c r="BF1016" s="72">
        <v>0</v>
      </c>
      <c r="BG1016" s="12">
        <v>3.8919999999999999</v>
      </c>
      <c r="BH1016" s="72">
        <v>1.3620000000000001</v>
      </c>
      <c r="BI1016" s="72">
        <v>112.126</v>
      </c>
      <c r="BJ1016" s="12">
        <v>25.605</v>
      </c>
      <c r="BK1016" s="72">
        <v>8.9619999999999997</v>
      </c>
      <c r="BL1016" s="72">
        <v>56.353999999999999</v>
      </c>
      <c r="BM1016" s="12">
        <v>6.399</v>
      </c>
      <c r="BN1016" s="72">
        <v>2.2400000000000002</v>
      </c>
      <c r="BO1016" s="72">
        <v>104.979</v>
      </c>
      <c r="BP1016" s="12">
        <v>32.003</v>
      </c>
      <c r="BQ1016" s="72">
        <v>11.201000000000001</v>
      </c>
      <c r="BR1016" s="72">
        <v>45.427999999999997</v>
      </c>
      <c r="BS1016" s="12">
        <v>35.895000000000003</v>
      </c>
      <c r="BT1016" s="72">
        <v>12.564</v>
      </c>
      <c r="BU1016" s="72">
        <v>42.744</v>
      </c>
      <c r="BV1016" s="12">
        <v>285.70800000000003</v>
      </c>
      <c r="BW1016" s="72">
        <v>100</v>
      </c>
      <c r="BX1016" s="72">
        <v>20.23</v>
      </c>
      <c r="BY1016" s="13"/>
      <c r="BZ1016" s="13"/>
    </row>
    <row r="1017" spans="1:78" ht="12.75" customHeight="1">
      <c r="A1017" s="122" t="s">
        <v>44</v>
      </c>
      <c r="B1017" s="71" t="s">
        <v>72</v>
      </c>
      <c r="C1017" s="71" t="s">
        <v>24</v>
      </c>
      <c r="D1017" s="34">
        <v>44075</v>
      </c>
      <c r="E1017" s="12">
        <v>11.374000000000001</v>
      </c>
      <c r="F1017" s="72">
        <v>3.609</v>
      </c>
      <c r="G1017" s="72">
        <v>104.292</v>
      </c>
      <c r="H1017" s="12">
        <v>15.19</v>
      </c>
      <c r="I1017" s="72">
        <v>4.82</v>
      </c>
      <c r="J1017" s="72">
        <v>56.39</v>
      </c>
      <c r="K1017" s="12">
        <v>15.422000000000001</v>
      </c>
      <c r="L1017" s="72">
        <v>4.8940000000000001</v>
      </c>
      <c r="M1017" s="72">
        <v>73.533000000000001</v>
      </c>
      <c r="N1017" s="12">
        <v>30.611999999999998</v>
      </c>
      <c r="O1017" s="72">
        <v>9.7140000000000004</v>
      </c>
      <c r="P1017" s="72">
        <v>45.744999999999997</v>
      </c>
      <c r="Q1017" s="12">
        <v>14.343</v>
      </c>
      <c r="R1017" s="72">
        <v>4.5510000000000002</v>
      </c>
      <c r="S1017" s="72">
        <v>119.381</v>
      </c>
      <c r="T1017" s="12">
        <v>44.954000000000001</v>
      </c>
      <c r="U1017" s="72">
        <v>14.265000000000001</v>
      </c>
      <c r="V1017" s="72">
        <v>51.258000000000003</v>
      </c>
      <c r="W1017" s="12">
        <v>69.394999999999996</v>
      </c>
      <c r="X1017" s="72">
        <v>22.021000000000001</v>
      </c>
      <c r="Y1017" s="72">
        <v>49.029000000000003</v>
      </c>
      <c r="Z1017" s="12">
        <v>114.349</v>
      </c>
      <c r="AA1017" s="72">
        <v>36.286999999999999</v>
      </c>
      <c r="AB1017" s="72">
        <v>33.192999999999998</v>
      </c>
      <c r="AC1017" s="12">
        <v>125.723</v>
      </c>
      <c r="AD1017" s="72">
        <v>39.896000000000001</v>
      </c>
      <c r="AE1017" s="72">
        <v>33.036999999999999</v>
      </c>
      <c r="AF1017" s="12">
        <v>0</v>
      </c>
      <c r="AG1017" s="72">
        <v>0</v>
      </c>
      <c r="AH1017" s="72">
        <v>0</v>
      </c>
      <c r="AI1017" s="12">
        <v>31.71</v>
      </c>
      <c r="AJ1017" s="72">
        <v>10.063000000000001</v>
      </c>
      <c r="AK1017" s="72">
        <v>51.476999999999997</v>
      </c>
      <c r="AL1017" s="12">
        <v>31.71</v>
      </c>
      <c r="AM1017" s="72">
        <v>10.063000000000001</v>
      </c>
      <c r="AN1017" s="72">
        <v>51.476999999999997</v>
      </c>
      <c r="AO1017" s="12">
        <v>157.43299999999999</v>
      </c>
      <c r="AP1017" s="72">
        <v>49.959000000000003</v>
      </c>
      <c r="AQ1017" s="72">
        <v>26.12</v>
      </c>
      <c r="AR1017" s="12">
        <v>0</v>
      </c>
      <c r="AS1017" s="72">
        <v>0</v>
      </c>
      <c r="AT1017" s="72">
        <v>0</v>
      </c>
      <c r="AU1017" s="12">
        <v>0</v>
      </c>
      <c r="AV1017" s="72">
        <v>0</v>
      </c>
      <c r="AW1017" s="72">
        <v>0</v>
      </c>
      <c r="AX1017" s="12">
        <v>13.746</v>
      </c>
      <c r="AY1017" s="72">
        <v>4.3620000000000001</v>
      </c>
      <c r="AZ1017" s="72">
        <v>104.27</v>
      </c>
      <c r="BA1017" s="12">
        <v>13.746</v>
      </c>
      <c r="BB1017" s="72">
        <v>4.3620000000000001</v>
      </c>
      <c r="BC1017" s="72">
        <v>104.27</v>
      </c>
      <c r="BD1017" s="12">
        <v>26.614000000000001</v>
      </c>
      <c r="BE1017" s="72">
        <v>8.4450000000000003</v>
      </c>
      <c r="BF1017" s="72">
        <v>130.90100000000001</v>
      </c>
      <c r="BG1017" s="12">
        <v>40.36</v>
      </c>
      <c r="BH1017" s="72">
        <v>12.807</v>
      </c>
      <c r="BI1017" s="72">
        <v>94.89</v>
      </c>
      <c r="BJ1017" s="12">
        <v>67.772999999999996</v>
      </c>
      <c r="BK1017" s="72">
        <v>21.507000000000001</v>
      </c>
      <c r="BL1017" s="72">
        <v>34.316000000000003</v>
      </c>
      <c r="BM1017" s="12">
        <v>49.56</v>
      </c>
      <c r="BN1017" s="72">
        <v>15.727</v>
      </c>
      <c r="BO1017" s="72">
        <v>48.850999999999999</v>
      </c>
      <c r="BP1017" s="12">
        <v>117.333</v>
      </c>
      <c r="BQ1017" s="72">
        <v>37.234000000000002</v>
      </c>
      <c r="BR1017" s="72">
        <v>24.173999999999999</v>
      </c>
      <c r="BS1017" s="12">
        <v>157.69300000000001</v>
      </c>
      <c r="BT1017" s="72">
        <v>50.040999999999997</v>
      </c>
      <c r="BU1017" s="72">
        <v>27.786000000000001</v>
      </c>
      <c r="BV1017" s="12">
        <v>315.12599999999998</v>
      </c>
      <c r="BW1017" s="72">
        <v>100</v>
      </c>
      <c r="BX1017" s="72">
        <v>20.382999999999999</v>
      </c>
      <c r="BY1017" s="13"/>
      <c r="BZ1017" s="13"/>
    </row>
    <row r="1018" spans="1:78" ht="12.75" customHeight="1">
      <c r="A1018" s="122" t="s">
        <v>44</v>
      </c>
      <c r="B1018" s="71" t="s">
        <v>72</v>
      </c>
      <c r="C1018" s="71" t="s">
        <v>24</v>
      </c>
      <c r="D1018" s="34">
        <v>44166</v>
      </c>
      <c r="E1018" s="12">
        <v>0</v>
      </c>
      <c r="F1018" s="72">
        <v>0</v>
      </c>
      <c r="G1018" s="72">
        <v>0</v>
      </c>
      <c r="H1018" s="12">
        <v>30.43</v>
      </c>
      <c r="I1018" s="72">
        <v>8.42</v>
      </c>
      <c r="J1018" s="72">
        <v>64.251999999999995</v>
      </c>
      <c r="K1018" s="12">
        <v>10.217000000000001</v>
      </c>
      <c r="L1018" s="72">
        <v>2.827</v>
      </c>
      <c r="M1018" s="72">
        <v>107.629</v>
      </c>
      <c r="N1018" s="12">
        <v>40.646999999999998</v>
      </c>
      <c r="O1018" s="72">
        <v>11.247999999999999</v>
      </c>
      <c r="P1018" s="72">
        <v>50.773000000000003</v>
      </c>
      <c r="Q1018" s="12">
        <v>0</v>
      </c>
      <c r="R1018" s="72">
        <v>0</v>
      </c>
      <c r="S1018" s="72">
        <v>0</v>
      </c>
      <c r="T1018" s="12">
        <v>40.646999999999998</v>
      </c>
      <c r="U1018" s="72">
        <v>11.247999999999999</v>
      </c>
      <c r="V1018" s="72">
        <v>50.773000000000003</v>
      </c>
      <c r="W1018" s="12">
        <v>107.102</v>
      </c>
      <c r="X1018" s="72">
        <v>29.637</v>
      </c>
      <c r="Y1018" s="72">
        <v>30.06</v>
      </c>
      <c r="Z1018" s="12">
        <v>147.749</v>
      </c>
      <c r="AA1018" s="72">
        <v>40.884</v>
      </c>
      <c r="AB1018" s="72">
        <v>25.276</v>
      </c>
      <c r="AC1018" s="12">
        <v>147.749</v>
      </c>
      <c r="AD1018" s="72">
        <v>40.884</v>
      </c>
      <c r="AE1018" s="72">
        <v>25.276</v>
      </c>
      <c r="AF1018" s="12">
        <v>0</v>
      </c>
      <c r="AG1018" s="72">
        <v>0</v>
      </c>
      <c r="AH1018" s="72">
        <v>0</v>
      </c>
      <c r="AI1018" s="12">
        <v>123.01300000000001</v>
      </c>
      <c r="AJ1018" s="72">
        <v>34.039000000000001</v>
      </c>
      <c r="AK1018" s="72">
        <v>30.978999999999999</v>
      </c>
      <c r="AL1018" s="12">
        <v>123.01300000000001</v>
      </c>
      <c r="AM1018" s="72">
        <v>34.039000000000001</v>
      </c>
      <c r="AN1018" s="72">
        <v>30.978999999999999</v>
      </c>
      <c r="AO1018" s="12">
        <v>270.762</v>
      </c>
      <c r="AP1018" s="72">
        <v>74.923000000000002</v>
      </c>
      <c r="AQ1018" s="72">
        <v>18.032</v>
      </c>
      <c r="AR1018" s="12">
        <v>13.414</v>
      </c>
      <c r="AS1018" s="72">
        <v>3.7120000000000002</v>
      </c>
      <c r="AT1018" s="72">
        <v>105.55500000000001</v>
      </c>
      <c r="AU1018" s="12">
        <v>0</v>
      </c>
      <c r="AV1018" s="72">
        <v>0</v>
      </c>
      <c r="AW1018" s="72">
        <v>0</v>
      </c>
      <c r="AX1018" s="12">
        <v>54.107999999999997</v>
      </c>
      <c r="AY1018" s="72">
        <v>14.972</v>
      </c>
      <c r="AZ1018" s="72">
        <v>65.224999999999994</v>
      </c>
      <c r="BA1018" s="12">
        <v>54.107999999999997</v>
      </c>
      <c r="BB1018" s="72">
        <v>14.972</v>
      </c>
      <c r="BC1018" s="72">
        <v>65.224999999999994</v>
      </c>
      <c r="BD1018" s="12">
        <v>0</v>
      </c>
      <c r="BE1018" s="72">
        <v>0</v>
      </c>
      <c r="BF1018" s="72">
        <v>0</v>
      </c>
      <c r="BG1018" s="12">
        <v>54.107999999999997</v>
      </c>
      <c r="BH1018" s="72">
        <v>14.972</v>
      </c>
      <c r="BI1018" s="72">
        <v>65.224999999999994</v>
      </c>
      <c r="BJ1018" s="12">
        <v>14.5</v>
      </c>
      <c r="BK1018" s="72">
        <v>4.0119999999999996</v>
      </c>
      <c r="BL1018" s="72">
        <v>62.859000000000002</v>
      </c>
      <c r="BM1018" s="12">
        <v>8.6020000000000003</v>
      </c>
      <c r="BN1018" s="72">
        <v>2.38</v>
      </c>
      <c r="BO1018" s="72">
        <v>79.924000000000007</v>
      </c>
      <c r="BP1018" s="12">
        <v>23.102</v>
      </c>
      <c r="BQ1018" s="72">
        <v>6.3929999999999998</v>
      </c>
      <c r="BR1018" s="72">
        <v>48.261000000000003</v>
      </c>
      <c r="BS1018" s="12">
        <v>90.623999999999995</v>
      </c>
      <c r="BT1018" s="72">
        <v>25.077000000000002</v>
      </c>
      <c r="BU1018" s="72">
        <v>41.905000000000001</v>
      </c>
      <c r="BV1018" s="12">
        <v>361.38600000000002</v>
      </c>
      <c r="BW1018" s="72">
        <v>100</v>
      </c>
      <c r="BX1018" s="72">
        <v>15.696999999999999</v>
      </c>
      <c r="BY1018" s="13"/>
      <c r="BZ1018" s="13"/>
    </row>
    <row r="1019" spans="1:78" ht="12.75" customHeight="1">
      <c r="A1019" s="122" t="s">
        <v>44</v>
      </c>
      <c r="B1019" s="71" t="s">
        <v>72</v>
      </c>
      <c r="C1019" s="71" t="s">
        <v>24</v>
      </c>
      <c r="D1019" s="34">
        <v>44256</v>
      </c>
      <c r="E1019" s="12">
        <v>0</v>
      </c>
      <c r="F1019" s="72">
        <v>0</v>
      </c>
      <c r="G1019" s="72">
        <v>0</v>
      </c>
      <c r="H1019" s="12">
        <v>21.742999999999999</v>
      </c>
      <c r="I1019" s="72">
        <v>6.0940000000000003</v>
      </c>
      <c r="J1019" s="72">
        <v>44.783999999999999</v>
      </c>
      <c r="K1019" s="12">
        <v>20.257999999999999</v>
      </c>
      <c r="L1019" s="72">
        <v>5.6779999999999999</v>
      </c>
      <c r="M1019" s="72">
        <v>66.132000000000005</v>
      </c>
      <c r="N1019" s="12">
        <v>42.000999999999998</v>
      </c>
      <c r="O1019" s="72">
        <v>11.773</v>
      </c>
      <c r="P1019" s="72">
        <v>36.628999999999998</v>
      </c>
      <c r="Q1019" s="12">
        <v>0</v>
      </c>
      <c r="R1019" s="72">
        <v>0</v>
      </c>
      <c r="S1019" s="72">
        <v>0</v>
      </c>
      <c r="T1019" s="12">
        <v>42.000999999999998</v>
      </c>
      <c r="U1019" s="72">
        <v>11.773</v>
      </c>
      <c r="V1019" s="72">
        <v>36.628999999999998</v>
      </c>
      <c r="W1019" s="12">
        <v>160.06100000000001</v>
      </c>
      <c r="X1019" s="72">
        <v>44.865000000000002</v>
      </c>
      <c r="Y1019" s="72">
        <v>21.492000000000001</v>
      </c>
      <c r="Z1019" s="12">
        <v>202.06299999999999</v>
      </c>
      <c r="AA1019" s="72">
        <v>56.637999999999998</v>
      </c>
      <c r="AB1019" s="72">
        <v>19.782</v>
      </c>
      <c r="AC1019" s="12">
        <v>202.06299999999999</v>
      </c>
      <c r="AD1019" s="72">
        <v>56.637999999999998</v>
      </c>
      <c r="AE1019" s="72">
        <v>19.782</v>
      </c>
      <c r="AF1019" s="12">
        <v>7.3789999999999996</v>
      </c>
      <c r="AG1019" s="72">
        <v>2.0680000000000001</v>
      </c>
      <c r="AH1019" s="72">
        <v>105.988</v>
      </c>
      <c r="AI1019" s="12">
        <v>38.372</v>
      </c>
      <c r="AJ1019" s="72">
        <v>10.756</v>
      </c>
      <c r="AK1019" s="72">
        <v>64.233000000000004</v>
      </c>
      <c r="AL1019" s="12">
        <v>45.752000000000002</v>
      </c>
      <c r="AM1019" s="72">
        <v>12.824</v>
      </c>
      <c r="AN1019" s="72">
        <v>56.262999999999998</v>
      </c>
      <c r="AO1019" s="12">
        <v>247.81399999999999</v>
      </c>
      <c r="AP1019" s="72">
        <v>69.462999999999994</v>
      </c>
      <c r="AQ1019" s="72">
        <v>20.158000000000001</v>
      </c>
      <c r="AR1019" s="12">
        <v>4.5620000000000003</v>
      </c>
      <c r="AS1019" s="72">
        <v>1.2789999999999999</v>
      </c>
      <c r="AT1019" s="72">
        <v>104.84099999999999</v>
      </c>
      <c r="AU1019" s="12">
        <v>0</v>
      </c>
      <c r="AV1019" s="72">
        <v>0</v>
      </c>
      <c r="AW1019" s="72">
        <v>0</v>
      </c>
      <c r="AX1019" s="12">
        <v>0</v>
      </c>
      <c r="AY1019" s="72">
        <v>0</v>
      </c>
      <c r="AZ1019" s="72">
        <v>0</v>
      </c>
      <c r="BA1019" s="12">
        <v>0</v>
      </c>
      <c r="BB1019" s="72">
        <v>0</v>
      </c>
      <c r="BC1019" s="72">
        <v>0</v>
      </c>
      <c r="BD1019" s="12">
        <v>9.4019999999999992</v>
      </c>
      <c r="BE1019" s="72">
        <v>2.6349999999999998</v>
      </c>
      <c r="BF1019" s="72">
        <v>109.751</v>
      </c>
      <c r="BG1019" s="12">
        <v>9.4019999999999992</v>
      </c>
      <c r="BH1019" s="72">
        <v>2.6349999999999998</v>
      </c>
      <c r="BI1019" s="72">
        <v>109.751</v>
      </c>
      <c r="BJ1019" s="12">
        <v>60.595999999999997</v>
      </c>
      <c r="BK1019" s="72">
        <v>16.984999999999999</v>
      </c>
      <c r="BL1019" s="72">
        <v>46.819000000000003</v>
      </c>
      <c r="BM1019" s="12">
        <v>34.384999999999998</v>
      </c>
      <c r="BN1019" s="72">
        <v>9.6379999999999999</v>
      </c>
      <c r="BO1019" s="72">
        <v>57.308</v>
      </c>
      <c r="BP1019" s="12">
        <v>94.980999999999995</v>
      </c>
      <c r="BQ1019" s="72">
        <v>26.623000000000001</v>
      </c>
      <c r="BR1019" s="72">
        <v>36.927</v>
      </c>
      <c r="BS1019" s="12">
        <v>108.94499999999999</v>
      </c>
      <c r="BT1019" s="72">
        <v>30.536999999999999</v>
      </c>
      <c r="BU1019" s="72">
        <v>35.548999999999999</v>
      </c>
      <c r="BV1019" s="12">
        <v>356.76</v>
      </c>
      <c r="BW1019" s="72">
        <v>100</v>
      </c>
      <c r="BX1019" s="72">
        <v>18.591000000000001</v>
      </c>
      <c r="BY1019" s="13"/>
      <c r="BZ1019" s="13"/>
    </row>
    <row r="1020" spans="1:78" ht="12.75" customHeight="1">
      <c r="A1020" s="122" t="s">
        <v>44</v>
      </c>
      <c r="B1020" s="71" t="s">
        <v>72</v>
      </c>
      <c r="C1020" s="71" t="s">
        <v>24</v>
      </c>
      <c r="D1020" s="34">
        <v>44348</v>
      </c>
      <c r="E1020" s="12">
        <v>0</v>
      </c>
      <c r="F1020" s="72">
        <v>0</v>
      </c>
      <c r="G1020" s="72">
        <v>0</v>
      </c>
      <c r="H1020" s="12">
        <v>30.742000000000001</v>
      </c>
      <c r="I1020" s="72">
        <v>7.8470000000000004</v>
      </c>
      <c r="J1020" s="72">
        <v>69.700999999999993</v>
      </c>
      <c r="K1020" s="12">
        <v>57.064999999999998</v>
      </c>
      <c r="L1020" s="72">
        <v>14.567</v>
      </c>
      <c r="M1020" s="72">
        <v>44.19</v>
      </c>
      <c r="N1020" s="12">
        <v>87.807000000000002</v>
      </c>
      <c r="O1020" s="72">
        <v>22.414000000000001</v>
      </c>
      <c r="P1020" s="72">
        <v>32.738999999999997</v>
      </c>
      <c r="Q1020" s="12">
        <v>10.256</v>
      </c>
      <c r="R1020" s="72">
        <v>2.6179999999999999</v>
      </c>
      <c r="S1020" s="72">
        <v>102.31100000000001</v>
      </c>
      <c r="T1020" s="12">
        <v>98.063000000000002</v>
      </c>
      <c r="U1020" s="72">
        <v>25.032</v>
      </c>
      <c r="V1020" s="72">
        <v>33.131</v>
      </c>
      <c r="W1020" s="12">
        <v>92.638999999999996</v>
      </c>
      <c r="X1020" s="72">
        <v>23.646999999999998</v>
      </c>
      <c r="Y1020" s="72">
        <v>25.248999999999999</v>
      </c>
      <c r="Z1020" s="12">
        <v>190.702</v>
      </c>
      <c r="AA1020" s="72">
        <v>48.68</v>
      </c>
      <c r="AB1020" s="72">
        <v>18.800999999999998</v>
      </c>
      <c r="AC1020" s="12">
        <v>190.702</v>
      </c>
      <c r="AD1020" s="72">
        <v>48.68</v>
      </c>
      <c r="AE1020" s="72">
        <v>18.800999999999998</v>
      </c>
      <c r="AF1020" s="12">
        <v>9.4190000000000005</v>
      </c>
      <c r="AG1020" s="72">
        <v>2.4039999999999999</v>
      </c>
      <c r="AH1020" s="72">
        <v>121.33</v>
      </c>
      <c r="AI1020" s="12">
        <v>29.603000000000002</v>
      </c>
      <c r="AJ1020" s="72">
        <v>7.5570000000000004</v>
      </c>
      <c r="AK1020" s="72">
        <v>55.707999999999998</v>
      </c>
      <c r="AL1020" s="12">
        <v>39.021999999999998</v>
      </c>
      <c r="AM1020" s="72">
        <v>9.9610000000000003</v>
      </c>
      <c r="AN1020" s="72">
        <v>48.375999999999998</v>
      </c>
      <c r="AO1020" s="12">
        <v>229.72300000000001</v>
      </c>
      <c r="AP1020" s="72">
        <v>58.640999999999998</v>
      </c>
      <c r="AQ1020" s="72">
        <v>17.452999999999999</v>
      </c>
      <c r="AR1020" s="12">
        <v>0</v>
      </c>
      <c r="AS1020" s="72">
        <v>0</v>
      </c>
      <c r="AT1020" s="72">
        <v>0</v>
      </c>
      <c r="AU1020" s="12">
        <v>0</v>
      </c>
      <c r="AV1020" s="72">
        <v>0</v>
      </c>
      <c r="AW1020" s="72">
        <v>0</v>
      </c>
      <c r="AX1020" s="12">
        <v>6.74</v>
      </c>
      <c r="AY1020" s="72">
        <v>1.7210000000000001</v>
      </c>
      <c r="AZ1020" s="72">
        <v>75.296999999999997</v>
      </c>
      <c r="BA1020" s="12">
        <v>6.74</v>
      </c>
      <c r="BB1020" s="72">
        <v>1.7210000000000001</v>
      </c>
      <c r="BC1020" s="72">
        <v>75.296999999999997</v>
      </c>
      <c r="BD1020" s="12">
        <v>0</v>
      </c>
      <c r="BE1020" s="72">
        <v>0</v>
      </c>
      <c r="BF1020" s="72">
        <v>0</v>
      </c>
      <c r="BG1020" s="12">
        <v>6.74</v>
      </c>
      <c r="BH1020" s="72">
        <v>1.7210000000000001</v>
      </c>
      <c r="BI1020" s="72">
        <v>75.296999999999997</v>
      </c>
      <c r="BJ1020" s="12">
        <v>103.98</v>
      </c>
      <c r="BK1020" s="72">
        <v>26.542999999999999</v>
      </c>
      <c r="BL1020" s="72">
        <v>40.451000000000001</v>
      </c>
      <c r="BM1020" s="12">
        <v>51.305</v>
      </c>
      <c r="BN1020" s="72">
        <v>13.096</v>
      </c>
      <c r="BO1020" s="72">
        <v>56.914999999999999</v>
      </c>
      <c r="BP1020" s="12">
        <v>155.285</v>
      </c>
      <c r="BQ1020" s="72">
        <v>39.639000000000003</v>
      </c>
      <c r="BR1020" s="72">
        <v>35.173999999999999</v>
      </c>
      <c r="BS1020" s="12">
        <v>162.02500000000001</v>
      </c>
      <c r="BT1020" s="72">
        <v>41.359000000000002</v>
      </c>
      <c r="BU1020" s="72">
        <v>33.753</v>
      </c>
      <c r="BV1020" s="12">
        <v>391.74799999999999</v>
      </c>
      <c r="BW1020" s="72">
        <v>100</v>
      </c>
      <c r="BX1020" s="72">
        <v>16.666</v>
      </c>
      <c r="BY1020" s="13"/>
      <c r="BZ1020" s="13"/>
    </row>
    <row r="1021" spans="1:78" ht="12.75" customHeight="1">
      <c r="A1021" s="122" t="s">
        <v>44</v>
      </c>
      <c r="B1021" s="71" t="s">
        <v>72</v>
      </c>
      <c r="C1021" s="71" t="s">
        <v>24</v>
      </c>
      <c r="D1021" s="34">
        <v>44805</v>
      </c>
      <c r="E1021" s="12">
        <v>0</v>
      </c>
      <c r="F1021" s="72">
        <v>0</v>
      </c>
      <c r="G1021" s="72">
        <v>0</v>
      </c>
      <c r="H1021" s="12">
        <v>37.078000000000003</v>
      </c>
      <c r="I1021" s="72">
        <v>9.73</v>
      </c>
      <c r="J1021" s="72">
        <v>45.014000000000003</v>
      </c>
      <c r="K1021" s="12">
        <v>18.105</v>
      </c>
      <c r="L1021" s="72">
        <v>4.7510000000000003</v>
      </c>
      <c r="M1021" s="72">
        <v>72.132999999999996</v>
      </c>
      <c r="N1021" s="12">
        <v>55.182000000000002</v>
      </c>
      <c r="O1021" s="72">
        <v>14.481</v>
      </c>
      <c r="P1021" s="72">
        <v>38.918999999999997</v>
      </c>
      <c r="Q1021" s="12">
        <v>2.633</v>
      </c>
      <c r="R1021" s="72">
        <v>0.69099999999999995</v>
      </c>
      <c r="S1021" s="72">
        <v>104.629</v>
      </c>
      <c r="T1021" s="12">
        <v>57.814999999999998</v>
      </c>
      <c r="U1021" s="72">
        <v>15.172000000000001</v>
      </c>
      <c r="V1021" s="72">
        <v>38.182000000000002</v>
      </c>
      <c r="W1021" s="12">
        <v>202.51599999999999</v>
      </c>
      <c r="X1021" s="72">
        <v>53.143999999999998</v>
      </c>
      <c r="Y1021" s="72">
        <v>23.640999999999998</v>
      </c>
      <c r="Z1021" s="12">
        <v>260.33100000000002</v>
      </c>
      <c r="AA1021" s="72">
        <v>68.316000000000003</v>
      </c>
      <c r="AB1021" s="72">
        <v>18.858000000000001</v>
      </c>
      <c r="AC1021" s="12">
        <v>260.33100000000002</v>
      </c>
      <c r="AD1021" s="72">
        <v>68.316000000000003</v>
      </c>
      <c r="AE1021" s="72">
        <v>18.858000000000001</v>
      </c>
      <c r="AF1021" s="12">
        <v>0</v>
      </c>
      <c r="AG1021" s="72">
        <v>0</v>
      </c>
      <c r="AH1021" s="72">
        <v>0</v>
      </c>
      <c r="AI1021" s="12">
        <v>10.509</v>
      </c>
      <c r="AJ1021" s="72">
        <v>2.758</v>
      </c>
      <c r="AK1021" s="72">
        <v>142.56800000000001</v>
      </c>
      <c r="AL1021" s="12">
        <v>10.509</v>
      </c>
      <c r="AM1021" s="72">
        <v>2.758</v>
      </c>
      <c r="AN1021" s="72">
        <v>142.56800000000001</v>
      </c>
      <c r="AO1021" s="12">
        <v>270.83999999999997</v>
      </c>
      <c r="AP1021" s="72">
        <v>71.072999999999993</v>
      </c>
      <c r="AQ1021" s="72">
        <v>17.152000000000001</v>
      </c>
      <c r="AR1021" s="12">
        <v>0</v>
      </c>
      <c r="AS1021" s="72">
        <v>0</v>
      </c>
      <c r="AT1021" s="72">
        <v>0</v>
      </c>
      <c r="AU1021" s="12">
        <v>0</v>
      </c>
      <c r="AV1021" s="72">
        <v>0</v>
      </c>
      <c r="AW1021" s="72">
        <v>0</v>
      </c>
      <c r="AX1021" s="12">
        <v>9.7430000000000003</v>
      </c>
      <c r="AY1021" s="72">
        <v>2.5569999999999999</v>
      </c>
      <c r="AZ1021" s="72">
        <v>105.95699999999999</v>
      </c>
      <c r="BA1021" s="12">
        <v>9.7430000000000003</v>
      </c>
      <c r="BB1021" s="72">
        <v>2.5569999999999999</v>
      </c>
      <c r="BC1021" s="72">
        <v>105.95699999999999</v>
      </c>
      <c r="BD1021" s="12">
        <v>0</v>
      </c>
      <c r="BE1021" s="72">
        <v>0</v>
      </c>
      <c r="BF1021" s="72">
        <v>0</v>
      </c>
      <c r="BG1021" s="12">
        <v>9.7430000000000003</v>
      </c>
      <c r="BH1021" s="72">
        <v>2.5569999999999999</v>
      </c>
      <c r="BI1021" s="72">
        <v>105.95699999999999</v>
      </c>
      <c r="BJ1021" s="12">
        <v>76.507999999999996</v>
      </c>
      <c r="BK1021" s="72">
        <v>20.077000000000002</v>
      </c>
      <c r="BL1021" s="72">
        <v>39.46</v>
      </c>
      <c r="BM1021" s="12">
        <v>23.978999999999999</v>
      </c>
      <c r="BN1021" s="72">
        <v>6.2930000000000001</v>
      </c>
      <c r="BO1021" s="72">
        <v>81.626999999999995</v>
      </c>
      <c r="BP1021" s="12">
        <v>100.488</v>
      </c>
      <c r="BQ1021" s="72">
        <v>26.37</v>
      </c>
      <c r="BR1021" s="72">
        <v>33.347000000000001</v>
      </c>
      <c r="BS1021" s="12">
        <v>110.23099999999999</v>
      </c>
      <c r="BT1021" s="72">
        <v>28.927</v>
      </c>
      <c r="BU1021" s="72">
        <v>30.928000000000001</v>
      </c>
      <c r="BV1021" s="12">
        <v>381.07100000000003</v>
      </c>
      <c r="BW1021" s="72">
        <v>100</v>
      </c>
      <c r="BX1021" s="72">
        <v>13.978999999999999</v>
      </c>
      <c r="BY1021" s="13"/>
      <c r="BZ1021" s="13"/>
    </row>
    <row r="1022" spans="1:78" ht="12.75" customHeight="1">
      <c r="A1022" s="122" t="s">
        <v>44</v>
      </c>
      <c r="B1022" s="71" t="s">
        <v>72</v>
      </c>
      <c r="C1022" s="71" t="s">
        <v>24</v>
      </c>
      <c r="D1022" s="34">
        <v>44896</v>
      </c>
      <c r="E1022" s="12">
        <v>0</v>
      </c>
      <c r="F1022" s="72">
        <v>0</v>
      </c>
      <c r="G1022" s="72">
        <v>0</v>
      </c>
      <c r="H1022" s="12">
        <v>60.128999999999998</v>
      </c>
      <c r="I1022" s="72">
        <v>14.045</v>
      </c>
      <c r="J1022" s="72">
        <v>58.975999999999999</v>
      </c>
      <c r="K1022" s="12">
        <v>14.286</v>
      </c>
      <c r="L1022" s="72">
        <v>3.3370000000000002</v>
      </c>
      <c r="M1022" s="72">
        <v>90.808000000000007</v>
      </c>
      <c r="N1022" s="12">
        <v>74.415000000000006</v>
      </c>
      <c r="O1022" s="72">
        <v>17.382000000000001</v>
      </c>
      <c r="P1022" s="72">
        <v>48.959000000000003</v>
      </c>
      <c r="Q1022" s="12">
        <v>2.173</v>
      </c>
      <c r="R1022" s="72">
        <v>0.50800000000000001</v>
      </c>
      <c r="S1022" s="72">
        <v>112.357</v>
      </c>
      <c r="T1022" s="12">
        <v>76.587999999999994</v>
      </c>
      <c r="U1022" s="72">
        <v>17.888999999999999</v>
      </c>
      <c r="V1022" s="72">
        <v>47.575000000000003</v>
      </c>
      <c r="W1022" s="12">
        <v>116.995</v>
      </c>
      <c r="X1022" s="72">
        <v>27.327000000000002</v>
      </c>
      <c r="Y1022" s="72">
        <v>32.975999999999999</v>
      </c>
      <c r="Z1022" s="12">
        <v>193.583</v>
      </c>
      <c r="AA1022" s="72">
        <v>45.216000000000001</v>
      </c>
      <c r="AB1022" s="72">
        <v>16.114999999999998</v>
      </c>
      <c r="AC1022" s="12">
        <v>193.583</v>
      </c>
      <c r="AD1022" s="72">
        <v>45.216000000000001</v>
      </c>
      <c r="AE1022" s="72">
        <v>16.114999999999998</v>
      </c>
      <c r="AF1022" s="12">
        <v>0</v>
      </c>
      <c r="AG1022" s="72">
        <v>0</v>
      </c>
      <c r="AH1022" s="72">
        <v>0</v>
      </c>
      <c r="AI1022" s="12">
        <v>23.710999999999999</v>
      </c>
      <c r="AJ1022" s="72">
        <v>5.5380000000000003</v>
      </c>
      <c r="AK1022" s="72">
        <v>54.5</v>
      </c>
      <c r="AL1022" s="12">
        <v>23.710999999999999</v>
      </c>
      <c r="AM1022" s="72">
        <v>5.5380000000000003</v>
      </c>
      <c r="AN1022" s="72">
        <v>54.5</v>
      </c>
      <c r="AO1022" s="12">
        <v>217.29400000000001</v>
      </c>
      <c r="AP1022" s="72">
        <v>50.753999999999998</v>
      </c>
      <c r="AQ1022" s="72">
        <v>17.262</v>
      </c>
      <c r="AR1022" s="12">
        <v>9.0589999999999993</v>
      </c>
      <c r="AS1022" s="72">
        <v>2.1160000000000001</v>
      </c>
      <c r="AT1022" s="72">
        <v>107.352</v>
      </c>
      <c r="AU1022" s="12">
        <v>0</v>
      </c>
      <c r="AV1022" s="72">
        <v>0</v>
      </c>
      <c r="AW1022" s="72">
        <v>0</v>
      </c>
      <c r="AX1022" s="12">
        <v>39.258000000000003</v>
      </c>
      <c r="AY1022" s="72">
        <v>9.17</v>
      </c>
      <c r="AZ1022" s="72">
        <v>54.07</v>
      </c>
      <c r="BA1022" s="12">
        <v>39.258000000000003</v>
      </c>
      <c r="BB1022" s="72">
        <v>9.17</v>
      </c>
      <c r="BC1022" s="72">
        <v>54.07</v>
      </c>
      <c r="BD1022" s="12">
        <v>36.390999999999998</v>
      </c>
      <c r="BE1022" s="72">
        <v>8.5</v>
      </c>
      <c r="BF1022" s="72">
        <v>55.081000000000003</v>
      </c>
      <c r="BG1022" s="12">
        <v>75.649000000000001</v>
      </c>
      <c r="BH1022" s="72">
        <v>17.670000000000002</v>
      </c>
      <c r="BI1022" s="72">
        <v>36.298000000000002</v>
      </c>
      <c r="BJ1022" s="12">
        <v>90.215000000000003</v>
      </c>
      <c r="BK1022" s="72">
        <v>21.071999999999999</v>
      </c>
      <c r="BL1022" s="72">
        <v>34.064</v>
      </c>
      <c r="BM1022" s="12">
        <v>35.911000000000001</v>
      </c>
      <c r="BN1022" s="72">
        <v>8.3879999999999999</v>
      </c>
      <c r="BO1022" s="72">
        <v>55.820999999999998</v>
      </c>
      <c r="BP1022" s="12">
        <v>126.126</v>
      </c>
      <c r="BQ1022" s="72">
        <v>29.46</v>
      </c>
      <c r="BR1022" s="72">
        <v>30.527999999999999</v>
      </c>
      <c r="BS1022" s="12">
        <v>210.83500000000001</v>
      </c>
      <c r="BT1022" s="72">
        <v>49.246000000000002</v>
      </c>
      <c r="BU1022" s="72">
        <v>19.957999999999998</v>
      </c>
      <c r="BV1022" s="12">
        <v>428.12799999999999</v>
      </c>
      <c r="BW1022" s="72">
        <v>100</v>
      </c>
      <c r="BX1022" s="72">
        <v>14.423999999999999</v>
      </c>
      <c r="BY1022" s="13"/>
      <c r="BZ1022" s="13"/>
    </row>
    <row r="1023" spans="1:78" ht="12.75" customHeight="1">
      <c r="A1023" s="122" t="s">
        <v>44</v>
      </c>
      <c r="B1023" s="71" t="s">
        <v>72</v>
      </c>
      <c r="C1023" s="71" t="s">
        <v>24</v>
      </c>
      <c r="D1023" s="34">
        <v>44986</v>
      </c>
      <c r="E1023" s="12">
        <v>0</v>
      </c>
      <c r="F1023" s="72">
        <v>0</v>
      </c>
      <c r="G1023" s="72">
        <v>0</v>
      </c>
      <c r="H1023" s="12">
        <v>15.752000000000001</v>
      </c>
      <c r="I1023" s="72">
        <v>6.3120000000000003</v>
      </c>
      <c r="J1023" s="72">
        <v>58.311</v>
      </c>
      <c r="K1023" s="12">
        <v>11.244</v>
      </c>
      <c r="L1023" s="72">
        <v>4.5049999999999999</v>
      </c>
      <c r="M1023" s="72">
        <v>61.875999999999998</v>
      </c>
      <c r="N1023" s="12">
        <v>26.995999999999999</v>
      </c>
      <c r="O1023" s="72">
        <v>10.817</v>
      </c>
      <c r="P1023" s="72">
        <v>46.511000000000003</v>
      </c>
      <c r="Q1023" s="12">
        <v>10.241</v>
      </c>
      <c r="R1023" s="72">
        <v>4.1029999999999998</v>
      </c>
      <c r="S1023" s="72">
        <v>51.203000000000003</v>
      </c>
      <c r="T1023" s="12">
        <v>37.235999999999997</v>
      </c>
      <c r="U1023" s="72">
        <v>14.92</v>
      </c>
      <c r="V1023" s="72">
        <v>38.020000000000003</v>
      </c>
      <c r="W1023" s="12">
        <v>82.659000000000006</v>
      </c>
      <c r="X1023" s="72">
        <v>33.119</v>
      </c>
      <c r="Y1023" s="72">
        <v>26.087</v>
      </c>
      <c r="Z1023" s="12">
        <v>119.895</v>
      </c>
      <c r="AA1023" s="72">
        <v>48.039000000000001</v>
      </c>
      <c r="AB1023" s="72">
        <v>20.308</v>
      </c>
      <c r="AC1023" s="12">
        <v>119.895</v>
      </c>
      <c r="AD1023" s="72">
        <v>48.039000000000001</v>
      </c>
      <c r="AE1023" s="72">
        <v>20.308</v>
      </c>
      <c r="AF1023" s="12">
        <v>2.2149999999999999</v>
      </c>
      <c r="AG1023" s="72">
        <v>0.88800000000000001</v>
      </c>
      <c r="AH1023" s="72">
        <v>108.505</v>
      </c>
      <c r="AI1023" s="12">
        <v>15.602</v>
      </c>
      <c r="AJ1023" s="72">
        <v>6.2510000000000003</v>
      </c>
      <c r="AK1023" s="72">
        <v>53.113</v>
      </c>
      <c r="AL1023" s="12">
        <v>17.817</v>
      </c>
      <c r="AM1023" s="72">
        <v>7.1390000000000002</v>
      </c>
      <c r="AN1023" s="72">
        <v>47.497999999999998</v>
      </c>
      <c r="AO1023" s="12">
        <v>137.71199999999999</v>
      </c>
      <c r="AP1023" s="72">
        <v>55.177999999999997</v>
      </c>
      <c r="AQ1023" s="72">
        <v>21.471</v>
      </c>
      <c r="AR1023" s="12">
        <v>15.726000000000001</v>
      </c>
      <c r="AS1023" s="72">
        <v>6.3010000000000002</v>
      </c>
      <c r="AT1023" s="72">
        <v>57.862000000000002</v>
      </c>
      <c r="AU1023" s="12">
        <v>0</v>
      </c>
      <c r="AV1023" s="72">
        <v>0</v>
      </c>
      <c r="AW1023" s="72">
        <v>0</v>
      </c>
      <c r="AX1023" s="12">
        <v>20.202999999999999</v>
      </c>
      <c r="AY1023" s="72">
        <v>8.0950000000000006</v>
      </c>
      <c r="AZ1023" s="72">
        <v>62.042999999999999</v>
      </c>
      <c r="BA1023" s="12">
        <v>20.202999999999999</v>
      </c>
      <c r="BB1023" s="72">
        <v>8.0950000000000006</v>
      </c>
      <c r="BC1023" s="72">
        <v>62.042999999999999</v>
      </c>
      <c r="BD1023" s="12">
        <v>35.231000000000002</v>
      </c>
      <c r="BE1023" s="72">
        <v>14.116</v>
      </c>
      <c r="BF1023" s="72">
        <v>43.871000000000002</v>
      </c>
      <c r="BG1023" s="12">
        <v>55.433999999999997</v>
      </c>
      <c r="BH1023" s="72">
        <v>22.210999999999999</v>
      </c>
      <c r="BI1023" s="72">
        <v>34.359000000000002</v>
      </c>
      <c r="BJ1023" s="12">
        <v>15.250999999999999</v>
      </c>
      <c r="BK1023" s="72">
        <v>6.1109999999999998</v>
      </c>
      <c r="BL1023" s="72">
        <v>55.924999999999997</v>
      </c>
      <c r="BM1023" s="12">
        <v>25.454999999999998</v>
      </c>
      <c r="BN1023" s="72">
        <v>10.199</v>
      </c>
      <c r="BO1023" s="72">
        <v>54.457999999999998</v>
      </c>
      <c r="BP1023" s="12">
        <v>40.706000000000003</v>
      </c>
      <c r="BQ1023" s="72">
        <v>16.309999999999999</v>
      </c>
      <c r="BR1023" s="72">
        <v>38.292000000000002</v>
      </c>
      <c r="BS1023" s="12">
        <v>111.866</v>
      </c>
      <c r="BT1023" s="72">
        <v>44.822000000000003</v>
      </c>
      <c r="BU1023" s="72">
        <v>23.917999999999999</v>
      </c>
      <c r="BV1023" s="12">
        <v>249.578</v>
      </c>
      <c r="BW1023" s="72">
        <v>100</v>
      </c>
      <c r="BX1023" s="72">
        <v>15.352</v>
      </c>
      <c r="BY1023" s="13"/>
      <c r="BZ1023" s="13"/>
    </row>
    <row r="1024" spans="1:78" ht="12.75" customHeight="1">
      <c r="A1024" s="122" t="s">
        <v>44</v>
      </c>
      <c r="B1024" s="71" t="s">
        <v>72</v>
      </c>
      <c r="C1024" s="71" t="s">
        <v>24</v>
      </c>
      <c r="D1024" s="34">
        <v>45078</v>
      </c>
      <c r="E1024" s="12">
        <v>0</v>
      </c>
      <c r="F1024" s="72">
        <v>0</v>
      </c>
      <c r="G1024" s="72">
        <v>0</v>
      </c>
      <c r="H1024" s="12">
        <v>15.189</v>
      </c>
      <c r="I1024" s="72">
        <v>5.2039999999999997</v>
      </c>
      <c r="J1024" s="72">
        <v>71.957999999999998</v>
      </c>
      <c r="K1024" s="12">
        <v>20.468</v>
      </c>
      <c r="L1024" s="72">
        <v>7.0129999999999999</v>
      </c>
      <c r="M1024" s="72">
        <v>61.725999999999999</v>
      </c>
      <c r="N1024" s="12">
        <v>35.656999999999996</v>
      </c>
      <c r="O1024" s="72">
        <v>12.217000000000001</v>
      </c>
      <c r="P1024" s="72">
        <v>44.789000000000001</v>
      </c>
      <c r="Q1024" s="12">
        <v>1.958</v>
      </c>
      <c r="R1024" s="72">
        <v>0.67100000000000004</v>
      </c>
      <c r="S1024" s="72">
        <v>108.402</v>
      </c>
      <c r="T1024" s="12">
        <v>37.615000000000002</v>
      </c>
      <c r="U1024" s="72">
        <v>12.888</v>
      </c>
      <c r="V1024" s="72">
        <v>42.603000000000002</v>
      </c>
      <c r="W1024" s="12">
        <v>141.709</v>
      </c>
      <c r="X1024" s="72">
        <v>48.552999999999997</v>
      </c>
      <c r="Y1024" s="72">
        <v>24.649000000000001</v>
      </c>
      <c r="Z1024" s="12">
        <v>179.32400000000001</v>
      </c>
      <c r="AA1024" s="72">
        <v>61.44</v>
      </c>
      <c r="AB1024" s="72">
        <v>20.73</v>
      </c>
      <c r="AC1024" s="12">
        <v>179.32400000000001</v>
      </c>
      <c r="AD1024" s="72">
        <v>61.44</v>
      </c>
      <c r="AE1024" s="72">
        <v>20.73</v>
      </c>
      <c r="AF1024" s="12">
        <v>0</v>
      </c>
      <c r="AG1024" s="72">
        <v>0</v>
      </c>
      <c r="AH1024" s="72">
        <v>0</v>
      </c>
      <c r="AI1024" s="12">
        <v>22.314</v>
      </c>
      <c r="AJ1024" s="72">
        <v>7.6449999999999996</v>
      </c>
      <c r="AK1024" s="72">
        <v>62.707999999999998</v>
      </c>
      <c r="AL1024" s="12">
        <v>22.314</v>
      </c>
      <c r="AM1024" s="72">
        <v>7.6449999999999996</v>
      </c>
      <c r="AN1024" s="72">
        <v>62.707999999999998</v>
      </c>
      <c r="AO1024" s="12">
        <v>201.637</v>
      </c>
      <c r="AP1024" s="72">
        <v>69.084999999999994</v>
      </c>
      <c r="AQ1024" s="72">
        <v>21.2</v>
      </c>
      <c r="AR1024" s="12">
        <v>11.032</v>
      </c>
      <c r="AS1024" s="72">
        <v>3.78</v>
      </c>
      <c r="AT1024" s="72">
        <v>70.212000000000003</v>
      </c>
      <c r="AU1024" s="12">
        <v>0</v>
      </c>
      <c r="AV1024" s="72">
        <v>0</v>
      </c>
      <c r="AW1024" s="72">
        <v>0</v>
      </c>
      <c r="AX1024" s="12">
        <v>0</v>
      </c>
      <c r="AY1024" s="72">
        <v>0</v>
      </c>
      <c r="AZ1024" s="72">
        <v>0</v>
      </c>
      <c r="BA1024" s="12">
        <v>0</v>
      </c>
      <c r="BB1024" s="72">
        <v>0</v>
      </c>
      <c r="BC1024" s="72">
        <v>0</v>
      </c>
      <c r="BD1024" s="12">
        <v>16.309000000000001</v>
      </c>
      <c r="BE1024" s="72">
        <v>5.5880000000000001</v>
      </c>
      <c r="BF1024" s="72">
        <v>58.843000000000004</v>
      </c>
      <c r="BG1024" s="12">
        <v>16.309000000000001</v>
      </c>
      <c r="BH1024" s="72">
        <v>5.5880000000000001</v>
      </c>
      <c r="BI1024" s="72">
        <v>58.843000000000004</v>
      </c>
      <c r="BJ1024" s="12">
        <v>30.477</v>
      </c>
      <c r="BK1024" s="72">
        <v>10.442</v>
      </c>
      <c r="BL1024" s="72">
        <v>45.276000000000003</v>
      </c>
      <c r="BM1024" s="12">
        <v>32.411999999999999</v>
      </c>
      <c r="BN1024" s="72">
        <v>11.105</v>
      </c>
      <c r="BO1024" s="72">
        <v>47.817999999999998</v>
      </c>
      <c r="BP1024" s="12">
        <v>62.889000000000003</v>
      </c>
      <c r="BQ1024" s="72">
        <v>21.547000000000001</v>
      </c>
      <c r="BR1024" s="72">
        <v>34.21</v>
      </c>
      <c r="BS1024" s="12">
        <v>90.23</v>
      </c>
      <c r="BT1024" s="72">
        <v>30.914999999999999</v>
      </c>
      <c r="BU1024" s="72">
        <v>27.472000000000001</v>
      </c>
      <c r="BV1024" s="12">
        <v>291.86700000000002</v>
      </c>
      <c r="BW1024" s="72">
        <v>100</v>
      </c>
      <c r="BX1024" s="72">
        <v>14.422000000000001</v>
      </c>
      <c r="BY1024" s="13"/>
      <c r="BZ1024" s="13"/>
    </row>
    <row r="1025" spans="1:78" ht="12.75" customHeight="1">
      <c r="A1025" s="122" t="s">
        <v>44</v>
      </c>
      <c r="B1025" s="71" t="s">
        <v>72</v>
      </c>
      <c r="C1025" s="71" t="s">
        <v>24</v>
      </c>
      <c r="D1025" s="34">
        <v>45170</v>
      </c>
      <c r="E1025" s="12">
        <v>0</v>
      </c>
      <c r="F1025" s="72">
        <v>0</v>
      </c>
      <c r="G1025" s="72">
        <v>0</v>
      </c>
      <c r="H1025" s="12">
        <v>26.451000000000001</v>
      </c>
      <c r="I1025" s="72">
        <v>7.1970000000000001</v>
      </c>
      <c r="J1025" s="72">
        <v>40.045000000000002</v>
      </c>
      <c r="K1025" s="12">
        <v>31.783999999999999</v>
      </c>
      <c r="L1025" s="72">
        <v>8.6479999999999997</v>
      </c>
      <c r="M1025" s="72">
        <v>43.606999999999999</v>
      </c>
      <c r="N1025" s="12">
        <v>58.234999999999999</v>
      </c>
      <c r="O1025" s="72">
        <v>15.845000000000001</v>
      </c>
      <c r="P1025" s="72">
        <v>30.477</v>
      </c>
      <c r="Q1025" s="12">
        <v>2.7669999999999999</v>
      </c>
      <c r="R1025" s="72">
        <v>0.753</v>
      </c>
      <c r="S1025" s="72">
        <v>74.167000000000002</v>
      </c>
      <c r="T1025" s="12">
        <v>61.002000000000002</v>
      </c>
      <c r="U1025" s="72">
        <v>16.597999999999999</v>
      </c>
      <c r="V1025" s="72">
        <v>29.725999999999999</v>
      </c>
      <c r="W1025" s="12">
        <v>115.836</v>
      </c>
      <c r="X1025" s="72">
        <v>31.518000000000001</v>
      </c>
      <c r="Y1025" s="72">
        <v>20.442</v>
      </c>
      <c r="Z1025" s="12">
        <v>176.83799999999999</v>
      </c>
      <c r="AA1025" s="72">
        <v>48.116</v>
      </c>
      <c r="AB1025" s="72">
        <v>14.273999999999999</v>
      </c>
      <c r="AC1025" s="12">
        <v>176.83799999999999</v>
      </c>
      <c r="AD1025" s="72">
        <v>48.116</v>
      </c>
      <c r="AE1025" s="72">
        <v>14.273999999999999</v>
      </c>
      <c r="AF1025" s="12">
        <v>1.675</v>
      </c>
      <c r="AG1025" s="72">
        <v>0.45600000000000002</v>
      </c>
      <c r="AH1025" s="72">
        <v>102.42</v>
      </c>
      <c r="AI1025" s="12">
        <v>44.81</v>
      </c>
      <c r="AJ1025" s="72">
        <v>12.192</v>
      </c>
      <c r="AK1025" s="72">
        <v>43.127000000000002</v>
      </c>
      <c r="AL1025" s="12">
        <v>46.484999999999999</v>
      </c>
      <c r="AM1025" s="72">
        <v>12.648</v>
      </c>
      <c r="AN1025" s="72">
        <v>41.021999999999998</v>
      </c>
      <c r="AO1025" s="12">
        <v>223.32300000000001</v>
      </c>
      <c r="AP1025" s="72">
        <v>60.764000000000003</v>
      </c>
      <c r="AQ1025" s="72">
        <v>12.074999999999999</v>
      </c>
      <c r="AR1025" s="12">
        <v>0</v>
      </c>
      <c r="AS1025" s="72">
        <v>0</v>
      </c>
      <c r="AT1025" s="72">
        <v>0</v>
      </c>
      <c r="AU1025" s="12">
        <v>0</v>
      </c>
      <c r="AV1025" s="72">
        <v>0</v>
      </c>
      <c r="AW1025" s="72">
        <v>0</v>
      </c>
      <c r="AX1025" s="12">
        <v>28.77</v>
      </c>
      <c r="AY1025" s="72">
        <v>7.8280000000000003</v>
      </c>
      <c r="AZ1025" s="72">
        <v>40.534999999999997</v>
      </c>
      <c r="BA1025" s="12">
        <v>28.77</v>
      </c>
      <c r="BB1025" s="72">
        <v>7.8280000000000003</v>
      </c>
      <c r="BC1025" s="72">
        <v>40.534999999999997</v>
      </c>
      <c r="BD1025" s="12">
        <v>11.759</v>
      </c>
      <c r="BE1025" s="72">
        <v>3.2</v>
      </c>
      <c r="BF1025" s="72">
        <v>60.337000000000003</v>
      </c>
      <c r="BG1025" s="12">
        <v>40.529000000000003</v>
      </c>
      <c r="BH1025" s="72">
        <v>11.028</v>
      </c>
      <c r="BI1025" s="72">
        <v>32.228000000000002</v>
      </c>
      <c r="BJ1025" s="12">
        <v>83.302999999999997</v>
      </c>
      <c r="BK1025" s="72">
        <v>22.666</v>
      </c>
      <c r="BL1025" s="72">
        <v>40.604999999999997</v>
      </c>
      <c r="BM1025" s="12">
        <v>20.37</v>
      </c>
      <c r="BN1025" s="72">
        <v>5.5430000000000001</v>
      </c>
      <c r="BO1025" s="72">
        <v>49.143999999999998</v>
      </c>
      <c r="BP1025" s="12">
        <v>103.67400000000001</v>
      </c>
      <c r="BQ1025" s="72">
        <v>28.209</v>
      </c>
      <c r="BR1025" s="72">
        <v>31.908999999999999</v>
      </c>
      <c r="BS1025" s="12">
        <v>144.203</v>
      </c>
      <c r="BT1025" s="72">
        <v>39.235999999999997</v>
      </c>
      <c r="BU1025" s="72">
        <v>25.638999999999999</v>
      </c>
      <c r="BV1025" s="12">
        <v>367.52499999999998</v>
      </c>
      <c r="BW1025" s="72">
        <v>100</v>
      </c>
      <c r="BX1025" s="72">
        <v>11.946</v>
      </c>
      <c r="BY1025" s="13"/>
      <c r="BZ1025" s="13"/>
    </row>
    <row r="1026" spans="1:78" ht="12.75" customHeight="1">
      <c r="A1026" s="122" t="s">
        <v>44</v>
      </c>
      <c r="B1026" s="71" t="s">
        <v>72</v>
      </c>
      <c r="C1026" s="71" t="s">
        <v>24</v>
      </c>
      <c r="D1026" s="34">
        <v>45261</v>
      </c>
      <c r="E1026" s="12">
        <v>0</v>
      </c>
      <c r="F1026" s="72">
        <v>0</v>
      </c>
      <c r="G1026" s="72">
        <v>0</v>
      </c>
      <c r="H1026" s="12">
        <v>10.401999999999999</v>
      </c>
      <c r="I1026" s="72">
        <v>3.8570000000000002</v>
      </c>
      <c r="J1026" s="72">
        <v>42.161000000000001</v>
      </c>
      <c r="K1026" s="12">
        <v>19.132000000000001</v>
      </c>
      <c r="L1026" s="72">
        <v>7.0949999999999998</v>
      </c>
      <c r="M1026" s="72">
        <v>49.667000000000002</v>
      </c>
      <c r="N1026" s="12">
        <v>29.533999999999999</v>
      </c>
      <c r="O1026" s="72">
        <v>10.952</v>
      </c>
      <c r="P1026" s="72">
        <v>34.223999999999997</v>
      </c>
      <c r="Q1026" s="12">
        <v>14.500999999999999</v>
      </c>
      <c r="R1026" s="72">
        <v>5.3780000000000001</v>
      </c>
      <c r="S1026" s="72">
        <v>58.89</v>
      </c>
      <c r="T1026" s="12">
        <v>44.034999999999997</v>
      </c>
      <c r="U1026" s="72">
        <v>16.329999999999998</v>
      </c>
      <c r="V1026" s="72">
        <v>29.265000000000001</v>
      </c>
      <c r="W1026" s="12">
        <v>123.501</v>
      </c>
      <c r="X1026" s="72">
        <v>45.798000000000002</v>
      </c>
      <c r="Y1026" s="72">
        <v>15.35</v>
      </c>
      <c r="Z1026" s="12">
        <v>167.536</v>
      </c>
      <c r="AA1026" s="72">
        <v>62.128</v>
      </c>
      <c r="AB1026" s="72">
        <v>10.46</v>
      </c>
      <c r="AC1026" s="12">
        <v>167.536</v>
      </c>
      <c r="AD1026" s="72">
        <v>62.128</v>
      </c>
      <c r="AE1026" s="72">
        <v>10.46</v>
      </c>
      <c r="AF1026" s="12">
        <v>5.532</v>
      </c>
      <c r="AG1026" s="72">
        <v>2.0510000000000002</v>
      </c>
      <c r="AH1026" s="72">
        <v>104.304</v>
      </c>
      <c r="AI1026" s="12">
        <v>17.187000000000001</v>
      </c>
      <c r="AJ1026" s="72">
        <v>6.3730000000000002</v>
      </c>
      <c r="AK1026" s="72">
        <v>52.750999999999998</v>
      </c>
      <c r="AL1026" s="12">
        <v>22.718</v>
      </c>
      <c r="AM1026" s="72">
        <v>8.4250000000000007</v>
      </c>
      <c r="AN1026" s="72">
        <v>34.222000000000001</v>
      </c>
      <c r="AO1026" s="12">
        <v>190.25399999999999</v>
      </c>
      <c r="AP1026" s="72">
        <v>70.552999999999997</v>
      </c>
      <c r="AQ1026" s="72">
        <v>9.4670000000000005</v>
      </c>
      <c r="AR1026" s="12">
        <v>0</v>
      </c>
      <c r="AS1026" s="72">
        <v>0</v>
      </c>
      <c r="AT1026" s="72">
        <v>0</v>
      </c>
      <c r="AU1026" s="12">
        <v>0</v>
      </c>
      <c r="AV1026" s="72">
        <v>0</v>
      </c>
      <c r="AW1026" s="72">
        <v>0</v>
      </c>
      <c r="AX1026" s="12">
        <v>1.1100000000000001</v>
      </c>
      <c r="AY1026" s="72">
        <v>0.41199999999999998</v>
      </c>
      <c r="AZ1026" s="72">
        <v>108.10599999999999</v>
      </c>
      <c r="BA1026" s="12">
        <v>1.1100000000000001</v>
      </c>
      <c r="BB1026" s="72">
        <v>0.41199999999999998</v>
      </c>
      <c r="BC1026" s="72">
        <v>108.10599999999999</v>
      </c>
      <c r="BD1026" s="12">
        <v>2.0329999999999999</v>
      </c>
      <c r="BE1026" s="72">
        <v>0.754</v>
      </c>
      <c r="BF1026" s="72">
        <v>116.233</v>
      </c>
      <c r="BG1026" s="12">
        <v>3.1429999999999998</v>
      </c>
      <c r="BH1026" s="72">
        <v>1.1659999999999999</v>
      </c>
      <c r="BI1026" s="72">
        <v>73.123000000000005</v>
      </c>
      <c r="BJ1026" s="12">
        <v>63.033999999999999</v>
      </c>
      <c r="BK1026" s="72">
        <v>23.375</v>
      </c>
      <c r="BL1026" s="72">
        <v>38.845999999999997</v>
      </c>
      <c r="BM1026" s="12">
        <v>13.231999999999999</v>
      </c>
      <c r="BN1026" s="72">
        <v>4.907</v>
      </c>
      <c r="BO1026" s="72">
        <v>76.807000000000002</v>
      </c>
      <c r="BP1026" s="12">
        <v>76.266000000000005</v>
      </c>
      <c r="BQ1026" s="72">
        <v>28.282</v>
      </c>
      <c r="BR1026" s="72">
        <v>34.695</v>
      </c>
      <c r="BS1026" s="12">
        <v>79.409000000000006</v>
      </c>
      <c r="BT1026" s="72">
        <v>29.446999999999999</v>
      </c>
      <c r="BU1026" s="72">
        <v>33.024999999999999</v>
      </c>
      <c r="BV1026" s="12">
        <v>269.66300000000001</v>
      </c>
      <c r="BW1026" s="72">
        <v>100</v>
      </c>
      <c r="BX1026" s="72">
        <v>10.340999999999999</v>
      </c>
      <c r="BY1026" s="13"/>
      <c r="BZ1026" s="13"/>
    </row>
    <row r="1027" spans="1:78" ht="12.75" customHeight="1">
      <c r="A1027" s="122" t="s">
        <v>44</v>
      </c>
      <c r="B1027" s="71" t="s">
        <v>72</v>
      </c>
      <c r="C1027" s="71" t="s">
        <v>24</v>
      </c>
      <c r="D1027" s="34">
        <v>45352</v>
      </c>
      <c r="E1027" s="12">
        <v>0</v>
      </c>
      <c r="F1027" s="72">
        <v>0</v>
      </c>
      <c r="G1027" s="72">
        <v>0</v>
      </c>
      <c r="H1027" s="12">
        <v>25.713000000000001</v>
      </c>
      <c r="I1027" s="72">
        <v>6.7610000000000001</v>
      </c>
      <c r="J1027" s="72">
        <v>38.301000000000002</v>
      </c>
      <c r="K1027" s="12">
        <v>29.631</v>
      </c>
      <c r="L1027" s="72">
        <v>7.7910000000000004</v>
      </c>
      <c r="M1027" s="72">
        <v>38.92</v>
      </c>
      <c r="N1027" s="12">
        <v>55.344000000000001</v>
      </c>
      <c r="O1027" s="72">
        <v>14.553000000000001</v>
      </c>
      <c r="P1027" s="72">
        <v>23.465</v>
      </c>
      <c r="Q1027" s="12">
        <v>12.859</v>
      </c>
      <c r="R1027" s="72">
        <v>3.3809999999999998</v>
      </c>
      <c r="S1027" s="72">
        <v>102.464</v>
      </c>
      <c r="T1027" s="12">
        <v>68.203000000000003</v>
      </c>
      <c r="U1027" s="72">
        <v>17.934000000000001</v>
      </c>
      <c r="V1027" s="72">
        <v>28.228000000000002</v>
      </c>
      <c r="W1027" s="12">
        <v>135.928</v>
      </c>
      <c r="X1027" s="72">
        <v>35.741999999999997</v>
      </c>
      <c r="Y1027" s="72">
        <v>17.231000000000002</v>
      </c>
      <c r="Z1027" s="12">
        <v>204.131</v>
      </c>
      <c r="AA1027" s="72">
        <v>53.676000000000002</v>
      </c>
      <c r="AB1027" s="72">
        <v>13.019</v>
      </c>
      <c r="AC1027" s="12">
        <v>204.131</v>
      </c>
      <c r="AD1027" s="72">
        <v>53.676000000000002</v>
      </c>
      <c r="AE1027" s="72">
        <v>13.019</v>
      </c>
      <c r="AF1027" s="12">
        <v>0</v>
      </c>
      <c r="AG1027" s="72">
        <v>0</v>
      </c>
      <c r="AH1027" s="72">
        <v>0</v>
      </c>
      <c r="AI1027" s="12">
        <v>39.215000000000003</v>
      </c>
      <c r="AJ1027" s="72">
        <v>10.311999999999999</v>
      </c>
      <c r="AK1027" s="72">
        <v>51.625</v>
      </c>
      <c r="AL1027" s="12">
        <v>39.215000000000003</v>
      </c>
      <c r="AM1027" s="72">
        <v>10.311999999999999</v>
      </c>
      <c r="AN1027" s="72">
        <v>51.625</v>
      </c>
      <c r="AO1027" s="12">
        <v>243.346</v>
      </c>
      <c r="AP1027" s="72">
        <v>63.988</v>
      </c>
      <c r="AQ1027" s="72">
        <v>15.526999999999999</v>
      </c>
      <c r="AR1027" s="12">
        <v>9.5860000000000003</v>
      </c>
      <c r="AS1027" s="72">
        <v>2.5209999999999999</v>
      </c>
      <c r="AT1027" s="72">
        <v>88.635999999999996</v>
      </c>
      <c r="AU1027" s="12">
        <v>0</v>
      </c>
      <c r="AV1027" s="72">
        <v>0</v>
      </c>
      <c r="AW1027" s="72">
        <v>0</v>
      </c>
      <c r="AX1027" s="12">
        <v>24.687999999999999</v>
      </c>
      <c r="AY1027" s="72">
        <v>6.492</v>
      </c>
      <c r="AZ1027" s="72">
        <v>46.305999999999997</v>
      </c>
      <c r="BA1027" s="12">
        <v>24.687999999999999</v>
      </c>
      <c r="BB1027" s="72">
        <v>6.492</v>
      </c>
      <c r="BC1027" s="72">
        <v>46.305999999999997</v>
      </c>
      <c r="BD1027" s="12">
        <v>3.1659999999999999</v>
      </c>
      <c r="BE1027" s="72">
        <v>0.83199999999999996</v>
      </c>
      <c r="BF1027" s="72">
        <v>76.033000000000001</v>
      </c>
      <c r="BG1027" s="12">
        <v>27.853000000000002</v>
      </c>
      <c r="BH1027" s="72">
        <v>7.3239999999999998</v>
      </c>
      <c r="BI1027" s="72">
        <v>41.502000000000002</v>
      </c>
      <c r="BJ1027" s="12">
        <v>93.275999999999996</v>
      </c>
      <c r="BK1027" s="72">
        <v>24.527000000000001</v>
      </c>
      <c r="BL1027" s="72">
        <v>25.274000000000001</v>
      </c>
      <c r="BM1027" s="12">
        <v>6.2389999999999999</v>
      </c>
      <c r="BN1027" s="72">
        <v>1.641</v>
      </c>
      <c r="BO1027" s="72">
        <v>85.997</v>
      </c>
      <c r="BP1027" s="12">
        <v>99.516000000000005</v>
      </c>
      <c r="BQ1027" s="72">
        <v>26.167999999999999</v>
      </c>
      <c r="BR1027" s="72">
        <v>23.48</v>
      </c>
      <c r="BS1027" s="12">
        <v>136.95500000000001</v>
      </c>
      <c r="BT1027" s="72">
        <v>36.012</v>
      </c>
      <c r="BU1027" s="72">
        <v>22.015000000000001</v>
      </c>
      <c r="BV1027" s="12">
        <v>380.30200000000002</v>
      </c>
      <c r="BW1027" s="72">
        <v>100</v>
      </c>
      <c r="BX1027" s="72">
        <v>11.832000000000001</v>
      </c>
      <c r="BY1027" s="13"/>
      <c r="BZ1027" s="13"/>
    </row>
    <row r="1028" spans="1:78" ht="12.75" customHeight="1">
      <c r="A1028" s="122" t="s">
        <v>44</v>
      </c>
      <c r="B1028" s="71" t="s">
        <v>72</v>
      </c>
      <c r="C1028" s="71" t="s">
        <v>24</v>
      </c>
      <c r="D1028" s="34">
        <v>45444</v>
      </c>
      <c r="E1028" s="12">
        <v>0</v>
      </c>
      <c r="F1028" s="72">
        <v>0</v>
      </c>
      <c r="G1028" s="72">
        <v>0</v>
      </c>
      <c r="H1028" s="12">
        <v>8.36</v>
      </c>
      <c r="I1028" s="72">
        <v>2.6360000000000001</v>
      </c>
      <c r="J1028" s="72">
        <v>58.481000000000002</v>
      </c>
      <c r="K1028" s="12">
        <v>26.212</v>
      </c>
      <c r="L1028" s="72">
        <v>8.2650000000000006</v>
      </c>
      <c r="M1028" s="72">
        <v>43.427</v>
      </c>
      <c r="N1028" s="12">
        <v>34.573</v>
      </c>
      <c r="O1028" s="72">
        <v>10.901</v>
      </c>
      <c r="P1028" s="72">
        <v>40.819000000000003</v>
      </c>
      <c r="Q1028" s="12">
        <v>13.430999999999999</v>
      </c>
      <c r="R1028" s="72">
        <v>4.2350000000000003</v>
      </c>
      <c r="S1028" s="72">
        <v>60.786000000000001</v>
      </c>
      <c r="T1028" s="12">
        <v>48.003999999999998</v>
      </c>
      <c r="U1028" s="72">
        <v>15.135</v>
      </c>
      <c r="V1028" s="72">
        <v>40.189</v>
      </c>
      <c r="W1028" s="12">
        <v>149.87</v>
      </c>
      <c r="X1028" s="72">
        <v>47.253</v>
      </c>
      <c r="Y1028" s="72">
        <v>19.242000000000001</v>
      </c>
      <c r="Z1028" s="12">
        <v>197.874</v>
      </c>
      <c r="AA1028" s="72">
        <v>62.389000000000003</v>
      </c>
      <c r="AB1028" s="72">
        <v>17.599</v>
      </c>
      <c r="AC1028" s="12">
        <v>197.874</v>
      </c>
      <c r="AD1028" s="72">
        <v>62.389000000000003</v>
      </c>
      <c r="AE1028" s="72">
        <v>17.599</v>
      </c>
      <c r="AF1028" s="12">
        <v>0</v>
      </c>
      <c r="AG1028" s="72">
        <v>0</v>
      </c>
      <c r="AH1028" s="72">
        <v>0</v>
      </c>
      <c r="AI1028" s="12">
        <v>19.616</v>
      </c>
      <c r="AJ1028" s="72">
        <v>6.1849999999999996</v>
      </c>
      <c r="AK1028" s="72">
        <v>40.072000000000003</v>
      </c>
      <c r="AL1028" s="12">
        <v>19.616</v>
      </c>
      <c r="AM1028" s="72">
        <v>6.1849999999999996</v>
      </c>
      <c r="AN1028" s="72">
        <v>40.072000000000003</v>
      </c>
      <c r="AO1028" s="12">
        <v>217.49</v>
      </c>
      <c r="AP1028" s="72">
        <v>68.573999999999998</v>
      </c>
      <c r="AQ1028" s="72">
        <v>15.516999999999999</v>
      </c>
      <c r="AR1028" s="12">
        <v>9.4380000000000006</v>
      </c>
      <c r="AS1028" s="72">
        <v>2.976</v>
      </c>
      <c r="AT1028" s="72">
        <v>69.828999999999994</v>
      </c>
      <c r="AU1028" s="12">
        <v>0</v>
      </c>
      <c r="AV1028" s="72">
        <v>0</v>
      </c>
      <c r="AW1028" s="72">
        <v>0</v>
      </c>
      <c r="AX1028" s="12">
        <v>31.495000000000001</v>
      </c>
      <c r="AY1028" s="72">
        <v>9.93</v>
      </c>
      <c r="AZ1028" s="72">
        <v>53.875999999999998</v>
      </c>
      <c r="BA1028" s="12">
        <v>31.495000000000001</v>
      </c>
      <c r="BB1028" s="72">
        <v>9.93</v>
      </c>
      <c r="BC1028" s="72">
        <v>53.875999999999998</v>
      </c>
      <c r="BD1028" s="12">
        <v>0</v>
      </c>
      <c r="BE1028" s="72">
        <v>0</v>
      </c>
      <c r="BF1028" s="72">
        <v>0</v>
      </c>
      <c r="BG1028" s="12">
        <v>31.495000000000001</v>
      </c>
      <c r="BH1028" s="72">
        <v>9.93</v>
      </c>
      <c r="BI1028" s="72">
        <v>53.875999999999998</v>
      </c>
      <c r="BJ1028" s="12">
        <v>26.902000000000001</v>
      </c>
      <c r="BK1028" s="72">
        <v>8.4819999999999993</v>
      </c>
      <c r="BL1028" s="72">
        <v>48.116</v>
      </c>
      <c r="BM1028" s="12">
        <v>31.838000000000001</v>
      </c>
      <c r="BN1028" s="72">
        <v>10.038</v>
      </c>
      <c r="BO1028" s="72">
        <v>69.662000000000006</v>
      </c>
      <c r="BP1028" s="12">
        <v>58.74</v>
      </c>
      <c r="BQ1028" s="72">
        <v>18.52</v>
      </c>
      <c r="BR1028" s="72">
        <v>40.561</v>
      </c>
      <c r="BS1028" s="12">
        <v>99.673000000000002</v>
      </c>
      <c r="BT1028" s="72">
        <v>31.425999999999998</v>
      </c>
      <c r="BU1028" s="72">
        <v>28.535</v>
      </c>
      <c r="BV1028" s="12">
        <v>317.16300000000001</v>
      </c>
      <c r="BW1028" s="72">
        <v>100</v>
      </c>
      <c r="BX1028" s="72">
        <v>17.439</v>
      </c>
      <c r="BY1028" s="13"/>
      <c r="BZ1028" s="13"/>
    </row>
    <row r="1029" spans="1:78" ht="12.75" customHeight="1">
      <c r="A1029" s="122" t="s">
        <v>44</v>
      </c>
      <c r="B1029" s="71" t="s">
        <v>72</v>
      </c>
      <c r="C1029" s="71" t="s">
        <v>24</v>
      </c>
      <c r="D1029" s="34">
        <v>45536</v>
      </c>
      <c r="E1029" s="12">
        <v>0</v>
      </c>
      <c r="F1029" s="72">
        <v>0</v>
      </c>
      <c r="G1029" s="72">
        <v>0</v>
      </c>
      <c r="H1029" s="12">
        <v>19.527000000000001</v>
      </c>
      <c r="I1029" s="72">
        <v>4.9509999999999996</v>
      </c>
      <c r="J1029" s="72">
        <v>50.454000000000001</v>
      </c>
      <c r="K1029" s="12">
        <v>30.831</v>
      </c>
      <c r="L1029" s="72">
        <v>7.8179999999999996</v>
      </c>
      <c r="M1029" s="72">
        <v>36.932000000000002</v>
      </c>
      <c r="N1029" s="12">
        <v>50.357999999999997</v>
      </c>
      <c r="O1029" s="72">
        <v>12.769</v>
      </c>
      <c r="P1029" s="72">
        <v>23.975999999999999</v>
      </c>
      <c r="Q1029" s="12">
        <v>5.9119999999999999</v>
      </c>
      <c r="R1029" s="72">
        <v>1.4990000000000001</v>
      </c>
      <c r="S1029" s="72">
        <v>82.259</v>
      </c>
      <c r="T1029" s="12">
        <v>56.27</v>
      </c>
      <c r="U1029" s="72">
        <v>14.268000000000001</v>
      </c>
      <c r="V1029" s="72">
        <v>18.952000000000002</v>
      </c>
      <c r="W1029" s="12">
        <v>147.547</v>
      </c>
      <c r="X1029" s="72">
        <v>37.414000000000001</v>
      </c>
      <c r="Y1029" s="72">
        <v>14.798</v>
      </c>
      <c r="Z1029" s="12">
        <v>203.81700000000001</v>
      </c>
      <c r="AA1029" s="72">
        <v>51.682000000000002</v>
      </c>
      <c r="AB1029" s="72">
        <v>12.141</v>
      </c>
      <c r="AC1029" s="12">
        <v>203.81700000000001</v>
      </c>
      <c r="AD1029" s="72">
        <v>51.682000000000002</v>
      </c>
      <c r="AE1029" s="72">
        <v>12.141</v>
      </c>
      <c r="AF1029" s="12">
        <v>0</v>
      </c>
      <c r="AG1029" s="72">
        <v>0</v>
      </c>
      <c r="AH1029" s="72">
        <v>0</v>
      </c>
      <c r="AI1029" s="12">
        <v>57.728000000000002</v>
      </c>
      <c r="AJ1029" s="72">
        <v>14.638</v>
      </c>
      <c r="AK1029" s="72">
        <v>37.185000000000002</v>
      </c>
      <c r="AL1029" s="12">
        <v>57.728000000000002</v>
      </c>
      <c r="AM1029" s="72">
        <v>14.638</v>
      </c>
      <c r="AN1029" s="72">
        <v>37.185000000000002</v>
      </c>
      <c r="AO1029" s="12">
        <v>261.54599999999999</v>
      </c>
      <c r="AP1029" s="72">
        <v>66.319999999999993</v>
      </c>
      <c r="AQ1029" s="72">
        <v>11.818</v>
      </c>
      <c r="AR1029" s="12">
        <v>0</v>
      </c>
      <c r="AS1029" s="72">
        <v>0</v>
      </c>
      <c r="AT1029" s="72">
        <v>0</v>
      </c>
      <c r="AU1029" s="12">
        <v>0</v>
      </c>
      <c r="AV1029" s="72">
        <v>0</v>
      </c>
      <c r="AW1029" s="72">
        <v>0</v>
      </c>
      <c r="AX1029" s="12">
        <v>29.452999999999999</v>
      </c>
      <c r="AY1029" s="72">
        <v>7.468</v>
      </c>
      <c r="AZ1029" s="72">
        <v>46.095999999999997</v>
      </c>
      <c r="BA1029" s="12">
        <v>29.452999999999999</v>
      </c>
      <c r="BB1029" s="72">
        <v>7.468</v>
      </c>
      <c r="BC1029" s="72">
        <v>46.095999999999997</v>
      </c>
      <c r="BD1029" s="12">
        <v>14.701000000000001</v>
      </c>
      <c r="BE1029" s="72">
        <v>3.7280000000000002</v>
      </c>
      <c r="BF1029" s="72">
        <v>90.751999999999995</v>
      </c>
      <c r="BG1029" s="12">
        <v>44.154000000000003</v>
      </c>
      <c r="BH1029" s="72">
        <v>11.196</v>
      </c>
      <c r="BI1029" s="72">
        <v>43.683</v>
      </c>
      <c r="BJ1029" s="12">
        <v>65.087000000000003</v>
      </c>
      <c r="BK1029" s="72">
        <v>16.504000000000001</v>
      </c>
      <c r="BL1029" s="72">
        <v>26.024000000000001</v>
      </c>
      <c r="BM1029" s="12">
        <v>23.582000000000001</v>
      </c>
      <c r="BN1029" s="72">
        <v>5.98</v>
      </c>
      <c r="BO1029" s="72">
        <v>39.098999999999997</v>
      </c>
      <c r="BP1029" s="12">
        <v>88.668000000000006</v>
      </c>
      <c r="BQ1029" s="72">
        <v>22.484000000000002</v>
      </c>
      <c r="BR1029" s="72">
        <v>22.651</v>
      </c>
      <c r="BS1029" s="12">
        <v>132.822</v>
      </c>
      <c r="BT1029" s="72">
        <v>33.68</v>
      </c>
      <c r="BU1029" s="72">
        <v>17.239000000000001</v>
      </c>
      <c r="BV1029" s="12">
        <v>394.36700000000002</v>
      </c>
      <c r="BW1029" s="72">
        <v>100</v>
      </c>
      <c r="BX1029" s="72">
        <v>10.641999999999999</v>
      </c>
      <c r="BY1029" s="13"/>
      <c r="BZ1029" s="13"/>
    </row>
    <row r="1030" spans="1:78" ht="12.75" customHeight="1">
      <c r="A1030" s="122" t="s">
        <v>44</v>
      </c>
      <c r="B1030" s="71" t="s">
        <v>72</v>
      </c>
      <c r="C1030" s="71" t="s">
        <v>24</v>
      </c>
      <c r="D1030" s="34">
        <v>45627</v>
      </c>
      <c r="E1030" s="12">
        <v>0</v>
      </c>
      <c r="F1030" s="72">
        <v>0</v>
      </c>
      <c r="G1030" s="72">
        <v>0</v>
      </c>
      <c r="H1030" s="12">
        <v>7.8730000000000002</v>
      </c>
      <c r="I1030" s="72">
        <v>2.2029999999999998</v>
      </c>
      <c r="J1030" s="72">
        <v>102.38</v>
      </c>
      <c r="K1030" s="12">
        <v>24.323</v>
      </c>
      <c r="L1030" s="72">
        <v>6.8049999999999997</v>
      </c>
      <c r="M1030" s="72">
        <v>49.78</v>
      </c>
      <c r="N1030" s="12">
        <v>32.197000000000003</v>
      </c>
      <c r="O1030" s="72">
        <v>9.0079999999999991</v>
      </c>
      <c r="P1030" s="72">
        <v>55.003</v>
      </c>
      <c r="Q1030" s="12">
        <v>13.778</v>
      </c>
      <c r="R1030" s="72">
        <v>3.855</v>
      </c>
      <c r="S1030" s="72">
        <v>71.370999999999995</v>
      </c>
      <c r="T1030" s="12">
        <v>45.975000000000001</v>
      </c>
      <c r="U1030" s="72">
        <v>12.863</v>
      </c>
      <c r="V1030" s="72">
        <v>46.173000000000002</v>
      </c>
      <c r="W1030" s="12">
        <v>134.62</v>
      </c>
      <c r="X1030" s="72">
        <v>37.662999999999997</v>
      </c>
      <c r="Y1030" s="72">
        <v>18.251999999999999</v>
      </c>
      <c r="Z1030" s="12">
        <v>180.595</v>
      </c>
      <c r="AA1030" s="72">
        <v>50.526000000000003</v>
      </c>
      <c r="AB1030" s="72">
        <v>19.065999999999999</v>
      </c>
      <c r="AC1030" s="12">
        <v>180.595</v>
      </c>
      <c r="AD1030" s="72">
        <v>50.526000000000003</v>
      </c>
      <c r="AE1030" s="72">
        <v>19.065999999999999</v>
      </c>
      <c r="AF1030" s="12">
        <v>3.2570000000000001</v>
      </c>
      <c r="AG1030" s="72">
        <v>0.91100000000000003</v>
      </c>
      <c r="AH1030" s="72">
        <v>104.456</v>
      </c>
      <c r="AI1030" s="12">
        <v>36.177</v>
      </c>
      <c r="AJ1030" s="72">
        <v>10.122</v>
      </c>
      <c r="AK1030" s="72">
        <v>32.405000000000001</v>
      </c>
      <c r="AL1030" s="12">
        <v>39.433999999999997</v>
      </c>
      <c r="AM1030" s="72">
        <v>11.032999999999999</v>
      </c>
      <c r="AN1030" s="72">
        <v>28.539000000000001</v>
      </c>
      <c r="AO1030" s="12">
        <v>220.03</v>
      </c>
      <c r="AP1030" s="72">
        <v>61.558999999999997</v>
      </c>
      <c r="AQ1030" s="72">
        <v>17.134</v>
      </c>
      <c r="AR1030" s="12">
        <v>7.9809999999999999</v>
      </c>
      <c r="AS1030" s="72">
        <v>2.2330000000000001</v>
      </c>
      <c r="AT1030" s="72">
        <v>65.712999999999994</v>
      </c>
      <c r="AU1030" s="12">
        <v>6.4560000000000004</v>
      </c>
      <c r="AV1030" s="72">
        <v>1.806</v>
      </c>
      <c r="AW1030" s="72">
        <v>108.667</v>
      </c>
      <c r="AX1030" s="12">
        <v>54.325000000000003</v>
      </c>
      <c r="AY1030" s="72">
        <v>15.199</v>
      </c>
      <c r="AZ1030" s="72">
        <v>42.921999999999997</v>
      </c>
      <c r="BA1030" s="12">
        <v>60.780999999999999</v>
      </c>
      <c r="BB1030" s="72">
        <v>17.004999999999999</v>
      </c>
      <c r="BC1030" s="72">
        <v>47.13</v>
      </c>
      <c r="BD1030" s="12">
        <v>0.79800000000000004</v>
      </c>
      <c r="BE1030" s="72">
        <v>0.223</v>
      </c>
      <c r="BF1030" s="72">
        <v>105.492</v>
      </c>
      <c r="BG1030" s="12">
        <v>61.579000000000001</v>
      </c>
      <c r="BH1030" s="72">
        <v>17.228000000000002</v>
      </c>
      <c r="BI1030" s="72">
        <v>46.341000000000001</v>
      </c>
      <c r="BJ1030" s="12">
        <v>53.533000000000001</v>
      </c>
      <c r="BK1030" s="72">
        <v>14.977</v>
      </c>
      <c r="BL1030" s="72">
        <v>34.133000000000003</v>
      </c>
      <c r="BM1030" s="12">
        <v>14.305</v>
      </c>
      <c r="BN1030" s="72">
        <v>4.0019999999999998</v>
      </c>
      <c r="BO1030" s="72">
        <v>53.655999999999999</v>
      </c>
      <c r="BP1030" s="12">
        <v>67.837999999999994</v>
      </c>
      <c r="BQ1030" s="72">
        <v>18.978999999999999</v>
      </c>
      <c r="BR1030" s="72">
        <v>28.786999999999999</v>
      </c>
      <c r="BS1030" s="12">
        <v>137.399</v>
      </c>
      <c r="BT1030" s="72">
        <v>38.441000000000003</v>
      </c>
      <c r="BU1030" s="72">
        <v>23.794</v>
      </c>
      <c r="BV1030" s="12">
        <v>357.428</v>
      </c>
      <c r="BW1030" s="72">
        <v>100</v>
      </c>
      <c r="BX1030" s="72">
        <v>14.686999999999999</v>
      </c>
      <c r="BY1030" s="13"/>
      <c r="BZ1030" s="13"/>
    </row>
    <row r="1031" spans="1:78" ht="12.75" customHeight="1">
      <c r="A1031" s="122" t="s">
        <v>44</v>
      </c>
      <c r="B1031" s="71" t="s">
        <v>72</v>
      </c>
      <c r="C1031" s="71" t="s">
        <v>24</v>
      </c>
      <c r="D1031" s="34">
        <v>45717</v>
      </c>
      <c r="E1031" s="12">
        <v>0</v>
      </c>
      <c r="F1031" s="72">
        <v>0</v>
      </c>
      <c r="G1031" s="72">
        <v>0</v>
      </c>
      <c r="H1031" s="12">
        <v>27.591000000000001</v>
      </c>
      <c r="I1031" s="72">
        <v>6.9809999999999999</v>
      </c>
      <c r="J1031" s="72">
        <v>55.226999999999997</v>
      </c>
      <c r="K1031" s="12">
        <v>12.064</v>
      </c>
      <c r="L1031" s="72">
        <v>3.052</v>
      </c>
      <c r="M1031" s="72">
        <v>86.536000000000001</v>
      </c>
      <c r="N1031" s="12">
        <v>39.655000000000001</v>
      </c>
      <c r="O1031" s="72">
        <v>10.034000000000001</v>
      </c>
      <c r="P1031" s="72">
        <v>51.98</v>
      </c>
      <c r="Q1031" s="12">
        <v>7.7190000000000003</v>
      </c>
      <c r="R1031" s="72">
        <v>1.9530000000000001</v>
      </c>
      <c r="S1031" s="72">
        <v>76.918000000000006</v>
      </c>
      <c r="T1031" s="12">
        <v>47.374000000000002</v>
      </c>
      <c r="U1031" s="72">
        <v>11.987</v>
      </c>
      <c r="V1031" s="72">
        <v>43.886000000000003</v>
      </c>
      <c r="W1031" s="12">
        <v>185.405</v>
      </c>
      <c r="X1031" s="72">
        <v>46.911999999999999</v>
      </c>
      <c r="Y1031" s="72">
        <v>17.706</v>
      </c>
      <c r="Z1031" s="12">
        <v>232.78</v>
      </c>
      <c r="AA1031" s="72">
        <v>58.899000000000001</v>
      </c>
      <c r="AB1031" s="72">
        <v>16.065999999999999</v>
      </c>
      <c r="AC1031" s="12">
        <v>232.78</v>
      </c>
      <c r="AD1031" s="72">
        <v>58.899000000000001</v>
      </c>
      <c r="AE1031" s="72">
        <v>16.065999999999999</v>
      </c>
      <c r="AF1031" s="12">
        <v>1.929</v>
      </c>
      <c r="AG1031" s="72">
        <v>0.48799999999999999</v>
      </c>
      <c r="AH1031" s="72">
        <v>89.192999999999998</v>
      </c>
      <c r="AI1031" s="12">
        <v>22.943999999999999</v>
      </c>
      <c r="AJ1031" s="72">
        <v>5.8049999999999997</v>
      </c>
      <c r="AK1031" s="72">
        <v>67.260000000000005</v>
      </c>
      <c r="AL1031" s="12">
        <v>24.873000000000001</v>
      </c>
      <c r="AM1031" s="72">
        <v>6.2939999999999996</v>
      </c>
      <c r="AN1031" s="72">
        <v>61.329000000000001</v>
      </c>
      <c r="AO1031" s="12">
        <v>257.65300000000002</v>
      </c>
      <c r="AP1031" s="72">
        <v>65.192999999999998</v>
      </c>
      <c r="AQ1031" s="72">
        <v>18.375</v>
      </c>
      <c r="AR1031" s="12">
        <v>29.728999999999999</v>
      </c>
      <c r="AS1031" s="72">
        <v>7.5220000000000002</v>
      </c>
      <c r="AT1031" s="72">
        <v>53.972999999999999</v>
      </c>
      <c r="AU1031" s="12">
        <v>0</v>
      </c>
      <c r="AV1031" s="72">
        <v>0</v>
      </c>
      <c r="AW1031" s="72">
        <v>0</v>
      </c>
      <c r="AX1031" s="12">
        <v>22.585999999999999</v>
      </c>
      <c r="AY1031" s="72">
        <v>5.7149999999999999</v>
      </c>
      <c r="AZ1031" s="72">
        <v>53.14</v>
      </c>
      <c r="BA1031" s="12">
        <v>22.585999999999999</v>
      </c>
      <c r="BB1031" s="72">
        <v>5.7149999999999999</v>
      </c>
      <c r="BC1031" s="72">
        <v>53.14</v>
      </c>
      <c r="BD1031" s="12">
        <v>0</v>
      </c>
      <c r="BE1031" s="72">
        <v>0</v>
      </c>
      <c r="BF1031" s="72">
        <v>0</v>
      </c>
      <c r="BG1031" s="12">
        <v>22.585999999999999</v>
      </c>
      <c r="BH1031" s="72">
        <v>5.7149999999999999</v>
      </c>
      <c r="BI1031" s="72">
        <v>53.14</v>
      </c>
      <c r="BJ1031" s="12">
        <v>39.113999999999997</v>
      </c>
      <c r="BK1031" s="72">
        <v>9.8970000000000002</v>
      </c>
      <c r="BL1031" s="72">
        <v>44.716000000000001</v>
      </c>
      <c r="BM1031" s="12">
        <v>46.134</v>
      </c>
      <c r="BN1031" s="72">
        <v>11.673</v>
      </c>
      <c r="BO1031" s="72">
        <v>44.904000000000003</v>
      </c>
      <c r="BP1031" s="12">
        <v>85.248999999999995</v>
      </c>
      <c r="BQ1031" s="72">
        <v>21.57</v>
      </c>
      <c r="BR1031" s="72">
        <v>30.228999999999999</v>
      </c>
      <c r="BS1031" s="12">
        <v>137.56399999999999</v>
      </c>
      <c r="BT1031" s="72">
        <v>34.807000000000002</v>
      </c>
      <c r="BU1031" s="72">
        <v>19.940999999999999</v>
      </c>
      <c r="BV1031" s="12">
        <v>395.21699999999998</v>
      </c>
      <c r="BW1031" s="72">
        <v>100</v>
      </c>
      <c r="BX1031" s="72">
        <v>13.909000000000001</v>
      </c>
      <c r="BY1031" s="13"/>
      <c r="BZ1031" s="13"/>
    </row>
    <row r="1032" spans="1:78" ht="12.75" customHeight="1">
      <c r="A1032" s="122" t="s">
        <v>44</v>
      </c>
      <c r="B1032" s="71" t="s">
        <v>72</v>
      </c>
      <c r="C1032" s="71" t="s">
        <v>24</v>
      </c>
      <c r="D1032" s="34">
        <v>45809</v>
      </c>
      <c r="E1032" s="12">
        <v>0</v>
      </c>
      <c r="F1032" s="72">
        <v>0</v>
      </c>
      <c r="G1032" s="72">
        <v>0</v>
      </c>
      <c r="H1032" s="12">
        <v>24.116</v>
      </c>
      <c r="I1032" s="72">
        <v>6.617</v>
      </c>
      <c r="J1032" s="72">
        <v>73.206000000000003</v>
      </c>
      <c r="K1032" s="12">
        <v>12.169</v>
      </c>
      <c r="L1032" s="72">
        <v>3.339</v>
      </c>
      <c r="M1032" s="72">
        <v>54.613999999999997</v>
      </c>
      <c r="N1032" s="12">
        <v>36.284999999999997</v>
      </c>
      <c r="O1032" s="72">
        <v>9.9550000000000001</v>
      </c>
      <c r="P1032" s="72">
        <v>48.305999999999997</v>
      </c>
      <c r="Q1032" s="12">
        <v>0</v>
      </c>
      <c r="R1032" s="72">
        <v>0</v>
      </c>
      <c r="S1032" s="72">
        <v>0</v>
      </c>
      <c r="T1032" s="12">
        <v>36.284999999999997</v>
      </c>
      <c r="U1032" s="72">
        <v>9.9550000000000001</v>
      </c>
      <c r="V1032" s="72">
        <v>48.305999999999997</v>
      </c>
      <c r="W1032" s="12">
        <v>135.00200000000001</v>
      </c>
      <c r="X1032" s="72">
        <v>37.039000000000001</v>
      </c>
      <c r="Y1032" s="72">
        <v>23.753</v>
      </c>
      <c r="Z1032" s="12">
        <v>171.28700000000001</v>
      </c>
      <c r="AA1032" s="72">
        <v>46.994</v>
      </c>
      <c r="AB1032" s="72">
        <v>20.931000000000001</v>
      </c>
      <c r="AC1032" s="12">
        <v>171.28700000000001</v>
      </c>
      <c r="AD1032" s="72">
        <v>46.994</v>
      </c>
      <c r="AE1032" s="72">
        <v>20.931000000000001</v>
      </c>
      <c r="AF1032" s="12">
        <v>5.3109999999999999</v>
      </c>
      <c r="AG1032" s="72">
        <v>1.4570000000000001</v>
      </c>
      <c r="AH1032" s="72">
        <v>106.851</v>
      </c>
      <c r="AI1032" s="12">
        <v>42.05</v>
      </c>
      <c r="AJ1032" s="72">
        <v>11.537000000000001</v>
      </c>
      <c r="AK1032" s="72">
        <v>38.741</v>
      </c>
      <c r="AL1032" s="12">
        <v>47.360999999999997</v>
      </c>
      <c r="AM1032" s="72">
        <v>12.994</v>
      </c>
      <c r="AN1032" s="72">
        <v>31.77</v>
      </c>
      <c r="AO1032" s="12">
        <v>218.648</v>
      </c>
      <c r="AP1032" s="72">
        <v>59.988</v>
      </c>
      <c r="AQ1032" s="72">
        <v>18.574999999999999</v>
      </c>
      <c r="AR1032" s="12">
        <v>7.33</v>
      </c>
      <c r="AS1032" s="72">
        <v>2.0110000000000001</v>
      </c>
      <c r="AT1032" s="72">
        <v>65.028000000000006</v>
      </c>
      <c r="AU1032" s="12">
        <v>7.09</v>
      </c>
      <c r="AV1032" s="72">
        <v>1.9450000000000001</v>
      </c>
      <c r="AW1032" s="72">
        <v>108.76</v>
      </c>
      <c r="AX1032" s="12">
        <v>21.457999999999998</v>
      </c>
      <c r="AY1032" s="72">
        <v>5.8869999999999996</v>
      </c>
      <c r="AZ1032" s="72">
        <v>59.829000000000001</v>
      </c>
      <c r="BA1032" s="12">
        <v>28.547999999999998</v>
      </c>
      <c r="BB1032" s="72">
        <v>7.8319999999999999</v>
      </c>
      <c r="BC1032" s="72">
        <v>49.927999999999997</v>
      </c>
      <c r="BD1032" s="12">
        <v>0</v>
      </c>
      <c r="BE1032" s="72">
        <v>0</v>
      </c>
      <c r="BF1032" s="72">
        <v>0</v>
      </c>
      <c r="BG1032" s="12">
        <v>28.547999999999998</v>
      </c>
      <c r="BH1032" s="72">
        <v>7.8319999999999999</v>
      </c>
      <c r="BI1032" s="72">
        <v>49.927999999999997</v>
      </c>
      <c r="BJ1032" s="12">
        <v>66.602000000000004</v>
      </c>
      <c r="BK1032" s="72">
        <v>18.273</v>
      </c>
      <c r="BL1032" s="72">
        <v>30.486999999999998</v>
      </c>
      <c r="BM1032" s="12">
        <v>43.356000000000002</v>
      </c>
      <c r="BN1032" s="72">
        <v>11.895</v>
      </c>
      <c r="BO1032" s="72">
        <v>43.03</v>
      </c>
      <c r="BP1032" s="12">
        <v>109.958</v>
      </c>
      <c r="BQ1032" s="72">
        <v>30.167999999999999</v>
      </c>
      <c r="BR1032" s="72">
        <v>24.945</v>
      </c>
      <c r="BS1032" s="12">
        <v>145.83600000000001</v>
      </c>
      <c r="BT1032" s="72">
        <v>40.012</v>
      </c>
      <c r="BU1032" s="72">
        <v>18.035</v>
      </c>
      <c r="BV1032" s="12">
        <v>364.48399999999998</v>
      </c>
      <c r="BW1032" s="72">
        <v>100</v>
      </c>
      <c r="BX1032" s="72">
        <v>12.214</v>
      </c>
      <c r="BY1032" s="13"/>
      <c r="BZ1032" s="13"/>
    </row>
    <row r="1033" spans="1:78" ht="12.75" customHeight="1">
      <c r="A1033" s="122" t="s">
        <v>44</v>
      </c>
      <c r="B1033" s="71" t="s">
        <v>72</v>
      </c>
      <c r="C1033" s="71" t="s">
        <v>24</v>
      </c>
      <c r="D1033" s="34">
        <v>45901</v>
      </c>
      <c r="E1033" s="12">
        <v>0</v>
      </c>
      <c r="F1033" s="72">
        <v>0</v>
      </c>
      <c r="G1033" s="72">
        <v>0</v>
      </c>
      <c r="H1033" s="12">
        <v>10.598000000000001</v>
      </c>
      <c r="I1033" s="72">
        <v>3.8090000000000002</v>
      </c>
      <c r="J1033" s="72">
        <v>75.537999999999997</v>
      </c>
      <c r="K1033" s="12">
        <v>12.419</v>
      </c>
      <c r="L1033" s="72">
        <v>4.4630000000000001</v>
      </c>
      <c r="M1033" s="72">
        <v>108.884</v>
      </c>
      <c r="N1033" s="12">
        <v>23.016999999999999</v>
      </c>
      <c r="O1033" s="72">
        <v>8.2720000000000002</v>
      </c>
      <c r="P1033" s="72">
        <v>69.903000000000006</v>
      </c>
      <c r="Q1033" s="12">
        <v>1.218</v>
      </c>
      <c r="R1033" s="72">
        <v>0.438</v>
      </c>
      <c r="S1033" s="72">
        <v>105.66500000000001</v>
      </c>
      <c r="T1033" s="12">
        <v>24.234999999999999</v>
      </c>
      <c r="U1033" s="72">
        <v>8.7089999999999996</v>
      </c>
      <c r="V1033" s="72">
        <v>66.003</v>
      </c>
      <c r="W1033" s="12">
        <v>124.91</v>
      </c>
      <c r="X1033" s="72">
        <v>44.89</v>
      </c>
      <c r="Y1033" s="72">
        <v>25.501999999999999</v>
      </c>
      <c r="Z1033" s="12">
        <v>149.14500000000001</v>
      </c>
      <c r="AA1033" s="72">
        <v>53.6</v>
      </c>
      <c r="AB1033" s="72">
        <v>22.445</v>
      </c>
      <c r="AC1033" s="12">
        <v>149.14500000000001</v>
      </c>
      <c r="AD1033" s="72">
        <v>53.6</v>
      </c>
      <c r="AE1033" s="72">
        <v>22.445</v>
      </c>
      <c r="AF1033" s="12">
        <v>2.5680000000000001</v>
      </c>
      <c r="AG1033" s="72">
        <v>0.92300000000000004</v>
      </c>
      <c r="AH1033" s="72">
        <v>113.9</v>
      </c>
      <c r="AI1033" s="12">
        <v>35.988</v>
      </c>
      <c r="AJ1033" s="72">
        <v>12.933</v>
      </c>
      <c r="AK1033" s="72">
        <v>77.191000000000003</v>
      </c>
      <c r="AL1033" s="12">
        <v>38.555</v>
      </c>
      <c r="AM1033" s="72">
        <v>13.856</v>
      </c>
      <c r="AN1033" s="72">
        <v>72.432000000000002</v>
      </c>
      <c r="AO1033" s="12">
        <v>187.7</v>
      </c>
      <c r="AP1033" s="72">
        <v>67.456000000000003</v>
      </c>
      <c r="AQ1033" s="72">
        <v>21.975999999999999</v>
      </c>
      <c r="AR1033" s="12">
        <v>6.4589999999999996</v>
      </c>
      <c r="AS1033" s="72">
        <v>2.3210000000000002</v>
      </c>
      <c r="AT1033" s="72">
        <v>104.172</v>
      </c>
      <c r="AU1033" s="12">
        <v>0</v>
      </c>
      <c r="AV1033" s="72">
        <v>0</v>
      </c>
      <c r="AW1033" s="72">
        <v>0</v>
      </c>
      <c r="AX1033" s="12">
        <v>6.7060000000000004</v>
      </c>
      <c r="AY1033" s="72">
        <v>2.41</v>
      </c>
      <c r="AZ1033" s="72">
        <v>101.568</v>
      </c>
      <c r="BA1033" s="12">
        <v>6.7060000000000004</v>
      </c>
      <c r="BB1033" s="72">
        <v>2.41</v>
      </c>
      <c r="BC1033" s="72">
        <v>101.568</v>
      </c>
      <c r="BD1033" s="12">
        <v>12.455</v>
      </c>
      <c r="BE1033" s="72">
        <v>4.476</v>
      </c>
      <c r="BF1033" s="72">
        <v>69.025000000000006</v>
      </c>
      <c r="BG1033" s="12">
        <v>19.161000000000001</v>
      </c>
      <c r="BH1033" s="72">
        <v>6.8860000000000001</v>
      </c>
      <c r="BI1033" s="72">
        <v>54.600999999999999</v>
      </c>
      <c r="BJ1033" s="12">
        <v>47.125999999999998</v>
      </c>
      <c r="BK1033" s="72">
        <v>16.936</v>
      </c>
      <c r="BL1033" s="72">
        <v>35.387999999999998</v>
      </c>
      <c r="BM1033" s="12">
        <v>17.811</v>
      </c>
      <c r="BN1033" s="72">
        <v>6.4009999999999998</v>
      </c>
      <c r="BO1033" s="72">
        <v>49.667000000000002</v>
      </c>
      <c r="BP1033" s="12">
        <v>64.936999999999998</v>
      </c>
      <c r="BQ1033" s="72">
        <v>23.337</v>
      </c>
      <c r="BR1033" s="72">
        <v>27.326000000000001</v>
      </c>
      <c r="BS1033" s="12">
        <v>90.557000000000002</v>
      </c>
      <c r="BT1033" s="72">
        <v>32.543999999999997</v>
      </c>
      <c r="BU1033" s="72">
        <v>23.158999999999999</v>
      </c>
      <c r="BV1033" s="12">
        <v>278.25700000000001</v>
      </c>
      <c r="BW1033" s="72">
        <v>100</v>
      </c>
      <c r="BX1033" s="72">
        <v>17.475999999999999</v>
      </c>
      <c r="BY1033" s="13"/>
      <c r="BZ1033" s="13"/>
    </row>
    <row r="1034" spans="1:78" ht="12.75" customHeight="1">
      <c r="A1034" s="122" t="s">
        <v>44</v>
      </c>
      <c r="B1034" s="71" t="s">
        <v>72</v>
      </c>
      <c r="C1034" s="71" t="s">
        <v>24</v>
      </c>
      <c r="D1034" s="34">
        <v>45992</v>
      </c>
      <c r="E1034" s="12">
        <v>0</v>
      </c>
      <c r="F1034" s="72">
        <v>0</v>
      </c>
      <c r="G1034" s="72">
        <v>0</v>
      </c>
      <c r="H1034" s="12">
        <v>13.69</v>
      </c>
      <c r="I1034" s="72">
        <v>3.806</v>
      </c>
      <c r="J1034" s="72">
        <v>72.540999999999997</v>
      </c>
      <c r="K1034" s="12">
        <v>16.616</v>
      </c>
      <c r="L1034" s="72">
        <v>4.6189999999999998</v>
      </c>
      <c r="M1034" s="72">
        <v>68.653000000000006</v>
      </c>
      <c r="N1034" s="12">
        <v>30.306000000000001</v>
      </c>
      <c r="O1034" s="72">
        <v>8.4239999999999995</v>
      </c>
      <c r="P1034" s="72">
        <v>49.576000000000001</v>
      </c>
      <c r="Q1034" s="12">
        <v>7.3719999999999999</v>
      </c>
      <c r="R1034" s="72">
        <v>2.0489999999999999</v>
      </c>
      <c r="S1034" s="72">
        <v>76.212999999999994</v>
      </c>
      <c r="T1034" s="12">
        <v>37.677999999999997</v>
      </c>
      <c r="U1034" s="72">
        <v>10.474</v>
      </c>
      <c r="V1034" s="72">
        <v>40.851999999999997</v>
      </c>
      <c r="W1034" s="12">
        <v>127.85899999999999</v>
      </c>
      <c r="X1034" s="72">
        <v>35.542000000000002</v>
      </c>
      <c r="Y1034" s="72">
        <v>19.876999999999999</v>
      </c>
      <c r="Z1034" s="12">
        <v>165.53700000000001</v>
      </c>
      <c r="AA1034" s="72">
        <v>46.015999999999998</v>
      </c>
      <c r="AB1034" s="72">
        <v>18.859000000000002</v>
      </c>
      <c r="AC1034" s="12">
        <v>165.53700000000001</v>
      </c>
      <c r="AD1034" s="72">
        <v>46.015999999999998</v>
      </c>
      <c r="AE1034" s="72">
        <v>18.859000000000002</v>
      </c>
      <c r="AF1034" s="12">
        <v>0</v>
      </c>
      <c r="AG1034" s="72">
        <v>0</v>
      </c>
      <c r="AH1034" s="72">
        <v>0</v>
      </c>
      <c r="AI1034" s="12">
        <v>50.04</v>
      </c>
      <c r="AJ1034" s="72">
        <v>13.91</v>
      </c>
      <c r="AK1034" s="72">
        <v>23.966999999999999</v>
      </c>
      <c r="AL1034" s="12">
        <v>50.04</v>
      </c>
      <c r="AM1034" s="72">
        <v>13.91</v>
      </c>
      <c r="AN1034" s="72">
        <v>23.966999999999999</v>
      </c>
      <c r="AO1034" s="12">
        <v>215.577</v>
      </c>
      <c r="AP1034" s="72">
        <v>59.926000000000002</v>
      </c>
      <c r="AQ1034" s="72">
        <v>15.093</v>
      </c>
      <c r="AR1034" s="12">
        <v>4.8259999999999996</v>
      </c>
      <c r="AS1034" s="72">
        <v>1.3420000000000001</v>
      </c>
      <c r="AT1034" s="72">
        <v>105.616</v>
      </c>
      <c r="AU1034" s="12">
        <v>0</v>
      </c>
      <c r="AV1034" s="72">
        <v>0</v>
      </c>
      <c r="AW1034" s="72">
        <v>0</v>
      </c>
      <c r="AX1034" s="12">
        <v>27.265999999999998</v>
      </c>
      <c r="AY1034" s="72">
        <v>7.58</v>
      </c>
      <c r="AZ1034" s="72">
        <v>62.066000000000003</v>
      </c>
      <c r="BA1034" s="12">
        <v>27.265999999999998</v>
      </c>
      <c r="BB1034" s="72">
        <v>7.58</v>
      </c>
      <c r="BC1034" s="72">
        <v>62.066000000000003</v>
      </c>
      <c r="BD1034" s="12">
        <v>5.2640000000000002</v>
      </c>
      <c r="BE1034" s="72">
        <v>1.4630000000000001</v>
      </c>
      <c r="BF1034" s="72">
        <v>131.10599999999999</v>
      </c>
      <c r="BG1034" s="12">
        <v>32.53</v>
      </c>
      <c r="BH1034" s="72">
        <v>9.0429999999999993</v>
      </c>
      <c r="BI1034" s="72">
        <v>57.033000000000001</v>
      </c>
      <c r="BJ1034" s="12">
        <v>88.552000000000007</v>
      </c>
      <c r="BK1034" s="72">
        <v>24.616</v>
      </c>
      <c r="BL1034" s="72">
        <v>27.047000000000001</v>
      </c>
      <c r="BM1034" s="12">
        <v>18.251000000000001</v>
      </c>
      <c r="BN1034" s="72">
        <v>5.0730000000000004</v>
      </c>
      <c r="BO1034" s="72">
        <v>52.198</v>
      </c>
      <c r="BP1034" s="12">
        <v>106.804</v>
      </c>
      <c r="BQ1034" s="72">
        <v>29.689</v>
      </c>
      <c r="BR1034" s="72">
        <v>24.812999999999999</v>
      </c>
      <c r="BS1034" s="12">
        <v>144.16</v>
      </c>
      <c r="BT1034" s="72">
        <v>40.073999999999998</v>
      </c>
      <c r="BU1034" s="72">
        <v>24.457999999999998</v>
      </c>
      <c r="BV1034" s="12">
        <v>359.73700000000002</v>
      </c>
      <c r="BW1034" s="72">
        <v>100</v>
      </c>
      <c r="BX1034" s="72">
        <v>11.452</v>
      </c>
      <c r="BY1034" s="13"/>
      <c r="BZ1034" s="13"/>
    </row>
    <row r="1035" spans="1:78" ht="12.75" customHeight="1">
      <c r="A1035" s="122" t="s">
        <v>44</v>
      </c>
      <c r="B1035" s="71" t="s">
        <v>72</v>
      </c>
      <c r="C1035" s="71" t="s">
        <v>24</v>
      </c>
      <c r="D1035" s="34">
        <v>46082</v>
      </c>
      <c r="E1035" s="12">
        <v>0</v>
      </c>
      <c r="F1035" s="72">
        <v>0</v>
      </c>
      <c r="G1035" s="72">
        <v>0</v>
      </c>
      <c r="H1035" s="12">
        <v>4.6619999999999999</v>
      </c>
      <c r="I1035" s="72">
        <v>1.431</v>
      </c>
      <c r="J1035" s="72">
        <v>110.038</v>
      </c>
      <c r="K1035" s="12">
        <v>21.161000000000001</v>
      </c>
      <c r="L1035" s="72">
        <v>6.4930000000000003</v>
      </c>
      <c r="M1035" s="72">
        <v>61.969000000000001</v>
      </c>
      <c r="N1035" s="12">
        <v>25.823</v>
      </c>
      <c r="O1035" s="72">
        <v>7.9240000000000004</v>
      </c>
      <c r="P1035" s="72">
        <v>54.305</v>
      </c>
      <c r="Q1035" s="12">
        <v>8.7539999999999996</v>
      </c>
      <c r="R1035" s="72">
        <v>2.6859999999999999</v>
      </c>
      <c r="S1035" s="72">
        <v>105.77</v>
      </c>
      <c r="T1035" s="12">
        <v>34.576999999999998</v>
      </c>
      <c r="U1035" s="72">
        <v>10.61</v>
      </c>
      <c r="V1035" s="72">
        <v>49.798999999999999</v>
      </c>
      <c r="W1035" s="12">
        <v>151.36000000000001</v>
      </c>
      <c r="X1035" s="72">
        <v>46.445999999999998</v>
      </c>
      <c r="Y1035" s="72">
        <v>24.856999999999999</v>
      </c>
      <c r="Z1035" s="12">
        <v>185.93700000000001</v>
      </c>
      <c r="AA1035" s="72">
        <v>57.057000000000002</v>
      </c>
      <c r="AB1035" s="72">
        <v>19.471</v>
      </c>
      <c r="AC1035" s="12">
        <v>185.93700000000001</v>
      </c>
      <c r="AD1035" s="72">
        <v>57.057000000000002</v>
      </c>
      <c r="AE1035" s="72">
        <v>19.471</v>
      </c>
      <c r="AF1035" s="12">
        <v>0</v>
      </c>
      <c r="AG1035" s="72">
        <v>0</v>
      </c>
      <c r="AH1035" s="72">
        <v>0</v>
      </c>
      <c r="AI1035" s="12">
        <v>33.613999999999997</v>
      </c>
      <c r="AJ1035" s="72">
        <v>10.315</v>
      </c>
      <c r="AK1035" s="72">
        <v>47.433</v>
      </c>
      <c r="AL1035" s="12">
        <v>33.613999999999997</v>
      </c>
      <c r="AM1035" s="72">
        <v>10.315</v>
      </c>
      <c r="AN1035" s="72">
        <v>47.433</v>
      </c>
      <c r="AO1035" s="12">
        <v>219.55099999999999</v>
      </c>
      <c r="AP1035" s="72">
        <v>67.370999999999995</v>
      </c>
      <c r="AQ1035" s="72">
        <v>17.908000000000001</v>
      </c>
      <c r="AR1035" s="12">
        <v>7.7530000000000001</v>
      </c>
      <c r="AS1035" s="72">
        <v>2.379</v>
      </c>
      <c r="AT1035" s="72">
        <v>103.89400000000001</v>
      </c>
      <c r="AU1035" s="12">
        <v>3.395</v>
      </c>
      <c r="AV1035" s="72">
        <v>1.042</v>
      </c>
      <c r="AW1035" s="72">
        <v>107.188</v>
      </c>
      <c r="AX1035" s="12">
        <v>14.744999999999999</v>
      </c>
      <c r="AY1035" s="72">
        <v>4.5250000000000004</v>
      </c>
      <c r="AZ1035" s="72">
        <v>103.07599999999999</v>
      </c>
      <c r="BA1035" s="12">
        <v>18.14</v>
      </c>
      <c r="BB1035" s="72">
        <v>5.5659999999999998</v>
      </c>
      <c r="BC1035" s="72">
        <v>87.617999999999995</v>
      </c>
      <c r="BD1035" s="12">
        <v>15.426</v>
      </c>
      <c r="BE1035" s="72">
        <v>4.734</v>
      </c>
      <c r="BF1035" s="72">
        <v>76.793999999999997</v>
      </c>
      <c r="BG1035" s="12">
        <v>33.564999999999998</v>
      </c>
      <c r="BH1035" s="72">
        <v>10.3</v>
      </c>
      <c r="BI1035" s="72">
        <v>61.33</v>
      </c>
      <c r="BJ1035" s="12">
        <v>51.225000000000001</v>
      </c>
      <c r="BK1035" s="72">
        <v>15.718999999999999</v>
      </c>
      <c r="BL1035" s="72">
        <v>39.267000000000003</v>
      </c>
      <c r="BM1035" s="12">
        <v>13.787000000000001</v>
      </c>
      <c r="BN1035" s="72">
        <v>4.2309999999999999</v>
      </c>
      <c r="BO1035" s="72">
        <v>69.923000000000002</v>
      </c>
      <c r="BP1035" s="12">
        <v>65.012</v>
      </c>
      <c r="BQ1035" s="72">
        <v>19.95</v>
      </c>
      <c r="BR1035" s="72">
        <v>41.685000000000002</v>
      </c>
      <c r="BS1035" s="12">
        <v>106.331</v>
      </c>
      <c r="BT1035" s="72">
        <v>32.628999999999998</v>
      </c>
      <c r="BU1035" s="72">
        <v>32.353999999999999</v>
      </c>
      <c r="BV1035" s="12">
        <v>325.88200000000001</v>
      </c>
      <c r="BW1035" s="72">
        <v>100</v>
      </c>
      <c r="BX1035" s="72">
        <v>13.676</v>
      </c>
      <c r="BY1035" s="13"/>
      <c r="BZ1035" s="13"/>
    </row>
    <row r="1036" spans="1:78" ht="12.75" customHeight="1">
      <c r="A1036" s="122" t="s">
        <v>44</v>
      </c>
      <c r="B1036" s="71" t="s">
        <v>72</v>
      </c>
      <c r="C1036" s="71" t="s">
        <v>24</v>
      </c>
      <c r="D1036" s="34">
        <v>46174</v>
      </c>
      <c r="E1036" s="12">
        <v>0</v>
      </c>
      <c r="F1036" s="72">
        <v>0</v>
      </c>
      <c r="G1036" s="72">
        <v>0</v>
      </c>
      <c r="H1036" s="12">
        <v>45.005000000000003</v>
      </c>
      <c r="I1036" s="72">
        <v>11.756</v>
      </c>
      <c r="J1036" s="72">
        <v>48.51</v>
      </c>
      <c r="K1036" s="12">
        <v>13.972</v>
      </c>
      <c r="L1036" s="72">
        <v>3.65</v>
      </c>
      <c r="M1036" s="72">
        <v>70.305999999999997</v>
      </c>
      <c r="N1036" s="12">
        <v>58.975999999999999</v>
      </c>
      <c r="O1036" s="72">
        <v>15.406000000000001</v>
      </c>
      <c r="P1036" s="72">
        <v>40.866999999999997</v>
      </c>
      <c r="Q1036" s="12">
        <v>0</v>
      </c>
      <c r="R1036" s="72">
        <v>0</v>
      </c>
      <c r="S1036" s="72">
        <v>0</v>
      </c>
      <c r="T1036" s="12">
        <v>58.975999999999999</v>
      </c>
      <c r="U1036" s="72">
        <v>15.406000000000001</v>
      </c>
      <c r="V1036" s="72">
        <v>40.866999999999997</v>
      </c>
      <c r="W1036" s="12">
        <v>198.26900000000001</v>
      </c>
      <c r="X1036" s="72">
        <v>51.792999999999999</v>
      </c>
      <c r="Y1036" s="72">
        <v>18.773</v>
      </c>
      <c r="Z1036" s="12">
        <v>257.245</v>
      </c>
      <c r="AA1036" s="72">
        <v>67.2</v>
      </c>
      <c r="AB1036" s="72">
        <v>15.083</v>
      </c>
      <c r="AC1036" s="12">
        <v>257.245</v>
      </c>
      <c r="AD1036" s="72">
        <v>67.2</v>
      </c>
      <c r="AE1036" s="72">
        <v>15.083</v>
      </c>
      <c r="AF1036" s="12">
        <v>0</v>
      </c>
      <c r="AG1036" s="72">
        <v>0</v>
      </c>
      <c r="AH1036" s="72">
        <v>0</v>
      </c>
      <c r="AI1036" s="12">
        <v>53.683999999999997</v>
      </c>
      <c r="AJ1036" s="72">
        <v>14.023999999999999</v>
      </c>
      <c r="AK1036" s="72">
        <v>26.800999999999998</v>
      </c>
      <c r="AL1036" s="12">
        <v>53.683999999999997</v>
      </c>
      <c r="AM1036" s="72">
        <v>14.023999999999999</v>
      </c>
      <c r="AN1036" s="72">
        <v>26.800999999999998</v>
      </c>
      <c r="AO1036" s="12">
        <v>310.92899999999997</v>
      </c>
      <c r="AP1036" s="72">
        <v>81.222999999999999</v>
      </c>
      <c r="AQ1036" s="72">
        <v>13.709</v>
      </c>
      <c r="AR1036" s="12">
        <v>0</v>
      </c>
      <c r="AS1036" s="72">
        <v>0</v>
      </c>
      <c r="AT1036" s="72">
        <v>0</v>
      </c>
      <c r="AU1036" s="12">
        <v>1.472</v>
      </c>
      <c r="AV1036" s="72">
        <v>0.38500000000000001</v>
      </c>
      <c r="AW1036" s="72">
        <v>105.28</v>
      </c>
      <c r="AX1036" s="12">
        <v>20.530999999999999</v>
      </c>
      <c r="AY1036" s="72">
        <v>5.3630000000000004</v>
      </c>
      <c r="AZ1036" s="72">
        <v>57.261000000000003</v>
      </c>
      <c r="BA1036" s="12">
        <v>22.003</v>
      </c>
      <c r="BB1036" s="72">
        <v>5.7480000000000002</v>
      </c>
      <c r="BC1036" s="72">
        <v>52.991999999999997</v>
      </c>
      <c r="BD1036" s="12">
        <v>0</v>
      </c>
      <c r="BE1036" s="72">
        <v>0</v>
      </c>
      <c r="BF1036" s="72">
        <v>0</v>
      </c>
      <c r="BG1036" s="12">
        <v>22.003</v>
      </c>
      <c r="BH1036" s="72">
        <v>5.7480000000000002</v>
      </c>
      <c r="BI1036" s="72">
        <v>52.991999999999997</v>
      </c>
      <c r="BJ1036" s="12">
        <v>27.981000000000002</v>
      </c>
      <c r="BK1036" s="72">
        <v>7.3090000000000002</v>
      </c>
      <c r="BL1036" s="72">
        <v>45.625</v>
      </c>
      <c r="BM1036" s="12">
        <v>21.893999999999998</v>
      </c>
      <c r="BN1036" s="72">
        <v>5.7190000000000003</v>
      </c>
      <c r="BO1036" s="72">
        <v>55.765999999999998</v>
      </c>
      <c r="BP1036" s="12">
        <v>49.875</v>
      </c>
      <c r="BQ1036" s="72">
        <v>13.029</v>
      </c>
      <c r="BR1036" s="72">
        <v>26.568999999999999</v>
      </c>
      <c r="BS1036" s="12">
        <v>71.878</v>
      </c>
      <c r="BT1036" s="72">
        <v>18.777000000000001</v>
      </c>
      <c r="BU1036" s="72">
        <v>25.001999999999999</v>
      </c>
      <c r="BV1036" s="12">
        <v>382.80700000000002</v>
      </c>
      <c r="BW1036" s="72">
        <v>100</v>
      </c>
      <c r="BX1036" s="72">
        <v>11.175000000000001</v>
      </c>
      <c r="BY1036" s="13"/>
      <c r="BZ1036" s="13"/>
    </row>
    <row r="1037" spans="1:78" ht="12.75" customHeight="1">
      <c r="A1037" s="122" t="s">
        <v>44</v>
      </c>
      <c r="B1037" s="71" t="s">
        <v>72</v>
      </c>
      <c r="C1037" s="71" t="s">
        <v>25</v>
      </c>
      <c r="D1037" s="34">
        <v>41883</v>
      </c>
      <c r="E1037" s="12">
        <v>0</v>
      </c>
      <c r="F1037" s="72">
        <v>0</v>
      </c>
      <c r="G1037" s="72">
        <v>0</v>
      </c>
      <c r="H1037" s="12">
        <v>85.215999999999994</v>
      </c>
      <c r="I1037" s="72">
        <v>4.6139999999999999</v>
      </c>
      <c r="J1037" s="72">
        <v>26.542000000000002</v>
      </c>
      <c r="K1037" s="12">
        <v>65.317999999999998</v>
      </c>
      <c r="L1037" s="72">
        <v>3.5369999999999999</v>
      </c>
      <c r="M1037" s="72">
        <v>35.988</v>
      </c>
      <c r="N1037" s="12">
        <v>150.53399999999999</v>
      </c>
      <c r="O1037" s="72">
        <v>8.1509999999999998</v>
      </c>
      <c r="P1037" s="72">
        <v>20.18</v>
      </c>
      <c r="Q1037" s="12">
        <v>36.225000000000001</v>
      </c>
      <c r="R1037" s="72">
        <v>1.9610000000000001</v>
      </c>
      <c r="S1037" s="72">
        <v>44.12</v>
      </c>
      <c r="T1037" s="12">
        <v>186.75899999999999</v>
      </c>
      <c r="U1037" s="72">
        <v>10.112</v>
      </c>
      <c r="V1037" s="72">
        <v>18.196999999999999</v>
      </c>
      <c r="W1037" s="12">
        <v>807.35799999999995</v>
      </c>
      <c r="X1037" s="72">
        <v>43.716000000000001</v>
      </c>
      <c r="Y1037" s="72">
        <v>6.3570000000000002</v>
      </c>
      <c r="Z1037" s="12">
        <v>994.11699999999996</v>
      </c>
      <c r="AA1037" s="72">
        <v>53.828000000000003</v>
      </c>
      <c r="AB1037" s="72">
        <v>5.3319999999999999</v>
      </c>
      <c r="AC1037" s="12">
        <v>994.11699999999996</v>
      </c>
      <c r="AD1037" s="72">
        <v>53.828000000000003</v>
      </c>
      <c r="AE1037" s="72">
        <v>5.3319999999999999</v>
      </c>
      <c r="AF1037" s="12">
        <v>5.8140000000000001</v>
      </c>
      <c r="AG1037" s="72">
        <v>0.315</v>
      </c>
      <c r="AH1037" s="72">
        <v>105.76600000000001</v>
      </c>
      <c r="AI1037" s="12">
        <v>83.537000000000006</v>
      </c>
      <c r="AJ1037" s="72">
        <v>4.5229999999999997</v>
      </c>
      <c r="AK1037" s="72">
        <v>25.574999999999999</v>
      </c>
      <c r="AL1037" s="12">
        <v>89.350999999999999</v>
      </c>
      <c r="AM1037" s="72">
        <v>4.8380000000000001</v>
      </c>
      <c r="AN1037" s="72">
        <v>24.626999999999999</v>
      </c>
      <c r="AO1037" s="12">
        <v>1083.4680000000001</v>
      </c>
      <c r="AP1037" s="72">
        <v>58.665999999999997</v>
      </c>
      <c r="AQ1037" s="72">
        <v>4.976</v>
      </c>
      <c r="AR1037" s="12">
        <v>31.605</v>
      </c>
      <c r="AS1037" s="72">
        <v>1.7110000000000001</v>
      </c>
      <c r="AT1037" s="72">
        <v>42.201999999999998</v>
      </c>
      <c r="AU1037" s="12">
        <v>1.006</v>
      </c>
      <c r="AV1037" s="72">
        <v>5.3999999999999999E-2</v>
      </c>
      <c r="AW1037" s="72">
        <v>102.038</v>
      </c>
      <c r="AX1037" s="12">
        <v>134.541</v>
      </c>
      <c r="AY1037" s="72">
        <v>7.2850000000000001</v>
      </c>
      <c r="AZ1037" s="72">
        <v>17.547999999999998</v>
      </c>
      <c r="BA1037" s="12">
        <v>135.547</v>
      </c>
      <c r="BB1037" s="72">
        <v>7.3390000000000004</v>
      </c>
      <c r="BC1037" s="72">
        <v>17.277999999999999</v>
      </c>
      <c r="BD1037" s="12">
        <v>159.92500000000001</v>
      </c>
      <c r="BE1037" s="72">
        <v>8.6590000000000007</v>
      </c>
      <c r="BF1037" s="72">
        <v>19.850000000000001</v>
      </c>
      <c r="BG1037" s="12">
        <v>295.47300000000001</v>
      </c>
      <c r="BH1037" s="72">
        <v>15.999000000000001</v>
      </c>
      <c r="BI1037" s="72">
        <v>10.677</v>
      </c>
      <c r="BJ1037" s="12">
        <v>401.95699999999999</v>
      </c>
      <c r="BK1037" s="72">
        <v>21.765000000000001</v>
      </c>
      <c r="BL1037" s="72">
        <v>13.016</v>
      </c>
      <c r="BM1037" s="12">
        <v>34.334000000000003</v>
      </c>
      <c r="BN1037" s="72">
        <v>1.859</v>
      </c>
      <c r="BO1037" s="72">
        <v>40.411999999999999</v>
      </c>
      <c r="BP1037" s="12">
        <v>436.29199999999997</v>
      </c>
      <c r="BQ1037" s="72">
        <v>23.623999999999999</v>
      </c>
      <c r="BR1037" s="72">
        <v>12.106999999999999</v>
      </c>
      <c r="BS1037" s="12">
        <v>763.36900000000003</v>
      </c>
      <c r="BT1037" s="72">
        <v>41.334000000000003</v>
      </c>
      <c r="BU1037" s="72">
        <v>6.7750000000000004</v>
      </c>
      <c r="BV1037" s="12">
        <v>1846.837</v>
      </c>
      <c r="BW1037" s="72">
        <v>100</v>
      </c>
      <c r="BX1037" s="72">
        <v>4.7329999999999997</v>
      </c>
      <c r="BY1037" s="13"/>
      <c r="BZ1037" s="13"/>
    </row>
    <row r="1038" spans="1:78" ht="12.75" customHeight="1">
      <c r="A1038" s="122" t="s">
        <v>44</v>
      </c>
      <c r="B1038" s="71" t="s">
        <v>72</v>
      </c>
      <c r="C1038" s="71" t="s">
        <v>25</v>
      </c>
      <c r="D1038" s="34">
        <v>41974</v>
      </c>
      <c r="E1038" s="12">
        <v>2.73</v>
      </c>
      <c r="F1038" s="72">
        <v>0.158</v>
      </c>
      <c r="G1038" s="72">
        <v>101.4</v>
      </c>
      <c r="H1038" s="12">
        <v>78.846999999999994</v>
      </c>
      <c r="I1038" s="72">
        <v>4.5519999999999996</v>
      </c>
      <c r="J1038" s="72">
        <v>28.356000000000002</v>
      </c>
      <c r="K1038" s="12">
        <v>42.76</v>
      </c>
      <c r="L1038" s="72">
        <v>2.4689999999999999</v>
      </c>
      <c r="M1038" s="72">
        <v>44.554000000000002</v>
      </c>
      <c r="N1038" s="12">
        <v>121.607</v>
      </c>
      <c r="O1038" s="72">
        <v>7.02</v>
      </c>
      <c r="P1038" s="72">
        <v>24.7</v>
      </c>
      <c r="Q1038" s="12">
        <v>10.4</v>
      </c>
      <c r="R1038" s="72">
        <v>0.6</v>
      </c>
      <c r="S1038" s="72">
        <v>64.186000000000007</v>
      </c>
      <c r="T1038" s="12">
        <v>132.006</v>
      </c>
      <c r="U1038" s="72">
        <v>7.6210000000000004</v>
      </c>
      <c r="V1038" s="72">
        <v>22.51</v>
      </c>
      <c r="W1038" s="12">
        <v>716.62099999999998</v>
      </c>
      <c r="X1038" s="72">
        <v>41.37</v>
      </c>
      <c r="Y1038" s="72">
        <v>7.9870000000000001</v>
      </c>
      <c r="Z1038" s="12">
        <v>848.62699999999995</v>
      </c>
      <c r="AA1038" s="72">
        <v>48.991</v>
      </c>
      <c r="AB1038" s="72">
        <v>6.2939999999999996</v>
      </c>
      <c r="AC1038" s="12">
        <v>851.35699999999997</v>
      </c>
      <c r="AD1038" s="72">
        <v>49.148000000000003</v>
      </c>
      <c r="AE1038" s="72">
        <v>6.3689999999999998</v>
      </c>
      <c r="AF1038" s="12">
        <v>3.22</v>
      </c>
      <c r="AG1038" s="72">
        <v>0.186</v>
      </c>
      <c r="AH1038" s="72">
        <v>111.467</v>
      </c>
      <c r="AI1038" s="12">
        <v>84.001999999999995</v>
      </c>
      <c r="AJ1038" s="72">
        <v>4.8490000000000002</v>
      </c>
      <c r="AK1038" s="72">
        <v>30.617000000000001</v>
      </c>
      <c r="AL1038" s="12">
        <v>87.221999999999994</v>
      </c>
      <c r="AM1038" s="72">
        <v>5.0350000000000001</v>
      </c>
      <c r="AN1038" s="72">
        <v>29.111000000000001</v>
      </c>
      <c r="AO1038" s="12">
        <v>938.58</v>
      </c>
      <c r="AP1038" s="72">
        <v>54.183999999999997</v>
      </c>
      <c r="AQ1038" s="72">
        <v>6.1310000000000002</v>
      </c>
      <c r="AR1038" s="12">
        <v>46.003</v>
      </c>
      <c r="AS1038" s="72">
        <v>2.6560000000000001</v>
      </c>
      <c r="AT1038" s="72">
        <v>51.697000000000003</v>
      </c>
      <c r="AU1038" s="12">
        <v>11.484999999999999</v>
      </c>
      <c r="AV1038" s="72">
        <v>0.66300000000000003</v>
      </c>
      <c r="AW1038" s="72">
        <v>73.046000000000006</v>
      </c>
      <c r="AX1038" s="12">
        <v>157.155</v>
      </c>
      <c r="AY1038" s="72">
        <v>9.0719999999999992</v>
      </c>
      <c r="AZ1038" s="72">
        <v>24.068000000000001</v>
      </c>
      <c r="BA1038" s="12">
        <v>168.64</v>
      </c>
      <c r="BB1038" s="72">
        <v>9.7349999999999994</v>
      </c>
      <c r="BC1038" s="72">
        <v>21.254999999999999</v>
      </c>
      <c r="BD1038" s="12">
        <v>98.385999999999996</v>
      </c>
      <c r="BE1038" s="72">
        <v>5.68</v>
      </c>
      <c r="BF1038" s="72">
        <v>24.093</v>
      </c>
      <c r="BG1038" s="12">
        <v>267.02600000000001</v>
      </c>
      <c r="BH1038" s="72">
        <v>15.414999999999999</v>
      </c>
      <c r="BI1038" s="72">
        <v>16.794</v>
      </c>
      <c r="BJ1038" s="12">
        <v>453.58499999999998</v>
      </c>
      <c r="BK1038" s="72">
        <v>26.184999999999999</v>
      </c>
      <c r="BL1038" s="72">
        <v>10.714</v>
      </c>
      <c r="BM1038" s="12">
        <v>27.027000000000001</v>
      </c>
      <c r="BN1038" s="72">
        <v>1.56</v>
      </c>
      <c r="BO1038" s="72">
        <v>59.457999999999998</v>
      </c>
      <c r="BP1038" s="12">
        <v>480.61200000000002</v>
      </c>
      <c r="BQ1038" s="72">
        <v>27.745000000000001</v>
      </c>
      <c r="BR1038" s="72">
        <v>11.496</v>
      </c>
      <c r="BS1038" s="12">
        <v>793.64099999999996</v>
      </c>
      <c r="BT1038" s="72">
        <v>45.816000000000003</v>
      </c>
      <c r="BU1038" s="72">
        <v>6.9669999999999996</v>
      </c>
      <c r="BV1038" s="12">
        <v>1732.221</v>
      </c>
      <c r="BW1038" s="72">
        <v>100</v>
      </c>
      <c r="BX1038" s="72">
        <v>4.3689999999999998</v>
      </c>
      <c r="BY1038" s="13"/>
      <c r="BZ1038" s="13"/>
    </row>
    <row r="1039" spans="1:78" ht="12.75" customHeight="1">
      <c r="A1039" s="122" t="s">
        <v>44</v>
      </c>
      <c r="B1039" s="71" t="s">
        <v>72</v>
      </c>
      <c r="C1039" s="71" t="s">
        <v>25</v>
      </c>
      <c r="D1039" s="34">
        <v>42064</v>
      </c>
      <c r="E1039" s="12">
        <v>0</v>
      </c>
      <c r="F1039" s="72">
        <v>0</v>
      </c>
      <c r="G1039" s="72">
        <v>0</v>
      </c>
      <c r="H1039" s="12">
        <v>74.945999999999998</v>
      </c>
      <c r="I1039" s="72">
        <v>4.1840000000000002</v>
      </c>
      <c r="J1039" s="72">
        <v>30.135000000000002</v>
      </c>
      <c r="K1039" s="12">
        <v>85.283000000000001</v>
      </c>
      <c r="L1039" s="72">
        <v>4.7610000000000001</v>
      </c>
      <c r="M1039" s="72">
        <v>28.387</v>
      </c>
      <c r="N1039" s="12">
        <v>160.22800000000001</v>
      </c>
      <c r="O1039" s="72">
        <v>8.9450000000000003</v>
      </c>
      <c r="P1039" s="72">
        <v>21.513999999999999</v>
      </c>
      <c r="Q1039" s="12">
        <v>32.380000000000003</v>
      </c>
      <c r="R1039" s="72">
        <v>1.8080000000000001</v>
      </c>
      <c r="S1039" s="72">
        <v>72.545000000000002</v>
      </c>
      <c r="T1039" s="12">
        <v>192.608</v>
      </c>
      <c r="U1039" s="72">
        <v>10.753</v>
      </c>
      <c r="V1039" s="72">
        <v>19.378</v>
      </c>
      <c r="W1039" s="12">
        <v>670.64400000000001</v>
      </c>
      <c r="X1039" s="72">
        <v>37.44</v>
      </c>
      <c r="Y1039" s="72">
        <v>7.8120000000000003</v>
      </c>
      <c r="Z1039" s="12">
        <v>863.25199999999995</v>
      </c>
      <c r="AA1039" s="72">
        <v>48.192999999999998</v>
      </c>
      <c r="AB1039" s="72">
        <v>6.1050000000000004</v>
      </c>
      <c r="AC1039" s="12">
        <v>863.25199999999995</v>
      </c>
      <c r="AD1039" s="72">
        <v>48.192999999999998</v>
      </c>
      <c r="AE1039" s="72">
        <v>6.1050000000000004</v>
      </c>
      <c r="AF1039" s="12">
        <v>17.366</v>
      </c>
      <c r="AG1039" s="72">
        <v>0.97</v>
      </c>
      <c r="AH1039" s="72">
        <v>80.929000000000002</v>
      </c>
      <c r="AI1039" s="12">
        <v>104.03700000000001</v>
      </c>
      <c r="AJ1039" s="72">
        <v>5.8079999999999998</v>
      </c>
      <c r="AK1039" s="72">
        <v>22.82</v>
      </c>
      <c r="AL1039" s="12">
        <v>121.40300000000001</v>
      </c>
      <c r="AM1039" s="72">
        <v>6.7779999999999996</v>
      </c>
      <c r="AN1039" s="72">
        <v>19.956</v>
      </c>
      <c r="AO1039" s="12">
        <v>984.65599999999995</v>
      </c>
      <c r="AP1039" s="72">
        <v>54.97</v>
      </c>
      <c r="AQ1039" s="72">
        <v>6.008</v>
      </c>
      <c r="AR1039" s="12">
        <v>95.078000000000003</v>
      </c>
      <c r="AS1039" s="72">
        <v>5.3079999999999998</v>
      </c>
      <c r="AT1039" s="72">
        <v>25.59</v>
      </c>
      <c r="AU1039" s="12">
        <v>23.663</v>
      </c>
      <c r="AV1039" s="72">
        <v>1.321</v>
      </c>
      <c r="AW1039" s="72">
        <v>49.719000000000001</v>
      </c>
      <c r="AX1039" s="12">
        <v>96.478999999999999</v>
      </c>
      <c r="AY1039" s="72">
        <v>5.3860000000000001</v>
      </c>
      <c r="AZ1039" s="72">
        <v>22.373000000000001</v>
      </c>
      <c r="BA1039" s="12">
        <v>120.143</v>
      </c>
      <c r="BB1039" s="72">
        <v>6.7069999999999999</v>
      </c>
      <c r="BC1039" s="72">
        <v>20.844000000000001</v>
      </c>
      <c r="BD1039" s="12">
        <v>103.705</v>
      </c>
      <c r="BE1039" s="72">
        <v>5.79</v>
      </c>
      <c r="BF1039" s="72">
        <v>26.314</v>
      </c>
      <c r="BG1039" s="12">
        <v>223.84800000000001</v>
      </c>
      <c r="BH1039" s="72">
        <v>12.497</v>
      </c>
      <c r="BI1039" s="72">
        <v>16.175000000000001</v>
      </c>
      <c r="BJ1039" s="12">
        <v>453.45400000000001</v>
      </c>
      <c r="BK1039" s="72">
        <v>25.315000000000001</v>
      </c>
      <c r="BL1039" s="72">
        <v>10.477</v>
      </c>
      <c r="BM1039" s="12">
        <v>34.215000000000003</v>
      </c>
      <c r="BN1039" s="72">
        <v>1.91</v>
      </c>
      <c r="BO1039" s="72">
        <v>65.995000000000005</v>
      </c>
      <c r="BP1039" s="12">
        <v>487.66899999999998</v>
      </c>
      <c r="BQ1039" s="72">
        <v>27.225000000000001</v>
      </c>
      <c r="BR1039" s="72">
        <v>9.0269999999999992</v>
      </c>
      <c r="BS1039" s="12">
        <v>806.59500000000003</v>
      </c>
      <c r="BT1039" s="72">
        <v>45.03</v>
      </c>
      <c r="BU1039" s="72">
        <v>5.9180000000000001</v>
      </c>
      <c r="BV1039" s="12">
        <v>1791.251</v>
      </c>
      <c r="BW1039" s="72">
        <v>100</v>
      </c>
      <c r="BX1039" s="72">
        <v>4.0599999999999996</v>
      </c>
      <c r="BY1039" s="13"/>
      <c r="BZ1039" s="13"/>
    </row>
    <row r="1040" spans="1:78" ht="12.75" customHeight="1">
      <c r="A1040" s="122" t="s">
        <v>44</v>
      </c>
      <c r="B1040" s="71" t="s">
        <v>72</v>
      </c>
      <c r="C1040" s="71" t="s">
        <v>25</v>
      </c>
      <c r="D1040" s="34">
        <v>42156</v>
      </c>
      <c r="E1040" s="12">
        <v>0</v>
      </c>
      <c r="F1040" s="72">
        <v>0</v>
      </c>
      <c r="G1040" s="72">
        <v>0</v>
      </c>
      <c r="H1040" s="12">
        <v>86.558999999999997</v>
      </c>
      <c r="I1040" s="72">
        <v>4.5019999999999998</v>
      </c>
      <c r="J1040" s="72">
        <v>22.62</v>
      </c>
      <c r="K1040" s="12">
        <v>91.677999999999997</v>
      </c>
      <c r="L1040" s="72">
        <v>4.7679999999999998</v>
      </c>
      <c r="M1040" s="72">
        <v>22.12</v>
      </c>
      <c r="N1040" s="12">
        <v>178.238</v>
      </c>
      <c r="O1040" s="72">
        <v>9.27</v>
      </c>
      <c r="P1040" s="72">
        <v>17.122</v>
      </c>
      <c r="Q1040" s="12">
        <v>37.375</v>
      </c>
      <c r="R1040" s="72">
        <v>1.944</v>
      </c>
      <c r="S1040" s="72">
        <v>52.133000000000003</v>
      </c>
      <c r="T1040" s="12">
        <v>215.613</v>
      </c>
      <c r="U1040" s="72">
        <v>11.214</v>
      </c>
      <c r="V1040" s="72">
        <v>14.58</v>
      </c>
      <c r="W1040" s="12">
        <v>700.13900000000001</v>
      </c>
      <c r="X1040" s="72">
        <v>36.414999999999999</v>
      </c>
      <c r="Y1040" s="72">
        <v>8.9969999999999999</v>
      </c>
      <c r="Z1040" s="12">
        <v>915.75199999999995</v>
      </c>
      <c r="AA1040" s="72">
        <v>47.63</v>
      </c>
      <c r="AB1040" s="72">
        <v>7.35</v>
      </c>
      <c r="AC1040" s="12">
        <v>915.75199999999995</v>
      </c>
      <c r="AD1040" s="72">
        <v>47.63</v>
      </c>
      <c r="AE1040" s="72">
        <v>7.35</v>
      </c>
      <c r="AF1040" s="12">
        <v>0</v>
      </c>
      <c r="AG1040" s="72">
        <v>0</v>
      </c>
      <c r="AH1040" s="72">
        <v>0</v>
      </c>
      <c r="AI1040" s="12">
        <v>129.31899999999999</v>
      </c>
      <c r="AJ1040" s="72">
        <v>6.726</v>
      </c>
      <c r="AK1040" s="72">
        <v>20.550999999999998</v>
      </c>
      <c r="AL1040" s="12">
        <v>129.31899999999999</v>
      </c>
      <c r="AM1040" s="72">
        <v>6.726</v>
      </c>
      <c r="AN1040" s="72">
        <v>20.550999999999998</v>
      </c>
      <c r="AO1040" s="12">
        <v>1045.07</v>
      </c>
      <c r="AP1040" s="72">
        <v>54.356000000000002</v>
      </c>
      <c r="AQ1040" s="72">
        <v>7.2690000000000001</v>
      </c>
      <c r="AR1040" s="12">
        <v>75.072999999999993</v>
      </c>
      <c r="AS1040" s="72">
        <v>3.9049999999999998</v>
      </c>
      <c r="AT1040" s="72">
        <v>25.782</v>
      </c>
      <c r="AU1040" s="12">
        <v>33.898000000000003</v>
      </c>
      <c r="AV1040" s="72">
        <v>1.7629999999999999</v>
      </c>
      <c r="AW1040" s="72">
        <v>45.261000000000003</v>
      </c>
      <c r="AX1040" s="12">
        <v>146.5</v>
      </c>
      <c r="AY1040" s="72">
        <v>7.62</v>
      </c>
      <c r="AZ1040" s="72">
        <v>19.18</v>
      </c>
      <c r="BA1040" s="12">
        <v>180.398</v>
      </c>
      <c r="BB1040" s="72">
        <v>9.3829999999999991</v>
      </c>
      <c r="BC1040" s="72">
        <v>19.876000000000001</v>
      </c>
      <c r="BD1040" s="12">
        <v>69.861999999999995</v>
      </c>
      <c r="BE1040" s="72">
        <v>3.6339999999999999</v>
      </c>
      <c r="BF1040" s="72">
        <v>31.613</v>
      </c>
      <c r="BG1040" s="12">
        <v>250.26</v>
      </c>
      <c r="BH1040" s="72">
        <v>13.016</v>
      </c>
      <c r="BI1040" s="72">
        <v>18.227</v>
      </c>
      <c r="BJ1040" s="12">
        <v>544.71699999999998</v>
      </c>
      <c r="BK1040" s="72">
        <v>28.331</v>
      </c>
      <c r="BL1040" s="72">
        <v>8.0820000000000007</v>
      </c>
      <c r="BM1040" s="12">
        <v>7.5350000000000001</v>
      </c>
      <c r="BN1040" s="72">
        <v>0.39200000000000002</v>
      </c>
      <c r="BO1040" s="72">
        <v>101.65600000000001</v>
      </c>
      <c r="BP1040" s="12">
        <v>552.25099999999998</v>
      </c>
      <c r="BQ1040" s="72">
        <v>28.722999999999999</v>
      </c>
      <c r="BR1040" s="72">
        <v>7.9370000000000003</v>
      </c>
      <c r="BS1040" s="12">
        <v>877.58500000000004</v>
      </c>
      <c r="BT1040" s="72">
        <v>45.643999999999998</v>
      </c>
      <c r="BU1040" s="72">
        <v>4.8170000000000002</v>
      </c>
      <c r="BV1040" s="12">
        <v>1922.655</v>
      </c>
      <c r="BW1040" s="72">
        <v>100</v>
      </c>
      <c r="BX1040" s="72">
        <v>4.3760000000000003</v>
      </c>
      <c r="BY1040" s="13"/>
      <c r="BZ1040" s="13"/>
    </row>
    <row r="1041" spans="1:78" ht="12.75" customHeight="1">
      <c r="A1041" s="122" t="s">
        <v>44</v>
      </c>
      <c r="B1041" s="71" t="s">
        <v>72</v>
      </c>
      <c r="C1041" s="71" t="s">
        <v>25</v>
      </c>
      <c r="D1041" s="34">
        <v>42614</v>
      </c>
      <c r="E1041" s="12">
        <v>0</v>
      </c>
      <c r="F1041" s="72">
        <v>0</v>
      </c>
      <c r="G1041" s="72">
        <v>0</v>
      </c>
      <c r="H1041" s="12">
        <v>84.26</v>
      </c>
      <c r="I1041" s="72">
        <v>4.5739999999999998</v>
      </c>
      <c r="J1041" s="72">
        <v>24.253</v>
      </c>
      <c r="K1041" s="12">
        <v>44.935000000000002</v>
      </c>
      <c r="L1041" s="72">
        <v>2.4390000000000001</v>
      </c>
      <c r="M1041" s="72">
        <v>28.347000000000001</v>
      </c>
      <c r="N1041" s="12">
        <v>129.19499999999999</v>
      </c>
      <c r="O1041" s="72">
        <v>7.0129999999999999</v>
      </c>
      <c r="P1041" s="72">
        <v>19.893000000000001</v>
      </c>
      <c r="Q1041" s="12">
        <v>20.664000000000001</v>
      </c>
      <c r="R1041" s="72">
        <v>1.1220000000000001</v>
      </c>
      <c r="S1041" s="72">
        <v>49.860999999999997</v>
      </c>
      <c r="T1041" s="12">
        <v>149.86000000000001</v>
      </c>
      <c r="U1041" s="72">
        <v>8.1349999999999998</v>
      </c>
      <c r="V1041" s="72">
        <v>18.637</v>
      </c>
      <c r="W1041" s="12">
        <v>813.70799999999997</v>
      </c>
      <c r="X1041" s="72">
        <v>44.173000000000002</v>
      </c>
      <c r="Y1041" s="72">
        <v>8.8680000000000003</v>
      </c>
      <c r="Z1041" s="12">
        <v>963.56700000000001</v>
      </c>
      <c r="AA1041" s="72">
        <v>52.308</v>
      </c>
      <c r="AB1041" s="72">
        <v>7.66</v>
      </c>
      <c r="AC1041" s="12">
        <v>963.56700000000001</v>
      </c>
      <c r="AD1041" s="72">
        <v>52.308</v>
      </c>
      <c r="AE1041" s="72">
        <v>7.66</v>
      </c>
      <c r="AF1041" s="12">
        <v>2.903</v>
      </c>
      <c r="AG1041" s="72">
        <v>0.158</v>
      </c>
      <c r="AH1041" s="72">
        <v>105.22</v>
      </c>
      <c r="AI1041" s="12">
        <v>91.375</v>
      </c>
      <c r="AJ1041" s="72">
        <v>4.96</v>
      </c>
      <c r="AK1041" s="72">
        <v>27.141999999999999</v>
      </c>
      <c r="AL1041" s="12">
        <v>94.278000000000006</v>
      </c>
      <c r="AM1041" s="72">
        <v>5.1180000000000003</v>
      </c>
      <c r="AN1041" s="72">
        <v>25.879000000000001</v>
      </c>
      <c r="AO1041" s="12">
        <v>1057.845</v>
      </c>
      <c r="AP1041" s="72">
        <v>57.426000000000002</v>
      </c>
      <c r="AQ1041" s="72">
        <v>6.593</v>
      </c>
      <c r="AR1041" s="12">
        <v>21.92</v>
      </c>
      <c r="AS1041" s="72">
        <v>1.19</v>
      </c>
      <c r="AT1041" s="72">
        <v>45.978000000000002</v>
      </c>
      <c r="AU1041" s="12">
        <v>5.2770000000000001</v>
      </c>
      <c r="AV1041" s="72">
        <v>0.28599999999999998</v>
      </c>
      <c r="AW1041" s="72">
        <v>76.349999999999994</v>
      </c>
      <c r="AX1041" s="12">
        <v>122.26300000000001</v>
      </c>
      <c r="AY1041" s="72">
        <v>6.6369999999999996</v>
      </c>
      <c r="AZ1041" s="72">
        <v>19.913</v>
      </c>
      <c r="BA1041" s="12">
        <v>127.54</v>
      </c>
      <c r="BB1041" s="72">
        <v>6.9240000000000004</v>
      </c>
      <c r="BC1041" s="72">
        <v>20.100999999999999</v>
      </c>
      <c r="BD1041" s="12">
        <v>98.385999999999996</v>
      </c>
      <c r="BE1041" s="72">
        <v>5.3410000000000002</v>
      </c>
      <c r="BF1041" s="72">
        <v>24.404</v>
      </c>
      <c r="BG1041" s="12">
        <v>225.92599999999999</v>
      </c>
      <c r="BH1041" s="72">
        <v>12.265000000000001</v>
      </c>
      <c r="BI1041" s="72">
        <v>14.423999999999999</v>
      </c>
      <c r="BJ1041" s="12">
        <v>495.25700000000001</v>
      </c>
      <c r="BK1041" s="72">
        <v>26.885999999999999</v>
      </c>
      <c r="BL1041" s="72">
        <v>7.827</v>
      </c>
      <c r="BM1041" s="12">
        <v>41.146999999999998</v>
      </c>
      <c r="BN1041" s="72">
        <v>2.234</v>
      </c>
      <c r="BO1041" s="72">
        <v>39.89</v>
      </c>
      <c r="BP1041" s="12">
        <v>536.404</v>
      </c>
      <c r="BQ1041" s="72">
        <v>29.119</v>
      </c>
      <c r="BR1041" s="72">
        <v>7.391</v>
      </c>
      <c r="BS1041" s="12">
        <v>784.25</v>
      </c>
      <c r="BT1041" s="72">
        <v>42.573999999999998</v>
      </c>
      <c r="BU1041" s="72">
        <v>5.8339999999999996</v>
      </c>
      <c r="BV1041" s="12">
        <v>1842.096</v>
      </c>
      <c r="BW1041" s="72">
        <v>100</v>
      </c>
      <c r="BX1041" s="72">
        <v>5.0570000000000004</v>
      </c>
      <c r="BY1041" s="13"/>
      <c r="BZ1041" s="13"/>
    </row>
    <row r="1042" spans="1:78" ht="12.75" customHeight="1">
      <c r="A1042" s="122" t="s">
        <v>44</v>
      </c>
      <c r="B1042" s="71" t="s">
        <v>72</v>
      </c>
      <c r="C1042" s="71" t="s">
        <v>25</v>
      </c>
      <c r="D1042" s="34">
        <v>42705</v>
      </c>
      <c r="E1042" s="12">
        <v>0</v>
      </c>
      <c r="F1042" s="72">
        <v>0</v>
      </c>
      <c r="G1042" s="72">
        <v>0</v>
      </c>
      <c r="H1042" s="12">
        <v>107.39700000000001</v>
      </c>
      <c r="I1042" s="72">
        <v>5.4180000000000001</v>
      </c>
      <c r="J1042" s="72">
        <v>27.395</v>
      </c>
      <c r="K1042" s="12">
        <v>60.5</v>
      </c>
      <c r="L1042" s="72">
        <v>3.052</v>
      </c>
      <c r="M1042" s="72">
        <v>39.76</v>
      </c>
      <c r="N1042" s="12">
        <v>167.89699999999999</v>
      </c>
      <c r="O1042" s="72">
        <v>8.4700000000000006</v>
      </c>
      <c r="P1042" s="72">
        <v>24.448</v>
      </c>
      <c r="Q1042" s="12">
        <v>45.811999999999998</v>
      </c>
      <c r="R1042" s="72">
        <v>2.3109999999999999</v>
      </c>
      <c r="S1042" s="72">
        <v>39.738</v>
      </c>
      <c r="T1042" s="12">
        <v>213.709</v>
      </c>
      <c r="U1042" s="72">
        <v>10.781000000000001</v>
      </c>
      <c r="V1042" s="72">
        <v>19.547999999999998</v>
      </c>
      <c r="W1042" s="12">
        <v>831.45600000000002</v>
      </c>
      <c r="X1042" s="72">
        <v>41.942999999999998</v>
      </c>
      <c r="Y1042" s="72">
        <v>7.8449999999999998</v>
      </c>
      <c r="Z1042" s="12">
        <v>1045.165</v>
      </c>
      <c r="AA1042" s="72">
        <v>52.723999999999997</v>
      </c>
      <c r="AB1042" s="72">
        <v>7.0940000000000003</v>
      </c>
      <c r="AC1042" s="12">
        <v>1045.165</v>
      </c>
      <c r="AD1042" s="72">
        <v>52.723999999999997</v>
      </c>
      <c r="AE1042" s="72">
        <v>7.0940000000000003</v>
      </c>
      <c r="AF1042" s="12">
        <v>0</v>
      </c>
      <c r="AG1042" s="72">
        <v>0</v>
      </c>
      <c r="AH1042" s="72">
        <v>0</v>
      </c>
      <c r="AI1042" s="12">
        <v>105.973</v>
      </c>
      <c r="AJ1042" s="72">
        <v>5.3460000000000001</v>
      </c>
      <c r="AK1042" s="72">
        <v>18.013999999999999</v>
      </c>
      <c r="AL1042" s="12">
        <v>105.973</v>
      </c>
      <c r="AM1042" s="72">
        <v>5.3460000000000001</v>
      </c>
      <c r="AN1042" s="72">
        <v>18.013999999999999</v>
      </c>
      <c r="AO1042" s="12">
        <v>1151.1379999999999</v>
      </c>
      <c r="AP1042" s="72">
        <v>58.07</v>
      </c>
      <c r="AQ1042" s="72">
        <v>6.16</v>
      </c>
      <c r="AR1042" s="12">
        <v>61.439</v>
      </c>
      <c r="AS1042" s="72">
        <v>3.0990000000000002</v>
      </c>
      <c r="AT1042" s="72">
        <v>57.496000000000002</v>
      </c>
      <c r="AU1042" s="12">
        <v>3.2050000000000001</v>
      </c>
      <c r="AV1042" s="72">
        <v>0.16200000000000001</v>
      </c>
      <c r="AW1042" s="72">
        <v>101.402</v>
      </c>
      <c r="AX1042" s="12">
        <v>165.80099999999999</v>
      </c>
      <c r="AY1042" s="72">
        <v>8.3640000000000008</v>
      </c>
      <c r="AZ1042" s="72">
        <v>26.782</v>
      </c>
      <c r="BA1042" s="12">
        <v>169.006</v>
      </c>
      <c r="BB1042" s="72">
        <v>8.5259999999999998</v>
      </c>
      <c r="BC1042" s="72">
        <v>26.221</v>
      </c>
      <c r="BD1042" s="12">
        <v>97.341999999999999</v>
      </c>
      <c r="BE1042" s="72">
        <v>4.91</v>
      </c>
      <c r="BF1042" s="72">
        <v>33.652999999999999</v>
      </c>
      <c r="BG1042" s="12">
        <v>266.34800000000001</v>
      </c>
      <c r="BH1042" s="72">
        <v>13.436</v>
      </c>
      <c r="BI1042" s="72">
        <v>17.481000000000002</v>
      </c>
      <c r="BJ1042" s="12">
        <v>449.07900000000001</v>
      </c>
      <c r="BK1042" s="72">
        <v>22.654</v>
      </c>
      <c r="BL1042" s="72">
        <v>14.273</v>
      </c>
      <c r="BM1042" s="12">
        <v>54.326000000000001</v>
      </c>
      <c r="BN1042" s="72">
        <v>2.7410000000000001</v>
      </c>
      <c r="BO1042" s="72">
        <v>62.206000000000003</v>
      </c>
      <c r="BP1042" s="12">
        <v>503.40600000000001</v>
      </c>
      <c r="BQ1042" s="72">
        <v>25.395</v>
      </c>
      <c r="BR1042" s="72">
        <v>14.510999999999999</v>
      </c>
      <c r="BS1042" s="12">
        <v>831.19200000000001</v>
      </c>
      <c r="BT1042" s="72">
        <v>41.93</v>
      </c>
      <c r="BU1042" s="72">
        <v>8.9049999999999994</v>
      </c>
      <c r="BV1042" s="12">
        <v>1982.33</v>
      </c>
      <c r="BW1042" s="72">
        <v>100</v>
      </c>
      <c r="BX1042" s="72">
        <v>4.6340000000000003</v>
      </c>
      <c r="BY1042" s="13"/>
      <c r="BZ1042" s="13"/>
    </row>
    <row r="1043" spans="1:78" ht="12.75" customHeight="1">
      <c r="A1043" s="122" t="s">
        <v>44</v>
      </c>
      <c r="B1043" s="71" t="s">
        <v>72</v>
      </c>
      <c r="C1043" s="71" t="s">
        <v>25</v>
      </c>
      <c r="D1043" s="34">
        <v>42795</v>
      </c>
      <c r="E1043" s="12">
        <v>0</v>
      </c>
      <c r="F1043" s="72">
        <v>0</v>
      </c>
      <c r="G1043" s="72">
        <v>0</v>
      </c>
      <c r="H1043" s="12">
        <v>45.533000000000001</v>
      </c>
      <c r="I1043" s="72">
        <v>2.5579999999999998</v>
      </c>
      <c r="J1043" s="72">
        <v>34.781999999999996</v>
      </c>
      <c r="K1043" s="12">
        <v>110.077</v>
      </c>
      <c r="L1043" s="72">
        <v>6.1849999999999996</v>
      </c>
      <c r="M1043" s="72">
        <v>16.702999999999999</v>
      </c>
      <c r="N1043" s="12">
        <v>155.61000000000001</v>
      </c>
      <c r="O1043" s="72">
        <v>8.7430000000000003</v>
      </c>
      <c r="P1043" s="72">
        <v>16.471</v>
      </c>
      <c r="Q1043" s="12">
        <v>25.292000000000002</v>
      </c>
      <c r="R1043" s="72">
        <v>1.421</v>
      </c>
      <c r="S1043" s="72">
        <v>50.1</v>
      </c>
      <c r="T1043" s="12">
        <v>180.90199999999999</v>
      </c>
      <c r="U1043" s="72">
        <v>10.164</v>
      </c>
      <c r="V1043" s="72">
        <v>13.493</v>
      </c>
      <c r="W1043" s="12">
        <v>724.94600000000003</v>
      </c>
      <c r="X1043" s="72">
        <v>40.731000000000002</v>
      </c>
      <c r="Y1043" s="72">
        <v>8.2469999999999999</v>
      </c>
      <c r="Z1043" s="12">
        <v>905.84799999999996</v>
      </c>
      <c r="AA1043" s="72">
        <v>50.895000000000003</v>
      </c>
      <c r="AB1043" s="72">
        <v>6.0720000000000001</v>
      </c>
      <c r="AC1043" s="12">
        <v>905.84799999999996</v>
      </c>
      <c r="AD1043" s="72">
        <v>50.895000000000003</v>
      </c>
      <c r="AE1043" s="72">
        <v>6.0720000000000001</v>
      </c>
      <c r="AF1043" s="12">
        <v>1.861</v>
      </c>
      <c r="AG1043" s="72">
        <v>0.105</v>
      </c>
      <c r="AH1043" s="72">
        <v>120.18600000000001</v>
      </c>
      <c r="AI1043" s="12">
        <v>82.647000000000006</v>
      </c>
      <c r="AJ1043" s="72">
        <v>4.6440000000000001</v>
      </c>
      <c r="AK1043" s="72">
        <v>24.768999999999998</v>
      </c>
      <c r="AL1043" s="12">
        <v>84.507999999999996</v>
      </c>
      <c r="AM1043" s="72">
        <v>4.7480000000000002</v>
      </c>
      <c r="AN1043" s="72">
        <v>24.375</v>
      </c>
      <c r="AO1043" s="12">
        <v>990.35599999999999</v>
      </c>
      <c r="AP1043" s="72">
        <v>55.643000000000001</v>
      </c>
      <c r="AQ1043" s="72">
        <v>5.7949999999999999</v>
      </c>
      <c r="AR1043" s="12">
        <v>106.95399999999999</v>
      </c>
      <c r="AS1043" s="72">
        <v>6.0090000000000003</v>
      </c>
      <c r="AT1043" s="72">
        <v>26.352</v>
      </c>
      <c r="AU1043" s="12">
        <v>12.836</v>
      </c>
      <c r="AV1043" s="72">
        <v>0.72099999999999997</v>
      </c>
      <c r="AW1043" s="72">
        <v>62.573</v>
      </c>
      <c r="AX1043" s="12">
        <v>149.61000000000001</v>
      </c>
      <c r="AY1043" s="72">
        <v>8.4060000000000006</v>
      </c>
      <c r="AZ1043" s="72">
        <v>18.84</v>
      </c>
      <c r="BA1043" s="12">
        <v>162.446</v>
      </c>
      <c r="BB1043" s="72">
        <v>9.1270000000000007</v>
      </c>
      <c r="BC1043" s="72">
        <v>17.745999999999999</v>
      </c>
      <c r="BD1043" s="12">
        <v>115.371</v>
      </c>
      <c r="BE1043" s="72">
        <v>6.4820000000000002</v>
      </c>
      <c r="BF1043" s="72">
        <v>22.701000000000001</v>
      </c>
      <c r="BG1043" s="12">
        <v>277.81700000000001</v>
      </c>
      <c r="BH1043" s="72">
        <v>15.609</v>
      </c>
      <c r="BI1043" s="72">
        <v>15.417999999999999</v>
      </c>
      <c r="BJ1043" s="12">
        <v>355.91399999999999</v>
      </c>
      <c r="BK1043" s="72">
        <v>19.997</v>
      </c>
      <c r="BL1043" s="72">
        <v>14.505000000000001</v>
      </c>
      <c r="BM1043" s="12">
        <v>48.784999999999997</v>
      </c>
      <c r="BN1043" s="72">
        <v>2.7410000000000001</v>
      </c>
      <c r="BO1043" s="72">
        <v>45.1</v>
      </c>
      <c r="BP1043" s="12">
        <v>404.69900000000001</v>
      </c>
      <c r="BQ1043" s="72">
        <v>22.738</v>
      </c>
      <c r="BR1043" s="72">
        <v>13.606</v>
      </c>
      <c r="BS1043" s="12">
        <v>789.47</v>
      </c>
      <c r="BT1043" s="72">
        <v>44.356999999999999</v>
      </c>
      <c r="BU1043" s="72">
        <v>8.5220000000000002</v>
      </c>
      <c r="BV1043" s="12">
        <v>1779.826</v>
      </c>
      <c r="BW1043" s="72">
        <v>100</v>
      </c>
      <c r="BX1043" s="72">
        <v>5.1779999999999999</v>
      </c>
      <c r="BY1043" s="13"/>
      <c r="BZ1043" s="13"/>
    </row>
    <row r="1044" spans="1:78" ht="12.75" customHeight="1">
      <c r="A1044" s="122" t="s">
        <v>44</v>
      </c>
      <c r="B1044" s="71" t="s">
        <v>72</v>
      </c>
      <c r="C1044" s="71" t="s">
        <v>25</v>
      </c>
      <c r="D1044" s="34">
        <v>42887</v>
      </c>
      <c r="E1044" s="12">
        <v>0</v>
      </c>
      <c r="F1044" s="72">
        <v>0</v>
      </c>
      <c r="G1044" s="72">
        <v>0</v>
      </c>
      <c r="H1044" s="12">
        <v>136.822</v>
      </c>
      <c r="I1044" s="72">
        <v>6.8719999999999999</v>
      </c>
      <c r="J1044" s="72">
        <v>18.989000000000001</v>
      </c>
      <c r="K1044" s="12">
        <v>52.969000000000001</v>
      </c>
      <c r="L1044" s="72">
        <v>2.66</v>
      </c>
      <c r="M1044" s="72">
        <v>33.622</v>
      </c>
      <c r="N1044" s="12">
        <v>189.791</v>
      </c>
      <c r="O1044" s="72">
        <v>9.532</v>
      </c>
      <c r="P1044" s="72">
        <v>15.715</v>
      </c>
      <c r="Q1044" s="12">
        <v>59.006999999999998</v>
      </c>
      <c r="R1044" s="72">
        <v>2.9630000000000001</v>
      </c>
      <c r="S1044" s="72">
        <v>31.901</v>
      </c>
      <c r="T1044" s="12">
        <v>248.798</v>
      </c>
      <c r="U1044" s="72">
        <v>12.494999999999999</v>
      </c>
      <c r="V1044" s="72">
        <v>12.023999999999999</v>
      </c>
      <c r="W1044" s="12">
        <v>763.54300000000001</v>
      </c>
      <c r="X1044" s="72">
        <v>38.347000000000001</v>
      </c>
      <c r="Y1044" s="72">
        <v>8.1140000000000008</v>
      </c>
      <c r="Z1044" s="12">
        <v>1012.34</v>
      </c>
      <c r="AA1044" s="72">
        <v>50.841999999999999</v>
      </c>
      <c r="AB1044" s="72">
        <v>5.5</v>
      </c>
      <c r="AC1044" s="12">
        <v>1012.34</v>
      </c>
      <c r="AD1044" s="72">
        <v>50.841999999999999</v>
      </c>
      <c r="AE1044" s="72">
        <v>5.5</v>
      </c>
      <c r="AF1044" s="12">
        <v>15.977</v>
      </c>
      <c r="AG1044" s="72">
        <v>0.80200000000000005</v>
      </c>
      <c r="AH1044" s="72">
        <v>63.648000000000003</v>
      </c>
      <c r="AI1044" s="12">
        <v>94.33</v>
      </c>
      <c r="AJ1044" s="72">
        <v>4.7370000000000001</v>
      </c>
      <c r="AK1044" s="72">
        <v>17.890999999999998</v>
      </c>
      <c r="AL1044" s="12">
        <v>110.307</v>
      </c>
      <c r="AM1044" s="72">
        <v>5.54</v>
      </c>
      <c r="AN1044" s="72">
        <v>15.788</v>
      </c>
      <c r="AO1044" s="12">
        <v>1122.6469999999999</v>
      </c>
      <c r="AP1044" s="72">
        <v>56.381999999999998</v>
      </c>
      <c r="AQ1044" s="72">
        <v>5.468</v>
      </c>
      <c r="AR1044" s="12">
        <v>59.01</v>
      </c>
      <c r="AS1044" s="72">
        <v>2.964</v>
      </c>
      <c r="AT1044" s="72">
        <v>30.132000000000001</v>
      </c>
      <c r="AU1044" s="12">
        <v>12.976000000000001</v>
      </c>
      <c r="AV1044" s="72">
        <v>0.65200000000000002</v>
      </c>
      <c r="AW1044" s="72">
        <v>59.009</v>
      </c>
      <c r="AX1044" s="12">
        <v>152.22399999999999</v>
      </c>
      <c r="AY1044" s="72">
        <v>7.6449999999999996</v>
      </c>
      <c r="AZ1044" s="72">
        <v>18.533000000000001</v>
      </c>
      <c r="BA1044" s="12">
        <v>165.2</v>
      </c>
      <c r="BB1044" s="72">
        <v>8.2970000000000006</v>
      </c>
      <c r="BC1044" s="72">
        <v>16.449000000000002</v>
      </c>
      <c r="BD1044" s="12">
        <v>108.279</v>
      </c>
      <c r="BE1044" s="72">
        <v>5.4379999999999997</v>
      </c>
      <c r="BF1044" s="72">
        <v>20.548999999999999</v>
      </c>
      <c r="BG1044" s="12">
        <v>273.47899999999998</v>
      </c>
      <c r="BH1044" s="72">
        <v>13.734999999999999</v>
      </c>
      <c r="BI1044" s="72">
        <v>12.481</v>
      </c>
      <c r="BJ1044" s="12">
        <v>507.99900000000002</v>
      </c>
      <c r="BK1044" s="72">
        <v>25.513000000000002</v>
      </c>
      <c r="BL1044" s="72">
        <v>9.9770000000000003</v>
      </c>
      <c r="BM1044" s="12">
        <v>28.016999999999999</v>
      </c>
      <c r="BN1044" s="72">
        <v>1.407</v>
      </c>
      <c r="BO1044" s="72">
        <v>47.911000000000001</v>
      </c>
      <c r="BP1044" s="12">
        <v>536.01499999999999</v>
      </c>
      <c r="BQ1044" s="72">
        <v>26.92</v>
      </c>
      <c r="BR1044" s="72">
        <v>9.6820000000000004</v>
      </c>
      <c r="BS1044" s="12">
        <v>868.50400000000002</v>
      </c>
      <c r="BT1044" s="72">
        <v>43.618000000000002</v>
      </c>
      <c r="BU1044" s="72">
        <v>7.1520000000000001</v>
      </c>
      <c r="BV1044" s="12">
        <v>1991.1510000000001</v>
      </c>
      <c r="BW1044" s="72">
        <v>100</v>
      </c>
      <c r="BX1044" s="72">
        <v>4.593</v>
      </c>
      <c r="BY1044" s="13"/>
      <c r="BZ1044" s="13"/>
    </row>
    <row r="1045" spans="1:78" ht="12.75" customHeight="1">
      <c r="A1045" s="122" t="s">
        <v>44</v>
      </c>
      <c r="B1045" s="71" t="s">
        <v>72</v>
      </c>
      <c r="C1045" s="71" t="s">
        <v>25</v>
      </c>
      <c r="D1045" s="34">
        <v>43344</v>
      </c>
      <c r="E1045" s="12">
        <v>0</v>
      </c>
      <c r="F1045" s="72">
        <v>0</v>
      </c>
      <c r="G1045" s="72">
        <v>0</v>
      </c>
      <c r="H1045" s="12">
        <v>64.923000000000002</v>
      </c>
      <c r="I1045" s="72">
        <v>3.5</v>
      </c>
      <c r="J1045" s="72">
        <v>37.82</v>
      </c>
      <c r="K1045" s="12">
        <v>51.62</v>
      </c>
      <c r="L1045" s="72">
        <v>2.7829999999999999</v>
      </c>
      <c r="M1045" s="72">
        <v>40.750999999999998</v>
      </c>
      <c r="N1045" s="12">
        <v>116.54300000000001</v>
      </c>
      <c r="O1045" s="72">
        <v>6.2830000000000004</v>
      </c>
      <c r="P1045" s="72">
        <v>29.12</v>
      </c>
      <c r="Q1045" s="12">
        <v>6.7549999999999999</v>
      </c>
      <c r="R1045" s="72">
        <v>0.36399999999999999</v>
      </c>
      <c r="S1045" s="72">
        <v>101.473</v>
      </c>
      <c r="T1045" s="12">
        <v>123.298</v>
      </c>
      <c r="U1045" s="72">
        <v>6.6479999999999997</v>
      </c>
      <c r="V1045" s="72">
        <v>27.768999999999998</v>
      </c>
      <c r="W1045" s="12">
        <v>868.14200000000005</v>
      </c>
      <c r="X1045" s="72">
        <v>46.805</v>
      </c>
      <c r="Y1045" s="72">
        <v>6.4589999999999996</v>
      </c>
      <c r="Z1045" s="12">
        <v>991.44</v>
      </c>
      <c r="AA1045" s="72">
        <v>53.453000000000003</v>
      </c>
      <c r="AB1045" s="72">
        <v>7.3730000000000002</v>
      </c>
      <c r="AC1045" s="12">
        <v>991.44</v>
      </c>
      <c r="AD1045" s="72">
        <v>53.453000000000003</v>
      </c>
      <c r="AE1045" s="72">
        <v>7.3730000000000002</v>
      </c>
      <c r="AF1045" s="12">
        <v>4.282</v>
      </c>
      <c r="AG1045" s="72">
        <v>0.23100000000000001</v>
      </c>
      <c r="AH1045" s="72">
        <v>109.822</v>
      </c>
      <c r="AI1045" s="12">
        <v>54.378</v>
      </c>
      <c r="AJ1045" s="72">
        <v>2.9319999999999999</v>
      </c>
      <c r="AK1045" s="72">
        <v>25.099</v>
      </c>
      <c r="AL1045" s="12">
        <v>58.658999999999999</v>
      </c>
      <c r="AM1045" s="72">
        <v>3.1629999999999998</v>
      </c>
      <c r="AN1045" s="72">
        <v>22.257000000000001</v>
      </c>
      <c r="AO1045" s="12">
        <v>1050.0999999999999</v>
      </c>
      <c r="AP1045" s="72">
        <v>56.615000000000002</v>
      </c>
      <c r="AQ1045" s="72">
        <v>7.0449999999999999</v>
      </c>
      <c r="AR1045" s="12">
        <v>97.947000000000003</v>
      </c>
      <c r="AS1045" s="72">
        <v>5.2809999999999997</v>
      </c>
      <c r="AT1045" s="72">
        <v>29.792000000000002</v>
      </c>
      <c r="AU1045" s="12">
        <v>3.3180000000000001</v>
      </c>
      <c r="AV1045" s="72">
        <v>0.17899999999999999</v>
      </c>
      <c r="AW1045" s="72">
        <v>102.018</v>
      </c>
      <c r="AX1045" s="12">
        <v>63.81</v>
      </c>
      <c r="AY1045" s="72">
        <v>3.44</v>
      </c>
      <c r="AZ1045" s="72">
        <v>27.728000000000002</v>
      </c>
      <c r="BA1045" s="12">
        <v>67.128</v>
      </c>
      <c r="BB1045" s="72">
        <v>3.6190000000000002</v>
      </c>
      <c r="BC1045" s="72">
        <v>26.401</v>
      </c>
      <c r="BD1045" s="12">
        <v>114.023</v>
      </c>
      <c r="BE1045" s="72">
        <v>6.1470000000000002</v>
      </c>
      <c r="BF1045" s="72">
        <v>27.013000000000002</v>
      </c>
      <c r="BG1045" s="12">
        <v>181.15100000000001</v>
      </c>
      <c r="BH1045" s="72">
        <v>9.7669999999999995</v>
      </c>
      <c r="BI1045" s="72">
        <v>20.879000000000001</v>
      </c>
      <c r="BJ1045" s="12">
        <v>464.43299999999999</v>
      </c>
      <c r="BK1045" s="72">
        <v>25.04</v>
      </c>
      <c r="BL1045" s="72">
        <v>9.7720000000000002</v>
      </c>
      <c r="BM1045" s="12">
        <v>61.165999999999997</v>
      </c>
      <c r="BN1045" s="72">
        <v>3.298</v>
      </c>
      <c r="BO1045" s="72">
        <v>41.649000000000001</v>
      </c>
      <c r="BP1045" s="12">
        <v>525.59900000000005</v>
      </c>
      <c r="BQ1045" s="72">
        <v>28.337</v>
      </c>
      <c r="BR1045" s="72">
        <v>8.8480000000000008</v>
      </c>
      <c r="BS1045" s="12">
        <v>804.697</v>
      </c>
      <c r="BT1045" s="72">
        <v>43.384999999999998</v>
      </c>
      <c r="BU1045" s="72">
        <v>6.3479999999999999</v>
      </c>
      <c r="BV1045" s="12">
        <v>1854.797</v>
      </c>
      <c r="BW1045" s="72">
        <v>100</v>
      </c>
      <c r="BX1045" s="72">
        <v>5.5439999999999996</v>
      </c>
      <c r="BY1045" s="13"/>
      <c r="BZ1045" s="13"/>
    </row>
    <row r="1046" spans="1:78" ht="12.75" customHeight="1">
      <c r="A1046" s="122" t="s">
        <v>44</v>
      </c>
      <c r="B1046" s="71" t="s">
        <v>72</v>
      </c>
      <c r="C1046" s="71" t="s">
        <v>25</v>
      </c>
      <c r="D1046" s="34">
        <v>43435</v>
      </c>
      <c r="E1046" s="12">
        <v>0</v>
      </c>
      <c r="F1046" s="72">
        <v>0</v>
      </c>
      <c r="G1046" s="72">
        <v>0</v>
      </c>
      <c r="H1046" s="12">
        <v>87.88</v>
      </c>
      <c r="I1046" s="72">
        <v>4.3879999999999999</v>
      </c>
      <c r="J1046" s="72">
        <v>31.888999999999999</v>
      </c>
      <c r="K1046" s="12">
        <v>133.995</v>
      </c>
      <c r="L1046" s="72">
        <v>6.69</v>
      </c>
      <c r="M1046" s="72">
        <v>24.376999999999999</v>
      </c>
      <c r="N1046" s="12">
        <v>221.875</v>
      </c>
      <c r="O1046" s="72">
        <v>11.077999999999999</v>
      </c>
      <c r="P1046" s="72">
        <v>17.332999999999998</v>
      </c>
      <c r="Q1046" s="12">
        <v>27.087</v>
      </c>
      <c r="R1046" s="72">
        <v>1.3520000000000001</v>
      </c>
      <c r="S1046" s="72">
        <v>49.259</v>
      </c>
      <c r="T1046" s="12">
        <v>248.96199999999999</v>
      </c>
      <c r="U1046" s="72">
        <v>12.430999999999999</v>
      </c>
      <c r="V1046" s="72">
        <v>16.57</v>
      </c>
      <c r="W1046" s="12">
        <v>739.21100000000001</v>
      </c>
      <c r="X1046" s="72">
        <v>36.909999999999997</v>
      </c>
      <c r="Y1046" s="72">
        <v>7.26</v>
      </c>
      <c r="Z1046" s="12">
        <v>988.173</v>
      </c>
      <c r="AA1046" s="72">
        <v>49.341000000000001</v>
      </c>
      <c r="AB1046" s="72">
        <v>6.8380000000000001</v>
      </c>
      <c r="AC1046" s="12">
        <v>988.173</v>
      </c>
      <c r="AD1046" s="72">
        <v>49.341000000000001</v>
      </c>
      <c r="AE1046" s="72">
        <v>6.8380000000000001</v>
      </c>
      <c r="AF1046" s="12">
        <v>0.89</v>
      </c>
      <c r="AG1046" s="72">
        <v>4.3999999999999997E-2</v>
      </c>
      <c r="AH1046" s="72">
        <v>109.505</v>
      </c>
      <c r="AI1046" s="12">
        <v>101.861</v>
      </c>
      <c r="AJ1046" s="72">
        <v>5.0860000000000003</v>
      </c>
      <c r="AK1046" s="72">
        <v>12.941000000000001</v>
      </c>
      <c r="AL1046" s="12">
        <v>102.751</v>
      </c>
      <c r="AM1046" s="72">
        <v>5.13</v>
      </c>
      <c r="AN1046" s="72">
        <v>12.842000000000001</v>
      </c>
      <c r="AO1046" s="12">
        <v>1090.924</v>
      </c>
      <c r="AP1046" s="72">
        <v>54.470999999999997</v>
      </c>
      <c r="AQ1046" s="72">
        <v>6.31</v>
      </c>
      <c r="AR1046" s="12">
        <v>73.438000000000002</v>
      </c>
      <c r="AS1046" s="72">
        <v>3.6669999999999998</v>
      </c>
      <c r="AT1046" s="72">
        <v>34.616999999999997</v>
      </c>
      <c r="AU1046" s="12">
        <v>33.835000000000001</v>
      </c>
      <c r="AV1046" s="72">
        <v>1.6890000000000001</v>
      </c>
      <c r="AW1046" s="72">
        <v>38.795000000000002</v>
      </c>
      <c r="AX1046" s="12">
        <v>103.729</v>
      </c>
      <c r="AY1046" s="72">
        <v>5.1790000000000003</v>
      </c>
      <c r="AZ1046" s="72">
        <v>20.213999999999999</v>
      </c>
      <c r="BA1046" s="12">
        <v>137.56399999999999</v>
      </c>
      <c r="BB1046" s="72">
        <v>6.8689999999999998</v>
      </c>
      <c r="BC1046" s="72">
        <v>19.103000000000002</v>
      </c>
      <c r="BD1046" s="12">
        <v>73.174000000000007</v>
      </c>
      <c r="BE1046" s="72">
        <v>3.6539999999999999</v>
      </c>
      <c r="BF1046" s="72">
        <v>35.365000000000002</v>
      </c>
      <c r="BG1046" s="12">
        <v>210.738</v>
      </c>
      <c r="BH1046" s="72">
        <v>10.522</v>
      </c>
      <c r="BI1046" s="72">
        <v>15.526</v>
      </c>
      <c r="BJ1046" s="12">
        <v>533.39599999999996</v>
      </c>
      <c r="BK1046" s="72">
        <v>26.632999999999999</v>
      </c>
      <c r="BL1046" s="72">
        <v>11.667999999999999</v>
      </c>
      <c r="BM1046" s="12">
        <v>94.262</v>
      </c>
      <c r="BN1046" s="72">
        <v>4.7069999999999999</v>
      </c>
      <c r="BO1046" s="72">
        <v>49.463999999999999</v>
      </c>
      <c r="BP1046" s="12">
        <v>627.65899999999999</v>
      </c>
      <c r="BQ1046" s="72">
        <v>31.34</v>
      </c>
      <c r="BR1046" s="72">
        <v>12.034000000000001</v>
      </c>
      <c r="BS1046" s="12">
        <v>911.83500000000004</v>
      </c>
      <c r="BT1046" s="72">
        <v>45.529000000000003</v>
      </c>
      <c r="BU1046" s="72">
        <v>8.5579999999999998</v>
      </c>
      <c r="BV1046" s="12">
        <v>2002.759</v>
      </c>
      <c r="BW1046" s="72">
        <v>100</v>
      </c>
      <c r="BX1046" s="72">
        <v>5.27</v>
      </c>
      <c r="BY1046" s="13"/>
      <c r="BZ1046" s="13"/>
    </row>
    <row r="1047" spans="1:78" ht="12.75" customHeight="1">
      <c r="A1047" s="122" t="s">
        <v>44</v>
      </c>
      <c r="B1047" s="71" t="s">
        <v>72</v>
      </c>
      <c r="C1047" s="71" t="s">
        <v>25</v>
      </c>
      <c r="D1047" s="34">
        <v>43525</v>
      </c>
      <c r="E1047" s="12">
        <v>0</v>
      </c>
      <c r="F1047" s="72">
        <v>0</v>
      </c>
      <c r="G1047" s="72">
        <v>0</v>
      </c>
      <c r="H1047" s="12">
        <v>98.313000000000002</v>
      </c>
      <c r="I1047" s="72">
        <v>5.1269999999999998</v>
      </c>
      <c r="J1047" s="72">
        <v>31.305</v>
      </c>
      <c r="K1047" s="12">
        <v>97.869</v>
      </c>
      <c r="L1047" s="72">
        <v>5.1040000000000001</v>
      </c>
      <c r="M1047" s="72">
        <v>25.013000000000002</v>
      </c>
      <c r="N1047" s="12">
        <v>196.18100000000001</v>
      </c>
      <c r="O1047" s="72">
        <v>10.231</v>
      </c>
      <c r="P1047" s="72">
        <v>20.134</v>
      </c>
      <c r="Q1047" s="12">
        <v>6.2480000000000002</v>
      </c>
      <c r="R1047" s="72">
        <v>0.32600000000000001</v>
      </c>
      <c r="S1047" s="72">
        <v>102.714</v>
      </c>
      <c r="T1047" s="12">
        <v>202.429</v>
      </c>
      <c r="U1047" s="72">
        <v>10.557</v>
      </c>
      <c r="V1047" s="72">
        <v>20.454999999999998</v>
      </c>
      <c r="W1047" s="12">
        <v>796.36099999999999</v>
      </c>
      <c r="X1047" s="72">
        <v>41.53</v>
      </c>
      <c r="Y1047" s="72">
        <v>10.041</v>
      </c>
      <c r="Z1047" s="12">
        <v>998.79100000000005</v>
      </c>
      <c r="AA1047" s="72">
        <v>52.087000000000003</v>
      </c>
      <c r="AB1047" s="72">
        <v>7.75</v>
      </c>
      <c r="AC1047" s="12">
        <v>998.79100000000005</v>
      </c>
      <c r="AD1047" s="72">
        <v>52.087000000000003</v>
      </c>
      <c r="AE1047" s="72">
        <v>7.75</v>
      </c>
      <c r="AF1047" s="12">
        <v>17.190999999999999</v>
      </c>
      <c r="AG1047" s="72">
        <v>0.89700000000000002</v>
      </c>
      <c r="AH1047" s="72">
        <v>83.522999999999996</v>
      </c>
      <c r="AI1047" s="12">
        <v>93.289000000000001</v>
      </c>
      <c r="AJ1047" s="72">
        <v>4.8650000000000002</v>
      </c>
      <c r="AK1047" s="72">
        <v>19.745000000000001</v>
      </c>
      <c r="AL1047" s="12">
        <v>110.48</v>
      </c>
      <c r="AM1047" s="72">
        <v>5.7619999999999996</v>
      </c>
      <c r="AN1047" s="72">
        <v>21.684000000000001</v>
      </c>
      <c r="AO1047" s="12">
        <v>1109.271</v>
      </c>
      <c r="AP1047" s="72">
        <v>57.847999999999999</v>
      </c>
      <c r="AQ1047" s="72">
        <v>6.9340000000000002</v>
      </c>
      <c r="AR1047" s="12">
        <v>35.058</v>
      </c>
      <c r="AS1047" s="72">
        <v>1.8280000000000001</v>
      </c>
      <c r="AT1047" s="72">
        <v>38.896000000000001</v>
      </c>
      <c r="AU1047" s="12">
        <v>5.5490000000000004</v>
      </c>
      <c r="AV1047" s="72">
        <v>0.28899999999999998</v>
      </c>
      <c r="AW1047" s="72">
        <v>81.620999999999995</v>
      </c>
      <c r="AX1047" s="12">
        <v>111.423</v>
      </c>
      <c r="AY1047" s="72">
        <v>5.8109999999999999</v>
      </c>
      <c r="AZ1047" s="72">
        <v>25.794</v>
      </c>
      <c r="BA1047" s="12">
        <v>116.97199999999999</v>
      </c>
      <c r="BB1047" s="72">
        <v>6.1</v>
      </c>
      <c r="BC1047" s="72">
        <v>24.335000000000001</v>
      </c>
      <c r="BD1047" s="12">
        <v>172.524</v>
      </c>
      <c r="BE1047" s="72">
        <v>8.9969999999999999</v>
      </c>
      <c r="BF1047" s="72">
        <v>28.623000000000001</v>
      </c>
      <c r="BG1047" s="12">
        <v>289.49700000000001</v>
      </c>
      <c r="BH1047" s="72">
        <v>15.097</v>
      </c>
      <c r="BI1047" s="72">
        <v>18.73</v>
      </c>
      <c r="BJ1047" s="12">
        <v>445.44299999999998</v>
      </c>
      <c r="BK1047" s="72">
        <v>23.23</v>
      </c>
      <c r="BL1047" s="72">
        <v>14.035</v>
      </c>
      <c r="BM1047" s="12">
        <v>38.281999999999996</v>
      </c>
      <c r="BN1047" s="72">
        <v>1.996</v>
      </c>
      <c r="BO1047" s="72">
        <v>40.640999999999998</v>
      </c>
      <c r="BP1047" s="12">
        <v>483.72500000000002</v>
      </c>
      <c r="BQ1047" s="72">
        <v>25.225999999999999</v>
      </c>
      <c r="BR1047" s="72">
        <v>14.298</v>
      </c>
      <c r="BS1047" s="12">
        <v>808.28</v>
      </c>
      <c r="BT1047" s="72">
        <v>42.152000000000001</v>
      </c>
      <c r="BU1047" s="72">
        <v>8.09</v>
      </c>
      <c r="BV1047" s="12">
        <v>1917.5509999999999</v>
      </c>
      <c r="BW1047" s="72">
        <v>100</v>
      </c>
      <c r="BX1047" s="72">
        <v>5.1020000000000003</v>
      </c>
      <c r="BY1047" s="13"/>
      <c r="BZ1047" s="13"/>
    </row>
    <row r="1048" spans="1:78" ht="12.75" customHeight="1">
      <c r="A1048" s="122" t="s">
        <v>44</v>
      </c>
      <c r="B1048" s="71" t="s">
        <v>72</v>
      </c>
      <c r="C1048" s="71" t="s">
        <v>25</v>
      </c>
      <c r="D1048" s="34">
        <v>43617</v>
      </c>
      <c r="E1048" s="12">
        <v>0</v>
      </c>
      <c r="F1048" s="72">
        <v>0</v>
      </c>
      <c r="G1048" s="72">
        <v>0</v>
      </c>
      <c r="H1048" s="12">
        <v>124.63200000000001</v>
      </c>
      <c r="I1048" s="72">
        <v>6.7649999999999997</v>
      </c>
      <c r="J1048" s="72">
        <v>22.021999999999998</v>
      </c>
      <c r="K1048" s="12">
        <v>82.033000000000001</v>
      </c>
      <c r="L1048" s="72">
        <v>4.4530000000000003</v>
      </c>
      <c r="M1048" s="72">
        <v>36.036999999999999</v>
      </c>
      <c r="N1048" s="12">
        <v>214.29</v>
      </c>
      <c r="O1048" s="72">
        <v>11.632</v>
      </c>
      <c r="P1048" s="72">
        <v>19.512</v>
      </c>
      <c r="Q1048" s="12">
        <v>30.975999999999999</v>
      </c>
      <c r="R1048" s="72">
        <v>1.681</v>
      </c>
      <c r="S1048" s="72">
        <v>47.088000000000001</v>
      </c>
      <c r="T1048" s="12">
        <v>245.26599999999999</v>
      </c>
      <c r="U1048" s="72">
        <v>13.313000000000001</v>
      </c>
      <c r="V1048" s="72">
        <v>17.437999999999999</v>
      </c>
      <c r="W1048" s="12">
        <v>768.67200000000003</v>
      </c>
      <c r="X1048" s="72">
        <v>41.723999999999997</v>
      </c>
      <c r="Y1048" s="72">
        <v>7.5309999999999997</v>
      </c>
      <c r="Z1048" s="12">
        <v>1013.938</v>
      </c>
      <c r="AA1048" s="72">
        <v>55.036999999999999</v>
      </c>
      <c r="AB1048" s="72">
        <v>5.35</v>
      </c>
      <c r="AC1048" s="12">
        <v>1013.938</v>
      </c>
      <c r="AD1048" s="72">
        <v>55.036999999999999</v>
      </c>
      <c r="AE1048" s="72">
        <v>5.35</v>
      </c>
      <c r="AF1048" s="12">
        <v>8.1549999999999994</v>
      </c>
      <c r="AG1048" s="72">
        <v>0.443</v>
      </c>
      <c r="AH1048" s="72">
        <v>93.647999999999996</v>
      </c>
      <c r="AI1048" s="12">
        <v>75.954999999999998</v>
      </c>
      <c r="AJ1048" s="72">
        <v>4.1230000000000002</v>
      </c>
      <c r="AK1048" s="72">
        <v>18.344999999999999</v>
      </c>
      <c r="AL1048" s="12">
        <v>84.11</v>
      </c>
      <c r="AM1048" s="72">
        <v>4.5659999999999998</v>
      </c>
      <c r="AN1048" s="72">
        <v>16.148</v>
      </c>
      <c r="AO1048" s="12">
        <v>1098.047</v>
      </c>
      <c r="AP1048" s="72">
        <v>59.603000000000002</v>
      </c>
      <c r="AQ1048" s="72">
        <v>4.4790000000000001</v>
      </c>
      <c r="AR1048" s="12">
        <v>52.682000000000002</v>
      </c>
      <c r="AS1048" s="72">
        <v>2.86</v>
      </c>
      <c r="AT1048" s="72">
        <v>37.832000000000001</v>
      </c>
      <c r="AU1048" s="12">
        <v>12.856</v>
      </c>
      <c r="AV1048" s="72">
        <v>0.69799999999999995</v>
      </c>
      <c r="AW1048" s="72">
        <v>80.283000000000001</v>
      </c>
      <c r="AX1048" s="12">
        <v>108.98399999999999</v>
      </c>
      <c r="AY1048" s="72">
        <v>5.9160000000000004</v>
      </c>
      <c r="AZ1048" s="72">
        <v>28.149000000000001</v>
      </c>
      <c r="BA1048" s="12">
        <v>121.84</v>
      </c>
      <c r="BB1048" s="72">
        <v>6.6139999999999999</v>
      </c>
      <c r="BC1048" s="72">
        <v>26.641999999999999</v>
      </c>
      <c r="BD1048" s="12">
        <v>39.279000000000003</v>
      </c>
      <c r="BE1048" s="72">
        <v>2.1320000000000001</v>
      </c>
      <c r="BF1048" s="72">
        <v>42.280999999999999</v>
      </c>
      <c r="BG1048" s="12">
        <v>161.119</v>
      </c>
      <c r="BH1048" s="72">
        <v>8.7460000000000004</v>
      </c>
      <c r="BI1048" s="72">
        <v>22.164000000000001</v>
      </c>
      <c r="BJ1048" s="12">
        <v>480.46899999999999</v>
      </c>
      <c r="BK1048" s="72">
        <v>26.08</v>
      </c>
      <c r="BL1048" s="72">
        <v>14.965999999999999</v>
      </c>
      <c r="BM1048" s="12">
        <v>49.953000000000003</v>
      </c>
      <c r="BN1048" s="72">
        <v>2.7109999999999999</v>
      </c>
      <c r="BO1048" s="72">
        <v>48.173000000000002</v>
      </c>
      <c r="BP1048" s="12">
        <v>530.42200000000003</v>
      </c>
      <c r="BQ1048" s="72">
        <v>28.792000000000002</v>
      </c>
      <c r="BR1048" s="72">
        <v>13.364000000000001</v>
      </c>
      <c r="BS1048" s="12">
        <v>744.22299999999996</v>
      </c>
      <c r="BT1048" s="72">
        <v>40.396999999999998</v>
      </c>
      <c r="BU1048" s="72">
        <v>10.371</v>
      </c>
      <c r="BV1048" s="12">
        <v>1842.27</v>
      </c>
      <c r="BW1048" s="72">
        <v>100</v>
      </c>
      <c r="BX1048" s="72">
        <v>5.3650000000000002</v>
      </c>
      <c r="BY1048" s="13"/>
      <c r="BZ1048" s="13"/>
    </row>
    <row r="1049" spans="1:78" ht="12.75" customHeight="1">
      <c r="A1049" s="122" t="s">
        <v>44</v>
      </c>
      <c r="B1049" s="71" t="s">
        <v>72</v>
      </c>
      <c r="C1049" s="71" t="s">
        <v>25</v>
      </c>
      <c r="D1049" s="34">
        <v>44075</v>
      </c>
      <c r="E1049" s="12">
        <v>0</v>
      </c>
      <c r="F1049" s="72">
        <v>0</v>
      </c>
      <c r="G1049" s="72">
        <v>0</v>
      </c>
      <c r="H1049" s="12">
        <v>54.17</v>
      </c>
      <c r="I1049" s="72">
        <v>2.9870000000000001</v>
      </c>
      <c r="J1049" s="72">
        <v>32.279000000000003</v>
      </c>
      <c r="K1049" s="12">
        <v>43.603000000000002</v>
      </c>
      <c r="L1049" s="72">
        <v>2.4039999999999999</v>
      </c>
      <c r="M1049" s="72">
        <v>38.667999999999999</v>
      </c>
      <c r="N1049" s="12">
        <v>97.772999999999996</v>
      </c>
      <c r="O1049" s="72">
        <v>5.391</v>
      </c>
      <c r="P1049" s="72">
        <v>26.651</v>
      </c>
      <c r="Q1049" s="12">
        <v>12.891</v>
      </c>
      <c r="R1049" s="72">
        <v>0.71099999999999997</v>
      </c>
      <c r="S1049" s="72">
        <v>59.637</v>
      </c>
      <c r="T1049" s="12">
        <v>110.664</v>
      </c>
      <c r="U1049" s="72">
        <v>6.1020000000000003</v>
      </c>
      <c r="V1049" s="72">
        <v>28.266999999999999</v>
      </c>
      <c r="W1049" s="12">
        <v>768.06799999999998</v>
      </c>
      <c r="X1049" s="72">
        <v>42.347999999999999</v>
      </c>
      <c r="Y1049" s="72">
        <v>8.1359999999999992</v>
      </c>
      <c r="Z1049" s="12">
        <v>878.73199999999997</v>
      </c>
      <c r="AA1049" s="72">
        <v>48.45</v>
      </c>
      <c r="AB1049" s="72">
        <v>6.2930000000000001</v>
      </c>
      <c r="AC1049" s="12">
        <v>878.73199999999997</v>
      </c>
      <c r="AD1049" s="72">
        <v>48.45</v>
      </c>
      <c r="AE1049" s="72">
        <v>6.2930000000000001</v>
      </c>
      <c r="AF1049" s="12">
        <v>6.28</v>
      </c>
      <c r="AG1049" s="72">
        <v>0.34599999999999997</v>
      </c>
      <c r="AH1049" s="72">
        <v>76.085999999999999</v>
      </c>
      <c r="AI1049" s="12">
        <v>96.665999999999997</v>
      </c>
      <c r="AJ1049" s="72">
        <v>5.33</v>
      </c>
      <c r="AK1049" s="72">
        <v>22.413</v>
      </c>
      <c r="AL1049" s="12">
        <v>102.946</v>
      </c>
      <c r="AM1049" s="72">
        <v>5.6760000000000002</v>
      </c>
      <c r="AN1049" s="72">
        <v>20.518000000000001</v>
      </c>
      <c r="AO1049" s="12">
        <v>981.678</v>
      </c>
      <c r="AP1049" s="72">
        <v>54.125999999999998</v>
      </c>
      <c r="AQ1049" s="72">
        <v>6.0090000000000003</v>
      </c>
      <c r="AR1049" s="12">
        <v>103.661</v>
      </c>
      <c r="AS1049" s="72">
        <v>5.7149999999999999</v>
      </c>
      <c r="AT1049" s="72">
        <v>30.454999999999998</v>
      </c>
      <c r="AU1049" s="12">
        <v>13.685</v>
      </c>
      <c r="AV1049" s="72">
        <v>0.755</v>
      </c>
      <c r="AW1049" s="72">
        <v>61.737000000000002</v>
      </c>
      <c r="AX1049" s="12">
        <v>58.290999999999997</v>
      </c>
      <c r="AY1049" s="72">
        <v>3.214</v>
      </c>
      <c r="AZ1049" s="72">
        <v>31.721</v>
      </c>
      <c r="BA1049" s="12">
        <v>71.975999999999999</v>
      </c>
      <c r="BB1049" s="72">
        <v>3.968</v>
      </c>
      <c r="BC1049" s="72">
        <v>31.431000000000001</v>
      </c>
      <c r="BD1049" s="12">
        <v>120.062</v>
      </c>
      <c r="BE1049" s="72">
        <v>6.62</v>
      </c>
      <c r="BF1049" s="72">
        <v>25.422000000000001</v>
      </c>
      <c r="BG1049" s="12">
        <v>192.03700000000001</v>
      </c>
      <c r="BH1049" s="72">
        <v>10.587999999999999</v>
      </c>
      <c r="BI1049" s="72">
        <v>20.99</v>
      </c>
      <c r="BJ1049" s="12">
        <v>476.13099999999997</v>
      </c>
      <c r="BK1049" s="72">
        <v>26.251999999999999</v>
      </c>
      <c r="BL1049" s="72">
        <v>14.853999999999999</v>
      </c>
      <c r="BM1049" s="12">
        <v>60.198</v>
      </c>
      <c r="BN1049" s="72">
        <v>3.319</v>
      </c>
      <c r="BO1049" s="72">
        <v>52.405000000000001</v>
      </c>
      <c r="BP1049" s="12">
        <v>536.33000000000004</v>
      </c>
      <c r="BQ1049" s="72">
        <v>29.571000000000002</v>
      </c>
      <c r="BR1049" s="72">
        <v>13.547000000000001</v>
      </c>
      <c r="BS1049" s="12">
        <v>832.02800000000002</v>
      </c>
      <c r="BT1049" s="72">
        <v>45.874000000000002</v>
      </c>
      <c r="BU1049" s="72">
        <v>9.3729999999999993</v>
      </c>
      <c r="BV1049" s="12">
        <v>1813.7059999999999</v>
      </c>
      <c r="BW1049" s="72">
        <v>100</v>
      </c>
      <c r="BX1049" s="72">
        <v>4.9820000000000002</v>
      </c>
      <c r="BY1049" s="13"/>
      <c r="BZ1049" s="13"/>
    </row>
    <row r="1050" spans="1:78" ht="12.75" customHeight="1">
      <c r="A1050" s="122" t="s">
        <v>44</v>
      </c>
      <c r="B1050" s="71" t="s">
        <v>72</v>
      </c>
      <c r="C1050" s="71" t="s">
        <v>25</v>
      </c>
      <c r="D1050" s="34">
        <v>44166</v>
      </c>
      <c r="E1050" s="12">
        <v>0</v>
      </c>
      <c r="F1050" s="72">
        <v>0</v>
      </c>
      <c r="G1050" s="72">
        <v>0</v>
      </c>
      <c r="H1050" s="12">
        <v>57.784999999999997</v>
      </c>
      <c r="I1050" s="72">
        <v>3.1989999999999998</v>
      </c>
      <c r="J1050" s="72">
        <v>32.173999999999999</v>
      </c>
      <c r="K1050" s="12">
        <v>106.41800000000001</v>
      </c>
      <c r="L1050" s="72">
        <v>5.8920000000000003</v>
      </c>
      <c r="M1050" s="72">
        <v>30.126000000000001</v>
      </c>
      <c r="N1050" s="12">
        <v>164.203</v>
      </c>
      <c r="O1050" s="72">
        <v>9.0920000000000005</v>
      </c>
      <c r="P1050" s="72">
        <v>24.640999999999998</v>
      </c>
      <c r="Q1050" s="12">
        <v>19.297999999999998</v>
      </c>
      <c r="R1050" s="72">
        <v>1.069</v>
      </c>
      <c r="S1050" s="72">
        <v>61.622999999999998</v>
      </c>
      <c r="T1050" s="12">
        <v>183.501</v>
      </c>
      <c r="U1050" s="72">
        <v>10.16</v>
      </c>
      <c r="V1050" s="72">
        <v>23.765999999999998</v>
      </c>
      <c r="W1050" s="12">
        <v>700.93299999999999</v>
      </c>
      <c r="X1050" s="72">
        <v>38.808999999999997</v>
      </c>
      <c r="Y1050" s="72">
        <v>10.945</v>
      </c>
      <c r="Z1050" s="12">
        <v>884.43399999999997</v>
      </c>
      <c r="AA1050" s="72">
        <v>48.969000000000001</v>
      </c>
      <c r="AB1050" s="72">
        <v>8.5960000000000001</v>
      </c>
      <c r="AC1050" s="12">
        <v>884.43399999999997</v>
      </c>
      <c r="AD1050" s="72">
        <v>48.969000000000001</v>
      </c>
      <c r="AE1050" s="72">
        <v>8.5960000000000001</v>
      </c>
      <c r="AF1050" s="12">
        <v>0</v>
      </c>
      <c r="AG1050" s="72">
        <v>0</v>
      </c>
      <c r="AH1050" s="72">
        <v>0</v>
      </c>
      <c r="AI1050" s="12">
        <v>113.791</v>
      </c>
      <c r="AJ1050" s="72">
        <v>6.3</v>
      </c>
      <c r="AK1050" s="72">
        <v>20.013000000000002</v>
      </c>
      <c r="AL1050" s="12">
        <v>113.791</v>
      </c>
      <c r="AM1050" s="72">
        <v>6.3</v>
      </c>
      <c r="AN1050" s="72">
        <v>20.013000000000002</v>
      </c>
      <c r="AO1050" s="12">
        <v>998.22500000000002</v>
      </c>
      <c r="AP1050" s="72">
        <v>55.27</v>
      </c>
      <c r="AQ1050" s="72">
        <v>7.2869999999999999</v>
      </c>
      <c r="AR1050" s="12">
        <v>83.125</v>
      </c>
      <c r="AS1050" s="72">
        <v>4.6020000000000003</v>
      </c>
      <c r="AT1050" s="72">
        <v>32.335999999999999</v>
      </c>
      <c r="AU1050" s="12">
        <v>0</v>
      </c>
      <c r="AV1050" s="72">
        <v>0</v>
      </c>
      <c r="AW1050" s="72">
        <v>0</v>
      </c>
      <c r="AX1050" s="12">
        <v>86.043999999999997</v>
      </c>
      <c r="AY1050" s="72">
        <v>4.7640000000000002</v>
      </c>
      <c r="AZ1050" s="72">
        <v>38.61</v>
      </c>
      <c r="BA1050" s="12">
        <v>86.043999999999997</v>
      </c>
      <c r="BB1050" s="72">
        <v>4.7640000000000002</v>
      </c>
      <c r="BC1050" s="72">
        <v>38.61</v>
      </c>
      <c r="BD1050" s="12">
        <v>65.076999999999998</v>
      </c>
      <c r="BE1050" s="72">
        <v>3.6030000000000002</v>
      </c>
      <c r="BF1050" s="72">
        <v>43.817</v>
      </c>
      <c r="BG1050" s="12">
        <v>151.12100000000001</v>
      </c>
      <c r="BH1050" s="72">
        <v>8.3670000000000009</v>
      </c>
      <c r="BI1050" s="72">
        <v>27.242000000000001</v>
      </c>
      <c r="BJ1050" s="12">
        <v>507.63799999999998</v>
      </c>
      <c r="BK1050" s="72">
        <v>28.106999999999999</v>
      </c>
      <c r="BL1050" s="72">
        <v>11.103</v>
      </c>
      <c r="BM1050" s="12">
        <v>65.986000000000004</v>
      </c>
      <c r="BN1050" s="72">
        <v>3.6539999999999999</v>
      </c>
      <c r="BO1050" s="72">
        <v>44.567999999999998</v>
      </c>
      <c r="BP1050" s="12">
        <v>573.62400000000002</v>
      </c>
      <c r="BQ1050" s="72">
        <v>31.76</v>
      </c>
      <c r="BR1050" s="72">
        <v>11.608000000000001</v>
      </c>
      <c r="BS1050" s="12">
        <v>807.86900000000003</v>
      </c>
      <c r="BT1050" s="72">
        <v>44.73</v>
      </c>
      <c r="BU1050" s="72">
        <v>6.2489999999999997</v>
      </c>
      <c r="BV1050" s="12">
        <v>1806.0940000000001</v>
      </c>
      <c r="BW1050" s="72">
        <v>100</v>
      </c>
      <c r="BX1050" s="72">
        <v>4.6459999999999999</v>
      </c>
      <c r="BY1050" s="13"/>
      <c r="BZ1050" s="13"/>
    </row>
    <row r="1051" spans="1:78" ht="12.75" customHeight="1">
      <c r="A1051" s="122" t="s">
        <v>44</v>
      </c>
      <c r="B1051" s="71" t="s">
        <v>72</v>
      </c>
      <c r="C1051" s="71" t="s">
        <v>25</v>
      </c>
      <c r="D1051" s="34">
        <v>44256</v>
      </c>
      <c r="E1051" s="12">
        <v>0</v>
      </c>
      <c r="F1051" s="72">
        <v>0</v>
      </c>
      <c r="G1051" s="72">
        <v>0</v>
      </c>
      <c r="H1051" s="12">
        <v>39.601999999999997</v>
      </c>
      <c r="I1051" s="72">
        <v>2.2709999999999999</v>
      </c>
      <c r="J1051" s="72">
        <v>57.031999999999996</v>
      </c>
      <c r="K1051" s="12">
        <v>50.573</v>
      </c>
      <c r="L1051" s="72">
        <v>2.9</v>
      </c>
      <c r="M1051" s="72">
        <v>39.997999999999998</v>
      </c>
      <c r="N1051" s="12">
        <v>90.174999999999997</v>
      </c>
      <c r="O1051" s="72">
        <v>5.17</v>
      </c>
      <c r="P1051" s="72">
        <v>32.790999999999997</v>
      </c>
      <c r="Q1051" s="12">
        <v>25.143999999999998</v>
      </c>
      <c r="R1051" s="72">
        <v>1.4419999999999999</v>
      </c>
      <c r="S1051" s="72">
        <v>53.03</v>
      </c>
      <c r="T1051" s="12">
        <v>115.319</v>
      </c>
      <c r="U1051" s="72">
        <v>6.6120000000000001</v>
      </c>
      <c r="V1051" s="72">
        <v>25.702000000000002</v>
      </c>
      <c r="W1051" s="12">
        <v>767.3</v>
      </c>
      <c r="X1051" s="72">
        <v>43.991999999999997</v>
      </c>
      <c r="Y1051" s="72">
        <v>8.9879999999999995</v>
      </c>
      <c r="Z1051" s="12">
        <v>882.61900000000003</v>
      </c>
      <c r="AA1051" s="72">
        <v>50.603999999999999</v>
      </c>
      <c r="AB1051" s="72">
        <v>8.7029999999999994</v>
      </c>
      <c r="AC1051" s="12">
        <v>882.61900000000003</v>
      </c>
      <c r="AD1051" s="72">
        <v>50.603999999999999</v>
      </c>
      <c r="AE1051" s="72">
        <v>8.7029999999999994</v>
      </c>
      <c r="AF1051" s="12">
        <v>16.719000000000001</v>
      </c>
      <c r="AG1051" s="72">
        <v>0.95899999999999996</v>
      </c>
      <c r="AH1051" s="72">
        <v>103.137</v>
      </c>
      <c r="AI1051" s="12">
        <v>94.766999999999996</v>
      </c>
      <c r="AJ1051" s="72">
        <v>5.4329999999999998</v>
      </c>
      <c r="AK1051" s="72">
        <v>58.326999999999998</v>
      </c>
      <c r="AL1051" s="12">
        <v>111.486</v>
      </c>
      <c r="AM1051" s="72">
        <v>6.3920000000000003</v>
      </c>
      <c r="AN1051" s="72">
        <v>50.427</v>
      </c>
      <c r="AO1051" s="12">
        <v>994.10500000000002</v>
      </c>
      <c r="AP1051" s="72">
        <v>56.994999999999997</v>
      </c>
      <c r="AQ1051" s="72">
        <v>9.2910000000000004</v>
      </c>
      <c r="AR1051" s="12">
        <v>69.486000000000004</v>
      </c>
      <c r="AS1051" s="72">
        <v>3.984</v>
      </c>
      <c r="AT1051" s="72">
        <v>37.241999999999997</v>
      </c>
      <c r="AU1051" s="12">
        <v>7.0990000000000002</v>
      </c>
      <c r="AV1051" s="72">
        <v>0.40699999999999997</v>
      </c>
      <c r="AW1051" s="72">
        <v>72.007000000000005</v>
      </c>
      <c r="AX1051" s="12">
        <v>143.655</v>
      </c>
      <c r="AY1051" s="72">
        <v>8.2360000000000007</v>
      </c>
      <c r="AZ1051" s="72">
        <v>33.167999999999999</v>
      </c>
      <c r="BA1051" s="12">
        <v>150.75399999999999</v>
      </c>
      <c r="BB1051" s="72">
        <v>8.6430000000000007</v>
      </c>
      <c r="BC1051" s="72">
        <v>31.321999999999999</v>
      </c>
      <c r="BD1051" s="12">
        <v>62.411000000000001</v>
      </c>
      <c r="BE1051" s="72">
        <v>3.5779999999999998</v>
      </c>
      <c r="BF1051" s="72">
        <v>38.896000000000001</v>
      </c>
      <c r="BG1051" s="12">
        <v>213.16499999999999</v>
      </c>
      <c r="BH1051" s="72">
        <v>12.221</v>
      </c>
      <c r="BI1051" s="72">
        <v>24.17</v>
      </c>
      <c r="BJ1051" s="12">
        <v>429.83600000000001</v>
      </c>
      <c r="BK1051" s="72">
        <v>24.643999999999998</v>
      </c>
      <c r="BL1051" s="72">
        <v>16.689</v>
      </c>
      <c r="BM1051" s="12">
        <v>37.593000000000004</v>
      </c>
      <c r="BN1051" s="72">
        <v>2.1549999999999998</v>
      </c>
      <c r="BO1051" s="72">
        <v>57.542999999999999</v>
      </c>
      <c r="BP1051" s="12">
        <v>467.42899999999997</v>
      </c>
      <c r="BQ1051" s="72">
        <v>26.798999999999999</v>
      </c>
      <c r="BR1051" s="72">
        <v>16.332999999999998</v>
      </c>
      <c r="BS1051" s="12">
        <v>750.08</v>
      </c>
      <c r="BT1051" s="72">
        <v>43.005000000000003</v>
      </c>
      <c r="BU1051" s="72">
        <v>12.086</v>
      </c>
      <c r="BV1051" s="12">
        <v>1744.1849999999999</v>
      </c>
      <c r="BW1051" s="72">
        <v>100</v>
      </c>
      <c r="BX1051" s="72">
        <v>5.8</v>
      </c>
      <c r="BY1051" s="13"/>
      <c r="BZ1051" s="13"/>
    </row>
    <row r="1052" spans="1:78" ht="12.75" customHeight="1">
      <c r="A1052" s="122" t="s">
        <v>44</v>
      </c>
      <c r="B1052" s="71" t="s">
        <v>72</v>
      </c>
      <c r="C1052" s="71" t="s">
        <v>25</v>
      </c>
      <c r="D1052" s="34">
        <v>44348</v>
      </c>
      <c r="E1052" s="12">
        <v>0</v>
      </c>
      <c r="F1052" s="72">
        <v>0</v>
      </c>
      <c r="G1052" s="72">
        <v>0</v>
      </c>
      <c r="H1052" s="12">
        <v>70.436999999999998</v>
      </c>
      <c r="I1052" s="72">
        <v>3.9180000000000001</v>
      </c>
      <c r="J1052" s="72">
        <v>32.322000000000003</v>
      </c>
      <c r="K1052" s="12">
        <v>38.026000000000003</v>
      </c>
      <c r="L1052" s="72">
        <v>2.1150000000000002</v>
      </c>
      <c r="M1052" s="72">
        <v>40.133000000000003</v>
      </c>
      <c r="N1052" s="12">
        <v>108.46299999999999</v>
      </c>
      <c r="O1052" s="72">
        <v>6.0339999999999998</v>
      </c>
      <c r="P1052" s="72">
        <v>28.445</v>
      </c>
      <c r="Q1052" s="12">
        <v>16.405000000000001</v>
      </c>
      <c r="R1052" s="72">
        <v>0.91300000000000003</v>
      </c>
      <c r="S1052" s="72">
        <v>58.119</v>
      </c>
      <c r="T1052" s="12">
        <v>124.86799999999999</v>
      </c>
      <c r="U1052" s="72">
        <v>6.9459999999999997</v>
      </c>
      <c r="V1052" s="72">
        <v>23.696999999999999</v>
      </c>
      <c r="W1052" s="12">
        <v>861.85199999999998</v>
      </c>
      <c r="X1052" s="72">
        <v>47.945</v>
      </c>
      <c r="Y1052" s="72">
        <v>7.4560000000000004</v>
      </c>
      <c r="Z1052" s="12">
        <v>986.72</v>
      </c>
      <c r="AA1052" s="72">
        <v>54.890999999999998</v>
      </c>
      <c r="AB1052" s="72">
        <v>5.7539999999999996</v>
      </c>
      <c r="AC1052" s="12">
        <v>986.72</v>
      </c>
      <c r="AD1052" s="72">
        <v>54.890999999999998</v>
      </c>
      <c r="AE1052" s="72">
        <v>5.7539999999999996</v>
      </c>
      <c r="AF1052" s="12">
        <v>0</v>
      </c>
      <c r="AG1052" s="72">
        <v>0</v>
      </c>
      <c r="AH1052" s="72">
        <v>0</v>
      </c>
      <c r="AI1052" s="12">
        <v>80.97</v>
      </c>
      <c r="AJ1052" s="72">
        <v>4.5039999999999996</v>
      </c>
      <c r="AK1052" s="72">
        <v>21.99</v>
      </c>
      <c r="AL1052" s="12">
        <v>80.97</v>
      </c>
      <c r="AM1052" s="72">
        <v>4.5039999999999996</v>
      </c>
      <c r="AN1052" s="72">
        <v>21.99</v>
      </c>
      <c r="AO1052" s="12">
        <v>1067.691</v>
      </c>
      <c r="AP1052" s="72">
        <v>59.396000000000001</v>
      </c>
      <c r="AQ1052" s="72">
        <v>5.3650000000000002</v>
      </c>
      <c r="AR1052" s="12">
        <v>42.718000000000004</v>
      </c>
      <c r="AS1052" s="72">
        <v>2.3759999999999999</v>
      </c>
      <c r="AT1052" s="72">
        <v>37.451000000000001</v>
      </c>
      <c r="AU1052" s="12">
        <v>12.096</v>
      </c>
      <c r="AV1052" s="72">
        <v>0.67300000000000004</v>
      </c>
      <c r="AW1052" s="72">
        <v>73.653000000000006</v>
      </c>
      <c r="AX1052" s="12">
        <v>161.179</v>
      </c>
      <c r="AY1052" s="72">
        <v>8.9659999999999993</v>
      </c>
      <c r="AZ1052" s="72">
        <v>20.888000000000002</v>
      </c>
      <c r="BA1052" s="12">
        <v>173.274</v>
      </c>
      <c r="BB1052" s="72">
        <v>9.6389999999999993</v>
      </c>
      <c r="BC1052" s="72">
        <v>19.827000000000002</v>
      </c>
      <c r="BD1052" s="12">
        <v>76.614000000000004</v>
      </c>
      <c r="BE1052" s="72">
        <v>4.2619999999999996</v>
      </c>
      <c r="BF1052" s="72">
        <v>30.651</v>
      </c>
      <c r="BG1052" s="12">
        <v>249.88800000000001</v>
      </c>
      <c r="BH1052" s="72">
        <v>13.901</v>
      </c>
      <c r="BI1052" s="72">
        <v>16.46</v>
      </c>
      <c r="BJ1052" s="12">
        <v>389.02199999999999</v>
      </c>
      <c r="BK1052" s="72">
        <v>21.640999999999998</v>
      </c>
      <c r="BL1052" s="72">
        <v>11.952999999999999</v>
      </c>
      <c r="BM1052" s="12">
        <v>48.265999999999998</v>
      </c>
      <c r="BN1052" s="72">
        <v>2.6850000000000001</v>
      </c>
      <c r="BO1052" s="72">
        <v>46.843000000000004</v>
      </c>
      <c r="BP1052" s="12">
        <v>437.28800000000001</v>
      </c>
      <c r="BQ1052" s="72">
        <v>24.326000000000001</v>
      </c>
      <c r="BR1052" s="72">
        <v>13.169</v>
      </c>
      <c r="BS1052" s="12">
        <v>729.89400000000001</v>
      </c>
      <c r="BT1052" s="72">
        <v>40.603999999999999</v>
      </c>
      <c r="BU1052" s="72">
        <v>7.0220000000000002</v>
      </c>
      <c r="BV1052" s="12">
        <v>1797.5840000000001</v>
      </c>
      <c r="BW1052" s="72">
        <v>100</v>
      </c>
      <c r="BX1052" s="72">
        <v>4.4249999999999998</v>
      </c>
      <c r="BY1052" s="13"/>
      <c r="BZ1052" s="13"/>
    </row>
    <row r="1053" spans="1:78" ht="12.75" customHeight="1">
      <c r="A1053" s="122" t="s">
        <v>44</v>
      </c>
      <c r="B1053" s="71" t="s">
        <v>72</v>
      </c>
      <c r="C1053" s="71" t="s">
        <v>25</v>
      </c>
      <c r="D1053" s="34">
        <v>44805</v>
      </c>
      <c r="E1053" s="12">
        <v>0</v>
      </c>
      <c r="F1053" s="72">
        <v>0</v>
      </c>
      <c r="G1053" s="72">
        <v>0</v>
      </c>
      <c r="H1053" s="12">
        <v>46.241</v>
      </c>
      <c r="I1053" s="72">
        <v>2.6219999999999999</v>
      </c>
      <c r="J1053" s="72">
        <v>43.433</v>
      </c>
      <c r="K1053" s="12">
        <v>64.555999999999997</v>
      </c>
      <c r="L1053" s="72">
        <v>3.66</v>
      </c>
      <c r="M1053" s="72">
        <v>30.867999999999999</v>
      </c>
      <c r="N1053" s="12">
        <v>110.797</v>
      </c>
      <c r="O1053" s="72">
        <v>6.282</v>
      </c>
      <c r="P1053" s="72">
        <v>26.279</v>
      </c>
      <c r="Q1053" s="12">
        <v>44.203000000000003</v>
      </c>
      <c r="R1053" s="72">
        <v>2.5059999999999998</v>
      </c>
      <c r="S1053" s="72">
        <v>59.511000000000003</v>
      </c>
      <c r="T1053" s="12">
        <v>155</v>
      </c>
      <c r="U1053" s="72">
        <v>8.7889999999999997</v>
      </c>
      <c r="V1053" s="72">
        <v>22.01</v>
      </c>
      <c r="W1053" s="12">
        <v>886.08799999999997</v>
      </c>
      <c r="X1053" s="72">
        <v>50.243000000000002</v>
      </c>
      <c r="Y1053" s="72">
        <v>9.3309999999999995</v>
      </c>
      <c r="Z1053" s="12">
        <v>1041.088</v>
      </c>
      <c r="AA1053" s="72">
        <v>59.031999999999996</v>
      </c>
      <c r="AB1053" s="72">
        <v>8.0180000000000007</v>
      </c>
      <c r="AC1053" s="12">
        <v>1041.088</v>
      </c>
      <c r="AD1053" s="72">
        <v>59.031999999999996</v>
      </c>
      <c r="AE1053" s="72">
        <v>8.0180000000000007</v>
      </c>
      <c r="AF1053" s="12">
        <v>18.619</v>
      </c>
      <c r="AG1053" s="72">
        <v>1.056</v>
      </c>
      <c r="AH1053" s="72">
        <v>84.760999999999996</v>
      </c>
      <c r="AI1053" s="12">
        <v>35.520000000000003</v>
      </c>
      <c r="AJ1053" s="72">
        <v>2.0139999999999998</v>
      </c>
      <c r="AK1053" s="72">
        <v>38.680999999999997</v>
      </c>
      <c r="AL1053" s="12">
        <v>54.139000000000003</v>
      </c>
      <c r="AM1053" s="72">
        <v>3.07</v>
      </c>
      <c r="AN1053" s="72">
        <v>21.184000000000001</v>
      </c>
      <c r="AO1053" s="12">
        <v>1095.2270000000001</v>
      </c>
      <c r="AP1053" s="72">
        <v>62.101999999999997</v>
      </c>
      <c r="AQ1053" s="72">
        <v>7.8250000000000002</v>
      </c>
      <c r="AR1053" s="12">
        <v>77.177999999999997</v>
      </c>
      <c r="AS1053" s="72">
        <v>4.3760000000000003</v>
      </c>
      <c r="AT1053" s="72">
        <v>37.082999999999998</v>
      </c>
      <c r="AU1053" s="12">
        <v>20.233000000000001</v>
      </c>
      <c r="AV1053" s="72">
        <v>1.147</v>
      </c>
      <c r="AW1053" s="72">
        <v>64.622</v>
      </c>
      <c r="AX1053" s="12">
        <v>55.078000000000003</v>
      </c>
      <c r="AY1053" s="72">
        <v>3.1230000000000002</v>
      </c>
      <c r="AZ1053" s="72">
        <v>29.007999999999999</v>
      </c>
      <c r="BA1053" s="12">
        <v>75.311000000000007</v>
      </c>
      <c r="BB1053" s="72">
        <v>4.2699999999999996</v>
      </c>
      <c r="BC1053" s="72">
        <v>23.315999999999999</v>
      </c>
      <c r="BD1053" s="12">
        <v>54.43</v>
      </c>
      <c r="BE1053" s="72">
        <v>3.0859999999999999</v>
      </c>
      <c r="BF1053" s="72">
        <v>31.036000000000001</v>
      </c>
      <c r="BG1053" s="12">
        <v>129.74100000000001</v>
      </c>
      <c r="BH1053" s="72">
        <v>7.3570000000000002</v>
      </c>
      <c r="BI1053" s="72">
        <v>18.151</v>
      </c>
      <c r="BJ1053" s="12">
        <v>407.15800000000002</v>
      </c>
      <c r="BK1053" s="72">
        <v>23.087</v>
      </c>
      <c r="BL1053" s="72">
        <v>11.239000000000001</v>
      </c>
      <c r="BM1053" s="12">
        <v>54.289000000000001</v>
      </c>
      <c r="BN1053" s="72">
        <v>3.0779999999999998</v>
      </c>
      <c r="BO1053" s="72">
        <v>45.905000000000001</v>
      </c>
      <c r="BP1053" s="12">
        <v>461.447</v>
      </c>
      <c r="BQ1053" s="72">
        <v>26.164999999999999</v>
      </c>
      <c r="BR1053" s="72">
        <v>9.625</v>
      </c>
      <c r="BS1053" s="12">
        <v>668.36500000000001</v>
      </c>
      <c r="BT1053" s="72">
        <v>37.898000000000003</v>
      </c>
      <c r="BU1053" s="72">
        <v>5.7309999999999999</v>
      </c>
      <c r="BV1053" s="12">
        <v>1763.5920000000001</v>
      </c>
      <c r="BW1053" s="72">
        <v>100</v>
      </c>
      <c r="BX1053" s="72">
        <v>5.0170000000000003</v>
      </c>
      <c r="BY1053" s="13"/>
      <c r="BZ1053" s="13"/>
    </row>
    <row r="1054" spans="1:78" ht="12.75" customHeight="1">
      <c r="A1054" s="122" t="s">
        <v>44</v>
      </c>
      <c r="B1054" s="71" t="s">
        <v>72</v>
      </c>
      <c r="C1054" s="71" t="s">
        <v>25</v>
      </c>
      <c r="D1054" s="34">
        <v>44896</v>
      </c>
      <c r="E1054" s="12">
        <v>0</v>
      </c>
      <c r="F1054" s="72">
        <v>0</v>
      </c>
      <c r="G1054" s="72">
        <v>0</v>
      </c>
      <c r="H1054" s="12">
        <v>43.16</v>
      </c>
      <c r="I1054" s="72">
        <v>2.63</v>
      </c>
      <c r="J1054" s="72">
        <v>38.124000000000002</v>
      </c>
      <c r="K1054" s="12">
        <v>53.552999999999997</v>
      </c>
      <c r="L1054" s="72">
        <v>3.2639999999999998</v>
      </c>
      <c r="M1054" s="72">
        <v>35.097999999999999</v>
      </c>
      <c r="N1054" s="12">
        <v>96.712000000000003</v>
      </c>
      <c r="O1054" s="72">
        <v>5.8940000000000001</v>
      </c>
      <c r="P1054" s="72">
        <v>28.326000000000001</v>
      </c>
      <c r="Q1054" s="12">
        <v>15.587</v>
      </c>
      <c r="R1054" s="72">
        <v>0.95</v>
      </c>
      <c r="S1054" s="72">
        <v>57.567</v>
      </c>
      <c r="T1054" s="12">
        <v>112.29900000000001</v>
      </c>
      <c r="U1054" s="72">
        <v>6.8440000000000003</v>
      </c>
      <c r="V1054" s="72">
        <v>25.254999999999999</v>
      </c>
      <c r="W1054" s="12">
        <v>886.31100000000004</v>
      </c>
      <c r="X1054" s="72">
        <v>54.014000000000003</v>
      </c>
      <c r="Y1054" s="72">
        <v>7.8049999999999997</v>
      </c>
      <c r="Z1054" s="12">
        <v>998.61</v>
      </c>
      <c r="AA1054" s="72">
        <v>60.856999999999999</v>
      </c>
      <c r="AB1054" s="72">
        <v>6.7089999999999996</v>
      </c>
      <c r="AC1054" s="12">
        <v>998.61</v>
      </c>
      <c r="AD1054" s="72">
        <v>60.856999999999999</v>
      </c>
      <c r="AE1054" s="72">
        <v>6.7089999999999996</v>
      </c>
      <c r="AF1054" s="12">
        <v>0</v>
      </c>
      <c r="AG1054" s="72">
        <v>0</v>
      </c>
      <c r="AH1054" s="72">
        <v>0</v>
      </c>
      <c r="AI1054" s="12">
        <v>28.149000000000001</v>
      </c>
      <c r="AJ1054" s="72">
        <v>1.7150000000000001</v>
      </c>
      <c r="AK1054" s="72">
        <v>58.475000000000001</v>
      </c>
      <c r="AL1054" s="12">
        <v>28.149000000000001</v>
      </c>
      <c r="AM1054" s="72">
        <v>1.7150000000000001</v>
      </c>
      <c r="AN1054" s="72">
        <v>58.475000000000001</v>
      </c>
      <c r="AO1054" s="12">
        <v>1026.759</v>
      </c>
      <c r="AP1054" s="72">
        <v>62.573</v>
      </c>
      <c r="AQ1054" s="72">
        <v>6.44</v>
      </c>
      <c r="AR1054" s="12">
        <v>26.512</v>
      </c>
      <c r="AS1054" s="72">
        <v>1.6160000000000001</v>
      </c>
      <c r="AT1054" s="72">
        <v>53.941000000000003</v>
      </c>
      <c r="AU1054" s="12">
        <v>2.851</v>
      </c>
      <c r="AV1054" s="72">
        <v>0.17399999999999999</v>
      </c>
      <c r="AW1054" s="72">
        <v>84.402000000000001</v>
      </c>
      <c r="AX1054" s="12">
        <v>63.673000000000002</v>
      </c>
      <c r="AY1054" s="72">
        <v>3.88</v>
      </c>
      <c r="AZ1054" s="72">
        <v>30.95</v>
      </c>
      <c r="BA1054" s="12">
        <v>66.522999999999996</v>
      </c>
      <c r="BB1054" s="72">
        <v>4.0540000000000003</v>
      </c>
      <c r="BC1054" s="72">
        <v>29.475999999999999</v>
      </c>
      <c r="BD1054" s="12">
        <v>72.674000000000007</v>
      </c>
      <c r="BE1054" s="72">
        <v>4.4290000000000003</v>
      </c>
      <c r="BF1054" s="72">
        <v>35.954000000000001</v>
      </c>
      <c r="BG1054" s="12">
        <v>139.197</v>
      </c>
      <c r="BH1054" s="72">
        <v>8.4830000000000005</v>
      </c>
      <c r="BI1054" s="72">
        <v>19.393999999999998</v>
      </c>
      <c r="BJ1054" s="12">
        <v>418.77300000000002</v>
      </c>
      <c r="BK1054" s="72">
        <v>25.521000000000001</v>
      </c>
      <c r="BL1054" s="72">
        <v>15.268000000000001</v>
      </c>
      <c r="BM1054" s="12">
        <v>29.661999999999999</v>
      </c>
      <c r="BN1054" s="72">
        <v>1.8080000000000001</v>
      </c>
      <c r="BO1054" s="72">
        <v>43.965000000000003</v>
      </c>
      <c r="BP1054" s="12">
        <v>448.435</v>
      </c>
      <c r="BQ1054" s="72">
        <v>27.329000000000001</v>
      </c>
      <c r="BR1054" s="72">
        <v>13.621</v>
      </c>
      <c r="BS1054" s="12">
        <v>614.14499999999998</v>
      </c>
      <c r="BT1054" s="72">
        <v>37.427</v>
      </c>
      <c r="BU1054" s="72">
        <v>10.991</v>
      </c>
      <c r="BV1054" s="12">
        <v>1640.904</v>
      </c>
      <c r="BW1054" s="72">
        <v>100</v>
      </c>
      <c r="BX1054" s="72">
        <v>6.3120000000000003</v>
      </c>
      <c r="BY1054" s="13"/>
      <c r="BZ1054" s="13"/>
    </row>
    <row r="1055" spans="1:78" ht="12.75" customHeight="1">
      <c r="A1055" s="122" t="s">
        <v>44</v>
      </c>
      <c r="B1055" s="71" t="s">
        <v>72</v>
      </c>
      <c r="C1055" s="71" t="s">
        <v>25</v>
      </c>
      <c r="D1055" s="34">
        <v>44986</v>
      </c>
      <c r="E1055" s="12">
        <v>0</v>
      </c>
      <c r="F1055" s="72">
        <v>0</v>
      </c>
      <c r="G1055" s="72">
        <v>0</v>
      </c>
      <c r="H1055" s="12">
        <v>60.207000000000001</v>
      </c>
      <c r="I1055" s="72">
        <v>3.6509999999999998</v>
      </c>
      <c r="J1055" s="72">
        <v>28.678999999999998</v>
      </c>
      <c r="K1055" s="12">
        <v>59.790999999999997</v>
      </c>
      <c r="L1055" s="72">
        <v>3.625</v>
      </c>
      <c r="M1055" s="72">
        <v>29.943000000000001</v>
      </c>
      <c r="N1055" s="12">
        <v>119.998</v>
      </c>
      <c r="O1055" s="72">
        <v>7.2759999999999998</v>
      </c>
      <c r="P1055" s="72">
        <v>19.407</v>
      </c>
      <c r="Q1055" s="12">
        <v>31.855</v>
      </c>
      <c r="R1055" s="72">
        <v>1.9319999999999999</v>
      </c>
      <c r="S1055" s="72">
        <v>34.823999999999998</v>
      </c>
      <c r="T1055" s="12">
        <v>151.85300000000001</v>
      </c>
      <c r="U1055" s="72">
        <v>9.2080000000000002</v>
      </c>
      <c r="V1055" s="72">
        <v>15.486000000000001</v>
      </c>
      <c r="W1055" s="12">
        <v>889.10400000000004</v>
      </c>
      <c r="X1055" s="72">
        <v>53.91</v>
      </c>
      <c r="Y1055" s="72">
        <v>5.8920000000000003</v>
      </c>
      <c r="Z1055" s="12">
        <v>1040.9570000000001</v>
      </c>
      <c r="AA1055" s="72">
        <v>63.118000000000002</v>
      </c>
      <c r="AB1055" s="72">
        <v>4.3289999999999997</v>
      </c>
      <c r="AC1055" s="12">
        <v>1040.9570000000001</v>
      </c>
      <c r="AD1055" s="72">
        <v>63.118000000000002</v>
      </c>
      <c r="AE1055" s="72">
        <v>4.3289999999999997</v>
      </c>
      <c r="AF1055" s="12">
        <v>0</v>
      </c>
      <c r="AG1055" s="72">
        <v>0</v>
      </c>
      <c r="AH1055" s="72">
        <v>0</v>
      </c>
      <c r="AI1055" s="12">
        <v>48.213000000000001</v>
      </c>
      <c r="AJ1055" s="72">
        <v>2.923</v>
      </c>
      <c r="AK1055" s="72">
        <v>29.05</v>
      </c>
      <c r="AL1055" s="12">
        <v>48.213000000000001</v>
      </c>
      <c r="AM1055" s="72">
        <v>2.923</v>
      </c>
      <c r="AN1055" s="72">
        <v>29.05</v>
      </c>
      <c r="AO1055" s="12">
        <v>1089.171</v>
      </c>
      <c r="AP1055" s="72">
        <v>66.040999999999997</v>
      </c>
      <c r="AQ1055" s="72">
        <v>4.2060000000000004</v>
      </c>
      <c r="AR1055" s="12">
        <v>89.66</v>
      </c>
      <c r="AS1055" s="72">
        <v>5.4359999999999999</v>
      </c>
      <c r="AT1055" s="72">
        <v>25.690999999999999</v>
      </c>
      <c r="AU1055" s="12">
        <v>7.4870000000000001</v>
      </c>
      <c r="AV1055" s="72">
        <v>0.45400000000000001</v>
      </c>
      <c r="AW1055" s="72">
        <v>42.030999999999999</v>
      </c>
      <c r="AX1055" s="12">
        <v>106.139</v>
      </c>
      <c r="AY1055" s="72">
        <v>6.4359999999999999</v>
      </c>
      <c r="AZ1055" s="72">
        <v>22.050999999999998</v>
      </c>
      <c r="BA1055" s="12">
        <v>113.626</v>
      </c>
      <c r="BB1055" s="72">
        <v>6.89</v>
      </c>
      <c r="BC1055" s="72">
        <v>20.704999999999998</v>
      </c>
      <c r="BD1055" s="12">
        <v>66.284999999999997</v>
      </c>
      <c r="BE1055" s="72">
        <v>4.0190000000000001</v>
      </c>
      <c r="BF1055" s="72">
        <v>26.364999999999998</v>
      </c>
      <c r="BG1055" s="12">
        <v>179.911</v>
      </c>
      <c r="BH1055" s="72">
        <v>10.909000000000001</v>
      </c>
      <c r="BI1055" s="72">
        <v>12.861000000000001</v>
      </c>
      <c r="BJ1055" s="12">
        <v>249.77600000000001</v>
      </c>
      <c r="BK1055" s="72">
        <v>15.145</v>
      </c>
      <c r="BL1055" s="72">
        <v>12.071999999999999</v>
      </c>
      <c r="BM1055" s="12">
        <v>40.710999999999999</v>
      </c>
      <c r="BN1055" s="72">
        <v>2.468</v>
      </c>
      <c r="BO1055" s="72">
        <v>31.390999999999998</v>
      </c>
      <c r="BP1055" s="12">
        <v>290.48700000000002</v>
      </c>
      <c r="BQ1055" s="72">
        <v>17.613</v>
      </c>
      <c r="BR1055" s="72">
        <v>11.499000000000001</v>
      </c>
      <c r="BS1055" s="12">
        <v>560.05799999999999</v>
      </c>
      <c r="BT1055" s="72">
        <v>33.959000000000003</v>
      </c>
      <c r="BU1055" s="72">
        <v>6.5839999999999996</v>
      </c>
      <c r="BV1055" s="12">
        <v>1649.2280000000001</v>
      </c>
      <c r="BW1055" s="72">
        <v>100</v>
      </c>
      <c r="BX1055" s="72">
        <v>3.3730000000000002</v>
      </c>
      <c r="BY1055" s="13"/>
      <c r="BZ1055" s="13"/>
    </row>
    <row r="1056" spans="1:78" ht="12.75" customHeight="1">
      <c r="A1056" s="122" t="s">
        <v>44</v>
      </c>
      <c r="B1056" s="71" t="s">
        <v>72</v>
      </c>
      <c r="C1056" s="71" t="s">
        <v>25</v>
      </c>
      <c r="D1056" s="34">
        <v>45078</v>
      </c>
      <c r="E1056" s="12">
        <v>0</v>
      </c>
      <c r="F1056" s="72">
        <v>0</v>
      </c>
      <c r="G1056" s="72">
        <v>0</v>
      </c>
      <c r="H1056" s="12">
        <v>67.373999999999995</v>
      </c>
      <c r="I1056" s="72">
        <v>3.96</v>
      </c>
      <c r="J1056" s="72">
        <v>35.164000000000001</v>
      </c>
      <c r="K1056" s="12">
        <v>55.177999999999997</v>
      </c>
      <c r="L1056" s="72">
        <v>3.2429999999999999</v>
      </c>
      <c r="M1056" s="72">
        <v>33.109000000000002</v>
      </c>
      <c r="N1056" s="12">
        <v>122.551</v>
      </c>
      <c r="O1056" s="72">
        <v>7.2030000000000003</v>
      </c>
      <c r="P1056" s="72">
        <v>25.077000000000002</v>
      </c>
      <c r="Q1056" s="12">
        <v>26.456</v>
      </c>
      <c r="R1056" s="72">
        <v>1.5549999999999999</v>
      </c>
      <c r="S1056" s="72">
        <v>31.094999999999999</v>
      </c>
      <c r="T1056" s="12">
        <v>149.00700000000001</v>
      </c>
      <c r="U1056" s="72">
        <v>8.7579999999999991</v>
      </c>
      <c r="V1056" s="72">
        <v>21.04</v>
      </c>
      <c r="W1056" s="12">
        <v>817.89400000000001</v>
      </c>
      <c r="X1056" s="72">
        <v>48.072000000000003</v>
      </c>
      <c r="Y1056" s="72">
        <v>5.5720000000000001</v>
      </c>
      <c r="Z1056" s="12">
        <v>966.90099999999995</v>
      </c>
      <c r="AA1056" s="72">
        <v>56.83</v>
      </c>
      <c r="AB1056" s="72">
        <v>4.1719999999999997</v>
      </c>
      <c r="AC1056" s="12">
        <v>966.90099999999995</v>
      </c>
      <c r="AD1056" s="72">
        <v>56.83</v>
      </c>
      <c r="AE1056" s="72">
        <v>4.1719999999999997</v>
      </c>
      <c r="AF1056" s="12">
        <v>0</v>
      </c>
      <c r="AG1056" s="72">
        <v>0</v>
      </c>
      <c r="AH1056" s="72">
        <v>0</v>
      </c>
      <c r="AI1056" s="12">
        <v>62.341999999999999</v>
      </c>
      <c r="AJ1056" s="72">
        <v>3.6640000000000001</v>
      </c>
      <c r="AK1056" s="72">
        <v>23.643000000000001</v>
      </c>
      <c r="AL1056" s="12">
        <v>62.341999999999999</v>
      </c>
      <c r="AM1056" s="72">
        <v>3.6640000000000001</v>
      </c>
      <c r="AN1056" s="72">
        <v>23.643000000000001</v>
      </c>
      <c r="AO1056" s="12">
        <v>1029.242</v>
      </c>
      <c r="AP1056" s="72">
        <v>60.494</v>
      </c>
      <c r="AQ1056" s="72">
        <v>4.2809999999999997</v>
      </c>
      <c r="AR1056" s="12">
        <v>38.238</v>
      </c>
      <c r="AS1056" s="72">
        <v>2.2469999999999999</v>
      </c>
      <c r="AT1056" s="72">
        <v>33.923999999999999</v>
      </c>
      <c r="AU1056" s="12">
        <v>5.327</v>
      </c>
      <c r="AV1056" s="72">
        <v>0.313</v>
      </c>
      <c r="AW1056" s="72">
        <v>59.997</v>
      </c>
      <c r="AX1056" s="12">
        <v>79.504999999999995</v>
      </c>
      <c r="AY1056" s="72">
        <v>4.673</v>
      </c>
      <c r="AZ1056" s="72">
        <v>37.1</v>
      </c>
      <c r="BA1056" s="12">
        <v>84.831999999999994</v>
      </c>
      <c r="BB1056" s="72">
        <v>4.9859999999999998</v>
      </c>
      <c r="BC1056" s="72">
        <v>35.084000000000003</v>
      </c>
      <c r="BD1056" s="12">
        <v>75.016999999999996</v>
      </c>
      <c r="BE1056" s="72">
        <v>4.4089999999999998</v>
      </c>
      <c r="BF1056" s="72">
        <v>23.652999999999999</v>
      </c>
      <c r="BG1056" s="12">
        <v>159.84899999999999</v>
      </c>
      <c r="BH1056" s="72">
        <v>9.3949999999999996</v>
      </c>
      <c r="BI1056" s="72">
        <v>22.427</v>
      </c>
      <c r="BJ1056" s="12">
        <v>404.20400000000001</v>
      </c>
      <c r="BK1056" s="72">
        <v>23.757000000000001</v>
      </c>
      <c r="BL1056" s="72">
        <v>10.409000000000001</v>
      </c>
      <c r="BM1056" s="12">
        <v>69.864999999999995</v>
      </c>
      <c r="BN1056" s="72">
        <v>4.1059999999999999</v>
      </c>
      <c r="BO1056" s="72">
        <v>32.628</v>
      </c>
      <c r="BP1056" s="12">
        <v>474.06799999999998</v>
      </c>
      <c r="BQ1056" s="72">
        <v>27.863</v>
      </c>
      <c r="BR1056" s="72">
        <v>9.6010000000000009</v>
      </c>
      <c r="BS1056" s="12">
        <v>672.15499999999997</v>
      </c>
      <c r="BT1056" s="72">
        <v>39.506</v>
      </c>
      <c r="BU1056" s="72">
        <v>7.5730000000000004</v>
      </c>
      <c r="BV1056" s="12">
        <v>1701.3969999999999</v>
      </c>
      <c r="BW1056" s="72">
        <v>100</v>
      </c>
      <c r="BX1056" s="72">
        <v>3.988</v>
      </c>
      <c r="BY1056" s="13"/>
      <c r="BZ1056" s="13"/>
    </row>
    <row r="1057" spans="1:78" ht="12.75" customHeight="1">
      <c r="A1057" s="122" t="s">
        <v>44</v>
      </c>
      <c r="B1057" s="71" t="s">
        <v>72</v>
      </c>
      <c r="C1057" s="71" t="s">
        <v>25</v>
      </c>
      <c r="D1057" s="34">
        <v>45170</v>
      </c>
      <c r="E1057" s="12">
        <v>0</v>
      </c>
      <c r="F1057" s="72">
        <v>0</v>
      </c>
      <c r="G1057" s="72">
        <v>0</v>
      </c>
      <c r="H1057" s="12">
        <v>40.432000000000002</v>
      </c>
      <c r="I1057" s="72">
        <v>2.4950000000000001</v>
      </c>
      <c r="J1057" s="72">
        <v>33.252000000000002</v>
      </c>
      <c r="K1057" s="12">
        <v>54.881</v>
      </c>
      <c r="L1057" s="72">
        <v>3.3860000000000001</v>
      </c>
      <c r="M1057" s="72">
        <v>26.788</v>
      </c>
      <c r="N1057" s="12">
        <v>95.313999999999993</v>
      </c>
      <c r="O1057" s="72">
        <v>5.8810000000000002</v>
      </c>
      <c r="P1057" s="72">
        <v>21.623999999999999</v>
      </c>
      <c r="Q1057" s="12">
        <v>22.411000000000001</v>
      </c>
      <c r="R1057" s="72">
        <v>1.383</v>
      </c>
      <c r="S1057" s="72">
        <v>45.395000000000003</v>
      </c>
      <c r="T1057" s="12">
        <v>117.72499999999999</v>
      </c>
      <c r="U1057" s="72">
        <v>7.2640000000000002</v>
      </c>
      <c r="V1057" s="72">
        <v>20.986999999999998</v>
      </c>
      <c r="W1057" s="12">
        <v>835.22199999999998</v>
      </c>
      <c r="X1057" s="72">
        <v>51.536999999999999</v>
      </c>
      <c r="Y1057" s="72">
        <v>6.2469999999999999</v>
      </c>
      <c r="Z1057" s="12">
        <v>952.947</v>
      </c>
      <c r="AA1057" s="72">
        <v>58.802</v>
      </c>
      <c r="AB1057" s="72">
        <v>6.2990000000000004</v>
      </c>
      <c r="AC1057" s="12">
        <v>952.947</v>
      </c>
      <c r="AD1057" s="72">
        <v>58.802</v>
      </c>
      <c r="AE1057" s="72">
        <v>6.2990000000000004</v>
      </c>
      <c r="AF1057" s="12">
        <v>10.872999999999999</v>
      </c>
      <c r="AG1057" s="72">
        <v>0.67100000000000004</v>
      </c>
      <c r="AH1057" s="72">
        <v>67.626000000000005</v>
      </c>
      <c r="AI1057" s="12">
        <v>55.173000000000002</v>
      </c>
      <c r="AJ1057" s="72">
        <v>3.4039999999999999</v>
      </c>
      <c r="AK1057" s="72">
        <v>23.094999999999999</v>
      </c>
      <c r="AL1057" s="12">
        <v>66.046000000000006</v>
      </c>
      <c r="AM1057" s="72">
        <v>4.0750000000000002</v>
      </c>
      <c r="AN1057" s="72">
        <v>17.276</v>
      </c>
      <c r="AO1057" s="12">
        <v>1018.9930000000001</v>
      </c>
      <c r="AP1057" s="72">
        <v>62.877000000000002</v>
      </c>
      <c r="AQ1057" s="72">
        <v>5.625</v>
      </c>
      <c r="AR1057" s="12">
        <v>68.113</v>
      </c>
      <c r="AS1057" s="72">
        <v>4.2030000000000003</v>
      </c>
      <c r="AT1057" s="72">
        <v>21.129000000000001</v>
      </c>
      <c r="AU1057" s="12">
        <v>9.9469999999999992</v>
      </c>
      <c r="AV1057" s="72">
        <v>0.61399999999999999</v>
      </c>
      <c r="AW1057" s="72">
        <v>69.736999999999995</v>
      </c>
      <c r="AX1057" s="12">
        <v>64.234999999999999</v>
      </c>
      <c r="AY1057" s="72">
        <v>3.964</v>
      </c>
      <c r="AZ1057" s="72">
        <v>31.19</v>
      </c>
      <c r="BA1057" s="12">
        <v>74.182000000000002</v>
      </c>
      <c r="BB1057" s="72">
        <v>4.577</v>
      </c>
      <c r="BC1057" s="72">
        <v>32.790999999999997</v>
      </c>
      <c r="BD1057" s="12">
        <v>67.27</v>
      </c>
      <c r="BE1057" s="72">
        <v>4.1509999999999998</v>
      </c>
      <c r="BF1057" s="72">
        <v>26.385000000000002</v>
      </c>
      <c r="BG1057" s="12">
        <v>141.452</v>
      </c>
      <c r="BH1057" s="72">
        <v>8.7279999999999998</v>
      </c>
      <c r="BI1057" s="72">
        <v>20.632000000000001</v>
      </c>
      <c r="BJ1057" s="12">
        <v>345.80500000000001</v>
      </c>
      <c r="BK1057" s="72">
        <v>21.338000000000001</v>
      </c>
      <c r="BL1057" s="72">
        <v>12.065</v>
      </c>
      <c r="BM1057" s="12">
        <v>46.249000000000002</v>
      </c>
      <c r="BN1057" s="72">
        <v>2.8540000000000001</v>
      </c>
      <c r="BO1057" s="72">
        <v>36.075000000000003</v>
      </c>
      <c r="BP1057" s="12">
        <v>392.05500000000001</v>
      </c>
      <c r="BQ1057" s="72">
        <v>24.192</v>
      </c>
      <c r="BR1057" s="72">
        <v>11.805999999999999</v>
      </c>
      <c r="BS1057" s="12">
        <v>601.62</v>
      </c>
      <c r="BT1057" s="72">
        <v>37.122999999999998</v>
      </c>
      <c r="BU1057" s="72">
        <v>8.8520000000000003</v>
      </c>
      <c r="BV1057" s="12">
        <v>1620.6130000000001</v>
      </c>
      <c r="BW1057" s="72">
        <v>100</v>
      </c>
      <c r="BX1057" s="72">
        <v>4.8710000000000004</v>
      </c>
      <c r="BY1057" s="13"/>
      <c r="BZ1057" s="13"/>
    </row>
    <row r="1058" spans="1:78" ht="12.75" customHeight="1">
      <c r="A1058" s="122" t="s">
        <v>44</v>
      </c>
      <c r="B1058" s="71" t="s">
        <v>72</v>
      </c>
      <c r="C1058" s="71" t="s">
        <v>25</v>
      </c>
      <c r="D1058" s="34">
        <v>45261</v>
      </c>
      <c r="E1058" s="12">
        <v>0</v>
      </c>
      <c r="F1058" s="72">
        <v>0</v>
      </c>
      <c r="G1058" s="72">
        <v>0</v>
      </c>
      <c r="H1058" s="12">
        <v>50.55</v>
      </c>
      <c r="I1058" s="72">
        <v>2.9660000000000002</v>
      </c>
      <c r="J1058" s="72">
        <v>24.099</v>
      </c>
      <c r="K1058" s="12">
        <v>81.617999999999995</v>
      </c>
      <c r="L1058" s="72">
        <v>4.7889999999999997</v>
      </c>
      <c r="M1058" s="72">
        <v>25.858000000000001</v>
      </c>
      <c r="N1058" s="12">
        <v>132.16800000000001</v>
      </c>
      <c r="O1058" s="72">
        <v>7.7549999999999999</v>
      </c>
      <c r="P1058" s="72">
        <v>18.318000000000001</v>
      </c>
      <c r="Q1058" s="12">
        <v>41.802</v>
      </c>
      <c r="R1058" s="72">
        <v>2.4529999999999998</v>
      </c>
      <c r="S1058" s="72">
        <v>30.526</v>
      </c>
      <c r="T1058" s="12">
        <v>173.97</v>
      </c>
      <c r="U1058" s="72">
        <v>10.207000000000001</v>
      </c>
      <c r="V1058" s="72">
        <v>13.066000000000001</v>
      </c>
      <c r="W1058" s="12">
        <v>902.24599999999998</v>
      </c>
      <c r="X1058" s="72">
        <v>52.936999999999998</v>
      </c>
      <c r="Y1058" s="72">
        <v>6.05</v>
      </c>
      <c r="Z1058" s="12">
        <v>1076.2159999999999</v>
      </c>
      <c r="AA1058" s="72">
        <v>63.143999999999998</v>
      </c>
      <c r="AB1058" s="72">
        <v>5.0469999999999997</v>
      </c>
      <c r="AC1058" s="12">
        <v>1076.2159999999999</v>
      </c>
      <c r="AD1058" s="72">
        <v>63.143999999999998</v>
      </c>
      <c r="AE1058" s="72">
        <v>5.0469999999999997</v>
      </c>
      <c r="AF1058" s="12">
        <v>0</v>
      </c>
      <c r="AG1058" s="72">
        <v>0</v>
      </c>
      <c r="AH1058" s="72">
        <v>0</v>
      </c>
      <c r="AI1058" s="12">
        <v>59.87</v>
      </c>
      <c r="AJ1058" s="72">
        <v>3.5129999999999999</v>
      </c>
      <c r="AK1058" s="72">
        <v>29.173999999999999</v>
      </c>
      <c r="AL1058" s="12">
        <v>59.87</v>
      </c>
      <c r="AM1058" s="72">
        <v>3.5129999999999999</v>
      </c>
      <c r="AN1058" s="72">
        <v>29.173999999999999</v>
      </c>
      <c r="AO1058" s="12">
        <v>1136.086</v>
      </c>
      <c r="AP1058" s="72">
        <v>66.656999999999996</v>
      </c>
      <c r="AQ1058" s="72">
        <v>5.3760000000000003</v>
      </c>
      <c r="AR1058" s="12">
        <v>50.485999999999997</v>
      </c>
      <c r="AS1058" s="72">
        <v>2.9620000000000002</v>
      </c>
      <c r="AT1058" s="72">
        <v>35.762999999999998</v>
      </c>
      <c r="AU1058" s="12">
        <v>13.082000000000001</v>
      </c>
      <c r="AV1058" s="72">
        <v>0.76800000000000002</v>
      </c>
      <c r="AW1058" s="72">
        <v>48.683</v>
      </c>
      <c r="AX1058" s="12">
        <v>69.361000000000004</v>
      </c>
      <c r="AY1058" s="72">
        <v>4.07</v>
      </c>
      <c r="AZ1058" s="72">
        <v>30.033999999999999</v>
      </c>
      <c r="BA1058" s="12">
        <v>82.442999999999998</v>
      </c>
      <c r="BB1058" s="72">
        <v>4.8369999999999997</v>
      </c>
      <c r="BC1058" s="72">
        <v>26.995000000000001</v>
      </c>
      <c r="BD1058" s="12">
        <v>55.76</v>
      </c>
      <c r="BE1058" s="72">
        <v>3.2719999999999998</v>
      </c>
      <c r="BF1058" s="72">
        <v>27.068000000000001</v>
      </c>
      <c r="BG1058" s="12">
        <v>138.202</v>
      </c>
      <c r="BH1058" s="72">
        <v>8.109</v>
      </c>
      <c r="BI1058" s="72">
        <v>17.728000000000002</v>
      </c>
      <c r="BJ1058" s="12">
        <v>342.47399999999999</v>
      </c>
      <c r="BK1058" s="72">
        <v>20.094000000000001</v>
      </c>
      <c r="BL1058" s="72">
        <v>10.516999999999999</v>
      </c>
      <c r="BM1058" s="12">
        <v>37.131999999999998</v>
      </c>
      <c r="BN1058" s="72">
        <v>2.1789999999999998</v>
      </c>
      <c r="BO1058" s="72">
        <v>37.545000000000002</v>
      </c>
      <c r="BP1058" s="12">
        <v>379.60599999999999</v>
      </c>
      <c r="BQ1058" s="72">
        <v>22.271999999999998</v>
      </c>
      <c r="BR1058" s="72">
        <v>10.144</v>
      </c>
      <c r="BS1058" s="12">
        <v>568.29399999999998</v>
      </c>
      <c r="BT1058" s="72">
        <v>33.343000000000004</v>
      </c>
      <c r="BU1058" s="72">
        <v>7.9450000000000003</v>
      </c>
      <c r="BV1058" s="12">
        <v>1704.38</v>
      </c>
      <c r="BW1058" s="72">
        <v>100</v>
      </c>
      <c r="BX1058" s="72">
        <v>4.6539999999999999</v>
      </c>
      <c r="BY1058" s="13"/>
      <c r="BZ1058" s="13"/>
    </row>
    <row r="1059" spans="1:78" ht="12.75" customHeight="1">
      <c r="A1059" s="122" t="s">
        <v>44</v>
      </c>
      <c r="B1059" s="71" t="s">
        <v>72</v>
      </c>
      <c r="C1059" s="71" t="s">
        <v>25</v>
      </c>
      <c r="D1059" s="34">
        <v>45352</v>
      </c>
      <c r="E1059" s="12">
        <v>0</v>
      </c>
      <c r="F1059" s="72">
        <v>0</v>
      </c>
      <c r="G1059" s="72">
        <v>0</v>
      </c>
      <c r="H1059" s="12">
        <v>30.484999999999999</v>
      </c>
      <c r="I1059" s="72">
        <v>1.9630000000000001</v>
      </c>
      <c r="J1059" s="72">
        <v>28.648</v>
      </c>
      <c r="K1059" s="12">
        <v>48.890999999999998</v>
      </c>
      <c r="L1059" s="72">
        <v>3.1480000000000001</v>
      </c>
      <c r="M1059" s="72">
        <v>32.637999999999998</v>
      </c>
      <c r="N1059" s="12">
        <v>79.376000000000005</v>
      </c>
      <c r="O1059" s="72">
        <v>5.1109999999999998</v>
      </c>
      <c r="P1059" s="72">
        <v>21.175000000000001</v>
      </c>
      <c r="Q1059" s="12">
        <v>41.523000000000003</v>
      </c>
      <c r="R1059" s="72">
        <v>2.6739999999999999</v>
      </c>
      <c r="S1059" s="72">
        <v>32.935000000000002</v>
      </c>
      <c r="T1059" s="12">
        <v>120.899</v>
      </c>
      <c r="U1059" s="72">
        <v>7.7850000000000001</v>
      </c>
      <c r="V1059" s="72">
        <v>19.076000000000001</v>
      </c>
      <c r="W1059" s="12">
        <v>800.69299999999998</v>
      </c>
      <c r="X1059" s="72">
        <v>51.555</v>
      </c>
      <c r="Y1059" s="72">
        <v>6.415</v>
      </c>
      <c r="Z1059" s="12">
        <v>921.59199999999998</v>
      </c>
      <c r="AA1059" s="72">
        <v>59.34</v>
      </c>
      <c r="AB1059" s="72">
        <v>6.125</v>
      </c>
      <c r="AC1059" s="12">
        <v>921.59199999999998</v>
      </c>
      <c r="AD1059" s="72">
        <v>59.34</v>
      </c>
      <c r="AE1059" s="72">
        <v>6.125</v>
      </c>
      <c r="AF1059" s="12">
        <v>2.3580000000000001</v>
      </c>
      <c r="AG1059" s="72">
        <v>0.152</v>
      </c>
      <c r="AH1059" s="72">
        <v>103.57299999999999</v>
      </c>
      <c r="AI1059" s="12">
        <v>51.037999999999997</v>
      </c>
      <c r="AJ1059" s="72">
        <v>3.286</v>
      </c>
      <c r="AK1059" s="72">
        <v>25.710999999999999</v>
      </c>
      <c r="AL1059" s="12">
        <v>53.396000000000001</v>
      </c>
      <c r="AM1059" s="72">
        <v>3.4380000000000002</v>
      </c>
      <c r="AN1059" s="72">
        <v>26.356000000000002</v>
      </c>
      <c r="AO1059" s="12">
        <v>974.98800000000006</v>
      </c>
      <c r="AP1059" s="72">
        <v>62.777999999999999</v>
      </c>
      <c r="AQ1059" s="72">
        <v>5.7110000000000003</v>
      </c>
      <c r="AR1059" s="12">
        <v>66.77</v>
      </c>
      <c r="AS1059" s="72">
        <v>4.2990000000000004</v>
      </c>
      <c r="AT1059" s="72">
        <v>29.366</v>
      </c>
      <c r="AU1059" s="12">
        <v>4.37</v>
      </c>
      <c r="AV1059" s="72">
        <v>0.28100000000000003</v>
      </c>
      <c r="AW1059" s="72">
        <v>83.147999999999996</v>
      </c>
      <c r="AX1059" s="12">
        <v>77.855000000000004</v>
      </c>
      <c r="AY1059" s="72">
        <v>5.0129999999999999</v>
      </c>
      <c r="AZ1059" s="72">
        <v>24.535</v>
      </c>
      <c r="BA1059" s="12">
        <v>82.224999999999994</v>
      </c>
      <c r="BB1059" s="72">
        <v>5.2939999999999996</v>
      </c>
      <c r="BC1059" s="72">
        <v>23.303000000000001</v>
      </c>
      <c r="BD1059" s="12">
        <v>53.018999999999998</v>
      </c>
      <c r="BE1059" s="72">
        <v>3.4140000000000001</v>
      </c>
      <c r="BF1059" s="72">
        <v>27.173999999999999</v>
      </c>
      <c r="BG1059" s="12">
        <v>135.244</v>
      </c>
      <c r="BH1059" s="72">
        <v>8.7080000000000002</v>
      </c>
      <c r="BI1059" s="72">
        <v>19.463000000000001</v>
      </c>
      <c r="BJ1059" s="12">
        <v>334.76400000000001</v>
      </c>
      <c r="BK1059" s="72">
        <v>21.555</v>
      </c>
      <c r="BL1059" s="72">
        <v>10.715</v>
      </c>
      <c r="BM1059" s="12">
        <v>41.308999999999997</v>
      </c>
      <c r="BN1059" s="72">
        <v>2.66</v>
      </c>
      <c r="BO1059" s="72">
        <v>29.443000000000001</v>
      </c>
      <c r="BP1059" s="12">
        <v>376.072</v>
      </c>
      <c r="BQ1059" s="72">
        <v>24.215</v>
      </c>
      <c r="BR1059" s="72">
        <v>9.8279999999999994</v>
      </c>
      <c r="BS1059" s="12">
        <v>578.08699999999999</v>
      </c>
      <c r="BT1059" s="72">
        <v>37.222000000000001</v>
      </c>
      <c r="BU1059" s="72">
        <v>6.7110000000000003</v>
      </c>
      <c r="BV1059" s="12">
        <v>1553.075</v>
      </c>
      <c r="BW1059" s="72">
        <v>100</v>
      </c>
      <c r="BX1059" s="72">
        <v>4.891</v>
      </c>
      <c r="BY1059" s="13"/>
      <c r="BZ1059" s="13"/>
    </row>
    <row r="1060" spans="1:78" ht="12.75" customHeight="1">
      <c r="A1060" s="122" t="s">
        <v>44</v>
      </c>
      <c r="B1060" s="71" t="s">
        <v>72</v>
      </c>
      <c r="C1060" s="71" t="s">
        <v>25</v>
      </c>
      <c r="D1060" s="34">
        <v>45444</v>
      </c>
      <c r="E1060" s="12">
        <v>0</v>
      </c>
      <c r="F1060" s="72">
        <v>0</v>
      </c>
      <c r="G1060" s="72">
        <v>0</v>
      </c>
      <c r="H1060" s="12">
        <v>54.081000000000003</v>
      </c>
      <c r="I1060" s="72">
        <v>3.1890000000000001</v>
      </c>
      <c r="J1060" s="72">
        <v>29.384</v>
      </c>
      <c r="K1060" s="12">
        <v>66.644999999999996</v>
      </c>
      <c r="L1060" s="72">
        <v>3.93</v>
      </c>
      <c r="M1060" s="72">
        <v>23.79</v>
      </c>
      <c r="N1060" s="12">
        <v>120.726</v>
      </c>
      <c r="O1060" s="72">
        <v>7.1189999999999998</v>
      </c>
      <c r="P1060" s="72">
        <v>20.399999999999999</v>
      </c>
      <c r="Q1060" s="12">
        <v>48.183</v>
      </c>
      <c r="R1060" s="72">
        <v>2.8410000000000002</v>
      </c>
      <c r="S1060" s="72">
        <v>32.804000000000002</v>
      </c>
      <c r="T1060" s="12">
        <v>168.90899999999999</v>
      </c>
      <c r="U1060" s="72">
        <v>9.9610000000000003</v>
      </c>
      <c r="V1060" s="72">
        <v>14.147</v>
      </c>
      <c r="W1060" s="12">
        <v>783.99900000000002</v>
      </c>
      <c r="X1060" s="72">
        <v>46.232999999999997</v>
      </c>
      <c r="Y1060" s="72">
        <v>5.77</v>
      </c>
      <c r="Z1060" s="12">
        <v>952.90800000000002</v>
      </c>
      <c r="AA1060" s="72">
        <v>56.194000000000003</v>
      </c>
      <c r="AB1060" s="72">
        <v>5.0350000000000001</v>
      </c>
      <c r="AC1060" s="12">
        <v>952.90800000000002</v>
      </c>
      <c r="AD1060" s="72">
        <v>56.194000000000003</v>
      </c>
      <c r="AE1060" s="72">
        <v>5.0350000000000001</v>
      </c>
      <c r="AF1060" s="12">
        <v>5.0250000000000004</v>
      </c>
      <c r="AG1060" s="72">
        <v>0.29599999999999999</v>
      </c>
      <c r="AH1060" s="72">
        <v>110.97499999999999</v>
      </c>
      <c r="AI1060" s="12">
        <v>45.9</v>
      </c>
      <c r="AJ1060" s="72">
        <v>2.7069999999999999</v>
      </c>
      <c r="AK1060" s="72">
        <v>30.933</v>
      </c>
      <c r="AL1060" s="12">
        <v>50.926000000000002</v>
      </c>
      <c r="AM1060" s="72">
        <v>3.0030000000000001</v>
      </c>
      <c r="AN1060" s="72">
        <v>24.802</v>
      </c>
      <c r="AO1060" s="12">
        <v>1003.8339999999999</v>
      </c>
      <c r="AP1060" s="72">
        <v>59.197000000000003</v>
      </c>
      <c r="AQ1060" s="72">
        <v>4.9080000000000004</v>
      </c>
      <c r="AR1060" s="12">
        <v>45.131999999999998</v>
      </c>
      <c r="AS1060" s="72">
        <v>2.661</v>
      </c>
      <c r="AT1060" s="72">
        <v>32.74</v>
      </c>
      <c r="AU1060" s="12">
        <v>9.9719999999999995</v>
      </c>
      <c r="AV1060" s="72">
        <v>0.58799999999999997</v>
      </c>
      <c r="AW1060" s="72">
        <v>65.98</v>
      </c>
      <c r="AX1060" s="12">
        <v>97.688999999999993</v>
      </c>
      <c r="AY1060" s="72">
        <v>5.7610000000000001</v>
      </c>
      <c r="AZ1060" s="72">
        <v>20.475000000000001</v>
      </c>
      <c r="BA1060" s="12">
        <v>107.661</v>
      </c>
      <c r="BB1060" s="72">
        <v>6.3490000000000002</v>
      </c>
      <c r="BC1060" s="72">
        <v>18.440999999999999</v>
      </c>
      <c r="BD1060" s="12">
        <v>47.31</v>
      </c>
      <c r="BE1060" s="72">
        <v>2.79</v>
      </c>
      <c r="BF1060" s="72">
        <v>26.792999999999999</v>
      </c>
      <c r="BG1060" s="12">
        <v>154.971</v>
      </c>
      <c r="BH1060" s="72">
        <v>9.1389999999999993</v>
      </c>
      <c r="BI1060" s="72">
        <v>12.568</v>
      </c>
      <c r="BJ1060" s="12">
        <v>424.137</v>
      </c>
      <c r="BK1060" s="72">
        <v>25.012</v>
      </c>
      <c r="BL1060" s="72">
        <v>9.1630000000000003</v>
      </c>
      <c r="BM1060" s="12">
        <v>67.688000000000002</v>
      </c>
      <c r="BN1060" s="72">
        <v>3.992</v>
      </c>
      <c r="BO1060" s="72">
        <v>28.335999999999999</v>
      </c>
      <c r="BP1060" s="12">
        <v>491.82499999999999</v>
      </c>
      <c r="BQ1060" s="72">
        <v>29.003</v>
      </c>
      <c r="BR1060" s="72">
        <v>9.3770000000000007</v>
      </c>
      <c r="BS1060" s="12">
        <v>691.928</v>
      </c>
      <c r="BT1060" s="72">
        <v>40.802999999999997</v>
      </c>
      <c r="BU1060" s="72">
        <v>6.415</v>
      </c>
      <c r="BV1060" s="12">
        <v>1695.761</v>
      </c>
      <c r="BW1060" s="72">
        <v>100</v>
      </c>
      <c r="BX1060" s="72">
        <v>3.9159999999999999</v>
      </c>
      <c r="BY1060" s="13"/>
      <c r="BZ1060" s="13"/>
    </row>
    <row r="1061" spans="1:78" ht="12.75" customHeight="1">
      <c r="A1061" s="122" t="s">
        <v>44</v>
      </c>
      <c r="B1061" s="71" t="s">
        <v>72</v>
      </c>
      <c r="C1061" s="71" t="s">
        <v>25</v>
      </c>
      <c r="D1061" s="34">
        <v>45536</v>
      </c>
      <c r="E1061" s="12">
        <v>0</v>
      </c>
      <c r="F1061" s="72">
        <v>0</v>
      </c>
      <c r="G1061" s="72">
        <v>0</v>
      </c>
      <c r="H1061" s="12">
        <v>40.026000000000003</v>
      </c>
      <c r="I1061" s="72">
        <v>2.3719999999999999</v>
      </c>
      <c r="J1061" s="72">
        <v>32.540999999999997</v>
      </c>
      <c r="K1061" s="12">
        <v>45.417000000000002</v>
      </c>
      <c r="L1061" s="72">
        <v>2.6909999999999998</v>
      </c>
      <c r="M1061" s="72">
        <v>34.869</v>
      </c>
      <c r="N1061" s="12">
        <v>85.442999999999998</v>
      </c>
      <c r="O1061" s="72">
        <v>5.0629999999999997</v>
      </c>
      <c r="P1061" s="72">
        <v>28.459</v>
      </c>
      <c r="Q1061" s="12">
        <v>32.070999999999998</v>
      </c>
      <c r="R1061" s="72">
        <v>1.9</v>
      </c>
      <c r="S1061" s="72">
        <v>37.883000000000003</v>
      </c>
      <c r="T1061" s="12">
        <v>117.514</v>
      </c>
      <c r="U1061" s="72">
        <v>6.9640000000000004</v>
      </c>
      <c r="V1061" s="72">
        <v>21.814</v>
      </c>
      <c r="W1061" s="12">
        <v>873.56600000000003</v>
      </c>
      <c r="X1061" s="72">
        <v>51.765999999999998</v>
      </c>
      <c r="Y1061" s="72">
        <v>6.2089999999999996</v>
      </c>
      <c r="Z1061" s="12">
        <v>991.08</v>
      </c>
      <c r="AA1061" s="72">
        <v>58.73</v>
      </c>
      <c r="AB1061" s="72">
        <v>5.6559999999999997</v>
      </c>
      <c r="AC1061" s="12">
        <v>991.08</v>
      </c>
      <c r="AD1061" s="72">
        <v>58.73</v>
      </c>
      <c r="AE1061" s="72">
        <v>5.6559999999999997</v>
      </c>
      <c r="AF1061" s="12">
        <v>0</v>
      </c>
      <c r="AG1061" s="72">
        <v>0</v>
      </c>
      <c r="AH1061" s="72">
        <v>0</v>
      </c>
      <c r="AI1061" s="12">
        <v>44.383000000000003</v>
      </c>
      <c r="AJ1061" s="72">
        <v>2.63</v>
      </c>
      <c r="AK1061" s="72">
        <v>47.445</v>
      </c>
      <c r="AL1061" s="12">
        <v>44.383000000000003</v>
      </c>
      <c r="AM1061" s="72">
        <v>2.63</v>
      </c>
      <c r="AN1061" s="72">
        <v>47.445</v>
      </c>
      <c r="AO1061" s="12">
        <v>1035.463</v>
      </c>
      <c r="AP1061" s="72">
        <v>61.36</v>
      </c>
      <c r="AQ1061" s="72">
        <v>5.625</v>
      </c>
      <c r="AR1061" s="12">
        <v>67.781000000000006</v>
      </c>
      <c r="AS1061" s="72">
        <v>4.0170000000000003</v>
      </c>
      <c r="AT1061" s="72">
        <v>26.298999999999999</v>
      </c>
      <c r="AU1061" s="12">
        <v>20.843</v>
      </c>
      <c r="AV1061" s="72">
        <v>1.2350000000000001</v>
      </c>
      <c r="AW1061" s="72">
        <v>60.776000000000003</v>
      </c>
      <c r="AX1061" s="12">
        <v>100.961</v>
      </c>
      <c r="AY1061" s="72">
        <v>5.9829999999999997</v>
      </c>
      <c r="AZ1061" s="72">
        <v>18.077000000000002</v>
      </c>
      <c r="BA1061" s="12">
        <v>121.804</v>
      </c>
      <c r="BB1061" s="72">
        <v>7.218</v>
      </c>
      <c r="BC1061" s="72">
        <v>17.401</v>
      </c>
      <c r="BD1061" s="12">
        <v>54.968000000000004</v>
      </c>
      <c r="BE1061" s="72">
        <v>3.2570000000000001</v>
      </c>
      <c r="BF1061" s="72">
        <v>35.491999999999997</v>
      </c>
      <c r="BG1061" s="12">
        <v>176.773</v>
      </c>
      <c r="BH1061" s="72">
        <v>10.475</v>
      </c>
      <c r="BI1061" s="72">
        <v>16.145</v>
      </c>
      <c r="BJ1061" s="12">
        <v>347.79</v>
      </c>
      <c r="BK1061" s="72">
        <v>20.61</v>
      </c>
      <c r="BL1061" s="72">
        <v>8.5960000000000001</v>
      </c>
      <c r="BM1061" s="12">
        <v>59.715000000000003</v>
      </c>
      <c r="BN1061" s="72">
        <v>3.5390000000000001</v>
      </c>
      <c r="BO1061" s="72">
        <v>34.823</v>
      </c>
      <c r="BP1061" s="12">
        <v>407.50400000000002</v>
      </c>
      <c r="BQ1061" s="72">
        <v>24.148</v>
      </c>
      <c r="BR1061" s="72">
        <v>7.5890000000000004</v>
      </c>
      <c r="BS1061" s="12">
        <v>652.05799999999999</v>
      </c>
      <c r="BT1061" s="72">
        <v>38.64</v>
      </c>
      <c r="BU1061" s="72">
        <v>5.8929999999999998</v>
      </c>
      <c r="BV1061" s="12">
        <v>1687.52</v>
      </c>
      <c r="BW1061" s="72">
        <v>100</v>
      </c>
      <c r="BX1061" s="72">
        <v>3.4950000000000001</v>
      </c>
      <c r="BY1061" s="13"/>
      <c r="BZ1061" s="13"/>
    </row>
    <row r="1062" spans="1:78" ht="12.75" customHeight="1">
      <c r="A1062" s="122" t="s">
        <v>44</v>
      </c>
      <c r="B1062" s="71" t="s">
        <v>72</v>
      </c>
      <c r="C1062" s="71" t="s">
        <v>25</v>
      </c>
      <c r="D1062" s="34">
        <v>45627</v>
      </c>
      <c r="E1062" s="12">
        <v>0</v>
      </c>
      <c r="F1062" s="72">
        <v>0</v>
      </c>
      <c r="G1062" s="72">
        <v>0</v>
      </c>
      <c r="H1062" s="12">
        <v>68.608000000000004</v>
      </c>
      <c r="I1062" s="72">
        <v>3.9009999999999998</v>
      </c>
      <c r="J1062" s="72">
        <v>33.960999999999999</v>
      </c>
      <c r="K1062" s="12">
        <v>78.043000000000006</v>
      </c>
      <c r="L1062" s="72">
        <v>4.4379999999999997</v>
      </c>
      <c r="M1062" s="72">
        <v>24.268000000000001</v>
      </c>
      <c r="N1062" s="12">
        <v>146.65100000000001</v>
      </c>
      <c r="O1062" s="72">
        <v>8.3390000000000004</v>
      </c>
      <c r="P1062" s="72">
        <v>17.103000000000002</v>
      </c>
      <c r="Q1062" s="12">
        <v>59.953000000000003</v>
      </c>
      <c r="R1062" s="72">
        <v>3.4089999999999998</v>
      </c>
      <c r="S1062" s="72">
        <v>26.928000000000001</v>
      </c>
      <c r="T1062" s="12">
        <v>206.60400000000001</v>
      </c>
      <c r="U1062" s="72">
        <v>11.749000000000001</v>
      </c>
      <c r="V1062" s="72">
        <v>15.579000000000001</v>
      </c>
      <c r="W1062" s="12">
        <v>828.15099999999995</v>
      </c>
      <c r="X1062" s="72">
        <v>47.094000000000001</v>
      </c>
      <c r="Y1062" s="72">
        <v>6.2560000000000002</v>
      </c>
      <c r="Z1062" s="12">
        <v>1034.7560000000001</v>
      </c>
      <c r="AA1062" s="72">
        <v>58.841999999999999</v>
      </c>
      <c r="AB1062" s="72">
        <v>4.5979999999999999</v>
      </c>
      <c r="AC1062" s="12">
        <v>1034.7560000000001</v>
      </c>
      <c r="AD1062" s="72">
        <v>58.841999999999999</v>
      </c>
      <c r="AE1062" s="72">
        <v>4.5979999999999999</v>
      </c>
      <c r="AF1062" s="12">
        <v>9.2710000000000008</v>
      </c>
      <c r="AG1062" s="72">
        <v>0.52700000000000002</v>
      </c>
      <c r="AH1062" s="72">
        <v>64.054000000000002</v>
      </c>
      <c r="AI1062" s="12">
        <v>48.631999999999998</v>
      </c>
      <c r="AJ1062" s="72">
        <v>2.766</v>
      </c>
      <c r="AK1062" s="72">
        <v>26.079000000000001</v>
      </c>
      <c r="AL1062" s="12">
        <v>57.902999999999999</v>
      </c>
      <c r="AM1062" s="72">
        <v>3.2930000000000001</v>
      </c>
      <c r="AN1062" s="72">
        <v>25.55</v>
      </c>
      <c r="AO1062" s="12">
        <v>1092.6579999999999</v>
      </c>
      <c r="AP1062" s="72">
        <v>62.134999999999998</v>
      </c>
      <c r="AQ1062" s="72">
        <v>4.3769999999999998</v>
      </c>
      <c r="AR1062" s="12">
        <v>41.526000000000003</v>
      </c>
      <c r="AS1062" s="72">
        <v>2.3610000000000002</v>
      </c>
      <c r="AT1062" s="72">
        <v>36.665999999999997</v>
      </c>
      <c r="AU1062" s="12">
        <v>27.567</v>
      </c>
      <c r="AV1062" s="72">
        <v>1.5680000000000001</v>
      </c>
      <c r="AW1062" s="72">
        <v>46.673000000000002</v>
      </c>
      <c r="AX1062" s="12">
        <v>39.759</v>
      </c>
      <c r="AY1062" s="72">
        <v>2.2610000000000001</v>
      </c>
      <c r="AZ1062" s="72">
        <v>34.131999999999998</v>
      </c>
      <c r="BA1062" s="12">
        <v>67.325999999999993</v>
      </c>
      <c r="BB1062" s="72">
        <v>3.8290000000000002</v>
      </c>
      <c r="BC1062" s="72">
        <v>23.257999999999999</v>
      </c>
      <c r="BD1062" s="12">
        <v>53.389000000000003</v>
      </c>
      <c r="BE1062" s="72">
        <v>3.036</v>
      </c>
      <c r="BF1062" s="72">
        <v>32.692999999999998</v>
      </c>
      <c r="BG1062" s="12">
        <v>120.715</v>
      </c>
      <c r="BH1062" s="72">
        <v>6.8650000000000002</v>
      </c>
      <c r="BI1062" s="72">
        <v>21.181000000000001</v>
      </c>
      <c r="BJ1062" s="12">
        <v>482.40800000000002</v>
      </c>
      <c r="BK1062" s="72">
        <v>27.433</v>
      </c>
      <c r="BL1062" s="72">
        <v>10.39</v>
      </c>
      <c r="BM1062" s="12">
        <v>21.213000000000001</v>
      </c>
      <c r="BN1062" s="72">
        <v>1.206</v>
      </c>
      <c r="BO1062" s="72">
        <v>39.718000000000004</v>
      </c>
      <c r="BP1062" s="12">
        <v>503.62</v>
      </c>
      <c r="BQ1062" s="72">
        <v>28.638999999999999</v>
      </c>
      <c r="BR1062" s="72">
        <v>10.487</v>
      </c>
      <c r="BS1062" s="12">
        <v>665.86199999999997</v>
      </c>
      <c r="BT1062" s="72">
        <v>37.865000000000002</v>
      </c>
      <c r="BU1062" s="72">
        <v>7.681</v>
      </c>
      <c r="BV1062" s="12">
        <v>1758.52</v>
      </c>
      <c r="BW1062" s="72">
        <v>100</v>
      </c>
      <c r="BX1062" s="72">
        <v>4.0380000000000003</v>
      </c>
      <c r="BY1062" s="13"/>
      <c r="BZ1062" s="13"/>
    </row>
    <row r="1063" spans="1:78" ht="12.75" customHeight="1">
      <c r="A1063" s="122" t="s">
        <v>44</v>
      </c>
      <c r="B1063" s="71" t="s">
        <v>72</v>
      </c>
      <c r="C1063" s="71" t="s">
        <v>25</v>
      </c>
      <c r="D1063" s="34">
        <v>45717</v>
      </c>
      <c r="E1063" s="12">
        <v>0</v>
      </c>
      <c r="F1063" s="72">
        <v>0</v>
      </c>
      <c r="G1063" s="72">
        <v>0</v>
      </c>
      <c r="H1063" s="12">
        <v>50.253999999999998</v>
      </c>
      <c r="I1063" s="72">
        <v>3.2330000000000001</v>
      </c>
      <c r="J1063" s="72">
        <v>43.195</v>
      </c>
      <c r="K1063" s="12">
        <v>52.831000000000003</v>
      </c>
      <c r="L1063" s="72">
        <v>3.399</v>
      </c>
      <c r="M1063" s="72">
        <v>30.827000000000002</v>
      </c>
      <c r="N1063" s="12">
        <v>103.08499999999999</v>
      </c>
      <c r="O1063" s="72">
        <v>6.6310000000000002</v>
      </c>
      <c r="P1063" s="72">
        <v>24.957000000000001</v>
      </c>
      <c r="Q1063" s="12">
        <v>29.52</v>
      </c>
      <c r="R1063" s="72">
        <v>1.899</v>
      </c>
      <c r="S1063" s="72">
        <v>42.851999999999997</v>
      </c>
      <c r="T1063" s="12">
        <v>132.60499999999999</v>
      </c>
      <c r="U1063" s="72">
        <v>8.5299999999999994</v>
      </c>
      <c r="V1063" s="72">
        <v>22.655999999999999</v>
      </c>
      <c r="W1063" s="12">
        <v>778.56899999999996</v>
      </c>
      <c r="X1063" s="72">
        <v>50.085999999999999</v>
      </c>
      <c r="Y1063" s="72">
        <v>7.3739999999999997</v>
      </c>
      <c r="Z1063" s="12">
        <v>911.17399999999998</v>
      </c>
      <c r="AA1063" s="72">
        <v>58.616</v>
      </c>
      <c r="AB1063" s="72">
        <v>6.5140000000000002</v>
      </c>
      <c r="AC1063" s="12">
        <v>911.17399999999998</v>
      </c>
      <c r="AD1063" s="72">
        <v>58.616</v>
      </c>
      <c r="AE1063" s="72">
        <v>6.5140000000000002</v>
      </c>
      <c r="AF1063" s="12">
        <v>1.7969999999999999</v>
      </c>
      <c r="AG1063" s="72">
        <v>0.11600000000000001</v>
      </c>
      <c r="AH1063" s="72">
        <v>103.718</v>
      </c>
      <c r="AI1063" s="12">
        <v>34.988999999999997</v>
      </c>
      <c r="AJ1063" s="72">
        <v>2.2509999999999999</v>
      </c>
      <c r="AK1063" s="72">
        <v>34.92</v>
      </c>
      <c r="AL1063" s="12">
        <v>36.786000000000001</v>
      </c>
      <c r="AM1063" s="72">
        <v>2.3660000000000001</v>
      </c>
      <c r="AN1063" s="72">
        <v>32.784999999999997</v>
      </c>
      <c r="AO1063" s="12">
        <v>947.96</v>
      </c>
      <c r="AP1063" s="72">
        <v>60.982999999999997</v>
      </c>
      <c r="AQ1063" s="72">
        <v>6.9530000000000003</v>
      </c>
      <c r="AR1063" s="12">
        <v>57.055</v>
      </c>
      <c r="AS1063" s="72">
        <v>3.67</v>
      </c>
      <c r="AT1063" s="72">
        <v>27.809000000000001</v>
      </c>
      <c r="AU1063" s="12">
        <v>24.603999999999999</v>
      </c>
      <c r="AV1063" s="72">
        <v>1.583</v>
      </c>
      <c r="AW1063" s="72">
        <v>66.376999999999995</v>
      </c>
      <c r="AX1063" s="12">
        <v>70.753</v>
      </c>
      <c r="AY1063" s="72">
        <v>4.5519999999999996</v>
      </c>
      <c r="AZ1063" s="72">
        <v>29.498000000000001</v>
      </c>
      <c r="BA1063" s="12">
        <v>95.355999999999995</v>
      </c>
      <c r="BB1063" s="72">
        <v>6.1340000000000003</v>
      </c>
      <c r="BC1063" s="72">
        <v>25.74</v>
      </c>
      <c r="BD1063" s="12">
        <v>56.366</v>
      </c>
      <c r="BE1063" s="72">
        <v>3.6259999999999999</v>
      </c>
      <c r="BF1063" s="72">
        <v>29.687000000000001</v>
      </c>
      <c r="BG1063" s="12">
        <v>151.72300000000001</v>
      </c>
      <c r="BH1063" s="72">
        <v>9.76</v>
      </c>
      <c r="BI1063" s="72">
        <v>20.015000000000001</v>
      </c>
      <c r="BJ1063" s="12">
        <v>346.13499999999999</v>
      </c>
      <c r="BK1063" s="72">
        <v>22.266999999999999</v>
      </c>
      <c r="BL1063" s="72">
        <v>12.868</v>
      </c>
      <c r="BM1063" s="12">
        <v>51.604999999999997</v>
      </c>
      <c r="BN1063" s="72">
        <v>3.32</v>
      </c>
      <c r="BO1063" s="72">
        <v>37.722999999999999</v>
      </c>
      <c r="BP1063" s="12">
        <v>397.74</v>
      </c>
      <c r="BQ1063" s="72">
        <v>25.587</v>
      </c>
      <c r="BR1063" s="72">
        <v>11.507</v>
      </c>
      <c r="BS1063" s="12">
        <v>606.51700000000005</v>
      </c>
      <c r="BT1063" s="72">
        <v>39.017000000000003</v>
      </c>
      <c r="BU1063" s="72">
        <v>8.3160000000000007</v>
      </c>
      <c r="BV1063" s="12">
        <v>1554.4770000000001</v>
      </c>
      <c r="BW1063" s="72">
        <v>100</v>
      </c>
      <c r="BX1063" s="72">
        <v>5.3550000000000004</v>
      </c>
      <c r="BY1063" s="13"/>
      <c r="BZ1063" s="13"/>
    </row>
    <row r="1064" spans="1:78" ht="12.75" customHeight="1">
      <c r="A1064" s="122" t="s">
        <v>44</v>
      </c>
      <c r="B1064" s="71" t="s">
        <v>72</v>
      </c>
      <c r="C1064" s="71" t="s">
        <v>25</v>
      </c>
      <c r="D1064" s="34">
        <v>45809</v>
      </c>
      <c r="E1064" s="12">
        <v>0</v>
      </c>
      <c r="F1064" s="72">
        <v>0</v>
      </c>
      <c r="G1064" s="72">
        <v>0</v>
      </c>
      <c r="H1064" s="12">
        <v>44.113999999999997</v>
      </c>
      <c r="I1064" s="72">
        <v>2.6139999999999999</v>
      </c>
      <c r="J1064" s="72">
        <v>28.369</v>
      </c>
      <c r="K1064" s="12">
        <v>39.53</v>
      </c>
      <c r="L1064" s="72">
        <v>2.3420000000000001</v>
      </c>
      <c r="M1064" s="72">
        <v>37.64</v>
      </c>
      <c r="N1064" s="12">
        <v>83.644000000000005</v>
      </c>
      <c r="O1064" s="72">
        <v>4.9560000000000004</v>
      </c>
      <c r="P1064" s="72">
        <v>18.751000000000001</v>
      </c>
      <c r="Q1064" s="12">
        <v>18.466999999999999</v>
      </c>
      <c r="R1064" s="72">
        <v>1.0940000000000001</v>
      </c>
      <c r="S1064" s="72">
        <v>44.02</v>
      </c>
      <c r="T1064" s="12">
        <v>102.111</v>
      </c>
      <c r="U1064" s="72">
        <v>6.05</v>
      </c>
      <c r="V1064" s="72">
        <v>16.114999999999998</v>
      </c>
      <c r="W1064" s="12">
        <v>919.95399999999995</v>
      </c>
      <c r="X1064" s="72">
        <v>54.51</v>
      </c>
      <c r="Y1064" s="72">
        <v>7.8079999999999998</v>
      </c>
      <c r="Z1064" s="12">
        <v>1022.0650000000001</v>
      </c>
      <c r="AA1064" s="72">
        <v>60.56</v>
      </c>
      <c r="AB1064" s="72">
        <v>7.0739999999999998</v>
      </c>
      <c r="AC1064" s="12">
        <v>1022.0650000000001</v>
      </c>
      <c r="AD1064" s="72">
        <v>60.56</v>
      </c>
      <c r="AE1064" s="72">
        <v>7.0739999999999998</v>
      </c>
      <c r="AF1064" s="12">
        <v>4.8739999999999997</v>
      </c>
      <c r="AG1064" s="72">
        <v>0.28899999999999998</v>
      </c>
      <c r="AH1064" s="72">
        <v>106.096</v>
      </c>
      <c r="AI1064" s="12">
        <v>59.274000000000001</v>
      </c>
      <c r="AJ1064" s="72">
        <v>3.512</v>
      </c>
      <c r="AK1064" s="72">
        <v>26.673999999999999</v>
      </c>
      <c r="AL1064" s="12">
        <v>64.149000000000001</v>
      </c>
      <c r="AM1064" s="72">
        <v>3.8010000000000002</v>
      </c>
      <c r="AN1064" s="72">
        <v>24.286999999999999</v>
      </c>
      <c r="AO1064" s="12">
        <v>1086.2139999999999</v>
      </c>
      <c r="AP1064" s="72">
        <v>64.361000000000004</v>
      </c>
      <c r="AQ1064" s="72">
        <v>7.0789999999999997</v>
      </c>
      <c r="AR1064" s="12">
        <v>60.679000000000002</v>
      </c>
      <c r="AS1064" s="72">
        <v>3.5950000000000002</v>
      </c>
      <c r="AT1064" s="72">
        <v>25.632999999999999</v>
      </c>
      <c r="AU1064" s="12">
        <v>5.1769999999999996</v>
      </c>
      <c r="AV1064" s="72">
        <v>0.307</v>
      </c>
      <c r="AW1064" s="72">
        <v>78.200999999999993</v>
      </c>
      <c r="AX1064" s="12">
        <v>106.327</v>
      </c>
      <c r="AY1064" s="72">
        <v>6.3</v>
      </c>
      <c r="AZ1064" s="72">
        <v>22.843</v>
      </c>
      <c r="BA1064" s="12">
        <v>111.504</v>
      </c>
      <c r="BB1064" s="72">
        <v>6.6070000000000002</v>
      </c>
      <c r="BC1064" s="72">
        <v>22.989000000000001</v>
      </c>
      <c r="BD1064" s="12">
        <v>16.702000000000002</v>
      </c>
      <c r="BE1064" s="72">
        <v>0.99</v>
      </c>
      <c r="BF1064" s="72">
        <v>61.091999999999999</v>
      </c>
      <c r="BG1064" s="12">
        <v>128.20599999999999</v>
      </c>
      <c r="BH1064" s="72">
        <v>7.5970000000000004</v>
      </c>
      <c r="BI1064" s="72">
        <v>22.875</v>
      </c>
      <c r="BJ1064" s="12">
        <v>341.52199999999999</v>
      </c>
      <c r="BK1064" s="72">
        <v>20.236000000000001</v>
      </c>
      <c r="BL1064" s="72">
        <v>9.4670000000000005</v>
      </c>
      <c r="BM1064" s="12">
        <v>71.064999999999998</v>
      </c>
      <c r="BN1064" s="72">
        <v>4.2110000000000003</v>
      </c>
      <c r="BO1064" s="72">
        <v>24.68</v>
      </c>
      <c r="BP1064" s="12">
        <v>412.58699999999999</v>
      </c>
      <c r="BQ1064" s="72">
        <v>24.446999999999999</v>
      </c>
      <c r="BR1064" s="72">
        <v>10.44</v>
      </c>
      <c r="BS1064" s="12">
        <v>601.471</v>
      </c>
      <c r="BT1064" s="72">
        <v>35.639000000000003</v>
      </c>
      <c r="BU1064" s="72">
        <v>7.7569999999999997</v>
      </c>
      <c r="BV1064" s="12">
        <v>1687.6849999999999</v>
      </c>
      <c r="BW1064" s="72">
        <v>100</v>
      </c>
      <c r="BX1064" s="72">
        <v>4.32</v>
      </c>
      <c r="BY1064" s="13"/>
      <c r="BZ1064" s="13"/>
    </row>
    <row r="1065" spans="1:78" ht="12.75" customHeight="1">
      <c r="A1065" s="122" t="s">
        <v>44</v>
      </c>
      <c r="B1065" s="71" t="s">
        <v>72</v>
      </c>
      <c r="C1065" s="71" t="s">
        <v>25</v>
      </c>
      <c r="D1065" s="34">
        <v>45901</v>
      </c>
      <c r="E1065" s="12">
        <v>0</v>
      </c>
      <c r="F1065" s="72">
        <v>0</v>
      </c>
      <c r="G1065" s="72">
        <v>0</v>
      </c>
      <c r="H1065" s="12">
        <v>45.972000000000001</v>
      </c>
      <c r="I1065" s="72">
        <v>2.8239999999999998</v>
      </c>
      <c r="J1065" s="72">
        <v>35.909999999999997</v>
      </c>
      <c r="K1065" s="12">
        <v>35.408999999999999</v>
      </c>
      <c r="L1065" s="72">
        <v>2.1749999999999998</v>
      </c>
      <c r="M1065" s="72">
        <v>33.308</v>
      </c>
      <c r="N1065" s="12">
        <v>81.381</v>
      </c>
      <c r="O1065" s="72">
        <v>5</v>
      </c>
      <c r="P1065" s="72">
        <v>28.13</v>
      </c>
      <c r="Q1065" s="12">
        <v>40.134999999999998</v>
      </c>
      <c r="R1065" s="72">
        <v>2.4660000000000002</v>
      </c>
      <c r="S1065" s="72">
        <v>48.026000000000003</v>
      </c>
      <c r="T1065" s="12">
        <v>121.517</v>
      </c>
      <c r="U1065" s="72">
        <v>7.4660000000000002</v>
      </c>
      <c r="V1065" s="72">
        <v>24.471</v>
      </c>
      <c r="W1065" s="12">
        <v>863.29300000000001</v>
      </c>
      <c r="X1065" s="72">
        <v>53.037999999999997</v>
      </c>
      <c r="Y1065" s="72">
        <v>7.4420000000000002</v>
      </c>
      <c r="Z1065" s="12">
        <v>984.81</v>
      </c>
      <c r="AA1065" s="72">
        <v>60.503</v>
      </c>
      <c r="AB1065" s="72">
        <v>5.5579999999999998</v>
      </c>
      <c r="AC1065" s="12">
        <v>984.81</v>
      </c>
      <c r="AD1065" s="72">
        <v>60.503</v>
      </c>
      <c r="AE1065" s="72">
        <v>5.5579999999999998</v>
      </c>
      <c r="AF1065" s="12">
        <v>7.11</v>
      </c>
      <c r="AG1065" s="72">
        <v>0.437</v>
      </c>
      <c r="AH1065" s="72">
        <v>106.721</v>
      </c>
      <c r="AI1065" s="12">
        <v>43.81</v>
      </c>
      <c r="AJ1065" s="72">
        <v>2.6920000000000002</v>
      </c>
      <c r="AK1065" s="72">
        <v>46.244999999999997</v>
      </c>
      <c r="AL1065" s="12">
        <v>50.92</v>
      </c>
      <c r="AM1065" s="72">
        <v>3.1280000000000001</v>
      </c>
      <c r="AN1065" s="72">
        <v>43.133000000000003</v>
      </c>
      <c r="AO1065" s="12">
        <v>1035.73</v>
      </c>
      <c r="AP1065" s="72">
        <v>63.631</v>
      </c>
      <c r="AQ1065" s="72">
        <v>5.782</v>
      </c>
      <c r="AR1065" s="12">
        <v>54.773000000000003</v>
      </c>
      <c r="AS1065" s="72">
        <v>3.3650000000000002</v>
      </c>
      <c r="AT1065" s="72">
        <v>33.021999999999998</v>
      </c>
      <c r="AU1065" s="12">
        <v>7.5190000000000001</v>
      </c>
      <c r="AV1065" s="72">
        <v>0.46200000000000002</v>
      </c>
      <c r="AW1065" s="72">
        <v>72.08</v>
      </c>
      <c r="AX1065" s="12">
        <v>24.151</v>
      </c>
      <c r="AY1065" s="72">
        <v>1.484</v>
      </c>
      <c r="AZ1065" s="72">
        <v>39.241999999999997</v>
      </c>
      <c r="BA1065" s="12">
        <v>31.67</v>
      </c>
      <c r="BB1065" s="72">
        <v>1.946</v>
      </c>
      <c r="BC1065" s="72">
        <v>31.689</v>
      </c>
      <c r="BD1065" s="12">
        <v>35.313000000000002</v>
      </c>
      <c r="BE1065" s="72">
        <v>2.169</v>
      </c>
      <c r="BF1065" s="72">
        <v>40.795000000000002</v>
      </c>
      <c r="BG1065" s="12">
        <v>66.983000000000004</v>
      </c>
      <c r="BH1065" s="72">
        <v>4.1150000000000002</v>
      </c>
      <c r="BI1065" s="72">
        <v>27.943000000000001</v>
      </c>
      <c r="BJ1065" s="12">
        <v>410.14</v>
      </c>
      <c r="BK1065" s="72">
        <v>25.198</v>
      </c>
      <c r="BL1065" s="72">
        <v>13.423</v>
      </c>
      <c r="BM1065" s="12">
        <v>60.075000000000003</v>
      </c>
      <c r="BN1065" s="72">
        <v>3.6909999999999998</v>
      </c>
      <c r="BO1065" s="72">
        <v>33.692999999999998</v>
      </c>
      <c r="BP1065" s="12">
        <v>470.21499999999997</v>
      </c>
      <c r="BQ1065" s="72">
        <v>28.888000000000002</v>
      </c>
      <c r="BR1065" s="72">
        <v>11.935</v>
      </c>
      <c r="BS1065" s="12">
        <v>591.971</v>
      </c>
      <c r="BT1065" s="72">
        <v>36.369</v>
      </c>
      <c r="BU1065" s="72">
        <v>8.7289999999999992</v>
      </c>
      <c r="BV1065" s="12">
        <v>1627.702</v>
      </c>
      <c r="BW1065" s="72">
        <v>100</v>
      </c>
      <c r="BX1065" s="72">
        <v>4.9089999999999998</v>
      </c>
      <c r="BY1065" s="13"/>
      <c r="BZ1065" s="13"/>
    </row>
    <row r="1066" spans="1:78" ht="12.75" customHeight="1">
      <c r="A1066" s="122" t="s">
        <v>44</v>
      </c>
      <c r="B1066" s="71" t="s">
        <v>72</v>
      </c>
      <c r="C1066" s="71" t="s">
        <v>25</v>
      </c>
      <c r="D1066" s="34">
        <v>45992</v>
      </c>
      <c r="E1066" s="12">
        <v>0</v>
      </c>
      <c r="F1066" s="72">
        <v>0</v>
      </c>
      <c r="G1066" s="72">
        <v>0</v>
      </c>
      <c r="H1066" s="12">
        <v>20.262</v>
      </c>
      <c r="I1066" s="72">
        <v>1.329</v>
      </c>
      <c r="J1066" s="72">
        <v>36.244</v>
      </c>
      <c r="K1066" s="12">
        <v>81.051000000000002</v>
      </c>
      <c r="L1066" s="72">
        <v>5.3170000000000002</v>
      </c>
      <c r="M1066" s="72">
        <v>35.726999999999997</v>
      </c>
      <c r="N1066" s="12">
        <v>101.313</v>
      </c>
      <c r="O1066" s="72">
        <v>6.6459999999999999</v>
      </c>
      <c r="P1066" s="72">
        <v>29.283999999999999</v>
      </c>
      <c r="Q1066" s="12">
        <v>50.072000000000003</v>
      </c>
      <c r="R1066" s="72">
        <v>3.2850000000000001</v>
      </c>
      <c r="S1066" s="72">
        <v>39.445999999999998</v>
      </c>
      <c r="T1066" s="12">
        <v>151.38499999999999</v>
      </c>
      <c r="U1066" s="72">
        <v>9.9309999999999992</v>
      </c>
      <c r="V1066" s="72">
        <v>20.905999999999999</v>
      </c>
      <c r="W1066" s="12">
        <v>811.029</v>
      </c>
      <c r="X1066" s="72">
        <v>53.204999999999998</v>
      </c>
      <c r="Y1066" s="72">
        <v>5.1769999999999996</v>
      </c>
      <c r="Z1066" s="12">
        <v>962.41399999999999</v>
      </c>
      <c r="AA1066" s="72">
        <v>63.136000000000003</v>
      </c>
      <c r="AB1066" s="72">
        <v>4.6539999999999999</v>
      </c>
      <c r="AC1066" s="12">
        <v>962.41399999999999</v>
      </c>
      <c r="AD1066" s="72">
        <v>63.136000000000003</v>
      </c>
      <c r="AE1066" s="72">
        <v>4.6539999999999999</v>
      </c>
      <c r="AF1066" s="12">
        <v>4.9260000000000002</v>
      </c>
      <c r="AG1066" s="72">
        <v>0.32300000000000001</v>
      </c>
      <c r="AH1066" s="72">
        <v>117.64700000000001</v>
      </c>
      <c r="AI1066" s="12">
        <v>88.296000000000006</v>
      </c>
      <c r="AJ1066" s="72">
        <v>5.7919999999999998</v>
      </c>
      <c r="AK1066" s="72">
        <v>26.765999999999998</v>
      </c>
      <c r="AL1066" s="12">
        <v>93.221000000000004</v>
      </c>
      <c r="AM1066" s="72">
        <v>6.1150000000000002</v>
      </c>
      <c r="AN1066" s="72">
        <v>25.042999999999999</v>
      </c>
      <c r="AO1066" s="12">
        <v>1055.636</v>
      </c>
      <c r="AP1066" s="72">
        <v>69.251999999999995</v>
      </c>
      <c r="AQ1066" s="72">
        <v>5.2160000000000002</v>
      </c>
      <c r="AR1066" s="12">
        <v>67.522000000000006</v>
      </c>
      <c r="AS1066" s="72">
        <v>4.43</v>
      </c>
      <c r="AT1066" s="72">
        <v>32.267000000000003</v>
      </c>
      <c r="AU1066" s="12">
        <v>10.262</v>
      </c>
      <c r="AV1066" s="72">
        <v>0.67300000000000004</v>
      </c>
      <c r="AW1066" s="72">
        <v>103.58</v>
      </c>
      <c r="AX1066" s="12">
        <v>31.087</v>
      </c>
      <c r="AY1066" s="72">
        <v>2.0390000000000001</v>
      </c>
      <c r="AZ1066" s="72">
        <v>53.728999999999999</v>
      </c>
      <c r="BA1066" s="12">
        <v>41.35</v>
      </c>
      <c r="BB1066" s="72">
        <v>2.7130000000000001</v>
      </c>
      <c r="BC1066" s="72">
        <v>47.905000000000001</v>
      </c>
      <c r="BD1066" s="12">
        <v>47.210999999999999</v>
      </c>
      <c r="BE1066" s="72">
        <v>3.097</v>
      </c>
      <c r="BF1066" s="72">
        <v>43.021999999999998</v>
      </c>
      <c r="BG1066" s="12">
        <v>88.56</v>
      </c>
      <c r="BH1066" s="72">
        <v>5.81</v>
      </c>
      <c r="BI1066" s="72">
        <v>32.195</v>
      </c>
      <c r="BJ1066" s="12">
        <v>268.36</v>
      </c>
      <c r="BK1066" s="72">
        <v>17.605</v>
      </c>
      <c r="BL1066" s="72">
        <v>14.117000000000001</v>
      </c>
      <c r="BM1066" s="12">
        <v>44.271000000000001</v>
      </c>
      <c r="BN1066" s="72">
        <v>2.9039999999999999</v>
      </c>
      <c r="BO1066" s="72">
        <v>29.745999999999999</v>
      </c>
      <c r="BP1066" s="12">
        <v>312.63099999999997</v>
      </c>
      <c r="BQ1066" s="72">
        <v>20.509</v>
      </c>
      <c r="BR1066" s="72">
        <v>12.731</v>
      </c>
      <c r="BS1066" s="12">
        <v>468.71300000000002</v>
      </c>
      <c r="BT1066" s="72">
        <v>30.748000000000001</v>
      </c>
      <c r="BU1066" s="72">
        <v>8.8629999999999995</v>
      </c>
      <c r="BV1066" s="12">
        <v>1524.3489999999999</v>
      </c>
      <c r="BW1066" s="72">
        <v>100</v>
      </c>
      <c r="BX1066" s="72">
        <v>4.6829999999999998</v>
      </c>
      <c r="BY1066" s="13"/>
      <c r="BZ1066" s="13"/>
    </row>
    <row r="1067" spans="1:78" ht="12.75" customHeight="1">
      <c r="A1067" s="122" t="s">
        <v>44</v>
      </c>
      <c r="B1067" s="71" t="s">
        <v>72</v>
      </c>
      <c r="C1067" s="71" t="s">
        <v>25</v>
      </c>
      <c r="D1067" s="34">
        <v>46082</v>
      </c>
      <c r="E1067" s="12">
        <v>0</v>
      </c>
      <c r="F1067" s="72">
        <v>0</v>
      </c>
      <c r="G1067" s="72">
        <v>0</v>
      </c>
      <c r="H1067" s="12">
        <v>34.895000000000003</v>
      </c>
      <c r="I1067" s="72">
        <v>2.1469999999999998</v>
      </c>
      <c r="J1067" s="72">
        <v>44.567999999999998</v>
      </c>
      <c r="K1067" s="12">
        <v>26.388000000000002</v>
      </c>
      <c r="L1067" s="72">
        <v>1.6240000000000001</v>
      </c>
      <c r="M1067" s="72">
        <v>62.984999999999999</v>
      </c>
      <c r="N1067" s="12">
        <v>61.283999999999999</v>
      </c>
      <c r="O1067" s="72">
        <v>3.7709999999999999</v>
      </c>
      <c r="P1067" s="72">
        <v>39.652999999999999</v>
      </c>
      <c r="Q1067" s="12">
        <v>41.311999999999998</v>
      </c>
      <c r="R1067" s="72">
        <v>2.5419999999999998</v>
      </c>
      <c r="S1067" s="72">
        <v>46.338000000000001</v>
      </c>
      <c r="T1067" s="12">
        <v>102.595</v>
      </c>
      <c r="U1067" s="72">
        <v>6.3129999999999997</v>
      </c>
      <c r="V1067" s="72">
        <v>32.539000000000001</v>
      </c>
      <c r="W1067" s="12">
        <v>857.37599999999998</v>
      </c>
      <c r="X1067" s="72">
        <v>52.756999999999998</v>
      </c>
      <c r="Y1067" s="72">
        <v>8.0579999999999998</v>
      </c>
      <c r="Z1067" s="12">
        <v>959.971</v>
      </c>
      <c r="AA1067" s="72">
        <v>59.07</v>
      </c>
      <c r="AB1067" s="72">
        <v>7.16</v>
      </c>
      <c r="AC1067" s="12">
        <v>959.971</v>
      </c>
      <c r="AD1067" s="72">
        <v>59.07</v>
      </c>
      <c r="AE1067" s="72">
        <v>7.16</v>
      </c>
      <c r="AF1067" s="12">
        <v>12.135999999999999</v>
      </c>
      <c r="AG1067" s="72">
        <v>0.747</v>
      </c>
      <c r="AH1067" s="72">
        <v>95.804000000000002</v>
      </c>
      <c r="AI1067" s="12">
        <v>70.811000000000007</v>
      </c>
      <c r="AJ1067" s="72">
        <v>4.3570000000000002</v>
      </c>
      <c r="AK1067" s="72">
        <v>26.24</v>
      </c>
      <c r="AL1067" s="12">
        <v>82.947000000000003</v>
      </c>
      <c r="AM1067" s="72">
        <v>5.1040000000000001</v>
      </c>
      <c r="AN1067" s="72">
        <v>27.323</v>
      </c>
      <c r="AO1067" s="12">
        <v>1042.9179999999999</v>
      </c>
      <c r="AP1067" s="72">
        <v>64.174000000000007</v>
      </c>
      <c r="AQ1067" s="72">
        <v>6.7789999999999999</v>
      </c>
      <c r="AR1067" s="12">
        <v>58.110999999999997</v>
      </c>
      <c r="AS1067" s="72">
        <v>3.5760000000000001</v>
      </c>
      <c r="AT1067" s="72">
        <v>31.521000000000001</v>
      </c>
      <c r="AU1067" s="12">
        <v>18.247</v>
      </c>
      <c r="AV1067" s="72">
        <v>1.123</v>
      </c>
      <c r="AW1067" s="72">
        <v>74.599000000000004</v>
      </c>
      <c r="AX1067" s="12">
        <v>84.846999999999994</v>
      </c>
      <c r="AY1067" s="72">
        <v>5.2210000000000001</v>
      </c>
      <c r="AZ1067" s="72">
        <v>30.923999999999999</v>
      </c>
      <c r="BA1067" s="12">
        <v>103.09399999999999</v>
      </c>
      <c r="BB1067" s="72">
        <v>6.3440000000000003</v>
      </c>
      <c r="BC1067" s="72">
        <v>26.827999999999999</v>
      </c>
      <c r="BD1067" s="12">
        <v>32.542999999999999</v>
      </c>
      <c r="BE1067" s="72">
        <v>2.0019999999999998</v>
      </c>
      <c r="BF1067" s="72">
        <v>45.58</v>
      </c>
      <c r="BG1067" s="12">
        <v>135.637</v>
      </c>
      <c r="BH1067" s="72">
        <v>8.3460000000000001</v>
      </c>
      <c r="BI1067" s="72">
        <v>21.314</v>
      </c>
      <c r="BJ1067" s="12">
        <v>331.20100000000002</v>
      </c>
      <c r="BK1067" s="72">
        <v>20.38</v>
      </c>
      <c r="BL1067" s="72">
        <v>15.109</v>
      </c>
      <c r="BM1067" s="12">
        <v>57.274000000000001</v>
      </c>
      <c r="BN1067" s="72">
        <v>3.524</v>
      </c>
      <c r="BO1067" s="72">
        <v>35.107999999999997</v>
      </c>
      <c r="BP1067" s="12">
        <v>388.47500000000002</v>
      </c>
      <c r="BQ1067" s="72">
        <v>23.904</v>
      </c>
      <c r="BR1067" s="72">
        <v>14.17</v>
      </c>
      <c r="BS1067" s="12">
        <v>582.22400000000005</v>
      </c>
      <c r="BT1067" s="72">
        <v>35.826000000000001</v>
      </c>
      <c r="BU1067" s="72">
        <v>7.6429999999999998</v>
      </c>
      <c r="BV1067" s="12">
        <v>1625.1420000000001</v>
      </c>
      <c r="BW1067" s="72">
        <v>100</v>
      </c>
      <c r="BX1067" s="72">
        <v>5.0519999999999996</v>
      </c>
      <c r="BY1067" s="13"/>
      <c r="BZ1067" s="13"/>
    </row>
    <row r="1068" spans="1:78" ht="12.75" customHeight="1">
      <c r="A1068" s="122" t="s">
        <v>44</v>
      </c>
      <c r="B1068" s="71" t="s">
        <v>72</v>
      </c>
      <c r="C1068" s="71" t="s">
        <v>25</v>
      </c>
      <c r="D1068" s="34">
        <v>46174</v>
      </c>
      <c r="E1068" s="12">
        <v>0</v>
      </c>
      <c r="F1068" s="72">
        <v>0</v>
      </c>
      <c r="G1068" s="72">
        <v>0</v>
      </c>
      <c r="H1068" s="12">
        <v>36.701999999999998</v>
      </c>
      <c r="I1068" s="72">
        <v>2.31</v>
      </c>
      <c r="J1068" s="72">
        <v>27.853000000000002</v>
      </c>
      <c r="K1068" s="12">
        <v>91.91</v>
      </c>
      <c r="L1068" s="72">
        <v>5.7839999999999998</v>
      </c>
      <c r="M1068" s="72">
        <v>29.957000000000001</v>
      </c>
      <c r="N1068" s="12">
        <v>128.61199999999999</v>
      </c>
      <c r="O1068" s="72">
        <v>8.0939999999999994</v>
      </c>
      <c r="P1068" s="72">
        <v>22.456</v>
      </c>
      <c r="Q1068" s="12">
        <v>24.544</v>
      </c>
      <c r="R1068" s="72">
        <v>1.5449999999999999</v>
      </c>
      <c r="S1068" s="72">
        <v>44.555</v>
      </c>
      <c r="T1068" s="12">
        <v>153.155</v>
      </c>
      <c r="U1068" s="72">
        <v>9.6389999999999993</v>
      </c>
      <c r="V1068" s="72">
        <v>18.367000000000001</v>
      </c>
      <c r="W1068" s="12">
        <v>793.35900000000004</v>
      </c>
      <c r="X1068" s="72">
        <v>49.930999999999997</v>
      </c>
      <c r="Y1068" s="72">
        <v>5.2869999999999999</v>
      </c>
      <c r="Z1068" s="12">
        <v>946.51400000000001</v>
      </c>
      <c r="AA1068" s="72">
        <v>59.57</v>
      </c>
      <c r="AB1068" s="72">
        <v>4.8929999999999998</v>
      </c>
      <c r="AC1068" s="12">
        <v>946.51400000000001</v>
      </c>
      <c r="AD1068" s="72">
        <v>59.57</v>
      </c>
      <c r="AE1068" s="72">
        <v>4.8929999999999998</v>
      </c>
      <c r="AF1068" s="12">
        <v>0</v>
      </c>
      <c r="AG1068" s="72">
        <v>0</v>
      </c>
      <c r="AH1068" s="72">
        <v>0</v>
      </c>
      <c r="AI1068" s="12">
        <v>67.372</v>
      </c>
      <c r="AJ1068" s="72">
        <v>4.24</v>
      </c>
      <c r="AK1068" s="72">
        <v>21.837</v>
      </c>
      <c r="AL1068" s="12">
        <v>67.372</v>
      </c>
      <c r="AM1068" s="72">
        <v>4.24</v>
      </c>
      <c r="AN1068" s="72">
        <v>21.837</v>
      </c>
      <c r="AO1068" s="12">
        <v>1013.886</v>
      </c>
      <c r="AP1068" s="72">
        <v>63.81</v>
      </c>
      <c r="AQ1068" s="72">
        <v>5.0350000000000001</v>
      </c>
      <c r="AR1068" s="12">
        <v>33.472000000000001</v>
      </c>
      <c r="AS1068" s="72">
        <v>2.1070000000000002</v>
      </c>
      <c r="AT1068" s="72">
        <v>32.250999999999998</v>
      </c>
      <c r="AU1068" s="12">
        <v>13.666</v>
      </c>
      <c r="AV1068" s="72">
        <v>0.86</v>
      </c>
      <c r="AW1068" s="72">
        <v>57.915999999999997</v>
      </c>
      <c r="AX1068" s="12">
        <v>93.433000000000007</v>
      </c>
      <c r="AY1068" s="72">
        <v>5.88</v>
      </c>
      <c r="AZ1068" s="72">
        <v>27.3</v>
      </c>
      <c r="BA1068" s="12">
        <v>107.099</v>
      </c>
      <c r="BB1068" s="72">
        <v>6.74</v>
      </c>
      <c r="BC1068" s="72">
        <v>23.530999999999999</v>
      </c>
      <c r="BD1068" s="12">
        <v>43.610999999999997</v>
      </c>
      <c r="BE1068" s="72">
        <v>2.7450000000000001</v>
      </c>
      <c r="BF1068" s="72">
        <v>30.536000000000001</v>
      </c>
      <c r="BG1068" s="12">
        <v>150.71</v>
      </c>
      <c r="BH1068" s="72">
        <v>9.4849999999999994</v>
      </c>
      <c r="BI1068" s="72">
        <v>18.135000000000002</v>
      </c>
      <c r="BJ1068" s="12">
        <v>369.22</v>
      </c>
      <c r="BK1068" s="72">
        <v>23.236999999999998</v>
      </c>
      <c r="BL1068" s="72">
        <v>12.41</v>
      </c>
      <c r="BM1068" s="12">
        <v>21.614999999999998</v>
      </c>
      <c r="BN1068" s="72">
        <v>1.36</v>
      </c>
      <c r="BO1068" s="72">
        <v>41.539000000000001</v>
      </c>
      <c r="BP1068" s="12">
        <v>390.83499999999998</v>
      </c>
      <c r="BQ1068" s="72">
        <v>24.597999999999999</v>
      </c>
      <c r="BR1068" s="72">
        <v>11.935</v>
      </c>
      <c r="BS1068" s="12">
        <v>575.01700000000005</v>
      </c>
      <c r="BT1068" s="72">
        <v>36.19</v>
      </c>
      <c r="BU1068" s="72">
        <v>8.1050000000000004</v>
      </c>
      <c r="BV1068" s="12">
        <v>1588.903</v>
      </c>
      <c r="BW1068" s="72">
        <v>100</v>
      </c>
      <c r="BX1068" s="72">
        <v>4.8899999999999997</v>
      </c>
      <c r="BY1068" s="13"/>
      <c r="BZ1068" s="13"/>
    </row>
    <row r="1069" spans="1:78" ht="12.75" customHeight="1">
      <c r="A1069" s="122" t="s">
        <v>44</v>
      </c>
      <c r="B1069" s="71" t="s">
        <v>73</v>
      </c>
      <c r="C1069" s="71" t="s">
        <v>26</v>
      </c>
      <c r="D1069" s="34">
        <v>41883</v>
      </c>
      <c r="E1069" s="12">
        <v>2800.3620000000001</v>
      </c>
      <c r="F1069" s="72">
        <v>32.579000000000001</v>
      </c>
      <c r="G1069" s="72">
        <v>4.3899999999999997</v>
      </c>
      <c r="H1069" s="12">
        <v>154.82300000000001</v>
      </c>
      <c r="I1069" s="72">
        <v>1.8009999999999999</v>
      </c>
      <c r="J1069" s="72">
        <v>21.943999999999999</v>
      </c>
      <c r="K1069" s="12">
        <v>174.46799999999999</v>
      </c>
      <c r="L1069" s="72">
        <v>2.0299999999999998</v>
      </c>
      <c r="M1069" s="72">
        <v>24.356999999999999</v>
      </c>
      <c r="N1069" s="12">
        <v>329.291</v>
      </c>
      <c r="O1069" s="72">
        <v>3.831</v>
      </c>
      <c r="P1069" s="72">
        <v>16.382999999999999</v>
      </c>
      <c r="Q1069" s="12">
        <v>35.177999999999997</v>
      </c>
      <c r="R1069" s="72">
        <v>0.40899999999999997</v>
      </c>
      <c r="S1069" s="72">
        <v>42.317</v>
      </c>
      <c r="T1069" s="12">
        <v>364.46899999999999</v>
      </c>
      <c r="U1069" s="72">
        <v>4.24</v>
      </c>
      <c r="V1069" s="72">
        <v>14.694000000000001</v>
      </c>
      <c r="W1069" s="12">
        <v>1061.1400000000001</v>
      </c>
      <c r="X1069" s="72">
        <v>12.345000000000001</v>
      </c>
      <c r="Y1069" s="72">
        <v>6.9139999999999997</v>
      </c>
      <c r="Z1069" s="12">
        <v>1425.6089999999999</v>
      </c>
      <c r="AA1069" s="72">
        <v>16.585000000000001</v>
      </c>
      <c r="AB1069" s="72">
        <v>5.7859999999999996</v>
      </c>
      <c r="AC1069" s="12">
        <v>4225.9719999999998</v>
      </c>
      <c r="AD1069" s="72">
        <v>49.164999999999999</v>
      </c>
      <c r="AE1069" s="72">
        <v>3.419</v>
      </c>
      <c r="AF1069" s="12">
        <v>2.6379999999999999</v>
      </c>
      <c r="AG1069" s="72">
        <v>3.1E-2</v>
      </c>
      <c r="AH1069" s="72">
        <v>82.459000000000003</v>
      </c>
      <c r="AI1069" s="12">
        <v>253.92599999999999</v>
      </c>
      <c r="AJ1069" s="72">
        <v>2.9540000000000002</v>
      </c>
      <c r="AK1069" s="72">
        <v>13.651999999999999</v>
      </c>
      <c r="AL1069" s="12">
        <v>256.56400000000002</v>
      </c>
      <c r="AM1069" s="72">
        <v>2.9849999999999999</v>
      </c>
      <c r="AN1069" s="72">
        <v>13.529</v>
      </c>
      <c r="AO1069" s="12">
        <v>4482.5349999999999</v>
      </c>
      <c r="AP1069" s="72">
        <v>52.149000000000001</v>
      </c>
      <c r="AQ1069" s="72">
        <v>3.1480000000000001</v>
      </c>
      <c r="AR1069" s="12">
        <v>64.09</v>
      </c>
      <c r="AS1069" s="72">
        <v>0.746</v>
      </c>
      <c r="AT1069" s="72">
        <v>41.792999999999999</v>
      </c>
      <c r="AU1069" s="12">
        <v>21.533000000000001</v>
      </c>
      <c r="AV1069" s="72">
        <v>0.251</v>
      </c>
      <c r="AW1069" s="72">
        <v>44.4</v>
      </c>
      <c r="AX1069" s="12">
        <v>422.1</v>
      </c>
      <c r="AY1069" s="72">
        <v>4.9109999999999996</v>
      </c>
      <c r="AZ1069" s="72">
        <v>14.528</v>
      </c>
      <c r="BA1069" s="12">
        <v>443.63200000000001</v>
      </c>
      <c r="BB1069" s="72">
        <v>5.1609999999999996</v>
      </c>
      <c r="BC1069" s="72">
        <v>14.39</v>
      </c>
      <c r="BD1069" s="12">
        <v>324.52800000000002</v>
      </c>
      <c r="BE1069" s="72">
        <v>3.7759999999999998</v>
      </c>
      <c r="BF1069" s="72">
        <v>22.004999999999999</v>
      </c>
      <c r="BG1069" s="12">
        <v>768.16099999999994</v>
      </c>
      <c r="BH1069" s="72">
        <v>8.9369999999999994</v>
      </c>
      <c r="BI1069" s="72">
        <v>14.269</v>
      </c>
      <c r="BJ1069" s="12">
        <v>1586.1030000000001</v>
      </c>
      <c r="BK1069" s="72">
        <v>18.452999999999999</v>
      </c>
      <c r="BL1069" s="72">
        <v>7.0220000000000002</v>
      </c>
      <c r="BM1069" s="12">
        <v>1694.6669999999999</v>
      </c>
      <c r="BN1069" s="72">
        <v>19.716000000000001</v>
      </c>
      <c r="BO1069" s="72">
        <v>5.2759999999999998</v>
      </c>
      <c r="BP1069" s="12">
        <v>3280.77</v>
      </c>
      <c r="BQ1069" s="72">
        <v>38.167999999999999</v>
      </c>
      <c r="BR1069" s="72">
        <v>2.9830000000000001</v>
      </c>
      <c r="BS1069" s="12">
        <v>4113.0209999999997</v>
      </c>
      <c r="BT1069" s="72">
        <v>47.850999999999999</v>
      </c>
      <c r="BU1069" s="72">
        <v>3.0019999999999998</v>
      </c>
      <c r="BV1069" s="12">
        <v>8595.5560000000005</v>
      </c>
      <c r="BW1069" s="72">
        <v>100</v>
      </c>
      <c r="BX1069" s="72">
        <v>1.94</v>
      </c>
      <c r="BY1069" s="13"/>
      <c r="BZ1069" s="13"/>
    </row>
    <row r="1070" spans="1:78" ht="12.75" customHeight="1">
      <c r="A1070" s="122" t="s">
        <v>44</v>
      </c>
      <c r="B1070" s="71" t="s">
        <v>73</v>
      </c>
      <c r="C1070" s="71" t="s">
        <v>26</v>
      </c>
      <c r="D1070" s="34">
        <v>41974</v>
      </c>
      <c r="E1070" s="12">
        <v>2894.1260000000002</v>
      </c>
      <c r="F1070" s="72">
        <v>32.637</v>
      </c>
      <c r="G1070" s="72">
        <v>4.5789999999999997</v>
      </c>
      <c r="H1070" s="12">
        <v>220.22399999999999</v>
      </c>
      <c r="I1070" s="72">
        <v>2.4830000000000001</v>
      </c>
      <c r="J1070" s="72">
        <v>17.651</v>
      </c>
      <c r="K1070" s="12">
        <v>202.892</v>
      </c>
      <c r="L1070" s="72">
        <v>2.2879999999999998</v>
      </c>
      <c r="M1070" s="72">
        <v>18.907</v>
      </c>
      <c r="N1070" s="12">
        <v>423.11599999999999</v>
      </c>
      <c r="O1070" s="72">
        <v>4.7709999999999999</v>
      </c>
      <c r="P1070" s="72">
        <v>11.119</v>
      </c>
      <c r="Q1070" s="12">
        <v>15.345000000000001</v>
      </c>
      <c r="R1070" s="72">
        <v>0.17299999999999999</v>
      </c>
      <c r="S1070" s="72">
        <v>74.164000000000001</v>
      </c>
      <c r="T1070" s="12">
        <v>438.46</v>
      </c>
      <c r="U1070" s="72">
        <v>4.9450000000000003</v>
      </c>
      <c r="V1070" s="72">
        <v>9.9209999999999994</v>
      </c>
      <c r="W1070" s="12">
        <v>1084.932</v>
      </c>
      <c r="X1070" s="72">
        <v>12.234999999999999</v>
      </c>
      <c r="Y1070" s="72">
        <v>6.7249999999999996</v>
      </c>
      <c r="Z1070" s="12">
        <v>1523.3920000000001</v>
      </c>
      <c r="AA1070" s="72">
        <v>17.178999999999998</v>
      </c>
      <c r="AB1070" s="72">
        <v>4.7619999999999996</v>
      </c>
      <c r="AC1070" s="12">
        <v>4417.5190000000002</v>
      </c>
      <c r="AD1070" s="72">
        <v>49.816000000000003</v>
      </c>
      <c r="AE1070" s="72">
        <v>3.3969999999999998</v>
      </c>
      <c r="AF1070" s="12">
        <v>16.198</v>
      </c>
      <c r="AG1070" s="72">
        <v>0.183</v>
      </c>
      <c r="AH1070" s="72">
        <v>85.647999999999996</v>
      </c>
      <c r="AI1070" s="12">
        <v>246.518</v>
      </c>
      <c r="AJ1070" s="72">
        <v>2.78</v>
      </c>
      <c r="AK1070" s="72">
        <v>13.773</v>
      </c>
      <c r="AL1070" s="12">
        <v>262.71600000000001</v>
      </c>
      <c r="AM1070" s="72">
        <v>2.9630000000000001</v>
      </c>
      <c r="AN1070" s="72">
        <v>14.048999999999999</v>
      </c>
      <c r="AO1070" s="12">
        <v>4680.2349999999997</v>
      </c>
      <c r="AP1070" s="72">
        <v>52.779000000000003</v>
      </c>
      <c r="AQ1070" s="72">
        <v>3.093</v>
      </c>
      <c r="AR1070" s="12">
        <v>39.875999999999998</v>
      </c>
      <c r="AS1070" s="72">
        <v>0.45</v>
      </c>
      <c r="AT1070" s="72">
        <v>50.16</v>
      </c>
      <c r="AU1070" s="12">
        <v>28.727</v>
      </c>
      <c r="AV1070" s="72">
        <v>0.32400000000000001</v>
      </c>
      <c r="AW1070" s="72">
        <v>52.640999999999998</v>
      </c>
      <c r="AX1070" s="12">
        <v>516.56299999999999</v>
      </c>
      <c r="AY1070" s="72">
        <v>5.8250000000000002</v>
      </c>
      <c r="AZ1070" s="72">
        <v>13.425000000000001</v>
      </c>
      <c r="BA1070" s="12">
        <v>545.29</v>
      </c>
      <c r="BB1070" s="72">
        <v>6.149</v>
      </c>
      <c r="BC1070" s="72">
        <v>13.145</v>
      </c>
      <c r="BD1070" s="12">
        <v>259.291</v>
      </c>
      <c r="BE1070" s="72">
        <v>2.9239999999999999</v>
      </c>
      <c r="BF1070" s="72">
        <v>14.656000000000001</v>
      </c>
      <c r="BG1070" s="12">
        <v>804.58100000000002</v>
      </c>
      <c r="BH1070" s="72">
        <v>9.0730000000000004</v>
      </c>
      <c r="BI1070" s="72">
        <v>9.6660000000000004</v>
      </c>
      <c r="BJ1070" s="12">
        <v>1716.11</v>
      </c>
      <c r="BK1070" s="72">
        <v>19.353000000000002</v>
      </c>
      <c r="BL1070" s="72">
        <v>4.9969999999999999</v>
      </c>
      <c r="BM1070" s="12">
        <v>1626.8240000000001</v>
      </c>
      <c r="BN1070" s="72">
        <v>18.346</v>
      </c>
      <c r="BO1070" s="72">
        <v>6.1390000000000002</v>
      </c>
      <c r="BP1070" s="12">
        <v>3342.9340000000002</v>
      </c>
      <c r="BQ1070" s="72">
        <v>37.698</v>
      </c>
      <c r="BR1070" s="72">
        <v>3.7959999999999998</v>
      </c>
      <c r="BS1070" s="12">
        <v>4187.3919999999998</v>
      </c>
      <c r="BT1070" s="72">
        <v>47.220999999999997</v>
      </c>
      <c r="BU1070" s="72">
        <v>2.9540000000000002</v>
      </c>
      <c r="BV1070" s="12">
        <v>8867.6270000000004</v>
      </c>
      <c r="BW1070" s="72">
        <v>100</v>
      </c>
      <c r="BX1070" s="72">
        <v>2.0979999999999999</v>
      </c>
      <c r="BY1070" s="13"/>
      <c r="BZ1070" s="13"/>
    </row>
    <row r="1071" spans="1:78" ht="12.75" customHeight="1">
      <c r="A1071" s="122" t="s">
        <v>44</v>
      </c>
      <c r="B1071" s="71" t="s">
        <v>73</v>
      </c>
      <c r="C1071" s="71" t="s">
        <v>26</v>
      </c>
      <c r="D1071" s="34">
        <v>42064</v>
      </c>
      <c r="E1071" s="12">
        <v>2916.9949999999999</v>
      </c>
      <c r="F1071" s="72">
        <v>33.125</v>
      </c>
      <c r="G1071" s="72">
        <v>4.476</v>
      </c>
      <c r="H1071" s="12">
        <v>200.291</v>
      </c>
      <c r="I1071" s="72">
        <v>2.274</v>
      </c>
      <c r="J1071" s="72">
        <v>15.834</v>
      </c>
      <c r="K1071" s="12">
        <v>100.863</v>
      </c>
      <c r="L1071" s="72">
        <v>1.145</v>
      </c>
      <c r="M1071" s="72">
        <v>30.751000000000001</v>
      </c>
      <c r="N1071" s="12">
        <v>301.154</v>
      </c>
      <c r="O1071" s="72">
        <v>3.42</v>
      </c>
      <c r="P1071" s="72">
        <v>14.436999999999999</v>
      </c>
      <c r="Q1071" s="12">
        <v>42.865000000000002</v>
      </c>
      <c r="R1071" s="72">
        <v>0.48699999999999999</v>
      </c>
      <c r="S1071" s="72">
        <v>62.512</v>
      </c>
      <c r="T1071" s="12">
        <v>344.01900000000001</v>
      </c>
      <c r="U1071" s="72">
        <v>3.907</v>
      </c>
      <c r="V1071" s="72">
        <v>14.404</v>
      </c>
      <c r="W1071" s="12">
        <v>1193.1610000000001</v>
      </c>
      <c r="X1071" s="72">
        <v>13.548999999999999</v>
      </c>
      <c r="Y1071" s="72">
        <v>11.225</v>
      </c>
      <c r="Z1071" s="12">
        <v>1537.18</v>
      </c>
      <c r="AA1071" s="72">
        <v>17.456</v>
      </c>
      <c r="AB1071" s="72">
        <v>8.4450000000000003</v>
      </c>
      <c r="AC1071" s="12">
        <v>4454.174</v>
      </c>
      <c r="AD1071" s="72">
        <v>50.58</v>
      </c>
      <c r="AE1071" s="72">
        <v>3.5430000000000001</v>
      </c>
      <c r="AF1071" s="12">
        <v>24.114999999999998</v>
      </c>
      <c r="AG1071" s="72">
        <v>0.27400000000000002</v>
      </c>
      <c r="AH1071" s="72">
        <v>75.283000000000001</v>
      </c>
      <c r="AI1071" s="12">
        <v>248.71799999999999</v>
      </c>
      <c r="AJ1071" s="72">
        <v>2.8239999999999998</v>
      </c>
      <c r="AK1071" s="72">
        <v>18.693000000000001</v>
      </c>
      <c r="AL1071" s="12">
        <v>272.83300000000003</v>
      </c>
      <c r="AM1071" s="72">
        <v>3.0979999999999999</v>
      </c>
      <c r="AN1071" s="72">
        <v>15.627000000000001</v>
      </c>
      <c r="AO1071" s="12">
        <v>4727.0069999999996</v>
      </c>
      <c r="AP1071" s="72">
        <v>53.677999999999997</v>
      </c>
      <c r="AQ1071" s="72">
        <v>3.2130000000000001</v>
      </c>
      <c r="AR1071" s="12">
        <v>86.066000000000003</v>
      </c>
      <c r="AS1071" s="72">
        <v>0.97699999999999998</v>
      </c>
      <c r="AT1071" s="72">
        <v>33.277000000000001</v>
      </c>
      <c r="AU1071" s="12">
        <v>62.65</v>
      </c>
      <c r="AV1071" s="72">
        <v>0.71099999999999997</v>
      </c>
      <c r="AW1071" s="72">
        <v>43.801000000000002</v>
      </c>
      <c r="AX1071" s="12">
        <v>416.88900000000001</v>
      </c>
      <c r="AY1071" s="72">
        <v>4.734</v>
      </c>
      <c r="AZ1071" s="72">
        <v>12.561</v>
      </c>
      <c r="BA1071" s="12">
        <v>479.53899999999999</v>
      </c>
      <c r="BB1071" s="72">
        <v>5.4450000000000003</v>
      </c>
      <c r="BC1071" s="72">
        <v>12.048</v>
      </c>
      <c r="BD1071" s="12">
        <v>246.76599999999999</v>
      </c>
      <c r="BE1071" s="72">
        <v>2.802</v>
      </c>
      <c r="BF1071" s="72">
        <v>20.626999999999999</v>
      </c>
      <c r="BG1071" s="12">
        <v>726.30499999999995</v>
      </c>
      <c r="BH1071" s="72">
        <v>8.2479999999999993</v>
      </c>
      <c r="BI1071" s="72">
        <v>8.3230000000000004</v>
      </c>
      <c r="BJ1071" s="12">
        <v>1691.289</v>
      </c>
      <c r="BK1071" s="72">
        <v>19.206</v>
      </c>
      <c r="BL1071" s="72">
        <v>5.2960000000000003</v>
      </c>
      <c r="BM1071" s="12">
        <v>1575.4870000000001</v>
      </c>
      <c r="BN1071" s="72">
        <v>17.890999999999998</v>
      </c>
      <c r="BO1071" s="72">
        <v>5.0430000000000001</v>
      </c>
      <c r="BP1071" s="12">
        <v>3266.7759999999998</v>
      </c>
      <c r="BQ1071" s="72">
        <v>37.097000000000001</v>
      </c>
      <c r="BR1071" s="72">
        <v>2.8860000000000001</v>
      </c>
      <c r="BS1071" s="12">
        <v>4079.1460000000002</v>
      </c>
      <c r="BT1071" s="72">
        <v>46.322000000000003</v>
      </c>
      <c r="BU1071" s="72">
        <v>2.0630000000000002</v>
      </c>
      <c r="BV1071" s="12">
        <v>8806.1540000000005</v>
      </c>
      <c r="BW1071" s="72">
        <v>100</v>
      </c>
      <c r="BX1071" s="72">
        <v>2.133</v>
      </c>
      <c r="BY1071" s="13"/>
      <c r="BZ1071" s="13"/>
    </row>
    <row r="1072" spans="1:78" ht="12.75" customHeight="1">
      <c r="A1072" s="122" t="s">
        <v>44</v>
      </c>
      <c r="B1072" s="71" t="s">
        <v>73</v>
      </c>
      <c r="C1072" s="71" t="s">
        <v>26</v>
      </c>
      <c r="D1072" s="34">
        <v>42156</v>
      </c>
      <c r="E1072" s="12">
        <v>2958.4650000000001</v>
      </c>
      <c r="F1072" s="72">
        <v>33.295000000000002</v>
      </c>
      <c r="G1072" s="72">
        <v>4.7160000000000002</v>
      </c>
      <c r="H1072" s="12">
        <v>215.88</v>
      </c>
      <c r="I1072" s="72">
        <v>2.4300000000000002</v>
      </c>
      <c r="J1072" s="72">
        <v>16.170999999999999</v>
      </c>
      <c r="K1072" s="12">
        <v>166.37799999999999</v>
      </c>
      <c r="L1072" s="72">
        <v>1.8720000000000001</v>
      </c>
      <c r="M1072" s="72">
        <v>19.331</v>
      </c>
      <c r="N1072" s="12">
        <v>382.25799999999998</v>
      </c>
      <c r="O1072" s="72">
        <v>4.3019999999999996</v>
      </c>
      <c r="P1072" s="72">
        <v>13.621</v>
      </c>
      <c r="Q1072" s="12">
        <v>29.698</v>
      </c>
      <c r="R1072" s="72">
        <v>0.33400000000000002</v>
      </c>
      <c r="S1072" s="72">
        <v>44.817999999999998</v>
      </c>
      <c r="T1072" s="12">
        <v>411.95499999999998</v>
      </c>
      <c r="U1072" s="72">
        <v>4.6360000000000001</v>
      </c>
      <c r="V1072" s="72">
        <v>13.52</v>
      </c>
      <c r="W1072" s="12">
        <v>1160.2619999999999</v>
      </c>
      <c r="X1072" s="72">
        <v>13.058</v>
      </c>
      <c r="Y1072" s="72">
        <v>6.1050000000000004</v>
      </c>
      <c r="Z1072" s="12">
        <v>1572.2180000000001</v>
      </c>
      <c r="AA1072" s="72">
        <v>17.693999999999999</v>
      </c>
      <c r="AB1072" s="72">
        <v>5.3540000000000001</v>
      </c>
      <c r="AC1072" s="12">
        <v>4530.683</v>
      </c>
      <c r="AD1072" s="72">
        <v>50.988999999999997</v>
      </c>
      <c r="AE1072" s="72">
        <v>3.4460000000000002</v>
      </c>
      <c r="AF1072" s="12">
        <v>10.471</v>
      </c>
      <c r="AG1072" s="72">
        <v>0.11799999999999999</v>
      </c>
      <c r="AH1072" s="72">
        <v>91.617000000000004</v>
      </c>
      <c r="AI1072" s="12">
        <v>344.06099999999998</v>
      </c>
      <c r="AJ1072" s="72">
        <v>3.8719999999999999</v>
      </c>
      <c r="AK1072" s="72">
        <v>13.388</v>
      </c>
      <c r="AL1072" s="12">
        <v>354.53199999999998</v>
      </c>
      <c r="AM1072" s="72">
        <v>3.99</v>
      </c>
      <c r="AN1072" s="72">
        <v>13.077</v>
      </c>
      <c r="AO1072" s="12">
        <v>4885.2150000000001</v>
      </c>
      <c r="AP1072" s="72">
        <v>54.978999999999999</v>
      </c>
      <c r="AQ1072" s="72">
        <v>3.3860000000000001</v>
      </c>
      <c r="AR1072" s="12">
        <v>34.432000000000002</v>
      </c>
      <c r="AS1072" s="72">
        <v>0.38800000000000001</v>
      </c>
      <c r="AT1072" s="72">
        <v>38.332999999999998</v>
      </c>
      <c r="AU1072" s="12">
        <v>39.777000000000001</v>
      </c>
      <c r="AV1072" s="72">
        <v>0.44800000000000001</v>
      </c>
      <c r="AW1072" s="72">
        <v>35.781999999999996</v>
      </c>
      <c r="AX1072" s="12">
        <v>477.08300000000003</v>
      </c>
      <c r="AY1072" s="72">
        <v>5.3689999999999998</v>
      </c>
      <c r="AZ1072" s="72">
        <v>12.512</v>
      </c>
      <c r="BA1072" s="12">
        <v>516.86</v>
      </c>
      <c r="BB1072" s="72">
        <v>5.8170000000000002</v>
      </c>
      <c r="BC1072" s="72">
        <v>11.654999999999999</v>
      </c>
      <c r="BD1072" s="12">
        <v>248.083</v>
      </c>
      <c r="BE1072" s="72">
        <v>2.7919999999999998</v>
      </c>
      <c r="BF1072" s="72">
        <v>12.225</v>
      </c>
      <c r="BG1072" s="12">
        <v>764.94299999999998</v>
      </c>
      <c r="BH1072" s="72">
        <v>8.609</v>
      </c>
      <c r="BI1072" s="72">
        <v>7.8289999999999997</v>
      </c>
      <c r="BJ1072" s="12">
        <v>1764.423</v>
      </c>
      <c r="BK1072" s="72">
        <v>19.856999999999999</v>
      </c>
      <c r="BL1072" s="72">
        <v>4.7569999999999997</v>
      </c>
      <c r="BM1072" s="12">
        <v>1436.6020000000001</v>
      </c>
      <c r="BN1072" s="72">
        <v>16.167999999999999</v>
      </c>
      <c r="BO1072" s="72">
        <v>5.6079999999999997</v>
      </c>
      <c r="BP1072" s="12">
        <v>3201.0250000000001</v>
      </c>
      <c r="BQ1072" s="72">
        <v>36.024999999999999</v>
      </c>
      <c r="BR1072" s="72">
        <v>2.573</v>
      </c>
      <c r="BS1072" s="12">
        <v>4000.4</v>
      </c>
      <c r="BT1072" s="72">
        <v>45.021000000000001</v>
      </c>
      <c r="BU1072" s="72">
        <v>2.3719999999999999</v>
      </c>
      <c r="BV1072" s="12">
        <v>8885.6139999999996</v>
      </c>
      <c r="BW1072" s="72">
        <v>100</v>
      </c>
      <c r="BX1072" s="72">
        <v>2.004</v>
      </c>
      <c r="BY1072" s="13"/>
      <c r="BZ1072" s="13"/>
    </row>
    <row r="1073" spans="1:78" ht="12.75" customHeight="1">
      <c r="A1073" s="122" t="s">
        <v>44</v>
      </c>
      <c r="B1073" s="71" t="s">
        <v>73</v>
      </c>
      <c r="C1073" s="71" t="s">
        <v>26</v>
      </c>
      <c r="D1073" s="34">
        <v>42614</v>
      </c>
      <c r="E1073" s="12">
        <v>2874.0630000000001</v>
      </c>
      <c r="F1073" s="72">
        <v>31.65</v>
      </c>
      <c r="G1073" s="72">
        <v>4.5890000000000004</v>
      </c>
      <c r="H1073" s="12">
        <v>230.999</v>
      </c>
      <c r="I1073" s="72">
        <v>2.544</v>
      </c>
      <c r="J1073" s="72">
        <v>17.286999999999999</v>
      </c>
      <c r="K1073" s="12">
        <v>145.56800000000001</v>
      </c>
      <c r="L1073" s="72">
        <v>1.603</v>
      </c>
      <c r="M1073" s="72">
        <v>22.449000000000002</v>
      </c>
      <c r="N1073" s="12">
        <v>376.56700000000001</v>
      </c>
      <c r="O1073" s="72">
        <v>4.1470000000000002</v>
      </c>
      <c r="P1073" s="72">
        <v>12.528</v>
      </c>
      <c r="Q1073" s="12">
        <v>42.305999999999997</v>
      </c>
      <c r="R1073" s="72">
        <v>0.46600000000000003</v>
      </c>
      <c r="S1073" s="72">
        <v>40.927</v>
      </c>
      <c r="T1073" s="12">
        <v>418.87400000000002</v>
      </c>
      <c r="U1073" s="72">
        <v>4.6130000000000004</v>
      </c>
      <c r="V1073" s="72">
        <v>10.443</v>
      </c>
      <c r="W1073" s="12">
        <v>1155.5930000000001</v>
      </c>
      <c r="X1073" s="72">
        <v>12.726000000000001</v>
      </c>
      <c r="Y1073" s="72">
        <v>6.7679999999999998</v>
      </c>
      <c r="Z1073" s="12">
        <v>1574.4659999999999</v>
      </c>
      <c r="AA1073" s="72">
        <v>17.338000000000001</v>
      </c>
      <c r="AB1073" s="72">
        <v>4.7969999999999997</v>
      </c>
      <c r="AC1073" s="12">
        <v>4448.5290000000005</v>
      </c>
      <c r="AD1073" s="72">
        <v>48.988999999999997</v>
      </c>
      <c r="AE1073" s="72">
        <v>3.827</v>
      </c>
      <c r="AF1073" s="12">
        <v>12.195</v>
      </c>
      <c r="AG1073" s="72">
        <v>0.13400000000000001</v>
      </c>
      <c r="AH1073" s="72">
        <v>81.807000000000002</v>
      </c>
      <c r="AI1073" s="12">
        <v>295.84100000000001</v>
      </c>
      <c r="AJ1073" s="72">
        <v>3.258</v>
      </c>
      <c r="AK1073" s="72">
        <v>14.534000000000001</v>
      </c>
      <c r="AL1073" s="12">
        <v>308.036</v>
      </c>
      <c r="AM1073" s="72">
        <v>3.3919999999999999</v>
      </c>
      <c r="AN1073" s="72">
        <v>14.573</v>
      </c>
      <c r="AO1073" s="12">
        <v>4756.5649999999996</v>
      </c>
      <c r="AP1073" s="72">
        <v>52.381</v>
      </c>
      <c r="AQ1073" s="72">
        <v>3.6520000000000001</v>
      </c>
      <c r="AR1073" s="12">
        <v>31.856000000000002</v>
      </c>
      <c r="AS1073" s="72">
        <v>0.35099999999999998</v>
      </c>
      <c r="AT1073" s="72">
        <v>37.893999999999998</v>
      </c>
      <c r="AU1073" s="12">
        <v>29.088000000000001</v>
      </c>
      <c r="AV1073" s="72">
        <v>0.32</v>
      </c>
      <c r="AW1073" s="72">
        <v>45.524999999999999</v>
      </c>
      <c r="AX1073" s="12">
        <v>360.71499999999997</v>
      </c>
      <c r="AY1073" s="72">
        <v>3.972</v>
      </c>
      <c r="AZ1073" s="72">
        <v>16.381</v>
      </c>
      <c r="BA1073" s="12">
        <v>389.803</v>
      </c>
      <c r="BB1073" s="72">
        <v>4.2930000000000001</v>
      </c>
      <c r="BC1073" s="72">
        <v>14.189</v>
      </c>
      <c r="BD1073" s="12">
        <v>333.28100000000001</v>
      </c>
      <c r="BE1073" s="72">
        <v>3.67</v>
      </c>
      <c r="BF1073" s="72">
        <v>12.882</v>
      </c>
      <c r="BG1073" s="12">
        <v>723.08399999999995</v>
      </c>
      <c r="BH1073" s="72">
        <v>7.9630000000000001</v>
      </c>
      <c r="BI1073" s="72">
        <v>9.4920000000000009</v>
      </c>
      <c r="BJ1073" s="12">
        <v>1788.258</v>
      </c>
      <c r="BK1073" s="72">
        <v>19.693000000000001</v>
      </c>
      <c r="BL1073" s="72">
        <v>4.93</v>
      </c>
      <c r="BM1073" s="12">
        <v>1780.9939999999999</v>
      </c>
      <c r="BN1073" s="72">
        <v>19.613</v>
      </c>
      <c r="BO1073" s="72">
        <v>4.6379999999999999</v>
      </c>
      <c r="BP1073" s="12">
        <v>3569.252</v>
      </c>
      <c r="BQ1073" s="72">
        <v>39.305999999999997</v>
      </c>
      <c r="BR1073" s="72">
        <v>2.2869999999999999</v>
      </c>
      <c r="BS1073" s="12">
        <v>4324.192</v>
      </c>
      <c r="BT1073" s="72">
        <v>47.619</v>
      </c>
      <c r="BU1073" s="72">
        <v>1.6419999999999999</v>
      </c>
      <c r="BV1073" s="12">
        <v>9080.7569999999996</v>
      </c>
      <c r="BW1073" s="72">
        <v>100</v>
      </c>
      <c r="BX1073" s="72">
        <v>2.133</v>
      </c>
      <c r="BY1073" s="13"/>
      <c r="BZ1073" s="13"/>
    </row>
    <row r="1074" spans="1:78" ht="12.75" customHeight="1">
      <c r="A1074" s="122" t="s">
        <v>44</v>
      </c>
      <c r="B1074" s="71" t="s">
        <v>73</v>
      </c>
      <c r="C1074" s="71" t="s">
        <v>26</v>
      </c>
      <c r="D1074" s="34">
        <v>42705</v>
      </c>
      <c r="E1074" s="12">
        <v>2750.1570000000002</v>
      </c>
      <c r="F1074" s="72">
        <v>30.308</v>
      </c>
      <c r="G1074" s="72">
        <v>4.4560000000000004</v>
      </c>
      <c r="H1074" s="12">
        <v>277.09199999999998</v>
      </c>
      <c r="I1074" s="72">
        <v>3.0539999999999998</v>
      </c>
      <c r="J1074" s="72">
        <v>17.972000000000001</v>
      </c>
      <c r="K1074" s="12">
        <v>198.48099999999999</v>
      </c>
      <c r="L1074" s="72">
        <v>2.1869999999999998</v>
      </c>
      <c r="M1074" s="72">
        <v>34.04</v>
      </c>
      <c r="N1074" s="12">
        <v>475.57299999999998</v>
      </c>
      <c r="O1074" s="72">
        <v>5.2409999999999997</v>
      </c>
      <c r="P1074" s="72">
        <v>14.728</v>
      </c>
      <c r="Q1074" s="12">
        <v>27.015000000000001</v>
      </c>
      <c r="R1074" s="72">
        <v>0.29799999999999999</v>
      </c>
      <c r="S1074" s="72">
        <v>42.496000000000002</v>
      </c>
      <c r="T1074" s="12">
        <v>502.58699999999999</v>
      </c>
      <c r="U1074" s="72">
        <v>5.5389999999999997</v>
      </c>
      <c r="V1074" s="72">
        <v>13.794</v>
      </c>
      <c r="W1074" s="12">
        <v>1239.1500000000001</v>
      </c>
      <c r="X1074" s="72">
        <v>13.656000000000001</v>
      </c>
      <c r="Y1074" s="72">
        <v>8.7260000000000009</v>
      </c>
      <c r="Z1074" s="12">
        <v>1741.7370000000001</v>
      </c>
      <c r="AA1074" s="72">
        <v>19.195</v>
      </c>
      <c r="AB1074" s="72">
        <v>6.6559999999999997</v>
      </c>
      <c r="AC1074" s="12">
        <v>4491.8950000000004</v>
      </c>
      <c r="AD1074" s="72">
        <v>49.503</v>
      </c>
      <c r="AE1074" s="72">
        <v>4.2430000000000003</v>
      </c>
      <c r="AF1074" s="12">
        <v>6.23</v>
      </c>
      <c r="AG1074" s="72">
        <v>6.9000000000000006E-2</v>
      </c>
      <c r="AH1074" s="72">
        <v>78.138000000000005</v>
      </c>
      <c r="AI1074" s="12">
        <v>234.61199999999999</v>
      </c>
      <c r="AJ1074" s="72">
        <v>2.5859999999999999</v>
      </c>
      <c r="AK1074" s="72">
        <v>19.882999999999999</v>
      </c>
      <c r="AL1074" s="12">
        <v>240.84200000000001</v>
      </c>
      <c r="AM1074" s="72">
        <v>2.6539999999999999</v>
      </c>
      <c r="AN1074" s="72">
        <v>19.266999999999999</v>
      </c>
      <c r="AO1074" s="12">
        <v>4732.7370000000001</v>
      </c>
      <c r="AP1074" s="72">
        <v>52.156999999999996</v>
      </c>
      <c r="AQ1074" s="72">
        <v>4.2519999999999998</v>
      </c>
      <c r="AR1074" s="12">
        <v>34.009</v>
      </c>
      <c r="AS1074" s="72">
        <v>0.375</v>
      </c>
      <c r="AT1074" s="72">
        <v>84.908000000000001</v>
      </c>
      <c r="AU1074" s="12">
        <v>17.3</v>
      </c>
      <c r="AV1074" s="72">
        <v>0.191</v>
      </c>
      <c r="AW1074" s="72">
        <v>60.287999999999997</v>
      </c>
      <c r="AX1074" s="12">
        <v>391.59800000000001</v>
      </c>
      <c r="AY1074" s="72">
        <v>4.3159999999999998</v>
      </c>
      <c r="AZ1074" s="72">
        <v>21.728000000000002</v>
      </c>
      <c r="BA1074" s="12">
        <v>408.89800000000002</v>
      </c>
      <c r="BB1074" s="72">
        <v>4.5060000000000002</v>
      </c>
      <c r="BC1074" s="72">
        <v>20.55</v>
      </c>
      <c r="BD1074" s="12">
        <v>278.80700000000002</v>
      </c>
      <c r="BE1074" s="72">
        <v>3.073</v>
      </c>
      <c r="BF1074" s="72">
        <v>18.491</v>
      </c>
      <c r="BG1074" s="12">
        <v>687.70399999999995</v>
      </c>
      <c r="BH1074" s="72">
        <v>7.5789999999999997</v>
      </c>
      <c r="BI1074" s="72">
        <v>11.032999999999999</v>
      </c>
      <c r="BJ1074" s="12">
        <v>1553.0909999999999</v>
      </c>
      <c r="BK1074" s="72">
        <v>17.116</v>
      </c>
      <c r="BL1074" s="72">
        <v>7.0519999999999996</v>
      </c>
      <c r="BM1074" s="12">
        <v>2066.402</v>
      </c>
      <c r="BN1074" s="72">
        <v>22.773</v>
      </c>
      <c r="BO1074" s="72">
        <v>4.7169999999999996</v>
      </c>
      <c r="BP1074" s="12">
        <v>3619.4929999999999</v>
      </c>
      <c r="BQ1074" s="72">
        <v>39.889000000000003</v>
      </c>
      <c r="BR1074" s="72">
        <v>3.2170000000000001</v>
      </c>
      <c r="BS1074" s="12">
        <v>4341.2070000000003</v>
      </c>
      <c r="BT1074" s="72">
        <v>47.843000000000004</v>
      </c>
      <c r="BU1074" s="72">
        <v>2.79</v>
      </c>
      <c r="BV1074" s="12">
        <v>9073.9439999999995</v>
      </c>
      <c r="BW1074" s="72">
        <v>100</v>
      </c>
      <c r="BX1074" s="72">
        <v>2.3740000000000001</v>
      </c>
      <c r="BY1074" s="13"/>
      <c r="BZ1074" s="13"/>
    </row>
    <row r="1075" spans="1:78" ht="12.75" customHeight="1">
      <c r="A1075" s="122" t="s">
        <v>44</v>
      </c>
      <c r="B1075" s="71" t="s">
        <v>73</v>
      </c>
      <c r="C1075" s="71" t="s">
        <v>26</v>
      </c>
      <c r="D1075" s="34">
        <v>42795</v>
      </c>
      <c r="E1075" s="12">
        <v>2909.741</v>
      </c>
      <c r="F1075" s="72">
        <v>31.518999999999998</v>
      </c>
      <c r="G1075" s="72">
        <v>4.9909999999999997</v>
      </c>
      <c r="H1075" s="12">
        <v>262.55200000000002</v>
      </c>
      <c r="I1075" s="72">
        <v>2.8439999999999999</v>
      </c>
      <c r="J1075" s="72">
        <v>16.382999999999999</v>
      </c>
      <c r="K1075" s="12">
        <v>208.196</v>
      </c>
      <c r="L1075" s="72">
        <v>2.2549999999999999</v>
      </c>
      <c r="M1075" s="72">
        <v>24.599</v>
      </c>
      <c r="N1075" s="12">
        <v>470.74799999999999</v>
      </c>
      <c r="O1075" s="72">
        <v>5.0990000000000002</v>
      </c>
      <c r="P1075" s="72">
        <v>12.576000000000001</v>
      </c>
      <c r="Q1075" s="12">
        <v>13.446</v>
      </c>
      <c r="R1075" s="72">
        <v>0.14599999999999999</v>
      </c>
      <c r="S1075" s="72">
        <v>62.457000000000001</v>
      </c>
      <c r="T1075" s="12">
        <v>484.19499999999999</v>
      </c>
      <c r="U1075" s="72">
        <v>5.2450000000000001</v>
      </c>
      <c r="V1075" s="72">
        <v>11.805</v>
      </c>
      <c r="W1075" s="12">
        <v>1052.1089999999999</v>
      </c>
      <c r="X1075" s="72">
        <v>11.397</v>
      </c>
      <c r="Y1075" s="72">
        <v>6.8419999999999996</v>
      </c>
      <c r="Z1075" s="12">
        <v>1536.3030000000001</v>
      </c>
      <c r="AA1075" s="72">
        <v>16.641999999999999</v>
      </c>
      <c r="AB1075" s="72">
        <v>4.4269999999999996</v>
      </c>
      <c r="AC1075" s="12">
        <v>4446.0439999999999</v>
      </c>
      <c r="AD1075" s="72">
        <v>48.161000000000001</v>
      </c>
      <c r="AE1075" s="72">
        <v>3.7839999999999998</v>
      </c>
      <c r="AF1075" s="12">
        <v>17.739999999999998</v>
      </c>
      <c r="AG1075" s="72">
        <v>0.192</v>
      </c>
      <c r="AH1075" s="72">
        <v>66.816000000000003</v>
      </c>
      <c r="AI1075" s="12">
        <v>326.14499999999998</v>
      </c>
      <c r="AJ1075" s="72">
        <v>3.5329999999999999</v>
      </c>
      <c r="AK1075" s="72">
        <v>16.46</v>
      </c>
      <c r="AL1075" s="12">
        <v>343.88499999999999</v>
      </c>
      <c r="AM1075" s="72">
        <v>3.7250000000000001</v>
      </c>
      <c r="AN1075" s="72">
        <v>16.228000000000002</v>
      </c>
      <c r="AO1075" s="12">
        <v>4789.9290000000001</v>
      </c>
      <c r="AP1075" s="72">
        <v>51.886000000000003</v>
      </c>
      <c r="AQ1075" s="72">
        <v>3.7789999999999999</v>
      </c>
      <c r="AR1075" s="12">
        <v>100.104</v>
      </c>
      <c r="AS1075" s="72">
        <v>1.0840000000000001</v>
      </c>
      <c r="AT1075" s="72">
        <v>34.142000000000003</v>
      </c>
      <c r="AU1075" s="12">
        <v>14.702</v>
      </c>
      <c r="AV1075" s="72">
        <v>0.159</v>
      </c>
      <c r="AW1075" s="72">
        <v>68.391000000000005</v>
      </c>
      <c r="AX1075" s="12">
        <v>469.23899999999998</v>
      </c>
      <c r="AY1075" s="72">
        <v>5.0830000000000002</v>
      </c>
      <c r="AZ1075" s="72">
        <v>15.128</v>
      </c>
      <c r="BA1075" s="12">
        <v>483.94099999999997</v>
      </c>
      <c r="BB1075" s="72">
        <v>5.242</v>
      </c>
      <c r="BC1075" s="72">
        <v>14.182</v>
      </c>
      <c r="BD1075" s="12">
        <v>247.48599999999999</v>
      </c>
      <c r="BE1075" s="72">
        <v>2.681</v>
      </c>
      <c r="BF1075" s="72">
        <v>14.917999999999999</v>
      </c>
      <c r="BG1075" s="12">
        <v>731.42600000000004</v>
      </c>
      <c r="BH1075" s="72">
        <v>7.923</v>
      </c>
      <c r="BI1075" s="72">
        <v>8.7550000000000008</v>
      </c>
      <c r="BJ1075" s="12">
        <v>1728.932</v>
      </c>
      <c r="BK1075" s="72">
        <v>18.728000000000002</v>
      </c>
      <c r="BL1075" s="72">
        <v>6.8540000000000001</v>
      </c>
      <c r="BM1075" s="12">
        <v>1881.299</v>
      </c>
      <c r="BN1075" s="72">
        <v>20.379000000000001</v>
      </c>
      <c r="BO1075" s="72">
        <v>4.2149999999999999</v>
      </c>
      <c r="BP1075" s="12">
        <v>3610.2310000000002</v>
      </c>
      <c r="BQ1075" s="72">
        <v>39.106999999999999</v>
      </c>
      <c r="BR1075" s="72">
        <v>2.798</v>
      </c>
      <c r="BS1075" s="12">
        <v>4441.7610000000004</v>
      </c>
      <c r="BT1075" s="72">
        <v>48.113999999999997</v>
      </c>
      <c r="BU1075" s="72">
        <v>2.5369999999999999</v>
      </c>
      <c r="BV1075" s="12">
        <v>9231.69</v>
      </c>
      <c r="BW1075" s="72">
        <v>100</v>
      </c>
      <c r="BX1075" s="72">
        <v>2.1589999999999998</v>
      </c>
      <c r="BY1075" s="13"/>
      <c r="BZ1075" s="13"/>
    </row>
    <row r="1076" spans="1:78" ht="12.75" customHeight="1">
      <c r="A1076" s="122" t="s">
        <v>44</v>
      </c>
      <c r="B1076" s="71" t="s">
        <v>73</v>
      </c>
      <c r="C1076" s="71" t="s">
        <v>26</v>
      </c>
      <c r="D1076" s="34">
        <v>42887</v>
      </c>
      <c r="E1076" s="12">
        <v>3153.2840000000001</v>
      </c>
      <c r="F1076" s="72">
        <v>33.045000000000002</v>
      </c>
      <c r="G1076" s="72">
        <v>3.4729999999999999</v>
      </c>
      <c r="H1076" s="12">
        <v>281.35599999999999</v>
      </c>
      <c r="I1076" s="72">
        <v>2.9489999999999998</v>
      </c>
      <c r="J1076" s="72">
        <v>24.675000000000001</v>
      </c>
      <c r="K1076" s="12">
        <v>179.34700000000001</v>
      </c>
      <c r="L1076" s="72">
        <v>1.879</v>
      </c>
      <c r="M1076" s="72">
        <v>19.170000000000002</v>
      </c>
      <c r="N1076" s="12">
        <v>460.70299999999997</v>
      </c>
      <c r="O1076" s="72">
        <v>4.8280000000000003</v>
      </c>
      <c r="P1076" s="72">
        <v>14.372999999999999</v>
      </c>
      <c r="Q1076" s="12">
        <v>34.048999999999999</v>
      </c>
      <c r="R1076" s="72">
        <v>0.35699999999999998</v>
      </c>
      <c r="S1076" s="72">
        <v>40.261000000000003</v>
      </c>
      <c r="T1076" s="12">
        <v>494.75200000000001</v>
      </c>
      <c r="U1076" s="72">
        <v>5.1849999999999996</v>
      </c>
      <c r="V1076" s="72">
        <v>13.476000000000001</v>
      </c>
      <c r="W1076" s="12">
        <v>1125.7159999999999</v>
      </c>
      <c r="X1076" s="72">
        <v>11.797000000000001</v>
      </c>
      <c r="Y1076" s="72">
        <v>7.2750000000000004</v>
      </c>
      <c r="Z1076" s="12">
        <v>1620.4690000000001</v>
      </c>
      <c r="AA1076" s="72">
        <v>16.981999999999999</v>
      </c>
      <c r="AB1076" s="72">
        <v>5.74</v>
      </c>
      <c r="AC1076" s="12">
        <v>4773.7529999999997</v>
      </c>
      <c r="AD1076" s="72">
        <v>50.027000000000001</v>
      </c>
      <c r="AE1076" s="72">
        <v>3.11</v>
      </c>
      <c r="AF1076" s="12">
        <v>30.605</v>
      </c>
      <c r="AG1076" s="72">
        <v>0.32100000000000001</v>
      </c>
      <c r="AH1076" s="72">
        <v>42.664999999999999</v>
      </c>
      <c r="AI1076" s="12">
        <v>274.06299999999999</v>
      </c>
      <c r="AJ1076" s="72">
        <v>2.8719999999999999</v>
      </c>
      <c r="AK1076" s="72">
        <v>13.311999999999999</v>
      </c>
      <c r="AL1076" s="12">
        <v>304.66800000000001</v>
      </c>
      <c r="AM1076" s="72">
        <v>3.1930000000000001</v>
      </c>
      <c r="AN1076" s="72">
        <v>12.888999999999999</v>
      </c>
      <c r="AO1076" s="12">
        <v>5078.4210000000003</v>
      </c>
      <c r="AP1076" s="72">
        <v>53.22</v>
      </c>
      <c r="AQ1076" s="72">
        <v>3.1379999999999999</v>
      </c>
      <c r="AR1076" s="12">
        <v>56.572000000000003</v>
      </c>
      <c r="AS1076" s="72">
        <v>0.59299999999999997</v>
      </c>
      <c r="AT1076" s="72">
        <v>39.563000000000002</v>
      </c>
      <c r="AU1076" s="12">
        <v>17.423999999999999</v>
      </c>
      <c r="AV1076" s="72">
        <v>0.183</v>
      </c>
      <c r="AW1076" s="72">
        <v>48.542999999999999</v>
      </c>
      <c r="AX1076" s="12">
        <v>375.26299999999998</v>
      </c>
      <c r="AY1076" s="72">
        <v>3.9329999999999998</v>
      </c>
      <c r="AZ1076" s="72">
        <v>12.26</v>
      </c>
      <c r="BA1076" s="12">
        <v>392.68700000000001</v>
      </c>
      <c r="BB1076" s="72">
        <v>4.1150000000000002</v>
      </c>
      <c r="BC1076" s="72">
        <v>12</v>
      </c>
      <c r="BD1076" s="12">
        <v>235.06</v>
      </c>
      <c r="BE1076" s="72">
        <v>2.4630000000000001</v>
      </c>
      <c r="BF1076" s="72">
        <v>15.789</v>
      </c>
      <c r="BG1076" s="12">
        <v>627.74699999999996</v>
      </c>
      <c r="BH1076" s="72">
        <v>6.5789999999999997</v>
      </c>
      <c r="BI1076" s="72">
        <v>9.3970000000000002</v>
      </c>
      <c r="BJ1076" s="12">
        <v>1780.1210000000001</v>
      </c>
      <c r="BK1076" s="72">
        <v>18.655000000000001</v>
      </c>
      <c r="BL1076" s="72">
        <v>4.8390000000000004</v>
      </c>
      <c r="BM1076" s="12">
        <v>1999.4760000000001</v>
      </c>
      <c r="BN1076" s="72">
        <v>20.954000000000001</v>
      </c>
      <c r="BO1076" s="72">
        <v>3.7069999999999999</v>
      </c>
      <c r="BP1076" s="12">
        <v>3779.5970000000002</v>
      </c>
      <c r="BQ1076" s="72">
        <v>39.609000000000002</v>
      </c>
      <c r="BR1076" s="72">
        <v>2.7229999999999999</v>
      </c>
      <c r="BS1076" s="12">
        <v>4463.9170000000004</v>
      </c>
      <c r="BT1076" s="72">
        <v>46.78</v>
      </c>
      <c r="BU1076" s="72">
        <v>2.141</v>
      </c>
      <c r="BV1076" s="12">
        <v>9542.3369999999995</v>
      </c>
      <c r="BW1076" s="72">
        <v>100</v>
      </c>
      <c r="BX1076" s="72">
        <v>1.925</v>
      </c>
      <c r="BY1076" s="13"/>
      <c r="BZ1076" s="13"/>
    </row>
    <row r="1077" spans="1:78" ht="12.75" customHeight="1">
      <c r="A1077" s="122" t="s">
        <v>44</v>
      </c>
      <c r="B1077" s="71" t="s">
        <v>73</v>
      </c>
      <c r="C1077" s="71" t="s">
        <v>26</v>
      </c>
      <c r="D1077" s="34">
        <v>43344</v>
      </c>
      <c r="E1077" s="12">
        <v>3187.4949999999999</v>
      </c>
      <c r="F1077" s="72">
        <v>32.933999999999997</v>
      </c>
      <c r="G1077" s="72">
        <v>4.6050000000000004</v>
      </c>
      <c r="H1077" s="12">
        <v>247.34399999999999</v>
      </c>
      <c r="I1077" s="72">
        <v>2.556</v>
      </c>
      <c r="J1077" s="72">
        <v>18.789000000000001</v>
      </c>
      <c r="K1077" s="12">
        <v>186.93</v>
      </c>
      <c r="L1077" s="72">
        <v>1.931</v>
      </c>
      <c r="M1077" s="72">
        <v>18.669</v>
      </c>
      <c r="N1077" s="12">
        <v>434.274</v>
      </c>
      <c r="O1077" s="72">
        <v>4.4870000000000001</v>
      </c>
      <c r="P1077" s="72">
        <v>13.164</v>
      </c>
      <c r="Q1077" s="12">
        <v>16.302</v>
      </c>
      <c r="R1077" s="72">
        <v>0.16800000000000001</v>
      </c>
      <c r="S1077" s="72">
        <v>67.486999999999995</v>
      </c>
      <c r="T1077" s="12">
        <v>450.57600000000002</v>
      </c>
      <c r="U1077" s="72">
        <v>4.6550000000000002</v>
      </c>
      <c r="V1077" s="72">
        <v>12.832000000000001</v>
      </c>
      <c r="W1077" s="12">
        <v>1329.3530000000001</v>
      </c>
      <c r="X1077" s="72">
        <v>13.734999999999999</v>
      </c>
      <c r="Y1077" s="72">
        <v>9.4220000000000006</v>
      </c>
      <c r="Z1077" s="12">
        <v>1779.9290000000001</v>
      </c>
      <c r="AA1077" s="72">
        <v>18.39</v>
      </c>
      <c r="AB1077" s="72">
        <v>6.6890000000000001</v>
      </c>
      <c r="AC1077" s="12">
        <v>4967.424</v>
      </c>
      <c r="AD1077" s="72">
        <v>51.323999999999998</v>
      </c>
      <c r="AE1077" s="72">
        <v>3.7490000000000001</v>
      </c>
      <c r="AF1077" s="12">
        <v>1.2849999999999999</v>
      </c>
      <c r="AG1077" s="72">
        <v>1.2999999999999999E-2</v>
      </c>
      <c r="AH1077" s="72">
        <v>107.16200000000001</v>
      </c>
      <c r="AI1077" s="12">
        <v>309.62299999999999</v>
      </c>
      <c r="AJ1077" s="72">
        <v>3.1989999999999998</v>
      </c>
      <c r="AK1077" s="72">
        <v>13.667999999999999</v>
      </c>
      <c r="AL1077" s="12">
        <v>310.90800000000002</v>
      </c>
      <c r="AM1077" s="72">
        <v>3.2120000000000002</v>
      </c>
      <c r="AN1077" s="72">
        <v>13.619</v>
      </c>
      <c r="AO1077" s="12">
        <v>5278.3310000000001</v>
      </c>
      <c r="AP1077" s="72">
        <v>54.536000000000001</v>
      </c>
      <c r="AQ1077" s="72">
        <v>3.8519999999999999</v>
      </c>
      <c r="AR1077" s="12">
        <v>91.584999999999994</v>
      </c>
      <c r="AS1077" s="72">
        <v>0.94599999999999995</v>
      </c>
      <c r="AT1077" s="72">
        <v>31.850999999999999</v>
      </c>
      <c r="AU1077" s="12">
        <v>39.898000000000003</v>
      </c>
      <c r="AV1077" s="72">
        <v>0.41199999999999998</v>
      </c>
      <c r="AW1077" s="72">
        <v>76.816000000000003</v>
      </c>
      <c r="AX1077" s="12">
        <v>321.46800000000002</v>
      </c>
      <c r="AY1077" s="72">
        <v>3.3210000000000002</v>
      </c>
      <c r="AZ1077" s="72">
        <v>15.019</v>
      </c>
      <c r="BA1077" s="12">
        <v>361.36599999999999</v>
      </c>
      <c r="BB1077" s="72">
        <v>3.734</v>
      </c>
      <c r="BC1077" s="72">
        <v>15.579000000000001</v>
      </c>
      <c r="BD1077" s="12">
        <v>281.11099999999999</v>
      </c>
      <c r="BE1077" s="72">
        <v>2.9039999999999999</v>
      </c>
      <c r="BF1077" s="72">
        <v>15.246</v>
      </c>
      <c r="BG1077" s="12">
        <v>642.47699999999998</v>
      </c>
      <c r="BH1077" s="72">
        <v>6.6379999999999999</v>
      </c>
      <c r="BI1077" s="72">
        <v>11.755000000000001</v>
      </c>
      <c r="BJ1077" s="12">
        <v>1619.1369999999999</v>
      </c>
      <c r="BK1077" s="72">
        <v>16.728999999999999</v>
      </c>
      <c r="BL1077" s="72">
        <v>4.7370000000000001</v>
      </c>
      <c r="BM1077" s="12">
        <v>2047.0050000000001</v>
      </c>
      <c r="BN1077" s="72">
        <v>21.15</v>
      </c>
      <c r="BO1077" s="72">
        <v>4.3140000000000001</v>
      </c>
      <c r="BP1077" s="12">
        <v>3666.1419999999998</v>
      </c>
      <c r="BQ1077" s="72">
        <v>37.878999999999998</v>
      </c>
      <c r="BR1077" s="72">
        <v>2.202</v>
      </c>
      <c r="BS1077" s="12">
        <v>4400.2039999999997</v>
      </c>
      <c r="BT1077" s="72">
        <v>45.463999999999999</v>
      </c>
      <c r="BU1077" s="72">
        <v>1.9059999999999999</v>
      </c>
      <c r="BV1077" s="12">
        <v>9678.5349999999999</v>
      </c>
      <c r="BW1077" s="72">
        <v>100</v>
      </c>
      <c r="BX1077" s="72">
        <v>2.601</v>
      </c>
      <c r="BY1077" s="13"/>
      <c r="BZ1077" s="13"/>
    </row>
    <row r="1078" spans="1:78" ht="12.75" customHeight="1">
      <c r="A1078" s="122" t="s">
        <v>44</v>
      </c>
      <c r="B1078" s="71" t="s">
        <v>73</v>
      </c>
      <c r="C1078" s="71" t="s">
        <v>26</v>
      </c>
      <c r="D1078" s="34">
        <v>43435</v>
      </c>
      <c r="E1078" s="12">
        <v>3107.0529999999999</v>
      </c>
      <c r="F1078" s="72">
        <v>32.520000000000003</v>
      </c>
      <c r="G1078" s="72">
        <v>4.7009999999999996</v>
      </c>
      <c r="H1078" s="12">
        <v>259.29300000000001</v>
      </c>
      <c r="I1078" s="72">
        <v>2.714</v>
      </c>
      <c r="J1078" s="72">
        <v>22.265999999999998</v>
      </c>
      <c r="K1078" s="12">
        <v>274.78399999999999</v>
      </c>
      <c r="L1078" s="72">
        <v>2.8759999999999999</v>
      </c>
      <c r="M1078" s="72">
        <v>19.64</v>
      </c>
      <c r="N1078" s="12">
        <v>534.077</v>
      </c>
      <c r="O1078" s="72">
        <v>5.59</v>
      </c>
      <c r="P1078" s="72">
        <v>13.351000000000001</v>
      </c>
      <c r="Q1078" s="12">
        <v>36.061999999999998</v>
      </c>
      <c r="R1078" s="72">
        <v>0.377</v>
      </c>
      <c r="S1078" s="72">
        <v>43.816000000000003</v>
      </c>
      <c r="T1078" s="12">
        <v>570.14</v>
      </c>
      <c r="U1078" s="72">
        <v>5.9669999999999996</v>
      </c>
      <c r="V1078" s="72">
        <v>13.118</v>
      </c>
      <c r="W1078" s="12">
        <v>1145.9159999999999</v>
      </c>
      <c r="X1078" s="72">
        <v>11.994</v>
      </c>
      <c r="Y1078" s="72">
        <v>5.9720000000000004</v>
      </c>
      <c r="Z1078" s="12">
        <v>1716.0550000000001</v>
      </c>
      <c r="AA1078" s="72">
        <v>17.960999999999999</v>
      </c>
      <c r="AB1078" s="72">
        <v>4.9269999999999996</v>
      </c>
      <c r="AC1078" s="12">
        <v>4823.1080000000002</v>
      </c>
      <c r="AD1078" s="72">
        <v>50.48</v>
      </c>
      <c r="AE1078" s="72">
        <v>3.5979999999999999</v>
      </c>
      <c r="AF1078" s="12">
        <v>9.9700000000000006</v>
      </c>
      <c r="AG1078" s="72">
        <v>0.104</v>
      </c>
      <c r="AH1078" s="72">
        <v>75.975999999999999</v>
      </c>
      <c r="AI1078" s="12">
        <v>297.59100000000001</v>
      </c>
      <c r="AJ1078" s="72">
        <v>3.1150000000000002</v>
      </c>
      <c r="AK1078" s="72">
        <v>9.6829999999999998</v>
      </c>
      <c r="AL1078" s="12">
        <v>307.56099999999998</v>
      </c>
      <c r="AM1078" s="72">
        <v>3.2189999999999999</v>
      </c>
      <c r="AN1078" s="72">
        <v>10.246</v>
      </c>
      <c r="AO1078" s="12">
        <v>5130.6689999999999</v>
      </c>
      <c r="AP1078" s="72">
        <v>53.698999999999998</v>
      </c>
      <c r="AQ1078" s="72">
        <v>3.3490000000000002</v>
      </c>
      <c r="AR1078" s="12">
        <v>58.908000000000001</v>
      </c>
      <c r="AS1078" s="72">
        <v>0.61699999999999999</v>
      </c>
      <c r="AT1078" s="72">
        <v>32.68</v>
      </c>
      <c r="AU1078" s="12">
        <v>56.848999999999997</v>
      </c>
      <c r="AV1078" s="72">
        <v>0.59499999999999997</v>
      </c>
      <c r="AW1078" s="72">
        <v>50.145000000000003</v>
      </c>
      <c r="AX1078" s="12">
        <v>324.91399999999999</v>
      </c>
      <c r="AY1078" s="72">
        <v>3.4009999999999998</v>
      </c>
      <c r="AZ1078" s="72">
        <v>17.308</v>
      </c>
      <c r="BA1078" s="12">
        <v>381.76299999999998</v>
      </c>
      <c r="BB1078" s="72">
        <v>3.996</v>
      </c>
      <c r="BC1078" s="72">
        <v>16.254000000000001</v>
      </c>
      <c r="BD1078" s="12">
        <v>200.64099999999999</v>
      </c>
      <c r="BE1078" s="72">
        <v>2.1</v>
      </c>
      <c r="BF1078" s="72">
        <v>20.945</v>
      </c>
      <c r="BG1078" s="12">
        <v>582.404</v>
      </c>
      <c r="BH1078" s="72">
        <v>6.0960000000000001</v>
      </c>
      <c r="BI1078" s="72">
        <v>11.188000000000001</v>
      </c>
      <c r="BJ1078" s="12">
        <v>1750.366</v>
      </c>
      <c r="BK1078" s="72">
        <v>18.32</v>
      </c>
      <c r="BL1078" s="72">
        <v>5.7720000000000002</v>
      </c>
      <c r="BM1078" s="12">
        <v>2032.0709999999999</v>
      </c>
      <c r="BN1078" s="72">
        <v>21.268000000000001</v>
      </c>
      <c r="BO1078" s="72">
        <v>5.6710000000000003</v>
      </c>
      <c r="BP1078" s="12">
        <v>3782.4369999999999</v>
      </c>
      <c r="BQ1078" s="72">
        <v>39.588000000000001</v>
      </c>
      <c r="BR1078" s="72">
        <v>3.2069999999999999</v>
      </c>
      <c r="BS1078" s="12">
        <v>4423.7489999999998</v>
      </c>
      <c r="BT1078" s="72">
        <v>46.301000000000002</v>
      </c>
      <c r="BU1078" s="72">
        <v>2.516</v>
      </c>
      <c r="BV1078" s="12">
        <v>9554.4169999999995</v>
      </c>
      <c r="BW1078" s="72">
        <v>100</v>
      </c>
      <c r="BX1078" s="72">
        <v>1.909</v>
      </c>
      <c r="BY1078" s="13"/>
      <c r="BZ1078" s="13"/>
    </row>
    <row r="1079" spans="1:78" ht="12.75" customHeight="1">
      <c r="A1079" s="122" t="s">
        <v>44</v>
      </c>
      <c r="B1079" s="71" t="s">
        <v>73</v>
      </c>
      <c r="C1079" s="71" t="s">
        <v>26</v>
      </c>
      <c r="D1079" s="34">
        <v>43525</v>
      </c>
      <c r="E1079" s="12">
        <v>3125.7840000000001</v>
      </c>
      <c r="F1079" s="72">
        <v>32</v>
      </c>
      <c r="G1079" s="72">
        <v>4.5359999999999996</v>
      </c>
      <c r="H1079" s="12">
        <v>230.04599999999999</v>
      </c>
      <c r="I1079" s="72">
        <v>2.355</v>
      </c>
      <c r="J1079" s="72">
        <v>24.827000000000002</v>
      </c>
      <c r="K1079" s="12">
        <v>220.46299999999999</v>
      </c>
      <c r="L1079" s="72">
        <v>2.2570000000000001</v>
      </c>
      <c r="M1079" s="72">
        <v>18.059999999999999</v>
      </c>
      <c r="N1079" s="12">
        <v>450.50900000000001</v>
      </c>
      <c r="O1079" s="72">
        <v>4.6120000000000001</v>
      </c>
      <c r="P1079" s="72">
        <v>13.874000000000001</v>
      </c>
      <c r="Q1079" s="12">
        <v>6.2480000000000002</v>
      </c>
      <c r="R1079" s="72">
        <v>6.4000000000000001E-2</v>
      </c>
      <c r="S1079" s="72">
        <v>102.714</v>
      </c>
      <c r="T1079" s="12">
        <v>456.75700000000001</v>
      </c>
      <c r="U1079" s="72">
        <v>4.6760000000000002</v>
      </c>
      <c r="V1079" s="72">
        <v>14.073</v>
      </c>
      <c r="W1079" s="12">
        <v>1200.9459999999999</v>
      </c>
      <c r="X1079" s="72">
        <v>12.294</v>
      </c>
      <c r="Y1079" s="72">
        <v>6.4939999999999998</v>
      </c>
      <c r="Z1079" s="12">
        <v>1657.703</v>
      </c>
      <c r="AA1079" s="72">
        <v>16.97</v>
      </c>
      <c r="AB1079" s="72">
        <v>5.1760000000000002</v>
      </c>
      <c r="AC1079" s="12">
        <v>4783.4870000000001</v>
      </c>
      <c r="AD1079" s="72">
        <v>48.97</v>
      </c>
      <c r="AE1079" s="72">
        <v>3.5640000000000001</v>
      </c>
      <c r="AF1079" s="12">
        <v>13.308999999999999</v>
      </c>
      <c r="AG1079" s="72">
        <v>0.13600000000000001</v>
      </c>
      <c r="AH1079" s="72">
        <v>60.505000000000003</v>
      </c>
      <c r="AI1079" s="12">
        <v>372.72</v>
      </c>
      <c r="AJ1079" s="72">
        <v>3.8159999999999998</v>
      </c>
      <c r="AK1079" s="72">
        <v>14.68</v>
      </c>
      <c r="AL1079" s="12">
        <v>386.029</v>
      </c>
      <c r="AM1079" s="72">
        <v>3.952</v>
      </c>
      <c r="AN1079" s="72">
        <v>14.191000000000001</v>
      </c>
      <c r="AO1079" s="12">
        <v>5169.5159999999996</v>
      </c>
      <c r="AP1079" s="72">
        <v>52.921999999999997</v>
      </c>
      <c r="AQ1079" s="72">
        <v>3.698</v>
      </c>
      <c r="AR1079" s="12">
        <v>73.37</v>
      </c>
      <c r="AS1079" s="72">
        <v>0.751</v>
      </c>
      <c r="AT1079" s="72">
        <v>39.113999999999997</v>
      </c>
      <c r="AU1079" s="12">
        <v>16.224</v>
      </c>
      <c r="AV1079" s="72">
        <v>0.16600000000000001</v>
      </c>
      <c r="AW1079" s="72">
        <v>53.075000000000003</v>
      </c>
      <c r="AX1079" s="12">
        <v>365.47399999999999</v>
      </c>
      <c r="AY1079" s="72">
        <v>3.7410000000000001</v>
      </c>
      <c r="AZ1079" s="72">
        <v>17.672000000000001</v>
      </c>
      <c r="BA1079" s="12">
        <v>381.69799999999998</v>
      </c>
      <c r="BB1079" s="72">
        <v>3.9079999999999999</v>
      </c>
      <c r="BC1079" s="72">
        <v>16.565000000000001</v>
      </c>
      <c r="BD1079" s="12">
        <v>253.00399999999999</v>
      </c>
      <c r="BE1079" s="72">
        <v>2.59</v>
      </c>
      <c r="BF1079" s="72">
        <v>19.422999999999998</v>
      </c>
      <c r="BG1079" s="12">
        <v>634.70100000000002</v>
      </c>
      <c r="BH1079" s="72">
        <v>6.4980000000000002</v>
      </c>
      <c r="BI1079" s="72">
        <v>13.814</v>
      </c>
      <c r="BJ1079" s="12">
        <v>1863.913</v>
      </c>
      <c r="BK1079" s="72">
        <v>19.081</v>
      </c>
      <c r="BL1079" s="72">
        <v>5.87</v>
      </c>
      <c r="BM1079" s="12">
        <v>2026.703</v>
      </c>
      <c r="BN1079" s="72">
        <v>20.748000000000001</v>
      </c>
      <c r="BO1079" s="72">
        <v>6.5209999999999999</v>
      </c>
      <c r="BP1079" s="12">
        <v>3890.616</v>
      </c>
      <c r="BQ1079" s="72">
        <v>39.829000000000001</v>
      </c>
      <c r="BR1079" s="72">
        <v>2.7240000000000002</v>
      </c>
      <c r="BS1079" s="12">
        <v>4598.6880000000001</v>
      </c>
      <c r="BT1079" s="72">
        <v>47.078000000000003</v>
      </c>
      <c r="BU1079" s="72">
        <v>2.1379999999999999</v>
      </c>
      <c r="BV1079" s="12">
        <v>9768.2039999999997</v>
      </c>
      <c r="BW1079" s="72">
        <v>100</v>
      </c>
      <c r="BX1079" s="72">
        <v>2.1520000000000001</v>
      </c>
      <c r="BY1079" s="13"/>
      <c r="BZ1079" s="13"/>
    </row>
    <row r="1080" spans="1:78" ht="12.75" customHeight="1">
      <c r="A1080" s="122" t="s">
        <v>44</v>
      </c>
      <c r="B1080" s="71" t="s">
        <v>73</v>
      </c>
      <c r="C1080" s="71" t="s">
        <v>26</v>
      </c>
      <c r="D1080" s="34">
        <v>43617</v>
      </c>
      <c r="E1080" s="12">
        <v>3129.8290000000002</v>
      </c>
      <c r="F1080" s="72">
        <v>32.545000000000002</v>
      </c>
      <c r="G1080" s="72">
        <v>4.21</v>
      </c>
      <c r="H1080" s="12">
        <v>214.374</v>
      </c>
      <c r="I1080" s="72">
        <v>2.2290000000000001</v>
      </c>
      <c r="J1080" s="72">
        <v>20.158999999999999</v>
      </c>
      <c r="K1080" s="12">
        <v>203.523</v>
      </c>
      <c r="L1080" s="72">
        <v>2.1160000000000001</v>
      </c>
      <c r="M1080" s="72">
        <v>18.677</v>
      </c>
      <c r="N1080" s="12">
        <v>417.89699999999999</v>
      </c>
      <c r="O1080" s="72">
        <v>4.3449999999999998</v>
      </c>
      <c r="P1080" s="72">
        <v>15.566000000000001</v>
      </c>
      <c r="Q1080" s="12">
        <v>15.507999999999999</v>
      </c>
      <c r="R1080" s="72">
        <v>0.161</v>
      </c>
      <c r="S1080" s="72">
        <v>62.408999999999999</v>
      </c>
      <c r="T1080" s="12">
        <v>433.40499999999997</v>
      </c>
      <c r="U1080" s="72">
        <v>4.5069999999999997</v>
      </c>
      <c r="V1080" s="72">
        <v>14.759</v>
      </c>
      <c r="W1080" s="12">
        <v>1356.577</v>
      </c>
      <c r="X1080" s="72">
        <v>14.106</v>
      </c>
      <c r="Y1080" s="72">
        <v>5.335</v>
      </c>
      <c r="Z1080" s="12">
        <v>1789.982</v>
      </c>
      <c r="AA1080" s="72">
        <v>18.613</v>
      </c>
      <c r="AB1080" s="72">
        <v>5.2779999999999996</v>
      </c>
      <c r="AC1080" s="12">
        <v>4919.8109999999997</v>
      </c>
      <c r="AD1080" s="72">
        <v>51.158000000000001</v>
      </c>
      <c r="AE1080" s="72">
        <v>3.0529999999999999</v>
      </c>
      <c r="AF1080" s="12">
        <v>9.0220000000000002</v>
      </c>
      <c r="AG1080" s="72">
        <v>9.4E-2</v>
      </c>
      <c r="AH1080" s="72">
        <v>70.713999999999999</v>
      </c>
      <c r="AI1080" s="12">
        <v>321.35300000000001</v>
      </c>
      <c r="AJ1080" s="72">
        <v>3.3420000000000001</v>
      </c>
      <c r="AK1080" s="72">
        <v>9.4909999999999997</v>
      </c>
      <c r="AL1080" s="12">
        <v>330.375</v>
      </c>
      <c r="AM1080" s="72">
        <v>3.4350000000000001</v>
      </c>
      <c r="AN1080" s="72">
        <v>9.4529999999999994</v>
      </c>
      <c r="AO1080" s="12">
        <v>5250.1859999999997</v>
      </c>
      <c r="AP1080" s="72">
        <v>54.593000000000004</v>
      </c>
      <c r="AQ1080" s="72">
        <v>2.8130000000000002</v>
      </c>
      <c r="AR1080" s="12">
        <v>49.93</v>
      </c>
      <c r="AS1080" s="72">
        <v>0.51900000000000002</v>
      </c>
      <c r="AT1080" s="72">
        <v>41.494999999999997</v>
      </c>
      <c r="AU1080" s="12">
        <v>50.066000000000003</v>
      </c>
      <c r="AV1080" s="72">
        <v>0.52100000000000002</v>
      </c>
      <c r="AW1080" s="72">
        <v>58.718000000000004</v>
      </c>
      <c r="AX1080" s="12">
        <v>248.62299999999999</v>
      </c>
      <c r="AY1080" s="72">
        <v>2.585</v>
      </c>
      <c r="AZ1080" s="72">
        <v>20.076000000000001</v>
      </c>
      <c r="BA1080" s="12">
        <v>298.68799999999999</v>
      </c>
      <c r="BB1080" s="72">
        <v>3.1059999999999999</v>
      </c>
      <c r="BC1080" s="72">
        <v>20.265999999999998</v>
      </c>
      <c r="BD1080" s="12">
        <v>163.858</v>
      </c>
      <c r="BE1080" s="72">
        <v>1.704</v>
      </c>
      <c r="BF1080" s="72">
        <v>25.855</v>
      </c>
      <c r="BG1080" s="12">
        <v>462.54700000000003</v>
      </c>
      <c r="BH1080" s="72">
        <v>4.8099999999999996</v>
      </c>
      <c r="BI1080" s="72">
        <v>14.051</v>
      </c>
      <c r="BJ1080" s="12">
        <v>1618.0519999999999</v>
      </c>
      <c r="BK1080" s="72">
        <v>16.824999999999999</v>
      </c>
      <c r="BL1080" s="72">
        <v>5.7530000000000001</v>
      </c>
      <c r="BM1080" s="12">
        <v>2236.1990000000001</v>
      </c>
      <c r="BN1080" s="72">
        <v>23.253</v>
      </c>
      <c r="BO1080" s="72">
        <v>4.3520000000000003</v>
      </c>
      <c r="BP1080" s="12">
        <v>3854.2510000000002</v>
      </c>
      <c r="BQ1080" s="72">
        <v>40.078000000000003</v>
      </c>
      <c r="BR1080" s="72">
        <v>2.5139999999999998</v>
      </c>
      <c r="BS1080" s="12">
        <v>4366.7280000000001</v>
      </c>
      <c r="BT1080" s="72">
        <v>45.406999999999996</v>
      </c>
      <c r="BU1080" s="72">
        <v>2.0409999999999999</v>
      </c>
      <c r="BV1080" s="12">
        <v>9616.9140000000007</v>
      </c>
      <c r="BW1080" s="72">
        <v>100</v>
      </c>
      <c r="BX1080" s="72">
        <v>1.591</v>
      </c>
      <c r="BY1080" s="13"/>
      <c r="BZ1080" s="13"/>
    </row>
    <row r="1081" spans="1:78" ht="12.75" customHeight="1">
      <c r="A1081" s="122" t="s">
        <v>44</v>
      </c>
      <c r="B1081" s="71" t="s">
        <v>73</v>
      </c>
      <c r="C1081" s="71" t="s">
        <v>26</v>
      </c>
      <c r="D1081" s="34">
        <v>44075</v>
      </c>
      <c r="E1081" s="12">
        <v>3129.0659999999998</v>
      </c>
      <c r="F1081" s="72">
        <v>30.817</v>
      </c>
      <c r="G1081" s="72">
        <v>3.9929999999999999</v>
      </c>
      <c r="H1081" s="12">
        <v>202.20400000000001</v>
      </c>
      <c r="I1081" s="72">
        <v>1.9910000000000001</v>
      </c>
      <c r="J1081" s="72">
        <v>20.013000000000002</v>
      </c>
      <c r="K1081" s="12">
        <v>391.79700000000003</v>
      </c>
      <c r="L1081" s="72">
        <v>3.859</v>
      </c>
      <c r="M1081" s="72">
        <v>16.797999999999998</v>
      </c>
      <c r="N1081" s="12">
        <v>594.00099999999998</v>
      </c>
      <c r="O1081" s="72">
        <v>5.85</v>
      </c>
      <c r="P1081" s="72">
        <v>10.18</v>
      </c>
      <c r="Q1081" s="12">
        <v>24.440999999999999</v>
      </c>
      <c r="R1081" s="72">
        <v>0.24099999999999999</v>
      </c>
      <c r="S1081" s="72">
        <v>69.709999999999994</v>
      </c>
      <c r="T1081" s="12">
        <v>618.44200000000001</v>
      </c>
      <c r="U1081" s="72">
        <v>6.0910000000000002</v>
      </c>
      <c r="V1081" s="72">
        <v>9.7119999999999997</v>
      </c>
      <c r="W1081" s="12">
        <v>1256.8989999999999</v>
      </c>
      <c r="X1081" s="72">
        <v>12.379</v>
      </c>
      <c r="Y1081" s="72">
        <v>8.3369999999999997</v>
      </c>
      <c r="Z1081" s="12">
        <v>1875.3409999999999</v>
      </c>
      <c r="AA1081" s="72">
        <v>18.469000000000001</v>
      </c>
      <c r="AB1081" s="72">
        <v>4.5540000000000003</v>
      </c>
      <c r="AC1081" s="12">
        <v>5004.4080000000004</v>
      </c>
      <c r="AD1081" s="72">
        <v>49.286000000000001</v>
      </c>
      <c r="AE1081" s="72">
        <v>2.9630000000000001</v>
      </c>
      <c r="AF1081" s="12">
        <v>7.4</v>
      </c>
      <c r="AG1081" s="72">
        <v>7.2999999999999995E-2</v>
      </c>
      <c r="AH1081" s="72">
        <v>78.210999999999999</v>
      </c>
      <c r="AI1081" s="12">
        <v>418.62400000000002</v>
      </c>
      <c r="AJ1081" s="72">
        <v>4.1230000000000002</v>
      </c>
      <c r="AK1081" s="72">
        <v>12.319000000000001</v>
      </c>
      <c r="AL1081" s="12">
        <v>426.02300000000002</v>
      </c>
      <c r="AM1081" s="72">
        <v>4.1959999999999997</v>
      </c>
      <c r="AN1081" s="72">
        <v>12.394</v>
      </c>
      <c r="AO1081" s="12">
        <v>5430.4309999999996</v>
      </c>
      <c r="AP1081" s="72">
        <v>53.481999999999999</v>
      </c>
      <c r="AQ1081" s="72">
        <v>2.87</v>
      </c>
      <c r="AR1081" s="12">
        <v>96.575999999999993</v>
      </c>
      <c r="AS1081" s="72">
        <v>0.95099999999999996</v>
      </c>
      <c r="AT1081" s="72">
        <v>38.695</v>
      </c>
      <c r="AU1081" s="12">
        <v>29.574999999999999</v>
      </c>
      <c r="AV1081" s="72">
        <v>0.29099999999999998</v>
      </c>
      <c r="AW1081" s="72">
        <v>75.22</v>
      </c>
      <c r="AX1081" s="12">
        <v>293.99299999999999</v>
      </c>
      <c r="AY1081" s="72">
        <v>2.895</v>
      </c>
      <c r="AZ1081" s="72">
        <v>24.31</v>
      </c>
      <c r="BA1081" s="12">
        <v>323.56700000000001</v>
      </c>
      <c r="BB1081" s="72">
        <v>3.1869999999999998</v>
      </c>
      <c r="BC1081" s="72">
        <v>21.934999999999999</v>
      </c>
      <c r="BD1081" s="12">
        <v>316.06400000000002</v>
      </c>
      <c r="BE1081" s="72">
        <v>3.113</v>
      </c>
      <c r="BF1081" s="72">
        <v>20.417000000000002</v>
      </c>
      <c r="BG1081" s="12">
        <v>639.63099999999997</v>
      </c>
      <c r="BH1081" s="72">
        <v>6.2990000000000004</v>
      </c>
      <c r="BI1081" s="72">
        <v>11.705</v>
      </c>
      <c r="BJ1081" s="12">
        <v>1707.386</v>
      </c>
      <c r="BK1081" s="72">
        <v>16.815000000000001</v>
      </c>
      <c r="BL1081" s="72">
        <v>5.9370000000000003</v>
      </c>
      <c r="BM1081" s="12">
        <v>2279.7640000000001</v>
      </c>
      <c r="BN1081" s="72">
        <v>22.452000000000002</v>
      </c>
      <c r="BO1081" s="72">
        <v>4.319</v>
      </c>
      <c r="BP1081" s="12">
        <v>3987.15</v>
      </c>
      <c r="BQ1081" s="72">
        <v>39.268000000000001</v>
      </c>
      <c r="BR1081" s="72">
        <v>2.6389999999999998</v>
      </c>
      <c r="BS1081" s="12">
        <v>4723.357</v>
      </c>
      <c r="BT1081" s="72">
        <v>46.518000000000001</v>
      </c>
      <c r="BU1081" s="72">
        <v>1.9379999999999999</v>
      </c>
      <c r="BV1081" s="12">
        <v>10153.788</v>
      </c>
      <c r="BW1081" s="72">
        <v>100</v>
      </c>
      <c r="BX1081" s="72">
        <v>1.837</v>
      </c>
      <c r="BY1081" s="13"/>
      <c r="BZ1081" s="13"/>
    </row>
    <row r="1082" spans="1:78" ht="12.75" customHeight="1">
      <c r="A1082" s="122" t="s">
        <v>44</v>
      </c>
      <c r="B1082" s="71" t="s">
        <v>73</v>
      </c>
      <c r="C1082" s="71" t="s">
        <v>26</v>
      </c>
      <c r="D1082" s="34">
        <v>44166</v>
      </c>
      <c r="E1082" s="12">
        <v>3433.096</v>
      </c>
      <c r="F1082" s="72">
        <v>33.618000000000002</v>
      </c>
      <c r="G1082" s="72">
        <v>4.125</v>
      </c>
      <c r="H1082" s="12">
        <v>265.25900000000001</v>
      </c>
      <c r="I1082" s="72">
        <v>2.597</v>
      </c>
      <c r="J1082" s="72">
        <v>16.274000000000001</v>
      </c>
      <c r="K1082" s="12">
        <v>172.27099999999999</v>
      </c>
      <c r="L1082" s="72">
        <v>1.6870000000000001</v>
      </c>
      <c r="M1082" s="72">
        <v>20.675000000000001</v>
      </c>
      <c r="N1082" s="12">
        <v>437.53</v>
      </c>
      <c r="O1082" s="72">
        <v>4.2839999999999998</v>
      </c>
      <c r="P1082" s="72">
        <v>14.148999999999999</v>
      </c>
      <c r="Q1082" s="12">
        <v>62.826000000000001</v>
      </c>
      <c r="R1082" s="72">
        <v>0.61499999999999999</v>
      </c>
      <c r="S1082" s="72">
        <v>47.475000000000001</v>
      </c>
      <c r="T1082" s="12">
        <v>500.35599999999999</v>
      </c>
      <c r="U1082" s="72">
        <v>4.9000000000000004</v>
      </c>
      <c r="V1082" s="72">
        <v>15.321</v>
      </c>
      <c r="W1082" s="12">
        <v>1367.3620000000001</v>
      </c>
      <c r="X1082" s="72">
        <v>13.388999999999999</v>
      </c>
      <c r="Y1082" s="72">
        <v>8.0109999999999992</v>
      </c>
      <c r="Z1082" s="12">
        <v>1867.7190000000001</v>
      </c>
      <c r="AA1082" s="72">
        <v>18.289000000000001</v>
      </c>
      <c r="AB1082" s="72">
        <v>6.0119999999999996</v>
      </c>
      <c r="AC1082" s="12">
        <v>5300.8149999999996</v>
      </c>
      <c r="AD1082" s="72">
        <v>51.906999999999996</v>
      </c>
      <c r="AE1082" s="72">
        <v>3.5880000000000001</v>
      </c>
      <c r="AF1082" s="12">
        <v>24.635000000000002</v>
      </c>
      <c r="AG1082" s="72">
        <v>0.24099999999999999</v>
      </c>
      <c r="AH1082" s="72">
        <v>48.534999999999997</v>
      </c>
      <c r="AI1082" s="12">
        <v>296.89999999999998</v>
      </c>
      <c r="AJ1082" s="72">
        <v>2.907</v>
      </c>
      <c r="AK1082" s="72">
        <v>16.68</v>
      </c>
      <c r="AL1082" s="12">
        <v>321.53500000000003</v>
      </c>
      <c r="AM1082" s="72">
        <v>3.149</v>
      </c>
      <c r="AN1082" s="72">
        <v>15.308999999999999</v>
      </c>
      <c r="AO1082" s="12">
        <v>5622.35</v>
      </c>
      <c r="AP1082" s="72">
        <v>55.055</v>
      </c>
      <c r="AQ1082" s="72">
        <v>3.5449999999999999</v>
      </c>
      <c r="AR1082" s="12">
        <v>110.367</v>
      </c>
      <c r="AS1082" s="72">
        <v>1.081</v>
      </c>
      <c r="AT1082" s="72">
        <v>33.969000000000001</v>
      </c>
      <c r="AU1082" s="12">
        <v>8.7349999999999994</v>
      </c>
      <c r="AV1082" s="72">
        <v>8.5999999999999993E-2</v>
      </c>
      <c r="AW1082" s="72">
        <v>72.263000000000005</v>
      </c>
      <c r="AX1082" s="12">
        <v>370.64100000000002</v>
      </c>
      <c r="AY1082" s="72">
        <v>3.629</v>
      </c>
      <c r="AZ1082" s="72">
        <v>16.709</v>
      </c>
      <c r="BA1082" s="12">
        <v>379.37599999999998</v>
      </c>
      <c r="BB1082" s="72">
        <v>3.7149999999999999</v>
      </c>
      <c r="BC1082" s="72">
        <v>16.419</v>
      </c>
      <c r="BD1082" s="12">
        <v>226.886</v>
      </c>
      <c r="BE1082" s="72">
        <v>2.222</v>
      </c>
      <c r="BF1082" s="72">
        <v>39.183</v>
      </c>
      <c r="BG1082" s="12">
        <v>606.26199999999994</v>
      </c>
      <c r="BH1082" s="72">
        <v>5.9370000000000003</v>
      </c>
      <c r="BI1082" s="72">
        <v>19.879000000000001</v>
      </c>
      <c r="BJ1082" s="12">
        <v>1693.32</v>
      </c>
      <c r="BK1082" s="72">
        <v>16.581</v>
      </c>
      <c r="BL1082" s="72">
        <v>5.9589999999999996</v>
      </c>
      <c r="BM1082" s="12">
        <v>2179.9229999999998</v>
      </c>
      <c r="BN1082" s="72">
        <v>21.346</v>
      </c>
      <c r="BO1082" s="72">
        <v>4.5789999999999997</v>
      </c>
      <c r="BP1082" s="12">
        <v>3873.2429999999999</v>
      </c>
      <c r="BQ1082" s="72">
        <v>37.927999999999997</v>
      </c>
      <c r="BR1082" s="72">
        <v>3.0259999999999998</v>
      </c>
      <c r="BS1082" s="12">
        <v>4589.8720000000003</v>
      </c>
      <c r="BT1082" s="72">
        <v>44.945</v>
      </c>
      <c r="BU1082" s="72">
        <v>2.5790000000000002</v>
      </c>
      <c r="BV1082" s="12">
        <v>10212.222</v>
      </c>
      <c r="BW1082" s="72">
        <v>100</v>
      </c>
      <c r="BX1082" s="72">
        <v>2.2749999999999999</v>
      </c>
      <c r="BY1082" s="13"/>
      <c r="BZ1082" s="13"/>
    </row>
    <row r="1083" spans="1:78" ht="12.75" customHeight="1">
      <c r="A1083" s="122" t="s">
        <v>44</v>
      </c>
      <c r="B1083" s="71" t="s">
        <v>73</v>
      </c>
      <c r="C1083" s="71" t="s">
        <v>26</v>
      </c>
      <c r="D1083" s="34">
        <v>44256</v>
      </c>
      <c r="E1083" s="12">
        <v>3301.8850000000002</v>
      </c>
      <c r="F1083" s="72">
        <v>32.686</v>
      </c>
      <c r="G1083" s="72">
        <v>4.0599999999999996</v>
      </c>
      <c r="H1083" s="12">
        <v>131.636</v>
      </c>
      <c r="I1083" s="72">
        <v>1.3029999999999999</v>
      </c>
      <c r="J1083" s="72">
        <v>29.056000000000001</v>
      </c>
      <c r="K1083" s="12">
        <v>186.86600000000001</v>
      </c>
      <c r="L1083" s="72">
        <v>1.85</v>
      </c>
      <c r="M1083" s="72">
        <v>21.274999999999999</v>
      </c>
      <c r="N1083" s="12">
        <v>318.50200000000001</v>
      </c>
      <c r="O1083" s="72">
        <v>3.153</v>
      </c>
      <c r="P1083" s="72">
        <v>16.291</v>
      </c>
      <c r="Q1083" s="12">
        <v>27.303999999999998</v>
      </c>
      <c r="R1083" s="72">
        <v>0.27</v>
      </c>
      <c r="S1083" s="72">
        <v>59.475000000000001</v>
      </c>
      <c r="T1083" s="12">
        <v>345.80700000000002</v>
      </c>
      <c r="U1083" s="72">
        <v>3.423</v>
      </c>
      <c r="V1083" s="72">
        <v>14.823</v>
      </c>
      <c r="W1083" s="12">
        <v>1297.2080000000001</v>
      </c>
      <c r="X1083" s="72">
        <v>12.840999999999999</v>
      </c>
      <c r="Y1083" s="72">
        <v>8.5030000000000001</v>
      </c>
      <c r="Z1083" s="12">
        <v>1643.0150000000001</v>
      </c>
      <c r="AA1083" s="72">
        <v>16.265000000000001</v>
      </c>
      <c r="AB1083" s="72">
        <v>7.2729999999999997</v>
      </c>
      <c r="AC1083" s="12">
        <v>4944.8999999999996</v>
      </c>
      <c r="AD1083" s="72">
        <v>48.951000000000001</v>
      </c>
      <c r="AE1083" s="72">
        <v>4.0019999999999998</v>
      </c>
      <c r="AF1083" s="12">
        <v>35.649000000000001</v>
      </c>
      <c r="AG1083" s="72">
        <v>0.35299999999999998</v>
      </c>
      <c r="AH1083" s="72">
        <v>59.511000000000003</v>
      </c>
      <c r="AI1083" s="12">
        <v>337.81</v>
      </c>
      <c r="AJ1083" s="72">
        <v>3.3439999999999999</v>
      </c>
      <c r="AK1083" s="72">
        <v>17.701000000000001</v>
      </c>
      <c r="AL1083" s="12">
        <v>373.459</v>
      </c>
      <c r="AM1083" s="72">
        <v>3.6970000000000001</v>
      </c>
      <c r="AN1083" s="72">
        <v>17.818999999999999</v>
      </c>
      <c r="AO1083" s="12">
        <v>5318.3590000000004</v>
      </c>
      <c r="AP1083" s="72">
        <v>52.648000000000003</v>
      </c>
      <c r="AQ1083" s="72">
        <v>3.9590000000000001</v>
      </c>
      <c r="AR1083" s="12">
        <v>128.346</v>
      </c>
      <c r="AS1083" s="72">
        <v>1.2709999999999999</v>
      </c>
      <c r="AT1083" s="72">
        <v>30.834</v>
      </c>
      <c r="AU1083" s="12">
        <v>23.222999999999999</v>
      </c>
      <c r="AV1083" s="72">
        <v>0.23</v>
      </c>
      <c r="AW1083" s="72">
        <v>43.616999999999997</v>
      </c>
      <c r="AX1083" s="12">
        <v>318.42899999999997</v>
      </c>
      <c r="AY1083" s="72">
        <v>3.1520000000000001</v>
      </c>
      <c r="AZ1083" s="72">
        <v>15.923</v>
      </c>
      <c r="BA1083" s="12">
        <v>341.65199999999999</v>
      </c>
      <c r="BB1083" s="72">
        <v>3.3820000000000001</v>
      </c>
      <c r="BC1083" s="72">
        <v>14.779</v>
      </c>
      <c r="BD1083" s="12">
        <v>251.62899999999999</v>
      </c>
      <c r="BE1083" s="72">
        <v>2.4910000000000001</v>
      </c>
      <c r="BF1083" s="72">
        <v>21.35</v>
      </c>
      <c r="BG1083" s="12">
        <v>593.28099999999995</v>
      </c>
      <c r="BH1083" s="72">
        <v>5.8730000000000002</v>
      </c>
      <c r="BI1083" s="72">
        <v>12.052</v>
      </c>
      <c r="BJ1083" s="12">
        <v>1888.759</v>
      </c>
      <c r="BK1083" s="72">
        <v>18.696999999999999</v>
      </c>
      <c r="BL1083" s="72">
        <v>5.3659999999999997</v>
      </c>
      <c r="BM1083" s="12">
        <v>2173.04</v>
      </c>
      <c r="BN1083" s="72">
        <v>21.510999999999999</v>
      </c>
      <c r="BO1083" s="72">
        <v>4.7130000000000001</v>
      </c>
      <c r="BP1083" s="12">
        <v>4061.799</v>
      </c>
      <c r="BQ1083" s="72">
        <v>40.209000000000003</v>
      </c>
      <c r="BR1083" s="72">
        <v>2.1030000000000002</v>
      </c>
      <c r="BS1083" s="12">
        <v>4783.4250000000002</v>
      </c>
      <c r="BT1083" s="72">
        <v>47.351999999999997</v>
      </c>
      <c r="BU1083" s="72">
        <v>2.0499999999999998</v>
      </c>
      <c r="BV1083" s="12">
        <v>10101.784</v>
      </c>
      <c r="BW1083" s="72">
        <v>100</v>
      </c>
      <c r="BX1083" s="72">
        <v>2.0350000000000001</v>
      </c>
      <c r="BY1083" s="13"/>
      <c r="BZ1083" s="13"/>
    </row>
    <row r="1084" spans="1:78" ht="12.75" customHeight="1">
      <c r="A1084" s="122" t="s">
        <v>44</v>
      </c>
      <c r="B1084" s="71" t="s">
        <v>73</v>
      </c>
      <c r="C1084" s="71" t="s">
        <v>26</v>
      </c>
      <c r="D1084" s="34">
        <v>44348</v>
      </c>
      <c r="E1084" s="12">
        <v>3777.3690000000001</v>
      </c>
      <c r="F1084" s="72">
        <v>35.597999999999999</v>
      </c>
      <c r="G1084" s="72">
        <v>3.145</v>
      </c>
      <c r="H1084" s="12">
        <v>318.86099999999999</v>
      </c>
      <c r="I1084" s="72">
        <v>3.0049999999999999</v>
      </c>
      <c r="J1084" s="72">
        <v>16.471</v>
      </c>
      <c r="K1084" s="12">
        <v>198.178</v>
      </c>
      <c r="L1084" s="72">
        <v>1.8680000000000001</v>
      </c>
      <c r="M1084" s="72">
        <v>23.802</v>
      </c>
      <c r="N1084" s="12">
        <v>517.03899999999999</v>
      </c>
      <c r="O1084" s="72">
        <v>4.8730000000000002</v>
      </c>
      <c r="P1084" s="72">
        <v>13.438000000000001</v>
      </c>
      <c r="Q1084" s="12">
        <v>18.108000000000001</v>
      </c>
      <c r="R1084" s="72">
        <v>0.17100000000000001</v>
      </c>
      <c r="S1084" s="72">
        <v>76.016999999999996</v>
      </c>
      <c r="T1084" s="12">
        <v>535.14700000000005</v>
      </c>
      <c r="U1084" s="72">
        <v>5.0430000000000001</v>
      </c>
      <c r="V1084" s="72">
        <v>13.483000000000001</v>
      </c>
      <c r="W1084" s="12">
        <v>1302.3030000000001</v>
      </c>
      <c r="X1084" s="72">
        <v>12.273</v>
      </c>
      <c r="Y1084" s="72">
        <v>6.5490000000000004</v>
      </c>
      <c r="Z1084" s="12">
        <v>1837.451</v>
      </c>
      <c r="AA1084" s="72">
        <v>17.315999999999999</v>
      </c>
      <c r="AB1084" s="72">
        <v>4.1479999999999997</v>
      </c>
      <c r="AC1084" s="12">
        <v>5614.82</v>
      </c>
      <c r="AD1084" s="72">
        <v>52.914000000000001</v>
      </c>
      <c r="AE1084" s="72">
        <v>2.3170000000000002</v>
      </c>
      <c r="AF1084" s="12">
        <v>9.4190000000000005</v>
      </c>
      <c r="AG1084" s="72">
        <v>8.8999999999999996E-2</v>
      </c>
      <c r="AH1084" s="72">
        <v>121.33</v>
      </c>
      <c r="AI1084" s="12">
        <v>289.21800000000002</v>
      </c>
      <c r="AJ1084" s="72">
        <v>2.726</v>
      </c>
      <c r="AK1084" s="72">
        <v>18.417000000000002</v>
      </c>
      <c r="AL1084" s="12">
        <v>298.637</v>
      </c>
      <c r="AM1084" s="72">
        <v>2.8140000000000001</v>
      </c>
      <c r="AN1084" s="72">
        <v>18.318999999999999</v>
      </c>
      <c r="AO1084" s="12">
        <v>5913.4570000000003</v>
      </c>
      <c r="AP1084" s="72">
        <v>55.728000000000002</v>
      </c>
      <c r="AQ1084" s="72">
        <v>2.3279999999999998</v>
      </c>
      <c r="AR1084" s="12">
        <v>62.012999999999998</v>
      </c>
      <c r="AS1084" s="72">
        <v>0.58399999999999996</v>
      </c>
      <c r="AT1084" s="72">
        <v>40.588999999999999</v>
      </c>
      <c r="AU1084" s="12">
        <v>26.023</v>
      </c>
      <c r="AV1084" s="72">
        <v>0.245</v>
      </c>
      <c r="AW1084" s="72">
        <v>84.132999999999996</v>
      </c>
      <c r="AX1084" s="12">
        <v>370.02</v>
      </c>
      <c r="AY1084" s="72">
        <v>3.4870000000000001</v>
      </c>
      <c r="AZ1084" s="72">
        <v>12.345000000000001</v>
      </c>
      <c r="BA1084" s="12">
        <v>396.04199999999997</v>
      </c>
      <c r="BB1084" s="72">
        <v>3.7320000000000002</v>
      </c>
      <c r="BC1084" s="72">
        <v>11.831</v>
      </c>
      <c r="BD1084" s="12">
        <v>185.048</v>
      </c>
      <c r="BE1084" s="72">
        <v>1.744</v>
      </c>
      <c r="BF1084" s="72">
        <v>17.16</v>
      </c>
      <c r="BG1084" s="12">
        <v>581.09</v>
      </c>
      <c r="BH1084" s="72">
        <v>5.476</v>
      </c>
      <c r="BI1084" s="72">
        <v>10.393000000000001</v>
      </c>
      <c r="BJ1084" s="12">
        <v>1773.6110000000001</v>
      </c>
      <c r="BK1084" s="72">
        <v>16.713999999999999</v>
      </c>
      <c r="BL1084" s="72">
        <v>7.0309999999999997</v>
      </c>
      <c r="BM1084" s="12">
        <v>2281.0549999999998</v>
      </c>
      <c r="BN1084" s="72">
        <v>21.497</v>
      </c>
      <c r="BO1084" s="72">
        <v>4.1479999999999997</v>
      </c>
      <c r="BP1084" s="12">
        <v>4054.6660000000002</v>
      </c>
      <c r="BQ1084" s="72">
        <v>38.210999999999999</v>
      </c>
      <c r="BR1084" s="72">
        <v>2.2789999999999999</v>
      </c>
      <c r="BS1084" s="12">
        <v>4697.7690000000002</v>
      </c>
      <c r="BT1084" s="72">
        <v>44.271999999999998</v>
      </c>
      <c r="BU1084" s="72">
        <v>2.0720000000000001</v>
      </c>
      <c r="BV1084" s="12">
        <v>10611.226000000001</v>
      </c>
      <c r="BW1084" s="72">
        <v>100</v>
      </c>
      <c r="BX1084" s="72">
        <v>1.6679999999999999</v>
      </c>
      <c r="BY1084" s="13"/>
      <c r="BZ1084" s="13"/>
    </row>
    <row r="1085" spans="1:78" ht="12.75" customHeight="1">
      <c r="A1085" s="122" t="s">
        <v>44</v>
      </c>
      <c r="B1085" s="71" t="s">
        <v>73</v>
      </c>
      <c r="C1085" s="71" t="s">
        <v>26</v>
      </c>
      <c r="D1085" s="34">
        <v>44805</v>
      </c>
      <c r="E1085" s="12">
        <v>3605.489</v>
      </c>
      <c r="F1085" s="72">
        <v>35.384999999999998</v>
      </c>
      <c r="G1085" s="72">
        <v>4.391</v>
      </c>
      <c r="H1085" s="12">
        <v>178.27099999999999</v>
      </c>
      <c r="I1085" s="72">
        <v>1.75</v>
      </c>
      <c r="J1085" s="72">
        <v>18.646999999999998</v>
      </c>
      <c r="K1085" s="12">
        <v>103.593</v>
      </c>
      <c r="L1085" s="72">
        <v>1.0169999999999999</v>
      </c>
      <c r="M1085" s="72">
        <v>35.173000000000002</v>
      </c>
      <c r="N1085" s="12">
        <v>281.86399999999998</v>
      </c>
      <c r="O1085" s="72">
        <v>2.766</v>
      </c>
      <c r="P1085" s="72">
        <v>17.866</v>
      </c>
      <c r="Q1085" s="12">
        <v>4.508</v>
      </c>
      <c r="R1085" s="72">
        <v>4.3999999999999997E-2</v>
      </c>
      <c r="S1085" s="72">
        <v>103.82599999999999</v>
      </c>
      <c r="T1085" s="12">
        <v>286.37200000000001</v>
      </c>
      <c r="U1085" s="72">
        <v>2.8109999999999999</v>
      </c>
      <c r="V1085" s="72">
        <v>17.494</v>
      </c>
      <c r="W1085" s="12">
        <v>1465.568</v>
      </c>
      <c r="X1085" s="72">
        <v>14.382999999999999</v>
      </c>
      <c r="Y1085" s="72">
        <v>6.7530000000000001</v>
      </c>
      <c r="Z1085" s="12">
        <v>1751.9390000000001</v>
      </c>
      <c r="AA1085" s="72">
        <v>17.193999999999999</v>
      </c>
      <c r="AB1085" s="72">
        <v>5.9359999999999999</v>
      </c>
      <c r="AC1085" s="12">
        <v>5357.4290000000001</v>
      </c>
      <c r="AD1085" s="72">
        <v>52.579000000000001</v>
      </c>
      <c r="AE1085" s="72">
        <v>3.65</v>
      </c>
      <c r="AF1085" s="12">
        <v>4.1399999999999997</v>
      </c>
      <c r="AG1085" s="72">
        <v>4.1000000000000002E-2</v>
      </c>
      <c r="AH1085" s="72">
        <v>122.45099999999999</v>
      </c>
      <c r="AI1085" s="12">
        <v>146.30000000000001</v>
      </c>
      <c r="AJ1085" s="72">
        <v>1.4359999999999999</v>
      </c>
      <c r="AK1085" s="72">
        <v>30.931000000000001</v>
      </c>
      <c r="AL1085" s="12">
        <v>150.44</v>
      </c>
      <c r="AM1085" s="72">
        <v>1.476</v>
      </c>
      <c r="AN1085" s="72">
        <v>30.67</v>
      </c>
      <c r="AO1085" s="12">
        <v>5507.8689999999997</v>
      </c>
      <c r="AP1085" s="72">
        <v>54.055999999999997</v>
      </c>
      <c r="AQ1085" s="72">
        <v>3.923</v>
      </c>
      <c r="AR1085" s="12">
        <v>178.93100000000001</v>
      </c>
      <c r="AS1085" s="72">
        <v>1.756</v>
      </c>
      <c r="AT1085" s="72">
        <v>28.550999999999998</v>
      </c>
      <c r="AU1085" s="12">
        <v>11.754</v>
      </c>
      <c r="AV1085" s="72">
        <v>0.115</v>
      </c>
      <c r="AW1085" s="72">
        <v>56.725999999999999</v>
      </c>
      <c r="AX1085" s="12">
        <v>313.47300000000001</v>
      </c>
      <c r="AY1085" s="72">
        <v>3.077</v>
      </c>
      <c r="AZ1085" s="72">
        <v>20.129000000000001</v>
      </c>
      <c r="BA1085" s="12">
        <v>325.22699999999998</v>
      </c>
      <c r="BB1085" s="72">
        <v>3.1920000000000002</v>
      </c>
      <c r="BC1085" s="72">
        <v>19.433</v>
      </c>
      <c r="BD1085" s="12">
        <v>137.06299999999999</v>
      </c>
      <c r="BE1085" s="72">
        <v>1.345</v>
      </c>
      <c r="BF1085" s="72">
        <v>28.341999999999999</v>
      </c>
      <c r="BG1085" s="12">
        <v>462.29</v>
      </c>
      <c r="BH1085" s="72">
        <v>4.5369999999999999</v>
      </c>
      <c r="BI1085" s="72">
        <v>13.452</v>
      </c>
      <c r="BJ1085" s="12">
        <v>1800.56</v>
      </c>
      <c r="BK1085" s="72">
        <v>17.670999999999999</v>
      </c>
      <c r="BL1085" s="72">
        <v>5.2640000000000002</v>
      </c>
      <c r="BM1085" s="12">
        <v>2239.59</v>
      </c>
      <c r="BN1085" s="72">
        <v>21.98</v>
      </c>
      <c r="BO1085" s="72">
        <v>5.431</v>
      </c>
      <c r="BP1085" s="12">
        <v>4040.15</v>
      </c>
      <c r="BQ1085" s="72">
        <v>39.651000000000003</v>
      </c>
      <c r="BR1085" s="72">
        <v>2.871</v>
      </c>
      <c r="BS1085" s="12">
        <v>4681.3710000000001</v>
      </c>
      <c r="BT1085" s="72">
        <v>45.944000000000003</v>
      </c>
      <c r="BU1085" s="72">
        <v>2.64</v>
      </c>
      <c r="BV1085" s="12">
        <v>10189.24</v>
      </c>
      <c r="BW1085" s="72">
        <v>100</v>
      </c>
      <c r="BX1085" s="72">
        <v>2.3279999999999998</v>
      </c>
      <c r="BY1085" s="13"/>
      <c r="BZ1085" s="13"/>
    </row>
    <row r="1086" spans="1:78" ht="12.75" customHeight="1">
      <c r="A1086" s="122" t="s">
        <v>44</v>
      </c>
      <c r="B1086" s="71" t="s">
        <v>73</v>
      </c>
      <c r="C1086" s="71" t="s">
        <v>26</v>
      </c>
      <c r="D1086" s="34">
        <v>44896</v>
      </c>
      <c r="E1086" s="12">
        <v>3482.6950000000002</v>
      </c>
      <c r="F1086" s="72">
        <v>34.988999999999997</v>
      </c>
      <c r="G1086" s="72">
        <v>4.3970000000000002</v>
      </c>
      <c r="H1086" s="12">
        <v>106.747</v>
      </c>
      <c r="I1086" s="72">
        <v>1.0720000000000001</v>
      </c>
      <c r="J1086" s="72">
        <v>31.164999999999999</v>
      </c>
      <c r="K1086" s="12">
        <v>142.06899999999999</v>
      </c>
      <c r="L1086" s="72">
        <v>1.427</v>
      </c>
      <c r="M1086" s="72">
        <v>28.486000000000001</v>
      </c>
      <c r="N1086" s="12">
        <v>248.816</v>
      </c>
      <c r="O1086" s="72">
        <v>2.5</v>
      </c>
      <c r="P1086" s="72">
        <v>17.945</v>
      </c>
      <c r="Q1086" s="12">
        <v>53.878</v>
      </c>
      <c r="R1086" s="72">
        <v>0.54100000000000004</v>
      </c>
      <c r="S1086" s="72">
        <v>63.232999999999997</v>
      </c>
      <c r="T1086" s="12">
        <v>302.69400000000002</v>
      </c>
      <c r="U1086" s="72">
        <v>3.0409999999999999</v>
      </c>
      <c r="V1086" s="72">
        <v>19.454999999999998</v>
      </c>
      <c r="W1086" s="12">
        <v>1537.5129999999999</v>
      </c>
      <c r="X1086" s="72">
        <v>15.446</v>
      </c>
      <c r="Y1086" s="72">
        <v>7.226</v>
      </c>
      <c r="Z1086" s="12">
        <v>1840.2070000000001</v>
      </c>
      <c r="AA1086" s="72">
        <v>18.486999999999998</v>
      </c>
      <c r="AB1086" s="72">
        <v>6.141</v>
      </c>
      <c r="AC1086" s="12">
        <v>5322.902</v>
      </c>
      <c r="AD1086" s="72">
        <v>53.475999999999999</v>
      </c>
      <c r="AE1086" s="72">
        <v>3.407</v>
      </c>
      <c r="AF1086" s="12">
        <v>6.1790000000000003</v>
      </c>
      <c r="AG1086" s="72">
        <v>6.2E-2</v>
      </c>
      <c r="AH1086" s="72">
        <v>115.247</v>
      </c>
      <c r="AI1086" s="12">
        <v>158.20699999999999</v>
      </c>
      <c r="AJ1086" s="72">
        <v>1.589</v>
      </c>
      <c r="AK1086" s="72">
        <v>26.298999999999999</v>
      </c>
      <c r="AL1086" s="12">
        <v>164.386</v>
      </c>
      <c r="AM1086" s="72">
        <v>1.651</v>
      </c>
      <c r="AN1086" s="72">
        <v>24.736999999999998</v>
      </c>
      <c r="AO1086" s="12">
        <v>5487.2879999999996</v>
      </c>
      <c r="AP1086" s="72">
        <v>55.127000000000002</v>
      </c>
      <c r="AQ1086" s="72">
        <v>3.621</v>
      </c>
      <c r="AR1086" s="12">
        <v>75.078999999999994</v>
      </c>
      <c r="AS1086" s="72">
        <v>0.754</v>
      </c>
      <c r="AT1086" s="72">
        <v>34.96</v>
      </c>
      <c r="AU1086" s="12">
        <v>25.777999999999999</v>
      </c>
      <c r="AV1086" s="72">
        <v>0.25900000000000001</v>
      </c>
      <c r="AW1086" s="72">
        <v>107.005</v>
      </c>
      <c r="AX1086" s="12">
        <v>322.36900000000003</v>
      </c>
      <c r="AY1086" s="72">
        <v>3.2389999999999999</v>
      </c>
      <c r="AZ1086" s="72">
        <v>16.568999999999999</v>
      </c>
      <c r="BA1086" s="12">
        <v>348.14699999999999</v>
      </c>
      <c r="BB1086" s="72">
        <v>3.4980000000000002</v>
      </c>
      <c r="BC1086" s="72">
        <v>16.846</v>
      </c>
      <c r="BD1086" s="12">
        <v>207.84800000000001</v>
      </c>
      <c r="BE1086" s="72">
        <v>2.0880000000000001</v>
      </c>
      <c r="BF1086" s="72">
        <v>22.135999999999999</v>
      </c>
      <c r="BG1086" s="12">
        <v>555.995</v>
      </c>
      <c r="BH1086" s="72">
        <v>5.5860000000000003</v>
      </c>
      <c r="BI1086" s="72">
        <v>11.487</v>
      </c>
      <c r="BJ1086" s="12">
        <v>1711.752</v>
      </c>
      <c r="BK1086" s="72">
        <v>17.196999999999999</v>
      </c>
      <c r="BL1086" s="72">
        <v>7.68</v>
      </c>
      <c r="BM1086" s="12">
        <v>2123.6999999999998</v>
      </c>
      <c r="BN1086" s="72">
        <v>21.335999999999999</v>
      </c>
      <c r="BO1086" s="72">
        <v>5.9569999999999999</v>
      </c>
      <c r="BP1086" s="12">
        <v>3835.4520000000002</v>
      </c>
      <c r="BQ1086" s="72">
        <v>38.531999999999996</v>
      </c>
      <c r="BR1086" s="72">
        <v>2.7610000000000001</v>
      </c>
      <c r="BS1086" s="12">
        <v>4466.5259999999998</v>
      </c>
      <c r="BT1086" s="72">
        <v>44.872999999999998</v>
      </c>
      <c r="BU1086" s="72">
        <v>2.1179999999999999</v>
      </c>
      <c r="BV1086" s="12">
        <v>9953.8140000000003</v>
      </c>
      <c r="BW1086" s="72">
        <v>100</v>
      </c>
      <c r="BX1086" s="72">
        <v>2.044</v>
      </c>
      <c r="BY1086" s="13"/>
      <c r="BZ1086" s="13"/>
    </row>
    <row r="1087" spans="1:78" ht="12.75" customHeight="1">
      <c r="A1087" s="122" t="s">
        <v>44</v>
      </c>
      <c r="B1087" s="71" t="s">
        <v>73</v>
      </c>
      <c r="C1087" s="71" t="s">
        <v>26</v>
      </c>
      <c r="D1087" s="34">
        <v>44986</v>
      </c>
      <c r="E1087" s="12">
        <v>3715.1860000000001</v>
      </c>
      <c r="F1087" s="72">
        <v>34.448</v>
      </c>
      <c r="G1087" s="72">
        <v>3.1840000000000002</v>
      </c>
      <c r="H1087" s="12">
        <v>182.137</v>
      </c>
      <c r="I1087" s="72">
        <v>1.6890000000000001</v>
      </c>
      <c r="J1087" s="72">
        <v>18.242999999999999</v>
      </c>
      <c r="K1087" s="12">
        <v>132.827</v>
      </c>
      <c r="L1087" s="72">
        <v>1.232</v>
      </c>
      <c r="M1087" s="72">
        <v>18.248000000000001</v>
      </c>
      <c r="N1087" s="12">
        <v>314.964</v>
      </c>
      <c r="O1087" s="72">
        <v>2.92</v>
      </c>
      <c r="P1087" s="72">
        <v>13.147</v>
      </c>
      <c r="Q1087" s="12">
        <v>23.584</v>
      </c>
      <c r="R1087" s="72">
        <v>0.219</v>
      </c>
      <c r="S1087" s="72">
        <v>45.954999999999998</v>
      </c>
      <c r="T1087" s="12">
        <v>338.548</v>
      </c>
      <c r="U1087" s="72">
        <v>3.1389999999999998</v>
      </c>
      <c r="V1087" s="72">
        <v>11.331</v>
      </c>
      <c r="W1087" s="12">
        <v>1560.576</v>
      </c>
      <c r="X1087" s="72">
        <v>14.47</v>
      </c>
      <c r="Y1087" s="72">
        <v>4.415</v>
      </c>
      <c r="Z1087" s="12">
        <v>1899.124</v>
      </c>
      <c r="AA1087" s="72">
        <v>17.609000000000002</v>
      </c>
      <c r="AB1087" s="72">
        <v>3.956</v>
      </c>
      <c r="AC1087" s="12">
        <v>5614.31</v>
      </c>
      <c r="AD1087" s="72">
        <v>52.057000000000002</v>
      </c>
      <c r="AE1087" s="72">
        <v>2.2799999999999998</v>
      </c>
      <c r="AF1087" s="12">
        <v>28.677</v>
      </c>
      <c r="AG1087" s="72">
        <v>0.26600000000000001</v>
      </c>
      <c r="AH1087" s="72">
        <v>59.210999999999999</v>
      </c>
      <c r="AI1087" s="12">
        <v>258.92899999999997</v>
      </c>
      <c r="AJ1087" s="72">
        <v>2.4009999999999998</v>
      </c>
      <c r="AK1087" s="72">
        <v>12.994</v>
      </c>
      <c r="AL1087" s="12">
        <v>287.60599999999999</v>
      </c>
      <c r="AM1087" s="72">
        <v>2.6669999999999998</v>
      </c>
      <c r="AN1087" s="72">
        <v>10.805999999999999</v>
      </c>
      <c r="AO1087" s="12">
        <v>5901.9160000000002</v>
      </c>
      <c r="AP1087" s="72">
        <v>54.723999999999997</v>
      </c>
      <c r="AQ1087" s="72">
        <v>2.1549999999999998</v>
      </c>
      <c r="AR1087" s="12">
        <v>125.97499999999999</v>
      </c>
      <c r="AS1087" s="72">
        <v>1.1679999999999999</v>
      </c>
      <c r="AT1087" s="72">
        <v>29.315000000000001</v>
      </c>
      <c r="AU1087" s="12">
        <v>24.026</v>
      </c>
      <c r="AV1087" s="72">
        <v>0.223</v>
      </c>
      <c r="AW1087" s="72">
        <v>37.570999999999998</v>
      </c>
      <c r="AX1087" s="12">
        <v>374.62299999999999</v>
      </c>
      <c r="AY1087" s="72">
        <v>3.4740000000000002</v>
      </c>
      <c r="AZ1087" s="72">
        <v>10.132</v>
      </c>
      <c r="BA1087" s="12">
        <v>398.649</v>
      </c>
      <c r="BB1087" s="72">
        <v>3.6960000000000002</v>
      </c>
      <c r="BC1087" s="72">
        <v>10.019</v>
      </c>
      <c r="BD1087" s="12">
        <v>251.38399999999999</v>
      </c>
      <c r="BE1087" s="72">
        <v>2.331</v>
      </c>
      <c r="BF1087" s="72">
        <v>16.815000000000001</v>
      </c>
      <c r="BG1087" s="12">
        <v>650.03300000000002</v>
      </c>
      <c r="BH1087" s="72">
        <v>6.0270000000000001</v>
      </c>
      <c r="BI1087" s="72">
        <v>7.6840000000000002</v>
      </c>
      <c r="BJ1087" s="12">
        <v>1671.8009999999999</v>
      </c>
      <c r="BK1087" s="72">
        <v>15.500999999999999</v>
      </c>
      <c r="BL1087" s="72">
        <v>3.4689999999999999</v>
      </c>
      <c r="BM1087" s="12">
        <v>2435.1080000000002</v>
      </c>
      <c r="BN1087" s="72">
        <v>22.579000000000001</v>
      </c>
      <c r="BO1087" s="72">
        <v>2.621</v>
      </c>
      <c r="BP1087" s="12">
        <v>4106.9089999999997</v>
      </c>
      <c r="BQ1087" s="72">
        <v>38.08</v>
      </c>
      <c r="BR1087" s="72">
        <v>2.1589999999999998</v>
      </c>
      <c r="BS1087" s="12">
        <v>4882.9170000000004</v>
      </c>
      <c r="BT1087" s="72">
        <v>45.276000000000003</v>
      </c>
      <c r="BU1087" s="72">
        <v>1.4930000000000001</v>
      </c>
      <c r="BV1087" s="12">
        <v>10784.833000000001</v>
      </c>
      <c r="BW1087" s="72">
        <v>100</v>
      </c>
      <c r="BX1087" s="72">
        <v>1.115</v>
      </c>
      <c r="BY1087" s="13"/>
      <c r="BZ1087" s="13"/>
    </row>
    <row r="1088" spans="1:78" ht="12.75" customHeight="1">
      <c r="A1088" s="122" t="s">
        <v>44</v>
      </c>
      <c r="B1088" s="71" t="s">
        <v>73</v>
      </c>
      <c r="C1088" s="71" t="s">
        <v>26</v>
      </c>
      <c r="D1088" s="34">
        <v>45078</v>
      </c>
      <c r="E1088" s="12">
        <v>3736.6860000000001</v>
      </c>
      <c r="F1088" s="72">
        <v>35.491</v>
      </c>
      <c r="G1088" s="72">
        <v>3.1589999999999998</v>
      </c>
      <c r="H1088" s="12">
        <v>168.417</v>
      </c>
      <c r="I1088" s="72">
        <v>1.6</v>
      </c>
      <c r="J1088" s="72">
        <v>16.344000000000001</v>
      </c>
      <c r="K1088" s="12">
        <v>116.453</v>
      </c>
      <c r="L1088" s="72">
        <v>1.1060000000000001</v>
      </c>
      <c r="M1088" s="72">
        <v>21.068999999999999</v>
      </c>
      <c r="N1088" s="12">
        <v>284.87</v>
      </c>
      <c r="O1088" s="72">
        <v>2.706</v>
      </c>
      <c r="P1088" s="72">
        <v>11.861000000000001</v>
      </c>
      <c r="Q1088" s="12">
        <v>30.030999999999999</v>
      </c>
      <c r="R1088" s="72">
        <v>0.28499999999999998</v>
      </c>
      <c r="S1088" s="72">
        <v>30.655999999999999</v>
      </c>
      <c r="T1088" s="12">
        <v>314.90100000000001</v>
      </c>
      <c r="U1088" s="72">
        <v>2.9910000000000001</v>
      </c>
      <c r="V1088" s="72">
        <v>10.831</v>
      </c>
      <c r="W1088" s="12">
        <v>1548.9839999999999</v>
      </c>
      <c r="X1088" s="72">
        <v>14.712</v>
      </c>
      <c r="Y1088" s="72">
        <v>3.593</v>
      </c>
      <c r="Z1088" s="12">
        <v>1863.885</v>
      </c>
      <c r="AA1088" s="72">
        <v>17.702999999999999</v>
      </c>
      <c r="AB1088" s="72">
        <v>3.1680000000000001</v>
      </c>
      <c r="AC1088" s="12">
        <v>5600.5720000000001</v>
      </c>
      <c r="AD1088" s="72">
        <v>53.194000000000003</v>
      </c>
      <c r="AE1088" s="72">
        <v>2.1960000000000002</v>
      </c>
      <c r="AF1088" s="12">
        <v>6.31</v>
      </c>
      <c r="AG1088" s="72">
        <v>0.06</v>
      </c>
      <c r="AH1088" s="72">
        <v>77.132999999999996</v>
      </c>
      <c r="AI1088" s="12">
        <v>234.21199999999999</v>
      </c>
      <c r="AJ1088" s="72">
        <v>2.2250000000000001</v>
      </c>
      <c r="AK1088" s="72">
        <v>17.695</v>
      </c>
      <c r="AL1088" s="12">
        <v>240.52199999999999</v>
      </c>
      <c r="AM1088" s="72">
        <v>2.2839999999999998</v>
      </c>
      <c r="AN1088" s="72">
        <v>17.347000000000001</v>
      </c>
      <c r="AO1088" s="12">
        <v>5841.0940000000001</v>
      </c>
      <c r="AP1088" s="72">
        <v>55.478000000000002</v>
      </c>
      <c r="AQ1088" s="72">
        <v>2.1419999999999999</v>
      </c>
      <c r="AR1088" s="12">
        <v>92.966999999999999</v>
      </c>
      <c r="AS1088" s="72">
        <v>0.88300000000000001</v>
      </c>
      <c r="AT1088" s="72">
        <v>25.687000000000001</v>
      </c>
      <c r="AU1088" s="12">
        <v>13.646000000000001</v>
      </c>
      <c r="AV1088" s="72">
        <v>0.13</v>
      </c>
      <c r="AW1088" s="72">
        <v>45.06</v>
      </c>
      <c r="AX1088" s="12">
        <v>345.13600000000002</v>
      </c>
      <c r="AY1088" s="72">
        <v>3.278</v>
      </c>
      <c r="AZ1088" s="72">
        <v>12.105</v>
      </c>
      <c r="BA1088" s="12">
        <v>358.78300000000002</v>
      </c>
      <c r="BB1088" s="72">
        <v>3.4079999999999999</v>
      </c>
      <c r="BC1088" s="72">
        <v>11.17</v>
      </c>
      <c r="BD1088" s="12">
        <v>219.251</v>
      </c>
      <c r="BE1088" s="72">
        <v>2.0819999999999999</v>
      </c>
      <c r="BF1088" s="72">
        <v>15.528</v>
      </c>
      <c r="BG1088" s="12">
        <v>578.03399999999999</v>
      </c>
      <c r="BH1088" s="72">
        <v>5.49</v>
      </c>
      <c r="BI1088" s="72">
        <v>8.34</v>
      </c>
      <c r="BJ1088" s="12">
        <v>1618.5229999999999</v>
      </c>
      <c r="BK1088" s="72">
        <v>15.372999999999999</v>
      </c>
      <c r="BL1088" s="72">
        <v>5.7629999999999999</v>
      </c>
      <c r="BM1088" s="12">
        <v>2397.9630000000002</v>
      </c>
      <c r="BN1088" s="72">
        <v>22.776</v>
      </c>
      <c r="BO1088" s="72">
        <v>3.6389999999999998</v>
      </c>
      <c r="BP1088" s="12">
        <v>4016.4859999999999</v>
      </c>
      <c r="BQ1088" s="72">
        <v>38.148000000000003</v>
      </c>
      <c r="BR1088" s="72">
        <v>2.496</v>
      </c>
      <c r="BS1088" s="12">
        <v>4687.4870000000001</v>
      </c>
      <c r="BT1088" s="72">
        <v>44.521999999999998</v>
      </c>
      <c r="BU1088" s="72">
        <v>2.0219999999999998</v>
      </c>
      <c r="BV1088" s="12">
        <v>10528.581</v>
      </c>
      <c r="BW1088" s="72">
        <v>100</v>
      </c>
      <c r="BX1088" s="72">
        <v>1.3280000000000001</v>
      </c>
      <c r="BY1088" s="13"/>
      <c r="BZ1088" s="13"/>
    </row>
    <row r="1089" spans="1:78" ht="12.75" customHeight="1">
      <c r="A1089" s="122" t="s">
        <v>44</v>
      </c>
      <c r="B1089" s="71" t="s">
        <v>73</v>
      </c>
      <c r="C1089" s="71" t="s">
        <v>26</v>
      </c>
      <c r="D1089" s="34">
        <v>45170</v>
      </c>
      <c r="E1089" s="12">
        <v>3690.5390000000002</v>
      </c>
      <c r="F1089" s="72">
        <v>34.981999999999999</v>
      </c>
      <c r="G1089" s="72">
        <v>4.1399999999999997</v>
      </c>
      <c r="H1089" s="12">
        <v>174.178</v>
      </c>
      <c r="I1089" s="72">
        <v>1.651</v>
      </c>
      <c r="J1089" s="72">
        <v>19.603999999999999</v>
      </c>
      <c r="K1089" s="12">
        <v>201.87200000000001</v>
      </c>
      <c r="L1089" s="72">
        <v>1.913</v>
      </c>
      <c r="M1089" s="72">
        <v>19.303999999999998</v>
      </c>
      <c r="N1089" s="12">
        <v>376.05099999999999</v>
      </c>
      <c r="O1089" s="72">
        <v>3.5640000000000001</v>
      </c>
      <c r="P1089" s="72">
        <v>14.275</v>
      </c>
      <c r="Q1089" s="12">
        <v>54.082000000000001</v>
      </c>
      <c r="R1089" s="72">
        <v>0.51300000000000001</v>
      </c>
      <c r="S1089" s="72">
        <v>36.206000000000003</v>
      </c>
      <c r="T1089" s="12">
        <v>430.13299999999998</v>
      </c>
      <c r="U1089" s="72">
        <v>4.077</v>
      </c>
      <c r="V1089" s="72">
        <v>11.798999999999999</v>
      </c>
      <c r="W1089" s="12">
        <v>1422.3779999999999</v>
      </c>
      <c r="X1089" s="72">
        <v>13.481999999999999</v>
      </c>
      <c r="Y1089" s="72">
        <v>5.67</v>
      </c>
      <c r="Z1089" s="12">
        <v>1852.511</v>
      </c>
      <c r="AA1089" s="72">
        <v>17.559000000000001</v>
      </c>
      <c r="AB1089" s="72">
        <v>4.55</v>
      </c>
      <c r="AC1089" s="12">
        <v>5543.05</v>
      </c>
      <c r="AD1089" s="72">
        <v>52.540999999999997</v>
      </c>
      <c r="AE1089" s="72">
        <v>2.7970000000000002</v>
      </c>
      <c r="AF1089" s="12">
        <v>1.496</v>
      </c>
      <c r="AG1089" s="72">
        <v>1.4E-2</v>
      </c>
      <c r="AH1089" s="72">
        <v>76.433000000000007</v>
      </c>
      <c r="AI1089" s="12">
        <v>204.58199999999999</v>
      </c>
      <c r="AJ1089" s="72">
        <v>1.9390000000000001</v>
      </c>
      <c r="AK1089" s="72">
        <v>12.315</v>
      </c>
      <c r="AL1089" s="12">
        <v>206.078</v>
      </c>
      <c r="AM1089" s="72">
        <v>1.9530000000000001</v>
      </c>
      <c r="AN1089" s="72">
        <v>12.257</v>
      </c>
      <c r="AO1089" s="12">
        <v>5749.1279999999997</v>
      </c>
      <c r="AP1089" s="72">
        <v>54.494999999999997</v>
      </c>
      <c r="AQ1089" s="72">
        <v>2.6179999999999999</v>
      </c>
      <c r="AR1089" s="12">
        <v>102.33199999999999</v>
      </c>
      <c r="AS1089" s="72">
        <v>0.97</v>
      </c>
      <c r="AT1089" s="72">
        <v>30.087</v>
      </c>
      <c r="AU1089" s="12">
        <v>43.808</v>
      </c>
      <c r="AV1089" s="72">
        <v>0.41499999999999998</v>
      </c>
      <c r="AW1089" s="72">
        <v>42.595999999999997</v>
      </c>
      <c r="AX1089" s="12">
        <v>353.94499999999999</v>
      </c>
      <c r="AY1089" s="72">
        <v>3.355</v>
      </c>
      <c r="AZ1089" s="72">
        <v>10.739000000000001</v>
      </c>
      <c r="BA1089" s="12">
        <v>397.75200000000001</v>
      </c>
      <c r="BB1089" s="72">
        <v>3.77</v>
      </c>
      <c r="BC1089" s="72">
        <v>9.6820000000000004</v>
      </c>
      <c r="BD1089" s="12">
        <v>156.101</v>
      </c>
      <c r="BE1089" s="72">
        <v>1.48</v>
      </c>
      <c r="BF1089" s="72">
        <v>22.029</v>
      </c>
      <c r="BG1089" s="12">
        <v>553.85299999999995</v>
      </c>
      <c r="BH1089" s="72">
        <v>5.25</v>
      </c>
      <c r="BI1089" s="72">
        <v>8.0749999999999993</v>
      </c>
      <c r="BJ1089" s="12">
        <v>1748.7570000000001</v>
      </c>
      <c r="BK1089" s="72">
        <v>16.576000000000001</v>
      </c>
      <c r="BL1089" s="72">
        <v>5.2629999999999999</v>
      </c>
      <c r="BM1089" s="12">
        <v>2395.8530000000001</v>
      </c>
      <c r="BN1089" s="72">
        <v>22.71</v>
      </c>
      <c r="BO1089" s="72">
        <v>4.0970000000000004</v>
      </c>
      <c r="BP1089" s="12">
        <v>4144.6099999999997</v>
      </c>
      <c r="BQ1089" s="72">
        <v>39.286000000000001</v>
      </c>
      <c r="BR1089" s="72">
        <v>2.113</v>
      </c>
      <c r="BS1089" s="12">
        <v>4800.7950000000001</v>
      </c>
      <c r="BT1089" s="72">
        <v>45.505000000000003</v>
      </c>
      <c r="BU1089" s="72">
        <v>2.0299999999999998</v>
      </c>
      <c r="BV1089" s="12">
        <v>10549.923000000001</v>
      </c>
      <c r="BW1089" s="72">
        <v>100</v>
      </c>
      <c r="BX1089" s="72">
        <v>1.327</v>
      </c>
      <c r="BY1089" s="13"/>
      <c r="BZ1089" s="13"/>
    </row>
    <row r="1090" spans="1:78" ht="12.75" customHeight="1">
      <c r="A1090" s="122" t="s">
        <v>44</v>
      </c>
      <c r="B1090" s="71" t="s">
        <v>73</v>
      </c>
      <c r="C1090" s="71" t="s">
        <v>26</v>
      </c>
      <c r="D1090" s="34">
        <v>45261</v>
      </c>
      <c r="E1090" s="12">
        <v>4019.6109999999999</v>
      </c>
      <c r="F1090" s="72">
        <v>36.759</v>
      </c>
      <c r="G1090" s="72">
        <v>2.9239999999999999</v>
      </c>
      <c r="H1090" s="12">
        <v>161.97999999999999</v>
      </c>
      <c r="I1090" s="72">
        <v>1.4810000000000001</v>
      </c>
      <c r="J1090" s="72">
        <v>17.503</v>
      </c>
      <c r="K1090" s="12">
        <v>210.18600000000001</v>
      </c>
      <c r="L1090" s="72">
        <v>1.9219999999999999</v>
      </c>
      <c r="M1090" s="72">
        <v>16.215</v>
      </c>
      <c r="N1090" s="12">
        <v>372.166</v>
      </c>
      <c r="O1090" s="72">
        <v>3.403</v>
      </c>
      <c r="P1090" s="72">
        <v>11.92</v>
      </c>
      <c r="Q1090" s="12">
        <v>46.695999999999998</v>
      </c>
      <c r="R1090" s="72">
        <v>0.42699999999999999</v>
      </c>
      <c r="S1090" s="72">
        <v>34.527999999999999</v>
      </c>
      <c r="T1090" s="12">
        <v>418.86200000000002</v>
      </c>
      <c r="U1090" s="72">
        <v>3.83</v>
      </c>
      <c r="V1090" s="72">
        <v>11.243</v>
      </c>
      <c r="W1090" s="12">
        <v>1557.52</v>
      </c>
      <c r="X1090" s="72">
        <v>14.243</v>
      </c>
      <c r="Y1090" s="72">
        <v>3.9769999999999999</v>
      </c>
      <c r="Z1090" s="12">
        <v>1976.3820000000001</v>
      </c>
      <c r="AA1090" s="72">
        <v>18.074000000000002</v>
      </c>
      <c r="AB1090" s="72">
        <v>3.7850000000000001</v>
      </c>
      <c r="AC1090" s="12">
        <v>5995.9930000000004</v>
      </c>
      <c r="AD1090" s="72">
        <v>54.832999999999998</v>
      </c>
      <c r="AE1090" s="72">
        <v>2.133</v>
      </c>
      <c r="AF1090" s="12">
        <v>3.976</v>
      </c>
      <c r="AG1090" s="72">
        <v>3.5999999999999997E-2</v>
      </c>
      <c r="AH1090" s="72">
        <v>105.712</v>
      </c>
      <c r="AI1090" s="12">
        <v>210.16499999999999</v>
      </c>
      <c r="AJ1090" s="72">
        <v>1.9219999999999999</v>
      </c>
      <c r="AK1090" s="72">
        <v>12.04</v>
      </c>
      <c r="AL1090" s="12">
        <v>214.14099999999999</v>
      </c>
      <c r="AM1090" s="72">
        <v>1.958</v>
      </c>
      <c r="AN1090" s="72">
        <v>11.445</v>
      </c>
      <c r="AO1090" s="12">
        <v>6210.134</v>
      </c>
      <c r="AP1090" s="72">
        <v>56.790999999999997</v>
      </c>
      <c r="AQ1090" s="72">
        <v>2.1509999999999998</v>
      </c>
      <c r="AR1090" s="12">
        <v>52.594999999999999</v>
      </c>
      <c r="AS1090" s="72">
        <v>0.48099999999999998</v>
      </c>
      <c r="AT1090" s="72">
        <v>28.24</v>
      </c>
      <c r="AU1090" s="12">
        <v>27.248999999999999</v>
      </c>
      <c r="AV1090" s="72">
        <v>0.249</v>
      </c>
      <c r="AW1090" s="72">
        <v>54.634</v>
      </c>
      <c r="AX1090" s="12">
        <v>349.00400000000002</v>
      </c>
      <c r="AY1090" s="72">
        <v>3.1920000000000002</v>
      </c>
      <c r="AZ1090" s="72">
        <v>11.066000000000001</v>
      </c>
      <c r="BA1090" s="12">
        <v>376.25299999999999</v>
      </c>
      <c r="BB1090" s="72">
        <v>3.4409999999999998</v>
      </c>
      <c r="BC1090" s="72">
        <v>10.210000000000001</v>
      </c>
      <c r="BD1090" s="12">
        <v>94.828999999999994</v>
      </c>
      <c r="BE1090" s="72">
        <v>0.86699999999999999</v>
      </c>
      <c r="BF1090" s="72">
        <v>23.292000000000002</v>
      </c>
      <c r="BG1090" s="12">
        <v>471.08199999999999</v>
      </c>
      <c r="BH1090" s="72">
        <v>4.3079999999999998</v>
      </c>
      <c r="BI1090" s="72">
        <v>9.9380000000000006</v>
      </c>
      <c r="BJ1090" s="12">
        <v>1820.13</v>
      </c>
      <c r="BK1090" s="72">
        <v>16.645</v>
      </c>
      <c r="BL1090" s="72">
        <v>5.9260000000000002</v>
      </c>
      <c r="BM1090" s="12">
        <v>2381.16</v>
      </c>
      <c r="BN1090" s="72">
        <v>21.774999999999999</v>
      </c>
      <c r="BO1090" s="72">
        <v>4.1150000000000002</v>
      </c>
      <c r="BP1090" s="12">
        <v>4201.29</v>
      </c>
      <c r="BQ1090" s="72">
        <v>38.42</v>
      </c>
      <c r="BR1090" s="72">
        <v>1.899</v>
      </c>
      <c r="BS1090" s="12">
        <v>4724.9660000000003</v>
      </c>
      <c r="BT1090" s="72">
        <v>43.209000000000003</v>
      </c>
      <c r="BU1090" s="72">
        <v>1.8260000000000001</v>
      </c>
      <c r="BV1090" s="12">
        <v>10935.1</v>
      </c>
      <c r="BW1090" s="72">
        <v>100</v>
      </c>
      <c r="BX1090" s="72">
        <v>1.2130000000000001</v>
      </c>
      <c r="BY1090" s="13"/>
      <c r="BZ1090" s="13"/>
    </row>
    <row r="1091" spans="1:78" ht="12.75" customHeight="1">
      <c r="A1091" s="122" t="s">
        <v>44</v>
      </c>
      <c r="B1091" s="71" t="s">
        <v>73</v>
      </c>
      <c r="C1091" s="71" t="s">
        <v>26</v>
      </c>
      <c r="D1091" s="34">
        <v>45352</v>
      </c>
      <c r="E1091" s="12">
        <v>3932.5239999999999</v>
      </c>
      <c r="F1091" s="72">
        <v>36.307000000000002</v>
      </c>
      <c r="G1091" s="72">
        <v>2.028</v>
      </c>
      <c r="H1091" s="12">
        <v>201.90799999999999</v>
      </c>
      <c r="I1091" s="72">
        <v>1.8640000000000001</v>
      </c>
      <c r="J1091" s="72">
        <v>20.363</v>
      </c>
      <c r="K1091" s="12">
        <v>173.096</v>
      </c>
      <c r="L1091" s="72">
        <v>1.5980000000000001</v>
      </c>
      <c r="M1091" s="72">
        <v>18.896000000000001</v>
      </c>
      <c r="N1091" s="12">
        <v>375.00400000000002</v>
      </c>
      <c r="O1091" s="72">
        <v>3.4620000000000002</v>
      </c>
      <c r="P1091" s="72">
        <v>13.379</v>
      </c>
      <c r="Q1091" s="12">
        <v>51.295999999999999</v>
      </c>
      <c r="R1091" s="72">
        <v>0.47399999999999998</v>
      </c>
      <c r="S1091" s="72">
        <v>29.725000000000001</v>
      </c>
      <c r="T1091" s="12">
        <v>426.3</v>
      </c>
      <c r="U1091" s="72">
        <v>3.9359999999999999</v>
      </c>
      <c r="V1091" s="72">
        <v>11.808</v>
      </c>
      <c r="W1091" s="12">
        <v>1478.7059999999999</v>
      </c>
      <c r="X1091" s="72">
        <v>13.651999999999999</v>
      </c>
      <c r="Y1091" s="72">
        <v>4.8499999999999996</v>
      </c>
      <c r="Z1091" s="12">
        <v>1905.0060000000001</v>
      </c>
      <c r="AA1091" s="72">
        <v>17.588000000000001</v>
      </c>
      <c r="AB1091" s="72">
        <v>4.0209999999999999</v>
      </c>
      <c r="AC1091" s="12">
        <v>5837.53</v>
      </c>
      <c r="AD1091" s="72">
        <v>53.895000000000003</v>
      </c>
      <c r="AE1091" s="72">
        <v>2.0760000000000001</v>
      </c>
      <c r="AF1091" s="12">
        <v>19.516999999999999</v>
      </c>
      <c r="AG1091" s="72">
        <v>0.18</v>
      </c>
      <c r="AH1091" s="72">
        <v>43.22</v>
      </c>
      <c r="AI1091" s="12">
        <v>254.77</v>
      </c>
      <c r="AJ1091" s="72">
        <v>2.3519999999999999</v>
      </c>
      <c r="AK1091" s="72">
        <v>15.186</v>
      </c>
      <c r="AL1091" s="12">
        <v>274.28699999999998</v>
      </c>
      <c r="AM1091" s="72">
        <v>2.532</v>
      </c>
      <c r="AN1091" s="72">
        <v>13.36</v>
      </c>
      <c r="AO1091" s="12">
        <v>6111.817</v>
      </c>
      <c r="AP1091" s="72">
        <v>56.427999999999997</v>
      </c>
      <c r="AQ1091" s="72">
        <v>2.1240000000000001</v>
      </c>
      <c r="AR1091" s="12">
        <v>121.223</v>
      </c>
      <c r="AS1091" s="72">
        <v>1.119</v>
      </c>
      <c r="AT1091" s="72">
        <v>29.359000000000002</v>
      </c>
      <c r="AU1091" s="12">
        <v>41.264000000000003</v>
      </c>
      <c r="AV1091" s="72">
        <v>0.38100000000000001</v>
      </c>
      <c r="AW1091" s="72">
        <v>45.932000000000002</v>
      </c>
      <c r="AX1091" s="12">
        <v>412.32600000000002</v>
      </c>
      <c r="AY1091" s="72">
        <v>3.8069999999999999</v>
      </c>
      <c r="AZ1091" s="72">
        <v>15.105</v>
      </c>
      <c r="BA1091" s="12">
        <v>453.59</v>
      </c>
      <c r="BB1091" s="72">
        <v>4.1879999999999997</v>
      </c>
      <c r="BC1091" s="72">
        <v>14.494999999999999</v>
      </c>
      <c r="BD1091" s="12">
        <v>79.183000000000007</v>
      </c>
      <c r="BE1091" s="72">
        <v>0.73099999999999998</v>
      </c>
      <c r="BF1091" s="72">
        <v>20.617999999999999</v>
      </c>
      <c r="BG1091" s="12">
        <v>532.77300000000002</v>
      </c>
      <c r="BH1091" s="72">
        <v>4.9189999999999996</v>
      </c>
      <c r="BI1091" s="72">
        <v>12.05</v>
      </c>
      <c r="BJ1091" s="12">
        <v>1733.8610000000001</v>
      </c>
      <c r="BK1091" s="72">
        <v>16.007999999999999</v>
      </c>
      <c r="BL1091" s="72">
        <v>4.1210000000000004</v>
      </c>
      <c r="BM1091" s="12">
        <v>2331.5810000000001</v>
      </c>
      <c r="BN1091" s="72">
        <v>21.526</v>
      </c>
      <c r="BO1091" s="72">
        <v>3.1779999999999999</v>
      </c>
      <c r="BP1091" s="12">
        <v>4065.4430000000002</v>
      </c>
      <c r="BQ1091" s="72">
        <v>37.533999999999999</v>
      </c>
      <c r="BR1091" s="72">
        <v>1.897</v>
      </c>
      <c r="BS1091" s="12">
        <v>4719.4380000000001</v>
      </c>
      <c r="BT1091" s="72">
        <v>43.572000000000003</v>
      </c>
      <c r="BU1091" s="72">
        <v>1.82</v>
      </c>
      <c r="BV1091" s="12">
        <v>10831.254999999999</v>
      </c>
      <c r="BW1091" s="72">
        <v>100</v>
      </c>
      <c r="BX1091" s="72">
        <v>1.258</v>
      </c>
      <c r="BY1091" s="13"/>
      <c r="BZ1091" s="13"/>
    </row>
    <row r="1092" spans="1:78" ht="12.75" customHeight="1">
      <c r="A1092" s="122" t="s">
        <v>44</v>
      </c>
      <c r="B1092" s="71" t="s">
        <v>73</v>
      </c>
      <c r="C1092" s="71" t="s">
        <v>26</v>
      </c>
      <c r="D1092" s="34">
        <v>45444</v>
      </c>
      <c r="E1092" s="12">
        <v>3895.1930000000002</v>
      </c>
      <c r="F1092" s="72">
        <v>35.106999999999999</v>
      </c>
      <c r="G1092" s="72">
        <v>2.5409999999999999</v>
      </c>
      <c r="H1092" s="12">
        <v>228.8</v>
      </c>
      <c r="I1092" s="72">
        <v>2.0619999999999998</v>
      </c>
      <c r="J1092" s="72">
        <v>17.015999999999998</v>
      </c>
      <c r="K1092" s="12">
        <v>202.58699999999999</v>
      </c>
      <c r="L1092" s="72">
        <v>1.8260000000000001</v>
      </c>
      <c r="M1092" s="72">
        <v>23.847000000000001</v>
      </c>
      <c r="N1092" s="12">
        <v>431.387</v>
      </c>
      <c r="O1092" s="72">
        <v>3.8879999999999999</v>
      </c>
      <c r="P1092" s="72">
        <v>14.768000000000001</v>
      </c>
      <c r="Q1092" s="12">
        <v>86.263999999999996</v>
      </c>
      <c r="R1092" s="72">
        <v>0.77700000000000002</v>
      </c>
      <c r="S1092" s="72">
        <v>23.338000000000001</v>
      </c>
      <c r="T1092" s="12">
        <v>517.65</v>
      </c>
      <c r="U1092" s="72">
        <v>4.6660000000000004</v>
      </c>
      <c r="V1092" s="72">
        <v>12.851000000000001</v>
      </c>
      <c r="W1092" s="12">
        <v>1530.4670000000001</v>
      </c>
      <c r="X1092" s="72">
        <v>13.794</v>
      </c>
      <c r="Y1092" s="72">
        <v>3.8530000000000002</v>
      </c>
      <c r="Z1092" s="12">
        <v>2048.1170000000002</v>
      </c>
      <c r="AA1092" s="72">
        <v>18.46</v>
      </c>
      <c r="AB1092" s="72">
        <v>3.85</v>
      </c>
      <c r="AC1092" s="12">
        <v>5943.31</v>
      </c>
      <c r="AD1092" s="72">
        <v>53.567</v>
      </c>
      <c r="AE1092" s="72">
        <v>2.1219999999999999</v>
      </c>
      <c r="AF1092" s="12">
        <v>28.928000000000001</v>
      </c>
      <c r="AG1092" s="72">
        <v>0.26100000000000001</v>
      </c>
      <c r="AH1092" s="72">
        <v>66.168000000000006</v>
      </c>
      <c r="AI1092" s="12">
        <v>259.79500000000002</v>
      </c>
      <c r="AJ1092" s="72">
        <v>2.3420000000000001</v>
      </c>
      <c r="AK1092" s="72">
        <v>13.725</v>
      </c>
      <c r="AL1092" s="12">
        <v>288.72199999999998</v>
      </c>
      <c r="AM1092" s="72">
        <v>2.6019999999999999</v>
      </c>
      <c r="AN1092" s="72">
        <v>10.406000000000001</v>
      </c>
      <c r="AO1092" s="12">
        <v>6232.0320000000002</v>
      </c>
      <c r="AP1092" s="72">
        <v>56.168999999999997</v>
      </c>
      <c r="AQ1092" s="72">
        <v>2.004</v>
      </c>
      <c r="AR1092" s="12">
        <v>91.403999999999996</v>
      </c>
      <c r="AS1092" s="72">
        <v>0.82399999999999995</v>
      </c>
      <c r="AT1092" s="72">
        <v>34.665999999999997</v>
      </c>
      <c r="AU1092" s="12">
        <v>21.405000000000001</v>
      </c>
      <c r="AV1092" s="72">
        <v>0.193</v>
      </c>
      <c r="AW1092" s="72">
        <v>47.417000000000002</v>
      </c>
      <c r="AX1092" s="12">
        <v>434.012</v>
      </c>
      <c r="AY1092" s="72">
        <v>3.9119999999999999</v>
      </c>
      <c r="AZ1092" s="72">
        <v>13.221</v>
      </c>
      <c r="BA1092" s="12">
        <v>455.41699999999997</v>
      </c>
      <c r="BB1092" s="72">
        <v>4.1050000000000004</v>
      </c>
      <c r="BC1092" s="72">
        <v>12.647</v>
      </c>
      <c r="BD1092" s="12">
        <v>85.375</v>
      </c>
      <c r="BE1092" s="72">
        <v>0.76900000000000002</v>
      </c>
      <c r="BF1092" s="72">
        <v>20.504999999999999</v>
      </c>
      <c r="BG1092" s="12">
        <v>540.79300000000001</v>
      </c>
      <c r="BH1092" s="72">
        <v>4.8739999999999997</v>
      </c>
      <c r="BI1092" s="72">
        <v>12.393000000000001</v>
      </c>
      <c r="BJ1092" s="12">
        <v>1588.914</v>
      </c>
      <c r="BK1092" s="72">
        <v>14.321</v>
      </c>
      <c r="BL1092" s="72">
        <v>5.3289999999999997</v>
      </c>
      <c r="BM1092" s="12">
        <v>2641.922</v>
      </c>
      <c r="BN1092" s="72">
        <v>23.812000000000001</v>
      </c>
      <c r="BO1092" s="72">
        <v>3.339</v>
      </c>
      <c r="BP1092" s="12">
        <v>4230.8360000000002</v>
      </c>
      <c r="BQ1092" s="72">
        <v>38.133000000000003</v>
      </c>
      <c r="BR1092" s="72">
        <v>2.0910000000000002</v>
      </c>
      <c r="BS1092" s="12">
        <v>4863.0320000000002</v>
      </c>
      <c r="BT1092" s="72">
        <v>43.831000000000003</v>
      </c>
      <c r="BU1092" s="72">
        <v>1.458</v>
      </c>
      <c r="BV1092" s="12">
        <v>11095.064</v>
      </c>
      <c r="BW1092" s="72">
        <v>100</v>
      </c>
      <c r="BX1092" s="72">
        <v>1.355</v>
      </c>
      <c r="BY1092" s="13"/>
      <c r="BZ1092" s="13"/>
    </row>
    <row r="1093" spans="1:78" ht="12.75" customHeight="1">
      <c r="A1093" s="122" t="s">
        <v>44</v>
      </c>
      <c r="B1093" s="71" t="s">
        <v>73</v>
      </c>
      <c r="C1093" s="71" t="s">
        <v>26</v>
      </c>
      <c r="D1093" s="34">
        <v>45536</v>
      </c>
      <c r="E1093" s="12">
        <v>3711.4679999999998</v>
      </c>
      <c r="F1093" s="72">
        <v>34.276000000000003</v>
      </c>
      <c r="G1093" s="72">
        <v>3.0459999999999998</v>
      </c>
      <c r="H1093" s="12">
        <v>156.346</v>
      </c>
      <c r="I1093" s="72">
        <v>1.444</v>
      </c>
      <c r="J1093" s="72">
        <v>25.481999999999999</v>
      </c>
      <c r="K1093" s="12">
        <v>167.929</v>
      </c>
      <c r="L1093" s="72">
        <v>1.5509999999999999</v>
      </c>
      <c r="M1093" s="72">
        <v>20.184999999999999</v>
      </c>
      <c r="N1093" s="12">
        <v>324.27499999999998</v>
      </c>
      <c r="O1093" s="72">
        <v>2.9950000000000001</v>
      </c>
      <c r="P1093" s="72">
        <v>14.102</v>
      </c>
      <c r="Q1093" s="12">
        <v>63.176000000000002</v>
      </c>
      <c r="R1093" s="72">
        <v>0.58299999999999996</v>
      </c>
      <c r="S1093" s="72">
        <v>34.956000000000003</v>
      </c>
      <c r="T1093" s="12">
        <v>387.45100000000002</v>
      </c>
      <c r="U1093" s="72">
        <v>3.5779999999999998</v>
      </c>
      <c r="V1093" s="72">
        <v>11.769</v>
      </c>
      <c r="W1093" s="12">
        <v>1631.7449999999999</v>
      </c>
      <c r="X1093" s="72">
        <v>15.07</v>
      </c>
      <c r="Y1093" s="72">
        <v>4.5129999999999999</v>
      </c>
      <c r="Z1093" s="12">
        <v>2019.1959999999999</v>
      </c>
      <c r="AA1093" s="72">
        <v>18.648</v>
      </c>
      <c r="AB1093" s="72">
        <v>3.923</v>
      </c>
      <c r="AC1093" s="12">
        <v>5730.6639999999998</v>
      </c>
      <c r="AD1093" s="72">
        <v>52.923999999999999</v>
      </c>
      <c r="AE1093" s="72">
        <v>2.2799999999999998</v>
      </c>
      <c r="AF1093" s="12">
        <v>31.760999999999999</v>
      </c>
      <c r="AG1093" s="72">
        <v>0.29299999999999998</v>
      </c>
      <c r="AH1093" s="72">
        <v>42.295999999999999</v>
      </c>
      <c r="AI1093" s="12">
        <v>216.40899999999999</v>
      </c>
      <c r="AJ1093" s="72">
        <v>1.9990000000000001</v>
      </c>
      <c r="AK1093" s="72">
        <v>14.814</v>
      </c>
      <c r="AL1093" s="12">
        <v>248.17</v>
      </c>
      <c r="AM1093" s="72">
        <v>2.2919999999999998</v>
      </c>
      <c r="AN1093" s="72">
        <v>13.773999999999999</v>
      </c>
      <c r="AO1093" s="12">
        <v>5978.8339999999998</v>
      </c>
      <c r="AP1093" s="72">
        <v>55.216000000000001</v>
      </c>
      <c r="AQ1093" s="72">
        <v>2.2320000000000002</v>
      </c>
      <c r="AR1093" s="12">
        <v>70.741</v>
      </c>
      <c r="AS1093" s="72">
        <v>0.65300000000000002</v>
      </c>
      <c r="AT1093" s="72">
        <v>26.783000000000001</v>
      </c>
      <c r="AU1093" s="12">
        <v>45.902000000000001</v>
      </c>
      <c r="AV1093" s="72">
        <v>0.42399999999999999</v>
      </c>
      <c r="AW1093" s="72">
        <v>32.000999999999998</v>
      </c>
      <c r="AX1093" s="12">
        <v>362.00099999999998</v>
      </c>
      <c r="AY1093" s="72">
        <v>3.343</v>
      </c>
      <c r="AZ1093" s="72">
        <v>11.766999999999999</v>
      </c>
      <c r="BA1093" s="12">
        <v>407.90300000000002</v>
      </c>
      <c r="BB1093" s="72">
        <v>3.7669999999999999</v>
      </c>
      <c r="BC1093" s="72">
        <v>10.939</v>
      </c>
      <c r="BD1093" s="12">
        <v>66.382999999999996</v>
      </c>
      <c r="BE1093" s="72">
        <v>0.61299999999999999</v>
      </c>
      <c r="BF1093" s="72">
        <v>32.368000000000002</v>
      </c>
      <c r="BG1093" s="12">
        <v>474.28500000000003</v>
      </c>
      <c r="BH1093" s="72">
        <v>4.38</v>
      </c>
      <c r="BI1093" s="72">
        <v>10.49</v>
      </c>
      <c r="BJ1093" s="12">
        <v>1779.9110000000001</v>
      </c>
      <c r="BK1093" s="72">
        <v>16.437999999999999</v>
      </c>
      <c r="BL1093" s="72">
        <v>4.4109999999999996</v>
      </c>
      <c r="BM1093" s="12">
        <v>2524.3319999999999</v>
      </c>
      <c r="BN1093" s="72">
        <v>23.312999999999999</v>
      </c>
      <c r="BO1093" s="72">
        <v>3.629</v>
      </c>
      <c r="BP1093" s="12">
        <v>4304.2420000000002</v>
      </c>
      <c r="BQ1093" s="72">
        <v>39.750999999999998</v>
      </c>
      <c r="BR1093" s="72">
        <v>1.81</v>
      </c>
      <c r="BS1093" s="12">
        <v>4849.2690000000002</v>
      </c>
      <c r="BT1093" s="72">
        <v>44.783999999999999</v>
      </c>
      <c r="BU1093" s="72">
        <v>1.738</v>
      </c>
      <c r="BV1093" s="12">
        <v>10828.102999999999</v>
      </c>
      <c r="BW1093" s="72">
        <v>100</v>
      </c>
      <c r="BX1093" s="72">
        <v>1.3089999999999999</v>
      </c>
      <c r="BY1093" s="13"/>
      <c r="BZ1093" s="13"/>
    </row>
    <row r="1094" spans="1:78" ht="12.75" customHeight="1">
      <c r="A1094" s="122" t="s">
        <v>44</v>
      </c>
      <c r="B1094" s="71" t="s">
        <v>73</v>
      </c>
      <c r="C1094" s="71" t="s">
        <v>26</v>
      </c>
      <c r="D1094" s="34">
        <v>45627</v>
      </c>
      <c r="E1094" s="12">
        <v>4034.596</v>
      </c>
      <c r="F1094" s="72">
        <v>37.267000000000003</v>
      </c>
      <c r="G1094" s="72">
        <v>2.8580000000000001</v>
      </c>
      <c r="H1094" s="12">
        <v>190.50399999999999</v>
      </c>
      <c r="I1094" s="72">
        <v>1.76</v>
      </c>
      <c r="J1094" s="72">
        <v>20.173999999999999</v>
      </c>
      <c r="K1094" s="12">
        <v>179.91800000000001</v>
      </c>
      <c r="L1094" s="72">
        <v>1.6619999999999999</v>
      </c>
      <c r="M1094" s="72">
        <v>20.646999999999998</v>
      </c>
      <c r="N1094" s="12">
        <v>370.42200000000003</v>
      </c>
      <c r="O1094" s="72">
        <v>3.4220000000000002</v>
      </c>
      <c r="P1094" s="72">
        <v>12.449</v>
      </c>
      <c r="Q1094" s="12">
        <v>63.606999999999999</v>
      </c>
      <c r="R1094" s="72">
        <v>0.58799999999999997</v>
      </c>
      <c r="S1094" s="72">
        <v>28.681999999999999</v>
      </c>
      <c r="T1094" s="12">
        <v>434.029</v>
      </c>
      <c r="U1094" s="72">
        <v>4.0090000000000003</v>
      </c>
      <c r="V1094" s="72">
        <v>11.69</v>
      </c>
      <c r="W1094" s="12">
        <v>1371.9590000000001</v>
      </c>
      <c r="X1094" s="72">
        <v>12.673</v>
      </c>
      <c r="Y1094" s="72">
        <v>5.2309999999999999</v>
      </c>
      <c r="Z1094" s="12">
        <v>1805.9870000000001</v>
      </c>
      <c r="AA1094" s="72">
        <v>16.681999999999999</v>
      </c>
      <c r="AB1094" s="72">
        <v>5.1790000000000003</v>
      </c>
      <c r="AC1094" s="12">
        <v>5840.5839999999998</v>
      </c>
      <c r="AD1094" s="72">
        <v>53.948999999999998</v>
      </c>
      <c r="AE1094" s="72">
        <v>2.597</v>
      </c>
      <c r="AF1094" s="12">
        <v>13.086</v>
      </c>
      <c r="AG1094" s="72">
        <v>0.121</v>
      </c>
      <c r="AH1094" s="72">
        <v>54.475999999999999</v>
      </c>
      <c r="AI1094" s="12">
        <v>204.93199999999999</v>
      </c>
      <c r="AJ1094" s="72">
        <v>1.893</v>
      </c>
      <c r="AK1094" s="72">
        <v>11.895</v>
      </c>
      <c r="AL1094" s="12">
        <v>218.018</v>
      </c>
      <c r="AM1094" s="72">
        <v>2.0139999999999998</v>
      </c>
      <c r="AN1094" s="72">
        <v>11.287000000000001</v>
      </c>
      <c r="AO1094" s="12">
        <v>6058.6019999999999</v>
      </c>
      <c r="AP1094" s="72">
        <v>55.963000000000001</v>
      </c>
      <c r="AQ1094" s="72">
        <v>2.6320000000000001</v>
      </c>
      <c r="AR1094" s="12">
        <v>58.661000000000001</v>
      </c>
      <c r="AS1094" s="72">
        <v>0.54200000000000004</v>
      </c>
      <c r="AT1094" s="72">
        <v>23.582000000000001</v>
      </c>
      <c r="AU1094" s="12">
        <v>61.201000000000001</v>
      </c>
      <c r="AV1094" s="72">
        <v>0.56499999999999995</v>
      </c>
      <c r="AW1094" s="72">
        <v>35.450000000000003</v>
      </c>
      <c r="AX1094" s="12">
        <v>250.035</v>
      </c>
      <c r="AY1094" s="72">
        <v>2.31</v>
      </c>
      <c r="AZ1094" s="72">
        <v>13.945</v>
      </c>
      <c r="BA1094" s="12">
        <v>311.23599999999999</v>
      </c>
      <c r="BB1094" s="72">
        <v>2.875</v>
      </c>
      <c r="BC1094" s="72">
        <v>12.696999999999999</v>
      </c>
      <c r="BD1094" s="12">
        <v>117.268</v>
      </c>
      <c r="BE1094" s="72">
        <v>1.083</v>
      </c>
      <c r="BF1094" s="72">
        <v>21.978999999999999</v>
      </c>
      <c r="BG1094" s="12">
        <v>428.50400000000002</v>
      </c>
      <c r="BH1094" s="72">
        <v>3.9580000000000002</v>
      </c>
      <c r="BI1094" s="72">
        <v>10.500999999999999</v>
      </c>
      <c r="BJ1094" s="12">
        <v>1720.0820000000001</v>
      </c>
      <c r="BK1094" s="72">
        <v>15.888</v>
      </c>
      <c r="BL1094" s="72">
        <v>5.5910000000000002</v>
      </c>
      <c r="BM1094" s="12">
        <v>2560.2620000000002</v>
      </c>
      <c r="BN1094" s="72">
        <v>23.649000000000001</v>
      </c>
      <c r="BO1094" s="72">
        <v>3.6539999999999999</v>
      </c>
      <c r="BP1094" s="12">
        <v>4280.3440000000001</v>
      </c>
      <c r="BQ1094" s="72">
        <v>39.536999999999999</v>
      </c>
      <c r="BR1094" s="72">
        <v>2.4300000000000002</v>
      </c>
      <c r="BS1094" s="12">
        <v>4767.5079999999998</v>
      </c>
      <c r="BT1094" s="72">
        <v>44.036999999999999</v>
      </c>
      <c r="BU1094" s="72">
        <v>2.2130000000000001</v>
      </c>
      <c r="BV1094" s="12">
        <v>10826.111000000001</v>
      </c>
      <c r="BW1094" s="72">
        <v>100</v>
      </c>
      <c r="BX1094" s="72">
        <v>1.673</v>
      </c>
      <c r="BY1094" s="13"/>
      <c r="BZ1094" s="13"/>
    </row>
    <row r="1095" spans="1:78" ht="12.75" customHeight="1">
      <c r="A1095" s="122" t="s">
        <v>44</v>
      </c>
      <c r="B1095" s="71" t="s">
        <v>73</v>
      </c>
      <c r="C1095" s="71" t="s">
        <v>26</v>
      </c>
      <c r="D1095" s="34">
        <v>45717</v>
      </c>
      <c r="E1095" s="12">
        <v>3753.5450000000001</v>
      </c>
      <c r="F1095" s="72">
        <v>34.033999999999999</v>
      </c>
      <c r="G1095" s="72">
        <v>2.9630000000000001</v>
      </c>
      <c r="H1095" s="12">
        <v>167.00700000000001</v>
      </c>
      <c r="I1095" s="72">
        <v>1.514</v>
      </c>
      <c r="J1095" s="72">
        <v>25.198</v>
      </c>
      <c r="K1095" s="12">
        <v>151.137</v>
      </c>
      <c r="L1095" s="72">
        <v>1.37</v>
      </c>
      <c r="M1095" s="72">
        <v>17.75</v>
      </c>
      <c r="N1095" s="12">
        <v>318.14400000000001</v>
      </c>
      <c r="O1095" s="72">
        <v>2.8849999999999998</v>
      </c>
      <c r="P1095" s="72">
        <v>16.747</v>
      </c>
      <c r="Q1095" s="12">
        <v>23.305</v>
      </c>
      <c r="R1095" s="72">
        <v>0.21099999999999999</v>
      </c>
      <c r="S1095" s="72">
        <v>40.436</v>
      </c>
      <c r="T1095" s="12">
        <v>341.45</v>
      </c>
      <c r="U1095" s="72">
        <v>3.0960000000000001</v>
      </c>
      <c r="V1095" s="72">
        <v>15.955</v>
      </c>
      <c r="W1095" s="12">
        <v>1638.249</v>
      </c>
      <c r="X1095" s="72">
        <v>14.853999999999999</v>
      </c>
      <c r="Y1095" s="72">
        <v>5.7779999999999996</v>
      </c>
      <c r="Z1095" s="12">
        <v>1979.6990000000001</v>
      </c>
      <c r="AA1095" s="72">
        <v>17.95</v>
      </c>
      <c r="AB1095" s="72">
        <v>4.9210000000000003</v>
      </c>
      <c r="AC1095" s="12">
        <v>5733.2439999999997</v>
      </c>
      <c r="AD1095" s="72">
        <v>51.984000000000002</v>
      </c>
      <c r="AE1095" s="72">
        <v>2.4940000000000002</v>
      </c>
      <c r="AF1095" s="12">
        <v>11.523</v>
      </c>
      <c r="AG1095" s="72">
        <v>0.104</v>
      </c>
      <c r="AH1095" s="72">
        <v>38.835999999999999</v>
      </c>
      <c r="AI1095" s="12">
        <v>296.83499999999998</v>
      </c>
      <c r="AJ1095" s="72">
        <v>2.6909999999999998</v>
      </c>
      <c r="AK1095" s="72">
        <v>15.018000000000001</v>
      </c>
      <c r="AL1095" s="12">
        <v>308.358</v>
      </c>
      <c r="AM1095" s="72">
        <v>2.7959999999999998</v>
      </c>
      <c r="AN1095" s="72">
        <v>14.707000000000001</v>
      </c>
      <c r="AO1095" s="12">
        <v>6041.6019999999999</v>
      </c>
      <c r="AP1095" s="72">
        <v>54.78</v>
      </c>
      <c r="AQ1095" s="72">
        <v>2.431</v>
      </c>
      <c r="AR1095" s="12">
        <v>100.52200000000001</v>
      </c>
      <c r="AS1095" s="72">
        <v>0.91100000000000003</v>
      </c>
      <c r="AT1095" s="72">
        <v>22.928000000000001</v>
      </c>
      <c r="AU1095" s="12">
        <v>39.518000000000001</v>
      </c>
      <c r="AV1095" s="72">
        <v>0.35799999999999998</v>
      </c>
      <c r="AW1095" s="72">
        <v>36.412999999999997</v>
      </c>
      <c r="AX1095" s="12">
        <v>341.45800000000003</v>
      </c>
      <c r="AY1095" s="72">
        <v>3.0960000000000001</v>
      </c>
      <c r="AZ1095" s="72">
        <v>12.699</v>
      </c>
      <c r="BA1095" s="12">
        <v>380.976</v>
      </c>
      <c r="BB1095" s="72">
        <v>3.4540000000000002</v>
      </c>
      <c r="BC1095" s="72">
        <v>11.775</v>
      </c>
      <c r="BD1095" s="12">
        <v>100.006</v>
      </c>
      <c r="BE1095" s="72">
        <v>0.90700000000000003</v>
      </c>
      <c r="BF1095" s="72">
        <v>23.71</v>
      </c>
      <c r="BG1095" s="12">
        <v>480.98200000000003</v>
      </c>
      <c r="BH1095" s="72">
        <v>4.3609999999999998</v>
      </c>
      <c r="BI1095" s="72">
        <v>10.084</v>
      </c>
      <c r="BJ1095" s="12">
        <v>1867.8340000000001</v>
      </c>
      <c r="BK1095" s="72">
        <v>16.936</v>
      </c>
      <c r="BL1095" s="72">
        <v>4.8609999999999998</v>
      </c>
      <c r="BM1095" s="12">
        <v>2537.8319999999999</v>
      </c>
      <c r="BN1095" s="72">
        <v>23.010999999999999</v>
      </c>
      <c r="BO1095" s="72">
        <v>3.3</v>
      </c>
      <c r="BP1095" s="12">
        <v>4405.665</v>
      </c>
      <c r="BQ1095" s="72">
        <v>39.947000000000003</v>
      </c>
      <c r="BR1095" s="72">
        <v>2.3359999999999999</v>
      </c>
      <c r="BS1095" s="12">
        <v>4987.1689999999999</v>
      </c>
      <c r="BT1095" s="72">
        <v>45.22</v>
      </c>
      <c r="BU1095" s="72">
        <v>2.093</v>
      </c>
      <c r="BV1095" s="12">
        <v>11028.771000000001</v>
      </c>
      <c r="BW1095" s="72">
        <v>100</v>
      </c>
      <c r="BX1095" s="72">
        <v>1.8620000000000001</v>
      </c>
      <c r="BY1095" s="13"/>
      <c r="BZ1095" s="13"/>
    </row>
    <row r="1096" spans="1:78" ht="12.75" customHeight="1">
      <c r="A1096" s="122" t="s">
        <v>44</v>
      </c>
      <c r="B1096" s="71" t="s">
        <v>73</v>
      </c>
      <c r="C1096" s="71" t="s">
        <v>26</v>
      </c>
      <c r="D1096" s="34">
        <v>45809</v>
      </c>
      <c r="E1096" s="12">
        <v>4028.0639999999999</v>
      </c>
      <c r="F1096" s="72">
        <v>36.296999999999997</v>
      </c>
      <c r="G1096" s="72">
        <v>2.2749999999999999</v>
      </c>
      <c r="H1096" s="12">
        <v>219.36799999999999</v>
      </c>
      <c r="I1096" s="72">
        <v>1.9770000000000001</v>
      </c>
      <c r="J1096" s="72">
        <v>18.318999999999999</v>
      </c>
      <c r="K1096" s="12">
        <v>110.274</v>
      </c>
      <c r="L1096" s="72">
        <v>0.99399999999999999</v>
      </c>
      <c r="M1096" s="72">
        <v>26.204000000000001</v>
      </c>
      <c r="N1096" s="12">
        <v>329.642</v>
      </c>
      <c r="O1096" s="72">
        <v>2.97</v>
      </c>
      <c r="P1096" s="72">
        <v>15.762</v>
      </c>
      <c r="Q1096" s="12">
        <v>35.15</v>
      </c>
      <c r="R1096" s="72">
        <v>0.317</v>
      </c>
      <c r="S1096" s="72">
        <v>31.189</v>
      </c>
      <c r="T1096" s="12">
        <v>364.79199999999997</v>
      </c>
      <c r="U1096" s="72">
        <v>3.2869999999999999</v>
      </c>
      <c r="V1096" s="72">
        <v>14.388</v>
      </c>
      <c r="W1096" s="12">
        <v>1584.425</v>
      </c>
      <c r="X1096" s="72">
        <v>14.276999999999999</v>
      </c>
      <c r="Y1096" s="72">
        <v>6.53</v>
      </c>
      <c r="Z1096" s="12">
        <v>1949.2170000000001</v>
      </c>
      <c r="AA1096" s="72">
        <v>17.564</v>
      </c>
      <c r="AB1096" s="72">
        <v>5.38</v>
      </c>
      <c r="AC1096" s="12">
        <v>5977.2809999999999</v>
      </c>
      <c r="AD1096" s="72">
        <v>53.860999999999997</v>
      </c>
      <c r="AE1096" s="72">
        <v>2.3809999999999998</v>
      </c>
      <c r="AF1096" s="12">
        <v>17.280999999999999</v>
      </c>
      <c r="AG1096" s="72">
        <v>0.156</v>
      </c>
      <c r="AH1096" s="72">
        <v>59.301000000000002</v>
      </c>
      <c r="AI1096" s="12">
        <v>294.024</v>
      </c>
      <c r="AJ1096" s="72">
        <v>2.649</v>
      </c>
      <c r="AK1096" s="72">
        <v>11.852</v>
      </c>
      <c r="AL1096" s="12">
        <v>311.30399999999997</v>
      </c>
      <c r="AM1096" s="72">
        <v>2.8050000000000002</v>
      </c>
      <c r="AN1096" s="72">
        <v>10.372</v>
      </c>
      <c r="AO1096" s="12">
        <v>6288.5860000000002</v>
      </c>
      <c r="AP1096" s="72">
        <v>56.665999999999997</v>
      </c>
      <c r="AQ1096" s="72">
        <v>2.5379999999999998</v>
      </c>
      <c r="AR1096" s="12">
        <v>83.9</v>
      </c>
      <c r="AS1096" s="72">
        <v>0.75600000000000001</v>
      </c>
      <c r="AT1096" s="72">
        <v>24.978000000000002</v>
      </c>
      <c r="AU1096" s="12">
        <v>32.630000000000003</v>
      </c>
      <c r="AV1096" s="72">
        <v>0.29399999999999998</v>
      </c>
      <c r="AW1096" s="72">
        <v>31.916</v>
      </c>
      <c r="AX1096" s="12">
        <v>366.52499999999998</v>
      </c>
      <c r="AY1096" s="72">
        <v>3.3029999999999999</v>
      </c>
      <c r="AZ1096" s="72">
        <v>12.488</v>
      </c>
      <c r="BA1096" s="12">
        <v>399.15499999999997</v>
      </c>
      <c r="BB1096" s="72">
        <v>3.597</v>
      </c>
      <c r="BC1096" s="72">
        <v>11.675000000000001</v>
      </c>
      <c r="BD1096" s="12">
        <v>49.615000000000002</v>
      </c>
      <c r="BE1096" s="72">
        <v>0.44700000000000001</v>
      </c>
      <c r="BF1096" s="72">
        <v>35.398000000000003</v>
      </c>
      <c r="BG1096" s="12">
        <v>448.77</v>
      </c>
      <c r="BH1096" s="72">
        <v>4.0439999999999996</v>
      </c>
      <c r="BI1096" s="72">
        <v>9.5540000000000003</v>
      </c>
      <c r="BJ1096" s="12">
        <v>1506.3889999999999</v>
      </c>
      <c r="BK1096" s="72">
        <v>13.574</v>
      </c>
      <c r="BL1096" s="72">
        <v>5.556</v>
      </c>
      <c r="BM1096" s="12">
        <v>2770.0210000000002</v>
      </c>
      <c r="BN1096" s="72">
        <v>24.96</v>
      </c>
      <c r="BO1096" s="72">
        <v>2.762</v>
      </c>
      <c r="BP1096" s="12">
        <v>4276.4089999999997</v>
      </c>
      <c r="BQ1096" s="72">
        <v>38.533999999999999</v>
      </c>
      <c r="BR1096" s="72">
        <v>1.7310000000000001</v>
      </c>
      <c r="BS1096" s="12">
        <v>4809.0780000000004</v>
      </c>
      <c r="BT1096" s="72">
        <v>43.334000000000003</v>
      </c>
      <c r="BU1096" s="72">
        <v>1.8779999999999999</v>
      </c>
      <c r="BV1096" s="12">
        <v>11097.664000000001</v>
      </c>
      <c r="BW1096" s="72">
        <v>100</v>
      </c>
      <c r="BX1096" s="72">
        <v>1.8620000000000001</v>
      </c>
      <c r="BY1096" s="13"/>
      <c r="BZ1096" s="13"/>
    </row>
    <row r="1097" spans="1:78" ht="12.75" customHeight="1">
      <c r="A1097" s="122" t="s">
        <v>44</v>
      </c>
      <c r="B1097" s="71" t="s">
        <v>73</v>
      </c>
      <c r="C1097" s="71" t="s">
        <v>26</v>
      </c>
      <c r="D1097" s="34">
        <v>45901</v>
      </c>
      <c r="E1097" s="12">
        <v>4146.7460000000001</v>
      </c>
      <c r="F1097" s="72">
        <v>35.927</v>
      </c>
      <c r="G1097" s="72">
        <v>3.714</v>
      </c>
      <c r="H1097" s="12">
        <v>251.95099999999999</v>
      </c>
      <c r="I1097" s="72">
        <v>2.1829999999999998</v>
      </c>
      <c r="J1097" s="72">
        <v>17.571000000000002</v>
      </c>
      <c r="K1097" s="12">
        <v>169.80699999999999</v>
      </c>
      <c r="L1097" s="72">
        <v>1.4710000000000001</v>
      </c>
      <c r="M1097" s="72">
        <v>24.251000000000001</v>
      </c>
      <c r="N1097" s="12">
        <v>421.75799999999998</v>
      </c>
      <c r="O1097" s="72">
        <v>3.6539999999999999</v>
      </c>
      <c r="P1097" s="72">
        <v>13.635</v>
      </c>
      <c r="Q1097" s="12">
        <v>31.556000000000001</v>
      </c>
      <c r="R1097" s="72">
        <v>0.27300000000000002</v>
      </c>
      <c r="S1097" s="72">
        <v>43.488</v>
      </c>
      <c r="T1097" s="12">
        <v>453.31400000000002</v>
      </c>
      <c r="U1097" s="72">
        <v>3.927</v>
      </c>
      <c r="V1097" s="72">
        <v>12.657999999999999</v>
      </c>
      <c r="W1097" s="12">
        <v>1590.693</v>
      </c>
      <c r="X1097" s="72">
        <v>13.781000000000001</v>
      </c>
      <c r="Y1097" s="72">
        <v>5.9790000000000001</v>
      </c>
      <c r="Z1097" s="12">
        <v>2044.0070000000001</v>
      </c>
      <c r="AA1097" s="72">
        <v>17.709</v>
      </c>
      <c r="AB1097" s="72">
        <v>4.5</v>
      </c>
      <c r="AC1097" s="12">
        <v>6190.7529999999997</v>
      </c>
      <c r="AD1097" s="72">
        <v>53.636000000000003</v>
      </c>
      <c r="AE1097" s="72">
        <v>2.6059999999999999</v>
      </c>
      <c r="AF1097" s="12">
        <v>19.797000000000001</v>
      </c>
      <c r="AG1097" s="72">
        <v>0.17199999999999999</v>
      </c>
      <c r="AH1097" s="72">
        <v>92.016000000000005</v>
      </c>
      <c r="AI1097" s="12">
        <v>301.315</v>
      </c>
      <c r="AJ1097" s="72">
        <v>2.6110000000000002</v>
      </c>
      <c r="AK1097" s="72">
        <v>11.153</v>
      </c>
      <c r="AL1097" s="12">
        <v>321.11200000000002</v>
      </c>
      <c r="AM1097" s="72">
        <v>2.782</v>
      </c>
      <c r="AN1097" s="72">
        <v>11.226000000000001</v>
      </c>
      <c r="AO1097" s="12">
        <v>6511.8649999999998</v>
      </c>
      <c r="AP1097" s="72">
        <v>56.417999999999999</v>
      </c>
      <c r="AQ1097" s="72">
        <v>2.5009999999999999</v>
      </c>
      <c r="AR1097" s="12">
        <v>98.007000000000005</v>
      </c>
      <c r="AS1097" s="72">
        <v>0.84899999999999998</v>
      </c>
      <c r="AT1097" s="72">
        <v>27.667000000000002</v>
      </c>
      <c r="AU1097" s="12">
        <v>43.497999999999998</v>
      </c>
      <c r="AV1097" s="72">
        <v>0.377</v>
      </c>
      <c r="AW1097" s="72">
        <v>39.283000000000001</v>
      </c>
      <c r="AX1097" s="12">
        <v>358.43799999999999</v>
      </c>
      <c r="AY1097" s="72">
        <v>3.105</v>
      </c>
      <c r="AZ1097" s="72">
        <v>17.346</v>
      </c>
      <c r="BA1097" s="12">
        <v>401.93599999999998</v>
      </c>
      <c r="BB1097" s="72">
        <v>3.4820000000000002</v>
      </c>
      <c r="BC1097" s="72">
        <v>15.513</v>
      </c>
      <c r="BD1097" s="12">
        <v>86.751999999999995</v>
      </c>
      <c r="BE1097" s="72">
        <v>0.752</v>
      </c>
      <c r="BF1097" s="72">
        <v>28.76</v>
      </c>
      <c r="BG1097" s="12">
        <v>488.68900000000002</v>
      </c>
      <c r="BH1097" s="72">
        <v>4.234</v>
      </c>
      <c r="BI1097" s="72">
        <v>12.961</v>
      </c>
      <c r="BJ1097" s="12">
        <v>1605.2560000000001</v>
      </c>
      <c r="BK1097" s="72">
        <v>13.907999999999999</v>
      </c>
      <c r="BL1097" s="72">
        <v>5.3140000000000001</v>
      </c>
      <c r="BM1097" s="12">
        <v>2838.433</v>
      </c>
      <c r="BN1097" s="72">
        <v>24.591999999999999</v>
      </c>
      <c r="BO1097" s="72">
        <v>3.391</v>
      </c>
      <c r="BP1097" s="12">
        <v>4443.6890000000003</v>
      </c>
      <c r="BQ1097" s="72">
        <v>38.499000000000002</v>
      </c>
      <c r="BR1097" s="72">
        <v>1.853</v>
      </c>
      <c r="BS1097" s="12">
        <v>5030.384</v>
      </c>
      <c r="BT1097" s="72">
        <v>43.582000000000001</v>
      </c>
      <c r="BU1097" s="72">
        <v>1.7649999999999999</v>
      </c>
      <c r="BV1097" s="12">
        <v>11542.249</v>
      </c>
      <c r="BW1097" s="72">
        <v>100</v>
      </c>
      <c r="BX1097" s="72">
        <v>1.51</v>
      </c>
      <c r="BY1097" s="13"/>
      <c r="BZ1097" s="13"/>
    </row>
    <row r="1098" spans="1:78" ht="12.75" customHeight="1">
      <c r="A1098" s="122" t="s">
        <v>44</v>
      </c>
      <c r="B1098" s="71" t="s">
        <v>73</v>
      </c>
      <c r="C1098" s="71" t="s">
        <v>26</v>
      </c>
      <c r="D1098" s="34">
        <v>45992</v>
      </c>
      <c r="E1098" s="12">
        <v>3869.6170000000002</v>
      </c>
      <c r="F1098" s="72">
        <v>34.445999999999998</v>
      </c>
      <c r="G1098" s="72">
        <v>3.3140000000000001</v>
      </c>
      <c r="H1098" s="12">
        <v>174.78299999999999</v>
      </c>
      <c r="I1098" s="72">
        <v>1.556</v>
      </c>
      <c r="J1098" s="72">
        <v>29.204999999999998</v>
      </c>
      <c r="K1098" s="12">
        <v>180.369</v>
      </c>
      <c r="L1098" s="72">
        <v>1.6060000000000001</v>
      </c>
      <c r="M1098" s="72">
        <v>20.187999999999999</v>
      </c>
      <c r="N1098" s="12">
        <v>355.15199999999999</v>
      </c>
      <c r="O1098" s="72">
        <v>3.161</v>
      </c>
      <c r="P1098" s="72">
        <v>17.757999999999999</v>
      </c>
      <c r="Q1098" s="12">
        <v>50.463000000000001</v>
      </c>
      <c r="R1098" s="72">
        <v>0.44900000000000001</v>
      </c>
      <c r="S1098" s="72">
        <v>44.871000000000002</v>
      </c>
      <c r="T1098" s="12">
        <v>405.61500000000001</v>
      </c>
      <c r="U1098" s="72">
        <v>3.6110000000000002</v>
      </c>
      <c r="V1098" s="72">
        <v>16.03</v>
      </c>
      <c r="W1098" s="12">
        <v>1660.2139999999999</v>
      </c>
      <c r="X1098" s="72">
        <v>14.779</v>
      </c>
      <c r="Y1098" s="72">
        <v>5.165</v>
      </c>
      <c r="Z1098" s="12">
        <v>2065.8290000000002</v>
      </c>
      <c r="AA1098" s="72">
        <v>18.388999999999999</v>
      </c>
      <c r="AB1098" s="72">
        <v>4.3150000000000004</v>
      </c>
      <c r="AC1098" s="12">
        <v>5935.4459999999999</v>
      </c>
      <c r="AD1098" s="72">
        <v>52.835000000000001</v>
      </c>
      <c r="AE1098" s="72">
        <v>2.68</v>
      </c>
      <c r="AF1098" s="12">
        <v>13.852</v>
      </c>
      <c r="AG1098" s="72">
        <v>0.123</v>
      </c>
      <c r="AH1098" s="72">
        <v>61.106000000000002</v>
      </c>
      <c r="AI1098" s="12">
        <v>248.50399999999999</v>
      </c>
      <c r="AJ1098" s="72">
        <v>2.2120000000000002</v>
      </c>
      <c r="AK1098" s="72">
        <v>13.044</v>
      </c>
      <c r="AL1098" s="12">
        <v>262.35599999999999</v>
      </c>
      <c r="AM1098" s="72">
        <v>2.335</v>
      </c>
      <c r="AN1098" s="72">
        <v>12.462</v>
      </c>
      <c r="AO1098" s="12">
        <v>6197.8019999999997</v>
      </c>
      <c r="AP1098" s="72">
        <v>55.170999999999999</v>
      </c>
      <c r="AQ1098" s="72">
        <v>2.4340000000000002</v>
      </c>
      <c r="AR1098" s="12">
        <v>100.52800000000001</v>
      </c>
      <c r="AS1098" s="72">
        <v>0.89500000000000002</v>
      </c>
      <c r="AT1098" s="72">
        <v>36.506999999999998</v>
      </c>
      <c r="AU1098" s="12">
        <v>37.073999999999998</v>
      </c>
      <c r="AV1098" s="72">
        <v>0.33</v>
      </c>
      <c r="AW1098" s="72">
        <v>78.736000000000004</v>
      </c>
      <c r="AX1098" s="12">
        <v>253.767</v>
      </c>
      <c r="AY1098" s="72">
        <v>2.2589999999999999</v>
      </c>
      <c r="AZ1098" s="72">
        <v>13.994999999999999</v>
      </c>
      <c r="BA1098" s="12">
        <v>290.84100000000001</v>
      </c>
      <c r="BB1098" s="72">
        <v>2.589</v>
      </c>
      <c r="BC1098" s="72">
        <v>16.914000000000001</v>
      </c>
      <c r="BD1098" s="12">
        <v>94.457999999999998</v>
      </c>
      <c r="BE1098" s="72">
        <v>0.84099999999999997</v>
      </c>
      <c r="BF1098" s="72">
        <v>36.651000000000003</v>
      </c>
      <c r="BG1098" s="12">
        <v>385.29899999999998</v>
      </c>
      <c r="BH1098" s="72">
        <v>3.43</v>
      </c>
      <c r="BI1098" s="72">
        <v>13.818</v>
      </c>
      <c r="BJ1098" s="12">
        <v>1630.9770000000001</v>
      </c>
      <c r="BK1098" s="72">
        <v>14.518000000000001</v>
      </c>
      <c r="BL1098" s="72">
        <v>5.51</v>
      </c>
      <c r="BM1098" s="12">
        <v>2919.2910000000002</v>
      </c>
      <c r="BN1098" s="72">
        <v>25.986000000000001</v>
      </c>
      <c r="BO1098" s="72">
        <v>2.806</v>
      </c>
      <c r="BP1098" s="12">
        <v>4550.268</v>
      </c>
      <c r="BQ1098" s="72">
        <v>40.505000000000003</v>
      </c>
      <c r="BR1098" s="72">
        <v>2.3170000000000002</v>
      </c>
      <c r="BS1098" s="12">
        <v>5036.0959999999995</v>
      </c>
      <c r="BT1098" s="72">
        <v>44.829000000000001</v>
      </c>
      <c r="BU1098" s="72">
        <v>2.5</v>
      </c>
      <c r="BV1098" s="12">
        <v>11233.897000000001</v>
      </c>
      <c r="BW1098" s="72">
        <v>100</v>
      </c>
      <c r="BX1098" s="72">
        <v>1.6120000000000001</v>
      </c>
      <c r="BY1098" s="13"/>
      <c r="BZ1098" s="13"/>
    </row>
    <row r="1099" spans="1:78" ht="12.75" customHeight="1">
      <c r="A1099" s="122" t="s">
        <v>44</v>
      </c>
      <c r="B1099" s="71" t="s">
        <v>73</v>
      </c>
      <c r="C1099" s="71" t="s">
        <v>26</v>
      </c>
      <c r="D1099" s="34">
        <v>46082</v>
      </c>
      <c r="E1099" s="12">
        <v>3862.3049999999998</v>
      </c>
      <c r="F1099" s="72">
        <v>34.994</v>
      </c>
      <c r="G1099" s="72">
        <v>3.3969999999999998</v>
      </c>
      <c r="H1099" s="12">
        <v>131.96199999999999</v>
      </c>
      <c r="I1099" s="72">
        <v>1.196</v>
      </c>
      <c r="J1099" s="72">
        <v>25.353000000000002</v>
      </c>
      <c r="K1099" s="12">
        <v>212.88</v>
      </c>
      <c r="L1099" s="72">
        <v>1.929</v>
      </c>
      <c r="M1099" s="72">
        <v>23.948</v>
      </c>
      <c r="N1099" s="12">
        <v>344.84199999999998</v>
      </c>
      <c r="O1099" s="72">
        <v>3.1240000000000001</v>
      </c>
      <c r="P1099" s="72">
        <v>15.379</v>
      </c>
      <c r="Q1099" s="12">
        <v>16.902000000000001</v>
      </c>
      <c r="R1099" s="72">
        <v>0.153</v>
      </c>
      <c r="S1099" s="72">
        <v>56.832000000000001</v>
      </c>
      <c r="T1099" s="12">
        <v>361.74400000000003</v>
      </c>
      <c r="U1099" s="72">
        <v>3.278</v>
      </c>
      <c r="V1099" s="72">
        <v>14.436999999999999</v>
      </c>
      <c r="W1099" s="12">
        <v>1567.8910000000001</v>
      </c>
      <c r="X1099" s="72">
        <v>14.206</v>
      </c>
      <c r="Y1099" s="72">
        <v>5.5279999999999996</v>
      </c>
      <c r="Z1099" s="12">
        <v>1929.634</v>
      </c>
      <c r="AA1099" s="72">
        <v>17.483000000000001</v>
      </c>
      <c r="AB1099" s="72">
        <v>4.891</v>
      </c>
      <c r="AC1099" s="12">
        <v>5791.9390000000003</v>
      </c>
      <c r="AD1099" s="72">
        <v>52.476999999999997</v>
      </c>
      <c r="AE1099" s="72">
        <v>2.7280000000000002</v>
      </c>
      <c r="AF1099" s="12">
        <v>21.774000000000001</v>
      </c>
      <c r="AG1099" s="72">
        <v>0.19700000000000001</v>
      </c>
      <c r="AH1099" s="72">
        <v>64.347999999999999</v>
      </c>
      <c r="AI1099" s="12">
        <v>272.50400000000002</v>
      </c>
      <c r="AJ1099" s="72">
        <v>2.4689999999999999</v>
      </c>
      <c r="AK1099" s="72">
        <v>18.364000000000001</v>
      </c>
      <c r="AL1099" s="12">
        <v>294.27800000000002</v>
      </c>
      <c r="AM1099" s="72">
        <v>2.6659999999999999</v>
      </c>
      <c r="AN1099" s="72">
        <v>17.899999999999999</v>
      </c>
      <c r="AO1099" s="12">
        <v>6086.2169999999996</v>
      </c>
      <c r="AP1099" s="72">
        <v>55.143999999999998</v>
      </c>
      <c r="AQ1099" s="72">
        <v>2.6920000000000002</v>
      </c>
      <c r="AR1099" s="12">
        <v>51.531999999999996</v>
      </c>
      <c r="AS1099" s="72">
        <v>0.46700000000000003</v>
      </c>
      <c r="AT1099" s="72">
        <v>34.015000000000001</v>
      </c>
      <c r="AU1099" s="12">
        <v>38.064999999999998</v>
      </c>
      <c r="AV1099" s="72">
        <v>0.34499999999999997</v>
      </c>
      <c r="AW1099" s="72">
        <v>52.982999999999997</v>
      </c>
      <c r="AX1099" s="12">
        <v>214.38900000000001</v>
      </c>
      <c r="AY1099" s="72">
        <v>1.9419999999999999</v>
      </c>
      <c r="AZ1099" s="72">
        <v>19.207000000000001</v>
      </c>
      <c r="BA1099" s="12">
        <v>252.45400000000001</v>
      </c>
      <c r="BB1099" s="72">
        <v>2.2869999999999999</v>
      </c>
      <c r="BC1099" s="72">
        <v>17.917999999999999</v>
      </c>
      <c r="BD1099" s="12">
        <v>100.495</v>
      </c>
      <c r="BE1099" s="72">
        <v>0.91100000000000003</v>
      </c>
      <c r="BF1099" s="72">
        <v>28.751999999999999</v>
      </c>
      <c r="BG1099" s="12">
        <v>352.94900000000001</v>
      </c>
      <c r="BH1099" s="72">
        <v>3.198</v>
      </c>
      <c r="BI1099" s="72">
        <v>17.637</v>
      </c>
      <c r="BJ1099" s="12">
        <v>1776.1179999999999</v>
      </c>
      <c r="BK1099" s="72">
        <v>16.091999999999999</v>
      </c>
      <c r="BL1099" s="72">
        <v>6.12</v>
      </c>
      <c r="BM1099" s="12">
        <v>2770.1840000000002</v>
      </c>
      <c r="BN1099" s="72">
        <v>25.099</v>
      </c>
      <c r="BO1099" s="72">
        <v>3.3860000000000001</v>
      </c>
      <c r="BP1099" s="12">
        <v>4546.3019999999997</v>
      </c>
      <c r="BQ1099" s="72">
        <v>41.191000000000003</v>
      </c>
      <c r="BR1099" s="72">
        <v>2.2869999999999999</v>
      </c>
      <c r="BS1099" s="12">
        <v>4950.7839999999997</v>
      </c>
      <c r="BT1099" s="72">
        <v>44.856000000000002</v>
      </c>
      <c r="BU1099" s="72">
        <v>1.84</v>
      </c>
      <c r="BV1099" s="12">
        <v>11037.001</v>
      </c>
      <c r="BW1099" s="72">
        <v>100</v>
      </c>
      <c r="BX1099" s="72">
        <v>1.663</v>
      </c>
      <c r="BY1099" s="13"/>
      <c r="BZ1099" s="13"/>
    </row>
    <row r="1100" spans="1:78" ht="12.75" customHeight="1">
      <c r="A1100" s="122" t="s">
        <v>44</v>
      </c>
      <c r="B1100" s="71" t="s">
        <v>73</v>
      </c>
      <c r="C1100" s="71" t="s">
        <v>26</v>
      </c>
      <c r="D1100" s="34">
        <v>46174</v>
      </c>
      <c r="E1100" s="12">
        <v>3916.3359999999998</v>
      </c>
      <c r="F1100" s="72">
        <v>34.966999999999999</v>
      </c>
      <c r="G1100" s="72">
        <v>3.9249999999999998</v>
      </c>
      <c r="H1100" s="12">
        <v>180.44499999999999</v>
      </c>
      <c r="I1100" s="72">
        <v>1.611</v>
      </c>
      <c r="J1100" s="72">
        <v>20.085999999999999</v>
      </c>
      <c r="K1100" s="12">
        <v>122.777</v>
      </c>
      <c r="L1100" s="72">
        <v>1.0960000000000001</v>
      </c>
      <c r="M1100" s="72">
        <v>18.974</v>
      </c>
      <c r="N1100" s="12">
        <v>303.22199999999998</v>
      </c>
      <c r="O1100" s="72">
        <v>2.7069999999999999</v>
      </c>
      <c r="P1100" s="72">
        <v>13.853999999999999</v>
      </c>
      <c r="Q1100" s="12">
        <v>49.384</v>
      </c>
      <c r="R1100" s="72">
        <v>0.441</v>
      </c>
      <c r="S1100" s="72">
        <v>35.030999999999999</v>
      </c>
      <c r="T1100" s="12">
        <v>352.60599999999999</v>
      </c>
      <c r="U1100" s="72">
        <v>3.1480000000000001</v>
      </c>
      <c r="V1100" s="72">
        <v>12.989000000000001</v>
      </c>
      <c r="W1100" s="12">
        <v>1561.654</v>
      </c>
      <c r="X1100" s="72">
        <v>13.943</v>
      </c>
      <c r="Y1100" s="72">
        <v>4.6820000000000004</v>
      </c>
      <c r="Z1100" s="12">
        <v>1914.261</v>
      </c>
      <c r="AA1100" s="72">
        <v>17.091000000000001</v>
      </c>
      <c r="AB1100" s="72">
        <v>3.4590000000000001</v>
      </c>
      <c r="AC1100" s="12">
        <v>5830.5959999999995</v>
      </c>
      <c r="AD1100" s="72">
        <v>52.058</v>
      </c>
      <c r="AE1100" s="72">
        <v>2.5379999999999998</v>
      </c>
      <c r="AF1100" s="12">
        <v>41.686</v>
      </c>
      <c r="AG1100" s="72">
        <v>0.372</v>
      </c>
      <c r="AH1100" s="72">
        <v>45.15</v>
      </c>
      <c r="AI1100" s="12">
        <v>233.97900000000001</v>
      </c>
      <c r="AJ1100" s="72">
        <v>2.089</v>
      </c>
      <c r="AK1100" s="72">
        <v>16.393999999999998</v>
      </c>
      <c r="AL1100" s="12">
        <v>275.666</v>
      </c>
      <c r="AM1100" s="72">
        <v>2.4609999999999999</v>
      </c>
      <c r="AN1100" s="72">
        <v>15.675000000000001</v>
      </c>
      <c r="AO1100" s="12">
        <v>6106.2619999999997</v>
      </c>
      <c r="AP1100" s="72">
        <v>54.518999999999998</v>
      </c>
      <c r="AQ1100" s="72">
        <v>2.339</v>
      </c>
      <c r="AR1100" s="12">
        <v>79.537999999999997</v>
      </c>
      <c r="AS1100" s="72">
        <v>0.71</v>
      </c>
      <c r="AT1100" s="72">
        <v>41.151000000000003</v>
      </c>
      <c r="AU1100" s="12">
        <v>47.286000000000001</v>
      </c>
      <c r="AV1100" s="72">
        <v>0.42199999999999999</v>
      </c>
      <c r="AW1100" s="72">
        <v>31.529</v>
      </c>
      <c r="AX1100" s="12">
        <v>404.64</v>
      </c>
      <c r="AY1100" s="72">
        <v>3.613</v>
      </c>
      <c r="AZ1100" s="72">
        <v>10.022</v>
      </c>
      <c r="BA1100" s="12">
        <v>451.92500000000001</v>
      </c>
      <c r="BB1100" s="72">
        <v>4.0350000000000001</v>
      </c>
      <c r="BC1100" s="72">
        <v>8.6999999999999993</v>
      </c>
      <c r="BD1100" s="12">
        <v>100.604</v>
      </c>
      <c r="BE1100" s="72">
        <v>0.89800000000000002</v>
      </c>
      <c r="BF1100" s="72">
        <v>23.797000000000001</v>
      </c>
      <c r="BG1100" s="12">
        <v>552.529</v>
      </c>
      <c r="BH1100" s="72">
        <v>4.9329999999999998</v>
      </c>
      <c r="BI1100" s="72">
        <v>7.6210000000000004</v>
      </c>
      <c r="BJ1100" s="12">
        <v>1476.07</v>
      </c>
      <c r="BK1100" s="72">
        <v>13.179</v>
      </c>
      <c r="BL1100" s="72">
        <v>6.0529999999999999</v>
      </c>
      <c r="BM1100" s="12">
        <v>2985.7869999999998</v>
      </c>
      <c r="BN1100" s="72">
        <v>26.658000000000001</v>
      </c>
      <c r="BO1100" s="72">
        <v>2.7919999999999998</v>
      </c>
      <c r="BP1100" s="12">
        <v>4461.8559999999998</v>
      </c>
      <c r="BQ1100" s="72">
        <v>39.837000000000003</v>
      </c>
      <c r="BR1100" s="72">
        <v>1.732</v>
      </c>
      <c r="BS1100" s="12">
        <v>5093.924</v>
      </c>
      <c r="BT1100" s="72">
        <v>45.481000000000002</v>
      </c>
      <c r="BU1100" s="72">
        <v>1.512</v>
      </c>
      <c r="BV1100" s="12">
        <v>11200.186</v>
      </c>
      <c r="BW1100" s="72">
        <v>100</v>
      </c>
      <c r="BX1100" s="72">
        <v>1.5940000000000001</v>
      </c>
      <c r="BY1100" s="13"/>
      <c r="BZ1100" s="13"/>
    </row>
    <row r="1101" spans="1:78" ht="12.75" customHeight="1">
      <c r="A1101" s="122" t="s">
        <v>44</v>
      </c>
      <c r="B1101" s="71" t="s">
        <v>73</v>
      </c>
      <c r="C1101" s="71" t="s">
        <v>24</v>
      </c>
      <c r="D1101" s="34">
        <v>41883</v>
      </c>
      <c r="E1101" s="12">
        <v>1764.547</v>
      </c>
      <c r="F1101" s="72">
        <v>44.220999999999997</v>
      </c>
      <c r="G1101" s="72">
        <v>4.5830000000000002</v>
      </c>
      <c r="H1101" s="12">
        <v>59.555</v>
      </c>
      <c r="I1101" s="72">
        <v>1.492</v>
      </c>
      <c r="J1101" s="72">
        <v>36.72</v>
      </c>
      <c r="K1101" s="12">
        <v>48.991999999999997</v>
      </c>
      <c r="L1101" s="72">
        <v>1.228</v>
      </c>
      <c r="M1101" s="72">
        <v>39.457999999999998</v>
      </c>
      <c r="N1101" s="12">
        <v>108.547</v>
      </c>
      <c r="O1101" s="72">
        <v>2.72</v>
      </c>
      <c r="P1101" s="72">
        <v>23.765999999999998</v>
      </c>
      <c r="Q1101" s="12">
        <v>6.524</v>
      </c>
      <c r="R1101" s="72">
        <v>0.16300000000000001</v>
      </c>
      <c r="S1101" s="72">
        <v>90.438999999999993</v>
      </c>
      <c r="T1101" s="12">
        <v>115.071</v>
      </c>
      <c r="U1101" s="72">
        <v>2.8839999999999999</v>
      </c>
      <c r="V1101" s="72">
        <v>24.175000000000001</v>
      </c>
      <c r="W1101" s="12">
        <v>275.88099999999997</v>
      </c>
      <c r="X1101" s="72">
        <v>6.9139999999999997</v>
      </c>
      <c r="Y1101" s="72">
        <v>12.199</v>
      </c>
      <c r="Z1101" s="12">
        <v>390.952</v>
      </c>
      <c r="AA1101" s="72">
        <v>9.798</v>
      </c>
      <c r="AB1101" s="72">
        <v>8.77</v>
      </c>
      <c r="AC1101" s="12">
        <v>2155.4989999999998</v>
      </c>
      <c r="AD1101" s="72">
        <v>54.018999999999998</v>
      </c>
      <c r="AE1101" s="72">
        <v>3.7</v>
      </c>
      <c r="AF1101" s="12">
        <v>1.018</v>
      </c>
      <c r="AG1101" s="72">
        <v>2.5999999999999999E-2</v>
      </c>
      <c r="AH1101" s="72">
        <v>107.36799999999999</v>
      </c>
      <c r="AI1101" s="12">
        <v>128.74299999999999</v>
      </c>
      <c r="AJ1101" s="72">
        <v>3.226</v>
      </c>
      <c r="AK1101" s="72">
        <v>15.214</v>
      </c>
      <c r="AL1101" s="12">
        <v>129.761</v>
      </c>
      <c r="AM1101" s="72">
        <v>3.2519999999999998</v>
      </c>
      <c r="AN1101" s="72">
        <v>14.984999999999999</v>
      </c>
      <c r="AO1101" s="12">
        <v>2285.2600000000002</v>
      </c>
      <c r="AP1101" s="72">
        <v>57.27</v>
      </c>
      <c r="AQ1101" s="72">
        <v>3.524</v>
      </c>
      <c r="AR1101" s="12">
        <v>29.233000000000001</v>
      </c>
      <c r="AS1101" s="72">
        <v>0.73299999999999998</v>
      </c>
      <c r="AT1101" s="72">
        <v>54.087000000000003</v>
      </c>
      <c r="AU1101" s="12">
        <v>10.683</v>
      </c>
      <c r="AV1101" s="72">
        <v>0.26800000000000002</v>
      </c>
      <c r="AW1101" s="72">
        <v>71.400999999999996</v>
      </c>
      <c r="AX1101" s="12">
        <v>205.47200000000001</v>
      </c>
      <c r="AY1101" s="72">
        <v>5.149</v>
      </c>
      <c r="AZ1101" s="72">
        <v>23.856999999999999</v>
      </c>
      <c r="BA1101" s="12">
        <v>216.155</v>
      </c>
      <c r="BB1101" s="72">
        <v>5.4169999999999998</v>
      </c>
      <c r="BC1101" s="72">
        <v>23.632999999999999</v>
      </c>
      <c r="BD1101" s="12">
        <v>172.17099999999999</v>
      </c>
      <c r="BE1101" s="72">
        <v>4.3150000000000004</v>
      </c>
      <c r="BF1101" s="72">
        <v>37.651000000000003</v>
      </c>
      <c r="BG1101" s="12">
        <v>388.32600000000002</v>
      </c>
      <c r="BH1101" s="72">
        <v>9.7319999999999993</v>
      </c>
      <c r="BI1101" s="72">
        <v>24.31</v>
      </c>
      <c r="BJ1101" s="12">
        <v>575.47299999999996</v>
      </c>
      <c r="BK1101" s="72">
        <v>14.422000000000001</v>
      </c>
      <c r="BL1101" s="72">
        <v>13.202</v>
      </c>
      <c r="BM1101" s="12">
        <v>712</v>
      </c>
      <c r="BN1101" s="72">
        <v>17.843</v>
      </c>
      <c r="BO1101" s="72">
        <v>8.3930000000000007</v>
      </c>
      <c r="BP1101" s="12">
        <v>1287.473</v>
      </c>
      <c r="BQ1101" s="72">
        <v>32.265000000000001</v>
      </c>
      <c r="BR1101" s="72">
        <v>4.9779999999999998</v>
      </c>
      <c r="BS1101" s="12">
        <v>1705.0319999999999</v>
      </c>
      <c r="BT1101" s="72">
        <v>42.73</v>
      </c>
      <c r="BU1101" s="72">
        <v>4.97</v>
      </c>
      <c r="BV1101" s="12">
        <v>3990.2919999999999</v>
      </c>
      <c r="BW1101" s="72">
        <v>100</v>
      </c>
      <c r="BX1101" s="72">
        <v>2.9159999999999999</v>
      </c>
      <c r="BY1101" s="13"/>
      <c r="BZ1101" s="13"/>
    </row>
    <row r="1102" spans="1:78" ht="12.75" customHeight="1">
      <c r="A1102" s="122" t="s">
        <v>44</v>
      </c>
      <c r="B1102" s="71" t="s">
        <v>73</v>
      </c>
      <c r="C1102" s="71" t="s">
        <v>24</v>
      </c>
      <c r="D1102" s="34">
        <v>41974</v>
      </c>
      <c r="E1102" s="12">
        <v>1843.0940000000001</v>
      </c>
      <c r="F1102" s="72">
        <v>44.06</v>
      </c>
      <c r="G1102" s="72">
        <v>5.0590000000000002</v>
      </c>
      <c r="H1102" s="12">
        <v>84.667000000000002</v>
      </c>
      <c r="I1102" s="72">
        <v>2.024</v>
      </c>
      <c r="J1102" s="72">
        <v>33.036999999999999</v>
      </c>
      <c r="K1102" s="12">
        <v>86.555000000000007</v>
      </c>
      <c r="L1102" s="72">
        <v>2.069</v>
      </c>
      <c r="M1102" s="72">
        <v>28.974</v>
      </c>
      <c r="N1102" s="12">
        <v>171.22200000000001</v>
      </c>
      <c r="O1102" s="72">
        <v>4.093</v>
      </c>
      <c r="P1102" s="72">
        <v>21.315999999999999</v>
      </c>
      <c r="Q1102" s="12">
        <v>14.246</v>
      </c>
      <c r="R1102" s="72">
        <v>0.34100000000000003</v>
      </c>
      <c r="S1102" s="72">
        <v>79.522000000000006</v>
      </c>
      <c r="T1102" s="12">
        <v>185.46799999999999</v>
      </c>
      <c r="U1102" s="72">
        <v>4.4340000000000002</v>
      </c>
      <c r="V1102" s="72">
        <v>19.012</v>
      </c>
      <c r="W1102" s="12">
        <v>293.27499999999998</v>
      </c>
      <c r="X1102" s="72">
        <v>7.0110000000000001</v>
      </c>
      <c r="Y1102" s="72">
        <v>14.97</v>
      </c>
      <c r="Z1102" s="12">
        <v>478.74299999999999</v>
      </c>
      <c r="AA1102" s="72">
        <v>11.444000000000001</v>
      </c>
      <c r="AB1102" s="72">
        <v>9.48</v>
      </c>
      <c r="AC1102" s="12">
        <v>2321.837</v>
      </c>
      <c r="AD1102" s="72">
        <v>55.503999999999998</v>
      </c>
      <c r="AE1102" s="72">
        <v>4.47</v>
      </c>
      <c r="AF1102" s="12">
        <v>12.706</v>
      </c>
      <c r="AG1102" s="72">
        <v>0.30399999999999999</v>
      </c>
      <c r="AH1102" s="72">
        <v>107.051</v>
      </c>
      <c r="AI1102" s="12">
        <v>118.706</v>
      </c>
      <c r="AJ1102" s="72">
        <v>2.8380000000000001</v>
      </c>
      <c r="AK1102" s="72">
        <v>21.119</v>
      </c>
      <c r="AL1102" s="12">
        <v>131.41200000000001</v>
      </c>
      <c r="AM1102" s="72">
        <v>3.141</v>
      </c>
      <c r="AN1102" s="72">
        <v>18.728000000000002</v>
      </c>
      <c r="AO1102" s="12">
        <v>2453.248</v>
      </c>
      <c r="AP1102" s="72">
        <v>58.646000000000001</v>
      </c>
      <c r="AQ1102" s="72">
        <v>4.0439999999999996</v>
      </c>
      <c r="AR1102" s="12">
        <v>22.204999999999998</v>
      </c>
      <c r="AS1102" s="72">
        <v>0.53100000000000003</v>
      </c>
      <c r="AT1102" s="72">
        <v>65.036000000000001</v>
      </c>
      <c r="AU1102" s="12">
        <v>17.792999999999999</v>
      </c>
      <c r="AV1102" s="72">
        <v>0.42499999999999999</v>
      </c>
      <c r="AW1102" s="72">
        <v>74.599999999999994</v>
      </c>
      <c r="AX1102" s="12">
        <v>235.09399999999999</v>
      </c>
      <c r="AY1102" s="72">
        <v>5.62</v>
      </c>
      <c r="AZ1102" s="72">
        <v>20.707000000000001</v>
      </c>
      <c r="BA1102" s="12">
        <v>252.88800000000001</v>
      </c>
      <c r="BB1102" s="72">
        <v>6.0449999999999999</v>
      </c>
      <c r="BC1102" s="72">
        <v>20.471</v>
      </c>
      <c r="BD1102" s="12">
        <v>124.393</v>
      </c>
      <c r="BE1102" s="72">
        <v>2.9740000000000002</v>
      </c>
      <c r="BF1102" s="72">
        <v>19.010999999999999</v>
      </c>
      <c r="BG1102" s="12">
        <v>377.28100000000001</v>
      </c>
      <c r="BH1102" s="72">
        <v>9.0190000000000001</v>
      </c>
      <c r="BI1102" s="72">
        <v>13.933999999999999</v>
      </c>
      <c r="BJ1102" s="12">
        <v>645.202</v>
      </c>
      <c r="BK1102" s="72">
        <v>15.423999999999999</v>
      </c>
      <c r="BL1102" s="72">
        <v>8.3789999999999996</v>
      </c>
      <c r="BM1102" s="12">
        <v>685.24199999999996</v>
      </c>
      <c r="BN1102" s="72">
        <v>16.381</v>
      </c>
      <c r="BO1102" s="72">
        <v>8.5340000000000007</v>
      </c>
      <c r="BP1102" s="12">
        <v>1330.443</v>
      </c>
      <c r="BQ1102" s="72">
        <v>31.805</v>
      </c>
      <c r="BR1102" s="72">
        <v>5.0880000000000001</v>
      </c>
      <c r="BS1102" s="12">
        <v>1729.9290000000001</v>
      </c>
      <c r="BT1102" s="72">
        <v>41.353999999999999</v>
      </c>
      <c r="BU1102" s="72">
        <v>5.0430000000000001</v>
      </c>
      <c r="BV1102" s="12">
        <v>4183.1769999999997</v>
      </c>
      <c r="BW1102" s="72">
        <v>100</v>
      </c>
      <c r="BX1102" s="72">
        <v>2.927</v>
      </c>
      <c r="BY1102" s="13"/>
      <c r="BZ1102" s="13"/>
    </row>
    <row r="1103" spans="1:78" ht="12.75" customHeight="1">
      <c r="A1103" s="122" t="s">
        <v>44</v>
      </c>
      <c r="B1103" s="71" t="s">
        <v>73</v>
      </c>
      <c r="C1103" s="71" t="s">
        <v>24</v>
      </c>
      <c r="D1103" s="34">
        <v>42064</v>
      </c>
      <c r="E1103" s="12">
        <v>1764.819</v>
      </c>
      <c r="F1103" s="72">
        <v>43.765000000000001</v>
      </c>
      <c r="G1103" s="72">
        <v>5.99</v>
      </c>
      <c r="H1103" s="12">
        <v>49.683999999999997</v>
      </c>
      <c r="I1103" s="72">
        <v>1.232</v>
      </c>
      <c r="J1103" s="72">
        <v>37.591000000000001</v>
      </c>
      <c r="K1103" s="12">
        <v>21.846</v>
      </c>
      <c r="L1103" s="72">
        <v>0.54200000000000004</v>
      </c>
      <c r="M1103" s="72">
        <v>51.872999999999998</v>
      </c>
      <c r="N1103" s="12">
        <v>71.53</v>
      </c>
      <c r="O1103" s="72">
        <v>1.774</v>
      </c>
      <c r="P1103" s="72">
        <v>30.102</v>
      </c>
      <c r="Q1103" s="12">
        <v>13.297000000000001</v>
      </c>
      <c r="R1103" s="72">
        <v>0.33</v>
      </c>
      <c r="S1103" s="72">
        <v>76.47</v>
      </c>
      <c r="T1103" s="12">
        <v>84.826999999999998</v>
      </c>
      <c r="U1103" s="72">
        <v>2.1040000000000001</v>
      </c>
      <c r="V1103" s="72">
        <v>26.100999999999999</v>
      </c>
      <c r="W1103" s="12">
        <v>367.40199999999999</v>
      </c>
      <c r="X1103" s="72">
        <v>9.1110000000000007</v>
      </c>
      <c r="Y1103" s="72">
        <v>26.760999999999999</v>
      </c>
      <c r="Z1103" s="12">
        <v>452.23</v>
      </c>
      <c r="AA1103" s="72">
        <v>11.215</v>
      </c>
      <c r="AB1103" s="72">
        <v>21.943999999999999</v>
      </c>
      <c r="AC1103" s="12">
        <v>2217.0479999999998</v>
      </c>
      <c r="AD1103" s="72">
        <v>54.978999999999999</v>
      </c>
      <c r="AE1103" s="72">
        <v>6.226</v>
      </c>
      <c r="AF1103" s="12">
        <v>10.295999999999999</v>
      </c>
      <c r="AG1103" s="72">
        <v>0.255</v>
      </c>
      <c r="AH1103" s="72">
        <v>110.178</v>
      </c>
      <c r="AI1103" s="12">
        <v>138.178</v>
      </c>
      <c r="AJ1103" s="72">
        <v>3.427</v>
      </c>
      <c r="AK1103" s="72">
        <v>18.359000000000002</v>
      </c>
      <c r="AL1103" s="12">
        <v>148.47300000000001</v>
      </c>
      <c r="AM1103" s="72">
        <v>3.6819999999999999</v>
      </c>
      <c r="AN1103" s="72">
        <v>17.899999999999999</v>
      </c>
      <c r="AO1103" s="12">
        <v>2365.5219999999999</v>
      </c>
      <c r="AP1103" s="72">
        <v>58.661000000000001</v>
      </c>
      <c r="AQ1103" s="72">
        <v>5.7720000000000002</v>
      </c>
      <c r="AR1103" s="12">
        <v>24.689</v>
      </c>
      <c r="AS1103" s="72">
        <v>0.61199999999999999</v>
      </c>
      <c r="AT1103" s="72">
        <v>66.117999999999995</v>
      </c>
      <c r="AU1103" s="12">
        <v>25.036999999999999</v>
      </c>
      <c r="AV1103" s="72">
        <v>0.621</v>
      </c>
      <c r="AW1103" s="72">
        <v>66.242999999999995</v>
      </c>
      <c r="AX1103" s="12">
        <v>174.57400000000001</v>
      </c>
      <c r="AY1103" s="72">
        <v>4.3289999999999997</v>
      </c>
      <c r="AZ1103" s="72">
        <v>23.317</v>
      </c>
      <c r="BA1103" s="12">
        <v>199.61099999999999</v>
      </c>
      <c r="BB1103" s="72">
        <v>4.95</v>
      </c>
      <c r="BC1103" s="72">
        <v>21.981000000000002</v>
      </c>
      <c r="BD1103" s="12">
        <v>122.6</v>
      </c>
      <c r="BE1103" s="72">
        <v>3.04</v>
      </c>
      <c r="BF1103" s="72">
        <v>35.764000000000003</v>
      </c>
      <c r="BG1103" s="12">
        <v>322.21199999999999</v>
      </c>
      <c r="BH1103" s="72">
        <v>7.99</v>
      </c>
      <c r="BI1103" s="72">
        <v>16.175000000000001</v>
      </c>
      <c r="BJ1103" s="12">
        <v>654.33399999999995</v>
      </c>
      <c r="BK1103" s="72">
        <v>16.225999999999999</v>
      </c>
      <c r="BL1103" s="72">
        <v>10.092000000000001</v>
      </c>
      <c r="BM1103" s="12">
        <v>665.77099999999996</v>
      </c>
      <c r="BN1103" s="72">
        <v>16.510000000000002</v>
      </c>
      <c r="BO1103" s="72">
        <v>6.5410000000000004</v>
      </c>
      <c r="BP1103" s="12">
        <v>1320.105</v>
      </c>
      <c r="BQ1103" s="72">
        <v>32.735999999999997</v>
      </c>
      <c r="BR1103" s="72">
        <v>4.9249999999999998</v>
      </c>
      <c r="BS1103" s="12">
        <v>1667.0050000000001</v>
      </c>
      <c r="BT1103" s="72">
        <v>41.338999999999999</v>
      </c>
      <c r="BU1103" s="72">
        <v>3.6930000000000001</v>
      </c>
      <c r="BV1103" s="12">
        <v>4032.527</v>
      </c>
      <c r="BW1103" s="72">
        <v>100</v>
      </c>
      <c r="BX1103" s="72">
        <v>3.8740000000000001</v>
      </c>
      <c r="BY1103" s="13"/>
      <c r="BZ1103" s="13"/>
    </row>
    <row r="1104" spans="1:78" ht="12.75" customHeight="1">
      <c r="A1104" s="122" t="s">
        <v>44</v>
      </c>
      <c r="B1104" s="71" t="s">
        <v>73</v>
      </c>
      <c r="C1104" s="71" t="s">
        <v>24</v>
      </c>
      <c r="D1104" s="34">
        <v>42156</v>
      </c>
      <c r="E1104" s="12">
        <v>1755.5129999999999</v>
      </c>
      <c r="F1104" s="72">
        <v>42.414000000000001</v>
      </c>
      <c r="G1104" s="72">
        <v>6.0039999999999996</v>
      </c>
      <c r="H1104" s="12">
        <v>82.62</v>
      </c>
      <c r="I1104" s="72">
        <v>1.996</v>
      </c>
      <c r="J1104" s="72">
        <v>31.085999999999999</v>
      </c>
      <c r="K1104" s="12">
        <v>49.512999999999998</v>
      </c>
      <c r="L1104" s="72">
        <v>1.196</v>
      </c>
      <c r="M1104" s="72">
        <v>46.936999999999998</v>
      </c>
      <c r="N1104" s="12">
        <v>132.13399999999999</v>
      </c>
      <c r="O1104" s="72">
        <v>3.1920000000000002</v>
      </c>
      <c r="P1104" s="72">
        <v>27.027000000000001</v>
      </c>
      <c r="Q1104" s="12">
        <v>5.1970000000000001</v>
      </c>
      <c r="R1104" s="72">
        <v>0.126</v>
      </c>
      <c r="S1104" s="72">
        <v>102.596</v>
      </c>
      <c r="T1104" s="12">
        <v>137.33099999999999</v>
      </c>
      <c r="U1104" s="72">
        <v>3.3180000000000001</v>
      </c>
      <c r="V1104" s="72">
        <v>26.023</v>
      </c>
      <c r="W1104" s="12">
        <v>353.76799999999997</v>
      </c>
      <c r="X1104" s="72">
        <v>8.5470000000000006</v>
      </c>
      <c r="Y1104" s="72">
        <v>9.7870000000000008</v>
      </c>
      <c r="Z1104" s="12">
        <v>491.09899999999999</v>
      </c>
      <c r="AA1104" s="72">
        <v>11.865</v>
      </c>
      <c r="AB1104" s="72">
        <v>9.3559999999999999</v>
      </c>
      <c r="AC1104" s="12">
        <v>2246.6120000000001</v>
      </c>
      <c r="AD1104" s="72">
        <v>54.28</v>
      </c>
      <c r="AE1104" s="72">
        <v>4.8579999999999997</v>
      </c>
      <c r="AF1104" s="12">
        <v>10.471</v>
      </c>
      <c r="AG1104" s="72">
        <v>0.253</v>
      </c>
      <c r="AH1104" s="72">
        <v>91.617000000000004</v>
      </c>
      <c r="AI1104" s="12">
        <v>202.85900000000001</v>
      </c>
      <c r="AJ1104" s="72">
        <v>4.9009999999999998</v>
      </c>
      <c r="AK1104" s="72">
        <v>17.343</v>
      </c>
      <c r="AL1104" s="12">
        <v>213.33</v>
      </c>
      <c r="AM1104" s="72">
        <v>5.1539999999999999</v>
      </c>
      <c r="AN1104" s="72">
        <v>16.901</v>
      </c>
      <c r="AO1104" s="12">
        <v>2459.942</v>
      </c>
      <c r="AP1104" s="72">
        <v>59.433999999999997</v>
      </c>
      <c r="AQ1104" s="72">
        <v>4.8049999999999997</v>
      </c>
      <c r="AR1104" s="12">
        <v>0</v>
      </c>
      <c r="AS1104" s="72">
        <v>0</v>
      </c>
      <c r="AT1104" s="72">
        <v>0</v>
      </c>
      <c r="AU1104" s="12">
        <v>7.2080000000000002</v>
      </c>
      <c r="AV1104" s="72">
        <v>0.17399999999999999</v>
      </c>
      <c r="AW1104" s="72">
        <v>105.54300000000001</v>
      </c>
      <c r="AX1104" s="12">
        <v>223.76400000000001</v>
      </c>
      <c r="AY1104" s="72">
        <v>5.4059999999999997</v>
      </c>
      <c r="AZ1104" s="72">
        <v>22.507000000000001</v>
      </c>
      <c r="BA1104" s="12">
        <v>230.97200000000001</v>
      </c>
      <c r="BB1104" s="72">
        <v>5.58</v>
      </c>
      <c r="BC1104" s="72">
        <v>21.367999999999999</v>
      </c>
      <c r="BD1104" s="12">
        <v>147.554</v>
      </c>
      <c r="BE1104" s="72">
        <v>3.5649999999999999</v>
      </c>
      <c r="BF1104" s="72">
        <v>19.446999999999999</v>
      </c>
      <c r="BG1104" s="12">
        <v>378.52600000000001</v>
      </c>
      <c r="BH1104" s="72">
        <v>9.1449999999999996</v>
      </c>
      <c r="BI1104" s="72">
        <v>11.933999999999999</v>
      </c>
      <c r="BJ1104" s="12">
        <v>670.68</v>
      </c>
      <c r="BK1104" s="72">
        <v>16.204000000000001</v>
      </c>
      <c r="BL1104" s="72">
        <v>6.2069999999999999</v>
      </c>
      <c r="BM1104" s="12">
        <v>629.798</v>
      </c>
      <c r="BN1104" s="72">
        <v>15.215999999999999</v>
      </c>
      <c r="BO1104" s="72">
        <v>7.16</v>
      </c>
      <c r="BP1104" s="12">
        <v>1300.4780000000001</v>
      </c>
      <c r="BQ1104" s="72">
        <v>31.420999999999999</v>
      </c>
      <c r="BR1104" s="72">
        <v>4.0279999999999996</v>
      </c>
      <c r="BS1104" s="12">
        <v>1679.0039999999999</v>
      </c>
      <c r="BT1104" s="72">
        <v>40.566000000000003</v>
      </c>
      <c r="BU1104" s="72">
        <v>3.1789999999999998</v>
      </c>
      <c r="BV1104" s="12">
        <v>4138.9459999999999</v>
      </c>
      <c r="BW1104" s="72">
        <v>100</v>
      </c>
      <c r="BX1104" s="72">
        <v>3.335</v>
      </c>
      <c r="BY1104" s="13"/>
      <c r="BZ1104" s="13"/>
    </row>
    <row r="1105" spans="1:78" ht="12.75" customHeight="1">
      <c r="A1105" s="122" t="s">
        <v>44</v>
      </c>
      <c r="B1105" s="71" t="s">
        <v>73</v>
      </c>
      <c r="C1105" s="71" t="s">
        <v>24</v>
      </c>
      <c r="D1105" s="34">
        <v>42614</v>
      </c>
      <c r="E1105" s="12">
        <v>1764.973</v>
      </c>
      <c r="F1105" s="72">
        <v>41.515000000000001</v>
      </c>
      <c r="G1105" s="72">
        <v>5.9770000000000003</v>
      </c>
      <c r="H1105" s="12">
        <v>105.31399999999999</v>
      </c>
      <c r="I1105" s="72">
        <v>2.4769999999999999</v>
      </c>
      <c r="J1105" s="72">
        <v>22.66</v>
      </c>
      <c r="K1105" s="12">
        <v>61.286000000000001</v>
      </c>
      <c r="L1105" s="72">
        <v>1.4419999999999999</v>
      </c>
      <c r="M1105" s="72">
        <v>32.197000000000003</v>
      </c>
      <c r="N1105" s="12">
        <v>166.6</v>
      </c>
      <c r="O1105" s="72">
        <v>3.919</v>
      </c>
      <c r="P1105" s="72">
        <v>17.599</v>
      </c>
      <c r="Q1105" s="12">
        <v>28.221</v>
      </c>
      <c r="R1105" s="72">
        <v>0.66400000000000003</v>
      </c>
      <c r="S1105" s="72">
        <v>56.332999999999998</v>
      </c>
      <c r="T1105" s="12">
        <v>194.821</v>
      </c>
      <c r="U1105" s="72">
        <v>4.5830000000000002</v>
      </c>
      <c r="V1105" s="72">
        <v>14.691000000000001</v>
      </c>
      <c r="W1105" s="12">
        <v>296.49400000000003</v>
      </c>
      <c r="X1105" s="72">
        <v>6.9740000000000002</v>
      </c>
      <c r="Y1105" s="72">
        <v>14.115</v>
      </c>
      <c r="Z1105" s="12">
        <v>491.315</v>
      </c>
      <c r="AA1105" s="72">
        <v>11.557</v>
      </c>
      <c r="AB1105" s="72">
        <v>7.8460000000000001</v>
      </c>
      <c r="AC1105" s="12">
        <v>2256.288</v>
      </c>
      <c r="AD1105" s="72">
        <v>53.072000000000003</v>
      </c>
      <c r="AE1105" s="72">
        <v>5.0010000000000003</v>
      </c>
      <c r="AF1105" s="12">
        <v>11.186</v>
      </c>
      <c r="AG1105" s="72">
        <v>0.26300000000000001</v>
      </c>
      <c r="AH1105" s="72">
        <v>81.391000000000005</v>
      </c>
      <c r="AI1105" s="12">
        <v>157.36500000000001</v>
      </c>
      <c r="AJ1105" s="72">
        <v>3.702</v>
      </c>
      <c r="AK1105" s="72">
        <v>20.12</v>
      </c>
      <c r="AL1105" s="12">
        <v>168.55099999999999</v>
      </c>
      <c r="AM1105" s="72">
        <v>3.9649999999999999</v>
      </c>
      <c r="AN1105" s="72">
        <v>19.236000000000001</v>
      </c>
      <c r="AO1105" s="12">
        <v>2424.8389999999999</v>
      </c>
      <c r="AP1105" s="72">
        <v>57.036999999999999</v>
      </c>
      <c r="AQ1105" s="72">
        <v>4.7569999999999997</v>
      </c>
      <c r="AR1105" s="12">
        <v>11.760999999999999</v>
      </c>
      <c r="AS1105" s="72">
        <v>0.27700000000000002</v>
      </c>
      <c r="AT1105" s="72">
        <v>58.216999999999999</v>
      </c>
      <c r="AU1105" s="12">
        <v>4.7699999999999996</v>
      </c>
      <c r="AV1105" s="72">
        <v>0.112</v>
      </c>
      <c r="AW1105" s="72">
        <v>85.067999999999998</v>
      </c>
      <c r="AX1105" s="12">
        <v>137.00299999999999</v>
      </c>
      <c r="AY1105" s="72">
        <v>3.2229999999999999</v>
      </c>
      <c r="AZ1105" s="72">
        <v>28.324999999999999</v>
      </c>
      <c r="BA1105" s="12">
        <v>141.773</v>
      </c>
      <c r="BB1105" s="72">
        <v>3.335</v>
      </c>
      <c r="BC1105" s="72">
        <v>27.056000000000001</v>
      </c>
      <c r="BD1105" s="12">
        <v>134.12100000000001</v>
      </c>
      <c r="BE1105" s="72">
        <v>3.1549999999999998</v>
      </c>
      <c r="BF1105" s="72">
        <v>24.622</v>
      </c>
      <c r="BG1105" s="12">
        <v>275.89499999999998</v>
      </c>
      <c r="BH1105" s="72">
        <v>6.49</v>
      </c>
      <c r="BI1105" s="72">
        <v>16.596</v>
      </c>
      <c r="BJ1105" s="12">
        <v>683.72900000000004</v>
      </c>
      <c r="BK1105" s="72">
        <v>16.082999999999998</v>
      </c>
      <c r="BL1105" s="72">
        <v>7.0140000000000002</v>
      </c>
      <c r="BM1105" s="12">
        <v>855.13599999999997</v>
      </c>
      <c r="BN1105" s="72">
        <v>20.114000000000001</v>
      </c>
      <c r="BO1105" s="72">
        <v>6.0209999999999999</v>
      </c>
      <c r="BP1105" s="12">
        <v>1538.865</v>
      </c>
      <c r="BQ1105" s="72">
        <v>36.197000000000003</v>
      </c>
      <c r="BR1105" s="72">
        <v>2.7109999999999999</v>
      </c>
      <c r="BS1105" s="12">
        <v>1826.52</v>
      </c>
      <c r="BT1105" s="72">
        <v>42.963000000000001</v>
      </c>
      <c r="BU1105" s="72">
        <v>2.653</v>
      </c>
      <c r="BV1105" s="12">
        <v>4251.3590000000004</v>
      </c>
      <c r="BW1105" s="72">
        <v>100</v>
      </c>
      <c r="BX1105" s="72">
        <v>3.0659999999999998</v>
      </c>
      <c r="BY1105" s="13"/>
      <c r="BZ1105" s="13"/>
    </row>
    <row r="1106" spans="1:78" ht="12.75" customHeight="1">
      <c r="A1106" s="122" t="s">
        <v>44</v>
      </c>
      <c r="B1106" s="71" t="s">
        <v>73</v>
      </c>
      <c r="C1106" s="71" t="s">
        <v>24</v>
      </c>
      <c r="D1106" s="34">
        <v>42705</v>
      </c>
      <c r="E1106" s="12">
        <v>1663.778</v>
      </c>
      <c r="F1106" s="72">
        <v>39.543999999999997</v>
      </c>
      <c r="G1106" s="72">
        <v>6.367</v>
      </c>
      <c r="H1106" s="12">
        <v>104.375</v>
      </c>
      <c r="I1106" s="72">
        <v>2.4809999999999999</v>
      </c>
      <c r="J1106" s="72">
        <v>34.718000000000004</v>
      </c>
      <c r="K1106" s="12">
        <v>68.323999999999998</v>
      </c>
      <c r="L1106" s="72">
        <v>1.6240000000000001</v>
      </c>
      <c r="M1106" s="72">
        <v>65.75</v>
      </c>
      <c r="N1106" s="12">
        <v>172.69800000000001</v>
      </c>
      <c r="O1106" s="72">
        <v>4.1050000000000004</v>
      </c>
      <c r="P1106" s="72">
        <v>30.385000000000002</v>
      </c>
      <c r="Q1106" s="12">
        <v>4.4349999999999996</v>
      </c>
      <c r="R1106" s="72">
        <v>0.105</v>
      </c>
      <c r="S1106" s="72">
        <v>106.58799999999999</v>
      </c>
      <c r="T1106" s="12">
        <v>177.13399999999999</v>
      </c>
      <c r="U1106" s="72">
        <v>4.21</v>
      </c>
      <c r="V1106" s="72">
        <v>29.963000000000001</v>
      </c>
      <c r="W1106" s="12">
        <v>424.67700000000002</v>
      </c>
      <c r="X1106" s="72">
        <v>10.093999999999999</v>
      </c>
      <c r="Y1106" s="72">
        <v>19.515999999999998</v>
      </c>
      <c r="Z1106" s="12">
        <v>601.81100000000004</v>
      </c>
      <c r="AA1106" s="72">
        <v>14.304</v>
      </c>
      <c r="AB1106" s="72">
        <v>15.154999999999999</v>
      </c>
      <c r="AC1106" s="12">
        <v>2265.5889999999999</v>
      </c>
      <c r="AD1106" s="72">
        <v>53.847000000000001</v>
      </c>
      <c r="AE1106" s="72">
        <v>5.6820000000000004</v>
      </c>
      <c r="AF1106" s="12">
        <v>0</v>
      </c>
      <c r="AG1106" s="72">
        <v>0</v>
      </c>
      <c r="AH1106" s="72">
        <v>0</v>
      </c>
      <c r="AI1106" s="12">
        <v>92.370999999999995</v>
      </c>
      <c r="AJ1106" s="72">
        <v>2.1949999999999998</v>
      </c>
      <c r="AK1106" s="72">
        <v>31.969000000000001</v>
      </c>
      <c r="AL1106" s="12">
        <v>92.370999999999995</v>
      </c>
      <c r="AM1106" s="72">
        <v>2.1949999999999998</v>
      </c>
      <c r="AN1106" s="72">
        <v>31.969000000000001</v>
      </c>
      <c r="AO1106" s="12">
        <v>2357.9609999999998</v>
      </c>
      <c r="AP1106" s="72">
        <v>56.042999999999999</v>
      </c>
      <c r="AQ1106" s="72">
        <v>5.6449999999999996</v>
      </c>
      <c r="AR1106" s="12">
        <v>28.221</v>
      </c>
      <c r="AS1106" s="72">
        <v>0.67100000000000004</v>
      </c>
      <c r="AT1106" s="72">
        <v>101.499</v>
      </c>
      <c r="AU1106" s="12">
        <v>8.0719999999999992</v>
      </c>
      <c r="AV1106" s="72">
        <v>0.192</v>
      </c>
      <c r="AW1106" s="72">
        <v>101.977</v>
      </c>
      <c r="AX1106" s="12">
        <v>179.76300000000001</v>
      </c>
      <c r="AY1106" s="72">
        <v>4.2729999999999997</v>
      </c>
      <c r="AZ1106" s="72">
        <v>25.46</v>
      </c>
      <c r="BA1106" s="12">
        <v>187.83500000000001</v>
      </c>
      <c r="BB1106" s="72">
        <v>4.4640000000000004</v>
      </c>
      <c r="BC1106" s="72">
        <v>22.704999999999998</v>
      </c>
      <c r="BD1106" s="12">
        <v>82.968000000000004</v>
      </c>
      <c r="BE1106" s="72">
        <v>1.972</v>
      </c>
      <c r="BF1106" s="72">
        <v>36.713000000000001</v>
      </c>
      <c r="BG1106" s="12">
        <v>270.803</v>
      </c>
      <c r="BH1106" s="72">
        <v>6.4359999999999999</v>
      </c>
      <c r="BI1106" s="72">
        <v>18.847999999999999</v>
      </c>
      <c r="BJ1106" s="12">
        <v>641.23299999999995</v>
      </c>
      <c r="BK1106" s="72">
        <v>15.24</v>
      </c>
      <c r="BL1106" s="72">
        <v>9.4670000000000005</v>
      </c>
      <c r="BM1106" s="12">
        <v>909.20799999999997</v>
      </c>
      <c r="BN1106" s="72">
        <v>21.61</v>
      </c>
      <c r="BO1106" s="72">
        <v>6.4260000000000002</v>
      </c>
      <c r="BP1106" s="12">
        <v>1550.441</v>
      </c>
      <c r="BQ1106" s="72">
        <v>36.85</v>
      </c>
      <c r="BR1106" s="72">
        <v>4.4370000000000003</v>
      </c>
      <c r="BS1106" s="12">
        <v>1849.4649999999999</v>
      </c>
      <c r="BT1106" s="72">
        <v>43.957000000000001</v>
      </c>
      <c r="BU1106" s="72">
        <v>4.016</v>
      </c>
      <c r="BV1106" s="12">
        <v>4207.4260000000004</v>
      </c>
      <c r="BW1106" s="72">
        <v>100</v>
      </c>
      <c r="BX1106" s="72">
        <v>3.7280000000000002</v>
      </c>
      <c r="BY1106" s="13"/>
      <c r="BZ1106" s="13"/>
    </row>
    <row r="1107" spans="1:78" ht="12.75" customHeight="1">
      <c r="A1107" s="122" t="s">
        <v>44</v>
      </c>
      <c r="B1107" s="71" t="s">
        <v>73</v>
      </c>
      <c r="C1107" s="71" t="s">
        <v>24</v>
      </c>
      <c r="D1107" s="34">
        <v>42795</v>
      </c>
      <c r="E1107" s="12">
        <v>1780.586</v>
      </c>
      <c r="F1107" s="72">
        <v>41.606000000000002</v>
      </c>
      <c r="G1107" s="72">
        <v>4.726</v>
      </c>
      <c r="H1107" s="12">
        <v>120.136</v>
      </c>
      <c r="I1107" s="72">
        <v>2.8069999999999999</v>
      </c>
      <c r="J1107" s="72">
        <v>23.338999999999999</v>
      </c>
      <c r="K1107" s="12">
        <v>103.36499999999999</v>
      </c>
      <c r="L1107" s="72">
        <v>2.415</v>
      </c>
      <c r="M1107" s="72">
        <v>35.045999999999999</v>
      </c>
      <c r="N1107" s="12">
        <v>223.501</v>
      </c>
      <c r="O1107" s="72">
        <v>5.2220000000000004</v>
      </c>
      <c r="P1107" s="72">
        <v>16.757999999999999</v>
      </c>
      <c r="Q1107" s="12">
        <v>0</v>
      </c>
      <c r="R1107" s="72">
        <v>0</v>
      </c>
      <c r="S1107" s="72">
        <v>0</v>
      </c>
      <c r="T1107" s="12">
        <v>223.501</v>
      </c>
      <c r="U1107" s="72">
        <v>5.2220000000000004</v>
      </c>
      <c r="V1107" s="72">
        <v>16.757999999999999</v>
      </c>
      <c r="W1107" s="12">
        <v>265.7</v>
      </c>
      <c r="X1107" s="72">
        <v>6.2089999999999996</v>
      </c>
      <c r="Y1107" s="72">
        <v>13.324999999999999</v>
      </c>
      <c r="Z1107" s="12">
        <v>489.20100000000002</v>
      </c>
      <c r="AA1107" s="72">
        <v>11.430999999999999</v>
      </c>
      <c r="AB1107" s="72">
        <v>8.6219999999999999</v>
      </c>
      <c r="AC1107" s="12">
        <v>2269.7860000000001</v>
      </c>
      <c r="AD1107" s="72">
        <v>53.036999999999999</v>
      </c>
      <c r="AE1107" s="72">
        <v>4.593</v>
      </c>
      <c r="AF1107" s="12">
        <v>0</v>
      </c>
      <c r="AG1107" s="72">
        <v>0</v>
      </c>
      <c r="AH1107" s="72">
        <v>0</v>
      </c>
      <c r="AI1107" s="12">
        <v>151.035</v>
      </c>
      <c r="AJ1107" s="72">
        <v>3.5289999999999999</v>
      </c>
      <c r="AK1107" s="72">
        <v>31.242000000000001</v>
      </c>
      <c r="AL1107" s="12">
        <v>151.035</v>
      </c>
      <c r="AM1107" s="72">
        <v>3.5289999999999999</v>
      </c>
      <c r="AN1107" s="72">
        <v>31.242000000000001</v>
      </c>
      <c r="AO1107" s="12">
        <v>2420.8209999999999</v>
      </c>
      <c r="AP1107" s="72">
        <v>56.567</v>
      </c>
      <c r="AQ1107" s="72">
        <v>4.76</v>
      </c>
      <c r="AR1107" s="12">
        <v>18.166</v>
      </c>
      <c r="AS1107" s="72">
        <v>0.42399999999999999</v>
      </c>
      <c r="AT1107" s="72">
        <v>53.914000000000001</v>
      </c>
      <c r="AU1107" s="12">
        <v>0</v>
      </c>
      <c r="AV1107" s="72">
        <v>0</v>
      </c>
      <c r="AW1107" s="72">
        <v>0</v>
      </c>
      <c r="AX1107" s="12">
        <v>193.655</v>
      </c>
      <c r="AY1107" s="72">
        <v>4.5250000000000004</v>
      </c>
      <c r="AZ1107" s="72">
        <v>27.431000000000001</v>
      </c>
      <c r="BA1107" s="12">
        <v>193.655</v>
      </c>
      <c r="BB1107" s="72">
        <v>4.5250000000000004</v>
      </c>
      <c r="BC1107" s="72">
        <v>27.431000000000001</v>
      </c>
      <c r="BD1107" s="12">
        <v>94.600999999999999</v>
      </c>
      <c r="BE1107" s="72">
        <v>2.2109999999999999</v>
      </c>
      <c r="BF1107" s="72">
        <v>27.788</v>
      </c>
      <c r="BG1107" s="12">
        <v>288.25599999999997</v>
      </c>
      <c r="BH1107" s="72">
        <v>6.7359999999999998</v>
      </c>
      <c r="BI1107" s="72">
        <v>19.957999999999998</v>
      </c>
      <c r="BJ1107" s="12">
        <v>764.173</v>
      </c>
      <c r="BK1107" s="72">
        <v>17.856000000000002</v>
      </c>
      <c r="BL1107" s="72">
        <v>9.5879999999999992</v>
      </c>
      <c r="BM1107" s="12">
        <v>788.17100000000005</v>
      </c>
      <c r="BN1107" s="72">
        <v>18.417000000000002</v>
      </c>
      <c r="BO1107" s="72">
        <v>8.92</v>
      </c>
      <c r="BP1107" s="12">
        <v>1552.3440000000001</v>
      </c>
      <c r="BQ1107" s="72">
        <v>36.273000000000003</v>
      </c>
      <c r="BR1107" s="72">
        <v>4.6020000000000003</v>
      </c>
      <c r="BS1107" s="12">
        <v>1858.7660000000001</v>
      </c>
      <c r="BT1107" s="72">
        <v>43.433</v>
      </c>
      <c r="BU1107" s="72">
        <v>3.9</v>
      </c>
      <c r="BV1107" s="12">
        <v>4279.5879999999997</v>
      </c>
      <c r="BW1107" s="72">
        <v>100</v>
      </c>
      <c r="BX1107" s="72">
        <v>2.7450000000000001</v>
      </c>
      <c r="BY1107" s="13"/>
      <c r="BZ1107" s="13"/>
    </row>
    <row r="1108" spans="1:78" ht="12.75" customHeight="1">
      <c r="A1108" s="122" t="s">
        <v>44</v>
      </c>
      <c r="B1108" s="71" t="s">
        <v>73</v>
      </c>
      <c r="C1108" s="71" t="s">
        <v>24</v>
      </c>
      <c r="D1108" s="34">
        <v>42887</v>
      </c>
      <c r="E1108" s="12">
        <v>1897.4359999999999</v>
      </c>
      <c r="F1108" s="72">
        <v>43.77</v>
      </c>
      <c r="G1108" s="72">
        <v>5.2119999999999997</v>
      </c>
      <c r="H1108" s="12">
        <v>85.763000000000005</v>
      </c>
      <c r="I1108" s="72">
        <v>1.978</v>
      </c>
      <c r="J1108" s="72">
        <v>36.981000000000002</v>
      </c>
      <c r="K1108" s="12">
        <v>42.866</v>
      </c>
      <c r="L1108" s="72">
        <v>0.98899999999999999</v>
      </c>
      <c r="M1108" s="72">
        <v>45.451999999999998</v>
      </c>
      <c r="N1108" s="12">
        <v>128.62899999999999</v>
      </c>
      <c r="O1108" s="72">
        <v>2.9670000000000001</v>
      </c>
      <c r="P1108" s="72">
        <v>28.623999999999999</v>
      </c>
      <c r="Q1108" s="12">
        <v>0</v>
      </c>
      <c r="R1108" s="72">
        <v>0</v>
      </c>
      <c r="S1108" s="72">
        <v>0</v>
      </c>
      <c r="T1108" s="12">
        <v>128.62899999999999</v>
      </c>
      <c r="U1108" s="72">
        <v>2.9670000000000001</v>
      </c>
      <c r="V1108" s="72">
        <v>28.623999999999999</v>
      </c>
      <c r="W1108" s="12">
        <v>325.09399999999999</v>
      </c>
      <c r="X1108" s="72">
        <v>7.4989999999999997</v>
      </c>
      <c r="Y1108" s="72">
        <v>15.4</v>
      </c>
      <c r="Z1108" s="12">
        <v>453.72300000000001</v>
      </c>
      <c r="AA1108" s="72">
        <v>10.467000000000001</v>
      </c>
      <c r="AB1108" s="72">
        <v>10.68</v>
      </c>
      <c r="AC1108" s="12">
        <v>2351.1590000000001</v>
      </c>
      <c r="AD1108" s="72">
        <v>54.237000000000002</v>
      </c>
      <c r="AE1108" s="72">
        <v>4.7969999999999997</v>
      </c>
      <c r="AF1108" s="12">
        <v>14.648</v>
      </c>
      <c r="AG1108" s="72">
        <v>0.33800000000000002</v>
      </c>
      <c r="AH1108" s="72">
        <v>79.385000000000005</v>
      </c>
      <c r="AI1108" s="12">
        <v>118.321</v>
      </c>
      <c r="AJ1108" s="72">
        <v>2.7290000000000001</v>
      </c>
      <c r="AK1108" s="72">
        <v>19.594000000000001</v>
      </c>
      <c r="AL1108" s="12">
        <v>132.96899999999999</v>
      </c>
      <c r="AM1108" s="72">
        <v>3.0670000000000002</v>
      </c>
      <c r="AN1108" s="72">
        <v>17.448</v>
      </c>
      <c r="AO1108" s="12">
        <v>2484.1280000000002</v>
      </c>
      <c r="AP1108" s="72">
        <v>57.304000000000002</v>
      </c>
      <c r="AQ1108" s="72">
        <v>4.577</v>
      </c>
      <c r="AR1108" s="12">
        <v>6.6829999999999998</v>
      </c>
      <c r="AS1108" s="72">
        <v>0.154</v>
      </c>
      <c r="AT1108" s="72">
        <v>103.163</v>
      </c>
      <c r="AU1108" s="12">
        <v>0</v>
      </c>
      <c r="AV1108" s="72">
        <v>0</v>
      </c>
      <c r="AW1108" s="72">
        <v>0</v>
      </c>
      <c r="AX1108" s="12">
        <v>122.889</v>
      </c>
      <c r="AY1108" s="72">
        <v>2.835</v>
      </c>
      <c r="AZ1108" s="72">
        <v>21.567</v>
      </c>
      <c r="BA1108" s="12">
        <v>122.889</v>
      </c>
      <c r="BB1108" s="72">
        <v>2.835</v>
      </c>
      <c r="BC1108" s="72">
        <v>21.567</v>
      </c>
      <c r="BD1108" s="12">
        <v>97.825000000000003</v>
      </c>
      <c r="BE1108" s="72">
        <v>2.2570000000000001</v>
      </c>
      <c r="BF1108" s="72">
        <v>28.338999999999999</v>
      </c>
      <c r="BG1108" s="12">
        <v>220.715</v>
      </c>
      <c r="BH1108" s="72">
        <v>5.0910000000000002</v>
      </c>
      <c r="BI1108" s="72">
        <v>16.356000000000002</v>
      </c>
      <c r="BJ1108" s="12">
        <v>686.35199999999998</v>
      </c>
      <c r="BK1108" s="72">
        <v>15.833</v>
      </c>
      <c r="BL1108" s="72">
        <v>7.3550000000000004</v>
      </c>
      <c r="BM1108" s="12">
        <v>937.09900000000005</v>
      </c>
      <c r="BN1108" s="72">
        <v>21.617000000000001</v>
      </c>
      <c r="BO1108" s="72">
        <v>4.9989999999999997</v>
      </c>
      <c r="BP1108" s="12">
        <v>1623.451</v>
      </c>
      <c r="BQ1108" s="72">
        <v>37.450000000000003</v>
      </c>
      <c r="BR1108" s="72">
        <v>3.5059999999999998</v>
      </c>
      <c r="BS1108" s="12">
        <v>1850.8489999999999</v>
      </c>
      <c r="BT1108" s="72">
        <v>42.695999999999998</v>
      </c>
      <c r="BU1108" s="72">
        <v>3.004</v>
      </c>
      <c r="BV1108" s="12">
        <v>4334.9769999999999</v>
      </c>
      <c r="BW1108" s="72">
        <v>100</v>
      </c>
      <c r="BX1108" s="72">
        <v>2.5910000000000002</v>
      </c>
      <c r="BY1108" s="13"/>
      <c r="BZ1108" s="13"/>
    </row>
    <row r="1109" spans="1:78" ht="12.75" customHeight="1">
      <c r="A1109" s="122" t="s">
        <v>44</v>
      </c>
      <c r="B1109" s="71" t="s">
        <v>73</v>
      </c>
      <c r="C1109" s="71" t="s">
        <v>24</v>
      </c>
      <c r="D1109" s="34">
        <v>43344</v>
      </c>
      <c r="E1109" s="12">
        <v>1967.9829999999999</v>
      </c>
      <c r="F1109" s="72">
        <v>44.121000000000002</v>
      </c>
      <c r="G1109" s="72">
        <v>6.194</v>
      </c>
      <c r="H1109" s="12">
        <v>57.112000000000002</v>
      </c>
      <c r="I1109" s="72">
        <v>1.28</v>
      </c>
      <c r="J1109" s="72">
        <v>25.122</v>
      </c>
      <c r="K1109" s="12">
        <v>96.405000000000001</v>
      </c>
      <c r="L1109" s="72">
        <v>2.161</v>
      </c>
      <c r="M1109" s="72">
        <v>22.655999999999999</v>
      </c>
      <c r="N1109" s="12">
        <v>153.517</v>
      </c>
      <c r="O1109" s="72">
        <v>3.4420000000000002</v>
      </c>
      <c r="P1109" s="72">
        <v>16.663</v>
      </c>
      <c r="Q1109" s="12">
        <v>8.9309999999999992</v>
      </c>
      <c r="R1109" s="72">
        <v>0.2</v>
      </c>
      <c r="S1109" s="72">
        <v>104.20699999999999</v>
      </c>
      <c r="T1109" s="12">
        <v>162.447</v>
      </c>
      <c r="U1109" s="72">
        <v>3.6419999999999999</v>
      </c>
      <c r="V1109" s="72">
        <v>16.167000000000002</v>
      </c>
      <c r="W1109" s="12">
        <v>314.15899999999999</v>
      </c>
      <c r="X1109" s="72">
        <v>7.0430000000000001</v>
      </c>
      <c r="Y1109" s="72">
        <v>18.902000000000001</v>
      </c>
      <c r="Z1109" s="12">
        <v>476.60599999999999</v>
      </c>
      <c r="AA1109" s="72">
        <v>10.685</v>
      </c>
      <c r="AB1109" s="72">
        <v>11.345000000000001</v>
      </c>
      <c r="AC1109" s="12">
        <v>2444.5889999999999</v>
      </c>
      <c r="AD1109" s="72">
        <v>54.805999999999997</v>
      </c>
      <c r="AE1109" s="72">
        <v>5.5819999999999999</v>
      </c>
      <c r="AF1109" s="12">
        <v>1.2849999999999999</v>
      </c>
      <c r="AG1109" s="72">
        <v>2.9000000000000001E-2</v>
      </c>
      <c r="AH1109" s="72">
        <v>107.16200000000001</v>
      </c>
      <c r="AI1109" s="12">
        <v>169.35400000000001</v>
      </c>
      <c r="AJ1109" s="72">
        <v>3.7970000000000002</v>
      </c>
      <c r="AK1109" s="72">
        <v>18.974</v>
      </c>
      <c r="AL1109" s="12">
        <v>170.63900000000001</v>
      </c>
      <c r="AM1109" s="72">
        <v>3.8260000000000001</v>
      </c>
      <c r="AN1109" s="72">
        <v>18.803999999999998</v>
      </c>
      <c r="AO1109" s="12">
        <v>2615.2280000000001</v>
      </c>
      <c r="AP1109" s="72">
        <v>58.631</v>
      </c>
      <c r="AQ1109" s="72">
        <v>5.2990000000000004</v>
      </c>
      <c r="AR1109" s="12">
        <v>38.375</v>
      </c>
      <c r="AS1109" s="72">
        <v>0.86</v>
      </c>
      <c r="AT1109" s="72">
        <v>42.021999999999998</v>
      </c>
      <c r="AU1109" s="12">
        <v>2.964</v>
      </c>
      <c r="AV1109" s="72">
        <v>6.6000000000000003E-2</v>
      </c>
      <c r="AW1109" s="72">
        <v>106.074</v>
      </c>
      <c r="AX1109" s="12">
        <v>154.50700000000001</v>
      </c>
      <c r="AY1109" s="72">
        <v>3.464</v>
      </c>
      <c r="AZ1109" s="72">
        <v>25.414999999999999</v>
      </c>
      <c r="BA1109" s="12">
        <v>157.471</v>
      </c>
      <c r="BB1109" s="72">
        <v>3.53</v>
      </c>
      <c r="BC1109" s="72">
        <v>24.556999999999999</v>
      </c>
      <c r="BD1109" s="12">
        <v>163.84800000000001</v>
      </c>
      <c r="BE1109" s="72">
        <v>3.673</v>
      </c>
      <c r="BF1109" s="72">
        <v>17.346</v>
      </c>
      <c r="BG1109" s="12">
        <v>321.32</v>
      </c>
      <c r="BH1109" s="72">
        <v>7.2039999999999997</v>
      </c>
      <c r="BI1109" s="72">
        <v>14.481999999999999</v>
      </c>
      <c r="BJ1109" s="12">
        <v>632.20000000000005</v>
      </c>
      <c r="BK1109" s="72">
        <v>14.173</v>
      </c>
      <c r="BL1109" s="72">
        <v>9.4819999999999993</v>
      </c>
      <c r="BM1109" s="12">
        <v>853.34699999999998</v>
      </c>
      <c r="BN1109" s="72">
        <v>19.131</v>
      </c>
      <c r="BO1109" s="72">
        <v>7.7329999999999997</v>
      </c>
      <c r="BP1109" s="12">
        <v>1485.547</v>
      </c>
      <c r="BQ1109" s="72">
        <v>33.305</v>
      </c>
      <c r="BR1109" s="72">
        <v>4.18</v>
      </c>
      <c r="BS1109" s="12">
        <v>1845.242</v>
      </c>
      <c r="BT1109" s="72">
        <v>41.369</v>
      </c>
      <c r="BU1109" s="72">
        <v>2.7629999999999999</v>
      </c>
      <c r="BV1109" s="12">
        <v>4460.47</v>
      </c>
      <c r="BW1109" s="72">
        <v>100</v>
      </c>
      <c r="BX1109" s="72">
        <v>3.3580000000000001</v>
      </c>
      <c r="BY1109" s="13"/>
      <c r="BZ1109" s="13"/>
    </row>
    <row r="1110" spans="1:78" ht="12.75" customHeight="1">
      <c r="A1110" s="122" t="s">
        <v>44</v>
      </c>
      <c r="B1110" s="71" t="s">
        <v>73</v>
      </c>
      <c r="C1110" s="71" t="s">
        <v>24</v>
      </c>
      <c r="D1110" s="34">
        <v>43435</v>
      </c>
      <c r="E1110" s="12">
        <v>1847.683</v>
      </c>
      <c r="F1110" s="72">
        <v>41.857999999999997</v>
      </c>
      <c r="G1110" s="72">
        <v>6.149</v>
      </c>
      <c r="H1110" s="12">
        <v>98.486000000000004</v>
      </c>
      <c r="I1110" s="72">
        <v>2.2309999999999999</v>
      </c>
      <c r="J1110" s="72">
        <v>42.49</v>
      </c>
      <c r="K1110" s="12">
        <v>69.668999999999997</v>
      </c>
      <c r="L1110" s="72">
        <v>1.5780000000000001</v>
      </c>
      <c r="M1110" s="72">
        <v>39.625999999999998</v>
      </c>
      <c r="N1110" s="12">
        <v>168.155</v>
      </c>
      <c r="O1110" s="72">
        <v>3.8090000000000002</v>
      </c>
      <c r="P1110" s="72">
        <v>31.202000000000002</v>
      </c>
      <c r="Q1110" s="12">
        <v>0</v>
      </c>
      <c r="R1110" s="72">
        <v>0</v>
      </c>
      <c r="S1110" s="72">
        <v>0</v>
      </c>
      <c r="T1110" s="12">
        <v>168.155</v>
      </c>
      <c r="U1110" s="72">
        <v>3.8090000000000002</v>
      </c>
      <c r="V1110" s="72">
        <v>31.202000000000002</v>
      </c>
      <c r="W1110" s="12">
        <v>359.66300000000001</v>
      </c>
      <c r="X1110" s="72">
        <v>8.1479999999999997</v>
      </c>
      <c r="Y1110" s="72">
        <v>13.081</v>
      </c>
      <c r="Z1110" s="12">
        <v>527.81799999999998</v>
      </c>
      <c r="AA1110" s="72">
        <v>11.957000000000001</v>
      </c>
      <c r="AB1110" s="72">
        <v>12.209</v>
      </c>
      <c r="AC1110" s="12">
        <v>2375.5010000000002</v>
      </c>
      <c r="AD1110" s="72">
        <v>53.814999999999998</v>
      </c>
      <c r="AE1110" s="72">
        <v>5.6539999999999999</v>
      </c>
      <c r="AF1110" s="12">
        <v>3.246</v>
      </c>
      <c r="AG1110" s="72">
        <v>7.3999999999999996E-2</v>
      </c>
      <c r="AH1110" s="72">
        <v>115.04900000000001</v>
      </c>
      <c r="AI1110" s="12">
        <v>157.011</v>
      </c>
      <c r="AJ1110" s="72">
        <v>3.5569999999999999</v>
      </c>
      <c r="AK1110" s="72">
        <v>12.72</v>
      </c>
      <c r="AL1110" s="12">
        <v>160.25700000000001</v>
      </c>
      <c r="AM1110" s="72">
        <v>3.6309999999999998</v>
      </c>
      <c r="AN1110" s="72">
        <v>12.099</v>
      </c>
      <c r="AO1110" s="12">
        <v>2535.7579999999998</v>
      </c>
      <c r="AP1110" s="72">
        <v>57.445999999999998</v>
      </c>
      <c r="AQ1110" s="72">
        <v>5.1260000000000003</v>
      </c>
      <c r="AR1110" s="12">
        <v>14.752000000000001</v>
      </c>
      <c r="AS1110" s="72">
        <v>0.33400000000000002</v>
      </c>
      <c r="AT1110" s="72">
        <v>84.099000000000004</v>
      </c>
      <c r="AU1110" s="12">
        <v>19.05</v>
      </c>
      <c r="AV1110" s="72">
        <v>0.432</v>
      </c>
      <c r="AW1110" s="72">
        <v>76.016000000000005</v>
      </c>
      <c r="AX1110" s="12">
        <v>172.36099999999999</v>
      </c>
      <c r="AY1110" s="72">
        <v>3.9049999999999998</v>
      </c>
      <c r="AZ1110" s="72">
        <v>20.417999999999999</v>
      </c>
      <c r="BA1110" s="12">
        <v>191.411</v>
      </c>
      <c r="BB1110" s="72">
        <v>4.3360000000000003</v>
      </c>
      <c r="BC1110" s="72">
        <v>19.997</v>
      </c>
      <c r="BD1110" s="12">
        <v>122.857</v>
      </c>
      <c r="BE1110" s="72">
        <v>2.7829999999999999</v>
      </c>
      <c r="BF1110" s="72">
        <v>20.791</v>
      </c>
      <c r="BG1110" s="12">
        <v>314.26799999999997</v>
      </c>
      <c r="BH1110" s="72">
        <v>7.12</v>
      </c>
      <c r="BI1110" s="72">
        <v>12.388</v>
      </c>
      <c r="BJ1110" s="12">
        <v>690.83100000000002</v>
      </c>
      <c r="BK1110" s="72">
        <v>15.65</v>
      </c>
      <c r="BL1110" s="72">
        <v>8.3320000000000007</v>
      </c>
      <c r="BM1110" s="12">
        <v>858.56600000000003</v>
      </c>
      <c r="BN1110" s="72">
        <v>19.45</v>
      </c>
      <c r="BO1110" s="72">
        <v>9.423</v>
      </c>
      <c r="BP1110" s="12">
        <v>1549.3969999999999</v>
      </c>
      <c r="BQ1110" s="72">
        <v>35.1</v>
      </c>
      <c r="BR1110" s="72">
        <v>4.84</v>
      </c>
      <c r="BS1110" s="12">
        <v>1878.4169999999999</v>
      </c>
      <c r="BT1110" s="72">
        <v>42.554000000000002</v>
      </c>
      <c r="BU1110" s="72">
        <v>3.4670000000000001</v>
      </c>
      <c r="BV1110" s="12">
        <v>4414.1750000000002</v>
      </c>
      <c r="BW1110" s="72">
        <v>100</v>
      </c>
      <c r="BX1110" s="72">
        <v>2.9830000000000001</v>
      </c>
      <c r="BY1110" s="13"/>
      <c r="BZ1110" s="13"/>
    </row>
    <row r="1111" spans="1:78" ht="12.75" customHeight="1">
      <c r="A1111" s="122" t="s">
        <v>44</v>
      </c>
      <c r="B1111" s="71" t="s">
        <v>73</v>
      </c>
      <c r="C1111" s="71" t="s">
        <v>24</v>
      </c>
      <c r="D1111" s="34">
        <v>43525</v>
      </c>
      <c r="E1111" s="12">
        <v>1938.7380000000001</v>
      </c>
      <c r="F1111" s="72">
        <v>41.911000000000001</v>
      </c>
      <c r="G1111" s="72">
        <v>4.63</v>
      </c>
      <c r="H1111" s="12">
        <v>87.182000000000002</v>
      </c>
      <c r="I1111" s="72">
        <v>1.885</v>
      </c>
      <c r="J1111" s="72">
        <v>46.381999999999998</v>
      </c>
      <c r="K1111" s="12">
        <v>121.685</v>
      </c>
      <c r="L1111" s="72">
        <v>2.6309999999999998</v>
      </c>
      <c r="M1111" s="72">
        <v>31.777999999999999</v>
      </c>
      <c r="N1111" s="12">
        <v>208.86699999999999</v>
      </c>
      <c r="O1111" s="72">
        <v>4.5149999999999997</v>
      </c>
      <c r="P1111" s="72">
        <v>24.027000000000001</v>
      </c>
      <c r="Q1111" s="12">
        <v>0</v>
      </c>
      <c r="R1111" s="72">
        <v>0</v>
      </c>
      <c r="S1111" s="72">
        <v>0</v>
      </c>
      <c r="T1111" s="12">
        <v>208.86699999999999</v>
      </c>
      <c r="U1111" s="72">
        <v>4.5149999999999997</v>
      </c>
      <c r="V1111" s="72">
        <v>24.027000000000001</v>
      </c>
      <c r="W1111" s="12">
        <v>320.22000000000003</v>
      </c>
      <c r="X1111" s="72">
        <v>6.9219999999999997</v>
      </c>
      <c r="Y1111" s="72">
        <v>13.625999999999999</v>
      </c>
      <c r="Z1111" s="12">
        <v>529.08699999999999</v>
      </c>
      <c r="AA1111" s="72">
        <v>11.438000000000001</v>
      </c>
      <c r="AB1111" s="72">
        <v>9.8879999999999999</v>
      </c>
      <c r="AC1111" s="12">
        <v>2467.8240000000001</v>
      </c>
      <c r="AD1111" s="72">
        <v>53.347999999999999</v>
      </c>
      <c r="AE1111" s="72">
        <v>4.1449999999999996</v>
      </c>
      <c r="AF1111" s="12">
        <v>10.032999999999999</v>
      </c>
      <c r="AG1111" s="72">
        <v>0.217</v>
      </c>
      <c r="AH1111" s="72">
        <v>71.281000000000006</v>
      </c>
      <c r="AI1111" s="12">
        <v>184.994</v>
      </c>
      <c r="AJ1111" s="72">
        <v>3.9990000000000001</v>
      </c>
      <c r="AK1111" s="72">
        <v>25.375</v>
      </c>
      <c r="AL1111" s="12">
        <v>195.02699999999999</v>
      </c>
      <c r="AM1111" s="72">
        <v>4.2160000000000002</v>
      </c>
      <c r="AN1111" s="72">
        <v>23.96</v>
      </c>
      <c r="AO1111" s="12">
        <v>2662.8510000000001</v>
      </c>
      <c r="AP1111" s="72">
        <v>57.564</v>
      </c>
      <c r="AQ1111" s="72">
        <v>4.242</v>
      </c>
      <c r="AR1111" s="12">
        <v>33.651000000000003</v>
      </c>
      <c r="AS1111" s="72">
        <v>0.72699999999999998</v>
      </c>
      <c r="AT1111" s="72">
        <v>72.224999999999994</v>
      </c>
      <c r="AU1111" s="12">
        <v>0</v>
      </c>
      <c r="AV1111" s="72">
        <v>0</v>
      </c>
      <c r="AW1111" s="72">
        <v>0</v>
      </c>
      <c r="AX1111" s="12">
        <v>178.77500000000001</v>
      </c>
      <c r="AY1111" s="72">
        <v>3.8650000000000002</v>
      </c>
      <c r="AZ1111" s="72">
        <v>23.928000000000001</v>
      </c>
      <c r="BA1111" s="12">
        <v>178.77500000000001</v>
      </c>
      <c r="BB1111" s="72">
        <v>3.8650000000000002</v>
      </c>
      <c r="BC1111" s="72">
        <v>23.928000000000001</v>
      </c>
      <c r="BD1111" s="12">
        <v>89.082999999999998</v>
      </c>
      <c r="BE1111" s="72">
        <v>1.9259999999999999</v>
      </c>
      <c r="BF1111" s="72">
        <v>38.042000000000002</v>
      </c>
      <c r="BG1111" s="12">
        <v>267.85899999999998</v>
      </c>
      <c r="BH1111" s="72">
        <v>5.79</v>
      </c>
      <c r="BI1111" s="72">
        <v>16.477</v>
      </c>
      <c r="BJ1111" s="12">
        <v>735.27099999999996</v>
      </c>
      <c r="BK1111" s="72">
        <v>15.895</v>
      </c>
      <c r="BL1111" s="72">
        <v>8.0449999999999999</v>
      </c>
      <c r="BM1111" s="12">
        <v>926.22699999999998</v>
      </c>
      <c r="BN1111" s="72">
        <v>20.023</v>
      </c>
      <c r="BO1111" s="72">
        <v>11.566000000000001</v>
      </c>
      <c r="BP1111" s="12">
        <v>1661.498</v>
      </c>
      <c r="BQ1111" s="72">
        <v>35.917999999999999</v>
      </c>
      <c r="BR1111" s="72">
        <v>5.0830000000000002</v>
      </c>
      <c r="BS1111" s="12">
        <v>1963.0070000000001</v>
      </c>
      <c r="BT1111" s="72">
        <v>42.436</v>
      </c>
      <c r="BU1111" s="72">
        <v>3.6440000000000001</v>
      </c>
      <c r="BV1111" s="12">
        <v>4625.8580000000002</v>
      </c>
      <c r="BW1111" s="72">
        <v>100</v>
      </c>
      <c r="BX1111" s="72">
        <v>2.645</v>
      </c>
      <c r="BY1111" s="13"/>
      <c r="BZ1111" s="13"/>
    </row>
    <row r="1112" spans="1:78" ht="12.75" customHeight="1">
      <c r="A1112" s="122" t="s">
        <v>44</v>
      </c>
      <c r="B1112" s="71" t="s">
        <v>73</v>
      </c>
      <c r="C1112" s="71" t="s">
        <v>24</v>
      </c>
      <c r="D1112" s="34">
        <v>43617</v>
      </c>
      <c r="E1112" s="12">
        <v>1931.635</v>
      </c>
      <c r="F1112" s="72">
        <v>43.805</v>
      </c>
      <c r="G1112" s="72">
        <v>5.7350000000000003</v>
      </c>
      <c r="H1112" s="12">
        <v>93.756</v>
      </c>
      <c r="I1112" s="72">
        <v>2.1259999999999999</v>
      </c>
      <c r="J1112" s="72">
        <v>30.472999999999999</v>
      </c>
      <c r="K1112" s="12">
        <v>72.418999999999997</v>
      </c>
      <c r="L1112" s="72">
        <v>1.6419999999999999</v>
      </c>
      <c r="M1112" s="72">
        <v>30.016999999999999</v>
      </c>
      <c r="N1112" s="12">
        <v>166.17500000000001</v>
      </c>
      <c r="O1112" s="72">
        <v>3.7679999999999998</v>
      </c>
      <c r="P1112" s="72">
        <v>23.928999999999998</v>
      </c>
      <c r="Q1112" s="12">
        <v>2.423</v>
      </c>
      <c r="R1112" s="72">
        <v>5.5E-2</v>
      </c>
      <c r="S1112" s="72">
        <v>103.04600000000001</v>
      </c>
      <c r="T1112" s="12">
        <v>168.59800000000001</v>
      </c>
      <c r="U1112" s="72">
        <v>3.823</v>
      </c>
      <c r="V1112" s="72">
        <v>23.475999999999999</v>
      </c>
      <c r="W1112" s="12">
        <v>353.65899999999999</v>
      </c>
      <c r="X1112" s="72">
        <v>8.02</v>
      </c>
      <c r="Y1112" s="72">
        <v>12.202</v>
      </c>
      <c r="Z1112" s="12">
        <v>522.25699999999995</v>
      </c>
      <c r="AA1112" s="72">
        <v>11.843999999999999</v>
      </c>
      <c r="AB1112" s="72">
        <v>9.3209999999999997</v>
      </c>
      <c r="AC1112" s="12">
        <v>2453.8919999999998</v>
      </c>
      <c r="AD1112" s="72">
        <v>55.649000000000001</v>
      </c>
      <c r="AE1112" s="72">
        <v>4.569</v>
      </c>
      <c r="AF1112" s="12">
        <v>0.747</v>
      </c>
      <c r="AG1112" s="72">
        <v>1.7000000000000001E-2</v>
      </c>
      <c r="AH1112" s="72">
        <v>126.871</v>
      </c>
      <c r="AI1112" s="12">
        <v>166.667</v>
      </c>
      <c r="AJ1112" s="72">
        <v>3.78</v>
      </c>
      <c r="AK1112" s="72">
        <v>18.126000000000001</v>
      </c>
      <c r="AL1112" s="12">
        <v>167.41399999999999</v>
      </c>
      <c r="AM1112" s="72">
        <v>3.7970000000000002</v>
      </c>
      <c r="AN1112" s="72">
        <v>17.952999999999999</v>
      </c>
      <c r="AO1112" s="12">
        <v>2621.306</v>
      </c>
      <c r="AP1112" s="72">
        <v>59.445999999999998</v>
      </c>
      <c r="AQ1112" s="72">
        <v>4.3680000000000003</v>
      </c>
      <c r="AR1112" s="12">
        <v>23.306999999999999</v>
      </c>
      <c r="AS1112" s="72">
        <v>0.52900000000000003</v>
      </c>
      <c r="AT1112" s="72">
        <v>76.866</v>
      </c>
      <c r="AU1112" s="12">
        <v>34.286000000000001</v>
      </c>
      <c r="AV1112" s="72">
        <v>0.77800000000000002</v>
      </c>
      <c r="AW1112" s="72">
        <v>73.754000000000005</v>
      </c>
      <c r="AX1112" s="12">
        <v>115.649</v>
      </c>
      <c r="AY1112" s="72">
        <v>2.6230000000000002</v>
      </c>
      <c r="AZ1112" s="72">
        <v>29.004999999999999</v>
      </c>
      <c r="BA1112" s="12">
        <v>149.935</v>
      </c>
      <c r="BB1112" s="72">
        <v>3.4</v>
      </c>
      <c r="BC1112" s="72">
        <v>26.308</v>
      </c>
      <c r="BD1112" s="12">
        <v>96.656999999999996</v>
      </c>
      <c r="BE1112" s="72">
        <v>2.1920000000000002</v>
      </c>
      <c r="BF1112" s="72">
        <v>31.872</v>
      </c>
      <c r="BG1112" s="12">
        <v>246.59299999999999</v>
      </c>
      <c r="BH1112" s="72">
        <v>5.5919999999999996</v>
      </c>
      <c r="BI1112" s="72">
        <v>19.670999999999999</v>
      </c>
      <c r="BJ1112" s="12">
        <v>553.93600000000004</v>
      </c>
      <c r="BK1112" s="72">
        <v>12.561999999999999</v>
      </c>
      <c r="BL1112" s="72">
        <v>10.73</v>
      </c>
      <c r="BM1112" s="12">
        <v>964.45399999999995</v>
      </c>
      <c r="BN1112" s="72">
        <v>21.872</v>
      </c>
      <c r="BO1112" s="72">
        <v>7.4969999999999999</v>
      </c>
      <c r="BP1112" s="12">
        <v>1518.3889999999999</v>
      </c>
      <c r="BQ1112" s="72">
        <v>34.433999999999997</v>
      </c>
      <c r="BR1112" s="72">
        <v>3.718</v>
      </c>
      <c r="BS1112" s="12">
        <v>1788.289</v>
      </c>
      <c r="BT1112" s="72">
        <v>40.554000000000002</v>
      </c>
      <c r="BU1112" s="72">
        <v>2.6469999999999998</v>
      </c>
      <c r="BV1112" s="12">
        <v>4409.5940000000001</v>
      </c>
      <c r="BW1112" s="72">
        <v>100</v>
      </c>
      <c r="BX1112" s="72">
        <v>2.746</v>
      </c>
      <c r="BY1112" s="13"/>
      <c r="BZ1112" s="13"/>
    </row>
    <row r="1113" spans="1:78" ht="12.75" customHeight="1">
      <c r="A1113" s="122" t="s">
        <v>44</v>
      </c>
      <c r="B1113" s="71" t="s">
        <v>73</v>
      </c>
      <c r="C1113" s="71" t="s">
        <v>24</v>
      </c>
      <c r="D1113" s="34">
        <v>44075</v>
      </c>
      <c r="E1113" s="12">
        <v>1874.837</v>
      </c>
      <c r="F1113" s="72">
        <v>39.506</v>
      </c>
      <c r="G1113" s="72">
        <v>5.0339999999999998</v>
      </c>
      <c r="H1113" s="12">
        <v>88.983000000000004</v>
      </c>
      <c r="I1113" s="72">
        <v>1.875</v>
      </c>
      <c r="J1113" s="72">
        <v>22.024999999999999</v>
      </c>
      <c r="K1113" s="12">
        <v>139.49799999999999</v>
      </c>
      <c r="L1113" s="72">
        <v>2.9390000000000001</v>
      </c>
      <c r="M1113" s="72">
        <v>34.877000000000002</v>
      </c>
      <c r="N1113" s="12">
        <v>228.48099999999999</v>
      </c>
      <c r="O1113" s="72">
        <v>4.8150000000000004</v>
      </c>
      <c r="P1113" s="72">
        <v>19.628</v>
      </c>
      <c r="Q1113" s="12">
        <v>17.265000000000001</v>
      </c>
      <c r="R1113" s="72">
        <v>0.36399999999999999</v>
      </c>
      <c r="S1113" s="72">
        <v>99.203000000000003</v>
      </c>
      <c r="T1113" s="12">
        <v>245.74600000000001</v>
      </c>
      <c r="U1113" s="72">
        <v>5.1779999999999999</v>
      </c>
      <c r="V1113" s="72">
        <v>17.396000000000001</v>
      </c>
      <c r="W1113" s="12">
        <v>305.53300000000002</v>
      </c>
      <c r="X1113" s="72">
        <v>6.4379999999999997</v>
      </c>
      <c r="Y1113" s="72">
        <v>15.657999999999999</v>
      </c>
      <c r="Z1113" s="12">
        <v>551.279</v>
      </c>
      <c r="AA1113" s="72">
        <v>11.617000000000001</v>
      </c>
      <c r="AB1113" s="72">
        <v>8.5380000000000003</v>
      </c>
      <c r="AC1113" s="12">
        <v>2426.1170000000002</v>
      </c>
      <c r="AD1113" s="72">
        <v>51.122999999999998</v>
      </c>
      <c r="AE1113" s="72">
        <v>4.4800000000000004</v>
      </c>
      <c r="AF1113" s="12">
        <v>0</v>
      </c>
      <c r="AG1113" s="72">
        <v>0</v>
      </c>
      <c r="AH1113" s="72">
        <v>0</v>
      </c>
      <c r="AI1113" s="12">
        <v>240.06399999999999</v>
      </c>
      <c r="AJ1113" s="72">
        <v>5.0590000000000002</v>
      </c>
      <c r="AK1113" s="72">
        <v>16.553000000000001</v>
      </c>
      <c r="AL1113" s="12">
        <v>240.06399999999999</v>
      </c>
      <c r="AM1113" s="72">
        <v>5.0590000000000002</v>
      </c>
      <c r="AN1113" s="72">
        <v>16.553000000000001</v>
      </c>
      <c r="AO1113" s="12">
        <v>2666.181</v>
      </c>
      <c r="AP1113" s="72">
        <v>56.182000000000002</v>
      </c>
      <c r="AQ1113" s="72">
        <v>4.1139999999999999</v>
      </c>
      <c r="AR1113" s="12">
        <v>35.679000000000002</v>
      </c>
      <c r="AS1113" s="72">
        <v>0.752</v>
      </c>
      <c r="AT1113" s="72">
        <v>68.742999999999995</v>
      </c>
      <c r="AU1113" s="12">
        <v>0</v>
      </c>
      <c r="AV1113" s="72">
        <v>0</v>
      </c>
      <c r="AW1113" s="72">
        <v>0</v>
      </c>
      <c r="AX1113" s="12">
        <v>145.04</v>
      </c>
      <c r="AY1113" s="72">
        <v>3.056</v>
      </c>
      <c r="AZ1113" s="72">
        <v>44.161000000000001</v>
      </c>
      <c r="BA1113" s="12">
        <v>145.04</v>
      </c>
      <c r="BB1113" s="72">
        <v>3.056</v>
      </c>
      <c r="BC1113" s="72">
        <v>44.161000000000001</v>
      </c>
      <c r="BD1113" s="12">
        <v>104.03700000000001</v>
      </c>
      <c r="BE1113" s="72">
        <v>2.1920000000000002</v>
      </c>
      <c r="BF1113" s="72">
        <v>38.616</v>
      </c>
      <c r="BG1113" s="12">
        <v>249.077</v>
      </c>
      <c r="BH1113" s="72">
        <v>5.2489999999999997</v>
      </c>
      <c r="BI1113" s="72">
        <v>21.452000000000002</v>
      </c>
      <c r="BJ1113" s="12">
        <v>747.88</v>
      </c>
      <c r="BK1113" s="72">
        <v>15.759</v>
      </c>
      <c r="BL1113" s="72">
        <v>9.4930000000000003</v>
      </c>
      <c r="BM1113" s="12">
        <v>1046.829</v>
      </c>
      <c r="BN1113" s="72">
        <v>22.059000000000001</v>
      </c>
      <c r="BO1113" s="72">
        <v>7.2510000000000003</v>
      </c>
      <c r="BP1113" s="12">
        <v>1794.7090000000001</v>
      </c>
      <c r="BQ1113" s="72">
        <v>37.817999999999998</v>
      </c>
      <c r="BR1113" s="72">
        <v>4.1440000000000001</v>
      </c>
      <c r="BS1113" s="12">
        <v>2079.4650000000001</v>
      </c>
      <c r="BT1113" s="72">
        <v>43.817999999999998</v>
      </c>
      <c r="BU1113" s="72">
        <v>2.258</v>
      </c>
      <c r="BV1113" s="12">
        <v>4745.6459999999997</v>
      </c>
      <c r="BW1113" s="72">
        <v>100</v>
      </c>
      <c r="BX1113" s="72">
        <v>2.403</v>
      </c>
      <c r="BY1113" s="13"/>
      <c r="BZ1113" s="13"/>
    </row>
    <row r="1114" spans="1:78" ht="12.75" customHeight="1">
      <c r="A1114" s="122" t="s">
        <v>44</v>
      </c>
      <c r="B1114" s="71" t="s">
        <v>73</v>
      </c>
      <c r="C1114" s="71" t="s">
        <v>24</v>
      </c>
      <c r="D1114" s="34">
        <v>44166</v>
      </c>
      <c r="E1114" s="12">
        <v>2142.3020000000001</v>
      </c>
      <c r="F1114" s="72">
        <v>45.889000000000003</v>
      </c>
      <c r="G1114" s="72">
        <v>5.2750000000000004</v>
      </c>
      <c r="H1114" s="12">
        <v>72.394999999999996</v>
      </c>
      <c r="I1114" s="72">
        <v>1.5509999999999999</v>
      </c>
      <c r="J1114" s="72">
        <v>38.1</v>
      </c>
      <c r="K1114" s="12">
        <v>41.609000000000002</v>
      </c>
      <c r="L1114" s="72">
        <v>0.89100000000000001</v>
      </c>
      <c r="M1114" s="72">
        <v>43.305999999999997</v>
      </c>
      <c r="N1114" s="12">
        <v>114.003</v>
      </c>
      <c r="O1114" s="72">
        <v>2.4420000000000002</v>
      </c>
      <c r="P1114" s="72">
        <v>26.367000000000001</v>
      </c>
      <c r="Q1114" s="12">
        <v>13.217000000000001</v>
      </c>
      <c r="R1114" s="72">
        <v>0.28299999999999997</v>
      </c>
      <c r="S1114" s="72">
        <v>106.896</v>
      </c>
      <c r="T1114" s="12">
        <v>127.22</v>
      </c>
      <c r="U1114" s="72">
        <v>2.7250000000000001</v>
      </c>
      <c r="V1114" s="72">
        <v>22.798999999999999</v>
      </c>
      <c r="W1114" s="12">
        <v>327.709</v>
      </c>
      <c r="X1114" s="72">
        <v>7.02</v>
      </c>
      <c r="Y1114" s="72">
        <v>18.794</v>
      </c>
      <c r="Z1114" s="12">
        <v>454.92899999999997</v>
      </c>
      <c r="AA1114" s="72">
        <v>9.7449999999999992</v>
      </c>
      <c r="AB1114" s="72">
        <v>14.196999999999999</v>
      </c>
      <c r="AC1114" s="12">
        <v>2597.2310000000002</v>
      </c>
      <c r="AD1114" s="72">
        <v>55.634</v>
      </c>
      <c r="AE1114" s="72">
        <v>4.7169999999999996</v>
      </c>
      <c r="AF1114" s="12">
        <v>6.9669999999999996</v>
      </c>
      <c r="AG1114" s="72">
        <v>0.14899999999999999</v>
      </c>
      <c r="AH1114" s="72">
        <v>93.903000000000006</v>
      </c>
      <c r="AI1114" s="12">
        <v>163.36600000000001</v>
      </c>
      <c r="AJ1114" s="72">
        <v>3.4990000000000001</v>
      </c>
      <c r="AK1114" s="72">
        <v>18.157</v>
      </c>
      <c r="AL1114" s="12">
        <v>170.333</v>
      </c>
      <c r="AM1114" s="72">
        <v>3.649</v>
      </c>
      <c r="AN1114" s="72">
        <v>17.858000000000001</v>
      </c>
      <c r="AO1114" s="12">
        <v>2767.5639999999999</v>
      </c>
      <c r="AP1114" s="72">
        <v>59.281999999999996</v>
      </c>
      <c r="AQ1114" s="72">
        <v>4.4889999999999999</v>
      </c>
      <c r="AR1114" s="12">
        <v>20.89</v>
      </c>
      <c r="AS1114" s="72">
        <v>0.44700000000000001</v>
      </c>
      <c r="AT1114" s="72">
        <v>72.117000000000004</v>
      </c>
      <c r="AU1114" s="12">
        <v>0</v>
      </c>
      <c r="AV1114" s="72">
        <v>0</v>
      </c>
      <c r="AW1114" s="72">
        <v>0</v>
      </c>
      <c r="AX1114" s="12">
        <v>118.741</v>
      </c>
      <c r="AY1114" s="72">
        <v>2.5430000000000001</v>
      </c>
      <c r="AZ1114" s="72">
        <v>19.974</v>
      </c>
      <c r="BA1114" s="12">
        <v>118.741</v>
      </c>
      <c r="BB1114" s="72">
        <v>2.5430000000000001</v>
      </c>
      <c r="BC1114" s="72">
        <v>19.974</v>
      </c>
      <c r="BD1114" s="12">
        <v>134.511</v>
      </c>
      <c r="BE1114" s="72">
        <v>2.8809999999999998</v>
      </c>
      <c r="BF1114" s="72">
        <v>62.722999999999999</v>
      </c>
      <c r="BG1114" s="12">
        <v>253.251</v>
      </c>
      <c r="BH1114" s="72">
        <v>5.4249999999999998</v>
      </c>
      <c r="BI1114" s="72">
        <v>35.767000000000003</v>
      </c>
      <c r="BJ1114" s="12">
        <v>619.44899999999996</v>
      </c>
      <c r="BK1114" s="72">
        <v>13.269</v>
      </c>
      <c r="BL1114" s="72">
        <v>10.414</v>
      </c>
      <c r="BM1114" s="12">
        <v>1007.296</v>
      </c>
      <c r="BN1114" s="72">
        <v>21.577000000000002</v>
      </c>
      <c r="BO1114" s="72">
        <v>6.7990000000000004</v>
      </c>
      <c r="BP1114" s="12">
        <v>1626.7449999999999</v>
      </c>
      <c r="BQ1114" s="72">
        <v>34.845999999999997</v>
      </c>
      <c r="BR1114" s="72">
        <v>4.4880000000000004</v>
      </c>
      <c r="BS1114" s="12">
        <v>1900.886</v>
      </c>
      <c r="BT1114" s="72">
        <v>40.718000000000004</v>
      </c>
      <c r="BU1114" s="72">
        <v>5.2119999999999997</v>
      </c>
      <c r="BV1114" s="12">
        <v>4668.451</v>
      </c>
      <c r="BW1114" s="72">
        <v>100</v>
      </c>
      <c r="BX1114" s="72">
        <v>3.3460000000000001</v>
      </c>
      <c r="BY1114" s="13"/>
      <c r="BZ1114" s="13"/>
    </row>
    <row r="1115" spans="1:78" ht="12.75" customHeight="1">
      <c r="A1115" s="122" t="s">
        <v>44</v>
      </c>
      <c r="B1115" s="71" t="s">
        <v>73</v>
      </c>
      <c r="C1115" s="71" t="s">
        <v>24</v>
      </c>
      <c r="D1115" s="34">
        <v>44256</v>
      </c>
      <c r="E1115" s="12">
        <v>1973.9380000000001</v>
      </c>
      <c r="F1115" s="72">
        <v>42.933999999999997</v>
      </c>
      <c r="G1115" s="72">
        <v>5.657</v>
      </c>
      <c r="H1115" s="12">
        <v>61.289000000000001</v>
      </c>
      <c r="I1115" s="72">
        <v>1.333</v>
      </c>
      <c r="J1115" s="72">
        <v>54.645000000000003</v>
      </c>
      <c r="K1115" s="12">
        <v>31.515999999999998</v>
      </c>
      <c r="L1115" s="72">
        <v>0.68500000000000005</v>
      </c>
      <c r="M1115" s="72">
        <v>54.628999999999998</v>
      </c>
      <c r="N1115" s="12">
        <v>92.805000000000007</v>
      </c>
      <c r="O1115" s="72">
        <v>2.0190000000000001</v>
      </c>
      <c r="P1115" s="72">
        <v>38.170999999999999</v>
      </c>
      <c r="Q1115" s="12">
        <v>12.186999999999999</v>
      </c>
      <c r="R1115" s="72">
        <v>0.26500000000000001</v>
      </c>
      <c r="S1115" s="72">
        <v>103.069</v>
      </c>
      <c r="T1115" s="12">
        <v>104.992</v>
      </c>
      <c r="U1115" s="72">
        <v>2.2839999999999998</v>
      </c>
      <c r="V1115" s="72">
        <v>34.865000000000002</v>
      </c>
      <c r="W1115" s="12">
        <v>351.60300000000001</v>
      </c>
      <c r="X1115" s="72">
        <v>7.6470000000000002</v>
      </c>
      <c r="Y1115" s="72">
        <v>12.930999999999999</v>
      </c>
      <c r="Z1115" s="12">
        <v>456.59500000000003</v>
      </c>
      <c r="AA1115" s="72">
        <v>9.9309999999999992</v>
      </c>
      <c r="AB1115" s="72">
        <v>11.212</v>
      </c>
      <c r="AC1115" s="12">
        <v>2430.5329999999999</v>
      </c>
      <c r="AD1115" s="72">
        <v>52.865000000000002</v>
      </c>
      <c r="AE1115" s="72">
        <v>4.6189999999999998</v>
      </c>
      <c r="AF1115" s="12">
        <v>4.8150000000000004</v>
      </c>
      <c r="AG1115" s="72">
        <v>0.105</v>
      </c>
      <c r="AH1115" s="72">
        <v>80.016999999999996</v>
      </c>
      <c r="AI1115" s="12">
        <v>174.71799999999999</v>
      </c>
      <c r="AJ1115" s="72">
        <v>3.8</v>
      </c>
      <c r="AK1115" s="72">
        <v>27.943000000000001</v>
      </c>
      <c r="AL1115" s="12">
        <v>179.53299999999999</v>
      </c>
      <c r="AM1115" s="72">
        <v>3.9049999999999998</v>
      </c>
      <c r="AN1115" s="72">
        <v>27.033000000000001</v>
      </c>
      <c r="AO1115" s="12">
        <v>2610.0659999999998</v>
      </c>
      <c r="AP1115" s="72">
        <v>56.77</v>
      </c>
      <c r="AQ1115" s="72">
        <v>5.032</v>
      </c>
      <c r="AR1115" s="12">
        <v>38.706000000000003</v>
      </c>
      <c r="AS1115" s="72">
        <v>0.84199999999999997</v>
      </c>
      <c r="AT1115" s="72">
        <v>52.866</v>
      </c>
      <c r="AU1115" s="12">
        <v>1.645</v>
      </c>
      <c r="AV1115" s="72">
        <v>3.5999999999999997E-2</v>
      </c>
      <c r="AW1115" s="72">
        <v>101.095</v>
      </c>
      <c r="AX1115" s="12">
        <v>123.58499999999999</v>
      </c>
      <c r="AY1115" s="72">
        <v>2.6880000000000002</v>
      </c>
      <c r="AZ1115" s="72">
        <v>27.443000000000001</v>
      </c>
      <c r="BA1115" s="12">
        <v>125.23</v>
      </c>
      <c r="BB1115" s="72">
        <v>2.7240000000000002</v>
      </c>
      <c r="BC1115" s="72">
        <v>27.035</v>
      </c>
      <c r="BD1115" s="12">
        <v>98.52</v>
      </c>
      <c r="BE1115" s="72">
        <v>2.1429999999999998</v>
      </c>
      <c r="BF1115" s="72">
        <v>36.24</v>
      </c>
      <c r="BG1115" s="12">
        <v>223.75</v>
      </c>
      <c r="BH1115" s="72">
        <v>4.867</v>
      </c>
      <c r="BI1115" s="72">
        <v>19.507000000000001</v>
      </c>
      <c r="BJ1115" s="12">
        <v>717.62699999999995</v>
      </c>
      <c r="BK1115" s="72">
        <v>15.609</v>
      </c>
      <c r="BL1115" s="72">
        <v>10.028</v>
      </c>
      <c r="BM1115" s="12">
        <v>1007.4930000000001</v>
      </c>
      <c r="BN1115" s="72">
        <v>21.913</v>
      </c>
      <c r="BO1115" s="72">
        <v>7.4850000000000003</v>
      </c>
      <c r="BP1115" s="12">
        <v>1725.12</v>
      </c>
      <c r="BQ1115" s="72">
        <v>37.521999999999998</v>
      </c>
      <c r="BR1115" s="72">
        <v>4.3460000000000001</v>
      </c>
      <c r="BS1115" s="12">
        <v>1987.575</v>
      </c>
      <c r="BT1115" s="72">
        <v>43.23</v>
      </c>
      <c r="BU1115" s="72">
        <v>3.0840000000000001</v>
      </c>
      <c r="BV1115" s="12">
        <v>4597.6409999999996</v>
      </c>
      <c r="BW1115" s="72">
        <v>100</v>
      </c>
      <c r="BX1115" s="72">
        <v>2.8809999999999998</v>
      </c>
      <c r="BY1115" s="13"/>
      <c r="BZ1115" s="13"/>
    </row>
    <row r="1116" spans="1:78" ht="12.75" customHeight="1">
      <c r="A1116" s="122" t="s">
        <v>44</v>
      </c>
      <c r="B1116" s="71" t="s">
        <v>73</v>
      </c>
      <c r="C1116" s="71" t="s">
        <v>24</v>
      </c>
      <c r="D1116" s="34">
        <v>44348</v>
      </c>
      <c r="E1116" s="12">
        <v>2115.6729999999998</v>
      </c>
      <c r="F1116" s="72">
        <v>44.542999999999999</v>
      </c>
      <c r="G1116" s="72">
        <v>3.5270000000000001</v>
      </c>
      <c r="H1116" s="12">
        <v>109.57599999999999</v>
      </c>
      <c r="I1116" s="72">
        <v>2.3069999999999999</v>
      </c>
      <c r="J1116" s="72">
        <v>30.571999999999999</v>
      </c>
      <c r="K1116" s="12">
        <v>96.313000000000002</v>
      </c>
      <c r="L1116" s="72">
        <v>2.028</v>
      </c>
      <c r="M1116" s="72">
        <v>39.052</v>
      </c>
      <c r="N1116" s="12">
        <v>205.88900000000001</v>
      </c>
      <c r="O1116" s="72">
        <v>4.335</v>
      </c>
      <c r="P1116" s="72">
        <v>24.503</v>
      </c>
      <c r="Q1116" s="12">
        <v>10.256</v>
      </c>
      <c r="R1116" s="72">
        <v>0.216</v>
      </c>
      <c r="S1116" s="72">
        <v>102.31100000000001</v>
      </c>
      <c r="T1116" s="12">
        <v>216.14500000000001</v>
      </c>
      <c r="U1116" s="72">
        <v>4.5510000000000002</v>
      </c>
      <c r="V1116" s="72">
        <v>22.15</v>
      </c>
      <c r="W1116" s="12">
        <v>342.654</v>
      </c>
      <c r="X1116" s="72">
        <v>7.2140000000000004</v>
      </c>
      <c r="Y1116" s="72">
        <v>15.478</v>
      </c>
      <c r="Z1116" s="12">
        <v>558.79899999999998</v>
      </c>
      <c r="AA1116" s="72">
        <v>11.765000000000001</v>
      </c>
      <c r="AB1116" s="72">
        <v>10.625999999999999</v>
      </c>
      <c r="AC1116" s="12">
        <v>2674.4720000000002</v>
      </c>
      <c r="AD1116" s="72">
        <v>56.308</v>
      </c>
      <c r="AE1116" s="72">
        <v>3.444</v>
      </c>
      <c r="AF1116" s="12">
        <v>9.4190000000000005</v>
      </c>
      <c r="AG1116" s="72">
        <v>0.19800000000000001</v>
      </c>
      <c r="AH1116" s="72">
        <v>121.33</v>
      </c>
      <c r="AI1116" s="12">
        <v>135.82599999999999</v>
      </c>
      <c r="AJ1116" s="72">
        <v>2.86</v>
      </c>
      <c r="AK1116" s="72">
        <v>31.513000000000002</v>
      </c>
      <c r="AL1116" s="12">
        <v>145.245</v>
      </c>
      <c r="AM1116" s="72">
        <v>3.0579999999999998</v>
      </c>
      <c r="AN1116" s="72">
        <v>30.157</v>
      </c>
      <c r="AO1116" s="12">
        <v>2819.7170000000001</v>
      </c>
      <c r="AP1116" s="72">
        <v>59.365000000000002</v>
      </c>
      <c r="AQ1116" s="72">
        <v>3.3769999999999998</v>
      </c>
      <c r="AR1116" s="12">
        <v>23.946999999999999</v>
      </c>
      <c r="AS1116" s="72">
        <v>0.504</v>
      </c>
      <c r="AT1116" s="72">
        <v>49.427999999999997</v>
      </c>
      <c r="AU1116" s="12">
        <v>0</v>
      </c>
      <c r="AV1116" s="72">
        <v>0</v>
      </c>
      <c r="AW1116" s="72">
        <v>0</v>
      </c>
      <c r="AX1116" s="12">
        <v>91.622</v>
      </c>
      <c r="AY1116" s="72">
        <v>1.929</v>
      </c>
      <c r="AZ1116" s="72">
        <v>31.349</v>
      </c>
      <c r="BA1116" s="12">
        <v>91.622</v>
      </c>
      <c r="BB1116" s="72">
        <v>1.929</v>
      </c>
      <c r="BC1116" s="72">
        <v>31.349</v>
      </c>
      <c r="BD1116" s="12">
        <v>65.311999999999998</v>
      </c>
      <c r="BE1116" s="72">
        <v>1.375</v>
      </c>
      <c r="BF1116" s="72">
        <v>28.274000000000001</v>
      </c>
      <c r="BG1116" s="12">
        <v>156.934</v>
      </c>
      <c r="BH1116" s="72">
        <v>3.3039999999999998</v>
      </c>
      <c r="BI1116" s="72">
        <v>20.026</v>
      </c>
      <c r="BJ1116" s="12">
        <v>777.87199999999996</v>
      </c>
      <c r="BK1116" s="72">
        <v>16.376999999999999</v>
      </c>
      <c r="BL1116" s="72">
        <v>10.236000000000001</v>
      </c>
      <c r="BM1116" s="12">
        <v>971.28800000000001</v>
      </c>
      <c r="BN1116" s="72">
        <v>20.449000000000002</v>
      </c>
      <c r="BO1116" s="72">
        <v>6.7130000000000001</v>
      </c>
      <c r="BP1116" s="12">
        <v>1749.1610000000001</v>
      </c>
      <c r="BQ1116" s="72">
        <v>36.826000000000001</v>
      </c>
      <c r="BR1116" s="72">
        <v>3.488</v>
      </c>
      <c r="BS1116" s="12">
        <v>1930.0409999999999</v>
      </c>
      <c r="BT1116" s="72">
        <v>40.634999999999998</v>
      </c>
      <c r="BU1116" s="72">
        <v>3.4</v>
      </c>
      <c r="BV1116" s="12">
        <v>4749.7579999999998</v>
      </c>
      <c r="BW1116" s="72">
        <v>100</v>
      </c>
      <c r="BX1116" s="72">
        <v>2.5720000000000001</v>
      </c>
      <c r="BY1116" s="13"/>
      <c r="BZ1116" s="13"/>
    </row>
    <row r="1117" spans="1:78" ht="12.75" customHeight="1">
      <c r="A1117" s="122" t="s">
        <v>44</v>
      </c>
      <c r="B1117" s="71" t="s">
        <v>73</v>
      </c>
      <c r="C1117" s="71" t="s">
        <v>24</v>
      </c>
      <c r="D1117" s="34">
        <v>44805</v>
      </c>
      <c r="E1117" s="12">
        <v>2179.8310000000001</v>
      </c>
      <c r="F1117" s="72">
        <v>45.871000000000002</v>
      </c>
      <c r="G1117" s="72">
        <v>5.9420000000000002</v>
      </c>
      <c r="H1117" s="12">
        <v>55.912999999999997</v>
      </c>
      <c r="I1117" s="72">
        <v>1.177</v>
      </c>
      <c r="J1117" s="72">
        <v>43.313000000000002</v>
      </c>
      <c r="K1117" s="12">
        <v>39.095999999999997</v>
      </c>
      <c r="L1117" s="72">
        <v>0.82299999999999995</v>
      </c>
      <c r="M1117" s="72">
        <v>69.412000000000006</v>
      </c>
      <c r="N1117" s="12">
        <v>95.009</v>
      </c>
      <c r="O1117" s="72">
        <v>1.9990000000000001</v>
      </c>
      <c r="P1117" s="72">
        <v>37.465000000000003</v>
      </c>
      <c r="Q1117" s="12">
        <v>0</v>
      </c>
      <c r="R1117" s="72">
        <v>0</v>
      </c>
      <c r="S1117" s="72">
        <v>0</v>
      </c>
      <c r="T1117" s="12">
        <v>95.009</v>
      </c>
      <c r="U1117" s="72">
        <v>1.9990000000000001</v>
      </c>
      <c r="V1117" s="72">
        <v>37.465000000000003</v>
      </c>
      <c r="W1117" s="12">
        <v>369.95600000000002</v>
      </c>
      <c r="X1117" s="72">
        <v>7.7850000000000001</v>
      </c>
      <c r="Y1117" s="72">
        <v>10.61</v>
      </c>
      <c r="Z1117" s="12">
        <v>464.96499999999997</v>
      </c>
      <c r="AA1117" s="72">
        <v>9.7840000000000007</v>
      </c>
      <c r="AB1117" s="72">
        <v>11.282999999999999</v>
      </c>
      <c r="AC1117" s="12">
        <v>2644.797</v>
      </c>
      <c r="AD1117" s="72">
        <v>55.655999999999999</v>
      </c>
      <c r="AE1117" s="72">
        <v>5.8179999999999996</v>
      </c>
      <c r="AF1117" s="12">
        <v>0</v>
      </c>
      <c r="AG1117" s="72">
        <v>0</v>
      </c>
      <c r="AH1117" s="72">
        <v>0</v>
      </c>
      <c r="AI1117" s="12">
        <v>70.61</v>
      </c>
      <c r="AJ1117" s="72">
        <v>1.486</v>
      </c>
      <c r="AK1117" s="72">
        <v>60.03</v>
      </c>
      <c r="AL1117" s="12">
        <v>70.61</v>
      </c>
      <c r="AM1117" s="72">
        <v>1.486</v>
      </c>
      <c r="AN1117" s="72">
        <v>60.03</v>
      </c>
      <c r="AO1117" s="12">
        <v>2715.4070000000002</v>
      </c>
      <c r="AP1117" s="72">
        <v>57.140999999999998</v>
      </c>
      <c r="AQ1117" s="72">
        <v>6.2030000000000003</v>
      </c>
      <c r="AR1117" s="12">
        <v>82.194000000000003</v>
      </c>
      <c r="AS1117" s="72">
        <v>1.73</v>
      </c>
      <c r="AT1117" s="72">
        <v>44.142000000000003</v>
      </c>
      <c r="AU1117" s="12">
        <v>0</v>
      </c>
      <c r="AV1117" s="72">
        <v>0</v>
      </c>
      <c r="AW1117" s="72">
        <v>0</v>
      </c>
      <c r="AX1117" s="12">
        <v>143.91200000000001</v>
      </c>
      <c r="AY1117" s="72">
        <v>3.028</v>
      </c>
      <c r="AZ1117" s="72">
        <v>23.454999999999998</v>
      </c>
      <c r="BA1117" s="12">
        <v>143.91200000000001</v>
      </c>
      <c r="BB1117" s="72">
        <v>3.028</v>
      </c>
      <c r="BC1117" s="72">
        <v>23.454999999999998</v>
      </c>
      <c r="BD1117" s="12">
        <v>85.403999999999996</v>
      </c>
      <c r="BE1117" s="72">
        <v>1.7969999999999999</v>
      </c>
      <c r="BF1117" s="72">
        <v>40.582999999999998</v>
      </c>
      <c r="BG1117" s="12">
        <v>229.316</v>
      </c>
      <c r="BH1117" s="72">
        <v>4.8259999999999996</v>
      </c>
      <c r="BI1117" s="72">
        <v>17.643999999999998</v>
      </c>
      <c r="BJ1117" s="12">
        <v>721.64</v>
      </c>
      <c r="BK1117" s="72">
        <v>15.186</v>
      </c>
      <c r="BL1117" s="72">
        <v>7.0369999999999999</v>
      </c>
      <c r="BM1117" s="12">
        <v>1003.526</v>
      </c>
      <c r="BN1117" s="72">
        <v>21.117999999999999</v>
      </c>
      <c r="BO1117" s="72">
        <v>7.2489999999999997</v>
      </c>
      <c r="BP1117" s="12">
        <v>1725.1659999999999</v>
      </c>
      <c r="BQ1117" s="72">
        <v>36.302999999999997</v>
      </c>
      <c r="BR1117" s="72">
        <v>4.0030000000000001</v>
      </c>
      <c r="BS1117" s="12">
        <v>2036.6759999999999</v>
      </c>
      <c r="BT1117" s="72">
        <v>42.859000000000002</v>
      </c>
      <c r="BU1117" s="72">
        <v>3.6190000000000002</v>
      </c>
      <c r="BV1117" s="12">
        <v>4752.0829999999996</v>
      </c>
      <c r="BW1117" s="72">
        <v>100</v>
      </c>
      <c r="BX1117" s="72">
        <v>3.903</v>
      </c>
      <c r="BY1117" s="13"/>
      <c r="BZ1117" s="13"/>
    </row>
    <row r="1118" spans="1:78" ht="12.75" customHeight="1">
      <c r="A1118" s="122" t="s">
        <v>44</v>
      </c>
      <c r="B1118" s="71" t="s">
        <v>73</v>
      </c>
      <c r="C1118" s="71" t="s">
        <v>24</v>
      </c>
      <c r="D1118" s="34">
        <v>44896</v>
      </c>
      <c r="E1118" s="12">
        <v>1984.027</v>
      </c>
      <c r="F1118" s="72">
        <v>43.161999999999999</v>
      </c>
      <c r="G1118" s="72">
        <v>7.1180000000000003</v>
      </c>
      <c r="H1118" s="12">
        <v>39.279000000000003</v>
      </c>
      <c r="I1118" s="72">
        <v>0.85499999999999998</v>
      </c>
      <c r="J1118" s="72">
        <v>49.177</v>
      </c>
      <c r="K1118" s="12">
        <v>74.775000000000006</v>
      </c>
      <c r="L1118" s="72">
        <v>1.627</v>
      </c>
      <c r="M1118" s="72">
        <v>34.911000000000001</v>
      </c>
      <c r="N1118" s="12">
        <v>114.054</v>
      </c>
      <c r="O1118" s="72">
        <v>2.4809999999999999</v>
      </c>
      <c r="P1118" s="72">
        <v>27.352</v>
      </c>
      <c r="Q1118" s="12">
        <v>18.751000000000001</v>
      </c>
      <c r="R1118" s="72">
        <v>0.40799999999999997</v>
      </c>
      <c r="S1118" s="72">
        <v>97.09</v>
      </c>
      <c r="T1118" s="12">
        <v>132.80500000000001</v>
      </c>
      <c r="U1118" s="72">
        <v>2.8889999999999998</v>
      </c>
      <c r="V1118" s="72">
        <v>29.663</v>
      </c>
      <c r="W1118" s="12">
        <v>429.62299999999999</v>
      </c>
      <c r="X1118" s="72">
        <v>9.3460000000000001</v>
      </c>
      <c r="Y1118" s="72">
        <v>16.524000000000001</v>
      </c>
      <c r="Z1118" s="12">
        <v>562.428</v>
      </c>
      <c r="AA1118" s="72">
        <v>12.234999999999999</v>
      </c>
      <c r="AB1118" s="72">
        <v>14.284000000000001</v>
      </c>
      <c r="AC1118" s="12">
        <v>2546.4549999999999</v>
      </c>
      <c r="AD1118" s="72">
        <v>55.396999999999998</v>
      </c>
      <c r="AE1118" s="72">
        <v>6.6779999999999999</v>
      </c>
      <c r="AF1118" s="12">
        <v>0</v>
      </c>
      <c r="AG1118" s="72">
        <v>0</v>
      </c>
      <c r="AH1118" s="72">
        <v>0</v>
      </c>
      <c r="AI1118" s="12">
        <v>78.875</v>
      </c>
      <c r="AJ1118" s="72">
        <v>1.716</v>
      </c>
      <c r="AK1118" s="72">
        <v>41.341999999999999</v>
      </c>
      <c r="AL1118" s="12">
        <v>78.875</v>
      </c>
      <c r="AM1118" s="72">
        <v>1.716</v>
      </c>
      <c r="AN1118" s="72">
        <v>41.341999999999999</v>
      </c>
      <c r="AO1118" s="12">
        <v>2625.33</v>
      </c>
      <c r="AP1118" s="72">
        <v>57.113</v>
      </c>
      <c r="AQ1118" s="72">
        <v>6.95</v>
      </c>
      <c r="AR1118" s="12">
        <v>45.258000000000003</v>
      </c>
      <c r="AS1118" s="72">
        <v>0.98499999999999999</v>
      </c>
      <c r="AT1118" s="72">
        <v>47.223999999999997</v>
      </c>
      <c r="AU1118" s="12">
        <v>22.928000000000001</v>
      </c>
      <c r="AV1118" s="72">
        <v>0.499</v>
      </c>
      <c r="AW1118" s="72">
        <v>119.889</v>
      </c>
      <c r="AX1118" s="12">
        <v>155.77799999999999</v>
      </c>
      <c r="AY1118" s="72">
        <v>3.3889999999999998</v>
      </c>
      <c r="AZ1118" s="72">
        <v>21.254000000000001</v>
      </c>
      <c r="BA1118" s="12">
        <v>178.70599999999999</v>
      </c>
      <c r="BB1118" s="72">
        <v>3.8879999999999999</v>
      </c>
      <c r="BC1118" s="72">
        <v>23.216999999999999</v>
      </c>
      <c r="BD1118" s="12">
        <v>92.641000000000005</v>
      </c>
      <c r="BE1118" s="72">
        <v>2.0150000000000001</v>
      </c>
      <c r="BF1118" s="72">
        <v>35.755000000000003</v>
      </c>
      <c r="BG1118" s="12">
        <v>271.34800000000001</v>
      </c>
      <c r="BH1118" s="72">
        <v>5.9029999999999996</v>
      </c>
      <c r="BI1118" s="72">
        <v>16.888000000000002</v>
      </c>
      <c r="BJ1118" s="12">
        <v>706.59900000000005</v>
      </c>
      <c r="BK1118" s="72">
        <v>15.372</v>
      </c>
      <c r="BL1118" s="72">
        <v>10.331</v>
      </c>
      <c r="BM1118" s="12">
        <v>948.16600000000005</v>
      </c>
      <c r="BN1118" s="72">
        <v>20.626999999999999</v>
      </c>
      <c r="BO1118" s="72">
        <v>6.282</v>
      </c>
      <c r="BP1118" s="12">
        <v>1654.7650000000001</v>
      </c>
      <c r="BQ1118" s="72">
        <v>35.999000000000002</v>
      </c>
      <c r="BR1118" s="72">
        <v>4.4619999999999997</v>
      </c>
      <c r="BS1118" s="12">
        <v>1971.37</v>
      </c>
      <c r="BT1118" s="72">
        <v>42.887</v>
      </c>
      <c r="BU1118" s="72">
        <v>2.464</v>
      </c>
      <c r="BV1118" s="12">
        <v>4596.701</v>
      </c>
      <c r="BW1118" s="72">
        <v>100</v>
      </c>
      <c r="BX1118" s="72">
        <v>3.7269999999999999</v>
      </c>
      <c r="BY1118" s="13"/>
      <c r="BZ1118" s="13"/>
    </row>
    <row r="1119" spans="1:78" ht="12.75" customHeight="1">
      <c r="A1119" s="122" t="s">
        <v>44</v>
      </c>
      <c r="B1119" s="71" t="s">
        <v>73</v>
      </c>
      <c r="C1119" s="71" t="s">
        <v>24</v>
      </c>
      <c r="D1119" s="34">
        <v>44986</v>
      </c>
      <c r="E1119" s="12">
        <v>2083.8870000000002</v>
      </c>
      <c r="F1119" s="72">
        <v>42.34</v>
      </c>
      <c r="G1119" s="72">
        <v>3.96</v>
      </c>
      <c r="H1119" s="12">
        <v>51.210999999999999</v>
      </c>
      <c r="I1119" s="72">
        <v>1.04</v>
      </c>
      <c r="J1119" s="72">
        <v>32.066000000000003</v>
      </c>
      <c r="K1119" s="12">
        <v>24.061</v>
      </c>
      <c r="L1119" s="72">
        <v>0.48899999999999999</v>
      </c>
      <c r="M1119" s="72">
        <v>34.481000000000002</v>
      </c>
      <c r="N1119" s="12">
        <v>75.272000000000006</v>
      </c>
      <c r="O1119" s="72">
        <v>1.5289999999999999</v>
      </c>
      <c r="P1119" s="72">
        <v>26.143999999999998</v>
      </c>
      <c r="Q1119" s="12">
        <v>6.4619999999999997</v>
      </c>
      <c r="R1119" s="72">
        <v>0.13100000000000001</v>
      </c>
      <c r="S1119" s="72">
        <v>75.129000000000005</v>
      </c>
      <c r="T1119" s="12">
        <v>81.733999999999995</v>
      </c>
      <c r="U1119" s="72">
        <v>1.661</v>
      </c>
      <c r="V1119" s="72">
        <v>25.003</v>
      </c>
      <c r="W1119" s="12">
        <v>469.18099999999998</v>
      </c>
      <c r="X1119" s="72">
        <v>9.5329999999999995</v>
      </c>
      <c r="Y1119" s="72">
        <v>10.141</v>
      </c>
      <c r="Z1119" s="12">
        <v>550.91499999999996</v>
      </c>
      <c r="AA1119" s="72">
        <v>11.193</v>
      </c>
      <c r="AB1119" s="72">
        <v>8.2739999999999991</v>
      </c>
      <c r="AC1119" s="12">
        <v>2634.8029999999999</v>
      </c>
      <c r="AD1119" s="72">
        <v>53.533000000000001</v>
      </c>
      <c r="AE1119" s="72">
        <v>3.048</v>
      </c>
      <c r="AF1119" s="12">
        <v>28.677</v>
      </c>
      <c r="AG1119" s="72">
        <v>0.58299999999999996</v>
      </c>
      <c r="AH1119" s="72">
        <v>59.210999999999999</v>
      </c>
      <c r="AI1119" s="12">
        <v>139.06700000000001</v>
      </c>
      <c r="AJ1119" s="72">
        <v>2.8260000000000001</v>
      </c>
      <c r="AK1119" s="72">
        <v>17.695</v>
      </c>
      <c r="AL1119" s="12">
        <v>167.744</v>
      </c>
      <c r="AM1119" s="72">
        <v>3.4079999999999999</v>
      </c>
      <c r="AN1119" s="72">
        <v>14.045999999999999</v>
      </c>
      <c r="AO1119" s="12">
        <v>2802.547</v>
      </c>
      <c r="AP1119" s="72">
        <v>56.941000000000003</v>
      </c>
      <c r="AQ1119" s="72">
        <v>2.782</v>
      </c>
      <c r="AR1119" s="12">
        <v>47.040999999999997</v>
      </c>
      <c r="AS1119" s="72">
        <v>0.95599999999999996</v>
      </c>
      <c r="AT1119" s="72">
        <v>56.256</v>
      </c>
      <c r="AU1119" s="12">
        <v>5.8170000000000002</v>
      </c>
      <c r="AV1119" s="72">
        <v>0.11799999999999999</v>
      </c>
      <c r="AW1119" s="72">
        <v>70.27</v>
      </c>
      <c r="AX1119" s="12">
        <v>159.23699999999999</v>
      </c>
      <c r="AY1119" s="72">
        <v>3.2349999999999999</v>
      </c>
      <c r="AZ1119" s="72">
        <v>17.437999999999999</v>
      </c>
      <c r="BA1119" s="12">
        <v>165.054</v>
      </c>
      <c r="BB1119" s="72">
        <v>3.3540000000000001</v>
      </c>
      <c r="BC1119" s="72">
        <v>17.631</v>
      </c>
      <c r="BD1119" s="12">
        <v>152.20099999999999</v>
      </c>
      <c r="BE1119" s="72">
        <v>3.0920000000000001</v>
      </c>
      <c r="BF1119" s="72">
        <v>21.041</v>
      </c>
      <c r="BG1119" s="12">
        <v>317.25400000000002</v>
      </c>
      <c r="BH1119" s="72">
        <v>6.4459999999999997</v>
      </c>
      <c r="BI1119" s="72">
        <v>12.375</v>
      </c>
      <c r="BJ1119" s="12">
        <v>684.03499999999997</v>
      </c>
      <c r="BK1119" s="72">
        <v>13.898</v>
      </c>
      <c r="BL1119" s="72">
        <v>6.44</v>
      </c>
      <c r="BM1119" s="12">
        <v>1070.94</v>
      </c>
      <c r="BN1119" s="72">
        <v>21.759</v>
      </c>
      <c r="BO1119" s="72">
        <v>4.8979999999999997</v>
      </c>
      <c r="BP1119" s="12">
        <v>1754.9760000000001</v>
      </c>
      <c r="BQ1119" s="72">
        <v>35.656999999999996</v>
      </c>
      <c r="BR1119" s="72">
        <v>3.0750000000000002</v>
      </c>
      <c r="BS1119" s="12">
        <v>2119.2710000000002</v>
      </c>
      <c r="BT1119" s="72">
        <v>43.058999999999997</v>
      </c>
      <c r="BU1119" s="72">
        <v>2.46</v>
      </c>
      <c r="BV1119" s="12">
        <v>4921.8180000000002</v>
      </c>
      <c r="BW1119" s="72">
        <v>100</v>
      </c>
      <c r="BX1119" s="72">
        <v>1.554</v>
      </c>
      <c r="BY1119" s="13"/>
      <c r="BZ1119" s="13"/>
    </row>
    <row r="1120" spans="1:78" ht="12.75" customHeight="1">
      <c r="A1120" s="122" t="s">
        <v>44</v>
      </c>
      <c r="B1120" s="71" t="s">
        <v>73</v>
      </c>
      <c r="C1120" s="71" t="s">
        <v>24</v>
      </c>
      <c r="D1120" s="34">
        <v>45078</v>
      </c>
      <c r="E1120" s="12">
        <v>2173.741</v>
      </c>
      <c r="F1120" s="72">
        <v>44.61</v>
      </c>
      <c r="G1120" s="72">
        <v>4.1360000000000001</v>
      </c>
      <c r="H1120" s="12">
        <v>65.921000000000006</v>
      </c>
      <c r="I1120" s="72">
        <v>1.353</v>
      </c>
      <c r="J1120" s="72">
        <v>28.271000000000001</v>
      </c>
      <c r="K1120" s="12">
        <v>44.061999999999998</v>
      </c>
      <c r="L1120" s="72">
        <v>0.90400000000000003</v>
      </c>
      <c r="M1120" s="72">
        <v>31.102</v>
      </c>
      <c r="N1120" s="12">
        <v>109.983</v>
      </c>
      <c r="O1120" s="72">
        <v>2.2570000000000001</v>
      </c>
      <c r="P1120" s="72">
        <v>20.63</v>
      </c>
      <c r="Q1120" s="12">
        <v>11.808</v>
      </c>
      <c r="R1120" s="72">
        <v>0.24199999999999999</v>
      </c>
      <c r="S1120" s="72">
        <v>57.718000000000004</v>
      </c>
      <c r="T1120" s="12">
        <v>121.791</v>
      </c>
      <c r="U1120" s="72">
        <v>2.4990000000000001</v>
      </c>
      <c r="V1120" s="72">
        <v>18.824999999999999</v>
      </c>
      <c r="W1120" s="12">
        <v>439.43700000000001</v>
      </c>
      <c r="X1120" s="72">
        <v>9.0180000000000007</v>
      </c>
      <c r="Y1120" s="72">
        <v>8.8089999999999993</v>
      </c>
      <c r="Z1120" s="12">
        <v>561.22799999999995</v>
      </c>
      <c r="AA1120" s="72">
        <v>11.518000000000001</v>
      </c>
      <c r="AB1120" s="72">
        <v>7.47</v>
      </c>
      <c r="AC1120" s="12">
        <v>2734.97</v>
      </c>
      <c r="AD1120" s="72">
        <v>56.128</v>
      </c>
      <c r="AE1120" s="72">
        <v>3.6560000000000001</v>
      </c>
      <c r="AF1120" s="12">
        <v>2.863</v>
      </c>
      <c r="AG1120" s="72">
        <v>5.8999999999999997E-2</v>
      </c>
      <c r="AH1120" s="72">
        <v>113.23699999999999</v>
      </c>
      <c r="AI1120" s="12">
        <v>112.824</v>
      </c>
      <c r="AJ1120" s="72">
        <v>2.3149999999999999</v>
      </c>
      <c r="AK1120" s="72">
        <v>27.922999999999998</v>
      </c>
      <c r="AL1120" s="12">
        <v>115.688</v>
      </c>
      <c r="AM1120" s="72">
        <v>2.3740000000000001</v>
      </c>
      <c r="AN1120" s="72">
        <v>26.768999999999998</v>
      </c>
      <c r="AO1120" s="12">
        <v>2850.6570000000002</v>
      </c>
      <c r="AP1120" s="72">
        <v>58.502000000000002</v>
      </c>
      <c r="AQ1120" s="72">
        <v>3.4</v>
      </c>
      <c r="AR1120" s="12">
        <v>37.929000000000002</v>
      </c>
      <c r="AS1120" s="72">
        <v>0.77800000000000002</v>
      </c>
      <c r="AT1120" s="72">
        <v>47.082999999999998</v>
      </c>
      <c r="AU1120" s="12">
        <v>1.974</v>
      </c>
      <c r="AV1120" s="72">
        <v>4.1000000000000002E-2</v>
      </c>
      <c r="AW1120" s="72">
        <v>101.371</v>
      </c>
      <c r="AX1120" s="12">
        <v>167.453</v>
      </c>
      <c r="AY1120" s="72">
        <v>3.4359999999999999</v>
      </c>
      <c r="AZ1120" s="72">
        <v>18.66</v>
      </c>
      <c r="BA1120" s="12">
        <v>169.42699999999999</v>
      </c>
      <c r="BB1120" s="72">
        <v>3.4769999999999999</v>
      </c>
      <c r="BC1120" s="72">
        <v>18.29</v>
      </c>
      <c r="BD1120" s="12">
        <v>69.091999999999999</v>
      </c>
      <c r="BE1120" s="72">
        <v>1.4179999999999999</v>
      </c>
      <c r="BF1120" s="72">
        <v>37.506999999999998</v>
      </c>
      <c r="BG1120" s="12">
        <v>238.51900000000001</v>
      </c>
      <c r="BH1120" s="72">
        <v>4.8949999999999996</v>
      </c>
      <c r="BI1120" s="72">
        <v>17.050999999999998</v>
      </c>
      <c r="BJ1120" s="12">
        <v>683.48800000000006</v>
      </c>
      <c r="BK1120" s="72">
        <v>14.026999999999999</v>
      </c>
      <c r="BL1120" s="72">
        <v>9.6519999999999992</v>
      </c>
      <c r="BM1120" s="12">
        <v>1062.1790000000001</v>
      </c>
      <c r="BN1120" s="72">
        <v>21.797999999999998</v>
      </c>
      <c r="BO1120" s="72">
        <v>4.3550000000000004</v>
      </c>
      <c r="BP1120" s="12">
        <v>1745.6679999999999</v>
      </c>
      <c r="BQ1120" s="72">
        <v>35.825000000000003</v>
      </c>
      <c r="BR1120" s="72">
        <v>3.5089999999999999</v>
      </c>
      <c r="BS1120" s="12">
        <v>2022.116</v>
      </c>
      <c r="BT1120" s="72">
        <v>41.497999999999998</v>
      </c>
      <c r="BU1120" s="72">
        <v>3.06</v>
      </c>
      <c r="BV1120" s="12">
        <v>4872.7730000000001</v>
      </c>
      <c r="BW1120" s="72">
        <v>100</v>
      </c>
      <c r="BX1120" s="72">
        <v>2.2719999999999998</v>
      </c>
      <c r="BY1120" s="13"/>
      <c r="BZ1120" s="13"/>
    </row>
    <row r="1121" spans="1:78" ht="12.75" customHeight="1">
      <c r="A1121" s="122" t="s">
        <v>44</v>
      </c>
      <c r="B1121" s="71" t="s">
        <v>73</v>
      </c>
      <c r="C1121" s="71" t="s">
        <v>24</v>
      </c>
      <c r="D1121" s="34">
        <v>45170</v>
      </c>
      <c r="E1121" s="12">
        <v>2097.4780000000001</v>
      </c>
      <c r="F1121" s="72">
        <v>44.061999999999998</v>
      </c>
      <c r="G1121" s="72">
        <v>5.585</v>
      </c>
      <c r="H1121" s="12">
        <v>76.254000000000005</v>
      </c>
      <c r="I1121" s="72">
        <v>1.6020000000000001</v>
      </c>
      <c r="J1121" s="72">
        <v>22.318999999999999</v>
      </c>
      <c r="K1121" s="12">
        <v>85.599000000000004</v>
      </c>
      <c r="L1121" s="72">
        <v>1.798</v>
      </c>
      <c r="M1121" s="72">
        <v>28.556999999999999</v>
      </c>
      <c r="N1121" s="12">
        <v>161.85300000000001</v>
      </c>
      <c r="O1121" s="72">
        <v>3.4</v>
      </c>
      <c r="P1121" s="72">
        <v>16.693999999999999</v>
      </c>
      <c r="Q1121" s="12">
        <v>23.526</v>
      </c>
      <c r="R1121" s="72">
        <v>0.49399999999999999</v>
      </c>
      <c r="S1121" s="72">
        <v>50.805999999999997</v>
      </c>
      <c r="T1121" s="12">
        <v>185.38</v>
      </c>
      <c r="U1121" s="72">
        <v>3.8940000000000001</v>
      </c>
      <c r="V1121" s="72">
        <v>14.151999999999999</v>
      </c>
      <c r="W1121" s="12">
        <v>372.88200000000001</v>
      </c>
      <c r="X1121" s="72">
        <v>7.8330000000000002</v>
      </c>
      <c r="Y1121" s="72">
        <v>11.945</v>
      </c>
      <c r="Z1121" s="12">
        <v>558.26199999999994</v>
      </c>
      <c r="AA1121" s="72">
        <v>11.727</v>
      </c>
      <c r="AB1121" s="72">
        <v>9.06</v>
      </c>
      <c r="AC1121" s="12">
        <v>2655.74</v>
      </c>
      <c r="AD1121" s="72">
        <v>55.79</v>
      </c>
      <c r="AE1121" s="72">
        <v>4.54</v>
      </c>
      <c r="AF1121" s="12">
        <v>0.69199999999999995</v>
      </c>
      <c r="AG1121" s="72">
        <v>1.4999999999999999E-2</v>
      </c>
      <c r="AH1121" s="72">
        <v>111.042</v>
      </c>
      <c r="AI1121" s="12">
        <v>104.52</v>
      </c>
      <c r="AJ1121" s="72">
        <v>2.1960000000000002</v>
      </c>
      <c r="AK1121" s="72">
        <v>19.434000000000001</v>
      </c>
      <c r="AL1121" s="12">
        <v>105.212</v>
      </c>
      <c r="AM1121" s="72">
        <v>2.21</v>
      </c>
      <c r="AN1121" s="72">
        <v>19.221</v>
      </c>
      <c r="AO1121" s="12">
        <v>2760.9520000000002</v>
      </c>
      <c r="AP1121" s="72">
        <v>58</v>
      </c>
      <c r="AQ1121" s="72">
        <v>4.2480000000000002</v>
      </c>
      <c r="AR1121" s="12">
        <v>19.402000000000001</v>
      </c>
      <c r="AS1121" s="72">
        <v>0.40799999999999997</v>
      </c>
      <c r="AT1121" s="72">
        <v>42.741999999999997</v>
      </c>
      <c r="AU1121" s="12">
        <v>3.9260000000000002</v>
      </c>
      <c r="AV1121" s="72">
        <v>8.2000000000000003E-2</v>
      </c>
      <c r="AW1121" s="72">
        <v>68.838999999999999</v>
      </c>
      <c r="AX1121" s="12">
        <v>185.035</v>
      </c>
      <c r="AY1121" s="72">
        <v>3.887</v>
      </c>
      <c r="AZ1121" s="72">
        <v>15.006</v>
      </c>
      <c r="BA1121" s="12">
        <v>188.96100000000001</v>
      </c>
      <c r="BB1121" s="72">
        <v>3.97</v>
      </c>
      <c r="BC1121" s="72">
        <v>14.804</v>
      </c>
      <c r="BD1121" s="12">
        <v>83.962000000000003</v>
      </c>
      <c r="BE1121" s="72">
        <v>1.764</v>
      </c>
      <c r="BF1121" s="72">
        <v>31.687999999999999</v>
      </c>
      <c r="BG1121" s="12">
        <v>272.923</v>
      </c>
      <c r="BH1121" s="72">
        <v>5.7329999999999997</v>
      </c>
      <c r="BI1121" s="72">
        <v>11.776</v>
      </c>
      <c r="BJ1121" s="12">
        <v>676.31899999999996</v>
      </c>
      <c r="BK1121" s="72">
        <v>14.208</v>
      </c>
      <c r="BL1121" s="72">
        <v>9.4</v>
      </c>
      <c r="BM1121" s="12">
        <v>1030.6890000000001</v>
      </c>
      <c r="BN1121" s="72">
        <v>21.652000000000001</v>
      </c>
      <c r="BO1121" s="72">
        <v>5.5830000000000002</v>
      </c>
      <c r="BP1121" s="12">
        <v>1707.008</v>
      </c>
      <c r="BQ1121" s="72">
        <v>35.859000000000002</v>
      </c>
      <c r="BR1121" s="72">
        <v>3.101</v>
      </c>
      <c r="BS1121" s="12">
        <v>1999.3340000000001</v>
      </c>
      <c r="BT1121" s="72">
        <v>42</v>
      </c>
      <c r="BU1121" s="72">
        <v>2.5920000000000001</v>
      </c>
      <c r="BV1121" s="12">
        <v>4760.2849999999999</v>
      </c>
      <c r="BW1121" s="72">
        <v>100</v>
      </c>
      <c r="BX1121" s="72">
        <v>2.3839999999999999</v>
      </c>
      <c r="BY1121" s="13"/>
      <c r="BZ1121" s="13"/>
    </row>
    <row r="1122" spans="1:78" ht="12.75" customHeight="1">
      <c r="A1122" s="122" t="s">
        <v>44</v>
      </c>
      <c r="B1122" s="71" t="s">
        <v>73</v>
      </c>
      <c r="C1122" s="71" t="s">
        <v>24</v>
      </c>
      <c r="D1122" s="34">
        <v>45261</v>
      </c>
      <c r="E1122" s="12">
        <v>2238.998</v>
      </c>
      <c r="F1122" s="72">
        <v>45.369</v>
      </c>
      <c r="G1122" s="72">
        <v>3.5550000000000002</v>
      </c>
      <c r="H1122" s="12">
        <v>63.4</v>
      </c>
      <c r="I1122" s="72">
        <v>1.2849999999999999</v>
      </c>
      <c r="J1122" s="72">
        <v>26.071999999999999</v>
      </c>
      <c r="K1122" s="12">
        <v>55.604999999999997</v>
      </c>
      <c r="L1122" s="72">
        <v>1.127</v>
      </c>
      <c r="M1122" s="72">
        <v>29.788</v>
      </c>
      <c r="N1122" s="12">
        <v>119.006</v>
      </c>
      <c r="O1122" s="72">
        <v>2.411</v>
      </c>
      <c r="P1122" s="72">
        <v>19.748000000000001</v>
      </c>
      <c r="Q1122" s="12">
        <v>14.782</v>
      </c>
      <c r="R1122" s="72">
        <v>0.3</v>
      </c>
      <c r="S1122" s="72">
        <v>58.249000000000002</v>
      </c>
      <c r="T1122" s="12">
        <v>133.78800000000001</v>
      </c>
      <c r="U1122" s="72">
        <v>2.7109999999999999</v>
      </c>
      <c r="V1122" s="72">
        <v>17.260999999999999</v>
      </c>
      <c r="W1122" s="12">
        <v>442.30200000000002</v>
      </c>
      <c r="X1122" s="72">
        <v>8.9619999999999997</v>
      </c>
      <c r="Y1122" s="72">
        <v>8.2949999999999999</v>
      </c>
      <c r="Z1122" s="12">
        <v>576.09</v>
      </c>
      <c r="AA1122" s="72">
        <v>11.673</v>
      </c>
      <c r="AB1122" s="72">
        <v>6.5019999999999998</v>
      </c>
      <c r="AC1122" s="12">
        <v>2815.0880000000002</v>
      </c>
      <c r="AD1122" s="72">
        <v>57.042000000000002</v>
      </c>
      <c r="AE1122" s="72">
        <v>3.0910000000000002</v>
      </c>
      <c r="AF1122" s="12">
        <v>1.2869999999999999</v>
      </c>
      <c r="AG1122" s="72">
        <v>2.5999999999999999E-2</v>
      </c>
      <c r="AH1122" s="72">
        <v>110.616</v>
      </c>
      <c r="AI1122" s="12">
        <v>99.593000000000004</v>
      </c>
      <c r="AJ1122" s="72">
        <v>2.0179999999999998</v>
      </c>
      <c r="AK1122" s="72">
        <v>22.376999999999999</v>
      </c>
      <c r="AL1122" s="12">
        <v>100.88</v>
      </c>
      <c r="AM1122" s="72">
        <v>2.044</v>
      </c>
      <c r="AN1122" s="72">
        <v>22.119</v>
      </c>
      <c r="AO1122" s="12">
        <v>2915.9679999999998</v>
      </c>
      <c r="AP1122" s="72">
        <v>59.085999999999999</v>
      </c>
      <c r="AQ1122" s="72">
        <v>3.181</v>
      </c>
      <c r="AR1122" s="12">
        <v>27.555</v>
      </c>
      <c r="AS1122" s="72">
        <v>0.55800000000000005</v>
      </c>
      <c r="AT1122" s="72">
        <v>42.627000000000002</v>
      </c>
      <c r="AU1122" s="12">
        <v>12.99</v>
      </c>
      <c r="AV1122" s="72">
        <v>0.26300000000000001</v>
      </c>
      <c r="AW1122" s="72">
        <v>101.99</v>
      </c>
      <c r="AX1122" s="12">
        <v>166.23599999999999</v>
      </c>
      <c r="AY1122" s="72">
        <v>3.3679999999999999</v>
      </c>
      <c r="AZ1122" s="72">
        <v>15.663</v>
      </c>
      <c r="BA1122" s="12">
        <v>179.226</v>
      </c>
      <c r="BB1122" s="72">
        <v>3.6320000000000001</v>
      </c>
      <c r="BC1122" s="72">
        <v>15.151999999999999</v>
      </c>
      <c r="BD1122" s="12">
        <v>39.396999999999998</v>
      </c>
      <c r="BE1122" s="72">
        <v>0.79800000000000004</v>
      </c>
      <c r="BF1122" s="72">
        <v>38.295999999999999</v>
      </c>
      <c r="BG1122" s="12">
        <v>218.62299999999999</v>
      </c>
      <c r="BH1122" s="72">
        <v>4.43</v>
      </c>
      <c r="BI1122" s="72">
        <v>14.667999999999999</v>
      </c>
      <c r="BJ1122" s="12">
        <v>701.76</v>
      </c>
      <c r="BK1122" s="72">
        <v>14.22</v>
      </c>
      <c r="BL1122" s="72">
        <v>8.4670000000000005</v>
      </c>
      <c r="BM1122" s="12">
        <v>1071.19</v>
      </c>
      <c r="BN1122" s="72">
        <v>21.706</v>
      </c>
      <c r="BO1122" s="72">
        <v>6.3129999999999997</v>
      </c>
      <c r="BP1122" s="12">
        <v>1772.95</v>
      </c>
      <c r="BQ1122" s="72">
        <v>35.924999999999997</v>
      </c>
      <c r="BR1122" s="72">
        <v>2.3149999999999999</v>
      </c>
      <c r="BS1122" s="12">
        <v>2019.1279999999999</v>
      </c>
      <c r="BT1122" s="72">
        <v>40.914000000000001</v>
      </c>
      <c r="BU1122" s="72">
        <v>2.1539999999999999</v>
      </c>
      <c r="BV1122" s="12">
        <v>4935.0959999999995</v>
      </c>
      <c r="BW1122" s="72">
        <v>100</v>
      </c>
      <c r="BX1122" s="72">
        <v>1.7050000000000001</v>
      </c>
      <c r="BY1122" s="13"/>
      <c r="BZ1122" s="13"/>
    </row>
    <row r="1123" spans="1:78" ht="12.75" customHeight="1">
      <c r="A1123" s="122" t="s">
        <v>44</v>
      </c>
      <c r="B1123" s="71" t="s">
        <v>73</v>
      </c>
      <c r="C1123" s="71" t="s">
        <v>24</v>
      </c>
      <c r="D1123" s="34">
        <v>45352</v>
      </c>
      <c r="E1123" s="12">
        <v>2207.38</v>
      </c>
      <c r="F1123" s="72">
        <v>44.798000000000002</v>
      </c>
      <c r="G1123" s="72">
        <v>3.274</v>
      </c>
      <c r="H1123" s="12">
        <v>61.747</v>
      </c>
      <c r="I1123" s="72">
        <v>1.2529999999999999</v>
      </c>
      <c r="J1123" s="72">
        <v>48.194000000000003</v>
      </c>
      <c r="K1123" s="12">
        <v>61.773000000000003</v>
      </c>
      <c r="L1123" s="72">
        <v>1.254</v>
      </c>
      <c r="M1123" s="72">
        <v>31.033999999999999</v>
      </c>
      <c r="N1123" s="12">
        <v>123.51900000000001</v>
      </c>
      <c r="O1123" s="72">
        <v>2.5070000000000001</v>
      </c>
      <c r="P1123" s="72">
        <v>28.010999999999999</v>
      </c>
      <c r="Q1123" s="12">
        <v>6.9749999999999996</v>
      </c>
      <c r="R1123" s="72">
        <v>0.14199999999999999</v>
      </c>
      <c r="S1123" s="72">
        <v>83.902000000000001</v>
      </c>
      <c r="T1123" s="12">
        <v>130.494</v>
      </c>
      <c r="U1123" s="72">
        <v>2.6480000000000001</v>
      </c>
      <c r="V1123" s="72">
        <v>26.414000000000001</v>
      </c>
      <c r="W1123" s="12">
        <v>461.62299999999999</v>
      </c>
      <c r="X1123" s="72">
        <v>9.3689999999999998</v>
      </c>
      <c r="Y1123" s="72">
        <v>8.0579999999999998</v>
      </c>
      <c r="Z1123" s="12">
        <v>592.11699999999996</v>
      </c>
      <c r="AA1123" s="72">
        <v>12.016999999999999</v>
      </c>
      <c r="AB1123" s="72">
        <v>7.4560000000000004</v>
      </c>
      <c r="AC1123" s="12">
        <v>2799.4969999999998</v>
      </c>
      <c r="AD1123" s="72">
        <v>56.814999999999998</v>
      </c>
      <c r="AE1123" s="72">
        <v>3.0710000000000002</v>
      </c>
      <c r="AF1123" s="12">
        <v>10.077999999999999</v>
      </c>
      <c r="AG1123" s="72">
        <v>0.20499999999999999</v>
      </c>
      <c r="AH1123" s="72">
        <v>62.186</v>
      </c>
      <c r="AI1123" s="12">
        <v>125.205</v>
      </c>
      <c r="AJ1123" s="72">
        <v>2.5409999999999999</v>
      </c>
      <c r="AK1123" s="72">
        <v>18.138000000000002</v>
      </c>
      <c r="AL1123" s="12">
        <v>135.28299999999999</v>
      </c>
      <c r="AM1123" s="72">
        <v>2.746</v>
      </c>
      <c r="AN1123" s="72">
        <v>16.280999999999999</v>
      </c>
      <c r="AO1123" s="12">
        <v>2934.78</v>
      </c>
      <c r="AP1123" s="72">
        <v>59.561</v>
      </c>
      <c r="AQ1123" s="72">
        <v>3.0470000000000002</v>
      </c>
      <c r="AR1123" s="12">
        <v>34.393000000000001</v>
      </c>
      <c r="AS1123" s="72">
        <v>0.69799999999999995</v>
      </c>
      <c r="AT1123" s="72">
        <v>35.686999999999998</v>
      </c>
      <c r="AU1123" s="12">
        <v>27.385999999999999</v>
      </c>
      <c r="AV1123" s="72">
        <v>0.55600000000000005</v>
      </c>
      <c r="AW1123" s="72">
        <v>65.122</v>
      </c>
      <c r="AX1123" s="12">
        <v>184.339</v>
      </c>
      <c r="AY1123" s="72">
        <v>3.7410000000000001</v>
      </c>
      <c r="AZ1123" s="72">
        <v>21.33</v>
      </c>
      <c r="BA1123" s="12">
        <v>211.72499999999999</v>
      </c>
      <c r="BB1123" s="72">
        <v>4.2969999999999997</v>
      </c>
      <c r="BC1123" s="72">
        <v>20.03</v>
      </c>
      <c r="BD1123" s="12">
        <v>32.734999999999999</v>
      </c>
      <c r="BE1123" s="72">
        <v>0.66400000000000003</v>
      </c>
      <c r="BF1123" s="72">
        <v>42.808999999999997</v>
      </c>
      <c r="BG1123" s="12">
        <v>244.46</v>
      </c>
      <c r="BH1123" s="72">
        <v>4.9610000000000003</v>
      </c>
      <c r="BI1123" s="72">
        <v>16.132999999999999</v>
      </c>
      <c r="BJ1123" s="12">
        <v>765.62099999999998</v>
      </c>
      <c r="BK1123" s="72">
        <v>15.538</v>
      </c>
      <c r="BL1123" s="72">
        <v>6.3520000000000003</v>
      </c>
      <c r="BM1123" s="12">
        <v>948.11199999999997</v>
      </c>
      <c r="BN1123" s="72">
        <v>19.242000000000001</v>
      </c>
      <c r="BO1123" s="72">
        <v>5.1710000000000003</v>
      </c>
      <c r="BP1123" s="12">
        <v>1713.7329999999999</v>
      </c>
      <c r="BQ1123" s="72">
        <v>34.78</v>
      </c>
      <c r="BR1123" s="72">
        <v>2.6150000000000002</v>
      </c>
      <c r="BS1123" s="12">
        <v>1992.586</v>
      </c>
      <c r="BT1123" s="72">
        <v>40.439</v>
      </c>
      <c r="BU1123" s="72">
        <v>2.2170000000000001</v>
      </c>
      <c r="BV1123" s="12">
        <v>4927.366</v>
      </c>
      <c r="BW1123" s="72">
        <v>100</v>
      </c>
      <c r="BX1123" s="72">
        <v>1.881</v>
      </c>
      <c r="BY1123" s="13"/>
      <c r="BZ1123" s="13"/>
    </row>
    <row r="1124" spans="1:78" ht="12.75" customHeight="1">
      <c r="A1124" s="122" t="s">
        <v>44</v>
      </c>
      <c r="B1124" s="71" t="s">
        <v>73</v>
      </c>
      <c r="C1124" s="71" t="s">
        <v>24</v>
      </c>
      <c r="D1124" s="34">
        <v>45444</v>
      </c>
      <c r="E1124" s="12">
        <v>2209.6039999999998</v>
      </c>
      <c r="F1124" s="72">
        <v>43.570999999999998</v>
      </c>
      <c r="G1124" s="72">
        <v>3.4649999999999999</v>
      </c>
      <c r="H1124" s="12">
        <v>85.322000000000003</v>
      </c>
      <c r="I1124" s="72">
        <v>1.6819999999999999</v>
      </c>
      <c r="J1124" s="72">
        <v>36.969000000000001</v>
      </c>
      <c r="K1124" s="12">
        <v>64.22</v>
      </c>
      <c r="L1124" s="72">
        <v>1.266</v>
      </c>
      <c r="M1124" s="72">
        <v>25.861000000000001</v>
      </c>
      <c r="N1124" s="12">
        <v>149.542</v>
      </c>
      <c r="O1124" s="72">
        <v>2.9489999999999998</v>
      </c>
      <c r="P1124" s="72">
        <v>20.193999999999999</v>
      </c>
      <c r="Q1124" s="12">
        <v>11.888999999999999</v>
      </c>
      <c r="R1124" s="72">
        <v>0.23400000000000001</v>
      </c>
      <c r="S1124" s="72">
        <v>67.022000000000006</v>
      </c>
      <c r="T1124" s="12">
        <v>161.43100000000001</v>
      </c>
      <c r="U1124" s="72">
        <v>3.1829999999999998</v>
      </c>
      <c r="V1124" s="72">
        <v>18.673999999999999</v>
      </c>
      <c r="W1124" s="12">
        <v>474.48700000000002</v>
      </c>
      <c r="X1124" s="72">
        <v>9.3559999999999999</v>
      </c>
      <c r="Y1124" s="72">
        <v>7.38</v>
      </c>
      <c r="Z1124" s="12">
        <v>635.91800000000001</v>
      </c>
      <c r="AA1124" s="72">
        <v>12.54</v>
      </c>
      <c r="AB1124" s="72">
        <v>5.8250000000000002</v>
      </c>
      <c r="AC1124" s="12">
        <v>2845.5219999999999</v>
      </c>
      <c r="AD1124" s="72">
        <v>56.110999999999997</v>
      </c>
      <c r="AE1124" s="72">
        <v>2.8839999999999999</v>
      </c>
      <c r="AF1124" s="12">
        <v>18.829999999999998</v>
      </c>
      <c r="AG1124" s="72">
        <v>0.371</v>
      </c>
      <c r="AH1124" s="72">
        <v>77.012</v>
      </c>
      <c r="AI1124" s="12">
        <v>145.77799999999999</v>
      </c>
      <c r="AJ1124" s="72">
        <v>2.875</v>
      </c>
      <c r="AK1124" s="72">
        <v>19.164999999999999</v>
      </c>
      <c r="AL1124" s="12">
        <v>164.608</v>
      </c>
      <c r="AM1124" s="72">
        <v>3.246</v>
      </c>
      <c r="AN1124" s="72">
        <v>13.252000000000001</v>
      </c>
      <c r="AO1124" s="12">
        <v>3010.13</v>
      </c>
      <c r="AP1124" s="72">
        <v>59.356999999999999</v>
      </c>
      <c r="AQ1124" s="72">
        <v>2.7109999999999999</v>
      </c>
      <c r="AR1124" s="12">
        <v>28.02</v>
      </c>
      <c r="AS1124" s="72">
        <v>0.55300000000000005</v>
      </c>
      <c r="AT1124" s="72">
        <v>31.44</v>
      </c>
      <c r="AU1124" s="12">
        <v>6.9539999999999997</v>
      </c>
      <c r="AV1124" s="72">
        <v>0.13700000000000001</v>
      </c>
      <c r="AW1124" s="72">
        <v>58.73</v>
      </c>
      <c r="AX1124" s="12">
        <v>204.023</v>
      </c>
      <c r="AY1124" s="72">
        <v>4.0229999999999997</v>
      </c>
      <c r="AZ1124" s="72">
        <v>20.742000000000001</v>
      </c>
      <c r="BA1124" s="12">
        <v>210.977</v>
      </c>
      <c r="BB1124" s="72">
        <v>4.16</v>
      </c>
      <c r="BC1124" s="72">
        <v>19.535</v>
      </c>
      <c r="BD1124" s="12">
        <v>41.703000000000003</v>
      </c>
      <c r="BE1124" s="72">
        <v>0.82199999999999995</v>
      </c>
      <c r="BF1124" s="72">
        <v>40.481999999999999</v>
      </c>
      <c r="BG1124" s="12">
        <v>252.68</v>
      </c>
      <c r="BH1124" s="72">
        <v>4.9829999999999997</v>
      </c>
      <c r="BI1124" s="72">
        <v>20.082000000000001</v>
      </c>
      <c r="BJ1124" s="12">
        <v>649.41099999999994</v>
      </c>
      <c r="BK1124" s="72">
        <v>12.805999999999999</v>
      </c>
      <c r="BL1124" s="72">
        <v>8.7609999999999992</v>
      </c>
      <c r="BM1124" s="12">
        <v>1131.0170000000001</v>
      </c>
      <c r="BN1124" s="72">
        <v>22.302</v>
      </c>
      <c r="BO1124" s="72">
        <v>5.1710000000000003</v>
      </c>
      <c r="BP1124" s="12">
        <v>1780.4280000000001</v>
      </c>
      <c r="BQ1124" s="72">
        <v>35.107999999999997</v>
      </c>
      <c r="BR1124" s="72">
        <v>3.3260000000000001</v>
      </c>
      <c r="BS1124" s="12">
        <v>2061.1280000000002</v>
      </c>
      <c r="BT1124" s="72">
        <v>40.643000000000001</v>
      </c>
      <c r="BU1124" s="72">
        <v>2.4460000000000002</v>
      </c>
      <c r="BV1124" s="12">
        <v>5071.2579999999998</v>
      </c>
      <c r="BW1124" s="72">
        <v>100</v>
      </c>
      <c r="BX1124" s="72">
        <v>1.97</v>
      </c>
      <c r="BY1124" s="13"/>
      <c r="BZ1124" s="13"/>
    </row>
    <row r="1125" spans="1:78" ht="12.75" customHeight="1">
      <c r="A1125" s="122" t="s">
        <v>44</v>
      </c>
      <c r="B1125" s="71" t="s">
        <v>73</v>
      </c>
      <c r="C1125" s="71" t="s">
        <v>24</v>
      </c>
      <c r="D1125" s="34">
        <v>45536</v>
      </c>
      <c r="E1125" s="12">
        <v>2107.2930000000001</v>
      </c>
      <c r="F1125" s="72">
        <v>42.774000000000001</v>
      </c>
      <c r="G1125" s="72">
        <v>3.9009999999999998</v>
      </c>
      <c r="H1125" s="12">
        <v>44.41</v>
      </c>
      <c r="I1125" s="72">
        <v>0.90100000000000002</v>
      </c>
      <c r="J1125" s="72">
        <v>32.414000000000001</v>
      </c>
      <c r="K1125" s="12">
        <v>57.42</v>
      </c>
      <c r="L1125" s="72">
        <v>1.1659999999999999</v>
      </c>
      <c r="M1125" s="72">
        <v>24.57</v>
      </c>
      <c r="N1125" s="12">
        <v>101.83</v>
      </c>
      <c r="O1125" s="72">
        <v>2.0670000000000002</v>
      </c>
      <c r="P1125" s="72">
        <v>23.515000000000001</v>
      </c>
      <c r="Q1125" s="12">
        <v>9.0329999999999995</v>
      </c>
      <c r="R1125" s="72">
        <v>0.183</v>
      </c>
      <c r="S1125" s="72">
        <v>70.855999999999995</v>
      </c>
      <c r="T1125" s="12">
        <v>110.863</v>
      </c>
      <c r="U1125" s="72">
        <v>2.25</v>
      </c>
      <c r="V1125" s="72">
        <v>22.408000000000001</v>
      </c>
      <c r="W1125" s="12">
        <v>467.73200000000003</v>
      </c>
      <c r="X1125" s="72">
        <v>9.4939999999999998</v>
      </c>
      <c r="Y1125" s="72">
        <v>6.8920000000000003</v>
      </c>
      <c r="Z1125" s="12">
        <v>578.59500000000003</v>
      </c>
      <c r="AA1125" s="72">
        <v>11.744</v>
      </c>
      <c r="AB1125" s="72">
        <v>6.0039999999999996</v>
      </c>
      <c r="AC1125" s="12">
        <v>2685.8879999999999</v>
      </c>
      <c r="AD1125" s="72">
        <v>54.518000000000001</v>
      </c>
      <c r="AE1125" s="72">
        <v>3.258</v>
      </c>
      <c r="AF1125" s="12">
        <v>8.2059999999999995</v>
      </c>
      <c r="AG1125" s="72">
        <v>0.16700000000000001</v>
      </c>
      <c r="AH1125" s="72">
        <v>75.8</v>
      </c>
      <c r="AI1125" s="12">
        <v>129.21899999999999</v>
      </c>
      <c r="AJ1125" s="72">
        <v>2.6230000000000002</v>
      </c>
      <c r="AK1125" s="72">
        <v>18.413</v>
      </c>
      <c r="AL1125" s="12">
        <v>137.42500000000001</v>
      </c>
      <c r="AM1125" s="72">
        <v>2.7890000000000001</v>
      </c>
      <c r="AN1125" s="72">
        <v>16.988</v>
      </c>
      <c r="AO1125" s="12">
        <v>2823.3130000000001</v>
      </c>
      <c r="AP1125" s="72">
        <v>57.307000000000002</v>
      </c>
      <c r="AQ1125" s="72">
        <v>3.0720000000000001</v>
      </c>
      <c r="AR1125" s="12">
        <v>33.981999999999999</v>
      </c>
      <c r="AS1125" s="72">
        <v>0.69</v>
      </c>
      <c r="AT1125" s="72">
        <v>53.691000000000003</v>
      </c>
      <c r="AU1125" s="12">
        <v>11.138999999999999</v>
      </c>
      <c r="AV1125" s="72">
        <v>0.22600000000000001</v>
      </c>
      <c r="AW1125" s="72">
        <v>71.244</v>
      </c>
      <c r="AX1125" s="12">
        <v>171.834</v>
      </c>
      <c r="AY1125" s="72">
        <v>3.488</v>
      </c>
      <c r="AZ1125" s="72">
        <v>18.669</v>
      </c>
      <c r="BA1125" s="12">
        <v>182.97300000000001</v>
      </c>
      <c r="BB1125" s="72">
        <v>3.714</v>
      </c>
      <c r="BC1125" s="72">
        <v>17.725999999999999</v>
      </c>
      <c r="BD1125" s="12">
        <v>43.636000000000003</v>
      </c>
      <c r="BE1125" s="72">
        <v>0.88600000000000001</v>
      </c>
      <c r="BF1125" s="72">
        <v>47.207000000000001</v>
      </c>
      <c r="BG1125" s="12">
        <v>226.60900000000001</v>
      </c>
      <c r="BH1125" s="72">
        <v>4.5999999999999996</v>
      </c>
      <c r="BI1125" s="72">
        <v>15.983000000000001</v>
      </c>
      <c r="BJ1125" s="12">
        <v>705.01700000000005</v>
      </c>
      <c r="BK1125" s="72">
        <v>14.31</v>
      </c>
      <c r="BL1125" s="72">
        <v>6.7039999999999997</v>
      </c>
      <c r="BM1125" s="12">
        <v>1137.6859999999999</v>
      </c>
      <c r="BN1125" s="72">
        <v>23.093</v>
      </c>
      <c r="BO1125" s="72">
        <v>4.7190000000000003</v>
      </c>
      <c r="BP1125" s="12">
        <v>1842.702</v>
      </c>
      <c r="BQ1125" s="72">
        <v>37.402999999999999</v>
      </c>
      <c r="BR1125" s="72">
        <v>3.0470000000000002</v>
      </c>
      <c r="BS1125" s="12">
        <v>2103.2930000000001</v>
      </c>
      <c r="BT1125" s="72">
        <v>42.692999999999998</v>
      </c>
      <c r="BU1125" s="72">
        <v>2.718</v>
      </c>
      <c r="BV1125" s="12">
        <v>4926.6059999999998</v>
      </c>
      <c r="BW1125" s="72">
        <v>100</v>
      </c>
      <c r="BX1125" s="72">
        <v>1.6259999999999999</v>
      </c>
      <c r="BY1125" s="13"/>
      <c r="BZ1125" s="13"/>
    </row>
    <row r="1126" spans="1:78" ht="12.75" customHeight="1">
      <c r="A1126" s="122" t="s">
        <v>44</v>
      </c>
      <c r="B1126" s="71" t="s">
        <v>73</v>
      </c>
      <c r="C1126" s="71" t="s">
        <v>24</v>
      </c>
      <c r="D1126" s="34">
        <v>45627</v>
      </c>
      <c r="E1126" s="12">
        <v>2303.4490000000001</v>
      </c>
      <c r="F1126" s="72">
        <v>45.843000000000004</v>
      </c>
      <c r="G1126" s="72">
        <v>4.2130000000000001</v>
      </c>
      <c r="H1126" s="12">
        <v>65.096999999999994</v>
      </c>
      <c r="I1126" s="72">
        <v>1.296</v>
      </c>
      <c r="J1126" s="72">
        <v>38.43</v>
      </c>
      <c r="K1126" s="12">
        <v>69.694999999999993</v>
      </c>
      <c r="L1126" s="72">
        <v>1.387</v>
      </c>
      <c r="M1126" s="72">
        <v>36.140999999999998</v>
      </c>
      <c r="N1126" s="12">
        <v>134.792</v>
      </c>
      <c r="O1126" s="72">
        <v>2.6829999999999998</v>
      </c>
      <c r="P1126" s="72">
        <v>22.777999999999999</v>
      </c>
      <c r="Q1126" s="12">
        <v>9.5790000000000006</v>
      </c>
      <c r="R1126" s="72">
        <v>0.191</v>
      </c>
      <c r="S1126" s="72">
        <v>101.352</v>
      </c>
      <c r="T1126" s="12">
        <v>144.37200000000001</v>
      </c>
      <c r="U1126" s="72">
        <v>2.8730000000000002</v>
      </c>
      <c r="V1126" s="72">
        <v>21.548999999999999</v>
      </c>
      <c r="W1126" s="12">
        <v>420.10300000000001</v>
      </c>
      <c r="X1126" s="72">
        <v>8.3610000000000007</v>
      </c>
      <c r="Y1126" s="72">
        <v>12.016999999999999</v>
      </c>
      <c r="Z1126" s="12">
        <v>564.47500000000002</v>
      </c>
      <c r="AA1126" s="72">
        <v>11.234</v>
      </c>
      <c r="AB1126" s="72">
        <v>10.260999999999999</v>
      </c>
      <c r="AC1126" s="12">
        <v>2867.924</v>
      </c>
      <c r="AD1126" s="72">
        <v>57.076999999999998</v>
      </c>
      <c r="AE1126" s="72">
        <v>3.629</v>
      </c>
      <c r="AF1126" s="12">
        <v>3.8740000000000001</v>
      </c>
      <c r="AG1126" s="72">
        <v>7.6999999999999999E-2</v>
      </c>
      <c r="AH1126" s="72">
        <v>89.200999999999993</v>
      </c>
      <c r="AI1126" s="12">
        <v>115.563</v>
      </c>
      <c r="AJ1126" s="72">
        <v>2.2999999999999998</v>
      </c>
      <c r="AK1126" s="72">
        <v>18.439</v>
      </c>
      <c r="AL1126" s="12">
        <v>119.437</v>
      </c>
      <c r="AM1126" s="72">
        <v>2.3769999999999998</v>
      </c>
      <c r="AN1126" s="72">
        <v>18.312999999999999</v>
      </c>
      <c r="AO1126" s="12">
        <v>2987.3609999999999</v>
      </c>
      <c r="AP1126" s="72">
        <v>59.454000000000001</v>
      </c>
      <c r="AQ1126" s="72">
        <v>3.5219999999999998</v>
      </c>
      <c r="AR1126" s="12">
        <v>28.984000000000002</v>
      </c>
      <c r="AS1126" s="72">
        <v>0.57699999999999996</v>
      </c>
      <c r="AT1126" s="72">
        <v>45.863</v>
      </c>
      <c r="AU1126" s="12">
        <v>24.024000000000001</v>
      </c>
      <c r="AV1126" s="72">
        <v>0.47799999999999998</v>
      </c>
      <c r="AW1126" s="72">
        <v>54.823999999999998</v>
      </c>
      <c r="AX1126" s="12">
        <v>102.108</v>
      </c>
      <c r="AY1126" s="72">
        <v>2.032</v>
      </c>
      <c r="AZ1126" s="72">
        <v>21.17</v>
      </c>
      <c r="BA1126" s="12">
        <v>126.13200000000001</v>
      </c>
      <c r="BB1126" s="72">
        <v>2.5099999999999998</v>
      </c>
      <c r="BC1126" s="72">
        <v>22.15</v>
      </c>
      <c r="BD1126" s="12">
        <v>49.841999999999999</v>
      </c>
      <c r="BE1126" s="72">
        <v>0.99199999999999999</v>
      </c>
      <c r="BF1126" s="72">
        <v>39.767000000000003</v>
      </c>
      <c r="BG1126" s="12">
        <v>175.97300000000001</v>
      </c>
      <c r="BH1126" s="72">
        <v>3.5019999999999998</v>
      </c>
      <c r="BI1126" s="72">
        <v>16.744</v>
      </c>
      <c r="BJ1126" s="12">
        <v>648.92200000000003</v>
      </c>
      <c r="BK1126" s="72">
        <v>12.914999999999999</v>
      </c>
      <c r="BL1126" s="72">
        <v>8.7739999999999991</v>
      </c>
      <c r="BM1126" s="12">
        <v>1183.3920000000001</v>
      </c>
      <c r="BN1126" s="72">
        <v>23.552</v>
      </c>
      <c r="BO1126" s="72">
        <v>5.915</v>
      </c>
      <c r="BP1126" s="12">
        <v>1832.3140000000001</v>
      </c>
      <c r="BQ1126" s="72">
        <v>36.466999999999999</v>
      </c>
      <c r="BR1126" s="72">
        <v>3.742</v>
      </c>
      <c r="BS1126" s="12">
        <v>2037.2719999999999</v>
      </c>
      <c r="BT1126" s="72">
        <v>40.545999999999999</v>
      </c>
      <c r="BU1126" s="72">
        <v>3.206</v>
      </c>
      <c r="BV1126" s="12">
        <v>5024.6329999999998</v>
      </c>
      <c r="BW1126" s="72">
        <v>100</v>
      </c>
      <c r="BX1126" s="72">
        <v>2.181</v>
      </c>
      <c r="BY1126" s="13"/>
      <c r="BZ1126" s="13"/>
    </row>
    <row r="1127" spans="1:78" ht="12.75" customHeight="1">
      <c r="A1127" s="122" t="s">
        <v>44</v>
      </c>
      <c r="B1127" s="71" t="s">
        <v>73</v>
      </c>
      <c r="C1127" s="71" t="s">
        <v>24</v>
      </c>
      <c r="D1127" s="34">
        <v>45717</v>
      </c>
      <c r="E1127" s="12">
        <v>2186.7240000000002</v>
      </c>
      <c r="F1127" s="72">
        <v>43.13</v>
      </c>
      <c r="G1127" s="72">
        <v>3.4</v>
      </c>
      <c r="H1127" s="12">
        <v>59.366</v>
      </c>
      <c r="I1127" s="72">
        <v>1.171</v>
      </c>
      <c r="J1127" s="72">
        <v>46.857999999999997</v>
      </c>
      <c r="K1127" s="12">
        <v>59.691000000000003</v>
      </c>
      <c r="L1127" s="72">
        <v>1.177</v>
      </c>
      <c r="M1127" s="72">
        <v>32.021999999999998</v>
      </c>
      <c r="N1127" s="12">
        <v>119.057</v>
      </c>
      <c r="O1127" s="72">
        <v>2.3479999999999999</v>
      </c>
      <c r="P1127" s="72">
        <v>27.97</v>
      </c>
      <c r="Q1127" s="12">
        <v>6.56</v>
      </c>
      <c r="R1127" s="72">
        <v>0.129</v>
      </c>
      <c r="S1127" s="72">
        <v>82.870999999999995</v>
      </c>
      <c r="T1127" s="12">
        <v>125.617</v>
      </c>
      <c r="U1127" s="72">
        <v>2.4780000000000002</v>
      </c>
      <c r="V1127" s="72">
        <v>26.776</v>
      </c>
      <c r="W1127" s="12">
        <v>485.03699999999998</v>
      </c>
      <c r="X1127" s="72">
        <v>9.5670000000000002</v>
      </c>
      <c r="Y1127" s="72">
        <v>10.699</v>
      </c>
      <c r="Z1127" s="12">
        <v>610.654</v>
      </c>
      <c r="AA1127" s="72">
        <v>12.044</v>
      </c>
      <c r="AB1127" s="72">
        <v>8.7560000000000002</v>
      </c>
      <c r="AC1127" s="12">
        <v>2797.3789999999999</v>
      </c>
      <c r="AD1127" s="72">
        <v>55.173999999999999</v>
      </c>
      <c r="AE1127" s="72">
        <v>3.516</v>
      </c>
      <c r="AF1127" s="12">
        <v>5.2560000000000002</v>
      </c>
      <c r="AG1127" s="72">
        <v>0.104</v>
      </c>
      <c r="AH1127" s="72">
        <v>60.704999999999998</v>
      </c>
      <c r="AI1127" s="12">
        <v>154.43199999999999</v>
      </c>
      <c r="AJ1127" s="72">
        <v>3.0459999999999998</v>
      </c>
      <c r="AK1127" s="72">
        <v>22.718</v>
      </c>
      <c r="AL1127" s="12">
        <v>159.68899999999999</v>
      </c>
      <c r="AM1127" s="72">
        <v>3.15</v>
      </c>
      <c r="AN1127" s="72">
        <v>21.786000000000001</v>
      </c>
      <c r="AO1127" s="12">
        <v>2957.067</v>
      </c>
      <c r="AP1127" s="72">
        <v>58.323999999999998</v>
      </c>
      <c r="AQ1127" s="72">
        <v>3.3730000000000002</v>
      </c>
      <c r="AR1127" s="12">
        <v>42.530999999999999</v>
      </c>
      <c r="AS1127" s="72">
        <v>0.83899999999999997</v>
      </c>
      <c r="AT1127" s="72">
        <v>37.630000000000003</v>
      </c>
      <c r="AU1127" s="12">
        <v>19.998000000000001</v>
      </c>
      <c r="AV1127" s="72">
        <v>0.39400000000000002</v>
      </c>
      <c r="AW1127" s="72">
        <v>50.406999999999996</v>
      </c>
      <c r="AX1127" s="12">
        <v>157.548</v>
      </c>
      <c r="AY1127" s="72">
        <v>3.1070000000000002</v>
      </c>
      <c r="AZ1127" s="72">
        <v>14.196</v>
      </c>
      <c r="BA1127" s="12">
        <v>177.54599999999999</v>
      </c>
      <c r="BB1127" s="72">
        <v>3.5019999999999998</v>
      </c>
      <c r="BC1127" s="72">
        <v>14.106</v>
      </c>
      <c r="BD1127" s="12">
        <v>22.283999999999999</v>
      </c>
      <c r="BE1127" s="72">
        <v>0.44</v>
      </c>
      <c r="BF1127" s="72">
        <v>48.02</v>
      </c>
      <c r="BG1127" s="12">
        <v>199.83</v>
      </c>
      <c r="BH1127" s="72">
        <v>3.9409999999999998</v>
      </c>
      <c r="BI1127" s="72">
        <v>12.048</v>
      </c>
      <c r="BJ1127" s="12">
        <v>699.59199999999998</v>
      </c>
      <c r="BK1127" s="72">
        <v>13.798</v>
      </c>
      <c r="BL1127" s="72">
        <v>6.4610000000000003</v>
      </c>
      <c r="BM1127" s="12">
        <v>1171.049</v>
      </c>
      <c r="BN1127" s="72">
        <v>23.097000000000001</v>
      </c>
      <c r="BO1127" s="72">
        <v>4.5590000000000002</v>
      </c>
      <c r="BP1127" s="12">
        <v>1870.6410000000001</v>
      </c>
      <c r="BQ1127" s="72">
        <v>36.896000000000001</v>
      </c>
      <c r="BR1127" s="72">
        <v>3.137</v>
      </c>
      <c r="BS1127" s="12">
        <v>2113.0010000000002</v>
      </c>
      <c r="BT1127" s="72">
        <v>41.676000000000002</v>
      </c>
      <c r="BU1127" s="72">
        <v>2.9980000000000002</v>
      </c>
      <c r="BV1127" s="12">
        <v>5070.0690000000004</v>
      </c>
      <c r="BW1127" s="72">
        <v>100</v>
      </c>
      <c r="BX1127" s="72">
        <v>2.589</v>
      </c>
      <c r="BY1127" s="13"/>
      <c r="BZ1127" s="13"/>
    </row>
    <row r="1128" spans="1:78" ht="12.75" customHeight="1">
      <c r="A1128" s="122" t="s">
        <v>44</v>
      </c>
      <c r="B1128" s="71" t="s">
        <v>73</v>
      </c>
      <c r="C1128" s="71" t="s">
        <v>24</v>
      </c>
      <c r="D1128" s="34">
        <v>45809</v>
      </c>
      <c r="E1128" s="12">
        <v>2302.4380000000001</v>
      </c>
      <c r="F1128" s="72">
        <v>44.972999999999999</v>
      </c>
      <c r="G1128" s="72">
        <v>3.6819999999999999</v>
      </c>
      <c r="H1128" s="12">
        <v>78.033000000000001</v>
      </c>
      <c r="I1128" s="72">
        <v>1.524</v>
      </c>
      <c r="J1128" s="72">
        <v>35.438000000000002</v>
      </c>
      <c r="K1128" s="12">
        <v>40.738999999999997</v>
      </c>
      <c r="L1128" s="72">
        <v>0.79600000000000004</v>
      </c>
      <c r="M1128" s="72">
        <v>32.158999999999999</v>
      </c>
      <c r="N1128" s="12">
        <v>118.77200000000001</v>
      </c>
      <c r="O1128" s="72">
        <v>2.3199999999999998</v>
      </c>
      <c r="P1128" s="72">
        <v>28.233000000000001</v>
      </c>
      <c r="Q1128" s="12">
        <v>5.0960000000000001</v>
      </c>
      <c r="R1128" s="72">
        <v>0.1</v>
      </c>
      <c r="S1128" s="72">
        <v>88.664000000000001</v>
      </c>
      <c r="T1128" s="12">
        <v>123.867</v>
      </c>
      <c r="U1128" s="72">
        <v>2.419</v>
      </c>
      <c r="V1128" s="72">
        <v>26.806999999999999</v>
      </c>
      <c r="W1128" s="12">
        <v>456.26600000000002</v>
      </c>
      <c r="X1128" s="72">
        <v>8.9120000000000008</v>
      </c>
      <c r="Y1128" s="72">
        <v>11.486000000000001</v>
      </c>
      <c r="Z1128" s="12">
        <v>580.13300000000004</v>
      </c>
      <c r="AA1128" s="72">
        <v>11.331</v>
      </c>
      <c r="AB1128" s="72">
        <v>8.7379999999999995</v>
      </c>
      <c r="AC1128" s="12">
        <v>2882.5709999999999</v>
      </c>
      <c r="AD1128" s="72">
        <v>56.304000000000002</v>
      </c>
      <c r="AE1128" s="72">
        <v>3.556</v>
      </c>
      <c r="AF1128" s="12">
        <v>12.406000000000001</v>
      </c>
      <c r="AG1128" s="72">
        <v>0.24199999999999999</v>
      </c>
      <c r="AH1128" s="72">
        <v>68.998000000000005</v>
      </c>
      <c r="AI1128" s="12">
        <v>153.25</v>
      </c>
      <c r="AJ1128" s="72">
        <v>2.9929999999999999</v>
      </c>
      <c r="AK1128" s="72">
        <v>19.117000000000001</v>
      </c>
      <c r="AL1128" s="12">
        <v>165.65600000000001</v>
      </c>
      <c r="AM1128" s="72">
        <v>3.2360000000000002</v>
      </c>
      <c r="AN1128" s="72">
        <v>17.029</v>
      </c>
      <c r="AO1128" s="12">
        <v>3048.2269999999999</v>
      </c>
      <c r="AP1128" s="72">
        <v>59.54</v>
      </c>
      <c r="AQ1128" s="72">
        <v>3.46</v>
      </c>
      <c r="AR1128" s="12">
        <v>25.178999999999998</v>
      </c>
      <c r="AS1128" s="72">
        <v>0.49199999999999999</v>
      </c>
      <c r="AT1128" s="72">
        <v>50.534999999999997</v>
      </c>
      <c r="AU1128" s="12">
        <v>21.135000000000002</v>
      </c>
      <c r="AV1128" s="72">
        <v>0.41299999999999998</v>
      </c>
      <c r="AW1128" s="72">
        <v>46.957999999999998</v>
      </c>
      <c r="AX1128" s="12">
        <v>137.68100000000001</v>
      </c>
      <c r="AY1128" s="72">
        <v>2.6890000000000001</v>
      </c>
      <c r="AZ1128" s="72">
        <v>20.907</v>
      </c>
      <c r="BA1128" s="12">
        <v>158.816</v>
      </c>
      <c r="BB1128" s="72">
        <v>3.1019999999999999</v>
      </c>
      <c r="BC1128" s="72">
        <v>18.283000000000001</v>
      </c>
      <c r="BD1128" s="12">
        <v>24.693999999999999</v>
      </c>
      <c r="BE1128" s="72">
        <v>0.48199999999999998</v>
      </c>
      <c r="BF1128" s="72">
        <v>45.151000000000003</v>
      </c>
      <c r="BG1128" s="12">
        <v>183.50899999999999</v>
      </c>
      <c r="BH1128" s="72">
        <v>3.5840000000000001</v>
      </c>
      <c r="BI1128" s="72">
        <v>16.274999999999999</v>
      </c>
      <c r="BJ1128" s="12">
        <v>609.21699999999998</v>
      </c>
      <c r="BK1128" s="72">
        <v>11.9</v>
      </c>
      <c r="BL1128" s="72">
        <v>8.1329999999999991</v>
      </c>
      <c r="BM1128" s="12">
        <v>1253.52</v>
      </c>
      <c r="BN1128" s="72">
        <v>24.484000000000002</v>
      </c>
      <c r="BO1128" s="72">
        <v>3.9279999999999999</v>
      </c>
      <c r="BP1128" s="12">
        <v>1862.7370000000001</v>
      </c>
      <c r="BQ1128" s="72">
        <v>36.384</v>
      </c>
      <c r="BR1128" s="72">
        <v>3.4</v>
      </c>
      <c r="BS1128" s="12">
        <v>2071.4250000000002</v>
      </c>
      <c r="BT1128" s="72">
        <v>40.46</v>
      </c>
      <c r="BU1128" s="72">
        <v>3.093</v>
      </c>
      <c r="BV1128" s="12">
        <v>5119.6509999999998</v>
      </c>
      <c r="BW1128" s="72">
        <v>100</v>
      </c>
      <c r="BX1128" s="72">
        <v>2.4550000000000001</v>
      </c>
      <c r="BY1128" s="13"/>
      <c r="BZ1128" s="13"/>
    </row>
    <row r="1129" spans="1:78" ht="12.75" customHeight="1">
      <c r="A1129" s="122" t="s">
        <v>44</v>
      </c>
      <c r="B1129" s="71" t="s">
        <v>73</v>
      </c>
      <c r="C1129" s="71" t="s">
        <v>24</v>
      </c>
      <c r="D1129" s="34">
        <v>45901</v>
      </c>
      <c r="E1129" s="12">
        <v>2316.1080000000002</v>
      </c>
      <c r="F1129" s="72">
        <v>43.825000000000003</v>
      </c>
      <c r="G1129" s="72">
        <v>4.75</v>
      </c>
      <c r="H1129" s="12">
        <v>107.392</v>
      </c>
      <c r="I1129" s="72">
        <v>2.032</v>
      </c>
      <c r="J1129" s="72">
        <v>29.169</v>
      </c>
      <c r="K1129" s="12">
        <v>78.400999999999996</v>
      </c>
      <c r="L1129" s="72">
        <v>1.4830000000000001</v>
      </c>
      <c r="M1129" s="72">
        <v>30.526</v>
      </c>
      <c r="N1129" s="12">
        <v>185.79300000000001</v>
      </c>
      <c r="O1129" s="72">
        <v>3.516</v>
      </c>
      <c r="P1129" s="72">
        <v>20.651</v>
      </c>
      <c r="Q1129" s="12">
        <v>3.593</v>
      </c>
      <c r="R1129" s="72">
        <v>6.8000000000000005E-2</v>
      </c>
      <c r="S1129" s="72">
        <v>103.92</v>
      </c>
      <c r="T1129" s="12">
        <v>189.386</v>
      </c>
      <c r="U1129" s="72">
        <v>3.5840000000000001</v>
      </c>
      <c r="V1129" s="72">
        <v>20.582999999999998</v>
      </c>
      <c r="W1129" s="12">
        <v>413.63</v>
      </c>
      <c r="X1129" s="72">
        <v>7.827</v>
      </c>
      <c r="Y1129" s="72">
        <v>11.175000000000001</v>
      </c>
      <c r="Z1129" s="12">
        <v>603.01599999999996</v>
      </c>
      <c r="AA1129" s="72">
        <v>11.41</v>
      </c>
      <c r="AB1129" s="72">
        <v>10.311</v>
      </c>
      <c r="AC1129" s="12">
        <v>2919.1239999999998</v>
      </c>
      <c r="AD1129" s="72">
        <v>55.234999999999999</v>
      </c>
      <c r="AE1129" s="72">
        <v>3.6480000000000001</v>
      </c>
      <c r="AF1129" s="12">
        <v>2.5680000000000001</v>
      </c>
      <c r="AG1129" s="72">
        <v>4.9000000000000002E-2</v>
      </c>
      <c r="AH1129" s="72">
        <v>113.9</v>
      </c>
      <c r="AI1129" s="12">
        <v>147.22200000000001</v>
      </c>
      <c r="AJ1129" s="72">
        <v>2.786</v>
      </c>
      <c r="AK1129" s="72">
        <v>21.884</v>
      </c>
      <c r="AL1129" s="12">
        <v>149.79</v>
      </c>
      <c r="AM1129" s="72">
        <v>2.8340000000000001</v>
      </c>
      <c r="AN1129" s="72">
        <v>21.300999999999998</v>
      </c>
      <c r="AO1129" s="12">
        <v>3068.9140000000002</v>
      </c>
      <c r="AP1129" s="72">
        <v>58.069000000000003</v>
      </c>
      <c r="AQ1129" s="72">
        <v>3.6989999999999998</v>
      </c>
      <c r="AR1129" s="12">
        <v>46.387999999999998</v>
      </c>
      <c r="AS1129" s="72">
        <v>0.878</v>
      </c>
      <c r="AT1129" s="72">
        <v>49.595999999999997</v>
      </c>
      <c r="AU1129" s="12">
        <v>13.138</v>
      </c>
      <c r="AV1129" s="72">
        <v>0.249</v>
      </c>
      <c r="AW1129" s="72">
        <v>57.45</v>
      </c>
      <c r="AX1129" s="12">
        <v>173.09200000000001</v>
      </c>
      <c r="AY1129" s="72">
        <v>3.2749999999999999</v>
      </c>
      <c r="AZ1129" s="72">
        <v>23.565000000000001</v>
      </c>
      <c r="BA1129" s="12">
        <v>186.23</v>
      </c>
      <c r="BB1129" s="72">
        <v>3.524</v>
      </c>
      <c r="BC1129" s="72">
        <v>23.065000000000001</v>
      </c>
      <c r="BD1129" s="12">
        <v>41.304000000000002</v>
      </c>
      <c r="BE1129" s="72">
        <v>0.78200000000000003</v>
      </c>
      <c r="BF1129" s="72">
        <v>36.076999999999998</v>
      </c>
      <c r="BG1129" s="12">
        <v>227.53399999999999</v>
      </c>
      <c r="BH1129" s="72">
        <v>4.3049999999999997</v>
      </c>
      <c r="BI1129" s="72">
        <v>20.265999999999998</v>
      </c>
      <c r="BJ1129" s="12">
        <v>635.83000000000004</v>
      </c>
      <c r="BK1129" s="72">
        <v>12.031000000000001</v>
      </c>
      <c r="BL1129" s="72">
        <v>9.3510000000000009</v>
      </c>
      <c r="BM1129" s="12">
        <v>1306.2470000000001</v>
      </c>
      <c r="BN1129" s="72">
        <v>24.716999999999999</v>
      </c>
      <c r="BO1129" s="72">
        <v>5.3890000000000002</v>
      </c>
      <c r="BP1129" s="12">
        <v>1942.077</v>
      </c>
      <c r="BQ1129" s="72">
        <v>36.747999999999998</v>
      </c>
      <c r="BR1129" s="72">
        <v>3.0179999999999998</v>
      </c>
      <c r="BS1129" s="12">
        <v>2215.9989999999998</v>
      </c>
      <c r="BT1129" s="72">
        <v>41.930999999999997</v>
      </c>
      <c r="BU1129" s="72">
        <v>2.7010000000000001</v>
      </c>
      <c r="BV1129" s="12">
        <v>5284.9129999999996</v>
      </c>
      <c r="BW1129" s="72">
        <v>100</v>
      </c>
      <c r="BX1129" s="72">
        <v>2.4700000000000002</v>
      </c>
      <c r="BY1129" s="13"/>
      <c r="BZ1129" s="13"/>
    </row>
    <row r="1130" spans="1:78" ht="12.75" customHeight="1">
      <c r="A1130" s="122" t="s">
        <v>44</v>
      </c>
      <c r="B1130" s="71" t="s">
        <v>73</v>
      </c>
      <c r="C1130" s="71" t="s">
        <v>24</v>
      </c>
      <c r="D1130" s="34">
        <v>45992</v>
      </c>
      <c r="E1130" s="12">
        <v>2150.3449999999998</v>
      </c>
      <c r="F1130" s="72">
        <v>42.555999999999997</v>
      </c>
      <c r="G1130" s="72">
        <v>3.7930000000000001</v>
      </c>
      <c r="H1130" s="12">
        <v>83.766999999999996</v>
      </c>
      <c r="I1130" s="72">
        <v>1.6579999999999999</v>
      </c>
      <c r="J1130" s="72">
        <v>35.182000000000002</v>
      </c>
      <c r="K1130" s="12">
        <v>62.66</v>
      </c>
      <c r="L1130" s="72">
        <v>1.24</v>
      </c>
      <c r="M1130" s="72">
        <v>39.030999999999999</v>
      </c>
      <c r="N1130" s="12">
        <v>146.42599999999999</v>
      </c>
      <c r="O1130" s="72">
        <v>2.8980000000000001</v>
      </c>
      <c r="P1130" s="72">
        <v>26.393000000000001</v>
      </c>
      <c r="Q1130" s="12">
        <v>16.277999999999999</v>
      </c>
      <c r="R1130" s="72">
        <v>0.32200000000000001</v>
      </c>
      <c r="S1130" s="72">
        <v>60.720999999999997</v>
      </c>
      <c r="T1130" s="12">
        <v>162.70400000000001</v>
      </c>
      <c r="U1130" s="72">
        <v>3.22</v>
      </c>
      <c r="V1130" s="72">
        <v>23.972000000000001</v>
      </c>
      <c r="W1130" s="12">
        <v>438.46699999999998</v>
      </c>
      <c r="X1130" s="72">
        <v>8.6769999999999996</v>
      </c>
      <c r="Y1130" s="72">
        <v>12.1</v>
      </c>
      <c r="Z1130" s="12">
        <v>601.17100000000005</v>
      </c>
      <c r="AA1130" s="72">
        <v>11.897</v>
      </c>
      <c r="AB1130" s="72">
        <v>10.926</v>
      </c>
      <c r="AC1130" s="12">
        <v>2751.5169999999998</v>
      </c>
      <c r="AD1130" s="72">
        <v>54.453000000000003</v>
      </c>
      <c r="AE1130" s="72">
        <v>3.4550000000000001</v>
      </c>
      <c r="AF1130" s="12">
        <v>0</v>
      </c>
      <c r="AG1130" s="72">
        <v>0</v>
      </c>
      <c r="AH1130" s="72">
        <v>0</v>
      </c>
      <c r="AI1130" s="12">
        <v>158.959</v>
      </c>
      <c r="AJ1130" s="72">
        <v>3.1459999999999999</v>
      </c>
      <c r="AK1130" s="72">
        <v>17.466000000000001</v>
      </c>
      <c r="AL1130" s="12">
        <v>158.959</v>
      </c>
      <c r="AM1130" s="72">
        <v>3.1459999999999999</v>
      </c>
      <c r="AN1130" s="72">
        <v>17.466000000000001</v>
      </c>
      <c r="AO1130" s="12">
        <v>2910.4749999999999</v>
      </c>
      <c r="AP1130" s="72">
        <v>57.598999999999997</v>
      </c>
      <c r="AQ1130" s="72">
        <v>3.198</v>
      </c>
      <c r="AR1130" s="12">
        <v>40.554000000000002</v>
      </c>
      <c r="AS1130" s="72">
        <v>0.80300000000000005</v>
      </c>
      <c r="AT1130" s="72">
        <v>82.902000000000001</v>
      </c>
      <c r="AU1130" s="12">
        <v>5.2670000000000003</v>
      </c>
      <c r="AV1130" s="72">
        <v>0.104</v>
      </c>
      <c r="AW1130" s="72">
        <v>73.944000000000003</v>
      </c>
      <c r="AX1130" s="12">
        <v>132.21299999999999</v>
      </c>
      <c r="AY1130" s="72">
        <v>2.617</v>
      </c>
      <c r="AZ1130" s="72">
        <v>18.728000000000002</v>
      </c>
      <c r="BA1130" s="12">
        <v>137.48099999999999</v>
      </c>
      <c r="BB1130" s="72">
        <v>2.7210000000000001</v>
      </c>
      <c r="BC1130" s="72">
        <v>17.681000000000001</v>
      </c>
      <c r="BD1130" s="12">
        <v>15.782999999999999</v>
      </c>
      <c r="BE1130" s="72">
        <v>0.312</v>
      </c>
      <c r="BF1130" s="72">
        <v>69.766999999999996</v>
      </c>
      <c r="BG1130" s="12">
        <v>153.26300000000001</v>
      </c>
      <c r="BH1130" s="72">
        <v>3.0329999999999999</v>
      </c>
      <c r="BI1130" s="72">
        <v>17.238</v>
      </c>
      <c r="BJ1130" s="12">
        <v>618.62400000000002</v>
      </c>
      <c r="BK1130" s="72">
        <v>12.243</v>
      </c>
      <c r="BL1130" s="72">
        <v>9.7029999999999994</v>
      </c>
      <c r="BM1130" s="12">
        <v>1330.0550000000001</v>
      </c>
      <c r="BN1130" s="72">
        <v>26.321999999999999</v>
      </c>
      <c r="BO1130" s="72">
        <v>3.9369999999999998</v>
      </c>
      <c r="BP1130" s="12">
        <v>1948.6780000000001</v>
      </c>
      <c r="BQ1130" s="72">
        <v>38.564999999999998</v>
      </c>
      <c r="BR1130" s="72">
        <v>3.141</v>
      </c>
      <c r="BS1130" s="12">
        <v>2142.4949999999999</v>
      </c>
      <c r="BT1130" s="72">
        <v>42.401000000000003</v>
      </c>
      <c r="BU1130" s="72">
        <v>3.2970000000000002</v>
      </c>
      <c r="BV1130" s="12">
        <v>5052.9709999999995</v>
      </c>
      <c r="BW1130" s="72">
        <v>100</v>
      </c>
      <c r="BX1130" s="72">
        <v>2.0270000000000001</v>
      </c>
      <c r="BY1130" s="13"/>
      <c r="BZ1130" s="13"/>
    </row>
    <row r="1131" spans="1:78" ht="12.75" customHeight="1">
      <c r="A1131" s="122" t="s">
        <v>44</v>
      </c>
      <c r="B1131" s="71" t="s">
        <v>73</v>
      </c>
      <c r="C1131" s="71" t="s">
        <v>24</v>
      </c>
      <c r="D1131" s="34">
        <v>46082</v>
      </c>
      <c r="E1131" s="12">
        <v>2146.8290000000002</v>
      </c>
      <c r="F1131" s="72">
        <v>42.963000000000001</v>
      </c>
      <c r="G1131" s="72">
        <v>5.9109999999999996</v>
      </c>
      <c r="H1131" s="12">
        <v>48.441000000000003</v>
      </c>
      <c r="I1131" s="72">
        <v>0.96899999999999997</v>
      </c>
      <c r="J1131" s="72">
        <v>46.56</v>
      </c>
      <c r="K1131" s="12">
        <v>74.159000000000006</v>
      </c>
      <c r="L1131" s="72">
        <v>1.484</v>
      </c>
      <c r="M1131" s="72">
        <v>45.033999999999999</v>
      </c>
      <c r="N1131" s="12">
        <v>122.6</v>
      </c>
      <c r="O1131" s="72">
        <v>2.4540000000000002</v>
      </c>
      <c r="P1131" s="72">
        <v>28.728999999999999</v>
      </c>
      <c r="Q1131" s="12">
        <v>0</v>
      </c>
      <c r="R1131" s="72">
        <v>0</v>
      </c>
      <c r="S1131" s="72">
        <v>0</v>
      </c>
      <c r="T1131" s="12">
        <v>122.6</v>
      </c>
      <c r="U1131" s="72">
        <v>2.4540000000000002</v>
      </c>
      <c r="V1131" s="72">
        <v>28.728999999999999</v>
      </c>
      <c r="W1131" s="12">
        <v>468.17700000000002</v>
      </c>
      <c r="X1131" s="72">
        <v>9.3689999999999998</v>
      </c>
      <c r="Y1131" s="72">
        <v>10.186999999999999</v>
      </c>
      <c r="Z1131" s="12">
        <v>590.77700000000004</v>
      </c>
      <c r="AA1131" s="72">
        <v>11.823</v>
      </c>
      <c r="AB1131" s="72">
        <v>8.7929999999999993</v>
      </c>
      <c r="AC1131" s="12">
        <v>2737.6060000000002</v>
      </c>
      <c r="AD1131" s="72">
        <v>54.786000000000001</v>
      </c>
      <c r="AE1131" s="72">
        <v>4.5030000000000001</v>
      </c>
      <c r="AF1131" s="12">
        <v>0</v>
      </c>
      <c r="AG1131" s="72">
        <v>0</v>
      </c>
      <c r="AH1131" s="72">
        <v>0</v>
      </c>
      <c r="AI1131" s="12">
        <v>132.102</v>
      </c>
      <c r="AJ1131" s="72">
        <v>2.6440000000000001</v>
      </c>
      <c r="AK1131" s="72">
        <v>24.978000000000002</v>
      </c>
      <c r="AL1131" s="12">
        <v>132.102</v>
      </c>
      <c r="AM1131" s="72">
        <v>2.6440000000000001</v>
      </c>
      <c r="AN1131" s="72">
        <v>24.978000000000002</v>
      </c>
      <c r="AO1131" s="12">
        <v>2869.7080000000001</v>
      </c>
      <c r="AP1131" s="72">
        <v>57.43</v>
      </c>
      <c r="AQ1131" s="72">
        <v>4.3339999999999996</v>
      </c>
      <c r="AR1131" s="12">
        <v>24.896999999999998</v>
      </c>
      <c r="AS1131" s="72">
        <v>0.498</v>
      </c>
      <c r="AT1131" s="72">
        <v>57.246000000000002</v>
      </c>
      <c r="AU1131" s="12">
        <v>20.98</v>
      </c>
      <c r="AV1131" s="72">
        <v>0.42</v>
      </c>
      <c r="AW1131" s="72">
        <v>69.974999999999994</v>
      </c>
      <c r="AX1131" s="12">
        <v>70.891000000000005</v>
      </c>
      <c r="AY1131" s="72">
        <v>1.419</v>
      </c>
      <c r="AZ1131" s="72">
        <v>30.533999999999999</v>
      </c>
      <c r="BA1131" s="12">
        <v>91.870999999999995</v>
      </c>
      <c r="BB1131" s="72">
        <v>1.839</v>
      </c>
      <c r="BC1131" s="72">
        <v>27.62</v>
      </c>
      <c r="BD1131" s="12">
        <v>48.853999999999999</v>
      </c>
      <c r="BE1131" s="72">
        <v>0.97799999999999998</v>
      </c>
      <c r="BF1131" s="72">
        <v>31.896999999999998</v>
      </c>
      <c r="BG1131" s="12">
        <v>140.72499999999999</v>
      </c>
      <c r="BH1131" s="72">
        <v>2.8159999999999998</v>
      </c>
      <c r="BI1131" s="72">
        <v>23.396999999999998</v>
      </c>
      <c r="BJ1131" s="12">
        <v>729.56799999999998</v>
      </c>
      <c r="BK1131" s="72">
        <v>14.6</v>
      </c>
      <c r="BL1131" s="72">
        <v>8.2230000000000008</v>
      </c>
      <c r="BM1131" s="12">
        <v>1232.0070000000001</v>
      </c>
      <c r="BN1131" s="72">
        <v>24.655000000000001</v>
      </c>
      <c r="BO1131" s="72">
        <v>5.7290000000000001</v>
      </c>
      <c r="BP1131" s="12">
        <v>1961.575</v>
      </c>
      <c r="BQ1131" s="72">
        <v>39.256</v>
      </c>
      <c r="BR1131" s="72">
        <v>3.9209999999999998</v>
      </c>
      <c r="BS1131" s="12">
        <v>2127.1970000000001</v>
      </c>
      <c r="BT1131" s="72">
        <v>42.57</v>
      </c>
      <c r="BU1131" s="72">
        <v>3.238</v>
      </c>
      <c r="BV1131" s="12">
        <v>4996.9059999999999</v>
      </c>
      <c r="BW1131" s="72">
        <v>100</v>
      </c>
      <c r="BX1131" s="72">
        <v>3.1230000000000002</v>
      </c>
      <c r="BY1131" s="13"/>
      <c r="BZ1131" s="13"/>
    </row>
    <row r="1132" spans="1:78" ht="12.75" customHeight="1">
      <c r="A1132" s="122" t="s">
        <v>44</v>
      </c>
      <c r="B1132" s="71" t="s">
        <v>73</v>
      </c>
      <c r="C1132" s="71" t="s">
        <v>24</v>
      </c>
      <c r="D1132" s="34">
        <v>46174</v>
      </c>
      <c r="E1132" s="12">
        <v>2111.0309999999999</v>
      </c>
      <c r="F1132" s="72">
        <v>42.314999999999998</v>
      </c>
      <c r="G1132" s="72">
        <v>5.3259999999999996</v>
      </c>
      <c r="H1132" s="12">
        <v>64.725999999999999</v>
      </c>
      <c r="I1132" s="72">
        <v>1.2969999999999999</v>
      </c>
      <c r="J1132" s="72">
        <v>41.734000000000002</v>
      </c>
      <c r="K1132" s="12">
        <v>68.171000000000006</v>
      </c>
      <c r="L1132" s="72">
        <v>1.3660000000000001</v>
      </c>
      <c r="M1132" s="72">
        <v>28.25</v>
      </c>
      <c r="N1132" s="12">
        <v>132.89699999999999</v>
      </c>
      <c r="O1132" s="72">
        <v>2.6640000000000001</v>
      </c>
      <c r="P1132" s="72">
        <v>26.760999999999999</v>
      </c>
      <c r="Q1132" s="12">
        <v>15.318</v>
      </c>
      <c r="R1132" s="72">
        <v>0.307</v>
      </c>
      <c r="S1132" s="72">
        <v>68.861000000000004</v>
      </c>
      <c r="T1132" s="12">
        <v>148.215</v>
      </c>
      <c r="U1132" s="72">
        <v>2.9710000000000001</v>
      </c>
      <c r="V1132" s="72">
        <v>27.306999999999999</v>
      </c>
      <c r="W1132" s="12">
        <v>386.24700000000001</v>
      </c>
      <c r="X1132" s="72">
        <v>7.742</v>
      </c>
      <c r="Y1132" s="72">
        <v>10.218999999999999</v>
      </c>
      <c r="Z1132" s="12">
        <v>534.46199999999999</v>
      </c>
      <c r="AA1132" s="72">
        <v>10.712999999999999</v>
      </c>
      <c r="AB1132" s="72">
        <v>6.4489999999999998</v>
      </c>
      <c r="AC1132" s="12">
        <v>2645.4929999999999</v>
      </c>
      <c r="AD1132" s="72">
        <v>53.029000000000003</v>
      </c>
      <c r="AE1132" s="72">
        <v>4.085</v>
      </c>
      <c r="AF1132" s="12">
        <v>23.989000000000001</v>
      </c>
      <c r="AG1132" s="72">
        <v>0.48099999999999998</v>
      </c>
      <c r="AH1132" s="72">
        <v>59.472999999999999</v>
      </c>
      <c r="AI1132" s="12">
        <v>121.227</v>
      </c>
      <c r="AJ1132" s="72">
        <v>2.4300000000000002</v>
      </c>
      <c r="AK1132" s="72">
        <v>20.34</v>
      </c>
      <c r="AL1132" s="12">
        <v>145.21600000000001</v>
      </c>
      <c r="AM1132" s="72">
        <v>2.911</v>
      </c>
      <c r="AN1132" s="72">
        <v>17.074999999999999</v>
      </c>
      <c r="AO1132" s="12">
        <v>2790.7089999999998</v>
      </c>
      <c r="AP1132" s="72">
        <v>55.939</v>
      </c>
      <c r="AQ1132" s="72">
        <v>3.726</v>
      </c>
      <c r="AR1132" s="12">
        <v>35.728999999999999</v>
      </c>
      <c r="AS1132" s="72">
        <v>0.71599999999999997</v>
      </c>
      <c r="AT1132" s="72">
        <v>80.762</v>
      </c>
      <c r="AU1132" s="12">
        <v>32.633000000000003</v>
      </c>
      <c r="AV1132" s="72">
        <v>0.65400000000000003</v>
      </c>
      <c r="AW1132" s="72">
        <v>46.012</v>
      </c>
      <c r="AX1132" s="12">
        <v>182.53100000000001</v>
      </c>
      <c r="AY1132" s="72">
        <v>3.6589999999999998</v>
      </c>
      <c r="AZ1132" s="72">
        <v>17.797000000000001</v>
      </c>
      <c r="BA1132" s="12">
        <v>215.16399999999999</v>
      </c>
      <c r="BB1132" s="72">
        <v>4.3129999999999997</v>
      </c>
      <c r="BC1132" s="72">
        <v>15.238</v>
      </c>
      <c r="BD1132" s="12">
        <v>39.914999999999999</v>
      </c>
      <c r="BE1132" s="72">
        <v>0.8</v>
      </c>
      <c r="BF1132" s="72">
        <v>43.587000000000003</v>
      </c>
      <c r="BG1132" s="12">
        <v>255.07900000000001</v>
      </c>
      <c r="BH1132" s="72">
        <v>5.1130000000000004</v>
      </c>
      <c r="BI1132" s="72">
        <v>13.37</v>
      </c>
      <c r="BJ1132" s="12">
        <v>586.27800000000002</v>
      </c>
      <c r="BK1132" s="72">
        <v>11.752000000000001</v>
      </c>
      <c r="BL1132" s="72">
        <v>8.9619999999999997</v>
      </c>
      <c r="BM1132" s="12">
        <v>1321.0160000000001</v>
      </c>
      <c r="BN1132" s="72">
        <v>26.48</v>
      </c>
      <c r="BO1132" s="72">
        <v>4.3929999999999998</v>
      </c>
      <c r="BP1132" s="12">
        <v>1907.2940000000001</v>
      </c>
      <c r="BQ1132" s="72">
        <v>38.231000000000002</v>
      </c>
      <c r="BR1132" s="72">
        <v>3.1280000000000001</v>
      </c>
      <c r="BS1132" s="12">
        <v>2198.1019999999999</v>
      </c>
      <c r="BT1132" s="72">
        <v>44.061</v>
      </c>
      <c r="BU1132" s="72">
        <v>2.335</v>
      </c>
      <c r="BV1132" s="12">
        <v>4988.8100000000004</v>
      </c>
      <c r="BW1132" s="72">
        <v>100</v>
      </c>
      <c r="BX1132" s="72">
        <v>2.71</v>
      </c>
      <c r="BY1132" s="13"/>
      <c r="BZ1132" s="13"/>
    </row>
    <row r="1133" spans="1:78" ht="12.75" customHeight="1">
      <c r="A1133" s="122" t="s">
        <v>44</v>
      </c>
      <c r="B1133" s="71" t="s">
        <v>73</v>
      </c>
      <c r="C1133" s="71" t="s">
        <v>25</v>
      </c>
      <c r="D1133" s="34">
        <v>41883</v>
      </c>
      <c r="E1133" s="12">
        <v>1035.8150000000001</v>
      </c>
      <c r="F1133" s="72">
        <v>22.492000000000001</v>
      </c>
      <c r="G1133" s="72">
        <v>8.1210000000000004</v>
      </c>
      <c r="H1133" s="12">
        <v>95.268000000000001</v>
      </c>
      <c r="I1133" s="72">
        <v>2.069</v>
      </c>
      <c r="J1133" s="72">
        <v>24.907</v>
      </c>
      <c r="K1133" s="12">
        <v>125.476</v>
      </c>
      <c r="L1133" s="72">
        <v>2.7250000000000001</v>
      </c>
      <c r="M1133" s="72">
        <v>24.172000000000001</v>
      </c>
      <c r="N1133" s="12">
        <v>220.744</v>
      </c>
      <c r="O1133" s="72">
        <v>4.7930000000000001</v>
      </c>
      <c r="P1133" s="72">
        <v>18.809999999999999</v>
      </c>
      <c r="Q1133" s="12">
        <v>28.654</v>
      </c>
      <c r="R1133" s="72">
        <v>0.622</v>
      </c>
      <c r="S1133" s="72">
        <v>53.365000000000002</v>
      </c>
      <c r="T1133" s="12">
        <v>249.398</v>
      </c>
      <c r="U1133" s="72">
        <v>5.415</v>
      </c>
      <c r="V1133" s="72">
        <v>16.178999999999998</v>
      </c>
      <c r="W1133" s="12">
        <v>785.25900000000001</v>
      </c>
      <c r="X1133" s="72">
        <v>17.050999999999998</v>
      </c>
      <c r="Y1133" s="72">
        <v>8.2780000000000005</v>
      </c>
      <c r="Z1133" s="12">
        <v>1034.6569999999999</v>
      </c>
      <c r="AA1133" s="72">
        <v>22.466999999999999</v>
      </c>
      <c r="AB1133" s="72">
        <v>7.1520000000000001</v>
      </c>
      <c r="AC1133" s="12">
        <v>2070.473</v>
      </c>
      <c r="AD1133" s="72">
        <v>44.959000000000003</v>
      </c>
      <c r="AE1133" s="72">
        <v>6.01</v>
      </c>
      <c r="AF1133" s="12">
        <v>1.62</v>
      </c>
      <c r="AG1133" s="72">
        <v>3.5000000000000003E-2</v>
      </c>
      <c r="AH1133" s="72">
        <v>107.002</v>
      </c>
      <c r="AI1133" s="12">
        <v>125.18300000000001</v>
      </c>
      <c r="AJ1133" s="72">
        <v>2.718</v>
      </c>
      <c r="AK1133" s="72">
        <v>21.045999999999999</v>
      </c>
      <c r="AL1133" s="12">
        <v>126.803</v>
      </c>
      <c r="AM1133" s="72">
        <v>2.7530000000000001</v>
      </c>
      <c r="AN1133" s="72">
        <v>21.007000000000001</v>
      </c>
      <c r="AO1133" s="12">
        <v>2197.2750000000001</v>
      </c>
      <c r="AP1133" s="72">
        <v>47.712000000000003</v>
      </c>
      <c r="AQ1133" s="72">
        <v>5.782</v>
      </c>
      <c r="AR1133" s="12">
        <v>34.856999999999999</v>
      </c>
      <c r="AS1133" s="72">
        <v>0.75700000000000001</v>
      </c>
      <c r="AT1133" s="72">
        <v>51.828000000000003</v>
      </c>
      <c r="AU1133" s="12">
        <v>10.85</v>
      </c>
      <c r="AV1133" s="72">
        <v>0.23599999999999999</v>
      </c>
      <c r="AW1133" s="72">
        <v>58.706000000000003</v>
      </c>
      <c r="AX1133" s="12">
        <v>216.62700000000001</v>
      </c>
      <c r="AY1133" s="72">
        <v>4.7039999999999997</v>
      </c>
      <c r="AZ1133" s="72">
        <v>16.504000000000001</v>
      </c>
      <c r="BA1133" s="12">
        <v>227.47800000000001</v>
      </c>
      <c r="BB1133" s="72">
        <v>4.9400000000000004</v>
      </c>
      <c r="BC1133" s="72">
        <v>15.214</v>
      </c>
      <c r="BD1133" s="12">
        <v>152.357</v>
      </c>
      <c r="BE1133" s="72">
        <v>3.3079999999999998</v>
      </c>
      <c r="BF1133" s="72">
        <v>26.457999999999998</v>
      </c>
      <c r="BG1133" s="12">
        <v>379.83499999999998</v>
      </c>
      <c r="BH1133" s="72">
        <v>8.2479999999999993</v>
      </c>
      <c r="BI1133" s="72">
        <v>12.504</v>
      </c>
      <c r="BJ1133" s="12">
        <v>1010.63</v>
      </c>
      <c r="BK1133" s="72">
        <v>21.945</v>
      </c>
      <c r="BL1133" s="72">
        <v>8.1129999999999995</v>
      </c>
      <c r="BM1133" s="12">
        <v>982.66700000000003</v>
      </c>
      <c r="BN1133" s="72">
        <v>21.338000000000001</v>
      </c>
      <c r="BO1133" s="72">
        <v>5.9370000000000003</v>
      </c>
      <c r="BP1133" s="12">
        <v>1993.297</v>
      </c>
      <c r="BQ1133" s="72">
        <v>43.283000000000001</v>
      </c>
      <c r="BR1133" s="72">
        <v>3.238</v>
      </c>
      <c r="BS1133" s="12">
        <v>2407.989</v>
      </c>
      <c r="BT1133" s="72">
        <v>52.287999999999997</v>
      </c>
      <c r="BU1133" s="72">
        <v>2.8079999999999998</v>
      </c>
      <c r="BV1133" s="12">
        <v>4605.2650000000003</v>
      </c>
      <c r="BW1133" s="72">
        <v>100</v>
      </c>
      <c r="BX1133" s="72">
        <v>3.2610000000000001</v>
      </c>
      <c r="BY1133" s="13"/>
      <c r="BZ1133" s="13"/>
    </row>
    <row r="1134" spans="1:78" ht="12.75" customHeight="1">
      <c r="A1134" s="122" t="s">
        <v>44</v>
      </c>
      <c r="B1134" s="71" t="s">
        <v>73</v>
      </c>
      <c r="C1134" s="71" t="s">
        <v>25</v>
      </c>
      <c r="D1134" s="34">
        <v>41974</v>
      </c>
      <c r="E1134" s="12">
        <v>1051.0329999999999</v>
      </c>
      <c r="F1134" s="72">
        <v>22.437000000000001</v>
      </c>
      <c r="G1134" s="72">
        <v>7.0490000000000004</v>
      </c>
      <c r="H1134" s="12">
        <v>135.55699999999999</v>
      </c>
      <c r="I1134" s="72">
        <v>2.8940000000000001</v>
      </c>
      <c r="J1134" s="72">
        <v>19.405999999999999</v>
      </c>
      <c r="K1134" s="12">
        <v>116.337</v>
      </c>
      <c r="L1134" s="72">
        <v>2.4830000000000001</v>
      </c>
      <c r="M1134" s="72">
        <v>26.408999999999999</v>
      </c>
      <c r="N1134" s="12">
        <v>251.89400000000001</v>
      </c>
      <c r="O1134" s="72">
        <v>5.3769999999999998</v>
      </c>
      <c r="P1134" s="72">
        <v>14.03</v>
      </c>
      <c r="Q1134" s="12">
        <v>1.099</v>
      </c>
      <c r="R1134" s="72">
        <v>2.3E-2</v>
      </c>
      <c r="S1134" s="72">
        <v>101.879</v>
      </c>
      <c r="T1134" s="12">
        <v>252.99299999999999</v>
      </c>
      <c r="U1134" s="72">
        <v>5.4009999999999998</v>
      </c>
      <c r="V1134" s="72">
        <v>13.897</v>
      </c>
      <c r="W1134" s="12">
        <v>791.65599999999995</v>
      </c>
      <c r="X1134" s="72">
        <v>16.899999999999999</v>
      </c>
      <c r="Y1134" s="72">
        <v>6.766</v>
      </c>
      <c r="Z1134" s="12">
        <v>1044.6489999999999</v>
      </c>
      <c r="AA1134" s="72">
        <v>22.3</v>
      </c>
      <c r="AB1134" s="72">
        <v>5.6509999999999998</v>
      </c>
      <c r="AC1134" s="12">
        <v>2095.6819999999998</v>
      </c>
      <c r="AD1134" s="72">
        <v>44.737000000000002</v>
      </c>
      <c r="AE1134" s="72">
        <v>4.7270000000000003</v>
      </c>
      <c r="AF1134" s="12">
        <v>3.4929999999999999</v>
      </c>
      <c r="AG1134" s="72">
        <v>7.4999999999999997E-2</v>
      </c>
      <c r="AH1134" s="72">
        <v>104.21899999999999</v>
      </c>
      <c r="AI1134" s="12">
        <v>127.812</v>
      </c>
      <c r="AJ1134" s="72">
        <v>2.7280000000000002</v>
      </c>
      <c r="AK1134" s="72">
        <v>17.782</v>
      </c>
      <c r="AL1134" s="12">
        <v>131.30500000000001</v>
      </c>
      <c r="AM1134" s="72">
        <v>2.8029999999999999</v>
      </c>
      <c r="AN1134" s="72">
        <v>16.785</v>
      </c>
      <c r="AO1134" s="12">
        <v>2226.9859999999999</v>
      </c>
      <c r="AP1134" s="72">
        <v>47.54</v>
      </c>
      <c r="AQ1134" s="72">
        <v>4.3719999999999999</v>
      </c>
      <c r="AR1134" s="12">
        <v>17.672000000000001</v>
      </c>
      <c r="AS1134" s="72">
        <v>0.377</v>
      </c>
      <c r="AT1134" s="72">
        <v>66.409000000000006</v>
      </c>
      <c r="AU1134" s="12">
        <v>10.933999999999999</v>
      </c>
      <c r="AV1134" s="72">
        <v>0.23300000000000001</v>
      </c>
      <c r="AW1134" s="72">
        <v>73.661000000000001</v>
      </c>
      <c r="AX1134" s="12">
        <v>281.46899999999999</v>
      </c>
      <c r="AY1134" s="72">
        <v>6.0090000000000003</v>
      </c>
      <c r="AZ1134" s="72">
        <v>16.302</v>
      </c>
      <c r="BA1134" s="12">
        <v>292.40199999999999</v>
      </c>
      <c r="BB1134" s="72">
        <v>6.242</v>
      </c>
      <c r="BC1134" s="72">
        <v>15.188000000000001</v>
      </c>
      <c r="BD1134" s="12">
        <v>134.899</v>
      </c>
      <c r="BE1134" s="72">
        <v>2.88</v>
      </c>
      <c r="BF1134" s="72">
        <v>20.574000000000002</v>
      </c>
      <c r="BG1134" s="12">
        <v>427.30099999999999</v>
      </c>
      <c r="BH1134" s="72">
        <v>9.1219999999999999</v>
      </c>
      <c r="BI1134" s="72">
        <v>12.013</v>
      </c>
      <c r="BJ1134" s="12">
        <v>1070.9079999999999</v>
      </c>
      <c r="BK1134" s="72">
        <v>22.861000000000001</v>
      </c>
      <c r="BL1134" s="72">
        <v>6.4560000000000004</v>
      </c>
      <c r="BM1134" s="12">
        <v>941.58199999999999</v>
      </c>
      <c r="BN1134" s="72">
        <v>20.100000000000001</v>
      </c>
      <c r="BO1134" s="72">
        <v>6.8710000000000004</v>
      </c>
      <c r="BP1134" s="12">
        <v>2012.491</v>
      </c>
      <c r="BQ1134" s="72">
        <v>42.960999999999999</v>
      </c>
      <c r="BR1134" s="72">
        <v>4.5750000000000002</v>
      </c>
      <c r="BS1134" s="12">
        <v>2457.4630000000002</v>
      </c>
      <c r="BT1134" s="72">
        <v>52.46</v>
      </c>
      <c r="BU1134" s="72">
        <v>2.7890000000000001</v>
      </c>
      <c r="BV1134" s="12">
        <v>4684.45</v>
      </c>
      <c r="BW1134" s="72">
        <v>100</v>
      </c>
      <c r="BX1134" s="72">
        <v>2.59</v>
      </c>
      <c r="BY1134" s="13"/>
      <c r="BZ1134" s="13"/>
    </row>
    <row r="1135" spans="1:78" ht="12.75" customHeight="1">
      <c r="A1135" s="122" t="s">
        <v>44</v>
      </c>
      <c r="B1135" s="71" t="s">
        <v>73</v>
      </c>
      <c r="C1135" s="71" t="s">
        <v>25</v>
      </c>
      <c r="D1135" s="34">
        <v>42064</v>
      </c>
      <c r="E1135" s="12">
        <v>1152.1759999999999</v>
      </c>
      <c r="F1135" s="72">
        <v>24.135999999999999</v>
      </c>
      <c r="G1135" s="72">
        <v>6.7039999999999997</v>
      </c>
      <c r="H1135" s="12">
        <v>150.607</v>
      </c>
      <c r="I1135" s="72">
        <v>3.1549999999999998</v>
      </c>
      <c r="J1135" s="72">
        <v>19.631</v>
      </c>
      <c r="K1135" s="12">
        <v>79.016999999999996</v>
      </c>
      <c r="L1135" s="72">
        <v>1.655</v>
      </c>
      <c r="M1135" s="72">
        <v>33.017000000000003</v>
      </c>
      <c r="N1135" s="12">
        <v>229.624</v>
      </c>
      <c r="O1135" s="72">
        <v>4.8099999999999996</v>
      </c>
      <c r="P1135" s="72">
        <v>15.271000000000001</v>
      </c>
      <c r="Q1135" s="12">
        <v>29.568000000000001</v>
      </c>
      <c r="R1135" s="72">
        <v>0.61899999999999999</v>
      </c>
      <c r="S1135" s="72">
        <v>86.418999999999997</v>
      </c>
      <c r="T1135" s="12">
        <v>259.19200000000001</v>
      </c>
      <c r="U1135" s="72">
        <v>5.43</v>
      </c>
      <c r="V1135" s="72">
        <v>16.721</v>
      </c>
      <c r="W1135" s="12">
        <v>825.75900000000001</v>
      </c>
      <c r="X1135" s="72">
        <v>17.297999999999998</v>
      </c>
      <c r="Y1135" s="72">
        <v>11.063000000000001</v>
      </c>
      <c r="Z1135" s="12">
        <v>1084.95</v>
      </c>
      <c r="AA1135" s="72">
        <v>22.728000000000002</v>
      </c>
      <c r="AB1135" s="72">
        <v>7.6890000000000001</v>
      </c>
      <c r="AC1135" s="12">
        <v>2237.1260000000002</v>
      </c>
      <c r="AD1135" s="72">
        <v>46.863999999999997</v>
      </c>
      <c r="AE1135" s="72">
        <v>4.5519999999999996</v>
      </c>
      <c r="AF1135" s="12">
        <v>13.819000000000001</v>
      </c>
      <c r="AG1135" s="72">
        <v>0.28899999999999998</v>
      </c>
      <c r="AH1135" s="72">
        <v>104.699</v>
      </c>
      <c r="AI1135" s="12">
        <v>110.541</v>
      </c>
      <c r="AJ1135" s="72">
        <v>2.3159999999999998</v>
      </c>
      <c r="AK1135" s="72">
        <v>32.688000000000002</v>
      </c>
      <c r="AL1135" s="12">
        <v>124.35899999999999</v>
      </c>
      <c r="AM1135" s="72">
        <v>2.605</v>
      </c>
      <c r="AN1135" s="72">
        <v>27.245999999999999</v>
      </c>
      <c r="AO1135" s="12">
        <v>2361.4850000000001</v>
      </c>
      <c r="AP1135" s="72">
        <v>49.469000000000001</v>
      </c>
      <c r="AQ1135" s="72">
        <v>4.6619999999999999</v>
      </c>
      <c r="AR1135" s="12">
        <v>61.377000000000002</v>
      </c>
      <c r="AS1135" s="72">
        <v>1.286</v>
      </c>
      <c r="AT1135" s="72">
        <v>31.879000000000001</v>
      </c>
      <c r="AU1135" s="12">
        <v>37.613</v>
      </c>
      <c r="AV1135" s="72">
        <v>0.78800000000000003</v>
      </c>
      <c r="AW1135" s="72">
        <v>64.137</v>
      </c>
      <c r="AX1135" s="12">
        <v>242.31399999999999</v>
      </c>
      <c r="AY1135" s="72">
        <v>5.0759999999999996</v>
      </c>
      <c r="AZ1135" s="72">
        <v>14.116</v>
      </c>
      <c r="BA1135" s="12">
        <v>279.92700000000002</v>
      </c>
      <c r="BB1135" s="72">
        <v>5.8639999999999999</v>
      </c>
      <c r="BC1135" s="72">
        <v>16.288</v>
      </c>
      <c r="BD1135" s="12">
        <v>124.166</v>
      </c>
      <c r="BE1135" s="72">
        <v>2.601</v>
      </c>
      <c r="BF1135" s="72">
        <v>17.667999999999999</v>
      </c>
      <c r="BG1135" s="12">
        <v>404.09300000000002</v>
      </c>
      <c r="BH1135" s="72">
        <v>8.4649999999999999</v>
      </c>
      <c r="BI1135" s="72">
        <v>11.391999999999999</v>
      </c>
      <c r="BJ1135" s="12">
        <v>1036.9549999999999</v>
      </c>
      <c r="BK1135" s="72">
        <v>21.722999999999999</v>
      </c>
      <c r="BL1135" s="72">
        <v>5.6950000000000003</v>
      </c>
      <c r="BM1135" s="12">
        <v>909.71600000000001</v>
      </c>
      <c r="BN1135" s="72">
        <v>19.056999999999999</v>
      </c>
      <c r="BO1135" s="72">
        <v>6.46</v>
      </c>
      <c r="BP1135" s="12">
        <v>1946.671</v>
      </c>
      <c r="BQ1135" s="72">
        <v>40.78</v>
      </c>
      <c r="BR1135" s="72">
        <v>3.4489999999999998</v>
      </c>
      <c r="BS1135" s="12">
        <v>2412.1410000000001</v>
      </c>
      <c r="BT1135" s="72">
        <v>50.530999999999999</v>
      </c>
      <c r="BU1135" s="72">
        <v>2.766</v>
      </c>
      <c r="BV1135" s="12">
        <v>4773.6270000000004</v>
      </c>
      <c r="BW1135" s="72">
        <v>100</v>
      </c>
      <c r="BX1135" s="72">
        <v>2.806</v>
      </c>
      <c r="BY1135" s="13"/>
      <c r="BZ1135" s="13"/>
    </row>
    <row r="1136" spans="1:78" ht="12.75" customHeight="1">
      <c r="A1136" s="122" t="s">
        <v>44</v>
      </c>
      <c r="B1136" s="71" t="s">
        <v>73</v>
      </c>
      <c r="C1136" s="71" t="s">
        <v>25</v>
      </c>
      <c r="D1136" s="34">
        <v>42156</v>
      </c>
      <c r="E1136" s="12">
        <v>1202.952</v>
      </c>
      <c r="F1136" s="72">
        <v>25.343</v>
      </c>
      <c r="G1136" s="72">
        <v>7.1319999999999997</v>
      </c>
      <c r="H1136" s="12">
        <v>133.25899999999999</v>
      </c>
      <c r="I1136" s="72">
        <v>2.8069999999999999</v>
      </c>
      <c r="J1136" s="72">
        <v>16.905000000000001</v>
      </c>
      <c r="K1136" s="12">
        <v>116.86499999999999</v>
      </c>
      <c r="L1136" s="72">
        <v>2.4620000000000002</v>
      </c>
      <c r="M1136" s="72">
        <v>22.64</v>
      </c>
      <c r="N1136" s="12">
        <v>250.124</v>
      </c>
      <c r="O1136" s="72">
        <v>5.2690000000000001</v>
      </c>
      <c r="P1136" s="72">
        <v>13.831</v>
      </c>
      <c r="Q1136" s="12">
        <v>24.5</v>
      </c>
      <c r="R1136" s="72">
        <v>0.51600000000000001</v>
      </c>
      <c r="S1136" s="72">
        <v>50.819000000000003</v>
      </c>
      <c r="T1136" s="12">
        <v>274.625</v>
      </c>
      <c r="U1136" s="72">
        <v>5.7859999999999996</v>
      </c>
      <c r="V1136" s="72">
        <v>13.839</v>
      </c>
      <c r="W1136" s="12">
        <v>806.495</v>
      </c>
      <c r="X1136" s="72">
        <v>16.991</v>
      </c>
      <c r="Y1136" s="72">
        <v>6.9020000000000001</v>
      </c>
      <c r="Z1136" s="12">
        <v>1081.1189999999999</v>
      </c>
      <c r="AA1136" s="72">
        <v>22.776</v>
      </c>
      <c r="AB1136" s="72">
        <v>6.1680000000000001</v>
      </c>
      <c r="AC1136" s="12">
        <v>2284.0709999999999</v>
      </c>
      <c r="AD1136" s="72">
        <v>48.119</v>
      </c>
      <c r="AE1136" s="72">
        <v>4.923</v>
      </c>
      <c r="AF1136" s="12">
        <v>0</v>
      </c>
      <c r="AG1136" s="72">
        <v>0</v>
      </c>
      <c r="AH1136" s="72">
        <v>0</v>
      </c>
      <c r="AI1136" s="12">
        <v>141.202</v>
      </c>
      <c r="AJ1136" s="72">
        <v>2.9750000000000001</v>
      </c>
      <c r="AK1136" s="72">
        <v>20.756</v>
      </c>
      <c r="AL1136" s="12">
        <v>141.202</v>
      </c>
      <c r="AM1136" s="72">
        <v>2.9750000000000001</v>
      </c>
      <c r="AN1136" s="72">
        <v>20.756</v>
      </c>
      <c r="AO1136" s="12">
        <v>2425.2730000000001</v>
      </c>
      <c r="AP1136" s="72">
        <v>51.094000000000001</v>
      </c>
      <c r="AQ1136" s="72">
        <v>4.5940000000000003</v>
      </c>
      <c r="AR1136" s="12">
        <v>34.432000000000002</v>
      </c>
      <c r="AS1136" s="72">
        <v>0.72499999999999998</v>
      </c>
      <c r="AT1136" s="72">
        <v>38.332999999999998</v>
      </c>
      <c r="AU1136" s="12">
        <v>32.569000000000003</v>
      </c>
      <c r="AV1136" s="72">
        <v>0.68600000000000005</v>
      </c>
      <c r="AW1136" s="72">
        <v>37.832999999999998</v>
      </c>
      <c r="AX1136" s="12">
        <v>253.31899999999999</v>
      </c>
      <c r="AY1136" s="72">
        <v>5.3369999999999997</v>
      </c>
      <c r="AZ1136" s="72">
        <v>14.954000000000001</v>
      </c>
      <c r="BA1136" s="12">
        <v>285.88799999999998</v>
      </c>
      <c r="BB1136" s="72">
        <v>6.0229999999999997</v>
      </c>
      <c r="BC1136" s="72">
        <v>14.622</v>
      </c>
      <c r="BD1136" s="12">
        <v>100.529</v>
      </c>
      <c r="BE1136" s="72">
        <v>2.1179999999999999</v>
      </c>
      <c r="BF1136" s="72">
        <v>24.064</v>
      </c>
      <c r="BG1136" s="12">
        <v>386.41699999999997</v>
      </c>
      <c r="BH1136" s="72">
        <v>8.141</v>
      </c>
      <c r="BI1136" s="72">
        <v>10.622999999999999</v>
      </c>
      <c r="BJ1136" s="12">
        <v>1093.742</v>
      </c>
      <c r="BK1136" s="72">
        <v>23.042000000000002</v>
      </c>
      <c r="BL1136" s="72">
        <v>6.5270000000000001</v>
      </c>
      <c r="BM1136" s="12">
        <v>806.80399999999997</v>
      </c>
      <c r="BN1136" s="72">
        <v>16.997</v>
      </c>
      <c r="BO1136" s="72">
        <v>7.476</v>
      </c>
      <c r="BP1136" s="12">
        <v>1900.546</v>
      </c>
      <c r="BQ1136" s="72">
        <v>40.04</v>
      </c>
      <c r="BR1136" s="72">
        <v>3.677</v>
      </c>
      <c r="BS1136" s="12">
        <v>2321.395</v>
      </c>
      <c r="BT1136" s="72">
        <v>48.905999999999999</v>
      </c>
      <c r="BU1136" s="72">
        <v>3.093</v>
      </c>
      <c r="BV1136" s="12">
        <v>4746.6689999999999</v>
      </c>
      <c r="BW1136" s="72">
        <v>100</v>
      </c>
      <c r="BX1136" s="72">
        <v>2.399</v>
      </c>
      <c r="BY1136" s="13"/>
      <c r="BZ1136" s="13"/>
    </row>
    <row r="1137" spans="1:78" ht="12.75" customHeight="1">
      <c r="A1137" s="122" t="s">
        <v>44</v>
      </c>
      <c r="B1137" s="71" t="s">
        <v>73</v>
      </c>
      <c r="C1137" s="71" t="s">
        <v>25</v>
      </c>
      <c r="D1137" s="34">
        <v>42614</v>
      </c>
      <c r="E1137" s="12">
        <v>1109.0899999999999</v>
      </c>
      <c r="F1137" s="72">
        <v>22.965</v>
      </c>
      <c r="G1137" s="72">
        <v>6.1340000000000003</v>
      </c>
      <c r="H1137" s="12">
        <v>125.685</v>
      </c>
      <c r="I1137" s="72">
        <v>2.6030000000000002</v>
      </c>
      <c r="J1137" s="72">
        <v>19.265999999999998</v>
      </c>
      <c r="K1137" s="12">
        <v>84.281999999999996</v>
      </c>
      <c r="L1137" s="72">
        <v>1.7450000000000001</v>
      </c>
      <c r="M1137" s="72">
        <v>29.268999999999998</v>
      </c>
      <c r="N1137" s="12">
        <v>209.96799999999999</v>
      </c>
      <c r="O1137" s="72">
        <v>4.3479999999999999</v>
      </c>
      <c r="P1137" s="72">
        <v>16.771999999999998</v>
      </c>
      <c r="Q1137" s="12">
        <v>14.085000000000001</v>
      </c>
      <c r="R1137" s="72">
        <v>0.29199999999999998</v>
      </c>
      <c r="S1137" s="72">
        <v>51.716000000000001</v>
      </c>
      <c r="T1137" s="12">
        <v>224.053</v>
      </c>
      <c r="U1137" s="72">
        <v>4.6390000000000002</v>
      </c>
      <c r="V1137" s="72">
        <v>15.7</v>
      </c>
      <c r="W1137" s="12">
        <v>859.09799999999996</v>
      </c>
      <c r="X1137" s="72">
        <v>17.789000000000001</v>
      </c>
      <c r="Y1137" s="72">
        <v>7.3209999999999997</v>
      </c>
      <c r="Z1137" s="12">
        <v>1083.1510000000001</v>
      </c>
      <c r="AA1137" s="72">
        <v>22.428000000000001</v>
      </c>
      <c r="AB1137" s="72">
        <v>5.8239999999999998</v>
      </c>
      <c r="AC1137" s="12">
        <v>2192.241</v>
      </c>
      <c r="AD1137" s="72">
        <v>45.393999999999998</v>
      </c>
      <c r="AE1137" s="72">
        <v>4.5599999999999996</v>
      </c>
      <c r="AF1137" s="12">
        <v>1.0089999999999999</v>
      </c>
      <c r="AG1137" s="72">
        <v>2.1000000000000001E-2</v>
      </c>
      <c r="AH1137" s="72">
        <v>119.613</v>
      </c>
      <c r="AI1137" s="12">
        <v>138.476</v>
      </c>
      <c r="AJ1137" s="72">
        <v>2.867</v>
      </c>
      <c r="AK1137" s="72">
        <v>14.257</v>
      </c>
      <c r="AL1137" s="12">
        <v>139.48500000000001</v>
      </c>
      <c r="AM1137" s="72">
        <v>2.8879999999999999</v>
      </c>
      <c r="AN1137" s="72">
        <v>14.335000000000001</v>
      </c>
      <c r="AO1137" s="12">
        <v>2331.7249999999999</v>
      </c>
      <c r="AP1137" s="72">
        <v>48.281999999999996</v>
      </c>
      <c r="AQ1137" s="72">
        <v>4.4829999999999997</v>
      </c>
      <c r="AR1137" s="12">
        <v>20.094999999999999</v>
      </c>
      <c r="AS1137" s="72">
        <v>0.41599999999999998</v>
      </c>
      <c r="AT1137" s="72">
        <v>51.695999999999998</v>
      </c>
      <c r="AU1137" s="12">
        <v>24.318000000000001</v>
      </c>
      <c r="AV1137" s="72">
        <v>0.504</v>
      </c>
      <c r="AW1137" s="72">
        <v>55.598999999999997</v>
      </c>
      <c r="AX1137" s="12">
        <v>223.71199999999999</v>
      </c>
      <c r="AY1137" s="72">
        <v>4.6319999999999997</v>
      </c>
      <c r="AZ1137" s="72">
        <v>18.838000000000001</v>
      </c>
      <c r="BA1137" s="12">
        <v>248.03</v>
      </c>
      <c r="BB1137" s="72">
        <v>5.1360000000000001</v>
      </c>
      <c r="BC1137" s="72">
        <v>17.015999999999998</v>
      </c>
      <c r="BD1137" s="12">
        <v>199.16</v>
      </c>
      <c r="BE1137" s="72">
        <v>4.1239999999999997</v>
      </c>
      <c r="BF1137" s="72">
        <v>18.184000000000001</v>
      </c>
      <c r="BG1137" s="12">
        <v>447.19</v>
      </c>
      <c r="BH1137" s="72">
        <v>9.26</v>
      </c>
      <c r="BI1137" s="72">
        <v>12.285</v>
      </c>
      <c r="BJ1137" s="12">
        <v>1104.529</v>
      </c>
      <c r="BK1137" s="72">
        <v>22.870999999999999</v>
      </c>
      <c r="BL1137" s="72">
        <v>6.4710000000000001</v>
      </c>
      <c r="BM1137" s="12">
        <v>925.85799999999995</v>
      </c>
      <c r="BN1137" s="72">
        <v>19.170999999999999</v>
      </c>
      <c r="BO1137" s="72">
        <v>5.7990000000000004</v>
      </c>
      <c r="BP1137" s="12">
        <v>2030.3869999999999</v>
      </c>
      <c r="BQ1137" s="72">
        <v>42.042000000000002</v>
      </c>
      <c r="BR1137" s="72">
        <v>3.5960000000000001</v>
      </c>
      <c r="BS1137" s="12">
        <v>2497.672</v>
      </c>
      <c r="BT1137" s="72">
        <v>51.718000000000004</v>
      </c>
      <c r="BU1137" s="72">
        <v>2.8159999999999998</v>
      </c>
      <c r="BV1137" s="12">
        <v>4829.3980000000001</v>
      </c>
      <c r="BW1137" s="72">
        <v>100</v>
      </c>
      <c r="BX1137" s="72">
        <v>2.6949999999999998</v>
      </c>
      <c r="BY1137" s="13"/>
      <c r="BZ1137" s="13"/>
    </row>
    <row r="1138" spans="1:78" ht="12.75" customHeight="1">
      <c r="A1138" s="122" t="s">
        <v>44</v>
      </c>
      <c r="B1138" s="71" t="s">
        <v>73</v>
      </c>
      <c r="C1138" s="71" t="s">
        <v>25</v>
      </c>
      <c r="D1138" s="34">
        <v>42705</v>
      </c>
      <c r="E1138" s="12">
        <v>1086.3789999999999</v>
      </c>
      <c r="F1138" s="72">
        <v>22.324000000000002</v>
      </c>
      <c r="G1138" s="72">
        <v>4.718</v>
      </c>
      <c r="H1138" s="12">
        <v>172.71799999999999</v>
      </c>
      <c r="I1138" s="72">
        <v>3.5489999999999999</v>
      </c>
      <c r="J1138" s="72">
        <v>22.847999999999999</v>
      </c>
      <c r="K1138" s="12">
        <v>130.15700000000001</v>
      </c>
      <c r="L1138" s="72">
        <v>2.6749999999999998</v>
      </c>
      <c r="M1138" s="72">
        <v>37.536999999999999</v>
      </c>
      <c r="N1138" s="12">
        <v>302.87400000000002</v>
      </c>
      <c r="O1138" s="72">
        <v>6.2240000000000002</v>
      </c>
      <c r="P1138" s="72">
        <v>18.558</v>
      </c>
      <c r="Q1138" s="12">
        <v>22.579000000000001</v>
      </c>
      <c r="R1138" s="72">
        <v>0.46400000000000002</v>
      </c>
      <c r="S1138" s="72">
        <v>50.356000000000002</v>
      </c>
      <c r="T1138" s="12">
        <v>325.45400000000001</v>
      </c>
      <c r="U1138" s="72">
        <v>6.6879999999999997</v>
      </c>
      <c r="V1138" s="72">
        <v>16.739000000000001</v>
      </c>
      <c r="W1138" s="12">
        <v>814.47299999999996</v>
      </c>
      <c r="X1138" s="72">
        <v>16.736000000000001</v>
      </c>
      <c r="Y1138" s="72">
        <v>9.9320000000000004</v>
      </c>
      <c r="Z1138" s="12">
        <v>1139.9259999999999</v>
      </c>
      <c r="AA1138" s="72">
        <v>23.423999999999999</v>
      </c>
      <c r="AB1138" s="72">
        <v>7.7430000000000003</v>
      </c>
      <c r="AC1138" s="12">
        <v>2226.3049999999998</v>
      </c>
      <c r="AD1138" s="72">
        <v>45.747</v>
      </c>
      <c r="AE1138" s="72">
        <v>5.1589999999999998</v>
      </c>
      <c r="AF1138" s="12">
        <v>6.23</v>
      </c>
      <c r="AG1138" s="72">
        <v>0.128</v>
      </c>
      <c r="AH1138" s="72">
        <v>78.138000000000005</v>
      </c>
      <c r="AI1138" s="12">
        <v>142.24100000000001</v>
      </c>
      <c r="AJ1138" s="72">
        <v>2.923</v>
      </c>
      <c r="AK1138" s="72">
        <v>19.783999999999999</v>
      </c>
      <c r="AL1138" s="12">
        <v>148.471</v>
      </c>
      <c r="AM1138" s="72">
        <v>3.0510000000000002</v>
      </c>
      <c r="AN1138" s="72">
        <v>18.306999999999999</v>
      </c>
      <c r="AO1138" s="12">
        <v>2374.7759999999998</v>
      </c>
      <c r="AP1138" s="72">
        <v>48.798000000000002</v>
      </c>
      <c r="AQ1138" s="72">
        <v>4.8719999999999999</v>
      </c>
      <c r="AR1138" s="12">
        <v>5.7880000000000003</v>
      </c>
      <c r="AS1138" s="72">
        <v>0.11899999999999999</v>
      </c>
      <c r="AT1138" s="72">
        <v>74.953999999999994</v>
      </c>
      <c r="AU1138" s="12">
        <v>9.2279999999999998</v>
      </c>
      <c r="AV1138" s="72">
        <v>0.19</v>
      </c>
      <c r="AW1138" s="72">
        <v>75.304000000000002</v>
      </c>
      <c r="AX1138" s="12">
        <v>211.83500000000001</v>
      </c>
      <c r="AY1138" s="72">
        <v>4.3529999999999998</v>
      </c>
      <c r="AZ1138" s="72">
        <v>27.995999999999999</v>
      </c>
      <c r="BA1138" s="12">
        <v>221.06200000000001</v>
      </c>
      <c r="BB1138" s="72">
        <v>4.5430000000000001</v>
      </c>
      <c r="BC1138" s="72">
        <v>27.309000000000001</v>
      </c>
      <c r="BD1138" s="12">
        <v>195.839</v>
      </c>
      <c r="BE1138" s="72">
        <v>4.024</v>
      </c>
      <c r="BF1138" s="72">
        <v>25.577999999999999</v>
      </c>
      <c r="BG1138" s="12">
        <v>416.90100000000001</v>
      </c>
      <c r="BH1138" s="72">
        <v>8.5670000000000002</v>
      </c>
      <c r="BI1138" s="72">
        <v>15.911</v>
      </c>
      <c r="BJ1138" s="12">
        <v>911.85799999999995</v>
      </c>
      <c r="BK1138" s="72">
        <v>18.736999999999998</v>
      </c>
      <c r="BL1138" s="72">
        <v>9.4459999999999997</v>
      </c>
      <c r="BM1138" s="12">
        <v>1157.194</v>
      </c>
      <c r="BN1138" s="72">
        <v>23.779</v>
      </c>
      <c r="BO1138" s="72">
        <v>5.53</v>
      </c>
      <c r="BP1138" s="12">
        <v>2069.0520000000001</v>
      </c>
      <c r="BQ1138" s="72">
        <v>42.515999999999998</v>
      </c>
      <c r="BR1138" s="72">
        <v>3.8759999999999999</v>
      </c>
      <c r="BS1138" s="12">
        <v>2491.741</v>
      </c>
      <c r="BT1138" s="72">
        <v>51.201999999999998</v>
      </c>
      <c r="BU1138" s="72">
        <v>3.5720000000000001</v>
      </c>
      <c r="BV1138" s="12">
        <v>4866.518</v>
      </c>
      <c r="BW1138" s="72">
        <v>100</v>
      </c>
      <c r="BX1138" s="72">
        <v>2.88</v>
      </c>
      <c r="BY1138" s="13"/>
      <c r="BZ1138" s="13"/>
    </row>
    <row r="1139" spans="1:78" ht="12.75" customHeight="1">
      <c r="A1139" s="122" t="s">
        <v>44</v>
      </c>
      <c r="B1139" s="71" t="s">
        <v>73</v>
      </c>
      <c r="C1139" s="71" t="s">
        <v>25</v>
      </c>
      <c r="D1139" s="34">
        <v>42795</v>
      </c>
      <c r="E1139" s="12">
        <v>1129.155</v>
      </c>
      <c r="F1139" s="72">
        <v>22.802</v>
      </c>
      <c r="G1139" s="72">
        <v>8.6069999999999993</v>
      </c>
      <c r="H1139" s="12">
        <v>142.416</v>
      </c>
      <c r="I1139" s="72">
        <v>2.8759999999999999</v>
      </c>
      <c r="J1139" s="72">
        <v>25.943999999999999</v>
      </c>
      <c r="K1139" s="12">
        <v>104.831</v>
      </c>
      <c r="L1139" s="72">
        <v>2.117</v>
      </c>
      <c r="M1139" s="72">
        <v>26.094999999999999</v>
      </c>
      <c r="N1139" s="12">
        <v>247.24700000000001</v>
      </c>
      <c r="O1139" s="72">
        <v>4.9930000000000003</v>
      </c>
      <c r="P1139" s="72">
        <v>20.004000000000001</v>
      </c>
      <c r="Q1139" s="12">
        <v>13.446</v>
      </c>
      <c r="R1139" s="72">
        <v>0.27200000000000002</v>
      </c>
      <c r="S1139" s="72">
        <v>62.457000000000001</v>
      </c>
      <c r="T1139" s="12">
        <v>260.69400000000002</v>
      </c>
      <c r="U1139" s="72">
        <v>5.2640000000000002</v>
      </c>
      <c r="V1139" s="72">
        <v>18.251000000000001</v>
      </c>
      <c r="W1139" s="12">
        <v>786.40899999999999</v>
      </c>
      <c r="X1139" s="72">
        <v>15.88</v>
      </c>
      <c r="Y1139" s="72">
        <v>7.8470000000000004</v>
      </c>
      <c r="Z1139" s="12">
        <v>1047.1030000000001</v>
      </c>
      <c r="AA1139" s="72">
        <v>21.145</v>
      </c>
      <c r="AB1139" s="72">
        <v>5.92</v>
      </c>
      <c r="AC1139" s="12">
        <v>2176.2579999999998</v>
      </c>
      <c r="AD1139" s="72">
        <v>43.945999999999998</v>
      </c>
      <c r="AE1139" s="72">
        <v>4.657</v>
      </c>
      <c r="AF1139" s="12">
        <v>17.739999999999998</v>
      </c>
      <c r="AG1139" s="72">
        <v>0.35799999999999998</v>
      </c>
      <c r="AH1139" s="72">
        <v>66.816000000000003</v>
      </c>
      <c r="AI1139" s="12">
        <v>175.11</v>
      </c>
      <c r="AJ1139" s="72">
        <v>3.536</v>
      </c>
      <c r="AK1139" s="72">
        <v>15.231</v>
      </c>
      <c r="AL1139" s="12">
        <v>192.85</v>
      </c>
      <c r="AM1139" s="72">
        <v>3.8940000000000001</v>
      </c>
      <c r="AN1139" s="72">
        <v>14.804</v>
      </c>
      <c r="AO1139" s="12">
        <v>2369.107</v>
      </c>
      <c r="AP1139" s="72">
        <v>47.84</v>
      </c>
      <c r="AQ1139" s="72">
        <v>4.3150000000000004</v>
      </c>
      <c r="AR1139" s="12">
        <v>81.938000000000002</v>
      </c>
      <c r="AS1139" s="72">
        <v>1.655</v>
      </c>
      <c r="AT1139" s="72">
        <v>41.543999999999997</v>
      </c>
      <c r="AU1139" s="12">
        <v>14.702</v>
      </c>
      <c r="AV1139" s="72">
        <v>0.29699999999999999</v>
      </c>
      <c r="AW1139" s="72">
        <v>68.391000000000005</v>
      </c>
      <c r="AX1139" s="12">
        <v>275.584</v>
      </c>
      <c r="AY1139" s="72">
        <v>5.5650000000000004</v>
      </c>
      <c r="AZ1139" s="72">
        <v>15.984</v>
      </c>
      <c r="BA1139" s="12">
        <v>290.286</v>
      </c>
      <c r="BB1139" s="72">
        <v>5.8620000000000001</v>
      </c>
      <c r="BC1139" s="72">
        <v>14.943</v>
      </c>
      <c r="BD1139" s="12">
        <v>152.88499999999999</v>
      </c>
      <c r="BE1139" s="72">
        <v>3.0870000000000002</v>
      </c>
      <c r="BF1139" s="72">
        <v>18.541</v>
      </c>
      <c r="BG1139" s="12">
        <v>443.17</v>
      </c>
      <c r="BH1139" s="72">
        <v>8.9489999999999998</v>
      </c>
      <c r="BI1139" s="72">
        <v>10.944000000000001</v>
      </c>
      <c r="BJ1139" s="12">
        <v>964.75900000000001</v>
      </c>
      <c r="BK1139" s="72">
        <v>19.481999999999999</v>
      </c>
      <c r="BL1139" s="72">
        <v>7.5510000000000002</v>
      </c>
      <c r="BM1139" s="12">
        <v>1093.127</v>
      </c>
      <c r="BN1139" s="72">
        <v>22.074000000000002</v>
      </c>
      <c r="BO1139" s="72">
        <v>5.1769999999999996</v>
      </c>
      <c r="BP1139" s="12">
        <v>2057.8870000000002</v>
      </c>
      <c r="BQ1139" s="72">
        <v>41.555999999999997</v>
      </c>
      <c r="BR1139" s="72">
        <v>3.4689999999999999</v>
      </c>
      <c r="BS1139" s="12">
        <v>2582.9949999999999</v>
      </c>
      <c r="BT1139" s="72">
        <v>52.16</v>
      </c>
      <c r="BU1139" s="72">
        <v>3.093</v>
      </c>
      <c r="BV1139" s="12">
        <v>4952.1019999999999</v>
      </c>
      <c r="BW1139" s="72">
        <v>100</v>
      </c>
      <c r="BX1139" s="72">
        <v>2.677</v>
      </c>
      <c r="BY1139" s="13"/>
      <c r="BZ1139" s="13"/>
    </row>
    <row r="1140" spans="1:78" ht="12.75" customHeight="1">
      <c r="A1140" s="122" t="s">
        <v>44</v>
      </c>
      <c r="B1140" s="71" t="s">
        <v>73</v>
      </c>
      <c r="C1140" s="71" t="s">
        <v>25</v>
      </c>
      <c r="D1140" s="34">
        <v>42887</v>
      </c>
      <c r="E1140" s="12">
        <v>1255.848</v>
      </c>
      <c r="F1140" s="72">
        <v>24.117000000000001</v>
      </c>
      <c r="G1140" s="72">
        <v>4.67</v>
      </c>
      <c r="H1140" s="12">
        <v>195.59299999999999</v>
      </c>
      <c r="I1140" s="72">
        <v>3.7559999999999998</v>
      </c>
      <c r="J1140" s="72">
        <v>26.033999999999999</v>
      </c>
      <c r="K1140" s="12">
        <v>136.48099999999999</v>
      </c>
      <c r="L1140" s="72">
        <v>2.621</v>
      </c>
      <c r="M1140" s="72">
        <v>24.337</v>
      </c>
      <c r="N1140" s="12">
        <v>332.07400000000001</v>
      </c>
      <c r="O1140" s="72">
        <v>6.3769999999999998</v>
      </c>
      <c r="P1140" s="72">
        <v>16.745999999999999</v>
      </c>
      <c r="Q1140" s="12">
        <v>34.048999999999999</v>
      </c>
      <c r="R1140" s="72">
        <v>0.65400000000000003</v>
      </c>
      <c r="S1140" s="72">
        <v>40.261000000000003</v>
      </c>
      <c r="T1140" s="12">
        <v>366.12299999999999</v>
      </c>
      <c r="U1140" s="72">
        <v>7.0309999999999997</v>
      </c>
      <c r="V1140" s="72">
        <v>15.457000000000001</v>
      </c>
      <c r="W1140" s="12">
        <v>800.62300000000005</v>
      </c>
      <c r="X1140" s="72">
        <v>15.375</v>
      </c>
      <c r="Y1140" s="72">
        <v>9.09</v>
      </c>
      <c r="Z1140" s="12">
        <v>1166.7460000000001</v>
      </c>
      <c r="AA1140" s="72">
        <v>22.405999999999999</v>
      </c>
      <c r="AB1140" s="72">
        <v>7.1449999999999996</v>
      </c>
      <c r="AC1140" s="12">
        <v>2422.5940000000001</v>
      </c>
      <c r="AD1140" s="72">
        <v>46.521999999999998</v>
      </c>
      <c r="AE1140" s="72">
        <v>4.3719999999999999</v>
      </c>
      <c r="AF1140" s="12">
        <v>15.956</v>
      </c>
      <c r="AG1140" s="72">
        <v>0.30599999999999999</v>
      </c>
      <c r="AH1140" s="72">
        <v>64.114000000000004</v>
      </c>
      <c r="AI1140" s="12">
        <v>155.74199999999999</v>
      </c>
      <c r="AJ1140" s="72">
        <v>2.9910000000000001</v>
      </c>
      <c r="AK1140" s="72">
        <v>16.727</v>
      </c>
      <c r="AL1140" s="12">
        <v>171.69900000000001</v>
      </c>
      <c r="AM1140" s="72">
        <v>3.2970000000000002</v>
      </c>
      <c r="AN1140" s="72">
        <v>15.843999999999999</v>
      </c>
      <c r="AO1140" s="12">
        <v>2594.2930000000001</v>
      </c>
      <c r="AP1140" s="72">
        <v>49.82</v>
      </c>
      <c r="AQ1140" s="72">
        <v>4.2670000000000003</v>
      </c>
      <c r="AR1140" s="12">
        <v>49.889000000000003</v>
      </c>
      <c r="AS1140" s="72">
        <v>0.95799999999999996</v>
      </c>
      <c r="AT1140" s="72">
        <v>43.567999999999998</v>
      </c>
      <c r="AU1140" s="12">
        <v>17.423999999999999</v>
      </c>
      <c r="AV1140" s="72">
        <v>0.33500000000000002</v>
      </c>
      <c r="AW1140" s="72">
        <v>48.542999999999999</v>
      </c>
      <c r="AX1140" s="12">
        <v>252.374</v>
      </c>
      <c r="AY1140" s="72">
        <v>4.8460000000000001</v>
      </c>
      <c r="AZ1140" s="72">
        <v>14.721</v>
      </c>
      <c r="BA1140" s="12">
        <v>269.798</v>
      </c>
      <c r="BB1140" s="72">
        <v>5.181</v>
      </c>
      <c r="BC1140" s="72">
        <v>14.096</v>
      </c>
      <c r="BD1140" s="12">
        <v>137.23500000000001</v>
      </c>
      <c r="BE1140" s="72">
        <v>2.6349999999999998</v>
      </c>
      <c r="BF1140" s="72">
        <v>19.238</v>
      </c>
      <c r="BG1140" s="12">
        <v>407.03199999999998</v>
      </c>
      <c r="BH1140" s="72">
        <v>7.8159999999999998</v>
      </c>
      <c r="BI1140" s="72">
        <v>11.983000000000001</v>
      </c>
      <c r="BJ1140" s="12">
        <v>1093.77</v>
      </c>
      <c r="BK1140" s="72">
        <v>21.004000000000001</v>
      </c>
      <c r="BL1140" s="72">
        <v>6.633</v>
      </c>
      <c r="BM1140" s="12">
        <v>1062.377</v>
      </c>
      <c r="BN1140" s="72">
        <v>20.401</v>
      </c>
      <c r="BO1140" s="72">
        <v>5.4269999999999996</v>
      </c>
      <c r="BP1140" s="12">
        <v>2156.1460000000002</v>
      </c>
      <c r="BQ1140" s="72">
        <v>41.405999999999999</v>
      </c>
      <c r="BR1140" s="72">
        <v>3.266</v>
      </c>
      <c r="BS1140" s="12">
        <v>2613.0680000000002</v>
      </c>
      <c r="BT1140" s="72">
        <v>50.18</v>
      </c>
      <c r="BU1140" s="72">
        <v>2.5419999999999998</v>
      </c>
      <c r="BV1140" s="12">
        <v>5207.3599999999997</v>
      </c>
      <c r="BW1140" s="72">
        <v>100</v>
      </c>
      <c r="BX1140" s="72">
        <v>2.3330000000000002</v>
      </c>
      <c r="BY1140" s="13"/>
      <c r="BZ1140" s="13"/>
    </row>
    <row r="1141" spans="1:78" ht="12.75" customHeight="1">
      <c r="A1141" s="122" t="s">
        <v>44</v>
      </c>
      <c r="B1141" s="71" t="s">
        <v>73</v>
      </c>
      <c r="C1141" s="71" t="s">
        <v>25</v>
      </c>
      <c r="D1141" s="34">
        <v>43344</v>
      </c>
      <c r="E1141" s="12">
        <v>1219.5119999999999</v>
      </c>
      <c r="F1141" s="72">
        <v>23.370999999999999</v>
      </c>
      <c r="G1141" s="72">
        <v>5.6459999999999999</v>
      </c>
      <c r="H1141" s="12">
        <v>190.232</v>
      </c>
      <c r="I1141" s="72">
        <v>3.6459999999999999</v>
      </c>
      <c r="J1141" s="72">
        <v>21.175999999999998</v>
      </c>
      <c r="K1141" s="12">
        <v>90.525000000000006</v>
      </c>
      <c r="L1141" s="72">
        <v>1.7350000000000001</v>
      </c>
      <c r="M1141" s="72">
        <v>30.358000000000001</v>
      </c>
      <c r="N1141" s="12">
        <v>280.75700000000001</v>
      </c>
      <c r="O1141" s="72">
        <v>5.38</v>
      </c>
      <c r="P1141" s="72">
        <v>17.670000000000002</v>
      </c>
      <c r="Q1141" s="12">
        <v>7.3719999999999999</v>
      </c>
      <c r="R1141" s="72">
        <v>0.14099999999999999</v>
      </c>
      <c r="S1141" s="72">
        <v>75.908000000000001</v>
      </c>
      <c r="T1141" s="12">
        <v>288.12900000000002</v>
      </c>
      <c r="U1141" s="72">
        <v>5.5220000000000002</v>
      </c>
      <c r="V1141" s="72">
        <v>17.396000000000001</v>
      </c>
      <c r="W1141" s="12">
        <v>1015.194</v>
      </c>
      <c r="X1141" s="72">
        <v>19.454999999999998</v>
      </c>
      <c r="Y1141" s="72">
        <v>10.210000000000001</v>
      </c>
      <c r="Z1141" s="12">
        <v>1303.3230000000001</v>
      </c>
      <c r="AA1141" s="72">
        <v>24.977</v>
      </c>
      <c r="AB1141" s="72">
        <v>7.8280000000000003</v>
      </c>
      <c r="AC1141" s="12">
        <v>2522.835</v>
      </c>
      <c r="AD1141" s="72">
        <v>48.347999999999999</v>
      </c>
      <c r="AE1141" s="72">
        <v>5.1989999999999998</v>
      </c>
      <c r="AF1141" s="12">
        <v>0</v>
      </c>
      <c r="AG1141" s="72">
        <v>0</v>
      </c>
      <c r="AH1141" s="72">
        <v>0</v>
      </c>
      <c r="AI1141" s="12">
        <v>140.26900000000001</v>
      </c>
      <c r="AJ1141" s="72">
        <v>2.6880000000000002</v>
      </c>
      <c r="AK1141" s="72">
        <v>17.904</v>
      </c>
      <c r="AL1141" s="12">
        <v>140.26900000000001</v>
      </c>
      <c r="AM1141" s="72">
        <v>2.6880000000000002</v>
      </c>
      <c r="AN1141" s="72">
        <v>17.904</v>
      </c>
      <c r="AO1141" s="12">
        <v>2663.1039999999998</v>
      </c>
      <c r="AP1141" s="72">
        <v>51.036000000000001</v>
      </c>
      <c r="AQ1141" s="72">
        <v>5.2720000000000002</v>
      </c>
      <c r="AR1141" s="12">
        <v>53.21</v>
      </c>
      <c r="AS1141" s="72">
        <v>1.02</v>
      </c>
      <c r="AT1141" s="72">
        <v>54.747</v>
      </c>
      <c r="AU1141" s="12">
        <v>36.933999999999997</v>
      </c>
      <c r="AV1141" s="72">
        <v>0.70799999999999996</v>
      </c>
      <c r="AW1141" s="72">
        <v>82.998000000000005</v>
      </c>
      <c r="AX1141" s="12">
        <v>166.96100000000001</v>
      </c>
      <c r="AY1141" s="72">
        <v>3.2</v>
      </c>
      <c r="AZ1141" s="72">
        <v>18.856999999999999</v>
      </c>
      <c r="BA1141" s="12">
        <v>203.89500000000001</v>
      </c>
      <c r="BB1141" s="72">
        <v>3.907</v>
      </c>
      <c r="BC1141" s="72">
        <v>22.041</v>
      </c>
      <c r="BD1141" s="12">
        <v>117.262</v>
      </c>
      <c r="BE1141" s="72">
        <v>2.2469999999999999</v>
      </c>
      <c r="BF1141" s="72">
        <v>22.585999999999999</v>
      </c>
      <c r="BG1141" s="12">
        <v>321.15699999999998</v>
      </c>
      <c r="BH1141" s="72">
        <v>6.1550000000000002</v>
      </c>
      <c r="BI1141" s="72">
        <v>16.873999999999999</v>
      </c>
      <c r="BJ1141" s="12">
        <v>986.93700000000001</v>
      </c>
      <c r="BK1141" s="72">
        <v>18.914000000000001</v>
      </c>
      <c r="BL1141" s="72">
        <v>7.1890000000000001</v>
      </c>
      <c r="BM1141" s="12">
        <v>1193.6579999999999</v>
      </c>
      <c r="BN1141" s="72">
        <v>22.875</v>
      </c>
      <c r="BO1141" s="72">
        <v>4.835</v>
      </c>
      <c r="BP1141" s="12">
        <v>2180.5940000000001</v>
      </c>
      <c r="BQ1141" s="72">
        <v>41.789000000000001</v>
      </c>
      <c r="BR1141" s="72">
        <v>3.419</v>
      </c>
      <c r="BS1141" s="12">
        <v>2554.9609999999998</v>
      </c>
      <c r="BT1141" s="72">
        <v>48.963999999999999</v>
      </c>
      <c r="BU1141" s="72">
        <v>3.2639999999999998</v>
      </c>
      <c r="BV1141" s="12">
        <v>5218.0649999999996</v>
      </c>
      <c r="BW1141" s="72">
        <v>100</v>
      </c>
      <c r="BX1141" s="72">
        <v>3.5779999999999998</v>
      </c>
      <c r="BY1141" s="13"/>
      <c r="BZ1141" s="13"/>
    </row>
    <row r="1142" spans="1:78" ht="12.75" customHeight="1">
      <c r="A1142" s="122" t="s">
        <v>44</v>
      </c>
      <c r="B1142" s="71" t="s">
        <v>73</v>
      </c>
      <c r="C1142" s="71" t="s">
        <v>25</v>
      </c>
      <c r="D1142" s="34">
        <v>43435</v>
      </c>
      <c r="E1142" s="12">
        <v>1259.3699999999999</v>
      </c>
      <c r="F1142" s="72">
        <v>24.5</v>
      </c>
      <c r="G1142" s="72">
        <v>6.681</v>
      </c>
      <c r="H1142" s="12">
        <v>160.80799999999999</v>
      </c>
      <c r="I1142" s="72">
        <v>3.1280000000000001</v>
      </c>
      <c r="J1142" s="72">
        <v>25.864000000000001</v>
      </c>
      <c r="K1142" s="12">
        <v>205.11500000000001</v>
      </c>
      <c r="L1142" s="72">
        <v>3.99</v>
      </c>
      <c r="M1142" s="72">
        <v>19.132000000000001</v>
      </c>
      <c r="N1142" s="12">
        <v>365.92200000000003</v>
      </c>
      <c r="O1142" s="72">
        <v>7.1189999999999998</v>
      </c>
      <c r="P1142" s="72">
        <v>11.72</v>
      </c>
      <c r="Q1142" s="12">
        <v>36.061999999999998</v>
      </c>
      <c r="R1142" s="72">
        <v>0.70199999999999996</v>
      </c>
      <c r="S1142" s="72">
        <v>43.816000000000003</v>
      </c>
      <c r="T1142" s="12">
        <v>401.98500000000001</v>
      </c>
      <c r="U1142" s="72">
        <v>7.82</v>
      </c>
      <c r="V1142" s="72">
        <v>11.869</v>
      </c>
      <c r="W1142" s="12">
        <v>786.25199999999995</v>
      </c>
      <c r="X1142" s="72">
        <v>15.295999999999999</v>
      </c>
      <c r="Y1142" s="72">
        <v>5.88</v>
      </c>
      <c r="Z1142" s="12">
        <v>1188.2370000000001</v>
      </c>
      <c r="AA1142" s="72">
        <v>23.116</v>
      </c>
      <c r="AB1142" s="72">
        <v>4.34</v>
      </c>
      <c r="AC1142" s="12">
        <v>2447.607</v>
      </c>
      <c r="AD1142" s="72">
        <v>47.616999999999997</v>
      </c>
      <c r="AE1142" s="72">
        <v>3.3959999999999999</v>
      </c>
      <c r="AF1142" s="12">
        <v>6.7240000000000002</v>
      </c>
      <c r="AG1142" s="72">
        <v>0.13100000000000001</v>
      </c>
      <c r="AH1142" s="72">
        <v>106.184</v>
      </c>
      <c r="AI1142" s="12">
        <v>140.58000000000001</v>
      </c>
      <c r="AJ1142" s="72">
        <v>2.7349999999999999</v>
      </c>
      <c r="AK1142" s="72">
        <v>17.821000000000002</v>
      </c>
      <c r="AL1142" s="12">
        <v>147.304</v>
      </c>
      <c r="AM1142" s="72">
        <v>2.8660000000000001</v>
      </c>
      <c r="AN1142" s="72">
        <v>17.149999999999999</v>
      </c>
      <c r="AO1142" s="12">
        <v>2594.9110000000001</v>
      </c>
      <c r="AP1142" s="72">
        <v>50.481999999999999</v>
      </c>
      <c r="AQ1142" s="72">
        <v>3.4129999999999998</v>
      </c>
      <c r="AR1142" s="12">
        <v>44.155999999999999</v>
      </c>
      <c r="AS1142" s="72">
        <v>0.85899999999999999</v>
      </c>
      <c r="AT1142" s="72">
        <v>32.700000000000003</v>
      </c>
      <c r="AU1142" s="12">
        <v>37.798999999999999</v>
      </c>
      <c r="AV1142" s="72">
        <v>0.73499999999999999</v>
      </c>
      <c r="AW1142" s="72">
        <v>62.834000000000003</v>
      </c>
      <c r="AX1142" s="12">
        <v>152.553</v>
      </c>
      <c r="AY1142" s="72">
        <v>2.968</v>
      </c>
      <c r="AZ1142" s="72">
        <v>20.23</v>
      </c>
      <c r="BA1142" s="12">
        <v>190.352</v>
      </c>
      <c r="BB1142" s="72">
        <v>3.7029999999999998</v>
      </c>
      <c r="BC1142" s="72">
        <v>18.372</v>
      </c>
      <c r="BD1142" s="12">
        <v>77.784000000000006</v>
      </c>
      <c r="BE1142" s="72">
        <v>1.5129999999999999</v>
      </c>
      <c r="BF1142" s="72">
        <v>32.15</v>
      </c>
      <c r="BG1142" s="12">
        <v>268.13600000000002</v>
      </c>
      <c r="BH1142" s="72">
        <v>5.2160000000000002</v>
      </c>
      <c r="BI1142" s="72">
        <v>14.262</v>
      </c>
      <c r="BJ1142" s="12">
        <v>1059.5360000000001</v>
      </c>
      <c r="BK1142" s="72">
        <v>20.613</v>
      </c>
      <c r="BL1142" s="72">
        <v>6.8810000000000002</v>
      </c>
      <c r="BM1142" s="12">
        <v>1173.5039999999999</v>
      </c>
      <c r="BN1142" s="72">
        <v>22.83</v>
      </c>
      <c r="BO1142" s="72">
        <v>6.1550000000000002</v>
      </c>
      <c r="BP1142" s="12">
        <v>2233.04</v>
      </c>
      <c r="BQ1142" s="72">
        <v>43.442</v>
      </c>
      <c r="BR1142" s="72">
        <v>3.7519999999999998</v>
      </c>
      <c r="BS1142" s="12">
        <v>2545.3319999999999</v>
      </c>
      <c r="BT1142" s="72">
        <v>49.518000000000001</v>
      </c>
      <c r="BU1142" s="72">
        <v>2.8719999999999999</v>
      </c>
      <c r="BV1142" s="12">
        <v>5140.2420000000002</v>
      </c>
      <c r="BW1142" s="72">
        <v>100</v>
      </c>
      <c r="BX1142" s="72">
        <v>2.2370000000000001</v>
      </c>
      <c r="BY1142" s="13"/>
      <c r="BZ1142" s="13"/>
    </row>
    <row r="1143" spans="1:78" ht="12.75" customHeight="1">
      <c r="A1143" s="122" t="s">
        <v>44</v>
      </c>
      <c r="B1143" s="71" t="s">
        <v>73</v>
      </c>
      <c r="C1143" s="71" t="s">
        <v>25</v>
      </c>
      <c r="D1143" s="34">
        <v>43525</v>
      </c>
      <c r="E1143" s="12">
        <v>1187.047</v>
      </c>
      <c r="F1143" s="72">
        <v>23.084</v>
      </c>
      <c r="G1143" s="72">
        <v>6.9619999999999997</v>
      </c>
      <c r="H1143" s="12">
        <v>142.864</v>
      </c>
      <c r="I1143" s="72">
        <v>2.778</v>
      </c>
      <c r="J1143" s="72">
        <v>22.324000000000002</v>
      </c>
      <c r="K1143" s="12">
        <v>98.778000000000006</v>
      </c>
      <c r="L1143" s="72">
        <v>1.921</v>
      </c>
      <c r="M1143" s="72">
        <v>24.713000000000001</v>
      </c>
      <c r="N1143" s="12">
        <v>241.642</v>
      </c>
      <c r="O1143" s="72">
        <v>4.6989999999999998</v>
      </c>
      <c r="P1143" s="72">
        <v>17.181999999999999</v>
      </c>
      <c r="Q1143" s="12">
        <v>6.2480000000000002</v>
      </c>
      <c r="R1143" s="72">
        <v>0.121</v>
      </c>
      <c r="S1143" s="72">
        <v>102.714</v>
      </c>
      <c r="T1143" s="12">
        <v>247.89</v>
      </c>
      <c r="U1143" s="72">
        <v>4.8209999999999997</v>
      </c>
      <c r="V1143" s="72">
        <v>17.654</v>
      </c>
      <c r="W1143" s="12">
        <v>880.726</v>
      </c>
      <c r="X1143" s="72">
        <v>17.126999999999999</v>
      </c>
      <c r="Y1143" s="72">
        <v>6.202</v>
      </c>
      <c r="Z1143" s="12">
        <v>1128.616</v>
      </c>
      <c r="AA1143" s="72">
        <v>21.946999999999999</v>
      </c>
      <c r="AB1143" s="72">
        <v>5.8630000000000004</v>
      </c>
      <c r="AC1143" s="12">
        <v>2315.663</v>
      </c>
      <c r="AD1143" s="72">
        <v>45.030999999999999</v>
      </c>
      <c r="AE1143" s="72">
        <v>4.3879999999999999</v>
      </c>
      <c r="AF1143" s="12">
        <v>3.2770000000000001</v>
      </c>
      <c r="AG1143" s="72">
        <v>6.4000000000000001E-2</v>
      </c>
      <c r="AH1143" s="72">
        <v>111.032</v>
      </c>
      <c r="AI1143" s="12">
        <v>187.72499999999999</v>
      </c>
      <c r="AJ1143" s="72">
        <v>3.6509999999999998</v>
      </c>
      <c r="AK1143" s="72">
        <v>17.553999999999998</v>
      </c>
      <c r="AL1143" s="12">
        <v>191.00200000000001</v>
      </c>
      <c r="AM1143" s="72">
        <v>3.714</v>
      </c>
      <c r="AN1143" s="72">
        <v>17.131</v>
      </c>
      <c r="AO1143" s="12">
        <v>2506.665</v>
      </c>
      <c r="AP1143" s="72">
        <v>48.746000000000002</v>
      </c>
      <c r="AQ1143" s="72">
        <v>4.548</v>
      </c>
      <c r="AR1143" s="12">
        <v>39.719000000000001</v>
      </c>
      <c r="AS1143" s="72">
        <v>0.77200000000000002</v>
      </c>
      <c r="AT1143" s="72">
        <v>37.173999999999999</v>
      </c>
      <c r="AU1143" s="12">
        <v>16.224</v>
      </c>
      <c r="AV1143" s="72">
        <v>0.315</v>
      </c>
      <c r="AW1143" s="72">
        <v>53.075000000000003</v>
      </c>
      <c r="AX1143" s="12">
        <v>186.69900000000001</v>
      </c>
      <c r="AY1143" s="72">
        <v>3.6309999999999998</v>
      </c>
      <c r="AZ1143" s="72">
        <v>21.515999999999998</v>
      </c>
      <c r="BA1143" s="12">
        <v>202.922</v>
      </c>
      <c r="BB1143" s="72">
        <v>3.9460000000000002</v>
      </c>
      <c r="BC1143" s="72">
        <v>18.713000000000001</v>
      </c>
      <c r="BD1143" s="12">
        <v>163.92</v>
      </c>
      <c r="BE1143" s="72">
        <v>3.1880000000000002</v>
      </c>
      <c r="BF1143" s="72">
        <v>25.137</v>
      </c>
      <c r="BG1143" s="12">
        <v>366.84300000000002</v>
      </c>
      <c r="BH1143" s="72">
        <v>7.1340000000000003</v>
      </c>
      <c r="BI1143" s="72">
        <v>16.12</v>
      </c>
      <c r="BJ1143" s="12">
        <v>1128.6420000000001</v>
      </c>
      <c r="BK1143" s="72">
        <v>21.948</v>
      </c>
      <c r="BL1143" s="72">
        <v>6.202</v>
      </c>
      <c r="BM1143" s="12">
        <v>1100.4760000000001</v>
      </c>
      <c r="BN1143" s="72">
        <v>21.4</v>
      </c>
      <c r="BO1143" s="72">
        <v>4.9859999999999998</v>
      </c>
      <c r="BP1143" s="12">
        <v>2229.1190000000001</v>
      </c>
      <c r="BQ1143" s="72">
        <v>43.347999999999999</v>
      </c>
      <c r="BR1143" s="72">
        <v>2.8239999999999998</v>
      </c>
      <c r="BS1143" s="12">
        <v>2635.681</v>
      </c>
      <c r="BT1143" s="72">
        <v>51.253999999999998</v>
      </c>
      <c r="BU1143" s="72">
        <v>2.2930000000000001</v>
      </c>
      <c r="BV1143" s="12">
        <v>5142.3450000000003</v>
      </c>
      <c r="BW1143" s="72">
        <v>100</v>
      </c>
      <c r="BX1143" s="72">
        <v>2.6190000000000002</v>
      </c>
      <c r="BY1143" s="13"/>
      <c r="BZ1143" s="13"/>
    </row>
    <row r="1144" spans="1:78" ht="12.75" customHeight="1">
      <c r="A1144" s="122" t="s">
        <v>44</v>
      </c>
      <c r="B1144" s="71" t="s">
        <v>73</v>
      </c>
      <c r="C1144" s="71" t="s">
        <v>25</v>
      </c>
      <c r="D1144" s="34">
        <v>43617</v>
      </c>
      <c r="E1144" s="12">
        <v>1198.194</v>
      </c>
      <c r="F1144" s="72">
        <v>23.01</v>
      </c>
      <c r="G1144" s="72">
        <v>6.968</v>
      </c>
      <c r="H1144" s="12">
        <v>120.61799999999999</v>
      </c>
      <c r="I1144" s="72">
        <v>2.3159999999999998</v>
      </c>
      <c r="J1144" s="72">
        <v>27.733000000000001</v>
      </c>
      <c r="K1144" s="12">
        <v>131.10400000000001</v>
      </c>
      <c r="L1144" s="72">
        <v>2.5179999999999998</v>
      </c>
      <c r="M1144" s="72">
        <v>24.524000000000001</v>
      </c>
      <c r="N1144" s="12">
        <v>251.72200000000001</v>
      </c>
      <c r="O1144" s="72">
        <v>4.8339999999999996</v>
      </c>
      <c r="P1144" s="72">
        <v>17.097000000000001</v>
      </c>
      <c r="Q1144" s="12">
        <v>13.085000000000001</v>
      </c>
      <c r="R1144" s="72">
        <v>0.251</v>
      </c>
      <c r="S1144" s="72">
        <v>71.775000000000006</v>
      </c>
      <c r="T1144" s="12">
        <v>264.80700000000002</v>
      </c>
      <c r="U1144" s="72">
        <v>5.085</v>
      </c>
      <c r="V1144" s="72">
        <v>15.984999999999999</v>
      </c>
      <c r="W1144" s="12">
        <v>1002.918</v>
      </c>
      <c r="X1144" s="72">
        <v>19.260000000000002</v>
      </c>
      <c r="Y1144" s="72">
        <v>7.0309999999999997</v>
      </c>
      <c r="Z1144" s="12">
        <v>1267.7249999999999</v>
      </c>
      <c r="AA1144" s="72">
        <v>24.344999999999999</v>
      </c>
      <c r="AB1144" s="72">
        <v>5.9320000000000004</v>
      </c>
      <c r="AC1144" s="12">
        <v>2465.9189999999999</v>
      </c>
      <c r="AD1144" s="72">
        <v>47.354999999999997</v>
      </c>
      <c r="AE1144" s="72">
        <v>4.5439999999999996</v>
      </c>
      <c r="AF1144" s="12">
        <v>8.2750000000000004</v>
      </c>
      <c r="AG1144" s="72">
        <v>0.159</v>
      </c>
      <c r="AH1144" s="72">
        <v>77.53</v>
      </c>
      <c r="AI1144" s="12">
        <v>154.68600000000001</v>
      </c>
      <c r="AJ1144" s="72">
        <v>2.9710000000000001</v>
      </c>
      <c r="AK1144" s="72">
        <v>15.949</v>
      </c>
      <c r="AL1144" s="12">
        <v>162.96100000000001</v>
      </c>
      <c r="AM1144" s="72">
        <v>3.129</v>
      </c>
      <c r="AN1144" s="72">
        <v>14.923999999999999</v>
      </c>
      <c r="AO1144" s="12">
        <v>2628.8809999999999</v>
      </c>
      <c r="AP1144" s="72">
        <v>50.484000000000002</v>
      </c>
      <c r="AQ1144" s="72">
        <v>4.4279999999999999</v>
      </c>
      <c r="AR1144" s="12">
        <v>26.623000000000001</v>
      </c>
      <c r="AS1144" s="72">
        <v>0.51100000000000001</v>
      </c>
      <c r="AT1144" s="72">
        <v>46.158000000000001</v>
      </c>
      <c r="AU1144" s="12">
        <v>15.779</v>
      </c>
      <c r="AV1144" s="72">
        <v>0.30299999999999999</v>
      </c>
      <c r="AW1144" s="72">
        <v>103.43899999999999</v>
      </c>
      <c r="AX1144" s="12">
        <v>132.97399999999999</v>
      </c>
      <c r="AY1144" s="72">
        <v>2.5539999999999998</v>
      </c>
      <c r="AZ1144" s="72">
        <v>24.908999999999999</v>
      </c>
      <c r="BA1144" s="12">
        <v>148.75299999999999</v>
      </c>
      <c r="BB1144" s="72">
        <v>2.8570000000000002</v>
      </c>
      <c r="BC1144" s="72">
        <v>30.844000000000001</v>
      </c>
      <c r="BD1144" s="12">
        <v>67.200999999999993</v>
      </c>
      <c r="BE1144" s="72">
        <v>1.2909999999999999</v>
      </c>
      <c r="BF1144" s="72">
        <v>40.662999999999997</v>
      </c>
      <c r="BG1144" s="12">
        <v>215.95400000000001</v>
      </c>
      <c r="BH1144" s="72">
        <v>4.1470000000000002</v>
      </c>
      <c r="BI1144" s="72">
        <v>23.29</v>
      </c>
      <c r="BJ1144" s="12">
        <v>1064.116</v>
      </c>
      <c r="BK1144" s="72">
        <v>20.434999999999999</v>
      </c>
      <c r="BL1144" s="72">
        <v>7.3920000000000003</v>
      </c>
      <c r="BM1144" s="12">
        <v>1271.7449999999999</v>
      </c>
      <c r="BN1144" s="72">
        <v>24.422000000000001</v>
      </c>
      <c r="BO1144" s="72">
        <v>5.508</v>
      </c>
      <c r="BP1144" s="12">
        <v>2335.8620000000001</v>
      </c>
      <c r="BQ1144" s="72">
        <v>44.856999999999999</v>
      </c>
      <c r="BR1144" s="72">
        <v>3.08</v>
      </c>
      <c r="BS1144" s="12">
        <v>2578.4389999999999</v>
      </c>
      <c r="BT1144" s="72">
        <v>49.515999999999998</v>
      </c>
      <c r="BU1144" s="72">
        <v>2.444</v>
      </c>
      <c r="BV1144" s="12">
        <v>5207.32</v>
      </c>
      <c r="BW1144" s="72">
        <v>100</v>
      </c>
      <c r="BX1144" s="72">
        <v>2.4140000000000001</v>
      </c>
      <c r="BY1144" s="13"/>
      <c r="BZ1144" s="13"/>
    </row>
    <row r="1145" spans="1:78" ht="12.75" customHeight="1">
      <c r="A1145" s="122" t="s">
        <v>44</v>
      </c>
      <c r="B1145" s="71" t="s">
        <v>73</v>
      </c>
      <c r="C1145" s="71" t="s">
        <v>25</v>
      </c>
      <c r="D1145" s="34">
        <v>44075</v>
      </c>
      <c r="E1145" s="12">
        <v>1254.229</v>
      </c>
      <c r="F1145" s="72">
        <v>23.190999999999999</v>
      </c>
      <c r="G1145" s="72">
        <v>7.2060000000000004</v>
      </c>
      <c r="H1145" s="12">
        <v>113.221</v>
      </c>
      <c r="I1145" s="72">
        <v>2.0939999999999999</v>
      </c>
      <c r="J1145" s="72">
        <v>30.291</v>
      </c>
      <c r="K1145" s="12">
        <v>252.29900000000001</v>
      </c>
      <c r="L1145" s="72">
        <v>4.665</v>
      </c>
      <c r="M1145" s="72">
        <v>21.242999999999999</v>
      </c>
      <c r="N1145" s="12">
        <v>365.52</v>
      </c>
      <c r="O1145" s="72">
        <v>6.7590000000000003</v>
      </c>
      <c r="P1145" s="72">
        <v>13.760999999999999</v>
      </c>
      <c r="Q1145" s="12">
        <v>7.1749999999999998</v>
      </c>
      <c r="R1145" s="72">
        <v>0.13300000000000001</v>
      </c>
      <c r="S1145" s="72">
        <v>62.128</v>
      </c>
      <c r="T1145" s="12">
        <v>372.69600000000003</v>
      </c>
      <c r="U1145" s="72">
        <v>6.891</v>
      </c>
      <c r="V1145" s="72">
        <v>13.590999999999999</v>
      </c>
      <c r="W1145" s="12">
        <v>951.36599999999999</v>
      </c>
      <c r="X1145" s="72">
        <v>17.591000000000001</v>
      </c>
      <c r="Y1145" s="72">
        <v>9.5280000000000005</v>
      </c>
      <c r="Z1145" s="12">
        <v>1324.0619999999999</v>
      </c>
      <c r="AA1145" s="72">
        <v>24.483000000000001</v>
      </c>
      <c r="AB1145" s="72">
        <v>5.968</v>
      </c>
      <c r="AC1145" s="12">
        <v>2578.2910000000002</v>
      </c>
      <c r="AD1145" s="72">
        <v>47.673999999999999</v>
      </c>
      <c r="AE1145" s="72">
        <v>3.8159999999999998</v>
      </c>
      <c r="AF1145" s="12">
        <v>7.4</v>
      </c>
      <c r="AG1145" s="72">
        <v>0.13700000000000001</v>
      </c>
      <c r="AH1145" s="72">
        <v>78.210999999999999</v>
      </c>
      <c r="AI1145" s="12">
        <v>178.56</v>
      </c>
      <c r="AJ1145" s="72">
        <v>3.302</v>
      </c>
      <c r="AK1145" s="72">
        <v>19.216999999999999</v>
      </c>
      <c r="AL1145" s="12">
        <v>185.959</v>
      </c>
      <c r="AM1145" s="72">
        <v>3.4390000000000001</v>
      </c>
      <c r="AN1145" s="72">
        <v>18.443999999999999</v>
      </c>
      <c r="AO1145" s="12">
        <v>2764.25</v>
      </c>
      <c r="AP1145" s="72">
        <v>51.113</v>
      </c>
      <c r="AQ1145" s="72">
        <v>3.9740000000000002</v>
      </c>
      <c r="AR1145" s="12">
        <v>60.896999999999998</v>
      </c>
      <c r="AS1145" s="72">
        <v>1.1259999999999999</v>
      </c>
      <c r="AT1145" s="72">
        <v>46.834000000000003</v>
      </c>
      <c r="AU1145" s="12">
        <v>29.574999999999999</v>
      </c>
      <c r="AV1145" s="72">
        <v>0.54700000000000004</v>
      </c>
      <c r="AW1145" s="72">
        <v>75.22</v>
      </c>
      <c r="AX1145" s="12">
        <v>148.952</v>
      </c>
      <c r="AY1145" s="72">
        <v>2.754</v>
      </c>
      <c r="AZ1145" s="72">
        <v>25.285</v>
      </c>
      <c r="BA1145" s="12">
        <v>178.52699999999999</v>
      </c>
      <c r="BB1145" s="72">
        <v>3.3010000000000002</v>
      </c>
      <c r="BC1145" s="72">
        <v>21.329000000000001</v>
      </c>
      <c r="BD1145" s="12">
        <v>212.02699999999999</v>
      </c>
      <c r="BE1145" s="72">
        <v>3.9209999999999998</v>
      </c>
      <c r="BF1145" s="72">
        <v>20.896999999999998</v>
      </c>
      <c r="BG1145" s="12">
        <v>390.55399999999997</v>
      </c>
      <c r="BH1145" s="72">
        <v>7.2220000000000004</v>
      </c>
      <c r="BI1145" s="72">
        <v>14.153</v>
      </c>
      <c r="BJ1145" s="12">
        <v>959.50599999999997</v>
      </c>
      <c r="BK1145" s="72">
        <v>17.742000000000001</v>
      </c>
      <c r="BL1145" s="72">
        <v>7.22</v>
      </c>
      <c r="BM1145" s="12">
        <v>1232.9349999999999</v>
      </c>
      <c r="BN1145" s="72">
        <v>22.797999999999998</v>
      </c>
      <c r="BO1145" s="72">
        <v>6.133</v>
      </c>
      <c r="BP1145" s="12">
        <v>2192.4409999999998</v>
      </c>
      <c r="BQ1145" s="72">
        <v>40.54</v>
      </c>
      <c r="BR1145" s="72">
        <v>3.7130000000000001</v>
      </c>
      <c r="BS1145" s="12">
        <v>2643.8919999999998</v>
      </c>
      <c r="BT1145" s="72">
        <v>48.887</v>
      </c>
      <c r="BU1145" s="72">
        <v>2.9430000000000001</v>
      </c>
      <c r="BV1145" s="12">
        <v>5408.1419999999998</v>
      </c>
      <c r="BW1145" s="72">
        <v>100</v>
      </c>
      <c r="BX1145" s="72">
        <v>2.6819999999999999</v>
      </c>
      <c r="BY1145" s="13"/>
      <c r="BZ1145" s="13"/>
    </row>
    <row r="1146" spans="1:78" ht="12.75" customHeight="1">
      <c r="A1146" s="122" t="s">
        <v>44</v>
      </c>
      <c r="B1146" s="71" t="s">
        <v>73</v>
      </c>
      <c r="C1146" s="71" t="s">
        <v>25</v>
      </c>
      <c r="D1146" s="34">
        <v>44166</v>
      </c>
      <c r="E1146" s="12">
        <v>1290.7940000000001</v>
      </c>
      <c r="F1146" s="72">
        <v>23.283999999999999</v>
      </c>
      <c r="G1146" s="72">
        <v>6.4770000000000003</v>
      </c>
      <c r="H1146" s="12">
        <v>192.864</v>
      </c>
      <c r="I1146" s="72">
        <v>3.4790000000000001</v>
      </c>
      <c r="J1146" s="72">
        <v>18.797999999999998</v>
      </c>
      <c r="K1146" s="12">
        <v>130.66300000000001</v>
      </c>
      <c r="L1146" s="72">
        <v>2.3570000000000002</v>
      </c>
      <c r="M1146" s="72">
        <v>26.209</v>
      </c>
      <c r="N1146" s="12">
        <v>323.52600000000001</v>
      </c>
      <c r="O1146" s="72">
        <v>5.8360000000000003</v>
      </c>
      <c r="P1146" s="72">
        <v>17.367000000000001</v>
      </c>
      <c r="Q1146" s="12">
        <v>49.61</v>
      </c>
      <c r="R1146" s="72">
        <v>0.89500000000000002</v>
      </c>
      <c r="S1146" s="72">
        <v>54.295999999999999</v>
      </c>
      <c r="T1146" s="12">
        <v>373.13600000000002</v>
      </c>
      <c r="U1146" s="72">
        <v>6.7309999999999999</v>
      </c>
      <c r="V1146" s="72">
        <v>18.206</v>
      </c>
      <c r="W1146" s="12">
        <v>1039.653</v>
      </c>
      <c r="X1146" s="72">
        <v>18.754000000000001</v>
      </c>
      <c r="Y1146" s="72">
        <v>8.4979999999999993</v>
      </c>
      <c r="Z1146" s="12">
        <v>1412.79</v>
      </c>
      <c r="AA1146" s="72">
        <v>25.484000000000002</v>
      </c>
      <c r="AB1146" s="72">
        <v>7.0890000000000004</v>
      </c>
      <c r="AC1146" s="12">
        <v>2703.5839999999998</v>
      </c>
      <c r="AD1146" s="72">
        <v>48.768000000000001</v>
      </c>
      <c r="AE1146" s="72">
        <v>4.7110000000000003</v>
      </c>
      <c r="AF1146" s="12">
        <v>17.667999999999999</v>
      </c>
      <c r="AG1146" s="72">
        <v>0.31900000000000001</v>
      </c>
      <c r="AH1146" s="72">
        <v>62.984999999999999</v>
      </c>
      <c r="AI1146" s="12">
        <v>133.53399999999999</v>
      </c>
      <c r="AJ1146" s="72">
        <v>2.4089999999999998</v>
      </c>
      <c r="AK1146" s="72">
        <v>27.965</v>
      </c>
      <c r="AL1146" s="12">
        <v>151.202</v>
      </c>
      <c r="AM1146" s="72">
        <v>2.7269999999999999</v>
      </c>
      <c r="AN1146" s="72">
        <v>24.759</v>
      </c>
      <c r="AO1146" s="12">
        <v>2854.7860000000001</v>
      </c>
      <c r="AP1146" s="72">
        <v>51.494999999999997</v>
      </c>
      <c r="AQ1146" s="72">
        <v>4.7889999999999997</v>
      </c>
      <c r="AR1146" s="12">
        <v>89.477000000000004</v>
      </c>
      <c r="AS1146" s="72">
        <v>1.6140000000000001</v>
      </c>
      <c r="AT1146" s="72">
        <v>39.31</v>
      </c>
      <c r="AU1146" s="12">
        <v>8.7349999999999994</v>
      </c>
      <c r="AV1146" s="72">
        <v>0.158</v>
      </c>
      <c r="AW1146" s="72">
        <v>72.263000000000005</v>
      </c>
      <c r="AX1146" s="12">
        <v>251.9</v>
      </c>
      <c r="AY1146" s="72">
        <v>4.5439999999999996</v>
      </c>
      <c r="AZ1146" s="72">
        <v>20.643000000000001</v>
      </c>
      <c r="BA1146" s="12">
        <v>260.63499999999999</v>
      </c>
      <c r="BB1146" s="72">
        <v>4.7009999999999996</v>
      </c>
      <c r="BC1146" s="72">
        <v>20.052</v>
      </c>
      <c r="BD1146" s="12">
        <v>92.376000000000005</v>
      </c>
      <c r="BE1146" s="72">
        <v>1.6659999999999999</v>
      </c>
      <c r="BF1146" s="72">
        <v>32.398000000000003</v>
      </c>
      <c r="BG1146" s="12">
        <v>353.01100000000002</v>
      </c>
      <c r="BH1146" s="72">
        <v>6.3680000000000003</v>
      </c>
      <c r="BI1146" s="72">
        <v>15.217000000000001</v>
      </c>
      <c r="BJ1146" s="12">
        <v>1073.8710000000001</v>
      </c>
      <c r="BK1146" s="72">
        <v>19.370999999999999</v>
      </c>
      <c r="BL1146" s="72">
        <v>7.5250000000000004</v>
      </c>
      <c r="BM1146" s="12">
        <v>1172.627</v>
      </c>
      <c r="BN1146" s="72">
        <v>21.152000000000001</v>
      </c>
      <c r="BO1146" s="72">
        <v>5.4850000000000003</v>
      </c>
      <c r="BP1146" s="12">
        <v>2246.4969999999998</v>
      </c>
      <c r="BQ1146" s="72">
        <v>40.523000000000003</v>
      </c>
      <c r="BR1146" s="72">
        <v>3.5369999999999999</v>
      </c>
      <c r="BS1146" s="12">
        <v>2688.9850000000001</v>
      </c>
      <c r="BT1146" s="72">
        <v>48.505000000000003</v>
      </c>
      <c r="BU1146" s="72">
        <v>3.0739999999999998</v>
      </c>
      <c r="BV1146" s="12">
        <v>5543.7709999999997</v>
      </c>
      <c r="BW1146" s="72">
        <v>100</v>
      </c>
      <c r="BX1146" s="72">
        <v>3.0089999999999999</v>
      </c>
      <c r="BY1146" s="13"/>
      <c r="BZ1146" s="13"/>
    </row>
    <row r="1147" spans="1:78" ht="12.75" customHeight="1">
      <c r="A1147" s="122" t="s">
        <v>44</v>
      </c>
      <c r="B1147" s="71" t="s">
        <v>73</v>
      </c>
      <c r="C1147" s="71" t="s">
        <v>25</v>
      </c>
      <c r="D1147" s="34">
        <v>44256</v>
      </c>
      <c r="E1147" s="12">
        <v>1327.9469999999999</v>
      </c>
      <c r="F1147" s="72">
        <v>24.126000000000001</v>
      </c>
      <c r="G1147" s="72">
        <v>6.23</v>
      </c>
      <c r="H1147" s="12">
        <v>70.346999999999994</v>
      </c>
      <c r="I1147" s="72">
        <v>1.278</v>
      </c>
      <c r="J1147" s="72">
        <v>35.411000000000001</v>
      </c>
      <c r="K1147" s="12">
        <v>155.35</v>
      </c>
      <c r="L1147" s="72">
        <v>2.8220000000000001</v>
      </c>
      <c r="M1147" s="72">
        <v>23.231000000000002</v>
      </c>
      <c r="N1147" s="12">
        <v>225.697</v>
      </c>
      <c r="O1147" s="72">
        <v>4.0999999999999996</v>
      </c>
      <c r="P1147" s="72">
        <v>18.907</v>
      </c>
      <c r="Q1147" s="12">
        <v>15.118</v>
      </c>
      <c r="R1147" s="72">
        <v>0.27500000000000002</v>
      </c>
      <c r="S1147" s="72">
        <v>62.796999999999997</v>
      </c>
      <c r="T1147" s="12">
        <v>240.815</v>
      </c>
      <c r="U1147" s="72">
        <v>4.375</v>
      </c>
      <c r="V1147" s="72">
        <v>17.306999999999999</v>
      </c>
      <c r="W1147" s="12">
        <v>945.60500000000002</v>
      </c>
      <c r="X1147" s="72">
        <v>17.18</v>
      </c>
      <c r="Y1147" s="72">
        <v>10.442</v>
      </c>
      <c r="Z1147" s="12">
        <v>1186.42</v>
      </c>
      <c r="AA1147" s="72">
        <v>21.555</v>
      </c>
      <c r="AB1147" s="72">
        <v>8.5619999999999994</v>
      </c>
      <c r="AC1147" s="12">
        <v>2514.3670000000002</v>
      </c>
      <c r="AD1147" s="72">
        <v>45.680999999999997</v>
      </c>
      <c r="AE1147" s="72">
        <v>5.6130000000000004</v>
      </c>
      <c r="AF1147" s="12">
        <v>30.834</v>
      </c>
      <c r="AG1147" s="72">
        <v>0.56000000000000005</v>
      </c>
      <c r="AH1147" s="72">
        <v>69.162999999999997</v>
      </c>
      <c r="AI1147" s="12">
        <v>163.09200000000001</v>
      </c>
      <c r="AJ1147" s="72">
        <v>2.9630000000000001</v>
      </c>
      <c r="AK1147" s="72">
        <v>16.155000000000001</v>
      </c>
      <c r="AL1147" s="12">
        <v>193.92599999999999</v>
      </c>
      <c r="AM1147" s="72">
        <v>3.5230000000000001</v>
      </c>
      <c r="AN1147" s="72">
        <v>18.812999999999999</v>
      </c>
      <c r="AO1147" s="12">
        <v>2708.2930000000001</v>
      </c>
      <c r="AP1147" s="72">
        <v>49.204999999999998</v>
      </c>
      <c r="AQ1147" s="72">
        <v>5.101</v>
      </c>
      <c r="AR1147" s="12">
        <v>89.64</v>
      </c>
      <c r="AS1147" s="72">
        <v>1.629</v>
      </c>
      <c r="AT1147" s="72">
        <v>39.929000000000002</v>
      </c>
      <c r="AU1147" s="12">
        <v>21.577999999999999</v>
      </c>
      <c r="AV1147" s="72">
        <v>0.39200000000000002</v>
      </c>
      <c r="AW1147" s="72">
        <v>46.140999999999998</v>
      </c>
      <c r="AX1147" s="12">
        <v>194.84399999999999</v>
      </c>
      <c r="AY1147" s="72">
        <v>3.54</v>
      </c>
      <c r="AZ1147" s="72">
        <v>22.68</v>
      </c>
      <c r="BA1147" s="12">
        <v>216.422</v>
      </c>
      <c r="BB1147" s="72">
        <v>3.9319999999999999</v>
      </c>
      <c r="BC1147" s="72">
        <v>20.032</v>
      </c>
      <c r="BD1147" s="12">
        <v>153.10900000000001</v>
      </c>
      <c r="BE1147" s="72">
        <v>2.782</v>
      </c>
      <c r="BF1147" s="72">
        <v>25.513000000000002</v>
      </c>
      <c r="BG1147" s="12">
        <v>369.53100000000001</v>
      </c>
      <c r="BH1147" s="72">
        <v>6.7140000000000004</v>
      </c>
      <c r="BI1147" s="72">
        <v>14.487</v>
      </c>
      <c r="BJ1147" s="12">
        <v>1171.1320000000001</v>
      </c>
      <c r="BK1147" s="72">
        <v>21.277000000000001</v>
      </c>
      <c r="BL1147" s="72">
        <v>7.1280000000000001</v>
      </c>
      <c r="BM1147" s="12">
        <v>1165.547</v>
      </c>
      <c r="BN1147" s="72">
        <v>21.175999999999998</v>
      </c>
      <c r="BO1147" s="72">
        <v>5.0259999999999998</v>
      </c>
      <c r="BP1147" s="12">
        <v>2336.6790000000001</v>
      </c>
      <c r="BQ1147" s="72">
        <v>42.453000000000003</v>
      </c>
      <c r="BR1147" s="72">
        <v>3.0219999999999998</v>
      </c>
      <c r="BS1147" s="12">
        <v>2795.85</v>
      </c>
      <c r="BT1147" s="72">
        <v>50.795000000000002</v>
      </c>
      <c r="BU1147" s="72">
        <v>2.3679999999999999</v>
      </c>
      <c r="BV1147" s="12">
        <v>5504.1419999999998</v>
      </c>
      <c r="BW1147" s="72">
        <v>100</v>
      </c>
      <c r="BX1147" s="72">
        <v>2.633</v>
      </c>
      <c r="BY1147" s="13"/>
      <c r="BZ1147" s="13"/>
    </row>
    <row r="1148" spans="1:78" ht="12.75" customHeight="1">
      <c r="A1148" s="122" t="s">
        <v>44</v>
      </c>
      <c r="B1148" s="71" t="s">
        <v>73</v>
      </c>
      <c r="C1148" s="71" t="s">
        <v>25</v>
      </c>
      <c r="D1148" s="34">
        <v>44348</v>
      </c>
      <c r="E1148" s="12">
        <v>1661.6959999999999</v>
      </c>
      <c r="F1148" s="72">
        <v>28.349</v>
      </c>
      <c r="G1148" s="72">
        <v>5.3029999999999999</v>
      </c>
      <c r="H1148" s="12">
        <v>209.285</v>
      </c>
      <c r="I1148" s="72">
        <v>3.5710000000000002</v>
      </c>
      <c r="J1148" s="72">
        <v>20.835000000000001</v>
      </c>
      <c r="K1148" s="12">
        <v>101.86499999999999</v>
      </c>
      <c r="L1148" s="72">
        <v>1.738</v>
      </c>
      <c r="M1148" s="72">
        <v>32.677</v>
      </c>
      <c r="N1148" s="12">
        <v>311.14999999999998</v>
      </c>
      <c r="O1148" s="72">
        <v>5.3079999999999998</v>
      </c>
      <c r="P1148" s="72">
        <v>16.260000000000002</v>
      </c>
      <c r="Q1148" s="12">
        <v>7.8520000000000003</v>
      </c>
      <c r="R1148" s="72">
        <v>0.13400000000000001</v>
      </c>
      <c r="S1148" s="72">
        <v>104.877</v>
      </c>
      <c r="T1148" s="12">
        <v>319.00200000000001</v>
      </c>
      <c r="U1148" s="72">
        <v>5.4420000000000002</v>
      </c>
      <c r="V1148" s="72">
        <v>16.058</v>
      </c>
      <c r="W1148" s="12">
        <v>959.65</v>
      </c>
      <c r="X1148" s="72">
        <v>16.372</v>
      </c>
      <c r="Y1148" s="72">
        <v>6.1210000000000004</v>
      </c>
      <c r="Z1148" s="12">
        <v>1278.652</v>
      </c>
      <c r="AA1148" s="72">
        <v>21.815000000000001</v>
      </c>
      <c r="AB1148" s="72">
        <v>5.1920000000000002</v>
      </c>
      <c r="AC1148" s="12">
        <v>2940.348</v>
      </c>
      <c r="AD1148" s="72">
        <v>50.164000000000001</v>
      </c>
      <c r="AE1148" s="72">
        <v>3.6930000000000001</v>
      </c>
      <c r="AF1148" s="12">
        <v>0</v>
      </c>
      <c r="AG1148" s="72">
        <v>0</v>
      </c>
      <c r="AH1148" s="72">
        <v>0</v>
      </c>
      <c r="AI1148" s="12">
        <v>153.392</v>
      </c>
      <c r="AJ1148" s="72">
        <v>2.617</v>
      </c>
      <c r="AK1148" s="72">
        <v>16.954999999999998</v>
      </c>
      <c r="AL1148" s="12">
        <v>153.392</v>
      </c>
      <c r="AM1148" s="72">
        <v>2.617</v>
      </c>
      <c r="AN1148" s="72">
        <v>16.954999999999998</v>
      </c>
      <c r="AO1148" s="12">
        <v>3093.74</v>
      </c>
      <c r="AP1148" s="72">
        <v>52.780999999999999</v>
      </c>
      <c r="AQ1148" s="72">
        <v>3.6480000000000001</v>
      </c>
      <c r="AR1148" s="12">
        <v>38.066000000000003</v>
      </c>
      <c r="AS1148" s="72">
        <v>0.64900000000000002</v>
      </c>
      <c r="AT1148" s="72">
        <v>61.225000000000001</v>
      </c>
      <c r="AU1148" s="12">
        <v>26.023</v>
      </c>
      <c r="AV1148" s="72">
        <v>0.44400000000000001</v>
      </c>
      <c r="AW1148" s="72">
        <v>84.132999999999996</v>
      </c>
      <c r="AX1148" s="12">
        <v>278.39800000000002</v>
      </c>
      <c r="AY1148" s="72">
        <v>4.75</v>
      </c>
      <c r="AZ1148" s="72">
        <v>13.754</v>
      </c>
      <c r="BA1148" s="12">
        <v>304.42</v>
      </c>
      <c r="BB1148" s="72">
        <v>5.194</v>
      </c>
      <c r="BC1148" s="72">
        <v>13.602</v>
      </c>
      <c r="BD1148" s="12">
        <v>119.736</v>
      </c>
      <c r="BE1148" s="72">
        <v>2.0430000000000001</v>
      </c>
      <c r="BF1148" s="72">
        <v>23.498999999999999</v>
      </c>
      <c r="BG1148" s="12">
        <v>424.15600000000001</v>
      </c>
      <c r="BH1148" s="72">
        <v>7.2359999999999998</v>
      </c>
      <c r="BI1148" s="72">
        <v>13.11</v>
      </c>
      <c r="BJ1148" s="12">
        <v>995.73900000000003</v>
      </c>
      <c r="BK1148" s="72">
        <v>16.988</v>
      </c>
      <c r="BL1148" s="72">
        <v>7.8869999999999996</v>
      </c>
      <c r="BM1148" s="12">
        <v>1309.7670000000001</v>
      </c>
      <c r="BN1148" s="72">
        <v>22.344999999999999</v>
      </c>
      <c r="BO1148" s="72">
        <v>5.508</v>
      </c>
      <c r="BP1148" s="12">
        <v>2305.5059999999999</v>
      </c>
      <c r="BQ1148" s="72">
        <v>39.332999999999998</v>
      </c>
      <c r="BR1148" s="72">
        <v>2.6659999999999999</v>
      </c>
      <c r="BS1148" s="12">
        <v>2767.7280000000001</v>
      </c>
      <c r="BT1148" s="72">
        <v>47.219000000000001</v>
      </c>
      <c r="BU1148" s="72">
        <v>2.7050000000000001</v>
      </c>
      <c r="BV1148" s="12">
        <v>5861.4679999999998</v>
      </c>
      <c r="BW1148" s="72">
        <v>100</v>
      </c>
      <c r="BX1148" s="72">
        <v>2.472</v>
      </c>
      <c r="BY1148" s="13"/>
      <c r="BZ1148" s="13"/>
    </row>
    <row r="1149" spans="1:78" ht="12.75" customHeight="1">
      <c r="A1149" s="122" t="s">
        <v>44</v>
      </c>
      <c r="B1149" s="71" t="s">
        <v>73</v>
      </c>
      <c r="C1149" s="71" t="s">
        <v>25</v>
      </c>
      <c r="D1149" s="34">
        <v>44805</v>
      </c>
      <c r="E1149" s="12">
        <v>1425.6579999999999</v>
      </c>
      <c r="F1149" s="72">
        <v>26.221</v>
      </c>
      <c r="G1149" s="72">
        <v>6.1360000000000001</v>
      </c>
      <c r="H1149" s="12">
        <v>122.358</v>
      </c>
      <c r="I1149" s="72">
        <v>2.25</v>
      </c>
      <c r="J1149" s="72">
        <v>26.021000000000001</v>
      </c>
      <c r="K1149" s="12">
        <v>64.497</v>
      </c>
      <c r="L1149" s="72">
        <v>1.1859999999999999</v>
      </c>
      <c r="M1149" s="72">
        <v>33.648000000000003</v>
      </c>
      <c r="N1149" s="12">
        <v>186.85499999999999</v>
      </c>
      <c r="O1149" s="72">
        <v>3.4369999999999998</v>
      </c>
      <c r="P1149" s="72">
        <v>21.061</v>
      </c>
      <c r="Q1149" s="12">
        <v>4.508</v>
      </c>
      <c r="R1149" s="72">
        <v>8.3000000000000004E-2</v>
      </c>
      <c r="S1149" s="72">
        <v>103.82599999999999</v>
      </c>
      <c r="T1149" s="12">
        <v>191.363</v>
      </c>
      <c r="U1149" s="72">
        <v>3.52</v>
      </c>
      <c r="V1149" s="72">
        <v>20.305</v>
      </c>
      <c r="W1149" s="12">
        <v>1095.6120000000001</v>
      </c>
      <c r="X1149" s="72">
        <v>20.149999999999999</v>
      </c>
      <c r="Y1149" s="72">
        <v>6.6769999999999996</v>
      </c>
      <c r="Z1149" s="12">
        <v>1286.9739999999999</v>
      </c>
      <c r="AA1149" s="72">
        <v>23.67</v>
      </c>
      <c r="AB1149" s="72">
        <v>6.0350000000000001</v>
      </c>
      <c r="AC1149" s="12">
        <v>2712.6320000000001</v>
      </c>
      <c r="AD1149" s="72">
        <v>49.890999999999998</v>
      </c>
      <c r="AE1149" s="72">
        <v>4.5720000000000001</v>
      </c>
      <c r="AF1149" s="12">
        <v>4.1399999999999997</v>
      </c>
      <c r="AG1149" s="72">
        <v>7.5999999999999998E-2</v>
      </c>
      <c r="AH1149" s="72">
        <v>122.45099999999999</v>
      </c>
      <c r="AI1149" s="12">
        <v>75.69</v>
      </c>
      <c r="AJ1149" s="72">
        <v>1.3919999999999999</v>
      </c>
      <c r="AK1149" s="72">
        <v>26.431000000000001</v>
      </c>
      <c r="AL1149" s="12">
        <v>79.83</v>
      </c>
      <c r="AM1149" s="72">
        <v>1.468</v>
      </c>
      <c r="AN1149" s="72">
        <v>23.968</v>
      </c>
      <c r="AO1149" s="12">
        <v>2792.462</v>
      </c>
      <c r="AP1149" s="72">
        <v>51.359000000000002</v>
      </c>
      <c r="AQ1149" s="72">
        <v>4.3819999999999997</v>
      </c>
      <c r="AR1149" s="12">
        <v>96.736999999999995</v>
      </c>
      <c r="AS1149" s="72">
        <v>1.7789999999999999</v>
      </c>
      <c r="AT1149" s="72">
        <v>36.552</v>
      </c>
      <c r="AU1149" s="12">
        <v>11.754</v>
      </c>
      <c r="AV1149" s="72">
        <v>0.216</v>
      </c>
      <c r="AW1149" s="72">
        <v>56.725999999999999</v>
      </c>
      <c r="AX1149" s="12">
        <v>169.56100000000001</v>
      </c>
      <c r="AY1149" s="72">
        <v>3.1190000000000002</v>
      </c>
      <c r="AZ1149" s="72">
        <v>25.675000000000001</v>
      </c>
      <c r="BA1149" s="12">
        <v>181.31399999999999</v>
      </c>
      <c r="BB1149" s="72">
        <v>3.335</v>
      </c>
      <c r="BC1149" s="72">
        <v>23.850999999999999</v>
      </c>
      <c r="BD1149" s="12">
        <v>51.658999999999999</v>
      </c>
      <c r="BE1149" s="72">
        <v>0.95</v>
      </c>
      <c r="BF1149" s="72">
        <v>41.814999999999998</v>
      </c>
      <c r="BG1149" s="12">
        <v>232.97300000000001</v>
      </c>
      <c r="BH1149" s="72">
        <v>4.2850000000000001</v>
      </c>
      <c r="BI1149" s="72">
        <v>19.890999999999998</v>
      </c>
      <c r="BJ1149" s="12">
        <v>1078.92</v>
      </c>
      <c r="BK1149" s="72">
        <v>19.843</v>
      </c>
      <c r="BL1149" s="72">
        <v>6.9020000000000001</v>
      </c>
      <c r="BM1149" s="12">
        <v>1236.0650000000001</v>
      </c>
      <c r="BN1149" s="72">
        <v>22.734000000000002</v>
      </c>
      <c r="BO1149" s="72">
        <v>7.0659999999999998</v>
      </c>
      <c r="BP1149" s="12">
        <v>2314.9839999999999</v>
      </c>
      <c r="BQ1149" s="72">
        <v>42.576999999999998</v>
      </c>
      <c r="BR1149" s="72">
        <v>4.0199999999999996</v>
      </c>
      <c r="BS1149" s="12">
        <v>2644.694</v>
      </c>
      <c r="BT1149" s="72">
        <v>48.640999999999998</v>
      </c>
      <c r="BU1149" s="72">
        <v>3.7749999999999999</v>
      </c>
      <c r="BV1149" s="12">
        <v>5437.1570000000002</v>
      </c>
      <c r="BW1149" s="72">
        <v>100</v>
      </c>
      <c r="BX1149" s="72">
        <v>2.4420000000000002</v>
      </c>
      <c r="BY1149" s="13"/>
      <c r="BZ1149" s="13"/>
    </row>
    <row r="1150" spans="1:78" ht="12.75" customHeight="1">
      <c r="A1150" s="122" t="s">
        <v>44</v>
      </c>
      <c r="B1150" s="71" t="s">
        <v>73</v>
      </c>
      <c r="C1150" s="71" t="s">
        <v>25</v>
      </c>
      <c r="D1150" s="34">
        <v>44896</v>
      </c>
      <c r="E1150" s="12">
        <v>1498.6679999999999</v>
      </c>
      <c r="F1150" s="72">
        <v>27.975000000000001</v>
      </c>
      <c r="G1150" s="72">
        <v>4.8129999999999997</v>
      </c>
      <c r="H1150" s="12">
        <v>67.468000000000004</v>
      </c>
      <c r="I1150" s="72">
        <v>1.2589999999999999</v>
      </c>
      <c r="J1150" s="72">
        <v>35.984000000000002</v>
      </c>
      <c r="K1150" s="12">
        <v>67.293999999999997</v>
      </c>
      <c r="L1150" s="72">
        <v>1.256</v>
      </c>
      <c r="M1150" s="72">
        <v>49.603000000000002</v>
      </c>
      <c r="N1150" s="12">
        <v>134.762</v>
      </c>
      <c r="O1150" s="72">
        <v>2.516</v>
      </c>
      <c r="P1150" s="72">
        <v>28.902000000000001</v>
      </c>
      <c r="Q1150" s="12">
        <v>35.127000000000002</v>
      </c>
      <c r="R1150" s="72">
        <v>0.65600000000000003</v>
      </c>
      <c r="S1150" s="72">
        <v>75.462000000000003</v>
      </c>
      <c r="T1150" s="12">
        <v>169.88900000000001</v>
      </c>
      <c r="U1150" s="72">
        <v>3.1709999999999998</v>
      </c>
      <c r="V1150" s="72">
        <v>27.114000000000001</v>
      </c>
      <c r="W1150" s="12">
        <v>1107.8900000000001</v>
      </c>
      <c r="X1150" s="72">
        <v>20.681000000000001</v>
      </c>
      <c r="Y1150" s="72">
        <v>7.6669999999999998</v>
      </c>
      <c r="Z1150" s="12">
        <v>1277.779</v>
      </c>
      <c r="AA1150" s="72">
        <v>23.852</v>
      </c>
      <c r="AB1150" s="72">
        <v>7.2329999999999997</v>
      </c>
      <c r="AC1150" s="12">
        <v>2776.4470000000001</v>
      </c>
      <c r="AD1150" s="72">
        <v>51.826999999999998</v>
      </c>
      <c r="AE1150" s="72">
        <v>4.4459999999999997</v>
      </c>
      <c r="AF1150" s="12">
        <v>6.1790000000000003</v>
      </c>
      <c r="AG1150" s="72">
        <v>0.115</v>
      </c>
      <c r="AH1150" s="72">
        <v>115.247</v>
      </c>
      <c r="AI1150" s="12">
        <v>79.331999999999994</v>
      </c>
      <c r="AJ1150" s="72">
        <v>1.4810000000000001</v>
      </c>
      <c r="AK1150" s="72">
        <v>24.841000000000001</v>
      </c>
      <c r="AL1150" s="12">
        <v>85.510999999999996</v>
      </c>
      <c r="AM1150" s="72">
        <v>1.5960000000000001</v>
      </c>
      <c r="AN1150" s="72">
        <v>23.571000000000002</v>
      </c>
      <c r="AO1150" s="12">
        <v>2861.9580000000001</v>
      </c>
      <c r="AP1150" s="72">
        <v>53.423999999999999</v>
      </c>
      <c r="AQ1150" s="72">
        <v>4.3529999999999998</v>
      </c>
      <c r="AR1150" s="12">
        <v>29.821000000000002</v>
      </c>
      <c r="AS1150" s="72">
        <v>0.55700000000000005</v>
      </c>
      <c r="AT1150" s="72">
        <v>53.506</v>
      </c>
      <c r="AU1150" s="12">
        <v>2.851</v>
      </c>
      <c r="AV1150" s="72">
        <v>5.2999999999999999E-2</v>
      </c>
      <c r="AW1150" s="72">
        <v>84.402000000000001</v>
      </c>
      <c r="AX1150" s="12">
        <v>166.59</v>
      </c>
      <c r="AY1150" s="72">
        <v>3.11</v>
      </c>
      <c r="AZ1150" s="72">
        <v>29.155000000000001</v>
      </c>
      <c r="BA1150" s="12">
        <v>169.441</v>
      </c>
      <c r="BB1150" s="72">
        <v>3.1629999999999998</v>
      </c>
      <c r="BC1150" s="72">
        <v>28.585999999999999</v>
      </c>
      <c r="BD1150" s="12">
        <v>115.206</v>
      </c>
      <c r="BE1150" s="72">
        <v>2.1509999999999998</v>
      </c>
      <c r="BF1150" s="72">
        <v>24.004999999999999</v>
      </c>
      <c r="BG1150" s="12">
        <v>284.64800000000002</v>
      </c>
      <c r="BH1150" s="72">
        <v>5.3129999999999997</v>
      </c>
      <c r="BI1150" s="72">
        <v>18.771000000000001</v>
      </c>
      <c r="BJ1150" s="12">
        <v>1005.153</v>
      </c>
      <c r="BK1150" s="72">
        <v>18.763000000000002</v>
      </c>
      <c r="BL1150" s="72">
        <v>8.8420000000000005</v>
      </c>
      <c r="BM1150" s="12">
        <v>1175.5340000000001</v>
      </c>
      <c r="BN1150" s="72">
        <v>21.943000000000001</v>
      </c>
      <c r="BO1150" s="72">
        <v>7.4649999999999999</v>
      </c>
      <c r="BP1150" s="12">
        <v>2180.6869999999999</v>
      </c>
      <c r="BQ1150" s="72">
        <v>40.706000000000003</v>
      </c>
      <c r="BR1150" s="72">
        <v>2.7730000000000001</v>
      </c>
      <c r="BS1150" s="12">
        <v>2495.1550000000002</v>
      </c>
      <c r="BT1150" s="72">
        <v>46.576000000000001</v>
      </c>
      <c r="BU1150" s="72">
        <v>2.7170000000000001</v>
      </c>
      <c r="BV1150" s="12">
        <v>5357.1130000000003</v>
      </c>
      <c r="BW1150" s="72">
        <v>100</v>
      </c>
      <c r="BX1150" s="72">
        <v>2.5990000000000002</v>
      </c>
      <c r="BY1150" s="13"/>
      <c r="BZ1150" s="13"/>
    </row>
    <row r="1151" spans="1:78" ht="12.75" customHeight="1">
      <c r="A1151" s="122" t="s">
        <v>44</v>
      </c>
      <c r="B1151" s="71" t="s">
        <v>73</v>
      </c>
      <c r="C1151" s="71" t="s">
        <v>25</v>
      </c>
      <c r="D1151" s="34">
        <v>44986</v>
      </c>
      <c r="E1151" s="12">
        <v>1631.299</v>
      </c>
      <c r="F1151" s="72">
        <v>27.824000000000002</v>
      </c>
      <c r="G1151" s="72">
        <v>3.7879999999999998</v>
      </c>
      <c r="H1151" s="12">
        <v>130.92599999999999</v>
      </c>
      <c r="I1151" s="72">
        <v>2.2330000000000001</v>
      </c>
      <c r="J1151" s="72">
        <v>23.593</v>
      </c>
      <c r="K1151" s="12">
        <v>108.767</v>
      </c>
      <c r="L1151" s="72">
        <v>1.855</v>
      </c>
      <c r="M1151" s="72">
        <v>22.18</v>
      </c>
      <c r="N1151" s="12">
        <v>239.69200000000001</v>
      </c>
      <c r="O1151" s="72">
        <v>4.0880000000000001</v>
      </c>
      <c r="P1151" s="72">
        <v>16.632999999999999</v>
      </c>
      <c r="Q1151" s="12">
        <v>17.122</v>
      </c>
      <c r="R1151" s="72">
        <v>0.29199999999999998</v>
      </c>
      <c r="S1151" s="72">
        <v>48.064</v>
      </c>
      <c r="T1151" s="12">
        <v>256.81400000000002</v>
      </c>
      <c r="U1151" s="72">
        <v>4.38</v>
      </c>
      <c r="V1151" s="72">
        <v>14.808</v>
      </c>
      <c r="W1151" s="12">
        <v>1091.395</v>
      </c>
      <c r="X1151" s="72">
        <v>18.614999999999998</v>
      </c>
      <c r="Y1151" s="72">
        <v>6.9320000000000004</v>
      </c>
      <c r="Z1151" s="12">
        <v>1348.2090000000001</v>
      </c>
      <c r="AA1151" s="72">
        <v>22.995000000000001</v>
      </c>
      <c r="AB1151" s="72">
        <v>5.6449999999999996</v>
      </c>
      <c r="AC1151" s="12">
        <v>2979.5079999999998</v>
      </c>
      <c r="AD1151" s="72">
        <v>50.819000000000003</v>
      </c>
      <c r="AE1151" s="72">
        <v>3.28</v>
      </c>
      <c r="AF1151" s="12">
        <v>0</v>
      </c>
      <c r="AG1151" s="72">
        <v>0</v>
      </c>
      <c r="AH1151" s="72">
        <v>0</v>
      </c>
      <c r="AI1151" s="12">
        <v>119.861</v>
      </c>
      <c r="AJ1151" s="72">
        <v>2.044</v>
      </c>
      <c r="AK1151" s="72">
        <v>16.306000000000001</v>
      </c>
      <c r="AL1151" s="12">
        <v>119.861</v>
      </c>
      <c r="AM1151" s="72">
        <v>2.044</v>
      </c>
      <c r="AN1151" s="72">
        <v>16.306000000000001</v>
      </c>
      <c r="AO1151" s="12">
        <v>3099.3690000000001</v>
      </c>
      <c r="AP1151" s="72">
        <v>52.863</v>
      </c>
      <c r="AQ1151" s="72">
        <v>3.177</v>
      </c>
      <c r="AR1151" s="12">
        <v>78.935000000000002</v>
      </c>
      <c r="AS1151" s="72">
        <v>1.3460000000000001</v>
      </c>
      <c r="AT1151" s="72">
        <v>25.809000000000001</v>
      </c>
      <c r="AU1151" s="12">
        <v>18.209</v>
      </c>
      <c r="AV1151" s="72">
        <v>0.311</v>
      </c>
      <c r="AW1151" s="72">
        <v>43.241</v>
      </c>
      <c r="AX1151" s="12">
        <v>215.386</v>
      </c>
      <c r="AY1151" s="72">
        <v>3.6739999999999999</v>
      </c>
      <c r="AZ1151" s="72">
        <v>11.882999999999999</v>
      </c>
      <c r="BA1151" s="12">
        <v>233.595</v>
      </c>
      <c r="BB1151" s="72">
        <v>3.984</v>
      </c>
      <c r="BC1151" s="72">
        <v>11.569000000000001</v>
      </c>
      <c r="BD1151" s="12">
        <v>99.183999999999997</v>
      </c>
      <c r="BE1151" s="72">
        <v>1.6919999999999999</v>
      </c>
      <c r="BF1151" s="72">
        <v>23.015999999999998</v>
      </c>
      <c r="BG1151" s="12">
        <v>332.77800000000002</v>
      </c>
      <c r="BH1151" s="72">
        <v>5.6760000000000002</v>
      </c>
      <c r="BI1151" s="72">
        <v>9.0410000000000004</v>
      </c>
      <c r="BJ1151" s="12">
        <v>987.76599999999996</v>
      </c>
      <c r="BK1151" s="72">
        <v>16.847000000000001</v>
      </c>
      <c r="BL1151" s="72">
        <v>4.9800000000000004</v>
      </c>
      <c r="BM1151" s="12">
        <v>1364.1669999999999</v>
      </c>
      <c r="BN1151" s="72">
        <v>23.266999999999999</v>
      </c>
      <c r="BO1151" s="72">
        <v>3.9980000000000002</v>
      </c>
      <c r="BP1151" s="12">
        <v>2351.933</v>
      </c>
      <c r="BQ1151" s="72">
        <v>40.115000000000002</v>
      </c>
      <c r="BR1151" s="72">
        <v>2.4369999999999998</v>
      </c>
      <c r="BS1151" s="12">
        <v>2763.6460000000002</v>
      </c>
      <c r="BT1151" s="72">
        <v>47.137</v>
      </c>
      <c r="BU1151" s="72">
        <v>1.7769999999999999</v>
      </c>
      <c r="BV1151" s="12">
        <v>5863.0150000000003</v>
      </c>
      <c r="BW1151" s="72">
        <v>100</v>
      </c>
      <c r="BX1151" s="72">
        <v>1.923</v>
      </c>
      <c r="BY1151" s="13"/>
      <c r="BZ1151" s="13"/>
    </row>
    <row r="1152" spans="1:78" ht="12.75" customHeight="1">
      <c r="A1152" s="122" t="s">
        <v>44</v>
      </c>
      <c r="B1152" s="71" t="s">
        <v>73</v>
      </c>
      <c r="C1152" s="71" t="s">
        <v>25</v>
      </c>
      <c r="D1152" s="34">
        <v>45078</v>
      </c>
      <c r="E1152" s="12">
        <v>1562.9449999999999</v>
      </c>
      <c r="F1152" s="72">
        <v>27.634</v>
      </c>
      <c r="G1152" s="72">
        <v>4.3609999999999998</v>
      </c>
      <c r="H1152" s="12">
        <v>102.496</v>
      </c>
      <c r="I1152" s="72">
        <v>1.8120000000000001</v>
      </c>
      <c r="J1152" s="72">
        <v>22.141999999999999</v>
      </c>
      <c r="K1152" s="12">
        <v>72.391000000000005</v>
      </c>
      <c r="L1152" s="72">
        <v>1.28</v>
      </c>
      <c r="M1152" s="72">
        <v>27.073</v>
      </c>
      <c r="N1152" s="12">
        <v>174.887</v>
      </c>
      <c r="O1152" s="72">
        <v>3.0920000000000001</v>
      </c>
      <c r="P1152" s="72">
        <v>16.414999999999999</v>
      </c>
      <c r="Q1152" s="12">
        <v>18.222999999999999</v>
      </c>
      <c r="R1152" s="72">
        <v>0.32200000000000001</v>
      </c>
      <c r="S1152" s="72">
        <v>39.206000000000003</v>
      </c>
      <c r="T1152" s="12">
        <v>193.11</v>
      </c>
      <c r="U1152" s="72">
        <v>3.4140000000000001</v>
      </c>
      <c r="V1152" s="72">
        <v>14.786</v>
      </c>
      <c r="W1152" s="12">
        <v>1109.547</v>
      </c>
      <c r="X1152" s="72">
        <v>19.617999999999999</v>
      </c>
      <c r="Y1152" s="72">
        <v>3.7320000000000002</v>
      </c>
      <c r="Z1152" s="12">
        <v>1302.6569999999999</v>
      </c>
      <c r="AA1152" s="72">
        <v>23.032</v>
      </c>
      <c r="AB1152" s="72">
        <v>3.5190000000000001</v>
      </c>
      <c r="AC1152" s="12">
        <v>2865.6019999999999</v>
      </c>
      <c r="AD1152" s="72">
        <v>50.667000000000002</v>
      </c>
      <c r="AE1152" s="72">
        <v>2.7080000000000002</v>
      </c>
      <c r="AF1152" s="12">
        <v>3.4470000000000001</v>
      </c>
      <c r="AG1152" s="72">
        <v>6.0999999999999999E-2</v>
      </c>
      <c r="AH1152" s="72">
        <v>107.18300000000001</v>
      </c>
      <c r="AI1152" s="12">
        <v>121.387</v>
      </c>
      <c r="AJ1152" s="72">
        <v>2.1459999999999999</v>
      </c>
      <c r="AK1152" s="72">
        <v>18.690999999999999</v>
      </c>
      <c r="AL1152" s="12">
        <v>124.834</v>
      </c>
      <c r="AM1152" s="72">
        <v>2.2069999999999999</v>
      </c>
      <c r="AN1152" s="72">
        <v>17.742000000000001</v>
      </c>
      <c r="AO1152" s="12">
        <v>2990.4360000000001</v>
      </c>
      <c r="AP1152" s="72">
        <v>52.874000000000002</v>
      </c>
      <c r="AQ1152" s="72">
        <v>2.7170000000000001</v>
      </c>
      <c r="AR1152" s="12">
        <v>55.037999999999997</v>
      </c>
      <c r="AS1152" s="72">
        <v>0.97299999999999998</v>
      </c>
      <c r="AT1152" s="72">
        <v>33.384</v>
      </c>
      <c r="AU1152" s="12">
        <v>11.672000000000001</v>
      </c>
      <c r="AV1152" s="72">
        <v>0.20599999999999999</v>
      </c>
      <c r="AW1152" s="72">
        <v>52.478999999999999</v>
      </c>
      <c r="AX1152" s="12">
        <v>177.684</v>
      </c>
      <c r="AY1152" s="72">
        <v>3.1419999999999999</v>
      </c>
      <c r="AZ1152" s="72">
        <v>14.117000000000001</v>
      </c>
      <c r="BA1152" s="12">
        <v>189.35599999999999</v>
      </c>
      <c r="BB1152" s="72">
        <v>3.3479999999999999</v>
      </c>
      <c r="BC1152" s="72">
        <v>13.002000000000001</v>
      </c>
      <c r="BD1152" s="12">
        <v>150.15899999999999</v>
      </c>
      <c r="BE1152" s="72">
        <v>2.6549999999999998</v>
      </c>
      <c r="BF1152" s="72">
        <v>17.466000000000001</v>
      </c>
      <c r="BG1152" s="12">
        <v>339.51499999999999</v>
      </c>
      <c r="BH1152" s="72">
        <v>6.0030000000000001</v>
      </c>
      <c r="BI1152" s="72">
        <v>9.3960000000000008</v>
      </c>
      <c r="BJ1152" s="12">
        <v>935.03499999999997</v>
      </c>
      <c r="BK1152" s="72">
        <v>16.532</v>
      </c>
      <c r="BL1152" s="72">
        <v>6.4359999999999999</v>
      </c>
      <c r="BM1152" s="12">
        <v>1335.7829999999999</v>
      </c>
      <c r="BN1152" s="72">
        <v>23.617999999999999</v>
      </c>
      <c r="BO1152" s="72">
        <v>5.6870000000000003</v>
      </c>
      <c r="BP1152" s="12">
        <v>2270.8180000000002</v>
      </c>
      <c r="BQ1152" s="72">
        <v>40.15</v>
      </c>
      <c r="BR1152" s="72">
        <v>3.081</v>
      </c>
      <c r="BS1152" s="12">
        <v>2665.3710000000001</v>
      </c>
      <c r="BT1152" s="72">
        <v>47.125999999999998</v>
      </c>
      <c r="BU1152" s="72">
        <v>2.3220000000000001</v>
      </c>
      <c r="BV1152" s="12">
        <v>5655.808</v>
      </c>
      <c r="BW1152" s="72">
        <v>100</v>
      </c>
      <c r="BX1152" s="72">
        <v>1.3420000000000001</v>
      </c>
      <c r="BY1152" s="13"/>
      <c r="BZ1152" s="13"/>
    </row>
    <row r="1153" spans="1:78" ht="12.75" customHeight="1">
      <c r="A1153" s="122" t="s">
        <v>44</v>
      </c>
      <c r="B1153" s="71" t="s">
        <v>73</v>
      </c>
      <c r="C1153" s="71" t="s">
        <v>25</v>
      </c>
      <c r="D1153" s="34">
        <v>45170</v>
      </c>
      <c r="E1153" s="12">
        <v>1593.0609999999999</v>
      </c>
      <c r="F1153" s="72">
        <v>27.515999999999998</v>
      </c>
      <c r="G1153" s="72">
        <v>4.6719999999999997</v>
      </c>
      <c r="H1153" s="12">
        <v>97.924000000000007</v>
      </c>
      <c r="I1153" s="72">
        <v>1.6910000000000001</v>
      </c>
      <c r="J1153" s="72">
        <v>27.914999999999999</v>
      </c>
      <c r="K1153" s="12">
        <v>116.273</v>
      </c>
      <c r="L1153" s="72">
        <v>2.008</v>
      </c>
      <c r="M1153" s="72">
        <v>24.061</v>
      </c>
      <c r="N1153" s="12">
        <v>214.197</v>
      </c>
      <c r="O1153" s="72">
        <v>3.7</v>
      </c>
      <c r="P1153" s="72">
        <v>18.126999999999999</v>
      </c>
      <c r="Q1153" s="12">
        <v>30.556000000000001</v>
      </c>
      <c r="R1153" s="72">
        <v>0.52800000000000002</v>
      </c>
      <c r="S1153" s="72">
        <v>33.795000000000002</v>
      </c>
      <c r="T1153" s="12">
        <v>244.75299999999999</v>
      </c>
      <c r="U1153" s="72">
        <v>4.2270000000000003</v>
      </c>
      <c r="V1153" s="72">
        <v>15.336</v>
      </c>
      <c r="W1153" s="12">
        <v>1049.4960000000001</v>
      </c>
      <c r="X1153" s="72">
        <v>18.126999999999999</v>
      </c>
      <c r="Y1153" s="72">
        <v>6.4210000000000003</v>
      </c>
      <c r="Z1153" s="12">
        <v>1294.249</v>
      </c>
      <c r="AA1153" s="72">
        <v>22.355</v>
      </c>
      <c r="AB1153" s="72">
        <v>5.0880000000000001</v>
      </c>
      <c r="AC1153" s="12">
        <v>2887.31</v>
      </c>
      <c r="AD1153" s="72">
        <v>49.87</v>
      </c>
      <c r="AE1153" s="72">
        <v>3.0369999999999999</v>
      </c>
      <c r="AF1153" s="12">
        <v>0.80400000000000005</v>
      </c>
      <c r="AG1153" s="72">
        <v>1.4E-2</v>
      </c>
      <c r="AH1153" s="72">
        <v>113.254</v>
      </c>
      <c r="AI1153" s="12">
        <v>100.062</v>
      </c>
      <c r="AJ1153" s="72">
        <v>1.728</v>
      </c>
      <c r="AK1153" s="72">
        <v>16.763000000000002</v>
      </c>
      <c r="AL1153" s="12">
        <v>100.867</v>
      </c>
      <c r="AM1153" s="72">
        <v>1.742</v>
      </c>
      <c r="AN1153" s="72">
        <v>16.637</v>
      </c>
      <c r="AO1153" s="12">
        <v>2988.1759999999999</v>
      </c>
      <c r="AP1153" s="72">
        <v>51.612000000000002</v>
      </c>
      <c r="AQ1153" s="72">
        <v>2.972</v>
      </c>
      <c r="AR1153" s="12">
        <v>82.929000000000002</v>
      </c>
      <c r="AS1153" s="72">
        <v>1.4319999999999999</v>
      </c>
      <c r="AT1153" s="72">
        <v>33.954999999999998</v>
      </c>
      <c r="AU1153" s="12">
        <v>39.881999999999998</v>
      </c>
      <c r="AV1153" s="72">
        <v>0.68899999999999995</v>
      </c>
      <c r="AW1153" s="72">
        <v>47.326999999999998</v>
      </c>
      <c r="AX1153" s="12">
        <v>168.91</v>
      </c>
      <c r="AY1153" s="72">
        <v>2.9169999999999998</v>
      </c>
      <c r="AZ1153" s="72">
        <v>15.036</v>
      </c>
      <c r="BA1153" s="12">
        <v>208.792</v>
      </c>
      <c r="BB1153" s="72">
        <v>3.6059999999999999</v>
      </c>
      <c r="BC1153" s="72">
        <v>13.092000000000001</v>
      </c>
      <c r="BD1153" s="12">
        <v>72.138999999999996</v>
      </c>
      <c r="BE1153" s="72">
        <v>1.246</v>
      </c>
      <c r="BF1153" s="72">
        <v>28.856000000000002</v>
      </c>
      <c r="BG1153" s="12">
        <v>280.93</v>
      </c>
      <c r="BH1153" s="72">
        <v>4.8520000000000003</v>
      </c>
      <c r="BI1153" s="72">
        <v>13.941000000000001</v>
      </c>
      <c r="BJ1153" s="12">
        <v>1072.4390000000001</v>
      </c>
      <c r="BK1153" s="72">
        <v>18.523</v>
      </c>
      <c r="BL1153" s="72">
        <v>6.4160000000000004</v>
      </c>
      <c r="BM1153" s="12">
        <v>1365.163</v>
      </c>
      <c r="BN1153" s="72">
        <v>23.579000000000001</v>
      </c>
      <c r="BO1153" s="72">
        <v>4.3179999999999996</v>
      </c>
      <c r="BP1153" s="12">
        <v>2437.6019999999999</v>
      </c>
      <c r="BQ1153" s="72">
        <v>42.103000000000002</v>
      </c>
      <c r="BR1153" s="72">
        <v>2.8079999999999998</v>
      </c>
      <c r="BS1153" s="12">
        <v>2801.4609999999998</v>
      </c>
      <c r="BT1153" s="72">
        <v>48.387999999999998</v>
      </c>
      <c r="BU1153" s="72">
        <v>2.6680000000000001</v>
      </c>
      <c r="BV1153" s="12">
        <v>5789.6379999999999</v>
      </c>
      <c r="BW1153" s="72">
        <v>100</v>
      </c>
      <c r="BX1153" s="72">
        <v>1.881</v>
      </c>
      <c r="BY1153" s="13"/>
      <c r="BZ1153" s="13"/>
    </row>
    <row r="1154" spans="1:78" ht="12.75" customHeight="1">
      <c r="A1154" s="122" t="s">
        <v>44</v>
      </c>
      <c r="B1154" s="71" t="s">
        <v>73</v>
      </c>
      <c r="C1154" s="71" t="s">
        <v>25</v>
      </c>
      <c r="D1154" s="34">
        <v>45261</v>
      </c>
      <c r="E1154" s="12">
        <v>1780.6130000000001</v>
      </c>
      <c r="F1154" s="72">
        <v>29.677</v>
      </c>
      <c r="G1154" s="72">
        <v>4.32</v>
      </c>
      <c r="H1154" s="12">
        <v>98.58</v>
      </c>
      <c r="I1154" s="72">
        <v>1.643</v>
      </c>
      <c r="J1154" s="72">
        <v>25.199000000000002</v>
      </c>
      <c r="K1154" s="12">
        <v>154.58099999999999</v>
      </c>
      <c r="L1154" s="72">
        <v>2.5760000000000001</v>
      </c>
      <c r="M1154" s="72">
        <v>17.631</v>
      </c>
      <c r="N1154" s="12">
        <v>253.16</v>
      </c>
      <c r="O1154" s="72">
        <v>4.2190000000000003</v>
      </c>
      <c r="P1154" s="72">
        <v>13.898</v>
      </c>
      <c r="Q1154" s="12">
        <v>31.914000000000001</v>
      </c>
      <c r="R1154" s="72">
        <v>0.53200000000000003</v>
      </c>
      <c r="S1154" s="72">
        <v>42.225999999999999</v>
      </c>
      <c r="T1154" s="12">
        <v>285.07400000000001</v>
      </c>
      <c r="U1154" s="72">
        <v>4.7510000000000003</v>
      </c>
      <c r="V1154" s="72">
        <v>12.843999999999999</v>
      </c>
      <c r="W1154" s="12">
        <v>1115.2180000000001</v>
      </c>
      <c r="X1154" s="72">
        <v>18.587</v>
      </c>
      <c r="Y1154" s="72">
        <v>4.524</v>
      </c>
      <c r="Z1154" s="12">
        <v>1400.2919999999999</v>
      </c>
      <c r="AA1154" s="72">
        <v>23.338000000000001</v>
      </c>
      <c r="AB1154" s="72">
        <v>4.58</v>
      </c>
      <c r="AC1154" s="12">
        <v>3180.9050000000002</v>
      </c>
      <c r="AD1154" s="72">
        <v>53.015000000000001</v>
      </c>
      <c r="AE1154" s="72">
        <v>3.1030000000000002</v>
      </c>
      <c r="AF1154" s="12">
        <v>2.6890000000000001</v>
      </c>
      <c r="AG1154" s="72">
        <v>4.4999999999999998E-2</v>
      </c>
      <c r="AH1154" s="72">
        <v>149.98599999999999</v>
      </c>
      <c r="AI1154" s="12">
        <v>110.57299999999999</v>
      </c>
      <c r="AJ1154" s="72">
        <v>1.843</v>
      </c>
      <c r="AK1154" s="72">
        <v>17.864000000000001</v>
      </c>
      <c r="AL1154" s="12">
        <v>113.261</v>
      </c>
      <c r="AM1154" s="72">
        <v>1.8879999999999999</v>
      </c>
      <c r="AN1154" s="72">
        <v>17.516999999999999</v>
      </c>
      <c r="AO1154" s="12">
        <v>3294.1660000000002</v>
      </c>
      <c r="AP1154" s="72">
        <v>54.902999999999999</v>
      </c>
      <c r="AQ1154" s="72">
        <v>3.1779999999999999</v>
      </c>
      <c r="AR1154" s="12">
        <v>25.039000000000001</v>
      </c>
      <c r="AS1154" s="72">
        <v>0.41699999999999998</v>
      </c>
      <c r="AT1154" s="72">
        <v>46.534999999999997</v>
      </c>
      <c r="AU1154" s="12">
        <v>14.26</v>
      </c>
      <c r="AV1154" s="72">
        <v>0.23799999999999999</v>
      </c>
      <c r="AW1154" s="72">
        <v>50.564999999999998</v>
      </c>
      <c r="AX1154" s="12">
        <v>182.767</v>
      </c>
      <c r="AY1154" s="72">
        <v>3.0459999999999998</v>
      </c>
      <c r="AZ1154" s="72">
        <v>15.461</v>
      </c>
      <c r="BA1154" s="12">
        <v>197.02699999999999</v>
      </c>
      <c r="BB1154" s="72">
        <v>3.2839999999999998</v>
      </c>
      <c r="BC1154" s="72">
        <v>14.923</v>
      </c>
      <c r="BD1154" s="12">
        <v>55.432000000000002</v>
      </c>
      <c r="BE1154" s="72">
        <v>0.92400000000000004</v>
      </c>
      <c r="BF1154" s="72">
        <v>24.279</v>
      </c>
      <c r="BG1154" s="12">
        <v>252.459</v>
      </c>
      <c r="BH1154" s="72">
        <v>4.2080000000000002</v>
      </c>
      <c r="BI1154" s="72">
        <v>14.138999999999999</v>
      </c>
      <c r="BJ1154" s="12">
        <v>1118.3699999999999</v>
      </c>
      <c r="BK1154" s="72">
        <v>18.638999999999999</v>
      </c>
      <c r="BL1154" s="72">
        <v>6.2089999999999996</v>
      </c>
      <c r="BM1154" s="12">
        <v>1309.97</v>
      </c>
      <c r="BN1154" s="72">
        <v>21.832999999999998</v>
      </c>
      <c r="BO1154" s="72">
        <v>4.2030000000000003</v>
      </c>
      <c r="BP1154" s="12">
        <v>2428.3389999999999</v>
      </c>
      <c r="BQ1154" s="72">
        <v>40.472000000000001</v>
      </c>
      <c r="BR1154" s="72">
        <v>2.8839999999999999</v>
      </c>
      <c r="BS1154" s="12">
        <v>2705.8380000000002</v>
      </c>
      <c r="BT1154" s="72">
        <v>45.097000000000001</v>
      </c>
      <c r="BU1154" s="72">
        <v>2.8769999999999998</v>
      </c>
      <c r="BV1154" s="12">
        <v>6000.0039999999999</v>
      </c>
      <c r="BW1154" s="72">
        <v>100</v>
      </c>
      <c r="BX1154" s="72">
        <v>1.89</v>
      </c>
      <c r="BY1154" s="13"/>
      <c r="BZ1154" s="13"/>
    </row>
    <row r="1155" spans="1:78" ht="12.75" customHeight="1">
      <c r="A1155" s="122" t="s">
        <v>44</v>
      </c>
      <c r="B1155" s="71" t="s">
        <v>73</v>
      </c>
      <c r="C1155" s="71" t="s">
        <v>25</v>
      </c>
      <c r="D1155" s="34">
        <v>45352</v>
      </c>
      <c r="E1155" s="12">
        <v>1725.144</v>
      </c>
      <c r="F1155" s="72">
        <v>29.22</v>
      </c>
      <c r="G1155" s="72">
        <v>3.5510000000000002</v>
      </c>
      <c r="H1155" s="12">
        <v>140.161</v>
      </c>
      <c r="I1155" s="72">
        <v>2.3740000000000001</v>
      </c>
      <c r="J1155" s="72">
        <v>25.437000000000001</v>
      </c>
      <c r="K1155" s="12">
        <v>111.32299999999999</v>
      </c>
      <c r="L1155" s="72">
        <v>1.8859999999999999</v>
      </c>
      <c r="M1155" s="72">
        <v>26.277999999999999</v>
      </c>
      <c r="N1155" s="12">
        <v>251.48400000000001</v>
      </c>
      <c r="O1155" s="72">
        <v>4.26</v>
      </c>
      <c r="P1155" s="72">
        <v>17.71</v>
      </c>
      <c r="Q1155" s="12">
        <v>44.320999999999998</v>
      </c>
      <c r="R1155" s="72">
        <v>0.751</v>
      </c>
      <c r="S1155" s="72">
        <v>32.966000000000001</v>
      </c>
      <c r="T1155" s="12">
        <v>295.80500000000001</v>
      </c>
      <c r="U1155" s="72">
        <v>5.01</v>
      </c>
      <c r="V1155" s="72">
        <v>15.89</v>
      </c>
      <c r="W1155" s="12">
        <v>1017.083</v>
      </c>
      <c r="X1155" s="72">
        <v>17.227</v>
      </c>
      <c r="Y1155" s="72">
        <v>5.4560000000000004</v>
      </c>
      <c r="Z1155" s="12">
        <v>1312.8889999999999</v>
      </c>
      <c r="AA1155" s="72">
        <v>22.238</v>
      </c>
      <c r="AB1155" s="72">
        <v>5.4119999999999999</v>
      </c>
      <c r="AC1155" s="12">
        <v>3038.0329999999999</v>
      </c>
      <c r="AD1155" s="72">
        <v>51.457999999999998</v>
      </c>
      <c r="AE1155" s="72">
        <v>3.9159999999999999</v>
      </c>
      <c r="AF1155" s="12">
        <v>9.4390000000000001</v>
      </c>
      <c r="AG1155" s="72">
        <v>0.16</v>
      </c>
      <c r="AH1155" s="72">
        <v>60.581000000000003</v>
      </c>
      <c r="AI1155" s="12">
        <v>129.565</v>
      </c>
      <c r="AJ1155" s="72">
        <v>2.1949999999999998</v>
      </c>
      <c r="AK1155" s="72">
        <v>25.687000000000001</v>
      </c>
      <c r="AL1155" s="12">
        <v>139.00399999999999</v>
      </c>
      <c r="AM1155" s="72">
        <v>2.3540000000000001</v>
      </c>
      <c r="AN1155" s="72">
        <v>22.43</v>
      </c>
      <c r="AO1155" s="12">
        <v>3177.0360000000001</v>
      </c>
      <c r="AP1155" s="72">
        <v>53.813000000000002</v>
      </c>
      <c r="AQ1155" s="72">
        <v>3.931</v>
      </c>
      <c r="AR1155" s="12">
        <v>86.83</v>
      </c>
      <c r="AS1155" s="72">
        <v>1.4710000000000001</v>
      </c>
      <c r="AT1155" s="72">
        <v>31.129000000000001</v>
      </c>
      <c r="AU1155" s="12">
        <v>13.878</v>
      </c>
      <c r="AV1155" s="72">
        <v>0.23499999999999999</v>
      </c>
      <c r="AW1155" s="72">
        <v>40.972999999999999</v>
      </c>
      <c r="AX1155" s="12">
        <v>227.98699999999999</v>
      </c>
      <c r="AY1155" s="72">
        <v>3.8620000000000001</v>
      </c>
      <c r="AZ1155" s="72">
        <v>17.969000000000001</v>
      </c>
      <c r="BA1155" s="12">
        <v>241.86500000000001</v>
      </c>
      <c r="BB1155" s="72">
        <v>4.0970000000000004</v>
      </c>
      <c r="BC1155" s="72">
        <v>17.579999999999998</v>
      </c>
      <c r="BD1155" s="12">
        <v>46.448</v>
      </c>
      <c r="BE1155" s="72">
        <v>0.78700000000000003</v>
      </c>
      <c r="BF1155" s="72">
        <v>22.744</v>
      </c>
      <c r="BG1155" s="12">
        <v>288.31299999999999</v>
      </c>
      <c r="BH1155" s="72">
        <v>4.883</v>
      </c>
      <c r="BI1155" s="72">
        <v>15.337</v>
      </c>
      <c r="BJ1155" s="12">
        <v>968.24</v>
      </c>
      <c r="BK1155" s="72">
        <v>16.399999999999999</v>
      </c>
      <c r="BL1155" s="72">
        <v>5.3739999999999997</v>
      </c>
      <c r="BM1155" s="12">
        <v>1383.47</v>
      </c>
      <c r="BN1155" s="72">
        <v>23.433</v>
      </c>
      <c r="BO1155" s="72">
        <v>4.1070000000000002</v>
      </c>
      <c r="BP1155" s="12">
        <v>2351.71</v>
      </c>
      <c r="BQ1155" s="72">
        <v>39.832999999999998</v>
      </c>
      <c r="BR1155" s="72">
        <v>2.9180000000000001</v>
      </c>
      <c r="BS1155" s="12">
        <v>2726.8519999999999</v>
      </c>
      <c r="BT1155" s="72">
        <v>46.186999999999998</v>
      </c>
      <c r="BU1155" s="72">
        <v>2.5630000000000002</v>
      </c>
      <c r="BV1155" s="12">
        <v>5903.8890000000001</v>
      </c>
      <c r="BW1155" s="72">
        <v>100</v>
      </c>
      <c r="BX1155" s="72">
        <v>2.0369999999999999</v>
      </c>
      <c r="BY1155" s="13"/>
      <c r="BZ1155" s="13"/>
    </row>
    <row r="1156" spans="1:78" ht="12.75" customHeight="1">
      <c r="A1156" s="122" t="s">
        <v>44</v>
      </c>
      <c r="B1156" s="71" t="s">
        <v>73</v>
      </c>
      <c r="C1156" s="71" t="s">
        <v>25</v>
      </c>
      <c r="D1156" s="34">
        <v>45444</v>
      </c>
      <c r="E1156" s="12">
        <v>1685.588</v>
      </c>
      <c r="F1156" s="72">
        <v>27.981999999999999</v>
      </c>
      <c r="G1156" s="72">
        <v>3.5720000000000001</v>
      </c>
      <c r="H1156" s="12">
        <v>143.47800000000001</v>
      </c>
      <c r="I1156" s="72">
        <v>2.3820000000000001</v>
      </c>
      <c r="J1156" s="72">
        <v>17.471</v>
      </c>
      <c r="K1156" s="12">
        <v>138.36600000000001</v>
      </c>
      <c r="L1156" s="72">
        <v>2.2970000000000002</v>
      </c>
      <c r="M1156" s="72">
        <v>31.478999999999999</v>
      </c>
      <c r="N1156" s="12">
        <v>281.84500000000003</v>
      </c>
      <c r="O1156" s="72">
        <v>4.6790000000000003</v>
      </c>
      <c r="P1156" s="72">
        <v>19.457000000000001</v>
      </c>
      <c r="Q1156" s="12">
        <v>74.375</v>
      </c>
      <c r="R1156" s="72">
        <v>1.2350000000000001</v>
      </c>
      <c r="S1156" s="72">
        <v>27.175000000000001</v>
      </c>
      <c r="T1156" s="12">
        <v>356.22</v>
      </c>
      <c r="U1156" s="72">
        <v>5.9139999999999997</v>
      </c>
      <c r="V1156" s="72">
        <v>16.774999999999999</v>
      </c>
      <c r="W1156" s="12">
        <v>1055.979</v>
      </c>
      <c r="X1156" s="72">
        <v>17.53</v>
      </c>
      <c r="Y1156" s="72">
        <v>4.6609999999999996</v>
      </c>
      <c r="Z1156" s="12">
        <v>1412.1990000000001</v>
      </c>
      <c r="AA1156" s="72">
        <v>23.443999999999999</v>
      </c>
      <c r="AB1156" s="72">
        <v>4.2789999999999999</v>
      </c>
      <c r="AC1156" s="12">
        <v>3097.7869999999998</v>
      </c>
      <c r="AD1156" s="72">
        <v>51.426000000000002</v>
      </c>
      <c r="AE1156" s="72">
        <v>2.774</v>
      </c>
      <c r="AF1156" s="12">
        <v>10.098000000000001</v>
      </c>
      <c r="AG1156" s="72">
        <v>0.16800000000000001</v>
      </c>
      <c r="AH1156" s="72">
        <v>64.582999999999998</v>
      </c>
      <c r="AI1156" s="12">
        <v>114.01600000000001</v>
      </c>
      <c r="AJ1156" s="72">
        <v>1.893</v>
      </c>
      <c r="AK1156" s="72">
        <v>17.620999999999999</v>
      </c>
      <c r="AL1156" s="12">
        <v>124.114</v>
      </c>
      <c r="AM1156" s="72">
        <v>2.06</v>
      </c>
      <c r="AN1156" s="72">
        <v>15.73</v>
      </c>
      <c r="AO1156" s="12">
        <v>3221.9009999999998</v>
      </c>
      <c r="AP1156" s="72">
        <v>53.485999999999997</v>
      </c>
      <c r="AQ1156" s="72">
        <v>2.6219999999999999</v>
      </c>
      <c r="AR1156" s="12">
        <v>63.384</v>
      </c>
      <c r="AS1156" s="72">
        <v>1.052</v>
      </c>
      <c r="AT1156" s="72">
        <v>51.476999999999997</v>
      </c>
      <c r="AU1156" s="12">
        <v>14.451000000000001</v>
      </c>
      <c r="AV1156" s="72">
        <v>0.24</v>
      </c>
      <c r="AW1156" s="72">
        <v>62.182000000000002</v>
      </c>
      <c r="AX1156" s="12">
        <v>229.989</v>
      </c>
      <c r="AY1156" s="72">
        <v>3.8180000000000001</v>
      </c>
      <c r="AZ1156" s="72">
        <v>14.401</v>
      </c>
      <c r="BA1156" s="12">
        <v>244.44</v>
      </c>
      <c r="BB1156" s="72">
        <v>4.0579999999999998</v>
      </c>
      <c r="BC1156" s="72">
        <v>13.73</v>
      </c>
      <c r="BD1156" s="12">
        <v>43.671999999999997</v>
      </c>
      <c r="BE1156" s="72">
        <v>0.72499999999999998</v>
      </c>
      <c r="BF1156" s="72">
        <v>26.692</v>
      </c>
      <c r="BG1156" s="12">
        <v>288.11200000000002</v>
      </c>
      <c r="BH1156" s="72">
        <v>4.7830000000000004</v>
      </c>
      <c r="BI1156" s="72">
        <v>12.368</v>
      </c>
      <c r="BJ1156" s="12">
        <v>939.50300000000004</v>
      </c>
      <c r="BK1156" s="72">
        <v>15.597</v>
      </c>
      <c r="BL1156" s="72">
        <v>6.1539999999999999</v>
      </c>
      <c r="BM1156" s="12">
        <v>1510.905</v>
      </c>
      <c r="BN1156" s="72">
        <v>25.082000000000001</v>
      </c>
      <c r="BO1156" s="72">
        <v>4.1890000000000001</v>
      </c>
      <c r="BP1156" s="12">
        <v>2450.4079999999999</v>
      </c>
      <c r="BQ1156" s="72">
        <v>40.679000000000002</v>
      </c>
      <c r="BR1156" s="72">
        <v>2.6869999999999998</v>
      </c>
      <c r="BS1156" s="12">
        <v>2801.904</v>
      </c>
      <c r="BT1156" s="72">
        <v>46.514000000000003</v>
      </c>
      <c r="BU1156" s="72">
        <v>1.792</v>
      </c>
      <c r="BV1156" s="12">
        <v>6023.8050000000003</v>
      </c>
      <c r="BW1156" s="72">
        <v>100</v>
      </c>
      <c r="BX1156" s="72">
        <v>1.5</v>
      </c>
      <c r="BY1156" s="13"/>
      <c r="BZ1156" s="13"/>
    </row>
    <row r="1157" spans="1:78" ht="12.75" customHeight="1">
      <c r="A1157" s="122" t="s">
        <v>44</v>
      </c>
      <c r="B1157" s="71" t="s">
        <v>73</v>
      </c>
      <c r="C1157" s="71" t="s">
        <v>25</v>
      </c>
      <c r="D1157" s="34">
        <v>45536</v>
      </c>
      <c r="E1157" s="12">
        <v>1604.175</v>
      </c>
      <c r="F1157" s="72">
        <v>27.183</v>
      </c>
      <c r="G1157" s="72">
        <v>4.7549999999999999</v>
      </c>
      <c r="H1157" s="12">
        <v>111.93600000000001</v>
      </c>
      <c r="I1157" s="72">
        <v>1.897</v>
      </c>
      <c r="J1157" s="72">
        <v>31.823</v>
      </c>
      <c r="K1157" s="12">
        <v>110.509</v>
      </c>
      <c r="L1157" s="72">
        <v>1.873</v>
      </c>
      <c r="M1157" s="72">
        <v>26.399000000000001</v>
      </c>
      <c r="N1157" s="12">
        <v>222.44499999999999</v>
      </c>
      <c r="O1157" s="72">
        <v>3.7690000000000001</v>
      </c>
      <c r="P1157" s="72">
        <v>17.28</v>
      </c>
      <c r="Q1157" s="12">
        <v>54.143000000000001</v>
      </c>
      <c r="R1157" s="72">
        <v>0.91700000000000004</v>
      </c>
      <c r="S1157" s="72">
        <v>39.465000000000003</v>
      </c>
      <c r="T1157" s="12">
        <v>276.58800000000002</v>
      </c>
      <c r="U1157" s="72">
        <v>4.6870000000000003</v>
      </c>
      <c r="V1157" s="72">
        <v>15.263</v>
      </c>
      <c r="W1157" s="12">
        <v>1164.0129999999999</v>
      </c>
      <c r="X1157" s="72">
        <v>19.724</v>
      </c>
      <c r="Y1157" s="72">
        <v>5.6840000000000002</v>
      </c>
      <c r="Z1157" s="12">
        <v>1440.6010000000001</v>
      </c>
      <c r="AA1157" s="72">
        <v>24.411000000000001</v>
      </c>
      <c r="AB1157" s="72">
        <v>4.8170000000000002</v>
      </c>
      <c r="AC1157" s="12">
        <v>3044.7759999999998</v>
      </c>
      <c r="AD1157" s="72">
        <v>51.593000000000004</v>
      </c>
      <c r="AE1157" s="72">
        <v>3.2210000000000001</v>
      </c>
      <c r="AF1157" s="12">
        <v>23.555</v>
      </c>
      <c r="AG1157" s="72">
        <v>0.39900000000000002</v>
      </c>
      <c r="AH1157" s="72">
        <v>54.917000000000002</v>
      </c>
      <c r="AI1157" s="12">
        <v>87.19</v>
      </c>
      <c r="AJ1157" s="72">
        <v>1.4770000000000001</v>
      </c>
      <c r="AK1157" s="72">
        <v>20.931999999999999</v>
      </c>
      <c r="AL1157" s="12">
        <v>110.745</v>
      </c>
      <c r="AM1157" s="72">
        <v>1.877</v>
      </c>
      <c r="AN1157" s="72">
        <v>17.117000000000001</v>
      </c>
      <c r="AO1157" s="12">
        <v>3155.5210000000002</v>
      </c>
      <c r="AP1157" s="72">
        <v>53.47</v>
      </c>
      <c r="AQ1157" s="72">
        <v>2.9670000000000001</v>
      </c>
      <c r="AR1157" s="12">
        <v>36.759</v>
      </c>
      <c r="AS1157" s="72">
        <v>0.623</v>
      </c>
      <c r="AT1157" s="72">
        <v>30.385000000000002</v>
      </c>
      <c r="AU1157" s="12">
        <v>34.762999999999998</v>
      </c>
      <c r="AV1157" s="72">
        <v>0.58899999999999997</v>
      </c>
      <c r="AW1157" s="72">
        <v>37.631999999999998</v>
      </c>
      <c r="AX1157" s="12">
        <v>190.167</v>
      </c>
      <c r="AY1157" s="72">
        <v>3.222</v>
      </c>
      <c r="AZ1157" s="72">
        <v>18.803999999999998</v>
      </c>
      <c r="BA1157" s="12">
        <v>224.93</v>
      </c>
      <c r="BB1157" s="72">
        <v>3.8109999999999999</v>
      </c>
      <c r="BC1157" s="72">
        <v>15.824</v>
      </c>
      <c r="BD1157" s="12">
        <v>22.747</v>
      </c>
      <c r="BE1157" s="72">
        <v>0.38500000000000001</v>
      </c>
      <c r="BF1157" s="72">
        <v>37.905000000000001</v>
      </c>
      <c r="BG1157" s="12">
        <v>247.67599999999999</v>
      </c>
      <c r="BH1157" s="72">
        <v>4.1970000000000001</v>
      </c>
      <c r="BI1157" s="72">
        <v>14.218</v>
      </c>
      <c r="BJ1157" s="12">
        <v>1074.894</v>
      </c>
      <c r="BK1157" s="72">
        <v>18.213999999999999</v>
      </c>
      <c r="BL1157" s="72">
        <v>4.6660000000000004</v>
      </c>
      <c r="BM1157" s="12">
        <v>1386.646</v>
      </c>
      <c r="BN1157" s="72">
        <v>23.497</v>
      </c>
      <c r="BO1157" s="72">
        <v>4.5730000000000004</v>
      </c>
      <c r="BP1157" s="12">
        <v>2461.54</v>
      </c>
      <c r="BQ1157" s="72">
        <v>41.71</v>
      </c>
      <c r="BR1157" s="72">
        <v>2.0249999999999999</v>
      </c>
      <c r="BS1157" s="12">
        <v>2745.9749999999999</v>
      </c>
      <c r="BT1157" s="72">
        <v>46.53</v>
      </c>
      <c r="BU1157" s="72">
        <v>2.0270000000000001</v>
      </c>
      <c r="BV1157" s="12">
        <v>5901.4970000000003</v>
      </c>
      <c r="BW1157" s="72">
        <v>100</v>
      </c>
      <c r="BX1157" s="72">
        <v>1.927</v>
      </c>
      <c r="BY1157" s="13"/>
      <c r="BZ1157" s="13"/>
    </row>
    <row r="1158" spans="1:78" ht="12.75" customHeight="1">
      <c r="A1158" s="122" t="s">
        <v>44</v>
      </c>
      <c r="B1158" s="71" t="s">
        <v>73</v>
      </c>
      <c r="C1158" s="71" t="s">
        <v>25</v>
      </c>
      <c r="D1158" s="34">
        <v>45627</v>
      </c>
      <c r="E1158" s="12">
        <v>1731.1469999999999</v>
      </c>
      <c r="F1158" s="72">
        <v>29.84</v>
      </c>
      <c r="G1158" s="72">
        <v>4.399</v>
      </c>
      <c r="H1158" s="12">
        <v>125.407</v>
      </c>
      <c r="I1158" s="72">
        <v>2.1619999999999999</v>
      </c>
      <c r="J1158" s="72">
        <v>23.975999999999999</v>
      </c>
      <c r="K1158" s="12">
        <v>110.223</v>
      </c>
      <c r="L1158" s="72">
        <v>1.9</v>
      </c>
      <c r="M1158" s="72">
        <v>20.759</v>
      </c>
      <c r="N1158" s="12">
        <v>235.63</v>
      </c>
      <c r="O1158" s="72">
        <v>4.0620000000000003</v>
      </c>
      <c r="P1158" s="72">
        <v>15.087999999999999</v>
      </c>
      <c r="Q1158" s="12">
        <v>54.027000000000001</v>
      </c>
      <c r="R1158" s="72">
        <v>0.93100000000000005</v>
      </c>
      <c r="S1158" s="72">
        <v>30.850999999999999</v>
      </c>
      <c r="T1158" s="12">
        <v>289.65699999999998</v>
      </c>
      <c r="U1158" s="72">
        <v>4.9930000000000003</v>
      </c>
      <c r="V1158" s="72">
        <v>12.865</v>
      </c>
      <c r="W1158" s="12">
        <v>951.85500000000002</v>
      </c>
      <c r="X1158" s="72">
        <v>16.407</v>
      </c>
      <c r="Y1158" s="72">
        <v>5.5940000000000003</v>
      </c>
      <c r="Z1158" s="12">
        <v>1241.5129999999999</v>
      </c>
      <c r="AA1158" s="72">
        <v>21.4</v>
      </c>
      <c r="AB1158" s="72">
        <v>5.9130000000000003</v>
      </c>
      <c r="AC1158" s="12">
        <v>2972.66</v>
      </c>
      <c r="AD1158" s="72">
        <v>51.24</v>
      </c>
      <c r="AE1158" s="72">
        <v>3.8809999999999998</v>
      </c>
      <c r="AF1158" s="12">
        <v>9.2119999999999997</v>
      </c>
      <c r="AG1158" s="72">
        <v>0.159</v>
      </c>
      <c r="AH1158" s="72">
        <v>64.793000000000006</v>
      </c>
      <c r="AI1158" s="12">
        <v>89.369</v>
      </c>
      <c r="AJ1158" s="72">
        <v>1.54</v>
      </c>
      <c r="AK1158" s="72">
        <v>20.873000000000001</v>
      </c>
      <c r="AL1158" s="12">
        <v>98.581000000000003</v>
      </c>
      <c r="AM1158" s="72">
        <v>1.6990000000000001</v>
      </c>
      <c r="AN1158" s="72">
        <v>20.893000000000001</v>
      </c>
      <c r="AO1158" s="12">
        <v>3071.241</v>
      </c>
      <c r="AP1158" s="72">
        <v>52.939</v>
      </c>
      <c r="AQ1158" s="72">
        <v>3.742</v>
      </c>
      <c r="AR1158" s="12">
        <v>29.675999999999998</v>
      </c>
      <c r="AS1158" s="72">
        <v>0.51200000000000001</v>
      </c>
      <c r="AT1158" s="72">
        <v>32.247999999999998</v>
      </c>
      <c r="AU1158" s="12">
        <v>37.177</v>
      </c>
      <c r="AV1158" s="72">
        <v>0.64100000000000001</v>
      </c>
      <c r="AW1158" s="72">
        <v>41.012999999999998</v>
      </c>
      <c r="AX1158" s="12">
        <v>147.92699999999999</v>
      </c>
      <c r="AY1158" s="72">
        <v>2.5499999999999998</v>
      </c>
      <c r="AZ1158" s="72">
        <v>16.055</v>
      </c>
      <c r="BA1158" s="12">
        <v>185.10400000000001</v>
      </c>
      <c r="BB1158" s="72">
        <v>3.1909999999999998</v>
      </c>
      <c r="BC1158" s="72">
        <v>12.797000000000001</v>
      </c>
      <c r="BD1158" s="12">
        <v>67.426000000000002</v>
      </c>
      <c r="BE1158" s="72">
        <v>1.1619999999999999</v>
      </c>
      <c r="BF1158" s="72">
        <v>27.213000000000001</v>
      </c>
      <c r="BG1158" s="12">
        <v>252.53</v>
      </c>
      <c r="BH1158" s="72">
        <v>4.3529999999999998</v>
      </c>
      <c r="BI1158" s="72">
        <v>11.584</v>
      </c>
      <c r="BJ1158" s="12">
        <v>1071.1590000000001</v>
      </c>
      <c r="BK1158" s="72">
        <v>18.463999999999999</v>
      </c>
      <c r="BL1158" s="72">
        <v>7.298</v>
      </c>
      <c r="BM1158" s="12">
        <v>1376.8710000000001</v>
      </c>
      <c r="BN1158" s="72">
        <v>23.733000000000001</v>
      </c>
      <c r="BO1158" s="72">
        <v>4.0890000000000004</v>
      </c>
      <c r="BP1158" s="12">
        <v>2448.0300000000002</v>
      </c>
      <c r="BQ1158" s="72">
        <v>42.197000000000003</v>
      </c>
      <c r="BR1158" s="72">
        <v>2.7360000000000002</v>
      </c>
      <c r="BS1158" s="12">
        <v>2730.2359999999999</v>
      </c>
      <c r="BT1158" s="72">
        <v>47.061</v>
      </c>
      <c r="BU1158" s="72">
        <v>2.3380000000000001</v>
      </c>
      <c r="BV1158" s="12">
        <v>5801.4769999999999</v>
      </c>
      <c r="BW1158" s="72">
        <v>100</v>
      </c>
      <c r="BX1158" s="72">
        <v>2.242</v>
      </c>
      <c r="BY1158" s="13"/>
      <c r="BZ1158" s="13"/>
    </row>
    <row r="1159" spans="1:78" ht="12.75" customHeight="1">
      <c r="A1159" s="122" t="s">
        <v>44</v>
      </c>
      <c r="B1159" s="71" t="s">
        <v>73</v>
      </c>
      <c r="C1159" s="71" t="s">
        <v>25</v>
      </c>
      <c r="D1159" s="34">
        <v>45717</v>
      </c>
      <c r="E1159" s="12">
        <v>1566.8209999999999</v>
      </c>
      <c r="F1159" s="72">
        <v>26.295000000000002</v>
      </c>
      <c r="G1159" s="72">
        <v>4.5199999999999996</v>
      </c>
      <c r="H1159" s="12">
        <v>107.64100000000001</v>
      </c>
      <c r="I1159" s="72">
        <v>1.806</v>
      </c>
      <c r="J1159" s="72">
        <v>27.241</v>
      </c>
      <c r="K1159" s="12">
        <v>91.445999999999998</v>
      </c>
      <c r="L1159" s="72">
        <v>1.5349999999999999</v>
      </c>
      <c r="M1159" s="72">
        <v>22.25</v>
      </c>
      <c r="N1159" s="12">
        <v>199.08699999999999</v>
      </c>
      <c r="O1159" s="72">
        <v>3.3410000000000002</v>
      </c>
      <c r="P1159" s="72">
        <v>19.324000000000002</v>
      </c>
      <c r="Q1159" s="12">
        <v>16.745000000000001</v>
      </c>
      <c r="R1159" s="72">
        <v>0.28100000000000003</v>
      </c>
      <c r="S1159" s="72">
        <v>48.296999999999997</v>
      </c>
      <c r="T1159" s="12">
        <v>215.833</v>
      </c>
      <c r="U1159" s="72">
        <v>3.6219999999999999</v>
      </c>
      <c r="V1159" s="72">
        <v>18.89</v>
      </c>
      <c r="W1159" s="12">
        <v>1153.212</v>
      </c>
      <c r="X1159" s="72">
        <v>19.353000000000002</v>
      </c>
      <c r="Y1159" s="72">
        <v>5.4340000000000002</v>
      </c>
      <c r="Z1159" s="12">
        <v>1369.0450000000001</v>
      </c>
      <c r="AA1159" s="72">
        <v>22.975999999999999</v>
      </c>
      <c r="AB1159" s="72">
        <v>4.9749999999999996</v>
      </c>
      <c r="AC1159" s="12">
        <v>2935.8649999999998</v>
      </c>
      <c r="AD1159" s="72">
        <v>49.27</v>
      </c>
      <c r="AE1159" s="72">
        <v>3.0329999999999999</v>
      </c>
      <c r="AF1159" s="12">
        <v>6.266</v>
      </c>
      <c r="AG1159" s="72">
        <v>0.105</v>
      </c>
      <c r="AH1159" s="72">
        <v>55.688000000000002</v>
      </c>
      <c r="AI1159" s="12">
        <v>142.40299999999999</v>
      </c>
      <c r="AJ1159" s="72">
        <v>2.39</v>
      </c>
      <c r="AK1159" s="72">
        <v>16.687000000000001</v>
      </c>
      <c r="AL1159" s="12">
        <v>148.66900000000001</v>
      </c>
      <c r="AM1159" s="72">
        <v>2.4950000000000001</v>
      </c>
      <c r="AN1159" s="72">
        <v>15.457000000000001</v>
      </c>
      <c r="AO1159" s="12">
        <v>3084.5349999999999</v>
      </c>
      <c r="AP1159" s="72">
        <v>51.765000000000001</v>
      </c>
      <c r="AQ1159" s="72">
        <v>2.9180000000000001</v>
      </c>
      <c r="AR1159" s="12">
        <v>57.991</v>
      </c>
      <c r="AS1159" s="72">
        <v>0.97299999999999998</v>
      </c>
      <c r="AT1159" s="72">
        <v>28.003</v>
      </c>
      <c r="AU1159" s="12">
        <v>19.52</v>
      </c>
      <c r="AV1159" s="72">
        <v>0.32800000000000001</v>
      </c>
      <c r="AW1159" s="72">
        <v>52.034999999999997</v>
      </c>
      <c r="AX1159" s="12">
        <v>183.91</v>
      </c>
      <c r="AY1159" s="72">
        <v>3.0859999999999999</v>
      </c>
      <c r="AZ1159" s="72">
        <v>19.068000000000001</v>
      </c>
      <c r="BA1159" s="12">
        <v>203.43</v>
      </c>
      <c r="BB1159" s="72">
        <v>3.4140000000000001</v>
      </c>
      <c r="BC1159" s="72">
        <v>16.850000000000001</v>
      </c>
      <c r="BD1159" s="12">
        <v>77.721999999999994</v>
      </c>
      <c r="BE1159" s="72">
        <v>1.304</v>
      </c>
      <c r="BF1159" s="72">
        <v>26.039000000000001</v>
      </c>
      <c r="BG1159" s="12">
        <v>281.15199999999999</v>
      </c>
      <c r="BH1159" s="72">
        <v>4.718</v>
      </c>
      <c r="BI1159" s="72">
        <v>14.391999999999999</v>
      </c>
      <c r="BJ1159" s="12">
        <v>1168.242</v>
      </c>
      <c r="BK1159" s="72">
        <v>19.606000000000002</v>
      </c>
      <c r="BL1159" s="72">
        <v>6.1589999999999998</v>
      </c>
      <c r="BM1159" s="12">
        <v>1366.7829999999999</v>
      </c>
      <c r="BN1159" s="72">
        <v>22.937999999999999</v>
      </c>
      <c r="BO1159" s="72">
        <v>4.5620000000000003</v>
      </c>
      <c r="BP1159" s="12">
        <v>2535.0239999999999</v>
      </c>
      <c r="BQ1159" s="72">
        <v>42.542999999999999</v>
      </c>
      <c r="BR1159" s="72">
        <v>2.8860000000000001</v>
      </c>
      <c r="BS1159" s="12">
        <v>2874.1669999999999</v>
      </c>
      <c r="BT1159" s="72">
        <v>48.234999999999999</v>
      </c>
      <c r="BU1159" s="72">
        <v>2.1419999999999999</v>
      </c>
      <c r="BV1159" s="12">
        <v>5958.7020000000002</v>
      </c>
      <c r="BW1159" s="72">
        <v>100</v>
      </c>
      <c r="BX1159" s="72">
        <v>2.145</v>
      </c>
      <c r="BY1159" s="13"/>
      <c r="BZ1159" s="13"/>
    </row>
    <row r="1160" spans="1:78" ht="12.75" customHeight="1">
      <c r="A1160" s="122" t="s">
        <v>44</v>
      </c>
      <c r="B1160" s="71" t="s">
        <v>73</v>
      </c>
      <c r="C1160" s="71" t="s">
        <v>25</v>
      </c>
      <c r="D1160" s="34">
        <v>45809</v>
      </c>
      <c r="E1160" s="12">
        <v>1725.627</v>
      </c>
      <c r="F1160" s="72">
        <v>28.866</v>
      </c>
      <c r="G1160" s="72">
        <v>3.2570000000000001</v>
      </c>
      <c r="H1160" s="12">
        <v>141.33500000000001</v>
      </c>
      <c r="I1160" s="72">
        <v>2.3639999999999999</v>
      </c>
      <c r="J1160" s="72">
        <v>21.082000000000001</v>
      </c>
      <c r="K1160" s="12">
        <v>69.534999999999997</v>
      </c>
      <c r="L1160" s="72">
        <v>1.163</v>
      </c>
      <c r="M1160" s="72">
        <v>33.280999999999999</v>
      </c>
      <c r="N1160" s="12">
        <v>210.87</v>
      </c>
      <c r="O1160" s="72">
        <v>3.5270000000000001</v>
      </c>
      <c r="P1160" s="72">
        <v>20.042000000000002</v>
      </c>
      <c r="Q1160" s="12">
        <v>30.053999999999998</v>
      </c>
      <c r="R1160" s="72">
        <v>0.503</v>
      </c>
      <c r="S1160" s="72">
        <v>33.122999999999998</v>
      </c>
      <c r="T1160" s="12">
        <v>240.92500000000001</v>
      </c>
      <c r="U1160" s="72">
        <v>4.03</v>
      </c>
      <c r="V1160" s="72">
        <v>18.216000000000001</v>
      </c>
      <c r="W1160" s="12">
        <v>1128.1590000000001</v>
      </c>
      <c r="X1160" s="72">
        <v>18.872</v>
      </c>
      <c r="Y1160" s="72">
        <v>6.3730000000000002</v>
      </c>
      <c r="Z1160" s="12">
        <v>1369.0840000000001</v>
      </c>
      <c r="AA1160" s="72">
        <v>22.902000000000001</v>
      </c>
      <c r="AB1160" s="72">
        <v>5.6369999999999996</v>
      </c>
      <c r="AC1160" s="12">
        <v>3094.7109999999998</v>
      </c>
      <c r="AD1160" s="72">
        <v>51.768000000000001</v>
      </c>
      <c r="AE1160" s="72">
        <v>2.8170000000000002</v>
      </c>
      <c r="AF1160" s="12">
        <v>4.8739999999999997</v>
      </c>
      <c r="AG1160" s="72">
        <v>8.2000000000000003E-2</v>
      </c>
      <c r="AH1160" s="72">
        <v>106.096</v>
      </c>
      <c r="AI1160" s="12">
        <v>140.774</v>
      </c>
      <c r="AJ1160" s="72">
        <v>2.355</v>
      </c>
      <c r="AK1160" s="72">
        <v>16.597999999999999</v>
      </c>
      <c r="AL1160" s="12">
        <v>145.648</v>
      </c>
      <c r="AM1160" s="72">
        <v>2.4359999999999999</v>
      </c>
      <c r="AN1160" s="72">
        <v>16.289000000000001</v>
      </c>
      <c r="AO1160" s="12">
        <v>3240.3589999999999</v>
      </c>
      <c r="AP1160" s="72">
        <v>54.204999999999998</v>
      </c>
      <c r="AQ1160" s="72">
        <v>2.879</v>
      </c>
      <c r="AR1160" s="12">
        <v>58.720999999999997</v>
      </c>
      <c r="AS1160" s="72">
        <v>0.98199999999999998</v>
      </c>
      <c r="AT1160" s="72">
        <v>29.760999999999999</v>
      </c>
      <c r="AU1160" s="12">
        <v>11.494999999999999</v>
      </c>
      <c r="AV1160" s="72">
        <v>0.192</v>
      </c>
      <c r="AW1160" s="72">
        <v>48.491</v>
      </c>
      <c r="AX1160" s="12">
        <v>228.84399999999999</v>
      </c>
      <c r="AY1160" s="72">
        <v>3.8279999999999998</v>
      </c>
      <c r="AZ1160" s="72">
        <v>15.542</v>
      </c>
      <c r="BA1160" s="12">
        <v>240.339</v>
      </c>
      <c r="BB1160" s="72">
        <v>4.0199999999999996</v>
      </c>
      <c r="BC1160" s="72">
        <v>14.824999999999999</v>
      </c>
      <c r="BD1160" s="12">
        <v>24.920999999999999</v>
      </c>
      <c r="BE1160" s="72">
        <v>0.41699999999999998</v>
      </c>
      <c r="BF1160" s="72">
        <v>42.258000000000003</v>
      </c>
      <c r="BG1160" s="12">
        <v>265.26</v>
      </c>
      <c r="BH1160" s="72">
        <v>4.4370000000000003</v>
      </c>
      <c r="BI1160" s="72">
        <v>13.308</v>
      </c>
      <c r="BJ1160" s="12">
        <v>897.17100000000005</v>
      </c>
      <c r="BK1160" s="72">
        <v>15.007999999999999</v>
      </c>
      <c r="BL1160" s="72">
        <v>7.0609999999999999</v>
      </c>
      <c r="BM1160" s="12">
        <v>1516.501</v>
      </c>
      <c r="BN1160" s="72">
        <v>25.367999999999999</v>
      </c>
      <c r="BO1160" s="72">
        <v>3.7749999999999999</v>
      </c>
      <c r="BP1160" s="12">
        <v>2413.672</v>
      </c>
      <c r="BQ1160" s="72">
        <v>40.375999999999998</v>
      </c>
      <c r="BR1160" s="72">
        <v>2.2410000000000001</v>
      </c>
      <c r="BS1160" s="12">
        <v>2737.654</v>
      </c>
      <c r="BT1160" s="72">
        <v>45.795000000000002</v>
      </c>
      <c r="BU1160" s="72">
        <v>2.351</v>
      </c>
      <c r="BV1160" s="12">
        <v>5978.0119999999997</v>
      </c>
      <c r="BW1160" s="72">
        <v>100</v>
      </c>
      <c r="BX1160" s="72">
        <v>2.113</v>
      </c>
      <c r="BY1160" s="13"/>
      <c r="BZ1160" s="13"/>
    </row>
    <row r="1161" spans="1:78" ht="12.75" customHeight="1">
      <c r="A1161" s="122" t="s">
        <v>44</v>
      </c>
      <c r="B1161" s="71" t="s">
        <v>73</v>
      </c>
      <c r="C1161" s="71" t="s">
        <v>25</v>
      </c>
      <c r="D1161" s="34">
        <v>45901</v>
      </c>
      <c r="E1161" s="12">
        <v>1830.6379999999999</v>
      </c>
      <c r="F1161" s="72">
        <v>29.256</v>
      </c>
      <c r="G1161" s="72">
        <v>4.8499999999999996</v>
      </c>
      <c r="H1161" s="12">
        <v>144.559</v>
      </c>
      <c r="I1161" s="72">
        <v>2.31</v>
      </c>
      <c r="J1161" s="72">
        <v>20.53</v>
      </c>
      <c r="K1161" s="12">
        <v>91.406000000000006</v>
      </c>
      <c r="L1161" s="72">
        <v>1.4610000000000001</v>
      </c>
      <c r="M1161" s="72">
        <v>31.146999999999998</v>
      </c>
      <c r="N1161" s="12">
        <v>235.965</v>
      </c>
      <c r="O1161" s="72">
        <v>3.7709999999999999</v>
      </c>
      <c r="P1161" s="72">
        <v>18.126999999999999</v>
      </c>
      <c r="Q1161" s="12">
        <v>27.963000000000001</v>
      </c>
      <c r="R1161" s="72">
        <v>0.44700000000000001</v>
      </c>
      <c r="S1161" s="72">
        <v>48.279000000000003</v>
      </c>
      <c r="T1161" s="12">
        <v>263.928</v>
      </c>
      <c r="U1161" s="72">
        <v>4.218</v>
      </c>
      <c r="V1161" s="72">
        <v>15.510999999999999</v>
      </c>
      <c r="W1161" s="12">
        <v>1177.0630000000001</v>
      </c>
      <c r="X1161" s="72">
        <v>18.811</v>
      </c>
      <c r="Y1161" s="72">
        <v>6.0060000000000002</v>
      </c>
      <c r="Z1161" s="12">
        <v>1440.991</v>
      </c>
      <c r="AA1161" s="72">
        <v>23.029</v>
      </c>
      <c r="AB1161" s="72">
        <v>4.8499999999999996</v>
      </c>
      <c r="AC1161" s="12">
        <v>3271.6289999999999</v>
      </c>
      <c r="AD1161" s="72">
        <v>52.284999999999997</v>
      </c>
      <c r="AE1161" s="72">
        <v>3.4129999999999998</v>
      </c>
      <c r="AF1161" s="12">
        <v>17.228999999999999</v>
      </c>
      <c r="AG1161" s="72">
        <v>0.27500000000000002</v>
      </c>
      <c r="AH1161" s="72">
        <v>103.74</v>
      </c>
      <c r="AI1161" s="12">
        <v>154.09299999999999</v>
      </c>
      <c r="AJ1161" s="72">
        <v>2.4630000000000001</v>
      </c>
      <c r="AK1161" s="72">
        <v>16.934000000000001</v>
      </c>
      <c r="AL1161" s="12">
        <v>171.322</v>
      </c>
      <c r="AM1161" s="72">
        <v>2.738</v>
      </c>
      <c r="AN1161" s="72">
        <v>16.853000000000002</v>
      </c>
      <c r="AO1161" s="12">
        <v>3442.951</v>
      </c>
      <c r="AP1161" s="72">
        <v>55.023000000000003</v>
      </c>
      <c r="AQ1161" s="72">
        <v>3.3</v>
      </c>
      <c r="AR1161" s="12">
        <v>51.618000000000002</v>
      </c>
      <c r="AS1161" s="72">
        <v>0.82499999999999996</v>
      </c>
      <c r="AT1161" s="72">
        <v>39.145000000000003</v>
      </c>
      <c r="AU1161" s="12">
        <v>30.36</v>
      </c>
      <c r="AV1161" s="72">
        <v>0.48499999999999999</v>
      </c>
      <c r="AW1161" s="72">
        <v>51.649000000000001</v>
      </c>
      <c r="AX1161" s="12">
        <v>185.346</v>
      </c>
      <c r="AY1161" s="72">
        <v>2.9620000000000002</v>
      </c>
      <c r="AZ1161" s="72">
        <v>18.03</v>
      </c>
      <c r="BA1161" s="12">
        <v>215.70599999999999</v>
      </c>
      <c r="BB1161" s="72">
        <v>3.4470000000000001</v>
      </c>
      <c r="BC1161" s="72">
        <v>16.797999999999998</v>
      </c>
      <c r="BD1161" s="12">
        <v>45.448999999999998</v>
      </c>
      <c r="BE1161" s="72">
        <v>0.72599999999999998</v>
      </c>
      <c r="BF1161" s="72">
        <v>42.298999999999999</v>
      </c>
      <c r="BG1161" s="12">
        <v>261.15499999999997</v>
      </c>
      <c r="BH1161" s="72">
        <v>4.1740000000000004</v>
      </c>
      <c r="BI1161" s="72">
        <v>13.284000000000001</v>
      </c>
      <c r="BJ1161" s="12">
        <v>969.42600000000004</v>
      </c>
      <c r="BK1161" s="72">
        <v>15.493</v>
      </c>
      <c r="BL1161" s="72">
        <v>6.5810000000000004</v>
      </c>
      <c r="BM1161" s="12">
        <v>1532.1849999999999</v>
      </c>
      <c r="BN1161" s="72">
        <v>24.486000000000001</v>
      </c>
      <c r="BO1161" s="72">
        <v>4.1079999999999997</v>
      </c>
      <c r="BP1161" s="12">
        <v>2501.6109999999999</v>
      </c>
      <c r="BQ1161" s="72">
        <v>39.978999999999999</v>
      </c>
      <c r="BR1161" s="72">
        <v>2.9860000000000002</v>
      </c>
      <c r="BS1161" s="12">
        <v>2814.3850000000002</v>
      </c>
      <c r="BT1161" s="72">
        <v>44.976999999999997</v>
      </c>
      <c r="BU1161" s="72">
        <v>2.476</v>
      </c>
      <c r="BV1161" s="12">
        <v>6257.3360000000002</v>
      </c>
      <c r="BW1161" s="72">
        <v>100</v>
      </c>
      <c r="BX1161" s="72">
        <v>2.0259999999999998</v>
      </c>
      <c r="BY1161" s="13"/>
      <c r="BZ1161" s="13"/>
    </row>
    <row r="1162" spans="1:78" ht="12.75" customHeight="1">
      <c r="A1162" s="122" t="s">
        <v>44</v>
      </c>
      <c r="B1162" s="71" t="s">
        <v>73</v>
      </c>
      <c r="C1162" s="71" t="s">
        <v>25</v>
      </c>
      <c r="D1162" s="34">
        <v>45992</v>
      </c>
      <c r="E1162" s="12">
        <v>1719.2719999999999</v>
      </c>
      <c r="F1162" s="72">
        <v>27.815999999999999</v>
      </c>
      <c r="G1162" s="72">
        <v>5.2930000000000001</v>
      </c>
      <c r="H1162" s="12">
        <v>91.016000000000005</v>
      </c>
      <c r="I1162" s="72">
        <v>1.4730000000000001</v>
      </c>
      <c r="J1162" s="72">
        <v>30.994</v>
      </c>
      <c r="K1162" s="12">
        <v>117.71</v>
      </c>
      <c r="L1162" s="72">
        <v>1.9039999999999999</v>
      </c>
      <c r="M1162" s="72">
        <v>25.021999999999998</v>
      </c>
      <c r="N1162" s="12">
        <v>208.726</v>
      </c>
      <c r="O1162" s="72">
        <v>3.3769999999999998</v>
      </c>
      <c r="P1162" s="72">
        <v>20.172000000000001</v>
      </c>
      <c r="Q1162" s="12">
        <v>34.185000000000002</v>
      </c>
      <c r="R1162" s="72">
        <v>0.55300000000000005</v>
      </c>
      <c r="S1162" s="72">
        <v>64.691999999999993</v>
      </c>
      <c r="T1162" s="12">
        <v>242.911</v>
      </c>
      <c r="U1162" s="72">
        <v>3.93</v>
      </c>
      <c r="V1162" s="72">
        <v>17.494</v>
      </c>
      <c r="W1162" s="12">
        <v>1221.7460000000001</v>
      </c>
      <c r="X1162" s="72">
        <v>19.765999999999998</v>
      </c>
      <c r="Y1162" s="72">
        <v>5.3659999999999997</v>
      </c>
      <c r="Z1162" s="12">
        <v>1464.6569999999999</v>
      </c>
      <c r="AA1162" s="72">
        <v>23.696000000000002</v>
      </c>
      <c r="AB1162" s="72">
        <v>4.1749999999999998</v>
      </c>
      <c r="AC1162" s="12">
        <v>3183.9290000000001</v>
      </c>
      <c r="AD1162" s="72">
        <v>51.512</v>
      </c>
      <c r="AE1162" s="72">
        <v>3.48</v>
      </c>
      <c r="AF1162" s="12">
        <v>13.852</v>
      </c>
      <c r="AG1162" s="72">
        <v>0.224</v>
      </c>
      <c r="AH1162" s="72">
        <v>61.106000000000002</v>
      </c>
      <c r="AI1162" s="12">
        <v>89.545000000000002</v>
      </c>
      <c r="AJ1162" s="72">
        <v>1.4490000000000001</v>
      </c>
      <c r="AK1162" s="72">
        <v>22.114999999999998</v>
      </c>
      <c r="AL1162" s="12">
        <v>103.39700000000001</v>
      </c>
      <c r="AM1162" s="72">
        <v>1.673</v>
      </c>
      <c r="AN1162" s="72">
        <v>18.940999999999999</v>
      </c>
      <c r="AO1162" s="12">
        <v>3287.326</v>
      </c>
      <c r="AP1162" s="72">
        <v>53.185000000000002</v>
      </c>
      <c r="AQ1162" s="72">
        <v>3.2130000000000001</v>
      </c>
      <c r="AR1162" s="12">
        <v>59.975000000000001</v>
      </c>
      <c r="AS1162" s="72">
        <v>0.97</v>
      </c>
      <c r="AT1162" s="72">
        <v>28.385000000000002</v>
      </c>
      <c r="AU1162" s="12">
        <v>31.806000000000001</v>
      </c>
      <c r="AV1162" s="72">
        <v>0.51500000000000001</v>
      </c>
      <c r="AW1162" s="72">
        <v>92.278000000000006</v>
      </c>
      <c r="AX1162" s="12">
        <v>121.554</v>
      </c>
      <c r="AY1162" s="72">
        <v>1.9670000000000001</v>
      </c>
      <c r="AZ1162" s="72">
        <v>23.786999999999999</v>
      </c>
      <c r="BA1162" s="12">
        <v>153.36000000000001</v>
      </c>
      <c r="BB1162" s="72">
        <v>2.4809999999999999</v>
      </c>
      <c r="BC1162" s="72">
        <v>28.884</v>
      </c>
      <c r="BD1162" s="12">
        <v>78.674999999999997</v>
      </c>
      <c r="BE1162" s="72">
        <v>1.2729999999999999</v>
      </c>
      <c r="BF1162" s="72">
        <v>41.96</v>
      </c>
      <c r="BG1162" s="12">
        <v>232.036</v>
      </c>
      <c r="BH1162" s="72">
        <v>3.754</v>
      </c>
      <c r="BI1162" s="72">
        <v>22.282</v>
      </c>
      <c r="BJ1162" s="12">
        <v>1012.354</v>
      </c>
      <c r="BK1162" s="72">
        <v>16.379000000000001</v>
      </c>
      <c r="BL1162" s="72">
        <v>7.2779999999999996</v>
      </c>
      <c r="BM1162" s="12">
        <v>1589.2360000000001</v>
      </c>
      <c r="BN1162" s="72">
        <v>25.712</v>
      </c>
      <c r="BO1162" s="72">
        <v>4.4829999999999997</v>
      </c>
      <c r="BP1162" s="12">
        <v>2601.59</v>
      </c>
      <c r="BQ1162" s="72">
        <v>42.091000000000001</v>
      </c>
      <c r="BR1162" s="72">
        <v>2.726</v>
      </c>
      <c r="BS1162" s="12">
        <v>2893.6</v>
      </c>
      <c r="BT1162" s="72">
        <v>46.814999999999998</v>
      </c>
      <c r="BU1162" s="72">
        <v>2.8460000000000001</v>
      </c>
      <c r="BV1162" s="12">
        <v>6180.9269999999997</v>
      </c>
      <c r="BW1162" s="72">
        <v>100</v>
      </c>
      <c r="BX1162" s="72">
        <v>2.0779999999999998</v>
      </c>
      <c r="BY1162" s="13"/>
      <c r="BZ1162" s="13"/>
    </row>
    <row r="1163" spans="1:78" ht="12.75" customHeight="1">
      <c r="A1163" s="122" t="s">
        <v>44</v>
      </c>
      <c r="B1163" s="71" t="s">
        <v>73</v>
      </c>
      <c r="C1163" s="71" t="s">
        <v>25</v>
      </c>
      <c r="D1163" s="34">
        <v>46082</v>
      </c>
      <c r="E1163" s="12">
        <v>1715.4760000000001</v>
      </c>
      <c r="F1163" s="72">
        <v>28.401</v>
      </c>
      <c r="G1163" s="72">
        <v>4.5599999999999996</v>
      </c>
      <c r="H1163" s="12">
        <v>83.521000000000001</v>
      </c>
      <c r="I1163" s="72">
        <v>1.383</v>
      </c>
      <c r="J1163" s="72">
        <v>29.524999999999999</v>
      </c>
      <c r="K1163" s="12">
        <v>138.721</v>
      </c>
      <c r="L1163" s="72">
        <v>2.2970000000000002</v>
      </c>
      <c r="M1163" s="72">
        <v>28.966000000000001</v>
      </c>
      <c r="N1163" s="12">
        <v>222.24199999999999</v>
      </c>
      <c r="O1163" s="72">
        <v>3.6789999999999998</v>
      </c>
      <c r="P1163" s="72">
        <v>18.506</v>
      </c>
      <c r="Q1163" s="12">
        <v>16.902000000000001</v>
      </c>
      <c r="R1163" s="72">
        <v>0.28000000000000003</v>
      </c>
      <c r="S1163" s="72">
        <v>56.832000000000001</v>
      </c>
      <c r="T1163" s="12">
        <v>239.14400000000001</v>
      </c>
      <c r="U1163" s="72">
        <v>3.9590000000000001</v>
      </c>
      <c r="V1163" s="72">
        <v>17.048999999999999</v>
      </c>
      <c r="W1163" s="12">
        <v>1099.713</v>
      </c>
      <c r="X1163" s="72">
        <v>18.207000000000001</v>
      </c>
      <c r="Y1163" s="72">
        <v>7.3879999999999999</v>
      </c>
      <c r="Z1163" s="12">
        <v>1338.857</v>
      </c>
      <c r="AA1163" s="72">
        <v>22.166</v>
      </c>
      <c r="AB1163" s="72">
        <v>6.3959999999999999</v>
      </c>
      <c r="AC1163" s="12">
        <v>3054.3330000000001</v>
      </c>
      <c r="AD1163" s="72">
        <v>50.567999999999998</v>
      </c>
      <c r="AE1163" s="72">
        <v>4.4039999999999999</v>
      </c>
      <c r="AF1163" s="12">
        <v>21.774000000000001</v>
      </c>
      <c r="AG1163" s="72">
        <v>0.36</v>
      </c>
      <c r="AH1163" s="72">
        <v>64.347999999999999</v>
      </c>
      <c r="AI1163" s="12">
        <v>140.40199999999999</v>
      </c>
      <c r="AJ1163" s="72">
        <v>2.3239999999999998</v>
      </c>
      <c r="AK1163" s="72">
        <v>22.821999999999999</v>
      </c>
      <c r="AL1163" s="12">
        <v>162.17500000000001</v>
      </c>
      <c r="AM1163" s="72">
        <v>2.6850000000000001</v>
      </c>
      <c r="AN1163" s="72">
        <v>19.66</v>
      </c>
      <c r="AO1163" s="12">
        <v>3216.509</v>
      </c>
      <c r="AP1163" s="72">
        <v>53.253</v>
      </c>
      <c r="AQ1163" s="72">
        <v>4.5890000000000004</v>
      </c>
      <c r="AR1163" s="12">
        <v>26.635000000000002</v>
      </c>
      <c r="AS1163" s="72">
        <v>0.441</v>
      </c>
      <c r="AT1163" s="72">
        <v>40.473999999999997</v>
      </c>
      <c r="AU1163" s="12">
        <v>17.085000000000001</v>
      </c>
      <c r="AV1163" s="72">
        <v>0.28299999999999997</v>
      </c>
      <c r="AW1163" s="72">
        <v>78.286000000000001</v>
      </c>
      <c r="AX1163" s="12">
        <v>143.49799999999999</v>
      </c>
      <c r="AY1163" s="72">
        <v>2.3759999999999999</v>
      </c>
      <c r="AZ1163" s="72">
        <v>20.073</v>
      </c>
      <c r="BA1163" s="12">
        <v>160.584</v>
      </c>
      <c r="BB1163" s="72">
        <v>2.6589999999999998</v>
      </c>
      <c r="BC1163" s="72">
        <v>18.488</v>
      </c>
      <c r="BD1163" s="12">
        <v>51.64</v>
      </c>
      <c r="BE1163" s="72">
        <v>0.85499999999999998</v>
      </c>
      <c r="BF1163" s="72">
        <v>41.084000000000003</v>
      </c>
      <c r="BG1163" s="12">
        <v>212.22399999999999</v>
      </c>
      <c r="BH1163" s="72">
        <v>3.5139999999999998</v>
      </c>
      <c r="BI1163" s="72">
        <v>19.971</v>
      </c>
      <c r="BJ1163" s="12">
        <v>1046.55</v>
      </c>
      <c r="BK1163" s="72">
        <v>17.327000000000002</v>
      </c>
      <c r="BL1163" s="72">
        <v>7.8949999999999996</v>
      </c>
      <c r="BM1163" s="12">
        <v>1538.1769999999999</v>
      </c>
      <c r="BN1163" s="72">
        <v>25.466000000000001</v>
      </c>
      <c r="BO1163" s="72">
        <v>3.3780000000000001</v>
      </c>
      <c r="BP1163" s="12">
        <v>2584.7269999999999</v>
      </c>
      <c r="BQ1163" s="72">
        <v>42.792999999999999</v>
      </c>
      <c r="BR1163" s="72">
        <v>2.7360000000000002</v>
      </c>
      <c r="BS1163" s="12">
        <v>2823.5859999999998</v>
      </c>
      <c r="BT1163" s="72">
        <v>46.747</v>
      </c>
      <c r="BU1163" s="72">
        <v>2.4689999999999999</v>
      </c>
      <c r="BV1163" s="12">
        <v>6040.0950000000003</v>
      </c>
      <c r="BW1163" s="72">
        <v>100</v>
      </c>
      <c r="BX1163" s="72">
        <v>2.875</v>
      </c>
      <c r="BY1163" s="13"/>
      <c r="BZ1163" s="13"/>
    </row>
    <row r="1164" spans="1:78" ht="12.75" customHeight="1">
      <c r="A1164" s="122" t="s">
        <v>44</v>
      </c>
      <c r="B1164" s="71" t="s">
        <v>73</v>
      </c>
      <c r="C1164" s="71" t="s">
        <v>25</v>
      </c>
      <c r="D1164" s="34">
        <v>46174</v>
      </c>
      <c r="E1164" s="12">
        <v>1805.3050000000001</v>
      </c>
      <c r="F1164" s="72">
        <v>29.064</v>
      </c>
      <c r="G1164" s="72">
        <v>4.9260000000000002</v>
      </c>
      <c r="H1164" s="12">
        <v>115.71899999999999</v>
      </c>
      <c r="I1164" s="72">
        <v>1.863</v>
      </c>
      <c r="J1164" s="72">
        <v>24.324000000000002</v>
      </c>
      <c r="K1164" s="12">
        <v>54.606000000000002</v>
      </c>
      <c r="L1164" s="72">
        <v>0.879</v>
      </c>
      <c r="M1164" s="72">
        <v>32.652999999999999</v>
      </c>
      <c r="N1164" s="12">
        <v>170.32499999999999</v>
      </c>
      <c r="O1164" s="72">
        <v>2.742</v>
      </c>
      <c r="P1164" s="72">
        <v>16.802</v>
      </c>
      <c r="Q1164" s="12">
        <v>34.066000000000003</v>
      </c>
      <c r="R1164" s="72">
        <v>0.54800000000000004</v>
      </c>
      <c r="S1164" s="72">
        <v>41.892000000000003</v>
      </c>
      <c r="T1164" s="12">
        <v>204.39099999999999</v>
      </c>
      <c r="U1164" s="72">
        <v>3.2909999999999999</v>
      </c>
      <c r="V1164" s="72">
        <v>14.93</v>
      </c>
      <c r="W1164" s="12">
        <v>1175.4069999999999</v>
      </c>
      <c r="X1164" s="72">
        <v>18.922999999999998</v>
      </c>
      <c r="Y1164" s="72">
        <v>5.718</v>
      </c>
      <c r="Z1164" s="12">
        <v>1379.799</v>
      </c>
      <c r="AA1164" s="72">
        <v>22.213999999999999</v>
      </c>
      <c r="AB1164" s="72">
        <v>4.3330000000000002</v>
      </c>
      <c r="AC1164" s="12">
        <v>3185.1039999999998</v>
      </c>
      <c r="AD1164" s="72">
        <v>51.279000000000003</v>
      </c>
      <c r="AE1164" s="72">
        <v>3.0310000000000001</v>
      </c>
      <c r="AF1164" s="12">
        <v>17.698</v>
      </c>
      <c r="AG1164" s="72">
        <v>0.28499999999999998</v>
      </c>
      <c r="AH1164" s="72">
        <v>88.35</v>
      </c>
      <c r="AI1164" s="12">
        <v>112.752</v>
      </c>
      <c r="AJ1164" s="72">
        <v>1.8149999999999999</v>
      </c>
      <c r="AK1164" s="72">
        <v>22.878</v>
      </c>
      <c r="AL1164" s="12">
        <v>130.44999999999999</v>
      </c>
      <c r="AM1164" s="72">
        <v>2.1</v>
      </c>
      <c r="AN1164" s="72">
        <v>21.082999999999998</v>
      </c>
      <c r="AO1164" s="12">
        <v>3315.5529999999999</v>
      </c>
      <c r="AP1164" s="72">
        <v>53.378999999999998</v>
      </c>
      <c r="AQ1164" s="72">
        <v>3.0569999999999999</v>
      </c>
      <c r="AR1164" s="12">
        <v>43.808999999999997</v>
      </c>
      <c r="AS1164" s="72">
        <v>0.70499999999999996</v>
      </c>
      <c r="AT1164" s="72">
        <v>34.613</v>
      </c>
      <c r="AU1164" s="12">
        <v>14.653</v>
      </c>
      <c r="AV1164" s="72">
        <v>0.23599999999999999</v>
      </c>
      <c r="AW1164" s="72">
        <v>42.384999999999998</v>
      </c>
      <c r="AX1164" s="12">
        <v>222.108</v>
      </c>
      <c r="AY1164" s="72">
        <v>3.5760000000000001</v>
      </c>
      <c r="AZ1164" s="72">
        <v>13.301</v>
      </c>
      <c r="BA1164" s="12">
        <v>236.761</v>
      </c>
      <c r="BB1164" s="72">
        <v>3.8119999999999998</v>
      </c>
      <c r="BC1164" s="72">
        <v>12.699</v>
      </c>
      <c r="BD1164" s="12">
        <v>60.689</v>
      </c>
      <c r="BE1164" s="72">
        <v>0.97699999999999998</v>
      </c>
      <c r="BF1164" s="72">
        <v>30.352</v>
      </c>
      <c r="BG1164" s="12">
        <v>297.45</v>
      </c>
      <c r="BH1164" s="72">
        <v>4.7889999999999997</v>
      </c>
      <c r="BI1164" s="72">
        <v>11.805999999999999</v>
      </c>
      <c r="BJ1164" s="12">
        <v>889.79200000000003</v>
      </c>
      <c r="BK1164" s="72">
        <v>14.324999999999999</v>
      </c>
      <c r="BL1164" s="72">
        <v>6.7709999999999999</v>
      </c>
      <c r="BM1164" s="12">
        <v>1664.771</v>
      </c>
      <c r="BN1164" s="72">
        <v>26.802</v>
      </c>
      <c r="BO1164" s="72">
        <v>3.3570000000000002</v>
      </c>
      <c r="BP1164" s="12">
        <v>2554.5630000000001</v>
      </c>
      <c r="BQ1164" s="72">
        <v>41.127000000000002</v>
      </c>
      <c r="BR1164" s="72">
        <v>2.698</v>
      </c>
      <c r="BS1164" s="12">
        <v>2895.8220000000001</v>
      </c>
      <c r="BT1164" s="72">
        <v>46.621000000000002</v>
      </c>
      <c r="BU1164" s="72">
        <v>2.1040000000000001</v>
      </c>
      <c r="BV1164" s="12">
        <v>6211.375</v>
      </c>
      <c r="BW1164" s="72">
        <v>100</v>
      </c>
      <c r="BX1164" s="72">
        <v>1.9039999999999999</v>
      </c>
      <c r="BY1164" s="13"/>
      <c r="BZ1164" s="13"/>
    </row>
    <row r="1165" spans="1:78" ht="12.75" customHeight="1">
      <c r="A1165" s="122" t="s">
        <v>44</v>
      </c>
      <c r="B1165" s="71" t="s">
        <v>74</v>
      </c>
      <c r="C1165" s="71" t="s">
        <v>26</v>
      </c>
      <c r="D1165" s="34">
        <v>41883</v>
      </c>
      <c r="E1165" s="12">
        <v>4920.3389999999999</v>
      </c>
      <c r="F1165" s="72">
        <v>55.746000000000002</v>
      </c>
      <c r="G1165" s="72">
        <v>2.5009999999999999</v>
      </c>
      <c r="H1165" s="12">
        <v>302.27600000000001</v>
      </c>
      <c r="I1165" s="72">
        <v>3.4249999999999998</v>
      </c>
      <c r="J1165" s="72">
        <v>13.919</v>
      </c>
      <c r="K1165" s="12">
        <v>235.41499999999999</v>
      </c>
      <c r="L1165" s="72">
        <v>2.6669999999999998</v>
      </c>
      <c r="M1165" s="72">
        <v>18.166</v>
      </c>
      <c r="N1165" s="12">
        <v>537.69200000000001</v>
      </c>
      <c r="O1165" s="72">
        <v>6.0919999999999996</v>
      </c>
      <c r="P1165" s="72">
        <v>12.311999999999999</v>
      </c>
      <c r="Q1165" s="12">
        <v>33.301000000000002</v>
      </c>
      <c r="R1165" s="72">
        <v>0.377</v>
      </c>
      <c r="S1165" s="72">
        <v>45.536000000000001</v>
      </c>
      <c r="T1165" s="12">
        <v>570.99300000000005</v>
      </c>
      <c r="U1165" s="72">
        <v>6.4690000000000003</v>
      </c>
      <c r="V1165" s="72">
        <v>12.339</v>
      </c>
      <c r="W1165" s="12">
        <v>1366.827</v>
      </c>
      <c r="X1165" s="72">
        <v>15.486000000000001</v>
      </c>
      <c r="Y1165" s="72">
        <v>6.35</v>
      </c>
      <c r="Z1165" s="12">
        <v>1937.82</v>
      </c>
      <c r="AA1165" s="72">
        <v>21.954999999999998</v>
      </c>
      <c r="AB1165" s="72">
        <v>4.4450000000000003</v>
      </c>
      <c r="AC1165" s="12">
        <v>6858.1589999999997</v>
      </c>
      <c r="AD1165" s="72">
        <v>77.700999999999993</v>
      </c>
      <c r="AE1165" s="72">
        <v>1.9890000000000001</v>
      </c>
      <c r="AF1165" s="12">
        <v>20.349</v>
      </c>
      <c r="AG1165" s="72">
        <v>0.23100000000000001</v>
      </c>
      <c r="AH1165" s="72">
        <v>64.968000000000004</v>
      </c>
      <c r="AI1165" s="12">
        <v>382.5</v>
      </c>
      <c r="AJ1165" s="72">
        <v>4.3339999999999996</v>
      </c>
      <c r="AK1165" s="72">
        <v>10.041</v>
      </c>
      <c r="AL1165" s="12">
        <v>402.84899999999999</v>
      </c>
      <c r="AM1165" s="72">
        <v>4.5640000000000001</v>
      </c>
      <c r="AN1165" s="72">
        <v>9.3230000000000004</v>
      </c>
      <c r="AO1165" s="12">
        <v>7261.0069999999996</v>
      </c>
      <c r="AP1165" s="72">
        <v>82.265000000000001</v>
      </c>
      <c r="AQ1165" s="72">
        <v>1.8480000000000001</v>
      </c>
      <c r="AR1165" s="12">
        <v>45.890999999999998</v>
      </c>
      <c r="AS1165" s="72">
        <v>0.52</v>
      </c>
      <c r="AT1165" s="72">
        <v>62.107999999999997</v>
      </c>
      <c r="AU1165" s="12">
        <v>5.6109999999999998</v>
      </c>
      <c r="AV1165" s="72">
        <v>6.4000000000000001E-2</v>
      </c>
      <c r="AW1165" s="72">
        <v>107.536</v>
      </c>
      <c r="AX1165" s="12">
        <v>337.43200000000002</v>
      </c>
      <c r="AY1165" s="72">
        <v>3.823</v>
      </c>
      <c r="AZ1165" s="72">
        <v>19.667999999999999</v>
      </c>
      <c r="BA1165" s="12">
        <v>343.04300000000001</v>
      </c>
      <c r="BB1165" s="72">
        <v>3.887</v>
      </c>
      <c r="BC1165" s="72">
        <v>19.167999999999999</v>
      </c>
      <c r="BD1165" s="12">
        <v>172.60400000000001</v>
      </c>
      <c r="BE1165" s="72">
        <v>1.956</v>
      </c>
      <c r="BF1165" s="72">
        <v>25.257999999999999</v>
      </c>
      <c r="BG1165" s="12">
        <v>515.64800000000002</v>
      </c>
      <c r="BH1165" s="72">
        <v>5.8419999999999996</v>
      </c>
      <c r="BI1165" s="72">
        <v>16.495999999999999</v>
      </c>
      <c r="BJ1165" s="12">
        <v>696.71699999999998</v>
      </c>
      <c r="BK1165" s="72">
        <v>7.8940000000000001</v>
      </c>
      <c r="BL1165" s="72">
        <v>12.097</v>
      </c>
      <c r="BM1165" s="12">
        <v>307.077</v>
      </c>
      <c r="BN1165" s="72">
        <v>3.4790000000000001</v>
      </c>
      <c r="BO1165" s="72">
        <v>15.433999999999999</v>
      </c>
      <c r="BP1165" s="12">
        <v>1003.794</v>
      </c>
      <c r="BQ1165" s="72">
        <v>11.372999999999999</v>
      </c>
      <c r="BR1165" s="72">
        <v>7.8460000000000001</v>
      </c>
      <c r="BS1165" s="12">
        <v>1565.3330000000001</v>
      </c>
      <c r="BT1165" s="72">
        <v>17.734999999999999</v>
      </c>
      <c r="BU1165" s="72">
        <v>7.6970000000000001</v>
      </c>
      <c r="BV1165" s="12">
        <v>8826.34</v>
      </c>
      <c r="BW1165" s="72">
        <v>100</v>
      </c>
      <c r="BX1165" s="72">
        <v>1.9810000000000001</v>
      </c>
      <c r="BY1165" s="13"/>
      <c r="BZ1165" s="13"/>
    </row>
    <row r="1166" spans="1:78" ht="12.75" customHeight="1">
      <c r="A1166" s="122" t="s">
        <v>44</v>
      </c>
      <c r="B1166" s="71" t="s">
        <v>74</v>
      </c>
      <c r="C1166" s="71" t="s">
        <v>26</v>
      </c>
      <c r="D1166" s="34">
        <v>41974</v>
      </c>
      <c r="E1166" s="12">
        <v>4919.8580000000002</v>
      </c>
      <c r="F1166" s="72">
        <v>56.796999999999997</v>
      </c>
      <c r="G1166" s="72">
        <v>2.65</v>
      </c>
      <c r="H1166" s="12">
        <v>289.58699999999999</v>
      </c>
      <c r="I1166" s="72">
        <v>3.343</v>
      </c>
      <c r="J1166" s="72">
        <v>11.471</v>
      </c>
      <c r="K1166" s="12">
        <v>250.03299999999999</v>
      </c>
      <c r="L1166" s="72">
        <v>2.8860000000000001</v>
      </c>
      <c r="M1166" s="72">
        <v>19.818999999999999</v>
      </c>
      <c r="N1166" s="12">
        <v>539.62</v>
      </c>
      <c r="O1166" s="72">
        <v>6.23</v>
      </c>
      <c r="P1166" s="72">
        <v>8.3140000000000001</v>
      </c>
      <c r="Q1166" s="12">
        <v>24.242999999999999</v>
      </c>
      <c r="R1166" s="72">
        <v>0.28000000000000003</v>
      </c>
      <c r="S1166" s="72">
        <v>38.524999999999999</v>
      </c>
      <c r="T1166" s="12">
        <v>563.86300000000006</v>
      </c>
      <c r="U1166" s="72">
        <v>6.5090000000000003</v>
      </c>
      <c r="V1166" s="72">
        <v>8.3829999999999991</v>
      </c>
      <c r="W1166" s="12">
        <v>1273.6279999999999</v>
      </c>
      <c r="X1166" s="72">
        <v>14.702999999999999</v>
      </c>
      <c r="Y1166" s="72">
        <v>5.1879999999999997</v>
      </c>
      <c r="Z1166" s="12">
        <v>1837.491</v>
      </c>
      <c r="AA1166" s="72">
        <v>21.213000000000001</v>
      </c>
      <c r="AB1166" s="72">
        <v>3.7909999999999999</v>
      </c>
      <c r="AC1166" s="12">
        <v>6757.3490000000002</v>
      </c>
      <c r="AD1166" s="72">
        <v>78.009</v>
      </c>
      <c r="AE1166" s="72">
        <v>2.238</v>
      </c>
      <c r="AF1166" s="12">
        <v>4.6980000000000004</v>
      </c>
      <c r="AG1166" s="72">
        <v>5.3999999999999999E-2</v>
      </c>
      <c r="AH1166" s="72">
        <v>84.492999999999995</v>
      </c>
      <c r="AI1166" s="12">
        <v>366.95800000000003</v>
      </c>
      <c r="AJ1166" s="72">
        <v>4.2359999999999998</v>
      </c>
      <c r="AK1166" s="72">
        <v>9.5990000000000002</v>
      </c>
      <c r="AL1166" s="12">
        <v>371.65499999999997</v>
      </c>
      <c r="AM1166" s="72">
        <v>4.2910000000000004</v>
      </c>
      <c r="AN1166" s="72">
        <v>9.1530000000000005</v>
      </c>
      <c r="AO1166" s="12">
        <v>7129.0050000000001</v>
      </c>
      <c r="AP1166" s="72">
        <v>82.3</v>
      </c>
      <c r="AQ1166" s="72">
        <v>2.0939999999999999</v>
      </c>
      <c r="AR1166" s="12">
        <v>76.421999999999997</v>
      </c>
      <c r="AS1166" s="72">
        <v>0.88200000000000001</v>
      </c>
      <c r="AT1166" s="72">
        <v>44.314</v>
      </c>
      <c r="AU1166" s="12">
        <v>23.802</v>
      </c>
      <c r="AV1166" s="72">
        <v>0.27500000000000002</v>
      </c>
      <c r="AW1166" s="72">
        <v>67.105000000000004</v>
      </c>
      <c r="AX1166" s="12">
        <v>225.00800000000001</v>
      </c>
      <c r="AY1166" s="72">
        <v>2.5979999999999999</v>
      </c>
      <c r="AZ1166" s="72">
        <v>23.54</v>
      </c>
      <c r="BA1166" s="12">
        <v>248.809</v>
      </c>
      <c r="BB1166" s="72">
        <v>2.8719999999999999</v>
      </c>
      <c r="BC1166" s="72">
        <v>23.187999999999999</v>
      </c>
      <c r="BD1166" s="12">
        <v>145.97300000000001</v>
      </c>
      <c r="BE1166" s="72">
        <v>1.6850000000000001</v>
      </c>
      <c r="BF1166" s="72">
        <v>25.015000000000001</v>
      </c>
      <c r="BG1166" s="12">
        <v>394.78199999999998</v>
      </c>
      <c r="BH1166" s="72">
        <v>4.5579999999999998</v>
      </c>
      <c r="BI1166" s="72">
        <v>17.481999999999999</v>
      </c>
      <c r="BJ1166" s="12">
        <v>848.32100000000003</v>
      </c>
      <c r="BK1166" s="72">
        <v>9.7929999999999993</v>
      </c>
      <c r="BL1166" s="72">
        <v>10.656000000000001</v>
      </c>
      <c r="BM1166" s="12">
        <v>213.69900000000001</v>
      </c>
      <c r="BN1166" s="72">
        <v>2.4670000000000001</v>
      </c>
      <c r="BO1166" s="72">
        <v>17.78</v>
      </c>
      <c r="BP1166" s="12">
        <v>1062.021</v>
      </c>
      <c r="BQ1166" s="72">
        <v>12.26</v>
      </c>
      <c r="BR1166" s="72">
        <v>8.5030000000000001</v>
      </c>
      <c r="BS1166" s="12">
        <v>1533.2239999999999</v>
      </c>
      <c r="BT1166" s="72">
        <v>17.7</v>
      </c>
      <c r="BU1166" s="72">
        <v>7.6269999999999998</v>
      </c>
      <c r="BV1166" s="12">
        <v>8662.2289999999994</v>
      </c>
      <c r="BW1166" s="72">
        <v>100</v>
      </c>
      <c r="BX1166" s="72">
        <v>2.1179999999999999</v>
      </c>
      <c r="BY1166" s="13"/>
      <c r="BZ1166" s="13"/>
    </row>
    <row r="1167" spans="1:78" ht="12.75" customHeight="1">
      <c r="A1167" s="122" t="s">
        <v>44</v>
      </c>
      <c r="B1167" s="71" t="s">
        <v>74</v>
      </c>
      <c r="C1167" s="71" t="s">
        <v>26</v>
      </c>
      <c r="D1167" s="34">
        <v>42064</v>
      </c>
      <c r="E1167" s="12">
        <v>4859.8230000000003</v>
      </c>
      <c r="F1167" s="72">
        <v>55.314999999999998</v>
      </c>
      <c r="G1167" s="72">
        <v>2.7639999999999998</v>
      </c>
      <c r="H1167" s="12">
        <v>262.61399999999998</v>
      </c>
      <c r="I1167" s="72">
        <v>2.9889999999999999</v>
      </c>
      <c r="J1167" s="72">
        <v>19.228000000000002</v>
      </c>
      <c r="K1167" s="12">
        <v>213.749</v>
      </c>
      <c r="L1167" s="72">
        <v>2.4329999999999998</v>
      </c>
      <c r="M1167" s="72">
        <v>15.784000000000001</v>
      </c>
      <c r="N1167" s="12">
        <v>476.363</v>
      </c>
      <c r="O1167" s="72">
        <v>5.4219999999999997</v>
      </c>
      <c r="P1167" s="72">
        <v>14.2</v>
      </c>
      <c r="Q1167" s="12">
        <v>43.176000000000002</v>
      </c>
      <c r="R1167" s="72">
        <v>0.49099999999999999</v>
      </c>
      <c r="S1167" s="72">
        <v>62.412999999999997</v>
      </c>
      <c r="T1167" s="12">
        <v>519.53899999999999</v>
      </c>
      <c r="U1167" s="72">
        <v>5.9130000000000003</v>
      </c>
      <c r="V1167" s="72">
        <v>12.645</v>
      </c>
      <c r="W1167" s="12">
        <v>1338.42</v>
      </c>
      <c r="X1167" s="72">
        <v>15.234</v>
      </c>
      <c r="Y1167" s="72">
        <v>9.5749999999999993</v>
      </c>
      <c r="Z1167" s="12">
        <v>1857.9590000000001</v>
      </c>
      <c r="AA1167" s="72">
        <v>21.148</v>
      </c>
      <c r="AB1167" s="72">
        <v>6.444</v>
      </c>
      <c r="AC1167" s="12">
        <v>6717.7809999999999</v>
      </c>
      <c r="AD1167" s="72">
        <v>76.462999999999994</v>
      </c>
      <c r="AE1167" s="72">
        <v>2.3140000000000001</v>
      </c>
      <c r="AF1167" s="12">
        <v>39.055</v>
      </c>
      <c r="AG1167" s="72">
        <v>0.44500000000000001</v>
      </c>
      <c r="AH1167" s="72">
        <v>54.899000000000001</v>
      </c>
      <c r="AI1167" s="12">
        <v>419.36500000000001</v>
      </c>
      <c r="AJ1167" s="72">
        <v>4.7729999999999997</v>
      </c>
      <c r="AK1167" s="72">
        <v>10.087999999999999</v>
      </c>
      <c r="AL1167" s="12">
        <v>458.42</v>
      </c>
      <c r="AM1167" s="72">
        <v>5.218</v>
      </c>
      <c r="AN1167" s="72">
        <v>9.2620000000000005</v>
      </c>
      <c r="AO1167" s="12">
        <v>7176.201</v>
      </c>
      <c r="AP1167" s="72">
        <v>81.680000000000007</v>
      </c>
      <c r="AQ1167" s="72">
        <v>2.0510000000000002</v>
      </c>
      <c r="AR1167" s="12">
        <v>89.564999999999998</v>
      </c>
      <c r="AS1167" s="72">
        <v>1.0189999999999999</v>
      </c>
      <c r="AT1167" s="72">
        <v>26.361000000000001</v>
      </c>
      <c r="AU1167" s="12">
        <v>64.495000000000005</v>
      </c>
      <c r="AV1167" s="72">
        <v>0.73399999999999999</v>
      </c>
      <c r="AW1167" s="72">
        <v>54.622</v>
      </c>
      <c r="AX1167" s="12">
        <v>256.47699999999998</v>
      </c>
      <c r="AY1167" s="72">
        <v>2.919</v>
      </c>
      <c r="AZ1167" s="72">
        <v>28.445</v>
      </c>
      <c r="BA1167" s="12">
        <v>320.97199999999998</v>
      </c>
      <c r="BB1167" s="72">
        <v>3.653</v>
      </c>
      <c r="BC1167" s="72">
        <v>21.09</v>
      </c>
      <c r="BD1167" s="12">
        <v>91.85</v>
      </c>
      <c r="BE1167" s="72">
        <v>1.0449999999999999</v>
      </c>
      <c r="BF1167" s="72">
        <v>30.117000000000001</v>
      </c>
      <c r="BG1167" s="12">
        <v>412.822</v>
      </c>
      <c r="BH1167" s="72">
        <v>4.6989999999999998</v>
      </c>
      <c r="BI1167" s="72">
        <v>15.756</v>
      </c>
      <c r="BJ1167" s="12">
        <v>855.68</v>
      </c>
      <c r="BK1167" s="72">
        <v>9.7390000000000008</v>
      </c>
      <c r="BL1167" s="72">
        <v>11.363</v>
      </c>
      <c r="BM1167" s="12">
        <v>251.434</v>
      </c>
      <c r="BN1167" s="72">
        <v>2.8620000000000001</v>
      </c>
      <c r="BO1167" s="72">
        <v>14.228999999999999</v>
      </c>
      <c r="BP1167" s="12">
        <v>1107.114</v>
      </c>
      <c r="BQ1167" s="72">
        <v>12.601000000000001</v>
      </c>
      <c r="BR1167" s="72">
        <v>8.89</v>
      </c>
      <c r="BS1167" s="12">
        <v>1609.501</v>
      </c>
      <c r="BT1167" s="72">
        <v>18.32</v>
      </c>
      <c r="BU1167" s="72">
        <v>5.1660000000000004</v>
      </c>
      <c r="BV1167" s="12">
        <v>8785.7019999999993</v>
      </c>
      <c r="BW1167" s="72">
        <v>100</v>
      </c>
      <c r="BX1167" s="72">
        <v>2.0699999999999998</v>
      </c>
      <c r="BY1167" s="13"/>
      <c r="BZ1167" s="13"/>
    </row>
    <row r="1168" spans="1:78" ht="12.75" customHeight="1">
      <c r="A1168" s="122" t="s">
        <v>44</v>
      </c>
      <c r="B1168" s="71" t="s">
        <v>74</v>
      </c>
      <c r="C1168" s="71" t="s">
        <v>26</v>
      </c>
      <c r="D1168" s="34">
        <v>42156</v>
      </c>
      <c r="E1168" s="12">
        <v>4865.5320000000002</v>
      </c>
      <c r="F1168" s="72">
        <v>55.485999999999997</v>
      </c>
      <c r="G1168" s="72">
        <v>2.68</v>
      </c>
      <c r="H1168" s="12">
        <v>235.006</v>
      </c>
      <c r="I1168" s="72">
        <v>2.68</v>
      </c>
      <c r="J1168" s="72">
        <v>21.036999999999999</v>
      </c>
      <c r="K1168" s="12">
        <v>225.89699999999999</v>
      </c>
      <c r="L1168" s="72">
        <v>2.5760000000000001</v>
      </c>
      <c r="M1168" s="72">
        <v>18.018999999999998</v>
      </c>
      <c r="N1168" s="12">
        <v>460.90199999999999</v>
      </c>
      <c r="O1168" s="72">
        <v>5.2560000000000002</v>
      </c>
      <c r="P1168" s="72">
        <v>13.861000000000001</v>
      </c>
      <c r="Q1168" s="12">
        <v>39.012</v>
      </c>
      <c r="R1168" s="72">
        <v>0.44500000000000001</v>
      </c>
      <c r="S1168" s="72">
        <v>64.070999999999998</v>
      </c>
      <c r="T1168" s="12">
        <v>499.91399999999999</v>
      </c>
      <c r="U1168" s="72">
        <v>5.7009999999999996</v>
      </c>
      <c r="V1168" s="72">
        <v>13.183999999999999</v>
      </c>
      <c r="W1168" s="12">
        <v>1406.383</v>
      </c>
      <c r="X1168" s="72">
        <v>16.038</v>
      </c>
      <c r="Y1168" s="72">
        <v>5.71</v>
      </c>
      <c r="Z1168" s="12">
        <v>1906.297</v>
      </c>
      <c r="AA1168" s="72">
        <v>21.739000000000001</v>
      </c>
      <c r="AB1168" s="72">
        <v>4.1769999999999996</v>
      </c>
      <c r="AC1168" s="12">
        <v>6771.8289999999997</v>
      </c>
      <c r="AD1168" s="72">
        <v>77.224999999999994</v>
      </c>
      <c r="AE1168" s="72">
        <v>2.1419999999999999</v>
      </c>
      <c r="AF1168" s="12">
        <v>6.6710000000000003</v>
      </c>
      <c r="AG1168" s="72">
        <v>7.5999999999999998E-2</v>
      </c>
      <c r="AH1168" s="72">
        <v>113.965</v>
      </c>
      <c r="AI1168" s="12">
        <v>291.49299999999999</v>
      </c>
      <c r="AJ1168" s="72">
        <v>3.3239999999999998</v>
      </c>
      <c r="AK1168" s="72">
        <v>16.725999999999999</v>
      </c>
      <c r="AL1168" s="12">
        <v>298.16399999999999</v>
      </c>
      <c r="AM1168" s="72">
        <v>3.4</v>
      </c>
      <c r="AN1168" s="72">
        <v>16.844999999999999</v>
      </c>
      <c r="AO1168" s="12">
        <v>7069.9930000000004</v>
      </c>
      <c r="AP1168" s="72">
        <v>80.626000000000005</v>
      </c>
      <c r="AQ1168" s="72">
        <v>2.206</v>
      </c>
      <c r="AR1168" s="12">
        <v>69.316999999999993</v>
      </c>
      <c r="AS1168" s="72">
        <v>0.79</v>
      </c>
      <c r="AT1168" s="72">
        <v>32.314999999999998</v>
      </c>
      <c r="AU1168" s="12">
        <v>29.835999999999999</v>
      </c>
      <c r="AV1168" s="72">
        <v>0.34</v>
      </c>
      <c r="AW1168" s="72">
        <v>49.921999999999997</v>
      </c>
      <c r="AX1168" s="12">
        <v>238.94399999999999</v>
      </c>
      <c r="AY1168" s="72">
        <v>2.7250000000000001</v>
      </c>
      <c r="AZ1168" s="72">
        <v>20.544</v>
      </c>
      <c r="BA1168" s="12">
        <v>268.77999999999997</v>
      </c>
      <c r="BB1168" s="72">
        <v>3.0649999999999999</v>
      </c>
      <c r="BC1168" s="72">
        <v>20.622</v>
      </c>
      <c r="BD1168" s="12">
        <v>144.20099999999999</v>
      </c>
      <c r="BE1168" s="72">
        <v>1.6439999999999999</v>
      </c>
      <c r="BF1168" s="72">
        <v>18.433</v>
      </c>
      <c r="BG1168" s="12">
        <v>412.98</v>
      </c>
      <c r="BH1168" s="72">
        <v>4.71</v>
      </c>
      <c r="BI1168" s="72">
        <v>12.923999999999999</v>
      </c>
      <c r="BJ1168" s="12">
        <v>878.851</v>
      </c>
      <c r="BK1168" s="72">
        <v>10.022</v>
      </c>
      <c r="BL1168" s="72">
        <v>9.3710000000000004</v>
      </c>
      <c r="BM1168" s="12">
        <v>337.76100000000002</v>
      </c>
      <c r="BN1168" s="72">
        <v>3.8519999999999999</v>
      </c>
      <c r="BO1168" s="72">
        <v>17.795999999999999</v>
      </c>
      <c r="BP1168" s="12">
        <v>1216.6120000000001</v>
      </c>
      <c r="BQ1168" s="72">
        <v>13.874000000000001</v>
      </c>
      <c r="BR1168" s="72">
        <v>8.6</v>
      </c>
      <c r="BS1168" s="12">
        <v>1698.91</v>
      </c>
      <c r="BT1168" s="72">
        <v>19.373999999999999</v>
      </c>
      <c r="BU1168" s="72">
        <v>4.8319999999999999</v>
      </c>
      <c r="BV1168" s="12">
        <v>8768.9030000000002</v>
      </c>
      <c r="BW1168" s="72">
        <v>100</v>
      </c>
      <c r="BX1168" s="72">
        <v>2.0470000000000002</v>
      </c>
      <c r="BY1168" s="13"/>
      <c r="BZ1168" s="13"/>
    </row>
    <row r="1169" spans="1:78" ht="12.75" customHeight="1">
      <c r="A1169" s="122" t="s">
        <v>44</v>
      </c>
      <c r="B1169" s="71" t="s">
        <v>74</v>
      </c>
      <c r="C1169" s="71" t="s">
        <v>26</v>
      </c>
      <c r="D1169" s="34">
        <v>42614</v>
      </c>
      <c r="E1169" s="12">
        <v>4955.3630000000003</v>
      </c>
      <c r="F1169" s="72">
        <v>55.201999999999998</v>
      </c>
      <c r="G1169" s="72">
        <v>2.6880000000000002</v>
      </c>
      <c r="H1169" s="12">
        <v>297.005</v>
      </c>
      <c r="I1169" s="72">
        <v>3.3090000000000002</v>
      </c>
      <c r="J1169" s="72">
        <v>17.314</v>
      </c>
      <c r="K1169" s="12">
        <v>198.46600000000001</v>
      </c>
      <c r="L1169" s="72">
        <v>2.2109999999999999</v>
      </c>
      <c r="M1169" s="72">
        <v>16.074999999999999</v>
      </c>
      <c r="N1169" s="12">
        <v>495.47199999999998</v>
      </c>
      <c r="O1169" s="72">
        <v>5.5190000000000001</v>
      </c>
      <c r="P1169" s="72">
        <v>13.708</v>
      </c>
      <c r="Q1169" s="12">
        <v>33.764000000000003</v>
      </c>
      <c r="R1169" s="72">
        <v>0.376</v>
      </c>
      <c r="S1169" s="72">
        <v>41.554000000000002</v>
      </c>
      <c r="T1169" s="12">
        <v>529.23599999999999</v>
      </c>
      <c r="U1169" s="72">
        <v>5.8959999999999999</v>
      </c>
      <c r="V1169" s="72">
        <v>13.231</v>
      </c>
      <c r="W1169" s="12">
        <v>1541.068</v>
      </c>
      <c r="X1169" s="72">
        <v>17.167000000000002</v>
      </c>
      <c r="Y1169" s="72">
        <v>6.7210000000000001</v>
      </c>
      <c r="Z1169" s="12">
        <v>2070.3040000000001</v>
      </c>
      <c r="AA1169" s="72">
        <v>23.062999999999999</v>
      </c>
      <c r="AB1169" s="72">
        <v>4.016</v>
      </c>
      <c r="AC1169" s="12">
        <v>7025.6670000000004</v>
      </c>
      <c r="AD1169" s="72">
        <v>78.265000000000001</v>
      </c>
      <c r="AE1169" s="72">
        <v>2.3809999999999998</v>
      </c>
      <c r="AF1169" s="12">
        <v>2.903</v>
      </c>
      <c r="AG1169" s="72">
        <v>3.2000000000000001E-2</v>
      </c>
      <c r="AH1169" s="72">
        <v>105.22</v>
      </c>
      <c r="AI1169" s="12">
        <v>307.57900000000001</v>
      </c>
      <c r="AJ1169" s="72">
        <v>3.4260000000000002</v>
      </c>
      <c r="AK1169" s="72">
        <v>15.144</v>
      </c>
      <c r="AL1169" s="12">
        <v>310.483</v>
      </c>
      <c r="AM1169" s="72">
        <v>3.4590000000000001</v>
      </c>
      <c r="AN1169" s="72">
        <v>14.932</v>
      </c>
      <c r="AO1169" s="12">
        <v>7336.1490000000003</v>
      </c>
      <c r="AP1169" s="72">
        <v>81.724000000000004</v>
      </c>
      <c r="AQ1169" s="72">
        <v>2.339</v>
      </c>
      <c r="AR1169" s="12">
        <v>58.335999999999999</v>
      </c>
      <c r="AS1169" s="72">
        <v>0.65</v>
      </c>
      <c r="AT1169" s="72">
        <v>44.076999999999998</v>
      </c>
      <c r="AU1169" s="12">
        <v>10.397</v>
      </c>
      <c r="AV1169" s="72">
        <v>0.11600000000000001</v>
      </c>
      <c r="AW1169" s="72">
        <v>82.063000000000002</v>
      </c>
      <c r="AX1169" s="12">
        <v>246.53200000000001</v>
      </c>
      <c r="AY1169" s="72">
        <v>2.746</v>
      </c>
      <c r="AZ1169" s="72">
        <v>21.978999999999999</v>
      </c>
      <c r="BA1169" s="12">
        <v>256.928</v>
      </c>
      <c r="BB1169" s="72">
        <v>2.8620000000000001</v>
      </c>
      <c r="BC1169" s="72">
        <v>20.832999999999998</v>
      </c>
      <c r="BD1169" s="12">
        <v>89.706999999999994</v>
      </c>
      <c r="BE1169" s="72">
        <v>0.999</v>
      </c>
      <c r="BF1169" s="72">
        <v>30.274000000000001</v>
      </c>
      <c r="BG1169" s="12">
        <v>346.63600000000002</v>
      </c>
      <c r="BH1169" s="72">
        <v>3.8610000000000002</v>
      </c>
      <c r="BI1169" s="72">
        <v>15.513</v>
      </c>
      <c r="BJ1169" s="12">
        <v>918.24900000000002</v>
      </c>
      <c r="BK1169" s="72">
        <v>10.228999999999999</v>
      </c>
      <c r="BL1169" s="72">
        <v>9.0790000000000006</v>
      </c>
      <c r="BM1169" s="12">
        <v>317.39100000000002</v>
      </c>
      <c r="BN1169" s="72">
        <v>3.536</v>
      </c>
      <c r="BO1169" s="72">
        <v>12.596</v>
      </c>
      <c r="BP1169" s="12">
        <v>1235.6400000000001</v>
      </c>
      <c r="BQ1169" s="72">
        <v>13.765000000000001</v>
      </c>
      <c r="BR1169" s="72">
        <v>7.7130000000000001</v>
      </c>
      <c r="BS1169" s="12">
        <v>1640.6120000000001</v>
      </c>
      <c r="BT1169" s="72">
        <v>18.276</v>
      </c>
      <c r="BU1169" s="72">
        <v>4.6859999999999999</v>
      </c>
      <c r="BV1169" s="12">
        <v>8976.7610000000004</v>
      </c>
      <c r="BW1169" s="72">
        <v>100</v>
      </c>
      <c r="BX1169" s="72">
        <v>2.1419999999999999</v>
      </c>
      <c r="BY1169" s="13"/>
      <c r="BZ1169" s="13"/>
    </row>
    <row r="1170" spans="1:78" ht="12.75" customHeight="1">
      <c r="A1170" s="122" t="s">
        <v>44</v>
      </c>
      <c r="B1170" s="71" t="s">
        <v>74</v>
      </c>
      <c r="C1170" s="71" t="s">
        <v>26</v>
      </c>
      <c r="D1170" s="34">
        <v>42705</v>
      </c>
      <c r="E1170" s="12">
        <v>5089.0150000000003</v>
      </c>
      <c r="F1170" s="72">
        <v>56.048999999999999</v>
      </c>
      <c r="G1170" s="72">
        <v>2.4900000000000002</v>
      </c>
      <c r="H1170" s="12">
        <v>260.51799999999997</v>
      </c>
      <c r="I1170" s="72">
        <v>2.8690000000000002</v>
      </c>
      <c r="J1170" s="72">
        <v>19.065000000000001</v>
      </c>
      <c r="K1170" s="12">
        <v>216.43299999999999</v>
      </c>
      <c r="L1170" s="72">
        <v>2.3839999999999999</v>
      </c>
      <c r="M1170" s="72">
        <v>25.738</v>
      </c>
      <c r="N1170" s="12">
        <v>476.95100000000002</v>
      </c>
      <c r="O1170" s="72">
        <v>5.2530000000000001</v>
      </c>
      <c r="P1170" s="72">
        <v>15.369</v>
      </c>
      <c r="Q1170" s="12">
        <v>56.539000000000001</v>
      </c>
      <c r="R1170" s="72">
        <v>0.623</v>
      </c>
      <c r="S1170" s="72">
        <v>33.502000000000002</v>
      </c>
      <c r="T1170" s="12">
        <v>533.49</v>
      </c>
      <c r="U1170" s="72">
        <v>5.8760000000000003</v>
      </c>
      <c r="V1170" s="72">
        <v>13.584</v>
      </c>
      <c r="W1170" s="12">
        <v>1422.5219999999999</v>
      </c>
      <c r="X1170" s="72">
        <v>15.667</v>
      </c>
      <c r="Y1170" s="72">
        <v>6.5410000000000004</v>
      </c>
      <c r="Z1170" s="12">
        <v>1956.0119999999999</v>
      </c>
      <c r="AA1170" s="72">
        <v>21.542999999999999</v>
      </c>
      <c r="AB1170" s="72">
        <v>5.8789999999999996</v>
      </c>
      <c r="AC1170" s="12">
        <v>7045.027</v>
      </c>
      <c r="AD1170" s="72">
        <v>77.593000000000004</v>
      </c>
      <c r="AE1170" s="72">
        <v>2.7080000000000002</v>
      </c>
      <c r="AF1170" s="12">
        <v>9.9969999999999999</v>
      </c>
      <c r="AG1170" s="72">
        <v>0.11</v>
      </c>
      <c r="AH1170" s="72">
        <v>90.844999999999999</v>
      </c>
      <c r="AI1170" s="12">
        <v>353.64</v>
      </c>
      <c r="AJ1170" s="72">
        <v>3.895</v>
      </c>
      <c r="AK1170" s="72">
        <v>14.343999999999999</v>
      </c>
      <c r="AL1170" s="12">
        <v>363.637</v>
      </c>
      <c r="AM1170" s="72">
        <v>4.0049999999999999</v>
      </c>
      <c r="AN1170" s="72">
        <v>13.481999999999999</v>
      </c>
      <c r="AO1170" s="12">
        <v>7408.6639999999998</v>
      </c>
      <c r="AP1170" s="72">
        <v>81.597999999999999</v>
      </c>
      <c r="AQ1170" s="72">
        <v>2.7909999999999999</v>
      </c>
      <c r="AR1170" s="12">
        <v>136.66800000000001</v>
      </c>
      <c r="AS1170" s="72">
        <v>1.5049999999999999</v>
      </c>
      <c r="AT1170" s="72">
        <v>40.185000000000002</v>
      </c>
      <c r="AU1170" s="12">
        <v>10.782</v>
      </c>
      <c r="AV1170" s="72">
        <v>0.11899999999999999</v>
      </c>
      <c r="AW1170" s="72">
        <v>123.52200000000001</v>
      </c>
      <c r="AX1170" s="12">
        <v>231.88300000000001</v>
      </c>
      <c r="AY1170" s="72">
        <v>2.5539999999999998</v>
      </c>
      <c r="AZ1170" s="72">
        <v>20.706</v>
      </c>
      <c r="BA1170" s="12">
        <v>242.66499999999999</v>
      </c>
      <c r="BB1170" s="72">
        <v>2.673</v>
      </c>
      <c r="BC1170" s="72">
        <v>20.484000000000002</v>
      </c>
      <c r="BD1170" s="12">
        <v>57.985999999999997</v>
      </c>
      <c r="BE1170" s="72">
        <v>0.63900000000000001</v>
      </c>
      <c r="BF1170" s="72">
        <v>35.320999999999998</v>
      </c>
      <c r="BG1170" s="12">
        <v>300.64999999999998</v>
      </c>
      <c r="BH1170" s="72">
        <v>3.3109999999999999</v>
      </c>
      <c r="BI1170" s="72">
        <v>17.853000000000002</v>
      </c>
      <c r="BJ1170" s="12">
        <v>841.08699999999999</v>
      </c>
      <c r="BK1170" s="72">
        <v>9.2639999999999993</v>
      </c>
      <c r="BL1170" s="72">
        <v>9.7759999999999998</v>
      </c>
      <c r="BM1170" s="12">
        <v>392.44200000000001</v>
      </c>
      <c r="BN1170" s="72">
        <v>4.3220000000000001</v>
      </c>
      <c r="BO1170" s="72">
        <v>13.263</v>
      </c>
      <c r="BP1170" s="12">
        <v>1233.53</v>
      </c>
      <c r="BQ1170" s="72">
        <v>13.586</v>
      </c>
      <c r="BR1170" s="72">
        <v>8.1259999999999994</v>
      </c>
      <c r="BS1170" s="12">
        <v>1670.848</v>
      </c>
      <c r="BT1170" s="72">
        <v>18.402000000000001</v>
      </c>
      <c r="BU1170" s="72">
        <v>6.7779999999999996</v>
      </c>
      <c r="BV1170" s="12">
        <v>9079.5130000000008</v>
      </c>
      <c r="BW1170" s="72">
        <v>100</v>
      </c>
      <c r="BX1170" s="72">
        <v>2.4260000000000002</v>
      </c>
      <c r="BY1170" s="13"/>
      <c r="BZ1170" s="13"/>
    </row>
    <row r="1171" spans="1:78" ht="12.75" customHeight="1">
      <c r="A1171" s="122" t="s">
        <v>44</v>
      </c>
      <c r="B1171" s="71" t="s">
        <v>74</v>
      </c>
      <c r="C1171" s="71" t="s">
        <v>26</v>
      </c>
      <c r="D1171" s="34">
        <v>42795</v>
      </c>
      <c r="E1171" s="12">
        <v>4840.3599999999997</v>
      </c>
      <c r="F1171" s="72">
        <v>54.03</v>
      </c>
      <c r="G1171" s="72">
        <v>2.7850000000000001</v>
      </c>
      <c r="H1171" s="12">
        <v>359.46899999999999</v>
      </c>
      <c r="I1171" s="72">
        <v>4.0129999999999999</v>
      </c>
      <c r="J1171" s="72">
        <v>13.978999999999999</v>
      </c>
      <c r="K1171" s="12">
        <v>222.577</v>
      </c>
      <c r="L1171" s="72">
        <v>2.4849999999999999</v>
      </c>
      <c r="M1171" s="72">
        <v>17.353000000000002</v>
      </c>
      <c r="N1171" s="12">
        <v>582.04600000000005</v>
      </c>
      <c r="O1171" s="72">
        <v>6.4969999999999999</v>
      </c>
      <c r="P1171" s="72">
        <v>9.5670000000000002</v>
      </c>
      <c r="Q1171" s="12">
        <v>49</v>
      </c>
      <c r="R1171" s="72">
        <v>0.54700000000000004</v>
      </c>
      <c r="S1171" s="72">
        <v>33.898000000000003</v>
      </c>
      <c r="T1171" s="12">
        <v>631.04600000000005</v>
      </c>
      <c r="U1171" s="72">
        <v>7.0439999999999996</v>
      </c>
      <c r="V1171" s="72">
        <v>8.6080000000000005</v>
      </c>
      <c r="W1171" s="12">
        <v>1528.192</v>
      </c>
      <c r="X1171" s="72">
        <v>17.058</v>
      </c>
      <c r="Y1171" s="72">
        <v>4.8499999999999996</v>
      </c>
      <c r="Z1171" s="12">
        <v>2159.2379999999998</v>
      </c>
      <c r="AA1171" s="72">
        <v>24.102</v>
      </c>
      <c r="AB1171" s="72">
        <v>3.19</v>
      </c>
      <c r="AC1171" s="12">
        <v>6999.5969999999998</v>
      </c>
      <c r="AD1171" s="72">
        <v>78.132999999999996</v>
      </c>
      <c r="AE1171" s="72">
        <v>2.2719999999999998</v>
      </c>
      <c r="AF1171" s="12">
        <v>0</v>
      </c>
      <c r="AG1171" s="72">
        <v>0</v>
      </c>
      <c r="AH1171" s="72">
        <v>0</v>
      </c>
      <c r="AI1171" s="12">
        <v>358.16800000000001</v>
      </c>
      <c r="AJ1171" s="72">
        <v>3.9980000000000002</v>
      </c>
      <c r="AK1171" s="72">
        <v>16.917000000000002</v>
      </c>
      <c r="AL1171" s="12">
        <v>358.16800000000001</v>
      </c>
      <c r="AM1171" s="72">
        <v>3.9980000000000002</v>
      </c>
      <c r="AN1171" s="72">
        <v>16.917000000000002</v>
      </c>
      <c r="AO1171" s="12">
        <v>7357.7650000000003</v>
      </c>
      <c r="AP1171" s="72">
        <v>82.131</v>
      </c>
      <c r="AQ1171" s="72">
        <v>2.2919999999999998</v>
      </c>
      <c r="AR1171" s="12">
        <v>113.94499999999999</v>
      </c>
      <c r="AS1171" s="72">
        <v>1.272</v>
      </c>
      <c r="AT1171" s="72">
        <v>28.693999999999999</v>
      </c>
      <c r="AU1171" s="12">
        <v>11.938000000000001</v>
      </c>
      <c r="AV1171" s="72">
        <v>0.13300000000000001</v>
      </c>
      <c r="AW1171" s="72">
        <v>67.966999999999999</v>
      </c>
      <c r="AX1171" s="12">
        <v>217.08099999999999</v>
      </c>
      <c r="AY1171" s="72">
        <v>2.423</v>
      </c>
      <c r="AZ1171" s="72">
        <v>18.132999999999999</v>
      </c>
      <c r="BA1171" s="12">
        <v>229.01900000000001</v>
      </c>
      <c r="BB1171" s="72">
        <v>2.556</v>
      </c>
      <c r="BC1171" s="72">
        <v>17.652999999999999</v>
      </c>
      <c r="BD1171" s="12">
        <v>168.16300000000001</v>
      </c>
      <c r="BE1171" s="72">
        <v>1.877</v>
      </c>
      <c r="BF1171" s="72">
        <v>26.341000000000001</v>
      </c>
      <c r="BG1171" s="12">
        <v>397.18200000000002</v>
      </c>
      <c r="BH1171" s="72">
        <v>4.4340000000000002</v>
      </c>
      <c r="BI1171" s="72">
        <v>17.613</v>
      </c>
      <c r="BJ1171" s="12">
        <v>756.00800000000004</v>
      </c>
      <c r="BK1171" s="72">
        <v>8.4390000000000001</v>
      </c>
      <c r="BL1171" s="72">
        <v>12.096</v>
      </c>
      <c r="BM1171" s="12">
        <v>333.69099999999997</v>
      </c>
      <c r="BN1171" s="72">
        <v>3.7250000000000001</v>
      </c>
      <c r="BO1171" s="72">
        <v>14.702999999999999</v>
      </c>
      <c r="BP1171" s="12">
        <v>1089.6990000000001</v>
      </c>
      <c r="BQ1171" s="72">
        <v>12.164</v>
      </c>
      <c r="BR1171" s="72">
        <v>9.2989999999999995</v>
      </c>
      <c r="BS1171" s="12">
        <v>1600.827</v>
      </c>
      <c r="BT1171" s="72">
        <v>17.869</v>
      </c>
      <c r="BU1171" s="72">
        <v>6.6630000000000003</v>
      </c>
      <c r="BV1171" s="12">
        <v>8958.5920000000006</v>
      </c>
      <c r="BW1171" s="72">
        <v>100</v>
      </c>
      <c r="BX1171" s="72">
        <v>2.2330000000000001</v>
      </c>
      <c r="BY1171" s="13"/>
      <c r="BZ1171" s="13"/>
    </row>
    <row r="1172" spans="1:78" ht="12.75" customHeight="1">
      <c r="A1172" s="122" t="s">
        <v>44</v>
      </c>
      <c r="B1172" s="71" t="s">
        <v>74</v>
      </c>
      <c r="C1172" s="71" t="s">
        <v>26</v>
      </c>
      <c r="D1172" s="34">
        <v>42887</v>
      </c>
      <c r="E1172" s="12">
        <v>4769.7330000000002</v>
      </c>
      <c r="F1172" s="72">
        <v>54.759</v>
      </c>
      <c r="G1172" s="72">
        <v>2.1440000000000001</v>
      </c>
      <c r="H1172" s="12">
        <v>289.31900000000002</v>
      </c>
      <c r="I1172" s="72">
        <v>3.3220000000000001</v>
      </c>
      <c r="J1172" s="72">
        <v>20.335999999999999</v>
      </c>
      <c r="K1172" s="12">
        <v>246.459</v>
      </c>
      <c r="L1172" s="72">
        <v>2.8290000000000002</v>
      </c>
      <c r="M1172" s="72">
        <v>18.257999999999999</v>
      </c>
      <c r="N1172" s="12">
        <v>535.77800000000002</v>
      </c>
      <c r="O1172" s="72">
        <v>6.1509999999999998</v>
      </c>
      <c r="P1172" s="72">
        <v>12.207000000000001</v>
      </c>
      <c r="Q1172" s="12">
        <v>63.146999999999998</v>
      </c>
      <c r="R1172" s="72">
        <v>0.72499999999999998</v>
      </c>
      <c r="S1172" s="72">
        <v>27.920999999999999</v>
      </c>
      <c r="T1172" s="12">
        <v>598.92499999999995</v>
      </c>
      <c r="U1172" s="72">
        <v>6.8760000000000003</v>
      </c>
      <c r="V1172" s="72">
        <v>11.446999999999999</v>
      </c>
      <c r="W1172" s="12">
        <v>1507.048</v>
      </c>
      <c r="X1172" s="72">
        <v>17.302</v>
      </c>
      <c r="Y1172" s="72">
        <v>6.758</v>
      </c>
      <c r="Z1172" s="12">
        <v>2105.973</v>
      </c>
      <c r="AA1172" s="72">
        <v>24.178000000000001</v>
      </c>
      <c r="AB1172" s="72">
        <v>4.7030000000000003</v>
      </c>
      <c r="AC1172" s="12">
        <v>6875.7060000000001</v>
      </c>
      <c r="AD1172" s="72">
        <v>78.936000000000007</v>
      </c>
      <c r="AE1172" s="72">
        <v>2.0920000000000001</v>
      </c>
      <c r="AF1172" s="12">
        <v>3.153</v>
      </c>
      <c r="AG1172" s="72">
        <v>3.5999999999999997E-2</v>
      </c>
      <c r="AH1172" s="72">
        <v>104.79600000000001</v>
      </c>
      <c r="AI1172" s="12">
        <v>310.95299999999997</v>
      </c>
      <c r="AJ1172" s="72">
        <v>3.57</v>
      </c>
      <c r="AK1172" s="72">
        <v>11.37</v>
      </c>
      <c r="AL1172" s="12">
        <v>314.10599999999999</v>
      </c>
      <c r="AM1172" s="72">
        <v>3.6059999999999999</v>
      </c>
      <c r="AN1172" s="72">
        <v>11.244999999999999</v>
      </c>
      <c r="AO1172" s="12">
        <v>7189.8119999999999</v>
      </c>
      <c r="AP1172" s="72">
        <v>82.542000000000002</v>
      </c>
      <c r="AQ1172" s="72">
        <v>2.1619999999999999</v>
      </c>
      <c r="AR1172" s="12">
        <v>46.042000000000002</v>
      </c>
      <c r="AS1172" s="72">
        <v>0.52900000000000003</v>
      </c>
      <c r="AT1172" s="72">
        <v>28.515999999999998</v>
      </c>
      <c r="AU1172" s="12">
        <v>3.1949999999999998</v>
      </c>
      <c r="AV1172" s="72">
        <v>3.6999999999999998E-2</v>
      </c>
      <c r="AW1172" s="72">
        <v>107.75700000000001</v>
      </c>
      <c r="AX1172" s="12">
        <v>186.33</v>
      </c>
      <c r="AY1172" s="72">
        <v>2.1389999999999998</v>
      </c>
      <c r="AZ1172" s="72">
        <v>19.896000000000001</v>
      </c>
      <c r="BA1172" s="12">
        <v>189.52500000000001</v>
      </c>
      <c r="BB1172" s="72">
        <v>2.1760000000000002</v>
      </c>
      <c r="BC1172" s="72">
        <v>19.664999999999999</v>
      </c>
      <c r="BD1172" s="12">
        <v>112.209</v>
      </c>
      <c r="BE1172" s="72">
        <v>1.288</v>
      </c>
      <c r="BF1172" s="72">
        <v>30.259</v>
      </c>
      <c r="BG1172" s="12">
        <v>301.73399999999998</v>
      </c>
      <c r="BH1172" s="72">
        <v>3.464</v>
      </c>
      <c r="BI1172" s="72">
        <v>15.345000000000001</v>
      </c>
      <c r="BJ1172" s="12">
        <v>851.89</v>
      </c>
      <c r="BK1172" s="72">
        <v>9.7799999999999994</v>
      </c>
      <c r="BL1172" s="72">
        <v>9.3279999999999994</v>
      </c>
      <c r="BM1172" s="12">
        <v>320.96300000000002</v>
      </c>
      <c r="BN1172" s="72">
        <v>3.6850000000000001</v>
      </c>
      <c r="BO1172" s="72">
        <v>10.574</v>
      </c>
      <c r="BP1172" s="12">
        <v>1172.8530000000001</v>
      </c>
      <c r="BQ1172" s="72">
        <v>13.465</v>
      </c>
      <c r="BR1172" s="72">
        <v>7.0970000000000004</v>
      </c>
      <c r="BS1172" s="12">
        <v>1520.6289999999999</v>
      </c>
      <c r="BT1172" s="72">
        <v>17.457999999999998</v>
      </c>
      <c r="BU1172" s="72">
        <v>6.1440000000000001</v>
      </c>
      <c r="BV1172" s="12">
        <v>8710.4419999999991</v>
      </c>
      <c r="BW1172" s="72">
        <v>100</v>
      </c>
      <c r="BX1172" s="72">
        <v>2.1259999999999999</v>
      </c>
      <c r="BY1172" s="13"/>
      <c r="BZ1172" s="13"/>
    </row>
    <row r="1173" spans="1:78" ht="12.75" customHeight="1">
      <c r="A1173" s="122" t="s">
        <v>44</v>
      </c>
      <c r="B1173" s="71" t="s">
        <v>74</v>
      </c>
      <c r="C1173" s="71" t="s">
        <v>26</v>
      </c>
      <c r="D1173" s="34">
        <v>43344</v>
      </c>
      <c r="E1173" s="12">
        <v>4921.6139999999996</v>
      </c>
      <c r="F1173" s="72">
        <v>54.807000000000002</v>
      </c>
      <c r="G1173" s="72">
        <v>2.5619999999999998</v>
      </c>
      <c r="H1173" s="12">
        <v>332.63</v>
      </c>
      <c r="I1173" s="72">
        <v>3.7040000000000002</v>
      </c>
      <c r="J1173" s="72">
        <v>16.600999999999999</v>
      </c>
      <c r="K1173" s="12">
        <v>254.846</v>
      </c>
      <c r="L1173" s="72">
        <v>2.8380000000000001</v>
      </c>
      <c r="M1173" s="72">
        <v>18.152000000000001</v>
      </c>
      <c r="N1173" s="12">
        <v>587.47500000000002</v>
      </c>
      <c r="O1173" s="72">
        <v>6.5419999999999998</v>
      </c>
      <c r="P1173" s="72">
        <v>13.231</v>
      </c>
      <c r="Q1173" s="12">
        <v>27.12</v>
      </c>
      <c r="R1173" s="72">
        <v>0.30199999999999999</v>
      </c>
      <c r="S1173" s="72">
        <v>75.272000000000006</v>
      </c>
      <c r="T1173" s="12">
        <v>614.596</v>
      </c>
      <c r="U1173" s="72">
        <v>6.8440000000000003</v>
      </c>
      <c r="V1173" s="72">
        <v>14.045999999999999</v>
      </c>
      <c r="W1173" s="12">
        <v>1471.498</v>
      </c>
      <c r="X1173" s="72">
        <v>16.385999999999999</v>
      </c>
      <c r="Y1173" s="72">
        <v>8.5749999999999993</v>
      </c>
      <c r="Z1173" s="12">
        <v>2086.0929999999998</v>
      </c>
      <c r="AA1173" s="72">
        <v>23.231000000000002</v>
      </c>
      <c r="AB1173" s="72">
        <v>5.6219999999999999</v>
      </c>
      <c r="AC1173" s="12">
        <v>7007.7070000000003</v>
      </c>
      <c r="AD1173" s="72">
        <v>78.037000000000006</v>
      </c>
      <c r="AE1173" s="72">
        <v>2.383</v>
      </c>
      <c r="AF1173" s="12">
        <v>11.797000000000001</v>
      </c>
      <c r="AG1173" s="72">
        <v>0.13100000000000001</v>
      </c>
      <c r="AH1173" s="72">
        <v>82.739000000000004</v>
      </c>
      <c r="AI1173" s="12">
        <v>262.322</v>
      </c>
      <c r="AJ1173" s="72">
        <v>2.9209999999999998</v>
      </c>
      <c r="AK1173" s="72">
        <v>15.996</v>
      </c>
      <c r="AL1173" s="12">
        <v>274.11900000000003</v>
      </c>
      <c r="AM1173" s="72">
        <v>3.0529999999999999</v>
      </c>
      <c r="AN1173" s="72">
        <v>16.309999999999999</v>
      </c>
      <c r="AO1173" s="12">
        <v>7281.826</v>
      </c>
      <c r="AP1173" s="72">
        <v>81.09</v>
      </c>
      <c r="AQ1173" s="72">
        <v>2.5369999999999999</v>
      </c>
      <c r="AR1173" s="12">
        <v>60.332999999999998</v>
      </c>
      <c r="AS1173" s="72">
        <v>0.67200000000000004</v>
      </c>
      <c r="AT1173" s="72">
        <v>34.226999999999997</v>
      </c>
      <c r="AU1173" s="12">
        <v>14.108000000000001</v>
      </c>
      <c r="AV1173" s="72">
        <v>0.157</v>
      </c>
      <c r="AW1173" s="72">
        <v>63.128999999999998</v>
      </c>
      <c r="AX1173" s="12">
        <v>218.04400000000001</v>
      </c>
      <c r="AY1173" s="72">
        <v>2.4279999999999999</v>
      </c>
      <c r="AZ1173" s="72">
        <v>21.756</v>
      </c>
      <c r="BA1173" s="12">
        <v>232.15199999999999</v>
      </c>
      <c r="BB1173" s="72">
        <v>2.585</v>
      </c>
      <c r="BC1173" s="72">
        <v>20.742999999999999</v>
      </c>
      <c r="BD1173" s="12">
        <v>148.709</v>
      </c>
      <c r="BE1173" s="72">
        <v>1.6559999999999999</v>
      </c>
      <c r="BF1173" s="72">
        <v>18.974</v>
      </c>
      <c r="BG1173" s="12">
        <v>380.86099999999999</v>
      </c>
      <c r="BH1173" s="72">
        <v>4.2409999999999997</v>
      </c>
      <c r="BI1173" s="72">
        <v>14.738</v>
      </c>
      <c r="BJ1173" s="12">
        <v>879.74199999999996</v>
      </c>
      <c r="BK1173" s="72">
        <v>9.7970000000000006</v>
      </c>
      <c r="BL1173" s="72">
        <v>9.5749999999999993</v>
      </c>
      <c r="BM1173" s="12">
        <v>377.18200000000002</v>
      </c>
      <c r="BN1173" s="72">
        <v>4.2</v>
      </c>
      <c r="BO1173" s="72">
        <v>9.6050000000000004</v>
      </c>
      <c r="BP1173" s="12">
        <v>1256.924</v>
      </c>
      <c r="BQ1173" s="72">
        <v>13.997</v>
      </c>
      <c r="BR1173" s="72">
        <v>6.4749999999999996</v>
      </c>
      <c r="BS1173" s="12">
        <v>1698.1179999999999</v>
      </c>
      <c r="BT1173" s="72">
        <v>18.91</v>
      </c>
      <c r="BU1173" s="72">
        <v>5.4980000000000002</v>
      </c>
      <c r="BV1173" s="12">
        <v>8979.9439999999995</v>
      </c>
      <c r="BW1173" s="72">
        <v>100</v>
      </c>
      <c r="BX1173" s="72">
        <v>2.8340000000000001</v>
      </c>
      <c r="BY1173" s="13"/>
      <c r="BZ1173" s="13"/>
    </row>
    <row r="1174" spans="1:78" ht="12.75" customHeight="1">
      <c r="A1174" s="122" t="s">
        <v>44</v>
      </c>
      <c r="B1174" s="71" t="s">
        <v>74</v>
      </c>
      <c r="C1174" s="71" t="s">
        <v>26</v>
      </c>
      <c r="D1174" s="34">
        <v>43435</v>
      </c>
      <c r="E1174" s="12">
        <v>5126.6059999999998</v>
      </c>
      <c r="F1174" s="72">
        <v>55.978999999999999</v>
      </c>
      <c r="G1174" s="72">
        <v>2.6659999999999999</v>
      </c>
      <c r="H1174" s="12">
        <v>247.17699999999999</v>
      </c>
      <c r="I1174" s="72">
        <v>2.6989999999999998</v>
      </c>
      <c r="J1174" s="72">
        <v>21.606999999999999</v>
      </c>
      <c r="K1174" s="12">
        <v>233.97200000000001</v>
      </c>
      <c r="L1174" s="72">
        <v>2.5550000000000002</v>
      </c>
      <c r="M1174" s="72">
        <v>16.920999999999999</v>
      </c>
      <c r="N1174" s="12">
        <v>481.149</v>
      </c>
      <c r="O1174" s="72">
        <v>5.2539999999999996</v>
      </c>
      <c r="P1174" s="72">
        <v>13.233000000000001</v>
      </c>
      <c r="Q1174" s="12">
        <v>12.951000000000001</v>
      </c>
      <c r="R1174" s="72">
        <v>0.14099999999999999</v>
      </c>
      <c r="S1174" s="72">
        <v>73.8</v>
      </c>
      <c r="T1174" s="12">
        <v>494.1</v>
      </c>
      <c r="U1174" s="72">
        <v>5.3949999999999996</v>
      </c>
      <c r="V1174" s="72">
        <v>12.753</v>
      </c>
      <c r="W1174" s="12">
        <v>1663.0840000000001</v>
      </c>
      <c r="X1174" s="72">
        <v>18.16</v>
      </c>
      <c r="Y1174" s="72">
        <v>5.4610000000000003</v>
      </c>
      <c r="Z1174" s="12">
        <v>2157.1849999999999</v>
      </c>
      <c r="AA1174" s="72">
        <v>23.555</v>
      </c>
      <c r="AB1174" s="72">
        <v>4.4660000000000002</v>
      </c>
      <c r="AC1174" s="12">
        <v>7283.7910000000002</v>
      </c>
      <c r="AD1174" s="72">
        <v>79.534999999999997</v>
      </c>
      <c r="AE1174" s="72">
        <v>2.254</v>
      </c>
      <c r="AF1174" s="12">
        <v>0.89</v>
      </c>
      <c r="AG1174" s="72">
        <v>0.01</v>
      </c>
      <c r="AH1174" s="72">
        <v>109.505</v>
      </c>
      <c r="AI1174" s="12">
        <v>229.03899999999999</v>
      </c>
      <c r="AJ1174" s="72">
        <v>2.5009999999999999</v>
      </c>
      <c r="AK1174" s="72">
        <v>14.696</v>
      </c>
      <c r="AL1174" s="12">
        <v>229.929</v>
      </c>
      <c r="AM1174" s="72">
        <v>2.5110000000000001</v>
      </c>
      <c r="AN1174" s="72">
        <v>14.651999999999999</v>
      </c>
      <c r="AO1174" s="12">
        <v>7513.72</v>
      </c>
      <c r="AP1174" s="72">
        <v>82.045000000000002</v>
      </c>
      <c r="AQ1174" s="72">
        <v>2.2000000000000002</v>
      </c>
      <c r="AR1174" s="12">
        <v>78.736000000000004</v>
      </c>
      <c r="AS1174" s="72">
        <v>0.86</v>
      </c>
      <c r="AT1174" s="72">
        <v>34.970999999999997</v>
      </c>
      <c r="AU1174" s="12">
        <v>19.312000000000001</v>
      </c>
      <c r="AV1174" s="72">
        <v>0.21099999999999999</v>
      </c>
      <c r="AW1174" s="72">
        <v>57.658999999999999</v>
      </c>
      <c r="AX1174" s="12">
        <v>207.09399999999999</v>
      </c>
      <c r="AY1174" s="72">
        <v>2.2610000000000001</v>
      </c>
      <c r="AZ1174" s="72">
        <v>24.175000000000001</v>
      </c>
      <c r="BA1174" s="12">
        <v>226.40600000000001</v>
      </c>
      <c r="BB1174" s="72">
        <v>2.472</v>
      </c>
      <c r="BC1174" s="72">
        <v>24.233000000000001</v>
      </c>
      <c r="BD1174" s="12">
        <v>124.71299999999999</v>
      </c>
      <c r="BE1174" s="72">
        <v>1.3620000000000001</v>
      </c>
      <c r="BF1174" s="72">
        <v>33.817999999999998</v>
      </c>
      <c r="BG1174" s="12">
        <v>351.11799999999999</v>
      </c>
      <c r="BH1174" s="72">
        <v>3.8340000000000001</v>
      </c>
      <c r="BI1174" s="72">
        <v>17.64</v>
      </c>
      <c r="BJ1174" s="12">
        <v>863.952</v>
      </c>
      <c r="BK1174" s="72">
        <v>9.4339999999999993</v>
      </c>
      <c r="BL1174" s="72">
        <v>9.9109999999999996</v>
      </c>
      <c r="BM1174" s="12">
        <v>350.49599999999998</v>
      </c>
      <c r="BN1174" s="72">
        <v>3.827</v>
      </c>
      <c r="BO1174" s="72">
        <v>15.103</v>
      </c>
      <c r="BP1174" s="12">
        <v>1214.4469999999999</v>
      </c>
      <c r="BQ1174" s="72">
        <v>13.260999999999999</v>
      </c>
      <c r="BR1174" s="72">
        <v>8.3919999999999995</v>
      </c>
      <c r="BS1174" s="12">
        <v>1644.3019999999999</v>
      </c>
      <c r="BT1174" s="72">
        <v>17.954999999999998</v>
      </c>
      <c r="BU1174" s="72">
        <v>6.2720000000000002</v>
      </c>
      <c r="BV1174" s="12">
        <v>9158.0220000000008</v>
      </c>
      <c r="BW1174" s="72">
        <v>100</v>
      </c>
      <c r="BX1174" s="72">
        <v>1.9670000000000001</v>
      </c>
      <c r="BY1174" s="13"/>
      <c r="BZ1174" s="13"/>
    </row>
    <row r="1175" spans="1:78" ht="12.75" customHeight="1">
      <c r="A1175" s="122" t="s">
        <v>44</v>
      </c>
      <c r="B1175" s="71" t="s">
        <v>74</v>
      </c>
      <c r="C1175" s="71" t="s">
        <v>26</v>
      </c>
      <c r="D1175" s="34">
        <v>43525</v>
      </c>
      <c r="E1175" s="12">
        <v>5236.866</v>
      </c>
      <c r="F1175" s="72">
        <v>58.085000000000001</v>
      </c>
      <c r="G1175" s="72">
        <v>2.823</v>
      </c>
      <c r="H1175" s="12">
        <v>219.30099999999999</v>
      </c>
      <c r="I1175" s="72">
        <v>2.4319999999999999</v>
      </c>
      <c r="J1175" s="72">
        <v>18.571999999999999</v>
      </c>
      <c r="K1175" s="12">
        <v>212.47200000000001</v>
      </c>
      <c r="L1175" s="72">
        <v>2.3570000000000002</v>
      </c>
      <c r="M1175" s="72">
        <v>19.861000000000001</v>
      </c>
      <c r="N1175" s="12">
        <v>449.09699999999998</v>
      </c>
      <c r="O1175" s="72">
        <v>4.9809999999999999</v>
      </c>
      <c r="P1175" s="72">
        <v>10.36</v>
      </c>
      <c r="Q1175" s="12">
        <v>16.11</v>
      </c>
      <c r="R1175" s="72">
        <v>0.17899999999999999</v>
      </c>
      <c r="S1175" s="72">
        <v>73.144000000000005</v>
      </c>
      <c r="T1175" s="12">
        <v>465.20699999999999</v>
      </c>
      <c r="U1175" s="72">
        <v>5.16</v>
      </c>
      <c r="V1175" s="72">
        <v>10.603999999999999</v>
      </c>
      <c r="W1175" s="12">
        <v>1615.7380000000001</v>
      </c>
      <c r="X1175" s="72">
        <v>17.920999999999999</v>
      </c>
      <c r="Y1175" s="72">
        <v>5.95</v>
      </c>
      <c r="Z1175" s="12">
        <v>2080.9459999999999</v>
      </c>
      <c r="AA1175" s="72">
        <v>23.081</v>
      </c>
      <c r="AB1175" s="72">
        <v>4.226</v>
      </c>
      <c r="AC1175" s="12">
        <v>7317.8109999999997</v>
      </c>
      <c r="AD1175" s="72">
        <v>81.167000000000002</v>
      </c>
      <c r="AE1175" s="72">
        <v>2.391</v>
      </c>
      <c r="AF1175" s="12">
        <v>24.937999999999999</v>
      </c>
      <c r="AG1175" s="72">
        <v>0.27700000000000002</v>
      </c>
      <c r="AH1175" s="72">
        <v>62.624000000000002</v>
      </c>
      <c r="AI1175" s="12">
        <v>214.52799999999999</v>
      </c>
      <c r="AJ1175" s="72">
        <v>2.379</v>
      </c>
      <c r="AK1175" s="72">
        <v>25.645</v>
      </c>
      <c r="AL1175" s="12">
        <v>239.46600000000001</v>
      </c>
      <c r="AM1175" s="72">
        <v>2.6560000000000001</v>
      </c>
      <c r="AN1175" s="72">
        <v>24.657</v>
      </c>
      <c r="AO1175" s="12">
        <v>7557.277</v>
      </c>
      <c r="AP1175" s="72">
        <v>83.822999999999993</v>
      </c>
      <c r="AQ1175" s="72">
        <v>2.5830000000000002</v>
      </c>
      <c r="AR1175" s="12">
        <v>40.479999999999997</v>
      </c>
      <c r="AS1175" s="72">
        <v>0.44900000000000001</v>
      </c>
      <c r="AT1175" s="72">
        <v>32.658000000000001</v>
      </c>
      <c r="AU1175" s="12">
        <v>10.295</v>
      </c>
      <c r="AV1175" s="72">
        <v>0.114</v>
      </c>
      <c r="AW1175" s="72">
        <v>102.708</v>
      </c>
      <c r="AX1175" s="12">
        <v>306.30900000000003</v>
      </c>
      <c r="AY1175" s="72">
        <v>3.3969999999999998</v>
      </c>
      <c r="AZ1175" s="72">
        <v>20.526</v>
      </c>
      <c r="BA1175" s="12">
        <v>316.60399999999998</v>
      </c>
      <c r="BB1175" s="72">
        <v>3.512</v>
      </c>
      <c r="BC1175" s="72">
        <v>19.654</v>
      </c>
      <c r="BD1175" s="12">
        <v>118.048</v>
      </c>
      <c r="BE1175" s="72">
        <v>1.3089999999999999</v>
      </c>
      <c r="BF1175" s="72">
        <v>36.713000000000001</v>
      </c>
      <c r="BG1175" s="12">
        <v>434.65199999999999</v>
      </c>
      <c r="BH1175" s="72">
        <v>4.8209999999999997</v>
      </c>
      <c r="BI1175" s="72">
        <v>15.603</v>
      </c>
      <c r="BJ1175" s="12">
        <v>732.16399999999999</v>
      </c>
      <c r="BK1175" s="72">
        <v>8.1210000000000004</v>
      </c>
      <c r="BL1175" s="72">
        <v>10.805</v>
      </c>
      <c r="BM1175" s="12">
        <v>251.221</v>
      </c>
      <c r="BN1175" s="72">
        <v>2.786</v>
      </c>
      <c r="BO1175" s="72">
        <v>12.798999999999999</v>
      </c>
      <c r="BP1175" s="12">
        <v>983.38499999999999</v>
      </c>
      <c r="BQ1175" s="72">
        <v>10.907</v>
      </c>
      <c r="BR1175" s="72">
        <v>8.0120000000000005</v>
      </c>
      <c r="BS1175" s="12">
        <v>1458.5170000000001</v>
      </c>
      <c r="BT1175" s="72">
        <v>16.177</v>
      </c>
      <c r="BU1175" s="72">
        <v>6.1139999999999999</v>
      </c>
      <c r="BV1175" s="12">
        <v>9015.7950000000001</v>
      </c>
      <c r="BW1175" s="72">
        <v>100</v>
      </c>
      <c r="BX1175" s="72">
        <v>2.3570000000000002</v>
      </c>
      <c r="BY1175" s="13"/>
      <c r="BZ1175" s="13"/>
    </row>
    <row r="1176" spans="1:78" ht="12.75" customHeight="1">
      <c r="A1176" s="122" t="s">
        <v>44</v>
      </c>
      <c r="B1176" s="71" t="s">
        <v>74</v>
      </c>
      <c r="C1176" s="71" t="s">
        <v>26</v>
      </c>
      <c r="D1176" s="34">
        <v>43617</v>
      </c>
      <c r="E1176" s="12">
        <v>5215.2060000000001</v>
      </c>
      <c r="F1176" s="72">
        <v>56.408000000000001</v>
      </c>
      <c r="G1176" s="72">
        <v>2.915</v>
      </c>
      <c r="H1176" s="12">
        <v>270.64</v>
      </c>
      <c r="I1176" s="72">
        <v>2.927</v>
      </c>
      <c r="J1176" s="72">
        <v>17.288</v>
      </c>
      <c r="K1176" s="12">
        <v>297.04399999999998</v>
      </c>
      <c r="L1176" s="72">
        <v>3.2130000000000001</v>
      </c>
      <c r="M1176" s="72">
        <v>18.166</v>
      </c>
      <c r="N1176" s="12">
        <v>575.30899999999997</v>
      </c>
      <c r="O1176" s="72">
        <v>6.2229999999999999</v>
      </c>
      <c r="P1176" s="72">
        <v>14.484</v>
      </c>
      <c r="Q1176" s="12">
        <v>41.665999999999997</v>
      </c>
      <c r="R1176" s="72">
        <v>0.45100000000000001</v>
      </c>
      <c r="S1176" s="72">
        <v>45.634</v>
      </c>
      <c r="T1176" s="12">
        <v>616.97500000000002</v>
      </c>
      <c r="U1176" s="72">
        <v>6.673</v>
      </c>
      <c r="V1176" s="72">
        <v>12.282</v>
      </c>
      <c r="W1176" s="12">
        <v>1500.7070000000001</v>
      </c>
      <c r="X1176" s="72">
        <v>16.231999999999999</v>
      </c>
      <c r="Y1176" s="72">
        <v>5.452</v>
      </c>
      <c r="Z1176" s="12">
        <v>2117.6819999999998</v>
      </c>
      <c r="AA1176" s="72">
        <v>22.905000000000001</v>
      </c>
      <c r="AB1176" s="72">
        <v>4.4729999999999999</v>
      </c>
      <c r="AC1176" s="12">
        <v>7332.8879999999999</v>
      </c>
      <c r="AD1176" s="72">
        <v>79.313000000000002</v>
      </c>
      <c r="AE1176" s="72">
        <v>2.3420000000000001</v>
      </c>
      <c r="AF1176" s="12">
        <v>8.1280000000000001</v>
      </c>
      <c r="AG1176" s="72">
        <v>8.7999999999999995E-2</v>
      </c>
      <c r="AH1176" s="72">
        <v>79.084000000000003</v>
      </c>
      <c r="AI1176" s="12">
        <v>262.13099999999997</v>
      </c>
      <c r="AJ1176" s="72">
        <v>2.835</v>
      </c>
      <c r="AK1176" s="72">
        <v>14.089</v>
      </c>
      <c r="AL1176" s="12">
        <v>270.26</v>
      </c>
      <c r="AM1176" s="72">
        <v>2.923</v>
      </c>
      <c r="AN1176" s="72">
        <v>13.339</v>
      </c>
      <c r="AO1176" s="12">
        <v>7603.1480000000001</v>
      </c>
      <c r="AP1176" s="72">
        <v>82.236999999999995</v>
      </c>
      <c r="AQ1176" s="72">
        <v>2.1970000000000001</v>
      </c>
      <c r="AR1176" s="12">
        <v>41.981000000000002</v>
      </c>
      <c r="AS1176" s="72">
        <v>0.45400000000000001</v>
      </c>
      <c r="AT1176" s="72">
        <v>49.095999999999997</v>
      </c>
      <c r="AU1176" s="12">
        <v>38.904000000000003</v>
      </c>
      <c r="AV1176" s="72">
        <v>0.42099999999999999</v>
      </c>
      <c r="AW1176" s="72">
        <v>69.322000000000003</v>
      </c>
      <c r="AX1176" s="12">
        <v>205.55799999999999</v>
      </c>
      <c r="AY1176" s="72">
        <v>2.2229999999999999</v>
      </c>
      <c r="AZ1176" s="72">
        <v>18.689</v>
      </c>
      <c r="BA1176" s="12">
        <v>244.46100000000001</v>
      </c>
      <c r="BB1176" s="72">
        <v>2.6440000000000001</v>
      </c>
      <c r="BC1176" s="72">
        <v>18.231999999999999</v>
      </c>
      <c r="BD1176" s="12">
        <v>85.826999999999998</v>
      </c>
      <c r="BE1176" s="72">
        <v>0.92800000000000005</v>
      </c>
      <c r="BF1176" s="72">
        <v>36.883000000000003</v>
      </c>
      <c r="BG1176" s="12">
        <v>330.28800000000001</v>
      </c>
      <c r="BH1176" s="72">
        <v>3.5720000000000001</v>
      </c>
      <c r="BI1176" s="72">
        <v>13.847</v>
      </c>
      <c r="BJ1176" s="12">
        <v>927.92600000000004</v>
      </c>
      <c r="BK1176" s="72">
        <v>10.037000000000001</v>
      </c>
      <c r="BL1176" s="72">
        <v>7.5019999999999998</v>
      </c>
      <c r="BM1176" s="12">
        <v>342.11599999999999</v>
      </c>
      <c r="BN1176" s="72">
        <v>3.7</v>
      </c>
      <c r="BO1176" s="72">
        <v>11.09</v>
      </c>
      <c r="BP1176" s="12">
        <v>1270.0419999999999</v>
      </c>
      <c r="BQ1176" s="72">
        <v>13.737</v>
      </c>
      <c r="BR1176" s="72">
        <v>5.8929999999999998</v>
      </c>
      <c r="BS1176" s="12">
        <v>1642.3109999999999</v>
      </c>
      <c r="BT1176" s="72">
        <v>17.763000000000002</v>
      </c>
      <c r="BU1176" s="72">
        <v>5.056</v>
      </c>
      <c r="BV1176" s="12">
        <v>9245.4590000000007</v>
      </c>
      <c r="BW1176" s="72">
        <v>100</v>
      </c>
      <c r="BX1176" s="72">
        <v>1.643</v>
      </c>
      <c r="BY1176" s="13"/>
      <c r="BZ1176" s="13"/>
    </row>
    <row r="1177" spans="1:78" ht="12.75" customHeight="1">
      <c r="A1177" s="122" t="s">
        <v>44</v>
      </c>
      <c r="B1177" s="71" t="s">
        <v>74</v>
      </c>
      <c r="C1177" s="71" t="s">
        <v>26</v>
      </c>
      <c r="D1177" s="34">
        <v>44075</v>
      </c>
      <c r="E1177" s="12">
        <v>4969.0200000000004</v>
      </c>
      <c r="F1177" s="72">
        <v>55.128</v>
      </c>
      <c r="G1177" s="72">
        <v>2.4260000000000002</v>
      </c>
      <c r="H1177" s="12">
        <v>221.88300000000001</v>
      </c>
      <c r="I1177" s="72">
        <v>2.4620000000000002</v>
      </c>
      <c r="J1177" s="72">
        <v>21.713999999999999</v>
      </c>
      <c r="K1177" s="12">
        <v>210.40799999999999</v>
      </c>
      <c r="L1177" s="72">
        <v>2.3340000000000001</v>
      </c>
      <c r="M1177" s="72">
        <v>21.512</v>
      </c>
      <c r="N1177" s="12">
        <v>432.29199999999997</v>
      </c>
      <c r="O1177" s="72">
        <v>4.7960000000000003</v>
      </c>
      <c r="P1177" s="72">
        <v>14.638999999999999</v>
      </c>
      <c r="Q1177" s="12">
        <v>25.771999999999998</v>
      </c>
      <c r="R1177" s="72">
        <v>0.28599999999999998</v>
      </c>
      <c r="S1177" s="72">
        <v>61.466999999999999</v>
      </c>
      <c r="T1177" s="12">
        <v>458.06400000000002</v>
      </c>
      <c r="U1177" s="72">
        <v>5.0819999999999999</v>
      </c>
      <c r="V1177" s="72">
        <v>14.568</v>
      </c>
      <c r="W1177" s="12">
        <v>1468.203</v>
      </c>
      <c r="X1177" s="72">
        <v>16.289000000000001</v>
      </c>
      <c r="Y1177" s="72">
        <v>6.2779999999999996</v>
      </c>
      <c r="Z1177" s="12">
        <v>1926.2670000000001</v>
      </c>
      <c r="AA1177" s="72">
        <v>21.37</v>
      </c>
      <c r="AB1177" s="72">
        <v>3.8730000000000002</v>
      </c>
      <c r="AC1177" s="12">
        <v>6895.2879999999996</v>
      </c>
      <c r="AD1177" s="72">
        <v>76.498000000000005</v>
      </c>
      <c r="AE1177" s="72">
        <v>2.0859999999999999</v>
      </c>
      <c r="AF1177" s="12">
        <v>35.731000000000002</v>
      </c>
      <c r="AG1177" s="72">
        <v>0.39600000000000002</v>
      </c>
      <c r="AH1177" s="72">
        <v>62.11</v>
      </c>
      <c r="AI1177" s="12">
        <v>377.84100000000001</v>
      </c>
      <c r="AJ1177" s="72">
        <v>4.1920000000000002</v>
      </c>
      <c r="AK1177" s="72">
        <v>14.52</v>
      </c>
      <c r="AL1177" s="12">
        <v>413.572</v>
      </c>
      <c r="AM1177" s="72">
        <v>4.5880000000000001</v>
      </c>
      <c r="AN1177" s="72">
        <v>13.169</v>
      </c>
      <c r="AO1177" s="12">
        <v>7308.86</v>
      </c>
      <c r="AP1177" s="72">
        <v>81.085999999999999</v>
      </c>
      <c r="AQ1177" s="72">
        <v>2.1389999999999998</v>
      </c>
      <c r="AR1177" s="12">
        <v>138.88</v>
      </c>
      <c r="AS1177" s="72">
        <v>1.5409999999999999</v>
      </c>
      <c r="AT1177" s="72">
        <v>27.474</v>
      </c>
      <c r="AU1177" s="12">
        <v>15.896000000000001</v>
      </c>
      <c r="AV1177" s="72">
        <v>0.17599999999999999</v>
      </c>
      <c r="AW1177" s="72">
        <v>50.506999999999998</v>
      </c>
      <c r="AX1177" s="12">
        <v>289.12400000000002</v>
      </c>
      <c r="AY1177" s="72">
        <v>3.2080000000000002</v>
      </c>
      <c r="AZ1177" s="72">
        <v>21.064</v>
      </c>
      <c r="BA1177" s="12">
        <v>305.02</v>
      </c>
      <c r="BB1177" s="72">
        <v>3.3839999999999999</v>
      </c>
      <c r="BC1177" s="72">
        <v>19.722000000000001</v>
      </c>
      <c r="BD1177" s="12">
        <v>41.822000000000003</v>
      </c>
      <c r="BE1177" s="72">
        <v>0.46400000000000002</v>
      </c>
      <c r="BF1177" s="72">
        <v>49.826999999999998</v>
      </c>
      <c r="BG1177" s="12">
        <v>346.84199999999998</v>
      </c>
      <c r="BH1177" s="72">
        <v>3.8479999999999999</v>
      </c>
      <c r="BI1177" s="72">
        <v>19.170999999999999</v>
      </c>
      <c r="BJ1177" s="12">
        <v>833.79100000000005</v>
      </c>
      <c r="BK1177" s="72">
        <v>9.25</v>
      </c>
      <c r="BL1177" s="72">
        <v>11.068</v>
      </c>
      <c r="BM1177" s="12">
        <v>385.31099999999998</v>
      </c>
      <c r="BN1177" s="72">
        <v>4.2750000000000004</v>
      </c>
      <c r="BO1177" s="72">
        <v>11.599</v>
      </c>
      <c r="BP1177" s="12">
        <v>1219.1010000000001</v>
      </c>
      <c r="BQ1177" s="72">
        <v>13.525</v>
      </c>
      <c r="BR1177" s="72">
        <v>8.6440000000000001</v>
      </c>
      <c r="BS1177" s="12">
        <v>1704.8230000000001</v>
      </c>
      <c r="BT1177" s="72">
        <v>18.914000000000001</v>
      </c>
      <c r="BU1177" s="72">
        <v>5.4420000000000002</v>
      </c>
      <c r="BV1177" s="12">
        <v>9013.6830000000009</v>
      </c>
      <c r="BW1177" s="72">
        <v>100</v>
      </c>
      <c r="BX1177" s="72">
        <v>2.085</v>
      </c>
      <c r="BY1177" s="13"/>
      <c r="BZ1177" s="13"/>
    </row>
    <row r="1178" spans="1:78" ht="12.75" customHeight="1">
      <c r="A1178" s="122" t="s">
        <v>44</v>
      </c>
      <c r="B1178" s="71" t="s">
        <v>74</v>
      </c>
      <c r="C1178" s="71" t="s">
        <v>26</v>
      </c>
      <c r="D1178" s="34">
        <v>44166</v>
      </c>
      <c r="E1178" s="12">
        <v>4793.0110000000004</v>
      </c>
      <c r="F1178" s="72">
        <v>53.555999999999997</v>
      </c>
      <c r="G1178" s="72">
        <v>3.0390000000000001</v>
      </c>
      <c r="H1178" s="12">
        <v>442.33499999999998</v>
      </c>
      <c r="I1178" s="72">
        <v>4.9429999999999996</v>
      </c>
      <c r="J1178" s="72">
        <v>20.274000000000001</v>
      </c>
      <c r="K1178" s="12">
        <v>289.48500000000001</v>
      </c>
      <c r="L1178" s="72">
        <v>3.2349999999999999</v>
      </c>
      <c r="M1178" s="72">
        <v>23.68</v>
      </c>
      <c r="N1178" s="12">
        <v>731.82100000000003</v>
      </c>
      <c r="O1178" s="72">
        <v>8.1769999999999996</v>
      </c>
      <c r="P1178" s="72">
        <v>12.992000000000001</v>
      </c>
      <c r="Q1178" s="12">
        <v>30.164000000000001</v>
      </c>
      <c r="R1178" s="72">
        <v>0.33700000000000002</v>
      </c>
      <c r="S1178" s="72">
        <v>66.850999999999999</v>
      </c>
      <c r="T1178" s="12">
        <v>761.98400000000004</v>
      </c>
      <c r="U1178" s="72">
        <v>8.5139999999999993</v>
      </c>
      <c r="V1178" s="72">
        <v>12.912000000000001</v>
      </c>
      <c r="W1178" s="12">
        <v>1327.3409999999999</v>
      </c>
      <c r="X1178" s="72">
        <v>14.832000000000001</v>
      </c>
      <c r="Y1178" s="72">
        <v>7.9329999999999998</v>
      </c>
      <c r="Z1178" s="12">
        <v>2089.3249999999998</v>
      </c>
      <c r="AA1178" s="72">
        <v>23.346</v>
      </c>
      <c r="AB1178" s="72">
        <v>6.0730000000000004</v>
      </c>
      <c r="AC1178" s="12">
        <v>6882.3360000000002</v>
      </c>
      <c r="AD1178" s="72">
        <v>76.902000000000001</v>
      </c>
      <c r="AE1178" s="72">
        <v>2.8450000000000002</v>
      </c>
      <c r="AF1178" s="12">
        <v>15.864000000000001</v>
      </c>
      <c r="AG1178" s="72">
        <v>0.17699999999999999</v>
      </c>
      <c r="AH1178" s="72">
        <v>107.64700000000001</v>
      </c>
      <c r="AI1178" s="12">
        <v>432.82100000000003</v>
      </c>
      <c r="AJ1178" s="72">
        <v>4.8360000000000003</v>
      </c>
      <c r="AK1178" s="72">
        <v>13.082000000000001</v>
      </c>
      <c r="AL1178" s="12">
        <v>448.68599999999998</v>
      </c>
      <c r="AM1178" s="72">
        <v>5.0140000000000002</v>
      </c>
      <c r="AN1178" s="72">
        <v>11.968</v>
      </c>
      <c r="AO1178" s="12">
        <v>7331.0219999999999</v>
      </c>
      <c r="AP1178" s="72">
        <v>81.915999999999997</v>
      </c>
      <c r="AQ1178" s="72">
        <v>2.819</v>
      </c>
      <c r="AR1178" s="12">
        <v>101.925</v>
      </c>
      <c r="AS1178" s="72">
        <v>1.139</v>
      </c>
      <c r="AT1178" s="72">
        <v>31.687999999999999</v>
      </c>
      <c r="AU1178" s="12">
        <v>28.202000000000002</v>
      </c>
      <c r="AV1178" s="72">
        <v>0.315</v>
      </c>
      <c r="AW1178" s="72">
        <v>83.634</v>
      </c>
      <c r="AX1178" s="12">
        <v>346.22</v>
      </c>
      <c r="AY1178" s="72">
        <v>3.8690000000000002</v>
      </c>
      <c r="AZ1178" s="72">
        <v>27.18</v>
      </c>
      <c r="BA1178" s="12">
        <v>374.42200000000003</v>
      </c>
      <c r="BB1178" s="72">
        <v>4.1840000000000002</v>
      </c>
      <c r="BC1178" s="72">
        <v>26.937999999999999</v>
      </c>
      <c r="BD1178" s="12">
        <v>87.497</v>
      </c>
      <c r="BE1178" s="72">
        <v>0.97799999999999998</v>
      </c>
      <c r="BF1178" s="72">
        <v>33.055999999999997</v>
      </c>
      <c r="BG1178" s="12">
        <v>461.91899999999998</v>
      </c>
      <c r="BH1178" s="72">
        <v>5.1609999999999996</v>
      </c>
      <c r="BI1178" s="72">
        <v>23.081</v>
      </c>
      <c r="BJ1178" s="12">
        <v>704.18299999999999</v>
      </c>
      <c r="BK1178" s="72">
        <v>7.8680000000000003</v>
      </c>
      <c r="BL1178" s="72">
        <v>13.881</v>
      </c>
      <c r="BM1178" s="12">
        <v>350.399</v>
      </c>
      <c r="BN1178" s="72">
        <v>3.915</v>
      </c>
      <c r="BO1178" s="72">
        <v>14.503</v>
      </c>
      <c r="BP1178" s="12">
        <v>1054.5820000000001</v>
      </c>
      <c r="BQ1178" s="72">
        <v>11.784000000000001</v>
      </c>
      <c r="BR1178" s="72">
        <v>10.358000000000001</v>
      </c>
      <c r="BS1178" s="12">
        <v>1618.4259999999999</v>
      </c>
      <c r="BT1178" s="72">
        <v>18.084</v>
      </c>
      <c r="BU1178" s="72">
        <v>7.8949999999999996</v>
      </c>
      <c r="BV1178" s="12">
        <v>8949.4470000000001</v>
      </c>
      <c r="BW1178" s="72">
        <v>100</v>
      </c>
      <c r="BX1178" s="72">
        <v>2.601</v>
      </c>
      <c r="BY1178" s="13"/>
      <c r="BZ1178" s="13"/>
    </row>
    <row r="1179" spans="1:78" ht="12.75" customHeight="1">
      <c r="A1179" s="122" t="s">
        <v>44</v>
      </c>
      <c r="B1179" s="71" t="s">
        <v>74</v>
      </c>
      <c r="C1179" s="71" t="s">
        <v>26</v>
      </c>
      <c r="D1179" s="34">
        <v>44256</v>
      </c>
      <c r="E1179" s="12">
        <v>5116.3270000000002</v>
      </c>
      <c r="F1179" s="72">
        <v>56.445</v>
      </c>
      <c r="G1179" s="72">
        <v>2.5249999999999999</v>
      </c>
      <c r="H1179" s="12">
        <v>298.51499999999999</v>
      </c>
      <c r="I1179" s="72">
        <v>3.2930000000000001</v>
      </c>
      <c r="J1179" s="72">
        <v>22.573</v>
      </c>
      <c r="K1179" s="12">
        <v>340.5</v>
      </c>
      <c r="L1179" s="72">
        <v>3.7570000000000001</v>
      </c>
      <c r="M1179" s="72">
        <v>18.16</v>
      </c>
      <c r="N1179" s="12">
        <v>639.01499999999999</v>
      </c>
      <c r="O1179" s="72">
        <v>7.05</v>
      </c>
      <c r="P1179" s="72">
        <v>13.542999999999999</v>
      </c>
      <c r="Q1179" s="12">
        <v>30.684999999999999</v>
      </c>
      <c r="R1179" s="72">
        <v>0.33900000000000002</v>
      </c>
      <c r="S1179" s="72">
        <v>46.697000000000003</v>
      </c>
      <c r="T1179" s="12">
        <v>669.7</v>
      </c>
      <c r="U1179" s="72">
        <v>7.3879999999999999</v>
      </c>
      <c r="V1179" s="72">
        <v>12.894</v>
      </c>
      <c r="W1179" s="12">
        <v>1505.9939999999999</v>
      </c>
      <c r="X1179" s="72">
        <v>16.614999999999998</v>
      </c>
      <c r="Y1179" s="72">
        <v>7.6130000000000004</v>
      </c>
      <c r="Z1179" s="12">
        <v>2175.694</v>
      </c>
      <c r="AA1179" s="72">
        <v>24.003</v>
      </c>
      <c r="AB1179" s="72">
        <v>5.3490000000000002</v>
      </c>
      <c r="AC1179" s="12">
        <v>7292.0209999999997</v>
      </c>
      <c r="AD1179" s="72">
        <v>80.448999999999998</v>
      </c>
      <c r="AE1179" s="72">
        <v>2.7730000000000001</v>
      </c>
      <c r="AF1179" s="12">
        <v>25.198</v>
      </c>
      <c r="AG1179" s="72">
        <v>0.27800000000000002</v>
      </c>
      <c r="AH1179" s="72">
        <v>59.475999999999999</v>
      </c>
      <c r="AI1179" s="12">
        <v>372.30500000000001</v>
      </c>
      <c r="AJ1179" s="72">
        <v>4.1070000000000002</v>
      </c>
      <c r="AK1179" s="72">
        <v>16.552</v>
      </c>
      <c r="AL1179" s="12">
        <v>397.50400000000002</v>
      </c>
      <c r="AM1179" s="72">
        <v>4.3849999999999998</v>
      </c>
      <c r="AN1179" s="72">
        <v>14.967000000000001</v>
      </c>
      <c r="AO1179" s="12">
        <v>7689.5249999999996</v>
      </c>
      <c r="AP1179" s="72">
        <v>84.834000000000003</v>
      </c>
      <c r="AQ1179" s="72">
        <v>2.69</v>
      </c>
      <c r="AR1179" s="12">
        <v>120.063</v>
      </c>
      <c r="AS1179" s="72">
        <v>1.325</v>
      </c>
      <c r="AT1179" s="72">
        <v>38.941000000000003</v>
      </c>
      <c r="AU1179" s="12">
        <v>33.695</v>
      </c>
      <c r="AV1179" s="72">
        <v>0.372</v>
      </c>
      <c r="AW1179" s="72">
        <v>73.152000000000001</v>
      </c>
      <c r="AX1179" s="12">
        <v>147.98400000000001</v>
      </c>
      <c r="AY1179" s="72">
        <v>1.633</v>
      </c>
      <c r="AZ1179" s="72">
        <v>26.673999999999999</v>
      </c>
      <c r="BA1179" s="12">
        <v>181.68</v>
      </c>
      <c r="BB1179" s="72">
        <v>2.004</v>
      </c>
      <c r="BC1179" s="72">
        <v>25.36</v>
      </c>
      <c r="BD1179" s="12">
        <v>110.783</v>
      </c>
      <c r="BE1179" s="72">
        <v>1.222</v>
      </c>
      <c r="BF1179" s="72">
        <v>31.693000000000001</v>
      </c>
      <c r="BG1179" s="12">
        <v>292.46300000000002</v>
      </c>
      <c r="BH1179" s="72">
        <v>3.2269999999999999</v>
      </c>
      <c r="BI1179" s="72">
        <v>21.908999999999999</v>
      </c>
      <c r="BJ1179" s="12">
        <v>639.33000000000004</v>
      </c>
      <c r="BK1179" s="72">
        <v>7.0529999999999999</v>
      </c>
      <c r="BL1179" s="72">
        <v>12.331</v>
      </c>
      <c r="BM1179" s="12">
        <v>322.82</v>
      </c>
      <c r="BN1179" s="72">
        <v>3.5609999999999999</v>
      </c>
      <c r="BO1179" s="72">
        <v>18.279</v>
      </c>
      <c r="BP1179" s="12">
        <v>962.15</v>
      </c>
      <c r="BQ1179" s="72">
        <v>10.615</v>
      </c>
      <c r="BR1179" s="72">
        <v>8.2810000000000006</v>
      </c>
      <c r="BS1179" s="12">
        <v>1374.6759999999999</v>
      </c>
      <c r="BT1179" s="72">
        <v>15.166</v>
      </c>
      <c r="BU1179" s="72">
        <v>6.2309999999999999</v>
      </c>
      <c r="BV1179" s="12">
        <v>9064.2009999999991</v>
      </c>
      <c r="BW1179" s="72">
        <v>100</v>
      </c>
      <c r="BX1179" s="72">
        <v>2.3010000000000002</v>
      </c>
      <c r="BY1179" s="13"/>
      <c r="BZ1179" s="13"/>
    </row>
    <row r="1180" spans="1:78" ht="12.75" customHeight="1">
      <c r="A1180" s="122" t="s">
        <v>44</v>
      </c>
      <c r="B1180" s="71" t="s">
        <v>74</v>
      </c>
      <c r="C1180" s="71" t="s">
        <v>26</v>
      </c>
      <c r="D1180" s="34">
        <v>44348</v>
      </c>
      <c r="E1180" s="12">
        <v>4690.28</v>
      </c>
      <c r="F1180" s="72">
        <v>54.713000000000001</v>
      </c>
      <c r="G1180" s="72">
        <v>2.6259999999999999</v>
      </c>
      <c r="H1180" s="12">
        <v>194.61</v>
      </c>
      <c r="I1180" s="72">
        <v>2.27</v>
      </c>
      <c r="J1180" s="72">
        <v>22.855</v>
      </c>
      <c r="K1180" s="12">
        <v>183.81800000000001</v>
      </c>
      <c r="L1180" s="72">
        <v>2.1440000000000001</v>
      </c>
      <c r="M1180" s="72">
        <v>22.696999999999999</v>
      </c>
      <c r="N1180" s="12">
        <v>378.428</v>
      </c>
      <c r="O1180" s="72">
        <v>4.4139999999999997</v>
      </c>
      <c r="P1180" s="72">
        <v>16.257000000000001</v>
      </c>
      <c r="Q1180" s="12">
        <v>25.657</v>
      </c>
      <c r="R1180" s="72">
        <v>0.29899999999999999</v>
      </c>
      <c r="S1180" s="72">
        <v>47.567999999999998</v>
      </c>
      <c r="T1180" s="12">
        <v>404.08499999999998</v>
      </c>
      <c r="U1180" s="72">
        <v>4.7140000000000004</v>
      </c>
      <c r="V1180" s="72">
        <v>14.641999999999999</v>
      </c>
      <c r="W1180" s="12">
        <v>1721.239</v>
      </c>
      <c r="X1180" s="72">
        <v>20.079000000000001</v>
      </c>
      <c r="Y1180" s="72">
        <v>5.4569999999999999</v>
      </c>
      <c r="Z1180" s="12">
        <v>2125.3240000000001</v>
      </c>
      <c r="AA1180" s="72">
        <v>24.792000000000002</v>
      </c>
      <c r="AB1180" s="72">
        <v>2.99</v>
      </c>
      <c r="AC1180" s="12">
        <v>6815.6030000000001</v>
      </c>
      <c r="AD1180" s="72">
        <v>79.506</v>
      </c>
      <c r="AE1180" s="72">
        <v>2.0179999999999998</v>
      </c>
      <c r="AF1180" s="12">
        <v>31.594000000000001</v>
      </c>
      <c r="AG1180" s="72">
        <v>0.36899999999999999</v>
      </c>
      <c r="AH1180" s="72">
        <v>68.524000000000001</v>
      </c>
      <c r="AI1180" s="12">
        <v>296.928</v>
      </c>
      <c r="AJ1180" s="72">
        <v>3.464</v>
      </c>
      <c r="AK1180" s="72">
        <v>14.657999999999999</v>
      </c>
      <c r="AL1180" s="12">
        <v>328.52199999999999</v>
      </c>
      <c r="AM1180" s="72">
        <v>3.8319999999999999</v>
      </c>
      <c r="AN1180" s="72">
        <v>15.147</v>
      </c>
      <c r="AO1180" s="12">
        <v>7144.1260000000002</v>
      </c>
      <c r="AP1180" s="72">
        <v>83.337999999999994</v>
      </c>
      <c r="AQ1180" s="72">
        <v>2.0499999999999998</v>
      </c>
      <c r="AR1180" s="12">
        <v>72.22</v>
      </c>
      <c r="AS1180" s="72">
        <v>0.84199999999999997</v>
      </c>
      <c r="AT1180" s="72">
        <v>25.084</v>
      </c>
      <c r="AU1180" s="12">
        <v>15.198</v>
      </c>
      <c r="AV1180" s="72">
        <v>0.17699999999999999</v>
      </c>
      <c r="AW1180" s="72">
        <v>71.998000000000005</v>
      </c>
      <c r="AX1180" s="12">
        <v>168.34399999999999</v>
      </c>
      <c r="AY1180" s="72">
        <v>1.964</v>
      </c>
      <c r="AZ1180" s="72">
        <v>24.152999999999999</v>
      </c>
      <c r="BA1180" s="12">
        <v>183.542</v>
      </c>
      <c r="BB1180" s="72">
        <v>2.141</v>
      </c>
      <c r="BC1180" s="72">
        <v>22.495999999999999</v>
      </c>
      <c r="BD1180" s="12">
        <v>79.421000000000006</v>
      </c>
      <c r="BE1180" s="72">
        <v>0.92600000000000005</v>
      </c>
      <c r="BF1180" s="72">
        <v>41.13</v>
      </c>
      <c r="BG1180" s="12">
        <v>262.96300000000002</v>
      </c>
      <c r="BH1180" s="72">
        <v>3.0680000000000001</v>
      </c>
      <c r="BI1180" s="72">
        <v>19.859000000000002</v>
      </c>
      <c r="BJ1180" s="12">
        <v>755.50800000000004</v>
      </c>
      <c r="BK1180" s="72">
        <v>8.8130000000000006</v>
      </c>
      <c r="BL1180" s="72">
        <v>13.206</v>
      </c>
      <c r="BM1180" s="12">
        <v>337.65800000000002</v>
      </c>
      <c r="BN1180" s="72">
        <v>3.9390000000000001</v>
      </c>
      <c r="BO1180" s="72">
        <v>13.837999999999999</v>
      </c>
      <c r="BP1180" s="12">
        <v>1093.1669999999999</v>
      </c>
      <c r="BQ1180" s="72">
        <v>12.752000000000001</v>
      </c>
      <c r="BR1180" s="72">
        <v>8.7309999999999999</v>
      </c>
      <c r="BS1180" s="12">
        <v>1428.35</v>
      </c>
      <c r="BT1180" s="72">
        <v>16.661999999999999</v>
      </c>
      <c r="BU1180" s="72">
        <v>6.7430000000000003</v>
      </c>
      <c r="BV1180" s="12">
        <v>8572.4750000000004</v>
      </c>
      <c r="BW1180" s="72">
        <v>100</v>
      </c>
      <c r="BX1180" s="72">
        <v>2.0419999999999998</v>
      </c>
      <c r="BY1180" s="13"/>
      <c r="BZ1180" s="13"/>
    </row>
    <row r="1181" spans="1:78" ht="12.75" customHeight="1">
      <c r="A1181" s="122" t="s">
        <v>44</v>
      </c>
      <c r="B1181" s="71" t="s">
        <v>74</v>
      </c>
      <c r="C1181" s="71" t="s">
        <v>26</v>
      </c>
      <c r="D1181" s="34">
        <v>44805</v>
      </c>
      <c r="E1181" s="12">
        <v>5385.5069999999996</v>
      </c>
      <c r="F1181" s="72">
        <v>57.226999999999997</v>
      </c>
      <c r="G1181" s="72">
        <v>2.9239999999999999</v>
      </c>
      <c r="H1181" s="12">
        <v>124.768</v>
      </c>
      <c r="I1181" s="72">
        <v>1.3260000000000001</v>
      </c>
      <c r="J1181" s="72">
        <v>31.448</v>
      </c>
      <c r="K1181" s="12">
        <v>203.94499999999999</v>
      </c>
      <c r="L1181" s="72">
        <v>2.1669999999999998</v>
      </c>
      <c r="M1181" s="72">
        <v>19.388999999999999</v>
      </c>
      <c r="N1181" s="12">
        <v>328.714</v>
      </c>
      <c r="O1181" s="72">
        <v>3.4929999999999999</v>
      </c>
      <c r="P1181" s="72">
        <v>18.533999999999999</v>
      </c>
      <c r="Q1181" s="12">
        <v>75.590999999999994</v>
      </c>
      <c r="R1181" s="72">
        <v>0.80300000000000005</v>
      </c>
      <c r="S1181" s="72">
        <v>40.243000000000002</v>
      </c>
      <c r="T1181" s="12">
        <v>404.30399999999997</v>
      </c>
      <c r="U1181" s="72">
        <v>4.2960000000000003</v>
      </c>
      <c r="V1181" s="72">
        <v>16.356999999999999</v>
      </c>
      <c r="W1181" s="12">
        <v>1797.28</v>
      </c>
      <c r="X1181" s="72">
        <v>19.097999999999999</v>
      </c>
      <c r="Y1181" s="72">
        <v>5.226</v>
      </c>
      <c r="Z1181" s="12">
        <v>2201.5839999999998</v>
      </c>
      <c r="AA1181" s="72">
        <v>23.393999999999998</v>
      </c>
      <c r="AB1181" s="72">
        <v>4.734</v>
      </c>
      <c r="AC1181" s="12">
        <v>7587.0910000000003</v>
      </c>
      <c r="AD1181" s="72">
        <v>80.622</v>
      </c>
      <c r="AE1181" s="72">
        <v>2.6080000000000001</v>
      </c>
      <c r="AF1181" s="12">
        <v>33.22</v>
      </c>
      <c r="AG1181" s="72">
        <v>0.35299999999999998</v>
      </c>
      <c r="AH1181" s="72">
        <v>84.132000000000005</v>
      </c>
      <c r="AI1181" s="12">
        <v>163.60499999999999</v>
      </c>
      <c r="AJ1181" s="72">
        <v>1.738</v>
      </c>
      <c r="AK1181" s="72">
        <v>24.643000000000001</v>
      </c>
      <c r="AL1181" s="12">
        <v>196.82499999999999</v>
      </c>
      <c r="AM1181" s="72">
        <v>2.0910000000000002</v>
      </c>
      <c r="AN1181" s="72">
        <v>21.225999999999999</v>
      </c>
      <c r="AO1181" s="12">
        <v>7783.9160000000002</v>
      </c>
      <c r="AP1181" s="72">
        <v>82.712999999999994</v>
      </c>
      <c r="AQ1181" s="72">
        <v>2.7330000000000001</v>
      </c>
      <c r="AR1181" s="12">
        <v>41.976999999999997</v>
      </c>
      <c r="AS1181" s="72">
        <v>0.44600000000000001</v>
      </c>
      <c r="AT1181" s="72">
        <v>60.442999999999998</v>
      </c>
      <c r="AU1181" s="12">
        <v>33.993000000000002</v>
      </c>
      <c r="AV1181" s="72">
        <v>0.36099999999999999</v>
      </c>
      <c r="AW1181" s="72">
        <v>70.960999999999999</v>
      </c>
      <c r="AX1181" s="12">
        <v>210.50899999999999</v>
      </c>
      <c r="AY1181" s="72">
        <v>2.2370000000000001</v>
      </c>
      <c r="AZ1181" s="72">
        <v>22.17</v>
      </c>
      <c r="BA1181" s="12">
        <v>244.50200000000001</v>
      </c>
      <c r="BB1181" s="72">
        <v>2.5979999999999999</v>
      </c>
      <c r="BC1181" s="72">
        <v>18.760999999999999</v>
      </c>
      <c r="BD1181" s="12">
        <v>219.12799999999999</v>
      </c>
      <c r="BE1181" s="72">
        <v>2.3279999999999998</v>
      </c>
      <c r="BF1181" s="72">
        <v>33.451000000000001</v>
      </c>
      <c r="BG1181" s="12">
        <v>463.63</v>
      </c>
      <c r="BH1181" s="72">
        <v>4.9269999999999996</v>
      </c>
      <c r="BI1181" s="72">
        <v>16.858000000000001</v>
      </c>
      <c r="BJ1181" s="12">
        <v>751.18200000000002</v>
      </c>
      <c r="BK1181" s="72">
        <v>7.9820000000000002</v>
      </c>
      <c r="BL1181" s="72">
        <v>9.3859999999999992</v>
      </c>
      <c r="BM1181" s="12">
        <v>370.02600000000001</v>
      </c>
      <c r="BN1181" s="72">
        <v>3.9319999999999999</v>
      </c>
      <c r="BO1181" s="72">
        <v>12.153</v>
      </c>
      <c r="BP1181" s="12">
        <v>1121.2080000000001</v>
      </c>
      <c r="BQ1181" s="72">
        <v>11.914</v>
      </c>
      <c r="BR1181" s="72">
        <v>7.5949999999999998</v>
      </c>
      <c r="BS1181" s="12">
        <v>1626.8140000000001</v>
      </c>
      <c r="BT1181" s="72">
        <v>17.286999999999999</v>
      </c>
      <c r="BU1181" s="72">
        <v>6.4189999999999996</v>
      </c>
      <c r="BV1181" s="12">
        <v>9410.73</v>
      </c>
      <c r="BW1181" s="72">
        <v>100</v>
      </c>
      <c r="BX1181" s="72">
        <v>2.5190000000000001</v>
      </c>
      <c r="BY1181" s="13"/>
      <c r="BZ1181" s="13"/>
    </row>
    <row r="1182" spans="1:78" ht="12.75" customHeight="1">
      <c r="A1182" s="122" t="s">
        <v>44</v>
      </c>
      <c r="B1182" s="71" t="s">
        <v>74</v>
      </c>
      <c r="C1182" s="71" t="s">
        <v>26</v>
      </c>
      <c r="D1182" s="34">
        <v>44896</v>
      </c>
      <c r="E1182" s="12">
        <v>5685.768</v>
      </c>
      <c r="F1182" s="72">
        <v>58.042999999999999</v>
      </c>
      <c r="G1182" s="72">
        <v>2.8380000000000001</v>
      </c>
      <c r="H1182" s="12">
        <v>206.92500000000001</v>
      </c>
      <c r="I1182" s="72">
        <v>2.1120000000000001</v>
      </c>
      <c r="J1182" s="72">
        <v>29.318999999999999</v>
      </c>
      <c r="K1182" s="12">
        <v>204.03200000000001</v>
      </c>
      <c r="L1182" s="72">
        <v>2.0830000000000002</v>
      </c>
      <c r="M1182" s="72">
        <v>28.378</v>
      </c>
      <c r="N1182" s="12">
        <v>410.95699999999999</v>
      </c>
      <c r="O1182" s="72">
        <v>4.1950000000000003</v>
      </c>
      <c r="P1182" s="72">
        <v>19.074999999999999</v>
      </c>
      <c r="Q1182" s="12">
        <v>27.131</v>
      </c>
      <c r="R1182" s="72">
        <v>0.27700000000000002</v>
      </c>
      <c r="S1182" s="72">
        <v>47.456000000000003</v>
      </c>
      <c r="T1182" s="12">
        <v>438.089</v>
      </c>
      <c r="U1182" s="72">
        <v>4.4720000000000004</v>
      </c>
      <c r="V1182" s="72">
        <v>18.222000000000001</v>
      </c>
      <c r="W1182" s="12">
        <v>1670.36</v>
      </c>
      <c r="X1182" s="72">
        <v>17.052</v>
      </c>
      <c r="Y1182" s="72">
        <v>6.4160000000000004</v>
      </c>
      <c r="Z1182" s="12">
        <v>2108.4479999999999</v>
      </c>
      <c r="AA1182" s="72">
        <v>21.524000000000001</v>
      </c>
      <c r="AB1182" s="72">
        <v>5.702</v>
      </c>
      <c r="AC1182" s="12">
        <v>7794.2160000000003</v>
      </c>
      <c r="AD1182" s="72">
        <v>79.566999999999993</v>
      </c>
      <c r="AE1182" s="72">
        <v>2.2250000000000001</v>
      </c>
      <c r="AF1182" s="12">
        <v>18.173999999999999</v>
      </c>
      <c r="AG1182" s="72">
        <v>0.186</v>
      </c>
      <c r="AH1182" s="72">
        <v>109.378</v>
      </c>
      <c r="AI1182" s="12">
        <v>213.73099999999999</v>
      </c>
      <c r="AJ1182" s="72">
        <v>2.1819999999999999</v>
      </c>
      <c r="AK1182" s="72">
        <v>20.628</v>
      </c>
      <c r="AL1182" s="12">
        <v>231.904</v>
      </c>
      <c r="AM1182" s="72">
        <v>2.367</v>
      </c>
      <c r="AN1182" s="72">
        <v>18.556999999999999</v>
      </c>
      <c r="AO1182" s="12">
        <v>8026.12</v>
      </c>
      <c r="AP1182" s="72">
        <v>81.933999999999997</v>
      </c>
      <c r="AQ1182" s="72">
        <v>2.4220000000000002</v>
      </c>
      <c r="AR1182" s="12">
        <v>29.081</v>
      </c>
      <c r="AS1182" s="72">
        <v>0.29699999999999999</v>
      </c>
      <c r="AT1182" s="72">
        <v>46.218000000000004</v>
      </c>
      <c r="AU1182" s="12">
        <v>21.593</v>
      </c>
      <c r="AV1182" s="72">
        <v>0.22</v>
      </c>
      <c r="AW1182" s="72">
        <v>102.017</v>
      </c>
      <c r="AX1182" s="12">
        <v>206.10499999999999</v>
      </c>
      <c r="AY1182" s="72">
        <v>2.1040000000000001</v>
      </c>
      <c r="AZ1182" s="72">
        <v>22.379000000000001</v>
      </c>
      <c r="BA1182" s="12">
        <v>227.69800000000001</v>
      </c>
      <c r="BB1182" s="72">
        <v>2.3239999999999998</v>
      </c>
      <c r="BC1182" s="72">
        <v>19.193000000000001</v>
      </c>
      <c r="BD1182" s="12">
        <v>74.010000000000005</v>
      </c>
      <c r="BE1182" s="72">
        <v>0.75600000000000001</v>
      </c>
      <c r="BF1182" s="72">
        <v>46.783000000000001</v>
      </c>
      <c r="BG1182" s="12">
        <v>301.70800000000003</v>
      </c>
      <c r="BH1182" s="72">
        <v>3.08</v>
      </c>
      <c r="BI1182" s="72">
        <v>19.908000000000001</v>
      </c>
      <c r="BJ1182" s="12">
        <v>991.30600000000004</v>
      </c>
      <c r="BK1182" s="72">
        <v>10.119999999999999</v>
      </c>
      <c r="BL1182" s="72">
        <v>7.5049999999999999</v>
      </c>
      <c r="BM1182" s="12">
        <v>447.63400000000001</v>
      </c>
      <c r="BN1182" s="72">
        <v>4.57</v>
      </c>
      <c r="BO1182" s="72">
        <v>10.566000000000001</v>
      </c>
      <c r="BP1182" s="12">
        <v>1438.94</v>
      </c>
      <c r="BQ1182" s="72">
        <v>14.689</v>
      </c>
      <c r="BR1182" s="72">
        <v>5.2039999999999997</v>
      </c>
      <c r="BS1182" s="12">
        <v>1769.7280000000001</v>
      </c>
      <c r="BT1182" s="72">
        <v>18.065999999999999</v>
      </c>
      <c r="BU1182" s="72">
        <v>4.5149999999999997</v>
      </c>
      <c r="BV1182" s="12">
        <v>9795.8490000000002</v>
      </c>
      <c r="BW1182" s="72">
        <v>100</v>
      </c>
      <c r="BX1182" s="72">
        <v>2.0950000000000002</v>
      </c>
      <c r="BY1182" s="13"/>
      <c r="BZ1182" s="13"/>
    </row>
    <row r="1183" spans="1:78" ht="12.75" customHeight="1">
      <c r="A1183" s="122" t="s">
        <v>44</v>
      </c>
      <c r="B1183" s="71" t="s">
        <v>74</v>
      </c>
      <c r="C1183" s="71" t="s">
        <v>26</v>
      </c>
      <c r="D1183" s="34">
        <v>44986</v>
      </c>
      <c r="E1183" s="12">
        <v>5567.7190000000001</v>
      </c>
      <c r="F1183" s="72">
        <v>61.045999999999999</v>
      </c>
      <c r="G1183" s="72">
        <v>2.16</v>
      </c>
      <c r="H1183" s="12">
        <v>142.851</v>
      </c>
      <c r="I1183" s="72">
        <v>1.5660000000000001</v>
      </c>
      <c r="J1183" s="72">
        <v>20.332999999999998</v>
      </c>
      <c r="K1183" s="12">
        <v>177.541</v>
      </c>
      <c r="L1183" s="72">
        <v>1.9470000000000001</v>
      </c>
      <c r="M1183" s="72">
        <v>16.434999999999999</v>
      </c>
      <c r="N1183" s="12">
        <v>320.392</v>
      </c>
      <c r="O1183" s="72">
        <v>3.5129999999999999</v>
      </c>
      <c r="P1183" s="72">
        <v>12.333</v>
      </c>
      <c r="Q1183" s="12">
        <v>52.658999999999999</v>
      </c>
      <c r="R1183" s="72">
        <v>0.57699999999999996</v>
      </c>
      <c r="S1183" s="72">
        <v>38.32</v>
      </c>
      <c r="T1183" s="12">
        <v>373.05</v>
      </c>
      <c r="U1183" s="72">
        <v>4.09</v>
      </c>
      <c r="V1183" s="72">
        <v>11.355</v>
      </c>
      <c r="W1183" s="12">
        <v>1575.7460000000001</v>
      </c>
      <c r="X1183" s="72">
        <v>17.277000000000001</v>
      </c>
      <c r="Y1183" s="72">
        <v>4.3860000000000001</v>
      </c>
      <c r="Z1183" s="12">
        <v>1948.797</v>
      </c>
      <c r="AA1183" s="72">
        <v>21.367000000000001</v>
      </c>
      <c r="AB1183" s="72">
        <v>4.3440000000000003</v>
      </c>
      <c r="AC1183" s="12">
        <v>7516.5159999999996</v>
      </c>
      <c r="AD1183" s="72">
        <v>82.414000000000001</v>
      </c>
      <c r="AE1183" s="72">
        <v>1.6080000000000001</v>
      </c>
      <c r="AF1183" s="12">
        <v>24.61</v>
      </c>
      <c r="AG1183" s="72">
        <v>0.27</v>
      </c>
      <c r="AH1183" s="72">
        <v>70.349000000000004</v>
      </c>
      <c r="AI1183" s="12">
        <v>163.619</v>
      </c>
      <c r="AJ1183" s="72">
        <v>1.794</v>
      </c>
      <c r="AK1183" s="72">
        <v>19.385000000000002</v>
      </c>
      <c r="AL1183" s="12">
        <v>188.22900000000001</v>
      </c>
      <c r="AM1183" s="72">
        <v>2.0640000000000001</v>
      </c>
      <c r="AN1183" s="72">
        <v>17.074000000000002</v>
      </c>
      <c r="AO1183" s="12">
        <v>7704.7449999999999</v>
      </c>
      <c r="AP1183" s="72">
        <v>84.477000000000004</v>
      </c>
      <c r="AQ1183" s="72">
        <v>1.5289999999999999</v>
      </c>
      <c r="AR1183" s="12">
        <v>76.191000000000003</v>
      </c>
      <c r="AS1183" s="72">
        <v>0.83499999999999996</v>
      </c>
      <c r="AT1183" s="72">
        <v>26.54</v>
      </c>
      <c r="AU1183" s="12">
        <v>1.5549999999999999</v>
      </c>
      <c r="AV1183" s="72">
        <v>1.7000000000000001E-2</v>
      </c>
      <c r="AW1183" s="72">
        <v>102.02500000000001</v>
      </c>
      <c r="AX1183" s="12">
        <v>214.25800000000001</v>
      </c>
      <c r="AY1183" s="72">
        <v>2.3490000000000002</v>
      </c>
      <c r="AZ1183" s="72">
        <v>13.345000000000001</v>
      </c>
      <c r="BA1183" s="12">
        <v>215.81299999999999</v>
      </c>
      <c r="BB1183" s="72">
        <v>2.3660000000000001</v>
      </c>
      <c r="BC1183" s="72">
        <v>13.214</v>
      </c>
      <c r="BD1183" s="12">
        <v>125.88800000000001</v>
      </c>
      <c r="BE1183" s="72">
        <v>1.38</v>
      </c>
      <c r="BF1183" s="72">
        <v>20.635000000000002</v>
      </c>
      <c r="BG1183" s="12">
        <v>341.70100000000002</v>
      </c>
      <c r="BH1183" s="72">
        <v>3.7469999999999999</v>
      </c>
      <c r="BI1183" s="72">
        <v>11.497999999999999</v>
      </c>
      <c r="BJ1183" s="12">
        <v>661.77</v>
      </c>
      <c r="BK1183" s="72">
        <v>7.2560000000000002</v>
      </c>
      <c r="BL1183" s="72">
        <v>8.2650000000000006</v>
      </c>
      <c r="BM1183" s="12">
        <v>336.07299999999998</v>
      </c>
      <c r="BN1183" s="72">
        <v>3.6850000000000001</v>
      </c>
      <c r="BO1183" s="72">
        <v>10.667</v>
      </c>
      <c r="BP1183" s="12">
        <v>997.84299999999996</v>
      </c>
      <c r="BQ1183" s="72">
        <v>10.941000000000001</v>
      </c>
      <c r="BR1183" s="72">
        <v>7.0049999999999999</v>
      </c>
      <c r="BS1183" s="12">
        <v>1415.7349999999999</v>
      </c>
      <c r="BT1183" s="72">
        <v>15.523</v>
      </c>
      <c r="BU1183" s="72">
        <v>4.6239999999999997</v>
      </c>
      <c r="BV1183" s="12">
        <v>9120.48</v>
      </c>
      <c r="BW1183" s="72">
        <v>100</v>
      </c>
      <c r="BX1183" s="72">
        <v>1.2549999999999999</v>
      </c>
      <c r="BY1183" s="13"/>
      <c r="BZ1183" s="13"/>
    </row>
    <row r="1184" spans="1:78" ht="12.75" customHeight="1">
      <c r="A1184" s="122" t="s">
        <v>44</v>
      </c>
      <c r="B1184" s="71" t="s">
        <v>74</v>
      </c>
      <c r="C1184" s="71" t="s">
        <v>26</v>
      </c>
      <c r="D1184" s="34">
        <v>45078</v>
      </c>
      <c r="E1184" s="12">
        <v>5654.0810000000001</v>
      </c>
      <c r="F1184" s="72">
        <v>59.362000000000002</v>
      </c>
      <c r="G1184" s="72">
        <v>2.1829999999999998</v>
      </c>
      <c r="H1184" s="12">
        <v>155.02699999999999</v>
      </c>
      <c r="I1184" s="72">
        <v>1.6279999999999999</v>
      </c>
      <c r="J1184" s="72">
        <v>20.155000000000001</v>
      </c>
      <c r="K1184" s="12">
        <v>206.48599999999999</v>
      </c>
      <c r="L1184" s="72">
        <v>2.1680000000000001</v>
      </c>
      <c r="M1184" s="72">
        <v>20.173999999999999</v>
      </c>
      <c r="N1184" s="12">
        <v>361.51299999999998</v>
      </c>
      <c r="O1184" s="72">
        <v>3.7959999999999998</v>
      </c>
      <c r="P1184" s="72">
        <v>13.351000000000001</v>
      </c>
      <c r="Q1184" s="12">
        <v>27.593</v>
      </c>
      <c r="R1184" s="72">
        <v>0.28999999999999998</v>
      </c>
      <c r="S1184" s="72">
        <v>31.018000000000001</v>
      </c>
      <c r="T1184" s="12">
        <v>389.10599999999999</v>
      </c>
      <c r="U1184" s="72">
        <v>4.085</v>
      </c>
      <c r="V1184" s="72">
        <v>12.355</v>
      </c>
      <c r="W1184" s="12">
        <v>1718.7539999999999</v>
      </c>
      <c r="X1184" s="72">
        <v>18.045000000000002</v>
      </c>
      <c r="Y1184" s="72">
        <v>4.5620000000000003</v>
      </c>
      <c r="Z1184" s="12">
        <v>2107.86</v>
      </c>
      <c r="AA1184" s="72">
        <v>22.13</v>
      </c>
      <c r="AB1184" s="72">
        <v>3.234</v>
      </c>
      <c r="AC1184" s="12">
        <v>7761.9409999999998</v>
      </c>
      <c r="AD1184" s="72">
        <v>81.492999999999995</v>
      </c>
      <c r="AE1184" s="72">
        <v>1.631</v>
      </c>
      <c r="AF1184" s="12">
        <v>10.435</v>
      </c>
      <c r="AG1184" s="72">
        <v>0.11</v>
      </c>
      <c r="AH1184" s="72">
        <v>61.167999999999999</v>
      </c>
      <c r="AI1184" s="12">
        <v>187.852</v>
      </c>
      <c r="AJ1184" s="72">
        <v>1.972</v>
      </c>
      <c r="AK1184" s="72">
        <v>21.440999999999999</v>
      </c>
      <c r="AL1184" s="12">
        <v>198.286</v>
      </c>
      <c r="AM1184" s="72">
        <v>2.0819999999999999</v>
      </c>
      <c r="AN1184" s="72">
        <v>21.390999999999998</v>
      </c>
      <c r="AO1184" s="12">
        <v>7960.2269999999999</v>
      </c>
      <c r="AP1184" s="72">
        <v>83.575000000000003</v>
      </c>
      <c r="AQ1184" s="72">
        <v>1.552</v>
      </c>
      <c r="AR1184" s="12">
        <v>55.398000000000003</v>
      </c>
      <c r="AS1184" s="72">
        <v>0.58199999999999996</v>
      </c>
      <c r="AT1184" s="72">
        <v>38.406999999999996</v>
      </c>
      <c r="AU1184" s="12">
        <v>1.4039999999999999</v>
      </c>
      <c r="AV1184" s="72">
        <v>1.4999999999999999E-2</v>
      </c>
      <c r="AW1184" s="72">
        <v>106.676</v>
      </c>
      <c r="AX1184" s="12">
        <v>188.363</v>
      </c>
      <c r="AY1184" s="72">
        <v>1.978</v>
      </c>
      <c r="AZ1184" s="72">
        <v>16.116</v>
      </c>
      <c r="BA1184" s="12">
        <v>189.767</v>
      </c>
      <c r="BB1184" s="72">
        <v>1.992</v>
      </c>
      <c r="BC1184" s="72">
        <v>15.968</v>
      </c>
      <c r="BD1184" s="12">
        <v>89.802999999999997</v>
      </c>
      <c r="BE1184" s="72">
        <v>0.94299999999999995</v>
      </c>
      <c r="BF1184" s="72">
        <v>22.106999999999999</v>
      </c>
      <c r="BG1184" s="12">
        <v>279.57</v>
      </c>
      <c r="BH1184" s="72">
        <v>2.9350000000000001</v>
      </c>
      <c r="BI1184" s="72">
        <v>13.198</v>
      </c>
      <c r="BJ1184" s="12">
        <v>752.52099999999996</v>
      </c>
      <c r="BK1184" s="72">
        <v>7.9009999999999998</v>
      </c>
      <c r="BL1184" s="72">
        <v>8.17</v>
      </c>
      <c r="BM1184" s="12">
        <v>476.97</v>
      </c>
      <c r="BN1184" s="72">
        <v>5.008</v>
      </c>
      <c r="BO1184" s="72">
        <v>11.843999999999999</v>
      </c>
      <c r="BP1184" s="12">
        <v>1229.491</v>
      </c>
      <c r="BQ1184" s="72">
        <v>12.907999999999999</v>
      </c>
      <c r="BR1184" s="72">
        <v>6.8730000000000002</v>
      </c>
      <c r="BS1184" s="12">
        <v>1564.4590000000001</v>
      </c>
      <c r="BT1184" s="72">
        <v>16.425000000000001</v>
      </c>
      <c r="BU1184" s="72">
        <v>5.8120000000000003</v>
      </c>
      <c r="BV1184" s="12">
        <v>9524.6859999999997</v>
      </c>
      <c r="BW1184" s="72">
        <v>100</v>
      </c>
      <c r="BX1184" s="72">
        <v>1.48</v>
      </c>
      <c r="BY1184" s="13"/>
      <c r="BZ1184" s="13"/>
    </row>
    <row r="1185" spans="1:78" ht="12.75" customHeight="1">
      <c r="A1185" s="122" t="s">
        <v>44</v>
      </c>
      <c r="B1185" s="71" t="s">
        <v>74</v>
      </c>
      <c r="C1185" s="71" t="s">
        <v>26</v>
      </c>
      <c r="D1185" s="34">
        <v>45170</v>
      </c>
      <c r="E1185" s="12">
        <v>5630.0780000000004</v>
      </c>
      <c r="F1185" s="72">
        <v>58.249000000000002</v>
      </c>
      <c r="G1185" s="72">
        <v>2.42</v>
      </c>
      <c r="H1185" s="12">
        <v>128.16200000000001</v>
      </c>
      <c r="I1185" s="72">
        <v>1.3260000000000001</v>
      </c>
      <c r="J1185" s="72">
        <v>22.542000000000002</v>
      </c>
      <c r="K1185" s="12">
        <v>203.703</v>
      </c>
      <c r="L1185" s="72">
        <v>2.1080000000000001</v>
      </c>
      <c r="M1185" s="72">
        <v>18.035</v>
      </c>
      <c r="N1185" s="12">
        <v>331.86500000000001</v>
      </c>
      <c r="O1185" s="72">
        <v>3.4329999999999998</v>
      </c>
      <c r="P1185" s="72">
        <v>12.064</v>
      </c>
      <c r="Q1185" s="12">
        <v>36.883000000000003</v>
      </c>
      <c r="R1185" s="72">
        <v>0.38200000000000001</v>
      </c>
      <c r="S1185" s="72">
        <v>43.787999999999997</v>
      </c>
      <c r="T1185" s="12">
        <v>368.74799999999999</v>
      </c>
      <c r="U1185" s="72">
        <v>3.8149999999999999</v>
      </c>
      <c r="V1185" s="72">
        <v>12.003</v>
      </c>
      <c r="W1185" s="12">
        <v>1841.2719999999999</v>
      </c>
      <c r="X1185" s="72">
        <v>19.05</v>
      </c>
      <c r="Y1185" s="72">
        <v>4.835</v>
      </c>
      <c r="Z1185" s="12">
        <v>2210.0189999999998</v>
      </c>
      <c r="AA1185" s="72">
        <v>22.864999999999998</v>
      </c>
      <c r="AB1185" s="72">
        <v>3.597</v>
      </c>
      <c r="AC1185" s="12">
        <v>7840.098</v>
      </c>
      <c r="AD1185" s="72">
        <v>81.113</v>
      </c>
      <c r="AE1185" s="72">
        <v>1.849</v>
      </c>
      <c r="AF1185" s="12">
        <v>31.016999999999999</v>
      </c>
      <c r="AG1185" s="72">
        <v>0.32100000000000001</v>
      </c>
      <c r="AH1185" s="72">
        <v>46.712000000000003</v>
      </c>
      <c r="AI1185" s="12">
        <v>203.089</v>
      </c>
      <c r="AJ1185" s="72">
        <v>2.101</v>
      </c>
      <c r="AK1185" s="72">
        <v>15.092000000000001</v>
      </c>
      <c r="AL1185" s="12">
        <v>234.10499999999999</v>
      </c>
      <c r="AM1185" s="72">
        <v>2.4220000000000002</v>
      </c>
      <c r="AN1185" s="72">
        <v>12.058</v>
      </c>
      <c r="AO1185" s="12">
        <v>8074.2030000000004</v>
      </c>
      <c r="AP1185" s="72">
        <v>83.536000000000001</v>
      </c>
      <c r="AQ1185" s="72">
        <v>1.714</v>
      </c>
      <c r="AR1185" s="12">
        <v>64.058000000000007</v>
      </c>
      <c r="AS1185" s="72">
        <v>0.66300000000000003</v>
      </c>
      <c r="AT1185" s="72">
        <v>25.073</v>
      </c>
      <c r="AU1185" s="12">
        <v>24.978999999999999</v>
      </c>
      <c r="AV1185" s="72">
        <v>0.25800000000000001</v>
      </c>
      <c r="AW1185" s="72">
        <v>60.603999999999999</v>
      </c>
      <c r="AX1185" s="12">
        <v>210.36199999999999</v>
      </c>
      <c r="AY1185" s="72">
        <v>2.1760000000000002</v>
      </c>
      <c r="AZ1185" s="72">
        <v>19.442</v>
      </c>
      <c r="BA1185" s="12">
        <v>235.34100000000001</v>
      </c>
      <c r="BB1185" s="72">
        <v>2.4350000000000001</v>
      </c>
      <c r="BC1185" s="72">
        <v>17.986999999999998</v>
      </c>
      <c r="BD1185" s="12">
        <v>80.167000000000002</v>
      </c>
      <c r="BE1185" s="72">
        <v>0.82899999999999996</v>
      </c>
      <c r="BF1185" s="72">
        <v>21.603999999999999</v>
      </c>
      <c r="BG1185" s="12">
        <v>315.50799999999998</v>
      </c>
      <c r="BH1185" s="72">
        <v>3.2639999999999998</v>
      </c>
      <c r="BI1185" s="72">
        <v>14.554</v>
      </c>
      <c r="BJ1185" s="12">
        <v>848.50800000000004</v>
      </c>
      <c r="BK1185" s="72">
        <v>8.7789999999999999</v>
      </c>
      <c r="BL1185" s="72">
        <v>6.4039999999999999</v>
      </c>
      <c r="BM1185" s="12">
        <v>363.31599999999997</v>
      </c>
      <c r="BN1185" s="72">
        <v>3.7589999999999999</v>
      </c>
      <c r="BO1185" s="72">
        <v>10.161</v>
      </c>
      <c r="BP1185" s="12">
        <v>1211.8240000000001</v>
      </c>
      <c r="BQ1185" s="72">
        <v>12.537000000000001</v>
      </c>
      <c r="BR1185" s="72">
        <v>5.4480000000000004</v>
      </c>
      <c r="BS1185" s="12">
        <v>1591.3889999999999</v>
      </c>
      <c r="BT1185" s="72">
        <v>16.463999999999999</v>
      </c>
      <c r="BU1185" s="72">
        <v>5.7720000000000002</v>
      </c>
      <c r="BV1185" s="12">
        <v>9665.5920000000006</v>
      </c>
      <c r="BW1185" s="72">
        <v>100</v>
      </c>
      <c r="BX1185" s="72">
        <v>1.48</v>
      </c>
      <c r="BY1185" s="13"/>
      <c r="BZ1185" s="13"/>
    </row>
    <row r="1186" spans="1:78" ht="12.75" customHeight="1">
      <c r="A1186" s="122" t="s">
        <v>44</v>
      </c>
      <c r="B1186" s="71" t="s">
        <v>74</v>
      </c>
      <c r="C1186" s="71" t="s">
        <v>26</v>
      </c>
      <c r="D1186" s="34">
        <v>45261</v>
      </c>
      <c r="E1186" s="12">
        <v>5407.5959999999995</v>
      </c>
      <c r="F1186" s="72">
        <v>57.353999999999999</v>
      </c>
      <c r="G1186" s="72">
        <v>2.3690000000000002</v>
      </c>
      <c r="H1186" s="12">
        <v>141.006</v>
      </c>
      <c r="I1186" s="72">
        <v>1.496</v>
      </c>
      <c r="J1186" s="72">
        <v>21.725000000000001</v>
      </c>
      <c r="K1186" s="12">
        <v>191.90100000000001</v>
      </c>
      <c r="L1186" s="72">
        <v>2.0350000000000001</v>
      </c>
      <c r="M1186" s="72">
        <v>18.992999999999999</v>
      </c>
      <c r="N1186" s="12">
        <v>332.90800000000002</v>
      </c>
      <c r="O1186" s="72">
        <v>3.5310000000000001</v>
      </c>
      <c r="P1186" s="72">
        <v>15.292999999999999</v>
      </c>
      <c r="Q1186" s="12">
        <v>43.505000000000003</v>
      </c>
      <c r="R1186" s="72">
        <v>0.46100000000000002</v>
      </c>
      <c r="S1186" s="72">
        <v>39.371000000000002</v>
      </c>
      <c r="T1186" s="12">
        <v>376.41300000000001</v>
      </c>
      <c r="U1186" s="72">
        <v>3.992</v>
      </c>
      <c r="V1186" s="72">
        <v>14.194000000000001</v>
      </c>
      <c r="W1186" s="12">
        <v>1788.9490000000001</v>
      </c>
      <c r="X1186" s="72">
        <v>18.974</v>
      </c>
      <c r="Y1186" s="72">
        <v>4.915</v>
      </c>
      <c r="Z1186" s="12">
        <v>2165.3609999999999</v>
      </c>
      <c r="AA1186" s="72">
        <v>22.966000000000001</v>
      </c>
      <c r="AB1186" s="72">
        <v>3.6190000000000002</v>
      </c>
      <c r="AC1186" s="12">
        <v>7572.9579999999996</v>
      </c>
      <c r="AD1186" s="72">
        <v>80.320999999999998</v>
      </c>
      <c r="AE1186" s="72">
        <v>1.831</v>
      </c>
      <c r="AF1186" s="12">
        <v>19.538</v>
      </c>
      <c r="AG1186" s="72">
        <v>0.20699999999999999</v>
      </c>
      <c r="AH1186" s="72">
        <v>72.254999999999995</v>
      </c>
      <c r="AI1186" s="12">
        <v>205.61500000000001</v>
      </c>
      <c r="AJ1186" s="72">
        <v>2.181</v>
      </c>
      <c r="AK1186" s="72">
        <v>13.439</v>
      </c>
      <c r="AL1186" s="12">
        <v>225.154</v>
      </c>
      <c r="AM1186" s="72">
        <v>2.3879999999999999</v>
      </c>
      <c r="AN1186" s="72">
        <v>11.46</v>
      </c>
      <c r="AO1186" s="12">
        <v>7798.1109999999999</v>
      </c>
      <c r="AP1186" s="72">
        <v>82.709000000000003</v>
      </c>
      <c r="AQ1186" s="72">
        <v>1.7989999999999999</v>
      </c>
      <c r="AR1186" s="12">
        <v>77.674999999999997</v>
      </c>
      <c r="AS1186" s="72">
        <v>0.82399999999999995</v>
      </c>
      <c r="AT1186" s="72">
        <v>35.652000000000001</v>
      </c>
      <c r="AU1186" s="12">
        <v>58.094000000000001</v>
      </c>
      <c r="AV1186" s="72">
        <v>0.61599999999999999</v>
      </c>
      <c r="AW1186" s="72">
        <v>32.143000000000001</v>
      </c>
      <c r="AX1186" s="12">
        <v>193.68</v>
      </c>
      <c r="AY1186" s="72">
        <v>2.0539999999999998</v>
      </c>
      <c r="AZ1186" s="72">
        <v>23.146999999999998</v>
      </c>
      <c r="BA1186" s="12">
        <v>251.774</v>
      </c>
      <c r="BB1186" s="72">
        <v>2.67</v>
      </c>
      <c r="BC1186" s="72">
        <v>19.451000000000001</v>
      </c>
      <c r="BD1186" s="12">
        <v>75.456000000000003</v>
      </c>
      <c r="BE1186" s="72">
        <v>0.8</v>
      </c>
      <c r="BF1186" s="72">
        <v>29.806000000000001</v>
      </c>
      <c r="BG1186" s="12">
        <v>327.23</v>
      </c>
      <c r="BH1186" s="72">
        <v>3.4710000000000001</v>
      </c>
      <c r="BI1186" s="72">
        <v>16.849</v>
      </c>
      <c r="BJ1186" s="12">
        <v>739.87199999999996</v>
      </c>
      <c r="BK1186" s="72">
        <v>7.8470000000000004</v>
      </c>
      <c r="BL1186" s="72">
        <v>8.3290000000000006</v>
      </c>
      <c r="BM1186" s="12">
        <v>485.49799999999999</v>
      </c>
      <c r="BN1186" s="72">
        <v>5.149</v>
      </c>
      <c r="BO1186" s="72">
        <v>7.633</v>
      </c>
      <c r="BP1186" s="12">
        <v>1225.3710000000001</v>
      </c>
      <c r="BQ1186" s="72">
        <v>12.997</v>
      </c>
      <c r="BR1186" s="72">
        <v>5.8550000000000004</v>
      </c>
      <c r="BS1186" s="12">
        <v>1630.2760000000001</v>
      </c>
      <c r="BT1186" s="72">
        <v>17.291</v>
      </c>
      <c r="BU1186" s="72">
        <v>4.78</v>
      </c>
      <c r="BV1186" s="12">
        <v>9428.3880000000008</v>
      </c>
      <c r="BW1186" s="72">
        <v>100</v>
      </c>
      <c r="BX1186" s="72">
        <v>1.4430000000000001</v>
      </c>
      <c r="BY1186" s="13"/>
      <c r="BZ1186" s="13"/>
    </row>
    <row r="1187" spans="1:78" ht="12.75" customHeight="1">
      <c r="A1187" s="122" t="s">
        <v>44</v>
      </c>
      <c r="B1187" s="71" t="s">
        <v>74</v>
      </c>
      <c r="C1187" s="71" t="s">
        <v>26</v>
      </c>
      <c r="D1187" s="34">
        <v>45352</v>
      </c>
      <c r="E1187" s="12">
        <v>5490.51</v>
      </c>
      <c r="F1187" s="72">
        <v>56.802</v>
      </c>
      <c r="G1187" s="72">
        <v>1.7849999999999999</v>
      </c>
      <c r="H1187" s="12">
        <v>174.101</v>
      </c>
      <c r="I1187" s="72">
        <v>1.8009999999999999</v>
      </c>
      <c r="J1187" s="72">
        <v>18.451000000000001</v>
      </c>
      <c r="K1187" s="12">
        <v>278.30399999999997</v>
      </c>
      <c r="L1187" s="72">
        <v>2.879</v>
      </c>
      <c r="M1187" s="72">
        <v>15.938000000000001</v>
      </c>
      <c r="N1187" s="12">
        <v>452.40499999999997</v>
      </c>
      <c r="O1187" s="72">
        <v>4.68</v>
      </c>
      <c r="P1187" s="72">
        <v>12.185</v>
      </c>
      <c r="Q1187" s="12">
        <v>59.252000000000002</v>
      </c>
      <c r="R1187" s="72">
        <v>0.61299999999999999</v>
      </c>
      <c r="S1187" s="72">
        <v>38.165999999999997</v>
      </c>
      <c r="T1187" s="12">
        <v>511.65699999999998</v>
      </c>
      <c r="U1187" s="72">
        <v>5.2930000000000001</v>
      </c>
      <c r="V1187" s="72">
        <v>12.702</v>
      </c>
      <c r="W1187" s="12">
        <v>1676.296</v>
      </c>
      <c r="X1187" s="72">
        <v>17.341999999999999</v>
      </c>
      <c r="Y1187" s="72">
        <v>4.0620000000000003</v>
      </c>
      <c r="Z1187" s="12">
        <v>2187.953</v>
      </c>
      <c r="AA1187" s="72">
        <v>22.635999999999999</v>
      </c>
      <c r="AB1187" s="72">
        <v>3.2949999999999999</v>
      </c>
      <c r="AC1187" s="12">
        <v>7678.4629999999997</v>
      </c>
      <c r="AD1187" s="72">
        <v>79.438000000000002</v>
      </c>
      <c r="AE1187" s="72">
        <v>1.595</v>
      </c>
      <c r="AF1187" s="12">
        <v>38.476999999999997</v>
      </c>
      <c r="AG1187" s="72">
        <v>0.39800000000000002</v>
      </c>
      <c r="AH1187" s="72">
        <v>47.725000000000001</v>
      </c>
      <c r="AI1187" s="12">
        <v>211.95400000000001</v>
      </c>
      <c r="AJ1187" s="72">
        <v>2.1930000000000001</v>
      </c>
      <c r="AK1187" s="72">
        <v>14.79</v>
      </c>
      <c r="AL1187" s="12">
        <v>250.43100000000001</v>
      </c>
      <c r="AM1187" s="72">
        <v>2.5910000000000002</v>
      </c>
      <c r="AN1187" s="72">
        <v>13.131</v>
      </c>
      <c r="AO1187" s="12">
        <v>7928.8940000000002</v>
      </c>
      <c r="AP1187" s="72">
        <v>82.028999999999996</v>
      </c>
      <c r="AQ1187" s="72">
        <v>1.613</v>
      </c>
      <c r="AR1187" s="12">
        <v>66.308999999999997</v>
      </c>
      <c r="AS1187" s="72">
        <v>0.68600000000000005</v>
      </c>
      <c r="AT1187" s="72">
        <v>27.177</v>
      </c>
      <c r="AU1187" s="12">
        <v>6.3639999999999999</v>
      </c>
      <c r="AV1187" s="72">
        <v>6.6000000000000003E-2</v>
      </c>
      <c r="AW1187" s="72">
        <v>100.093</v>
      </c>
      <c r="AX1187" s="12">
        <v>227.84800000000001</v>
      </c>
      <c r="AY1187" s="72">
        <v>2.3570000000000002</v>
      </c>
      <c r="AZ1187" s="72">
        <v>13.96</v>
      </c>
      <c r="BA1187" s="12">
        <v>234.21199999999999</v>
      </c>
      <c r="BB1187" s="72">
        <v>2.423</v>
      </c>
      <c r="BC1187" s="72">
        <v>13.787000000000001</v>
      </c>
      <c r="BD1187" s="12">
        <v>77.64</v>
      </c>
      <c r="BE1187" s="72">
        <v>0.80300000000000005</v>
      </c>
      <c r="BF1187" s="72">
        <v>27.515999999999998</v>
      </c>
      <c r="BG1187" s="12">
        <v>311.85199999999998</v>
      </c>
      <c r="BH1187" s="72">
        <v>3.226</v>
      </c>
      <c r="BI1187" s="72">
        <v>12.16</v>
      </c>
      <c r="BJ1187" s="12">
        <v>922.98</v>
      </c>
      <c r="BK1187" s="72">
        <v>9.5489999999999995</v>
      </c>
      <c r="BL1187" s="72">
        <v>6.1749999999999998</v>
      </c>
      <c r="BM1187" s="12">
        <v>435.947</v>
      </c>
      <c r="BN1187" s="72">
        <v>4.51</v>
      </c>
      <c r="BO1187" s="72">
        <v>10.134</v>
      </c>
      <c r="BP1187" s="12">
        <v>1358.9280000000001</v>
      </c>
      <c r="BQ1187" s="72">
        <v>14.058999999999999</v>
      </c>
      <c r="BR1187" s="72">
        <v>5.4109999999999996</v>
      </c>
      <c r="BS1187" s="12">
        <v>1737.088</v>
      </c>
      <c r="BT1187" s="72">
        <v>17.971</v>
      </c>
      <c r="BU1187" s="72">
        <v>4.8719999999999999</v>
      </c>
      <c r="BV1187" s="12">
        <v>9665.982</v>
      </c>
      <c r="BW1187" s="72">
        <v>100</v>
      </c>
      <c r="BX1187" s="72">
        <v>1.42</v>
      </c>
      <c r="BY1187" s="13"/>
      <c r="BZ1187" s="13"/>
    </row>
    <row r="1188" spans="1:78" ht="12.75" customHeight="1">
      <c r="A1188" s="122" t="s">
        <v>44</v>
      </c>
      <c r="B1188" s="71" t="s">
        <v>74</v>
      </c>
      <c r="C1188" s="71" t="s">
        <v>26</v>
      </c>
      <c r="D1188" s="34">
        <v>45444</v>
      </c>
      <c r="E1188" s="12">
        <v>5547.5240000000003</v>
      </c>
      <c r="F1188" s="72">
        <v>58.276000000000003</v>
      </c>
      <c r="G1188" s="72">
        <v>1.9550000000000001</v>
      </c>
      <c r="H1188" s="12">
        <v>165.58</v>
      </c>
      <c r="I1188" s="72">
        <v>1.7390000000000001</v>
      </c>
      <c r="J1188" s="72">
        <v>18.834</v>
      </c>
      <c r="K1188" s="12">
        <v>233.20599999999999</v>
      </c>
      <c r="L1188" s="72">
        <v>2.4500000000000002</v>
      </c>
      <c r="M1188" s="72">
        <v>15.169</v>
      </c>
      <c r="N1188" s="12">
        <v>398.78500000000003</v>
      </c>
      <c r="O1188" s="72">
        <v>4.1890000000000001</v>
      </c>
      <c r="P1188" s="72">
        <v>11.394</v>
      </c>
      <c r="Q1188" s="12">
        <v>62.287999999999997</v>
      </c>
      <c r="R1188" s="72">
        <v>0.65400000000000003</v>
      </c>
      <c r="S1188" s="72">
        <v>26.044</v>
      </c>
      <c r="T1188" s="12">
        <v>461.07299999999998</v>
      </c>
      <c r="U1188" s="72">
        <v>4.8440000000000003</v>
      </c>
      <c r="V1188" s="72">
        <v>10.379</v>
      </c>
      <c r="W1188" s="12">
        <v>1745.374</v>
      </c>
      <c r="X1188" s="72">
        <v>18.335000000000001</v>
      </c>
      <c r="Y1188" s="72">
        <v>3.6549999999999998</v>
      </c>
      <c r="Z1188" s="12">
        <v>2206.4470000000001</v>
      </c>
      <c r="AA1188" s="72">
        <v>23.178000000000001</v>
      </c>
      <c r="AB1188" s="72">
        <v>3.5009999999999999</v>
      </c>
      <c r="AC1188" s="12">
        <v>7753.97</v>
      </c>
      <c r="AD1188" s="72">
        <v>81.453999999999994</v>
      </c>
      <c r="AE1188" s="72">
        <v>1.7310000000000001</v>
      </c>
      <c r="AF1188" s="12">
        <v>5.7160000000000002</v>
      </c>
      <c r="AG1188" s="72">
        <v>0.06</v>
      </c>
      <c r="AH1188" s="72">
        <v>98.8</v>
      </c>
      <c r="AI1188" s="12">
        <v>214.685</v>
      </c>
      <c r="AJ1188" s="72">
        <v>2.2549999999999999</v>
      </c>
      <c r="AK1188" s="72">
        <v>13.048</v>
      </c>
      <c r="AL1188" s="12">
        <v>220.40199999999999</v>
      </c>
      <c r="AM1188" s="72">
        <v>2.3149999999999999</v>
      </c>
      <c r="AN1188" s="72">
        <v>12.675000000000001</v>
      </c>
      <c r="AO1188" s="12">
        <v>7974.3720000000003</v>
      </c>
      <c r="AP1188" s="72">
        <v>83.77</v>
      </c>
      <c r="AQ1188" s="72">
        <v>1.657</v>
      </c>
      <c r="AR1188" s="12">
        <v>35.076000000000001</v>
      </c>
      <c r="AS1188" s="72">
        <v>0.36799999999999999</v>
      </c>
      <c r="AT1188" s="72">
        <v>42.16</v>
      </c>
      <c r="AU1188" s="12">
        <v>16.041</v>
      </c>
      <c r="AV1188" s="72">
        <v>0.16900000000000001</v>
      </c>
      <c r="AW1188" s="72">
        <v>44.994999999999997</v>
      </c>
      <c r="AX1188" s="12">
        <v>231.16300000000001</v>
      </c>
      <c r="AY1188" s="72">
        <v>2.4279999999999999</v>
      </c>
      <c r="AZ1188" s="72">
        <v>15.291</v>
      </c>
      <c r="BA1188" s="12">
        <v>247.20500000000001</v>
      </c>
      <c r="BB1188" s="72">
        <v>2.597</v>
      </c>
      <c r="BC1188" s="72">
        <v>13.916</v>
      </c>
      <c r="BD1188" s="12">
        <v>54.502000000000002</v>
      </c>
      <c r="BE1188" s="72">
        <v>0.57299999999999995</v>
      </c>
      <c r="BF1188" s="72">
        <v>30.745000000000001</v>
      </c>
      <c r="BG1188" s="12">
        <v>301.70699999999999</v>
      </c>
      <c r="BH1188" s="72">
        <v>3.169</v>
      </c>
      <c r="BI1188" s="72">
        <v>13.031000000000001</v>
      </c>
      <c r="BJ1188" s="12">
        <v>768.22799999999995</v>
      </c>
      <c r="BK1188" s="72">
        <v>8.07</v>
      </c>
      <c r="BL1188" s="72">
        <v>7.9539999999999997</v>
      </c>
      <c r="BM1188" s="12">
        <v>440.01400000000001</v>
      </c>
      <c r="BN1188" s="72">
        <v>4.6219999999999999</v>
      </c>
      <c r="BO1188" s="72">
        <v>6.6029999999999998</v>
      </c>
      <c r="BP1188" s="12">
        <v>1208.242</v>
      </c>
      <c r="BQ1188" s="72">
        <v>12.692</v>
      </c>
      <c r="BR1188" s="72">
        <v>5.2850000000000001</v>
      </c>
      <c r="BS1188" s="12">
        <v>1545.0250000000001</v>
      </c>
      <c r="BT1188" s="72">
        <v>16.23</v>
      </c>
      <c r="BU1188" s="72">
        <v>4.4260000000000002</v>
      </c>
      <c r="BV1188" s="12">
        <v>9519.3970000000008</v>
      </c>
      <c r="BW1188" s="72">
        <v>100</v>
      </c>
      <c r="BX1188" s="72">
        <v>1.5609999999999999</v>
      </c>
      <c r="BY1188" s="13"/>
      <c r="BZ1188" s="13"/>
    </row>
    <row r="1189" spans="1:78" ht="12.75" customHeight="1">
      <c r="A1189" s="122" t="s">
        <v>44</v>
      </c>
      <c r="B1189" s="71" t="s">
        <v>74</v>
      </c>
      <c r="C1189" s="71" t="s">
        <v>26</v>
      </c>
      <c r="D1189" s="34">
        <v>45536</v>
      </c>
      <c r="E1189" s="12">
        <v>5796.9920000000002</v>
      </c>
      <c r="F1189" s="72">
        <v>58.731000000000002</v>
      </c>
      <c r="G1189" s="72">
        <v>1.7989999999999999</v>
      </c>
      <c r="H1189" s="12">
        <v>120.515</v>
      </c>
      <c r="I1189" s="72">
        <v>1.2210000000000001</v>
      </c>
      <c r="J1189" s="72">
        <v>23.873000000000001</v>
      </c>
      <c r="K1189" s="12">
        <v>201.99100000000001</v>
      </c>
      <c r="L1189" s="72">
        <v>2.0459999999999998</v>
      </c>
      <c r="M1189" s="72">
        <v>20.86</v>
      </c>
      <c r="N1189" s="12">
        <v>322.50599999999997</v>
      </c>
      <c r="O1189" s="72">
        <v>3.2669999999999999</v>
      </c>
      <c r="P1189" s="72">
        <v>15.358000000000001</v>
      </c>
      <c r="Q1189" s="12">
        <v>25.85</v>
      </c>
      <c r="R1189" s="72">
        <v>0.26200000000000001</v>
      </c>
      <c r="S1189" s="72">
        <v>50.789000000000001</v>
      </c>
      <c r="T1189" s="12">
        <v>348.35599999999999</v>
      </c>
      <c r="U1189" s="72">
        <v>3.5289999999999999</v>
      </c>
      <c r="V1189" s="72">
        <v>15.971</v>
      </c>
      <c r="W1189" s="12">
        <v>1860.713</v>
      </c>
      <c r="X1189" s="72">
        <v>18.852</v>
      </c>
      <c r="Y1189" s="72">
        <v>4.8920000000000003</v>
      </c>
      <c r="Z1189" s="12">
        <v>2209.0700000000002</v>
      </c>
      <c r="AA1189" s="72">
        <v>22.381</v>
      </c>
      <c r="AB1189" s="72">
        <v>3.335</v>
      </c>
      <c r="AC1189" s="12">
        <v>8006.0619999999999</v>
      </c>
      <c r="AD1189" s="72">
        <v>81.111999999999995</v>
      </c>
      <c r="AE1189" s="72">
        <v>1.4350000000000001</v>
      </c>
      <c r="AF1189" s="12">
        <v>26.190999999999999</v>
      </c>
      <c r="AG1189" s="72">
        <v>0.26500000000000001</v>
      </c>
      <c r="AH1189" s="72">
        <v>50.555</v>
      </c>
      <c r="AI1189" s="12">
        <v>240.68100000000001</v>
      </c>
      <c r="AJ1189" s="72">
        <v>2.4380000000000002</v>
      </c>
      <c r="AK1189" s="72">
        <v>13.002000000000001</v>
      </c>
      <c r="AL1189" s="12">
        <v>266.87200000000001</v>
      </c>
      <c r="AM1189" s="72">
        <v>2.7040000000000002</v>
      </c>
      <c r="AN1189" s="72">
        <v>12.413</v>
      </c>
      <c r="AO1189" s="12">
        <v>8272.9339999999993</v>
      </c>
      <c r="AP1189" s="72">
        <v>83.816000000000003</v>
      </c>
      <c r="AQ1189" s="72">
        <v>1.4339999999999999</v>
      </c>
      <c r="AR1189" s="12">
        <v>84.457999999999998</v>
      </c>
      <c r="AS1189" s="72">
        <v>0.85599999999999998</v>
      </c>
      <c r="AT1189" s="72">
        <v>23.678000000000001</v>
      </c>
      <c r="AU1189" s="12">
        <v>15.324</v>
      </c>
      <c r="AV1189" s="72">
        <v>0.155</v>
      </c>
      <c r="AW1189" s="72">
        <v>52.537999999999997</v>
      </c>
      <c r="AX1189" s="12">
        <v>183.76400000000001</v>
      </c>
      <c r="AY1189" s="72">
        <v>1.8620000000000001</v>
      </c>
      <c r="AZ1189" s="72">
        <v>21.295000000000002</v>
      </c>
      <c r="BA1189" s="12">
        <v>199.08799999999999</v>
      </c>
      <c r="BB1189" s="72">
        <v>2.0169999999999999</v>
      </c>
      <c r="BC1189" s="72">
        <v>20.361000000000001</v>
      </c>
      <c r="BD1189" s="12">
        <v>67.393000000000001</v>
      </c>
      <c r="BE1189" s="72">
        <v>0.68300000000000005</v>
      </c>
      <c r="BF1189" s="72">
        <v>33.625999999999998</v>
      </c>
      <c r="BG1189" s="12">
        <v>266.48099999999999</v>
      </c>
      <c r="BH1189" s="72">
        <v>2.7</v>
      </c>
      <c r="BI1189" s="72">
        <v>17.47</v>
      </c>
      <c r="BJ1189" s="12">
        <v>812.8</v>
      </c>
      <c r="BK1189" s="72">
        <v>8.2349999999999994</v>
      </c>
      <c r="BL1189" s="72">
        <v>6.4219999999999997</v>
      </c>
      <c r="BM1189" s="12">
        <v>433.673</v>
      </c>
      <c r="BN1189" s="72">
        <v>4.3940000000000001</v>
      </c>
      <c r="BO1189" s="72">
        <v>9.5340000000000007</v>
      </c>
      <c r="BP1189" s="12">
        <v>1246.473</v>
      </c>
      <c r="BQ1189" s="72">
        <v>12.628</v>
      </c>
      <c r="BR1189" s="72">
        <v>5.0730000000000004</v>
      </c>
      <c r="BS1189" s="12">
        <v>1597.413</v>
      </c>
      <c r="BT1189" s="72">
        <v>16.184000000000001</v>
      </c>
      <c r="BU1189" s="72">
        <v>4.2729999999999997</v>
      </c>
      <c r="BV1189" s="12">
        <v>9870.3459999999995</v>
      </c>
      <c r="BW1189" s="72">
        <v>100</v>
      </c>
      <c r="BX1189" s="72">
        <v>1.452</v>
      </c>
      <c r="BY1189" s="13"/>
      <c r="BZ1189" s="13"/>
    </row>
    <row r="1190" spans="1:78" ht="12.75" customHeight="1">
      <c r="A1190" s="122" t="s">
        <v>44</v>
      </c>
      <c r="B1190" s="71" t="s">
        <v>74</v>
      </c>
      <c r="C1190" s="71" t="s">
        <v>26</v>
      </c>
      <c r="D1190" s="34">
        <v>45627</v>
      </c>
      <c r="E1190" s="12">
        <v>5553.509</v>
      </c>
      <c r="F1190" s="72">
        <v>55.695</v>
      </c>
      <c r="G1190" s="72">
        <v>2.036</v>
      </c>
      <c r="H1190" s="12">
        <v>190.94300000000001</v>
      </c>
      <c r="I1190" s="72">
        <v>1.915</v>
      </c>
      <c r="J1190" s="72">
        <v>18.623000000000001</v>
      </c>
      <c r="K1190" s="12">
        <v>207.74299999999999</v>
      </c>
      <c r="L1190" s="72">
        <v>2.0830000000000002</v>
      </c>
      <c r="M1190" s="72">
        <v>16.294</v>
      </c>
      <c r="N1190" s="12">
        <v>398.68599999999998</v>
      </c>
      <c r="O1190" s="72">
        <v>3.9980000000000002</v>
      </c>
      <c r="P1190" s="72">
        <v>10.278</v>
      </c>
      <c r="Q1190" s="12">
        <v>67.100999999999999</v>
      </c>
      <c r="R1190" s="72">
        <v>0.67300000000000004</v>
      </c>
      <c r="S1190" s="72">
        <v>28.202999999999999</v>
      </c>
      <c r="T1190" s="12">
        <v>465.78699999999998</v>
      </c>
      <c r="U1190" s="72">
        <v>4.6710000000000003</v>
      </c>
      <c r="V1190" s="72">
        <v>9.141</v>
      </c>
      <c r="W1190" s="12">
        <v>2029.758</v>
      </c>
      <c r="X1190" s="72">
        <v>20.356000000000002</v>
      </c>
      <c r="Y1190" s="72">
        <v>3.2589999999999999</v>
      </c>
      <c r="Z1190" s="12">
        <v>2495.5439999999999</v>
      </c>
      <c r="AA1190" s="72">
        <v>25.027000000000001</v>
      </c>
      <c r="AB1190" s="72">
        <v>3.077</v>
      </c>
      <c r="AC1190" s="12">
        <v>8049.0540000000001</v>
      </c>
      <c r="AD1190" s="72">
        <v>80.721999999999994</v>
      </c>
      <c r="AE1190" s="72">
        <v>1.925</v>
      </c>
      <c r="AF1190" s="12">
        <v>8.952</v>
      </c>
      <c r="AG1190" s="72">
        <v>0.09</v>
      </c>
      <c r="AH1190" s="72">
        <v>74.75</v>
      </c>
      <c r="AI1190" s="12">
        <v>244.02500000000001</v>
      </c>
      <c r="AJ1190" s="72">
        <v>2.4470000000000001</v>
      </c>
      <c r="AK1190" s="72">
        <v>11.378</v>
      </c>
      <c r="AL1190" s="12">
        <v>252.977</v>
      </c>
      <c r="AM1190" s="72">
        <v>2.5369999999999999</v>
      </c>
      <c r="AN1190" s="72">
        <v>10.273999999999999</v>
      </c>
      <c r="AO1190" s="12">
        <v>8302.0310000000009</v>
      </c>
      <c r="AP1190" s="72">
        <v>83.259</v>
      </c>
      <c r="AQ1190" s="72">
        <v>1.9430000000000001</v>
      </c>
      <c r="AR1190" s="12">
        <v>69.081999999999994</v>
      </c>
      <c r="AS1190" s="72">
        <v>0.69299999999999995</v>
      </c>
      <c r="AT1190" s="72">
        <v>26.026</v>
      </c>
      <c r="AU1190" s="12">
        <v>35.134999999999998</v>
      </c>
      <c r="AV1190" s="72">
        <v>0.35199999999999998</v>
      </c>
      <c r="AW1190" s="72">
        <v>38.655000000000001</v>
      </c>
      <c r="AX1190" s="12">
        <v>192.22</v>
      </c>
      <c r="AY1190" s="72">
        <v>1.9279999999999999</v>
      </c>
      <c r="AZ1190" s="72">
        <v>20.044</v>
      </c>
      <c r="BA1190" s="12">
        <v>227.35599999999999</v>
      </c>
      <c r="BB1190" s="72">
        <v>2.2799999999999998</v>
      </c>
      <c r="BC1190" s="72">
        <v>18.026</v>
      </c>
      <c r="BD1190" s="12">
        <v>55.314999999999998</v>
      </c>
      <c r="BE1190" s="72">
        <v>0.55500000000000005</v>
      </c>
      <c r="BF1190" s="72">
        <v>58.506</v>
      </c>
      <c r="BG1190" s="12">
        <v>282.67</v>
      </c>
      <c r="BH1190" s="72">
        <v>2.835</v>
      </c>
      <c r="BI1190" s="72">
        <v>20.675000000000001</v>
      </c>
      <c r="BJ1190" s="12">
        <v>820.048</v>
      </c>
      <c r="BK1190" s="72">
        <v>8.2240000000000002</v>
      </c>
      <c r="BL1190" s="72">
        <v>8.6980000000000004</v>
      </c>
      <c r="BM1190" s="12">
        <v>497.464</v>
      </c>
      <c r="BN1190" s="72">
        <v>4.9889999999999999</v>
      </c>
      <c r="BO1190" s="72">
        <v>10.56</v>
      </c>
      <c r="BP1190" s="12">
        <v>1317.5119999999999</v>
      </c>
      <c r="BQ1190" s="72">
        <v>13.212999999999999</v>
      </c>
      <c r="BR1190" s="72">
        <v>6.726</v>
      </c>
      <c r="BS1190" s="12">
        <v>1669.2639999999999</v>
      </c>
      <c r="BT1190" s="72">
        <v>16.741</v>
      </c>
      <c r="BU1190" s="72">
        <v>5.944</v>
      </c>
      <c r="BV1190" s="12">
        <v>9971.2950000000001</v>
      </c>
      <c r="BW1190" s="72">
        <v>100</v>
      </c>
      <c r="BX1190" s="72">
        <v>1.81</v>
      </c>
      <c r="BY1190" s="13"/>
      <c r="BZ1190" s="13"/>
    </row>
    <row r="1191" spans="1:78" ht="12.75" customHeight="1">
      <c r="A1191" s="122" t="s">
        <v>44</v>
      </c>
      <c r="B1191" s="71" t="s">
        <v>74</v>
      </c>
      <c r="C1191" s="71" t="s">
        <v>26</v>
      </c>
      <c r="D1191" s="34">
        <v>45717</v>
      </c>
      <c r="E1191" s="12">
        <v>5807.8379999999997</v>
      </c>
      <c r="F1191" s="72">
        <v>58.893999999999998</v>
      </c>
      <c r="G1191" s="72">
        <v>1.8660000000000001</v>
      </c>
      <c r="H1191" s="12">
        <v>161.18299999999999</v>
      </c>
      <c r="I1191" s="72">
        <v>1.6339999999999999</v>
      </c>
      <c r="J1191" s="72">
        <v>16.324000000000002</v>
      </c>
      <c r="K1191" s="12">
        <v>161.85499999999999</v>
      </c>
      <c r="L1191" s="72">
        <v>1.641</v>
      </c>
      <c r="M1191" s="72">
        <v>20.684999999999999</v>
      </c>
      <c r="N1191" s="12">
        <v>323.03800000000001</v>
      </c>
      <c r="O1191" s="72">
        <v>3.2759999999999998</v>
      </c>
      <c r="P1191" s="72">
        <v>13.416</v>
      </c>
      <c r="Q1191" s="12">
        <v>45.777000000000001</v>
      </c>
      <c r="R1191" s="72">
        <v>0.46400000000000002</v>
      </c>
      <c r="S1191" s="72">
        <v>37.536999999999999</v>
      </c>
      <c r="T1191" s="12">
        <v>368.815</v>
      </c>
      <c r="U1191" s="72">
        <v>3.74</v>
      </c>
      <c r="V1191" s="72">
        <v>11.249000000000001</v>
      </c>
      <c r="W1191" s="12">
        <v>1913.0650000000001</v>
      </c>
      <c r="X1191" s="72">
        <v>19.399000000000001</v>
      </c>
      <c r="Y1191" s="72">
        <v>5.3659999999999997</v>
      </c>
      <c r="Z1191" s="12">
        <v>2281.88</v>
      </c>
      <c r="AA1191" s="72">
        <v>23.138999999999999</v>
      </c>
      <c r="AB1191" s="72">
        <v>3.97</v>
      </c>
      <c r="AC1191" s="12">
        <v>8089.7169999999996</v>
      </c>
      <c r="AD1191" s="72">
        <v>82.033000000000001</v>
      </c>
      <c r="AE1191" s="72">
        <v>1.976</v>
      </c>
      <c r="AF1191" s="12">
        <v>34.215000000000003</v>
      </c>
      <c r="AG1191" s="72">
        <v>0.34699999999999998</v>
      </c>
      <c r="AH1191" s="72">
        <v>47.261000000000003</v>
      </c>
      <c r="AI1191" s="12">
        <v>228.41900000000001</v>
      </c>
      <c r="AJ1191" s="72">
        <v>2.3159999999999998</v>
      </c>
      <c r="AK1191" s="72">
        <v>18.475999999999999</v>
      </c>
      <c r="AL1191" s="12">
        <v>262.63400000000001</v>
      </c>
      <c r="AM1191" s="72">
        <v>2.6629999999999998</v>
      </c>
      <c r="AN1191" s="72">
        <v>17.300999999999998</v>
      </c>
      <c r="AO1191" s="12">
        <v>8352.3520000000008</v>
      </c>
      <c r="AP1191" s="72">
        <v>84.695999999999998</v>
      </c>
      <c r="AQ1191" s="72">
        <v>1.905</v>
      </c>
      <c r="AR1191" s="12">
        <v>34.042999999999999</v>
      </c>
      <c r="AS1191" s="72">
        <v>0.34499999999999997</v>
      </c>
      <c r="AT1191" s="72">
        <v>38.593000000000004</v>
      </c>
      <c r="AU1191" s="12">
        <v>70.804000000000002</v>
      </c>
      <c r="AV1191" s="72">
        <v>0.71799999999999997</v>
      </c>
      <c r="AW1191" s="72">
        <v>34.453000000000003</v>
      </c>
      <c r="AX1191" s="12">
        <v>152.875</v>
      </c>
      <c r="AY1191" s="72">
        <v>1.55</v>
      </c>
      <c r="AZ1191" s="72">
        <v>18.959</v>
      </c>
      <c r="BA1191" s="12">
        <v>223.679</v>
      </c>
      <c r="BB1191" s="72">
        <v>2.2679999999999998</v>
      </c>
      <c r="BC1191" s="72">
        <v>16.399000000000001</v>
      </c>
      <c r="BD1191" s="12">
        <v>46.115000000000002</v>
      </c>
      <c r="BE1191" s="72">
        <v>0.46800000000000003</v>
      </c>
      <c r="BF1191" s="72">
        <v>39.244999999999997</v>
      </c>
      <c r="BG1191" s="12">
        <v>269.79399999999998</v>
      </c>
      <c r="BH1191" s="72">
        <v>2.7360000000000002</v>
      </c>
      <c r="BI1191" s="72">
        <v>14.368</v>
      </c>
      <c r="BJ1191" s="12">
        <v>768.02</v>
      </c>
      <c r="BK1191" s="72">
        <v>7.7880000000000003</v>
      </c>
      <c r="BL1191" s="72">
        <v>9.19</v>
      </c>
      <c r="BM1191" s="12">
        <v>437.36200000000002</v>
      </c>
      <c r="BN1191" s="72">
        <v>4.4349999999999996</v>
      </c>
      <c r="BO1191" s="72">
        <v>10.228</v>
      </c>
      <c r="BP1191" s="12">
        <v>1205.3820000000001</v>
      </c>
      <c r="BQ1191" s="72">
        <v>12.223000000000001</v>
      </c>
      <c r="BR1191" s="72">
        <v>7.181</v>
      </c>
      <c r="BS1191" s="12">
        <v>1509.2190000000001</v>
      </c>
      <c r="BT1191" s="72">
        <v>15.304</v>
      </c>
      <c r="BU1191" s="72">
        <v>6.9210000000000003</v>
      </c>
      <c r="BV1191" s="12">
        <v>9861.57</v>
      </c>
      <c r="BW1191" s="72">
        <v>100</v>
      </c>
      <c r="BX1191" s="72">
        <v>2.0840000000000001</v>
      </c>
      <c r="BY1191" s="13"/>
      <c r="BZ1191" s="13"/>
    </row>
    <row r="1192" spans="1:78" ht="12.75" customHeight="1">
      <c r="A1192" s="122" t="s">
        <v>44</v>
      </c>
      <c r="B1192" s="71" t="s">
        <v>74</v>
      </c>
      <c r="C1192" s="71" t="s">
        <v>26</v>
      </c>
      <c r="D1192" s="34">
        <v>45809</v>
      </c>
      <c r="E1192" s="12">
        <v>5645.7640000000001</v>
      </c>
      <c r="F1192" s="72">
        <v>57.156999999999996</v>
      </c>
      <c r="G1192" s="72">
        <v>1.9390000000000001</v>
      </c>
      <c r="H1192" s="12">
        <v>201.45699999999999</v>
      </c>
      <c r="I1192" s="72">
        <v>2.04</v>
      </c>
      <c r="J1192" s="72">
        <v>17.827000000000002</v>
      </c>
      <c r="K1192" s="12">
        <v>262.08300000000003</v>
      </c>
      <c r="L1192" s="72">
        <v>2.653</v>
      </c>
      <c r="M1192" s="72">
        <v>18.007999999999999</v>
      </c>
      <c r="N1192" s="12">
        <v>463.54</v>
      </c>
      <c r="O1192" s="72">
        <v>4.6929999999999996</v>
      </c>
      <c r="P1192" s="72">
        <v>12.763</v>
      </c>
      <c r="Q1192" s="12">
        <v>24.184000000000001</v>
      </c>
      <c r="R1192" s="72">
        <v>0.245</v>
      </c>
      <c r="S1192" s="72">
        <v>86.662000000000006</v>
      </c>
      <c r="T1192" s="12">
        <v>487.72300000000001</v>
      </c>
      <c r="U1192" s="72">
        <v>4.9379999999999997</v>
      </c>
      <c r="V1192" s="72">
        <v>14.295</v>
      </c>
      <c r="W1192" s="12">
        <v>1860.4970000000001</v>
      </c>
      <c r="X1192" s="72">
        <v>18.835999999999999</v>
      </c>
      <c r="Y1192" s="72">
        <v>5.5229999999999997</v>
      </c>
      <c r="Z1192" s="12">
        <v>2348.221</v>
      </c>
      <c r="AA1192" s="72">
        <v>23.773</v>
      </c>
      <c r="AB1192" s="72">
        <v>4.3579999999999997</v>
      </c>
      <c r="AC1192" s="12">
        <v>7993.9849999999997</v>
      </c>
      <c r="AD1192" s="72">
        <v>80.930999999999997</v>
      </c>
      <c r="AE1192" s="72">
        <v>1.891</v>
      </c>
      <c r="AF1192" s="12">
        <v>24.372</v>
      </c>
      <c r="AG1192" s="72">
        <v>0.247</v>
      </c>
      <c r="AH1192" s="72">
        <v>54.488</v>
      </c>
      <c r="AI1192" s="12">
        <v>197.13</v>
      </c>
      <c r="AJ1192" s="72">
        <v>1.996</v>
      </c>
      <c r="AK1192" s="72">
        <v>15.432</v>
      </c>
      <c r="AL1192" s="12">
        <v>221.50200000000001</v>
      </c>
      <c r="AM1192" s="72">
        <v>2.242</v>
      </c>
      <c r="AN1192" s="72">
        <v>14.015000000000001</v>
      </c>
      <c r="AO1192" s="12">
        <v>8215.4869999999992</v>
      </c>
      <c r="AP1192" s="72">
        <v>83.173000000000002</v>
      </c>
      <c r="AQ1192" s="72">
        <v>2.0099999999999998</v>
      </c>
      <c r="AR1192" s="12">
        <v>46.832000000000001</v>
      </c>
      <c r="AS1192" s="72">
        <v>0.47399999999999998</v>
      </c>
      <c r="AT1192" s="72">
        <v>27.254999999999999</v>
      </c>
      <c r="AU1192" s="12">
        <v>30.143999999999998</v>
      </c>
      <c r="AV1192" s="72">
        <v>0.30499999999999999</v>
      </c>
      <c r="AW1192" s="72">
        <v>50.54</v>
      </c>
      <c r="AX1192" s="12">
        <v>178.91499999999999</v>
      </c>
      <c r="AY1192" s="72">
        <v>1.8109999999999999</v>
      </c>
      <c r="AZ1192" s="72">
        <v>23.419</v>
      </c>
      <c r="BA1192" s="12">
        <v>209.059</v>
      </c>
      <c r="BB1192" s="72">
        <v>2.117</v>
      </c>
      <c r="BC1192" s="72">
        <v>19.646000000000001</v>
      </c>
      <c r="BD1192" s="12">
        <v>21.87</v>
      </c>
      <c r="BE1192" s="72">
        <v>0.221</v>
      </c>
      <c r="BF1192" s="72">
        <v>41.963999999999999</v>
      </c>
      <c r="BG1192" s="12">
        <v>230.929</v>
      </c>
      <c r="BH1192" s="72">
        <v>2.3380000000000001</v>
      </c>
      <c r="BI1192" s="72">
        <v>17.722000000000001</v>
      </c>
      <c r="BJ1192" s="12">
        <v>892.47</v>
      </c>
      <c r="BK1192" s="72">
        <v>9.0350000000000001</v>
      </c>
      <c r="BL1192" s="72">
        <v>9.3079999999999998</v>
      </c>
      <c r="BM1192" s="12">
        <v>491.85</v>
      </c>
      <c r="BN1192" s="72">
        <v>4.9790000000000001</v>
      </c>
      <c r="BO1192" s="72">
        <v>10.321999999999999</v>
      </c>
      <c r="BP1192" s="12">
        <v>1384.32</v>
      </c>
      <c r="BQ1192" s="72">
        <v>14.015000000000001</v>
      </c>
      <c r="BR1192" s="72">
        <v>6.9619999999999997</v>
      </c>
      <c r="BS1192" s="12">
        <v>1662.0809999999999</v>
      </c>
      <c r="BT1192" s="72">
        <v>16.827000000000002</v>
      </c>
      <c r="BU1192" s="72">
        <v>5.9960000000000004</v>
      </c>
      <c r="BV1192" s="12">
        <v>9877.5689999999995</v>
      </c>
      <c r="BW1192" s="72">
        <v>100</v>
      </c>
      <c r="BX1192" s="72">
        <v>2.0640000000000001</v>
      </c>
      <c r="BY1192" s="13"/>
      <c r="BZ1192" s="13"/>
    </row>
    <row r="1193" spans="1:78" ht="12.75" customHeight="1">
      <c r="A1193" s="122" t="s">
        <v>44</v>
      </c>
      <c r="B1193" s="71" t="s">
        <v>74</v>
      </c>
      <c r="C1193" s="71" t="s">
        <v>26</v>
      </c>
      <c r="D1193" s="34">
        <v>45901</v>
      </c>
      <c r="E1193" s="12">
        <v>5518.16</v>
      </c>
      <c r="F1193" s="72">
        <v>58.012999999999998</v>
      </c>
      <c r="G1193" s="72">
        <v>2.371</v>
      </c>
      <c r="H1193" s="12">
        <v>205.816</v>
      </c>
      <c r="I1193" s="72">
        <v>2.1640000000000001</v>
      </c>
      <c r="J1193" s="72">
        <v>19.861999999999998</v>
      </c>
      <c r="K1193" s="12">
        <v>171.517</v>
      </c>
      <c r="L1193" s="72">
        <v>1.8029999999999999</v>
      </c>
      <c r="M1193" s="72">
        <v>19.363</v>
      </c>
      <c r="N1193" s="12">
        <v>377.33199999999999</v>
      </c>
      <c r="O1193" s="72">
        <v>3.9670000000000001</v>
      </c>
      <c r="P1193" s="72">
        <v>13.528</v>
      </c>
      <c r="Q1193" s="12">
        <v>49.125999999999998</v>
      </c>
      <c r="R1193" s="72">
        <v>0.51600000000000001</v>
      </c>
      <c r="S1193" s="72">
        <v>37.627000000000002</v>
      </c>
      <c r="T1193" s="12">
        <v>426.45800000000003</v>
      </c>
      <c r="U1193" s="72">
        <v>4.4829999999999997</v>
      </c>
      <c r="V1193" s="72">
        <v>12.477</v>
      </c>
      <c r="W1193" s="12">
        <v>1779.826</v>
      </c>
      <c r="X1193" s="72">
        <v>18.710999999999999</v>
      </c>
      <c r="Y1193" s="72">
        <v>5.3360000000000003</v>
      </c>
      <c r="Z1193" s="12">
        <v>2206.2840000000001</v>
      </c>
      <c r="AA1193" s="72">
        <v>23.195</v>
      </c>
      <c r="AB1193" s="72">
        <v>4.1449999999999996</v>
      </c>
      <c r="AC1193" s="12">
        <v>7724.4440000000004</v>
      </c>
      <c r="AD1193" s="72">
        <v>81.206999999999994</v>
      </c>
      <c r="AE1193" s="72">
        <v>1.7769999999999999</v>
      </c>
      <c r="AF1193" s="12">
        <v>16.178999999999998</v>
      </c>
      <c r="AG1193" s="72">
        <v>0.17</v>
      </c>
      <c r="AH1193" s="72">
        <v>58.378999999999998</v>
      </c>
      <c r="AI1193" s="12">
        <v>212.655</v>
      </c>
      <c r="AJ1193" s="72">
        <v>2.2360000000000002</v>
      </c>
      <c r="AK1193" s="72">
        <v>17.109000000000002</v>
      </c>
      <c r="AL1193" s="12">
        <v>228.833</v>
      </c>
      <c r="AM1193" s="72">
        <v>2.4060000000000001</v>
      </c>
      <c r="AN1193" s="72">
        <v>16.178000000000001</v>
      </c>
      <c r="AO1193" s="12">
        <v>7953.277</v>
      </c>
      <c r="AP1193" s="72">
        <v>83.613</v>
      </c>
      <c r="AQ1193" s="72">
        <v>1.7789999999999999</v>
      </c>
      <c r="AR1193" s="12">
        <v>56.25</v>
      </c>
      <c r="AS1193" s="72">
        <v>0.59099999999999997</v>
      </c>
      <c r="AT1193" s="72">
        <v>27.114999999999998</v>
      </c>
      <c r="AU1193" s="12">
        <v>29.481000000000002</v>
      </c>
      <c r="AV1193" s="72">
        <v>0.31</v>
      </c>
      <c r="AW1193" s="72">
        <v>51.557000000000002</v>
      </c>
      <c r="AX1193" s="12">
        <v>130.42099999999999</v>
      </c>
      <c r="AY1193" s="72">
        <v>1.371</v>
      </c>
      <c r="AZ1193" s="72">
        <v>25.11</v>
      </c>
      <c r="BA1193" s="12">
        <v>159.90199999999999</v>
      </c>
      <c r="BB1193" s="72">
        <v>1.681</v>
      </c>
      <c r="BC1193" s="72">
        <v>22.8</v>
      </c>
      <c r="BD1193" s="12">
        <v>73.665999999999997</v>
      </c>
      <c r="BE1193" s="72">
        <v>0.77400000000000002</v>
      </c>
      <c r="BF1193" s="72">
        <v>40.503</v>
      </c>
      <c r="BG1193" s="12">
        <v>233.56800000000001</v>
      </c>
      <c r="BH1193" s="72">
        <v>2.456</v>
      </c>
      <c r="BI1193" s="72">
        <v>20.018000000000001</v>
      </c>
      <c r="BJ1193" s="12">
        <v>866.42</v>
      </c>
      <c r="BK1193" s="72">
        <v>9.109</v>
      </c>
      <c r="BL1193" s="72">
        <v>7.9660000000000002</v>
      </c>
      <c r="BM1193" s="12">
        <v>402.48399999999998</v>
      </c>
      <c r="BN1193" s="72">
        <v>4.2309999999999999</v>
      </c>
      <c r="BO1193" s="72">
        <v>7.6870000000000003</v>
      </c>
      <c r="BP1193" s="12">
        <v>1268.905</v>
      </c>
      <c r="BQ1193" s="72">
        <v>13.34</v>
      </c>
      <c r="BR1193" s="72">
        <v>5.5670000000000002</v>
      </c>
      <c r="BS1193" s="12">
        <v>1558.722</v>
      </c>
      <c r="BT1193" s="72">
        <v>16.387</v>
      </c>
      <c r="BU1193" s="72">
        <v>5.7919999999999998</v>
      </c>
      <c r="BV1193" s="12">
        <v>9512</v>
      </c>
      <c r="BW1193" s="72">
        <v>100</v>
      </c>
      <c r="BX1193" s="72">
        <v>1.72</v>
      </c>
      <c r="BY1193" s="13"/>
      <c r="BZ1193" s="13"/>
    </row>
    <row r="1194" spans="1:78" ht="12.75" customHeight="1">
      <c r="A1194" s="122" t="s">
        <v>44</v>
      </c>
      <c r="B1194" s="71" t="s">
        <v>74</v>
      </c>
      <c r="C1194" s="71" t="s">
        <v>26</v>
      </c>
      <c r="D1194" s="34">
        <v>45992</v>
      </c>
      <c r="E1194" s="12">
        <v>5858.0479999999998</v>
      </c>
      <c r="F1194" s="72">
        <v>59.073</v>
      </c>
      <c r="G1194" s="72">
        <v>2.3290000000000002</v>
      </c>
      <c r="H1194" s="12">
        <v>133.398</v>
      </c>
      <c r="I1194" s="72">
        <v>1.345</v>
      </c>
      <c r="J1194" s="72">
        <v>23.44</v>
      </c>
      <c r="K1194" s="12">
        <v>201.78100000000001</v>
      </c>
      <c r="L1194" s="72">
        <v>2.0350000000000001</v>
      </c>
      <c r="M1194" s="72">
        <v>19.731000000000002</v>
      </c>
      <c r="N1194" s="12">
        <v>335.17899999999997</v>
      </c>
      <c r="O1194" s="72">
        <v>3.38</v>
      </c>
      <c r="P1194" s="72">
        <v>12.138</v>
      </c>
      <c r="Q1194" s="12">
        <v>50.801000000000002</v>
      </c>
      <c r="R1194" s="72">
        <v>0.51200000000000001</v>
      </c>
      <c r="S1194" s="72">
        <v>34.863999999999997</v>
      </c>
      <c r="T1194" s="12">
        <v>385.97899999999998</v>
      </c>
      <c r="U1194" s="72">
        <v>3.8919999999999999</v>
      </c>
      <c r="V1194" s="72">
        <v>11.263</v>
      </c>
      <c r="W1194" s="12">
        <v>1850.6279999999999</v>
      </c>
      <c r="X1194" s="72">
        <v>18.661999999999999</v>
      </c>
      <c r="Y1194" s="72">
        <v>4.4909999999999997</v>
      </c>
      <c r="Z1194" s="12">
        <v>2236.607</v>
      </c>
      <c r="AA1194" s="72">
        <v>22.553999999999998</v>
      </c>
      <c r="AB1194" s="72">
        <v>3.97</v>
      </c>
      <c r="AC1194" s="12">
        <v>8094.6549999999997</v>
      </c>
      <c r="AD1194" s="72">
        <v>81.626999999999995</v>
      </c>
      <c r="AE1194" s="72">
        <v>1.9350000000000001</v>
      </c>
      <c r="AF1194" s="12">
        <v>4.0990000000000002</v>
      </c>
      <c r="AG1194" s="72">
        <v>4.1000000000000002E-2</v>
      </c>
      <c r="AH1194" s="72">
        <v>93.977000000000004</v>
      </c>
      <c r="AI1194" s="12">
        <v>237.131</v>
      </c>
      <c r="AJ1194" s="72">
        <v>2.391</v>
      </c>
      <c r="AK1194" s="72">
        <v>12.476000000000001</v>
      </c>
      <c r="AL1194" s="12">
        <v>241.23</v>
      </c>
      <c r="AM1194" s="72">
        <v>2.4329999999999998</v>
      </c>
      <c r="AN1194" s="72">
        <v>12.337999999999999</v>
      </c>
      <c r="AO1194" s="12">
        <v>8335.8850000000002</v>
      </c>
      <c r="AP1194" s="72">
        <v>84.06</v>
      </c>
      <c r="AQ1194" s="72">
        <v>1.8080000000000001</v>
      </c>
      <c r="AR1194" s="12">
        <v>85.936000000000007</v>
      </c>
      <c r="AS1194" s="72">
        <v>0.86699999999999999</v>
      </c>
      <c r="AT1194" s="72">
        <v>30.721</v>
      </c>
      <c r="AU1194" s="12">
        <v>46.265000000000001</v>
      </c>
      <c r="AV1194" s="72">
        <v>0.46700000000000003</v>
      </c>
      <c r="AW1194" s="72">
        <v>42.774000000000001</v>
      </c>
      <c r="AX1194" s="12">
        <v>144.239</v>
      </c>
      <c r="AY1194" s="72">
        <v>1.4550000000000001</v>
      </c>
      <c r="AZ1194" s="72">
        <v>38.743000000000002</v>
      </c>
      <c r="BA1194" s="12">
        <v>190.505</v>
      </c>
      <c r="BB1194" s="72">
        <v>1.921</v>
      </c>
      <c r="BC1194" s="72">
        <v>29.812999999999999</v>
      </c>
      <c r="BD1194" s="12">
        <v>47.41</v>
      </c>
      <c r="BE1194" s="72">
        <v>0.47799999999999998</v>
      </c>
      <c r="BF1194" s="72">
        <v>42.164000000000001</v>
      </c>
      <c r="BG1194" s="12">
        <v>237.91499999999999</v>
      </c>
      <c r="BH1194" s="72">
        <v>2.399</v>
      </c>
      <c r="BI1194" s="72">
        <v>25.295999999999999</v>
      </c>
      <c r="BJ1194" s="12">
        <v>721.57100000000003</v>
      </c>
      <c r="BK1194" s="72">
        <v>7.2759999999999998</v>
      </c>
      <c r="BL1194" s="72">
        <v>10.8</v>
      </c>
      <c r="BM1194" s="12">
        <v>535.33000000000004</v>
      </c>
      <c r="BN1194" s="72">
        <v>5.3979999999999997</v>
      </c>
      <c r="BO1194" s="72">
        <v>8.9670000000000005</v>
      </c>
      <c r="BP1194" s="12">
        <v>1256.9010000000001</v>
      </c>
      <c r="BQ1194" s="72">
        <v>12.675000000000001</v>
      </c>
      <c r="BR1194" s="72">
        <v>7.1429999999999998</v>
      </c>
      <c r="BS1194" s="12">
        <v>1580.751</v>
      </c>
      <c r="BT1194" s="72">
        <v>15.94</v>
      </c>
      <c r="BU1194" s="72">
        <v>7.234</v>
      </c>
      <c r="BV1194" s="12">
        <v>9916.6360000000004</v>
      </c>
      <c r="BW1194" s="72">
        <v>100</v>
      </c>
      <c r="BX1194" s="72">
        <v>1.825</v>
      </c>
      <c r="BY1194" s="13"/>
      <c r="BZ1194" s="13"/>
    </row>
    <row r="1195" spans="1:78" ht="12.75" customHeight="1">
      <c r="A1195" s="122" t="s">
        <v>44</v>
      </c>
      <c r="B1195" s="71" t="s">
        <v>74</v>
      </c>
      <c r="C1195" s="71" t="s">
        <v>26</v>
      </c>
      <c r="D1195" s="34">
        <v>46082</v>
      </c>
      <c r="E1195" s="12">
        <v>5927.6360000000004</v>
      </c>
      <c r="F1195" s="72">
        <v>57.972000000000001</v>
      </c>
      <c r="G1195" s="72">
        <v>2.141</v>
      </c>
      <c r="H1195" s="12">
        <v>208.429</v>
      </c>
      <c r="I1195" s="72">
        <v>2.0379999999999998</v>
      </c>
      <c r="J1195" s="72">
        <v>23.395</v>
      </c>
      <c r="K1195" s="12">
        <v>141.215</v>
      </c>
      <c r="L1195" s="72">
        <v>1.381</v>
      </c>
      <c r="M1195" s="72">
        <v>32.588000000000001</v>
      </c>
      <c r="N1195" s="12">
        <v>349.64400000000001</v>
      </c>
      <c r="O1195" s="72">
        <v>3.419</v>
      </c>
      <c r="P1195" s="72">
        <v>17.911999999999999</v>
      </c>
      <c r="Q1195" s="12">
        <v>67.924000000000007</v>
      </c>
      <c r="R1195" s="72">
        <v>0.66400000000000003</v>
      </c>
      <c r="S1195" s="72">
        <v>47.279000000000003</v>
      </c>
      <c r="T1195" s="12">
        <v>417.56799999999998</v>
      </c>
      <c r="U1195" s="72">
        <v>4.0839999999999996</v>
      </c>
      <c r="V1195" s="72">
        <v>15.355</v>
      </c>
      <c r="W1195" s="12">
        <v>1886.5350000000001</v>
      </c>
      <c r="X1195" s="72">
        <v>18.45</v>
      </c>
      <c r="Y1195" s="72">
        <v>5.4480000000000004</v>
      </c>
      <c r="Z1195" s="12">
        <v>2304.1030000000001</v>
      </c>
      <c r="AA1195" s="72">
        <v>22.533999999999999</v>
      </c>
      <c r="AB1195" s="72">
        <v>4.032</v>
      </c>
      <c r="AC1195" s="12">
        <v>8231.7389999999996</v>
      </c>
      <c r="AD1195" s="72">
        <v>80.504999999999995</v>
      </c>
      <c r="AE1195" s="72">
        <v>1.9419999999999999</v>
      </c>
      <c r="AF1195" s="12">
        <v>16.655000000000001</v>
      </c>
      <c r="AG1195" s="72">
        <v>0.16300000000000001</v>
      </c>
      <c r="AH1195" s="72">
        <v>72.972999999999999</v>
      </c>
      <c r="AI1195" s="12">
        <v>271.61399999999998</v>
      </c>
      <c r="AJ1195" s="72">
        <v>2.6560000000000001</v>
      </c>
      <c r="AK1195" s="72">
        <v>19.724</v>
      </c>
      <c r="AL1195" s="12">
        <v>288.27</v>
      </c>
      <c r="AM1195" s="72">
        <v>2.819</v>
      </c>
      <c r="AN1195" s="72">
        <v>18.687000000000001</v>
      </c>
      <c r="AO1195" s="12">
        <v>8520.0079999999998</v>
      </c>
      <c r="AP1195" s="72">
        <v>83.325000000000003</v>
      </c>
      <c r="AQ1195" s="72">
        <v>1.8819999999999999</v>
      </c>
      <c r="AR1195" s="12">
        <v>91.090999999999994</v>
      </c>
      <c r="AS1195" s="72">
        <v>0.89100000000000001</v>
      </c>
      <c r="AT1195" s="72">
        <v>35.116</v>
      </c>
      <c r="AU1195" s="12">
        <v>27.303000000000001</v>
      </c>
      <c r="AV1195" s="72">
        <v>0.26700000000000002</v>
      </c>
      <c r="AW1195" s="72">
        <v>57.429000000000002</v>
      </c>
      <c r="AX1195" s="12">
        <v>193.404</v>
      </c>
      <c r="AY1195" s="72">
        <v>1.891</v>
      </c>
      <c r="AZ1195" s="72">
        <v>25.099</v>
      </c>
      <c r="BA1195" s="12">
        <v>220.70699999999999</v>
      </c>
      <c r="BB1195" s="72">
        <v>2.1579999999999999</v>
      </c>
      <c r="BC1195" s="72">
        <v>24.495000000000001</v>
      </c>
      <c r="BD1195" s="12">
        <v>39.04</v>
      </c>
      <c r="BE1195" s="72">
        <v>0.38200000000000001</v>
      </c>
      <c r="BF1195" s="72">
        <v>42.295000000000002</v>
      </c>
      <c r="BG1195" s="12">
        <v>259.74599999999998</v>
      </c>
      <c r="BH1195" s="72">
        <v>2.54</v>
      </c>
      <c r="BI1195" s="72">
        <v>20.893000000000001</v>
      </c>
      <c r="BJ1195" s="12">
        <v>813.81500000000005</v>
      </c>
      <c r="BK1195" s="72">
        <v>7.9589999999999996</v>
      </c>
      <c r="BL1195" s="72">
        <v>9.1969999999999992</v>
      </c>
      <c r="BM1195" s="12">
        <v>540.41700000000003</v>
      </c>
      <c r="BN1195" s="72">
        <v>5.2850000000000001</v>
      </c>
      <c r="BO1195" s="72">
        <v>9.2550000000000008</v>
      </c>
      <c r="BP1195" s="12">
        <v>1354.2329999999999</v>
      </c>
      <c r="BQ1195" s="72">
        <v>13.244</v>
      </c>
      <c r="BR1195" s="72">
        <v>5.1989999999999998</v>
      </c>
      <c r="BS1195" s="12">
        <v>1705.069</v>
      </c>
      <c r="BT1195" s="72">
        <v>16.675000000000001</v>
      </c>
      <c r="BU1195" s="72">
        <v>4.8529999999999998</v>
      </c>
      <c r="BV1195" s="12">
        <v>10225.078</v>
      </c>
      <c r="BW1195" s="72">
        <v>100</v>
      </c>
      <c r="BX1195" s="72">
        <v>1.764</v>
      </c>
      <c r="BY1195" s="13"/>
      <c r="BZ1195" s="13"/>
    </row>
    <row r="1196" spans="1:78" ht="12.75" customHeight="1">
      <c r="A1196" s="122" t="s">
        <v>44</v>
      </c>
      <c r="B1196" s="71" t="s">
        <v>74</v>
      </c>
      <c r="C1196" s="71" t="s">
        <v>26</v>
      </c>
      <c r="D1196" s="34">
        <v>46174</v>
      </c>
      <c r="E1196" s="12">
        <v>5909.1589999999997</v>
      </c>
      <c r="F1196" s="72">
        <v>57.906999999999996</v>
      </c>
      <c r="G1196" s="72">
        <v>2.742</v>
      </c>
      <c r="H1196" s="12">
        <v>215.77500000000001</v>
      </c>
      <c r="I1196" s="72">
        <v>2.1150000000000002</v>
      </c>
      <c r="J1196" s="72">
        <v>21.734000000000002</v>
      </c>
      <c r="K1196" s="12">
        <v>176.596</v>
      </c>
      <c r="L1196" s="72">
        <v>1.7310000000000001</v>
      </c>
      <c r="M1196" s="72">
        <v>24.283999999999999</v>
      </c>
      <c r="N1196" s="12">
        <v>392.37099999999998</v>
      </c>
      <c r="O1196" s="72">
        <v>3.8450000000000002</v>
      </c>
      <c r="P1196" s="72">
        <v>16.791</v>
      </c>
      <c r="Q1196" s="12">
        <v>30.510999999999999</v>
      </c>
      <c r="R1196" s="72">
        <v>0.29899999999999999</v>
      </c>
      <c r="S1196" s="72">
        <v>44.811999999999998</v>
      </c>
      <c r="T1196" s="12">
        <v>422.88200000000001</v>
      </c>
      <c r="U1196" s="72">
        <v>4.1440000000000001</v>
      </c>
      <c r="V1196" s="72">
        <v>15.257999999999999</v>
      </c>
      <c r="W1196" s="12">
        <v>2005.9010000000001</v>
      </c>
      <c r="X1196" s="72">
        <v>19.657</v>
      </c>
      <c r="Y1196" s="72">
        <v>4.2690000000000001</v>
      </c>
      <c r="Z1196" s="12">
        <v>2428.7829999999999</v>
      </c>
      <c r="AA1196" s="72">
        <v>23.800999999999998</v>
      </c>
      <c r="AB1196" s="72">
        <v>2.6709999999999998</v>
      </c>
      <c r="AC1196" s="12">
        <v>8337.9419999999991</v>
      </c>
      <c r="AD1196" s="72">
        <v>81.709000000000003</v>
      </c>
      <c r="AE1196" s="72">
        <v>1.7929999999999999</v>
      </c>
      <c r="AF1196" s="12">
        <v>13.773999999999999</v>
      </c>
      <c r="AG1196" s="72">
        <v>0.13500000000000001</v>
      </c>
      <c r="AH1196" s="72">
        <v>99.135000000000005</v>
      </c>
      <c r="AI1196" s="12">
        <v>283.24099999999999</v>
      </c>
      <c r="AJ1196" s="72">
        <v>2.7759999999999998</v>
      </c>
      <c r="AK1196" s="72">
        <v>14.917999999999999</v>
      </c>
      <c r="AL1196" s="12">
        <v>297.01499999999999</v>
      </c>
      <c r="AM1196" s="72">
        <v>2.911</v>
      </c>
      <c r="AN1196" s="72">
        <v>13.914</v>
      </c>
      <c r="AO1196" s="12">
        <v>8634.9570000000003</v>
      </c>
      <c r="AP1196" s="72">
        <v>84.619</v>
      </c>
      <c r="AQ1196" s="72">
        <v>1.708</v>
      </c>
      <c r="AR1196" s="12">
        <v>39.514000000000003</v>
      </c>
      <c r="AS1196" s="72">
        <v>0.38700000000000001</v>
      </c>
      <c r="AT1196" s="72">
        <v>34.829000000000001</v>
      </c>
      <c r="AU1196" s="12">
        <v>48.619</v>
      </c>
      <c r="AV1196" s="72">
        <v>0.47599999999999998</v>
      </c>
      <c r="AW1196" s="72">
        <v>47.485999999999997</v>
      </c>
      <c r="AX1196" s="12">
        <v>184.39599999999999</v>
      </c>
      <c r="AY1196" s="72">
        <v>1.8069999999999999</v>
      </c>
      <c r="AZ1196" s="72">
        <v>20.773</v>
      </c>
      <c r="BA1196" s="12">
        <v>233.01499999999999</v>
      </c>
      <c r="BB1196" s="72">
        <v>2.2829999999999999</v>
      </c>
      <c r="BC1196" s="72">
        <v>19.23</v>
      </c>
      <c r="BD1196" s="12">
        <v>71.828999999999994</v>
      </c>
      <c r="BE1196" s="72">
        <v>0.70399999999999996</v>
      </c>
      <c r="BF1196" s="72">
        <v>43.612000000000002</v>
      </c>
      <c r="BG1196" s="12">
        <v>304.84399999999999</v>
      </c>
      <c r="BH1196" s="72">
        <v>2.9870000000000001</v>
      </c>
      <c r="BI1196" s="72">
        <v>19.986999999999998</v>
      </c>
      <c r="BJ1196" s="12">
        <v>677.26</v>
      </c>
      <c r="BK1196" s="72">
        <v>6.6369999999999996</v>
      </c>
      <c r="BL1196" s="72">
        <v>13.738</v>
      </c>
      <c r="BM1196" s="12">
        <v>547.90800000000002</v>
      </c>
      <c r="BN1196" s="72">
        <v>5.3689999999999998</v>
      </c>
      <c r="BO1196" s="72">
        <v>9.3960000000000008</v>
      </c>
      <c r="BP1196" s="12">
        <v>1225.1679999999999</v>
      </c>
      <c r="BQ1196" s="72">
        <v>12.006</v>
      </c>
      <c r="BR1196" s="72">
        <v>7.907</v>
      </c>
      <c r="BS1196" s="12">
        <v>1569.5260000000001</v>
      </c>
      <c r="BT1196" s="72">
        <v>15.381</v>
      </c>
      <c r="BU1196" s="72">
        <v>5.43</v>
      </c>
      <c r="BV1196" s="12">
        <v>10204.483</v>
      </c>
      <c r="BW1196" s="72">
        <v>100</v>
      </c>
      <c r="BX1196" s="72">
        <v>1.746</v>
      </c>
      <c r="BY1196" s="13"/>
      <c r="BZ1196" s="13"/>
    </row>
    <row r="1197" spans="1:78" ht="12.75" customHeight="1">
      <c r="A1197" s="122" t="s">
        <v>44</v>
      </c>
      <c r="B1197" s="71" t="s">
        <v>74</v>
      </c>
      <c r="C1197" s="71" t="s">
        <v>24</v>
      </c>
      <c r="D1197" s="34">
        <v>41883</v>
      </c>
      <c r="E1197" s="12">
        <v>3269.5189999999998</v>
      </c>
      <c r="F1197" s="72">
        <v>70.930000000000007</v>
      </c>
      <c r="G1197" s="72">
        <v>2.5960000000000001</v>
      </c>
      <c r="H1197" s="12">
        <v>74.218000000000004</v>
      </c>
      <c r="I1197" s="72">
        <v>1.61</v>
      </c>
      <c r="J1197" s="72">
        <v>37.646999999999998</v>
      </c>
      <c r="K1197" s="12">
        <v>95.542000000000002</v>
      </c>
      <c r="L1197" s="72">
        <v>2.073</v>
      </c>
      <c r="M1197" s="72">
        <v>38.180999999999997</v>
      </c>
      <c r="N1197" s="12">
        <v>169.75899999999999</v>
      </c>
      <c r="O1197" s="72">
        <v>3.6829999999999998</v>
      </c>
      <c r="P1197" s="72">
        <v>30.068000000000001</v>
      </c>
      <c r="Q1197" s="12">
        <v>6.83</v>
      </c>
      <c r="R1197" s="72">
        <v>0.14799999999999999</v>
      </c>
      <c r="S1197" s="72">
        <v>103.283</v>
      </c>
      <c r="T1197" s="12">
        <v>176.589</v>
      </c>
      <c r="U1197" s="72">
        <v>3.831</v>
      </c>
      <c r="V1197" s="72">
        <v>28.85</v>
      </c>
      <c r="W1197" s="12">
        <v>394.90300000000002</v>
      </c>
      <c r="X1197" s="72">
        <v>8.5670000000000002</v>
      </c>
      <c r="Y1197" s="72">
        <v>14.46</v>
      </c>
      <c r="Z1197" s="12">
        <v>571.49199999999996</v>
      </c>
      <c r="AA1197" s="72">
        <v>12.398</v>
      </c>
      <c r="AB1197" s="72">
        <v>6.9290000000000003</v>
      </c>
      <c r="AC1197" s="12">
        <v>3841.0120000000002</v>
      </c>
      <c r="AD1197" s="72">
        <v>83.328000000000003</v>
      </c>
      <c r="AE1197" s="72">
        <v>2.0529999999999999</v>
      </c>
      <c r="AF1197" s="12">
        <v>6.383</v>
      </c>
      <c r="AG1197" s="72">
        <v>0.13800000000000001</v>
      </c>
      <c r="AH1197" s="72">
        <v>112.26</v>
      </c>
      <c r="AI1197" s="12">
        <v>218.012</v>
      </c>
      <c r="AJ1197" s="72">
        <v>4.7300000000000004</v>
      </c>
      <c r="AK1197" s="72">
        <v>10.757999999999999</v>
      </c>
      <c r="AL1197" s="12">
        <v>224.39500000000001</v>
      </c>
      <c r="AM1197" s="72">
        <v>4.8680000000000003</v>
      </c>
      <c r="AN1197" s="72">
        <v>10.513</v>
      </c>
      <c r="AO1197" s="12">
        <v>4065.4070000000002</v>
      </c>
      <c r="AP1197" s="72">
        <v>88.195999999999998</v>
      </c>
      <c r="AQ1197" s="72">
        <v>1.9039999999999999</v>
      </c>
      <c r="AR1197" s="12">
        <v>18.189</v>
      </c>
      <c r="AS1197" s="72">
        <v>0.39500000000000002</v>
      </c>
      <c r="AT1197" s="72">
        <v>107.922</v>
      </c>
      <c r="AU1197" s="12">
        <v>5.6109999999999998</v>
      </c>
      <c r="AV1197" s="72">
        <v>0.122</v>
      </c>
      <c r="AW1197" s="72">
        <v>107.536</v>
      </c>
      <c r="AX1197" s="12">
        <v>112.44</v>
      </c>
      <c r="AY1197" s="72">
        <v>2.4390000000000001</v>
      </c>
      <c r="AZ1197" s="72">
        <v>37.542000000000002</v>
      </c>
      <c r="BA1197" s="12">
        <v>118.051</v>
      </c>
      <c r="BB1197" s="72">
        <v>2.5609999999999999</v>
      </c>
      <c r="BC1197" s="72">
        <v>35.220999999999997</v>
      </c>
      <c r="BD1197" s="12">
        <v>57.158999999999999</v>
      </c>
      <c r="BE1197" s="72">
        <v>1.24</v>
      </c>
      <c r="BF1197" s="72">
        <v>43.71</v>
      </c>
      <c r="BG1197" s="12">
        <v>175.21</v>
      </c>
      <c r="BH1197" s="72">
        <v>3.8010000000000002</v>
      </c>
      <c r="BI1197" s="72">
        <v>31.968</v>
      </c>
      <c r="BJ1197" s="12">
        <v>204.869</v>
      </c>
      <c r="BK1197" s="72">
        <v>4.444</v>
      </c>
      <c r="BL1197" s="72">
        <v>22.846</v>
      </c>
      <c r="BM1197" s="12">
        <v>145.834</v>
      </c>
      <c r="BN1197" s="72">
        <v>3.1640000000000001</v>
      </c>
      <c r="BO1197" s="72">
        <v>22.669</v>
      </c>
      <c r="BP1197" s="12">
        <v>350.702</v>
      </c>
      <c r="BQ1197" s="72">
        <v>7.6079999999999997</v>
      </c>
      <c r="BR1197" s="72">
        <v>16.266999999999999</v>
      </c>
      <c r="BS1197" s="12">
        <v>544.101</v>
      </c>
      <c r="BT1197" s="72">
        <v>11.804</v>
      </c>
      <c r="BU1197" s="72">
        <v>15.138</v>
      </c>
      <c r="BV1197" s="12">
        <v>4609.5079999999998</v>
      </c>
      <c r="BW1197" s="72">
        <v>100</v>
      </c>
      <c r="BX1197" s="72">
        <v>2.4500000000000002</v>
      </c>
      <c r="BY1197" s="13"/>
      <c r="BZ1197" s="13"/>
    </row>
    <row r="1198" spans="1:78" ht="12.75" customHeight="1">
      <c r="A1198" s="122" t="s">
        <v>44</v>
      </c>
      <c r="B1198" s="71" t="s">
        <v>74</v>
      </c>
      <c r="C1198" s="71" t="s">
        <v>24</v>
      </c>
      <c r="D1198" s="34">
        <v>41974</v>
      </c>
      <c r="E1198" s="12">
        <v>3238.9389999999999</v>
      </c>
      <c r="F1198" s="72">
        <v>72.358999999999995</v>
      </c>
      <c r="G1198" s="72">
        <v>2.6989999999999998</v>
      </c>
      <c r="H1198" s="12">
        <v>102.63200000000001</v>
      </c>
      <c r="I1198" s="72">
        <v>2.2930000000000001</v>
      </c>
      <c r="J1198" s="72">
        <v>30.858000000000001</v>
      </c>
      <c r="K1198" s="12">
        <v>129.18799999999999</v>
      </c>
      <c r="L1198" s="72">
        <v>2.8860000000000001</v>
      </c>
      <c r="M1198" s="72">
        <v>32.67</v>
      </c>
      <c r="N1198" s="12">
        <v>231.821</v>
      </c>
      <c r="O1198" s="72">
        <v>5.1790000000000003</v>
      </c>
      <c r="P1198" s="72">
        <v>15.138999999999999</v>
      </c>
      <c r="Q1198" s="12">
        <v>2.8149999999999999</v>
      </c>
      <c r="R1198" s="72">
        <v>6.3E-2</v>
      </c>
      <c r="S1198" s="72">
        <v>101.39</v>
      </c>
      <c r="T1198" s="12">
        <v>234.636</v>
      </c>
      <c r="U1198" s="72">
        <v>5.242</v>
      </c>
      <c r="V1198" s="72">
        <v>15.429</v>
      </c>
      <c r="W1198" s="12">
        <v>257.79700000000003</v>
      </c>
      <c r="X1198" s="72">
        <v>5.7590000000000003</v>
      </c>
      <c r="Y1198" s="72">
        <v>15.577</v>
      </c>
      <c r="Z1198" s="12">
        <v>492.43299999999999</v>
      </c>
      <c r="AA1198" s="72">
        <v>11.000999999999999</v>
      </c>
      <c r="AB1198" s="72">
        <v>8.4130000000000003</v>
      </c>
      <c r="AC1198" s="12">
        <v>3731.3719999999998</v>
      </c>
      <c r="AD1198" s="72">
        <v>83.36</v>
      </c>
      <c r="AE1198" s="72">
        <v>2.65</v>
      </c>
      <c r="AF1198" s="12">
        <v>1.4770000000000001</v>
      </c>
      <c r="AG1198" s="72">
        <v>3.3000000000000002E-2</v>
      </c>
      <c r="AH1198" s="72">
        <v>123.995</v>
      </c>
      <c r="AI1198" s="12">
        <v>211.26</v>
      </c>
      <c r="AJ1198" s="72">
        <v>4.72</v>
      </c>
      <c r="AK1198" s="72">
        <v>11.419</v>
      </c>
      <c r="AL1198" s="12">
        <v>212.738</v>
      </c>
      <c r="AM1198" s="72">
        <v>4.7530000000000001</v>
      </c>
      <c r="AN1198" s="72">
        <v>10.973000000000001</v>
      </c>
      <c r="AO1198" s="12">
        <v>3944.11</v>
      </c>
      <c r="AP1198" s="72">
        <v>88.111999999999995</v>
      </c>
      <c r="AQ1198" s="72">
        <v>2.4780000000000002</v>
      </c>
      <c r="AR1198" s="12">
        <v>20.646000000000001</v>
      </c>
      <c r="AS1198" s="72">
        <v>0.46100000000000002</v>
      </c>
      <c r="AT1198" s="72">
        <v>106.629</v>
      </c>
      <c r="AU1198" s="12">
        <v>3.3149999999999999</v>
      </c>
      <c r="AV1198" s="72">
        <v>7.3999999999999996E-2</v>
      </c>
      <c r="AW1198" s="72">
        <v>108.782</v>
      </c>
      <c r="AX1198" s="12">
        <v>66.893000000000001</v>
      </c>
      <c r="AY1198" s="72">
        <v>1.494</v>
      </c>
      <c r="AZ1198" s="72">
        <v>32.031999999999996</v>
      </c>
      <c r="BA1198" s="12">
        <v>70.207999999999998</v>
      </c>
      <c r="BB1198" s="72">
        <v>1.5680000000000001</v>
      </c>
      <c r="BC1198" s="72">
        <v>31.122</v>
      </c>
      <c r="BD1198" s="12">
        <v>56.774999999999999</v>
      </c>
      <c r="BE1198" s="72">
        <v>1.268</v>
      </c>
      <c r="BF1198" s="72">
        <v>43.277999999999999</v>
      </c>
      <c r="BG1198" s="12">
        <v>126.98399999999999</v>
      </c>
      <c r="BH1198" s="72">
        <v>2.8370000000000002</v>
      </c>
      <c r="BI1198" s="72">
        <v>27.895</v>
      </c>
      <c r="BJ1198" s="12">
        <v>273.84500000000003</v>
      </c>
      <c r="BK1198" s="72">
        <v>6.1180000000000003</v>
      </c>
      <c r="BL1198" s="72">
        <v>20.55</v>
      </c>
      <c r="BM1198" s="12">
        <v>110.648</v>
      </c>
      <c r="BN1198" s="72">
        <v>2.472</v>
      </c>
      <c r="BO1198" s="72">
        <v>26.42</v>
      </c>
      <c r="BP1198" s="12">
        <v>384.49200000000002</v>
      </c>
      <c r="BQ1198" s="72">
        <v>8.59</v>
      </c>
      <c r="BR1198" s="72">
        <v>15.845000000000001</v>
      </c>
      <c r="BS1198" s="12">
        <v>532.12199999999996</v>
      </c>
      <c r="BT1198" s="72">
        <v>11.888</v>
      </c>
      <c r="BU1198" s="72">
        <v>15.721</v>
      </c>
      <c r="BV1198" s="12">
        <v>4476.232</v>
      </c>
      <c r="BW1198" s="72">
        <v>100</v>
      </c>
      <c r="BX1198" s="72">
        <v>2.7469999999999999</v>
      </c>
      <c r="BY1198" s="13"/>
      <c r="BZ1198" s="13"/>
    </row>
    <row r="1199" spans="1:78" ht="12.75" customHeight="1">
      <c r="A1199" s="122" t="s">
        <v>44</v>
      </c>
      <c r="B1199" s="71" t="s">
        <v>74</v>
      </c>
      <c r="C1199" s="71" t="s">
        <v>24</v>
      </c>
      <c r="D1199" s="34">
        <v>42064</v>
      </c>
      <c r="E1199" s="12">
        <v>3289.9670000000001</v>
      </c>
      <c r="F1199" s="72">
        <v>70.748999999999995</v>
      </c>
      <c r="G1199" s="72">
        <v>3.2559999999999998</v>
      </c>
      <c r="H1199" s="12">
        <v>101.369</v>
      </c>
      <c r="I1199" s="72">
        <v>2.1800000000000002</v>
      </c>
      <c r="J1199" s="72">
        <v>25.558</v>
      </c>
      <c r="K1199" s="12">
        <v>78.548000000000002</v>
      </c>
      <c r="L1199" s="72">
        <v>1.6890000000000001</v>
      </c>
      <c r="M1199" s="72">
        <v>30.047999999999998</v>
      </c>
      <c r="N1199" s="12">
        <v>179.917</v>
      </c>
      <c r="O1199" s="72">
        <v>3.8690000000000002</v>
      </c>
      <c r="P1199" s="72">
        <v>17.963999999999999</v>
      </c>
      <c r="Q1199" s="12">
        <v>7.47</v>
      </c>
      <c r="R1199" s="72">
        <v>0.161</v>
      </c>
      <c r="S1199" s="72">
        <v>118.62</v>
      </c>
      <c r="T1199" s="12">
        <v>187.387</v>
      </c>
      <c r="U1199" s="72">
        <v>4.03</v>
      </c>
      <c r="V1199" s="72">
        <v>17.459</v>
      </c>
      <c r="W1199" s="12">
        <v>362.32900000000001</v>
      </c>
      <c r="X1199" s="72">
        <v>7.7919999999999998</v>
      </c>
      <c r="Y1199" s="72">
        <v>25.135000000000002</v>
      </c>
      <c r="Z1199" s="12">
        <v>549.71600000000001</v>
      </c>
      <c r="AA1199" s="72">
        <v>11.821</v>
      </c>
      <c r="AB1199" s="72">
        <v>16.577999999999999</v>
      </c>
      <c r="AC1199" s="12">
        <v>3839.683</v>
      </c>
      <c r="AD1199" s="72">
        <v>82.570999999999998</v>
      </c>
      <c r="AE1199" s="72">
        <v>3.54</v>
      </c>
      <c r="AF1199" s="12">
        <v>0</v>
      </c>
      <c r="AG1199" s="72">
        <v>0</v>
      </c>
      <c r="AH1199" s="72">
        <v>0</v>
      </c>
      <c r="AI1199" s="12">
        <v>244.74100000000001</v>
      </c>
      <c r="AJ1199" s="72">
        <v>5.2629999999999999</v>
      </c>
      <c r="AK1199" s="72">
        <v>12.364000000000001</v>
      </c>
      <c r="AL1199" s="12">
        <v>244.74100000000001</v>
      </c>
      <c r="AM1199" s="72">
        <v>5.2629999999999999</v>
      </c>
      <c r="AN1199" s="72">
        <v>12.364000000000001</v>
      </c>
      <c r="AO1199" s="12">
        <v>4084.4250000000002</v>
      </c>
      <c r="AP1199" s="72">
        <v>87.834000000000003</v>
      </c>
      <c r="AQ1199" s="72">
        <v>3.2130000000000001</v>
      </c>
      <c r="AR1199" s="12">
        <v>13.98</v>
      </c>
      <c r="AS1199" s="72">
        <v>0.30099999999999999</v>
      </c>
      <c r="AT1199" s="72">
        <v>72.004000000000005</v>
      </c>
      <c r="AU1199" s="12">
        <v>40.616999999999997</v>
      </c>
      <c r="AV1199" s="72">
        <v>0.873</v>
      </c>
      <c r="AW1199" s="72">
        <v>81.400999999999996</v>
      </c>
      <c r="AX1199" s="12">
        <v>122.224</v>
      </c>
      <c r="AY1199" s="72">
        <v>2.6280000000000001</v>
      </c>
      <c r="AZ1199" s="72">
        <v>42.375999999999998</v>
      </c>
      <c r="BA1199" s="12">
        <v>162.84100000000001</v>
      </c>
      <c r="BB1199" s="72">
        <v>3.5019999999999998</v>
      </c>
      <c r="BC1199" s="72">
        <v>27.361999999999998</v>
      </c>
      <c r="BD1199" s="12">
        <v>20.952000000000002</v>
      </c>
      <c r="BE1199" s="72">
        <v>0.45100000000000001</v>
      </c>
      <c r="BF1199" s="72">
        <v>59.843000000000004</v>
      </c>
      <c r="BG1199" s="12">
        <v>183.79300000000001</v>
      </c>
      <c r="BH1199" s="72">
        <v>3.952</v>
      </c>
      <c r="BI1199" s="72">
        <v>22.506</v>
      </c>
      <c r="BJ1199" s="12">
        <v>265.36</v>
      </c>
      <c r="BK1199" s="72">
        <v>5.7060000000000004</v>
      </c>
      <c r="BL1199" s="72">
        <v>18.225999999999999</v>
      </c>
      <c r="BM1199" s="12">
        <v>102.622</v>
      </c>
      <c r="BN1199" s="72">
        <v>2.2069999999999999</v>
      </c>
      <c r="BO1199" s="72">
        <v>18.600999999999999</v>
      </c>
      <c r="BP1199" s="12">
        <v>367.983</v>
      </c>
      <c r="BQ1199" s="72">
        <v>7.9130000000000003</v>
      </c>
      <c r="BR1199" s="72">
        <v>14.553000000000001</v>
      </c>
      <c r="BS1199" s="12">
        <v>565.75599999999997</v>
      </c>
      <c r="BT1199" s="72">
        <v>12.166</v>
      </c>
      <c r="BU1199" s="72">
        <v>9.9260000000000002</v>
      </c>
      <c r="BV1199" s="12">
        <v>4650.1809999999996</v>
      </c>
      <c r="BW1199" s="72">
        <v>100</v>
      </c>
      <c r="BX1199" s="72">
        <v>3.2829999999999999</v>
      </c>
      <c r="BY1199" s="13"/>
      <c r="BZ1199" s="13"/>
    </row>
    <row r="1200" spans="1:78" ht="12.75" customHeight="1">
      <c r="A1200" s="122" t="s">
        <v>44</v>
      </c>
      <c r="B1200" s="71" t="s">
        <v>74</v>
      </c>
      <c r="C1200" s="71" t="s">
        <v>24</v>
      </c>
      <c r="D1200" s="34">
        <v>42156</v>
      </c>
      <c r="E1200" s="12">
        <v>3295.2530000000002</v>
      </c>
      <c r="F1200" s="72">
        <v>72.266999999999996</v>
      </c>
      <c r="G1200" s="72">
        <v>3.0409999999999999</v>
      </c>
      <c r="H1200" s="12">
        <v>71.88</v>
      </c>
      <c r="I1200" s="72">
        <v>1.5760000000000001</v>
      </c>
      <c r="J1200" s="72">
        <v>41.973999999999997</v>
      </c>
      <c r="K1200" s="12">
        <v>83.832999999999998</v>
      </c>
      <c r="L1200" s="72">
        <v>1.839</v>
      </c>
      <c r="M1200" s="72">
        <v>35.646999999999998</v>
      </c>
      <c r="N1200" s="12">
        <v>155.71299999999999</v>
      </c>
      <c r="O1200" s="72">
        <v>3.415</v>
      </c>
      <c r="P1200" s="72">
        <v>31.594999999999999</v>
      </c>
      <c r="Q1200" s="12">
        <v>0</v>
      </c>
      <c r="R1200" s="72">
        <v>0</v>
      </c>
      <c r="S1200" s="72">
        <v>0</v>
      </c>
      <c r="T1200" s="12">
        <v>155.71299999999999</v>
      </c>
      <c r="U1200" s="72">
        <v>3.415</v>
      </c>
      <c r="V1200" s="72">
        <v>31.594999999999999</v>
      </c>
      <c r="W1200" s="12">
        <v>410.15</v>
      </c>
      <c r="X1200" s="72">
        <v>8.9949999999999992</v>
      </c>
      <c r="Y1200" s="72">
        <v>13.634</v>
      </c>
      <c r="Z1200" s="12">
        <v>565.86199999999997</v>
      </c>
      <c r="AA1200" s="72">
        <v>12.41</v>
      </c>
      <c r="AB1200" s="72">
        <v>8.8810000000000002</v>
      </c>
      <c r="AC1200" s="12">
        <v>3861.1149999999998</v>
      </c>
      <c r="AD1200" s="72">
        <v>84.677000000000007</v>
      </c>
      <c r="AE1200" s="72">
        <v>2.758</v>
      </c>
      <c r="AF1200" s="12">
        <v>6.6710000000000003</v>
      </c>
      <c r="AG1200" s="72">
        <v>0.14599999999999999</v>
      </c>
      <c r="AH1200" s="72">
        <v>113.965</v>
      </c>
      <c r="AI1200" s="12">
        <v>128.28299999999999</v>
      </c>
      <c r="AJ1200" s="72">
        <v>2.8130000000000002</v>
      </c>
      <c r="AK1200" s="72">
        <v>28.437000000000001</v>
      </c>
      <c r="AL1200" s="12">
        <v>134.95400000000001</v>
      </c>
      <c r="AM1200" s="72">
        <v>2.96</v>
      </c>
      <c r="AN1200" s="72">
        <v>26.888000000000002</v>
      </c>
      <c r="AO1200" s="12">
        <v>3996.069</v>
      </c>
      <c r="AP1200" s="72">
        <v>87.637</v>
      </c>
      <c r="AQ1200" s="72">
        <v>2.891</v>
      </c>
      <c r="AR1200" s="12">
        <v>0</v>
      </c>
      <c r="AS1200" s="72">
        <v>0</v>
      </c>
      <c r="AT1200" s="72">
        <v>0</v>
      </c>
      <c r="AU1200" s="12">
        <v>0</v>
      </c>
      <c r="AV1200" s="72">
        <v>0</v>
      </c>
      <c r="AW1200" s="72">
        <v>0</v>
      </c>
      <c r="AX1200" s="12">
        <v>98.025999999999996</v>
      </c>
      <c r="AY1200" s="72">
        <v>2.15</v>
      </c>
      <c r="AZ1200" s="72">
        <v>25.295999999999999</v>
      </c>
      <c r="BA1200" s="12">
        <v>98.025999999999996</v>
      </c>
      <c r="BB1200" s="72">
        <v>2.15</v>
      </c>
      <c r="BC1200" s="72">
        <v>25.295999999999999</v>
      </c>
      <c r="BD1200" s="12">
        <v>52.323</v>
      </c>
      <c r="BE1200" s="72">
        <v>1.147</v>
      </c>
      <c r="BF1200" s="72">
        <v>37.917000000000002</v>
      </c>
      <c r="BG1200" s="12">
        <v>150.34800000000001</v>
      </c>
      <c r="BH1200" s="72">
        <v>3.2970000000000002</v>
      </c>
      <c r="BI1200" s="72">
        <v>19.263999999999999</v>
      </c>
      <c r="BJ1200" s="12">
        <v>274.25900000000001</v>
      </c>
      <c r="BK1200" s="72">
        <v>6.0149999999999997</v>
      </c>
      <c r="BL1200" s="72">
        <v>20.173999999999999</v>
      </c>
      <c r="BM1200" s="12">
        <v>139.13</v>
      </c>
      <c r="BN1200" s="72">
        <v>3.0510000000000002</v>
      </c>
      <c r="BO1200" s="72">
        <v>20.530999999999999</v>
      </c>
      <c r="BP1200" s="12">
        <v>413.38799999999998</v>
      </c>
      <c r="BQ1200" s="72">
        <v>9.0660000000000007</v>
      </c>
      <c r="BR1200" s="72">
        <v>12.451000000000001</v>
      </c>
      <c r="BS1200" s="12">
        <v>563.73699999999997</v>
      </c>
      <c r="BT1200" s="72">
        <v>12.363</v>
      </c>
      <c r="BU1200" s="72">
        <v>7.5579999999999998</v>
      </c>
      <c r="BV1200" s="12">
        <v>4559.8059999999996</v>
      </c>
      <c r="BW1200" s="72">
        <v>100</v>
      </c>
      <c r="BX1200" s="72">
        <v>2.9169999999999998</v>
      </c>
      <c r="BY1200" s="13"/>
      <c r="BZ1200" s="13"/>
    </row>
    <row r="1201" spans="1:78" ht="12.75" customHeight="1">
      <c r="A1201" s="122" t="s">
        <v>44</v>
      </c>
      <c r="B1201" s="71" t="s">
        <v>74</v>
      </c>
      <c r="C1201" s="71" t="s">
        <v>24</v>
      </c>
      <c r="D1201" s="34">
        <v>42614</v>
      </c>
      <c r="E1201" s="12">
        <v>3248.672</v>
      </c>
      <c r="F1201" s="72">
        <v>70.509</v>
      </c>
      <c r="G1201" s="72">
        <v>3.3610000000000002</v>
      </c>
      <c r="H1201" s="12">
        <v>122.146</v>
      </c>
      <c r="I1201" s="72">
        <v>2.6509999999999998</v>
      </c>
      <c r="J1201" s="72">
        <v>28.172000000000001</v>
      </c>
      <c r="K1201" s="12">
        <v>90.224999999999994</v>
      </c>
      <c r="L1201" s="72">
        <v>1.958</v>
      </c>
      <c r="M1201" s="72">
        <v>29.268999999999998</v>
      </c>
      <c r="N1201" s="12">
        <v>212.37100000000001</v>
      </c>
      <c r="O1201" s="72">
        <v>4.609</v>
      </c>
      <c r="P1201" s="72">
        <v>22.733000000000001</v>
      </c>
      <c r="Q1201" s="12">
        <v>2.7810000000000001</v>
      </c>
      <c r="R1201" s="72">
        <v>0.06</v>
      </c>
      <c r="S1201" s="72">
        <v>104.64400000000001</v>
      </c>
      <c r="T1201" s="12">
        <v>215.15199999999999</v>
      </c>
      <c r="U1201" s="72">
        <v>4.67</v>
      </c>
      <c r="V1201" s="72">
        <v>22.323</v>
      </c>
      <c r="W1201" s="12">
        <v>423.56700000000001</v>
      </c>
      <c r="X1201" s="72">
        <v>9.1929999999999996</v>
      </c>
      <c r="Y1201" s="72">
        <v>13.91</v>
      </c>
      <c r="Z1201" s="12">
        <v>638.71900000000005</v>
      </c>
      <c r="AA1201" s="72">
        <v>13.863</v>
      </c>
      <c r="AB1201" s="72">
        <v>5.9690000000000003</v>
      </c>
      <c r="AC1201" s="12">
        <v>3887.39</v>
      </c>
      <c r="AD1201" s="72">
        <v>84.370999999999995</v>
      </c>
      <c r="AE1201" s="72">
        <v>2.9460000000000002</v>
      </c>
      <c r="AF1201" s="12">
        <v>0</v>
      </c>
      <c r="AG1201" s="72">
        <v>0</v>
      </c>
      <c r="AH1201" s="72">
        <v>0</v>
      </c>
      <c r="AI1201" s="12">
        <v>162.666</v>
      </c>
      <c r="AJ1201" s="72">
        <v>3.53</v>
      </c>
      <c r="AK1201" s="72">
        <v>21.931999999999999</v>
      </c>
      <c r="AL1201" s="12">
        <v>162.666</v>
      </c>
      <c r="AM1201" s="72">
        <v>3.53</v>
      </c>
      <c r="AN1201" s="72">
        <v>21.931999999999999</v>
      </c>
      <c r="AO1201" s="12">
        <v>4050.056</v>
      </c>
      <c r="AP1201" s="72">
        <v>87.902000000000001</v>
      </c>
      <c r="AQ1201" s="72">
        <v>2.8370000000000002</v>
      </c>
      <c r="AR1201" s="12">
        <v>29.527000000000001</v>
      </c>
      <c r="AS1201" s="72">
        <v>0.64100000000000001</v>
      </c>
      <c r="AT1201" s="72">
        <v>61.777000000000001</v>
      </c>
      <c r="AU1201" s="12">
        <v>8.0839999999999996</v>
      </c>
      <c r="AV1201" s="72">
        <v>0.17499999999999999</v>
      </c>
      <c r="AW1201" s="72">
        <v>102.248</v>
      </c>
      <c r="AX1201" s="12">
        <v>129.626</v>
      </c>
      <c r="AY1201" s="72">
        <v>2.8130000000000002</v>
      </c>
      <c r="AZ1201" s="72">
        <v>36.131</v>
      </c>
      <c r="BA1201" s="12">
        <v>137.71</v>
      </c>
      <c r="BB1201" s="72">
        <v>2.9889999999999999</v>
      </c>
      <c r="BC1201" s="72">
        <v>33.844999999999999</v>
      </c>
      <c r="BD1201" s="12">
        <v>23.965</v>
      </c>
      <c r="BE1201" s="72">
        <v>0.52</v>
      </c>
      <c r="BF1201" s="72">
        <v>62.066000000000003</v>
      </c>
      <c r="BG1201" s="12">
        <v>161.67500000000001</v>
      </c>
      <c r="BH1201" s="72">
        <v>3.5089999999999999</v>
      </c>
      <c r="BI1201" s="72">
        <v>28.013999999999999</v>
      </c>
      <c r="BJ1201" s="12">
        <v>235.89</v>
      </c>
      <c r="BK1201" s="72">
        <v>5.12</v>
      </c>
      <c r="BL1201" s="72">
        <v>16.004999999999999</v>
      </c>
      <c r="BM1201" s="12">
        <v>130.33000000000001</v>
      </c>
      <c r="BN1201" s="72">
        <v>2.8290000000000002</v>
      </c>
      <c r="BO1201" s="72">
        <v>18.276</v>
      </c>
      <c r="BP1201" s="12">
        <v>366.22</v>
      </c>
      <c r="BQ1201" s="72">
        <v>7.9480000000000004</v>
      </c>
      <c r="BR1201" s="72">
        <v>12.433</v>
      </c>
      <c r="BS1201" s="12">
        <v>557.423</v>
      </c>
      <c r="BT1201" s="72">
        <v>12.098000000000001</v>
      </c>
      <c r="BU1201" s="72">
        <v>8.59</v>
      </c>
      <c r="BV1201" s="12">
        <v>4607.4790000000003</v>
      </c>
      <c r="BW1201" s="72">
        <v>100</v>
      </c>
      <c r="BX1201" s="72">
        <v>2.7930000000000001</v>
      </c>
      <c r="BY1201" s="13"/>
      <c r="BZ1201" s="13"/>
    </row>
    <row r="1202" spans="1:78" ht="12.75" customHeight="1">
      <c r="A1202" s="122" t="s">
        <v>44</v>
      </c>
      <c r="B1202" s="71" t="s">
        <v>74</v>
      </c>
      <c r="C1202" s="71" t="s">
        <v>24</v>
      </c>
      <c r="D1202" s="34">
        <v>42705</v>
      </c>
      <c r="E1202" s="12">
        <v>3384.74</v>
      </c>
      <c r="F1202" s="72">
        <v>72.397999999999996</v>
      </c>
      <c r="G1202" s="72">
        <v>3.2069999999999999</v>
      </c>
      <c r="H1202" s="12">
        <v>126.125</v>
      </c>
      <c r="I1202" s="72">
        <v>2.698</v>
      </c>
      <c r="J1202" s="72">
        <v>25.960999999999999</v>
      </c>
      <c r="K1202" s="12">
        <v>75.989000000000004</v>
      </c>
      <c r="L1202" s="72">
        <v>1.625</v>
      </c>
      <c r="M1202" s="72">
        <v>58.174999999999997</v>
      </c>
      <c r="N1202" s="12">
        <v>202.114</v>
      </c>
      <c r="O1202" s="72">
        <v>4.3230000000000004</v>
      </c>
      <c r="P1202" s="72">
        <v>31.111000000000001</v>
      </c>
      <c r="Q1202" s="12">
        <v>1.641</v>
      </c>
      <c r="R1202" s="72">
        <v>3.5000000000000003E-2</v>
      </c>
      <c r="S1202" s="72">
        <v>102.834</v>
      </c>
      <c r="T1202" s="12">
        <v>203.75399999999999</v>
      </c>
      <c r="U1202" s="72">
        <v>4.3579999999999997</v>
      </c>
      <c r="V1202" s="72">
        <v>30.757000000000001</v>
      </c>
      <c r="W1202" s="12">
        <v>308.30799999999999</v>
      </c>
      <c r="X1202" s="72">
        <v>6.5949999999999998</v>
      </c>
      <c r="Y1202" s="72">
        <v>20.638000000000002</v>
      </c>
      <c r="Z1202" s="12">
        <v>512.06200000000001</v>
      </c>
      <c r="AA1202" s="72">
        <v>10.952999999999999</v>
      </c>
      <c r="AB1202" s="72">
        <v>18.274000000000001</v>
      </c>
      <c r="AC1202" s="12">
        <v>3896.8020000000001</v>
      </c>
      <c r="AD1202" s="72">
        <v>83.35</v>
      </c>
      <c r="AE1202" s="72">
        <v>3.379</v>
      </c>
      <c r="AF1202" s="12">
        <v>3.7850000000000001</v>
      </c>
      <c r="AG1202" s="72">
        <v>8.1000000000000003E-2</v>
      </c>
      <c r="AH1202" s="72">
        <v>110.95099999999999</v>
      </c>
      <c r="AI1202" s="12">
        <v>229.38499999999999</v>
      </c>
      <c r="AJ1202" s="72">
        <v>4.9059999999999997</v>
      </c>
      <c r="AK1202" s="72">
        <v>13.778</v>
      </c>
      <c r="AL1202" s="12">
        <v>233.17</v>
      </c>
      <c r="AM1202" s="72">
        <v>4.9870000000000001</v>
      </c>
      <c r="AN1202" s="72">
        <v>13.361000000000001</v>
      </c>
      <c r="AO1202" s="12">
        <v>4129.9719999999998</v>
      </c>
      <c r="AP1202" s="72">
        <v>88.337999999999994</v>
      </c>
      <c r="AQ1202" s="72">
        <v>3.3220000000000001</v>
      </c>
      <c r="AR1202" s="12">
        <v>44.606999999999999</v>
      </c>
      <c r="AS1202" s="72">
        <v>0.95399999999999996</v>
      </c>
      <c r="AT1202" s="72">
        <v>54.892000000000003</v>
      </c>
      <c r="AU1202" s="12">
        <v>10.782</v>
      </c>
      <c r="AV1202" s="72">
        <v>0.23100000000000001</v>
      </c>
      <c r="AW1202" s="72">
        <v>123.52200000000001</v>
      </c>
      <c r="AX1202" s="12">
        <v>91.661000000000001</v>
      </c>
      <c r="AY1202" s="72">
        <v>1.9610000000000001</v>
      </c>
      <c r="AZ1202" s="72">
        <v>38.125999999999998</v>
      </c>
      <c r="BA1202" s="12">
        <v>102.443</v>
      </c>
      <c r="BB1202" s="72">
        <v>2.1909999999999998</v>
      </c>
      <c r="BC1202" s="72">
        <v>31.32</v>
      </c>
      <c r="BD1202" s="12">
        <v>1.722</v>
      </c>
      <c r="BE1202" s="72">
        <v>3.6999999999999998E-2</v>
      </c>
      <c r="BF1202" s="72">
        <v>104.04</v>
      </c>
      <c r="BG1202" s="12">
        <v>104.164</v>
      </c>
      <c r="BH1202" s="72">
        <v>2.2280000000000002</v>
      </c>
      <c r="BI1202" s="72">
        <v>30.975000000000001</v>
      </c>
      <c r="BJ1202" s="12">
        <v>292.15300000000002</v>
      </c>
      <c r="BK1202" s="72">
        <v>6.2489999999999997</v>
      </c>
      <c r="BL1202" s="72">
        <v>16.462</v>
      </c>
      <c r="BM1202" s="12">
        <v>104.304</v>
      </c>
      <c r="BN1202" s="72">
        <v>2.2309999999999999</v>
      </c>
      <c r="BO1202" s="72">
        <v>23.687000000000001</v>
      </c>
      <c r="BP1202" s="12">
        <v>396.45699999999999</v>
      </c>
      <c r="BQ1202" s="72">
        <v>8.48</v>
      </c>
      <c r="BR1202" s="72">
        <v>14.191000000000001</v>
      </c>
      <c r="BS1202" s="12">
        <v>545.22799999999995</v>
      </c>
      <c r="BT1202" s="72">
        <v>11.662000000000001</v>
      </c>
      <c r="BU1202" s="72">
        <v>13.052</v>
      </c>
      <c r="BV1202" s="12">
        <v>4675.2</v>
      </c>
      <c r="BW1202" s="72">
        <v>100</v>
      </c>
      <c r="BX1202" s="72">
        <v>3.3769999999999998</v>
      </c>
      <c r="BY1202" s="13"/>
      <c r="BZ1202" s="13"/>
    </row>
    <row r="1203" spans="1:78" ht="12.75" customHeight="1">
      <c r="A1203" s="122" t="s">
        <v>44</v>
      </c>
      <c r="B1203" s="71" t="s">
        <v>74</v>
      </c>
      <c r="C1203" s="71" t="s">
        <v>24</v>
      </c>
      <c r="D1203" s="34">
        <v>42795</v>
      </c>
      <c r="E1203" s="12">
        <v>3201.5729999999999</v>
      </c>
      <c r="F1203" s="72">
        <v>69.537000000000006</v>
      </c>
      <c r="G1203" s="72">
        <v>2.71</v>
      </c>
      <c r="H1203" s="12">
        <v>112.73399999999999</v>
      </c>
      <c r="I1203" s="72">
        <v>2.4489999999999998</v>
      </c>
      <c r="J1203" s="72">
        <v>27.734999999999999</v>
      </c>
      <c r="K1203" s="12">
        <v>66.680999999999997</v>
      </c>
      <c r="L1203" s="72">
        <v>1.448</v>
      </c>
      <c r="M1203" s="72">
        <v>40.832999999999998</v>
      </c>
      <c r="N1203" s="12">
        <v>179.41499999999999</v>
      </c>
      <c r="O1203" s="72">
        <v>3.8969999999999998</v>
      </c>
      <c r="P1203" s="72">
        <v>22.748000000000001</v>
      </c>
      <c r="Q1203" s="12">
        <v>19.731000000000002</v>
      </c>
      <c r="R1203" s="72">
        <v>0.42899999999999999</v>
      </c>
      <c r="S1203" s="72">
        <v>67.234999999999999</v>
      </c>
      <c r="T1203" s="12">
        <v>199.14599999999999</v>
      </c>
      <c r="U1203" s="72">
        <v>4.3250000000000002</v>
      </c>
      <c r="V1203" s="72">
        <v>22.552</v>
      </c>
      <c r="W1203" s="12">
        <v>446.62599999999998</v>
      </c>
      <c r="X1203" s="72">
        <v>9.7010000000000005</v>
      </c>
      <c r="Y1203" s="72">
        <v>13.007</v>
      </c>
      <c r="Z1203" s="12">
        <v>645.77200000000005</v>
      </c>
      <c r="AA1203" s="72">
        <v>14.026</v>
      </c>
      <c r="AB1203" s="72">
        <v>7.6210000000000004</v>
      </c>
      <c r="AC1203" s="12">
        <v>3847.3449999999998</v>
      </c>
      <c r="AD1203" s="72">
        <v>83.563000000000002</v>
      </c>
      <c r="AE1203" s="72">
        <v>2.806</v>
      </c>
      <c r="AF1203" s="12">
        <v>0</v>
      </c>
      <c r="AG1203" s="72">
        <v>0</v>
      </c>
      <c r="AH1203" s="72">
        <v>0</v>
      </c>
      <c r="AI1203" s="12">
        <v>208.12799999999999</v>
      </c>
      <c r="AJ1203" s="72">
        <v>4.5199999999999996</v>
      </c>
      <c r="AK1203" s="72">
        <v>23.227</v>
      </c>
      <c r="AL1203" s="12">
        <v>208.12799999999999</v>
      </c>
      <c r="AM1203" s="72">
        <v>4.5199999999999996</v>
      </c>
      <c r="AN1203" s="72">
        <v>23.227</v>
      </c>
      <c r="AO1203" s="12">
        <v>4055.473</v>
      </c>
      <c r="AP1203" s="72">
        <v>88.082999999999998</v>
      </c>
      <c r="AQ1203" s="72">
        <v>2.8769999999999998</v>
      </c>
      <c r="AR1203" s="12">
        <v>37.944000000000003</v>
      </c>
      <c r="AS1203" s="72">
        <v>0.82399999999999995</v>
      </c>
      <c r="AT1203" s="72">
        <v>73.039000000000001</v>
      </c>
      <c r="AU1203" s="12">
        <v>0</v>
      </c>
      <c r="AV1203" s="72">
        <v>0</v>
      </c>
      <c r="AW1203" s="72">
        <v>0</v>
      </c>
      <c r="AX1203" s="12">
        <v>66.828000000000003</v>
      </c>
      <c r="AY1203" s="72">
        <v>1.4510000000000001</v>
      </c>
      <c r="AZ1203" s="72">
        <v>30.001999999999999</v>
      </c>
      <c r="BA1203" s="12">
        <v>66.828000000000003</v>
      </c>
      <c r="BB1203" s="72">
        <v>1.4510000000000001</v>
      </c>
      <c r="BC1203" s="72">
        <v>30.001999999999999</v>
      </c>
      <c r="BD1203" s="12">
        <v>108.215</v>
      </c>
      <c r="BE1203" s="72">
        <v>2.35</v>
      </c>
      <c r="BF1203" s="72">
        <v>35.503</v>
      </c>
      <c r="BG1203" s="12">
        <v>175.04300000000001</v>
      </c>
      <c r="BH1203" s="72">
        <v>3.802</v>
      </c>
      <c r="BI1203" s="72">
        <v>22.620999999999999</v>
      </c>
      <c r="BJ1203" s="12">
        <v>177.47</v>
      </c>
      <c r="BK1203" s="72">
        <v>3.855</v>
      </c>
      <c r="BL1203" s="72">
        <v>25.687000000000001</v>
      </c>
      <c r="BM1203" s="12">
        <v>158.202</v>
      </c>
      <c r="BN1203" s="72">
        <v>3.4359999999999999</v>
      </c>
      <c r="BO1203" s="72">
        <v>15.984</v>
      </c>
      <c r="BP1203" s="12">
        <v>335.67200000000003</v>
      </c>
      <c r="BQ1203" s="72">
        <v>7.2910000000000004</v>
      </c>
      <c r="BR1203" s="72">
        <v>14.814</v>
      </c>
      <c r="BS1203" s="12">
        <v>548.65899999999999</v>
      </c>
      <c r="BT1203" s="72">
        <v>11.917</v>
      </c>
      <c r="BU1203" s="72">
        <v>12.135999999999999</v>
      </c>
      <c r="BV1203" s="12">
        <v>4604.1319999999996</v>
      </c>
      <c r="BW1203" s="72">
        <v>100</v>
      </c>
      <c r="BX1203" s="72">
        <v>2.5939999999999999</v>
      </c>
      <c r="BY1203" s="13"/>
      <c r="BZ1203" s="13"/>
    </row>
    <row r="1204" spans="1:78" ht="12.75" customHeight="1">
      <c r="A1204" s="122" t="s">
        <v>44</v>
      </c>
      <c r="B1204" s="71" t="s">
        <v>74</v>
      </c>
      <c r="C1204" s="71" t="s">
        <v>24</v>
      </c>
      <c r="D1204" s="34">
        <v>42887</v>
      </c>
      <c r="E1204" s="12">
        <v>3192.0149999999999</v>
      </c>
      <c r="F1204" s="72">
        <v>69.766999999999996</v>
      </c>
      <c r="G1204" s="72">
        <v>2.8860000000000001</v>
      </c>
      <c r="H1204" s="12">
        <v>79.703999999999994</v>
      </c>
      <c r="I1204" s="72">
        <v>1.742</v>
      </c>
      <c r="J1204" s="72">
        <v>28.684000000000001</v>
      </c>
      <c r="K1204" s="12">
        <v>90.186000000000007</v>
      </c>
      <c r="L1204" s="72">
        <v>1.9710000000000001</v>
      </c>
      <c r="M1204" s="72">
        <v>36.878</v>
      </c>
      <c r="N1204" s="12">
        <v>169.88900000000001</v>
      </c>
      <c r="O1204" s="72">
        <v>3.7130000000000001</v>
      </c>
      <c r="P1204" s="72">
        <v>21.635000000000002</v>
      </c>
      <c r="Q1204" s="12">
        <v>16.655000000000001</v>
      </c>
      <c r="R1204" s="72">
        <v>0.36399999999999999</v>
      </c>
      <c r="S1204" s="72">
        <v>62.174999999999997</v>
      </c>
      <c r="T1204" s="12">
        <v>186.54400000000001</v>
      </c>
      <c r="U1204" s="72">
        <v>4.077</v>
      </c>
      <c r="V1204" s="72">
        <v>20.837</v>
      </c>
      <c r="W1204" s="12">
        <v>476.399</v>
      </c>
      <c r="X1204" s="72">
        <v>10.412000000000001</v>
      </c>
      <c r="Y1204" s="72">
        <v>14.515000000000001</v>
      </c>
      <c r="Z1204" s="12">
        <v>662.94299999999998</v>
      </c>
      <c r="AA1204" s="72">
        <v>14.49</v>
      </c>
      <c r="AB1204" s="72">
        <v>7.3719999999999999</v>
      </c>
      <c r="AC1204" s="12">
        <v>3854.9580000000001</v>
      </c>
      <c r="AD1204" s="72">
        <v>84.257000000000005</v>
      </c>
      <c r="AE1204" s="72">
        <v>2.8980000000000001</v>
      </c>
      <c r="AF1204" s="12">
        <v>0</v>
      </c>
      <c r="AG1204" s="72">
        <v>0</v>
      </c>
      <c r="AH1204" s="72">
        <v>0</v>
      </c>
      <c r="AI1204" s="12">
        <v>180.803</v>
      </c>
      <c r="AJ1204" s="72">
        <v>3.952</v>
      </c>
      <c r="AK1204" s="72">
        <v>12.574</v>
      </c>
      <c r="AL1204" s="12">
        <v>180.803</v>
      </c>
      <c r="AM1204" s="72">
        <v>3.952</v>
      </c>
      <c r="AN1204" s="72">
        <v>12.574</v>
      </c>
      <c r="AO1204" s="12">
        <v>4035.761</v>
      </c>
      <c r="AP1204" s="72">
        <v>88.207999999999998</v>
      </c>
      <c r="AQ1204" s="72">
        <v>2.778</v>
      </c>
      <c r="AR1204" s="12">
        <v>0</v>
      </c>
      <c r="AS1204" s="72">
        <v>0</v>
      </c>
      <c r="AT1204" s="72">
        <v>0</v>
      </c>
      <c r="AU1204" s="12">
        <v>3.1949999999999998</v>
      </c>
      <c r="AV1204" s="72">
        <v>7.0000000000000007E-2</v>
      </c>
      <c r="AW1204" s="72">
        <v>107.75700000000001</v>
      </c>
      <c r="AX1204" s="12">
        <v>58.676000000000002</v>
      </c>
      <c r="AY1204" s="72">
        <v>1.282</v>
      </c>
      <c r="AZ1204" s="72">
        <v>37.851999999999997</v>
      </c>
      <c r="BA1204" s="12">
        <v>61.872</v>
      </c>
      <c r="BB1204" s="72">
        <v>1.3520000000000001</v>
      </c>
      <c r="BC1204" s="72">
        <v>36.79</v>
      </c>
      <c r="BD1204" s="12">
        <v>55.811</v>
      </c>
      <c r="BE1204" s="72">
        <v>1.22</v>
      </c>
      <c r="BF1204" s="72">
        <v>51.965000000000003</v>
      </c>
      <c r="BG1204" s="12">
        <v>117.68300000000001</v>
      </c>
      <c r="BH1204" s="72">
        <v>2.5720000000000001</v>
      </c>
      <c r="BI1204" s="72">
        <v>29.082000000000001</v>
      </c>
      <c r="BJ1204" s="12">
        <v>304.02300000000002</v>
      </c>
      <c r="BK1204" s="72">
        <v>6.6449999999999996</v>
      </c>
      <c r="BL1204" s="72">
        <v>16.05</v>
      </c>
      <c r="BM1204" s="12">
        <v>117.79600000000001</v>
      </c>
      <c r="BN1204" s="72">
        <v>2.5750000000000002</v>
      </c>
      <c r="BO1204" s="72">
        <v>19.61</v>
      </c>
      <c r="BP1204" s="12">
        <v>421.81900000000002</v>
      </c>
      <c r="BQ1204" s="72">
        <v>9.2200000000000006</v>
      </c>
      <c r="BR1204" s="72">
        <v>12.147</v>
      </c>
      <c r="BS1204" s="12">
        <v>539.50199999999995</v>
      </c>
      <c r="BT1204" s="72">
        <v>11.792</v>
      </c>
      <c r="BU1204" s="72">
        <v>10.654999999999999</v>
      </c>
      <c r="BV1204" s="12">
        <v>4575.2629999999999</v>
      </c>
      <c r="BW1204" s="72">
        <v>100</v>
      </c>
      <c r="BX1204" s="72">
        <v>2.4700000000000002</v>
      </c>
      <c r="BY1204" s="13"/>
      <c r="BZ1204" s="13"/>
    </row>
    <row r="1205" spans="1:78" ht="12.75" customHeight="1">
      <c r="A1205" s="122" t="s">
        <v>44</v>
      </c>
      <c r="B1205" s="71" t="s">
        <v>74</v>
      </c>
      <c r="C1205" s="71" t="s">
        <v>24</v>
      </c>
      <c r="D1205" s="34">
        <v>43344</v>
      </c>
      <c r="E1205" s="12">
        <v>3186.71</v>
      </c>
      <c r="F1205" s="72">
        <v>68.478999999999999</v>
      </c>
      <c r="G1205" s="72">
        <v>3.61</v>
      </c>
      <c r="H1205" s="12">
        <v>148.15100000000001</v>
      </c>
      <c r="I1205" s="72">
        <v>3.1840000000000002</v>
      </c>
      <c r="J1205" s="72">
        <v>25.597000000000001</v>
      </c>
      <c r="K1205" s="12">
        <v>130.602</v>
      </c>
      <c r="L1205" s="72">
        <v>2.806</v>
      </c>
      <c r="M1205" s="72">
        <v>28.524999999999999</v>
      </c>
      <c r="N1205" s="12">
        <v>278.75299999999999</v>
      </c>
      <c r="O1205" s="72">
        <v>5.99</v>
      </c>
      <c r="P1205" s="72">
        <v>19.582999999999998</v>
      </c>
      <c r="Q1205" s="12">
        <v>12.403</v>
      </c>
      <c r="R1205" s="72">
        <v>0.26700000000000002</v>
      </c>
      <c r="S1205" s="72">
        <v>79.034999999999997</v>
      </c>
      <c r="T1205" s="12">
        <v>291.15600000000001</v>
      </c>
      <c r="U1205" s="72">
        <v>6.2569999999999997</v>
      </c>
      <c r="V1205" s="72">
        <v>19.318000000000001</v>
      </c>
      <c r="W1205" s="12">
        <v>432.017</v>
      </c>
      <c r="X1205" s="72">
        <v>9.2840000000000007</v>
      </c>
      <c r="Y1205" s="72">
        <v>16.715</v>
      </c>
      <c r="Z1205" s="12">
        <v>723.173</v>
      </c>
      <c r="AA1205" s="72">
        <v>15.54</v>
      </c>
      <c r="AB1205" s="72">
        <v>8.42</v>
      </c>
      <c r="AC1205" s="12">
        <v>3909.8829999999998</v>
      </c>
      <c r="AD1205" s="72">
        <v>84.019000000000005</v>
      </c>
      <c r="AE1205" s="72">
        <v>3.38</v>
      </c>
      <c r="AF1205" s="12">
        <v>3.177</v>
      </c>
      <c r="AG1205" s="72">
        <v>6.8000000000000005E-2</v>
      </c>
      <c r="AH1205" s="72">
        <v>107.408</v>
      </c>
      <c r="AI1205" s="12">
        <v>134.15299999999999</v>
      </c>
      <c r="AJ1205" s="72">
        <v>2.883</v>
      </c>
      <c r="AK1205" s="72">
        <v>25.905999999999999</v>
      </c>
      <c r="AL1205" s="12">
        <v>137.33000000000001</v>
      </c>
      <c r="AM1205" s="72">
        <v>2.9510000000000001</v>
      </c>
      <c r="AN1205" s="72">
        <v>25.521999999999998</v>
      </c>
      <c r="AO1205" s="12">
        <v>4047.2130000000002</v>
      </c>
      <c r="AP1205" s="72">
        <v>86.97</v>
      </c>
      <c r="AQ1205" s="72">
        <v>3.3090000000000002</v>
      </c>
      <c r="AR1205" s="12">
        <v>0</v>
      </c>
      <c r="AS1205" s="72">
        <v>0</v>
      </c>
      <c r="AT1205" s="72">
        <v>0</v>
      </c>
      <c r="AU1205" s="12">
        <v>1.883</v>
      </c>
      <c r="AV1205" s="72">
        <v>0.04</v>
      </c>
      <c r="AW1205" s="72">
        <v>102.56699999999999</v>
      </c>
      <c r="AX1205" s="12">
        <v>94.212999999999994</v>
      </c>
      <c r="AY1205" s="72">
        <v>2.0249999999999999</v>
      </c>
      <c r="AZ1205" s="72">
        <v>35.856999999999999</v>
      </c>
      <c r="BA1205" s="12">
        <v>96.096000000000004</v>
      </c>
      <c r="BB1205" s="72">
        <v>2.0649999999999999</v>
      </c>
      <c r="BC1205" s="72">
        <v>34.945</v>
      </c>
      <c r="BD1205" s="12">
        <v>27.335000000000001</v>
      </c>
      <c r="BE1205" s="72">
        <v>0.58699999999999997</v>
      </c>
      <c r="BF1205" s="72">
        <v>53.661000000000001</v>
      </c>
      <c r="BG1205" s="12">
        <v>123.431</v>
      </c>
      <c r="BH1205" s="72">
        <v>2.6520000000000001</v>
      </c>
      <c r="BI1205" s="72">
        <v>30.863</v>
      </c>
      <c r="BJ1205" s="12">
        <v>280.185</v>
      </c>
      <c r="BK1205" s="72">
        <v>6.0209999999999999</v>
      </c>
      <c r="BL1205" s="72">
        <v>19.588999999999999</v>
      </c>
      <c r="BM1205" s="12">
        <v>202.72</v>
      </c>
      <c r="BN1205" s="72">
        <v>4.3559999999999999</v>
      </c>
      <c r="BO1205" s="72">
        <v>16.981999999999999</v>
      </c>
      <c r="BP1205" s="12">
        <v>482.90499999999997</v>
      </c>
      <c r="BQ1205" s="72">
        <v>10.377000000000001</v>
      </c>
      <c r="BR1205" s="72">
        <v>12.023</v>
      </c>
      <c r="BS1205" s="12">
        <v>606.33600000000001</v>
      </c>
      <c r="BT1205" s="72">
        <v>13.03</v>
      </c>
      <c r="BU1205" s="72">
        <v>9.2509999999999994</v>
      </c>
      <c r="BV1205" s="12">
        <v>4653.549</v>
      </c>
      <c r="BW1205" s="72">
        <v>100</v>
      </c>
      <c r="BX1205" s="72">
        <v>3.262</v>
      </c>
      <c r="BY1205" s="13"/>
      <c r="BZ1205" s="13"/>
    </row>
    <row r="1206" spans="1:78" ht="12.75" customHeight="1">
      <c r="A1206" s="122" t="s">
        <v>44</v>
      </c>
      <c r="B1206" s="71" t="s">
        <v>74</v>
      </c>
      <c r="C1206" s="71" t="s">
        <v>24</v>
      </c>
      <c r="D1206" s="34">
        <v>43435</v>
      </c>
      <c r="E1206" s="12">
        <v>3408.681</v>
      </c>
      <c r="F1206" s="72">
        <v>72.146000000000001</v>
      </c>
      <c r="G1206" s="72">
        <v>3.2589999999999999</v>
      </c>
      <c r="H1206" s="12">
        <v>104.652</v>
      </c>
      <c r="I1206" s="72">
        <v>2.2149999999999999</v>
      </c>
      <c r="J1206" s="72">
        <v>30.727</v>
      </c>
      <c r="K1206" s="12">
        <v>60.11</v>
      </c>
      <c r="L1206" s="72">
        <v>1.272</v>
      </c>
      <c r="M1206" s="72">
        <v>34.012999999999998</v>
      </c>
      <c r="N1206" s="12">
        <v>164.762</v>
      </c>
      <c r="O1206" s="72">
        <v>3.4870000000000001</v>
      </c>
      <c r="P1206" s="72">
        <v>23.068999999999999</v>
      </c>
      <c r="Q1206" s="12">
        <v>5.9249999999999998</v>
      </c>
      <c r="R1206" s="72">
        <v>0.125</v>
      </c>
      <c r="S1206" s="72">
        <v>105.048</v>
      </c>
      <c r="T1206" s="12">
        <v>170.68700000000001</v>
      </c>
      <c r="U1206" s="72">
        <v>3.613</v>
      </c>
      <c r="V1206" s="72">
        <v>22.672999999999998</v>
      </c>
      <c r="W1206" s="12">
        <v>453.01299999999998</v>
      </c>
      <c r="X1206" s="72">
        <v>9.5879999999999992</v>
      </c>
      <c r="Y1206" s="72">
        <v>15.798999999999999</v>
      </c>
      <c r="Z1206" s="12">
        <v>623.70000000000005</v>
      </c>
      <c r="AA1206" s="72">
        <v>13.201000000000001</v>
      </c>
      <c r="AB1206" s="72">
        <v>10.991</v>
      </c>
      <c r="AC1206" s="12">
        <v>4032.3809999999999</v>
      </c>
      <c r="AD1206" s="72">
        <v>85.346000000000004</v>
      </c>
      <c r="AE1206" s="72">
        <v>3.1960000000000002</v>
      </c>
      <c r="AF1206" s="12">
        <v>0</v>
      </c>
      <c r="AG1206" s="72">
        <v>0</v>
      </c>
      <c r="AH1206" s="72">
        <v>0</v>
      </c>
      <c r="AI1206" s="12">
        <v>126.136</v>
      </c>
      <c r="AJ1206" s="72">
        <v>2.67</v>
      </c>
      <c r="AK1206" s="72">
        <v>16.311</v>
      </c>
      <c r="AL1206" s="12">
        <v>126.136</v>
      </c>
      <c r="AM1206" s="72">
        <v>2.67</v>
      </c>
      <c r="AN1206" s="72">
        <v>16.311</v>
      </c>
      <c r="AO1206" s="12">
        <v>4158.518</v>
      </c>
      <c r="AP1206" s="72">
        <v>88.016000000000005</v>
      </c>
      <c r="AQ1206" s="72">
        <v>3.0720000000000001</v>
      </c>
      <c r="AR1206" s="12">
        <v>30.029</v>
      </c>
      <c r="AS1206" s="72">
        <v>0.63600000000000001</v>
      </c>
      <c r="AT1206" s="72">
        <v>64.933000000000007</v>
      </c>
      <c r="AU1206" s="12">
        <v>0</v>
      </c>
      <c r="AV1206" s="72">
        <v>0</v>
      </c>
      <c r="AW1206" s="72">
        <v>0</v>
      </c>
      <c r="AX1206" s="12">
        <v>66.885999999999996</v>
      </c>
      <c r="AY1206" s="72">
        <v>1.4159999999999999</v>
      </c>
      <c r="AZ1206" s="72">
        <v>52.854999999999997</v>
      </c>
      <c r="BA1206" s="12">
        <v>66.885999999999996</v>
      </c>
      <c r="BB1206" s="72">
        <v>1.4159999999999999</v>
      </c>
      <c r="BC1206" s="72">
        <v>52.854999999999997</v>
      </c>
      <c r="BD1206" s="12">
        <v>48.106999999999999</v>
      </c>
      <c r="BE1206" s="72">
        <v>1.018</v>
      </c>
      <c r="BF1206" s="72">
        <v>63.968000000000004</v>
      </c>
      <c r="BG1206" s="12">
        <v>114.994</v>
      </c>
      <c r="BH1206" s="72">
        <v>2.4340000000000002</v>
      </c>
      <c r="BI1206" s="72">
        <v>37.533999999999999</v>
      </c>
      <c r="BJ1206" s="12">
        <v>296.20100000000002</v>
      </c>
      <c r="BK1206" s="72">
        <v>6.2690000000000001</v>
      </c>
      <c r="BL1206" s="72">
        <v>16.524999999999999</v>
      </c>
      <c r="BM1206" s="12">
        <v>124.986</v>
      </c>
      <c r="BN1206" s="72">
        <v>2.645</v>
      </c>
      <c r="BO1206" s="72">
        <v>29.347000000000001</v>
      </c>
      <c r="BP1206" s="12">
        <v>421.18700000000001</v>
      </c>
      <c r="BQ1206" s="72">
        <v>8.9149999999999991</v>
      </c>
      <c r="BR1206" s="72">
        <v>14.935</v>
      </c>
      <c r="BS1206" s="12">
        <v>566.21</v>
      </c>
      <c r="BT1206" s="72">
        <v>11.984</v>
      </c>
      <c r="BU1206" s="72">
        <v>10.718999999999999</v>
      </c>
      <c r="BV1206" s="12">
        <v>4724.7269999999999</v>
      </c>
      <c r="BW1206" s="72">
        <v>100</v>
      </c>
      <c r="BX1206" s="72">
        <v>2.7549999999999999</v>
      </c>
      <c r="BY1206" s="13"/>
      <c r="BZ1206" s="13"/>
    </row>
    <row r="1207" spans="1:78" ht="12.75" customHeight="1">
      <c r="A1207" s="122" t="s">
        <v>44</v>
      </c>
      <c r="B1207" s="71" t="s">
        <v>74</v>
      </c>
      <c r="C1207" s="71" t="s">
        <v>24</v>
      </c>
      <c r="D1207" s="34">
        <v>43525</v>
      </c>
      <c r="E1207" s="12">
        <v>3338.5259999999998</v>
      </c>
      <c r="F1207" s="72">
        <v>73.402000000000001</v>
      </c>
      <c r="G1207" s="72">
        <v>2.4409999999999998</v>
      </c>
      <c r="H1207" s="12">
        <v>96.762</v>
      </c>
      <c r="I1207" s="72">
        <v>2.1269999999999998</v>
      </c>
      <c r="J1207" s="72">
        <v>34.628</v>
      </c>
      <c r="K1207" s="12">
        <v>52.726999999999997</v>
      </c>
      <c r="L1207" s="72">
        <v>1.159</v>
      </c>
      <c r="M1207" s="72">
        <v>41.317999999999998</v>
      </c>
      <c r="N1207" s="12">
        <v>149.489</v>
      </c>
      <c r="O1207" s="72">
        <v>3.2869999999999999</v>
      </c>
      <c r="P1207" s="72">
        <v>23.018999999999998</v>
      </c>
      <c r="Q1207" s="12">
        <v>16.11</v>
      </c>
      <c r="R1207" s="72">
        <v>0.35399999999999998</v>
      </c>
      <c r="S1207" s="72">
        <v>73.144000000000005</v>
      </c>
      <c r="T1207" s="12">
        <v>165.59899999999999</v>
      </c>
      <c r="U1207" s="72">
        <v>3.641</v>
      </c>
      <c r="V1207" s="72">
        <v>23.684999999999999</v>
      </c>
      <c r="W1207" s="12">
        <v>451.61900000000003</v>
      </c>
      <c r="X1207" s="72">
        <v>9.9290000000000003</v>
      </c>
      <c r="Y1207" s="72">
        <v>9.3970000000000002</v>
      </c>
      <c r="Z1207" s="12">
        <v>617.21799999999996</v>
      </c>
      <c r="AA1207" s="72">
        <v>13.57</v>
      </c>
      <c r="AB1207" s="72">
        <v>8.5530000000000008</v>
      </c>
      <c r="AC1207" s="12">
        <v>3955.7440000000001</v>
      </c>
      <c r="AD1207" s="72">
        <v>86.972999999999999</v>
      </c>
      <c r="AE1207" s="72">
        <v>2.524</v>
      </c>
      <c r="AF1207" s="12">
        <v>7.6079999999999997</v>
      </c>
      <c r="AG1207" s="72">
        <v>0.16700000000000001</v>
      </c>
      <c r="AH1207" s="72">
        <v>83.679000000000002</v>
      </c>
      <c r="AI1207" s="12">
        <v>123.53100000000001</v>
      </c>
      <c r="AJ1207" s="72">
        <v>2.7160000000000002</v>
      </c>
      <c r="AK1207" s="72">
        <v>37.676000000000002</v>
      </c>
      <c r="AL1207" s="12">
        <v>131.13900000000001</v>
      </c>
      <c r="AM1207" s="72">
        <v>2.883</v>
      </c>
      <c r="AN1207" s="72">
        <v>35.747999999999998</v>
      </c>
      <c r="AO1207" s="12">
        <v>4086.8820000000001</v>
      </c>
      <c r="AP1207" s="72">
        <v>89.855999999999995</v>
      </c>
      <c r="AQ1207" s="72">
        <v>2.7280000000000002</v>
      </c>
      <c r="AR1207" s="12">
        <v>15.627000000000001</v>
      </c>
      <c r="AS1207" s="72">
        <v>0.34399999999999997</v>
      </c>
      <c r="AT1207" s="72">
        <v>62.951000000000001</v>
      </c>
      <c r="AU1207" s="12">
        <v>8.8070000000000004</v>
      </c>
      <c r="AV1207" s="72">
        <v>0.19400000000000001</v>
      </c>
      <c r="AW1207" s="72">
        <v>118.675</v>
      </c>
      <c r="AX1207" s="12">
        <v>102.81100000000001</v>
      </c>
      <c r="AY1207" s="72">
        <v>2.2599999999999998</v>
      </c>
      <c r="AZ1207" s="72">
        <v>32.981999999999999</v>
      </c>
      <c r="BA1207" s="12">
        <v>111.619</v>
      </c>
      <c r="BB1207" s="72">
        <v>2.4540000000000002</v>
      </c>
      <c r="BC1207" s="72">
        <v>30.164000000000001</v>
      </c>
      <c r="BD1207" s="12">
        <v>21.215</v>
      </c>
      <c r="BE1207" s="72">
        <v>0.46600000000000003</v>
      </c>
      <c r="BF1207" s="72">
        <v>87.965000000000003</v>
      </c>
      <c r="BG1207" s="12">
        <v>132.833</v>
      </c>
      <c r="BH1207" s="72">
        <v>2.9209999999999998</v>
      </c>
      <c r="BI1207" s="72">
        <v>28.332999999999998</v>
      </c>
      <c r="BJ1207" s="12">
        <v>205.82900000000001</v>
      </c>
      <c r="BK1207" s="72">
        <v>4.5250000000000004</v>
      </c>
      <c r="BL1207" s="72">
        <v>22.533000000000001</v>
      </c>
      <c r="BM1207" s="12">
        <v>107.09099999999999</v>
      </c>
      <c r="BN1207" s="72">
        <v>2.355</v>
      </c>
      <c r="BO1207" s="72">
        <v>24.405999999999999</v>
      </c>
      <c r="BP1207" s="12">
        <v>312.92</v>
      </c>
      <c r="BQ1207" s="72">
        <v>6.88</v>
      </c>
      <c r="BR1207" s="72">
        <v>18.478999999999999</v>
      </c>
      <c r="BS1207" s="12">
        <v>461.38</v>
      </c>
      <c r="BT1207" s="72">
        <v>10.144</v>
      </c>
      <c r="BU1207" s="72">
        <v>14.992000000000001</v>
      </c>
      <c r="BV1207" s="12">
        <v>4548.2629999999999</v>
      </c>
      <c r="BW1207" s="72">
        <v>100</v>
      </c>
      <c r="BX1207" s="72">
        <v>2.7069999999999999</v>
      </c>
      <c r="BY1207" s="13"/>
      <c r="BZ1207" s="13"/>
    </row>
    <row r="1208" spans="1:78" ht="12.75" customHeight="1">
      <c r="A1208" s="122" t="s">
        <v>44</v>
      </c>
      <c r="B1208" s="71" t="s">
        <v>74</v>
      </c>
      <c r="C1208" s="71" t="s">
        <v>24</v>
      </c>
      <c r="D1208" s="34">
        <v>43617</v>
      </c>
      <c r="E1208" s="12">
        <v>3345.2089999999998</v>
      </c>
      <c r="F1208" s="72">
        <v>69.623000000000005</v>
      </c>
      <c r="G1208" s="72">
        <v>3.375</v>
      </c>
      <c r="H1208" s="12">
        <v>51.354999999999997</v>
      </c>
      <c r="I1208" s="72">
        <v>1.069</v>
      </c>
      <c r="J1208" s="72">
        <v>39.408000000000001</v>
      </c>
      <c r="K1208" s="12">
        <v>115.029</v>
      </c>
      <c r="L1208" s="72">
        <v>2.3940000000000001</v>
      </c>
      <c r="M1208" s="72">
        <v>31.942</v>
      </c>
      <c r="N1208" s="12">
        <v>166.38399999999999</v>
      </c>
      <c r="O1208" s="72">
        <v>3.4630000000000001</v>
      </c>
      <c r="P1208" s="72">
        <v>26.734999999999999</v>
      </c>
      <c r="Q1208" s="12">
        <v>11.34</v>
      </c>
      <c r="R1208" s="72">
        <v>0.23599999999999999</v>
      </c>
      <c r="S1208" s="72">
        <v>95.114999999999995</v>
      </c>
      <c r="T1208" s="12">
        <v>177.72300000000001</v>
      </c>
      <c r="U1208" s="72">
        <v>3.6989999999999998</v>
      </c>
      <c r="V1208" s="72">
        <v>24.768999999999998</v>
      </c>
      <c r="W1208" s="12">
        <v>509.83100000000002</v>
      </c>
      <c r="X1208" s="72">
        <v>10.611000000000001</v>
      </c>
      <c r="Y1208" s="72">
        <v>10.175000000000001</v>
      </c>
      <c r="Z1208" s="12">
        <v>687.55399999999997</v>
      </c>
      <c r="AA1208" s="72">
        <v>14.31</v>
      </c>
      <c r="AB1208" s="72">
        <v>7.79</v>
      </c>
      <c r="AC1208" s="12">
        <v>4032.7629999999999</v>
      </c>
      <c r="AD1208" s="72">
        <v>83.932000000000002</v>
      </c>
      <c r="AE1208" s="72">
        <v>2.899</v>
      </c>
      <c r="AF1208" s="12">
        <v>4.3769999999999998</v>
      </c>
      <c r="AG1208" s="72">
        <v>9.0999999999999998E-2</v>
      </c>
      <c r="AH1208" s="72">
        <v>112.379</v>
      </c>
      <c r="AI1208" s="12">
        <v>142.267</v>
      </c>
      <c r="AJ1208" s="72">
        <v>2.9609999999999999</v>
      </c>
      <c r="AK1208" s="72">
        <v>22.49</v>
      </c>
      <c r="AL1208" s="12">
        <v>146.64400000000001</v>
      </c>
      <c r="AM1208" s="72">
        <v>3.052</v>
      </c>
      <c r="AN1208" s="72">
        <v>23</v>
      </c>
      <c r="AO1208" s="12">
        <v>4179.4070000000002</v>
      </c>
      <c r="AP1208" s="72">
        <v>86.983999999999995</v>
      </c>
      <c r="AQ1208" s="72">
        <v>2.7160000000000002</v>
      </c>
      <c r="AR1208" s="12">
        <v>8.5210000000000008</v>
      </c>
      <c r="AS1208" s="72">
        <v>0.17699999999999999</v>
      </c>
      <c r="AT1208" s="72">
        <v>104.407</v>
      </c>
      <c r="AU1208" s="12">
        <v>25.283000000000001</v>
      </c>
      <c r="AV1208" s="72">
        <v>0.52600000000000002</v>
      </c>
      <c r="AW1208" s="72">
        <v>78.710999999999999</v>
      </c>
      <c r="AX1208" s="12">
        <v>76.046000000000006</v>
      </c>
      <c r="AY1208" s="72">
        <v>1.583</v>
      </c>
      <c r="AZ1208" s="72">
        <v>29.847000000000001</v>
      </c>
      <c r="BA1208" s="12">
        <v>101.32899999999999</v>
      </c>
      <c r="BB1208" s="72">
        <v>2.109</v>
      </c>
      <c r="BC1208" s="72">
        <v>29.332000000000001</v>
      </c>
      <c r="BD1208" s="12">
        <v>63.066000000000003</v>
      </c>
      <c r="BE1208" s="72">
        <v>1.3129999999999999</v>
      </c>
      <c r="BF1208" s="72">
        <v>46.781999999999996</v>
      </c>
      <c r="BG1208" s="12">
        <v>164.39500000000001</v>
      </c>
      <c r="BH1208" s="72">
        <v>3.4209999999999998</v>
      </c>
      <c r="BI1208" s="72">
        <v>22.462</v>
      </c>
      <c r="BJ1208" s="12">
        <v>302.30700000000002</v>
      </c>
      <c r="BK1208" s="72">
        <v>6.2919999999999998</v>
      </c>
      <c r="BL1208" s="72">
        <v>12.526</v>
      </c>
      <c r="BM1208" s="12">
        <v>150.14500000000001</v>
      </c>
      <c r="BN1208" s="72">
        <v>3.125</v>
      </c>
      <c r="BO1208" s="72">
        <v>15.44</v>
      </c>
      <c r="BP1208" s="12">
        <v>452.452</v>
      </c>
      <c r="BQ1208" s="72">
        <v>9.4169999999999998</v>
      </c>
      <c r="BR1208" s="72">
        <v>7.53</v>
      </c>
      <c r="BS1208" s="12">
        <v>625.36800000000005</v>
      </c>
      <c r="BT1208" s="72">
        <v>13.016</v>
      </c>
      <c r="BU1208" s="72">
        <v>7.1239999999999997</v>
      </c>
      <c r="BV1208" s="12">
        <v>4804.7749999999996</v>
      </c>
      <c r="BW1208" s="72">
        <v>100</v>
      </c>
      <c r="BX1208" s="72">
        <v>2.4689999999999999</v>
      </c>
      <c r="BY1208" s="13"/>
      <c r="BZ1208" s="13"/>
    </row>
    <row r="1209" spans="1:78" ht="12.75" customHeight="1">
      <c r="A1209" s="122" t="s">
        <v>44</v>
      </c>
      <c r="B1209" s="71" t="s">
        <v>74</v>
      </c>
      <c r="C1209" s="71" t="s">
        <v>24</v>
      </c>
      <c r="D1209" s="34">
        <v>44075</v>
      </c>
      <c r="E1209" s="12">
        <v>3209.7339999999999</v>
      </c>
      <c r="F1209" s="72">
        <v>69.573999999999998</v>
      </c>
      <c r="G1209" s="72">
        <v>2.8650000000000002</v>
      </c>
      <c r="H1209" s="12">
        <v>110.876</v>
      </c>
      <c r="I1209" s="72">
        <v>2.403</v>
      </c>
      <c r="J1209" s="72">
        <v>36.353999999999999</v>
      </c>
      <c r="K1209" s="12">
        <v>90.738</v>
      </c>
      <c r="L1209" s="72">
        <v>1.9670000000000001</v>
      </c>
      <c r="M1209" s="72">
        <v>27.88</v>
      </c>
      <c r="N1209" s="12">
        <v>201.614</v>
      </c>
      <c r="O1209" s="72">
        <v>4.37</v>
      </c>
      <c r="P1209" s="72">
        <v>20.082999999999998</v>
      </c>
      <c r="Q1209" s="12">
        <v>16.914000000000001</v>
      </c>
      <c r="R1209" s="72">
        <v>0.36699999999999999</v>
      </c>
      <c r="S1209" s="72">
        <v>85.515000000000001</v>
      </c>
      <c r="T1209" s="12">
        <v>218.529</v>
      </c>
      <c r="U1209" s="72">
        <v>4.7370000000000001</v>
      </c>
      <c r="V1209" s="72">
        <v>19.087</v>
      </c>
      <c r="W1209" s="12">
        <v>410.03399999999999</v>
      </c>
      <c r="X1209" s="72">
        <v>8.8879999999999999</v>
      </c>
      <c r="Y1209" s="72">
        <v>13.837</v>
      </c>
      <c r="Z1209" s="12">
        <v>628.56200000000001</v>
      </c>
      <c r="AA1209" s="72">
        <v>13.625</v>
      </c>
      <c r="AB1209" s="72">
        <v>5.9420000000000002</v>
      </c>
      <c r="AC1209" s="12">
        <v>3838.2959999999998</v>
      </c>
      <c r="AD1209" s="72">
        <v>83.198999999999998</v>
      </c>
      <c r="AE1209" s="72">
        <v>2.6459999999999999</v>
      </c>
      <c r="AF1209" s="12">
        <v>9.5850000000000009</v>
      </c>
      <c r="AG1209" s="72">
        <v>0.20799999999999999</v>
      </c>
      <c r="AH1209" s="72">
        <v>105.712</v>
      </c>
      <c r="AI1209" s="12">
        <v>207.352</v>
      </c>
      <c r="AJ1209" s="72">
        <v>4.4950000000000001</v>
      </c>
      <c r="AK1209" s="72">
        <v>19.98</v>
      </c>
      <c r="AL1209" s="12">
        <v>216.93700000000001</v>
      </c>
      <c r="AM1209" s="72">
        <v>4.702</v>
      </c>
      <c r="AN1209" s="72">
        <v>19.428999999999998</v>
      </c>
      <c r="AO1209" s="12">
        <v>4055.2330000000002</v>
      </c>
      <c r="AP1209" s="72">
        <v>87.900999999999996</v>
      </c>
      <c r="AQ1209" s="72">
        <v>2.601</v>
      </c>
      <c r="AR1209" s="12">
        <v>31.783000000000001</v>
      </c>
      <c r="AS1209" s="72">
        <v>0.68899999999999995</v>
      </c>
      <c r="AT1209" s="72">
        <v>62.722000000000001</v>
      </c>
      <c r="AU1209" s="12">
        <v>5.0640000000000001</v>
      </c>
      <c r="AV1209" s="72">
        <v>0.11</v>
      </c>
      <c r="AW1209" s="72">
        <v>106.974</v>
      </c>
      <c r="AX1209" s="12">
        <v>92.570999999999998</v>
      </c>
      <c r="AY1209" s="72">
        <v>2.0070000000000001</v>
      </c>
      <c r="AZ1209" s="72">
        <v>36.082999999999998</v>
      </c>
      <c r="BA1209" s="12">
        <v>97.635000000000005</v>
      </c>
      <c r="BB1209" s="72">
        <v>2.1160000000000001</v>
      </c>
      <c r="BC1209" s="72">
        <v>33.469000000000001</v>
      </c>
      <c r="BD1209" s="12">
        <v>4.7220000000000004</v>
      </c>
      <c r="BE1209" s="72">
        <v>0.10199999999999999</v>
      </c>
      <c r="BF1209" s="72">
        <v>80.876999999999995</v>
      </c>
      <c r="BG1209" s="12">
        <v>102.357</v>
      </c>
      <c r="BH1209" s="72">
        <v>2.2189999999999999</v>
      </c>
      <c r="BI1209" s="72">
        <v>32.884</v>
      </c>
      <c r="BJ1209" s="12">
        <v>299.61500000000001</v>
      </c>
      <c r="BK1209" s="72">
        <v>6.4939999999999998</v>
      </c>
      <c r="BL1209" s="72">
        <v>14.64</v>
      </c>
      <c r="BM1209" s="12">
        <v>124.419</v>
      </c>
      <c r="BN1209" s="72">
        <v>2.6970000000000001</v>
      </c>
      <c r="BO1209" s="72">
        <v>16.478999999999999</v>
      </c>
      <c r="BP1209" s="12">
        <v>424.03399999999999</v>
      </c>
      <c r="BQ1209" s="72">
        <v>9.1910000000000007</v>
      </c>
      <c r="BR1209" s="72">
        <v>10.27</v>
      </c>
      <c r="BS1209" s="12">
        <v>558.17399999999998</v>
      </c>
      <c r="BT1209" s="72">
        <v>12.099</v>
      </c>
      <c r="BU1209" s="72">
        <v>7.2089999999999996</v>
      </c>
      <c r="BV1209" s="12">
        <v>4613.4080000000004</v>
      </c>
      <c r="BW1209" s="72">
        <v>100</v>
      </c>
      <c r="BX1209" s="72">
        <v>2.508</v>
      </c>
      <c r="BY1209" s="13"/>
      <c r="BZ1209" s="13"/>
    </row>
    <row r="1210" spans="1:78" ht="12.75" customHeight="1">
      <c r="A1210" s="122" t="s">
        <v>44</v>
      </c>
      <c r="B1210" s="71" t="s">
        <v>74</v>
      </c>
      <c r="C1210" s="71" t="s">
        <v>24</v>
      </c>
      <c r="D1210" s="34">
        <v>44166</v>
      </c>
      <c r="E1210" s="12">
        <v>3078.0459999999998</v>
      </c>
      <c r="F1210" s="72">
        <v>65.617000000000004</v>
      </c>
      <c r="G1210" s="72">
        <v>3.794</v>
      </c>
      <c r="H1210" s="12">
        <v>219.00200000000001</v>
      </c>
      <c r="I1210" s="72">
        <v>4.6689999999999996</v>
      </c>
      <c r="J1210" s="72">
        <v>26.181000000000001</v>
      </c>
      <c r="K1210" s="12">
        <v>149.56899999999999</v>
      </c>
      <c r="L1210" s="72">
        <v>3.1880000000000002</v>
      </c>
      <c r="M1210" s="72">
        <v>30.625</v>
      </c>
      <c r="N1210" s="12">
        <v>368.572</v>
      </c>
      <c r="O1210" s="72">
        <v>7.8570000000000002</v>
      </c>
      <c r="P1210" s="72">
        <v>17.734000000000002</v>
      </c>
      <c r="Q1210" s="12">
        <v>17.190999999999999</v>
      </c>
      <c r="R1210" s="72">
        <v>0.36599999999999999</v>
      </c>
      <c r="S1210" s="72">
        <v>80.319000000000003</v>
      </c>
      <c r="T1210" s="12">
        <v>385.76299999999998</v>
      </c>
      <c r="U1210" s="72">
        <v>8.2240000000000002</v>
      </c>
      <c r="V1210" s="72">
        <v>17.231999999999999</v>
      </c>
      <c r="W1210" s="12">
        <v>355.12200000000001</v>
      </c>
      <c r="X1210" s="72">
        <v>7.57</v>
      </c>
      <c r="Y1210" s="72">
        <v>19.12</v>
      </c>
      <c r="Z1210" s="12">
        <v>740.88499999999999</v>
      </c>
      <c r="AA1210" s="72">
        <v>15.794</v>
      </c>
      <c r="AB1210" s="72">
        <v>8.1929999999999996</v>
      </c>
      <c r="AC1210" s="12">
        <v>3818.93</v>
      </c>
      <c r="AD1210" s="72">
        <v>81.411000000000001</v>
      </c>
      <c r="AE1210" s="72">
        <v>3.2770000000000001</v>
      </c>
      <c r="AF1210" s="12">
        <v>0</v>
      </c>
      <c r="AG1210" s="72">
        <v>0</v>
      </c>
      <c r="AH1210" s="72">
        <v>0</v>
      </c>
      <c r="AI1210" s="12">
        <v>236.047</v>
      </c>
      <c r="AJ1210" s="72">
        <v>5.032</v>
      </c>
      <c r="AK1210" s="72">
        <v>14.35</v>
      </c>
      <c r="AL1210" s="12">
        <v>236.047</v>
      </c>
      <c r="AM1210" s="72">
        <v>5.032</v>
      </c>
      <c r="AN1210" s="72">
        <v>14.35</v>
      </c>
      <c r="AO1210" s="12">
        <v>4054.9780000000001</v>
      </c>
      <c r="AP1210" s="72">
        <v>86.442999999999998</v>
      </c>
      <c r="AQ1210" s="72">
        <v>3.1589999999999998</v>
      </c>
      <c r="AR1210" s="12">
        <v>34.5</v>
      </c>
      <c r="AS1210" s="72">
        <v>0.73499999999999999</v>
      </c>
      <c r="AT1210" s="72">
        <v>57.652999999999999</v>
      </c>
      <c r="AU1210" s="12">
        <v>22.01</v>
      </c>
      <c r="AV1210" s="72">
        <v>0.46899999999999997</v>
      </c>
      <c r="AW1210" s="72">
        <v>115.355</v>
      </c>
      <c r="AX1210" s="12">
        <v>195.898</v>
      </c>
      <c r="AY1210" s="72">
        <v>4.1760000000000002</v>
      </c>
      <c r="AZ1210" s="72">
        <v>29.119</v>
      </c>
      <c r="BA1210" s="12">
        <v>217.90799999999999</v>
      </c>
      <c r="BB1210" s="72">
        <v>4.6449999999999996</v>
      </c>
      <c r="BC1210" s="72">
        <v>31.317</v>
      </c>
      <c r="BD1210" s="12">
        <v>14.414</v>
      </c>
      <c r="BE1210" s="72">
        <v>0.307</v>
      </c>
      <c r="BF1210" s="72">
        <v>90.888000000000005</v>
      </c>
      <c r="BG1210" s="12">
        <v>232.322</v>
      </c>
      <c r="BH1210" s="72">
        <v>4.9530000000000003</v>
      </c>
      <c r="BI1210" s="72">
        <v>31.423999999999999</v>
      </c>
      <c r="BJ1210" s="12">
        <v>233.90700000000001</v>
      </c>
      <c r="BK1210" s="72">
        <v>4.9859999999999998</v>
      </c>
      <c r="BL1210" s="72">
        <v>20.96</v>
      </c>
      <c r="BM1210" s="12">
        <v>135.21100000000001</v>
      </c>
      <c r="BN1210" s="72">
        <v>2.8820000000000001</v>
      </c>
      <c r="BO1210" s="72">
        <v>28.89</v>
      </c>
      <c r="BP1210" s="12">
        <v>369.11799999999999</v>
      </c>
      <c r="BQ1210" s="72">
        <v>7.8689999999999998</v>
      </c>
      <c r="BR1210" s="72">
        <v>18.844000000000001</v>
      </c>
      <c r="BS1210" s="12">
        <v>635.94000000000005</v>
      </c>
      <c r="BT1210" s="72">
        <v>13.557</v>
      </c>
      <c r="BU1210" s="72">
        <v>16.370999999999999</v>
      </c>
      <c r="BV1210" s="12">
        <v>4690.9179999999997</v>
      </c>
      <c r="BW1210" s="72">
        <v>100</v>
      </c>
      <c r="BX1210" s="72">
        <v>3.3340000000000001</v>
      </c>
      <c r="BY1210" s="13"/>
      <c r="BZ1210" s="13"/>
    </row>
    <row r="1211" spans="1:78" ht="12.75" customHeight="1">
      <c r="A1211" s="122" t="s">
        <v>44</v>
      </c>
      <c r="B1211" s="71" t="s">
        <v>74</v>
      </c>
      <c r="C1211" s="71" t="s">
        <v>24</v>
      </c>
      <c r="D1211" s="34">
        <v>44256</v>
      </c>
      <c r="E1211" s="12">
        <v>3266.95</v>
      </c>
      <c r="F1211" s="72">
        <v>68.591999999999999</v>
      </c>
      <c r="G1211" s="72">
        <v>3.4950000000000001</v>
      </c>
      <c r="H1211" s="12">
        <v>151.523</v>
      </c>
      <c r="I1211" s="72">
        <v>3.181</v>
      </c>
      <c r="J1211" s="72">
        <v>32.875</v>
      </c>
      <c r="K1211" s="12">
        <v>139.18600000000001</v>
      </c>
      <c r="L1211" s="72">
        <v>2.9220000000000002</v>
      </c>
      <c r="M1211" s="72">
        <v>32.75</v>
      </c>
      <c r="N1211" s="12">
        <v>290.709</v>
      </c>
      <c r="O1211" s="72">
        <v>6.1040000000000001</v>
      </c>
      <c r="P1211" s="72">
        <v>19.068999999999999</v>
      </c>
      <c r="Q1211" s="12">
        <v>4.4050000000000002</v>
      </c>
      <c r="R1211" s="72">
        <v>9.1999999999999998E-2</v>
      </c>
      <c r="S1211" s="72">
        <v>145.59</v>
      </c>
      <c r="T1211" s="12">
        <v>295.11399999999998</v>
      </c>
      <c r="U1211" s="72">
        <v>6.1959999999999997</v>
      </c>
      <c r="V1211" s="72">
        <v>19.266999999999999</v>
      </c>
      <c r="W1211" s="12">
        <v>447.54899999999998</v>
      </c>
      <c r="X1211" s="72">
        <v>9.3970000000000002</v>
      </c>
      <c r="Y1211" s="72">
        <v>13.118</v>
      </c>
      <c r="Z1211" s="12">
        <v>742.66300000000001</v>
      </c>
      <c r="AA1211" s="72">
        <v>15.593</v>
      </c>
      <c r="AB1211" s="72">
        <v>7.6630000000000003</v>
      </c>
      <c r="AC1211" s="12">
        <v>4009.6129999999998</v>
      </c>
      <c r="AD1211" s="72">
        <v>84.185000000000002</v>
      </c>
      <c r="AE1211" s="72">
        <v>2.9620000000000002</v>
      </c>
      <c r="AF1211" s="12">
        <v>19.559999999999999</v>
      </c>
      <c r="AG1211" s="72">
        <v>0.41099999999999998</v>
      </c>
      <c r="AH1211" s="72">
        <v>69.647000000000006</v>
      </c>
      <c r="AI1211" s="12">
        <v>214.21899999999999</v>
      </c>
      <c r="AJ1211" s="72">
        <v>4.4980000000000002</v>
      </c>
      <c r="AK1211" s="72">
        <v>22.466999999999999</v>
      </c>
      <c r="AL1211" s="12">
        <v>233.779</v>
      </c>
      <c r="AM1211" s="72">
        <v>4.9080000000000004</v>
      </c>
      <c r="AN1211" s="72">
        <v>20.93</v>
      </c>
      <c r="AO1211" s="12">
        <v>4243.3919999999998</v>
      </c>
      <c r="AP1211" s="72">
        <v>89.093000000000004</v>
      </c>
      <c r="AQ1211" s="72">
        <v>3.15</v>
      </c>
      <c r="AR1211" s="12">
        <v>27.532</v>
      </c>
      <c r="AS1211" s="72">
        <v>0.57799999999999996</v>
      </c>
      <c r="AT1211" s="72">
        <v>64.415999999999997</v>
      </c>
      <c r="AU1211" s="12">
        <v>20.526</v>
      </c>
      <c r="AV1211" s="72">
        <v>0.43099999999999999</v>
      </c>
      <c r="AW1211" s="72">
        <v>104.88</v>
      </c>
      <c r="AX1211" s="12">
        <v>80.736999999999995</v>
      </c>
      <c r="AY1211" s="72">
        <v>1.6950000000000001</v>
      </c>
      <c r="AZ1211" s="72">
        <v>36.576999999999998</v>
      </c>
      <c r="BA1211" s="12">
        <v>101.26300000000001</v>
      </c>
      <c r="BB1211" s="72">
        <v>2.1259999999999999</v>
      </c>
      <c r="BC1211" s="72">
        <v>30.85</v>
      </c>
      <c r="BD1211" s="12">
        <v>35.665999999999997</v>
      </c>
      <c r="BE1211" s="72">
        <v>0.749</v>
      </c>
      <c r="BF1211" s="72">
        <v>42.427999999999997</v>
      </c>
      <c r="BG1211" s="12">
        <v>136.929</v>
      </c>
      <c r="BH1211" s="72">
        <v>2.875</v>
      </c>
      <c r="BI1211" s="72">
        <v>28.263000000000002</v>
      </c>
      <c r="BJ1211" s="12">
        <v>206.398</v>
      </c>
      <c r="BK1211" s="72">
        <v>4.3330000000000002</v>
      </c>
      <c r="BL1211" s="72">
        <v>19.143999999999998</v>
      </c>
      <c r="BM1211" s="12">
        <v>148.608</v>
      </c>
      <c r="BN1211" s="72">
        <v>3.12</v>
      </c>
      <c r="BO1211" s="72">
        <v>21.966999999999999</v>
      </c>
      <c r="BP1211" s="12">
        <v>355.00599999999997</v>
      </c>
      <c r="BQ1211" s="72">
        <v>7.4539999999999997</v>
      </c>
      <c r="BR1211" s="72">
        <v>13.369</v>
      </c>
      <c r="BS1211" s="12">
        <v>519.46699999999998</v>
      </c>
      <c r="BT1211" s="72">
        <v>10.907</v>
      </c>
      <c r="BU1211" s="72">
        <v>10.91</v>
      </c>
      <c r="BV1211" s="12">
        <v>4762.8590000000004</v>
      </c>
      <c r="BW1211" s="72">
        <v>100</v>
      </c>
      <c r="BX1211" s="72">
        <v>2.8010000000000002</v>
      </c>
      <c r="BY1211" s="13"/>
      <c r="BZ1211" s="13"/>
    </row>
    <row r="1212" spans="1:78" ht="12.75" customHeight="1">
      <c r="A1212" s="122" t="s">
        <v>44</v>
      </c>
      <c r="B1212" s="71" t="s">
        <v>74</v>
      </c>
      <c r="C1212" s="71" t="s">
        <v>24</v>
      </c>
      <c r="D1212" s="34">
        <v>44348</v>
      </c>
      <c r="E1212" s="12">
        <v>3130.3470000000002</v>
      </c>
      <c r="F1212" s="72">
        <v>67.802000000000007</v>
      </c>
      <c r="G1212" s="72">
        <v>2.714</v>
      </c>
      <c r="H1212" s="12">
        <v>86.933999999999997</v>
      </c>
      <c r="I1212" s="72">
        <v>1.883</v>
      </c>
      <c r="J1212" s="72">
        <v>31.277000000000001</v>
      </c>
      <c r="K1212" s="12">
        <v>100.352</v>
      </c>
      <c r="L1212" s="72">
        <v>2.1739999999999999</v>
      </c>
      <c r="M1212" s="72">
        <v>35.350999999999999</v>
      </c>
      <c r="N1212" s="12">
        <v>187.285</v>
      </c>
      <c r="O1212" s="72">
        <v>4.0570000000000004</v>
      </c>
      <c r="P1212" s="72">
        <v>22.64</v>
      </c>
      <c r="Q1212" s="12">
        <v>0</v>
      </c>
      <c r="R1212" s="72">
        <v>0</v>
      </c>
      <c r="S1212" s="72">
        <v>0</v>
      </c>
      <c r="T1212" s="12">
        <v>187.285</v>
      </c>
      <c r="U1212" s="72">
        <v>4.0570000000000004</v>
      </c>
      <c r="V1212" s="72">
        <v>22.64</v>
      </c>
      <c r="W1212" s="12">
        <v>526.59</v>
      </c>
      <c r="X1212" s="72">
        <v>11.406000000000001</v>
      </c>
      <c r="Y1212" s="72">
        <v>9.7620000000000005</v>
      </c>
      <c r="Z1212" s="12">
        <v>713.875</v>
      </c>
      <c r="AA1212" s="72">
        <v>15.462</v>
      </c>
      <c r="AB1212" s="72">
        <v>6.7590000000000003</v>
      </c>
      <c r="AC1212" s="12">
        <v>3844.2220000000002</v>
      </c>
      <c r="AD1212" s="72">
        <v>83.263999999999996</v>
      </c>
      <c r="AE1212" s="72">
        <v>2.5569999999999999</v>
      </c>
      <c r="AF1212" s="12">
        <v>22.442</v>
      </c>
      <c r="AG1212" s="72">
        <v>0.48599999999999999</v>
      </c>
      <c r="AH1212" s="72">
        <v>83.248000000000005</v>
      </c>
      <c r="AI1212" s="12">
        <v>168.73099999999999</v>
      </c>
      <c r="AJ1212" s="72">
        <v>3.6549999999999998</v>
      </c>
      <c r="AK1212" s="72">
        <v>18.524000000000001</v>
      </c>
      <c r="AL1212" s="12">
        <v>191.173</v>
      </c>
      <c r="AM1212" s="72">
        <v>4.141</v>
      </c>
      <c r="AN1212" s="72">
        <v>21.195</v>
      </c>
      <c r="AO1212" s="12">
        <v>4035.395</v>
      </c>
      <c r="AP1212" s="72">
        <v>87.405000000000001</v>
      </c>
      <c r="AQ1212" s="72">
        <v>2.4670000000000001</v>
      </c>
      <c r="AR1212" s="12">
        <v>6.5990000000000002</v>
      </c>
      <c r="AS1212" s="72">
        <v>0.14299999999999999</v>
      </c>
      <c r="AT1212" s="72">
        <v>102.71899999999999</v>
      </c>
      <c r="AU1212" s="12">
        <v>7.3339999999999996</v>
      </c>
      <c r="AV1212" s="72">
        <v>0.159</v>
      </c>
      <c r="AW1212" s="72">
        <v>104.17</v>
      </c>
      <c r="AX1212" s="12">
        <v>69.382999999999996</v>
      </c>
      <c r="AY1212" s="72">
        <v>1.5029999999999999</v>
      </c>
      <c r="AZ1212" s="72">
        <v>49.116999999999997</v>
      </c>
      <c r="BA1212" s="12">
        <v>76.716999999999999</v>
      </c>
      <c r="BB1212" s="72">
        <v>1.6619999999999999</v>
      </c>
      <c r="BC1212" s="72">
        <v>44.338000000000001</v>
      </c>
      <c r="BD1212" s="12">
        <v>36.808999999999997</v>
      </c>
      <c r="BE1212" s="72">
        <v>0.79700000000000004</v>
      </c>
      <c r="BF1212" s="72">
        <v>67.831999999999994</v>
      </c>
      <c r="BG1212" s="12">
        <v>113.526</v>
      </c>
      <c r="BH1212" s="72">
        <v>2.4590000000000001</v>
      </c>
      <c r="BI1212" s="72">
        <v>35.706000000000003</v>
      </c>
      <c r="BJ1212" s="12">
        <v>312.43099999999998</v>
      </c>
      <c r="BK1212" s="72">
        <v>6.7670000000000003</v>
      </c>
      <c r="BL1212" s="72">
        <v>20.972000000000001</v>
      </c>
      <c r="BM1212" s="12">
        <v>148.96700000000001</v>
      </c>
      <c r="BN1212" s="72">
        <v>3.2269999999999999</v>
      </c>
      <c r="BO1212" s="72">
        <v>19.271999999999998</v>
      </c>
      <c r="BP1212" s="12">
        <v>461.399</v>
      </c>
      <c r="BQ1212" s="72">
        <v>9.9939999999999998</v>
      </c>
      <c r="BR1212" s="72">
        <v>13.263</v>
      </c>
      <c r="BS1212" s="12">
        <v>581.52300000000002</v>
      </c>
      <c r="BT1212" s="72">
        <v>12.595000000000001</v>
      </c>
      <c r="BU1212" s="72">
        <v>10.766</v>
      </c>
      <c r="BV1212" s="12">
        <v>4616.9179999999997</v>
      </c>
      <c r="BW1212" s="72">
        <v>100</v>
      </c>
      <c r="BX1212" s="72">
        <v>2.6480000000000001</v>
      </c>
      <c r="BY1212" s="13"/>
      <c r="BZ1212" s="13"/>
    </row>
    <row r="1213" spans="1:78" ht="12.75" customHeight="1">
      <c r="A1213" s="122" t="s">
        <v>44</v>
      </c>
      <c r="B1213" s="71" t="s">
        <v>74</v>
      </c>
      <c r="C1213" s="71" t="s">
        <v>24</v>
      </c>
      <c r="D1213" s="34">
        <v>44805</v>
      </c>
      <c r="E1213" s="12">
        <v>3372.6729999999998</v>
      </c>
      <c r="F1213" s="72">
        <v>69.861999999999995</v>
      </c>
      <c r="G1213" s="72">
        <v>3.657</v>
      </c>
      <c r="H1213" s="12">
        <v>52.518999999999998</v>
      </c>
      <c r="I1213" s="72">
        <v>1.0880000000000001</v>
      </c>
      <c r="J1213" s="72">
        <v>54.508000000000003</v>
      </c>
      <c r="K1213" s="12">
        <v>63.667000000000002</v>
      </c>
      <c r="L1213" s="72">
        <v>1.319</v>
      </c>
      <c r="M1213" s="72">
        <v>39.713000000000001</v>
      </c>
      <c r="N1213" s="12">
        <v>116.185</v>
      </c>
      <c r="O1213" s="72">
        <v>2.407</v>
      </c>
      <c r="P1213" s="72">
        <v>23.907</v>
      </c>
      <c r="Q1213" s="12">
        <v>15.279</v>
      </c>
      <c r="R1213" s="72">
        <v>0.316</v>
      </c>
      <c r="S1213" s="72">
        <v>56.015999999999998</v>
      </c>
      <c r="T1213" s="12">
        <v>131.464</v>
      </c>
      <c r="U1213" s="72">
        <v>2.7229999999999999</v>
      </c>
      <c r="V1213" s="72">
        <v>23.242999999999999</v>
      </c>
      <c r="W1213" s="12">
        <v>623.32100000000003</v>
      </c>
      <c r="X1213" s="72">
        <v>12.912000000000001</v>
      </c>
      <c r="Y1213" s="72">
        <v>8.6050000000000004</v>
      </c>
      <c r="Z1213" s="12">
        <v>754.78499999999997</v>
      </c>
      <c r="AA1213" s="72">
        <v>15.635</v>
      </c>
      <c r="AB1213" s="72">
        <v>7.8559999999999999</v>
      </c>
      <c r="AC1213" s="12">
        <v>4127.4579999999996</v>
      </c>
      <c r="AD1213" s="72">
        <v>85.497</v>
      </c>
      <c r="AE1213" s="72">
        <v>3.7490000000000001</v>
      </c>
      <c r="AF1213" s="12">
        <v>18.741</v>
      </c>
      <c r="AG1213" s="72">
        <v>0.38800000000000001</v>
      </c>
      <c r="AH1213" s="72">
        <v>117.78100000000001</v>
      </c>
      <c r="AI1213" s="12">
        <v>82.736000000000004</v>
      </c>
      <c r="AJ1213" s="72">
        <v>1.714</v>
      </c>
      <c r="AK1213" s="72">
        <v>45.401000000000003</v>
      </c>
      <c r="AL1213" s="12">
        <v>101.47799999999999</v>
      </c>
      <c r="AM1213" s="72">
        <v>2.1019999999999999</v>
      </c>
      <c r="AN1213" s="72">
        <v>46.332000000000001</v>
      </c>
      <c r="AO1213" s="12">
        <v>4228.9359999999997</v>
      </c>
      <c r="AP1213" s="72">
        <v>87.599000000000004</v>
      </c>
      <c r="AQ1213" s="72">
        <v>4.0620000000000003</v>
      </c>
      <c r="AR1213" s="12">
        <v>0</v>
      </c>
      <c r="AS1213" s="72">
        <v>0</v>
      </c>
      <c r="AT1213" s="72">
        <v>0</v>
      </c>
      <c r="AU1213" s="12">
        <v>21.614000000000001</v>
      </c>
      <c r="AV1213" s="72">
        <v>0.44800000000000001</v>
      </c>
      <c r="AW1213" s="72">
        <v>96.111999999999995</v>
      </c>
      <c r="AX1213" s="12">
        <v>51.756</v>
      </c>
      <c r="AY1213" s="72">
        <v>1.0720000000000001</v>
      </c>
      <c r="AZ1213" s="72">
        <v>46.88</v>
      </c>
      <c r="BA1213" s="12">
        <v>73.369</v>
      </c>
      <c r="BB1213" s="72">
        <v>1.52</v>
      </c>
      <c r="BC1213" s="72">
        <v>43.987000000000002</v>
      </c>
      <c r="BD1213" s="12">
        <v>93.643000000000001</v>
      </c>
      <c r="BE1213" s="72">
        <v>1.94</v>
      </c>
      <c r="BF1213" s="72">
        <v>52.890999999999998</v>
      </c>
      <c r="BG1213" s="12">
        <v>167.012</v>
      </c>
      <c r="BH1213" s="72">
        <v>3.46</v>
      </c>
      <c r="BI1213" s="72">
        <v>32.173000000000002</v>
      </c>
      <c r="BJ1213" s="12">
        <v>278.66199999999998</v>
      </c>
      <c r="BK1213" s="72">
        <v>5.7720000000000002</v>
      </c>
      <c r="BL1213" s="72">
        <v>16.707999999999998</v>
      </c>
      <c r="BM1213" s="12">
        <v>153.01900000000001</v>
      </c>
      <c r="BN1213" s="72">
        <v>3.17</v>
      </c>
      <c r="BO1213" s="72">
        <v>18.292999999999999</v>
      </c>
      <c r="BP1213" s="12">
        <v>431.68099999999998</v>
      </c>
      <c r="BQ1213" s="72">
        <v>8.9420000000000002</v>
      </c>
      <c r="BR1213" s="72">
        <v>11.661</v>
      </c>
      <c r="BS1213" s="12">
        <v>598.69299999999998</v>
      </c>
      <c r="BT1213" s="72">
        <v>12.401</v>
      </c>
      <c r="BU1213" s="72">
        <v>11.688000000000001</v>
      </c>
      <c r="BV1213" s="12">
        <v>4827.6289999999999</v>
      </c>
      <c r="BW1213" s="72">
        <v>100</v>
      </c>
      <c r="BX1213" s="72">
        <v>3.83</v>
      </c>
      <c r="BY1213" s="13"/>
      <c r="BZ1213" s="13"/>
    </row>
    <row r="1214" spans="1:78" ht="12.75" customHeight="1">
      <c r="A1214" s="122" t="s">
        <v>44</v>
      </c>
      <c r="B1214" s="71" t="s">
        <v>74</v>
      </c>
      <c r="C1214" s="71" t="s">
        <v>24</v>
      </c>
      <c r="D1214" s="34">
        <v>44896</v>
      </c>
      <c r="E1214" s="12">
        <v>3661.0520000000001</v>
      </c>
      <c r="F1214" s="72">
        <v>72.394000000000005</v>
      </c>
      <c r="G1214" s="72">
        <v>3.8370000000000002</v>
      </c>
      <c r="H1214" s="12">
        <v>108.328</v>
      </c>
      <c r="I1214" s="72">
        <v>2.1419999999999999</v>
      </c>
      <c r="J1214" s="72">
        <v>46.997999999999998</v>
      </c>
      <c r="K1214" s="12">
        <v>120.429</v>
      </c>
      <c r="L1214" s="72">
        <v>2.3809999999999998</v>
      </c>
      <c r="M1214" s="72">
        <v>37.439</v>
      </c>
      <c r="N1214" s="12">
        <v>228.75700000000001</v>
      </c>
      <c r="O1214" s="72">
        <v>4.5229999999999997</v>
      </c>
      <c r="P1214" s="72">
        <v>28.352</v>
      </c>
      <c r="Q1214" s="12">
        <v>2.173</v>
      </c>
      <c r="R1214" s="72">
        <v>4.2999999999999997E-2</v>
      </c>
      <c r="S1214" s="72">
        <v>112.357</v>
      </c>
      <c r="T1214" s="12">
        <v>230.929</v>
      </c>
      <c r="U1214" s="72">
        <v>4.5659999999999998</v>
      </c>
      <c r="V1214" s="72">
        <v>27.888999999999999</v>
      </c>
      <c r="W1214" s="12">
        <v>432.35300000000001</v>
      </c>
      <c r="X1214" s="72">
        <v>8.5489999999999995</v>
      </c>
      <c r="Y1214" s="72">
        <v>19.216000000000001</v>
      </c>
      <c r="Z1214" s="12">
        <v>663.28300000000002</v>
      </c>
      <c r="AA1214" s="72">
        <v>13.116</v>
      </c>
      <c r="AB1214" s="72">
        <v>11.313000000000001</v>
      </c>
      <c r="AC1214" s="12">
        <v>4324.335</v>
      </c>
      <c r="AD1214" s="72">
        <v>85.51</v>
      </c>
      <c r="AE1214" s="72">
        <v>3.7349999999999999</v>
      </c>
      <c r="AF1214" s="12">
        <v>18.173999999999999</v>
      </c>
      <c r="AG1214" s="72">
        <v>0.35899999999999999</v>
      </c>
      <c r="AH1214" s="72">
        <v>109.378</v>
      </c>
      <c r="AI1214" s="12">
        <v>106.179</v>
      </c>
      <c r="AJ1214" s="72">
        <v>2.1</v>
      </c>
      <c r="AK1214" s="72">
        <v>33.057000000000002</v>
      </c>
      <c r="AL1214" s="12">
        <v>124.352</v>
      </c>
      <c r="AM1214" s="72">
        <v>2.4590000000000001</v>
      </c>
      <c r="AN1214" s="72">
        <v>26.741</v>
      </c>
      <c r="AO1214" s="12">
        <v>4448.6869999999999</v>
      </c>
      <c r="AP1214" s="72">
        <v>87.968999999999994</v>
      </c>
      <c r="AQ1214" s="72">
        <v>3.9660000000000002</v>
      </c>
      <c r="AR1214" s="12">
        <v>6.8890000000000002</v>
      </c>
      <c r="AS1214" s="72">
        <v>0.13600000000000001</v>
      </c>
      <c r="AT1214" s="72">
        <v>104.64</v>
      </c>
      <c r="AU1214" s="12">
        <v>0</v>
      </c>
      <c r="AV1214" s="72">
        <v>0</v>
      </c>
      <c r="AW1214" s="72">
        <v>0</v>
      </c>
      <c r="AX1214" s="12">
        <v>60.009</v>
      </c>
      <c r="AY1214" s="72">
        <v>1.1870000000000001</v>
      </c>
      <c r="AZ1214" s="72">
        <v>33.347999999999999</v>
      </c>
      <c r="BA1214" s="12">
        <v>60.009</v>
      </c>
      <c r="BB1214" s="72">
        <v>1.1870000000000001</v>
      </c>
      <c r="BC1214" s="72">
        <v>33.347999999999999</v>
      </c>
      <c r="BD1214" s="12">
        <v>45.258000000000003</v>
      </c>
      <c r="BE1214" s="72">
        <v>0.89500000000000002</v>
      </c>
      <c r="BF1214" s="72">
        <v>65.486999999999995</v>
      </c>
      <c r="BG1214" s="12">
        <v>105.267</v>
      </c>
      <c r="BH1214" s="72">
        <v>2.0819999999999999</v>
      </c>
      <c r="BI1214" s="72">
        <v>31.442</v>
      </c>
      <c r="BJ1214" s="12">
        <v>321.358</v>
      </c>
      <c r="BK1214" s="72">
        <v>6.3550000000000004</v>
      </c>
      <c r="BL1214" s="72">
        <v>16.059999999999999</v>
      </c>
      <c r="BM1214" s="12">
        <v>174.923</v>
      </c>
      <c r="BN1214" s="72">
        <v>3.4590000000000001</v>
      </c>
      <c r="BO1214" s="72">
        <v>21.866</v>
      </c>
      <c r="BP1214" s="12">
        <v>496.28100000000001</v>
      </c>
      <c r="BQ1214" s="72">
        <v>9.8140000000000001</v>
      </c>
      <c r="BR1214" s="72">
        <v>9.4559999999999995</v>
      </c>
      <c r="BS1214" s="12">
        <v>608.43700000000001</v>
      </c>
      <c r="BT1214" s="72">
        <v>12.031000000000001</v>
      </c>
      <c r="BU1214" s="72">
        <v>7.3040000000000003</v>
      </c>
      <c r="BV1214" s="12">
        <v>5057.1239999999998</v>
      </c>
      <c r="BW1214" s="72">
        <v>100</v>
      </c>
      <c r="BX1214" s="72">
        <v>3.367</v>
      </c>
      <c r="BY1214" s="13"/>
      <c r="BZ1214" s="13"/>
    </row>
    <row r="1215" spans="1:78" ht="12.75" customHeight="1">
      <c r="A1215" s="122" t="s">
        <v>44</v>
      </c>
      <c r="B1215" s="71" t="s">
        <v>74</v>
      </c>
      <c r="C1215" s="71" t="s">
        <v>24</v>
      </c>
      <c r="D1215" s="34">
        <v>44986</v>
      </c>
      <c r="E1215" s="12">
        <v>3574.1260000000002</v>
      </c>
      <c r="F1215" s="72">
        <v>74.346000000000004</v>
      </c>
      <c r="G1215" s="72">
        <v>2.2709999999999999</v>
      </c>
      <c r="H1215" s="12">
        <v>80.840999999999994</v>
      </c>
      <c r="I1215" s="72">
        <v>1.6819999999999999</v>
      </c>
      <c r="J1215" s="72">
        <v>31.859000000000002</v>
      </c>
      <c r="K1215" s="12">
        <v>92.811000000000007</v>
      </c>
      <c r="L1215" s="72">
        <v>1.931</v>
      </c>
      <c r="M1215" s="72">
        <v>20.933</v>
      </c>
      <c r="N1215" s="12">
        <v>173.65100000000001</v>
      </c>
      <c r="O1215" s="72">
        <v>3.6120000000000001</v>
      </c>
      <c r="P1215" s="72">
        <v>19.704000000000001</v>
      </c>
      <c r="Q1215" s="12">
        <v>24.579000000000001</v>
      </c>
      <c r="R1215" s="72">
        <v>0.51100000000000001</v>
      </c>
      <c r="S1215" s="72">
        <v>57.765000000000001</v>
      </c>
      <c r="T1215" s="12">
        <v>198.23</v>
      </c>
      <c r="U1215" s="72">
        <v>4.1230000000000002</v>
      </c>
      <c r="V1215" s="72">
        <v>18.919</v>
      </c>
      <c r="W1215" s="12">
        <v>464.86200000000002</v>
      </c>
      <c r="X1215" s="72">
        <v>9.67</v>
      </c>
      <c r="Y1215" s="72">
        <v>10.226000000000001</v>
      </c>
      <c r="Z1215" s="12">
        <v>663.09199999999998</v>
      </c>
      <c r="AA1215" s="72">
        <v>13.792999999999999</v>
      </c>
      <c r="AB1215" s="72">
        <v>7.1459999999999999</v>
      </c>
      <c r="AC1215" s="12">
        <v>4237.2179999999998</v>
      </c>
      <c r="AD1215" s="72">
        <v>88.138999999999996</v>
      </c>
      <c r="AE1215" s="72">
        <v>1.879</v>
      </c>
      <c r="AF1215" s="12">
        <v>13.885999999999999</v>
      </c>
      <c r="AG1215" s="72">
        <v>0.28899999999999998</v>
      </c>
      <c r="AH1215" s="72">
        <v>67.007999999999996</v>
      </c>
      <c r="AI1215" s="12">
        <v>70.513000000000005</v>
      </c>
      <c r="AJ1215" s="72">
        <v>1.4670000000000001</v>
      </c>
      <c r="AK1215" s="72">
        <v>32.759</v>
      </c>
      <c r="AL1215" s="12">
        <v>84.399000000000001</v>
      </c>
      <c r="AM1215" s="72">
        <v>1.756</v>
      </c>
      <c r="AN1215" s="72">
        <v>29.271999999999998</v>
      </c>
      <c r="AO1215" s="12">
        <v>4321.6170000000002</v>
      </c>
      <c r="AP1215" s="72">
        <v>89.894999999999996</v>
      </c>
      <c r="AQ1215" s="72">
        <v>1.732</v>
      </c>
      <c r="AR1215" s="12">
        <v>12.603</v>
      </c>
      <c r="AS1215" s="72">
        <v>0.26200000000000001</v>
      </c>
      <c r="AT1215" s="72">
        <v>71.540000000000006</v>
      </c>
      <c r="AU1215" s="12">
        <v>0</v>
      </c>
      <c r="AV1215" s="72">
        <v>0</v>
      </c>
      <c r="AW1215" s="72">
        <v>0</v>
      </c>
      <c r="AX1215" s="12">
        <v>75.314999999999998</v>
      </c>
      <c r="AY1215" s="72">
        <v>1.5669999999999999</v>
      </c>
      <c r="AZ1215" s="72">
        <v>24.501000000000001</v>
      </c>
      <c r="BA1215" s="12">
        <v>75.314999999999998</v>
      </c>
      <c r="BB1215" s="72">
        <v>1.5669999999999999</v>
      </c>
      <c r="BC1215" s="72">
        <v>24.501000000000001</v>
      </c>
      <c r="BD1215" s="12">
        <v>44.24</v>
      </c>
      <c r="BE1215" s="72">
        <v>0.92</v>
      </c>
      <c r="BF1215" s="72">
        <v>32.317</v>
      </c>
      <c r="BG1215" s="12">
        <v>119.556</v>
      </c>
      <c r="BH1215" s="72">
        <v>2.4870000000000001</v>
      </c>
      <c r="BI1215" s="72">
        <v>18.981999999999999</v>
      </c>
      <c r="BJ1215" s="12">
        <v>181.96</v>
      </c>
      <c r="BK1215" s="72">
        <v>3.7850000000000001</v>
      </c>
      <c r="BL1215" s="72">
        <v>17.893000000000001</v>
      </c>
      <c r="BM1215" s="12">
        <v>171.678</v>
      </c>
      <c r="BN1215" s="72">
        <v>3.5710000000000002</v>
      </c>
      <c r="BO1215" s="72">
        <v>14.897</v>
      </c>
      <c r="BP1215" s="12">
        <v>353.63799999999998</v>
      </c>
      <c r="BQ1215" s="72">
        <v>7.3559999999999999</v>
      </c>
      <c r="BR1215" s="72">
        <v>12.132</v>
      </c>
      <c r="BS1215" s="12">
        <v>485.79700000000003</v>
      </c>
      <c r="BT1215" s="72">
        <v>10.105</v>
      </c>
      <c r="BU1215" s="72">
        <v>9.8350000000000009</v>
      </c>
      <c r="BV1215" s="12">
        <v>4807.4139999999998</v>
      </c>
      <c r="BW1215" s="72">
        <v>100</v>
      </c>
      <c r="BX1215" s="72">
        <v>1.5429999999999999</v>
      </c>
      <c r="BY1215" s="13"/>
      <c r="BZ1215" s="13"/>
    </row>
    <row r="1216" spans="1:78" ht="12.75" customHeight="1">
      <c r="A1216" s="122" t="s">
        <v>44</v>
      </c>
      <c r="B1216" s="71" t="s">
        <v>74</v>
      </c>
      <c r="C1216" s="71" t="s">
        <v>24</v>
      </c>
      <c r="D1216" s="34">
        <v>45078</v>
      </c>
      <c r="E1216" s="12">
        <v>3528.2910000000002</v>
      </c>
      <c r="F1216" s="72">
        <v>71.471999999999994</v>
      </c>
      <c r="G1216" s="72">
        <v>2.7080000000000002</v>
      </c>
      <c r="H1216" s="12">
        <v>61.037999999999997</v>
      </c>
      <c r="I1216" s="72">
        <v>1.236</v>
      </c>
      <c r="J1216" s="72">
        <v>34.86</v>
      </c>
      <c r="K1216" s="12">
        <v>83.290999999999997</v>
      </c>
      <c r="L1216" s="72">
        <v>1.6870000000000001</v>
      </c>
      <c r="M1216" s="72">
        <v>33.271000000000001</v>
      </c>
      <c r="N1216" s="12">
        <v>144.33000000000001</v>
      </c>
      <c r="O1216" s="72">
        <v>2.9239999999999999</v>
      </c>
      <c r="P1216" s="72">
        <v>24.437000000000001</v>
      </c>
      <c r="Q1216" s="12">
        <v>4.6029999999999998</v>
      </c>
      <c r="R1216" s="72">
        <v>9.2999999999999999E-2</v>
      </c>
      <c r="S1216" s="72">
        <v>82.2</v>
      </c>
      <c r="T1216" s="12">
        <v>148.93299999999999</v>
      </c>
      <c r="U1216" s="72">
        <v>3.0169999999999999</v>
      </c>
      <c r="V1216" s="72">
        <v>23.864999999999998</v>
      </c>
      <c r="W1216" s="12">
        <v>557.55200000000002</v>
      </c>
      <c r="X1216" s="72">
        <v>11.294</v>
      </c>
      <c r="Y1216" s="72">
        <v>7.0439999999999996</v>
      </c>
      <c r="Z1216" s="12">
        <v>706.48400000000004</v>
      </c>
      <c r="AA1216" s="72">
        <v>14.311</v>
      </c>
      <c r="AB1216" s="72">
        <v>5.6669999999999998</v>
      </c>
      <c r="AC1216" s="12">
        <v>4234.7749999999996</v>
      </c>
      <c r="AD1216" s="72">
        <v>85.783000000000001</v>
      </c>
      <c r="AE1216" s="72">
        <v>2.5470000000000002</v>
      </c>
      <c r="AF1216" s="12">
        <v>4.7869999999999999</v>
      </c>
      <c r="AG1216" s="72">
        <v>9.7000000000000003E-2</v>
      </c>
      <c r="AH1216" s="72">
        <v>80.795000000000002</v>
      </c>
      <c r="AI1216" s="12">
        <v>118.646</v>
      </c>
      <c r="AJ1216" s="72">
        <v>2.403</v>
      </c>
      <c r="AK1216" s="72">
        <v>26.896999999999998</v>
      </c>
      <c r="AL1216" s="12">
        <v>123.432</v>
      </c>
      <c r="AM1216" s="72">
        <v>2.5</v>
      </c>
      <c r="AN1216" s="72">
        <v>26.632999999999999</v>
      </c>
      <c r="AO1216" s="12">
        <v>4358.2070000000003</v>
      </c>
      <c r="AP1216" s="72">
        <v>88.283000000000001</v>
      </c>
      <c r="AQ1216" s="72">
        <v>2.3450000000000002</v>
      </c>
      <c r="AR1216" s="12">
        <v>4.4429999999999996</v>
      </c>
      <c r="AS1216" s="72">
        <v>0.09</v>
      </c>
      <c r="AT1216" s="72">
        <v>87.754000000000005</v>
      </c>
      <c r="AU1216" s="12">
        <v>0</v>
      </c>
      <c r="AV1216" s="72">
        <v>0</v>
      </c>
      <c r="AW1216" s="72">
        <v>0</v>
      </c>
      <c r="AX1216" s="12">
        <v>88.763999999999996</v>
      </c>
      <c r="AY1216" s="72">
        <v>1.798</v>
      </c>
      <c r="AZ1216" s="72">
        <v>19.728000000000002</v>
      </c>
      <c r="BA1216" s="12">
        <v>88.763999999999996</v>
      </c>
      <c r="BB1216" s="72">
        <v>1.798</v>
      </c>
      <c r="BC1216" s="72">
        <v>19.728000000000002</v>
      </c>
      <c r="BD1216" s="12">
        <v>27.367999999999999</v>
      </c>
      <c r="BE1216" s="72">
        <v>0.55400000000000005</v>
      </c>
      <c r="BF1216" s="72">
        <v>42.801000000000002</v>
      </c>
      <c r="BG1216" s="12">
        <v>116.13200000000001</v>
      </c>
      <c r="BH1216" s="72">
        <v>2.3519999999999999</v>
      </c>
      <c r="BI1216" s="72">
        <v>16.106000000000002</v>
      </c>
      <c r="BJ1216" s="12">
        <v>245.376</v>
      </c>
      <c r="BK1216" s="72">
        <v>4.9710000000000001</v>
      </c>
      <c r="BL1216" s="72">
        <v>15.885</v>
      </c>
      <c r="BM1216" s="12">
        <v>212.46299999999999</v>
      </c>
      <c r="BN1216" s="72">
        <v>4.3040000000000003</v>
      </c>
      <c r="BO1216" s="72">
        <v>18.030999999999999</v>
      </c>
      <c r="BP1216" s="12">
        <v>457.83800000000002</v>
      </c>
      <c r="BQ1216" s="72">
        <v>9.2739999999999991</v>
      </c>
      <c r="BR1216" s="72">
        <v>11.973000000000001</v>
      </c>
      <c r="BS1216" s="12">
        <v>578.41300000000001</v>
      </c>
      <c r="BT1216" s="72">
        <v>11.717000000000001</v>
      </c>
      <c r="BU1216" s="72">
        <v>10.664999999999999</v>
      </c>
      <c r="BV1216" s="12">
        <v>4936.6210000000001</v>
      </c>
      <c r="BW1216" s="72">
        <v>100</v>
      </c>
      <c r="BX1216" s="72">
        <v>2.286</v>
      </c>
      <c r="BY1216" s="13"/>
      <c r="BZ1216" s="13"/>
    </row>
    <row r="1217" spans="1:78" ht="12.75" customHeight="1">
      <c r="A1217" s="122" t="s">
        <v>44</v>
      </c>
      <c r="B1217" s="71" t="s">
        <v>74</v>
      </c>
      <c r="C1217" s="71" t="s">
        <v>24</v>
      </c>
      <c r="D1217" s="34">
        <v>45170</v>
      </c>
      <c r="E1217" s="12">
        <v>3602.931</v>
      </c>
      <c r="F1217" s="72">
        <v>70.180000000000007</v>
      </c>
      <c r="G1217" s="72">
        <v>2.9380000000000002</v>
      </c>
      <c r="H1217" s="12">
        <v>47.732999999999997</v>
      </c>
      <c r="I1217" s="72">
        <v>0.93</v>
      </c>
      <c r="J1217" s="72">
        <v>33.920999999999999</v>
      </c>
      <c r="K1217" s="12">
        <v>83.04</v>
      </c>
      <c r="L1217" s="72">
        <v>1.6180000000000001</v>
      </c>
      <c r="M1217" s="72">
        <v>27.483000000000001</v>
      </c>
      <c r="N1217" s="12">
        <v>130.773</v>
      </c>
      <c r="O1217" s="72">
        <v>2.5470000000000002</v>
      </c>
      <c r="P1217" s="72">
        <v>20.966000000000001</v>
      </c>
      <c r="Q1217" s="12">
        <v>3.3090000000000002</v>
      </c>
      <c r="R1217" s="72">
        <v>6.4000000000000001E-2</v>
      </c>
      <c r="S1217" s="72">
        <v>101.97799999999999</v>
      </c>
      <c r="T1217" s="12">
        <v>134.08099999999999</v>
      </c>
      <c r="U1217" s="72">
        <v>2.6120000000000001</v>
      </c>
      <c r="V1217" s="72">
        <v>21.727</v>
      </c>
      <c r="W1217" s="12">
        <v>599.77599999999995</v>
      </c>
      <c r="X1217" s="72">
        <v>11.683</v>
      </c>
      <c r="Y1217" s="72">
        <v>9.9190000000000005</v>
      </c>
      <c r="Z1217" s="12">
        <v>733.85699999999997</v>
      </c>
      <c r="AA1217" s="72">
        <v>14.295</v>
      </c>
      <c r="AB1217" s="72">
        <v>6.4790000000000001</v>
      </c>
      <c r="AC1217" s="12">
        <v>4336.7879999999996</v>
      </c>
      <c r="AD1217" s="72">
        <v>84.474999999999994</v>
      </c>
      <c r="AE1217" s="72">
        <v>2.6930000000000001</v>
      </c>
      <c r="AF1217" s="12">
        <v>1.675</v>
      </c>
      <c r="AG1217" s="72">
        <v>3.3000000000000002E-2</v>
      </c>
      <c r="AH1217" s="72">
        <v>102.42</v>
      </c>
      <c r="AI1217" s="12">
        <v>127.97799999999999</v>
      </c>
      <c r="AJ1217" s="72">
        <v>2.4929999999999999</v>
      </c>
      <c r="AK1217" s="72">
        <v>15.532</v>
      </c>
      <c r="AL1217" s="12">
        <v>129.65199999999999</v>
      </c>
      <c r="AM1217" s="72">
        <v>2.5249999999999999</v>
      </c>
      <c r="AN1217" s="72">
        <v>15.307</v>
      </c>
      <c r="AO1217" s="12">
        <v>4466.4399999999996</v>
      </c>
      <c r="AP1217" s="72">
        <v>87</v>
      </c>
      <c r="AQ1217" s="72">
        <v>2.4609999999999999</v>
      </c>
      <c r="AR1217" s="12">
        <v>20.664999999999999</v>
      </c>
      <c r="AS1217" s="72">
        <v>0.40300000000000002</v>
      </c>
      <c r="AT1217" s="72">
        <v>57.762999999999998</v>
      </c>
      <c r="AU1217" s="12">
        <v>10.592000000000001</v>
      </c>
      <c r="AV1217" s="72">
        <v>0.20599999999999999</v>
      </c>
      <c r="AW1217" s="72">
        <v>70.528000000000006</v>
      </c>
      <c r="AX1217" s="12">
        <v>80.665000000000006</v>
      </c>
      <c r="AY1217" s="72">
        <v>1.571</v>
      </c>
      <c r="AZ1217" s="72">
        <v>28.405999999999999</v>
      </c>
      <c r="BA1217" s="12">
        <v>91.256</v>
      </c>
      <c r="BB1217" s="72">
        <v>1.778</v>
      </c>
      <c r="BC1217" s="72">
        <v>26.452000000000002</v>
      </c>
      <c r="BD1217" s="12">
        <v>14.087</v>
      </c>
      <c r="BE1217" s="72">
        <v>0.27400000000000002</v>
      </c>
      <c r="BF1217" s="72">
        <v>68.263000000000005</v>
      </c>
      <c r="BG1217" s="12">
        <v>105.343</v>
      </c>
      <c r="BH1217" s="72">
        <v>2.052</v>
      </c>
      <c r="BI1217" s="72">
        <v>24.472000000000001</v>
      </c>
      <c r="BJ1217" s="12">
        <v>364.60899999999998</v>
      </c>
      <c r="BK1217" s="72">
        <v>7.1020000000000003</v>
      </c>
      <c r="BL1217" s="72">
        <v>11.148</v>
      </c>
      <c r="BM1217" s="12">
        <v>176.75800000000001</v>
      </c>
      <c r="BN1217" s="72">
        <v>3.4430000000000001</v>
      </c>
      <c r="BO1217" s="72">
        <v>13.768000000000001</v>
      </c>
      <c r="BP1217" s="12">
        <v>541.36699999999996</v>
      </c>
      <c r="BQ1217" s="72">
        <v>10.545</v>
      </c>
      <c r="BR1217" s="72">
        <v>7.5209999999999999</v>
      </c>
      <c r="BS1217" s="12">
        <v>667.375</v>
      </c>
      <c r="BT1217" s="72">
        <v>13</v>
      </c>
      <c r="BU1217" s="72">
        <v>7.6820000000000004</v>
      </c>
      <c r="BV1217" s="12">
        <v>5133.8149999999996</v>
      </c>
      <c r="BW1217" s="72">
        <v>100</v>
      </c>
      <c r="BX1217" s="72">
        <v>2.1840000000000002</v>
      </c>
      <c r="BY1217" s="13"/>
      <c r="BZ1217" s="13"/>
    </row>
    <row r="1218" spans="1:78" ht="12.75" customHeight="1">
      <c r="A1218" s="122" t="s">
        <v>44</v>
      </c>
      <c r="B1218" s="71" t="s">
        <v>74</v>
      </c>
      <c r="C1218" s="71" t="s">
        <v>24</v>
      </c>
      <c r="D1218" s="34">
        <v>45261</v>
      </c>
      <c r="E1218" s="12">
        <v>3537.5169999999998</v>
      </c>
      <c r="F1218" s="72">
        <v>70.391000000000005</v>
      </c>
      <c r="G1218" s="72">
        <v>2.3679999999999999</v>
      </c>
      <c r="H1218" s="12">
        <v>61.66</v>
      </c>
      <c r="I1218" s="72">
        <v>1.2270000000000001</v>
      </c>
      <c r="J1218" s="72">
        <v>35.805</v>
      </c>
      <c r="K1218" s="12">
        <v>85.617999999999995</v>
      </c>
      <c r="L1218" s="72">
        <v>1.704</v>
      </c>
      <c r="M1218" s="72">
        <v>31.494</v>
      </c>
      <c r="N1218" s="12">
        <v>147.27799999999999</v>
      </c>
      <c r="O1218" s="72">
        <v>2.931</v>
      </c>
      <c r="P1218" s="72">
        <v>21.407</v>
      </c>
      <c r="Q1218" s="12">
        <v>6.81</v>
      </c>
      <c r="R1218" s="72">
        <v>0.13600000000000001</v>
      </c>
      <c r="S1218" s="72">
        <v>76.647000000000006</v>
      </c>
      <c r="T1218" s="12">
        <v>154.08799999999999</v>
      </c>
      <c r="U1218" s="72">
        <v>3.0659999999999998</v>
      </c>
      <c r="V1218" s="72">
        <v>20.053999999999998</v>
      </c>
      <c r="W1218" s="12">
        <v>563.52</v>
      </c>
      <c r="X1218" s="72">
        <v>11.212999999999999</v>
      </c>
      <c r="Y1218" s="72">
        <v>8.3239999999999998</v>
      </c>
      <c r="Z1218" s="12">
        <v>717.60799999999995</v>
      </c>
      <c r="AA1218" s="72">
        <v>14.279</v>
      </c>
      <c r="AB1218" s="72">
        <v>5.2030000000000003</v>
      </c>
      <c r="AC1218" s="12">
        <v>4255.1260000000002</v>
      </c>
      <c r="AD1218" s="72">
        <v>84.671000000000006</v>
      </c>
      <c r="AE1218" s="72">
        <v>2.1890000000000001</v>
      </c>
      <c r="AF1218" s="12">
        <v>18.43</v>
      </c>
      <c r="AG1218" s="72">
        <v>0.36699999999999999</v>
      </c>
      <c r="AH1218" s="72">
        <v>72.094999999999999</v>
      </c>
      <c r="AI1218" s="12">
        <v>115.852</v>
      </c>
      <c r="AJ1218" s="72">
        <v>2.3050000000000002</v>
      </c>
      <c r="AK1218" s="72">
        <v>23.763000000000002</v>
      </c>
      <c r="AL1218" s="12">
        <v>134.28200000000001</v>
      </c>
      <c r="AM1218" s="72">
        <v>2.6720000000000002</v>
      </c>
      <c r="AN1218" s="72">
        <v>18.251000000000001</v>
      </c>
      <c r="AO1218" s="12">
        <v>4389.4080000000004</v>
      </c>
      <c r="AP1218" s="72">
        <v>87.343000000000004</v>
      </c>
      <c r="AQ1218" s="72">
        <v>2.1749999999999998</v>
      </c>
      <c r="AR1218" s="12">
        <v>37.271999999999998</v>
      </c>
      <c r="AS1218" s="72">
        <v>0.74199999999999999</v>
      </c>
      <c r="AT1218" s="72">
        <v>54.284999999999997</v>
      </c>
      <c r="AU1218" s="12">
        <v>31.831</v>
      </c>
      <c r="AV1218" s="72">
        <v>0.63300000000000001</v>
      </c>
      <c r="AW1218" s="72">
        <v>53.212000000000003</v>
      </c>
      <c r="AX1218" s="12">
        <v>55.587000000000003</v>
      </c>
      <c r="AY1218" s="72">
        <v>1.1060000000000001</v>
      </c>
      <c r="AZ1218" s="72">
        <v>38.831000000000003</v>
      </c>
      <c r="BA1218" s="12">
        <v>87.418000000000006</v>
      </c>
      <c r="BB1218" s="72">
        <v>1.7390000000000001</v>
      </c>
      <c r="BC1218" s="72">
        <v>25.983000000000001</v>
      </c>
      <c r="BD1218" s="12">
        <v>13.305</v>
      </c>
      <c r="BE1218" s="72">
        <v>0.26500000000000001</v>
      </c>
      <c r="BF1218" s="72">
        <v>83.641000000000005</v>
      </c>
      <c r="BG1218" s="12">
        <v>100.72199999999999</v>
      </c>
      <c r="BH1218" s="72">
        <v>2.004</v>
      </c>
      <c r="BI1218" s="72">
        <v>25.457000000000001</v>
      </c>
      <c r="BJ1218" s="12">
        <v>263.29599999999999</v>
      </c>
      <c r="BK1218" s="72">
        <v>5.2389999999999999</v>
      </c>
      <c r="BL1218" s="72">
        <v>12.246</v>
      </c>
      <c r="BM1218" s="12">
        <v>234.798</v>
      </c>
      <c r="BN1218" s="72">
        <v>4.6719999999999997</v>
      </c>
      <c r="BO1218" s="72">
        <v>13.489000000000001</v>
      </c>
      <c r="BP1218" s="12">
        <v>498.09500000000003</v>
      </c>
      <c r="BQ1218" s="72">
        <v>9.9109999999999996</v>
      </c>
      <c r="BR1218" s="72">
        <v>9.4239999999999995</v>
      </c>
      <c r="BS1218" s="12">
        <v>636.08900000000006</v>
      </c>
      <c r="BT1218" s="72">
        <v>12.657</v>
      </c>
      <c r="BU1218" s="72">
        <v>6.5350000000000001</v>
      </c>
      <c r="BV1218" s="12">
        <v>5025.4970000000003</v>
      </c>
      <c r="BW1218" s="72">
        <v>100</v>
      </c>
      <c r="BX1218" s="72">
        <v>1.6870000000000001</v>
      </c>
      <c r="BY1218" s="13"/>
      <c r="BZ1218" s="13"/>
    </row>
    <row r="1219" spans="1:78" ht="12.75" customHeight="1">
      <c r="A1219" s="122" t="s">
        <v>44</v>
      </c>
      <c r="B1219" s="71" t="s">
        <v>74</v>
      </c>
      <c r="C1219" s="71" t="s">
        <v>24</v>
      </c>
      <c r="D1219" s="34">
        <v>45352</v>
      </c>
      <c r="E1219" s="12">
        <v>3514.835</v>
      </c>
      <c r="F1219" s="72">
        <v>68.888000000000005</v>
      </c>
      <c r="G1219" s="72">
        <v>2.2749999999999999</v>
      </c>
      <c r="H1219" s="12">
        <v>81.367000000000004</v>
      </c>
      <c r="I1219" s="72">
        <v>1.595</v>
      </c>
      <c r="J1219" s="72">
        <v>25.751999999999999</v>
      </c>
      <c r="K1219" s="12">
        <v>129.416</v>
      </c>
      <c r="L1219" s="72">
        <v>2.536</v>
      </c>
      <c r="M1219" s="72">
        <v>22.808</v>
      </c>
      <c r="N1219" s="12">
        <v>210.78299999999999</v>
      </c>
      <c r="O1219" s="72">
        <v>4.1310000000000002</v>
      </c>
      <c r="P1219" s="72">
        <v>18.488</v>
      </c>
      <c r="Q1219" s="12">
        <v>23.466999999999999</v>
      </c>
      <c r="R1219" s="72">
        <v>0.46</v>
      </c>
      <c r="S1219" s="72">
        <v>64.111000000000004</v>
      </c>
      <c r="T1219" s="12">
        <v>234.25</v>
      </c>
      <c r="U1219" s="72">
        <v>4.5910000000000002</v>
      </c>
      <c r="V1219" s="72">
        <v>16.638000000000002</v>
      </c>
      <c r="W1219" s="12">
        <v>503.14299999999997</v>
      </c>
      <c r="X1219" s="72">
        <v>9.8610000000000007</v>
      </c>
      <c r="Y1219" s="72">
        <v>7.9660000000000002</v>
      </c>
      <c r="Z1219" s="12">
        <v>737.39300000000003</v>
      </c>
      <c r="AA1219" s="72">
        <v>14.452</v>
      </c>
      <c r="AB1219" s="72">
        <v>5.7869999999999999</v>
      </c>
      <c r="AC1219" s="12">
        <v>4252.2280000000001</v>
      </c>
      <c r="AD1219" s="72">
        <v>83.340999999999994</v>
      </c>
      <c r="AE1219" s="72">
        <v>2.0710000000000002</v>
      </c>
      <c r="AF1219" s="12">
        <v>18.126999999999999</v>
      </c>
      <c r="AG1219" s="72">
        <v>0.35499999999999998</v>
      </c>
      <c r="AH1219" s="72">
        <v>64.537000000000006</v>
      </c>
      <c r="AI1219" s="12">
        <v>123.185</v>
      </c>
      <c r="AJ1219" s="72">
        <v>2.4140000000000001</v>
      </c>
      <c r="AK1219" s="72">
        <v>20.725000000000001</v>
      </c>
      <c r="AL1219" s="12">
        <v>141.31299999999999</v>
      </c>
      <c r="AM1219" s="72">
        <v>2.77</v>
      </c>
      <c r="AN1219" s="72">
        <v>14.307</v>
      </c>
      <c r="AO1219" s="12">
        <v>4393.5410000000002</v>
      </c>
      <c r="AP1219" s="72">
        <v>86.11</v>
      </c>
      <c r="AQ1219" s="72">
        <v>2.0329999999999999</v>
      </c>
      <c r="AR1219" s="12">
        <v>28.768999999999998</v>
      </c>
      <c r="AS1219" s="72">
        <v>0.56399999999999995</v>
      </c>
      <c r="AT1219" s="72">
        <v>38.061</v>
      </c>
      <c r="AU1219" s="12">
        <v>1.7050000000000001</v>
      </c>
      <c r="AV1219" s="72">
        <v>3.3000000000000002E-2</v>
      </c>
      <c r="AW1219" s="72">
        <v>103.81399999999999</v>
      </c>
      <c r="AX1219" s="12">
        <v>67.102000000000004</v>
      </c>
      <c r="AY1219" s="72">
        <v>1.3149999999999999</v>
      </c>
      <c r="AZ1219" s="72">
        <v>28.722999999999999</v>
      </c>
      <c r="BA1219" s="12">
        <v>68.807000000000002</v>
      </c>
      <c r="BB1219" s="72">
        <v>1.349</v>
      </c>
      <c r="BC1219" s="72">
        <v>28.093</v>
      </c>
      <c r="BD1219" s="12">
        <v>31.702000000000002</v>
      </c>
      <c r="BE1219" s="72">
        <v>0.621</v>
      </c>
      <c r="BF1219" s="72">
        <v>52.262999999999998</v>
      </c>
      <c r="BG1219" s="12">
        <v>100.508</v>
      </c>
      <c r="BH1219" s="72">
        <v>1.97</v>
      </c>
      <c r="BI1219" s="72">
        <v>17.981999999999999</v>
      </c>
      <c r="BJ1219" s="12">
        <v>343.95600000000002</v>
      </c>
      <c r="BK1219" s="72">
        <v>6.7409999999999997</v>
      </c>
      <c r="BL1219" s="72">
        <v>10.446999999999999</v>
      </c>
      <c r="BM1219" s="12">
        <v>235.44300000000001</v>
      </c>
      <c r="BN1219" s="72">
        <v>4.6150000000000002</v>
      </c>
      <c r="BO1219" s="72">
        <v>11.349</v>
      </c>
      <c r="BP1219" s="12">
        <v>579.399</v>
      </c>
      <c r="BQ1219" s="72">
        <v>11.356</v>
      </c>
      <c r="BR1219" s="72">
        <v>7.4420000000000002</v>
      </c>
      <c r="BS1219" s="12">
        <v>708.67600000000004</v>
      </c>
      <c r="BT1219" s="72">
        <v>13.89</v>
      </c>
      <c r="BU1219" s="72">
        <v>6.5469999999999997</v>
      </c>
      <c r="BV1219" s="12">
        <v>5102.2179999999998</v>
      </c>
      <c r="BW1219" s="72">
        <v>100</v>
      </c>
      <c r="BX1219" s="72">
        <v>1.8140000000000001</v>
      </c>
      <c r="BY1219" s="13"/>
      <c r="BZ1219" s="13"/>
    </row>
    <row r="1220" spans="1:78" ht="12.75" customHeight="1">
      <c r="A1220" s="122" t="s">
        <v>44</v>
      </c>
      <c r="B1220" s="71" t="s">
        <v>74</v>
      </c>
      <c r="C1220" s="71" t="s">
        <v>24</v>
      </c>
      <c r="D1220" s="34">
        <v>45444</v>
      </c>
      <c r="E1220" s="12">
        <v>3565.7930000000001</v>
      </c>
      <c r="F1220" s="72">
        <v>71.103999999999999</v>
      </c>
      <c r="G1220" s="72">
        <v>2.278</v>
      </c>
      <c r="H1220" s="12">
        <v>51.063000000000002</v>
      </c>
      <c r="I1220" s="72">
        <v>1.018</v>
      </c>
      <c r="J1220" s="72">
        <v>38.103000000000002</v>
      </c>
      <c r="K1220" s="12">
        <v>98.162999999999997</v>
      </c>
      <c r="L1220" s="72">
        <v>1.9570000000000001</v>
      </c>
      <c r="M1220" s="72">
        <v>28.131</v>
      </c>
      <c r="N1220" s="12">
        <v>149.22499999999999</v>
      </c>
      <c r="O1220" s="72">
        <v>2.976</v>
      </c>
      <c r="P1220" s="72">
        <v>22.975999999999999</v>
      </c>
      <c r="Q1220" s="12">
        <v>16.89</v>
      </c>
      <c r="R1220" s="72">
        <v>0.33700000000000002</v>
      </c>
      <c r="S1220" s="72">
        <v>51.524000000000001</v>
      </c>
      <c r="T1220" s="12">
        <v>166.11500000000001</v>
      </c>
      <c r="U1220" s="72">
        <v>3.3119999999999998</v>
      </c>
      <c r="V1220" s="72">
        <v>20.936</v>
      </c>
      <c r="W1220" s="12">
        <v>561.00699999999995</v>
      </c>
      <c r="X1220" s="72">
        <v>11.186999999999999</v>
      </c>
      <c r="Y1220" s="72">
        <v>6.8710000000000004</v>
      </c>
      <c r="Z1220" s="12">
        <v>727.12199999999996</v>
      </c>
      <c r="AA1220" s="72">
        <v>14.499000000000001</v>
      </c>
      <c r="AB1220" s="72">
        <v>5.6040000000000001</v>
      </c>
      <c r="AC1220" s="12">
        <v>4292.915</v>
      </c>
      <c r="AD1220" s="72">
        <v>85.602999999999994</v>
      </c>
      <c r="AE1220" s="72">
        <v>1.972</v>
      </c>
      <c r="AF1220" s="12">
        <v>0.69099999999999995</v>
      </c>
      <c r="AG1220" s="72">
        <v>1.4E-2</v>
      </c>
      <c r="AH1220" s="72">
        <v>109.258</v>
      </c>
      <c r="AI1220" s="12">
        <v>106.48099999999999</v>
      </c>
      <c r="AJ1220" s="72">
        <v>2.1230000000000002</v>
      </c>
      <c r="AK1220" s="72">
        <v>18.965</v>
      </c>
      <c r="AL1220" s="12">
        <v>107.172</v>
      </c>
      <c r="AM1220" s="72">
        <v>2.137</v>
      </c>
      <c r="AN1220" s="72">
        <v>19.056000000000001</v>
      </c>
      <c r="AO1220" s="12">
        <v>4400.0870000000004</v>
      </c>
      <c r="AP1220" s="72">
        <v>87.74</v>
      </c>
      <c r="AQ1220" s="72">
        <v>1.927</v>
      </c>
      <c r="AR1220" s="12">
        <v>7.5730000000000004</v>
      </c>
      <c r="AS1220" s="72">
        <v>0.151</v>
      </c>
      <c r="AT1220" s="72">
        <v>104.024</v>
      </c>
      <c r="AU1220" s="12">
        <v>9.6709999999999994</v>
      </c>
      <c r="AV1220" s="72">
        <v>0.193</v>
      </c>
      <c r="AW1220" s="72">
        <v>69.271000000000001</v>
      </c>
      <c r="AX1220" s="12">
        <v>121.35899999999999</v>
      </c>
      <c r="AY1220" s="72">
        <v>2.42</v>
      </c>
      <c r="AZ1220" s="72">
        <v>23.006</v>
      </c>
      <c r="BA1220" s="12">
        <v>131.03</v>
      </c>
      <c r="BB1220" s="72">
        <v>2.613</v>
      </c>
      <c r="BC1220" s="72">
        <v>21.413</v>
      </c>
      <c r="BD1220" s="12">
        <v>11.834</v>
      </c>
      <c r="BE1220" s="72">
        <v>0.23599999999999999</v>
      </c>
      <c r="BF1220" s="72">
        <v>65.805000000000007</v>
      </c>
      <c r="BG1220" s="12">
        <v>142.864</v>
      </c>
      <c r="BH1220" s="72">
        <v>2.8490000000000002</v>
      </c>
      <c r="BI1220" s="72">
        <v>20.033000000000001</v>
      </c>
      <c r="BJ1220" s="12">
        <v>249.17400000000001</v>
      </c>
      <c r="BK1220" s="72">
        <v>4.9690000000000003</v>
      </c>
      <c r="BL1220" s="72">
        <v>17.547999999999998</v>
      </c>
      <c r="BM1220" s="12">
        <v>215.202</v>
      </c>
      <c r="BN1220" s="72">
        <v>4.2910000000000004</v>
      </c>
      <c r="BO1220" s="72">
        <v>11.444000000000001</v>
      </c>
      <c r="BP1220" s="12">
        <v>464.37599999999998</v>
      </c>
      <c r="BQ1220" s="72">
        <v>9.26</v>
      </c>
      <c r="BR1220" s="72">
        <v>9.6709999999999994</v>
      </c>
      <c r="BS1220" s="12">
        <v>614.81299999999999</v>
      </c>
      <c r="BT1220" s="72">
        <v>12.26</v>
      </c>
      <c r="BU1220" s="72">
        <v>7.32</v>
      </c>
      <c r="BV1220" s="12">
        <v>5014.8999999999996</v>
      </c>
      <c r="BW1220" s="72">
        <v>100</v>
      </c>
      <c r="BX1220" s="72">
        <v>1.9610000000000001</v>
      </c>
      <c r="BY1220" s="13"/>
      <c r="BZ1220" s="13"/>
    </row>
    <row r="1221" spans="1:78" ht="12.75" customHeight="1">
      <c r="A1221" s="122" t="s">
        <v>44</v>
      </c>
      <c r="B1221" s="71" t="s">
        <v>74</v>
      </c>
      <c r="C1221" s="71" t="s">
        <v>24</v>
      </c>
      <c r="D1221" s="34">
        <v>45536</v>
      </c>
      <c r="E1221" s="12">
        <v>3678.904</v>
      </c>
      <c r="F1221" s="72">
        <v>70.757999999999996</v>
      </c>
      <c r="G1221" s="72">
        <v>1.8180000000000001</v>
      </c>
      <c r="H1221" s="12">
        <v>60.936999999999998</v>
      </c>
      <c r="I1221" s="72">
        <v>1.1719999999999999</v>
      </c>
      <c r="J1221" s="72">
        <v>36.44</v>
      </c>
      <c r="K1221" s="12">
        <v>114.10899999999999</v>
      </c>
      <c r="L1221" s="72">
        <v>2.1949999999999998</v>
      </c>
      <c r="M1221" s="72">
        <v>29.199000000000002</v>
      </c>
      <c r="N1221" s="12">
        <v>175.047</v>
      </c>
      <c r="O1221" s="72">
        <v>3.367</v>
      </c>
      <c r="P1221" s="72">
        <v>23.42</v>
      </c>
      <c r="Q1221" s="12">
        <v>10.782</v>
      </c>
      <c r="R1221" s="72">
        <v>0.20699999999999999</v>
      </c>
      <c r="S1221" s="72">
        <v>60.250999999999998</v>
      </c>
      <c r="T1221" s="12">
        <v>185.828</v>
      </c>
      <c r="U1221" s="72">
        <v>3.5739999999999998</v>
      </c>
      <c r="V1221" s="72">
        <v>23.780999999999999</v>
      </c>
      <c r="W1221" s="12">
        <v>609.33600000000001</v>
      </c>
      <c r="X1221" s="72">
        <v>11.72</v>
      </c>
      <c r="Y1221" s="72">
        <v>8.2940000000000005</v>
      </c>
      <c r="Z1221" s="12">
        <v>795.16399999999999</v>
      </c>
      <c r="AA1221" s="72">
        <v>15.294</v>
      </c>
      <c r="AB1221" s="72">
        <v>3.9409999999999998</v>
      </c>
      <c r="AC1221" s="12">
        <v>4474.0680000000002</v>
      </c>
      <c r="AD1221" s="72">
        <v>86.052000000000007</v>
      </c>
      <c r="AE1221" s="72">
        <v>1.651</v>
      </c>
      <c r="AF1221" s="12">
        <v>12.093999999999999</v>
      </c>
      <c r="AG1221" s="72">
        <v>0.23300000000000001</v>
      </c>
      <c r="AH1221" s="72">
        <v>60.173000000000002</v>
      </c>
      <c r="AI1221" s="12">
        <v>127.82299999999999</v>
      </c>
      <c r="AJ1221" s="72">
        <v>2.4580000000000002</v>
      </c>
      <c r="AK1221" s="72">
        <v>18.649000000000001</v>
      </c>
      <c r="AL1221" s="12">
        <v>139.916</v>
      </c>
      <c r="AM1221" s="72">
        <v>2.6909999999999998</v>
      </c>
      <c r="AN1221" s="72">
        <v>15.914</v>
      </c>
      <c r="AO1221" s="12">
        <v>4613.9840000000004</v>
      </c>
      <c r="AP1221" s="72">
        <v>88.742999999999995</v>
      </c>
      <c r="AQ1221" s="72">
        <v>1.579</v>
      </c>
      <c r="AR1221" s="12">
        <v>14.73</v>
      </c>
      <c r="AS1221" s="72">
        <v>0.28299999999999997</v>
      </c>
      <c r="AT1221" s="72">
        <v>61.271000000000001</v>
      </c>
      <c r="AU1221" s="12">
        <v>4.6890000000000001</v>
      </c>
      <c r="AV1221" s="72">
        <v>0.09</v>
      </c>
      <c r="AW1221" s="72">
        <v>72.775999999999996</v>
      </c>
      <c r="AX1221" s="12">
        <v>79.125</v>
      </c>
      <c r="AY1221" s="72">
        <v>1.522</v>
      </c>
      <c r="AZ1221" s="72">
        <v>35.19</v>
      </c>
      <c r="BA1221" s="12">
        <v>83.813999999999993</v>
      </c>
      <c r="BB1221" s="72">
        <v>1.6120000000000001</v>
      </c>
      <c r="BC1221" s="72">
        <v>33.122999999999998</v>
      </c>
      <c r="BD1221" s="12">
        <v>2.9460000000000002</v>
      </c>
      <c r="BE1221" s="72">
        <v>5.7000000000000002E-2</v>
      </c>
      <c r="BF1221" s="72">
        <v>85.168999999999997</v>
      </c>
      <c r="BG1221" s="12">
        <v>86.76</v>
      </c>
      <c r="BH1221" s="72">
        <v>1.669</v>
      </c>
      <c r="BI1221" s="72">
        <v>31.731000000000002</v>
      </c>
      <c r="BJ1221" s="12">
        <v>246.32400000000001</v>
      </c>
      <c r="BK1221" s="72">
        <v>4.7380000000000004</v>
      </c>
      <c r="BL1221" s="72">
        <v>14.744999999999999</v>
      </c>
      <c r="BM1221" s="12">
        <v>237.482</v>
      </c>
      <c r="BN1221" s="72">
        <v>4.5679999999999996</v>
      </c>
      <c r="BO1221" s="72">
        <v>7.9710000000000001</v>
      </c>
      <c r="BP1221" s="12">
        <v>483.80599999999998</v>
      </c>
      <c r="BQ1221" s="72">
        <v>9.3049999999999997</v>
      </c>
      <c r="BR1221" s="72">
        <v>9.0679999999999996</v>
      </c>
      <c r="BS1221" s="12">
        <v>585.29600000000005</v>
      </c>
      <c r="BT1221" s="72">
        <v>11.257</v>
      </c>
      <c r="BU1221" s="72">
        <v>8.2639999999999993</v>
      </c>
      <c r="BV1221" s="12">
        <v>5199.28</v>
      </c>
      <c r="BW1221" s="72">
        <v>100</v>
      </c>
      <c r="BX1221" s="72">
        <v>1.548</v>
      </c>
      <c r="BY1221" s="13"/>
      <c r="BZ1221" s="13"/>
    </row>
    <row r="1222" spans="1:78" ht="12.75" customHeight="1">
      <c r="A1222" s="122" t="s">
        <v>44</v>
      </c>
      <c r="B1222" s="71" t="s">
        <v>74</v>
      </c>
      <c r="C1222" s="71" t="s">
        <v>24</v>
      </c>
      <c r="D1222" s="34">
        <v>45627</v>
      </c>
      <c r="E1222" s="12">
        <v>3550.0030000000002</v>
      </c>
      <c r="F1222" s="72">
        <v>68.953999999999994</v>
      </c>
      <c r="G1222" s="72">
        <v>2.59</v>
      </c>
      <c r="H1222" s="12">
        <v>59.143000000000001</v>
      </c>
      <c r="I1222" s="72">
        <v>1.149</v>
      </c>
      <c r="J1222" s="72">
        <v>32.125</v>
      </c>
      <c r="K1222" s="12">
        <v>94.066999999999993</v>
      </c>
      <c r="L1222" s="72">
        <v>1.827</v>
      </c>
      <c r="M1222" s="72">
        <v>24.661999999999999</v>
      </c>
      <c r="N1222" s="12">
        <v>153.209</v>
      </c>
      <c r="O1222" s="72">
        <v>2.976</v>
      </c>
      <c r="P1222" s="72">
        <v>20.085999999999999</v>
      </c>
      <c r="Q1222" s="12">
        <v>28.361000000000001</v>
      </c>
      <c r="R1222" s="72">
        <v>0.55100000000000005</v>
      </c>
      <c r="S1222" s="72">
        <v>45.24</v>
      </c>
      <c r="T1222" s="12">
        <v>181.57</v>
      </c>
      <c r="U1222" s="72">
        <v>3.5270000000000001</v>
      </c>
      <c r="V1222" s="72">
        <v>19.077999999999999</v>
      </c>
      <c r="W1222" s="12">
        <v>649.16099999999994</v>
      </c>
      <c r="X1222" s="72">
        <v>12.609</v>
      </c>
      <c r="Y1222" s="72">
        <v>8.89</v>
      </c>
      <c r="Z1222" s="12">
        <v>830.73099999999999</v>
      </c>
      <c r="AA1222" s="72">
        <v>16.135999999999999</v>
      </c>
      <c r="AB1222" s="72">
        <v>6.2910000000000004</v>
      </c>
      <c r="AC1222" s="12">
        <v>4380.7340000000004</v>
      </c>
      <c r="AD1222" s="72">
        <v>85.09</v>
      </c>
      <c r="AE1222" s="72">
        <v>2.2370000000000001</v>
      </c>
      <c r="AF1222" s="12">
        <v>0.33100000000000002</v>
      </c>
      <c r="AG1222" s="72">
        <v>6.0000000000000001E-3</v>
      </c>
      <c r="AH1222" s="72">
        <v>110.815</v>
      </c>
      <c r="AI1222" s="12">
        <v>130.595</v>
      </c>
      <c r="AJ1222" s="72">
        <v>2.5369999999999999</v>
      </c>
      <c r="AK1222" s="72">
        <v>17.39</v>
      </c>
      <c r="AL1222" s="12">
        <v>130.92500000000001</v>
      </c>
      <c r="AM1222" s="72">
        <v>2.5430000000000001</v>
      </c>
      <c r="AN1222" s="72">
        <v>17.353999999999999</v>
      </c>
      <c r="AO1222" s="12">
        <v>4511.6589999999997</v>
      </c>
      <c r="AP1222" s="72">
        <v>87.632999999999996</v>
      </c>
      <c r="AQ1222" s="72">
        <v>2.2040000000000002</v>
      </c>
      <c r="AR1222" s="12">
        <v>22.837</v>
      </c>
      <c r="AS1222" s="72">
        <v>0.44400000000000001</v>
      </c>
      <c r="AT1222" s="72">
        <v>53.09</v>
      </c>
      <c r="AU1222" s="12">
        <v>7.7519999999999998</v>
      </c>
      <c r="AV1222" s="72">
        <v>0.151</v>
      </c>
      <c r="AW1222" s="72">
        <v>83.159000000000006</v>
      </c>
      <c r="AX1222" s="12">
        <v>111.203</v>
      </c>
      <c r="AY1222" s="72">
        <v>2.16</v>
      </c>
      <c r="AZ1222" s="72">
        <v>23.913</v>
      </c>
      <c r="BA1222" s="12">
        <v>118.955</v>
      </c>
      <c r="BB1222" s="72">
        <v>2.3109999999999999</v>
      </c>
      <c r="BC1222" s="72">
        <v>23.606999999999999</v>
      </c>
      <c r="BD1222" s="12">
        <v>31.222999999999999</v>
      </c>
      <c r="BE1222" s="72">
        <v>0.60599999999999998</v>
      </c>
      <c r="BF1222" s="72">
        <v>102.51300000000001</v>
      </c>
      <c r="BG1222" s="12">
        <v>150.178</v>
      </c>
      <c r="BH1222" s="72">
        <v>2.9169999999999998</v>
      </c>
      <c r="BI1222" s="72">
        <v>32.143999999999998</v>
      </c>
      <c r="BJ1222" s="12">
        <v>258.94600000000003</v>
      </c>
      <c r="BK1222" s="72">
        <v>5.03</v>
      </c>
      <c r="BL1222" s="72">
        <v>13.564</v>
      </c>
      <c r="BM1222" s="12">
        <v>204.72399999999999</v>
      </c>
      <c r="BN1222" s="72">
        <v>3.9769999999999999</v>
      </c>
      <c r="BO1222" s="72">
        <v>16.832000000000001</v>
      </c>
      <c r="BP1222" s="12">
        <v>463.67</v>
      </c>
      <c r="BQ1222" s="72">
        <v>9.0060000000000002</v>
      </c>
      <c r="BR1222" s="72">
        <v>10.321999999999999</v>
      </c>
      <c r="BS1222" s="12">
        <v>636.68499999999995</v>
      </c>
      <c r="BT1222" s="72">
        <v>12.367000000000001</v>
      </c>
      <c r="BU1222" s="72">
        <v>9.3559999999999999</v>
      </c>
      <c r="BV1222" s="12">
        <v>5148.3450000000003</v>
      </c>
      <c r="BW1222" s="72">
        <v>100</v>
      </c>
      <c r="BX1222" s="72">
        <v>2.0840000000000001</v>
      </c>
      <c r="BY1222" s="13"/>
      <c r="BZ1222" s="13"/>
    </row>
    <row r="1223" spans="1:78" ht="12.75" customHeight="1">
      <c r="A1223" s="122" t="s">
        <v>44</v>
      </c>
      <c r="B1223" s="71" t="s">
        <v>74</v>
      </c>
      <c r="C1223" s="71" t="s">
        <v>24</v>
      </c>
      <c r="D1223" s="34">
        <v>45717</v>
      </c>
      <c r="E1223" s="12">
        <v>3631.0410000000002</v>
      </c>
      <c r="F1223" s="72">
        <v>70.489000000000004</v>
      </c>
      <c r="G1223" s="72">
        <v>2.0169999999999999</v>
      </c>
      <c r="H1223" s="12">
        <v>56.859000000000002</v>
      </c>
      <c r="I1223" s="72">
        <v>1.1040000000000001</v>
      </c>
      <c r="J1223" s="72">
        <v>35.341000000000001</v>
      </c>
      <c r="K1223" s="12">
        <v>55.786999999999999</v>
      </c>
      <c r="L1223" s="72">
        <v>1.083</v>
      </c>
      <c r="M1223" s="72">
        <v>45.896000000000001</v>
      </c>
      <c r="N1223" s="12">
        <v>112.646</v>
      </c>
      <c r="O1223" s="72">
        <v>2.1869999999999998</v>
      </c>
      <c r="P1223" s="72">
        <v>24.614999999999998</v>
      </c>
      <c r="Q1223" s="12">
        <v>7.9189999999999996</v>
      </c>
      <c r="R1223" s="72">
        <v>0.154</v>
      </c>
      <c r="S1223" s="72">
        <v>74.781000000000006</v>
      </c>
      <c r="T1223" s="12">
        <v>120.566</v>
      </c>
      <c r="U1223" s="72">
        <v>2.3410000000000002</v>
      </c>
      <c r="V1223" s="72">
        <v>22.024000000000001</v>
      </c>
      <c r="W1223" s="12">
        <v>662.08299999999997</v>
      </c>
      <c r="X1223" s="72">
        <v>12.853</v>
      </c>
      <c r="Y1223" s="72">
        <v>9.7539999999999996</v>
      </c>
      <c r="Z1223" s="12">
        <v>782.64800000000002</v>
      </c>
      <c r="AA1223" s="72">
        <v>15.193</v>
      </c>
      <c r="AB1223" s="72">
        <v>7.5570000000000004</v>
      </c>
      <c r="AC1223" s="12">
        <v>4413.6890000000003</v>
      </c>
      <c r="AD1223" s="72">
        <v>85.682000000000002</v>
      </c>
      <c r="AE1223" s="72">
        <v>2.399</v>
      </c>
      <c r="AF1223" s="12">
        <v>3.1059999999999999</v>
      </c>
      <c r="AG1223" s="72">
        <v>0.06</v>
      </c>
      <c r="AH1223" s="72">
        <v>81.084999999999994</v>
      </c>
      <c r="AI1223" s="12">
        <v>136.90600000000001</v>
      </c>
      <c r="AJ1223" s="72">
        <v>2.6579999999999999</v>
      </c>
      <c r="AK1223" s="72">
        <v>25.073</v>
      </c>
      <c r="AL1223" s="12">
        <v>140.012</v>
      </c>
      <c r="AM1223" s="72">
        <v>2.718</v>
      </c>
      <c r="AN1223" s="72">
        <v>24.814</v>
      </c>
      <c r="AO1223" s="12">
        <v>4553.7</v>
      </c>
      <c r="AP1223" s="72">
        <v>88.4</v>
      </c>
      <c r="AQ1223" s="72">
        <v>2.3519999999999999</v>
      </c>
      <c r="AR1223" s="12">
        <v>10.513999999999999</v>
      </c>
      <c r="AS1223" s="72">
        <v>0.20399999999999999</v>
      </c>
      <c r="AT1223" s="72">
        <v>74.290000000000006</v>
      </c>
      <c r="AU1223" s="12">
        <v>37.357999999999997</v>
      </c>
      <c r="AV1223" s="72">
        <v>0.72499999999999998</v>
      </c>
      <c r="AW1223" s="72">
        <v>53.192</v>
      </c>
      <c r="AX1223" s="12">
        <v>44.238</v>
      </c>
      <c r="AY1223" s="72">
        <v>0.85899999999999999</v>
      </c>
      <c r="AZ1223" s="72">
        <v>28.632999999999999</v>
      </c>
      <c r="BA1223" s="12">
        <v>81.596000000000004</v>
      </c>
      <c r="BB1223" s="72">
        <v>1.5840000000000001</v>
      </c>
      <c r="BC1223" s="72">
        <v>25.75</v>
      </c>
      <c r="BD1223" s="12">
        <v>8.49</v>
      </c>
      <c r="BE1223" s="72">
        <v>0.16500000000000001</v>
      </c>
      <c r="BF1223" s="72">
        <v>79.676000000000002</v>
      </c>
      <c r="BG1223" s="12">
        <v>90.085999999999999</v>
      </c>
      <c r="BH1223" s="72">
        <v>1.7490000000000001</v>
      </c>
      <c r="BI1223" s="72">
        <v>23.779</v>
      </c>
      <c r="BJ1223" s="12">
        <v>271.07400000000001</v>
      </c>
      <c r="BK1223" s="72">
        <v>5.2619999999999996</v>
      </c>
      <c r="BL1223" s="72">
        <v>17.073</v>
      </c>
      <c r="BM1223" s="12">
        <v>225.846</v>
      </c>
      <c r="BN1223" s="72">
        <v>4.3840000000000003</v>
      </c>
      <c r="BO1223" s="72">
        <v>15.346</v>
      </c>
      <c r="BP1223" s="12">
        <v>496.92</v>
      </c>
      <c r="BQ1223" s="72">
        <v>9.6470000000000002</v>
      </c>
      <c r="BR1223" s="72">
        <v>10.906000000000001</v>
      </c>
      <c r="BS1223" s="12">
        <v>597.52099999999996</v>
      </c>
      <c r="BT1223" s="72">
        <v>11.6</v>
      </c>
      <c r="BU1223" s="72">
        <v>10.063000000000001</v>
      </c>
      <c r="BV1223" s="12">
        <v>5151.2209999999995</v>
      </c>
      <c r="BW1223" s="72">
        <v>100</v>
      </c>
      <c r="BX1223" s="72">
        <v>2.5219999999999998</v>
      </c>
      <c r="BY1223" s="13"/>
      <c r="BZ1223" s="13"/>
    </row>
    <row r="1224" spans="1:78" ht="12.75" customHeight="1">
      <c r="A1224" s="122" t="s">
        <v>44</v>
      </c>
      <c r="B1224" s="71" t="s">
        <v>74</v>
      </c>
      <c r="C1224" s="71" t="s">
        <v>24</v>
      </c>
      <c r="D1224" s="34">
        <v>45809</v>
      </c>
      <c r="E1224" s="12">
        <v>3545.6750000000002</v>
      </c>
      <c r="F1224" s="72">
        <v>68.959000000000003</v>
      </c>
      <c r="G1224" s="72">
        <v>2.589</v>
      </c>
      <c r="H1224" s="12">
        <v>75.296000000000006</v>
      </c>
      <c r="I1224" s="72">
        <v>1.464</v>
      </c>
      <c r="J1224" s="72">
        <v>27.887</v>
      </c>
      <c r="K1224" s="12">
        <v>108.011</v>
      </c>
      <c r="L1224" s="72">
        <v>2.101</v>
      </c>
      <c r="M1224" s="72">
        <v>30.373000000000001</v>
      </c>
      <c r="N1224" s="12">
        <v>183.30600000000001</v>
      </c>
      <c r="O1224" s="72">
        <v>3.5649999999999999</v>
      </c>
      <c r="P1224" s="72">
        <v>22.707000000000001</v>
      </c>
      <c r="Q1224" s="12">
        <v>16.933</v>
      </c>
      <c r="R1224" s="72">
        <v>0.32900000000000001</v>
      </c>
      <c r="S1224" s="72">
        <v>120.854</v>
      </c>
      <c r="T1224" s="12">
        <v>200.239</v>
      </c>
      <c r="U1224" s="72">
        <v>3.8940000000000001</v>
      </c>
      <c r="V1224" s="72">
        <v>25.248000000000001</v>
      </c>
      <c r="W1224" s="12">
        <v>619.16</v>
      </c>
      <c r="X1224" s="72">
        <v>12.042</v>
      </c>
      <c r="Y1224" s="72">
        <v>9.8059999999999992</v>
      </c>
      <c r="Z1224" s="12">
        <v>819.399</v>
      </c>
      <c r="AA1224" s="72">
        <v>15.936</v>
      </c>
      <c r="AB1224" s="72">
        <v>7.2850000000000001</v>
      </c>
      <c r="AC1224" s="12">
        <v>4365.0749999999998</v>
      </c>
      <c r="AD1224" s="72">
        <v>84.894999999999996</v>
      </c>
      <c r="AE1224" s="72">
        <v>2.484</v>
      </c>
      <c r="AF1224" s="12">
        <v>15.653</v>
      </c>
      <c r="AG1224" s="72">
        <v>0.30399999999999999</v>
      </c>
      <c r="AH1224" s="72">
        <v>77.86</v>
      </c>
      <c r="AI1224" s="12">
        <v>106.673</v>
      </c>
      <c r="AJ1224" s="72">
        <v>2.0750000000000002</v>
      </c>
      <c r="AK1224" s="72">
        <v>23.036999999999999</v>
      </c>
      <c r="AL1224" s="12">
        <v>122.327</v>
      </c>
      <c r="AM1224" s="72">
        <v>2.379</v>
      </c>
      <c r="AN1224" s="72">
        <v>21.21</v>
      </c>
      <c r="AO1224" s="12">
        <v>4487.4009999999998</v>
      </c>
      <c r="AP1224" s="72">
        <v>87.274000000000001</v>
      </c>
      <c r="AQ1224" s="72">
        <v>2.4750000000000001</v>
      </c>
      <c r="AR1224" s="12">
        <v>3.8490000000000002</v>
      </c>
      <c r="AS1224" s="72">
        <v>7.4999999999999997E-2</v>
      </c>
      <c r="AT1224" s="72">
        <v>104.499</v>
      </c>
      <c r="AU1224" s="12">
        <v>20.928000000000001</v>
      </c>
      <c r="AV1224" s="72">
        <v>0.40699999999999997</v>
      </c>
      <c r="AW1224" s="72">
        <v>76.924999999999997</v>
      </c>
      <c r="AX1224" s="12">
        <v>58.616</v>
      </c>
      <c r="AY1224" s="72">
        <v>1.1399999999999999</v>
      </c>
      <c r="AZ1224" s="72">
        <v>40.450000000000003</v>
      </c>
      <c r="BA1224" s="12">
        <v>79.543999999999997</v>
      </c>
      <c r="BB1224" s="72">
        <v>1.5469999999999999</v>
      </c>
      <c r="BC1224" s="72">
        <v>35.545000000000002</v>
      </c>
      <c r="BD1224" s="12">
        <v>0</v>
      </c>
      <c r="BE1224" s="72">
        <v>0</v>
      </c>
      <c r="BF1224" s="72">
        <v>0</v>
      </c>
      <c r="BG1224" s="12">
        <v>79.543999999999997</v>
      </c>
      <c r="BH1224" s="72">
        <v>1.5469999999999999</v>
      </c>
      <c r="BI1224" s="72">
        <v>35.545000000000002</v>
      </c>
      <c r="BJ1224" s="12">
        <v>359.04599999999999</v>
      </c>
      <c r="BK1224" s="72">
        <v>6.9829999999999997</v>
      </c>
      <c r="BL1224" s="72">
        <v>14.91</v>
      </c>
      <c r="BM1224" s="12">
        <v>211.87299999999999</v>
      </c>
      <c r="BN1224" s="72">
        <v>4.1210000000000004</v>
      </c>
      <c r="BO1224" s="72">
        <v>15.071</v>
      </c>
      <c r="BP1224" s="12">
        <v>570.91899999999998</v>
      </c>
      <c r="BQ1224" s="72">
        <v>11.103999999999999</v>
      </c>
      <c r="BR1224" s="72">
        <v>11.458</v>
      </c>
      <c r="BS1224" s="12">
        <v>654.31299999999999</v>
      </c>
      <c r="BT1224" s="72">
        <v>12.726000000000001</v>
      </c>
      <c r="BU1224" s="72">
        <v>9.8089999999999993</v>
      </c>
      <c r="BV1224" s="12">
        <v>5141.7139999999999</v>
      </c>
      <c r="BW1224" s="72">
        <v>100</v>
      </c>
      <c r="BX1224" s="72">
        <v>2.4089999999999998</v>
      </c>
      <c r="BY1224" s="13"/>
      <c r="BZ1224" s="13"/>
    </row>
    <row r="1225" spans="1:78" ht="12.75" customHeight="1">
      <c r="A1225" s="122" t="s">
        <v>44</v>
      </c>
      <c r="B1225" s="71" t="s">
        <v>74</v>
      </c>
      <c r="C1225" s="71" t="s">
        <v>24</v>
      </c>
      <c r="D1225" s="34">
        <v>45901</v>
      </c>
      <c r="E1225" s="12">
        <v>3480.5419999999999</v>
      </c>
      <c r="F1225" s="72">
        <v>69.484999999999999</v>
      </c>
      <c r="G1225" s="72">
        <v>2.7330000000000001</v>
      </c>
      <c r="H1225" s="12">
        <v>134.642</v>
      </c>
      <c r="I1225" s="72">
        <v>2.6880000000000002</v>
      </c>
      <c r="J1225" s="72">
        <v>28.667000000000002</v>
      </c>
      <c r="K1225" s="12">
        <v>71.501999999999995</v>
      </c>
      <c r="L1225" s="72">
        <v>1.427</v>
      </c>
      <c r="M1225" s="72">
        <v>28.495999999999999</v>
      </c>
      <c r="N1225" s="12">
        <v>206.14400000000001</v>
      </c>
      <c r="O1225" s="72">
        <v>4.1150000000000002</v>
      </c>
      <c r="P1225" s="72">
        <v>21.556000000000001</v>
      </c>
      <c r="Q1225" s="12">
        <v>22.7</v>
      </c>
      <c r="R1225" s="72">
        <v>0.45300000000000001</v>
      </c>
      <c r="S1225" s="72">
        <v>59.374000000000002</v>
      </c>
      <c r="T1225" s="12">
        <v>228.84299999999999</v>
      </c>
      <c r="U1225" s="72">
        <v>4.569</v>
      </c>
      <c r="V1225" s="72">
        <v>20.355</v>
      </c>
      <c r="W1225" s="12">
        <v>573.28700000000003</v>
      </c>
      <c r="X1225" s="72">
        <v>11.445</v>
      </c>
      <c r="Y1225" s="72">
        <v>10.087999999999999</v>
      </c>
      <c r="Z1225" s="12">
        <v>802.13</v>
      </c>
      <c r="AA1225" s="72">
        <v>16.013999999999999</v>
      </c>
      <c r="AB1225" s="72">
        <v>6.7779999999999996</v>
      </c>
      <c r="AC1225" s="12">
        <v>4282.6719999999996</v>
      </c>
      <c r="AD1225" s="72">
        <v>85.498999999999995</v>
      </c>
      <c r="AE1225" s="72">
        <v>2.2109999999999999</v>
      </c>
      <c r="AF1225" s="12">
        <v>9.0679999999999996</v>
      </c>
      <c r="AG1225" s="72">
        <v>0.18099999999999999</v>
      </c>
      <c r="AH1225" s="72">
        <v>64.394000000000005</v>
      </c>
      <c r="AI1225" s="12">
        <v>140.49299999999999</v>
      </c>
      <c r="AJ1225" s="72">
        <v>2.8050000000000002</v>
      </c>
      <c r="AK1225" s="72">
        <v>23.097000000000001</v>
      </c>
      <c r="AL1225" s="12">
        <v>149.56100000000001</v>
      </c>
      <c r="AM1225" s="72">
        <v>2.9860000000000002</v>
      </c>
      <c r="AN1225" s="72">
        <v>21.481999999999999</v>
      </c>
      <c r="AO1225" s="12">
        <v>4432.2330000000002</v>
      </c>
      <c r="AP1225" s="72">
        <v>88.484999999999999</v>
      </c>
      <c r="AQ1225" s="72">
        <v>2.3570000000000002</v>
      </c>
      <c r="AR1225" s="12">
        <v>16.75</v>
      </c>
      <c r="AS1225" s="72">
        <v>0.33400000000000002</v>
      </c>
      <c r="AT1225" s="72">
        <v>56.478999999999999</v>
      </c>
      <c r="AU1225" s="12">
        <v>15.597</v>
      </c>
      <c r="AV1225" s="72">
        <v>0.311</v>
      </c>
      <c r="AW1225" s="72">
        <v>74.48</v>
      </c>
      <c r="AX1225" s="12">
        <v>74.582999999999998</v>
      </c>
      <c r="AY1225" s="72">
        <v>1.4890000000000001</v>
      </c>
      <c r="AZ1225" s="72">
        <v>31.241</v>
      </c>
      <c r="BA1225" s="12">
        <v>90.179000000000002</v>
      </c>
      <c r="BB1225" s="72">
        <v>1.8</v>
      </c>
      <c r="BC1225" s="72">
        <v>31.178000000000001</v>
      </c>
      <c r="BD1225" s="12">
        <v>33.552</v>
      </c>
      <c r="BE1225" s="72">
        <v>0.67</v>
      </c>
      <c r="BF1225" s="72">
        <v>57.98</v>
      </c>
      <c r="BG1225" s="12">
        <v>123.73099999999999</v>
      </c>
      <c r="BH1225" s="72">
        <v>2.4700000000000002</v>
      </c>
      <c r="BI1225" s="72">
        <v>26.841999999999999</v>
      </c>
      <c r="BJ1225" s="12">
        <v>270.21699999999998</v>
      </c>
      <c r="BK1225" s="72">
        <v>5.3949999999999996</v>
      </c>
      <c r="BL1225" s="72">
        <v>18.850999999999999</v>
      </c>
      <c r="BM1225" s="12">
        <v>166.10400000000001</v>
      </c>
      <c r="BN1225" s="72">
        <v>3.3159999999999998</v>
      </c>
      <c r="BO1225" s="72">
        <v>14.775</v>
      </c>
      <c r="BP1225" s="12">
        <v>436.32100000000003</v>
      </c>
      <c r="BQ1225" s="72">
        <v>8.7110000000000003</v>
      </c>
      <c r="BR1225" s="72">
        <v>11.773999999999999</v>
      </c>
      <c r="BS1225" s="12">
        <v>576.80200000000002</v>
      </c>
      <c r="BT1225" s="72">
        <v>11.515000000000001</v>
      </c>
      <c r="BU1225" s="72">
        <v>10.831</v>
      </c>
      <c r="BV1225" s="12">
        <v>5009.0349999999999</v>
      </c>
      <c r="BW1225" s="72">
        <v>100</v>
      </c>
      <c r="BX1225" s="72">
        <v>2.4969999999999999</v>
      </c>
      <c r="BY1225" s="13"/>
      <c r="BZ1225" s="13"/>
    </row>
    <row r="1226" spans="1:78" ht="12.75" customHeight="1">
      <c r="A1226" s="122" t="s">
        <v>44</v>
      </c>
      <c r="B1226" s="71" t="s">
        <v>74</v>
      </c>
      <c r="C1226" s="71" t="s">
        <v>24</v>
      </c>
      <c r="D1226" s="34">
        <v>45992</v>
      </c>
      <c r="E1226" s="12">
        <v>3728.116</v>
      </c>
      <c r="F1226" s="72">
        <v>70.683999999999997</v>
      </c>
      <c r="G1226" s="72">
        <v>2.4729999999999999</v>
      </c>
      <c r="H1226" s="12">
        <v>43.701000000000001</v>
      </c>
      <c r="I1226" s="72">
        <v>0.82899999999999996</v>
      </c>
      <c r="J1226" s="72">
        <v>32.170999999999999</v>
      </c>
      <c r="K1226" s="12">
        <v>101.658</v>
      </c>
      <c r="L1226" s="72">
        <v>1.927</v>
      </c>
      <c r="M1226" s="72">
        <v>28.448</v>
      </c>
      <c r="N1226" s="12">
        <v>145.35900000000001</v>
      </c>
      <c r="O1226" s="72">
        <v>2.7559999999999998</v>
      </c>
      <c r="P1226" s="72">
        <v>22.234999999999999</v>
      </c>
      <c r="Q1226" s="12">
        <v>18.658999999999999</v>
      </c>
      <c r="R1226" s="72">
        <v>0.35399999999999998</v>
      </c>
      <c r="S1226" s="72">
        <v>71.183000000000007</v>
      </c>
      <c r="T1226" s="12">
        <v>164.018</v>
      </c>
      <c r="U1226" s="72">
        <v>3.11</v>
      </c>
      <c r="V1226" s="72">
        <v>20.895</v>
      </c>
      <c r="W1226" s="12">
        <v>632.87599999999998</v>
      </c>
      <c r="X1226" s="72">
        <v>11.999000000000001</v>
      </c>
      <c r="Y1226" s="72">
        <v>10.095000000000001</v>
      </c>
      <c r="Z1226" s="12">
        <v>796.89400000000001</v>
      </c>
      <c r="AA1226" s="72">
        <v>15.109</v>
      </c>
      <c r="AB1226" s="72">
        <v>8.2219999999999995</v>
      </c>
      <c r="AC1226" s="12">
        <v>4525.0110000000004</v>
      </c>
      <c r="AD1226" s="72">
        <v>85.793000000000006</v>
      </c>
      <c r="AE1226" s="72">
        <v>2.2309999999999999</v>
      </c>
      <c r="AF1226" s="12">
        <v>4.0990000000000002</v>
      </c>
      <c r="AG1226" s="72">
        <v>7.8E-2</v>
      </c>
      <c r="AH1226" s="72">
        <v>93.977000000000004</v>
      </c>
      <c r="AI1226" s="12">
        <v>110.119</v>
      </c>
      <c r="AJ1226" s="72">
        <v>2.0880000000000001</v>
      </c>
      <c r="AK1226" s="72">
        <v>26.172000000000001</v>
      </c>
      <c r="AL1226" s="12">
        <v>114.218</v>
      </c>
      <c r="AM1226" s="72">
        <v>2.1659999999999999</v>
      </c>
      <c r="AN1226" s="72">
        <v>25.596</v>
      </c>
      <c r="AO1226" s="12">
        <v>4639.2290000000003</v>
      </c>
      <c r="AP1226" s="72">
        <v>87.957999999999998</v>
      </c>
      <c r="AQ1226" s="72">
        <v>2.1589999999999998</v>
      </c>
      <c r="AR1226" s="12">
        <v>35.034999999999997</v>
      </c>
      <c r="AS1226" s="72">
        <v>0.66400000000000003</v>
      </c>
      <c r="AT1226" s="72">
        <v>50.914000000000001</v>
      </c>
      <c r="AU1226" s="12">
        <v>19.858000000000001</v>
      </c>
      <c r="AV1226" s="72">
        <v>0.377</v>
      </c>
      <c r="AW1226" s="72">
        <v>69.369</v>
      </c>
      <c r="AX1226" s="12">
        <v>80.87</v>
      </c>
      <c r="AY1226" s="72">
        <v>1.5329999999999999</v>
      </c>
      <c r="AZ1226" s="72">
        <v>55.822000000000003</v>
      </c>
      <c r="BA1226" s="12">
        <v>100.72799999999999</v>
      </c>
      <c r="BB1226" s="72">
        <v>1.91</v>
      </c>
      <c r="BC1226" s="72">
        <v>44.634999999999998</v>
      </c>
      <c r="BD1226" s="12">
        <v>11.015000000000001</v>
      </c>
      <c r="BE1226" s="72">
        <v>0.20899999999999999</v>
      </c>
      <c r="BF1226" s="72">
        <v>90.162999999999997</v>
      </c>
      <c r="BG1226" s="12">
        <v>111.74299999999999</v>
      </c>
      <c r="BH1226" s="72">
        <v>2.1190000000000002</v>
      </c>
      <c r="BI1226" s="72">
        <v>41.055</v>
      </c>
      <c r="BJ1226" s="12">
        <v>252.624</v>
      </c>
      <c r="BK1226" s="72">
        <v>4.79</v>
      </c>
      <c r="BL1226" s="72">
        <v>19.620999999999999</v>
      </c>
      <c r="BM1226" s="12">
        <v>235.733</v>
      </c>
      <c r="BN1226" s="72">
        <v>4.4690000000000003</v>
      </c>
      <c r="BO1226" s="72">
        <v>13.614000000000001</v>
      </c>
      <c r="BP1226" s="12">
        <v>488.35700000000003</v>
      </c>
      <c r="BQ1226" s="72">
        <v>9.2590000000000003</v>
      </c>
      <c r="BR1226" s="72">
        <v>11.407999999999999</v>
      </c>
      <c r="BS1226" s="12">
        <v>635.13400000000001</v>
      </c>
      <c r="BT1226" s="72">
        <v>12.042</v>
      </c>
      <c r="BU1226" s="72">
        <v>9.67</v>
      </c>
      <c r="BV1226" s="12">
        <v>5274.3630000000003</v>
      </c>
      <c r="BW1226" s="72">
        <v>100</v>
      </c>
      <c r="BX1226" s="72">
        <v>2.1019999999999999</v>
      </c>
      <c r="BY1226" s="13"/>
      <c r="BZ1226" s="13"/>
    </row>
    <row r="1227" spans="1:78" ht="12.75" customHeight="1">
      <c r="A1227" s="122" t="s">
        <v>44</v>
      </c>
      <c r="B1227" s="71" t="s">
        <v>74</v>
      </c>
      <c r="C1227" s="71" t="s">
        <v>24</v>
      </c>
      <c r="D1227" s="34">
        <v>46082</v>
      </c>
      <c r="E1227" s="12">
        <v>3754.1390000000001</v>
      </c>
      <c r="F1227" s="72">
        <v>69.421000000000006</v>
      </c>
      <c r="G1227" s="72">
        <v>3.2829999999999999</v>
      </c>
      <c r="H1227" s="12">
        <v>146.917</v>
      </c>
      <c r="I1227" s="72">
        <v>2.7170000000000001</v>
      </c>
      <c r="J1227" s="72">
        <v>31.093</v>
      </c>
      <c r="K1227" s="12">
        <v>56.174999999999997</v>
      </c>
      <c r="L1227" s="72">
        <v>1.0389999999999999</v>
      </c>
      <c r="M1227" s="72">
        <v>45.476999999999997</v>
      </c>
      <c r="N1227" s="12">
        <v>203.09200000000001</v>
      </c>
      <c r="O1227" s="72">
        <v>3.7559999999999998</v>
      </c>
      <c r="P1227" s="72">
        <v>24.599</v>
      </c>
      <c r="Q1227" s="12">
        <v>31.762</v>
      </c>
      <c r="R1227" s="72">
        <v>0.58699999999999997</v>
      </c>
      <c r="S1227" s="72">
        <v>62.195</v>
      </c>
      <c r="T1227" s="12">
        <v>234.85400000000001</v>
      </c>
      <c r="U1227" s="72">
        <v>4.343</v>
      </c>
      <c r="V1227" s="72">
        <v>20.132000000000001</v>
      </c>
      <c r="W1227" s="12">
        <v>559.81200000000001</v>
      </c>
      <c r="X1227" s="72">
        <v>10.352</v>
      </c>
      <c r="Y1227" s="72">
        <v>11.141</v>
      </c>
      <c r="Z1227" s="12">
        <v>794.66600000000005</v>
      </c>
      <c r="AA1227" s="72">
        <v>14.695</v>
      </c>
      <c r="AB1227" s="72">
        <v>6.6239999999999997</v>
      </c>
      <c r="AC1227" s="12">
        <v>4548.8050000000003</v>
      </c>
      <c r="AD1227" s="72">
        <v>84.114999999999995</v>
      </c>
      <c r="AE1227" s="72">
        <v>2.7879999999999998</v>
      </c>
      <c r="AF1227" s="12">
        <v>3.5369999999999999</v>
      </c>
      <c r="AG1227" s="72">
        <v>6.5000000000000002E-2</v>
      </c>
      <c r="AH1227" s="72">
        <v>106.22199999999999</v>
      </c>
      <c r="AI1227" s="12">
        <v>178.102</v>
      </c>
      <c r="AJ1227" s="72">
        <v>3.2930000000000001</v>
      </c>
      <c r="AK1227" s="72">
        <v>18.222999999999999</v>
      </c>
      <c r="AL1227" s="12">
        <v>181.63900000000001</v>
      </c>
      <c r="AM1227" s="72">
        <v>3.359</v>
      </c>
      <c r="AN1227" s="72">
        <v>17.113</v>
      </c>
      <c r="AO1227" s="12">
        <v>4730.4449999999997</v>
      </c>
      <c r="AP1227" s="72">
        <v>87.474000000000004</v>
      </c>
      <c r="AQ1227" s="72">
        <v>2.6469999999999998</v>
      </c>
      <c r="AR1227" s="12">
        <v>44.622</v>
      </c>
      <c r="AS1227" s="72">
        <v>0.82499999999999996</v>
      </c>
      <c r="AT1227" s="72">
        <v>43.122999999999998</v>
      </c>
      <c r="AU1227" s="12">
        <v>19.512</v>
      </c>
      <c r="AV1227" s="72">
        <v>0.36099999999999999</v>
      </c>
      <c r="AW1227" s="72">
        <v>64.578000000000003</v>
      </c>
      <c r="AX1227" s="12">
        <v>69.986999999999995</v>
      </c>
      <c r="AY1227" s="72">
        <v>1.294</v>
      </c>
      <c r="AZ1227" s="72">
        <v>29.295999999999999</v>
      </c>
      <c r="BA1227" s="12">
        <v>89.498999999999995</v>
      </c>
      <c r="BB1227" s="72">
        <v>1.655</v>
      </c>
      <c r="BC1227" s="72">
        <v>25.332999999999998</v>
      </c>
      <c r="BD1227" s="12">
        <v>4.702</v>
      </c>
      <c r="BE1227" s="72">
        <v>8.6999999999999994E-2</v>
      </c>
      <c r="BF1227" s="72">
        <v>102.782</v>
      </c>
      <c r="BG1227" s="12">
        <v>94.200999999999993</v>
      </c>
      <c r="BH1227" s="72">
        <v>1.742</v>
      </c>
      <c r="BI1227" s="72">
        <v>26.09</v>
      </c>
      <c r="BJ1227" s="12">
        <v>292.71300000000002</v>
      </c>
      <c r="BK1227" s="72">
        <v>5.4130000000000003</v>
      </c>
      <c r="BL1227" s="72">
        <v>12.090999999999999</v>
      </c>
      <c r="BM1227" s="12">
        <v>245.84299999999999</v>
      </c>
      <c r="BN1227" s="72">
        <v>4.5460000000000003</v>
      </c>
      <c r="BO1227" s="72">
        <v>13.907999999999999</v>
      </c>
      <c r="BP1227" s="12">
        <v>538.55600000000004</v>
      </c>
      <c r="BQ1227" s="72">
        <v>9.9589999999999996</v>
      </c>
      <c r="BR1227" s="72">
        <v>9.6709999999999994</v>
      </c>
      <c r="BS1227" s="12">
        <v>677.37900000000002</v>
      </c>
      <c r="BT1227" s="72">
        <v>12.526</v>
      </c>
      <c r="BU1227" s="72">
        <v>10.19</v>
      </c>
      <c r="BV1227" s="12">
        <v>5407.8230000000003</v>
      </c>
      <c r="BW1227" s="72">
        <v>100</v>
      </c>
      <c r="BX1227" s="72">
        <v>2.91</v>
      </c>
      <c r="BY1227" s="13"/>
      <c r="BZ1227" s="13"/>
    </row>
    <row r="1228" spans="1:78" ht="12.75" customHeight="1">
      <c r="A1228" s="122" t="s">
        <v>44</v>
      </c>
      <c r="B1228" s="71" t="s">
        <v>74</v>
      </c>
      <c r="C1228" s="71" t="s">
        <v>24</v>
      </c>
      <c r="D1228" s="34">
        <v>46174</v>
      </c>
      <c r="E1228" s="12">
        <v>3848.6460000000002</v>
      </c>
      <c r="F1228" s="72">
        <v>70.153999999999996</v>
      </c>
      <c r="G1228" s="72">
        <v>2.9369999999999998</v>
      </c>
      <c r="H1228" s="12">
        <v>99.111000000000004</v>
      </c>
      <c r="I1228" s="72">
        <v>1.8069999999999999</v>
      </c>
      <c r="J1228" s="72">
        <v>32.981999999999999</v>
      </c>
      <c r="K1228" s="12">
        <v>55.171999999999997</v>
      </c>
      <c r="L1228" s="72">
        <v>1.006</v>
      </c>
      <c r="M1228" s="72">
        <v>33.667999999999999</v>
      </c>
      <c r="N1228" s="12">
        <v>154.28399999999999</v>
      </c>
      <c r="O1228" s="72">
        <v>2.8119999999999998</v>
      </c>
      <c r="P1228" s="72">
        <v>25.605</v>
      </c>
      <c r="Q1228" s="12">
        <v>0</v>
      </c>
      <c r="R1228" s="72">
        <v>0</v>
      </c>
      <c r="S1228" s="72">
        <v>0</v>
      </c>
      <c r="T1228" s="12">
        <v>154.28399999999999</v>
      </c>
      <c r="U1228" s="72">
        <v>2.8119999999999998</v>
      </c>
      <c r="V1228" s="72">
        <v>25.605</v>
      </c>
      <c r="W1228" s="12">
        <v>723.59</v>
      </c>
      <c r="X1228" s="72">
        <v>13.19</v>
      </c>
      <c r="Y1228" s="72">
        <v>8.2880000000000003</v>
      </c>
      <c r="Z1228" s="12">
        <v>877.87400000000002</v>
      </c>
      <c r="AA1228" s="72">
        <v>16.001999999999999</v>
      </c>
      <c r="AB1228" s="72">
        <v>4.6630000000000003</v>
      </c>
      <c r="AC1228" s="12">
        <v>4726.5190000000002</v>
      </c>
      <c r="AD1228" s="72">
        <v>86.156000000000006</v>
      </c>
      <c r="AE1228" s="72">
        <v>2.1749999999999998</v>
      </c>
      <c r="AF1228" s="12">
        <v>11.638</v>
      </c>
      <c r="AG1228" s="72">
        <v>0.21199999999999999</v>
      </c>
      <c r="AH1228" s="72">
        <v>113.96899999999999</v>
      </c>
      <c r="AI1228" s="12">
        <v>143.16999999999999</v>
      </c>
      <c r="AJ1228" s="72">
        <v>2.61</v>
      </c>
      <c r="AK1228" s="72">
        <v>18.494</v>
      </c>
      <c r="AL1228" s="12">
        <v>154.80799999999999</v>
      </c>
      <c r="AM1228" s="72">
        <v>2.8220000000000001</v>
      </c>
      <c r="AN1228" s="72">
        <v>15.849</v>
      </c>
      <c r="AO1228" s="12">
        <v>4881.3280000000004</v>
      </c>
      <c r="AP1228" s="72">
        <v>88.977000000000004</v>
      </c>
      <c r="AQ1228" s="72">
        <v>2.0590000000000002</v>
      </c>
      <c r="AR1228" s="12">
        <v>12.651</v>
      </c>
      <c r="AS1228" s="72">
        <v>0.23100000000000001</v>
      </c>
      <c r="AT1228" s="72">
        <v>74.664000000000001</v>
      </c>
      <c r="AU1228" s="12">
        <v>28.916</v>
      </c>
      <c r="AV1228" s="72">
        <v>0.52700000000000002</v>
      </c>
      <c r="AW1228" s="72">
        <v>55.45</v>
      </c>
      <c r="AX1228" s="12">
        <v>53.718000000000004</v>
      </c>
      <c r="AY1228" s="72">
        <v>0.97899999999999998</v>
      </c>
      <c r="AZ1228" s="72">
        <v>36.865000000000002</v>
      </c>
      <c r="BA1228" s="12">
        <v>82.634</v>
      </c>
      <c r="BB1228" s="72">
        <v>1.506</v>
      </c>
      <c r="BC1228" s="72">
        <v>30.021999999999998</v>
      </c>
      <c r="BD1228" s="12">
        <v>34.774999999999999</v>
      </c>
      <c r="BE1228" s="72">
        <v>0.63400000000000001</v>
      </c>
      <c r="BF1228" s="72">
        <v>67.58</v>
      </c>
      <c r="BG1228" s="12">
        <v>117.40900000000001</v>
      </c>
      <c r="BH1228" s="72">
        <v>2.14</v>
      </c>
      <c r="BI1228" s="72">
        <v>27.236999999999998</v>
      </c>
      <c r="BJ1228" s="12">
        <v>228.31</v>
      </c>
      <c r="BK1228" s="72">
        <v>4.1619999999999999</v>
      </c>
      <c r="BL1228" s="72">
        <v>24.24</v>
      </c>
      <c r="BM1228" s="12">
        <v>246.32900000000001</v>
      </c>
      <c r="BN1228" s="72">
        <v>4.49</v>
      </c>
      <c r="BO1228" s="72">
        <v>13.704000000000001</v>
      </c>
      <c r="BP1228" s="12">
        <v>474.63900000000001</v>
      </c>
      <c r="BQ1228" s="72">
        <v>8.6519999999999992</v>
      </c>
      <c r="BR1228" s="72">
        <v>12.787000000000001</v>
      </c>
      <c r="BS1228" s="12">
        <v>604.69799999999998</v>
      </c>
      <c r="BT1228" s="72">
        <v>11.023</v>
      </c>
      <c r="BU1228" s="72">
        <v>8.8450000000000006</v>
      </c>
      <c r="BV1228" s="12">
        <v>5486.0259999999998</v>
      </c>
      <c r="BW1228" s="72">
        <v>100</v>
      </c>
      <c r="BX1228" s="72">
        <v>2.4609999999999999</v>
      </c>
      <c r="BY1228" s="13"/>
      <c r="BZ1228" s="13"/>
    </row>
    <row r="1229" spans="1:78" ht="12.75" customHeight="1">
      <c r="A1229" s="122" t="s">
        <v>44</v>
      </c>
      <c r="B1229" s="71" t="s">
        <v>74</v>
      </c>
      <c r="C1229" s="71" t="s">
        <v>25</v>
      </c>
      <c r="D1229" s="34">
        <v>41883</v>
      </c>
      <c r="E1229" s="12">
        <v>1650.819</v>
      </c>
      <c r="F1229" s="72">
        <v>39.148000000000003</v>
      </c>
      <c r="G1229" s="72">
        <v>4.8940000000000001</v>
      </c>
      <c r="H1229" s="12">
        <v>228.059</v>
      </c>
      <c r="I1229" s="72">
        <v>5.4080000000000004</v>
      </c>
      <c r="J1229" s="72">
        <v>15.775</v>
      </c>
      <c r="K1229" s="12">
        <v>139.874</v>
      </c>
      <c r="L1229" s="72">
        <v>3.3170000000000002</v>
      </c>
      <c r="M1229" s="72">
        <v>26.826000000000001</v>
      </c>
      <c r="N1229" s="12">
        <v>367.93299999999999</v>
      </c>
      <c r="O1229" s="72">
        <v>8.7249999999999996</v>
      </c>
      <c r="P1229" s="72">
        <v>14.73</v>
      </c>
      <c r="Q1229" s="12">
        <v>26.471</v>
      </c>
      <c r="R1229" s="72">
        <v>0.628</v>
      </c>
      <c r="S1229" s="72">
        <v>52.314</v>
      </c>
      <c r="T1229" s="12">
        <v>394.404</v>
      </c>
      <c r="U1229" s="72">
        <v>9.3529999999999998</v>
      </c>
      <c r="V1229" s="72">
        <v>15.545</v>
      </c>
      <c r="W1229" s="12">
        <v>971.92399999999998</v>
      </c>
      <c r="X1229" s="72">
        <v>23.048999999999999</v>
      </c>
      <c r="Y1229" s="72">
        <v>7.5389999999999997</v>
      </c>
      <c r="Z1229" s="12">
        <v>1366.328</v>
      </c>
      <c r="AA1229" s="72">
        <v>32.402000000000001</v>
      </c>
      <c r="AB1229" s="72">
        <v>5.2960000000000003</v>
      </c>
      <c r="AC1229" s="12">
        <v>3017.1469999999999</v>
      </c>
      <c r="AD1229" s="72">
        <v>71.55</v>
      </c>
      <c r="AE1229" s="72">
        <v>3.8530000000000002</v>
      </c>
      <c r="AF1229" s="12">
        <v>13.965</v>
      </c>
      <c r="AG1229" s="72">
        <v>0.33100000000000002</v>
      </c>
      <c r="AH1229" s="72">
        <v>76.421999999999997</v>
      </c>
      <c r="AI1229" s="12">
        <v>164.488</v>
      </c>
      <c r="AJ1229" s="72">
        <v>3.9009999999999998</v>
      </c>
      <c r="AK1229" s="72">
        <v>17.3</v>
      </c>
      <c r="AL1229" s="12">
        <v>178.45400000000001</v>
      </c>
      <c r="AM1229" s="72">
        <v>4.2320000000000002</v>
      </c>
      <c r="AN1229" s="72">
        <v>16.065000000000001</v>
      </c>
      <c r="AO1229" s="12">
        <v>3195.6</v>
      </c>
      <c r="AP1229" s="72">
        <v>75.781999999999996</v>
      </c>
      <c r="AQ1229" s="72">
        <v>3.895</v>
      </c>
      <c r="AR1229" s="12">
        <v>27.702999999999999</v>
      </c>
      <c r="AS1229" s="72">
        <v>0.65700000000000003</v>
      </c>
      <c r="AT1229" s="72">
        <v>48.11</v>
      </c>
      <c r="AU1229" s="12">
        <v>0</v>
      </c>
      <c r="AV1229" s="72">
        <v>0</v>
      </c>
      <c r="AW1229" s="72">
        <v>0</v>
      </c>
      <c r="AX1229" s="12">
        <v>224.99199999999999</v>
      </c>
      <c r="AY1229" s="72">
        <v>5.3360000000000003</v>
      </c>
      <c r="AZ1229" s="72">
        <v>17.335000000000001</v>
      </c>
      <c r="BA1229" s="12">
        <v>224.99199999999999</v>
      </c>
      <c r="BB1229" s="72">
        <v>5.3360000000000003</v>
      </c>
      <c r="BC1229" s="72">
        <v>17.335000000000001</v>
      </c>
      <c r="BD1229" s="12">
        <v>115.44499999999999</v>
      </c>
      <c r="BE1229" s="72">
        <v>2.738</v>
      </c>
      <c r="BF1229" s="72">
        <v>30.719000000000001</v>
      </c>
      <c r="BG1229" s="12">
        <v>340.43799999999999</v>
      </c>
      <c r="BH1229" s="72">
        <v>8.0730000000000004</v>
      </c>
      <c r="BI1229" s="72">
        <v>15.771000000000001</v>
      </c>
      <c r="BJ1229" s="12">
        <v>491.84800000000001</v>
      </c>
      <c r="BK1229" s="72">
        <v>11.664</v>
      </c>
      <c r="BL1229" s="72">
        <v>14.263999999999999</v>
      </c>
      <c r="BM1229" s="12">
        <v>161.24299999999999</v>
      </c>
      <c r="BN1229" s="72">
        <v>3.8239999999999998</v>
      </c>
      <c r="BO1229" s="72">
        <v>17.271000000000001</v>
      </c>
      <c r="BP1229" s="12">
        <v>653.09199999999998</v>
      </c>
      <c r="BQ1229" s="72">
        <v>15.488</v>
      </c>
      <c r="BR1229" s="72">
        <v>9.7260000000000009</v>
      </c>
      <c r="BS1229" s="12">
        <v>1021.232</v>
      </c>
      <c r="BT1229" s="72">
        <v>24.218</v>
      </c>
      <c r="BU1229" s="72">
        <v>6.6859999999999999</v>
      </c>
      <c r="BV1229" s="12">
        <v>4216.8320000000003</v>
      </c>
      <c r="BW1229" s="72">
        <v>100</v>
      </c>
      <c r="BX1229" s="72">
        <v>3.7639999999999998</v>
      </c>
      <c r="BY1229" s="13"/>
      <c r="BZ1229" s="13"/>
    </row>
    <row r="1230" spans="1:78" ht="12.75" customHeight="1">
      <c r="A1230" s="122" t="s">
        <v>44</v>
      </c>
      <c r="B1230" s="71" t="s">
        <v>74</v>
      </c>
      <c r="C1230" s="71" t="s">
        <v>25</v>
      </c>
      <c r="D1230" s="34">
        <v>41974</v>
      </c>
      <c r="E1230" s="12">
        <v>1680.9190000000001</v>
      </c>
      <c r="F1230" s="72">
        <v>40.155999999999999</v>
      </c>
      <c r="G1230" s="72">
        <v>4.5890000000000004</v>
      </c>
      <c r="H1230" s="12">
        <v>186.95400000000001</v>
      </c>
      <c r="I1230" s="72">
        <v>4.4660000000000002</v>
      </c>
      <c r="J1230" s="72">
        <v>18.652000000000001</v>
      </c>
      <c r="K1230" s="12">
        <v>120.845</v>
      </c>
      <c r="L1230" s="72">
        <v>2.887</v>
      </c>
      <c r="M1230" s="72">
        <v>24.356999999999999</v>
      </c>
      <c r="N1230" s="12">
        <v>307.79899999999998</v>
      </c>
      <c r="O1230" s="72">
        <v>7.3529999999999998</v>
      </c>
      <c r="P1230" s="72">
        <v>11.608000000000001</v>
      </c>
      <c r="Q1230" s="12">
        <v>21.428000000000001</v>
      </c>
      <c r="R1230" s="72">
        <v>0.51200000000000001</v>
      </c>
      <c r="S1230" s="72">
        <v>41.841999999999999</v>
      </c>
      <c r="T1230" s="12">
        <v>329.22699999999998</v>
      </c>
      <c r="U1230" s="72">
        <v>7.8650000000000002</v>
      </c>
      <c r="V1230" s="72">
        <v>11.581</v>
      </c>
      <c r="W1230" s="12">
        <v>1015.832</v>
      </c>
      <c r="X1230" s="72">
        <v>24.266999999999999</v>
      </c>
      <c r="Y1230" s="72">
        <v>5.3339999999999996</v>
      </c>
      <c r="Z1230" s="12">
        <v>1345.059</v>
      </c>
      <c r="AA1230" s="72">
        <v>32.131999999999998</v>
      </c>
      <c r="AB1230" s="72">
        <v>4.1619999999999999</v>
      </c>
      <c r="AC1230" s="12">
        <v>3025.9769999999999</v>
      </c>
      <c r="AD1230" s="72">
        <v>72.287999999999997</v>
      </c>
      <c r="AE1230" s="72">
        <v>3.2010000000000001</v>
      </c>
      <c r="AF1230" s="12">
        <v>3.22</v>
      </c>
      <c r="AG1230" s="72">
        <v>7.6999999999999999E-2</v>
      </c>
      <c r="AH1230" s="72">
        <v>111.467</v>
      </c>
      <c r="AI1230" s="12">
        <v>155.69800000000001</v>
      </c>
      <c r="AJ1230" s="72">
        <v>3.7189999999999999</v>
      </c>
      <c r="AK1230" s="72">
        <v>13.448</v>
      </c>
      <c r="AL1230" s="12">
        <v>158.91800000000001</v>
      </c>
      <c r="AM1230" s="72">
        <v>3.7959999999999998</v>
      </c>
      <c r="AN1230" s="72">
        <v>12.717000000000001</v>
      </c>
      <c r="AO1230" s="12">
        <v>3184.895</v>
      </c>
      <c r="AP1230" s="72">
        <v>76.084999999999994</v>
      </c>
      <c r="AQ1230" s="72">
        <v>3.0470000000000002</v>
      </c>
      <c r="AR1230" s="12">
        <v>55.774999999999999</v>
      </c>
      <c r="AS1230" s="72">
        <v>1.3320000000000001</v>
      </c>
      <c r="AT1230" s="72">
        <v>49.436999999999998</v>
      </c>
      <c r="AU1230" s="12">
        <v>20.486000000000001</v>
      </c>
      <c r="AV1230" s="72">
        <v>0.48899999999999999</v>
      </c>
      <c r="AW1230" s="72">
        <v>76.233000000000004</v>
      </c>
      <c r="AX1230" s="12">
        <v>158.11500000000001</v>
      </c>
      <c r="AY1230" s="72">
        <v>3.7770000000000001</v>
      </c>
      <c r="AZ1230" s="72">
        <v>28.396999999999998</v>
      </c>
      <c r="BA1230" s="12">
        <v>178.601</v>
      </c>
      <c r="BB1230" s="72">
        <v>4.2670000000000003</v>
      </c>
      <c r="BC1230" s="72">
        <v>28.111000000000001</v>
      </c>
      <c r="BD1230" s="12">
        <v>89.197999999999993</v>
      </c>
      <c r="BE1230" s="72">
        <v>2.1309999999999998</v>
      </c>
      <c r="BF1230" s="72">
        <v>25.646999999999998</v>
      </c>
      <c r="BG1230" s="12">
        <v>267.79899999999998</v>
      </c>
      <c r="BH1230" s="72">
        <v>6.3970000000000002</v>
      </c>
      <c r="BI1230" s="72">
        <v>19.68</v>
      </c>
      <c r="BJ1230" s="12">
        <v>574.47699999999998</v>
      </c>
      <c r="BK1230" s="72">
        <v>13.724</v>
      </c>
      <c r="BL1230" s="72">
        <v>11.425000000000001</v>
      </c>
      <c r="BM1230" s="12">
        <v>103.051</v>
      </c>
      <c r="BN1230" s="72">
        <v>2.4620000000000002</v>
      </c>
      <c r="BO1230" s="72">
        <v>22.898</v>
      </c>
      <c r="BP1230" s="12">
        <v>677.52800000000002</v>
      </c>
      <c r="BQ1230" s="72">
        <v>16.186</v>
      </c>
      <c r="BR1230" s="72">
        <v>9.4320000000000004</v>
      </c>
      <c r="BS1230" s="12">
        <v>1001.102</v>
      </c>
      <c r="BT1230" s="72">
        <v>23.914999999999999</v>
      </c>
      <c r="BU1230" s="72">
        <v>6.7859999999999996</v>
      </c>
      <c r="BV1230" s="12">
        <v>4185.9979999999996</v>
      </c>
      <c r="BW1230" s="72">
        <v>100</v>
      </c>
      <c r="BX1230" s="72">
        <v>2.8889999999999998</v>
      </c>
      <c r="BY1230" s="13"/>
      <c r="BZ1230" s="13"/>
    </row>
    <row r="1231" spans="1:78" ht="12.75" customHeight="1">
      <c r="A1231" s="122" t="s">
        <v>44</v>
      </c>
      <c r="B1231" s="71" t="s">
        <v>74</v>
      </c>
      <c r="C1231" s="71" t="s">
        <v>25</v>
      </c>
      <c r="D1231" s="34">
        <v>42064</v>
      </c>
      <c r="E1231" s="12">
        <v>1569.855</v>
      </c>
      <c r="F1231" s="72">
        <v>37.96</v>
      </c>
      <c r="G1231" s="72">
        <v>4.7990000000000004</v>
      </c>
      <c r="H1231" s="12">
        <v>161.245</v>
      </c>
      <c r="I1231" s="72">
        <v>3.899</v>
      </c>
      <c r="J1231" s="72">
        <v>27.504999999999999</v>
      </c>
      <c r="K1231" s="12">
        <v>135.202</v>
      </c>
      <c r="L1231" s="72">
        <v>3.2690000000000001</v>
      </c>
      <c r="M1231" s="72">
        <v>20.853000000000002</v>
      </c>
      <c r="N1231" s="12">
        <v>296.44600000000003</v>
      </c>
      <c r="O1231" s="72">
        <v>7.1680000000000001</v>
      </c>
      <c r="P1231" s="72">
        <v>18.978999999999999</v>
      </c>
      <c r="Q1231" s="12">
        <v>35.706000000000003</v>
      </c>
      <c r="R1231" s="72">
        <v>0.86299999999999999</v>
      </c>
      <c r="S1231" s="72">
        <v>71.138999999999996</v>
      </c>
      <c r="T1231" s="12">
        <v>332.15199999999999</v>
      </c>
      <c r="U1231" s="72">
        <v>8.032</v>
      </c>
      <c r="V1231" s="72">
        <v>17.007999999999999</v>
      </c>
      <c r="W1231" s="12">
        <v>976.09</v>
      </c>
      <c r="X1231" s="72">
        <v>23.603000000000002</v>
      </c>
      <c r="Y1231" s="72">
        <v>8.4499999999999993</v>
      </c>
      <c r="Z1231" s="12">
        <v>1308.2429999999999</v>
      </c>
      <c r="AA1231" s="72">
        <v>31.634</v>
      </c>
      <c r="AB1231" s="72">
        <v>5.7320000000000002</v>
      </c>
      <c r="AC1231" s="12">
        <v>2878.098</v>
      </c>
      <c r="AD1231" s="72">
        <v>69.594999999999999</v>
      </c>
      <c r="AE1231" s="72">
        <v>3.5379999999999998</v>
      </c>
      <c r="AF1231" s="12">
        <v>39.055</v>
      </c>
      <c r="AG1231" s="72">
        <v>0.94399999999999995</v>
      </c>
      <c r="AH1231" s="72">
        <v>54.899000000000001</v>
      </c>
      <c r="AI1231" s="12">
        <v>174.62299999999999</v>
      </c>
      <c r="AJ1231" s="72">
        <v>4.2229999999999999</v>
      </c>
      <c r="AK1231" s="72">
        <v>19.547999999999998</v>
      </c>
      <c r="AL1231" s="12">
        <v>213.678</v>
      </c>
      <c r="AM1231" s="72">
        <v>5.1669999999999998</v>
      </c>
      <c r="AN1231" s="72">
        <v>15.76</v>
      </c>
      <c r="AO1231" s="12">
        <v>3091.7759999999998</v>
      </c>
      <c r="AP1231" s="72">
        <v>74.760999999999996</v>
      </c>
      <c r="AQ1231" s="72">
        <v>3.5539999999999998</v>
      </c>
      <c r="AR1231" s="12">
        <v>75.584000000000003</v>
      </c>
      <c r="AS1231" s="72">
        <v>1.8280000000000001</v>
      </c>
      <c r="AT1231" s="72">
        <v>29.87</v>
      </c>
      <c r="AU1231" s="12">
        <v>23.878</v>
      </c>
      <c r="AV1231" s="72">
        <v>0.57699999999999996</v>
      </c>
      <c r="AW1231" s="72">
        <v>55.258000000000003</v>
      </c>
      <c r="AX1231" s="12">
        <v>134.25299999999999</v>
      </c>
      <c r="AY1231" s="72">
        <v>3.246</v>
      </c>
      <c r="AZ1231" s="72">
        <v>24.311</v>
      </c>
      <c r="BA1231" s="12">
        <v>158.131</v>
      </c>
      <c r="BB1231" s="72">
        <v>3.8239999999999998</v>
      </c>
      <c r="BC1231" s="72">
        <v>21.343</v>
      </c>
      <c r="BD1231" s="12">
        <v>70.897999999999996</v>
      </c>
      <c r="BE1231" s="72">
        <v>1.714</v>
      </c>
      <c r="BF1231" s="72">
        <v>31.361000000000001</v>
      </c>
      <c r="BG1231" s="12">
        <v>229.029</v>
      </c>
      <c r="BH1231" s="72">
        <v>5.5380000000000003</v>
      </c>
      <c r="BI1231" s="72">
        <v>16.462</v>
      </c>
      <c r="BJ1231" s="12">
        <v>590.32000000000005</v>
      </c>
      <c r="BK1231" s="72">
        <v>14.273999999999999</v>
      </c>
      <c r="BL1231" s="72">
        <v>13.347</v>
      </c>
      <c r="BM1231" s="12">
        <v>148.81100000000001</v>
      </c>
      <c r="BN1231" s="72">
        <v>3.5979999999999999</v>
      </c>
      <c r="BO1231" s="72">
        <v>18.387</v>
      </c>
      <c r="BP1231" s="12">
        <v>739.13099999999997</v>
      </c>
      <c r="BQ1231" s="72">
        <v>17.873000000000001</v>
      </c>
      <c r="BR1231" s="72">
        <v>10.157</v>
      </c>
      <c r="BS1231" s="12">
        <v>1043.7449999999999</v>
      </c>
      <c r="BT1231" s="72">
        <v>25.239000000000001</v>
      </c>
      <c r="BU1231" s="72">
        <v>6.4740000000000002</v>
      </c>
      <c r="BV1231" s="12">
        <v>4135.5209999999997</v>
      </c>
      <c r="BW1231" s="72">
        <v>100</v>
      </c>
      <c r="BX1231" s="72">
        <v>3.2440000000000002</v>
      </c>
      <c r="BY1231" s="13"/>
      <c r="BZ1231" s="13"/>
    </row>
    <row r="1232" spans="1:78" ht="12.75" customHeight="1">
      <c r="A1232" s="122" t="s">
        <v>44</v>
      </c>
      <c r="B1232" s="71" t="s">
        <v>74</v>
      </c>
      <c r="C1232" s="71" t="s">
        <v>25</v>
      </c>
      <c r="D1232" s="34">
        <v>42156</v>
      </c>
      <c r="E1232" s="12">
        <v>1570.279</v>
      </c>
      <c r="F1232" s="72">
        <v>37.307000000000002</v>
      </c>
      <c r="G1232" s="72">
        <v>4.976</v>
      </c>
      <c r="H1232" s="12">
        <v>163.126</v>
      </c>
      <c r="I1232" s="72">
        <v>3.8759999999999999</v>
      </c>
      <c r="J1232" s="72">
        <v>22.565999999999999</v>
      </c>
      <c r="K1232" s="12">
        <v>142.06399999999999</v>
      </c>
      <c r="L1232" s="72">
        <v>3.375</v>
      </c>
      <c r="M1232" s="72">
        <v>22.568999999999999</v>
      </c>
      <c r="N1232" s="12">
        <v>305.19</v>
      </c>
      <c r="O1232" s="72">
        <v>7.2510000000000003</v>
      </c>
      <c r="P1232" s="72">
        <v>14.898</v>
      </c>
      <c r="Q1232" s="12">
        <v>39.012</v>
      </c>
      <c r="R1232" s="72">
        <v>0.92700000000000005</v>
      </c>
      <c r="S1232" s="72">
        <v>64.070999999999998</v>
      </c>
      <c r="T1232" s="12">
        <v>344.20100000000002</v>
      </c>
      <c r="U1232" s="72">
        <v>8.1780000000000008</v>
      </c>
      <c r="V1232" s="72">
        <v>14.177</v>
      </c>
      <c r="W1232" s="12">
        <v>996.23299999999995</v>
      </c>
      <c r="X1232" s="72">
        <v>23.669</v>
      </c>
      <c r="Y1232" s="72">
        <v>5.9969999999999999</v>
      </c>
      <c r="Z1232" s="12">
        <v>1340.4349999999999</v>
      </c>
      <c r="AA1232" s="72">
        <v>31.846</v>
      </c>
      <c r="AB1232" s="72">
        <v>4.399</v>
      </c>
      <c r="AC1232" s="12">
        <v>2910.7139999999999</v>
      </c>
      <c r="AD1232" s="72">
        <v>69.153000000000006</v>
      </c>
      <c r="AE1232" s="72">
        <v>3.63</v>
      </c>
      <c r="AF1232" s="12">
        <v>0</v>
      </c>
      <c r="AG1232" s="72">
        <v>0</v>
      </c>
      <c r="AH1232" s="72">
        <v>0</v>
      </c>
      <c r="AI1232" s="12">
        <v>163.21</v>
      </c>
      <c r="AJ1232" s="72">
        <v>3.8780000000000001</v>
      </c>
      <c r="AK1232" s="72">
        <v>20.18</v>
      </c>
      <c r="AL1232" s="12">
        <v>163.21</v>
      </c>
      <c r="AM1232" s="72">
        <v>3.8780000000000001</v>
      </c>
      <c r="AN1232" s="72">
        <v>20.18</v>
      </c>
      <c r="AO1232" s="12">
        <v>3073.924</v>
      </c>
      <c r="AP1232" s="72">
        <v>73.03</v>
      </c>
      <c r="AQ1232" s="72">
        <v>3.4750000000000001</v>
      </c>
      <c r="AR1232" s="12">
        <v>69.316999999999993</v>
      </c>
      <c r="AS1232" s="72">
        <v>1.647</v>
      </c>
      <c r="AT1232" s="72">
        <v>32.314999999999998</v>
      </c>
      <c r="AU1232" s="12">
        <v>29.835999999999999</v>
      </c>
      <c r="AV1232" s="72">
        <v>0.70899999999999996</v>
      </c>
      <c r="AW1232" s="72">
        <v>49.921999999999997</v>
      </c>
      <c r="AX1232" s="12">
        <v>140.91800000000001</v>
      </c>
      <c r="AY1232" s="72">
        <v>3.3479999999999999</v>
      </c>
      <c r="AZ1232" s="72">
        <v>24.434000000000001</v>
      </c>
      <c r="BA1232" s="12">
        <v>170.75399999999999</v>
      </c>
      <c r="BB1232" s="72">
        <v>4.0570000000000004</v>
      </c>
      <c r="BC1232" s="72">
        <v>23.774999999999999</v>
      </c>
      <c r="BD1232" s="12">
        <v>91.878</v>
      </c>
      <c r="BE1232" s="72">
        <v>2.1829999999999998</v>
      </c>
      <c r="BF1232" s="72">
        <v>21.736000000000001</v>
      </c>
      <c r="BG1232" s="12">
        <v>262.63200000000001</v>
      </c>
      <c r="BH1232" s="72">
        <v>6.24</v>
      </c>
      <c r="BI1232" s="72">
        <v>15.593999999999999</v>
      </c>
      <c r="BJ1232" s="12">
        <v>604.59299999999996</v>
      </c>
      <c r="BK1232" s="72">
        <v>14.364000000000001</v>
      </c>
      <c r="BL1232" s="72">
        <v>9.3770000000000007</v>
      </c>
      <c r="BM1232" s="12">
        <v>198.631</v>
      </c>
      <c r="BN1232" s="72">
        <v>4.7190000000000003</v>
      </c>
      <c r="BO1232" s="72">
        <v>23.713999999999999</v>
      </c>
      <c r="BP1232" s="12">
        <v>803.22400000000005</v>
      </c>
      <c r="BQ1232" s="72">
        <v>19.082999999999998</v>
      </c>
      <c r="BR1232" s="72">
        <v>9.6790000000000003</v>
      </c>
      <c r="BS1232" s="12">
        <v>1135.173</v>
      </c>
      <c r="BT1232" s="72">
        <v>26.97</v>
      </c>
      <c r="BU1232" s="72">
        <v>6.173</v>
      </c>
      <c r="BV1232" s="12">
        <v>4209.0969999999998</v>
      </c>
      <c r="BW1232" s="72">
        <v>100</v>
      </c>
      <c r="BX1232" s="72">
        <v>2.8959999999999999</v>
      </c>
      <c r="BY1232" s="13"/>
      <c r="BZ1232" s="13"/>
    </row>
    <row r="1233" spans="1:78" ht="12.75" customHeight="1">
      <c r="A1233" s="122" t="s">
        <v>44</v>
      </c>
      <c r="B1233" s="71" t="s">
        <v>74</v>
      </c>
      <c r="C1233" s="71" t="s">
        <v>25</v>
      </c>
      <c r="D1233" s="34">
        <v>42614</v>
      </c>
      <c r="E1233" s="12">
        <v>1706.691</v>
      </c>
      <c r="F1233" s="72">
        <v>39.061</v>
      </c>
      <c r="G1233" s="72">
        <v>4.2039999999999997</v>
      </c>
      <c r="H1233" s="12">
        <v>174.86</v>
      </c>
      <c r="I1233" s="72">
        <v>4.0019999999999998</v>
      </c>
      <c r="J1233" s="72">
        <v>20.702999999999999</v>
      </c>
      <c r="K1233" s="12">
        <v>108.241</v>
      </c>
      <c r="L1233" s="72">
        <v>2.4769999999999999</v>
      </c>
      <c r="M1233" s="72">
        <v>21.806000000000001</v>
      </c>
      <c r="N1233" s="12">
        <v>283.101</v>
      </c>
      <c r="O1233" s="72">
        <v>6.4790000000000001</v>
      </c>
      <c r="P1233" s="72">
        <v>14.27</v>
      </c>
      <c r="Q1233" s="12">
        <v>30.983000000000001</v>
      </c>
      <c r="R1233" s="72">
        <v>0.70899999999999996</v>
      </c>
      <c r="S1233" s="72">
        <v>45.206000000000003</v>
      </c>
      <c r="T1233" s="12">
        <v>314.084</v>
      </c>
      <c r="U1233" s="72">
        <v>7.1879999999999997</v>
      </c>
      <c r="V1233" s="72">
        <v>13.132999999999999</v>
      </c>
      <c r="W1233" s="12">
        <v>1117.502</v>
      </c>
      <c r="X1233" s="72">
        <v>25.576000000000001</v>
      </c>
      <c r="Y1233" s="72">
        <v>7.234</v>
      </c>
      <c r="Z1233" s="12">
        <v>1431.585</v>
      </c>
      <c r="AA1233" s="72">
        <v>32.765000000000001</v>
      </c>
      <c r="AB1233" s="72">
        <v>4.843</v>
      </c>
      <c r="AC1233" s="12">
        <v>3138.2759999999998</v>
      </c>
      <c r="AD1233" s="72">
        <v>71.825999999999993</v>
      </c>
      <c r="AE1233" s="72">
        <v>3.0990000000000002</v>
      </c>
      <c r="AF1233" s="12">
        <v>2.903</v>
      </c>
      <c r="AG1233" s="72">
        <v>6.6000000000000003E-2</v>
      </c>
      <c r="AH1233" s="72">
        <v>105.22</v>
      </c>
      <c r="AI1233" s="12">
        <v>144.91300000000001</v>
      </c>
      <c r="AJ1233" s="72">
        <v>3.3170000000000002</v>
      </c>
      <c r="AK1233" s="72">
        <v>13.61</v>
      </c>
      <c r="AL1233" s="12">
        <v>147.816</v>
      </c>
      <c r="AM1233" s="72">
        <v>3.383</v>
      </c>
      <c r="AN1233" s="72">
        <v>13.013999999999999</v>
      </c>
      <c r="AO1233" s="12">
        <v>3286.0929999999998</v>
      </c>
      <c r="AP1233" s="72">
        <v>75.209000000000003</v>
      </c>
      <c r="AQ1233" s="72">
        <v>3.1139999999999999</v>
      </c>
      <c r="AR1233" s="12">
        <v>28.809000000000001</v>
      </c>
      <c r="AS1233" s="72">
        <v>0.65900000000000003</v>
      </c>
      <c r="AT1233" s="72">
        <v>43.213000000000001</v>
      </c>
      <c r="AU1233" s="12">
        <v>2.3130000000000002</v>
      </c>
      <c r="AV1233" s="72">
        <v>5.2999999999999999E-2</v>
      </c>
      <c r="AW1233" s="72">
        <v>101.063</v>
      </c>
      <c r="AX1233" s="12">
        <v>116.905</v>
      </c>
      <c r="AY1233" s="72">
        <v>2.6760000000000002</v>
      </c>
      <c r="AZ1233" s="72">
        <v>21.297999999999998</v>
      </c>
      <c r="BA1233" s="12">
        <v>119.218</v>
      </c>
      <c r="BB1233" s="72">
        <v>2.7290000000000001</v>
      </c>
      <c r="BC1233" s="72">
        <v>20.824999999999999</v>
      </c>
      <c r="BD1233" s="12">
        <v>65.742999999999995</v>
      </c>
      <c r="BE1233" s="72">
        <v>1.5049999999999999</v>
      </c>
      <c r="BF1233" s="72">
        <v>28.05</v>
      </c>
      <c r="BG1233" s="12">
        <v>184.96100000000001</v>
      </c>
      <c r="BH1233" s="72">
        <v>4.2329999999999997</v>
      </c>
      <c r="BI1233" s="72">
        <v>15.324999999999999</v>
      </c>
      <c r="BJ1233" s="12">
        <v>682.35799999999995</v>
      </c>
      <c r="BK1233" s="72">
        <v>15.617000000000001</v>
      </c>
      <c r="BL1233" s="72">
        <v>11.366</v>
      </c>
      <c r="BM1233" s="12">
        <v>187.06200000000001</v>
      </c>
      <c r="BN1233" s="72">
        <v>4.2809999999999997</v>
      </c>
      <c r="BO1233" s="72">
        <v>16.222999999999999</v>
      </c>
      <c r="BP1233" s="12">
        <v>869.42</v>
      </c>
      <c r="BQ1233" s="72">
        <v>19.898</v>
      </c>
      <c r="BR1233" s="72">
        <v>10.125999999999999</v>
      </c>
      <c r="BS1233" s="12">
        <v>1083.19</v>
      </c>
      <c r="BT1233" s="72">
        <v>24.791</v>
      </c>
      <c r="BU1233" s="72">
        <v>7.2569999999999997</v>
      </c>
      <c r="BV1233" s="12">
        <v>4369.2820000000002</v>
      </c>
      <c r="BW1233" s="72">
        <v>100</v>
      </c>
      <c r="BX1233" s="72">
        <v>2.9470000000000001</v>
      </c>
      <c r="BY1233" s="13"/>
      <c r="BZ1233" s="13"/>
    </row>
    <row r="1234" spans="1:78" ht="12.75" customHeight="1">
      <c r="A1234" s="122" t="s">
        <v>44</v>
      </c>
      <c r="B1234" s="71" t="s">
        <v>74</v>
      </c>
      <c r="C1234" s="71" t="s">
        <v>25</v>
      </c>
      <c r="D1234" s="34">
        <v>42705</v>
      </c>
      <c r="E1234" s="12">
        <v>1704.2750000000001</v>
      </c>
      <c r="F1234" s="72">
        <v>38.695999999999998</v>
      </c>
      <c r="G1234" s="72">
        <v>3.5089999999999999</v>
      </c>
      <c r="H1234" s="12">
        <v>134.393</v>
      </c>
      <c r="I1234" s="72">
        <v>3.0510000000000002</v>
      </c>
      <c r="J1234" s="72">
        <v>29.286000000000001</v>
      </c>
      <c r="K1234" s="12">
        <v>140.44399999999999</v>
      </c>
      <c r="L1234" s="72">
        <v>3.1890000000000001</v>
      </c>
      <c r="M1234" s="72">
        <v>30.523</v>
      </c>
      <c r="N1234" s="12">
        <v>274.83699999999999</v>
      </c>
      <c r="O1234" s="72">
        <v>6.24</v>
      </c>
      <c r="P1234" s="72">
        <v>18.861000000000001</v>
      </c>
      <c r="Q1234" s="12">
        <v>54.899000000000001</v>
      </c>
      <c r="R1234" s="72">
        <v>1.246</v>
      </c>
      <c r="S1234" s="72">
        <v>34.694000000000003</v>
      </c>
      <c r="T1234" s="12">
        <v>329.73599999999999</v>
      </c>
      <c r="U1234" s="72">
        <v>7.4870000000000001</v>
      </c>
      <c r="V1234" s="72">
        <v>16.986999999999998</v>
      </c>
      <c r="W1234" s="12">
        <v>1114.2139999999999</v>
      </c>
      <c r="X1234" s="72">
        <v>25.297999999999998</v>
      </c>
      <c r="Y1234" s="72">
        <v>8.9109999999999996</v>
      </c>
      <c r="Z1234" s="12">
        <v>1443.95</v>
      </c>
      <c r="AA1234" s="72">
        <v>32.784999999999997</v>
      </c>
      <c r="AB1234" s="72">
        <v>6.3090000000000002</v>
      </c>
      <c r="AC1234" s="12">
        <v>3148.2249999999999</v>
      </c>
      <c r="AD1234" s="72">
        <v>71.48</v>
      </c>
      <c r="AE1234" s="72">
        <v>3.5329999999999999</v>
      </c>
      <c r="AF1234" s="12">
        <v>6.2130000000000001</v>
      </c>
      <c r="AG1234" s="72">
        <v>0.14099999999999999</v>
      </c>
      <c r="AH1234" s="72">
        <v>127.699</v>
      </c>
      <c r="AI1234" s="12">
        <v>124.255</v>
      </c>
      <c r="AJ1234" s="72">
        <v>2.8210000000000002</v>
      </c>
      <c r="AK1234" s="72">
        <v>22.102</v>
      </c>
      <c r="AL1234" s="12">
        <v>130.46799999999999</v>
      </c>
      <c r="AM1234" s="72">
        <v>2.9620000000000002</v>
      </c>
      <c r="AN1234" s="72">
        <v>19.951000000000001</v>
      </c>
      <c r="AO1234" s="12">
        <v>3278.692</v>
      </c>
      <c r="AP1234" s="72">
        <v>74.442999999999998</v>
      </c>
      <c r="AQ1234" s="72">
        <v>3.512</v>
      </c>
      <c r="AR1234" s="12">
        <v>92.061000000000007</v>
      </c>
      <c r="AS1234" s="72">
        <v>2.09</v>
      </c>
      <c r="AT1234" s="72">
        <v>40.542999999999999</v>
      </c>
      <c r="AU1234" s="12">
        <v>0</v>
      </c>
      <c r="AV1234" s="72">
        <v>0</v>
      </c>
      <c r="AW1234" s="72">
        <v>0</v>
      </c>
      <c r="AX1234" s="12">
        <v>140.22200000000001</v>
      </c>
      <c r="AY1234" s="72">
        <v>3.1840000000000002</v>
      </c>
      <c r="AZ1234" s="72">
        <v>29.047999999999998</v>
      </c>
      <c r="BA1234" s="12">
        <v>140.22200000000001</v>
      </c>
      <c r="BB1234" s="72">
        <v>3.1840000000000002</v>
      </c>
      <c r="BC1234" s="72">
        <v>29.047999999999998</v>
      </c>
      <c r="BD1234" s="12">
        <v>56.264000000000003</v>
      </c>
      <c r="BE1234" s="72">
        <v>1.2769999999999999</v>
      </c>
      <c r="BF1234" s="72">
        <v>35.488</v>
      </c>
      <c r="BG1234" s="12">
        <v>196.48599999999999</v>
      </c>
      <c r="BH1234" s="72">
        <v>4.4610000000000003</v>
      </c>
      <c r="BI1234" s="72">
        <v>24.962</v>
      </c>
      <c r="BJ1234" s="12">
        <v>548.93399999999997</v>
      </c>
      <c r="BK1234" s="72">
        <v>12.464</v>
      </c>
      <c r="BL1234" s="72">
        <v>13.622</v>
      </c>
      <c r="BM1234" s="12">
        <v>288.13900000000001</v>
      </c>
      <c r="BN1234" s="72">
        <v>6.5419999999999998</v>
      </c>
      <c r="BO1234" s="72">
        <v>16.361999999999998</v>
      </c>
      <c r="BP1234" s="12">
        <v>837.07299999999998</v>
      </c>
      <c r="BQ1234" s="72">
        <v>19.006</v>
      </c>
      <c r="BR1234" s="72">
        <v>9.9550000000000001</v>
      </c>
      <c r="BS1234" s="12">
        <v>1125.6210000000001</v>
      </c>
      <c r="BT1234" s="72">
        <v>25.556999999999999</v>
      </c>
      <c r="BU1234" s="72">
        <v>7.6639999999999997</v>
      </c>
      <c r="BV1234" s="12">
        <v>4404.3130000000001</v>
      </c>
      <c r="BW1234" s="72">
        <v>100</v>
      </c>
      <c r="BX1234" s="72">
        <v>3.1970000000000001</v>
      </c>
      <c r="BY1234" s="13"/>
      <c r="BZ1234" s="13"/>
    </row>
    <row r="1235" spans="1:78" ht="12.75" customHeight="1">
      <c r="A1235" s="122" t="s">
        <v>44</v>
      </c>
      <c r="B1235" s="71" t="s">
        <v>74</v>
      </c>
      <c r="C1235" s="71" t="s">
        <v>25</v>
      </c>
      <c r="D1235" s="34">
        <v>42795</v>
      </c>
      <c r="E1235" s="12">
        <v>1638.7860000000001</v>
      </c>
      <c r="F1235" s="72">
        <v>37.634999999999998</v>
      </c>
      <c r="G1235" s="72">
        <v>5.4429999999999996</v>
      </c>
      <c r="H1235" s="12">
        <v>246.73500000000001</v>
      </c>
      <c r="I1235" s="72">
        <v>5.6660000000000004</v>
      </c>
      <c r="J1235" s="72">
        <v>17.943000000000001</v>
      </c>
      <c r="K1235" s="12">
        <v>155.89599999999999</v>
      </c>
      <c r="L1235" s="72">
        <v>3.58</v>
      </c>
      <c r="M1235" s="72">
        <v>17.695</v>
      </c>
      <c r="N1235" s="12">
        <v>402.63099999999997</v>
      </c>
      <c r="O1235" s="72">
        <v>9.2460000000000004</v>
      </c>
      <c r="P1235" s="72">
        <v>11.725</v>
      </c>
      <c r="Q1235" s="12">
        <v>29.268000000000001</v>
      </c>
      <c r="R1235" s="72">
        <v>0.67200000000000004</v>
      </c>
      <c r="S1235" s="72">
        <v>46.674999999999997</v>
      </c>
      <c r="T1235" s="12">
        <v>431.9</v>
      </c>
      <c r="U1235" s="72">
        <v>9.9190000000000005</v>
      </c>
      <c r="V1235" s="72">
        <v>10.922000000000001</v>
      </c>
      <c r="W1235" s="12">
        <v>1081.566</v>
      </c>
      <c r="X1235" s="72">
        <v>24.838000000000001</v>
      </c>
      <c r="Y1235" s="72">
        <v>5.7469999999999999</v>
      </c>
      <c r="Z1235" s="12">
        <v>1513.4659999999999</v>
      </c>
      <c r="AA1235" s="72">
        <v>34.756999999999998</v>
      </c>
      <c r="AB1235" s="72">
        <v>3.468</v>
      </c>
      <c r="AC1235" s="12">
        <v>3152.252</v>
      </c>
      <c r="AD1235" s="72">
        <v>72.391000000000005</v>
      </c>
      <c r="AE1235" s="72">
        <v>3.1219999999999999</v>
      </c>
      <c r="AF1235" s="12">
        <v>0</v>
      </c>
      <c r="AG1235" s="72">
        <v>0</v>
      </c>
      <c r="AH1235" s="72">
        <v>0</v>
      </c>
      <c r="AI1235" s="12">
        <v>150.04</v>
      </c>
      <c r="AJ1235" s="72">
        <v>3.4460000000000002</v>
      </c>
      <c r="AK1235" s="72">
        <v>20.073</v>
      </c>
      <c r="AL1235" s="12">
        <v>150.04</v>
      </c>
      <c r="AM1235" s="72">
        <v>3.4460000000000002</v>
      </c>
      <c r="AN1235" s="72">
        <v>20.073</v>
      </c>
      <c r="AO1235" s="12">
        <v>3302.2919999999999</v>
      </c>
      <c r="AP1235" s="72">
        <v>75.837000000000003</v>
      </c>
      <c r="AQ1235" s="72">
        <v>2.9569999999999999</v>
      </c>
      <c r="AR1235" s="12">
        <v>76.001000000000005</v>
      </c>
      <c r="AS1235" s="72">
        <v>1.7450000000000001</v>
      </c>
      <c r="AT1235" s="72">
        <v>29.010999999999999</v>
      </c>
      <c r="AU1235" s="12">
        <v>11.938000000000001</v>
      </c>
      <c r="AV1235" s="72">
        <v>0.27400000000000002</v>
      </c>
      <c r="AW1235" s="72">
        <v>67.966999999999999</v>
      </c>
      <c r="AX1235" s="12">
        <v>150.25299999999999</v>
      </c>
      <c r="AY1235" s="72">
        <v>3.4510000000000001</v>
      </c>
      <c r="AZ1235" s="72">
        <v>28.332000000000001</v>
      </c>
      <c r="BA1235" s="12">
        <v>162.191</v>
      </c>
      <c r="BB1235" s="72">
        <v>3.7250000000000001</v>
      </c>
      <c r="BC1235" s="72">
        <v>27.23</v>
      </c>
      <c r="BD1235" s="12">
        <v>59.948</v>
      </c>
      <c r="BE1235" s="72">
        <v>1.377</v>
      </c>
      <c r="BF1235" s="72">
        <v>28.768000000000001</v>
      </c>
      <c r="BG1235" s="12">
        <v>222.13900000000001</v>
      </c>
      <c r="BH1235" s="72">
        <v>5.101</v>
      </c>
      <c r="BI1235" s="72">
        <v>22.675000000000001</v>
      </c>
      <c r="BJ1235" s="12">
        <v>578.53800000000001</v>
      </c>
      <c r="BK1235" s="72">
        <v>13.286</v>
      </c>
      <c r="BL1235" s="72">
        <v>11.571</v>
      </c>
      <c r="BM1235" s="12">
        <v>175.489</v>
      </c>
      <c r="BN1235" s="72">
        <v>4.03</v>
      </c>
      <c r="BO1235" s="72">
        <v>18.856000000000002</v>
      </c>
      <c r="BP1235" s="12">
        <v>754.02700000000004</v>
      </c>
      <c r="BQ1235" s="72">
        <v>17.315999999999999</v>
      </c>
      <c r="BR1235" s="72">
        <v>9.2739999999999991</v>
      </c>
      <c r="BS1235" s="12">
        <v>1052.1669999999999</v>
      </c>
      <c r="BT1235" s="72">
        <v>24.163</v>
      </c>
      <c r="BU1235" s="72">
        <v>7.7190000000000003</v>
      </c>
      <c r="BV1235" s="12">
        <v>4354.46</v>
      </c>
      <c r="BW1235" s="72">
        <v>100</v>
      </c>
      <c r="BX1235" s="72">
        <v>3.0209999999999999</v>
      </c>
      <c r="BY1235" s="13"/>
      <c r="BZ1235" s="13"/>
    </row>
    <row r="1236" spans="1:78" ht="12.75" customHeight="1">
      <c r="A1236" s="122" t="s">
        <v>44</v>
      </c>
      <c r="B1236" s="71" t="s">
        <v>74</v>
      </c>
      <c r="C1236" s="71" t="s">
        <v>25</v>
      </c>
      <c r="D1236" s="34">
        <v>42887</v>
      </c>
      <c r="E1236" s="12">
        <v>1577.7180000000001</v>
      </c>
      <c r="F1236" s="72">
        <v>38.154000000000003</v>
      </c>
      <c r="G1236" s="72">
        <v>3.99</v>
      </c>
      <c r="H1236" s="12">
        <v>209.61600000000001</v>
      </c>
      <c r="I1236" s="72">
        <v>5.069</v>
      </c>
      <c r="J1236" s="72">
        <v>24.222999999999999</v>
      </c>
      <c r="K1236" s="12">
        <v>156.273</v>
      </c>
      <c r="L1236" s="72">
        <v>3.7789999999999999</v>
      </c>
      <c r="M1236" s="72">
        <v>25.45</v>
      </c>
      <c r="N1236" s="12">
        <v>365.88900000000001</v>
      </c>
      <c r="O1236" s="72">
        <v>8.8480000000000008</v>
      </c>
      <c r="P1236" s="72">
        <v>17.149000000000001</v>
      </c>
      <c r="Q1236" s="12">
        <v>46.491999999999997</v>
      </c>
      <c r="R1236" s="72">
        <v>1.1240000000000001</v>
      </c>
      <c r="S1236" s="72">
        <v>33.027999999999999</v>
      </c>
      <c r="T1236" s="12">
        <v>412.38099999999997</v>
      </c>
      <c r="U1236" s="72">
        <v>9.9730000000000008</v>
      </c>
      <c r="V1236" s="72">
        <v>15.913</v>
      </c>
      <c r="W1236" s="12">
        <v>1030.6489999999999</v>
      </c>
      <c r="X1236" s="72">
        <v>24.923999999999999</v>
      </c>
      <c r="Y1236" s="72">
        <v>8.08</v>
      </c>
      <c r="Z1236" s="12">
        <v>1443.03</v>
      </c>
      <c r="AA1236" s="72">
        <v>34.896000000000001</v>
      </c>
      <c r="AB1236" s="72">
        <v>5.8620000000000001</v>
      </c>
      <c r="AC1236" s="12">
        <v>3020.748</v>
      </c>
      <c r="AD1236" s="72">
        <v>73.05</v>
      </c>
      <c r="AE1236" s="72">
        <v>3.5529999999999999</v>
      </c>
      <c r="AF1236" s="12">
        <v>3.153</v>
      </c>
      <c r="AG1236" s="72">
        <v>7.5999999999999998E-2</v>
      </c>
      <c r="AH1236" s="72">
        <v>104.79600000000001</v>
      </c>
      <c r="AI1236" s="12">
        <v>130.149</v>
      </c>
      <c r="AJ1236" s="72">
        <v>3.1469999999999998</v>
      </c>
      <c r="AK1236" s="72">
        <v>20.751000000000001</v>
      </c>
      <c r="AL1236" s="12">
        <v>133.30199999999999</v>
      </c>
      <c r="AM1236" s="72">
        <v>3.2240000000000002</v>
      </c>
      <c r="AN1236" s="72">
        <v>20.312999999999999</v>
      </c>
      <c r="AO1236" s="12">
        <v>3154.0509999999999</v>
      </c>
      <c r="AP1236" s="72">
        <v>76.274000000000001</v>
      </c>
      <c r="AQ1236" s="72">
        <v>3.5430000000000001</v>
      </c>
      <c r="AR1236" s="12">
        <v>46.042000000000002</v>
      </c>
      <c r="AS1236" s="72">
        <v>1.113</v>
      </c>
      <c r="AT1236" s="72">
        <v>28.515999999999998</v>
      </c>
      <c r="AU1236" s="12">
        <v>0</v>
      </c>
      <c r="AV1236" s="72">
        <v>0</v>
      </c>
      <c r="AW1236" s="72">
        <v>0</v>
      </c>
      <c r="AX1236" s="12">
        <v>127.65300000000001</v>
      </c>
      <c r="AY1236" s="72">
        <v>3.0870000000000002</v>
      </c>
      <c r="AZ1236" s="72">
        <v>26.513000000000002</v>
      </c>
      <c r="BA1236" s="12">
        <v>127.65300000000001</v>
      </c>
      <c r="BB1236" s="72">
        <v>3.0870000000000002</v>
      </c>
      <c r="BC1236" s="72">
        <v>26.513000000000002</v>
      </c>
      <c r="BD1236" s="12">
        <v>56.398000000000003</v>
      </c>
      <c r="BE1236" s="72">
        <v>1.3640000000000001</v>
      </c>
      <c r="BF1236" s="72">
        <v>30.678000000000001</v>
      </c>
      <c r="BG1236" s="12">
        <v>184.05199999999999</v>
      </c>
      <c r="BH1236" s="72">
        <v>4.4509999999999996</v>
      </c>
      <c r="BI1236" s="72">
        <v>21.317</v>
      </c>
      <c r="BJ1236" s="12">
        <v>547.86699999999996</v>
      </c>
      <c r="BK1236" s="72">
        <v>13.249000000000001</v>
      </c>
      <c r="BL1236" s="72">
        <v>8.7919999999999998</v>
      </c>
      <c r="BM1236" s="12">
        <v>203.167</v>
      </c>
      <c r="BN1236" s="72">
        <v>4.9130000000000003</v>
      </c>
      <c r="BO1236" s="72">
        <v>17.292999999999999</v>
      </c>
      <c r="BP1236" s="12">
        <v>751.03399999999999</v>
      </c>
      <c r="BQ1236" s="72">
        <v>18.161999999999999</v>
      </c>
      <c r="BR1236" s="72">
        <v>7.5549999999999997</v>
      </c>
      <c r="BS1236" s="12">
        <v>981.12800000000004</v>
      </c>
      <c r="BT1236" s="72">
        <v>23.725999999999999</v>
      </c>
      <c r="BU1236" s="72">
        <v>6.8159999999999998</v>
      </c>
      <c r="BV1236" s="12">
        <v>4135.1790000000001</v>
      </c>
      <c r="BW1236" s="72">
        <v>100</v>
      </c>
      <c r="BX1236" s="72">
        <v>2.9489999999999998</v>
      </c>
      <c r="BY1236" s="13"/>
      <c r="BZ1236" s="13"/>
    </row>
    <row r="1237" spans="1:78" ht="12.75" customHeight="1">
      <c r="A1237" s="122" t="s">
        <v>44</v>
      </c>
      <c r="B1237" s="71" t="s">
        <v>74</v>
      </c>
      <c r="C1237" s="71" t="s">
        <v>25</v>
      </c>
      <c r="D1237" s="34">
        <v>43344</v>
      </c>
      <c r="E1237" s="12">
        <v>1734.903</v>
      </c>
      <c r="F1237" s="72">
        <v>40.1</v>
      </c>
      <c r="G1237" s="72">
        <v>4.0590000000000002</v>
      </c>
      <c r="H1237" s="12">
        <v>184.47800000000001</v>
      </c>
      <c r="I1237" s="72">
        <v>4.2640000000000002</v>
      </c>
      <c r="J1237" s="72">
        <v>27.311</v>
      </c>
      <c r="K1237" s="12">
        <v>124.244</v>
      </c>
      <c r="L1237" s="72">
        <v>2.8719999999999999</v>
      </c>
      <c r="M1237" s="72">
        <v>24.100999999999999</v>
      </c>
      <c r="N1237" s="12">
        <v>308.72199999999998</v>
      </c>
      <c r="O1237" s="72">
        <v>7.1360000000000001</v>
      </c>
      <c r="P1237" s="72">
        <v>19.350999999999999</v>
      </c>
      <c r="Q1237" s="12">
        <v>14.718</v>
      </c>
      <c r="R1237" s="72">
        <v>0.34</v>
      </c>
      <c r="S1237" s="72">
        <v>84.894000000000005</v>
      </c>
      <c r="T1237" s="12">
        <v>323.44</v>
      </c>
      <c r="U1237" s="72">
        <v>7.476</v>
      </c>
      <c r="V1237" s="72">
        <v>20.538</v>
      </c>
      <c r="W1237" s="12">
        <v>1039.48</v>
      </c>
      <c r="X1237" s="72">
        <v>24.026</v>
      </c>
      <c r="Y1237" s="72">
        <v>9.2309999999999999</v>
      </c>
      <c r="Z1237" s="12">
        <v>1362.92</v>
      </c>
      <c r="AA1237" s="72">
        <v>31.501999999999999</v>
      </c>
      <c r="AB1237" s="72">
        <v>7.8490000000000002</v>
      </c>
      <c r="AC1237" s="12">
        <v>3097.8240000000001</v>
      </c>
      <c r="AD1237" s="72">
        <v>71.602999999999994</v>
      </c>
      <c r="AE1237" s="72">
        <v>4.0510000000000002</v>
      </c>
      <c r="AF1237" s="12">
        <v>8.6199999999999992</v>
      </c>
      <c r="AG1237" s="72">
        <v>0.19900000000000001</v>
      </c>
      <c r="AH1237" s="72">
        <v>106.02500000000001</v>
      </c>
      <c r="AI1237" s="12">
        <v>128.16900000000001</v>
      </c>
      <c r="AJ1237" s="72">
        <v>2.9620000000000002</v>
      </c>
      <c r="AK1237" s="72">
        <v>17.66</v>
      </c>
      <c r="AL1237" s="12">
        <v>136.78899999999999</v>
      </c>
      <c r="AM1237" s="72">
        <v>3.1619999999999999</v>
      </c>
      <c r="AN1237" s="72">
        <v>17.82</v>
      </c>
      <c r="AO1237" s="12">
        <v>3234.6129999999998</v>
      </c>
      <c r="AP1237" s="72">
        <v>74.765000000000001</v>
      </c>
      <c r="AQ1237" s="72">
        <v>4.125</v>
      </c>
      <c r="AR1237" s="12">
        <v>60.332999999999998</v>
      </c>
      <c r="AS1237" s="72">
        <v>1.395</v>
      </c>
      <c r="AT1237" s="72">
        <v>34.226999999999997</v>
      </c>
      <c r="AU1237" s="12">
        <v>12.225</v>
      </c>
      <c r="AV1237" s="72">
        <v>0.28299999999999997</v>
      </c>
      <c r="AW1237" s="72">
        <v>68.483000000000004</v>
      </c>
      <c r="AX1237" s="12">
        <v>123.831</v>
      </c>
      <c r="AY1237" s="72">
        <v>2.8620000000000001</v>
      </c>
      <c r="AZ1237" s="72">
        <v>24.184999999999999</v>
      </c>
      <c r="BA1237" s="12">
        <v>136.05600000000001</v>
      </c>
      <c r="BB1237" s="72">
        <v>3.145</v>
      </c>
      <c r="BC1237" s="72">
        <v>21.986999999999998</v>
      </c>
      <c r="BD1237" s="12">
        <v>121.374</v>
      </c>
      <c r="BE1237" s="72">
        <v>2.8050000000000002</v>
      </c>
      <c r="BF1237" s="72">
        <v>21.135999999999999</v>
      </c>
      <c r="BG1237" s="12">
        <v>257.43</v>
      </c>
      <c r="BH1237" s="72">
        <v>5.95</v>
      </c>
      <c r="BI1237" s="72">
        <v>12.922000000000001</v>
      </c>
      <c r="BJ1237" s="12">
        <v>599.55700000000002</v>
      </c>
      <c r="BK1237" s="72">
        <v>13.858000000000001</v>
      </c>
      <c r="BL1237" s="72">
        <v>9.2569999999999997</v>
      </c>
      <c r="BM1237" s="12">
        <v>174.46199999999999</v>
      </c>
      <c r="BN1237" s="72">
        <v>4.0330000000000004</v>
      </c>
      <c r="BO1237" s="72">
        <v>16.635000000000002</v>
      </c>
      <c r="BP1237" s="12">
        <v>774.01900000000001</v>
      </c>
      <c r="BQ1237" s="72">
        <v>17.890999999999998</v>
      </c>
      <c r="BR1237" s="72">
        <v>8.6210000000000004</v>
      </c>
      <c r="BS1237" s="12">
        <v>1091.7819999999999</v>
      </c>
      <c r="BT1237" s="72">
        <v>25.234999999999999</v>
      </c>
      <c r="BU1237" s="72">
        <v>7.6470000000000002</v>
      </c>
      <c r="BV1237" s="12">
        <v>4326.3950000000004</v>
      </c>
      <c r="BW1237" s="72">
        <v>100</v>
      </c>
      <c r="BX1237" s="72">
        <v>4.3360000000000003</v>
      </c>
      <c r="BY1237" s="13"/>
      <c r="BZ1237" s="13"/>
    </row>
    <row r="1238" spans="1:78" ht="12.75" customHeight="1">
      <c r="A1238" s="122" t="s">
        <v>44</v>
      </c>
      <c r="B1238" s="71" t="s">
        <v>74</v>
      </c>
      <c r="C1238" s="71" t="s">
        <v>25</v>
      </c>
      <c r="D1238" s="34">
        <v>43435</v>
      </c>
      <c r="E1238" s="12">
        <v>1717.924</v>
      </c>
      <c r="F1238" s="72">
        <v>38.750999999999998</v>
      </c>
      <c r="G1238" s="72">
        <v>3.8740000000000001</v>
      </c>
      <c r="H1238" s="12">
        <v>142.52500000000001</v>
      </c>
      <c r="I1238" s="72">
        <v>3.2149999999999999</v>
      </c>
      <c r="J1238" s="72">
        <v>29.806999999999999</v>
      </c>
      <c r="K1238" s="12">
        <v>173.863</v>
      </c>
      <c r="L1238" s="72">
        <v>3.9220000000000002</v>
      </c>
      <c r="M1238" s="72">
        <v>19.062999999999999</v>
      </c>
      <c r="N1238" s="12">
        <v>316.387</v>
      </c>
      <c r="O1238" s="72">
        <v>7.1369999999999996</v>
      </c>
      <c r="P1238" s="72">
        <v>15.493</v>
      </c>
      <c r="Q1238" s="12">
        <v>7.0259999999999998</v>
      </c>
      <c r="R1238" s="72">
        <v>0.158</v>
      </c>
      <c r="S1238" s="72">
        <v>102.64400000000001</v>
      </c>
      <c r="T1238" s="12">
        <v>323.41399999999999</v>
      </c>
      <c r="U1238" s="72">
        <v>7.2949999999999999</v>
      </c>
      <c r="V1238" s="72">
        <v>15.58</v>
      </c>
      <c r="W1238" s="12">
        <v>1210.0709999999999</v>
      </c>
      <c r="X1238" s="72">
        <v>27.295000000000002</v>
      </c>
      <c r="Y1238" s="72">
        <v>4.6820000000000004</v>
      </c>
      <c r="Z1238" s="12">
        <v>1533.4849999999999</v>
      </c>
      <c r="AA1238" s="72">
        <v>34.590000000000003</v>
      </c>
      <c r="AB1238" s="72">
        <v>3.4020000000000001</v>
      </c>
      <c r="AC1238" s="12">
        <v>3251.4090000000001</v>
      </c>
      <c r="AD1238" s="72">
        <v>73.340999999999994</v>
      </c>
      <c r="AE1238" s="72">
        <v>2.4249999999999998</v>
      </c>
      <c r="AF1238" s="12">
        <v>0.89</v>
      </c>
      <c r="AG1238" s="72">
        <v>0.02</v>
      </c>
      <c r="AH1238" s="72">
        <v>109.505</v>
      </c>
      <c r="AI1238" s="12">
        <v>102.90300000000001</v>
      </c>
      <c r="AJ1238" s="72">
        <v>2.3210000000000002</v>
      </c>
      <c r="AK1238" s="72">
        <v>26.327999999999999</v>
      </c>
      <c r="AL1238" s="12">
        <v>103.79300000000001</v>
      </c>
      <c r="AM1238" s="72">
        <v>2.3410000000000002</v>
      </c>
      <c r="AN1238" s="72">
        <v>26.085999999999999</v>
      </c>
      <c r="AO1238" s="12">
        <v>3355.2020000000002</v>
      </c>
      <c r="AP1238" s="72">
        <v>75.682000000000002</v>
      </c>
      <c r="AQ1238" s="72">
        <v>2.5449999999999999</v>
      </c>
      <c r="AR1238" s="12">
        <v>48.707999999999998</v>
      </c>
      <c r="AS1238" s="72">
        <v>1.099</v>
      </c>
      <c r="AT1238" s="72">
        <v>43.031999999999996</v>
      </c>
      <c r="AU1238" s="12">
        <v>19.312000000000001</v>
      </c>
      <c r="AV1238" s="72">
        <v>0.436</v>
      </c>
      <c r="AW1238" s="72">
        <v>57.658999999999999</v>
      </c>
      <c r="AX1238" s="12">
        <v>140.208</v>
      </c>
      <c r="AY1238" s="72">
        <v>3.1629999999999998</v>
      </c>
      <c r="AZ1238" s="72">
        <v>23.475999999999999</v>
      </c>
      <c r="BA1238" s="12">
        <v>159.51900000000001</v>
      </c>
      <c r="BB1238" s="72">
        <v>3.5979999999999999</v>
      </c>
      <c r="BC1238" s="72">
        <v>22.670999999999999</v>
      </c>
      <c r="BD1238" s="12">
        <v>76.605000000000004</v>
      </c>
      <c r="BE1238" s="72">
        <v>1.728</v>
      </c>
      <c r="BF1238" s="72">
        <v>36.329000000000001</v>
      </c>
      <c r="BG1238" s="12">
        <v>236.125</v>
      </c>
      <c r="BH1238" s="72">
        <v>5.3259999999999996</v>
      </c>
      <c r="BI1238" s="72">
        <v>17.844000000000001</v>
      </c>
      <c r="BJ1238" s="12">
        <v>567.75099999999998</v>
      </c>
      <c r="BK1238" s="72">
        <v>12.807</v>
      </c>
      <c r="BL1238" s="72">
        <v>11.45</v>
      </c>
      <c r="BM1238" s="12">
        <v>225.51</v>
      </c>
      <c r="BN1238" s="72">
        <v>5.0869999999999997</v>
      </c>
      <c r="BO1238" s="72">
        <v>18.841999999999999</v>
      </c>
      <c r="BP1238" s="12">
        <v>793.26</v>
      </c>
      <c r="BQ1238" s="72">
        <v>17.893000000000001</v>
      </c>
      <c r="BR1238" s="72">
        <v>7.8</v>
      </c>
      <c r="BS1238" s="12">
        <v>1078.0930000000001</v>
      </c>
      <c r="BT1238" s="72">
        <v>24.318000000000001</v>
      </c>
      <c r="BU1238" s="72">
        <v>6.4139999999999997</v>
      </c>
      <c r="BV1238" s="12">
        <v>4433.2950000000001</v>
      </c>
      <c r="BW1238" s="72">
        <v>100</v>
      </c>
      <c r="BX1238" s="72">
        <v>2.5779999999999998</v>
      </c>
      <c r="BY1238" s="13"/>
      <c r="BZ1238" s="13"/>
    </row>
    <row r="1239" spans="1:78" ht="12.75" customHeight="1">
      <c r="A1239" s="122" t="s">
        <v>44</v>
      </c>
      <c r="B1239" s="71" t="s">
        <v>74</v>
      </c>
      <c r="C1239" s="71" t="s">
        <v>25</v>
      </c>
      <c r="D1239" s="34">
        <v>43525</v>
      </c>
      <c r="E1239" s="12">
        <v>1898.34</v>
      </c>
      <c r="F1239" s="72">
        <v>42.491999999999997</v>
      </c>
      <c r="G1239" s="72">
        <v>4.8979999999999997</v>
      </c>
      <c r="H1239" s="12">
        <v>122.539</v>
      </c>
      <c r="I1239" s="72">
        <v>2.7429999999999999</v>
      </c>
      <c r="J1239" s="72">
        <v>24.698</v>
      </c>
      <c r="K1239" s="12">
        <v>159.745</v>
      </c>
      <c r="L1239" s="72">
        <v>3.5760000000000001</v>
      </c>
      <c r="M1239" s="72">
        <v>23.978000000000002</v>
      </c>
      <c r="N1239" s="12">
        <v>299.608</v>
      </c>
      <c r="O1239" s="72">
        <v>6.7060000000000004</v>
      </c>
      <c r="P1239" s="72">
        <v>15.891</v>
      </c>
      <c r="Q1239" s="12">
        <v>0</v>
      </c>
      <c r="R1239" s="72">
        <v>0</v>
      </c>
      <c r="S1239" s="72">
        <v>0</v>
      </c>
      <c r="T1239" s="12">
        <v>299.608</v>
      </c>
      <c r="U1239" s="72">
        <v>6.7060000000000004</v>
      </c>
      <c r="V1239" s="72">
        <v>15.891</v>
      </c>
      <c r="W1239" s="12">
        <v>1164.1189999999999</v>
      </c>
      <c r="X1239" s="72">
        <v>26.056999999999999</v>
      </c>
      <c r="Y1239" s="72">
        <v>6.9279999999999999</v>
      </c>
      <c r="Z1239" s="12">
        <v>1463.7280000000001</v>
      </c>
      <c r="AA1239" s="72">
        <v>32.764000000000003</v>
      </c>
      <c r="AB1239" s="72">
        <v>5.0949999999999998</v>
      </c>
      <c r="AC1239" s="12">
        <v>3362.0680000000002</v>
      </c>
      <c r="AD1239" s="72">
        <v>75.256</v>
      </c>
      <c r="AE1239" s="72">
        <v>3.2189999999999999</v>
      </c>
      <c r="AF1239" s="12">
        <v>17.329000000000001</v>
      </c>
      <c r="AG1239" s="72">
        <v>0.38800000000000001</v>
      </c>
      <c r="AH1239" s="72">
        <v>86.03</v>
      </c>
      <c r="AI1239" s="12">
        <v>90.998000000000005</v>
      </c>
      <c r="AJ1239" s="72">
        <v>2.0369999999999999</v>
      </c>
      <c r="AK1239" s="72">
        <v>33.811999999999998</v>
      </c>
      <c r="AL1239" s="12">
        <v>108.327</v>
      </c>
      <c r="AM1239" s="72">
        <v>2.4249999999999998</v>
      </c>
      <c r="AN1239" s="72">
        <v>34.045999999999999</v>
      </c>
      <c r="AO1239" s="12">
        <v>3470.395</v>
      </c>
      <c r="AP1239" s="72">
        <v>77.680000000000007</v>
      </c>
      <c r="AQ1239" s="72">
        <v>3.4710000000000001</v>
      </c>
      <c r="AR1239" s="12">
        <v>24.853999999999999</v>
      </c>
      <c r="AS1239" s="72">
        <v>0.55600000000000005</v>
      </c>
      <c r="AT1239" s="72">
        <v>46.521000000000001</v>
      </c>
      <c r="AU1239" s="12">
        <v>1.488</v>
      </c>
      <c r="AV1239" s="72">
        <v>3.3000000000000002E-2</v>
      </c>
      <c r="AW1239" s="72">
        <v>105.35899999999999</v>
      </c>
      <c r="AX1239" s="12">
        <v>203.49799999999999</v>
      </c>
      <c r="AY1239" s="72">
        <v>4.5549999999999997</v>
      </c>
      <c r="AZ1239" s="72">
        <v>29.922000000000001</v>
      </c>
      <c r="BA1239" s="12">
        <v>204.98500000000001</v>
      </c>
      <c r="BB1239" s="72">
        <v>4.5880000000000001</v>
      </c>
      <c r="BC1239" s="72">
        <v>29.704000000000001</v>
      </c>
      <c r="BD1239" s="12">
        <v>96.834000000000003</v>
      </c>
      <c r="BE1239" s="72">
        <v>2.1680000000000001</v>
      </c>
      <c r="BF1239" s="72">
        <v>40.704999999999998</v>
      </c>
      <c r="BG1239" s="12">
        <v>301.81900000000002</v>
      </c>
      <c r="BH1239" s="72">
        <v>6.7560000000000002</v>
      </c>
      <c r="BI1239" s="72">
        <v>21.681000000000001</v>
      </c>
      <c r="BJ1239" s="12">
        <v>526.33399999999995</v>
      </c>
      <c r="BK1239" s="72">
        <v>11.781000000000001</v>
      </c>
      <c r="BL1239" s="72">
        <v>11.532</v>
      </c>
      <c r="BM1239" s="12">
        <v>144.13</v>
      </c>
      <c r="BN1239" s="72">
        <v>3.226</v>
      </c>
      <c r="BO1239" s="72">
        <v>19.774000000000001</v>
      </c>
      <c r="BP1239" s="12">
        <v>670.46400000000006</v>
      </c>
      <c r="BQ1239" s="72">
        <v>15.007</v>
      </c>
      <c r="BR1239" s="72">
        <v>8.3260000000000005</v>
      </c>
      <c r="BS1239" s="12">
        <v>997.13699999999994</v>
      </c>
      <c r="BT1239" s="72">
        <v>22.32</v>
      </c>
      <c r="BU1239" s="72">
        <v>5.4390000000000001</v>
      </c>
      <c r="BV1239" s="12">
        <v>4467.5320000000002</v>
      </c>
      <c r="BW1239" s="72">
        <v>100</v>
      </c>
      <c r="BX1239" s="72">
        <v>3.036</v>
      </c>
      <c r="BY1239" s="13"/>
      <c r="BZ1239" s="13"/>
    </row>
    <row r="1240" spans="1:78" ht="12.75" customHeight="1">
      <c r="A1240" s="122" t="s">
        <v>44</v>
      </c>
      <c r="B1240" s="71" t="s">
        <v>74</v>
      </c>
      <c r="C1240" s="71" t="s">
        <v>25</v>
      </c>
      <c r="D1240" s="34">
        <v>43617</v>
      </c>
      <c r="E1240" s="12">
        <v>1869.998</v>
      </c>
      <c r="F1240" s="72">
        <v>42.110999999999997</v>
      </c>
      <c r="G1240" s="72">
        <v>5.12</v>
      </c>
      <c r="H1240" s="12">
        <v>219.286</v>
      </c>
      <c r="I1240" s="72">
        <v>4.9379999999999997</v>
      </c>
      <c r="J1240" s="72">
        <v>20.466000000000001</v>
      </c>
      <c r="K1240" s="12">
        <v>182.01499999999999</v>
      </c>
      <c r="L1240" s="72">
        <v>4.0990000000000002</v>
      </c>
      <c r="M1240" s="72">
        <v>20.901</v>
      </c>
      <c r="N1240" s="12">
        <v>408.92500000000001</v>
      </c>
      <c r="O1240" s="72">
        <v>9.2089999999999996</v>
      </c>
      <c r="P1240" s="72">
        <v>14.872999999999999</v>
      </c>
      <c r="Q1240" s="12">
        <v>30.327000000000002</v>
      </c>
      <c r="R1240" s="72">
        <v>0.68300000000000005</v>
      </c>
      <c r="S1240" s="72">
        <v>50.747</v>
      </c>
      <c r="T1240" s="12">
        <v>439.25200000000001</v>
      </c>
      <c r="U1240" s="72">
        <v>9.8919999999999995</v>
      </c>
      <c r="V1240" s="72">
        <v>12.819000000000001</v>
      </c>
      <c r="W1240" s="12">
        <v>990.87599999999998</v>
      </c>
      <c r="X1240" s="72">
        <v>22.314</v>
      </c>
      <c r="Y1240" s="72">
        <v>6.3630000000000004</v>
      </c>
      <c r="Z1240" s="12">
        <v>1430.1279999999999</v>
      </c>
      <c r="AA1240" s="72">
        <v>32.204999999999998</v>
      </c>
      <c r="AB1240" s="72">
        <v>4.7930000000000001</v>
      </c>
      <c r="AC1240" s="12">
        <v>3300.125</v>
      </c>
      <c r="AD1240" s="72">
        <v>74.316000000000003</v>
      </c>
      <c r="AE1240" s="72">
        <v>3.8410000000000002</v>
      </c>
      <c r="AF1240" s="12">
        <v>3.7509999999999999</v>
      </c>
      <c r="AG1240" s="72">
        <v>8.4000000000000005E-2</v>
      </c>
      <c r="AH1240" s="72">
        <v>121.803</v>
      </c>
      <c r="AI1240" s="12">
        <v>119.86499999999999</v>
      </c>
      <c r="AJ1240" s="72">
        <v>2.6989999999999998</v>
      </c>
      <c r="AK1240" s="72">
        <v>19.977</v>
      </c>
      <c r="AL1240" s="12">
        <v>123.616</v>
      </c>
      <c r="AM1240" s="72">
        <v>2.7839999999999998</v>
      </c>
      <c r="AN1240" s="72">
        <v>18.579000000000001</v>
      </c>
      <c r="AO1240" s="12">
        <v>3423.741</v>
      </c>
      <c r="AP1240" s="72">
        <v>77.099000000000004</v>
      </c>
      <c r="AQ1240" s="72">
        <v>3.8290000000000002</v>
      </c>
      <c r="AR1240" s="12">
        <v>33.46</v>
      </c>
      <c r="AS1240" s="72">
        <v>0.753</v>
      </c>
      <c r="AT1240" s="72">
        <v>53.537999999999997</v>
      </c>
      <c r="AU1240" s="12">
        <v>13.62</v>
      </c>
      <c r="AV1240" s="72">
        <v>0.307</v>
      </c>
      <c r="AW1240" s="72">
        <v>76.218999999999994</v>
      </c>
      <c r="AX1240" s="12">
        <v>129.512</v>
      </c>
      <c r="AY1240" s="72">
        <v>2.9159999999999999</v>
      </c>
      <c r="AZ1240" s="72">
        <v>28.064</v>
      </c>
      <c r="BA1240" s="12">
        <v>143.13200000000001</v>
      </c>
      <c r="BB1240" s="72">
        <v>3.2229999999999999</v>
      </c>
      <c r="BC1240" s="72">
        <v>26.431999999999999</v>
      </c>
      <c r="BD1240" s="12">
        <v>22.760999999999999</v>
      </c>
      <c r="BE1240" s="72">
        <v>0.51300000000000001</v>
      </c>
      <c r="BF1240" s="72">
        <v>57.631</v>
      </c>
      <c r="BG1240" s="12">
        <v>165.893</v>
      </c>
      <c r="BH1240" s="72">
        <v>3.7360000000000002</v>
      </c>
      <c r="BI1240" s="72">
        <v>22.242000000000001</v>
      </c>
      <c r="BJ1240" s="12">
        <v>625.61900000000003</v>
      </c>
      <c r="BK1240" s="72">
        <v>14.087999999999999</v>
      </c>
      <c r="BL1240" s="72">
        <v>8.9600000000000009</v>
      </c>
      <c r="BM1240" s="12">
        <v>191.971</v>
      </c>
      <c r="BN1240" s="72">
        <v>4.3230000000000004</v>
      </c>
      <c r="BO1240" s="72">
        <v>17.327999999999999</v>
      </c>
      <c r="BP1240" s="12">
        <v>817.59</v>
      </c>
      <c r="BQ1240" s="72">
        <v>18.411000000000001</v>
      </c>
      <c r="BR1240" s="72">
        <v>6.992</v>
      </c>
      <c r="BS1240" s="12">
        <v>1016.943</v>
      </c>
      <c r="BT1240" s="72">
        <v>22.901</v>
      </c>
      <c r="BU1240" s="72">
        <v>5.9749999999999996</v>
      </c>
      <c r="BV1240" s="12">
        <v>4440.6850000000004</v>
      </c>
      <c r="BW1240" s="72">
        <v>100</v>
      </c>
      <c r="BX1240" s="72">
        <v>2.863</v>
      </c>
      <c r="BY1240" s="13"/>
      <c r="BZ1240" s="13"/>
    </row>
    <row r="1241" spans="1:78" ht="12.75" customHeight="1">
      <c r="A1241" s="122" t="s">
        <v>44</v>
      </c>
      <c r="B1241" s="71" t="s">
        <v>74</v>
      </c>
      <c r="C1241" s="71" t="s">
        <v>25</v>
      </c>
      <c r="D1241" s="34">
        <v>44075</v>
      </c>
      <c r="E1241" s="12">
        <v>1759.2860000000001</v>
      </c>
      <c r="F1241" s="72">
        <v>39.981000000000002</v>
      </c>
      <c r="G1241" s="72">
        <v>4.8129999999999997</v>
      </c>
      <c r="H1241" s="12">
        <v>111.00700000000001</v>
      </c>
      <c r="I1241" s="72">
        <v>2.5230000000000001</v>
      </c>
      <c r="J1241" s="72">
        <v>32.435000000000002</v>
      </c>
      <c r="K1241" s="12">
        <v>119.67</v>
      </c>
      <c r="L1241" s="72">
        <v>2.72</v>
      </c>
      <c r="M1241" s="72">
        <v>32.933</v>
      </c>
      <c r="N1241" s="12">
        <v>230.67699999999999</v>
      </c>
      <c r="O1241" s="72">
        <v>5.242</v>
      </c>
      <c r="P1241" s="72">
        <v>23.472999999999999</v>
      </c>
      <c r="Q1241" s="12">
        <v>8.8580000000000005</v>
      </c>
      <c r="R1241" s="72">
        <v>0.20100000000000001</v>
      </c>
      <c r="S1241" s="72">
        <v>69.888999999999996</v>
      </c>
      <c r="T1241" s="12">
        <v>239.535</v>
      </c>
      <c r="U1241" s="72">
        <v>5.444</v>
      </c>
      <c r="V1241" s="72">
        <v>23.751000000000001</v>
      </c>
      <c r="W1241" s="12">
        <v>1058.17</v>
      </c>
      <c r="X1241" s="72">
        <v>24.047999999999998</v>
      </c>
      <c r="Y1241" s="72">
        <v>7.5119999999999996</v>
      </c>
      <c r="Z1241" s="12">
        <v>1297.7049999999999</v>
      </c>
      <c r="AA1241" s="72">
        <v>29.491</v>
      </c>
      <c r="AB1241" s="72">
        <v>5.8920000000000003</v>
      </c>
      <c r="AC1241" s="12">
        <v>3056.991</v>
      </c>
      <c r="AD1241" s="72">
        <v>69.472999999999999</v>
      </c>
      <c r="AE1241" s="72">
        <v>3.339</v>
      </c>
      <c r="AF1241" s="12">
        <v>26.146000000000001</v>
      </c>
      <c r="AG1241" s="72">
        <v>0.59399999999999997</v>
      </c>
      <c r="AH1241" s="72">
        <v>75.683999999999997</v>
      </c>
      <c r="AI1241" s="12">
        <v>170.489</v>
      </c>
      <c r="AJ1241" s="72">
        <v>3.875</v>
      </c>
      <c r="AK1241" s="72">
        <v>19.888999999999999</v>
      </c>
      <c r="AL1241" s="12">
        <v>196.63499999999999</v>
      </c>
      <c r="AM1241" s="72">
        <v>4.4690000000000003</v>
      </c>
      <c r="AN1241" s="72">
        <v>16.721</v>
      </c>
      <c r="AO1241" s="12">
        <v>3253.6260000000002</v>
      </c>
      <c r="AP1241" s="72">
        <v>73.941000000000003</v>
      </c>
      <c r="AQ1241" s="72">
        <v>3.516</v>
      </c>
      <c r="AR1241" s="12">
        <v>107.09699999999999</v>
      </c>
      <c r="AS1241" s="72">
        <v>2.4340000000000002</v>
      </c>
      <c r="AT1241" s="72">
        <v>33.182000000000002</v>
      </c>
      <c r="AU1241" s="12">
        <v>10.832000000000001</v>
      </c>
      <c r="AV1241" s="72">
        <v>0.246</v>
      </c>
      <c r="AW1241" s="72">
        <v>55.375999999999998</v>
      </c>
      <c r="AX1241" s="12">
        <v>196.553</v>
      </c>
      <c r="AY1241" s="72">
        <v>4.4669999999999996</v>
      </c>
      <c r="AZ1241" s="72">
        <v>25.204000000000001</v>
      </c>
      <c r="BA1241" s="12">
        <v>207.38499999999999</v>
      </c>
      <c r="BB1241" s="72">
        <v>4.7130000000000001</v>
      </c>
      <c r="BC1241" s="72">
        <v>23.876999999999999</v>
      </c>
      <c r="BD1241" s="12">
        <v>37.1</v>
      </c>
      <c r="BE1241" s="72">
        <v>0.84299999999999997</v>
      </c>
      <c r="BF1241" s="72">
        <v>57.476999999999997</v>
      </c>
      <c r="BG1241" s="12">
        <v>244.48500000000001</v>
      </c>
      <c r="BH1241" s="72">
        <v>5.556</v>
      </c>
      <c r="BI1241" s="72">
        <v>22.004999999999999</v>
      </c>
      <c r="BJ1241" s="12">
        <v>534.17600000000004</v>
      </c>
      <c r="BK1241" s="72">
        <v>12.14</v>
      </c>
      <c r="BL1241" s="72">
        <v>13.029</v>
      </c>
      <c r="BM1241" s="12">
        <v>260.89100000000002</v>
      </c>
      <c r="BN1241" s="72">
        <v>5.9290000000000003</v>
      </c>
      <c r="BO1241" s="72">
        <v>16.515999999999998</v>
      </c>
      <c r="BP1241" s="12">
        <v>795.06700000000001</v>
      </c>
      <c r="BQ1241" s="72">
        <v>18.068999999999999</v>
      </c>
      <c r="BR1241" s="72">
        <v>11.23</v>
      </c>
      <c r="BS1241" s="12">
        <v>1146.6489999999999</v>
      </c>
      <c r="BT1241" s="72">
        <v>26.059000000000001</v>
      </c>
      <c r="BU1241" s="72">
        <v>7.1879999999999997</v>
      </c>
      <c r="BV1241" s="12">
        <v>4400.2749999999996</v>
      </c>
      <c r="BW1241" s="72">
        <v>100</v>
      </c>
      <c r="BX1241" s="72">
        <v>3.2890000000000001</v>
      </c>
      <c r="BY1241" s="13"/>
      <c r="BZ1241" s="13"/>
    </row>
    <row r="1242" spans="1:78" ht="12.75" customHeight="1">
      <c r="A1242" s="122" t="s">
        <v>44</v>
      </c>
      <c r="B1242" s="71" t="s">
        <v>74</v>
      </c>
      <c r="C1242" s="71" t="s">
        <v>25</v>
      </c>
      <c r="D1242" s="34">
        <v>44166</v>
      </c>
      <c r="E1242" s="12">
        <v>1714.9649999999999</v>
      </c>
      <c r="F1242" s="72">
        <v>40.271000000000001</v>
      </c>
      <c r="G1242" s="72">
        <v>4.4050000000000002</v>
      </c>
      <c r="H1242" s="12">
        <v>223.333</v>
      </c>
      <c r="I1242" s="72">
        <v>5.2439999999999998</v>
      </c>
      <c r="J1242" s="72">
        <v>26.681000000000001</v>
      </c>
      <c r="K1242" s="12">
        <v>139.916</v>
      </c>
      <c r="L1242" s="72">
        <v>3.286</v>
      </c>
      <c r="M1242" s="72">
        <v>32.530999999999999</v>
      </c>
      <c r="N1242" s="12">
        <v>363.24900000000002</v>
      </c>
      <c r="O1242" s="72">
        <v>8.5299999999999994</v>
      </c>
      <c r="P1242" s="72">
        <v>20.36</v>
      </c>
      <c r="Q1242" s="12">
        <v>12.973000000000001</v>
      </c>
      <c r="R1242" s="72">
        <v>0.30499999999999999</v>
      </c>
      <c r="S1242" s="72">
        <v>101.239</v>
      </c>
      <c r="T1242" s="12">
        <v>376.22199999999998</v>
      </c>
      <c r="U1242" s="72">
        <v>8.8350000000000009</v>
      </c>
      <c r="V1242" s="72">
        <v>21.062999999999999</v>
      </c>
      <c r="W1242" s="12">
        <v>972.21900000000005</v>
      </c>
      <c r="X1242" s="72">
        <v>22.83</v>
      </c>
      <c r="Y1242" s="72">
        <v>8.27</v>
      </c>
      <c r="Z1242" s="12">
        <v>1348.441</v>
      </c>
      <c r="AA1242" s="72">
        <v>31.664000000000001</v>
      </c>
      <c r="AB1242" s="72">
        <v>8.8859999999999992</v>
      </c>
      <c r="AC1242" s="12">
        <v>3063.4059999999999</v>
      </c>
      <c r="AD1242" s="72">
        <v>71.936000000000007</v>
      </c>
      <c r="AE1242" s="72">
        <v>4.2720000000000002</v>
      </c>
      <c r="AF1242" s="12">
        <v>15.864000000000001</v>
      </c>
      <c r="AG1242" s="72">
        <v>0.373</v>
      </c>
      <c r="AH1242" s="72">
        <v>107.64700000000001</v>
      </c>
      <c r="AI1242" s="12">
        <v>196.774</v>
      </c>
      <c r="AJ1242" s="72">
        <v>4.6210000000000004</v>
      </c>
      <c r="AK1242" s="72">
        <v>20.391999999999999</v>
      </c>
      <c r="AL1242" s="12">
        <v>212.63800000000001</v>
      </c>
      <c r="AM1242" s="72">
        <v>4.9930000000000003</v>
      </c>
      <c r="AN1242" s="72">
        <v>18.463999999999999</v>
      </c>
      <c r="AO1242" s="12">
        <v>3276.0439999999999</v>
      </c>
      <c r="AP1242" s="72">
        <v>76.929000000000002</v>
      </c>
      <c r="AQ1242" s="72">
        <v>4.202</v>
      </c>
      <c r="AR1242" s="12">
        <v>67.424999999999997</v>
      </c>
      <c r="AS1242" s="72">
        <v>1.583</v>
      </c>
      <c r="AT1242" s="72">
        <v>40.963999999999999</v>
      </c>
      <c r="AU1242" s="12">
        <v>6.1920000000000002</v>
      </c>
      <c r="AV1242" s="72">
        <v>0.14499999999999999</v>
      </c>
      <c r="AW1242" s="72">
        <v>78.299000000000007</v>
      </c>
      <c r="AX1242" s="12">
        <v>150.32300000000001</v>
      </c>
      <c r="AY1242" s="72">
        <v>3.53</v>
      </c>
      <c r="AZ1242" s="72">
        <v>49.627000000000002</v>
      </c>
      <c r="BA1242" s="12">
        <v>156.51400000000001</v>
      </c>
      <c r="BB1242" s="72">
        <v>3.6749999999999998</v>
      </c>
      <c r="BC1242" s="72">
        <v>47.271999999999998</v>
      </c>
      <c r="BD1242" s="12">
        <v>73.082999999999998</v>
      </c>
      <c r="BE1242" s="72">
        <v>1.716</v>
      </c>
      <c r="BF1242" s="72">
        <v>36.494</v>
      </c>
      <c r="BG1242" s="12">
        <v>229.59700000000001</v>
      </c>
      <c r="BH1242" s="72">
        <v>5.391</v>
      </c>
      <c r="BI1242" s="72">
        <v>32.825000000000003</v>
      </c>
      <c r="BJ1242" s="12">
        <v>470.27600000000001</v>
      </c>
      <c r="BK1242" s="72">
        <v>11.042999999999999</v>
      </c>
      <c r="BL1242" s="72">
        <v>16.111999999999998</v>
      </c>
      <c r="BM1242" s="12">
        <v>215.18799999999999</v>
      </c>
      <c r="BN1242" s="72">
        <v>5.0529999999999999</v>
      </c>
      <c r="BO1242" s="72">
        <v>17.408000000000001</v>
      </c>
      <c r="BP1242" s="12">
        <v>685.46400000000006</v>
      </c>
      <c r="BQ1242" s="72">
        <v>16.096</v>
      </c>
      <c r="BR1242" s="72">
        <v>10.773</v>
      </c>
      <c r="BS1242" s="12">
        <v>982.48599999999999</v>
      </c>
      <c r="BT1242" s="72">
        <v>23.071000000000002</v>
      </c>
      <c r="BU1242" s="72">
        <v>8.6359999999999992</v>
      </c>
      <c r="BV1242" s="12">
        <v>4258.53</v>
      </c>
      <c r="BW1242" s="72">
        <v>100</v>
      </c>
      <c r="BX1242" s="72">
        <v>3.9220000000000002</v>
      </c>
      <c r="BY1242" s="13"/>
      <c r="BZ1242" s="13"/>
    </row>
    <row r="1243" spans="1:78" ht="12.75" customHeight="1">
      <c r="A1243" s="122" t="s">
        <v>44</v>
      </c>
      <c r="B1243" s="71" t="s">
        <v>74</v>
      </c>
      <c r="C1243" s="71" t="s">
        <v>25</v>
      </c>
      <c r="D1243" s="34">
        <v>44256</v>
      </c>
      <c r="E1243" s="12">
        <v>1849.377</v>
      </c>
      <c r="F1243" s="72">
        <v>42.994999999999997</v>
      </c>
      <c r="G1243" s="72">
        <v>4.4939999999999998</v>
      </c>
      <c r="H1243" s="12">
        <v>146.99199999999999</v>
      </c>
      <c r="I1243" s="72">
        <v>3.4169999999999998</v>
      </c>
      <c r="J1243" s="72">
        <v>34.4</v>
      </c>
      <c r="K1243" s="12">
        <v>201.31399999999999</v>
      </c>
      <c r="L1243" s="72">
        <v>4.68</v>
      </c>
      <c r="M1243" s="72">
        <v>20.628</v>
      </c>
      <c r="N1243" s="12">
        <v>348.30700000000002</v>
      </c>
      <c r="O1243" s="72">
        <v>8.0980000000000008</v>
      </c>
      <c r="P1243" s="72">
        <v>18.379000000000001</v>
      </c>
      <c r="Q1243" s="12">
        <v>26.28</v>
      </c>
      <c r="R1243" s="72">
        <v>0.61099999999999999</v>
      </c>
      <c r="S1243" s="72">
        <v>48.453000000000003</v>
      </c>
      <c r="T1243" s="12">
        <v>374.58600000000001</v>
      </c>
      <c r="U1243" s="72">
        <v>8.7089999999999996</v>
      </c>
      <c r="V1243" s="72">
        <v>16.975000000000001</v>
      </c>
      <c r="W1243" s="12">
        <v>1058.4449999999999</v>
      </c>
      <c r="X1243" s="72">
        <v>24.606999999999999</v>
      </c>
      <c r="Y1243" s="72">
        <v>8.3559999999999999</v>
      </c>
      <c r="Z1243" s="12">
        <v>1433.0309999999999</v>
      </c>
      <c r="AA1243" s="72">
        <v>33.316000000000003</v>
      </c>
      <c r="AB1243" s="72">
        <v>6.806</v>
      </c>
      <c r="AC1243" s="12">
        <v>3282.4079999999999</v>
      </c>
      <c r="AD1243" s="72">
        <v>76.311000000000007</v>
      </c>
      <c r="AE1243" s="72">
        <v>4.3209999999999997</v>
      </c>
      <c r="AF1243" s="12">
        <v>5.6390000000000002</v>
      </c>
      <c r="AG1243" s="72">
        <v>0.13100000000000001</v>
      </c>
      <c r="AH1243" s="72">
        <v>104.55500000000001</v>
      </c>
      <c r="AI1243" s="12">
        <v>158.08600000000001</v>
      </c>
      <c r="AJ1243" s="72">
        <v>3.6749999999999998</v>
      </c>
      <c r="AK1243" s="72">
        <v>21.626999999999999</v>
      </c>
      <c r="AL1243" s="12">
        <v>163.72499999999999</v>
      </c>
      <c r="AM1243" s="72">
        <v>3.806</v>
      </c>
      <c r="AN1243" s="72">
        <v>19.943000000000001</v>
      </c>
      <c r="AO1243" s="12">
        <v>3446.1329999999998</v>
      </c>
      <c r="AP1243" s="72">
        <v>80.117999999999995</v>
      </c>
      <c r="AQ1243" s="72">
        <v>3.9729999999999999</v>
      </c>
      <c r="AR1243" s="12">
        <v>92.531000000000006</v>
      </c>
      <c r="AS1243" s="72">
        <v>2.1509999999999998</v>
      </c>
      <c r="AT1243" s="72">
        <v>43.399000000000001</v>
      </c>
      <c r="AU1243" s="12">
        <v>13.169</v>
      </c>
      <c r="AV1243" s="72">
        <v>0.30599999999999999</v>
      </c>
      <c r="AW1243" s="72">
        <v>92.543999999999997</v>
      </c>
      <c r="AX1243" s="12">
        <v>67.247</v>
      </c>
      <c r="AY1243" s="72">
        <v>1.5629999999999999</v>
      </c>
      <c r="AZ1243" s="72">
        <v>34.396999999999998</v>
      </c>
      <c r="BA1243" s="12">
        <v>80.415999999999997</v>
      </c>
      <c r="BB1243" s="72">
        <v>1.87</v>
      </c>
      <c r="BC1243" s="72">
        <v>32.127000000000002</v>
      </c>
      <c r="BD1243" s="12">
        <v>75.117000000000004</v>
      </c>
      <c r="BE1243" s="72">
        <v>1.746</v>
      </c>
      <c r="BF1243" s="72">
        <v>38.704999999999998</v>
      </c>
      <c r="BG1243" s="12">
        <v>155.53299999999999</v>
      </c>
      <c r="BH1243" s="72">
        <v>3.6160000000000001</v>
      </c>
      <c r="BI1243" s="72">
        <v>24.045000000000002</v>
      </c>
      <c r="BJ1243" s="12">
        <v>432.93299999999999</v>
      </c>
      <c r="BK1243" s="72">
        <v>10.065</v>
      </c>
      <c r="BL1243" s="72">
        <v>14.907</v>
      </c>
      <c r="BM1243" s="12">
        <v>174.21199999999999</v>
      </c>
      <c r="BN1243" s="72">
        <v>4.05</v>
      </c>
      <c r="BO1243" s="72">
        <v>22.068999999999999</v>
      </c>
      <c r="BP1243" s="12">
        <v>607.14400000000001</v>
      </c>
      <c r="BQ1243" s="72">
        <v>14.115</v>
      </c>
      <c r="BR1243" s="72">
        <v>9.8550000000000004</v>
      </c>
      <c r="BS1243" s="12">
        <v>855.20899999999995</v>
      </c>
      <c r="BT1243" s="72">
        <v>19.882000000000001</v>
      </c>
      <c r="BU1243" s="72">
        <v>7.3319999999999999</v>
      </c>
      <c r="BV1243" s="12">
        <v>4301.3419999999996</v>
      </c>
      <c r="BW1243" s="72">
        <v>100</v>
      </c>
      <c r="BX1243" s="72">
        <v>3.3809999999999998</v>
      </c>
      <c r="BY1243" s="13"/>
      <c r="BZ1243" s="13"/>
    </row>
    <row r="1244" spans="1:78" ht="12.75" customHeight="1">
      <c r="A1244" s="122" t="s">
        <v>44</v>
      </c>
      <c r="B1244" s="71" t="s">
        <v>74</v>
      </c>
      <c r="C1244" s="71" t="s">
        <v>25</v>
      </c>
      <c r="D1244" s="34">
        <v>44348</v>
      </c>
      <c r="E1244" s="12">
        <v>1559.933</v>
      </c>
      <c r="F1244" s="72">
        <v>39.436</v>
      </c>
      <c r="G1244" s="72">
        <v>6.125</v>
      </c>
      <c r="H1244" s="12">
        <v>107.676</v>
      </c>
      <c r="I1244" s="72">
        <v>2.722</v>
      </c>
      <c r="J1244" s="72">
        <v>28.202000000000002</v>
      </c>
      <c r="K1244" s="12">
        <v>83.465999999999994</v>
      </c>
      <c r="L1244" s="72">
        <v>2.11</v>
      </c>
      <c r="M1244" s="72">
        <v>38.597000000000001</v>
      </c>
      <c r="N1244" s="12">
        <v>191.142</v>
      </c>
      <c r="O1244" s="72">
        <v>4.8319999999999999</v>
      </c>
      <c r="P1244" s="72">
        <v>24.966000000000001</v>
      </c>
      <c r="Q1244" s="12">
        <v>25.657</v>
      </c>
      <c r="R1244" s="72">
        <v>0.64900000000000002</v>
      </c>
      <c r="S1244" s="72">
        <v>47.567999999999998</v>
      </c>
      <c r="T1244" s="12">
        <v>216.79900000000001</v>
      </c>
      <c r="U1244" s="72">
        <v>5.4809999999999999</v>
      </c>
      <c r="V1244" s="72">
        <v>20.876000000000001</v>
      </c>
      <c r="W1244" s="12">
        <v>1194.6489999999999</v>
      </c>
      <c r="X1244" s="72">
        <v>30.202000000000002</v>
      </c>
      <c r="Y1244" s="72">
        <v>6.57</v>
      </c>
      <c r="Z1244" s="12">
        <v>1411.4490000000001</v>
      </c>
      <c r="AA1244" s="72">
        <v>35.683</v>
      </c>
      <c r="AB1244" s="72">
        <v>4.3070000000000004</v>
      </c>
      <c r="AC1244" s="12">
        <v>2971.3820000000001</v>
      </c>
      <c r="AD1244" s="72">
        <v>75.119</v>
      </c>
      <c r="AE1244" s="72">
        <v>3.758</v>
      </c>
      <c r="AF1244" s="12">
        <v>9.1519999999999992</v>
      </c>
      <c r="AG1244" s="72">
        <v>0.23100000000000001</v>
      </c>
      <c r="AH1244" s="72">
        <v>113.48399999999999</v>
      </c>
      <c r="AI1244" s="12">
        <v>128.197</v>
      </c>
      <c r="AJ1244" s="72">
        <v>3.2410000000000001</v>
      </c>
      <c r="AK1244" s="72">
        <v>21.803000000000001</v>
      </c>
      <c r="AL1244" s="12">
        <v>137.34899999999999</v>
      </c>
      <c r="AM1244" s="72">
        <v>3.472</v>
      </c>
      <c r="AN1244" s="72">
        <v>19.638000000000002</v>
      </c>
      <c r="AO1244" s="12">
        <v>3108.7310000000002</v>
      </c>
      <c r="AP1244" s="72">
        <v>78.590999999999994</v>
      </c>
      <c r="AQ1244" s="72">
        <v>3.7709999999999999</v>
      </c>
      <c r="AR1244" s="12">
        <v>65.620999999999995</v>
      </c>
      <c r="AS1244" s="72">
        <v>1.659</v>
      </c>
      <c r="AT1244" s="72">
        <v>28.616</v>
      </c>
      <c r="AU1244" s="12">
        <v>7.8639999999999999</v>
      </c>
      <c r="AV1244" s="72">
        <v>0.19900000000000001</v>
      </c>
      <c r="AW1244" s="72">
        <v>101.98699999999999</v>
      </c>
      <c r="AX1244" s="12">
        <v>98.960999999999999</v>
      </c>
      <c r="AY1244" s="72">
        <v>2.5019999999999998</v>
      </c>
      <c r="AZ1244" s="72">
        <v>31.202000000000002</v>
      </c>
      <c r="BA1244" s="12">
        <v>106.825</v>
      </c>
      <c r="BB1244" s="72">
        <v>2.7010000000000001</v>
      </c>
      <c r="BC1244" s="72">
        <v>29.86</v>
      </c>
      <c r="BD1244" s="12">
        <v>42.612000000000002</v>
      </c>
      <c r="BE1244" s="72">
        <v>1.077</v>
      </c>
      <c r="BF1244" s="72">
        <v>36.826999999999998</v>
      </c>
      <c r="BG1244" s="12">
        <v>149.43700000000001</v>
      </c>
      <c r="BH1244" s="72">
        <v>3.778</v>
      </c>
      <c r="BI1244" s="72">
        <v>22.97</v>
      </c>
      <c r="BJ1244" s="12">
        <v>443.077</v>
      </c>
      <c r="BK1244" s="72">
        <v>11.201000000000001</v>
      </c>
      <c r="BL1244" s="72">
        <v>13.547000000000001</v>
      </c>
      <c r="BM1244" s="12">
        <v>188.691</v>
      </c>
      <c r="BN1244" s="72">
        <v>4.7699999999999996</v>
      </c>
      <c r="BO1244" s="72">
        <v>18.943000000000001</v>
      </c>
      <c r="BP1244" s="12">
        <v>631.76800000000003</v>
      </c>
      <c r="BQ1244" s="72">
        <v>15.972</v>
      </c>
      <c r="BR1244" s="72">
        <v>10.813000000000001</v>
      </c>
      <c r="BS1244" s="12">
        <v>846.82600000000002</v>
      </c>
      <c r="BT1244" s="72">
        <v>21.408999999999999</v>
      </c>
      <c r="BU1244" s="72">
        <v>9.0259999999999998</v>
      </c>
      <c r="BV1244" s="12">
        <v>3955.5569999999998</v>
      </c>
      <c r="BW1244" s="72">
        <v>100</v>
      </c>
      <c r="BX1244" s="72">
        <v>3.64</v>
      </c>
      <c r="BY1244" s="13"/>
      <c r="BZ1244" s="13"/>
    </row>
    <row r="1245" spans="1:78" ht="12.75" customHeight="1">
      <c r="A1245" s="122" t="s">
        <v>44</v>
      </c>
      <c r="B1245" s="71" t="s">
        <v>74</v>
      </c>
      <c r="C1245" s="71" t="s">
        <v>25</v>
      </c>
      <c r="D1245" s="34">
        <v>44805</v>
      </c>
      <c r="E1245" s="12">
        <v>2012.8340000000001</v>
      </c>
      <c r="F1245" s="72">
        <v>43.918999999999997</v>
      </c>
      <c r="G1245" s="72">
        <v>4.2290000000000001</v>
      </c>
      <c r="H1245" s="12">
        <v>72.25</v>
      </c>
      <c r="I1245" s="72">
        <v>1.5760000000000001</v>
      </c>
      <c r="J1245" s="72">
        <v>44.654000000000003</v>
      </c>
      <c r="K1245" s="12">
        <v>140.27799999999999</v>
      </c>
      <c r="L1245" s="72">
        <v>3.0609999999999999</v>
      </c>
      <c r="M1245" s="72">
        <v>26.741</v>
      </c>
      <c r="N1245" s="12">
        <v>212.52799999999999</v>
      </c>
      <c r="O1245" s="72">
        <v>4.6369999999999996</v>
      </c>
      <c r="P1245" s="72">
        <v>24.884</v>
      </c>
      <c r="Q1245" s="12">
        <v>60.311999999999998</v>
      </c>
      <c r="R1245" s="72">
        <v>1.3160000000000001</v>
      </c>
      <c r="S1245" s="72">
        <v>45.85</v>
      </c>
      <c r="T1245" s="12">
        <v>272.83999999999997</v>
      </c>
      <c r="U1245" s="72">
        <v>5.9530000000000003</v>
      </c>
      <c r="V1245" s="72">
        <v>20.667000000000002</v>
      </c>
      <c r="W1245" s="12">
        <v>1173.9590000000001</v>
      </c>
      <c r="X1245" s="72">
        <v>25.614999999999998</v>
      </c>
      <c r="Y1245" s="72">
        <v>6.86</v>
      </c>
      <c r="Z1245" s="12">
        <v>1446.799</v>
      </c>
      <c r="AA1245" s="72">
        <v>31.568000000000001</v>
      </c>
      <c r="AB1245" s="72">
        <v>5.6710000000000003</v>
      </c>
      <c r="AC1245" s="12">
        <v>3459.6329999999998</v>
      </c>
      <c r="AD1245" s="72">
        <v>75.486999999999995</v>
      </c>
      <c r="AE1245" s="72">
        <v>3.6509999999999998</v>
      </c>
      <c r="AF1245" s="12">
        <v>14.478</v>
      </c>
      <c r="AG1245" s="72">
        <v>0.316</v>
      </c>
      <c r="AH1245" s="72">
        <v>103.336</v>
      </c>
      <c r="AI1245" s="12">
        <v>80.869</v>
      </c>
      <c r="AJ1245" s="72">
        <v>1.764</v>
      </c>
      <c r="AK1245" s="72">
        <v>33.43</v>
      </c>
      <c r="AL1245" s="12">
        <v>95.346999999999994</v>
      </c>
      <c r="AM1245" s="72">
        <v>2.08</v>
      </c>
      <c r="AN1245" s="72">
        <v>24.111999999999998</v>
      </c>
      <c r="AO1245" s="12">
        <v>3554.98</v>
      </c>
      <c r="AP1245" s="72">
        <v>77.566999999999993</v>
      </c>
      <c r="AQ1245" s="72">
        <v>3.2919999999999998</v>
      </c>
      <c r="AR1245" s="12">
        <v>41.976999999999997</v>
      </c>
      <c r="AS1245" s="72">
        <v>0.91600000000000004</v>
      </c>
      <c r="AT1245" s="72">
        <v>60.442999999999998</v>
      </c>
      <c r="AU1245" s="12">
        <v>12.379</v>
      </c>
      <c r="AV1245" s="72">
        <v>0.27</v>
      </c>
      <c r="AW1245" s="72">
        <v>106.36</v>
      </c>
      <c r="AX1245" s="12">
        <v>158.75299999999999</v>
      </c>
      <c r="AY1245" s="72">
        <v>3.464</v>
      </c>
      <c r="AZ1245" s="72">
        <v>23.215</v>
      </c>
      <c r="BA1245" s="12">
        <v>171.13300000000001</v>
      </c>
      <c r="BB1245" s="72">
        <v>3.734</v>
      </c>
      <c r="BC1245" s="72">
        <v>21.003</v>
      </c>
      <c r="BD1245" s="12">
        <v>125.48399999999999</v>
      </c>
      <c r="BE1245" s="72">
        <v>2.738</v>
      </c>
      <c r="BF1245" s="72">
        <v>40.805999999999997</v>
      </c>
      <c r="BG1245" s="12">
        <v>296.61700000000002</v>
      </c>
      <c r="BH1245" s="72">
        <v>6.4720000000000004</v>
      </c>
      <c r="BI1245" s="72">
        <v>19.829000000000001</v>
      </c>
      <c r="BJ1245" s="12">
        <v>472.52</v>
      </c>
      <c r="BK1245" s="72">
        <v>10.31</v>
      </c>
      <c r="BL1245" s="72">
        <v>12.243</v>
      </c>
      <c r="BM1245" s="12">
        <v>217.00700000000001</v>
      </c>
      <c r="BN1245" s="72">
        <v>4.7350000000000003</v>
      </c>
      <c r="BO1245" s="72">
        <v>19.399999999999999</v>
      </c>
      <c r="BP1245" s="12">
        <v>689.52700000000004</v>
      </c>
      <c r="BQ1245" s="72">
        <v>15.045</v>
      </c>
      <c r="BR1245" s="72">
        <v>10.292</v>
      </c>
      <c r="BS1245" s="12">
        <v>1028.1210000000001</v>
      </c>
      <c r="BT1245" s="72">
        <v>22.433</v>
      </c>
      <c r="BU1245" s="72">
        <v>8.5579999999999998</v>
      </c>
      <c r="BV1245" s="12">
        <v>4583.1009999999997</v>
      </c>
      <c r="BW1245" s="72">
        <v>100</v>
      </c>
      <c r="BX1245" s="72">
        <v>2.9129999999999998</v>
      </c>
      <c r="BY1245" s="13"/>
      <c r="BZ1245" s="13"/>
    </row>
    <row r="1246" spans="1:78" ht="12.75" customHeight="1">
      <c r="A1246" s="122" t="s">
        <v>44</v>
      </c>
      <c r="B1246" s="71" t="s">
        <v>74</v>
      </c>
      <c r="C1246" s="71" t="s">
        <v>25</v>
      </c>
      <c r="D1246" s="34">
        <v>44896</v>
      </c>
      <c r="E1246" s="12">
        <v>2024.7149999999999</v>
      </c>
      <c r="F1246" s="72">
        <v>42.726999999999997</v>
      </c>
      <c r="G1246" s="72">
        <v>4.0810000000000004</v>
      </c>
      <c r="H1246" s="12">
        <v>98.597999999999999</v>
      </c>
      <c r="I1246" s="72">
        <v>2.081</v>
      </c>
      <c r="J1246" s="72">
        <v>30.75</v>
      </c>
      <c r="K1246" s="12">
        <v>83.602999999999994</v>
      </c>
      <c r="L1246" s="72">
        <v>1.764</v>
      </c>
      <c r="M1246" s="72">
        <v>42.338000000000001</v>
      </c>
      <c r="N1246" s="12">
        <v>182.20099999999999</v>
      </c>
      <c r="O1246" s="72">
        <v>3.8450000000000002</v>
      </c>
      <c r="P1246" s="72">
        <v>25.166</v>
      </c>
      <c r="Q1246" s="12">
        <v>24.957999999999998</v>
      </c>
      <c r="R1246" s="72">
        <v>0.52700000000000002</v>
      </c>
      <c r="S1246" s="72">
        <v>49.731999999999999</v>
      </c>
      <c r="T1246" s="12">
        <v>207.15899999999999</v>
      </c>
      <c r="U1246" s="72">
        <v>4.3719999999999999</v>
      </c>
      <c r="V1246" s="72">
        <v>22.128</v>
      </c>
      <c r="W1246" s="12">
        <v>1238.0070000000001</v>
      </c>
      <c r="X1246" s="72">
        <v>26.125</v>
      </c>
      <c r="Y1246" s="72">
        <v>7.4349999999999996</v>
      </c>
      <c r="Z1246" s="12">
        <v>1445.1659999999999</v>
      </c>
      <c r="AA1246" s="72">
        <v>30.497</v>
      </c>
      <c r="AB1246" s="72">
        <v>6.9349999999999996</v>
      </c>
      <c r="AC1246" s="12">
        <v>3469.8809999999999</v>
      </c>
      <c r="AD1246" s="72">
        <v>73.224000000000004</v>
      </c>
      <c r="AE1246" s="72">
        <v>3.6840000000000002</v>
      </c>
      <c r="AF1246" s="12">
        <v>0</v>
      </c>
      <c r="AG1246" s="72">
        <v>0</v>
      </c>
      <c r="AH1246" s="72">
        <v>0</v>
      </c>
      <c r="AI1246" s="12">
        <v>107.55200000000001</v>
      </c>
      <c r="AJ1246" s="72">
        <v>2.27</v>
      </c>
      <c r="AK1246" s="72">
        <v>20.8</v>
      </c>
      <c r="AL1246" s="12">
        <v>107.55200000000001</v>
      </c>
      <c r="AM1246" s="72">
        <v>2.27</v>
      </c>
      <c r="AN1246" s="72">
        <v>20.8</v>
      </c>
      <c r="AO1246" s="12">
        <v>3577.433</v>
      </c>
      <c r="AP1246" s="72">
        <v>75.494</v>
      </c>
      <c r="AQ1246" s="72">
        <v>3.6190000000000002</v>
      </c>
      <c r="AR1246" s="12">
        <v>22.192</v>
      </c>
      <c r="AS1246" s="72">
        <v>0.46800000000000003</v>
      </c>
      <c r="AT1246" s="72">
        <v>60.151000000000003</v>
      </c>
      <c r="AU1246" s="12">
        <v>21.593</v>
      </c>
      <c r="AV1246" s="72">
        <v>0.45600000000000002</v>
      </c>
      <c r="AW1246" s="72">
        <v>102.017</v>
      </c>
      <c r="AX1246" s="12">
        <v>146.096</v>
      </c>
      <c r="AY1246" s="72">
        <v>3.0830000000000002</v>
      </c>
      <c r="AZ1246" s="72">
        <v>26.798999999999999</v>
      </c>
      <c r="BA1246" s="12">
        <v>167.68899999999999</v>
      </c>
      <c r="BB1246" s="72">
        <v>3.5390000000000001</v>
      </c>
      <c r="BC1246" s="72">
        <v>22.597000000000001</v>
      </c>
      <c r="BD1246" s="12">
        <v>28.751999999999999</v>
      </c>
      <c r="BE1246" s="72">
        <v>0.60699999999999998</v>
      </c>
      <c r="BF1246" s="72">
        <v>64.378</v>
      </c>
      <c r="BG1246" s="12">
        <v>196.441</v>
      </c>
      <c r="BH1246" s="72">
        <v>4.1449999999999996</v>
      </c>
      <c r="BI1246" s="72">
        <v>22.39</v>
      </c>
      <c r="BJ1246" s="12">
        <v>669.94799999999998</v>
      </c>
      <c r="BK1246" s="72">
        <v>14.138</v>
      </c>
      <c r="BL1246" s="72">
        <v>9.9</v>
      </c>
      <c r="BM1246" s="12">
        <v>272.71100000000001</v>
      </c>
      <c r="BN1246" s="72">
        <v>5.7549999999999999</v>
      </c>
      <c r="BO1246" s="72">
        <v>13.163</v>
      </c>
      <c r="BP1246" s="12">
        <v>942.65899999999999</v>
      </c>
      <c r="BQ1246" s="72">
        <v>19.893000000000001</v>
      </c>
      <c r="BR1246" s="72">
        <v>6.2590000000000003</v>
      </c>
      <c r="BS1246" s="12">
        <v>1161.2909999999999</v>
      </c>
      <c r="BT1246" s="72">
        <v>24.506</v>
      </c>
      <c r="BU1246" s="72">
        <v>5.8609999999999998</v>
      </c>
      <c r="BV1246" s="12">
        <v>4738.7240000000002</v>
      </c>
      <c r="BW1246" s="72">
        <v>100</v>
      </c>
      <c r="BX1246" s="72">
        <v>2.9740000000000002</v>
      </c>
      <c r="BY1246" s="13"/>
      <c r="BZ1246" s="13"/>
    </row>
    <row r="1247" spans="1:78" ht="12.75" customHeight="1">
      <c r="A1247" s="122" t="s">
        <v>44</v>
      </c>
      <c r="B1247" s="71" t="s">
        <v>74</v>
      </c>
      <c r="C1247" s="71" t="s">
        <v>25</v>
      </c>
      <c r="D1247" s="34">
        <v>44986</v>
      </c>
      <c r="E1247" s="12">
        <v>1993.5930000000001</v>
      </c>
      <c r="F1247" s="72">
        <v>46.222000000000001</v>
      </c>
      <c r="G1247" s="72">
        <v>3.649</v>
      </c>
      <c r="H1247" s="12">
        <v>62.01</v>
      </c>
      <c r="I1247" s="72">
        <v>1.4379999999999999</v>
      </c>
      <c r="J1247" s="72">
        <v>30.097000000000001</v>
      </c>
      <c r="K1247" s="12">
        <v>84.73</v>
      </c>
      <c r="L1247" s="72">
        <v>1.9650000000000001</v>
      </c>
      <c r="M1247" s="72">
        <v>28.588000000000001</v>
      </c>
      <c r="N1247" s="12">
        <v>146.74</v>
      </c>
      <c r="O1247" s="72">
        <v>3.4020000000000001</v>
      </c>
      <c r="P1247" s="72">
        <v>21.038</v>
      </c>
      <c r="Q1247" s="12">
        <v>28.08</v>
      </c>
      <c r="R1247" s="72">
        <v>0.65100000000000002</v>
      </c>
      <c r="S1247" s="72">
        <v>37.865000000000002</v>
      </c>
      <c r="T1247" s="12">
        <v>174.82</v>
      </c>
      <c r="U1247" s="72">
        <v>4.0529999999999999</v>
      </c>
      <c r="V1247" s="72">
        <v>16.885000000000002</v>
      </c>
      <c r="W1247" s="12">
        <v>1110.885</v>
      </c>
      <c r="X1247" s="72">
        <v>25.756</v>
      </c>
      <c r="Y1247" s="72">
        <v>6.3159999999999998</v>
      </c>
      <c r="Z1247" s="12">
        <v>1285.7049999999999</v>
      </c>
      <c r="AA1247" s="72">
        <v>29.81</v>
      </c>
      <c r="AB1247" s="72">
        <v>5.9749999999999996</v>
      </c>
      <c r="AC1247" s="12">
        <v>3279.2979999999998</v>
      </c>
      <c r="AD1247" s="72">
        <v>76.031999999999996</v>
      </c>
      <c r="AE1247" s="72">
        <v>2.8730000000000002</v>
      </c>
      <c r="AF1247" s="12">
        <v>10.724</v>
      </c>
      <c r="AG1247" s="72">
        <v>0.249</v>
      </c>
      <c r="AH1247" s="72">
        <v>102.09699999999999</v>
      </c>
      <c r="AI1247" s="12">
        <v>93.105999999999995</v>
      </c>
      <c r="AJ1247" s="72">
        <v>2.1589999999999998</v>
      </c>
      <c r="AK1247" s="72">
        <v>24.5</v>
      </c>
      <c r="AL1247" s="12">
        <v>103.83</v>
      </c>
      <c r="AM1247" s="72">
        <v>2.407</v>
      </c>
      <c r="AN1247" s="72">
        <v>18.29</v>
      </c>
      <c r="AO1247" s="12">
        <v>3383.1280000000002</v>
      </c>
      <c r="AP1247" s="72">
        <v>78.438999999999993</v>
      </c>
      <c r="AQ1247" s="72">
        <v>2.8660000000000001</v>
      </c>
      <c r="AR1247" s="12">
        <v>63.588000000000001</v>
      </c>
      <c r="AS1247" s="72">
        <v>1.474</v>
      </c>
      <c r="AT1247" s="72">
        <v>23.785</v>
      </c>
      <c r="AU1247" s="12">
        <v>1.5549999999999999</v>
      </c>
      <c r="AV1247" s="72">
        <v>3.5999999999999997E-2</v>
      </c>
      <c r="AW1247" s="72">
        <v>102.02500000000001</v>
      </c>
      <c r="AX1247" s="12">
        <v>138.94200000000001</v>
      </c>
      <c r="AY1247" s="72">
        <v>3.2210000000000001</v>
      </c>
      <c r="AZ1247" s="72">
        <v>18.704999999999998</v>
      </c>
      <c r="BA1247" s="12">
        <v>140.49799999999999</v>
      </c>
      <c r="BB1247" s="72">
        <v>3.2570000000000001</v>
      </c>
      <c r="BC1247" s="72">
        <v>18.513999999999999</v>
      </c>
      <c r="BD1247" s="12">
        <v>81.647999999999996</v>
      </c>
      <c r="BE1247" s="72">
        <v>1.893</v>
      </c>
      <c r="BF1247" s="72">
        <v>26.74</v>
      </c>
      <c r="BG1247" s="12">
        <v>222.14500000000001</v>
      </c>
      <c r="BH1247" s="72">
        <v>5.1509999999999998</v>
      </c>
      <c r="BI1247" s="72">
        <v>15.567</v>
      </c>
      <c r="BJ1247" s="12">
        <v>479.81</v>
      </c>
      <c r="BK1247" s="72">
        <v>11.125</v>
      </c>
      <c r="BL1247" s="72">
        <v>9.6649999999999991</v>
      </c>
      <c r="BM1247" s="12">
        <v>164.39599999999999</v>
      </c>
      <c r="BN1247" s="72">
        <v>3.8119999999999998</v>
      </c>
      <c r="BO1247" s="72">
        <v>14.173</v>
      </c>
      <c r="BP1247" s="12">
        <v>644.20500000000004</v>
      </c>
      <c r="BQ1247" s="72">
        <v>14.936</v>
      </c>
      <c r="BR1247" s="72">
        <v>8.0679999999999996</v>
      </c>
      <c r="BS1247" s="12">
        <v>929.93799999999999</v>
      </c>
      <c r="BT1247" s="72">
        <v>21.561</v>
      </c>
      <c r="BU1247" s="72">
        <v>5.173</v>
      </c>
      <c r="BV1247" s="12">
        <v>4313.0659999999998</v>
      </c>
      <c r="BW1247" s="72">
        <v>100</v>
      </c>
      <c r="BX1247" s="72">
        <v>2.6019999999999999</v>
      </c>
      <c r="BY1247" s="13"/>
      <c r="BZ1247" s="13"/>
    </row>
    <row r="1248" spans="1:78" ht="12.75" customHeight="1">
      <c r="A1248" s="122" t="s">
        <v>44</v>
      </c>
      <c r="B1248" s="71" t="s">
        <v>74</v>
      </c>
      <c r="C1248" s="71" t="s">
        <v>25</v>
      </c>
      <c r="D1248" s="34">
        <v>45078</v>
      </c>
      <c r="E1248" s="12">
        <v>2125.79</v>
      </c>
      <c r="F1248" s="72">
        <v>46.332999999999998</v>
      </c>
      <c r="G1248" s="72">
        <v>2.8969999999999998</v>
      </c>
      <c r="H1248" s="12">
        <v>93.989000000000004</v>
      </c>
      <c r="I1248" s="72">
        <v>2.0489999999999999</v>
      </c>
      <c r="J1248" s="72">
        <v>27.556999999999999</v>
      </c>
      <c r="K1248" s="12">
        <v>123.19499999999999</v>
      </c>
      <c r="L1248" s="72">
        <v>2.6850000000000001</v>
      </c>
      <c r="M1248" s="72">
        <v>24.914999999999999</v>
      </c>
      <c r="N1248" s="12">
        <v>217.18299999999999</v>
      </c>
      <c r="O1248" s="72">
        <v>4.734</v>
      </c>
      <c r="P1248" s="72">
        <v>17.686</v>
      </c>
      <c r="Q1248" s="12">
        <v>22.99</v>
      </c>
      <c r="R1248" s="72">
        <v>0.501</v>
      </c>
      <c r="S1248" s="72">
        <v>36.488</v>
      </c>
      <c r="T1248" s="12">
        <v>240.173</v>
      </c>
      <c r="U1248" s="72">
        <v>5.2350000000000003</v>
      </c>
      <c r="V1248" s="72">
        <v>15.843</v>
      </c>
      <c r="W1248" s="12">
        <v>1161.202</v>
      </c>
      <c r="X1248" s="72">
        <v>25.309000000000001</v>
      </c>
      <c r="Y1248" s="72">
        <v>5.65</v>
      </c>
      <c r="Z1248" s="12">
        <v>1401.375</v>
      </c>
      <c r="AA1248" s="72">
        <v>30.544</v>
      </c>
      <c r="AB1248" s="72">
        <v>3.8439999999999999</v>
      </c>
      <c r="AC1248" s="12">
        <v>3527.1660000000002</v>
      </c>
      <c r="AD1248" s="72">
        <v>76.876999999999995</v>
      </c>
      <c r="AE1248" s="72">
        <v>1.8560000000000001</v>
      </c>
      <c r="AF1248" s="12">
        <v>5.6479999999999997</v>
      </c>
      <c r="AG1248" s="72">
        <v>0.123</v>
      </c>
      <c r="AH1248" s="72">
        <v>105.714</v>
      </c>
      <c r="AI1248" s="12">
        <v>69.206000000000003</v>
      </c>
      <c r="AJ1248" s="72">
        <v>1.508</v>
      </c>
      <c r="AK1248" s="72">
        <v>27.876000000000001</v>
      </c>
      <c r="AL1248" s="12">
        <v>74.853999999999999</v>
      </c>
      <c r="AM1248" s="72">
        <v>1.631</v>
      </c>
      <c r="AN1248" s="72">
        <v>27.937999999999999</v>
      </c>
      <c r="AO1248" s="12">
        <v>3602.02</v>
      </c>
      <c r="AP1248" s="72">
        <v>78.507999999999996</v>
      </c>
      <c r="AQ1248" s="72">
        <v>1.899</v>
      </c>
      <c r="AR1248" s="12">
        <v>50.954999999999998</v>
      </c>
      <c r="AS1248" s="72">
        <v>1.111</v>
      </c>
      <c r="AT1248" s="72">
        <v>41.305999999999997</v>
      </c>
      <c r="AU1248" s="12">
        <v>1.4039999999999999</v>
      </c>
      <c r="AV1248" s="72">
        <v>3.1E-2</v>
      </c>
      <c r="AW1248" s="72">
        <v>106.676</v>
      </c>
      <c r="AX1248" s="12">
        <v>99.599000000000004</v>
      </c>
      <c r="AY1248" s="72">
        <v>2.1709999999999998</v>
      </c>
      <c r="AZ1248" s="72">
        <v>25.210999999999999</v>
      </c>
      <c r="BA1248" s="12">
        <v>101.003</v>
      </c>
      <c r="BB1248" s="72">
        <v>2.2010000000000001</v>
      </c>
      <c r="BC1248" s="72">
        <v>24.954000000000001</v>
      </c>
      <c r="BD1248" s="12">
        <v>62.435000000000002</v>
      </c>
      <c r="BE1248" s="72">
        <v>1.361</v>
      </c>
      <c r="BF1248" s="72">
        <v>27.6</v>
      </c>
      <c r="BG1248" s="12">
        <v>163.43799999999999</v>
      </c>
      <c r="BH1248" s="72">
        <v>3.5619999999999998</v>
      </c>
      <c r="BI1248" s="72">
        <v>20.300999999999998</v>
      </c>
      <c r="BJ1248" s="12">
        <v>507.14600000000002</v>
      </c>
      <c r="BK1248" s="72">
        <v>11.054</v>
      </c>
      <c r="BL1248" s="72">
        <v>10.086</v>
      </c>
      <c r="BM1248" s="12">
        <v>264.50700000000001</v>
      </c>
      <c r="BN1248" s="72">
        <v>5.7649999999999997</v>
      </c>
      <c r="BO1248" s="72">
        <v>12.225</v>
      </c>
      <c r="BP1248" s="12">
        <v>771.65300000000002</v>
      </c>
      <c r="BQ1248" s="72">
        <v>16.818999999999999</v>
      </c>
      <c r="BR1248" s="72">
        <v>7.7779999999999996</v>
      </c>
      <c r="BS1248" s="12">
        <v>986.04600000000005</v>
      </c>
      <c r="BT1248" s="72">
        <v>21.492000000000001</v>
      </c>
      <c r="BU1248" s="72">
        <v>6.3879999999999999</v>
      </c>
      <c r="BV1248" s="12">
        <v>4588.0649999999996</v>
      </c>
      <c r="BW1248" s="72">
        <v>100</v>
      </c>
      <c r="BX1248" s="72">
        <v>1.61</v>
      </c>
      <c r="BY1248" s="13"/>
      <c r="BZ1248" s="13"/>
    </row>
    <row r="1249" spans="1:78" ht="12.75" customHeight="1">
      <c r="A1249" s="122" t="s">
        <v>44</v>
      </c>
      <c r="B1249" s="71" t="s">
        <v>74</v>
      </c>
      <c r="C1249" s="71" t="s">
        <v>25</v>
      </c>
      <c r="D1249" s="34">
        <v>45170</v>
      </c>
      <c r="E1249" s="12">
        <v>2027.1479999999999</v>
      </c>
      <c r="F1249" s="72">
        <v>44.731999999999999</v>
      </c>
      <c r="G1249" s="72">
        <v>3.722</v>
      </c>
      <c r="H1249" s="12">
        <v>80.429000000000002</v>
      </c>
      <c r="I1249" s="72">
        <v>1.7749999999999999</v>
      </c>
      <c r="J1249" s="72">
        <v>27.077000000000002</v>
      </c>
      <c r="K1249" s="12">
        <v>120.663</v>
      </c>
      <c r="L1249" s="72">
        <v>2.6629999999999998</v>
      </c>
      <c r="M1249" s="72">
        <v>22.501999999999999</v>
      </c>
      <c r="N1249" s="12">
        <v>201.09200000000001</v>
      </c>
      <c r="O1249" s="72">
        <v>4.4370000000000003</v>
      </c>
      <c r="P1249" s="72">
        <v>16.161999999999999</v>
      </c>
      <c r="Q1249" s="12">
        <v>33.573999999999998</v>
      </c>
      <c r="R1249" s="72">
        <v>0.74099999999999999</v>
      </c>
      <c r="S1249" s="72">
        <v>47.088000000000001</v>
      </c>
      <c r="T1249" s="12">
        <v>234.666</v>
      </c>
      <c r="U1249" s="72">
        <v>5.1779999999999999</v>
      </c>
      <c r="V1249" s="72">
        <v>14.901999999999999</v>
      </c>
      <c r="W1249" s="12">
        <v>1241.4960000000001</v>
      </c>
      <c r="X1249" s="72">
        <v>27.395</v>
      </c>
      <c r="Y1249" s="72">
        <v>5.6909999999999998</v>
      </c>
      <c r="Z1249" s="12">
        <v>1476.162</v>
      </c>
      <c r="AA1249" s="72">
        <v>32.573999999999998</v>
      </c>
      <c r="AB1249" s="72">
        <v>5.0279999999999996</v>
      </c>
      <c r="AC1249" s="12">
        <v>3503.31</v>
      </c>
      <c r="AD1249" s="72">
        <v>77.305000000000007</v>
      </c>
      <c r="AE1249" s="72">
        <v>2.645</v>
      </c>
      <c r="AF1249" s="12">
        <v>29.341999999999999</v>
      </c>
      <c r="AG1249" s="72">
        <v>0.64700000000000002</v>
      </c>
      <c r="AH1249" s="72">
        <v>49.665999999999997</v>
      </c>
      <c r="AI1249" s="12">
        <v>75.111000000000004</v>
      </c>
      <c r="AJ1249" s="72">
        <v>1.657</v>
      </c>
      <c r="AK1249" s="72">
        <v>27.98</v>
      </c>
      <c r="AL1249" s="12">
        <v>104.453</v>
      </c>
      <c r="AM1249" s="72">
        <v>2.3050000000000002</v>
      </c>
      <c r="AN1249" s="72">
        <v>17.059999999999999</v>
      </c>
      <c r="AO1249" s="12">
        <v>3607.7629999999999</v>
      </c>
      <c r="AP1249" s="72">
        <v>79.61</v>
      </c>
      <c r="AQ1249" s="72">
        <v>2.605</v>
      </c>
      <c r="AR1249" s="12">
        <v>43.393000000000001</v>
      </c>
      <c r="AS1249" s="72">
        <v>0.95799999999999996</v>
      </c>
      <c r="AT1249" s="72">
        <v>33.192</v>
      </c>
      <c r="AU1249" s="12">
        <v>14.387</v>
      </c>
      <c r="AV1249" s="72">
        <v>0.317</v>
      </c>
      <c r="AW1249" s="72">
        <v>93.308999999999997</v>
      </c>
      <c r="AX1249" s="12">
        <v>129.697</v>
      </c>
      <c r="AY1249" s="72">
        <v>2.8620000000000001</v>
      </c>
      <c r="AZ1249" s="72">
        <v>24.576000000000001</v>
      </c>
      <c r="BA1249" s="12">
        <v>144.084</v>
      </c>
      <c r="BB1249" s="72">
        <v>3.1789999999999998</v>
      </c>
      <c r="BC1249" s="72">
        <v>22.931999999999999</v>
      </c>
      <c r="BD1249" s="12">
        <v>66.08</v>
      </c>
      <c r="BE1249" s="72">
        <v>1.458</v>
      </c>
      <c r="BF1249" s="72">
        <v>26.515000000000001</v>
      </c>
      <c r="BG1249" s="12">
        <v>210.16499999999999</v>
      </c>
      <c r="BH1249" s="72">
        <v>4.6379999999999999</v>
      </c>
      <c r="BI1249" s="72">
        <v>18.012</v>
      </c>
      <c r="BJ1249" s="12">
        <v>483.899</v>
      </c>
      <c r="BK1249" s="72">
        <v>10.678000000000001</v>
      </c>
      <c r="BL1249" s="72">
        <v>9.84</v>
      </c>
      <c r="BM1249" s="12">
        <v>186.55799999999999</v>
      </c>
      <c r="BN1249" s="72">
        <v>4.117</v>
      </c>
      <c r="BO1249" s="72">
        <v>12.057</v>
      </c>
      <c r="BP1249" s="12">
        <v>670.45600000000002</v>
      </c>
      <c r="BQ1249" s="72">
        <v>14.795</v>
      </c>
      <c r="BR1249" s="72">
        <v>7.5819999999999999</v>
      </c>
      <c r="BS1249" s="12">
        <v>924.01400000000001</v>
      </c>
      <c r="BT1249" s="72">
        <v>20.39</v>
      </c>
      <c r="BU1249" s="72">
        <v>7.9050000000000002</v>
      </c>
      <c r="BV1249" s="12">
        <v>4531.777</v>
      </c>
      <c r="BW1249" s="72">
        <v>100</v>
      </c>
      <c r="BX1249" s="72">
        <v>2.464</v>
      </c>
      <c r="BY1249" s="13"/>
      <c r="BZ1249" s="13"/>
    </row>
    <row r="1250" spans="1:78" ht="12.75" customHeight="1">
      <c r="A1250" s="122" t="s">
        <v>44</v>
      </c>
      <c r="B1250" s="71" t="s">
        <v>74</v>
      </c>
      <c r="C1250" s="71" t="s">
        <v>25</v>
      </c>
      <c r="D1250" s="34">
        <v>45261</v>
      </c>
      <c r="E1250" s="12">
        <v>1870.079</v>
      </c>
      <c r="F1250" s="72">
        <v>42.473999999999997</v>
      </c>
      <c r="G1250" s="72">
        <v>4.2809999999999997</v>
      </c>
      <c r="H1250" s="12">
        <v>79.346000000000004</v>
      </c>
      <c r="I1250" s="72">
        <v>1.802</v>
      </c>
      <c r="J1250" s="72">
        <v>23.122</v>
      </c>
      <c r="K1250" s="12">
        <v>106.28400000000001</v>
      </c>
      <c r="L1250" s="72">
        <v>2.4140000000000001</v>
      </c>
      <c r="M1250" s="72">
        <v>23.297000000000001</v>
      </c>
      <c r="N1250" s="12">
        <v>185.63</v>
      </c>
      <c r="O1250" s="72">
        <v>4.2160000000000002</v>
      </c>
      <c r="P1250" s="72">
        <v>19.29</v>
      </c>
      <c r="Q1250" s="12">
        <v>36.694000000000003</v>
      </c>
      <c r="R1250" s="72">
        <v>0.83299999999999996</v>
      </c>
      <c r="S1250" s="72">
        <v>40.174999999999997</v>
      </c>
      <c r="T1250" s="12">
        <v>222.32499999999999</v>
      </c>
      <c r="U1250" s="72">
        <v>5.05</v>
      </c>
      <c r="V1250" s="72">
        <v>17.074999999999999</v>
      </c>
      <c r="W1250" s="12">
        <v>1225.4280000000001</v>
      </c>
      <c r="X1250" s="72">
        <v>27.832000000000001</v>
      </c>
      <c r="Y1250" s="72">
        <v>5.7560000000000002</v>
      </c>
      <c r="Z1250" s="12">
        <v>1447.7529999999999</v>
      </c>
      <c r="AA1250" s="72">
        <v>32.881999999999998</v>
      </c>
      <c r="AB1250" s="72">
        <v>4.4880000000000004</v>
      </c>
      <c r="AC1250" s="12">
        <v>3317.8319999999999</v>
      </c>
      <c r="AD1250" s="72">
        <v>75.355999999999995</v>
      </c>
      <c r="AE1250" s="72">
        <v>3.004</v>
      </c>
      <c r="AF1250" s="12">
        <v>1.1080000000000001</v>
      </c>
      <c r="AG1250" s="72">
        <v>2.5000000000000001E-2</v>
      </c>
      <c r="AH1250" s="72">
        <v>107.389</v>
      </c>
      <c r="AI1250" s="12">
        <v>89.763000000000005</v>
      </c>
      <c r="AJ1250" s="72">
        <v>2.0390000000000001</v>
      </c>
      <c r="AK1250" s="72">
        <v>19.545999999999999</v>
      </c>
      <c r="AL1250" s="12">
        <v>90.870999999999995</v>
      </c>
      <c r="AM1250" s="72">
        <v>2.0640000000000001</v>
      </c>
      <c r="AN1250" s="72">
        <v>19.661000000000001</v>
      </c>
      <c r="AO1250" s="12">
        <v>3408.703</v>
      </c>
      <c r="AP1250" s="72">
        <v>77.42</v>
      </c>
      <c r="AQ1250" s="72">
        <v>3.0649999999999999</v>
      </c>
      <c r="AR1250" s="12">
        <v>40.404000000000003</v>
      </c>
      <c r="AS1250" s="72">
        <v>0.91800000000000004</v>
      </c>
      <c r="AT1250" s="72">
        <v>36.521999999999998</v>
      </c>
      <c r="AU1250" s="12">
        <v>26.263000000000002</v>
      </c>
      <c r="AV1250" s="72">
        <v>0.59599999999999997</v>
      </c>
      <c r="AW1250" s="72">
        <v>37.529000000000003</v>
      </c>
      <c r="AX1250" s="12">
        <v>138.09399999999999</v>
      </c>
      <c r="AY1250" s="72">
        <v>3.1360000000000001</v>
      </c>
      <c r="AZ1250" s="72">
        <v>23.986999999999998</v>
      </c>
      <c r="BA1250" s="12">
        <v>164.35599999999999</v>
      </c>
      <c r="BB1250" s="72">
        <v>3.7330000000000001</v>
      </c>
      <c r="BC1250" s="72">
        <v>23.146000000000001</v>
      </c>
      <c r="BD1250" s="12">
        <v>62.152000000000001</v>
      </c>
      <c r="BE1250" s="72">
        <v>1.4119999999999999</v>
      </c>
      <c r="BF1250" s="72">
        <v>29.196000000000002</v>
      </c>
      <c r="BG1250" s="12">
        <v>226.50800000000001</v>
      </c>
      <c r="BH1250" s="72">
        <v>5.1449999999999996</v>
      </c>
      <c r="BI1250" s="72">
        <v>17.786999999999999</v>
      </c>
      <c r="BJ1250" s="12">
        <v>476.57600000000002</v>
      </c>
      <c r="BK1250" s="72">
        <v>10.824</v>
      </c>
      <c r="BL1250" s="72">
        <v>9.7040000000000006</v>
      </c>
      <c r="BM1250" s="12">
        <v>250.7</v>
      </c>
      <c r="BN1250" s="72">
        <v>5.694</v>
      </c>
      <c r="BO1250" s="72">
        <v>12.507999999999999</v>
      </c>
      <c r="BP1250" s="12">
        <v>727.27599999999995</v>
      </c>
      <c r="BQ1250" s="72">
        <v>16.518000000000001</v>
      </c>
      <c r="BR1250" s="72">
        <v>7.7949999999999999</v>
      </c>
      <c r="BS1250" s="12">
        <v>994.18799999999999</v>
      </c>
      <c r="BT1250" s="72">
        <v>22.58</v>
      </c>
      <c r="BU1250" s="72">
        <v>7.391</v>
      </c>
      <c r="BV1250" s="12">
        <v>4402.8909999999996</v>
      </c>
      <c r="BW1250" s="72">
        <v>100</v>
      </c>
      <c r="BX1250" s="72">
        <v>2.5920000000000001</v>
      </c>
      <c r="BY1250" s="13"/>
      <c r="BZ1250" s="13"/>
    </row>
    <row r="1251" spans="1:78" ht="12.75" customHeight="1">
      <c r="A1251" s="122" t="s">
        <v>44</v>
      </c>
      <c r="B1251" s="71" t="s">
        <v>74</v>
      </c>
      <c r="C1251" s="71" t="s">
        <v>25</v>
      </c>
      <c r="D1251" s="34">
        <v>45352</v>
      </c>
      <c r="E1251" s="12">
        <v>1975.675</v>
      </c>
      <c r="F1251" s="72">
        <v>43.29</v>
      </c>
      <c r="G1251" s="72">
        <v>3.7320000000000002</v>
      </c>
      <c r="H1251" s="12">
        <v>92.733999999999995</v>
      </c>
      <c r="I1251" s="72">
        <v>2.032</v>
      </c>
      <c r="J1251" s="72">
        <v>27.099</v>
      </c>
      <c r="K1251" s="12">
        <v>148.88800000000001</v>
      </c>
      <c r="L1251" s="72">
        <v>3.262</v>
      </c>
      <c r="M1251" s="72">
        <v>18.913</v>
      </c>
      <c r="N1251" s="12">
        <v>241.62200000000001</v>
      </c>
      <c r="O1251" s="72">
        <v>5.2939999999999996</v>
      </c>
      <c r="P1251" s="72">
        <v>15.045999999999999</v>
      </c>
      <c r="Q1251" s="12">
        <v>35.784999999999997</v>
      </c>
      <c r="R1251" s="72">
        <v>0.78400000000000003</v>
      </c>
      <c r="S1251" s="72">
        <v>51.570999999999998</v>
      </c>
      <c r="T1251" s="12">
        <v>277.40699999999998</v>
      </c>
      <c r="U1251" s="72">
        <v>6.0780000000000003</v>
      </c>
      <c r="V1251" s="72">
        <v>16.257999999999999</v>
      </c>
      <c r="W1251" s="12">
        <v>1173.153</v>
      </c>
      <c r="X1251" s="72">
        <v>25.706</v>
      </c>
      <c r="Y1251" s="72">
        <v>5.0110000000000001</v>
      </c>
      <c r="Z1251" s="12">
        <v>1450.56</v>
      </c>
      <c r="AA1251" s="72">
        <v>31.783999999999999</v>
      </c>
      <c r="AB1251" s="72">
        <v>4.3819999999999997</v>
      </c>
      <c r="AC1251" s="12">
        <v>3426.2350000000001</v>
      </c>
      <c r="AD1251" s="72">
        <v>75.075000000000003</v>
      </c>
      <c r="AE1251" s="72">
        <v>3.4009999999999998</v>
      </c>
      <c r="AF1251" s="12">
        <v>20.350000000000001</v>
      </c>
      <c r="AG1251" s="72">
        <v>0.44600000000000001</v>
      </c>
      <c r="AH1251" s="72">
        <v>66.402000000000001</v>
      </c>
      <c r="AI1251" s="12">
        <v>88.768000000000001</v>
      </c>
      <c r="AJ1251" s="72">
        <v>1.9450000000000001</v>
      </c>
      <c r="AK1251" s="72">
        <v>27.01</v>
      </c>
      <c r="AL1251" s="12">
        <v>109.11799999999999</v>
      </c>
      <c r="AM1251" s="72">
        <v>2.391</v>
      </c>
      <c r="AN1251" s="72">
        <v>27.835000000000001</v>
      </c>
      <c r="AO1251" s="12">
        <v>3535.3530000000001</v>
      </c>
      <c r="AP1251" s="72">
        <v>77.465999999999994</v>
      </c>
      <c r="AQ1251" s="72">
        <v>3.4359999999999999</v>
      </c>
      <c r="AR1251" s="12">
        <v>37.54</v>
      </c>
      <c r="AS1251" s="72">
        <v>0.82299999999999995</v>
      </c>
      <c r="AT1251" s="72">
        <v>48.165999999999997</v>
      </c>
      <c r="AU1251" s="12">
        <v>4.6580000000000004</v>
      </c>
      <c r="AV1251" s="72">
        <v>0.10199999999999999</v>
      </c>
      <c r="AW1251" s="72">
        <v>130.58099999999999</v>
      </c>
      <c r="AX1251" s="12">
        <v>160.74600000000001</v>
      </c>
      <c r="AY1251" s="72">
        <v>3.5219999999999998</v>
      </c>
      <c r="AZ1251" s="72">
        <v>15.055</v>
      </c>
      <c r="BA1251" s="12">
        <v>165.405</v>
      </c>
      <c r="BB1251" s="72">
        <v>3.6240000000000001</v>
      </c>
      <c r="BC1251" s="72">
        <v>14.917999999999999</v>
      </c>
      <c r="BD1251" s="12">
        <v>45.939</v>
      </c>
      <c r="BE1251" s="72">
        <v>1.0069999999999999</v>
      </c>
      <c r="BF1251" s="72">
        <v>37.814</v>
      </c>
      <c r="BG1251" s="12">
        <v>211.34299999999999</v>
      </c>
      <c r="BH1251" s="72">
        <v>4.6310000000000002</v>
      </c>
      <c r="BI1251" s="72">
        <v>13.537000000000001</v>
      </c>
      <c r="BJ1251" s="12">
        <v>579.024</v>
      </c>
      <c r="BK1251" s="72">
        <v>12.686999999999999</v>
      </c>
      <c r="BL1251" s="72">
        <v>7.2359999999999998</v>
      </c>
      <c r="BM1251" s="12">
        <v>200.50399999999999</v>
      </c>
      <c r="BN1251" s="72">
        <v>4.3929999999999998</v>
      </c>
      <c r="BO1251" s="72">
        <v>15.016</v>
      </c>
      <c r="BP1251" s="12">
        <v>779.52800000000002</v>
      </c>
      <c r="BQ1251" s="72">
        <v>17.081</v>
      </c>
      <c r="BR1251" s="72">
        <v>7.4409999999999998</v>
      </c>
      <c r="BS1251" s="12">
        <v>1028.4110000000001</v>
      </c>
      <c r="BT1251" s="72">
        <v>22.533999999999999</v>
      </c>
      <c r="BU1251" s="72">
        <v>6.6050000000000004</v>
      </c>
      <c r="BV1251" s="12">
        <v>4563.7640000000001</v>
      </c>
      <c r="BW1251" s="72">
        <v>100</v>
      </c>
      <c r="BX1251" s="72">
        <v>2.6469999999999998</v>
      </c>
      <c r="BY1251" s="13"/>
      <c r="BZ1251" s="13"/>
    </row>
    <row r="1252" spans="1:78" ht="12.75" customHeight="1">
      <c r="A1252" s="122" t="s">
        <v>44</v>
      </c>
      <c r="B1252" s="71" t="s">
        <v>74</v>
      </c>
      <c r="C1252" s="71" t="s">
        <v>25</v>
      </c>
      <c r="D1252" s="34">
        <v>45444</v>
      </c>
      <c r="E1252" s="12">
        <v>1981.73</v>
      </c>
      <c r="F1252" s="72">
        <v>43.994</v>
      </c>
      <c r="G1252" s="72">
        <v>3.32</v>
      </c>
      <c r="H1252" s="12">
        <v>114.517</v>
      </c>
      <c r="I1252" s="72">
        <v>2.5419999999999998</v>
      </c>
      <c r="J1252" s="72">
        <v>19.105</v>
      </c>
      <c r="K1252" s="12">
        <v>135.04300000000001</v>
      </c>
      <c r="L1252" s="72">
        <v>2.9980000000000002</v>
      </c>
      <c r="M1252" s="72">
        <v>21.09</v>
      </c>
      <c r="N1252" s="12">
        <v>249.56</v>
      </c>
      <c r="O1252" s="72">
        <v>5.54</v>
      </c>
      <c r="P1252" s="72">
        <v>13.395</v>
      </c>
      <c r="Q1252" s="12">
        <v>45.398000000000003</v>
      </c>
      <c r="R1252" s="72">
        <v>1.008</v>
      </c>
      <c r="S1252" s="72">
        <v>32.462000000000003</v>
      </c>
      <c r="T1252" s="12">
        <v>294.95800000000003</v>
      </c>
      <c r="U1252" s="72">
        <v>6.548</v>
      </c>
      <c r="V1252" s="72">
        <v>12.912000000000001</v>
      </c>
      <c r="W1252" s="12">
        <v>1184.367</v>
      </c>
      <c r="X1252" s="72">
        <v>26.292999999999999</v>
      </c>
      <c r="Y1252" s="72">
        <v>4.952</v>
      </c>
      <c r="Z1252" s="12">
        <v>1479.325</v>
      </c>
      <c r="AA1252" s="72">
        <v>32.841000000000001</v>
      </c>
      <c r="AB1252" s="72">
        <v>4.26</v>
      </c>
      <c r="AC1252" s="12">
        <v>3461.0549999999998</v>
      </c>
      <c r="AD1252" s="72">
        <v>76.835999999999999</v>
      </c>
      <c r="AE1252" s="72">
        <v>2.5659999999999998</v>
      </c>
      <c r="AF1252" s="12">
        <v>5.0250000000000004</v>
      </c>
      <c r="AG1252" s="72">
        <v>0.112</v>
      </c>
      <c r="AH1252" s="72">
        <v>110.97499999999999</v>
      </c>
      <c r="AI1252" s="12">
        <v>108.205</v>
      </c>
      <c r="AJ1252" s="72">
        <v>2.4020000000000001</v>
      </c>
      <c r="AK1252" s="72">
        <v>16.363</v>
      </c>
      <c r="AL1252" s="12">
        <v>113.23</v>
      </c>
      <c r="AM1252" s="72">
        <v>2.5139999999999998</v>
      </c>
      <c r="AN1252" s="72">
        <v>15.862</v>
      </c>
      <c r="AO1252" s="12">
        <v>3574.2849999999999</v>
      </c>
      <c r="AP1252" s="72">
        <v>79.349000000000004</v>
      </c>
      <c r="AQ1252" s="72">
        <v>2.391</v>
      </c>
      <c r="AR1252" s="12">
        <v>27.504000000000001</v>
      </c>
      <c r="AS1252" s="72">
        <v>0.61099999999999999</v>
      </c>
      <c r="AT1252" s="72">
        <v>37.67</v>
      </c>
      <c r="AU1252" s="12">
        <v>6.3710000000000004</v>
      </c>
      <c r="AV1252" s="72">
        <v>0.14099999999999999</v>
      </c>
      <c r="AW1252" s="72">
        <v>62.741999999999997</v>
      </c>
      <c r="AX1252" s="12">
        <v>109.804</v>
      </c>
      <c r="AY1252" s="72">
        <v>2.4380000000000002</v>
      </c>
      <c r="AZ1252" s="72">
        <v>19.327999999999999</v>
      </c>
      <c r="BA1252" s="12">
        <v>116.175</v>
      </c>
      <c r="BB1252" s="72">
        <v>2.5790000000000002</v>
      </c>
      <c r="BC1252" s="72">
        <v>18.123000000000001</v>
      </c>
      <c r="BD1252" s="12">
        <v>42.667999999999999</v>
      </c>
      <c r="BE1252" s="72">
        <v>0.94699999999999995</v>
      </c>
      <c r="BF1252" s="72">
        <v>37.466999999999999</v>
      </c>
      <c r="BG1252" s="12">
        <v>158.84299999999999</v>
      </c>
      <c r="BH1252" s="72">
        <v>3.5259999999999998</v>
      </c>
      <c r="BI1252" s="72">
        <v>17.952999999999999</v>
      </c>
      <c r="BJ1252" s="12">
        <v>519.05399999999997</v>
      </c>
      <c r="BK1252" s="72">
        <v>11.523</v>
      </c>
      <c r="BL1252" s="72">
        <v>9.7270000000000003</v>
      </c>
      <c r="BM1252" s="12">
        <v>224.81200000000001</v>
      </c>
      <c r="BN1252" s="72">
        <v>4.9909999999999997</v>
      </c>
      <c r="BO1252" s="72">
        <v>8.75</v>
      </c>
      <c r="BP1252" s="12">
        <v>743.86599999999999</v>
      </c>
      <c r="BQ1252" s="72">
        <v>16.513999999999999</v>
      </c>
      <c r="BR1252" s="72">
        <v>7.0860000000000003</v>
      </c>
      <c r="BS1252" s="12">
        <v>930.21199999999999</v>
      </c>
      <c r="BT1252" s="72">
        <v>20.651</v>
      </c>
      <c r="BU1252" s="72">
        <v>5.45</v>
      </c>
      <c r="BV1252" s="12">
        <v>4504.4970000000003</v>
      </c>
      <c r="BW1252" s="72">
        <v>100</v>
      </c>
      <c r="BX1252" s="72">
        <v>2.0249999999999999</v>
      </c>
      <c r="BY1252" s="13"/>
      <c r="BZ1252" s="13"/>
    </row>
    <row r="1253" spans="1:78" ht="12.75" customHeight="1">
      <c r="A1253" s="122" t="s">
        <v>44</v>
      </c>
      <c r="B1253" s="71" t="s">
        <v>74</v>
      </c>
      <c r="C1253" s="71" t="s">
        <v>25</v>
      </c>
      <c r="D1253" s="34">
        <v>45536</v>
      </c>
      <c r="E1253" s="12">
        <v>2118.0880000000002</v>
      </c>
      <c r="F1253" s="72">
        <v>45.344999999999999</v>
      </c>
      <c r="G1253" s="72">
        <v>3.6779999999999999</v>
      </c>
      <c r="H1253" s="12">
        <v>59.578000000000003</v>
      </c>
      <c r="I1253" s="72">
        <v>1.2749999999999999</v>
      </c>
      <c r="J1253" s="72">
        <v>33.735999999999997</v>
      </c>
      <c r="K1253" s="12">
        <v>87.882000000000005</v>
      </c>
      <c r="L1253" s="72">
        <v>1.881</v>
      </c>
      <c r="M1253" s="72">
        <v>22.672999999999998</v>
      </c>
      <c r="N1253" s="12">
        <v>147.459</v>
      </c>
      <c r="O1253" s="72">
        <v>3.157</v>
      </c>
      <c r="P1253" s="72">
        <v>16.393999999999998</v>
      </c>
      <c r="Q1253" s="12">
        <v>15.069000000000001</v>
      </c>
      <c r="R1253" s="72">
        <v>0.32300000000000001</v>
      </c>
      <c r="S1253" s="72">
        <v>58.418999999999997</v>
      </c>
      <c r="T1253" s="12">
        <v>162.52799999999999</v>
      </c>
      <c r="U1253" s="72">
        <v>3.4790000000000001</v>
      </c>
      <c r="V1253" s="72">
        <v>16.321999999999999</v>
      </c>
      <c r="W1253" s="12">
        <v>1251.3779999999999</v>
      </c>
      <c r="X1253" s="72">
        <v>26.79</v>
      </c>
      <c r="Y1253" s="72">
        <v>5.6159999999999997</v>
      </c>
      <c r="Z1253" s="12">
        <v>1413.9059999999999</v>
      </c>
      <c r="AA1253" s="72">
        <v>30.268999999999998</v>
      </c>
      <c r="AB1253" s="72">
        <v>4.657</v>
      </c>
      <c r="AC1253" s="12">
        <v>3531.9940000000001</v>
      </c>
      <c r="AD1253" s="72">
        <v>75.614000000000004</v>
      </c>
      <c r="AE1253" s="72">
        <v>2.5449999999999999</v>
      </c>
      <c r="AF1253" s="12">
        <v>14.098000000000001</v>
      </c>
      <c r="AG1253" s="72">
        <v>0.30199999999999999</v>
      </c>
      <c r="AH1253" s="72">
        <v>79.914000000000001</v>
      </c>
      <c r="AI1253" s="12">
        <v>112.858</v>
      </c>
      <c r="AJ1253" s="72">
        <v>2.4159999999999999</v>
      </c>
      <c r="AK1253" s="72">
        <v>14.416</v>
      </c>
      <c r="AL1253" s="12">
        <v>126.956</v>
      </c>
      <c r="AM1253" s="72">
        <v>2.718</v>
      </c>
      <c r="AN1253" s="72">
        <v>13.48</v>
      </c>
      <c r="AO1253" s="12">
        <v>3658.95</v>
      </c>
      <c r="AP1253" s="72">
        <v>78.331999999999994</v>
      </c>
      <c r="AQ1253" s="72">
        <v>2.363</v>
      </c>
      <c r="AR1253" s="12">
        <v>69.727999999999994</v>
      </c>
      <c r="AS1253" s="72">
        <v>1.4930000000000001</v>
      </c>
      <c r="AT1253" s="72">
        <v>29.103999999999999</v>
      </c>
      <c r="AU1253" s="12">
        <v>10.635</v>
      </c>
      <c r="AV1253" s="72">
        <v>0.22800000000000001</v>
      </c>
      <c r="AW1253" s="72">
        <v>69.081000000000003</v>
      </c>
      <c r="AX1253" s="12">
        <v>104.639</v>
      </c>
      <c r="AY1253" s="72">
        <v>2.2400000000000002</v>
      </c>
      <c r="AZ1253" s="72">
        <v>23.74</v>
      </c>
      <c r="BA1253" s="12">
        <v>115.274</v>
      </c>
      <c r="BB1253" s="72">
        <v>2.468</v>
      </c>
      <c r="BC1253" s="72">
        <v>23.024000000000001</v>
      </c>
      <c r="BD1253" s="12">
        <v>64.447000000000003</v>
      </c>
      <c r="BE1253" s="72">
        <v>1.38</v>
      </c>
      <c r="BF1253" s="72">
        <v>35.829000000000001</v>
      </c>
      <c r="BG1253" s="12">
        <v>179.721</v>
      </c>
      <c r="BH1253" s="72">
        <v>3.8479999999999999</v>
      </c>
      <c r="BI1253" s="72">
        <v>19.963000000000001</v>
      </c>
      <c r="BJ1253" s="12">
        <v>566.476</v>
      </c>
      <c r="BK1253" s="72">
        <v>12.127000000000001</v>
      </c>
      <c r="BL1253" s="72">
        <v>6.5549999999999997</v>
      </c>
      <c r="BM1253" s="12">
        <v>196.191</v>
      </c>
      <c r="BN1253" s="72">
        <v>4.2</v>
      </c>
      <c r="BO1253" s="72">
        <v>15.71</v>
      </c>
      <c r="BP1253" s="12">
        <v>762.66800000000001</v>
      </c>
      <c r="BQ1253" s="72">
        <v>16.327000000000002</v>
      </c>
      <c r="BR1253" s="72">
        <v>5.2919999999999998</v>
      </c>
      <c r="BS1253" s="12">
        <v>1012.117</v>
      </c>
      <c r="BT1253" s="72">
        <v>21.667999999999999</v>
      </c>
      <c r="BU1253" s="72">
        <v>5.2080000000000002</v>
      </c>
      <c r="BV1253" s="12">
        <v>4671.0659999999998</v>
      </c>
      <c r="BW1253" s="72">
        <v>100</v>
      </c>
      <c r="BX1253" s="72">
        <v>2.4750000000000001</v>
      </c>
      <c r="BY1253" s="13"/>
      <c r="BZ1253" s="13"/>
    </row>
    <row r="1254" spans="1:78" ht="12.75" customHeight="1">
      <c r="A1254" s="122" t="s">
        <v>44</v>
      </c>
      <c r="B1254" s="71" t="s">
        <v>74</v>
      </c>
      <c r="C1254" s="71" t="s">
        <v>25</v>
      </c>
      <c r="D1254" s="34">
        <v>45627</v>
      </c>
      <c r="E1254" s="12">
        <v>2003.5070000000001</v>
      </c>
      <c r="F1254" s="72">
        <v>41.540999999999997</v>
      </c>
      <c r="G1254" s="72">
        <v>3.9460000000000002</v>
      </c>
      <c r="H1254" s="12">
        <v>131.80000000000001</v>
      </c>
      <c r="I1254" s="72">
        <v>2.7330000000000001</v>
      </c>
      <c r="J1254" s="72">
        <v>22.111999999999998</v>
      </c>
      <c r="K1254" s="12">
        <v>113.676</v>
      </c>
      <c r="L1254" s="72">
        <v>2.3570000000000002</v>
      </c>
      <c r="M1254" s="72">
        <v>25.158999999999999</v>
      </c>
      <c r="N1254" s="12">
        <v>245.476</v>
      </c>
      <c r="O1254" s="72">
        <v>5.09</v>
      </c>
      <c r="P1254" s="72">
        <v>14.494999999999999</v>
      </c>
      <c r="Q1254" s="12">
        <v>38.74</v>
      </c>
      <c r="R1254" s="72">
        <v>0.80300000000000005</v>
      </c>
      <c r="S1254" s="72">
        <v>34.417000000000002</v>
      </c>
      <c r="T1254" s="12">
        <v>284.21600000000001</v>
      </c>
      <c r="U1254" s="72">
        <v>5.8929999999999998</v>
      </c>
      <c r="V1254" s="72">
        <v>12.87</v>
      </c>
      <c r="W1254" s="12">
        <v>1380.597</v>
      </c>
      <c r="X1254" s="72">
        <v>28.626000000000001</v>
      </c>
      <c r="Y1254" s="72">
        <v>4.2359999999999998</v>
      </c>
      <c r="Z1254" s="12">
        <v>1664.8130000000001</v>
      </c>
      <c r="AA1254" s="72">
        <v>34.518999999999998</v>
      </c>
      <c r="AB1254" s="72">
        <v>4.1769999999999996</v>
      </c>
      <c r="AC1254" s="12">
        <v>3668.32</v>
      </c>
      <c r="AD1254" s="72">
        <v>76.06</v>
      </c>
      <c r="AE1254" s="72">
        <v>3.2919999999999998</v>
      </c>
      <c r="AF1254" s="12">
        <v>8.6210000000000004</v>
      </c>
      <c r="AG1254" s="72">
        <v>0.17899999999999999</v>
      </c>
      <c r="AH1254" s="72">
        <v>78.165999999999997</v>
      </c>
      <c r="AI1254" s="12">
        <v>113.431</v>
      </c>
      <c r="AJ1254" s="72">
        <v>2.3519999999999999</v>
      </c>
      <c r="AK1254" s="72">
        <v>17.777000000000001</v>
      </c>
      <c r="AL1254" s="12">
        <v>122.05200000000001</v>
      </c>
      <c r="AM1254" s="72">
        <v>2.5310000000000001</v>
      </c>
      <c r="AN1254" s="72">
        <v>14.605</v>
      </c>
      <c r="AO1254" s="12">
        <v>3790.3719999999998</v>
      </c>
      <c r="AP1254" s="72">
        <v>78.59</v>
      </c>
      <c r="AQ1254" s="72">
        <v>3.169</v>
      </c>
      <c r="AR1254" s="12">
        <v>46.244999999999997</v>
      </c>
      <c r="AS1254" s="72">
        <v>0.95899999999999996</v>
      </c>
      <c r="AT1254" s="72">
        <v>29.047000000000001</v>
      </c>
      <c r="AU1254" s="12">
        <v>27.384</v>
      </c>
      <c r="AV1254" s="72">
        <v>0.56799999999999995</v>
      </c>
      <c r="AW1254" s="72">
        <v>44.822000000000003</v>
      </c>
      <c r="AX1254" s="12">
        <v>81.016999999999996</v>
      </c>
      <c r="AY1254" s="72">
        <v>1.68</v>
      </c>
      <c r="AZ1254" s="72">
        <v>27.326000000000001</v>
      </c>
      <c r="BA1254" s="12">
        <v>108.401</v>
      </c>
      <c r="BB1254" s="72">
        <v>2.2480000000000002</v>
      </c>
      <c r="BC1254" s="72">
        <v>22.902999999999999</v>
      </c>
      <c r="BD1254" s="12">
        <v>24.091000000000001</v>
      </c>
      <c r="BE1254" s="72">
        <v>0.5</v>
      </c>
      <c r="BF1254" s="72">
        <v>39.594999999999999</v>
      </c>
      <c r="BG1254" s="12">
        <v>132.49199999999999</v>
      </c>
      <c r="BH1254" s="72">
        <v>2.7469999999999999</v>
      </c>
      <c r="BI1254" s="72">
        <v>17.196000000000002</v>
      </c>
      <c r="BJ1254" s="12">
        <v>561.10199999999998</v>
      </c>
      <c r="BK1254" s="72">
        <v>11.634</v>
      </c>
      <c r="BL1254" s="72">
        <v>9.3889999999999993</v>
      </c>
      <c r="BM1254" s="12">
        <v>292.74</v>
      </c>
      <c r="BN1254" s="72">
        <v>6.07</v>
      </c>
      <c r="BO1254" s="72">
        <v>13.135999999999999</v>
      </c>
      <c r="BP1254" s="12">
        <v>853.84199999999998</v>
      </c>
      <c r="BQ1254" s="72">
        <v>17.704000000000001</v>
      </c>
      <c r="BR1254" s="72">
        <v>7.0119999999999996</v>
      </c>
      <c r="BS1254" s="12">
        <v>1032.579</v>
      </c>
      <c r="BT1254" s="72">
        <v>21.41</v>
      </c>
      <c r="BU1254" s="72">
        <v>5.54</v>
      </c>
      <c r="BV1254" s="12">
        <v>4822.95</v>
      </c>
      <c r="BW1254" s="72">
        <v>100</v>
      </c>
      <c r="BX1254" s="72">
        <v>2.72</v>
      </c>
      <c r="BY1254" s="13"/>
      <c r="BZ1254" s="13"/>
    </row>
    <row r="1255" spans="1:78" ht="12.75" customHeight="1">
      <c r="A1255" s="122" t="s">
        <v>44</v>
      </c>
      <c r="B1255" s="71" t="s">
        <v>74</v>
      </c>
      <c r="C1255" s="71" t="s">
        <v>25</v>
      </c>
      <c r="D1255" s="34">
        <v>45717</v>
      </c>
      <c r="E1255" s="12">
        <v>2176.797</v>
      </c>
      <c r="F1255" s="72">
        <v>46.213000000000001</v>
      </c>
      <c r="G1255" s="72">
        <v>3.589</v>
      </c>
      <c r="H1255" s="12">
        <v>104.325</v>
      </c>
      <c r="I1255" s="72">
        <v>2.2149999999999999</v>
      </c>
      <c r="J1255" s="72">
        <v>22.456</v>
      </c>
      <c r="K1255" s="12">
        <v>106.06699999999999</v>
      </c>
      <c r="L1255" s="72">
        <v>2.2519999999999998</v>
      </c>
      <c r="M1255" s="72">
        <v>23.832000000000001</v>
      </c>
      <c r="N1255" s="12">
        <v>210.392</v>
      </c>
      <c r="O1255" s="72">
        <v>4.4669999999999996</v>
      </c>
      <c r="P1255" s="72">
        <v>17.062000000000001</v>
      </c>
      <c r="Q1255" s="12">
        <v>37.857999999999997</v>
      </c>
      <c r="R1255" s="72">
        <v>0.80400000000000005</v>
      </c>
      <c r="S1255" s="72">
        <v>43.426000000000002</v>
      </c>
      <c r="T1255" s="12">
        <v>248.249</v>
      </c>
      <c r="U1255" s="72">
        <v>5.27</v>
      </c>
      <c r="V1255" s="72">
        <v>14.302</v>
      </c>
      <c r="W1255" s="12">
        <v>1250.982</v>
      </c>
      <c r="X1255" s="72">
        <v>26.558</v>
      </c>
      <c r="Y1255" s="72">
        <v>6.2549999999999999</v>
      </c>
      <c r="Z1255" s="12">
        <v>1499.232</v>
      </c>
      <c r="AA1255" s="72">
        <v>31.827999999999999</v>
      </c>
      <c r="AB1255" s="72">
        <v>4.1929999999999996</v>
      </c>
      <c r="AC1255" s="12">
        <v>3676.029</v>
      </c>
      <c r="AD1255" s="72">
        <v>78.042000000000002</v>
      </c>
      <c r="AE1255" s="72">
        <v>2.6819999999999999</v>
      </c>
      <c r="AF1255" s="12">
        <v>31.11</v>
      </c>
      <c r="AG1255" s="72">
        <v>0.66</v>
      </c>
      <c r="AH1255" s="72">
        <v>50.795000000000002</v>
      </c>
      <c r="AI1255" s="12">
        <v>91.513000000000005</v>
      </c>
      <c r="AJ1255" s="72">
        <v>1.9430000000000001</v>
      </c>
      <c r="AK1255" s="72">
        <v>19.940999999999999</v>
      </c>
      <c r="AL1255" s="12">
        <v>122.623</v>
      </c>
      <c r="AM1255" s="72">
        <v>2.6030000000000002</v>
      </c>
      <c r="AN1255" s="72">
        <v>19.077000000000002</v>
      </c>
      <c r="AO1255" s="12">
        <v>3798.6509999999998</v>
      </c>
      <c r="AP1255" s="72">
        <v>80.644999999999996</v>
      </c>
      <c r="AQ1255" s="72">
        <v>2.6019999999999999</v>
      </c>
      <c r="AR1255" s="12">
        <v>23.529</v>
      </c>
      <c r="AS1255" s="72">
        <v>0.5</v>
      </c>
      <c r="AT1255" s="72">
        <v>48.765000000000001</v>
      </c>
      <c r="AU1255" s="12">
        <v>33.445999999999998</v>
      </c>
      <c r="AV1255" s="72">
        <v>0.71</v>
      </c>
      <c r="AW1255" s="72">
        <v>53.021000000000001</v>
      </c>
      <c r="AX1255" s="12">
        <v>108.637</v>
      </c>
      <c r="AY1255" s="72">
        <v>2.306</v>
      </c>
      <c r="AZ1255" s="72">
        <v>24.908999999999999</v>
      </c>
      <c r="BA1255" s="12">
        <v>142.083</v>
      </c>
      <c r="BB1255" s="72">
        <v>3.016</v>
      </c>
      <c r="BC1255" s="72">
        <v>21.783000000000001</v>
      </c>
      <c r="BD1255" s="12">
        <v>37.625</v>
      </c>
      <c r="BE1255" s="72">
        <v>0.79900000000000004</v>
      </c>
      <c r="BF1255" s="72">
        <v>39.578000000000003</v>
      </c>
      <c r="BG1255" s="12">
        <v>179.708</v>
      </c>
      <c r="BH1255" s="72">
        <v>3.8149999999999999</v>
      </c>
      <c r="BI1255" s="72">
        <v>17.738</v>
      </c>
      <c r="BJ1255" s="12">
        <v>496.94600000000003</v>
      </c>
      <c r="BK1255" s="72">
        <v>10.55</v>
      </c>
      <c r="BL1255" s="72">
        <v>10.377000000000001</v>
      </c>
      <c r="BM1255" s="12">
        <v>211.51499999999999</v>
      </c>
      <c r="BN1255" s="72">
        <v>4.49</v>
      </c>
      <c r="BO1255" s="72">
        <v>12.348000000000001</v>
      </c>
      <c r="BP1255" s="12">
        <v>708.46199999999999</v>
      </c>
      <c r="BQ1255" s="72">
        <v>15.041</v>
      </c>
      <c r="BR1255" s="72">
        <v>8.27</v>
      </c>
      <c r="BS1255" s="12">
        <v>911.69799999999998</v>
      </c>
      <c r="BT1255" s="72">
        <v>19.355</v>
      </c>
      <c r="BU1255" s="72">
        <v>7.1479999999999997</v>
      </c>
      <c r="BV1255" s="12">
        <v>4710.3490000000002</v>
      </c>
      <c r="BW1255" s="72">
        <v>100</v>
      </c>
      <c r="BX1255" s="72">
        <v>2.726</v>
      </c>
      <c r="BY1255" s="13"/>
      <c r="BZ1255" s="13"/>
    </row>
    <row r="1256" spans="1:78" ht="12.75" customHeight="1">
      <c r="A1256" s="122" t="s">
        <v>44</v>
      </c>
      <c r="B1256" s="71" t="s">
        <v>74</v>
      </c>
      <c r="C1256" s="71" t="s">
        <v>25</v>
      </c>
      <c r="D1256" s="34">
        <v>45809</v>
      </c>
      <c r="E1256" s="12">
        <v>2100.0889999999999</v>
      </c>
      <c r="F1256" s="72">
        <v>44.344000000000001</v>
      </c>
      <c r="G1256" s="72">
        <v>3.2290000000000001</v>
      </c>
      <c r="H1256" s="12">
        <v>126.161</v>
      </c>
      <c r="I1256" s="72">
        <v>2.6640000000000001</v>
      </c>
      <c r="J1256" s="72">
        <v>21.370999999999999</v>
      </c>
      <c r="K1256" s="12">
        <v>154.07300000000001</v>
      </c>
      <c r="L1256" s="72">
        <v>3.2530000000000001</v>
      </c>
      <c r="M1256" s="72">
        <v>17.93</v>
      </c>
      <c r="N1256" s="12">
        <v>280.233</v>
      </c>
      <c r="O1256" s="72">
        <v>5.9169999999999998</v>
      </c>
      <c r="P1256" s="72">
        <v>11.847</v>
      </c>
      <c r="Q1256" s="12">
        <v>7.2510000000000003</v>
      </c>
      <c r="R1256" s="72">
        <v>0.153</v>
      </c>
      <c r="S1256" s="72">
        <v>69.305000000000007</v>
      </c>
      <c r="T1256" s="12">
        <v>287.48399999999998</v>
      </c>
      <c r="U1256" s="72">
        <v>6.07</v>
      </c>
      <c r="V1256" s="72">
        <v>11.651999999999999</v>
      </c>
      <c r="W1256" s="12">
        <v>1241.337</v>
      </c>
      <c r="X1256" s="72">
        <v>26.210999999999999</v>
      </c>
      <c r="Y1256" s="72">
        <v>5.2549999999999999</v>
      </c>
      <c r="Z1256" s="12">
        <v>1528.8209999999999</v>
      </c>
      <c r="AA1256" s="72">
        <v>32.281999999999996</v>
      </c>
      <c r="AB1256" s="72">
        <v>4.3659999999999997</v>
      </c>
      <c r="AC1256" s="12">
        <v>3628.9110000000001</v>
      </c>
      <c r="AD1256" s="72">
        <v>76.626000000000005</v>
      </c>
      <c r="AE1256" s="72">
        <v>2.4980000000000002</v>
      </c>
      <c r="AF1256" s="12">
        <v>8.7189999999999994</v>
      </c>
      <c r="AG1256" s="72">
        <v>0.184</v>
      </c>
      <c r="AH1256" s="72">
        <v>81.105999999999995</v>
      </c>
      <c r="AI1256" s="12">
        <v>90.456999999999994</v>
      </c>
      <c r="AJ1256" s="72">
        <v>1.91</v>
      </c>
      <c r="AK1256" s="72">
        <v>22.917000000000002</v>
      </c>
      <c r="AL1256" s="12">
        <v>99.176000000000002</v>
      </c>
      <c r="AM1256" s="72">
        <v>2.0939999999999999</v>
      </c>
      <c r="AN1256" s="72">
        <v>22.248999999999999</v>
      </c>
      <c r="AO1256" s="12">
        <v>3728.0859999999998</v>
      </c>
      <c r="AP1256" s="72">
        <v>78.72</v>
      </c>
      <c r="AQ1256" s="72">
        <v>2.552</v>
      </c>
      <c r="AR1256" s="12">
        <v>42.982999999999997</v>
      </c>
      <c r="AS1256" s="72">
        <v>0.90800000000000003</v>
      </c>
      <c r="AT1256" s="72">
        <v>27.922000000000001</v>
      </c>
      <c r="AU1256" s="12">
        <v>9.2159999999999993</v>
      </c>
      <c r="AV1256" s="72">
        <v>0.19500000000000001</v>
      </c>
      <c r="AW1256" s="72">
        <v>64.831999999999994</v>
      </c>
      <c r="AX1256" s="12">
        <v>120.29900000000001</v>
      </c>
      <c r="AY1256" s="72">
        <v>2.54</v>
      </c>
      <c r="AZ1256" s="72">
        <v>27.550999999999998</v>
      </c>
      <c r="BA1256" s="12">
        <v>129.51499999999999</v>
      </c>
      <c r="BB1256" s="72">
        <v>2.7349999999999999</v>
      </c>
      <c r="BC1256" s="72">
        <v>26.57</v>
      </c>
      <c r="BD1256" s="12">
        <v>21.87</v>
      </c>
      <c r="BE1256" s="72">
        <v>0.46200000000000002</v>
      </c>
      <c r="BF1256" s="72">
        <v>41.963999999999999</v>
      </c>
      <c r="BG1256" s="12">
        <v>151.38499999999999</v>
      </c>
      <c r="BH1256" s="72">
        <v>3.1970000000000001</v>
      </c>
      <c r="BI1256" s="72">
        <v>21.728000000000002</v>
      </c>
      <c r="BJ1256" s="12">
        <v>533.42399999999998</v>
      </c>
      <c r="BK1256" s="72">
        <v>11.263999999999999</v>
      </c>
      <c r="BL1256" s="72">
        <v>12.339</v>
      </c>
      <c r="BM1256" s="12">
        <v>279.97699999999998</v>
      </c>
      <c r="BN1256" s="72">
        <v>5.9119999999999999</v>
      </c>
      <c r="BO1256" s="72">
        <v>13.675000000000001</v>
      </c>
      <c r="BP1256" s="12">
        <v>813.4</v>
      </c>
      <c r="BQ1256" s="72">
        <v>17.175000000000001</v>
      </c>
      <c r="BR1256" s="72">
        <v>8.2520000000000007</v>
      </c>
      <c r="BS1256" s="12">
        <v>1007.768</v>
      </c>
      <c r="BT1256" s="72">
        <v>21.28</v>
      </c>
      <c r="BU1256" s="72">
        <v>7.1509999999999998</v>
      </c>
      <c r="BV1256" s="12">
        <v>4735.8549999999996</v>
      </c>
      <c r="BW1256" s="72">
        <v>100</v>
      </c>
      <c r="BX1256" s="72">
        <v>2.6539999999999999</v>
      </c>
      <c r="BY1256" s="13"/>
      <c r="BZ1256" s="13"/>
    </row>
    <row r="1257" spans="1:78" ht="12.75" customHeight="1">
      <c r="A1257" s="122" t="s">
        <v>44</v>
      </c>
      <c r="B1257" s="71" t="s">
        <v>74</v>
      </c>
      <c r="C1257" s="71" t="s">
        <v>25</v>
      </c>
      <c r="D1257" s="34">
        <v>45901</v>
      </c>
      <c r="E1257" s="12">
        <v>2037.6179999999999</v>
      </c>
      <c r="F1257" s="72">
        <v>45.250999999999998</v>
      </c>
      <c r="G1257" s="72">
        <v>3.7029999999999998</v>
      </c>
      <c r="H1257" s="12">
        <v>71.173000000000002</v>
      </c>
      <c r="I1257" s="72">
        <v>1.581</v>
      </c>
      <c r="J1257" s="72">
        <v>30.190999999999999</v>
      </c>
      <c r="K1257" s="12">
        <v>100.015</v>
      </c>
      <c r="L1257" s="72">
        <v>2.2210000000000001</v>
      </c>
      <c r="M1257" s="72">
        <v>28.777000000000001</v>
      </c>
      <c r="N1257" s="12">
        <v>171.18799999999999</v>
      </c>
      <c r="O1257" s="72">
        <v>3.802</v>
      </c>
      <c r="P1257" s="72">
        <v>20.283000000000001</v>
      </c>
      <c r="Q1257" s="12">
        <v>26.425999999999998</v>
      </c>
      <c r="R1257" s="72">
        <v>0.58699999999999997</v>
      </c>
      <c r="S1257" s="72">
        <v>53.594000000000001</v>
      </c>
      <c r="T1257" s="12">
        <v>197.61500000000001</v>
      </c>
      <c r="U1257" s="72">
        <v>4.3890000000000002</v>
      </c>
      <c r="V1257" s="72">
        <v>20.033000000000001</v>
      </c>
      <c r="W1257" s="12">
        <v>1206.539</v>
      </c>
      <c r="X1257" s="72">
        <v>26.794</v>
      </c>
      <c r="Y1257" s="72">
        <v>5.4790000000000001</v>
      </c>
      <c r="Z1257" s="12">
        <v>1404.154</v>
      </c>
      <c r="AA1257" s="72">
        <v>31.183</v>
      </c>
      <c r="AB1257" s="72">
        <v>5.0529999999999999</v>
      </c>
      <c r="AC1257" s="12">
        <v>3441.7710000000002</v>
      </c>
      <c r="AD1257" s="72">
        <v>76.433000000000007</v>
      </c>
      <c r="AE1257" s="72">
        <v>2.9369999999999998</v>
      </c>
      <c r="AF1257" s="12">
        <v>7.11</v>
      </c>
      <c r="AG1257" s="72">
        <v>0.158</v>
      </c>
      <c r="AH1257" s="72">
        <v>106.721</v>
      </c>
      <c r="AI1257" s="12">
        <v>72.162000000000006</v>
      </c>
      <c r="AJ1257" s="72">
        <v>1.603</v>
      </c>
      <c r="AK1257" s="72">
        <v>35.451000000000001</v>
      </c>
      <c r="AL1257" s="12">
        <v>79.272999999999996</v>
      </c>
      <c r="AM1257" s="72">
        <v>1.76</v>
      </c>
      <c r="AN1257" s="72">
        <v>34.095999999999997</v>
      </c>
      <c r="AO1257" s="12">
        <v>3521.0439999999999</v>
      </c>
      <c r="AP1257" s="72">
        <v>78.194000000000003</v>
      </c>
      <c r="AQ1257" s="72">
        <v>2.9849999999999999</v>
      </c>
      <c r="AR1257" s="12">
        <v>39.5</v>
      </c>
      <c r="AS1257" s="72">
        <v>0.877</v>
      </c>
      <c r="AT1257" s="72">
        <v>31.699000000000002</v>
      </c>
      <c r="AU1257" s="12">
        <v>13.884</v>
      </c>
      <c r="AV1257" s="72">
        <v>0.308</v>
      </c>
      <c r="AW1257" s="72">
        <v>64.590999999999994</v>
      </c>
      <c r="AX1257" s="12">
        <v>55.838999999999999</v>
      </c>
      <c r="AY1257" s="72">
        <v>1.24</v>
      </c>
      <c r="AZ1257" s="72">
        <v>40.597000000000001</v>
      </c>
      <c r="BA1257" s="12">
        <v>69.722999999999999</v>
      </c>
      <c r="BB1257" s="72">
        <v>1.548</v>
      </c>
      <c r="BC1257" s="72">
        <v>32.262</v>
      </c>
      <c r="BD1257" s="12">
        <v>40.113999999999997</v>
      </c>
      <c r="BE1257" s="72">
        <v>0.89100000000000001</v>
      </c>
      <c r="BF1257" s="72">
        <v>50.475999999999999</v>
      </c>
      <c r="BG1257" s="12">
        <v>109.837</v>
      </c>
      <c r="BH1257" s="72">
        <v>2.4390000000000001</v>
      </c>
      <c r="BI1257" s="72">
        <v>30.184000000000001</v>
      </c>
      <c r="BJ1257" s="12">
        <v>596.20299999999997</v>
      </c>
      <c r="BK1257" s="72">
        <v>13.24</v>
      </c>
      <c r="BL1257" s="72">
        <v>8.8930000000000007</v>
      </c>
      <c r="BM1257" s="12">
        <v>236.381</v>
      </c>
      <c r="BN1257" s="72">
        <v>5.2489999999999997</v>
      </c>
      <c r="BO1257" s="72">
        <v>13.561</v>
      </c>
      <c r="BP1257" s="12">
        <v>832.58399999999995</v>
      </c>
      <c r="BQ1257" s="72">
        <v>18.489999999999998</v>
      </c>
      <c r="BR1257" s="72">
        <v>7.5110000000000001</v>
      </c>
      <c r="BS1257" s="12">
        <v>981.92100000000005</v>
      </c>
      <c r="BT1257" s="72">
        <v>21.806000000000001</v>
      </c>
      <c r="BU1257" s="72">
        <v>6.4649999999999999</v>
      </c>
      <c r="BV1257" s="12">
        <v>4502.9650000000001</v>
      </c>
      <c r="BW1257" s="72">
        <v>100</v>
      </c>
      <c r="BX1257" s="72">
        <v>2.6339999999999999</v>
      </c>
      <c r="BY1257" s="13"/>
      <c r="BZ1257" s="13"/>
    </row>
    <row r="1258" spans="1:78" ht="12.75" customHeight="1">
      <c r="A1258" s="122" t="s">
        <v>44</v>
      </c>
      <c r="B1258" s="71" t="s">
        <v>74</v>
      </c>
      <c r="C1258" s="71" t="s">
        <v>25</v>
      </c>
      <c r="D1258" s="34">
        <v>45992</v>
      </c>
      <c r="E1258" s="12">
        <v>2129.9319999999998</v>
      </c>
      <c r="F1258" s="72">
        <v>45.881</v>
      </c>
      <c r="G1258" s="72">
        <v>4.3460000000000001</v>
      </c>
      <c r="H1258" s="12">
        <v>89.697000000000003</v>
      </c>
      <c r="I1258" s="72">
        <v>1.9319999999999999</v>
      </c>
      <c r="J1258" s="72">
        <v>29.071999999999999</v>
      </c>
      <c r="K1258" s="12">
        <v>100.122</v>
      </c>
      <c r="L1258" s="72">
        <v>2.157</v>
      </c>
      <c r="M1258" s="72">
        <v>28.268000000000001</v>
      </c>
      <c r="N1258" s="12">
        <v>189.81899999999999</v>
      </c>
      <c r="O1258" s="72">
        <v>4.0890000000000004</v>
      </c>
      <c r="P1258" s="72">
        <v>16.007999999999999</v>
      </c>
      <c r="Q1258" s="12">
        <v>32.142000000000003</v>
      </c>
      <c r="R1258" s="72">
        <v>0.69199999999999995</v>
      </c>
      <c r="S1258" s="72">
        <v>38.814999999999998</v>
      </c>
      <c r="T1258" s="12">
        <v>221.96100000000001</v>
      </c>
      <c r="U1258" s="72">
        <v>4.7809999999999997</v>
      </c>
      <c r="V1258" s="72">
        <v>13.68</v>
      </c>
      <c r="W1258" s="12">
        <v>1217.752</v>
      </c>
      <c r="X1258" s="72">
        <v>26.231999999999999</v>
      </c>
      <c r="Y1258" s="72">
        <v>4.9939999999999998</v>
      </c>
      <c r="Z1258" s="12">
        <v>1439.713</v>
      </c>
      <c r="AA1258" s="72">
        <v>31.013000000000002</v>
      </c>
      <c r="AB1258" s="72">
        <v>3.9420000000000002</v>
      </c>
      <c r="AC1258" s="12">
        <v>3569.645</v>
      </c>
      <c r="AD1258" s="72">
        <v>76.894000000000005</v>
      </c>
      <c r="AE1258" s="72">
        <v>2.968</v>
      </c>
      <c r="AF1258" s="12">
        <v>0</v>
      </c>
      <c r="AG1258" s="72">
        <v>0</v>
      </c>
      <c r="AH1258" s="72">
        <v>0</v>
      </c>
      <c r="AI1258" s="12">
        <v>127.012</v>
      </c>
      <c r="AJ1258" s="72">
        <v>2.7360000000000002</v>
      </c>
      <c r="AK1258" s="72">
        <v>14.08</v>
      </c>
      <c r="AL1258" s="12">
        <v>127.012</v>
      </c>
      <c r="AM1258" s="72">
        <v>2.7360000000000002</v>
      </c>
      <c r="AN1258" s="72">
        <v>14.08</v>
      </c>
      <c r="AO1258" s="12">
        <v>3696.6559999999999</v>
      </c>
      <c r="AP1258" s="72">
        <v>79.63</v>
      </c>
      <c r="AQ1258" s="72">
        <v>2.7320000000000002</v>
      </c>
      <c r="AR1258" s="12">
        <v>50.901000000000003</v>
      </c>
      <c r="AS1258" s="72">
        <v>1.0960000000000001</v>
      </c>
      <c r="AT1258" s="72">
        <v>32.093000000000004</v>
      </c>
      <c r="AU1258" s="12">
        <v>26.407</v>
      </c>
      <c r="AV1258" s="72">
        <v>0.56899999999999995</v>
      </c>
      <c r="AW1258" s="72">
        <v>61.258000000000003</v>
      </c>
      <c r="AX1258" s="12">
        <v>63.37</v>
      </c>
      <c r="AY1258" s="72">
        <v>1.365</v>
      </c>
      <c r="AZ1258" s="72">
        <v>40.018999999999998</v>
      </c>
      <c r="BA1258" s="12">
        <v>89.777000000000001</v>
      </c>
      <c r="BB1258" s="72">
        <v>1.9339999999999999</v>
      </c>
      <c r="BC1258" s="72">
        <v>34.844000000000001</v>
      </c>
      <c r="BD1258" s="12">
        <v>36.395000000000003</v>
      </c>
      <c r="BE1258" s="72">
        <v>0.78400000000000003</v>
      </c>
      <c r="BF1258" s="72">
        <v>48.835000000000001</v>
      </c>
      <c r="BG1258" s="12">
        <v>126.172</v>
      </c>
      <c r="BH1258" s="72">
        <v>2.718</v>
      </c>
      <c r="BI1258" s="72">
        <v>27.951000000000001</v>
      </c>
      <c r="BJ1258" s="12">
        <v>468.947</v>
      </c>
      <c r="BK1258" s="72">
        <v>10.102</v>
      </c>
      <c r="BL1258" s="72">
        <v>12.805999999999999</v>
      </c>
      <c r="BM1258" s="12">
        <v>299.59699999999998</v>
      </c>
      <c r="BN1258" s="72">
        <v>6.4539999999999997</v>
      </c>
      <c r="BO1258" s="72">
        <v>12.108000000000001</v>
      </c>
      <c r="BP1258" s="12">
        <v>768.54399999999998</v>
      </c>
      <c r="BQ1258" s="72">
        <v>16.555</v>
      </c>
      <c r="BR1258" s="72">
        <v>7.7350000000000003</v>
      </c>
      <c r="BS1258" s="12">
        <v>945.61699999999996</v>
      </c>
      <c r="BT1258" s="72">
        <v>20.37</v>
      </c>
      <c r="BU1258" s="72">
        <v>8.0410000000000004</v>
      </c>
      <c r="BV1258" s="12">
        <v>4642.2730000000001</v>
      </c>
      <c r="BW1258" s="72">
        <v>100</v>
      </c>
      <c r="BX1258" s="72">
        <v>2.7090000000000001</v>
      </c>
      <c r="BY1258" s="13"/>
      <c r="BZ1258" s="13"/>
    </row>
    <row r="1259" spans="1:78" ht="12.75" customHeight="1">
      <c r="A1259" s="122" t="s">
        <v>44</v>
      </c>
      <c r="B1259" s="71" t="s">
        <v>74</v>
      </c>
      <c r="C1259" s="71" t="s">
        <v>25</v>
      </c>
      <c r="D1259" s="34">
        <v>46082</v>
      </c>
      <c r="E1259" s="12">
        <v>2173.4960000000001</v>
      </c>
      <c r="F1259" s="72">
        <v>45.119</v>
      </c>
      <c r="G1259" s="72">
        <v>4.0810000000000004</v>
      </c>
      <c r="H1259" s="12">
        <v>61.512</v>
      </c>
      <c r="I1259" s="72">
        <v>1.2769999999999999</v>
      </c>
      <c r="J1259" s="72">
        <v>41.185000000000002</v>
      </c>
      <c r="K1259" s="12">
        <v>85.04</v>
      </c>
      <c r="L1259" s="72">
        <v>1.7649999999999999</v>
      </c>
      <c r="M1259" s="72">
        <v>45.103000000000002</v>
      </c>
      <c r="N1259" s="12">
        <v>146.55199999999999</v>
      </c>
      <c r="O1259" s="72">
        <v>3.0419999999999998</v>
      </c>
      <c r="P1259" s="72">
        <v>33.78</v>
      </c>
      <c r="Q1259" s="12">
        <v>36.161999999999999</v>
      </c>
      <c r="R1259" s="72">
        <v>0.751</v>
      </c>
      <c r="S1259" s="72">
        <v>53.356000000000002</v>
      </c>
      <c r="T1259" s="12">
        <v>182.714</v>
      </c>
      <c r="U1259" s="72">
        <v>3.7930000000000001</v>
      </c>
      <c r="V1259" s="72">
        <v>30.763999999999999</v>
      </c>
      <c r="W1259" s="12">
        <v>1326.722</v>
      </c>
      <c r="X1259" s="72">
        <v>27.541</v>
      </c>
      <c r="Y1259" s="72">
        <v>6.3979999999999997</v>
      </c>
      <c r="Z1259" s="12">
        <v>1509.4369999999999</v>
      </c>
      <c r="AA1259" s="72">
        <v>31.334</v>
      </c>
      <c r="AB1259" s="72">
        <v>5.1929999999999996</v>
      </c>
      <c r="AC1259" s="12">
        <v>3682.933</v>
      </c>
      <c r="AD1259" s="72">
        <v>76.453000000000003</v>
      </c>
      <c r="AE1259" s="72">
        <v>3.7120000000000002</v>
      </c>
      <c r="AF1259" s="12">
        <v>13.119</v>
      </c>
      <c r="AG1259" s="72">
        <v>0.27200000000000002</v>
      </c>
      <c r="AH1259" s="72">
        <v>87.665000000000006</v>
      </c>
      <c r="AI1259" s="12">
        <v>93.512</v>
      </c>
      <c r="AJ1259" s="72">
        <v>1.9410000000000001</v>
      </c>
      <c r="AK1259" s="72">
        <v>33.15</v>
      </c>
      <c r="AL1259" s="12">
        <v>106.631</v>
      </c>
      <c r="AM1259" s="72">
        <v>2.214</v>
      </c>
      <c r="AN1259" s="72">
        <v>30.271000000000001</v>
      </c>
      <c r="AO1259" s="12">
        <v>3789.5639999999999</v>
      </c>
      <c r="AP1259" s="72">
        <v>78.665999999999997</v>
      </c>
      <c r="AQ1259" s="72">
        <v>3.8730000000000002</v>
      </c>
      <c r="AR1259" s="12">
        <v>46.469000000000001</v>
      </c>
      <c r="AS1259" s="72">
        <v>0.96499999999999997</v>
      </c>
      <c r="AT1259" s="72">
        <v>38.792000000000002</v>
      </c>
      <c r="AU1259" s="12">
        <v>7.79</v>
      </c>
      <c r="AV1259" s="72">
        <v>0.16200000000000001</v>
      </c>
      <c r="AW1259" s="72">
        <v>72.869</v>
      </c>
      <c r="AX1259" s="12">
        <v>123.417</v>
      </c>
      <c r="AY1259" s="72">
        <v>2.5619999999999998</v>
      </c>
      <c r="AZ1259" s="72">
        <v>37.744999999999997</v>
      </c>
      <c r="BA1259" s="12">
        <v>131.208</v>
      </c>
      <c r="BB1259" s="72">
        <v>2.7240000000000002</v>
      </c>
      <c r="BC1259" s="72">
        <v>35.499000000000002</v>
      </c>
      <c r="BD1259" s="12">
        <v>34.338000000000001</v>
      </c>
      <c r="BE1259" s="72">
        <v>0.71299999999999997</v>
      </c>
      <c r="BF1259" s="72">
        <v>46.500999999999998</v>
      </c>
      <c r="BG1259" s="12">
        <v>165.54599999999999</v>
      </c>
      <c r="BH1259" s="72">
        <v>3.4369999999999998</v>
      </c>
      <c r="BI1259" s="72">
        <v>26.934999999999999</v>
      </c>
      <c r="BJ1259" s="12">
        <v>521.10199999999998</v>
      </c>
      <c r="BK1259" s="72">
        <v>10.817</v>
      </c>
      <c r="BL1259" s="72">
        <v>13.625999999999999</v>
      </c>
      <c r="BM1259" s="12">
        <v>294.57400000000001</v>
      </c>
      <c r="BN1259" s="72">
        <v>6.1150000000000002</v>
      </c>
      <c r="BO1259" s="72">
        <v>15.413</v>
      </c>
      <c r="BP1259" s="12">
        <v>815.67600000000004</v>
      </c>
      <c r="BQ1259" s="72">
        <v>16.931999999999999</v>
      </c>
      <c r="BR1259" s="72">
        <v>9.6419999999999995</v>
      </c>
      <c r="BS1259" s="12">
        <v>1027.691</v>
      </c>
      <c r="BT1259" s="72">
        <v>21.334</v>
      </c>
      <c r="BU1259" s="72">
        <v>6.5679999999999996</v>
      </c>
      <c r="BV1259" s="12">
        <v>4817.2550000000001</v>
      </c>
      <c r="BW1259" s="72">
        <v>100</v>
      </c>
      <c r="BX1259" s="72">
        <v>3.5259999999999998</v>
      </c>
      <c r="BY1259" s="13"/>
      <c r="BZ1259" s="13"/>
    </row>
    <row r="1260" spans="1:78" ht="12.75" customHeight="1">
      <c r="A1260" s="122" t="s">
        <v>44</v>
      </c>
      <c r="B1260" s="71" t="s">
        <v>74</v>
      </c>
      <c r="C1260" s="71" t="s">
        <v>25</v>
      </c>
      <c r="D1260" s="34">
        <v>46174</v>
      </c>
      <c r="E1260" s="12">
        <v>2060.5140000000001</v>
      </c>
      <c r="F1260" s="72">
        <v>43.668999999999997</v>
      </c>
      <c r="G1260" s="72">
        <v>4.4930000000000003</v>
      </c>
      <c r="H1260" s="12">
        <v>116.663</v>
      </c>
      <c r="I1260" s="72">
        <v>2.472</v>
      </c>
      <c r="J1260" s="72">
        <v>29.433</v>
      </c>
      <c r="K1260" s="12">
        <v>121.42400000000001</v>
      </c>
      <c r="L1260" s="72">
        <v>2.573</v>
      </c>
      <c r="M1260" s="72">
        <v>28.605</v>
      </c>
      <c r="N1260" s="12">
        <v>238.08699999999999</v>
      </c>
      <c r="O1260" s="72">
        <v>5.0460000000000003</v>
      </c>
      <c r="P1260" s="72">
        <v>22.126999999999999</v>
      </c>
      <c r="Q1260" s="12">
        <v>30.510999999999999</v>
      </c>
      <c r="R1260" s="72">
        <v>0.64700000000000002</v>
      </c>
      <c r="S1260" s="72">
        <v>44.811999999999998</v>
      </c>
      <c r="T1260" s="12">
        <v>268.59800000000001</v>
      </c>
      <c r="U1260" s="72">
        <v>5.6920000000000002</v>
      </c>
      <c r="V1260" s="72">
        <v>18.716999999999999</v>
      </c>
      <c r="W1260" s="12">
        <v>1282.3109999999999</v>
      </c>
      <c r="X1260" s="72">
        <v>27.175999999999998</v>
      </c>
      <c r="Y1260" s="72">
        <v>5.7789999999999999</v>
      </c>
      <c r="Z1260" s="12">
        <v>1550.9090000000001</v>
      </c>
      <c r="AA1260" s="72">
        <v>32.869</v>
      </c>
      <c r="AB1260" s="72">
        <v>3.7549999999999999</v>
      </c>
      <c r="AC1260" s="12">
        <v>3611.4229999999998</v>
      </c>
      <c r="AD1260" s="72">
        <v>76.537999999999997</v>
      </c>
      <c r="AE1260" s="72">
        <v>2.8769999999999998</v>
      </c>
      <c r="AF1260" s="12">
        <v>2.1360000000000001</v>
      </c>
      <c r="AG1260" s="72">
        <v>4.4999999999999998E-2</v>
      </c>
      <c r="AH1260" s="72">
        <v>83.149000000000001</v>
      </c>
      <c r="AI1260" s="12">
        <v>140.07</v>
      </c>
      <c r="AJ1260" s="72">
        <v>2.9689999999999999</v>
      </c>
      <c r="AK1260" s="72">
        <v>19.783000000000001</v>
      </c>
      <c r="AL1260" s="12">
        <v>142.20699999999999</v>
      </c>
      <c r="AM1260" s="72">
        <v>3.0139999999999998</v>
      </c>
      <c r="AN1260" s="72">
        <v>19.625</v>
      </c>
      <c r="AO1260" s="12">
        <v>3753.6289999999999</v>
      </c>
      <c r="AP1260" s="72">
        <v>79.552000000000007</v>
      </c>
      <c r="AQ1260" s="72">
        <v>2.911</v>
      </c>
      <c r="AR1260" s="12">
        <v>26.863</v>
      </c>
      <c r="AS1260" s="72">
        <v>0.56899999999999995</v>
      </c>
      <c r="AT1260" s="72">
        <v>37.293999999999997</v>
      </c>
      <c r="AU1260" s="12">
        <v>19.704000000000001</v>
      </c>
      <c r="AV1260" s="72">
        <v>0.41799999999999998</v>
      </c>
      <c r="AW1260" s="72">
        <v>82.441000000000003</v>
      </c>
      <c r="AX1260" s="12">
        <v>130.678</v>
      </c>
      <c r="AY1260" s="72">
        <v>2.77</v>
      </c>
      <c r="AZ1260" s="72">
        <v>23.539000000000001</v>
      </c>
      <c r="BA1260" s="12">
        <v>150.38200000000001</v>
      </c>
      <c r="BB1260" s="72">
        <v>3.1869999999999998</v>
      </c>
      <c r="BC1260" s="72">
        <v>22.495999999999999</v>
      </c>
      <c r="BD1260" s="12">
        <v>37.054000000000002</v>
      </c>
      <c r="BE1260" s="72">
        <v>0.78500000000000003</v>
      </c>
      <c r="BF1260" s="72">
        <v>58.106999999999999</v>
      </c>
      <c r="BG1260" s="12">
        <v>187.435</v>
      </c>
      <c r="BH1260" s="72">
        <v>3.972</v>
      </c>
      <c r="BI1260" s="72">
        <v>21.01</v>
      </c>
      <c r="BJ1260" s="12">
        <v>448.95100000000002</v>
      </c>
      <c r="BK1260" s="72">
        <v>9.5150000000000006</v>
      </c>
      <c r="BL1260" s="72">
        <v>10.973000000000001</v>
      </c>
      <c r="BM1260" s="12">
        <v>301.57900000000001</v>
      </c>
      <c r="BN1260" s="72">
        <v>6.391</v>
      </c>
      <c r="BO1260" s="72">
        <v>13.493</v>
      </c>
      <c r="BP1260" s="12">
        <v>750.529</v>
      </c>
      <c r="BQ1260" s="72">
        <v>15.906000000000001</v>
      </c>
      <c r="BR1260" s="72">
        <v>8.26</v>
      </c>
      <c r="BS1260" s="12">
        <v>964.82799999999997</v>
      </c>
      <c r="BT1260" s="72">
        <v>20.448</v>
      </c>
      <c r="BU1260" s="72">
        <v>6.4279999999999999</v>
      </c>
      <c r="BV1260" s="12">
        <v>4718.4570000000003</v>
      </c>
      <c r="BW1260" s="72">
        <v>100</v>
      </c>
      <c r="BX1260" s="72">
        <v>2.5249999999999999</v>
      </c>
      <c r="BY1260" s="13"/>
      <c r="BZ1260" s="13"/>
    </row>
    <row r="1261" spans="1:78" ht="12.75" customHeight="1">
      <c r="A1261" s="122" t="s">
        <v>44</v>
      </c>
      <c r="B1261" s="71" t="s">
        <v>76</v>
      </c>
      <c r="C1261" s="71" t="s">
        <v>26</v>
      </c>
      <c r="D1261" s="34">
        <v>41883</v>
      </c>
      <c r="E1261" s="12">
        <v>0</v>
      </c>
      <c r="F1261" s="72">
        <v>0</v>
      </c>
      <c r="G1261" s="72">
        <v>0</v>
      </c>
      <c r="H1261" s="12">
        <v>0</v>
      </c>
      <c r="I1261" s="72">
        <v>0</v>
      </c>
      <c r="J1261" s="72">
        <v>0</v>
      </c>
      <c r="K1261" s="12">
        <v>0</v>
      </c>
      <c r="L1261" s="72">
        <v>0</v>
      </c>
      <c r="M1261" s="72">
        <v>0</v>
      </c>
      <c r="N1261" s="12">
        <v>0</v>
      </c>
      <c r="O1261" s="72">
        <v>0</v>
      </c>
      <c r="P1261" s="72">
        <v>0</v>
      </c>
      <c r="Q1261" s="12">
        <v>0</v>
      </c>
      <c r="R1261" s="72">
        <v>0</v>
      </c>
      <c r="S1261" s="72">
        <v>0</v>
      </c>
      <c r="T1261" s="12">
        <v>0</v>
      </c>
      <c r="U1261" s="72">
        <v>0</v>
      </c>
      <c r="V1261" s="72">
        <v>0</v>
      </c>
      <c r="W1261" s="12">
        <v>0</v>
      </c>
      <c r="X1261" s="72">
        <v>0</v>
      </c>
      <c r="Y1261" s="72">
        <v>0</v>
      </c>
      <c r="Z1261" s="12">
        <v>0</v>
      </c>
      <c r="AA1261" s="72">
        <v>0</v>
      </c>
      <c r="AB1261" s="72">
        <v>0</v>
      </c>
      <c r="AC1261" s="12">
        <v>0</v>
      </c>
      <c r="AD1261" s="72">
        <v>0</v>
      </c>
      <c r="AE1261" s="72">
        <v>0</v>
      </c>
      <c r="AF1261" s="12">
        <v>0</v>
      </c>
      <c r="AG1261" s="72">
        <v>0</v>
      </c>
      <c r="AH1261" s="72">
        <v>0</v>
      </c>
      <c r="AI1261" s="12">
        <v>0</v>
      </c>
      <c r="AJ1261" s="72">
        <v>0</v>
      </c>
      <c r="AK1261" s="72">
        <v>0</v>
      </c>
      <c r="AL1261" s="12">
        <v>0</v>
      </c>
      <c r="AM1261" s="72">
        <v>0</v>
      </c>
      <c r="AN1261" s="72">
        <v>0</v>
      </c>
      <c r="AO1261" s="12">
        <v>0</v>
      </c>
      <c r="AP1261" s="72">
        <v>0</v>
      </c>
      <c r="AQ1261" s="72">
        <v>0</v>
      </c>
      <c r="AR1261" s="12">
        <v>0</v>
      </c>
      <c r="AS1261" s="72">
        <v>0</v>
      </c>
      <c r="AT1261" s="72">
        <v>0</v>
      </c>
      <c r="AU1261" s="12">
        <v>0</v>
      </c>
      <c r="AV1261" s="72">
        <v>0</v>
      </c>
      <c r="AW1261" s="72">
        <v>0</v>
      </c>
      <c r="AX1261" s="12">
        <v>0</v>
      </c>
      <c r="AY1261" s="72">
        <v>0</v>
      </c>
      <c r="AZ1261" s="72">
        <v>0</v>
      </c>
      <c r="BA1261" s="12">
        <v>0</v>
      </c>
      <c r="BB1261" s="72">
        <v>0</v>
      </c>
      <c r="BC1261" s="72">
        <v>0</v>
      </c>
      <c r="BD1261" s="12">
        <v>0</v>
      </c>
      <c r="BE1261" s="72">
        <v>0</v>
      </c>
      <c r="BF1261" s="72">
        <v>0</v>
      </c>
      <c r="BG1261" s="12">
        <v>0</v>
      </c>
      <c r="BH1261" s="72">
        <v>0</v>
      </c>
      <c r="BI1261" s="72">
        <v>0</v>
      </c>
      <c r="BJ1261" s="12">
        <v>0</v>
      </c>
      <c r="BK1261" s="72">
        <v>0</v>
      </c>
      <c r="BL1261" s="72">
        <v>0</v>
      </c>
      <c r="BM1261" s="12">
        <v>0</v>
      </c>
      <c r="BN1261" s="72">
        <v>0</v>
      </c>
      <c r="BO1261" s="72">
        <v>0</v>
      </c>
      <c r="BP1261" s="12">
        <v>0</v>
      </c>
      <c r="BQ1261" s="72">
        <v>0</v>
      </c>
      <c r="BR1261" s="72">
        <v>0</v>
      </c>
      <c r="BS1261" s="12">
        <v>0</v>
      </c>
      <c r="BT1261" s="72">
        <v>0</v>
      </c>
      <c r="BU1261" s="72">
        <v>0</v>
      </c>
      <c r="BV1261" s="12">
        <v>0</v>
      </c>
      <c r="BW1261" s="72">
        <v>0</v>
      </c>
      <c r="BX1261" s="72">
        <v>0</v>
      </c>
      <c r="BY1261" s="13"/>
      <c r="BZ1261" s="13"/>
    </row>
    <row r="1262" spans="1:78" ht="12.75" customHeight="1">
      <c r="A1262" s="122" t="s">
        <v>44</v>
      </c>
      <c r="B1262" s="71" t="s">
        <v>76</v>
      </c>
      <c r="C1262" s="71" t="s">
        <v>26</v>
      </c>
      <c r="D1262" s="34">
        <v>41974</v>
      </c>
      <c r="E1262" s="12">
        <v>0</v>
      </c>
      <c r="F1262" s="72">
        <v>0</v>
      </c>
      <c r="G1262" s="72">
        <v>0</v>
      </c>
      <c r="H1262" s="12">
        <v>0</v>
      </c>
      <c r="I1262" s="72">
        <v>0</v>
      </c>
      <c r="J1262" s="72">
        <v>0</v>
      </c>
      <c r="K1262" s="12">
        <v>0</v>
      </c>
      <c r="L1262" s="72">
        <v>0</v>
      </c>
      <c r="M1262" s="72">
        <v>0</v>
      </c>
      <c r="N1262" s="12">
        <v>0</v>
      </c>
      <c r="O1262" s="72">
        <v>0</v>
      </c>
      <c r="P1262" s="72">
        <v>0</v>
      </c>
      <c r="Q1262" s="12">
        <v>0</v>
      </c>
      <c r="R1262" s="72">
        <v>0</v>
      </c>
      <c r="S1262" s="72">
        <v>0</v>
      </c>
      <c r="T1262" s="12">
        <v>0</v>
      </c>
      <c r="U1262" s="72">
        <v>0</v>
      </c>
      <c r="V1262" s="72">
        <v>0</v>
      </c>
      <c r="W1262" s="12">
        <v>0</v>
      </c>
      <c r="X1262" s="72">
        <v>0</v>
      </c>
      <c r="Y1262" s="72">
        <v>0</v>
      </c>
      <c r="Z1262" s="12">
        <v>0</v>
      </c>
      <c r="AA1262" s="72">
        <v>0</v>
      </c>
      <c r="AB1262" s="72">
        <v>0</v>
      </c>
      <c r="AC1262" s="12">
        <v>0</v>
      </c>
      <c r="AD1262" s="72">
        <v>0</v>
      </c>
      <c r="AE1262" s="72">
        <v>0</v>
      </c>
      <c r="AF1262" s="12">
        <v>0</v>
      </c>
      <c r="AG1262" s="72">
        <v>0</v>
      </c>
      <c r="AH1262" s="72">
        <v>0</v>
      </c>
      <c r="AI1262" s="12">
        <v>0</v>
      </c>
      <c r="AJ1262" s="72">
        <v>0</v>
      </c>
      <c r="AK1262" s="72">
        <v>0</v>
      </c>
      <c r="AL1262" s="12">
        <v>0</v>
      </c>
      <c r="AM1262" s="72">
        <v>0</v>
      </c>
      <c r="AN1262" s="72">
        <v>0</v>
      </c>
      <c r="AO1262" s="12">
        <v>0</v>
      </c>
      <c r="AP1262" s="72">
        <v>0</v>
      </c>
      <c r="AQ1262" s="72">
        <v>0</v>
      </c>
      <c r="AR1262" s="12">
        <v>0</v>
      </c>
      <c r="AS1262" s="72">
        <v>0</v>
      </c>
      <c r="AT1262" s="72">
        <v>0</v>
      </c>
      <c r="AU1262" s="12">
        <v>0</v>
      </c>
      <c r="AV1262" s="72">
        <v>0</v>
      </c>
      <c r="AW1262" s="72">
        <v>0</v>
      </c>
      <c r="AX1262" s="12">
        <v>0</v>
      </c>
      <c r="AY1262" s="72">
        <v>0</v>
      </c>
      <c r="AZ1262" s="72">
        <v>0</v>
      </c>
      <c r="BA1262" s="12">
        <v>0</v>
      </c>
      <c r="BB1262" s="72">
        <v>0</v>
      </c>
      <c r="BC1262" s="72">
        <v>0</v>
      </c>
      <c r="BD1262" s="12">
        <v>0</v>
      </c>
      <c r="BE1262" s="72">
        <v>0</v>
      </c>
      <c r="BF1262" s="72">
        <v>0</v>
      </c>
      <c r="BG1262" s="12">
        <v>0</v>
      </c>
      <c r="BH1262" s="72">
        <v>0</v>
      </c>
      <c r="BI1262" s="72">
        <v>0</v>
      </c>
      <c r="BJ1262" s="12">
        <v>0</v>
      </c>
      <c r="BK1262" s="72">
        <v>0</v>
      </c>
      <c r="BL1262" s="72">
        <v>0</v>
      </c>
      <c r="BM1262" s="12">
        <v>0</v>
      </c>
      <c r="BN1262" s="72">
        <v>0</v>
      </c>
      <c r="BO1262" s="72">
        <v>0</v>
      </c>
      <c r="BP1262" s="12">
        <v>0</v>
      </c>
      <c r="BQ1262" s="72">
        <v>0</v>
      </c>
      <c r="BR1262" s="72">
        <v>0</v>
      </c>
      <c r="BS1262" s="12">
        <v>0</v>
      </c>
      <c r="BT1262" s="72">
        <v>0</v>
      </c>
      <c r="BU1262" s="72">
        <v>0</v>
      </c>
      <c r="BV1262" s="12">
        <v>0</v>
      </c>
      <c r="BW1262" s="72">
        <v>0</v>
      </c>
      <c r="BX1262" s="72">
        <v>0</v>
      </c>
      <c r="BY1262" s="13"/>
      <c r="BZ1262" s="13"/>
    </row>
    <row r="1263" spans="1:78" ht="12.75" customHeight="1">
      <c r="A1263" s="122" t="s">
        <v>44</v>
      </c>
      <c r="B1263" s="71" t="s">
        <v>76</v>
      </c>
      <c r="C1263" s="71" t="s">
        <v>26</v>
      </c>
      <c r="D1263" s="34">
        <v>42064</v>
      </c>
      <c r="E1263" s="12">
        <v>0</v>
      </c>
      <c r="F1263" s="72">
        <v>0</v>
      </c>
      <c r="G1263" s="72">
        <v>0</v>
      </c>
      <c r="H1263" s="12">
        <v>0</v>
      </c>
      <c r="I1263" s="72">
        <v>0</v>
      </c>
      <c r="J1263" s="72">
        <v>0</v>
      </c>
      <c r="K1263" s="12">
        <v>0</v>
      </c>
      <c r="L1263" s="72">
        <v>0</v>
      </c>
      <c r="M1263" s="72">
        <v>0</v>
      </c>
      <c r="N1263" s="12">
        <v>0</v>
      </c>
      <c r="O1263" s="72">
        <v>0</v>
      </c>
      <c r="P1263" s="72">
        <v>0</v>
      </c>
      <c r="Q1263" s="12">
        <v>0</v>
      </c>
      <c r="R1263" s="72">
        <v>0</v>
      </c>
      <c r="S1263" s="72">
        <v>0</v>
      </c>
      <c r="T1263" s="12">
        <v>0</v>
      </c>
      <c r="U1263" s="72">
        <v>0</v>
      </c>
      <c r="V1263" s="72">
        <v>0</v>
      </c>
      <c r="W1263" s="12">
        <v>0</v>
      </c>
      <c r="X1263" s="72">
        <v>0</v>
      </c>
      <c r="Y1263" s="72">
        <v>0</v>
      </c>
      <c r="Z1263" s="12">
        <v>0</v>
      </c>
      <c r="AA1263" s="72">
        <v>0</v>
      </c>
      <c r="AB1263" s="72">
        <v>0</v>
      </c>
      <c r="AC1263" s="12">
        <v>0</v>
      </c>
      <c r="AD1263" s="72">
        <v>0</v>
      </c>
      <c r="AE1263" s="72">
        <v>0</v>
      </c>
      <c r="AF1263" s="12">
        <v>0</v>
      </c>
      <c r="AG1263" s="72">
        <v>0</v>
      </c>
      <c r="AH1263" s="72">
        <v>0</v>
      </c>
      <c r="AI1263" s="12">
        <v>0</v>
      </c>
      <c r="AJ1263" s="72">
        <v>0</v>
      </c>
      <c r="AK1263" s="72">
        <v>0</v>
      </c>
      <c r="AL1263" s="12">
        <v>0</v>
      </c>
      <c r="AM1263" s="72">
        <v>0</v>
      </c>
      <c r="AN1263" s="72">
        <v>0</v>
      </c>
      <c r="AO1263" s="12">
        <v>0</v>
      </c>
      <c r="AP1263" s="72">
        <v>0</v>
      </c>
      <c r="AQ1263" s="72">
        <v>0</v>
      </c>
      <c r="AR1263" s="12">
        <v>0</v>
      </c>
      <c r="AS1263" s="72">
        <v>0</v>
      </c>
      <c r="AT1263" s="72">
        <v>0</v>
      </c>
      <c r="AU1263" s="12">
        <v>0</v>
      </c>
      <c r="AV1263" s="72">
        <v>0</v>
      </c>
      <c r="AW1263" s="72">
        <v>0</v>
      </c>
      <c r="AX1263" s="12">
        <v>0</v>
      </c>
      <c r="AY1263" s="72">
        <v>0</v>
      </c>
      <c r="AZ1263" s="72">
        <v>0</v>
      </c>
      <c r="BA1263" s="12">
        <v>0</v>
      </c>
      <c r="BB1263" s="72">
        <v>0</v>
      </c>
      <c r="BC1263" s="72">
        <v>0</v>
      </c>
      <c r="BD1263" s="12">
        <v>0</v>
      </c>
      <c r="BE1263" s="72">
        <v>0</v>
      </c>
      <c r="BF1263" s="72">
        <v>0</v>
      </c>
      <c r="BG1263" s="12">
        <v>0</v>
      </c>
      <c r="BH1263" s="72">
        <v>0</v>
      </c>
      <c r="BI1263" s="72">
        <v>0</v>
      </c>
      <c r="BJ1263" s="12">
        <v>0</v>
      </c>
      <c r="BK1263" s="72">
        <v>0</v>
      </c>
      <c r="BL1263" s="72">
        <v>0</v>
      </c>
      <c r="BM1263" s="12">
        <v>0</v>
      </c>
      <c r="BN1263" s="72">
        <v>0</v>
      </c>
      <c r="BO1263" s="72">
        <v>0</v>
      </c>
      <c r="BP1263" s="12">
        <v>0</v>
      </c>
      <c r="BQ1263" s="72">
        <v>0</v>
      </c>
      <c r="BR1263" s="72">
        <v>0</v>
      </c>
      <c r="BS1263" s="12">
        <v>0</v>
      </c>
      <c r="BT1263" s="72">
        <v>0</v>
      </c>
      <c r="BU1263" s="72">
        <v>0</v>
      </c>
      <c r="BV1263" s="12">
        <v>0</v>
      </c>
      <c r="BW1263" s="72">
        <v>0</v>
      </c>
      <c r="BX1263" s="72">
        <v>0</v>
      </c>
      <c r="BY1263" s="13"/>
      <c r="BZ1263" s="13"/>
    </row>
    <row r="1264" spans="1:78" ht="12.75" customHeight="1">
      <c r="A1264" s="122" t="s">
        <v>44</v>
      </c>
      <c r="B1264" s="71" t="s">
        <v>76</v>
      </c>
      <c r="C1264" s="71" t="s">
        <v>26</v>
      </c>
      <c r="D1264" s="34">
        <v>42156</v>
      </c>
      <c r="E1264" s="12">
        <v>0</v>
      </c>
      <c r="F1264" s="72">
        <v>0</v>
      </c>
      <c r="G1264" s="72">
        <v>0</v>
      </c>
      <c r="H1264" s="12">
        <v>0</v>
      </c>
      <c r="I1264" s="72">
        <v>0</v>
      </c>
      <c r="J1264" s="72">
        <v>0</v>
      </c>
      <c r="K1264" s="12">
        <v>0</v>
      </c>
      <c r="L1264" s="72">
        <v>0</v>
      </c>
      <c r="M1264" s="72">
        <v>0</v>
      </c>
      <c r="N1264" s="12">
        <v>0</v>
      </c>
      <c r="O1264" s="72">
        <v>0</v>
      </c>
      <c r="P1264" s="72">
        <v>0</v>
      </c>
      <c r="Q1264" s="12">
        <v>0</v>
      </c>
      <c r="R1264" s="72">
        <v>0</v>
      </c>
      <c r="S1264" s="72">
        <v>0</v>
      </c>
      <c r="T1264" s="12">
        <v>0</v>
      </c>
      <c r="U1264" s="72">
        <v>0</v>
      </c>
      <c r="V1264" s="72">
        <v>0</v>
      </c>
      <c r="W1264" s="12">
        <v>0</v>
      </c>
      <c r="X1264" s="72">
        <v>0</v>
      </c>
      <c r="Y1264" s="72">
        <v>0</v>
      </c>
      <c r="Z1264" s="12">
        <v>0</v>
      </c>
      <c r="AA1264" s="72">
        <v>0</v>
      </c>
      <c r="AB1264" s="72">
        <v>0</v>
      </c>
      <c r="AC1264" s="12">
        <v>0</v>
      </c>
      <c r="AD1264" s="72">
        <v>0</v>
      </c>
      <c r="AE1264" s="72">
        <v>0</v>
      </c>
      <c r="AF1264" s="12">
        <v>0</v>
      </c>
      <c r="AG1264" s="72">
        <v>0</v>
      </c>
      <c r="AH1264" s="72">
        <v>0</v>
      </c>
      <c r="AI1264" s="12">
        <v>0</v>
      </c>
      <c r="AJ1264" s="72">
        <v>0</v>
      </c>
      <c r="AK1264" s="72">
        <v>0</v>
      </c>
      <c r="AL1264" s="12">
        <v>0</v>
      </c>
      <c r="AM1264" s="72">
        <v>0</v>
      </c>
      <c r="AN1264" s="72">
        <v>0</v>
      </c>
      <c r="AO1264" s="12">
        <v>0</v>
      </c>
      <c r="AP1264" s="72">
        <v>0</v>
      </c>
      <c r="AQ1264" s="72">
        <v>0</v>
      </c>
      <c r="AR1264" s="12">
        <v>0</v>
      </c>
      <c r="AS1264" s="72">
        <v>0</v>
      </c>
      <c r="AT1264" s="72">
        <v>0</v>
      </c>
      <c r="AU1264" s="12">
        <v>0</v>
      </c>
      <c r="AV1264" s="72">
        <v>0</v>
      </c>
      <c r="AW1264" s="72">
        <v>0</v>
      </c>
      <c r="AX1264" s="12">
        <v>0</v>
      </c>
      <c r="AY1264" s="72">
        <v>0</v>
      </c>
      <c r="AZ1264" s="72">
        <v>0</v>
      </c>
      <c r="BA1264" s="12">
        <v>0</v>
      </c>
      <c r="BB1264" s="72">
        <v>0</v>
      </c>
      <c r="BC1264" s="72">
        <v>0</v>
      </c>
      <c r="BD1264" s="12">
        <v>0</v>
      </c>
      <c r="BE1264" s="72">
        <v>0</v>
      </c>
      <c r="BF1264" s="72">
        <v>0</v>
      </c>
      <c r="BG1264" s="12">
        <v>0</v>
      </c>
      <c r="BH1264" s="72">
        <v>0</v>
      </c>
      <c r="BI1264" s="72">
        <v>0</v>
      </c>
      <c r="BJ1264" s="12">
        <v>0</v>
      </c>
      <c r="BK1264" s="72">
        <v>0</v>
      </c>
      <c r="BL1264" s="72">
        <v>0</v>
      </c>
      <c r="BM1264" s="12">
        <v>0</v>
      </c>
      <c r="BN1264" s="72">
        <v>0</v>
      </c>
      <c r="BO1264" s="72">
        <v>0</v>
      </c>
      <c r="BP1264" s="12">
        <v>0</v>
      </c>
      <c r="BQ1264" s="72">
        <v>0</v>
      </c>
      <c r="BR1264" s="72">
        <v>0</v>
      </c>
      <c r="BS1264" s="12">
        <v>0</v>
      </c>
      <c r="BT1264" s="72">
        <v>0</v>
      </c>
      <c r="BU1264" s="72">
        <v>0</v>
      </c>
      <c r="BV1264" s="12">
        <v>0</v>
      </c>
      <c r="BW1264" s="72">
        <v>0</v>
      </c>
      <c r="BX1264" s="72">
        <v>0</v>
      </c>
      <c r="BY1264" s="13"/>
      <c r="BZ1264" s="13"/>
    </row>
    <row r="1265" spans="1:78" ht="12.75" customHeight="1">
      <c r="A1265" s="122" t="s">
        <v>44</v>
      </c>
      <c r="B1265" s="71" t="s">
        <v>76</v>
      </c>
      <c r="C1265" s="71" t="s">
        <v>26</v>
      </c>
      <c r="D1265" s="34">
        <v>42614</v>
      </c>
      <c r="E1265" s="12">
        <v>0</v>
      </c>
      <c r="F1265" s="72">
        <v>0</v>
      </c>
      <c r="G1265" s="72">
        <v>0</v>
      </c>
      <c r="H1265" s="12">
        <v>0</v>
      </c>
      <c r="I1265" s="72">
        <v>0</v>
      </c>
      <c r="J1265" s="72">
        <v>0</v>
      </c>
      <c r="K1265" s="12">
        <v>0</v>
      </c>
      <c r="L1265" s="72">
        <v>0</v>
      </c>
      <c r="M1265" s="72">
        <v>0</v>
      </c>
      <c r="N1265" s="12">
        <v>0</v>
      </c>
      <c r="O1265" s="72">
        <v>0</v>
      </c>
      <c r="P1265" s="72">
        <v>0</v>
      </c>
      <c r="Q1265" s="12">
        <v>0</v>
      </c>
      <c r="R1265" s="72">
        <v>0</v>
      </c>
      <c r="S1265" s="72">
        <v>0</v>
      </c>
      <c r="T1265" s="12">
        <v>0</v>
      </c>
      <c r="U1265" s="72">
        <v>0</v>
      </c>
      <c r="V1265" s="72">
        <v>0</v>
      </c>
      <c r="W1265" s="12">
        <v>0</v>
      </c>
      <c r="X1265" s="72">
        <v>0</v>
      </c>
      <c r="Y1265" s="72">
        <v>0</v>
      </c>
      <c r="Z1265" s="12">
        <v>0</v>
      </c>
      <c r="AA1265" s="72">
        <v>0</v>
      </c>
      <c r="AB1265" s="72">
        <v>0</v>
      </c>
      <c r="AC1265" s="12">
        <v>0</v>
      </c>
      <c r="AD1265" s="72">
        <v>0</v>
      </c>
      <c r="AE1265" s="72">
        <v>0</v>
      </c>
      <c r="AF1265" s="12">
        <v>0</v>
      </c>
      <c r="AG1265" s="72">
        <v>0</v>
      </c>
      <c r="AH1265" s="72">
        <v>0</v>
      </c>
      <c r="AI1265" s="12">
        <v>0</v>
      </c>
      <c r="AJ1265" s="72">
        <v>0</v>
      </c>
      <c r="AK1265" s="72">
        <v>0</v>
      </c>
      <c r="AL1265" s="12">
        <v>0</v>
      </c>
      <c r="AM1265" s="72">
        <v>0</v>
      </c>
      <c r="AN1265" s="72">
        <v>0</v>
      </c>
      <c r="AO1265" s="12">
        <v>0</v>
      </c>
      <c r="AP1265" s="72">
        <v>0</v>
      </c>
      <c r="AQ1265" s="72">
        <v>0</v>
      </c>
      <c r="AR1265" s="12">
        <v>0</v>
      </c>
      <c r="AS1265" s="72">
        <v>0</v>
      </c>
      <c r="AT1265" s="72">
        <v>0</v>
      </c>
      <c r="AU1265" s="12">
        <v>0</v>
      </c>
      <c r="AV1265" s="72">
        <v>0</v>
      </c>
      <c r="AW1265" s="72">
        <v>0</v>
      </c>
      <c r="AX1265" s="12">
        <v>0</v>
      </c>
      <c r="AY1265" s="72">
        <v>0</v>
      </c>
      <c r="AZ1265" s="72">
        <v>0</v>
      </c>
      <c r="BA1265" s="12">
        <v>0</v>
      </c>
      <c r="BB1265" s="72">
        <v>0</v>
      </c>
      <c r="BC1265" s="72">
        <v>0</v>
      </c>
      <c r="BD1265" s="12">
        <v>0</v>
      </c>
      <c r="BE1265" s="72">
        <v>0</v>
      </c>
      <c r="BF1265" s="72">
        <v>0</v>
      </c>
      <c r="BG1265" s="12">
        <v>0</v>
      </c>
      <c r="BH1265" s="72">
        <v>0</v>
      </c>
      <c r="BI1265" s="72">
        <v>0</v>
      </c>
      <c r="BJ1265" s="12">
        <v>0</v>
      </c>
      <c r="BK1265" s="72">
        <v>0</v>
      </c>
      <c r="BL1265" s="72">
        <v>0</v>
      </c>
      <c r="BM1265" s="12">
        <v>0</v>
      </c>
      <c r="BN1265" s="72">
        <v>0</v>
      </c>
      <c r="BO1265" s="72">
        <v>0</v>
      </c>
      <c r="BP1265" s="12">
        <v>0</v>
      </c>
      <c r="BQ1265" s="72">
        <v>0</v>
      </c>
      <c r="BR1265" s="72">
        <v>0</v>
      </c>
      <c r="BS1265" s="12">
        <v>0</v>
      </c>
      <c r="BT1265" s="72">
        <v>0</v>
      </c>
      <c r="BU1265" s="72">
        <v>0</v>
      </c>
      <c r="BV1265" s="12">
        <v>0</v>
      </c>
      <c r="BW1265" s="72">
        <v>0</v>
      </c>
      <c r="BX1265" s="72">
        <v>0</v>
      </c>
      <c r="BY1265" s="13"/>
      <c r="BZ1265" s="13"/>
    </row>
    <row r="1266" spans="1:78" ht="12.75" customHeight="1">
      <c r="A1266" s="122" t="s">
        <v>44</v>
      </c>
      <c r="B1266" s="71" t="s">
        <v>76</v>
      </c>
      <c r="C1266" s="71" t="s">
        <v>26</v>
      </c>
      <c r="D1266" s="34">
        <v>42705</v>
      </c>
      <c r="E1266" s="12">
        <v>0</v>
      </c>
      <c r="F1266" s="72">
        <v>0</v>
      </c>
      <c r="G1266" s="72">
        <v>0</v>
      </c>
      <c r="H1266" s="12">
        <v>0</v>
      </c>
      <c r="I1266" s="72">
        <v>0</v>
      </c>
      <c r="J1266" s="72">
        <v>0</v>
      </c>
      <c r="K1266" s="12">
        <v>0</v>
      </c>
      <c r="L1266" s="72">
        <v>0</v>
      </c>
      <c r="M1266" s="72">
        <v>0</v>
      </c>
      <c r="N1266" s="12">
        <v>0</v>
      </c>
      <c r="O1266" s="72">
        <v>0</v>
      </c>
      <c r="P1266" s="72">
        <v>0</v>
      </c>
      <c r="Q1266" s="12">
        <v>0</v>
      </c>
      <c r="R1266" s="72">
        <v>0</v>
      </c>
      <c r="S1266" s="72">
        <v>0</v>
      </c>
      <c r="T1266" s="12">
        <v>0</v>
      </c>
      <c r="U1266" s="72">
        <v>0</v>
      </c>
      <c r="V1266" s="72">
        <v>0</v>
      </c>
      <c r="W1266" s="12">
        <v>0</v>
      </c>
      <c r="X1266" s="72">
        <v>0</v>
      </c>
      <c r="Y1266" s="72">
        <v>0</v>
      </c>
      <c r="Z1266" s="12">
        <v>0</v>
      </c>
      <c r="AA1266" s="72">
        <v>0</v>
      </c>
      <c r="AB1266" s="72">
        <v>0</v>
      </c>
      <c r="AC1266" s="12">
        <v>0</v>
      </c>
      <c r="AD1266" s="72">
        <v>0</v>
      </c>
      <c r="AE1266" s="72">
        <v>0</v>
      </c>
      <c r="AF1266" s="12">
        <v>0</v>
      </c>
      <c r="AG1266" s="72">
        <v>0</v>
      </c>
      <c r="AH1266" s="72">
        <v>0</v>
      </c>
      <c r="AI1266" s="12">
        <v>0</v>
      </c>
      <c r="AJ1266" s="72">
        <v>0</v>
      </c>
      <c r="AK1266" s="72">
        <v>0</v>
      </c>
      <c r="AL1266" s="12">
        <v>0</v>
      </c>
      <c r="AM1266" s="72">
        <v>0</v>
      </c>
      <c r="AN1266" s="72">
        <v>0</v>
      </c>
      <c r="AO1266" s="12">
        <v>0</v>
      </c>
      <c r="AP1266" s="72">
        <v>0</v>
      </c>
      <c r="AQ1266" s="72">
        <v>0</v>
      </c>
      <c r="AR1266" s="12">
        <v>0</v>
      </c>
      <c r="AS1266" s="72">
        <v>0</v>
      </c>
      <c r="AT1266" s="72">
        <v>0</v>
      </c>
      <c r="AU1266" s="12">
        <v>0</v>
      </c>
      <c r="AV1266" s="72">
        <v>0</v>
      </c>
      <c r="AW1266" s="72">
        <v>0</v>
      </c>
      <c r="AX1266" s="12">
        <v>0</v>
      </c>
      <c r="AY1266" s="72">
        <v>0</v>
      </c>
      <c r="AZ1266" s="72">
        <v>0</v>
      </c>
      <c r="BA1266" s="12">
        <v>0</v>
      </c>
      <c r="BB1266" s="72">
        <v>0</v>
      </c>
      <c r="BC1266" s="72">
        <v>0</v>
      </c>
      <c r="BD1266" s="12">
        <v>0</v>
      </c>
      <c r="BE1266" s="72">
        <v>0</v>
      </c>
      <c r="BF1266" s="72">
        <v>0</v>
      </c>
      <c r="BG1266" s="12">
        <v>0</v>
      </c>
      <c r="BH1266" s="72">
        <v>0</v>
      </c>
      <c r="BI1266" s="72">
        <v>0</v>
      </c>
      <c r="BJ1266" s="12">
        <v>0</v>
      </c>
      <c r="BK1266" s="72">
        <v>0</v>
      </c>
      <c r="BL1266" s="72">
        <v>0</v>
      </c>
      <c r="BM1266" s="12">
        <v>0</v>
      </c>
      <c r="BN1266" s="72">
        <v>0</v>
      </c>
      <c r="BO1266" s="72">
        <v>0</v>
      </c>
      <c r="BP1266" s="12">
        <v>0</v>
      </c>
      <c r="BQ1266" s="72">
        <v>0</v>
      </c>
      <c r="BR1266" s="72">
        <v>0</v>
      </c>
      <c r="BS1266" s="12">
        <v>0</v>
      </c>
      <c r="BT1266" s="72">
        <v>0</v>
      </c>
      <c r="BU1266" s="72">
        <v>0</v>
      </c>
      <c r="BV1266" s="12">
        <v>0</v>
      </c>
      <c r="BW1266" s="72">
        <v>0</v>
      </c>
      <c r="BX1266" s="72">
        <v>0</v>
      </c>
      <c r="BY1266" s="13"/>
      <c r="BZ1266" s="13"/>
    </row>
    <row r="1267" spans="1:78" ht="12.75" customHeight="1">
      <c r="A1267" s="122" t="s">
        <v>44</v>
      </c>
      <c r="B1267" s="71" t="s">
        <v>76</v>
      </c>
      <c r="C1267" s="71" t="s">
        <v>26</v>
      </c>
      <c r="D1267" s="34">
        <v>42795</v>
      </c>
      <c r="E1267" s="12">
        <v>0</v>
      </c>
      <c r="F1267" s="72">
        <v>0</v>
      </c>
      <c r="G1267" s="72">
        <v>0</v>
      </c>
      <c r="H1267" s="12">
        <v>0</v>
      </c>
      <c r="I1267" s="72">
        <v>0</v>
      </c>
      <c r="J1267" s="72">
        <v>0</v>
      </c>
      <c r="K1267" s="12">
        <v>0</v>
      </c>
      <c r="L1267" s="72">
        <v>0</v>
      </c>
      <c r="M1267" s="72">
        <v>0</v>
      </c>
      <c r="N1267" s="12">
        <v>0</v>
      </c>
      <c r="O1267" s="72">
        <v>0</v>
      </c>
      <c r="P1267" s="72">
        <v>0</v>
      </c>
      <c r="Q1267" s="12">
        <v>0</v>
      </c>
      <c r="R1267" s="72">
        <v>0</v>
      </c>
      <c r="S1267" s="72">
        <v>0</v>
      </c>
      <c r="T1267" s="12">
        <v>0</v>
      </c>
      <c r="U1267" s="72">
        <v>0</v>
      </c>
      <c r="V1267" s="72">
        <v>0</v>
      </c>
      <c r="W1267" s="12">
        <v>0</v>
      </c>
      <c r="X1267" s="72">
        <v>0</v>
      </c>
      <c r="Y1267" s="72">
        <v>0</v>
      </c>
      <c r="Z1267" s="12">
        <v>0</v>
      </c>
      <c r="AA1267" s="72">
        <v>0</v>
      </c>
      <c r="AB1267" s="72">
        <v>0</v>
      </c>
      <c r="AC1267" s="12">
        <v>0</v>
      </c>
      <c r="AD1267" s="72">
        <v>0</v>
      </c>
      <c r="AE1267" s="72">
        <v>0</v>
      </c>
      <c r="AF1267" s="12">
        <v>0</v>
      </c>
      <c r="AG1267" s="72">
        <v>0</v>
      </c>
      <c r="AH1267" s="72">
        <v>0</v>
      </c>
      <c r="AI1267" s="12">
        <v>0</v>
      </c>
      <c r="AJ1267" s="72">
        <v>0</v>
      </c>
      <c r="AK1267" s="72">
        <v>0</v>
      </c>
      <c r="AL1267" s="12">
        <v>0</v>
      </c>
      <c r="AM1267" s="72">
        <v>0</v>
      </c>
      <c r="AN1267" s="72">
        <v>0</v>
      </c>
      <c r="AO1267" s="12">
        <v>0</v>
      </c>
      <c r="AP1267" s="72">
        <v>0</v>
      </c>
      <c r="AQ1267" s="72">
        <v>0</v>
      </c>
      <c r="AR1267" s="12">
        <v>0</v>
      </c>
      <c r="AS1267" s="72">
        <v>0</v>
      </c>
      <c r="AT1267" s="72">
        <v>0</v>
      </c>
      <c r="AU1267" s="12">
        <v>0</v>
      </c>
      <c r="AV1267" s="72">
        <v>0</v>
      </c>
      <c r="AW1267" s="72">
        <v>0</v>
      </c>
      <c r="AX1267" s="12">
        <v>0</v>
      </c>
      <c r="AY1267" s="72">
        <v>0</v>
      </c>
      <c r="AZ1267" s="72">
        <v>0</v>
      </c>
      <c r="BA1267" s="12">
        <v>0</v>
      </c>
      <c r="BB1267" s="72">
        <v>0</v>
      </c>
      <c r="BC1267" s="72">
        <v>0</v>
      </c>
      <c r="BD1267" s="12">
        <v>0</v>
      </c>
      <c r="BE1267" s="72">
        <v>0</v>
      </c>
      <c r="BF1267" s="72">
        <v>0</v>
      </c>
      <c r="BG1267" s="12">
        <v>0</v>
      </c>
      <c r="BH1267" s="72">
        <v>0</v>
      </c>
      <c r="BI1267" s="72">
        <v>0</v>
      </c>
      <c r="BJ1267" s="12">
        <v>0</v>
      </c>
      <c r="BK1267" s="72">
        <v>0</v>
      </c>
      <c r="BL1267" s="72">
        <v>0</v>
      </c>
      <c r="BM1267" s="12">
        <v>0</v>
      </c>
      <c r="BN1267" s="72">
        <v>0</v>
      </c>
      <c r="BO1267" s="72">
        <v>0</v>
      </c>
      <c r="BP1267" s="12">
        <v>0</v>
      </c>
      <c r="BQ1267" s="72">
        <v>0</v>
      </c>
      <c r="BR1267" s="72">
        <v>0</v>
      </c>
      <c r="BS1267" s="12">
        <v>0</v>
      </c>
      <c r="BT1267" s="72">
        <v>0</v>
      </c>
      <c r="BU1267" s="72">
        <v>0</v>
      </c>
      <c r="BV1267" s="12">
        <v>0</v>
      </c>
      <c r="BW1267" s="72">
        <v>0</v>
      </c>
      <c r="BX1267" s="72">
        <v>0</v>
      </c>
      <c r="BY1267" s="13"/>
      <c r="BZ1267" s="13"/>
    </row>
    <row r="1268" spans="1:78" ht="12.75" customHeight="1">
      <c r="A1268" s="122" t="s">
        <v>44</v>
      </c>
      <c r="B1268" s="71" t="s">
        <v>76</v>
      </c>
      <c r="C1268" s="71" t="s">
        <v>26</v>
      </c>
      <c r="D1268" s="34">
        <v>42887</v>
      </c>
      <c r="E1268" s="12">
        <v>0</v>
      </c>
      <c r="F1268" s="72">
        <v>0</v>
      </c>
      <c r="G1268" s="72">
        <v>0</v>
      </c>
      <c r="H1268" s="12">
        <v>0</v>
      </c>
      <c r="I1268" s="72">
        <v>0</v>
      </c>
      <c r="J1268" s="72">
        <v>0</v>
      </c>
      <c r="K1268" s="12">
        <v>0</v>
      </c>
      <c r="L1268" s="72">
        <v>0</v>
      </c>
      <c r="M1268" s="72">
        <v>0</v>
      </c>
      <c r="N1268" s="12">
        <v>0</v>
      </c>
      <c r="O1268" s="72">
        <v>0</v>
      </c>
      <c r="P1268" s="72">
        <v>0</v>
      </c>
      <c r="Q1268" s="12">
        <v>0</v>
      </c>
      <c r="R1268" s="72">
        <v>0</v>
      </c>
      <c r="S1268" s="72">
        <v>0</v>
      </c>
      <c r="T1268" s="12">
        <v>0</v>
      </c>
      <c r="U1268" s="72">
        <v>0</v>
      </c>
      <c r="V1268" s="72">
        <v>0</v>
      </c>
      <c r="W1268" s="12">
        <v>0</v>
      </c>
      <c r="X1268" s="72">
        <v>0</v>
      </c>
      <c r="Y1268" s="72">
        <v>0</v>
      </c>
      <c r="Z1268" s="12">
        <v>0</v>
      </c>
      <c r="AA1268" s="72">
        <v>0</v>
      </c>
      <c r="AB1268" s="72">
        <v>0</v>
      </c>
      <c r="AC1268" s="12">
        <v>0</v>
      </c>
      <c r="AD1268" s="72">
        <v>0</v>
      </c>
      <c r="AE1268" s="72">
        <v>0</v>
      </c>
      <c r="AF1268" s="12">
        <v>0</v>
      </c>
      <c r="AG1268" s="72">
        <v>0</v>
      </c>
      <c r="AH1268" s="72">
        <v>0</v>
      </c>
      <c r="AI1268" s="12">
        <v>0</v>
      </c>
      <c r="AJ1268" s="72">
        <v>0</v>
      </c>
      <c r="AK1268" s="72">
        <v>0</v>
      </c>
      <c r="AL1268" s="12">
        <v>0</v>
      </c>
      <c r="AM1268" s="72">
        <v>0</v>
      </c>
      <c r="AN1268" s="72">
        <v>0</v>
      </c>
      <c r="AO1268" s="12">
        <v>0</v>
      </c>
      <c r="AP1268" s="72">
        <v>0</v>
      </c>
      <c r="AQ1268" s="72">
        <v>0</v>
      </c>
      <c r="AR1268" s="12">
        <v>0</v>
      </c>
      <c r="AS1268" s="72">
        <v>0</v>
      </c>
      <c r="AT1268" s="72">
        <v>0</v>
      </c>
      <c r="AU1268" s="12">
        <v>0</v>
      </c>
      <c r="AV1268" s="72">
        <v>0</v>
      </c>
      <c r="AW1268" s="72">
        <v>0</v>
      </c>
      <c r="AX1268" s="12">
        <v>0</v>
      </c>
      <c r="AY1268" s="72">
        <v>0</v>
      </c>
      <c r="AZ1268" s="72">
        <v>0</v>
      </c>
      <c r="BA1268" s="12">
        <v>0</v>
      </c>
      <c r="BB1268" s="72">
        <v>0</v>
      </c>
      <c r="BC1268" s="72">
        <v>0</v>
      </c>
      <c r="BD1268" s="12">
        <v>0</v>
      </c>
      <c r="BE1268" s="72">
        <v>0</v>
      </c>
      <c r="BF1268" s="72">
        <v>0</v>
      </c>
      <c r="BG1268" s="12">
        <v>0</v>
      </c>
      <c r="BH1268" s="72">
        <v>0</v>
      </c>
      <c r="BI1268" s="72">
        <v>0</v>
      </c>
      <c r="BJ1268" s="12">
        <v>0</v>
      </c>
      <c r="BK1268" s="72">
        <v>0</v>
      </c>
      <c r="BL1268" s="72">
        <v>0</v>
      </c>
      <c r="BM1268" s="12">
        <v>0</v>
      </c>
      <c r="BN1268" s="72">
        <v>0</v>
      </c>
      <c r="BO1268" s="72">
        <v>0</v>
      </c>
      <c r="BP1268" s="12">
        <v>0</v>
      </c>
      <c r="BQ1268" s="72">
        <v>0</v>
      </c>
      <c r="BR1268" s="72">
        <v>0</v>
      </c>
      <c r="BS1268" s="12">
        <v>0</v>
      </c>
      <c r="BT1268" s="72">
        <v>0</v>
      </c>
      <c r="BU1268" s="72">
        <v>0</v>
      </c>
      <c r="BV1268" s="12">
        <v>0</v>
      </c>
      <c r="BW1268" s="72">
        <v>0</v>
      </c>
      <c r="BX1268" s="72">
        <v>0</v>
      </c>
      <c r="BY1268" s="13"/>
      <c r="BZ1268" s="13"/>
    </row>
    <row r="1269" spans="1:78" ht="12.75" customHeight="1">
      <c r="A1269" s="122" t="s">
        <v>44</v>
      </c>
      <c r="B1269" s="71" t="s">
        <v>76</v>
      </c>
      <c r="C1269" s="71" t="s">
        <v>26</v>
      </c>
      <c r="D1269" s="34">
        <v>43344</v>
      </c>
      <c r="E1269" s="12">
        <v>0</v>
      </c>
      <c r="F1269" s="72">
        <v>0</v>
      </c>
      <c r="G1269" s="72">
        <v>0</v>
      </c>
      <c r="H1269" s="12">
        <v>0</v>
      </c>
      <c r="I1269" s="72">
        <v>0</v>
      </c>
      <c r="J1269" s="72">
        <v>0</v>
      </c>
      <c r="K1269" s="12">
        <v>0</v>
      </c>
      <c r="L1269" s="72">
        <v>0</v>
      </c>
      <c r="M1269" s="72">
        <v>0</v>
      </c>
      <c r="N1269" s="12">
        <v>0</v>
      </c>
      <c r="O1269" s="72">
        <v>0</v>
      </c>
      <c r="P1269" s="72">
        <v>0</v>
      </c>
      <c r="Q1269" s="12">
        <v>0</v>
      </c>
      <c r="R1269" s="72">
        <v>0</v>
      </c>
      <c r="S1269" s="72">
        <v>0</v>
      </c>
      <c r="T1269" s="12">
        <v>0</v>
      </c>
      <c r="U1269" s="72">
        <v>0</v>
      </c>
      <c r="V1269" s="72">
        <v>0</v>
      </c>
      <c r="W1269" s="12">
        <v>0</v>
      </c>
      <c r="X1269" s="72">
        <v>0</v>
      </c>
      <c r="Y1269" s="72">
        <v>0</v>
      </c>
      <c r="Z1269" s="12">
        <v>0</v>
      </c>
      <c r="AA1269" s="72">
        <v>0</v>
      </c>
      <c r="AB1269" s="72">
        <v>0</v>
      </c>
      <c r="AC1269" s="12">
        <v>0</v>
      </c>
      <c r="AD1269" s="72">
        <v>0</v>
      </c>
      <c r="AE1269" s="72">
        <v>0</v>
      </c>
      <c r="AF1269" s="12">
        <v>0</v>
      </c>
      <c r="AG1269" s="72">
        <v>0</v>
      </c>
      <c r="AH1269" s="72">
        <v>0</v>
      </c>
      <c r="AI1269" s="12">
        <v>0</v>
      </c>
      <c r="AJ1269" s="72">
        <v>0</v>
      </c>
      <c r="AK1269" s="72">
        <v>0</v>
      </c>
      <c r="AL1269" s="12">
        <v>0</v>
      </c>
      <c r="AM1269" s="72">
        <v>0</v>
      </c>
      <c r="AN1269" s="72">
        <v>0</v>
      </c>
      <c r="AO1269" s="12">
        <v>0</v>
      </c>
      <c r="AP1269" s="72">
        <v>0</v>
      </c>
      <c r="AQ1269" s="72">
        <v>0</v>
      </c>
      <c r="AR1269" s="12">
        <v>0</v>
      </c>
      <c r="AS1269" s="72">
        <v>0</v>
      </c>
      <c r="AT1269" s="72">
        <v>0</v>
      </c>
      <c r="AU1269" s="12">
        <v>0</v>
      </c>
      <c r="AV1269" s="72">
        <v>0</v>
      </c>
      <c r="AW1269" s="72">
        <v>0</v>
      </c>
      <c r="AX1269" s="12">
        <v>0</v>
      </c>
      <c r="AY1269" s="72">
        <v>0</v>
      </c>
      <c r="AZ1269" s="72">
        <v>0</v>
      </c>
      <c r="BA1269" s="12">
        <v>0</v>
      </c>
      <c r="BB1269" s="72">
        <v>0</v>
      </c>
      <c r="BC1269" s="72">
        <v>0</v>
      </c>
      <c r="BD1269" s="12">
        <v>0</v>
      </c>
      <c r="BE1269" s="72">
        <v>0</v>
      </c>
      <c r="BF1269" s="72">
        <v>0</v>
      </c>
      <c r="BG1269" s="12">
        <v>0</v>
      </c>
      <c r="BH1269" s="72">
        <v>0</v>
      </c>
      <c r="BI1269" s="72">
        <v>0</v>
      </c>
      <c r="BJ1269" s="12">
        <v>0</v>
      </c>
      <c r="BK1269" s="72">
        <v>0</v>
      </c>
      <c r="BL1269" s="72">
        <v>0</v>
      </c>
      <c r="BM1269" s="12">
        <v>0</v>
      </c>
      <c r="BN1269" s="72">
        <v>0</v>
      </c>
      <c r="BO1269" s="72">
        <v>0</v>
      </c>
      <c r="BP1269" s="12">
        <v>0</v>
      </c>
      <c r="BQ1269" s="72">
        <v>0</v>
      </c>
      <c r="BR1269" s="72">
        <v>0</v>
      </c>
      <c r="BS1269" s="12">
        <v>0</v>
      </c>
      <c r="BT1269" s="72">
        <v>0</v>
      </c>
      <c r="BU1269" s="72">
        <v>0</v>
      </c>
      <c r="BV1269" s="12">
        <v>0</v>
      </c>
      <c r="BW1269" s="72">
        <v>0</v>
      </c>
      <c r="BX1269" s="72">
        <v>0</v>
      </c>
      <c r="BY1269" s="13"/>
      <c r="BZ1269" s="13"/>
    </row>
    <row r="1270" spans="1:78" ht="12.75" customHeight="1">
      <c r="A1270" s="122" t="s">
        <v>44</v>
      </c>
      <c r="B1270" s="71" t="s">
        <v>76</v>
      </c>
      <c r="C1270" s="71" t="s">
        <v>26</v>
      </c>
      <c r="D1270" s="34">
        <v>43435</v>
      </c>
      <c r="E1270" s="12">
        <v>0</v>
      </c>
      <c r="F1270" s="72">
        <v>0</v>
      </c>
      <c r="G1270" s="72">
        <v>0</v>
      </c>
      <c r="H1270" s="12">
        <v>0</v>
      </c>
      <c r="I1270" s="72">
        <v>0</v>
      </c>
      <c r="J1270" s="72">
        <v>0</v>
      </c>
      <c r="K1270" s="12">
        <v>0</v>
      </c>
      <c r="L1270" s="72">
        <v>0</v>
      </c>
      <c r="M1270" s="72">
        <v>0</v>
      </c>
      <c r="N1270" s="12">
        <v>0</v>
      </c>
      <c r="O1270" s="72">
        <v>0</v>
      </c>
      <c r="P1270" s="72">
        <v>0</v>
      </c>
      <c r="Q1270" s="12">
        <v>0</v>
      </c>
      <c r="R1270" s="72">
        <v>0</v>
      </c>
      <c r="S1270" s="72">
        <v>0</v>
      </c>
      <c r="T1270" s="12">
        <v>0</v>
      </c>
      <c r="U1270" s="72">
        <v>0</v>
      </c>
      <c r="V1270" s="72">
        <v>0</v>
      </c>
      <c r="W1270" s="12">
        <v>0</v>
      </c>
      <c r="X1270" s="72">
        <v>0</v>
      </c>
      <c r="Y1270" s="72">
        <v>0</v>
      </c>
      <c r="Z1270" s="12">
        <v>0</v>
      </c>
      <c r="AA1270" s="72">
        <v>0</v>
      </c>
      <c r="AB1270" s="72">
        <v>0</v>
      </c>
      <c r="AC1270" s="12">
        <v>0</v>
      </c>
      <c r="AD1270" s="72">
        <v>0</v>
      </c>
      <c r="AE1270" s="72">
        <v>0</v>
      </c>
      <c r="AF1270" s="12">
        <v>0</v>
      </c>
      <c r="AG1270" s="72">
        <v>0</v>
      </c>
      <c r="AH1270" s="72">
        <v>0</v>
      </c>
      <c r="AI1270" s="12">
        <v>0</v>
      </c>
      <c r="AJ1270" s="72">
        <v>0</v>
      </c>
      <c r="AK1270" s="72">
        <v>0</v>
      </c>
      <c r="AL1270" s="12">
        <v>0</v>
      </c>
      <c r="AM1270" s="72">
        <v>0</v>
      </c>
      <c r="AN1270" s="72">
        <v>0</v>
      </c>
      <c r="AO1270" s="12">
        <v>0</v>
      </c>
      <c r="AP1270" s="72">
        <v>0</v>
      </c>
      <c r="AQ1270" s="72">
        <v>0</v>
      </c>
      <c r="AR1270" s="12">
        <v>0</v>
      </c>
      <c r="AS1270" s="72">
        <v>0</v>
      </c>
      <c r="AT1270" s="72">
        <v>0</v>
      </c>
      <c r="AU1270" s="12">
        <v>0</v>
      </c>
      <c r="AV1270" s="72">
        <v>0</v>
      </c>
      <c r="AW1270" s="72">
        <v>0</v>
      </c>
      <c r="AX1270" s="12">
        <v>0</v>
      </c>
      <c r="AY1270" s="72">
        <v>0</v>
      </c>
      <c r="AZ1270" s="72">
        <v>0</v>
      </c>
      <c r="BA1270" s="12">
        <v>0</v>
      </c>
      <c r="BB1270" s="72">
        <v>0</v>
      </c>
      <c r="BC1270" s="72">
        <v>0</v>
      </c>
      <c r="BD1270" s="12">
        <v>0</v>
      </c>
      <c r="BE1270" s="72">
        <v>0</v>
      </c>
      <c r="BF1270" s="72">
        <v>0</v>
      </c>
      <c r="BG1270" s="12">
        <v>0</v>
      </c>
      <c r="BH1270" s="72">
        <v>0</v>
      </c>
      <c r="BI1270" s="72">
        <v>0</v>
      </c>
      <c r="BJ1270" s="12">
        <v>0</v>
      </c>
      <c r="BK1270" s="72">
        <v>0</v>
      </c>
      <c r="BL1270" s="72">
        <v>0</v>
      </c>
      <c r="BM1270" s="12">
        <v>0</v>
      </c>
      <c r="BN1270" s="72">
        <v>0</v>
      </c>
      <c r="BO1270" s="72">
        <v>0</v>
      </c>
      <c r="BP1270" s="12">
        <v>0</v>
      </c>
      <c r="BQ1270" s="72">
        <v>0</v>
      </c>
      <c r="BR1270" s="72">
        <v>0</v>
      </c>
      <c r="BS1270" s="12">
        <v>0</v>
      </c>
      <c r="BT1270" s="72">
        <v>0</v>
      </c>
      <c r="BU1270" s="72">
        <v>0</v>
      </c>
      <c r="BV1270" s="12">
        <v>0</v>
      </c>
      <c r="BW1270" s="72">
        <v>0</v>
      </c>
      <c r="BX1270" s="72">
        <v>0</v>
      </c>
      <c r="BY1270" s="13"/>
      <c r="BZ1270" s="13"/>
    </row>
    <row r="1271" spans="1:78" ht="12.75" customHeight="1">
      <c r="A1271" s="122" t="s">
        <v>44</v>
      </c>
      <c r="B1271" s="71" t="s">
        <v>76</v>
      </c>
      <c r="C1271" s="71" t="s">
        <v>26</v>
      </c>
      <c r="D1271" s="34">
        <v>43525</v>
      </c>
      <c r="E1271" s="12">
        <v>0</v>
      </c>
      <c r="F1271" s="72">
        <v>0</v>
      </c>
      <c r="G1271" s="72">
        <v>0</v>
      </c>
      <c r="H1271" s="12">
        <v>0</v>
      </c>
      <c r="I1271" s="72">
        <v>0</v>
      </c>
      <c r="J1271" s="72">
        <v>0</v>
      </c>
      <c r="K1271" s="12">
        <v>0</v>
      </c>
      <c r="L1271" s="72">
        <v>0</v>
      </c>
      <c r="M1271" s="72">
        <v>0</v>
      </c>
      <c r="N1271" s="12">
        <v>0</v>
      </c>
      <c r="O1271" s="72">
        <v>0</v>
      </c>
      <c r="P1271" s="72">
        <v>0</v>
      </c>
      <c r="Q1271" s="12">
        <v>0</v>
      </c>
      <c r="R1271" s="72">
        <v>0</v>
      </c>
      <c r="S1271" s="72">
        <v>0</v>
      </c>
      <c r="T1271" s="12">
        <v>0</v>
      </c>
      <c r="U1271" s="72">
        <v>0</v>
      </c>
      <c r="V1271" s="72">
        <v>0</v>
      </c>
      <c r="W1271" s="12">
        <v>0</v>
      </c>
      <c r="X1271" s="72">
        <v>0</v>
      </c>
      <c r="Y1271" s="72">
        <v>0</v>
      </c>
      <c r="Z1271" s="12">
        <v>0</v>
      </c>
      <c r="AA1271" s="72">
        <v>0</v>
      </c>
      <c r="AB1271" s="72">
        <v>0</v>
      </c>
      <c r="AC1271" s="12">
        <v>0</v>
      </c>
      <c r="AD1271" s="72">
        <v>0</v>
      </c>
      <c r="AE1271" s="72">
        <v>0</v>
      </c>
      <c r="AF1271" s="12">
        <v>0</v>
      </c>
      <c r="AG1271" s="72">
        <v>0</v>
      </c>
      <c r="AH1271" s="72">
        <v>0</v>
      </c>
      <c r="AI1271" s="12">
        <v>0</v>
      </c>
      <c r="AJ1271" s="72">
        <v>0</v>
      </c>
      <c r="AK1271" s="72">
        <v>0</v>
      </c>
      <c r="AL1271" s="12">
        <v>0</v>
      </c>
      <c r="AM1271" s="72">
        <v>0</v>
      </c>
      <c r="AN1271" s="72">
        <v>0</v>
      </c>
      <c r="AO1271" s="12">
        <v>0</v>
      </c>
      <c r="AP1271" s="72">
        <v>0</v>
      </c>
      <c r="AQ1271" s="72">
        <v>0</v>
      </c>
      <c r="AR1271" s="12">
        <v>0</v>
      </c>
      <c r="AS1271" s="72">
        <v>0</v>
      </c>
      <c r="AT1271" s="72">
        <v>0</v>
      </c>
      <c r="AU1271" s="12">
        <v>0</v>
      </c>
      <c r="AV1271" s="72">
        <v>0</v>
      </c>
      <c r="AW1271" s="72">
        <v>0</v>
      </c>
      <c r="AX1271" s="12">
        <v>0</v>
      </c>
      <c r="AY1271" s="72">
        <v>0</v>
      </c>
      <c r="AZ1271" s="72">
        <v>0</v>
      </c>
      <c r="BA1271" s="12">
        <v>0</v>
      </c>
      <c r="BB1271" s="72">
        <v>0</v>
      </c>
      <c r="BC1271" s="72">
        <v>0</v>
      </c>
      <c r="BD1271" s="12">
        <v>0</v>
      </c>
      <c r="BE1271" s="72">
        <v>0</v>
      </c>
      <c r="BF1271" s="72">
        <v>0</v>
      </c>
      <c r="BG1271" s="12">
        <v>0</v>
      </c>
      <c r="BH1271" s="72">
        <v>0</v>
      </c>
      <c r="BI1271" s="72">
        <v>0</v>
      </c>
      <c r="BJ1271" s="12">
        <v>0</v>
      </c>
      <c r="BK1271" s="72">
        <v>0</v>
      </c>
      <c r="BL1271" s="72">
        <v>0</v>
      </c>
      <c r="BM1271" s="12">
        <v>0</v>
      </c>
      <c r="BN1271" s="72">
        <v>0</v>
      </c>
      <c r="BO1271" s="72">
        <v>0</v>
      </c>
      <c r="BP1271" s="12">
        <v>0</v>
      </c>
      <c r="BQ1271" s="72">
        <v>0</v>
      </c>
      <c r="BR1271" s="72">
        <v>0</v>
      </c>
      <c r="BS1271" s="12">
        <v>0</v>
      </c>
      <c r="BT1271" s="72">
        <v>0</v>
      </c>
      <c r="BU1271" s="72">
        <v>0</v>
      </c>
      <c r="BV1271" s="12">
        <v>0</v>
      </c>
      <c r="BW1271" s="72">
        <v>0</v>
      </c>
      <c r="BX1271" s="72">
        <v>0</v>
      </c>
      <c r="BY1271" s="13"/>
      <c r="BZ1271" s="13"/>
    </row>
    <row r="1272" spans="1:78" ht="12.75" customHeight="1">
      <c r="A1272" s="122" t="s">
        <v>44</v>
      </c>
      <c r="B1272" s="71" t="s">
        <v>76</v>
      </c>
      <c r="C1272" s="71" t="s">
        <v>26</v>
      </c>
      <c r="D1272" s="34">
        <v>43617</v>
      </c>
      <c r="E1272" s="12">
        <v>0</v>
      </c>
      <c r="F1272" s="72">
        <v>0</v>
      </c>
      <c r="G1272" s="72">
        <v>0</v>
      </c>
      <c r="H1272" s="12">
        <v>0</v>
      </c>
      <c r="I1272" s="72">
        <v>0</v>
      </c>
      <c r="J1272" s="72">
        <v>0</v>
      </c>
      <c r="K1272" s="12">
        <v>0</v>
      </c>
      <c r="L1272" s="72">
        <v>0</v>
      </c>
      <c r="M1272" s="72">
        <v>0</v>
      </c>
      <c r="N1272" s="12">
        <v>0</v>
      </c>
      <c r="O1272" s="72">
        <v>0</v>
      </c>
      <c r="P1272" s="72">
        <v>0</v>
      </c>
      <c r="Q1272" s="12">
        <v>0</v>
      </c>
      <c r="R1272" s="72">
        <v>0</v>
      </c>
      <c r="S1272" s="72">
        <v>0</v>
      </c>
      <c r="T1272" s="12">
        <v>0</v>
      </c>
      <c r="U1272" s="72">
        <v>0</v>
      </c>
      <c r="V1272" s="72">
        <v>0</v>
      </c>
      <c r="W1272" s="12">
        <v>0</v>
      </c>
      <c r="X1272" s="72">
        <v>0</v>
      </c>
      <c r="Y1272" s="72">
        <v>0</v>
      </c>
      <c r="Z1272" s="12">
        <v>0</v>
      </c>
      <c r="AA1272" s="72">
        <v>0</v>
      </c>
      <c r="AB1272" s="72">
        <v>0</v>
      </c>
      <c r="AC1272" s="12">
        <v>0</v>
      </c>
      <c r="AD1272" s="72">
        <v>0</v>
      </c>
      <c r="AE1272" s="72">
        <v>0</v>
      </c>
      <c r="AF1272" s="12">
        <v>0</v>
      </c>
      <c r="AG1272" s="72">
        <v>0</v>
      </c>
      <c r="AH1272" s="72">
        <v>0</v>
      </c>
      <c r="AI1272" s="12">
        <v>0</v>
      </c>
      <c r="AJ1272" s="72">
        <v>0</v>
      </c>
      <c r="AK1272" s="72">
        <v>0</v>
      </c>
      <c r="AL1272" s="12">
        <v>0</v>
      </c>
      <c r="AM1272" s="72">
        <v>0</v>
      </c>
      <c r="AN1272" s="72">
        <v>0</v>
      </c>
      <c r="AO1272" s="12">
        <v>0</v>
      </c>
      <c r="AP1272" s="72">
        <v>0</v>
      </c>
      <c r="AQ1272" s="72">
        <v>0</v>
      </c>
      <c r="AR1272" s="12">
        <v>0</v>
      </c>
      <c r="AS1272" s="72">
        <v>0</v>
      </c>
      <c r="AT1272" s="72">
        <v>0</v>
      </c>
      <c r="AU1272" s="12">
        <v>0</v>
      </c>
      <c r="AV1272" s="72">
        <v>0</v>
      </c>
      <c r="AW1272" s="72">
        <v>0</v>
      </c>
      <c r="AX1272" s="12">
        <v>0</v>
      </c>
      <c r="AY1272" s="72">
        <v>0</v>
      </c>
      <c r="AZ1272" s="72">
        <v>0</v>
      </c>
      <c r="BA1272" s="12">
        <v>0</v>
      </c>
      <c r="BB1272" s="72">
        <v>0</v>
      </c>
      <c r="BC1272" s="72">
        <v>0</v>
      </c>
      <c r="BD1272" s="12">
        <v>0</v>
      </c>
      <c r="BE1272" s="72">
        <v>0</v>
      </c>
      <c r="BF1272" s="72">
        <v>0</v>
      </c>
      <c r="BG1272" s="12">
        <v>0</v>
      </c>
      <c r="BH1272" s="72">
        <v>0</v>
      </c>
      <c r="BI1272" s="72">
        <v>0</v>
      </c>
      <c r="BJ1272" s="12">
        <v>0</v>
      </c>
      <c r="BK1272" s="72">
        <v>0</v>
      </c>
      <c r="BL1272" s="72">
        <v>0</v>
      </c>
      <c r="BM1272" s="12">
        <v>0</v>
      </c>
      <c r="BN1272" s="72">
        <v>0</v>
      </c>
      <c r="BO1272" s="72">
        <v>0</v>
      </c>
      <c r="BP1272" s="12">
        <v>0</v>
      </c>
      <c r="BQ1272" s="72">
        <v>0</v>
      </c>
      <c r="BR1272" s="72">
        <v>0</v>
      </c>
      <c r="BS1272" s="12">
        <v>0</v>
      </c>
      <c r="BT1272" s="72">
        <v>0</v>
      </c>
      <c r="BU1272" s="72">
        <v>0</v>
      </c>
      <c r="BV1272" s="12">
        <v>0</v>
      </c>
      <c r="BW1272" s="72">
        <v>0</v>
      </c>
      <c r="BX1272" s="72">
        <v>0</v>
      </c>
      <c r="BY1272" s="13"/>
      <c r="BZ1272" s="13"/>
    </row>
    <row r="1273" spans="1:78" ht="12.75" customHeight="1">
      <c r="A1273" s="122" t="s">
        <v>44</v>
      </c>
      <c r="B1273" s="71" t="s">
        <v>76</v>
      </c>
      <c r="C1273" s="71" t="s">
        <v>26</v>
      </c>
      <c r="D1273" s="34">
        <v>44075</v>
      </c>
      <c r="E1273" s="12">
        <v>0</v>
      </c>
      <c r="F1273" s="72">
        <v>0</v>
      </c>
      <c r="G1273" s="72">
        <v>0</v>
      </c>
      <c r="H1273" s="12">
        <v>0</v>
      </c>
      <c r="I1273" s="72">
        <v>0</v>
      </c>
      <c r="J1273" s="72">
        <v>0</v>
      </c>
      <c r="K1273" s="12">
        <v>0</v>
      </c>
      <c r="L1273" s="72">
        <v>0</v>
      </c>
      <c r="M1273" s="72">
        <v>0</v>
      </c>
      <c r="N1273" s="12">
        <v>0</v>
      </c>
      <c r="O1273" s="72">
        <v>0</v>
      </c>
      <c r="P1273" s="72">
        <v>0</v>
      </c>
      <c r="Q1273" s="12">
        <v>0</v>
      </c>
      <c r="R1273" s="72">
        <v>0</v>
      </c>
      <c r="S1273" s="72">
        <v>0</v>
      </c>
      <c r="T1273" s="12">
        <v>0</v>
      </c>
      <c r="U1273" s="72">
        <v>0</v>
      </c>
      <c r="V1273" s="72">
        <v>0</v>
      </c>
      <c r="W1273" s="12">
        <v>0</v>
      </c>
      <c r="X1273" s="72">
        <v>0</v>
      </c>
      <c r="Y1273" s="72">
        <v>0</v>
      </c>
      <c r="Z1273" s="12">
        <v>0</v>
      </c>
      <c r="AA1273" s="72">
        <v>0</v>
      </c>
      <c r="AB1273" s="72">
        <v>0</v>
      </c>
      <c r="AC1273" s="12">
        <v>0</v>
      </c>
      <c r="AD1273" s="72">
        <v>0</v>
      </c>
      <c r="AE1273" s="72">
        <v>0</v>
      </c>
      <c r="AF1273" s="12">
        <v>0</v>
      </c>
      <c r="AG1273" s="72">
        <v>0</v>
      </c>
      <c r="AH1273" s="72">
        <v>0</v>
      </c>
      <c r="AI1273" s="12">
        <v>0</v>
      </c>
      <c r="AJ1273" s="72">
        <v>0</v>
      </c>
      <c r="AK1273" s="72">
        <v>0</v>
      </c>
      <c r="AL1273" s="12">
        <v>0</v>
      </c>
      <c r="AM1273" s="72">
        <v>0</v>
      </c>
      <c r="AN1273" s="72">
        <v>0</v>
      </c>
      <c r="AO1273" s="12">
        <v>0</v>
      </c>
      <c r="AP1273" s="72">
        <v>0</v>
      </c>
      <c r="AQ1273" s="72">
        <v>0</v>
      </c>
      <c r="AR1273" s="12">
        <v>0</v>
      </c>
      <c r="AS1273" s="72">
        <v>0</v>
      </c>
      <c r="AT1273" s="72">
        <v>0</v>
      </c>
      <c r="AU1273" s="12">
        <v>0</v>
      </c>
      <c r="AV1273" s="72">
        <v>0</v>
      </c>
      <c r="AW1273" s="72">
        <v>0</v>
      </c>
      <c r="AX1273" s="12">
        <v>0</v>
      </c>
      <c r="AY1273" s="72">
        <v>0</v>
      </c>
      <c r="AZ1273" s="72">
        <v>0</v>
      </c>
      <c r="BA1273" s="12">
        <v>0</v>
      </c>
      <c r="BB1273" s="72">
        <v>0</v>
      </c>
      <c r="BC1273" s="72">
        <v>0</v>
      </c>
      <c r="BD1273" s="12">
        <v>0</v>
      </c>
      <c r="BE1273" s="72">
        <v>0</v>
      </c>
      <c r="BF1273" s="72">
        <v>0</v>
      </c>
      <c r="BG1273" s="12">
        <v>0</v>
      </c>
      <c r="BH1273" s="72">
        <v>0</v>
      </c>
      <c r="BI1273" s="72">
        <v>0</v>
      </c>
      <c r="BJ1273" s="12">
        <v>0</v>
      </c>
      <c r="BK1273" s="72">
        <v>0</v>
      </c>
      <c r="BL1273" s="72">
        <v>0</v>
      </c>
      <c r="BM1273" s="12">
        <v>0</v>
      </c>
      <c r="BN1273" s="72">
        <v>0</v>
      </c>
      <c r="BO1273" s="72">
        <v>0</v>
      </c>
      <c r="BP1273" s="12">
        <v>0</v>
      </c>
      <c r="BQ1273" s="72">
        <v>0</v>
      </c>
      <c r="BR1273" s="72">
        <v>0</v>
      </c>
      <c r="BS1273" s="12">
        <v>0</v>
      </c>
      <c r="BT1273" s="72">
        <v>0</v>
      </c>
      <c r="BU1273" s="72">
        <v>0</v>
      </c>
      <c r="BV1273" s="12">
        <v>0</v>
      </c>
      <c r="BW1273" s="72">
        <v>0</v>
      </c>
      <c r="BX1273" s="72">
        <v>0</v>
      </c>
      <c r="BY1273" s="13"/>
      <c r="BZ1273" s="13"/>
    </row>
    <row r="1274" spans="1:78" ht="12.75" customHeight="1">
      <c r="A1274" s="122" t="s">
        <v>44</v>
      </c>
      <c r="B1274" s="71" t="s">
        <v>76</v>
      </c>
      <c r="C1274" s="71" t="s">
        <v>26</v>
      </c>
      <c r="D1274" s="34">
        <v>44166</v>
      </c>
      <c r="E1274" s="12">
        <v>0</v>
      </c>
      <c r="F1274" s="72">
        <v>0</v>
      </c>
      <c r="G1274" s="72">
        <v>0</v>
      </c>
      <c r="H1274" s="12">
        <v>0</v>
      </c>
      <c r="I1274" s="72">
        <v>0</v>
      </c>
      <c r="J1274" s="72">
        <v>0</v>
      </c>
      <c r="K1274" s="12">
        <v>0</v>
      </c>
      <c r="L1274" s="72">
        <v>0</v>
      </c>
      <c r="M1274" s="72">
        <v>0</v>
      </c>
      <c r="N1274" s="12">
        <v>0</v>
      </c>
      <c r="O1274" s="72">
        <v>0</v>
      </c>
      <c r="P1274" s="72">
        <v>0</v>
      </c>
      <c r="Q1274" s="12">
        <v>0</v>
      </c>
      <c r="R1274" s="72">
        <v>0</v>
      </c>
      <c r="S1274" s="72">
        <v>0</v>
      </c>
      <c r="T1274" s="12">
        <v>0</v>
      </c>
      <c r="U1274" s="72">
        <v>0</v>
      </c>
      <c r="V1274" s="72">
        <v>0</v>
      </c>
      <c r="W1274" s="12">
        <v>0</v>
      </c>
      <c r="X1274" s="72">
        <v>0</v>
      </c>
      <c r="Y1274" s="72">
        <v>0</v>
      </c>
      <c r="Z1274" s="12">
        <v>0</v>
      </c>
      <c r="AA1274" s="72">
        <v>0</v>
      </c>
      <c r="AB1274" s="72">
        <v>0</v>
      </c>
      <c r="AC1274" s="12">
        <v>0</v>
      </c>
      <c r="AD1274" s="72">
        <v>0</v>
      </c>
      <c r="AE1274" s="72">
        <v>0</v>
      </c>
      <c r="AF1274" s="12">
        <v>0</v>
      </c>
      <c r="AG1274" s="72">
        <v>0</v>
      </c>
      <c r="AH1274" s="72">
        <v>0</v>
      </c>
      <c r="AI1274" s="12">
        <v>0</v>
      </c>
      <c r="AJ1274" s="72">
        <v>0</v>
      </c>
      <c r="AK1274" s="72">
        <v>0</v>
      </c>
      <c r="AL1274" s="12">
        <v>0</v>
      </c>
      <c r="AM1274" s="72">
        <v>0</v>
      </c>
      <c r="AN1274" s="72">
        <v>0</v>
      </c>
      <c r="AO1274" s="12">
        <v>0</v>
      </c>
      <c r="AP1274" s="72">
        <v>0</v>
      </c>
      <c r="AQ1274" s="72">
        <v>0</v>
      </c>
      <c r="AR1274" s="12">
        <v>0</v>
      </c>
      <c r="AS1274" s="72">
        <v>0</v>
      </c>
      <c r="AT1274" s="72">
        <v>0</v>
      </c>
      <c r="AU1274" s="12">
        <v>0</v>
      </c>
      <c r="AV1274" s="72">
        <v>0</v>
      </c>
      <c r="AW1274" s="72">
        <v>0</v>
      </c>
      <c r="AX1274" s="12">
        <v>0</v>
      </c>
      <c r="AY1274" s="72">
        <v>0</v>
      </c>
      <c r="AZ1274" s="72">
        <v>0</v>
      </c>
      <c r="BA1274" s="12">
        <v>0</v>
      </c>
      <c r="BB1274" s="72">
        <v>0</v>
      </c>
      <c r="BC1274" s="72">
        <v>0</v>
      </c>
      <c r="BD1274" s="12">
        <v>0</v>
      </c>
      <c r="BE1274" s="72">
        <v>0</v>
      </c>
      <c r="BF1274" s="72">
        <v>0</v>
      </c>
      <c r="BG1274" s="12">
        <v>0</v>
      </c>
      <c r="BH1274" s="72">
        <v>0</v>
      </c>
      <c r="BI1274" s="72">
        <v>0</v>
      </c>
      <c r="BJ1274" s="12">
        <v>0</v>
      </c>
      <c r="BK1274" s="72">
        <v>0</v>
      </c>
      <c r="BL1274" s="72">
        <v>0</v>
      </c>
      <c r="BM1274" s="12">
        <v>0</v>
      </c>
      <c r="BN1274" s="72">
        <v>0</v>
      </c>
      <c r="BO1274" s="72">
        <v>0</v>
      </c>
      <c r="BP1274" s="12">
        <v>0</v>
      </c>
      <c r="BQ1274" s="72">
        <v>0</v>
      </c>
      <c r="BR1274" s="72">
        <v>0</v>
      </c>
      <c r="BS1274" s="12">
        <v>0</v>
      </c>
      <c r="BT1274" s="72">
        <v>0</v>
      </c>
      <c r="BU1274" s="72">
        <v>0</v>
      </c>
      <c r="BV1274" s="12">
        <v>0</v>
      </c>
      <c r="BW1274" s="72">
        <v>0</v>
      </c>
      <c r="BX1274" s="72">
        <v>0</v>
      </c>
      <c r="BY1274" s="13"/>
      <c r="BZ1274" s="13"/>
    </row>
    <row r="1275" spans="1:78" ht="12.75" customHeight="1">
      <c r="A1275" s="122" t="s">
        <v>44</v>
      </c>
      <c r="B1275" s="71" t="s">
        <v>76</v>
      </c>
      <c r="C1275" s="71" t="s">
        <v>26</v>
      </c>
      <c r="D1275" s="34">
        <v>44256</v>
      </c>
      <c r="E1275" s="12">
        <v>0</v>
      </c>
      <c r="F1275" s="72">
        <v>0</v>
      </c>
      <c r="G1275" s="72">
        <v>0</v>
      </c>
      <c r="H1275" s="12">
        <v>0</v>
      </c>
      <c r="I1275" s="72">
        <v>0</v>
      </c>
      <c r="J1275" s="72">
        <v>0</v>
      </c>
      <c r="K1275" s="12">
        <v>0</v>
      </c>
      <c r="L1275" s="72">
        <v>0</v>
      </c>
      <c r="M1275" s="72">
        <v>0</v>
      </c>
      <c r="N1275" s="12">
        <v>0</v>
      </c>
      <c r="O1275" s="72">
        <v>0</v>
      </c>
      <c r="P1275" s="72">
        <v>0</v>
      </c>
      <c r="Q1275" s="12">
        <v>0</v>
      </c>
      <c r="R1275" s="72">
        <v>0</v>
      </c>
      <c r="S1275" s="72">
        <v>0</v>
      </c>
      <c r="T1275" s="12">
        <v>0</v>
      </c>
      <c r="U1275" s="72">
        <v>0</v>
      </c>
      <c r="V1275" s="72">
        <v>0</v>
      </c>
      <c r="W1275" s="12">
        <v>0</v>
      </c>
      <c r="X1275" s="72">
        <v>0</v>
      </c>
      <c r="Y1275" s="72">
        <v>0</v>
      </c>
      <c r="Z1275" s="12">
        <v>0</v>
      </c>
      <c r="AA1275" s="72">
        <v>0</v>
      </c>
      <c r="AB1275" s="72">
        <v>0</v>
      </c>
      <c r="AC1275" s="12">
        <v>0</v>
      </c>
      <c r="AD1275" s="72">
        <v>0</v>
      </c>
      <c r="AE1275" s="72">
        <v>0</v>
      </c>
      <c r="AF1275" s="12">
        <v>0</v>
      </c>
      <c r="AG1275" s="72">
        <v>0</v>
      </c>
      <c r="AH1275" s="72">
        <v>0</v>
      </c>
      <c r="AI1275" s="12">
        <v>0</v>
      </c>
      <c r="AJ1275" s="72">
        <v>0</v>
      </c>
      <c r="AK1275" s="72">
        <v>0</v>
      </c>
      <c r="AL1275" s="12">
        <v>0</v>
      </c>
      <c r="AM1275" s="72">
        <v>0</v>
      </c>
      <c r="AN1275" s="72">
        <v>0</v>
      </c>
      <c r="AO1275" s="12">
        <v>0</v>
      </c>
      <c r="AP1275" s="72">
        <v>0</v>
      </c>
      <c r="AQ1275" s="72">
        <v>0</v>
      </c>
      <c r="AR1275" s="12">
        <v>0</v>
      </c>
      <c r="AS1275" s="72">
        <v>0</v>
      </c>
      <c r="AT1275" s="72">
        <v>0</v>
      </c>
      <c r="AU1275" s="12">
        <v>0</v>
      </c>
      <c r="AV1275" s="72">
        <v>0</v>
      </c>
      <c r="AW1275" s="72">
        <v>0</v>
      </c>
      <c r="AX1275" s="12">
        <v>0</v>
      </c>
      <c r="AY1275" s="72">
        <v>0</v>
      </c>
      <c r="AZ1275" s="72">
        <v>0</v>
      </c>
      <c r="BA1275" s="12">
        <v>0</v>
      </c>
      <c r="BB1275" s="72">
        <v>0</v>
      </c>
      <c r="BC1275" s="72">
        <v>0</v>
      </c>
      <c r="BD1275" s="12">
        <v>0</v>
      </c>
      <c r="BE1275" s="72">
        <v>0</v>
      </c>
      <c r="BF1275" s="72">
        <v>0</v>
      </c>
      <c r="BG1275" s="12">
        <v>0</v>
      </c>
      <c r="BH1275" s="72">
        <v>0</v>
      </c>
      <c r="BI1275" s="72">
        <v>0</v>
      </c>
      <c r="BJ1275" s="12">
        <v>0</v>
      </c>
      <c r="BK1275" s="72">
        <v>0</v>
      </c>
      <c r="BL1275" s="72">
        <v>0</v>
      </c>
      <c r="BM1275" s="12">
        <v>0</v>
      </c>
      <c r="BN1275" s="72">
        <v>0</v>
      </c>
      <c r="BO1275" s="72">
        <v>0</v>
      </c>
      <c r="BP1275" s="12">
        <v>0</v>
      </c>
      <c r="BQ1275" s="72">
        <v>0</v>
      </c>
      <c r="BR1275" s="72">
        <v>0</v>
      </c>
      <c r="BS1275" s="12">
        <v>0</v>
      </c>
      <c r="BT1275" s="72">
        <v>0</v>
      </c>
      <c r="BU1275" s="72">
        <v>0</v>
      </c>
      <c r="BV1275" s="12">
        <v>0</v>
      </c>
      <c r="BW1275" s="72">
        <v>0</v>
      </c>
      <c r="BX1275" s="72">
        <v>0</v>
      </c>
      <c r="BY1275" s="13"/>
      <c r="BZ1275" s="13"/>
    </row>
    <row r="1276" spans="1:78" ht="12.75" customHeight="1">
      <c r="A1276" s="122" t="s">
        <v>44</v>
      </c>
      <c r="B1276" s="71" t="s">
        <v>76</v>
      </c>
      <c r="C1276" s="71" t="s">
        <v>26</v>
      </c>
      <c r="D1276" s="34">
        <v>44348</v>
      </c>
      <c r="E1276" s="12">
        <v>0</v>
      </c>
      <c r="F1276" s="72">
        <v>0</v>
      </c>
      <c r="G1276" s="72">
        <v>0</v>
      </c>
      <c r="H1276" s="12">
        <v>0</v>
      </c>
      <c r="I1276" s="72">
        <v>0</v>
      </c>
      <c r="J1276" s="72">
        <v>0</v>
      </c>
      <c r="K1276" s="12">
        <v>0</v>
      </c>
      <c r="L1276" s="72">
        <v>0</v>
      </c>
      <c r="M1276" s="72">
        <v>0</v>
      </c>
      <c r="N1276" s="12">
        <v>0</v>
      </c>
      <c r="O1276" s="72">
        <v>0</v>
      </c>
      <c r="P1276" s="72">
        <v>0</v>
      </c>
      <c r="Q1276" s="12">
        <v>0</v>
      </c>
      <c r="R1276" s="72">
        <v>0</v>
      </c>
      <c r="S1276" s="72">
        <v>0</v>
      </c>
      <c r="T1276" s="12">
        <v>0</v>
      </c>
      <c r="U1276" s="72">
        <v>0</v>
      </c>
      <c r="V1276" s="72">
        <v>0</v>
      </c>
      <c r="W1276" s="12">
        <v>0</v>
      </c>
      <c r="X1276" s="72">
        <v>0</v>
      </c>
      <c r="Y1276" s="72">
        <v>0</v>
      </c>
      <c r="Z1276" s="12">
        <v>0</v>
      </c>
      <c r="AA1276" s="72">
        <v>0</v>
      </c>
      <c r="AB1276" s="72">
        <v>0</v>
      </c>
      <c r="AC1276" s="12">
        <v>0</v>
      </c>
      <c r="AD1276" s="72">
        <v>0</v>
      </c>
      <c r="AE1276" s="72">
        <v>0</v>
      </c>
      <c r="AF1276" s="12">
        <v>0</v>
      </c>
      <c r="AG1276" s="72">
        <v>0</v>
      </c>
      <c r="AH1276" s="72">
        <v>0</v>
      </c>
      <c r="AI1276" s="12">
        <v>0</v>
      </c>
      <c r="AJ1276" s="72">
        <v>0</v>
      </c>
      <c r="AK1276" s="72">
        <v>0</v>
      </c>
      <c r="AL1276" s="12">
        <v>0</v>
      </c>
      <c r="AM1276" s="72">
        <v>0</v>
      </c>
      <c r="AN1276" s="72">
        <v>0</v>
      </c>
      <c r="AO1276" s="12">
        <v>0</v>
      </c>
      <c r="AP1276" s="72">
        <v>0</v>
      </c>
      <c r="AQ1276" s="72">
        <v>0</v>
      </c>
      <c r="AR1276" s="12">
        <v>0</v>
      </c>
      <c r="AS1276" s="72">
        <v>0</v>
      </c>
      <c r="AT1276" s="72">
        <v>0</v>
      </c>
      <c r="AU1276" s="12">
        <v>0</v>
      </c>
      <c r="AV1276" s="72">
        <v>0</v>
      </c>
      <c r="AW1276" s="72">
        <v>0</v>
      </c>
      <c r="AX1276" s="12">
        <v>0</v>
      </c>
      <c r="AY1276" s="72">
        <v>0</v>
      </c>
      <c r="AZ1276" s="72">
        <v>0</v>
      </c>
      <c r="BA1276" s="12">
        <v>0</v>
      </c>
      <c r="BB1276" s="72">
        <v>0</v>
      </c>
      <c r="BC1276" s="72">
        <v>0</v>
      </c>
      <c r="BD1276" s="12">
        <v>0</v>
      </c>
      <c r="BE1276" s="72">
        <v>0</v>
      </c>
      <c r="BF1276" s="72">
        <v>0</v>
      </c>
      <c r="BG1276" s="12">
        <v>0</v>
      </c>
      <c r="BH1276" s="72">
        <v>0</v>
      </c>
      <c r="BI1276" s="72">
        <v>0</v>
      </c>
      <c r="BJ1276" s="12">
        <v>0</v>
      </c>
      <c r="BK1276" s="72">
        <v>0</v>
      </c>
      <c r="BL1276" s="72">
        <v>0</v>
      </c>
      <c r="BM1276" s="12">
        <v>0</v>
      </c>
      <c r="BN1276" s="72">
        <v>0</v>
      </c>
      <c r="BO1276" s="72">
        <v>0</v>
      </c>
      <c r="BP1276" s="12">
        <v>0</v>
      </c>
      <c r="BQ1276" s="72">
        <v>0</v>
      </c>
      <c r="BR1276" s="72">
        <v>0</v>
      </c>
      <c r="BS1276" s="12">
        <v>0</v>
      </c>
      <c r="BT1276" s="72">
        <v>0</v>
      </c>
      <c r="BU1276" s="72">
        <v>0</v>
      </c>
      <c r="BV1276" s="12">
        <v>0</v>
      </c>
      <c r="BW1276" s="72">
        <v>0</v>
      </c>
      <c r="BX1276" s="72">
        <v>0</v>
      </c>
      <c r="BY1276" s="13"/>
      <c r="BZ1276" s="13"/>
    </row>
    <row r="1277" spans="1:78" ht="12.75" customHeight="1">
      <c r="A1277" s="122" t="s">
        <v>44</v>
      </c>
      <c r="B1277" s="71" t="s">
        <v>76</v>
      </c>
      <c r="C1277" s="71" t="s">
        <v>26</v>
      </c>
      <c r="D1277" s="34">
        <v>44805</v>
      </c>
      <c r="E1277" s="12">
        <v>0</v>
      </c>
      <c r="F1277" s="72">
        <v>0</v>
      </c>
      <c r="G1277" s="72">
        <v>0</v>
      </c>
      <c r="H1277" s="12">
        <v>0</v>
      </c>
      <c r="I1277" s="72">
        <v>0</v>
      </c>
      <c r="J1277" s="72">
        <v>0</v>
      </c>
      <c r="K1277" s="12">
        <v>0</v>
      </c>
      <c r="L1277" s="72">
        <v>0</v>
      </c>
      <c r="M1277" s="72">
        <v>0</v>
      </c>
      <c r="N1277" s="12">
        <v>0</v>
      </c>
      <c r="O1277" s="72">
        <v>0</v>
      </c>
      <c r="P1277" s="72">
        <v>0</v>
      </c>
      <c r="Q1277" s="12">
        <v>0</v>
      </c>
      <c r="R1277" s="72">
        <v>0</v>
      </c>
      <c r="S1277" s="72">
        <v>0</v>
      </c>
      <c r="T1277" s="12">
        <v>0</v>
      </c>
      <c r="U1277" s="72">
        <v>0</v>
      </c>
      <c r="V1277" s="72">
        <v>0</v>
      </c>
      <c r="W1277" s="12">
        <v>0</v>
      </c>
      <c r="X1277" s="72">
        <v>0</v>
      </c>
      <c r="Y1277" s="72">
        <v>0</v>
      </c>
      <c r="Z1277" s="12">
        <v>0</v>
      </c>
      <c r="AA1277" s="72">
        <v>0</v>
      </c>
      <c r="AB1277" s="72">
        <v>0</v>
      </c>
      <c r="AC1277" s="12">
        <v>0</v>
      </c>
      <c r="AD1277" s="72">
        <v>0</v>
      </c>
      <c r="AE1277" s="72">
        <v>0</v>
      </c>
      <c r="AF1277" s="12">
        <v>0</v>
      </c>
      <c r="AG1277" s="72">
        <v>0</v>
      </c>
      <c r="AH1277" s="72">
        <v>0</v>
      </c>
      <c r="AI1277" s="12">
        <v>0</v>
      </c>
      <c r="AJ1277" s="72">
        <v>0</v>
      </c>
      <c r="AK1277" s="72">
        <v>0</v>
      </c>
      <c r="AL1277" s="12">
        <v>0</v>
      </c>
      <c r="AM1277" s="72">
        <v>0</v>
      </c>
      <c r="AN1277" s="72">
        <v>0</v>
      </c>
      <c r="AO1277" s="12">
        <v>0</v>
      </c>
      <c r="AP1277" s="72">
        <v>0</v>
      </c>
      <c r="AQ1277" s="72">
        <v>0</v>
      </c>
      <c r="AR1277" s="12">
        <v>0</v>
      </c>
      <c r="AS1277" s="72">
        <v>0</v>
      </c>
      <c r="AT1277" s="72">
        <v>0</v>
      </c>
      <c r="AU1277" s="12">
        <v>0</v>
      </c>
      <c r="AV1277" s="72">
        <v>0</v>
      </c>
      <c r="AW1277" s="72">
        <v>0</v>
      </c>
      <c r="AX1277" s="12">
        <v>0</v>
      </c>
      <c r="AY1277" s="72">
        <v>0</v>
      </c>
      <c r="AZ1277" s="72">
        <v>0</v>
      </c>
      <c r="BA1277" s="12">
        <v>0</v>
      </c>
      <c r="BB1277" s="72">
        <v>0</v>
      </c>
      <c r="BC1277" s="72">
        <v>0</v>
      </c>
      <c r="BD1277" s="12">
        <v>0</v>
      </c>
      <c r="BE1277" s="72">
        <v>0</v>
      </c>
      <c r="BF1277" s="72">
        <v>0</v>
      </c>
      <c r="BG1277" s="12">
        <v>0</v>
      </c>
      <c r="BH1277" s="72">
        <v>0</v>
      </c>
      <c r="BI1277" s="72">
        <v>0</v>
      </c>
      <c r="BJ1277" s="12">
        <v>0</v>
      </c>
      <c r="BK1277" s="72">
        <v>0</v>
      </c>
      <c r="BL1277" s="72">
        <v>0</v>
      </c>
      <c r="BM1277" s="12">
        <v>0</v>
      </c>
      <c r="BN1277" s="72">
        <v>0</v>
      </c>
      <c r="BO1277" s="72">
        <v>0</v>
      </c>
      <c r="BP1277" s="12">
        <v>0</v>
      </c>
      <c r="BQ1277" s="72">
        <v>0</v>
      </c>
      <c r="BR1277" s="72">
        <v>0</v>
      </c>
      <c r="BS1277" s="12">
        <v>0</v>
      </c>
      <c r="BT1277" s="72">
        <v>0</v>
      </c>
      <c r="BU1277" s="72">
        <v>0</v>
      </c>
      <c r="BV1277" s="12">
        <v>0</v>
      </c>
      <c r="BW1277" s="72">
        <v>0</v>
      </c>
      <c r="BX1277" s="72">
        <v>0</v>
      </c>
      <c r="BY1277" s="13"/>
      <c r="BZ1277" s="13"/>
    </row>
    <row r="1278" spans="1:78" ht="12.75" customHeight="1">
      <c r="A1278" s="122" t="s">
        <v>44</v>
      </c>
      <c r="B1278" s="71" t="s">
        <v>76</v>
      </c>
      <c r="C1278" s="71" t="s">
        <v>26</v>
      </c>
      <c r="D1278" s="34">
        <v>44896</v>
      </c>
      <c r="E1278" s="12">
        <v>0</v>
      </c>
      <c r="F1278" s="72">
        <v>0</v>
      </c>
      <c r="G1278" s="72">
        <v>0</v>
      </c>
      <c r="H1278" s="12">
        <v>0</v>
      </c>
      <c r="I1278" s="72">
        <v>0</v>
      </c>
      <c r="J1278" s="72">
        <v>0</v>
      </c>
      <c r="K1278" s="12">
        <v>0</v>
      </c>
      <c r="L1278" s="72">
        <v>0</v>
      </c>
      <c r="M1278" s="72">
        <v>0</v>
      </c>
      <c r="N1278" s="12">
        <v>0</v>
      </c>
      <c r="O1278" s="72">
        <v>0</v>
      </c>
      <c r="P1278" s="72">
        <v>0</v>
      </c>
      <c r="Q1278" s="12">
        <v>0</v>
      </c>
      <c r="R1278" s="72">
        <v>0</v>
      </c>
      <c r="S1278" s="72">
        <v>0</v>
      </c>
      <c r="T1278" s="12">
        <v>0</v>
      </c>
      <c r="U1278" s="72">
        <v>0</v>
      </c>
      <c r="V1278" s="72">
        <v>0</v>
      </c>
      <c r="W1278" s="12">
        <v>0</v>
      </c>
      <c r="X1278" s="72">
        <v>0</v>
      </c>
      <c r="Y1278" s="72">
        <v>0</v>
      </c>
      <c r="Z1278" s="12">
        <v>0</v>
      </c>
      <c r="AA1278" s="72">
        <v>0</v>
      </c>
      <c r="AB1278" s="72">
        <v>0</v>
      </c>
      <c r="AC1278" s="12">
        <v>0</v>
      </c>
      <c r="AD1278" s="72">
        <v>0</v>
      </c>
      <c r="AE1278" s="72">
        <v>0</v>
      </c>
      <c r="AF1278" s="12">
        <v>0</v>
      </c>
      <c r="AG1278" s="72">
        <v>0</v>
      </c>
      <c r="AH1278" s="72">
        <v>0</v>
      </c>
      <c r="AI1278" s="12">
        <v>0</v>
      </c>
      <c r="AJ1278" s="72">
        <v>0</v>
      </c>
      <c r="AK1278" s="72">
        <v>0</v>
      </c>
      <c r="AL1278" s="12">
        <v>0</v>
      </c>
      <c r="AM1278" s="72">
        <v>0</v>
      </c>
      <c r="AN1278" s="72">
        <v>0</v>
      </c>
      <c r="AO1278" s="12">
        <v>0</v>
      </c>
      <c r="AP1278" s="72">
        <v>0</v>
      </c>
      <c r="AQ1278" s="72">
        <v>0</v>
      </c>
      <c r="AR1278" s="12">
        <v>0</v>
      </c>
      <c r="AS1278" s="72">
        <v>0</v>
      </c>
      <c r="AT1278" s="72">
        <v>0</v>
      </c>
      <c r="AU1278" s="12">
        <v>0</v>
      </c>
      <c r="AV1278" s="72">
        <v>0</v>
      </c>
      <c r="AW1278" s="72">
        <v>0</v>
      </c>
      <c r="AX1278" s="12">
        <v>0</v>
      </c>
      <c r="AY1278" s="72">
        <v>0</v>
      </c>
      <c r="AZ1278" s="72">
        <v>0</v>
      </c>
      <c r="BA1278" s="12">
        <v>0</v>
      </c>
      <c r="BB1278" s="72">
        <v>0</v>
      </c>
      <c r="BC1278" s="72">
        <v>0</v>
      </c>
      <c r="BD1278" s="12">
        <v>0</v>
      </c>
      <c r="BE1278" s="72">
        <v>0</v>
      </c>
      <c r="BF1278" s="72">
        <v>0</v>
      </c>
      <c r="BG1278" s="12">
        <v>0</v>
      </c>
      <c r="BH1278" s="72">
        <v>0</v>
      </c>
      <c r="BI1278" s="72">
        <v>0</v>
      </c>
      <c r="BJ1278" s="12">
        <v>0</v>
      </c>
      <c r="BK1278" s="72">
        <v>0</v>
      </c>
      <c r="BL1278" s="72">
        <v>0</v>
      </c>
      <c r="BM1278" s="12">
        <v>0</v>
      </c>
      <c r="BN1278" s="72">
        <v>0</v>
      </c>
      <c r="BO1278" s="72">
        <v>0</v>
      </c>
      <c r="BP1278" s="12">
        <v>0</v>
      </c>
      <c r="BQ1278" s="72">
        <v>0</v>
      </c>
      <c r="BR1278" s="72">
        <v>0</v>
      </c>
      <c r="BS1278" s="12">
        <v>0</v>
      </c>
      <c r="BT1278" s="72">
        <v>0</v>
      </c>
      <c r="BU1278" s="72">
        <v>0</v>
      </c>
      <c r="BV1278" s="12">
        <v>0</v>
      </c>
      <c r="BW1278" s="72">
        <v>0</v>
      </c>
      <c r="BX1278" s="72">
        <v>0</v>
      </c>
      <c r="BY1278" s="13"/>
      <c r="BZ1278" s="13"/>
    </row>
    <row r="1279" spans="1:78" ht="12.75" customHeight="1">
      <c r="A1279" s="122" t="s">
        <v>44</v>
      </c>
      <c r="B1279" s="71" t="s">
        <v>76</v>
      </c>
      <c r="C1279" s="71" t="s">
        <v>26</v>
      </c>
      <c r="D1279" s="34">
        <v>44986</v>
      </c>
      <c r="E1279" s="12">
        <v>0</v>
      </c>
      <c r="F1279" s="72">
        <v>0</v>
      </c>
      <c r="G1279" s="72">
        <v>0</v>
      </c>
      <c r="H1279" s="12">
        <v>0</v>
      </c>
      <c r="I1279" s="72">
        <v>0</v>
      </c>
      <c r="J1279" s="72">
        <v>0</v>
      </c>
      <c r="K1279" s="12">
        <v>0</v>
      </c>
      <c r="L1279" s="72">
        <v>0</v>
      </c>
      <c r="M1279" s="72">
        <v>0</v>
      </c>
      <c r="N1279" s="12">
        <v>0</v>
      </c>
      <c r="O1279" s="72">
        <v>0</v>
      </c>
      <c r="P1279" s="72">
        <v>0</v>
      </c>
      <c r="Q1279" s="12">
        <v>0</v>
      </c>
      <c r="R1279" s="72">
        <v>0</v>
      </c>
      <c r="S1279" s="72">
        <v>0</v>
      </c>
      <c r="T1279" s="12">
        <v>0</v>
      </c>
      <c r="U1279" s="72">
        <v>0</v>
      </c>
      <c r="V1279" s="72">
        <v>0</v>
      </c>
      <c r="W1279" s="12">
        <v>0</v>
      </c>
      <c r="X1279" s="72">
        <v>0</v>
      </c>
      <c r="Y1279" s="72">
        <v>0</v>
      </c>
      <c r="Z1279" s="12">
        <v>0</v>
      </c>
      <c r="AA1279" s="72">
        <v>0</v>
      </c>
      <c r="AB1279" s="72">
        <v>0</v>
      </c>
      <c r="AC1279" s="12">
        <v>0</v>
      </c>
      <c r="AD1279" s="72">
        <v>0</v>
      </c>
      <c r="AE1279" s="72">
        <v>0</v>
      </c>
      <c r="AF1279" s="12">
        <v>0</v>
      </c>
      <c r="AG1279" s="72">
        <v>0</v>
      </c>
      <c r="AH1279" s="72">
        <v>0</v>
      </c>
      <c r="AI1279" s="12">
        <v>0</v>
      </c>
      <c r="AJ1279" s="72">
        <v>0</v>
      </c>
      <c r="AK1279" s="72">
        <v>0</v>
      </c>
      <c r="AL1279" s="12">
        <v>0</v>
      </c>
      <c r="AM1279" s="72">
        <v>0</v>
      </c>
      <c r="AN1279" s="72">
        <v>0</v>
      </c>
      <c r="AO1279" s="12">
        <v>0</v>
      </c>
      <c r="AP1279" s="72">
        <v>0</v>
      </c>
      <c r="AQ1279" s="72">
        <v>0</v>
      </c>
      <c r="AR1279" s="12">
        <v>0</v>
      </c>
      <c r="AS1279" s="72">
        <v>0</v>
      </c>
      <c r="AT1279" s="72">
        <v>0</v>
      </c>
      <c r="AU1279" s="12">
        <v>0</v>
      </c>
      <c r="AV1279" s="72">
        <v>0</v>
      </c>
      <c r="AW1279" s="72">
        <v>0</v>
      </c>
      <c r="AX1279" s="12">
        <v>0</v>
      </c>
      <c r="AY1279" s="72">
        <v>0</v>
      </c>
      <c r="AZ1279" s="72">
        <v>0</v>
      </c>
      <c r="BA1279" s="12">
        <v>0</v>
      </c>
      <c r="BB1279" s="72">
        <v>0</v>
      </c>
      <c r="BC1279" s="72">
        <v>0</v>
      </c>
      <c r="BD1279" s="12">
        <v>0</v>
      </c>
      <c r="BE1279" s="72">
        <v>0</v>
      </c>
      <c r="BF1279" s="72">
        <v>0</v>
      </c>
      <c r="BG1279" s="12">
        <v>0</v>
      </c>
      <c r="BH1279" s="72">
        <v>0</v>
      </c>
      <c r="BI1279" s="72">
        <v>0</v>
      </c>
      <c r="BJ1279" s="12">
        <v>0</v>
      </c>
      <c r="BK1279" s="72">
        <v>0</v>
      </c>
      <c r="BL1279" s="72">
        <v>0</v>
      </c>
      <c r="BM1279" s="12">
        <v>0</v>
      </c>
      <c r="BN1279" s="72">
        <v>0</v>
      </c>
      <c r="BO1279" s="72">
        <v>0</v>
      </c>
      <c r="BP1279" s="12">
        <v>0</v>
      </c>
      <c r="BQ1279" s="72">
        <v>0</v>
      </c>
      <c r="BR1279" s="72">
        <v>0</v>
      </c>
      <c r="BS1279" s="12">
        <v>0</v>
      </c>
      <c r="BT1279" s="72">
        <v>0</v>
      </c>
      <c r="BU1279" s="72">
        <v>0</v>
      </c>
      <c r="BV1279" s="12">
        <v>0</v>
      </c>
      <c r="BW1279" s="72">
        <v>0</v>
      </c>
      <c r="BX1279" s="72">
        <v>0</v>
      </c>
      <c r="BY1279" s="13"/>
      <c r="BZ1279" s="13"/>
    </row>
    <row r="1280" spans="1:78" ht="12.75" customHeight="1">
      <c r="A1280" s="122" t="s">
        <v>44</v>
      </c>
      <c r="B1280" s="71" t="s">
        <v>76</v>
      </c>
      <c r="C1280" s="71" t="s">
        <v>26</v>
      </c>
      <c r="D1280" s="34">
        <v>45078</v>
      </c>
      <c r="E1280" s="12">
        <v>1442.252</v>
      </c>
      <c r="F1280" s="72">
        <v>25.771000000000001</v>
      </c>
      <c r="G1280" s="72">
        <v>4.4610000000000003</v>
      </c>
      <c r="H1280" s="12">
        <v>92.896000000000001</v>
      </c>
      <c r="I1280" s="72">
        <v>1.66</v>
      </c>
      <c r="J1280" s="72">
        <v>19.574999999999999</v>
      </c>
      <c r="K1280" s="12">
        <v>48.415999999999997</v>
      </c>
      <c r="L1280" s="72">
        <v>0.86499999999999999</v>
      </c>
      <c r="M1280" s="72">
        <v>22.864000000000001</v>
      </c>
      <c r="N1280" s="12">
        <v>141.31200000000001</v>
      </c>
      <c r="O1280" s="72">
        <v>2.5249999999999999</v>
      </c>
      <c r="P1280" s="72">
        <v>17.289000000000001</v>
      </c>
      <c r="Q1280" s="12">
        <v>7.2469999999999999</v>
      </c>
      <c r="R1280" s="72">
        <v>0.129</v>
      </c>
      <c r="S1280" s="72">
        <v>51.625</v>
      </c>
      <c r="T1280" s="12">
        <v>148.559</v>
      </c>
      <c r="U1280" s="72">
        <v>2.6539999999999999</v>
      </c>
      <c r="V1280" s="72">
        <v>16.920999999999999</v>
      </c>
      <c r="W1280" s="12">
        <v>745.21400000000006</v>
      </c>
      <c r="X1280" s="72">
        <v>13.316000000000001</v>
      </c>
      <c r="Y1280" s="72">
        <v>7.1769999999999996</v>
      </c>
      <c r="Z1280" s="12">
        <v>893.774</v>
      </c>
      <c r="AA1280" s="72">
        <v>15.97</v>
      </c>
      <c r="AB1280" s="72">
        <v>6.7859999999999996</v>
      </c>
      <c r="AC1280" s="12">
        <v>2336.0259999999998</v>
      </c>
      <c r="AD1280" s="72">
        <v>41.741</v>
      </c>
      <c r="AE1280" s="72">
        <v>4.2469999999999999</v>
      </c>
      <c r="AF1280" s="12">
        <v>6.31</v>
      </c>
      <c r="AG1280" s="72">
        <v>0.113</v>
      </c>
      <c r="AH1280" s="72">
        <v>77.132999999999996</v>
      </c>
      <c r="AI1280" s="12">
        <v>116.145</v>
      </c>
      <c r="AJ1280" s="72">
        <v>2.0750000000000002</v>
      </c>
      <c r="AK1280" s="72">
        <v>22.866</v>
      </c>
      <c r="AL1280" s="12">
        <v>122.455</v>
      </c>
      <c r="AM1280" s="72">
        <v>2.1880000000000002</v>
      </c>
      <c r="AN1280" s="72">
        <v>23.265999999999998</v>
      </c>
      <c r="AO1280" s="12">
        <v>2458.4810000000002</v>
      </c>
      <c r="AP1280" s="72">
        <v>43.929000000000002</v>
      </c>
      <c r="AQ1280" s="72">
        <v>4.5389999999999997</v>
      </c>
      <c r="AR1280" s="12">
        <v>40.625</v>
      </c>
      <c r="AS1280" s="72">
        <v>0.72599999999999998</v>
      </c>
      <c r="AT1280" s="72">
        <v>50.262</v>
      </c>
      <c r="AU1280" s="12">
        <v>5.3220000000000001</v>
      </c>
      <c r="AV1280" s="72">
        <v>9.5000000000000001E-2</v>
      </c>
      <c r="AW1280" s="72">
        <v>77.606999999999999</v>
      </c>
      <c r="AX1280" s="12">
        <v>218.136</v>
      </c>
      <c r="AY1280" s="72">
        <v>3.8980000000000001</v>
      </c>
      <c r="AZ1280" s="72">
        <v>13.298999999999999</v>
      </c>
      <c r="BA1280" s="12">
        <v>223.458</v>
      </c>
      <c r="BB1280" s="72">
        <v>3.9929999999999999</v>
      </c>
      <c r="BC1280" s="72">
        <v>12.836</v>
      </c>
      <c r="BD1280" s="12">
        <v>152.54300000000001</v>
      </c>
      <c r="BE1280" s="72">
        <v>2.726</v>
      </c>
      <c r="BF1280" s="72">
        <v>15.874000000000001</v>
      </c>
      <c r="BG1280" s="12">
        <v>376.00099999999998</v>
      </c>
      <c r="BH1280" s="72">
        <v>6.718</v>
      </c>
      <c r="BI1280" s="72">
        <v>9.68</v>
      </c>
      <c r="BJ1280" s="12">
        <v>997.62</v>
      </c>
      <c r="BK1280" s="72">
        <v>17.826000000000001</v>
      </c>
      <c r="BL1280" s="72">
        <v>8.0050000000000008</v>
      </c>
      <c r="BM1280" s="12">
        <v>1723.78</v>
      </c>
      <c r="BN1280" s="72">
        <v>30.800999999999998</v>
      </c>
      <c r="BO1280" s="72">
        <v>4.5259999999999998</v>
      </c>
      <c r="BP1280" s="12">
        <v>2721.4</v>
      </c>
      <c r="BQ1280" s="72">
        <v>48.627000000000002</v>
      </c>
      <c r="BR1280" s="72">
        <v>3.2909999999999999</v>
      </c>
      <c r="BS1280" s="12">
        <v>3138.0259999999998</v>
      </c>
      <c r="BT1280" s="72">
        <v>56.070999999999998</v>
      </c>
      <c r="BU1280" s="72">
        <v>2.847</v>
      </c>
      <c r="BV1280" s="12">
        <v>5596.5069999999996</v>
      </c>
      <c r="BW1280" s="72">
        <v>100</v>
      </c>
      <c r="BX1280" s="72">
        <v>2.3639999999999999</v>
      </c>
      <c r="BY1280" s="13"/>
      <c r="BZ1280" s="13"/>
    </row>
    <row r="1281" spans="1:78" ht="12.75" customHeight="1">
      <c r="A1281" s="122" t="s">
        <v>44</v>
      </c>
      <c r="B1281" s="71" t="s">
        <v>76</v>
      </c>
      <c r="C1281" s="71" t="s">
        <v>26</v>
      </c>
      <c r="D1281" s="34">
        <v>45170</v>
      </c>
      <c r="E1281" s="12">
        <v>1437.3520000000001</v>
      </c>
      <c r="F1281" s="72">
        <v>25.285</v>
      </c>
      <c r="G1281" s="72">
        <v>4.9610000000000003</v>
      </c>
      <c r="H1281" s="12">
        <v>82.539000000000001</v>
      </c>
      <c r="I1281" s="72">
        <v>1.452</v>
      </c>
      <c r="J1281" s="72">
        <v>23.863</v>
      </c>
      <c r="K1281" s="12">
        <v>54.914000000000001</v>
      </c>
      <c r="L1281" s="72">
        <v>0.96599999999999997</v>
      </c>
      <c r="M1281" s="72">
        <v>30.023</v>
      </c>
      <c r="N1281" s="12">
        <v>137.453</v>
      </c>
      <c r="O1281" s="72">
        <v>2.4180000000000001</v>
      </c>
      <c r="P1281" s="72">
        <v>21.812999999999999</v>
      </c>
      <c r="Q1281" s="12">
        <v>21.684999999999999</v>
      </c>
      <c r="R1281" s="72">
        <v>0.38100000000000001</v>
      </c>
      <c r="S1281" s="72">
        <v>36.088000000000001</v>
      </c>
      <c r="T1281" s="12">
        <v>159.13800000000001</v>
      </c>
      <c r="U1281" s="72">
        <v>2.7989999999999999</v>
      </c>
      <c r="V1281" s="72">
        <v>18.516999999999999</v>
      </c>
      <c r="W1281" s="12">
        <v>671.56700000000001</v>
      </c>
      <c r="X1281" s="72">
        <v>11.814</v>
      </c>
      <c r="Y1281" s="72">
        <v>7.0860000000000003</v>
      </c>
      <c r="Z1281" s="12">
        <v>830.70500000000004</v>
      </c>
      <c r="AA1281" s="72">
        <v>14.613</v>
      </c>
      <c r="AB1281" s="72">
        <v>6.2450000000000001</v>
      </c>
      <c r="AC1281" s="12">
        <v>2268.0569999999998</v>
      </c>
      <c r="AD1281" s="72">
        <v>39.898000000000003</v>
      </c>
      <c r="AE1281" s="72">
        <v>3.5960000000000001</v>
      </c>
      <c r="AF1281" s="12">
        <v>0.80400000000000005</v>
      </c>
      <c r="AG1281" s="72">
        <v>1.4E-2</v>
      </c>
      <c r="AH1281" s="72">
        <v>113.254</v>
      </c>
      <c r="AI1281" s="12">
        <v>107.196</v>
      </c>
      <c r="AJ1281" s="72">
        <v>1.8859999999999999</v>
      </c>
      <c r="AK1281" s="72">
        <v>19.004999999999999</v>
      </c>
      <c r="AL1281" s="12">
        <v>108</v>
      </c>
      <c r="AM1281" s="72">
        <v>1.9</v>
      </c>
      <c r="AN1281" s="72">
        <v>18.84</v>
      </c>
      <c r="AO1281" s="12">
        <v>2376.056</v>
      </c>
      <c r="AP1281" s="72">
        <v>41.796999999999997</v>
      </c>
      <c r="AQ1281" s="72">
        <v>3.41</v>
      </c>
      <c r="AR1281" s="12">
        <v>58.924999999999997</v>
      </c>
      <c r="AS1281" s="72">
        <v>1.0369999999999999</v>
      </c>
      <c r="AT1281" s="72">
        <v>39.664999999999999</v>
      </c>
      <c r="AU1281" s="12">
        <v>31.765000000000001</v>
      </c>
      <c r="AV1281" s="72">
        <v>0.55900000000000005</v>
      </c>
      <c r="AW1281" s="72">
        <v>54.792000000000002</v>
      </c>
      <c r="AX1281" s="12">
        <v>275.35899999999998</v>
      </c>
      <c r="AY1281" s="72">
        <v>4.8440000000000003</v>
      </c>
      <c r="AZ1281" s="72">
        <v>12.903</v>
      </c>
      <c r="BA1281" s="12">
        <v>307.12400000000002</v>
      </c>
      <c r="BB1281" s="72">
        <v>5.4029999999999996</v>
      </c>
      <c r="BC1281" s="72">
        <v>12.286</v>
      </c>
      <c r="BD1281" s="12">
        <v>103.72199999999999</v>
      </c>
      <c r="BE1281" s="72">
        <v>1.825</v>
      </c>
      <c r="BF1281" s="72">
        <v>21.704999999999998</v>
      </c>
      <c r="BG1281" s="12">
        <v>410.84699999999998</v>
      </c>
      <c r="BH1281" s="72">
        <v>7.2270000000000003</v>
      </c>
      <c r="BI1281" s="72">
        <v>8.7739999999999991</v>
      </c>
      <c r="BJ1281" s="12">
        <v>1182.0889999999999</v>
      </c>
      <c r="BK1281" s="72">
        <v>20.794</v>
      </c>
      <c r="BL1281" s="72">
        <v>6.1520000000000001</v>
      </c>
      <c r="BM1281" s="12">
        <v>1656.7739999999999</v>
      </c>
      <c r="BN1281" s="72">
        <v>29.143999999999998</v>
      </c>
      <c r="BO1281" s="72">
        <v>3.9569999999999999</v>
      </c>
      <c r="BP1281" s="12">
        <v>2838.8629999999998</v>
      </c>
      <c r="BQ1281" s="72">
        <v>49.939</v>
      </c>
      <c r="BR1281" s="72">
        <v>2.6179999999999999</v>
      </c>
      <c r="BS1281" s="12">
        <v>3308.634</v>
      </c>
      <c r="BT1281" s="72">
        <v>58.203000000000003</v>
      </c>
      <c r="BU1281" s="72">
        <v>2.694</v>
      </c>
      <c r="BV1281" s="12">
        <v>5684.6909999999998</v>
      </c>
      <c r="BW1281" s="72">
        <v>100</v>
      </c>
      <c r="BX1281" s="72">
        <v>2.1080000000000001</v>
      </c>
      <c r="BY1281" s="13"/>
      <c r="BZ1281" s="13"/>
    </row>
    <row r="1282" spans="1:78" ht="12.75" customHeight="1">
      <c r="A1282" s="122" t="s">
        <v>44</v>
      </c>
      <c r="B1282" s="71" t="s">
        <v>76</v>
      </c>
      <c r="C1282" s="71" t="s">
        <v>26</v>
      </c>
      <c r="D1282" s="34">
        <v>45261</v>
      </c>
      <c r="E1282" s="12">
        <v>1530.24</v>
      </c>
      <c r="F1282" s="72">
        <v>27.047999999999998</v>
      </c>
      <c r="G1282" s="72">
        <v>5.343</v>
      </c>
      <c r="H1282" s="12">
        <v>47.396999999999998</v>
      </c>
      <c r="I1282" s="72">
        <v>0.83799999999999997</v>
      </c>
      <c r="J1282" s="72">
        <v>29.981000000000002</v>
      </c>
      <c r="K1282" s="12">
        <v>112.449</v>
      </c>
      <c r="L1282" s="72">
        <v>1.988</v>
      </c>
      <c r="M1282" s="72">
        <v>19.806000000000001</v>
      </c>
      <c r="N1282" s="12">
        <v>159.846</v>
      </c>
      <c r="O1282" s="72">
        <v>2.8250000000000002</v>
      </c>
      <c r="P1282" s="72">
        <v>15.234999999999999</v>
      </c>
      <c r="Q1282" s="12">
        <v>8.9710000000000001</v>
      </c>
      <c r="R1282" s="72">
        <v>0.159</v>
      </c>
      <c r="S1282" s="72">
        <v>57.359000000000002</v>
      </c>
      <c r="T1282" s="12">
        <v>168.81700000000001</v>
      </c>
      <c r="U1282" s="72">
        <v>2.984</v>
      </c>
      <c r="V1282" s="72">
        <v>15.128</v>
      </c>
      <c r="W1282" s="12">
        <v>682.95100000000002</v>
      </c>
      <c r="X1282" s="72">
        <v>12.071</v>
      </c>
      <c r="Y1282" s="72">
        <v>7.8140000000000001</v>
      </c>
      <c r="Z1282" s="12">
        <v>851.76800000000003</v>
      </c>
      <c r="AA1282" s="72">
        <v>15.055</v>
      </c>
      <c r="AB1282" s="72">
        <v>7.0979999999999999</v>
      </c>
      <c r="AC1282" s="12">
        <v>2382.0079999999998</v>
      </c>
      <c r="AD1282" s="72">
        <v>42.103000000000002</v>
      </c>
      <c r="AE1282" s="72">
        <v>4.8330000000000002</v>
      </c>
      <c r="AF1282" s="12">
        <v>3.976</v>
      </c>
      <c r="AG1282" s="72">
        <v>7.0000000000000007E-2</v>
      </c>
      <c r="AH1282" s="72">
        <v>105.712</v>
      </c>
      <c r="AI1282" s="12">
        <v>113.64400000000001</v>
      </c>
      <c r="AJ1282" s="72">
        <v>2.0089999999999999</v>
      </c>
      <c r="AK1282" s="72">
        <v>23.96</v>
      </c>
      <c r="AL1282" s="12">
        <v>117.62</v>
      </c>
      <c r="AM1282" s="72">
        <v>2.0790000000000002</v>
      </c>
      <c r="AN1282" s="72">
        <v>22.44</v>
      </c>
      <c r="AO1282" s="12">
        <v>2499.6280000000002</v>
      </c>
      <c r="AP1282" s="72">
        <v>44.182000000000002</v>
      </c>
      <c r="AQ1282" s="72">
        <v>4.5279999999999996</v>
      </c>
      <c r="AR1282" s="12">
        <v>18.509</v>
      </c>
      <c r="AS1282" s="72">
        <v>0.32700000000000001</v>
      </c>
      <c r="AT1282" s="72">
        <v>47.012999999999998</v>
      </c>
      <c r="AU1282" s="12">
        <v>7.63</v>
      </c>
      <c r="AV1282" s="72">
        <v>0.13500000000000001</v>
      </c>
      <c r="AW1282" s="72">
        <v>51.701999999999998</v>
      </c>
      <c r="AX1282" s="12">
        <v>235.68199999999999</v>
      </c>
      <c r="AY1282" s="72">
        <v>4.1660000000000004</v>
      </c>
      <c r="AZ1282" s="72">
        <v>16.687999999999999</v>
      </c>
      <c r="BA1282" s="12">
        <v>243.31200000000001</v>
      </c>
      <c r="BB1282" s="72">
        <v>4.3010000000000002</v>
      </c>
      <c r="BC1282" s="72">
        <v>16.131</v>
      </c>
      <c r="BD1282" s="12">
        <v>90.597999999999999</v>
      </c>
      <c r="BE1282" s="72">
        <v>1.601</v>
      </c>
      <c r="BF1282" s="72">
        <v>24.641999999999999</v>
      </c>
      <c r="BG1282" s="12">
        <v>333.91</v>
      </c>
      <c r="BH1282" s="72">
        <v>5.9020000000000001</v>
      </c>
      <c r="BI1282" s="72">
        <v>12.569000000000001</v>
      </c>
      <c r="BJ1282" s="12">
        <v>1162.1199999999999</v>
      </c>
      <c r="BK1282" s="72">
        <v>20.541</v>
      </c>
      <c r="BL1282" s="72">
        <v>6.3689999999999998</v>
      </c>
      <c r="BM1282" s="12">
        <v>1643.433</v>
      </c>
      <c r="BN1282" s="72">
        <v>29.047999999999998</v>
      </c>
      <c r="BO1282" s="72">
        <v>5.1470000000000002</v>
      </c>
      <c r="BP1282" s="12">
        <v>2805.5529999999999</v>
      </c>
      <c r="BQ1282" s="72">
        <v>49.588999999999999</v>
      </c>
      <c r="BR1282" s="72">
        <v>3.1930000000000001</v>
      </c>
      <c r="BS1282" s="12">
        <v>3157.9720000000002</v>
      </c>
      <c r="BT1282" s="72">
        <v>55.817999999999998</v>
      </c>
      <c r="BU1282" s="72">
        <v>3.2109999999999999</v>
      </c>
      <c r="BV1282" s="12">
        <v>5657.5990000000002</v>
      </c>
      <c r="BW1282" s="72">
        <v>100</v>
      </c>
      <c r="BX1282" s="72">
        <v>2.3380000000000001</v>
      </c>
      <c r="BY1282" s="13"/>
      <c r="BZ1282" s="13"/>
    </row>
    <row r="1283" spans="1:78" ht="12.75" customHeight="1">
      <c r="A1283" s="122" t="s">
        <v>44</v>
      </c>
      <c r="B1283" s="71" t="s">
        <v>76</v>
      </c>
      <c r="C1283" s="71" t="s">
        <v>26</v>
      </c>
      <c r="D1283" s="34">
        <v>45352</v>
      </c>
      <c r="E1283" s="12">
        <v>1628.655</v>
      </c>
      <c r="F1283" s="72">
        <v>27.295999999999999</v>
      </c>
      <c r="G1283" s="72">
        <v>4.3760000000000003</v>
      </c>
      <c r="H1283" s="12">
        <v>100.045</v>
      </c>
      <c r="I1283" s="72">
        <v>1.677</v>
      </c>
      <c r="J1283" s="72">
        <v>24.792999999999999</v>
      </c>
      <c r="K1283" s="12">
        <v>117.123</v>
      </c>
      <c r="L1283" s="72">
        <v>1.9630000000000001</v>
      </c>
      <c r="M1283" s="72">
        <v>21.132999999999999</v>
      </c>
      <c r="N1283" s="12">
        <v>217.16900000000001</v>
      </c>
      <c r="O1283" s="72">
        <v>3.64</v>
      </c>
      <c r="P1283" s="72">
        <v>17.611000000000001</v>
      </c>
      <c r="Q1283" s="12">
        <v>16.103000000000002</v>
      </c>
      <c r="R1283" s="72">
        <v>0.27</v>
      </c>
      <c r="S1283" s="72">
        <v>52.411000000000001</v>
      </c>
      <c r="T1283" s="12">
        <v>233.27199999999999</v>
      </c>
      <c r="U1283" s="72">
        <v>3.91</v>
      </c>
      <c r="V1283" s="72">
        <v>16.59</v>
      </c>
      <c r="W1283" s="12">
        <v>733.89499999999998</v>
      </c>
      <c r="X1283" s="72">
        <v>12.3</v>
      </c>
      <c r="Y1283" s="72">
        <v>10.112</v>
      </c>
      <c r="Z1283" s="12">
        <v>967.16700000000003</v>
      </c>
      <c r="AA1283" s="72">
        <v>16.21</v>
      </c>
      <c r="AB1283" s="72">
        <v>8.2479999999999993</v>
      </c>
      <c r="AC1283" s="12">
        <v>2595.8220000000001</v>
      </c>
      <c r="AD1283" s="72">
        <v>43.506</v>
      </c>
      <c r="AE1283" s="72">
        <v>4.8339999999999996</v>
      </c>
      <c r="AF1283" s="12">
        <v>7.8390000000000004</v>
      </c>
      <c r="AG1283" s="72">
        <v>0.13100000000000001</v>
      </c>
      <c r="AH1283" s="72">
        <v>56.966000000000001</v>
      </c>
      <c r="AI1283" s="12">
        <v>151.81299999999999</v>
      </c>
      <c r="AJ1283" s="72">
        <v>2.544</v>
      </c>
      <c r="AK1283" s="72">
        <v>16.167999999999999</v>
      </c>
      <c r="AL1283" s="12">
        <v>159.65199999999999</v>
      </c>
      <c r="AM1283" s="72">
        <v>2.6760000000000002</v>
      </c>
      <c r="AN1283" s="72">
        <v>14.994999999999999</v>
      </c>
      <c r="AO1283" s="12">
        <v>2755.473</v>
      </c>
      <c r="AP1283" s="72">
        <v>46.182000000000002</v>
      </c>
      <c r="AQ1283" s="72">
        <v>4.51</v>
      </c>
      <c r="AR1283" s="12">
        <v>57.527000000000001</v>
      </c>
      <c r="AS1283" s="72">
        <v>0.96399999999999997</v>
      </c>
      <c r="AT1283" s="72">
        <v>28.166</v>
      </c>
      <c r="AU1283" s="12">
        <v>31.312999999999999</v>
      </c>
      <c r="AV1283" s="72">
        <v>0.52500000000000002</v>
      </c>
      <c r="AW1283" s="72">
        <v>58.411999999999999</v>
      </c>
      <c r="AX1283" s="12">
        <v>263.90499999999997</v>
      </c>
      <c r="AY1283" s="72">
        <v>4.423</v>
      </c>
      <c r="AZ1283" s="72">
        <v>14.67</v>
      </c>
      <c r="BA1283" s="12">
        <v>295.21800000000002</v>
      </c>
      <c r="BB1283" s="72">
        <v>4.9480000000000004</v>
      </c>
      <c r="BC1283" s="72">
        <v>12.776</v>
      </c>
      <c r="BD1283" s="12">
        <v>74.266000000000005</v>
      </c>
      <c r="BE1283" s="72">
        <v>1.2450000000000001</v>
      </c>
      <c r="BF1283" s="72">
        <v>22.088000000000001</v>
      </c>
      <c r="BG1283" s="12">
        <v>369.48500000000001</v>
      </c>
      <c r="BH1283" s="72">
        <v>6.1929999999999996</v>
      </c>
      <c r="BI1283" s="72">
        <v>10.632</v>
      </c>
      <c r="BJ1283" s="12">
        <v>1153.4469999999999</v>
      </c>
      <c r="BK1283" s="72">
        <v>19.332000000000001</v>
      </c>
      <c r="BL1283" s="72">
        <v>4.8550000000000004</v>
      </c>
      <c r="BM1283" s="12">
        <v>1630.624</v>
      </c>
      <c r="BN1283" s="72">
        <v>27.329000000000001</v>
      </c>
      <c r="BO1283" s="72">
        <v>4.2809999999999997</v>
      </c>
      <c r="BP1283" s="12">
        <v>2784.0709999999999</v>
      </c>
      <c r="BQ1283" s="72">
        <v>46.661000000000001</v>
      </c>
      <c r="BR1283" s="72">
        <v>2.8380000000000001</v>
      </c>
      <c r="BS1283" s="12">
        <v>3211.0819999999999</v>
      </c>
      <c r="BT1283" s="72">
        <v>53.817999999999998</v>
      </c>
      <c r="BU1283" s="72">
        <v>2.7879999999999998</v>
      </c>
      <c r="BV1283" s="12">
        <v>5966.5559999999996</v>
      </c>
      <c r="BW1283" s="72">
        <v>100</v>
      </c>
      <c r="BX1283" s="72">
        <v>2.6070000000000002</v>
      </c>
      <c r="BY1283" s="13"/>
      <c r="BZ1283" s="13"/>
    </row>
    <row r="1284" spans="1:78" ht="12.75" customHeight="1">
      <c r="A1284" s="122" t="s">
        <v>44</v>
      </c>
      <c r="B1284" s="71" t="s">
        <v>76</v>
      </c>
      <c r="C1284" s="71" t="s">
        <v>26</v>
      </c>
      <c r="D1284" s="34">
        <v>45444</v>
      </c>
      <c r="E1284" s="12">
        <v>1542.6410000000001</v>
      </c>
      <c r="F1284" s="72">
        <v>25.628</v>
      </c>
      <c r="G1284" s="72">
        <v>5.9379999999999997</v>
      </c>
      <c r="H1284" s="12">
        <v>159.42400000000001</v>
      </c>
      <c r="I1284" s="72">
        <v>2.649</v>
      </c>
      <c r="J1284" s="72">
        <v>23.486999999999998</v>
      </c>
      <c r="K1284" s="12">
        <v>98.664000000000001</v>
      </c>
      <c r="L1284" s="72">
        <v>1.639</v>
      </c>
      <c r="M1284" s="72">
        <v>22.018999999999998</v>
      </c>
      <c r="N1284" s="12">
        <v>258.08800000000002</v>
      </c>
      <c r="O1284" s="72">
        <v>4.2880000000000003</v>
      </c>
      <c r="P1284" s="72">
        <v>13.797000000000001</v>
      </c>
      <c r="Q1284" s="12">
        <v>48.405000000000001</v>
      </c>
      <c r="R1284" s="72">
        <v>0.80400000000000005</v>
      </c>
      <c r="S1284" s="72">
        <v>29.126999999999999</v>
      </c>
      <c r="T1284" s="12">
        <v>306.49299999999999</v>
      </c>
      <c r="U1284" s="72">
        <v>5.0919999999999996</v>
      </c>
      <c r="V1284" s="72">
        <v>11.95</v>
      </c>
      <c r="W1284" s="12">
        <v>731.69399999999996</v>
      </c>
      <c r="X1284" s="72">
        <v>12.156000000000001</v>
      </c>
      <c r="Y1284" s="72">
        <v>6.2519999999999998</v>
      </c>
      <c r="Z1284" s="12">
        <v>1038.1869999999999</v>
      </c>
      <c r="AA1284" s="72">
        <v>17.248000000000001</v>
      </c>
      <c r="AB1284" s="72">
        <v>5.2249999999999996</v>
      </c>
      <c r="AC1284" s="12">
        <v>2580.828</v>
      </c>
      <c r="AD1284" s="72">
        <v>42.875999999999998</v>
      </c>
      <c r="AE1284" s="72">
        <v>3.621</v>
      </c>
      <c r="AF1284" s="12">
        <v>13.54</v>
      </c>
      <c r="AG1284" s="72">
        <v>0.22500000000000001</v>
      </c>
      <c r="AH1284" s="72">
        <v>82.84</v>
      </c>
      <c r="AI1284" s="12">
        <v>154.08099999999999</v>
      </c>
      <c r="AJ1284" s="72">
        <v>2.56</v>
      </c>
      <c r="AK1284" s="72">
        <v>17.346</v>
      </c>
      <c r="AL1284" s="12">
        <v>167.62100000000001</v>
      </c>
      <c r="AM1284" s="72">
        <v>2.7850000000000001</v>
      </c>
      <c r="AN1284" s="72">
        <v>14.659000000000001</v>
      </c>
      <c r="AO1284" s="12">
        <v>2748.4490000000001</v>
      </c>
      <c r="AP1284" s="72">
        <v>45.661000000000001</v>
      </c>
      <c r="AQ1284" s="72">
        <v>3.3940000000000001</v>
      </c>
      <c r="AR1284" s="12">
        <v>34.716999999999999</v>
      </c>
      <c r="AS1284" s="72">
        <v>0.57699999999999996</v>
      </c>
      <c r="AT1284" s="72">
        <v>40.353999999999999</v>
      </c>
      <c r="AU1284" s="12">
        <v>15.327999999999999</v>
      </c>
      <c r="AV1284" s="72">
        <v>0.255</v>
      </c>
      <c r="AW1284" s="72">
        <v>52.424999999999997</v>
      </c>
      <c r="AX1284" s="12">
        <v>276.60899999999998</v>
      </c>
      <c r="AY1284" s="72">
        <v>4.5949999999999998</v>
      </c>
      <c r="AZ1284" s="72">
        <v>18.100999999999999</v>
      </c>
      <c r="BA1284" s="12">
        <v>291.93700000000001</v>
      </c>
      <c r="BB1284" s="72">
        <v>4.8499999999999996</v>
      </c>
      <c r="BC1284" s="72">
        <v>17.145</v>
      </c>
      <c r="BD1284" s="12">
        <v>59.173000000000002</v>
      </c>
      <c r="BE1284" s="72">
        <v>0.98299999999999998</v>
      </c>
      <c r="BF1284" s="72">
        <v>27.545999999999999</v>
      </c>
      <c r="BG1284" s="12">
        <v>351.11</v>
      </c>
      <c r="BH1284" s="72">
        <v>5.8330000000000002</v>
      </c>
      <c r="BI1284" s="72">
        <v>17.161000000000001</v>
      </c>
      <c r="BJ1284" s="12">
        <v>983.48199999999997</v>
      </c>
      <c r="BK1284" s="72">
        <v>16.338999999999999</v>
      </c>
      <c r="BL1284" s="72">
        <v>5.4909999999999997</v>
      </c>
      <c r="BM1284" s="12">
        <v>1901.5170000000001</v>
      </c>
      <c r="BN1284" s="72">
        <v>31.59</v>
      </c>
      <c r="BO1284" s="72">
        <v>4.7320000000000002</v>
      </c>
      <c r="BP1284" s="12">
        <v>2884.9989999999998</v>
      </c>
      <c r="BQ1284" s="72">
        <v>47.929000000000002</v>
      </c>
      <c r="BR1284" s="72">
        <v>3.3439999999999999</v>
      </c>
      <c r="BS1284" s="12">
        <v>3270.826</v>
      </c>
      <c r="BT1284" s="72">
        <v>54.338999999999999</v>
      </c>
      <c r="BU1284" s="72">
        <v>3.1869999999999998</v>
      </c>
      <c r="BV1284" s="12">
        <v>6019.2749999999996</v>
      </c>
      <c r="BW1284" s="72">
        <v>100</v>
      </c>
      <c r="BX1284" s="72">
        <v>2.19</v>
      </c>
      <c r="BY1284" s="13"/>
      <c r="BZ1284" s="13"/>
    </row>
    <row r="1285" spans="1:78" ht="12.75" customHeight="1">
      <c r="A1285" s="122" t="s">
        <v>44</v>
      </c>
      <c r="B1285" s="71" t="s">
        <v>76</v>
      </c>
      <c r="C1285" s="71" t="s">
        <v>26</v>
      </c>
      <c r="D1285" s="34">
        <v>45536</v>
      </c>
      <c r="E1285" s="12">
        <v>1452.373</v>
      </c>
      <c r="F1285" s="72">
        <v>24.850999999999999</v>
      </c>
      <c r="G1285" s="72">
        <v>3.9089999999999998</v>
      </c>
      <c r="H1285" s="12">
        <v>59.807000000000002</v>
      </c>
      <c r="I1285" s="72">
        <v>1.0229999999999999</v>
      </c>
      <c r="J1285" s="72">
        <v>31.873999999999999</v>
      </c>
      <c r="K1285" s="12">
        <v>117.37</v>
      </c>
      <c r="L1285" s="72">
        <v>2.008</v>
      </c>
      <c r="M1285" s="72">
        <v>26.088000000000001</v>
      </c>
      <c r="N1285" s="12">
        <v>177.17699999999999</v>
      </c>
      <c r="O1285" s="72">
        <v>3.032</v>
      </c>
      <c r="P1285" s="72">
        <v>19.239999999999998</v>
      </c>
      <c r="Q1285" s="12">
        <v>31.93</v>
      </c>
      <c r="R1285" s="72">
        <v>0.54600000000000004</v>
      </c>
      <c r="S1285" s="72">
        <v>30.917999999999999</v>
      </c>
      <c r="T1285" s="12">
        <v>209.10599999999999</v>
      </c>
      <c r="U1285" s="72">
        <v>3.5779999999999998</v>
      </c>
      <c r="V1285" s="72">
        <v>15.795</v>
      </c>
      <c r="W1285" s="12">
        <v>672.94600000000003</v>
      </c>
      <c r="X1285" s="72">
        <v>11.515000000000001</v>
      </c>
      <c r="Y1285" s="72">
        <v>8.1660000000000004</v>
      </c>
      <c r="Z1285" s="12">
        <v>882.05200000000002</v>
      </c>
      <c r="AA1285" s="72">
        <v>15.093</v>
      </c>
      <c r="AB1285" s="72">
        <v>6.0119999999999996</v>
      </c>
      <c r="AC1285" s="12">
        <v>2334.4259999999999</v>
      </c>
      <c r="AD1285" s="72">
        <v>39.944000000000003</v>
      </c>
      <c r="AE1285" s="72">
        <v>2.7010000000000001</v>
      </c>
      <c r="AF1285" s="12">
        <v>16.277999999999999</v>
      </c>
      <c r="AG1285" s="72">
        <v>0.27900000000000003</v>
      </c>
      <c r="AH1285" s="72">
        <v>59.707000000000001</v>
      </c>
      <c r="AI1285" s="12">
        <v>146.614</v>
      </c>
      <c r="AJ1285" s="72">
        <v>2.5089999999999999</v>
      </c>
      <c r="AK1285" s="72">
        <v>21.66</v>
      </c>
      <c r="AL1285" s="12">
        <v>162.893</v>
      </c>
      <c r="AM1285" s="72">
        <v>2.7869999999999999</v>
      </c>
      <c r="AN1285" s="72">
        <v>21.065000000000001</v>
      </c>
      <c r="AO1285" s="12">
        <v>2497.319</v>
      </c>
      <c r="AP1285" s="72">
        <v>42.731000000000002</v>
      </c>
      <c r="AQ1285" s="72">
        <v>2.8260000000000001</v>
      </c>
      <c r="AR1285" s="12">
        <v>43.926000000000002</v>
      </c>
      <c r="AS1285" s="72">
        <v>0.752</v>
      </c>
      <c r="AT1285" s="72">
        <v>36.151000000000003</v>
      </c>
      <c r="AU1285" s="12">
        <v>34.563000000000002</v>
      </c>
      <c r="AV1285" s="72">
        <v>0.59099999999999997</v>
      </c>
      <c r="AW1285" s="72">
        <v>38.246000000000002</v>
      </c>
      <c r="AX1285" s="12">
        <v>238.73500000000001</v>
      </c>
      <c r="AY1285" s="72">
        <v>4.085</v>
      </c>
      <c r="AZ1285" s="72">
        <v>11.996</v>
      </c>
      <c r="BA1285" s="12">
        <v>273.29700000000003</v>
      </c>
      <c r="BB1285" s="72">
        <v>4.6760000000000002</v>
      </c>
      <c r="BC1285" s="72">
        <v>10.88</v>
      </c>
      <c r="BD1285" s="12">
        <v>82.27</v>
      </c>
      <c r="BE1285" s="72">
        <v>1.4079999999999999</v>
      </c>
      <c r="BF1285" s="72">
        <v>28.587</v>
      </c>
      <c r="BG1285" s="12">
        <v>355.56700000000001</v>
      </c>
      <c r="BH1285" s="72">
        <v>6.0839999999999996</v>
      </c>
      <c r="BI1285" s="72">
        <v>10.949</v>
      </c>
      <c r="BJ1285" s="12">
        <v>1131.527</v>
      </c>
      <c r="BK1285" s="72">
        <v>19.361000000000001</v>
      </c>
      <c r="BL1285" s="72">
        <v>6.1689999999999996</v>
      </c>
      <c r="BM1285" s="12">
        <v>1815.9559999999999</v>
      </c>
      <c r="BN1285" s="72">
        <v>31.071999999999999</v>
      </c>
      <c r="BO1285" s="72">
        <v>3.8330000000000002</v>
      </c>
      <c r="BP1285" s="12">
        <v>2947.4830000000002</v>
      </c>
      <c r="BQ1285" s="72">
        <v>50.433999999999997</v>
      </c>
      <c r="BR1285" s="72">
        <v>2.8069999999999999</v>
      </c>
      <c r="BS1285" s="12">
        <v>3346.9760000000001</v>
      </c>
      <c r="BT1285" s="72">
        <v>57.268999999999998</v>
      </c>
      <c r="BU1285" s="72">
        <v>2.3860000000000001</v>
      </c>
      <c r="BV1285" s="12">
        <v>5844.2939999999999</v>
      </c>
      <c r="BW1285" s="72">
        <v>100</v>
      </c>
      <c r="BX1285" s="72">
        <v>1.8580000000000001</v>
      </c>
      <c r="BY1285" s="13"/>
      <c r="BZ1285" s="13"/>
    </row>
    <row r="1286" spans="1:78" ht="12.75" customHeight="1">
      <c r="A1286" s="122" t="s">
        <v>44</v>
      </c>
      <c r="B1286" s="71" t="s">
        <v>76</v>
      </c>
      <c r="C1286" s="71" t="s">
        <v>26</v>
      </c>
      <c r="D1286" s="34">
        <v>45627</v>
      </c>
      <c r="E1286" s="12">
        <v>1658.3</v>
      </c>
      <c r="F1286" s="72">
        <v>28.449000000000002</v>
      </c>
      <c r="G1286" s="72">
        <v>6.1319999999999997</v>
      </c>
      <c r="H1286" s="12">
        <v>96.298000000000002</v>
      </c>
      <c r="I1286" s="72">
        <v>1.6519999999999999</v>
      </c>
      <c r="J1286" s="72">
        <v>27.780999999999999</v>
      </c>
      <c r="K1286" s="12">
        <v>56.853000000000002</v>
      </c>
      <c r="L1286" s="72">
        <v>0.97499999999999998</v>
      </c>
      <c r="M1286" s="72">
        <v>35.761000000000003</v>
      </c>
      <c r="N1286" s="12">
        <v>153.15100000000001</v>
      </c>
      <c r="O1286" s="72">
        <v>2.6269999999999998</v>
      </c>
      <c r="P1286" s="72">
        <v>22.11</v>
      </c>
      <c r="Q1286" s="12">
        <v>29.181999999999999</v>
      </c>
      <c r="R1286" s="72">
        <v>0.501</v>
      </c>
      <c r="S1286" s="72">
        <v>38.17</v>
      </c>
      <c r="T1286" s="12">
        <v>182.333</v>
      </c>
      <c r="U1286" s="72">
        <v>3.1280000000000001</v>
      </c>
      <c r="V1286" s="72">
        <v>20.518999999999998</v>
      </c>
      <c r="W1286" s="12">
        <v>621.79399999999998</v>
      </c>
      <c r="X1286" s="72">
        <v>10.667</v>
      </c>
      <c r="Y1286" s="72">
        <v>8.0410000000000004</v>
      </c>
      <c r="Z1286" s="12">
        <v>804.12699999999995</v>
      </c>
      <c r="AA1286" s="72">
        <v>13.795</v>
      </c>
      <c r="AB1286" s="72">
        <v>7.5720000000000001</v>
      </c>
      <c r="AC1286" s="12">
        <v>2462.4270000000001</v>
      </c>
      <c r="AD1286" s="72">
        <v>42.244999999999997</v>
      </c>
      <c r="AE1286" s="72">
        <v>4.9290000000000003</v>
      </c>
      <c r="AF1286" s="12">
        <v>7.9649999999999999</v>
      </c>
      <c r="AG1286" s="72">
        <v>0.13700000000000001</v>
      </c>
      <c r="AH1286" s="72">
        <v>59.817</v>
      </c>
      <c r="AI1286" s="12">
        <v>147.72</v>
      </c>
      <c r="AJ1286" s="72">
        <v>2.5339999999999998</v>
      </c>
      <c r="AK1286" s="72">
        <v>16.195</v>
      </c>
      <c r="AL1286" s="12">
        <v>155.68600000000001</v>
      </c>
      <c r="AM1286" s="72">
        <v>2.6709999999999998</v>
      </c>
      <c r="AN1286" s="72">
        <v>15.57</v>
      </c>
      <c r="AO1286" s="12">
        <v>2618.1129999999998</v>
      </c>
      <c r="AP1286" s="72">
        <v>44.915999999999997</v>
      </c>
      <c r="AQ1286" s="72">
        <v>4.8230000000000004</v>
      </c>
      <c r="AR1286" s="12">
        <v>50.991</v>
      </c>
      <c r="AS1286" s="72">
        <v>0.875</v>
      </c>
      <c r="AT1286" s="72">
        <v>27.643000000000001</v>
      </c>
      <c r="AU1286" s="12">
        <v>31.832999999999998</v>
      </c>
      <c r="AV1286" s="72">
        <v>0.54600000000000004</v>
      </c>
      <c r="AW1286" s="72">
        <v>50.256</v>
      </c>
      <c r="AX1286" s="12">
        <v>150.43799999999999</v>
      </c>
      <c r="AY1286" s="72">
        <v>2.581</v>
      </c>
      <c r="AZ1286" s="72">
        <v>17.582999999999998</v>
      </c>
      <c r="BA1286" s="12">
        <v>182.27099999999999</v>
      </c>
      <c r="BB1286" s="72">
        <v>3.1269999999999998</v>
      </c>
      <c r="BC1286" s="72">
        <v>17.013000000000002</v>
      </c>
      <c r="BD1286" s="12">
        <v>87.070999999999998</v>
      </c>
      <c r="BE1286" s="72">
        <v>1.494</v>
      </c>
      <c r="BF1286" s="72">
        <v>28.834</v>
      </c>
      <c r="BG1286" s="12">
        <v>269.34100000000001</v>
      </c>
      <c r="BH1286" s="72">
        <v>4.6210000000000004</v>
      </c>
      <c r="BI1286" s="72">
        <v>16.584</v>
      </c>
      <c r="BJ1286" s="12">
        <v>1102.2270000000001</v>
      </c>
      <c r="BK1286" s="72">
        <v>18.91</v>
      </c>
      <c r="BL1286" s="72">
        <v>6.6989999999999998</v>
      </c>
      <c r="BM1286" s="12">
        <v>1788.2739999999999</v>
      </c>
      <c r="BN1286" s="72">
        <v>30.678999999999998</v>
      </c>
      <c r="BO1286" s="72">
        <v>4.0419999999999998</v>
      </c>
      <c r="BP1286" s="12">
        <v>2890.5010000000002</v>
      </c>
      <c r="BQ1286" s="72">
        <v>49.588999999999999</v>
      </c>
      <c r="BR1286" s="72">
        <v>3.048</v>
      </c>
      <c r="BS1286" s="12">
        <v>3210.8330000000001</v>
      </c>
      <c r="BT1286" s="72">
        <v>55.084000000000003</v>
      </c>
      <c r="BU1286" s="72">
        <v>2.738</v>
      </c>
      <c r="BV1286" s="12">
        <v>5828.9459999999999</v>
      </c>
      <c r="BW1286" s="72">
        <v>100</v>
      </c>
      <c r="BX1286" s="72">
        <v>2.7149999999999999</v>
      </c>
      <c r="BY1286" s="13"/>
      <c r="BZ1286" s="13"/>
    </row>
    <row r="1287" spans="1:78" ht="12.75" customHeight="1">
      <c r="A1287" s="122" t="s">
        <v>44</v>
      </c>
      <c r="B1287" s="71" t="s">
        <v>76</v>
      </c>
      <c r="C1287" s="71" t="s">
        <v>26</v>
      </c>
      <c r="D1287" s="34">
        <v>45717</v>
      </c>
      <c r="E1287" s="12">
        <v>1495.078</v>
      </c>
      <c r="F1287" s="72">
        <v>25.19</v>
      </c>
      <c r="G1287" s="72">
        <v>5.5</v>
      </c>
      <c r="H1287" s="12">
        <v>93.191999999999993</v>
      </c>
      <c r="I1287" s="72">
        <v>1.57</v>
      </c>
      <c r="J1287" s="72">
        <v>30.42</v>
      </c>
      <c r="K1287" s="12">
        <v>81.125</v>
      </c>
      <c r="L1287" s="72">
        <v>1.367</v>
      </c>
      <c r="M1287" s="72">
        <v>24.776</v>
      </c>
      <c r="N1287" s="12">
        <v>174.31700000000001</v>
      </c>
      <c r="O1287" s="72">
        <v>2.9369999999999998</v>
      </c>
      <c r="P1287" s="72">
        <v>20.818000000000001</v>
      </c>
      <c r="Q1287" s="12">
        <v>25.161000000000001</v>
      </c>
      <c r="R1287" s="72">
        <v>0.42399999999999999</v>
      </c>
      <c r="S1287" s="72">
        <v>40.598999999999997</v>
      </c>
      <c r="T1287" s="12">
        <v>199.477</v>
      </c>
      <c r="U1287" s="72">
        <v>3.3610000000000002</v>
      </c>
      <c r="V1287" s="72">
        <v>19.913</v>
      </c>
      <c r="W1287" s="12">
        <v>699.24199999999996</v>
      </c>
      <c r="X1287" s="72">
        <v>11.781000000000001</v>
      </c>
      <c r="Y1287" s="72">
        <v>8.2940000000000005</v>
      </c>
      <c r="Z1287" s="12">
        <v>898.71900000000005</v>
      </c>
      <c r="AA1287" s="72">
        <v>15.141999999999999</v>
      </c>
      <c r="AB1287" s="72">
        <v>7.9660000000000002</v>
      </c>
      <c r="AC1287" s="12">
        <v>2393.797</v>
      </c>
      <c r="AD1287" s="72">
        <v>40.332000000000001</v>
      </c>
      <c r="AE1287" s="72">
        <v>4.1390000000000002</v>
      </c>
      <c r="AF1287" s="12">
        <v>7.7220000000000004</v>
      </c>
      <c r="AG1287" s="72">
        <v>0.13</v>
      </c>
      <c r="AH1287" s="72">
        <v>52.323</v>
      </c>
      <c r="AI1287" s="12">
        <v>198.55799999999999</v>
      </c>
      <c r="AJ1287" s="72">
        <v>3.3450000000000002</v>
      </c>
      <c r="AK1287" s="72">
        <v>14.17</v>
      </c>
      <c r="AL1287" s="12">
        <v>206.28</v>
      </c>
      <c r="AM1287" s="72">
        <v>3.4750000000000001</v>
      </c>
      <c r="AN1287" s="72">
        <v>13.382999999999999</v>
      </c>
      <c r="AO1287" s="12">
        <v>2600.0770000000002</v>
      </c>
      <c r="AP1287" s="72">
        <v>43.807000000000002</v>
      </c>
      <c r="AQ1287" s="72">
        <v>3.952</v>
      </c>
      <c r="AR1287" s="12">
        <v>75.004999999999995</v>
      </c>
      <c r="AS1287" s="72">
        <v>1.264</v>
      </c>
      <c r="AT1287" s="72">
        <v>27.109000000000002</v>
      </c>
      <c r="AU1287" s="12">
        <v>32.195</v>
      </c>
      <c r="AV1287" s="72">
        <v>0.54200000000000004</v>
      </c>
      <c r="AW1287" s="72">
        <v>42.326000000000001</v>
      </c>
      <c r="AX1287" s="12">
        <v>219.553</v>
      </c>
      <c r="AY1287" s="72">
        <v>3.6989999999999998</v>
      </c>
      <c r="AZ1287" s="72">
        <v>18.951000000000001</v>
      </c>
      <c r="BA1287" s="12">
        <v>251.74700000000001</v>
      </c>
      <c r="BB1287" s="72">
        <v>4.242</v>
      </c>
      <c r="BC1287" s="72">
        <v>16.449000000000002</v>
      </c>
      <c r="BD1287" s="12">
        <v>68.69</v>
      </c>
      <c r="BE1287" s="72">
        <v>1.157</v>
      </c>
      <c r="BF1287" s="72">
        <v>29.501999999999999</v>
      </c>
      <c r="BG1287" s="12">
        <v>320.43700000000001</v>
      </c>
      <c r="BH1287" s="72">
        <v>5.399</v>
      </c>
      <c r="BI1287" s="72">
        <v>13.564</v>
      </c>
      <c r="BJ1287" s="12">
        <v>1138.83</v>
      </c>
      <c r="BK1287" s="72">
        <v>19.187999999999999</v>
      </c>
      <c r="BL1287" s="72">
        <v>7.0439999999999996</v>
      </c>
      <c r="BM1287" s="12">
        <v>1800.912</v>
      </c>
      <c r="BN1287" s="72">
        <v>30.343</v>
      </c>
      <c r="BO1287" s="72">
        <v>4.6870000000000003</v>
      </c>
      <c r="BP1287" s="12">
        <v>2939.7420000000002</v>
      </c>
      <c r="BQ1287" s="72">
        <v>49.53</v>
      </c>
      <c r="BR1287" s="72">
        <v>3.5680000000000001</v>
      </c>
      <c r="BS1287" s="12">
        <v>3335.1840000000002</v>
      </c>
      <c r="BT1287" s="72">
        <v>56.192999999999998</v>
      </c>
      <c r="BU1287" s="72">
        <v>2.9359999999999999</v>
      </c>
      <c r="BV1287" s="12">
        <v>5935.2619999999997</v>
      </c>
      <c r="BW1287" s="72">
        <v>100</v>
      </c>
      <c r="BX1287" s="72">
        <v>2.5150000000000001</v>
      </c>
      <c r="BY1287" s="13"/>
      <c r="BZ1287" s="13"/>
    </row>
    <row r="1288" spans="1:78" ht="12.75" customHeight="1">
      <c r="A1288" s="122" t="s">
        <v>44</v>
      </c>
      <c r="B1288" s="71" t="s">
        <v>76</v>
      </c>
      <c r="C1288" s="71" t="s">
        <v>26</v>
      </c>
      <c r="D1288" s="34">
        <v>45809</v>
      </c>
      <c r="E1288" s="12">
        <v>1710.442</v>
      </c>
      <c r="F1288" s="72">
        <v>28.452000000000002</v>
      </c>
      <c r="G1288" s="72">
        <v>4.6360000000000001</v>
      </c>
      <c r="H1288" s="12">
        <v>142.786</v>
      </c>
      <c r="I1288" s="72">
        <v>2.375</v>
      </c>
      <c r="J1288" s="72">
        <v>25.234999999999999</v>
      </c>
      <c r="K1288" s="12">
        <v>35.500999999999998</v>
      </c>
      <c r="L1288" s="72">
        <v>0.59099999999999997</v>
      </c>
      <c r="M1288" s="72">
        <v>35.326000000000001</v>
      </c>
      <c r="N1288" s="12">
        <v>178.28700000000001</v>
      </c>
      <c r="O1288" s="72">
        <v>2.9660000000000002</v>
      </c>
      <c r="P1288" s="72">
        <v>21.765999999999998</v>
      </c>
      <c r="Q1288" s="12">
        <v>14.75</v>
      </c>
      <c r="R1288" s="72">
        <v>0.245</v>
      </c>
      <c r="S1288" s="72">
        <v>42.491999999999997</v>
      </c>
      <c r="T1288" s="12">
        <v>193.03700000000001</v>
      </c>
      <c r="U1288" s="72">
        <v>3.2109999999999999</v>
      </c>
      <c r="V1288" s="72">
        <v>20.977</v>
      </c>
      <c r="W1288" s="12">
        <v>741.90800000000002</v>
      </c>
      <c r="X1288" s="72">
        <v>12.340999999999999</v>
      </c>
      <c r="Y1288" s="72">
        <v>10.428000000000001</v>
      </c>
      <c r="Z1288" s="12">
        <v>934.94500000000005</v>
      </c>
      <c r="AA1288" s="72">
        <v>15.552</v>
      </c>
      <c r="AB1288" s="72">
        <v>7.8129999999999997</v>
      </c>
      <c r="AC1288" s="12">
        <v>2645.3870000000002</v>
      </c>
      <c r="AD1288" s="72">
        <v>44.003999999999998</v>
      </c>
      <c r="AE1288" s="72">
        <v>4.41</v>
      </c>
      <c r="AF1288" s="12">
        <v>7.0960000000000001</v>
      </c>
      <c r="AG1288" s="72">
        <v>0.11799999999999999</v>
      </c>
      <c r="AH1288" s="72">
        <v>106.788</v>
      </c>
      <c r="AI1288" s="12">
        <v>187.30600000000001</v>
      </c>
      <c r="AJ1288" s="72">
        <v>3.1160000000000001</v>
      </c>
      <c r="AK1288" s="72">
        <v>23.25</v>
      </c>
      <c r="AL1288" s="12">
        <v>194.40100000000001</v>
      </c>
      <c r="AM1288" s="72">
        <v>3.234</v>
      </c>
      <c r="AN1288" s="72">
        <v>22.079000000000001</v>
      </c>
      <c r="AO1288" s="12">
        <v>2839.788</v>
      </c>
      <c r="AP1288" s="72">
        <v>47.238</v>
      </c>
      <c r="AQ1288" s="72">
        <v>4.6929999999999996</v>
      </c>
      <c r="AR1288" s="12">
        <v>43.845999999999997</v>
      </c>
      <c r="AS1288" s="72">
        <v>0.72899999999999998</v>
      </c>
      <c r="AT1288" s="72">
        <v>40.25</v>
      </c>
      <c r="AU1288" s="12">
        <v>24.959</v>
      </c>
      <c r="AV1288" s="72">
        <v>0.41499999999999998</v>
      </c>
      <c r="AW1288" s="72">
        <v>39.76</v>
      </c>
      <c r="AX1288" s="12">
        <v>226.13300000000001</v>
      </c>
      <c r="AY1288" s="72">
        <v>3.762</v>
      </c>
      <c r="AZ1288" s="72">
        <v>14.445</v>
      </c>
      <c r="BA1288" s="12">
        <v>251.09200000000001</v>
      </c>
      <c r="BB1288" s="72">
        <v>4.1769999999999996</v>
      </c>
      <c r="BC1288" s="72">
        <v>12.773999999999999</v>
      </c>
      <c r="BD1288" s="12">
        <v>41.222999999999999</v>
      </c>
      <c r="BE1288" s="72">
        <v>0.68600000000000005</v>
      </c>
      <c r="BF1288" s="72">
        <v>41.107999999999997</v>
      </c>
      <c r="BG1288" s="12">
        <v>292.315</v>
      </c>
      <c r="BH1288" s="72">
        <v>4.8620000000000001</v>
      </c>
      <c r="BI1288" s="72">
        <v>11.026999999999999</v>
      </c>
      <c r="BJ1288" s="12">
        <v>965.45500000000004</v>
      </c>
      <c r="BK1288" s="72">
        <v>16.059999999999999</v>
      </c>
      <c r="BL1288" s="72">
        <v>8.01</v>
      </c>
      <c r="BM1288" s="12">
        <v>1870.2929999999999</v>
      </c>
      <c r="BN1288" s="72">
        <v>31.111000000000001</v>
      </c>
      <c r="BO1288" s="72">
        <v>3.3359999999999999</v>
      </c>
      <c r="BP1288" s="12">
        <v>2835.748</v>
      </c>
      <c r="BQ1288" s="72">
        <v>47.17</v>
      </c>
      <c r="BR1288" s="72">
        <v>2.4630000000000001</v>
      </c>
      <c r="BS1288" s="12">
        <v>3171.91</v>
      </c>
      <c r="BT1288" s="72">
        <v>52.762</v>
      </c>
      <c r="BU1288" s="72">
        <v>2.4159999999999999</v>
      </c>
      <c r="BV1288" s="12">
        <v>6011.6980000000003</v>
      </c>
      <c r="BW1288" s="72">
        <v>100</v>
      </c>
      <c r="BX1288" s="72">
        <v>2.835</v>
      </c>
      <c r="BY1288" s="13"/>
      <c r="BZ1288" s="13"/>
    </row>
    <row r="1289" spans="1:78" ht="12.75" customHeight="1">
      <c r="A1289" s="122" t="s">
        <v>44</v>
      </c>
      <c r="B1289" s="71" t="s">
        <v>76</v>
      </c>
      <c r="C1289" s="71" t="s">
        <v>26</v>
      </c>
      <c r="D1289" s="34">
        <v>45901</v>
      </c>
      <c r="E1289" s="12">
        <v>1543.694</v>
      </c>
      <c r="F1289" s="72">
        <v>24.431000000000001</v>
      </c>
      <c r="G1289" s="72">
        <v>5.4980000000000002</v>
      </c>
      <c r="H1289" s="12">
        <v>152.018</v>
      </c>
      <c r="I1289" s="72">
        <v>2.4060000000000001</v>
      </c>
      <c r="J1289" s="72">
        <v>26.699000000000002</v>
      </c>
      <c r="K1289" s="12">
        <v>111.816</v>
      </c>
      <c r="L1289" s="72">
        <v>1.77</v>
      </c>
      <c r="M1289" s="72">
        <v>25.114000000000001</v>
      </c>
      <c r="N1289" s="12">
        <v>263.834</v>
      </c>
      <c r="O1289" s="72">
        <v>4.1749999999999998</v>
      </c>
      <c r="P1289" s="72">
        <v>18.451000000000001</v>
      </c>
      <c r="Q1289" s="12">
        <v>18.12</v>
      </c>
      <c r="R1289" s="72">
        <v>0.28699999999999998</v>
      </c>
      <c r="S1289" s="72">
        <v>45.576999999999998</v>
      </c>
      <c r="T1289" s="12">
        <v>281.95400000000001</v>
      </c>
      <c r="U1289" s="72">
        <v>4.4619999999999997</v>
      </c>
      <c r="V1289" s="72">
        <v>17.061</v>
      </c>
      <c r="W1289" s="12">
        <v>799.38199999999995</v>
      </c>
      <c r="X1289" s="72">
        <v>12.651</v>
      </c>
      <c r="Y1289" s="72">
        <v>7.3979999999999997</v>
      </c>
      <c r="Z1289" s="12">
        <v>1081.336</v>
      </c>
      <c r="AA1289" s="72">
        <v>17.113</v>
      </c>
      <c r="AB1289" s="72">
        <v>8.7029999999999994</v>
      </c>
      <c r="AC1289" s="12">
        <v>2625.03</v>
      </c>
      <c r="AD1289" s="72">
        <v>41.543999999999997</v>
      </c>
      <c r="AE1289" s="72">
        <v>5.4530000000000003</v>
      </c>
      <c r="AF1289" s="12">
        <v>2.5680000000000001</v>
      </c>
      <c r="AG1289" s="72">
        <v>4.1000000000000002E-2</v>
      </c>
      <c r="AH1289" s="72">
        <v>113.9</v>
      </c>
      <c r="AI1289" s="12">
        <v>210.89400000000001</v>
      </c>
      <c r="AJ1289" s="72">
        <v>3.3380000000000001</v>
      </c>
      <c r="AK1289" s="72">
        <v>15.898999999999999</v>
      </c>
      <c r="AL1289" s="12">
        <v>213.46100000000001</v>
      </c>
      <c r="AM1289" s="72">
        <v>3.3780000000000001</v>
      </c>
      <c r="AN1289" s="72">
        <v>16.056000000000001</v>
      </c>
      <c r="AO1289" s="12">
        <v>2838.491</v>
      </c>
      <c r="AP1289" s="72">
        <v>44.921999999999997</v>
      </c>
      <c r="AQ1289" s="72">
        <v>5.7110000000000003</v>
      </c>
      <c r="AR1289" s="12">
        <v>61.613</v>
      </c>
      <c r="AS1289" s="72">
        <v>0.97499999999999998</v>
      </c>
      <c r="AT1289" s="72">
        <v>44.22</v>
      </c>
      <c r="AU1289" s="12">
        <v>19.085000000000001</v>
      </c>
      <c r="AV1289" s="72">
        <v>0.30199999999999999</v>
      </c>
      <c r="AW1289" s="72">
        <v>43.643000000000001</v>
      </c>
      <c r="AX1289" s="12">
        <v>271.09899999999999</v>
      </c>
      <c r="AY1289" s="72">
        <v>4.29</v>
      </c>
      <c r="AZ1289" s="72">
        <v>23.402999999999999</v>
      </c>
      <c r="BA1289" s="12">
        <v>290.18400000000003</v>
      </c>
      <c r="BB1289" s="72">
        <v>4.5919999999999996</v>
      </c>
      <c r="BC1289" s="72">
        <v>21.998999999999999</v>
      </c>
      <c r="BD1289" s="12">
        <v>88.441000000000003</v>
      </c>
      <c r="BE1289" s="72">
        <v>1.4</v>
      </c>
      <c r="BF1289" s="72">
        <v>31.018000000000001</v>
      </c>
      <c r="BG1289" s="12">
        <v>378.625</v>
      </c>
      <c r="BH1289" s="72">
        <v>5.992</v>
      </c>
      <c r="BI1289" s="72">
        <v>19.036999999999999</v>
      </c>
      <c r="BJ1289" s="12">
        <v>1038.8910000000001</v>
      </c>
      <c r="BK1289" s="72">
        <v>16.442</v>
      </c>
      <c r="BL1289" s="72">
        <v>5.8230000000000004</v>
      </c>
      <c r="BM1289" s="12">
        <v>2001.057</v>
      </c>
      <c r="BN1289" s="72">
        <v>31.669</v>
      </c>
      <c r="BO1289" s="72">
        <v>4.97</v>
      </c>
      <c r="BP1289" s="12">
        <v>3039.9479999999999</v>
      </c>
      <c r="BQ1289" s="72">
        <v>48.110999999999997</v>
      </c>
      <c r="BR1289" s="72">
        <v>3.2810000000000001</v>
      </c>
      <c r="BS1289" s="12">
        <v>3480.1860000000001</v>
      </c>
      <c r="BT1289" s="72">
        <v>55.078000000000003</v>
      </c>
      <c r="BU1289" s="72">
        <v>2.8820000000000001</v>
      </c>
      <c r="BV1289" s="12">
        <v>6318.6769999999997</v>
      </c>
      <c r="BW1289" s="72">
        <v>100</v>
      </c>
      <c r="BX1289" s="72">
        <v>3.0219999999999998</v>
      </c>
      <c r="BY1289" s="13"/>
      <c r="BZ1289" s="13"/>
    </row>
    <row r="1290" spans="1:78" ht="12.75" customHeight="1">
      <c r="A1290" s="122" t="s">
        <v>44</v>
      </c>
      <c r="B1290" s="71" t="s">
        <v>76</v>
      </c>
      <c r="C1290" s="71" t="s">
        <v>26</v>
      </c>
      <c r="D1290" s="34">
        <v>45992</v>
      </c>
      <c r="E1290" s="12">
        <v>1599.3030000000001</v>
      </c>
      <c r="F1290" s="72">
        <v>25.664999999999999</v>
      </c>
      <c r="G1290" s="72">
        <v>6.3559999999999999</v>
      </c>
      <c r="H1290" s="12">
        <v>118.699</v>
      </c>
      <c r="I1290" s="72">
        <v>1.905</v>
      </c>
      <c r="J1290" s="72">
        <v>30.091000000000001</v>
      </c>
      <c r="K1290" s="12">
        <v>72.546000000000006</v>
      </c>
      <c r="L1290" s="72">
        <v>1.1639999999999999</v>
      </c>
      <c r="M1290" s="72">
        <v>35.625999999999998</v>
      </c>
      <c r="N1290" s="12">
        <v>191.245</v>
      </c>
      <c r="O1290" s="72">
        <v>3.069</v>
      </c>
      <c r="P1290" s="72">
        <v>23.567</v>
      </c>
      <c r="Q1290" s="12">
        <v>33.262</v>
      </c>
      <c r="R1290" s="72">
        <v>0.53400000000000003</v>
      </c>
      <c r="S1290" s="72">
        <v>40.290999999999997</v>
      </c>
      <c r="T1290" s="12">
        <v>224.50700000000001</v>
      </c>
      <c r="U1290" s="72">
        <v>3.6030000000000002</v>
      </c>
      <c r="V1290" s="72">
        <v>19.635999999999999</v>
      </c>
      <c r="W1290" s="12">
        <v>815.86300000000006</v>
      </c>
      <c r="X1290" s="72">
        <v>13.093</v>
      </c>
      <c r="Y1290" s="72">
        <v>9.3279999999999994</v>
      </c>
      <c r="Z1290" s="12">
        <v>1040.3699999999999</v>
      </c>
      <c r="AA1290" s="72">
        <v>16.695</v>
      </c>
      <c r="AB1290" s="72">
        <v>7.6619999999999999</v>
      </c>
      <c r="AC1290" s="12">
        <v>2639.674</v>
      </c>
      <c r="AD1290" s="72">
        <v>42.36</v>
      </c>
      <c r="AE1290" s="72">
        <v>4.4480000000000004</v>
      </c>
      <c r="AF1290" s="12">
        <v>9.0250000000000004</v>
      </c>
      <c r="AG1290" s="72">
        <v>0.14499999999999999</v>
      </c>
      <c r="AH1290" s="72">
        <v>77.929000000000002</v>
      </c>
      <c r="AI1290" s="12">
        <v>120.054</v>
      </c>
      <c r="AJ1290" s="72">
        <v>1.927</v>
      </c>
      <c r="AK1290" s="72">
        <v>26.762</v>
      </c>
      <c r="AL1290" s="12">
        <v>129.078</v>
      </c>
      <c r="AM1290" s="72">
        <v>2.0710000000000002</v>
      </c>
      <c r="AN1290" s="72">
        <v>26.254000000000001</v>
      </c>
      <c r="AO1290" s="12">
        <v>2768.752</v>
      </c>
      <c r="AP1290" s="72">
        <v>44.432000000000002</v>
      </c>
      <c r="AQ1290" s="72">
        <v>4.1989999999999998</v>
      </c>
      <c r="AR1290" s="12">
        <v>79.304000000000002</v>
      </c>
      <c r="AS1290" s="72">
        <v>1.2729999999999999</v>
      </c>
      <c r="AT1290" s="72">
        <v>44.13</v>
      </c>
      <c r="AU1290" s="12">
        <v>12.298</v>
      </c>
      <c r="AV1290" s="72">
        <v>0.19700000000000001</v>
      </c>
      <c r="AW1290" s="72">
        <v>50.804000000000002</v>
      </c>
      <c r="AX1290" s="12">
        <v>191.94499999999999</v>
      </c>
      <c r="AY1290" s="72">
        <v>3.08</v>
      </c>
      <c r="AZ1290" s="72">
        <v>17.052</v>
      </c>
      <c r="BA1290" s="12">
        <v>204.244</v>
      </c>
      <c r="BB1290" s="72">
        <v>3.278</v>
      </c>
      <c r="BC1290" s="72">
        <v>15.772</v>
      </c>
      <c r="BD1290" s="12">
        <v>74.748000000000005</v>
      </c>
      <c r="BE1290" s="72">
        <v>1.2</v>
      </c>
      <c r="BF1290" s="72">
        <v>42.430999999999997</v>
      </c>
      <c r="BG1290" s="12">
        <v>278.99099999999999</v>
      </c>
      <c r="BH1290" s="72">
        <v>4.4770000000000003</v>
      </c>
      <c r="BI1290" s="72">
        <v>13.505000000000001</v>
      </c>
      <c r="BJ1290" s="12">
        <v>1051.424</v>
      </c>
      <c r="BK1290" s="72">
        <v>16.873000000000001</v>
      </c>
      <c r="BL1290" s="72">
        <v>6.9089999999999998</v>
      </c>
      <c r="BM1290" s="12">
        <v>2053.0079999999998</v>
      </c>
      <c r="BN1290" s="72">
        <v>32.945999999999998</v>
      </c>
      <c r="BO1290" s="72">
        <v>3.6549999999999998</v>
      </c>
      <c r="BP1290" s="12">
        <v>3104.4319999999998</v>
      </c>
      <c r="BQ1290" s="72">
        <v>49.819000000000003</v>
      </c>
      <c r="BR1290" s="72">
        <v>3.3540000000000001</v>
      </c>
      <c r="BS1290" s="12">
        <v>3462.7269999999999</v>
      </c>
      <c r="BT1290" s="72">
        <v>55.567999999999998</v>
      </c>
      <c r="BU1290" s="72">
        <v>3.302</v>
      </c>
      <c r="BV1290" s="12">
        <v>6231.4790000000003</v>
      </c>
      <c r="BW1290" s="72">
        <v>100</v>
      </c>
      <c r="BX1290" s="72">
        <v>2.5110000000000001</v>
      </c>
      <c r="BY1290" s="13"/>
      <c r="BZ1290" s="13"/>
    </row>
    <row r="1291" spans="1:78" ht="12.75" customHeight="1">
      <c r="A1291" s="122" t="s">
        <v>44</v>
      </c>
      <c r="B1291" s="71" t="s">
        <v>76</v>
      </c>
      <c r="C1291" s="71" t="s">
        <v>26</v>
      </c>
      <c r="D1291" s="34">
        <v>46082</v>
      </c>
      <c r="E1291" s="12">
        <v>1525.694</v>
      </c>
      <c r="F1291" s="72">
        <v>25.434000000000001</v>
      </c>
      <c r="G1291" s="72">
        <v>6.7779999999999996</v>
      </c>
      <c r="H1291" s="12">
        <v>73.869</v>
      </c>
      <c r="I1291" s="72">
        <v>1.2310000000000001</v>
      </c>
      <c r="J1291" s="72">
        <v>33.384999999999998</v>
      </c>
      <c r="K1291" s="12">
        <v>78.978999999999999</v>
      </c>
      <c r="L1291" s="72">
        <v>1.3169999999999999</v>
      </c>
      <c r="M1291" s="72">
        <v>45.640999999999998</v>
      </c>
      <c r="N1291" s="12">
        <v>152.84899999999999</v>
      </c>
      <c r="O1291" s="72">
        <v>2.548</v>
      </c>
      <c r="P1291" s="72">
        <v>27.594999999999999</v>
      </c>
      <c r="Q1291" s="12">
        <v>20.776</v>
      </c>
      <c r="R1291" s="72">
        <v>0.34599999999999997</v>
      </c>
      <c r="S1291" s="72">
        <v>60.152000000000001</v>
      </c>
      <c r="T1291" s="12">
        <v>173.624</v>
      </c>
      <c r="U1291" s="72">
        <v>2.8940000000000001</v>
      </c>
      <c r="V1291" s="72">
        <v>25.21</v>
      </c>
      <c r="W1291" s="12">
        <v>747.20299999999997</v>
      </c>
      <c r="X1291" s="72">
        <v>12.456</v>
      </c>
      <c r="Y1291" s="72">
        <v>9.9469999999999992</v>
      </c>
      <c r="Z1291" s="12">
        <v>920.827</v>
      </c>
      <c r="AA1291" s="72">
        <v>15.351000000000001</v>
      </c>
      <c r="AB1291" s="72">
        <v>9.1010000000000009</v>
      </c>
      <c r="AC1291" s="12">
        <v>2446.5210000000002</v>
      </c>
      <c r="AD1291" s="72">
        <v>40.784999999999997</v>
      </c>
      <c r="AE1291" s="72">
        <v>5.75</v>
      </c>
      <c r="AF1291" s="12">
        <v>1.47</v>
      </c>
      <c r="AG1291" s="72">
        <v>2.5000000000000001E-2</v>
      </c>
      <c r="AH1291" s="72">
        <v>105.22</v>
      </c>
      <c r="AI1291" s="12">
        <v>128.053</v>
      </c>
      <c r="AJ1291" s="72">
        <v>2.1349999999999998</v>
      </c>
      <c r="AK1291" s="72">
        <v>25.256</v>
      </c>
      <c r="AL1291" s="12">
        <v>129.523</v>
      </c>
      <c r="AM1291" s="72">
        <v>2.1589999999999998</v>
      </c>
      <c r="AN1291" s="72">
        <v>25.068000000000001</v>
      </c>
      <c r="AO1291" s="12">
        <v>2576.0439999999999</v>
      </c>
      <c r="AP1291" s="72">
        <v>42.944000000000003</v>
      </c>
      <c r="AQ1291" s="72">
        <v>5.5519999999999996</v>
      </c>
      <c r="AR1291" s="12">
        <v>39.17</v>
      </c>
      <c r="AS1291" s="72">
        <v>0.65300000000000002</v>
      </c>
      <c r="AT1291" s="72">
        <v>39.771000000000001</v>
      </c>
      <c r="AU1291" s="12">
        <v>15.766999999999999</v>
      </c>
      <c r="AV1291" s="72">
        <v>0.26300000000000001</v>
      </c>
      <c r="AW1291" s="72">
        <v>77.418000000000006</v>
      </c>
      <c r="AX1291" s="12">
        <v>130.32900000000001</v>
      </c>
      <c r="AY1291" s="72">
        <v>2.173</v>
      </c>
      <c r="AZ1291" s="72">
        <v>27.899000000000001</v>
      </c>
      <c r="BA1291" s="12">
        <v>146.096</v>
      </c>
      <c r="BB1291" s="72">
        <v>2.4350000000000001</v>
      </c>
      <c r="BC1291" s="72">
        <v>24.071000000000002</v>
      </c>
      <c r="BD1291" s="12">
        <v>84.233000000000004</v>
      </c>
      <c r="BE1291" s="72">
        <v>1.4039999999999999</v>
      </c>
      <c r="BF1291" s="72">
        <v>40.125</v>
      </c>
      <c r="BG1291" s="12">
        <v>230.32900000000001</v>
      </c>
      <c r="BH1291" s="72">
        <v>3.84</v>
      </c>
      <c r="BI1291" s="72">
        <v>21.852</v>
      </c>
      <c r="BJ1291" s="12">
        <v>1157.068</v>
      </c>
      <c r="BK1291" s="72">
        <v>19.289000000000001</v>
      </c>
      <c r="BL1291" s="72">
        <v>7.2670000000000003</v>
      </c>
      <c r="BM1291" s="12">
        <v>1996.0129999999999</v>
      </c>
      <c r="BN1291" s="72">
        <v>33.274999999999999</v>
      </c>
      <c r="BO1291" s="72">
        <v>4.1020000000000003</v>
      </c>
      <c r="BP1291" s="12">
        <v>3153.0810000000001</v>
      </c>
      <c r="BQ1291" s="72">
        <v>52.563000000000002</v>
      </c>
      <c r="BR1291" s="72">
        <v>3.3380000000000001</v>
      </c>
      <c r="BS1291" s="12">
        <v>3422.5810000000001</v>
      </c>
      <c r="BT1291" s="72">
        <v>57.055999999999997</v>
      </c>
      <c r="BU1291" s="72">
        <v>3.052</v>
      </c>
      <c r="BV1291" s="12">
        <v>5998.625</v>
      </c>
      <c r="BW1291" s="72">
        <v>100</v>
      </c>
      <c r="BX1291" s="72">
        <v>2.8530000000000002</v>
      </c>
      <c r="BY1291" s="13"/>
      <c r="BZ1291" s="13"/>
    </row>
    <row r="1292" spans="1:78" ht="12.75" customHeight="1">
      <c r="A1292" s="122" t="s">
        <v>44</v>
      </c>
      <c r="B1292" s="71" t="s">
        <v>76</v>
      </c>
      <c r="C1292" s="71" t="s">
        <v>26</v>
      </c>
      <c r="D1292" s="34">
        <v>46174</v>
      </c>
      <c r="E1292" s="12">
        <v>1955.81</v>
      </c>
      <c r="F1292" s="72">
        <v>28.821999999999999</v>
      </c>
      <c r="G1292" s="72">
        <v>4.7249999999999996</v>
      </c>
      <c r="H1292" s="12">
        <v>128.232</v>
      </c>
      <c r="I1292" s="72">
        <v>1.89</v>
      </c>
      <c r="J1292" s="72">
        <v>24.655000000000001</v>
      </c>
      <c r="K1292" s="12">
        <v>65.165000000000006</v>
      </c>
      <c r="L1292" s="72">
        <v>0.96</v>
      </c>
      <c r="M1292" s="72">
        <v>36.122999999999998</v>
      </c>
      <c r="N1292" s="12">
        <v>193.39599999999999</v>
      </c>
      <c r="O1292" s="72">
        <v>2.85</v>
      </c>
      <c r="P1292" s="72">
        <v>19.568999999999999</v>
      </c>
      <c r="Q1292" s="12">
        <v>31.748999999999999</v>
      </c>
      <c r="R1292" s="72">
        <v>0.46800000000000003</v>
      </c>
      <c r="S1292" s="72">
        <v>40.087000000000003</v>
      </c>
      <c r="T1292" s="12">
        <v>225.14500000000001</v>
      </c>
      <c r="U1292" s="72">
        <v>3.3180000000000001</v>
      </c>
      <c r="V1292" s="72">
        <v>18.588999999999999</v>
      </c>
      <c r="W1292" s="12">
        <v>851.64300000000003</v>
      </c>
      <c r="X1292" s="72">
        <v>12.55</v>
      </c>
      <c r="Y1292" s="72">
        <v>7.4969999999999999</v>
      </c>
      <c r="Z1292" s="12">
        <v>1076.788</v>
      </c>
      <c r="AA1292" s="72">
        <v>15.868</v>
      </c>
      <c r="AB1292" s="72">
        <v>6.7359999999999998</v>
      </c>
      <c r="AC1292" s="12">
        <v>3032.5970000000002</v>
      </c>
      <c r="AD1292" s="72">
        <v>44.691000000000003</v>
      </c>
      <c r="AE1292" s="72">
        <v>3.9209999999999998</v>
      </c>
      <c r="AF1292" s="12">
        <v>27.146999999999998</v>
      </c>
      <c r="AG1292" s="72">
        <v>0.4</v>
      </c>
      <c r="AH1292" s="72">
        <v>66.174000000000007</v>
      </c>
      <c r="AI1292" s="12">
        <v>162.68799999999999</v>
      </c>
      <c r="AJ1292" s="72">
        <v>2.3969999999999998</v>
      </c>
      <c r="AK1292" s="72">
        <v>20.684999999999999</v>
      </c>
      <c r="AL1292" s="12">
        <v>189.834</v>
      </c>
      <c r="AM1292" s="72">
        <v>2.798</v>
      </c>
      <c r="AN1292" s="72">
        <v>19.373999999999999</v>
      </c>
      <c r="AO1292" s="12">
        <v>3222.4319999999998</v>
      </c>
      <c r="AP1292" s="72">
        <v>47.488</v>
      </c>
      <c r="AQ1292" s="72">
        <v>3.7970000000000002</v>
      </c>
      <c r="AR1292" s="12">
        <v>73.754000000000005</v>
      </c>
      <c r="AS1292" s="72">
        <v>1.087</v>
      </c>
      <c r="AT1292" s="72">
        <v>43.026000000000003</v>
      </c>
      <c r="AU1292" s="12">
        <v>15.97</v>
      </c>
      <c r="AV1292" s="72">
        <v>0.23499999999999999</v>
      </c>
      <c r="AW1292" s="72">
        <v>40.962000000000003</v>
      </c>
      <c r="AX1292" s="12">
        <v>273.40199999999999</v>
      </c>
      <c r="AY1292" s="72">
        <v>4.0289999999999999</v>
      </c>
      <c r="AZ1292" s="72">
        <v>13.35</v>
      </c>
      <c r="BA1292" s="12">
        <v>289.37099999999998</v>
      </c>
      <c r="BB1292" s="72">
        <v>4.2640000000000002</v>
      </c>
      <c r="BC1292" s="72">
        <v>12.772</v>
      </c>
      <c r="BD1292" s="12">
        <v>71.576999999999998</v>
      </c>
      <c r="BE1292" s="72">
        <v>1.0549999999999999</v>
      </c>
      <c r="BF1292" s="72">
        <v>30.286999999999999</v>
      </c>
      <c r="BG1292" s="12">
        <v>360.94799999999998</v>
      </c>
      <c r="BH1292" s="72">
        <v>5.319</v>
      </c>
      <c r="BI1292" s="72">
        <v>11.989000000000001</v>
      </c>
      <c r="BJ1292" s="12">
        <v>967.39499999999998</v>
      </c>
      <c r="BK1292" s="72">
        <v>14.256</v>
      </c>
      <c r="BL1292" s="72">
        <v>7.53</v>
      </c>
      <c r="BM1292" s="12">
        <v>2161.2420000000002</v>
      </c>
      <c r="BN1292" s="72">
        <v>31.85</v>
      </c>
      <c r="BO1292" s="72">
        <v>3.6160000000000001</v>
      </c>
      <c r="BP1292" s="12">
        <v>3128.6370000000002</v>
      </c>
      <c r="BQ1292" s="72">
        <v>46.106000000000002</v>
      </c>
      <c r="BR1292" s="72">
        <v>2.9009999999999998</v>
      </c>
      <c r="BS1292" s="12">
        <v>3563.3389999999999</v>
      </c>
      <c r="BT1292" s="72">
        <v>52.512</v>
      </c>
      <c r="BU1292" s="72">
        <v>2.9159999999999999</v>
      </c>
      <c r="BV1292" s="12">
        <v>6785.7709999999997</v>
      </c>
      <c r="BW1292" s="72">
        <v>100</v>
      </c>
      <c r="BX1292" s="72">
        <v>2.6859999999999999</v>
      </c>
      <c r="BY1292" s="13"/>
      <c r="BZ1292" s="13"/>
    </row>
    <row r="1293" spans="1:78" ht="12.75" customHeight="1">
      <c r="A1293" s="122" t="s">
        <v>44</v>
      </c>
      <c r="B1293" s="71" t="s">
        <v>76</v>
      </c>
      <c r="C1293" s="71" t="s">
        <v>24</v>
      </c>
      <c r="D1293" s="34">
        <v>41883</v>
      </c>
      <c r="E1293" s="12">
        <v>0</v>
      </c>
      <c r="F1293" s="72">
        <v>0</v>
      </c>
      <c r="G1293" s="72">
        <v>0</v>
      </c>
      <c r="H1293" s="12">
        <v>0</v>
      </c>
      <c r="I1293" s="72">
        <v>0</v>
      </c>
      <c r="J1293" s="72">
        <v>0</v>
      </c>
      <c r="K1293" s="12">
        <v>0</v>
      </c>
      <c r="L1293" s="72">
        <v>0</v>
      </c>
      <c r="M1293" s="72">
        <v>0</v>
      </c>
      <c r="N1293" s="12">
        <v>0</v>
      </c>
      <c r="O1293" s="72">
        <v>0</v>
      </c>
      <c r="P1293" s="72">
        <v>0</v>
      </c>
      <c r="Q1293" s="12">
        <v>0</v>
      </c>
      <c r="R1293" s="72">
        <v>0</v>
      </c>
      <c r="S1293" s="72">
        <v>0</v>
      </c>
      <c r="T1293" s="12">
        <v>0</v>
      </c>
      <c r="U1293" s="72">
        <v>0</v>
      </c>
      <c r="V1293" s="72">
        <v>0</v>
      </c>
      <c r="W1293" s="12">
        <v>0</v>
      </c>
      <c r="X1293" s="72">
        <v>0</v>
      </c>
      <c r="Y1293" s="72">
        <v>0</v>
      </c>
      <c r="Z1293" s="12">
        <v>0</v>
      </c>
      <c r="AA1293" s="72">
        <v>0</v>
      </c>
      <c r="AB1293" s="72">
        <v>0</v>
      </c>
      <c r="AC1293" s="12">
        <v>0</v>
      </c>
      <c r="AD1293" s="72">
        <v>0</v>
      </c>
      <c r="AE1293" s="72">
        <v>0</v>
      </c>
      <c r="AF1293" s="12">
        <v>0</v>
      </c>
      <c r="AG1293" s="72">
        <v>0</v>
      </c>
      <c r="AH1293" s="72">
        <v>0</v>
      </c>
      <c r="AI1293" s="12">
        <v>0</v>
      </c>
      <c r="AJ1293" s="72">
        <v>0</v>
      </c>
      <c r="AK1293" s="72">
        <v>0</v>
      </c>
      <c r="AL1293" s="12">
        <v>0</v>
      </c>
      <c r="AM1293" s="72">
        <v>0</v>
      </c>
      <c r="AN1293" s="72">
        <v>0</v>
      </c>
      <c r="AO1293" s="12">
        <v>0</v>
      </c>
      <c r="AP1293" s="72">
        <v>0</v>
      </c>
      <c r="AQ1293" s="72">
        <v>0</v>
      </c>
      <c r="AR1293" s="12">
        <v>0</v>
      </c>
      <c r="AS1293" s="72">
        <v>0</v>
      </c>
      <c r="AT1293" s="72">
        <v>0</v>
      </c>
      <c r="AU1293" s="12">
        <v>0</v>
      </c>
      <c r="AV1293" s="72">
        <v>0</v>
      </c>
      <c r="AW1293" s="72">
        <v>0</v>
      </c>
      <c r="AX1293" s="12">
        <v>0</v>
      </c>
      <c r="AY1293" s="72">
        <v>0</v>
      </c>
      <c r="AZ1293" s="72">
        <v>0</v>
      </c>
      <c r="BA1293" s="12">
        <v>0</v>
      </c>
      <c r="BB1293" s="72">
        <v>0</v>
      </c>
      <c r="BC1293" s="72">
        <v>0</v>
      </c>
      <c r="BD1293" s="12">
        <v>0</v>
      </c>
      <c r="BE1293" s="72">
        <v>0</v>
      </c>
      <c r="BF1293" s="72">
        <v>0</v>
      </c>
      <c r="BG1293" s="12">
        <v>0</v>
      </c>
      <c r="BH1293" s="72">
        <v>0</v>
      </c>
      <c r="BI1293" s="72">
        <v>0</v>
      </c>
      <c r="BJ1293" s="12">
        <v>0</v>
      </c>
      <c r="BK1293" s="72">
        <v>0</v>
      </c>
      <c r="BL1293" s="72">
        <v>0</v>
      </c>
      <c r="BM1293" s="12">
        <v>0</v>
      </c>
      <c r="BN1293" s="72">
        <v>0</v>
      </c>
      <c r="BO1293" s="72">
        <v>0</v>
      </c>
      <c r="BP1293" s="12">
        <v>0</v>
      </c>
      <c r="BQ1293" s="72">
        <v>0</v>
      </c>
      <c r="BR1293" s="72">
        <v>0</v>
      </c>
      <c r="BS1293" s="12">
        <v>0</v>
      </c>
      <c r="BT1293" s="72">
        <v>0</v>
      </c>
      <c r="BU1293" s="72">
        <v>0</v>
      </c>
      <c r="BV1293" s="12">
        <v>0</v>
      </c>
      <c r="BW1293" s="72">
        <v>0</v>
      </c>
      <c r="BX1293" s="72">
        <v>0</v>
      </c>
      <c r="BY1293" s="13"/>
      <c r="BZ1293" s="13"/>
    </row>
    <row r="1294" spans="1:78" ht="12.75" customHeight="1">
      <c r="A1294" s="122" t="s">
        <v>44</v>
      </c>
      <c r="B1294" s="71" t="s">
        <v>76</v>
      </c>
      <c r="C1294" s="71" t="s">
        <v>24</v>
      </c>
      <c r="D1294" s="34">
        <v>41974</v>
      </c>
      <c r="E1294" s="12">
        <v>0</v>
      </c>
      <c r="F1294" s="72">
        <v>0</v>
      </c>
      <c r="G1294" s="72">
        <v>0</v>
      </c>
      <c r="H1294" s="12">
        <v>0</v>
      </c>
      <c r="I1294" s="72">
        <v>0</v>
      </c>
      <c r="J1294" s="72">
        <v>0</v>
      </c>
      <c r="K1294" s="12">
        <v>0</v>
      </c>
      <c r="L1294" s="72">
        <v>0</v>
      </c>
      <c r="M1294" s="72">
        <v>0</v>
      </c>
      <c r="N1294" s="12">
        <v>0</v>
      </c>
      <c r="O1294" s="72">
        <v>0</v>
      </c>
      <c r="P1294" s="72">
        <v>0</v>
      </c>
      <c r="Q1294" s="12">
        <v>0</v>
      </c>
      <c r="R1294" s="72">
        <v>0</v>
      </c>
      <c r="S1294" s="72">
        <v>0</v>
      </c>
      <c r="T1294" s="12">
        <v>0</v>
      </c>
      <c r="U1294" s="72">
        <v>0</v>
      </c>
      <c r="V1294" s="72">
        <v>0</v>
      </c>
      <c r="W1294" s="12">
        <v>0</v>
      </c>
      <c r="X1294" s="72">
        <v>0</v>
      </c>
      <c r="Y1294" s="72">
        <v>0</v>
      </c>
      <c r="Z1294" s="12">
        <v>0</v>
      </c>
      <c r="AA1294" s="72">
        <v>0</v>
      </c>
      <c r="AB1294" s="72">
        <v>0</v>
      </c>
      <c r="AC1294" s="12">
        <v>0</v>
      </c>
      <c r="AD1294" s="72">
        <v>0</v>
      </c>
      <c r="AE1294" s="72">
        <v>0</v>
      </c>
      <c r="AF1294" s="12">
        <v>0</v>
      </c>
      <c r="AG1294" s="72">
        <v>0</v>
      </c>
      <c r="AH1294" s="72">
        <v>0</v>
      </c>
      <c r="AI1294" s="12">
        <v>0</v>
      </c>
      <c r="AJ1294" s="72">
        <v>0</v>
      </c>
      <c r="AK1294" s="72">
        <v>0</v>
      </c>
      <c r="AL1294" s="12">
        <v>0</v>
      </c>
      <c r="AM1294" s="72">
        <v>0</v>
      </c>
      <c r="AN1294" s="72">
        <v>0</v>
      </c>
      <c r="AO1294" s="12">
        <v>0</v>
      </c>
      <c r="AP1294" s="72">
        <v>0</v>
      </c>
      <c r="AQ1294" s="72">
        <v>0</v>
      </c>
      <c r="AR1294" s="12">
        <v>0</v>
      </c>
      <c r="AS1294" s="72">
        <v>0</v>
      </c>
      <c r="AT1294" s="72">
        <v>0</v>
      </c>
      <c r="AU1294" s="12">
        <v>0</v>
      </c>
      <c r="AV1294" s="72">
        <v>0</v>
      </c>
      <c r="AW1294" s="72">
        <v>0</v>
      </c>
      <c r="AX1294" s="12">
        <v>0</v>
      </c>
      <c r="AY1294" s="72">
        <v>0</v>
      </c>
      <c r="AZ1294" s="72">
        <v>0</v>
      </c>
      <c r="BA1294" s="12">
        <v>0</v>
      </c>
      <c r="BB1294" s="72">
        <v>0</v>
      </c>
      <c r="BC1294" s="72">
        <v>0</v>
      </c>
      <c r="BD1294" s="12">
        <v>0</v>
      </c>
      <c r="BE1294" s="72">
        <v>0</v>
      </c>
      <c r="BF1294" s="72">
        <v>0</v>
      </c>
      <c r="BG1294" s="12">
        <v>0</v>
      </c>
      <c r="BH1294" s="72">
        <v>0</v>
      </c>
      <c r="BI1294" s="72">
        <v>0</v>
      </c>
      <c r="BJ1294" s="12">
        <v>0</v>
      </c>
      <c r="BK1294" s="72">
        <v>0</v>
      </c>
      <c r="BL1294" s="72">
        <v>0</v>
      </c>
      <c r="BM1294" s="12">
        <v>0</v>
      </c>
      <c r="BN1294" s="72">
        <v>0</v>
      </c>
      <c r="BO1294" s="72">
        <v>0</v>
      </c>
      <c r="BP1294" s="12">
        <v>0</v>
      </c>
      <c r="BQ1294" s="72">
        <v>0</v>
      </c>
      <c r="BR1294" s="72">
        <v>0</v>
      </c>
      <c r="BS1294" s="12">
        <v>0</v>
      </c>
      <c r="BT1294" s="72">
        <v>0</v>
      </c>
      <c r="BU1294" s="72">
        <v>0</v>
      </c>
      <c r="BV1294" s="12">
        <v>0</v>
      </c>
      <c r="BW1294" s="72">
        <v>0</v>
      </c>
      <c r="BX1294" s="72">
        <v>0</v>
      </c>
      <c r="BY1294" s="13"/>
      <c r="BZ1294" s="13"/>
    </row>
    <row r="1295" spans="1:78" ht="12.75" customHeight="1">
      <c r="A1295" s="122" t="s">
        <v>44</v>
      </c>
      <c r="B1295" s="71" t="s">
        <v>76</v>
      </c>
      <c r="C1295" s="71" t="s">
        <v>24</v>
      </c>
      <c r="D1295" s="34">
        <v>42064</v>
      </c>
      <c r="E1295" s="12">
        <v>0</v>
      </c>
      <c r="F1295" s="72">
        <v>0</v>
      </c>
      <c r="G1295" s="72">
        <v>0</v>
      </c>
      <c r="H1295" s="12">
        <v>0</v>
      </c>
      <c r="I1295" s="72">
        <v>0</v>
      </c>
      <c r="J1295" s="72">
        <v>0</v>
      </c>
      <c r="K1295" s="12">
        <v>0</v>
      </c>
      <c r="L1295" s="72">
        <v>0</v>
      </c>
      <c r="M1295" s="72">
        <v>0</v>
      </c>
      <c r="N1295" s="12">
        <v>0</v>
      </c>
      <c r="O1295" s="72">
        <v>0</v>
      </c>
      <c r="P1295" s="72">
        <v>0</v>
      </c>
      <c r="Q1295" s="12">
        <v>0</v>
      </c>
      <c r="R1295" s="72">
        <v>0</v>
      </c>
      <c r="S1295" s="72">
        <v>0</v>
      </c>
      <c r="T1295" s="12">
        <v>0</v>
      </c>
      <c r="U1295" s="72">
        <v>0</v>
      </c>
      <c r="V1295" s="72">
        <v>0</v>
      </c>
      <c r="W1295" s="12">
        <v>0</v>
      </c>
      <c r="X1295" s="72">
        <v>0</v>
      </c>
      <c r="Y1295" s="72">
        <v>0</v>
      </c>
      <c r="Z1295" s="12">
        <v>0</v>
      </c>
      <c r="AA1295" s="72">
        <v>0</v>
      </c>
      <c r="AB1295" s="72">
        <v>0</v>
      </c>
      <c r="AC1295" s="12">
        <v>0</v>
      </c>
      <c r="AD1295" s="72">
        <v>0</v>
      </c>
      <c r="AE1295" s="72">
        <v>0</v>
      </c>
      <c r="AF1295" s="12">
        <v>0</v>
      </c>
      <c r="AG1295" s="72">
        <v>0</v>
      </c>
      <c r="AH1295" s="72">
        <v>0</v>
      </c>
      <c r="AI1295" s="12">
        <v>0</v>
      </c>
      <c r="AJ1295" s="72">
        <v>0</v>
      </c>
      <c r="AK1295" s="72">
        <v>0</v>
      </c>
      <c r="AL1295" s="12">
        <v>0</v>
      </c>
      <c r="AM1295" s="72">
        <v>0</v>
      </c>
      <c r="AN1295" s="72">
        <v>0</v>
      </c>
      <c r="AO1295" s="12">
        <v>0</v>
      </c>
      <c r="AP1295" s="72">
        <v>0</v>
      </c>
      <c r="AQ1295" s="72">
        <v>0</v>
      </c>
      <c r="AR1295" s="12">
        <v>0</v>
      </c>
      <c r="AS1295" s="72">
        <v>0</v>
      </c>
      <c r="AT1295" s="72">
        <v>0</v>
      </c>
      <c r="AU1295" s="12">
        <v>0</v>
      </c>
      <c r="AV1295" s="72">
        <v>0</v>
      </c>
      <c r="AW1295" s="72">
        <v>0</v>
      </c>
      <c r="AX1295" s="12">
        <v>0</v>
      </c>
      <c r="AY1295" s="72">
        <v>0</v>
      </c>
      <c r="AZ1295" s="72">
        <v>0</v>
      </c>
      <c r="BA1295" s="12">
        <v>0</v>
      </c>
      <c r="BB1295" s="72">
        <v>0</v>
      </c>
      <c r="BC1295" s="72">
        <v>0</v>
      </c>
      <c r="BD1295" s="12">
        <v>0</v>
      </c>
      <c r="BE1295" s="72">
        <v>0</v>
      </c>
      <c r="BF1295" s="72">
        <v>0</v>
      </c>
      <c r="BG1295" s="12">
        <v>0</v>
      </c>
      <c r="BH1295" s="72">
        <v>0</v>
      </c>
      <c r="BI1295" s="72">
        <v>0</v>
      </c>
      <c r="BJ1295" s="12">
        <v>0</v>
      </c>
      <c r="BK1295" s="72">
        <v>0</v>
      </c>
      <c r="BL1295" s="72">
        <v>0</v>
      </c>
      <c r="BM1295" s="12">
        <v>0</v>
      </c>
      <c r="BN1295" s="72">
        <v>0</v>
      </c>
      <c r="BO1295" s="72">
        <v>0</v>
      </c>
      <c r="BP1295" s="12">
        <v>0</v>
      </c>
      <c r="BQ1295" s="72">
        <v>0</v>
      </c>
      <c r="BR1295" s="72">
        <v>0</v>
      </c>
      <c r="BS1295" s="12">
        <v>0</v>
      </c>
      <c r="BT1295" s="72">
        <v>0</v>
      </c>
      <c r="BU1295" s="72">
        <v>0</v>
      </c>
      <c r="BV1295" s="12">
        <v>0</v>
      </c>
      <c r="BW1295" s="72">
        <v>0</v>
      </c>
      <c r="BX1295" s="72">
        <v>0</v>
      </c>
      <c r="BY1295" s="13"/>
      <c r="BZ1295" s="13"/>
    </row>
    <row r="1296" spans="1:78" ht="12.75" customHeight="1">
      <c r="A1296" s="122" t="s">
        <v>44</v>
      </c>
      <c r="B1296" s="71" t="s">
        <v>76</v>
      </c>
      <c r="C1296" s="71" t="s">
        <v>24</v>
      </c>
      <c r="D1296" s="34">
        <v>42156</v>
      </c>
      <c r="E1296" s="12">
        <v>0</v>
      </c>
      <c r="F1296" s="72">
        <v>0</v>
      </c>
      <c r="G1296" s="72">
        <v>0</v>
      </c>
      <c r="H1296" s="12">
        <v>0</v>
      </c>
      <c r="I1296" s="72">
        <v>0</v>
      </c>
      <c r="J1296" s="72">
        <v>0</v>
      </c>
      <c r="K1296" s="12">
        <v>0</v>
      </c>
      <c r="L1296" s="72">
        <v>0</v>
      </c>
      <c r="M1296" s="72">
        <v>0</v>
      </c>
      <c r="N1296" s="12">
        <v>0</v>
      </c>
      <c r="O1296" s="72">
        <v>0</v>
      </c>
      <c r="P1296" s="72">
        <v>0</v>
      </c>
      <c r="Q1296" s="12">
        <v>0</v>
      </c>
      <c r="R1296" s="72">
        <v>0</v>
      </c>
      <c r="S1296" s="72">
        <v>0</v>
      </c>
      <c r="T1296" s="12">
        <v>0</v>
      </c>
      <c r="U1296" s="72">
        <v>0</v>
      </c>
      <c r="V1296" s="72">
        <v>0</v>
      </c>
      <c r="W1296" s="12">
        <v>0</v>
      </c>
      <c r="X1296" s="72">
        <v>0</v>
      </c>
      <c r="Y1296" s="72">
        <v>0</v>
      </c>
      <c r="Z1296" s="12">
        <v>0</v>
      </c>
      <c r="AA1296" s="72">
        <v>0</v>
      </c>
      <c r="AB1296" s="72">
        <v>0</v>
      </c>
      <c r="AC1296" s="12">
        <v>0</v>
      </c>
      <c r="AD1296" s="72">
        <v>0</v>
      </c>
      <c r="AE1296" s="72">
        <v>0</v>
      </c>
      <c r="AF1296" s="12">
        <v>0</v>
      </c>
      <c r="AG1296" s="72">
        <v>0</v>
      </c>
      <c r="AH1296" s="72">
        <v>0</v>
      </c>
      <c r="AI1296" s="12">
        <v>0</v>
      </c>
      <c r="AJ1296" s="72">
        <v>0</v>
      </c>
      <c r="AK1296" s="72">
        <v>0</v>
      </c>
      <c r="AL1296" s="12">
        <v>0</v>
      </c>
      <c r="AM1296" s="72">
        <v>0</v>
      </c>
      <c r="AN1296" s="72">
        <v>0</v>
      </c>
      <c r="AO1296" s="12">
        <v>0</v>
      </c>
      <c r="AP1296" s="72">
        <v>0</v>
      </c>
      <c r="AQ1296" s="72">
        <v>0</v>
      </c>
      <c r="AR1296" s="12">
        <v>0</v>
      </c>
      <c r="AS1296" s="72">
        <v>0</v>
      </c>
      <c r="AT1296" s="72">
        <v>0</v>
      </c>
      <c r="AU1296" s="12">
        <v>0</v>
      </c>
      <c r="AV1296" s="72">
        <v>0</v>
      </c>
      <c r="AW1296" s="72">
        <v>0</v>
      </c>
      <c r="AX1296" s="12">
        <v>0</v>
      </c>
      <c r="AY1296" s="72">
        <v>0</v>
      </c>
      <c r="AZ1296" s="72">
        <v>0</v>
      </c>
      <c r="BA1296" s="12">
        <v>0</v>
      </c>
      <c r="BB1296" s="72">
        <v>0</v>
      </c>
      <c r="BC1296" s="72">
        <v>0</v>
      </c>
      <c r="BD1296" s="12">
        <v>0</v>
      </c>
      <c r="BE1296" s="72">
        <v>0</v>
      </c>
      <c r="BF1296" s="72">
        <v>0</v>
      </c>
      <c r="BG1296" s="12">
        <v>0</v>
      </c>
      <c r="BH1296" s="72">
        <v>0</v>
      </c>
      <c r="BI1296" s="72">
        <v>0</v>
      </c>
      <c r="BJ1296" s="12">
        <v>0</v>
      </c>
      <c r="BK1296" s="72">
        <v>0</v>
      </c>
      <c r="BL1296" s="72">
        <v>0</v>
      </c>
      <c r="BM1296" s="12">
        <v>0</v>
      </c>
      <c r="BN1296" s="72">
        <v>0</v>
      </c>
      <c r="BO1296" s="72">
        <v>0</v>
      </c>
      <c r="BP1296" s="12">
        <v>0</v>
      </c>
      <c r="BQ1296" s="72">
        <v>0</v>
      </c>
      <c r="BR1296" s="72">
        <v>0</v>
      </c>
      <c r="BS1296" s="12">
        <v>0</v>
      </c>
      <c r="BT1296" s="72">
        <v>0</v>
      </c>
      <c r="BU1296" s="72">
        <v>0</v>
      </c>
      <c r="BV1296" s="12">
        <v>0</v>
      </c>
      <c r="BW1296" s="72">
        <v>0</v>
      </c>
      <c r="BX1296" s="72">
        <v>0</v>
      </c>
      <c r="BY1296" s="13"/>
      <c r="BZ1296" s="13"/>
    </row>
    <row r="1297" spans="1:78" ht="12.75" customHeight="1">
      <c r="A1297" s="122" t="s">
        <v>44</v>
      </c>
      <c r="B1297" s="71" t="s">
        <v>76</v>
      </c>
      <c r="C1297" s="71" t="s">
        <v>24</v>
      </c>
      <c r="D1297" s="34">
        <v>42614</v>
      </c>
      <c r="E1297" s="12">
        <v>0</v>
      </c>
      <c r="F1297" s="72">
        <v>0</v>
      </c>
      <c r="G1297" s="72">
        <v>0</v>
      </c>
      <c r="H1297" s="12">
        <v>0</v>
      </c>
      <c r="I1297" s="72">
        <v>0</v>
      </c>
      <c r="J1297" s="72">
        <v>0</v>
      </c>
      <c r="K1297" s="12">
        <v>0</v>
      </c>
      <c r="L1297" s="72">
        <v>0</v>
      </c>
      <c r="M1297" s="72">
        <v>0</v>
      </c>
      <c r="N1297" s="12">
        <v>0</v>
      </c>
      <c r="O1297" s="72">
        <v>0</v>
      </c>
      <c r="P1297" s="72">
        <v>0</v>
      </c>
      <c r="Q1297" s="12">
        <v>0</v>
      </c>
      <c r="R1297" s="72">
        <v>0</v>
      </c>
      <c r="S1297" s="72">
        <v>0</v>
      </c>
      <c r="T1297" s="12">
        <v>0</v>
      </c>
      <c r="U1297" s="72">
        <v>0</v>
      </c>
      <c r="V1297" s="72">
        <v>0</v>
      </c>
      <c r="W1297" s="12">
        <v>0</v>
      </c>
      <c r="X1297" s="72">
        <v>0</v>
      </c>
      <c r="Y1297" s="72">
        <v>0</v>
      </c>
      <c r="Z1297" s="12">
        <v>0</v>
      </c>
      <c r="AA1297" s="72">
        <v>0</v>
      </c>
      <c r="AB1297" s="72">
        <v>0</v>
      </c>
      <c r="AC1297" s="12">
        <v>0</v>
      </c>
      <c r="AD1297" s="72">
        <v>0</v>
      </c>
      <c r="AE1297" s="72">
        <v>0</v>
      </c>
      <c r="AF1297" s="12">
        <v>0</v>
      </c>
      <c r="AG1297" s="72">
        <v>0</v>
      </c>
      <c r="AH1297" s="72">
        <v>0</v>
      </c>
      <c r="AI1297" s="12">
        <v>0</v>
      </c>
      <c r="AJ1297" s="72">
        <v>0</v>
      </c>
      <c r="AK1297" s="72">
        <v>0</v>
      </c>
      <c r="AL1297" s="12">
        <v>0</v>
      </c>
      <c r="AM1297" s="72">
        <v>0</v>
      </c>
      <c r="AN1297" s="72">
        <v>0</v>
      </c>
      <c r="AO1297" s="12">
        <v>0</v>
      </c>
      <c r="AP1297" s="72">
        <v>0</v>
      </c>
      <c r="AQ1297" s="72">
        <v>0</v>
      </c>
      <c r="AR1297" s="12">
        <v>0</v>
      </c>
      <c r="AS1297" s="72">
        <v>0</v>
      </c>
      <c r="AT1297" s="72">
        <v>0</v>
      </c>
      <c r="AU1297" s="12">
        <v>0</v>
      </c>
      <c r="AV1297" s="72">
        <v>0</v>
      </c>
      <c r="AW1297" s="72">
        <v>0</v>
      </c>
      <c r="AX1297" s="12">
        <v>0</v>
      </c>
      <c r="AY1297" s="72">
        <v>0</v>
      </c>
      <c r="AZ1297" s="72">
        <v>0</v>
      </c>
      <c r="BA1297" s="12">
        <v>0</v>
      </c>
      <c r="BB1297" s="72">
        <v>0</v>
      </c>
      <c r="BC1297" s="72">
        <v>0</v>
      </c>
      <c r="BD1297" s="12">
        <v>0</v>
      </c>
      <c r="BE1297" s="72">
        <v>0</v>
      </c>
      <c r="BF1297" s="72">
        <v>0</v>
      </c>
      <c r="BG1297" s="12">
        <v>0</v>
      </c>
      <c r="BH1297" s="72">
        <v>0</v>
      </c>
      <c r="BI1297" s="72">
        <v>0</v>
      </c>
      <c r="BJ1297" s="12">
        <v>0</v>
      </c>
      <c r="BK1297" s="72">
        <v>0</v>
      </c>
      <c r="BL1297" s="72">
        <v>0</v>
      </c>
      <c r="BM1297" s="12">
        <v>0</v>
      </c>
      <c r="BN1297" s="72">
        <v>0</v>
      </c>
      <c r="BO1297" s="72">
        <v>0</v>
      </c>
      <c r="BP1297" s="12">
        <v>0</v>
      </c>
      <c r="BQ1297" s="72">
        <v>0</v>
      </c>
      <c r="BR1297" s="72">
        <v>0</v>
      </c>
      <c r="BS1297" s="12">
        <v>0</v>
      </c>
      <c r="BT1297" s="72">
        <v>0</v>
      </c>
      <c r="BU1297" s="72">
        <v>0</v>
      </c>
      <c r="BV1297" s="12">
        <v>0</v>
      </c>
      <c r="BW1297" s="72">
        <v>0</v>
      </c>
      <c r="BX1297" s="72">
        <v>0</v>
      </c>
      <c r="BY1297" s="13"/>
      <c r="BZ1297" s="13"/>
    </row>
    <row r="1298" spans="1:78" ht="12.75" customHeight="1">
      <c r="A1298" s="122" t="s">
        <v>44</v>
      </c>
      <c r="B1298" s="71" t="s">
        <v>76</v>
      </c>
      <c r="C1298" s="71" t="s">
        <v>24</v>
      </c>
      <c r="D1298" s="34">
        <v>42705</v>
      </c>
      <c r="E1298" s="12">
        <v>0</v>
      </c>
      <c r="F1298" s="72">
        <v>0</v>
      </c>
      <c r="G1298" s="72">
        <v>0</v>
      </c>
      <c r="H1298" s="12">
        <v>0</v>
      </c>
      <c r="I1298" s="72">
        <v>0</v>
      </c>
      <c r="J1298" s="72">
        <v>0</v>
      </c>
      <c r="K1298" s="12">
        <v>0</v>
      </c>
      <c r="L1298" s="72">
        <v>0</v>
      </c>
      <c r="M1298" s="72">
        <v>0</v>
      </c>
      <c r="N1298" s="12">
        <v>0</v>
      </c>
      <c r="O1298" s="72">
        <v>0</v>
      </c>
      <c r="P1298" s="72">
        <v>0</v>
      </c>
      <c r="Q1298" s="12">
        <v>0</v>
      </c>
      <c r="R1298" s="72">
        <v>0</v>
      </c>
      <c r="S1298" s="72">
        <v>0</v>
      </c>
      <c r="T1298" s="12">
        <v>0</v>
      </c>
      <c r="U1298" s="72">
        <v>0</v>
      </c>
      <c r="V1298" s="72">
        <v>0</v>
      </c>
      <c r="W1298" s="12">
        <v>0</v>
      </c>
      <c r="X1298" s="72">
        <v>0</v>
      </c>
      <c r="Y1298" s="72">
        <v>0</v>
      </c>
      <c r="Z1298" s="12">
        <v>0</v>
      </c>
      <c r="AA1298" s="72">
        <v>0</v>
      </c>
      <c r="AB1298" s="72">
        <v>0</v>
      </c>
      <c r="AC1298" s="12">
        <v>0</v>
      </c>
      <c r="AD1298" s="72">
        <v>0</v>
      </c>
      <c r="AE1298" s="72">
        <v>0</v>
      </c>
      <c r="AF1298" s="12">
        <v>0</v>
      </c>
      <c r="AG1298" s="72">
        <v>0</v>
      </c>
      <c r="AH1298" s="72">
        <v>0</v>
      </c>
      <c r="AI1298" s="12">
        <v>0</v>
      </c>
      <c r="AJ1298" s="72">
        <v>0</v>
      </c>
      <c r="AK1298" s="72">
        <v>0</v>
      </c>
      <c r="AL1298" s="12">
        <v>0</v>
      </c>
      <c r="AM1298" s="72">
        <v>0</v>
      </c>
      <c r="AN1298" s="72">
        <v>0</v>
      </c>
      <c r="AO1298" s="12">
        <v>0</v>
      </c>
      <c r="AP1298" s="72">
        <v>0</v>
      </c>
      <c r="AQ1298" s="72">
        <v>0</v>
      </c>
      <c r="AR1298" s="12">
        <v>0</v>
      </c>
      <c r="AS1298" s="72">
        <v>0</v>
      </c>
      <c r="AT1298" s="72">
        <v>0</v>
      </c>
      <c r="AU1298" s="12">
        <v>0</v>
      </c>
      <c r="AV1298" s="72">
        <v>0</v>
      </c>
      <c r="AW1298" s="72">
        <v>0</v>
      </c>
      <c r="AX1298" s="12">
        <v>0</v>
      </c>
      <c r="AY1298" s="72">
        <v>0</v>
      </c>
      <c r="AZ1298" s="72">
        <v>0</v>
      </c>
      <c r="BA1298" s="12">
        <v>0</v>
      </c>
      <c r="BB1298" s="72">
        <v>0</v>
      </c>
      <c r="BC1298" s="72">
        <v>0</v>
      </c>
      <c r="BD1298" s="12">
        <v>0</v>
      </c>
      <c r="BE1298" s="72">
        <v>0</v>
      </c>
      <c r="BF1298" s="72">
        <v>0</v>
      </c>
      <c r="BG1298" s="12">
        <v>0</v>
      </c>
      <c r="BH1298" s="72">
        <v>0</v>
      </c>
      <c r="BI1298" s="72">
        <v>0</v>
      </c>
      <c r="BJ1298" s="12">
        <v>0</v>
      </c>
      <c r="BK1298" s="72">
        <v>0</v>
      </c>
      <c r="BL1298" s="72">
        <v>0</v>
      </c>
      <c r="BM1298" s="12">
        <v>0</v>
      </c>
      <c r="BN1298" s="72">
        <v>0</v>
      </c>
      <c r="BO1298" s="72">
        <v>0</v>
      </c>
      <c r="BP1298" s="12">
        <v>0</v>
      </c>
      <c r="BQ1298" s="72">
        <v>0</v>
      </c>
      <c r="BR1298" s="72">
        <v>0</v>
      </c>
      <c r="BS1298" s="12">
        <v>0</v>
      </c>
      <c r="BT1298" s="72">
        <v>0</v>
      </c>
      <c r="BU1298" s="72">
        <v>0</v>
      </c>
      <c r="BV1298" s="12">
        <v>0</v>
      </c>
      <c r="BW1298" s="72">
        <v>0</v>
      </c>
      <c r="BX1298" s="72">
        <v>0</v>
      </c>
      <c r="BY1298" s="13"/>
      <c r="BZ1298" s="13"/>
    </row>
    <row r="1299" spans="1:78" ht="12.75" customHeight="1">
      <c r="A1299" s="122" t="s">
        <v>44</v>
      </c>
      <c r="B1299" s="71" t="s">
        <v>76</v>
      </c>
      <c r="C1299" s="71" t="s">
        <v>24</v>
      </c>
      <c r="D1299" s="34">
        <v>42795</v>
      </c>
      <c r="E1299" s="12">
        <v>0</v>
      </c>
      <c r="F1299" s="72">
        <v>0</v>
      </c>
      <c r="G1299" s="72">
        <v>0</v>
      </c>
      <c r="H1299" s="12">
        <v>0</v>
      </c>
      <c r="I1299" s="72">
        <v>0</v>
      </c>
      <c r="J1299" s="72">
        <v>0</v>
      </c>
      <c r="K1299" s="12">
        <v>0</v>
      </c>
      <c r="L1299" s="72">
        <v>0</v>
      </c>
      <c r="M1299" s="72">
        <v>0</v>
      </c>
      <c r="N1299" s="12">
        <v>0</v>
      </c>
      <c r="O1299" s="72">
        <v>0</v>
      </c>
      <c r="P1299" s="72">
        <v>0</v>
      </c>
      <c r="Q1299" s="12">
        <v>0</v>
      </c>
      <c r="R1299" s="72">
        <v>0</v>
      </c>
      <c r="S1299" s="72">
        <v>0</v>
      </c>
      <c r="T1299" s="12">
        <v>0</v>
      </c>
      <c r="U1299" s="72">
        <v>0</v>
      </c>
      <c r="V1299" s="72">
        <v>0</v>
      </c>
      <c r="W1299" s="12">
        <v>0</v>
      </c>
      <c r="X1299" s="72">
        <v>0</v>
      </c>
      <c r="Y1299" s="72">
        <v>0</v>
      </c>
      <c r="Z1299" s="12">
        <v>0</v>
      </c>
      <c r="AA1299" s="72">
        <v>0</v>
      </c>
      <c r="AB1299" s="72">
        <v>0</v>
      </c>
      <c r="AC1299" s="12">
        <v>0</v>
      </c>
      <c r="AD1299" s="72">
        <v>0</v>
      </c>
      <c r="AE1299" s="72">
        <v>0</v>
      </c>
      <c r="AF1299" s="12">
        <v>0</v>
      </c>
      <c r="AG1299" s="72">
        <v>0</v>
      </c>
      <c r="AH1299" s="72">
        <v>0</v>
      </c>
      <c r="AI1299" s="12">
        <v>0</v>
      </c>
      <c r="AJ1299" s="72">
        <v>0</v>
      </c>
      <c r="AK1299" s="72">
        <v>0</v>
      </c>
      <c r="AL1299" s="12">
        <v>0</v>
      </c>
      <c r="AM1299" s="72">
        <v>0</v>
      </c>
      <c r="AN1299" s="72">
        <v>0</v>
      </c>
      <c r="AO1299" s="12">
        <v>0</v>
      </c>
      <c r="AP1299" s="72">
        <v>0</v>
      </c>
      <c r="AQ1299" s="72">
        <v>0</v>
      </c>
      <c r="AR1299" s="12">
        <v>0</v>
      </c>
      <c r="AS1299" s="72">
        <v>0</v>
      </c>
      <c r="AT1299" s="72">
        <v>0</v>
      </c>
      <c r="AU1299" s="12">
        <v>0</v>
      </c>
      <c r="AV1299" s="72">
        <v>0</v>
      </c>
      <c r="AW1299" s="72">
        <v>0</v>
      </c>
      <c r="AX1299" s="12">
        <v>0</v>
      </c>
      <c r="AY1299" s="72">
        <v>0</v>
      </c>
      <c r="AZ1299" s="72">
        <v>0</v>
      </c>
      <c r="BA1299" s="12">
        <v>0</v>
      </c>
      <c r="BB1299" s="72">
        <v>0</v>
      </c>
      <c r="BC1299" s="72">
        <v>0</v>
      </c>
      <c r="BD1299" s="12">
        <v>0</v>
      </c>
      <c r="BE1299" s="72">
        <v>0</v>
      </c>
      <c r="BF1299" s="72">
        <v>0</v>
      </c>
      <c r="BG1299" s="12">
        <v>0</v>
      </c>
      <c r="BH1299" s="72">
        <v>0</v>
      </c>
      <c r="BI1299" s="72">
        <v>0</v>
      </c>
      <c r="BJ1299" s="12">
        <v>0</v>
      </c>
      <c r="BK1299" s="72">
        <v>0</v>
      </c>
      <c r="BL1299" s="72">
        <v>0</v>
      </c>
      <c r="BM1299" s="12">
        <v>0</v>
      </c>
      <c r="BN1299" s="72">
        <v>0</v>
      </c>
      <c r="BO1299" s="72">
        <v>0</v>
      </c>
      <c r="BP1299" s="12">
        <v>0</v>
      </c>
      <c r="BQ1299" s="72">
        <v>0</v>
      </c>
      <c r="BR1299" s="72">
        <v>0</v>
      </c>
      <c r="BS1299" s="12">
        <v>0</v>
      </c>
      <c r="BT1299" s="72">
        <v>0</v>
      </c>
      <c r="BU1299" s="72">
        <v>0</v>
      </c>
      <c r="BV1299" s="12">
        <v>0</v>
      </c>
      <c r="BW1299" s="72">
        <v>0</v>
      </c>
      <c r="BX1299" s="72">
        <v>0</v>
      </c>
      <c r="BY1299" s="13"/>
      <c r="BZ1299" s="13"/>
    </row>
    <row r="1300" spans="1:78" ht="12.75" customHeight="1">
      <c r="A1300" s="122" t="s">
        <v>44</v>
      </c>
      <c r="B1300" s="71" t="s">
        <v>76</v>
      </c>
      <c r="C1300" s="71" t="s">
        <v>24</v>
      </c>
      <c r="D1300" s="34">
        <v>42887</v>
      </c>
      <c r="E1300" s="12">
        <v>0</v>
      </c>
      <c r="F1300" s="72">
        <v>0</v>
      </c>
      <c r="G1300" s="72">
        <v>0</v>
      </c>
      <c r="H1300" s="12">
        <v>0</v>
      </c>
      <c r="I1300" s="72">
        <v>0</v>
      </c>
      <c r="J1300" s="72">
        <v>0</v>
      </c>
      <c r="K1300" s="12">
        <v>0</v>
      </c>
      <c r="L1300" s="72">
        <v>0</v>
      </c>
      <c r="M1300" s="72">
        <v>0</v>
      </c>
      <c r="N1300" s="12">
        <v>0</v>
      </c>
      <c r="O1300" s="72">
        <v>0</v>
      </c>
      <c r="P1300" s="72">
        <v>0</v>
      </c>
      <c r="Q1300" s="12">
        <v>0</v>
      </c>
      <c r="R1300" s="72">
        <v>0</v>
      </c>
      <c r="S1300" s="72">
        <v>0</v>
      </c>
      <c r="T1300" s="12">
        <v>0</v>
      </c>
      <c r="U1300" s="72">
        <v>0</v>
      </c>
      <c r="V1300" s="72">
        <v>0</v>
      </c>
      <c r="W1300" s="12">
        <v>0</v>
      </c>
      <c r="X1300" s="72">
        <v>0</v>
      </c>
      <c r="Y1300" s="72">
        <v>0</v>
      </c>
      <c r="Z1300" s="12">
        <v>0</v>
      </c>
      <c r="AA1300" s="72">
        <v>0</v>
      </c>
      <c r="AB1300" s="72">
        <v>0</v>
      </c>
      <c r="AC1300" s="12">
        <v>0</v>
      </c>
      <c r="AD1300" s="72">
        <v>0</v>
      </c>
      <c r="AE1300" s="72">
        <v>0</v>
      </c>
      <c r="AF1300" s="12">
        <v>0</v>
      </c>
      <c r="AG1300" s="72">
        <v>0</v>
      </c>
      <c r="AH1300" s="72">
        <v>0</v>
      </c>
      <c r="AI1300" s="12">
        <v>0</v>
      </c>
      <c r="AJ1300" s="72">
        <v>0</v>
      </c>
      <c r="AK1300" s="72">
        <v>0</v>
      </c>
      <c r="AL1300" s="12">
        <v>0</v>
      </c>
      <c r="AM1300" s="72">
        <v>0</v>
      </c>
      <c r="AN1300" s="72">
        <v>0</v>
      </c>
      <c r="AO1300" s="12">
        <v>0</v>
      </c>
      <c r="AP1300" s="72">
        <v>0</v>
      </c>
      <c r="AQ1300" s="72">
        <v>0</v>
      </c>
      <c r="AR1300" s="12">
        <v>0</v>
      </c>
      <c r="AS1300" s="72">
        <v>0</v>
      </c>
      <c r="AT1300" s="72">
        <v>0</v>
      </c>
      <c r="AU1300" s="12">
        <v>0</v>
      </c>
      <c r="AV1300" s="72">
        <v>0</v>
      </c>
      <c r="AW1300" s="72">
        <v>0</v>
      </c>
      <c r="AX1300" s="12">
        <v>0</v>
      </c>
      <c r="AY1300" s="72">
        <v>0</v>
      </c>
      <c r="AZ1300" s="72">
        <v>0</v>
      </c>
      <c r="BA1300" s="12">
        <v>0</v>
      </c>
      <c r="BB1300" s="72">
        <v>0</v>
      </c>
      <c r="BC1300" s="72">
        <v>0</v>
      </c>
      <c r="BD1300" s="12">
        <v>0</v>
      </c>
      <c r="BE1300" s="72">
        <v>0</v>
      </c>
      <c r="BF1300" s="72">
        <v>0</v>
      </c>
      <c r="BG1300" s="12">
        <v>0</v>
      </c>
      <c r="BH1300" s="72">
        <v>0</v>
      </c>
      <c r="BI1300" s="72">
        <v>0</v>
      </c>
      <c r="BJ1300" s="12">
        <v>0</v>
      </c>
      <c r="BK1300" s="72">
        <v>0</v>
      </c>
      <c r="BL1300" s="72">
        <v>0</v>
      </c>
      <c r="BM1300" s="12">
        <v>0</v>
      </c>
      <c r="BN1300" s="72">
        <v>0</v>
      </c>
      <c r="BO1300" s="72">
        <v>0</v>
      </c>
      <c r="BP1300" s="12">
        <v>0</v>
      </c>
      <c r="BQ1300" s="72">
        <v>0</v>
      </c>
      <c r="BR1300" s="72">
        <v>0</v>
      </c>
      <c r="BS1300" s="12">
        <v>0</v>
      </c>
      <c r="BT1300" s="72">
        <v>0</v>
      </c>
      <c r="BU1300" s="72">
        <v>0</v>
      </c>
      <c r="BV1300" s="12">
        <v>0</v>
      </c>
      <c r="BW1300" s="72">
        <v>0</v>
      </c>
      <c r="BX1300" s="72">
        <v>0</v>
      </c>
      <c r="BY1300" s="13"/>
      <c r="BZ1300" s="13"/>
    </row>
    <row r="1301" spans="1:78" ht="12.75" customHeight="1">
      <c r="A1301" s="122" t="s">
        <v>44</v>
      </c>
      <c r="B1301" s="71" t="s">
        <v>76</v>
      </c>
      <c r="C1301" s="71" t="s">
        <v>24</v>
      </c>
      <c r="D1301" s="34">
        <v>43344</v>
      </c>
      <c r="E1301" s="12">
        <v>0</v>
      </c>
      <c r="F1301" s="72">
        <v>0</v>
      </c>
      <c r="G1301" s="72">
        <v>0</v>
      </c>
      <c r="H1301" s="12">
        <v>0</v>
      </c>
      <c r="I1301" s="72">
        <v>0</v>
      </c>
      <c r="J1301" s="72">
        <v>0</v>
      </c>
      <c r="K1301" s="12">
        <v>0</v>
      </c>
      <c r="L1301" s="72">
        <v>0</v>
      </c>
      <c r="M1301" s="72">
        <v>0</v>
      </c>
      <c r="N1301" s="12">
        <v>0</v>
      </c>
      <c r="O1301" s="72">
        <v>0</v>
      </c>
      <c r="P1301" s="72">
        <v>0</v>
      </c>
      <c r="Q1301" s="12">
        <v>0</v>
      </c>
      <c r="R1301" s="72">
        <v>0</v>
      </c>
      <c r="S1301" s="72">
        <v>0</v>
      </c>
      <c r="T1301" s="12">
        <v>0</v>
      </c>
      <c r="U1301" s="72">
        <v>0</v>
      </c>
      <c r="V1301" s="72">
        <v>0</v>
      </c>
      <c r="W1301" s="12">
        <v>0</v>
      </c>
      <c r="X1301" s="72">
        <v>0</v>
      </c>
      <c r="Y1301" s="72">
        <v>0</v>
      </c>
      <c r="Z1301" s="12">
        <v>0</v>
      </c>
      <c r="AA1301" s="72">
        <v>0</v>
      </c>
      <c r="AB1301" s="72">
        <v>0</v>
      </c>
      <c r="AC1301" s="12">
        <v>0</v>
      </c>
      <c r="AD1301" s="72">
        <v>0</v>
      </c>
      <c r="AE1301" s="72">
        <v>0</v>
      </c>
      <c r="AF1301" s="12">
        <v>0</v>
      </c>
      <c r="AG1301" s="72">
        <v>0</v>
      </c>
      <c r="AH1301" s="72">
        <v>0</v>
      </c>
      <c r="AI1301" s="12">
        <v>0</v>
      </c>
      <c r="AJ1301" s="72">
        <v>0</v>
      </c>
      <c r="AK1301" s="72">
        <v>0</v>
      </c>
      <c r="AL1301" s="12">
        <v>0</v>
      </c>
      <c r="AM1301" s="72">
        <v>0</v>
      </c>
      <c r="AN1301" s="72">
        <v>0</v>
      </c>
      <c r="AO1301" s="12">
        <v>0</v>
      </c>
      <c r="AP1301" s="72">
        <v>0</v>
      </c>
      <c r="AQ1301" s="72">
        <v>0</v>
      </c>
      <c r="AR1301" s="12">
        <v>0</v>
      </c>
      <c r="AS1301" s="72">
        <v>0</v>
      </c>
      <c r="AT1301" s="72">
        <v>0</v>
      </c>
      <c r="AU1301" s="12">
        <v>0</v>
      </c>
      <c r="AV1301" s="72">
        <v>0</v>
      </c>
      <c r="AW1301" s="72">
        <v>0</v>
      </c>
      <c r="AX1301" s="12">
        <v>0</v>
      </c>
      <c r="AY1301" s="72">
        <v>0</v>
      </c>
      <c r="AZ1301" s="72">
        <v>0</v>
      </c>
      <c r="BA1301" s="12">
        <v>0</v>
      </c>
      <c r="BB1301" s="72">
        <v>0</v>
      </c>
      <c r="BC1301" s="72">
        <v>0</v>
      </c>
      <c r="BD1301" s="12">
        <v>0</v>
      </c>
      <c r="BE1301" s="72">
        <v>0</v>
      </c>
      <c r="BF1301" s="72">
        <v>0</v>
      </c>
      <c r="BG1301" s="12">
        <v>0</v>
      </c>
      <c r="BH1301" s="72">
        <v>0</v>
      </c>
      <c r="BI1301" s="72">
        <v>0</v>
      </c>
      <c r="BJ1301" s="12">
        <v>0</v>
      </c>
      <c r="BK1301" s="72">
        <v>0</v>
      </c>
      <c r="BL1301" s="72">
        <v>0</v>
      </c>
      <c r="BM1301" s="12">
        <v>0</v>
      </c>
      <c r="BN1301" s="72">
        <v>0</v>
      </c>
      <c r="BO1301" s="72">
        <v>0</v>
      </c>
      <c r="BP1301" s="12">
        <v>0</v>
      </c>
      <c r="BQ1301" s="72">
        <v>0</v>
      </c>
      <c r="BR1301" s="72">
        <v>0</v>
      </c>
      <c r="BS1301" s="12">
        <v>0</v>
      </c>
      <c r="BT1301" s="72">
        <v>0</v>
      </c>
      <c r="BU1301" s="72">
        <v>0</v>
      </c>
      <c r="BV1301" s="12">
        <v>0</v>
      </c>
      <c r="BW1301" s="72">
        <v>0</v>
      </c>
      <c r="BX1301" s="72">
        <v>0</v>
      </c>
      <c r="BY1301" s="13"/>
      <c r="BZ1301" s="13"/>
    </row>
    <row r="1302" spans="1:78" ht="12.75" customHeight="1">
      <c r="A1302" s="122" t="s">
        <v>44</v>
      </c>
      <c r="B1302" s="71" t="s">
        <v>76</v>
      </c>
      <c r="C1302" s="71" t="s">
        <v>24</v>
      </c>
      <c r="D1302" s="34">
        <v>43435</v>
      </c>
      <c r="E1302" s="12">
        <v>0</v>
      </c>
      <c r="F1302" s="72">
        <v>0</v>
      </c>
      <c r="G1302" s="72">
        <v>0</v>
      </c>
      <c r="H1302" s="12">
        <v>0</v>
      </c>
      <c r="I1302" s="72">
        <v>0</v>
      </c>
      <c r="J1302" s="72">
        <v>0</v>
      </c>
      <c r="K1302" s="12">
        <v>0</v>
      </c>
      <c r="L1302" s="72">
        <v>0</v>
      </c>
      <c r="M1302" s="72">
        <v>0</v>
      </c>
      <c r="N1302" s="12">
        <v>0</v>
      </c>
      <c r="O1302" s="72">
        <v>0</v>
      </c>
      <c r="P1302" s="72">
        <v>0</v>
      </c>
      <c r="Q1302" s="12">
        <v>0</v>
      </c>
      <c r="R1302" s="72">
        <v>0</v>
      </c>
      <c r="S1302" s="72">
        <v>0</v>
      </c>
      <c r="T1302" s="12">
        <v>0</v>
      </c>
      <c r="U1302" s="72">
        <v>0</v>
      </c>
      <c r="V1302" s="72">
        <v>0</v>
      </c>
      <c r="W1302" s="12">
        <v>0</v>
      </c>
      <c r="X1302" s="72">
        <v>0</v>
      </c>
      <c r="Y1302" s="72">
        <v>0</v>
      </c>
      <c r="Z1302" s="12">
        <v>0</v>
      </c>
      <c r="AA1302" s="72">
        <v>0</v>
      </c>
      <c r="AB1302" s="72">
        <v>0</v>
      </c>
      <c r="AC1302" s="12">
        <v>0</v>
      </c>
      <c r="AD1302" s="72">
        <v>0</v>
      </c>
      <c r="AE1302" s="72">
        <v>0</v>
      </c>
      <c r="AF1302" s="12">
        <v>0</v>
      </c>
      <c r="AG1302" s="72">
        <v>0</v>
      </c>
      <c r="AH1302" s="72">
        <v>0</v>
      </c>
      <c r="AI1302" s="12">
        <v>0</v>
      </c>
      <c r="AJ1302" s="72">
        <v>0</v>
      </c>
      <c r="AK1302" s="72">
        <v>0</v>
      </c>
      <c r="AL1302" s="12">
        <v>0</v>
      </c>
      <c r="AM1302" s="72">
        <v>0</v>
      </c>
      <c r="AN1302" s="72">
        <v>0</v>
      </c>
      <c r="AO1302" s="12">
        <v>0</v>
      </c>
      <c r="AP1302" s="72">
        <v>0</v>
      </c>
      <c r="AQ1302" s="72">
        <v>0</v>
      </c>
      <c r="AR1302" s="12">
        <v>0</v>
      </c>
      <c r="AS1302" s="72">
        <v>0</v>
      </c>
      <c r="AT1302" s="72">
        <v>0</v>
      </c>
      <c r="AU1302" s="12">
        <v>0</v>
      </c>
      <c r="AV1302" s="72">
        <v>0</v>
      </c>
      <c r="AW1302" s="72">
        <v>0</v>
      </c>
      <c r="AX1302" s="12">
        <v>0</v>
      </c>
      <c r="AY1302" s="72">
        <v>0</v>
      </c>
      <c r="AZ1302" s="72">
        <v>0</v>
      </c>
      <c r="BA1302" s="12">
        <v>0</v>
      </c>
      <c r="BB1302" s="72">
        <v>0</v>
      </c>
      <c r="BC1302" s="72">
        <v>0</v>
      </c>
      <c r="BD1302" s="12">
        <v>0</v>
      </c>
      <c r="BE1302" s="72">
        <v>0</v>
      </c>
      <c r="BF1302" s="72">
        <v>0</v>
      </c>
      <c r="BG1302" s="12">
        <v>0</v>
      </c>
      <c r="BH1302" s="72">
        <v>0</v>
      </c>
      <c r="BI1302" s="72">
        <v>0</v>
      </c>
      <c r="BJ1302" s="12">
        <v>0</v>
      </c>
      <c r="BK1302" s="72">
        <v>0</v>
      </c>
      <c r="BL1302" s="72">
        <v>0</v>
      </c>
      <c r="BM1302" s="12">
        <v>0</v>
      </c>
      <c r="BN1302" s="72">
        <v>0</v>
      </c>
      <c r="BO1302" s="72">
        <v>0</v>
      </c>
      <c r="BP1302" s="12">
        <v>0</v>
      </c>
      <c r="BQ1302" s="72">
        <v>0</v>
      </c>
      <c r="BR1302" s="72">
        <v>0</v>
      </c>
      <c r="BS1302" s="12">
        <v>0</v>
      </c>
      <c r="BT1302" s="72">
        <v>0</v>
      </c>
      <c r="BU1302" s="72">
        <v>0</v>
      </c>
      <c r="BV1302" s="12">
        <v>0</v>
      </c>
      <c r="BW1302" s="72">
        <v>0</v>
      </c>
      <c r="BX1302" s="72">
        <v>0</v>
      </c>
      <c r="BY1302" s="13"/>
      <c r="BZ1302" s="13"/>
    </row>
    <row r="1303" spans="1:78" ht="12.75" customHeight="1">
      <c r="A1303" s="122" t="s">
        <v>44</v>
      </c>
      <c r="B1303" s="71" t="s">
        <v>76</v>
      </c>
      <c r="C1303" s="71" t="s">
        <v>24</v>
      </c>
      <c r="D1303" s="34">
        <v>43525</v>
      </c>
      <c r="E1303" s="12">
        <v>0</v>
      </c>
      <c r="F1303" s="72">
        <v>0</v>
      </c>
      <c r="G1303" s="72">
        <v>0</v>
      </c>
      <c r="H1303" s="12">
        <v>0</v>
      </c>
      <c r="I1303" s="72">
        <v>0</v>
      </c>
      <c r="J1303" s="72">
        <v>0</v>
      </c>
      <c r="K1303" s="12">
        <v>0</v>
      </c>
      <c r="L1303" s="72">
        <v>0</v>
      </c>
      <c r="M1303" s="72">
        <v>0</v>
      </c>
      <c r="N1303" s="12">
        <v>0</v>
      </c>
      <c r="O1303" s="72">
        <v>0</v>
      </c>
      <c r="P1303" s="72">
        <v>0</v>
      </c>
      <c r="Q1303" s="12">
        <v>0</v>
      </c>
      <c r="R1303" s="72">
        <v>0</v>
      </c>
      <c r="S1303" s="72">
        <v>0</v>
      </c>
      <c r="T1303" s="12">
        <v>0</v>
      </c>
      <c r="U1303" s="72">
        <v>0</v>
      </c>
      <c r="V1303" s="72">
        <v>0</v>
      </c>
      <c r="W1303" s="12">
        <v>0</v>
      </c>
      <c r="X1303" s="72">
        <v>0</v>
      </c>
      <c r="Y1303" s="72">
        <v>0</v>
      </c>
      <c r="Z1303" s="12">
        <v>0</v>
      </c>
      <c r="AA1303" s="72">
        <v>0</v>
      </c>
      <c r="AB1303" s="72">
        <v>0</v>
      </c>
      <c r="AC1303" s="12">
        <v>0</v>
      </c>
      <c r="AD1303" s="72">
        <v>0</v>
      </c>
      <c r="AE1303" s="72">
        <v>0</v>
      </c>
      <c r="AF1303" s="12">
        <v>0</v>
      </c>
      <c r="AG1303" s="72">
        <v>0</v>
      </c>
      <c r="AH1303" s="72">
        <v>0</v>
      </c>
      <c r="AI1303" s="12">
        <v>0</v>
      </c>
      <c r="AJ1303" s="72">
        <v>0</v>
      </c>
      <c r="AK1303" s="72">
        <v>0</v>
      </c>
      <c r="AL1303" s="12">
        <v>0</v>
      </c>
      <c r="AM1303" s="72">
        <v>0</v>
      </c>
      <c r="AN1303" s="72">
        <v>0</v>
      </c>
      <c r="AO1303" s="12">
        <v>0</v>
      </c>
      <c r="AP1303" s="72">
        <v>0</v>
      </c>
      <c r="AQ1303" s="72">
        <v>0</v>
      </c>
      <c r="AR1303" s="12">
        <v>0</v>
      </c>
      <c r="AS1303" s="72">
        <v>0</v>
      </c>
      <c r="AT1303" s="72">
        <v>0</v>
      </c>
      <c r="AU1303" s="12">
        <v>0</v>
      </c>
      <c r="AV1303" s="72">
        <v>0</v>
      </c>
      <c r="AW1303" s="72">
        <v>0</v>
      </c>
      <c r="AX1303" s="12">
        <v>0</v>
      </c>
      <c r="AY1303" s="72">
        <v>0</v>
      </c>
      <c r="AZ1303" s="72">
        <v>0</v>
      </c>
      <c r="BA1303" s="12">
        <v>0</v>
      </c>
      <c r="BB1303" s="72">
        <v>0</v>
      </c>
      <c r="BC1303" s="72">
        <v>0</v>
      </c>
      <c r="BD1303" s="12">
        <v>0</v>
      </c>
      <c r="BE1303" s="72">
        <v>0</v>
      </c>
      <c r="BF1303" s="72">
        <v>0</v>
      </c>
      <c r="BG1303" s="12">
        <v>0</v>
      </c>
      <c r="BH1303" s="72">
        <v>0</v>
      </c>
      <c r="BI1303" s="72">
        <v>0</v>
      </c>
      <c r="BJ1303" s="12">
        <v>0</v>
      </c>
      <c r="BK1303" s="72">
        <v>0</v>
      </c>
      <c r="BL1303" s="72">
        <v>0</v>
      </c>
      <c r="BM1303" s="12">
        <v>0</v>
      </c>
      <c r="BN1303" s="72">
        <v>0</v>
      </c>
      <c r="BO1303" s="72">
        <v>0</v>
      </c>
      <c r="BP1303" s="12">
        <v>0</v>
      </c>
      <c r="BQ1303" s="72">
        <v>0</v>
      </c>
      <c r="BR1303" s="72">
        <v>0</v>
      </c>
      <c r="BS1303" s="12">
        <v>0</v>
      </c>
      <c r="BT1303" s="72">
        <v>0</v>
      </c>
      <c r="BU1303" s="72">
        <v>0</v>
      </c>
      <c r="BV1303" s="12">
        <v>0</v>
      </c>
      <c r="BW1303" s="72">
        <v>0</v>
      </c>
      <c r="BX1303" s="72">
        <v>0</v>
      </c>
      <c r="BY1303" s="13"/>
      <c r="BZ1303" s="13"/>
    </row>
    <row r="1304" spans="1:78" ht="12.75" customHeight="1">
      <c r="A1304" s="122" t="s">
        <v>44</v>
      </c>
      <c r="B1304" s="71" t="s">
        <v>76</v>
      </c>
      <c r="C1304" s="71" t="s">
        <v>24</v>
      </c>
      <c r="D1304" s="34">
        <v>43617</v>
      </c>
      <c r="E1304" s="12">
        <v>0</v>
      </c>
      <c r="F1304" s="72">
        <v>0</v>
      </c>
      <c r="G1304" s="72">
        <v>0</v>
      </c>
      <c r="H1304" s="12">
        <v>0</v>
      </c>
      <c r="I1304" s="72">
        <v>0</v>
      </c>
      <c r="J1304" s="72">
        <v>0</v>
      </c>
      <c r="K1304" s="12">
        <v>0</v>
      </c>
      <c r="L1304" s="72">
        <v>0</v>
      </c>
      <c r="M1304" s="72">
        <v>0</v>
      </c>
      <c r="N1304" s="12">
        <v>0</v>
      </c>
      <c r="O1304" s="72">
        <v>0</v>
      </c>
      <c r="P1304" s="72">
        <v>0</v>
      </c>
      <c r="Q1304" s="12">
        <v>0</v>
      </c>
      <c r="R1304" s="72">
        <v>0</v>
      </c>
      <c r="S1304" s="72">
        <v>0</v>
      </c>
      <c r="T1304" s="12">
        <v>0</v>
      </c>
      <c r="U1304" s="72">
        <v>0</v>
      </c>
      <c r="V1304" s="72">
        <v>0</v>
      </c>
      <c r="W1304" s="12">
        <v>0</v>
      </c>
      <c r="X1304" s="72">
        <v>0</v>
      </c>
      <c r="Y1304" s="72">
        <v>0</v>
      </c>
      <c r="Z1304" s="12">
        <v>0</v>
      </c>
      <c r="AA1304" s="72">
        <v>0</v>
      </c>
      <c r="AB1304" s="72">
        <v>0</v>
      </c>
      <c r="AC1304" s="12">
        <v>0</v>
      </c>
      <c r="AD1304" s="72">
        <v>0</v>
      </c>
      <c r="AE1304" s="72">
        <v>0</v>
      </c>
      <c r="AF1304" s="12">
        <v>0</v>
      </c>
      <c r="AG1304" s="72">
        <v>0</v>
      </c>
      <c r="AH1304" s="72">
        <v>0</v>
      </c>
      <c r="AI1304" s="12">
        <v>0</v>
      </c>
      <c r="AJ1304" s="72">
        <v>0</v>
      </c>
      <c r="AK1304" s="72">
        <v>0</v>
      </c>
      <c r="AL1304" s="12">
        <v>0</v>
      </c>
      <c r="AM1304" s="72">
        <v>0</v>
      </c>
      <c r="AN1304" s="72">
        <v>0</v>
      </c>
      <c r="AO1304" s="12">
        <v>0</v>
      </c>
      <c r="AP1304" s="72">
        <v>0</v>
      </c>
      <c r="AQ1304" s="72">
        <v>0</v>
      </c>
      <c r="AR1304" s="12">
        <v>0</v>
      </c>
      <c r="AS1304" s="72">
        <v>0</v>
      </c>
      <c r="AT1304" s="72">
        <v>0</v>
      </c>
      <c r="AU1304" s="12">
        <v>0</v>
      </c>
      <c r="AV1304" s="72">
        <v>0</v>
      </c>
      <c r="AW1304" s="72">
        <v>0</v>
      </c>
      <c r="AX1304" s="12">
        <v>0</v>
      </c>
      <c r="AY1304" s="72">
        <v>0</v>
      </c>
      <c r="AZ1304" s="72">
        <v>0</v>
      </c>
      <c r="BA1304" s="12">
        <v>0</v>
      </c>
      <c r="BB1304" s="72">
        <v>0</v>
      </c>
      <c r="BC1304" s="72">
        <v>0</v>
      </c>
      <c r="BD1304" s="12">
        <v>0</v>
      </c>
      <c r="BE1304" s="72">
        <v>0</v>
      </c>
      <c r="BF1304" s="72">
        <v>0</v>
      </c>
      <c r="BG1304" s="12">
        <v>0</v>
      </c>
      <c r="BH1304" s="72">
        <v>0</v>
      </c>
      <c r="BI1304" s="72">
        <v>0</v>
      </c>
      <c r="BJ1304" s="12">
        <v>0</v>
      </c>
      <c r="BK1304" s="72">
        <v>0</v>
      </c>
      <c r="BL1304" s="72">
        <v>0</v>
      </c>
      <c r="BM1304" s="12">
        <v>0</v>
      </c>
      <c r="BN1304" s="72">
        <v>0</v>
      </c>
      <c r="BO1304" s="72">
        <v>0</v>
      </c>
      <c r="BP1304" s="12">
        <v>0</v>
      </c>
      <c r="BQ1304" s="72">
        <v>0</v>
      </c>
      <c r="BR1304" s="72">
        <v>0</v>
      </c>
      <c r="BS1304" s="12">
        <v>0</v>
      </c>
      <c r="BT1304" s="72">
        <v>0</v>
      </c>
      <c r="BU1304" s="72">
        <v>0</v>
      </c>
      <c r="BV1304" s="12">
        <v>0</v>
      </c>
      <c r="BW1304" s="72">
        <v>0</v>
      </c>
      <c r="BX1304" s="72">
        <v>0</v>
      </c>
      <c r="BY1304" s="13"/>
      <c r="BZ1304" s="13"/>
    </row>
    <row r="1305" spans="1:78" ht="12.75" customHeight="1">
      <c r="A1305" s="122" t="s">
        <v>44</v>
      </c>
      <c r="B1305" s="71" t="s">
        <v>76</v>
      </c>
      <c r="C1305" s="71" t="s">
        <v>24</v>
      </c>
      <c r="D1305" s="34">
        <v>44075</v>
      </c>
      <c r="E1305" s="12">
        <v>0</v>
      </c>
      <c r="F1305" s="72">
        <v>0</v>
      </c>
      <c r="G1305" s="72">
        <v>0</v>
      </c>
      <c r="H1305" s="12">
        <v>0</v>
      </c>
      <c r="I1305" s="72">
        <v>0</v>
      </c>
      <c r="J1305" s="72">
        <v>0</v>
      </c>
      <c r="K1305" s="12">
        <v>0</v>
      </c>
      <c r="L1305" s="72">
        <v>0</v>
      </c>
      <c r="M1305" s="72">
        <v>0</v>
      </c>
      <c r="N1305" s="12">
        <v>0</v>
      </c>
      <c r="O1305" s="72">
        <v>0</v>
      </c>
      <c r="P1305" s="72">
        <v>0</v>
      </c>
      <c r="Q1305" s="12">
        <v>0</v>
      </c>
      <c r="R1305" s="72">
        <v>0</v>
      </c>
      <c r="S1305" s="72">
        <v>0</v>
      </c>
      <c r="T1305" s="12">
        <v>0</v>
      </c>
      <c r="U1305" s="72">
        <v>0</v>
      </c>
      <c r="V1305" s="72">
        <v>0</v>
      </c>
      <c r="W1305" s="12">
        <v>0</v>
      </c>
      <c r="X1305" s="72">
        <v>0</v>
      </c>
      <c r="Y1305" s="72">
        <v>0</v>
      </c>
      <c r="Z1305" s="12">
        <v>0</v>
      </c>
      <c r="AA1305" s="72">
        <v>0</v>
      </c>
      <c r="AB1305" s="72">
        <v>0</v>
      </c>
      <c r="AC1305" s="12">
        <v>0</v>
      </c>
      <c r="AD1305" s="72">
        <v>0</v>
      </c>
      <c r="AE1305" s="72">
        <v>0</v>
      </c>
      <c r="AF1305" s="12">
        <v>0</v>
      </c>
      <c r="AG1305" s="72">
        <v>0</v>
      </c>
      <c r="AH1305" s="72">
        <v>0</v>
      </c>
      <c r="AI1305" s="12">
        <v>0</v>
      </c>
      <c r="AJ1305" s="72">
        <v>0</v>
      </c>
      <c r="AK1305" s="72">
        <v>0</v>
      </c>
      <c r="AL1305" s="12">
        <v>0</v>
      </c>
      <c r="AM1305" s="72">
        <v>0</v>
      </c>
      <c r="AN1305" s="72">
        <v>0</v>
      </c>
      <c r="AO1305" s="12">
        <v>0</v>
      </c>
      <c r="AP1305" s="72">
        <v>0</v>
      </c>
      <c r="AQ1305" s="72">
        <v>0</v>
      </c>
      <c r="AR1305" s="12">
        <v>0</v>
      </c>
      <c r="AS1305" s="72">
        <v>0</v>
      </c>
      <c r="AT1305" s="72">
        <v>0</v>
      </c>
      <c r="AU1305" s="12">
        <v>0</v>
      </c>
      <c r="AV1305" s="72">
        <v>0</v>
      </c>
      <c r="AW1305" s="72">
        <v>0</v>
      </c>
      <c r="AX1305" s="12">
        <v>0</v>
      </c>
      <c r="AY1305" s="72">
        <v>0</v>
      </c>
      <c r="AZ1305" s="72">
        <v>0</v>
      </c>
      <c r="BA1305" s="12">
        <v>0</v>
      </c>
      <c r="BB1305" s="72">
        <v>0</v>
      </c>
      <c r="BC1305" s="72">
        <v>0</v>
      </c>
      <c r="BD1305" s="12">
        <v>0</v>
      </c>
      <c r="BE1305" s="72">
        <v>0</v>
      </c>
      <c r="BF1305" s="72">
        <v>0</v>
      </c>
      <c r="BG1305" s="12">
        <v>0</v>
      </c>
      <c r="BH1305" s="72">
        <v>0</v>
      </c>
      <c r="BI1305" s="72">
        <v>0</v>
      </c>
      <c r="BJ1305" s="12">
        <v>0</v>
      </c>
      <c r="BK1305" s="72">
        <v>0</v>
      </c>
      <c r="BL1305" s="72">
        <v>0</v>
      </c>
      <c r="BM1305" s="12">
        <v>0</v>
      </c>
      <c r="BN1305" s="72">
        <v>0</v>
      </c>
      <c r="BO1305" s="72">
        <v>0</v>
      </c>
      <c r="BP1305" s="12">
        <v>0</v>
      </c>
      <c r="BQ1305" s="72">
        <v>0</v>
      </c>
      <c r="BR1305" s="72">
        <v>0</v>
      </c>
      <c r="BS1305" s="12">
        <v>0</v>
      </c>
      <c r="BT1305" s="72">
        <v>0</v>
      </c>
      <c r="BU1305" s="72">
        <v>0</v>
      </c>
      <c r="BV1305" s="12">
        <v>0</v>
      </c>
      <c r="BW1305" s="72">
        <v>0</v>
      </c>
      <c r="BX1305" s="72">
        <v>0</v>
      </c>
      <c r="BY1305" s="13"/>
      <c r="BZ1305" s="13"/>
    </row>
    <row r="1306" spans="1:78" ht="12.75" customHeight="1">
      <c r="A1306" s="122" t="s">
        <v>44</v>
      </c>
      <c r="B1306" s="71" t="s">
        <v>76</v>
      </c>
      <c r="C1306" s="71" t="s">
        <v>24</v>
      </c>
      <c r="D1306" s="34">
        <v>44166</v>
      </c>
      <c r="E1306" s="12">
        <v>0</v>
      </c>
      <c r="F1306" s="72">
        <v>0</v>
      </c>
      <c r="G1306" s="72">
        <v>0</v>
      </c>
      <c r="H1306" s="12">
        <v>0</v>
      </c>
      <c r="I1306" s="72">
        <v>0</v>
      </c>
      <c r="J1306" s="72">
        <v>0</v>
      </c>
      <c r="K1306" s="12">
        <v>0</v>
      </c>
      <c r="L1306" s="72">
        <v>0</v>
      </c>
      <c r="M1306" s="72">
        <v>0</v>
      </c>
      <c r="N1306" s="12">
        <v>0</v>
      </c>
      <c r="O1306" s="72">
        <v>0</v>
      </c>
      <c r="P1306" s="72">
        <v>0</v>
      </c>
      <c r="Q1306" s="12">
        <v>0</v>
      </c>
      <c r="R1306" s="72">
        <v>0</v>
      </c>
      <c r="S1306" s="72">
        <v>0</v>
      </c>
      <c r="T1306" s="12">
        <v>0</v>
      </c>
      <c r="U1306" s="72">
        <v>0</v>
      </c>
      <c r="V1306" s="72">
        <v>0</v>
      </c>
      <c r="W1306" s="12">
        <v>0</v>
      </c>
      <c r="X1306" s="72">
        <v>0</v>
      </c>
      <c r="Y1306" s="72">
        <v>0</v>
      </c>
      <c r="Z1306" s="12">
        <v>0</v>
      </c>
      <c r="AA1306" s="72">
        <v>0</v>
      </c>
      <c r="AB1306" s="72">
        <v>0</v>
      </c>
      <c r="AC1306" s="12">
        <v>0</v>
      </c>
      <c r="AD1306" s="72">
        <v>0</v>
      </c>
      <c r="AE1306" s="72">
        <v>0</v>
      </c>
      <c r="AF1306" s="12">
        <v>0</v>
      </c>
      <c r="AG1306" s="72">
        <v>0</v>
      </c>
      <c r="AH1306" s="72">
        <v>0</v>
      </c>
      <c r="AI1306" s="12">
        <v>0</v>
      </c>
      <c r="AJ1306" s="72">
        <v>0</v>
      </c>
      <c r="AK1306" s="72">
        <v>0</v>
      </c>
      <c r="AL1306" s="12">
        <v>0</v>
      </c>
      <c r="AM1306" s="72">
        <v>0</v>
      </c>
      <c r="AN1306" s="72">
        <v>0</v>
      </c>
      <c r="AO1306" s="12">
        <v>0</v>
      </c>
      <c r="AP1306" s="72">
        <v>0</v>
      </c>
      <c r="AQ1306" s="72">
        <v>0</v>
      </c>
      <c r="AR1306" s="12">
        <v>0</v>
      </c>
      <c r="AS1306" s="72">
        <v>0</v>
      </c>
      <c r="AT1306" s="72">
        <v>0</v>
      </c>
      <c r="AU1306" s="12">
        <v>0</v>
      </c>
      <c r="AV1306" s="72">
        <v>0</v>
      </c>
      <c r="AW1306" s="72">
        <v>0</v>
      </c>
      <c r="AX1306" s="12">
        <v>0</v>
      </c>
      <c r="AY1306" s="72">
        <v>0</v>
      </c>
      <c r="AZ1306" s="72">
        <v>0</v>
      </c>
      <c r="BA1306" s="12">
        <v>0</v>
      </c>
      <c r="BB1306" s="72">
        <v>0</v>
      </c>
      <c r="BC1306" s="72">
        <v>0</v>
      </c>
      <c r="BD1306" s="12">
        <v>0</v>
      </c>
      <c r="BE1306" s="72">
        <v>0</v>
      </c>
      <c r="BF1306" s="72">
        <v>0</v>
      </c>
      <c r="BG1306" s="12">
        <v>0</v>
      </c>
      <c r="BH1306" s="72">
        <v>0</v>
      </c>
      <c r="BI1306" s="72">
        <v>0</v>
      </c>
      <c r="BJ1306" s="12">
        <v>0</v>
      </c>
      <c r="BK1306" s="72">
        <v>0</v>
      </c>
      <c r="BL1306" s="72">
        <v>0</v>
      </c>
      <c r="BM1306" s="12">
        <v>0</v>
      </c>
      <c r="BN1306" s="72">
        <v>0</v>
      </c>
      <c r="BO1306" s="72">
        <v>0</v>
      </c>
      <c r="BP1306" s="12">
        <v>0</v>
      </c>
      <c r="BQ1306" s="72">
        <v>0</v>
      </c>
      <c r="BR1306" s="72">
        <v>0</v>
      </c>
      <c r="BS1306" s="12">
        <v>0</v>
      </c>
      <c r="BT1306" s="72">
        <v>0</v>
      </c>
      <c r="BU1306" s="72">
        <v>0</v>
      </c>
      <c r="BV1306" s="12">
        <v>0</v>
      </c>
      <c r="BW1306" s="72">
        <v>0</v>
      </c>
      <c r="BX1306" s="72">
        <v>0</v>
      </c>
      <c r="BY1306" s="13"/>
      <c r="BZ1306" s="13"/>
    </row>
    <row r="1307" spans="1:78" ht="12.75" customHeight="1">
      <c r="A1307" s="122" t="s">
        <v>44</v>
      </c>
      <c r="B1307" s="71" t="s">
        <v>76</v>
      </c>
      <c r="C1307" s="71" t="s">
        <v>24</v>
      </c>
      <c r="D1307" s="34">
        <v>44256</v>
      </c>
      <c r="E1307" s="12">
        <v>0</v>
      </c>
      <c r="F1307" s="72">
        <v>0</v>
      </c>
      <c r="G1307" s="72">
        <v>0</v>
      </c>
      <c r="H1307" s="12">
        <v>0</v>
      </c>
      <c r="I1307" s="72">
        <v>0</v>
      </c>
      <c r="J1307" s="72">
        <v>0</v>
      </c>
      <c r="K1307" s="12">
        <v>0</v>
      </c>
      <c r="L1307" s="72">
        <v>0</v>
      </c>
      <c r="M1307" s="72">
        <v>0</v>
      </c>
      <c r="N1307" s="12">
        <v>0</v>
      </c>
      <c r="O1307" s="72">
        <v>0</v>
      </c>
      <c r="P1307" s="72">
        <v>0</v>
      </c>
      <c r="Q1307" s="12">
        <v>0</v>
      </c>
      <c r="R1307" s="72">
        <v>0</v>
      </c>
      <c r="S1307" s="72">
        <v>0</v>
      </c>
      <c r="T1307" s="12">
        <v>0</v>
      </c>
      <c r="U1307" s="72">
        <v>0</v>
      </c>
      <c r="V1307" s="72">
        <v>0</v>
      </c>
      <c r="W1307" s="12">
        <v>0</v>
      </c>
      <c r="X1307" s="72">
        <v>0</v>
      </c>
      <c r="Y1307" s="72">
        <v>0</v>
      </c>
      <c r="Z1307" s="12">
        <v>0</v>
      </c>
      <c r="AA1307" s="72">
        <v>0</v>
      </c>
      <c r="AB1307" s="72">
        <v>0</v>
      </c>
      <c r="AC1307" s="12">
        <v>0</v>
      </c>
      <c r="AD1307" s="72">
        <v>0</v>
      </c>
      <c r="AE1307" s="72">
        <v>0</v>
      </c>
      <c r="AF1307" s="12">
        <v>0</v>
      </c>
      <c r="AG1307" s="72">
        <v>0</v>
      </c>
      <c r="AH1307" s="72">
        <v>0</v>
      </c>
      <c r="AI1307" s="12">
        <v>0</v>
      </c>
      <c r="AJ1307" s="72">
        <v>0</v>
      </c>
      <c r="AK1307" s="72">
        <v>0</v>
      </c>
      <c r="AL1307" s="12">
        <v>0</v>
      </c>
      <c r="AM1307" s="72">
        <v>0</v>
      </c>
      <c r="AN1307" s="72">
        <v>0</v>
      </c>
      <c r="AO1307" s="12">
        <v>0</v>
      </c>
      <c r="AP1307" s="72">
        <v>0</v>
      </c>
      <c r="AQ1307" s="72">
        <v>0</v>
      </c>
      <c r="AR1307" s="12">
        <v>0</v>
      </c>
      <c r="AS1307" s="72">
        <v>0</v>
      </c>
      <c r="AT1307" s="72">
        <v>0</v>
      </c>
      <c r="AU1307" s="12">
        <v>0</v>
      </c>
      <c r="AV1307" s="72">
        <v>0</v>
      </c>
      <c r="AW1307" s="72">
        <v>0</v>
      </c>
      <c r="AX1307" s="12">
        <v>0</v>
      </c>
      <c r="AY1307" s="72">
        <v>0</v>
      </c>
      <c r="AZ1307" s="72">
        <v>0</v>
      </c>
      <c r="BA1307" s="12">
        <v>0</v>
      </c>
      <c r="BB1307" s="72">
        <v>0</v>
      </c>
      <c r="BC1307" s="72">
        <v>0</v>
      </c>
      <c r="BD1307" s="12">
        <v>0</v>
      </c>
      <c r="BE1307" s="72">
        <v>0</v>
      </c>
      <c r="BF1307" s="72">
        <v>0</v>
      </c>
      <c r="BG1307" s="12">
        <v>0</v>
      </c>
      <c r="BH1307" s="72">
        <v>0</v>
      </c>
      <c r="BI1307" s="72">
        <v>0</v>
      </c>
      <c r="BJ1307" s="12">
        <v>0</v>
      </c>
      <c r="BK1307" s="72">
        <v>0</v>
      </c>
      <c r="BL1307" s="72">
        <v>0</v>
      </c>
      <c r="BM1307" s="12">
        <v>0</v>
      </c>
      <c r="BN1307" s="72">
        <v>0</v>
      </c>
      <c r="BO1307" s="72">
        <v>0</v>
      </c>
      <c r="BP1307" s="12">
        <v>0</v>
      </c>
      <c r="BQ1307" s="72">
        <v>0</v>
      </c>
      <c r="BR1307" s="72">
        <v>0</v>
      </c>
      <c r="BS1307" s="12">
        <v>0</v>
      </c>
      <c r="BT1307" s="72">
        <v>0</v>
      </c>
      <c r="BU1307" s="72">
        <v>0</v>
      </c>
      <c r="BV1307" s="12">
        <v>0</v>
      </c>
      <c r="BW1307" s="72">
        <v>0</v>
      </c>
      <c r="BX1307" s="72">
        <v>0</v>
      </c>
      <c r="BY1307" s="13"/>
      <c r="BZ1307" s="13"/>
    </row>
    <row r="1308" spans="1:78" ht="12.75" customHeight="1">
      <c r="A1308" s="122" t="s">
        <v>44</v>
      </c>
      <c r="B1308" s="71" t="s">
        <v>76</v>
      </c>
      <c r="C1308" s="71" t="s">
        <v>24</v>
      </c>
      <c r="D1308" s="34">
        <v>44348</v>
      </c>
      <c r="E1308" s="12">
        <v>0</v>
      </c>
      <c r="F1308" s="72">
        <v>0</v>
      </c>
      <c r="G1308" s="72">
        <v>0</v>
      </c>
      <c r="H1308" s="12">
        <v>0</v>
      </c>
      <c r="I1308" s="72">
        <v>0</v>
      </c>
      <c r="J1308" s="72">
        <v>0</v>
      </c>
      <c r="K1308" s="12">
        <v>0</v>
      </c>
      <c r="L1308" s="72">
        <v>0</v>
      </c>
      <c r="M1308" s="72">
        <v>0</v>
      </c>
      <c r="N1308" s="12">
        <v>0</v>
      </c>
      <c r="O1308" s="72">
        <v>0</v>
      </c>
      <c r="P1308" s="72">
        <v>0</v>
      </c>
      <c r="Q1308" s="12">
        <v>0</v>
      </c>
      <c r="R1308" s="72">
        <v>0</v>
      </c>
      <c r="S1308" s="72">
        <v>0</v>
      </c>
      <c r="T1308" s="12">
        <v>0</v>
      </c>
      <c r="U1308" s="72">
        <v>0</v>
      </c>
      <c r="V1308" s="72">
        <v>0</v>
      </c>
      <c r="W1308" s="12">
        <v>0</v>
      </c>
      <c r="X1308" s="72">
        <v>0</v>
      </c>
      <c r="Y1308" s="72">
        <v>0</v>
      </c>
      <c r="Z1308" s="12">
        <v>0</v>
      </c>
      <c r="AA1308" s="72">
        <v>0</v>
      </c>
      <c r="AB1308" s="72">
        <v>0</v>
      </c>
      <c r="AC1308" s="12">
        <v>0</v>
      </c>
      <c r="AD1308" s="72">
        <v>0</v>
      </c>
      <c r="AE1308" s="72">
        <v>0</v>
      </c>
      <c r="AF1308" s="12">
        <v>0</v>
      </c>
      <c r="AG1308" s="72">
        <v>0</v>
      </c>
      <c r="AH1308" s="72">
        <v>0</v>
      </c>
      <c r="AI1308" s="12">
        <v>0</v>
      </c>
      <c r="AJ1308" s="72">
        <v>0</v>
      </c>
      <c r="AK1308" s="72">
        <v>0</v>
      </c>
      <c r="AL1308" s="12">
        <v>0</v>
      </c>
      <c r="AM1308" s="72">
        <v>0</v>
      </c>
      <c r="AN1308" s="72">
        <v>0</v>
      </c>
      <c r="AO1308" s="12">
        <v>0</v>
      </c>
      <c r="AP1308" s="72">
        <v>0</v>
      </c>
      <c r="AQ1308" s="72">
        <v>0</v>
      </c>
      <c r="AR1308" s="12">
        <v>0</v>
      </c>
      <c r="AS1308" s="72">
        <v>0</v>
      </c>
      <c r="AT1308" s="72">
        <v>0</v>
      </c>
      <c r="AU1308" s="12">
        <v>0</v>
      </c>
      <c r="AV1308" s="72">
        <v>0</v>
      </c>
      <c r="AW1308" s="72">
        <v>0</v>
      </c>
      <c r="AX1308" s="12">
        <v>0</v>
      </c>
      <c r="AY1308" s="72">
        <v>0</v>
      </c>
      <c r="AZ1308" s="72">
        <v>0</v>
      </c>
      <c r="BA1308" s="12">
        <v>0</v>
      </c>
      <c r="BB1308" s="72">
        <v>0</v>
      </c>
      <c r="BC1308" s="72">
        <v>0</v>
      </c>
      <c r="BD1308" s="12">
        <v>0</v>
      </c>
      <c r="BE1308" s="72">
        <v>0</v>
      </c>
      <c r="BF1308" s="72">
        <v>0</v>
      </c>
      <c r="BG1308" s="12">
        <v>0</v>
      </c>
      <c r="BH1308" s="72">
        <v>0</v>
      </c>
      <c r="BI1308" s="72">
        <v>0</v>
      </c>
      <c r="BJ1308" s="12">
        <v>0</v>
      </c>
      <c r="BK1308" s="72">
        <v>0</v>
      </c>
      <c r="BL1308" s="72">
        <v>0</v>
      </c>
      <c r="BM1308" s="12">
        <v>0</v>
      </c>
      <c r="BN1308" s="72">
        <v>0</v>
      </c>
      <c r="BO1308" s="72">
        <v>0</v>
      </c>
      <c r="BP1308" s="12">
        <v>0</v>
      </c>
      <c r="BQ1308" s="72">
        <v>0</v>
      </c>
      <c r="BR1308" s="72">
        <v>0</v>
      </c>
      <c r="BS1308" s="12">
        <v>0</v>
      </c>
      <c r="BT1308" s="72">
        <v>0</v>
      </c>
      <c r="BU1308" s="72">
        <v>0</v>
      </c>
      <c r="BV1308" s="12">
        <v>0</v>
      </c>
      <c r="BW1308" s="72">
        <v>0</v>
      </c>
      <c r="BX1308" s="72">
        <v>0</v>
      </c>
      <c r="BY1308" s="13"/>
      <c r="BZ1308" s="13"/>
    </row>
    <row r="1309" spans="1:78" ht="12.75" customHeight="1">
      <c r="A1309" s="122" t="s">
        <v>44</v>
      </c>
      <c r="B1309" s="71" t="s">
        <v>76</v>
      </c>
      <c r="C1309" s="71" t="s">
        <v>24</v>
      </c>
      <c r="D1309" s="34">
        <v>44805</v>
      </c>
      <c r="E1309" s="12">
        <v>0</v>
      </c>
      <c r="F1309" s="72">
        <v>0</v>
      </c>
      <c r="G1309" s="72">
        <v>0</v>
      </c>
      <c r="H1309" s="12">
        <v>0</v>
      </c>
      <c r="I1309" s="72">
        <v>0</v>
      </c>
      <c r="J1309" s="72">
        <v>0</v>
      </c>
      <c r="K1309" s="12">
        <v>0</v>
      </c>
      <c r="L1309" s="72">
        <v>0</v>
      </c>
      <c r="M1309" s="72">
        <v>0</v>
      </c>
      <c r="N1309" s="12">
        <v>0</v>
      </c>
      <c r="O1309" s="72">
        <v>0</v>
      </c>
      <c r="P1309" s="72">
        <v>0</v>
      </c>
      <c r="Q1309" s="12">
        <v>0</v>
      </c>
      <c r="R1309" s="72">
        <v>0</v>
      </c>
      <c r="S1309" s="72">
        <v>0</v>
      </c>
      <c r="T1309" s="12">
        <v>0</v>
      </c>
      <c r="U1309" s="72">
        <v>0</v>
      </c>
      <c r="V1309" s="72">
        <v>0</v>
      </c>
      <c r="W1309" s="12">
        <v>0</v>
      </c>
      <c r="X1309" s="72">
        <v>0</v>
      </c>
      <c r="Y1309" s="72">
        <v>0</v>
      </c>
      <c r="Z1309" s="12">
        <v>0</v>
      </c>
      <c r="AA1309" s="72">
        <v>0</v>
      </c>
      <c r="AB1309" s="72">
        <v>0</v>
      </c>
      <c r="AC1309" s="12">
        <v>0</v>
      </c>
      <c r="AD1309" s="72">
        <v>0</v>
      </c>
      <c r="AE1309" s="72">
        <v>0</v>
      </c>
      <c r="AF1309" s="12">
        <v>0</v>
      </c>
      <c r="AG1309" s="72">
        <v>0</v>
      </c>
      <c r="AH1309" s="72">
        <v>0</v>
      </c>
      <c r="AI1309" s="12">
        <v>0</v>
      </c>
      <c r="AJ1309" s="72">
        <v>0</v>
      </c>
      <c r="AK1309" s="72">
        <v>0</v>
      </c>
      <c r="AL1309" s="12">
        <v>0</v>
      </c>
      <c r="AM1309" s="72">
        <v>0</v>
      </c>
      <c r="AN1309" s="72">
        <v>0</v>
      </c>
      <c r="AO1309" s="12">
        <v>0</v>
      </c>
      <c r="AP1309" s="72">
        <v>0</v>
      </c>
      <c r="AQ1309" s="72">
        <v>0</v>
      </c>
      <c r="AR1309" s="12">
        <v>0</v>
      </c>
      <c r="AS1309" s="72">
        <v>0</v>
      </c>
      <c r="AT1309" s="72">
        <v>0</v>
      </c>
      <c r="AU1309" s="12">
        <v>0</v>
      </c>
      <c r="AV1309" s="72">
        <v>0</v>
      </c>
      <c r="AW1309" s="72">
        <v>0</v>
      </c>
      <c r="AX1309" s="12">
        <v>0</v>
      </c>
      <c r="AY1309" s="72">
        <v>0</v>
      </c>
      <c r="AZ1309" s="72">
        <v>0</v>
      </c>
      <c r="BA1309" s="12">
        <v>0</v>
      </c>
      <c r="BB1309" s="72">
        <v>0</v>
      </c>
      <c r="BC1309" s="72">
        <v>0</v>
      </c>
      <c r="BD1309" s="12">
        <v>0</v>
      </c>
      <c r="BE1309" s="72">
        <v>0</v>
      </c>
      <c r="BF1309" s="72">
        <v>0</v>
      </c>
      <c r="BG1309" s="12">
        <v>0</v>
      </c>
      <c r="BH1309" s="72">
        <v>0</v>
      </c>
      <c r="BI1309" s="72">
        <v>0</v>
      </c>
      <c r="BJ1309" s="12">
        <v>0</v>
      </c>
      <c r="BK1309" s="72">
        <v>0</v>
      </c>
      <c r="BL1309" s="72">
        <v>0</v>
      </c>
      <c r="BM1309" s="12">
        <v>0</v>
      </c>
      <c r="BN1309" s="72">
        <v>0</v>
      </c>
      <c r="BO1309" s="72">
        <v>0</v>
      </c>
      <c r="BP1309" s="12">
        <v>0</v>
      </c>
      <c r="BQ1309" s="72">
        <v>0</v>
      </c>
      <c r="BR1309" s="72">
        <v>0</v>
      </c>
      <c r="BS1309" s="12">
        <v>0</v>
      </c>
      <c r="BT1309" s="72">
        <v>0</v>
      </c>
      <c r="BU1309" s="72">
        <v>0</v>
      </c>
      <c r="BV1309" s="12">
        <v>0</v>
      </c>
      <c r="BW1309" s="72">
        <v>0</v>
      </c>
      <c r="BX1309" s="72">
        <v>0</v>
      </c>
      <c r="BY1309" s="13"/>
      <c r="BZ1309" s="13"/>
    </row>
    <row r="1310" spans="1:78" ht="12.75" customHeight="1">
      <c r="A1310" s="122" t="s">
        <v>44</v>
      </c>
      <c r="B1310" s="71" t="s">
        <v>76</v>
      </c>
      <c r="C1310" s="71" t="s">
        <v>24</v>
      </c>
      <c r="D1310" s="34">
        <v>44896</v>
      </c>
      <c r="E1310" s="12">
        <v>0</v>
      </c>
      <c r="F1310" s="72">
        <v>0</v>
      </c>
      <c r="G1310" s="72">
        <v>0</v>
      </c>
      <c r="H1310" s="12">
        <v>0</v>
      </c>
      <c r="I1310" s="72">
        <v>0</v>
      </c>
      <c r="J1310" s="72">
        <v>0</v>
      </c>
      <c r="K1310" s="12">
        <v>0</v>
      </c>
      <c r="L1310" s="72">
        <v>0</v>
      </c>
      <c r="M1310" s="72">
        <v>0</v>
      </c>
      <c r="N1310" s="12">
        <v>0</v>
      </c>
      <c r="O1310" s="72">
        <v>0</v>
      </c>
      <c r="P1310" s="72">
        <v>0</v>
      </c>
      <c r="Q1310" s="12">
        <v>0</v>
      </c>
      <c r="R1310" s="72">
        <v>0</v>
      </c>
      <c r="S1310" s="72">
        <v>0</v>
      </c>
      <c r="T1310" s="12">
        <v>0</v>
      </c>
      <c r="U1310" s="72">
        <v>0</v>
      </c>
      <c r="V1310" s="72">
        <v>0</v>
      </c>
      <c r="W1310" s="12">
        <v>0</v>
      </c>
      <c r="X1310" s="72">
        <v>0</v>
      </c>
      <c r="Y1310" s="72">
        <v>0</v>
      </c>
      <c r="Z1310" s="12">
        <v>0</v>
      </c>
      <c r="AA1310" s="72">
        <v>0</v>
      </c>
      <c r="AB1310" s="72">
        <v>0</v>
      </c>
      <c r="AC1310" s="12">
        <v>0</v>
      </c>
      <c r="AD1310" s="72">
        <v>0</v>
      </c>
      <c r="AE1310" s="72">
        <v>0</v>
      </c>
      <c r="AF1310" s="12">
        <v>0</v>
      </c>
      <c r="AG1310" s="72">
        <v>0</v>
      </c>
      <c r="AH1310" s="72">
        <v>0</v>
      </c>
      <c r="AI1310" s="12">
        <v>0</v>
      </c>
      <c r="AJ1310" s="72">
        <v>0</v>
      </c>
      <c r="AK1310" s="72">
        <v>0</v>
      </c>
      <c r="AL1310" s="12">
        <v>0</v>
      </c>
      <c r="AM1310" s="72">
        <v>0</v>
      </c>
      <c r="AN1310" s="72">
        <v>0</v>
      </c>
      <c r="AO1310" s="12">
        <v>0</v>
      </c>
      <c r="AP1310" s="72">
        <v>0</v>
      </c>
      <c r="AQ1310" s="72">
        <v>0</v>
      </c>
      <c r="AR1310" s="12">
        <v>0</v>
      </c>
      <c r="AS1310" s="72">
        <v>0</v>
      </c>
      <c r="AT1310" s="72">
        <v>0</v>
      </c>
      <c r="AU1310" s="12">
        <v>0</v>
      </c>
      <c r="AV1310" s="72">
        <v>0</v>
      </c>
      <c r="AW1310" s="72">
        <v>0</v>
      </c>
      <c r="AX1310" s="12">
        <v>0</v>
      </c>
      <c r="AY1310" s="72">
        <v>0</v>
      </c>
      <c r="AZ1310" s="72">
        <v>0</v>
      </c>
      <c r="BA1310" s="12">
        <v>0</v>
      </c>
      <c r="BB1310" s="72">
        <v>0</v>
      </c>
      <c r="BC1310" s="72">
        <v>0</v>
      </c>
      <c r="BD1310" s="12">
        <v>0</v>
      </c>
      <c r="BE1310" s="72">
        <v>0</v>
      </c>
      <c r="BF1310" s="72">
        <v>0</v>
      </c>
      <c r="BG1310" s="12">
        <v>0</v>
      </c>
      <c r="BH1310" s="72">
        <v>0</v>
      </c>
      <c r="BI1310" s="72">
        <v>0</v>
      </c>
      <c r="BJ1310" s="12">
        <v>0</v>
      </c>
      <c r="BK1310" s="72">
        <v>0</v>
      </c>
      <c r="BL1310" s="72">
        <v>0</v>
      </c>
      <c r="BM1310" s="12">
        <v>0</v>
      </c>
      <c r="BN1310" s="72">
        <v>0</v>
      </c>
      <c r="BO1310" s="72">
        <v>0</v>
      </c>
      <c r="BP1310" s="12">
        <v>0</v>
      </c>
      <c r="BQ1310" s="72">
        <v>0</v>
      </c>
      <c r="BR1310" s="72">
        <v>0</v>
      </c>
      <c r="BS1310" s="12">
        <v>0</v>
      </c>
      <c r="BT1310" s="72">
        <v>0</v>
      </c>
      <c r="BU1310" s="72">
        <v>0</v>
      </c>
      <c r="BV1310" s="12">
        <v>0</v>
      </c>
      <c r="BW1310" s="72">
        <v>0</v>
      </c>
      <c r="BX1310" s="72">
        <v>0</v>
      </c>
      <c r="BY1310" s="13"/>
      <c r="BZ1310" s="13"/>
    </row>
    <row r="1311" spans="1:78" ht="12.75" customHeight="1">
      <c r="A1311" s="122" t="s">
        <v>44</v>
      </c>
      <c r="B1311" s="71" t="s">
        <v>76</v>
      </c>
      <c r="C1311" s="71" t="s">
        <v>24</v>
      </c>
      <c r="D1311" s="34">
        <v>44986</v>
      </c>
      <c r="E1311" s="12">
        <v>0</v>
      </c>
      <c r="F1311" s="72">
        <v>0</v>
      </c>
      <c r="G1311" s="72">
        <v>0</v>
      </c>
      <c r="H1311" s="12">
        <v>0</v>
      </c>
      <c r="I1311" s="72">
        <v>0</v>
      </c>
      <c r="J1311" s="72">
        <v>0</v>
      </c>
      <c r="K1311" s="12">
        <v>0</v>
      </c>
      <c r="L1311" s="72">
        <v>0</v>
      </c>
      <c r="M1311" s="72">
        <v>0</v>
      </c>
      <c r="N1311" s="12">
        <v>0</v>
      </c>
      <c r="O1311" s="72">
        <v>0</v>
      </c>
      <c r="P1311" s="72">
        <v>0</v>
      </c>
      <c r="Q1311" s="12">
        <v>0</v>
      </c>
      <c r="R1311" s="72">
        <v>0</v>
      </c>
      <c r="S1311" s="72">
        <v>0</v>
      </c>
      <c r="T1311" s="12">
        <v>0</v>
      </c>
      <c r="U1311" s="72">
        <v>0</v>
      </c>
      <c r="V1311" s="72">
        <v>0</v>
      </c>
      <c r="W1311" s="12">
        <v>0</v>
      </c>
      <c r="X1311" s="72">
        <v>0</v>
      </c>
      <c r="Y1311" s="72">
        <v>0</v>
      </c>
      <c r="Z1311" s="12">
        <v>0</v>
      </c>
      <c r="AA1311" s="72">
        <v>0</v>
      </c>
      <c r="AB1311" s="72">
        <v>0</v>
      </c>
      <c r="AC1311" s="12">
        <v>0</v>
      </c>
      <c r="AD1311" s="72">
        <v>0</v>
      </c>
      <c r="AE1311" s="72">
        <v>0</v>
      </c>
      <c r="AF1311" s="12">
        <v>0</v>
      </c>
      <c r="AG1311" s="72">
        <v>0</v>
      </c>
      <c r="AH1311" s="72">
        <v>0</v>
      </c>
      <c r="AI1311" s="12">
        <v>0</v>
      </c>
      <c r="AJ1311" s="72">
        <v>0</v>
      </c>
      <c r="AK1311" s="72">
        <v>0</v>
      </c>
      <c r="AL1311" s="12">
        <v>0</v>
      </c>
      <c r="AM1311" s="72">
        <v>0</v>
      </c>
      <c r="AN1311" s="72">
        <v>0</v>
      </c>
      <c r="AO1311" s="12">
        <v>0</v>
      </c>
      <c r="AP1311" s="72">
        <v>0</v>
      </c>
      <c r="AQ1311" s="72">
        <v>0</v>
      </c>
      <c r="AR1311" s="12">
        <v>0</v>
      </c>
      <c r="AS1311" s="72">
        <v>0</v>
      </c>
      <c r="AT1311" s="72">
        <v>0</v>
      </c>
      <c r="AU1311" s="12">
        <v>0</v>
      </c>
      <c r="AV1311" s="72">
        <v>0</v>
      </c>
      <c r="AW1311" s="72">
        <v>0</v>
      </c>
      <c r="AX1311" s="12">
        <v>0</v>
      </c>
      <c r="AY1311" s="72">
        <v>0</v>
      </c>
      <c r="AZ1311" s="72">
        <v>0</v>
      </c>
      <c r="BA1311" s="12">
        <v>0</v>
      </c>
      <c r="BB1311" s="72">
        <v>0</v>
      </c>
      <c r="BC1311" s="72">
        <v>0</v>
      </c>
      <c r="BD1311" s="12">
        <v>0</v>
      </c>
      <c r="BE1311" s="72">
        <v>0</v>
      </c>
      <c r="BF1311" s="72">
        <v>0</v>
      </c>
      <c r="BG1311" s="12">
        <v>0</v>
      </c>
      <c r="BH1311" s="72">
        <v>0</v>
      </c>
      <c r="BI1311" s="72">
        <v>0</v>
      </c>
      <c r="BJ1311" s="12">
        <v>0</v>
      </c>
      <c r="BK1311" s="72">
        <v>0</v>
      </c>
      <c r="BL1311" s="72">
        <v>0</v>
      </c>
      <c r="BM1311" s="12">
        <v>0</v>
      </c>
      <c r="BN1311" s="72">
        <v>0</v>
      </c>
      <c r="BO1311" s="72">
        <v>0</v>
      </c>
      <c r="BP1311" s="12">
        <v>0</v>
      </c>
      <c r="BQ1311" s="72">
        <v>0</v>
      </c>
      <c r="BR1311" s="72">
        <v>0</v>
      </c>
      <c r="BS1311" s="12">
        <v>0</v>
      </c>
      <c r="BT1311" s="72">
        <v>0</v>
      </c>
      <c r="BU1311" s="72">
        <v>0</v>
      </c>
      <c r="BV1311" s="12">
        <v>0</v>
      </c>
      <c r="BW1311" s="72">
        <v>0</v>
      </c>
      <c r="BX1311" s="72">
        <v>0</v>
      </c>
      <c r="BY1311" s="13"/>
      <c r="BZ1311" s="13"/>
    </row>
    <row r="1312" spans="1:78" ht="12.75" customHeight="1">
      <c r="A1312" s="122" t="s">
        <v>44</v>
      </c>
      <c r="B1312" s="71" t="s">
        <v>76</v>
      </c>
      <c r="C1312" s="71" t="s">
        <v>24</v>
      </c>
      <c r="D1312" s="34">
        <v>45078</v>
      </c>
      <c r="E1312" s="12">
        <v>861.74300000000005</v>
      </c>
      <c r="F1312" s="72">
        <v>32.543999999999997</v>
      </c>
      <c r="G1312" s="72">
        <v>6.26</v>
      </c>
      <c r="H1312" s="12">
        <v>28.838000000000001</v>
      </c>
      <c r="I1312" s="72">
        <v>1.089</v>
      </c>
      <c r="J1312" s="72">
        <v>39.639000000000003</v>
      </c>
      <c r="K1312" s="12">
        <v>24.728999999999999</v>
      </c>
      <c r="L1312" s="72">
        <v>0.93400000000000005</v>
      </c>
      <c r="M1312" s="72">
        <v>33.252000000000002</v>
      </c>
      <c r="N1312" s="12">
        <v>53.567</v>
      </c>
      <c r="O1312" s="72">
        <v>2.0230000000000001</v>
      </c>
      <c r="P1312" s="72">
        <v>28.099</v>
      </c>
      <c r="Q1312" s="12">
        <v>1.958</v>
      </c>
      <c r="R1312" s="72">
        <v>7.3999999999999996E-2</v>
      </c>
      <c r="S1312" s="72">
        <v>108.402</v>
      </c>
      <c r="T1312" s="12">
        <v>55.524999999999999</v>
      </c>
      <c r="U1312" s="72">
        <v>2.097</v>
      </c>
      <c r="V1312" s="72">
        <v>27.530999999999999</v>
      </c>
      <c r="W1312" s="12">
        <v>279.83699999999999</v>
      </c>
      <c r="X1312" s="72">
        <v>10.568</v>
      </c>
      <c r="Y1312" s="72">
        <v>10.093999999999999</v>
      </c>
      <c r="Z1312" s="12">
        <v>335.36200000000002</v>
      </c>
      <c r="AA1312" s="72">
        <v>12.664999999999999</v>
      </c>
      <c r="AB1312" s="72">
        <v>9.234</v>
      </c>
      <c r="AC1312" s="12">
        <v>1197.105</v>
      </c>
      <c r="AD1312" s="72">
        <v>45.209000000000003</v>
      </c>
      <c r="AE1312" s="72">
        <v>5.3040000000000003</v>
      </c>
      <c r="AF1312" s="12">
        <v>2.863</v>
      </c>
      <c r="AG1312" s="72">
        <v>0.108</v>
      </c>
      <c r="AH1312" s="72">
        <v>113.23699999999999</v>
      </c>
      <c r="AI1312" s="12">
        <v>56.540999999999997</v>
      </c>
      <c r="AJ1312" s="72">
        <v>2.1349999999999998</v>
      </c>
      <c r="AK1312" s="72">
        <v>35.393000000000001</v>
      </c>
      <c r="AL1312" s="12">
        <v>59.404000000000003</v>
      </c>
      <c r="AM1312" s="72">
        <v>2.2429999999999999</v>
      </c>
      <c r="AN1312" s="72">
        <v>33.186</v>
      </c>
      <c r="AO1312" s="12">
        <v>1256.51</v>
      </c>
      <c r="AP1312" s="72">
        <v>47.451999999999998</v>
      </c>
      <c r="AQ1312" s="72">
        <v>5.0810000000000004</v>
      </c>
      <c r="AR1312" s="12">
        <v>21.359000000000002</v>
      </c>
      <c r="AS1312" s="72">
        <v>0.80700000000000005</v>
      </c>
      <c r="AT1312" s="72">
        <v>67.47</v>
      </c>
      <c r="AU1312" s="12">
        <v>0</v>
      </c>
      <c r="AV1312" s="72">
        <v>0</v>
      </c>
      <c r="AW1312" s="72">
        <v>0</v>
      </c>
      <c r="AX1312" s="12">
        <v>87.661000000000001</v>
      </c>
      <c r="AY1312" s="72">
        <v>3.3109999999999999</v>
      </c>
      <c r="AZ1312" s="72">
        <v>26.370999999999999</v>
      </c>
      <c r="BA1312" s="12">
        <v>87.661000000000001</v>
      </c>
      <c r="BB1312" s="72">
        <v>3.3109999999999999</v>
      </c>
      <c r="BC1312" s="72">
        <v>26.370999999999999</v>
      </c>
      <c r="BD1312" s="12">
        <v>49.734999999999999</v>
      </c>
      <c r="BE1312" s="72">
        <v>1.8779999999999999</v>
      </c>
      <c r="BF1312" s="72">
        <v>42.856000000000002</v>
      </c>
      <c r="BG1312" s="12">
        <v>137.39500000000001</v>
      </c>
      <c r="BH1312" s="72">
        <v>5.1890000000000001</v>
      </c>
      <c r="BI1312" s="72">
        <v>24.041</v>
      </c>
      <c r="BJ1312" s="12">
        <v>431.56299999999999</v>
      </c>
      <c r="BK1312" s="72">
        <v>16.297999999999998</v>
      </c>
      <c r="BL1312" s="72">
        <v>13.016999999999999</v>
      </c>
      <c r="BM1312" s="12">
        <v>801.11</v>
      </c>
      <c r="BN1312" s="72">
        <v>30.254000000000001</v>
      </c>
      <c r="BO1312" s="72">
        <v>6.6879999999999997</v>
      </c>
      <c r="BP1312" s="12">
        <v>1232.673</v>
      </c>
      <c r="BQ1312" s="72">
        <v>46.552</v>
      </c>
      <c r="BR1312" s="72">
        <v>5.133</v>
      </c>
      <c r="BS1312" s="12">
        <v>1391.4269999999999</v>
      </c>
      <c r="BT1312" s="72">
        <v>52.548000000000002</v>
      </c>
      <c r="BU1312" s="72">
        <v>4.6420000000000003</v>
      </c>
      <c r="BV1312" s="12">
        <v>2647.9369999999999</v>
      </c>
      <c r="BW1312" s="72">
        <v>100</v>
      </c>
      <c r="BX1312" s="72">
        <v>3.0859999999999999</v>
      </c>
      <c r="BY1312" s="13"/>
      <c r="BZ1312" s="13"/>
    </row>
    <row r="1313" spans="1:78" ht="12.75" customHeight="1">
      <c r="A1313" s="122" t="s">
        <v>44</v>
      </c>
      <c r="B1313" s="71" t="s">
        <v>76</v>
      </c>
      <c r="C1313" s="71" t="s">
        <v>24</v>
      </c>
      <c r="D1313" s="34">
        <v>45170</v>
      </c>
      <c r="E1313" s="12">
        <v>856.52700000000004</v>
      </c>
      <c r="F1313" s="72">
        <v>33.426000000000002</v>
      </c>
      <c r="G1313" s="72">
        <v>6.8460000000000001</v>
      </c>
      <c r="H1313" s="12">
        <v>34.256</v>
      </c>
      <c r="I1313" s="72">
        <v>1.337</v>
      </c>
      <c r="J1313" s="72">
        <v>47.325000000000003</v>
      </c>
      <c r="K1313" s="12">
        <v>15.847</v>
      </c>
      <c r="L1313" s="72">
        <v>0.61799999999999999</v>
      </c>
      <c r="M1313" s="72">
        <v>72.006</v>
      </c>
      <c r="N1313" s="12">
        <v>50.103000000000002</v>
      </c>
      <c r="O1313" s="72">
        <v>1.9550000000000001</v>
      </c>
      <c r="P1313" s="72">
        <v>44.820999999999998</v>
      </c>
      <c r="Q1313" s="12">
        <v>6.1920000000000002</v>
      </c>
      <c r="R1313" s="72">
        <v>0.24199999999999999</v>
      </c>
      <c r="S1313" s="72">
        <v>50.521999999999998</v>
      </c>
      <c r="T1313" s="12">
        <v>56.295000000000002</v>
      </c>
      <c r="U1313" s="72">
        <v>2.1970000000000001</v>
      </c>
      <c r="V1313" s="72">
        <v>40.475999999999999</v>
      </c>
      <c r="W1313" s="12">
        <v>191.83600000000001</v>
      </c>
      <c r="X1313" s="72">
        <v>7.4859999999999998</v>
      </c>
      <c r="Y1313" s="72">
        <v>15.103</v>
      </c>
      <c r="Z1313" s="12">
        <v>248.131</v>
      </c>
      <c r="AA1313" s="72">
        <v>9.6829999999999998</v>
      </c>
      <c r="AB1313" s="72">
        <v>11.885</v>
      </c>
      <c r="AC1313" s="12">
        <v>1104.6569999999999</v>
      </c>
      <c r="AD1313" s="72">
        <v>43.109000000000002</v>
      </c>
      <c r="AE1313" s="72">
        <v>5.9489999999999998</v>
      </c>
      <c r="AF1313" s="12">
        <v>0</v>
      </c>
      <c r="AG1313" s="72">
        <v>0</v>
      </c>
      <c r="AH1313" s="72">
        <v>0</v>
      </c>
      <c r="AI1313" s="12">
        <v>54.731000000000002</v>
      </c>
      <c r="AJ1313" s="72">
        <v>2.1360000000000001</v>
      </c>
      <c r="AK1313" s="72">
        <v>30.798999999999999</v>
      </c>
      <c r="AL1313" s="12">
        <v>54.731000000000002</v>
      </c>
      <c r="AM1313" s="72">
        <v>2.1360000000000001</v>
      </c>
      <c r="AN1313" s="72">
        <v>30.798999999999999</v>
      </c>
      <c r="AO1313" s="12">
        <v>1159.3889999999999</v>
      </c>
      <c r="AP1313" s="72">
        <v>45.244999999999997</v>
      </c>
      <c r="AQ1313" s="72">
        <v>5.48</v>
      </c>
      <c r="AR1313" s="12">
        <v>17.79</v>
      </c>
      <c r="AS1313" s="72">
        <v>0.69399999999999995</v>
      </c>
      <c r="AT1313" s="72">
        <v>47.252000000000002</v>
      </c>
      <c r="AU1313" s="12">
        <v>7.8609999999999998</v>
      </c>
      <c r="AV1313" s="72">
        <v>0.307</v>
      </c>
      <c r="AW1313" s="72">
        <v>80.418000000000006</v>
      </c>
      <c r="AX1313" s="12">
        <v>152.80199999999999</v>
      </c>
      <c r="AY1313" s="72">
        <v>5.9630000000000001</v>
      </c>
      <c r="AZ1313" s="72">
        <v>19.015000000000001</v>
      </c>
      <c r="BA1313" s="12">
        <v>160.66200000000001</v>
      </c>
      <c r="BB1313" s="72">
        <v>6.27</v>
      </c>
      <c r="BC1313" s="72">
        <v>18.553999999999998</v>
      </c>
      <c r="BD1313" s="12">
        <v>61.640999999999998</v>
      </c>
      <c r="BE1313" s="72">
        <v>2.4060000000000001</v>
      </c>
      <c r="BF1313" s="72">
        <v>32.433999999999997</v>
      </c>
      <c r="BG1313" s="12">
        <v>222.303</v>
      </c>
      <c r="BH1313" s="72">
        <v>8.6750000000000007</v>
      </c>
      <c r="BI1313" s="72">
        <v>12.669</v>
      </c>
      <c r="BJ1313" s="12">
        <v>445.40100000000001</v>
      </c>
      <c r="BK1313" s="72">
        <v>17.382000000000001</v>
      </c>
      <c r="BL1313" s="72">
        <v>10.893000000000001</v>
      </c>
      <c r="BM1313" s="12">
        <v>717.58799999999997</v>
      </c>
      <c r="BN1313" s="72">
        <v>28.004000000000001</v>
      </c>
      <c r="BO1313" s="72">
        <v>5.3819999999999997</v>
      </c>
      <c r="BP1313" s="12">
        <v>1162.989</v>
      </c>
      <c r="BQ1313" s="72">
        <v>45.384999999999998</v>
      </c>
      <c r="BR1313" s="72">
        <v>4.5220000000000002</v>
      </c>
      <c r="BS1313" s="12">
        <v>1403.0820000000001</v>
      </c>
      <c r="BT1313" s="72">
        <v>54.755000000000003</v>
      </c>
      <c r="BU1313" s="72">
        <v>4.1070000000000002</v>
      </c>
      <c r="BV1313" s="12">
        <v>2562.471</v>
      </c>
      <c r="BW1313" s="72">
        <v>100</v>
      </c>
      <c r="BX1313" s="72">
        <v>3.5139999999999998</v>
      </c>
      <c r="BY1313" s="13"/>
      <c r="BZ1313" s="13"/>
    </row>
    <row r="1314" spans="1:78" ht="12.75" customHeight="1">
      <c r="A1314" s="122" t="s">
        <v>44</v>
      </c>
      <c r="B1314" s="71" t="s">
        <v>76</v>
      </c>
      <c r="C1314" s="71" t="s">
        <v>24</v>
      </c>
      <c r="D1314" s="34">
        <v>45261</v>
      </c>
      <c r="E1314" s="12">
        <v>912.24699999999996</v>
      </c>
      <c r="F1314" s="72">
        <v>35.380000000000003</v>
      </c>
      <c r="G1314" s="72">
        <v>6.3940000000000001</v>
      </c>
      <c r="H1314" s="12">
        <v>25.751000000000001</v>
      </c>
      <c r="I1314" s="72">
        <v>0.999</v>
      </c>
      <c r="J1314" s="72">
        <v>48.512</v>
      </c>
      <c r="K1314" s="12">
        <v>37.159999999999997</v>
      </c>
      <c r="L1314" s="72">
        <v>1.4410000000000001</v>
      </c>
      <c r="M1314" s="72">
        <v>37.597000000000001</v>
      </c>
      <c r="N1314" s="12">
        <v>62.911000000000001</v>
      </c>
      <c r="O1314" s="72">
        <v>2.44</v>
      </c>
      <c r="P1314" s="72">
        <v>25.553999999999998</v>
      </c>
      <c r="Q1314" s="12">
        <v>6.407</v>
      </c>
      <c r="R1314" s="72">
        <v>0.248</v>
      </c>
      <c r="S1314" s="72">
        <v>75.299000000000007</v>
      </c>
      <c r="T1314" s="12">
        <v>69.319000000000003</v>
      </c>
      <c r="U1314" s="72">
        <v>2.6880000000000002</v>
      </c>
      <c r="V1314" s="72">
        <v>23.946000000000002</v>
      </c>
      <c r="W1314" s="12">
        <v>203.20500000000001</v>
      </c>
      <c r="X1314" s="72">
        <v>7.8810000000000002</v>
      </c>
      <c r="Y1314" s="72">
        <v>15.128</v>
      </c>
      <c r="Z1314" s="12">
        <v>272.524</v>
      </c>
      <c r="AA1314" s="72">
        <v>10.569000000000001</v>
      </c>
      <c r="AB1314" s="72">
        <v>11.694000000000001</v>
      </c>
      <c r="AC1314" s="12">
        <v>1184.771</v>
      </c>
      <c r="AD1314" s="72">
        <v>45.948999999999998</v>
      </c>
      <c r="AE1314" s="72">
        <v>5.8949999999999996</v>
      </c>
      <c r="AF1314" s="12">
        <v>1.2869999999999999</v>
      </c>
      <c r="AG1314" s="72">
        <v>0.05</v>
      </c>
      <c r="AH1314" s="72">
        <v>110.616</v>
      </c>
      <c r="AI1314" s="12">
        <v>52.302999999999997</v>
      </c>
      <c r="AJ1314" s="72">
        <v>2.028</v>
      </c>
      <c r="AK1314" s="72">
        <v>51.779000000000003</v>
      </c>
      <c r="AL1314" s="12">
        <v>53.59</v>
      </c>
      <c r="AM1314" s="72">
        <v>2.0779999999999998</v>
      </c>
      <c r="AN1314" s="72">
        <v>50.71</v>
      </c>
      <c r="AO1314" s="12">
        <v>1238.3599999999999</v>
      </c>
      <c r="AP1314" s="72">
        <v>48.027000000000001</v>
      </c>
      <c r="AQ1314" s="72">
        <v>6.2119999999999997</v>
      </c>
      <c r="AR1314" s="12">
        <v>15.456</v>
      </c>
      <c r="AS1314" s="72">
        <v>0.59899999999999998</v>
      </c>
      <c r="AT1314" s="72">
        <v>54.658000000000001</v>
      </c>
      <c r="AU1314" s="12">
        <v>0.34200000000000003</v>
      </c>
      <c r="AV1314" s="72">
        <v>1.2999999999999999E-2</v>
      </c>
      <c r="AW1314" s="72">
        <v>104.375</v>
      </c>
      <c r="AX1314" s="12">
        <v>88.305999999999997</v>
      </c>
      <c r="AY1314" s="72">
        <v>3.4249999999999998</v>
      </c>
      <c r="AZ1314" s="72">
        <v>24.010999999999999</v>
      </c>
      <c r="BA1314" s="12">
        <v>88.647000000000006</v>
      </c>
      <c r="BB1314" s="72">
        <v>3.4380000000000002</v>
      </c>
      <c r="BC1314" s="72">
        <v>23.952000000000002</v>
      </c>
      <c r="BD1314" s="12">
        <v>30.399000000000001</v>
      </c>
      <c r="BE1314" s="72">
        <v>1.179</v>
      </c>
      <c r="BF1314" s="72">
        <v>44.537999999999997</v>
      </c>
      <c r="BG1314" s="12">
        <v>119.04600000000001</v>
      </c>
      <c r="BH1314" s="72">
        <v>4.617</v>
      </c>
      <c r="BI1314" s="72">
        <v>19.658999999999999</v>
      </c>
      <c r="BJ1314" s="12">
        <v>478.76799999999997</v>
      </c>
      <c r="BK1314" s="72">
        <v>18.568000000000001</v>
      </c>
      <c r="BL1314" s="72">
        <v>12.156000000000001</v>
      </c>
      <c r="BM1314" s="12">
        <v>726.81299999999999</v>
      </c>
      <c r="BN1314" s="72">
        <v>28.187999999999999</v>
      </c>
      <c r="BO1314" s="72">
        <v>7.3140000000000001</v>
      </c>
      <c r="BP1314" s="12">
        <v>1205.58</v>
      </c>
      <c r="BQ1314" s="72">
        <v>46.756</v>
      </c>
      <c r="BR1314" s="72">
        <v>5.1879999999999997</v>
      </c>
      <c r="BS1314" s="12">
        <v>1340.0830000000001</v>
      </c>
      <c r="BT1314" s="72">
        <v>51.972999999999999</v>
      </c>
      <c r="BU1314" s="72">
        <v>5.0869999999999997</v>
      </c>
      <c r="BV1314" s="12">
        <v>2578.4430000000002</v>
      </c>
      <c r="BW1314" s="72">
        <v>100</v>
      </c>
      <c r="BX1314" s="72">
        <v>2.665</v>
      </c>
      <c r="BY1314" s="13"/>
      <c r="BZ1314" s="13"/>
    </row>
    <row r="1315" spans="1:78" ht="12.75" customHeight="1">
      <c r="A1315" s="122" t="s">
        <v>44</v>
      </c>
      <c r="B1315" s="71" t="s">
        <v>76</v>
      </c>
      <c r="C1315" s="71" t="s">
        <v>24</v>
      </c>
      <c r="D1315" s="34">
        <v>45352</v>
      </c>
      <c r="E1315" s="12">
        <v>908.03899999999999</v>
      </c>
      <c r="F1315" s="72">
        <v>33.103000000000002</v>
      </c>
      <c r="G1315" s="72">
        <v>5.7279999999999998</v>
      </c>
      <c r="H1315" s="12">
        <v>21.779</v>
      </c>
      <c r="I1315" s="72">
        <v>0.79400000000000004</v>
      </c>
      <c r="J1315" s="72">
        <v>51.609000000000002</v>
      </c>
      <c r="K1315" s="12">
        <v>42.631</v>
      </c>
      <c r="L1315" s="72">
        <v>1.554</v>
      </c>
      <c r="M1315" s="72">
        <v>41.197000000000003</v>
      </c>
      <c r="N1315" s="12">
        <v>64.41</v>
      </c>
      <c r="O1315" s="72">
        <v>2.3479999999999999</v>
      </c>
      <c r="P1315" s="72">
        <v>39.155999999999999</v>
      </c>
      <c r="Q1315" s="12">
        <v>5.8220000000000001</v>
      </c>
      <c r="R1315" s="72">
        <v>0.21199999999999999</v>
      </c>
      <c r="S1315" s="72">
        <v>102.39100000000001</v>
      </c>
      <c r="T1315" s="12">
        <v>70.231999999999999</v>
      </c>
      <c r="U1315" s="72">
        <v>2.56</v>
      </c>
      <c r="V1315" s="72">
        <v>36.261000000000003</v>
      </c>
      <c r="W1315" s="12">
        <v>264.87200000000001</v>
      </c>
      <c r="X1315" s="72">
        <v>9.6560000000000006</v>
      </c>
      <c r="Y1315" s="72">
        <v>15.87</v>
      </c>
      <c r="Z1315" s="12">
        <v>335.10399999999998</v>
      </c>
      <c r="AA1315" s="72">
        <v>12.217000000000001</v>
      </c>
      <c r="AB1315" s="72">
        <v>14.23</v>
      </c>
      <c r="AC1315" s="12">
        <v>1243.1420000000001</v>
      </c>
      <c r="AD1315" s="72">
        <v>45.32</v>
      </c>
      <c r="AE1315" s="72">
        <v>5.843</v>
      </c>
      <c r="AF1315" s="12">
        <v>5.6319999999999997</v>
      </c>
      <c r="AG1315" s="72">
        <v>0.20499999999999999</v>
      </c>
      <c r="AH1315" s="72">
        <v>71.686000000000007</v>
      </c>
      <c r="AI1315" s="12">
        <v>94.034000000000006</v>
      </c>
      <c r="AJ1315" s="72">
        <v>3.4279999999999999</v>
      </c>
      <c r="AK1315" s="72">
        <v>20.420999999999999</v>
      </c>
      <c r="AL1315" s="12">
        <v>99.665999999999997</v>
      </c>
      <c r="AM1315" s="72">
        <v>3.633</v>
      </c>
      <c r="AN1315" s="72">
        <v>19.277999999999999</v>
      </c>
      <c r="AO1315" s="12">
        <v>1342.809</v>
      </c>
      <c r="AP1315" s="72">
        <v>48.953000000000003</v>
      </c>
      <c r="AQ1315" s="72">
        <v>5.4690000000000003</v>
      </c>
      <c r="AR1315" s="12">
        <v>19.942</v>
      </c>
      <c r="AS1315" s="72">
        <v>0.72699999999999998</v>
      </c>
      <c r="AT1315" s="72">
        <v>48.639000000000003</v>
      </c>
      <c r="AU1315" s="12">
        <v>20.721</v>
      </c>
      <c r="AV1315" s="72">
        <v>0.755</v>
      </c>
      <c r="AW1315" s="72">
        <v>83.001000000000005</v>
      </c>
      <c r="AX1315" s="12">
        <v>119.941</v>
      </c>
      <c r="AY1315" s="72">
        <v>4.3730000000000002</v>
      </c>
      <c r="AZ1315" s="72">
        <v>22.571999999999999</v>
      </c>
      <c r="BA1315" s="12">
        <v>140.66200000000001</v>
      </c>
      <c r="BB1315" s="72">
        <v>5.1280000000000001</v>
      </c>
      <c r="BC1315" s="72">
        <v>20.902000000000001</v>
      </c>
      <c r="BD1315" s="12">
        <v>29.568999999999999</v>
      </c>
      <c r="BE1315" s="72">
        <v>1.0780000000000001</v>
      </c>
      <c r="BF1315" s="72">
        <v>49.279000000000003</v>
      </c>
      <c r="BG1315" s="12">
        <v>170.23099999999999</v>
      </c>
      <c r="BH1315" s="72">
        <v>6.2060000000000004</v>
      </c>
      <c r="BI1315" s="72">
        <v>17.353999999999999</v>
      </c>
      <c r="BJ1315" s="12">
        <v>549.42899999999997</v>
      </c>
      <c r="BK1315" s="72">
        <v>20.03</v>
      </c>
      <c r="BL1315" s="72">
        <v>5.3289999999999997</v>
      </c>
      <c r="BM1315" s="12">
        <v>660.62400000000002</v>
      </c>
      <c r="BN1315" s="72">
        <v>24.084</v>
      </c>
      <c r="BO1315" s="72">
        <v>6.83</v>
      </c>
      <c r="BP1315" s="12">
        <v>1210.0530000000001</v>
      </c>
      <c r="BQ1315" s="72">
        <v>44.113999999999997</v>
      </c>
      <c r="BR1315" s="72">
        <v>3.448</v>
      </c>
      <c r="BS1315" s="12">
        <v>1400.2249999999999</v>
      </c>
      <c r="BT1315" s="72">
        <v>51.046999999999997</v>
      </c>
      <c r="BU1315" s="72">
        <v>3.1160000000000001</v>
      </c>
      <c r="BV1315" s="12">
        <v>2743.0340000000001</v>
      </c>
      <c r="BW1315" s="72">
        <v>100</v>
      </c>
      <c r="BX1315" s="72">
        <v>3.1379999999999999</v>
      </c>
      <c r="BY1315" s="13"/>
      <c r="BZ1315" s="13"/>
    </row>
    <row r="1316" spans="1:78" ht="12.75" customHeight="1">
      <c r="A1316" s="122" t="s">
        <v>44</v>
      </c>
      <c r="B1316" s="71" t="s">
        <v>76</v>
      </c>
      <c r="C1316" s="71" t="s">
        <v>24</v>
      </c>
      <c r="D1316" s="34">
        <v>45444</v>
      </c>
      <c r="E1316" s="12">
        <v>841.45699999999999</v>
      </c>
      <c r="F1316" s="72">
        <v>29.687999999999999</v>
      </c>
      <c r="G1316" s="72">
        <v>8.532</v>
      </c>
      <c r="H1316" s="12">
        <v>79.757999999999996</v>
      </c>
      <c r="I1316" s="72">
        <v>2.8140000000000001</v>
      </c>
      <c r="J1316" s="72">
        <v>41.55</v>
      </c>
      <c r="K1316" s="12">
        <v>37.847000000000001</v>
      </c>
      <c r="L1316" s="72">
        <v>1.335</v>
      </c>
      <c r="M1316" s="72">
        <v>26.414999999999999</v>
      </c>
      <c r="N1316" s="12">
        <v>117.605</v>
      </c>
      <c r="O1316" s="72">
        <v>4.149</v>
      </c>
      <c r="P1316" s="72">
        <v>25.523</v>
      </c>
      <c r="Q1316" s="12">
        <v>10.929</v>
      </c>
      <c r="R1316" s="72">
        <v>0.38600000000000001</v>
      </c>
      <c r="S1316" s="72">
        <v>71.977999999999994</v>
      </c>
      <c r="T1316" s="12">
        <v>128.53399999999999</v>
      </c>
      <c r="U1316" s="72">
        <v>4.5350000000000001</v>
      </c>
      <c r="V1316" s="72">
        <v>25.215</v>
      </c>
      <c r="W1316" s="12">
        <v>251.08699999999999</v>
      </c>
      <c r="X1316" s="72">
        <v>8.859</v>
      </c>
      <c r="Y1316" s="72">
        <v>12.266</v>
      </c>
      <c r="Z1316" s="12">
        <v>379.62099999999998</v>
      </c>
      <c r="AA1316" s="72">
        <v>13.394</v>
      </c>
      <c r="AB1316" s="72">
        <v>9.6370000000000005</v>
      </c>
      <c r="AC1316" s="12">
        <v>1221.078</v>
      </c>
      <c r="AD1316" s="72">
        <v>43.081000000000003</v>
      </c>
      <c r="AE1316" s="72">
        <v>6.3929999999999998</v>
      </c>
      <c r="AF1316" s="12">
        <v>8.2970000000000006</v>
      </c>
      <c r="AG1316" s="72">
        <v>0.29299999999999998</v>
      </c>
      <c r="AH1316" s="72">
        <v>110.502</v>
      </c>
      <c r="AI1316" s="12">
        <v>77.863</v>
      </c>
      <c r="AJ1316" s="72">
        <v>2.7469999999999999</v>
      </c>
      <c r="AK1316" s="72">
        <v>28.698</v>
      </c>
      <c r="AL1316" s="12">
        <v>86.16</v>
      </c>
      <c r="AM1316" s="72">
        <v>3.04</v>
      </c>
      <c r="AN1316" s="72">
        <v>24.803000000000001</v>
      </c>
      <c r="AO1316" s="12">
        <v>1307.2380000000001</v>
      </c>
      <c r="AP1316" s="72">
        <v>46.121000000000002</v>
      </c>
      <c r="AQ1316" s="72">
        <v>6.2869999999999999</v>
      </c>
      <c r="AR1316" s="12">
        <v>5.4530000000000003</v>
      </c>
      <c r="AS1316" s="72">
        <v>0.192</v>
      </c>
      <c r="AT1316" s="72">
        <v>84.363</v>
      </c>
      <c r="AU1316" s="12">
        <v>6.9539999999999997</v>
      </c>
      <c r="AV1316" s="72">
        <v>0.245</v>
      </c>
      <c r="AW1316" s="72">
        <v>58.73</v>
      </c>
      <c r="AX1316" s="12">
        <v>146.31100000000001</v>
      </c>
      <c r="AY1316" s="72">
        <v>5.1619999999999999</v>
      </c>
      <c r="AZ1316" s="72">
        <v>26.76</v>
      </c>
      <c r="BA1316" s="12">
        <v>153.26499999999999</v>
      </c>
      <c r="BB1316" s="72">
        <v>5.407</v>
      </c>
      <c r="BC1316" s="72">
        <v>24.963999999999999</v>
      </c>
      <c r="BD1316" s="12">
        <v>33.200000000000003</v>
      </c>
      <c r="BE1316" s="72">
        <v>1.171</v>
      </c>
      <c r="BF1316" s="72">
        <v>45.207999999999998</v>
      </c>
      <c r="BG1316" s="12">
        <v>186.465</v>
      </c>
      <c r="BH1316" s="72">
        <v>6.5789999999999997</v>
      </c>
      <c r="BI1316" s="72">
        <v>24.122</v>
      </c>
      <c r="BJ1316" s="12">
        <v>434.94400000000002</v>
      </c>
      <c r="BK1316" s="72">
        <v>15.345000000000001</v>
      </c>
      <c r="BL1316" s="72">
        <v>10.795</v>
      </c>
      <c r="BM1316" s="12">
        <v>900.24699999999996</v>
      </c>
      <c r="BN1316" s="72">
        <v>31.762</v>
      </c>
      <c r="BO1316" s="72">
        <v>6.7069999999999999</v>
      </c>
      <c r="BP1316" s="12">
        <v>1335.19</v>
      </c>
      <c r="BQ1316" s="72">
        <v>47.107999999999997</v>
      </c>
      <c r="BR1316" s="72">
        <v>5.1020000000000003</v>
      </c>
      <c r="BS1316" s="12">
        <v>1527.1079999999999</v>
      </c>
      <c r="BT1316" s="72">
        <v>53.878999999999998</v>
      </c>
      <c r="BU1316" s="72">
        <v>4.032</v>
      </c>
      <c r="BV1316" s="12">
        <v>2834.346</v>
      </c>
      <c r="BW1316" s="72">
        <v>100</v>
      </c>
      <c r="BX1316" s="72">
        <v>3.6960000000000002</v>
      </c>
      <c r="BY1316" s="13"/>
      <c r="BZ1316" s="13"/>
    </row>
    <row r="1317" spans="1:78" ht="12.75" customHeight="1">
      <c r="A1317" s="122" t="s">
        <v>44</v>
      </c>
      <c r="B1317" s="71" t="s">
        <v>76</v>
      </c>
      <c r="C1317" s="71" t="s">
        <v>24</v>
      </c>
      <c r="D1317" s="34">
        <v>45536</v>
      </c>
      <c r="E1317" s="12">
        <v>809.91800000000001</v>
      </c>
      <c r="F1317" s="72">
        <v>30.827000000000002</v>
      </c>
      <c r="G1317" s="72">
        <v>6.1280000000000001</v>
      </c>
      <c r="H1317" s="12">
        <v>17.433</v>
      </c>
      <c r="I1317" s="72">
        <v>0.66400000000000003</v>
      </c>
      <c r="J1317" s="72">
        <v>67.132999999999996</v>
      </c>
      <c r="K1317" s="12">
        <v>46.454000000000001</v>
      </c>
      <c r="L1317" s="72">
        <v>1.768</v>
      </c>
      <c r="M1317" s="72">
        <v>29.111999999999998</v>
      </c>
      <c r="N1317" s="12">
        <v>63.887</v>
      </c>
      <c r="O1317" s="72">
        <v>2.4319999999999999</v>
      </c>
      <c r="P1317" s="72">
        <v>30.972999999999999</v>
      </c>
      <c r="Q1317" s="12">
        <v>7.5960000000000001</v>
      </c>
      <c r="R1317" s="72">
        <v>0.28899999999999998</v>
      </c>
      <c r="S1317" s="72">
        <v>66.900000000000006</v>
      </c>
      <c r="T1317" s="12">
        <v>71.483000000000004</v>
      </c>
      <c r="U1317" s="72">
        <v>2.7210000000000001</v>
      </c>
      <c r="V1317" s="72">
        <v>27.811</v>
      </c>
      <c r="W1317" s="12">
        <v>191.471</v>
      </c>
      <c r="X1317" s="72">
        <v>7.2880000000000003</v>
      </c>
      <c r="Y1317" s="72">
        <v>12.273</v>
      </c>
      <c r="Z1317" s="12">
        <v>262.95400000000001</v>
      </c>
      <c r="AA1317" s="72">
        <v>10.009</v>
      </c>
      <c r="AB1317" s="72">
        <v>8.5990000000000002</v>
      </c>
      <c r="AC1317" s="12">
        <v>1072.8710000000001</v>
      </c>
      <c r="AD1317" s="72">
        <v>40.835999999999999</v>
      </c>
      <c r="AE1317" s="72">
        <v>4.5890000000000004</v>
      </c>
      <c r="AF1317" s="12">
        <v>0</v>
      </c>
      <c r="AG1317" s="72">
        <v>0</v>
      </c>
      <c r="AH1317" s="72">
        <v>0</v>
      </c>
      <c r="AI1317" s="12">
        <v>88.352000000000004</v>
      </c>
      <c r="AJ1317" s="72">
        <v>3.363</v>
      </c>
      <c r="AK1317" s="72">
        <v>24.282</v>
      </c>
      <c r="AL1317" s="12">
        <v>88.352000000000004</v>
      </c>
      <c r="AM1317" s="72">
        <v>3.363</v>
      </c>
      <c r="AN1317" s="72">
        <v>24.282</v>
      </c>
      <c r="AO1317" s="12">
        <v>1161.223</v>
      </c>
      <c r="AP1317" s="72">
        <v>44.198999999999998</v>
      </c>
      <c r="AQ1317" s="72">
        <v>4.2709999999999999</v>
      </c>
      <c r="AR1317" s="12">
        <v>16.678000000000001</v>
      </c>
      <c r="AS1317" s="72">
        <v>0.63500000000000001</v>
      </c>
      <c r="AT1317" s="72">
        <v>80.183999999999997</v>
      </c>
      <c r="AU1317" s="12">
        <v>2.2509999999999999</v>
      </c>
      <c r="AV1317" s="72">
        <v>8.5999999999999993E-2</v>
      </c>
      <c r="AW1317" s="72">
        <v>101.011</v>
      </c>
      <c r="AX1317" s="12">
        <v>109.131</v>
      </c>
      <c r="AY1317" s="72">
        <v>4.1539999999999999</v>
      </c>
      <c r="AZ1317" s="72">
        <v>19.456</v>
      </c>
      <c r="BA1317" s="12">
        <v>111.38200000000001</v>
      </c>
      <c r="BB1317" s="72">
        <v>4.2389999999999999</v>
      </c>
      <c r="BC1317" s="72">
        <v>18.849</v>
      </c>
      <c r="BD1317" s="12">
        <v>43.636000000000003</v>
      </c>
      <c r="BE1317" s="72">
        <v>1.661</v>
      </c>
      <c r="BF1317" s="72">
        <v>47.207000000000001</v>
      </c>
      <c r="BG1317" s="12">
        <v>155.018</v>
      </c>
      <c r="BH1317" s="72">
        <v>5.9</v>
      </c>
      <c r="BI1317" s="72">
        <v>18.04</v>
      </c>
      <c r="BJ1317" s="12">
        <v>448.99799999999999</v>
      </c>
      <c r="BK1317" s="72">
        <v>17.09</v>
      </c>
      <c r="BL1317" s="72">
        <v>9.6210000000000004</v>
      </c>
      <c r="BM1317" s="12">
        <v>845.36599999999999</v>
      </c>
      <c r="BN1317" s="72">
        <v>32.176000000000002</v>
      </c>
      <c r="BO1317" s="72">
        <v>5.4560000000000004</v>
      </c>
      <c r="BP1317" s="12">
        <v>1294.3630000000001</v>
      </c>
      <c r="BQ1317" s="72">
        <v>49.265999999999998</v>
      </c>
      <c r="BR1317" s="72">
        <v>5.1260000000000003</v>
      </c>
      <c r="BS1317" s="12">
        <v>1466.06</v>
      </c>
      <c r="BT1317" s="72">
        <v>55.801000000000002</v>
      </c>
      <c r="BU1317" s="72">
        <v>4.1689999999999996</v>
      </c>
      <c r="BV1317" s="12">
        <v>2627.2829999999999</v>
      </c>
      <c r="BW1317" s="72">
        <v>100</v>
      </c>
      <c r="BX1317" s="72">
        <v>2.5129999999999999</v>
      </c>
      <c r="BY1317" s="13"/>
      <c r="BZ1317" s="13"/>
    </row>
    <row r="1318" spans="1:78" ht="12.75" customHeight="1">
      <c r="A1318" s="122" t="s">
        <v>44</v>
      </c>
      <c r="B1318" s="71" t="s">
        <v>76</v>
      </c>
      <c r="C1318" s="71" t="s">
        <v>24</v>
      </c>
      <c r="D1318" s="34">
        <v>45627</v>
      </c>
      <c r="E1318" s="12">
        <v>966.36900000000003</v>
      </c>
      <c r="F1318" s="72">
        <v>35.134999999999998</v>
      </c>
      <c r="G1318" s="72">
        <v>8.3960000000000008</v>
      </c>
      <c r="H1318" s="12">
        <v>24.513999999999999</v>
      </c>
      <c r="I1318" s="72">
        <v>0.89100000000000001</v>
      </c>
      <c r="J1318" s="72">
        <v>44.085999999999999</v>
      </c>
      <c r="K1318" s="12">
        <v>36.889000000000003</v>
      </c>
      <c r="L1318" s="72">
        <v>1.341</v>
      </c>
      <c r="M1318" s="72">
        <v>50.832000000000001</v>
      </c>
      <c r="N1318" s="12">
        <v>61.402000000000001</v>
      </c>
      <c r="O1318" s="72">
        <v>2.2320000000000002</v>
      </c>
      <c r="P1318" s="72">
        <v>36.71</v>
      </c>
      <c r="Q1318" s="12">
        <v>2.758</v>
      </c>
      <c r="R1318" s="72">
        <v>0.1</v>
      </c>
      <c r="S1318" s="72">
        <v>102.64700000000001</v>
      </c>
      <c r="T1318" s="12">
        <v>64.16</v>
      </c>
      <c r="U1318" s="72">
        <v>2.3330000000000002</v>
      </c>
      <c r="V1318" s="72">
        <v>35.289000000000001</v>
      </c>
      <c r="W1318" s="12">
        <v>212.929</v>
      </c>
      <c r="X1318" s="72">
        <v>7.742</v>
      </c>
      <c r="Y1318" s="72">
        <v>17.731999999999999</v>
      </c>
      <c r="Z1318" s="12">
        <v>277.089</v>
      </c>
      <c r="AA1318" s="72">
        <v>10.074</v>
      </c>
      <c r="AB1318" s="72">
        <v>13.336</v>
      </c>
      <c r="AC1318" s="12">
        <v>1243.4570000000001</v>
      </c>
      <c r="AD1318" s="72">
        <v>45.209000000000003</v>
      </c>
      <c r="AE1318" s="72">
        <v>7.3250000000000002</v>
      </c>
      <c r="AF1318" s="12">
        <v>0</v>
      </c>
      <c r="AG1318" s="72">
        <v>0</v>
      </c>
      <c r="AH1318" s="72">
        <v>0</v>
      </c>
      <c r="AI1318" s="12">
        <v>84.203000000000003</v>
      </c>
      <c r="AJ1318" s="72">
        <v>3.0609999999999999</v>
      </c>
      <c r="AK1318" s="72">
        <v>26.927</v>
      </c>
      <c r="AL1318" s="12">
        <v>84.203000000000003</v>
      </c>
      <c r="AM1318" s="72">
        <v>3.0609999999999999</v>
      </c>
      <c r="AN1318" s="72">
        <v>26.927</v>
      </c>
      <c r="AO1318" s="12">
        <v>1327.6610000000001</v>
      </c>
      <c r="AP1318" s="72">
        <v>48.27</v>
      </c>
      <c r="AQ1318" s="72">
        <v>7.2329999999999997</v>
      </c>
      <c r="AR1318" s="12">
        <v>21.065999999999999</v>
      </c>
      <c r="AS1318" s="72">
        <v>0.76600000000000001</v>
      </c>
      <c r="AT1318" s="72">
        <v>60.012999999999998</v>
      </c>
      <c r="AU1318" s="12">
        <v>22.838999999999999</v>
      </c>
      <c r="AV1318" s="72">
        <v>0.83</v>
      </c>
      <c r="AW1318" s="72">
        <v>56.853000000000002</v>
      </c>
      <c r="AX1318" s="12">
        <v>76.274000000000001</v>
      </c>
      <c r="AY1318" s="72">
        <v>2.7730000000000001</v>
      </c>
      <c r="AZ1318" s="72">
        <v>23.24</v>
      </c>
      <c r="BA1318" s="12">
        <v>99.113</v>
      </c>
      <c r="BB1318" s="72">
        <v>3.6040000000000001</v>
      </c>
      <c r="BC1318" s="72">
        <v>24.803000000000001</v>
      </c>
      <c r="BD1318" s="12">
        <v>44.225000000000001</v>
      </c>
      <c r="BE1318" s="72">
        <v>1.6080000000000001</v>
      </c>
      <c r="BF1318" s="72">
        <v>45.378</v>
      </c>
      <c r="BG1318" s="12">
        <v>143.33799999999999</v>
      </c>
      <c r="BH1318" s="72">
        <v>5.2110000000000003</v>
      </c>
      <c r="BI1318" s="72">
        <v>19.184999999999999</v>
      </c>
      <c r="BJ1318" s="12">
        <v>449.26600000000002</v>
      </c>
      <c r="BK1318" s="72">
        <v>16.334</v>
      </c>
      <c r="BL1318" s="72">
        <v>10.651</v>
      </c>
      <c r="BM1318" s="12">
        <v>809.13099999999997</v>
      </c>
      <c r="BN1318" s="72">
        <v>29.417999999999999</v>
      </c>
      <c r="BO1318" s="72">
        <v>5.8449999999999998</v>
      </c>
      <c r="BP1318" s="12">
        <v>1258.3969999999999</v>
      </c>
      <c r="BQ1318" s="72">
        <v>45.752000000000002</v>
      </c>
      <c r="BR1318" s="72">
        <v>5.4059999999999997</v>
      </c>
      <c r="BS1318" s="12">
        <v>1422.8009999999999</v>
      </c>
      <c r="BT1318" s="72">
        <v>51.73</v>
      </c>
      <c r="BU1318" s="72">
        <v>4.5670000000000002</v>
      </c>
      <c r="BV1318" s="12">
        <v>2750.462</v>
      </c>
      <c r="BW1318" s="72">
        <v>100</v>
      </c>
      <c r="BX1318" s="72">
        <v>4.657</v>
      </c>
      <c r="BY1318" s="13"/>
      <c r="BZ1318" s="13"/>
    </row>
    <row r="1319" spans="1:78" ht="12.75" customHeight="1">
      <c r="A1319" s="122" t="s">
        <v>44</v>
      </c>
      <c r="B1319" s="71" t="s">
        <v>76</v>
      </c>
      <c r="C1319" s="71" t="s">
        <v>24</v>
      </c>
      <c r="D1319" s="34">
        <v>45717</v>
      </c>
      <c r="E1319" s="12">
        <v>852.91600000000005</v>
      </c>
      <c r="F1319" s="72">
        <v>30.815000000000001</v>
      </c>
      <c r="G1319" s="72">
        <v>7.4</v>
      </c>
      <c r="H1319" s="12">
        <v>42.889000000000003</v>
      </c>
      <c r="I1319" s="72">
        <v>1.55</v>
      </c>
      <c r="J1319" s="72">
        <v>41.97</v>
      </c>
      <c r="K1319" s="12">
        <v>36.146999999999998</v>
      </c>
      <c r="L1319" s="72">
        <v>1.306</v>
      </c>
      <c r="M1319" s="72">
        <v>38.548000000000002</v>
      </c>
      <c r="N1319" s="12">
        <v>79.036000000000001</v>
      </c>
      <c r="O1319" s="72">
        <v>2.855</v>
      </c>
      <c r="P1319" s="72">
        <v>29.884</v>
      </c>
      <c r="Q1319" s="12">
        <v>6.56</v>
      </c>
      <c r="R1319" s="72">
        <v>0.23699999999999999</v>
      </c>
      <c r="S1319" s="72">
        <v>82.870999999999995</v>
      </c>
      <c r="T1319" s="12">
        <v>85.596000000000004</v>
      </c>
      <c r="U1319" s="72">
        <v>3.0920000000000001</v>
      </c>
      <c r="V1319" s="72">
        <v>28.145</v>
      </c>
      <c r="W1319" s="12">
        <v>247.37200000000001</v>
      </c>
      <c r="X1319" s="72">
        <v>8.9369999999999994</v>
      </c>
      <c r="Y1319" s="72">
        <v>14.212</v>
      </c>
      <c r="Z1319" s="12">
        <v>332.96800000000002</v>
      </c>
      <c r="AA1319" s="72">
        <v>12.03</v>
      </c>
      <c r="AB1319" s="72">
        <v>10.593999999999999</v>
      </c>
      <c r="AC1319" s="12">
        <v>1185.884</v>
      </c>
      <c r="AD1319" s="72">
        <v>42.844999999999999</v>
      </c>
      <c r="AE1319" s="72">
        <v>5.9550000000000001</v>
      </c>
      <c r="AF1319" s="12">
        <v>5.2560000000000002</v>
      </c>
      <c r="AG1319" s="72">
        <v>0.19</v>
      </c>
      <c r="AH1319" s="72">
        <v>60.704999999999998</v>
      </c>
      <c r="AI1319" s="12">
        <v>82.063000000000002</v>
      </c>
      <c r="AJ1319" s="72">
        <v>2.9649999999999999</v>
      </c>
      <c r="AK1319" s="72">
        <v>22.382000000000001</v>
      </c>
      <c r="AL1319" s="12">
        <v>87.32</v>
      </c>
      <c r="AM1319" s="72">
        <v>3.1549999999999998</v>
      </c>
      <c r="AN1319" s="72">
        <v>20.096</v>
      </c>
      <c r="AO1319" s="12">
        <v>1273.204</v>
      </c>
      <c r="AP1319" s="72">
        <v>45.999000000000002</v>
      </c>
      <c r="AQ1319" s="72">
        <v>5.47</v>
      </c>
      <c r="AR1319" s="12">
        <v>38.634999999999998</v>
      </c>
      <c r="AS1319" s="72">
        <v>1.3959999999999999</v>
      </c>
      <c r="AT1319" s="72">
        <v>40.668999999999997</v>
      </c>
      <c r="AU1319" s="12">
        <v>17.163</v>
      </c>
      <c r="AV1319" s="72">
        <v>0.62</v>
      </c>
      <c r="AW1319" s="72">
        <v>58.41</v>
      </c>
      <c r="AX1319" s="12">
        <v>103.32599999999999</v>
      </c>
      <c r="AY1319" s="72">
        <v>3.7330000000000001</v>
      </c>
      <c r="AZ1319" s="72">
        <v>23.393000000000001</v>
      </c>
      <c r="BA1319" s="12">
        <v>120.489</v>
      </c>
      <c r="BB1319" s="72">
        <v>4.3529999999999998</v>
      </c>
      <c r="BC1319" s="72">
        <v>21.675999999999998</v>
      </c>
      <c r="BD1319" s="12">
        <v>22.641999999999999</v>
      </c>
      <c r="BE1319" s="72">
        <v>0.81799999999999995</v>
      </c>
      <c r="BF1319" s="72">
        <v>46.472999999999999</v>
      </c>
      <c r="BG1319" s="12">
        <v>143.131</v>
      </c>
      <c r="BH1319" s="72">
        <v>5.1710000000000003</v>
      </c>
      <c r="BI1319" s="72">
        <v>17.128</v>
      </c>
      <c r="BJ1319" s="12">
        <v>435.37299999999999</v>
      </c>
      <c r="BK1319" s="72">
        <v>15.73</v>
      </c>
      <c r="BL1319" s="72">
        <v>9.2970000000000006</v>
      </c>
      <c r="BM1319" s="12">
        <v>877.529</v>
      </c>
      <c r="BN1319" s="72">
        <v>31.704000000000001</v>
      </c>
      <c r="BO1319" s="72">
        <v>7.0720000000000001</v>
      </c>
      <c r="BP1319" s="12">
        <v>1312.903</v>
      </c>
      <c r="BQ1319" s="72">
        <v>47.433999999999997</v>
      </c>
      <c r="BR1319" s="72">
        <v>5.4180000000000001</v>
      </c>
      <c r="BS1319" s="12">
        <v>1494.6679999999999</v>
      </c>
      <c r="BT1319" s="72">
        <v>54.000999999999998</v>
      </c>
      <c r="BU1319" s="72">
        <v>4.6589999999999998</v>
      </c>
      <c r="BV1319" s="12">
        <v>2767.8719999999998</v>
      </c>
      <c r="BW1319" s="72">
        <v>100</v>
      </c>
      <c r="BX1319" s="72">
        <v>3.9540000000000002</v>
      </c>
      <c r="BY1319" s="13"/>
      <c r="BZ1319" s="13"/>
    </row>
    <row r="1320" spans="1:78" ht="12.75" customHeight="1">
      <c r="A1320" s="122" t="s">
        <v>44</v>
      </c>
      <c r="B1320" s="71" t="s">
        <v>76</v>
      </c>
      <c r="C1320" s="71" t="s">
        <v>24</v>
      </c>
      <c r="D1320" s="34">
        <v>45809</v>
      </c>
      <c r="E1320" s="12">
        <v>972.39599999999996</v>
      </c>
      <c r="F1320" s="72">
        <v>35.146000000000001</v>
      </c>
      <c r="G1320" s="72">
        <v>8.4469999999999992</v>
      </c>
      <c r="H1320" s="12">
        <v>54.591000000000001</v>
      </c>
      <c r="I1320" s="72">
        <v>1.9730000000000001</v>
      </c>
      <c r="J1320" s="72">
        <v>44.447000000000003</v>
      </c>
      <c r="K1320" s="12">
        <v>9.9220000000000006</v>
      </c>
      <c r="L1320" s="72">
        <v>0.35899999999999999</v>
      </c>
      <c r="M1320" s="72">
        <v>64.846999999999994</v>
      </c>
      <c r="N1320" s="12">
        <v>64.513999999999996</v>
      </c>
      <c r="O1320" s="72">
        <v>2.3319999999999999</v>
      </c>
      <c r="P1320" s="72">
        <v>44.244999999999997</v>
      </c>
      <c r="Q1320" s="12">
        <v>3.7210000000000001</v>
      </c>
      <c r="R1320" s="72">
        <v>0.13400000000000001</v>
      </c>
      <c r="S1320" s="72">
        <v>112.21599999999999</v>
      </c>
      <c r="T1320" s="12">
        <v>68.234999999999999</v>
      </c>
      <c r="U1320" s="72">
        <v>2.4660000000000002</v>
      </c>
      <c r="V1320" s="72">
        <v>42.311</v>
      </c>
      <c r="W1320" s="12">
        <v>259.61399999999998</v>
      </c>
      <c r="X1320" s="72">
        <v>9.3840000000000003</v>
      </c>
      <c r="Y1320" s="72">
        <v>17.294</v>
      </c>
      <c r="Z1320" s="12">
        <v>327.84899999999999</v>
      </c>
      <c r="AA1320" s="72">
        <v>11.85</v>
      </c>
      <c r="AB1320" s="72">
        <v>13.316000000000001</v>
      </c>
      <c r="AC1320" s="12">
        <v>1300.2449999999999</v>
      </c>
      <c r="AD1320" s="72">
        <v>46.996000000000002</v>
      </c>
      <c r="AE1320" s="72">
        <v>7.6130000000000004</v>
      </c>
      <c r="AF1320" s="12">
        <v>7.0960000000000001</v>
      </c>
      <c r="AG1320" s="72">
        <v>0.25600000000000001</v>
      </c>
      <c r="AH1320" s="72">
        <v>106.788</v>
      </c>
      <c r="AI1320" s="12">
        <v>102.96299999999999</v>
      </c>
      <c r="AJ1320" s="72">
        <v>3.7210000000000001</v>
      </c>
      <c r="AK1320" s="72">
        <v>33.253999999999998</v>
      </c>
      <c r="AL1320" s="12">
        <v>110.059</v>
      </c>
      <c r="AM1320" s="72">
        <v>3.9780000000000002</v>
      </c>
      <c r="AN1320" s="72">
        <v>30.321999999999999</v>
      </c>
      <c r="AO1320" s="12">
        <v>1410.3030000000001</v>
      </c>
      <c r="AP1320" s="72">
        <v>50.973999999999997</v>
      </c>
      <c r="AQ1320" s="72">
        <v>7.2709999999999999</v>
      </c>
      <c r="AR1320" s="12">
        <v>8.9710000000000001</v>
      </c>
      <c r="AS1320" s="72">
        <v>0.32400000000000001</v>
      </c>
      <c r="AT1320" s="72">
        <v>61.962000000000003</v>
      </c>
      <c r="AU1320" s="12">
        <v>16.315000000000001</v>
      </c>
      <c r="AV1320" s="72">
        <v>0.59</v>
      </c>
      <c r="AW1320" s="72">
        <v>57.670999999999999</v>
      </c>
      <c r="AX1320" s="12">
        <v>81.305999999999997</v>
      </c>
      <c r="AY1320" s="72">
        <v>2.9390000000000001</v>
      </c>
      <c r="AZ1320" s="72">
        <v>22.135999999999999</v>
      </c>
      <c r="BA1320" s="12">
        <v>97.620999999999995</v>
      </c>
      <c r="BB1320" s="72">
        <v>3.528</v>
      </c>
      <c r="BC1320" s="72">
        <v>19.419</v>
      </c>
      <c r="BD1320" s="12">
        <v>16.856999999999999</v>
      </c>
      <c r="BE1320" s="72">
        <v>0.60899999999999999</v>
      </c>
      <c r="BF1320" s="72">
        <v>54.03</v>
      </c>
      <c r="BG1320" s="12">
        <v>114.47799999999999</v>
      </c>
      <c r="BH1320" s="72">
        <v>4.1379999999999999</v>
      </c>
      <c r="BI1320" s="72">
        <v>18.882999999999999</v>
      </c>
      <c r="BJ1320" s="12">
        <v>410.64100000000002</v>
      </c>
      <c r="BK1320" s="72">
        <v>14.842000000000001</v>
      </c>
      <c r="BL1320" s="72">
        <v>11.962999999999999</v>
      </c>
      <c r="BM1320" s="12">
        <v>822.31700000000001</v>
      </c>
      <c r="BN1320" s="72">
        <v>29.722000000000001</v>
      </c>
      <c r="BO1320" s="72">
        <v>3.843</v>
      </c>
      <c r="BP1320" s="12">
        <v>1232.9580000000001</v>
      </c>
      <c r="BQ1320" s="72">
        <v>44.564</v>
      </c>
      <c r="BR1320" s="72">
        <v>4.13</v>
      </c>
      <c r="BS1320" s="12">
        <v>1356.4069999999999</v>
      </c>
      <c r="BT1320" s="72">
        <v>49.026000000000003</v>
      </c>
      <c r="BU1320" s="72">
        <v>4.2270000000000003</v>
      </c>
      <c r="BV1320" s="12">
        <v>2766.71</v>
      </c>
      <c r="BW1320" s="72">
        <v>100</v>
      </c>
      <c r="BX1320" s="72">
        <v>4.258</v>
      </c>
      <c r="BY1320" s="13"/>
      <c r="BZ1320" s="13"/>
    </row>
    <row r="1321" spans="1:78" ht="12.75" customHeight="1">
      <c r="A1321" s="122" t="s">
        <v>44</v>
      </c>
      <c r="B1321" s="71" t="s">
        <v>76</v>
      </c>
      <c r="C1321" s="71" t="s">
        <v>24</v>
      </c>
      <c r="D1321" s="34">
        <v>45901</v>
      </c>
      <c r="E1321" s="12">
        <v>884.53200000000004</v>
      </c>
      <c r="F1321" s="72">
        <v>29.248999999999999</v>
      </c>
      <c r="G1321" s="72">
        <v>8.0050000000000008</v>
      </c>
      <c r="H1321" s="12">
        <v>75.165999999999997</v>
      </c>
      <c r="I1321" s="72">
        <v>2.4860000000000002</v>
      </c>
      <c r="J1321" s="72">
        <v>40.584000000000003</v>
      </c>
      <c r="K1321" s="12">
        <v>60.564999999999998</v>
      </c>
      <c r="L1321" s="72">
        <v>2.0030000000000001</v>
      </c>
      <c r="M1321" s="72">
        <v>36.222999999999999</v>
      </c>
      <c r="N1321" s="12">
        <v>135.73099999999999</v>
      </c>
      <c r="O1321" s="72">
        <v>4.4880000000000004</v>
      </c>
      <c r="P1321" s="72">
        <v>29.902999999999999</v>
      </c>
      <c r="Q1321" s="12">
        <v>4.8109999999999999</v>
      </c>
      <c r="R1321" s="72">
        <v>0.159</v>
      </c>
      <c r="S1321" s="72">
        <v>75.400999999999996</v>
      </c>
      <c r="T1321" s="12">
        <v>140.542</v>
      </c>
      <c r="U1321" s="72">
        <v>4.6470000000000002</v>
      </c>
      <c r="V1321" s="72">
        <v>29.422000000000001</v>
      </c>
      <c r="W1321" s="12">
        <v>287.30799999999999</v>
      </c>
      <c r="X1321" s="72">
        <v>9.5</v>
      </c>
      <c r="Y1321" s="72">
        <v>15.669</v>
      </c>
      <c r="Z1321" s="12">
        <v>427.85</v>
      </c>
      <c r="AA1321" s="72">
        <v>14.148</v>
      </c>
      <c r="AB1321" s="72">
        <v>17.803999999999998</v>
      </c>
      <c r="AC1321" s="12">
        <v>1312.3810000000001</v>
      </c>
      <c r="AD1321" s="72">
        <v>43.396000000000001</v>
      </c>
      <c r="AE1321" s="72">
        <v>8.3279999999999994</v>
      </c>
      <c r="AF1321" s="12">
        <v>2.5680000000000001</v>
      </c>
      <c r="AG1321" s="72">
        <v>8.5000000000000006E-2</v>
      </c>
      <c r="AH1321" s="72">
        <v>113.9</v>
      </c>
      <c r="AI1321" s="12">
        <v>101.708</v>
      </c>
      <c r="AJ1321" s="72">
        <v>3.363</v>
      </c>
      <c r="AK1321" s="72">
        <v>28.876999999999999</v>
      </c>
      <c r="AL1321" s="12">
        <v>104.276</v>
      </c>
      <c r="AM1321" s="72">
        <v>3.448</v>
      </c>
      <c r="AN1321" s="72">
        <v>28.696000000000002</v>
      </c>
      <c r="AO1321" s="12">
        <v>1416.6569999999999</v>
      </c>
      <c r="AP1321" s="72">
        <v>46.844000000000001</v>
      </c>
      <c r="AQ1321" s="72">
        <v>9.0079999999999991</v>
      </c>
      <c r="AR1321" s="12">
        <v>31.173999999999999</v>
      </c>
      <c r="AS1321" s="72">
        <v>1.0309999999999999</v>
      </c>
      <c r="AT1321" s="72">
        <v>70.582999999999998</v>
      </c>
      <c r="AU1321" s="12">
        <v>4.4210000000000003</v>
      </c>
      <c r="AV1321" s="72">
        <v>0.14599999999999999</v>
      </c>
      <c r="AW1321" s="72">
        <v>103.49</v>
      </c>
      <c r="AX1321" s="12">
        <v>139.273</v>
      </c>
      <c r="AY1321" s="72">
        <v>4.6050000000000004</v>
      </c>
      <c r="AZ1321" s="72">
        <v>29.402000000000001</v>
      </c>
      <c r="BA1321" s="12">
        <v>143.69399999999999</v>
      </c>
      <c r="BB1321" s="72">
        <v>4.7519999999999998</v>
      </c>
      <c r="BC1321" s="72">
        <v>28.532</v>
      </c>
      <c r="BD1321" s="12">
        <v>65.323999999999998</v>
      </c>
      <c r="BE1321" s="72">
        <v>2.16</v>
      </c>
      <c r="BF1321" s="72">
        <v>34.531999999999996</v>
      </c>
      <c r="BG1321" s="12">
        <v>209.018</v>
      </c>
      <c r="BH1321" s="72">
        <v>6.9119999999999999</v>
      </c>
      <c r="BI1321" s="72">
        <v>23.593</v>
      </c>
      <c r="BJ1321" s="12">
        <v>415.06299999999999</v>
      </c>
      <c r="BK1321" s="72">
        <v>13.725</v>
      </c>
      <c r="BL1321" s="72">
        <v>9.3859999999999992</v>
      </c>
      <c r="BM1321" s="12">
        <v>952.26599999999996</v>
      </c>
      <c r="BN1321" s="72">
        <v>31.488</v>
      </c>
      <c r="BO1321" s="72">
        <v>6.9509999999999996</v>
      </c>
      <c r="BP1321" s="12">
        <v>1367.329</v>
      </c>
      <c r="BQ1321" s="72">
        <v>45.213000000000001</v>
      </c>
      <c r="BR1321" s="72">
        <v>5.2850000000000001</v>
      </c>
      <c r="BS1321" s="12">
        <v>1607.52</v>
      </c>
      <c r="BT1321" s="72">
        <v>53.155999999999999</v>
      </c>
      <c r="BU1321" s="72">
        <v>4.6769999999999996</v>
      </c>
      <c r="BV1321" s="12">
        <v>3024.1770000000001</v>
      </c>
      <c r="BW1321" s="72">
        <v>100</v>
      </c>
      <c r="BX1321" s="72">
        <v>5.0069999999999997</v>
      </c>
      <c r="BY1321" s="13"/>
      <c r="BZ1321" s="13"/>
    </row>
    <row r="1322" spans="1:78" ht="12.75" customHeight="1">
      <c r="A1322" s="122" t="s">
        <v>44</v>
      </c>
      <c r="B1322" s="71" t="s">
        <v>76</v>
      </c>
      <c r="C1322" s="71" t="s">
        <v>24</v>
      </c>
      <c r="D1322" s="34">
        <v>45992</v>
      </c>
      <c r="E1322" s="12">
        <v>919.27499999999998</v>
      </c>
      <c r="F1322" s="72">
        <v>32.31</v>
      </c>
      <c r="G1322" s="72">
        <v>7.5860000000000003</v>
      </c>
      <c r="H1322" s="12">
        <v>67.712000000000003</v>
      </c>
      <c r="I1322" s="72">
        <v>2.38</v>
      </c>
      <c r="J1322" s="72">
        <v>41.584000000000003</v>
      </c>
      <c r="K1322" s="12">
        <v>25.067</v>
      </c>
      <c r="L1322" s="72">
        <v>0.88100000000000001</v>
      </c>
      <c r="M1322" s="72">
        <v>76.873000000000005</v>
      </c>
      <c r="N1322" s="12">
        <v>92.778000000000006</v>
      </c>
      <c r="O1322" s="72">
        <v>3.2610000000000001</v>
      </c>
      <c r="P1322" s="72">
        <v>35.433999999999997</v>
      </c>
      <c r="Q1322" s="12">
        <v>10.987</v>
      </c>
      <c r="R1322" s="72">
        <v>0.38600000000000001</v>
      </c>
      <c r="S1322" s="72">
        <v>86.42</v>
      </c>
      <c r="T1322" s="12">
        <v>103.76600000000001</v>
      </c>
      <c r="U1322" s="72">
        <v>3.6469999999999998</v>
      </c>
      <c r="V1322" s="72">
        <v>32.237000000000002</v>
      </c>
      <c r="W1322" s="12">
        <v>220.73</v>
      </c>
      <c r="X1322" s="72">
        <v>7.758</v>
      </c>
      <c r="Y1322" s="72">
        <v>17.478999999999999</v>
      </c>
      <c r="Z1322" s="12">
        <v>324.49599999999998</v>
      </c>
      <c r="AA1322" s="72">
        <v>11.404999999999999</v>
      </c>
      <c r="AB1322" s="72">
        <v>9.8569999999999993</v>
      </c>
      <c r="AC1322" s="12">
        <v>1243.771</v>
      </c>
      <c r="AD1322" s="72">
        <v>43.715000000000003</v>
      </c>
      <c r="AE1322" s="72">
        <v>6.0620000000000003</v>
      </c>
      <c r="AF1322" s="12">
        <v>4.0990000000000002</v>
      </c>
      <c r="AG1322" s="72">
        <v>0.14399999999999999</v>
      </c>
      <c r="AH1322" s="72">
        <v>93.977000000000004</v>
      </c>
      <c r="AI1322" s="12">
        <v>79.085999999999999</v>
      </c>
      <c r="AJ1322" s="72">
        <v>2.78</v>
      </c>
      <c r="AK1322" s="72">
        <v>36.463999999999999</v>
      </c>
      <c r="AL1322" s="12">
        <v>83.185000000000002</v>
      </c>
      <c r="AM1322" s="72">
        <v>2.9239999999999999</v>
      </c>
      <c r="AN1322" s="72">
        <v>35.411000000000001</v>
      </c>
      <c r="AO1322" s="12">
        <v>1326.9559999999999</v>
      </c>
      <c r="AP1322" s="72">
        <v>46.639000000000003</v>
      </c>
      <c r="AQ1322" s="72">
        <v>5.98</v>
      </c>
      <c r="AR1322" s="12">
        <v>44.08</v>
      </c>
      <c r="AS1322" s="72">
        <v>1.5489999999999999</v>
      </c>
      <c r="AT1322" s="72">
        <v>76.869</v>
      </c>
      <c r="AU1322" s="12">
        <v>7.4009999999999998</v>
      </c>
      <c r="AV1322" s="72">
        <v>0.26</v>
      </c>
      <c r="AW1322" s="72">
        <v>58.981999999999999</v>
      </c>
      <c r="AX1322" s="12">
        <v>99.224000000000004</v>
      </c>
      <c r="AY1322" s="72">
        <v>3.4870000000000001</v>
      </c>
      <c r="AZ1322" s="72">
        <v>24.350999999999999</v>
      </c>
      <c r="BA1322" s="12">
        <v>106.624</v>
      </c>
      <c r="BB1322" s="72">
        <v>3.7480000000000002</v>
      </c>
      <c r="BC1322" s="72">
        <v>22.79</v>
      </c>
      <c r="BD1322" s="12">
        <v>15.782999999999999</v>
      </c>
      <c r="BE1322" s="72">
        <v>0.55500000000000005</v>
      </c>
      <c r="BF1322" s="72">
        <v>69.766999999999996</v>
      </c>
      <c r="BG1322" s="12">
        <v>122.407</v>
      </c>
      <c r="BH1322" s="72">
        <v>4.3019999999999996</v>
      </c>
      <c r="BI1322" s="72">
        <v>22.035</v>
      </c>
      <c r="BJ1322" s="12">
        <v>409.952</v>
      </c>
      <c r="BK1322" s="72">
        <v>14.409000000000001</v>
      </c>
      <c r="BL1322" s="72">
        <v>10.898</v>
      </c>
      <c r="BM1322" s="12">
        <v>941.77200000000005</v>
      </c>
      <c r="BN1322" s="72">
        <v>33.100999999999999</v>
      </c>
      <c r="BO1322" s="72">
        <v>6.1680000000000001</v>
      </c>
      <c r="BP1322" s="12">
        <v>1351.723</v>
      </c>
      <c r="BQ1322" s="72">
        <v>47.509</v>
      </c>
      <c r="BR1322" s="72">
        <v>4.7300000000000004</v>
      </c>
      <c r="BS1322" s="12">
        <v>1518.211</v>
      </c>
      <c r="BT1322" s="72">
        <v>53.360999999999997</v>
      </c>
      <c r="BU1322" s="72">
        <v>4.6369999999999996</v>
      </c>
      <c r="BV1322" s="12">
        <v>2845.1669999999999</v>
      </c>
      <c r="BW1322" s="72">
        <v>100</v>
      </c>
      <c r="BX1322" s="72">
        <v>3.867</v>
      </c>
      <c r="BY1322" s="13"/>
      <c r="BZ1322" s="13"/>
    </row>
    <row r="1323" spans="1:78" ht="12.75" customHeight="1">
      <c r="A1323" s="122" t="s">
        <v>44</v>
      </c>
      <c r="B1323" s="71" t="s">
        <v>76</v>
      </c>
      <c r="C1323" s="71" t="s">
        <v>24</v>
      </c>
      <c r="D1323" s="34">
        <v>46082</v>
      </c>
      <c r="E1323" s="12">
        <v>878.65599999999995</v>
      </c>
      <c r="F1323" s="72">
        <v>32.646000000000001</v>
      </c>
      <c r="G1323" s="72">
        <v>9.3249999999999993</v>
      </c>
      <c r="H1323" s="12">
        <v>33.152000000000001</v>
      </c>
      <c r="I1323" s="72">
        <v>1.232</v>
      </c>
      <c r="J1323" s="72">
        <v>53.598999999999997</v>
      </c>
      <c r="K1323" s="12">
        <v>21.268999999999998</v>
      </c>
      <c r="L1323" s="72">
        <v>0.79</v>
      </c>
      <c r="M1323" s="72">
        <v>66.766000000000005</v>
      </c>
      <c r="N1323" s="12">
        <v>54.420999999999999</v>
      </c>
      <c r="O1323" s="72">
        <v>2.0219999999999998</v>
      </c>
      <c r="P1323" s="72">
        <v>40.965000000000003</v>
      </c>
      <c r="Q1323" s="12">
        <v>0</v>
      </c>
      <c r="R1323" s="72">
        <v>0</v>
      </c>
      <c r="S1323" s="72">
        <v>0</v>
      </c>
      <c r="T1323" s="12">
        <v>54.420999999999999</v>
      </c>
      <c r="U1323" s="72">
        <v>2.0219999999999998</v>
      </c>
      <c r="V1323" s="72">
        <v>40.965000000000003</v>
      </c>
      <c r="W1323" s="12">
        <v>219.517</v>
      </c>
      <c r="X1323" s="72">
        <v>8.1560000000000006</v>
      </c>
      <c r="Y1323" s="72">
        <v>22.957999999999998</v>
      </c>
      <c r="Z1323" s="12">
        <v>273.93799999999999</v>
      </c>
      <c r="AA1323" s="72">
        <v>10.178000000000001</v>
      </c>
      <c r="AB1323" s="72">
        <v>18.308</v>
      </c>
      <c r="AC1323" s="12">
        <v>1152.595</v>
      </c>
      <c r="AD1323" s="72">
        <v>42.823999999999998</v>
      </c>
      <c r="AE1323" s="72">
        <v>8.7889999999999997</v>
      </c>
      <c r="AF1323" s="12">
        <v>0</v>
      </c>
      <c r="AG1323" s="72">
        <v>0</v>
      </c>
      <c r="AH1323" s="72">
        <v>0</v>
      </c>
      <c r="AI1323" s="12">
        <v>53.728000000000002</v>
      </c>
      <c r="AJ1323" s="72">
        <v>1.996</v>
      </c>
      <c r="AK1323" s="72">
        <v>36.345999999999997</v>
      </c>
      <c r="AL1323" s="12">
        <v>53.728000000000002</v>
      </c>
      <c r="AM1323" s="72">
        <v>1.996</v>
      </c>
      <c r="AN1323" s="72">
        <v>36.345999999999997</v>
      </c>
      <c r="AO1323" s="12">
        <v>1206.3219999999999</v>
      </c>
      <c r="AP1323" s="72">
        <v>44.82</v>
      </c>
      <c r="AQ1323" s="72">
        <v>8.282</v>
      </c>
      <c r="AR1323" s="12">
        <v>20.561</v>
      </c>
      <c r="AS1323" s="72">
        <v>0.76400000000000001</v>
      </c>
      <c r="AT1323" s="72">
        <v>57.969000000000001</v>
      </c>
      <c r="AU1323" s="12">
        <v>11.135</v>
      </c>
      <c r="AV1323" s="72">
        <v>0.41399999999999998</v>
      </c>
      <c r="AW1323" s="72">
        <v>93.644000000000005</v>
      </c>
      <c r="AX1323" s="12">
        <v>46.015999999999998</v>
      </c>
      <c r="AY1323" s="72">
        <v>1.71</v>
      </c>
      <c r="AZ1323" s="72">
        <v>35.064</v>
      </c>
      <c r="BA1323" s="12">
        <v>57.152000000000001</v>
      </c>
      <c r="BB1323" s="72">
        <v>2.1230000000000002</v>
      </c>
      <c r="BC1323" s="72">
        <v>31.832000000000001</v>
      </c>
      <c r="BD1323" s="12">
        <v>39.779000000000003</v>
      </c>
      <c r="BE1323" s="72">
        <v>1.478</v>
      </c>
      <c r="BF1323" s="72">
        <v>35.719000000000001</v>
      </c>
      <c r="BG1323" s="12">
        <v>96.93</v>
      </c>
      <c r="BH1323" s="72">
        <v>3.601</v>
      </c>
      <c r="BI1323" s="72">
        <v>23.19</v>
      </c>
      <c r="BJ1323" s="12">
        <v>475.44400000000002</v>
      </c>
      <c r="BK1323" s="72">
        <v>17.664999999999999</v>
      </c>
      <c r="BL1323" s="72">
        <v>9.7439999999999998</v>
      </c>
      <c r="BM1323" s="12">
        <v>892.20500000000004</v>
      </c>
      <c r="BN1323" s="72">
        <v>33.149000000000001</v>
      </c>
      <c r="BO1323" s="72">
        <v>7.774</v>
      </c>
      <c r="BP1323" s="12">
        <v>1367.65</v>
      </c>
      <c r="BQ1323" s="72">
        <v>50.814</v>
      </c>
      <c r="BR1323" s="72">
        <v>4.4770000000000003</v>
      </c>
      <c r="BS1323" s="12">
        <v>1485.1410000000001</v>
      </c>
      <c r="BT1323" s="72">
        <v>55.18</v>
      </c>
      <c r="BU1323" s="72">
        <v>4.444</v>
      </c>
      <c r="BV1323" s="12">
        <v>2691.4630000000002</v>
      </c>
      <c r="BW1323" s="72">
        <v>100</v>
      </c>
      <c r="BX1323" s="72">
        <v>4.3250000000000002</v>
      </c>
      <c r="BY1323" s="13"/>
      <c r="BZ1323" s="13"/>
    </row>
    <row r="1324" spans="1:78" ht="12.75" customHeight="1">
      <c r="A1324" s="122" t="s">
        <v>44</v>
      </c>
      <c r="B1324" s="71" t="s">
        <v>76</v>
      </c>
      <c r="C1324" s="71" t="s">
        <v>24</v>
      </c>
      <c r="D1324" s="34">
        <v>46174</v>
      </c>
      <c r="E1324" s="12">
        <v>1136.5540000000001</v>
      </c>
      <c r="F1324" s="72">
        <v>36.219000000000001</v>
      </c>
      <c r="G1324" s="72">
        <v>6.2930000000000001</v>
      </c>
      <c r="H1324" s="12">
        <v>47.526000000000003</v>
      </c>
      <c r="I1324" s="72">
        <v>1.5149999999999999</v>
      </c>
      <c r="J1324" s="72">
        <v>44.601999999999997</v>
      </c>
      <c r="K1324" s="12">
        <v>18.053000000000001</v>
      </c>
      <c r="L1324" s="72">
        <v>0.57499999999999996</v>
      </c>
      <c r="M1324" s="72">
        <v>40.384</v>
      </c>
      <c r="N1324" s="12">
        <v>65.578999999999994</v>
      </c>
      <c r="O1324" s="72">
        <v>2.09</v>
      </c>
      <c r="P1324" s="72">
        <v>32.161000000000001</v>
      </c>
      <c r="Q1324" s="12">
        <v>13.108000000000001</v>
      </c>
      <c r="R1324" s="72">
        <v>0.41799999999999998</v>
      </c>
      <c r="S1324" s="72">
        <v>64.802999999999997</v>
      </c>
      <c r="T1324" s="12">
        <v>78.686999999999998</v>
      </c>
      <c r="U1324" s="72">
        <v>2.508</v>
      </c>
      <c r="V1324" s="72">
        <v>31.347999999999999</v>
      </c>
      <c r="W1324" s="12">
        <v>243.36699999999999</v>
      </c>
      <c r="X1324" s="72">
        <v>7.7560000000000002</v>
      </c>
      <c r="Y1324" s="72">
        <v>14.26</v>
      </c>
      <c r="Z1324" s="12">
        <v>322.053</v>
      </c>
      <c r="AA1324" s="72">
        <v>10.263</v>
      </c>
      <c r="AB1324" s="72">
        <v>12.515000000000001</v>
      </c>
      <c r="AC1324" s="12">
        <v>1458.607</v>
      </c>
      <c r="AD1324" s="72">
        <v>46.481999999999999</v>
      </c>
      <c r="AE1324" s="72">
        <v>5.3209999999999997</v>
      </c>
      <c r="AF1324" s="12">
        <v>13.055</v>
      </c>
      <c r="AG1324" s="72">
        <v>0.41599999999999998</v>
      </c>
      <c r="AH1324" s="72">
        <v>87.843999999999994</v>
      </c>
      <c r="AI1324" s="12">
        <v>60.994999999999997</v>
      </c>
      <c r="AJ1324" s="72">
        <v>1.944</v>
      </c>
      <c r="AK1324" s="72">
        <v>29.65</v>
      </c>
      <c r="AL1324" s="12">
        <v>74.05</v>
      </c>
      <c r="AM1324" s="72">
        <v>2.36</v>
      </c>
      <c r="AN1324" s="72">
        <v>28.792000000000002</v>
      </c>
      <c r="AO1324" s="12">
        <v>1532.6569999999999</v>
      </c>
      <c r="AP1324" s="72">
        <v>48.841999999999999</v>
      </c>
      <c r="AQ1324" s="72">
        <v>4.97</v>
      </c>
      <c r="AR1324" s="12">
        <v>37.984999999999999</v>
      </c>
      <c r="AS1324" s="72">
        <v>1.21</v>
      </c>
      <c r="AT1324" s="72">
        <v>67.561000000000007</v>
      </c>
      <c r="AU1324" s="12">
        <v>5.1859999999999999</v>
      </c>
      <c r="AV1324" s="72">
        <v>0.16500000000000001</v>
      </c>
      <c r="AW1324" s="72">
        <v>79.206999999999994</v>
      </c>
      <c r="AX1324" s="12">
        <v>128.45599999999999</v>
      </c>
      <c r="AY1324" s="72">
        <v>4.0940000000000003</v>
      </c>
      <c r="AZ1324" s="72">
        <v>20.562999999999999</v>
      </c>
      <c r="BA1324" s="12">
        <v>133.642</v>
      </c>
      <c r="BB1324" s="72">
        <v>4.2590000000000003</v>
      </c>
      <c r="BC1324" s="72">
        <v>20.266999999999999</v>
      </c>
      <c r="BD1324" s="12">
        <v>39.072000000000003</v>
      </c>
      <c r="BE1324" s="72">
        <v>1.2450000000000001</v>
      </c>
      <c r="BF1324" s="72">
        <v>44.606000000000002</v>
      </c>
      <c r="BG1324" s="12">
        <v>172.714</v>
      </c>
      <c r="BH1324" s="72">
        <v>5.5039999999999996</v>
      </c>
      <c r="BI1324" s="72">
        <v>19.584</v>
      </c>
      <c r="BJ1324" s="12">
        <v>396.971</v>
      </c>
      <c r="BK1324" s="72">
        <v>12.651</v>
      </c>
      <c r="BL1324" s="72">
        <v>11.532999999999999</v>
      </c>
      <c r="BM1324" s="12">
        <v>997.66</v>
      </c>
      <c r="BN1324" s="72">
        <v>31.792999999999999</v>
      </c>
      <c r="BO1324" s="72">
        <v>6.1539999999999999</v>
      </c>
      <c r="BP1324" s="12">
        <v>1394.6310000000001</v>
      </c>
      <c r="BQ1324" s="72">
        <v>44.442999999999998</v>
      </c>
      <c r="BR1324" s="72">
        <v>4.7080000000000002</v>
      </c>
      <c r="BS1324" s="12">
        <v>1605.33</v>
      </c>
      <c r="BT1324" s="72">
        <v>51.158000000000001</v>
      </c>
      <c r="BU1324" s="72">
        <v>3.9449999999999998</v>
      </c>
      <c r="BV1324" s="12">
        <v>3137.9870000000001</v>
      </c>
      <c r="BW1324" s="72">
        <v>100</v>
      </c>
      <c r="BX1324" s="72">
        <v>3.2040000000000002</v>
      </c>
      <c r="BY1324" s="13"/>
      <c r="BZ1324" s="13"/>
    </row>
    <row r="1325" spans="1:78" ht="12.75" customHeight="1">
      <c r="A1325" s="122" t="s">
        <v>44</v>
      </c>
      <c r="B1325" s="71" t="s">
        <v>76</v>
      </c>
      <c r="C1325" s="71" t="s">
        <v>25</v>
      </c>
      <c r="D1325" s="34">
        <v>41883</v>
      </c>
      <c r="E1325" s="12">
        <v>0</v>
      </c>
      <c r="F1325" s="72">
        <v>0</v>
      </c>
      <c r="G1325" s="72">
        <v>0</v>
      </c>
      <c r="H1325" s="12">
        <v>0</v>
      </c>
      <c r="I1325" s="72">
        <v>0</v>
      </c>
      <c r="J1325" s="72">
        <v>0</v>
      </c>
      <c r="K1325" s="12">
        <v>0</v>
      </c>
      <c r="L1325" s="72">
        <v>0</v>
      </c>
      <c r="M1325" s="72">
        <v>0</v>
      </c>
      <c r="N1325" s="12">
        <v>0</v>
      </c>
      <c r="O1325" s="72">
        <v>0</v>
      </c>
      <c r="P1325" s="72">
        <v>0</v>
      </c>
      <c r="Q1325" s="12">
        <v>0</v>
      </c>
      <c r="R1325" s="72">
        <v>0</v>
      </c>
      <c r="S1325" s="72">
        <v>0</v>
      </c>
      <c r="T1325" s="12">
        <v>0</v>
      </c>
      <c r="U1325" s="72">
        <v>0</v>
      </c>
      <c r="V1325" s="72">
        <v>0</v>
      </c>
      <c r="W1325" s="12">
        <v>0</v>
      </c>
      <c r="X1325" s="72">
        <v>0</v>
      </c>
      <c r="Y1325" s="72">
        <v>0</v>
      </c>
      <c r="Z1325" s="12">
        <v>0</v>
      </c>
      <c r="AA1325" s="72">
        <v>0</v>
      </c>
      <c r="AB1325" s="72">
        <v>0</v>
      </c>
      <c r="AC1325" s="12">
        <v>0</v>
      </c>
      <c r="AD1325" s="72">
        <v>0</v>
      </c>
      <c r="AE1325" s="72">
        <v>0</v>
      </c>
      <c r="AF1325" s="12">
        <v>0</v>
      </c>
      <c r="AG1325" s="72">
        <v>0</v>
      </c>
      <c r="AH1325" s="72">
        <v>0</v>
      </c>
      <c r="AI1325" s="12">
        <v>0</v>
      </c>
      <c r="AJ1325" s="72">
        <v>0</v>
      </c>
      <c r="AK1325" s="72">
        <v>0</v>
      </c>
      <c r="AL1325" s="12">
        <v>0</v>
      </c>
      <c r="AM1325" s="72">
        <v>0</v>
      </c>
      <c r="AN1325" s="72">
        <v>0</v>
      </c>
      <c r="AO1325" s="12">
        <v>0</v>
      </c>
      <c r="AP1325" s="72">
        <v>0</v>
      </c>
      <c r="AQ1325" s="72">
        <v>0</v>
      </c>
      <c r="AR1325" s="12">
        <v>0</v>
      </c>
      <c r="AS1325" s="72">
        <v>0</v>
      </c>
      <c r="AT1325" s="72">
        <v>0</v>
      </c>
      <c r="AU1325" s="12">
        <v>0</v>
      </c>
      <c r="AV1325" s="72">
        <v>0</v>
      </c>
      <c r="AW1325" s="72">
        <v>0</v>
      </c>
      <c r="AX1325" s="12">
        <v>0</v>
      </c>
      <c r="AY1325" s="72">
        <v>0</v>
      </c>
      <c r="AZ1325" s="72">
        <v>0</v>
      </c>
      <c r="BA1325" s="12">
        <v>0</v>
      </c>
      <c r="BB1325" s="72">
        <v>0</v>
      </c>
      <c r="BC1325" s="72">
        <v>0</v>
      </c>
      <c r="BD1325" s="12">
        <v>0</v>
      </c>
      <c r="BE1325" s="72">
        <v>0</v>
      </c>
      <c r="BF1325" s="72">
        <v>0</v>
      </c>
      <c r="BG1325" s="12">
        <v>0</v>
      </c>
      <c r="BH1325" s="72">
        <v>0</v>
      </c>
      <c r="BI1325" s="72">
        <v>0</v>
      </c>
      <c r="BJ1325" s="12">
        <v>0</v>
      </c>
      <c r="BK1325" s="72">
        <v>0</v>
      </c>
      <c r="BL1325" s="72">
        <v>0</v>
      </c>
      <c r="BM1325" s="12">
        <v>0</v>
      </c>
      <c r="BN1325" s="72">
        <v>0</v>
      </c>
      <c r="BO1325" s="72">
        <v>0</v>
      </c>
      <c r="BP1325" s="12">
        <v>0</v>
      </c>
      <c r="BQ1325" s="72">
        <v>0</v>
      </c>
      <c r="BR1325" s="72">
        <v>0</v>
      </c>
      <c r="BS1325" s="12">
        <v>0</v>
      </c>
      <c r="BT1325" s="72">
        <v>0</v>
      </c>
      <c r="BU1325" s="72">
        <v>0</v>
      </c>
      <c r="BV1325" s="12">
        <v>0</v>
      </c>
      <c r="BW1325" s="72">
        <v>0</v>
      </c>
      <c r="BX1325" s="72">
        <v>0</v>
      </c>
      <c r="BY1325" s="13"/>
      <c r="BZ1325" s="13"/>
    </row>
    <row r="1326" spans="1:78" ht="12.75" customHeight="1">
      <c r="A1326" s="122" t="s">
        <v>44</v>
      </c>
      <c r="B1326" s="71" t="s">
        <v>76</v>
      </c>
      <c r="C1326" s="71" t="s">
        <v>25</v>
      </c>
      <c r="D1326" s="34">
        <v>41974</v>
      </c>
      <c r="E1326" s="12">
        <v>0</v>
      </c>
      <c r="F1326" s="72">
        <v>0</v>
      </c>
      <c r="G1326" s="72">
        <v>0</v>
      </c>
      <c r="H1326" s="12">
        <v>0</v>
      </c>
      <c r="I1326" s="72">
        <v>0</v>
      </c>
      <c r="J1326" s="72">
        <v>0</v>
      </c>
      <c r="K1326" s="12">
        <v>0</v>
      </c>
      <c r="L1326" s="72">
        <v>0</v>
      </c>
      <c r="M1326" s="72">
        <v>0</v>
      </c>
      <c r="N1326" s="12">
        <v>0</v>
      </c>
      <c r="O1326" s="72">
        <v>0</v>
      </c>
      <c r="P1326" s="72">
        <v>0</v>
      </c>
      <c r="Q1326" s="12">
        <v>0</v>
      </c>
      <c r="R1326" s="72">
        <v>0</v>
      </c>
      <c r="S1326" s="72">
        <v>0</v>
      </c>
      <c r="T1326" s="12">
        <v>0</v>
      </c>
      <c r="U1326" s="72">
        <v>0</v>
      </c>
      <c r="V1326" s="72">
        <v>0</v>
      </c>
      <c r="W1326" s="12">
        <v>0</v>
      </c>
      <c r="X1326" s="72">
        <v>0</v>
      </c>
      <c r="Y1326" s="72">
        <v>0</v>
      </c>
      <c r="Z1326" s="12">
        <v>0</v>
      </c>
      <c r="AA1326" s="72">
        <v>0</v>
      </c>
      <c r="AB1326" s="72">
        <v>0</v>
      </c>
      <c r="AC1326" s="12">
        <v>0</v>
      </c>
      <c r="AD1326" s="72">
        <v>0</v>
      </c>
      <c r="AE1326" s="72">
        <v>0</v>
      </c>
      <c r="AF1326" s="12">
        <v>0</v>
      </c>
      <c r="AG1326" s="72">
        <v>0</v>
      </c>
      <c r="AH1326" s="72">
        <v>0</v>
      </c>
      <c r="AI1326" s="12">
        <v>0</v>
      </c>
      <c r="AJ1326" s="72">
        <v>0</v>
      </c>
      <c r="AK1326" s="72">
        <v>0</v>
      </c>
      <c r="AL1326" s="12">
        <v>0</v>
      </c>
      <c r="AM1326" s="72">
        <v>0</v>
      </c>
      <c r="AN1326" s="72">
        <v>0</v>
      </c>
      <c r="AO1326" s="12">
        <v>0</v>
      </c>
      <c r="AP1326" s="72">
        <v>0</v>
      </c>
      <c r="AQ1326" s="72">
        <v>0</v>
      </c>
      <c r="AR1326" s="12">
        <v>0</v>
      </c>
      <c r="AS1326" s="72">
        <v>0</v>
      </c>
      <c r="AT1326" s="72">
        <v>0</v>
      </c>
      <c r="AU1326" s="12">
        <v>0</v>
      </c>
      <c r="AV1326" s="72">
        <v>0</v>
      </c>
      <c r="AW1326" s="72">
        <v>0</v>
      </c>
      <c r="AX1326" s="12">
        <v>0</v>
      </c>
      <c r="AY1326" s="72">
        <v>0</v>
      </c>
      <c r="AZ1326" s="72">
        <v>0</v>
      </c>
      <c r="BA1326" s="12">
        <v>0</v>
      </c>
      <c r="BB1326" s="72">
        <v>0</v>
      </c>
      <c r="BC1326" s="72">
        <v>0</v>
      </c>
      <c r="BD1326" s="12">
        <v>0</v>
      </c>
      <c r="BE1326" s="72">
        <v>0</v>
      </c>
      <c r="BF1326" s="72">
        <v>0</v>
      </c>
      <c r="BG1326" s="12">
        <v>0</v>
      </c>
      <c r="BH1326" s="72">
        <v>0</v>
      </c>
      <c r="BI1326" s="72">
        <v>0</v>
      </c>
      <c r="BJ1326" s="12">
        <v>0</v>
      </c>
      <c r="BK1326" s="72">
        <v>0</v>
      </c>
      <c r="BL1326" s="72">
        <v>0</v>
      </c>
      <c r="BM1326" s="12">
        <v>0</v>
      </c>
      <c r="BN1326" s="72">
        <v>0</v>
      </c>
      <c r="BO1326" s="72">
        <v>0</v>
      </c>
      <c r="BP1326" s="12">
        <v>0</v>
      </c>
      <c r="BQ1326" s="72">
        <v>0</v>
      </c>
      <c r="BR1326" s="72">
        <v>0</v>
      </c>
      <c r="BS1326" s="12">
        <v>0</v>
      </c>
      <c r="BT1326" s="72">
        <v>0</v>
      </c>
      <c r="BU1326" s="72">
        <v>0</v>
      </c>
      <c r="BV1326" s="12">
        <v>0</v>
      </c>
      <c r="BW1326" s="72">
        <v>0</v>
      </c>
      <c r="BX1326" s="72">
        <v>0</v>
      </c>
      <c r="BY1326" s="13"/>
      <c r="BZ1326" s="13"/>
    </row>
    <row r="1327" spans="1:78" ht="12.75" customHeight="1">
      <c r="A1327" s="122" t="s">
        <v>44</v>
      </c>
      <c r="B1327" s="71" t="s">
        <v>76</v>
      </c>
      <c r="C1327" s="71" t="s">
        <v>25</v>
      </c>
      <c r="D1327" s="34">
        <v>42064</v>
      </c>
      <c r="E1327" s="12">
        <v>0</v>
      </c>
      <c r="F1327" s="72">
        <v>0</v>
      </c>
      <c r="G1327" s="72">
        <v>0</v>
      </c>
      <c r="H1327" s="12">
        <v>0</v>
      </c>
      <c r="I1327" s="72">
        <v>0</v>
      </c>
      <c r="J1327" s="72">
        <v>0</v>
      </c>
      <c r="K1327" s="12">
        <v>0</v>
      </c>
      <c r="L1327" s="72">
        <v>0</v>
      </c>
      <c r="M1327" s="72">
        <v>0</v>
      </c>
      <c r="N1327" s="12">
        <v>0</v>
      </c>
      <c r="O1327" s="72">
        <v>0</v>
      </c>
      <c r="P1327" s="72">
        <v>0</v>
      </c>
      <c r="Q1327" s="12">
        <v>0</v>
      </c>
      <c r="R1327" s="72">
        <v>0</v>
      </c>
      <c r="S1327" s="72">
        <v>0</v>
      </c>
      <c r="T1327" s="12">
        <v>0</v>
      </c>
      <c r="U1327" s="72">
        <v>0</v>
      </c>
      <c r="V1327" s="72">
        <v>0</v>
      </c>
      <c r="W1327" s="12">
        <v>0</v>
      </c>
      <c r="X1327" s="72">
        <v>0</v>
      </c>
      <c r="Y1327" s="72">
        <v>0</v>
      </c>
      <c r="Z1327" s="12">
        <v>0</v>
      </c>
      <c r="AA1327" s="72">
        <v>0</v>
      </c>
      <c r="AB1327" s="72">
        <v>0</v>
      </c>
      <c r="AC1327" s="12">
        <v>0</v>
      </c>
      <c r="AD1327" s="72">
        <v>0</v>
      </c>
      <c r="AE1327" s="72">
        <v>0</v>
      </c>
      <c r="AF1327" s="12">
        <v>0</v>
      </c>
      <c r="AG1327" s="72">
        <v>0</v>
      </c>
      <c r="AH1327" s="72">
        <v>0</v>
      </c>
      <c r="AI1327" s="12">
        <v>0</v>
      </c>
      <c r="AJ1327" s="72">
        <v>0</v>
      </c>
      <c r="AK1327" s="72">
        <v>0</v>
      </c>
      <c r="AL1327" s="12">
        <v>0</v>
      </c>
      <c r="AM1327" s="72">
        <v>0</v>
      </c>
      <c r="AN1327" s="72">
        <v>0</v>
      </c>
      <c r="AO1327" s="12">
        <v>0</v>
      </c>
      <c r="AP1327" s="72">
        <v>0</v>
      </c>
      <c r="AQ1327" s="72">
        <v>0</v>
      </c>
      <c r="AR1327" s="12">
        <v>0</v>
      </c>
      <c r="AS1327" s="72">
        <v>0</v>
      </c>
      <c r="AT1327" s="72">
        <v>0</v>
      </c>
      <c r="AU1327" s="12">
        <v>0</v>
      </c>
      <c r="AV1327" s="72">
        <v>0</v>
      </c>
      <c r="AW1327" s="72">
        <v>0</v>
      </c>
      <c r="AX1327" s="12">
        <v>0</v>
      </c>
      <c r="AY1327" s="72">
        <v>0</v>
      </c>
      <c r="AZ1327" s="72">
        <v>0</v>
      </c>
      <c r="BA1327" s="12">
        <v>0</v>
      </c>
      <c r="BB1327" s="72">
        <v>0</v>
      </c>
      <c r="BC1327" s="72">
        <v>0</v>
      </c>
      <c r="BD1327" s="12">
        <v>0</v>
      </c>
      <c r="BE1327" s="72">
        <v>0</v>
      </c>
      <c r="BF1327" s="72">
        <v>0</v>
      </c>
      <c r="BG1327" s="12">
        <v>0</v>
      </c>
      <c r="BH1327" s="72">
        <v>0</v>
      </c>
      <c r="BI1327" s="72">
        <v>0</v>
      </c>
      <c r="BJ1327" s="12">
        <v>0</v>
      </c>
      <c r="BK1327" s="72">
        <v>0</v>
      </c>
      <c r="BL1327" s="72">
        <v>0</v>
      </c>
      <c r="BM1327" s="12">
        <v>0</v>
      </c>
      <c r="BN1327" s="72">
        <v>0</v>
      </c>
      <c r="BO1327" s="72">
        <v>0</v>
      </c>
      <c r="BP1327" s="12">
        <v>0</v>
      </c>
      <c r="BQ1327" s="72">
        <v>0</v>
      </c>
      <c r="BR1327" s="72">
        <v>0</v>
      </c>
      <c r="BS1327" s="12">
        <v>0</v>
      </c>
      <c r="BT1327" s="72">
        <v>0</v>
      </c>
      <c r="BU1327" s="72">
        <v>0</v>
      </c>
      <c r="BV1327" s="12">
        <v>0</v>
      </c>
      <c r="BW1327" s="72">
        <v>0</v>
      </c>
      <c r="BX1327" s="72">
        <v>0</v>
      </c>
      <c r="BY1327" s="13"/>
      <c r="BZ1327" s="13"/>
    </row>
    <row r="1328" spans="1:78" ht="12.75" customHeight="1">
      <c r="A1328" s="122" t="s">
        <v>44</v>
      </c>
      <c r="B1328" s="71" t="s">
        <v>76</v>
      </c>
      <c r="C1328" s="71" t="s">
        <v>25</v>
      </c>
      <c r="D1328" s="34">
        <v>42156</v>
      </c>
      <c r="E1328" s="12">
        <v>0</v>
      </c>
      <c r="F1328" s="72">
        <v>0</v>
      </c>
      <c r="G1328" s="72">
        <v>0</v>
      </c>
      <c r="H1328" s="12">
        <v>0</v>
      </c>
      <c r="I1328" s="72">
        <v>0</v>
      </c>
      <c r="J1328" s="72">
        <v>0</v>
      </c>
      <c r="K1328" s="12">
        <v>0</v>
      </c>
      <c r="L1328" s="72">
        <v>0</v>
      </c>
      <c r="M1328" s="72">
        <v>0</v>
      </c>
      <c r="N1328" s="12">
        <v>0</v>
      </c>
      <c r="O1328" s="72">
        <v>0</v>
      </c>
      <c r="P1328" s="72">
        <v>0</v>
      </c>
      <c r="Q1328" s="12">
        <v>0</v>
      </c>
      <c r="R1328" s="72">
        <v>0</v>
      </c>
      <c r="S1328" s="72">
        <v>0</v>
      </c>
      <c r="T1328" s="12">
        <v>0</v>
      </c>
      <c r="U1328" s="72">
        <v>0</v>
      </c>
      <c r="V1328" s="72">
        <v>0</v>
      </c>
      <c r="W1328" s="12">
        <v>0</v>
      </c>
      <c r="X1328" s="72">
        <v>0</v>
      </c>
      <c r="Y1328" s="72">
        <v>0</v>
      </c>
      <c r="Z1328" s="12">
        <v>0</v>
      </c>
      <c r="AA1328" s="72">
        <v>0</v>
      </c>
      <c r="AB1328" s="72">
        <v>0</v>
      </c>
      <c r="AC1328" s="12">
        <v>0</v>
      </c>
      <c r="AD1328" s="72">
        <v>0</v>
      </c>
      <c r="AE1328" s="72">
        <v>0</v>
      </c>
      <c r="AF1328" s="12">
        <v>0</v>
      </c>
      <c r="AG1328" s="72">
        <v>0</v>
      </c>
      <c r="AH1328" s="72">
        <v>0</v>
      </c>
      <c r="AI1328" s="12">
        <v>0</v>
      </c>
      <c r="AJ1328" s="72">
        <v>0</v>
      </c>
      <c r="AK1328" s="72">
        <v>0</v>
      </c>
      <c r="AL1328" s="12">
        <v>0</v>
      </c>
      <c r="AM1328" s="72">
        <v>0</v>
      </c>
      <c r="AN1328" s="72">
        <v>0</v>
      </c>
      <c r="AO1328" s="12">
        <v>0</v>
      </c>
      <c r="AP1328" s="72">
        <v>0</v>
      </c>
      <c r="AQ1328" s="72">
        <v>0</v>
      </c>
      <c r="AR1328" s="12">
        <v>0</v>
      </c>
      <c r="AS1328" s="72">
        <v>0</v>
      </c>
      <c r="AT1328" s="72">
        <v>0</v>
      </c>
      <c r="AU1328" s="12">
        <v>0</v>
      </c>
      <c r="AV1328" s="72">
        <v>0</v>
      </c>
      <c r="AW1328" s="72">
        <v>0</v>
      </c>
      <c r="AX1328" s="12">
        <v>0</v>
      </c>
      <c r="AY1328" s="72">
        <v>0</v>
      </c>
      <c r="AZ1328" s="72">
        <v>0</v>
      </c>
      <c r="BA1328" s="12">
        <v>0</v>
      </c>
      <c r="BB1328" s="72">
        <v>0</v>
      </c>
      <c r="BC1328" s="72">
        <v>0</v>
      </c>
      <c r="BD1328" s="12">
        <v>0</v>
      </c>
      <c r="BE1328" s="72">
        <v>0</v>
      </c>
      <c r="BF1328" s="72">
        <v>0</v>
      </c>
      <c r="BG1328" s="12">
        <v>0</v>
      </c>
      <c r="BH1328" s="72">
        <v>0</v>
      </c>
      <c r="BI1328" s="72">
        <v>0</v>
      </c>
      <c r="BJ1328" s="12">
        <v>0</v>
      </c>
      <c r="BK1328" s="72">
        <v>0</v>
      </c>
      <c r="BL1328" s="72">
        <v>0</v>
      </c>
      <c r="BM1328" s="12">
        <v>0</v>
      </c>
      <c r="BN1328" s="72">
        <v>0</v>
      </c>
      <c r="BO1328" s="72">
        <v>0</v>
      </c>
      <c r="BP1328" s="12">
        <v>0</v>
      </c>
      <c r="BQ1328" s="72">
        <v>0</v>
      </c>
      <c r="BR1328" s="72">
        <v>0</v>
      </c>
      <c r="BS1328" s="12">
        <v>0</v>
      </c>
      <c r="BT1328" s="72">
        <v>0</v>
      </c>
      <c r="BU1328" s="72">
        <v>0</v>
      </c>
      <c r="BV1328" s="12">
        <v>0</v>
      </c>
      <c r="BW1328" s="72">
        <v>0</v>
      </c>
      <c r="BX1328" s="72">
        <v>0</v>
      </c>
      <c r="BY1328" s="13"/>
      <c r="BZ1328" s="13"/>
    </row>
    <row r="1329" spans="1:78" ht="12.75" customHeight="1">
      <c r="A1329" s="122" t="s">
        <v>44</v>
      </c>
      <c r="B1329" s="71" t="s">
        <v>76</v>
      </c>
      <c r="C1329" s="71" t="s">
        <v>25</v>
      </c>
      <c r="D1329" s="34">
        <v>42614</v>
      </c>
      <c r="E1329" s="12">
        <v>0</v>
      </c>
      <c r="F1329" s="72">
        <v>0</v>
      </c>
      <c r="G1329" s="72">
        <v>0</v>
      </c>
      <c r="H1329" s="12">
        <v>0</v>
      </c>
      <c r="I1329" s="72">
        <v>0</v>
      </c>
      <c r="J1329" s="72">
        <v>0</v>
      </c>
      <c r="K1329" s="12">
        <v>0</v>
      </c>
      <c r="L1329" s="72">
        <v>0</v>
      </c>
      <c r="M1329" s="72">
        <v>0</v>
      </c>
      <c r="N1329" s="12">
        <v>0</v>
      </c>
      <c r="O1329" s="72">
        <v>0</v>
      </c>
      <c r="P1329" s="72">
        <v>0</v>
      </c>
      <c r="Q1329" s="12">
        <v>0</v>
      </c>
      <c r="R1329" s="72">
        <v>0</v>
      </c>
      <c r="S1329" s="72">
        <v>0</v>
      </c>
      <c r="T1329" s="12">
        <v>0</v>
      </c>
      <c r="U1329" s="72">
        <v>0</v>
      </c>
      <c r="V1329" s="72">
        <v>0</v>
      </c>
      <c r="W1329" s="12">
        <v>0</v>
      </c>
      <c r="X1329" s="72">
        <v>0</v>
      </c>
      <c r="Y1329" s="72">
        <v>0</v>
      </c>
      <c r="Z1329" s="12">
        <v>0</v>
      </c>
      <c r="AA1329" s="72">
        <v>0</v>
      </c>
      <c r="AB1329" s="72">
        <v>0</v>
      </c>
      <c r="AC1329" s="12">
        <v>0</v>
      </c>
      <c r="AD1329" s="72">
        <v>0</v>
      </c>
      <c r="AE1329" s="72">
        <v>0</v>
      </c>
      <c r="AF1329" s="12">
        <v>0</v>
      </c>
      <c r="AG1329" s="72">
        <v>0</v>
      </c>
      <c r="AH1329" s="72">
        <v>0</v>
      </c>
      <c r="AI1329" s="12">
        <v>0</v>
      </c>
      <c r="AJ1329" s="72">
        <v>0</v>
      </c>
      <c r="AK1329" s="72">
        <v>0</v>
      </c>
      <c r="AL1329" s="12">
        <v>0</v>
      </c>
      <c r="AM1329" s="72">
        <v>0</v>
      </c>
      <c r="AN1329" s="72">
        <v>0</v>
      </c>
      <c r="AO1329" s="12">
        <v>0</v>
      </c>
      <c r="AP1329" s="72">
        <v>0</v>
      </c>
      <c r="AQ1329" s="72">
        <v>0</v>
      </c>
      <c r="AR1329" s="12">
        <v>0</v>
      </c>
      <c r="AS1329" s="72">
        <v>0</v>
      </c>
      <c r="AT1329" s="72">
        <v>0</v>
      </c>
      <c r="AU1329" s="12">
        <v>0</v>
      </c>
      <c r="AV1329" s="72">
        <v>0</v>
      </c>
      <c r="AW1329" s="72">
        <v>0</v>
      </c>
      <c r="AX1329" s="12">
        <v>0</v>
      </c>
      <c r="AY1329" s="72">
        <v>0</v>
      </c>
      <c r="AZ1329" s="72">
        <v>0</v>
      </c>
      <c r="BA1329" s="12">
        <v>0</v>
      </c>
      <c r="BB1329" s="72">
        <v>0</v>
      </c>
      <c r="BC1329" s="72">
        <v>0</v>
      </c>
      <c r="BD1329" s="12">
        <v>0</v>
      </c>
      <c r="BE1329" s="72">
        <v>0</v>
      </c>
      <c r="BF1329" s="72">
        <v>0</v>
      </c>
      <c r="BG1329" s="12">
        <v>0</v>
      </c>
      <c r="BH1329" s="72">
        <v>0</v>
      </c>
      <c r="BI1329" s="72">
        <v>0</v>
      </c>
      <c r="BJ1329" s="12">
        <v>0</v>
      </c>
      <c r="BK1329" s="72">
        <v>0</v>
      </c>
      <c r="BL1329" s="72">
        <v>0</v>
      </c>
      <c r="BM1329" s="12">
        <v>0</v>
      </c>
      <c r="BN1329" s="72">
        <v>0</v>
      </c>
      <c r="BO1329" s="72">
        <v>0</v>
      </c>
      <c r="BP1329" s="12">
        <v>0</v>
      </c>
      <c r="BQ1329" s="72">
        <v>0</v>
      </c>
      <c r="BR1329" s="72">
        <v>0</v>
      </c>
      <c r="BS1329" s="12">
        <v>0</v>
      </c>
      <c r="BT1329" s="72">
        <v>0</v>
      </c>
      <c r="BU1329" s="72">
        <v>0</v>
      </c>
      <c r="BV1329" s="12">
        <v>0</v>
      </c>
      <c r="BW1329" s="72">
        <v>0</v>
      </c>
      <c r="BX1329" s="72">
        <v>0</v>
      </c>
      <c r="BY1329" s="13"/>
      <c r="BZ1329" s="13"/>
    </row>
    <row r="1330" spans="1:78" ht="12.75" customHeight="1">
      <c r="A1330" s="122" t="s">
        <v>44</v>
      </c>
      <c r="B1330" s="71" t="s">
        <v>76</v>
      </c>
      <c r="C1330" s="71" t="s">
        <v>25</v>
      </c>
      <c r="D1330" s="34">
        <v>42705</v>
      </c>
      <c r="E1330" s="12">
        <v>0</v>
      </c>
      <c r="F1330" s="72">
        <v>0</v>
      </c>
      <c r="G1330" s="72">
        <v>0</v>
      </c>
      <c r="H1330" s="12">
        <v>0</v>
      </c>
      <c r="I1330" s="72">
        <v>0</v>
      </c>
      <c r="J1330" s="72">
        <v>0</v>
      </c>
      <c r="K1330" s="12">
        <v>0</v>
      </c>
      <c r="L1330" s="72">
        <v>0</v>
      </c>
      <c r="M1330" s="72">
        <v>0</v>
      </c>
      <c r="N1330" s="12">
        <v>0</v>
      </c>
      <c r="O1330" s="72">
        <v>0</v>
      </c>
      <c r="P1330" s="72">
        <v>0</v>
      </c>
      <c r="Q1330" s="12">
        <v>0</v>
      </c>
      <c r="R1330" s="72">
        <v>0</v>
      </c>
      <c r="S1330" s="72">
        <v>0</v>
      </c>
      <c r="T1330" s="12">
        <v>0</v>
      </c>
      <c r="U1330" s="72">
        <v>0</v>
      </c>
      <c r="V1330" s="72">
        <v>0</v>
      </c>
      <c r="W1330" s="12">
        <v>0</v>
      </c>
      <c r="X1330" s="72">
        <v>0</v>
      </c>
      <c r="Y1330" s="72">
        <v>0</v>
      </c>
      <c r="Z1330" s="12">
        <v>0</v>
      </c>
      <c r="AA1330" s="72">
        <v>0</v>
      </c>
      <c r="AB1330" s="72">
        <v>0</v>
      </c>
      <c r="AC1330" s="12">
        <v>0</v>
      </c>
      <c r="AD1330" s="72">
        <v>0</v>
      </c>
      <c r="AE1330" s="72">
        <v>0</v>
      </c>
      <c r="AF1330" s="12">
        <v>0</v>
      </c>
      <c r="AG1330" s="72">
        <v>0</v>
      </c>
      <c r="AH1330" s="72">
        <v>0</v>
      </c>
      <c r="AI1330" s="12">
        <v>0</v>
      </c>
      <c r="AJ1330" s="72">
        <v>0</v>
      </c>
      <c r="AK1330" s="72">
        <v>0</v>
      </c>
      <c r="AL1330" s="12">
        <v>0</v>
      </c>
      <c r="AM1330" s="72">
        <v>0</v>
      </c>
      <c r="AN1330" s="72">
        <v>0</v>
      </c>
      <c r="AO1330" s="12">
        <v>0</v>
      </c>
      <c r="AP1330" s="72">
        <v>0</v>
      </c>
      <c r="AQ1330" s="72">
        <v>0</v>
      </c>
      <c r="AR1330" s="12">
        <v>0</v>
      </c>
      <c r="AS1330" s="72">
        <v>0</v>
      </c>
      <c r="AT1330" s="72">
        <v>0</v>
      </c>
      <c r="AU1330" s="12">
        <v>0</v>
      </c>
      <c r="AV1330" s="72">
        <v>0</v>
      </c>
      <c r="AW1330" s="72">
        <v>0</v>
      </c>
      <c r="AX1330" s="12">
        <v>0</v>
      </c>
      <c r="AY1330" s="72">
        <v>0</v>
      </c>
      <c r="AZ1330" s="72">
        <v>0</v>
      </c>
      <c r="BA1330" s="12">
        <v>0</v>
      </c>
      <c r="BB1330" s="72">
        <v>0</v>
      </c>
      <c r="BC1330" s="72">
        <v>0</v>
      </c>
      <c r="BD1330" s="12">
        <v>0</v>
      </c>
      <c r="BE1330" s="72">
        <v>0</v>
      </c>
      <c r="BF1330" s="72">
        <v>0</v>
      </c>
      <c r="BG1330" s="12">
        <v>0</v>
      </c>
      <c r="BH1330" s="72">
        <v>0</v>
      </c>
      <c r="BI1330" s="72">
        <v>0</v>
      </c>
      <c r="BJ1330" s="12">
        <v>0</v>
      </c>
      <c r="BK1330" s="72">
        <v>0</v>
      </c>
      <c r="BL1330" s="72">
        <v>0</v>
      </c>
      <c r="BM1330" s="12">
        <v>0</v>
      </c>
      <c r="BN1330" s="72">
        <v>0</v>
      </c>
      <c r="BO1330" s="72">
        <v>0</v>
      </c>
      <c r="BP1330" s="12">
        <v>0</v>
      </c>
      <c r="BQ1330" s="72">
        <v>0</v>
      </c>
      <c r="BR1330" s="72">
        <v>0</v>
      </c>
      <c r="BS1330" s="12">
        <v>0</v>
      </c>
      <c r="BT1330" s="72">
        <v>0</v>
      </c>
      <c r="BU1330" s="72">
        <v>0</v>
      </c>
      <c r="BV1330" s="12">
        <v>0</v>
      </c>
      <c r="BW1330" s="72">
        <v>0</v>
      </c>
      <c r="BX1330" s="72">
        <v>0</v>
      </c>
      <c r="BY1330" s="13"/>
      <c r="BZ1330" s="13"/>
    </row>
    <row r="1331" spans="1:78" ht="12.75" customHeight="1">
      <c r="A1331" s="122" t="s">
        <v>44</v>
      </c>
      <c r="B1331" s="71" t="s">
        <v>76</v>
      </c>
      <c r="C1331" s="71" t="s">
        <v>25</v>
      </c>
      <c r="D1331" s="34">
        <v>42795</v>
      </c>
      <c r="E1331" s="12">
        <v>0</v>
      </c>
      <c r="F1331" s="72">
        <v>0</v>
      </c>
      <c r="G1331" s="72">
        <v>0</v>
      </c>
      <c r="H1331" s="12">
        <v>0</v>
      </c>
      <c r="I1331" s="72">
        <v>0</v>
      </c>
      <c r="J1331" s="72">
        <v>0</v>
      </c>
      <c r="K1331" s="12">
        <v>0</v>
      </c>
      <c r="L1331" s="72">
        <v>0</v>
      </c>
      <c r="M1331" s="72">
        <v>0</v>
      </c>
      <c r="N1331" s="12">
        <v>0</v>
      </c>
      <c r="O1331" s="72">
        <v>0</v>
      </c>
      <c r="P1331" s="72">
        <v>0</v>
      </c>
      <c r="Q1331" s="12">
        <v>0</v>
      </c>
      <c r="R1331" s="72">
        <v>0</v>
      </c>
      <c r="S1331" s="72">
        <v>0</v>
      </c>
      <c r="T1331" s="12">
        <v>0</v>
      </c>
      <c r="U1331" s="72">
        <v>0</v>
      </c>
      <c r="V1331" s="72">
        <v>0</v>
      </c>
      <c r="W1331" s="12">
        <v>0</v>
      </c>
      <c r="X1331" s="72">
        <v>0</v>
      </c>
      <c r="Y1331" s="72">
        <v>0</v>
      </c>
      <c r="Z1331" s="12">
        <v>0</v>
      </c>
      <c r="AA1331" s="72">
        <v>0</v>
      </c>
      <c r="AB1331" s="72">
        <v>0</v>
      </c>
      <c r="AC1331" s="12">
        <v>0</v>
      </c>
      <c r="AD1331" s="72">
        <v>0</v>
      </c>
      <c r="AE1331" s="72">
        <v>0</v>
      </c>
      <c r="AF1331" s="12">
        <v>0</v>
      </c>
      <c r="AG1331" s="72">
        <v>0</v>
      </c>
      <c r="AH1331" s="72">
        <v>0</v>
      </c>
      <c r="AI1331" s="12">
        <v>0</v>
      </c>
      <c r="AJ1331" s="72">
        <v>0</v>
      </c>
      <c r="AK1331" s="72">
        <v>0</v>
      </c>
      <c r="AL1331" s="12">
        <v>0</v>
      </c>
      <c r="AM1331" s="72">
        <v>0</v>
      </c>
      <c r="AN1331" s="72">
        <v>0</v>
      </c>
      <c r="AO1331" s="12">
        <v>0</v>
      </c>
      <c r="AP1331" s="72">
        <v>0</v>
      </c>
      <c r="AQ1331" s="72">
        <v>0</v>
      </c>
      <c r="AR1331" s="12">
        <v>0</v>
      </c>
      <c r="AS1331" s="72">
        <v>0</v>
      </c>
      <c r="AT1331" s="72">
        <v>0</v>
      </c>
      <c r="AU1331" s="12">
        <v>0</v>
      </c>
      <c r="AV1331" s="72">
        <v>0</v>
      </c>
      <c r="AW1331" s="72">
        <v>0</v>
      </c>
      <c r="AX1331" s="12">
        <v>0</v>
      </c>
      <c r="AY1331" s="72">
        <v>0</v>
      </c>
      <c r="AZ1331" s="72">
        <v>0</v>
      </c>
      <c r="BA1331" s="12">
        <v>0</v>
      </c>
      <c r="BB1331" s="72">
        <v>0</v>
      </c>
      <c r="BC1331" s="72">
        <v>0</v>
      </c>
      <c r="BD1331" s="12">
        <v>0</v>
      </c>
      <c r="BE1331" s="72">
        <v>0</v>
      </c>
      <c r="BF1331" s="72">
        <v>0</v>
      </c>
      <c r="BG1331" s="12">
        <v>0</v>
      </c>
      <c r="BH1331" s="72">
        <v>0</v>
      </c>
      <c r="BI1331" s="72">
        <v>0</v>
      </c>
      <c r="BJ1331" s="12">
        <v>0</v>
      </c>
      <c r="BK1331" s="72">
        <v>0</v>
      </c>
      <c r="BL1331" s="72">
        <v>0</v>
      </c>
      <c r="BM1331" s="12">
        <v>0</v>
      </c>
      <c r="BN1331" s="72">
        <v>0</v>
      </c>
      <c r="BO1331" s="72">
        <v>0</v>
      </c>
      <c r="BP1331" s="12">
        <v>0</v>
      </c>
      <c r="BQ1331" s="72">
        <v>0</v>
      </c>
      <c r="BR1331" s="72">
        <v>0</v>
      </c>
      <c r="BS1331" s="12">
        <v>0</v>
      </c>
      <c r="BT1331" s="72">
        <v>0</v>
      </c>
      <c r="BU1331" s="72">
        <v>0</v>
      </c>
      <c r="BV1331" s="12">
        <v>0</v>
      </c>
      <c r="BW1331" s="72">
        <v>0</v>
      </c>
      <c r="BX1331" s="72">
        <v>0</v>
      </c>
      <c r="BY1331" s="13"/>
      <c r="BZ1331" s="13"/>
    </row>
    <row r="1332" spans="1:78" ht="12.75" customHeight="1">
      <c r="A1332" s="122" t="s">
        <v>44</v>
      </c>
      <c r="B1332" s="71" t="s">
        <v>76</v>
      </c>
      <c r="C1332" s="71" t="s">
        <v>25</v>
      </c>
      <c r="D1332" s="34">
        <v>42887</v>
      </c>
      <c r="E1332" s="12">
        <v>0</v>
      </c>
      <c r="F1332" s="72">
        <v>0</v>
      </c>
      <c r="G1332" s="72">
        <v>0</v>
      </c>
      <c r="H1332" s="12">
        <v>0</v>
      </c>
      <c r="I1332" s="72">
        <v>0</v>
      </c>
      <c r="J1332" s="72">
        <v>0</v>
      </c>
      <c r="K1332" s="12">
        <v>0</v>
      </c>
      <c r="L1332" s="72">
        <v>0</v>
      </c>
      <c r="M1332" s="72">
        <v>0</v>
      </c>
      <c r="N1332" s="12">
        <v>0</v>
      </c>
      <c r="O1332" s="72">
        <v>0</v>
      </c>
      <c r="P1332" s="72">
        <v>0</v>
      </c>
      <c r="Q1332" s="12">
        <v>0</v>
      </c>
      <c r="R1332" s="72">
        <v>0</v>
      </c>
      <c r="S1332" s="72">
        <v>0</v>
      </c>
      <c r="T1332" s="12">
        <v>0</v>
      </c>
      <c r="U1332" s="72">
        <v>0</v>
      </c>
      <c r="V1332" s="72">
        <v>0</v>
      </c>
      <c r="W1332" s="12">
        <v>0</v>
      </c>
      <c r="X1332" s="72">
        <v>0</v>
      </c>
      <c r="Y1332" s="72">
        <v>0</v>
      </c>
      <c r="Z1332" s="12">
        <v>0</v>
      </c>
      <c r="AA1332" s="72">
        <v>0</v>
      </c>
      <c r="AB1332" s="72">
        <v>0</v>
      </c>
      <c r="AC1332" s="12">
        <v>0</v>
      </c>
      <c r="AD1332" s="72">
        <v>0</v>
      </c>
      <c r="AE1332" s="72">
        <v>0</v>
      </c>
      <c r="AF1332" s="12">
        <v>0</v>
      </c>
      <c r="AG1332" s="72">
        <v>0</v>
      </c>
      <c r="AH1332" s="72">
        <v>0</v>
      </c>
      <c r="AI1332" s="12">
        <v>0</v>
      </c>
      <c r="AJ1332" s="72">
        <v>0</v>
      </c>
      <c r="AK1332" s="72">
        <v>0</v>
      </c>
      <c r="AL1332" s="12">
        <v>0</v>
      </c>
      <c r="AM1332" s="72">
        <v>0</v>
      </c>
      <c r="AN1332" s="72">
        <v>0</v>
      </c>
      <c r="AO1332" s="12">
        <v>0</v>
      </c>
      <c r="AP1332" s="72">
        <v>0</v>
      </c>
      <c r="AQ1332" s="72">
        <v>0</v>
      </c>
      <c r="AR1332" s="12">
        <v>0</v>
      </c>
      <c r="AS1332" s="72">
        <v>0</v>
      </c>
      <c r="AT1332" s="72">
        <v>0</v>
      </c>
      <c r="AU1332" s="12">
        <v>0</v>
      </c>
      <c r="AV1332" s="72">
        <v>0</v>
      </c>
      <c r="AW1332" s="72">
        <v>0</v>
      </c>
      <c r="AX1332" s="12">
        <v>0</v>
      </c>
      <c r="AY1332" s="72">
        <v>0</v>
      </c>
      <c r="AZ1332" s="72">
        <v>0</v>
      </c>
      <c r="BA1332" s="12">
        <v>0</v>
      </c>
      <c r="BB1332" s="72">
        <v>0</v>
      </c>
      <c r="BC1332" s="72">
        <v>0</v>
      </c>
      <c r="BD1332" s="12">
        <v>0</v>
      </c>
      <c r="BE1332" s="72">
        <v>0</v>
      </c>
      <c r="BF1332" s="72">
        <v>0</v>
      </c>
      <c r="BG1332" s="12">
        <v>0</v>
      </c>
      <c r="BH1332" s="72">
        <v>0</v>
      </c>
      <c r="BI1332" s="72">
        <v>0</v>
      </c>
      <c r="BJ1332" s="12">
        <v>0</v>
      </c>
      <c r="BK1332" s="72">
        <v>0</v>
      </c>
      <c r="BL1332" s="72">
        <v>0</v>
      </c>
      <c r="BM1332" s="12">
        <v>0</v>
      </c>
      <c r="BN1332" s="72">
        <v>0</v>
      </c>
      <c r="BO1332" s="72">
        <v>0</v>
      </c>
      <c r="BP1332" s="12">
        <v>0</v>
      </c>
      <c r="BQ1332" s="72">
        <v>0</v>
      </c>
      <c r="BR1332" s="72">
        <v>0</v>
      </c>
      <c r="BS1332" s="12">
        <v>0</v>
      </c>
      <c r="BT1332" s="72">
        <v>0</v>
      </c>
      <c r="BU1332" s="72">
        <v>0</v>
      </c>
      <c r="BV1332" s="12">
        <v>0</v>
      </c>
      <c r="BW1332" s="72">
        <v>0</v>
      </c>
      <c r="BX1332" s="72">
        <v>0</v>
      </c>
      <c r="BY1332" s="13"/>
      <c r="BZ1332" s="13"/>
    </row>
    <row r="1333" spans="1:78" ht="12.75" customHeight="1">
      <c r="A1333" s="122" t="s">
        <v>44</v>
      </c>
      <c r="B1333" s="71" t="s">
        <v>76</v>
      </c>
      <c r="C1333" s="71" t="s">
        <v>25</v>
      </c>
      <c r="D1333" s="34">
        <v>43344</v>
      </c>
      <c r="E1333" s="12">
        <v>0</v>
      </c>
      <c r="F1333" s="72">
        <v>0</v>
      </c>
      <c r="G1333" s="72">
        <v>0</v>
      </c>
      <c r="H1333" s="12">
        <v>0</v>
      </c>
      <c r="I1333" s="72">
        <v>0</v>
      </c>
      <c r="J1333" s="72">
        <v>0</v>
      </c>
      <c r="K1333" s="12">
        <v>0</v>
      </c>
      <c r="L1333" s="72">
        <v>0</v>
      </c>
      <c r="M1333" s="72">
        <v>0</v>
      </c>
      <c r="N1333" s="12">
        <v>0</v>
      </c>
      <c r="O1333" s="72">
        <v>0</v>
      </c>
      <c r="P1333" s="72">
        <v>0</v>
      </c>
      <c r="Q1333" s="12">
        <v>0</v>
      </c>
      <c r="R1333" s="72">
        <v>0</v>
      </c>
      <c r="S1333" s="72">
        <v>0</v>
      </c>
      <c r="T1333" s="12">
        <v>0</v>
      </c>
      <c r="U1333" s="72">
        <v>0</v>
      </c>
      <c r="V1333" s="72">
        <v>0</v>
      </c>
      <c r="W1333" s="12">
        <v>0</v>
      </c>
      <c r="X1333" s="72">
        <v>0</v>
      </c>
      <c r="Y1333" s="72">
        <v>0</v>
      </c>
      <c r="Z1333" s="12">
        <v>0</v>
      </c>
      <c r="AA1333" s="72">
        <v>0</v>
      </c>
      <c r="AB1333" s="72">
        <v>0</v>
      </c>
      <c r="AC1333" s="12">
        <v>0</v>
      </c>
      <c r="AD1333" s="72">
        <v>0</v>
      </c>
      <c r="AE1333" s="72">
        <v>0</v>
      </c>
      <c r="AF1333" s="12">
        <v>0</v>
      </c>
      <c r="AG1333" s="72">
        <v>0</v>
      </c>
      <c r="AH1333" s="72">
        <v>0</v>
      </c>
      <c r="AI1333" s="12">
        <v>0</v>
      </c>
      <c r="AJ1333" s="72">
        <v>0</v>
      </c>
      <c r="AK1333" s="72">
        <v>0</v>
      </c>
      <c r="AL1333" s="12">
        <v>0</v>
      </c>
      <c r="AM1333" s="72">
        <v>0</v>
      </c>
      <c r="AN1333" s="72">
        <v>0</v>
      </c>
      <c r="AO1333" s="12">
        <v>0</v>
      </c>
      <c r="AP1333" s="72">
        <v>0</v>
      </c>
      <c r="AQ1333" s="72">
        <v>0</v>
      </c>
      <c r="AR1333" s="12">
        <v>0</v>
      </c>
      <c r="AS1333" s="72">
        <v>0</v>
      </c>
      <c r="AT1333" s="72">
        <v>0</v>
      </c>
      <c r="AU1333" s="12">
        <v>0</v>
      </c>
      <c r="AV1333" s="72">
        <v>0</v>
      </c>
      <c r="AW1333" s="72">
        <v>0</v>
      </c>
      <c r="AX1333" s="12">
        <v>0</v>
      </c>
      <c r="AY1333" s="72">
        <v>0</v>
      </c>
      <c r="AZ1333" s="72">
        <v>0</v>
      </c>
      <c r="BA1333" s="12">
        <v>0</v>
      </c>
      <c r="BB1333" s="72">
        <v>0</v>
      </c>
      <c r="BC1333" s="72">
        <v>0</v>
      </c>
      <c r="BD1333" s="12">
        <v>0</v>
      </c>
      <c r="BE1333" s="72">
        <v>0</v>
      </c>
      <c r="BF1333" s="72">
        <v>0</v>
      </c>
      <c r="BG1333" s="12">
        <v>0</v>
      </c>
      <c r="BH1333" s="72">
        <v>0</v>
      </c>
      <c r="BI1333" s="72">
        <v>0</v>
      </c>
      <c r="BJ1333" s="12">
        <v>0</v>
      </c>
      <c r="BK1333" s="72">
        <v>0</v>
      </c>
      <c r="BL1333" s="72">
        <v>0</v>
      </c>
      <c r="BM1333" s="12">
        <v>0</v>
      </c>
      <c r="BN1333" s="72">
        <v>0</v>
      </c>
      <c r="BO1333" s="72">
        <v>0</v>
      </c>
      <c r="BP1333" s="12">
        <v>0</v>
      </c>
      <c r="BQ1333" s="72">
        <v>0</v>
      </c>
      <c r="BR1333" s="72">
        <v>0</v>
      </c>
      <c r="BS1333" s="12">
        <v>0</v>
      </c>
      <c r="BT1333" s="72">
        <v>0</v>
      </c>
      <c r="BU1333" s="72">
        <v>0</v>
      </c>
      <c r="BV1333" s="12">
        <v>0</v>
      </c>
      <c r="BW1333" s="72">
        <v>0</v>
      </c>
      <c r="BX1333" s="72">
        <v>0</v>
      </c>
      <c r="BY1333" s="13"/>
      <c r="BZ1333" s="13"/>
    </row>
    <row r="1334" spans="1:78" ht="12.75" customHeight="1">
      <c r="A1334" s="122" t="s">
        <v>44</v>
      </c>
      <c r="B1334" s="71" t="s">
        <v>76</v>
      </c>
      <c r="C1334" s="71" t="s">
        <v>25</v>
      </c>
      <c r="D1334" s="34">
        <v>43435</v>
      </c>
      <c r="E1334" s="12">
        <v>0</v>
      </c>
      <c r="F1334" s="72">
        <v>0</v>
      </c>
      <c r="G1334" s="72">
        <v>0</v>
      </c>
      <c r="H1334" s="12">
        <v>0</v>
      </c>
      <c r="I1334" s="72">
        <v>0</v>
      </c>
      <c r="J1334" s="72">
        <v>0</v>
      </c>
      <c r="K1334" s="12">
        <v>0</v>
      </c>
      <c r="L1334" s="72">
        <v>0</v>
      </c>
      <c r="M1334" s="72">
        <v>0</v>
      </c>
      <c r="N1334" s="12">
        <v>0</v>
      </c>
      <c r="O1334" s="72">
        <v>0</v>
      </c>
      <c r="P1334" s="72">
        <v>0</v>
      </c>
      <c r="Q1334" s="12">
        <v>0</v>
      </c>
      <c r="R1334" s="72">
        <v>0</v>
      </c>
      <c r="S1334" s="72">
        <v>0</v>
      </c>
      <c r="T1334" s="12">
        <v>0</v>
      </c>
      <c r="U1334" s="72">
        <v>0</v>
      </c>
      <c r="V1334" s="72">
        <v>0</v>
      </c>
      <c r="W1334" s="12">
        <v>0</v>
      </c>
      <c r="X1334" s="72">
        <v>0</v>
      </c>
      <c r="Y1334" s="72">
        <v>0</v>
      </c>
      <c r="Z1334" s="12">
        <v>0</v>
      </c>
      <c r="AA1334" s="72">
        <v>0</v>
      </c>
      <c r="AB1334" s="72">
        <v>0</v>
      </c>
      <c r="AC1334" s="12">
        <v>0</v>
      </c>
      <c r="AD1334" s="72">
        <v>0</v>
      </c>
      <c r="AE1334" s="72">
        <v>0</v>
      </c>
      <c r="AF1334" s="12">
        <v>0</v>
      </c>
      <c r="AG1334" s="72">
        <v>0</v>
      </c>
      <c r="AH1334" s="72">
        <v>0</v>
      </c>
      <c r="AI1334" s="12">
        <v>0</v>
      </c>
      <c r="AJ1334" s="72">
        <v>0</v>
      </c>
      <c r="AK1334" s="72">
        <v>0</v>
      </c>
      <c r="AL1334" s="12">
        <v>0</v>
      </c>
      <c r="AM1334" s="72">
        <v>0</v>
      </c>
      <c r="AN1334" s="72">
        <v>0</v>
      </c>
      <c r="AO1334" s="12">
        <v>0</v>
      </c>
      <c r="AP1334" s="72">
        <v>0</v>
      </c>
      <c r="AQ1334" s="72">
        <v>0</v>
      </c>
      <c r="AR1334" s="12">
        <v>0</v>
      </c>
      <c r="AS1334" s="72">
        <v>0</v>
      </c>
      <c r="AT1334" s="72">
        <v>0</v>
      </c>
      <c r="AU1334" s="12">
        <v>0</v>
      </c>
      <c r="AV1334" s="72">
        <v>0</v>
      </c>
      <c r="AW1334" s="72">
        <v>0</v>
      </c>
      <c r="AX1334" s="12">
        <v>0</v>
      </c>
      <c r="AY1334" s="72">
        <v>0</v>
      </c>
      <c r="AZ1334" s="72">
        <v>0</v>
      </c>
      <c r="BA1334" s="12">
        <v>0</v>
      </c>
      <c r="BB1334" s="72">
        <v>0</v>
      </c>
      <c r="BC1334" s="72">
        <v>0</v>
      </c>
      <c r="BD1334" s="12">
        <v>0</v>
      </c>
      <c r="BE1334" s="72">
        <v>0</v>
      </c>
      <c r="BF1334" s="72">
        <v>0</v>
      </c>
      <c r="BG1334" s="12">
        <v>0</v>
      </c>
      <c r="BH1334" s="72">
        <v>0</v>
      </c>
      <c r="BI1334" s="72">
        <v>0</v>
      </c>
      <c r="BJ1334" s="12">
        <v>0</v>
      </c>
      <c r="BK1334" s="72">
        <v>0</v>
      </c>
      <c r="BL1334" s="72">
        <v>0</v>
      </c>
      <c r="BM1334" s="12">
        <v>0</v>
      </c>
      <c r="BN1334" s="72">
        <v>0</v>
      </c>
      <c r="BO1334" s="72">
        <v>0</v>
      </c>
      <c r="BP1334" s="12">
        <v>0</v>
      </c>
      <c r="BQ1334" s="72">
        <v>0</v>
      </c>
      <c r="BR1334" s="72">
        <v>0</v>
      </c>
      <c r="BS1334" s="12">
        <v>0</v>
      </c>
      <c r="BT1334" s="72">
        <v>0</v>
      </c>
      <c r="BU1334" s="72">
        <v>0</v>
      </c>
      <c r="BV1334" s="12">
        <v>0</v>
      </c>
      <c r="BW1334" s="72">
        <v>0</v>
      </c>
      <c r="BX1334" s="72">
        <v>0</v>
      </c>
      <c r="BY1334" s="13"/>
      <c r="BZ1334" s="13"/>
    </row>
    <row r="1335" spans="1:78" ht="12.75" customHeight="1">
      <c r="A1335" s="122" t="s">
        <v>44</v>
      </c>
      <c r="B1335" s="71" t="s">
        <v>76</v>
      </c>
      <c r="C1335" s="71" t="s">
        <v>25</v>
      </c>
      <c r="D1335" s="34">
        <v>43525</v>
      </c>
      <c r="E1335" s="12">
        <v>0</v>
      </c>
      <c r="F1335" s="72">
        <v>0</v>
      </c>
      <c r="G1335" s="72">
        <v>0</v>
      </c>
      <c r="H1335" s="12">
        <v>0</v>
      </c>
      <c r="I1335" s="72">
        <v>0</v>
      </c>
      <c r="J1335" s="72">
        <v>0</v>
      </c>
      <c r="K1335" s="12">
        <v>0</v>
      </c>
      <c r="L1335" s="72">
        <v>0</v>
      </c>
      <c r="M1335" s="72">
        <v>0</v>
      </c>
      <c r="N1335" s="12">
        <v>0</v>
      </c>
      <c r="O1335" s="72">
        <v>0</v>
      </c>
      <c r="P1335" s="72">
        <v>0</v>
      </c>
      <c r="Q1335" s="12">
        <v>0</v>
      </c>
      <c r="R1335" s="72">
        <v>0</v>
      </c>
      <c r="S1335" s="72">
        <v>0</v>
      </c>
      <c r="T1335" s="12">
        <v>0</v>
      </c>
      <c r="U1335" s="72">
        <v>0</v>
      </c>
      <c r="V1335" s="72">
        <v>0</v>
      </c>
      <c r="W1335" s="12">
        <v>0</v>
      </c>
      <c r="X1335" s="72">
        <v>0</v>
      </c>
      <c r="Y1335" s="72">
        <v>0</v>
      </c>
      <c r="Z1335" s="12">
        <v>0</v>
      </c>
      <c r="AA1335" s="72">
        <v>0</v>
      </c>
      <c r="AB1335" s="72">
        <v>0</v>
      </c>
      <c r="AC1335" s="12">
        <v>0</v>
      </c>
      <c r="AD1335" s="72">
        <v>0</v>
      </c>
      <c r="AE1335" s="72">
        <v>0</v>
      </c>
      <c r="AF1335" s="12">
        <v>0</v>
      </c>
      <c r="AG1335" s="72">
        <v>0</v>
      </c>
      <c r="AH1335" s="72">
        <v>0</v>
      </c>
      <c r="AI1335" s="12">
        <v>0</v>
      </c>
      <c r="AJ1335" s="72">
        <v>0</v>
      </c>
      <c r="AK1335" s="72">
        <v>0</v>
      </c>
      <c r="AL1335" s="12">
        <v>0</v>
      </c>
      <c r="AM1335" s="72">
        <v>0</v>
      </c>
      <c r="AN1335" s="72">
        <v>0</v>
      </c>
      <c r="AO1335" s="12">
        <v>0</v>
      </c>
      <c r="AP1335" s="72">
        <v>0</v>
      </c>
      <c r="AQ1335" s="72">
        <v>0</v>
      </c>
      <c r="AR1335" s="12">
        <v>0</v>
      </c>
      <c r="AS1335" s="72">
        <v>0</v>
      </c>
      <c r="AT1335" s="72">
        <v>0</v>
      </c>
      <c r="AU1335" s="12">
        <v>0</v>
      </c>
      <c r="AV1335" s="72">
        <v>0</v>
      </c>
      <c r="AW1335" s="72">
        <v>0</v>
      </c>
      <c r="AX1335" s="12">
        <v>0</v>
      </c>
      <c r="AY1335" s="72">
        <v>0</v>
      </c>
      <c r="AZ1335" s="72">
        <v>0</v>
      </c>
      <c r="BA1335" s="12">
        <v>0</v>
      </c>
      <c r="BB1335" s="72">
        <v>0</v>
      </c>
      <c r="BC1335" s="72">
        <v>0</v>
      </c>
      <c r="BD1335" s="12">
        <v>0</v>
      </c>
      <c r="BE1335" s="72">
        <v>0</v>
      </c>
      <c r="BF1335" s="72">
        <v>0</v>
      </c>
      <c r="BG1335" s="12">
        <v>0</v>
      </c>
      <c r="BH1335" s="72">
        <v>0</v>
      </c>
      <c r="BI1335" s="72">
        <v>0</v>
      </c>
      <c r="BJ1335" s="12">
        <v>0</v>
      </c>
      <c r="BK1335" s="72">
        <v>0</v>
      </c>
      <c r="BL1335" s="72">
        <v>0</v>
      </c>
      <c r="BM1335" s="12">
        <v>0</v>
      </c>
      <c r="BN1335" s="72">
        <v>0</v>
      </c>
      <c r="BO1335" s="72">
        <v>0</v>
      </c>
      <c r="BP1335" s="12">
        <v>0</v>
      </c>
      <c r="BQ1335" s="72">
        <v>0</v>
      </c>
      <c r="BR1335" s="72">
        <v>0</v>
      </c>
      <c r="BS1335" s="12">
        <v>0</v>
      </c>
      <c r="BT1335" s="72">
        <v>0</v>
      </c>
      <c r="BU1335" s="72">
        <v>0</v>
      </c>
      <c r="BV1335" s="12">
        <v>0</v>
      </c>
      <c r="BW1335" s="72">
        <v>0</v>
      </c>
      <c r="BX1335" s="72">
        <v>0</v>
      </c>
      <c r="BY1335" s="13"/>
      <c r="BZ1335" s="13"/>
    </row>
    <row r="1336" spans="1:78" ht="12.75" customHeight="1">
      <c r="A1336" s="122" t="s">
        <v>44</v>
      </c>
      <c r="B1336" s="71" t="s">
        <v>76</v>
      </c>
      <c r="C1336" s="71" t="s">
        <v>25</v>
      </c>
      <c r="D1336" s="34">
        <v>43617</v>
      </c>
      <c r="E1336" s="12">
        <v>0</v>
      </c>
      <c r="F1336" s="72">
        <v>0</v>
      </c>
      <c r="G1336" s="72">
        <v>0</v>
      </c>
      <c r="H1336" s="12">
        <v>0</v>
      </c>
      <c r="I1336" s="72">
        <v>0</v>
      </c>
      <c r="J1336" s="72">
        <v>0</v>
      </c>
      <c r="K1336" s="12">
        <v>0</v>
      </c>
      <c r="L1336" s="72">
        <v>0</v>
      </c>
      <c r="M1336" s="72">
        <v>0</v>
      </c>
      <c r="N1336" s="12">
        <v>0</v>
      </c>
      <c r="O1336" s="72">
        <v>0</v>
      </c>
      <c r="P1336" s="72">
        <v>0</v>
      </c>
      <c r="Q1336" s="12">
        <v>0</v>
      </c>
      <c r="R1336" s="72">
        <v>0</v>
      </c>
      <c r="S1336" s="72">
        <v>0</v>
      </c>
      <c r="T1336" s="12">
        <v>0</v>
      </c>
      <c r="U1336" s="72">
        <v>0</v>
      </c>
      <c r="V1336" s="72">
        <v>0</v>
      </c>
      <c r="W1336" s="12">
        <v>0</v>
      </c>
      <c r="X1336" s="72">
        <v>0</v>
      </c>
      <c r="Y1336" s="72">
        <v>0</v>
      </c>
      <c r="Z1336" s="12">
        <v>0</v>
      </c>
      <c r="AA1336" s="72">
        <v>0</v>
      </c>
      <c r="AB1336" s="72">
        <v>0</v>
      </c>
      <c r="AC1336" s="12">
        <v>0</v>
      </c>
      <c r="AD1336" s="72">
        <v>0</v>
      </c>
      <c r="AE1336" s="72">
        <v>0</v>
      </c>
      <c r="AF1336" s="12">
        <v>0</v>
      </c>
      <c r="AG1336" s="72">
        <v>0</v>
      </c>
      <c r="AH1336" s="72">
        <v>0</v>
      </c>
      <c r="AI1336" s="12">
        <v>0</v>
      </c>
      <c r="AJ1336" s="72">
        <v>0</v>
      </c>
      <c r="AK1336" s="72">
        <v>0</v>
      </c>
      <c r="AL1336" s="12">
        <v>0</v>
      </c>
      <c r="AM1336" s="72">
        <v>0</v>
      </c>
      <c r="AN1336" s="72">
        <v>0</v>
      </c>
      <c r="AO1336" s="12">
        <v>0</v>
      </c>
      <c r="AP1336" s="72">
        <v>0</v>
      </c>
      <c r="AQ1336" s="72">
        <v>0</v>
      </c>
      <c r="AR1336" s="12">
        <v>0</v>
      </c>
      <c r="AS1336" s="72">
        <v>0</v>
      </c>
      <c r="AT1336" s="72">
        <v>0</v>
      </c>
      <c r="AU1336" s="12">
        <v>0</v>
      </c>
      <c r="AV1336" s="72">
        <v>0</v>
      </c>
      <c r="AW1336" s="72">
        <v>0</v>
      </c>
      <c r="AX1336" s="12">
        <v>0</v>
      </c>
      <c r="AY1336" s="72">
        <v>0</v>
      </c>
      <c r="AZ1336" s="72">
        <v>0</v>
      </c>
      <c r="BA1336" s="12">
        <v>0</v>
      </c>
      <c r="BB1336" s="72">
        <v>0</v>
      </c>
      <c r="BC1336" s="72">
        <v>0</v>
      </c>
      <c r="BD1336" s="12">
        <v>0</v>
      </c>
      <c r="BE1336" s="72">
        <v>0</v>
      </c>
      <c r="BF1336" s="72">
        <v>0</v>
      </c>
      <c r="BG1336" s="12">
        <v>0</v>
      </c>
      <c r="BH1336" s="72">
        <v>0</v>
      </c>
      <c r="BI1336" s="72">
        <v>0</v>
      </c>
      <c r="BJ1336" s="12">
        <v>0</v>
      </c>
      <c r="BK1336" s="72">
        <v>0</v>
      </c>
      <c r="BL1336" s="72">
        <v>0</v>
      </c>
      <c r="BM1336" s="12">
        <v>0</v>
      </c>
      <c r="BN1336" s="72">
        <v>0</v>
      </c>
      <c r="BO1336" s="72">
        <v>0</v>
      </c>
      <c r="BP1336" s="12">
        <v>0</v>
      </c>
      <c r="BQ1336" s="72">
        <v>0</v>
      </c>
      <c r="BR1336" s="72">
        <v>0</v>
      </c>
      <c r="BS1336" s="12">
        <v>0</v>
      </c>
      <c r="BT1336" s="72">
        <v>0</v>
      </c>
      <c r="BU1336" s="72">
        <v>0</v>
      </c>
      <c r="BV1336" s="12">
        <v>0</v>
      </c>
      <c r="BW1336" s="72">
        <v>0</v>
      </c>
      <c r="BX1336" s="72">
        <v>0</v>
      </c>
      <c r="BY1336" s="13"/>
      <c r="BZ1336" s="13"/>
    </row>
    <row r="1337" spans="1:78" ht="12.75" customHeight="1">
      <c r="A1337" s="122" t="s">
        <v>44</v>
      </c>
      <c r="B1337" s="71" t="s">
        <v>76</v>
      </c>
      <c r="C1337" s="71" t="s">
        <v>25</v>
      </c>
      <c r="D1337" s="34">
        <v>44075</v>
      </c>
      <c r="E1337" s="12">
        <v>0</v>
      </c>
      <c r="F1337" s="72">
        <v>0</v>
      </c>
      <c r="G1337" s="72">
        <v>0</v>
      </c>
      <c r="H1337" s="12">
        <v>0</v>
      </c>
      <c r="I1337" s="72">
        <v>0</v>
      </c>
      <c r="J1337" s="72">
        <v>0</v>
      </c>
      <c r="K1337" s="12">
        <v>0</v>
      </c>
      <c r="L1337" s="72">
        <v>0</v>
      </c>
      <c r="M1337" s="72">
        <v>0</v>
      </c>
      <c r="N1337" s="12">
        <v>0</v>
      </c>
      <c r="O1337" s="72">
        <v>0</v>
      </c>
      <c r="P1337" s="72">
        <v>0</v>
      </c>
      <c r="Q1337" s="12">
        <v>0</v>
      </c>
      <c r="R1337" s="72">
        <v>0</v>
      </c>
      <c r="S1337" s="72">
        <v>0</v>
      </c>
      <c r="T1337" s="12">
        <v>0</v>
      </c>
      <c r="U1337" s="72">
        <v>0</v>
      </c>
      <c r="V1337" s="72">
        <v>0</v>
      </c>
      <c r="W1337" s="12">
        <v>0</v>
      </c>
      <c r="X1337" s="72">
        <v>0</v>
      </c>
      <c r="Y1337" s="72">
        <v>0</v>
      </c>
      <c r="Z1337" s="12">
        <v>0</v>
      </c>
      <c r="AA1337" s="72">
        <v>0</v>
      </c>
      <c r="AB1337" s="72">
        <v>0</v>
      </c>
      <c r="AC1337" s="12">
        <v>0</v>
      </c>
      <c r="AD1337" s="72">
        <v>0</v>
      </c>
      <c r="AE1337" s="72">
        <v>0</v>
      </c>
      <c r="AF1337" s="12">
        <v>0</v>
      </c>
      <c r="AG1337" s="72">
        <v>0</v>
      </c>
      <c r="AH1337" s="72">
        <v>0</v>
      </c>
      <c r="AI1337" s="12">
        <v>0</v>
      </c>
      <c r="AJ1337" s="72">
        <v>0</v>
      </c>
      <c r="AK1337" s="72">
        <v>0</v>
      </c>
      <c r="AL1337" s="12">
        <v>0</v>
      </c>
      <c r="AM1337" s="72">
        <v>0</v>
      </c>
      <c r="AN1337" s="72">
        <v>0</v>
      </c>
      <c r="AO1337" s="12">
        <v>0</v>
      </c>
      <c r="AP1337" s="72">
        <v>0</v>
      </c>
      <c r="AQ1337" s="72">
        <v>0</v>
      </c>
      <c r="AR1337" s="12">
        <v>0</v>
      </c>
      <c r="AS1337" s="72">
        <v>0</v>
      </c>
      <c r="AT1337" s="72">
        <v>0</v>
      </c>
      <c r="AU1337" s="12">
        <v>0</v>
      </c>
      <c r="AV1337" s="72">
        <v>0</v>
      </c>
      <c r="AW1337" s="72">
        <v>0</v>
      </c>
      <c r="AX1337" s="12">
        <v>0</v>
      </c>
      <c r="AY1337" s="72">
        <v>0</v>
      </c>
      <c r="AZ1337" s="72">
        <v>0</v>
      </c>
      <c r="BA1337" s="12">
        <v>0</v>
      </c>
      <c r="BB1337" s="72">
        <v>0</v>
      </c>
      <c r="BC1337" s="72">
        <v>0</v>
      </c>
      <c r="BD1337" s="12">
        <v>0</v>
      </c>
      <c r="BE1337" s="72">
        <v>0</v>
      </c>
      <c r="BF1337" s="72">
        <v>0</v>
      </c>
      <c r="BG1337" s="12">
        <v>0</v>
      </c>
      <c r="BH1337" s="72">
        <v>0</v>
      </c>
      <c r="BI1337" s="72">
        <v>0</v>
      </c>
      <c r="BJ1337" s="12">
        <v>0</v>
      </c>
      <c r="BK1337" s="72">
        <v>0</v>
      </c>
      <c r="BL1337" s="72">
        <v>0</v>
      </c>
      <c r="BM1337" s="12">
        <v>0</v>
      </c>
      <c r="BN1337" s="72">
        <v>0</v>
      </c>
      <c r="BO1337" s="72">
        <v>0</v>
      </c>
      <c r="BP1337" s="12">
        <v>0</v>
      </c>
      <c r="BQ1337" s="72">
        <v>0</v>
      </c>
      <c r="BR1337" s="72">
        <v>0</v>
      </c>
      <c r="BS1337" s="12">
        <v>0</v>
      </c>
      <c r="BT1337" s="72">
        <v>0</v>
      </c>
      <c r="BU1337" s="72">
        <v>0</v>
      </c>
      <c r="BV1337" s="12">
        <v>0</v>
      </c>
      <c r="BW1337" s="72">
        <v>0</v>
      </c>
      <c r="BX1337" s="72">
        <v>0</v>
      </c>
      <c r="BY1337" s="13"/>
      <c r="BZ1337" s="13"/>
    </row>
    <row r="1338" spans="1:78" ht="12.75" customHeight="1">
      <c r="A1338" s="122" t="s">
        <v>44</v>
      </c>
      <c r="B1338" s="71" t="s">
        <v>76</v>
      </c>
      <c r="C1338" s="71" t="s">
        <v>25</v>
      </c>
      <c r="D1338" s="34">
        <v>44166</v>
      </c>
      <c r="E1338" s="12">
        <v>0</v>
      </c>
      <c r="F1338" s="72">
        <v>0</v>
      </c>
      <c r="G1338" s="72">
        <v>0</v>
      </c>
      <c r="H1338" s="12">
        <v>0</v>
      </c>
      <c r="I1338" s="72">
        <v>0</v>
      </c>
      <c r="J1338" s="72">
        <v>0</v>
      </c>
      <c r="K1338" s="12">
        <v>0</v>
      </c>
      <c r="L1338" s="72">
        <v>0</v>
      </c>
      <c r="M1338" s="72">
        <v>0</v>
      </c>
      <c r="N1338" s="12">
        <v>0</v>
      </c>
      <c r="O1338" s="72">
        <v>0</v>
      </c>
      <c r="P1338" s="72">
        <v>0</v>
      </c>
      <c r="Q1338" s="12">
        <v>0</v>
      </c>
      <c r="R1338" s="72">
        <v>0</v>
      </c>
      <c r="S1338" s="72">
        <v>0</v>
      </c>
      <c r="T1338" s="12">
        <v>0</v>
      </c>
      <c r="U1338" s="72">
        <v>0</v>
      </c>
      <c r="V1338" s="72">
        <v>0</v>
      </c>
      <c r="W1338" s="12">
        <v>0</v>
      </c>
      <c r="X1338" s="72">
        <v>0</v>
      </c>
      <c r="Y1338" s="72">
        <v>0</v>
      </c>
      <c r="Z1338" s="12">
        <v>0</v>
      </c>
      <c r="AA1338" s="72">
        <v>0</v>
      </c>
      <c r="AB1338" s="72">
        <v>0</v>
      </c>
      <c r="AC1338" s="12">
        <v>0</v>
      </c>
      <c r="AD1338" s="72">
        <v>0</v>
      </c>
      <c r="AE1338" s="72">
        <v>0</v>
      </c>
      <c r="AF1338" s="12">
        <v>0</v>
      </c>
      <c r="AG1338" s="72">
        <v>0</v>
      </c>
      <c r="AH1338" s="72">
        <v>0</v>
      </c>
      <c r="AI1338" s="12">
        <v>0</v>
      </c>
      <c r="AJ1338" s="72">
        <v>0</v>
      </c>
      <c r="AK1338" s="72">
        <v>0</v>
      </c>
      <c r="AL1338" s="12">
        <v>0</v>
      </c>
      <c r="AM1338" s="72">
        <v>0</v>
      </c>
      <c r="AN1338" s="72">
        <v>0</v>
      </c>
      <c r="AO1338" s="12">
        <v>0</v>
      </c>
      <c r="AP1338" s="72">
        <v>0</v>
      </c>
      <c r="AQ1338" s="72">
        <v>0</v>
      </c>
      <c r="AR1338" s="12">
        <v>0</v>
      </c>
      <c r="AS1338" s="72">
        <v>0</v>
      </c>
      <c r="AT1338" s="72">
        <v>0</v>
      </c>
      <c r="AU1338" s="12">
        <v>0</v>
      </c>
      <c r="AV1338" s="72">
        <v>0</v>
      </c>
      <c r="AW1338" s="72">
        <v>0</v>
      </c>
      <c r="AX1338" s="12">
        <v>0</v>
      </c>
      <c r="AY1338" s="72">
        <v>0</v>
      </c>
      <c r="AZ1338" s="72">
        <v>0</v>
      </c>
      <c r="BA1338" s="12">
        <v>0</v>
      </c>
      <c r="BB1338" s="72">
        <v>0</v>
      </c>
      <c r="BC1338" s="72">
        <v>0</v>
      </c>
      <c r="BD1338" s="12">
        <v>0</v>
      </c>
      <c r="BE1338" s="72">
        <v>0</v>
      </c>
      <c r="BF1338" s="72">
        <v>0</v>
      </c>
      <c r="BG1338" s="12">
        <v>0</v>
      </c>
      <c r="BH1338" s="72">
        <v>0</v>
      </c>
      <c r="BI1338" s="72">
        <v>0</v>
      </c>
      <c r="BJ1338" s="12">
        <v>0</v>
      </c>
      <c r="BK1338" s="72">
        <v>0</v>
      </c>
      <c r="BL1338" s="72">
        <v>0</v>
      </c>
      <c r="BM1338" s="12">
        <v>0</v>
      </c>
      <c r="BN1338" s="72">
        <v>0</v>
      </c>
      <c r="BO1338" s="72">
        <v>0</v>
      </c>
      <c r="BP1338" s="12">
        <v>0</v>
      </c>
      <c r="BQ1338" s="72">
        <v>0</v>
      </c>
      <c r="BR1338" s="72">
        <v>0</v>
      </c>
      <c r="BS1338" s="12">
        <v>0</v>
      </c>
      <c r="BT1338" s="72">
        <v>0</v>
      </c>
      <c r="BU1338" s="72">
        <v>0</v>
      </c>
      <c r="BV1338" s="12">
        <v>0</v>
      </c>
      <c r="BW1338" s="72">
        <v>0</v>
      </c>
      <c r="BX1338" s="72">
        <v>0</v>
      </c>
      <c r="BY1338" s="13"/>
      <c r="BZ1338" s="13"/>
    </row>
    <row r="1339" spans="1:78" ht="12.75" customHeight="1">
      <c r="A1339" s="122" t="s">
        <v>44</v>
      </c>
      <c r="B1339" s="71" t="s">
        <v>76</v>
      </c>
      <c r="C1339" s="71" t="s">
        <v>25</v>
      </c>
      <c r="D1339" s="34">
        <v>44256</v>
      </c>
      <c r="E1339" s="12">
        <v>0</v>
      </c>
      <c r="F1339" s="72">
        <v>0</v>
      </c>
      <c r="G1339" s="72">
        <v>0</v>
      </c>
      <c r="H1339" s="12">
        <v>0</v>
      </c>
      <c r="I1339" s="72">
        <v>0</v>
      </c>
      <c r="J1339" s="72">
        <v>0</v>
      </c>
      <c r="K1339" s="12">
        <v>0</v>
      </c>
      <c r="L1339" s="72">
        <v>0</v>
      </c>
      <c r="M1339" s="72">
        <v>0</v>
      </c>
      <c r="N1339" s="12">
        <v>0</v>
      </c>
      <c r="O1339" s="72">
        <v>0</v>
      </c>
      <c r="P1339" s="72">
        <v>0</v>
      </c>
      <c r="Q1339" s="12">
        <v>0</v>
      </c>
      <c r="R1339" s="72">
        <v>0</v>
      </c>
      <c r="S1339" s="72">
        <v>0</v>
      </c>
      <c r="T1339" s="12">
        <v>0</v>
      </c>
      <c r="U1339" s="72">
        <v>0</v>
      </c>
      <c r="V1339" s="72">
        <v>0</v>
      </c>
      <c r="W1339" s="12">
        <v>0</v>
      </c>
      <c r="X1339" s="72">
        <v>0</v>
      </c>
      <c r="Y1339" s="72">
        <v>0</v>
      </c>
      <c r="Z1339" s="12">
        <v>0</v>
      </c>
      <c r="AA1339" s="72">
        <v>0</v>
      </c>
      <c r="AB1339" s="72">
        <v>0</v>
      </c>
      <c r="AC1339" s="12">
        <v>0</v>
      </c>
      <c r="AD1339" s="72">
        <v>0</v>
      </c>
      <c r="AE1339" s="72">
        <v>0</v>
      </c>
      <c r="AF1339" s="12">
        <v>0</v>
      </c>
      <c r="AG1339" s="72">
        <v>0</v>
      </c>
      <c r="AH1339" s="72">
        <v>0</v>
      </c>
      <c r="AI1339" s="12">
        <v>0</v>
      </c>
      <c r="AJ1339" s="72">
        <v>0</v>
      </c>
      <c r="AK1339" s="72">
        <v>0</v>
      </c>
      <c r="AL1339" s="12">
        <v>0</v>
      </c>
      <c r="AM1339" s="72">
        <v>0</v>
      </c>
      <c r="AN1339" s="72">
        <v>0</v>
      </c>
      <c r="AO1339" s="12">
        <v>0</v>
      </c>
      <c r="AP1339" s="72">
        <v>0</v>
      </c>
      <c r="AQ1339" s="72">
        <v>0</v>
      </c>
      <c r="AR1339" s="12">
        <v>0</v>
      </c>
      <c r="AS1339" s="72">
        <v>0</v>
      </c>
      <c r="AT1339" s="72">
        <v>0</v>
      </c>
      <c r="AU1339" s="12">
        <v>0</v>
      </c>
      <c r="AV1339" s="72">
        <v>0</v>
      </c>
      <c r="AW1339" s="72">
        <v>0</v>
      </c>
      <c r="AX1339" s="12">
        <v>0</v>
      </c>
      <c r="AY1339" s="72">
        <v>0</v>
      </c>
      <c r="AZ1339" s="72">
        <v>0</v>
      </c>
      <c r="BA1339" s="12">
        <v>0</v>
      </c>
      <c r="BB1339" s="72">
        <v>0</v>
      </c>
      <c r="BC1339" s="72">
        <v>0</v>
      </c>
      <c r="BD1339" s="12">
        <v>0</v>
      </c>
      <c r="BE1339" s="72">
        <v>0</v>
      </c>
      <c r="BF1339" s="72">
        <v>0</v>
      </c>
      <c r="BG1339" s="12">
        <v>0</v>
      </c>
      <c r="BH1339" s="72">
        <v>0</v>
      </c>
      <c r="BI1339" s="72">
        <v>0</v>
      </c>
      <c r="BJ1339" s="12">
        <v>0</v>
      </c>
      <c r="BK1339" s="72">
        <v>0</v>
      </c>
      <c r="BL1339" s="72">
        <v>0</v>
      </c>
      <c r="BM1339" s="12">
        <v>0</v>
      </c>
      <c r="BN1339" s="72">
        <v>0</v>
      </c>
      <c r="BO1339" s="72">
        <v>0</v>
      </c>
      <c r="BP1339" s="12">
        <v>0</v>
      </c>
      <c r="BQ1339" s="72">
        <v>0</v>
      </c>
      <c r="BR1339" s="72">
        <v>0</v>
      </c>
      <c r="BS1339" s="12">
        <v>0</v>
      </c>
      <c r="BT1339" s="72">
        <v>0</v>
      </c>
      <c r="BU1339" s="72">
        <v>0</v>
      </c>
      <c r="BV1339" s="12">
        <v>0</v>
      </c>
      <c r="BW1339" s="72">
        <v>0</v>
      </c>
      <c r="BX1339" s="72">
        <v>0</v>
      </c>
      <c r="BY1339" s="13"/>
      <c r="BZ1339" s="13"/>
    </row>
    <row r="1340" spans="1:78" ht="12.75" customHeight="1">
      <c r="A1340" s="122" t="s">
        <v>44</v>
      </c>
      <c r="B1340" s="71" t="s">
        <v>76</v>
      </c>
      <c r="C1340" s="71" t="s">
        <v>25</v>
      </c>
      <c r="D1340" s="34">
        <v>44348</v>
      </c>
      <c r="E1340" s="12">
        <v>0</v>
      </c>
      <c r="F1340" s="72">
        <v>0</v>
      </c>
      <c r="G1340" s="72">
        <v>0</v>
      </c>
      <c r="H1340" s="12">
        <v>0</v>
      </c>
      <c r="I1340" s="72">
        <v>0</v>
      </c>
      <c r="J1340" s="72">
        <v>0</v>
      </c>
      <c r="K1340" s="12">
        <v>0</v>
      </c>
      <c r="L1340" s="72">
        <v>0</v>
      </c>
      <c r="M1340" s="72">
        <v>0</v>
      </c>
      <c r="N1340" s="12">
        <v>0</v>
      </c>
      <c r="O1340" s="72">
        <v>0</v>
      </c>
      <c r="P1340" s="72">
        <v>0</v>
      </c>
      <c r="Q1340" s="12">
        <v>0</v>
      </c>
      <c r="R1340" s="72">
        <v>0</v>
      </c>
      <c r="S1340" s="72">
        <v>0</v>
      </c>
      <c r="T1340" s="12">
        <v>0</v>
      </c>
      <c r="U1340" s="72">
        <v>0</v>
      </c>
      <c r="V1340" s="72">
        <v>0</v>
      </c>
      <c r="W1340" s="12">
        <v>0</v>
      </c>
      <c r="X1340" s="72">
        <v>0</v>
      </c>
      <c r="Y1340" s="72">
        <v>0</v>
      </c>
      <c r="Z1340" s="12">
        <v>0</v>
      </c>
      <c r="AA1340" s="72">
        <v>0</v>
      </c>
      <c r="AB1340" s="72">
        <v>0</v>
      </c>
      <c r="AC1340" s="12">
        <v>0</v>
      </c>
      <c r="AD1340" s="72">
        <v>0</v>
      </c>
      <c r="AE1340" s="72">
        <v>0</v>
      </c>
      <c r="AF1340" s="12">
        <v>0</v>
      </c>
      <c r="AG1340" s="72">
        <v>0</v>
      </c>
      <c r="AH1340" s="72">
        <v>0</v>
      </c>
      <c r="AI1340" s="12">
        <v>0</v>
      </c>
      <c r="AJ1340" s="72">
        <v>0</v>
      </c>
      <c r="AK1340" s="72">
        <v>0</v>
      </c>
      <c r="AL1340" s="12">
        <v>0</v>
      </c>
      <c r="AM1340" s="72">
        <v>0</v>
      </c>
      <c r="AN1340" s="72">
        <v>0</v>
      </c>
      <c r="AO1340" s="12">
        <v>0</v>
      </c>
      <c r="AP1340" s="72">
        <v>0</v>
      </c>
      <c r="AQ1340" s="72">
        <v>0</v>
      </c>
      <c r="AR1340" s="12">
        <v>0</v>
      </c>
      <c r="AS1340" s="72">
        <v>0</v>
      </c>
      <c r="AT1340" s="72">
        <v>0</v>
      </c>
      <c r="AU1340" s="12">
        <v>0</v>
      </c>
      <c r="AV1340" s="72">
        <v>0</v>
      </c>
      <c r="AW1340" s="72">
        <v>0</v>
      </c>
      <c r="AX1340" s="12">
        <v>0</v>
      </c>
      <c r="AY1340" s="72">
        <v>0</v>
      </c>
      <c r="AZ1340" s="72">
        <v>0</v>
      </c>
      <c r="BA1340" s="12">
        <v>0</v>
      </c>
      <c r="BB1340" s="72">
        <v>0</v>
      </c>
      <c r="BC1340" s="72">
        <v>0</v>
      </c>
      <c r="BD1340" s="12">
        <v>0</v>
      </c>
      <c r="BE1340" s="72">
        <v>0</v>
      </c>
      <c r="BF1340" s="72">
        <v>0</v>
      </c>
      <c r="BG1340" s="12">
        <v>0</v>
      </c>
      <c r="BH1340" s="72">
        <v>0</v>
      </c>
      <c r="BI1340" s="72">
        <v>0</v>
      </c>
      <c r="BJ1340" s="12">
        <v>0</v>
      </c>
      <c r="BK1340" s="72">
        <v>0</v>
      </c>
      <c r="BL1340" s="72">
        <v>0</v>
      </c>
      <c r="BM1340" s="12">
        <v>0</v>
      </c>
      <c r="BN1340" s="72">
        <v>0</v>
      </c>
      <c r="BO1340" s="72">
        <v>0</v>
      </c>
      <c r="BP1340" s="12">
        <v>0</v>
      </c>
      <c r="BQ1340" s="72">
        <v>0</v>
      </c>
      <c r="BR1340" s="72">
        <v>0</v>
      </c>
      <c r="BS1340" s="12">
        <v>0</v>
      </c>
      <c r="BT1340" s="72">
        <v>0</v>
      </c>
      <c r="BU1340" s="72">
        <v>0</v>
      </c>
      <c r="BV1340" s="12">
        <v>0</v>
      </c>
      <c r="BW1340" s="72">
        <v>0</v>
      </c>
      <c r="BX1340" s="72">
        <v>0</v>
      </c>
      <c r="BY1340" s="13"/>
      <c r="BZ1340" s="13"/>
    </row>
    <row r="1341" spans="1:78" ht="12.75" customHeight="1">
      <c r="A1341" s="122" t="s">
        <v>44</v>
      </c>
      <c r="B1341" s="71" t="s">
        <v>76</v>
      </c>
      <c r="C1341" s="71" t="s">
        <v>25</v>
      </c>
      <c r="D1341" s="34">
        <v>44805</v>
      </c>
      <c r="E1341" s="12">
        <v>0</v>
      </c>
      <c r="F1341" s="72">
        <v>0</v>
      </c>
      <c r="G1341" s="72">
        <v>0</v>
      </c>
      <c r="H1341" s="12">
        <v>0</v>
      </c>
      <c r="I1341" s="72">
        <v>0</v>
      </c>
      <c r="J1341" s="72">
        <v>0</v>
      </c>
      <c r="K1341" s="12">
        <v>0</v>
      </c>
      <c r="L1341" s="72">
        <v>0</v>
      </c>
      <c r="M1341" s="72">
        <v>0</v>
      </c>
      <c r="N1341" s="12">
        <v>0</v>
      </c>
      <c r="O1341" s="72">
        <v>0</v>
      </c>
      <c r="P1341" s="72">
        <v>0</v>
      </c>
      <c r="Q1341" s="12">
        <v>0</v>
      </c>
      <c r="R1341" s="72">
        <v>0</v>
      </c>
      <c r="S1341" s="72">
        <v>0</v>
      </c>
      <c r="T1341" s="12">
        <v>0</v>
      </c>
      <c r="U1341" s="72">
        <v>0</v>
      </c>
      <c r="V1341" s="72">
        <v>0</v>
      </c>
      <c r="W1341" s="12">
        <v>0</v>
      </c>
      <c r="X1341" s="72">
        <v>0</v>
      </c>
      <c r="Y1341" s="72">
        <v>0</v>
      </c>
      <c r="Z1341" s="12">
        <v>0</v>
      </c>
      <c r="AA1341" s="72">
        <v>0</v>
      </c>
      <c r="AB1341" s="72">
        <v>0</v>
      </c>
      <c r="AC1341" s="12">
        <v>0</v>
      </c>
      <c r="AD1341" s="72">
        <v>0</v>
      </c>
      <c r="AE1341" s="72">
        <v>0</v>
      </c>
      <c r="AF1341" s="12">
        <v>0</v>
      </c>
      <c r="AG1341" s="72">
        <v>0</v>
      </c>
      <c r="AH1341" s="72">
        <v>0</v>
      </c>
      <c r="AI1341" s="12">
        <v>0</v>
      </c>
      <c r="AJ1341" s="72">
        <v>0</v>
      </c>
      <c r="AK1341" s="72">
        <v>0</v>
      </c>
      <c r="AL1341" s="12">
        <v>0</v>
      </c>
      <c r="AM1341" s="72">
        <v>0</v>
      </c>
      <c r="AN1341" s="72">
        <v>0</v>
      </c>
      <c r="AO1341" s="12">
        <v>0</v>
      </c>
      <c r="AP1341" s="72">
        <v>0</v>
      </c>
      <c r="AQ1341" s="72">
        <v>0</v>
      </c>
      <c r="AR1341" s="12">
        <v>0</v>
      </c>
      <c r="AS1341" s="72">
        <v>0</v>
      </c>
      <c r="AT1341" s="72">
        <v>0</v>
      </c>
      <c r="AU1341" s="12">
        <v>0</v>
      </c>
      <c r="AV1341" s="72">
        <v>0</v>
      </c>
      <c r="AW1341" s="72">
        <v>0</v>
      </c>
      <c r="AX1341" s="12">
        <v>0</v>
      </c>
      <c r="AY1341" s="72">
        <v>0</v>
      </c>
      <c r="AZ1341" s="72">
        <v>0</v>
      </c>
      <c r="BA1341" s="12">
        <v>0</v>
      </c>
      <c r="BB1341" s="72">
        <v>0</v>
      </c>
      <c r="BC1341" s="72">
        <v>0</v>
      </c>
      <c r="BD1341" s="12">
        <v>0</v>
      </c>
      <c r="BE1341" s="72">
        <v>0</v>
      </c>
      <c r="BF1341" s="72">
        <v>0</v>
      </c>
      <c r="BG1341" s="12">
        <v>0</v>
      </c>
      <c r="BH1341" s="72">
        <v>0</v>
      </c>
      <c r="BI1341" s="72">
        <v>0</v>
      </c>
      <c r="BJ1341" s="12">
        <v>0</v>
      </c>
      <c r="BK1341" s="72">
        <v>0</v>
      </c>
      <c r="BL1341" s="72">
        <v>0</v>
      </c>
      <c r="BM1341" s="12">
        <v>0</v>
      </c>
      <c r="BN1341" s="72">
        <v>0</v>
      </c>
      <c r="BO1341" s="72">
        <v>0</v>
      </c>
      <c r="BP1341" s="12">
        <v>0</v>
      </c>
      <c r="BQ1341" s="72">
        <v>0</v>
      </c>
      <c r="BR1341" s="72">
        <v>0</v>
      </c>
      <c r="BS1341" s="12">
        <v>0</v>
      </c>
      <c r="BT1341" s="72">
        <v>0</v>
      </c>
      <c r="BU1341" s="72">
        <v>0</v>
      </c>
      <c r="BV1341" s="12">
        <v>0</v>
      </c>
      <c r="BW1341" s="72">
        <v>0</v>
      </c>
      <c r="BX1341" s="72">
        <v>0</v>
      </c>
      <c r="BY1341" s="13"/>
      <c r="BZ1341" s="13"/>
    </row>
    <row r="1342" spans="1:78" ht="12.75" customHeight="1">
      <c r="A1342" s="122" t="s">
        <v>44</v>
      </c>
      <c r="B1342" s="71" t="s">
        <v>76</v>
      </c>
      <c r="C1342" s="71" t="s">
        <v>25</v>
      </c>
      <c r="D1342" s="34">
        <v>44896</v>
      </c>
      <c r="E1342" s="12">
        <v>0</v>
      </c>
      <c r="F1342" s="72">
        <v>0</v>
      </c>
      <c r="G1342" s="72">
        <v>0</v>
      </c>
      <c r="H1342" s="12">
        <v>0</v>
      </c>
      <c r="I1342" s="72">
        <v>0</v>
      </c>
      <c r="J1342" s="72">
        <v>0</v>
      </c>
      <c r="K1342" s="12">
        <v>0</v>
      </c>
      <c r="L1342" s="72">
        <v>0</v>
      </c>
      <c r="M1342" s="72">
        <v>0</v>
      </c>
      <c r="N1342" s="12">
        <v>0</v>
      </c>
      <c r="O1342" s="72">
        <v>0</v>
      </c>
      <c r="P1342" s="72">
        <v>0</v>
      </c>
      <c r="Q1342" s="12">
        <v>0</v>
      </c>
      <c r="R1342" s="72">
        <v>0</v>
      </c>
      <c r="S1342" s="72">
        <v>0</v>
      </c>
      <c r="T1342" s="12">
        <v>0</v>
      </c>
      <c r="U1342" s="72">
        <v>0</v>
      </c>
      <c r="V1342" s="72">
        <v>0</v>
      </c>
      <c r="W1342" s="12">
        <v>0</v>
      </c>
      <c r="X1342" s="72">
        <v>0</v>
      </c>
      <c r="Y1342" s="72">
        <v>0</v>
      </c>
      <c r="Z1342" s="12">
        <v>0</v>
      </c>
      <c r="AA1342" s="72">
        <v>0</v>
      </c>
      <c r="AB1342" s="72">
        <v>0</v>
      </c>
      <c r="AC1342" s="12">
        <v>0</v>
      </c>
      <c r="AD1342" s="72">
        <v>0</v>
      </c>
      <c r="AE1342" s="72">
        <v>0</v>
      </c>
      <c r="AF1342" s="12">
        <v>0</v>
      </c>
      <c r="AG1342" s="72">
        <v>0</v>
      </c>
      <c r="AH1342" s="72">
        <v>0</v>
      </c>
      <c r="AI1342" s="12">
        <v>0</v>
      </c>
      <c r="AJ1342" s="72">
        <v>0</v>
      </c>
      <c r="AK1342" s="72">
        <v>0</v>
      </c>
      <c r="AL1342" s="12">
        <v>0</v>
      </c>
      <c r="AM1342" s="72">
        <v>0</v>
      </c>
      <c r="AN1342" s="72">
        <v>0</v>
      </c>
      <c r="AO1342" s="12">
        <v>0</v>
      </c>
      <c r="AP1342" s="72">
        <v>0</v>
      </c>
      <c r="AQ1342" s="72">
        <v>0</v>
      </c>
      <c r="AR1342" s="12">
        <v>0</v>
      </c>
      <c r="AS1342" s="72">
        <v>0</v>
      </c>
      <c r="AT1342" s="72">
        <v>0</v>
      </c>
      <c r="AU1342" s="12">
        <v>0</v>
      </c>
      <c r="AV1342" s="72">
        <v>0</v>
      </c>
      <c r="AW1342" s="72">
        <v>0</v>
      </c>
      <c r="AX1342" s="12">
        <v>0</v>
      </c>
      <c r="AY1342" s="72">
        <v>0</v>
      </c>
      <c r="AZ1342" s="72">
        <v>0</v>
      </c>
      <c r="BA1342" s="12">
        <v>0</v>
      </c>
      <c r="BB1342" s="72">
        <v>0</v>
      </c>
      <c r="BC1342" s="72">
        <v>0</v>
      </c>
      <c r="BD1342" s="12">
        <v>0</v>
      </c>
      <c r="BE1342" s="72">
        <v>0</v>
      </c>
      <c r="BF1342" s="72">
        <v>0</v>
      </c>
      <c r="BG1342" s="12">
        <v>0</v>
      </c>
      <c r="BH1342" s="72">
        <v>0</v>
      </c>
      <c r="BI1342" s="72">
        <v>0</v>
      </c>
      <c r="BJ1342" s="12">
        <v>0</v>
      </c>
      <c r="BK1342" s="72">
        <v>0</v>
      </c>
      <c r="BL1342" s="72">
        <v>0</v>
      </c>
      <c r="BM1342" s="12">
        <v>0</v>
      </c>
      <c r="BN1342" s="72">
        <v>0</v>
      </c>
      <c r="BO1342" s="72">
        <v>0</v>
      </c>
      <c r="BP1342" s="12">
        <v>0</v>
      </c>
      <c r="BQ1342" s="72">
        <v>0</v>
      </c>
      <c r="BR1342" s="72">
        <v>0</v>
      </c>
      <c r="BS1342" s="12">
        <v>0</v>
      </c>
      <c r="BT1342" s="72">
        <v>0</v>
      </c>
      <c r="BU1342" s="72">
        <v>0</v>
      </c>
      <c r="BV1342" s="12">
        <v>0</v>
      </c>
      <c r="BW1342" s="72">
        <v>0</v>
      </c>
      <c r="BX1342" s="72">
        <v>0</v>
      </c>
      <c r="BY1342" s="13"/>
      <c r="BZ1342" s="13"/>
    </row>
    <row r="1343" spans="1:78" ht="12.75" customHeight="1">
      <c r="A1343" s="122" t="s">
        <v>44</v>
      </c>
      <c r="B1343" s="71" t="s">
        <v>76</v>
      </c>
      <c r="C1343" s="71" t="s">
        <v>25</v>
      </c>
      <c r="D1343" s="34">
        <v>44986</v>
      </c>
      <c r="E1343" s="12">
        <v>0</v>
      </c>
      <c r="F1343" s="72">
        <v>0</v>
      </c>
      <c r="G1343" s="72">
        <v>0</v>
      </c>
      <c r="H1343" s="12">
        <v>0</v>
      </c>
      <c r="I1343" s="72">
        <v>0</v>
      </c>
      <c r="J1343" s="72">
        <v>0</v>
      </c>
      <c r="K1343" s="12">
        <v>0</v>
      </c>
      <c r="L1343" s="72">
        <v>0</v>
      </c>
      <c r="M1343" s="72">
        <v>0</v>
      </c>
      <c r="N1343" s="12">
        <v>0</v>
      </c>
      <c r="O1343" s="72">
        <v>0</v>
      </c>
      <c r="P1343" s="72">
        <v>0</v>
      </c>
      <c r="Q1343" s="12">
        <v>0</v>
      </c>
      <c r="R1343" s="72">
        <v>0</v>
      </c>
      <c r="S1343" s="72">
        <v>0</v>
      </c>
      <c r="T1343" s="12">
        <v>0</v>
      </c>
      <c r="U1343" s="72">
        <v>0</v>
      </c>
      <c r="V1343" s="72">
        <v>0</v>
      </c>
      <c r="W1343" s="12">
        <v>0</v>
      </c>
      <c r="X1343" s="72">
        <v>0</v>
      </c>
      <c r="Y1343" s="72">
        <v>0</v>
      </c>
      <c r="Z1343" s="12">
        <v>0</v>
      </c>
      <c r="AA1343" s="72">
        <v>0</v>
      </c>
      <c r="AB1343" s="72">
        <v>0</v>
      </c>
      <c r="AC1343" s="12">
        <v>0</v>
      </c>
      <c r="AD1343" s="72">
        <v>0</v>
      </c>
      <c r="AE1343" s="72">
        <v>0</v>
      </c>
      <c r="AF1343" s="12">
        <v>0</v>
      </c>
      <c r="AG1343" s="72">
        <v>0</v>
      </c>
      <c r="AH1343" s="72">
        <v>0</v>
      </c>
      <c r="AI1343" s="12">
        <v>0</v>
      </c>
      <c r="AJ1343" s="72">
        <v>0</v>
      </c>
      <c r="AK1343" s="72">
        <v>0</v>
      </c>
      <c r="AL1343" s="12">
        <v>0</v>
      </c>
      <c r="AM1343" s="72">
        <v>0</v>
      </c>
      <c r="AN1343" s="72">
        <v>0</v>
      </c>
      <c r="AO1343" s="12">
        <v>0</v>
      </c>
      <c r="AP1343" s="72">
        <v>0</v>
      </c>
      <c r="AQ1343" s="72">
        <v>0</v>
      </c>
      <c r="AR1343" s="12">
        <v>0</v>
      </c>
      <c r="AS1343" s="72">
        <v>0</v>
      </c>
      <c r="AT1343" s="72">
        <v>0</v>
      </c>
      <c r="AU1343" s="12">
        <v>0</v>
      </c>
      <c r="AV1343" s="72">
        <v>0</v>
      </c>
      <c r="AW1343" s="72">
        <v>0</v>
      </c>
      <c r="AX1343" s="12">
        <v>0</v>
      </c>
      <c r="AY1343" s="72">
        <v>0</v>
      </c>
      <c r="AZ1343" s="72">
        <v>0</v>
      </c>
      <c r="BA1343" s="12">
        <v>0</v>
      </c>
      <c r="BB1343" s="72">
        <v>0</v>
      </c>
      <c r="BC1343" s="72">
        <v>0</v>
      </c>
      <c r="BD1343" s="12">
        <v>0</v>
      </c>
      <c r="BE1343" s="72">
        <v>0</v>
      </c>
      <c r="BF1343" s="72">
        <v>0</v>
      </c>
      <c r="BG1343" s="12">
        <v>0</v>
      </c>
      <c r="BH1343" s="72">
        <v>0</v>
      </c>
      <c r="BI1343" s="72">
        <v>0</v>
      </c>
      <c r="BJ1343" s="12">
        <v>0</v>
      </c>
      <c r="BK1343" s="72">
        <v>0</v>
      </c>
      <c r="BL1343" s="72">
        <v>0</v>
      </c>
      <c r="BM1343" s="12">
        <v>0</v>
      </c>
      <c r="BN1343" s="72">
        <v>0</v>
      </c>
      <c r="BO1343" s="72">
        <v>0</v>
      </c>
      <c r="BP1343" s="12">
        <v>0</v>
      </c>
      <c r="BQ1343" s="72">
        <v>0</v>
      </c>
      <c r="BR1343" s="72">
        <v>0</v>
      </c>
      <c r="BS1343" s="12">
        <v>0</v>
      </c>
      <c r="BT1343" s="72">
        <v>0</v>
      </c>
      <c r="BU1343" s="72">
        <v>0</v>
      </c>
      <c r="BV1343" s="12">
        <v>0</v>
      </c>
      <c r="BW1343" s="72">
        <v>0</v>
      </c>
      <c r="BX1343" s="72">
        <v>0</v>
      </c>
      <c r="BY1343" s="13"/>
      <c r="BZ1343" s="13"/>
    </row>
    <row r="1344" spans="1:78" ht="12.75" customHeight="1">
      <c r="A1344" s="122" t="s">
        <v>44</v>
      </c>
      <c r="B1344" s="71" t="s">
        <v>76</v>
      </c>
      <c r="C1344" s="71" t="s">
        <v>25</v>
      </c>
      <c r="D1344" s="34">
        <v>45078</v>
      </c>
      <c r="E1344" s="12">
        <v>580.50900000000001</v>
      </c>
      <c r="F1344" s="72">
        <v>19.687999999999999</v>
      </c>
      <c r="G1344" s="72">
        <v>7.125</v>
      </c>
      <c r="H1344" s="12">
        <v>64.058999999999997</v>
      </c>
      <c r="I1344" s="72">
        <v>2.173</v>
      </c>
      <c r="J1344" s="72">
        <v>25.949000000000002</v>
      </c>
      <c r="K1344" s="12">
        <v>23.687000000000001</v>
      </c>
      <c r="L1344" s="72">
        <v>0.80300000000000005</v>
      </c>
      <c r="M1344" s="72">
        <v>41.243000000000002</v>
      </c>
      <c r="N1344" s="12">
        <v>87.745000000000005</v>
      </c>
      <c r="O1344" s="72">
        <v>2.976</v>
      </c>
      <c r="P1344" s="72">
        <v>27.617999999999999</v>
      </c>
      <c r="Q1344" s="12">
        <v>5.2889999999999997</v>
      </c>
      <c r="R1344" s="72">
        <v>0.17899999999999999</v>
      </c>
      <c r="S1344" s="72">
        <v>58.505000000000003</v>
      </c>
      <c r="T1344" s="12">
        <v>93.034000000000006</v>
      </c>
      <c r="U1344" s="72">
        <v>3.1549999999999998</v>
      </c>
      <c r="V1344" s="72">
        <v>25.657</v>
      </c>
      <c r="W1344" s="12">
        <v>465.37700000000001</v>
      </c>
      <c r="X1344" s="72">
        <v>15.782999999999999</v>
      </c>
      <c r="Y1344" s="72">
        <v>9.6649999999999991</v>
      </c>
      <c r="Z1344" s="12">
        <v>558.41200000000003</v>
      </c>
      <c r="AA1344" s="72">
        <v>18.937999999999999</v>
      </c>
      <c r="AB1344" s="72">
        <v>9.73</v>
      </c>
      <c r="AC1344" s="12">
        <v>1138.921</v>
      </c>
      <c r="AD1344" s="72">
        <v>38.625999999999998</v>
      </c>
      <c r="AE1344" s="72">
        <v>6.5380000000000003</v>
      </c>
      <c r="AF1344" s="12">
        <v>3.4470000000000001</v>
      </c>
      <c r="AG1344" s="72">
        <v>0.11700000000000001</v>
      </c>
      <c r="AH1344" s="72">
        <v>107.18300000000001</v>
      </c>
      <c r="AI1344" s="12">
        <v>59.603999999999999</v>
      </c>
      <c r="AJ1344" s="72">
        <v>2.0209999999999999</v>
      </c>
      <c r="AK1344" s="72">
        <v>29.295999999999999</v>
      </c>
      <c r="AL1344" s="12">
        <v>63.051000000000002</v>
      </c>
      <c r="AM1344" s="72">
        <v>2.1379999999999999</v>
      </c>
      <c r="AN1344" s="72">
        <v>28.257000000000001</v>
      </c>
      <c r="AO1344" s="12">
        <v>1201.972</v>
      </c>
      <c r="AP1344" s="72">
        <v>40.765000000000001</v>
      </c>
      <c r="AQ1344" s="72">
        <v>6.3150000000000004</v>
      </c>
      <c r="AR1344" s="12">
        <v>19.265999999999998</v>
      </c>
      <c r="AS1344" s="72">
        <v>0.65300000000000002</v>
      </c>
      <c r="AT1344" s="72">
        <v>57.215000000000003</v>
      </c>
      <c r="AU1344" s="12">
        <v>5.3220000000000001</v>
      </c>
      <c r="AV1344" s="72">
        <v>0.18</v>
      </c>
      <c r="AW1344" s="72">
        <v>77.606999999999999</v>
      </c>
      <c r="AX1344" s="12">
        <v>130.47499999999999</v>
      </c>
      <c r="AY1344" s="72">
        <v>4.4249999999999998</v>
      </c>
      <c r="AZ1344" s="72">
        <v>14.194000000000001</v>
      </c>
      <c r="BA1344" s="12">
        <v>135.797</v>
      </c>
      <c r="BB1344" s="72">
        <v>4.6059999999999999</v>
      </c>
      <c r="BC1344" s="72">
        <v>13.942</v>
      </c>
      <c r="BD1344" s="12">
        <v>102.809</v>
      </c>
      <c r="BE1344" s="72">
        <v>3.4870000000000001</v>
      </c>
      <c r="BF1344" s="72">
        <v>19.326000000000001</v>
      </c>
      <c r="BG1344" s="12">
        <v>238.60599999999999</v>
      </c>
      <c r="BH1344" s="72">
        <v>8.0920000000000005</v>
      </c>
      <c r="BI1344" s="72">
        <v>11.513</v>
      </c>
      <c r="BJ1344" s="12">
        <v>566.05700000000002</v>
      </c>
      <c r="BK1344" s="72">
        <v>19.198</v>
      </c>
      <c r="BL1344" s="72">
        <v>8.6280000000000001</v>
      </c>
      <c r="BM1344" s="12">
        <v>922.67</v>
      </c>
      <c r="BN1344" s="72">
        <v>31.292000000000002</v>
      </c>
      <c r="BO1344" s="72">
        <v>5.3209999999999997</v>
      </c>
      <c r="BP1344" s="12">
        <v>1488.7270000000001</v>
      </c>
      <c r="BQ1344" s="72">
        <v>50.49</v>
      </c>
      <c r="BR1344" s="72">
        <v>3.7480000000000002</v>
      </c>
      <c r="BS1344" s="12">
        <v>1746.5989999999999</v>
      </c>
      <c r="BT1344" s="72">
        <v>59.234999999999999</v>
      </c>
      <c r="BU1344" s="72">
        <v>3.4910000000000001</v>
      </c>
      <c r="BV1344" s="12">
        <v>2948.57</v>
      </c>
      <c r="BW1344" s="72">
        <v>100</v>
      </c>
      <c r="BX1344" s="72">
        <v>3.456</v>
      </c>
      <c r="BY1344" s="13"/>
      <c r="BZ1344" s="13"/>
    </row>
    <row r="1345" spans="1:78" ht="12.75" customHeight="1">
      <c r="A1345" s="122" t="s">
        <v>44</v>
      </c>
      <c r="B1345" s="71" t="s">
        <v>76</v>
      </c>
      <c r="C1345" s="71" t="s">
        <v>25</v>
      </c>
      <c r="D1345" s="34">
        <v>45170</v>
      </c>
      <c r="E1345" s="12">
        <v>580.82500000000005</v>
      </c>
      <c r="F1345" s="72">
        <v>18.603000000000002</v>
      </c>
      <c r="G1345" s="72">
        <v>7.1689999999999996</v>
      </c>
      <c r="H1345" s="12">
        <v>48.281999999999996</v>
      </c>
      <c r="I1345" s="72">
        <v>1.546</v>
      </c>
      <c r="J1345" s="72">
        <v>23.585999999999999</v>
      </c>
      <c r="K1345" s="12">
        <v>39.067</v>
      </c>
      <c r="L1345" s="72">
        <v>1.2509999999999999</v>
      </c>
      <c r="M1345" s="72">
        <v>33.082999999999998</v>
      </c>
      <c r="N1345" s="12">
        <v>87.349000000000004</v>
      </c>
      <c r="O1345" s="72">
        <v>2.798</v>
      </c>
      <c r="P1345" s="72">
        <v>19.838000000000001</v>
      </c>
      <c r="Q1345" s="12">
        <v>15.493</v>
      </c>
      <c r="R1345" s="72">
        <v>0.496</v>
      </c>
      <c r="S1345" s="72">
        <v>51.165999999999997</v>
      </c>
      <c r="T1345" s="12">
        <v>102.842</v>
      </c>
      <c r="U1345" s="72">
        <v>3.294</v>
      </c>
      <c r="V1345" s="72">
        <v>16.763999999999999</v>
      </c>
      <c r="W1345" s="12">
        <v>479.73200000000003</v>
      </c>
      <c r="X1345" s="72">
        <v>15.365</v>
      </c>
      <c r="Y1345" s="72">
        <v>8.6959999999999997</v>
      </c>
      <c r="Z1345" s="12">
        <v>582.57399999999996</v>
      </c>
      <c r="AA1345" s="72">
        <v>18.658999999999999</v>
      </c>
      <c r="AB1345" s="72">
        <v>7.3390000000000004</v>
      </c>
      <c r="AC1345" s="12">
        <v>1163.4000000000001</v>
      </c>
      <c r="AD1345" s="72">
        <v>37.262</v>
      </c>
      <c r="AE1345" s="72">
        <v>4.923</v>
      </c>
      <c r="AF1345" s="12">
        <v>0.80400000000000005</v>
      </c>
      <c r="AG1345" s="72">
        <v>2.5999999999999999E-2</v>
      </c>
      <c r="AH1345" s="72">
        <v>113.254</v>
      </c>
      <c r="AI1345" s="12">
        <v>52.463999999999999</v>
      </c>
      <c r="AJ1345" s="72">
        <v>1.68</v>
      </c>
      <c r="AK1345" s="72">
        <v>23.739000000000001</v>
      </c>
      <c r="AL1345" s="12">
        <v>53.268000000000001</v>
      </c>
      <c r="AM1345" s="72">
        <v>1.706</v>
      </c>
      <c r="AN1345" s="72">
        <v>23.408999999999999</v>
      </c>
      <c r="AO1345" s="12">
        <v>1216.6679999999999</v>
      </c>
      <c r="AP1345" s="72">
        <v>38.968000000000004</v>
      </c>
      <c r="AQ1345" s="72">
        <v>5.0010000000000003</v>
      </c>
      <c r="AR1345" s="12">
        <v>41.134999999999998</v>
      </c>
      <c r="AS1345" s="72">
        <v>1.3169999999999999</v>
      </c>
      <c r="AT1345" s="72">
        <v>45.234000000000002</v>
      </c>
      <c r="AU1345" s="12">
        <v>23.904</v>
      </c>
      <c r="AV1345" s="72">
        <v>0.76600000000000001</v>
      </c>
      <c r="AW1345" s="72">
        <v>68.364999999999995</v>
      </c>
      <c r="AX1345" s="12">
        <v>122.55800000000001</v>
      </c>
      <c r="AY1345" s="72">
        <v>3.9249999999999998</v>
      </c>
      <c r="AZ1345" s="72">
        <v>16.088000000000001</v>
      </c>
      <c r="BA1345" s="12">
        <v>146.46199999999999</v>
      </c>
      <c r="BB1345" s="72">
        <v>4.6909999999999998</v>
      </c>
      <c r="BC1345" s="72">
        <v>15.954000000000001</v>
      </c>
      <c r="BD1345" s="12">
        <v>42.082000000000001</v>
      </c>
      <c r="BE1345" s="72">
        <v>1.3480000000000001</v>
      </c>
      <c r="BF1345" s="72">
        <v>26.780999999999999</v>
      </c>
      <c r="BG1345" s="12">
        <v>188.54400000000001</v>
      </c>
      <c r="BH1345" s="72">
        <v>6.0389999999999997</v>
      </c>
      <c r="BI1345" s="72">
        <v>14.997</v>
      </c>
      <c r="BJ1345" s="12">
        <v>736.68799999999999</v>
      </c>
      <c r="BK1345" s="72">
        <v>23.594999999999999</v>
      </c>
      <c r="BL1345" s="72">
        <v>7.5979999999999999</v>
      </c>
      <c r="BM1345" s="12">
        <v>939.18600000000004</v>
      </c>
      <c r="BN1345" s="72">
        <v>30.081</v>
      </c>
      <c r="BO1345" s="72">
        <v>4.976</v>
      </c>
      <c r="BP1345" s="12">
        <v>1675.874</v>
      </c>
      <c r="BQ1345" s="72">
        <v>53.676000000000002</v>
      </c>
      <c r="BR1345" s="72">
        <v>3.61</v>
      </c>
      <c r="BS1345" s="12">
        <v>1905.5519999999999</v>
      </c>
      <c r="BT1345" s="72">
        <v>61.031999999999996</v>
      </c>
      <c r="BU1345" s="72">
        <v>3.5459999999999998</v>
      </c>
      <c r="BV1345" s="12">
        <v>3122.22</v>
      </c>
      <c r="BW1345" s="72">
        <v>100</v>
      </c>
      <c r="BX1345" s="72">
        <v>2.9289999999999998</v>
      </c>
      <c r="BY1345" s="13"/>
      <c r="BZ1345" s="13"/>
    </row>
    <row r="1346" spans="1:78" ht="12.75" customHeight="1">
      <c r="A1346" s="122" t="s">
        <v>44</v>
      </c>
      <c r="B1346" s="71" t="s">
        <v>76</v>
      </c>
      <c r="C1346" s="71" t="s">
        <v>25</v>
      </c>
      <c r="D1346" s="34">
        <v>45261</v>
      </c>
      <c r="E1346" s="12">
        <v>617.99400000000003</v>
      </c>
      <c r="F1346" s="72">
        <v>20.07</v>
      </c>
      <c r="G1346" s="72">
        <v>8.2539999999999996</v>
      </c>
      <c r="H1346" s="12">
        <v>21.646000000000001</v>
      </c>
      <c r="I1346" s="72">
        <v>0.70299999999999996</v>
      </c>
      <c r="J1346" s="72">
        <v>30.652000000000001</v>
      </c>
      <c r="K1346" s="12">
        <v>75.287999999999997</v>
      </c>
      <c r="L1346" s="72">
        <v>2.4449999999999998</v>
      </c>
      <c r="M1346" s="72">
        <v>25.373999999999999</v>
      </c>
      <c r="N1346" s="12">
        <v>96.933999999999997</v>
      </c>
      <c r="O1346" s="72">
        <v>3.1480000000000001</v>
      </c>
      <c r="P1346" s="72">
        <v>19.486999999999998</v>
      </c>
      <c r="Q1346" s="12">
        <v>2.5640000000000001</v>
      </c>
      <c r="R1346" s="72">
        <v>8.3000000000000004E-2</v>
      </c>
      <c r="S1346" s="72">
        <v>70.197000000000003</v>
      </c>
      <c r="T1346" s="12">
        <v>99.498000000000005</v>
      </c>
      <c r="U1346" s="72">
        <v>3.2309999999999999</v>
      </c>
      <c r="V1346" s="72">
        <v>19.381</v>
      </c>
      <c r="W1346" s="12">
        <v>479.745</v>
      </c>
      <c r="X1346" s="72">
        <v>15.58</v>
      </c>
      <c r="Y1346" s="72">
        <v>9.4760000000000009</v>
      </c>
      <c r="Z1346" s="12">
        <v>579.24400000000003</v>
      </c>
      <c r="AA1346" s="72">
        <v>18.812000000000001</v>
      </c>
      <c r="AB1346" s="72">
        <v>8.77</v>
      </c>
      <c r="AC1346" s="12">
        <v>1197.2370000000001</v>
      </c>
      <c r="AD1346" s="72">
        <v>38.881999999999998</v>
      </c>
      <c r="AE1346" s="72">
        <v>6.3079999999999998</v>
      </c>
      <c r="AF1346" s="12">
        <v>2.6890000000000001</v>
      </c>
      <c r="AG1346" s="72">
        <v>8.6999999999999994E-2</v>
      </c>
      <c r="AH1346" s="72">
        <v>149.98599999999999</v>
      </c>
      <c r="AI1346" s="12">
        <v>61.341000000000001</v>
      </c>
      <c r="AJ1346" s="72">
        <v>1.992</v>
      </c>
      <c r="AK1346" s="72">
        <v>17.556000000000001</v>
      </c>
      <c r="AL1346" s="12">
        <v>64.03</v>
      </c>
      <c r="AM1346" s="72">
        <v>2.0790000000000002</v>
      </c>
      <c r="AN1346" s="72">
        <v>16.722999999999999</v>
      </c>
      <c r="AO1346" s="12">
        <v>1261.268</v>
      </c>
      <c r="AP1346" s="72">
        <v>40.960999999999999</v>
      </c>
      <c r="AQ1346" s="72">
        <v>6.0170000000000003</v>
      </c>
      <c r="AR1346" s="12">
        <v>3.0529999999999999</v>
      </c>
      <c r="AS1346" s="72">
        <v>9.9000000000000005E-2</v>
      </c>
      <c r="AT1346" s="72">
        <v>84.555999999999997</v>
      </c>
      <c r="AU1346" s="12">
        <v>7.2880000000000003</v>
      </c>
      <c r="AV1346" s="72">
        <v>0.23699999999999999</v>
      </c>
      <c r="AW1346" s="72">
        <v>54.456000000000003</v>
      </c>
      <c r="AX1346" s="12">
        <v>147.376</v>
      </c>
      <c r="AY1346" s="72">
        <v>4.7859999999999996</v>
      </c>
      <c r="AZ1346" s="72">
        <v>22.472000000000001</v>
      </c>
      <c r="BA1346" s="12">
        <v>154.66399999999999</v>
      </c>
      <c r="BB1346" s="72">
        <v>5.0229999999999997</v>
      </c>
      <c r="BC1346" s="72">
        <v>21.66</v>
      </c>
      <c r="BD1346" s="12">
        <v>60.2</v>
      </c>
      <c r="BE1346" s="72">
        <v>1.9550000000000001</v>
      </c>
      <c r="BF1346" s="72">
        <v>24.731000000000002</v>
      </c>
      <c r="BG1346" s="12">
        <v>214.864</v>
      </c>
      <c r="BH1346" s="72">
        <v>6.9779999999999998</v>
      </c>
      <c r="BI1346" s="72">
        <v>16.954000000000001</v>
      </c>
      <c r="BJ1346" s="12">
        <v>683.35199999999998</v>
      </c>
      <c r="BK1346" s="72">
        <v>22.193000000000001</v>
      </c>
      <c r="BL1346" s="72">
        <v>7.3540000000000001</v>
      </c>
      <c r="BM1346" s="12">
        <v>916.62</v>
      </c>
      <c r="BN1346" s="72">
        <v>29.768999999999998</v>
      </c>
      <c r="BO1346" s="72">
        <v>5.6420000000000003</v>
      </c>
      <c r="BP1346" s="12">
        <v>1599.972</v>
      </c>
      <c r="BQ1346" s="72">
        <v>51.960999999999999</v>
      </c>
      <c r="BR1346" s="72">
        <v>4.077</v>
      </c>
      <c r="BS1346" s="12">
        <v>1817.8889999999999</v>
      </c>
      <c r="BT1346" s="72">
        <v>59.039000000000001</v>
      </c>
      <c r="BU1346" s="72">
        <v>4.2939999999999996</v>
      </c>
      <c r="BV1346" s="12">
        <v>3079.1559999999999</v>
      </c>
      <c r="BW1346" s="72">
        <v>100</v>
      </c>
      <c r="BX1346" s="72">
        <v>3.8279999999999998</v>
      </c>
      <c r="BY1346" s="13"/>
      <c r="BZ1346" s="13"/>
    </row>
    <row r="1347" spans="1:78" ht="12.75" customHeight="1">
      <c r="A1347" s="122" t="s">
        <v>44</v>
      </c>
      <c r="B1347" s="71" t="s">
        <v>76</v>
      </c>
      <c r="C1347" s="71" t="s">
        <v>25</v>
      </c>
      <c r="D1347" s="34">
        <v>45352</v>
      </c>
      <c r="E1347" s="12">
        <v>720.61599999999999</v>
      </c>
      <c r="F1347" s="72">
        <v>22.355</v>
      </c>
      <c r="G1347" s="72">
        <v>6.3810000000000002</v>
      </c>
      <c r="H1347" s="12">
        <v>78.266999999999996</v>
      </c>
      <c r="I1347" s="72">
        <v>2.4279999999999999</v>
      </c>
      <c r="J1347" s="72">
        <v>27.744</v>
      </c>
      <c r="K1347" s="12">
        <v>74.492000000000004</v>
      </c>
      <c r="L1347" s="72">
        <v>2.3109999999999999</v>
      </c>
      <c r="M1347" s="72">
        <v>25.196000000000002</v>
      </c>
      <c r="N1347" s="12">
        <v>152.75899999999999</v>
      </c>
      <c r="O1347" s="72">
        <v>4.7389999999999999</v>
      </c>
      <c r="P1347" s="72">
        <v>17.434000000000001</v>
      </c>
      <c r="Q1347" s="12">
        <v>10.281000000000001</v>
      </c>
      <c r="R1347" s="72">
        <v>0.31900000000000001</v>
      </c>
      <c r="S1347" s="72">
        <v>59.137999999999998</v>
      </c>
      <c r="T1347" s="12">
        <v>163.04</v>
      </c>
      <c r="U1347" s="72">
        <v>5.0579999999999998</v>
      </c>
      <c r="V1347" s="72">
        <v>15.536</v>
      </c>
      <c r="W1347" s="12">
        <v>469.02300000000002</v>
      </c>
      <c r="X1347" s="72">
        <v>14.55</v>
      </c>
      <c r="Y1347" s="72">
        <v>10.625999999999999</v>
      </c>
      <c r="Z1347" s="12">
        <v>632.06299999999999</v>
      </c>
      <c r="AA1347" s="72">
        <v>19.608000000000001</v>
      </c>
      <c r="AB1347" s="72">
        <v>8.9009999999999998</v>
      </c>
      <c r="AC1347" s="12">
        <v>1352.6790000000001</v>
      </c>
      <c r="AD1347" s="72">
        <v>41.963000000000001</v>
      </c>
      <c r="AE1347" s="72">
        <v>6.3079999999999998</v>
      </c>
      <c r="AF1347" s="12">
        <v>2.2069999999999999</v>
      </c>
      <c r="AG1347" s="72">
        <v>6.8000000000000005E-2</v>
      </c>
      <c r="AH1347" s="72">
        <v>103.506</v>
      </c>
      <c r="AI1347" s="12">
        <v>57.779000000000003</v>
      </c>
      <c r="AJ1347" s="72">
        <v>1.792</v>
      </c>
      <c r="AK1347" s="72">
        <v>25.884</v>
      </c>
      <c r="AL1347" s="12">
        <v>59.984999999999999</v>
      </c>
      <c r="AM1347" s="72">
        <v>1.861</v>
      </c>
      <c r="AN1347" s="72">
        <v>25.29</v>
      </c>
      <c r="AO1347" s="12">
        <v>1412.665</v>
      </c>
      <c r="AP1347" s="72">
        <v>43.823999999999998</v>
      </c>
      <c r="AQ1347" s="72">
        <v>6.0720000000000001</v>
      </c>
      <c r="AR1347" s="12">
        <v>37.585000000000001</v>
      </c>
      <c r="AS1347" s="72">
        <v>1.1659999999999999</v>
      </c>
      <c r="AT1347" s="72">
        <v>28.805</v>
      </c>
      <c r="AU1347" s="12">
        <v>10.592000000000001</v>
      </c>
      <c r="AV1347" s="72">
        <v>0.32900000000000001</v>
      </c>
      <c r="AW1347" s="72">
        <v>71.709000000000003</v>
      </c>
      <c r="AX1347" s="12">
        <v>143.964</v>
      </c>
      <c r="AY1347" s="72">
        <v>4.4660000000000002</v>
      </c>
      <c r="AZ1347" s="72">
        <v>14.457000000000001</v>
      </c>
      <c r="BA1347" s="12">
        <v>154.55699999999999</v>
      </c>
      <c r="BB1347" s="72">
        <v>4.7949999999999999</v>
      </c>
      <c r="BC1347" s="72">
        <v>13.978</v>
      </c>
      <c r="BD1347" s="12">
        <v>44.697000000000003</v>
      </c>
      <c r="BE1347" s="72">
        <v>1.387</v>
      </c>
      <c r="BF1347" s="72">
        <v>26.158000000000001</v>
      </c>
      <c r="BG1347" s="12">
        <v>199.25399999999999</v>
      </c>
      <c r="BH1347" s="72">
        <v>6.181</v>
      </c>
      <c r="BI1347" s="72">
        <v>12.243</v>
      </c>
      <c r="BJ1347" s="12">
        <v>604.01800000000003</v>
      </c>
      <c r="BK1347" s="72">
        <v>18.738</v>
      </c>
      <c r="BL1347" s="72">
        <v>7.7350000000000003</v>
      </c>
      <c r="BM1347" s="12">
        <v>970</v>
      </c>
      <c r="BN1347" s="72">
        <v>30.091000000000001</v>
      </c>
      <c r="BO1347" s="72">
        <v>4.2030000000000003</v>
      </c>
      <c r="BP1347" s="12">
        <v>1574.018</v>
      </c>
      <c r="BQ1347" s="72">
        <v>48.829000000000001</v>
      </c>
      <c r="BR1347" s="72">
        <v>3.9660000000000002</v>
      </c>
      <c r="BS1347" s="12">
        <v>1810.857</v>
      </c>
      <c r="BT1347" s="72">
        <v>56.176000000000002</v>
      </c>
      <c r="BU1347" s="72">
        <v>3.6219999999999999</v>
      </c>
      <c r="BV1347" s="12">
        <v>3223.5219999999999</v>
      </c>
      <c r="BW1347" s="72">
        <v>100</v>
      </c>
      <c r="BX1347" s="72">
        <v>3.3079999999999998</v>
      </c>
      <c r="BY1347" s="13"/>
      <c r="BZ1347" s="13"/>
    </row>
    <row r="1348" spans="1:78" ht="12.75" customHeight="1">
      <c r="A1348" s="122" t="s">
        <v>44</v>
      </c>
      <c r="B1348" s="71" t="s">
        <v>76</v>
      </c>
      <c r="C1348" s="71" t="s">
        <v>25</v>
      </c>
      <c r="D1348" s="34">
        <v>45444</v>
      </c>
      <c r="E1348" s="12">
        <v>701.18399999999997</v>
      </c>
      <c r="F1348" s="72">
        <v>22.015999999999998</v>
      </c>
      <c r="G1348" s="72">
        <v>6.6289999999999996</v>
      </c>
      <c r="H1348" s="12">
        <v>79.665999999999997</v>
      </c>
      <c r="I1348" s="72">
        <v>2.5009999999999999</v>
      </c>
      <c r="J1348" s="72">
        <v>29.968</v>
      </c>
      <c r="K1348" s="12">
        <v>60.817</v>
      </c>
      <c r="L1348" s="72">
        <v>1.91</v>
      </c>
      <c r="M1348" s="72">
        <v>32.073999999999998</v>
      </c>
      <c r="N1348" s="12">
        <v>140.483</v>
      </c>
      <c r="O1348" s="72">
        <v>4.4109999999999996</v>
      </c>
      <c r="P1348" s="72">
        <v>20.41</v>
      </c>
      <c r="Q1348" s="12">
        <v>37.475999999999999</v>
      </c>
      <c r="R1348" s="72">
        <v>1.177</v>
      </c>
      <c r="S1348" s="72">
        <v>33.127000000000002</v>
      </c>
      <c r="T1348" s="12">
        <v>177.959</v>
      </c>
      <c r="U1348" s="72">
        <v>5.5880000000000001</v>
      </c>
      <c r="V1348" s="72">
        <v>15.772</v>
      </c>
      <c r="W1348" s="12">
        <v>480.60700000000003</v>
      </c>
      <c r="X1348" s="72">
        <v>15.09</v>
      </c>
      <c r="Y1348" s="72">
        <v>8.0259999999999998</v>
      </c>
      <c r="Z1348" s="12">
        <v>658.56600000000003</v>
      </c>
      <c r="AA1348" s="72">
        <v>20.678000000000001</v>
      </c>
      <c r="AB1348" s="72">
        <v>6.1539999999999999</v>
      </c>
      <c r="AC1348" s="12">
        <v>1359.75</v>
      </c>
      <c r="AD1348" s="72">
        <v>42.692999999999998</v>
      </c>
      <c r="AE1348" s="72">
        <v>3.54</v>
      </c>
      <c r="AF1348" s="12">
        <v>5.2430000000000003</v>
      </c>
      <c r="AG1348" s="72">
        <v>0.16500000000000001</v>
      </c>
      <c r="AH1348" s="72">
        <v>104.437</v>
      </c>
      <c r="AI1348" s="12">
        <v>76.218000000000004</v>
      </c>
      <c r="AJ1348" s="72">
        <v>2.3929999999999998</v>
      </c>
      <c r="AK1348" s="72">
        <v>19.972999999999999</v>
      </c>
      <c r="AL1348" s="12">
        <v>81.460999999999999</v>
      </c>
      <c r="AM1348" s="72">
        <v>2.5579999999999998</v>
      </c>
      <c r="AN1348" s="72">
        <v>18.428000000000001</v>
      </c>
      <c r="AO1348" s="12">
        <v>1441.211</v>
      </c>
      <c r="AP1348" s="72">
        <v>45.250999999999998</v>
      </c>
      <c r="AQ1348" s="72">
        <v>3.36</v>
      </c>
      <c r="AR1348" s="12">
        <v>29.263000000000002</v>
      </c>
      <c r="AS1348" s="72">
        <v>0.91900000000000004</v>
      </c>
      <c r="AT1348" s="72">
        <v>43.472000000000001</v>
      </c>
      <c r="AU1348" s="12">
        <v>8.3740000000000006</v>
      </c>
      <c r="AV1348" s="72">
        <v>0.26300000000000001</v>
      </c>
      <c r="AW1348" s="72">
        <v>76.872</v>
      </c>
      <c r="AX1348" s="12">
        <v>130.298</v>
      </c>
      <c r="AY1348" s="72">
        <v>4.0910000000000002</v>
      </c>
      <c r="AZ1348" s="72">
        <v>19.873000000000001</v>
      </c>
      <c r="BA1348" s="12">
        <v>138.67099999999999</v>
      </c>
      <c r="BB1348" s="72">
        <v>4.3540000000000001</v>
      </c>
      <c r="BC1348" s="72">
        <v>18.329999999999998</v>
      </c>
      <c r="BD1348" s="12">
        <v>25.974</v>
      </c>
      <c r="BE1348" s="72">
        <v>0.81599999999999995</v>
      </c>
      <c r="BF1348" s="72">
        <v>33.823999999999998</v>
      </c>
      <c r="BG1348" s="12">
        <v>164.64500000000001</v>
      </c>
      <c r="BH1348" s="72">
        <v>5.17</v>
      </c>
      <c r="BI1348" s="72">
        <v>18.018999999999998</v>
      </c>
      <c r="BJ1348" s="12">
        <v>548.53800000000001</v>
      </c>
      <c r="BK1348" s="72">
        <v>17.222999999999999</v>
      </c>
      <c r="BL1348" s="72">
        <v>7.8410000000000002</v>
      </c>
      <c r="BM1348" s="12">
        <v>1001.27</v>
      </c>
      <c r="BN1348" s="72">
        <v>31.437999999999999</v>
      </c>
      <c r="BO1348" s="72">
        <v>5.1109999999999998</v>
      </c>
      <c r="BP1348" s="12">
        <v>1549.809</v>
      </c>
      <c r="BQ1348" s="72">
        <v>48.661000000000001</v>
      </c>
      <c r="BR1348" s="72">
        <v>4.6539999999999999</v>
      </c>
      <c r="BS1348" s="12">
        <v>1743.7170000000001</v>
      </c>
      <c r="BT1348" s="72">
        <v>54.749000000000002</v>
      </c>
      <c r="BU1348" s="72">
        <v>4.1040000000000001</v>
      </c>
      <c r="BV1348" s="12">
        <v>3184.9290000000001</v>
      </c>
      <c r="BW1348" s="72">
        <v>100</v>
      </c>
      <c r="BX1348" s="72">
        <v>2.6429999999999998</v>
      </c>
      <c r="BY1348" s="13"/>
      <c r="BZ1348" s="13"/>
    </row>
    <row r="1349" spans="1:78" ht="12.75" customHeight="1">
      <c r="A1349" s="122" t="s">
        <v>44</v>
      </c>
      <c r="B1349" s="71" t="s">
        <v>76</v>
      </c>
      <c r="C1349" s="71" t="s">
        <v>25</v>
      </c>
      <c r="D1349" s="34">
        <v>45536</v>
      </c>
      <c r="E1349" s="12">
        <v>642.45600000000002</v>
      </c>
      <c r="F1349" s="72">
        <v>19.971</v>
      </c>
      <c r="G1349" s="72">
        <v>7.0019999999999998</v>
      </c>
      <c r="H1349" s="12">
        <v>42.374000000000002</v>
      </c>
      <c r="I1349" s="72">
        <v>1.3169999999999999</v>
      </c>
      <c r="J1349" s="72">
        <v>35.648000000000003</v>
      </c>
      <c r="K1349" s="12">
        <v>70.915999999999997</v>
      </c>
      <c r="L1349" s="72">
        <v>2.2040000000000002</v>
      </c>
      <c r="M1349" s="72">
        <v>36.207000000000001</v>
      </c>
      <c r="N1349" s="12">
        <v>113.29</v>
      </c>
      <c r="O1349" s="72">
        <v>3.5219999999999998</v>
      </c>
      <c r="P1349" s="72">
        <v>24.853999999999999</v>
      </c>
      <c r="Q1349" s="12">
        <v>24.332999999999998</v>
      </c>
      <c r="R1349" s="72">
        <v>0.75600000000000001</v>
      </c>
      <c r="S1349" s="72">
        <v>35.71</v>
      </c>
      <c r="T1349" s="12">
        <v>137.62299999999999</v>
      </c>
      <c r="U1349" s="72">
        <v>4.2779999999999996</v>
      </c>
      <c r="V1349" s="72">
        <v>20.001999999999999</v>
      </c>
      <c r="W1349" s="12">
        <v>481.47500000000002</v>
      </c>
      <c r="X1349" s="72">
        <v>14.967000000000001</v>
      </c>
      <c r="Y1349" s="72">
        <v>9.2910000000000004</v>
      </c>
      <c r="Z1349" s="12">
        <v>619.09900000000005</v>
      </c>
      <c r="AA1349" s="72">
        <v>19.245000000000001</v>
      </c>
      <c r="AB1349" s="72">
        <v>7.58</v>
      </c>
      <c r="AC1349" s="12">
        <v>1261.5540000000001</v>
      </c>
      <c r="AD1349" s="72">
        <v>39.215000000000003</v>
      </c>
      <c r="AE1349" s="72">
        <v>4.3230000000000004</v>
      </c>
      <c r="AF1349" s="12">
        <v>16.277999999999999</v>
      </c>
      <c r="AG1349" s="72">
        <v>0.50600000000000001</v>
      </c>
      <c r="AH1349" s="72">
        <v>59.707000000000001</v>
      </c>
      <c r="AI1349" s="12">
        <v>58.262</v>
      </c>
      <c r="AJ1349" s="72">
        <v>1.8109999999999999</v>
      </c>
      <c r="AK1349" s="72">
        <v>35.101999999999997</v>
      </c>
      <c r="AL1349" s="12">
        <v>74.540999999999997</v>
      </c>
      <c r="AM1349" s="72">
        <v>2.3170000000000002</v>
      </c>
      <c r="AN1349" s="72">
        <v>31.596</v>
      </c>
      <c r="AO1349" s="12">
        <v>1336.095</v>
      </c>
      <c r="AP1349" s="72">
        <v>41.531999999999996</v>
      </c>
      <c r="AQ1349" s="72">
        <v>4.2560000000000002</v>
      </c>
      <c r="AR1349" s="12">
        <v>27.248000000000001</v>
      </c>
      <c r="AS1349" s="72">
        <v>0.84699999999999998</v>
      </c>
      <c r="AT1349" s="72">
        <v>37.872999999999998</v>
      </c>
      <c r="AU1349" s="12">
        <v>32.311</v>
      </c>
      <c r="AV1349" s="72">
        <v>1.004</v>
      </c>
      <c r="AW1349" s="72">
        <v>40.539000000000001</v>
      </c>
      <c r="AX1349" s="12">
        <v>129.60400000000001</v>
      </c>
      <c r="AY1349" s="72">
        <v>4.0289999999999999</v>
      </c>
      <c r="AZ1349" s="72">
        <v>17.600999999999999</v>
      </c>
      <c r="BA1349" s="12">
        <v>161.91499999999999</v>
      </c>
      <c r="BB1349" s="72">
        <v>5.0330000000000004</v>
      </c>
      <c r="BC1349" s="72">
        <v>15.231</v>
      </c>
      <c r="BD1349" s="12">
        <v>38.634</v>
      </c>
      <c r="BE1349" s="72">
        <v>1.2010000000000001</v>
      </c>
      <c r="BF1349" s="72">
        <v>47.255000000000003</v>
      </c>
      <c r="BG1349" s="12">
        <v>200.54900000000001</v>
      </c>
      <c r="BH1349" s="72">
        <v>6.234</v>
      </c>
      <c r="BI1349" s="72">
        <v>13.901999999999999</v>
      </c>
      <c r="BJ1349" s="12">
        <v>682.529</v>
      </c>
      <c r="BK1349" s="72">
        <v>21.216000000000001</v>
      </c>
      <c r="BL1349" s="72">
        <v>7.9859999999999998</v>
      </c>
      <c r="BM1349" s="12">
        <v>970.59</v>
      </c>
      <c r="BN1349" s="72">
        <v>30.170999999999999</v>
      </c>
      <c r="BO1349" s="72">
        <v>5.4749999999999996</v>
      </c>
      <c r="BP1349" s="12">
        <v>1653.1189999999999</v>
      </c>
      <c r="BQ1349" s="72">
        <v>51.387</v>
      </c>
      <c r="BR1349" s="72">
        <v>3.363</v>
      </c>
      <c r="BS1349" s="12">
        <v>1880.9159999999999</v>
      </c>
      <c r="BT1349" s="72">
        <v>58.468000000000004</v>
      </c>
      <c r="BU1349" s="72">
        <v>2.9239999999999999</v>
      </c>
      <c r="BV1349" s="12">
        <v>3217.011</v>
      </c>
      <c r="BW1349" s="72">
        <v>100</v>
      </c>
      <c r="BX1349" s="72">
        <v>2.7770000000000001</v>
      </c>
      <c r="BY1349" s="13"/>
      <c r="BZ1349" s="13"/>
    </row>
    <row r="1350" spans="1:78" ht="12.75" customHeight="1">
      <c r="A1350" s="122" t="s">
        <v>44</v>
      </c>
      <c r="B1350" s="71" t="s">
        <v>76</v>
      </c>
      <c r="C1350" s="71" t="s">
        <v>25</v>
      </c>
      <c r="D1350" s="34">
        <v>45627</v>
      </c>
      <c r="E1350" s="12">
        <v>691.93200000000002</v>
      </c>
      <c r="F1350" s="72">
        <v>22.475999999999999</v>
      </c>
      <c r="G1350" s="72">
        <v>8.6869999999999994</v>
      </c>
      <c r="H1350" s="12">
        <v>71.784999999999997</v>
      </c>
      <c r="I1350" s="72">
        <v>2.3319999999999999</v>
      </c>
      <c r="J1350" s="72">
        <v>32.787999999999997</v>
      </c>
      <c r="K1350" s="12">
        <v>19.963999999999999</v>
      </c>
      <c r="L1350" s="72">
        <v>0.64900000000000002</v>
      </c>
      <c r="M1350" s="72">
        <v>37.006</v>
      </c>
      <c r="N1350" s="12">
        <v>91.748999999999995</v>
      </c>
      <c r="O1350" s="72">
        <v>2.98</v>
      </c>
      <c r="P1350" s="72">
        <v>28.234999999999999</v>
      </c>
      <c r="Q1350" s="12">
        <v>26.423999999999999</v>
      </c>
      <c r="R1350" s="72">
        <v>0.85799999999999998</v>
      </c>
      <c r="S1350" s="72">
        <v>41.570999999999998</v>
      </c>
      <c r="T1350" s="12">
        <v>118.173</v>
      </c>
      <c r="U1350" s="72">
        <v>3.839</v>
      </c>
      <c r="V1350" s="72">
        <v>23.536000000000001</v>
      </c>
      <c r="W1350" s="12">
        <v>408.86500000000001</v>
      </c>
      <c r="X1350" s="72">
        <v>13.281000000000001</v>
      </c>
      <c r="Y1350" s="72">
        <v>10.129</v>
      </c>
      <c r="Z1350" s="12">
        <v>527.03800000000001</v>
      </c>
      <c r="AA1350" s="72">
        <v>17.12</v>
      </c>
      <c r="AB1350" s="72">
        <v>9.4529999999999994</v>
      </c>
      <c r="AC1350" s="12">
        <v>1218.97</v>
      </c>
      <c r="AD1350" s="72">
        <v>39.595999999999997</v>
      </c>
      <c r="AE1350" s="72">
        <v>6.47</v>
      </c>
      <c r="AF1350" s="12">
        <v>7.9649999999999999</v>
      </c>
      <c r="AG1350" s="72">
        <v>0.25900000000000001</v>
      </c>
      <c r="AH1350" s="72">
        <v>59.817</v>
      </c>
      <c r="AI1350" s="12">
        <v>63.517000000000003</v>
      </c>
      <c r="AJ1350" s="72">
        <v>2.0630000000000002</v>
      </c>
      <c r="AK1350" s="72">
        <v>22.381</v>
      </c>
      <c r="AL1350" s="12">
        <v>71.481999999999999</v>
      </c>
      <c r="AM1350" s="72">
        <v>2.3220000000000001</v>
      </c>
      <c r="AN1350" s="72">
        <v>20.454000000000001</v>
      </c>
      <c r="AO1350" s="12">
        <v>1290.452</v>
      </c>
      <c r="AP1350" s="72">
        <v>41.917999999999999</v>
      </c>
      <c r="AQ1350" s="72">
        <v>6.1689999999999996</v>
      </c>
      <c r="AR1350" s="12">
        <v>29.925000000000001</v>
      </c>
      <c r="AS1350" s="72">
        <v>0.97199999999999998</v>
      </c>
      <c r="AT1350" s="72">
        <v>34.399000000000001</v>
      </c>
      <c r="AU1350" s="12">
        <v>8.9939999999999998</v>
      </c>
      <c r="AV1350" s="72">
        <v>0.29199999999999998</v>
      </c>
      <c r="AW1350" s="72">
        <v>101.63</v>
      </c>
      <c r="AX1350" s="12">
        <v>74.164000000000001</v>
      </c>
      <c r="AY1350" s="72">
        <v>2.4089999999999998</v>
      </c>
      <c r="AZ1350" s="72">
        <v>24.677</v>
      </c>
      <c r="BA1350" s="12">
        <v>83.158000000000001</v>
      </c>
      <c r="BB1350" s="72">
        <v>2.7010000000000001</v>
      </c>
      <c r="BC1350" s="72">
        <v>23.596</v>
      </c>
      <c r="BD1350" s="12">
        <v>42.845999999999997</v>
      </c>
      <c r="BE1350" s="72">
        <v>1.3919999999999999</v>
      </c>
      <c r="BF1350" s="72">
        <v>34.758000000000003</v>
      </c>
      <c r="BG1350" s="12">
        <v>126.003</v>
      </c>
      <c r="BH1350" s="72">
        <v>4.093</v>
      </c>
      <c r="BI1350" s="72">
        <v>21.783000000000001</v>
      </c>
      <c r="BJ1350" s="12">
        <v>652.96100000000001</v>
      </c>
      <c r="BK1350" s="72">
        <v>21.21</v>
      </c>
      <c r="BL1350" s="72">
        <v>7.8730000000000002</v>
      </c>
      <c r="BM1350" s="12">
        <v>979.14300000000003</v>
      </c>
      <c r="BN1350" s="72">
        <v>31.806000000000001</v>
      </c>
      <c r="BO1350" s="72">
        <v>4.9820000000000002</v>
      </c>
      <c r="BP1350" s="12">
        <v>1632.104</v>
      </c>
      <c r="BQ1350" s="72">
        <v>53.015999999999998</v>
      </c>
      <c r="BR1350" s="72">
        <v>3.1440000000000001</v>
      </c>
      <c r="BS1350" s="12">
        <v>1788.0319999999999</v>
      </c>
      <c r="BT1350" s="72">
        <v>58.082000000000001</v>
      </c>
      <c r="BU1350" s="72">
        <v>2.9590000000000001</v>
      </c>
      <c r="BV1350" s="12">
        <v>3078.4839999999999</v>
      </c>
      <c r="BW1350" s="72">
        <v>100</v>
      </c>
      <c r="BX1350" s="72">
        <v>3.0619999999999998</v>
      </c>
      <c r="BY1350" s="13"/>
      <c r="BZ1350" s="13"/>
    </row>
    <row r="1351" spans="1:78" ht="12.75" customHeight="1">
      <c r="A1351" s="122" t="s">
        <v>44</v>
      </c>
      <c r="B1351" s="71" t="s">
        <v>76</v>
      </c>
      <c r="C1351" s="71" t="s">
        <v>25</v>
      </c>
      <c r="D1351" s="34">
        <v>45717</v>
      </c>
      <c r="E1351" s="12">
        <v>642.16200000000003</v>
      </c>
      <c r="F1351" s="72">
        <v>20.274000000000001</v>
      </c>
      <c r="G1351" s="72">
        <v>8.2550000000000008</v>
      </c>
      <c r="H1351" s="12">
        <v>50.302999999999997</v>
      </c>
      <c r="I1351" s="72">
        <v>1.5880000000000001</v>
      </c>
      <c r="J1351" s="72">
        <v>36.088999999999999</v>
      </c>
      <c r="K1351" s="12">
        <v>44.978000000000002</v>
      </c>
      <c r="L1351" s="72">
        <v>1.42</v>
      </c>
      <c r="M1351" s="72">
        <v>29.37</v>
      </c>
      <c r="N1351" s="12">
        <v>95.281000000000006</v>
      </c>
      <c r="O1351" s="72">
        <v>3.008</v>
      </c>
      <c r="P1351" s="72">
        <v>24.603000000000002</v>
      </c>
      <c r="Q1351" s="12">
        <v>18.600000000000001</v>
      </c>
      <c r="R1351" s="72">
        <v>0.58699999999999997</v>
      </c>
      <c r="S1351" s="72">
        <v>50.287999999999997</v>
      </c>
      <c r="T1351" s="12">
        <v>113.88200000000001</v>
      </c>
      <c r="U1351" s="72">
        <v>3.5950000000000002</v>
      </c>
      <c r="V1351" s="72">
        <v>24.492000000000001</v>
      </c>
      <c r="W1351" s="12">
        <v>451.87</v>
      </c>
      <c r="X1351" s="72">
        <v>14.266</v>
      </c>
      <c r="Y1351" s="72">
        <v>10.095000000000001</v>
      </c>
      <c r="Z1351" s="12">
        <v>565.75099999999998</v>
      </c>
      <c r="AA1351" s="72">
        <v>17.861999999999998</v>
      </c>
      <c r="AB1351" s="72">
        <v>10.038</v>
      </c>
      <c r="AC1351" s="12">
        <v>1207.914</v>
      </c>
      <c r="AD1351" s="72">
        <v>38.136000000000003</v>
      </c>
      <c r="AE1351" s="72">
        <v>7.4720000000000004</v>
      </c>
      <c r="AF1351" s="12">
        <v>2.4649999999999999</v>
      </c>
      <c r="AG1351" s="72">
        <v>7.8E-2</v>
      </c>
      <c r="AH1351" s="72">
        <v>105.46</v>
      </c>
      <c r="AI1351" s="12">
        <v>116.495</v>
      </c>
      <c r="AJ1351" s="72">
        <v>3.6779999999999999</v>
      </c>
      <c r="AK1351" s="72">
        <v>20.667999999999999</v>
      </c>
      <c r="AL1351" s="12">
        <v>118.96</v>
      </c>
      <c r="AM1351" s="72">
        <v>3.7559999999999998</v>
      </c>
      <c r="AN1351" s="72">
        <v>19.632999999999999</v>
      </c>
      <c r="AO1351" s="12">
        <v>1326.874</v>
      </c>
      <c r="AP1351" s="72">
        <v>41.892000000000003</v>
      </c>
      <c r="AQ1351" s="72">
        <v>7.5549999999999997</v>
      </c>
      <c r="AR1351" s="12">
        <v>36.369999999999997</v>
      </c>
      <c r="AS1351" s="72">
        <v>1.1479999999999999</v>
      </c>
      <c r="AT1351" s="72">
        <v>32.898000000000003</v>
      </c>
      <c r="AU1351" s="12">
        <v>15.031000000000001</v>
      </c>
      <c r="AV1351" s="72">
        <v>0.47499999999999998</v>
      </c>
      <c r="AW1351" s="72">
        <v>63.393999999999998</v>
      </c>
      <c r="AX1351" s="12">
        <v>116.227</v>
      </c>
      <c r="AY1351" s="72">
        <v>3.669</v>
      </c>
      <c r="AZ1351" s="72">
        <v>25.529</v>
      </c>
      <c r="BA1351" s="12">
        <v>131.25800000000001</v>
      </c>
      <c r="BB1351" s="72">
        <v>4.1440000000000001</v>
      </c>
      <c r="BC1351" s="72">
        <v>21.206</v>
      </c>
      <c r="BD1351" s="12">
        <v>46.048000000000002</v>
      </c>
      <c r="BE1351" s="72">
        <v>1.454</v>
      </c>
      <c r="BF1351" s="72">
        <v>40.957000000000001</v>
      </c>
      <c r="BG1351" s="12">
        <v>177.30600000000001</v>
      </c>
      <c r="BH1351" s="72">
        <v>5.5979999999999999</v>
      </c>
      <c r="BI1351" s="72">
        <v>20.933</v>
      </c>
      <c r="BJ1351" s="12">
        <v>703.45699999999999</v>
      </c>
      <c r="BK1351" s="72">
        <v>22.209</v>
      </c>
      <c r="BL1351" s="72">
        <v>9.0530000000000008</v>
      </c>
      <c r="BM1351" s="12">
        <v>923.38300000000004</v>
      </c>
      <c r="BN1351" s="72">
        <v>29.152999999999999</v>
      </c>
      <c r="BO1351" s="72">
        <v>6.5540000000000003</v>
      </c>
      <c r="BP1351" s="12">
        <v>1626.84</v>
      </c>
      <c r="BQ1351" s="72">
        <v>51.362000000000002</v>
      </c>
      <c r="BR1351" s="72">
        <v>4.1580000000000004</v>
      </c>
      <c r="BS1351" s="12">
        <v>1840.5160000000001</v>
      </c>
      <c r="BT1351" s="72">
        <v>58.107999999999997</v>
      </c>
      <c r="BU1351" s="72">
        <v>3.4689999999999999</v>
      </c>
      <c r="BV1351" s="12">
        <v>3167.39</v>
      </c>
      <c r="BW1351" s="72">
        <v>100</v>
      </c>
      <c r="BX1351" s="72">
        <v>3.7269999999999999</v>
      </c>
      <c r="BY1351" s="13"/>
      <c r="BZ1351" s="13"/>
    </row>
    <row r="1352" spans="1:78" ht="12.75" customHeight="1">
      <c r="A1352" s="122" t="s">
        <v>44</v>
      </c>
      <c r="B1352" s="71" t="s">
        <v>76</v>
      </c>
      <c r="C1352" s="71" t="s">
        <v>25</v>
      </c>
      <c r="D1352" s="34">
        <v>45809</v>
      </c>
      <c r="E1352" s="12">
        <v>738.04600000000005</v>
      </c>
      <c r="F1352" s="72">
        <v>22.744</v>
      </c>
      <c r="G1352" s="72">
        <v>6.9669999999999996</v>
      </c>
      <c r="H1352" s="12">
        <v>88.194000000000003</v>
      </c>
      <c r="I1352" s="72">
        <v>2.718</v>
      </c>
      <c r="J1352" s="72">
        <v>32.256</v>
      </c>
      <c r="K1352" s="12">
        <v>25.579000000000001</v>
      </c>
      <c r="L1352" s="72">
        <v>0.78800000000000003</v>
      </c>
      <c r="M1352" s="72">
        <v>46.697000000000003</v>
      </c>
      <c r="N1352" s="12">
        <v>113.773</v>
      </c>
      <c r="O1352" s="72">
        <v>3.5059999999999998</v>
      </c>
      <c r="P1352" s="72">
        <v>26.908000000000001</v>
      </c>
      <c r="Q1352" s="12">
        <v>11.029</v>
      </c>
      <c r="R1352" s="72">
        <v>0.34</v>
      </c>
      <c r="S1352" s="72">
        <v>44.331000000000003</v>
      </c>
      <c r="T1352" s="12">
        <v>124.80200000000001</v>
      </c>
      <c r="U1352" s="72">
        <v>3.8460000000000001</v>
      </c>
      <c r="V1352" s="72">
        <v>24.754000000000001</v>
      </c>
      <c r="W1352" s="12">
        <v>482.29399999999998</v>
      </c>
      <c r="X1352" s="72">
        <v>14.863</v>
      </c>
      <c r="Y1352" s="72">
        <v>11.88</v>
      </c>
      <c r="Z1352" s="12">
        <v>607.096</v>
      </c>
      <c r="AA1352" s="72">
        <v>18.709</v>
      </c>
      <c r="AB1352" s="72">
        <v>8.9789999999999992</v>
      </c>
      <c r="AC1352" s="12">
        <v>1345.1420000000001</v>
      </c>
      <c r="AD1352" s="72">
        <v>41.453000000000003</v>
      </c>
      <c r="AE1352" s="72">
        <v>6.3230000000000004</v>
      </c>
      <c r="AF1352" s="12">
        <v>0</v>
      </c>
      <c r="AG1352" s="72">
        <v>0</v>
      </c>
      <c r="AH1352" s="72">
        <v>0</v>
      </c>
      <c r="AI1352" s="12">
        <v>84.343000000000004</v>
      </c>
      <c r="AJ1352" s="72">
        <v>2.5990000000000002</v>
      </c>
      <c r="AK1352" s="72">
        <v>30.934000000000001</v>
      </c>
      <c r="AL1352" s="12">
        <v>84.343000000000004</v>
      </c>
      <c r="AM1352" s="72">
        <v>2.5990000000000002</v>
      </c>
      <c r="AN1352" s="72">
        <v>30.934000000000001</v>
      </c>
      <c r="AO1352" s="12">
        <v>1429.4849999999999</v>
      </c>
      <c r="AP1352" s="72">
        <v>44.052</v>
      </c>
      <c r="AQ1352" s="72">
        <v>6.577</v>
      </c>
      <c r="AR1352" s="12">
        <v>34.875999999999998</v>
      </c>
      <c r="AS1352" s="72">
        <v>1.075</v>
      </c>
      <c r="AT1352" s="72">
        <v>44.378999999999998</v>
      </c>
      <c r="AU1352" s="12">
        <v>8.6449999999999996</v>
      </c>
      <c r="AV1352" s="72">
        <v>0.26600000000000001</v>
      </c>
      <c r="AW1352" s="72">
        <v>61.063000000000002</v>
      </c>
      <c r="AX1352" s="12">
        <v>144.82599999999999</v>
      </c>
      <c r="AY1352" s="72">
        <v>4.4630000000000001</v>
      </c>
      <c r="AZ1352" s="72">
        <v>21.178000000000001</v>
      </c>
      <c r="BA1352" s="12">
        <v>153.471</v>
      </c>
      <c r="BB1352" s="72">
        <v>4.7290000000000001</v>
      </c>
      <c r="BC1352" s="72">
        <v>20.785</v>
      </c>
      <c r="BD1352" s="12">
        <v>24.366</v>
      </c>
      <c r="BE1352" s="72">
        <v>0.751</v>
      </c>
      <c r="BF1352" s="72">
        <v>47.24</v>
      </c>
      <c r="BG1352" s="12">
        <v>177.83799999999999</v>
      </c>
      <c r="BH1352" s="72">
        <v>5.48</v>
      </c>
      <c r="BI1352" s="72">
        <v>17.838999999999999</v>
      </c>
      <c r="BJ1352" s="12">
        <v>554.81399999999996</v>
      </c>
      <c r="BK1352" s="72">
        <v>17.097999999999999</v>
      </c>
      <c r="BL1352" s="72">
        <v>8.8979999999999997</v>
      </c>
      <c r="BM1352" s="12">
        <v>1047.9760000000001</v>
      </c>
      <c r="BN1352" s="72">
        <v>32.295000000000002</v>
      </c>
      <c r="BO1352" s="72">
        <v>5.6479999999999997</v>
      </c>
      <c r="BP1352" s="12">
        <v>1602.79</v>
      </c>
      <c r="BQ1352" s="72">
        <v>49.393000000000001</v>
      </c>
      <c r="BR1352" s="72">
        <v>3.786</v>
      </c>
      <c r="BS1352" s="12">
        <v>1815.5029999999999</v>
      </c>
      <c r="BT1352" s="72">
        <v>55.948</v>
      </c>
      <c r="BU1352" s="72">
        <v>3.0819999999999999</v>
      </c>
      <c r="BV1352" s="12">
        <v>3244.9879999999998</v>
      </c>
      <c r="BW1352" s="72">
        <v>100</v>
      </c>
      <c r="BX1352" s="72">
        <v>3.7170000000000001</v>
      </c>
      <c r="BY1352" s="13"/>
      <c r="BZ1352" s="13"/>
    </row>
    <row r="1353" spans="1:78" ht="12.75" customHeight="1">
      <c r="A1353" s="122" t="s">
        <v>44</v>
      </c>
      <c r="B1353" s="71" t="s">
        <v>76</v>
      </c>
      <c r="C1353" s="71" t="s">
        <v>25</v>
      </c>
      <c r="D1353" s="34">
        <v>45901</v>
      </c>
      <c r="E1353" s="12">
        <v>659.16200000000003</v>
      </c>
      <c r="F1353" s="72">
        <v>20.007999999999999</v>
      </c>
      <c r="G1353" s="72">
        <v>8.01</v>
      </c>
      <c r="H1353" s="12">
        <v>76.850999999999999</v>
      </c>
      <c r="I1353" s="72">
        <v>2.3330000000000002</v>
      </c>
      <c r="J1353" s="72">
        <v>26.704999999999998</v>
      </c>
      <c r="K1353" s="12">
        <v>51.252000000000002</v>
      </c>
      <c r="L1353" s="72">
        <v>1.556</v>
      </c>
      <c r="M1353" s="72">
        <v>39.488999999999997</v>
      </c>
      <c r="N1353" s="12">
        <v>128.10300000000001</v>
      </c>
      <c r="O1353" s="72">
        <v>3.8879999999999999</v>
      </c>
      <c r="P1353" s="72">
        <v>20.085999999999999</v>
      </c>
      <c r="Q1353" s="12">
        <v>13.308999999999999</v>
      </c>
      <c r="R1353" s="72">
        <v>0.40400000000000003</v>
      </c>
      <c r="S1353" s="72">
        <v>60.313000000000002</v>
      </c>
      <c r="T1353" s="12">
        <v>141.41200000000001</v>
      </c>
      <c r="U1353" s="72">
        <v>4.2919999999999998</v>
      </c>
      <c r="V1353" s="72">
        <v>17.375</v>
      </c>
      <c r="W1353" s="12">
        <v>512.07399999999996</v>
      </c>
      <c r="X1353" s="72">
        <v>15.542999999999999</v>
      </c>
      <c r="Y1353" s="72">
        <v>7.4409999999999998</v>
      </c>
      <c r="Z1353" s="12">
        <v>653.48599999999999</v>
      </c>
      <c r="AA1353" s="72">
        <v>19.835999999999999</v>
      </c>
      <c r="AB1353" s="72">
        <v>7.3710000000000004</v>
      </c>
      <c r="AC1353" s="12">
        <v>1312.6479999999999</v>
      </c>
      <c r="AD1353" s="72">
        <v>39.844000000000001</v>
      </c>
      <c r="AE1353" s="72">
        <v>5.4580000000000002</v>
      </c>
      <c r="AF1353" s="12">
        <v>0</v>
      </c>
      <c r="AG1353" s="72">
        <v>0</v>
      </c>
      <c r="AH1353" s="72">
        <v>0</v>
      </c>
      <c r="AI1353" s="12">
        <v>109.185</v>
      </c>
      <c r="AJ1353" s="72">
        <v>3.3140000000000001</v>
      </c>
      <c r="AK1353" s="72">
        <v>21.265000000000001</v>
      </c>
      <c r="AL1353" s="12">
        <v>109.185</v>
      </c>
      <c r="AM1353" s="72">
        <v>3.3140000000000001</v>
      </c>
      <c r="AN1353" s="72">
        <v>21.265000000000001</v>
      </c>
      <c r="AO1353" s="12">
        <v>1421.8340000000001</v>
      </c>
      <c r="AP1353" s="72">
        <v>43.158000000000001</v>
      </c>
      <c r="AQ1353" s="72">
        <v>5.4729999999999999</v>
      </c>
      <c r="AR1353" s="12">
        <v>30.439</v>
      </c>
      <c r="AS1353" s="72">
        <v>0.92400000000000004</v>
      </c>
      <c r="AT1353" s="72">
        <v>61.286999999999999</v>
      </c>
      <c r="AU1353" s="12">
        <v>14.664</v>
      </c>
      <c r="AV1353" s="72">
        <v>0.44500000000000001</v>
      </c>
      <c r="AW1353" s="72">
        <v>51.353000000000002</v>
      </c>
      <c r="AX1353" s="12">
        <v>131.82599999999999</v>
      </c>
      <c r="AY1353" s="72">
        <v>4.0010000000000003</v>
      </c>
      <c r="AZ1353" s="72">
        <v>26.427</v>
      </c>
      <c r="BA1353" s="12">
        <v>146.49</v>
      </c>
      <c r="BB1353" s="72">
        <v>4.4470000000000001</v>
      </c>
      <c r="BC1353" s="72">
        <v>24.393999999999998</v>
      </c>
      <c r="BD1353" s="12">
        <v>23.117000000000001</v>
      </c>
      <c r="BE1353" s="72">
        <v>0.70199999999999996</v>
      </c>
      <c r="BF1353" s="72">
        <v>50.978999999999999</v>
      </c>
      <c r="BG1353" s="12">
        <v>169.607</v>
      </c>
      <c r="BH1353" s="72">
        <v>5.1479999999999997</v>
      </c>
      <c r="BI1353" s="72">
        <v>20.969000000000001</v>
      </c>
      <c r="BJ1353" s="12">
        <v>623.82899999999995</v>
      </c>
      <c r="BK1353" s="72">
        <v>18.934999999999999</v>
      </c>
      <c r="BL1353" s="72">
        <v>8.7390000000000008</v>
      </c>
      <c r="BM1353" s="12">
        <v>1048.7909999999999</v>
      </c>
      <c r="BN1353" s="72">
        <v>31.835000000000001</v>
      </c>
      <c r="BO1353" s="72">
        <v>6.351</v>
      </c>
      <c r="BP1353" s="12">
        <v>1672.62</v>
      </c>
      <c r="BQ1353" s="72">
        <v>50.77</v>
      </c>
      <c r="BR1353" s="72">
        <v>4.2489999999999997</v>
      </c>
      <c r="BS1353" s="12">
        <v>1872.6659999999999</v>
      </c>
      <c r="BT1353" s="72">
        <v>56.841999999999999</v>
      </c>
      <c r="BU1353" s="72">
        <v>3.665</v>
      </c>
      <c r="BV1353" s="12">
        <v>3294.4989999999998</v>
      </c>
      <c r="BW1353" s="72">
        <v>100</v>
      </c>
      <c r="BX1353" s="72">
        <v>3.343</v>
      </c>
      <c r="BY1353" s="13"/>
      <c r="BZ1353" s="13"/>
    </row>
    <row r="1354" spans="1:78" ht="12.75" customHeight="1">
      <c r="A1354" s="122" t="s">
        <v>44</v>
      </c>
      <c r="B1354" s="71" t="s">
        <v>76</v>
      </c>
      <c r="C1354" s="71" t="s">
        <v>25</v>
      </c>
      <c r="D1354" s="34">
        <v>45992</v>
      </c>
      <c r="E1354" s="12">
        <v>680.02800000000002</v>
      </c>
      <c r="F1354" s="72">
        <v>20.082000000000001</v>
      </c>
      <c r="G1354" s="72">
        <v>8.5389999999999997</v>
      </c>
      <c r="H1354" s="12">
        <v>50.988</v>
      </c>
      <c r="I1354" s="72">
        <v>1.506</v>
      </c>
      <c r="J1354" s="72">
        <v>43.332999999999998</v>
      </c>
      <c r="K1354" s="12">
        <v>47.478999999999999</v>
      </c>
      <c r="L1354" s="72">
        <v>1.4019999999999999</v>
      </c>
      <c r="M1354" s="72">
        <v>39.112000000000002</v>
      </c>
      <c r="N1354" s="12">
        <v>98.466999999999999</v>
      </c>
      <c r="O1354" s="72">
        <v>2.9079999999999999</v>
      </c>
      <c r="P1354" s="72">
        <v>30.417000000000002</v>
      </c>
      <c r="Q1354" s="12">
        <v>22.274999999999999</v>
      </c>
      <c r="R1354" s="72">
        <v>0.65800000000000003</v>
      </c>
      <c r="S1354" s="72">
        <v>50.468000000000004</v>
      </c>
      <c r="T1354" s="12">
        <v>120.742</v>
      </c>
      <c r="U1354" s="72">
        <v>3.5659999999999998</v>
      </c>
      <c r="V1354" s="72">
        <v>25.832999999999998</v>
      </c>
      <c r="W1354" s="12">
        <v>595.13300000000004</v>
      </c>
      <c r="X1354" s="72">
        <v>17.574999999999999</v>
      </c>
      <c r="Y1354" s="72">
        <v>10.385999999999999</v>
      </c>
      <c r="Z1354" s="12">
        <v>715.87400000000002</v>
      </c>
      <c r="AA1354" s="72">
        <v>21.14</v>
      </c>
      <c r="AB1354" s="72">
        <v>10.231</v>
      </c>
      <c r="AC1354" s="12">
        <v>1395.902</v>
      </c>
      <c r="AD1354" s="72">
        <v>41.222000000000001</v>
      </c>
      <c r="AE1354" s="72">
        <v>5.9279999999999999</v>
      </c>
      <c r="AF1354" s="12">
        <v>4.9260000000000002</v>
      </c>
      <c r="AG1354" s="72">
        <v>0.14499999999999999</v>
      </c>
      <c r="AH1354" s="72">
        <v>117.64700000000001</v>
      </c>
      <c r="AI1354" s="12">
        <v>40.968000000000004</v>
      </c>
      <c r="AJ1354" s="72">
        <v>1.21</v>
      </c>
      <c r="AK1354" s="72">
        <v>35.247</v>
      </c>
      <c r="AL1354" s="12">
        <v>45.893999999999998</v>
      </c>
      <c r="AM1354" s="72">
        <v>1.355</v>
      </c>
      <c r="AN1354" s="72">
        <v>29.991</v>
      </c>
      <c r="AO1354" s="12">
        <v>1441.796</v>
      </c>
      <c r="AP1354" s="72">
        <v>42.576999999999998</v>
      </c>
      <c r="AQ1354" s="72">
        <v>5.484</v>
      </c>
      <c r="AR1354" s="12">
        <v>35.222999999999999</v>
      </c>
      <c r="AS1354" s="72">
        <v>1.04</v>
      </c>
      <c r="AT1354" s="72">
        <v>33.67</v>
      </c>
      <c r="AU1354" s="12">
        <v>4.8979999999999997</v>
      </c>
      <c r="AV1354" s="72">
        <v>0.14499999999999999</v>
      </c>
      <c r="AW1354" s="72">
        <v>100.78400000000001</v>
      </c>
      <c r="AX1354" s="12">
        <v>92.721000000000004</v>
      </c>
      <c r="AY1354" s="72">
        <v>2.738</v>
      </c>
      <c r="AZ1354" s="72">
        <v>29.646999999999998</v>
      </c>
      <c r="BA1354" s="12">
        <v>97.619</v>
      </c>
      <c r="BB1354" s="72">
        <v>2.883</v>
      </c>
      <c r="BC1354" s="72">
        <v>28.239000000000001</v>
      </c>
      <c r="BD1354" s="12">
        <v>58.965000000000003</v>
      </c>
      <c r="BE1354" s="72">
        <v>1.7410000000000001</v>
      </c>
      <c r="BF1354" s="72">
        <v>51.32</v>
      </c>
      <c r="BG1354" s="12">
        <v>156.584</v>
      </c>
      <c r="BH1354" s="72">
        <v>4.6239999999999997</v>
      </c>
      <c r="BI1354" s="72">
        <v>22.802</v>
      </c>
      <c r="BJ1354" s="12">
        <v>641.47299999999996</v>
      </c>
      <c r="BK1354" s="72">
        <v>18.943000000000001</v>
      </c>
      <c r="BL1354" s="72">
        <v>10.605</v>
      </c>
      <c r="BM1354" s="12">
        <v>1111.2360000000001</v>
      </c>
      <c r="BN1354" s="72">
        <v>32.816000000000003</v>
      </c>
      <c r="BO1354" s="72">
        <v>5.3360000000000003</v>
      </c>
      <c r="BP1354" s="12">
        <v>1752.7090000000001</v>
      </c>
      <c r="BQ1354" s="72">
        <v>51.759</v>
      </c>
      <c r="BR1354" s="72">
        <v>4.1989999999999998</v>
      </c>
      <c r="BS1354" s="12">
        <v>1944.5160000000001</v>
      </c>
      <c r="BT1354" s="72">
        <v>57.423000000000002</v>
      </c>
      <c r="BU1354" s="72">
        <v>4.2309999999999999</v>
      </c>
      <c r="BV1354" s="12">
        <v>3386.3119999999999</v>
      </c>
      <c r="BW1354" s="72">
        <v>100</v>
      </c>
      <c r="BX1354" s="72">
        <v>2.8660000000000001</v>
      </c>
      <c r="BY1354" s="13"/>
      <c r="BZ1354" s="13"/>
    </row>
    <row r="1355" spans="1:78" ht="12.75" customHeight="1">
      <c r="A1355" s="122" t="s">
        <v>44</v>
      </c>
      <c r="B1355" s="71" t="s">
        <v>76</v>
      </c>
      <c r="C1355" s="71" t="s">
        <v>25</v>
      </c>
      <c r="D1355" s="34">
        <v>46082</v>
      </c>
      <c r="E1355" s="12">
        <v>647.03700000000003</v>
      </c>
      <c r="F1355" s="72">
        <v>19.565000000000001</v>
      </c>
      <c r="G1355" s="72">
        <v>9.3819999999999997</v>
      </c>
      <c r="H1355" s="12">
        <v>40.716999999999999</v>
      </c>
      <c r="I1355" s="72">
        <v>1.2310000000000001</v>
      </c>
      <c r="J1355" s="72">
        <v>42.203000000000003</v>
      </c>
      <c r="K1355" s="12">
        <v>57.710999999999999</v>
      </c>
      <c r="L1355" s="72">
        <v>1.7450000000000001</v>
      </c>
      <c r="M1355" s="72">
        <v>55.811999999999998</v>
      </c>
      <c r="N1355" s="12">
        <v>98.427999999999997</v>
      </c>
      <c r="O1355" s="72">
        <v>2.976</v>
      </c>
      <c r="P1355" s="72">
        <v>34.207000000000001</v>
      </c>
      <c r="Q1355" s="12">
        <v>20.776</v>
      </c>
      <c r="R1355" s="72">
        <v>0.628</v>
      </c>
      <c r="S1355" s="72">
        <v>60.152000000000001</v>
      </c>
      <c r="T1355" s="12">
        <v>119.203</v>
      </c>
      <c r="U1355" s="72">
        <v>3.6040000000000001</v>
      </c>
      <c r="V1355" s="72">
        <v>31.134</v>
      </c>
      <c r="W1355" s="12">
        <v>527.68499999999995</v>
      </c>
      <c r="X1355" s="72">
        <v>15.956</v>
      </c>
      <c r="Y1355" s="72">
        <v>10.436</v>
      </c>
      <c r="Z1355" s="12">
        <v>646.88900000000001</v>
      </c>
      <c r="AA1355" s="72">
        <v>19.559999999999999</v>
      </c>
      <c r="AB1355" s="72">
        <v>9.6199999999999992</v>
      </c>
      <c r="AC1355" s="12">
        <v>1293.9259999999999</v>
      </c>
      <c r="AD1355" s="72">
        <v>39.125</v>
      </c>
      <c r="AE1355" s="72">
        <v>6.7759999999999998</v>
      </c>
      <c r="AF1355" s="12">
        <v>1.47</v>
      </c>
      <c r="AG1355" s="72">
        <v>4.3999999999999997E-2</v>
      </c>
      <c r="AH1355" s="72">
        <v>105.22</v>
      </c>
      <c r="AI1355" s="12">
        <v>74.325000000000003</v>
      </c>
      <c r="AJ1355" s="72">
        <v>2.2469999999999999</v>
      </c>
      <c r="AK1355" s="72">
        <v>35.622999999999998</v>
      </c>
      <c r="AL1355" s="12">
        <v>75.795000000000002</v>
      </c>
      <c r="AM1355" s="72">
        <v>2.2919999999999998</v>
      </c>
      <c r="AN1355" s="72">
        <v>35.289000000000001</v>
      </c>
      <c r="AO1355" s="12">
        <v>1369.721</v>
      </c>
      <c r="AP1355" s="72">
        <v>41.417000000000002</v>
      </c>
      <c r="AQ1355" s="72">
        <v>6.8209999999999997</v>
      </c>
      <c r="AR1355" s="12">
        <v>18.61</v>
      </c>
      <c r="AS1355" s="72">
        <v>0.56299999999999994</v>
      </c>
      <c r="AT1355" s="72">
        <v>57.453000000000003</v>
      </c>
      <c r="AU1355" s="12">
        <v>4.6319999999999997</v>
      </c>
      <c r="AV1355" s="72">
        <v>0.14000000000000001</v>
      </c>
      <c r="AW1355" s="72">
        <v>78.805000000000007</v>
      </c>
      <c r="AX1355" s="12">
        <v>84.311999999999998</v>
      </c>
      <c r="AY1355" s="72">
        <v>2.5489999999999999</v>
      </c>
      <c r="AZ1355" s="72">
        <v>31.274999999999999</v>
      </c>
      <c r="BA1355" s="12">
        <v>88.944000000000003</v>
      </c>
      <c r="BB1355" s="72">
        <v>2.6890000000000001</v>
      </c>
      <c r="BC1355" s="72">
        <v>28.645</v>
      </c>
      <c r="BD1355" s="12">
        <v>44.454999999999998</v>
      </c>
      <c r="BE1355" s="72">
        <v>1.3440000000000001</v>
      </c>
      <c r="BF1355" s="72">
        <v>56.396000000000001</v>
      </c>
      <c r="BG1355" s="12">
        <v>133.399</v>
      </c>
      <c r="BH1355" s="72">
        <v>4.0339999999999998</v>
      </c>
      <c r="BI1355" s="72">
        <v>26.033999999999999</v>
      </c>
      <c r="BJ1355" s="12">
        <v>681.62400000000002</v>
      </c>
      <c r="BK1355" s="72">
        <v>20.611000000000001</v>
      </c>
      <c r="BL1355" s="72">
        <v>10.574</v>
      </c>
      <c r="BM1355" s="12">
        <v>1103.808</v>
      </c>
      <c r="BN1355" s="72">
        <v>33.375999999999998</v>
      </c>
      <c r="BO1355" s="72">
        <v>3.9950000000000001</v>
      </c>
      <c r="BP1355" s="12">
        <v>1785.431</v>
      </c>
      <c r="BQ1355" s="72">
        <v>53.987000000000002</v>
      </c>
      <c r="BR1355" s="72">
        <v>4.6500000000000004</v>
      </c>
      <c r="BS1355" s="12">
        <v>1937.44</v>
      </c>
      <c r="BT1355" s="72">
        <v>58.582999999999998</v>
      </c>
      <c r="BU1355" s="72">
        <v>4.2649999999999997</v>
      </c>
      <c r="BV1355" s="12">
        <v>3307.1619999999998</v>
      </c>
      <c r="BW1355" s="72">
        <v>100</v>
      </c>
      <c r="BX1355" s="72">
        <v>4.0129999999999999</v>
      </c>
      <c r="BY1355" s="13"/>
      <c r="BZ1355" s="13"/>
    </row>
    <row r="1356" spans="1:78" ht="12.75" customHeight="1">
      <c r="A1356" s="122" t="s">
        <v>44</v>
      </c>
      <c r="B1356" s="71" t="s">
        <v>76</v>
      </c>
      <c r="C1356" s="71" t="s">
        <v>25</v>
      </c>
      <c r="D1356" s="34">
        <v>46174</v>
      </c>
      <c r="E1356" s="12">
        <v>819.25599999999997</v>
      </c>
      <c r="F1356" s="72">
        <v>22.459</v>
      </c>
      <c r="G1356" s="72">
        <v>6.2489999999999997</v>
      </c>
      <c r="H1356" s="12">
        <v>80.706000000000003</v>
      </c>
      <c r="I1356" s="72">
        <v>2.2120000000000002</v>
      </c>
      <c r="J1356" s="72">
        <v>30.792999999999999</v>
      </c>
      <c r="K1356" s="12">
        <v>47.112000000000002</v>
      </c>
      <c r="L1356" s="72">
        <v>1.292</v>
      </c>
      <c r="M1356" s="72">
        <v>51.201000000000001</v>
      </c>
      <c r="N1356" s="12">
        <v>127.81699999999999</v>
      </c>
      <c r="O1356" s="72">
        <v>3.504</v>
      </c>
      <c r="P1356" s="72">
        <v>27.82</v>
      </c>
      <c r="Q1356" s="12">
        <v>18.640999999999998</v>
      </c>
      <c r="R1356" s="72">
        <v>0.51100000000000001</v>
      </c>
      <c r="S1356" s="72">
        <v>48.438000000000002</v>
      </c>
      <c r="T1356" s="12">
        <v>146.458</v>
      </c>
      <c r="U1356" s="72">
        <v>4.0149999999999997</v>
      </c>
      <c r="V1356" s="72">
        <v>25.166</v>
      </c>
      <c r="W1356" s="12">
        <v>608.27599999999995</v>
      </c>
      <c r="X1356" s="72">
        <v>16.675000000000001</v>
      </c>
      <c r="Y1356" s="72">
        <v>9.984</v>
      </c>
      <c r="Z1356" s="12">
        <v>754.73400000000004</v>
      </c>
      <c r="AA1356" s="72">
        <v>20.69</v>
      </c>
      <c r="AB1356" s="72">
        <v>8.798</v>
      </c>
      <c r="AC1356" s="12">
        <v>1573.991</v>
      </c>
      <c r="AD1356" s="72">
        <v>43.149000000000001</v>
      </c>
      <c r="AE1356" s="72">
        <v>5.3440000000000003</v>
      </c>
      <c r="AF1356" s="12">
        <v>14.092000000000001</v>
      </c>
      <c r="AG1356" s="72">
        <v>0.38600000000000001</v>
      </c>
      <c r="AH1356" s="72">
        <v>112.05200000000001</v>
      </c>
      <c r="AI1356" s="12">
        <v>101.693</v>
      </c>
      <c r="AJ1356" s="72">
        <v>2.7879999999999998</v>
      </c>
      <c r="AK1356" s="72">
        <v>24.395</v>
      </c>
      <c r="AL1356" s="12">
        <v>115.78400000000001</v>
      </c>
      <c r="AM1356" s="72">
        <v>3.1739999999999999</v>
      </c>
      <c r="AN1356" s="72">
        <v>21.408999999999999</v>
      </c>
      <c r="AO1356" s="12">
        <v>1689.7750000000001</v>
      </c>
      <c r="AP1356" s="72">
        <v>46.323</v>
      </c>
      <c r="AQ1356" s="72">
        <v>5.5750000000000002</v>
      </c>
      <c r="AR1356" s="12">
        <v>35.768999999999998</v>
      </c>
      <c r="AS1356" s="72">
        <v>0.98099999999999998</v>
      </c>
      <c r="AT1356" s="72">
        <v>39.664000000000001</v>
      </c>
      <c r="AU1356" s="12">
        <v>10.784000000000001</v>
      </c>
      <c r="AV1356" s="72">
        <v>0.29599999999999999</v>
      </c>
      <c r="AW1356" s="72">
        <v>51.905000000000001</v>
      </c>
      <c r="AX1356" s="12">
        <v>144.94499999999999</v>
      </c>
      <c r="AY1356" s="72">
        <v>3.9740000000000002</v>
      </c>
      <c r="AZ1356" s="72">
        <v>17.260000000000002</v>
      </c>
      <c r="BA1356" s="12">
        <v>155.72900000000001</v>
      </c>
      <c r="BB1356" s="72">
        <v>4.2690000000000001</v>
      </c>
      <c r="BC1356" s="72">
        <v>16.163</v>
      </c>
      <c r="BD1356" s="12">
        <v>32.505000000000003</v>
      </c>
      <c r="BE1356" s="72">
        <v>0.89100000000000001</v>
      </c>
      <c r="BF1356" s="72">
        <v>45.386000000000003</v>
      </c>
      <c r="BG1356" s="12">
        <v>188.23400000000001</v>
      </c>
      <c r="BH1356" s="72">
        <v>5.16</v>
      </c>
      <c r="BI1356" s="72">
        <v>14.420999999999999</v>
      </c>
      <c r="BJ1356" s="12">
        <v>570.42399999999998</v>
      </c>
      <c r="BK1356" s="72">
        <v>15.638</v>
      </c>
      <c r="BL1356" s="72">
        <v>9.7720000000000002</v>
      </c>
      <c r="BM1356" s="12">
        <v>1163.5820000000001</v>
      </c>
      <c r="BN1356" s="72">
        <v>31.898</v>
      </c>
      <c r="BO1356" s="72">
        <v>4.0430000000000001</v>
      </c>
      <c r="BP1356" s="12">
        <v>1734.0060000000001</v>
      </c>
      <c r="BQ1356" s="72">
        <v>47.536000000000001</v>
      </c>
      <c r="BR1356" s="72">
        <v>4.0869999999999997</v>
      </c>
      <c r="BS1356" s="12">
        <v>1958.009</v>
      </c>
      <c r="BT1356" s="72">
        <v>53.677</v>
      </c>
      <c r="BU1356" s="72">
        <v>3.996</v>
      </c>
      <c r="BV1356" s="12">
        <v>3647.7840000000001</v>
      </c>
      <c r="BW1356" s="72">
        <v>100</v>
      </c>
      <c r="BX1356" s="72">
        <v>3.8839999999999999</v>
      </c>
      <c r="BY1356" s="13"/>
      <c r="BZ1356" s="13"/>
    </row>
    <row r="1357" spans="1:78" ht="12.75" customHeight="1">
      <c r="A1357" s="122" t="s">
        <v>44</v>
      </c>
      <c r="B1357" s="71" t="s">
        <v>75</v>
      </c>
      <c r="C1357" s="71" t="s">
        <v>26</v>
      </c>
      <c r="D1357" s="34">
        <v>41883</v>
      </c>
      <c r="E1357" s="12">
        <v>0</v>
      </c>
      <c r="F1357" s="72">
        <v>0</v>
      </c>
      <c r="G1357" s="72">
        <v>0</v>
      </c>
      <c r="H1357" s="12">
        <v>0</v>
      </c>
      <c r="I1357" s="72">
        <v>0</v>
      </c>
      <c r="J1357" s="72">
        <v>0</v>
      </c>
      <c r="K1357" s="12">
        <v>0</v>
      </c>
      <c r="L1357" s="72">
        <v>0</v>
      </c>
      <c r="M1357" s="72">
        <v>0</v>
      </c>
      <c r="N1357" s="12">
        <v>0</v>
      </c>
      <c r="O1357" s="72">
        <v>0</v>
      </c>
      <c r="P1357" s="72">
        <v>0</v>
      </c>
      <c r="Q1357" s="12">
        <v>0</v>
      </c>
      <c r="R1357" s="72">
        <v>0</v>
      </c>
      <c r="S1357" s="72">
        <v>0</v>
      </c>
      <c r="T1357" s="12">
        <v>0</v>
      </c>
      <c r="U1357" s="72">
        <v>0</v>
      </c>
      <c r="V1357" s="72">
        <v>0</v>
      </c>
      <c r="W1357" s="12">
        <v>0</v>
      </c>
      <c r="X1357" s="72">
        <v>0</v>
      </c>
      <c r="Y1357" s="72">
        <v>0</v>
      </c>
      <c r="Z1357" s="12">
        <v>0</v>
      </c>
      <c r="AA1357" s="72">
        <v>0</v>
      </c>
      <c r="AB1357" s="72">
        <v>0</v>
      </c>
      <c r="AC1357" s="12">
        <v>0</v>
      </c>
      <c r="AD1357" s="72">
        <v>0</v>
      </c>
      <c r="AE1357" s="72">
        <v>0</v>
      </c>
      <c r="AF1357" s="12">
        <v>0</v>
      </c>
      <c r="AG1357" s="72">
        <v>0</v>
      </c>
      <c r="AH1357" s="72">
        <v>0</v>
      </c>
      <c r="AI1357" s="12">
        <v>0</v>
      </c>
      <c r="AJ1357" s="72">
        <v>0</v>
      </c>
      <c r="AK1357" s="72">
        <v>0</v>
      </c>
      <c r="AL1357" s="12">
        <v>0</v>
      </c>
      <c r="AM1357" s="72">
        <v>0</v>
      </c>
      <c r="AN1357" s="72">
        <v>0</v>
      </c>
      <c r="AO1357" s="12">
        <v>0</v>
      </c>
      <c r="AP1357" s="72">
        <v>0</v>
      </c>
      <c r="AQ1357" s="72">
        <v>0</v>
      </c>
      <c r="AR1357" s="12">
        <v>0</v>
      </c>
      <c r="AS1357" s="72">
        <v>0</v>
      </c>
      <c r="AT1357" s="72">
        <v>0</v>
      </c>
      <c r="AU1357" s="12">
        <v>0</v>
      </c>
      <c r="AV1357" s="72">
        <v>0</v>
      </c>
      <c r="AW1357" s="72">
        <v>0</v>
      </c>
      <c r="AX1357" s="12">
        <v>0</v>
      </c>
      <c r="AY1357" s="72">
        <v>0</v>
      </c>
      <c r="AZ1357" s="72">
        <v>0</v>
      </c>
      <c r="BA1357" s="12">
        <v>0</v>
      </c>
      <c r="BB1357" s="72">
        <v>0</v>
      </c>
      <c r="BC1357" s="72">
        <v>0</v>
      </c>
      <c r="BD1357" s="12">
        <v>0</v>
      </c>
      <c r="BE1357" s="72">
        <v>0</v>
      </c>
      <c r="BF1357" s="72">
        <v>0</v>
      </c>
      <c r="BG1357" s="12">
        <v>0</v>
      </c>
      <c r="BH1357" s="72">
        <v>0</v>
      </c>
      <c r="BI1357" s="72">
        <v>0</v>
      </c>
      <c r="BJ1357" s="12">
        <v>0</v>
      </c>
      <c r="BK1357" s="72">
        <v>0</v>
      </c>
      <c r="BL1357" s="72">
        <v>0</v>
      </c>
      <c r="BM1357" s="12">
        <v>0</v>
      </c>
      <c r="BN1357" s="72">
        <v>0</v>
      </c>
      <c r="BO1357" s="72">
        <v>0</v>
      </c>
      <c r="BP1357" s="12">
        <v>0</v>
      </c>
      <c r="BQ1357" s="72">
        <v>0</v>
      </c>
      <c r="BR1357" s="72">
        <v>0</v>
      </c>
      <c r="BS1357" s="12">
        <v>0</v>
      </c>
      <c r="BT1357" s="72">
        <v>0</v>
      </c>
      <c r="BU1357" s="72">
        <v>0</v>
      </c>
      <c r="BV1357" s="12">
        <v>0</v>
      </c>
      <c r="BW1357" s="72">
        <v>0</v>
      </c>
      <c r="BX1357" s="72">
        <v>0</v>
      </c>
      <c r="BY1357" s="13"/>
      <c r="BZ1357" s="13"/>
    </row>
    <row r="1358" spans="1:78" ht="12.75" customHeight="1">
      <c r="A1358" s="122" t="s">
        <v>44</v>
      </c>
      <c r="B1358" s="71" t="s">
        <v>75</v>
      </c>
      <c r="C1358" s="71" t="s">
        <v>26</v>
      </c>
      <c r="D1358" s="34">
        <v>41974</v>
      </c>
      <c r="E1358" s="12">
        <v>0</v>
      </c>
      <c r="F1358" s="72">
        <v>0</v>
      </c>
      <c r="G1358" s="72">
        <v>0</v>
      </c>
      <c r="H1358" s="12">
        <v>0</v>
      </c>
      <c r="I1358" s="72">
        <v>0</v>
      </c>
      <c r="J1358" s="72">
        <v>0</v>
      </c>
      <c r="K1358" s="12">
        <v>0</v>
      </c>
      <c r="L1358" s="72">
        <v>0</v>
      </c>
      <c r="M1358" s="72">
        <v>0</v>
      </c>
      <c r="N1358" s="12">
        <v>0</v>
      </c>
      <c r="O1358" s="72">
        <v>0</v>
      </c>
      <c r="P1358" s="72">
        <v>0</v>
      </c>
      <c r="Q1358" s="12">
        <v>0</v>
      </c>
      <c r="R1358" s="72">
        <v>0</v>
      </c>
      <c r="S1358" s="72">
        <v>0</v>
      </c>
      <c r="T1358" s="12">
        <v>0</v>
      </c>
      <c r="U1358" s="72">
        <v>0</v>
      </c>
      <c r="V1358" s="72">
        <v>0</v>
      </c>
      <c r="W1358" s="12">
        <v>0</v>
      </c>
      <c r="X1358" s="72">
        <v>0</v>
      </c>
      <c r="Y1358" s="72">
        <v>0</v>
      </c>
      <c r="Z1358" s="12">
        <v>0</v>
      </c>
      <c r="AA1358" s="72">
        <v>0</v>
      </c>
      <c r="AB1358" s="72">
        <v>0</v>
      </c>
      <c r="AC1358" s="12">
        <v>0</v>
      </c>
      <c r="AD1358" s="72">
        <v>0</v>
      </c>
      <c r="AE1358" s="72">
        <v>0</v>
      </c>
      <c r="AF1358" s="12">
        <v>0</v>
      </c>
      <c r="AG1358" s="72">
        <v>0</v>
      </c>
      <c r="AH1358" s="72">
        <v>0</v>
      </c>
      <c r="AI1358" s="12">
        <v>0</v>
      </c>
      <c r="AJ1358" s="72">
        <v>0</v>
      </c>
      <c r="AK1358" s="72">
        <v>0</v>
      </c>
      <c r="AL1358" s="12">
        <v>0</v>
      </c>
      <c r="AM1358" s="72">
        <v>0</v>
      </c>
      <c r="AN1358" s="72">
        <v>0</v>
      </c>
      <c r="AO1358" s="12">
        <v>0</v>
      </c>
      <c r="AP1358" s="72">
        <v>0</v>
      </c>
      <c r="AQ1358" s="72">
        <v>0</v>
      </c>
      <c r="AR1358" s="12">
        <v>0</v>
      </c>
      <c r="AS1358" s="72">
        <v>0</v>
      </c>
      <c r="AT1358" s="72">
        <v>0</v>
      </c>
      <c r="AU1358" s="12">
        <v>0</v>
      </c>
      <c r="AV1358" s="72">
        <v>0</v>
      </c>
      <c r="AW1358" s="72">
        <v>0</v>
      </c>
      <c r="AX1358" s="12">
        <v>0</v>
      </c>
      <c r="AY1358" s="72">
        <v>0</v>
      </c>
      <c r="AZ1358" s="72">
        <v>0</v>
      </c>
      <c r="BA1358" s="12">
        <v>0</v>
      </c>
      <c r="BB1358" s="72">
        <v>0</v>
      </c>
      <c r="BC1358" s="72">
        <v>0</v>
      </c>
      <c r="BD1358" s="12">
        <v>0</v>
      </c>
      <c r="BE1358" s="72">
        <v>0</v>
      </c>
      <c r="BF1358" s="72">
        <v>0</v>
      </c>
      <c r="BG1358" s="12">
        <v>0</v>
      </c>
      <c r="BH1358" s="72">
        <v>0</v>
      </c>
      <c r="BI1358" s="72">
        <v>0</v>
      </c>
      <c r="BJ1358" s="12">
        <v>0</v>
      </c>
      <c r="BK1358" s="72">
        <v>0</v>
      </c>
      <c r="BL1358" s="72">
        <v>0</v>
      </c>
      <c r="BM1358" s="12">
        <v>0</v>
      </c>
      <c r="BN1358" s="72">
        <v>0</v>
      </c>
      <c r="BO1358" s="72">
        <v>0</v>
      </c>
      <c r="BP1358" s="12">
        <v>0</v>
      </c>
      <c r="BQ1358" s="72">
        <v>0</v>
      </c>
      <c r="BR1358" s="72">
        <v>0</v>
      </c>
      <c r="BS1358" s="12">
        <v>0</v>
      </c>
      <c r="BT1358" s="72">
        <v>0</v>
      </c>
      <c r="BU1358" s="72">
        <v>0</v>
      </c>
      <c r="BV1358" s="12">
        <v>0</v>
      </c>
      <c r="BW1358" s="72">
        <v>0</v>
      </c>
      <c r="BX1358" s="72">
        <v>0</v>
      </c>
      <c r="BY1358" s="13"/>
      <c r="BZ1358" s="13"/>
    </row>
    <row r="1359" spans="1:78" ht="12.75" customHeight="1">
      <c r="A1359" s="122" t="s">
        <v>44</v>
      </c>
      <c r="B1359" s="71" t="s">
        <v>75</v>
      </c>
      <c r="C1359" s="71" t="s">
        <v>26</v>
      </c>
      <c r="D1359" s="34">
        <v>42064</v>
      </c>
      <c r="E1359" s="12">
        <v>0</v>
      </c>
      <c r="F1359" s="72">
        <v>0</v>
      </c>
      <c r="G1359" s="72">
        <v>0</v>
      </c>
      <c r="H1359" s="12">
        <v>0</v>
      </c>
      <c r="I1359" s="72">
        <v>0</v>
      </c>
      <c r="J1359" s="72">
        <v>0</v>
      </c>
      <c r="K1359" s="12">
        <v>0</v>
      </c>
      <c r="L1359" s="72">
        <v>0</v>
      </c>
      <c r="M1359" s="72">
        <v>0</v>
      </c>
      <c r="N1359" s="12">
        <v>0</v>
      </c>
      <c r="O1359" s="72">
        <v>0</v>
      </c>
      <c r="P1359" s="72">
        <v>0</v>
      </c>
      <c r="Q1359" s="12">
        <v>0</v>
      </c>
      <c r="R1359" s="72">
        <v>0</v>
      </c>
      <c r="S1359" s="72">
        <v>0</v>
      </c>
      <c r="T1359" s="12">
        <v>0</v>
      </c>
      <c r="U1359" s="72">
        <v>0</v>
      </c>
      <c r="V1359" s="72">
        <v>0</v>
      </c>
      <c r="W1359" s="12">
        <v>0</v>
      </c>
      <c r="X1359" s="72">
        <v>0</v>
      </c>
      <c r="Y1359" s="72">
        <v>0</v>
      </c>
      <c r="Z1359" s="12">
        <v>0</v>
      </c>
      <c r="AA1359" s="72">
        <v>0</v>
      </c>
      <c r="AB1359" s="72">
        <v>0</v>
      </c>
      <c r="AC1359" s="12">
        <v>0</v>
      </c>
      <c r="AD1359" s="72">
        <v>0</v>
      </c>
      <c r="AE1359" s="72">
        <v>0</v>
      </c>
      <c r="AF1359" s="12">
        <v>0</v>
      </c>
      <c r="AG1359" s="72">
        <v>0</v>
      </c>
      <c r="AH1359" s="72">
        <v>0</v>
      </c>
      <c r="AI1359" s="12">
        <v>0</v>
      </c>
      <c r="AJ1359" s="72">
        <v>0</v>
      </c>
      <c r="AK1359" s="72">
        <v>0</v>
      </c>
      <c r="AL1359" s="12">
        <v>0</v>
      </c>
      <c r="AM1359" s="72">
        <v>0</v>
      </c>
      <c r="AN1359" s="72">
        <v>0</v>
      </c>
      <c r="AO1359" s="12">
        <v>0</v>
      </c>
      <c r="AP1359" s="72">
        <v>0</v>
      </c>
      <c r="AQ1359" s="72">
        <v>0</v>
      </c>
      <c r="AR1359" s="12">
        <v>0</v>
      </c>
      <c r="AS1359" s="72">
        <v>0</v>
      </c>
      <c r="AT1359" s="72">
        <v>0</v>
      </c>
      <c r="AU1359" s="12">
        <v>0</v>
      </c>
      <c r="AV1359" s="72">
        <v>0</v>
      </c>
      <c r="AW1359" s="72">
        <v>0</v>
      </c>
      <c r="AX1359" s="12">
        <v>0</v>
      </c>
      <c r="AY1359" s="72">
        <v>0</v>
      </c>
      <c r="AZ1359" s="72">
        <v>0</v>
      </c>
      <c r="BA1359" s="12">
        <v>0</v>
      </c>
      <c r="BB1359" s="72">
        <v>0</v>
      </c>
      <c r="BC1359" s="72">
        <v>0</v>
      </c>
      <c r="BD1359" s="12">
        <v>0</v>
      </c>
      <c r="BE1359" s="72">
        <v>0</v>
      </c>
      <c r="BF1359" s="72">
        <v>0</v>
      </c>
      <c r="BG1359" s="12">
        <v>0</v>
      </c>
      <c r="BH1359" s="72">
        <v>0</v>
      </c>
      <c r="BI1359" s="72">
        <v>0</v>
      </c>
      <c r="BJ1359" s="12">
        <v>0</v>
      </c>
      <c r="BK1359" s="72">
        <v>0</v>
      </c>
      <c r="BL1359" s="72">
        <v>0</v>
      </c>
      <c r="BM1359" s="12">
        <v>0</v>
      </c>
      <c r="BN1359" s="72">
        <v>0</v>
      </c>
      <c r="BO1359" s="72">
        <v>0</v>
      </c>
      <c r="BP1359" s="12">
        <v>0</v>
      </c>
      <c r="BQ1359" s="72">
        <v>0</v>
      </c>
      <c r="BR1359" s="72">
        <v>0</v>
      </c>
      <c r="BS1359" s="12">
        <v>0</v>
      </c>
      <c r="BT1359" s="72">
        <v>0</v>
      </c>
      <c r="BU1359" s="72">
        <v>0</v>
      </c>
      <c r="BV1359" s="12">
        <v>0</v>
      </c>
      <c r="BW1359" s="72">
        <v>0</v>
      </c>
      <c r="BX1359" s="72">
        <v>0</v>
      </c>
      <c r="BY1359" s="13"/>
      <c r="BZ1359" s="13"/>
    </row>
    <row r="1360" spans="1:78" ht="12.75" customHeight="1">
      <c r="A1360" s="122" t="s">
        <v>44</v>
      </c>
      <c r="B1360" s="71" t="s">
        <v>75</v>
      </c>
      <c r="C1360" s="71" t="s">
        <v>26</v>
      </c>
      <c r="D1360" s="34">
        <v>42156</v>
      </c>
      <c r="E1360" s="12">
        <v>0</v>
      </c>
      <c r="F1360" s="72">
        <v>0</v>
      </c>
      <c r="G1360" s="72">
        <v>0</v>
      </c>
      <c r="H1360" s="12">
        <v>0</v>
      </c>
      <c r="I1360" s="72">
        <v>0</v>
      </c>
      <c r="J1360" s="72">
        <v>0</v>
      </c>
      <c r="K1360" s="12">
        <v>0</v>
      </c>
      <c r="L1360" s="72">
        <v>0</v>
      </c>
      <c r="M1360" s="72">
        <v>0</v>
      </c>
      <c r="N1360" s="12">
        <v>0</v>
      </c>
      <c r="O1360" s="72">
        <v>0</v>
      </c>
      <c r="P1360" s="72">
        <v>0</v>
      </c>
      <c r="Q1360" s="12">
        <v>0</v>
      </c>
      <c r="R1360" s="72">
        <v>0</v>
      </c>
      <c r="S1360" s="72">
        <v>0</v>
      </c>
      <c r="T1360" s="12">
        <v>0</v>
      </c>
      <c r="U1360" s="72">
        <v>0</v>
      </c>
      <c r="V1360" s="72">
        <v>0</v>
      </c>
      <c r="W1360" s="12">
        <v>0</v>
      </c>
      <c r="X1360" s="72">
        <v>0</v>
      </c>
      <c r="Y1360" s="72">
        <v>0</v>
      </c>
      <c r="Z1360" s="12">
        <v>0</v>
      </c>
      <c r="AA1360" s="72">
        <v>0</v>
      </c>
      <c r="AB1360" s="72">
        <v>0</v>
      </c>
      <c r="AC1360" s="12">
        <v>0</v>
      </c>
      <c r="AD1360" s="72">
        <v>0</v>
      </c>
      <c r="AE1360" s="72">
        <v>0</v>
      </c>
      <c r="AF1360" s="12">
        <v>0</v>
      </c>
      <c r="AG1360" s="72">
        <v>0</v>
      </c>
      <c r="AH1360" s="72">
        <v>0</v>
      </c>
      <c r="AI1360" s="12">
        <v>0</v>
      </c>
      <c r="AJ1360" s="72">
        <v>0</v>
      </c>
      <c r="AK1360" s="72">
        <v>0</v>
      </c>
      <c r="AL1360" s="12">
        <v>0</v>
      </c>
      <c r="AM1360" s="72">
        <v>0</v>
      </c>
      <c r="AN1360" s="72">
        <v>0</v>
      </c>
      <c r="AO1360" s="12">
        <v>0</v>
      </c>
      <c r="AP1360" s="72">
        <v>0</v>
      </c>
      <c r="AQ1360" s="72">
        <v>0</v>
      </c>
      <c r="AR1360" s="12">
        <v>0</v>
      </c>
      <c r="AS1360" s="72">
        <v>0</v>
      </c>
      <c r="AT1360" s="72">
        <v>0</v>
      </c>
      <c r="AU1360" s="12">
        <v>0</v>
      </c>
      <c r="AV1360" s="72">
        <v>0</v>
      </c>
      <c r="AW1360" s="72">
        <v>0</v>
      </c>
      <c r="AX1360" s="12">
        <v>0</v>
      </c>
      <c r="AY1360" s="72">
        <v>0</v>
      </c>
      <c r="AZ1360" s="72">
        <v>0</v>
      </c>
      <c r="BA1360" s="12">
        <v>0</v>
      </c>
      <c r="BB1360" s="72">
        <v>0</v>
      </c>
      <c r="BC1360" s="72">
        <v>0</v>
      </c>
      <c r="BD1360" s="12">
        <v>0</v>
      </c>
      <c r="BE1360" s="72">
        <v>0</v>
      </c>
      <c r="BF1360" s="72">
        <v>0</v>
      </c>
      <c r="BG1360" s="12">
        <v>0</v>
      </c>
      <c r="BH1360" s="72">
        <v>0</v>
      </c>
      <c r="BI1360" s="72">
        <v>0</v>
      </c>
      <c r="BJ1360" s="12">
        <v>0</v>
      </c>
      <c r="BK1360" s="72">
        <v>0</v>
      </c>
      <c r="BL1360" s="72">
        <v>0</v>
      </c>
      <c r="BM1360" s="12">
        <v>0</v>
      </c>
      <c r="BN1360" s="72">
        <v>0</v>
      </c>
      <c r="BO1360" s="72">
        <v>0</v>
      </c>
      <c r="BP1360" s="12">
        <v>0</v>
      </c>
      <c r="BQ1360" s="72">
        <v>0</v>
      </c>
      <c r="BR1360" s="72">
        <v>0</v>
      </c>
      <c r="BS1360" s="12">
        <v>0</v>
      </c>
      <c r="BT1360" s="72">
        <v>0</v>
      </c>
      <c r="BU1360" s="72">
        <v>0</v>
      </c>
      <c r="BV1360" s="12">
        <v>0</v>
      </c>
      <c r="BW1360" s="72">
        <v>0</v>
      </c>
      <c r="BX1360" s="72">
        <v>0</v>
      </c>
      <c r="BY1360" s="13"/>
      <c r="BZ1360" s="13"/>
    </row>
    <row r="1361" spans="1:78" ht="12.75" customHeight="1">
      <c r="A1361" s="122" t="s">
        <v>44</v>
      </c>
      <c r="B1361" s="71" t="s">
        <v>75</v>
      </c>
      <c r="C1361" s="71" t="s">
        <v>26</v>
      </c>
      <c r="D1361" s="34">
        <v>42614</v>
      </c>
      <c r="E1361" s="12">
        <v>0</v>
      </c>
      <c r="F1361" s="72">
        <v>0</v>
      </c>
      <c r="G1361" s="72">
        <v>0</v>
      </c>
      <c r="H1361" s="12">
        <v>0</v>
      </c>
      <c r="I1361" s="72">
        <v>0</v>
      </c>
      <c r="J1361" s="72">
        <v>0</v>
      </c>
      <c r="K1361" s="12">
        <v>0</v>
      </c>
      <c r="L1361" s="72">
        <v>0</v>
      </c>
      <c r="M1361" s="72">
        <v>0</v>
      </c>
      <c r="N1361" s="12">
        <v>0</v>
      </c>
      <c r="O1361" s="72">
        <v>0</v>
      </c>
      <c r="P1361" s="72">
        <v>0</v>
      </c>
      <c r="Q1361" s="12">
        <v>0</v>
      </c>
      <c r="R1361" s="72">
        <v>0</v>
      </c>
      <c r="S1361" s="72">
        <v>0</v>
      </c>
      <c r="T1361" s="12">
        <v>0</v>
      </c>
      <c r="U1361" s="72">
        <v>0</v>
      </c>
      <c r="V1361" s="72">
        <v>0</v>
      </c>
      <c r="W1361" s="12">
        <v>0</v>
      </c>
      <c r="X1361" s="72">
        <v>0</v>
      </c>
      <c r="Y1361" s="72">
        <v>0</v>
      </c>
      <c r="Z1361" s="12">
        <v>0</v>
      </c>
      <c r="AA1361" s="72">
        <v>0</v>
      </c>
      <c r="AB1361" s="72">
        <v>0</v>
      </c>
      <c r="AC1361" s="12">
        <v>0</v>
      </c>
      <c r="AD1361" s="72">
        <v>0</v>
      </c>
      <c r="AE1361" s="72">
        <v>0</v>
      </c>
      <c r="AF1361" s="12">
        <v>0</v>
      </c>
      <c r="AG1361" s="72">
        <v>0</v>
      </c>
      <c r="AH1361" s="72">
        <v>0</v>
      </c>
      <c r="AI1361" s="12">
        <v>0</v>
      </c>
      <c r="AJ1361" s="72">
        <v>0</v>
      </c>
      <c r="AK1361" s="72">
        <v>0</v>
      </c>
      <c r="AL1361" s="12">
        <v>0</v>
      </c>
      <c r="AM1361" s="72">
        <v>0</v>
      </c>
      <c r="AN1361" s="72">
        <v>0</v>
      </c>
      <c r="AO1361" s="12">
        <v>0</v>
      </c>
      <c r="AP1361" s="72">
        <v>0</v>
      </c>
      <c r="AQ1361" s="72">
        <v>0</v>
      </c>
      <c r="AR1361" s="12">
        <v>0</v>
      </c>
      <c r="AS1361" s="72">
        <v>0</v>
      </c>
      <c r="AT1361" s="72">
        <v>0</v>
      </c>
      <c r="AU1361" s="12">
        <v>0</v>
      </c>
      <c r="AV1361" s="72">
        <v>0</v>
      </c>
      <c r="AW1361" s="72">
        <v>0</v>
      </c>
      <c r="AX1361" s="12">
        <v>0</v>
      </c>
      <c r="AY1361" s="72">
        <v>0</v>
      </c>
      <c r="AZ1361" s="72">
        <v>0</v>
      </c>
      <c r="BA1361" s="12">
        <v>0</v>
      </c>
      <c r="BB1361" s="72">
        <v>0</v>
      </c>
      <c r="BC1361" s="72">
        <v>0</v>
      </c>
      <c r="BD1361" s="12">
        <v>0</v>
      </c>
      <c r="BE1361" s="72">
        <v>0</v>
      </c>
      <c r="BF1361" s="72">
        <v>0</v>
      </c>
      <c r="BG1361" s="12">
        <v>0</v>
      </c>
      <c r="BH1361" s="72">
        <v>0</v>
      </c>
      <c r="BI1361" s="72">
        <v>0</v>
      </c>
      <c r="BJ1361" s="12">
        <v>0</v>
      </c>
      <c r="BK1361" s="72">
        <v>0</v>
      </c>
      <c r="BL1361" s="72">
        <v>0</v>
      </c>
      <c r="BM1361" s="12">
        <v>0</v>
      </c>
      <c r="BN1361" s="72">
        <v>0</v>
      </c>
      <c r="BO1361" s="72">
        <v>0</v>
      </c>
      <c r="BP1361" s="12">
        <v>0</v>
      </c>
      <c r="BQ1361" s="72">
        <v>0</v>
      </c>
      <c r="BR1361" s="72">
        <v>0</v>
      </c>
      <c r="BS1361" s="12">
        <v>0</v>
      </c>
      <c r="BT1361" s="72">
        <v>0</v>
      </c>
      <c r="BU1361" s="72">
        <v>0</v>
      </c>
      <c r="BV1361" s="12">
        <v>0</v>
      </c>
      <c r="BW1361" s="72">
        <v>0</v>
      </c>
      <c r="BX1361" s="72">
        <v>0</v>
      </c>
      <c r="BY1361" s="13"/>
      <c r="BZ1361" s="13"/>
    </row>
    <row r="1362" spans="1:78" ht="12.75" customHeight="1">
      <c r="A1362" s="122" t="s">
        <v>44</v>
      </c>
      <c r="B1362" s="71" t="s">
        <v>75</v>
      </c>
      <c r="C1362" s="71" t="s">
        <v>26</v>
      </c>
      <c r="D1362" s="34">
        <v>42705</v>
      </c>
      <c r="E1362" s="12">
        <v>0</v>
      </c>
      <c r="F1362" s="72">
        <v>0</v>
      </c>
      <c r="G1362" s="72">
        <v>0</v>
      </c>
      <c r="H1362" s="12">
        <v>0</v>
      </c>
      <c r="I1362" s="72">
        <v>0</v>
      </c>
      <c r="J1362" s="72">
        <v>0</v>
      </c>
      <c r="K1362" s="12">
        <v>0</v>
      </c>
      <c r="L1362" s="72">
        <v>0</v>
      </c>
      <c r="M1362" s="72">
        <v>0</v>
      </c>
      <c r="N1362" s="12">
        <v>0</v>
      </c>
      <c r="O1362" s="72">
        <v>0</v>
      </c>
      <c r="P1362" s="72">
        <v>0</v>
      </c>
      <c r="Q1362" s="12">
        <v>0</v>
      </c>
      <c r="R1362" s="72">
        <v>0</v>
      </c>
      <c r="S1362" s="72">
        <v>0</v>
      </c>
      <c r="T1362" s="12">
        <v>0</v>
      </c>
      <c r="U1362" s="72">
        <v>0</v>
      </c>
      <c r="V1362" s="72">
        <v>0</v>
      </c>
      <c r="W1362" s="12">
        <v>0</v>
      </c>
      <c r="X1362" s="72">
        <v>0</v>
      </c>
      <c r="Y1362" s="72">
        <v>0</v>
      </c>
      <c r="Z1362" s="12">
        <v>0</v>
      </c>
      <c r="AA1362" s="72">
        <v>0</v>
      </c>
      <c r="AB1362" s="72">
        <v>0</v>
      </c>
      <c r="AC1362" s="12">
        <v>0</v>
      </c>
      <c r="AD1362" s="72">
        <v>0</v>
      </c>
      <c r="AE1362" s="72">
        <v>0</v>
      </c>
      <c r="AF1362" s="12">
        <v>0</v>
      </c>
      <c r="AG1362" s="72">
        <v>0</v>
      </c>
      <c r="AH1362" s="72">
        <v>0</v>
      </c>
      <c r="AI1362" s="12">
        <v>0</v>
      </c>
      <c r="AJ1362" s="72">
        <v>0</v>
      </c>
      <c r="AK1362" s="72">
        <v>0</v>
      </c>
      <c r="AL1362" s="12">
        <v>0</v>
      </c>
      <c r="AM1362" s="72">
        <v>0</v>
      </c>
      <c r="AN1362" s="72">
        <v>0</v>
      </c>
      <c r="AO1362" s="12">
        <v>0</v>
      </c>
      <c r="AP1362" s="72">
        <v>0</v>
      </c>
      <c r="AQ1362" s="72">
        <v>0</v>
      </c>
      <c r="AR1362" s="12">
        <v>0</v>
      </c>
      <c r="AS1362" s="72">
        <v>0</v>
      </c>
      <c r="AT1362" s="72">
        <v>0</v>
      </c>
      <c r="AU1362" s="12">
        <v>0</v>
      </c>
      <c r="AV1362" s="72">
        <v>0</v>
      </c>
      <c r="AW1362" s="72">
        <v>0</v>
      </c>
      <c r="AX1362" s="12">
        <v>0</v>
      </c>
      <c r="AY1362" s="72">
        <v>0</v>
      </c>
      <c r="AZ1362" s="72">
        <v>0</v>
      </c>
      <c r="BA1362" s="12">
        <v>0</v>
      </c>
      <c r="BB1362" s="72">
        <v>0</v>
      </c>
      <c r="BC1362" s="72">
        <v>0</v>
      </c>
      <c r="BD1362" s="12">
        <v>0</v>
      </c>
      <c r="BE1362" s="72">
        <v>0</v>
      </c>
      <c r="BF1362" s="72">
        <v>0</v>
      </c>
      <c r="BG1362" s="12">
        <v>0</v>
      </c>
      <c r="BH1362" s="72">
        <v>0</v>
      </c>
      <c r="BI1362" s="72">
        <v>0</v>
      </c>
      <c r="BJ1362" s="12">
        <v>0</v>
      </c>
      <c r="BK1362" s="72">
        <v>0</v>
      </c>
      <c r="BL1362" s="72">
        <v>0</v>
      </c>
      <c r="BM1362" s="12">
        <v>0</v>
      </c>
      <c r="BN1362" s="72">
        <v>0</v>
      </c>
      <c r="BO1362" s="72">
        <v>0</v>
      </c>
      <c r="BP1362" s="12">
        <v>0</v>
      </c>
      <c r="BQ1362" s="72">
        <v>0</v>
      </c>
      <c r="BR1362" s="72">
        <v>0</v>
      </c>
      <c r="BS1362" s="12">
        <v>0</v>
      </c>
      <c r="BT1362" s="72">
        <v>0</v>
      </c>
      <c r="BU1362" s="72">
        <v>0</v>
      </c>
      <c r="BV1362" s="12">
        <v>0</v>
      </c>
      <c r="BW1362" s="72">
        <v>0</v>
      </c>
      <c r="BX1362" s="72">
        <v>0</v>
      </c>
      <c r="BY1362" s="13"/>
      <c r="BZ1362" s="13"/>
    </row>
    <row r="1363" spans="1:78" ht="12.75" customHeight="1">
      <c r="A1363" s="122" t="s">
        <v>44</v>
      </c>
      <c r="B1363" s="71" t="s">
        <v>75</v>
      </c>
      <c r="C1363" s="71" t="s">
        <v>26</v>
      </c>
      <c r="D1363" s="34">
        <v>42795</v>
      </c>
      <c r="E1363" s="12">
        <v>0</v>
      </c>
      <c r="F1363" s="72">
        <v>0</v>
      </c>
      <c r="G1363" s="72">
        <v>0</v>
      </c>
      <c r="H1363" s="12">
        <v>0</v>
      </c>
      <c r="I1363" s="72">
        <v>0</v>
      </c>
      <c r="J1363" s="72">
        <v>0</v>
      </c>
      <c r="K1363" s="12">
        <v>0</v>
      </c>
      <c r="L1363" s="72">
        <v>0</v>
      </c>
      <c r="M1363" s="72">
        <v>0</v>
      </c>
      <c r="N1363" s="12">
        <v>0</v>
      </c>
      <c r="O1363" s="72">
        <v>0</v>
      </c>
      <c r="P1363" s="72">
        <v>0</v>
      </c>
      <c r="Q1363" s="12">
        <v>0</v>
      </c>
      <c r="R1363" s="72">
        <v>0</v>
      </c>
      <c r="S1363" s="72">
        <v>0</v>
      </c>
      <c r="T1363" s="12">
        <v>0</v>
      </c>
      <c r="U1363" s="72">
        <v>0</v>
      </c>
      <c r="V1363" s="72">
        <v>0</v>
      </c>
      <c r="W1363" s="12">
        <v>0</v>
      </c>
      <c r="X1363" s="72">
        <v>0</v>
      </c>
      <c r="Y1363" s="72">
        <v>0</v>
      </c>
      <c r="Z1363" s="12">
        <v>0</v>
      </c>
      <c r="AA1363" s="72">
        <v>0</v>
      </c>
      <c r="AB1363" s="72">
        <v>0</v>
      </c>
      <c r="AC1363" s="12">
        <v>0</v>
      </c>
      <c r="AD1363" s="72">
        <v>0</v>
      </c>
      <c r="AE1363" s="72">
        <v>0</v>
      </c>
      <c r="AF1363" s="12">
        <v>0</v>
      </c>
      <c r="AG1363" s="72">
        <v>0</v>
      </c>
      <c r="AH1363" s="72">
        <v>0</v>
      </c>
      <c r="AI1363" s="12">
        <v>0</v>
      </c>
      <c r="AJ1363" s="72">
        <v>0</v>
      </c>
      <c r="AK1363" s="72">
        <v>0</v>
      </c>
      <c r="AL1363" s="12">
        <v>0</v>
      </c>
      <c r="AM1363" s="72">
        <v>0</v>
      </c>
      <c r="AN1363" s="72">
        <v>0</v>
      </c>
      <c r="AO1363" s="12">
        <v>0</v>
      </c>
      <c r="AP1363" s="72">
        <v>0</v>
      </c>
      <c r="AQ1363" s="72">
        <v>0</v>
      </c>
      <c r="AR1363" s="12">
        <v>0</v>
      </c>
      <c r="AS1363" s="72">
        <v>0</v>
      </c>
      <c r="AT1363" s="72">
        <v>0</v>
      </c>
      <c r="AU1363" s="12">
        <v>0</v>
      </c>
      <c r="AV1363" s="72">
        <v>0</v>
      </c>
      <c r="AW1363" s="72">
        <v>0</v>
      </c>
      <c r="AX1363" s="12">
        <v>0</v>
      </c>
      <c r="AY1363" s="72">
        <v>0</v>
      </c>
      <c r="AZ1363" s="72">
        <v>0</v>
      </c>
      <c r="BA1363" s="12">
        <v>0</v>
      </c>
      <c r="BB1363" s="72">
        <v>0</v>
      </c>
      <c r="BC1363" s="72">
        <v>0</v>
      </c>
      <c r="BD1363" s="12">
        <v>0</v>
      </c>
      <c r="BE1363" s="72">
        <v>0</v>
      </c>
      <c r="BF1363" s="72">
        <v>0</v>
      </c>
      <c r="BG1363" s="12">
        <v>0</v>
      </c>
      <c r="BH1363" s="72">
        <v>0</v>
      </c>
      <c r="BI1363" s="72">
        <v>0</v>
      </c>
      <c r="BJ1363" s="12">
        <v>0</v>
      </c>
      <c r="BK1363" s="72">
        <v>0</v>
      </c>
      <c r="BL1363" s="72">
        <v>0</v>
      </c>
      <c r="BM1363" s="12">
        <v>0</v>
      </c>
      <c r="BN1363" s="72">
        <v>0</v>
      </c>
      <c r="BO1363" s="72">
        <v>0</v>
      </c>
      <c r="BP1363" s="12">
        <v>0</v>
      </c>
      <c r="BQ1363" s="72">
        <v>0</v>
      </c>
      <c r="BR1363" s="72">
        <v>0</v>
      </c>
      <c r="BS1363" s="12">
        <v>0</v>
      </c>
      <c r="BT1363" s="72">
        <v>0</v>
      </c>
      <c r="BU1363" s="72">
        <v>0</v>
      </c>
      <c r="BV1363" s="12">
        <v>0</v>
      </c>
      <c r="BW1363" s="72">
        <v>0</v>
      </c>
      <c r="BX1363" s="72">
        <v>0</v>
      </c>
      <c r="BY1363" s="13"/>
      <c r="BZ1363" s="13"/>
    </row>
    <row r="1364" spans="1:78" ht="12.75" customHeight="1">
      <c r="A1364" s="122" t="s">
        <v>44</v>
      </c>
      <c r="B1364" s="71" t="s">
        <v>75</v>
      </c>
      <c r="C1364" s="71" t="s">
        <v>26</v>
      </c>
      <c r="D1364" s="34">
        <v>42887</v>
      </c>
      <c r="E1364" s="12">
        <v>0</v>
      </c>
      <c r="F1364" s="72">
        <v>0</v>
      </c>
      <c r="G1364" s="72">
        <v>0</v>
      </c>
      <c r="H1364" s="12">
        <v>0</v>
      </c>
      <c r="I1364" s="72">
        <v>0</v>
      </c>
      <c r="J1364" s="72">
        <v>0</v>
      </c>
      <c r="K1364" s="12">
        <v>0</v>
      </c>
      <c r="L1364" s="72">
        <v>0</v>
      </c>
      <c r="M1364" s="72">
        <v>0</v>
      </c>
      <c r="N1364" s="12">
        <v>0</v>
      </c>
      <c r="O1364" s="72">
        <v>0</v>
      </c>
      <c r="P1364" s="72">
        <v>0</v>
      </c>
      <c r="Q1364" s="12">
        <v>0</v>
      </c>
      <c r="R1364" s="72">
        <v>0</v>
      </c>
      <c r="S1364" s="72">
        <v>0</v>
      </c>
      <c r="T1364" s="12">
        <v>0</v>
      </c>
      <c r="U1364" s="72">
        <v>0</v>
      </c>
      <c r="V1364" s="72">
        <v>0</v>
      </c>
      <c r="W1364" s="12">
        <v>0</v>
      </c>
      <c r="X1364" s="72">
        <v>0</v>
      </c>
      <c r="Y1364" s="72">
        <v>0</v>
      </c>
      <c r="Z1364" s="12">
        <v>0</v>
      </c>
      <c r="AA1364" s="72">
        <v>0</v>
      </c>
      <c r="AB1364" s="72">
        <v>0</v>
      </c>
      <c r="AC1364" s="12">
        <v>0</v>
      </c>
      <c r="AD1364" s="72">
        <v>0</v>
      </c>
      <c r="AE1364" s="72">
        <v>0</v>
      </c>
      <c r="AF1364" s="12">
        <v>0</v>
      </c>
      <c r="AG1364" s="72">
        <v>0</v>
      </c>
      <c r="AH1364" s="72">
        <v>0</v>
      </c>
      <c r="AI1364" s="12">
        <v>0</v>
      </c>
      <c r="AJ1364" s="72">
        <v>0</v>
      </c>
      <c r="AK1364" s="72">
        <v>0</v>
      </c>
      <c r="AL1364" s="12">
        <v>0</v>
      </c>
      <c r="AM1364" s="72">
        <v>0</v>
      </c>
      <c r="AN1364" s="72">
        <v>0</v>
      </c>
      <c r="AO1364" s="12">
        <v>0</v>
      </c>
      <c r="AP1364" s="72">
        <v>0</v>
      </c>
      <c r="AQ1364" s="72">
        <v>0</v>
      </c>
      <c r="AR1364" s="12">
        <v>0</v>
      </c>
      <c r="AS1364" s="72">
        <v>0</v>
      </c>
      <c r="AT1364" s="72">
        <v>0</v>
      </c>
      <c r="AU1364" s="12">
        <v>0</v>
      </c>
      <c r="AV1364" s="72">
        <v>0</v>
      </c>
      <c r="AW1364" s="72">
        <v>0</v>
      </c>
      <c r="AX1364" s="12">
        <v>0</v>
      </c>
      <c r="AY1364" s="72">
        <v>0</v>
      </c>
      <c r="AZ1364" s="72">
        <v>0</v>
      </c>
      <c r="BA1364" s="12">
        <v>0</v>
      </c>
      <c r="BB1364" s="72">
        <v>0</v>
      </c>
      <c r="BC1364" s="72">
        <v>0</v>
      </c>
      <c r="BD1364" s="12">
        <v>0</v>
      </c>
      <c r="BE1364" s="72">
        <v>0</v>
      </c>
      <c r="BF1364" s="72">
        <v>0</v>
      </c>
      <c r="BG1364" s="12">
        <v>0</v>
      </c>
      <c r="BH1364" s="72">
        <v>0</v>
      </c>
      <c r="BI1364" s="72">
        <v>0</v>
      </c>
      <c r="BJ1364" s="12">
        <v>0</v>
      </c>
      <c r="BK1364" s="72">
        <v>0</v>
      </c>
      <c r="BL1364" s="72">
        <v>0</v>
      </c>
      <c r="BM1364" s="12">
        <v>0</v>
      </c>
      <c r="BN1364" s="72">
        <v>0</v>
      </c>
      <c r="BO1364" s="72">
        <v>0</v>
      </c>
      <c r="BP1364" s="12">
        <v>0</v>
      </c>
      <c r="BQ1364" s="72">
        <v>0</v>
      </c>
      <c r="BR1364" s="72">
        <v>0</v>
      </c>
      <c r="BS1364" s="12">
        <v>0</v>
      </c>
      <c r="BT1364" s="72">
        <v>0</v>
      </c>
      <c r="BU1364" s="72">
        <v>0</v>
      </c>
      <c r="BV1364" s="12">
        <v>0</v>
      </c>
      <c r="BW1364" s="72">
        <v>0</v>
      </c>
      <c r="BX1364" s="72">
        <v>0</v>
      </c>
      <c r="BY1364" s="13"/>
      <c r="BZ1364" s="13"/>
    </row>
    <row r="1365" spans="1:78" ht="12.75" customHeight="1">
      <c r="A1365" s="122" t="s">
        <v>44</v>
      </c>
      <c r="B1365" s="71" t="s">
        <v>75</v>
      </c>
      <c r="C1365" s="71" t="s">
        <v>26</v>
      </c>
      <c r="D1365" s="34">
        <v>43344</v>
      </c>
      <c r="E1365" s="12">
        <v>0</v>
      </c>
      <c r="F1365" s="72">
        <v>0</v>
      </c>
      <c r="G1365" s="72">
        <v>0</v>
      </c>
      <c r="H1365" s="12">
        <v>0</v>
      </c>
      <c r="I1365" s="72">
        <v>0</v>
      </c>
      <c r="J1365" s="72">
        <v>0</v>
      </c>
      <c r="K1365" s="12">
        <v>0</v>
      </c>
      <c r="L1365" s="72">
        <v>0</v>
      </c>
      <c r="M1365" s="72">
        <v>0</v>
      </c>
      <c r="N1365" s="12">
        <v>0</v>
      </c>
      <c r="O1365" s="72">
        <v>0</v>
      </c>
      <c r="P1365" s="72">
        <v>0</v>
      </c>
      <c r="Q1365" s="12">
        <v>0</v>
      </c>
      <c r="R1365" s="72">
        <v>0</v>
      </c>
      <c r="S1365" s="72">
        <v>0</v>
      </c>
      <c r="T1365" s="12">
        <v>0</v>
      </c>
      <c r="U1365" s="72">
        <v>0</v>
      </c>
      <c r="V1365" s="72">
        <v>0</v>
      </c>
      <c r="W1365" s="12">
        <v>0</v>
      </c>
      <c r="X1365" s="72">
        <v>0</v>
      </c>
      <c r="Y1365" s="72">
        <v>0</v>
      </c>
      <c r="Z1365" s="12">
        <v>0</v>
      </c>
      <c r="AA1365" s="72">
        <v>0</v>
      </c>
      <c r="AB1365" s="72">
        <v>0</v>
      </c>
      <c r="AC1365" s="12">
        <v>0</v>
      </c>
      <c r="AD1365" s="72">
        <v>0</v>
      </c>
      <c r="AE1365" s="72">
        <v>0</v>
      </c>
      <c r="AF1365" s="12">
        <v>0</v>
      </c>
      <c r="AG1365" s="72">
        <v>0</v>
      </c>
      <c r="AH1365" s="72">
        <v>0</v>
      </c>
      <c r="AI1365" s="12">
        <v>0</v>
      </c>
      <c r="AJ1365" s="72">
        <v>0</v>
      </c>
      <c r="AK1365" s="72">
        <v>0</v>
      </c>
      <c r="AL1365" s="12">
        <v>0</v>
      </c>
      <c r="AM1365" s="72">
        <v>0</v>
      </c>
      <c r="AN1365" s="72">
        <v>0</v>
      </c>
      <c r="AO1365" s="12">
        <v>0</v>
      </c>
      <c r="AP1365" s="72">
        <v>0</v>
      </c>
      <c r="AQ1365" s="72">
        <v>0</v>
      </c>
      <c r="AR1365" s="12">
        <v>0</v>
      </c>
      <c r="AS1365" s="72">
        <v>0</v>
      </c>
      <c r="AT1365" s="72">
        <v>0</v>
      </c>
      <c r="AU1365" s="12">
        <v>0</v>
      </c>
      <c r="AV1365" s="72">
        <v>0</v>
      </c>
      <c r="AW1365" s="72">
        <v>0</v>
      </c>
      <c r="AX1365" s="12">
        <v>0</v>
      </c>
      <c r="AY1365" s="72">
        <v>0</v>
      </c>
      <c r="AZ1365" s="72">
        <v>0</v>
      </c>
      <c r="BA1365" s="12">
        <v>0</v>
      </c>
      <c r="BB1365" s="72">
        <v>0</v>
      </c>
      <c r="BC1365" s="72">
        <v>0</v>
      </c>
      <c r="BD1365" s="12">
        <v>0</v>
      </c>
      <c r="BE1365" s="72">
        <v>0</v>
      </c>
      <c r="BF1365" s="72">
        <v>0</v>
      </c>
      <c r="BG1365" s="12">
        <v>0</v>
      </c>
      <c r="BH1365" s="72">
        <v>0</v>
      </c>
      <c r="BI1365" s="72">
        <v>0</v>
      </c>
      <c r="BJ1365" s="12">
        <v>0</v>
      </c>
      <c r="BK1365" s="72">
        <v>0</v>
      </c>
      <c r="BL1365" s="72">
        <v>0</v>
      </c>
      <c r="BM1365" s="12">
        <v>0</v>
      </c>
      <c r="BN1365" s="72">
        <v>0</v>
      </c>
      <c r="BO1365" s="72">
        <v>0</v>
      </c>
      <c r="BP1365" s="12">
        <v>0</v>
      </c>
      <c r="BQ1365" s="72">
        <v>0</v>
      </c>
      <c r="BR1365" s="72">
        <v>0</v>
      </c>
      <c r="BS1365" s="12">
        <v>0</v>
      </c>
      <c r="BT1365" s="72">
        <v>0</v>
      </c>
      <c r="BU1365" s="72">
        <v>0</v>
      </c>
      <c r="BV1365" s="12">
        <v>0</v>
      </c>
      <c r="BW1365" s="72">
        <v>0</v>
      </c>
      <c r="BX1365" s="72">
        <v>0</v>
      </c>
      <c r="BY1365" s="13"/>
      <c r="BZ1365" s="13"/>
    </row>
    <row r="1366" spans="1:78" ht="12.75" customHeight="1">
      <c r="A1366" s="122" t="s">
        <v>44</v>
      </c>
      <c r="B1366" s="71" t="s">
        <v>75</v>
      </c>
      <c r="C1366" s="71" t="s">
        <v>26</v>
      </c>
      <c r="D1366" s="34">
        <v>43435</v>
      </c>
      <c r="E1366" s="12">
        <v>0</v>
      </c>
      <c r="F1366" s="72">
        <v>0</v>
      </c>
      <c r="G1366" s="72">
        <v>0</v>
      </c>
      <c r="H1366" s="12">
        <v>0</v>
      </c>
      <c r="I1366" s="72">
        <v>0</v>
      </c>
      <c r="J1366" s="72">
        <v>0</v>
      </c>
      <c r="K1366" s="12">
        <v>0</v>
      </c>
      <c r="L1366" s="72">
        <v>0</v>
      </c>
      <c r="M1366" s="72">
        <v>0</v>
      </c>
      <c r="N1366" s="12">
        <v>0</v>
      </c>
      <c r="O1366" s="72">
        <v>0</v>
      </c>
      <c r="P1366" s="72">
        <v>0</v>
      </c>
      <c r="Q1366" s="12">
        <v>0</v>
      </c>
      <c r="R1366" s="72">
        <v>0</v>
      </c>
      <c r="S1366" s="72">
        <v>0</v>
      </c>
      <c r="T1366" s="12">
        <v>0</v>
      </c>
      <c r="U1366" s="72">
        <v>0</v>
      </c>
      <c r="V1366" s="72">
        <v>0</v>
      </c>
      <c r="W1366" s="12">
        <v>0</v>
      </c>
      <c r="X1366" s="72">
        <v>0</v>
      </c>
      <c r="Y1366" s="72">
        <v>0</v>
      </c>
      <c r="Z1366" s="12">
        <v>0</v>
      </c>
      <c r="AA1366" s="72">
        <v>0</v>
      </c>
      <c r="AB1366" s="72">
        <v>0</v>
      </c>
      <c r="AC1366" s="12">
        <v>0</v>
      </c>
      <c r="AD1366" s="72">
        <v>0</v>
      </c>
      <c r="AE1366" s="72">
        <v>0</v>
      </c>
      <c r="AF1366" s="12">
        <v>0</v>
      </c>
      <c r="AG1366" s="72">
        <v>0</v>
      </c>
      <c r="AH1366" s="72">
        <v>0</v>
      </c>
      <c r="AI1366" s="12">
        <v>0</v>
      </c>
      <c r="AJ1366" s="72">
        <v>0</v>
      </c>
      <c r="AK1366" s="72">
        <v>0</v>
      </c>
      <c r="AL1366" s="12">
        <v>0</v>
      </c>
      <c r="AM1366" s="72">
        <v>0</v>
      </c>
      <c r="AN1366" s="72">
        <v>0</v>
      </c>
      <c r="AO1366" s="12">
        <v>0</v>
      </c>
      <c r="AP1366" s="72">
        <v>0</v>
      </c>
      <c r="AQ1366" s="72">
        <v>0</v>
      </c>
      <c r="AR1366" s="12">
        <v>0</v>
      </c>
      <c r="AS1366" s="72">
        <v>0</v>
      </c>
      <c r="AT1366" s="72">
        <v>0</v>
      </c>
      <c r="AU1366" s="12">
        <v>0</v>
      </c>
      <c r="AV1366" s="72">
        <v>0</v>
      </c>
      <c r="AW1366" s="72">
        <v>0</v>
      </c>
      <c r="AX1366" s="12">
        <v>0</v>
      </c>
      <c r="AY1366" s="72">
        <v>0</v>
      </c>
      <c r="AZ1366" s="72">
        <v>0</v>
      </c>
      <c r="BA1366" s="12">
        <v>0</v>
      </c>
      <c r="BB1366" s="72">
        <v>0</v>
      </c>
      <c r="BC1366" s="72">
        <v>0</v>
      </c>
      <c r="BD1366" s="12">
        <v>0</v>
      </c>
      <c r="BE1366" s="72">
        <v>0</v>
      </c>
      <c r="BF1366" s="72">
        <v>0</v>
      </c>
      <c r="BG1366" s="12">
        <v>0</v>
      </c>
      <c r="BH1366" s="72">
        <v>0</v>
      </c>
      <c r="BI1366" s="72">
        <v>0</v>
      </c>
      <c r="BJ1366" s="12">
        <v>0</v>
      </c>
      <c r="BK1366" s="72">
        <v>0</v>
      </c>
      <c r="BL1366" s="72">
        <v>0</v>
      </c>
      <c r="BM1366" s="12">
        <v>0</v>
      </c>
      <c r="BN1366" s="72">
        <v>0</v>
      </c>
      <c r="BO1366" s="72">
        <v>0</v>
      </c>
      <c r="BP1366" s="12">
        <v>0</v>
      </c>
      <c r="BQ1366" s="72">
        <v>0</v>
      </c>
      <c r="BR1366" s="72">
        <v>0</v>
      </c>
      <c r="BS1366" s="12">
        <v>0</v>
      </c>
      <c r="BT1366" s="72">
        <v>0</v>
      </c>
      <c r="BU1366" s="72">
        <v>0</v>
      </c>
      <c r="BV1366" s="12">
        <v>0</v>
      </c>
      <c r="BW1366" s="72">
        <v>0</v>
      </c>
      <c r="BX1366" s="72">
        <v>0</v>
      </c>
      <c r="BY1366" s="13"/>
      <c r="BZ1366" s="13"/>
    </row>
    <row r="1367" spans="1:78" ht="12.75" customHeight="1">
      <c r="A1367" s="122" t="s">
        <v>44</v>
      </c>
      <c r="B1367" s="71" t="s">
        <v>75</v>
      </c>
      <c r="C1367" s="71" t="s">
        <v>26</v>
      </c>
      <c r="D1367" s="34">
        <v>43525</v>
      </c>
      <c r="E1367" s="12">
        <v>0</v>
      </c>
      <c r="F1367" s="72">
        <v>0</v>
      </c>
      <c r="G1367" s="72">
        <v>0</v>
      </c>
      <c r="H1367" s="12">
        <v>0</v>
      </c>
      <c r="I1367" s="72">
        <v>0</v>
      </c>
      <c r="J1367" s="72">
        <v>0</v>
      </c>
      <c r="K1367" s="12">
        <v>0</v>
      </c>
      <c r="L1367" s="72">
        <v>0</v>
      </c>
      <c r="M1367" s="72">
        <v>0</v>
      </c>
      <c r="N1367" s="12">
        <v>0</v>
      </c>
      <c r="O1367" s="72">
        <v>0</v>
      </c>
      <c r="P1367" s="72">
        <v>0</v>
      </c>
      <c r="Q1367" s="12">
        <v>0</v>
      </c>
      <c r="R1367" s="72">
        <v>0</v>
      </c>
      <c r="S1367" s="72">
        <v>0</v>
      </c>
      <c r="T1367" s="12">
        <v>0</v>
      </c>
      <c r="U1367" s="72">
        <v>0</v>
      </c>
      <c r="V1367" s="72">
        <v>0</v>
      </c>
      <c r="W1367" s="12">
        <v>0</v>
      </c>
      <c r="X1367" s="72">
        <v>0</v>
      </c>
      <c r="Y1367" s="72">
        <v>0</v>
      </c>
      <c r="Z1367" s="12">
        <v>0</v>
      </c>
      <c r="AA1367" s="72">
        <v>0</v>
      </c>
      <c r="AB1367" s="72">
        <v>0</v>
      </c>
      <c r="AC1367" s="12">
        <v>0</v>
      </c>
      <c r="AD1367" s="72">
        <v>0</v>
      </c>
      <c r="AE1367" s="72">
        <v>0</v>
      </c>
      <c r="AF1367" s="12">
        <v>0</v>
      </c>
      <c r="AG1367" s="72">
        <v>0</v>
      </c>
      <c r="AH1367" s="72">
        <v>0</v>
      </c>
      <c r="AI1367" s="12">
        <v>0</v>
      </c>
      <c r="AJ1367" s="72">
        <v>0</v>
      </c>
      <c r="AK1367" s="72">
        <v>0</v>
      </c>
      <c r="AL1367" s="12">
        <v>0</v>
      </c>
      <c r="AM1367" s="72">
        <v>0</v>
      </c>
      <c r="AN1367" s="72">
        <v>0</v>
      </c>
      <c r="AO1367" s="12">
        <v>0</v>
      </c>
      <c r="AP1367" s="72">
        <v>0</v>
      </c>
      <c r="AQ1367" s="72">
        <v>0</v>
      </c>
      <c r="AR1367" s="12">
        <v>0</v>
      </c>
      <c r="AS1367" s="72">
        <v>0</v>
      </c>
      <c r="AT1367" s="72">
        <v>0</v>
      </c>
      <c r="AU1367" s="12">
        <v>0</v>
      </c>
      <c r="AV1367" s="72">
        <v>0</v>
      </c>
      <c r="AW1367" s="72">
        <v>0</v>
      </c>
      <c r="AX1367" s="12">
        <v>0</v>
      </c>
      <c r="AY1367" s="72">
        <v>0</v>
      </c>
      <c r="AZ1367" s="72">
        <v>0</v>
      </c>
      <c r="BA1367" s="12">
        <v>0</v>
      </c>
      <c r="BB1367" s="72">
        <v>0</v>
      </c>
      <c r="BC1367" s="72">
        <v>0</v>
      </c>
      <c r="BD1367" s="12">
        <v>0</v>
      </c>
      <c r="BE1367" s="72">
        <v>0</v>
      </c>
      <c r="BF1367" s="72">
        <v>0</v>
      </c>
      <c r="BG1367" s="12">
        <v>0</v>
      </c>
      <c r="BH1367" s="72">
        <v>0</v>
      </c>
      <c r="BI1367" s="72">
        <v>0</v>
      </c>
      <c r="BJ1367" s="12">
        <v>0</v>
      </c>
      <c r="BK1367" s="72">
        <v>0</v>
      </c>
      <c r="BL1367" s="72">
        <v>0</v>
      </c>
      <c r="BM1367" s="12">
        <v>0</v>
      </c>
      <c r="BN1367" s="72">
        <v>0</v>
      </c>
      <c r="BO1367" s="72">
        <v>0</v>
      </c>
      <c r="BP1367" s="12">
        <v>0</v>
      </c>
      <c r="BQ1367" s="72">
        <v>0</v>
      </c>
      <c r="BR1367" s="72">
        <v>0</v>
      </c>
      <c r="BS1367" s="12">
        <v>0</v>
      </c>
      <c r="BT1367" s="72">
        <v>0</v>
      </c>
      <c r="BU1367" s="72">
        <v>0</v>
      </c>
      <c r="BV1367" s="12">
        <v>0</v>
      </c>
      <c r="BW1367" s="72">
        <v>0</v>
      </c>
      <c r="BX1367" s="72">
        <v>0</v>
      </c>
      <c r="BY1367" s="13"/>
      <c r="BZ1367" s="13"/>
    </row>
    <row r="1368" spans="1:78" ht="12.75" customHeight="1">
      <c r="A1368" s="122" t="s">
        <v>44</v>
      </c>
      <c r="B1368" s="71" t="s">
        <v>75</v>
      </c>
      <c r="C1368" s="71" t="s">
        <v>26</v>
      </c>
      <c r="D1368" s="34">
        <v>43617</v>
      </c>
      <c r="E1368" s="12">
        <v>0</v>
      </c>
      <c r="F1368" s="72">
        <v>0</v>
      </c>
      <c r="G1368" s="72">
        <v>0</v>
      </c>
      <c r="H1368" s="12">
        <v>0</v>
      </c>
      <c r="I1368" s="72">
        <v>0</v>
      </c>
      <c r="J1368" s="72">
        <v>0</v>
      </c>
      <c r="K1368" s="12">
        <v>0</v>
      </c>
      <c r="L1368" s="72">
        <v>0</v>
      </c>
      <c r="M1368" s="72">
        <v>0</v>
      </c>
      <c r="N1368" s="12">
        <v>0</v>
      </c>
      <c r="O1368" s="72">
        <v>0</v>
      </c>
      <c r="P1368" s="72">
        <v>0</v>
      </c>
      <c r="Q1368" s="12">
        <v>0</v>
      </c>
      <c r="R1368" s="72">
        <v>0</v>
      </c>
      <c r="S1368" s="72">
        <v>0</v>
      </c>
      <c r="T1368" s="12">
        <v>0</v>
      </c>
      <c r="U1368" s="72">
        <v>0</v>
      </c>
      <c r="V1368" s="72">
        <v>0</v>
      </c>
      <c r="W1368" s="12">
        <v>0</v>
      </c>
      <c r="X1368" s="72">
        <v>0</v>
      </c>
      <c r="Y1368" s="72">
        <v>0</v>
      </c>
      <c r="Z1368" s="12">
        <v>0</v>
      </c>
      <c r="AA1368" s="72">
        <v>0</v>
      </c>
      <c r="AB1368" s="72">
        <v>0</v>
      </c>
      <c r="AC1368" s="12">
        <v>0</v>
      </c>
      <c r="AD1368" s="72">
        <v>0</v>
      </c>
      <c r="AE1368" s="72">
        <v>0</v>
      </c>
      <c r="AF1368" s="12">
        <v>0</v>
      </c>
      <c r="AG1368" s="72">
        <v>0</v>
      </c>
      <c r="AH1368" s="72">
        <v>0</v>
      </c>
      <c r="AI1368" s="12">
        <v>0</v>
      </c>
      <c r="AJ1368" s="72">
        <v>0</v>
      </c>
      <c r="AK1368" s="72">
        <v>0</v>
      </c>
      <c r="AL1368" s="12">
        <v>0</v>
      </c>
      <c r="AM1368" s="72">
        <v>0</v>
      </c>
      <c r="AN1368" s="72">
        <v>0</v>
      </c>
      <c r="AO1368" s="12">
        <v>0</v>
      </c>
      <c r="AP1368" s="72">
        <v>0</v>
      </c>
      <c r="AQ1368" s="72">
        <v>0</v>
      </c>
      <c r="AR1368" s="12">
        <v>0</v>
      </c>
      <c r="AS1368" s="72">
        <v>0</v>
      </c>
      <c r="AT1368" s="72">
        <v>0</v>
      </c>
      <c r="AU1368" s="12">
        <v>0</v>
      </c>
      <c r="AV1368" s="72">
        <v>0</v>
      </c>
      <c r="AW1368" s="72">
        <v>0</v>
      </c>
      <c r="AX1368" s="12">
        <v>0</v>
      </c>
      <c r="AY1368" s="72">
        <v>0</v>
      </c>
      <c r="AZ1368" s="72">
        <v>0</v>
      </c>
      <c r="BA1368" s="12">
        <v>0</v>
      </c>
      <c r="BB1368" s="72">
        <v>0</v>
      </c>
      <c r="BC1368" s="72">
        <v>0</v>
      </c>
      <c r="BD1368" s="12">
        <v>0</v>
      </c>
      <c r="BE1368" s="72">
        <v>0</v>
      </c>
      <c r="BF1368" s="72">
        <v>0</v>
      </c>
      <c r="BG1368" s="12">
        <v>0</v>
      </c>
      <c r="BH1368" s="72">
        <v>0</v>
      </c>
      <c r="BI1368" s="72">
        <v>0</v>
      </c>
      <c r="BJ1368" s="12">
        <v>0</v>
      </c>
      <c r="BK1368" s="72">
        <v>0</v>
      </c>
      <c r="BL1368" s="72">
        <v>0</v>
      </c>
      <c r="BM1368" s="12">
        <v>0</v>
      </c>
      <c r="BN1368" s="72">
        <v>0</v>
      </c>
      <c r="BO1368" s="72">
        <v>0</v>
      </c>
      <c r="BP1368" s="12">
        <v>0</v>
      </c>
      <c r="BQ1368" s="72">
        <v>0</v>
      </c>
      <c r="BR1368" s="72">
        <v>0</v>
      </c>
      <c r="BS1368" s="12">
        <v>0</v>
      </c>
      <c r="BT1368" s="72">
        <v>0</v>
      </c>
      <c r="BU1368" s="72">
        <v>0</v>
      </c>
      <c r="BV1368" s="12">
        <v>0</v>
      </c>
      <c r="BW1368" s="72">
        <v>0</v>
      </c>
      <c r="BX1368" s="72">
        <v>0</v>
      </c>
      <c r="BY1368" s="13"/>
      <c r="BZ1368" s="13"/>
    </row>
    <row r="1369" spans="1:78" ht="12.75" customHeight="1">
      <c r="A1369" s="122" t="s">
        <v>44</v>
      </c>
      <c r="B1369" s="71" t="s">
        <v>75</v>
      </c>
      <c r="C1369" s="71" t="s">
        <v>26</v>
      </c>
      <c r="D1369" s="34">
        <v>44075</v>
      </c>
      <c r="E1369" s="12">
        <v>0</v>
      </c>
      <c r="F1369" s="72">
        <v>0</v>
      </c>
      <c r="G1369" s="72">
        <v>0</v>
      </c>
      <c r="H1369" s="12">
        <v>0</v>
      </c>
      <c r="I1369" s="72">
        <v>0</v>
      </c>
      <c r="J1369" s="72">
        <v>0</v>
      </c>
      <c r="K1369" s="12">
        <v>0</v>
      </c>
      <c r="L1369" s="72">
        <v>0</v>
      </c>
      <c r="M1369" s="72">
        <v>0</v>
      </c>
      <c r="N1369" s="12">
        <v>0</v>
      </c>
      <c r="O1369" s="72">
        <v>0</v>
      </c>
      <c r="P1369" s="72">
        <v>0</v>
      </c>
      <c r="Q1369" s="12">
        <v>0</v>
      </c>
      <c r="R1369" s="72">
        <v>0</v>
      </c>
      <c r="S1369" s="72">
        <v>0</v>
      </c>
      <c r="T1369" s="12">
        <v>0</v>
      </c>
      <c r="U1369" s="72">
        <v>0</v>
      </c>
      <c r="V1369" s="72">
        <v>0</v>
      </c>
      <c r="W1369" s="12">
        <v>0</v>
      </c>
      <c r="X1369" s="72">
        <v>0</v>
      </c>
      <c r="Y1369" s="72">
        <v>0</v>
      </c>
      <c r="Z1369" s="12">
        <v>0</v>
      </c>
      <c r="AA1369" s="72">
        <v>0</v>
      </c>
      <c r="AB1369" s="72">
        <v>0</v>
      </c>
      <c r="AC1369" s="12">
        <v>0</v>
      </c>
      <c r="AD1369" s="72">
        <v>0</v>
      </c>
      <c r="AE1369" s="72">
        <v>0</v>
      </c>
      <c r="AF1369" s="12">
        <v>0</v>
      </c>
      <c r="AG1369" s="72">
        <v>0</v>
      </c>
      <c r="AH1369" s="72">
        <v>0</v>
      </c>
      <c r="AI1369" s="12">
        <v>0</v>
      </c>
      <c r="AJ1369" s="72">
        <v>0</v>
      </c>
      <c r="AK1369" s="72">
        <v>0</v>
      </c>
      <c r="AL1369" s="12">
        <v>0</v>
      </c>
      <c r="AM1369" s="72">
        <v>0</v>
      </c>
      <c r="AN1369" s="72">
        <v>0</v>
      </c>
      <c r="AO1369" s="12">
        <v>0</v>
      </c>
      <c r="AP1369" s="72">
        <v>0</v>
      </c>
      <c r="AQ1369" s="72">
        <v>0</v>
      </c>
      <c r="AR1369" s="12">
        <v>0</v>
      </c>
      <c r="AS1369" s="72">
        <v>0</v>
      </c>
      <c r="AT1369" s="72">
        <v>0</v>
      </c>
      <c r="AU1369" s="12">
        <v>0</v>
      </c>
      <c r="AV1369" s="72">
        <v>0</v>
      </c>
      <c r="AW1369" s="72">
        <v>0</v>
      </c>
      <c r="AX1369" s="12">
        <v>0</v>
      </c>
      <c r="AY1369" s="72">
        <v>0</v>
      </c>
      <c r="AZ1369" s="72">
        <v>0</v>
      </c>
      <c r="BA1369" s="12">
        <v>0</v>
      </c>
      <c r="BB1369" s="72">
        <v>0</v>
      </c>
      <c r="BC1369" s="72">
        <v>0</v>
      </c>
      <c r="BD1369" s="12">
        <v>0</v>
      </c>
      <c r="BE1369" s="72">
        <v>0</v>
      </c>
      <c r="BF1369" s="72">
        <v>0</v>
      </c>
      <c r="BG1369" s="12">
        <v>0</v>
      </c>
      <c r="BH1369" s="72">
        <v>0</v>
      </c>
      <c r="BI1369" s="72">
        <v>0</v>
      </c>
      <c r="BJ1369" s="12">
        <v>0</v>
      </c>
      <c r="BK1369" s="72">
        <v>0</v>
      </c>
      <c r="BL1369" s="72">
        <v>0</v>
      </c>
      <c r="BM1369" s="12">
        <v>0</v>
      </c>
      <c r="BN1369" s="72">
        <v>0</v>
      </c>
      <c r="BO1369" s="72">
        <v>0</v>
      </c>
      <c r="BP1369" s="12">
        <v>0</v>
      </c>
      <c r="BQ1369" s="72">
        <v>0</v>
      </c>
      <c r="BR1369" s="72">
        <v>0</v>
      </c>
      <c r="BS1369" s="12">
        <v>0</v>
      </c>
      <c r="BT1369" s="72">
        <v>0</v>
      </c>
      <c r="BU1369" s="72">
        <v>0</v>
      </c>
      <c r="BV1369" s="12">
        <v>0</v>
      </c>
      <c r="BW1369" s="72">
        <v>0</v>
      </c>
      <c r="BX1369" s="72">
        <v>0</v>
      </c>
      <c r="BY1369" s="13"/>
      <c r="BZ1369" s="13"/>
    </row>
    <row r="1370" spans="1:78" ht="12.75" customHeight="1">
      <c r="A1370" s="122" t="s">
        <v>44</v>
      </c>
      <c r="B1370" s="71" t="s">
        <v>75</v>
      </c>
      <c r="C1370" s="71" t="s">
        <v>26</v>
      </c>
      <c r="D1370" s="34">
        <v>44166</v>
      </c>
      <c r="E1370" s="12">
        <v>0</v>
      </c>
      <c r="F1370" s="72">
        <v>0</v>
      </c>
      <c r="G1370" s="72">
        <v>0</v>
      </c>
      <c r="H1370" s="12">
        <v>0</v>
      </c>
      <c r="I1370" s="72">
        <v>0</v>
      </c>
      <c r="J1370" s="72">
        <v>0</v>
      </c>
      <c r="K1370" s="12">
        <v>0</v>
      </c>
      <c r="L1370" s="72">
        <v>0</v>
      </c>
      <c r="M1370" s="72">
        <v>0</v>
      </c>
      <c r="N1370" s="12">
        <v>0</v>
      </c>
      <c r="O1370" s="72">
        <v>0</v>
      </c>
      <c r="P1370" s="72">
        <v>0</v>
      </c>
      <c r="Q1370" s="12">
        <v>0</v>
      </c>
      <c r="R1370" s="72">
        <v>0</v>
      </c>
      <c r="S1370" s="72">
        <v>0</v>
      </c>
      <c r="T1370" s="12">
        <v>0</v>
      </c>
      <c r="U1370" s="72">
        <v>0</v>
      </c>
      <c r="V1370" s="72">
        <v>0</v>
      </c>
      <c r="W1370" s="12">
        <v>0</v>
      </c>
      <c r="X1370" s="72">
        <v>0</v>
      </c>
      <c r="Y1370" s="72">
        <v>0</v>
      </c>
      <c r="Z1370" s="12">
        <v>0</v>
      </c>
      <c r="AA1370" s="72">
        <v>0</v>
      </c>
      <c r="AB1370" s="72">
        <v>0</v>
      </c>
      <c r="AC1370" s="12">
        <v>0</v>
      </c>
      <c r="AD1370" s="72">
        <v>0</v>
      </c>
      <c r="AE1370" s="72">
        <v>0</v>
      </c>
      <c r="AF1370" s="12">
        <v>0</v>
      </c>
      <c r="AG1370" s="72">
        <v>0</v>
      </c>
      <c r="AH1370" s="72">
        <v>0</v>
      </c>
      <c r="AI1370" s="12">
        <v>0</v>
      </c>
      <c r="AJ1370" s="72">
        <v>0</v>
      </c>
      <c r="AK1370" s="72">
        <v>0</v>
      </c>
      <c r="AL1370" s="12">
        <v>0</v>
      </c>
      <c r="AM1370" s="72">
        <v>0</v>
      </c>
      <c r="AN1370" s="72">
        <v>0</v>
      </c>
      <c r="AO1370" s="12">
        <v>0</v>
      </c>
      <c r="AP1370" s="72">
        <v>0</v>
      </c>
      <c r="AQ1370" s="72">
        <v>0</v>
      </c>
      <c r="AR1370" s="12">
        <v>0</v>
      </c>
      <c r="AS1370" s="72">
        <v>0</v>
      </c>
      <c r="AT1370" s="72">
        <v>0</v>
      </c>
      <c r="AU1370" s="12">
        <v>0</v>
      </c>
      <c r="AV1370" s="72">
        <v>0</v>
      </c>
      <c r="AW1370" s="72">
        <v>0</v>
      </c>
      <c r="AX1370" s="12">
        <v>0</v>
      </c>
      <c r="AY1370" s="72">
        <v>0</v>
      </c>
      <c r="AZ1370" s="72">
        <v>0</v>
      </c>
      <c r="BA1370" s="12">
        <v>0</v>
      </c>
      <c r="BB1370" s="72">
        <v>0</v>
      </c>
      <c r="BC1370" s="72">
        <v>0</v>
      </c>
      <c r="BD1370" s="12">
        <v>0</v>
      </c>
      <c r="BE1370" s="72">
        <v>0</v>
      </c>
      <c r="BF1370" s="72">
        <v>0</v>
      </c>
      <c r="BG1370" s="12">
        <v>0</v>
      </c>
      <c r="BH1370" s="72">
        <v>0</v>
      </c>
      <c r="BI1370" s="72">
        <v>0</v>
      </c>
      <c r="BJ1370" s="12">
        <v>0</v>
      </c>
      <c r="BK1370" s="72">
        <v>0</v>
      </c>
      <c r="BL1370" s="72">
        <v>0</v>
      </c>
      <c r="BM1370" s="12">
        <v>0</v>
      </c>
      <c r="BN1370" s="72">
        <v>0</v>
      </c>
      <c r="BO1370" s="72">
        <v>0</v>
      </c>
      <c r="BP1370" s="12">
        <v>0</v>
      </c>
      <c r="BQ1370" s="72">
        <v>0</v>
      </c>
      <c r="BR1370" s="72">
        <v>0</v>
      </c>
      <c r="BS1370" s="12">
        <v>0</v>
      </c>
      <c r="BT1370" s="72">
        <v>0</v>
      </c>
      <c r="BU1370" s="72">
        <v>0</v>
      </c>
      <c r="BV1370" s="12">
        <v>0</v>
      </c>
      <c r="BW1370" s="72">
        <v>0</v>
      </c>
      <c r="BX1370" s="72">
        <v>0</v>
      </c>
      <c r="BY1370" s="13"/>
      <c r="BZ1370" s="13"/>
    </row>
    <row r="1371" spans="1:78" ht="12.75" customHeight="1">
      <c r="A1371" s="122" t="s">
        <v>44</v>
      </c>
      <c r="B1371" s="71" t="s">
        <v>75</v>
      </c>
      <c r="C1371" s="71" t="s">
        <v>26</v>
      </c>
      <c r="D1371" s="34">
        <v>44256</v>
      </c>
      <c r="E1371" s="12">
        <v>0</v>
      </c>
      <c r="F1371" s="72">
        <v>0</v>
      </c>
      <c r="G1371" s="72">
        <v>0</v>
      </c>
      <c r="H1371" s="12">
        <v>0</v>
      </c>
      <c r="I1371" s="72">
        <v>0</v>
      </c>
      <c r="J1371" s="72">
        <v>0</v>
      </c>
      <c r="K1371" s="12">
        <v>0</v>
      </c>
      <c r="L1371" s="72">
        <v>0</v>
      </c>
      <c r="M1371" s="72">
        <v>0</v>
      </c>
      <c r="N1371" s="12">
        <v>0</v>
      </c>
      <c r="O1371" s="72">
        <v>0</v>
      </c>
      <c r="P1371" s="72">
        <v>0</v>
      </c>
      <c r="Q1371" s="12">
        <v>0</v>
      </c>
      <c r="R1371" s="72">
        <v>0</v>
      </c>
      <c r="S1371" s="72">
        <v>0</v>
      </c>
      <c r="T1371" s="12">
        <v>0</v>
      </c>
      <c r="U1371" s="72">
        <v>0</v>
      </c>
      <c r="V1371" s="72">
        <v>0</v>
      </c>
      <c r="W1371" s="12">
        <v>0</v>
      </c>
      <c r="X1371" s="72">
        <v>0</v>
      </c>
      <c r="Y1371" s="72">
        <v>0</v>
      </c>
      <c r="Z1371" s="12">
        <v>0</v>
      </c>
      <c r="AA1371" s="72">
        <v>0</v>
      </c>
      <c r="AB1371" s="72">
        <v>0</v>
      </c>
      <c r="AC1371" s="12">
        <v>0</v>
      </c>
      <c r="AD1371" s="72">
        <v>0</v>
      </c>
      <c r="AE1371" s="72">
        <v>0</v>
      </c>
      <c r="AF1371" s="12">
        <v>0</v>
      </c>
      <c r="AG1371" s="72">
        <v>0</v>
      </c>
      <c r="AH1371" s="72">
        <v>0</v>
      </c>
      <c r="AI1371" s="12">
        <v>0</v>
      </c>
      <c r="AJ1371" s="72">
        <v>0</v>
      </c>
      <c r="AK1371" s="72">
        <v>0</v>
      </c>
      <c r="AL1371" s="12">
        <v>0</v>
      </c>
      <c r="AM1371" s="72">
        <v>0</v>
      </c>
      <c r="AN1371" s="72">
        <v>0</v>
      </c>
      <c r="AO1371" s="12">
        <v>0</v>
      </c>
      <c r="AP1371" s="72">
        <v>0</v>
      </c>
      <c r="AQ1371" s="72">
        <v>0</v>
      </c>
      <c r="AR1371" s="12">
        <v>0</v>
      </c>
      <c r="AS1371" s="72">
        <v>0</v>
      </c>
      <c r="AT1371" s="72">
        <v>0</v>
      </c>
      <c r="AU1371" s="12">
        <v>0</v>
      </c>
      <c r="AV1371" s="72">
        <v>0</v>
      </c>
      <c r="AW1371" s="72">
        <v>0</v>
      </c>
      <c r="AX1371" s="12">
        <v>0</v>
      </c>
      <c r="AY1371" s="72">
        <v>0</v>
      </c>
      <c r="AZ1371" s="72">
        <v>0</v>
      </c>
      <c r="BA1371" s="12">
        <v>0</v>
      </c>
      <c r="BB1371" s="72">
        <v>0</v>
      </c>
      <c r="BC1371" s="72">
        <v>0</v>
      </c>
      <c r="BD1371" s="12">
        <v>0</v>
      </c>
      <c r="BE1371" s="72">
        <v>0</v>
      </c>
      <c r="BF1371" s="72">
        <v>0</v>
      </c>
      <c r="BG1371" s="12">
        <v>0</v>
      </c>
      <c r="BH1371" s="72">
        <v>0</v>
      </c>
      <c r="BI1371" s="72">
        <v>0</v>
      </c>
      <c r="BJ1371" s="12">
        <v>0</v>
      </c>
      <c r="BK1371" s="72">
        <v>0</v>
      </c>
      <c r="BL1371" s="72">
        <v>0</v>
      </c>
      <c r="BM1371" s="12">
        <v>0</v>
      </c>
      <c r="BN1371" s="72">
        <v>0</v>
      </c>
      <c r="BO1371" s="72">
        <v>0</v>
      </c>
      <c r="BP1371" s="12">
        <v>0</v>
      </c>
      <c r="BQ1371" s="72">
        <v>0</v>
      </c>
      <c r="BR1371" s="72">
        <v>0</v>
      </c>
      <c r="BS1371" s="12">
        <v>0</v>
      </c>
      <c r="BT1371" s="72">
        <v>0</v>
      </c>
      <c r="BU1371" s="72">
        <v>0</v>
      </c>
      <c r="BV1371" s="12">
        <v>0</v>
      </c>
      <c r="BW1371" s="72">
        <v>0</v>
      </c>
      <c r="BX1371" s="72">
        <v>0</v>
      </c>
      <c r="BY1371" s="13"/>
      <c r="BZ1371" s="13"/>
    </row>
    <row r="1372" spans="1:78" ht="12.75" customHeight="1">
      <c r="A1372" s="122" t="s">
        <v>44</v>
      </c>
      <c r="B1372" s="71" t="s">
        <v>75</v>
      </c>
      <c r="C1372" s="71" t="s">
        <v>26</v>
      </c>
      <c r="D1372" s="34">
        <v>44348</v>
      </c>
      <c r="E1372" s="12">
        <v>0</v>
      </c>
      <c r="F1372" s="72">
        <v>0</v>
      </c>
      <c r="G1372" s="72">
        <v>0</v>
      </c>
      <c r="H1372" s="12">
        <v>0</v>
      </c>
      <c r="I1372" s="72">
        <v>0</v>
      </c>
      <c r="J1372" s="72">
        <v>0</v>
      </c>
      <c r="K1372" s="12">
        <v>0</v>
      </c>
      <c r="L1372" s="72">
        <v>0</v>
      </c>
      <c r="M1372" s="72">
        <v>0</v>
      </c>
      <c r="N1372" s="12">
        <v>0</v>
      </c>
      <c r="O1372" s="72">
        <v>0</v>
      </c>
      <c r="P1372" s="72">
        <v>0</v>
      </c>
      <c r="Q1372" s="12">
        <v>0</v>
      </c>
      <c r="R1372" s="72">
        <v>0</v>
      </c>
      <c r="S1372" s="72">
        <v>0</v>
      </c>
      <c r="T1372" s="12">
        <v>0</v>
      </c>
      <c r="U1372" s="72">
        <v>0</v>
      </c>
      <c r="V1372" s="72">
        <v>0</v>
      </c>
      <c r="W1372" s="12">
        <v>0</v>
      </c>
      <c r="X1372" s="72">
        <v>0</v>
      </c>
      <c r="Y1372" s="72">
        <v>0</v>
      </c>
      <c r="Z1372" s="12">
        <v>0</v>
      </c>
      <c r="AA1372" s="72">
        <v>0</v>
      </c>
      <c r="AB1372" s="72">
        <v>0</v>
      </c>
      <c r="AC1372" s="12">
        <v>0</v>
      </c>
      <c r="AD1372" s="72">
        <v>0</v>
      </c>
      <c r="AE1372" s="72">
        <v>0</v>
      </c>
      <c r="AF1372" s="12">
        <v>0</v>
      </c>
      <c r="AG1372" s="72">
        <v>0</v>
      </c>
      <c r="AH1372" s="72">
        <v>0</v>
      </c>
      <c r="AI1372" s="12">
        <v>0</v>
      </c>
      <c r="AJ1372" s="72">
        <v>0</v>
      </c>
      <c r="AK1372" s="72">
        <v>0</v>
      </c>
      <c r="AL1372" s="12">
        <v>0</v>
      </c>
      <c r="AM1372" s="72">
        <v>0</v>
      </c>
      <c r="AN1372" s="72">
        <v>0</v>
      </c>
      <c r="AO1372" s="12">
        <v>0</v>
      </c>
      <c r="AP1372" s="72">
        <v>0</v>
      </c>
      <c r="AQ1372" s="72">
        <v>0</v>
      </c>
      <c r="AR1372" s="12">
        <v>0</v>
      </c>
      <c r="AS1372" s="72">
        <v>0</v>
      </c>
      <c r="AT1372" s="72">
        <v>0</v>
      </c>
      <c r="AU1372" s="12">
        <v>0</v>
      </c>
      <c r="AV1372" s="72">
        <v>0</v>
      </c>
      <c r="AW1372" s="72">
        <v>0</v>
      </c>
      <c r="AX1372" s="12">
        <v>0</v>
      </c>
      <c r="AY1372" s="72">
        <v>0</v>
      </c>
      <c r="AZ1372" s="72">
        <v>0</v>
      </c>
      <c r="BA1372" s="12">
        <v>0</v>
      </c>
      <c r="BB1372" s="72">
        <v>0</v>
      </c>
      <c r="BC1372" s="72">
        <v>0</v>
      </c>
      <c r="BD1372" s="12">
        <v>0</v>
      </c>
      <c r="BE1372" s="72">
        <v>0</v>
      </c>
      <c r="BF1372" s="72">
        <v>0</v>
      </c>
      <c r="BG1372" s="12">
        <v>0</v>
      </c>
      <c r="BH1372" s="72">
        <v>0</v>
      </c>
      <c r="BI1372" s="72">
        <v>0</v>
      </c>
      <c r="BJ1372" s="12">
        <v>0</v>
      </c>
      <c r="BK1372" s="72">
        <v>0</v>
      </c>
      <c r="BL1372" s="72">
        <v>0</v>
      </c>
      <c r="BM1372" s="12">
        <v>0</v>
      </c>
      <c r="BN1372" s="72">
        <v>0</v>
      </c>
      <c r="BO1372" s="72">
        <v>0</v>
      </c>
      <c r="BP1372" s="12">
        <v>0</v>
      </c>
      <c r="BQ1372" s="72">
        <v>0</v>
      </c>
      <c r="BR1372" s="72">
        <v>0</v>
      </c>
      <c r="BS1372" s="12">
        <v>0</v>
      </c>
      <c r="BT1372" s="72">
        <v>0</v>
      </c>
      <c r="BU1372" s="72">
        <v>0</v>
      </c>
      <c r="BV1372" s="12">
        <v>0</v>
      </c>
      <c r="BW1372" s="72">
        <v>0</v>
      </c>
      <c r="BX1372" s="72">
        <v>0</v>
      </c>
      <c r="BY1372" s="13"/>
      <c r="BZ1372" s="13"/>
    </row>
    <row r="1373" spans="1:78" ht="12.75" customHeight="1">
      <c r="A1373" s="122" t="s">
        <v>44</v>
      </c>
      <c r="B1373" s="71" t="s">
        <v>75</v>
      </c>
      <c r="C1373" s="71" t="s">
        <v>26</v>
      </c>
      <c r="D1373" s="34">
        <v>44805</v>
      </c>
      <c r="E1373" s="12">
        <v>0</v>
      </c>
      <c r="F1373" s="72">
        <v>0</v>
      </c>
      <c r="G1373" s="72">
        <v>0</v>
      </c>
      <c r="H1373" s="12">
        <v>0</v>
      </c>
      <c r="I1373" s="72">
        <v>0</v>
      </c>
      <c r="J1373" s="72">
        <v>0</v>
      </c>
      <c r="K1373" s="12">
        <v>0</v>
      </c>
      <c r="L1373" s="72">
        <v>0</v>
      </c>
      <c r="M1373" s="72">
        <v>0</v>
      </c>
      <c r="N1373" s="12">
        <v>0</v>
      </c>
      <c r="O1373" s="72">
        <v>0</v>
      </c>
      <c r="P1373" s="72">
        <v>0</v>
      </c>
      <c r="Q1373" s="12">
        <v>0</v>
      </c>
      <c r="R1373" s="72">
        <v>0</v>
      </c>
      <c r="S1373" s="72">
        <v>0</v>
      </c>
      <c r="T1373" s="12">
        <v>0</v>
      </c>
      <c r="U1373" s="72">
        <v>0</v>
      </c>
      <c r="V1373" s="72">
        <v>0</v>
      </c>
      <c r="W1373" s="12">
        <v>0</v>
      </c>
      <c r="X1373" s="72">
        <v>0</v>
      </c>
      <c r="Y1373" s="72">
        <v>0</v>
      </c>
      <c r="Z1373" s="12">
        <v>0</v>
      </c>
      <c r="AA1373" s="72">
        <v>0</v>
      </c>
      <c r="AB1373" s="72">
        <v>0</v>
      </c>
      <c r="AC1373" s="12">
        <v>0</v>
      </c>
      <c r="AD1373" s="72">
        <v>0</v>
      </c>
      <c r="AE1373" s="72">
        <v>0</v>
      </c>
      <c r="AF1373" s="12">
        <v>0</v>
      </c>
      <c r="AG1373" s="72">
        <v>0</v>
      </c>
      <c r="AH1373" s="72">
        <v>0</v>
      </c>
      <c r="AI1373" s="12">
        <v>0</v>
      </c>
      <c r="AJ1373" s="72">
        <v>0</v>
      </c>
      <c r="AK1373" s="72">
        <v>0</v>
      </c>
      <c r="AL1373" s="12">
        <v>0</v>
      </c>
      <c r="AM1373" s="72">
        <v>0</v>
      </c>
      <c r="AN1373" s="72">
        <v>0</v>
      </c>
      <c r="AO1373" s="12">
        <v>0</v>
      </c>
      <c r="AP1373" s="72">
        <v>0</v>
      </c>
      <c r="AQ1373" s="72">
        <v>0</v>
      </c>
      <c r="AR1373" s="12">
        <v>0</v>
      </c>
      <c r="AS1373" s="72">
        <v>0</v>
      </c>
      <c r="AT1373" s="72">
        <v>0</v>
      </c>
      <c r="AU1373" s="12">
        <v>0</v>
      </c>
      <c r="AV1373" s="72">
        <v>0</v>
      </c>
      <c r="AW1373" s="72">
        <v>0</v>
      </c>
      <c r="AX1373" s="12">
        <v>0</v>
      </c>
      <c r="AY1373" s="72">
        <v>0</v>
      </c>
      <c r="AZ1373" s="72">
        <v>0</v>
      </c>
      <c r="BA1373" s="12">
        <v>0</v>
      </c>
      <c r="BB1373" s="72">
        <v>0</v>
      </c>
      <c r="BC1373" s="72">
        <v>0</v>
      </c>
      <c r="BD1373" s="12">
        <v>0</v>
      </c>
      <c r="BE1373" s="72">
        <v>0</v>
      </c>
      <c r="BF1373" s="72">
        <v>0</v>
      </c>
      <c r="BG1373" s="12">
        <v>0</v>
      </c>
      <c r="BH1373" s="72">
        <v>0</v>
      </c>
      <c r="BI1373" s="72">
        <v>0</v>
      </c>
      <c r="BJ1373" s="12">
        <v>0</v>
      </c>
      <c r="BK1373" s="72">
        <v>0</v>
      </c>
      <c r="BL1373" s="72">
        <v>0</v>
      </c>
      <c r="BM1373" s="12">
        <v>0</v>
      </c>
      <c r="BN1373" s="72">
        <v>0</v>
      </c>
      <c r="BO1373" s="72">
        <v>0</v>
      </c>
      <c r="BP1373" s="12">
        <v>0</v>
      </c>
      <c r="BQ1373" s="72">
        <v>0</v>
      </c>
      <c r="BR1373" s="72">
        <v>0</v>
      </c>
      <c r="BS1373" s="12">
        <v>0</v>
      </c>
      <c r="BT1373" s="72">
        <v>0</v>
      </c>
      <c r="BU1373" s="72">
        <v>0</v>
      </c>
      <c r="BV1373" s="12">
        <v>0</v>
      </c>
      <c r="BW1373" s="72">
        <v>0</v>
      </c>
      <c r="BX1373" s="72">
        <v>0</v>
      </c>
      <c r="BY1373" s="13"/>
      <c r="BZ1373" s="13"/>
    </row>
    <row r="1374" spans="1:78" ht="12.75" customHeight="1">
      <c r="A1374" s="122" t="s">
        <v>44</v>
      </c>
      <c r="B1374" s="71" t="s">
        <v>75</v>
      </c>
      <c r="C1374" s="71" t="s">
        <v>26</v>
      </c>
      <c r="D1374" s="34">
        <v>44896</v>
      </c>
      <c r="E1374" s="12">
        <v>0</v>
      </c>
      <c r="F1374" s="72">
        <v>0</v>
      </c>
      <c r="G1374" s="72">
        <v>0</v>
      </c>
      <c r="H1374" s="12">
        <v>0</v>
      </c>
      <c r="I1374" s="72">
        <v>0</v>
      </c>
      <c r="J1374" s="72">
        <v>0</v>
      </c>
      <c r="K1374" s="12">
        <v>0</v>
      </c>
      <c r="L1374" s="72">
        <v>0</v>
      </c>
      <c r="M1374" s="72">
        <v>0</v>
      </c>
      <c r="N1374" s="12">
        <v>0</v>
      </c>
      <c r="O1374" s="72">
        <v>0</v>
      </c>
      <c r="P1374" s="72">
        <v>0</v>
      </c>
      <c r="Q1374" s="12">
        <v>0</v>
      </c>
      <c r="R1374" s="72">
        <v>0</v>
      </c>
      <c r="S1374" s="72">
        <v>0</v>
      </c>
      <c r="T1374" s="12">
        <v>0</v>
      </c>
      <c r="U1374" s="72">
        <v>0</v>
      </c>
      <c r="V1374" s="72">
        <v>0</v>
      </c>
      <c r="W1374" s="12">
        <v>0</v>
      </c>
      <c r="X1374" s="72">
        <v>0</v>
      </c>
      <c r="Y1374" s="72">
        <v>0</v>
      </c>
      <c r="Z1374" s="12">
        <v>0</v>
      </c>
      <c r="AA1374" s="72">
        <v>0</v>
      </c>
      <c r="AB1374" s="72">
        <v>0</v>
      </c>
      <c r="AC1374" s="12">
        <v>0</v>
      </c>
      <c r="AD1374" s="72">
        <v>0</v>
      </c>
      <c r="AE1374" s="72">
        <v>0</v>
      </c>
      <c r="AF1374" s="12">
        <v>0</v>
      </c>
      <c r="AG1374" s="72">
        <v>0</v>
      </c>
      <c r="AH1374" s="72">
        <v>0</v>
      </c>
      <c r="AI1374" s="12">
        <v>0</v>
      </c>
      <c r="AJ1374" s="72">
        <v>0</v>
      </c>
      <c r="AK1374" s="72">
        <v>0</v>
      </c>
      <c r="AL1374" s="12">
        <v>0</v>
      </c>
      <c r="AM1374" s="72">
        <v>0</v>
      </c>
      <c r="AN1374" s="72">
        <v>0</v>
      </c>
      <c r="AO1374" s="12">
        <v>0</v>
      </c>
      <c r="AP1374" s="72">
        <v>0</v>
      </c>
      <c r="AQ1374" s="72">
        <v>0</v>
      </c>
      <c r="AR1374" s="12">
        <v>0</v>
      </c>
      <c r="AS1374" s="72">
        <v>0</v>
      </c>
      <c r="AT1374" s="72">
        <v>0</v>
      </c>
      <c r="AU1374" s="12">
        <v>0</v>
      </c>
      <c r="AV1374" s="72">
        <v>0</v>
      </c>
      <c r="AW1374" s="72">
        <v>0</v>
      </c>
      <c r="AX1374" s="12">
        <v>0</v>
      </c>
      <c r="AY1374" s="72">
        <v>0</v>
      </c>
      <c r="AZ1374" s="72">
        <v>0</v>
      </c>
      <c r="BA1374" s="12">
        <v>0</v>
      </c>
      <c r="BB1374" s="72">
        <v>0</v>
      </c>
      <c r="BC1374" s="72">
        <v>0</v>
      </c>
      <c r="BD1374" s="12">
        <v>0</v>
      </c>
      <c r="BE1374" s="72">
        <v>0</v>
      </c>
      <c r="BF1374" s="72">
        <v>0</v>
      </c>
      <c r="BG1374" s="12">
        <v>0</v>
      </c>
      <c r="BH1374" s="72">
        <v>0</v>
      </c>
      <c r="BI1374" s="72">
        <v>0</v>
      </c>
      <c r="BJ1374" s="12">
        <v>0</v>
      </c>
      <c r="BK1374" s="72">
        <v>0</v>
      </c>
      <c r="BL1374" s="72">
        <v>0</v>
      </c>
      <c r="BM1374" s="12">
        <v>0</v>
      </c>
      <c r="BN1374" s="72">
        <v>0</v>
      </c>
      <c r="BO1374" s="72">
        <v>0</v>
      </c>
      <c r="BP1374" s="12">
        <v>0</v>
      </c>
      <c r="BQ1374" s="72">
        <v>0</v>
      </c>
      <c r="BR1374" s="72">
        <v>0</v>
      </c>
      <c r="BS1374" s="12">
        <v>0</v>
      </c>
      <c r="BT1374" s="72">
        <v>0</v>
      </c>
      <c r="BU1374" s="72">
        <v>0</v>
      </c>
      <c r="BV1374" s="12">
        <v>0</v>
      </c>
      <c r="BW1374" s="72">
        <v>0</v>
      </c>
      <c r="BX1374" s="72">
        <v>0</v>
      </c>
      <c r="BY1374" s="13"/>
      <c r="BZ1374" s="13"/>
    </row>
    <row r="1375" spans="1:78" ht="12.75" customHeight="1">
      <c r="A1375" s="122" t="s">
        <v>44</v>
      </c>
      <c r="B1375" s="71" t="s">
        <v>75</v>
      </c>
      <c r="C1375" s="71" t="s">
        <v>26</v>
      </c>
      <c r="D1375" s="34">
        <v>44986</v>
      </c>
      <c r="E1375" s="12">
        <v>0</v>
      </c>
      <c r="F1375" s="72">
        <v>0</v>
      </c>
      <c r="G1375" s="72">
        <v>0</v>
      </c>
      <c r="H1375" s="12">
        <v>0</v>
      </c>
      <c r="I1375" s="72">
        <v>0</v>
      </c>
      <c r="J1375" s="72">
        <v>0</v>
      </c>
      <c r="K1375" s="12">
        <v>0</v>
      </c>
      <c r="L1375" s="72">
        <v>0</v>
      </c>
      <c r="M1375" s="72">
        <v>0</v>
      </c>
      <c r="N1375" s="12">
        <v>0</v>
      </c>
      <c r="O1375" s="72">
        <v>0</v>
      </c>
      <c r="P1375" s="72">
        <v>0</v>
      </c>
      <c r="Q1375" s="12">
        <v>0</v>
      </c>
      <c r="R1375" s="72">
        <v>0</v>
      </c>
      <c r="S1375" s="72">
        <v>0</v>
      </c>
      <c r="T1375" s="12">
        <v>0</v>
      </c>
      <c r="U1375" s="72">
        <v>0</v>
      </c>
      <c r="V1375" s="72">
        <v>0</v>
      </c>
      <c r="W1375" s="12">
        <v>0</v>
      </c>
      <c r="X1375" s="72">
        <v>0</v>
      </c>
      <c r="Y1375" s="72">
        <v>0</v>
      </c>
      <c r="Z1375" s="12">
        <v>0</v>
      </c>
      <c r="AA1375" s="72">
        <v>0</v>
      </c>
      <c r="AB1375" s="72">
        <v>0</v>
      </c>
      <c r="AC1375" s="12">
        <v>0</v>
      </c>
      <c r="AD1375" s="72">
        <v>0</v>
      </c>
      <c r="AE1375" s="72">
        <v>0</v>
      </c>
      <c r="AF1375" s="12">
        <v>0</v>
      </c>
      <c r="AG1375" s="72">
        <v>0</v>
      </c>
      <c r="AH1375" s="72">
        <v>0</v>
      </c>
      <c r="AI1375" s="12">
        <v>0</v>
      </c>
      <c r="AJ1375" s="72">
        <v>0</v>
      </c>
      <c r="AK1375" s="72">
        <v>0</v>
      </c>
      <c r="AL1375" s="12">
        <v>0</v>
      </c>
      <c r="AM1375" s="72">
        <v>0</v>
      </c>
      <c r="AN1375" s="72">
        <v>0</v>
      </c>
      <c r="AO1375" s="12">
        <v>0</v>
      </c>
      <c r="AP1375" s="72">
        <v>0</v>
      </c>
      <c r="AQ1375" s="72">
        <v>0</v>
      </c>
      <c r="AR1375" s="12">
        <v>0</v>
      </c>
      <c r="AS1375" s="72">
        <v>0</v>
      </c>
      <c r="AT1375" s="72">
        <v>0</v>
      </c>
      <c r="AU1375" s="12">
        <v>0</v>
      </c>
      <c r="AV1375" s="72">
        <v>0</v>
      </c>
      <c r="AW1375" s="72">
        <v>0</v>
      </c>
      <c r="AX1375" s="12">
        <v>0</v>
      </c>
      <c r="AY1375" s="72">
        <v>0</v>
      </c>
      <c r="AZ1375" s="72">
        <v>0</v>
      </c>
      <c r="BA1375" s="12">
        <v>0</v>
      </c>
      <c r="BB1375" s="72">
        <v>0</v>
      </c>
      <c r="BC1375" s="72">
        <v>0</v>
      </c>
      <c r="BD1375" s="12">
        <v>0</v>
      </c>
      <c r="BE1375" s="72">
        <v>0</v>
      </c>
      <c r="BF1375" s="72">
        <v>0</v>
      </c>
      <c r="BG1375" s="12">
        <v>0</v>
      </c>
      <c r="BH1375" s="72">
        <v>0</v>
      </c>
      <c r="BI1375" s="72">
        <v>0</v>
      </c>
      <c r="BJ1375" s="12">
        <v>0</v>
      </c>
      <c r="BK1375" s="72">
        <v>0</v>
      </c>
      <c r="BL1375" s="72">
        <v>0</v>
      </c>
      <c r="BM1375" s="12">
        <v>0</v>
      </c>
      <c r="BN1375" s="72">
        <v>0</v>
      </c>
      <c r="BO1375" s="72">
        <v>0</v>
      </c>
      <c r="BP1375" s="12">
        <v>0</v>
      </c>
      <c r="BQ1375" s="72">
        <v>0</v>
      </c>
      <c r="BR1375" s="72">
        <v>0</v>
      </c>
      <c r="BS1375" s="12">
        <v>0</v>
      </c>
      <c r="BT1375" s="72">
        <v>0</v>
      </c>
      <c r="BU1375" s="72">
        <v>0</v>
      </c>
      <c r="BV1375" s="12">
        <v>0</v>
      </c>
      <c r="BW1375" s="72">
        <v>0</v>
      </c>
      <c r="BX1375" s="72">
        <v>0</v>
      </c>
      <c r="BY1375" s="13"/>
      <c r="BZ1375" s="13"/>
    </row>
    <row r="1376" spans="1:78" ht="12.75" customHeight="1">
      <c r="A1376" s="122" t="s">
        <v>44</v>
      </c>
      <c r="B1376" s="71" t="s">
        <v>75</v>
      </c>
      <c r="C1376" s="71" t="s">
        <v>26</v>
      </c>
      <c r="D1376" s="34">
        <v>45078</v>
      </c>
      <c r="E1376" s="12">
        <v>7948.5159999999996</v>
      </c>
      <c r="F1376" s="72">
        <v>54.981000000000002</v>
      </c>
      <c r="G1376" s="72">
        <v>1.121</v>
      </c>
      <c r="H1376" s="12">
        <v>230.548</v>
      </c>
      <c r="I1376" s="72">
        <v>1.595</v>
      </c>
      <c r="J1376" s="72">
        <v>18.07</v>
      </c>
      <c r="K1376" s="12">
        <v>274.52300000000002</v>
      </c>
      <c r="L1376" s="72">
        <v>1.899</v>
      </c>
      <c r="M1376" s="72">
        <v>18.155000000000001</v>
      </c>
      <c r="N1376" s="12">
        <v>505.07100000000003</v>
      </c>
      <c r="O1376" s="72">
        <v>3.4940000000000002</v>
      </c>
      <c r="P1376" s="72">
        <v>12.763</v>
      </c>
      <c r="Q1376" s="12">
        <v>50.377000000000002</v>
      </c>
      <c r="R1376" s="72">
        <v>0.34799999999999998</v>
      </c>
      <c r="S1376" s="72">
        <v>21.611999999999998</v>
      </c>
      <c r="T1376" s="12">
        <v>555.44799999999998</v>
      </c>
      <c r="U1376" s="72">
        <v>3.8420000000000001</v>
      </c>
      <c r="V1376" s="72">
        <v>11.634</v>
      </c>
      <c r="W1376" s="12">
        <v>2522.5230000000001</v>
      </c>
      <c r="X1376" s="72">
        <v>17.449000000000002</v>
      </c>
      <c r="Y1376" s="72">
        <v>3.0259999999999998</v>
      </c>
      <c r="Z1376" s="12">
        <v>3077.971</v>
      </c>
      <c r="AA1376" s="72">
        <v>21.291</v>
      </c>
      <c r="AB1376" s="72">
        <v>1.915</v>
      </c>
      <c r="AC1376" s="12">
        <v>11026.486999999999</v>
      </c>
      <c r="AD1376" s="72">
        <v>76.272000000000006</v>
      </c>
      <c r="AE1376" s="72">
        <v>0.91</v>
      </c>
      <c r="AF1376" s="12">
        <v>10.435</v>
      </c>
      <c r="AG1376" s="72">
        <v>7.1999999999999995E-2</v>
      </c>
      <c r="AH1376" s="72">
        <v>61.167999999999999</v>
      </c>
      <c r="AI1376" s="12">
        <v>305.91800000000001</v>
      </c>
      <c r="AJ1376" s="72">
        <v>2.1160000000000001</v>
      </c>
      <c r="AK1376" s="72">
        <v>11.035</v>
      </c>
      <c r="AL1376" s="12">
        <v>316.35300000000001</v>
      </c>
      <c r="AM1376" s="72">
        <v>2.1880000000000002</v>
      </c>
      <c r="AN1376" s="72">
        <v>10.311999999999999</v>
      </c>
      <c r="AO1376" s="12">
        <v>11342.84</v>
      </c>
      <c r="AP1376" s="72">
        <v>78.459999999999994</v>
      </c>
      <c r="AQ1376" s="72">
        <v>0.98</v>
      </c>
      <c r="AR1376" s="12">
        <v>107.74</v>
      </c>
      <c r="AS1376" s="72">
        <v>0.745</v>
      </c>
      <c r="AT1376" s="72">
        <v>22.643000000000001</v>
      </c>
      <c r="AU1376" s="12">
        <v>9.7279999999999998</v>
      </c>
      <c r="AV1376" s="72">
        <v>6.7000000000000004E-2</v>
      </c>
      <c r="AW1376" s="72">
        <v>53.212000000000003</v>
      </c>
      <c r="AX1376" s="12">
        <v>315.36399999999998</v>
      </c>
      <c r="AY1376" s="72">
        <v>2.181</v>
      </c>
      <c r="AZ1376" s="72">
        <v>14.837999999999999</v>
      </c>
      <c r="BA1376" s="12">
        <v>325.09199999999998</v>
      </c>
      <c r="BB1376" s="72">
        <v>2.2490000000000001</v>
      </c>
      <c r="BC1376" s="72">
        <v>13.861000000000001</v>
      </c>
      <c r="BD1376" s="12">
        <v>156.512</v>
      </c>
      <c r="BE1376" s="72">
        <v>1.083</v>
      </c>
      <c r="BF1376" s="72">
        <v>17.126999999999999</v>
      </c>
      <c r="BG1376" s="12">
        <v>481.60399999999998</v>
      </c>
      <c r="BH1376" s="72">
        <v>3.331</v>
      </c>
      <c r="BI1376" s="72">
        <v>10.443</v>
      </c>
      <c r="BJ1376" s="12">
        <v>1373.424</v>
      </c>
      <c r="BK1376" s="72">
        <v>9.5</v>
      </c>
      <c r="BL1376" s="72">
        <v>5.9530000000000003</v>
      </c>
      <c r="BM1376" s="12">
        <v>1151.152</v>
      </c>
      <c r="BN1376" s="72">
        <v>7.9630000000000001</v>
      </c>
      <c r="BO1376" s="72">
        <v>5.0620000000000003</v>
      </c>
      <c r="BP1376" s="12">
        <v>2524.576</v>
      </c>
      <c r="BQ1376" s="72">
        <v>17.463000000000001</v>
      </c>
      <c r="BR1376" s="72">
        <v>3.16</v>
      </c>
      <c r="BS1376" s="12">
        <v>3113.92</v>
      </c>
      <c r="BT1376" s="72">
        <v>21.54</v>
      </c>
      <c r="BU1376" s="72">
        <v>2.8570000000000002</v>
      </c>
      <c r="BV1376" s="12">
        <v>14456.76</v>
      </c>
      <c r="BW1376" s="72">
        <v>100</v>
      </c>
      <c r="BX1376" s="72">
        <v>0.92</v>
      </c>
      <c r="BY1376" s="13"/>
      <c r="BZ1376" s="13"/>
    </row>
    <row r="1377" spans="1:78" ht="12.75" customHeight="1">
      <c r="A1377" s="122" t="s">
        <v>44</v>
      </c>
      <c r="B1377" s="71" t="s">
        <v>75</v>
      </c>
      <c r="C1377" s="71" t="s">
        <v>26</v>
      </c>
      <c r="D1377" s="34">
        <v>45170</v>
      </c>
      <c r="E1377" s="12">
        <v>7883.2650000000003</v>
      </c>
      <c r="F1377" s="72">
        <v>54.252000000000002</v>
      </c>
      <c r="G1377" s="72">
        <v>0.90700000000000003</v>
      </c>
      <c r="H1377" s="12">
        <v>219.80199999999999</v>
      </c>
      <c r="I1377" s="72">
        <v>1.5129999999999999</v>
      </c>
      <c r="J1377" s="72">
        <v>20.012</v>
      </c>
      <c r="K1377" s="12">
        <v>350.661</v>
      </c>
      <c r="L1377" s="72">
        <v>2.4129999999999998</v>
      </c>
      <c r="M1377" s="72">
        <v>15.651</v>
      </c>
      <c r="N1377" s="12">
        <v>570.46299999999997</v>
      </c>
      <c r="O1377" s="72">
        <v>3.9260000000000002</v>
      </c>
      <c r="P1377" s="72">
        <v>10.669</v>
      </c>
      <c r="Q1377" s="12">
        <v>69.28</v>
      </c>
      <c r="R1377" s="72">
        <v>0.47699999999999998</v>
      </c>
      <c r="S1377" s="72">
        <v>28.785</v>
      </c>
      <c r="T1377" s="12">
        <v>639.74300000000005</v>
      </c>
      <c r="U1377" s="72">
        <v>4.4029999999999996</v>
      </c>
      <c r="V1377" s="72">
        <v>10.27</v>
      </c>
      <c r="W1377" s="12">
        <v>2592.0830000000001</v>
      </c>
      <c r="X1377" s="72">
        <v>17.838999999999999</v>
      </c>
      <c r="Y1377" s="72">
        <v>3.8929999999999998</v>
      </c>
      <c r="Z1377" s="12">
        <v>3231.826</v>
      </c>
      <c r="AA1377" s="72">
        <v>22.241</v>
      </c>
      <c r="AB1377" s="72">
        <v>1.8420000000000001</v>
      </c>
      <c r="AC1377" s="12">
        <v>11115.091</v>
      </c>
      <c r="AD1377" s="72">
        <v>76.492999999999995</v>
      </c>
      <c r="AE1377" s="72">
        <v>0.81899999999999995</v>
      </c>
      <c r="AF1377" s="12">
        <v>31.709</v>
      </c>
      <c r="AG1377" s="72">
        <v>0.218</v>
      </c>
      <c r="AH1377" s="72">
        <v>45.771000000000001</v>
      </c>
      <c r="AI1377" s="12">
        <v>300.47500000000002</v>
      </c>
      <c r="AJ1377" s="72">
        <v>2.0680000000000001</v>
      </c>
      <c r="AK1377" s="72">
        <v>8.5210000000000008</v>
      </c>
      <c r="AL1377" s="12">
        <v>332.18400000000003</v>
      </c>
      <c r="AM1377" s="72">
        <v>2.286</v>
      </c>
      <c r="AN1377" s="72">
        <v>7.9640000000000004</v>
      </c>
      <c r="AO1377" s="12">
        <v>11447.275</v>
      </c>
      <c r="AP1377" s="72">
        <v>78.778999999999996</v>
      </c>
      <c r="AQ1377" s="72">
        <v>0.76300000000000001</v>
      </c>
      <c r="AR1377" s="12">
        <v>107.464</v>
      </c>
      <c r="AS1377" s="72">
        <v>0.74</v>
      </c>
      <c r="AT1377" s="72">
        <v>25.693000000000001</v>
      </c>
      <c r="AU1377" s="12">
        <v>37.021999999999998</v>
      </c>
      <c r="AV1377" s="72">
        <v>0.255</v>
      </c>
      <c r="AW1377" s="72">
        <v>52.996000000000002</v>
      </c>
      <c r="AX1377" s="12">
        <v>288.947</v>
      </c>
      <c r="AY1377" s="72">
        <v>1.9890000000000001</v>
      </c>
      <c r="AZ1377" s="72">
        <v>13.592000000000001</v>
      </c>
      <c r="BA1377" s="12">
        <v>325.96899999999999</v>
      </c>
      <c r="BB1377" s="72">
        <v>2.2429999999999999</v>
      </c>
      <c r="BC1377" s="72">
        <v>13.295</v>
      </c>
      <c r="BD1377" s="12">
        <v>132.54499999999999</v>
      </c>
      <c r="BE1377" s="72">
        <v>0.91200000000000003</v>
      </c>
      <c r="BF1377" s="72">
        <v>18.934999999999999</v>
      </c>
      <c r="BG1377" s="12">
        <v>458.51400000000001</v>
      </c>
      <c r="BH1377" s="72">
        <v>3.1549999999999998</v>
      </c>
      <c r="BI1377" s="72">
        <v>10.182</v>
      </c>
      <c r="BJ1377" s="12">
        <v>1415.1759999999999</v>
      </c>
      <c r="BK1377" s="72">
        <v>9.7390000000000008</v>
      </c>
      <c r="BL1377" s="72">
        <v>5.6719999999999997</v>
      </c>
      <c r="BM1377" s="12">
        <v>1102.395</v>
      </c>
      <c r="BN1377" s="72">
        <v>7.5869999999999997</v>
      </c>
      <c r="BO1377" s="72">
        <v>6.1470000000000002</v>
      </c>
      <c r="BP1377" s="12">
        <v>2517.5709999999999</v>
      </c>
      <c r="BQ1377" s="72">
        <v>17.326000000000001</v>
      </c>
      <c r="BR1377" s="72">
        <v>3.8570000000000002</v>
      </c>
      <c r="BS1377" s="12">
        <v>3083.55</v>
      </c>
      <c r="BT1377" s="72">
        <v>21.221</v>
      </c>
      <c r="BU1377" s="72">
        <v>3.1949999999999998</v>
      </c>
      <c r="BV1377" s="12">
        <v>14530.825000000001</v>
      </c>
      <c r="BW1377" s="72">
        <v>100</v>
      </c>
      <c r="BX1377" s="72">
        <v>0.83699999999999997</v>
      </c>
      <c r="BY1377" s="13"/>
      <c r="BZ1377" s="13"/>
    </row>
    <row r="1378" spans="1:78" ht="12.75" customHeight="1">
      <c r="A1378" s="122" t="s">
        <v>44</v>
      </c>
      <c r="B1378" s="71" t="s">
        <v>75</v>
      </c>
      <c r="C1378" s="71" t="s">
        <v>26</v>
      </c>
      <c r="D1378" s="34">
        <v>45261</v>
      </c>
      <c r="E1378" s="12">
        <v>7896.9669999999996</v>
      </c>
      <c r="F1378" s="72">
        <v>53.698999999999998</v>
      </c>
      <c r="G1378" s="72">
        <v>1.1779999999999999</v>
      </c>
      <c r="H1378" s="12">
        <v>255.589</v>
      </c>
      <c r="I1378" s="72">
        <v>1.738</v>
      </c>
      <c r="J1378" s="72">
        <v>14.631</v>
      </c>
      <c r="K1378" s="12">
        <v>289.63900000000001</v>
      </c>
      <c r="L1378" s="72">
        <v>1.97</v>
      </c>
      <c r="M1378" s="72">
        <v>12.356999999999999</v>
      </c>
      <c r="N1378" s="12">
        <v>545.22799999999995</v>
      </c>
      <c r="O1378" s="72">
        <v>3.7080000000000002</v>
      </c>
      <c r="P1378" s="72">
        <v>9.23</v>
      </c>
      <c r="Q1378" s="12">
        <v>81.228999999999999</v>
      </c>
      <c r="R1378" s="72">
        <v>0.55200000000000005</v>
      </c>
      <c r="S1378" s="72">
        <v>23.582000000000001</v>
      </c>
      <c r="T1378" s="12">
        <v>626.45699999999999</v>
      </c>
      <c r="U1378" s="72">
        <v>4.26</v>
      </c>
      <c r="V1378" s="72">
        <v>7.6219999999999999</v>
      </c>
      <c r="W1378" s="12">
        <v>2663.5189999999998</v>
      </c>
      <c r="X1378" s="72">
        <v>18.111999999999998</v>
      </c>
      <c r="Y1378" s="72">
        <v>3.077</v>
      </c>
      <c r="Z1378" s="12">
        <v>3289.9760000000001</v>
      </c>
      <c r="AA1378" s="72">
        <v>22.372</v>
      </c>
      <c r="AB1378" s="72">
        <v>2.08</v>
      </c>
      <c r="AC1378" s="12">
        <v>11186.942999999999</v>
      </c>
      <c r="AD1378" s="72">
        <v>76.070999999999998</v>
      </c>
      <c r="AE1378" s="72">
        <v>0.96299999999999997</v>
      </c>
      <c r="AF1378" s="12">
        <v>19.538</v>
      </c>
      <c r="AG1378" s="72">
        <v>0.13300000000000001</v>
      </c>
      <c r="AH1378" s="72">
        <v>72.254999999999995</v>
      </c>
      <c r="AI1378" s="12">
        <v>302.137</v>
      </c>
      <c r="AJ1378" s="72">
        <v>2.0550000000000002</v>
      </c>
      <c r="AK1378" s="72">
        <v>9.9260000000000002</v>
      </c>
      <c r="AL1378" s="12">
        <v>321.67500000000001</v>
      </c>
      <c r="AM1378" s="72">
        <v>2.1869999999999998</v>
      </c>
      <c r="AN1378" s="72">
        <v>9.1940000000000008</v>
      </c>
      <c r="AO1378" s="12">
        <v>11508.617</v>
      </c>
      <c r="AP1378" s="72">
        <v>78.259</v>
      </c>
      <c r="AQ1378" s="72">
        <v>0.91500000000000004</v>
      </c>
      <c r="AR1378" s="12">
        <v>111.761</v>
      </c>
      <c r="AS1378" s="72">
        <v>0.76</v>
      </c>
      <c r="AT1378" s="72">
        <v>26.451000000000001</v>
      </c>
      <c r="AU1378" s="12">
        <v>77.712999999999994</v>
      </c>
      <c r="AV1378" s="72">
        <v>0.52800000000000002</v>
      </c>
      <c r="AW1378" s="72">
        <v>27.087</v>
      </c>
      <c r="AX1378" s="12">
        <v>307.00200000000001</v>
      </c>
      <c r="AY1378" s="72">
        <v>2.0880000000000001</v>
      </c>
      <c r="AZ1378" s="72">
        <v>15.141999999999999</v>
      </c>
      <c r="BA1378" s="12">
        <v>384.71499999999997</v>
      </c>
      <c r="BB1378" s="72">
        <v>2.6160000000000001</v>
      </c>
      <c r="BC1378" s="72">
        <v>12.954000000000001</v>
      </c>
      <c r="BD1378" s="12">
        <v>79.686999999999998</v>
      </c>
      <c r="BE1378" s="72">
        <v>0.54200000000000004</v>
      </c>
      <c r="BF1378" s="72">
        <v>32.042000000000002</v>
      </c>
      <c r="BG1378" s="12">
        <v>464.40300000000002</v>
      </c>
      <c r="BH1378" s="72">
        <v>3.1579999999999999</v>
      </c>
      <c r="BI1378" s="72">
        <v>11.742000000000001</v>
      </c>
      <c r="BJ1378" s="12">
        <v>1397.883</v>
      </c>
      <c r="BK1378" s="72">
        <v>9.5060000000000002</v>
      </c>
      <c r="BL1378" s="72">
        <v>6.0289999999999999</v>
      </c>
      <c r="BM1378" s="12">
        <v>1223.2249999999999</v>
      </c>
      <c r="BN1378" s="72">
        <v>8.3179999999999996</v>
      </c>
      <c r="BO1378" s="72">
        <v>4.9249999999999998</v>
      </c>
      <c r="BP1378" s="12">
        <v>2621.1080000000002</v>
      </c>
      <c r="BQ1378" s="72">
        <v>17.824000000000002</v>
      </c>
      <c r="BR1378" s="72">
        <v>4.1859999999999999</v>
      </c>
      <c r="BS1378" s="12">
        <v>3197.2710000000002</v>
      </c>
      <c r="BT1378" s="72">
        <v>21.741</v>
      </c>
      <c r="BU1378" s="72">
        <v>3.1890000000000001</v>
      </c>
      <c r="BV1378" s="12">
        <v>14705.888999999999</v>
      </c>
      <c r="BW1378" s="72">
        <v>100</v>
      </c>
      <c r="BX1378" s="72">
        <v>0.92100000000000004</v>
      </c>
      <c r="BY1378" s="13"/>
      <c r="BZ1378" s="13"/>
    </row>
    <row r="1379" spans="1:78" ht="12.75" customHeight="1">
      <c r="A1379" s="122" t="s">
        <v>44</v>
      </c>
      <c r="B1379" s="71" t="s">
        <v>75</v>
      </c>
      <c r="C1379" s="71" t="s">
        <v>26</v>
      </c>
      <c r="D1379" s="34">
        <v>45352</v>
      </c>
      <c r="E1379" s="12">
        <v>7794.38</v>
      </c>
      <c r="F1379" s="72">
        <v>53.640999999999998</v>
      </c>
      <c r="G1379" s="72">
        <v>1.075</v>
      </c>
      <c r="H1379" s="12">
        <v>275.964</v>
      </c>
      <c r="I1379" s="72">
        <v>1.899</v>
      </c>
      <c r="J1379" s="72">
        <v>17.068999999999999</v>
      </c>
      <c r="K1379" s="12">
        <v>334.27699999999999</v>
      </c>
      <c r="L1379" s="72">
        <v>2.2999999999999998</v>
      </c>
      <c r="M1379" s="72">
        <v>14.795</v>
      </c>
      <c r="N1379" s="12">
        <v>610.24</v>
      </c>
      <c r="O1379" s="72">
        <v>4.2</v>
      </c>
      <c r="P1379" s="72">
        <v>8.8070000000000004</v>
      </c>
      <c r="Q1379" s="12">
        <v>94.444999999999993</v>
      </c>
      <c r="R1379" s="72">
        <v>0.65</v>
      </c>
      <c r="S1379" s="72">
        <v>28.468</v>
      </c>
      <c r="T1379" s="12">
        <v>704.68499999999995</v>
      </c>
      <c r="U1379" s="72">
        <v>4.8499999999999996</v>
      </c>
      <c r="V1379" s="72">
        <v>9.5009999999999994</v>
      </c>
      <c r="W1379" s="12">
        <v>2421.1060000000002</v>
      </c>
      <c r="X1379" s="72">
        <v>16.661999999999999</v>
      </c>
      <c r="Y1379" s="72">
        <v>3.3010000000000002</v>
      </c>
      <c r="Z1379" s="12">
        <v>3125.7919999999999</v>
      </c>
      <c r="AA1379" s="72">
        <v>21.512</v>
      </c>
      <c r="AB1379" s="72">
        <v>2.3210000000000002</v>
      </c>
      <c r="AC1379" s="12">
        <v>10920.171</v>
      </c>
      <c r="AD1379" s="72">
        <v>75.153000000000006</v>
      </c>
      <c r="AE1379" s="72">
        <v>1.1120000000000001</v>
      </c>
      <c r="AF1379" s="12">
        <v>50.155000000000001</v>
      </c>
      <c r="AG1379" s="72">
        <v>0.34499999999999997</v>
      </c>
      <c r="AH1379" s="72">
        <v>42.106999999999999</v>
      </c>
      <c r="AI1379" s="12">
        <v>314.911</v>
      </c>
      <c r="AJ1379" s="72">
        <v>2.1669999999999998</v>
      </c>
      <c r="AK1379" s="72">
        <v>8.8569999999999993</v>
      </c>
      <c r="AL1379" s="12">
        <v>365.06599999999997</v>
      </c>
      <c r="AM1379" s="72">
        <v>2.512</v>
      </c>
      <c r="AN1379" s="72">
        <v>7.0990000000000002</v>
      </c>
      <c r="AO1379" s="12">
        <v>11285.237999999999</v>
      </c>
      <c r="AP1379" s="72">
        <v>77.665000000000006</v>
      </c>
      <c r="AQ1379" s="72">
        <v>1.083</v>
      </c>
      <c r="AR1379" s="12">
        <v>130.00399999999999</v>
      </c>
      <c r="AS1379" s="72">
        <v>0.89500000000000002</v>
      </c>
      <c r="AT1379" s="72">
        <v>21.193999999999999</v>
      </c>
      <c r="AU1379" s="12">
        <v>16.314</v>
      </c>
      <c r="AV1379" s="72">
        <v>0.112</v>
      </c>
      <c r="AW1379" s="72">
        <v>41.735999999999997</v>
      </c>
      <c r="AX1379" s="12">
        <v>376.26900000000001</v>
      </c>
      <c r="AY1379" s="72">
        <v>2.589</v>
      </c>
      <c r="AZ1379" s="72">
        <v>13.521000000000001</v>
      </c>
      <c r="BA1379" s="12">
        <v>392.58300000000003</v>
      </c>
      <c r="BB1379" s="72">
        <v>2.702</v>
      </c>
      <c r="BC1379" s="72">
        <v>13.422000000000001</v>
      </c>
      <c r="BD1379" s="12">
        <v>82.557000000000002</v>
      </c>
      <c r="BE1379" s="72">
        <v>0.56799999999999995</v>
      </c>
      <c r="BF1379" s="72">
        <v>28.213999999999999</v>
      </c>
      <c r="BG1379" s="12">
        <v>475.14</v>
      </c>
      <c r="BH1379" s="72">
        <v>3.27</v>
      </c>
      <c r="BI1379" s="72">
        <v>11.54</v>
      </c>
      <c r="BJ1379" s="12">
        <v>1503.395</v>
      </c>
      <c r="BK1379" s="72">
        <v>10.346</v>
      </c>
      <c r="BL1379" s="72">
        <v>5.19</v>
      </c>
      <c r="BM1379" s="12">
        <v>1136.904</v>
      </c>
      <c r="BN1379" s="72">
        <v>7.8239999999999998</v>
      </c>
      <c r="BO1379" s="72">
        <v>5.04</v>
      </c>
      <c r="BP1379" s="12">
        <v>2640.3</v>
      </c>
      <c r="BQ1379" s="72">
        <v>18.170999999999999</v>
      </c>
      <c r="BR1379" s="72">
        <v>3.581</v>
      </c>
      <c r="BS1379" s="12">
        <v>3245.444</v>
      </c>
      <c r="BT1379" s="72">
        <v>22.335000000000001</v>
      </c>
      <c r="BU1379" s="72">
        <v>2.7330000000000001</v>
      </c>
      <c r="BV1379" s="12">
        <v>14530.681</v>
      </c>
      <c r="BW1379" s="72">
        <v>100</v>
      </c>
      <c r="BX1379" s="72">
        <v>1.0920000000000001</v>
      </c>
      <c r="BY1379" s="13"/>
      <c r="BZ1379" s="13"/>
    </row>
    <row r="1380" spans="1:78" ht="12.75" customHeight="1">
      <c r="A1380" s="122" t="s">
        <v>44</v>
      </c>
      <c r="B1380" s="71" t="s">
        <v>75</v>
      </c>
      <c r="C1380" s="71" t="s">
        <v>26</v>
      </c>
      <c r="D1380" s="34">
        <v>45444</v>
      </c>
      <c r="E1380" s="12">
        <v>7900.0749999999998</v>
      </c>
      <c r="F1380" s="72">
        <v>54.128</v>
      </c>
      <c r="G1380" s="72">
        <v>1.204</v>
      </c>
      <c r="H1380" s="12">
        <v>234.95599999999999</v>
      </c>
      <c r="I1380" s="72">
        <v>1.61</v>
      </c>
      <c r="J1380" s="72">
        <v>14.763</v>
      </c>
      <c r="K1380" s="12">
        <v>337.12799999999999</v>
      </c>
      <c r="L1380" s="72">
        <v>2.31</v>
      </c>
      <c r="M1380" s="72">
        <v>13.701000000000001</v>
      </c>
      <c r="N1380" s="12">
        <v>572.08399999999995</v>
      </c>
      <c r="O1380" s="72">
        <v>3.92</v>
      </c>
      <c r="P1380" s="72">
        <v>8.0589999999999993</v>
      </c>
      <c r="Q1380" s="12">
        <v>100.146</v>
      </c>
      <c r="R1380" s="72">
        <v>0.68600000000000005</v>
      </c>
      <c r="S1380" s="72">
        <v>20.888000000000002</v>
      </c>
      <c r="T1380" s="12">
        <v>672.23099999999999</v>
      </c>
      <c r="U1380" s="72">
        <v>4.6059999999999999</v>
      </c>
      <c r="V1380" s="72">
        <v>7.89</v>
      </c>
      <c r="W1380" s="12">
        <v>2544.1460000000002</v>
      </c>
      <c r="X1380" s="72">
        <v>17.431000000000001</v>
      </c>
      <c r="Y1380" s="72">
        <v>3.036</v>
      </c>
      <c r="Z1380" s="12">
        <v>3216.3760000000002</v>
      </c>
      <c r="AA1380" s="72">
        <v>22.036999999999999</v>
      </c>
      <c r="AB1380" s="72">
        <v>2.2240000000000002</v>
      </c>
      <c r="AC1380" s="12">
        <v>11116.451999999999</v>
      </c>
      <c r="AD1380" s="72">
        <v>76.165000000000006</v>
      </c>
      <c r="AE1380" s="72">
        <v>0.90700000000000003</v>
      </c>
      <c r="AF1380" s="12">
        <v>21.103999999999999</v>
      </c>
      <c r="AG1380" s="72">
        <v>0.14499999999999999</v>
      </c>
      <c r="AH1380" s="72">
        <v>55.268999999999998</v>
      </c>
      <c r="AI1380" s="12">
        <v>320.399</v>
      </c>
      <c r="AJ1380" s="72">
        <v>2.1949999999999998</v>
      </c>
      <c r="AK1380" s="72">
        <v>8.4109999999999996</v>
      </c>
      <c r="AL1380" s="12">
        <v>341.50299999999999</v>
      </c>
      <c r="AM1380" s="72">
        <v>2.34</v>
      </c>
      <c r="AN1380" s="72">
        <v>7.2690000000000001</v>
      </c>
      <c r="AO1380" s="12">
        <v>11457.954</v>
      </c>
      <c r="AP1380" s="72">
        <v>78.504999999999995</v>
      </c>
      <c r="AQ1380" s="72">
        <v>0.88500000000000001</v>
      </c>
      <c r="AR1380" s="12">
        <v>91.763000000000005</v>
      </c>
      <c r="AS1380" s="72">
        <v>0.629</v>
      </c>
      <c r="AT1380" s="72">
        <v>38.927</v>
      </c>
      <c r="AU1380" s="12">
        <v>22.119</v>
      </c>
      <c r="AV1380" s="72">
        <v>0.152</v>
      </c>
      <c r="AW1380" s="72">
        <v>42.401000000000003</v>
      </c>
      <c r="AX1380" s="12">
        <v>388.56599999999997</v>
      </c>
      <c r="AY1380" s="72">
        <v>2.6619999999999999</v>
      </c>
      <c r="AZ1380" s="72">
        <v>12.494</v>
      </c>
      <c r="BA1380" s="12">
        <v>410.685</v>
      </c>
      <c r="BB1380" s="72">
        <v>2.8140000000000001</v>
      </c>
      <c r="BC1380" s="72">
        <v>11.801</v>
      </c>
      <c r="BD1380" s="12">
        <v>80.703999999999994</v>
      </c>
      <c r="BE1380" s="72">
        <v>0.55300000000000005</v>
      </c>
      <c r="BF1380" s="72">
        <v>24.609000000000002</v>
      </c>
      <c r="BG1380" s="12">
        <v>491.38900000000001</v>
      </c>
      <c r="BH1380" s="72">
        <v>3.367</v>
      </c>
      <c r="BI1380" s="72">
        <v>10.885999999999999</v>
      </c>
      <c r="BJ1380" s="12">
        <v>1373.66</v>
      </c>
      <c r="BK1380" s="72">
        <v>9.4120000000000008</v>
      </c>
      <c r="BL1380" s="72">
        <v>4.077</v>
      </c>
      <c r="BM1380" s="12">
        <v>1180.4190000000001</v>
      </c>
      <c r="BN1380" s="72">
        <v>8.0879999999999992</v>
      </c>
      <c r="BO1380" s="72">
        <v>5.9749999999999996</v>
      </c>
      <c r="BP1380" s="12">
        <v>2554.0790000000002</v>
      </c>
      <c r="BQ1380" s="72">
        <v>17.498999999999999</v>
      </c>
      <c r="BR1380" s="72">
        <v>3.3159999999999998</v>
      </c>
      <c r="BS1380" s="12">
        <v>3137.2310000000002</v>
      </c>
      <c r="BT1380" s="72">
        <v>21.495000000000001</v>
      </c>
      <c r="BU1380" s="72">
        <v>3.0369999999999999</v>
      </c>
      <c r="BV1380" s="12">
        <v>14595.186</v>
      </c>
      <c r="BW1380" s="72">
        <v>100</v>
      </c>
      <c r="BX1380" s="72">
        <v>0.90100000000000002</v>
      </c>
      <c r="BY1380" s="13"/>
      <c r="BZ1380" s="13"/>
    </row>
    <row r="1381" spans="1:78" ht="12.75" customHeight="1">
      <c r="A1381" s="122" t="s">
        <v>44</v>
      </c>
      <c r="B1381" s="71" t="s">
        <v>75</v>
      </c>
      <c r="C1381" s="71" t="s">
        <v>26</v>
      </c>
      <c r="D1381" s="34">
        <v>45536</v>
      </c>
      <c r="E1381" s="12">
        <v>8056.0860000000002</v>
      </c>
      <c r="F1381" s="72">
        <v>54.234999999999999</v>
      </c>
      <c r="G1381" s="72">
        <v>0.81699999999999995</v>
      </c>
      <c r="H1381" s="12">
        <v>217.054</v>
      </c>
      <c r="I1381" s="72">
        <v>1.4610000000000001</v>
      </c>
      <c r="J1381" s="72">
        <v>15.772</v>
      </c>
      <c r="K1381" s="12">
        <v>252.55</v>
      </c>
      <c r="L1381" s="72">
        <v>1.7</v>
      </c>
      <c r="M1381" s="72">
        <v>18.192</v>
      </c>
      <c r="N1381" s="12">
        <v>469.60399999999998</v>
      </c>
      <c r="O1381" s="72">
        <v>3.161</v>
      </c>
      <c r="P1381" s="72">
        <v>11.816000000000001</v>
      </c>
      <c r="Q1381" s="12">
        <v>57.095999999999997</v>
      </c>
      <c r="R1381" s="72">
        <v>0.38400000000000001</v>
      </c>
      <c r="S1381" s="72">
        <v>38.094999999999999</v>
      </c>
      <c r="T1381" s="12">
        <v>526.70100000000002</v>
      </c>
      <c r="U1381" s="72">
        <v>3.5459999999999998</v>
      </c>
      <c r="V1381" s="72">
        <v>11.195</v>
      </c>
      <c r="W1381" s="12">
        <v>2819.5129999999999</v>
      </c>
      <c r="X1381" s="72">
        <v>18.981000000000002</v>
      </c>
      <c r="Y1381" s="72">
        <v>2.9870000000000001</v>
      </c>
      <c r="Z1381" s="12">
        <v>3346.2139999999999</v>
      </c>
      <c r="AA1381" s="72">
        <v>22.527000000000001</v>
      </c>
      <c r="AB1381" s="72">
        <v>2.15</v>
      </c>
      <c r="AC1381" s="12">
        <v>11402.299000000001</v>
      </c>
      <c r="AD1381" s="72">
        <v>76.762</v>
      </c>
      <c r="AE1381" s="72">
        <v>0.629</v>
      </c>
      <c r="AF1381" s="12">
        <v>41.673999999999999</v>
      </c>
      <c r="AG1381" s="72">
        <v>0.28100000000000003</v>
      </c>
      <c r="AH1381" s="72">
        <v>37.148000000000003</v>
      </c>
      <c r="AI1381" s="12">
        <v>310.476</v>
      </c>
      <c r="AJ1381" s="72">
        <v>2.09</v>
      </c>
      <c r="AK1381" s="72">
        <v>10.209</v>
      </c>
      <c r="AL1381" s="12">
        <v>352.15</v>
      </c>
      <c r="AM1381" s="72">
        <v>2.371</v>
      </c>
      <c r="AN1381" s="72">
        <v>8.9079999999999995</v>
      </c>
      <c r="AO1381" s="12">
        <v>11754.45</v>
      </c>
      <c r="AP1381" s="72">
        <v>79.132000000000005</v>
      </c>
      <c r="AQ1381" s="72">
        <v>0.60799999999999998</v>
      </c>
      <c r="AR1381" s="12">
        <v>111.273</v>
      </c>
      <c r="AS1381" s="72">
        <v>0.749</v>
      </c>
      <c r="AT1381" s="72">
        <v>22.526</v>
      </c>
      <c r="AU1381" s="12">
        <v>26.663</v>
      </c>
      <c r="AV1381" s="72">
        <v>0.18</v>
      </c>
      <c r="AW1381" s="72">
        <v>41.383000000000003</v>
      </c>
      <c r="AX1381" s="12">
        <v>307.02999999999997</v>
      </c>
      <c r="AY1381" s="72">
        <v>2.0670000000000002</v>
      </c>
      <c r="AZ1381" s="72">
        <v>13.141999999999999</v>
      </c>
      <c r="BA1381" s="12">
        <v>333.69400000000002</v>
      </c>
      <c r="BB1381" s="72">
        <v>2.246</v>
      </c>
      <c r="BC1381" s="72">
        <v>13.599</v>
      </c>
      <c r="BD1381" s="12">
        <v>51.506</v>
      </c>
      <c r="BE1381" s="72">
        <v>0.34699999999999998</v>
      </c>
      <c r="BF1381" s="72">
        <v>29.806999999999999</v>
      </c>
      <c r="BG1381" s="12">
        <v>385.19900000000001</v>
      </c>
      <c r="BH1381" s="72">
        <v>2.593</v>
      </c>
      <c r="BI1381" s="72">
        <v>12.923999999999999</v>
      </c>
      <c r="BJ1381" s="12">
        <v>1461.184</v>
      </c>
      <c r="BK1381" s="72">
        <v>9.8369999999999997</v>
      </c>
      <c r="BL1381" s="72">
        <v>4.9219999999999997</v>
      </c>
      <c r="BM1381" s="12">
        <v>1142.049</v>
      </c>
      <c r="BN1381" s="72">
        <v>7.6879999999999997</v>
      </c>
      <c r="BO1381" s="72">
        <v>4.3929999999999998</v>
      </c>
      <c r="BP1381" s="12">
        <v>2603.2330000000002</v>
      </c>
      <c r="BQ1381" s="72">
        <v>17.524999999999999</v>
      </c>
      <c r="BR1381" s="72">
        <v>2.758</v>
      </c>
      <c r="BS1381" s="12">
        <v>3099.7060000000001</v>
      </c>
      <c r="BT1381" s="72">
        <v>20.867999999999999</v>
      </c>
      <c r="BU1381" s="72">
        <v>2.4180000000000001</v>
      </c>
      <c r="BV1381" s="12">
        <v>14854.155000000001</v>
      </c>
      <c r="BW1381" s="72">
        <v>100</v>
      </c>
      <c r="BX1381" s="72">
        <v>0.77300000000000002</v>
      </c>
      <c r="BY1381" s="13"/>
      <c r="BZ1381" s="13"/>
    </row>
    <row r="1382" spans="1:78" ht="12.75" customHeight="1">
      <c r="A1382" s="122" t="s">
        <v>44</v>
      </c>
      <c r="B1382" s="71" t="s">
        <v>75</v>
      </c>
      <c r="C1382" s="71" t="s">
        <v>26</v>
      </c>
      <c r="D1382" s="34">
        <v>45627</v>
      </c>
      <c r="E1382" s="12">
        <v>7929.8059999999996</v>
      </c>
      <c r="F1382" s="72">
        <v>52.976999999999997</v>
      </c>
      <c r="G1382" s="72">
        <v>1.75</v>
      </c>
      <c r="H1382" s="12">
        <v>285.149</v>
      </c>
      <c r="I1382" s="72">
        <v>1.905</v>
      </c>
      <c r="J1382" s="72">
        <v>12.48</v>
      </c>
      <c r="K1382" s="12">
        <v>330.80799999999999</v>
      </c>
      <c r="L1382" s="72">
        <v>2.21</v>
      </c>
      <c r="M1382" s="72">
        <v>12.795</v>
      </c>
      <c r="N1382" s="12">
        <v>615.95699999999999</v>
      </c>
      <c r="O1382" s="72">
        <v>4.1150000000000002</v>
      </c>
      <c r="P1382" s="72">
        <v>7.6420000000000003</v>
      </c>
      <c r="Q1382" s="12">
        <v>101.52500000000001</v>
      </c>
      <c r="R1382" s="72">
        <v>0.67800000000000005</v>
      </c>
      <c r="S1382" s="72">
        <v>22.35</v>
      </c>
      <c r="T1382" s="12">
        <v>717.48199999999997</v>
      </c>
      <c r="U1382" s="72">
        <v>4.7930000000000001</v>
      </c>
      <c r="V1382" s="72">
        <v>6.7679999999999998</v>
      </c>
      <c r="W1382" s="12">
        <v>2779.922</v>
      </c>
      <c r="X1382" s="72">
        <v>18.571999999999999</v>
      </c>
      <c r="Y1382" s="72">
        <v>2.532</v>
      </c>
      <c r="Z1382" s="12">
        <v>3497.4050000000002</v>
      </c>
      <c r="AA1382" s="72">
        <v>23.364999999999998</v>
      </c>
      <c r="AB1382" s="72">
        <v>1.923</v>
      </c>
      <c r="AC1382" s="12">
        <v>11427.210999999999</v>
      </c>
      <c r="AD1382" s="72">
        <v>76.341999999999999</v>
      </c>
      <c r="AE1382" s="72">
        <v>1.2110000000000001</v>
      </c>
      <c r="AF1382" s="12">
        <v>14.073</v>
      </c>
      <c r="AG1382" s="72">
        <v>9.4E-2</v>
      </c>
      <c r="AH1382" s="72">
        <v>58.078000000000003</v>
      </c>
      <c r="AI1382" s="12">
        <v>301.23700000000002</v>
      </c>
      <c r="AJ1382" s="72">
        <v>2.012</v>
      </c>
      <c r="AK1382" s="72">
        <v>9.6379999999999999</v>
      </c>
      <c r="AL1382" s="12">
        <v>315.31</v>
      </c>
      <c r="AM1382" s="72">
        <v>2.1059999999999999</v>
      </c>
      <c r="AN1382" s="72">
        <v>9.0139999999999993</v>
      </c>
      <c r="AO1382" s="12">
        <v>11742.52</v>
      </c>
      <c r="AP1382" s="72">
        <v>78.447999999999993</v>
      </c>
      <c r="AQ1382" s="72">
        <v>1.194</v>
      </c>
      <c r="AR1382" s="12">
        <v>76.751999999999995</v>
      </c>
      <c r="AS1382" s="72">
        <v>0.51300000000000001</v>
      </c>
      <c r="AT1382" s="72">
        <v>25.14</v>
      </c>
      <c r="AU1382" s="12">
        <v>64.503</v>
      </c>
      <c r="AV1382" s="72">
        <v>0.43099999999999999</v>
      </c>
      <c r="AW1382" s="72">
        <v>28.526</v>
      </c>
      <c r="AX1382" s="12">
        <v>291.81700000000001</v>
      </c>
      <c r="AY1382" s="72">
        <v>1.95</v>
      </c>
      <c r="AZ1382" s="72">
        <v>15.526</v>
      </c>
      <c r="BA1382" s="12">
        <v>356.32100000000003</v>
      </c>
      <c r="BB1382" s="72">
        <v>2.38</v>
      </c>
      <c r="BC1382" s="72">
        <v>13.098000000000001</v>
      </c>
      <c r="BD1382" s="12">
        <v>85.512</v>
      </c>
      <c r="BE1382" s="72">
        <v>0.57099999999999995</v>
      </c>
      <c r="BF1382" s="72">
        <v>38.274999999999999</v>
      </c>
      <c r="BG1382" s="12">
        <v>441.83199999999999</v>
      </c>
      <c r="BH1382" s="72">
        <v>2.952</v>
      </c>
      <c r="BI1382" s="72">
        <v>13.819000000000001</v>
      </c>
      <c r="BJ1382" s="12">
        <v>1437.903</v>
      </c>
      <c r="BK1382" s="72">
        <v>9.6059999999999999</v>
      </c>
      <c r="BL1382" s="72">
        <v>5.3049999999999997</v>
      </c>
      <c r="BM1382" s="12">
        <v>1269.453</v>
      </c>
      <c r="BN1382" s="72">
        <v>8.4809999999999999</v>
      </c>
      <c r="BO1382" s="72">
        <v>3.8580000000000001</v>
      </c>
      <c r="BP1382" s="12">
        <v>2707.355</v>
      </c>
      <c r="BQ1382" s="72">
        <v>18.087</v>
      </c>
      <c r="BR1382" s="72">
        <v>2.8929999999999998</v>
      </c>
      <c r="BS1382" s="12">
        <v>3225.94</v>
      </c>
      <c r="BT1382" s="72">
        <v>21.552</v>
      </c>
      <c r="BU1382" s="72">
        <v>2.823</v>
      </c>
      <c r="BV1382" s="12">
        <v>14968.46</v>
      </c>
      <c r="BW1382" s="72">
        <v>100</v>
      </c>
      <c r="BX1382" s="72">
        <v>1.0549999999999999</v>
      </c>
      <c r="BY1382" s="13"/>
      <c r="BZ1382" s="13"/>
    </row>
    <row r="1383" spans="1:78" ht="12.75" customHeight="1">
      <c r="A1383" s="122" t="s">
        <v>44</v>
      </c>
      <c r="B1383" s="71" t="s">
        <v>75</v>
      </c>
      <c r="C1383" s="71" t="s">
        <v>26</v>
      </c>
      <c r="D1383" s="34">
        <v>45717</v>
      </c>
      <c r="E1383" s="12">
        <v>8066.3040000000001</v>
      </c>
      <c r="F1383" s="72">
        <v>53.936999999999998</v>
      </c>
      <c r="G1383" s="72">
        <v>1.1619999999999999</v>
      </c>
      <c r="H1383" s="12">
        <v>234.999</v>
      </c>
      <c r="I1383" s="72">
        <v>1.571</v>
      </c>
      <c r="J1383" s="72">
        <v>16.681999999999999</v>
      </c>
      <c r="K1383" s="12">
        <v>231.86699999999999</v>
      </c>
      <c r="L1383" s="72">
        <v>1.55</v>
      </c>
      <c r="M1383" s="72">
        <v>16.576000000000001</v>
      </c>
      <c r="N1383" s="12">
        <v>466.86500000000001</v>
      </c>
      <c r="O1383" s="72">
        <v>3.1219999999999999</v>
      </c>
      <c r="P1383" s="72">
        <v>11.872</v>
      </c>
      <c r="Q1383" s="12">
        <v>43.921999999999997</v>
      </c>
      <c r="R1383" s="72">
        <v>0.29399999999999998</v>
      </c>
      <c r="S1383" s="72">
        <v>36.097999999999999</v>
      </c>
      <c r="T1383" s="12">
        <v>510.78699999999998</v>
      </c>
      <c r="U1383" s="72">
        <v>3.415</v>
      </c>
      <c r="V1383" s="72">
        <v>11.367000000000001</v>
      </c>
      <c r="W1383" s="12">
        <v>2852.0720000000001</v>
      </c>
      <c r="X1383" s="72">
        <v>19.071000000000002</v>
      </c>
      <c r="Y1383" s="72">
        <v>3.327</v>
      </c>
      <c r="Z1383" s="12">
        <v>3362.86</v>
      </c>
      <c r="AA1383" s="72">
        <v>22.486000000000001</v>
      </c>
      <c r="AB1383" s="72">
        <v>2.5190000000000001</v>
      </c>
      <c r="AC1383" s="12">
        <v>11429.164000000001</v>
      </c>
      <c r="AD1383" s="72">
        <v>76.423000000000002</v>
      </c>
      <c r="AE1383" s="72">
        <v>1.044</v>
      </c>
      <c r="AF1383" s="12">
        <v>38.015999999999998</v>
      </c>
      <c r="AG1383" s="72">
        <v>0.254</v>
      </c>
      <c r="AH1383" s="72">
        <v>43.719000000000001</v>
      </c>
      <c r="AI1383" s="12">
        <v>326.69600000000003</v>
      </c>
      <c r="AJ1383" s="72">
        <v>2.1850000000000001</v>
      </c>
      <c r="AK1383" s="72">
        <v>8.4320000000000004</v>
      </c>
      <c r="AL1383" s="12">
        <v>364.71300000000002</v>
      </c>
      <c r="AM1383" s="72">
        <v>2.4390000000000001</v>
      </c>
      <c r="AN1383" s="72">
        <v>7.1820000000000004</v>
      </c>
      <c r="AO1383" s="12">
        <v>11793.877</v>
      </c>
      <c r="AP1383" s="72">
        <v>78.861999999999995</v>
      </c>
      <c r="AQ1383" s="72">
        <v>1.0269999999999999</v>
      </c>
      <c r="AR1383" s="12">
        <v>59.56</v>
      </c>
      <c r="AS1383" s="72">
        <v>0.39800000000000002</v>
      </c>
      <c r="AT1383" s="72">
        <v>32.003</v>
      </c>
      <c r="AU1383" s="12">
        <v>78.126999999999995</v>
      </c>
      <c r="AV1383" s="72">
        <v>0.52200000000000002</v>
      </c>
      <c r="AW1383" s="72">
        <v>30.890999999999998</v>
      </c>
      <c r="AX1383" s="12">
        <v>274.78100000000001</v>
      </c>
      <c r="AY1383" s="72">
        <v>1.837</v>
      </c>
      <c r="AZ1383" s="72">
        <v>11.157999999999999</v>
      </c>
      <c r="BA1383" s="12">
        <v>352.90800000000002</v>
      </c>
      <c r="BB1383" s="72">
        <v>2.36</v>
      </c>
      <c r="BC1383" s="72">
        <v>10.58</v>
      </c>
      <c r="BD1383" s="12">
        <v>77.430999999999997</v>
      </c>
      <c r="BE1383" s="72">
        <v>0.51800000000000002</v>
      </c>
      <c r="BF1383" s="72">
        <v>26.216999999999999</v>
      </c>
      <c r="BG1383" s="12">
        <v>430.33800000000002</v>
      </c>
      <c r="BH1383" s="72">
        <v>2.8780000000000001</v>
      </c>
      <c r="BI1383" s="72">
        <v>8.6630000000000003</v>
      </c>
      <c r="BJ1383" s="12">
        <v>1497.0239999999999</v>
      </c>
      <c r="BK1383" s="72">
        <v>10.01</v>
      </c>
      <c r="BL1383" s="72">
        <v>5.7130000000000001</v>
      </c>
      <c r="BM1383" s="12">
        <v>1174.2809999999999</v>
      </c>
      <c r="BN1383" s="72">
        <v>7.8520000000000003</v>
      </c>
      <c r="BO1383" s="72">
        <v>5.3390000000000004</v>
      </c>
      <c r="BP1383" s="12">
        <v>2671.3049999999998</v>
      </c>
      <c r="BQ1383" s="72">
        <v>17.861999999999998</v>
      </c>
      <c r="BR1383" s="72">
        <v>3.4220000000000002</v>
      </c>
      <c r="BS1383" s="12">
        <v>3161.203</v>
      </c>
      <c r="BT1383" s="72">
        <v>21.138000000000002</v>
      </c>
      <c r="BU1383" s="72">
        <v>3.1320000000000001</v>
      </c>
      <c r="BV1383" s="12">
        <v>14955.08</v>
      </c>
      <c r="BW1383" s="72">
        <v>100</v>
      </c>
      <c r="BX1383" s="72">
        <v>0.999</v>
      </c>
      <c r="BY1383" s="13"/>
      <c r="BZ1383" s="13"/>
    </row>
    <row r="1384" spans="1:78" ht="12.75" customHeight="1">
      <c r="A1384" s="122" t="s">
        <v>44</v>
      </c>
      <c r="B1384" s="71" t="s">
        <v>75</v>
      </c>
      <c r="C1384" s="71" t="s">
        <v>26</v>
      </c>
      <c r="D1384" s="34">
        <v>45809</v>
      </c>
      <c r="E1384" s="12">
        <v>7963.3869999999997</v>
      </c>
      <c r="F1384" s="72">
        <v>53.219000000000001</v>
      </c>
      <c r="G1384" s="72">
        <v>1.0760000000000001</v>
      </c>
      <c r="H1384" s="12">
        <v>278.03899999999999</v>
      </c>
      <c r="I1384" s="72">
        <v>1.8580000000000001</v>
      </c>
      <c r="J1384" s="72">
        <v>13.773999999999999</v>
      </c>
      <c r="K1384" s="12">
        <v>336.85599999999999</v>
      </c>
      <c r="L1384" s="72">
        <v>2.2509999999999999</v>
      </c>
      <c r="M1384" s="72">
        <v>17.338000000000001</v>
      </c>
      <c r="N1384" s="12">
        <v>614.89499999999998</v>
      </c>
      <c r="O1384" s="72">
        <v>4.109</v>
      </c>
      <c r="P1384" s="72">
        <v>10.738</v>
      </c>
      <c r="Q1384" s="12">
        <v>44.584000000000003</v>
      </c>
      <c r="R1384" s="72">
        <v>0.29799999999999999</v>
      </c>
      <c r="S1384" s="72">
        <v>55.66</v>
      </c>
      <c r="T1384" s="12">
        <v>659.47900000000004</v>
      </c>
      <c r="U1384" s="72">
        <v>4.407</v>
      </c>
      <c r="V1384" s="72">
        <v>11.454000000000001</v>
      </c>
      <c r="W1384" s="12">
        <v>2703.0140000000001</v>
      </c>
      <c r="X1384" s="72">
        <v>18.064</v>
      </c>
      <c r="Y1384" s="72">
        <v>3.661</v>
      </c>
      <c r="Z1384" s="12">
        <v>3362.4929999999999</v>
      </c>
      <c r="AA1384" s="72">
        <v>22.471</v>
      </c>
      <c r="AB1384" s="72">
        <v>2.407</v>
      </c>
      <c r="AC1384" s="12">
        <v>11325.88</v>
      </c>
      <c r="AD1384" s="72">
        <v>75.69</v>
      </c>
      <c r="AE1384" s="72">
        <v>0.97899999999999998</v>
      </c>
      <c r="AF1384" s="12">
        <v>34.557000000000002</v>
      </c>
      <c r="AG1384" s="72">
        <v>0.23100000000000001</v>
      </c>
      <c r="AH1384" s="72">
        <v>44.429000000000002</v>
      </c>
      <c r="AI1384" s="12">
        <v>303.84800000000001</v>
      </c>
      <c r="AJ1384" s="72">
        <v>2.0310000000000001</v>
      </c>
      <c r="AK1384" s="72">
        <v>14.920999999999999</v>
      </c>
      <c r="AL1384" s="12">
        <v>338.40499999999997</v>
      </c>
      <c r="AM1384" s="72">
        <v>2.262</v>
      </c>
      <c r="AN1384" s="72">
        <v>12.513</v>
      </c>
      <c r="AO1384" s="12">
        <v>11664.285</v>
      </c>
      <c r="AP1384" s="72">
        <v>77.950999999999993</v>
      </c>
      <c r="AQ1384" s="72">
        <v>1.0760000000000001</v>
      </c>
      <c r="AR1384" s="12">
        <v>86.885000000000005</v>
      </c>
      <c r="AS1384" s="72">
        <v>0.58099999999999996</v>
      </c>
      <c r="AT1384" s="72">
        <v>26.039000000000001</v>
      </c>
      <c r="AU1384" s="12">
        <v>37.814999999999998</v>
      </c>
      <c r="AV1384" s="72">
        <v>0.253</v>
      </c>
      <c r="AW1384" s="72">
        <v>41.898000000000003</v>
      </c>
      <c r="AX1384" s="12">
        <v>319.30700000000002</v>
      </c>
      <c r="AY1384" s="72">
        <v>2.1339999999999999</v>
      </c>
      <c r="AZ1384" s="72">
        <v>17.905000000000001</v>
      </c>
      <c r="BA1384" s="12">
        <v>357.12200000000001</v>
      </c>
      <c r="BB1384" s="72">
        <v>2.387</v>
      </c>
      <c r="BC1384" s="72">
        <v>14.951000000000001</v>
      </c>
      <c r="BD1384" s="12">
        <v>30.262</v>
      </c>
      <c r="BE1384" s="72">
        <v>0.20200000000000001</v>
      </c>
      <c r="BF1384" s="72">
        <v>43.518999999999998</v>
      </c>
      <c r="BG1384" s="12">
        <v>387.38400000000001</v>
      </c>
      <c r="BH1384" s="72">
        <v>2.589</v>
      </c>
      <c r="BI1384" s="72">
        <v>12.61</v>
      </c>
      <c r="BJ1384" s="12">
        <v>1433.403</v>
      </c>
      <c r="BK1384" s="72">
        <v>9.5790000000000006</v>
      </c>
      <c r="BL1384" s="72">
        <v>4.843</v>
      </c>
      <c r="BM1384" s="12">
        <v>1391.578</v>
      </c>
      <c r="BN1384" s="72">
        <v>9.3000000000000007</v>
      </c>
      <c r="BO1384" s="72">
        <v>4.5579999999999998</v>
      </c>
      <c r="BP1384" s="12">
        <v>2824.9810000000002</v>
      </c>
      <c r="BQ1384" s="72">
        <v>18.879000000000001</v>
      </c>
      <c r="BR1384" s="72">
        <v>2.5179999999999998</v>
      </c>
      <c r="BS1384" s="12">
        <v>3299.25</v>
      </c>
      <c r="BT1384" s="72">
        <v>22.048999999999999</v>
      </c>
      <c r="BU1384" s="72">
        <v>2.504</v>
      </c>
      <c r="BV1384" s="12">
        <v>14963.534</v>
      </c>
      <c r="BW1384" s="72">
        <v>100</v>
      </c>
      <c r="BX1384" s="72">
        <v>1.109</v>
      </c>
      <c r="BY1384" s="13"/>
      <c r="BZ1384" s="13"/>
    </row>
    <row r="1385" spans="1:78" ht="12.75" customHeight="1">
      <c r="A1385" s="122" t="s">
        <v>44</v>
      </c>
      <c r="B1385" s="71" t="s">
        <v>75</v>
      </c>
      <c r="C1385" s="71" t="s">
        <v>26</v>
      </c>
      <c r="D1385" s="34">
        <v>45901</v>
      </c>
      <c r="E1385" s="12">
        <v>8121.2120000000004</v>
      </c>
      <c r="F1385" s="72">
        <v>55.113</v>
      </c>
      <c r="G1385" s="72">
        <v>1.196</v>
      </c>
      <c r="H1385" s="12">
        <v>305.74900000000002</v>
      </c>
      <c r="I1385" s="72">
        <v>2.0750000000000002</v>
      </c>
      <c r="J1385" s="72">
        <v>17.803999999999998</v>
      </c>
      <c r="K1385" s="12">
        <v>229.50700000000001</v>
      </c>
      <c r="L1385" s="72">
        <v>1.5580000000000001</v>
      </c>
      <c r="M1385" s="72">
        <v>18.245000000000001</v>
      </c>
      <c r="N1385" s="12">
        <v>535.25599999999997</v>
      </c>
      <c r="O1385" s="72">
        <v>3.6320000000000001</v>
      </c>
      <c r="P1385" s="72">
        <v>12.981999999999999</v>
      </c>
      <c r="Q1385" s="12">
        <v>62.561999999999998</v>
      </c>
      <c r="R1385" s="72">
        <v>0.42499999999999999</v>
      </c>
      <c r="S1385" s="72">
        <v>36.143999999999998</v>
      </c>
      <c r="T1385" s="12">
        <v>597.81799999999998</v>
      </c>
      <c r="U1385" s="72">
        <v>4.0570000000000004</v>
      </c>
      <c r="V1385" s="72">
        <v>11.832000000000001</v>
      </c>
      <c r="W1385" s="12">
        <v>2571.1370000000002</v>
      </c>
      <c r="X1385" s="72">
        <v>17.449000000000002</v>
      </c>
      <c r="Y1385" s="72">
        <v>4.2089999999999996</v>
      </c>
      <c r="Z1385" s="12">
        <v>3168.9549999999999</v>
      </c>
      <c r="AA1385" s="72">
        <v>21.504999999999999</v>
      </c>
      <c r="AB1385" s="72">
        <v>2.887</v>
      </c>
      <c r="AC1385" s="12">
        <v>11290.166999999999</v>
      </c>
      <c r="AD1385" s="72">
        <v>76.617999999999995</v>
      </c>
      <c r="AE1385" s="72">
        <v>1.2729999999999999</v>
      </c>
      <c r="AF1385" s="12">
        <v>33.408000000000001</v>
      </c>
      <c r="AG1385" s="72">
        <v>0.22700000000000001</v>
      </c>
      <c r="AH1385" s="72">
        <v>56.231000000000002</v>
      </c>
      <c r="AI1385" s="12">
        <v>303.07600000000002</v>
      </c>
      <c r="AJ1385" s="72">
        <v>2.0569999999999999</v>
      </c>
      <c r="AK1385" s="72">
        <v>13.930999999999999</v>
      </c>
      <c r="AL1385" s="12">
        <v>336.48399999999998</v>
      </c>
      <c r="AM1385" s="72">
        <v>2.2829999999999999</v>
      </c>
      <c r="AN1385" s="72">
        <v>12.097</v>
      </c>
      <c r="AO1385" s="12">
        <v>11626.651</v>
      </c>
      <c r="AP1385" s="72">
        <v>78.902000000000001</v>
      </c>
      <c r="AQ1385" s="72">
        <v>1.3839999999999999</v>
      </c>
      <c r="AR1385" s="12">
        <v>92.644000000000005</v>
      </c>
      <c r="AS1385" s="72">
        <v>0.629</v>
      </c>
      <c r="AT1385" s="72">
        <v>17.727</v>
      </c>
      <c r="AU1385" s="12">
        <v>53.893999999999998</v>
      </c>
      <c r="AV1385" s="72">
        <v>0.36599999999999999</v>
      </c>
      <c r="AW1385" s="72">
        <v>34.457000000000001</v>
      </c>
      <c r="AX1385" s="12">
        <v>217.76</v>
      </c>
      <c r="AY1385" s="72">
        <v>1.478</v>
      </c>
      <c r="AZ1385" s="72">
        <v>16.988</v>
      </c>
      <c r="BA1385" s="12">
        <v>271.654</v>
      </c>
      <c r="BB1385" s="72">
        <v>1.8440000000000001</v>
      </c>
      <c r="BC1385" s="72">
        <v>15.202</v>
      </c>
      <c r="BD1385" s="12">
        <v>71.977999999999994</v>
      </c>
      <c r="BE1385" s="72">
        <v>0.48799999999999999</v>
      </c>
      <c r="BF1385" s="72">
        <v>32.646999999999998</v>
      </c>
      <c r="BG1385" s="12">
        <v>343.63200000000001</v>
      </c>
      <c r="BH1385" s="72">
        <v>2.3319999999999999</v>
      </c>
      <c r="BI1385" s="72">
        <v>13.846</v>
      </c>
      <c r="BJ1385" s="12">
        <v>1432.7850000000001</v>
      </c>
      <c r="BK1385" s="72">
        <v>9.7230000000000008</v>
      </c>
      <c r="BL1385" s="72">
        <v>5.992</v>
      </c>
      <c r="BM1385" s="12">
        <v>1239.8599999999999</v>
      </c>
      <c r="BN1385" s="72">
        <v>8.4139999999999997</v>
      </c>
      <c r="BO1385" s="72">
        <v>4.68</v>
      </c>
      <c r="BP1385" s="12">
        <v>2672.645</v>
      </c>
      <c r="BQ1385" s="72">
        <v>18.137</v>
      </c>
      <c r="BR1385" s="72">
        <v>3.0419999999999998</v>
      </c>
      <c r="BS1385" s="12">
        <v>3108.9209999999998</v>
      </c>
      <c r="BT1385" s="72">
        <v>21.097999999999999</v>
      </c>
      <c r="BU1385" s="72">
        <v>3.2730000000000001</v>
      </c>
      <c r="BV1385" s="12">
        <v>14735.572</v>
      </c>
      <c r="BW1385" s="72">
        <v>100</v>
      </c>
      <c r="BX1385" s="72">
        <v>1.3129999999999999</v>
      </c>
      <c r="BY1385" s="13"/>
      <c r="BZ1385" s="13"/>
    </row>
    <row r="1386" spans="1:78" ht="12.75" customHeight="1">
      <c r="A1386" s="122" t="s">
        <v>44</v>
      </c>
      <c r="B1386" s="71" t="s">
        <v>75</v>
      </c>
      <c r="C1386" s="71" t="s">
        <v>26</v>
      </c>
      <c r="D1386" s="34">
        <v>45992</v>
      </c>
      <c r="E1386" s="12">
        <v>8128.3620000000001</v>
      </c>
      <c r="F1386" s="72">
        <v>54.482999999999997</v>
      </c>
      <c r="G1386" s="72">
        <v>1.5069999999999999</v>
      </c>
      <c r="H1386" s="12">
        <v>189.482</v>
      </c>
      <c r="I1386" s="72">
        <v>1.27</v>
      </c>
      <c r="J1386" s="72">
        <v>17.706</v>
      </c>
      <c r="K1386" s="12">
        <v>309.60399999999998</v>
      </c>
      <c r="L1386" s="72">
        <v>2.0750000000000002</v>
      </c>
      <c r="M1386" s="72">
        <v>19.141999999999999</v>
      </c>
      <c r="N1386" s="12">
        <v>499.08600000000001</v>
      </c>
      <c r="O1386" s="72">
        <v>3.3450000000000002</v>
      </c>
      <c r="P1386" s="72">
        <v>10.648999999999999</v>
      </c>
      <c r="Q1386" s="12">
        <v>68.001000000000005</v>
      </c>
      <c r="R1386" s="72">
        <v>0.45600000000000002</v>
      </c>
      <c r="S1386" s="72">
        <v>32.880000000000003</v>
      </c>
      <c r="T1386" s="12">
        <v>567.08699999999999</v>
      </c>
      <c r="U1386" s="72">
        <v>3.8010000000000002</v>
      </c>
      <c r="V1386" s="72">
        <v>10.081</v>
      </c>
      <c r="W1386" s="12">
        <v>2694.9780000000001</v>
      </c>
      <c r="X1386" s="72">
        <v>18.064</v>
      </c>
      <c r="Y1386" s="72">
        <v>3.3210000000000002</v>
      </c>
      <c r="Z1386" s="12">
        <v>3262.0659999999998</v>
      </c>
      <c r="AA1386" s="72">
        <v>21.864999999999998</v>
      </c>
      <c r="AB1386" s="72">
        <v>2.5760000000000001</v>
      </c>
      <c r="AC1386" s="12">
        <v>11390.427</v>
      </c>
      <c r="AD1386" s="72">
        <v>76.347999999999999</v>
      </c>
      <c r="AE1386" s="72">
        <v>1.173</v>
      </c>
      <c r="AF1386" s="12">
        <v>8.9260000000000002</v>
      </c>
      <c r="AG1386" s="72">
        <v>0.06</v>
      </c>
      <c r="AH1386" s="72">
        <v>94.099000000000004</v>
      </c>
      <c r="AI1386" s="12">
        <v>365.58100000000002</v>
      </c>
      <c r="AJ1386" s="72">
        <v>2.4500000000000002</v>
      </c>
      <c r="AK1386" s="72">
        <v>10.965</v>
      </c>
      <c r="AL1386" s="12">
        <v>374.50700000000001</v>
      </c>
      <c r="AM1386" s="72">
        <v>2.5099999999999998</v>
      </c>
      <c r="AN1386" s="72">
        <v>10.045999999999999</v>
      </c>
      <c r="AO1386" s="12">
        <v>11764.934999999999</v>
      </c>
      <c r="AP1386" s="72">
        <v>78.858000000000004</v>
      </c>
      <c r="AQ1386" s="72">
        <v>1.1160000000000001</v>
      </c>
      <c r="AR1386" s="12">
        <v>107.161</v>
      </c>
      <c r="AS1386" s="72">
        <v>0.71799999999999997</v>
      </c>
      <c r="AT1386" s="72">
        <v>26.224</v>
      </c>
      <c r="AU1386" s="12">
        <v>71.040999999999997</v>
      </c>
      <c r="AV1386" s="72">
        <v>0.47599999999999998</v>
      </c>
      <c r="AW1386" s="72">
        <v>47.628999999999998</v>
      </c>
      <c r="AX1386" s="12">
        <v>206.06100000000001</v>
      </c>
      <c r="AY1386" s="72">
        <v>1.381</v>
      </c>
      <c r="AZ1386" s="72">
        <v>26.628</v>
      </c>
      <c r="BA1386" s="12">
        <v>277.10199999999998</v>
      </c>
      <c r="BB1386" s="72">
        <v>1.857</v>
      </c>
      <c r="BC1386" s="72">
        <v>22.451000000000001</v>
      </c>
      <c r="BD1386" s="12">
        <v>67.12</v>
      </c>
      <c r="BE1386" s="72">
        <v>0.45</v>
      </c>
      <c r="BF1386" s="72">
        <v>33.103000000000002</v>
      </c>
      <c r="BG1386" s="12">
        <v>344.22300000000001</v>
      </c>
      <c r="BH1386" s="72">
        <v>2.3069999999999999</v>
      </c>
      <c r="BI1386" s="72">
        <v>17.841000000000001</v>
      </c>
      <c r="BJ1386" s="12">
        <v>1301.124</v>
      </c>
      <c r="BK1386" s="72">
        <v>8.7210000000000001</v>
      </c>
      <c r="BL1386" s="72">
        <v>5.984</v>
      </c>
      <c r="BM1386" s="12">
        <v>1401.6130000000001</v>
      </c>
      <c r="BN1386" s="72">
        <v>9.3949999999999996</v>
      </c>
      <c r="BO1386" s="72">
        <v>5.7830000000000004</v>
      </c>
      <c r="BP1386" s="12">
        <v>2702.7370000000001</v>
      </c>
      <c r="BQ1386" s="72">
        <v>18.116</v>
      </c>
      <c r="BR1386" s="72">
        <v>3.3730000000000002</v>
      </c>
      <c r="BS1386" s="12">
        <v>3154.12</v>
      </c>
      <c r="BT1386" s="72">
        <v>21.141999999999999</v>
      </c>
      <c r="BU1386" s="72">
        <v>3.371</v>
      </c>
      <c r="BV1386" s="12">
        <v>14919.055</v>
      </c>
      <c r="BW1386" s="72">
        <v>100</v>
      </c>
      <c r="BX1386" s="72">
        <v>1.1020000000000001</v>
      </c>
      <c r="BY1386" s="13"/>
      <c r="BZ1386" s="13"/>
    </row>
    <row r="1387" spans="1:78" ht="12.75" customHeight="1">
      <c r="A1387" s="122" t="s">
        <v>44</v>
      </c>
      <c r="B1387" s="71" t="s">
        <v>75</v>
      </c>
      <c r="C1387" s="71" t="s">
        <v>26</v>
      </c>
      <c r="D1387" s="34">
        <v>46082</v>
      </c>
      <c r="E1387" s="12">
        <v>8264.2469999999994</v>
      </c>
      <c r="F1387" s="72">
        <v>54.143999999999998</v>
      </c>
      <c r="G1387" s="72">
        <v>1.425</v>
      </c>
      <c r="H1387" s="12">
        <v>266.52199999999999</v>
      </c>
      <c r="I1387" s="72">
        <v>1.746</v>
      </c>
      <c r="J1387" s="72">
        <v>19.571000000000002</v>
      </c>
      <c r="K1387" s="12">
        <v>275.11599999999999</v>
      </c>
      <c r="L1387" s="72">
        <v>1.802</v>
      </c>
      <c r="M1387" s="72">
        <v>21.869</v>
      </c>
      <c r="N1387" s="12">
        <v>541.63800000000003</v>
      </c>
      <c r="O1387" s="72">
        <v>3.5489999999999999</v>
      </c>
      <c r="P1387" s="72">
        <v>11.833</v>
      </c>
      <c r="Q1387" s="12">
        <v>64.05</v>
      </c>
      <c r="R1387" s="72">
        <v>0.42</v>
      </c>
      <c r="S1387" s="72">
        <v>42.862000000000002</v>
      </c>
      <c r="T1387" s="12">
        <v>605.68799999999999</v>
      </c>
      <c r="U1387" s="72">
        <v>3.968</v>
      </c>
      <c r="V1387" s="72">
        <v>10.468999999999999</v>
      </c>
      <c r="W1387" s="12">
        <v>2707.2220000000002</v>
      </c>
      <c r="X1387" s="72">
        <v>17.736999999999998</v>
      </c>
      <c r="Y1387" s="72">
        <v>3.4079999999999999</v>
      </c>
      <c r="Z1387" s="12">
        <v>3312.91</v>
      </c>
      <c r="AA1387" s="72">
        <v>21.704999999999998</v>
      </c>
      <c r="AB1387" s="72">
        <v>2.7210000000000001</v>
      </c>
      <c r="AC1387" s="12">
        <v>11577.156999999999</v>
      </c>
      <c r="AD1387" s="72">
        <v>75.849000000000004</v>
      </c>
      <c r="AE1387" s="72">
        <v>1.1890000000000001</v>
      </c>
      <c r="AF1387" s="12">
        <v>36.959000000000003</v>
      </c>
      <c r="AG1387" s="72">
        <v>0.24199999999999999</v>
      </c>
      <c r="AH1387" s="72">
        <v>45.484999999999999</v>
      </c>
      <c r="AI1387" s="12">
        <v>416.065</v>
      </c>
      <c r="AJ1387" s="72">
        <v>2.726</v>
      </c>
      <c r="AK1387" s="72">
        <v>9.9930000000000003</v>
      </c>
      <c r="AL1387" s="12">
        <v>453.024</v>
      </c>
      <c r="AM1387" s="72">
        <v>2.968</v>
      </c>
      <c r="AN1387" s="72">
        <v>8.0589999999999993</v>
      </c>
      <c r="AO1387" s="12">
        <v>12030.182000000001</v>
      </c>
      <c r="AP1387" s="72">
        <v>78.816999999999993</v>
      </c>
      <c r="AQ1387" s="72">
        <v>1.125</v>
      </c>
      <c r="AR1387" s="12">
        <v>103.453</v>
      </c>
      <c r="AS1387" s="72">
        <v>0.67800000000000005</v>
      </c>
      <c r="AT1387" s="72">
        <v>25.248999999999999</v>
      </c>
      <c r="AU1387" s="12">
        <v>49.600999999999999</v>
      </c>
      <c r="AV1387" s="72">
        <v>0.32500000000000001</v>
      </c>
      <c r="AW1387" s="72">
        <v>46.058999999999997</v>
      </c>
      <c r="AX1387" s="12">
        <v>277.464</v>
      </c>
      <c r="AY1387" s="72">
        <v>1.8180000000000001</v>
      </c>
      <c r="AZ1387" s="72">
        <v>19.925000000000001</v>
      </c>
      <c r="BA1387" s="12">
        <v>327.065</v>
      </c>
      <c r="BB1387" s="72">
        <v>2.1429999999999998</v>
      </c>
      <c r="BC1387" s="72">
        <v>18.567</v>
      </c>
      <c r="BD1387" s="12">
        <v>55.301000000000002</v>
      </c>
      <c r="BE1387" s="72">
        <v>0.36199999999999999</v>
      </c>
      <c r="BF1387" s="72">
        <v>36.317</v>
      </c>
      <c r="BG1387" s="12">
        <v>382.36599999999999</v>
      </c>
      <c r="BH1387" s="72">
        <v>2.5049999999999999</v>
      </c>
      <c r="BI1387" s="72">
        <v>17.646999999999998</v>
      </c>
      <c r="BJ1387" s="12">
        <v>1432.865</v>
      </c>
      <c r="BK1387" s="72">
        <v>9.3879999999999999</v>
      </c>
      <c r="BL1387" s="72">
        <v>5.7590000000000003</v>
      </c>
      <c r="BM1387" s="12">
        <v>1314.5889999999999</v>
      </c>
      <c r="BN1387" s="72">
        <v>8.6129999999999995</v>
      </c>
      <c r="BO1387" s="72">
        <v>5.4269999999999996</v>
      </c>
      <c r="BP1387" s="12">
        <v>2747.4540000000002</v>
      </c>
      <c r="BQ1387" s="72">
        <v>18</v>
      </c>
      <c r="BR1387" s="72">
        <v>3.2160000000000002</v>
      </c>
      <c r="BS1387" s="12">
        <v>3233.2719999999999</v>
      </c>
      <c r="BT1387" s="72">
        <v>21.183</v>
      </c>
      <c r="BU1387" s="72">
        <v>3.234</v>
      </c>
      <c r="BV1387" s="12">
        <v>15263.454</v>
      </c>
      <c r="BW1387" s="72">
        <v>100</v>
      </c>
      <c r="BX1387" s="72">
        <v>1.04</v>
      </c>
      <c r="BY1387" s="13"/>
      <c r="BZ1387" s="13"/>
    </row>
    <row r="1388" spans="1:78" ht="12.75" customHeight="1">
      <c r="A1388" s="122" t="s">
        <v>44</v>
      </c>
      <c r="B1388" s="71" t="s">
        <v>75</v>
      </c>
      <c r="C1388" s="71" t="s">
        <v>26</v>
      </c>
      <c r="D1388" s="34">
        <v>46174</v>
      </c>
      <c r="E1388" s="12">
        <v>7869.6850000000004</v>
      </c>
      <c r="F1388" s="72">
        <v>53.832000000000001</v>
      </c>
      <c r="G1388" s="72">
        <v>1.27</v>
      </c>
      <c r="H1388" s="12">
        <v>267.988</v>
      </c>
      <c r="I1388" s="72">
        <v>1.833</v>
      </c>
      <c r="J1388" s="72">
        <v>18.321999999999999</v>
      </c>
      <c r="K1388" s="12">
        <v>234.209</v>
      </c>
      <c r="L1388" s="72">
        <v>1.6020000000000001</v>
      </c>
      <c r="M1388" s="72">
        <v>19.119</v>
      </c>
      <c r="N1388" s="12">
        <v>502.197</v>
      </c>
      <c r="O1388" s="72">
        <v>3.4350000000000001</v>
      </c>
      <c r="P1388" s="72">
        <v>14.568</v>
      </c>
      <c r="Q1388" s="12">
        <v>48.146000000000001</v>
      </c>
      <c r="R1388" s="72">
        <v>0.32900000000000001</v>
      </c>
      <c r="S1388" s="72">
        <v>29.61</v>
      </c>
      <c r="T1388" s="12">
        <v>550.34299999999996</v>
      </c>
      <c r="U1388" s="72">
        <v>3.7650000000000001</v>
      </c>
      <c r="V1388" s="72">
        <v>13.326000000000001</v>
      </c>
      <c r="W1388" s="12">
        <v>2715.913</v>
      </c>
      <c r="X1388" s="72">
        <v>18.577999999999999</v>
      </c>
      <c r="Y1388" s="72">
        <v>3.609</v>
      </c>
      <c r="Z1388" s="12">
        <v>3266.2559999999999</v>
      </c>
      <c r="AA1388" s="72">
        <v>22.343</v>
      </c>
      <c r="AB1388" s="72">
        <v>2.524</v>
      </c>
      <c r="AC1388" s="12">
        <v>11135.941000000001</v>
      </c>
      <c r="AD1388" s="72">
        <v>76.174999999999997</v>
      </c>
      <c r="AE1388" s="72">
        <v>1.145</v>
      </c>
      <c r="AF1388" s="12">
        <v>28.314</v>
      </c>
      <c r="AG1388" s="72">
        <v>0.19400000000000001</v>
      </c>
      <c r="AH1388" s="72">
        <v>55.262</v>
      </c>
      <c r="AI1388" s="12">
        <v>354.53199999999998</v>
      </c>
      <c r="AJ1388" s="72">
        <v>2.4249999999999998</v>
      </c>
      <c r="AK1388" s="72">
        <v>11.725</v>
      </c>
      <c r="AL1388" s="12">
        <v>382.846</v>
      </c>
      <c r="AM1388" s="72">
        <v>2.6190000000000002</v>
      </c>
      <c r="AN1388" s="72">
        <v>10.298999999999999</v>
      </c>
      <c r="AO1388" s="12">
        <v>11518.787</v>
      </c>
      <c r="AP1388" s="72">
        <v>78.793999999999997</v>
      </c>
      <c r="AQ1388" s="72">
        <v>1.155</v>
      </c>
      <c r="AR1388" s="12">
        <v>45.298000000000002</v>
      </c>
      <c r="AS1388" s="72">
        <v>0.31</v>
      </c>
      <c r="AT1388" s="72">
        <v>27.75</v>
      </c>
      <c r="AU1388" s="12">
        <v>79.935000000000002</v>
      </c>
      <c r="AV1388" s="72">
        <v>0.54700000000000004</v>
      </c>
      <c r="AW1388" s="72">
        <v>35.703000000000003</v>
      </c>
      <c r="AX1388" s="12">
        <v>315.63499999999999</v>
      </c>
      <c r="AY1388" s="72">
        <v>2.1589999999999998</v>
      </c>
      <c r="AZ1388" s="72">
        <v>15.73</v>
      </c>
      <c r="BA1388" s="12">
        <v>395.57</v>
      </c>
      <c r="BB1388" s="72">
        <v>2.706</v>
      </c>
      <c r="BC1388" s="72">
        <v>14.353999999999999</v>
      </c>
      <c r="BD1388" s="12">
        <v>100.855</v>
      </c>
      <c r="BE1388" s="72">
        <v>0.69</v>
      </c>
      <c r="BF1388" s="72">
        <v>36.707000000000001</v>
      </c>
      <c r="BG1388" s="12">
        <v>496.42500000000001</v>
      </c>
      <c r="BH1388" s="72">
        <v>3.3959999999999999</v>
      </c>
      <c r="BI1388" s="72">
        <v>13.532</v>
      </c>
      <c r="BJ1388" s="12">
        <v>1185.9349999999999</v>
      </c>
      <c r="BK1388" s="72">
        <v>8.1120000000000001</v>
      </c>
      <c r="BL1388" s="72">
        <v>7.2560000000000002</v>
      </c>
      <c r="BM1388" s="12">
        <v>1372.453</v>
      </c>
      <c r="BN1388" s="72">
        <v>9.3879999999999999</v>
      </c>
      <c r="BO1388" s="72">
        <v>4.5049999999999999</v>
      </c>
      <c r="BP1388" s="12">
        <v>2558.3879999999999</v>
      </c>
      <c r="BQ1388" s="72">
        <v>17.501000000000001</v>
      </c>
      <c r="BR1388" s="72">
        <v>4.09</v>
      </c>
      <c r="BS1388" s="12">
        <v>3100.1109999999999</v>
      </c>
      <c r="BT1388" s="72">
        <v>21.206</v>
      </c>
      <c r="BU1388" s="72">
        <v>3.286</v>
      </c>
      <c r="BV1388" s="12">
        <v>14618.897999999999</v>
      </c>
      <c r="BW1388" s="72">
        <v>100</v>
      </c>
      <c r="BX1388" s="72">
        <v>1.2450000000000001</v>
      </c>
      <c r="BY1388" s="13"/>
      <c r="BZ1388" s="13"/>
    </row>
    <row r="1389" spans="1:78" ht="12.75" customHeight="1">
      <c r="A1389" s="122" t="s">
        <v>44</v>
      </c>
      <c r="B1389" s="71" t="s">
        <v>75</v>
      </c>
      <c r="C1389" s="71" t="s">
        <v>24</v>
      </c>
      <c r="D1389" s="34">
        <v>41883</v>
      </c>
      <c r="E1389" s="12">
        <v>0</v>
      </c>
      <c r="F1389" s="72">
        <v>0</v>
      </c>
      <c r="G1389" s="72">
        <v>0</v>
      </c>
      <c r="H1389" s="12">
        <v>0</v>
      </c>
      <c r="I1389" s="72">
        <v>0</v>
      </c>
      <c r="J1389" s="72">
        <v>0</v>
      </c>
      <c r="K1389" s="12">
        <v>0</v>
      </c>
      <c r="L1389" s="72">
        <v>0</v>
      </c>
      <c r="M1389" s="72">
        <v>0</v>
      </c>
      <c r="N1389" s="12">
        <v>0</v>
      </c>
      <c r="O1389" s="72">
        <v>0</v>
      </c>
      <c r="P1389" s="72">
        <v>0</v>
      </c>
      <c r="Q1389" s="12">
        <v>0</v>
      </c>
      <c r="R1389" s="72">
        <v>0</v>
      </c>
      <c r="S1389" s="72">
        <v>0</v>
      </c>
      <c r="T1389" s="12">
        <v>0</v>
      </c>
      <c r="U1389" s="72">
        <v>0</v>
      </c>
      <c r="V1389" s="72">
        <v>0</v>
      </c>
      <c r="W1389" s="12">
        <v>0</v>
      </c>
      <c r="X1389" s="72">
        <v>0</v>
      </c>
      <c r="Y1389" s="72">
        <v>0</v>
      </c>
      <c r="Z1389" s="12">
        <v>0</v>
      </c>
      <c r="AA1389" s="72">
        <v>0</v>
      </c>
      <c r="AB1389" s="72">
        <v>0</v>
      </c>
      <c r="AC1389" s="12">
        <v>0</v>
      </c>
      <c r="AD1389" s="72">
        <v>0</v>
      </c>
      <c r="AE1389" s="72">
        <v>0</v>
      </c>
      <c r="AF1389" s="12">
        <v>0</v>
      </c>
      <c r="AG1389" s="72">
        <v>0</v>
      </c>
      <c r="AH1389" s="72">
        <v>0</v>
      </c>
      <c r="AI1389" s="12">
        <v>0</v>
      </c>
      <c r="AJ1389" s="72">
        <v>0</v>
      </c>
      <c r="AK1389" s="72">
        <v>0</v>
      </c>
      <c r="AL1389" s="12">
        <v>0</v>
      </c>
      <c r="AM1389" s="72">
        <v>0</v>
      </c>
      <c r="AN1389" s="72">
        <v>0</v>
      </c>
      <c r="AO1389" s="12">
        <v>0</v>
      </c>
      <c r="AP1389" s="72">
        <v>0</v>
      </c>
      <c r="AQ1389" s="72">
        <v>0</v>
      </c>
      <c r="AR1389" s="12">
        <v>0</v>
      </c>
      <c r="AS1389" s="72">
        <v>0</v>
      </c>
      <c r="AT1389" s="72">
        <v>0</v>
      </c>
      <c r="AU1389" s="12">
        <v>0</v>
      </c>
      <c r="AV1389" s="72">
        <v>0</v>
      </c>
      <c r="AW1389" s="72">
        <v>0</v>
      </c>
      <c r="AX1389" s="12">
        <v>0</v>
      </c>
      <c r="AY1389" s="72">
        <v>0</v>
      </c>
      <c r="AZ1389" s="72">
        <v>0</v>
      </c>
      <c r="BA1389" s="12">
        <v>0</v>
      </c>
      <c r="BB1389" s="72">
        <v>0</v>
      </c>
      <c r="BC1389" s="72">
        <v>0</v>
      </c>
      <c r="BD1389" s="12">
        <v>0</v>
      </c>
      <c r="BE1389" s="72">
        <v>0</v>
      </c>
      <c r="BF1389" s="72">
        <v>0</v>
      </c>
      <c r="BG1389" s="12">
        <v>0</v>
      </c>
      <c r="BH1389" s="72">
        <v>0</v>
      </c>
      <c r="BI1389" s="72">
        <v>0</v>
      </c>
      <c r="BJ1389" s="12">
        <v>0</v>
      </c>
      <c r="BK1389" s="72">
        <v>0</v>
      </c>
      <c r="BL1389" s="72">
        <v>0</v>
      </c>
      <c r="BM1389" s="12">
        <v>0</v>
      </c>
      <c r="BN1389" s="72">
        <v>0</v>
      </c>
      <c r="BO1389" s="72">
        <v>0</v>
      </c>
      <c r="BP1389" s="12">
        <v>0</v>
      </c>
      <c r="BQ1389" s="72">
        <v>0</v>
      </c>
      <c r="BR1389" s="72">
        <v>0</v>
      </c>
      <c r="BS1389" s="12">
        <v>0</v>
      </c>
      <c r="BT1389" s="72">
        <v>0</v>
      </c>
      <c r="BU1389" s="72">
        <v>0</v>
      </c>
      <c r="BV1389" s="12">
        <v>0</v>
      </c>
      <c r="BW1389" s="72">
        <v>0</v>
      </c>
      <c r="BX1389" s="72">
        <v>0</v>
      </c>
      <c r="BY1389" s="13"/>
      <c r="BZ1389" s="13"/>
    </row>
    <row r="1390" spans="1:78" ht="12.75" customHeight="1">
      <c r="A1390" s="122" t="s">
        <v>44</v>
      </c>
      <c r="B1390" s="71" t="s">
        <v>75</v>
      </c>
      <c r="C1390" s="71" t="s">
        <v>24</v>
      </c>
      <c r="D1390" s="34">
        <v>41974</v>
      </c>
      <c r="E1390" s="12">
        <v>0</v>
      </c>
      <c r="F1390" s="72">
        <v>0</v>
      </c>
      <c r="G1390" s="72">
        <v>0</v>
      </c>
      <c r="H1390" s="12">
        <v>0</v>
      </c>
      <c r="I1390" s="72">
        <v>0</v>
      </c>
      <c r="J1390" s="72">
        <v>0</v>
      </c>
      <c r="K1390" s="12">
        <v>0</v>
      </c>
      <c r="L1390" s="72">
        <v>0</v>
      </c>
      <c r="M1390" s="72">
        <v>0</v>
      </c>
      <c r="N1390" s="12">
        <v>0</v>
      </c>
      <c r="O1390" s="72">
        <v>0</v>
      </c>
      <c r="P1390" s="72">
        <v>0</v>
      </c>
      <c r="Q1390" s="12">
        <v>0</v>
      </c>
      <c r="R1390" s="72">
        <v>0</v>
      </c>
      <c r="S1390" s="72">
        <v>0</v>
      </c>
      <c r="T1390" s="12">
        <v>0</v>
      </c>
      <c r="U1390" s="72">
        <v>0</v>
      </c>
      <c r="V1390" s="72">
        <v>0</v>
      </c>
      <c r="W1390" s="12">
        <v>0</v>
      </c>
      <c r="X1390" s="72">
        <v>0</v>
      </c>
      <c r="Y1390" s="72">
        <v>0</v>
      </c>
      <c r="Z1390" s="12">
        <v>0</v>
      </c>
      <c r="AA1390" s="72">
        <v>0</v>
      </c>
      <c r="AB1390" s="72">
        <v>0</v>
      </c>
      <c r="AC1390" s="12">
        <v>0</v>
      </c>
      <c r="AD1390" s="72">
        <v>0</v>
      </c>
      <c r="AE1390" s="72">
        <v>0</v>
      </c>
      <c r="AF1390" s="12">
        <v>0</v>
      </c>
      <c r="AG1390" s="72">
        <v>0</v>
      </c>
      <c r="AH1390" s="72">
        <v>0</v>
      </c>
      <c r="AI1390" s="12">
        <v>0</v>
      </c>
      <c r="AJ1390" s="72">
        <v>0</v>
      </c>
      <c r="AK1390" s="72">
        <v>0</v>
      </c>
      <c r="AL1390" s="12">
        <v>0</v>
      </c>
      <c r="AM1390" s="72">
        <v>0</v>
      </c>
      <c r="AN1390" s="72">
        <v>0</v>
      </c>
      <c r="AO1390" s="12">
        <v>0</v>
      </c>
      <c r="AP1390" s="72">
        <v>0</v>
      </c>
      <c r="AQ1390" s="72">
        <v>0</v>
      </c>
      <c r="AR1390" s="12">
        <v>0</v>
      </c>
      <c r="AS1390" s="72">
        <v>0</v>
      </c>
      <c r="AT1390" s="72">
        <v>0</v>
      </c>
      <c r="AU1390" s="12">
        <v>0</v>
      </c>
      <c r="AV1390" s="72">
        <v>0</v>
      </c>
      <c r="AW1390" s="72">
        <v>0</v>
      </c>
      <c r="AX1390" s="12">
        <v>0</v>
      </c>
      <c r="AY1390" s="72">
        <v>0</v>
      </c>
      <c r="AZ1390" s="72">
        <v>0</v>
      </c>
      <c r="BA1390" s="12">
        <v>0</v>
      </c>
      <c r="BB1390" s="72">
        <v>0</v>
      </c>
      <c r="BC1390" s="72">
        <v>0</v>
      </c>
      <c r="BD1390" s="12">
        <v>0</v>
      </c>
      <c r="BE1390" s="72">
        <v>0</v>
      </c>
      <c r="BF1390" s="72">
        <v>0</v>
      </c>
      <c r="BG1390" s="12">
        <v>0</v>
      </c>
      <c r="BH1390" s="72">
        <v>0</v>
      </c>
      <c r="BI1390" s="72">
        <v>0</v>
      </c>
      <c r="BJ1390" s="12">
        <v>0</v>
      </c>
      <c r="BK1390" s="72">
        <v>0</v>
      </c>
      <c r="BL1390" s="72">
        <v>0</v>
      </c>
      <c r="BM1390" s="12">
        <v>0</v>
      </c>
      <c r="BN1390" s="72">
        <v>0</v>
      </c>
      <c r="BO1390" s="72">
        <v>0</v>
      </c>
      <c r="BP1390" s="12">
        <v>0</v>
      </c>
      <c r="BQ1390" s="72">
        <v>0</v>
      </c>
      <c r="BR1390" s="72">
        <v>0</v>
      </c>
      <c r="BS1390" s="12">
        <v>0</v>
      </c>
      <c r="BT1390" s="72">
        <v>0</v>
      </c>
      <c r="BU1390" s="72">
        <v>0</v>
      </c>
      <c r="BV1390" s="12">
        <v>0</v>
      </c>
      <c r="BW1390" s="72">
        <v>0</v>
      </c>
      <c r="BX1390" s="72">
        <v>0</v>
      </c>
      <c r="BY1390" s="13"/>
      <c r="BZ1390" s="13"/>
    </row>
    <row r="1391" spans="1:78" ht="12.75" customHeight="1">
      <c r="A1391" s="122" t="s">
        <v>44</v>
      </c>
      <c r="B1391" s="71" t="s">
        <v>75</v>
      </c>
      <c r="C1391" s="71" t="s">
        <v>24</v>
      </c>
      <c r="D1391" s="34">
        <v>42064</v>
      </c>
      <c r="E1391" s="12">
        <v>0</v>
      </c>
      <c r="F1391" s="72">
        <v>0</v>
      </c>
      <c r="G1391" s="72">
        <v>0</v>
      </c>
      <c r="H1391" s="12">
        <v>0</v>
      </c>
      <c r="I1391" s="72">
        <v>0</v>
      </c>
      <c r="J1391" s="72">
        <v>0</v>
      </c>
      <c r="K1391" s="12">
        <v>0</v>
      </c>
      <c r="L1391" s="72">
        <v>0</v>
      </c>
      <c r="M1391" s="72">
        <v>0</v>
      </c>
      <c r="N1391" s="12">
        <v>0</v>
      </c>
      <c r="O1391" s="72">
        <v>0</v>
      </c>
      <c r="P1391" s="72">
        <v>0</v>
      </c>
      <c r="Q1391" s="12">
        <v>0</v>
      </c>
      <c r="R1391" s="72">
        <v>0</v>
      </c>
      <c r="S1391" s="72">
        <v>0</v>
      </c>
      <c r="T1391" s="12">
        <v>0</v>
      </c>
      <c r="U1391" s="72">
        <v>0</v>
      </c>
      <c r="V1391" s="72">
        <v>0</v>
      </c>
      <c r="W1391" s="12">
        <v>0</v>
      </c>
      <c r="X1391" s="72">
        <v>0</v>
      </c>
      <c r="Y1391" s="72">
        <v>0</v>
      </c>
      <c r="Z1391" s="12">
        <v>0</v>
      </c>
      <c r="AA1391" s="72">
        <v>0</v>
      </c>
      <c r="AB1391" s="72">
        <v>0</v>
      </c>
      <c r="AC1391" s="12">
        <v>0</v>
      </c>
      <c r="AD1391" s="72">
        <v>0</v>
      </c>
      <c r="AE1391" s="72">
        <v>0</v>
      </c>
      <c r="AF1391" s="12">
        <v>0</v>
      </c>
      <c r="AG1391" s="72">
        <v>0</v>
      </c>
      <c r="AH1391" s="72">
        <v>0</v>
      </c>
      <c r="AI1391" s="12">
        <v>0</v>
      </c>
      <c r="AJ1391" s="72">
        <v>0</v>
      </c>
      <c r="AK1391" s="72">
        <v>0</v>
      </c>
      <c r="AL1391" s="12">
        <v>0</v>
      </c>
      <c r="AM1391" s="72">
        <v>0</v>
      </c>
      <c r="AN1391" s="72">
        <v>0</v>
      </c>
      <c r="AO1391" s="12">
        <v>0</v>
      </c>
      <c r="AP1391" s="72">
        <v>0</v>
      </c>
      <c r="AQ1391" s="72">
        <v>0</v>
      </c>
      <c r="AR1391" s="12">
        <v>0</v>
      </c>
      <c r="AS1391" s="72">
        <v>0</v>
      </c>
      <c r="AT1391" s="72">
        <v>0</v>
      </c>
      <c r="AU1391" s="12">
        <v>0</v>
      </c>
      <c r="AV1391" s="72">
        <v>0</v>
      </c>
      <c r="AW1391" s="72">
        <v>0</v>
      </c>
      <c r="AX1391" s="12">
        <v>0</v>
      </c>
      <c r="AY1391" s="72">
        <v>0</v>
      </c>
      <c r="AZ1391" s="72">
        <v>0</v>
      </c>
      <c r="BA1391" s="12">
        <v>0</v>
      </c>
      <c r="BB1391" s="72">
        <v>0</v>
      </c>
      <c r="BC1391" s="72">
        <v>0</v>
      </c>
      <c r="BD1391" s="12">
        <v>0</v>
      </c>
      <c r="BE1391" s="72">
        <v>0</v>
      </c>
      <c r="BF1391" s="72">
        <v>0</v>
      </c>
      <c r="BG1391" s="12">
        <v>0</v>
      </c>
      <c r="BH1391" s="72">
        <v>0</v>
      </c>
      <c r="BI1391" s="72">
        <v>0</v>
      </c>
      <c r="BJ1391" s="12">
        <v>0</v>
      </c>
      <c r="BK1391" s="72">
        <v>0</v>
      </c>
      <c r="BL1391" s="72">
        <v>0</v>
      </c>
      <c r="BM1391" s="12">
        <v>0</v>
      </c>
      <c r="BN1391" s="72">
        <v>0</v>
      </c>
      <c r="BO1391" s="72">
        <v>0</v>
      </c>
      <c r="BP1391" s="12">
        <v>0</v>
      </c>
      <c r="BQ1391" s="72">
        <v>0</v>
      </c>
      <c r="BR1391" s="72">
        <v>0</v>
      </c>
      <c r="BS1391" s="12">
        <v>0</v>
      </c>
      <c r="BT1391" s="72">
        <v>0</v>
      </c>
      <c r="BU1391" s="72">
        <v>0</v>
      </c>
      <c r="BV1391" s="12">
        <v>0</v>
      </c>
      <c r="BW1391" s="72">
        <v>0</v>
      </c>
      <c r="BX1391" s="72">
        <v>0</v>
      </c>
      <c r="BY1391" s="13"/>
      <c r="BZ1391" s="13"/>
    </row>
    <row r="1392" spans="1:78" ht="12.75" customHeight="1">
      <c r="A1392" s="122" t="s">
        <v>44</v>
      </c>
      <c r="B1392" s="71" t="s">
        <v>75</v>
      </c>
      <c r="C1392" s="71" t="s">
        <v>24</v>
      </c>
      <c r="D1392" s="34">
        <v>42156</v>
      </c>
      <c r="E1392" s="12">
        <v>0</v>
      </c>
      <c r="F1392" s="72">
        <v>0</v>
      </c>
      <c r="G1392" s="72">
        <v>0</v>
      </c>
      <c r="H1392" s="12">
        <v>0</v>
      </c>
      <c r="I1392" s="72">
        <v>0</v>
      </c>
      <c r="J1392" s="72">
        <v>0</v>
      </c>
      <c r="K1392" s="12">
        <v>0</v>
      </c>
      <c r="L1392" s="72">
        <v>0</v>
      </c>
      <c r="M1392" s="72">
        <v>0</v>
      </c>
      <c r="N1392" s="12">
        <v>0</v>
      </c>
      <c r="O1392" s="72">
        <v>0</v>
      </c>
      <c r="P1392" s="72">
        <v>0</v>
      </c>
      <c r="Q1392" s="12">
        <v>0</v>
      </c>
      <c r="R1392" s="72">
        <v>0</v>
      </c>
      <c r="S1392" s="72">
        <v>0</v>
      </c>
      <c r="T1392" s="12">
        <v>0</v>
      </c>
      <c r="U1392" s="72">
        <v>0</v>
      </c>
      <c r="V1392" s="72">
        <v>0</v>
      </c>
      <c r="W1392" s="12">
        <v>0</v>
      </c>
      <c r="X1392" s="72">
        <v>0</v>
      </c>
      <c r="Y1392" s="72">
        <v>0</v>
      </c>
      <c r="Z1392" s="12">
        <v>0</v>
      </c>
      <c r="AA1392" s="72">
        <v>0</v>
      </c>
      <c r="AB1392" s="72">
        <v>0</v>
      </c>
      <c r="AC1392" s="12">
        <v>0</v>
      </c>
      <c r="AD1392" s="72">
        <v>0</v>
      </c>
      <c r="AE1392" s="72">
        <v>0</v>
      </c>
      <c r="AF1392" s="12">
        <v>0</v>
      </c>
      <c r="AG1392" s="72">
        <v>0</v>
      </c>
      <c r="AH1392" s="72">
        <v>0</v>
      </c>
      <c r="AI1392" s="12">
        <v>0</v>
      </c>
      <c r="AJ1392" s="72">
        <v>0</v>
      </c>
      <c r="AK1392" s="72">
        <v>0</v>
      </c>
      <c r="AL1392" s="12">
        <v>0</v>
      </c>
      <c r="AM1392" s="72">
        <v>0</v>
      </c>
      <c r="AN1392" s="72">
        <v>0</v>
      </c>
      <c r="AO1392" s="12">
        <v>0</v>
      </c>
      <c r="AP1392" s="72">
        <v>0</v>
      </c>
      <c r="AQ1392" s="72">
        <v>0</v>
      </c>
      <c r="AR1392" s="12">
        <v>0</v>
      </c>
      <c r="AS1392" s="72">
        <v>0</v>
      </c>
      <c r="AT1392" s="72">
        <v>0</v>
      </c>
      <c r="AU1392" s="12">
        <v>0</v>
      </c>
      <c r="AV1392" s="72">
        <v>0</v>
      </c>
      <c r="AW1392" s="72">
        <v>0</v>
      </c>
      <c r="AX1392" s="12">
        <v>0</v>
      </c>
      <c r="AY1392" s="72">
        <v>0</v>
      </c>
      <c r="AZ1392" s="72">
        <v>0</v>
      </c>
      <c r="BA1392" s="12">
        <v>0</v>
      </c>
      <c r="BB1392" s="72">
        <v>0</v>
      </c>
      <c r="BC1392" s="72">
        <v>0</v>
      </c>
      <c r="BD1392" s="12">
        <v>0</v>
      </c>
      <c r="BE1392" s="72">
        <v>0</v>
      </c>
      <c r="BF1392" s="72">
        <v>0</v>
      </c>
      <c r="BG1392" s="12">
        <v>0</v>
      </c>
      <c r="BH1392" s="72">
        <v>0</v>
      </c>
      <c r="BI1392" s="72">
        <v>0</v>
      </c>
      <c r="BJ1392" s="12">
        <v>0</v>
      </c>
      <c r="BK1392" s="72">
        <v>0</v>
      </c>
      <c r="BL1392" s="72">
        <v>0</v>
      </c>
      <c r="BM1392" s="12">
        <v>0</v>
      </c>
      <c r="BN1392" s="72">
        <v>0</v>
      </c>
      <c r="BO1392" s="72">
        <v>0</v>
      </c>
      <c r="BP1392" s="12">
        <v>0</v>
      </c>
      <c r="BQ1392" s="72">
        <v>0</v>
      </c>
      <c r="BR1392" s="72">
        <v>0</v>
      </c>
      <c r="BS1392" s="12">
        <v>0</v>
      </c>
      <c r="BT1392" s="72">
        <v>0</v>
      </c>
      <c r="BU1392" s="72">
        <v>0</v>
      </c>
      <c r="BV1392" s="12">
        <v>0</v>
      </c>
      <c r="BW1392" s="72">
        <v>0</v>
      </c>
      <c r="BX1392" s="72">
        <v>0</v>
      </c>
      <c r="BY1392" s="13"/>
      <c r="BZ1392" s="13"/>
    </row>
    <row r="1393" spans="1:78" ht="12.75" customHeight="1">
      <c r="A1393" s="122" t="s">
        <v>44</v>
      </c>
      <c r="B1393" s="71" t="s">
        <v>75</v>
      </c>
      <c r="C1393" s="71" t="s">
        <v>24</v>
      </c>
      <c r="D1393" s="34">
        <v>42614</v>
      </c>
      <c r="E1393" s="12">
        <v>0</v>
      </c>
      <c r="F1393" s="72">
        <v>0</v>
      </c>
      <c r="G1393" s="72">
        <v>0</v>
      </c>
      <c r="H1393" s="12">
        <v>0</v>
      </c>
      <c r="I1393" s="72">
        <v>0</v>
      </c>
      <c r="J1393" s="72">
        <v>0</v>
      </c>
      <c r="K1393" s="12">
        <v>0</v>
      </c>
      <c r="L1393" s="72">
        <v>0</v>
      </c>
      <c r="M1393" s="72">
        <v>0</v>
      </c>
      <c r="N1393" s="12">
        <v>0</v>
      </c>
      <c r="O1393" s="72">
        <v>0</v>
      </c>
      <c r="P1393" s="72">
        <v>0</v>
      </c>
      <c r="Q1393" s="12">
        <v>0</v>
      </c>
      <c r="R1393" s="72">
        <v>0</v>
      </c>
      <c r="S1393" s="72">
        <v>0</v>
      </c>
      <c r="T1393" s="12">
        <v>0</v>
      </c>
      <c r="U1393" s="72">
        <v>0</v>
      </c>
      <c r="V1393" s="72">
        <v>0</v>
      </c>
      <c r="W1393" s="12">
        <v>0</v>
      </c>
      <c r="X1393" s="72">
        <v>0</v>
      </c>
      <c r="Y1393" s="72">
        <v>0</v>
      </c>
      <c r="Z1393" s="12">
        <v>0</v>
      </c>
      <c r="AA1393" s="72">
        <v>0</v>
      </c>
      <c r="AB1393" s="72">
        <v>0</v>
      </c>
      <c r="AC1393" s="12">
        <v>0</v>
      </c>
      <c r="AD1393" s="72">
        <v>0</v>
      </c>
      <c r="AE1393" s="72">
        <v>0</v>
      </c>
      <c r="AF1393" s="12">
        <v>0</v>
      </c>
      <c r="AG1393" s="72">
        <v>0</v>
      </c>
      <c r="AH1393" s="72">
        <v>0</v>
      </c>
      <c r="AI1393" s="12">
        <v>0</v>
      </c>
      <c r="AJ1393" s="72">
        <v>0</v>
      </c>
      <c r="AK1393" s="72">
        <v>0</v>
      </c>
      <c r="AL1393" s="12">
        <v>0</v>
      </c>
      <c r="AM1393" s="72">
        <v>0</v>
      </c>
      <c r="AN1393" s="72">
        <v>0</v>
      </c>
      <c r="AO1393" s="12">
        <v>0</v>
      </c>
      <c r="AP1393" s="72">
        <v>0</v>
      </c>
      <c r="AQ1393" s="72">
        <v>0</v>
      </c>
      <c r="AR1393" s="12">
        <v>0</v>
      </c>
      <c r="AS1393" s="72">
        <v>0</v>
      </c>
      <c r="AT1393" s="72">
        <v>0</v>
      </c>
      <c r="AU1393" s="12">
        <v>0</v>
      </c>
      <c r="AV1393" s="72">
        <v>0</v>
      </c>
      <c r="AW1393" s="72">
        <v>0</v>
      </c>
      <c r="AX1393" s="12">
        <v>0</v>
      </c>
      <c r="AY1393" s="72">
        <v>0</v>
      </c>
      <c r="AZ1393" s="72">
        <v>0</v>
      </c>
      <c r="BA1393" s="12">
        <v>0</v>
      </c>
      <c r="BB1393" s="72">
        <v>0</v>
      </c>
      <c r="BC1393" s="72">
        <v>0</v>
      </c>
      <c r="BD1393" s="12">
        <v>0</v>
      </c>
      <c r="BE1393" s="72">
        <v>0</v>
      </c>
      <c r="BF1393" s="72">
        <v>0</v>
      </c>
      <c r="BG1393" s="12">
        <v>0</v>
      </c>
      <c r="BH1393" s="72">
        <v>0</v>
      </c>
      <c r="BI1393" s="72">
        <v>0</v>
      </c>
      <c r="BJ1393" s="12">
        <v>0</v>
      </c>
      <c r="BK1393" s="72">
        <v>0</v>
      </c>
      <c r="BL1393" s="72">
        <v>0</v>
      </c>
      <c r="BM1393" s="12">
        <v>0</v>
      </c>
      <c r="BN1393" s="72">
        <v>0</v>
      </c>
      <c r="BO1393" s="72">
        <v>0</v>
      </c>
      <c r="BP1393" s="12">
        <v>0</v>
      </c>
      <c r="BQ1393" s="72">
        <v>0</v>
      </c>
      <c r="BR1393" s="72">
        <v>0</v>
      </c>
      <c r="BS1393" s="12">
        <v>0</v>
      </c>
      <c r="BT1393" s="72">
        <v>0</v>
      </c>
      <c r="BU1393" s="72">
        <v>0</v>
      </c>
      <c r="BV1393" s="12">
        <v>0</v>
      </c>
      <c r="BW1393" s="72">
        <v>0</v>
      </c>
      <c r="BX1393" s="72">
        <v>0</v>
      </c>
      <c r="BY1393" s="13"/>
      <c r="BZ1393" s="13"/>
    </row>
    <row r="1394" spans="1:78" ht="12.75" customHeight="1">
      <c r="A1394" s="122" t="s">
        <v>44</v>
      </c>
      <c r="B1394" s="71" t="s">
        <v>75</v>
      </c>
      <c r="C1394" s="71" t="s">
        <v>24</v>
      </c>
      <c r="D1394" s="34">
        <v>42705</v>
      </c>
      <c r="E1394" s="12">
        <v>0</v>
      </c>
      <c r="F1394" s="72">
        <v>0</v>
      </c>
      <c r="G1394" s="72">
        <v>0</v>
      </c>
      <c r="H1394" s="12">
        <v>0</v>
      </c>
      <c r="I1394" s="72">
        <v>0</v>
      </c>
      <c r="J1394" s="72">
        <v>0</v>
      </c>
      <c r="K1394" s="12">
        <v>0</v>
      </c>
      <c r="L1394" s="72">
        <v>0</v>
      </c>
      <c r="M1394" s="72">
        <v>0</v>
      </c>
      <c r="N1394" s="12">
        <v>0</v>
      </c>
      <c r="O1394" s="72">
        <v>0</v>
      </c>
      <c r="P1394" s="72">
        <v>0</v>
      </c>
      <c r="Q1394" s="12">
        <v>0</v>
      </c>
      <c r="R1394" s="72">
        <v>0</v>
      </c>
      <c r="S1394" s="72">
        <v>0</v>
      </c>
      <c r="T1394" s="12">
        <v>0</v>
      </c>
      <c r="U1394" s="72">
        <v>0</v>
      </c>
      <c r="V1394" s="72">
        <v>0</v>
      </c>
      <c r="W1394" s="12">
        <v>0</v>
      </c>
      <c r="X1394" s="72">
        <v>0</v>
      </c>
      <c r="Y1394" s="72">
        <v>0</v>
      </c>
      <c r="Z1394" s="12">
        <v>0</v>
      </c>
      <c r="AA1394" s="72">
        <v>0</v>
      </c>
      <c r="AB1394" s="72">
        <v>0</v>
      </c>
      <c r="AC1394" s="12">
        <v>0</v>
      </c>
      <c r="AD1394" s="72">
        <v>0</v>
      </c>
      <c r="AE1394" s="72">
        <v>0</v>
      </c>
      <c r="AF1394" s="12">
        <v>0</v>
      </c>
      <c r="AG1394" s="72">
        <v>0</v>
      </c>
      <c r="AH1394" s="72">
        <v>0</v>
      </c>
      <c r="AI1394" s="12">
        <v>0</v>
      </c>
      <c r="AJ1394" s="72">
        <v>0</v>
      </c>
      <c r="AK1394" s="72">
        <v>0</v>
      </c>
      <c r="AL1394" s="12">
        <v>0</v>
      </c>
      <c r="AM1394" s="72">
        <v>0</v>
      </c>
      <c r="AN1394" s="72">
        <v>0</v>
      </c>
      <c r="AO1394" s="12">
        <v>0</v>
      </c>
      <c r="AP1394" s="72">
        <v>0</v>
      </c>
      <c r="AQ1394" s="72">
        <v>0</v>
      </c>
      <c r="AR1394" s="12">
        <v>0</v>
      </c>
      <c r="AS1394" s="72">
        <v>0</v>
      </c>
      <c r="AT1394" s="72">
        <v>0</v>
      </c>
      <c r="AU1394" s="12">
        <v>0</v>
      </c>
      <c r="AV1394" s="72">
        <v>0</v>
      </c>
      <c r="AW1394" s="72">
        <v>0</v>
      </c>
      <c r="AX1394" s="12">
        <v>0</v>
      </c>
      <c r="AY1394" s="72">
        <v>0</v>
      </c>
      <c r="AZ1394" s="72">
        <v>0</v>
      </c>
      <c r="BA1394" s="12">
        <v>0</v>
      </c>
      <c r="BB1394" s="72">
        <v>0</v>
      </c>
      <c r="BC1394" s="72">
        <v>0</v>
      </c>
      <c r="BD1394" s="12">
        <v>0</v>
      </c>
      <c r="BE1394" s="72">
        <v>0</v>
      </c>
      <c r="BF1394" s="72">
        <v>0</v>
      </c>
      <c r="BG1394" s="12">
        <v>0</v>
      </c>
      <c r="BH1394" s="72">
        <v>0</v>
      </c>
      <c r="BI1394" s="72">
        <v>0</v>
      </c>
      <c r="BJ1394" s="12">
        <v>0</v>
      </c>
      <c r="BK1394" s="72">
        <v>0</v>
      </c>
      <c r="BL1394" s="72">
        <v>0</v>
      </c>
      <c r="BM1394" s="12">
        <v>0</v>
      </c>
      <c r="BN1394" s="72">
        <v>0</v>
      </c>
      <c r="BO1394" s="72">
        <v>0</v>
      </c>
      <c r="BP1394" s="12">
        <v>0</v>
      </c>
      <c r="BQ1394" s="72">
        <v>0</v>
      </c>
      <c r="BR1394" s="72">
        <v>0</v>
      </c>
      <c r="BS1394" s="12">
        <v>0</v>
      </c>
      <c r="BT1394" s="72">
        <v>0</v>
      </c>
      <c r="BU1394" s="72">
        <v>0</v>
      </c>
      <c r="BV1394" s="12">
        <v>0</v>
      </c>
      <c r="BW1394" s="72">
        <v>0</v>
      </c>
      <c r="BX1394" s="72">
        <v>0</v>
      </c>
      <c r="BY1394" s="13"/>
      <c r="BZ1394" s="13"/>
    </row>
    <row r="1395" spans="1:78" ht="12.75" customHeight="1">
      <c r="A1395" s="122" t="s">
        <v>44</v>
      </c>
      <c r="B1395" s="71" t="s">
        <v>75</v>
      </c>
      <c r="C1395" s="71" t="s">
        <v>24</v>
      </c>
      <c r="D1395" s="34">
        <v>42795</v>
      </c>
      <c r="E1395" s="12">
        <v>0</v>
      </c>
      <c r="F1395" s="72">
        <v>0</v>
      </c>
      <c r="G1395" s="72">
        <v>0</v>
      </c>
      <c r="H1395" s="12">
        <v>0</v>
      </c>
      <c r="I1395" s="72">
        <v>0</v>
      </c>
      <c r="J1395" s="72">
        <v>0</v>
      </c>
      <c r="K1395" s="12">
        <v>0</v>
      </c>
      <c r="L1395" s="72">
        <v>0</v>
      </c>
      <c r="M1395" s="72">
        <v>0</v>
      </c>
      <c r="N1395" s="12">
        <v>0</v>
      </c>
      <c r="O1395" s="72">
        <v>0</v>
      </c>
      <c r="P1395" s="72">
        <v>0</v>
      </c>
      <c r="Q1395" s="12">
        <v>0</v>
      </c>
      <c r="R1395" s="72">
        <v>0</v>
      </c>
      <c r="S1395" s="72">
        <v>0</v>
      </c>
      <c r="T1395" s="12">
        <v>0</v>
      </c>
      <c r="U1395" s="72">
        <v>0</v>
      </c>
      <c r="V1395" s="72">
        <v>0</v>
      </c>
      <c r="W1395" s="12">
        <v>0</v>
      </c>
      <c r="X1395" s="72">
        <v>0</v>
      </c>
      <c r="Y1395" s="72">
        <v>0</v>
      </c>
      <c r="Z1395" s="12">
        <v>0</v>
      </c>
      <c r="AA1395" s="72">
        <v>0</v>
      </c>
      <c r="AB1395" s="72">
        <v>0</v>
      </c>
      <c r="AC1395" s="12">
        <v>0</v>
      </c>
      <c r="AD1395" s="72">
        <v>0</v>
      </c>
      <c r="AE1395" s="72">
        <v>0</v>
      </c>
      <c r="AF1395" s="12">
        <v>0</v>
      </c>
      <c r="AG1395" s="72">
        <v>0</v>
      </c>
      <c r="AH1395" s="72">
        <v>0</v>
      </c>
      <c r="AI1395" s="12">
        <v>0</v>
      </c>
      <c r="AJ1395" s="72">
        <v>0</v>
      </c>
      <c r="AK1395" s="72">
        <v>0</v>
      </c>
      <c r="AL1395" s="12">
        <v>0</v>
      </c>
      <c r="AM1395" s="72">
        <v>0</v>
      </c>
      <c r="AN1395" s="72">
        <v>0</v>
      </c>
      <c r="AO1395" s="12">
        <v>0</v>
      </c>
      <c r="AP1395" s="72">
        <v>0</v>
      </c>
      <c r="AQ1395" s="72">
        <v>0</v>
      </c>
      <c r="AR1395" s="12">
        <v>0</v>
      </c>
      <c r="AS1395" s="72">
        <v>0</v>
      </c>
      <c r="AT1395" s="72">
        <v>0</v>
      </c>
      <c r="AU1395" s="12">
        <v>0</v>
      </c>
      <c r="AV1395" s="72">
        <v>0</v>
      </c>
      <c r="AW1395" s="72">
        <v>0</v>
      </c>
      <c r="AX1395" s="12">
        <v>0</v>
      </c>
      <c r="AY1395" s="72">
        <v>0</v>
      </c>
      <c r="AZ1395" s="72">
        <v>0</v>
      </c>
      <c r="BA1395" s="12">
        <v>0</v>
      </c>
      <c r="BB1395" s="72">
        <v>0</v>
      </c>
      <c r="BC1395" s="72">
        <v>0</v>
      </c>
      <c r="BD1395" s="12">
        <v>0</v>
      </c>
      <c r="BE1395" s="72">
        <v>0</v>
      </c>
      <c r="BF1395" s="72">
        <v>0</v>
      </c>
      <c r="BG1395" s="12">
        <v>0</v>
      </c>
      <c r="BH1395" s="72">
        <v>0</v>
      </c>
      <c r="BI1395" s="72">
        <v>0</v>
      </c>
      <c r="BJ1395" s="12">
        <v>0</v>
      </c>
      <c r="BK1395" s="72">
        <v>0</v>
      </c>
      <c r="BL1395" s="72">
        <v>0</v>
      </c>
      <c r="BM1395" s="12">
        <v>0</v>
      </c>
      <c r="BN1395" s="72">
        <v>0</v>
      </c>
      <c r="BO1395" s="72">
        <v>0</v>
      </c>
      <c r="BP1395" s="12">
        <v>0</v>
      </c>
      <c r="BQ1395" s="72">
        <v>0</v>
      </c>
      <c r="BR1395" s="72">
        <v>0</v>
      </c>
      <c r="BS1395" s="12">
        <v>0</v>
      </c>
      <c r="BT1395" s="72">
        <v>0</v>
      </c>
      <c r="BU1395" s="72">
        <v>0</v>
      </c>
      <c r="BV1395" s="12">
        <v>0</v>
      </c>
      <c r="BW1395" s="72">
        <v>0</v>
      </c>
      <c r="BX1395" s="72">
        <v>0</v>
      </c>
      <c r="BY1395" s="13"/>
      <c r="BZ1395" s="13"/>
    </row>
    <row r="1396" spans="1:78" ht="12.75" customHeight="1">
      <c r="A1396" s="122" t="s">
        <v>44</v>
      </c>
      <c r="B1396" s="71" t="s">
        <v>75</v>
      </c>
      <c r="C1396" s="71" t="s">
        <v>24</v>
      </c>
      <c r="D1396" s="34">
        <v>42887</v>
      </c>
      <c r="E1396" s="12">
        <v>0</v>
      </c>
      <c r="F1396" s="72">
        <v>0</v>
      </c>
      <c r="G1396" s="72">
        <v>0</v>
      </c>
      <c r="H1396" s="12">
        <v>0</v>
      </c>
      <c r="I1396" s="72">
        <v>0</v>
      </c>
      <c r="J1396" s="72">
        <v>0</v>
      </c>
      <c r="K1396" s="12">
        <v>0</v>
      </c>
      <c r="L1396" s="72">
        <v>0</v>
      </c>
      <c r="M1396" s="72">
        <v>0</v>
      </c>
      <c r="N1396" s="12">
        <v>0</v>
      </c>
      <c r="O1396" s="72">
        <v>0</v>
      </c>
      <c r="P1396" s="72">
        <v>0</v>
      </c>
      <c r="Q1396" s="12">
        <v>0</v>
      </c>
      <c r="R1396" s="72">
        <v>0</v>
      </c>
      <c r="S1396" s="72">
        <v>0</v>
      </c>
      <c r="T1396" s="12">
        <v>0</v>
      </c>
      <c r="U1396" s="72">
        <v>0</v>
      </c>
      <c r="V1396" s="72">
        <v>0</v>
      </c>
      <c r="W1396" s="12">
        <v>0</v>
      </c>
      <c r="X1396" s="72">
        <v>0</v>
      </c>
      <c r="Y1396" s="72">
        <v>0</v>
      </c>
      <c r="Z1396" s="12">
        <v>0</v>
      </c>
      <c r="AA1396" s="72">
        <v>0</v>
      </c>
      <c r="AB1396" s="72">
        <v>0</v>
      </c>
      <c r="AC1396" s="12">
        <v>0</v>
      </c>
      <c r="AD1396" s="72">
        <v>0</v>
      </c>
      <c r="AE1396" s="72">
        <v>0</v>
      </c>
      <c r="AF1396" s="12">
        <v>0</v>
      </c>
      <c r="AG1396" s="72">
        <v>0</v>
      </c>
      <c r="AH1396" s="72">
        <v>0</v>
      </c>
      <c r="AI1396" s="12">
        <v>0</v>
      </c>
      <c r="AJ1396" s="72">
        <v>0</v>
      </c>
      <c r="AK1396" s="72">
        <v>0</v>
      </c>
      <c r="AL1396" s="12">
        <v>0</v>
      </c>
      <c r="AM1396" s="72">
        <v>0</v>
      </c>
      <c r="AN1396" s="72">
        <v>0</v>
      </c>
      <c r="AO1396" s="12">
        <v>0</v>
      </c>
      <c r="AP1396" s="72">
        <v>0</v>
      </c>
      <c r="AQ1396" s="72">
        <v>0</v>
      </c>
      <c r="AR1396" s="12">
        <v>0</v>
      </c>
      <c r="AS1396" s="72">
        <v>0</v>
      </c>
      <c r="AT1396" s="72">
        <v>0</v>
      </c>
      <c r="AU1396" s="12">
        <v>0</v>
      </c>
      <c r="AV1396" s="72">
        <v>0</v>
      </c>
      <c r="AW1396" s="72">
        <v>0</v>
      </c>
      <c r="AX1396" s="12">
        <v>0</v>
      </c>
      <c r="AY1396" s="72">
        <v>0</v>
      </c>
      <c r="AZ1396" s="72">
        <v>0</v>
      </c>
      <c r="BA1396" s="12">
        <v>0</v>
      </c>
      <c r="BB1396" s="72">
        <v>0</v>
      </c>
      <c r="BC1396" s="72">
        <v>0</v>
      </c>
      <c r="BD1396" s="12">
        <v>0</v>
      </c>
      <c r="BE1396" s="72">
        <v>0</v>
      </c>
      <c r="BF1396" s="72">
        <v>0</v>
      </c>
      <c r="BG1396" s="12">
        <v>0</v>
      </c>
      <c r="BH1396" s="72">
        <v>0</v>
      </c>
      <c r="BI1396" s="72">
        <v>0</v>
      </c>
      <c r="BJ1396" s="12">
        <v>0</v>
      </c>
      <c r="BK1396" s="72">
        <v>0</v>
      </c>
      <c r="BL1396" s="72">
        <v>0</v>
      </c>
      <c r="BM1396" s="12">
        <v>0</v>
      </c>
      <c r="BN1396" s="72">
        <v>0</v>
      </c>
      <c r="BO1396" s="72">
        <v>0</v>
      </c>
      <c r="BP1396" s="12">
        <v>0</v>
      </c>
      <c r="BQ1396" s="72">
        <v>0</v>
      </c>
      <c r="BR1396" s="72">
        <v>0</v>
      </c>
      <c r="BS1396" s="12">
        <v>0</v>
      </c>
      <c r="BT1396" s="72">
        <v>0</v>
      </c>
      <c r="BU1396" s="72">
        <v>0</v>
      </c>
      <c r="BV1396" s="12">
        <v>0</v>
      </c>
      <c r="BW1396" s="72">
        <v>0</v>
      </c>
      <c r="BX1396" s="72">
        <v>0</v>
      </c>
      <c r="BY1396" s="13"/>
      <c r="BZ1396" s="13"/>
    </row>
    <row r="1397" spans="1:78" ht="12.75" customHeight="1">
      <c r="A1397" s="122" t="s">
        <v>44</v>
      </c>
      <c r="B1397" s="71" t="s">
        <v>75</v>
      </c>
      <c r="C1397" s="71" t="s">
        <v>24</v>
      </c>
      <c r="D1397" s="34">
        <v>43344</v>
      </c>
      <c r="E1397" s="12">
        <v>0</v>
      </c>
      <c r="F1397" s="72">
        <v>0</v>
      </c>
      <c r="G1397" s="72">
        <v>0</v>
      </c>
      <c r="H1397" s="12">
        <v>0</v>
      </c>
      <c r="I1397" s="72">
        <v>0</v>
      </c>
      <c r="J1397" s="72">
        <v>0</v>
      </c>
      <c r="K1397" s="12">
        <v>0</v>
      </c>
      <c r="L1397" s="72">
        <v>0</v>
      </c>
      <c r="M1397" s="72">
        <v>0</v>
      </c>
      <c r="N1397" s="12">
        <v>0</v>
      </c>
      <c r="O1397" s="72">
        <v>0</v>
      </c>
      <c r="P1397" s="72">
        <v>0</v>
      </c>
      <c r="Q1397" s="12">
        <v>0</v>
      </c>
      <c r="R1397" s="72">
        <v>0</v>
      </c>
      <c r="S1397" s="72">
        <v>0</v>
      </c>
      <c r="T1397" s="12">
        <v>0</v>
      </c>
      <c r="U1397" s="72">
        <v>0</v>
      </c>
      <c r="V1397" s="72">
        <v>0</v>
      </c>
      <c r="W1397" s="12">
        <v>0</v>
      </c>
      <c r="X1397" s="72">
        <v>0</v>
      </c>
      <c r="Y1397" s="72">
        <v>0</v>
      </c>
      <c r="Z1397" s="12">
        <v>0</v>
      </c>
      <c r="AA1397" s="72">
        <v>0</v>
      </c>
      <c r="AB1397" s="72">
        <v>0</v>
      </c>
      <c r="AC1397" s="12">
        <v>0</v>
      </c>
      <c r="AD1397" s="72">
        <v>0</v>
      </c>
      <c r="AE1397" s="72">
        <v>0</v>
      </c>
      <c r="AF1397" s="12">
        <v>0</v>
      </c>
      <c r="AG1397" s="72">
        <v>0</v>
      </c>
      <c r="AH1397" s="72">
        <v>0</v>
      </c>
      <c r="AI1397" s="12">
        <v>0</v>
      </c>
      <c r="AJ1397" s="72">
        <v>0</v>
      </c>
      <c r="AK1397" s="72">
        <v>0</v>
      </c>
      <c r="AL1397" s="12">
        <v>0</v>
      </c>
      <c r="AM1397" s="72">
        <v>0</v>
      </c>
      <c r="AN1397" s="72">
        <v>0</v>
      </c>
      <c r="AO1397" s="12">
        <v>0</v>
      </c>
      <c r="AP1397" s="72">
        <v>0</v>
      </c>
      <c r="AQ1397" s="72">
        <v>0</v>
      </c>
      <c r="AR1397" s="12">
        <v>0</v>
      </c>
      <c r="AS1397" s="72">
        <v>0</v>
      </c>
      <c r="AT1397" s="72">
        <v>0</v>
      </c>
      <c r="AU1397" s="12">
        <v>0</v>
      </c>
      <c r="AV1397" s="72">
        <v>0</v>
      </c>
      <c r="AW1397" s="72">
        <v>0</v>
      </c>
      <c r="AX1397" s="12">
        <v>0</v>
      </c>
      <c r="AY1397" s="72">
        <v>0</v>
      </c>
      <c r="AZ1397" s="72">
        <v>0</v>
      </c>
      <c r="BA1397" s="12">
        <v>0</v>
      </c>
      <c r="BB1397" s="72">
        <v>0</v>
      </c>
      <c r="BC1397" s="72">
        <v>0</v>
      </c>
      <c r="BD1397" s="12">
        <v>0</v>
      </c>
      <c r="BE1397" s="72">
        <v>0</v>
      </c>
      <c r="BF1397" s="72">
        <v>0</v>
      </c>
      <c r="BG1397" s="12">
        <v>0</v>
      </c>
      <c r="BH1397" s="72">
        <v>0</v>
      </c>
      <c r="BI1397" s="72">
        <v>0</v>
      </c>
      <c r="BJ1397" s="12">
        <v>0</v>
      </c>
      <c r="BK1397" s="72">
        <v>0</v>
      </c>
      <c r="BL1397" s="72">
        <v>0</v>
      </c>
      <c r="BM1397" s="12">
        <v>0</v>
      </c>
      <c r="BN1397" s="72">
        <v>0</v>
      </c>
      <c r="BO1397" s="72">
        <v>0</v>
      </c>
      <c r="BP1397" s="12">
        <v>0</v>
      </c>
      <c r="BQ1397" s="72">
        <v>0</v>
      </c>
      <c r="BR1397" s="72">
        <v>0</v>
      </c>
      <c r="BS1397" s="12">
        <v>0</v>
      </c>
      <c r="BT1397" s="72">
        <v>0</v>
      </c>
      <c r="BU1397" s="72">
        <v>0</v>
      </c>
      <c r="BV1397" s="12">
        <v>0</v>
      </c>
      <c r="BW1397" s="72">
        <v>0</v>
      </c>
      <c r="BX1397" s="72">
        <v>0</v>
      </c>
      <c r="BY1397" s="13"/>
      <c r="BZ1397" s="13"/>
    </row>
    <row r="1398" spans="1:78" ht="12.75" customHeight="1">
      <c r="A1398" s="122" t="s">
        <v>44</v>
      </c>
      <c r="B1398" s="71" t="s">
        <v>75</v>
      </c>
      <c r="C1398" s="71" t="s">
        <v>24</v>
      </c>
      <c r="D1398" s="34">
        <v>43435</v>
      </c>
      <c r="E1398" s="12">
        <v>0</v>
      </c>
      <c r="F1398" s="72">
        <v>0</v>
      </c>
      <c r="G1398" s="72">
        <v>0</v>
      </c>
      <c r="H1398" s="12">
        <v>0</v>
      </c>
      <c r="I1398" s="72">
        <v>0</v>
      </c>
      <c r="J1398" s="72">
        <v>0</v>
      </c>
      <c r="K1398" s="12">
        <v>0</v>
      </c>
      <c r="L1398" s="72">
        <v>0</v>
      </c>
      <c r="M1398" s="72">
        <v>0</v>
      </c>
      <c r="N1398" s="12">
        <v>0</v>
      </c>
      <c r="O1398" s="72">
        <v>0</v>
      </c>
      <c r="P1398" s="72">
        <v>0</v>
      </c>
      <c r="Q1398" s="12">
        <v>0</v>
      </c>
      <c r="R1398" s="72">
        <v>0</v>
      </c>
      <c r="S1398" s="72">
        <v>0</v>
      </c>
      <c r="T1398" s="12">
        <v>0</v>
      </c>
      <c r="U1398" s="72">
        <v>0</v>
      </c>
      <c r="V1398" s="72">
        <v>0</v>
      </c>
      <c r="W1398" s="12">
        <v>0</v>
      </c>
      <c r="X1398" s="72">
        <v>0</v>
      </c>
      <c r="Y1398" s="72">
        <v>0</v>
      </c>
      <c r="Z1398" s="12">
        <v>0</v>
      </c>
      <c r="AA1398" s="72">
        <v>0</v>
      </c>
      <c r="AB1398" s="72">
        <v>0</v>
      </c>
      <c r="AC1398" s="12">
        <v>0</v>
      </c>
      <c r="AD1398" s="72">
        <v>0</v>
      </c>
      <c r="AE1398" s="72">
        <v>0</v>
      </c>
      <c r="AF1398" s="12">
        <v>0</v>
      </c>
      <c r="AG1398" s="72">
        <v>0</v>
      </c>
      <c r="AH1398" s="72">
        <v>0</v>
      </c>
      <c r="AI1398" s="12">
        <v>0</v>
      </c>
      <c r="AJ1398" s="72">
        <v>0</v>
      </c>
      <c r="AK1398" s="72">
        <v>0</v>
      </c>
      <c r="AL1398" s="12">
        <v>0</v>
      </c>
      <c r="AM1398" s="72">
        <v>0</v>
      </c>
      <c r="AN1398" s="72">
        <v>0</v>
      </c>
      <c r="AO1398" s="12">
        <v>0</v>
      </c>
      <c r="AP1398" s="72">
        <v>0</v>
      </c>
      <c r="AQ1398" s="72">
        <v>0</v>
      </c>
      <c r="AR1398" s="12">
        <v>0</v>
      </c>
      <c r="AS1398" s="72">
        <v>0</v>
      </c>
      <c r="AT1398" s="72">
        <v>0</v>
      </c>
      <c r="AU1398" s="12">
        <v>0</v>
      </c>
      <c r="AV1398" s="72">
        <v>0</v>
      </c>
      <c r="AW1398" s="72">
        <v>0</v>
      </c>
      <c r="AX1398" s="12">
        <v>0</v>
      </c>
      <c r="AY1398" s="72">
        <v>0</v>
      </c>
      <c r="AZ1398" s="72">
        <v>0</v>
      </c>
      <c r="BA1398" s="12">
        <v>0</v>
      </c>
      <c r="BB1398" s="72">
        <v>0</v>
      </c>
      <c r="BC1398" s="72">
        <v>0</v>
      </c>
      <c r="BD1398" s="12">
        <v>0</v>
      </c>
      <c r="BE1398" s="72">
        <v>0</v>
      </c>
      <c r="BF1398" s="72">
        <v>0</v>
      </c>
      <c r="BG1398" s="12">
        <v>0</v>
      </c>
      <c r="BH1398" s="72">
        <v>0</v>
      </c>
      <c r="BI1398" s="72">
        <v>0</v>
      </c>
      <c r="BJ1398" s="12">
        <v>0</v>
      </c>
      <c r="BK1398" s="72">
        <v>0</v>
      </c>
      <c r="BL1398" s="72">
        <v>0</v>
      </c>
      <c r="BM1398" s="12">
        <v>0</v>
      </c>
      <c r="BN1398" s="72">
        <v>0</v>
      </c>
      <c r="BO1398" s="72">
        <v>0</v>
      </c>
      <c r="BP1398" s="12">
        <v>0</v>
      </c>
      <c r="BQ1398" s="72">
        <v>0</v>
      </c>
      <c r="BR1398" s="72">
        <v>0</v>
      </c>
      <c r="BS1398" s="12">
        <v>0</v>
      </c>
      <c r="BT1398" s="72">
        <v>0</v>
      </c>
      <c r="BU1398" s="72">
        <v>0</v>
      </c>
      <c r="BV1398" s="12">
        <v>0</v>
      </c>
      <c r="BW1398" s="72">
        <v>0</v>
      </c>
      <c r="BX1398" s="72">
        <v>0</v>
      </c>
      <c r="BY1398" s="13"/>
      <c r="BZ1398" s="13"/>
    </row>
    <row r="1399" spans="1:78" ht="12.75" customHeight="1">
      <c r="A1399" s="122" t="s">
        <v>44</v>
      </c>
      <c r="B1399" s="71" t="s">
        <v>75</v>
      </c>
      <c r="C1399" s="71" t="s">
        <v>24</v>
      </c>
      <c r="D1399" s="34">
        <v>43525</v>
      </c>
      <c r="E1399" s="12">
        <v>0</v>
      </c>
      <c r="F1399" s="72">
        <v>0</v>
      </c>
      <c r="G1399" s="72">
        <v>0</v>
      </c>
      <c r="H1399" s="12">
        <v>0</v>
      </c>
      <c r="I1399" s="72">
        <v>0</v>
      </c>
      <c r="J1399" s="72">
        <v>0</v>
      </c>
      <c r="K1399" s="12">
        <v>0</v>
      </c>
      <c r="L1399" s="72">
        <v>0</v>
      </c>
      <c r="M1399" s="72">
        <v>0</v>
      </c>
      <c r="N1399" s="12">
        <v>0</v>
      </c>
      <c r="O1399" s="72">
        <v>0</v>
      </c>
      <c r="P1399" s="72">
        <v>0</v>
      </c>
      <c r="Q1399" s="12">
        <v>0</v>
      </c>
      <c r="R1399" s="72">
        <v>0</v>
      </c>
      <c r="S1399" s="72">
        <v>0</v>
      </c>
      <c r="T1399" s="12">
        <v>0</v>
      </c>
      <c r="U1399" s="72">
        <v>0</v>
      </c>
      <c r="V1399" s="72">
        <v>0</v>
      </c>
      <c r="W1399" s="12">
        <v>0</v>
      </c>
      <c r="X1399" s="72">
        <v>0</v>
      </c>
      <c r="Y1399" s="72">
        <v>0</v>
      </c>
      <c r="Z1399" s="12">
        <v>0</v>
      </c>
      <c r="AA1399" s="72">
        <v>0</v>
      </c>
      <c r="AB1399" s="72">
        <v>0</v>
      </c>
      <c r="AC1399" s="12">
        <v>0</v>
      </c>
      <c r="AD1399" s="72">
        <v>0</v>
      </c>
      <c r="AE1399" s="72">
        <v>0</v>
      </c>
      <c r="AF1399" s="12">
        <v>0</v>
      </c>
      <c r="AG1399" s="72">
        <v>0</v>
      </c>
      <c r="AH1399" s="72">
        <v>0</v>
      </c>
      <c r="AI1399" s="12">
        <v>0</v>
      </c>
      <c r="AJ1399" s="72">
        <v>0</v>
      </c>
      <c r="AK1399" s="72">
        <v>0</v>
      </c>
      <c r="AL1399" s="12">
        <v>0</v>
      </c>
      <c r="AM1399" s="72">
        <v>0</v>
      </c>
      <c r="AN1399" s="72">
        <v>0</v>
      </c>
      <c r="AO1399" s="12">
        <v>0</v>
      </c>
      <c r="AP1399" s="72">
        <v>0</v>
      </c>
      <c r="AQ1399" s="72">
        <v>0</v>
      </c>
      <c r="AR1399" s="12">
        <v>0</v>
      </c>
      <c r="AS1399" s="72">
        <v>0</v>
      </c>
      <c r="AT1399" s="72">
        <v>0</v>
      </c>
      <c r="AU1399" s="12">
        <v>0</v>
      </c>
      <c r="AV1399" s="72">
        <v>0</v>
      </c>
      <c r="AW1399" s="72">
        <v>0</v>
      </c>
      <c r="AX1399" s="12">
        <v>0</v>
      </c>
      <c r="AY1399" s="72">
        <v>0</v>
      </c>
      <c r="AZ1399" s="72">
        <v>0</v>
      </c>
      <c r="BA1399" s="12">
        <v>0</v>
      </c>
      <c r="BB1399" s="72">
        <v>0</v>
      </c>
      <c r="BC1399" s="72">
        <v>0</v>
      </c>
      <c r="BD1399" s="12">
        <v>0</v>
      </c>
      <c r="BE1399" s="72">
        <v>0</v>
      </c>
      <c r="BF1399" s="72">
        <v>0</v>
      </c>
      <c r="BG1399" s="12">
        <v>0</v>
      </c>
      <c r="BH1399" s="72">
        <v>0</v>
      </c>
      <c r="BI1399" s="72">
        <v>0</v>
      </c>
      <c r="BJ1399" s="12">
        <v>0</v>
      </c>
      <c r="BK1399" s="72">
        <v>0</v>
      </c>
      <c r="BL1399" s="72">
        <v>0</v>
      </c>
      <c r="BM1399" s="12">
        <v>0</v>
      </c>
      <c r="BN1399" s="72">
        <v>0</v>
      </c>
      <c r="BO1399" s="72">
        <v>0</v>
      </c>
      <c r="BP1399" s="12">
        <v>0</v>
      </c>
      <c r="BQ1399" s="72">
        <v>0</v>
      </c>
      <c r="BR1399" s="72">
        <v>0</v>
      </c>
      <c r="BS1399" s="12">
        <v>0</v>
      </c>
      <c r="BT1399" s="72">
        <v>0</v>
      </c>
      <c r="BU1399" s="72">
        <v>0</v>
      </c>
      <c r="BV1399" s="12">
        <v>0</v>
      </c>
      <c r="BW1399" s="72">
        <v>0</v>
      </c>
      <c r="BX1399" s="72">
        <v>0</v>
      </c>
      <c r="BY1399" s="13"/>
      <c r="BZ1399" s="13"/>
    </row>
    <row r="1400" spans="1:78" ht="12.75" customHeight="1">
      <c r="A1400" s="122" t="s">
        <v>44</v>
      </c>
      <c r="B1400" s="71" t="s">
        <v>75</v>
      </c>
      <c r="C1400" s="71" t="s">
        <v>24</v>
      </c>
      <c r="D1400" s="34">
        <v>43617</v>
      </c>
      <c r="E1400" s="12">
        <v>0</v>
      </c>
      <c r="F1400" s="72">
        <v>0</v>
      </c>
      <c r="G1400" s="72">
        <v>0</v>
      </c>
      <c r="H1400" s="12">
        <v>0</v>
      </c>
      <c r="I1400" s="72">
        <v>0</v>
      </c>
      <c r="J1400" s="72">
        <v>0</v>
      </c>
      <c r="K1400" s="12">
        <v>0</v>
      </c>
      <c r="L1400" s="72">
        <v>0</v>
      </c>
      <c r="M1400" s="72">
        <v>0</v>
      </c>
      <c r="N1400" s="12">
        <v>0</v>
      </c>
      <c r="O1400" s="72">
        <v>0</v>
      </c>
      <c r="P1400" s="72">
        <v>0</v>
      </c>
      <c r="Q1400" s="12">
        <v>0</v>
      </c>
      <c r="R1400" s="72">
        <v>0</v>
      </c>
      <c r="S1400" s="72">
        <v>0</v>
      </c>
      <c r="T1400" s="12">
        <v>0</v>
      </c>
      <c r="U1400" s="72">
        <v>0</v>
      </c>
      <c r="V1400" s="72">
        <v>0</v>
      </c>
      <c r="W1400" s="12">
        <v>0</v>
      </c>
      <c r="X1400" s="72">
        <v>0</v>
      </c>
      <c r="Y1400" s="72">
        <v>0</v>
      </c>
      <c r="Z1400" s="12">
        <v>0</v>
      </c>
      <c r="AA1400" s="72">
        <v>0</v>
      </c>
      <c r="AB1400" s="72">
        <v>0</v>
      </c>
      <c r="AC1400" s="12">
        <v>0</v>
      </c>
      <c r="AD1400" s="72">
        <v>0</v>
      </c>
      <c r="AE1400" s="72">
        <v>0</v>
      </c>
      <c r="AF1400" s="12">
        <v>0</v>
      </c>
      <c r="AG1400" s="72">
        <v>0</v>
      </c>
      <c r="AH1400" s="72">
        <v>0</v>
      </c>
      <c r="AI1400" s="12">
        <v>0</v>
      </c>
      <c r="AJ1400" s="72">
        <v>0</v>
      </c>
      <c r="AK1400" s="72">
        <v>0</v>
      </c>
      <c r="AL1400" s="12">
        <v>0</v>
      </c>
      <c r="AM1400" s="72">
        <v>0</v>
      </c>
      <c r="AN1400" s="72">
        <v>0</v>
      </c>
      <c r="AO1400" s="12">
        <v>0</v>
      </c>
      <c r="AP1400" s="72">
        <v>0</v>
      </c>
      <c r="AQ1400" s="72">
        <v>0</v>
      </c>
      <c r="AR1400" s="12">
        <v>0</v>
      </c>
      <c r="AS1400" s="72">
        <v>0</v>
      </c>
      <c r="AT1400" s="72">
        <v>0</v>
      </c>
      <c r="AU1400" s="12">
        <v>0</v>
      </c>
      <c r="AV1400" s="72">
        <v>0</v>
      </c>
      <c r="AW1400" s="72">
        <v>0</v>
      </c>
      <c r="AX1400" s="12">
        <v>0</v>
      </c>
      <c r="AY1400" s="72">
        <v>0</v>
      </c>
      <c r="AZ1400" s="72">
        <v>0</v>
      </c>
      <c r="BA1400" s="12">
        <v>0</v>
      </c>
      <c r="BB1400" s="72">
        <v>0</v>
      </c>
      <c r="BC1400" s="72">
        <v>0</v>
      </c>
      <c r="BD1400" s="12">
        <v>0</v>
      </c>
      <c r="BE1400" s="72">
        <v>0</v>
      </c>
      <c r="BF1400" s="72">
        <v>0</v>
      </c>
      <c r="BG1400" s="12">
        <v>0</v>
      </c>
      <c r="BH1400" s="72">
        <v>0</v>
      </c>
      <c r="BI1400" s="72">
        <v>0</v>
      </c>
      <c r="BJ1400" s="12">
        <v>0</v>
      </c>
      <c r="BK1400" s="72">
        <v>0</v>
      </c>
      <c r="BL1400" s="72">
        <v>0</v>
      </c>
      <c r="BM1400" s="12">
        <v>0</v>
      </c>
      <c r="BN1400" s="72">
        <v>0</v>
      </c>
      <c r="BO1400" s="72">
        <v>0</v>
      </c>
      <c r="BP1400" s="12">
        <v>0</v>
      </c>
      <c r="BQ1400" s="72">
        <v>0</v>
      </c>
      <c r="BR1400" s="72">
        <v>0</v>
      </c>
      <c r="BS1400" s="12">
        <v>0</v>
      </c>
      <c r="BT1400" s="72">
        <v>0</v>
      </c>
      <c r="BU1400" s="72">
        <v>0</v>
      </c>
      <c r="BV1400" s="12">
        <v>0</v>
      </c>
      <c r="BW1400" s="72">
        <v>0</v>
      </c>
      <c r="BX1400" s="72">
        <v>0</v>
      </c>
      <c r="BY1400" s="13"/>
      <c r="BZ1400" s="13"/>
    </row>
    <row r="1401" spans="1:78" ht="12.75" customHeight="1">
      <c r="A1401" s="122" t="s">
        <v>44</v>
      </c>
      <c r="B1401" s="71" t="s">
        <v>75</v>
      </c>
      <c r="C1401" s="71" t="s">
        <v>24</v>
      </c>
      <c r="D1401" s="34">
        <v>44075</v>
      </c>
      <c r="E1401" s="12">
        <v>0</v>
      </c>
      <c r="F1401" s="72">
        <v>0</v>
      </c>
      <c r="G1401" s="72">
        <v>0</v>
      </c>
      <c r="H1401" s="12">
        <v>0</v>
      </c>
      <c r="I1401" s="72">
        <v>0</v>
      </c>
      <c r="J1401" s="72">
        <v>0</v>
      </c>
      <c r="K1401" s="12">
        <v>0</v>
      </c>
      <c r="L1401" s="72">
        <v>0</v>
      </c>
      <c r="M1401" s="72">
        <v>0</v>
      </c>
      <c r="N1401" s="12">
        <v>0</v>
      </c>
      <c r="O1401" s="72">
        <v>0</v>
      </c>
      <c r="P1401" s="72">
        <v>0</v>
      </c>
      <c r="Q1401" s="12">
        <v>0</v>
      </c>
      <c r="R1401" s="72">
        <v>0</v>
      </c>
      <c r="S1401" s="72">
        <v>0</v>
      </c>
      <c r="T1401" s="12">
        <v>0</v>
      </c>
      <c r="U1401" s="72">
        <v>0</v>
      </c>
      <c r="V1401" s="72">
        <v>0</v>
      </c>
      <c r="W1401" s="12">
        <v>0</v>
      </c>
      <c r="X1401" s="72">
        <v>0</v>
      </c>
      <c r="Y1401" s="72">
        <v>0</v>
      </c>
      <c r="Z1401" s="12">
        <v>0</v>
      </c>
      <c r="AA1401" s="72">
        <v>0</v>
      </c>
      <c r="AB1401" s="72">
        <v>0</v>
      </c>
      <c r="AC1401" s="12">
        <v>0</v>
      </c>
      <c r="AD1401" s="72">
        <v>0</v>
      </c>
      <c r="AE1401" s="72">
        <v>0</v>
      </c>
      <c r="AF1401" s="12">
        <v>0</v>
      </c>
      <c r="AG1401" s="72">
        <v>0</v>
      </c>
      <c r="AH1401" s="72">
        <v>0</v>
      </c>
      <c r="AI1401" s="12">
        <v>0</v>
      </c>
      <c r="AJ1401" s="72">
        <v>0</v>
      </c>
      <c r="AK1401" s="72">
        <v>0</v>
      </c>
      <c r="AL1401" s="12">
        <v>0</v>
      </c>
      <c r="AM1401" s="72">
        <v>0</v>
      </c>
      <c r="AN1401" s="72">
        <v>0</v>
      </c>
      <c r="AO1401" s="12">
        <v>0</v>
      </c>
      <c r="AP1401" s="72">
        <v>0</v>
      </c>
      <c r="AQ1401" s="72">
        <v>0</v>
      </c>
      <c r="AR1401" s="12">
        <v>0</v>
      </c>
      <c r="AS1401" s="72">
        <v>0</v>
      </c>
      <c r="AT1401" s="72">
        <v>0</v>
      </c>
      <c r="AU1401" s="12">
        <v>0</v>
      </c>
      <c r="AV1401" s="72">
        <v>0</v>
      </c>
      <c r="AW1401" s="72">
        <v>0</v>
      </c>
      <c r="AX1401" s="12">
        <v>0</v>
      </c>
      <c r="AY1401" s="72">
        <v>0</v>
      </c>
      <c r="AZ1401" s="72">
        <v>0</v>
      </c>
      <c r="BA1401" s="12">
        <v>0</v>
      </c>
      <c r="BB1401" s="72">
        <v>0</v>
      </c>
      <c r="BC1401" s="72">
        <v>0</v>
      </c>
      <c r="BD1401" s="12">
        <v>0</v>
      </c>
      <c r="BE1401" s="72">
        <v>0</v>
      </c>
      <c r="BF1401" s="72">
        <v>0</v>
      </c>
      <c r="BG1401" s="12">
        <v>0</v>
      </c>
      <c r="BH1401" s="72">
        <v>0</v>
      </c>
      <c r="BI1401" s="72">
        <v>0</v>
      </c>
      <c r="BJ1401" s="12">
        <v>0</v>
      </c>
      <c r="BK1401" s="72">
        <v>0</v>
      </c>
      <c r="BL1401" s="72">
        <v>0</v>
      </c>
      <c r="BM1401" s="12">
        <v>0</v>
      </c>
      <c r="BN1401" s="72">
        <v>0</v>
      </c>
      <c r="BO1401" s="72">
        <v>0</v>
      </c>
      <c r="BP1401" s="12">
        <v>0</v>
      </c>
      <c r="BQ1401" s="72">
        <v>0</v>
      </c>
      <c r="BR1401" s="72">
        <v>0</v>
      </c>
      <c r="BS1401" s="12">
        <v>0</v>
      </c>
      <c r="BT1401" s="72">
        <v>0</v>
      </c>
      <c r="BU1401" s="72">
        <v>0</v>
      </c>
      <c r="BV1401" s="12">
        <v>0</v>
      </c>
      <c r="BW1401" s="72">
        <v>0</v>
      </c>
      <c r="BX1401" s="72">
        <v>0</v>
      </c>
      <c r="BY1401" s="13"/>
      <c r="BZ1401" s="13"/>
    </row>
    <row r="1402" spans="1:78" ht="12.75" customHeight="1">
      <c r="A1402" s="122" t="s">
        <v>44</v>
      </c>
      <c r="B1402" s="71" t="s">
        <v>75</v>
      </c>
      <c r="C1402" s="71" t="s">
        <v>24</v>
      </c>
      <c r="D1402" s="34">
        <v>44166</v>
      </c>
      <c r="E1402" s="12">
        <v>0</v>
      </c>
      <c r="F1402" s="72">
        <v>0</v>
      </c>
      <c r="G1402" s="72">
        <v>0</v>
      </c>
      <c r="H1402" s="12">
        <v>0</v>
      </c>
      <c r="I1402" s="72">
        <v>0</v>
      </c>
      <c r="J1402" s="72">
        <v>0</v>
      </c>
      <c r="K1402" s="12">
        <v>0</v>
      </c>
      <c r="L1402" s="72">
        <v>0</v>
      </c>
      <c r="M1402" s="72">
        <v>0</v>
      </c>
      <c r="N1402" s="12">
        <v>0</v>
      </c>
      <c r="O1402" s="72">
        <v>0</v>
      </c>
      <c r="P1402" s="72">
        <v>0</v>
      </c>
      <c r="Q1402" s="12">
        <v>0</v>
      </c>
      <c r="R1402" s="72">
        <v>0</v>
      </c>
      <c r="S1402" s="72">
        <v>0</v>
      </c>
      <c r="T1402" s="12">
        <v>0</v>
      </c>
      <c r="U1402" s="72">
        <v>0</v>
      </c>
      <c r="V1402" s="72">
        <v>0</v>
      </c>
      <c r="W1402" s="12">
        <v>0</v>
      </c>
      <c r="X1402" s="72">
        <v>0</v>
      </c>
      <c r="Y1402" s="72">
        <v>0</v>
      </c>
      <c r="Z1402" s="12">
        <v>0</v>
      </c>
      <c r="AA1402" s="72">
        <v>0</v>
      </c>
      <c r="AB1402" s="72">
        <v>0</v>
      </c>
      <c r="AC1402" s="12">
        <v>0</v>
      </c>
      <c r="AD1402" s="72">
        <v>0</v>
      </c>
      <c r="AE1402" s="72">
        <v>0</v>
      </c>
      <c r="AF1402" s="12">
        <v>0</v>
      </c>
      <c r="AG1402" s="72">
        <v>0</v>
      </c>
      <c r="AH1402" s="72">
        <v>0</v>
      </c>
      <c r="AI1402" s="12">
        <v>0</v>
      </c>
      <c r="AJ1402" s="72">
        <v>0</v>
      </c>
      <c r="AK1402" s="72">
        <v>0</v>
      </c>
      <c r="AL1402" s="12">
        <v>0</v>
      </c>
      <c r="AM1402" s="72">
        <v>0</v>
      </c>
      <c r="AN1402" s="72">
        <v>0</v>
      </c>
      <c r="AO1402" s="12">
        <v>0</v>
      </c>
      <c r="AP1402" s="72">
        <v>0</v>
      </c>
      <c r="AQ1402" s="72">
        <v>0</v>
      </c>
      <c r="AR1402" s="12">
        <v>0</v>
      </c>
      <c r="AS1402" s="72">
        <v>0</v>
      </c>
      <c r="AT1402" s="72">
        <v>0</v>
      </c>
      <c r="AU1402" s="12">
        <v>0</v>
      </c>
      <c r="AV1402" s="72">
        <v>0</v>
      </c>
      <c r="AW1402" s="72">
        <v>0</v>
      </c>
      <c r="AX1402" s="12">
        <v>0</v>
      </c>
      <c r="AY1402" s="72">
        <v>0</v>
      </c>
      <c r="AZ1402" s="72">
        <v>0</v>
      </c>
      <c r="BA1402" s="12">
        <v>0</v>
      </c>
      <c r="BB1402" s="72">
        <v>0</v>
      </c>
      <c r="BC1402" s="72">
        <v>0</v>
      </c>
      <c r="BD1402" s="12">
        <v>0</v>
      </c>
      <c r="BE1402" s="72">
        <v>0</v>
      </c>
      <c r="BF1402" s="72">
        <v>0</v>
      </c>
      <c r="BG1402" s="12">
        <v>0</v>
      </c>
      <c r="BH1402" s="72">
        <v>0</v>
      </c>
      <c r="BI1402" s="72">
        <v>0</v>
      </c>
      <c r="BJ1402" s="12">
        <v>0</v>
      </c>
      <c r="BK1402" s="72">
        <v>0</v>
      </c>
      <c r="BL1402" s="72">
        <v>0</v>
      </c>
      <c r="BM1402" s="12">
        <v>0</v>
      </c>
      <c r="BN1402" s="72">
        <v>0</v>
      </c>
      <c r="BO1402" s="72">
        <v>0</v>
      </c>
      <c r="BP1402" s="12">
        <v>0</v>
      </c>
      <c r="BQ1402" s="72">
        <v>0</v>
      </c>
      <c r="BR1402" s="72">
        <v>0</v>
      </c>
      <c r="BS1402" s="12">
        <v>0</v>
      </c>
      <c r="BT1402" s="72">
        <v>0</v>
      </c>
      <c r="BU1402" s="72">
        <v>0</v>
      </c>
      <c r="BV1402" s="12">
        <v>0</v>
      </c>
      <c r="BW1402" s="72">
        <v>0</v>
      </c>
      <c r="BX1402" s="72">
        <v>0</v>
      </c>
      <c r="BY1402" s="13"/>
      <c r="BZ1402" s="13"/>
    </row>
    <row r="1403" spans="1:78" ht="12.75" customHeight="1">
      <c r="A1403" s="122" t="s">
        <v>44</v>
      </c>
      <c r="B1403" s="71" t="s">
        <v>75</v>
      </c>
      <c r="C1403" s="71" t="s">
        <v>24</v>
      </c>
      <c r="D1403" s="34">
        <v>44256</v>
      </c>
      <c r="E1403" s="12">
        <v>0</v>
      </c>
      <c r="F1403" s="72">
        <v>0</v>
      </c>
      <c r="G1403" s="72">
        <v>0</v>
      </c>
      <c r="H1403" s="12">
        <v>0</v>
      </c>
      <c r="I1403" s="72">
        <v>0</v>
      </c>
      <c r="J1403" s="72">
        <v>0</v>
      </c>
      <c r="K1403" s="12">
        <v>0</v>
      </c>
      <c r="L1403" s="72">
        <v>0</v>
      </c>
      <c r="M1403" s="72">
        <v>0</v>
      </c>
      <c r="N1403" s="12">
        <v>0</v>
      </c>
      <c r="O1403" s="72">
        <v>0</v>
      </c>
      <c r="P1403" s="72">
        <v>0</v>
      </c>
      <c r="Q1403" s="12">
        <v>0</v>
      </c>
      <c r="R1403" s="72">
        <v>0</v>
      </c>
      <c r="S1403" s="72">
        <v>0</v>
      </c>
      <c r="T1403" s="12">
        <v>0</v>
      </c>
      <c r="U1403" s="72">
        <v>0</v>
      </c>
      <c r="V1403" s="72">
        <v>0</v>
      </c>
      <c r="W1403" s="12">
        <v>0</v>
      </c>
      <c r="X1403" s="72">
        <v>0</v>
      </c>
      <c r="Y1403" s="72">
        <v>0</v>
      </c>
      <c r="Z1403" s="12">
        <v>0</v>
      </c>
      <c r="AA1403" s="72">
        <v>0</v>
      </c>
      <c r="AB1403" s="72">
        <v>0</v>
      </c>
      <c r="AC1403" s="12">
        <v>0</v>
      </c>
      <c r="AD1403" s="72">
        <v>0</v>
      </c>
      <c r="AE1403" s="72">
        <v>0</v>
      </c>
      <c r="AF1403" s="12">
        <v>0</v>
      </c>
      <c r="AG1403" s="72">
        <v>0</v>
      </c>
      <c r="AH1403" s="72">
        <v>0</v>
      </c>
      <c r="AI1403" s="12">
        <v>0</v>
      </c>
      <c r="AJ1403" s="72">
        <v>0</v>
      </c>
      <c r="AK1403" s="72">
        <v>0</v>
      </c>
      <c r="AL1403" s="12">
        <v>0</v>
      </c>
      <c r="AM1403" s="72">
        <v>0</v>
      </c>
      <c r="AN1403" s="72">
        <v>0</v>
      </c>
      <c r="AO1403" s="12">
        <v>0</v>
      </c>
      <c r="AP1403" s="72">
        <v>0</v>
      </c>
      <c r="AQ1403" s="72">
        <v>0</v>
      </c>
      <c r="AR1403" s="12">
        <v>0</v>
      </c>
      <c r="AS1403" s="72">
        <v>0</v>
      </c>
      <c r="AT1403" s="72">
        <v>0</v>
      </c>
      <c r="AU1403" s="12">
        <v>0</v>
      </c>
      <c r="AV1403" s="72">
        <v>0</v>
      </c>
      <c r="AW1403" s="72">
        <v>0</v>
      </c>
      <c r="AX1403" s="12">
        <v>0</v>
      </c>
      <c r="AY1403" s="72">
        <v>0</v>
      </c>
      <c r="AZ1403" s="72">
        <v>0</v>
      </c>
      <c r="BA1403" s="12">
        <v>0</v>
      </c>
      <c r="BB1403" s="72">
        <v>0</v>
      </c>
      <c r="BC1403" s="72">
        <v>0</v>
      </c>
      <c r="BD1403" s="12">
        <v>0</v>
      </c>
      <c r="BE1403" s="72">
        <v>0</v>
      </c>
      <c r="BF1403" s="72">
        <v>0</v>
      </c>
      <c r="BG1403" s="12">
        <v>0</v>
      </c>
      <c r="BH1403" s="72">
        <v>0</v>
      </c>
      <c r="BI1403" s="72">
        <v>0</v>
      </c>
      <c r="BJ1403" s="12">
        <v>0</v>
      </c>
      <c r="BK1403" s="72">
        <v>0</v>
      </c>
      <c r="BL1403" s="72">
        <v>0</v>
      </c>
      <c r="BM1403" s="12">
        <v>0</v>
      </c>
      <c r="BN1403" s="72">
        <v>0</v>
      </c>
      <c r="BO1403" s="72">
        <v>0</v>
      </c>
      <c r="BP1403" s="12">
        <v>0</v>
      </c>
      <c r="BQ1403" s="72">
        <v>0</v>
      </c>
      <c r="BR1403" s="72">
        <v>0</v>
      </c>
      <c r="BS1403" s="12">
        <v>0</v>
      </c>
      <c r="BT1403" s="72">
        <v>0</v>
      </c>
      <c r="BU1403" s="72">
        <v>0</v>
      </c>
      <c r="BV1403" s="12">
        <v>0</v>
      </c>
      <c r="BW1403" s="72">
        <v>0</v>
      </c>
      <c r="BX1403" s="72">
        <v>0</v>
      </c>
      <c r="BY1403" s="13"/>
      <c r="BZ1403" s="13"/>
    </row>
    <row r="1404" spans="1:78" ht="12.75" customHeight="1">
      <c r="A1404" s="122" t="s">
        <v>44</v>
      </c>
      <c r="B1404" s="71" t="s">
        <v>75</v>
      </c>
      <c r="C1404" s="71" t="s">
        <v>24</v>
      </c>
      <c r="D1404" s="34">
        <v>44348</v>
      </c>
      <c r="E1404" s="12">
        <v>0</v>
      </c>
      <c r="F1404" s="72">
        <v>0</v>
      </c>
      <c r="G1404" s="72">
        <v>0</v>
      </c>
      <c r="H1404" s="12">
        <v>0</v>
      </c>
      <c r="I1404" s="72">
        <v>0</v>
      </c>
      <c r="J1404" s="72">
        <v>0</v>
      </c>
      <c r="K1404" s="12">
        <v>0</v>
      </c>
      <c r="L1404" s="72">
        <v>0</v>
      </c>
      <c r="M1404" s="72">
        <v>0</v>
      </c>
      <c r="N1404" s="12">
        <v>0</v>
      </c>
      <c r="O1404" s="72">
        <v>0</v>
      </c>
      <c r="P1404" s="72">
        <v>0</v>
      </c>
      <c r="Q1404" s="12">
        <v>0</v>
      </c>
      <c r="R1404" s="72">
        <v>0</v>
      </c>
      <c r="S1404" s="72">
        <v>0</v>
      </c>
      <c r="T1404" s="12">
        <v>0</v>
      </c>
      <c r="U1404" s="72">
        <v>0</v>
      </c>
      <c r="V1404" s="72">
        <v>0</v>
      </c>
      <c r="W1404" s="12">
        <v>0</v>
      </c>
      <c r="X1404" s="72">
        <v>0</v>
      </c>
      <c r="Y1404" s="72">
        <v>0</v>
      </c>
      <c r="Z1404" s="12">
        <v>0</v>
      </c>
      <c r="AA1404" s="72">
        <v>0</v>
      </c>
      <c r="AB1404" s="72">
        <v>0</v>
      </c>
      <c r="AC1404" s="12">
        <v>0</v>
      </c>
      <c r="AD1404" s="72">
        <v>0</v>
      </c>
      <c r="AE1404" s="72">
        <v>0</v>
      </c>
      <c r="AF1404" s="12">
        <v>0</v>
      </c>
      <c r="AG1404" s="72">
        <v>0</v>
      </c>
      <c r="AH1404" s="72">
        <v>0</v>
      </c>
      <c r="AI1404" s="12">
        <v>0</v>
      </c>
      <c r="AJ1404" s="72">
        <v>0</v>
      </c>
      <c r="AK1404" s="72">
        <v>0</v>
      </c>
      <c r="AL1404" s="12">
        <v>0</v>
      </c>
      <c r="AM1404" s="72">
        <v>0</v>
      </c>
      <c r="AN1404" s="72">
        <v>0</v>
      </c>
      <c r="AO1404" s="12">
        <v>0</v>
      </c>
      <c r="AP1404" s="72">
        <v>0</v>
      </c>
      <c r="AQ1404" s="72">
        <v>0</v>
      </c>
      <c r="AR1404" s="12">
        <v>0</v>
      </c>
      <c r="AS1404" s="72">
        <v>0</v>
      </c>
      <c r="AT1404" s="72">
        <v>0</v>
      </c>
      <c r="AU1404" s="12">
        <v>0</v>
      </c>
      <c r="AV1404" s="72">
        <v>0</v>
      </c>
      <c r="AW1404" s="72">
        <v>0</v>
      </c>
      <c r="AX1404" s="12">
        <v>0</v>
      </c>
      <c r="AY1404" s="72">
        <v>0</v>
      </c>
      <c r="AZ1404" s="72">
        <v>0</v>
      </c>
      <c r="BA1404" s="12">
        <v>0</v>
      </c>
      <c r="BB1404" s="72">
        <v>0</v>
      </c>
      <c r="BC1404" s="72">
        <v>0</v>
      </c>
      <c r="BD1404" s="12">
        <v>0</v>
      </c>
      <c r="BE1404" s="72">
        <v>0</v>
      </c>
      <c r="BF1404" s="72">
        <v>0</v>
      </c>
      <c r="BG1404" s="12">
        <v>0</v>
      </c>
      <c r="BH1404" s="72">
        <v>0</v>
      </c>
      <c r="BI1404" s="72">
        <v>0</v>
      </c>
      <c r="BJ1404" s="12">
        <v>0</v>
      </c>
      <c r="BK1404" s="72">
        <v>0</v>
      </c>
      <c r="BL1404" s="72">
        <v>0</v>
      </c>
      <c r="BM1404" s="12">
        <v>0</v>
      </c>
      <c r="BN1404" s="72">
        <v>0</v>
      </c>
      <c r="BO1404" s="72">
        <v>0</v>
      </c>
      <c r="BP1404" s="12">
        <v>0</v>
      </c>
      <c r="BQ1404" s="72">
        <v>0</v>
      </c>
      <c r="BR1404" s="72">
        <v>0</v>
      </c>
      <c r="BS1404" s="12">
        <v>0</v>
      </c>
      <c r="BT1404" s="72">
        <v>0</v>
      </c>
      <c r="BU1404" s="72">
        <v>0</v>
      </c>
      <c r="BV1404" s="12">
        <v>0</v>
      </c>
      <c r="BW1404" s="72">
        <v>0</v>
      </c>
      <c r="BX1404" s="72">
        <v>0</v>
      </c>
      <c r="BY1404" s="13"/>
      <c r="BZ1404" s="13"/>
    </row>
    <row r="1405" spans="1:78" ht="12.75" customHeight="1">
      <c r="A1405" s="122" t="s">
        <v>44</v>
      </c>
      <c r="B1405" s="71" t="s">
        <v>75</v>
      </c>
      <c r="C1405" s="71" t="s">
        <v>24</v>
      </c>
      <c r="D1405" s="34">
        <v>44805</v>
      </c>
      <c r="E1405" s="12">
        <v>0</v>
      </c>
      <c r="F1405" s="72">
        <v>0</v>
      </c>
      <c r="G1405" s="72">
        <v>0</v>
      </c>
      <c r="H1405" s="12">
        <v>0</v>
      </c>
      <c r="I1405" s="72">
        <v>0</v>
      </c>
      <c r="J1405" s="72">
        <v>0</v>
      </c>
      <c r="K1405" s="12">
        <v>0</v>
      </c>
      <c r="L1405" s="72">
        <v>0</v>
      </c>
      <c r="M1405" s="72">
        <v>0</v>
      </c>
      <c r="N1405" s="12">
        <v>0</v>
      </c>
      <c r="O1405" s="72">
        <v>0</v>
      </c>
      <c r="P1405" s="72">
        <v>0</v>
      </c>
      <c r="Q1405" s="12">
        <v>0</v>
      </c>
      <c r="R1405" s="72">
        <v>0</v>
      </c>
      <c r="S1405" s="72">
        <v>0</v>
      </c>
      <c r="T1405" s="12">
        <v>0</v>
      </c>
      <c r="U1405" s="72">
        <v>0</v>
      </c>
      <c r="V1405" s="72">
        <v>0</v>
      </c>
      <c r="W1405" s="12">
        <v>0</v>
      </c>
      <c r="X1405" s="72">
        <v>0</v>
      </c>
      <c r="Y1405" s="72">
        <v>0</v>
      </c>
      <c r="Z1405" s="12">
        <v>0</v>
      </c>
      <c r="AA1405" s="72">
        <v>0</v>
      </c>
      <c r="AB1405" s="72">
        <v>0</v>
      </c>
      <c r="AC1405" s="12">
        <v>0</v>
      </c>
      <c r="AD1405" s="72">
        <v>0</v>
      </c>
      <c r="AE1405" s="72">
        <v>0</v>
      </c>
      <c r="AF1405" s="12">
        <v>0</v>
      </c>
      <c r="AG1405" s="72">
        <v>0</v>
      </c>
      <c r="AH1405" s="72">
        <v>0</v>
      </c>
      <c r="AI1405" s="12">
        <v>0</v>
      </c>
      <c r="AJ1405" s="72">
        <v>0</v>
      </c>
      <c r="AK1405" s="72">
        <v>0</v>
      </c>
      <c r="AL1405" s="12">
        <v>0</v>
      </c>
      <c r="AM1405" s="72">
        <v>0</v>
      </c>
      <c r="AN1405" s="72">
        <v>0</v>
      </c>
      <c r="AO1405" s="12">
        <v>0</v>
      </c>
      <c r="AP1405" s="72">
        <v>0</v>
      </c>
      <c r="AQ1405" s="72">
        <v>0</v>
      </c>
      <c r="AR1405" s="12">
        <v>0</v>
      </c>
      <c r="AS1405" s="72">
        <v>0</v>
      </c>
      <c r="AT1405" s="72">
        <v>0</v>
      </c>
      <c r="AU1405" s="12">
        <v>0</v>
      </c>
      <c r="AV1405" s="72">
        <v>0</v>
      </c>
      <c r="AW1405" s="72">
        <v>0</v>
      </c>
      <c r="AX1405" s="12">
        <v>0</v>
      </c>
      <c r="AY1405" s="72">
        <v>0</v>
      </c>
      <c r="AZ1405" s="72">
        <v>0</v>
      </c>
      <c r="BA1405" s="12">
        <v>0</v>
      </c>
      <c r="BB1405" s="72">
        <v>0</v>
      </c>
      <c r="BC1405" s="72">
        <v>0</v>
      </c>
      <c r="BD1405" s="12">
        <v>0</v>
      </c>
      <c r="BE1405" s="72">
        <v>0</v>
      </c>
      <c r="BF1405" s="72">
        <v>0</v>
      </c>
      <c r="BG1405" s="12">
        <v>0</v>
      </c>
      <c r="BH1405" s="72">
        <v>0</v>
      </c>
      <c r="BI1405" s="72">
        <v>0</v>
      </c>
      <c r="BJ1405" s="12">
        <v>0</v>
      </c>
      <c r="BK1405" s="72">
        <v>0</v>
      </c>
      <c r="BL1405" s="72">
        <v>0</v>
      </c>
      <c r="BM1405" s="12">
        <v>0</v>
      </c>
      <c r="BN1405" s="72">
        <v>0</v>
      </c>
      <c r="BO1405" s="72">
        <v>0</v>
      </c>
      <c r="BP1405" s="12">
        <v>0</v>
      </c>
      <c r="BQ1405" s="72">
        <v>0</v>
      </c>
      <c r="BR1405" s="72">
        <v>0</v>
      </c>
      <c r="BS1405" s="12">
        <v>0</v>
      </c>
      <c r="BT1405" s="72">
        <v>0</v>
      </c>
      <c r="BU1405" s="72">
        <v>0</v>
      </c>
      <c r="BV1405" s="12">
        <v>0</v>
      </c>
      <c r="BW1405" s="72">
        <v>0</v>
      </c>
      <c r="BX1405" s="72">
        <v>0</v>
      </c>
      <c r="BY1405" s="13"/>
      <c r="BZ1405" s="13"/>
    </row>
    <row r="1406" spans="1:78" ht="12.75" customHeight="1">
      <c r="A1406" s="122" t="s">
        <v>44</v>
      </c>
      <c r="B1406" s="71" t="s">
        <v>75</v>
      </c>
      <c r="C1406" s="71" t="s">
        <v>24</v>
      </c>
      <c r="D1406" s="34">
        <v>44896</v>
      </c>
      <c r="E1406" s="12">
        <v>0</v>
      </c>
      <c r="F1406" s="72">
        <v>0</v>
      </c>
      <c r="G1406" s="72">
        <v>0</v>
      </c>
      <c r="H1406" s="12">
        <v>0</v>
      </c>
      <c r="I1406" s="72">
        <v>0</v>
      </c>
      <c r="J1406" s="72">
        <v>0</v>
      </c>
      <c r="K1406" s="12">
        <v>0</v>
      </c>
      <c r="L1406" s="72">
        <v>0</v>
      </c>
      <c r="M1406" s="72">
        <v>0</v>
      </c>
      <c r="N1406" s="12">
        <v>0</v>
      </c>
      <c r="O1406" s="72">
        <v>0</v>
      </c>
      <c r="P1406" s="72">
        <v>0</v>
      </c>
      <c r="Q1406" s="12">
        <v>0</v>
      </c>
      <c r="R1406" s="72">
        <v>0</v>
      </c>
      <c r="S1406" s="72">
        <v>0</v>
      </c>
      <c r="T1406" s="12">
        <v>0</v>
      </c>
      <c r="U1406" s="72">
        <v>0</v>
      </c>
      <c r="V1406" s="72">
        <v>0</v>
      </c>
      <c r="W1406" s="12">
        <v>0</v>
      </c>
      <c r="X1406" s="72">
        <v>0</v>
      </c>
      <c r="Y1406" s="72">
        <v>0</v>
      </c>
      <c r="Z1406" s="12">
        <v>0</v>
      </c>
      <c r="AA1406" s="72">
        <v>0</v>
      </c>
      <c r="AB1406" s="72">
        <v>0</v>
      </c>
      <c r="AC1406" s="12">
        <v>0</v>
      </c>
      <c r="AD1406" s="72">
        <v>0</v>
      </c>
      <c r="AE1406" s="72">
        <v>0</v>
      </c>
      <c r="AF1406" s="12">
        <v>0</v>
      </c>
      <c r="AG1406" s="72">
        <v>0</v>
      </c>
      <c r="AH1406" s="72">
        <v>0</v>
      </c>
      <c r="AI1406" s="12">
        <v>0</v>
      </c>
      <c r="AJ1406" s="72">
        <v>0</v>
      </c>
      <c r="AK1406" s="72">
        <v>0</v>
      </c>
      <c r="AL1406" s="12">
        <v>0</v>
      </c>
      <c r="AM1406" s="72">
        <v>0</v>
      </c>
      <c r="AN1406" s="72">
        <v>0</v>
      </c>
      <c r="AO1406" s="12">
        <v>0</v>
      </c>
      <c r="AP1406" s="72">
        <v>0</v>
      </c>
      <c r="AQ1406" s="72">
        <v>0</v>
      </c>
      <c r="AR1406" s="12">
        <v>0</v>
      </c>
      <c r="AS1406" s="72">
        <v>0</v>
      </c>
      <c r="AT1406" s="72">
        <v>0</v>
      </c>
      <c r="AU1406" s="12">
        <v>0</v>
      </c>
      <c r="AV1406" s="72">
        <v>0</v>
      </c>
      <c r="AW1406" s="72">
        <v>0</v>
      </c>
      <c r="AX1406" s="12">
        <v>0</v>
      </c>
      <c r="AY1406" s="72">
        <v>0</v>
      </c>
      <c r="AZ1406" s="72">
        <v>0</v>
      </c>
      <c r="BA1406" s="12">
        <v>0</v>
      </c>
      <c r="BB1406" s="72">
        <v>0</v>
      </c>
      <c r="BC1406" s="72">
        <v>0</v>
      </c>
      <c r="BD1406" s="12">
        <v>0</v>
      </c>
      <c r="BE1406" s="72">
        <v>0</v>
      </c>
      <c r="BF1406" s="72">
        <v>0</v>
      </c>
      <c r="BG1406" s="12">
        <v>0</v>
      </c>
      <c r="BH1406" s="72">
        <v>0</v>
      </c>
      <c r="BI1406" s="72">
        <v>0</v>
      </c>
      <c r="BJ1406" s="12">
        <v>0</v>
      </c>
      <c r="BK1406" s="72">
        <v>0</v>
      </c>
      <c r="BL1406" s="72">
        <v>0</v>
      </c>
      <c r="BM1406" s="12">
        <v>0</v>
      </c>
      <c r="BN1406" s="72">
        <v>0</v>
      </c>
      <c r="BO1406" s="72">
        <v>0</v>
      </c>
      <c r="BP1406" s="12">
        <v>0</v>
      </c>
      <c r="BQ1406" s="72">
        <v>0</v>
      </c>
      <c r="BR1406" s="72">
        <v>0</v>
      </c>
      <c r="BS1406" s="12">
        <v>0</v>
      </c>
      <c r="BT1406" s="72">
        <v>0</v>
      </c>
      <c r="BU1406" s="72">
        <v>0</v>
      </c>
      <c r="BV1406" s="12">
        <v>0</v>
      </c>
      <c r="BW1406" s="72">
        <v>0</v>
      </c>
      <c r="BX1406" s="72">
        <v>0</v>
      </c>
      <c r="BY1406" s="13"/>
      <c r="BZ1406" s="13"/>
    </row>
    <row r="1407" spans="1:78" ht="12.75" customHeight="1">
      <c r="A1407" s="122" t="s">
        <v>44</v>
      </c>
      <c r="B1407" s="71" t="s">
        <v>75</v>
      </c>
      <c r="C1407" s="71" t="s">
        <v>24</v>
      </c>
      <c r="D1407" s="34">
        <v>44986</v>
      </c>
      <c r="E1407" s="12">
        <v>0</v>
      </c>
      <c r="F1407" s="72">
        <v>0</v>
      </c>
      <c r="G1407" s="72">
        <v>0</v>
      </c>
      <c r="H1407" s="12">
        <v>0</v>
      </c>
      <c r="I1407" s="72">
        <v>0</v>
      </c>
      <c r="J1407" s="72">
        <v>0</v>
      </c>
      <c r="K1407" s="12">
        <v>0</v>
      </c>
      <c r="L1407" s="72">
        <v>0</v>
      </c>
      <c r="M1407" s="72">
        <v>0</v>
      </c>
      <c r="N1407" s="12">
        <v>0</v>
      </c>
      <c r="O1407" s="72">
        <v>0</v>
      </c>
      <c r="P1407" s="72">
        <v>0</v>
      </c>
      <c r="Q1407" s="12">
        <v>0</v>
      </c>
      <c r="R1407" s="72">
        <v>0</v>
      </c>
      <c r="S1407" s="72">
        <v>0</v>
      </c>
      <c r="T1407" s="12">
        <v>0</v>
      </c>
      <c r="U1407" s="72">
        <v>0</v>
      </c>
      <c r="V1407" s="72">
        <v>0</v>
      </c>
      <c r="W1407" s="12">
        <v>0</v>
      </c>
      <c r="X1407" s="72">
        <v>0</v>
      </c>
      <c r="Y1407" s="72">
        <v>0</v>
      </c>
      <c r="Z1407" s="12">
        <v>0</v>
      </c>
      <c r="AA1407" s="72">
        <v>0</v>
      </c>
      <c r="AB1407" s="72">
        <v>0</v>
      </c>
      <c r="AC1407" s="12">
        <v>0</v>
      </c>
      <c r="AD1407" s="72">
        <v>0</v>
      </c>
      <c r="AE1407" s="72">
        <v>0</v>
      </c>
      <c r="AF1407" s="12">
        <v>0</v>
      </c>
      <c r="AG1407" s="72">
        <v>0</v>
      </c>
      <c r="AH1407" s="72">
        <v>0</v>
      </c>
      <c r="AI1407" s="12">
        <v>0</v>
      </c>
      <c r="AJ1407" s="72">
        <v>0</v>
      </c>
      <c r="AK1407" s="72">
        <v>0</v>
      </c>
      <c r="AL1407" s="12">
        <v>0</v>
      </c>
      <c r="AM1407" s="72">
        <v>0</v>
      </c>
      <c r="AN1407" s="72">
        <v>0</v>
      </c>
      <c r="AO1407" s="12">
        <v>0</v>
      </c>
      <c r="AP1407" s="72">
        <v>0</v>
      </c>
      <c r="AQ1407" s="72">
        <v>0</v>
      </c>
      <c r="AR1407" s="12">
        <v>0</v>
      </c>
      <c r="AS1407" s="72">
        <v>0</v>
      </c>
      <c r="AT1407" s="72">
        <v>0</v>
      </c>
      <c r="AU1407" s="12">
        <v>0</v>
      </c>
      <c r="AV1407" s="72">
        <v>0</v>
      </c>
      <c r="AW1407" s="72">
        <v>0</v>
      </c>
      <c r="AX1407" s="12">
        <v>0</v>
      </c>
      <c r="AY1407" s="72">
        <v>0</v>
      </c>
      <c r="AZ1407" s="72">
        <v>0</v>
      </c>
      <c r="BA1407" s="12">
        <v>0</v>
      </c>
      <c r="BB1407" s="72">
        <v>0</v>
      </c>
      <c r="BC1407" s="72">
        <v>0</v>
      </c>
      <c r="BD1407" s="12">
        <v>0</v>
      </c>
      <c r="BE1407" s="72">
        <v>0</v>
      </c>
      <c r="BF1407" s="72">
        <v>0</v>
      </c>
      <c r="BG1407" s="12">
        <v>0</v>
      </c>
      <c r="BH1407" s="72">
        <v>0</v>
      </c>
      <c r="BI1407" s="72">
        <v>0</v>
      </c>
      <c r="BJ1407" s="12">
        <v>0</v>
      </c>
      <c r="BK1407" s="72">
        <v>0</v>
      </c>
      <c r="BL1407" s="72">
        <v>0</v>
      </c>
      <c r="BM1407" s="12">
        <v>0</v>
      </c>
      <c r="BN1407" s="72">
        <v>0</v>
      </c>
      <c r="BO1407" s="72">
        <v>0</v>
      </c>
      <c r="BP1407" s="12">
        <v>0</v>
      </c>
      <c r="BQ1407" s="72">
        <v>0</v>
      </c>
      <c r="BR1407" s="72">
        <v>0</v>
      </c>
      <c r="BS1407" s="12">
        <v>0</v>
      </c>
      <c r="BT1407" s="72">
        <v>0</v>
      </c>
      <c r="BU1407" s="72">
        <v>0</v>
      </c>
      <c r="BV1407" s="12">
        <v>0</v>
      </c>
      <c r="BW1407" s="72">
        <v>0</v>
      </c>
      <c r="BX1407" s="72">
        <v>0</v>
      </c>
      <c r="BY1407" s="13"/>
      <c r="BZ1407" s="13"/>
    </row>
    <row r="1408" spans="1:78" ht="12.75" customHeight="1">
      <c r="A1408" s="122" t="s">
        <v>44</v>
      </c>
      <c r="B1408" s="71" t="s">
        <v>75</v>
      </c>
      <c r="C1408" s="71" t="s">
        <v>24</v>
      </c>
      <c r="D1408" s="34">
        <v>45078</v>
      </c>
      <c r="E1408" s="12">
        <v>4840.2889999999998</v>
      </c>
      <c r="F1408" s="72">
        <v>67.587999999999994</v>
      </c>
      <c r="G1408" s="72">
        <v>1.4019999999999999</v>
      </c>
      <c r="H1408" s="12">
        <v>98.122</v>
      </c>
      <c r="I1408" s="72">
        <v>1.37</v>
      </c>
      <c r="J1408" s="72">
        <v>30.125</v>
      </c>
      <c r="K1408" s="12">
        <v>102.624</v>
      </c>
      <c r="L1408" s="72">
        <v>1.4330000000000001</v>
      </c>
      <c r="M1408" s="72">
        <v>27.122</v>
      </c>
      <c r="N1408" s="12">
        <v>200.745</v>
      </c>
      <c r="O1408" s="72">
        <v>2.8029999999999999</v>
      </c>
      <c r="P1408" s="72">
        <v>19.062999999999999</v>
      </c>
      <c r="Q1408" s="12">
        <v>14.452999999999999</v>
      </c>
      <c r="R1408" s="72">
        <v>0.20200000000000001</v>
      </c>
      <c r="S1408" s="72">
        <v>51.295000000000002</v>
      </c>
      <c r="T1408" s="12">
        <v>215.19900000000001</v>
      </c>
      <c r="U1408" s="72">
        <v>3.0049999999999999</v>
      </c>
      <c r="V1408" s="72">
        <v>18.170999999999999</v>
      </c>
      <c r="W1408" s="12">
        <v>717.15200000000004</v>
      </c>
      <c r="X1408" s="72">
        <v>10.013999999999999</v>
      </c>
      <c r="Y1408" s="72">
        <v>6.1059999999999999</v>
      </c>
      <c r="Z1408" s="12">
        <v>932.35</v>
      </c>
      <c r="AA1408" s="72">
        <v>13.019</v>
      </c>
      <c r="AB1408" s="72">
        <v>3.8069999999999999</v>
      </c>
      <c r="AC1408" s="12">
        <v>5772.6390000000001</v>
      </c>
      <c r="AD1408" s="72">
        <v>80.606999999999999</v>
      </c>
      <c r="AE1408" s="72">
        <v>1.171</v>
      </c>
      <c r="AF1408" s="12">
        <v>4.7869999999999999</v>
      </c>
      <c r="AG1408" s="72">
        <v>6.7000000000000004E-2</v>
      </c>
      <c r="AH1408" s="72">
        <v>80.795000000000002</v>
      </c>
      <c r="AI1408" s="12">
        <v>174.929</v>
      </c>
      <c r="AJ1408" s="72">
        <v>2.4430000000000001</v>
      </c>
      <c r="AK1408" s="72">
        <v>12.172000000000001</v>
      </c>
      <c r="AL1408" s="12">
        <v>179.715</v>
      </c>
      <c r="AM1408" s="72">
        <v>2.5089999999999999</v>
      </c>
      <c r="AN1408" s="72">
        <v>11.882999999999999</v>
      </c>
      <c r="AO1408" s="12">
        <v>5952.3549999999996</v>
      </c>
      <c r="AP1408" s="72">
        <v>83.117000000000004</v>
      </c>
      <c r="AQ1408" s="72">
        <v>1.129</v>
      </c>
      <c r="AR1408" s="12">
        <v>21.013000000000002</v>
      </c>
      <c r="AS1408" s="72">
        <v>0.29299999999999998</v>
      </c>
      <c r="AT1408" s="72">
        <v>44.924999999999997</v>
      </c>
      <c r="AU1408" s="12">
        <v>1.974</v>
      </c>
      <c r="AV1408" s="72">
        <v>2.8000000000000001E-2</v>
      </c>
      <c r="AW1408" s="72">
        <v>101.371</v>
      </c>
      <c r="AX1408" s="12">
        <v>168.55600000000001</v>
      </c>
      <c r="AY1408" s="72">
        <v>2.3540000000000001</v>
      </c>
      <c r="AZ1408" s="72">
        <v>19.324000000000002</v>
      </c>
      <c r="BA1408" s="12">
        <v>170.53</v>
      </c>
      <c r="BB1408" s="72">
        <v>2.3809999999999998</v>
      </c>
      <c r="BC1408" s="72">
        <v>19.132000000000001</v>
      </c>
      <c r="BD1408" s="12">
        <v>46.725000000000001</v>
      </c>
      <c r="BE1408" s="72">
        <v>0.65200000000000002</v>
      </c>
      <c r="BF1408" s="72">
        <v>35.314</v>
      </c>
      <c r="BG1408" s="12">
        <v>217.256</v>
      </c>
      <c r="BH1408" s="72">
        <v>3.0339999999999998</v>
      </c>
      <c r="BI1408" s="72">
        <v>15.481999999999999</v>
      </c>
      <c r="BJ1408" s="12">
        <v>497.30099999999999</v>
      </c>
      <c r="BK1408" s="72">
        <v>6.944</v>
      </c>
      <c r="BL1408" s="72">
        <v>9.8689999999999998</v>
      </c>
      <c r="BM1408" s="12">
        <v>473.53199999999998</v>
      </c>
      <c r="BN1408" s="72">
        <v>6.6120000000000001</v>
      </c>
      <c r="BO1408" s="72">
        <v>7.5170000000000003</v>
      </c>
      <c r="BP1408" s="12">
        <v>970.83299999999997</v>
      </c>
      <c r="BQ1408" s="72">
        <v>13.555999999999999</v>
      </c>
      <c r="BR1408" s="72">
        <v>5.4779999999999998</v>
      </c>
      <c r="BS1408" s="12">
        <v>1209.1020000000001</v>
      </c>
      <c r="BT1408" s="72">
        <v>16.882999999999999</v>
      </c>
      <c r="BU1408" s="72">
        <v>4.8659999999999997</v>
      </c>
      <c r="BV1408" s="12">
        <v>7161.4570000000003</v>
      </c>
      <c r="BW1408" s="72">
        <v>100</v>
      </c>
      <c r="BX1408" s="72">
        <v>1.145</v>
      </c>
      <c r="BY1408" s="13"/>
      <c r="BZ1408" s="13"/>
    </row>
    <row r="1409" spans="1:78" ht="12.75" customHeight="1">
      <c r="A1409" s="122" t="s">
        <v>44</v>
      </c>
      <c r="B1409" s="71" t="s">
        <v>75</v>
      </c>
      <c r="C1409" s="71" t="s">
        <v>24</v>
      </c>
      <c r="D1409" s="34">
        <v>45170</v>
      </c>
      <c r="E1409" s="12">
        <v>4843.8819999999996</v>
      </c>
      <c r="F1409" s="72">
        <v>66.067999999999998</v>
      </c>
      <c r="G1409" s="72">
        <v>1.2809999999999999</v>
      </c>
      <c r="H1409" s="12">
        <v>89.730999999999995</v>
      </c>
      <c r="I1409" s="72">
        <v>1.224</v>
      </c>
      <c r="J1409" s="72">
        <v>22.628</v>
      </c>
      <c r="K1409" s="12">
        <v>152.792</v>
      </c>
      <c r="L1409" s="72">
        <v>2.0840000000000001</v>
      </c>
      <c r="M1409" s="72">
        <v>21.7</v>
      </c>
      <c r="N1409" s="12">
        <v>242.523</v>
      </c>
      <c r="O1409" s="72">
        <v>3.3079999999999998</v>
      </c>
      <c r="P1409" s="72">
        <v>15.444000000000001</v>
      </c>
      <c r="Q1409" s="12">
        <v>20.643000000000001</v>
      </c>
      <c r="R1409" s="72">
        <v>0.28199999999999997</v>
      </c>
      <c r="S1409" s="72">
        <v>59.22</v>
      </c>
      <c r="T1409" s="12">
        <v>263.166</v>
      </c>
      <c r="U1409" s="72">
        <v>3.589</v>
      </c>
      <c r="V1409" s="72">
        <v>15.401999999999999</v>
      </c>
      <c r="W1409" s="12">
        <v>780.82299999999998</v>
      </c>
      <c r="X1409" s="72">
        <v>10.65</v>
      </c>
      <c r="Y1409" s="72">
        <v>7.6870000000000003</v>
      </c>
      <c r="Z1409" s="12">
        <v>1043.989</v>
      </c>
      <c r="AA1409" s="72">
        <v>14.24</v>
      </c>
      <c r="AB1409" s="72">
        <v>3.7989999999999999</v>
      </c>
      <c r="AC1409" s="12">
        <v>5887.8710000000001</v>
      </c>
      <c r="AD1409" s="72">
        <v>80.308000000000007</v>
      </c>
      <c r="AE1409" s="72">
        <v>1.1719999999999999</v>
      </c>
      <c r="AF1409" s="12">
        <v>2.367</v>
      </c>
      <c r="AG1409" s="72">
        <v>3.2000000000000001E-2</v>
      </c>
      <c r="AH1409" s="72">
        <v>80.975999999999999</v>
      </c>
      <c r="AI1409" s="12">
        <v>177.76599999999999</v>
      </c>
      <c r="AJ1409" s="72">
        <v>2.4249999999999998</v>
      </c>
      <c r="AK1409" s="72">
        <v>12.071</v>
      </c>
      <c r="AL1409" s="12">
        <v>180.13300000000001</v>
      </c>
      <c r="AM1409" s="72">
        <v>2.4569999999999999</v>
      </c>
      <c r="AN1409" s="72">
        <v>11.601000000000001</v>
      </c>
      <c r="AO1409" s="12">
        <v>6068.0039999999999</v>
      </c>
      <c r="AP1409" s="72">
        <v>82.765000000000001</v>
      </c>
      <c r="AQ1409" s="72">
        <v>1.091</v>
      </c>
      <c r="AR1409" s="12">
        <v>22.277000000000001</v>
      </c>
      <c r="AS1409" s="72">
        <v>0.30399999999999999</v>
      </c>
      <c r="AT1409" s="72">
        <v>54.167000000000002</v>
      </c>
      <c r="AU1409" s="12">
        <v>6.657</v>
      </c>
      <c r="AV1409" s="72">
        <v>9.0999999999999998E-2</v>
      </c>
      <c r="AW1409" s="72">
        <v>84.244</v>
      </c>
      <c r="AX1409" s="12">
        <v>112.898</v>
      </c>
      <c r="AY1409" s="72">
        <v>1.54</v>
      </c>
      <c r="AZ1409" s="72">
        <v>18.05</v>
      </c>
      <c r="BA1409" s="12">
        <v>119.55500000000001</v>
      </c>
      <c r="BB1409" s="72">
        <v>1.631</v>
      </c>
      <c r="BC1409" s="72">
        <v>17.928000000000001</v>
      </c>
      <c r="BD1409" s="12">
        <v>36.408000000000001</v>
      </c>
      <c r="BE1409" s="72">
        <v>0.497</v>
      </c>
      <c r="BF1409" s="72">
        <v>35.177999999999997</v>
      </c>
      <c r="BG1409" s="12">
        <v>155.96299999999999</v>
      </c>
      <c r="BH1409" s="72">
        <v>2.1269999999999998</v>
      </c>
      <c r="BI1409" s="72">
        <v>17.021999999999998</v>
      </c>
      <c r="BJ1409" s="12">
        <v>595.52700000000004</v>
      </c>
      <c r="BK1409" s="72">
        <v>8.1229999999999993</v>
      </c>
      <c r="BL1409" s="72">
        <v>8.2390000000000008</v>
      </c>
      <c r="BM1409" s="12">
        <v>489.86</v>
      </c>
      <c r="BN1409" s="72">
        <v>6.681</v>
      </c>
      <c r="BO1409" s="72">
        <v>9.3409999999999993</v>
      </c>
      <c r="BP1409" s="12">
        <v>1085.3869999999999</v>
      </c>
      <c r="BQ1409" s="72">
        <v>14.804</v>
      </c>
      <c r="BR1409" s="72">
        <v>4.8440000000000003</v>
      </c>
      <c r="BS1409" s="12">
        <v>1263.627</v>
      </c>
      <c r="BT1409" s="72">
        <v>17.234999999999999</v>
      </c>
      <c r="BU1409" s="72">
        <v>4.8109999999999999</v>
      </c>
      <c r="BV1409" s="12">
        <v>7331.63</v>
      </c>
      <c r="BW1409" s="72">
        <v>100</v>
      </c>
      <c r="BX1409" s="72">
        <v>1.1970000000000001</v>
      </c>
      <c r="BY1409" s="13"/>
      <c r="BZ1409" s="13"/>
    </row>
    <row r="1410" spans="1:78" ht="12.75" customHeight="1">
      <c r="A1410" s="122" t="s">
        <v>44</v>
      </c>
      <c r="B1410" s="71" t="s">
        <v>75</v>
      </c>
      <c r="C1410" s="71" t="s">
        <v>24</v>
      </c>
      <c r="D1410" s="34">
        <v>45261</v>
      </c>
      <c r="E1410" s="12">
        <v>4864.2690000000002</v>
      </c>
      <c r="F1410" s="72">
        <v>65.891999999999996</v>
      </c>
      <c r="G1410" s="72">
        <v>1.1719999999999999</v>
      </c>
      <c r="H1410" s="12">
        <v>99.308999999999997</v>
      </c>
      <c r="I1410" s="72">
        <v>1.345</v>
      </c>
      <c r="J1410" s="72">
        <v>24.533999999999999</v>
      </c>
      <c r="K1410" s="12">
        <v>104.063</v>
      </c>
      <c r="L1410" s="72">
        <v>1.41</v>
      </c>
      <c r="M1410" s="72">
        <v>26.373000000000001</v>
      </c>
      <c r="N1410" s="12">
        <v>203.37200000000001</v>
      </c>
      <c r="O1410" s="72">
        <v>2.7549999999999999</v>
      </c>
      <c r="P1410" s="72">
        <v>15.127000000000001</v>
      </c>
      <c r="Q1410" s="12">
        <v>15.185</v>
      </c>
      <c r="R1410" s="72">
        <v>0.20599999999999999</v>
      </c>
      <c r="S1410" s="72">
        <v>52.447000000000003</v>
      </c>
      <c r="T1410" s="12">
        <v>218.55699999999999</v>
      </c>
      <c r="U1410" s="72">
        <v>2.9609999999999999</v>
      </c>
      <c r="V1410" s="72">
        <v>13.878</v>
      </c>
      <c r="W1410" s="12">
        <v>802.61800000000005</v>
      </c>
      <c r="X1410" s="72">
        <v>10.872</v>
      </c>
      <c r="Y1410" s="72">
        <v>6.0110000000000001</v>
      </c>
      <c r="Z1410" s="12">
        <v>1021.175</v>
      </c>
      <c r="AA1410" s="72">
        <v>13.833</v>
      </c>
      <c r="AB1410" s="72">
        <v>3.6259999999999999</v>
      </c>
      <c r="AC1410" s="12">
        <v>5885.4430000000002</v>
      </c>
      <c r="AD1410" s="72">
        <v>79.724999999999994</v>
      </c>
      <c r="AE1410" s="72">
        <v>1.1419999999999999</v>
      </c>
      <c r="AF1410" s="12">
        <v>18.43</v>
      </c>
      <c r="AG1410" s="72">
        <v>0.25</v>
      </c>
      <c r="AH1410" s="72">
        <v>72.094999999999999</v>
      </c>
      <c r="AI1410" s="12">
        <v>163.142</v>
      </c>
      <c r="AJ1410" s="72">
        <v>2.21</v>
      </c>
      <c r="AK1410" s="72">
        <v>20.332000000000001</v>
      </c>
      <c r="AL1410" s="12">
        <v>181.572</v>
      </c>
      <c r="AM1410" s="72">
        <v>2.46</v>
      </c>
      <c r="AN1410" s="72">
        <v>16.155000000000001</v>
      </c>
      <c r="AO1410" s="12">
        <v>6067.0159999999996</v>
      </c>
      <c r="AP1410" s="72">
        <v>82.185000000000002</v>
      </c>
      <c r="AQ1410" s="72">
        <v>1.2150000000000001</v>
      </c>
      <c r="AR1410" s="12">
        <v>49.37</v>
      </c>
      <c r="AS1410" s="72">
        <v>0.66900000000000004</v>
      </c>
      <c r="AT1410" s="72">
        <v>42.768000000000001</v>
      </c>
      <c r="AU1410" s="12">
        <v>44.478999999999999</v>
      </c>
      <c r="AV1410" s="72">
        <v>0.60299999999999998</v>
      </c>
      <c r="AW1410" s="72">
        <v>44.3</v>
      </c>
      <c r="AX1410" s="12">
        <v>133.517</v>
      </c>
      <c r="AY1410" s="72">
        <v>1.8089999999999999</v>
      </c>
      <c r="AZ1410" s="72">
        <v>19.405000000000001</v>
      </c>
      <c r="BA1410" s="12">
        <v>177.99600000000001</v>
      </c>
      <c r="BB1410" s="72">
        <v>2.411</v>
      </c>
      <c r="BC1410" s="72">
        <v>15.76</v>
      </c>
      <c r="BD1410" s="12">
        <v>22.303000000000001</v>
      </c>
      <c r="BE1410" s="72">
        <v>0.30199999999999999</v>
      </c>
      <c r="BF1410" s="72">
        <v>55.491999999999997</v>
      </c>
      <c r="BG1410" s="12">
        <v>200.29900000000001</v>
      </c>
      <c r="BH1410" s="72">
        <v>2.7130000000000001</v>
      </c>
      <c r="BI1410" s="72">
        <v>15.138999999999999</v>
      </c>
      <c r="BJ1410" s="12">
        <v>486.28899999999999</v>
      </c>
      <c r="BK1410" s="72">
        <v>6.5869999999999997</v>
      </c>
      <c r="BL1410" s="72">
        <v>9.6310000000000002</v>
      </c>
      <c r="BM1410" s="12">
        <v>579.17499999999995</v>
      </c>
      <c r="BN1410" s="72">
        <v>7.8460000000000001</v>
      </c>
      <c r="BO1410" s="72">
        <v>9.3379999999999992</v>
      </c>
      <c r="BP1410" s="12">
        <v>1065.4649999999999</v>
      </c>
      <c r="BQ1410" s="72">
        <v>14.433</v>
      </c>
      <c r="BR1410" s="72">
        <v>6.8490000000000002</v>
      </c>
      <c r="BS1410" s="12">
        <v>1315.134</v>
      </c>
      <c r="BT1410" s="72">
        <v>17.815000000000001</v>
      </c>
      <c r="BU1410" s="72">
        <v>5.1219999999999999</v>
      </c>
      <c r="BV1410" s="12">
        <v>7382.15</v>
      </c>
      <c r="BW1410" s="72">
        <v>100</v>
      </c>
      <c r="BX1410" s="72">
        <v>0.93700000000000006</v>
      </c>
      <c r="BY1410" s="13"/>
      <c r="BZ1410" s="13"/>
    </row>
    <row r="1411" spans="1:78" ht="12.75" customHeight="1">
      <c r="A1411" s="122" t="s">
        <v>44</v>
      </c>
      <c r="B1411" s="71" t="s">
        <v>75</v>
      </c>
      <c r="C1411" s="71" t="s">
        <v>24</v>
      </c>
      <c r="D1411" s="34">
        <v>45352</v>
      </c>
      <c r="E1411" s="12">
        <v>4814.1769999999997</v>
      </c>
      <c r="F1411" s="72">
        <v>66.069000000000003</v>
      </c>
      <c r="G1411" s="72">
        <v>1.157</v>
      </c>
      <c r="H1411" s="12">
        <v>121.33499999999999</v>
      </c>
      <c r="I1411" s="72">
        <v>1.665</v>
      </c>
      <c r="J1411" s="72">
        <v>28.018000000000001</v>
      </c>
      <c r="K1411" s="12">
        <v>148.55799999999999</v>
      </c>
      <c r="L1411" s="72">
        <v>2.0390000000000001</v>
      </c>
      <c r="M1411" s="72">
        <v>21.454000000000001</v>
      </c>
      <c r="N1411" s="12">
        <v>269.89299999999997</v>
      </c>
      <c r="O1411" s="72">
        <v>3.7040000000000002</v>
      </c>
      <c r="P1411" s="72">
        <v>14.43</v>
      </c>
      <c r="Q1411" s="12">
        <v>24.62</v>
      </c>
      <c r="R1411" s="72">
        <v>0.33800000000000002</v>
      </c>
      <c r="S1411" s="72">
        <v>60.972000000000001</v>
      </c>
      <c r="T1411" s="12">
        <v>294.51299999999998</v>
      </c>
      <c r="U1411" s="72">
        <v>4.0419999999999998</v>
      </c>
      <c r="V1411" s="72">
        <v>13.148</v>
      </c>
      <c r="W1411" s="12">
        <v>699.89400000000001</v>
      </c>
      <c r="X1411" s="72">
        <v>9.6050000000000004</v>
      </c>
      <c r="Y1411" s="72">
        <v>6.952</v>
      </c>
      <c r="Z1411" s="12">
        <v>994.40599999999995</v>
      </c>
      <c r="AA1411" s="72">
        <v>13.647</v>
      </c>
      <c r="AB1411" s="72">
        <v>4.109</v>
      </c>
      <c r="AC1411" s="12">
        <v>5808.5829999999996</v>
      </c>
      <c r="AD1411" s="72">
        <v>79.716999999999999</v>
      </c>
      <c r="AE1411" s="72">
        <v>1.294</v>
      </c>
      <c r="AF1411" s="12">
        <v>22.574000000000002</v>
      </c>
      <c r="AG1411" s="72">
        <v>0.31</v>
      </c>
      <c r="AH1411" s="72">
        <v>51.906999999999996</v>
      </c>
      <c r="AI1411" s="12">
        <v>154.35599999999999</v>
      </c>
      <c r="AJ1411" s="72">
        <v>2.1179999999999999</v>
      </c>
      <c r="AK1411" s="72">
        <v>15.384</v>
      </c>
      <c r="AL1411" s="12">
        <v>176.93</v>
      </c>
      <c r="AM1411" s="72">
        <v>2.4279999999999999</v>
      </c>
      <c r="AN1411" s="72">
        <v>11.269</v>
      </c>
      <c r="AO1411" s="12">
        <v>5985.5129999999999</v>
      </c>
      <c r="AP1411" s="72">
        <v>82.144999999999996</v>
      </c>
      <c r="AQ1411" s="72">
        <v>1.2749999999999999</v>
      </c>
      <c r="AR1411" s="12">
        <v>43.22</v>
      </c>
      <c r="AS1411" s="72">
        <v>0.59299999999999997</v>
      </c>
      <c r="AT1411" s="72">
        <v>29.939</v>
      </c>
      <c r="AU1411" s="12">
        <v>8.3699999999999992</v>
      </c>
      <c r="AV1411" s="72">
        <v>0.115</v>
      </c>
      <c r="AW1411" s="72">
        <v>63.938000000000002</v>
      </c>
      <c r="AX1411" s="12">
        <v>131.5</v>
      </c>
      <c r="AY1411" s="72">
        <v>1.8049999999999999</v>
      </c>
      <c r="AZ1411" s="72">
        <v>23.465</v>
      </c>
      <c r="BA1411" s="12">
        <v>139.87</v>
      </c>
      <c r="BB1411" s="72">
        <v>1.92</v>
      </c>
      <c r="BC1411" s="72">
        <v>22.425000000000001</v>
      </c>
      <c r="BD1411" s="12">
        <v>34.866999999999997</v>
      </c>
      <c r="BE1411" s="72">
        <v>0.47899999999999998</v>
      </c>
      <c r="BF1411" s="72">
        <v>51.171999999999997</v>
      </c>
      <c r="BG1411" s="12">
        <v>174.738</v>
      </c>
      <c r="BH1411" s="72">
        <v>2.3980000000000001</v>
      </c>
      <c r="BI1411" s="72">
        <v>14.409000000000001</v>
      </c>
      <c r="BJ1411" s="12">
        <v>560.14800000000002</v>
      </c>
      <c r="BK1411" s="72">
        <v>7.6870000000000003</v>
      </c>
      <c r="BL1411" s="72">
        <v>9.0020000000000007</v>
      </c>
      <c r="BM1411" s="12">
        <v>522.93100000000004</v>
      </c>
      <c r="BN1411" s="72">
        <v>7.1769999999999996</v>
      </c>
      <c r="BO1411" s="72">
        <v>6.7380000000000004</v>
      </c>
      <c r="BP1411" s="12">
        <v>1083.08</v>
      </c>
      <c r="BQ1411" s="72">
        <v>14.864000000000001</v>
      </c>
      <c r="BR1411" s="72">
        <v>4.5839999999999996</v>
      </c>
      <c r="BS1411" s="12">
        <v>1301.037</v>
      </c>
      <c r="BT1411" s="72">
        <v>17.855</v>
      </c>
      <c r="BU1411" s="72">
        <v>3.3820000000000001</v>
      </c>
      <c r="BV1411" s="12">
        <v>7286.55</v>
      </c>
      <c r="BW1411" s="72">
        <v>100</v>
      </c>
      <c r="BX1411" s="72">
        <v>1.2070000000000001</v>
      </c>
      <c r="BY1411" s="13"/>
      <c r="BZ1411" s="13"/>
    </row>
    <row r="1412" spans="1:78" ht="12.75" customHeight="1">
      <c r="A1412" s="122" t="s">
        <v>44</v>
      </c>
      <c r="B1412" s="71" t="s">
        <v>75</v>
      </c>
      <c r="C1412" s="71" t="s">
        <v>24</v>
      </c>
      <c r="D1412" s="34">
        <v>45444</v>
      </c>
      <c r="E1412" s="12">
        <v>4933.9409999999998</v>
      </c>
      <c r="F1412" s="72">
        <v>68.037000000000006</v>
      </c>
      <c r="G1412" s="72">
        <v>1.419</v>
      </c>
      <c r="H1412" s="12">
        <v>56.627000000000002</v>
      </c>
      <c r="I1412" s="72">
        <v>0.78100000000000003</v>
      </c>
      <c r="J1412" s="72">
        <v>32.863999999999997</v>
      </c>
      <c r="K1412" s="12">
        <v>124.536</v>
      </c>
      <c r="L1412" s="72">
        <v>1.7170000000000001</v>
      </c>
      <c r="M1412" s="72">
        <v>20.116</v>
      </c>
      <c r="N1412" s="12">
        <v>181.16300000000001</v>
      </c>
      <c r="O1412" s="72">
        <v>2.4980000000000002</v>
      </c>
      <c r="P1412" s="72">
        <v>15.276999999999999</v>
      </c>
      <c r="Q1412" s="12">
        <v>17.850000000000001</v>
      </c>
      <c r="R1412" s="72">
        <v>0.246</v>
      </c>
      <c r="S1412" s="72">
        <v>46.459000000000003</v>
      </c>
      <c r="T1412" s="12">
        <v>199.012</v>
      </c>
      <c r="U1412" s="72">
        <v>2.7440000000000002</v>
      </c>
      <c r="V1412" s="72">
        <v>13.192</v>
      </c>
      <c r="W1412" s="12">
        <v>784.40599999999995</v>
      </c>
      <c r="X1412" s="72">
        <v>10.817</v>
      </c>
      <c r="Y1412" s="72">
        <v>4.5670000000000002</v>
      </c>
      <c r="Z1412" s="12">
        <v>983.41899999999998</v>
      </c>
      <c r="AA1412" s="72">
        <v>13.561</v>
      </c>
      <c r="AB1412" s="72">
        <v>4.47</v>
      </c>
      <c r="AC1412" s="12">
        <v>5917.36</v>
      </c>
      <c r="AD1412" s="72">
        <v>81.597999999999999</v>
      </c>
      <c r="AE1412" s="72">
        <v>1.375</v>
      </c>
      <c r="AF1412" s="12">
        <v>11.224</v>
      </c>
      <c r="AG1412" s="72">
        <v>0.155</v>
      </c>
      <c r="AH1412" s="72">
        <v>97.403000000000006</v>
      </c>
      <c r="AI1412" s="12">
        <v>174.39599999999999</v>
      </c>
      <c r="AJ1412" s="72">
        <v>2.4049999999999998</v>
      </c>
      <c r="AK1412" s="72">
        <v>13.446999999999999</v>
      </c>
      <c r="AL1412" s="12">
        <v>185.62</v>
      </c>
      <c r="AM1412" s="72">
        <v>2.56</v>
      </c>
      <c r="AN1412" s="72">
        <v>12.211</v>
      </c>
      <c r="AO1412" s="12">
        <v>6102.9790000000003</v>
      </c>
      <c r="AP1412" s="72">
        <v>84.158000000000001</v>
      </c>
      <c r="AQ1412" s="72">
        <v>1.4490000000000001</v>
      </c>
      <c r="AR1412" s="12">
        <v>30.138999999999999</v>
      </c>
      <c r="AS1412" s="72">
        <v>0.41599999999999998</v>
      </c>
      <c r="AT1412" s="72">
        <v>36.600999999999999</v>
      </c>
      <c r="AU1412" s="12">
        <v>9.6709999999999994</v>
      </c>
      <c r="AV1412" s="72">
        <v>0.13300000000000001</v>
      </c>
      <c r="AW1412" s="72">
        <v>69.271000000000001</v>
      </c>
      <c r="AX1412" s="12">
        <v>179.071</v>
      </c>
      <c r="AY1412" s="72">
        <v>2.4689999999999999</v>
      </c>
      <c r="AZ1412" s="72">
        <v>17.786000000000001</v>
      </c>
      <c r="BA1412" s="12">
        <v>188.74199999999999</v>
      </c>
      <c r="BB1412" s="72">
        <v>2.6030000000000002</v>
      </c>
      <c r="BC1412" s="72">
        <v>17.106999999999999</v>
      </c>
      <c r="BD1412" s="12">
        <v>20.337</v>
      </c>
      <c r="BE1412" s="72">
        <v>0.28000000000000003</v>
      </c>
      <c r="BF1412" s="72">
        <v>53.563000000000002</v>
      </c>
      <c r="BG1412" s="12">
        <v>209.08</v>
      </c>
      <c r="BH1412" s="72">
        <v>2.883</v>
      </c>
      <c r="BI1412" s="72">
        <v>15.757</v>
      </c>
      <c r="BJ1412" s="12">
        <v>463.64100000000002</v>
      </c>
      <c r="BK1412" s="72">
        <v>6.3929999999999998</v>
      </c>
      <c r="BL1412" s="72">
        <v>9.4149999999999991</v>
      </c>
      <c r="BM1412" s="12">
        <v>445.97300000000001</v>
      </c>
      <c r="BN1412" s="72">
        <v>6.15</v>
      </c>
      <c r="BO1412" s="72">
        <v>8.2989999999999995</v>
      </c>
      <c r="BP1412" s="12">
        <v>909.61400000000003</v>
      </c>
      <c r="BQ1412" s="72">
        <v>12.542999999999999</v>
      </c>
      <c r="BR1412" s="72">
        <v>5.2130000000000001</v>
      </c>
      <c r="BS1412" s="12">
        <v>1148.8320000000001</v>
      </c>
      <c r="BT1412" s="72">
        <v>15.842000000000001</v>
      </c>
      <c r="BU1412" s="72">
        <v>4.7789999999999999</v>
      </c>
      <c r="BV1412" s="12">
        <v>7251.8119999999999</v>
      </c>
      <c r="BW1412" s="72">
        <v>100</v>
      </c>
      <c r="BX1412" s="72">
        <v>1.4510000000000001</v>
      </c>
      <c r="BY1412" s="13"/>
      <c r="BZ1412" s="13"/>
    </row>
    <row r="1413" spans="1:78" ht="12.75" customHeight="1">
      <c r="A1413" s="122" t="s">
        <v>44</v>
      </c>
      <c r="B1413" s="71" t="s">
        <v>75</v>
      </c>
      <c r="C1413" s="71" t="s">
        <v>24</v>
      </c>
      <c r="D1413" s="34">
        <v>45536</v>
      </c>
      <c r="E1413" s="12">
        <v>4976.2790000000005</v>
      </c>
      <c r="F1413" s="72">
        <v>66.363</v>
      </c>
      <c r="G1413" s="72">
        <v>1.105</v>
      </c>
      <c r="H1413" s="12">
        <v>87.914000000000001</v>
      </c>
      <c r="I1413" s="72">
        <v>1.1719999999999999</v>
      </c>
      <c r="J1413" s="72">
        <v>26.167999999999999</v>
      </c>
      <c r="K1413" s="12">
        <v>125.07599999999999</v>
      </c>
      <c r="L1413" s="72">
        <v>1.6679999999999999</v>
      </c>
      <c r="M1413" s="72">
        <v>26.111999999999998</v>
      </c>
      <c r="N1413" s="12">
        <v>212.99</v>
      </c>
      <c r="O1413" s="72">
        <v>2.84</v>
      </c>
      <c r="P1413" s="72">
        <v>19.655000000000001</v>
      </c>
      <c r="Q1413" s="12">
        <v>12.218</v>
      </c>
      <c r="R1413" s="72">
        <v>0.16300000000000001</v>
      </c>
      <c r="S1413" s="72">
        <v>54.212000000000003</v>
      </c>
      <c r="T1413" s="12">
        <v>225.208</v>
      </c>
      <c r="U1413" s="72">
        <v>3.0030000000000001</v>
      </c>
      <c r="V1413" s="72">
        <v>19.372</v>
      </c>
      <c r="W1413" s="12">
        <v>885.59699999999998</v>
      </c>
      <c r="X1413" s="72">
        <v>11.81</v>
      </c>
      <c r="Y1413" s="72">
        <v>5.2839999999999998</v>
      </c>
      <c r="Z1413" s="12">
        <v>1110.8050000000001</v>
      </c>
      <c r="AA1413" s="72">
        <v>14.813000000000001</v>
      </c>
      <c r="AB1413" s="72">
        <v>2.7269999999999999</v>
      </c>
      <c r="AC1413" s="12">
        <v>6087.0839999999998</v>
      </c>
      <c r="AD1413" s="72">
        <v>81.176000000000002</v>
      </c>
      <c r="AE1413" s="72">
        <v>0.80700000000000005</v>
      </c>
      <c r="AF1413" s="12">
        <v>20.3</v>
      </c>
      <c r="AG1413" s="72">
        <v>0.27100000000000002</v>
      </c>
      <c r="AH1413" s="72">
        <v>48.585000000000001</v>
      </c>
      <c r="AI1413" s="12">
        <v>168.69</v>
      </c>
      <c r="AJ1413" s="72">
        <v>2.25</v>
      </c>
      <c r="AK1413" s="72">
        <v>12.085000000000001</v>
      </c>
      <c r="AL1413" s="12">
        <v>188.99</v>
      </c>
      <c r="AM1413" s="72">
        <v>2.52</v>
      </c>
      <c r="AN1413" s="72">
        <v>10.544</v>
      </c>
      <c r="AO1413" s="12">
        <v>6276.0739999999996</v>
      </c>
      <c r="AP1413" s="72">
        <v>83.697000000000003</v>
      </c>
      <c r="AQ1413" s="72">
        <v>0.80500000000000005</v>
      </c>
      <c r="AR1413" s="12">
        <v>32.033999999999999</v>
      </c>
      <c r="AS1413" s="72">
        <v>0.42699999999999999</v>
      </c>
      <c r="AT1413" s="72">
        <v>47.759</v>
      </c>
      <c r="AU1413" s="12">
        <v>13.577</v>
      </c>
      <c r="AV1413" s="72">
        <v>0.18099999999999999</v>
      </c>
      <c r="AW1413" s="72">
        <v>61.579000000000001</v>
      </c>
      <c r="AX1413" s="12">
        <v>141.828</v>
      </c>
      <c r="AY1413" s="72">
        <v>1.891</v>
      </c>
      <c r="AZ1413" s="72">
        <v>22.719000000000001</v>
      </c>
      <c r="BA1413" s="12">
        <v>155.405</v>
      </c>
      <c r="BB1413" s="72">
        <v>2.0720000000000001</v>
      </c>
      <c r="BC1413" s="72">
        <v>20.533999999999999</v>
      </c>
      <c r="BD1413" s="12">
        <v>2.9460000000000002</v>
      </c>
      <c r="BE1413" s="72">
        <v>3.9E-2</v>
      </c>
      <c r="BF1413" s="72">
        <v>85.168999999999997</v>
      </c>
      <c r="BG1413" s="12">
        <v>158.351</v>
      </c>
      <c r="BH1413" s="72">
        <v>2.1120000000000001</v>
      </c>
      <c r="BI1413" s="72">
        <v>20.260000000000002</v>
      </c>
      <c r="BJ1413" s="12">
        <v>502.34300000000002</v>
      </c>
      <c r="BK1413" s="72">
        <v>6.6989999999999998</v>
      </c>
      <c r="BL1413" s="72">
        <v>8.7219999999999995</v>
      </c>
      <c r="BM1413" s="12">
        <v>529.80200000000002</v>
      </c>
      <c r="BN1413" s="72">
        <v>7.0650000000000004</v>
      </c>
      <c r="BO1413" s="72">
        <v>5.3170000000000002</v>
      </c>
      <c r="BP1413" s="12">
        <v>1032.144</v>
      </c>
      <c r="BQ1413" s="72">
        <v>13.763999999999999</v>
      </c>
      <c r="BR1413" s="72">
        <v>5.5270000000000001</v>
      </c>
      <c r="BS1413" s="12">
        <v>1222.53</v>
      </c>
      <c r="BT1413" s="72">
        <v>16.303000000000001</v>
      </c>
      <c r="BU1413" s="72">
        <v>4.84</v>
      </c>
      <c r="BV1413" s="12">
        <v>7498.6030000000001</v>
      </c>
      <c r="BW1413" s="72">
        <v>100</v>
      </c>
      <c r="BX1413" s="72">
        <v>0.92100000000000004</v>
      </c>
      <c r="BY1413" s="13"/>
      <c r="BZ1413" s="13"/>
    </row>
    <row r="1414" spans="1:78" ht="12.75" customHeight="1">
      <c r="A1414" s="122" t="s">
        <v>44</v>
      </c>
      <c r="B1414" s="71" t="s">
        <v>75</v>
      </c>
      <c r="C1414" s="71" t="s">
        <v>24</v>
      </c>
      <c r="D1414" s="34">
        <v>45627</v>
      </c>
      <c r="E1414" s="12">
        <v>4887.0829999999996</v>
      </c>
      <c r="F1414" s="72">
        <v>65.840999999999994</v>
      </c>
      <c r="G1414" s="72">
        <v>1.6930000000000001</v>
      </c>
      <c r="H1414" s="12">
        <v>99.725999999999999</v>
      </c>
      <c r="I1414" s="72">
        <v>1.3440000000000001</v>
      </c>
      <c r="J1414" s="72">
        <v>32.715000000000003</v>
      </c>
      <c r="K1414" s="12">
        <v>126.874</v>
      </c>
      <c r="L1414" s="72">
        <v>1.7090000000000001</v>
      </c>
      <c r="M1414" s="72">
        <v>21.629000000000001</v>
      </c>
      <c r="N1414" s="12">
        <v>226.6</v>
      </c>
      <c r="O1414" s="72">
        <v>3.0529999999999999</v>
      </c>
      <c r="P1414" s="72">
        <v>18.556999999999999</v>
      </c>
      <c r="Q1414" s="12">
        <v>35.182000000000002</v>
      </c>
      <c r="R1414" s="72">
        <v>0.47399999999999998</v>
      </c>
      <c r="S1414" s="72">
        <v>41.164999999999999</v>
      </c>
      <c r="T1414" s="12">
        <v>261.78199999999998</v>
      </c>
      <c r="U1414" s="72">
        <v>3.5270000000000001</v>
      </c>
      <c r="V1414" s="72">
        <v>16.890999999999998</v>
      </c>
      <c r="W1414" s="12">
        <v>856.33600000000001</v>
      </c>
      <c r="X1414" s="72">
        <v>11.537000000000001</v>
      </c>
      <c r="Y1414" s="72">
        <v>6.2679999999999998</v>
      </c>
      <c r="Z1414" s="12">
        <v>1118.117</v>
      </c>
      <c r="AA1414" s="72">
        <v>15.064</v>
      </c>
      <c r="AB1414" s="72">
        <v>3.5739999999999998</v>
      </c>
      <c r="AC1414" s="12">
        <v>6005.201</v>
      </c>
      <c r="AD1414" s="72">
        <v>80.905000000000001</v>
      </c>
      <c r="AE1414" s="72">
        <v>1.4730000000000001</v>
      </c>
      <c r="AF1414" s="12">
        <v>4.2050000000000001</v>
      </c>
      <c r="AG1414" s="72">
        <v>5.7000000000000002E-2</v>
      </c>
      <c r="AH1414" s="72">
        <v>81.897999999999996</v>
      </c>
      <c r="AI1414" s="12">
        <v>161.95400000000001</v>
      </c>
      <c r="AJ1414" s="72">
        <v>2.1819999999999999</v>
      </c>
      <c r="AK1414" s="72">
        <v>15.048</v>
      </c>
      <c r="AL1414" s="12">
        <v>166.15899999999999</v>
      </c>
      <c r="AM1414" s="72">
        <v>2.2389999999999999</v>
      </c>
      <c r="AN1414" s="72">
        <v>15.526</v>
      </c>
      <c r="AO1414" s="12">
        <v>6171.36</v>
      </c>
      <c r="AP1414" s="72">
        <v>83.144000000000005</v>
      </c>
      <c r="AQ1414" s="72">
        <v>1.5409999999999999</v>
      </c>
      <c r="AR1414" s="12">
        <v>30.756</v>
      </c>
      <c r="AS1414" s="72">
        <v>0.41399999999999998</v>
      </c>
      <c r="AT1414" s="72">
        <v>47.825000000000003</v>
      </c>
      <c r="AU1414" s="12">
        <v>8.9359999999999999</v>
      </c>
      <c r="AV1414" s="72">
        <v>0.12</v>
      </c>
      <c r="AW1414" s="72">
        <v>76.525999999999996</v>
      </c>
      <c r="AX1414" s="12">
        <v>137.03700000000001</v>
      </c>
      <c r="AY1414" s="72">
        <v>1.8460000000000001</v>
      </c>
      <c r="AZ1414" s="72">
        <v>21.408999999999999</v>
      </c>
      <c r="BA1414" s="12">
        <v>145.97300000000001</v>
      </c>
      <c r="BB1414" s="72">
        <v>1.9670000000000001</v>
      </c>
      <c r="BC1414" s="72">
        <v>20.681000000000001</v>
      </c>
      <c r="BD1414" s="12">
        <v>36.840000000000003</v>
      </c>
      <c r="BE1414" s="72">
        <v>0.496</v>
      </c>
      <c r="BF1414" s="72">
        <v>87.494</v>
      </c>
      <c r="BG1414" s="12">
        <v>182.81399999999999</v>
      </c>
      <c r="BH1414" s="72">
        <v>2.4630000000000001</v>
      </c>
      <c r="BI1414" s="72">
        <v>26.096</v>
      </c>
      <c r="BJ1414" s="12">
        <v>458.60199999999998</v>
      </c>
      <c r="BK1414" s="72">
        <v>6.1790000000000003</v>
      </c>
      <c r="BL1414" s="72">
        <v>10.885999999999999</v>
      </c>
      <c r="BM1414" s="12">
        <v>578.98500000000001</v>
      </c>
      <c r="BN1414" s="72">
        <v>7.8</v>
      </c>
      <c r="BO1414" s="72">
        <v>6.3479999999999999</v>
      </c>
      <c r="BP1414" s="12">
        <v>1037.587</v>
      </c>
      <c r="BQ1414" s="72">
        <v>13.978999999999999</v>
      </c>
      <c r="BR1414" s="72">
        <v>5.0510000000000002</v>
      </c>
      <c r="BS1414" s="12">
        <v>1251.1569999999999</v>
      </c>
      <c r="BT1414" s="72">
        <v>16.856000000000002</v>
      </c>
      <c r="BU1414" s="72">
        <v>5.1109999999999998</v>
      </c>
      <c r="BV1414" s="12">
        <v>7422.5159999999996</v>
      </c>
      <c r="BW1414" s="72">
        <v>100</v>
      </c>
      <c r="BX1414" s="72">
        <v>1.6970000000000001</v>
      </c>
      <c r="BY1414" s="13"/>
      <c r="BZ1414" s="13"/>
    </row>
    <row r="1415" spans="1:78" ht="12.75" customHeight="1">
      <c r="A1415" s="122" t="s">
        <v>44</v>
      </c>
      <c r="B1415" s="71" t="s">
        <v>75</v>
      </c>
      <c r="C1415" s="71" t="s">
        <v>24</v>
      </c>
      <c r="D1415" s="34">
        <v>45717</v>
      </c>
      <c r="E1415" s="12">
        <v>4964.8490000000002</v>
      </c>
      <c r="F1415" s="72">
        <v>66.611999999999995</v>
      </c>
      <c r="G1415" s="72">
        <v>1.321</v>
      </c>
      <c r="H1415" s="12">
        <v>73.335999999999999</v>
      </c>
      <c r="I1415" s="72">
        <v>0.98399999999999999</v>
      </c>
      <c r="J1415" s="72">
        <v>38.256999999999998</v>
      </c>
      <c r="K1415" s="12">
        <v>79.331999999999994</v>
      </c>
      <c r="L1415" s="72">
        <v>1.0640000000000001</v>
      </c>
      <c r="M1415" s="72">
        <v>38.924999999999997</v>
      </c>
      <c r="N1415" s="12">
        <v>152.66800000000001</v>
      </c>
      <c r="O1415" s="72">
        <v>2.048</v>
      </c>
      <c r="P1415" s="72">
        <v>22.010999999999999</v>
      </c>
      <c r="Q1415" s="12">
        <v>7.9189999999999996</v>
      </c>
      <c r="R1415" s="72">
        <v>0.106</v>
      </c>
      <c r="S1415" s="72">
        <v>74.781000000000006</v>
      </c>
      <c r="T1415" s="12">
        <v>160.58699999999999</v>
      </c>
      <c r="U1415" s="72">
        <v>2.1549999999999998</v>
      </c>
      <c r="V1415" s="72">
        <v>22.120999999999999</v>
      </c>
      <c r="W1415" s="12">
        <v>899.74800000000005</v>
      </c>
      <c r="X1415" s="72">
        <v>12.071999999999999</v>
      </c>
      <c r="Y1415" s="72">
        <v>5.5739999999999998</v>
      </c>
      <c r="Z1415" s="12">
        <v>1060.335</v>
      </c>
      <c r="AA1415" s="72">
        <v>14.226000000000001</v>
      </c>
      <c r="AB1415" s="72">
        <v>3.8769999999999998</v>
      </c>
      <c r="AC1415" s="12">
        <v>6025.1840000000002</v>
      </c>
      <c r="AD1415" s="72">
        <v>80.837999999999994</v>
      </c>
      <c r="AE1415" s="72">
        <v>1.1910000000000001</v>
      </c>
      <c r="AF1415" s="12">
        <v>3.1059999999999999</v>
      </c>
      <c r="AG1415" s="72">
        <v>4.2000000000000003E-2</v>
      </c>
      <c r="AH1415" s="72">
        <v>81.084999999999994</v>
      </c>
      <c r="AI1415" s="12">
        <v>209.27500000000001</v>
      </c>
      <c r="AJ1415" s="72">
        <v>2.8079999999999998</v>
      </c>
      <c r="AK1415" s="72">
        <v>8.6300000000000008</v>
      </c>
      <c r="AL1415" s="12">
        <v>212.38</v>
      </c>
      <c r="AM1415" s="72">
        <v>2.8490000000000002</v>
      </c>
      <c r="AN1415" s="72">
        <v>8.657</v>
      </c>
      <c r="AO1415" s="12">
        <v>6237.5640000000003</v>
      </c>
      <c r="AP1415" s="72">
        <v>83.686999999999998</v>
      </c>
      <c r="AQ1415" s="72">
        <v>1.1180000000000001</v>
      </c>
      <c r="AR1415" s="12">
        <v>14.41</v>
      </c>
      <c r="AS1415" s="72">
        <v>0.193</v>
      </c>
      <c r="AT1415" s="72">
        <v>61.656999999999996</v>
      </c>
      <c r="AU1415" s="12">
        <v>40.192999999999998</v>
      </c>
      <c r="AV1415" s="72">
        <v>0.53900000000000003</v>
      </c>
      <c r="AW1415" s="72">
        <v>49.728000000000002</v>
      </c>
      <c r="AX1415" s="12">
        <v>98.46</v>
      </c>
      <c r="AY1415" s="72">
        <v>1.321</v>
      </c>
      <c r="AZ1415" s="72">
        <v>23.841000000000001</v>
      </c>
      <c r="BA1415" s="12">
        <v>138.65299999999999</v>
      </c>
      <c r="BB1415" s="72">
        <v>1.86</v>
      </c>
      <c r="BC1415" s="72">
        <v>20.158000000000001</v>
      </c>
      <c r="BD1415" s="12">
        <v>8.1319999999999997</v>
      </c>
      <c r="BE1415" s="72">
        <v>0.109</v>
      </c>
      <c r="BF1415" s="72">
        <v>84.138999999999996</v>
      </c>
      <c r="BG1415" s="12">
        <v>146.785</v>
      </c>
      <c r="BH1415" s="72">
        <v>1.9690000000000001</v>
      </c>
      <c r="BI1415" s="72">
        <v>17.518000000000001</v>
      </c>
      <c r="BJ1415" s="12">
        <v>535.29200000000003</v>
      </c>
      <c r="BK1415" s="72">
        <v>7.1820000000000004</v>
      </c>
      <c r="BL1415" s="72">
        <v>9.2989999999999995</v>
      </c>
      <c r="BM1415" s="12">
        <v>519.36599999999999</v>
      </c>
      <c r="BN1415" s="72">
        <v>6.968</v>
      </c>
      <c r="BO1415" s="72">
        <v>7.6440000000000001</v>
      </c>
      <c r="BP1415" s="12">
        <v>1054.6579999999999</v>
      </c>
      <c r="BQ1415" s="72">
        <v>14.15</v>
      </c>
      <c r="BR1415" s="72">
        <v>5.71</v>
      </c>
      <c r="BS1415" s="12">
        <v>1215.854</v>
      </c>
      <c r="BT1415" s="72">
        <v>16.312999999999999</v>
      </c>
      <c r="BU1415" s="72">
        <v>5.452</v>
      </c>
      <c r="BV1415" s="12">
        <v>7453.4179999999997</v>
      </c>
      <c r="BW1415" s="72">
        <v>100</v>
      </c>
      <c r="BX1415" s="72">
        <v>1.43</v>
      </c>
      <c r="BY1415" s="13"/>
      <c r="BZ1415" s="13"/>
    </row>
    <row r="1416" spans="1:78" ht="12.75" customHeight="1">
      <c r="A1416" s="122" t="s">
        <v>44</v>
      </c>
      <c r="B1416" s="71" t="s">
        <v>75</v>
      </c>
      <c r="C1416" s="71" t="s">
        <v>24</v>
      </c>
      <c r="D1416" s="34">
        <v>45809</v>
      </c>
      <c r="E1416" s="12">
        <v>4875.7169999999996</v>
      </c>
      <c r="F1416" s="72">
        <v>65.055999999999997</v>
      </c>
      <c r="G1416" s="72">
        <v>1.637</v>
      </c>
      <c r="H1416" s="12">
        <v>98.736999999999995</v>
      </c>
      <c r="I1416" s="72">
        <v>1.3169999999999999</v>
      </c>
      <c r="J1416" s="72">
        <v>24.035</v>
      </c>
      <c r="K1416" s="12">
        <v>138.827</v>
      </c>
      <c r="L1416" s="72">
        <v>1.8520000000000001</v>
      </c>
      <c r="M1416" s="72">
        <v>22.556000000000001</v>
      </c>
      <c r="N1416" s="12">
        <v>237.56399999999999</v>
      </c>
      <c r="O1416" s="72">
        <v>3.17</v>
      </c>
      <c r="P1416" s="72">
        <v>16.911000000000001</v>
      </c>
      <c r="Q1416" s="12">
        <v>18.306999999999999</v>
      </c>
      <c r="R1416" s="72">
        <v>0.24399999999999999</v>
      </c>
      <c r="S1416" s="72">
        <v>112.48399999999999</v>
      </c>
      <c r="T1416" s="12">
        <v>255.87200000000001</v>
      </c>
      <c r="U1416" s="72">
        <v>3.4140000000000001</v>
      </c>
      <c r="V1416" s="72">
        <v>19.187000000000001</v>
      </c>
      <c r="W1416" s="12">
        <v>815.81100000000004</v>
      </c>
      <c r="X1416" s="72">
        <v>10.885</v>
      </c>
      <c r="Y1416" s="72">
        <v>7.3819999999999997</v>
      </c>
      <c r="Z1416" s="12">
        <v>1071.683</v>
      </c>
      <c r="AA1416" s="72">
        <v>14.298999999999999</v>
      </c>
      <c r="AB1416" s="72">
        <v>5.09</v>
      </c>
      <c r="AC1416" s="12">
        <v>5947.4</v>
      </c>
      <c r="AD1416" s="72">
        <v>79.355000000000004</v>
      </c>
      <c r="AE1416" s="72">
        <v>1.6259999999999999</v>
      </c>
      <c r="AF1416" s="12">
        <v>20.963999999999999</v>
      </c>
      <c r="AG1416" s="72">
        <v>0.28000000000000003</v>
      </c>
      <c r="AH1416" s="72">
        <v>63.679000000000002</v>
      </c>
      <c r="AI1416" s="12">
        <v>156.96</v>
      </c>
      <c r="AJ1416" s="72">
        <v>2.0939999999999999</v>
      </c>
      <c r="AK1416" s="72">
        <v>20.567</v>
      </c>
      <c r="AL1416" s="12">
        <v>177.92400000000001</v>
      </c>
      <c r="AM1416" s="72">
        <v>2.3740000000000001</v>
      </c>
      <c r="AN1416" s="72">
        <v>17.260999999999999</v>
      </c>
      <c r="AO1416" s="12">
        <v>6125.3239999999996</v>
      </c>
      <c r="AP1416" s="72">
        <v>81.728999999999999</v>
      </c>
      <c r="AQ1416" s="72">
        <v>1.661</v>
      </c>
      <c r="AR1416" s="12">
        <v>20.056999999999999</v>
      </c>
      <c r="AS1416" s="72">
        <v>0.26800000000000002</v>
      </c>
      <c r="AT1416" s="72">
        <v>57.756999999999998</v>
      </c>
      <c r="AU1416" s="12">
        <v>25.748000000000001</v>
      </c>
      <c r="AV1416" s="72">
        <v>0.34399999999999997</v>
      </c>
      <c r="AW1416" s="72">
        <v>64.650000000000006</v>
      </c>
      <c r="AX1416" s="12">
        <v>114.99</v>
      </c>
      <c r="AY1416" s="72">
        <v>1.534</v>
      </c>
      <c r="AZ1416" s="72">
        <v>23.08</v>
      </c>
      <c r="BA1416" s="12">
        <v>140.739</v>
      </c>
      <c r="BB1416" s="72">
        <v>1.8779999999999999</v>
      </c>
      <c r="BC1416" s="72">
        <v>21.556000000000001</v>
      </c>
      <c r="BD1416" s="12">
        <v>7.8369999999999997</v>
      </c>
      <c r="BE1416" s="72">
        <v>0.105</v>
      </c>
      <c r="BF1416" s="72">
        <v>95.819000000000003</v>
      </c>
      <c r="BG1416" s="12">
        <v>148.57599999999999</v>
      </c>
      <c r="BH1416" s="72">
        <v>1.982</v>
      </c>
      <c r="BI1416" s="72">
        <v>19.902999999999999</v>
      </c>
      <c r="BJ1416" s="12">
        <v>557.62300000000005</v>
      </c>
      <c r="BK1416" s="72">
        <v>7.44</v>
      </c>
      <c r="BL1416" s="72">
        <v>8.0990000000000002</v>
      </c>
      <c r="BM1416" s="12">
        <v>643.07600000000002</v>
      </c>
      <c r="BN1416" s="72">
        <v>8.58</v>
      </c>
      <c r="BO1416" s="72">
        <v>7.3810000000000002</v>
      </c>
      <c r="BP1416" s="12">
        <v>1200.6990000000001</v>
      </c>
      <c r="BQ1416" s="72">
        <v>16.021000000000001</v>
      </c>
      <c r="BR1416" s="72">
        <v>4.4850000000000003</v>
      </c>
      <c r="BS1416" s="12">
        <v>1369.3309999999999</v>
      </c>
      <c r="BT1416" s="72">
        <v>18.271000000000001</v>
      </c>
      <c r="BU1416" s="72">
        <v>3.9830000000000001</v>
      </c>
      <c r="BV1416" s="12">
        <v>7494.6549999999997</v>
      </c>
      <c r="BW1416" s="72">
        <v>100</v>
      </c>
      <c r="BX1416" s="72">
        <v>1.5329999999999999</v>
      </c>
      <c r="BY1416" s="13"/>
      <c r="BZ1416" s="13"/>
    </row>
    <row r="1417" spans="1:78" ht="12.75" customHeight="1">
      <c r="A1417" s="122" t="s">
        <v>44</v>
      </c>
      <c r="B1417" s="71" t="s">
        <v>75</v>
      </c>
      <c r="C1417" s="71" t="s">
        <v>24</v>
      </c>
      <c r="D1417" s="34">
        <v>45901</v>
      </c>
      <c r="E1417" s="12">
        <v>4912.1189999999997</v>
      </c>
      <c r="F1417" s="72">
        <v>67.569000000000003</v>
      </c>
      <c r="G1417" s="72">
        <v>1.484</v>
      </c>
      <c r="H1417" s="12">
        <v>166.86799999999999</v>
      </c>
      <c r="I1417" s="72">
        <v>2.2949999999999999</v>
      </c>
      <c r="J1417" s="72">
        <v>24.053999999999998</v>
      </c>
      <c r="K1417" s="12">
        <v>89.337000000000003</v>
      </c>
      <c r="L1417" s="72">
        <v>1.2290000000000001</v>
      </c>
      <c r="M1417" s="72">
        <v>25.94</v>
      </c>
      <c r="N1417" s="12">
        <v>256.20600000000002</v>
      </c>
      <c r="O1417" s="72">
        <v>3.524</v>
      </c>
      <c r="P1417" s="72">
        <v>17.495999999999999</v>
      </c>
      <c r="Q1417" s="12">
        <v>21.481999999999999</v>
      </c>
      <c r="R1417" s="72">
        <v>0.29499999999999998</v>
      </c>
      <c r="S1417" s="72">
        <v>59.854999999999997</v>
      </c>
      <c r="T1417" s="12">
        <v>277.68700000000001</v>
      </c>
      <c r="U1417" s="72">
        <v>3.82</v>
      </c>
      <c r="V1417" s="72">
        <v>16.498000000000001</v>
      </c>
      <c r="W1417" s="12">
        <v>699.60900000000004</v>
      </c>
      <c r="X1417" s="72">
        <v>9.6240000000000006</v>
      </c>
      <c r="Y1417" s="72">
        <v>10.579000000000001</v>
      </c>
      <c r="Z1417" s="12">
        <v>977.29700000000003</v>
      </c>
      <c r="AA1417" s="72">
        <v>13.443</v>
      </c>
      <c r="AB1417" s="72">
        <v>7.3739999999999997</v>
      </c>
      <c r="AC1417" s="12">
        <v>5889.415</v>
      </c>
      <c r="AD1417" s="72">
        <v>81.012</v>
      </c>
      <c r="AE1417" s="72">
        <v>1.837</v>
      </c>
      <c r="AF1417" s="12">
        <v>9.0679999999999996</v>
      </c>
      <c r="AG1417" s="72">
        <v>0.125</v>
      </c>
      <c r="AH1417" s="72">
        <v>64.394000000000005</v>
      </c>
      <c r="AI1417" s="12">
        <v>186.006</v>
      </c>
      <c r="AJ1417" s="72">
        <v>2.5590000000000002</v>
      </c>
      <c r="AK1417" s="72">
        <v>17.622</v>
      </c>
      <c r="AL1417" s="12">
        <v>195.07400000000001</v>
      </c>
      <c r="AM1417" s="72">
        <v>2.6829999999999998</v>
      </c>
      <c r="AN1417" s="72">
        <v>16.972999999999999</v>
      </c>
      <c r="AO1417" s="12">
        <v>6084.49</v>
      </c>
      <c r="AP1417" s="72">
        <v>83.695999999999998</v>
      </c>
      <c r="AQ1417" s="72">
        <v>2.0910000000000002</v>
      </c>
      <c r="AR1417" s="12">
        <v>31.963999999999999</v>
      </c>
      <c r="AS1417" s="72">
        <v>0.44</v>
      </c>
      <c r="AT1417" s="72">
        <v>34.378999999999998</v>
      </c>
      <c r="AU1417" s="12">
        <v>24.314</v>
      </c>
      <c r="AV1417" s="72">
        <v>0.33400000000000002</v>
      </c>
      <c r="AW1417" s="72">
        <v>52.948</v>
      </c>
      <c r="AX1417" s="12">
        <v>108.402</v>
      </c>
      <c r="AY1417" s="72">
        <v>1.4910000000000001</v>
      </c>
      <c r="AZ1417" s="72">
        <v>22.71</v>
      </c>
      <c r="BA1417" s="12">
        <v>132.71600000000001</v>
      </c>
      <c r="BB1417" s="72">
        <v>1.8260000000000001</v>
      </c>
      <c r="BC1417" s="72">
        <v>23.541</v>
      </c>
      <c r="BD1417" s="12">
        <v>9.532</v>
      </c>
      <c r="BE1417" s="72">
        <v>0.13100000000000001</v>
      </c>
      <c r="BF1417" s="72">
        <v>48.95</v>
      </c>
      <c r="BG1417" s="12">
        <v>142.24700000000001</v>
      </c>
      <c r="BH1417" s="72">
        <v>1.9570000000000001</v>
      </c>
      <c r="BI1417" s="72">
        <v>21.721</v>
      </c>
      <c r="BJ1417" s="12">
        <v>490.98399999999998</v>
      </c>
      <c r="BK1417" s="72">
        <v>6.7539999999999996</v>
      </c>
      <c r="BL1417" s="72">
        <v>11.603</v>
      </c>
      <c r="BM1417" s="12">
        <v>520.08500000000004</v>
      </c>
      <c r="BN1417" s="72">
        <v>7.1539999999999999</v>
      </c>
      <c r="BO1417" s="72">
        <v>8.5670000000000002</v>
      </c>
      <c r="BP1417" s="12">
        <v>1011.069</v>
      </c>
      <c r="BQ1417" s="72">
        <v>13.907999999999999</v>
      </c>
      <c r="BR1417" s="72">
        <v>5.9589999999999996</v>
      </c>
      <c r="BS1417" s="12">
        <v>1185.2809999999999</v>
      </c>
      <c r="BT1417" s="72">
        <v>16.303999999999998</v>
      </c>
      <c r="BU1417" s="72">
        <v>6.258</v>
      </c>
      <c r="BV1417" s="12">
        <v>7269.7709999999997</v>
      </c>
      <c r="BW1417" s="72">
        <v>100</v>
      </c>
      <c r="BX1417" s="72">
        <v>2.097</v>
      </c>
      <c r="BY1417" s="13"/>
      <c r="BZ1417" s="13"/>
    </row>
    <row r="1418" spans="1:78" ht="12.75" customHeight="1">
      <c r="A1418" s="122" t="s">
        <v>44</v>
      </c>
      <c r="B1418" s="71" t="s">
        <v>75</v>
      </c>
      <c r="C1418" s="71" t="s">
        <v>24</v>
      </c>
      <c r="D1418" s="34">
        <v>45992</v>
      </c>
      <c r="E1418" s="12">
        <v>4959.1859999999997</v>
      </c>
      <c r="F1418" s="72">
        <v>66.28</v>
      </c>
      <c r="G1418" s="72">
        <v>1.6080000000000001</v>
      </c>
      <c r="H1418" s="12">
        <v>59.756</v>
      </c>
      <c r="I1418" s="72">
        <v>0.79900000000000004</v>
      </c>
      <c r="J1418" s="72">
        <v>30.91</v>
      </c>
      <c r="K1418" s="12">
        <v>139.251</v>
      </c>
      <c r="L1418" s="72">
        <v>1.861</v>
      </c>
      <c r="M1418" s="72">
        <v>22.850999999999999</v>
      </c>
      <c r="N1418" s="12">
        <v>199.00700000000001</v>
      </c>
      <c r="O1418" s="72">
        <v>2.66</v>
      </c>
      <c r="P1418" s="72">
        <v>16.991</v>
      </c>
      <c r="Q1418" s="12">
        <v>23.949000000000002</v>
      </c>
      <c r="R1418" s="72">
        <v>0.32</v>
      </c>
      <c r="S1418" s="72">
        <v>67.960999999999999</v>
      </c>
      <c r="T1418" s="12">
        <v>222.95699999999999</v>
      </c>
      <c r="U1418" s="72">
        <v>2.98</v>
      </c>
      <c r="V1418" s="72">
        <v>16.507000000000001</v>
      </c>
      <c r="W1418" s="12">
        <v>850.61300000000006</v>
      </c>
      <c r="X1418" s="72">
        <v>11.369</v>
      </c>
      <c r="Y1418" s="72">
        <v>5.8959999999999999</v>
      </c>
      <c r="Z1418" s="12">
        <v>1073.57</v>
      </c>
      <c r="AA1418" s="72">
        <v>14.348000000000001</v>
      </c>
      <c r="AB1418" s="72">
        <v>3.6230000000000002</v>
      </c>
      <c r="AC1418" s="12">
        <v>6032.7560000000003</v>
      </c>
      <c r="AD1418" s="72">
        <v>80.628</v>
      </c>
      <c r="AE1418" s="72">
        <v>1.419</v>
      </c>
      <c r="AF1418" s="12">
        <v>0</v>
      </c>
      <c r="AG1418" s="72">
        <v>0</v>
      </c>
      <c r="AH1418" s="72">
        <v>0</v>
      </c>
      <c r="AI1418" s="12">
        <v>189.99199999999999</v>
      </c>
      <c r="AJ1418" s="72">
        <v>2.5390000000000001</v>
      </c>
      <c r="AK1418" s="72">
        <v>15.846</v>
      </c>
      <c r="AL1418" s="12">
        <v>189.99199999999999</v>
      </c>
      <c r="AM1418" s="72">
        <v>2.5390000000000001</v>
      </c>
      <c r="AN1418" s="72">
        <v>15.846</v>
      </c>
      <c r="AO1418" s="12">
        <v>6222.7479999999996</v>
      </c>
      <c r="AP1418" s="72">
        <v>83.168000000000006</v>
      </c>
      <c r="AQ1418" s="72">
        <v>1.4119999999999999</v>
      </c>
      <c r="AR1418" s="12">
        <v>31.507999999999999</v>
      </c>
      <c r="AS1418" s="72">
        <v>0.42099999999999999</v>
      </c>
      <c r="AT1418" s="72">
        <v>52.055999999999997</v>
      </c>
      <c r="AU1418" s="12">
        <v>17.725000000000001</v>
      </c>
      <c r="AV1418" s="72">
        <v>0.23699999999999999</v>
      </c>
      <c r="AW1418" s="72">
        <v>77.313000000000002</v>
      </c>
      <c r="AX1418" s="12">
        <v>113.85899999999999</v>
      </c>
      <c r="AY1418" s="72">
        <v>1.522</v>
      </c>
      <c r="AZ1418" s="72">
        <v>38.212000000000003</v>
      </c>
      <c r="BA1418" s="12">
        <v>131.584</v>
      </c>
      <c r="BB1418" s="72">
        <v>1.7589999999999999</v>
      </c>
      <c r="BC1418" s="72">
        <v>33.478999999999999</v>
      </c>
      <c r="BD1418" s="12">
        <v>11.015000000000001</v>
      </c>
      <c r="BE1418" s="72">
        <v>0.14699999999999999</v>
      </c>
      <c r="BF1418" s="72">
        <v>90.162999999999997</v>
      </c>
      <c r="BG1418" s="12">
        <v>142.59899999999999</v>
      </c>
      <c r="BH1418" s="72">
        <v>1.9059999999999999</v>
      </c>
      <c r="BI1418" s="72">
        <v>31.363</v>
      </c>
      <c r="BJ1418" s="12">
        <v>461.29599999999999</v>
      </c>
      <c r="BK1418" s="72">
        <v>6.165</v>
      </c>
      <c r="BL1418" s="72">
        <v>10.997</v>
      </c>
      <c r="BM1418" s="12">
        <v>624.01599999999996</v>
      </c>
      <c r="BN1418" s="72">
        <v>8.34</v>
      </c>
      <c r="BO1418" s="72">
        <v>8.4339999999999993</v>
      </c>
      <c r="BP1418" s="12">
        <v>1085.3119999999999</v>
      </c>
      <c r="BQ1418" s="72">
        <v>14.505000000000001</v>
      </c>
      <c r="BR1418" s="72">
        <v>6.6669999999999998</v>
      </c>
      <c r="BS1418" s="12">
        <v>1259.4190000000001</v>
      </c>
      <c r="BT1418" s="72">
        <v>16.832000000000001</v>
      </c>
      <c r="BU1418" s="72">
        <v>5.27</v>
      </c>
      <c r="BV1418" s="12">
        <v>7482.1670000000004</v>
      </c>
      <c r="BW1418" s="72">
        <v>100</v>
      </c>
      <c r="BX1418" s="72">
        <v>1.633</v>
      </c>
      <c r="BY1418" s="13"/>
      <c r="BZ1418" s="13"/>
    </row>
    <row r="1419" spans="1:78" ht="12.75" customHeight="1">
      <c r="A1419" s="122" t="s">
        <v>44</v>
      </c>
      <c r="B1419" s="71" t="s">
        <v>75</v>
      </c>
      <c r="C1419" s="71" t="s">
        <v>24</v>
      </c>
      <c r="D1419" s="34">
        <v>46082</v>
      </c>
      <c r="E1419" s="12">
        <v>5022.3109999999997</v>
      </c>
      <c r="F1419" s="72">
        <v>65.113</v>
      </c>
      <c r="G1419" s="72">
        <v>1.696</v>
      </c>
      <c r="H1419" s="12">
        <v>162.20599999999999</v>
      </c>
      <c r="I1419" s="72">
        <v>2.1030000000000002</v>
      </c>
      <c r="J1419" s="72">
        <v>29.323</v>
      </c>
      <c r="K1419" s="12">
        <v>109.065</v>
      </c>
      <c r="L1419" s="72">
        <v>1.4139999999999999</v>
      </c>
      <c r="M1419" s="72">
        <v>34.808</v>
      </c>
      <c r="N1419" s="12">
        <v>271.27100000000002</v>
      </c>
      <c r="O1419" s="72">
        <v>3.5169999999999999</v>
      </c>
      <c r="P1419" s="72">
        <v>20.405000000000001</v>
      </c>
      <c r="Q1419" s="12">
        <v>31.762</v>
      </c>
      <c r="R1419" s="72">
        <v>0.41199999999999998</v>
      </c>
      <c r="S1419" s="72">
        <v>62.195</v>
      </c>
      <c r="T1419" s="12">
        <v>303.03300000000002</v>
      </c>
      <c r="U1419" s="72">
        <v>3.9289999999999998</v>
      </c>
      <c r="V1419" s="72">
        <v>17.603000000000002</v>
      </c>
      <c r="W1419" s="12">
        <v>808.47199999999998</v>
      </c>
      <c r="X1419" s="72">
        <v>10.481999999999999</v>
      </c>
      <c r="Y1419" s="72">
        <v>7.6379999999999999</v>
      </c>
      <c r="Z1419" s="12">
        <v>1111.5050000000001</v>
      </c>
      <c r="AA1419" s="72">
        <v>14.41</v>
      </c>
      <c r="AB1419" s="72">
        <v>4.5270000000000001</v>
      </c>
      <c r="AC1419" s="12">
        <v>6133.817</v>
      </c>
      <c r="AD1419" s="72">
        <v>79.522999999999996</v>
      </c>
      <c r="AE1419" s="72">
        <v>1.681</v>
      </c>
      <c r="AF1419" s="12">
        <v>3.5369999999999999</v>
      </c>
      <c r="AG1419" s="72">
        <v>4.5999999999999999E-2</v>
      </c>
      <c r="AH1419" s="72">
        <v>106.22199999999999</v>
      </c>
      <c r="AI1419" s="12">
        <v>256.47699999999998</v>
      </c>
      <c r="AJ1419" s="72">
        <v>3.3250000000000002</v>
      </c>
      <c r="AK1419" s="72">
        <v>8.0039999999999996</v>
      </c>
      <c r="AL1419" s="12">
        <v>260.01400000000001</v>
      </c>
      <c r="AM1419" s="72">
        <v>3.371</v>
      </c>
      <c r="AN1419" s="72">
        <v>8.0459999999999994</v>
      </c>
      <c r="AO1419" s="12">
        <v>6393.8310000000001</v>
      </c>
      <c r="AP1419" s="72">
        <v>82.894000000000005</v>
      </c>
      <c r="AQ1419" s="72">
        <v>1.5640000000000001</v>
      </c>
      <c r="AR1419" s="12">
        <v>48.957999999999998</v>
      </c>
      <c r="AS1419" s="72">
        <v>0.63500000000000001</v>
      </c>
      <c r="AT1419" s="72">
        <v>38.802999999999997</v>
      </c>
      <c r="AU1419" s="12">
        <v>29.356999999999999</v>
      </c>
      <c r="AV1419" s="72">
        <v>0.38100000000000001</v>
      </c>
      <c r="AW1419" s="72">
        <v>58.835999999999999</v>
      </c>
      <c r="AX1419" s="12">
        <v>94.861000000000004</v>
      </c>
      <c r="AY1419" s="72">
        <v>1.23</v>
      </c>
      <c r="AZ1419" s="72">
        <v>27.131</v>
      </c>
      <c r="BA1419" s="12">
        <v>124.218</v>
      </c>
      <c r="BB1419" s="72">
        <v>1.61</v>
      </c>
      <c r="BC1419" s="72">
        <v>25.681000000000001</v>
      </c>
      <c r="BD1419" s="12">
        <v>13.778</v>
      </c>
      <c r="BE1419" s="72">
        <v>0.17899999999999999</v>
      </c>
      <c r="BF1419" s="72">
        <v>60.652999999999999</v>
      </c>
      <c r="BG1419" s="12">
        <v>137.99600000000001</v>
      </c>
      <c r="BH1419" s="72">
        <v>1.7889999999999999</v>
      </c>
      <c r="BI1419" s="72">
        <v>26.876000000000001</v>
      </c>
      <c r="BJ1419" s="12">
        <v>546.83699999999999</v>
      </c>
      <c r="BK1419" s="72">
        <v>7.09</v>
      </c>
      <c r="BL1419" s="72">
        <v>9.0220000000000002</v>
      </c>
      <c r="BM1419" s="12">
        <v>585.64499999999998</v>
      </c>
      <c r="BN1419" s="72">
        <v>7.593</v>
      </c>
      <c r="BO1419" s="72">
        <v>8.0259999999999998</v>
      </c>
      <c r="BP1419" s="12">
        <v>1132.482</v>
      </c>
      <c r="BQ1419" s="72">
        <v>14.682</v>
      </c>
      <c r="BR1419" s="72">
        <v>5.1189999999999998</v>
      </c>
      <c r="BS1419" s="12">
        <v>1319.4359999999999</v>
      </c>
      <c r="BT1419" s="72">
        <v>17.106000000000002</v>
      </c>
      <c r="BU1419" s="72">
        <v>5.3540000000000001</v>
      </c>
      <c r="BV1419" s="12">
        <v>7713.2659999999996</v>
      </c>
      <c r="BW1419" s="72">
        <v>100</v>
      </c>
      <c r="BX1419" s="72">
        <v>1.429</v>
      </c>
      <c r="BY1419" s="13"/>
      <c r="BZ1419" s="13"/>
    </row>
    <row r="1420" spans="1:78" ht="12.75" customHeight="1">
      <c r="A1420" s="122" t="s">
        <v>44</v>
      </c>
      <c r="B1420" s="71" t="s">
        <v>75</v>
      </c>
      <c r="C1420" s="71" t="s">
        <v>24</v>
      </c>
      <c r="D1420" s="34">
        <v>46174</v>
      </c>
      <c r="E1420" s="12">
        <v>4823.1229999999996</v>
      </c>
      <c r="F1420" s="72">
        <v>65.738</v>
      </c>
      <c r="G1420" s="72">
        <v>1.5669999999999999</v>
      </c>
      <c r="H1420" s="12">
        <v>116.312</v>
      </c>
      <c r="I1420" s="72">
        <v>1.585</v>
      </c>
      <c r="J1420" s="72">
        <v>28.518000000000001</v>
      </c>
      <c r="K1420" s="12">
        <v>105.29</v>
      </c>
      <c r="L1420" s="72">
        <v>1.4350000000000001</v>
      </c>
      <c r="M1420" s="72">
        <v>20.545999999999999</v>
      </c>
      <c r="N1420" s="12">
        <v>221.602</v>
      </c>
      <c r="O1420" s="72">
        <v>3.02</v>
      </c>
      <c r="P1420" s="72">
        <v>21.321999999999999</v>
      </c>
      <c r="Q1420" s="12">
        <v>2.21</v>
      </c>
      <c r="R1420" s="72">
        <v>0.03</v>
      </c>
      <c r="S1420" s="72">
        <v>101.93600000000001</v>
      </c>
      <c r="T1420" s="12">
        <v>223.81200000000001</v>
      </c>
      <c r="U1420" s="72">
        <v>3.0510000000000002</v>
      </c>
      <c r="V1420" s="72">
        <v>21.169</v>
      </c>
      <c r="W1420" s="12">
        <v>866.47</v>
      </c>
      <c r="X1420" s="72">
        <v>11.81</v>
      </c>
      <c r="Y1420" s="72">
        <v>6.7270000000000003</v>
      </c>
      <c r="Z1420" s="12">
        <v>1090.2819999999999</v>
      </c>
      <c r="AA1420" s="72">
        <v>14.86</v>
      </c>
      <c r="AB1420" s="72">
        <v>4.0910000000000002</v>
      </c>
      <c r="AC1420" s="12">
        <v>5913.4049999999997</v>
      </c>
      <c r="AD1420" s="72">
        <v>80.599000000000004</v>
      </c>
      <c r="AE1420" s="72">
        <v>1.3660000000000001</v>
      </c>
      <c r="AF1420" s="12">
        <v>22.571000000000002</v>
      </c>
      <c r="AG1420" s="72">
        <v>0.308</v>
      </c>
      <c r="AH1420" s="72">
        <v>64.430000000000007</v>
      </c>
      <c r="AI1420" s="12">
        <v>203.40299999999999</v>
      </c>
      <c r="AJ1420" s="72">
        <v>2.7719999999999998</v>
      </c>
      <c r="AK1420" s="72">
        <v>13.179</v>
      </c>
      <c r="AL1420" s="12">
        <v>225.97399999999999</v>
      </c>
      <c r="AM1420" s="72">
        <v>3.08</v>
      </c>
      <c r="AN1420" s="72">
        <v>10.532999999999999</v>
      </c>
      <c r="AO1420" s="12">
        <v>6139.3789999999999</v>
      </c>
      <c r="AP1420" s="72">
        <v>83.679000000000002</v>
      </c>
      <c r="AQ1420" s="72">
        <v>1.2849999999999999</v>
      </c>
      <c r="AR1420" s="12">
        <v>10.395</v>
      </c>
      <c r="AS1420" s="72">
        <v>0.14199999999999999</v>
      </c>
      <c r="AT1420" s="72">
        <v>70.885999999999996</v>
      </c>
      <c r="AU1420" s="12">
        <v>56.363</v>
      </c>
      <c r="AV1420" s="72">
        <v>0.76800000000000002</v>
      </c>
      <c r="AW1420" s="72">
        <v>40.470999999999997</v>
      </c>
      <c r="AX1420" s="12">
        <v>107.79300000000001</v>
      </c>
      <c r="AY1420" s="72">
        <v>1.4690000000000001</v>
      </c>
      <c r="AZ1420" s="72">
        <v>35.128</v>
      </c>
      <c r="BA1420" s="12">
        <v>164.15600000000001</v>
      </c>
      <c r="BB1420" s="72">
        <v>2.2370000000000001</v>
      </c>
      <c r="BC1420" s="72">
        <v>27.009</v>
      </c>
      <c r="BD1420" s="12">
        <v>35.616999999999997</v>
      </c>
      <c r="BE1420" s="72">
        <v>0.48499999999999999</v>
      </c>
      <c r="BF1420" s="72">
        <v>66.010000000000005</v>
      </c>
      <c r="BG1420" s="12">
        <v>199.773</v>
      </c>
      <c r="BH1420" s="72">
        <v>2.7229999999999999</v>
      </c>
      <c r="BI1420" s="72">
        <v>23.568000000000001</v>
      </c>
      <c r="BJ1420" s="12">
        <v>417.61700000000002</v>
      </c>
      <c r="BK1420" s="72">
        <v>5.6920000000000002</v>
      </c>
      <c r="BL1420" s="72">
        <v>11.340999999999999</v>
      </c>
      <c r="BM1420" s="12">
        <v>569.68499999999995</v>
      </c>
      <c r="BN1420" s="72">
        <v>7.7649999999999997</v>
      </c>
      <c r="BO1420" s="72">
        <v>8.8629999999999995</v>
      </c>
      <c r="BP1420" s="12">
        <v>987.30200000000002</v>
      </c>
      <c r="BQ1420" s="72">
        <v>13.457000000000001</v>
      </c>
      <c r="BR1420" s="72">
        <v>6.95</v>
      </c>
      <c r="BS1420" s="12">
        <v>1197.47</v>
      </c>
      <c r="BT1420" s="72">
        <v>16.321000000000002</v>
      </c>
      <c r="BU1420" s="72">
        <v>5.3659999999999997</v>
      </c>
      <c r="BV1420" s="12">
        <v>7336.8490000000002</v>
      </c>
      <c r="BW1420" s="72">
        <v>100</v>
      </c>
      <c r="BX1420" s="72">
        <v>1.3720000000000001</v>
      </c>
      <c r="BY1420" s="13"/>
      <c r="BZ1420" s="13"/>
    </row>
    <row r="1421" spans="1:78" ht="12.75" customHeight="1">
      <c r="A1421" s="122" t="s">
        <v>44</v>
      </c>
      <c r="B1421" s="71" t="s">
        <v>75</v>
      </c>
      <c r="C1421" s="71" t="s">
        <v>25</v>
      </c>
      <c r="D1421" s="34">
        <v>41883</v>
      </c>
      <c r="E1421" s="12">
        <v>0</v>
      </c>
      <c r="F1421" s="72">
        <v>0</v>
      </c>
      <c r="G1421" s="72">
        <v>0</v>
      </c>
      <c r="H1421" s="12">
        <v>0</v>
      </c>
      <c r="I1421" s="72">
        <v>0</v>
      </c>
      <c r="J1421" s="72">
        <v>0</v>
      </c>
      <c r="K1421" s="12">
        <v>0</v>
      </c>
      <c r="L1421" s="72">
        <v>0</v>
      </c>
      <c r="M1421" s="72">
        <v>0</v>
      </c>
      <c r="N1421" s="12">
        <v>0</v>
      </c>
      <c r="O1421" s="72">
        <v>0</v>
      </c>
      <c r="P1421" s="72">
        <v>0</v>
      </c>
      <c r="Q1421" s="12">
        <v>0</v>
      </c>
      <c r="R1421" s="72">
        <v>0</v>
      </c>
      <c r="S1421" s="72">
        <v>0</v>
      </c>
      <c r="T1421" s="12">
        <v>0</v>
      </c>
      <c r="U1421" s="72">
        <v>0</v>
      </c>
      <c r="V1421" s="72">
        <v>0</v>
      </c>
      <c r="W1421" s="12">
        <v>0</v>
      </c>
      <c r="X1421" s="72">
        <v>0</v>
      </c>
      <c r="Y1421" s="72">
        <v>0</v>
      </c>
      <c r="Z1421" s="12">
        <v>0</v>
      </c>
      <c r="AA1421" s="72">
        <v>0</v>
      </c>
      <c r="AB1421" s="72">
        <v>0</v>
      </c>
      <c r="AC1421" s="12">
        <v>0</v>
      </c>
      <c r="AD1421" s="72">
        <v>0</v>
      </c>
      <c r="AE1421" s="72">
        <v>0</v>
      </c>
      <c r="AF1421" s="12">
        <v>0</v>
      </c>
      <c r="AG1421" s="72">
        <v>0</v>
      </c>
      <c r="AH1421" s="72">
        <v>0</v>
      </c>
      <c r="AI1421" s="12">
        <v>0</v>
      </c>
      <c r="AJ1421" s="72">
        <v>0</v>
      </c>
      <c r="AK1421" s="72">
        <v>0</v>
      </c>
      <c r="AL1421" s="12">
        <v>0</v>
      </c>
      <c r="AM1421" s="72">
        <v>0</v>
      </c>
      <c r="AN1421" s="72">
        <v>0</v>
      </c>
      <c r="AO1421" s="12">
        <v>0</v>
      </c>
      <c r="AP1421" s="72">
        <v>0</v>
      </c>
      <c r="AQ1421" s="72">
        <v>0</v>
      </c>
      <c r="AR1421" s="12">
        <v>0</v>
      </c>
      <c r="AS1421" s="72">
        <v>0</v>
      </c>
      <c r="AT1421" s="72">
        <v>0</v>
      </c>
      <c r="AU1421" s="12">
        <v>0</v>
      </c>
      <c r="AV1421" s="72">
        <v>0</v>
      </c>
      <c r="AW1421" s="72">
        <v>0</v>
      </c>
      <c r="AX1421" s="12">
        <v>0</v>
      </c>
      <c r="AY1421" s="72">
        <v>0</v>
      </c>
      <c r="AZ1421" s="72">
        <v>0</v>
      </c>
      <c r="BA1421" s="12">
        <v>0</v>
      </c>
      <c r="BB1421" s="72">
        <v>0</v>
      </c>
      <c r="BC1421" s="72">
        <v>0</v>
      </c>
      <c r="BD1421" s="12">
        <v>0</v>
      </c>
      <c r="BE1421" s="72">
        <v>0</v>
      </c>
      <c r="BF1421" s="72">
        <v>0</v>
      </c>
      <c r="BG1421" s="12">
        <v>0</v>
      </c>
      <c r="BH1421" s="72">
        <v>0</v>
      </c>
      <c r="BI1421" s="72">
        <v>0</v>
      </c>
      <c r="BJ1421" s="12">
        <v>0</v>
      </c>
      <c r="BK1421" s="72">
        <v>0</v>
      </c>
      <c r="BL1421" s="72">
        <v>0</v>
      </c>
      <c r="BM1421" s="12">
        <v>0</v>
      </c>
      <c r="BN1421" s="72">
        <v>0</v>
      </c>
      <c r="BO1421" s="72">
        <v>0</v>
      </c>
      <c r="BP1421" s="12">
        <v>0</v>
      </c>
      <c r="BQ1421" s="72">
        <v>0</v>
      </c>
      <c r="BR1421" s="72">
        <v>0</v>
      </c>
      <c r="BS1421" s="12">
        <v>0</v>
      </c>
      <c r="BT1421" s="72">
        <v>0</v>
      </c>
      <c r="BU1421" s="72">
        <v>0</v>
      </c>
      <c r="BV1421" s="12">
        <v>0</v>
      </c>
      <c r="BW1421" s="72">
        <v>0</v>
      </c>
      <c r="BX1421" s="72">
        <v>0</v>
      </c>
      <c r="BY1421" s="13"/>
      <c r="BZ1421" s="13"/>
    </row>
    <row r="1422" spans="1:78" ht="12.75" customHeight="1">
      <c r="A1422" s="122" t="s">
        <v>44</v>
      </c>
      <c r="B1422" s="71" t="s">
        <v>75</v>
      </c>
      <c r="C1422" s="71" t="s">
        <v>25</v>
      </c>
      <c r="D1422" s="34">
        <v>41974</v>
      </c>
      <c r="E1422" s="12">
        <v>0</v>
      </c>
      <c r="F1422" s="72">
        <v>0</v>
      </c>
      <c r="G1422" s="72">
        <v>0</v>
      </c>
      <c r="H1422" s="12">
        <v>0</v>
      </c>
      <c r="I1422" s="72">
        <v>0</v>
      </c>
      <c r="J1422" s="72">
        <v>0</v>
      </c>
      <c r="K1422" s="12">
        <v>0</v>
      </c>
      <c r="L1422" s="72">
        <v>0</v>
      </c>
      <c r="M1422" s="72">
        <v>0</v>
      </c>
      <c r="N1422" s="12">
        <v>0</v>
      </c>
      <c r="O1422" s="72">
        <v>0</v>
      </c>
      <c r="P1422" s="72">
        <v>0</v>
      </c>
      <c r="Q1422" s="12">
        <v>0</v>
      </c>
      <c r="R1422" s="72">
        <v>0</v>
      </c>
      <c r="S1422" s="72">
        <v>0</v>
      </c>
      <c r="T1422" s="12">
        <v>0</v>
      </c>
      <c r="U1422" s="72">
        <v>0</v>
      </c>
      <c r="V1422" s="72">
        <v>0</v>
      </c>
      <c r="W1422" s="12">
        <v>0</v>
      </c>
      <c r="X1422" s="72">
        <v>0</v>
      </c>
      <c r="Y1422" s="72">
        <v>0</v>
      </c>
      <c r="Z1422" s="12">
        <v>0</v>
      </c>
      <c r="AA1422" s="72">
        <v>0</v>
      </c>
      <c r="AB1422" s="72">
        <v>0</v>
      </c>
      <c r="AC1422" s="12">
        <v>0</v>
      </c>
      <c r="AD1422" s="72">
        <v>0</v>
      </c>
      <c r="AE1422" s="72">
        <v>0</v>
      </c>
      <c r="AF1422" s="12">
        <v>0</v>
      </c>
      <c r="AG1422" s="72">
        <v>0</v>
      </c>
      <c r="AH1422" s="72">
        <v>0</v>
      </c>
      <c r="AI1422" s="12">
        <v>0</v>
      </c>
      <c r="AJ1422" s="72">
        <v>0</v>
      </c>
      <c r="AK1422" s="72">
        <v>0</v>
      </c>
      <c r="AL1422" s="12">
        <v>0</v>
      </c>
      <c r="AM1422" s="72">
        <v>0</v>
      </c>
      <c r="AN1422" s="72">
        <v>0</v>
      </c>
      <c r="AO1422" s="12">
        <v>0</v>
      </c>
      <c r="AP1422" s="72">
        <v>0</v>
      </c>
      <c r="AQ1422" s="72">
        <v>0</v>
      </c>
      <c r="AR1422" s="12">
        <v>0</v>
      </c>
      <c r="AS1422" s="72">
        <v>0</v>
      </c>
      <c r="AT1422" s="72">
        <v>0</v>
      </c>
      <c r="AU1422" s="12">
        <v>0</v>
      </c>
      <c r="AV1422" s="72">
        <v>0</v>
      </c>
      <c r="AW1422" s="72">
        <v>0</v>
      </c>
      <c r="AX1422" s="12">
        <v>0</v>
      </c>
      <c r="AY1422" s="72">
        <v>0</v>
      </c>
      <c r="AZ1422" s="72">
        <v>0</v>
      </c>
      <c r="BA1422" s="12">
        <v>0</v>
      </c>
      <c r="BB1422" s="72">
        <v>0</v>
      </c>
      <c r="BC1422" s="72">
        <v>0</v>
      </c>
      <c r="BD1422" s="12">
        <v>0</v>
      </c>
      <c r="BE1422" s="72">
        <v>0</v>
      </c>
      <c r="BF1422" s="72">
        <v>0</v>
      </c>
      <c r="BG1422" s="12">
        <v>0</v>
      </c>
      <c r="BH1422" s="72">
        <v>0</v>
      </c>
      <c r="BI1422" s="72">
        <v>0</v>
      </c>
      <c r="BJ1422" s="12">
        <v>0</v>
      </c>
      <c r="BK1422" s="72">
        <v>0</v>
      </c>
      <c r="BL1422" s="72">
        <v>0</v>
      </c>
      <c r="BM1422" s="12">
        <v>0</v>
      </c>
      <c r="BN1422" s="72">
        <v>0</v>
      </c>
      <c r="BO1422" s="72">
        <v>0</v>
      </c>
      <c r="BP1422" s="12">
        <v>0</v>
      </c>
      <c r="BQ1422" s="72">
        <v>0</v>
      </c>
      <c r="BR1422" s="72">
        <v>0</v>
      </c>
      <c r="BS1422" s="12">
        <v>0</v>
      </c>
      <c r="BT1422" s="72">
        <v>0</v>
      </c>
      <c r="BU1422" s="72">
        <v>0</v>
      </c>
      <c r="BV1422" s="12">
        <v>0</v>
      </c>
      <c r="BW1422" s="72">
        <v>0</v>
      </c>
      <c r="BX1422" s="72">
        <v>0</v>
      </c>
      <c r="BY1422" s="13"/>
      <c r="BZ1422" s="13"/>
    </row>
    <row r="1423" spans="1:78" ht="12.75" customHeight="1">
      <c r="A1423" s="122" t="s">
        <v>44</v>
      </c>
      <c r="B1423" s="71" t="s">
        <v>75</v>
      </c>
      <c r="C1423" s="71" t="s">
        <v>25</v>
      </c>
      <c r="D1423" s="34">
        <v>42064</v>
      </c>
      <c r="E1423" s="12">
        <v>0</v>
      </c>
      <c r="F1423" s="72">
        <v>0</v>
      </c>
      <c r="G1423" s="72">
        <v>0</v>
      </c>
      <c r="H1423" s="12">
        <v>0</v>
      </c>
      <c r="I1423" s="72">
        <v>0</v>
      </c>
      <c r="J1423" s="72">
        <v>0</v>
      </c>
      <c r="K1423" s="12">
        <v>0</v>
      </c>
      <c r="L1423" s="72">
        <v>0</v>
      </c>
      <c r="M1423" s="72">
        <v>0</v>
      </c>
      <c r="N1423" s="12">
        <v>0</v>
      </c>
      <c r="O1423" s="72">
        <v>0</v>
      </c>
      <c r="P1423" s="72">
        <v>0</v>
      </c>
      <c r="Q1423" s="12">
        <v>0</v>
      </c>
      <c r="R1423" s="72">
        <v>0</v>
      </c>
      <c r="S1423" s="72">
        <v>0</v>
      </c>
      <c r="T1423" s="12">
        <v>0</v>
      </c>
      <c r="U1423" s="72">
        <v>0</v>
      </c>
      <c r="V1423" s="72">
        <v>0</v>
      </c>
      <c r="W1423" s="12">
        <v>0</v>
      </c>
      <c r="X1423" s="72">
        <v>0</v>
      </c>
      <c r="Y1423" s="72">
        <v>0</v>
      </c>
      <c r="Z1423" s="12">
        <v>0</v>
      </c>
      <c r="AA1423" s="72">
        <v>0</v>
      </c>
      <c r="AB1423" s="72">
        <v>0</v>
      </c>
      <c r="AC1423" s="12">
        <v>0</v>
      </c>
      <c r="AD1423" s="72">
        <v>0</v>
      </c>
      <c r="AE1423" s="72">
        <v>0</v>
      </c>
      <c r="AF1423" s="12">
        <v>0</v>
      </c>
      <c r="AG1423" s="72">
        <v>0</v>
      </c>
      <c r="AH1423" s="72">
        <v>0</v>
      </c>
      <c r="AI1423" s="12">
        <v>0</v>
      </c>
      <c r="AJ1423" s="72">
        <v>0</v>
      </c>
      <c r="AK1423" s="72">
        <v>0</v>
      </c>
      <c r="AL1423" s="12">
        <v>0</v>
      </c>
      <c r="AM1423" s="72">
        <v>0</v>
      </c>
      <c r="AN1423" s="72">
        <v>0</v>
      </c>
      <c r="AO1423" s="12">
        <v>0</v>
      </c>
      <c r="AP1423" s="72">
        <v>0</v>
      </c>
      <c r="AQ1423" s="72">
        <v>0</v>
      </c>
      <c r="AR1423" s="12">
        <v>0</v>
      </c>
      <c r="AS1423" s="72">
        <v>0</v>
      </c>
      <c r="AT1423" s="72">
        <v>0</v>
      </c>
      <c r="AU1423" s="12">
        <v>0</v>
      </c>
      <c r="AV1423" s="72">
        <v>0</v>
      </c>
      <c r="AW1423" s="72">
        <v>0</v>
      </c>
      <c r="AX1423" s="12">
        <v>0</v>
      </c>
      <c r="AY1423" s="72">
        <v>0</v>
      </c>
      <c r="AZ1423" s="72">
        <v>0</v>
      </c>
      <c r="BA1423" s="12">
        <v>0</v>
      </c>
      <c r="BB1423" s="72">
        <v>0</v>
      </c>
      <c r="BC1423" s="72">
        <v>0</v>
      </c>
      <c r="BD1423" s="12">
        <v>0</v>
      </c>
      <c r="BE1423" s="72">
        <v>0</v>
      </c>
      <c r="BF1423" s="72">
        <v>0</v>
      </c>
      <c r="BG1423" s="12">
        <v>0</v>
      </c>
      <c r="BH1423" s="72">
        <v>0</v>
      </c>
      <c r="BI1423" s="72">
        <v>0</v>
      </c>
      <c r="BJ1423" s="12">
        <v>0</v>
      </c>
      <c r="BK1423" s="72">
        <v>0</v>
      </c>
      <c r="BL1423" s="72">
        <v>0</v>
      </c>
      <c r="BM1423" s="12">
        <v>0</v>
      </c>
      <c r="BN1423" s="72">
        <v>0</v>
      </c>
      <c r="BO1423" s="72">
        <v>0</v>
      </c>
      <c r="BP1423" s="12">
        <v>0</v>
      </c>
      <c r="BQ1423" s="72">
        <v>0</v>
      </c>
      <c r="BR1423" s="72">
        <v>0</v>
      </c>
      <c r="BS1423" s="12">
        <v>0</v>
      </c>
      <c r="BT1423" s="72">
        <v>0</v>
      </c>
      <c r="BU1423" s="72">
        <v>0</v>
      </c>
      <c r="BV1423" s="12">
        <v>0</v>
      </c>
      <c r="BW1423" s="72">
        <v>0</v>
      </c>
      <c r="BX1423" s="72">
        <v>0</v>
      </c>
      <c r="BY1423" s="13"/>
      <c r="BZ1423" s="13"/>
    </row>
    <row r="1424" spans="1:78" ht="12.75" customHeight="1">
      <c r="A1424" s="122" t="s">
        <v>44</v>
      </c>
      <c r="B1424" s="71" t="s">
        <v>75</v>
      </c>
      <c r="C1424" s="71" t="s">
        <v>25</v>
      </c>
      <c r="D1424" s="34">
        <v>42156</v>
      </c>
      <c r="E1424" s="12">
        <v>0</v>
      </c>
      <c r="F1424" s="72">
        <v>0</v>
      </c>
      <c r="G1424" s="72">
        <v>0</v>
      </c>
      <c r="H1424" s="12">
        <v>0</v>
      </c>
      <c r="I1424" s="72">
        <v>0</v>
      </c>
      <c r="J1424" s="72">
        <v>0</v>
      </c>
      <c r="K1424" s="12">
        <v>0</v>
      </c>
      <c r="L1424" s="72">
        <v>0</v>
      </c>
      <c r="M1424" s="72">
        <v>0</v>
      </c>
      <c r="N1424" s="12">
        <v>0</v>
      </c>
      <c r="O1424" s="72">
        <v>0</v>
      </c>
      <c r="P1424" s="72">
        <v>0</v>
      </c>
      <c r="Q1424" s="12">
        <v>0</v>
      </c>
      <c r="R1424" s="72">
        <v>0</v>
      </c>
      <c r="S1424" s="72">
        <v>0</v>
      </c>
      <c r="T1424" s="12">
        <v>0</v>
      </c>
      <c r="U1424" s="72">
        <v>0</v>
      </c>
      <c r="V1424" s="72">
        <v>0</v>
      </c>
      <c r="W1424" s="12">
        <v>0</v>
      </c>
      <c r="X1424" s="72">
        <v>0</v>
      </c>
      <c r="Y1424" s="72">
        <v>0</v>
      </c>
      <c r="Z1424" s="12">
        <v>0</v>
      </c>
      <c r="AA1424" s="72">
        <v>0</v>
      </c>
      <c r="AB1424" s="72">
        <v>0</v>
      </c>
      <c r="AC1424" s="12">
        <v>0</v>
      </c>
      <c r="AD1424" s="72">
        <v>0</v>
      </c>
      <c r="AE1424" s="72">
        <v>0</v>
      </c>
      <c r="AF1424" s="12">
        <v>0</v>
      </c>
      <c r="AG1424" s="72">
        <v>0</v>
      </c>
      <c r="AH1424" s="72">
        <v>0</v>
      </c>
      <c r="AI1424" s="12">
        <v>0</v>
      </c>
      <c r="AJ1424" s="72">
        <v>0</v>
      </c>
      <c r="AK1424" s="72">
        <v>0</v>
      </c>
      <c r="AL1424" s="12">
        <v>0</v>
      </c>
      <c r="AM1424" s="72">
        <v>0</v>
      </c>
      <c r="AN1424" s="72">
        <v>0</v>
      </c>
      <c r="AO1424" s="12">
        <v>0</v>
      </c>
      <c r="AP1424" s="72">
        <v>0</v>
      </c>
      <c r="AQ1424" s="72">
        <v>0</v>
      </c>
      <c r="AR1424" s="12">
        <v>0</v>
      </c>
      <c r="AS1424" s="72">
        <v>0</v>
      </c>
      <c r="AT1424" s="72">
        <v>0</v>
      </c>
      <c r="AU1424" s="12">
        <v>0</v>
      </c>
      <c r="AV1424" s="72">
        <v>0</v>
      </c>
      <c r="AW1424" s="72">
        <v>0</v>
      </c>
      <c r="AX1424" s="12">
        <v>0</v>
      </c>
      <c r="AY1424" s="72">
        <v>0</v>
      </c>
      <c r="AZ1424" s="72">
        <v>0</v>
      </c>
      <c r="BA1424" s="12">
        <v>0</v>
      </c>
      <c r="BB1424" s="72">
        <v>0</v>
      </c>
      <c r="BC1424" s="72">
        <v>0</v>
      </c>
      <c r="BD1424" s="12">
        <v>0</v>
      </c>
      <c r="BE1424" s="72">
        <v>0</v>
      </c>
      <c r="BF1424" s="72">
        <v>0</v>
      </c>
      <c r="BG1424" s="12">
        <v>0</v>
      </c>
      <c r="BH1424" s="72">
        <v>0</v>
      </c>
      <c r="BI1424" s="72">
        <v>0</v>
      </c>
      <c r="BJ1424" s="12">
        <v>0</v>
      </c>
      <c r="BK1424" s="72">
        <v>0</v>
      </c>
      <c r="BL1424" s="72">
        <v>0</v>
      </c>
      <c r="BM1424" s="12">
        <v>0</v>
      </c>
      <c r="BN1424" s="72">
        <v>0</v>
      </c>
      <c r="BO1424" s="72">
        <v>0</v>
      </c>
      <c r="BP1424" s="12">
        <v>0</v>
      </c>
      <c r="BQ1424" s="72">
        <v>0</v>
      </c>
      <c r="BR1424" s="72">
        <v>0</v>
      </c>
      <c r="BS1424" s="12">
        <v>0</v>
      </c>
      <c r="BT1424" s="72">
        <v>0</v>
      </c>
      <c r="BU1424" s="72">
        <v>0</v>
      </c>
      <c r="BV1424" s="12">
        <v>0</v>
      </c>
      <c r="BW1424" s="72">
        <v>0</v>
      </c>
      <c r="BX1424" s="72">
        <v>0</v>
      </c>
      <c r="BY1424" s="13"/>
      <c r="BZ1424" s="13"/>
    </row>
    <row r="1425" spans="1:78" ht="12.75" customHeight="1">
      <c r="A1425" s="122" t="s">
        <v>44</v>
      </c>
      <c r="B1425" s="71" t="s">
        <v>75</v>
      </c>
      <c r="C1425" s="71" t="s">
        <v>25</v>
      </c>
      <c r="D1425" s="34">
        <v>42614</v>
      </c>
      <c r="E1425" s="12">
        <v>0</v>
      </c>
      <c r="F1425" s="72">
        <v>0</v>
      </c>
      <c r="G1425" s="72">
        <v>0</v>
      </c>
      <c r="H1425" s="12">
        <v>0</v>
      </c>
      <c r="I1425" s="72">
        <v>0</v>
      </c>
      <c r="J1425" s="72">
        <v>0</v>
      </c>
      <c r="K1425" s="12">
        <v>0</v>
      </c>
      <c r="L1425" s="72">
        <v>0</v>
      </c>
      <c r="M1425" s="72">
        <v>0</v>
      </c>
      <c r="N1425" s="12">
        <v>0</v>
      </c>
      <c r="O1425" s="72">
        <v>0</v>
      </c>
      <c r="P1425" s="72">
        <v>0</v>
      </c>
      <c r="Q1425" s="12">
        <v>0</v>
      </c>
      <c r="R1425" s="72">
        <v>0</v>
      </c>
      <c r="S1425" s="72">
        <v>0</v>
      </c>
      <c r="T1425" s="12">
        <v>0</v>
      </c>
      <c r="U1425" s="72">
        <v>0</v>
      </c>
      <c r="V1425" s="72">
        <v>0</v>
      </c>
      <c r="W1425" s="12">
        <v>0</v>
      </c>
      <c r="X1425" s="72">
        <v>0</v>
      </c>
      <c r="Y1425" s="72">
        <v>0</v>
      </c>
      <c r="Z1425" s="12">
        <v>0</v>
      </c>
      <c r="AA1425" s="72">
        <v>0</v>
      </c>
      <c r="AB1425" s="72">
        <v>0</v>
      </c>
      <c r="AC1425" s="12">
        <v>0</v>
      </c>
      <c r="AD1425" s="72">
        <v>0</v>
      </c>
      <c r="AE1425" s="72">
        <v>0</v>
      </c>
      <c r="AF1425" s="12">
        <v>0</v>
      </c>
      <c r="AG1425" s="72">
        <v>0</v>
      </c>
      <c r="AH1425" s="72">
        <v>0</v>
      </c>
      <c r="AI1425" s="12">
        <v>0</v>
      </c>
      <c r="AJ1425" s="72">
        <v>0</v>
      </c>
      <c r="AK1425" s="72">
        <v>0</v>
      </c>
      <c r="AL1425" s="12">
        <v>0</v>
      </c>
      <c r="AM1425" s="72">
        <v>0</v>
      </c>
      <c r="AN1425" s="72">
        <v>0</v>
      </c>
      <c r="AO1425" s="12">
        <v>0</v>
      </c>
      <c r="AP1425" s="72">
        <v>0</v>
      </c>
      <c r="AQ1425" s="72">
        <v>0</v>
      </c>
      <c r="AR1425" s="12">
        <v>0</v>
      </c>
      <c r="AS1425" s="72">
        <v>0</v>
      </c>
      <c r="AT1425" s="72">
        <v>0</v>
      </c>
      <c r="AU1425" s="12">
        <v>0</v>
      </c>
      <c r="AV1425" s="72">
        <v>0</v>
      </c>
      <c r="AW1425" s="72">
        <v>0</v>
      </c>
      <c r="AX1425" s="12">
        <v>0</v>
      </c>
      <c r="AY1425" s="72">
        <v>0</v>
      </c>
      <c r="AZ1425" s="72">
        <v>0</v>
      </c>
      <c r="BA1425" s="12">
        <v>0</v>
      </c>
      <c r="BB1425" s="72">
        <v>0</v>
      </c>
      <c r="BC1425" s="72">
        <v>0</v>
      </c>
      <c r="BD1425" s="12">
        <v>0</v>
      </c>
      <c r="BE1425" s="72">
        <v>0</v>
      </c>
      <c r="BF1425" s="72">
        <v>0</v>
      </c>
      <c r="BG1425" s="12">
        <v>0</v>
      </c>
      <c r="BH1425" s="72">
        <v>0</v>
      </c>
      <c r="BI1425" s="72">
        <v>0</v>
      </c>
      <c r="BJ1425" s="12">
        <v>0</v>
      </c>
      <c r="BK1425" s="72">
        <v>0</v>
      </c>
      <c r="BL1425" s="72">
        <v>0</v>
      </c>
      <c r="BM1425" s="12">
        <v>0</v>
      </c>
      <c r="BN1425" s="72">
        <v>0</v>
      </c>
      <c r="BO1425" s="72">
        <v>0</v>
      </c>
      <c r="BP1425" s="12">
        <v>0</v>
      </c>
      <c r="BQ1425" s="72">
        <v>0</v>
      </c>
      <c r="BR1425" s="72">
        <v>0</v>
      </c>
      <c r="BS1425" s="12">
        <v>0</v>
      </c>
      <c r="BT1425" s="72">
        <v>0</v>
      </c>
      <c r="BU1425" s="72">
        <v>0</v>
      </c>
      <c r="BV1425" s="12">
        <v>0</v>
      </c>
      <c r="BW1425" s="72">
        <v>0</v>
      </c>
      <c r="BX1425" s="72">
        <v>0</v>
      </c>
      <c r="BY1425" s="13"/>
      <c r="BZ1425" s="13"/>
    </row>
    <row r="1426" spans="1:78" ht="12.75" customHeight="1">
      <c r="A1426" s="122" t="s">
        <v>44</v>
      </c>
      <c r="B1426" s="71" t="s">
        <v>75</v>
      </c>
      <c r="C1426" s="71" t="s">
        <v>25</v>
      </c>
      <c r="D1426" s="34">
        <v>42705</v>
      </c>
      <c r="E1426" s="12">
        <v>0</v>
      </c>
      <c r="F1426" s="72">
        <v>0</v>
      </c>
      <c r="G1426" s="72">
        <v>0</v>
      </c>
      <c r="H1426" s="12">
        <v>0</v>
      </c>
      <c r="I1426" s="72">
        <v>0</v>
      </c>
      <c r="J1426" s="72">
        <v>0</v>
      </c>
      <c r="K1426" s="12">
        <v>0</v>
      </c>
      <c r="L1426" s="72">
        <v>0</v>
      </c>
      <c r="M1426" s="72">
        <v>0</v>
      </c>
      <c r="N1426" s="12">
        <v>0</v>
      </c>
      <c r="O1426" s="72">
        <v>0</v>
      </c>
      <c r="P1426" s="72">
        <v>0</v>
      </c>
      <c r="Q1426" s="12">
        <v>0</v>
      </c>
      <c r="R1426" s="72">
        <v>0</v>
      </c>
      <c r="S1426" s="72">
        <v>0</v>
      </c>
      <c r="T1426" s="12">
        <v>0</v>
      </c>
      <c r="U1426" s="72">
        <v>0</v>
      </c>
      <c r="V1426" s="72">
        <v>0</v>
      </c>
      <c r="W1426" s="12">
        <v>0</v>
      </c>
      <c r="X1426" s="72">
        <v>0</v>
      </c>
      <c r="Y1426" s="72">
        <v>0</v>
      </c>
      <c r="Z1426" s="12">
        <v>0</v>
      </c>
      <c r="AA1426" s="72">
        <v>0</v>
      </c>
      <c r="AB1426" s="72">
        <v>0</v>
      </c>
      <c r="AC1426" s="12">
        <v>0</v>
      </c>
      <c r="AD1426" s="72">
        <v>0</v>
      </c>
      <c r="AE1426" s="72">
        <v>0</v>
      </c>
      <c r="AF1426" s="12">
        <v>0</v>
      </c>
      <c r="AG1426" s="72">
        <v>0</v>
      </c>
      <c r="AH1426" s="72">
        <v>0</v>
      </c>
      <c r="AI1426" s="12">
        <v>0</v>
      </c>
      <c r="AJ1426" s="72">
        <v>0</v>
      </c>
      <c r="AK1426" s="72">
        <v>0</v>
      </c>
      <c r="AL1426" s="12">
        <v>0</v>
      </c>
      <c r="AM1426" s="72">
        <v>0</v>
      </c>
      <c r="AN1426" s="72">
        <v>0</v>
      </c>
      <c r="AO1426" s="12">
        <v>0</v>
      </c>
      <c r="AP1426" s="72">
        <v>0</v>
      </c>
      <c r="AQ1426" s="72">
        <v>0</v>
      </c>
      <c r="AR1426" s="12">
        <v>0</v>
      </c>
      <c r="AS1426" s="72">
        <v>0</v>
      </c>
      <c r="AT1426" s="72">
        <v>0</v>
      </c>
      <c r="AU1426" s="12">
        <v>0</v>
      </c>
      <c r="AV1426" s="72">
        <v>0</v>
      </c>
      <c r="AW1426" s="72">
        <v>0</v>
      </c>
      <c r="AX1426" s="12">
        <v>0</v>
      </c>
      <c r="AY1426" s="72">
        <v>0</v>
      </c>
      <c r="AZ1426" s="72">
        <v>0</v>
      </c>
      <c r="BA1426" s="12">
        <v>0</v>
      </c>
      <c r="BB1426" s="72">
        <v>0</v>
      </c>
      <c r="BC1426" s="72">
        <v>0</v>
      </c>
      <c r="BD1426" s="12">
        <v>0</v>
      </c>
      <c r="BE1426" s="72">
        <v>0</v>
      </c>
      <c r="BF1426" s="72">
        <v>0</v>
      </c>
      <c r="BG1426" s="12">
        <v>0</v>
      </c>
      <c r="BH1426" s="72">
        <v>0</v>
      </c>
      <c r="BI1426" s="72">
        <v>0</v>
      </c>
      <c r="BJ1426" s="12">
        <v>0</v>
      </c>
      <c r="BK1426" s="72">
        <v>0</v>
      </c>
      <c r="BL1426" s="72">
        <v>0</v>
      </c>
      <c r="BM1426" s="12">
        <v>0</v>
      </c>
      <c r="BN1426" s="72">
        <v>0</v>
      </c>
      <c r="BO1426" s="72">
        <v>0</v>
      </c>
      <c r="BP1426" s="12">
        <v>0</v>
      </c>
      <c r="BQ1426" s="72">
        <v>0</v>
      </c>
      <c r="BR1426" s="72">
        <v>0</v>
      </c>
      <c r="BS1426" s="12">
        <v>0</v>
      </c>
      <c r="BT1426" s="72">
        <v>0</v>
      </c>
      <c r="BU1426" s="72">
        <v>0</v>
      </c>
      <c r="BV1426" s="12">
        <v>0</v>
      </c>
      <c r="BW1426" s="72">
        <v>0</v>
      </c>
      <c r="BX1426" s="72">
        <v>0</v>
      </c>
      <c r="BY1426" s="13"/>
      <c r="BZ1426" s="13"/>
    </row>
    <row r="1427" spans="1:78" ht="12.75" customHeight="1">
      <c r="A1427" s="122" t="s">
        <v>44</v>
      </c>
      <c r="B1427" s="71" t="s">
        <v>75</v>
      </c>
      <c r="C1427" s="71" t="s">
        <v>25</v>
      </c>
      <c r="D1427" s="34">
        <v>42795</v>
      </c>
      <c r="E1427" s="12">
        <v>0</v>
      </c>
      <c r="F1427" s="72">
        <v>0</v>
      </c>
      <c r="G1427" s="72">
        <v>0</v>
      </c>
      <c r="H1427" s="12">
        <v>0</v>
      </c>
      <c r="I1427" s="72">
        <v>0</v>
      </c>
      <c r="J1427" s="72">
        <v>0</v>
      </c>
      <c r="K1427" s="12">
        <v>0</v>
      </c>
      <c r="L1427" s="72">
        <v>0</v>
      </c>
      <c r="M1427" s="72">
        <v>0</v>
      </c>
      <c r="N1427" s="12">
        <v>0</v>
      </c>
      <c r="O1427" s="72">
        <v>0</v>
      </c>
      <c r="P1427" s="72">
        <v>0</v>
      </c>
      <c r="Q1427" s="12">
        <v>0</v>
      </c>
      <c r="R1427" s="72">
        <v>0</v>
      </c>
      <c r="S1427" s="72">
        <v>0</v>
      </c>
      <c r="T1427" s="12">
        <v>0</v>
      </c>
      <c r="U1427" s="72">
        <v>0</v>
      </c>
      <c r="V1427" s="72">
        <v>0</v>
      </c>
      <c r="W1427" s="12">
        <v>0</v>
      </c>
      <c r="X1427" s="72">
        <v>0</v>
      </c>
      <c r="Y1427" s="72">
        <v>0</v>
      </c>
      <c r="Z1427" s="12">
        <v>0</v>
      </c>
      <c r="AA1427" s="72">
        <v>0</v>
      </c>
      <c r="AB1427" s="72">
        <v>0</v>
      </c>
      <c r="AC1427" s="12">
        <v>0</v>
      </c>
      <c r="AD1427" s="72">
        <v>0</v>
      </c>
      <c r="AE1427" s="72">
        <v>0</v>
      </c>
      <c r="AF1427" s="12">
        <v>0</v>
      </c>
      <c r="AG1427" s="72">
        <v>0</v>
      </c>
      <c r="AH1427" s="72">
        <v>0</v>
      </c>
      <c r="AI1427" s="12">
        <v>0</v>
      </c>
      <c r="AJ1427" s="72">
        <v>0</v>
      </c>
      <c r="AK1427" s="72">
        <v>0</v>
      </c>
      <c r="AL1427" s="12">
        <v>0</v>
      </c>
      <c r="AM1427" s="72">
        <v>0</v>
      </c>
      <c r="AN1427" s="72">
        <v>0</v>
      </c>
      <c r="AO1427" s="12">
        <v>0</v>
      </c>
      <c r="AP1427" s="72">
        <v>0</v>
      </c>
      <c r="AQ1427" s="72">
        <v>0</v>
      </c>
      <c r="AR1427" s="12">
        <v>0</v>
      </c>
      <c r="AS1427" s="72">
        <v>0</v>
      </c>
      <c r="AT1427" s="72">
        <v>0</v>
      </c>
      <c r="AU1427" s="12">
        <v>0</v>
      </c>
      <c r="AV1427" s="72">
        <v>0</v>
      </c>
      <c r="AW1427" s="72">
        <v>0</v>
      </c>
      <c r="AX1427" s="12">
        <v>0</v>
      </c>
      <c r="AY1427" s="72">
        <v>0</v>
      </c>
      <c r="AZ1427" s="72">
        <v>0</v>
      </c>
      <c r="BA1427" s="12">
        <v>0</v>
      </c>
      <c r="BB1427" s="72">
        <v>0</v>
      </c>
      <c r="BC1427" s="72">
        <v>0</v>
      </c>
      <c r="BD1427" s="12">
        <v>0</v>
      </c>
      <c r="BE1427" s="72">
        <v>0</v>
      </c>
      <c r="BF1427" s="72">
        <v>0</v>
      </c>
      <c r="BG1427" s="12">
        <v>0</v>
      </c>
      <c r="BH1427" s="72">
        <v>0</v>
      </c>
      <c r="BI1427" s="72">
        <v>0</v>
      </c>
      <c r="BJ1427" s="12">
        <v>0</v>
      </c>
      <c r="BK1427" s="72">
        <v>0</v>
      </c>
      <c r="BL1427" s="72">
        <v>0</v>
      </c>
      <c r="BM1427" s="12">
        <v>0</v>
      </c>
      <c r="BN1427" s="72">
        <v>0</v>
      </c>
      <c r="BO1427" s="72">
        <v>0</v>
      </c>
      <c r="BP1427" s="12">
        <v>0</v>
      </c>
      <c r="BQ1427" s="72">
        <v>0</v>
      </c>
      <c r="BR1427" s="72">
        <v>0</v>
      </c>
      <c r="BS1427" s="12">
        <v>0</v>
      </c>
      <c r="BT1427" s="72">
        <v>0</v>
      </c>
      <c r="BU1427" s="72">
        <v>0</v>
      </c>
      <c r="BV1427" s="12">
        <v>0</v>
      </c>
      <c r="BW1427" s="72">
        <v>0</v>
      </c>
      <c r="BX1427" s="72">
        <v>0</v>
      </c>
      <c r="BY1427" s="13"/>
      <c r="BZ1427" s="13"/>
    </row>
    <row r="1428" spans="1:78" ht="12.75" customHeight="1">
      <c r="A1428" s="122" t="s">
        <v>44</v>
      </c>
      <c r="B1428" s="71" t="s">
        <v>75</v>
      </c>
      <c r="C1428" s="71" t="s">
        <v>25</v>
      </c>
      <c r="D1428" s="34">
        <v>42887</v>
      </c>
      <c r="E1428" s="12">
        <v>0</v>
      </c>
      <c r="F1428" s="72">
        <v>0</v>
      </c>
      <c r="G1428" s="72">
        <v>0</v>
      </c>
      <c r="H1428" s="12">
        <v>0</v>
      </c>
      <c r="I1428" s="72">
        <v>0</v>
      </c>
      <c r="J1428" s="72">
        <v>0</v>
      </c>
      <c r="K1428" s="12">
        <v>0</v>
      </c>
      <c r="L1428" s="72">
        <v>0</v>
      </c>
      <c r="M1428" s="72">
        <v>0</v>
      </c>
      <c r="N1428" s="12">
        <v>0</v>
      </c>
      <c r="O1428" s="72">
        <v>0</v>
      </c>
      <c r="P1428" s="72">
        <v>0</v>
      </c>
      <c r="Q1428" s="12">
        <v>0</v>
      </c>
      <c r="R1428" s="72">
        <v>0</v>
      </c>
      <c r="S1428" s="72">
        <v>0</v>
      </c>
      <c r="T1428" s="12">
        <v>0</v>
      </c>
      <c r="U1428" s="72">
        <v>0</v>
      </c>
      <c r="V1428" s="72">
        <v>0</v>
      </c>
      <c r="W1428" s="12">
        <v>0</v>
      </c>
      <c r="X1428" s="72">
        <v>0</v>
      </c>
      <c r="Y1428" s="72">
        <v>0</v>
      </c>
      <c r="Z1428" s="12">
        <v>0</v>
      </c>
      <c r="AA1428" s="72">
        <v>0</v>
      </c>
      <c r="AB1428" s="72">
        <v>0</v>
      </c>
      <c r="AC1428" s="12">
        <v>0</v>
      </c>
      <c r="AD1428" s="72">
        <v>0</v>
      </c>
      <c r="AE1428" s="72">
        <v>0</v>
      </c>
      <c r="AF1428" s="12">
        <v>0</v>
      </c>
      <c r="AG1428" s="72">
        <v>0</v>
      </c>
      <c r="AH1428" s="72">
        <v>0</v>
      </c>
      <c r="AI1428" s="12">
        <v>0</v>
      </c>
      <c r="AJ1428" s="72">
        <v>0</v>
      </c>
      <c r="AK1428" s="72">
        <v>0</v>
      </c>
      <c r="AL1428" s="12">
        <v>0</v>
      </c>
      <c r="AM1428" s="72">
        <v>0</v>
      </c>
      <c r="AN1428" s="72">
        <v>0</v>
      </c>
      <c r="AO1428" s="12">
        <v>0</v>
      </c>
      <c r="AP1428" s="72">
        <v>0</v>
      </c>
      <c r="AQ1428" s="72">
        <v>0</v>
      </c>
      <c r="AR1428" s="12">
        <v>0</v>
      </c>
      <c r="AS1428" s="72">
        <v>0</v>
      </c>
      <c r="AT1428" s="72">
        <v>0</v>
      </c>
      <c r="AU1428" s="12">
        <v>0</v>
      </c>
      <c r="AV1428" s="72">
        <v>0</v>
      </c>
      <c r="AW1428" s="72">
        <v>0</v>
      </c>
      <c r="AX1428" s="12">
        <v>0</v>
      </c>
      <c r="AY1428" s="72">
        <v>0</v>
      </c>
      <c r="AZ1428" s="72">
        <v>0</v>
      </c>
      <c r="BA1428" s="12">
        <v>0</v>
      </c>
      <c r="BB1428" s="72">
        <v>0</v>
      </c>
      <c r="BC1428" s="72">
        <v>0</v>
      </c>
      <c r="BD1428" s="12">
        <v>0</v>
      </c>
      <c r="BE1428" s="72">
        <v>0</v>
      </c>
      <c r="BF1428" s="72">
        <v>0</v>
      </c>
      <c r="BG1428" s="12">
        <v>0</v>
      </c>
      <c r="BH1428" s="72">
        <v>0</v>
      </c>
      <c r="BI1428" s="72">
        <v>0</v>
      </c>
      <c r="BJ1428" s="12">
        <v>0</v>
      </c>
      <c r="BK1428" s="72">
        <v>0</v>
      </c>
      <c r="BL1428" s="72">
        <v>0</v>
      </c>
      <c r="BM1428" s="12">
        <v>0</v>
      </c>
      <c r="BN1428" s="72">
        <v>0</v>
      </c>
      <c r="BO1428" s="72">
        <v>0</v>
      </c>
      <c r="BP1428" s="12">
        <v>0</v>
      </c>
      <c r="BQ1428" s="72">
        <v>0</v>
      </c>
      <c r="BR1428" s="72">
        <v>0</v>
      </c>
      <c r="BS1428" s="12">
        <v>0</v>
      </c>
      <c r="BT1428" s="72">
        <v>0</v>
      </c>
      <c r="BU1428" s="72">
        <v>0</v>
      </c>
      <c r="BV1428" s="12">
        <v>0</v>
      </c>
      <c r="BW1428" s="72">
        <v>0</v>
      </c>
      <c r="BX1428" s="72">
        <v>0</v>
      </c>
      <c r="BY1428" s="13"/>
      <c r="BZ1428" s="13"/>
    </row>
    <row r="1429" spans="1:78" ht="12.75" customHeight="1">
      <c r="A1429" s="122" t="s">
        <v>44</v>
      </c>
      <c r="B1429" s="71" t="s">
        <v>75</v>
      </c>
      <c r="C1429" s="71" t="s">
        <v>25</v>
      </c>
      <c r="D1429" s="34">
        <v>43344</v>
      </c>
      <c r="E1429" s="12">
        <v>0</v>
      </c>
      <c r="F1429" s="72">
        <v>0</v>
      </c>
      <c r="G1429" s="72">
        <v>0</v>
      </c>
      <c r="H1429" s="12">
        <v>0</v>
      </c>
      <c r="I1429" s="72">
        <v>0</v>
      </c>
      <c r="J1429" s="72">
        <v>0</v>
      </c>
      <c r="K1429" s="12">
        <v>0</v>
      </c>
      <c r="L1429" s="72">
        <v>0</v>
      </c>
      <c r="M1429" s="72">
        <v>0</v>
      </c>
      <c r="N1429" s="12">
        <v>0</v>
      </c>
      <c r="O1429" s="72">
        <v>0</v>
      </c>
      <c r="P1429" s="72">
        <v>0</v>
      </c>
      <c r="Q1429" s="12">
        <v>0</v>
      </c>
      <c r="R1429" s="72">
        <v>0</v>
      </c>
      <c r="S1429" s="72">
        <v>0</v>
      </c>
      <c r="T1429" s="12">
        <v>0</v>
      </c>
      <c r="U1429" s="72">
        <v>0</v>
      </c>
      <c r="V1429" s="72">
        <v>0</v>
      </c>
      <c r="W1429" s="12">
        <v>0</v>
      </c>
      <c r="X1429" s="72">
        <v>0</v>
      </c>
      <c r="Y1429" s="72">
        <v>0</v>
      </c>
      <c r="Z1429" s="12">
        <v>0</v>
      </c>
      <c r="AA1429" s="72">
        <v>0</v>
      </c>
      <c r="AB1429" s="72">
        <v>0</v>
      </c>
      <c r="AC1429" s="12">
        <v>0</v>
      </c>
      <c r="AD1429" s="72">
        <v>0</v>
      </c>
      <c r="AE1429" s="72">
        <v>0</v>
      </c>
      <c r="AF1429" s="12">
        <v>0</v>
      </c>
      <c r="AG1429" s="72">
        <v>0</v>
      </c>
      <c r="AH1429" s="72">
        <v>0</v>
      </c>
      <c r="AI1429" s="12">
        <v>0</v>
      </c>
      <c r="AJ1429" s="72">
        <v>0</v>
      </c>
      <c r="AK1429" s="72">
        <v>0</v>
      </c>
      <c r="AL1429" s="12">
        <v>0</v>
      </c>
      <c r="AM1429" s="72">
        <v>0</v>
      </c>
      <c r="AN1429" s="72">
        <v>0</v>
      </c>
      <c r="AO1429" s="12">
        <v>0</v>
      </c>
      <c r="AP1429" s="72">
        <v>0</v>
      </c>
      <c r="AQ1429" s="72">
        <v>0</v>
      </c>
      <c r="AR1429" s="12">
        <v>0</v>
      </c>
      <c r="AS1429" s="72">
        <v>0</v>
      </c>
      <c r="AT1429" s="72">
        <v>0</v>
      </c>
      <c r="AU1429" s="12">
        <v>0</v>
      </c>
      <c r="AV1429" s="72">
        <v>0</v>
      </c>
      <c r="AW1429" s="72">
        <v>0</v>
      </c>
      <c r="AX1429" s="12">
        <v>0</v>
      </c>
      <c r="AY1429" s="72">
        <v>0</v>
      </c>
      <c r="AZ1429" s="72">
        <v>0</v>
      </c>
      <c r="BA1429" s="12">
        <v>0</v>
      </c>
      <c r="BB1429" s="72">
        <v>0</v>
      </c>
      <c r="BC1429" s="72">
        <v>0</v>
      </c>
      <c r="BD1429" s="12">
        <v>0</v>
      </c>
      <c r="BE1429" s="72">
        <v>0</v>
      </c>
      <c r="BF1429" s="72">
        <v>0</v>
      </c>
      <c r="BG1429" s="12">
        <v>0</v>
      </c>
      <c r="BH1429" s="72">
        <v>0</v>
      </c>
      <c r="BI1429" s="72">
        <v>0</v>
      </c>
      <c r="BJ1429" s="12">
        <v>0</v>
      </c>
      <c r="BK1429" s="72">
        <v>0</v>
      </c>
      <c r="BL1429" s="72">
        <v>0</v>
      </c>
      <c r="BM1429" s="12">
        <v>0</v>
      </c>
      <c r="BN1429" s="72">
        <v>0</v>
      </c>
      <c r="BO1429" s="72">
        <v>0</v>
      </c>
      <c r="BP1429" s="12">
        <v>0</v>
      </c>
      <c r="BQ1429" s="72">
        <v>0</v>
      </c>
      <c r="BR1429" s="72">
        <v>0</v>
      </c>
      <c r="BS1429" s="12">
        <v>0</v>
      </c>
      <c r="BT1429" s="72">
        <v>0</v>
      </c>
      <c r="BU1429" s="72">
        <v>0</v>
      </c>
      <c r="BV1429" s="12">
        <v>0</v>
      </c>
      <c r="BW1429" s="72">
        <v>0</v>
      </c>
      <c r="BX1429" s="72">
        <v>0</v>
      </c>
      <c r="BY1429" s="13"/>
      <c r="BZ1429" s="13"/>
    </row>
    <row r="1430" spans="1:78" ht="12.75" customHeight="1">
      <c r="A1430" s="122" t="s">
        <v>44</v>
      </c>
      <c r="B1430" s="71" t="s">
        <v>75</v>
      </c>
      <c r="C1430" s="71" t="s">
        <v>25</v>
      </c>
      <c r="D1430" s="34">
        <v>43435</v>
      </c>
      <c r="E1430" s="12">
        <v>0</v>
      </c>
      <c r="F1430" s="72">
        <v>0</v>
      </c>
      <c r="G1430" s="72">
        <v>0</v>
      </c>
      <c r="H1430" s="12">
        <v>0</v>
      </c>
      <c r="I1430" s="72">
        <v>0</v>
      </c>
      <c r="J1430" s="72">
        <v>0</v>
      </c>
      <c r="K1430" s="12">
        <v>0</v>
      </c>
      <c r="L1430" s="72">
        <v>0</v>
      </c>
      <c r="M1430" s="72">
        <v>0</v>
      </c>
      <c r="N1430" s="12">
        <v>0</v>
      </c>
      <c r="O1430" s="72">
        <v>0</v>
      </c>
      <c r="P1430" s="72">
        <v>0</v>
      </c>
      <c r="Q1430" s="12">
        <v>0</v>
      </c>
      <c r="R1430" s="72">
        <v>0</v>
      </c>
      <c r="S1430" s="72">
        <v>0</v>
      </c>
      <c r="T1430" s="12">
        <v>0</v>
      </c>
      <c r="U1430" s="72">
        <v>0</v>
      </c>
      <c r="V1430" s="72">
        <v>0</v>
      </c>
      <c r="W1430" s="12">
        <v>0</v>
      </c>
      <c r="X1430" s="72">
        <v>0</v>
      </c>
      <c r="Y1430" s="72">
        <v>0</v>
      </c>
      <c r="Z1430" s="12">
        <v>0</v>
      </c>
      <c r="AA1430" s="72">
        <v>0</v>
      </c>
      <c r="AB1430" s="72">
        <v>0</v>
      </c>
      <c r="AC1430" s="12">
        <v>0</v>
      </c>
      <c r="AD1430" s="72">
        <v>0</v>
      </c>
      <c r="AE1430" s="72">
        <v>0</v>
      </c>
      <c r="AF1430" s="12">
        <v>0</v>
      </c>
      <c r="AG1430" s="72">
        <v>0</v>
      </c>
      <c r="AH1430" s="72">
        <v>0</v>
      </c>
      <c r="AI1430" s="12">
        <v>0</v>
      </c>
      <c r="AJ1430" s="72">
        <v>0</v>
      </c>
      <c r="AK1430" s="72">
        <v>0</v>
      </c>
      <c r="AL1430" s="12">
        <v>0</v>
      </c>
      <c r="AM1430" s="72">
        <v>0</v>
      </c>
      <c r="AN1430" s="72">
        <v>0</v>
      </c>
      <c r="AO1430" s="12">
        <v>0</v>
      </c>
      <c r="AP1430" s="72">
        <v>0</v>
      </c>
      <c r="AQ1430" s="72">
        <v>0</v>
      </c>
      <c r="AR1430" s="12">
        <v>0</v>
      </c>
      <c r="AS1430" s="72">
        <v>0</v>
      </c>
      <c r="AT1430" s="72">
        <v>0</v>
      </c>
      <c r="AU1430" s="12">
        <v>0</v>
      </c>
      <c r="AV1430" s="72">
        <v>0</v>
      </c>
      <c r="AW1430" s="72">
        <v>0</v>
      </c>
      <c r="AX1430" s="12">
        <v>0</v>
      </c>
      <c r="AY1430" s="72">
        <v>0</v>
      </c>
      <c r="AZ1430" s="72">
        <v>0</v>
      </c>
      <c r="BA1430" s="12">
        <v>0</v>
      </c>
      <c r="BB1430" s="72">
        <v>0</v>
      </c>
      <c r="BC1430" s="72">
        <v>0</v>
      </c>
      <c r="BD1430" s="12">
        <v>0</v>
      </c>
      <c r="BE1430" s="72">
        <v>0</v>
      </c>
      <c r="BF1430" s="72">
        <v>0</v>
      </c>
      <c r="BG1430" s="12">
        <v>0</v>
      </c>
      <c r="BH1430" s="72">
        <v>0</v>
      </c>
      <c r="BI1430" s="72">
        <v>0</v>
      </c>
      <c r="BJ1430" s="12">
        <v>0</v>
      </c>
      <c r="BK1430" s="72">
        <v>0</v>
      </c>
      <c r="BL1430" s="72">
        <v>0</v>
      </c>
      <c r="BM1430" s="12">
        <v>0</v>
      </c>
      <c r="BN1430" s="72">
        <v>0</v>
      </c>
      <c r="BO1430" s="72">
        <v>0</v>
      </c>
      <c r="BP1430" s="12">
        <v>0</v>
      </c>
      <c r="BQ1430" s="72">
        <v>0</v>
      </c>
      <c r="BR1430" s="72">
        <v>0</v>
      </c>
      <c r="BS1430" s="12">
        <v>0</v>
      </c>
      <c r="BT1430" s="72">
        <v>0</v>
      </c>
      <c r="BU1430" s="72">
        <v>0</v>
      </c>
      <c r="BV1430" s="12">
        <v>0</v>
      </c>
      <c r="BW1430" s="72">
        <v>0</v>
      </c>
      <c r="BX1430" s="72">
        <v>0</v>
      </c>
      <c r="BY1430" s="13"/>
      <c r="BZ1430" s="13"/>
    </row>
    <row r="1431" spans="1:78" ht="12.75" customHeight="1">
      <c r="A1431" s="122" t="s">
        <v>44</v>
      </c>
      <c r="B1431" s="71" t="s">
        <v>75</v>
      </c>
      <c r="C1431" s="71" t="s">
        <v>25</v>
      </c>
      <c r="D1431" s="34">
        <v>43525</v>
      </c>
      <c r="E1431" s="12">
        <v>0</v>
      </c>
      <c r="F1431" s="72">
        <v>0</v>
      </c>
      <c r="G1431" s="72">
        <v>0</v>
      </c>
      <c r="H1431" s="12">
        <v>0</v>
      </c>
      <c r="I1431" s="72">
        <v>0</v>
      </c>
      <c r="J1431" s="72">
        <v>0</v>
      </c>
      <c r="K1431" s="12">
        <v>0</v>
      </c>
      <c r="L1431" s="72">
        <v>0</v>
      </c>
      <c r="M1431" s="72">
        <v>0</v>
      </c>
      <c r="N1431" s="12">
        <v>0</v>
      </c>
      <c r="O1431" s="72">
        <v>0</v>
      </c>
      <c r="P1431" s="72">
        <v>0</v>
      </c>
      <c r="Q1431" s="12">
        <v>0</v>
      </c>
      <c r="R1431" s="72">
        <v>0</v>
      </c>
      <c r="S1431" s="72">
        <v>0</v>
      </c>
      <c r="T1431" s="12">
        <v>0</v>
      </c>
      <c r="U1431" s="72">
        <v>0</v>
      </c>
      <c r="V1431" s="72">
        <v>0</v>
      </c>
      <c r="W1431" s="12">
        <v>0</v>
      </c>
      <c r="X1431" s="72">
        <v>0</v>
      </c>
      <c r="Y1431" s="72">
        <v>0</v>
      </c>
      <c r="Z1431" s="12">
        <v>0</v>
      </c>
      <c r="AA1431" s="72">
        <v>0</v>
      </c>
      <c r="AB1431" s="72">
        <v>0</v>
      </c>
      <c r="AC1431" s="12">
        <v>0</v>
      </c>
      <c r="AD1431" s="72">
        <v>0</v>
      </c>
      <c r="AE1431" s="72">
        <v>0</v>
      </c>
      <c r="AF1431" s="12">
        <v>0</v>
      </c>
      <c r="AG1431" s="72">
        <v>0</v>
      </c>
      <c r="AH1431" s="72">
        <v>0</v>
      </c>
      <c r="AI1431" s="12">
        <v>0</v>
      </c>
      <c r="AJ1431" s="72">
        <v>0</v>
      </c>
      <c r="AK1431" s="72">
        <v>0</v>
      </c>
      <c r="AL1431" s="12">
        <v>0</v>
      </c>
      <c r="AM1431" s="72">
        <v>0</v>
      </c>
      <c r="AN1431" s="72">
        <v>0</v>
      </c>
      <c r="AO1431" s="12">
        <v>0</v>
      </c>
      <c r="AP1431" s="72">
        <v>0</v>
      </c>
      <c r="AQ1431" s="72">
        <v>0</v>
      </c>
      <c r="AR1431" s="12">
        <v>0</v>
      </c>
      <c r="AS1431" s="72">
        <v>0</v>
      </c>
      <c r="AT1431" s="72">
        <v>0</v>
      </c>
      <c r="AU1431" s="12">
        <v>0</v>
      </c>
      <c r="AV1431" s="72">
        <v>0</v>
      </c>
      <c r="AW1431" s="72">
        <v>0</v>
      </c>
      <c r="AX1431" s="12">
        <v>0</v>
      </c>
      <c r="AY1431" s="72">
        <v>0</v>
      </c>
      <c r="AZ1431" s="72">
        <v>0</v>
      </c>
      <c r="BA1431" s="12">
        <v>0</v>
      </c>
      <c r="BB1431" s="72">
        <v>0</v>
      </c>
      <c r="BC1431" s="72">
        <v>0</v>
      </c>
      <c r="BD1431" s="12">
        <v>0</v>
      </c>
      <c r="BE1431" s="72">
        <v>0</v>
      </c>
      <c r="BF1431" s="72">
        <v>0</v>
      </c>
      <c r="BG1431" s="12">
        <v>0</v>
      </c>
      <c r="BH1431" s="72">
        <v>0</v>
      </c>
      <c r="BI1431" s="72">
        <v>0</v>
      </c>
      <c r="BJ1431" s="12">
        <v>0</v>
      </c>
      <c r="BK1431" s="72">
        <v>0</v>
      </c>
      <c r="BL1431" s="72">
        <v>0</v>
      </c>
      <c r="BM1431" s="12">
        <v>0</v>
      </c>
      <c r="BN1431" s="72">
        <v>0</v>
      </c>
      <c r="BO1431" s="72">
        <v>0</v>
      </c>
      <c r="BP1431" s="12">
        <v>0</v>
      </c>
      <c r="BQ1431" s="72">
        <v>0</v>
      </c>
      <c r="BR1431" s="72">
        <v>0</v>
      </c>
      <c r="BS1431" s="12">
        <v>0</v>
      </c>
      <c r="BT1431" s="72">
        <v>0</v>
      </c>
      <c r="BU1431" s="72">
        <v>0</v>
      </c>
      <c r="BV1431" s="12">
        <v>0</v>
      </c>
      <c r="BW1431" s="72">
        <v>0</v>
      </c>
      <c r="BX1431" s="72">
        <v>0</v>
      </c>
      <c r="BY1431" s="13"/>
      <c r="BZ1431" s="13"/>
    </row>
    <row r="1432" spans="1:78" ht="12.75" customHeight="1">
      <c r="A1432" s="122" t="s">
        <v>44</v>
      </c>
      <c r="B1432" s="71" t="s">
        <v>75</v>
      </c>
      <c r="C1432" s="71" t="s">
        <v>25</v>
      </c>
      <c r="D1432" s="34">
        <v>43617</v>
      </c>
      <c r="E1432" s="12">
        <v>0</v>
      </c>
      <c r="F1432" s="72">
        <v>0</v>
      </c>
      <c r="G1432" s="72">
        <v>0</v>
      </c>
      <c r="H1432" s="12">
        <v>0</v>
      </c>
      <c r="I1432" s="72">
        <v>0</v>
      </c>
      <c r="J1432" s="72">
        <v>0</v>
      </c>
      <c r="K1432" s="12">
        <v>0</v>
      </c>
      <c r="L1432" s="72">
        <v>0</v>
      </c>
      <c r="M1432" s="72">
        <v>0</v>
      </c>
      <c r="N1432" s="12">
        <v>0</v>
      </c>
      <c r="O1432" s="72">
        <v>0</v>
      </c>
      <c r="P1432" s="72">
        <v>0</v>
      </c>
      <c r="Q1432" s="12">
        <v>0</v>
      </c>
      <c r="R1432" s="72">
        <v>0</v>
      </c>
      <c r="S1432" s="72">
        <v>0</v>
      </c>
      <c r="T1432" s="12">
        <v>0</v>
      </c>
      <c r="U1432" s="72">
        <v>0</v>
      </c>
      <c r="V1432" s="72">
        <v>0</v>
      </c>
      <c r="W1432" s="12">
        <v>0</v>
      </c>
      <c r="X1432" s="72">
        <v>0</v>
      </c>
      <c r="Y1432" s="72">
        <v>0</v>
      </c>
      <c r="Z1432" s="12">
        <v>0</v>
      </c>
      <c r="AA1432" s="72">
        <v>0</v>
      </c>
      <c r="AB1432" s="72">
        <v>0</v>
      </c>
      <c r="AC1432" s="12">
        <v>0</v>
      </c>
      <c r="AD1432" s="72">
        <v>0</v>
      </c>
      <c r="AE1432" s="72">
        <v>0</v>
      </c>
      <c r="AF1432" s="12">
        <v>0</v>
      </c>
      <c r="AG1432" s="72">
        <v>0</v>
      </c>
      <c r="AH1432" s="72">
        <v>0</v>
      </c>
      <c r="AI1432" s="12">
        <v>0</v>
      </c>
      <c r="AJ1432" s="72">
        <v>0</v>
      </c>
      <c r="AK1432" s="72">
        <v>0</v>
      </c>
      <c r="AL1432" s="12">
        <v>0</v>
      </c>
      <c r="AM1432" s="72">
        <v>0</v>
      </c>
      <c r="AN1432" s="72">
        <v>0</v>
      </c>
      <c r="AO1432" s="12">
        <v>0</v>
      </c>
      <c r="AP1432" s="72">
        <v>0</v>
      </c>
      <c r="AQ1432" s="72">
        <v>0</v>
      </c>
      <c r="AR1432" s="12">
        <v>0</v>
      </c>
      <c r="AS1432" s="72">
        <v>0</v>
      </c>
      <c r="AT1432" s="72">
        <v>0</v>
      </c>
      <c r="AU1432" s="12">
        <v>0</v>
      </c>
      <c r="AV1432" s="72">
        <v>0</v>
      </c>
      <c r="AW1432" s="72">
        <v>0</v>
      </c>
      <c r="AX1432" s="12">
        <v>0</v>
      </c>
      <c r="AY1432" s="72">
        <v>0</v>
      </c>
      <c r="AZ1432" s="72">
        <v>0</v>
      </c>
      <c r="BA1432" s="12">
        <v>0</v>
      </c>
      <c r="BB1432" s="72">
        <v>0</v>
      </c>
      <c r="BC1432" s="72">
        <v>0</v>
      </c>
      <c r="BD1432" s="12">
        <v>0</v>
      </c>
      <c r="BE1432" s="72">
        <v>0</v>
      </c>
      <c r="BF1432" s="72">
        <v>0</v>
      </c>
      <c r="BG1432" s="12">
        <v>0</v>
      </c>
      <c r="BH1432" s="72">
        <v>0</v>
      </c>
      <c r="BI1432" s="72">
        <v>0</v>
      </c>
      <c r="BJ1432" s="12">
        <v>0</v>
      </c>
      <c r="BK1432" s="72">
        <v>0</v>
      </c>
      <c r="BL1432" s="72">
        <v>0</v>
      </c>
      <c r="BM1432" s="12">
        <v>0</v>
      </c>
      <c r="BN1432" s="72">
        <v>0</v>
      </c>
      <c r="BO1432" s="72">
        <v>0</v>
      </c>
      <c r="BP1432" s="12">
        <v>0</v>
      </c>
      <c r="BQ1432" s="72">
        <v>0</v>
      </c>
      <c r="BR1432" s="72">
        <v>0</v>
      </c>
      <c r="BS1432" s="12">
        <v>0</v>
      </c>
      <c r="BT1432" s="72">
        <v>0</v>
      </c>
      <c r="BU1432" s="72">
        <v>0</v>
      </c>
      <c r="BV1432" s="12">
        <v>0</v>
      </c>
      <c r="BW1432" s="72">
        <v>0</v>
      </c>
      <c r="BX1432" s="72">
        <v>0</v>
      </c>
      <c r="BY1432" s="13"/>
      <c r="BZ1432" s="13"/>
    </row>
    <row r="1433" spans="1:78" ht="12.75" customHeight="1">
      <c r="A1433" s="122" t="s">
        <v>44</v>
      </c>
      <c r="B1433" s="71" t="s">
        <v>75</v>
      </c>
      <c r="C1433" s="71" t="s">
        <v>25</v>
      </c>
      <c r="D1433" s="34">
        <v>44075</v>
      </c>
      <c r="E1433" s="12">
        <v>0</v>
      </c>
      <c r="F1433" s="72">
        <v>0</v>
      </c>
      <c r="G1433" s="72">
        <v>0</v>
      </c>
      <c r="H1433" s="12">
        <v>0</v>
      </c>
      <c r="I1433" s="72">
        <v>0</v>
      </c>
      <c r="J1433" s="72">
        <v>0</v>
      </c>
      <c r="K1433" s="12">
        <v>0</v>
      </c>
      <c r="L1433" s="72">
        <v>0</v>
      </c>
      <c r="M1433" s="72">
        <v>0</v>
      </c>
      <c r="N1433" s="12">
        <v>0</v>
      </c>
      <c r="O1433" s="72">
        <v>0</v>
      </c>
      <c r="P1433" s="72">
        <v>0</v>
      </c>
      <c r="Q1433" s="12">
        <v>0</v>
      </c>
      <c r="R1433" s="72">
        <v>0</v>
      </c>
      <c r="S1433" s="72">
        <v>0</v>
      </c>
      <c r="T1433" s="12">
        <v>0</v>
      </c>
      <c r="U1433" s="72">
        <v>0</v>
      </c>
      <c r="V1433" s="72">
        <v>0</v>
      </c>
      <c r="W1433" s="12">
        <v>0</v>
      </c>
      <c r="X1433" s="72">
        <v>0</v>
      </c>
      <c r="Y1433" s="72">
        <v>0</v>
      </c>
      <c r="Z1433" s="12">
        <v>0</v>
      </c>
      <c r="AA1433" s="72">
        <v>0</v>
      </c>
      <c r="AB1433" s="72">
        <v>0</v>
      </c>
      <c r="AC1433" s="12">
        <v>0</v>
      </c>
      <c r="AD1433" s="72">
        <v>0</v>
      </c>
      <c r="AE1433" s="72">
        <v>0</v>
      </c>
      <c r="AF1433" s="12">
        <v>0</v>
      </c>
      <c r="AG1433" s="72">
        <v>0</v>
      </c>
      <c r="AH1433" s="72">
        <v>0</v>
      </c>
      <c r="AI1433" s="12">
        <v>0</v>
      </c>
      <c r="AJ1433" s="72">
        <v>0</v>
      </c>
      <c r="AK1433" s="72">
        <v>0</v>
      </c>
      <c r="AL1433" s="12">
        <v>0</v>
      </c>
      <c r="AM1433" s="72">
        <v>0</v>
      </c>
      <c r="AN1433" s="72">
        <v>0</v>
      </c>
      <c r="AO1433" s="12">
        <v>0</v>
      </c>
      <c r="AP1433" s="72">
        <v>0</v>
      </c>
      <c r="AQ1433" s="72">
        <v>0</v>
      </c>
      <c r="AR1433" s="12">
        <v>0</v>
      </c>
      <c r="AS1433" s="72">
        <v>0</v>
      </c>
      <c r="AT1433" s="72">
        <v>0</v>
      </c>
      <c r="AU1433" s="12">
        <v>0</v>
      </c>
      <c r="AV1433" s="72">
        <v>0</v>
      </c>
      <c r="AW1433" s="72">
        <v>0</v>
      </c>
      <c r="AX1433" s="12">
        <v>0</v>
      </c>
      <c r="AY1433" s="72">
        <v>0</v>
      </c>
      <c r="AZ1433" s="72">
        <v>0</v>
      </c>
      <c r="BA1433" s="12">
        <v>0</v>
      </c>
      <c r="BB1433" s="72">
        <v>0</v>
      </c>
      <c r="BC1433" s="72">
        <v>0</v>
      </c>
      <c r="BD1433" s="12">
        <v>0</v>
      </c>
      <c r="BE1433" s="72">
        <v>0</v>
      </c>
      <c r="BF1433" s="72">
        <v>0</v>
      </c>
      <c r="BG1433" s="12">
        <v>0</v>
      </c>
      <c r="BH1433" s="72">
        <v>0</v>
      </c>
      <c r="BI1433" s="72">
        <v>0</v>
      </c>
      <c r="BJ1433" s="12">
        <v>0</v>
      </c>
      <c r="BK1433" s="72">
        <v>0</v>
      </c>
      <c r="BL1433" s="72">
        <v>0</v>
      </c>
      <c r="BM1433" s="12">
        <v>0</v>
      </c>
      <c r="BN1433" s="72">
        <v>0</v>
      </c>
      <c r="BO1433" s="72">
        <v>0</v>
      </c>
      <c r="BP1433" s="12">
        <v>0</v>
      </c>
      <c r="BQ1433" s="72">
        <v>0</v>
      </c>
      <c r="BR1433" s="72">
        <v>0</v>
      </c>
      <c r="BS1433" s="12">
        <v>0</v>
      </c>
      <c r="BT1433" s="72">
        <v>0</v>
      </c>
      <c r="BU1433" s="72">
        <v>0</v>
      </c>
      <c r="BV1433" s="12">
        <v>0</v>
      </c>
      <c r="BW1433" s="72">
        <v>0</v>
      </c>
      <c r="BX1433" s="72">
        <v>0</v>
      </c>
      <c r="BY1433" s="13"/>
      <c r="BZ1433" s="13"/>
    </row>
    <row r="1434" spans="1:78" ht="12.75" customHeight="1">
      <c r="A1434" s="122" t="s">
        <v>44</v>
      </c>
      <c r="B1434" s="71" t="s">
        <v>75</v>
      </c>
      <c r="C1434" s="71" t="s">
        <v>25</v>
      </c>
      <c r="D1434" s="34">
        <v>44166</v>
      </c>
      <c r="E1434" s="12">
        <v>0</v>
      </c>
      <c r="F1434" s="72">
        <v>0</v>
      </c>
      <c r="G1434" s="72">
        <v>0</v>
      </c>
      <c r="H1434" s="12">
        <v>0</v>
      </c>
      <c r="I1434" s="72">
        <v>0</v>
      </c>
      <c r="J1434" s="72">
        <v>0</v>
      </c>
      <c r="K1434" s="12">
        <v>0</v>
      </c>
      <c r="L1434" s="72">
        <v>0</v>
      </c>
      <c r="M1434" s="72">
        <v>0</v>
      </c>
      <c r="N1434" s="12">
        <v>0</v>
      </c>
      <c r="O1434" s="72">
        <v>0</v>
      </c>
      <c r="P1434" s="72">
        <v>0</v>
      </c>
      <c r="Q1434" s="12">
        <v>0</v>
      </c>
      <c r="R1434" s="72">
        <v>0</v>
      </c>
      <c r="S1434" s="72">
        <v>0</v>
      </c>
      <c r="T1434" s="12">
        <v>0</v>
      </c>
      <c r="U1434" s="72">
        <v>0</v>
      </c>
      <c r="V1434" s="72">
        <v>0</v>
      </c>
      <c r="W1434" s="12">
        <v>0</v>
      </c>
      <c r="X1434" s="72">
        <v>0</v>
      </c>
      <c r="Y1434" s="72">
        <v>0</v>
      </c>
      <c r="Z1434" s="12">
        <v>0</v>
      </c>
      <c r="AA1434" s="72">
        <v>0</v>
      </c>
      <c r="AB1434" s="72">
        <v>0</v>
      </c>
      <c r="AC1434" s="12">
        <v>0</v>
      </c>
      <c r="AD1434" s="72">
        <v>0</v>
      </c>
      <c r="AE1434" s="72">
        <v>0</v>
      </c>
      <c r="AF1434" s="12">
        <v>0</v>
      </c>
      <c r="AG1434" s="72">
        <v>0</v>
      </c>
      <c r="AH1434" s="72">
        <v>0</v>
      </c>
      <c r="AI1434" s="12">
        <v>0</v>
      </c>
      <c r="AJ1434" s="72">
        <v>0</v>
      </c>
      <c r="AK1434" s="72">
        <v>0</v>
      </c>
      <c r="AL1434" s="12">
        <v>0</v>
      </c>
      <c r="AM1434" s="72">
        <v>0</v>
      </c>
      <c r="AN1434" s="72">
        <v>0</v>
      </c>
      <c r="AO1434" s="12">
        <v>0</v>
      </c>
      <c r="AP1434" s="72">
        <v>0</v>
      </c>
      <c r="AQ1434" s="72">
        <v>0</v>
      </c>
      <c r="AR1434" s="12">
        <v>0</v>
      </c>
      <c r="AS1434" s="72">
        <v>0</v>
      </c>
      <c r="AT1434" s="72">
        <v>0</v>
      </c>
      <c r="AU1434" s="12">
        <v>0</v>
      </c>
      <c r="AV1434" s="72">
        <v>0</v>
      </c>
      <c r="AW1434" s="72">
        <v>0</v>
      </c>
      <c r="AX1434" s="12">
        <v>0</v>
      </c>
      <c r="AY1434" s="72">
        <v>0</v>
      </c>
      <c r="AZ1434" s="72">
        <v>0</v>
      </c>
      <c r="BA1434" s="12">
        <v>0</v>
      </c>
      <c r="BB1434" s="72">
        <v>0</v>
      </c>
      <c r="BC1434" s="72">
        <v>0</v>
      </c>
      <c r="BD1434" s="12">
        <v>0</v>
      </c>
      <c r="BE1434" s="72">
        <v>0</v>
      </c>
      <c r="BF1434" s="72">
        <v>0</v>
      </c>
      <c r="BG1434" s="12">
        <v>0</v>
      </c>
      <c r="BH1434" s="72">
        <v>0</v>
      </c>
      <c r="BI1434" s="72">
        <v>0</v>
      </c>
      <c r="BJ1434" s="12">
        <v>0</v>
      </c>
      <c r="BK1434" s="72">
        <v>0</v>
      </c>
      <c r="BL1434" s="72">
        <v>0</v>
      </c>
      <c r="BM1434" s="12">
        <v>0</v>
      </c>
      <c r="BN1434" s="72">
        <v>0</v>
      </c>
      <c r="BO1434" s="72">
        <v>0</v>
      </c>
      <c r="BP1434" s="12">
        <v>0</v>
      </c>
      <c r="BQ1434" s="72">
        <v>0</v>
      </c>
      <c r="BR1434" s="72">
        <v>0</v>
      </c>
      <c r="BS1434" s="12">
        <v>0</v>
      </c>
      <c r="BT1434" s="72">
        <v>0</v>
      </c>
      <c r="BU1434" s="72">
        <v>0</v>
      </c>
      <c r="BV1434" s="12">
        <v>0</v>
      </c>
      <c r="BW1434" s="72">
        <v>0</v>
      </c>
      <c r="BX1434" s="72">
        <v>0</v>
      </c>
      <c r="BY1434" s="13"/>
      <c r="BZ1434" s="13"/>
    </row>
    <row r="1435" spans="1:78" ht="12.75" customHeight="1">
      <c r="A1435" s="122" t="s">
        <v>44</v>
      </c>
      <c r="B1435" s="71" t="s">
        <v>75</v>
      </c>
      <c r="C1435" s="71" t="s">
        <v>25</v>
      </c>
      <c r="D1435" s="34">
        <v>44256</v>
      </c>
      <c r="E1435" s="12">
        <v>0</v>
      </c>
      <c r="F1435" s="72">
        <v>0</v>
      </c>
      <c r="G1435" s="72">
        <v>0</v>
      </c>
      <c r="H1435" s="12">
        <v>0</v>
      </c>
      <c r="I1435" s="72">
        <v>0</v>
      </c>
      <c r="J1435" s="72">
        <v>0</v>
      </c>
      <c r="K1435" s="12">
        <v>0</v>
      </c>
      <c r="L1435" s="72">
        <v>0</v>
      </c>
      <c r="M1435" s="72">
        <v>0</v>
      </c>
      <c r="N1435" s="12">
        <v>0</v>
      </c>
      <c r="O1435" s="72">
        <v>0</v>
      </c>
      <c r="P1435" s="72">
        <v>0</v>
      </c>
      <c r="Q1435" s="12">
        <v>0</v>
      </c>
      <c r="R1435" s="72">
        <v>0</v>
      </c>
      <c r="S1435" s="72">
        <v>0</v>
      </c>
      <c r="T1435" s="12">
        <v>0</v>
      </c>
      <c r="U1435" s="72">
        <v>0</v>
      </c>
      <c r="V1435" s="72">
        <v>0</v>
      </c>
      <c r="W1435" s="12">
        <v>0</v>
      </c>
      <c r="X1435" s="72">
        <v>0</v>
      </c>
      <c r="Y1435" s="72">
        <v>0</v>
      </c>
      <c r="Z1435" s="12">
        <v>0</v>
      </c>
      <c r="AA1435" s="72">
        <v>0</v>
      </c>
      <c r="AB1435" s="72">
        <v>0</v>
      </c>
      <c r="AC1435" s="12">
        <v>0</v>
      </c>
      <c r="AD1435" s="72">
        <v>0</v>
      </c>
      <c r="AE1435" s="72">
        <v>0</v>
      </c>
      <c r="AF1435" s="12">
        <v>0</v>
      </c>
      <c r="AG1435" s="72">
        <v>0</v>
      </c>
      <c r="AH1435" s="72">
        <v>0</v>
      </c>
      <c r="AI1435" s="12">
        <v>0</v>
      </c>
      <c r="AJ1435" s="72">
        <v>0</v>
      </c>
      <c r="AK1435" s="72">
        <v>0</v>
      </c>
      <c r="AL1435" s="12">
        <v>0</v>
      </c>
      <c r="AM1435" s="72">
        <v>0</v>
      </c>
      <c r="AN1435" s="72">
        <v>0</v>
      </c>
      <c r="AO1435" s="12">
        <v>0</v>
      </c>
      <c r="AP1435" s="72">
        <v>0</v>
      </c>
      <c r="AQ1435" s="72">
        <v>0</v>
      </c>
      <c r="AR1435" s="12">
        <v>0</v>
      </c>
      <c r="AS1435" s="72">
        <v>0</v>
      </c>
      <c r="AT1435" s="72">
        <v>0</v>
      </c>
      <c r="AU1435" s="12">
        <v>0</v>
      </c>
      <c r="AV1435" s="72">
        <v>0</v>
      </c>
      <c r="AW1435" s="72">
        <v>0</v>
      </c>
      <c r="AX1435" s="12">
        <v>0</v>
      </c>
      <c r="AY1435" s="72">
        <v>0</v>
      </c>
      <c r="AZ1435" s="72">
        <v>0</v>
      </c>
      <c r="BA1435" s="12">
        <v>0</v>
      </c>
      <c r="BB1435" s="72">
        <v>0</v>
      </c>
      <c r="BC1435" s="72">
        <v>0</v>
      </c>
      <c r="BD1435" s="12">
        <v>0</v>
      </c>
      <c r="BE1435" s="72">
        <v>0</v>
      </c>
      <c r="BF1435" s="72">
        <v>0</v>
      </c>
      <c r="BG1435" s="12">
        <v>0</v>
      </c>
      <c r="BH1435" s="72">
        <v>0</v>
      </c>
      <c r="BI1435" s="72">
        <v>0</v>
      </c>
      <c r="BJ1435" s="12">
        <v>0</v>
      </c>
      <c r="BK1435" s="72">
        <v>0</v>
      </c>
      <c r="BL1435" s="72">
        <v>0</v>
      </c>
      <c r="BM1435" s="12">
        <v>0</v>
      </c>
      <c r="BN1435" s="72">
        <v>0</v>
      </c>
      <c r="BO1435" s="72">
        <v>0</v>
      </c>
      <c r="BP1435" s="12">
        <v>0</v>
      </c>
      <c r="BQ1435" s="72">
        <v>0</v>
      </c>
      <c r="BR1435" s="72">
        <v>0</v>
      </c>
      <c r="BS1435" s="12">
        <v>0</v>
      </c>
      <c r="BT1435" s="72">
        <v>0</v>
      </c>
      <c r="BU1435" s="72">
        <v>0</v>
      </c>
      <c r="BV1435" s="12">
        <v>0</v>
      </c>
      <c r="BW1435" s="72">
        <v>0</v>
      </c>
      <c r="BX1435" s="72">
        <v>0</v>
      </c>
      <c r="BY1435" s="13"/>
      <c r="BZ1435" s="13"/>
    </row>
    <row r="1436" spans="1:78" ht="12.75" customHeight="1">
      <c r="A1436" s="122" t="s">
        <v>44</v>
      </c>
      <c r="B1436" s="71" t="s">
        <v>75</v>
      </c>
      <c r="C1436" s="71" t="s">
        <v>25</v>
      </c>
      <c r="D1436" s="34">
        <v>44348</v>
      </c>
      <c r="E1436" s="12">
        <v>0</v>
      </c>
      <c r="F1436" s="72">
        <v>0</v>
      </c>
      <c r="G1436" s="72">
        <v>0</v>
      </c>
      <c r="H1436" s="12">
        <v>0</v>
      </c>
      <c r="I1436" s="72">
        <v>0</v>
      </c>
      <c r="J1436" s="72">
        <v>0</v>
      </c>
      <c r="K1436" s="12">
        <v>0</v>
      </c>
      <c r="L1436" s="72">
        <v>0</v>
      </c>
      <c r="M1436" s="72">
        <v>0</v>
      </c>
      <c r="N1436" s="12">
        <v>0</v>
      </c>
      <c r="O1436" s="72">
        <v>0</v>
      </c>
      <c r="P1436" s="72">
        <v>0</v>
      </c>
      <c r="Q1436" s="12">
        <v>0</v>
      </c>
      <c r="R1436" s="72">
        <v>0</v>
      </c>
      <c r="S1436" s="72">
        <v>0</v>
      </c>
      <c r="T1436" s="12">
        <v>0</v>
      </c>
      <c r="U1436" s="72">
        <v>0</v>
      </c>
      <c r="V1436" s="72">
        <v>0</v>
      </c>
      <c r="W1436" s="12">
        <v>0</v>
      </c>
      <c r="X1436" s="72">
        <v>0</v>
      </c>
      <c r="Y1436" s="72">
        <v>0</v>
      </c>
      <c r="Z1436" s="12">
        <v>0</v>
      </c>
      <c r="AA1436" s="72">
        <v>0</v>
      </c>
      <c r="AB1436" s="72">
        <v>0</v>
      </c>
      <c r="AC1436" s="12">
        <v>0</v>
      </c>
      <c r="AD1436" s="72">
        <v>0</v>
      </c>
      <c r="AE1436" s="72">
        <v>0</v>
      </c>
      <c r="AF1436" s="12">
        <v>0</v>
      </c>
      <c r="AG1436" s="72">
        <v>0</v>
      </c>
      <c r="AH1436" s="72">
        <v>0</v>
      </c>
      <c r="AI1436" s="12">
        <v>0</v>
      </c>
      <c r="AJ1436" s="72">
        <v>0</v>
      </c>
      <c r="AK1436" s="72">
        <v>0</v>
      </c>
      <c r="AL1436" s="12">
        <v>0</v>
      </c>
      <c r="AM1436" s="72">
        <v>0</v>
      </c>
      <c r="AN1436" s="72">
        <v>0</v>
      </c>
      <c r="AO1436" s="12">
        <v>0</v>
      </c>
      <c r="AP1436" s="72">
        <v>0</v>
      </c>
      <c r="AQ1436" s="72">
        <v>0</v>
      </c>
      <c r="AR1436" s="12">
        <v>0</v>
      </c>
      <c r="AS1436" s="72">
        <v>0</v>
      </c>
      <c r="AT1436" s="72">
        <v>0</v>
      </c>
      <c r="AU1436" s="12">
        <v>0</v>
      </c>
      <c r="AV1436" s="72">
        <v>0</v>
      </c>
      <c r="AW1436" s="72">
        <v>0</v>
      </c>
      <c r="AX1436" s="12">
        <v>0</v>
      </c>
      <c r="AY1436" s="72">
        <v>0</v>
      </c>
      <c r="AZ1436" s="72">
        <v>0</v>
      </c>
      <c r="BA1436" s="12">
        <v>0</v>
      </c>
      <c r="BB1436" s="72">
        <v>0</v>
      </c>
      <c r="BC1436" s="72">
        <v>0</v>
      </c>
      <c r="BD1436" s="12">
        <v>0</v>
      </c>
      <c r="BE1436" s="72">
        <v>0</v>
      </c>
      <c r="BF1436" s="72">
        <v>0</v>
      </c>
      <c r="BG1436" s="12">
        <v>0</v>
      </c>
      <c r="BH1436" s="72">
        <v>0</v>
      </c>
      <c r="BI1436" s="72">
        <v>0</v>
      </c>
      <c r="BJ1436" s="12">
        <v>0</v>
      </c>
      <c r="BK1436" s="72">
        <v>0</v>
      </c>
      <c r="BL1436" s="72">
        <v>0</v>
      </c>
      <c r="BM1436" s="12">
        <v>0</v>
      </c>
      <c r="BN1436" s="72">
        <v>0</v>
      </c>
      <c r="BO1436" s="72">
        <v>0</v>
      </c>
      <c r="BP1436" s="12">
        <v>0</v>
      </c>
      <c r="BQ1436" s="72">
        <v>0</v>
      </c>
      <c r="BR1436" s="72">
        <v>0</v>
      </c>
      <c r="BS1436" s="12">
        <v>0</v>
      </c>
      <c r="BT1436" s="72">
        <v>0</v>
      </c>
      <c r="BU1436" s="72">
        <v>0</v>
      </c>
      <c r="BV1436" s="12">
        <v>0</v>
      </c>
      <c r="BW1436" s="72">
        <v>0</v>
      </c>
      <c r="BX1436" s="72">
        <v>0</v>
      </c>
      <c r="BY1436" s="13"/>
      <c r="BZ1436" s="13"/>
    </row>
    <row r="1437" spans="1:78" ht="12.75" customHeight="1">
      <c r="A1437" s="122" t="s">
        <v>44</v>
      </c>
      <c r="B1437" s="71" t="s">
        <v>75</v>
      </c>
      <c r="C1437" s="71" t="s">
        <v>25</v>
      </c>
      <c r="D1437" s="34">
        <v>44805</v>
      </c>
      <c r="E1437" s="12">
        <v>0</v>
      </c>
      <c r="F1437" s="72">
        <v>0</v>
      </c>
      <c r="G1437" s="72">
        <v>0</v>
      </c>
      <c r="H1437" s="12">
        <v>0</v>
      </c>
      <c r="I1437" s="72">
        <v>0</v>
      </c>
      <c r="J1437" s="72">
        <v>0</v>
      </c>
      <c r="K1437" s="12">
        <v>0</v>
      </c>
      <c r="L1437" s="72">
        <v>0</v>
      </c>
      <c r="M1437" s="72">
        <v>0</v>
      </c>
      <c r="N1437" s="12">
        <v>0</v>
      </c>
      <c r="O1437" s="72">
        <v>0</v>
      </c>
      <c r="P1437" s="72">
        <v>0</v>
      </c>
      <c r="Q1437" s="12">
        <v>0</v>
      </c>
      <c r="R1437" s="72">
        <v>0</v>
      </c>
      <c r="S1437" s="72">
        <v>0</v>
      </c>
      <c r="T1437" s="12">
        <v>0</v>
      </c>
      <c r="U1437" s="72">
        <v>0</v>
      </c>
      <c r="V1437" s="72">
        <v>0</v>
      </c>
      <c r="W1437" s="12">
        <v>0</v>
      </c>
      <c r="X1437" s="72">
        <v>0</v>
      </c>
      <c r="Y1437" s="72">
        <v>0</v>
      </c>
      <c r="Z1437" s="12">
        <v>0</v>
      </c>
      <c r="AA1437" s="72">
        <v>0</v>
      </c>
      <c r="AB1437" s="72">
        <v>0</v>
      </c>
      <c r="AC1437" s="12">
        <v>0</v>
      </c>
      <c r="AD1437" s="72">
        <v>0</v>
      </c>
      <c r="AE1437" s="72">
        <v>0</v>
      </c>
      <c r="AF1437" s="12">
        <v>0</v>
      </c>
      <c r="AG1437" s="72">
        <v>0</v>
      </c>
      <c r="AH1437" s="72">
        <v>0</v>
      </c>
      <c r="AI1437" s="12">
        <v>0</v>
      </c>
      <c r="AJ1437" s="72">
        <v>0</v>
      </c>
      <c r="AK1437" s="72">
        <v>0</v>
      </c>
      <c r="AL1437" s="12">
        <v>0</v>
      </c>
      <c r="AM1437" s="72">
        <v>0</v>
      </c>
      <c r="AN1437" s="72">
        <v>0</v>
      </c>
      <c r="AO1437" s="12">
        <v>0</v>
      </c>
      <c r="AP1437" s="72">
        <v>0</v>
      </c>
      <c r="AQ1437" s="72">
        <v>0</v>
      </c>
      <c r="AR1437" s="12">
        <v>0</v>
      </c>
      <c r="AS1437" s="72">
        <v>0</v>
      </c>
      <c r="AT1437" s="72">
        <v>0</v>
      </c>
      <c r="AU1437" s="12">
        <v>0</v>
      </c>
      <c r="AV1437" s="72">
        <v>0</v>
      </c>
      <c r="AW1437" s="72">
        <v>0</v>
      </c>
      <c r="AX1437" s="12">
        <v>0</v>
      </c>
      <c r="AY1437" s="72">
        <v>0</v>
      </c>
      <c r="AZ1437" s="72">
        <v>0</v>
      </c>
      <c r="BA1437" s="12">
        <v>0</v>
      </c>
      <c r="BB1437" s="72">
        <v>0</v>
      </c>
      <c r="BC1437" s="72">
        <v>0</v>
      </c>
      <c r="BD1437" s="12">
        <v>0</v>
      </c>
      <c r="BE1437" s="72">
        <v>0</v>
      </c>
      <c r="BF1437" s="72">
        <v>0</v>
      </c>
      <c r="BG1437" s="12">
        <v>0</v>
      </c>
      <c r="BH1437" s="72">
        <v>0</v>
      </c>
      <c r="BI1437" s="72">
        <v>0</v>
      </c>
      <c r="BJ1437" s="12">
        <v>0</v>
      </c>
      <c r="BK1437" s="72">
        <v>0</v>
      </c>
      <c r="BL1437" s="72">
        <v>0</v>
      </c>
      <c r="BM1437" s="12">
        <v>0</v>
      </c>
      <c r="BN1437" s="72">
        <v>0</v>
      </c>
      <c r="BO1437" s="72">
        <v>0</v>
      </c>
      <c r="BP1437" s="12">
        <v>0</v>
      </c>
      <c r="BQ1437" s="72">
        <v>0</v>
      </c>
      <c r="BR1437" s="72">
        <v>0</v>
      </c>
      <c r="BS1437" s="12">
        <v>0</v>
      </c>
      <c r="BT1437" s="72">
        <v>0</v>
      </c>
      <c r="BU1437" s="72">
        <v>0</v>
      </c>
      <c r="BV1437" s="12">
        <v>0</v>
      </c>
      <c r="BW1437" s="72">
        <v>0</v>
      </c>
      <c r="BX1437" s="72">
        <v>0</v>
      </c>
      <c r="BY1437" s="13"/>
      <c r="BZ1437" s="13"/>
    </row>
    <row r="1438" spans="1:78" ht="12.75" customHeight="1">
      <c r="A1438" s="122" t="s">
        <v>44</v>
      </c>
      <c r="B1438" s="71" t="s">
        <v>75</v>
      </c>
      <c r="C1438" s="71" t="s">
        <v>25</v>
      </c>
      <c r="D1438" s="34">
        <v>44896</v>
      </c>
      <c r="E1438" s="12">
        <v>0</v>
      </c>
      <c r="F1438" s="72">
        <v>0</v>
      </c>
      <c r="G1438" s="72">
        <v>0</v>
      </c>
      <c r="H1438" s="12">
        <v>0</v>
      </c>
      <c r="I1438" s="72">
        <v>0</v>
      </c>
      <c r="J1438" s="72">
        <v>0</v>
      </c>
      <c r="K1438" s="12">
        <v>0</v>
      </c>
      <c r="L1438" s="72">
        <v>0</v>
      </c>
      <c r="M1438" s="72">
        <v>0</v>
      </c>
      <c r="N1438" s="12">
        <v>0</v>
      </c>
      <c r="O1438" s="72">
        <v>0</v>
      </c>
      <c r="P1438" s="72">
        <v>0</v>
      </c>
      <c r="Q1438" s="12">
        <v>0</v>
      </c>
      <c r="R1438" s="72">
        <v>0</v>
      </c>
      <c r="S1438" s="72">
        <v>0</v>
      </c>
      <c r="T1438" s="12">
        <v>0</v>
      </c>
      <c r="U1438" s="72">
        <v>0</v>
      </c>
      <c r="V1438" s="72">
        <v>0</v>
      </c>
      <c r="W1438" s="12">
        <v>0</v>
      </c>
      <c r="X1438" s="72">
        <v>0</v>
      </c>
      <c r="Y1438" s="72">
        <v>0</v>
      </c>
      <c r="Z1438" s="12">
        <v>0</v>
      </c>
      <c r="AA1438" s="72">
        <v>0</v>
      </c>
      <c r="AB1438" s="72">
        <v>0</v>
      </c>
      <c r="AC1438" s="12">
        <v>0</v>
      </c>
      <c r="AD1438" s="72">
        <v>0</v>
      </c>
      <c r="AE1438" s="72">
        <v>0</v>
      </c>
      <c r="AF1438" s="12">
        <v>0</v>
      </c>
      <c r="AG1438" s="72">
        <v>0</v>
      </c>
      <c r="AH1438" s="72">
        <v>0</v>
      </c>
      <c r="AI1438" s="12">
        <v>0</v>
      </c>
      <c r="AJ1438" s="72">
        <v>0</v>
      </c>
      <c r="AK1438" s="72">
        <v>0</v>
      </c>
      <c r="AL1438" s="12">
        <v>0</v>
      </c>
      <c r="AM1438" s="72">
        <v>0</v>
      </c>
      <c r="AN1438" s="72">
        <v>0</v>
      </c>
      <c r="AO1438" s="12">
        <v>0</v>
      </c>
      <c r="AP1438" s="72">
        <v>0</v>
      </c>
      <c r="AQ1438" s="72">
        <v>0</v>
      </c>
      <c r="AR1438" s="12">
        <v>0</v>
      </c>
      <c r="AS1438" s="72">
        <v>0</v>
      </c>
      <c r="AT1438" s="72">
        <v>0</v>
      </c>
      <c r="AU1438" s="12">
        <v>0</v>
      </c>
      <c r="AV1438" s="72">
        <v>0</v>
      </c>
      <c r="AW1438" s="72">
        <v>0</v>
      </c>
      <c r="AX1438" s="12">
        <v>0</v>
      </c>
      <c r="AY1438" s="72">
        <v>0</v>
      </c>
      <c r="AZ1438" s="72">
        <v>0</v>
      </c>
      <c r="BA1438" s="12">
        <v>0</v>
      </c>
      <c r="BB1438" s="72">
        <v>0</v>
      </c>
      <c r="BC1438" s="72">
        <v>0</v>
      </c>
      <c r="BD1438" s="12">
        <v>0</v>
      </c>
      <c r="BE1438" s="72">
        <v>0</v>
      </c>
      <c r="BF1438" s="72">
        <v>0</v>
      </c>
      <c r="BG1438" s="12">
        <v>0</v>
      </c>
      <c r="BH1438" s="72">
        <v>0</v>
      </c>
      <c r="BI1438" s="72">
        <v>0</v>
      </c>
      <c r="BJ1438" s="12">
        <v>0</v>
      </c>
      <c r="BK1438" s="72">
        <v>0</v>
      </c>
      <c r="BL1438" s="72">
        <v>0</v>
      </c>
      <c r="BM1438" s="12">
        <v>0</v>
      </c>
      <c r="BN1438" s="72">
        <v>0</v>
      </c>
      <c r="BO1438" s="72">
        <v>0</v>
      </c>
      <c r="BP1438" s="12">
        <v>0</v>
      </c>
      <c r="BQ1438" s="72">
        <v>0</v>
      </c>
      <c r="BR1438" s="72">
        <v>0</v>
      </c>
      <c r="BS1438" s="12">
        <v>0</v>
      </c>
      <c r="BT1438" s="72">
        <v>0</v>
      </c>
      <c r="BU1438" s="72">
        <v>0</v>
      </c>
      <c r="BV1438" s="12">
        <v>0</v>
      </c>
      <c r="BW1438" s="72">
        <v>0</v>
      </c>
      <c r="BX1438" s="72">
        <v>0</v>
      </c>
      <c r="BY1438" s="13"/>
      <c r="BZ1438" s="13"/>
    </row>
    <row r="1439" spans="1:78" ht="12.75" customHeight="1">
      <c r="A1439" s="122" t="s">
        <v>44</v>
      </c>
      <c r="B1439" s="71" t="s">
        <v>75</v>
      </c>
      <c r="C1439" s="71" t="s">
        <v>25</v>
      </c>
      <c r="D1439" s="34">
        <v>44986</v>
      </c>
      <c r="E1439" s="12">
        <v>0</v>
      </c>
      <c r="F1439" s="72">
        <v>0</v>
      </c>
      <c r="G1439" s="72">
        <v>0</v>
      </c>
      <c r="H1439" s="12">
        <v>0</v>
      </c>
      <c r="I1439" s="72">
        <v>0</v>
      </c>
      <c r="J1439" s="72">
        <v>0</v>
      </c>
      <c r="K1439" s="12">
        <v>0</v>
      </c>
      <c r="L1439" s="72">
        <v>0</v>
      </c>
      <c r="M1439" s="72">
        <v>0</v>
      </c>
      <c r="N1439" s="12">
        <v>0</v>
      </c>
      <c r="O1439" s="72">
        <v>0</v>
      </c>
      <c r="P1439" s="72">
        <v>0</v>
      </c>
      <c r="Q1439" s="12">
        <v>0</v>
      </c>
      <c r="R1439" s="72">
        <v>0</v>
      </c>
      <c r="S1439" s="72">
        <v>0</v>
      </c>
      <c r="T1439" s="12">
        <v>0</v>
      </c>
      <c r="U1439" s="72">
        <v>0</v>
      </c>
      <c r="V1439" s="72">
        <v>0</v>
      </c>
      <c r="W1439" s="12">
        <v>0</v>
      </c>
      <c r="X1439" s="72">
        <v>0</v>
      </c>
      <c r="Y1439" s="72">
        <v>0</v>
      </c>
      <c r="Z1439" s="12">
        <v>0</v>
      </c>
      <c r="AA1439" s="72">
        <v>0</v>
      </c>
      <c r="AB1439" s="72">
        <v>0</v>
      </c>
      <c r="AC1439" s="12">
        <v>0</v>
      </c>
      <c r="AD1439" s="72">
        <v>0</v>
      </c>
      <c r="AE1439" s="72">
        <v>0</v>
      </c>
      <c r="AF1439" s="12">
        <v>0</v>
      </c>
      <c r="AG1439" s="72">
        <v>0</v>
      </c>
      <c r="AH1439" s="72">
        <v>0</v>
      </c>
      <c r="AI1439" s="12">
        <v>0</v>
      </c>
      <c r="AJ1439" s="72">
        <v>0</v>
      </c>
      <c r="AK1439" s="72">
        <v>0</v>
      </c>
      <c r="AL1439" s="12">
        <v>0</v>
      </c>
      <c r="AM1439" s="72">
        <v>0</v>
      </c>
      <c r="AN1439" s="72">
        <v>0</v>
      </c>
      <c r="AO1439" s="12">
        <v>0</v>
      </c>
      <c r="AP1439" s="72">
        <v>0</v>
      </c>
      <c r="AQ1439" s="72">
        <v>0</v>
      </c>
      <c r="AR1439" s="12">
        <v>0</v>
      </c>
      <c r="AS1439" s="72">
        <v>0</v>
      </c>
      <c r="AT1439" s="72">
        <v>0</v>
      </c>
      <c r="AU1439" s="12">
        <v>0</v>
      </c>
      <c r="AV1439" s="72">
        <v>0</v>
      </c>
      <c r="AW1439" s="72">
        <v>0</v>
      </c>
      <c r="AX1439" s="12">
        <v>0</v>
      </c>
      <c r="AY1439" s="72">
        <v>0</v>
      </c>
      <c r="AZ1439" s="72">
        <v>0</v>
      </c>
      <c r="BA1439" s="12">
        <v>0</v>
      </c>
      <c r="BB1439" s="72">
        <v>0</v>
      </c>
      <c r="BC1439" s="72">
        <v>0</v>
      </c>
      <c r="BD1439" s="12">
        <v>0</v>
      </c>
      <c r="BE1439" s="72">
        <v>0</v>
      </c>
      <c r="BF1439" s="72">
        <v>0</v>
      </c>
      <c r="BG1439" s="12">
        <v>0</v>
      </c>
      <c r="BH1439" s="72">
        <v>0</v>
      </c>
      <c r="BI1439" s="72">
        <v>0</v>
      </c>
      <c r="BJ1439" s="12">
        <v>0</v>
      </c>
      <c r="BK1439" s="72">
        <v>0</v>
      </c>
      <c r="BL1439" s="72">
        <v>0</v>
      </c>
      <c r="BM1439" s="12">
        <v>0</v>
      </c>
      <c r="BN1439" s="72">
        <v>0</v>
      </c>
      <c r="BO1439" s="72">
        <v>0</v>
      </c>
      <c r="BP1439" s="12">
        <v>0</v>
      </c>
      <c r="BQ1439" s="72">
        <v>0</v>
      </c>
      <c r="BR1439" s="72">
        <v>0</v>
      </c>
      <c r="BS1439" s="12">
        <v>0</v>
      </c>
      <c r="BT1439" s="72">
        <v>0</v>
      </c>
      <c r="BU1439" s="72">
        <v>0</v>
      </c>
      <c r="BV1439" s="12">
        <v>0</v>
      </c>
      <c r="BW1439" s="72">
        <v>0</v>
      </c>
      <c r="BX1439" s="72">
        <v>0</v>
      </c>
      <c r="BY1439" s="13"/>
      <c r="BZ1439" s="13"/>
    </row>
    <row r="1440" spans="1:78" ht="12.75" customHeight="1">
      <c r="A1440" s="122" t="s">
        <v>44</v>
      </c>
      <c r="B1440" s="71" t="s">
        <v>75</v>
      </c>
      <c r="C1440" s="71" t="s">
        <v>25</v>
      </c>
      <c r="D1440" s="34">
        <v>45078</v>
      </c>
      <c r="E1440" s="12">
        <v>3108.2269999999999</v>
      </c>
      <c r="F1440" s="72">
        <v>42.606000000000002</v>
      </c>
      <c r="G1440" s="72">
        <v>1.734</v>
      </c>
      <c r="H1440" s="12">
        <v>132.42599999999999</v>
      </c>
      <c r="I1440" s="72">
        <v>1.8149999999999999</v>
      </c>
      <c r="J1440" s="72">
        <v>20.902000000000001</v>
      </c>
      <c r="K1440" s="12">
        <v>171.9</v>
      </c>
      <c r="L1440" s="72">
        <v>2.3559999999999999</v>
      </c>
      <c r="M1440" s="72">
        <v>22.367000000000001</v>
      </c>
      <c r="N1440" s="12">
        <v>304.32600000000002</v>
      </c>
      <c r="O1440" s="72">
        <v>4.1719999999999997</v>
      </c>
      <c r="P1440" s="72">
        <v>16.213999999999999</v>
      </c>
      <c r="Q1440" s="12">
        <v>35.923000000000002</v>
      </c>
      <c r="R1440" s="72">
        <v>0.49199999999999999</v>
      </c>
      <c r="S1440" s="72">
        <v>24.792000000000002</v>
      </c>
      <c r="T1440" s="12">
        <v>340.24900000000002</v>
      </c>
      <c r="U1440" s="72">
        <v>4.6639999999999997</v>
      </c>
      <c r="V1440" s="72">
        <v>14.849</v>
      </c>
      <c r="W1440" s="12">
        <v>1805.3720000000001</v>
      </c>
      <c r="X1440" s="72">
        <v>24.747</v>
      </c>
      <c r="Y1440" s="72">
        <v>3.637</v>
      </c>
      <c r="Z1440" s="12">
        <v>2145.6210000000001</v>
      </c>
      <c r="AA1440" s="72">
        <v>29.411000000000001</v>
      </c>
      <c r="AB1440" s="72">
        <v>2.548</v>
      </c>
      <c r="AC1440" s="12">
        <v>5253.8469999999998</v>
      </c>
      <c r="AD1440" s="72">
        <v>72.016999999999996</v>
      </c>
      <c r="AE1440" s="72">
        <v>1.4219999999999999</v>
      </c>
      <c r="AF1440" s="12">
        <v>5.6479999999999997</v>
      </c>
      <c r="AG1440" s="72">
        <v>7.6999999999999999E-2</v>
      </c>
      <c r="AH1440" s="72">
        <v>105.714</v>
      </c>
      <c r="AI1440" s="12">
        <v>130.989</v>
      </c>
      <c r="AJ1440" s="72">
        <v>1.796</v>
      </c>
      <c r="AK1440" s="72">
        <v>15.56</v>
      </c>
      <c r="AL1440" s="12">
        <v>136.637</v>
      </c>
      <c r="AM1440" s="72">
        <v>1.873</v>
      </c>
      <c r="AN1440" s="72">
        <v>14.760999999999999</v>
      </c>
      <c r="AO1440" s="12">
        <v>5390.4849999999997</v>
      </c>
      <c r="AP1440" s="72">
        <v>73.89</v>
      </c>
      <c r="AQ1440" s="72">
        <v>1.411</v>
      </c>
      <c r="AR1440" s="12">
        <v>86.727000000000004</v>
      </c>
      <c r="AS1440" s="72">
        <v>1.1890000000000001</v>
      </c>
      <c r="AT1440" s="72">
        <v>28.587</v>
      </c>
      <c r="AU1440" s="12">
        <v>7.7539999999999996</v>
      </c>
      <c r="AV1440" s="72">
        <v>0.106</v>
      </c>
      <c r="AW1440" s="72">
        <v>64.350999999999999</v>
      </c>
      <c r="AX1440" s="12">
        <v>146.80799999999999</v>
      </c>
      <c r="AY1440" s="72">
        <v>2.012</v>
      </c>
      <c r="AZ1440" s="72">
        <v>19.224</v>
      </c>
      <c r="BA1440" s="12">
        <v>154.56200000000001</v>
      </c>
      <c r="BB1440" s="72">
        <v>2.1190000000000002</v>
      </c>
      <c r="BC1440" s="72">
        <v>17.905999999999999</v>
      </c>
      <c r="BD1440" s="12">
        <v>109.786</v>
      </c>
      <c r="BE1440" s="72">
        <v>1.5049999999999999</v>
      </c>
      <c r="BF1440" s="72">
        <v>19.715</v>
      </c>
      <c r="BG1440" s="12">
        <v>264.34800000000001</v>
      </c>
      <c r="BH1440" s="72">
        <v>3.6240000000000001</v>
      </c>
      <c r="BI1440" s="72">
        <v>14.475</v>
      </c>
      <c r="BJ1440" s="12">
        <v>876.12300000000005</v>
      </c>
      <c r="BK1440" s="72">
        <v>12.009</v>
      </c>
      <c r="BL1440" s="72">
        <v>6.7309999999999999</v>
      </c>
      <c r="BM1440" s="12">
        <v>677.62</v>
      </c>
      <c r="BN1440" s="72">
        <v>9.2880000000000003</v>
      </c>
      <c r="BO1440" s="72">
        <v>6.1470000000000002</v>
      </c>
      <c r="BP1440" s="12">
        <v>1553.7439999999999</v>
      </c>
      <c r="BQ1440" s="72">
        <v>21.297999999999998</v>
      </c>
      <c r="BR1440" s="72">
        <v>4.1470000000000002</v>
      </c>
      <c r="BS1440" s="12">
        <v>1904.818</v>
      </c>
      <c r="BT1440" s="72">
        <v>26.11</v>
      </c>
      <c r="BU1440" s="72">
        <v>3.3889999999999998</v>
      </c>
      <c r="BV1440" s="12">
        <v>7295.3029999999999</v>
      </c>
      <c r="BW1440" s="72">
        <v>100</v>
      </c>
      <c r="BX1440" s="72">
        <v>1.411</v>
      </c>
      <c r="BY1440" s="13"/>
      <c r="BZ1440" s="13"/>
    </row>
    <row r="1441" spans="1:78" ht="12.75" customHeight="1">
      <c r="A1441" s="122" t="s">
        <v>44</v>
      </c>
      <c r="B1441" s="71" t="s">
        <v>75</v>
      </c>
      <c r="C1441" s="71" t="s">
        <v>25</v>
      </c>
      <c r="D1441" s="34">
        <v>45170</v>
      </c>
      <c r="E1441" s="12">
        <v>3039.3829999999998</v>
      </c>
      <c r="F1441" s="72">
        <v>42.218000000000004</v>
      </c>
      <c r="G1441" s="72">
        <v>1.484</v>
      </c>
      <c r="H1441" s="12">
        <v>130.071</v>
      </c>
      <c r="I1441" s="72">
        <v>1.8069999999999999</v>
      </c>
      <c r="J1441" s="72">
        <v>26.442</v>
      </c>
      <c r="K1441" s="12">
        <v>197.869</v>
      </c>
      <c r="L1441" s="72">
        <v>2.7480000000000002</v>
      </c>
      <c r="M1441" s="72">
        <v>18.283000000000001</v>
      </c>
      <c r="N1441" s="12">
        <v>327.94</v>
      </c>
      <c r="O1441" s="72">
        <v>4.5549999999999997</v>
      </c>
      <c r="P1441" s="72">
        <v>13.32</v>
      </c>
      <c r="Q1441" s="12">
        <v>48.637</v>
      </c>
      <c r="R1441" s="72">
        <v>0.67600000000000005</v>
      </c>
      <c r="S1441" s="72">
        <v>34.026000000000003</v>
      </c>
      <c r="T1441" s="12">
        <v>376.577</v>
      </c>
      <c r="U1441" s="72">
        <v>5.2309999999999999</v>
      </c>
      <c r="V1441" s="72">
        <v>12.457000000000001</v>
      </c>
      <c r="W1441" s="12">
        <v>1811.26</v>
      </c>
      <c r="X1441" s="72">
        <v>25.158999999999999</v>
      </c>
      <c r="Y1441" s="72">
        <v>3.8679999999999999</v>
      </c>
      <c r="Z1441" s="12">
        <v>2187.837</v>
      </c>
      <c r="AA1441" s="72">
        <v>30.39</v>
      </c>
      <c r="AB1441" s="72">
        <v>1.9430000000000001</v>
      </c>
      <c r="AC1441" s="12">
        <v>5227.22</v>
      </c>
      <c r="AD1441" s="72">
        <v>72.608000000000004</v>
      </c>
      <c r="AE1441" s="72">
        <v>1.226</v>
      </c>
      <c r="AF1441" s="12">
        <v>29.341999999999999</v>
      </c>
      <c r="AG1441" s="72">
        <v>0.40799999999999997</v>
      </c>
      <c r="AH1441" s="72">
        <v>49.665999999999997</v>
      </c>
      <c r="AI1441" s="12">
        <v>122.709</v>
      </c>
      <c r="AJ1441" s="72">
        <v>1.704</v>
      </c>
      <c r="AK1441" s="72">
        <v>17.091999999999999</v>
      </c>
      <c r="AL1441" s="12">
        <v>152.05099999999999</v>
      </c>
      <c r="AM1441" s="72">
        <v>2.1120000000000001</v>
      </c>
      <c r="AN1441" s="72">
        <v>9.1069999999999993</v>
      </c>
      <c r="AO1441" s="12">
        <v>5379.2709999999997</v>
      </c>
      <c r="AP1441" s="72">
        <v>74.72</v>
      </c>
      <c r="AQ1441" s="72">
        <v>1.206</v>
      </c>
      <c r="AR1441" s="12">
        <v>85.186999999999998</v>
      </c>
      <c r="AS1441" s="72">
        <v>1.1830000000000001</v>
      </c>
      <c r="AT1441" s="72">
        <v>31.268999999999998</v>
      </c>
      <c r="AU1441" s="12">
        <v>30.364999999999998</v>
      </c>
      <c r="AV1441" s="72">
        <v>0.42199999999999999</v>
      </c>
      <c r="AW1441" s="72">
        <v>63.418999999999997</v>
      </c>
      <c r="AX1441" s="12">
        <v>176.04900000000001</v>
      </c>
      <c r="AY1441" s="72">
        <v>2.4449999999999998</v>
      </c>
      <c r="AZ1441" s="72">
        <v>18.192</v>
      </c>
      <c r="BA1441" s="12">
        <v>206.41399999999999</v>
      </c>
      <c r="BB1441" s="72">
        <v>2.867</v>
      </c>
      <c r="BC1441" s="72">
        <v>17.036000000000001</v>
      </c>
      <c r="BD1441" s="12">
        <v>96.137</v>
      </c>
      <c r="BE1441" s="72">
        <v>1.335</v>
      </c>
      <c r="BF1441" s="72">
        <v>23.503</v>
      </c>
      <c r="BG1441" s="12">
        <v>302.55099999999999</v>
      </c>
      <c r="BH1441" s="72">
        <v>4.2030000000000003</v>
      </c>
      <c r="BI1441" s="72">
        <v>12.763</v>
      </c>
      <c r="BJ1441" s="12">
        <v>819.65</v>
      </c>
      <c r="BK1441" s="72">
        <v>11.385</v>
      </c>
      <c r="BL1441" s="72">
        <v>8.7430000000000003</v>
      </c>
      <c r="BM1441" s="12">
        <v>612.53499999999997</v>
      </c>
      <c r="BN1441" s="72">
        <v>8.5079999999999991</v>
      </c>
      <c r="BO1441" s="72">
        <v>5.9379999999999997</v>
      </c>
      <c r="BP1441" s="12">
        <v>1432.1849999999999</v>
      </c>
      <c r="BQ1441" s="72">
        <v>19.893999999999998</v>
      </c>
      <c r="BR1441" s="72">
        <v>5.3339999999999996</v>
      </c>
      <c r="BS1441" s="12">
        <v>1819.923</v>
      </c>
      <c r="BT1441" s="72">
        <v>25.28</v>
      </c>
      <c r="BU1441" s="72">
        <v>4.0350000000000001</v>
      </c>
      <c r="BV1441" s="12">
        <v>7199.1940000000004</v>
      </c>
      <c r="BW1441" s="72">
        <v>100</v>
      </c>
      <c r="BX1441" s="72">
        <v>1.3140000000000001</v>
      </c>
      <c r="BY1441" s="13"/>
      <c r="BZ1441" s="13"/>
    </row>
    <row r="1442" spans="1:78" ht="12.75" customHeight="1">
      <c r="A1442" s="122" t="s">
        <v>44</v>
      </c>
      <c r="B1442" s="71" t="s">
        <v>75</v>
      </c>
      <c r="C1442" s="71" t="s">
        <v>25</v>
      </c>
      <c r="D1442" s="34">
        <v>45261</v>
      </c>
      <c r="E1442" s="12">
        <v>3032.6979999999999</v>
      </c>
      <c r="F1442" s="72">
        <v>41.408999999999999</v>
      </c>
      <c r="G1442" s="72">
        <v>2.1709999999999998</v>
      </c>
      <c r="H1442" s="12">
        <v>156.28</v>
      </c>
      <c r="I1442" s="72">
        <v>2.1339999999999999</v>
      </c>
      <c r="J1442" s="72">
        <v>19.532</v>
      </c>
      <c r="K1442" s="12">
        <v>185.57599999999999</v>
      </c>
      <c r="L1442" s="72">
        <v>2.5339999999999998</v>
      </c>
      <c r="M1442" s="72">
        <v>13.423999999999999</v>
      </c>
      <c r="N1442" s="12">
        <v>341.85599999999999</v>
      </c>
      <c r="O1442" s="72">
        <v>4.6680000000000001</v>
      </c>
      <c r="P1442" s="72">
        <v>11.337999999999999</v>
      </c>
      <c r="Q1442" s="12">
        <v>66.043999999999997</v>
      </c>
      <c r="R1442" s="72">
        <v>0.90200000000000002</v>
      </c>
      <c r="S1442" s="72">
        <v>26.856999999999999</v>
      </c>
      <c r="T1442" s="12">
        <v>407.9</v>
      </c>
      <c r="U1442" s="72">
        <v>5.57</v>
      </c>
      <c r="V1442" s="72">
        <v>8.6669999999999998</v>
      </c>
      <c r="W1442" s="12">
        <v>1860.9010000000001</v>
      </c>
      <c r="X1442" s="72">
        <v>25.408999999999999</v>
      </c>
      <c r="Y1442" s="72">
        <v>3.5550000000000002</v>
      </c>
      <c r="Z1442" s="12">
        <v>2268.8009999999999</v>
      </c>
      <c r="AA1442" s="72">
        <v>30.978999999999999</v>
      </c>
      <c r="AB1442" s="72">
        <v>2.8450000000000002</v>
      </c>
      <c r="AC1442" s="12">
        <v>5301.4989999999998</v>
      </c>
      <c r="AD1442" s="72">
        <v>72.388000000000005</v>
      </c>
      <c r="AE1442" s="72">
        <v>1.423</v>
      </c>
      <c r="AF1442" s="12">
        <v>1.1080000000000001</v>
      </c>
      <c r="AG1442" s="72">
        <v>1.4999999999999999E-2</v>
      </c>
      <c r="AH1442" s="72">
        <v>107.389</v>
      </c>
      <c r="AI1442" s="12">
        <v>138.995</v>
      </c>
      <c r="AJ1442" s="72">
        <v>1.8979999999999999</v>
      </c>
      <c r="AK1442" s="72">
        <v>8.3640000000000008</v>
      </c>
      <c r="AL1442" s="12">
        <v>140.10300000000001</v>
      </c>
      <c r="AM1442" s="72">
        <v>1.913</v>
      </c>
      <c r="AN1442" s="72">
        <v>8.6110000000000007</v>
      </c>
      <c r="AO1442" s="12">
        <v>5441.6019999999999</v>
      </c>
      <c r="AP1442" s="72">
        <v>74.301000000000002</v>
      </c>
      <c r="AQ1442" s="72">
        <v>1.3680000000000001</v>
      </c>
      <c r="AR1442" s="12">
        <v>62.390999999999998</v>
      </c>
      <c r="AS1442" s="72">
        <v>0.85199999999999998</v>
      </c>
      <c r="AT1442" s="72">
        <v>31.044</v>
      </c>
      <c r="AU1442" s="12">
        <v>33.234000000000002</v>
      </c>
      <c r="AV1442" s="72">
        <v>0.45400000000000001</v>
      </c>
      <c r="AW1442" s="72">
        <v>34.750999999999998</v>
      </c>
      <c r="AX1442" s="12">
        <v>173.48500000000001</v>
      </c>
      <c r="AY1442" s="72">
        <v>2.3690000000000002</v>
      </c>
      <c r="AZ1442" s="72">
        <v>15.534000000000001</v>
      </c>
      <c r="BA1442" s="12">
        <v>206.71899999999999</v>
      </c>
      <c r="BB1442" s="72">
        <v>2.823</v>
      </c>
      <c r="BC1442" s="72">
        <v>15.837</v>
      </c>
      <c r="BD1442" s="12">
        <v>57.384</v>
      </c>
      <c r="BE1442" s="72">
        <v>0.78400000000000003</v>
      </c>
      <c r="BF1442" s="72">
        <v>37.564999999999998</v>
      </c>
      <c r="BG1442" s="12">
        <v>264.10300000000001</v>
      </c>
      <c r="BH1442" s="72">
        <v>3.6059999999999999</v>
      </c>
      <c r="BI1442" s="72">
        <v>13.028</v>
      </c>
      <c r="BJ1442" s="12">
        <v>911.59299999999996</v>
      </c>
      <c r="BK1442" s="72">
        <v>12.446999999999999</v>
      </c>
      <c r="BL1442" s="72">
        <v>6.3789999999999996</v>
      </c>
      <c r="BM1442" s="12">
        <v>644.04999999999995</v>
      </c>
      <c r="BN1442" s="72">
        <v>8.7940000000000005</v>
      </c>
      <c r="BO1442" s="72">
        <v>5.6980000000000004</v>
      </c>
      <c r="BP1442" s="12">
        <v>1555.643</v>
      </c>
      <c r="BQ1442" s="72">
        <v>21.241</v>
      </c>
      <c r="BR1442" s="72">
        <v>4.1639999999999997</v>
      </c>
      <c r="BS1442" s="12">
        <v>1882.1369999999999</v>
      </c>
      <c r="BT1442" s="72">
        <v>25.699000000000002</v>
      </c>
      <c r="BU1442" s="72">
        <v>3.9790000000000001</v>
      </c>
      <c r="BV1442" s="12">
        <v>7323.7389999999996</v>
      </c>
      <c r="BW1442" s="72">
        <v>100</v>
      </c>
      <c r="BX1442" s="72">
        <v>1.62</v>
      </c>
      <c r="BY1442" s="13"/>
      <c r="BZ1442" s="13"/>
    </row>
    <row r="1443" spans="1:78" ht="12.75" customHeight="1">
      <c r="A1443" s="122" t="s">
        <v>44</v>
      </c>
      <c r="B1443" s="71" t="s">
        <v>75</v>
      </c>
      <c r="C1443" s="71" t="s">
        <v>25</v>
      </c>
      <c r="D1443" s="34">
        <v>45352</v>
      </c>
      <c r="E1443" s="12">
        <v>2980.203</v>
      </c>
      <c r="F1443" s="72">
        <v>41.14</v>
      </c>
      <c r="G1443" s="72">
        <v>1.9159999999999999</v>
      </c>
      <c r="H1443" s="12">
        <v>154.62899999999999</v>
      </c>
      <c r="I1443" s="72">
        <v>2.1349999999999998</v>
      </c>
      <c r="J1443" s="72">
        <v>23.416</v>
      </c>
      <c r="K1443" s="12">
        <v>185.71899999999999</v>
      </c>
      <c r="L1443" s="72">
        <v>2.5640000000000001</v>
      </c>
      <c r="M1443" s="72">
        <v>17.225000000000001</v>
      </c>
      <c r="N1443" s="12">
        <v>340.34800000000001</v>
      </c>
      <c r="O1443" s="72">
        <v>4.6980000000000004</v>
      </c>
      <c r="P1443" s="72">
        <v>10.875</v>
      </c>
      <c r="Q1443" s="12">
        <v>69.825000000000003</v>
      </c>
      <c r="R1443" s="72">
        <v>0.96399999999999997</v>
      </c>
      <c r="S1443" s="72">
        <v>34.99</v>
      </c>
      <c r="T1443" s="12">
        <v>410.173</v>
      </c>
      <c r="U1443" s="72">
        <v>5.6619999999999999</v>
      </c>
      <c r="V1443" s="72">
        <v>11.045</v>
      </c>
      <c r="W1443" s="12">
        <v>1721.213</v>
      </c>
      <c r="X1443" s="72">
        <v>23.76</v>
      </c>
      <c r="Y1443" s="72">
        <v>3.3759999999999999</v>
      </c>
      <c r="Z1443" s="12">
        <v>2131.3850000000002</v>
      </c>
      <c r="AA1443" s="72">
        <v>29.422000000000001</v>
      </c>
      <c r="AB1443" s="72">
        <v>2.7919999999999998</v>
      </c>
      <c r="AC1443" s="12">
        <v>5111.5879999999997</v>
      </c>
      <c r="AD1443" s="72">
        <v>70.561999999999998</v>
      </c>
      <c r="AE1443" s="72">
        <v>1.6140000000000001</v>
      </c>
      <c r="AF1443" s="12">
        <v>27.581</v>
      </c>
      <c r="AG1443" s="72">
        <v>0.38100000000000001</v>
      </c>
      <c r="AH1443" s="72">
        <v>60.573999999999998</v>
      </c>
      <c r="AI1443" s="12">
        <v>160.55500000000001</v>
      </c>
      <c r="AJ1443" s="72">
        <v>2.2160000000000002</v>
      </c>
      <c r="AK1443" s="72">
        <v>9.9280000000000008</v>
      </c>
      <c r="AL1443" s="12">
        <v>188.137</v>
      </c>
      <c r="AM1443" s="72">
        <v>2.597</v>
      </c>
      <c r="AN1443" s="72">
        <v>9.2639999999999993</v>
      </c>
      <c r="AO1443" s="12">
        <v>5299.7250000000004</v>
      </c>
      <c r="AP1443" s="72">
        <v>73.159000000000006</v>
      </c>
      <c r="AQ1443" s="72">
        <v>1.5720000000000001</v>
      </c>
      <c r="AR1443" s="12">
        <v>86.784999999999997</v>
      </c>
      <c r="AS1443" s="72">
        <v>1.198</v>
      </c>
      <c r="AT1443" s="72">
        <v>32.460999999999999</v>
      </c>
      <c r="AU1443" s="12">
        <v>7.944</v>
      </c>
      <c r="AV1443" s="72">
        <v>0.11</v>
      </c>
      <c r="AW1443" s="72">
        <v>55.716000000000001</v>
      </c>
      <c r="AX1443" s="12">
        <v>244.76900000000001</v>
      </c>
      <c r="AY1443" s="72">
        <v>3.379</v>
      </c>
      <c r="AZ1443" s="72">
        <v>15.657</v>
      </c>
      <c r="BA1443" s="12">
        <v>252.71299999999999</v>
      </c>
      <c r="BB1443" s="72">
        <v>3.4889999999999999</v>
      </c>
      <c r="BC1443" s="72">
        <v>15.926</v>
      </c>
      <c r="BD1443" s="12">
        <v>47.689</v>
      </c>
      <c r="BE1443" s="72">
        <v>0.65800000000000003</v>
      </c>
      <c r="BF1443" s="72">
        <v>34.993000000000002</v>
      </c>
      <c r="BG1443" s="12">
        <v>300.40199999999999</v>
      </c>
      <c r="BH1443" s="72">
        <v>4.1470000000000002</v>
      </c>
      <c r="BI1443" s="72">
        <v>13.718999999999999</v>
      </c>
      <c r="BJ1443" s="12">
        <v>943.24699999999996</v>
      </c>
      <c r="BK1443" s="72">
        <v>13.021000000000001</v>
      </c>
      <c r="BL1443" s="72">
        <v>5.4290000000000003</v>
      </c>
      <c r="BM1443" s="12">
        <v>613.97299999999996</v>
      </c>
      <c r="BN1443" s="72">
        <v>8.4749999999999996</v>
      </c>
      <c r="BO1443" s="72">
        <v>6.1669999999999998</v>
      </c>
      <c r="BP1443" s="12">
        <v>1557.22</v>
      </c>
      <c r="BQ1443" s="72">
        <v>21.495999999999999</v>
      </c>
      <c r="BR1443" s="72">
        <v>3.8479999999999999</v>
      </c>
      <c r="BS1443" s="12">
        <v>1944.4069999999999</v>
      </c>
      <c r="BT1443" s="72">
        <v>26.841000000000001</v>
      </c>
      <c r="BU1443" s="72">
        <v>3.4660000000000002</v>
      </c>
      <c r="BV1443" s="12">
        <v>7244.1310000000003</v>
      </c>
      <c r="BW1443" s="72">
        <v>100</v>
      </c>
      <c r="BX1443" s="72">
        <v>1.4810000000000001</v>
      </c>
      <c r="BY1443" s="13"/>
      <c r="BZ1443" s="13"/>
    </row>
    <row r="1444" spans="1:78" ht="12.75" customHeight="1">
      <c r="A1444" s="122" t="s">
        <v>44</v>
      </c>
      <c r="B1444" s="71" t="s">
        <v>75</v>
      </c>
      <c r="C1444" s="71" t="s">
        <v>25</v>
      </c>
      <c r="D1444" s="34">
        <v>45444</v>
      </c>
      <c r="E1444" s="12">
        <v>2966.134</v>
      </c>
      <c r="F1444" s="72">
        <v>40.392000000000003</v>
      </c>
      <c r="G1444" s="72">
        <v>1.8220000000000001</v>
      </c>
      <c r="H1444" s="12">
        <v>178.32900000000001</v>
      </c>
      <c r="I1444" s="72">
        <v>2.4279999999999999</v>
      </c>
      <c r="J1444" s="72">
        <v>17.783000000000001</v>
      </c>
      <c r="K1444" s="12">
        <v>212.59200000000001</v>
      </c>
      <c r="L1444" s="72">
        <v>2.895</v>
      </c>
      <c r="M1444" s="72">
        <v>21.436</v>
      </c>
      <c r="N1444" s="12">
        <v>390.92099999999999</v>
      </c>
      <c r="O1444" s="72">
        <v>5.3230000000000004</v>
      </c>
      <c r="P1444" s="72">
        <v>11.368</v>
      </c>
      <c r="Q1444" s="12">
        <v>82.296999999999997</v>
      </c>
      <c r="R1444" s="72">
        <v>1.121</v>
      </c>
      <c r="S1444" s="72">
        <v>22.231000000000002</v>
      </c>
      <c r="T1444" s="12">
        <v>473.21800000000002</v>
      </c>
      <c r="U1444" s="72">
        <v>6.444</v>
      </c>
      <c r="V1444" s="72">
        <v>10.507</v>
      </c>
      <c r="W1444" s="12">
        <v>1759.739</v>
      </c>
      <c r="X1444" s="72">
        <v>23.963999999999999</v>
      </c>
      <c r="Y1444" s="72">
        <v>3.806</v>
      </c>
      <c r="Z1444" s="12">
        <v>2232.9580000000001</v>
      </c>
      <c r="AA1444" s="72">
        <v>30.408000000000001</v>
      </c>
      <c r="AB1444" s="72">
        <v>2.4500000000000002</v>
      </c>
      <c r="AC1444" s="12">
        <v>5199.0919999999996</v>
      </c>
      <c r="AD1444" s="72">
        <v>70.8</v>
      </c>
      <c r="AE1444" s="72">
        <v>1.0089999999999999</v>
      </c>
      <c r="AF1444" s="12">
        <v>9.8800000000000008</v>
      </c>
      <c r="AG1444" s="72">
        <v>0.13500000000000001</v>
      </c>
      <c r="AH1444" s="72">
        <v>69.578999999999994</v>
      </c>
      <c r="AI1444" s="12">
        <v>146.00299999999999</v>
      </c>
      <c r="AJ1444" s="72">
        <v>1.988</v>
      </c>
      <c r="AK1444" s="72">
        <v>10.382999999999999</v>
      </c>
      <c r="AL1444" s="12">
        <v>155.88300000000001</v>
      </c>
      <c r="AM1444" s="72">
        <v>2.1230000000000002</v>
      </c>
      <c r="AN1444" s="72">
        <v>9.7569999999999997</v>
      </c>
      <c r="AO1444" s="12">
        <v>5354.9750000000004</v>
      </c>
      <c r="AP1444" s="72">
        <v>72.923000000000002</v>
      </c>
      <c r="AQ1444" s="72">
        <v>0.97499999999999998</v>
      </c>
      <c r="AR1444" s="12">
        <v>61.624000000000002</v>
      </c>
      <c r="AS1444" s="72">
        <v>0.83899999999999997</v>
      </c>
      <c r="AT1444" s="72">
        <v>50.582999999999998</v>
      </c>
      <c r="AU1444" s="12">
        <v>12.448</v>
      </c>
      <c r="AV1444" s="72">
        <v>0.17</v>
      </c>
      <c r="AW1444" s="72">
        <v>56.076000000000001</v>
      </c>
      <c r="AX1444" s="12">
        <v>209.495</v>
      </c>
      <c r="AY1444" s="72">
        <v>2.8530000000000002</v>
      </c>
      <c r="AZ1444" s="72">
        <v>16.893000000000001</v>
      </c>
      <c r="BA1444" s="12">
        <v>221.94300000000001</v>
      </c>
      <c r="BB1444" s="72">
        <v>3.0219999999999998</v>
      </c>
      <c r="BC1444" s="72">
        <v>15.872999999999999</v>
      </c>
      <c r="BD1444" s="12">
        <v>60.366999999999997</v>
      </c>
      <c r="BE1444" s="72">
        <v>0.82199999999999995</v>
      </c>
      <c r="BF1444" s="72">
        <v>28.242000000000001</v>
      </c>
      <c r="BG1444" s="12">
        <v>282.31</v>
      </c>
      <c r="BH1444" s="72">
        <v>3.8439999999999999</v>
      </c>
      <c r="BI1444" s="72">
        <v>14.295</v>
      </c>
      <c r="BJ1444" s="12">
        <v>910.01900000000001</v>
      </c>
      <c r="BK1444" s="72">
        <v>12.391999999999999</v>
      </c>
      <c r="BL1444" s="72">
        <v>6.2939999999999996</v>
      </c>
      <c r="BM1444" s="12">
        <v>734.44600000000003</v>
      </c>
      <c r="BN1444" s="72">
        <v>10.000999999999999</v>
      </c>
      <c r="BO1444" s="72">
        <v>8.2029999999999994</v>
      </c>
      <c r="BP1444" s="12">
        <v>1644.4649999999999</v>
      </c>
      <c r="BQ1444" s="72">
        <v>22.393999999999998</v>
      </c>
      <c r="BR1444" s="72">
        <v>4.6210000000000004</v>
      </c>
      <c r="BS1444" s="12">
        <v>1988.3989999999999</v>
      </c>
      <c r="BT1444" s="72">
        <v>27.077000000000002</v>
      </c>
      <c r="BU1444" s="72">
        <v>3.512</v>
      </c>
      <c r="BV1444" s="12">
        <v>7343.3739999999998</v>
      </c>
      <c r="BW1444" s="72">
        <v>100</v>
      </c>
      <c r="BX1444" s="72">
        <v>1.1279999999999999</v>
      </c>
      <c r="BY1444" s="13"/>
      <c r="BZ1444" s="13"/>
    </row>
    <row r="1445" spans="1:78" ht="12.75" customHeight="1">
      <c r="A1445" s="122" t="s">
        <v>44</v>
      </c>
      <c r="B1445" s="71" t="s">
        <v>75</v>
      </c>
      <c r="C1445" s="71" t="s">
        <v>25</v>
      </c>
      <c r="D1445" s="34">
        <v>45536</v>
      </c>
      <c r="E1445" s="12">
        <v>3079.8069999999998</v>
      </c>
      <c r="F1445" s="72">
        <v>41.871000000000002</v>
      </c>
      <c r="G1445" s="72">
        <v>1.819</v>
      </c>
      <c r="H1445" s="12">
        <v>129.13999999999999</v>
      </c>
      <c r="I1445" s="72">
        <v>1.756</v>
      </c>
      <c r="J1445" s="72">
        <v>27.879000000000001</v>
      </c>
      <c r="K1445" s="12">
        <v>127.474</v>
      </c>
      <c r="L1445" s="72">
        <v>1.7330000000000001</v>
      </c>
      <c r="M1445" s="72">
        <v>19.61</v>
      </c>
      <c r="N1445" s="12">
        <v>256.61399999999998</v>
      </c>
      <c r="O1445" s="72">
        <v>3.4889999999999999</v>
      </c>
      <c r="P1445" s="72">
        <v>16.173999999999999</v>
      </c>
      <c r="Q1445" s="12">
        <v>44.878999999999998</v>
      </c>
      <c r="R1445" s="72">
        <v>0.61</v>
      </c>
      <c r="S1445" s="72">
        <v>42.628999999999998</v>
      </c>
      <c r="T1445" s="12">
        <v>301.49299999999999</v>
      </c>
      <c r="U1445" s="72">
        <v>4.0990000000000002</v>
      </c>
      <c r="V1445" s="72">
        <v>14.249000000000001</v>
      </c>
      <c r="W1445" s="12">
        <v>1933.915</v>
      </c>
      <c r="X1445" s="72">
        <v>26.292000000000002</v>
      </c>
      <c r="Y1445" s="72">
        <v>3.2970000000000002</v>
      </c>
      <c r="Z1445" s="12">
        <v>2235.4079999999999</v>
      </c>
      <c r="AA1445" s="72">
        <v>30.390999999999998</v>
      </c>
      <c r="AB1445" s="72">
        <v>2.4990000000000001</v>
      </c>
      <c r="AC1445" s="12">
        <v>5315.2150000000001</v>
      </c>
      <c r="AD1445" s="72">
        <v>72.260999999999996</v>
      </c>
      <c r="AE1445" s="72">
        <v>1.077</v>
      </c>
      <c r="AF1445" s="12">
        <v>21.373999999999999</v>
      </c>
      <c r="AG1445" s="72">
        <v>0.29099999999999998</v>
      </c>
      <c r="AH1445" s="72">
        <v>53.408999999999999</v>
      </c>
      <c r="AI1445" s="12">
        <v>141.786</v>
      </c>
      <c r="AJ1445" s="72">
        <v>1.9279999999999999</v>
      </c>
      <c r="AK1445" s="72">
        <v>18.673999999999999</v>
      </c>
      <c r="AL1445" s="12">
        <v>163.161</v>
      </c>
      <c r="AM1445" s="72">
        <v>2.218</v>
      </c>
      <c r="AN1445" s="72">
        <v>14.795</v>
      </c>
      <c r="AO1445" s="12">
        <v>5478.3760000000002</v>
      </c>
      <c r="AP1445" s="72">
        <v>74.478999999999999</v>
      </c>
      <c r="AQ1445" s="72">
        <v>1.036</v>
      </c>
      <c r="AR1445" s="12">
        <v>79.239999999999995</v>
      </c>
      <c r="AS1445" s="72">
        <v>1.077</v>
      </c>
      <c r="AT1445" s="72">
        <v>25.167999999999999</v>
      </c>
      <c r="AU1445" s="12">
        <v>13.086</v>
      </c>
      <c r="AV1445" s="72">
        <v>0.17799999999999999</v>
      </c>
      <c r="AW1445" s="72">
        <v>57.826999999999998</v>
      </c>
      <c r="AX1445" s="12">
        <v>165.202</v>
      </c>
      <c r="AY1445" s="72">
        <v>2.246</v>
      </c>
      <c r="AZ1445" s="72">
        <v>19.492000000000001</v>
      </c>
      <c r="BA1445" s="12">
        <v>178.28800000000001</v>
      </c>
      <c r="BB1445" s="72">
        <v>2.4239999999999999</v>
      </c>
      <c r="BC1445" s="72">
        <v>18.576000000000001</v>
      </c>
      <c r="BD1445" s="12">
        <v>48.56</v>
      </c>
      <c r="BE1445" s="72">
        <v>0.66</v>
      </c>
      <c r="BF1445" s="72">
        <v>31.57</v>
      </c>
      <c r="BG1445" s="12">
        <v>226.84800000000001</v>
      </c>
      <c r="BH1445" s="72">
        <v>3.0840000000000001</v>
      </c>
      <c r="BI1445" s="72">
        <v>15.281000000000001</v>
      </c>
      <c r="BJ1445" s="12">
        <v>958.84100000000001</v>
      </c>
      <c r="BK1445" s="72">
        <v>13.036</v>
      </c>
      <c r="BL1445" s="72">
        <v>5.92</v>
      </c>
      <c r="BM1445" s="12">
        <v>612.24699999999996</v>
      </c>
      <c r="BN1445" s="72">
        <v>8.3239999999999998</v>
      </c>
      <c r="BO1445" s="72">
        <v>7.6859999999999999</v>
      </c>
      <c r="BP1445" s="12">
        <v>1571.0889999999999</v>
      </c>
      <c r="BQ1445" s="72">
        <v>21.359000000000002</v>
      </c>
      <c r="BR1445" s="72">
        <v>3.9790000000000001</v>
      </c>
      <c r="BS1445" s="12">
        <v>1877.1759999999999</v>
      </c>
      <c r="BT1445" s="72">
        <v>25.521000000000001</v>
      </c>
      <c r="BU1445" s="72">
        <v>3.3690000000000002</v>
      </c>
      <c r="BV1445" s="12">
        <v>7355.5519999999997</v>
      </c>
      <c r="BW1445" s="72">
        <v>100</v>
      </c>
      <c r="BX1445" s="72">
        <v>1.232</v>
      </c>
      <c r="BY1445" s="13"/>
      <c r="BZ1445" s="13"/>
    </row>
    <row r="1446" spans="1:78" ht="12.75" customHeight="1">
      <c r="A1446" s="122" t="s">
        <v>44</v>
      </c>
      <c r="B1446" s="71" t="s">
        <v>75</v>
      </c>
      <c r="C1446" s="71" t="s">
        <v>25</v>
      </c>
      <c r="D1446" s="34">
        <v>45627</v>
      </c>
      <c r="E1446" s="12">
        <v>3042.7220000000002</v>
      </c>
      <c r="F1446" s="72">
        <v>40.323</v>
      </c>
      <c r="G1446" s="72">
        <v>2.9870000000000001</v>
      </c>
      <c r="H1446" s="12">
        <v>185.423</v>
      </c>
      <c r="I1446" s="72">
        <v>2.4569999999999999</v>
      </c>
      <c r="J1446" s="72">
        <v>12.42</v>
      </c>
      <c r="K1446" s="12">
        <v>203.934</v>
      </c>
      <c r="L1446" s="72">
        <v>2.7029999999999998</v>
      </c>
      <c r="M1446" s="72">
        <v>17.725999999999999</v>
      </c>
      <c r="N1446" s="12">
        <v>389.358</v>
      </c>
      <c r="O1446" s="72">
        <v>5.16</v>
      </c>
      <c r="P1446" s="72">
        <v>9.1989999999999998</v>
      </c>
      <c r="Q1446" s="12">
        <v>66.343000000000004</v>
      </c>
      <c r="R1446" s="72">
        <v>0.879</v>
      </c>
      <c r="S1446" s="72">
        <v>28.645</v>
      </c>
      <c r="T1446" s="12">
        <v>455.70100000000002</v>
      </c>
      <c r="U1446" s="72">
        <v>6.0389999999999997</v>
      </c>
      <c r="V1446" s="72">
        <v>8.8879999999999999</v>
      </c>
      <c r="W1446" s="12">
        <v>1923.587</v>
      </c>
      <c r="X1446" s="72">
        <v>25.492000000000001</v>
      </c>
      <c r="Y1446" s="72">
        <v>3.5259999999999998</v>
      </c>
      <c r="Z1446" s="12">
        <v>2379.288</v>
      </c>
      <c r="AA1446" s="72">
        <v>31.530999999999999</v>
      </c>
      <c r="AB1446" s="72">
        <v>2.5209999999999999</v>
      </c>
      <c r="AC1446" s="12">
        <v>5422.01</v>
      </c>
      <c r="AD1446" s="72">
        <v>71.852999999999994</v>
      </c>
      <c r="AE1446" s="72">
        <v>1.7190000000000001</v>
      </c>
      <c r="AF1446" s="12">
        <v>9.8680000000000003</v>
      </c>
      <c r="AG1446" s="72">
        <v>0.13100000000000001</v>
      </c>
      <c r="AH1446" s="72">
        <v>76.384</v>
      </c>
      <c r="AI1446" s="12">
        <v>139.28299999999999</v>
      </c>
      <c r="AJ1446" s="72">
        <v>1.8460000000000001</v>
      </c>
      <c r="AK1446" s="72">
        <v>12.881</v>
      </c>
      <c r="AL1446" s="12">
        <v>149.15100000000001</v>
      </c>
      <c r="AM1446" s="72">
        <v>1.9770000000000001</v>
      </c>
      <c r="AN1446" s="72">
        <v>9.6340000000000003</v>
      </c>
      <c r="AO1446" s="12">
        <v>5571.16</v>
      </c>
      <c r="AP1446" s="72">
        <v>73.83</v>
      </c>
      <c r="AQ1446" s="72">
        <v>1.6259999999999999</v>
      </c>
      <c r="AR1446" s="12">
        <v>45.996000000000002</v>
      </c>
      <c r="AS1446" s="72">
        <v>0.61</v>
      </c>
      <c r="AT1446" s="72">
        <v>28.831</v>
      </c>
      <c r="AU1446" s="12">
        <v>55.567</v>
      </c>
      <c r="AV1446" s="72">
        <v>0.73599999999999999</v>
      </c>
      <c r="AW1446" s="72">
        <v>30.747</v>
      </c>
      <c r="AX1446" s="12">
        <v>154.78</v>
      </c>
      <c r="AY1446" s="72">
        <v>2.0510000000000002</v>
      </c>
      <c r="AZ1446" s="72">
        <v>17.914999999999999</v>
      </c>
      <c r="BA1446" s="12">
        <v>210.34700000000001</v>
      </c>
      <c r="BB1446" s="72">
        <v>2.7879999999999998</v>
      </c>
      <c r="BC1446" s="72">
        <v>14.28</v>
      </c>
      <c r="BD1446" s="12">
        <v>48.671999999999997</v>
      </c>
      <c r="BE1446" s="72">
        <v>0.64500000000000002</v>
      </c>
      <c r="BF1446" s="72">
        <v>26.251000000000001</v>
      </c>
      <c r="BG1446" s="12">
        <v>259.01900000000001</v>
      </c>
      <c r="BH1446" s="72">
        <v>3.4329999999999998</v>
      </c>
      <c r="BI1446" s="72">
        <v>12.045</v>
      </c>
      <c r="BJ1446" s="12">
        <v>979.3</v>
      </c>
      <c r="BK1446" s="72">
        <v>12.978</v>
      </c>
      <c r="BL1446" s="72">
        <v>5.835</v>
      </c>
      <c r="BM1446" s="12">
        <v>690.46799999999996</v>
      </c>
      <c r="BN1446" s="72">
        <v>9.15</v>
      </c>
      <c r="BO1446" s="72">
        <v>5.6470000000000002</v>
      </c>
      <c r="BP1446" s="12">
        <v>1669.768</v>
      </c>
      <c r="BQ1446" s="72">
        <v>22.128</v>
      </c>
      <c r="BR1446" s="72">
        <v>3.3740000000000001</v>
      </c>
      <c r="BS1446" s="12">
        <v>1974.7829999999999</v>
      </c>
      <c r="BT1446" s="72">
        <v>26.17</v>
      </c>
      <c r="BU1446" s="72">
        <v>2.7349999999999999</v>
      </c>
      <c r="BV1446" s="12">
        <v>7545.9430000000002</v>
      </c>
      <c r="BW1446" s="72">
        <v>100</v>
      </c>
      <c r="BX1446" s="72">
        <v>1.28</v>
      </c>
      <c r="BY1446" s="13"/>
      <c r="BZ1446" s="13"/>
    </row>
    <row r="1447" spans="1:78" ht="12.75" customHeight="1">
      <c r="A1447" s="122" t="s">
        <v>44</v>
      </c>
      <c r="B1447" s="71" t="s">
        <v>75</v>
      </c>
      <c r="C1447" s="71" t="s">
        <v>25</v>
      </c>
      <c r="D1447" s="34">
        <v>45717</v>
      </c>
      <c r="E1447" s="12">
        <v>3101.4549999999999</v>
      </c>
      <c r="F1447" s="72">
        <v>41.344000000000001</v>
      </c>
      <c r="G1447" s="72">
        <v>2.024</v>
      </c>
      <c r="H1447" s="12">
        <v>161.66300000000001</v>
      </c>
      <c r="I1447" s="72">
        <v>2.1549999999999998</v>
      </c>
      <c r="J1447" s="72">
        <v>19.02</v>
      </c>
      <c r="K1447" s="12">
        <v>152.535</v>
      </c>
      <c r="L1447" s="72">
        <v>2.0329999999999999</v>
      </c>
      <c r="M1447" s="72">
        <v>19.716000000000001</v>
      </c>
      <c r="N1447" s="12">
        <v>314.19799999999998</v>
      </c>
      <c r="O1447" s="72">
        <v>4.1879999999999997</v>
      </c>
      <c r="P1447" s="72">
        <v>13.488</v>
      </c>
      <c r="Q1447" s="12">
        <v>36.003</v>
      </c>
      <c r="R1447" s="72">
        <v>0.48</v>
      </c>
      <c r="S1447" s="72">
        <v>40.731999999999999</v>
      </c>
      <c r="T1447" s="12">
        <v>350.2</v>
      </c>
      <c r="U1447" s="72">
        <v>4.6680000000000001</v>
      </c>
      <c r="V1447" s="72">
        <v>12.836</v>
      </c>
      <c r="W1447" s="12">
        <v>1952.325</v>
      </c>
      <c r="X1447" s="72">
        <v>26.024999999999999</v>
      </c>
      <c r="Y1447" s="72">
        <v>3.9780000000000002</v>
      </c>
      <c r="Z1447" s="12">
        <v>2302.5250000000001</v>
      </c>
      <c r="AA1447" s="72">
        <v>30.693999999999999</v>
      </c>
      <c r="AB1447" s="72">
        <v>2.8220000000000001</v>
      </c>
      <c r="AC1447" s="12">
        <v>5403.98</v>
      </c>
      <c r="AD1447" s="72">
        <v>72.037000000000006</v>
      </c>
      <c r="AE1447" s="72">
        <v>1.891</v>
      </c>
      <c r="AF1447" s="12">
        <v>34.911000000000001</v>
      </c>
      <c r="AG1447" s="72">
        <v>0.46500000000000002</v>
      </c>
      <c r="AH1447" s="72">
        <v>46.762999999999998</v>
      </c>
      <c r="AI1447" s="12">
        <v>117.422</v>
      </c>
      <c r="AJ1447" s="72">
        <v>1.5649999999999999</v>
      </c>
      <c r="AK1447" s="72">
        <v>17.123999999999999</v>
      </c>
      <c r="AL1447" s="12">
        <v>152.33199999999999</v>
      </c>
      <c r="AM1447" s="72">
        <v>2.0310000000000001</v>
      </c>
      <c r="AN1447" s="72">
        <v>14.010999999999999</v>
      </c>
      <c r="AO1447" s="12">
        <v>5556.3119999999999</v>
      </c>
      <c r="AP1447" s="72">
        <v>74.067999999999998</v>
      </c>
      <c r="AQ1447" s="72">
        <v>1.974</v>
      </c>
      <c r="AR1447" s="12">
        <v>45.149000000000001</v>
      </c>
      <c r="AS1447" s="72">
        <v>0.60199999999999998</v>
      </c>
      <c r="AT1447" s="72">
        <v>33.063000000000002</v>
      </c>
      <c r="AU1447" s="12">
        <v>37.933999999999997</v>
      </c>
      <c r="AV1447" s="72">
        <v>0.50600000000000001</v>
      </c>
      <c r="AW1447" s="72">
        <v>48.723999999999997</v>
      </c>
      <c r="AX1447" s="12">
        <v>176.32</v>
      </c>
      <c r="AY1447" s="72">
        <v>2.35</v>
      </c>
      <c r="AZ1447" s="72">
        <v>15.122999999999999</v>
      </c>
      <c r="BA1447" s="12">
        <v>214.255</v>
      </c>
      <c r="BB1447" s="72">
        <v>2.8559999999999999</v>
      </c>
      <c r="BC1447" s="72">
        <v>15.743</v>
      </c>
      <c r="BD1447" s="12">
        <v>69.299000000000007</v>
      </c>
      <c r="BE1447" s="72">
        <v>0.92400000000000004</v>
      </c>
      <c r="BF1447" s="72">
        <v>26.748999999999999</v>
      </c>
      <c r="BG1447" s="12">
        <v>283.553</v>
      </c>
      <c r="BH1447" s="72">
        <v>3.78</v>
      </c>
      <c r="BI1447" s="72">
        <v>12.753</v>
      </c>
      <c r="BJ1447" s="12">
        <v>961.73099999999999</v>
      </c>
      <c r="BK1447" s="72">
        <v>12.82</v>
      </c>
      <c r="BL1447" s="72">
        <v>6.2590000000000003</v>
      </c>
      <c r="BM1447" s="12">
        <v>654.91499999999996</v>
      </c>
      <c r="BN1447" s="72">
        <v>8.73</v>
      </c>
      <c r="BO1447" s="72">
        <v>6.9539999999999997</v>
      </c>
      <c r="BP1447" s="12">
        <v>1616.646</v>
      </c>
      <c r="BQ1447" s="72">
        <v>21.550999999999998</v>
      </c>
      <c r="BR1447" s="72">
        <v>4.0270000000000001</v>
      </c>
      <c r="BS1447" s="12">
        <v>1945.3489999999999</v>
      </c>
      <c r="BT1447" s="72">
        <v>25.931999999999999</v>
      </c>
      <c r="BU1447" s="72">
        <v>3.617</v>
      </c>
      <c r="BV1447" s="12">
        <v>7501.6620000000003</v>
      </c>
      <c r="BW1447" s="72">
        <v>100</v>
      </c>
      <c r="BX1447" s="72">
        <v>1.6020000000000001</v>
      </c>
      <c r="BY1447" s="13"/>
      <c r="BZ1447" s="13"/>
    </row>
    <row r="1448" spans="1:78" ht="12.75" customHeight="1">
      <c r="A1448" s="122" t="s">
        <v>44</v>
      </c>
      <c r="B1448" s="71" t="s">
        <v>75</v>
      </c>
      <c r="C1448" s="71" t="s">
        <v>25</v>
      </c>
      <c r="D1448" s="34">
        <v>45809</v>
      </c>
      <c r="E1448" s="12">
        <v>3087.67</v>
      </c>
      <c r="F1448" s="72">
        <v>41.34</v>
      </c>
      <c r="G1448" s="72">
        <v>1.91</v>
      </c>
      <c r="H1448" s="12">
        <v>179.30199999999999</v>
      </c>
      <c r="I1448" s="72">
        <v>2.4009999999999998</v>
      </c>
      <c r="J1448" s="72">
        <v>15.925000000000001</v>
      </c>
      <c r="K1448" s="12">
        <v>198.029</v>
      </c>
      <c r="L1448" s="72">
        <v>2.6509999999999998</v>
      </c>
      <c r="M1448" s="72">
        <v>19.013999999999999</v>
      </c>
      <c r="N1448" s="12">
        <v>377.33100000000002</v>
      </c>
      <c r="O1448" s="72">
        <v>5.0519999999999996</v>
      </c>
      <c r="P1448" s="72">
        <v>10.366</v>
      </c>
      <c r="Q1448" s="12">
        <v>26.276</v>
      </c>
      <c r="R1448" s="72">
        <v>0.35199999999999998</v>
      </c>
      <c r="S1448" s="72">
        <v>35.863999999999997</v>
      </c>
      <c r="T1448" s="12">
        <v>403.60700000000003</v>
      </c>
      <c r="U1448" s="72">
        <v>5.4039999999999999</v>
      </c>
      <c r="V1448" s="72">
        <v>9.7759999999999998</v>
      </c>
      <c r="W1448" s="12">
        <v>1887.203</v>
      </c>
      <c r="X1448" s="72">
        <v>25.268000000000001</v>
      </c>
      <c r="Y1448" s="72">
        <v>3.117</v>
      </c>
      <c r="Z1448" s="12">
        <v>2290.81</v>
      </c>
      <c r="AA1448" s="72">
        <v>30.670999999999999</v>
      </c>
      <c r="AB1448" s="72">
        <v>2.4889999999999999</v>
      </c>
      <c r="AC1448" s="12">
        <v>5378.4790000000003</v>
      </c>
      <c r="AD1448" s="72">
        <v>72.012</v>
      </c>
      <c r="AE1448" s="72">
        <v>1.659</v>
      </c>
      <c r="AF1448" s="12">
        <v>13.593</v>
      </c>
      <c r="AG1448" s="72">
        <v>0.182</v>
      </c>
      <c r="AH1448" s="72">
        <v>59.512</v>
      </c>
      <c r="AI1448" s="12">
        <v>146.88800000000001</v>
      </c>
      <c r="AJ1448" s="72">
        <v>1.9670000000000001</v>
      </c>
      <c r="AK1448" s="72">
        <v>19.632000000000001</v>
      </c>
      <c r="AL1448" s="12">
        <v>160.48099999999999</v>
      </c>
      <c r="AM1448" s="72">
        <v>2.149</v>
      </c>
      <c r="AN1448" s="72">
        <v>16.361999999999998</v>
      </c>
      <c r="AO1448" s="12">
        <v>5538.96</v>
      </c>
      <c r="AP1448" s="72">
        <v>74.161000000000001</v>
      </c>
      <c r="AQ1448" s="72">
        <v>1.704</v>
      </c>
      <c r="AR1448" s="12">
        <v>66.828000000000003</v>
      </c>
      <c r="AS1448" s="72">
        <v>0.89500000000000002</v>
      </c>
      <c r="AT1448" s="72">
        <v>28.366</v>
      </c>
      <c r="AU1448" s="12">
        <v>12.067</v>
      </c>
      <c r="AV1448" s="72">
        <v>0.16200000000000001</v>
      </c>
      <c r="AW1448" s="72">
        <v>51.51</v>
      </c>
      <c r="AX1448" s="12">
        <v>204.316</v>
      </c>
      <c r="AY1448" s="72">
        <v>2.7360000000000002</v>
      </c>
      <c r="AZ1448" s="72">
        <v>22.338000000000001</v>
      </c>
      <c r="BA1448" s="12">
        <v>216.38300000000001</v>
      </c>
      <c r="BB1448" s="72">
        <v>2.8969999999999998</v>
      </c>
      <c r="BC1448" s="72">
        <v>21.082999999999998</v>
      </c>
      <c r="BD1448" s="12">
        <v>22.425000000000001</v>
      </c>
      <c r="BE1448" s="72">
        <v>0.3</v>
      </c>
      <c r="BF1448" s="72">
        <v>49.375999999999998</v>
      </c>
      <c r="BG1448" s="12">
        <v>238.80799999999999</v>
      </c>
      <c r="BH1448" s="72">
        <v>3.1970000000000001</v>
      </c>
      <c r="BI1448" s="72">
        <v>17.114000000000001</v>
      </c>
      <c r="BJ1448" s="12">
        <v>875.78099999999995</v>
      </c>
      <c r="BK1448" s="72">
        <v>11.726000000000001</v>
      </c>
      <c r="BL1448" s="72">
        <v>5.91</v>
      </c>
      <c r="BM1448" s="12">
        <v>748.50199999999995</v>
      </c>
      <c r="BN1448" s="72">
        <v>10.022</v>
      </c>
      <c r="BO1448" s="72">
        <v>5.9580000000000002</v>
      </c>
      <c r="BP1448" s="12">
        <v>1624.2829999999999</v>
      </c>
      <c r="BQ1448" s="72">
        <v>21.747</v>
      </c>
      <c r="BR1448" s="72">
        <v>3.6619999999999999</v>
      </c>
      <c r="BS1448" s="12">
        <v>1929.9190000000001</v>
      </c>
      <c r="BT1448" s="72">
        <v>25.838999999999999</v>
      </c>
      <c r="BU1448" s="72">
        <v>3.214</v>
      </c>
      <c r="BV1448" s="12">
        <v>7468.8789999999999</v>
      </c>
      <c r="BW1448" s="72">
        <v>100</v>
      </c>
      <c r="BX1448" s="72">
        <v>1.605</v>
      </c>
      <c r="BY1448" s="13"/>
      <c r="BZ1448" s="13"/>
    </row>
    <row r="1449" spans="1:78" ht="12.75" customHeight="1">
      <c r="A1449" s="122" t="s">
        <v>44</v>
      </c>
      <c r="B1449" s="71" t="s">
        <v>75</v>
      </c>
      <c r="C1449" s="71" t="s">
        <v>25</v>
      </c>
      <c r="D1449" s="34">
        <v>45901</v>
      </c>
      <c r="E1449" s="12">
        <v>3209.0940000000001</v>
      </c>
      <c r="F1449" s="72">
        <v>42.984000000000002</v>
      </c>
      <c r="G1449" s="72">
        <v>1.87</v>
      </c>
      <c r="H1449" s="12">
        <v>138.881</v>
      </c>
      <c r="I1449" s="72">
        <v>1.86</v>
      </c>
      <c r="J1449" s="72">
        <v>22.988</v>
      </c>
      <c r="K1449" s="12">
        <v>140.16900000000001</v>
      </c>
      <c r="L1449" s="72">
        <v>1.877</v>
      </c>
      <c r="M1449" s="72">
        <v>25.111000000000001</v>
      </c>
      <c r="N1449" s="12">
        <v>279.05</v>
      </c>
      <c r="O1449" s="72">
        <v>3.738</v>
      </c>
      <c r="P1449" s="72">
        <v>17.954000000000001</v>
      </c>
      <c r="Q1449" s="12">
        <v>41.081000000000003</v>
      </c>
      <c r="R1449" s="72">
        <v>0.55000000000000004</v>
      </c>
      <c r="S1449" s="72">
        <v>41.615000000000002</v>
      </c>
      <c r="T1449" s="12">
        <v>320.13099999999997</v>
      </c>
      <c r="U1449" s="72">
        <v>4.2880000000000003</v>
      </c>
      <c r="V1449" s="72">
        <v>16.594000000000001</v>
      </c>
      <c r="W1449" s="12">
        <v>1871.527</v>
      </c>
      <c r="X1449" s="72">
        <v>25.068000000000001</v>
      </c>
      <c r="Y1449" s="72">
        <v>4.2270000000000003</v>
      </c>
      <c r="Z1449" s="12">
        <v>2191.6579999999999</v>
      </c>
      <c r="AA1449" s="72">
        <v>29.356000000000002</v>
      </c>
      <c r="AB1449" s="72">
        <v>2.5270000000000001</v>
      </c>
      <c r="AC1449" s="12">
        <v>5400.7520000000004</v>
      </c>
      <c r="AD1449" s="72">
        <v>72.34</v>
      </c>
      <c r="AE1449" s="72">
        <v>1.466</v>
      </c>
      <c r="AF1449" s="12">
        <v>24.34</v>
      </c>
      <c r="AG1449" s="72">
        <v>0.32600000000000001</v>
      </c>
      <c r="AH1449" s="72">
        <v>73.61</v>
      </c>
      <c r="AI1449" s="12">
        <v>117.07</v>
      </c>
      <c r="AJ1449" s="72">
        <v>1.5680000000000001</v>
      </c>
      <c r="AK1449" s="72">
        <v>20.814</v>
      </c>
      <c r="AL1449" s="12">
        <v>141.40899999999999</v>
      </c>
      <c r="AM1449" s="72">
        <v>1.8939999999999999</v>
      </c>
      <c r="AN1449" s="72">
        <v>16.853999999999999</v>
      </c>
      <c r="AO1449" s="12">
        <v>5542.1610000000001</v>
      </c>
      <c r="AP1449" s="72">
        <v>74.233999999999995</v>
      </c>
      <c r="AQ1449" s="72">
        <v>1.4810000000000001</v>
      </c>
      <c r="AR1449" s="12">
        <v>60.68</v>
      </c>
      <c r="AS1449" s="72">
        <v>0.81299999999999994</v>
      </c>
      <c r="AT1449" s="72">
        <v>22.440999999999999</v>
      </c>
      <c r="AU1449" s="12">
        <v>29.58</v>
      </c>
      <c r="AV1449" s="72">
        <v>0.39600000000000002</v>
      </c>
      <c r="AW1449" s="72">
        <v>44.768999999999998</v>
      </c>
      <c r="AX1449" s="12">
        <v>109.358</v>
      </c>
      <c r="AY1449" s="72">
        <v>1.4650000000000001</v>
      </c>
      <c r="AZ1449" s="72">
        <v>24.684000000000001</v>
      </c>
      <c r="BA1449" s="12">
        <v>138.93899999999999</v>
      </c>
      <c r="BB1449" s="72">
        <v>1.861</v>
      </c>
      <c r="BC1449" s="72">
        <v>19.638000000000002</v>
      </c>
      <c r="BD1449" s="12">
        <v>62.445999999999998</v>
      </c>
      <c r="BE1449" s="72">
        <v>0.83599999999999997</v>
      </c>
      <c r="BF1449" s="72">
        <v>35.71</v>
      </c>
      <c r="BG1449" s="12">
        <v>201.38399999999999</v>
      </c>
      <c r="BH1449" s="72">
        <v>2.6970000000000001</v>
      </c>
      <c r="BI1449" s="72">
        <v>18.966000000000001</v>
      </c>
      <c r="BJ1449" s="12">
        <v>941.80100000000004</v>
      </c>
      <c r="BK1449" s="72">
        <v>12.615</v>
      </c>
      <c r="BL1449" s="72">
        <v>7.1980000000000004</v>
      </c>
      <c r="BM1449" s="12">
        <v>719.77499999999998</v>
      </c>
      <c r="BN1449" s="72">
        <v>9.641</v>
      </c>
      <c r="BO1449" s="72">
        <v>5.5090000000000003</v>
      </c>
      <c r="BP1449" s="12">
        <v>1661.576</v>
      </c>
      <c r="BQ1449" s="72">
        <v>22.256</v>
      </c>
      <c r="BR1449" s="72">
        <v>3.887</v>
      </c>
      <c r="BS1449" s="12">
        <v>1923.64</v>
      </c>
      <c r="BT1449" s="72">
        <v>25.765999999999998</v>
      </c>
      <c r="BU1449" s="72">
        <v>3.5840000000000001</v>
      </c>
      <c r="BV1449" s="12">
        <v>7465.8010000000004</v>
      </c>
      <c r="BW1449" s="72">
        <v>100</v>
      </c>
      <c r="BX1449" s="72">
        <v>1.46</v>
      </c>
      <c r="BY1449" s="13"/>
      <c r="BZ1449" s="13"/>
    </row>
    <row r="1450" spans="1:78" ht="12.75" customHeight="1">
      <c r="A1450" s="122" t="s">
        <v>44</v>
      </c>
      <c r="B1450" s="71" t="s">
        <v>75</v>
      </c>
      <c r="C1450" s="71" t="s">
        <v>25</v>
      </c>
      <c r="D1450" s="34">
        <v>45992</v>
      </c>
      <c r="E1450" s="12">
        <v>3169.1750000000002</v>
      </c>
      <c r="F1450" s="72">
        <v>42.613999999999997</v>
      </c>
      <c r="G1450" s="72">
        <v>2.254</v>
      </c>
      <c r="H1450" s="12">
        <v>129.726</v>
      </c>
      <c r="I1450" s="72">
        <v>1.744</v>
      </c>
      <c r="J1450" s="72">
        <v>21.768000000000001</v>
      </c>
      <c r="K1450" s="12">
        <v>170.35300000000001</v>
      </c>
      <c r="L1450" s="72">
        <v>2.2909999999999999</v>
      </c>
      <c r="M1450" s="72">
        <v>27.148</v>
      </c>
      <c r="N1450" s="12">
        <v>300.07799999999997</v>
      </c>
      <c r="O1450" s="72">
        <v>4.0350000000000001</v>
      </c>
      <c r="P1450" s="72">
        <v>14.59</v>
      </c>
      <c r="Q1450" s="12">
        <v>44.052</v>
      </c>
      <c r="R1450" s="72">
        <v>0.59199999999999997</v>
      </c>
      <c r="S1450" s="72">
        <v>39.594999999999999</v>
      </c>
      <c r="T1450" s="12">
        <v>344.13099999999997</v>
      </c>
      <c r="U1450" s="72">
        <v>4.6269999999999998</v>
      </c>
      <c r="V1450" s="72">
        <v>12.558999999999999</v>
      </c>
      <c r="W1450" s="12">
        <v>1844.365</v>
      </c>
      <c r="X1450" s="72">
        <v>24.8</v>
      </c>
      <c r="Y1450" s="72">
        <v>3.9940000000000002</v>
      </c>
      <c r="Z1450" s="12">
        <v>2188.4960000000001</v>
      </c>
      <c r="AA1450" s="72">
        <v>29.428000000000001</v>
      </c>
      <c r="AB1450" s="72">
        <v>3.2789999999999999</v>
      </c>
      <c r="AC1450" s="12">
        <v>5357.6710000000003</v>
      </c>
      <c r="AD1450" s="72">
        <v>72.042000000000002</v>
      </c>
      <c r="AE1450" s="72">
        <v>1.5640000000000001</v>
      </c>
      <c r="AF1450" s="12">
        <v>8.9260000000000002</v>
      </c>
      <c r="AG1450" s="72">
        <v>0.12</v>
      </c>
      <c r="AH1450" s="72">
        <v>94.099000000000004</v>
      </c>
      <c r="AI1450" s="12">
        <v>175.589</v>
      </c>
      <c r="AJ1450" s="72">
        <v>2.3610000000000002</v>
      </c>
      <c r="AK1450" s="72">
        <v>11.871</v>
      </c>
      <c r="AL1450" s="12">
        <v>184.51499999999999</v>
      </c>
      <c r="AM1450" s="72">
        <v>2.4809999999999999</v>
      </c>
      <c r="AN1450" s="72">
        <v>8.5760000000000005</v>
      </c>
      <c r="AO1450" s="12">
        <v>5542.1869999999999</v>
      </c>
      <c r="AP1450" s="72">
        <v>74.522999999999996</v>
      </c>
      <c r="AQ1450" s="72">
        <v>1.472</v>
      </c>
      <c r="AR1450" s="12">
        <v>75.652000000000001</v>
      </c>
      <c r="AS1450" s="72">
        <v>1.0169999999999999</v>
      </c>
      <c r="AT1450" s="72">
        <v>24.684000000000001</v>
      </c>
      <c r="AU1450" s="12">
        <v>53.316000000000003</v>
      </c>
      <c r="AV1450" s="72">
        <v>0.71699999999999997</v>
      </c>
      <c r="AW1450" s="72">
        <v>60.673000000000002</v>
      </c>
      <c r="AX1450" s="12">
        <v>92.201999999999998</v>
      </c>
      <c r="AY1450" s="72">
        <v>1.24</v>
      </c>
      <c r="AZ1450" s="72">
        <v>28.846</v>
      </c>
      <c r="BA1450" s="12">
        <v>145.518</v>
      </c>
      <c r="BB1450" s="72">
        <v>1.9570000000000001</v>
      </c>
      <c r="BC1450" s="72">
        <v>30.631</v>
      </c>
      <c r="BD1450" s="12">
        <v>56.104999999999997</v>
      </c>
      <c r="BE1450" s="72">
        <v>0.754</v>
      </c>
      <c r="BF1450" s="72">
        <v>36.353000000000002</v>
      </c>
      <c r="BG1450" s="12">
        <v>201.62299999999999</v>
      </c>
      <c r="BH1450" s="72">
        <v>2.7109999999999999</v>
      </c>
      <c r="BI1450" s="72">
        <v>22.934999999999999</v>
      </c>
      <c r="BJ1450" s="12">
        <v>839.82799999999997</v>
      </c>
      <c r="BK1450" s="72">
        <v>11.292999999999999</v>
      </c>
      <c r="BL1450" s="72">
        <v>8.8770000000000007</v>
      </c>
      <c r="BM1450" s="12">
        <v>777.59799999999996</v>
      </c>
      <c r="BN1450" s="72">
        <v>10.456</v>
      </c>
      <c r="BO1450" s="72">
        <v>6.8310000000000004</v>
      </c>
      <c r="BP1450" s="12">
        <v>1617.4259999999999</v>
      </c>
      <c r="BQ1450" s="72">
        <v>21.748999999999999</v>
      </c>
      <c r="BR1450" s="72">
        <v>5.1820000000000004</v>
      </c>
      <c r="BS1450" s="12">
        <v>1894.701</v>
      </c>
      <c r="BT1450" s="72">
        <v>25.477</v>
      </c>
      <c r="BU1450" s="72">
        <v>4.3739999999999997</v>
      </c>
      <c r="BV1450" s="12">
        <v>7436.8879999999999</v>
      </c>
      <c r="BW1450" s="72">
        <v>100</v>
      </c>
      <c r="BX1450" s="72">
        <v>1.2889999999999999</v>
      </c>
      <c r="BY1450" s="13"/>
      <c r="BZ1450" s="13"/>
    </row>
    <row r="1451" spans="1:78" ht="12.75" customHeight="1">
      <c r="A1451" s="122" t="s">
        <v>44</v>
      </c>
      <c r="B1451" s="71" t="s">
        <v>75</v>
      </c>
      <c r="C1451" s="71" t="s">
        <v>25</v>
      </c>
      <c r="D1451" s="34">
        <v>46082</v>
      </c>
      <c r="E1451" s="12">
        <v>3241.9349999999999</v>
      </c>
      <c r="F1451" s="72">
        <v>42.938000000000002</v>
      </c>
      <c r="G1451" s="72">
        <v>2.1560000000000001</v>
      </c>
      <c r="H1451" s="12">
        <v>104.316</v>
      </c>
      <c r="I1451" s="72">
        <v>1.3819999999999999</v>
      </c>
      <c r="J1451" s="72">
        <v>29.625</v>
      </c>
      <c r="K1451" s="12">
        <v>166.05099999999999</v>
      </c>
      <c r="L1451" s="72">
        <v>2.1989999999999998</v>
      </c>
      <c r="M1451" s="72">
        <v>27.719000000000001</v>
      </c>
      <c r="N1451" s="12">
        <v>270.36700000000002</v>
      </c>
      <c r="O1451" s="72">
        <v>3.581</v>
      </c>
      <c r="P1451" s="72">
        <v>18.186</v>
      </c>
      <c r="Q1451" s="12">
        <v>32.287999999999997</v>
      </c>
      <c r="R1451" s="72">
        <v>0.42799999999999999</v>
      </c>
      <c r="S1451" s="72">
        <v>55.139000000000003</v>
      </c>
      <c r="T1451" s="12">
        <v>302.65499999999997</v>
      </c>
      <c r="U1451" s="72">
        <v>4.0090000000000003</v>
      </c>
      <c r="V1451" s="72">
        <v>17.015999999999998</v>
      </c>
      <c r="W1451" s="12">
        <v>1898.75</v>
      </c>
      <c r="X1451" s="72">
        <v>25.148</v>
      </c>
      <c r="Y1451" s="72">
        <v>3.4910000000000001</v>
      </c>
      <c r="Z1451" s="12">
        <v>2201.4050000000002</v>
      </c>
      <c r="AA1451" s="72">
        <v>29.157</v>
      </c>
      <c r="AB1451" s="72">
        <v>3.0539999999999998</v>
      </c>
      <c r="AC1451" s="12">
        <v>5443.34</v>
      </c>
      <c r="AD1451" s="72">
        <v>72.094999999999999</v>
      </c>
      <c r="AE1451" s="72">
        <v>1.5860000000000001</v>
      </c>
      <c r="AF1451" s="12">
        <v>33.421999999999997</v>
      </c>
      <c r="AG1451" s="72">
        <v>0.443</v>
      </c>
      <c r="AH1451" s="72">
        <v>51.156999999999996</v>
      </c>
      <c r="AI1451" s="12">
        <v>159.58799999999999</v>
      </c>
      <c r="AJ1451" s="72">
        <v>2.1139999999999999</v>
      </c>
      <c r="AK1451" s="72">
        <v>19.731000000000002</v>
      </c>
      <c r="AL1451" s="12">
        <v>193.011</v>
      </c>
      <c r="AM1451" s="72">
        <v>2.556</v>
      </c>
      <c r="AN1451" s="72">
        <v>14.007999999999999</v>
      </c>
      <c r="AO1451" s="12">
        <v>5636.3509999999997</v>
      </c>
      <c r="AP1451" s="72">
        <v>74.652000000000001</v>
      </c>
      <c r="AQ1451" s="72">
        <v>1.601</v>
      </c>
      <c r="AR1451" s="12">
        <v>54.494</v>
      </c>
      <c r="AS1451" s="72">
        <v>0.72199999999999998</v>
      </c>
      <c r="AT1451" s="72">
        <v>28.731999999999999</v>
      </c>
      <c r="AU1451" s="12">
        <v>20.244</v>
      </c>
      <c r="AV1451" s="72">
        <v>0.26800000000000002</v>
      </c>
      <c r="AW1451" s="72">
        <v>68.73</v>
      </c>
      <c r="AX1451" s="12">
        <v>182.60300000000001</v>
      </c>
      <c r="AY1451" s="72">
        <v>2.419</v>
      </c>
      <c r="AZ1451" s="72">
        <v>26.404</v>
      </c>
      <c r="BA1451" s="12">
        <v>202.84700000000001</v>
      </c>
      <c r="BB1451" s="72">
        <v>2.6869999999999998</v>
      </c>
      <c r="BC1451" s="72">
        <v>23.094999999999999</v>
      </c>
      <c r="BD1451" s="12">
        <v>41.524000000000001</v>
      </c>
      <c r="BE1451" s="72">
        <v>0.55000000000000004</v>
      </c>
      <c r="BF1451" s="72">
        <v>42.162999999999997</v>
      </c>
      <c r="BG1451" s="12">
        <v>244.37</v>
      </c>
      <c r="BH1451" s="72">
        <v>3.2370000000000001</v>
      </c>
      <c r="BI1451" s="72">
        <v>21.227</v>
      </c>
      <c r="BJ1451" s="12">
        <v>886.02800000000002</v>
      </c>
      <c r="BK1451" s="72">
        <v>11.734999999999999</v>
      </c>
      <c r="BL1451" s="72">
        <v>8.0719999999999992</v>
      </c>
      <c r="BM1451" s="12">
        <v>728.94399999999996</v>
      </c>
      <c r="BN1451" s="72">
        <v>9.6549999999999994</v>
      </c>
      <c r="BO1451" s="72">
        <v>7.58</v>
      </c>
      <c r="BP1451" s="12">
        <v>1614.972</v>
      </c>
      <c r="BQ1451" s="72">
        <v>21.39</v>
      </c>
      <c r="BR1451" s="72">
        <v>5.15</v>
      </c>
      <c r="BS1451" s="12">
        <v>1913.837</v>
      </c>
      <c r="BT1451" s="72">
        <v>25.347999999999999</v>
      </c>
      <c r="BU1451" s="72">
        <v>4.3739999999999997</v>
      </c>
      <c r="BV1451" s="12">
        <v>7550.1880000000001</v>
      </c>
      <c r="BW1451" s="72">
        <v>100</v>
      </c>
      <c r="BX1451" s="72">
        <v>1.7490000000000001</v>
      </c>
      <c r="BY1451" s="13"/>
      <c r="BZ1451" s="13"/>
    </row>
    <row r="1452" spans="1:78" ht="12.75" customHeight="1">
      <c r="A1452" s="122" t="s">
        <v>44</v>
      </c>
      <c r="B1452" s="71" t="s">
        <v>75</v>
      </c>
      <c r="C1452" s="71" t="s">
        <v>25</v>
      </c>
      <c r="D1452" s="34">
        <v>46174</v>
      </c>
      <c r="E1452" s="12">
        <v>3046.5619999999999</v>
      </c>
      <c r="F1452" s="72">
        <v>41.837000000000003</v>
      </c>
      <c r="G1452" s="72">
        <v>1.65</v>
      </c>
      <c r="H1452" s="12">
        <v>151.67699999999999</v>
      </c>
      <c r="I1452" s="72">
        <v>2.0830000000000002</v>
      </c>
      <c r="J1452" s="72">
        <v>25.048999999999999</v>
      </c>
      <c r="K1452" s="12">
        <v>128.91800000000001</v>
      </c>
      <c r="L1452" s="72">
        <v>1.77</v>
      </c>
      <c r="M1452" s="72">
        <v>28.681999999999999</v>
      </c>
      <c r="N1452" s="12">
        <v>280.59500000000003</v>
      </c>
      <c r="O1452" s="72">
        <v>3.8530000000000002</v>
      </c>
      <c r="P1452" s="72">
        <v>19.797000000000001</v>
      </c>
      <c r="Q1452" s="12">
        <v>45.936</v>
      </c>
      <c r="R1452" s="72">
        <v>0.63100000000000001</v>
      </c>
      <c r="S1452" s="72">
        <v>31.004999999999999</v>
      </c>
      <c r="T1452" s="12">
        <v>326.53100000000001</v>
      </c>
      <c r="U1452" s="72">
        <v>4.484</v>
      </c>
      <c r="V1452" s="72">
        <v>16.518000000000001</v>
      </c>
      <c r="W1452" s="12">
        <v>1849.442</v>
      </c>
      <c r="X1452" s="72">
        <v>25.396999999999998</v>
      </c>
      <c r="Y1452" s="72">
        <v>4.1680000000000001</v>
      </c>
      <c r="Z1452" s="12">
        <v>2175.973</v>
      </c>
      <c r="AA1452" s="72">
        <v>29.881</v>
      </c>
      <c r="AB1452" s="72">
        <v>3.266</v>
      </c>
      <c r="AC1452" s="12">
        <v>5222.5360000000001</v>
      </c>
      <c r="AD1452" s="72">
        <v>71.718000000000004</v>
      </c>
      <c r="AE1452" s="72">
        <v>1.677</v>
      </c>
      <c r="AF1452" s="12">
        <v>5.742</v>
      </c>
      <c r="AG1452" s="72">
        <v>7.9000000000000001E-2</v>
      </c>
      <c r="AH1452" s="72">
        <v>73.238</v>
      </c>
      <c r="AI1452" s="12">
        <v>151.12899999999999</v>
      </c>
      <c r="AJ1452" s="72">
        <v>2.0750000000000002</v>
      </c>
      <c r="AK1452" s="72">
        <v>17.552</v>
      </c>
      <c r="AL1452" s="12">
        <v>156.87200000000001</v>
      </c>
      <c r="AM1452" s="72">
        <v>2.1539999999999999</v>
      </c>
      <c r="AN1452" s="72">
        <v>16.614000000000001</v>
      </c>
      <c r="AO1452" s="12">
        <v>5379.4080000000004</v>
      </c>
      <c r="AP1452" s="72">
        <v>73.872</v>
      </c>
      <c r="AQ1452" s="72">
        <v>1.83</v>
      </c>
      <c r="AR1452" s="12">
        <v>34.904000000000003</v>
      </c>
      <c r="AS1452" s="72">
        <v>0.47899999999999998</v>
      </c>
      <c r="AT1452" s="72">
        <v>30.907</v>
      </c>
      <c r="AU1452" s="12">
        <v>23.571999999999999</v>
      </c>
      <c r="AV1452" s="72">
        <v>0.32400000000000001</v>
      </c>
      <c r="AW1452" s="72">
        <v>69.41</v>
      </c>
      <c r="AX1452" s="12">
        <v>207.84100000000001</v>
      </c>
      <c r="AY1452" s="72">
        <v>2.8540000000000001</v>
      </c>
      <c r="AZ1452" s="72">
        <v>18.309000000000001</v>
      </c>
      <c r="BA1452" s="12">
        <v>231.41399999999999</v>
      </c>
      <c r="BB1452" s="72">
        <v>3.1779999999999999</v>
      </c>
      <c r="BC1452" s="72">
        <v>17.690999999999999</v>
      </c>
      <c r="BD1452" s="12">
        <v>65.238</v>
      </c>
      <c r="BE1452" s="72">
        <v>0.89600000000000002</v>
      </c>
      <c r="BF1452" s="72">
        <v>34.277999999999999</v>
      </c>
      <c r="BG1452" s="12">
        <v>296.65199999999999</v>
      </c>
      <c r="BH1452" s="72">
        <v>4.0739999999999998</v>
      </c>
      <c r="BI1452" s="72">
        <v>15.092000000000001</v>
      </c>
      <c r="BJ1452" s="12">
        <v>768.31799999999998</v>
      </c>
      <c r="BK1452" s="72">
        <v>10.551</v>
      </c>
      <c r="BL1452" s="72">
        <v>7.8220000000000001</v>
      </c>
      <c r="BM1452" s="12">
        <v>802.76700000000005</v>
      </c>
      <c r="BN1452" s="72">
        <v>11.023999999999999</v>
      </c>
      <c r="BO1452" s="72">
        <v>5.6550000000000002</v>
      </c>
      <c r="BP1452" s="12">
        <v>1571.086</v>
      </c>
      <c r="BQ1452" s="72">
        <v>21.574999999999999</v>
      </c>
      <c r="BR1452" s="72">
        <v>4.8280000000000003</v>
      </c>
      <c r="BS1452" s="12">
        <v>1902.6410000000001</v>
      </c>
      <c r="BT1452" s="72">
        <v>26.128</v>
      </c>
      <c r="BU1452" s="72">
        <v>3.93</v>
      </c>
      <c r="BV1452" s="12">
        <v>7282.049</v>
      </c>
      <c r="BW1452" s="72">
        <v>100</v>
      </c>
      <c r="BX1452" s="72">
        <v>1.948</v>
      </c>
      <c r="BY1452" s="13"/>
      <c r="BZ1452" s="13"/>
    </row>
    <row r="1453" spans="1:78" ht="12.75" customHeight="1">
      <c r="A1453" s="122" t="s">
        <v>44</v>
      </c>
      <c r="B1453" s="71" t="s">
        <v>47</v>
      </c>
      <c r="C1453" s="71" t="s">
        <v>26</v>
      </c>
      <c r="D1453" s="34">
        <v>41883</v>
      </c>
      <c r="E1453" s="12">
        <v>0</v>
      </c>
      <c r="F1453" s="72">
        <v>0</v>
      </c>
      <c r="G1453" s="72">
        <v>0</v>
      </c>
      <c r="H1453" s="12">
        <v>0</v>
      </c>
      <c r="I1453" s="72">
        <v>0</v>
      </c>
      <c r="J1453" s="72">
        <v>0</v>
      </c>
      <c r="K1453" s="12">
        <v>0</v>
      </c>
      <c r="L1453" s="72">
        <v>0</v>
      </c>
      <c r="M1453" s="72">
        <v>0</v>
      </c>
      <c r="N1453" s="12">
        <v>0</v>
      </c>
      <c r="O1453" s="72">
        <v>0</v>
      </c>
      <c r="P1453" s="72">
        <v>0</v>
      </c>
      <c r="Q1453" s="12">
        <v>0</v>
      </c>
      <c r="R1453" s="72">
        <v>0</v>
      </c>
      <c r="S1453" s="72">
        <v>0</v>
      </c>
      <c r="T1453" s="12">
        <v>0</v>
      </c>
      <c r="U1453" s="72">
        <v>0</v>
      </c>
      <c r="V1453" s="72">
        <v>0</v>
      </c>
      <c r="W1453" s="12">
        <v>0</v>
      </c>
      <c r="X1453" s="72">
        <v>0</v>
      </c>
      <c r="Y1453" s="72">
        <v>0</v>
      </c>
      <c r="Z1453" s="12">
        <v>0</v>
      </c>
      <c r="AA1453" s="72">
        <v>0</v>
      </c>
      <c r="AB1453" s="72">
        <v>0</v>
      </c>
      <c r="AC1453" s="12">
        <v>0</v>
      </c>
      <c r="AD1453" s="72">
        <v>0</v>
      </c>
      <c r="AE1453" s="72">
        <v>0</v>
      </c>
      <c r="AF1453" s="12">
        <v>0</v>
      </c>
      <c r="AG1453" s="72">
        <v>0</v>
      </c>
      <c r="AH1453" s="72">
        <v>0</v>
      </c>
      <c r="AI1453" s="12">
        <v>189.916</v>
      </c>
      <c r="AJ1453" s="72">
        <v>4.1509999999999998</v>
      </c>
      <c r="AK1453" s="72">
        <v>12.898999999999999</v>
      </c>
      <c r="AL1453" s="12">
        <v>189.916</v>
      </c>
      <c r="AM1453" s="72">
        <v>4.1509999999999998</v>
      </c>
      <c r="AN1453" s="72">
        <v>12.898999999999999</v>
      </c>
      <c r="AO1453" s="12">
        <v>189.916</v>
      </c>
      <c r="AP1453" s="72">
        <v>4.1509999999999998</v>
      </c>
      <c r="AQ1453" s="72">
        <v>12.898999999999999</v>
      </c>
      <c r="AR1453" s="12">
        <v>8.61</v>
      </c>
      <c r="AS1453" s="72">
        <v>0.188</v>
      </c>
      <c r="AT1453" s="72">
        <v>87.504999999999995</v>
      </c>
      <c r="AU1453" s="12">
        <v>11.545</v>
      </c>
      <c r="AV1453" s="72">
        <v>0.252</v>
      </c>
      <c r="AW1453" s="72">
        <v>67.694999999999993</v>
      </c>
      <c r="AX1453" s="12">
        <v>537.60900000000004</v>
      </c>
      <c r="AY1453" s="72">
        <v>11.75</v>
      </c>
      <c r="AZ1453" s="72">
        <v>11.644</v>
      </c>
      <c r="BA1453" s="12">
        <v>549.154</v>
      </c>
      <c r="BB1453" s="72">
        <v>12.002000000000001</v>
      </c>
      <c r="BC1453" s="72">
        <v>11.532</v>
      </c>
      <c r="BD1453" s="12">
        <v>394.67</v>
      </c>
      <c r="BE1453" s="72">
        <v>8.6259999999999994</v>
      </c>
      <c r="BF1453" s="72">
        <v>16.495000000000001</v>
      </c>
      <c r="BG1453" s="12">
        <v>943.82399999999996</v>
      </c>
      <c r="BH1453" s="72">
        <v>20.628</v>
      </c>
      <c r="BI1453" s="72">
        <v>9.3079999999999998</v>
      </c>
      <c r="BJ1453" s="12">
        <v>1698.3</v>
      </c>
      <c r="BK1453" s="72">
        <v>37.118000000000002</v>
      </c>
      <c r="BL1453" s="72">
        <v>7.64</v>
      </c>
      <c r="BM1453" s="12">
        <v>1734.6990000000001</v>
      </c>
      <c r="BN1453" s="72">
        <v>37.914000000000001</v>
      </c>
      <c r="BO1453" s="72">
        <v>5.5</v>
      </c>
      <c r="BP1453" s="12">
        <v>3432.9989999999998</v>
      </c>
      <c r="BQ1453" s="72">
        <v>75.033000000000001</v>
      </c>
      <c r="BR1453" s="72">
        <v>3.331</v>
      </c>
      <c r="BS1453" s="12">
        <v>4385.433</v>
      </c>
      <c r="BT1453" s="72">
        <v>95.849000000000004</v>
      </c>
      <c r="BU1453" s="72">
        <v>2.153</v>
      </c>
      <c r="BV1453" s="12">
        <v>4575.3490000000002</v>
      </c>
      <c r="BW1453" s="72">
        <v>100</v>
      </c>
      <c r="BX1453" s="72">
        <v>2.1349999999999998</v>
      </c>
      <c r="BY1453" s="13"/>
      <c r="BZ1453" s="13"/>
    </row>
    <row r="1454" spans="1:78" ht="12.75" customHeight="1">
      <c r="A1454" s="122" t="s">
        <v>44</v>
      </c>
      <c r="B1454" s="71" t="s">
        <v>47</v>
      </c>
      <c r="C1454" s="71" t="s">
        <v>26</v>
      </c>
      <c r="D1454" s="34">
        <v>41974</v>
      </c>
      <c r="E1454" s="12">
        <v>0</v>
      </c>
      <c r="F1454" s="72">
        <v>0</v>
      </c>
      <c r="G1454" s="72">
        <v>0</v>
      </c>
      <c r="H1454" s="12">
        <v>0</v>
      </c>
      <c r="I1454" s="72">
        <v>0</v>
      </c>
      <c r="J1454" s="72">
        <v>0</v>
      </c>
      <c r="K1454" s="12">
        <v>0</v>
      </c>
      <c r="L1454" s="72">
        <v>0</v>
      </c>
      <c r="M1454" s="72">
        <v>0</v>
      </c>
      <c r="N1454" s="12">
        <v>0</v>
      </c>
      <c r="O1454" s="72">
        <v>0</v>
      </c>
      <c r="P1454" s="72">
        <v>0</v>
      </c>
      <c r="Q1454" s="12">
        <v>0</v>
      </c>
      <c r="R1454" s="72">
        <v>0</v>
      </c>
      <c r="S1454" s="72">
        <v>0</v>
      </c>
      <c r="T1454" s="12">
        <v>0</v>
      </c>
      <c r="U1454" s="72">
        <v>0</v>
      </c>
      <c r="V1454" s="72">
        <v>0</v>
      </c>
      <c r="W1454" s="12">
        <v>0</v>
      </c>
      <c r="X1454" s="72">
        <v>0</v>
      </c>
      <c r="Y1454" s="72">
        <v>0</v>
      </c>
      <c r="Z1454" s="12">
        <v>0</v>
      </c>
      <c r="AA1454" s="72">
        <v>0</v>
      </c>
      <c r="AB1454" s="72">
        <v>0</v>
      </c>
      <c r="AC1454" s="12">
        <v>0</v>
      </c>
      <c r="AD1454" s="72">
        <v>0</v>
      </c>
      <c r="AE1454" s="72">
        <v>0</v>
      </c>
      <c r="AF1454" s="12">
        <v>3.22</v>
      </c>
      <c r="AG1454" s="72">
        <v>6.8000000000000005E-2</v>
      </c>
      <c r="AH1454" s="72">
        <v>111.467</v>
      </c>
      <c r="AI1454" s="12">
        <v>250.38</v>
      </c>
      <c r="AJ1454" s="72">
        <v>5.2830000000000004</v>
      </c>
      <c r="AK1454" s="72">
        <v>18.093</v>
      </c>
      <c r="AL1454" s="12">
        <v>253.6</v>
      </c>
      <c r="AM1454" s="72">
        <v>5.351</v>
      </c>
      <c r="AN1454" s="72">
        <v>17.715</v>
      </c>
      <c r="AO1454" s="12">
        <v>253.6</v>
      </c>
      <c r="AP1454" s="72">
        <v>5.351</v>
      </c>
      <c r="AQ1454" s="72">
        <v>17.715</v>
      </c>
      <c r="AR1454" s="12">
        <v>32.427999999999997</v>
      </c>
      <c r="AS1454" s="72">
        <v>0.68400000000000005</v>
      </c>
      <c r="AT1454" s="72">
        <v>61.759</v>
      </c>
      <c r="AU1454" s="12">
        <v>6.76</v>
      </c>
      <c r="AV1454" s="72">
        <v>0.14299999999999999</v>
      </c>
      <c r="AW1454" s="72">
        <v>100.651</v>
      </c>
      <c r="AX1454" s="12">
        <v>464.54700000000003</v>
      </c>
      <c r="AY1454" s="72">
        <v>9.8019999999999996</v>
      </c>
      <c r="AZ1454" s="72">
        <v>13.589</v>
      </c>
      <c r="BA1454" s="12">
        <v>471.30700000000002</v>
      </c>
      <c r="BB1454" s="72">
        <v>9.9440000000000008</v>
      </c>
      <c r="BC1454" s="72">
        <v>13.539</v>
      </c>
      <c r="BD1454" s="12">
        <v>310.233</v>
      </c>
      <c r="BE1454" s="72">
        <v>6.5460000000000003</v>
      </c>
      <c r="BF1454" s="72">
        <v>13.484999999999999</v>
      </c>
      <c r="BG1454" s="12">
        <v>781.54</v>
      </c>
      <c r="BH1454" s="72">
        <v>16.489999999999998</v>
      </c>
      <c r="BI1454" s="72">
        <v>9.2750000000000004</v>
      </c>
      <c r="BJ1454" s="12">
        <v>2056.1579999999999</v>
      </c>
      <c r="BK1454" s="72">
        <v>43.384</v>
      </c>
      <c r="BL1454" s="72">
        <v>4.8520000000000003</v>
      </c>
      <c r="BM1454" s="12">
        <v>1615.7570000000001</v>
      </c>
      <c r="BN1454" s="72">
        <v>34.091000000000001</v>
      </c>
      <c r="BO1454" s="72">
        <v>6.6139999999999999</v>
      </c>
      <c r="BP1454" s="12">
        <v>3671.915</v>
      </c>
      <c r="BQ1454" s="72">
        <v>77.474999999999994</v>
      </c>
      <c r="BR1454" s="72">
        <v>3.2080000000000002</v>
      </c>
      <c r="BS1454" s="12">
        <v>4485.8829999999998</v>
      </c>
      <c r="BT1454" s="72">
        <v>94.649000000000001</v>
      </c>
      <c r="BU1454" s="72">
        <v>2.4769999999999999</v>
      </c>
      <c r="BV1454" s="12">
        <v>4739.4830000000002</v>
      </c>
      <c r="BW1454" s="72">
        <v>100</v>
      </c>
      <c r="BX1454" s="72">
        <v>2.5350000000000001</v>
      </c>
      <c r="BY1454" s="13"/>
      <c r="BZ1454" s="13"/>
    </row>
    <row r="1455" spans="1:78" ht="12.75" customHeight="1">
      <c r="A1455" s="122" t="s">
        <v>44</v>
      </c>
      <c r="B1455" s="71" t="s">
        <v>47</v>
      </c>
      <c r="C1455" s="71" t="s">
        <v>26</v>
      </c>
      <c r="D1455" s="34">
        <v>42064</v>
      </c>
      <c r="E1455" s="12">
        <v>0</v>
      </c>
      <c r="F1455" s="72">
        <v>0</v>
      </c>
      <c r="G1455" s="72">
        <v>0</v>
      </c>
      <c r="H1455" s="12">
        <v>0</v>
      </c>
      <c r="I1455" s="72">
        <v>0</v>
      </c>
      <c r="J1455" s="72">
        <v>0</v>
      </c>
      <c r="K1455" s="12">
        <v>0</v>
      </c>
      <c r="L1455" s="72">
        <v>0</v>
      </c>
      <c r="M1455" s="72">
        <v>0</v>
      </c>
      <c r="N1455" s="12">
        <v>0</v>
      </c>
      <c r="O1455" s="72">
        <v>0</v>
      </c>
      <c r="P1455" s="72">
        <v>0</v>
      </c>
      <c r="Q1455" s="12">
        <v>0</v>
      </c>
      <c r="R1455" s="72">
        <v>0</v>
      </c>
      <c r="S1455" s="72">
        <v>0</v>
      </c>
      <c r="T1455" s="12">
        <v>0</v>
      </c>
      <c r="U1455" s="72">
        <v>0</v>
      </c>
      <c r="V1455" s="72">
        <v>0</v>
      </c>
      <c r="W1455" s="12">
        <v>0</v>
      </c>
      <c r="X1455" s="72">
        <v>0</v>
      </c>
      <c r="Y1455" s="72">
        <v>0</v>
      </c>
      <c r="Z1455" s="12">
        <v>0</v>
      </c>
      <c r="AA1455" s="72">
        <v>0</v>
      </c>
      <c r="AB1455" s="72">
        <v>0</v>
      </c>
      <c r="AC1455" s="12">
        <v>0</v>
      </c>
      <c r="AD1455" s="72">
        <v>0</v>
      </c>
      <c r="AE1455" s="72">
        <v>0</v>
      </c>
      <c r="AF1455" s="12">
        <v>10.988</v>
      </c>
      <c r="AG1455" s="72">
        <v>0.24299999999999999</v>
      </c>
      <c r="AH1455" s="72">
        <v>109.863</v>
      </c>
      <c r="AI1455" s="12">
        <v>298.23</v>
      </c>
      <c r="AJ1455" s="72">
        <v>6.5819999999999999</v>
      </c>
      <c r="AK1455" s="72">
        <v>21.431999999999999</v>
      </c>
      <c r="AL1455" s="12">
        <v>309.21899999999999</v>
      </c>
      <c r="AM1455" s="72">
        <v>6.8239999999999998</v>
      </c>
      <c r="AN1455" s="72">
        <v>20.067</v>
      </c>
      <c r="AO1455" s="12">
        <v>309.21899999999999</v>
      </c>
      <c r="AP1455" s="72">
        <v>6.8239999999999998</v>
      </c>
      <c r="AQ1455" s="72">
        <v>20.067</v>
      </c>
      <c r="AR1455" s="12">
        <v>44.854999999999997</v>
      </c>
      <c r="AS1455" s="72">
        <v>0.99</v>
      </c>
      <c r="AT1455" s="72">
        <v>42.326999999999998</v>
      </c>
      <c r="AU1455" s="12">
        <v>77.423000000000002</v>
      </c>
      <c r="AV1455" s="72">
        <v>1.7090000000000001</v>
      </c>
      <c r="AW1455" s="72">
        <v>36.9</v>
      </c>
      <c r="AX1455" s="12">
        <v>451.97399999999999</v>
      </c>
      <c r="AY1455" s="72">
        <v>9.9749999999999996</v>
      </c>
      <c r="AZ1455" s="72">
        <v>16.196000000000002</v>
      </c>
      <c r="BA1455" s="12">
        <v>529.39700000000005</v>
      </c>
      <c r="BB1455" s="72">
        <v>11.683</v>
      </c>
      <c r="BC1455" s="72">
        <v>15.698</v>
      </c>
      <c r="BD1455" s="12">
        <v>233.107</v>
      </c>
      <c r="BE1455" s="72">
        <v>5.1449999999999996</v>
      </c>
      <c r="BF1455" s="72">
        <v>17.427</v>
      </c>
      <c r="BG1455" s="12">
        <v>762.50300000000004</v>
      </c>
      <c r="BH1455" s="72">
        <v>16.827999999999999</v>
      </c>
      <c r="BI1455" s="72">
        <v>11.510999999999999</v>
      </c>
      <c r="BJ1455" s="12">
        <v>1892.5889999999999</v>
      </c>
      <c r="BK1455" s="72">
        <v>41.768000000000001</v>
      </c>
      <c r="BL1455" s="72">
        <v>5.476</v>
      </c>
      <c r="BM1455" s="12">
        <v>1522.0050000000001</v>
      </c>
      <c r="BN1455" s="72">
        <v>33.590000000000003</v>
      </c>
      <c r="BO1455" s="72">
        <v>5.8419999999999996</v>
      </c>
      <c r="BP1455" s="12">
        <v>3414.5940000000001</v>
      </c>
      <c r="BQ1455" s="72">
        <v>75.358000000000004</v>
      </c>
      <c r="BR1455" s="72">
        <v>2.5299999999999998</v>
      </c>
      <c r="BS1455" s="12">
        <v>4221.9530000000004</v>
      </c>
      <c r="BT1455" s="72">
        <v>93.176000000000002</v>
      </c>
      <c r="BU1455" s="72">
        <v>2.0310000000000001</v>
      </c>
      <c r="BV1455" s="12">
        <v>4531.1710000000003</v>
      </c>
      <c r="BW1455" s="72">
        <v>100</v>
      </c>
      <c r="BX1455" s="72">
        <v>2.242</v>
      </c>
      <c r="BY1455" s="13"/>
      <c r="BZ1455" s="13"/>
    </row>
    <row r="1456" spans="1:78" ht="12.75" customHeight="1">
      <c r="A1456" s="122" t="s">
        <v>44</v>
      </c>
      <c r="B1456" s="71" t="s">
        <v>47</v>
      </c>
      <c r="C1456" s="71" t="s">
        <v>26</v>
      </c>
      <c r="D1456" s="34">
        <v>42156</v>
      </c>
      <c r="E1456" s="12">
        <v>0</v>
      </c>
      <c r="F1456" s="72">
        <v>0</v>
      </c>
      <c r="G1456" s="72">
        <v>0</v>
      </c>
      <c r="H1456" s="12">
        <v>0</v>
      </c>
      <c r="I1456" s="72">
        <v>0</v>
      </c>
      <c r="J1456" s="72">
        <v>0</v>
      </c>
      <c r="K1456" s="12">
        <v>0</v>
      </c>
      <c r="L1456" s="72">
        <v>0</v>
      </c>
      <c r="M1456" s="72">
        <v>0</v>
      </c>
      <c r="N1456" s="12">
        <v>0</v>
      </c>
      <c r="O1456" s="72">
        <v>0</v>
      </c>
      <c r="P1456" s="72">
        <v>0</v>
      </c>
      <c r="Q1456" s="12">
        <v>0</v>
      </c>
      <c r="R1456" s="72">
        <v>0</v>
      </c>
      <c r="S1456" s="72">
        <v>0</v>
      </c>
      <c r="T1456" s="12">
        <v>0</v>
      </c>
      <c r="U1456" s="72">
        <v>0</v>
      </c>
      <c r="V1456" s="72">
        <v>0</v>
      </c>
      <c r="W1456" s="12">
        <v>0</v>
      </c>
      <c r="X1456" s="72">
        <v>0</v>
      </c>
      <c r="Y1456" s="72">
        <v>0</v>
      </c>
      <c r="Z1456" s="12">
        <v>0</v>
      </c>
      <c r="AA1456" s="72">
        <v>0</v>
      </c>
      <c r="AB1456" s="72">
        <v>0</v>
      </c>
      <c r="AC1456" s="12">
        <v>0</v>
      </c>
      <c r="AD1456" s="72">
        <v>0</v>
      </c>
      <c r="AE1456" s="72">
        <v>0</v>
      </c>
      <c r="AF1456" s="12">
        <v>1.38</v>
      </c>
      <c r="AG1456" s="72">
        <v>0.03</v>
      </c>
      <c r="AH1456" s="72">
        <v>106.164</v>
      </c>
      <c r="AI1456" s="12">
        <v>278.81099999999998</v>
      </c>
      <c r="AJ1456" s="72">
        <v>6.0620000000000003</v>
      </c>
      <c r="AK1456" s="72">
        <v>18.638999999999999</v>
      </c>
      <c r="AL1456" s="12">
        <v>280.19099999999997</v>
      </c>
      <c r="AM1456" s="72">
        <v>6.0919999999999996</v>
      </c>
      <c r="AN1456" s="72">
        <v>18.465</v>
      </c>
      <c r="AO1456" s="12">
        <v>280.19099999999997</v>
      </c>
      <c r="AP1456" s="72">
        <v>6.0919999999999996</v>
      </c>
      <c r="AQ1456" s="72">
        <v>18.465</v>
      </c>
      <c r="AR1456" s="12">
        <v>17.416</v>
      </c>
      <c r="AS1456" s="72">
        <v>0.379</v>
      </c>
      <c r="AT1456" s="72">
        <v>57.149000000000001</v>
      </c>
      <c r="AU1456" s="12">
        <v>48.206000000000003</v>
      </c>
      <c r="AV1456" s="72">
        <v>1.048</v>
      </c>
      <c r="AW1456" s="72">
        <v>36.945</v>
      </c>
      <c r="AX1456" s="12">
        <v>421.88900000000001</v>
      </c>
      <c r="AY1456" s="72">
        <v>9.173</v>
      </c>
      <c r="AZ1456" s="72">
        <v>15.286</v>
      </c>
      <c r="BA1456" s="12">
        <v>470.09500000000003</v>
      </c>
      <c r="BB1456" s="72">
        <v>10.221</v>
      </c>
      <c r="BC1456" s="72">
        <v>13.587999999999999</v>
      </c>
      <c r="BD1456" s="12">
        <v>211.215</v>
      </c>
      <c r="BE1456" s="72">
        <v>4.5919999999999996</v>
      </c>
      <c r="BF1456" s="72">
        <v>20.667999999999999</v>
      </c>
      <c r="BG1456" s="12">
        <v>681.31100000000004</v>
      </c>
      <c r="BH1456" s="72">
        <v>14.813000000000001</v>
      </c>
      <c r="BI1456" s="72">
        <v>11.753</v>
      </c>
      <c r="BJ1456" s="12">
        <v>2063.62</v>
      </c>
      <c r="BK1456" s="72">
        <v>44.866999999999997</v>
      </c>
      <c r="BL1456" s="72">
        <v>4.9640000000000004</v>
      </c>
      <c r="BM1456" s="12">
        <v>1556.835</v>
      </c>
      <c r="BN1456" s="72">
        <v>33.848999999999997</v>
      </c>
      <c r="BO1456" s="72">
        <v>4.9969999999999999</v>
      </c>
      <c r="BP1456" s="12">
        <v>3620.4549999999999</v>
      </c>
      <c r="BQ1456" s="72">
        <v>78.715999999999994</v>
      </c>
      <c r="BR1456" s="72">
        <v>2.3530000000000002</v>
      </c>
      <c r="BS1456" s="12">
        <v>4319.1819999999998</v>
      </c>
      <c r="BT1456" s="72">
        <v>93.908000000000001</v>
      </c>
      <c r="BU1456" s="72">
        <v>2.2719999999999998</v>
      </c>
      <c r="BV1456" s="12">
        <v>4599.3729999999996</v>
      </c>
      <c r="BW1456" s="72">
        <v>100</v>
      </c>
      <c r="BX1456" s="72">
        <v>2.5760000000000001</v>
      </c>
      <c r="BY1456" s="13"/>
      <c r="BZ1456" s="13"/>
    </row>
    <row r="1457" spans="1:78" ht="12.75" customHeight="1">
      <c r="A1457" s="122" t="s">
        <v>44</v>
      </c>
      <c r="B1457" s="71" t="s">
        <v>47</v>
      </c>
      <c r="C1457" s="71" t="s">
        <v>26</v>
      </c>
      <c r="D1457" s="34">
        <v>42614</v>
      </c>
      <c r="E1457" s="12">
        <v>0</v>
      </c>
      <c r="F1457" s="72">
        <v>0</v>
      </c>
      <c r="G1457" s="72">
        <v>0</v>
      </c>
      <c r="H1457" s="12">
        <v>0</v>
      </c>
      <c r="I1457" s="72">
        <v>0</v>
      </c>
      <c r="J1457" s="72">
        <v>0</v>
      </c>
      <c r="K1457" s="12">
        <v>0</v>
      </c>
      <c r="L1457" s="72">
        <v>0</v>
      </c>
      <c r="M1457" s="72">
        <v>0</v>
      </c>
      <c r="N1457" s="12">
        <v>0</v>
      </c>
      <c r="O1457" s="72">
        <v>0</v>
      </c>
      <c r="P1457" s="72">
        <v>0</v>
      </c>
      <c r="Q1457" s="12">
        <v>0</v>
      </c>
      <c r="R1457" s="72">
        <v>0</v>
      </c>
      <c r="S1457" s="72">
        <v>0</v>
      </c>
      <c r="T1457" s="12">
        <v>0</v>
      </c>
      <c r="U1457" s="72">
        <v>0</v>
      </c>
      <c r="V1457" s="72">
        <v>0</v>
      </c>
      <c r="W1457" s="12">
        <v>0</v>
      </c>
      <c r="X1457" s="72">
        <v>0</v>
      </c>
      <c r="Y1457" s="72">
        <v>0</v>
      </c>
      <c r="Z1457" s="12">
        <v>0</v>
      </c>
      <c r="AA1457" s="72">
        <v>0</v>
      </c>
      <c r="AB1457" s="72">
        <v>0</v>
      </c>
      <c r="AC1457" s="12">
        <v>0</v>
      </c>
      <c r="AD1457" s="72">
        <v>0</v>
      </c>
      <c r="AE1457" s="72">
        <v>0</v>
      </c>
      <c r="AF1457" s="12">
        <v>0</v>
      </c>
      <c r="AG1457" s="72">
        <v>0</v>
      </c>
      <c r="AH1457" s="72">
        <v>0</v>
      </c>
      <c r="AI1457" s="12">
        <v>232.28</v>
      </c>
      <c r="AJ1457" s="72">
        <v>5.069</v>
      </c>
      <c r="AK1457" s="72">
        <v>13.691000000000001</v>
      </c>
      <c r="AL1457" s="12">
        <v>232.28</v>
      </c>
      <c r="AM1457" s="72">
        <v>5.069</v>
      </c>
      <c r="AN1457" s="72">
        <v>13.691000000000001</v>
      </c>
      <c r="AO1457" s="12">
        <v>232.28</v>
      </c>
      <c r="AP1457" s="72">
        <v>5.069</v>
      </c>
      <c r="AQ1457" s="72">
        <v>13.691000000000001</v>
      </c>
      <c r="AR1457" s="12">
        <v>9.5690000000000008</v>
      </c>
      <c r="AS1457" s="72">
        <v>0.20899999999999999</v>
      </c>
      <c r="AT1457" s="72">
        <v>51.856000000000002</v>
      </c>
      <c r="AU1457" s="12">
        <v>28.183</v>
      </c>
      <c r="AV1457" s="72">
        <v>0.61499999999999999</v>
      </c>
      <c r="AW1457" s="72">
        <v>48.14</v>
      </c>
      <c r="AX1457" s="12">
        <v>384.702</v>
      </c>
      <c r="AY1457" s="72">
        <v>8.3949999999999996</v>
      </c>
      <c r="AZ1457" s="72">
        <v>14.856</v>
      </c>
      <c r="BA1457" s="12">
        <v>412.88499999999999</v>
      </c>
      <c r="BB1457" s="72">
        <v>9.01</v>
      </c>
      <c r="BC1457" s="72">
        <v>13.276</v>
      </c>
      <c r="BD1457" s="12">
        <v>301.84199999999998</v>
      </c>
      <c r="BE1457" s="72">
        <v>6.5869999999999997</v>
      </c>
      <c r="BF1457" s="72">
        <v>16.073</v>
      </c>
      <c r="BG1457" s="12">
        <v>714.72699999999998</v>
      </c>
      <c r="BH1457" s="72">
        <v>15.597</v>
      </c>
      <c r="BI1457" s="72">
        <v>9.5310000000000006</v>
      </c>
      <c r="BJ1457" s="12">
        <v>1820.4639999999999</v>
      </c>
      <c r="BK1457" s="72">
        <v>39.728000000000002</v>
      </c>
      <c r="BL1457" s="72">
        <v>5.5510000000000002</v>
      </c>
      <c r="BM1457" s="12">
        <v>1805.308</v>
      </c>
      <c r="BN1457" s="72">
        <v>39.396999999999998</v>
      </c>
      <c r="BO1457" s="72">
        <v>5.1779999999999999</v>
      </c>
      <c r="BP1457" s="12">
        <v>3625.7719999999999</v>
      </c>
      <c r="BQ1457" s="72">
        <v>79.125</v>
      </c>
      <c r="BR1457" s="72">
        <v>3.0059999999999998</v>
      </c>
      <c r="BS1457" s="12">
        <v>4350.0680000000002</v>
      </c>
      <c r="BT1457" s="72">
        <v>94.930999999999997</v>
      </c>
      <c r="BU1457" s="72">
        <v>2.169</v>
      </c>
      <c r="BV1457" s="12">
        <v>4582.348</v>
      </c>
      <c r="BW1457" s="72">
        <v>100</v>
      </c>
      <c r="BX1457" s="72">
        <v>1.968</v>
      </c>
      <c r="BY1457" s="13"/>
      <c r="BZ1457" s="13"/>
    </row>
    <row r="1458" spans="1:78" ht="12.75" customHeight="1">
      <c r="A1458" s="122" t="s">
        <v>44</v>
      </c>
      <c r="B1458" s="71" t="s">
        <v>47</v>
      </c>
      <c r="C1458" s="71" t="s">
        <v>26</v>
      </c>
      <c r="D1458" s="34">
        <v>42705</v>
      </c>
      <c r="E1458" s="12">
        <v>0</v>
      </c>
      <c r="F1458" s="72">
        <v>0</v>
      </c>
      <c r="G1458" s="72">
        <v>0</v>
      </c>
      <c r="H1458" s="12">
        <v>0</v>
      </c>
      <c r="I1458" s="72">
        <v>0</v>
      </c>
      <c r="J1458" s="72">
        <v>0</v>
      </c>
      <c r="K1458" s="12">
        <v>0</v>
      </c>
      <c r="L1458" s="72">
        <v>0</v>
      </c>
      <c r="M1458" s="72">
        <v>0</v>
      </c>
      <c r="N1458" s="12">
        <v>0</v>
      </c>
      <c r="O1458" s="72">
        <v>0</v>
      </c>
      <c r="P1458" s="72">
        <v>0</v>
      </c>
      <c r="Q1458" s="12">
        <v>0</v>
      </c>
      <c r="R1458" s="72">
        <v>0</v>
      </c>
      <c r="S1458" s="72">
        <v>0</v>
      </c>
      <c r="T1458" s="12">
        <v>0</v>
      </c>
      <c r="U1458" s="72">
        <v>0</v>
      </c>
      <c r="V1458" s="72">
        <v>0</v>
      </c>
      <c r="W1458" s="12">
        <v>0</v>
      </c>
      <c r="X1458" s="72">
        <v>0</v>
      </c>
      <c r="Y1458" s="72">
        <v>0</v>
      </c>
      <c r="Z1458" s="12">
        <v>0</v>
      </c>
      <c r="AA1458" s="72">
        <v>0</v>
      </c>
      <c r="AB1458" s="72">
        <v>0</v>
      </c>
      <c r="AC1458" s="12">
        <v>0</v>
      </c>
      <c r="AD1458" s="72">
        <v>0</v>
      </c>
      <c r="AE1458" s="72">
        <v>0</v>
      </c>
      <c r="AF1458" s="12">
        <v>2.387</v>
      </c>
      <c r="AG1458" s="72">
        <v>5.1999999999999998E-2</v>
      </c>
      <c r="AH1458" s="72">
        <v>125.946</v>
      </c>
      <c r="AI1458" s="12">
        <v>235.51</v>
      </c>
      <c r="AJ1458" s="72">
        <v>5.1109999999999998</v>
      </c>
      <c r="AK1458" s="72">
        <v>16.184000000000001</v>
      </c>
      <c r="AL1458" s="12">
        <v>237.89599999999999</v>
      </c>
      <c r="AM1458" s="72">
        <v>5.1630000000000003</v>
      </c>
      <c r="AN1458" s="72">
        <v>16.350000000000001</v>
      </c>
      <c r="AO1458" s="12">
        <v>237.89599999999999</v>
      </c>
      <c r="AP1458" s="72">
        <v>5.1630000000000003</v>
      </c>
      <c r="AQ1458" s="72">
        <v>16.350000000000001</v>
      </c>
      <c r="AR1458" s="12">
        <v>11.278</v>
      </c>
      <c r="AS1458" s="72">
        <v>0.245</v>
      </c>
      <c r="AT1458" s="72">
        <v>78.507999999999996</v>
      </c>
      <c r="AU1458" s="12">
        <v>3.2050000000000001</v>
      </c>
      <c r="AV1458" s="72">
        <v>7.0000000000000007E-2</v>
      </c>
      <c r="AW1458" s="72">
        <v>101.402</v>
      </c>
      <c r="AX1458" s="12">
        <v>376.95699999999999</v>
      </c>
      <c r="AY1458" s="72">
        <v>8.1809999999999992</v>
      </c>
      <c r="AZ1458" s="72">
        <v>16.126999999999999</v>
      </c>
      <c r="BA1458" s="12">
        <v>380.161</v>
      </c>
      <c r="BB1458" s="72">
        <v>8.2509999999999994</v>
      </c>
      <c r="BC1458" s="72">
        <v>15.954000000000001</v>
      </c>
      <c r="BD1458" s="12">
        <v>268.77300000000002</v>
      </c>
      <c r="BE1458" s="72">
        <v>5.8330000000000002</v>
      </c>
      <c r="BF1458" s="72">
        <v>20.257999999999999</v>
      </c>
      <c r="BG1458" s="12">
        <v>648.93399999999997</v>
      </c>
      <c r="BH1458" s="72">
        <v>14.084</v>
      </c>
      <c r="BI1458" s="72">
        <v>11.643000000000001</v>
      </c>
      <c r="BJ1458" s="12">
        <v>1668.057</v>
      </c>
      <c r="BK1458" s="72">
        <v>36.201999999999998</v>
      </c>
      <c r="BL1458" s="72">
        <v>5.923</v>
      </c>
      <c r="BM1458" s="12">
        <v>2041.482</v>
      </c>
      <c r="BN1458" s="72">
        <v>44.305999999999997</v>
      </c>
      <c r="BO1458" s="72">
        <v>4.5110000000000001</v>
      </c>
      <c r="BP1458" s="12">
        <v>3709.5390000000002</v>
      </c>
      <c r="BQ1458" s="72">
        <v>80.507999999999996</v>
      </c>
      <c r="BR1458" s="72">
        <v>2.4329999999999998</v>
      </c>
      <c r="BS1458" s="12">
        <v>4369.7510000000002</v>
      </c>
      <c r="BT1458" s="72">
        <v>94.837000000000003</v>
      </c>
      <c r="BU1458" s="72">
        <v>2.5670000000000002</v>
      </c>
      <c r="BV1458" s="12">
        <v>4607.6469999999999</v>
      </c>
      <c r="BW1458" s="72">
        <v>100</v>
      </c>
      <c r="BX1458" s="72">
        <v>2.496</v>
      </c>
      <c r="BY1458" s="13"/>
      <c r="BZ1458" s="13"/>
    </row>
    <row r="1459" spans="1:78" ht="12.75" customHeight="1">
      <c r="A1459" s="122" t="s">
        <v>44</v>
      </c>
      <c r="B1459" s="71" t="s">
        <v>47</v>
      </c>
      <c r="C1459" s="71" t="s">
        <v>26</v>
      </c>
      <c r="D1459" s="34">
        <v>42795</v>
      </c>
      <c r="E1459" s="12">
        <v>0</v>
      </c>
      <c r="F1459" s="72">
        <v>0</v>
      </c>
      <c r="G1459" s="72">
        <v>0</v>
      </c>
      <c r="H1459" s="12">
        <v>0</v>
      </c>
      <c r="I1459" s="72">
        <v>0</v>
      </c>
      <c r="J1459" s="72">
        <v>0</v>
      </c>
      <c r="K1459" s="12">
        <v>0</v>
      </c>
      <c r="L1459" s="72">
        <v>0</v>
      </c>
      <c r="M1459" s="72">
        <v>0</v>
      </c>
      <c r="N1459" s="12">
        <v>0</v>
      </c>
      <c r="O1459" s="72">
        <v>0</v>
      </c>
      <c r="P1459" s="72">
        <v>0</v>
      </c>
      <c r="Q1459" s="12">
        <v>0</v>
      </c>
      <c r="R1459" s="72">
        <v>0</v>
      </c>
      <c r="S1459" s="72">
        <v>0</v>
      </c>
      <c r="T1459" s="12">
        <v>0</v>
      </c>
      <c r="U1459" s="72">
        <v>0</v>
      </c>
      <c r="V1459" s="72">
        <v>0</v>
      </c>
      <c r="W1459" s="12">
        <v>0</v>
      </c>
      <c r="X1459" s="72">
        <v>0</v>
      </c>
      <c r="Y1459" s="72">
        <v>0</v>
      </c>
      <c r="Z1459" s="12">
        <v>0</v>
      </c>
      <c r="AA1459" s="72">
        <v>0</v>
      </c>
      <c r="AB1459" s="72">
        <v>0</v>
      </c>
      <c r="AC1459" s="12">
        <v>0</v>
      </c>
      <c r="AD1459" s="72">
        <v>0</v>
      </c>
      <c r="AE1459" s="72">
        <v>0</v>
      </c>
      <c r="AF1459" s="12">
        <v>3.931</v>
      </c>
      <c r="AG1459" s="72">
        <v>8.7999999999999995E-2</v>
      </c>
      <c r="AH1459" s="72">
        <v>84.480999999999995</v>
      </c>
      <c r="AI1459" s="12">
        <v>247.624</v>
      </c>
      <c r="AJ1459" s="72">
        <v>5.524</v>
      </c>
      <c r="AK1459" s="72">
        <v>17.452999999999999</v>
      </c>
      <c r="AL1459" s="12">
        <v>251.554</v>
      </c>
      <c r="AM1459" s="72">
        <v>5.6109999999999998</v>
      </c>
      <c r="AN1459" s="72">
        <v>17.12</v>
      </c>
      <c r="AO1459" s="12">
        <v>251.554</v>
      </c>
      <c r="AP1459" s="72">
        <v>5.6109999999999998</v>
      </c>
      <c r="AQ1459" s="72">
        <v>17.12</v>
      </c>
      <c r="AR1459" s="12">
        <v>65.522000000000006</v>
      </c>
      <c r="AS1459" s="72">
        <v>1.462</v>
      </c>
      <c r="AT1459" s="72">
        <v>33.14</v>
      </c>
      <c r="AU1459" s="12">
        <v>7.1920000000000002</v>
      </c>
      <c r="AV1459" s="72">
        <v>0.16</v>
      </c>
      <c r="AW1459" s="72">
        <v>105.149</v>
      </c>
      <c r="AX1459" s="12">
        <v>486.83</v>
      </c>
      <c r="AY1459" s="72">
        <v>10.86</v>
      </c>
      <c r="AZ1459" s="72">
        <v>13.65</v>
      </c>
      <c r="BA1459" s="12">
        <v>494.02199999999999</v>
      </c>
      <c r="BB1459" s="72">
        <v>11.02</v>
      </c>
      <c r="BC1459" s="72">
        <v>14.335000000000001</v>
      </c>
      <c r="BD1459" s="12">
        <v>193.22200000000001</v>
      </c>
      <c r="BE1459" s="72">
        <v>4.3099999999999996</v>
      </c>
      <c r="BF1459" s="72">
        <v>13.682</v>
      </c>
      <c r="BG1459" s="12">
        <v>687.24400000000003</v>
      </c>
      <c r="BH1459" s="72">
        <v>15.331</v>
      </c>
      <c r="BI1459" s="72">
        <v>9.7270000000000003</v>
      </c>
      <c r="BJ1459" s="12">
        <v>1713.191</v>
      </c>
      <c r="BK1459" s="72">
        <v>38.216999999999999</v>
      </c>
      <c r="BL1459" s="72">
        <v>6.8010000000000002</v>
      </c>
      <c r="BM1459" s="12">
        <v>1765.3320000000001</v>
      </c>
      <c r="BN1459" s="72">
        <v>39.380000000000003</v>
      </c>
      <c r="BO1459" s="72">
        <v>4.1150000000000002</v>
      </c>
      <c r="BP1459" s="12">
        <v>3478.5230000000001</v>
      </c>
      <c r="BQ1459" s="72">
        <v>77.596000000000004</v>
      </c>
      <c r="BR1459" s="72">
        <v>3.4860000000000002</v>
      </c>
      <c r="BS1459" s="12">
        <v>4231.2889999999998</v>
      </c>
      <c r="BT1459" s="72">
        <v>94.388999999999996</v>
      </c>
      <c r="BU1459" s="72">
        <v>2.7250000000000001</v>
      </c>
      <c r="BV1459" s="12">
        <v>4482.8429999999998</v>
      </c>
      <c r="BW1459" s="72">
        <v>100</v>
      </c>
      <c r="BX1459" s="72">
        <v>3.0409999999999999</v>
      </c>
      <c r="BY1459" s="13"/>
      <c r="BZ1459" s="13"/>
    </row>
    <row r="1460" spans="1:78" ht="12.75" customHeight="1">
      <c r="A1460" s="122" t="s">
        <v>44</v>
      </c>
      <c r="B1460" s="71" t="s">
        <v>47</v>
      </c>
      <c r="C1460" s="71" t="s">
        <v>26</v>
      </c>
      <c r="D1460" s="34">
        <v>42887</v>
      </c>
      <c r="E1460" s="12">
        <v>0</v>
      </c>
      <c r="F1460" s="72">
        <v>0</v>
      </c>
      <c r="G1460" s="72">
        <v>0</v>
      </c>
      <c r="H1460" s="12">
        <v>0</v>
      </c>
      <c r="I1460" s="72">
        <v>0</v>
      </c>
      <c r="J1460" s="72">
        <v>0</v>
      </c>
      <c r="K1460" s="12">
        <v>0</v>
      </c>
      <c r="L1460" s="72">
        <v>0</v>
      </c>
      <c r="M1460" s="72">
        <v>0</v>
      </c>
      <c r="N1460" s="12">
        <v>0</v>
      </c>
      <c r="O1460" s="72">
        <v>0</v>
      </c>
      <c r="P1460" s="72">
        <v>0</v>
      </c>
      <c r="Q1460" s="12">
        <v>0</v>
      </c>
      <c r="R1460" s="72">
        <v>0</v>
      </c>
      <c r="S1460" s="72">
        <v>0</v>
      </c>
      <c r="T1460" s="12">
        <v>0</v>
      </c>
      <c r="U1460" s="72">
        <v>0</v>
      </c>
      <c r="V1460" s="72">
        <v>0</v>
      </c>
      <c r="W1460" s="12">
        <v>0</v>
      </c>
      <c r="X1460" s="72">
        <v>0</v>
      </c>
      <c r="Y1460" s="72">
        <v>0</v>
      </c>
      <c r="Z1460" s="12">
        <v>0</v>
      </c>
      <c r="AA1460" s="72">
        <v>0</v>
      </c>
      <c r="AB1460" s="72">
        <v>0</v>
      </c>
      <c r="AC1460" s="12">
        <v>0</v>
      </c>
      <c r="AD1460" s="72">
        <v>0</v>
      </c>
      <c r="AE1460" s="72">
        <v>0</v>
      </c>
      <c r="AF1460" s="12">
        <v>5.7919999999999998</v>
      </c>
      <c r="AG1460" s="72">
        <v>0.122</v>
      </c>
      <c r="AH1460" s="72">
        <v>79.466999999999999</v>
      </c>
      <c r="AI1460" s="12">
        <v>208.21</v>
      </c>
      <c r="AJ1460" s="72">
        <v>4.4009999999999998</v>
      </c>
      <c r="AK1460" s="72">
        <v>19.231999999999999</v>
      </c>
      <c r="AL1460" s="12">
        <v>214.00200000000001</v>
      </c>
      <c r="AM1460" s="72">
        <v>4.524</v>
      </c>
      <c r="AN1460" s="72">
        <v>18.821000000000002</v>
      </c>
      <c r="AO1460" s="12">
        <v>214.00200000000001</v>
      </c>
      <c r="AP1460" s="72">
        <v>4.524</v>
      </c>
      <c r="AQ1460" s="72">
        <v>18.821000000000002</v>
      </c>
      <c r="AR1460" s="12">
        <v>35.542999999999999</v>
      </c>
      <c r="AS1460" s="72">
        <v>0.751</v>
      </c>
      <c r="AT1460" s="72">
        <v>44.668999999999997</v>
      </c>
      <c r="AU1460" s="12">
        <v>0</v>
      </c>
      <c r="AV1460" s="72">
        <v>0</v>
      </c>
      <c r="AW1460" s="72">
        <v>0</v>
      </c>
      <c r="AX1460" s="12">
        <v>436.37700000000001</v>
      </c>
      <c r="AY1460" s="72">
        <v>9.2240000000000002</v>
      </c>
      <c r="AZ1460" s="72">
        <v>8.548</v>
      </c>
      <c r="BA1460" s="12">
        <v>436.37700000000001</v>
      </c>
      <c r="BB1460" s="72">
        <v>9.2240000000000002</v>
      </c>
      <c r="BC1460" s="72">
        <v>8.548</v>
      </c>
      <c r="BD1460" s="12">
        <v>223.34299999999999</v>
      </c>
      <c r="BE1460" s="72">
        <v>4.7210000000000001</v>
      </c>
      <c r="BF1460" s="72">
        <v>20.02</v>
      </c>
      <c r="BG1460" s="12">
        <v>659.72</v>
      </c>
      <c r="BH1460" s="72">
        <v>13.945</v>
      </c>
      <c r="BI1460" s="72">
        <v>8.6240000000000006</v>
      </c>
      <c r="BJ1460" s="12">
        <v>1805.9939999999999</v>
      </c>
      <c r="BK1460" s="72">
        <v>38.176000000000002</v>
      </c>
      <c r="BL1460" s="72">
        <v>4.1289999999999996</v>
      </c>
      <c r="BM1460" s="12">
        <v>2015.443</v>
      </c>
      <c r="BN1460" s="72">
        <v>42.603000000000002</v>
      </c>
      <c r="BO1460" s="72">
        <v>3.8479999999999999</v>
      </c>
      <c r="BP1460" s="12">
        <v>3821.4369999999999</v>
      </c>
      <c r="BQ1460" s="72">
        <v>80.778999999999996</v>
      </c>
      <c r="BR1460" s="72">
        <v>2.1339999999999999</v>
      </c>
      <c r="BS1460" s="12">
        <v>4516.7</v>
      </c>
      <c r="BT1460" s="72">
        <v>95.475999999999999</v>
      </c>
      <c r="BU1460" s="72">
        <v>1.972</v>
      </c>
      <c r="BV1460" s="12">
        <v>4730.7020000000002</v>
      </c>
      <c r="BW1460" s="72">
        <v>100</v>
      </c>
      <c r="BX1460" s="72">
        <v>2.0529999999999999</v>
      </c>
      <c r="BY1460" s="13"/>
      <c r="BZ1460" s="13"/>
    </row>
    <row r="1461" spans="1:78" ht="12.75" customHeight="1">
      <c r="A1461" s="122" t="s">
        <v>44</v>
      </c>
      <c r="B1461" s="71" t="s">
        <v>47</v>
      </c>
      <c r="C1461" s="71" t="s">
        <v>26</v>
      </c>
      <c r="D1461" s="34">
        <v>43344</v>
      </c>
      <c r="E1461" s="12">
        <v>0</v>
      </c>
      <c r="F1461" s="72">
        <v>0</v>
      </c>
      <c r="G1461" s="72">
        <v>0</v>
      </c>
      <c r="H1461" s="12">
        <v>0</v>
      </c>
      <c r="I1461" s="72">
        <v>0</v>
      </c>
      <c r="J1461" s="72">
        <v>0</v>
      </c>
      <c r="K1461" s="12">
        <v>0</v>
      </c>
      <c r="L1461" s="72">
        <v>0</v>
      </c>
      <c r="M1461" s="72">
        <v>0</v>
      </c>
      <c r="N1461" s="12">
        <v>0</v>
      </c>
      <c r="O1461" s="72">
        <v>0</v>
      </c>
      <c r="P1461" s="72">
        <v>0</v>
      </c>
      <c r="Q1461" s="12">
        <v>0</v>
      </c>
      <c r="R1461" s="72">
        <v>0</v>
      </c>
      <c r="S1461" s="72">
        <v>0</v>
      </c>
      <c r="T1461" s="12">
        <v>0</v>
      </c>
      <c r="U1461" s="72">
        <v>0</v>
      </c>
      <c r="V1461" s="72">
        <v>0</v>
      </c>
      <c r="W1461" s="12">
        <v>0</v>
      </c>
      <c r="X1461" s="72">
        <v>0</v>
      </c>
      <c r="Y1461" s="72">
        <v>0</v>
      </c>
      <c r="Z1461" s="12">
        <v>0</v>
      </c>
      <c r="AA1461" s="72">
        <v>0</v>
      </c>
      <c r="AB1461" s="72">
        <v>0</v>
      </c>
      <c r="AC1461" s="12">
        <v>0</v>
      </c>
      <c r="AD1461" s="72">
        <v>0</v>
      </c>
      <c r="AE1461" s="72">
        <v>0</v>
      </c>
      <c r="AF1461" s="12">
        <v>4.282</v>
      </c>
      <c r="AG1461" s="72">
        <v>8.5000000000000006E-2</v>
      </c>
      <c r="AH1461" s="72">
        <v>109.822</v>
      </c>
      <c r="AI1461" s="12">
        <v>265.76100000000002</v>
      </c>
      <c r="AJ1461" s="72">
        <v>5.298</v>
      </c>
      <c r="AK1461" s="72">
        <v>17.538</v>
      </c>
      <c r="AL1461" s="12">
        <v>270.04199999999997</v>
      </c>
      <c r="AM1461" s="72">
        <v>5.383</v>
      </c>
      <c r="AN1461" s="72">
        <v>17.254000000000001</v>
      </c>
      <c r="AO1461" s="12">
        <v>270.04199999999997</v>
      </c>
      <c r="AP1461" s="72">
        <v>5.383</v>
      </c>
      <c r="AQ1461" s="72">
        <v>17.254000000000001</v>
      </c>
      <c r="AR1461" s="12">
        <v>50.822000000000003</v>
      </c>
      <c r="AS1461" s="72">
        <v>1.0129999999999999</v>
      </c>
      <c r="AT1461" s="72">
        <v>52.238999999999997</v>
      </c>
      <c r="AU1461" s="12">
        <v>2.3170000000000002</v>
      </c>
      <c r="AV1461" s="72">
        <v>4.5999999999999999E-2</v>
      </c>
      <c r="AW1461" s="72">
        <v>103.11199999999999</v>
      </c>
      <c r="AX1461" s="12">
        <v>320.88099999999997</v>
      </c>
      <c r="AY1461" s="72">
        <v>6.3959999999999999</v>
      </c>
      <c r="AZ1461" s="72">
        <v>18.829999999999998</v>
      </c>
      <c r="BA1461" s="12">
        <v>323.19799999999998</v>
      </c>
      <c r="BB1461" s="72">
        <v>6.4429999999999996</v>
      </c>
      <c r="BC1461" s="72">
        <v>18.831</v>
      </c>
      <c r="BD1461" s="12">
        <v>298.98</v>
      </c>
      <c r="BE1461" s="72">
        <v>5.96</v>
      </c>
      <c r="BF1461" s="72">
        <v>15.42</v>
      </c>
      <c r="BG1461" s="12">
        <v>622.178</v>
      </c>
      <c r="BH1461" s="72">
        <v>12.401999999999999</v>
      </c>
      <c r="BI1461" s="72">
        <v>12.502000000000001</v>
      </c>
      <c r="BJ1461" s="12">
        <v>1925.673</v>
      </c>
      <c r="BK1461" s="72">
        <v>38.386000000000003</v>
      </c>
      <c r="BL1461" s="72">
        <v>4.8049999999999997</v>
      </c>
      <c r="BM1461" s="12">
        <v>2147.8609999999999</v>
      </c>
      <c r="BN1461" s="72">
        <v>42.814999999999998</v>
      </c>
      <c r="BO1461" s="72">
        <v>3.8809999999999998</v>
      </c>
      <c r="BP1461" s="12">
        <v>4073.5340000000001</v>
      </c>
      <c r="BQ1461" s="72">
        <v>81.200999999999993</v>
      </c>
      <c r="BR1461" s="72">
        <v>2.0249999999999999</v>
      </c>
      <c r="BS1461" s="12">
        <v>4746.5330000000004</v>
      </c>
      <c r="BT1461" s="72">
        <v>94.617000000000004</v>
      </c>
      <c r="BU1461" s="72">
        <v>1.542</v>
      </c>
      <c r="BV1461" s="12">
        <v>5016.576</v>
      </c>
      <c r="BW1461" s="72">
        <v>100</v>
      </c>
      <c r="BX1461" s="72">
        <v>1.9930000000000001</v>
      </c>
      <c r="BY1461" s="13"/>
      <c r="BZ1461" s="13"/>
    </row>
    <row r="1462" spans="1:78" ht="12.75" customHeight="1">
      <c r="A1462" s="122" t="s">
        <v>44</v>
      </c>
      <c r="B1462" s="71" t="s">
        <v>47</v>
      </c>
      <c r="C1462" s="71" t="s">
        <v>26</v>
      </c>
      <c r="D1462" s="34">
        <v>43435</v>
      </c>
      <c r="E1462" s="12">
        <v>0</v>
      </c>
      <c r="F1462" s="72">
        <v>0</v>
      </c>
      <c r="G1462" s="72">
        <v>0</v>
      </c>
      <c r="H1462" s="12">
        <v>0</v>
      </c>
      <c r="I1462" s="72">
        <v>0</v>
      </c>
      <c r="J1462" s="72">
        <v>0</v>
      </c>
      <c r="K1462" s="12">
        <v>0</v>
      </c>
      <c r="L1462" s="72">
        <v>0</v>
      </c>
      <c r="M1462" s="72">
        <v>0</v>
      </c>
      <c r="N1462" s="12">
        <v>0</v>
      </c>
      <c r="O1462" s="72">
        <v>0</v>
      </c>
      <c r="P1462" s="72">
        <v>0</v>
      </c>
      <c r="Q1462" s="12">
        <v>0</v>
      </c>
      <c r="R1462" s="72">
        <v>0</v>
      </c>
      <c r="S1462" s="72">
        <v>0</v>
      </c>
      <c r="T1462" s="12">
        <v>0</v>
      </c>
      <c r="U1462" s="72">
        <v>0</v>
      </c>
      <c r="V1462" s="72">
        <v>0</v>
      </c>
      <c r="W1462" s="12">
        <v>0</v>
      </c>
      <c r="X1462" s="72">
        <v>0</v>
      </c>
      <c r="Y1462" s="72">
        <v>0</v>
      </c>
      <c r="Z1462" s="12">
        <v>0</v>
      </c>
      <c r="AA1462" s="72">
        <v>0</v>
      </c>
      <c r="AB1462" s="72">
        <v>0</v>
      </c>
      <c r="AC1462" s="12">
        <v>0</v>
      </c>
      <c r="AD1462" s="72">
        <v>0</v>
      </c>
      <c r="AE1462" s="72">
        <v>0</v>
      </c>
      <c r="AF1462" s="12">
        <v>6.7240000000000002</v>
      </c>
      <c r="AG1462" s="72">
        <v>0.13600000000000001</v>
      </c>
      <c r="AH1462" s="72">
        <v>106.184</v>
      </c>
      <c r="AI1462" s="12">
        <v>276.07400000000001</v>
      </c>
      <c r="AJ1462" s="72">
        <v>5.601</v>
      </c>
      <c r="AK1462" s="72">
        <v>16.488</v>
      </c>
      <c r="AL1462" s="12">
        <v>282.798</v>
      </c>
      <c r="AM1462" s="72">
        <v>5.7380000000000004</v>
      </c>
      <c r="AN1462" s="72">
        <v>16.690000000000001</v>
      </c>
      <c r="AO1462" s="12">
        <v>282.798</v>
      </c>
      <c r="AP1462" s="72">
        <v>5.7380000000000004</v>
      </c>
      <c r="AQ1462" s="72">
        <v>16.690000000000001</v>
      </c>
      <c r="AR1462" s="12">
        <v>37.652999999999999</v>
      </c>
      <c r="AS1462" s="72">
        <v>0.76400000000000001</v>
      </c>
      <c r="AT1462" s="72">
        <v>36.311999999999998</v>
      </c>
      <c r="AU1462" s="12">
        <v>18.419</v>
      </c>
      <c r="AV1462" s="72">
        <v>0.374</v>
      </c>
      <c r="AW1462" s="72">
        <v>61.220999999999997</v>
      </c>
      <c r="AX1462" s="12">
        <v>343.31</v>
      </c>
      <c r="AY1462" s="72">
        <v>6.9649999999999999</v>
      </c>
      <c r="AZ1462" s="72">
        <v>17.736000000000001</v>
      </c>
      <c r="BA1462" s="12">
        <v>361.72899999999998</v>
      </c>
      <c r="BB1462" s="72">
        <v>7.3390000000000004</v>
      </c>
      <c r="BC1462" s="72">
        <v>16.748999999999999</v>
      </c>
      <c r="BD1462" s="12">
        <v>192.279</v>
      </c>
      <c r="BE1462" s="72">
        <v>3.9009999999999998</v>
      </c>
      <c r="BF1462" s="72">
        <v>18.824999999999999</v>
      </c>
      <c r="BG1462" s="12">
        <v>554.00800000000004</v>
      </c>
      <c r="BH1462" s="72">
        <v>11.24</v>
      </c>
      <c r="BI1462" s="72">
        <v>12.113</v>
      </c>
      <c r="BJ1462" s="12">
        <v>1964.511</v>
      </c>
      <c r="BK1462" s="72">
        <v>39.856999999999999</v>
      </c>
      <c r="BL1462" s="72">
        <v>4.9169999999999998</v>
      </c>
      <c r="BM1462" s="12">
        <v>2089.96</v>
      </c>
      <c r="BN1462" s="72">
        <v>42.402000000000001</v>
      </c>
      <c r="BO1462" s="72">
        <v>4.9169999999999998</v>
      </c>
      <c r="BP1462" s="12">
        <v>4054.471</v>
      </c>
      <c r="BQ1462" s="72">
        <v>82.259</v>
      </c>
      <c r="BR1462" s="72">
        <v>2.99</v>
      </c>
      <c r="BS1462" s="12">
        <v>4646.1319999999996</v>
      </c>
      <c r="BT1462" s="72">
        <v>94.262</v>
      </c>
      <c r="BU1462" s="72">
        <v>2.081</v>
      </c>
      <c r="BV1462" s="12">
        <v>4928.93</v>
      </c>
      <c r="BW1462" s="72">
        <v>100</v>
      </c>
      <c r="BX1462" s="72">
        <v>2.0750000000000002</v>
      </c>
      <c r="BY1462" s="13"/>
      <c r="BZ1462" s="13"/>
    </row>
    <row r="1463" spans="1:78" ht="12.75" customHeight="1">
      <c r="A1463" s="122" t="s">
        <v>44</v>
      </c>
      <c r="B1463" s="71" t="s">
        <v>47</v>
      </c>
      <c r="C1463" s="71" t="s">
        <v>26</v>
      </c>
      <c r="D1463" s="34">
        <v>43525</v>
      </c>
      <c r="E1463" s="12">
        <v>0</v>
      </c>
      <c r="F1463" s="72">
        <v>0</v>
      </c>
      <c r="G1463" s="72">
        <v>0</v>
      </c>
      <c r="H1463" s="12">
        <v>0</v>
      </c>
      <c r="I1463" s="72">
        <v>0</v>
      </c>
      <c r="J1463" s="72">
        <v>0</v>
      </c>
      <c r="K1463" s="12">
        <v>0</v>
      </c>
      <c r="L1463" s="72">
        <v>0</v>
      </c>
      <c r="M1463" s="72">
        <v>0</v>
      </c>
      <c r="N1463" s="12">
        <v>0</v>
      </c>
      <c r="O1463" s="72">
        <v>0</v>
      </c>
      <c r="P1463" s="72">
        <v>0</v>
      </c>
      <c r="Q1463" s="12">
        <v>0</v>
      </c>
      <c r="R1463" s="72">
        <v>0</v>
      </c>
      <c r="S1463" s="72">
        <v>0</v>
      </c>
      <c r="T1463" s="12">
        <v>0</v>
      </c>
      <c r="U1463" s="72">
        <v>0</v>
      </c>
      <c r="V1463" s="72">
        <v>0</v>
      </c>
      <c r="W1463" s="12">
        <v>0</v>
      </c>
      <c r="X1463" s="72">
        <v>0</v>
      </c>
      <c r="Y1463" s="72">
        <v>0</v>
      </c>
      <c r="Z1463" s="12">
        <v>0</v>
      </c>
      <c r="AA1463" s="72">
        <v>0</v>
      </c>
      <c r="AB1463" s="72">
        <v>0</v>
      </c>
      <c r="AC1463" s="12">
        <v>0</v>
      </c>
      <c r="AD1463" s="72">
        <v>0</v>
      </c>
      <c r="AE1463" s="72">
        <v>0</v>
      </c>
      <c r="AF1463" s="12">
        <v>13.914</v>
      </c>
      <c r="AG1463" s="72">
        <v>0.27800000000000002</v>
      </c>
      <c r="AH1463" s="72">
        <v>103.51</v>
      </c>
      <c r="AI1463" s="12">
        <v>213.28</v>
      </c>
      <c r="AJ1463" s="72">
        <v>4.2539999999999996</v>
      </c>
      <c r="AK1463" s="72">
        <v>17.449000000000002</v>
      </c>
      <c r="AL1463" s="12">
        <v>227.19399999999999</v>
      </c>
      <c r="AM1463" s="72">
        <v>4.532</v>
      </c>
      <c r="AN1463" s="72">
        <v>17.568999999999999</v>
      </c>
      <c r="AO1463" s="12">
        <v>227.19399999999999</v>
      </c>
      <c r="AP1463" s="72">
        <v>4.532</v>
      </c>
      <c r="AQ1463" s="72">
        <v>17.568999999999999</v>
      </c>
      <c r="AR1463" s="12">
        <v>27.187999999999999</v>
      </c>
      <c r="AS1463" s="72">
        <v>0.54200000000000004</v>
      </c>
      <c r="AT1463" s="72">
        <v>47.427</v>
      </c>
      <c r="AU1463" s="12">
        <v>16.224</v>
      </c>
      <c r="AV1463" s="72">
        <v>0.32400000000000001</v>
      </c>
      <c r="AW1463" s="72">
        <v>53.075000000000003</v>
      </c>
      <c r="AX1463" s="12">
        <v>429.33800000000002</v>
      </c>
      <c r="AY1463" s="72">
        <v>8.5640000000000001</v>
      </c>
      <c r="AZ1463" s="72">
        <v>15.683</v>
      </c>
      <c r="BA1463" s="12">
        <v>445.56200000000001</v>
      </c>
      <c r="BB1463" s="72">
        <v>8.8879999999999999</v>
      </c>
      <c r="BC1463" s="72">
        <v>15.243</v>
      </c>
      <c r="BD1463" s="12">
        <v>261.42500000000001</v>
      </c>
      <c r="BE1463" s="72">
        <v>5.2149999999999999</v>
      </c>
      <c r="BF1463" s="72">
        <v>19.974</v>
      </c>
      <c r="BG1463" s="12">
        <v>706.98800000000006</v>
      </c>
      <c r="BH1463" s="72">
        <v>14.102</v>
      </c>
      <c r="BI1463" s="72">
        <v>11.273999999999999</v>
      </c>
      <c r="BJ1463" s="12">
        <v>2051.105</v>
      </c>
      <c r="BK1463" s="72">
        <v>40.914000000000001</v>
      </c>
      <c r="BL1463" s="72">
        <v>7.1660000000000004</v>
      </c>
      <c r="BM1463" s="12">
        <v>2000.7760000000001</v>
      </c>
      <c r="BN1463" s="72">
        <v>39.909999999999997</v>
      </c>
      <c r="BO1463" s="72">
        <v>5.2430000000000003</v>
      </c>
      <c r="BP1463" s="12">
        <v>4051.8809999999999</v>
      </c>
      <c r="BQ1463" s="72">
        <v>80.822999999999993</v>
      </c>
      <c r="BR1463" s="72">
        <v>2.3260000000000001</v>
      </c>
      <c r="BS1463" s="12">
        <v>4786.0559999999996</v>
      </c>
      <c r="BT1463" s="72">
        <v>95.468000000000004</v>
      </c>
      <c r="BU1463" s="72">
        <v>1.702</v>
      </c>
      <c r="BV1463" s="12">
        <v>5013.25</v>
      </c>
      <c r="BW1463" s="72">
        <v>100</v>
      </c>
      <c r="BX1463" s="72">
        <v>1.849</v>
      </c>
      <c r="BY1463" s="13"/>
      <c r="BZ1463" s="13"/>
    </row>
    <row r="1464" spans="1:78" ht="12.75" customHeight="1">
      <c r="A1464" s="122" t="s">
        <v>44</v>
      </c>
      <c r="B1464" s="71" t="s">
        <v>47</v>
      </c>
      <c r="C1464" s="71" t="s">
        <v>26</v>
      </c>
      <c r="D1464" s="34">
        <v>43617</v>
      </c>
      <c r="E1464" s="12">
        <v>0</v>
      </c>
      <c r="F1464" s="72">
        <v>0</v>
      </c>
      <c r="G1464" s="72">
        <v>0</v>
      </c>
      <c r="H1464" s="12">
        <v>0</v>
      </c>
      <c r="I1464" s="72">
        <v>0</v>
      </c>
      <c r="J1464" s="72">
        <v>0</v>
      </c>
      <c r="K1464" s="12">
        <v>0</v>
      </c>
      <c r="L1464" s="72">
        <v>0</v>
      </c>
      <c r="M1464" s="72">
        <v>0</v>
      </c>
      <c r="N1464" s="12">
        <v>0</v>
      </c>
      <c r="O1464" s="72">
        <v>0</v>
      </c>
      <c r="P1464" s="72">
        <v>0</v>
      </c>
      <c r="Q1464" s="12">
        <v>0</v>
      </c>
      <c r="R1464" s="72">
        <v>0</v>
      </c>
      <c r="S1464" s="72">
        <v>0</v>
      </c>
      <c r="T1464" s="12">
        <v>0</v>
      </c>
      <c r="U1464" s="72">
        <v>0</v>
      </c>
      <c r="V1464" s="72">
        <v>0</v>
      </c>
      <c r="W1464" s="12">
        <v>0</v>
      </c>
      <c r="X1464" s="72">
        <v>0</v>
      </c>
      <c r="Y1464" s="72">
        <v>0</v>
      </c>
      <c r="Z1464" s="12">
        <v>0</v>
      </c>
      <c r="AA1464" s="72">
        <v>0</v>
      </c>
      <c r="AB1464" s="72">
        <v>0</v>
      </c>
      <c r="AC1464" s="12">
        <v>0</v>
      </c>
      <c r="AD1464" s="72">
        <v>0</v>
      </c>
      <c r="AE1464" s="72">
        <v>0</v>
      </c>
      <c r="AF1464" s="12">
        <v>3.7509999999999999</v>
      </c>
      <c r="AG1464" s="72">
        <v>7.9000000000000001E-2</v>
      </c>
      <c r="AH1464" s="72">
        <v>121.803</v>
      </c>
      <c r="AI1464" s="12">
        <v>215.62799999999999</v>
      </c>
      <c r="AJ1464" s="72">
        <v>4.5469999999999997</v>
      </c>
      <c r="AK1464" s="72">
        <v>22.100999999999999</v>
      </c>
      <c r="AL1464" s="12">
        <v>219.37899999999999</v>
      </c>
      <c r="AM1464" s="72">
        <v>4.6260000000000003</v>
      </c>
      <c r="AN1464" s="72">
        <v>20.904</v>
      </c>
      <c r="AO1464" s="12">
        <v>219.37899999999999</v>
      </c>
      <c r="AP1464" s="72">
        <v>4.6260000000000003</v>
      </c>
      <c r="AQ1464" s="72">
        <v>20.904</v>
      </c>
      <c r="AR1464" s="12">
        <v>18.68</v>
      </c>
      <c r="AS1464" s="72">
        <v>0.39400000000000002</v>
      </c>
      <c r="AT1464" s="72">
        <v>55.253999999999998</v>
      </c>
      <c r="AU1464" s="12">
        <v>17.434999999999999</v>
      </c>
      <c r="AV1464" s="72">
        <v>0.36799999999999999</v>
      </c>
      <c r="AW1464" s="72">
        <v>60.142000000000003</v>
      </c>
      <c r="AX1464" s="12">
        <v>266.11200000000002</v>
      </c>
      <c r="AY1464" s="72">
        <v>5.6109999999999998</v>
      </c>
      <c r="AZ1464" s="72">
        <v>14.515000000000001</v>
      </c>
      <c r="BA1464" s="12">
        <v>283.54700000000003</v>
      </c>
      <c r="BB1464" s="72">
        <v>5.9790000000000001</v>
      </c>
      <c r="BC1464" s="72">
        <v>13.904</v>
      </c>
      <c r="BD1464" s="12">
        <v>138.136</v>
      </c>
      <c r="BE1464" s="72">
        <v>2.9129999999999998</v>
      </c>
      <c r="BF1464" s="72">
        <v>26.823</v>
      </c>
      <c r="BG1464" s="12">
        <v>421.68200000000002</v>
      </c>
      <c r="BH1464" s="72">
        <v>8.8919999999999995</v>
      </c>
      <c r="BI1464" s="72">
        <v>12.342000000000001</v>
      </c>
      <c r="BJ1464" s="12">
        <v>1801.492</v>
      </c>
      <c r="BK1464" s="72">
        <v>37.985999999999997</v>
      </c>
      <c r="BL1464" s="72">
        <v>5.4039999999999999</v>
      </c>
      <c r="BM1464" s="12">
        <v>2281.2739999999999</v>
      </c>
      <c r="BN1464" s="72">
        <v>48.103000000000002</v>
      </c>
      <c r="BO1464" s="72">
        <v>4.2050000000000001</v>
      </c>
      <c r="BP1464" s="12">
        <v>4082.7660000000001</v>
      </c>
      <c r="BQ1464" s="72">
        <v>86.088999999999999</v>
      </c>
      <c r="BR1464" s="72">
        <v>2.758</v>
      </c>
      <c r="BS1464" s="12">
        <v>4523.1289999999999</v>
      </c>
      <c r="BT1464" s="72">
        <v>95.373999999999995</v>
      </c>
      <c r="BU1464" s="72">
        <v>2.419</v>
      </c>
      <c r="BV1464" s="12">
        <v>4742.5069999999996</v>
      </c>
      <c r="BW1464" s="72">
        <v>100</v>
      </c>
      <c r="BX1464" s="72">
        <v>2.2229999999999999</v>
      </c>
      <c r="BY1464" s="13"/>
      <c r="BZ1464" s="13"/>
    </row>
    <row r="1465" spans="1:78" ht="12.75" customHeight="1">
      <c r="A1465" s="122" t="s">
        <v>44</v>
      </c>
      <c r="B1465" s="71" t="s">
        <v>47</v>
      </c>
      <c r="C1465" s="71" t="s">
        <v>26</v>
      </c>
      <c r="D1465" s="34">
        <v>44075</v>
      </c>
      <c r="E1465" s="12">
        <v>0</v>
      </c>
      <c r="F1465" s="72">
        <v>0</v>
      </c>
      <c r="G1465" s="72">
        <v>0</v>
      </c>
      <c r="H1465" s="12">
        <v>0</v>
      </c>
      <c r="I1465" s="72">
        <v>0</v>
      </c>
      <c r="J1465" s="72">
        <v>0</v>
      </c>
      <c r="K1465" s="12">
        <v>0</v>
      </c>
      <c r="L1465" s="72">
        <v>0</v>
      </c>
      <c r="M1465" s="72">
        <v>0</v>
      </c>
      <c r="N1465" s="12">
        <v>0</v>
      </c>
      <c r="O1465" s="72">
        <v>0</v>
      </c>
      <c r="P1465" s="72">
        <v>0</v>
      </c>
      <c r="Q1465" s="12">
        <v>0</v>
      </c>
      <c r="R1465" s="72">
        <v>0</v>
      </c>
      <c r="S1465" s="72">
        <v>0</v>
      </c>
      <c r="T1465" s="12">
        <v>0</v>
      </c>
      <c r="U1465" s="72">
        <v>0</v>
      </c>
      <c r="V1465" s="72">
        <v>0</v>
      </c>
      <c r="W1465" s="12">
        <v>0</v>
      </c>
      <c r="X1465" s="72">
        <v>0</v>
      </c>
      <c r="Y1465" s="72">
        <v>0</v>
      </c>
      <c r="Z1465" s="12">
        <v>0</v>
      </c>
      <c r="AA1465" s="72">
        <v>0</v>
      </c>
      <c r="AB1465" s="72">
        <v>0</v>
      </c>
      <c r="AC1465" s="12">
        <v>0</v>
      </c>
      <c r="AD1465" s="72">
        <v>0</v>
      </c>
      <c r="AE1465" s="72">
        <v>0</v>
      </c>
      <c r="AF1465" s="12">
        <v>3.6890000000000001</v>
      </c>
      <c r="AG1465" s="72">
        <v>7.4999999999999997E-2</v>
      </c>
      <c r="AH1465" s="72">
        <v>103.43</v>
      </c>
      <c r="AI1465" s="12">
        <v>275.601</v>
      </c>
      <c r="AJ1465" s="72">
        <v>5.6020000000000003</v>
      </c>
      <c r="AK1465" s="72">
        <v>19.638000000000002</v>
      </c>
      <c r="AL1465" s="12">
        <v>279.29000000000002</v>
      </c>
      <c r="AM1465" s="72">
        <v>5.6769999999999996</v>
      </c>
      <c r="AN1465" s="72">
        <v>19.434999999999999</v>
      </c>
      <c r="AO1465" s="12">
        <v>279.29000000000002</v>
      </c>
      <c r="AP1465" s="72">
        <v>5.6769999999999996</v>
      </c>
      <c r="AQ1465" s="72">
        <v>19.434999999999999</v>
      </c>
      <c r="AR1465" s="12">
        <v>41.262999999999998</v>
      </c>
      <c r="AS1465" s="72">
        <v>0.83899999999999997</v>
      </c>
      <c r="AT1465" s="72">
        <v>54.825000000000003</v>
      </c>
      <c r="AU1465" s="12">
        <v>26.388000000000002</v>
      </c>
      <c r="AV1465" s="72">
        <v>0.53600000000000003</v>
      </c>
      <c r="AW1465" s="72">
        <v>61.235999999999997</v>
      </c>
      <c r="AX1465" s="12">
        <v>242.589</v>
      </c>
      <c r="AY1465" s="72">
        <v>4.931</v>
      </c>
      <c r="AZ1465" s="72">
        <v>20.292000000000002</v>
      </c>
      <c r="BA1465" s="12">
        <v>268.97699999999998</v>
      </c>
      <c r="BB1465" s="72">
        <v>5.4669999999999996</v>
      </c>
      <c r="BC1465" s="72">
        <v>17.244</v>
      </c>
      <c r="BD1465" s="12">
        <v>273.94</v>
      </c>
      <c r="BE1465" s="72">
        <v>5.5679999999999996</v>
      </c>
      <c r="BF1465" s="72">
        <v>21.259</v>
      </c>
      <c r="BG1465" s="12">
        <v>542.91700000000003</v>
      </c>
      <c r="BH1465" s="72">
        <v>11.036</v>
      </c>
      <c r="BI1465" s="72">
        <v>14.335000000000001</v>
      </c>
      <c r="BJ1465" s="12">
        <v>1659.672</v>
      </c>
      <c r="BK1465" s="72">
        <v>33.734999999999999</v>
      </c>
      <c r="BL1465" s="72">
        <v>6.7009999999999996</v>
      </c>
      <c r="BM1465" s="12">
        <v>2396.5770000000002</v>
      </c>
      <c r="BN1465" s="72">
        <v>48.713999999999999</v>
      </c>
      <c r="BO1465" s="72">
        <v>3.7330000000000001</v>
      </c>
      <c r="BP1465" s="12">
        <v>4056.2489999999998</v>
      </c>
      <c r="BQ1465" s="72">
        <v>82.448999999999998</v>
      </c>
      <c r="BR1465" s="72">
        <v>2.58</v>
      </c>
      <c r="BS1465" s="12">
        <v>4640.43</v>
      </c>
      <c r="BT1465" s="72">
        <v>94.322999999999993</v>
      </c>
      <c r="BU1465" s="72">
        <v>2.5659999999999998</v>
      </c>
      <c r="BV1465" s="12">
        <v>4919.7190000000001</v>
      </c>
      <c r="BW1465" s="72">
        <v>100</v>
      </c>
      <c r="BX1465" s="72">
        <v>2.4449999999999998</v>
      </c>
      <c r="BY1465" s="13"/>
      <c r="BZ1465" s="13"/>
    </row>
    <row r="1466" spans="1:78" ht="12.75" customHeight="1">
      <c r="A1466" s="122" t="s">
        <v>44</v>
      </c>
      <c r="B1466" s="71" t="s">
        <v>47</v>
      </c>
      <c r="C1466" s="71" t="s">
        <v>26</v>
      </c>
      <c r="D1466" s="34">
        <v>44166</v>
      </c>
      <c r="E1466" s="12">
        <v>0</v>
      </c>
      <c r="F1466" s="72">
        <v>0</v>
      </c>
      <c r="G1466" s="72">
        <v>0</v>
      </c>
      <c r="H1466" s="12">
        <v>0</v>
      </c>
      <c r="I1466" s="72">
        <v>0</v>
      </c>
      <c r="J1466" s="72">
        <v>0</v>
      </c>
      <c r="K1466" s="12">
        <v>0</v>
      </c>
      <c r="L1466" s="72">
        <v>0</v>
      </c>
      <c r="M1466" s="72">
        <v>0</v>
      </c>
      <c r="N1466" s="12">
        <v>0</v>
      </c>
      <c r="O1466" s="72">
        <v>0</v>
      </c>
      <c r="P1466" s="72">
        <v>0</v>
      </c>
      <c r="Q1466" s="12">
        <v>0</v>
      </c>
      <c r="R1466" s="72">
        <v>0</v>
      </c>
      <c r="S1466" s="72">
        <v>0</v>
      </c>
      <c r="T1466" s="12">
        <v>0</v>
      </c>
      <c r="U1466" s="72">
        <v>0</v>
      </c>
      <c r="V1466" s="72">
        <v>0</v>
      </c>
      <c r="W1466" s="12">
        <v>0</v>
      </c>
      <c r="X1466" s="72">
        <v>0</v>
      </c>
      <c r="Y1466" s="72">
        <v>0</v>
      </c>
      <c r="Z1466" s="12">
        <v>0</v>
      </c>
      <c r="AA1466" s="72">
        <v>0</v>
      </c>
      <c r="AB1466" s="72">
        <v>0</v>
      </c>
      <c r="AC1466" s="12">
        <v>0</v>
      </c>
      <c r="AD1466" s="72">
        <v>0</v>
      </c>
      <c r="AE1466" s="72">
        <v>0</v>
      </c>
      <c r="AF1466" s="12">
        <v>0.59299999999999997</v>
      </c>
      <c r="AG1466" s="72">
        <v>1.2E-2</v>
      </c>
      <c r="AH1466" s="72">
        <v>117.11499999999999</v>
      </c>
      <c r="AI1466" s="12">
        <v>272.16000000000003</v>
      </c>
      <c r="AJ1466" s="72">
        <v>5.5110000000000001</v>
      </c>
      <c r="AK1466" s="72">
        <v>21.779</v>
      </c>
      <c r="AL1466" s="12">
        <v>272.75299999999999</v>
      </c>
      <c r="AM1466" s="72">
        <v>5.5229999999999997</v>
      </c>
      <c r="AN1466" s="72">
        <v>21.663</v>
      </c>
      <c r="AO1466" s="12">
        <v>272.75299999999999</v>
      </c>
      <c r="AP1466" s="72">
        <v>5.5229999999999997</v>
      </c>
      <c r="AQ1466" s="72">
        <v>21.663</v>
      </c>
      <c r="AR1466" s="12">
        <v>32.079000000000001</v>
      </c>
      <c r="AS1466" s="72">
        <v>0.65</v>
      </c>
      <c r="AT1466" s="72">
        <v>60.978999999999999</v>
      </c>
      <c r="AU1466" s="12">
        <v>28.202000000000002</v>
      </c>
      <c r="AV1466" s="72">
        <v>0.57099999999999995</v>
      </c>
      <c r="AW1466" s="72">
        <v>83.634</v>
      </c>
      <c r="AX1466" s="12">
        <v>368.654</v>
      </c>
      <c r="AY1466" s="72">
        <v>7.4649999999999999</v>
      </c>
      <c r="AZ1466" s="72">
        <v>15.895</v>
      </c>
      <c r="BA1466" s="12">
        <v>396.85599999999999</v>
      </c>
      <c r="BB1466" s="72">
        <v>8.0359999999999996</v>
      </c>
      <c r="BC1466" s="72">
        <v>15.5</v>
      </c>
      <c r="BD1466" s="12">
        <v>129.40100000000001</v>
      </c>
      <c r="BE1466" s="72">
        <v>2.62</v>
      </c>
      <c r="BF1466" s="72">
        <v>22.082000000000001</v>
      </c>
      <c r="BG1466" s="12">
        <v>526.25699999999995</v>
      </c>
      <c r="BH1466" s="72">
        <v>10.656000000000001</v>
      </c>
      <c r="BI1466" s="72">
        <v>10.868</v>
      </c>
      <c r="BJ1466" s="12">
        <v>1836.067</v>
      </c>
      <c r="BK1466" s="72">
        <v>37.177999999999997</v>
      </c>
      <c r="BL1466" s="72">
        <v>4.7329999999999997</v>
      </c>
      <c r="BM1466" s="12">
        <v>2271.451</v>
      </c>
      <c r="BN1466" s="72">
        <v>45.994</v>
      </c>
      <c r="BO1466" s="72">
        <v>5.3259999999999996</v>
      </c>
      <c r="BP1466" s="12">
        <v>4107.518</v>
      </c>
      <c r="BQ1466" s="72">
        <v>83.171999999999997</v>
      </c>
      <c r="BR1466" s="72">
        <v>2.7759999999999998</v>
      </c>
      <c r="BS1466" s="12">
        <v>4665.8540000000003</v>
      </c>
      <c r="BT1466" s="72">
        <v>94.477000000000004</v>
      </c>
      <c r="BU1466" s="72">
        <v>2.0779999999999998</v>
      </c>
      <c r="BV1466" s="12">
        <v>4938.607</v>
      </c>
      <c r="BW1466" s="72">
        <v>100</v>
      </c>
      <c r="BX1466" s="72">
        <v>2.0190000000000001</v>
      </c>
      <c r="BY1466" s="13"/>
      <c r="BZ1466" s="13"/>
    </row>
    <row r="1467" spans="1:78" ht="12.75" customHeight="1">
      <c r="A1467" s="122" t="s">
        <v>44</v>
      </c>
      <c r="B1467" s="71" t="s">
        <v>47</v>
      </c>
      <c r="C1467" s="71" t="s">
        <v>26</v>
      </c>
      <c r="D1467" s="34">
        <v>44256</v>
      </c>
      <c r="E1467" s="12">
        <v>0</v>
      </c>
      <c r="F1467" s="72">
        <v>0</v>
      </c>
      <c r="G1467" s="72">
        <v>0</v>
      </c>
      <c r="H1467" s="12">
        <v>0</v>
      </c>
      <c r="I1467" s="72">
        <v>0</v>
      </c>
      <c r="J1467" s="72">
        <v>0</v>
      </c>
      <c r="K1467" s="12">
        <v>0</v>
      </c>
      <c r="L1467" s="72">
        <v>0</v>
      </c>
      <c r="M1467" s="72">
        <v>0</v>
      </c>
      <c r="N1467" s="12">
        <v>0</v>
      </c>
      <c r="O1467" s="72">
        <v>0</v>
      </c>
      <c r="P1467" s="72">
        <v>0</v>
      </c>
      <c r="Q1467" s="12">
        <v>0</v>
      </c>
      <c r="R1467" s="72">
        <v>0</v>
      </c>
      <c r="S1467" s="72">
        <v>0</v>
      </c>
      <c r="T1467" s="12">
        <v>0</v>
      </c>
      <c r="U1467" s="72">
        <v>0</v>
      </c>
      <c r="V1467" s="72">
        <v>0</v>
      </c>
      <c r="W1467" s="12">
        <v>0</v>
      </c>
      <c r="X1467" s="72">
        <v>0</v>
      </c>
      <c r="Y1467" s="72">
        <v>0</v>
      </c>
      <c r="Z1467" s="12">
        <v>0</v>
      </c>
      <c r="AA1467" s="72">
        <v>0</v>
      </c>
      <c r="AB1467" s="72">
        <v>0</v>
      </c>
      <c r="AC1467" s="12">
        <v>0</v>
      </c>
      <c r="AD1467" s="72">
        <v>0</v>
      </c>
      <c r="AE1467" s="72">
        <v>0</v>
      </c>
      <c r="AF1467" s="12">
        <v>3.3490000000000002</v>
      </c>
      <c r="AG1467" s="72">
        <v>6.7000000000000004E-2</v>
      </c>
      <c r="AH1467" s="72">
        <v>107.605</v>
      </c>
      <c r="AI1467" s="12">
        <v>284.79300000000001</v>
      </c>
      <c r="AJ1467" s="72">
        <v>5.69</v>
      </c>
      <c r="AK1467" s="72">
        <v>15.439</v>
      </c>
      <c r="AL1467" s="12">
        <v>288.142</v>
      </c>
      <c r="AM1467" s="72">
        <v>5.7569999999999997</v>
      </c>
      <c r="AN1467" s="72">
        <v>15.218999999999999</v>
      </c>
      <c r="AO1467" s="12">
        <v>288.142</v>
      </c>
      <c r="AP1467" s="72">
        <v>5.7569999999999997</v>
      </c>
      <c r="AQ1467" s="72">
        <v>15.218999999999999</v>
      </c>
      <c r="AR1467" s="12">
        <v>79.239999999999995</v>
      </c>
      <c r="AS1467" s="72">
        <v>1.583</v>
      </c>
      <c r="AT1467" s="72">
        <v>36.067999999999998</v>
      </c>
      <c r="AU1467" s="12">
        <v>16.573</v>
      </c>
      <c r="AV1467" s="72">
        <v>0.33100000000000002</v>
      </c>
      <c r="AW1467" s="72">
        <v>55.499000000000002</v>
      </c>
      <c r="AX1467" s="12">
        <v>333.09100000000001</v>
      </c>
      <c r="AY1467" s="72">
        <v>6.6550000000000002</v>
      </c>
      <c r="AZ1467" s="72">
        <v>16.885999999999999</v>
      </c>
      <c r="BA1467" s="12">
        <v>349.66399999999999</v>
      </c>
      <c r="BB1467" s="72">
        <v>6.9870000000000001</v>
      </c>
      <c r="BC1467" s="72">
        <v>16.202000000000002</v>
      </c>
      <c r="BD1467" s="12">
        <v>204.9</v>
      </c>
      <c r="BE1467" s="72">
        <v>4.0940000000000003</v>
      </c>
      <c r="BF1467" s="72">
        <v>16.3</v>
      </c>
      <c r="BG1467" s="12">
        <v>554.56299999999999</v>
      </c>
      <c r="BH1467" s="72">
        <v>11.081</v>
      </c>
      <c r="BI1467" s="72">
        <v>9.4879999999999995</v>
      </c>
      <c r="BJ1467" s="12">
        <v>1972.248</v>
      </c>
      <c r="BK1467" s="72">
        <v>39.406999999999996</v>
      </c>
      <c r="BL1467" s="72">
        <v>6.59</v>
      </c>
      <c r="BM1467" s="12">
        <v>2110.578</v>
      </c>
      <c r="BN1467" s="72">
        <v>42.170999999999999</v>
      </c>
      <c r="BO1467" s="72">
        <v>4.0659999999999998</v>
      </c>
      <c r="BP1467" s="12">
        <v>4082.8249999999998</v>
      </c>
      <c r="BQ1467" s="72">
        <v>81.578999999999994</v>
      </c>
      <c r="BR1467" s="72">
        <v>2.2589999999999999</v>
      </c>
      <c r="BS1467" s="12">
        <v>4716.6279999999997</v>
      </c>
      <c r="BT1467" s="72">
        <v>94.242999999999995</v>
      </c>
      <c r="BU1467" s="72">
        <v>1.798</v>
      </c>
      <c r="BV1467" s="12">
        <v>5004.7700000000004</v>
      </c>
      <c r="BW1467" s="72">
        <v>100</v>
      </c>
      <c r="BX1467" s="72">
        <v>1.917</v>
      </c>
      <c r="BY1467" s="13"/>
      <c r="BZ1467" s="13"/>
    </row>
    <row r="1468" spans="1:78" ht="12.75" customHeight="1">
      <c r="A1468" s="122" t="s">
        <v>44</v>
      </c>
      <c r="B1468" s="71" t="s">
        <v>47</v>
      </c>
      <c r="C1468" s="71" t="s">
        <v>26</v>
      </c>
      <c r="D1468" s="34">
        <v>44348</v>
      </c>
      <c r="E1468" s="12">
        <v>0</v>
      </c>
      <c r="F1468" s="72">
        <v>0</v>
      </c>
      <c r="G1468" s="72">
        <v>0</v>
      </c>
      <c r="H1468" s="12">
        <v>0</v>
      </c>
      <c r="I1468" s="72">
        <v>0</v>
      </c>
      <c r="J1468" s="72">
        <v>0</v>
      </c>
      <c r="K1468" s="12">
        <v>0</v>
      </c>
      <c r="L1468" s="72">
        <v>0</v>
      </c>
      <c r="M1468" s="72">
        <v>0</v>
      </c>
      <c r="N1468" s="12">
        <v>0</v>
      </c>
      <c r="O1468" s="72">
        <v>0</v>
      </c>
      <c r="P1468" s="72">
        <v>0</v>
      </c>
      <c r="Q1468" s="12">
        <v>0</v>
      </c>
      <c r="R1468" s="72">
        <v>0</v>
      </c>
      <c r="S1468" s="72">
        <v>0</v>
      </c>
      <c r="T1468" s="12">
        <v>0</v>
      </c>
      <c r="U1468" s="72">
        <v>0</v>
      </c>
      <c r="V1468" s="72">
        <v>0</v>
      </c>
      <c r="W1468" s="12">
        <v>0</v>
      </c>
      <c r="X1468" s="72">
        <v>0</v>
      </c>
      <c r="Y1468" s="72">
        <v>0</v>
      </c>
      <c r="Z1468" s="12">
        <v>0</v>
      </c>
      <c r="AA1468" s="72">
        <v>0</v>
      </c>
      <c r="AB1468" s="72">
        <v>0</v>
      </c>
      <c r="AC1468" s="12">
        <v>0</v>
      </c>
      <c r="AD1468" s="72">
        <v>0</v>
      </c>
      <c r="AE1468" s="72">
        <v>0</v>
      </c>
      <c r="AF1468" s="12">
        <v>9.1519999999999992</v>
      </c>
      <c r="AG1468" s="72">
        <v>0.17599999999999999</v>
      </c>
      <c r="AH1468" s="72">
        <v>113.48399999999999</v>
      </c>
      <c r="AI1468" s="12">
        <v>288.54199999999997</v>
      </c>
      <c r="AJ1468" s="72">
        <v>5.5549999999999997</v>
      </c>
      <c r="AK1468" s="72">
        <v>14.756</v>
      </c>
      <c r="AL1468" s="12">
        <v>297.69400000000002</v>
      </c>
      <c r="AM1468" s="72">
        <v>5.7309999999999999</v>
      </c>
      <c r="AN1468" s="72">
        <v>14.196999999999999</v>
      </c>
      <c r="AO1468" s="12">
        <v>297.69400000000002</v>
      </c>
      <c r="AP1468" s="72">
        <v>5.7309999999999999</v>
      </c>
      <c r="AQ1468" s="72">
        <v>14.196999999999999</v>
      </c>
      <c r="AR1468" s="12">
        <v>56.792999999999999</v>
      </c>
      <c r="AS1468" s="72">
        <v>1.093</v>
      </c>
      <c r="AT1468" s="72">
        <v>36.351999999999997</v>
      </c>
      <c r="AU1468" s="12">
        <v>26.023</v>
      </c>
      <c r="AV1468" s="72">
        <v>0.501</v>
      </c>
      <c r="AW1468" s="72">
        <v>84.132999999999996</v>
      </c>
      <c r="AX1468" s="12">
        <v>350.95600000000002</v>
      </c>
      <c r="AY1468" s="72">
        <v>6.7569999999999997</v>
      </c>
      <c r="AZ1468" s="72">
        <v>14.103</v>
      </c>
      <c r="BA1468" s="12">
        <v>376.97800000000001</v>
      </c>
      <c r="BB1468" s="72">
        <v>7.258</v>
      </c>
      <c r="BC1468" s="72">
        <v>13.558999999999999</v>
      </c>
      <c r="BD1468" s="12">
        <v>192.29</v>
      </c>
      <c r="BE1468" s="72">
        <v>3.702</v>
      </c>
      <c r="BF1468" s="72">
        <v>17.399999999999999</v>
      </c>
      <c r="BG1468" s="12">
        <v>569.26900000000001</v>
      </c>
      <c r="BH1468" s="72">
        <v>10.96</v>
      </c>
      <c r="BI1468" s="72">
        <v>9.9380000000000006</v>
      </c>
      <c r="BJ1468" s="12">
        <v>1935.076</v>
      </c>
      <c r="BK1468" s="72">
        <v>37.253999999999998</v>
      </c>
      <c r="BL1468" s="72">
        <v>6.5640000000000001</v>
      </c>
      <c r="BM1468" s="12">
        <v>2335.4229999999998</v>
      </c>
      <c r="BN1468" s="72">
        <v>44.962000000000003</v>
      </c>
      <c r="BO1468" s="72">
        <v>4.0309999999999997</v>
      </c>
      <c r="BP1468" s="12">
        <v>4270.4979999999996</v>
      </c>
      <c r="BQ1468" s="72">
        <v>82.215999999999994</v>
      </c>
      <c r="BR1468" s="72">
        <v>2.5859999999999999</v>
      </c>
      <c r="BS1468" s="12">
        <v>4896.5600000000004</v>
      </c>
      <c r="BT1468" s="72">
        <v>94.269000000000005</v>
      </c>
      <c r="BU1468" s="72">
        <v>2.036</v>
      </c>
      <c r="BV1468" s="12">
        <v>5194.2550000000001</v>
      </c>
      <c r="BW1468" s="72">
        <v>100</v>
      </c>
      <c r="BX1468" s="72">
        <v>2.0649999999999999</v>
      </c>
      <c r="BY1468" s="13"/>
      <c r="BZ1468" s="13"/>
    </row>
    <row r="1469" spans="1:78" ht="12.75" customHeight="1">
      <c r="A1469" s="122" t="s">
        <v>44</v>
      </c>
      <c r="B1469" s="71" t="s">
        <v>47</v>
      </c>
      <c r="C1469" s="71" t="s">
        <v>26</v>
      </c>
      <c r="D1469" s="34">
        <v>44805</v>
      </c>
      <c r="E1469" s="12">
        <v>0</v>
      </c>
      <c r="F1469" s="72">
        <v>0</v>
      </c>
      <c r="G1469" s="72">
        <v>0</v>
      </c>
      <c r="H1469" s="12">
        <v>0</v>
      </c>
      <c r="I1469" s="72">
        <v>0</v>
      </c>
      <c r="J1469" s="72">
        <v>0</v>
      </c>
      <c r="K1469" s="12">
        <v>0</v>
      </c>
      <c r="L1469" s="72">
        <v>0</v>
      </c>
      <c r="M1469" s="72">
        <v>0</v>
      </c>
      <c r="N1469" s="12">
        <v>0</v>
      </c>
      <c r="O1469" s="72">
        <v>0</v>
      </c>
      <c r="P1469" s="72">
        <v>0</v>
      </c>
      <c r="Q1469" s="12">
        <v>0</v>
      </c>
      <c r="R1469" s="72">
        <v>0</v>
      </c>
      <c r="S1469" s="72">
        <v>0</v>
      </c>
      <c r="T1469" s="12">
        <v>0</v>
      </c>
      <c r="U1469" s="72">
        <v>0</v>
      </c>
      <c r="V1469" s="72">
        <v>0</v>
      </c>
      <c r="W1469" s="12">
        <v>0</v>
      </c>
      <c r="X1469" s="72">
        <v>0</v>
      </c>
      <c r="Y1469" s="72">
        <v>0</v>
      </c>
      <c r="Z1469" s="12">
        <v>0</v>
      </c>
      <c r="AA1469" s="72">
        <v>0</v>
      </c>
      <c r="AB1469" s="72">
        <v>0</v>
      </c>
      <c r="AC1469" s="12">
        <v>0</v>
      </c>
      <c r="AD1469" s="72">
        <v>0</v>
      </c>
      <c r="AE1469" s="72">
        <v>0</v>
      </c>
      <c r="AF1469" s="12">
        <v>0</v>
      </c>
      <c r="AG1469" s="72">
        <v>0</v>
      </c>
      <c r="AH1469" s="72">
        <v>0</v>
      </c>
      <c r="AI1469" s="12">
        <v>112.97799999999999</v>
      </c>
      <c r="AJ1469" s="72">
        <v>2.48</v>
      </c>
      <c r="AK1469" s="72">
        <v>28.117000000000001</v>
      </c>
      <c r="AL1469" s="12">
        <v>112.97799999999999</v>
      </c>
      <c r="AM1469" s="72">
        <v>2.48</v>
      </c>
      <c r="AN1469" s="72">
        <v>28.117000000000001</v>
      </c>
      <c r="AO1469" s="12">
        <v>112.97799999999999</v>
      </c>
      <c r="AP1469" s="72">
        <v>2.48</v>
      </c>
      <c r="AQ1469" s="72">
        <v>28.117000000000001</v>
      </c>
      <c r="AR1469" s="12">
        <v>16.872</v>
      </c>
      <c r="AS1469" s="72">
        <v>0.37</v>
      </c>
      <c r="AT1469" s="72">
        <v>69.203999999999994</v>
      </c>
      <c r="AU1469" s="12">
        <v>18.699000000000002</v>
      </c>
      <c r="AV1469" s="72">
        <v>0.41</v>
      </c>
      <c r="AW1469" s="72">
        <v>71.557000000000002</v>
      </c>
      <c r="AX1469" s="12">
        <v>318.98700000000002</v>
      </c>
      <c r="AY1469" s="72">
        <v>7.0010000000000003</v>
      </c>
      <c r="AZ1469" s="72">
        <v>18.349</v>
      </c>
      <c r="BA1469" s="12">
        <v>337.68599999999998</v>
      </c>
      <c r="BB1469" s="72">
        <v>7.4119999999999999</v>
      </c>
      <c r="BC1469" s="72">
        <v>16.963000000000001</v>
      </c>
      <c r="BD1469" s="12">
        <v>181.38</v>
      </c>
      <c r="BE1469" s="72">
        <v>3.9809999999999999</v>
      </c>
      <c r="BF1469" s="72">
        <v>28</v>
      </c>
      <c r="BG1469" s="12">
        <v>519.06600000000003</v>
      </c>
      <c r="BH1469" s="72">
        <v>11.391999999999999</v>
      </c>
      <c r="BI1469" s="72">
        <v>13.433</v>
      </c>
      <c r="BJ1469" s="12">
        <v>1751.48</v>
      </c>
      <c r="BK1469" s="72">
        <v>38.441000000000003</v>
      </c>
      <c r="BL1469" s="72">
        <v>6.0910000000000002</v>
      </c>
      <c r="BM1469" s="12">
        <v>2155.8429999999998</v>
      </c>
      <c r="BN1469" s="72">
        <v>47.316000000000003</v>
      </c>
      <c r="BO1469" s="72">
        <v>5.2640000000000002</v>
      </c>
      <c r="BP1469" s="12">
        <v>3907.3229999999999</v>
      </c>
      <c r="BQ1469" s="72">
        <v>85.757999999999996</v>
      </c>
      <c r="BR1469" s="72">
        <v>2.653</v>
      </c>
      <c r="BS1469" s="12">
        <v>4443.26</v>
      </c>
      <c r="BT1469" s="72">
        <v>97.52</v>
      </c>
      <c r="BU1469" s="72">
        <v>2.641</v>
      </c>
      <c r="BV1469" s="12">
        <v>4556.2380000000003</v>
      </c>
      <c r="BW1469" s="72">
        <v>100</v>
      </c>
      <c r="BX1469" s="72">
        <v>2.718</v>
      </c>
      <c r="BY1469" s="13"/>
      <c r="BZ1469" s="13"/>
    </row>
    <row r="1470" spans="1:78" ht="12.75" customHeight="1">
      <c r="A1470" s="122" t="s">
        <v>44</v>
      </c>
      <c r="B1470" s="71" t="s">
        <v>47</v>
      </c>
      <c r="C1470" s="71" t="s">
        <v>26</v>
      </c>
      <c r="D1470" s="34">
        <v>44896</v>
      </c>
      <c r="E1470" s="12">
        <v>0</v>
      </c>
      <c r="F1470" s="72">
        <v>0</v>
      </c>
      <c r="G1470" s="72">
        <v>0</v>
      </c>
      <c r="H1470" s="12">
        <v>0</v>
      </c>
      <c r="I1470" s="72">
        <v>0</v>
      </c>
      <c r="J1470" s="72">
        <v>0</v>
      </c>
      <c r="K1470" s="12">
        <v>0</v>
      </c>
      <c r="L1470" s="72">
        <v>0</v>
      </c>
      <c r="M1470" s="72">
        <v>0</v>
      </c>
      <c r="N1470" s="12">
        <v>0</v>
      </c>
      <c r="O1470" s="72">
        <v>0</v>
      </c>
      <c r="P1470" s="72">
        <v>0</v>
      </c>
      <c r="Q1470" s="12">
        <v>0</v>
      </c>
      <c r="R1470" s="72">
        <v>0</v>
      </c>
      <c r="S1470" s="72">
        <v>0</v>
      </c>
      <c r="T1470" s="12">
        <v>0</v>
      </c>
      <c r="U1470" s="72">
        <v>0</v>
      </c>
      <c r="V1470" s="72">
        <v>0</v>
      </c>
      <c r="W1470" s="12">
        <v>0</v>
      </c>
      <c r="X1470" s="72">
        <v>0</v>
      </c>
      <c r="Y1470" s="72">
        <v>0</v>
      </c>
      <c r="Z1470" s="12">
        <v>0</v>
      </c>
      <c r="AA1470" s="72">
        <v>0</v>
      </c>
      <c r="AB1470" s="72">
        <v>0</v>
      </c>
      <c r="AC1470" s="12">
        <v>0</v>
      </c>
      <c r="AD1470" s="72">
        <v>0</v>
      </c>
      <c r="AE1470" s="72">
        <v>0</v>
      </c>
      <c r="AF1470" s="12">
        <v>0</v>
      </c>
      <c r="AG1470" s="72">
        <v>0</v>
      </c>
      <c r="AH1470" s="72">
        <v>0</v>
      </c>
      <c r="AI1470" s="12">
        <v>148.68799999999999</v>
      </c>
      <c r="AJ1470" s="72">
        <v>2.9870000000000001</v>
      </c>
      <c r="AK1470" s="72">
        <v>20.832000000000001</v>
      </c>
      <c r="AL1470" s="12">
        <v>148.68799999999999</v>
      </c>
      <c r="AM1470" s="72">
        <v>2.9870000000000001</v>
      </c>
      <c r="AN1470" s="72">
        <v>20.832000000000001</v>
      </c>
      <c r="AO1470" s="12">
        <v>148.68799999999999</v>
      </c>
      <c r="AP1470" s="72">
        <v>2.9870000000000001</v>
      </c>
      <c r="AQ1470" s="72">
        <v>20.832000000000001</v>
      </c>
      <c r="AR1470" s="12">
        <v>12.824</v>
      </c>
      <c r="AS1470" s="72">
        <v>0.25800000000000001</v>
      </c>
      <c r="AT1470" s="72">
        <v>61.765999999999998</v>
      </c>
      <c r="AU1470" s="12">
        <v>2.87</v>
      </c>
      <c r="AV1470" s="72">
        <v>5.8000000000000003E-2</v>
      </c>
      <c r="AW1470" s="72">
        <v>79.844999999999999</v>
      </c>
      <c r="AX1470" s="12">
        <v>337.67399999999998</v>
      </c>
      <c r="AY1470" s="72">
        <v>6.7830000000000004</v>
      </c>
      <c r="AZ1470" s="72">
        <v>13.391</v>
      </c>
      <c r="BA1470" s="12">
        <v>340.54399999999998</v>
      </c>
      <c r="BB1470" s="72">
        <v>6.84</v>
      </c>
      <c r="BC1470" s="72">
        <v>13.432</v>
      </c>
      <c r="BD1470" s="12">
        <v>175.71</v>
      </c>
      <c r="BE1470" s="72">
        <v>3.5289999999999999</v>
      </c>
      <c r="BF1470" s="72">
        <v>23.998999999999999</v>
      </c>
      <c r="BG1470" s="12">
        <v>516.25400000000002</v>
      </c>
      <c r="BH1470" s="72">
        <v>10.37</v>
      </c>
      <c r="BI1470" s="72">
        <v>13.564</v>
      </c>
      <c r="BJ1470" s="12">
        <v>1990.7560000000001</v>
      </c>
      <c r="BK1470" s="72">
        <v>39.987000000000002</v>
      </c>
      <c r="BL1470" s="72">
        <v>7.0339999999999998</v>
      </c>
      <c r="BM1470" s="12">
        <v>2309.931</v>
      </c>
      <c r="BN1470" s="72">
        <v>46.399000000000001</v>
      </c>
      <c r="BO1470" s="72">
        <v>6.13</v>
      </c>
      <c r="BP1470" s="12">
        <v>4300.6869999999999</v>
      </c>
      <c r="BQ1470" s="72">
        <v>86.385999999999996</v>
      </c>
      <c r="BR1470" s="72">
        <v>2.3210000000000002</v>
      </c>
      <c r="BS1470" s="12">
        <v>4829.7650000000003</v>
      </c>
      <c r="BT1470" s="72">
        <v>97.013000000000005</v>
      </c>
      <c r="BU1470" s="72">
        <v>2.1480000000000001</v>
      </c>
      <c r="BV1470" s="12">
        <v>4978.4530000000004</v>
      </c>
      <c r="BW1470" s="72">
        <v>100</v>
      </c>
      <c r="BX1470" s="72">
        <v>2.3039999999999998</v>
      </c>
      <c r="BY1470" s="13"/>
      <c r="BZ1470" s="13"/>
    </row>
    <row r="1471" spans="1:78" ht="12.75" customHeight="1">
      <c r="A1471" s="122" t="s">
        <v>44</v>
      </c>
      <c r="B1471" s="71" t="s">
        <v>47</v>
      </c>
      <c r="C1471" s="71" t="s">
        <v>26</v>
      </c>
      <c r="D1471" s="34">
        <v>44986</v>
      </c>
      <c r="E1471" s="12">
        <v>0</v>
      </c>
      <c r="F1471" s="72">
        <v>0</v>
      </c>
      <c r="G1471" s="72">
        <v>0</v>
      </c>
      <c r="H1471" s="12">
        <v>0</v>
      </c>
      <c r="I1471" s="72">
        <v>0</v>
      </c>
      <c r="J1471" s="72">
        <v>0</v>
      </c>
      <c r="K1471" s="12">
        <v>0</v>
      </c>
      <c r="L1471" s="72">
        <v>0</v>
      </c>
      <c r="M1471" s="72">
        <v>0</v>
      </c>
      <c r="N1471" s="12">
        <v>0</v>
      </c>
      <c r="O1471" s="72">
        <v>0</v>
      </c>
      <c r="P1471" s="72">
        <v>0</v>
      </c>
      <c r="Q1471" s="12">
        <v>0</v>
      </c>
      <c r="R1471" s="72">
        <v>0</v>
      </c>
      <c r="S1471" s="72">
        <v>0</v>
      </c>
      <c r="T1471" s="12">
        <v>0</v>
      </c>
      <c r="U1471" s="72">
        <v>0</v>
      </c>
      <c r="V1471" s="72">
        <v>0</v>
      </c>
      <c r="W1471" s="12">
        <v>0</v>
      </c>
      <c r="X1471" s="72">
        <v>0</v>
      </c>
      <c r="Y1471" s="72">
        <v>0</v>
      </c>
      <c r="Z1471" s="12">
        <v>0</v>
      </c>
      <c r="AA1471" s="72">
        <v>0</v>
      </c>
      <c r="AB1471" s="72">
        <v>0</v>
      </c>
      <c r="AC1471" s="12">
        <v>0</v>
      </c>
      <c r="AD1471" s="72">
        <v>0</v>
      </c>
      <c r="AE1471" s="72">
        <v>0</v>
      </c>
      <c r="AF1471" s="12">
        <v>2.2149999999999999</v>
      </c>
      <c r="AG1471" s="72">
        <v>4.3999999999999997E-2</v>
      </c>
      <c r="AH1471" s="72">
        <v>108.505</v>
      </c>
      <c r="AI1471" s="12">
        <v>170.46199999999999</v>
      </c>
      <c r="AJ1471" s="72">
        <v>3.4209999999999998</v>
      </c>
      <c r="AK1471" s="72">
        <v>16.082000000000001</v>
      </c>
      <c r="AL1471" s="12">
        <v>172.67699999999999</v>
      </c>
      <c r="AM1471" s="72">
        <v>3.4649999999999999</v>
      </c>
      <c r="AN1471" s="72">
        <v>15.491</v>
      </c>
      <c r="AO1471" s="12">
        <v>172.67699999999999</v>
      </c>
      <c r="AP1471" s="72">
        <v>3.4649999999999999</v>
      </c>
      <c r="AQ1471" s="72">
        <v>15.491</v>
      </c>
      <c r="AR1471" s="12">
        <v>31.312999999999999</v>
      </c>
      <c r="AS1471" s="72">
        <v>0.628</v>
      </c>
      <c r="AT1471" s="72">
        <v>38.28</v>
      </c>
      <c r="AU1471" s="12">
        <v>4.1390000000000002</v>
      </c>
      <c r="AV1471" s="72">
        <v>8.3000000000000004E-2</v>
      </c>
      <c r="AW1471" s="72">
        <v>57.674999999999997</v>
      </c>
      <c r="AX1471" s="12">
        <v>348.76</v>
      </c>
      <c r="AY1471" s="72">
        <v>6.9989999999999997</v>
      </c>
      <c r="AZ1471" s="72">
        <v>11.29</v>
      </c>
      <c r="BA1471" s="12">
        <v>352.899</v>
      </c>
      <c r="BB1471" s="72">
        <v>7.0819999999999999</v>
      </c>
      <c r="BC1471" s="72">
        <v>10.965</v>
      </c>
      <c r="BD1471" s="12">
        <v>273.12799999999999</v>
      </c>
      <c r="BE1471" s="72">
        <v>5.4809999999999999</v>
      </c>
      <c r="BF1471" s="72">
        <v>13.175000000000001</v>
      </c>
      <c r="BG1471" s="12">
        <v>626.02599999999995</v>
      </c>
      <c r="BH1471" s="72">
        <v>12.563000000000001</v>
      </c>
      <c r="BI1471" s="72">
        <v>8.9049999999999994</v>
      </c>
      <c r="BJ1471" s="12">
        <v>1751.5160000000001</v>
      </c>
      <c r="BK1471" s="72">
        <v>35.151000000000003</v>
      </c>
      <c r="BL1471" s="72">
        <v>3.129</v>
      </c>
      <c r="BM1471" s="12">
        <v>2401.3679999999999</v>
      </c>
      <c r="BN1471" s="72">
        <v>48.192</v>
      </c>
      <c r="BO1471" s="72">
        <v>2.2360000000000002</v>
      </c>
      <c r="BP1471" s="12">
        <v>4152.8829999999998</v>
      </c>
      <c r="BQ1471" s="72">
        <v>83.343000000000004</v>
      </c>
      <c r="BR1471" s="72">
        <v>1.887</v>
      </c>
      <c r="BS1471" s="12">
        <v>4810.223</v>
      </c>
      <c r="BT1471" s="72">
        <v>96.534999999999997</v>
      </c>
      <c r="BU1471" s="72">
        <v>1.31</v>
      </c>
      <c r="BV1471" s="12">
        <v>4982.8999999999996</v>
      </c>
      <c r="BW1471" s="72">
        <v>100</v>
      </c>
      <c r="BX1471" s="72">
        <v>1.3979999999999999</v>
      </c>
      <c r="BY1471" s="13"/>
      <c r="BZ1471" s="13"/>
    </row>
    <row r="1472" spans="1:78" ht="12.75" customHeight="1">
      <c r="A1472" s="122" t="s">
        <v>44</v>
      </c>
      <c r="B1472" s="71" t="s">
        <v>47</v>
      </c>
      <c r="C1472" s="71" t="s">
        <v>26</v>
      </c>
      <c r="D1472" s="34">
        <v>45078</v>
      </c>
      <c r="E1472" s="12">
        <v>0</v>
      </c>
      <c r="F1472" s="72">
        <v>0</v>
      </c>
      <c r="G1472" s="72">
        <v>0</v>
      </c>
      <c r="H1472" s="12">
        <v>0</v>
      </c>
      <c r="I1472" s="72">
        <v>0</v>
      </c>
      <c r="J1472" s="72">
        <v>0</v>
      </c>
      <c r="K1472" s="12">
        <v>0</v>
      </c>
      <c r="L1472" s="72">
        <v>0</v>
      </c>
      <c r="M1472" s="72">
        <v>0</v>
      </c>
      <c r="N1472" s="12">
        <v>0</v>
      </c>
      <c r="O1472" s="72">
        <v>0</v>
      </c>
      <c r="P1472" s="72">
        <v>0</v>
      </c>
      <c r="Q1472" s="12">
        <v>0</v>
      </c>
      <c r="R1472" s="72">
        <v>0</v>
      </c>
      <c r="S1472" s="72">
        <v>0</v>
      </c>
      <c r="T1472" s="12">
        <v>0</v>
      </c>
      <c r="U1472" s="72">
        <v>0</v>
      </c>
      <c r="V1472" s="72">
        <v>0</v>
      </c>
      <c r="W1472" s="12">
        <v>0</v>
      </c>
      <c r="X1472" s="72">
        <v>0</v>
      </c>
      <c r="Y1472" s="72">
        <v>0</v>
      </c>
      <c r="Z1472" s="12">
        <v>0</v>
      </c>
      <c r="AA1472" s="72">
        <v>0</v>
      </c>
      <c r="AB1472" s="72">
        <v>0</v>
      </c>
      <c r="AC1472" s="12">
        <v>0</v>
      </c>
      <c r="AD1472" s="72">
        <v>0</v>
      </c>
      <c r="AE1472" s="72">
        <v>0</v>
      </c>
      <c r="AF1472" s="12">
        <v>0</v>
      </c>
      <c r="AG1472" s="72">
        <v>0</v>
      </c>
      <c r="AH1472" s="72">
        <v>0</v>
      </c>
      <c r="AI1472" s="12">
        <v>163.98599999999999</v>
      </c>
      <c r="AJ1472" s="72">
        <v>3.3</v>
      </c>
      <c r="AK1472" s="72">
        <v>26.079000000000001</v>
      </c>
      <c r="AL1472" s="12">
        <v>163.98599999999999</v>
      </c>
      <c r="AM1472" s="72">
        <v>3.3</v>
      </c>
      <c r="AN1472" s="72">
        <v>26.079000000000001</v>
      </c>
      <c r="AO1472" s="12">
        <v>163.98599999999999</v>
      </c>
      <c r="AP1472" s="72">
        <v>3.3</v>
      </c>
      <c r="AQ1472" s="72">
        <v>26.079000000000001</v>
      </c>
      <c r="AR1472" s="12">
        <v>22.638999999999999</v>
      </c>
      <c r="AS1472" s="72">
        <v>0.45600000000000002</v>
      </c>
      <c r="AT1472" s="72">
        <v>41.241999999999997</v>
      </c>
      <c r="AU1472" s="12">
        <v>6.726</v>
      </c>
      <c r="AV1472" s="72">
        <v>0.13500000000000001</v>
      </c>
      <c r="AW1472" s="72">
        <v>60.052</v>
      </c>
      <c r="AX1472" s="12">
        <v>315.35599999999999</v>
      </c>
      <c r="AY1472" s="72">
        <v>6.3460000000000001</v>
      </c>
      <c r="AZ1472" s="72">
        <v>9.39</v>
      </c>
      <c r="BA1472" s="12">
        <v>322.08199999999999</v>
      </c>
      <c r="BB1472" s="72">
        <v>6.4809999999999999</v>
      </c>
      <c r="BC1472" s="72">
        <v>9.2439999999999998</v>
      </c>
      <c r="BD1472" s="12">
        <v>206.803</v>
      </c>
      <c r="BE1472" s="72">
        <v>4.1609999999999996</v>
      </c>
      <c r="BF1472" s="72">
        <v>14.238</v>
      </c>
      <c r="BG1472" s="12">
        <v>528.88499999999999</v>
      </c>
      <c r="BH1472" s="72">
        <v>10.643000000000001</v>
      </c>
      <c r="BI1472" s="72">
        <v>7.1550000000000002</v>
      </c>
      <c r="BJ1472" s="12">
        <v>1772.03</v>
      </c>
      <c r="BK1472" s="72">
        <v>35.658000000000001</v>
      </c>
      <c r="BL1472" s="72">
        <v>5.8940000000000001</v>
      </c>
      <c r="BM1472" s="12">
        <v>2481.9560000000001</v>
      </c>
      <c r="BN1472" s="72">
        <v>49.944000000000003</v>
      </c>
      <c r="BO1472" s="72">
        <v>3.4580000000000002</v>
      </c>
      <c r="BP1472" s="12">
        <v>4253.9859999999999</v>
      </c>
      <c r="BQ1472" s="72">
        <v>85.602000000000004</v>
      </c>
      <c r="BR1472" s="72">
        <v>2.1970000000000001</v>
      </c>
      <c r="BS1472" s="12">
        <v>4805.51</v>
      </c>
      <c r="BT1472" s="72">
        <v>96.7</v>
      </c>
      <c r="BU1472" s="72">
        <v>1.6759999999999999</v>
      </c>
      <c r="BV1472" s="12">
        <v>4969.4960000000001</v>
      </c>
      <c r="BW1472" s="72">
        <v>100</v>
      </c>
      <c r="BX1472" s="72">
        <v>1.9119999999999999</v>
      </c>
      <c r="BY1472" s="13"/>
      <c r="BZ1472" s="13"/>
    </row>
    <row r="1473" spans="1:78" ht="12.75" customHeight="1">
      <c r="A1473" s="122" t="s">
        <v>44</v>
      </c>
      <c r="B1473" s="71" t="s">
        <v>47</v>
      </c>
      <c r="C1473" s="71" t="s">
        <v>26</v>
      </c>
      <c r="D1473" s="34">
        <v>45170</v>
      </c>
      <c r="E1473" s="12">
        <v>0</v>
      </c>
      <c r="F1473" s="72">
        <v>0</v>
      </c>
      <c r="G1473" s="72">
        <v>0</v>
      </c>
      <c r="H1473" s="12">
        <v>0</v>
      </c>
      <c r="I1473" s="72">
        <v>0</v>
      </c>
      <c r="J1473" s="72">
        <v>0</v>
      </c>
      <c r="K1473" s="12">
        <v>0</v>
      </c>
      <c r="L1473" s="72">
        <v>0</v>
      </c>
      <c r="M1473" s="72">
        <v>0</v>
      </c>
      <c r="N1473" s="12">
        <v>0</v>
      </c>
      <c r="O1473" s="72">
        <v>0</v>
      </c>
      <c r="P1473" s="72">
        <v>0</v>
      </c>
      <c r="Q1473" s="12">
        <v>0</v>
      </c>
      <c r="R1473" s="72">
        <v>0</v>
      </c>
      <c r="S1473" s="72">
        <v>0</v>
      </c>
      <c r="T1473" s="12">
        <v>0</v>
      </c>
      <c r="U1473" s="72">
        <v>0</v>
      </c>
      <c r="V1473" s="72">
        <v>0</v>
      </c>
      <c r="W1473" s="12">
        <v>0</v>
      </c>
      <c r="X1473" s="72">
        <v>0</v>
      </c>
      <c r="Y1473" s="72">
        <v>0</v>
      </c>
      <c r="Z1473" s="12">
        <v>0</v>
      </c>
      <c r="AA1473" s="72">
        <v>0</v>
      </c>
      <c r="AB1473" s="72">
        <v>0</v>
      </c>
      <c r="AC1473" s="12">
        <v>0</v>
      </c>
      <c r="AD1473" s="72">
        <v>0</v>
      </c>
      <c r="AE1473" s="72">
        <v>0</v>
      </c>
      <c r="AF1473" s="12">
        <v>0</v>
      </c>
      <c r="AG1473" s="72">
        <v>0</v>
      </c>
      <c r="AH1473" s="72">
        <v>0</v>
      </c>
      <c r="AI1473" s="12">
        <v>199.07499999999999</v>
      </c>
      <c r="AJ1473" s="72">
        <v>3.7410000000000001</v>
      </c>
      <c r="AK1473" s="72">
        <v>12.891</v>
      </c>
      <c r="AL1473" s="12">
        <v>199.07499999999999</v>
      </c>
      <c r="AM1473" s="72">
        <v>3.7410000000000001</v>
      </c>
      <c r="AN1473" s="72">
        <v>12.891</v>
      </c>
      <c r="AO1473" s="12">
        <v>199.07499999999999</v>
      </c>
      <c r="AP1473" s="72">
        <v>3.7410000000000001</v>
      </c>
      <c r="AQ1473" s="72">
        <v>12.891</v>
      </c>
      <c r="AR1473" s="12">
        <v>25.446999999999999</v>
      </c>
      <c r="AS1473" s="72">
        <v>0.47799999999999998</v>
      </c>
      <c r="AT1473" s="72">
        <v>46.534999999999997</v>
      </c>
      <c r="AU1473" s="12">
        <v>36.311</v>
      </c>
      <c r="AV1473" s="72">
        <v>0.68200000000000005</v>
      </c>
      <c r="AW1473" s="72">
        <v>55.247999999999998</v>
      </c>
      <c r="AX1473" s="12">
        <v>422.11099999999999</v>
      </c>
      <c r="AY1473" s="72">
        <v>7.9320000000000004</v>
      </c>
      <c r="AZ1473" s="72">
        <v>10.739000000000001</v>
      </c>
      <c r="BA1473" s="12">
        <v>458.42200000000003</v>
      </c>
      <c r="BB1473" s="72">
        <v>8.6150000000000002</v>
      </c>
      <c r="BC1473" s="72">
        <v>9.5670000000000002</v>
      </c>
      <c r="BD1473" s="12">
        <v>167.97900000000001</v>
      </c>
      <c r="BE1473" s="72">
        <v>3.157</v>
      </c>
      <c r="BF1473" s="72">
        <v>18.279</v>
      </c>
      <c r="BG1473" s="12">
        <v>626.40099999999995</v>
      </c>
      <c r="BH1473" s="72">
        <v>11.771000000000001</v>
      </c>
      <c r="BI1473" s="72">
        <v>7.6710000000000003</v>
      </c>
      <c r="BJ1473" s="12">
        <v>1948.4059999999999</v>
      </c>
      <c r="BK1473" s="72">
        <v>36.615000000000002</v>
      </c>
      <c r="BL1473" s="72">
        <v>3.669</v>
      </c>
      <c r="BM1473" s="12">
        <v>2522.0419999999999</v>
      </c>
      <c r="BN1473" s="72">
        <v>47.395000000000003</v>
      </c>
      <c r="BO1473" s="72">
        <v>3.9</v>
      </c>
      <c r="BP1473" s="12">
        <v>4470.4480000000003</v>
      </c>
      <c r="BQ1473" s="72">
        <v>84.009</v>
      </c>
      <c r="BR1473" s="72">
        <v>1.7769999999999999</v>
      </c>
      <c r="BS1473" s="12">
        <v>5122.2960000000003</v>
      </c>
      <c r="BT1473" s="72">
        <v>96.259</v>
      </c>
      <c r="BU1473" s="72">
        <v>1.5469999999999999</v>
      </c>
      <c r="BV1473" s="12">
        <v>5321.3710000000001</v>
      </c>
      <c r="BW1473" s="72">
        <v>100</v>
      </c>
      <c r="BX1473" s="72">
        <v>1.5629999999999999</v>
      </c>
      <c r="BY1473" s="13"/>
      <c r="BZ1473" s="13"/>
    </row>
    <row r="1474" spans="1:78" ht="12.75" customHeight="1">
      <c r="A1474" s="122" t="s">
        <v>44</v>
      </c>
      <c r="B1474" s="71" t="s">
        <v>47</v>
      </c>
      <c r="C1474" s="71" t="s">
        <v>26</v>
      </c>
      <c r="D1474" s="34">
        <v>45261</v>
      </c>
      <c r="E1474" s="12">
        <v>0</v>
      </c>
      <c r="F1474" s="72">
        <v>0</v>
      </c>
      <c r="G1474" s="72">
        <v>0</v>
      </c>
      <c r="H1474" s="12">
        <v>0</v>
      </c>
      <c r="I1474" s="72">
        <v>0</v>
      </c>
      <c r="J1474" s="72">
        <v>0</v>
      </c>
      <c r="K1474" s="12">
        <v>0</v>
      </c>
      <c r="L1474" s="72">
        <v>0</v>
      </c>
      <c r="M1474" s="72">
        <v>0</v>
      </c>
      <c r="N1474" s="12">
        <v>0</v>
      </c>
      <c r="O1474" s="72">
        <v>0</v>
      </c>
      <c r="P1474" s="72">
        <v>0</v>
      </c>
      <c r="Q1474" s="12">
        <v>0</v>
      </c>
      <c r="R1474" s="72">
        <v>0</v>
      </c>
      <c r="S1474" s="72">
        <v>0</v>
      </c>
      <c r="T1474" s="12">
        <v>0</v>
      </c>
      <c r="U1474" s="72">
        <v>0</v>
      </c>
      <c r="V1474" s="72">
        <v>0</v>
      </c>
      <c r="W1474" s="12">
        <v>0</v>
      </c>
      <c r="X1474" s="72">
        <v>0</v>
      </c>
      <c r="Y1474" s="72">
        <v>0</v>
      </c>
      <c r="Z1474" s="12">
        <v>0</v>
      </c>
      <c r="AA1474" s="72">
        <v>0</v>
      </c>
      <c r="AB1474" s="72">
        <v>0</v>
      </c>
      <c r="AC1474" s="12">
        <v>0</v>
      </c>
      <c r="AD1474" s="72">
        <v>0</v>
      </c>
      <c r="AE1474" s="72">
        <v>0</v>
      </c>
      <c r="AF1474" s="12">
        <v>1.1080000000000001</v>
      </c>
      <c r="AG1474" s="72">
        <v>2.1999999999999999E-2</v>
      </c>
      <c r="AH1474" s="72">
        <v>107.389</v>
      </c>
      <c r="AI1474" s="12">
        <v>140.86799999999999</v>
      </c>
      <c r="AJ1474" s="72">
        <v>2.8239999999999998</v>
      </c>
      <c r="AK1474" s="72">
        <v>20.465</v>
      </c>
      <c r="AL1474" s="12">
        <v>141.976</v>
      </c>
      <c r="AM1474" s="72">
        <v>2.8460000000000001</v>
      </c>
      <c r="AN1474" s="72">
        <v>20.170999999999999</v>
      </c>
      <c r="AO1474" s="12">
        <v>141.976</v>
      </c>
      <c r="AP1474" s="72">
        <v>2.8460000000000001</v>
      </c>
      <c r="AQ1474" s="72">
        <v>20.170999999999999</v>
      </c>
      <c r="AR1474" s="12">
        <v>20.352</v>
      </c>
      <c r="AS1474" s="72">
        <v>0.40799999999999997</v>
      </c>
      <c r="AT1474" s="72">
        <v>53.771000000000001</v>
      </c>
      <c r="AU1474" s="12">
        <v>21.097999999999999</v>
      </c>
      <c r="AV1474" s="72">
        <v>0.42299999999999999</v>
      </c>
      <c r="AW1474" s="72">
        <v>33.820999999999998</v>
      </c>
      <c r="AX1474" s="12">
        <v>323.83199999999999</v>
      </c>
      <c r="AY1474" s="72">
        <v>6.492</v>
      </c>
      <c r="AZ1474" s="72">
        <v>11.644</v>
      </c>
      <c r="BA1474" s="12">
        <v>344.93</v>
      </c>
      <c r="BB1474" s="72">
        <v>6.915</v>
      </c>
      <c r="BC1474" s="72">
        <v>12.378</v>
      </c>
      <c r="BD1474" s="12">
        <v>105.27200000000001</v>
      </c>
      <c r="BE1474" s="72">
        <v>2.11</v>
      </c>
      <c r="BF1474" s="72">
        <v>21.562000000000001</v>
      </c>
      <c r="BG1474" s="12">
        <v>450.202</v>
      </c>
      <c r="BH1474" s="72">
        <v>9.0250000000000004</v>
      </c>
      <c r="BI1474" s="72">
        <v>10.234</v>
      </c>
      <c r="BJ1474" s="12">
        <v>1842.6990000000001</v>
      </c>
      <c r="BK1474" s="72">
        <v>36.939</v>
      </c>
      <c r="BL1474" s="72">
        <v>4.8620000000000001</v>
      </c>
      <c r="BM1474" s="12">
        <v>2533.1979999999999</v>
      </c>
      <c r="BN1474" s="72">
        <v>50.781999999999996</v>
      </c>
      <c r="BO1474" s="72">
        <v>3.2709999999999999</v>
      </c>
      <c r="BP1474" s="12">
        <v>4375.8980000000001</v>
      </c>
      <c r="BQ1474" s="72">
        <v>87.721000000000004</v>
      </c>
      <c r="BR1474" s="72">
        <v>1.706</v>
      </c>
      <c r="BS1474" s="12">
        <v>4846.451</v>
      </c>
      <c r="BT1474" s="72">
        <v>97.153999999999996</v>
      </c>
      <c r="BU1474" s="72">
        <v>1.361</v>
      </c>
      <c r="BV1474" s="12">
        <v>4988.4269999999997</v>
      </c>
      <c r="BW1474" s="72">
        <v>100</v>
      </c>
      <c r="BX1474" s="72">
        <v>1.4990000000000001</v>
      </c>
      <c r="BY1474" s="13"/>
      <c r="BZ1474" s="13"/>
    </row>
    <row r="1475" spans="1:78" ht="12.75" customHeight="1">
      <c r="A1475" s="122" t="s">
        <v>44</v>
      </c>
      <c r="B1475" s="71" t="s">
        <v>47</v>
      </c>
      <c r="C1475" s="71" t="s">
        <v>26</v>
      </c>
      <c r="D1475" s="34">
        <v>45352</v>
      </c>
      <c r="E1475" s="12">
        <v>0</v>
      </c>
      <c r="F1475" s="72">
        <v>0</v>
      </c>
      <c r="G1475" s="72">
        <v>0</v>
      </c>
      <c r="H1475" s="12">
        <v>0</v>
      </c>
      <c r="I1475" s="72">
        <v>0</v>
      </c>
      <c r="J1475" s="72">
        <v>0</v>
      </c>
      <c r="K1475" s="12">
        <v>0</v>
      </c>
      <c r="L1475" s="72">
        <v>0</v>
      </c>
      <c r="M1475" s="72">
        <v>0</v>
      </c>
      <c r="N1475" s="12">
        <v>0</v>
      </c>
      <c r="O1475" s="72">
        <v>0</v>
      </c>
      <c r="P1475" s="72">
        <v>0</v>
      </c>
      <c r="Q1475" s="12">
        <v>0</v>
      </c>
      <c r="R1475" s="72">
        <v>0</v>
      </c>
      <c r="S1475" s="72">
        <v>0</v>
      </c>
      <c r="T1475" s="12">
        <v>0</v>
      </c>
      <c r="U1475" s="72">
        <v>0</v>
      </c>
      <c r="V1475" s="72">
        <v>0</v>
      </c>
      <c r="W1475" s="12">
        <v>0</v>
      </c>
      <c r="X1475" s="72">
        <v>0</v>
      </c>
      <c r="Y1475" s="72">
        <v>0</v>
      </c>
      <c r="Z1475" s="12">
        <v>0</v>
      </c>
      <c r="AA1475" s="72">
        <v>0</v>
      </c>
      <c r="AB1475" s="72">
        <v>0</v>
      </c>
      <c r="AC1475" s="12">
        <v>0</v>
      </c>
      <c r="AD1475" s="72">
        <v>0</v>
      </c>
      <c r="AE1475" s="72">
        <v>0</v>
      </c>
      <c r="AF1475" s="12">
        <v>15.871</v>
      </c>
      <c r="AG1475" s="72">
        <v>0.311</v>
      </c>
      <c r="AH1475" s="72">
        <v>73.704999999999998</v>
      </c>
      <c r="AI1475" s="12">
        <v>150.81</v>
      </c>
      <c r="AJ1475" s="72">
        <v>2.9590000000000001</v>
      </c>
      <c r="AK1475" s="72">
        <v>28.013000000000002</v>
      </c>
      <c r="AL1475" s="12">
        <v>166.68100000000001</v>
      </c>
      <c r="AM1475" s="72">
        <v>3.27</v>
      </c>
      <c r="AN1475" s="72">
        <v>25.065999999999999</v>
      </c>
      <c r="AO1475" s="12">
        <v>166.68100000000001</v>
      </c>
      <c r="AP1475" s="72">
        <v>3.27</v>
      </c>
      <c r="AQ1475" s="72">
        <v>25.065999999999999</v>
      </c>
      <c r="AR1475" s="12">
        <v>37.652000000000001</v>
      </c>
      <c r="AS1475" s="72">
        <v>0.73899999999999999</v>
      </c>
      <c r="AT1475" s="72">
        <v>34.137</v>
      </c>
      <c r="AU1475" s="12">
        <v>7.6520000000000001</v>
      </c>
      <c r="AV1475" s="72">
        <v>0.15</v>
      </c>
      <c r="AW1475" s="72">
        <v>51.884</v>
      </c>
      <c r="AX1475" s="12">
        <v>376.23</v>
      </c>
      <c r="AY1475" s="72">
        <v>7.3810000000000002</v>
      </c>
      <c r="AZ1475" s="72">
        <v>13.468</v>
      </c>
      <c r="BA1475" s="12">
        <v>383.88299999999998</v>
      </c>
      <c r="BB1475" s="72">
        <v>7.5309999999999997</v>
      </c>
      <c r="BC1475" s="72">
        <v>13.824</v>
      </c>
      <c r="BD1475" s="12">
        <v>100.649</v>
      </c>
      <c r="BE1475" s="72">
        <v>1.974</v>
      </c>
      <c r="BF1475" s="72">
        <v>23.273</v>
      </c>
      <c r="BG1475" s="12">
        <v>484.53100000000001</v>
      </c>
      <c r="BH1475" s="72">
        <v>9.5050000000000008</v>
      </c>
      <c r="BI1475" s="72">
        <v>12.7</v>
      </c>
      <c r="BJ1475" s="12">
        <v>1930.1289999999999</v>
      </c>
      <c r="BK1475" s="72">
        <v>37.865000000000002</v>
      </c>
      <c r="BL1475" s="72">
        <v>3.8530000000000002</v>
      </c>
      <c r="BM1475" s="12">
        <v>2478.4369999999999</v>
      </c>
      <c r="BN1475" s="72">
        <v>48.621000000000002</v>
      </c>
      <c r="BO1475" s="72">
        <v>3.004</v>
      </c>
      <c r="BP1475" s="12">
        <v>4408.5659999999998</v>
      </c>
      <c r="BQ1475" s="72">
        <v>86.486000000000004</v>
      </c>
      <c r="BR1475" s="72">
        <v>1.7709999999999999</v>
      </c>
      <c r="BS1475" s="12">
        <v>4930.7489999999998</v>
      </c>
      <c r="BT1475" s="72">
        <v>96.73</v>
      </c>
      <c r="BU1475" s="72">
        <v>1.4670000000000001</v>
      </c>
      <c r="BV1475" s="12">
        <v>5097.43</v>
      </c>
      <c r="BW1475" s="72">
        <v>100</v>
      </c>
      <c r="BX1475" s="72">
        <v>1.571</v>
      </c>
      <c r="BY1475" s="13"/>
      <c r="BZ1475" s="13"/>
    </row>
    <row r="1476" spans="1:78" ht="12.75" customHeight="1">
      <c r="A1476" s="122" t="s">
        <v>44</v>
      </c>
      <c r="B1476" s="71" t="s">
        <v>47</v>
      </c>
      <c r="C1476" s="71" t="s">
        <v>26</v>
      </c>
      <c r="D1476" s="34">
        <v>45444</v>
      </c>
      <c r="E1476" s="12">
        <v>0</v>
      </c>
      <c r="F1476" s="72">
        <v>0</v>
      </c>
      <c r="G1476" s="72">
        <v>0</v>
      </c>
      <c r="H1476" s="12">
        <v>0</v>
      </c>
      <c r="I1476" s="72">
        <v>0</v>
      </c>
      <c r="J1476" s="72">
        <v>0</v>
      </c>
      <c r="K1476" s="12">
        <v>0</v>
      </c>
      <c r="L1476" s="72">
        <v>0</v>
      </c>
      <c r="M1476" s="72">
        <v>0</v>
      </c>
      <c r="N1476" s="12">
        <v>0</v>
      </c>
      <c r="O1476" s="72">
        <v>0</v>
      </c>
      <c r="P1476" s="72">
        <v>0</v>
      </c>
      <c r="Q1476" s="12">
        <v>0</v>
      </c>
      <c r="R1476" s="72">
        <v>0</v>
      </c>
      <c r="S1476" s="72">
        <v>0</v>
      </c>
      <c r="T1476" s="12">
        <v>0</v>
      </c>
      <c r="U1476" s="72">
        <v>0</v>
      </c>
      <c r="V1476" s="72">
        <v>0</v>
      </c>
      <c r="W1476" s="12">
        <v>0</v>
      </c>
      <c r="X1476" s="72">
        <v>0</v>
      </c>
      <c r="Y1476" s="72">
        <v>0</v>
      </c>
      <c r="Z1476" s="12">
        <v>0</v>
      </c>
      <c r="AA1476" s="72">
        <v>0</v>
      </c>
      <c r="AB1476" s="72">
        <v>0</v>
      </c>
      <c r="AC1476" s="12">
        <v>0</v>
      </c>
      <c r="AD1476" s="72">
        <v>0</v>
      </c>
      <c r="AE1476" s="72">
        <v>0</v>
      </c>
      <c r="AF1476" s="12">
        <v>4.8550000000000004</v>
      </c>
      <c r="AG1476" s="72">
        <v>9.5000000000000001E-2</v>
      </c>
      <c r="AH1476" s="72">
        <v>74.100999999999999</v>
      </c>
      <c r="AI1476" s="12">
        <v>146.05500000000001</v>
      </c>
      <c r="AJ1476" s="72">
        <v>2.8650000000000002</v>
      </c>
      <c r="AK1476" s="72">
        <v>18.425999999999998</v>
      </c>
      <c r="AL1476" s="12">
        <v>150.91</v>
      </c>
      <c r="AM1476" s="72">
        <v>2.96</v>
      </c>
      <c r="AN1476" s="72">
        <v>18.074999999999999</v>
      </c>
      <c r="AO1476" s="12">
        <v>150.91</v>
      </c>
      <c r="AP1476" s="72">
        <v>2.96</v>
      </c>
      <c r="AQ1476" s="72">
        <v>18.074999999999999</v>
      </c>
      <c r="AR1476" s="12">
        <v>19.341000000000001</v>
      </c>
      <c r="AS1476" s="72">
        <v>0.379</v>
      </c>
      <c r="AT1476" s="72">
        <v>61.912999999999997</v>
      </c>
      <c r="AU1476" s="12">
        <v>22.579000000000001</v>
      </c>
      <c r="AV1476" s="72">
        <v>0.443</v>
      </c>
      <c r="AW1476" s="72">
        <v>44.417000000000002</v>
      </c>
      <c r="AX1476" s="12">
        <v>417.36599999999999</v>
      </c>
      <c r="AY1476" s="72">
        <v>8.1869999999999994</v>
      </c>
      <c r="AZ1476" s="72">
        <v>9.7949999999999999</v>
      </c>
      <c r="BA1476" s="12">
        <v>439.94499999999999</v>
      </c>
      <c r="BB1476" s="72">
        <v>8.6300000000000008</v>
      </c>
      <c r="BC1476" s="72">
        <v>9.48</v>
      </c>
      <c r="BD1476" s="12">
        <v>105.21599999999999</v>
      </c>
      <c r="BE1476" s="72">
        <v>2.0640000000000001</v>
      </c>
      <c r="BF1476" s="72">
        <v>16.925000000000001</v>
      </c>
      <c r="BG1476" s="12">
        <v>545.16099999999994</v>
      </c>
      <c r="BH1476" s="72">
        <v>10.694000000000001</v>
      </c>
      <c r="BI1476" s="72">
        <v>9.0990000000000002</v>
      </c>
      <c r="BJ1476" s="12">
        <v>1727.7660000000001</v>
      </c>
      <c r="BK1476" s="72">
        <v>33.890999999999998</v>
      </c>
      <c r="BL1476" s="72">
        <v>4.4130000000000003</v>
      </c>
      <c r="BM1476" s="12">
        <v>2654.7730000000001</v>
      </c>
      <c r="BN1476" s="72">
        <v>52.075000000000003</v>
      </c>
      <c r="BO1476" s="72">
        <v>2.9609999999999999</v>
      </c>
      <c r="BP1476" s="12">
        <v>4382.5389999999998</v>
      </c>
      <c r="BQ1476" s="72">
        <v>85.966999999999999</v>
      </c>
      <c r="BR1476" s="72">
        <v>1.786</v>
      </c>
      <c r="BS1476" s="12">
        <v>4947.0420000000004</v>
      </c>
      <c r="BT1476" s="72">
        <v>97.04</v>
      </c>
      <c r="BU1476" s="72">
        <v>1.502</v>
      </c>
      <c r="BV1476" s="12">
        <v>5097.9520000000002</v>
      </c>
      <c r="BW1476" s="72">
        <v>100</v>
      </c>
      <c r="BX1476" s="72">
        <v>1.4510000000000001</v>
      </c>
      <c r="BY1476" s="13"/>
      <c r="BZ1476" s="13"/>
    </row>
    <row r="1477" spans="1:78" ht="12.75" customHeight="1">
      <c r="A1477" s="122" t="s">
        <v>44</v>
      </c>
      <c r="B1477" s="71" t="s">
        <v>47</v>
      </c>
      <c r="C1477" s="71" t="s">
        <v>26</v>
      </c>
      <c r="D1477" s="34">
        <v>45536</v>
      </c>
      <c r="E1477" s="12">
        <v>0</v>
      </c>
      <c r="F1477" s="72">
        <v>0</v>
      </c>
      <c r="G1477" s="72">
        <v>0</v>
      </c>
      <c r="H1477" s="12">
        <v>0</v>
      </c>
      <c r="I1477" s="72">
        <v>0</v>
      </c>
      <c r="J1477" s="72">
        <v>0</v>
      </c>
      <c r="K1477" s="12">
        <v>0</v>
      </c>
      <c r="L1477" s="72">
        <v>0</v>
      </c>
      <c r="M1477" s="72">
        <v>0</v>
      </c>
      <c r="N1477" s="12">
        <v>0</v>
      </c>
      <c r="O1477" s="72">
        <v>0</v>
      </c>
      <c r="P1477" s="72">
        <v>0</v>
      </c>
      <c r="Q1477" s="12">
        <v>0</v>
      </c>
      <c r="R1477" s="72">
        <v>0</v>
      </c>
      <c r="S1477" s="72">
        <v>0</v>
      </c>
      <c r="T1477" s="12">
        <v>0</v>
      </c>
      <c r="U1477" s="72">
        <v>0</v>
      </c>
      <c r="V1477" s="72">
        <v>0</v>
      </c>
      <c r="W1477" s="12">
        <v>0</v>
      </c>
      <c r="X1477" s="72">
        <v>0</v>
      </c>
      <c r="Y1477" s="72">
        <v>0</v>
      </c>
      <c r="Z1477" s="12">
        <v>0</v>
      </c>
      <c r="AA1477" s="72">
        <v>0</v>
      </c>
      <c r="AB1477" s="72">
        <v>0</v>
      </c>
      <c r="AC1477" s="12">
        <v>0</v>
      </c>
      <c r="AD1477" s="72">
        <v>0</v>
      </c>
      <c r="AE1477" s="72">
        <v>0</v>
      </c>
      <c r="AF1477" s="12">
        <v>7.9640000000000004</v>
      </c>
      <c r="AG1477" s="72">
        <v>0.14899999999999999</v>
      </c>
      <c r="AH1477" s="72">
        <v>72.680000000000007</v>
      </c>
      <c r="AI1477" s="12">
        <v>166.613</v>
      </c>
      <c r="AJ1477" s="72">
        <v>3.12</v>
      </c>
      <c r="AK1477" s="72">
        <v>14.045</v>
      </c>
      <c r="AL1477" s="12">
        <v>174.57599999999999</v>
      </c>
      <c r="AM1477" s="72">
        <v>3.2690000000000001</v>
      </c>
      <c r="AN1477" s="72">
        <v>12.593</v>
      </c>
      <c r="AO1477" s="12">
        <v>174.57599999999999</v>
      </c>
      <c r="AP1477" s="72">
        <v>3.2690000000000001</v>
      </c>
      <c r="AQ1477" s="72">
        <v>12.593</v>
      </c>
      <c r="AR1477" s="12">
        <v>66.91</v>
      </c>
      <c r="AS1477" s="72">
        <v>1.2529999999999999</v>
      </c>
      <c r="AT1477" s="72">
        <v>31.800999999999998</v>
      </c>
      <c r="AU1477" s="12">
        <v>34.893999999999998</v>
      </c>
      <c r="AV1477" s="72">
        <v>0.65300000000000002</v>
      </c>
      <c r="AW1477" s="72">
        <v>36.377000000000002</v>
      </c>
      <c r="AX1477" s="12">
        <v>355.42700000000002</v>
      </c>
      <c r="AY1477" s="72">
        <v>6.6550000000000002</v>
      </c>
      <c r="AZ1477" s="72">
        <v>10.75</v>
      </c>
      <c r="BA1477" s="12">
        <v>390.32100000000003</v>
      </c>
      <c r="BB1477" s="72">
        <v>7.3079999999999998</v>
      </c>
      <c r="BC1477" s="72">
        <v>10.785</v>
      </c>
      <c r="BD1477" s="12">
        <v>111.788</v>
      </c>
      <c r="BE1477" s="72">
        <v>2.093</v>
      </c>
      <c r="BF1477" s="72">
        <v>23.504000000000001</v>
      </c>
      <c r="BG1477" s="12">
        <v>502.108</v>
      </c>
      <c r="BH1477" s="72">
        <v>9.4009999999999998</v>
      </c>
      <c r="BI1477" s="72">
        <v>9.3970000000000002</v>
      </c>
      <c r="BJ1477" s="12">
        <v>1987.979</v>
      </c>
      <c r="BK1477" s="72">
        <v>37.222000000000001</v>
      </c>
      <c r="BL1477" s="72">
        <v>4.3159999999999998</v>
      </c>
      <c r="BM1477" s="12">
        <v>2609.2840000000001</v>
      </c>
      <c r="BN1477" s="72">
        <v>48.854999999999997</v>
      </c>
      <c r="BO1477" s="72">
        <v>2.6659999999999999</v>
      </c>
      <c r="BP1477" s="12">
        <v>4597.2629999999999</v>
      </c>
      <c r="BQ1477" s="72">
        <v>86.076999999999998</v>
      </c>
      <c r="BR1477" s="72">
        <v>1.607</v>
      </c>
      <c r="BS1477" s="12">
        <v>5166.2820000000002</v>
      </c>
      <c r="BT1477" s="72">
        <v>96.730999999999995</v>
      </c>
      <c r="BU1477" s="72">
        <v>1.55</v>
      </c>
      <c r="BV1477" s="12">
        <v>5340.8580000000002</v>
      </c>
      <c r="BW1477" s="72">
        <v>100</v>
      </c>
      <c r="BX1477" s="72">
        <v>1.6240000000000001</v>
      </c>
      <c r="BY1477" s="13"/>
      <c r="BZ1477" s="13"/>
    </row>
    <row r="1478" spans="1:78" ht="12.75" customHeight="1">
      <c r="A1478" s="122" t="s">
        <v>44</v>
      </c>
      <c r="B1478" s="71" t="s">
        <v>47</v>
      </c>
      <c r="C1478" s="71" t="s">
        <v>26</v>
      </c>
      <c r="D1478" s="34">
        <v>45627</v>
      </c>
      <c r="E1478" s="12">
        <v>0</v>
      </c>
      <c r="F1478" s="72">
        <v>0</v>
      </c>
      <c r="G1478" s="72">
        <v>0</v>
      </c>
      <c r="H1478" s="12">
        <v>0</v>
      </c>
      <c r="I1478" s="72">
        <v>0</v>
      </c>
      <c r="J1478" s="72">
        <v>0</v>
      </c>
      <c r="K1478" s="12">
        <v>0</v>
      </c>
      <c r="L1478" s="72">
        <v>0</v>
      </c>
      <c r="M1478" s="72">
        <v>0</v>
      </c>
      <c r="N1478" s="12">
        <v>0</v>
      </c>
      <c r="O1478" s="72">
        <v>0</v>
      </c>
      <c r="P1478" s="72">
        <v>0</v>
      </c>
      <c r="Q1478" s="12">
        <v>0</v>
      </c>
      <c r="R1478" s="72">
        <v>0</v>
      </c>
      <c r="S1478" s="72">
        <v>0</v>
      </c>
      <c r="T1478" s="12">
        <v>0</v>
      </c>
      <c r="U1478" s="72">
        <v>0</v>
      </c>
      <c r="V1478" s="72">
        <v>0</v>
      </c>
      <c r="W1478" s="12">
        <v>0</v>
      </c>
      <c r="X1478" s="72">
        <v>0</v>
      </c>
      <c r="Y1478" s="72">
        <v>0</v>
      </c>
      <c r="Z1478" s="12">
        <v>0</v>
      </c>
      <c r="AA1478" s="72">
        <v>0</v>
      </c>
      <c r="AB1478" s="72">
        <v>0</v>
      </c>
      <c r="AC1478" s="12">
        <v>0</v>
      </c>
      <c r="AD1478" s="72">
        <v>0</v>
      </c>
      <c r="AE1478" s="72">
        <v>0</v>
      </c>
      <c r="AF1478" s="12">
        <v>6.726</v>
      </c>
      <c r="AG1478" s="72">
        <v>0.128</v>
      </c>
      <c r="AH1478" s="72">
        <v>78.825999999999993</v>
      </c>
      <c r="AI1478" s="12">
        <v>160.126</v>
      </c>
      <c r="AJ1478" s="72">
        <v>3.0550000000000002</v>
      </c>
      <c r="AK1478" s="72">
        <v>16.289000000000001</v>
      </c>
      <c r="AL1478" s="12">
        <v>166.85300000000001</v>
      </c>
      <c r="AM1478" s="72">
        <v>3.1829999999999998</v>
      </c>
      <c r="AN1478" s="72">
        <v>17.195</v>
      </c>
      <c r="AO1478" s="12">
        <v>166.85300000000001</v>
      </c>
      <c r="AP1478" s="72">
        <v>3.1829999999999998</v>
      </c>
      <c r="AQ1478" s="72">
        <v>17.195</v>
      </c>
      <c r="AR1478" s="12">
        <v>37.261000000000003</v>
      </c>
      <c r="AS1478" s="72">
        <v>0.71099999999999997</v>
      </c>
      <c r="AT1478" s="72">
        <v>40.746000000000002</v>
      </c>
      <c r="AU1478" s="12">
        <v>35.579000000000001</v>
      </c>
      <c r="AV1478" s="72">
        <v>0.67900000000000005</v>
      </c>
      <c r="AW1478" s="72">
        <v>48.399000000000001</v>
      </c>
      <c r="AX1478" s="12">
        <v>307.93900000000002</v>
      </c>
      <c r="AY1478" s="72">
        <v>5.875</v>
      </c>
      <c r="AZ1478" s="72">
        <v>16.358000000000001</v>
      </c>
      <c r="BA1478" s="12">
        <v>343.51799999999997</v>
      </c>
      <c r="BB1478" s="72">
        <v>6.5540000000000003</v>
      </c>
      <c r="BC1478" s="72">
        <v>15.492000000000001</v>
      </c>
      <c r="BD1478" s="12">
        <v>111.85599999999999</v>
      </c>
      <c r="BE1478" s="72">
        <v>2.1339999999999999</v>
      </c>
      <c r="BF1478" s="72">
        <v>19.811</v>
      </c>
      <c r="BG1478" s="12">
        <v>455.37400000000002</v>
      </c>
      <c r="BH1478" s="72">
        <v>8.6880000000000006</v>
      </c>
      <c r="BI1478" s="72">
        <v>12.225</v>
      </c>
      <c r="BJ1478" s="12">
        <v>1890.127</v>
      </c>
      <c r="BK1478" s="72">
        <v>36.061999999999998</v>
      </c>
      <c r="BL1478" s="72">
        <v>5.15</v>
      </c>
      <c r="BM1478" s="12">
        <v>2691.7510000000002</v>
      </c>
      <c r="BN1478" s="72">
        <v>51.356000000000002</v>
      </c>
      <c r="BO1478" s="72">
        <v>3.6139999999999999</v>
      </c>
      <c r="BP1478" s="12">
        <v>4581.8779999999997</v>
      </c>
      <c r="BQ1478" s="72">
        <v>87.418000000000006</v>
      </c>
      <c r="BR1478" s="72">
        <v>2.2490000000000001</v>
      </c>
      <c r="BS1478" s="12">
        <v>5074.5129999999999</v>
      </c>
      <c r="BT1478" s="72">
        <v>96.816999999999993</v>
      </c>
      <c r="BU1478" s="72">
        <v>1.8080000000000001</v>
      </c>
      <c r="BV1478" s="12">
        <v>5241.366</v>
      </c>
      <c r="BW1478" s="72">
        <v>100</v>
      </c>
      <c r="BX1478" s="72">
        <v>1.9019999999999999</v>
      </c>
      <c r="BY1478" s="13"/>
      <c r="BZ1478" s="13"/>
    </row>
    <row r="1479" spans="1:78" ht="12.75" customHeight="1">
      <c r="A1479" s="122" t="s">
        <v>44</v>
      </c>
      <c r="B1479" s="71" t="s">
        <v>47</v>
      </c>
      <c r="C1479" s="71" t="s">
        <v>26</v>
      </c>
      <c r="D1479" s="34">
        <v>45717</v>
      </c>
      <c r="E1479" s="12">
        <v>0</v>
      </c>
      <c r="F1479" s="72">
        <v>0</v>
      </c>
      <c r="G1479" s="72">
        <v>0</v>
      </c>
      <c r="H1479" s="12">
        <v>0</v>
      </c>
      <c r="I1479" s="72">
        <v>0</v>
      </c>
      <c r="J1479" s="72">
        <v>0</v>
      </c>
      <c r="K1479" s="12">
        <v>0</v>
      </c>
      <c r="L1479" s="72">
        <v>0</v>
      </c>
      <c r="M1479" s="72">
        <v>0</v>
      </c>
      <c r="N1479" s="12">
        <v>0</v>
      </c>
      <c r="O1479" s="72">
        <v>0</v>
      </c>
      <c r="P1479" s="72">
        <v>0</v>
      </c>
      <c r="Q1479" s="12">
        <v>0</v>
      </c>
      <c r="R1479" s="72">
        <v>0</v>
      </c>
      <c r="S1479" s="72">
        <v>0</v>
      </c>
      <c r="T1479" s="12">
        <v>0</v>
      </c>
      <c r="U1479" s="72">
        <v>0</v>
      </c>
      <c r="V1479" s="72">
        <v>0</v>
      </c>
      <c r="W1479" s="12">
        <v>0</v>
      </c>
      <c r="X1479" s="72">
        <v>0</v>
      </c>
      <c r="Y1479" s="72">
        <v>0</v>
      </c>
      <c r="Z1479" s="12">
        <v>0</v>
      </c>
      <c r="AA1479" s="72">
        <v>0</v>
      </c>
      <c r="AB1479" s="72">
        <v>0</v>
      </c>
      <c r="AC1479" s="12">
        <v>0</v>
      </c>
      <c r="AD1479" s="72">
        <v>0</v>
      </c>
      <c r="AE1479" s="72">
        <v>0</v>
      </c>
      <c r="AF1479" s="12">
        <v>1.524</v>
      </c>
      <c r="AG1479" s="72">
        <v>2.9000000000000001E-2</v>
      </c>
      <c r="AH1479" s="72">
        <v>105.333</v>
      </c>
      <c r="AI1479" s="12">
        <v>212.715</v>
      </c>
      <c r="AJ1479" s="72">
        <v>3.9769999999999999</v>
      </c>
      <c r="AK1479" s="72">
        <v>24.922000000000001</v>
      </c>
      <c r="AL1479" s="12">
        <v>214.239</v>
      </c>
      <c r="AM1479" s="72">
        <v>4.0049999999999999</v>
      </c>
      <c r="AN1479" s="72">
        <v>25.411000000000001</v>
      </c>
      <c r="AO1479" s="12">
        <v>214.239</v>
      </c>
      <c r="AP1479" s="72">
        <v>4.0049999999999999</v>
      </c>
      <c r="AQ1479" s="72">
        <v>25.411000000000001</v>
      </c>
      <c r="AR1479" s="12">
        <v>10.079000000000001</v>
      </c>
      <c r="AS1479" s="72">
        <v>0.188</v>
      </c>
      <c r="AT1479" s="72">
        <v>72.173000000000002</v>
      </c>
      <c r="AU1479" s="12">
        <v>35.536000000000001</v>
      </c>
      <c r="AV1479" s="72">
        <v>0.66400000000000003</v>
      </c>
      <c r="AW1479" s="72">
        <v>47.512999999999998</v>
      </c>
      <c r="AX1479" s="12">
        <v>350.97699999999998</v>
      </c>
      <c r="AY1479" s="72">
        <v>6.5620000000000003</v>
      </c>
      <c r="AZ1479" s="72">
        <v>13.526</v>
      </c>
      <c r="BA1479" s="12">
        <v>386.51299999999998</v>
      </c>
      <c r="BB1479" s="72">
        <v>7.226</v>
      </c>
      <c r="BC1479" s="72">
        <v>12.553000000000001</v>
      </c>
      <c r="BD1479" s="12">
        <v>104.35299999999999</v>
      </c>
      <c r="BE1479" s="72">
        <v>1.9510000000000001</v>
      </c>
      <c r="BF1479" s="72">
        <v>18.585999999999999</v>
      </c>
      <c r="BG1479" s="12">
        <v>490.86700000000002</v>
      </c>
      <c r="BH1479" s="72">
        <v>9.1769999999999996</v>
      </c>
      <c r="BI1479" s="72">
        <v>9.5440000000000005</v>
      </c>
      <c r="BJ1479" s="12">
        <v>2008.991</v>
      </c>
      <c r="BK1479" s="72">
        <v>37.561</v>
      </c>
      <c r="BL1479" s="72">
        <v>4.2569999999999997</v>
      </c>
      <c r="BM1479" s="12">
        <v>2624.48</v>
      </c>
      <c r="BN1479" s="72">
        <v>49.067999999999998</v>
      </c>
      <c r="BO1479" s="72">
        <v>2.8380000000000001</v>
      </c>
      <c r="BP1479" s="12">
        <v>4633.4719999999998</v>
      </c>
      <c r="BQ1479" s="72">
        <v>86.629000000000005</v>
      </c>
      <c r="BR1479" s="72">
        <v>1.5109999999999999</v>
      </c>
      <c r="BS1479" s="12">
        <v>5134.4170000000004</v>
      </c>
      <c r="BT1479" s="72">
        <v>95.995000000000005</v>
      </c>
      <c r="BU1479" s="72">
        <v>1.2689999999999999</v>
      </c>
      <c r="BV1479" s="12">
        <v>5348.6570000000002</v>
      </c>
      <c r="BW1479" s="72">
        <v>100</v>
      </c>
      <c r="BX1479" s="72">
        <v>1.694</v>
      </c>
      <c r="BY1479" s="13"/>
      <c r="BZ1479" s="13"/>
    </row>
    <row r="1480" spans="1:78" ht="12.75" customHeight="1">
      <c r="A1480" s="122" t="s">
        <v>44</v>
      </c>
      <c r="B1480" s="71" t="s">
        <v>47</v>
      </c>
      <c r="C1480" s="71" t="s">
        <v>26</v>
      </c>
      <c r="D1480" s="34">
        <v>45809</v>
      </c>
      <c r="E1480" s="12">
        <v>0</v>
      </c>
      <c r="F1480" s="72">
        <v>0</v>
      </c>
      <c r="G1480" s="72">
        <v>0</v>
      </c>
      <c r="H1480" s="12">
        <v>0</v>
      </c>
      <c r="I1480" s="72">
        <v>0</v>
      </c>
      <c r="J1480" s="72">
        <v>0</v>
      </c>
      <c r="K1480" s="12">
        <v>0</v>
      </c>
      <c r="L1480" s="72">
        <v>0</v>
      </c>
      <c r="M1480" s="72">
        <v>0</v>
      </c>
      <c r="N1480" s="12">
        <v>0</v>
      </c>
      <c r="O1480" s="72">
        <v>0</v>
      </c>
      <c r="P1480" s="72">
        <v>0</v>
      </c>
      <c r="Q1480" s="12">
        <v>0</v>
      </c>
      <c r="R1480" s="72">
        <v>0</v>
      </c>
      <c r="S1480" s="72">
        <v>0</v>
      </c>
      <c r="T1480" s="12">
        <v>0</v>
      </c>
      <c r="U1480" s="72">
        <v>0</v>
      </c>
      <c r="V1480" s="72">
        <v>0</v>
      </c>
      <c r="W1480" s="12">
        <v>0</v>
      </c>
      <c r="X1480" s="72">
        <v>0</v>
      </c>
      <c r="Y1480" s="72">
        <v>0</v>
      </c>
      <c r="Z1480" s="12">
        <v>0</v>
      </c>
      <c r="AA1480" s="72">
        <v>0</v>
      </c>
      <c r="AB1480" s="72">
        <v>0</v>
      </c>
      <c r="AC1480" s="12">
        <v>0</v>
      </c>
      <c r="AD1480" s="72">
        <v>0</v>
      </c>
      <c r="AE1480" s="72">
        <v>0</v>
      </c>
      <c r="AF1480" s="12">
        <v>9.4580000000000002</v>
      </c>
      <c r="AG1480" s="72">
        <v>0.17699999999999999</v>
      </c>
      <c r="AH1480" s="72">
        <v>112.126</v>
      </c>
      <c r="AI1480" s="12">
        <v>165.48699999999999</v>
      </c>
      <c r="AJ1480" s="72">
        <v>3.0979999999999999</v>
      </c>
      <c r="AK1480" s="72">
        <v>22.56</v>
      </c>
      <c r="AL1480" s="12">
        <v>174.94499999999999</v>
      </c>
      <c r="AM1480" s="72">
        <v>3.2749999999999999</v>
      </c>
      <c r="AN1480" s="72">
        <v>21.495000000000001</v>
      </c>
      <c r="AO1480" s="12">
        <v>174.94499999999999</v>
      </c>
      <c r="AP1480" s="72">
        <v>3.2749999999999999</v>
      </c>
      <c r="AQ1480" s="72">
        <v>21.495000000000001</v>
      </c>
      <c r="AR1480" s="12">
        <v>27.260999999999999</v>
      </c>
      <c r="AS1480" s="72">
        <v>0.51</v>
      </c>
      <c r="AT1480" s="72">
        <v>46.829000000000001</v>
      </c>
      <c r="AU1480" s="12">
        <v>52.396999999999998</v>
      </c>
      <c r="AV1480" s="72">
        <v>0.98099999999999998</v>
      </c>
      <c r="AW1480" s="72">
        <v>35.819000000000003</v>
      </c>
      <c r="AX1480" s="12">
        <v>359.61</v>
      </c>
      <c r="AY1480" s="72">
        <v>6.7320000000000002</v>
      </c>
      <c r="AZ1480" s="72">
        <v>11.778</v>
      </c>
      <c r="BA1480" s="12">
        <v>412.00700000000001</v>
      </c>
      <c r="BB1480" s="72">
        <v>7.7130000000000001</v>
      </c>
      <c r="BC1480" s="72">
        <v>10.28</v>
      </c>
      <c r="BD1480" s="12">
        <v>47.823</v>
      </c>
      <c r="BE1480" s="72">
        <v>0.89500000000000002</v>
      </c>
      <c r="BF1480" s="72">
        <v>30.4</v>
      </c>
      <c r="BG1480" s="12">
        <v>459.83</v>
      </c>
      <c r="BH1480" s="72">
        <v>8.6080000000000005</v>
      </c>
      <c r="BI1480" s="72">
        <v>8.5020000000000007</v>
      </c>
      <c r="BJ1480" s="12">
        <v>1735.7940000000001</v>
      </c>
      <c r="BK1480" s="72">
        <v>32.494</v>
      </c>
      <c r="BL1480" s="72">
        <v>4.2489999999999997</v>
      </c>
      <c r="BM1480" s="12">
        <v>2944.0880000000002</v>
      </c>
      <c r="BN1480" s="72">
        <v>55.113</v>
      </c>
      <c r="BO1480" s="72">
        <v>2.85</v>
      </c>
      <c r="BP1480" s="12">
        <v>4679.8819999999996</v>
      </c>
      <c r="BQ1480" s="72">
        <v>87.606999999999999</v>
      </c>
      <c r="BR1480" s="72">
        <v>1.613</v>
      </c>
      <c r="BS1480" s="12">
        <v>5166.973</v>
      </c>
      <c r="BT1480" s="72">
        <v>96.724999999999994</v>
      </c>
      <c r="BU1480" s="72">
        <v>1.57</v>
      </c>
      <c r="BV1480" s="12">
        <v>5341.9179999999997</v>
      </c>
      <c r="BW1480" s="72">
        <v>100</v>
      </c>
      <c r="BX1480" s="72">
        <v>1.6120000000000001</v>
      </c>
      <c r="BY1480" s="13"/>
      <c r="BZ1480" s="13"/>
    </row>
    <row r="1481" spans="1:78" ht="12.75" customHeight="1">
      <c r="A1481" s="122" t="s">
        <v>44</v>
      </c>
      <c r="B1481" s="71" t="s">
        <v>47</v>
      </c>
      <c r="C1481" s="71" t="s">
        <v>26</v>
      </c>
      <c r="D1481" s="34">
        <v>45901</v>
      </c>
      <c r="E1481" s="12">
        <v>0</v>
      </c>
      <c r="F1481" s="72">
        <v>0</v>
      </c>
      <c r="G1481" s="72">
        <v>0</v>
      </c>
      <c r="H1481" s="12">
        <v>0</v>
      </c>
      <c r="I1481" s="72">
        <v>0</v>
      </c>
      <c r="J1481" s="72">
        <v>0</v>
      </c>
      <c r="K1481" s="12">
        <v>0</v>
      </c>
      <c r="L1481" s="72">
        <v>0</v>
      </c>
      <c r="M1481" s="72">
        <v>0</v>
      </c>
      <c r="N1481" s="12">
        <v>0</v>
      </c>
      <c r="O1481" s="72">
        <v>0</v>
      </c>
      <c r="P1481" s="72">
        <v>0</v>
      </c>
      <c r="Q1481" s="12">
        <v>0</v>
      </c>
      <c r="R1481" s="72">
        <v>0</v>
      </c>
      <c r="S1481" s="72">
        <v>0</v>
      </c>
      <c r="T1481" s="12">
        <v>0</v>
      </c>
      <c r="U1481" s="72">
        <v>0</v>
      </c>
      <c r="V1481" s="72">
        <v>0</v>
      </c>
      <c r="W1481" s="12">
        <v>0</v>
      </c>
      <c r="X1481" s="72">
        <v>0</v>
      </c>
      <c r="Y1481" s="72">
        <v>0</v>
      </c>
      <c r="Z1481" s="12">
        <v>0</v>
      </c>
      <c r="AA1481" s="72">
        <v>0</v>
      </c>
      <c r="AB1481" s="72">
        <v>0</v>
      </c>
      <c r="AC1481" s="12">
        <v>0</v>
      </c>
      <c r="AD1481" s="72">
        <v>0</v>
      </c>
      <c r="AE1481" s="72">
        <v>0</v>
      </c>
      <c r="AF1481" s="12">
        <v>0</v>
      </c>
      <c r="AG1481" s="72">
        <v>0</v>
      </c>
      <c r="AH1481" s="72">
        <v>0</v>
      </c>
      <c r="AI1481" s="12">
        <v>226.20599999999999</v>
      </c>
      <c r="AJ1481" s="72">
        <v>4.3079999999999998</v>
      </c>
      <c r="AK1481" s="72">
        <v>13.406000000000001</v>
      </c>
      <c r="AL1481" s="12">
        <v>226.20599999999999</v>
      </c>
      <c r="AM1481" s="72">
        <v>4.3079999999999998</v>
      </c>
      <c r="AN1481" s="72">
        <v>13.406000000000001</v>
      </c>
      <c r="AO1481" s="12">
        <v>226.20599999999999</v>
      </c>
      <c r="AP1481" s="72">
        <v>4.3079999999999998</v>
      </c>
      <c r="AQ1481" s="72">
        <v>13.406000000000001</v>
      </c>
      <c r="AR1481" s="12">
        <v>21.878</v>
      </c>
      <c r="AS1481" s="72">
        <v>0.41699999999999998</v>
      </c>
      <c r="AT1481" s="72">
        <v>53.033999999999999</v>
      </c>
      <c r="AU1481" s="12">
        <v>18.010000000000002</v>
      </c>
      <c r="AV1481" s="72">
        <v>0.34300000000000003</v>
      </c>
      <c r="AW1481" s="72">
        <v>47.673999999999999</v>
      </c>
      <c r="AX1481" s="12">
        <v>217.25800000000001</v>
      </c>
      <c r="AY1481" s="72">
        <v>4.1369999999999996</v>
      </c>
      <c r="AZ1481" s="72">
        <v>16.13</v>
      </c>
      <c r="BA1481" s="12">
        <v>235.268</v>
      </c>
      <c r="BB1481" s="72">
        <v>4.4800000000000004</v>
      </c>
      <c r="BC1481" s="72">
        <v>15.73</v>
      </c>
      <c r="BD1481" s="12">
        <v>90.311999999999998</v>
      </c>
      <c r="BE1481" s="72">
        <v>1.72</v>
      </c>
      <c r="BF1481" s="72">
        <v>30.079000000000001</v>
      </c>
      <c r="BG1481" s="12">
        <v>325.58</v>
      </c>
      <c r="BH1481" s="72">
        <v>6.2</v>
      </c>
      <c r="BI1481" s="72">
        <v>15.375</v>
      </c>
      <c r="BJ1481" s="12">
        <v>1755.5920000000001</v>
      </c>
      <c r="BK1481" s="72">
        <v>33.433</v>
      </c>
      <c r="BL1481" s="72">
        <v>5.17</v>
      </c>
      <c r="BM1481" s="12">
        <v>2921.748</v>
      </c>
      <c r="BN1481" s="72">
        <v>55.642000000000003</v>
      </c>
      <c r="BO1481" s="72">
        <v>3.0339999999999998</v>
      </c>
      <c r="BP1481" s="12">
        <v>4677.34</v>
      </c>
      <c r="BQ1481" s="72">
        <v>89.075000000000003</v>
      </c>
      <c r="BR1481" s="72">
        <v>1.4359999999999999</v>
      </c>
      <c r="BS1481" s="12">
        <v>5024.7979999999998</v>
      </c>
      <c r="BT1481" s="72">
        <v>95.691999999999993</v>
      </c>
      <c r="BU1481" s="72">
        <v>1.2</v>
      </c>
      <c r="BV1481" s="12">
        <v>5251.0039999999999</v>
      </c>
      <c r="BW1481" s="72">
        <v>100</v>
      </c>
      <c r="BX1481" s="72">
        <v>1.19</v>
      </c>
      <c r="BY1481" s="13"/>
      <c r="BZ1481" s="13"/>
    </row>
    <row r="1482" spans="1:78" ht="12.75" customHeight="1">
      <c r="A1482" s="122" t="s">
        <v>44</v>
      </c>
      <c r="B1482" s="71" t="s">
        <v>47</v>
      </c>
      <c r="C1482" s="71" t="s">
        <v>26</v>
      </c>
      <c r="D1482" s="34">
        <v>45992</v>
      </c>
      <c r="E1482" s="12">
        <v>0</v>
      </c>
      <c r="F1482" s="72">
        <v>0</v>
      </c>
      <c r="G1482" s="72">
        <v>0</v>
      </c>
      <c r="H1482" s="12">
        <v>0</v>
      </c>
      <c r="I1482" s="72">
        <v>0</v>
      </c>
      <c r="J1482" s="72">
        <v>0</v>
      </c>
      <c r="K1482" s="12">
        <v>0</v>
      </c>
      <c r="L1482" s="72">
        <v>0</v>
      </c>
      <c r="M1482" s="72">
        <v>0</v>
      </c>
      <c r="N1482" s="12">
        <v>0</v>
      </c>
      <c r="O1482" s="72">
        <v>0</v>
      </c>
      <c r="P1482" s="72">
        <v>0</v>
      </c>
      <c r="Q1482" s="12">
        <v>0</v>
      </c>
      <c r="R1482" s="72">
        <v>0</v>
      </c>
      <c r="S1482" s="72">
        <v>0</v>
      </c>
      <c r="T1482" s="12">
        <v>0</v>
      </c>
      <c r="U1482" s="72">
        <v>0</v>
      </c>
      <c r="V1482" s="72">
        <v>0</v>
      </c>
      <c r="W1482" s="12">
        <v>0</v>
      </c>
      <c r="X1482" s="72">
        <v>0</v>
      </c>
      <c r="Y1482" s="72">
        <v>0</v>
      </c>
      <c r="Z1482" s="12">
        <v>0</v>
      </c>
      <c r="AA1482" s="72">
        <v>0</v>
      </c>
      <c r="AB1482" s="72">
        <v>0</v>
      </c>
      <c r="AC1482" s="12">
        <v>0</v>
      </c>
      <c r="AD1482" s="72">
        <v>0</v>
      </c>
      <c r="AE1482" s="72">
        <v>0</v>
      </c>
      <c r="AF1482" s="12">
        <v>0.33500000000000002</v>
      </c>
      <c r="AG1482" s="72">
        <v>6.0000000000000001E-3</v>
      </c>
      <c r="AH1482" s="72">
        <v>116.58199999999999</v>
      </c>
      <c r="AI1482" s="12">
        <v>169.70400000000001</v>
      </c>
      <c r="AJ1482" s="72">
        <v>3.1850000000000001</v>
      </c>
      <c r="AK1482" s="72">
        <v>19.125</v>
      </c>
      <c r="AL1482" s="12">
        <v>170.03899999999999</v>
      </c>
      <c r="AM1482" s="72">
        <v>3.1909999999999998</v>
      </c>
      <c r="AN1482" s="72">
        <v>19.079999999999998</v>
      </c>
      <c r="AO1482" s="12">
        <v>170.03899999999999</v>
      </c>
      <c r="AP1482" s="72">
        <v>3.1909999999999998</v>
      </c>
      <c r="AQ1482" s="72">
        <v>19.079999999999998</v>
      </c>
      <c r="AR1482" s="12">
        <v>54.688000000000002</v>
      </c>
      <c r="AS1482" s="72">
        <v>1.026</v>
      </c>
      <c r="AT1482" s="72">
        <v>31.786000000000001</v>
      </c>
      <c r="AU1482" s="12">
        <v>23.942</v>
      </c>
      <c r="AV1482" s="72">
        <v>0.44900000000000001</v>
      </c>
      <c r="AW1482" s="72">
        <v>62.308</v>
      </c>
      <c r="AX1482" s="12">
        <v>252.566</v>
      </c>
      <c r="AY1482" s="72">
        <v>4.74</v>
      </c>
      <c r="AZ1482" s="72">
        <v>14.384</v>
      </c>
      <c r="BA1482" s="12">
        <v>276.50799999999998</v>
      </c>
      <c r="BB1482" s="72">
        <v>5.1890000000000001</v>
      </c>
      <c r="BC1482" s="72">
        <v>12.603999999999999</v>
      </c>
      <c r="BD1482" s="12">
        <v>92.081000000000003</v>
      </c>
      <c r="BE1482" s="72">
        <v>1.728</v>
      </c>
      <c r="BF1482" s="72">
        <v>29.879000000000001</v>
      </c>
      <c r="BG1482" s="12">
        <v>368.589</v>
      </c>
      <c r="BH1482" s="72">
        <v>6.9169999999999998</v>
      </c>
      <c r="BI1482" s="72">
        <v>10.475</v>
      </c>
      <c r="BJ1482" s="12">
        <v>1684.027</v>
      </c>
      <c r="BK1482" s="72">
        <v>31.603000000000002</v>
      </c>
      <c r="BL1482" s="72">
        <v>4.9630000000000001</v>
      </c>
      <c r="BM1482" s="12">
        <v>3051.2849999999999</v>
      </c>
      <c r="BN1482" s="72">
        <v>57.262</v>
      </c>
      <c r="BO1482" s="72">
        <v>2.94</v>
      </c>
      <c r="BP1482" s="12">
        <v>4735.3109999999997</v>
      </c>
      <c r="BQ1482" s="72">
        <v>88.866</v>
      </c>
      <c r="BR1482" s="72">
        <v>1.9059999999999999</v>
      </c>
      <c r="BS1482" s="12">
        <v>5158.5879999999997</v>
      </c>
      <c r="BT1482" s="72">
        <v>96.808999999999997</v>
      </c>
      <c r="BU1482" s="72">
        <v>1.98</v>
      </c>
      <c r="BV1482" s="12">
        <v>5328.6270000000004</v>
      </c>
      <c r="BW1482" s="72">
        <v>100</v>
      </c>
      <c r="BX1482" s="72">
        <v>2.089</v>
      </c>
      <c r="BY1482" s="13"/>
      <c r="BZ1482" s="13"/>
    </row>
    <row r="1483" spans="1:78" ht="12.75" customHeight="1">
      <c r="A1483" s="122" t="s">
        <v>44</v>
      </c>
      <c r="B1483" s="71" t="s">
        <v>47</v>
      </c>
      <c r="C1483" s="71" t="s">
        <v>26</v>
      </c>
      <c r="D1483" s="34">
        <v>46082</v>
      </c>
      <c r="E1483" s="12">
        <v>0</v>
      </c>
      <c r="F1483" s="72">
        <v>0</v>
      </c>
      <c r="G1483" s="72">
        <v>0</v>
      </c>
      <c r="H1483" s="12">
        <v>0</v>
      </c>
      <c r="I1483" s="72">
        <v>0</v>
      </c>
      <c r="J1483" s="72">
        <v>0</v>
      </c>
      <c r="K1483" s="12">
        <v>0</v>
      </c>
      <c r="L1483" s="72">
        <v>0</v>
      </c>
      <c r="M1483" s="72">
        <v>0</v>
      </c>
      <c r="N1483" s="12">
        <v>0</v>
      </c>
      <c r="O1483" s="72">
        <v>0</v>
      </c>
      <c r="P1483" s="72">
        <v>0</v>
      </c>
      <c r="Q1483" s="12">
        <v>0</v>
      </c>
      <c r="R1483" s="72">
        <v>0</v>
      </c>
      <c r="S1483" s="72">
        <v>0</v>
      </c>
      <c r="T1483" s="12">
        <v>0</v>
      </c>
      <c r="U1483" s="72">
        <v>0</v>
      </c>
      <c r="V1483" s="72">
        <v>0</v>
      </c>
      <c r="W1483" s="12">
        <v>0</v>
      </c>
      <c r="X1483" s="72">
        <v>0</v>
      </c>
      <c r="Y1483" s="72">
        <v>0</v>
      </c>
      <c r="Z1483" s="12">
        <v>0</v>
      </c>
      <c r="AA1483" s="72">
        <v>0</v>
      </c>
      <c r="AB1483" s="72">
        <v>0</v>
      </c>
      <c r="AC1483" s="12">
        <v>0</v>
      </c>
      <c r="AD1483" s="72">
        <v>0</v>
      </c>
      <c r="AE1483" s="72">
        <v>0</v>
      </c>
      <c r="AF1483" s="12">
        <v>0</v>
      </c>
      <c r="AG1483" s="72">
        <v>0</v>
      </c>
      <c r="AH1483" s="72">
        <v>0</v>
      </c>
      <c r="AI1483" s="12">
        <v>205.66900000000001</v>
      </c>
      <c r="AJ1483" s="72">
        <v>3.762</v>
      </c>
      <c r="AK1483" s="72">
        <v>14.855</v>
      </c>
      <c r="AL1483" s="12">
        <v>205.66900000000001</v>
      </c>
      <c r="AM1483" s="72">
        <v>3.762</v>
      </c>
      <c r="AN1483" s="72">
        <v>14.855</v>
      </c>
      <c r="AO1483" s="12">
        <v>205.66900000000001</v>
      </c>
      <c r="AP1483" s="72">
        <v>3.762</v>
      </c>
      <c r="AQ1483" s="72">
        <v>14.855</v>
      </c>
      <c r="AR1483" s="12">
        <v>64.087999999999994</v>
      </c>
      <c r="AS1483" s="72">
        <v>1.1719999999999999</v>
      </c>
      <c r="AT1483" s="72">
        <v>33.670999999999999</v>
      </c>
      <c r="AU1483" s="12">
        <v>25.58</v>
      </c>
      <c r="AV1483" s="72">
        <v>0.46800000000000003</v>
      </c>
      <c r="AW1483" s="72">
        <v>59.886000000000003</v>
      </c>
      <c r="AX1483" s="12">
        <v>289.37</v>
      </c>
      <c r="AY1483" s="72">
        <v>5.2930000000000001</v>
      </c>
      <c r="AZ1483" s="72">
        <v>17.399000000000001</v>
      </c>
      <c r="BA1483" s="12">
        <v>314.95</v>
      </c>
      <c r="BB1483" s="72">
        <v>5.7610000000000001</v>
      </c>
      <c r="BC1483" s="72">
        <v>16.462</v>
      </c>
      <c r="BD1483" s="12">
        <v>102.967</v>
      </c>
      <c r="BE1483" s="72">
        <v>1.883</v>
      </c>
      <c r="BF1483" s="72">
        <v>23.696999999999999</v>
      </c>
      <c r="BG1483" s="12">
        <v>417.91699999999997</v>
      </c>
      <c r="BH1483" s="72">
        <v>7.6440000000000001</v>
      </c>
      <c r="BI1483" s="72">
        <v>13.416</v>
      </c>
      <c r="BJ1483" s="12">
        <v>1921.3209999999999</v>
      </c>
      <c r="BK1483" s="72">
        <v>35.143999999999998</v>
      </c>
      <c r="BL1483" s="72">
        <v>5.1849999999999996</v>
      </c>
      <c r="BM1483" s="12">
        <v>2858.0529999999999</v>
      </c>
      <c r="BN1483" s="72">
        <v>52.277999999999999</v>
      </c>
      <c r="BO1483" s="72">
        <v>2.7749999999999999</v>
      </c>
      <c r="BP1483" s="12">
        <v>4779.3739999999998</v>
      </c>
      <c r="BQ1483" s="72">
        <v>87.421000000000006</v>
      </c>
      <c r="BR1483" s="72">
        <v>2.2989999999999999</v>
      </c>
      <c r="BS1483" s="12">
        <v>5261.3789999999999</v>
      </c>
      <c r="BT1483" s="72">
        <v>96.238</v>
      </c>
      <c r="BU1483" s="72">
        <v>1.8</v>
      </c>
      <c r="BV1483" s="12">
        <v>5467.0479999999998</v>
      </c>
      <c r="BW1483" s="72">
        <v>100</v>
      </c>
      <c r="BX1483" s="72">
        <v>1.802</v>
      </c>
      <c r="BY1483" s="13"/>
      <c r="BZ1483" s="13"/>
    </row>
    <row r="1484" spans="1:78" ht="12.75" customHeight="1">
      <c r="A1484" s="122" t="s">
        <v>44</v>
      </c>
      <c r="B1484" s="71" t="s">
        <v>47</v>
      </c>
      <c r="C1484" s="71" t="s">
        <v>26</v>
      </c>
      <c r="D1484" s="34">
        <v>46174</v>
      </c>
      <c r="E1484" s="12">
        <v>0</v>
      </c>
      <c r="F1484" s="72">
        <v>0</v>
      </c>
      <c r="G1484" s="72">
        <v>0</v>
      </c>
      <c r="H1484" s="12">
        <v>0</v>
      </c>
      <c r="I1484" s="72">
        <v>0</v>
      </c>
      <c r="J1484" s="72">
        <v>0</v>
      </c>
      <c r="K1484" s="12">
        <v>0</v>
      </c>
      <c r="L1484" s="72">
        <v>0</v>
      </c>
      <c r="M1484" s="72">
        <v>0</v>
      </c>
      <c r="N1484" s="12">
        <v>0</v>
      </c>
      <c r="O1484" s="72">
        <v>0</v>
      </c>
      <c r="P1484" s="72">
        <v>0</v>
      </c>
      <c r="Q1484" s="12">
        <v>0</v>
      </c>
      <c r="R1484" s="72">
        <v>0</v>
      </c>
      <c r="S1484" s="72">
        <v>0</v>
      </c>
      <c r="T1484" s="12">
        <v>0</v>
      </c>
      <c r="U1484" s="72">
        <v>0</v>
      </c>
      <c r="V1484" s="72">
        <v>0</v>
      </c>
      <c r="W1484" s="12">
        <v>0</v>
      </c>
      <c r="X1484" s="72">
        <v>0</v>
      </c>
      <c r="Y1484" s="72">
        <v>0</v>
      </c>
      <c r="Z1484" s="12">
        <v>0</v>
      </c>
      <c r="AA1484" s="72">
        <v>0</v>
      </c>
      <c r="AB1484" s="72">
        <v>0</v>
      </c>
      <c r="AC1484" s="12">
        <v>0</v>
      </c>
      <c r="AD1484" s="72">
        <v>0</v>
      </c>
      <c r="AE1484" s="72">
        <v>0</v>
      </c>
      <c r="AF1484" s="12">
        <v>14.927</v>
      </c>
      <c r="AG1484" s="72">
        <v>0.28699999999999998</v>
      </c>
      <c r="AH1484" s="72">
        <v>81.888000000000005</v>
      </c>
      <c r="AI1484" s="12">
        <v>207.291</v>
      </c>
      <c r="AJ1484" s="72">
        <v>3.9809999999999999</v>
      </c>
      <c r="AK1484" s="72">
        <v>16.102</v>
      </c>
      <c r="AL1484" s="12">
        <v>222.21700000000001</v>
      </c>
      <c r="AM1484" s="72">
        <v>4.2679999999999998</v>
      </c>
      <c r="AN1484" s="72">
        <v>15.56</v>
      </c>
      <c r="AO1484" s="12">
        <v>222.21700000000001</v>
      </c>
      <c r="AP1484" s="72">
        <v>4.2679999999999998</v>
      </c>
      <c r="AQ1484" s="72">
        <v>15.56</v>
      </c>
      <c r="AR1484" s="12">
        <v>24.048999999999999</v>
      </c>
      <c r="AS1484" s="72">
        <v>0.46200000000000002</v>
      </c>
      <c r="AT1484" s="72">
        <v>31.763000000000002</v>
      </c>
      <c r="AU1484" s="12">
        <v>37.265999999999998</v>
      </c>
      <c r="AV1484" s="72">
        <v>0.71599999999999997</v>
      </c>
      <c r="AW1484" s="72">
        <v>38.475000000000001</v>
      </c>
      <c r="AX1484" s="12">
        <v>320.20600000000002</v>
      </c>
      <c r="AY1484" s="72">
        <v>6.15</v>
      </c>
      <c r="AZ1484" s="72">
        <v>11.83</v>
      </c>
      <c r="BA1484" s="12">
        <v>357.47199999999998</v>
      </c>
      <c r="BB1484" s="72">
        <v>6.8650000000000002</v>
      </c>
      <c r="BC1484" s="72">
        <v>10.324</v>
      </c>
      <c r="BD1484" s="12">
        <v>117.595</v>
      </c>
      <c r="BE1484" s="72">
        <v>2.258</v>
      </c>
      <c r="BF1484" s="72">
        <v>26.96</v>
      </c>
      <c r="BG1484" s="12">
        <v>475.06700000000001</v>
      </c>
      <c r="BH1484" s="72">
        <v>9.1240000000000006</v>
      </c>
      <c r="BI1484" s="72">
        <v>8.9380000000000006</v>
      </c>
      <c r="BJ1484" s="12">
        <v>1398.6610000000001</v>
      </c>
      <c r="BK1484" s="72">
        <v>26.861999999999998</v>
      </c>
      <c r="BL1484" s="72">
        <v>5.0720000000000001</v>
      </c>
      <c r="BM1484" s="12">
        <v>3086.8209999999999</v>
      </c>
      <c r="BN1484" s="72">
        <v>59.283999999999999</v>
      </c>
      <c r="BO1484" s="72">
        <v>2.0990000000000002</v>
      </c>
      <c r="BP1484" s="12">
        <v>4485.482</v>
      </c>
      <c r="BQ1484" s="72">
        <v>86.146000000000001</v>
      </c>
      <c r="BR1484" s="72">
        <v>1.4279999999999999</v>
      </c>
      <c r="BS1484" s="12">
        <v>4984.5990000000002</v>
      </c>
      <c r="BT1484" s="72">
        <v>95.731999999999999</v>
      </c>
      <c r="BU1484" s="72">
        <v>1.256</v>
      </c>
      <c r="BV1484" s="12">
        <v>5206.8159999999998</v>
      </c>
      <c r="BW1484" s="72">
        <v>100</v>
      </c>
      <c r="BX1484" s="72">
        <v>1.198</v>
      </c>
      <c r="BY1484" s="13"/>
      <c r="BZ1484" s="13"/>
    </row>
    <row r="1485" spans="1:78" ht="12.75" customHeight="1">
      <c r="A1485" s="122" t="s">
        <v>44</v>
      </c>
      <c r="B1485" s="71" t="s">
        <v>47</v>
      </c>
      <c r="C1485" s="71" t="s">
        <v>24</v>
      </c>
      <c r="D1485" s="34">
        <v>41883</v>
      </c>
      <c r="E1485" s="12">
        <v>0</v>
      </c>
      <c r="F1485" s="72">
        <v>0</v>
      </c>
      <c r="G1485" s="72">
        <v>0</v>
      </c>
      <c r="H1485" s="12">
        <v>0</v>
      </c>
      <c r="I1485" s="72">
        <v>0</v>
      </c>
      <c r="J1485" s="72">
        <v>0</v>
      </c>
      <c r="K1485" s="12">
        <v>0</v>
      </c>
      <c r="L1485" s="72">
        <v>0</v>
      </c>
      <c r="M1485" s="72">
        <v>0</v>
      </c>
      <c r="N1485" s="12">
        <v>0</v>
      </c>
      <c r="O1485" s="72">
        <v>0</v>
      </c>
      <c r="P1485" s="72">
        <v>0</v>
      </c>
      <c r="Q1485" s="12">
        <v>0</v>
      </c>
      <c r="R1485" s="72">
        <v>0</v>
      </c>
      <c r="S1485" s="72">
        <v>0</v>
      </c>
      <c r="T1485" s="12">
        <v>0</v>
      </c>
      <c r="U1485" s="72">
        <v>0</v>
      </c>
      <c r="V1485" s="72">
        <v>0</v>
      </c>
      <c r="W1485" s="12">
        <v>0</v>
      </c>
      <c r="X1485" s="72">
        <v>0</v>
      </c>
      <c r="Y1485" s="72">
        <v>0</v>
      </c>
      <c r="Z1485" s="12">
        <v>0</v>
      </c>
      <c r="AA1485" s="72">
        <v>0</v>
      </c>
      <c r="AB1485" s="72">
        <v>0</v>
      </c>
      <c r="AC1485" s="12">
        <v>0</v>
      </c>
      <c r="AD1485" s="72">
        <v>0</v>
      </c>
      <c r="AE1485" s="72">
        <v>0</v>
      </c>
      <c r="AF1485" s="12">
        <v>0</v>
      </c>
      <c r="AG1485" s="72">
        <v>0</v>
      </c>
      <c r="AH1485" s="72">
        <v>0</v>
      </c>
      <c r="AI1485" s="12">
        <v>109.524</v>
      </c>
      <c r="AJ1485" s="72">
        <v>5.899</v>
      </c>
      <c r="AK1485" s="72">
        <v>15.757999999999999</v>
      </c>
      <c r="AL1485" s="12">
        <v>109.524</v>
      </c>
      <c r="AM1485" s="72">
        <v>5.899</v>
      </c>
      <c r="AN1485" s="72">
        <v>15.757999999999999</v>
      </c>
      <c r="AO1485" s="12">
        <v>109.524</v>
      </c>
      <c r="AP1485" s="72">
        <v>5.899</v>
      </c>
      <c r="AQ1485" s="72">
        <v>15.757999999999999</v>
      </c>
      <c r="AR1485" s="12">
        <v>7.2910000000000004</v>
      </c>
      <c r="AS1485" s="72">
        <v>0.39300000000000002</v>
      </c>
      <c r="AT1485" s="72">
        <v>101.48099999999999</v>
      </c>
      <c r="AU1485" s="12">
        <v>5.0179999999999998</v>
      </c>
      <c r="AV1485" s="72">
        <v>0.27</v>
      </c>
      <c r="AW1485" s="72">
        <v>106.392</v>
      </c>
      <c r="AX1485" s="12">
        <v>213.29900000000001</v>
      </c>
      <c r="AY1485" s="72">
        <v>11.489000000000001</v>
      </c>
      <c r="AZ1485" s="72">
        <v>22.864999999999998</v>
      </c>
      <c r="BA1485" s="12">
        <v>218.31800000000001</v>
      </c>
      <c r="BB1485" s="72">
        <v>11.76</v>
      </c>
      <c r="BC1485" s="72">
        <v>22.666</v>
      </c>
      <c r="BD1485" s="12">
        <v>207.51499999999999</v>
      </c>
      <c r="BE1485" s="72">
        <v>11.178000000000001</v>
      </c>
      <c r="BF1485" s="72">
        <v>30.855</v>
      </c>
      <c r="BG1485" s="12">
        <v>425.83300000000003</v>
      </c>
      <c r="BH1485" s="72">
        <v>22.937000000000001</v>
      </c>
      <c r="BI1485" s="72">
        <v>20.329999999999998</v>
      </c>
      <c r="BJ1485" s="12">
        <v>567.59400000000005</v>
      </c>
      <c r="BK1485" s="72">
        <v>30.573</v>
      </c>
      <c r="BL1485" s="72">
        <v>13.84</v>
      </c>
      <c r="BM1485" s="12">
        <v>746.26300000000003</v>
      </c>
      <c r="BN1485" s="72">
        <v>40.197000000000003</v>
      </c>
      <c r="BO1485" s="72">
        <v>7.5049999999999999</v>
      </c>
      <c r="BP1485" s="12">
        <v>1313.857</v>
      </c>
      <c r="BQ1485" s="72">
        <v>70.77</v>
      </c>
      <c r="BR1485" s="72">
        <v>4.9989999999999997</v>
      </c>
      <c r="BS1485" s="12">
        <v>1746.982</v>
      </c>
      <c r="BT1485" s="72">
        <v>94.100999999999999</v>
      </c>
      <c r="BU1485" s="72">
        <v>4.0750000000000002</v>
      </c>
      <c r="BV1485" s="12">
        <v>1856.5060000000001</v>
      </c>
      <c r="BW1485" s="72">
        <v>100</v>
      </c>
      <c r="BX1485" s="72">
        <v>3.96</v>
      </c>
      <c r="BY1485" s="13"/>
      <c r="BZ1485" s="13"/>
    </row>
    <row r="1486" spans="1:78" ht="12.75" customHeight="1">
      <c r="A1486" s="122" t="s">
        <v>44</v>
      </c>
      <c r="B1486" s="71" t="s">
        <v>47</v>
      </c>
      <c r="C1486" s="71" t="s">
        <v>24</v>
      </c>
      <c r="D1486" s="34">
        <v>41974</v>
      </c>
      <c r="E1486" s="12">
        <v>0</v>
      </c>
      <c r="F1486" s="72">
        <v>0</v>
      </c>
      <c r="G1486" s="72">
        <v>0</v>
      </c>
      <c r="H1486" s="12">
        <v>0</v>
      </c>
      <c r="I1486" s="72">
        <v>0</v>
      </c>
      <c r="J1486" s="72">
        <v>0</v>
      </c>
      <c r="K1486" s="12">
        <v>0</v>
      </c>
      <c r="L1486" s="72">
        <v>0</v>
      </c>
      <c r="M1486" s="72">
        <v>0</v>
      </c>
      <c r="N1486" s="12">
        <v>0</v>
      </c>
      <c r="O1486" s="72">
        <v>0</v>
      </c>
      <c r="P1486" s="72">
        <v>0</v>
      </c>
      <c r="Q1486" s="12">
        <v>0</v>
      </c>
      <c r="R1486" s="72">
        <v>0</v>
      </c>
      <c r="S1486" s="72">
        <v>0</v>
      </c>
      <c r="T1486" s="12">
        <v>0</v>
      </c>
      <c r="U1486" s="72">
        <v>0</v>
      </c>
      <c r="V1486" s="72">
        <v>0</v>
      </c>
      <c r="W1486" s="12">
        <v>0</v>
      </c>
      <c r="X1486" s="72">
        <v>0</v>
      </c>
      <c r="Y1486" s="72">
        <v>0</v>
      </c>
      <c r="Z1486" s="12">
        <v>0</v>
      </c>
      <c r="AA1486" s="72">
        <v>0</v>
      </c>
      <c r="AB1486" s="72">
        <v>0</v>
      </c>
      <c r="AC1486" s="12">
        <v>0</v>
      </c>
      <c r="AD1486" s="72">
        <v>0</v>
      </c>
      <c r="AE1486" s="72">
        <v>0</v>
      </c>
      <c r="AF1486" s="12">
        <v>0</v>
      </c>
      <c r="AG1486" s="72">
        <v>0</v>
      </c>
      <c r="AH1486" s="72">
        <v>0</v>
      </c>
      <c r="AI1486" s="12">
        <v>108.989</v>
      </c>
      <c r="AJ1486" s="72">
        <v>5.6959999999999997</v>
      </c>
      <c r="AK1486" s="72">
        <v>28.329000000000001</v>
      </c>
      <c r="AL1486" s="12">
        <v>108.989</v>
      </c>
      <c r="AM1486" s="72">
        <v>5.6959999999999997</v>
      </c>
      <c r="AN1486" s="72">
        <v>28.329000000000001</v>
      </c>
      <c r="AO1486" s="12">
        <v>108.989</v>
      </c>
      <c r="AP1486" s="72">
        <v>5.6959999999999997</v>
      </c>
      <c r="AQ1486" s="72">
        <v>28.329000000000001</v>
      </c>
      <c r="AR1486" s="12">
        <v>0</v>
      </c>
      <c r="AS1486" s="72">
        <v>0</v>
      </c>
      <c r="AT1486" s="72">
        <v>0</v>
      </c>
      <c r="AU1486" s="12">
        <v>0</v>
      </c>
      <c r="AV1486" s="72">
        <v>0</v>
      </c>
      <c r="AW1486" s="72">
        <v>0</v>
      </c>
      <c r="AX1486" s="12">
        <v>151.97999999999999</v>
      </c>
      <c r="AY1486" s="72">
        <v>7.9420000000000002</v>
      </c>
      <c r="AZ1486" s="72">
        <v>17.036999999999999</v>
      </c>
      <c r="BA1486" s="12">
        <v>151.97999999999999</v>
      </c>
      <c r="BB1486" s="72">
        <v>7.9420000000000002</v>
      </c>
      <c r="BC1486" s="72">
        <v>17.036999999999999</v>
      </c>
      <c r="BD1486" s="12">
        <v>147.76900000000001</v>
      </c>
      <c r="BE1486" s="72">
        <v>7.7220000000000004</v>
      </c>
      <c r="BF1486" s="72">
        <v>18.452999999999999</v>
      </c>
      <c r="BG1486" s="12">
        <v>299.74900000000002</v>
      </c>
      <c r="BH1486" s="72">
        <v>15.664999999999999</v>
      </c>
      <c r="BI1486" s="72">
        <v>10.859</v>
      </c>
      <c r="BJ1486" s="12">
        <v>775.17200000000003</v>
      </c>
      <c r="BK1486" s="72">
        <v>40.51</v>
      </c>
      <c r="BL1486" s="72">
        <v>9.3439999999999994</v>
      </c>
      <c r="BM1486" s="12">
        <v>729.61199999999997</v>
      </c>
      <c r="BN1486" s="72">
        <v>38.128999999999998</v>
      </c>
      <c r="BO1486" s="72">
        <v>7.3860000000000001</v>
      </c>
      <c r="BP1486" s="12">
        <v>1504.7840000000001</v>
      </c>
      <c r="BQ1486" s="72">
        <v>78.64</v>
      </c>
      <c r="BR1486" s="72">
        <v>4.0469999999999997</v>
      </c>
      <c r="BS1486" s="12">
        <v>1804.5329999999999</v>
      </c>
      <c r="BT1486" s="72">
        <v>94.304000000000002</v>
      </c>
      <c r="BU1486" s="72">
        <v>2.835</v>
      </c>
      <c r="BV1486" s="12">
        <v>1913.5219999999999</v>
      </c>
      <c r="BW1486" s="72">
        <v>100</v>
      </c>
      <c r="BX1486" s="72">
        <v>3.3780000000000001</v>
      </c>
      <c r="BY1486" s="13"/>
      <c r="BZ1486" s="13"/>
    </row>
    <row r="1487" spans="1:78" ht="12.75" customHeight="1">
      <c r="A1487" s="122" t="s">
        <v>44</v>
      </c>
      <c r="B1487" s="71" t="s">
        <v>47</v>
      </c>
      <c r="C1487" s="71" t="s">
        <v>24</v>
      </c>
      <c r="D1487" s="34">
        <v>42064</v>
      </c>
      <c r="E1487" s="12">
        <v>0</v>
      </c>
      <c r="F1487" s="72">
        <v>0</v>
      </c>
      <c r="G1487" s="72">
        <v>0</v>
      </c>
      <c r="H1487" s="12">
        <v>0</v>
      </c>
      <c r="I1487" s="72">
        <v>0</v>
      </c>
      <c r="J1487" s="72">
        <v>0</v>
      </c>
      <c r="K1487" s="12">
        <v>0</v>
      </c>
      <c r="L1487" s="72">
        <v>0</v>
      </c>
      <c r="M1487" s="72">
        <v>0</v>
      </c>
      <c r="N1487" s="12">
        <v>0</v>
      </c>
      <c r="O1487" s="72">
        <v>0</v>
      </c>
      <c r="P1487" s="72">
        <v>0</v>
      </c>
      <c r="Q1487" s="12">
        <v>0</v>
      </c>
      <c r="R1487" s="72">
        <v>0</v>
      </c>
      <c r="S1487" s="72">
        <v>0</v>
      </c>
      <c r="T1487" s="12">
        <v>0</v>
      </c>
      <c r="U1487" s="72">
        <v>0</v>
      </c>
      <c r="V1487" s="72">
        <v>0</v>
      </c>
      <c r="W1487" s="12">
        <v>0</v>
      </c>
      <c r="X1487" s="72">
        <v>0</v>
      </c>
      <c r="Y1487" s="72">
        <v>0</v>
      </c>
      <c r="Z1487" s="12">
        <v>0</v>
      </c>
      <c r="AA1487" s="72">
        <v>0</v>
      </c>
      <c r="AB1487" s="72">
        <v>0</v>
      </c>
      <c r="AC1487" s="12">
        <v>0</v>
      </c>
      <c r="AD1487" s="72">
        <v>0</v>
      </c>
      <c r="AE1487" s="72">
        <v>0</v>
      </c>
      <c r="AF1487" s="12">
        <v>0</v>
      </c>
      <c r="AG1487" s="72">
        <v>0</v>
      </c>
      <c r="AH1487" s="72">
        <v>0</v>
      </c>
      <c r="AI1487" s="12">
        <v>130.685</v>
      </c>
      <c r="AJ1487" s="72">
        <v>6.8879999999999999</v>
      </c>
      <c r="AK1487" s="72">
        <v>36.942</v>
      </c>
      <c r="AL1487" s="12">
        <v>130.685</v>
      </c>
      <c r="AM1487" s="72">
        <v>6.8879999999999999</v>
      </c>
      <c r="AN1487" s="72">
        <v>36.942</v>
      </c>
      <c r="AO1487" s="12">
        <v>130.685</v>
      </c>
      <c r="AP1487" s="72">
        <v>6.8879999999999999</v>
      </c>
      <c r="AQ1487" s="72">
        <v>36.942</v>
      </c>
      <c r="AR1487" s="12">
        <v>19.939</v>
      </c>
      <c r="AS1487" s="72">
        <v>1.0509999999999999</v>
      </c>
      <c r="AT1487" s="72">
        <v>62.164000000000001</v>
      </c>
      <c r="AU1487" s="12">
        <v>43.597999999999999</v>
      </c>
      <c r="AV1487" s="72">
        <v>2.298</v>
      </c>
      <c r="AW1487" s="72">
        <v>58.514000000000003</v>
      </c>
      <c r="AX1487" s="12">
        <v>198.94499999999999</v>
      </c>
      <c r="AY1487" s="72">
        <v>10.484999999999999</v>
      </c>
      <c r="AZ1487" s="72">
        <v>23.25</v>
      </c>
      <c r="BA1487" s="12">
        <v>242.54300000000001</v>
      </c>
      <c r="BB1487" s="72">
        <v>12.782999999999999</v>
      </c>
      <c r="BC1487" s="72">
        <v>21.207000000000001</v>
      </c>
      <c r="BD1487" s="12">
        <v>87.977999999999994</v>
      </c>
      <c r="BE1487" s="72">
        <v>4.6369999999999996</v>
      </c>
      <c r="BF1487" s="72">
        <v>32.326999999999998</v>
      </c>
      <c r="BG1487" s="12">
        <v>330.52100000000002</v>
      </c>
      <c r="BH1487" s="72">
        <v>17.420000000000002</v>
      </c>
      <c r="BI1487" s="72">
        <v>17.265999999999998</v>
      </c>
      <c r="BJ1487" s="12">
        <v>742.27200000000005</v>
      </c>
      <c r="BK1487" s="72">
        <v>39.121000000000002</v>
      </c>
      <c r="BL1487" s="72">
        <v>7.6669999999999998</v>
      </c>
      <c r="BM1487" s="12">
        <v>673.94899999999996</v>
      </c>
      <c r="BN1487" s="72">
        <v>35.520000000000003</v>
      </c>
      <c r="BO1487" s="72">
        <v>6.444</v>
      </c>
      <c r="BP1487" s="12">
        <v>1416.22</v>
      </c>
      <c r="BQ1487" s="72">
        <v>74.641000000000005</v>
      </c>
      <c r="BR1487" s="72">
        <v>3.9180000000000001</v>
      </c>
      <c r="BS1487" s="12">
        <v>1766.68</v>
      </c>
      <c r="BT1487" s="72">
        <v>93.111999999999995</v>
      </c>
      <c r="BU1487" s="72">
        <v>3.052</v>
      </c>
      <c r="BV1487" s="12">
        <v>1897.366</v>
      </c>
      <c r="BW1487" s="72">
        <v>100</v>
      </c>
      <c r="BX1487" s="72">
        <v>3.8239999999999998</v>
      </c>
      <c r="BY1487" s="13"/>
      <c r="BZ1487" s="13"/>
    </row>
    <row r="1488" spans="1:78" ht="12.75" customHeight="1">
      <c r="A1488" s="122" t="s">
        <v>44</v>
      </c>
      <c r="B1488" s="71" t="s">
        <v>47</v>
      </c>
      <c r="C1488" s="71" t="s">
        <v>24</v>
      </c>
      <c r="D1488" s="34">
        <v>42156</v>
      </c>
      <c r="E1488" s="12">
        <v>0</v>
      </c>
      <c r="F1488" s="72">
        <v>0</v>
      </c>
      <c r="G1488" s="72">
        <v>0</v>
      </c>
      <c r="H1488" s="12">
        <v>0</v>
      </c>
      <c r="I1488" s="72">
        <v>0</v>
      </c>
      <c r="J1488" s="72">
        <v>0</v>
      </c>
      <c r="K1488" s="12">
        <v>0</v>
      </c>
      <c r="L1488" s="72">
        <v>0</v>
      </c>
      <c r="M1488" s="72">
        <v>0</v>
      </c>
      <c r="N1488" s="12">
        <v>0</v>
      </c>
      <c r="O1488" s="72">
        <v>0</v>
      </c>
      <c r="P1488" s="72">
        <v>0</v>
      </c>
      <c r="Q1488" s="12">
        <v>0</v>
      </c>
      <c r="R1488" s="72">
        <v>0</v>
      </c>
      <c r="S1488" s="72">
        <v>0</v>
      </c>
      <c r="T1488" s="12">
        <v>0</v>
      </c>
      <c r="U1488" s="72">
        <v>0</v>
      </c>
      <c r="V1488" s="72">
        <v>0</v>
      </c>
      <c r="W1488" s="12">
        <v>0</v>
      </c>
      <c r="X1488" s="72">
        <v>0</v>
      </c>
      <c r="Y1488" s="72">
        <v>0</v>
      </c>
      <c r="Z1488" s="12">
        <v>0</v>
      </c>
      <c r="AA1488" s="72">
        <v>0</v>
      </c>
      <c r="AB1488" s="72">
        <v>0</v>
      </c>
      <c r="AC1488" s="12">
        <v>0</v>
      </c>
      <c r="AD1488" s="72">
        <v>0</v>
      </c>
      <c r="AE1488" s="72">
        <v>0</v>
      </c>
      <c r="AF1488" s="12">
        <v>1.38</v>
      </c>
      <c r="AG1488" s="72">
        <v>7.3999999999999996E-2</v>
      </c>
      <c r="AH1488" s="72">
        <v>106.164</v>
      </c>
      <c r="AI1488" s="12">
        <v>129.15</v>
      </c>
      <c r="AJ1488" s="72">
        <v>6.9720000000000004</v>
      </c>
      <c r="AK1488" s="72">
        <v>28.798999999999999</v>
      </c>
      <c r="AL1488" s="12">
        <v>130.53</v>
      </c>
      <c r="AM1488" s="72">
        <v>7.0460000000000003</v>
      </c>
      <c r="AN1488" s="72">
        <v>28.323</v>
      </c>
      <c r="AO1488" s="12">
        <v>130.53</v>
      </c>
      <c r="AP1488" s="72">
        <v>7.0460000000000003</v>
      </c>
      <c r="AQ1488" s="72">
        <v>28.323</v>
      </c>
      <c r="AR1488" s="12">
        <v>0</v>
      </c>
      <c r="AS1488" s="72">
        <v>0</v>
      </c>
      <c r="AT1488" s="72">
        <v>0</v>
      </c>
      <c r="AU1488" s="12">
        <v>5.907</v>
      </c>
      <c r="AV1488" s="72">
        <v>0.31900000000000001</v>
      </c>
      <c r="AW1488" s="72">
        <v>127.53100000000001</v>
      </c>
      <c r="AX1488" s="12">
        <v>179.00899999999999</v>
      </c>
      <c r="AY1488" s="72">
        <v>9.6630000000000003</v>
      </c>
      <c r="AZ1488" s="72">
        <v>22.765999999999998</v>
      </c>
      <c r="BA1488" s="12">
        <v>184.91499999999999</v>
      </c>
      <c r="BB1488" s="72">
        <v>9.9819999999999993</v>
      </c>
      <c r="BC1488" s="72">
        <v>22.373000000000001</v>
      </c>
      <c r="BD1488" s="12">
        <v>97.215999999999994</v>
      </c>
      <c r="BE1488" s="72">
        <v>5.2480000000000002</v>
      </c>
      <c r="BF1488" s="72">
        <v>36.625999999999998</v>
      </c>
      <c r="BG1488" s="12">
        <v>282.13099999999997</v>
      </c>
      <c r="BH1488" s="72">
        <v>15.23</v>
      </c>
      <c r="BI1488" s="72">
        <v>19.850000000000001</v>
      </c>
      <c r="BJ1488" s="12">
        <v>740.19299999999998</v>
      </c>
      <c r="BK1488" s="72">
        <v>39.957999999999998</v>
      </c>
      <c r="BL1488" s="72">
        <v>5.9669999999999996</v>
      </c>
      <c r="BM1488" s="12">
        <v>699.58199999999999</v>
      </c>
      <c r="BN1488" s="72">
        <v>37.765999999999998</v>
      </c>
      <c r="BO1488" s="72">
        <v>6.8810000000000002</v>
      </c>
      <c r="BP1488" s="12">
        <v>1439.7750000000001</v>
      </c>
      <c r="BQ1488" s="72">
        <v>77.722999999999999</v>
      </c>
      <c r="BR1488" s="72">
        <v>3.359</v>
      </c>
      <c r="BS1488" s="12">
        <v>1721.9069999999999</v>
      </c>
      <c r="BT1488" s="72">
        <v>92.953999999999994</v>
      </c>
      <c r="BU1488" s="72">
        <v>2.6829999999999998</v>
      </c>
      <c r="BV1488" s="12">
        <v>1852.4359999999999</v>
      </c>
      <c r="BW1488" s="72">
        <v>100</v>
      </c>
      <c r="BX1488" s="72">
        <v>3.6280000000000001</v>
      </c>
      <c r="BY1488" s="13"/>
      <c r="BZ1488" s="13"/>
    </row>
    <row r="1489" spans="1:78" ht="12.75" customHeight="1">
      <c r="A1489" s="122" t="s">
        <v>44</v>
      </c>
      <c r="B1489" s="71" t="s">
        <v>47</v>
      </c>
      <c r="C1489" s="71" t="s">
        <v>24</v>
      </c>
      <c r="D1489" s="34">
        <v>42614</v>
      </c>
      <c r="E1489" s="12">
        <v>0</v>
      </c>
      <c r="F1489" s="72">
        <v>0</v>
      </c>
      <c r="G1489" s="72">
        <v>0</v>
      </c>
      <c r="H1489" s="12">
        <v>0</v>
      </c>
      <c r="I1489" s="72">
        <v>0</v>
      </c>
      <c r="J1489" s="72">
        <v>0</v>
      </c>
      <c r="K1489" s="12">
        <v>0</v>
      </c>
      <c r="L1489" s="72">
        <v>0</v>
      </c>
      <c r="M1489" s="72">
        <v>0</v>
      </c>
      <c r="N1489" s="12">
        <v>0</v>
      </c>
      <c r="O1489" s="72">
        <v>0</v>
      </c>
      <c r="P1489" s="72">
        <v>0</v>
      </c>
      <c r="Q1489" s="12">
        <v>0</v>
      </c>
      <c r="R1489" s="72">
        <v>0</v>
      </c>
      <c r="S1489" s="72">
        <v>0</v>
      </c>
      <c r="T1489" s="12">
        <v>0</v>
      </c>
      <c r="U1489" s="72">
        <v>0</v>
      </c>
      <c r="V1489" s="72">
        <v>0</v>
      </c>
      <c r="W1489" s="12">
        <v>0</v>
      </c>
      <c r="X1489" s="72">
        <v>0</v>
      </c>
      <c r="Y1489" s="72">
        <v>0</v>
      </c>
      <c r="Z1489" s="12">
        <v>0</v>
      </c>
      <c r="AA1489" s="72">
        <v>0</v>
      </c>
      <c r="AB1489" s="72">
        <v>0</v>
      </c>
      <c r="AC1489" s="12">
        <v>0</v>
      </c>
      <c r="AD1489" s="72">
        <v>0</v>
      </c>
      <c r="AE1489" s="72">
        <v>0</v>
      </c>
      <c r="AF1489" s="12">
        <v>0</v>
      </c>
      <c r="AG1489" s="72">
        <v>0</v>
      </c>
      <c r="AH1489" s="72">
        <v>0</v>
      </c>
      <c r="AI1489" s="12">
        <v>123.014</v>
      </c>
      <c r="AJ1489" s="72">
        <v>6.4119999999999999</v>
      </c>
      <c r="AK1489" s="72">
        <v>25.306999999999999</v>
      </c>
      <c r="AL1489" s="12">
        <v>123.014</v>
      </c>
      <c r="AM1489" s="72">
        <v>6.4119999999999999</v>
      </c>
      <c r="AN1489" s="72">
        <v>25.306999999999999</v>
      </c>
      <c r="AO1489" s="12">
        <v>123.014</v>
      </c>
      <c r="AP1489" s="72">
        <v>6.4119999999999999</v>
      </c>
      <c r="AQ1489" s="72">
        <v>25.306999999999999</v>
      </c>
      <c r="AR1489" s="12">
        <v>2.13</v>
      </c>
      <c r="AS1489" s="72">
        <v>0.111</v>
      </c>
      <c r="AT1489" s="72">
        <v>103.761</v>
      </c>
      <c r="AU1489" s="12">
        <v>9.0820000000000007</v>
      </c>
      <c r="AV1489" s="72">
        <v>0.47299999999999998</v>
      </c>
      <c r="AW1489" s="72">
        <v>90.67</v>
      </c>
      <c r="AX1489" s="12">
        <v>156.36199999999999</v>
      </c>
      <c r="AY1489" s="72">
        <v>8.15</v>
      </c>
      <c r="AZ1489" s="72">
        <v>24.829000000000001</v>
      </c>
      <c r="BA1489" s="12">
        <v>165.44300000000001</v>
      </c>
      <c r="BB1489" s="72">
        <v>8.6240000000000006</v>
      </c>
      <c r="BC1489" s="72">
        <v>22.378</v>
      </c>
      <c r="BD1489" s="12">
        <v>110.544</v>
      </c>
      <c r="BE1489" s="72">
        <v>5.7619999999999996</v>
      </c>
      <c r="BF1489" s="72">
        <v>30.195</v>
      </c>
      <c r="BG1489" s="12">
        <v>275.98700000000002</v>
      </c>
      <c r="BH1489" s="72">
        <v>14.385999999999999</v>
      </c>
      <c r="BI1489" s="72">
        <v>17.905000000000001</v>
      </c>
      <c r="BJ1489" s="12">
        <v>629.55999999999995</v>
      </c>
      <c r="BK1489" s="72">
        <v>32.816000000000003</v>
      </c>
      <c r="BL1489" s="72">
        <v>8.9960000000000004</v>
      </c>
      <c r="BM1489" s="12">
        <v>887.76599999999996</v>
      </c>
      <c r="BN1489" s="72">
        <v>46.274999999999999</v>
      </c>
      <c r="BO1489" s="72">
        <v>5.5759999999999996</v>
      </c>
      <c r="BP1489" s="12">
        <v>1517.326</v>
      </c>
      <c r="BQ1489" s="72">
        <v>79.090999999999994</v>
      </c>
      <c r="BR1489" s="72">
        <v>4.101</v>
      </c>
      <c r="BS1489" s="12">
        <v>1795.443</v>
      </c>
      <c r="BT1489" s="72">
        <v>93.587999999999994</v>
      </c>
      <c r="BU1489" s="72">
        <v>3.125</v>
      </c>
      <c r="BV1489" s="12">
        <v>1918.4559999999999</v>
      </c>
      <c r="BW1489" s="72">
        <v>100</v>
      </c>
      <c r="BX1489" s="72">
        <v>3.2810000000000001</v>
      </c>
      <c r="BY1489" s="13"/>
      <c r="BZ1489" s="13"/>
    </row>
    <row r="1490" spans="1:78" ht="12.75" customHeight="1">
      <c r="A1490" s="122" t="s">
        <v>44</v>
      </c>
      <c r="B1490" s="71" t="s">
        <v>47</v>
      </c>
      <c r="C1490" s="71" t="s">
        <v>24</v>
      </c>
      <c r="D1490" s="34">
        <v>42705</v>
      </c>
      <c r="E1490" s="12">
        <v>0</v>
      </c>
      <c r="F1490" s="72">
        <v>0</v>
      </c>
      <c r="G1490" s="72">
        <v>0</v>
      </c>
      <c r="H1490" s="12">
        <v>0</v>
      </c>
      <c r="I1490" s="72">
        <v>0</v>
      </c>
      <c r="J1490" s="72">
        <v>0</v>
      </c>
      <c r="K1490" s="12">
        <v>0</v>
      </c>
      <c r="L1490" s="72">
        <v>0</v>
      </c>
      <c r="M1490" s="72">
        <v>0</v>
      </c>
      <c r="N1490" s="12">
        <v>0</v>
      </c>
      <c r="O1490" s="72">
        <v>0</v>
      </c>
      <c r="P1490" s="72">
        <v>0</v>
      </c>
      <c r="Q1490" s="12">
        <v>0</v>
      </c>
      <c r="R1490" s="72">
        <v>0</v>
      </c>
      <c r="S1490" s="72">
        <v>0</v>
      </c>
      <c r="T1490" s="12">
        <v>0</v>
      </c>
      <c r="U1490" s="72">
        <v>0</v>
      </c>
      <c r="V1490" s="72">
        <v>0</v>
      </c>
      <c r="W1490" s="12">
        <v>0</v>
      </c>
      <c r="X1490" s="72">
        <v>0</v>
      </c>
      <c r="Y1490" s="72">
        <v>0</v>
      </c>
      <c r="Z1490" s="12">
        <v>0</v>
      </c>
      <c r="AA1490" s="72">
        <v>0</v>
      </c>
      <c r="AB1490" s="72">
        <v>0</v>
      </c>
      <c r="AC1490" s="12">
        <v>0</v>
      </c>
      <c r="AD1490" s="72">
        <v>0</v>
      </c>
      <c r="AE1490" s="72">
        <v>0</v>
      </c>
      <c r="AF1490" s="12">
        <v>0</v>
      </c>
      <c r="AG1490" s="72">
        <v>0</v>
      </c>
      <c r="AH1490" s="72">
        <v>0</v>
      </c>
      <c r="AI1490" s="12">
        <v>134.38900000000001</v>
      </c>
      <c r="AJ1490" s="72">
        <v>6.7839999999999998</v>
      </c>
      <c r="AK1490" s="72">
        <v>23.859000000000002</v>
      </c>
      <c r="AL1490" s="12">
        <v>134.38900000000001</v>
      </c>
      <c r="AM1490" s="72">
        <v>6.7839999999999998</v>
      </c>
      <c r="AN1490" s="72">
        <v>23.859000000000002</v>
      </c>
      <c r="AO1490" s="12">
        <v>134.38900000000001</v>
      </c>
      <c r="AP1490" s="72">
        <v>6.7839999999999998</v>
      </c>
      <c r="AQ1490" s="72">
        <v>23.859000000000002</v>
      </c>
      <c r="AR1490" s="12">
        <v>8.6790000000000003</v>
      </c>
      <c r="AS1490" s="72">
        <v>0.438</v>
      </c>
      <c r="AT1490" s="72">
        <v>103.524</v>
      </c>
      <c r="AU1490" s="12">
        <v>0</v>
      </c>
      <c r="AV1490" s="72">
        <v>0</v>
      </c>
      <c r="AW1490" s="72">
        <v>0</v>
      </c>
      <c r="AX1490" s="12">
        <v>185.95599999999999</v>
      </c>
      <c r="AY1490" s="72">
        <v>9.3870000000000005</v>
      </c>
      <c r="AZ1490" s="72">
        <v>20.710999999999999</v>
      </c>
      <c r="BA1490" s="12">
        <v>185.95599999999999</v>
      </c>
      <c r="BB1490" s="72">
        <v>9.3870000000000005</v>
      </c>
      <c r="BC1490" s="72">
        <v>20.710999999999999</v>
      </c>
      <c r="BD1490" s="12">
        <v>66.983999999999995</v>
      </c>
      <c r="BE1490" s="72">
        <v>3.3809999999999998</v>
      </c>
      <c r="BF1490" s="72">
        <v>45.173000000000002</v>
      </c>
      <c r="BG1490" s="12">
        <v>252.94</v>
      </c>
      <c r="BH1490" s="72">
        <v>12.768000000000001</v>
      </c>
      <c r="BI1490" s="72">
        <v>17.045999999999999</v>
      </c>
      <c r="BJ1490" s="12">
        <v>676.54899999999998</v>
      </c>
      <c r="BK1490" s="72">
        <v>34.151000000000003</v>
      </c>
      <c r="BL1490" s="72">
        <v>9.1470000000000002</v>
      </c>
      <c r="BM1490" s="12">
        <v>908.48199999999997</v>
      </c>
      <c r="BN1490" s="72">
        <v>45.859000000000002</v>
      </c>
      <c r="BO1490" s="72">
        <v>6.1429999999999998</v>
      </c>
      <c r="BP1490" s="12">
        <v>1585.0319999999999</v>
      </c>
      <c r="BQ1490" s="72">
        <v>80.010000000000005</v>
      </c>
      <c r="BR1490" s="72">
        <v>3.524</v>
      </c>
      <c r="BS1490" s="12">
        <v>1846.65</v>
      </c>
      <c r="BT1490" s="72">
        <v>93.215999999999994</v>
      </c>
      <c r="BU1490" s="72">
        <v>3.3140000000000001</v>
      </c>
      <c r="BV1490" s="12">
        <v>1981.04</v>
      </c>
      <c r="BW1490" s="72">
        <v>100</v>
      </c>
      <c r="BX1490" s="72">
        <v>3.9809999999999999</v>
      </c>
      <c r="BY1490" s="13"/>
      <c r="BZ1490" s="13"/>
    </row>
    <row r="1491" spans="1:78" ht="12.75" customHeight="1">
      <c r="A1491" s="122" t="s">
        <v>44</v>
      </c>
      <c r="B1491" s="71" t="s">
        <v>47</v>
      </c>
      <c r="C1491" s="71" t="s">
        <v>24</v>
      </c>
      <c r="D1491" s="34">
        <v>42795</v>
      </c>
      <c r="E1491" s="12">
        <v>0</v>
      </c>
      <c r="F1491" s="72">
        <v>0</v>
      </c>
      <c r="G1491" s="72">
        <v>0</v>
      </c>
      <c r="H1491" s="12">
        <v>0</v>
      </c>
      <c r="I1491" s="72">
        <v>0</v>
      </c>
      <c r="J1491" s="72">
        <v>0</v>
      </c>
      <c r="K1491" s="12">
        <v>0</v>
      </c>
      <c r="L1491" s="72">
        <v>0</v>
      </c>
      <c r="M1491" s="72">
        <v>0</v>
      </c>
      <c r="N1491" s="12">
        <v>0</v>
      </c>
      <c r="O1491" s="72">
        <v>0</v>
      </c>
      <c r="P1491" s="72">
        <v>0</v>
      </c>
      <c r="Q1491" s="12">
        <v>0</v>
      </c>
      <c r="R1491" s="72">
        <v>0</v>
      </c>
      <c r="S1491" s="72">
        <v>0</v>
      </c>
      <c r="T1491" s="12">
        <v>0</v>
      </c>
      <c r="U1491" s="72">
        <v>0</v>
      </c>
      <c r="V1491" s="72">
        <v>0</v>
      </c>
      <c r="W1491" s="12">
        <v>0</v>
      </c>
      <c r="X1491" s="72">
        <v>0</v>
      </c>
      <c r="Y1491" s="72">
        <v>0</v>
      </c>
      <c r="Z1491" s="12">
        <v>0</v>
      </c>
      <c r="AA1491" s="72">
        <v>0</v>
      </c>
      <c r="AB1491" s="72">
        <v>0</v>
      </c>
      <c r="AC1491" s="12">
        <v>0</v>
      </c>
      <c r="AD1491" s="72">
        <v>0</v>
      </c>
      <c r="AE1491" s="72">
        <v>0</v>
      </c>
      <c r="AF1491" s="12">
        <v>0</v>
      </c>
      <c r="AG1491" s="72">
        <v>0</v>
      </c>
      <c r="AH1491" s="72">
        <v>0</v>
      </c>
      <c r="AI1491" s="12">
        <v>116.462</v>
      </c>
      <c r="AJ1491" s="72">
        <v>6.4649999999999999</v>
      </c>
      <c r="AK1491" s="72">
        <v>34.863</v>
      </c>
      <c r="AL1491" s="12">
        <v>116.462</v>
      </c>
      <c r="AM1491" s="72">
        <v>6.4649999999999999</v>
      </c>
      <c r="AN1491" s="72">
        <v>34.863</v>
      </c>
      <c r="AO1491" s="12">
        <v>116.462</v>
      </c>
      <c r="AP1491" s="72">
        <v>6.4649999999999999</v>
      </c>
      <c r="AQ1491" s="72">
        <v>34.863</v>
      </c>
      <c r="AR1491" s="12">
        <v>0</v>
      </c>
      <c r="AS1491" s="72">
        <v>0</v>
      </c>
      <c r="AT1491" s="72">
        <v>0</v>
      </c>
      <c r="AU1491" s="12">
        <v>0</v>
      </c>
      <c r="AV1491" s="72">
        <v>0</v>
      </c>
      <c r="AW1491" s="72">
        <v>0</v>
      </c>
      <c r="AX1491" s="12">
        <v>163.77099999999999</v>
      </c>
      <c r="AY1491" s="72">
        <v>9.0909999999999993</v>
      </c>
      <c r="AZ1491" s="72">
        <v>32.459000000000003</v>
      </c>
      <c r="BA1491" s="12">
        <v>163.77099999999999</v>
      </c>
      <c r="BB1491" s="72">
        <v>9.0909999999999993</v>
      </c>
      <c r="BC1491" s="72">
        <v>32.459000000000003</v>
      </c>
      <c r="BD1491" s="12">
        <v>39.658000000000001</v>
      </c>
      <c r="BE1491" s="72">
        <v>2.2010000000000001</v>
      </c>
      <c r="BF1491" s="72">
        <v>38.941000000000003</v>
      </c>
      <c r="BG1491" s="12">
        <v>203.429</v>
      </c>
      <c r="BH1491" s="72">
        <v>11.292</v>
      </c>
      <c r="BI1491" s="72">
        <v>26.143999999999998</v>
      </c>
      <c r="BJ1491" s="12">
        <v>708.43200000000002</v>
      </c>
      <c r="BK1491" s="72">
        <v>39.325000000000003</v>
      </c>
      <c r="BL1491" s="72">
        <v>9.0440000000000005</v>
      </c>
      <c r="BM1491" s="12">
        <v>773.16499999999996</v>
      </c>
      <c r="BN1491" s="72">
        <v>42.917999999999999</v>
      </c>
      <c r="BO1491" s="72">
        <v>6.4820000000000002</v>
      </c>
      <c r="BP1491" s="12">
        <v>1481.598</v>
      </c>
      <c r="BQ1491" s="72">
        <v>82.242999999999995</v>
      </c>
      <c r="BR1491" s="72">
        <v>3.992</v>
      </c>
      <c r="BS1491" s="12">
        <v>1685.0260000000001</v>
      </c>
      <c r="BT1491" s="72">
        <v>93.534999999999997</v>
      </c>
      <c r="BU1491" s="72">
        <v>3.923</v>
      </c>
      <c r="BV1491" s="12">
        <v>1801.489</v>
      </c>
      <c r="BW1491" s="72">
        <v>100</v>
      </c>
      <c r="BX1491" s="72">
        <v>5.0220000000000002</v>
      </c>
      <c r="BY1491" s="13"/>
      <c r="BZ1491" s="13"/>
    </row>
    <row r="1492" spans="1:78" ht="12.75" customHeight="1">
      <c r="A1492" s="122" t="s">
        <v>44</v>
      </c>
      <c r="B1492" s="71" t="s">
        <v>47</v>
      </c>
      <c r="C1492" s="71" t="s">
        <v>24</v>
      </c>
      <c r="D1492" s="34">
        <v>42887</v>
      </c>
      <c r="E1492" s="12">
        <v>0</v>
      </c>
      <c r="F1492" s="72">
        <v>0</v>
      </c>
      <c r="G1492" s="72">
        <v>0</v>
      </c>
      <c r="H1492" s="12">
        <v>0</v>
      </c>
      <c r="I1492" s="72">
        <v>0</v>
      </c>
      <c r="J1492" s="72">
        <v>0</v>
      </c>
      <c r="K1492" s="12">
        <v>0</v>
      </c>
      <c r="L1492" s="72">
        <v>0</v>
      </c>
      <c r="M1492" s="72">
        <v>0</v>
      </c>
      <c r="N1492" s="12">
        <v>0</v>
      </c>
      <c r="O1492" s="72">
        <v>0</v>
      </c>
      <c r="P1492" s="72">
        <v>0</v>
      </c>
      <c r="Q1492" s="12">
        <v>0</v>
      </c>
      <c r="R1492" s="72">
        <v>0</v>
      </c>
      <c r="S1492" s="72">
        <v>0</v>
      </c>
      <c r="T1492" s="12">
        <v>0</v>
      </c>
      <c r="U1492" s="72">
        <v>0</v>
      </c>
      <c r="V1492" s="72">
        <v>0</v>
      </c>
      <c r="W1492" s="12">
        <v>0</v>
      </c>
      <c r="X1492" s="72">
        <v>0</v>
      </c>
      <c r="Y1492" s="72">
        <v>0</v>
      </c>
      <c r="Z1492" s="12">
        <v>0</v>
      </c>
      <c r="AA1492" s="72">
        <v>0</v>
      </c>
      <c r="AB1492" s="72">
        <v>0</v>
      </c>
      <c r="AC1492" s="12">
        <v>0</v>
      </c>
      <c r="AD1492" s="72">
        <v>0</v>
      </c>
      <c r="AE1492" s="72">
        <v>0</v>
      </c>
      <c r="AF1492" s="12">
        <v>0</v>
      </c>
      <c r="AG1492" s="72">
        <v>0</v>
      </c>
      <c r="AH1492" s="72">
        <v>0</v>
      </c>
      <c r="AI1492" s="12">
        <v>98.236999999999995</v>
      </c>
      <c r="AJ1492" s="72">
        <v>4.9649999999999999</v>
      </c>
      <c r="AK1492" s="72">
        <v>31.922000000000001</v>
      </c>
      <c r="AL1492" s="12">
        <v>98.236999999999995</v>
      </c>
      <c r="AM1492" s="72">
        <v>4.9649999999999999</v>
      </c>
      <c r="AN1492" s="72">
        <v>31.922000000000001</v>
      </c>
      <c r="AO1492" s="12">
        <v>98.236999999999995</v>
      </c>
      <c r="AP1492" s="72">
        <v>4.9649999999999999</v>
      </c>
      <c r="AQ1492" s="72">
        <v>31.922000000000001</v>
      </c>
      <c r="AR1492" s="12">
        <v>6.6829999999999998</v>
      </c>
      <c r="AS1492" s="72">
        <v>0.33800000000000002</v>
      </c>
      <c r="AT1492" s="72">
        <v>103.163</v>
      </c>
      <c r="AU1492" s="12">
        <v>0</v>
      </c>
      <c r="AV1492" s="72">
        <v>0</v>
      </c>
      <c r="AW1492" s="72">
        <v>0</v>
      </c>
      <c r="AX1492" s="12">
        <v>121.252</v>
      </c>
      <c r="AY1492" s="72">
        <v>6.1280000000000001</v>
      </c>
      <c r="AZ1492" s="72">
        <v>21.023</v>
      </c>
      <c r="BA1492" s="12">
        <v>121.252</v>
      </c>
      <c r="BB1492" s="72">
        <v>6.1280000000000001</v>
      </c>
      <c r="BC1492" s="72">
        <v>21.023</v>
      </c>
      <c r="BD1492" s="12">
        <v>102.449</v>
      </c>
      <c r="BE1492" s="72">
        <v>5.1779999999999999</v>
      </c>
      <c r="BF1492" s="72">
        <v>29.318000000000001</v>
      </c>
      <c r="BG1492" s="12">
        <v>223.702</v>
      </c>
      <c r="BH1492" s="72">
        <v>11.305999999999999</v>
      </c>
      <c r="BI1492" s="72">
        <v>17.151</v>
      </c>
      <c r="BJ1492" s="12">
        <v>669.83100000000002</v>
      </c>
      <c r="BK1492" s="72">
        <v>33.853000000000002</v>
      </c>
      <c r="BL1492" s="72">
        <v>6.8129999999999997</v>
      </c>
      <c r="BM1492" s="12">
        <v>980.17</v>
      </c>
      <c r="BN1492" s="72">
        <v>49.537999999999997</v>
      </c>
      <c r="BO1492" s="72">
        <v>5.7060000000000004</v>
      </c>
      <c r="BP1492" s="12">
        <v>1650.001</v>
      </c>
      <c r="BQ1492" s="72">
        <v>83.391000000000005</v>
      </c>
      <c r="BR1492" s="72">
        <v>2.6619999999999999</v>
      </c>
      <c r="BS1492" s="12">
        <v>1880.386</v>
      </c>
      <c r="BT1492" s="72">
        <v>95.034999999999997</v>
      </c>
      <c r="BU1492" s="72">
        <v>2.3559999999999999</v>
      </c>
      <c r="BV1492" s="12">
        <v>1978.6220000000001</v>
      </c>
      <c r="BW1492" s="72">
        <v>100</v>
      </c>
      <c r="BX1492" s="72">
        <v>2.5819999999999999</v>
      </c>
      <c r="BY1492" s="13"/>
      <c r="BZ1492" s="13"/>
    </row>
    <row r="1493" spans="1:78" ht="12.75" customHeight="1">
      <c r="A1493" s="122" t="s">
        <v>44</v>
      </c>
      <c r="B1493" s="71" t="s">
        <v>47</v>
      </c>
      <c r="C1493" s="71" t="s">
        <v>24</v>
      </c>
      <c r="D1493" s="34">
        <v>43344</v>
      </c>
      <c r="E1493" s="12">
        <v>0</v>
      </c>
      <c r="F1493" s="72">
        <v>0</v>
      </c>
      <c r="G1493" s="72">
        <v>0</v>
      </c>
      <c r="H1493" s="12">
        <v>0</v>
      </c>
      <c r="I1493" s="72">
        <v>0</v>
      </c>
      <c r="J1493" s="72">
        <v>0</v>
      </c>
      <c r="K1493" s="12">
        <v>0</v>
      </c>
      <c r="L1493" s="72">
        <v>0</v>
      </c>
      <c r="M1493" s="72">
        <v>0</v>
      </c>
      <c r="N1493" s="12">
        <v>0</v>
      </c>
      <c r="O1493" s="72">
        <v>0</v>
      </c>
      <c r="P1493" s="72">
        <v>0</v>
      </c>
      <c r="Q1493" s="12">
        <v>0</v>
      </c>
      <c r="R1493" s="72">
        <v>0</v>
      </c>
      <c r="S1493" s="72">
        <v>0</v>
      </c>
      <c r="T1493" s="12">
        <v>0</v>
      </c>
      <c r="U1493" s="72">
        <v>0</v>
      </c>
      <c r="V1493" s="72">
        <v>0</v>
      </c>
      <c r="W1493" s="12">
        <v>0</v>
      </c>
      <c r="X1493" s="72">
        <v>0</v>
      </c>
      <c r="Y1493" s="72">
        <v>0</v>
      </c>
      <c r="Z1493" s="12">
        <v>0</v>
      </c>
      <c r="AA1493" s="72">
        <v>0</v>
      </c>
      <c r="AB1493" s="72">
        <v>0</v>
      </c>
      <c r="AC1493" s="12">
        <v>0</v>
      </c>
      <c r="AD1493" s="72">
        <v>0</v>
      </c>
      <c r="AE1493" s="72">
        <v>0</v>
      </c>
      <c r="AF1493" s="12">
        <v>0</v>
      </c>
      <c r="AG1493" s="72">
        <v>0</v>
      </c>
      <c r="AH1493" s="72">
        <v>0</v>
      </c>
      <c r="AI1493" s="12">
        <v>134.983</v>
      </c>
      <c r="AJ1493" s="72">
        <v>6.2640000000000002</v>
      </c>
      <c r="AK1493" s="72">
        <v>28.436</v>
      </c>
      <c r="AL1493" s="12">
        <v>134.983</v>
      </c>
      <c r="AM1493" s="72">
        <v>6.2640000000000002</v>
      </c>
      <c r="AN1493" s="72">
        <v>28.436</v>
      </c>
      <c r="AO1493" s="12">
        <v>134.983</v>
      </c>
      <c r="AP1493" s="72">
        <v>6.2640000000000002</v>
      </c>
      <c r="AQ1493" s="72">
        <v>28.436</v>
      </c>
      <c r="AR1493" s="12">
        <v>14.476000000000001</v>
      </c>
      <c r="AS1493" s="72">
        <v>0.67200000000000004</v>
      </c>
      <c r="AT1493" s="72">
        <v>76.650999999999996</v>
      </c>
      <c r="AU1493" s="12">
        <v>0</v>
      </c>
      <c r="AV1493" s="72">
        <v>0</v>
      </c>
      <c r="AW1493" s="72">
        <v>0</v>
      </c>
      <c r="AX1493" s="12">
        <v>141.72999999999999</v>
      </c>
      <c r="AY1493" s="72">
        <v>6.577</v>
      </c>
      <c r="AZ1493" s="72">
        <v>28.937000000000001</v>
      </c>
      <c r="BA1493" s="12">
        <v>141.72999999999999</v>
      </c>
      <c r="BB1493" s="72">
        <v>6.577</v>
      </c>
      <c r="BC1493" s="72">
        <v>28.937000000000001</v>
      </c>
      <c r="BD1493" s="12">
        <v>137.631</v>
      </c>
      <c r="BE1493" s="72">
        <v>6.3869999999999996</v>
      </c>
      <c r="BF1493" s="72">
        <v>21.276</v>
      </c>
      <c r="BG1493" s="12">
        <v>279.36099999999999</v>
      </c>
      <c r="BH1493" s="72">
        <v>12.964</v>
      </c>
      <c r="BI1493" s="72">
        <v>15.49</v>
      </c>
      <c r="BJ1493" s="12">
        <v>720.89099999999996</v>
      </c>
      <c r="BK1493" s="72">
        <v>33.454000000000001</v>
      </c>
      <c r="BL1493" s="72">
        <v>8.9339999999999993</v>
      </c>
      <c r="BM1493" s="12">
        <v>1005.148</v>
      </c>
      <c r="BN1493" s="72">
        <v>46.646000000000001</v>
      </c>
      <c r="BO1493" s="72">
        <v>7.3150000000000004</v>
      </c>
      <c r="BP1493" s="12">
        <v>1726.039</v>
      </c>
      <c r="BQ1493" s="72">
        <v>80.099999999999994</v>
      </c>
      <c r="BR1493" s="72">
        <v>3.3780000000000001</v>
      </c>
      <c r="BS1493" s="12">
        <v>2019.876</v>
      </c>
      <c r="BT1493" s="72">
        <v>93.736000000000004</v>
      </c>
      <c r="BU1493" s="72">
        <v>2.0590000000000002</v>
      </c>
      <c r="BV1493" s="12">
        <v>2154.8589999999999</v>
      </c>
      <c r="BW1493" s="72">
        <v>100</v>
      </c>
      <c r="BX1493" s="72">
        <v>2.7250000000000001</v>
      </c>
      <c r="BY1493" s="13"/>
      <c r="BZ1493" s="13"/>
    </row>
    <row r="1494" spans="1:78" ht="12.75" customHeight="1">
      <c r="A1494" s="122" t="s">
        <v>44</v>
      </c>
      <c r="B1494" s="71" t="s">
        <v>47</v>
      </c>
      <c r="C1494" s="71" t="s">
        <v>24</v>
      </c>
      <c r="D1494" s="34">
        <v>43435</v>
      </c>
      <c r="E1494" s="12">
        <v>0</v>
      </c>
      <c r="F1494" s="72">
        <v>0</v>
      </c>
      <c r="G1494" s="72">
        <v>0</v>
      </c>
      <c r="H1494" s="12">
        <v>0</v>
      </c>
      <c r="I1494" s="72">
        <v>0</v>
      </c>
      <c r="J1494" s="72">
        <v>0</v>
      </c>
      <c r="K1494" s="12">
        <v>0</v>
      </c>
      <c r="L1494" s="72">
        <v>0</v>
      </c>
      <c r="M1494" s="72">
        <v>0</v>
      </c>
      <c r="N1494" s="12">
        <v>0</v>
      </c>
      <c r="O1494" s="72">
        <v>0</v>
      </c>
      <c r="P1494" s="72">
        <v>0</v>
      </c>
      <c r="Q1494" s="12">
        <v>0</v>
      </c>
      <c r="R1494" s="72">
        <v>0</v>
      </c>
      <c r="S1494" s="72">
        <v>0</v>
      </c>
      <c r="T1494" s="12">
        <v>0</v>
      </c>
      <c r="U1494" s="72">
        <v>0</v>
      </c>
      <c r="V1494" s="72">
        <v>0</v>
      </c>
      <c r="W1494" s="12">
        <v>0</v>
      </c>
      <c r="X1494" s="72">
        <v>0</v>
      </c>
      <c r="Y1494" s="72">
        <v>0</v>
      </c>
      <c r="Z1494" s="12">
        <v>0</v>
      </c>
      <c r="AA1494" s="72">
        <v>0</v>
      </c>
      <c r="AB1494" s="72">
        <v>0</v>
      </c>
      <c r="AC1494" s="12">
        <v>0</v>
      </c>
      <c r="AD1494" s="72">
        <v>0</v>
      </c>
      <c r="AE1494" s="72">
        <v>0</v>
      </c>
      <c r="AF1494" s="12">
        <v>0</v>
      </c>
      <c r="AG1494" s="72">
        <v>0</v>
      </c>
      <c r="AH1494" s="72">
        <v>0</v>
      </c>
      <c r="AI1494" s="12">
        <v>157.70099999999999</v>
      </c>
      <c r="AJ1494" s="72">
        <v>7.77</v>
      </c>
      <c r="AK1494" s="72">
        <v>19.542000000000002</v>
      </c>
      <c r="AL1494" s="12">
        <v>157.70099999999999</v>
      </c>
      <c r="AM1494" s="72">
        <v>7.77</v>
      </c>
      <c r="AN1494" s="72">
        <v>19.542000000000002</v>
      </c>
      <c r="AO1494" s="12">
        <v>157.70099999999999</v>
      </c>
      <c r="AP1494" s="72">
        <v>7.77</v>
      </c>
      <c r="AQ1494" s="72">
        <v>19.542000000000002</v>
      </c>
      <c r="AR1494" s="12">
        <v>18.161000000000001</v>
      </c>
      <c r="AS1494" s="72">
        <v>0.89500000000000002</v>
      </c>
      <c r="AT1494" s="72">
        <v>58.887</v>
      </c>
      <c r="AU1494" s="12">
        <v>0</v>
      </c>
      <c r="AV1494" s="72">
        <v>0</v>
      </c>
      <c r="AW1494" s="72">
        <v>0</v>
      </c>
      <c r="AX1494" s="12">
        <v>162.48099999999999</v>
      </c>
      <c r="AY1494" s="72">
        <v>8.0050000000000008</v>
      </c>
      <c r="AZ1494" s="72">
        <v>24.036999999999999</v>
      </c>
      <c r="BA1494" s="12">
        <v>162.48099999999999</v>
      </c>
      <c r="BB1494" s="72">
        <v>8.0050000000000008</v>
      </c>
      <c r="BC1494" s="72">
        <v>24.036999999999999</v>
      </c>
      <c r="BD1494" s="12">
        <v>96.986999999999995</v>
      </c>
      <c r="BE1494" s="72">
        <v>4.7779999999999996</v>
      </c>
      <c r="BF1494" s="72">
        <v>21.914000000000001</v>
      </c>
      <c r="BG1494" s="12">
        <v>259.46800000000002</v>
      </c>
      <c r="BH1494" s="72">
        <v>12.784000000000001</v>
      </c>
      <c r="BI1494" s="72">
        <v>14.884</v>
      </c>
      <c r="BJ1494" s="12">
        <v>721.28099999999995</v>
      </c>
      <c r="BK1494" s="72">
        <v>35.536000000000001</v>
      </c>
      <c r="BL1494" s="72">
        <v>7.7469999999999999</v>
      </c>
      <c r="BM1494" s="12">
        <v>873.09299999999996</v>
      </c>
      <c r="BN1494" s="72">
        <v>43.015999999999998</v>
      </c>
      <c r="BO1494" s="72">
        <v>8.0519999999999996</v>
      </c>
      <c r="BP1494" s="12">
        <v>1594.374</v>
      </c>
      <c r="BQ1494" s="72">
        <v>78.552000000000007</v>
      </c>
      <c r="BR1494" s="72">
        <v>3.8719999999999999</v>
      </c>
      <c r="BS1494" s="12">
        <v>1872.0029999999999</v>
      </c>
      <c r="BT1494" s="72">
        <v>92.23</v>
      </c>
      <c r="BU1494" s="72">
        <v>3.089</v>
      </c>
      <c r="BV1494" s="12">
        <v>2029.704</v>
      </c>
      <c r="BW1494" s="72">
        <v>100</v>
      </c>
      <c r="BX1494" s="72">
        <v>2.8180000000000001</v>
      </c>
      <c r="BY1494" s="13"/>
      <c r="BZ1494" s="13"/>
    </row>
    <row r="1495" spans="1:78" ht="12.75" customHeight="1">
      <c r="A1495" s="122" t="s">
        <v>44</v>
      </c>
      <c r="B1495" s="71" t="s">
        <v>47</v>
      </c>
      <c r="C1495" s="71" t="s">
        <v>24</v>
      </c>
      <c r="D1495" s="34">
        <v>43525</v>
      </c>
      <c r="E1495" s="12">
        <v>0</v>
      </c>
      <c r="F1495" s="72">
        <v>0</v>
      </c>
      <c r="G1495" s="72">
        <v>0</v>
      </c>
      <c r="H1495" s="12">
        <v>0</v>
      </c>
      <c r="I1495" s="72">
        <v>0</v>
      </c>
      <c r="J1495" s="72">
        <v>0</v>
      </c>
      <c r="K1495" s="12">
        <v>0</v>
      </c>
      <c r="L1495" s="72">
        <v>0</v>
      </c>
      <c r="M1495" s="72">
        <v>0</v>
      </c>
      <c r="N1495" s="12">
        <v>0</v>
      </c>
      <c r="O1495" s="72">
        <v>0</v>
      </c>
      <c r="P1495" s="72">
        <v>0</v>
      </c>
      <c r="Q1495" s="12">
        <v>0</v>
      </c>
      <c r="R1495" s="72">
        <v>0</v>
      </c>
      <c r="S1495" s="72">
        <v>0</v>
      </c>
      <c r="T1495" s="12">
        <v>0</v>
      </c>
      <c r="U1495" s="72">
        <v>0</v>
      </c>
      <c r="V1495" s="72">
        <v>0</v>
      </c>
      <c r="W1495" s="12">
        <v>0</v>
      </c>
      <c r="X1495" s="72">
        <v>0</v>
      </c>
      <c r="Y1495" s="72">
        <v>0</v>
      </c>
      <c r="Z1495" s="12">
        <v>0</v>
      </c>
      <c r="AA1495" s="72">
        <v>0</v>
      </c>
      <c r="AB1495" s="72">
        <v>0</v>
      </c>
      <c r="AC1495" s="12">
        <v>0</v>
      </c>
      <c r="AD1495" s="72">
        <v>0</v>
      </c>
      <c r="AE1495" s="72">
        <v>0</v>
      </c>
      <c r="AF1495" s="12">
        <v>0</v>
      </c>
      <c r="AG1495" s="72">
        <v>0</v>
      </c>
      <c r="AH1495" s="72">
        <v>0</v>
      </c>
      <c r="AI1495" s="12">
        <v>113.256</v>
      </c>
      <c r="AJ1495" s="72">
        <v>5.5540000000000003</v>
      </c>
      <c r="AK1495" s="72">
        <v>27.521999999999998</v>
      </c>
      <c r="AL1495" s="12">
        <v>113.256</v>
      </c>
      <c r="AM1495" s="72">
        <v>5.5540000000000003</v>
      </c>
      <c r="AN1495" s="72">
        <v>27.521999999999998</v>
      </c>
      <c r="AO1495" s="12">
        <v>113.256</v>
      </c>
      <c r="AP1495" s="72">
        <v>5.5540000000000003</v>
      </c>
      <c r="AQ1495" s="72">
        <v>27.521999999999998</v>
      </c>
      <c r="AR1495" s="12">
        <v>11.769</v>
      </c>
      <c r="AS1495" s="72">
        <v>0.57699999999999996</v>
      </c>
      <c r="AT1495" s="72">
        <v>76.28</v>
      </c>
      <c r="AU1495" s="12">
        <v>0</v>
      </c>
      <c r="AV1495" s="72">
        <v>0</v>
      </c>
      <c r="AW1495" s="72">
        <v>0</v>
      </c>
      <c r="AX1495" s="12">
        <v>172.286</v>
      </c>
      <c r="AY1495" s="72">
        <v>8.4489999999999998</v>
      </c>
      <c r="AZ1495" s="72">
        <v>21.849</v>
      </c>
      <c r="BA1495" s="12">
        <v>172.286</v>
      </c>
      <c r="BB1495" s="72">
        <v>8.4489999999999998</v>
      </c>
      <c r="BC1495" s="72">
        <v>21.849</v>
      </c>
      <c r="BD1495" s="12">
        <v>78.117000000000004</v>
      </c>
      <c r="BE1495" s="72">
        <v>3.831</v>
      </c>
      <c r="BF1495" s="72">
        <v>46.319000000000003</v>
      </c>
      <c r="BG1495" s="12">
        <v>250.40299999999999</v>
      </c>
      <c r="BH1495" s="72">
        <v>12.28</v>
      </c>
      <c r="BI1495" s="72">
        <v>16.832999999999998</v>
      </c>
      <c r="BJ1495" s="12">
        <v>770.26400000000001</v>
      </c>
      <c r="BK1495" s="72">
        <v>37.773000000000003</v>
      </c>
      <c r="BL1495" s="72">
        <v>10.519</v>
      </c>
      <c r="BM1495" s="12">
        <v>893.47299999999996</v>
      </c>
      <c r="BN1495" s="72">
        <v>43.816000000000003</v>
      </c>
      <c r="BO1495" s="72">
        <v>7.0190000000000001</v>
      </c>
      <c r="BP1495" s="12">
        <v>1663.7370000000001</v>
      </c>
      <c r="BQ1495" s="72">
        <v>81.588999999999999</v>
      </c>
      <c r="BR1495" s="72">
        <v>3.105</v>
      </c>
      <c r="BS1495" s="12">
        <v>1925.9090000000001</v>
      </c>
      <c r="BT1495" s="72">
        <v>94.445999999999998</v>
      </c>
      <c r="BU1495" s="72">
        <v>3.0089999999999999</v>
      </c>
      <c r="BV1495" s="12">
        <v>2039.165</v>
      </c>
      <c r="BW1495" s="72">
        <v>100</v>
      </c>
      <c r="BX1495" s="72">
        <v>3.508</v>
      </c>
      <c r="BY1495" s="13"/>
      <c r="BZ1495" s="13"/>
    </row>
    <row r="1496" spans="1:78" ht="12.75" customHeight="1">
      <c r="A1496" s="122" t="s">
        <v>44</v>
      </c>
      <c r="B1496" s="71" t="s">
        <v>47</v>
      </c>
      <c r="C1496" s="71" t="s">
        <v>24</v>
      </c>
      <c r="D1496" s="34">
        <v>43617</v>
      </c>
      <c r="E1496" s="12">
        <v>0</v>
      </c>
      <c r="F1496" s="72">
        <v>0</v>
      </c>
      <c r="G1496" s="72">
        <v>0</v>
      </c>
      <c r="H1496" s="12">
        <v>0</v>
      </c>
      <c r="I1496" s="72">
        <v>0</v>
      </c>
      <c r="J1496" s="72">
        <v>0</v>
      </c>
      <c r="K1496" s="12">
        <v>0</v>
      </c>
      <c r="L1496" s="72">
        <v>0</v>
      </c>
      <c r="M1496" s="72">
        <v>0</v>
      </c>
      <c r="N1496" s="12">
        <v>0</v>
      </c>
      <c r="O1496" s="72">
        <v>0</v>
      </c>
      <c r="P1496" s="72">
        <v>0</v>
      </c>
      <c r="Q1496" s="12">
        <v>0</v>
      </c>
      <c r="R1496" s="72">
        <v>0</v>
      </c>
      <c r="S1496" s="72">
        <v>0</v>
      </c>
      <c r="T1496" s="12">
        <v>0</v>
      </c>
      <c r="U1496" s="72">
        <v>0</v>
      </c>
      <c r="V1496" s="72">
        <v>0</v>
      </c>
      <c r="W1496" s="12">
        <v>0</v>
      </c>
      <c r="X1496" s="72">
        <v>0</v>
      </c>
      <c r="Y1496" s="72">
        <v>0</v>
      </c>
      <c r="Z1496" s="12">
        <v>0</v>
      </c>
      <c r="AA1496" s="72">
        <v>0</v>
      </c>
      <c r="AB1496" s="72">
        <v>0</v>
      </c>
      <c r="AC1496" s="12">
        <v>0</v>
      </c>
      <c r="AD1496" s="72">
        <v>0</v>
      </c>
      <c r="AE1496" s="72">
        <v>0</v>
      </c>
      <c r="AF1496" s="12">
        <v>0</v>
      </c>
      <c r="AG1496" s="72">
        <v>0</v>
      </c>
      <c r="AH1496" s="72">
        <v>0</v>
      </c>
      <c r="AI1496" s="12">
        <v>115.932</v>
      </c>
      <c r="AJ1496" s="72">
        <v>6.0220000000000002</v>
      </c>
      <c r="AK1496" s="72">
        <v>32.020000000000003</v>
      </c>
      <c r="AL1496" s="12">
        <v>115.932</v>
      </c>
      <c r="AM1496" s="72">
        <v>6.0220000000000002</v>
      </c>
      <c r="AN1496" s="72">
        <v>32.020000000000003</v>
      </c>
      <c r="AO1496" s="12">
        <v>115.932</v>
      </c>
      <c r="AP1496" s="72">
        <v>6.0220000000000002</v>
      </c>
      <c r="AQ1496" s="72">
        <v>32.020000000000003</v>
      </c>
      <c r="AR1496" s="12">
        <v>7.51</v>
      </c>
      <c r="AS1496" s="72">
        <v>0.39</v>
      </c>
      <c r="AT1496" s="72">
        <v>101.32899999999999</v>
      </c>
      <c r="AU1496" s="12">
        <v>4.5789999999999997</v>
      </c>
      <c r="AV1496" s="72">
        <v>0.23799999999999999</v>
      </c>
      <c r="AW1496" s="72">
        <v>88.885000000000005</v>
      </c>
      <c r="AX1496" s="12">
        <v>100.535</v>
      </c>
      <c r="AY1496" s="72">
        <v>5.2220000000000004</v>
      </c>
      <c r="AZ1496" s="72">
        <v>27.236999999999998</v>
      </c>
      <c r="BA1496" s="12">
        <v>105.114</v>
      </c>
      <c r="BB1496" s="72">
        <v>5.46</v>
      </c>
      <c r="BC1496" s="72">
        <v>26.948</v>
      </c>
      <c r="BD1496" s="12">
        <v>77.659000000000006</v>
      </c>
      <c r="BE1496" s="72">
        <v>4.0339999999999998</v>
      </c>
      <c r="BF1496" s="72">
        <v>35.526000000000003</v>
      </c>
      <c r="BG1496" s="12">
        <v>182.774</v>
      </c>
      <c r="BH1496" s="72">
        <v>9.4939999999999998</v>
      </c>
      <c r="BI1496" s="72">
        <v>19.841000000000001</v>
      </c>
      <c r="BJ1496" s="12">
        <v>625.84299999999996</v>
      </c>
      <c r="BK1496" s="72">
        <v>32.51</v>
      </c>
      <c r="BL1496" s="72">
        <v>7.7919999999999998</v>
      </c>
      <c r="BM1496" s="12">
        <v>993.00699999999995</v>
      </c>
      <c r="BN1496" s="72">
        <v>51.582999999999998</v>
      </c>
      <c r="BO1496" s="72">
        <v>7.67</v>
      </c>
      <c r="BP1496" s="12">
        <v>1618.8510000000001</v>
      </c>
      <c r="BQ1496" s="72">
        <v>84.093000000000004</v>
      </c>
      <c r="BR1496" s="72">
        <v>3.754</v>
      </c>
      <c r="BS1496" s="12">
        <v>1809.134</v>
      </c>
      <c r="BT1496" s="72">
        <v>93.977999999999994</v>
      </c>
      <c r="BU1496" s="72">
        <v>2.895</v>
      </c>
      <c r="BV1496" s="12">
        <v>1925.067</v>
      </c>
      <c r="BW1496" s="72">
        <v>100</v>
      </c>
      <c r="BX1496" s="72">
        <v>2.9670000000000001</v>
      </c>
      <c r="BY1496" s="13"/>
      <c r="BZ1496" s="13"/>
    </row>
    <row r="1497" spans="1:78" ht="12.75" customHeight="1">
      <c r="A1497" s="122" t="s">
        <v>44</v>
      </c>
      <c r="B1497" s="71" t="s">
        <v>47</v>
      </c>
      <c r="C1497" s="71" t="s">
        <v>24</v>
      </c>
      <c r="D1497" s="34">
        <v>44075</v>
      </c>
      <c r="E1497" s="12">
        <v>0</v>
      </c>
      <c r="F1497" s="72">
        <v>0</v>
      </c>
      <c r="G1497" s="72">
        <v>0</v>
      </c>
      <c r="H1497" s="12">
        <v>0</v>
      </c>
      <c r="I1497" s="72">
        <v>0</v>
      </c>
      <c r="J1497" s="72">
        <v>0</v>
      </c>
      <c r="K1497" s="12">
        <v>0</v>
      </c>
      <c r="L1497" s="72">
        <v>0</v>
      </c>
      <c r="M1497" s="72">
        <v>0</v>
      </c>
      <c r="N1497" s="12">
        <v>0</v>
      </c>
      <c r="O1497" s="72">
        <v>0</v>
      </c>
      <c r="P1497" s="72">
        <v>0</v>
      </c>
      <c r="Q1497" s="12">
        <v>0</v>
      </c>
      <c r="R1497" s="72">
        <v>0</v>
      </c>
      <c r="S1497" s="72">
        <v>0</v>
      </c>
      <c r="T1497" s="12">
        <v>0</v>
      </c>
      <c r="U1497" s="72">
        <v>0</v>
      </c>
      <c r="V1497" s="72">
        <v>0</v>
      </c>
      <c r="W1497" s="12">
        <v>0</v>
      </c>
      <c r="X1497" s="72">
        <v>0</v>
      </c>
      <c r="Y1497" s="72">
        <v>0</v>
      </c>
      <c r="Z1497" s="12">
        <v>0</v>
      </c>
      <c r="AA1497" s="72">
        <v>0</v>
      </c>
      <c r="AB1497" s="72">
        <v>0</v>
      </c>
      <c r="AC1497" s="12">
        <v>0</v>
      </c>
      <c r="AD1497" s="72">
        <v>0</v>
      </c>
      <c r="AE1497" s="72">
        <v>0</v>
      </c>
      <c r="AF1497" s="12">
        <v>0</v>
      </c>
      <c r="AG1497" s="72">
        <v>0</v>
      </c>
      <c r="AH1497" s="72">
        <v>0</v>
      </c>
      <c r="AI1497" s="12">
        <v>191.10499999999999</v>
      </c>
      <c r="AJ1497" s="72">
        <v>9.0239999999999991</v>
      </c>
      <c r="AK1497" s="72">
        <v>24.722000000000001</v>
      </c>
      <c r="AL1497" s="12">
        <v>191.10499999999999</v>
      </c>
      <c r="AM1497" s="72">
        <v>9.0239999999999991</v>
      </c>
      <c r="AN1497" s="72">
        <v>24.722000000000001</v>
      </c>
      <c r="AO1497" s="12">
        <v>191.10499999999999</v>
      </c>
      <c r="AP1497" s="72">
        <v>9.0239999999999991</v>
      </c>
      <c r="AQ1497" s="72">
        <v>24.722000000000001</v>
      </c>
      <c r="AR1497" s="12">
        <v>3.58</v>
      </c>
      <c r="AS1497" s="72">
        <v>0.16900000000000001</v>
      </c>
      <c r="AT1497" s="72">
        <v>105.834</v>
      </c>
      <c r="AU1497" s="12">
        <v>0</v>
      </c>
      <c r="AV1497" s="72">
        <v>0</v>
      </c>
      <c r="AW1497" s="72">
        <v>0</v>
      </c>
      <c r="AX1497" s="12">
        <v>73.575000000000003</v>
      </c>
      <c r="AY1497" s="72">
        <v>3.4740000000000002</v>
      </c>
      <c r="AZ1497" s="72">
        <v>40.881999999999998</v>
      </c>
      <c r="BA1497" s="12">
        <v>73.575000000000003</v>
      </c>
      <c r="BB1497" s="72">
        <v>3.4740000000000002</v>
      </c>
      <c r="BC1497" s="72">
        <v>40.881999999999998</v>
      </c>
      <c r="BD1497" s="12">
        <v>95.783000000000001</v>
      </c>
      <c r="BE1497" s="72">
        <v>4.5229999999999997</v>
      </c>
      <c r="BF1497" s="72">
        <v>40.15</v>
      </c>
      <c r="BG1497" s="12">
        <v>169.358</v>
      </c>
      <c r="BH1497" s="72">
        <v>7.9969999999999999</v>
      </c>
      <c r="BI1497" s="72">
        <v>27.736999999999998</v>
      </c>
      <c r="BJ1497" s="12">
        <v>687.86</v>
      </c>
      <c r="BK1497" s="72">
        <v>32.479999999999997</v>
      </c>
      <c r="BL1497" s="72">
        <v>8.7430000000000003</v>
      </c>
      <c r="BM1497" s="12">
        <v>1065.874</v>
      </c>
      <c r="BN1497" s="72">
        <v>50.33</v>
      </c>
      <c r="BO1497" s="72">
        <v>5.5279999999999996</v>
      </c>
      <c r="BP1497" s="12">
        <v>1753.7339999999999</v>
      </c>
      <c r="BQ1497" s="72">
        <v>82.81</v>
      </c>
      <c r="BR1497" s="72">
        <v>2.0779999999999998</v>
      </c>
      <c r="BS1497" s="12">
        <v>1926.672</v>
      </c>
      <c r="BT1497" s="72">
        <v>90.975999999999999</v>
      </c>
      <c r="BU1497" s="72">
        <v>2.556</v>
      </c>
      <c r="BV1497" s="12">
        <v>2117.777</v>
      </c>
      <c r="BW1497" s="72">
        <v>100</v>
      </c>
      <c r="BX1497" s="72">
        <v>2.5339999999999998</v>
      </c>
      <c r="BY1497" s="13"/>
      <c r="BZ1497" s="13"/>
    </row>
    <row r="1498" spans="1:78" ht="12.75" customHeight="1">
      <c r="A1498" s="122" t="s">
        <v>44</v>
      </c>
      <c r="B1498" s="71" t="s">
        <v>47</v>
      </c>
      <c r="C1498" s="71" t="s">
        <v>24</v>
      </c>
      <c r="D1498" s="34">
        <v>44166</v>
      </c>
      <c r="E1498" s="12">
        <v>0</v>
      </c>
      <c r="F1498" s="72">
        <v>0</v>
      </c>
      <c r="G1498" s="72">
        <v>0</v>
      </c>
      <c r="H1498" s="12">
        <v>0</v>
      </c>
      <c r="I1498" s="72">
        <v>0</v>
      </c>
      <c r="J1498" s="72">
        <v>0</v>
      </c>
      <c r="K1498" s="12">
        <v>0</v>
      </c>
      <c r="L1498" s="72">
        <v>0</v>
      </c>
      <c r="M1498" s="72">
        <v>0</v>
      </c>
      <c r="N1498" s="12">
        <v>0</v>
      </c>
      <c r="O1498" s="72">
        <v>0</v>
      </c>
      <c r="P1498" s="72">
        <v>0</v>
      </c>
      <c r="Q1498" s="12">
        <v>0</v>
      </c>
      <c r="R1498" s="72">
        <v>0</v>
      </c>
      <c r="S1498" s="72">
        <v>0</v>
      </c>
      <c r="T1498" s="12">
        <v>0</v>
      </c>
      <c r="U1498" s="72">
        <v>0</v>
      </c>
      <c r="V1498" s="72">
        <v>0</v>
      </c>
      <c r="W1498" s="12">
        <v>0</v>
      </c>
      <c r="X1498" s="72">
        <v>0</v>
      </c>
      <c r="Y1498" s="72">
        <v>0</v>
      </c>
      <c r="Z1498" s="12">
        <v>0</v>
      </c>
      <c r="AA1498" s="72">
        <v>0</v>
      </c>
      <c r="AB1498" s="72">
        <v>0</v>
      </c>
      <c r="AC1498" s="12">
        <v>0</v>
      </c>
      <c r="AD1498" s="72">
        <v>0</v>
      </c>
      <c r="AE1498" s="72">
        <v>0</v>
      </c>
      <c r="AF1498" s="12">
        <v>0.59299999999999997</v>
      </c>
      <c r="AG1498" s="72">
        <v>2.8000000000000001E-2</v>
      </c>
      <c r="AH1498" s="72">
        <v>117.11499999999999</v>
      </c>
      <c r="AI1498" s="12">
        <v>144.07400000000001</v>
      </c>
      <c r="AJ1498" s="72">
        <v>6.9029999999999996</v>
      </c>
      <c r="AK1498" s="72">
        <v>34.854999999999997</v>
      </c>
      <c r="AL1498" s="12">
        <v>144.667</v>
      </c>
      <c r="AM1498" s="72">
        <v>6.9320000000000004</v>
      </c>
      <c r="AN1498" s="72">
        <v>34.610999999999997</v>
      </c>
      <c r="AO1498" s="12">
        <v>144.667</v>
      </c>
      <c r="AP1498" s="72">
        <v>6.9320000000000004</v>
      </c>
      <c r="AQ1498" s="72">
        <v>34.610999999999997</v>
      </c>
      <c r="AR1498" s="12">
        <v>0</v>
      </c>
      <c r="AS1498" s="72">
        <v>0</v>
      </c>
      <c r="AT1498" s="72">
        <v>0</v>
      </c>
      <c r="AU1498" s="12">
        <v>22.01</v>
      </c>
      <c r="AV1498" s="72">
        <v>1.0549999999999999</v>
      </c>
      <c r="AW1498" s="72">
        <v>115.355</v>
      </c>
      <c r="AX1498" s="12">
        <v>155.84800000000001</v>
      </c>
      <c r="AY1498" s="72">
        <v>7.4669999999999996</v>
      </c>
      <c r="AZ1498" s="72">
        <v>27.667000000000002</v>
      </c>
      <c r="BA1498" s="12">
        <v>177.858</v>
      </c>
      <c r="BB1498" s="72">
        <v>8.5220000000000002</v>
      </c>
      <c r="BC1498" s="72">
        <v>26.317</v>
      </c>
      <c r="BD1498" s="12">
        <v>12.909000000000001</v>
      </c>
      <c r="BE1498" s="72">
        <v>0.61899999999999999</v>
      </c>
      <c r="BF1498" s="72">
        <v>54.920999999999999</v>
      </c>
      <c r="BG1498" s="12">
        <v>190.768</v>
      </c>
      <c r="BH1498" s="72">
        <v>9.14</v>
      </c>
      <c r="BI1498" s="72">
        <v>24.074999999999999</v>
      </c>
      <c r="BJ1498" s="12">
        <v>704.56799999999998</v>
      </c>
      <c r="BK1498" s="72">
        <v>33.759</v>
      </c>
      <c r="BL1498" s="72">
        <v>6.7359999999999998</v>
      </c>
      <c r="BM1498" s="12">
        <v>1047.0630000000001</v>
      </c>
      <c r="BN1498" s="72">
        <v>50.168999999999997</v>
      </c>
      <c r="BO1498" s="72">
        <v>6.6890000000000001</v>
      </c>
      <c r="BP1498" s="12">
        <v>1751.6310000000001</v>
      </c>
      <c r="BQ1498" s="72">
        <v>83.927999999999997</v>
      </c>
      <c r="BR1498" s="72">
        <v>3.9649999999999999</v>
      </c>
      <c r="BS1498" s="12">
        <v>1942.3979999999999</v>
      </c>
      <c r="BT1498" s="72">
        <v>93.067999999999998</v>
      </c>
      <c r="BU1498" s="72">
        <v>4.0540000000000003</v>
      </c>
      <c r="BV1498" s="12">
        <v>2087.0650000000001</v>
      </c>
      <c r="BW1498" s="72">
        <v>100</v>
      </c>
      <c r="BX1498" s="72">
        <v>3.2770000000000001</v>
      </c>
      <c r="BY1498" s="13"/>
      <c r="BZ1498" s="13"/>
    </row>
    <row r="1499" spans="1:78" ht="12.75" customHeight="1">
      <c r="A1499" s="122" t="s">
        <v>44</v>
      </c>
      <c r="B1499" s="71" t="s">
        <v>47</v>
      </c>
      <c r="C1499" s="71" t="s">
        <v>24</v>
      </c>
      <c r="D1499" s="34">
        <v>44256</v>
      </c>
      <c r="E1499" s="12">
        <v>0</v>
      </c>
      <c r="F1499" s="72">
        <v>0</v>
      </c>
      <c r="G1499" s="72">
        <v>0</v>
      </c>
      <c r="H1499" s="12">
        <v>0</v>
      </c>
      <c r="I1499" s="72">
        <v>0</v>
      </c>
      <c r="J1499" s="72">
        <v>0</v>
      </c>
      <c r="K1499" s="12">
        <v>0</v>
      </c>
      <c r="L1499" s="72">
        <v>0</v>
      </c>
      <c r="M1499" s="72">
        <v>0</v>
      </c>
      <c r="N1499" s="12">
        <v>0</v>
      </c>
      <c r="O1499" s="72">
        <v>0</v>
      </c>
      <c r="P1499" s="72">
        <v>0</v>
      </c>
      <c r="Q1499" s="12">
        <v>0</v>
      </c>
      <c r="R1499" s="72">
        <v>0</v>
      </c>
      <c r="S1499" s="72">
        <v>0</v>
      </c>
      <c r="T1499" s="12">
        <v>0</v>
      </c>
      <c r="U1499" s="72">
        <v>0</v>
      </c>
      <c r="V1499" s="72">
        <v>0</v>
      </c>
      <c r="W1499" s="12">
        <v>0</v>
      </c>
      <c r="X1499" s="72">
        <v>0</v>
      </c>
      <c r="Y1499" s="72">
        <v>0</v>
      </c>
      <c r="Z1499" s="12">
        <v>0</v>
      </c>
      <c r="AA1499" s="72">
        <v>0</v>
      </c>
      <c r="AB1499" s="72">
        <v>0</v>
      </c>
      <c r="AC1499" s="12">
        <v>0</v>
      </c>
      <c r="AD1499" s="72">
        <v>0</v>
      </c>
      <c r="AE1499" s="72">
        <v>0</v>
      </c>
      <c r="AF1499" s="12">
        <v>0</v>
      </c>
      <c r="AG1499" s="72">
        <v>0</v>
      </c>
      <c r="AH1499" s="72">
        <v>0</v>
      </c>
      <c r="AI1499" s="12">
        <v>158.36500000000001</v>
      </c>
      <c r="AJ1499" s="72">
        <v>7.5730000000000004</v>
      </c>
      <c r="AK1499" s="72">
        <v>24.814</v>
      </c>
      <c r="AL1499" s="12">
        <v>158.36500000000001</v>
      </c>
      <c r="AM1499" s="72">
        <v>7.5730000000000004</v>
      </c>
      <c r="AN1499" s="72">
        <v>24.814</v>
      </c>
      <c r="AO1499" s="12">
        <v>158.36500000000001</v>
      </c>
      <c r="AP1499" s="72">
        <v>7.5730000000000004</v>
      </c>
      <c r="AQ1499" s="72">
        <v>24.814</v>
      </c>
      <c r="AR1499" s="12">
        <v>15.497999999999999</v>
      </c>
      <c r="AS1499" s="72">
        <v>0.74099999999999999</v>
      </c>
      <c r="AT1499" s="72">
        <v>72.870999999999995</v>
      </c>
      <c r="AU1499" s="12">
        <v>0</v>
      </c>
      <c r="AV1499" s="72">
        <v>0</v>
      </c>
      <c r="AW1499" s="72">
        <v>0</v>
      </c>
      <c r="AX1499" s="12">
        <v>126.8</v>
      </c>
      <c r="AY1499" s="72">
        <v>6.0640000000000001</v>
      </c>
      <c r="AZ1499" s="72">
        <v>29.67</v>
      </c>
      <c r="BA1499" s="12">
        <v>126.8</v>
      </c>
      <c r="BB1499" s="72">
        <v>6.0640000000000001</v>
      </c>
      <c r="BC1499" s="72">
        <v>29.67</v>
      </c>
      <c r="BD1499" s="12">
        <v>61.518999999999998</v>
      </c>
      <c r="BE1499" s="72">
        <v>2.9420000000000002</v>
      </c>
      <c r="BF1499" s="72">
        <v>30.207999999999998</v>
      </c>
      <c r="BG1499" s="12">
        <v>188.31899999999999</v>
      </c>
      <c r="BH1499" s="72">
        <v>9.0050000000000008</v>
      </c>
      <c r="BI1499" s="72">
        <v>20.648</v>
      </c>
      <c r="BJ1499" s="12">
        <v>772.49199999999996</v>
      </c>
      <c r="BK1499" s="72">
        <v>36.941000000000003</v>
      </c>
      <c r="BL1499" s="72">
        <v>8.8049999999999997</v>
      </c>
      <c r="BM1499" s="12">
        <v>956.50300000000004</v>
      </c>
      <c r="BN1499" s="72">
        <v>45.74</v>
      </c>
      <c r="BO1499" s="72">
        <v>7.1980000000000004</v>
      </c>
      <c r="BP1499" s="12">
        <v>1728.9949999999999</v>
      </c>
      <c r="BQ1499" s="72">
        <v>82.68</v>
      </c>
      <c r="BR1499" s="72">
        <v>3.3220000000000001</v>
      </c>
      <c r="BS1499" s="12">
        <v>1932.8109999999999</v>
      </c>
      <c r="BT1499" s="72">
        <v>92.427000000000007</v>
      </c>
      <c r="BU1499" s="72">
        <v>2.38</v>
      </c>
      <c r="BV1499" s="12">
        <v>2091.1759999999999</v>
      </c>
      <c r="BW1499" s="72">
        <v>100</v>
      </c>
      <c r="BX1499" s="72">
        <v>3.2839999999999998</v>
      </c>
      <c r="BY1499" s="13"/>
      <c r="BZ1499" s="13"/>
    </row>
    <row r="1500" spans="1:78" ht="12.75" customHeight="1">
      <c r="A1500" s="122" t="s">
        <v>44</v>
      </c>
      <c r="B1500" s="71" t="s">
        <v>47</v>
      </c>
      <c r="C1500" s="71" t="s">
        <v>24</v>
      </c>
      <c r="D1500" s="34">
        <v>44348</v>
      </c>
      <c r="E1500" s="12">
        <v>0</v>
      </c>
      <c r="F1500" s="72">
        <v>0</v>
      </c>
      <c r="G1500" s="72">
        <v>0</v>
      </c>
      <c r="H1500" s="12">
        <v>0</v>
      </c>
      <c r="I1500" s="72">
        <v>0</v>
      </c>
      <c r="J1500" s="72">
        <v>0</v>
      </c>
      <c r="K1500" s="12">
        <v>0</v>
      </c>
      <c r="L1500" s="72">
        <v>0</v>
      </c>
      <c r="M1500" s="72">
        <v>0</v>
      </c>
      <c r="N1500" s="12">
        <v>0</v>
      </c>
      <c r="O1500" s="72">
        <v>0</v>
      </c>
      <c r="P1500" s="72">
        <v>0</v>
      </c>
      <c r="Q1500" s="12">
        <v>0</v>
      </c>
      <c r="R1500" s="72">
        <v>0</v>
      </c>
      <c r="S1500" s="72">
        <v>0</v>
      </c>
      <c r="T1500" s="12">
        <v>0</v>
      </c>
      <c r="U1500" s="72">
        <v>0</v>
      </c>
      <c r="V1500" s="72">
        <v>0</v>
      </c>
      <c r="W1500" s="12">
        <v>0</v>
      </c>
      <c r="X1500" s="72">
        <v>0</v>
      </c>
      <c r="Y1500" s="72">
        <v>0</v>
      </c>
      <c r="Z1500" s="12">
        <v>0</v>
      </c>
      <c r="AA1500" s="72">
        <v>0</v>
      </c>
      <c r="AB1500" s="72">
        <v>0</v>
      </c>
      <c r="AC1500" s="12">
        <v>0</v>
      </c>
      <c r="AD1500" s="72">
        <v>0</v>
      </c>
      <c r="AE1500" s="72">
        <v>0</v>
      </c>
      <c r="AF1500" s="12">
        <v>0</v>
      </c>
      <c r="AG1500" s="72">
        <v>0</v>
      </c>
      <c r="AH1500" s="72">
        <v>0</v>
      </c>
      <c r="AI1500" s="12">
        <v>145.76599999999999</v>
      </c>
      <c r="AJ1500" s="72">
        <v>6.5449999999999999</v>
      </c>
      <c r="AK1500" s="72">
        <v>24.044</v>
      </c>
      <c r="AL1500" s="12">
        <v>145.76599999999999</v>
      </c>
      <c r="AM1500" s="72">
        <v>6.5449999999999999</v>
      </c>
      <c r="AN1500" s="72">
        <v>24.044</v>
      </c>
      <c r="AO1500" s="12">
        <v>145.76599999999999</v>
      </c>
      <c r="AP1500" s="72">
        <v>6.5449999999999999</v>
      </c>
      <c r="AQ1500" s="72">
        <v>24.044</v>
      </c>
      <c r="AR1500" s="12">
        <v>13.656000000000001</v>
      </c>
      <c r="AS1500" s="72">
        <v>0.61299999999999999</v>
      </c>
      <c r="AT1500" s="72">
        <v>71.081000000000003</v>
      </c>
      <c r="AU1500" s="12">
        <v>0</v>
      </c>
      <c r="AV1500" s="72">
        <v>0</v>
      </c>
      <c r="AW1500" s="72">
        <v>0</v>
      </c>
      <c r="AX1500" s="12">
        <v>137.16800000000001</v>
      </c>
      <c r="AY1500" s="72">
        <v>6.1589999999999998</v>
      </c>
      <c r="AZ1500" s="72">
        <v>30.646999999999998</v>
      </c>
      <c r="BA1500" s="12">
        <v>137.16800000000001</v>
      </c>
      <c r="BB1500" s="72">
        <v>6.1589999999999998</v>
      </c>
      <c r="BC1500" s="72">
        <v>30.646999999999998</v>
      </c>
      <c r="BD1500" s="12">
        <v>66.376000000000005</v>
      </c>
      <c r="BE1500" s="72">
        <v>2.98</v>
      </c>
      <c r="BF1500" s="72">
        <v>32.218000000000004</v>
      </c>
      <c r="BG1500" s="12">
        <v>203.54400000000001</v>
      </c>
      <c r="BH1500" s="72">
        <v>9.14</v>
      </c>
      <c r="BI1500" s="72">
        <v>20.681000000000001</v>
      </c>
      <c r="BJ1500" s="12">
        <v>828.00199999999995</v>
      </c>
      <c r="BK1500" s="72">
        <v>37.179000000000002</v>
      </c>
      <c r="BL1500" s="72">
        <v>8.2560000000000002</v>
      </c>
      <c r="BM1500" s="12">
        <v>1036.0719999999999</v>
      </c>
      <c r="BN1500" s="72">
        <v>46.521999999999998</v>
      </c>
      <c r="BO1500" s="72">
        <v>5.3209999999999997</v>
      </c>
      <c r="BP1500" s="12">
        <v>1864.0740000000001</v>
      </c>
      <c r="BQ1500" s="72">
        <v>83.701999999999998</v>
      </c>
      <c r="BR1500" s="72">
        <v>3.0760000000000001</v>
      </c>
      <c r="BS1500" s="12">
        <v>2081.2730000000001</v>
      </c>
      <c r="BT1500" s="72">
        <v>93.454999999999998</v>
      </c>
      <c r="BU1500" s="72">
        <v>3.2719999999999998</v>
      </c>
      <c r="BV1500" s="12">
        <v>2227.04</v>
      </c>
      <c r="BW1500" s="72">
        <v>100</v>
      </c>
      <c r="BX1500" s="72">
        <v>3.573</v>
      </c>
      <c r="BY1500" s="13"/>
      <c r="BZ1500" s="13"/>
    </row>
    <row r="1501" spans="1:78" ht="12.75" customHeight="1">
      <c r="A1501" s="122" t="s">
        <v>44</v>
      </c>
      <c r="B1501" s="71" t="s">
        <v>47</v>
      </c>
      <c r="C1501" s="71" t="s">
        <v>24</v>
      </c>
      <c r="D1501" s="34">
        <v>44805</v>
      </c>
      <c r="E1501" s="12">
        <v>0</v>
      </c>
      <c r="F1501" s="72">
        <v>0</v>
      </c>
      <c r="G1501" s="72">
        <v>0</v>
      </c>
      <c r="H1501" s="12">
        <v>0</v>
      </c>
      <c r="I1501" s="72">
        <v>0</v>
      </c>
      <c r="J1501" s="72">
        <v>0</v>
      </c>
      <c r="K1501" s="12">
        <v>0</v>
      </c>
      <c r="L1501" s="72">
        <v>0</v>
      </c>
      <c r="M1501" s="72">
        <v>0</v>
      </c>
      <c r="N1501" s="12">
        <v>0</v>
      </c>
      <c r="O1501" s="72">
        <v>0</v>
      </c>
      <c r="P1501" s="72">
        <v>0</v>
      </c>
      <c r="Q1501" s="12">
        <v>0</v>
      </c>
      <c r="R1501" s="72">
        <v>0</v>
      </c>
      <c r="S1501" s="72">
        <v>0</v>
      </c>
      <c r="T1501" s="12">
        <v>0</v>
      </c>
      <c r="U1501" s="72">
        <v>0</v>
      </c>
      <c r="V1501" s="72">
        <v>0</v>
      </c>
      <c r="W1501" s="12">
        <v>0</v>
      </c>
      <c r="X1501" s="72">
        <v>0</v>
      </c>
      <c r="Y1501" s="72">
        <v>0</v>
      </c>
      <c r="Z1501" s="12">
        <v>0</v>
      </c>
      <c r="AA1501" s="72">
        <v>0</v>
      </c>
      <c r="AB1501" s="72">
        <v>0</v>
      </c>
      <c r="AC1501" s="12">
        <v>0</v>
      </c>
      <c r="AD1501" s="72">
        <v>0</v>
      </c>
      <c r="AE1501" s="72">
        <v>0</v>
      </c>
      <c r="AF1501" s="12">
        <v>0</v>
      </c>
      <c r="AG1501" s="72">
        <v>0</v>
      </c>
      <c r="AH1501" s="72">
        <v>0</v>
      </c>
      <c r="AI1501" s="12">
        <v>55.636000000000003</v>
      </c>
      <c r="AJ1501" s="72">
        <v>2.7559999999999998</v>
      </c>
      <c r="AK1501" s="72">
        <v>51.436</v>
      </c>
      <c r="AL1501" s="12">
        <v>55.636000000000003</v>
      </c>
      <c r="AM1501" s="72">
        <v>2.7559999999999998</v>
      </c>
      <c r="AN1501" s="72">
        <v>51.436</v>
      </c>
      <c r="AO1501" s="12">
        <v>55.636000000000003</v>
      </c>
      <c r="AP1501" s="72">
        <v>2.7559999999999998</v>
      </c>
      <c r="AQ1501" s="72">
        <v>51.436</v>
      </c>
      <c r="AR1501" s="12">
        <v>5.69</v>
      </c>
      <c r="AS1501" s="72">
        <v>0.28199999999999997</v>
      </c>
      <c r="AT1501" s="72">
        <v>102.212</v>
      </c>
      <c r="AU1501" s="12">
        <v>1.8280000000000001</v>
      </c>
      <c r="AV1501" s="72">
        <v>9.0999999999999998E-2</v>
      </c>
      <c r="AW1501" s="72">
        <v>101.19</v>
      </c>
      <c r="AX1501" s="12">
        <v>108.33</v>
      </c>
      <c r="AY1501" s="72">
        <v>5.367</v>
      </c>
      <c r="AZ1501" s="72">
        <v>26.785</v>
      </c>
      <c r="BA1501" s="12">
        <v>110.158</v>
      </c>
      <c r="BB1501" s="72">
        <v>5.4569999999999999</v>
      </c>
      <c r="BC1501" s="72">
        <v>26.221</v>
      </c>
      <c r="BD1501" s="12">
        <v>97.247</v>
      </c>
      <c r="BE1501" s="72">
        <v>4.8179999999999996</v>
      </c>
      <c r="BF1501" s="72">
        <v>47.215000000000003</v>
      </c>
      <c r="BG1501" s="12">
        <v>207.405</v>
      </c>
      <c r="BH1501" s="72">
        <v>10.275</v>
      </c>
      <c r="BI1501" s="72">
        <v>22.99</v>
      </c>
      <c r="BJ1501" s="12">
        <v>767.15899999999999</v>
      </c>
      <c r="BK1501" s="72">
        <v>38.006</v>
      </c>
      <c r="BL1501" s="72">
        <v>7.2110000000000003</v>
      </c>
      <c r="BM1501" s="12">
        <v>982.65099999999995</v>
      </c>
      <c r="BN1501" s="72">
        <v>48.680999999999997</v>
      </c>
      <c r="BO1501" s="72">
        <v>7.2489999999999997</v>
      </c>
      <c r="BP1501" s="12">
        <v>1749.809</v>
      </c>
      <c r="BQ1501" s="72">
        <v>86.686999999999998</v>
      </c>
      <c r="BR1501" s="72">
        <v>3.6509999999999998</v>
      </c>
      <c r="BS1501" s="12">
        <v>1962.905</v>
      </c>
      <c r="BT1501" s="72">
        <v>97.244</v>
      </c>
      <c r="BU1501" s="72">
        <v>3.6779999999999999</v>
      </c>
      <c r="BV1501" s="12">
        <v>2018.5409999999999</v>
      </c>
      <c r="BW1501" s="72">
        <v>100</v>
      </c>
      <c r="BX1501" s="72">
        <v>4.2450000000000001</v>
      </c>
      <c r="BY1501" s="13"/>
      <c r="BZ1501" s="13"/>
    </row>
    <row r="1502" spans="1:78" ht="12.75" customHeight="1">
      <c r="A1502" s="122" t="s">
        <v>44</v>
      </c>
      <c r="B1502" s="71" t="s">
        <v>47</v>
      </c>
      <c r="C1502" s="71" t="s">
        <v>24</v>
      </c>
      <c r="D1502" s="34">
        <v>44896</v>
      </c>
      <c r="E1502" s="12">
        <v>0</v>
      </c>
      <c r="F1502" s="72">
        <v>0</v>
      </c>
      <c r="G1502" s="72">
        <v>0</v>
      </c>
      <c r="H1502" s="12">
        <v>0</v>
      </c>
      <c r="I1502" s="72">
        <v>0</v>
      </c>
      <c r="J1502" s="72">
        <v>0</v>
      </c>
      <c r="K1502" s="12">
        <v>0</v>
      </c>
      <c r="L1502" s="72">
        <v>0</v>
      </c>
      <c r="M1502" s="72">
        <v>0</v>
      </c>
      <c r="N1502" s="12">
        <v>0</v>
      </c>
      <c r="O1502" s="72">
        <v>0</v>
      </c>
      <c r="P1502" s="72">
        <v>0</v>
      </c>
      <c r="Q1502" s="12">
        <v>0</v>
      </c>
      <c r="R1502" s="72">
        <v>0</v>
      </c>
      <c r="S1502" s="72">
        <v>0</v>
      </c>
      <c r="T1502" s="12">
        <v>0</v>
      </c>
      <c r="U1502" s="72">
        <v>0</v>
      </c>
      <c r="V1502" s="72">
        <v>0</v>
      </c>
      <c r="W1502" s="12">
        <v>0</v>
      </c>
      <c r="X1502" s="72">
        <v>0</v>
      </c>
      <c r="Y1502" s="72">
        <v>0</v>
      </c>
      <c r="Z1502" s="12">
        <v>0</v>
      </c>
      <c r="AA1502" s="72">
        <v>0</v>
      </c>
      <c r="AB1502" s="72">
        <v>0</v>
      </c>
      <c r="AC1502" s="12">
        <v>0</v>
      </c>
      <c r="AD1502" s="72">
        <v>0</v>
      </c>
      <c r="AE1502" s="72">
        <v>0</v>
      </c>
      <c r="AF1502" s="12">
        <v>0</v>
      </c>
      <c r="AG1502" s="72">
        <v>0</v>
      </c>
      <c r="AH1502" s="72">
        <v>0</v>
      </c>
      <c r="AI1502" s="12">
        <v>84.162000000000006</v>
      </c>
      <c r="AJ1502" s="72">
        <v>4.0430000000000001</v>
      </c>
      <c r="AK1502" s="72">
        <v>38.244999999999997</v>
      </c>
      <c r="AL1502" s="12">
        <v>84.162000000000006</v>
      </c>
      <c r="AM1502" s="72">
        <v>4.0430000000000001</v>
      </c>
      <c r="AN1502" s="72">
        <v>38.244999999999997</v>
      </c>
      <c r="AO1502" s="12">
        <v>84.162000000000006</v>
      </c>
      <c r="AP1502" s="72">
        <v>4.0430000000000001</v>
      </c>
      <c r="AQ1502" s="72">
        <v>38.244999999999997</v>
      </c>
      <c r="AR1502" s="12">
        <v>0</v>
      </c>
      <c r="AS1502" s="72">
        <v>0</v>
      </c>
      <c r="AT1502" s="72">
        <v>0</v>
      </c>
      <c r="AU1502" s="12">
        <v>0</v>
      </c>
      <c r="AV1502" s="72">
        <v>0</v>
      </c>
      <c r="AW1502" s="72">
        <v>0</v>
      </c>
      <c r="AX1502" s="12">
        <v>191.31299999999999</v>
      </c>
      <c r="AY1502" s="72">
        <v>9.19</v>
      </c>
      <c r="AZ1502" s="72">
        <v>19.23</v>
      </c>
      <c r="BA1502" s="12">
        <v>191.31299999999999</v>
      </c>
      <c r="BB1502" s="72">
        <v>9.19</v>
      </c>
      <c r="BC1502" s="72">
        <v>19.23</v>
      </c>
      <c r="BD1502" s="12">
        <v>90.481999999999999</v>
      </c>
      <c r="BE1502" s="72">
        <v>4.3460000000000001</v>
      </c>
      <c r="BF1502" s="72">
        <v>36.404000000000003</v>
      </c>
      <c r="BG1502" s="12">
        <v>281.79500000000002</v>
      </c>
      <c r="BH1502" s="72">
        <v>13.536</v>
      </c>
      <c r="BI1502" s="72">
        <v>19.111999999999998</v>
      </c>
      <c r="BJ1502" s="12">
        <v>685.16099999999994</v>
      </c>
      <c r="BK1502" s="72">
        <v>32.911999999999999</v>
      </c>
      <c r="BL1502" s="72">
        <v>9.6509999999999998</v>
      </c>
      <c r="BM1502" s="12">
        <v>1030.682</v>
      </c>
      <c r="BN1502" s="72">
        <v>49.509</v>
      </c>
      <c r="BO1502" s="72">
        <v>6.9279999999999999</v>
      </c>
      <c r="BP1502" s="12">
        <v>1715.8430000000001</v>
      </c>
      <c r="BQ1502" s="72">
        <v>82.421000000000006</v>
      </c>
      <c r="BR1502" s="72">
        <v>3.6520000000000001</v>
      </c>
      <c r="BS1502" s="12">
        <v>1997.6379999999999</v>
      </c>
      <c r="BT1502" s="72">
        <v>95.956999999999994</v>
      </c>
      <c r="BU1502" s="72">
        <v>3.28</v>
      </c>
      <c r="BV1502" s="12">
        <v>2081.8000000000002</v>
      </c>
      <c r="BW1502" s="72">
        <v>100</v>
      </c>
      <c r="BX1502" s="72">
        <v>4.1790000000000003</v>
      </c>
      <c r="BY1502" s="13"/>
      <c r="BZ1502" s="13"/>
    </row>
    <row r="1503" spans="1:78" ht="12.75" customHeight="1">
      <c r="A1503" s="122" t="s">
        <v>44</v>
      </c>
      <c r="B1503" s="71" t="s">
        <v>47</v>
      </c>
      <c r="C1503" s="71" t="s">
        <v>24</v>
      </c>
      <c r="D1503" s="34">
        <v>44986</v>
      </c>
      <c r="E1503" s="12">
        <v>0</v>
      </c>
      <c r="F1503" s="72">
        <v>0</v>
      </c>
      <c r="G1503" s="72">
        <v>0</v>
      </c>
      <c r="H1503" s="12">
        <v>0</v>
      </c>
      <c r="I1503" s="72">
        <v>0</v>
      </c>
      <c r="J1503" s="72">
        <v>0</v>
      </c>
      <c r="K1503" s="12">
        <v>0</v>
      </c>
      <c r="L1503" s="72">
        <v>0</v>
      </c>
      <c r="M1503" s="72">
        <v>0</v>
      </c>
      <c r="N1503" s="12">
        <v>0</v>
      </c>
      <c r="O1503" s="72">
        <v>0</v>
      </c>
      <c r="P1503" s="72">
        <v>0</v>
      </c>
      <c r="Q1503" s="12">
        <v>0</v>
      </c>
      <c r="R1503" s="72">
        <v>0</v>
      </c>
      <c r="S1503" s="72">
        <v>0</v>
      </c>
      <c r="T1503" s="12">
        <v>0</v>
      </c>
      <c r="U1503" s="72">
        <v>0</v>
      </c>
      <c r="V1503" s="72">
        <v>0</v>
      </c>
      <c r="W1503" s="12">
        <v>0</v>
      </c>
      <c r="X1503" s="72">
        <v>0</v>
      </c>
      <c r="Y1503" s="72">
        <v>0</v>
      </c>
      <c r="Z1503" s="12">
        <v>0</v>
      </c>
      <c r="AA1503" s="72">
        <v>0</v>
      </c>
      <c r="AB1503" s="72">
        <v>0</v>
      </c>
      <c r="AC1503" s="12">
        <v>0</v>
      </c>
      <c r="AD1503" s="72">
        <v>0</v>
      </c>
      <c r="AE1503" s="72">
        <v>0</v>
      </c>
      <c r="AF1503" s="12">
        <v>2.2149999999999999</v>
      </c>
      <c r="AG1503" s="72">
        <v>0.10199999999999999</v>
      </c>
      <c r="AH1503" s="72">
        <v>108.505</v>
      </c>
      <c r="AI1503" s="12">
        <v>89.033000000000001</v>
      </c>
      <c r="AJ1503" s="72">
        <v>4.0880000000000001</v>
      </c>
      <c r="AK1503" s="72">
        <v>19.105</v>
      </c>
      <c r="AL1503" s="12">
        <v>91.248999999999995</v>
      </c>
      <c r="AM1503" s="72">
        <v>4.1900000000000004</v>
      </c>
      <c r="AN1503" s="72">
        <v>17.683</v>
      </c>
      <c r="AO1503" s="12">
        <v>91.248999999999995</v>
      </c>
      <c r="AP1503" s="72">
        <v>4.1900000000000004</v>
      </c>
      <c r="AQ1503" s="72">
        <v>17.683</v>
      </c>
      <c r="AR1503" s="12">
        <v>4.1150000000000002</v>
      </c>
      <c r="AS1503" s="72">
        <v>0.189</v>
      </c>
      <c r="AT1503" s="72">
        <v>102.43</v>
      </c>
      <c r="AU1503" s="12">
        <v>1.04</v>
      </c>
      <c r="AV1503" s="72">
        <v>4.8000000000000001E-2</v>
      </c>
      <c r="AW1503" s="72">
        <v>100.996</v>
      </c>
      <c r="AX1503" s="12">
        <v>136.42599999999999</v>
      </c>
      <c r="AY1503" s="72">
        <v>6.2640000000000002</v>
      </c>
      <c r="AZ1503" s="72">
        <v>20.664000000000001</v>
      </c>
      <c r="BA1503" s="12">
        <v>137.46600000000001</v>
      </c>
      <c r="BB1503" s="72">
        <v>6.3120000000000003</v>
      </c>
      <c r="BC1503" s="72">
        <v>20.312999999999999</v>
      </c>
      <c r="BD1503" s="12">
        <v>158.49</v>
      </c>
      <c r="BE1503" s="72">
        <v>7.2770000000000001</v>
      </c>
      <c r="BF1503" s="72">
        <v>20.411999999999999</v>
      </c>
      <c r="BG1503" s="12">
        <v>295.95600000000002</v>
      </c>
      <c r="BH1503" s="72">
        <v>13.589</v>
      </c>
      <c r="BI1503" s="72">
        <v>13.664999999999999</v>
      </c>
      <c r="BJ1503" s="12">
        <v>678.85400000000004</v>
      </c>
      <c r="BK1503" s="72">
        <v>31.170999999999999</v>
      </c>
      <c r="BL1503" s="72">
        <v>5.6319999999999997</v>
      </c>
      <c r="BM1503" s="12">
        <v>1107.6659999999999</v>
      </c>
      <c r="BN1503" s="72">
        <v>50.860999999999997</v>
      </c>
      <c r="BO1503" s="72">
        <v>3.8210000000000002</v>
      </c>
      <c r="BP1503" s="12">
        <v>1786.52</v>
      </c>
      <c r="BQ1503" s="72">
        <v>82.031999999999996</v>
      </c>
      <c r="BR1503" s="72">
        <v>2.6480000000000001</v>
      </c>
      <c r="BS1503" s="12">
        <v>2086.5909999999999</v>
      </c>
      <c r="BT1503" s="72">
        <v>95.81</v>
      </c>
      <c r="BU1503" s="72">
        <v>2.0649999999999999</v>
      </c>
      <c r="BV1503" s="12">
        <v>2177.84</v>
      </c>
      <c r="BW1503" s="72">
        <v>100</v>
      </c>
      <c r="BX1503" s="72">
        <v>2.0990000000000002</v>
      </c>
      <c r="BY1503" s="13"/>
      <c r="BZ1503" s="13"/>
    </row>
    <row r="1504" spans="1:78" ht="12.75" customHeight="1">
      <c r="A1504" s="122" t="s">
        <v>44</v>
      </c>
      <c r="B1504" s="71" t="s">
        <v>47</v>
      </c>
      <c r="C1504" s="71" t="s">
        <v>24</v>
      </c>
      <c r="D1504" s="34">
        <v>45078</v>
      </c>
      <c r="E1504" s="12">
        <v>0</v>
      </c>
      <c r="F1504" s="72">
        <v>0</v>
      </c>
      <c r="G1504" s="72">
        <v>0</v>
      </c>
      <c r="H1504" s="12">
        <v>0</v>
      </c>
      <c r="I1504" s="72">
        <v>0</v>
      </c>
      <c r="J1504" s="72">
        <v>0</v>
      </c>
      <c r="K1504" s="12">
        <v>0</v>
      </c>
      <c r="L1504" s="72">
        <v>0</v>
      </c>
      <c r="M1504" s="72">
        <v>0</v>
      </c>
      <c r="N1504" s="12">
        <v>0</v>
      </c>
      <c r="O1504" s="72">
        <v>0</v>
      </c>
      <c r="P1504" s="72">
        <v>0</v>
      </c>
      <c r="Q1504" s="12">
        <v>0</v>
      </c>
      <c r="R1504" s="72">
        <v>0</v>
      </c>
      <c r="S1504" s="72">
        <v>0</v>
      </c>
      <c r="T1504" s="12">
        <v>0</v>
      </c>
      <c r="U1504" s="72">
        <v>0</v>
      </c>
      <c r="V1504" s="72">
        <v>0</v>
      </c>
      <c r="W1504" s="12">
        <v>0</v>
      </c>
      <c r="X1504" s="72">
        <v>0</v>
      </c>
      <c r="Y1504" s="72">
        <v>0</v>
      </c>
      <c r="Z1504" s="12">
        <v>0</v>
      </c>
      <c r="AA1504" s="72">
        <v>0</v>
      </c>
      <c r="AB1504" s="72">
        <v>0</v>
      </c>
      <c r="AC1504" s="12">
        <v>0</v>
      </c>
      <c r="AD1504" s="72">
        <v>0</v>
      </c>
      <c r="AE1504" s="72">
        <v>0</v>
      </c>
      <c r="AF1504" s="12">
        <v>0</v>
      </c>
      <c r="AG1504" s="72">
        <v>0</v>
      </c>
      <c r="AH1504" s="72">
        <v>0</v>
      </c>
      <c r="AI1504" s="12">
        <v>101.455</v>
      </c>
      <c r="AJ1504" s="72">
        <v>4.8019999999999996</v>
      </c>
      <c r="AK1504" s="72">
        <v>30.707999999999998</v>
      </c>
      <c r="AL1504" s="12">
        <v>101.455</v>
      </c>
      <c r="AM1504" s="72">
        <v>4.8019999999999996</v>
      </c>
      <c r="AN1504" s="72">
        <v>30.707999999999998</v>
      </c>
      <c r="AO1504" s="12">
        <v>101.455</v>
      </c>
      <c r="AP1504" s="72">
        <v>4.8019999999999996</v>
      </c>
      <c r="AQ1504" s="72">
        <v>30.707999999999998</v>
      </c>
      <c r="AR1504" s="12">
        <v>0</v>
      </c>
      <c r="AS1504" s="72">
        <v>0</v>
      </c>
      <c r="AT1504" s="72">
        <v>0</v>
      </c>
      <c r="AU1504" s="12">
        <v>0</v>
      </c>
      <c r="AV1504" s="72">
        <v>0</v>
      </c>
      <c r="AW1504" s="72">
        <v>0</v>
      </c>
      <c r="AX1504" s="12">
        <v>131.12100000000001</v>
      </c>
      <c r="AY1504" s="72">
        <v>6.2060000000000004</v>
      </c>
      <c r="AZ1504" s="72">
        <v>20.907</v>
      </c>
      <c r="BA1504" s="12">
        <v>131.12100000000001</v>
      </c>
      <c r="BB1504" s="72">
        <v>6.2060000000000004</v>
      </c>
      <c r="BC1504" s="72">
        <v>20.907</v>
      </c>
      <c r="BD1504" s="12">
        <v>77.941999999999993</v>
      </c>
      <c r="BE1504" s="72">
        <v>3.6890000000000001</v>
      </c>
      <c r="BF1504" s="72">
        <v>31.960999999999999</v>
      </c>
      <c r="BG1504" s="12">
        <v>209.06299999999999</v>
      </c>
      <c r="BH1504" s="72">
        <v>9.8949999999999996</v>
      </c>
      <c r="BI1504" s="72">
        <v>17.686</v>
      </c>
      <c r="BJ1504" s="12">
        <v>680.40899999999999</v>
      </c>
      <c r="BK1504" s="72">
        <v>32.204999999999998</v>
      </c>
      <c r="BL1504" s="72">
        <v>7.3170000000000002</v>
      </c>
      <c r="BM1504" s="12">
        <v>1121.8009999999999</v>
      </c>
      <c r="BN1504" s="72">
        <v>53.097000000000001</v>
      </c>
      <c r="BO1504" s="72">
        <v>5.2229999999999999</v>
      </c>
      <c r="BP1504" s="12">
        <v>1802.21</v>
      </c>
      <c r="BQ1504" s="72">
        <v>85.302999999999997</v>
      </c>
      <c r="BR1504" s="72">
        <v>3.3759999999999999</v>
      </c>
      <c r="BS1504" s="12">
        <v>2011.2729999999999</v>
      </c>
      <c r="BT1504" s="72">
        <v>95.197999999999993</v>
      </c>
      <c r="BU1504" s="72">
        <v>2.286</v>
      </c>
      <c r="BV1504" s="12">
        <v>2112.7280000000001</v>
      </c>
      <c r="BW1504" s="72">
        <v>100</v>
      </c>
      <c r="BX1504" s="72">
        <v>2.7450000000000001</v>
      </c>
      <c r="BY1504" s="13"/>
      <c r="BZ1504" s="13"/>
    </row>
    <row r="1505" spans="1:78" ht="12.75" customHeight="1">
      <c r="A1505" s="122" t="s">
        <v>44</v>
      </c>
      <c r="B1505" s="71" t="s">
        <v>47</v>
      </c>
      <c r="C1505" s="71" t="s">
        <v>24</v>
      </c>
      <c r="D1505" s="34">
        <v>45170</v>
      </c>
      <c r="E1505" s="12">
        <v>0</v>
      </c>
      <c r="F1505" s="72">
        <v>0</v>
      </c>
      <c r="G1505" s="72">
        <v>0</v>
      </c>
      <c r="H1505" s="12">
        <v>0</v>
      </c>
      <c r="I1505" s="72">
        <v>0</v>
      </c>
      <c r="J1505" s="72">
        <v>0</v>
      </c>
      <c r="K1505" s="12">
        <v>0</v>
      </c>
      <c r="L1505" s="72">
        <v>0</v>
      </c>
      <c r="M1505" s="72">
        <v>0</v>
      </c>
      <c r="N1505" s="12">
        <v>0</v>
      </c>
      <c r="O1505" s="72">
        <v>0</v>
      </c>
      <c r="P1505" s="72">
        <v>0</v>
      </c>
      <c r="Q1505" s="12">
        <v>0</v>
      </c>
      <c r="R1505" s="72">
        <v>0</v>
      </c>
      <c r="S1505" s="72">
        <v>0</v>
      </c>
      <c r="T1505" s="12">
        <v>0</v>
      </c>
      <c r="U1505" s="72">
        <v>0</v>
      </c>
      <c r="V1505" s="72">
        <v>0</v>
      </c>
      <c r="W1505" s="12">
        <v>0</v>
      </c>
      <c r="X1505" s="72">
        <v>0</v>
      </c>
      <c r="Y1505" s="72">
        <v>0</v>
      </c>
      <c r="Z1505" s="12">
        <v>0</v>
      </c>
      <c r="AA1505" s="72">
        <v>0</v>
      </c>
      <c r="AB1505" s="72">
        <v>0</v>
      </c>
      <c r="AC1505" s="12">
        <v>0</v>
      </c>
      <c r="AD1505" s="72">
        <v>0</v>
      </c>
      <c r="AE1505" s="72">
        <v>0</v>
      </c>
      <c r="AF1505" s="12">
        <v>0</v>
      </c>
      <c r="AG1505" s="72">
        <v>0</v>
      </c>
      <c r="AH1505" s="72">
        <v>0</v>
      </c>
      <c r="AI1505" s="12">
        <v>113.84399999999999</v>
      </c>
      <c r="AJ1505" s="72">
        <v>4.9870000000000001</v>
      </c>
      <c r="AK1505" s="72">
        <v>20.225999999999999</v>
      </c>
      <c r="AL1505" s="12">
        <v>113.84399999999999</v>
      </c>
      <c r="AM1505" s="72">
        <v>4.9870000000000001</v>
      </c>
      <c r="AN1505" s="72">
        <v>20.225999999999999</v>
      </c>
      <c r="AO1505" s="12">
        <v>113.84399999999999</v>
      </c>
      <c r="AP1505" s="72">
        <v>4.9870000000000001</v>
      </c>
      <c r="AQ1505" s="72">
        <v>20.225999999999999</v>
      </c>
      <c r="AR1505" s="12">
        <v>3.1909999999999998</v>
      </c>
      <c r="AS1505" s="72">
        <v>0.14000000000000001</v>
      </c>
      <c r="AT1505" s="72">
        <v>73.662000000000006</v>
      </c>
      <c r="AU1505" s="12">
        <v>3.9260000000000002</v>
      </c>
      <c r="AV1505" s="72">
        <v>0.17199999999999999</v>
      </c>
      <c r="AW1505" s="72">
        <v>68.838999999999999</v>
      </c>
      <c r="AX1505" s="12">
        <v>194.35300000000001</v>
      </c>
      <c r="AY1505" s="72">
        <v>8.5150000000000006</v>
      </c>
      <c r="AZ1505" s="72">
        <v>13.066000000000001</v>
      </c>
      <c r="BA1505" s="12">
        <v>198.28</v>
      </c>
      <c r="BB1505" s="72">
        <v>8.6869999999999994</v>
      </c>
      <c r="BC1505" s="72">
        <v>12.702</v>
      </c>
      <c r="BD1505" s="12">
        <v>57.734000000000002</v>
      </c>
      <c r="BE1505" s="72">
        <v>2.5289999999999999</v>
      </c>
      <c r="BF1505" s="72">
        <v>37.539000000000001</v>
      </c>
      <c r="BG1505" s="12">
        <v>256.01299999999998</v>
      </c>
      <c r="BH1505" s="72">
        <v>11.215999999999999</v>
      </c>
      <c r="BI1505" s="72">
        <v>11.523</v>
      </c>
      <c r="BJ1505" s="12">
        <v>795.37</v>
      </c>
      <c r="BK1505" s="72">
        <v>34.844999999999999</v>
      </c>
      <c r="BL1505" s="72">
        <v>6.6859999999999999</v>
      </c>
      <c r="BM1505" s="12">
        <v>1114.191</v>
      </c>
      <c r="BN1505" s="72">
        <v>48.811999999999998</v>
      </c>
      <c r="BO1505" s="72">
        <v>5.3209999999999997</v>
      </c>
      <c r="BP1505" s="12">
        <v>1909.56</v>
      </c>
      <c r="BQ1505" s="72">
        <v>83.656999999999996</v>
      </c>
      <c r="BR1505" s="72">
        <v>2.2290000000000001</v>
      </c>
      <c r="BS1505" s="12">
        <v>2168.7640000000001</v>
      </c>
      <c r="BT1505" s="72">
        <v>95.013000000000005</v>
      </c>
      <c r="BU1505" s="72">
        <v>1.8260000000000001</v>
      </c>
      <c r="BV1505" s="12">
        <v>2282.6080000000002</v>
      </c>
      <c r="BW1505" s="72">
        <v>100</v>
      </c>
      <c r="BX1505" s="72">
        <v>1.9530000000000001</v>
      </c>
      <c r="BY1505" s="13"/>
      <c r="BZ1505" s="13"/>
    </row>
    <row r="1506" spans="1:78" ht="12.75" customHeight="1">
      <c r="A1506" s="122" t="s">
        <v>44</v>
      </c>
      <c r="B1506" s="71" t="s">
        <v>47</v>
      </c>
      <c r="C1506" s="71" t="s">
        <v>24</v>
      </c>
      <c r="D1506" s="34">
        <v>45261</v>
      </c>
      <c r="E1506" s="12">
        <v>0</v>
      </c>
      <c r="F1506" s="72">
        <v>0</v>
      </c>
      <c r="G1506" s="72">
        <v>0</v>
      </c>
      <c r="H1506" s="12">
        <v>0</v>
      </c>
      <c r="I1506" s="72">
        <v>0</v>
      </c>
      <c r="J1506" s="72">
        <v>0</v>
      </c>
      <c r="K1506" s="12">
        <v>0</v>
      </c>
      <c r="L1506" s="72">
        <v>0</v>
      </c>
      <c r="M1506" s="72">
        <v>0</v>
      </c>
      <c r="N1506" s="12">
        <v>0</v>
      </c>
      <c r="O1506" s="72">
        <v>0</v>
      </c>
      <c r="P1506" s="72">
        <v>0</v>
      </c>
      <c r="Q1506" s="12">
        <v>0</v>
      </c>
      <c r="R1506" s="72">
        <v>0</v>
      </c>
      <c r="S1506" s="72">
        <v>0</v>
      </c>
      <c r="T1506" s="12">
        <v>0</v>
      </c>
      <c r="U1506" s="72">
        <v>0</v>
      </c>
      <c r="V1506" s="72">
        <v>0</v>
      </c>
      <c r="W1506" s="12">
        <v>0</v>
      </c>
      <c r="X1506" s="72">
        <v>0</v>
      </c>
      <c r="Y1506" s="72">
        <v>0</v>
      </c>
      <c r="Z1506" s="12">
        <v>0</v>
      </c>
      <c r="AA1506" s="72">
        <v>0</v>
      </c>
      <c r="AB1506" s="72">
        <v>0</v>
      </c>
      <c r="AC1506" s="12">
        <v>0</v>
      </c>
      <c r="AD1506" s="72">
        <v>0</v>
      </c>
      <c r="AE1506" s="72">
        <v>0</v>
      </c>
      <c r="AF1506" s="12">
        <v>0</v>
      </c>
      <c r="AG1506" s="72">
        <v>0</v>
      </c>
      <c r="AH1506" s="72">
        <v>0</v>
      </c>
      <c r="AI1506" s="12">
        <v>74.611000000000004</v>
      </c>
      <c r="AJ1506" s="72">
        <v>3.6269999999999998</v>
      </c>
      <c r="AK1506" s="72">
        <v>24.358000000000001</v>
      </c>
      <c r="AL1506" s="12">
        <v>74.611000000000004</v>
      </c>
      <c r="AM1506" s="72">
        <v>3.6269999999999998</v>
      </c>
      <c r="AN1506" s="72">
        <v>24.358000000000001</v>
      </c>
      <c r="AO1506" s="12">
        <v>74.611000000000004</v>
      </c>
      <c r="AP1506" s="72">
        <v>3.6269999999999998</v>
      </c>
      <c r="AQ1506" s="72">
        <v>24.358000000000001</v>
      </c>
      <c r="AR1506" s="12">
        <v>0</v>
      </c>
      <c r="AS1506" s="72">
        <v>0</v>
      </c>
      <c r="AT1506" s="72">
        <v>0</v>
      </c>
      <c r="AU1506" s="12">
        <v>0.34200000000000003</v>
      </c>
      <c r="AV1506" s="72">
        <v>1.7000000000000001E-2</v>
      </c>
      <c r="AW1506" s="72">
        <v>104.375</v>
      </c>
      <c r="AX1506" s="12">
        <v>124.777</v>
      </c>
      <c r="AY1506" s="72">
        <v>6.0659999999999998</v>
      </c>
      <c r="AZ1506" s="72">
        <v>16.922000000000001</v>
      </c>
      <c r="BA1506" s="12">
        <v>125.11799999999999</v>
      </c>
      <c r="BB1506" s="72">
        <v>6.0819999999999999</v>
      </c>
      <c r="BC1506" s="72">
        <v>16.827999999999999</v>
      </c>
      <c r="BD1506" s="12">
        <v>27.617000000000001</v>
      </c>
      <c r="BE1506" s="72">
        <v>1.3420000000000001</v>
      </c>
      <c r="BF1506" s="72">
        <v>39.389000000000003</v>
      </c>
      <c r="BG1506" s="12">
        <v>152.73500000000001</v>
      </c>
      <c r="BH1506" s="72">
        <v>7.4249999999999998</v>
      </c>
      <c r="BI1506" s="72">
        <v>15.625</v>
      </c>
      <c r="BJ1506" s="12">
        <v>663.40300000000002</v>
      </c>
      <c r="BK1506" s="72">
        <v>32.249000000000002</v>
      </c>
      <c r="BL1506" s="72">
        <v>9.6319999999999997</v>
      </c>
      <c r="BM1506" s="12">
        <v>1166.3900000000001</v>
      </c>
      <c r="BN1506" s="72">
        <v>56.7</v>
      </c>
      <c r="BO1506" s="72">
        <v>5.1059999999999999</v>
      </c>
      <c r="BP1506" s="12">
        <v>1829.7929999999999</v>
      </c>
      <c r="BQ1506" s="72">
        <v>88.947999999999993</v>
      </c>
      <c r="BR1506" s="72">
        <v>3.0539999999999998</v>
      </c>
      <c r="BS1506" s="12">
        <v>1982.528</v>
      </c>
      <c r="BT1506" s="72">
        <v>96.373000000000005</v>
      </c>
      <c r="BU1506" s="72">
        <v>2.8730000000000002</v>
      </c>
      <c r="BV1506" s="12">
        <v>2057.1379999999999</v>
      </c>
      <c r="BW1506" s="72">
        <v>100</v>
      </c>
      <c r="BX1506" s="72">
        <v>2.956</v>
      </c>
      <c r="BY1506" s="13"/>
      <c r="BZ1506" s="13"/>
    </row>
    <row r="1507" spans="1:78" ht="12.75" customHeight="1">
      <c r="A1507" s="122" t="s">
        <v>44</v>
      </c>
      <c r="B1507" s="71" t="s">
        <v>47</v>
      </c>
      <c r="C1507" s="71" t="s">
        <v>24</v>
      </c>
      <c r="D1507" s="34">
        <v>45352</v>
      </c>
      <c r="E1507" s="12">
        <v>0</v>
      </c>
      <c r="F1507" s="72">
        <v>0</v>
      </c>
      <c r="G1507" s="72">
        <v>0</v>
      </c>
      <c r="H1507" s="12">
        <v>0</v>
      </c>
      <c r="I1507" s="72">
        <v>0</v>
      </c>
      <c r="J1507" s="72">
        <v>0</v>
      </c>
      <c r="K1507" s="12">
        <v>0</v>
      </c>
      <c r="L1507" s="72">
        <v>0</v>
      </c>
      <c r="M1507" s="72">
        <v>0</v>
      </c>
      <c r="N1507" s="12">
        <v>0</v>
      </c>
      <c r="O1507" s="72">
        <v>0</v>
      </c>
      <c r="P1507" s="72">
        <v>0</v>
      </c>
      <c r="Q1507" s="12">
        <v>0</v>
      </c>
      <c r="R1507" s="72">
        <v>0</v>
      </c>
      <c r="S1507" s="72">
        <v>0</v>
      </c>
      <c r="T1507" s="12">
        <v>0</v>
      </c>
      <c r="U1507" s="72">
        <v>0</v>
      </c>
      <c r="V1507" s="72">
        <v>0</v>
      </c>
      <c r="W1507" s="12">
        <v>0</v>
      </c>
      <c r="X1507" s="72">
        <v>0</v>
      </c>
      <c r="Y1507" s="72">
        <v>0</v>
      </c>
      <c r="Z1507" s="12">
        <v>0</v>
      </c>
      <c r="AA1507" s="72">
        <v>0</v>
      </c>
      <c r="AB1507" s="72">
        <v>0</v>
      </c>
      <c r="AC1507" s="12">
        <v>0</v>
      </c>
      <c r="AD1507" s="72">
        <v>0</v>
      </c>
      <c r="AE1507" s="72">
        <v>0</v>
      </c>
      <c r="AF1507" s="12">
        <v>15.871</v>
      </c>
      <c r="AG1507" s="72">
        <v>0.72</v>
      </c>
      <c r="AH1507" s="72">
        <v>73.704999999999998</v>
      </c>
      <c r="AI1507" s="12">
        <v>76.78</v>
      </c>
      <c r="AJ1507" s="72">
        <v>3.4830000000000001</v>
      </c>
      <c r="AK1507" s="72">
        <v>31.622</v>
      </c>
      <c r="AL1507" s="12">
        <v>92.650999999999996</v>
      </c>
      <c r="AM1507" s="72">
        <v>4.202</v>
      </c>
      <c r="AN1507" s="72">
        <v>25.741</v>
      </c>
      <c r="AO1507" s="12">
        <v>92.650999999999996</v>
      </c>
      <c r="AP1507" s="72">
        <v>4.202</v>
      </c>
      <c r="AQ1507" s="72">
        <v>25.741</v>
      </c>
      <c r="AR1507" s="12">
        <v>10.755000000000001</v>
      </c>
      <c r="AS1507" s="72">
        <v>0.48799999999999999</v>
      </c>
      <c r="AT1507" s="72">
        <v>61.112000000000002</v>
      </c>
      <c r="AU1507" s="12">
        <v>4.843</v>
      </c>
      <c r="AV1507" s="72">
        <v>0.22</v>
      </c>
      <c r="AW1507" s="72">
        <v>71.186000000000007</v>
      </c>
      <c r="AX1507" s="12">
        <v>155.18799999999999</v>
      </c>
      <c r="AY1507" s="72">
        <v>7.0389999999999997</v>
      </c>
      <c r="AZ1507" s="72">
        <v>20.109000000000002</v>
      </c>
      <c r="BA1507" s="12">
        <v>160.03100000000001</v>
      </c>
      <c r="BB1507" s="72">
        <v>7.2590000000000003</v>
      </c>
      <c r="BC1507" s="72">
        <v>20.346</v>
      </c>
      <c r="BD1507" s="12">
        <v>39.959000000000003</v>
      </c>
      <c r="BE1507" s="72">
        <v>1.8120000000000001</v>
      </c>
      <c r="BF1507" s="72">
        <v>55.347000000000001</v>
      </c>
      <c r="BG1507" s="12">
        <v>199.99</v>
      </c>
      <c r="BH1507" s="72">
        <v>9.0709999999999997</v>
      </c>
      <c r="BI1507" s="72">
        <v>17.309000000000001</v>
      </c>
      <c r="BJ1507" s="12">
        <v>830.57100000000003</v>
      </c>
      <c r="BK1507" s="72">
        <v>37.673000000000002</v>
      </c>
      <c r="BL1507" s="72">
        <v>5.2030000000000003</v>
      </c>
      <c r="BM1507" s="12">
        <v>1070.722</v>
      </c>
      <c r="BN1507" s="72">
        <v>48.566000000000003</v>
      </c>
      <c r="BO1507" s="72">
        <v>5.3819999999999997</v>
      </c>
      <c r="BP1507" s="12">
        <v>1901.2929999999999</v>
      </c>
      <c r="BQ1507" s="72">
        <v>86.239000000000004</v>
      </c>
      <c r="BR1507" s="72">
        <v>2.823</v>
      </c>
      <c r="BS1507" s="12">
        <v>2112.038</v>
      </c>
      <c r="BT1507" s="72">
        <v>95.798000000000002</v>
      </c>
      <c r="BU1507" s="72">
        <v>2.7589999999999999</v>
      </c>
      <c r="BV1507" s="12">
        <v>2204.6889999999999</v>
      </c>
      <c r="BW1507" s="72">
        <v>100</v>
      </c>
      <c r="BX1507" s="72">
        <v>2.9319999999999999</v>
      </c>
      <c r="BY1507" s="13"/>
      <c r="BZ1507" s="13"/>
    </row>
    <row r="1508" spans="1:78" ht="12.75" customHeight="1">
      <c r="A1508" s="122" t="s">
        <v>44</v>
      </c>
      <c r="B1508" s="71" t="s">
        <v>47</v>
      </c>
      <c r="C1508" s="71" t="s">
        <v>24</v>
      </c>
      <c r="D1508" s="34">
        <v>45444</v>
      </c>
      <c r="E1508" s="12">
        <v>0</v>
      </c>
      <c r="F1508" s="72">
        <v>0</v>
      </c>
      <c r="G1508" s="72">
        <v>0</v>
      </c>
      <c r="H1508" s="12">
        <v>0</v>
      </c>
      <c r="I1508" s="72">
        <v>0</v>
      </c>
      <c r="J1508" s="72">
        <v>0</v>
      </c>
      <c r="K1508" s="12">
        <v>0</v>
      </c>
      <c r="L1508" s="72">
        <v>0</v>
      </c>
      <c r="M1508" s="72">
        <v>0</v>
      </c>
      <c r="N1508" s="12">
        <v>0</v>
      </c>
      <c r="O1508" s="72">
        <v>0</v>
      </c>
      <c r="P1508" s="72">
        <v>0</v>
      </c>
      <c r="Q1508" s="12">
        <v>0</v>
      </c>
      <c r="R1508" s="72">
        <v>0</v>
      </c>
      <c r="S1508" s="72">
        <v>0</v>
      </c>
      <c r="T1508" s="12">
        <v>0</v>
      </c>
      <c r="U1508" s="72">
        <v>0</v>
      </c>
      <c r="V1508" s="72">
        <v>0</v>
      </c>
      <c r="W1508" s="12">
        <v>0</v>
      </c>
      <c r="X1508" s="72">
        <v>0</v>
      </c>
      <c r="Y1508" s="72">
        <v>0</v>
      </c>
      <c r="Z1508" s="12">
        <v>0</v>
      </c>
      <c r="AA1508" s="72">
        <v>0</v>
      </c>
      <c r="AB1508" s="72">
        <v>0</v>
      </c>
      <c r="AC1508" s="12">
        <v>0</v>
      </c>
      <c r="AD1508" s="72">
        <v>0</v>
      </c>
      <c r="AE1508" s="72">
        <v>0</v>
      </c>
      <c r="AF1508" s="12">
        <v>0</v>
      </c>
      <c r="AG1508" s="72">
        <v>0</v>
      </c>
      <c r="AH1508" s="72">
        <v>0</v>
      </c>
      <c r="AI1508" s="12">
        <v>84.131</v>
      </c>
      <c r="AJ1508" s="72">
        <v>3.8079999999999998</v>
      </c>
      <c r="AK1508" s="72">
        <v>30.648</v>
      </c>
      <c r="AL1508" s="12">
        <v>84.131</v>
      </c>
      <c r="AM1508" s="72">
        <v>3.8079999999999998</v>
      </c>
      <c r="AN1508" s="72">
        <v>30.648</v>
      </c>
      <c r="AO1508" s="12">
        <v>84.131</v>
      </c>
      <c r="AP1508" s="72">
        <v>3.8079999999999998</v>
      </c>
      <c r="AQ1508" s="72">
        <v>30.648</v>
      </c>
      <c r="AR1508" s="12">
        <v>0</v>
      </c>
      <c r="AS1508" s="72">
        <v>0</v>
      </c>
      <c r="AT1508" s="72">
        <v>0</v>
      </c>
      <c r="AU1508" s="12">
        <v>11.901</v>
      </c>
      <c r="AV1508" s="72">
        <v>0.53900000000000003</v>
      </c>
      <c r="AW1508" s="72">
        <v>54.204000000000001</v>
      </c>
      <c r="AX1508" s="12">
        <v>194.48</v>
      </c>
      <c r="AY1508" s="72">
        <v>8.8019999999999996</v>
      </c>
      <c r="AZ1508" s="72">
        <v>13.988</v>
      </c>
      <c r="BA1508" s="12">
        <v>206.38200000000001</v>
      </c>
      <c r="BB1508" s="72">
        <v>9.3409999999999993</v>
      </c>
      <c r="BC1508" s="72">
        <v>12.987</v>
      </c>
      <c r="BD1508" s="12">
        <v>46.44</v>
      </c>
      <c r="BE1508" s="72">
        <v>2.1019999999999999</v>
      </c>
      <c r="BF1508" s="72">
        <v>35.402000000000001</v>
      </c>
      <c r="BG1508" s="12">
        <v>252.821</v>
      </c>
      <c r="BH1508" s="72">
        <v>11.442</v>
      </c>
      <c r="BI1508" s="72">
        <v>13.06</v>
      </c>
      <c r="BJ1508" s="12">
        <v>683.63499999999999</v>
      </c>
      <c r="BK1508" s="72">
        <v>30.94</v>
      </c>
      <c r="BL1508" s="72">
        <v>8.5879999999999992</v>
      </c>
      <c r="BM1508" s="12">
        <v>1188.941</v>
      </c>
      <c r="BN1508" s="72">
        <v>53.81</v>
      </c>
      <c r="BO1508" s="72">
        <v>4.327</v>
      </c>
      <c r="BP1508" s="12">
        <v>1872.576</v>
      </c>
      <c r="BQ1508" s="72">
        <v>84.75</v>
      </c>
      <c r="BR1508" s="72">
        <v>2.734</v>
      </c>
      <c r="BS1508" s="12">
        <v>2125.3980000000001</v>
      </c>
      <c r="BT1508" s="72">
        <v>96.191999999999993</v>
      </c>
      <c r="BU1508" s="72">
        <v>2.2170000000000001</v>
      </c>
      <c r="BV1508" s="12">
        <v>2209.5279999999998</v>
      </c>
      <c r="BW1508" s="72">
        <v>100</v>
      </c>
      <c r="BX1508" s="72">
        <v>2.3239999999999998</v>
      </c>
      <c r="BY1508" s="13"/>
      <c r="BZ1508" s="13"/>
    </row>
    <row r="1509" spans="1:78" ht="12.75" customHeight="1">
      <c r="A1509" s="122" t="s">
        <v>44</v>
      </c>
      <c r="B1509" s="71" t="s">
        <v>47</v>
      </c>
      <c r="C1509" s="71" t="s">
        <v>24</v>
      </c>
      <c r="D1509" s="34">
        <v>45536</v>
      </c>
      <c r="E1509" s="12">
        <v>0</v>
      </c>
      <c r="F1509" s="72">
        <v>0</v>
      </c>
      <c r="G1509" s="72">
        <v>0</v>
      </c>
      <c r="H1509" s="12">
        <v>0</v>
      </c>
      <c r="I1509" s="72">
        <v>0</v>
      </c>
      <c r="J1509" s="72">
        <v>0</v>
      </c>
      <c r="K1509" s="12">
        <v>0</v>
      </c>
      <c r="L1509" s="72">
        <v>0</v>
      </c>
      <c r="M1509" s="72">
        <v>0</v>
      </c>
      <c r="N1509" s="12">
        <v>0</v>
      </c>
      <c r="O1509" s="72">
        <v>0</v>
      </c>
      <c r="P1509" s="72">
        <v>0</v>
      </c>
      <c r="Q1509" s="12">
        <v>0</v>
      </c>
      <c r="R1509" s="72">
        <v>0</v>
      </c>
      <c r="S1509" s="72">
        <v>0</v>
      </c>
      <c r="T1509" s="12">
        <v>0</v>
      </c>
      <c r="U1509" s="72">
        <v>0</v>
      </c>
      <c r="V1509" s="72">
        <v>0</v>
      </c>
      <c r="W1509" s="12">
        <v>0</v>
      </c>
      <c r="X1509" s="72">
        <v>0</v>
      </c>
      <c r="Y1509" s="72">
        <v>0</v>
      </c>
      <c r="Z1509" s="12">
        <v>0</v>
      </c>
      <c r="AA1509" s="72">
        <v>0</v>
      </c>
      <c r="AB1509" s="72">
        <v>0</v>
      </c>
      <c r="AC1509" s="12">
        <v>0</v>
      </c>
      <c r="AD1509" s="72">
        <v>0</v>
      </c>
      <c r="AE1509" s="72">
        <v>0</v>
      </c>
      <c r="AF1509" s="12">
        <v>3.6019999999999999</v>
      </c>
      <c r="AG1509" s="72">
        <v>0.161</v>
      </c>
      <c r="AH1509" s="72">
        <v>107.866</v>
      </c>
      <c r="AI1509" s="12">
        <v>62.07</v>
      </c>
      <c r="AJ1509" s="72">
        <v>2.7709999999999999</v>
      </c>
      <c r="AK1509" s="72">
        <v>33.320999999999998</v>
      </c>
      <c r="AL1509" s="12">
        <v>65.671999999999997</v>
      </c>
      <c r="AM1509" s="72">
        <v>2.9319999999999999</v>
      </c>
      <c r="AN1509" s="72">
        <v>30.78</v>
      </c>
      <c r="AO1509" s="12">
        <v>65.671999999999997</v>
      </c>
      <c r="AP1509" s="72">
        <v>2.9319999999999999</v>
      </c>
      <c r="AQ1509" s="72">
        <v>30.78</v>
      </c>
      <c r="AR1509" s="12">
        <v>17.332000000000001</v>
      </c>
      <c r="AS1509" s="72">
        <v>0.77400000000000002</v>
      </c>
      <c r="AT1509" s="72">
        <v>80.424000000000007</v>
      </c>
      <c r="AU1509" s="12">
        <v>9.26</v>
      </c>
      <c r="AV1509" s="72">
        <v>0.41299999999999998</v>
      </c>
      <c r="AW1509" s="72">
        <v>84.456000000000003</v>
      </c>
      <c r="AX1509" s="12">
        <v>136.38</v>
      </c>
      <c r="AY1509" s="72">
        <v>6.0890000000000004</v>
      </c>
      <c r="AZ1509" s="72">
        <v>19.785</v>
      </c>
      <c r="BA1509" s="12">
        <v>145.63900000000001</v>
      </c>
      <c r="BB1509" s="72">
        <v>6.5019999999999998</v>
      </c>
      <c r="BC1509" s="72">
        <v>21.231000000000002</v>
      </c>
      <c r="BD1509" s="12">
        <v>43.915999999999997</v>
      </c>
      <c r="BE1509" s="72">
        <v>1.9610000000000001</v>
      </c>
      <c r="BF1509" s="72">
        <v>47.499000000000002</v>
      </c>
      <c r="BG1509" s="12">
        <v>189.55600000000001</v>
      </c>
      <c r="BH1509" s="72">
        <v>8.4629999999999992</v>
      </c>
      <c r="BI1509" s="72">
        <v>19.198</v>
      </c>
      <c r="BJ1509" s="12">
        <v>760.02499999999998</v>
      </c>
      <c r="BK1509" s="72">
        <v>33.933</v>
      </c>
      <c r="BL1509" s="72">
        <v>6.1950000000000003</v>
      </c>
      <c r="BM1509" s="12">
        <v>1207.2</v>
      </c>
      <c r="BN1509" s="72">
        <v>53.898000000000003</v>
      </c>
      <c r="BO1509" s="72">
        <v>3.141</v>
      </c>
      <c r="BP1509" s="12">
        <v>1967.2239999999999</v>
      </c>
      <c r="BQ1509" s="72">
        <v>87.831000000000003</v>
      </c>
      <c r="BR1509" s="72">
        <v>2.7170000000000001</v>
      </c>
      <c r="BS1509" s="12">
        <v>2174.1120000000001</v>
      </c>
      <c r="BT1509" s="72">
        <v>97.067999999999998</v>
      </c>
      <c r="BU1509" s="72">
        <v>2.444</v>
      </c>
      <c r="BV1509" s="12">
        <v>2239.7840000000001</v>
      </c>
      <c r="BW1509" s="72">
        <v>100</v>
      </c>
      <c r="BX1509" s="72">
        <v>2.6139999999999999</v>
      </c>
      <c r="BY1509" s="13"/>
      <c r="BZ1509" s="13"/>
    </row>
    <row r="1510" spans="1:78" ht="12.75" customHeight="1">
      <c r="A1510" s="122" t="s">
        <v>44</v>
      </c>
      <c r="B1510" s="71" t="s">
        <v>47</v>
      </c>
      <c r="C1510" s="71" t="s">
        <v>24</v>
      </c>
      <c r="D1510" s="34">
        <v>45627</v>
      </c>
      <c r="E1510" s="12">
        <v>0</v>
      </c>
      <c r="F1510" s="72">
        <v>0</v>
      </c>
      <c r="G1510" s="72">
        <v>0</v>
      </c>
      <c r="H1510" s="12">
        <v>0</v>
      </c>
      <c r="I1510" s="72">
        <v>0</v>
      </c>
      <c r="J1510" s="72">
        <v>0</v>
      </c>
      <c r="K1510" s="12">
        <v>0</v>
      </c>
      <c r="L1510" s="72">
        <v>0</v>
      </c>
      <c r="M1510" s="72">
        <v>0</v>
      </c>
      <c r="N1510" s="12">
        <v>0</v>
      </c>
      <c r="O1510" s="72">
        <v>0</v>
      </c>
      <c r="P1510" s="72">
        <v>0</v>
      </c>
      <c r="Q1510" s="12">
        <v>0</v>
      </c>
      <c r="R1510" s="72">
        <v>0</v>
      </c>
      <c r="S1510" s="72">
        <v>0</v>
      </c>
      <c r="T1510" s="12">
        <v>0</v>
      </c>
      <c r="U1510" s="72">
        <v>0</v>
      </c>
      <c r="V1510" s="72">
        <v>0</v>
      </c>
      <c r="W1510" s="12">
        <v>0</v>
      </c>
      <c r="X1510" s="72">
        <v>0</v>
      </c>
      <c r="Y1510" s="72">
        <v>0</v>
      </c>
      <c r="Z1510" s="12">
        <v>0</v>
      </c>
      <c r="AA1510" s="72">
        <v>0</v>
      </c>
      <c r="AB1510" s="72">
        <v>0</v>
      </c>
      <c r="AC1510" s="12">
        <v>0</v>
      </c>
      <c r="AD1510" s="72">
        <v>0</v>
      </c>
      <c r="AE1510" s="72">
        <v>0</v>
      </c>
      <c r="AF1510" s="12">
        <v>0</v>
      </c>
      <c r="AG1510" s="72">
        <v>0</v>
      </c>
      <c r="AH1510" s="72">
        <v>0</v>
      </c>
      <c r="AI1510" s="12">
        <v>104.23699999999999</v>
      </c>
      <c r="AJ1510" s="72">
        <v>4.6470000000000002</v>
      </c>
      <c r="AK1510" s="72">
        <v>17.14</v>
      </c>
      <c r="AL1510" s="12">
        <v>104.23699999999999</v>
      </c>
      <c r="AM1510" s="72">
        <v>4.6470000000000002</v>
      </c>
      <c r="AN1510" s="72">
        <v>17.14</v>
      </c>
      <c r="AO1510" s="12">
        <v>104.23699999999999</v>
      </c>
      <c r="AP1510" s="72">
        <v>4.6470000000000002</v>
      </c>
      <c r="AQ1510" s="72">
        <v>17.14</v>
      </c>
      <c r="AR1510" s="12">
        <v>21.065999999999999</v>
      </c>
      <c r="AS1510" s="72">
        <v>0.93899999999999995</v>
      </c>
      <c r="AT1510" s="72">
        <v>60.012999999999998</v>
      </c>
      <c r="AU1510" s="12">
        <v>6.4560000000000004</v>
      </c>
      <c r="AV1510" s="72">
        <v>0.28799999999999998</v>
      </c>
      <c r="AW1510" s="72">
        <v>108.667</v>
      </c>
      <c r="AX1510" s="12">
        <v>139.49100000000001</v>
      </c>
      <c r="AY1510" s="72">
        <v>6.218</v>
      </c>
      <c r="AZ1510" s="72">
        <v>23.297999999999998</v>
      </c>
      <c r="BA1510" s="12">
        <v>145.94800000000001</v>
      </c>
      <c r="BB1510" s="72">
        <v>6.5060000000000002</v>
      </c>
      <c r="BC1510" s="72">
        <v>25.353000000000002</v>
      </c>
      <c r="BD1510" s="12">
        <v>40.718000000000004</v>
      </c>
      <c r="BE1510" s="72">
        <v>1.8149999999999999</v>
      </c>
      <c r="BF1510" s="72">
        <v>41.378999999999998</v>
      </c>
      <c r="BG1510" s="12">
        <v>186.666</v>
      </c>
      <c r="BH1510" s="72">
        <v>8.3209999999999997</v>
      </c>
      <c r="BI1510" s="72">
        <v>18.956</v>
      </c>
      <c r="BJ1510" s="12">
        <v>704.20100000000002</v>
      </c>
      <c r="BK1510" s="72">
        <v>31.393000000000001</v>
      </c>
      <c r="BL1510" s="72">
        <v>8.0090000000000003</v>
      </c>
      <c r="BM1510" s="12">
        <v>1227.0170000000001</v>
      </c>
      <c r="BN1510" s="72">
        <v>54.7</v>
      </c>
      <c r="BO1510" s="72">
        <v>5.4240000000000004</v>
      </c>
      <c r="BP1510" s="12">
        <v>1931.2190000000001</v>
      </c>
      <c r="BQ1510" s="72">
        <v>86.093000000000004</v>
      </c>
      <c r="BR1510" s="72">
        <v>3.2629999999999999</v>
      </c>
      <c r="BS1510" s="12">
        <v>2138.951</v>
      </c>
      <c r="BT1510" s="72">
        <v>95.352999999999994</v>
      </c>
      <c r="BU1510" s="72">
        <v>2.5710000000000002</v>
      </c>
      <c r="BV1510" s="12">
        <v>2243.1880000000001</v>
      </c>
      <c r="BW1510" s="72">
        <v>100</v>
      </c>
      <c r="BX1510" s="72">
        <v>2.8260000000000001</v>
      </c>
      <c r="BY1510" s="13"/>
      <c r="BZ1510" s="13"/>
    </row>
    <row r="1511" spans="1:78" ht="12.75" customHeight="1">
      <c r="A1511" s="122" t="s">
        <v>44</v>
      </c>
      <c r="B1511" s="71" t="s">
        <v>47</v>
      </c>
      <c r="C1511" s="71" t="s">
        <v>24</v>
      </c>
      <c r="D1511" s="34">
        <v>45717</v>
      </c>
      <c r="E1511" s="12">
        <v>0</v>
      </c>
      <c r="F1511" s="72">
        <v>0</v>
      </c>
      <c r="G1511" s="72">
        <v>0</v>
      </c>
      <c r="H1511" s="12">
        <v>0</v>
      </c>
      <c r="I1511" s="72">
        <v>0</v>
      </c>
      <c r="J1511" s="72">
        <v>0</v>
      </c>
      <c r="K1511" s="12">
        <v>0</v>
      </c>
      <c r="L1511" s="72">
        <v>0</v>
      </c>
      <c r="M1511" s="72">
        <v>0</v>
      </c>
      <c r="N1511" s="12">
        <v>0</v>
      </c>
      <c r="O1511" s="72">
        <v>0</v>
      </c>
      <c r="P1511" s="72">
        <v>0</v>
      </c>
      <c r="Q1511" s="12">
        <v>0</v>
      </c>
      <c r="R1511" s="72">
        <v>0</v>
      </c>
      <c r="S1511" s="72">
        <v>0</v>
      </c>
      <c r="T1511" s="12">
        <v>0</v>
      </c>
      <c r="U1511" s="72">
        <v>0</v>
      </c>
      <c r="V1511" s="72">
        <v>0</v>
      </c>
      <c r="W1511" s="12">
        <v>0</v>
      </c>
      <c r="X1511" s="72">
        <v>0</v>
      </c>
      <c r="Y1511" s="72">
        <v>0</v>
      </c>
      <c r="Z1511" s="12">
        <v>0</v>
      </c>
      <c r="AA1511" s="72">
        <v>0</v>
      </c>
      <c r="AB1511" s="72">
        <v>0</v>
      </c>
      <c r="AC1511" s="12">
        <v>0</v>
      </c>
      <c r="AD1511" s="72">
        <v>0</v>
      </c>
      <c r="AE1511" s="72">
        <v>0</v>
      </c>
      <c r="AF1511" s="12">
        <v>0</v>
      </c>
      <c r="AG1511" s="72">
        <v>0</v>
      </c>
      <c r="AH1511" s="72">
        <v>0</v>
      </c>
      <c r="AI1511" s="12">
        <v>133.048</v>
      </c>
      <c r="AJ1511" s="72">
        <v>5.5970000000000004</v>
      </c>
      <c r="AK1511" s="72">
        <v>33.369999999999997</v>
      </c>
      <c r="AL1511" s="12">
        <v>133.048</v>
      </c>
      <c r="AM1511" s="72">
        <v>5.5970000000000004</v>
      </c>
      <c r="AN1511" s="72">
        <v>33.369999999999997</v>
      </c>
      <c r="AO1511" s="12">
        <v>133.048</v>
      </c>
      <c r="AP1511" s="72">
        <v>5.5970000000000004</v>
      </c>
      <c r="AQ1511" s="72">
        <v>33.369999999999997</v>
      </c>
      <c r="AR1511" s="12">
        <v>4.9989999999999997</v>
      </c>
      <c r="AS1511" s="72">
        <v>0.21</v>
      </c>
      <c r="AT1511" s="72">
        <v>86.314999999999998</v>
      </c>
      <c r="AU1511" s="12">
        <v>24.334</v>
      </c>
      <c r="AV1511" s="72">
        <v>1.024</v>
      </c>
      <c r="AW1511" s="72">
        <v>66.917000000000002</v>
      </c>
      <c r="AX1511" s="12">
        <v>148.798</v>
      </c>
      <c r="AY1511" s="72">
        <v>6.26</v>
      </c>
      <c r="AZ1511" s="72">
        <v>17.138999999999999</v>
      </c>
      <c r="BA1511" s="12">
        <v>173.13300000000001</v>
      </c>
      <c r="BB1511" s="72">
        <v>7.2830000000000004</v>
      </c>
      <c r="BC1511" s="72">
        <v>15.37</v>
      </c>
      <c r="BD1511" s="12">
        <v>11.576000000000001</v>
      </c>
      <c r="BE1511" s="72">
        <v>0.48699999999999999</v>
      </c>
      <c r="BF1511" s="72">
        <v>42.137999999999998</v>
      </c>
      <c r="BG1511" s="12">
        <v>184.709</v>
      </c>
      <c r="BH1511" s="72">
        <v>7.77</v>
      </c>
      <c r="BI1511" s="72">
        <v>14.141</v>
      </c>
      <c r="BJ1511" s="12">
        <v>804.226</v>
      </c>
      <c r="BK1511" s="72">
        <v>33.832000000000001</v>
      </c>
      <c r="BL1511" s="72">
        <v>6.0960000000000001</v>
      </c>
      <c r="BM1511" s="12">
        <v>1250.1020000000001</v>
      </c>
      <c r="BN1511" s="72">
        <v>52.59</v>
      </c>
      <c r="BO1511" s="72">
        <v>4.7949999999999999</v>
      </c>
      <c r="BP1511" s="12">
        <v>2054.328</v>
      </c>
      <c r="BQ1511" s="72">
        <v>86.421999999999997</v>
      </c>
      <c r="BR1511" s="72">
        <v>1.7629999999999999</v>
      </c>
      <c r="BS1511" s="12">
        <v>2244.0360000000001</v>
      </c>
      <c r="BT1511" s="72">
        <v>94.403000000000006</v>
      </c>
      <c r="BU1511" s="72">
        <v>1.464</v>
      </c>
      <c r="BV1511" s="12">
        <v>2377.085</v>
      </c>
      <c r="BW1511" s="72">
        <v>100</v>
      </c>
      <c r="BX1511" s="72">
        <v>2.633</v>
      </c>
      <c r="BY1511" s="13"/>
      <c r="BZ1511" s="13"/>
    </row>
    <row r="1512" spans="1:78" ht="12.75" customHeight="1">
      <c r="A1512" s="122" t="s">
        <v>44</v>
      </c>
      <c r="B1512" s="71" t="s">
        <v>47</v>
      </c>
      <c r="C1512" s="71" t="s">
        <v>24</v>
      </c>
      <c r="D1512" s="34">
        <v>45809</v>
      </c>
      <c r="E1512" s="12">
        <v>0</v>
      </c>
      <c r="F1512" s="72">
        <v>0</v>
      </c>
      <c r="G1512" s="72">
        <v>0</v>
      </c>
      <c r="H1512" s="12">
        <v>0</v>
      </c>
      <c r="I1512" s="72">
        <v>0</v>
      </c>
      <c r="J1512" s="72">
        <v>0</v>
      </c>
      <c r="K1512" s="12">
        <v>0</v>
      </c>
      <c r="L1512" s="72">
        <v>0</v>
      </c>
      <c r="M1512" s="72">
        <v>0</v>
      </c>
      <c r="N1512" s="12">
        <v>0</v>
      </c>
      <c r="O1512" s="72">
        <v>0</v>
      </c>
      <c r="P1512" s="72">
        <v>0</v>
      </c>
      <c r="Q1512" s="12">
        <v>0</v>
      </c>
      <c r="R1512" s="72">
        <v>0</v>
      </c>
      <c r="S1512" s="72">
        <v>0</v>
      </c>
      <c r="T1512" s="12">
        <v>0</v>
      </c>
      <c r="U1512" s="72">
        <v>0</v>
      </c>
      <c r="V1512" s="72">
        <v>0</v>
      </c>
      <c r="W1512" s="12">
        <v>0</v>
      </c>
      <c r="X1512" s="72">
        <v>0</v>
      </c>
      <c r="Y1512" s="72">
        <v>0</v>
      </c>
      <c r="Z1512" s="12">
        <v>0</v>
      </c>
      <c r="AA1512" s="72">
        <v>0</v>
      </c>
      <c r="AB1512" s="72">
        <v>0</v>
      </c>
      <c r="AC1512" s="12">
        <v>0</v>
      </c>
      <c r="AD1512" s="72">
        <v>0</v>
      </c>
      <c r="AE1512" s="72">
        <v>0</v>
      </c>
      <c r="AF1512" s="12">
        <v>9.4580000000000002</v>
      </c>
      <c r="AG1512" s="72">
        <v>0.40400000000000003</v>
      </c>
      <c r="AH1512" s="72">
        <v>112.126</v>
      </c>
      <c r="AI1512" s="12">
        <v>89.466999999999999</v>
      </c>
      <c r="AJ1512" s="72">
        <v>3.8210000000000002</v>
      </c>
      <c r="AK1512" s="72">
        <v>33.274000000000001</v>
      </c>
      <c r="AL1512" s="12">
        <v>98.924999999999997</v>
      </c>
      <c r="AM1512" s="72">
        <v>4.2249999999999996</v>
      </c>
      <c r="AN1512" s="72">
        <v>29.913</v>
      </c>
      <c r="AO1512" s="12">
        <v>98.924999999999997</v>
      </c>
      <c r="AP1512" s="72">
        <v>4.2249999999999996</v>
      </c>
      <c r="AQ1512" s="72">
        <v>29.913</v>
      </c>
      <c r="AR1512" s="12">
        <v>1.538</v>
      </c>
      <c r="AS1512" s="72">
        <v>6.6000000000000003E-2</v>
      </c>
      <c r="AT1512" s="72">
        <v>72.704999999999998</v>
      </c>
      <c r="AU1512" s="12">
        <v>41.082999999999998</v>
      </c>
      <c r="AV1512" s="72">
        <v>1.7549999999999999</v>
      </c>
      <c r="AW1512" s="72">
        <v>44.994999999999997</v>
      </c>
      <c r="AX1512" s="12">
        <v>133.94999999999999</v>
      </c>
      <c r="AY1512" s="72">
        <v>5.7210000000000001</v>
      </c>
      <c r="AZ1512" s="72">
        <v>21.724</v>
      </c>
      <c r="BA1512" s="12">
        <v>175.03200000000001</v>
      </c>
      <c r="BB1512" s="72">
        <v>7.4749999999999996</v>
      </c>
      <c r="BC1512" s="72">
        <v>15.491</v>
      </c>
      <c r="BD1512" s="12">
        <v>19.95</v>
      </c>
      <c r="BE1512" s="72">
        <v>0.85199999999999998</v>
      </c>
      <c r="BF1512" s="72">
        <v>47.561999999999998</v>
      </c>
      <c r="BG1512" s="12">
        <v>194.982</v>
      </c>
      <c r="BH1512" s="72">
        <v>8.327</v>
      </c>
      <c r="BI1512" s="72">
        <v>13.664</v>
      </c>
      <c r="BJ1512" s="12">
        <v>685.803</v>
      </c>
      <c r="BK1512" s="72">
        <v>29.29</v>
      </c>
      <c r="BL1512" s="72">
        <v>7.5060000000000002</v>
      </c>
      <c r="BM1512" s="12">
        <v>1360.2070000000001</v>
      </c>
      <c r="BN1512" s="72">
        <v>58.091999999999999</v>
      </c>
      <c r="BO1512" s="72">
        <v>3.762</v>
      </c>
      <c r="BP1512" s="12">
        <v>2046.01</v>
      </c>
      <c r="BQ1512" s="72">
        <v>87.382000000000005</v>
      </c>
      <c r="BR1512" s="72">
        <v>2.4670000000000001</v>
      </c>
      <c r="BS1512" s="12">
        <v>2242.5309999999999</v>
      </c>
      <c r="BT1512" s="72">
        <v>95.775000000000006</v>
      </c>
      <c r="BU1512" s="72">
        <v>2.27</v>
      </c>
      <c r="BV1512" s="12">
        <v>2341.4560000000001</v>
      </c>
      <c r="BW1512" s="72">
        <v>100</v>
      </c>
      <c r="BX1512" s="72">
        <v>2.411</v>
      </c>
      <c r="BY1512" s="13"/>
      <c r="BZ1512" s="13"/>
    </row>
    <row r="1513" spans="1:78" ht="12.75" customHeight="1">
      <c r="A1513" s="122" t="s">
        <v>44</v>
      </c>
      <c r="B1513" s="71" t="s">
        <v>47</v>
      </c>
      <c r="C1513" s="71" t="s">
        <v>24</v>
      </c>
      <c r="D1513" s="34">
        <v>45901</v>
      </c>
      <c r="E1513" s="12">
        <v>0</v>
      </c>
      <c r="F1513" s="72">
        <v>0</v>
      </c>
      <c r="G1513" s="72">
        <v>0</v>
      </c>
      <c r="H1513" s="12">
        <v>0</v>
      </c>
      <c r="I1513" s="72">
        <v>0</v>
      </c>
      <c r="J1513" s="72">
        <v>0</v>
      </c>
      <c r="K1513" s="12">
        <v>0</v>
      </c>
      <c r="L1513" s="72">
        <v>0</v>
      </c>
      <c r="M1513" s="72">
        <v>0</v>
      </c>
      <c r="N1513" s="12">
        <v>0</v>
      </c>
      <c r="O1513" s="72">
        <v>0</v>
      </c>
      <c r="P1513" s="72">
        <v>0</v>
      </c>
      <c r="Q1513" s="12">
        <v>0</v>
      </c>
      <c r="R1513" s="72">
        <v>0</v>
      </c>
      <c r="S1513" s="72">
        <v>0</v>
      </c>
      <c r="T1513" s="12">
        <v>0</v>
      </c>
      <c r="U1513" s="72">
        <v>0</v>
      </c>
      <c r="V1513" s="72">
        <v>0</v>
      </c>
      <c r="W1513" s="12">
        <v>0</v>
      </c>
      <c r="X1513" s="72">
        <v>0</v>
      </c>
      <c r="Y1513" s="72">
        <v>0</v>
      </c>
      <c r="Z1513" s="12">
        <v>0</v>
      </c>
      <c r="AA1513" s="72">
        <v>0</v>
      </c>
      <c r="AB1513" s="72">
        <v>0</v>
      </c>
      <c r="AC1513" s="12">
        <v>0</v>
      </c>
      <c r="AD1513" s="72">
        <v>0</v>
      </c>
      <c r="AE1513" s="72">
        <v>0</v>
      </c>
      <c r="AF1513" s="12">
        <v>0</v>
      </c>
      <c r="AG1513" s="72">
        <v>0</v>
      </c>
      <c r="AH1513" s="72">
        <v>0</v>
      </c>
      <c r="AI1513" s="12">
        <v>111.681</v>
      </c>
      <c r="AJ1513" s="72">
        <v>4.8230000000000004</v>
      </c>
      <c r="AK1513" s="72">
        <v>27.67</v>
      </c>
      <c r="AL1513" s="12">
        <v>111.681</v>
      </c>
      <c r="AM1513" s="72">
        <v>4.8230000000000004</v>
      </c>
      <c r="AN1513" s="72">
        <v>27.67</v>
      </c>
      <c r="AO1513" s="12">
        <v>111.681</v>
      </c>
      <c r="AP1513" s="72">
        <v>4.8230000000000004</v>
      </c>
      <c r="AQ1513" s="72">
        <v>27.67</v>
      </c>
      <c r="AR1513" s="12">
        <v>3.883</v>
      </c>
      <c r="AS1513" s="72">
        <v>0.16800000000000001</v>
      </c>
      <c r="AT1513" s="72">
        <v>66.355999999999995</v>
      </c>
      <c r="AU1513" s="12">
        <v>15.297000000000001</v>
      </c>
      <c r="AV1513" s="72">
        <v>0.66100000000000003</v>
      </c>
      <c r="AW1513" s="72">
        <v>50.73</v>
      </c>
      <c r="AX1513" s="12">
        <v>94.718000000000004</v>
      </c>
      <c r="AY1513" s="72">
        <v>4.0910000000000002</v>
      </c>
      <c r="AZ1513" s="72">
        <v>25.437000000000001</v>
      </c>
      <c r="BA1513" s="12">
        <v>110.015</v>
      </c>
      <c r="BB1513" s="72">
        <v>4.7510000000000003</v>
      </c>
      <c r="BC1513" s="72">
        <v>24.459</v>
      </c>
      <c r="BD1513" s="12">
        <v>30.815000000000001</v>
      </c>
      <c r="BE1513" s="72">
        <v>1.331</v>
      </c>
      <c r="BF1513" s="72">
        <v>38.375999999999998</v>
      </c>
      <c r="BG1513" s="12">
        <v>140.83000000000001</v>
      </c>
      <c r="BH1513" s="72">
        <v>6.0819999999999999</v>
      </c>
      <c r="BI1513" s="72">
        <v>21.591000000000001</v>
      </c>
      <c r="BJ1513" s="12">
        <v>700.80499999999995</v>
      </c>
      <c r="BK1513" s="72">
        <v>30.265000000000001</v>
      </c>
      <c r="BL1513" s="72">
        <v>8.1850000000000005</v>
      </c>
      <c r="BM1513" s="12">
        <v>1358.3389999999999</v>
      </c>
      <c r="BN1513" s="72">
        <v>58.661999999999999</v>
      </c>
      <c r="BO1513" s="72">
        <v>4.51</v>
      </c>
      <c r="BP1513" s="12">
        <v>2059.143</v>
      </c>
      <c r="BQ1513" s="72">
        <v>88.927000000000007</v>
      </c>
      <c r="BR1513" s="72">
        <v>2.3410000000000002</v>
      </c>
      <c r="BS1513" s="12">
        <v>2203.8560000000002</v>
      </c>
      <c r="BT1513" s="72">
        <v>95.177000000000007</v>
      </c>
      <c r="BU1513" s="72">
        <v>1.825</v>
      </c>
      <c r="BV1513" s="12">
        <v>2315.5360000000001</v>
      </c>
      <c r="BW1513" s="72">
        <v>100</v>
      </c>
      <c r="BX1513" s="72">
        <v>1.9350000000000001</v>
      </c>
      <c r="BY1513" s="13"/>
      <c r="BZ1513" s="13"/>
    </row>
    <row r="1514" spans="1:78" ht="12.75" customHeight="1">
      <c r="A1514" s="122" t="s">
        <v>44</v>
      </c>
      <c r="B1514" s="71" t="s">
        <v>47</v>
      </c>
      <c r="C1514" s="71" t="s">
        <v>24</v>
      </c>
      <c r="D1514" s="34">
        <v>45992</v>
      </c>
      <c r="E1514" s="12">
        <v>0</v>
      </c>
      <c r="F1514" s="72">
        <v>0</v>
      </c>
      <c r="G1514" s="72">
        <v>0</v>
      </c>
      <c r="H1514" s="12">
        <v>0</v>
      </c>
      <c r="I1514" s="72">
        <v>0</v>
      </c>
      <c r="J1514" s="72">
        <v>0</v>
      </c>
      <c r="K1514" s="12">
        <v>0</v>
      </c>
      <c r="L1514" s="72">
        <v>0</v>
      </c>
      <c r="M1514" s="72">
        <v>0</v>
      </c>
      <c r="N1514" s="12">
        <v>0</v>
      </c>
      <c r="O1514" s="72">
        <v>0</v>
      </c>
      <c r="P1514" s="72">
        <v>0</v>
      </c>
      <c r="Q1514" s="12">
        <v>0</v>
      </c>
      <c r="R1514" s="72">
        <v>0</v>
      </c>
      <c r="S1514" s="72">
        <v>0</v>
      </c>
      <c r="T1514" s="12">
        <v>0</v>
      </c>
      <c r="U1514" s="72">
        <v>0</v>
      </c>
      <c r="V1514" s="72">
        <v>0</v>
      </c>
      <c r="W1514" s="12">
        <v>0</v>
      </c>
      <c r="X1514" s="72">
        <v>0</v>
      </c>
      <c r="Y1514" s="72">
        <v>0</v>
      </c>
      <c r="Z1514" s="12">
        <v>0</v>
      </c>
      <c r="AA1514" s="72">
        <v>0</v>
      </c>
      <c r="AB1514" s="72">
        <v>0</v>
      </c>
      <c r="AC1514" s="12">
        <v>0</v>
      </c>
      <c r="AD1514" s="72">
        <v>0</v>
      </c>
      <c r="AE1514" s="72">
        <v>0</v>
      </c>
      <c r="AF1514" s="12">
        <v>0.33500000000000002</v>
      </c>
      <c r="AG1514" s="72">
        <v>1.4999999999999999E-2</v>
      </c>
      <c r="AH1514" s="72">
        <v>116.58199999999999</v>
      </c>
      <c r="AI1514" s="12">
        <v>74.984999999999999</v>
      </c>
      <c r="AJ1514" s="72">
        <v>3.2719999999999998</v>
      </c>
      <c r="AK1514" s="72">
        <v>32.249000000000002</v>
      </c>
      <c r="AL1514" s="12">
        <v>75.319999999999993</v>
      </c>
      <c r="AM1514" s="72">
        <v>3.2869999999999999</v>
      </c>
      <c r="AN1514" s="72">
        <v>32.06</v>
      </c>
      <c r="AO1514" s="12">
        <v>75.319999999999993</v>
      </c>
      <c r="AP1514" s="72">
        <v>3.2869999999999999</v>
      </c>
      <c r="AQ1514" s="72">
        <v>32.06</v>
      </c>
      <c r="AR1514" s="12">
        <v>9.4510000000000005</v>
      </c>
      <c r="AS1514" s="72">
        <v>0.41199999999999998</v>
      </c>
      <c r="AT1514" s="72">
        <v>74.646000000000001</v>
      </c>
      <c r="AU1514" s="12">
        <v>2.899</v>
      </c>
      <c r="AV1514" s="72">
        <v>0.127</v>
      </c>
      <c r="AW1514" s="72">
        <v>103.63500000000001</v>
      </c>
      <c r="AX1514" s="12">
        <v>131.24100000000001</v>
      </c>
      <c r="AY1514" s="72">
        <v>5.7279999999999998</v>
      </c>
      <c r="AZ1514" s="72">
        <v>20.184000000000001</v>
      </c>
      <c r="BA1514" s="12">
        <v>134.13999999999999</v>
      </c>
      <c r="BB1514" s="72">
        <v>5.8540000000000001</v>
      </c>
      <c r="BC1514" s="72">
        <v>19.555</v>
      </c>
      <c r="BD1514" s="12">
        <v>11.959</v>
      </c>
      <c r="BE1514" s="72">
        <v>0.52200000000000002</v>
      </c>
      <c r="BF1514" s="72">
        <v>81.260000000000005</v>
      </c>
      <c r="BG1514" s="12">
        <v>146.09899999999999</v>
      </c>
      <c r="BH1514" s="72">
        <v>6.3760000000000003</v>
      </c>
      <c r="BI1514" s="72">
        <v>18.577999999999999</v>
      </c>
      <c r="BJ1514" s="12">
        <v>632.82399999999996</v>
      </c>
      <c r="BK1514" s="72">
        <v>27.617000000000001</v>
      </c>
      <c r="BL1514" s="72">
        <v>7.5339999999999998</v>
      </c>
      <c r="BM1514" s="12">
        <v>1427.6949999999999</v>
      </c>
      <c r="BN1514" s="72">
        <v>62.307000000000002</v>
      </c>
      <c r="BO1514" s="72">
        <v>3.7959999999999998</v>
      </c>
      <c r="BP1514" s="12">
        <v>2060.52</v>
      </c>
      <c r="BQ1514" s="72">
        <v>89.924000000000007</v>
      </c>
      <c r="BR1514" s="72">
        <v>2.0619999999999998</v>
      </c>
      <c r="BS1514" s="12">
        <v>2216.069</v>
      </c>
      <c r="BT1514" s="72">
        <v>96.712999999999994</v>
      </c>
      <c r="BU1514" s="72">
        <v>2.2000000000000002</v>
      </c>
      <c r="BV1514" s="12">
        <v>2291.3890000000001</v>
      </c>
      <c r="BW1514" s="72">
        <v>100</v>
      </c>
      <c r="BX1514" s="72">
        <v>2.4079999999999999</v>
      </c>
      <c r="BY1514" s="13"/>
      <c r="BZ1514" s="13"/>
    </row>
    <row r="1515" spans="1:78" ht="12.75" customHeight="1">
      <c r="A1515" s="122" t="s">
        <v>44</v>
      </c>
      <c r="B1515" s="71" t="s">
        <v>47</v>
      </c>
      <c r="C1515" s="71" t="s">
        <v>24</v>
      </c>
      <c r="D1515" s="34">
        <v>46082</v>
      </c>
      <c r="E1515" s="12">
        <v>0</v>
      </c>
      <c r="F1515" s="72">
        <v>0</v>
      </c>
      <c r="G1515" s="72">
        <v>0</v>
      </c>
      <c r="H1515" s="12">
        <v>0</v>
      </c>
      <c r="I1515" s="72">
        <v>0</v>
      </c>
      <c r="J1515" s="72">
        <v>0</v>
      </c>
      <c r="K1515" s="12">
        <v>0</v>
      </c>
      <c r="L1515" s="72">
        <v>0</v>
      </c>
      <c r="M1515" s="72">
        <v>0</v>
      </c>
      <c r="N1515" s="12">
        <v>0</v>
      </c>
      <c r="O1515" s="72">
        <v>0</v>
      </c>
      <c r="P1515" s="72">
        <v>0</v>
      </c>
      <c r="Q1515" s="12">
        <v>0</v>
      </c>
      <c r="R1515" s="72">
        <v>0</v>
      </c>
      <c r="S1515" s="72">
        <v>0</v>
      </c>
      <c r="T1515" s="12">
        <v>0</v>
      </c>
      <c r="U1515" s="72">
        <v>0</v>
      </c>
      <c r="V1515" s="72">
        <v>0</v>
      </c>
      <c r="W1515" s="12">
        <v>0</v>
      </c>
      <c r="X1515" s="72">
        <v>0</v>
      </c>
      <c r="Y1515" s="72">
        <v>0</v>
      </c>
      <c r="Z1515" s="12">
        <v>0</v>
      </c>
      <c r="AA1515" s="72">
        <v>0</v>
      </c>
      <c r="AB1515" s="72">
        <v>0</v>
      </c>
      <c r="AC1515" s="12">
        <v>0</v>
      </c>
      <c r="AD1515" s="72">
        <v>0</v>
      </c>
      <c r="AE1515" s="72">
        <v>0</v>
      </c>
      <c r="AF1515" s="12">
        <v>0</v>
      </c>
      <c r="AG1515" s="72">
        <v>0</v>
      </c>
      <c r="AH1515" s="72">
        <v>0</v>
      </c>
      <c r="AI1515" s="12">
        <v>100.911</v>
      </c>
      <c r="AJ1515" s="72">
        <v>4.1790000000000003</v>
      </c>
      <c r="AK1515" s="72">
        <v>24.411000000000001</v>
      </c>
      <c r="AL1515" s="12">
        <v>100.911</v>
      </c>
      <c r="AM1515" s="72">
        <v>4.1790000000000003</v>
      </c>
      <c r="AN1515" s="72">
        <v>24.411000000000001</v>
      </c>
      <c r="AO1515" s="12">
        <v>100.911</v>
      </c>
      <c r="AP1515" s="72">
        <v>4.1790000000000003</v>
      </c>
      <c r="AQ1515" s="72">
        <v>24.411000000000001</v>
      </c>
      <c r="AR1515" s="12">
        <v>41.058</v>
      </c>
      <c r="AS1515" s="72">
        <v>1.7</v>
      </c>
      <c r="AT1515" s="72">
        <v>46.895000000000003</v>
      </c>
      <c r="AU1515" s="12">
        <v>17.585000000000001</v>
      </c>
      <c r="AV1515" s="72">
        <v>0.72799999999999998</v>
      </c>
      <c r="AW1515" s="72">
        <v>78.575000000000003</v>
      </c>
      <c r="AX1515" s="12">
        <v>96.656000000000006</v>
      </c>
      <c r="AY1515" s="72">
        <v>4.0030000000000001</v>
      </c>
      <c r="AZ1515" s="72">
        <v>27.123000000000001</v>
      </c>
      <c r="BA1515" s="12">
        <v>114.241</v>
      </c>
      <c r="BB1515" s="72">
        <v>4.7309999999999999</v>
      </c>
      <c r="BC1515" s="72">
        <v>26.5</v>
      </c>
      <c r="BD1515" s="12">
        <v>51.804000000000002</v>
      </c>
      <c r="BE1515" s="72">
        <v>2.1459999999999999</v>
      </c>
      <c r="BF1515" s="72">
        <v>30.364999999999998</v>
      </c>
      <c r="BG1515" s="12">
        <v>166.04400000000001</v>
      </c>
      <c r="BH1515" s="72">
        <v>6.8769999999999998</v>
      </c>
      <c r="BI1515" s="72">
        <v>23.478999999999999</v>
      </c>
      <c r="BJ1515" s="12">
        <v>800.78300000000002</v>
      </c>
      <c r="BK1515" s="72">
        <v>33.165999999999997</v>
      </c>
      <c r="BL1515" s="72">
        <v>6.6870000000000003</v>
      </c>
      <c r="BM1515" s="12">
        <v>1305.6990000000001</v>
      </c>
      <c r="BN1515" s="72">
        <v>54.078000000000003</v>
      </c>
      <c r="BO1515" s="72">
        <v>4.4180000000000001</v>
      </c>
      <c r="BP1515" s="12">
        <v>2106.482</v>
      </c>
      <c r="BQ1515" s="72">
        <v>87.242999999999995</v>
      </c>
      <c r="BR1515" s="72">
        <v>2.3759999999999999</v>
      </c>
      <c r="BS1515" s="12">
        <v>2313.5839999999998</v>
      </c>
      <c r="BT1515" s="72">
        <v>95.820999999999998</v>
      </c>
      <c r="BU1515" s="72">
        <v>1.879</v>
      </c>
      <c r="BV1515" s="12">
        <v>2414.4960000000001</v>
      </c>
      <c r="BW1515" s="72">
        <v>100</v>
      </c>
      <c r="BX1515" s="72">
        <v>2.0859999999999999</v>
      </c>
      <c r="BY1515" s="13"/>
      <c r="BZ1515" s="13"/>
    </row>
    <row r="1516" spans="1:78" ht="12.75" customHeight="1">
      <c r="A1516" s="122" t="s">
        <v>44</v>
      </c>
      <c r="B1516" s="71" t="s">
        <v>47</v>
      </c>
      <c r="C1516" s="71" t="s">
        <v>24</v>
      </c>
      <c r="D1516" s="34">
        <v>46174</v>
      </c>
      <c r="E1516" s="12">
        <v>0</v>
      </c>
      <c r="F1516" s="72">
        <v>0</v>
      </c>
      <c r="G1516" s="72">
        <v>0</v>
      </c>
      <c r="H1516" s="12">
        <v>0</v>
      </c>
      <c r="I1516" s="72">
        <v>0</v>
      </c>
      <c r="J1516" s="72">
        <v>0</v>
      </c>
      <c r="K1516" s="12">
        <v>0</v>
      </c>
      <c r="L1516" s="72">
        <v>0</v>
      </c>
      <c r="M1516" s="72">
        <v>0</v>
      </c>
      <c r="N1516" s="12">
        <v>0</v>
      </c>
      <c r="O1516" s="72">
        <v>0</v>
      </c>
      <c r="P1516" s="72">
        <v>0</v>
      </c>
      <c r="Q1516" s="12">
        <v>0</v>
      </c>
      <c r="R1516" s="72">
        <v>0</v>
      </c>
      <c r="S1516" s="72">
        <v>0</v>
      </c>
      <c r="T1516" s="12">
        <v>0</v>
      </c>
      <c r="U1516" s="72">
        <v>0</v>
      </c>
      <c r="V1516" s="72">
        <v>0</v>
      </c>
      <c r="W1516" s="12">
        <v>0</v>
      </c>
      <c r="X1516" s="72">
        <v>0</v>
      </c>
      <c r="Y1516" s="72">
        <v>0</v>
      </c>
      <c r="Z1516" s="12">
        <v>0</v>
      </c>
      <c r="AA1516" s="72">
        <v>0</v>
      </c>
      <c r="AB1516" s="72">
        <v>0</v>
      </c>
      <c r="AC1516" s="12">
        <v>0</v>
      </c>
      <c r="AD1516" s="72">
        <v>0</v>
      </c>
      <c r="AE1516" s="72">
        <v>0</v>
      </c>
      <c r="AF1516" s="12">
        <v>14.927</v>
      </c>
      <c r="AG1516" s="72">
        <v>0.67600000000000005</v>
      </c>
      <c r="AH1516" s="72">
        <v>81.888000000000005</v>
      </c>
      <c r="AI1516" s="12">
        <v>98.676000000000002</v>
      </c>
      <c r="AJ1516" s="72">
        <v>4.4720000000000004</v>
      </c>
      <c r="AK1516" s="72">
        <v>23.620999999999999</v>
      </c>
      <c r="AL1516" s="12">
        <v>113.602</v>
      </c>
      <c r="AM1516" s="72">
        <v>5.1479999999999997</v>
      </c>
      <c r="AN1516" s="72">
        <v>20.988</v>
      </c>
      <c r="AO1516" s="12">
        <v>113.602</v>
      </c>
      <c r="AP1516" s="72">
        <v>5.1479999999999997</v>
      </c>
      <c r="AQ1516" s="72">
        <v>20.988</v>
      </c>
      <c r="AR1516" s="12">
        <v>8.4570000000000007</v>
      </c>
      <c r="AS1516" s="72">
        <v>0.38300000000000001</v>
      </c>
      <c r="AT1516" s="72">
        <v>58.941000000000003</v>
      </c>
      <c r="AU1516" s="12">
        <v>18.178000000000001</v>
      </c>
      <c r="AV1516" s="72">
        <v>0.82399999999999995</v>
      </c>
      <c r="AW1516" s="72">
        <v>74.614999999999995</v>
      </c>
      <c r="AX1516" s="12">
        <v>135.51599999999999</v>
      </c>
      <c r="AY1516" s="72">
        <v>6.1420000000000003</v>
      </c>
      <c r="AZ1516" s="72">
        <v>18.754999999999999</v>
      </c>
      <c r="BA1516" s="12">
        <v>153.69399999999999</v>
      </c>
      <c r="BB1516" s="72">
        <v>6.9649999999999999</v>
      </c>
      <c r="BC1516" s="72">
        <v>17.736000000000001</v>
      </c>
      <c r="BD1516" s="12">
        <v>51.554000000000002</v>
      </c>
      <c r="BE1516" s="72">
        <v>2.3359999999999999</v>
      </c>
      <c r="BF1516" s="72">
        <v>43.125999999999998</v>
      </c>
      <c r="BG1516" s="12">
        <v>205.24799999999999</v>
      </c>
      <c r="BH1516" s="72">
        <v>9.3019999999999996</v>
      </c>
      <c r="BI1516" s="72">
        <v>15.172000000000001</v>
      </c>
      <c r="BJ1516" s="12">
        <v>489.04300000000001</v>
      </c>
      <c r="BK1516" s="72">
        <v>22.163</v>
      </c>
      <c r="BL1516" s="72">
        <v>8.4779999999999998</v>
      </c>
      <c r="BM1516" s="12">
        <v>1390.174</v>
      </c>
      <c r="BN1516" s="72">
        <v>63.003</v>
      </c>
      <c r="BO1516" s="72">
        <v>3.1840000000000002</v>
      </c>
      <c r="BP1516" s="12">
        <v>1879.2159999999999</v>
      </c>
      <c r="BQ1516" s="72">
        <v>85.165999999999997</v>
      </c>
      <c r="BR1516" s="72">
        <v>2.1309999999999998</v>
      </c>
      <c r="BS1516" s="12">
        <v>2092.9209999999998</v>
      </c>
      <c r="BT1516" s="72">
        <v>94.852000000000004</v>
      </c>
      <c r="BU1516" s="72">
        <v>1.8740000000000001</v>
      </c>
      <c r="BV1516" s="12">
        <v>2206.5230000000001</v>
      </c>
      <c r="BW1516" s="72">
        <v>100</v>
      </c>
      <c r="BX1516" s="72">
        <v>2.105</v>
      </c>
      <c r="BY1516" s="13"/>
      <c r="BZ1516" s="13"/>
    </row>
    <row r="1517" spans="1:78" ht="12.75" customHeight="1">
      <c r="A1517" s="122" t="s">
        <v>44</v>
      </c>
      <c r="B1517" s="71" t="s">
        <v>47</v>
      </c>
      <c r="C1517" s="71" t="s">
        <v>25</v>
      </c>
      <c r="D1517" s="34">
        <v>41883</v>
      </c>
      <c r="E1517" s="12">
        <v>0</v>
      </c>
      <c r="F1517" s="72">
        <v>0</v>
      </c>
      <c r="G1517" s="72">
        <v>0</v>
      </c>
      <c r="H1517" s="12">
        <v>0</v>
      </c>
      <c r="I1517" s="72">
        <v>0</v>
      </c>
      <c r="J1517" s="72">
        <v>0</v>
      </c>
      <c r="K1517" s="12">
        <v>0</v>
      </c>
      <c r="L1517" s="72">
        <v>0</v>
      </c>
      <c r="M1517" s="72">
        <v>0</v>
      </c>
      <c r="N1517" s="12">
        <v>0</v>
      </c>
      <c r="O1517" s="72">
        <v>0</v>
      </c>
      <c r="P1517" s="72">
        <v>0</v>
      </c>
      <c r="Q1517" s="12">
        <v>0</v>
      </c>
      <c r="R1517" s="72">
        <v>0</v>
      </c>
      <c r="S1517" s="72">
        <v>0</v>
      </c>
      <c r="T1517" s="12">
        <v>0</v>
      </c>
      <c r="U1517" s="72">
        <v>0</v>
      </c>
      <c r="V1517" s="72">
        <v>0</v>
      </c>
      <c r="W1517" s="12">
        <v>0</v>
      </c>
      <c r="X1517" s="72">
        <v>0</v>
      </c>
      <c r="Y1517" s="72">
        <v>0</v>
      </c>
      <c r="Z1517" s="12">
        <v>0</v>
      </c>
      <c r="AA1517" s="72">
        <v>0</v>
      </c>
      <c r="AB1517" s="72">
        <v>0</v>
      </c>
      <c r="AC1517" s="12">
        <v>0</v>
      </c>
      <c r="AD1517" s="72">
        <v>0</v>
      </c>
      <c r="AE1517" s="72">
        <v>0</v>
      </c>
      <c r="AF1517" s="12">
        <v>0</v>
      </c>
      <c r="AG1517" s="72">
        <v>0</v>
      </c>
      <c r="AH1517" s="72">
        <v>0</v>
      </c>
      <c r="AI1517" s="12">
        <v>80.391000000000005</v>
      </c>
      <c r="AJ1517" s="72">
        <v>2.9569999999999999</v>
      </c>
      <c r="AK1517" s="72">
        <v>23.407</v>
      </c>
      <c r="AL1517" s="12">
        <v>80.391000000000005</v>
      </c>
      <c r="AM1517" s="72">
        <v>2.9569999999999999</v>
      </c>
      <c r="AN1517" s="72">
        <v>23.407</v>
      </c>
      <c r="AO1517" s="12">
        <v>80.391000000000005</v>
      </c>
      <c r="AP1517" s="72">
        <v>2.9569999999999999</v>
      </c>
      <c r="AQ1517" s="72">
        <v>23.407</v>
      </c>
      <c r="AR1517" s="12">
        <v>1.319</v>
      </c>
      <c r="AS1517" s="72">
        <v>4.9000000000000002E-2</v>
      </c>
      <c r="AT1517" s="72">
        <v>105.994</v>
      </c>
      <c r="AU1517" s="12">
        <v>6.5270000000000001</v>
      </c>
      <c r="AV1517" s="72">
        <v>0.24</v>
      </c>
      <c r="AW1517" s="72">
        <v>86.596000000000004</v>
      </c>
      <c r="AX1517" s="12">
        <v>324.30900000000003</v>
      </c>
      <c r="AY1517" s="72">
        <v>11.928000000000001</v>
      </c>
      <c r="AZ1517" s="72">
        <v>11.2</v>
      </c>
      <c r="BA1517" s="12">
        <v>330.83600000000001</v>
      </c>
      <c r="BB1517" s="72">
        <v>12.167999999999999</v>
      </c>
      <c r="BC1517" s="72">
        <v>10.457000000000001</v>
      </c>
      <c r="BD1517" s="12">
        <v>187.155</v>
      </c>
      <c r="BE1517" s="72">
        <v>6.8840000000000003</v>
      </c>
      <c r="BF1517" s="72">
        <v>21.681000000000001</v>
      </c>
      <c r="BG1517" s="12">
        <v>517.99099999999999</v>
      </c>
      <c r="BH1517" s="72">
        <v>19.052</v>
      </c>
      <c r="BI1517" s="72">
        <v>8.2799999999999994</v>
      </c>
      <c r="BJ1517" s="12">
        <v>1130.7059999999999</v>
      </c>
      <c r="BK1517" s="72">
        <v>41.588000000000001</v>
      </c>
      <c r="BL1517" s="72">
        <v>7.1680000000000001</v>
      </c>
      <c r="BM1517" s="12">
        <v>988.43600000000004</v>
      </c>
      <c r="BN1517" s="72">
        <v>36.354999999999997</v>
      </c>
      <c r="BO1517" s="72">
        <v>6.5350000000000001</v>
      </c>
      <c r="BP1517" s="12">
        <v>2119.1419999999998</v>
      </c>
      <c r="BQ1517" s="72">
        <v>77.942999999999998</v>
      </c>
      <c r="BR1517" s="72">
        <v>3.41</v>
      </c>
      <c r="BS1517" s="12">
        <v>2638.4520000000002</v>
      </c>
      <c r="BT1517" s="72">
        <v>97.043000000000006</v>
      </c>
      <c r="BU1517" s="72">
        <v>2.2149999999999999</v>
      </c>
      <c r="BV1517" s="12">
        <v>2718.8429999999998</v>
      </c>
      <c r="BW1517" s="72">
        <v>100</v>
      </c>
      <c r="BX1517" s="72">
        <v>1.982</v>
      </c>
      <c r="BY1517" s="13"/>
      <c r="BZ1517" s="13"/>
    </row>
    <row r="1518" spans="1:78" ht="12.75" customHeight="1">
      <c r="A1518" s="122" t="s">
        <v>44</v>
      </c>
      <c r="B1518" s="71" t="s">
        <v>47</v>
      </c>
      <c r="C1518" s="71" t="s">
        <v>25</v>
      </c>
      <c r="D1518" s="34">
        <v>41974</v>
      </c>
      <c r="E1518" s="12">
        <v>0</v>
      </c>
      <c r="F1518" s="72">
        <v>0</v>
      </c>
      <c r="G1518" s="72">
        <v>0</v>
      </c>
      <c r="H1518" s="12">
        <v>0</v>
      </c>
      <c r="I1518" s="72">
        <v>0</v>
      </c>
      <c r="J1518" s="72">
        <v>0</v>
      </c>
      <c r="K1518" s="12">
        <v>0</v>
      </c>
      <c r="L1518" s="72">
        <v>0</v>
      </c>
      <c r="M1518" s="72">
        <v>0</v>
      </c>
      <c r="N1518" s="12">
        <v>0</v>
      </c>
      <c r="O1518" s="72">
        <v>0</v>
      </c>
      <c r="P1518" s="72">
        <v>0</v>
      </c>
      <c r="Q1518" s="12">
        <v>0</v>
      </c>
      <c r="R1518" s="72">
        <v>0</v>
      </c>
      <c r="S1518" s="72">
        <v>0</v>
      </c>
      <c r="T1518" s="12">
        <v>0</v>
      </c>
      <c r="U1518" s="72">
        <v>0</v>
      </c>
      <c r="V1518" s="72">
        <v>0</v>
      </c>
      <c r="W1518" s="12">
        <v>0</v>
      </c>
      <c r="X1518" s="72">
        <v>0</v>
      </c>
      <c r="Y1518" s="72">
        <v>0</v>
      </c>
      <c r="Z1518" s="12">
        <v>0</v>
      </c>
      <c r="AA1518" s="72">
        <v>0</v>
      </c>
      <c r="AB1518" s="72">
        <v>0</v>
      </c>
      <c r="AC1518" s="12">
        <v>0</v>
      </c>
      <c r="AD1518" s="72">
        <v>0</v>
      </c>
      <c r="AE1518" s="72">
        <v>0</v>
      </c>
      <c r="AF1518" s="12">
        <v>3.22</v>
      </c>
      <c r="AG1518" s="72">
        <v>0.114</v>
      </c>
      <c r="AH1518" s="72">
        <v>111.467</v>
      </c>
      <c r="AI1518" s="12">
        <v>141.392</v>
      </c>
      <c r="AJ1518" s="72">
        <v>5.0030000000000001</v>
      </c>
      <c r="AK1518" s="72">
        <v>23.172000000000001</v>
      </c>
      <c r="AL1518" s="12">
        <v>144.61199999999999</v>
      </c>
      <c r="AM1518" s="72">
        <v>5.117</v>
      </c>
      <c r="AN1518" s="72">
        <v>22.38</v>
      </c>
      <c r="AO1518" s="12">
        <v>144.61199999999999</v>
      </c>
      <c r="AP1518" s="72">
        <v>5.117</v>
      </c>
      <c r="AQ1518" s="72">
        <v>22.38</v>
      </c>
      <c r="AR1518" s="12">
        <v>32.427999999999997</v>
      </c>
      <c r="AS1518" s="72">
        <v>1.1479999999999999</v>
      </c>
      <c r="AT1518" s="72">
        <v>61.759</v>
      </c>
      <c r="AU1518" s="12">
        <v>6.76</v>
      </c>
      <c r="AV1518" s="72">
        <v>0.23899999999999999</v>
      </c>
      <c r="AW1518" s="72">
        <v>100.651</v>
      </c>
      <c r="AX1518" s="12">
        <v>312.56700000000001</v>
      </c>
      <c r="AY1518" s="72">
        <v>11.061</v>
      </c>
      <c r="AZ1518" s="72">
        <v>15.898</v>
      </c>
      <c r="BA1518" s="12">
        <v>319.327</v>
      </c>
      <c r="BB1518" s="72">
        <v>11.3</v>
      </c>
      <c r="BC1518" s="72">
        <v>15.746</v>
      </c>
      <c r="BD1518" s="12">
        <v>162.465</v>
      </c>
      <c r="BE1518" s="72">
        <v>5.7489999999999997</v>
      </c>
      <c r="BF1518" s="72">
        <v>18.757000000000001</v>
      </c>
      <c r="BG1518" s="12">
        <v>481.791</v>
      </c>
      <c r="BH1518" s="72">
        <v>17.048999999999999</v>
      </c>
      <c r="BI1518" s="72">
        <v>11.512</v>
      </c>
      <c r="BJ1518" s="12">
        <v>1280.9860000000001</v>
      </c>
      <c r="BK1518" s="72">
        <v>45.329000000000001</v>
      </c>
      <c r="BL1518" s="72">
        <v>5.41</v>
      </c>
      <c r="BM1518" s="12">
        <v>886.14400000000001</v>
      </c>
      <c r="BN1518" s="72">
        <v>31.356999999999999</v>
      </c>
      <c r="BO1518" s="72">
        <v>7.734</v>
      </c>
      <c r="BP1518" s="12">
        <v>2167.13</v>
      </c>
      <c r="BQ1518" s="72">
        <v>76.686000000000007</v>
      </c>
      <c r="BR1518" s="72">
        <v>4.2640000000000002</v>
      </c>
      <c r="BS1518" s="12">
        <v>2681.35</v>
      </c>
      <c r="BT1518" s="72">
        <v>94.882999999999996</v>
      </c>
      <c r="BU1518" s="72">
        <v>3.42</v>
      </c>
      <c r="BV1518" s="12">
        <v>2825.962</v>
      </c>
      <c r="BW1518" s="72">
        <v>100</v>
      </c>
      <c r="BX1518" s="72">
        <v>3.39</v>
      </c>
      <c r="BY1518" s="13"/>
      <c r="BZ1518" s="13"/>
    </row>
    <row r="1519" spans="1:78" ht="12.75" customHeight="1">
      <c r="A1519" s="122" t="s">
        <v>44</v>
      </c>
      <c r="B1519" s="71" t="s">
        <v>47</v>
      </c>
      <c r="C1519" s="71" t="s">
        <v>25</v>
      </c>
      <c r="D1519" s="34">
        <v>42064</v>
      </c>
      <c r="E1519" s="12">
        <v>0</v>
      </c>
      <c r="F1519" s="72">
        <v>0</v>
      </c>
      <c r="G1519" s="72">
        <v>0</v>
      </c>
      <c r="H1519" s="12">
        <v>0</v>
      </c>
      <c r="I1519" s="72">
        <v>0</v>
      </c>
      <c r="J1519" s="72">
        <v>0</v>
      </c>
      <c r="K1519" s="12">
        <v>0</v>
      </c>
      <c r="L1519" s="72">
        <v>0</v>
      </c>
      <c r="M1519" s="72">
        <v>0</v>
      </c>
      <c r="N1519" s="12">
        <v>0</v>
      </c>
      <c r="O1519" s="72">
        <v>0</v>
      </c>
      <c r="P1519" s="72">
        <v>0</v>
      </c>
      <c r="Q1519" s="12">
        <v>0</v>
      </c>
      <c r="R1519" s="72">
        <v>0</v>
      </c>
      <c r="S1519" s="72">
        <v>0</v>
      </c>
      <c r="T1519" s="12">
        <v>0</v>
      </c>
      <c r="U1519" s="72">
        <v>0</v>
      </c>
      <c r="V1519" s="72">
        <v>0</v>
      </c>
      <c r="W1519" s="12">
        <v>0</v>
      </c>
      <c r="X1519" s="72">
        <v>0</v>
      </c>
      <c r="Y1519" s="72">
        <v>0</v>
      </c>
      <c r="Z1519" s="12">
        <v>0</v>
      </c>
      <c r="AA1519" s="72">
        <v>0</v>
      </c>
      <c r="AB1519" s="72">
        <v>0</v>
      </c>
      <c r="AC1519" s="12">
        <v>0</v>
      </c>
      <c r="AD1519" s="72">
        <v>0</v>
      </c>
      <c r="AE1519" s="72">
        <v>0</v>
      </c>
      <c r="AF1519" s="12">
        <v>10.988</v>
      </c>
      <c r="AG1519" s="72">
        <v>0.41699999999999998</v>
      </c>
      <c r="AH1519" s="72">
        <v>109.863</v>
      </c>
      <c r="AI1519" s="12">
        <v>167.54499999999999</v>
      </c>
      <c r="AJ1519" s="72">
        <v>6.3609999999999998</v>
      </c>
      <c r="AK1519" s="72">
        <v>20.062999999999999</v>
      </c>
      <c r="AL1519" s="12">
        <v>178.53299999999999</v>
      </c>
      <c r="AM1519" s="72">
        <v>6.7789999999999999</v>
      </c>
      <c r="AN1519" s="72">
        <v>19.204999999999998</v>
      </c>
      <c r="AO1519" s="12">
        <v>178.53299999999999</v>
      </c>
      <c r="AP1519" s="72">
        <v>6.7789999999999999</v>
      </c>
      <c r="AQ1519" s="72">
        <v>19.204999999999998</v>
      </c>
      <c r="AR1519" s="12">
        <v>24.916</v>
      </c>
      <c r="AS1519" s="72">
        <v>0.94599999999999995</v>
      </c>
      <c r="AT1519" s="72">
        <v>48.613999999999997</v>
      </c>
      <c r="AU1519" s="12">
        <v>33.825000000000003</v>
      </c>
      <c r="AV1519" s="72">
        <v>1.284</v>
      </c>
      <c r="AW1519" s="72">
        <v>43.820999999999998</v>
      </c>
      <c r="AX1519" s="12">
        <v>253.029</v>
      </c>
      <c r="AY1519" s="72">
        <v>9.6069999999999993</v>
      </c>
      <c r="AZ1519" s="72">
        <v>16.553999999999998</v>
      </c>
      <c r="BA1519" s="12">
        <v>286.85399999999998</v>
      </c>
      <c r="BB1519" s="72">
        <v>10.891</v>
      </c>
      <c r="BC1519" s="72">
        <v>16.082999999999998</v>
      </c>
      <c r="BD1519" s="12">
        <v>145.12899999999999</v>
      </c>
      <c r="BE1519" s="72">
        <v>5.51</v>
      </c>
      <c r="BF1519" s="72">
        <v>19.381</v>
      </c>
      <c r="BG1519" s="12">
        <v>431.983</v>
      </c>
      <c r="BH1519" s="72">
        <v>16.401</v>
      </c>
      <c r="BI1519" s="72">
        <v>11.625</v>
      </c>
      <c r="BJ1519" s="12">
        <v>1150.317</v>
      </c>
      <c r="BK1519" s="72">
        <v>43.674999999999997</v>
      </c>
      <c r="BL1519" s="72">
        <v>5.9039999999999999</v>
      </c>
      <c r="BM1519" s="12">
        <v>848.05700000000002</v>
      </c>
      <c r="BN1519" s="72">
        <v>32.198999999999998</v>
      </c>
      <c r="BO1519" s="72">
        <v>7.7119999999999997</v>
      </c>
      <c r="BP1519" s="12">
        <v>1998.374</v>
      </c>
      <c r="BQ1519" s="72">
        <v>75.873999999999995</v>
      </c>
      <c r="BR1519" s="72">
        <v>3.145</v>
      </c>
      <c r="BS1519" s="12">
        <v>2455.2719999999999</v>
      </c>
      <c r="BT1519" s="72">
        <v>93.221000000000004</v>
      </c>
      <c r="BU1519" s="72">
        <v>2.702</v>
      </c>
      <c r="BV1519" s="12">
        <v>2633.806</v>
      </c>
      <c r="BW1519" s="72">
        <v>100</v>
      </c>
      <c r="BX1519" s="72">
        <v>2.5049999999999999</v>
      </c>
      <c r="BY1519" s="13"/>
      <c r="BZ1519" s="13"/>
    </row>
    <row r="1520" spans="1:78" ht="12.75" customHeight="1">
      <c r="A1520" s="122" t="s">
        <v>44</v>
      </c>
      <c r="B1520" s="71" t="s">
        <v>47</v>
      </c>
      <c r="C1520" s="71" t="s">
        <v>25</v>
      </c>
      <c r="D1520" s="34">
        <v>42156</v>
      </c>
      <c r="E1520" s="12">
        <v>0</v>
      </c>
      <c r="F1520" s="72">
        <v>0</v>
      </c>
      <c r="G1520" s="72">
        <v>0</v>
      </c>
      <c r="H1520" s="12">
        <v>0</v>
      </c>
      <c r="I1520" s="72">
        <v>0</v>
      </c>
      <c r="J1520" s="72">
        <v>0</v>
      </c>
      <c r="K1520" s="12">
        <v>0</v>
      </c>
      <c r="L1520" s="72">
        <v>0</v>
      </c>
      <c r="M1520" s="72">
        <v>0</v>
      </c>
      <c r="N1520" s="12">
        <v>0</v>
      </c>
      <c r="O1520" s="72">
        <v>0</v>
      </c>
      <c r="P1520" s="72">
        <v>0</v>
      </c>
      <c r="Q1520" s="12">
        <v>0</v>
      </c>
      <c r="R1520" s="72">
        <v>0</v>
      </c>
      <c r="S1520" s="72">
        <v>0</v>
      </c>
      <c r="T1520" s="12">
        <v>0</v>
      </c>
      <c r="U1520" s="72">
        <v>0</v>
      </c>
      <c r="V1520" s="72">
        <v>0</v>
      </c>
      <c r="W1520" s="12">
        <v>0</v>
      </c>
      <c r="X1520" s="72">
        <v>0</v>
      </c>
      <c r="Y1520" s="72">
        <v>0</v>
      </c>
      <c r="Z1520" s="12">
        <v>0</v>
      </c>
      <c r="AA1520" s="72">
        <v>0</v>
      </c>
      <c r="AB1520" s="72">
        <v>0</v>
      </c>
      <c r="AC1520" s="12">
        <v>0</v>
      </c>
      <c r="AD1520" s="72">
        <v>0</v>
      </c>
      <c r="AE1520" s="72">
        <v>0</v>
      </c>
      <c r="AF1520" s="12">
        <v>0</v>
      </c>
      <c r="AG1520" s="72">
        <v>0</v>
      </c>
      <c r="AH1520" s="72">
        <v>0</v>
      </c>
      <c r="AI1520" s="12">
        <v>149.661</v>
      </c>
      <c r="AJ1520" s="72">
        <v>5.4480000000000004</v>
      </c>
      <c r="AK1520" s="72">
        <v>21.780999999999999</v>
      </c>
      <c r="AL1520" s="12">
        <v>149.661</v>
      </c>
      <c r="AM1520" s="72">
        <v>5.4480000000000004</v>
      </c>
      <c r="AN1520" s="72">
        <v>21.780999999999999</v>
      </c>
      <c r="AO1520" s="12">
        <v>149.661</v>
      </c>
      <c r="AP1520" s="72">
        <v>5.4480000000000004</v>
      </c>
      <c r="AQ1520" s="72">
        <v>21.780999999999999</v>
      </c>
      <c r="AR1520" s="12">
        <v>17.416</v>
      </c>
      <c r="AS1520" s="72">
        <v>0.63400000000000001</v>
      </c>
      <c r="AT1520" s="72">
        <v>57.149000000000001</v>
      </c>
      <c r="AU1520" s="12">
        <v>42.298999999999999</v>
      </c>
      <c r="AV1520" s="72">
        <v>1.54</v>
      </c>
      <c r="AW1520" s="72">
        <v>37.628</v>
      </c>
      <c r="AX1520" s="12">
        <v>242.881</v>
      </c>
      <c r="AY1520" s="72">
        <v>8.8420000000000005</v>
      </c>
      <c r="AZ1520" s="72">
        <v>15.823</v>
      </c>
      <c r="BA1520" s="12">
        <v>285.18</v>
      </c>
      <c r="BB1520" s="72">
        <v>10.382</v>
      </c>
      <c r="BC1520" s="72">
        <v>14.173999999999999</v>
      </c>
      <c r="BD1520" s="12">
        <v>113.999</v>
      </c>
      <c r="BE1520" s="72">
        <v>4.1500000000000004</v>
      </c>
      <c r="BF1520" s="72">
        <v>22.74</v>
      </c>
      <c r="BG1520" s="12">
        <v>399.17899999999997</v>
      </c>
      <c r="BH1520" s="72">
        <v>14.532</v>
      </c>
      <c r="BI1520" s="72">
        <v>10.62</v>
      </c>
      <c r="BJ1520" s="12">
        <v>1323.4269999999999</v>
      </c>
      <c r="BK1520" s="72">
        <v>48.177999999999997</v>
      </c>
      <c r="BL1520" s="72">
        <v>5.9610000000000003</v>
      </c>
      <c r="BM1520" s="12">
        <v>857.25300000000004</v>
      </c>
      <c r="BN1520" s="72">
        <v>31.207999999999998</v>
      </c>
      <c r="BO1520" s="72">
        <v>6.407</v>
      </c>
      <c r="BP1520" s="12">
        <v>2180.6790000000001</v>
      </c>
      <c r="BQ1520" s="72">
        <v>79.385999999999996</v>
      </c>
      <c r="BR1520" s="72">
        <v>3.1259999999999999</v>
      </c>
      <c r="BS1520" s="12">
        <v>2597.2750000000001</v>
      </c>
      <c r="BT1520" s="72">
        <v>94.552000000000007</v>
      </c>
      <c r="BU1520" s="72">
        <v>2.9319999999999999</v>
      </c>
      <c r="BV1520" s="12">
        <v>2746.9360000000001</v>
      </c>
      <c r="BW1520" s="72">
        <v>100</v>
      </c>
      <c r="BX1520" s="72">
        <v>2.8639999999999999</v>
      </c>
      <c r="BY1520" s="13"/>
      <c r="BZ1520" s="13"/>
    </row>
    <row r="1521" spans="1:78" ht="12.75" customHeight="1">
      <c r="A1521" s="122" t="s">
        <v>44</v>
      </c>
      <c r="B1521" s="71" t="s">
        <v>47</v>
      </c>
      <c r="C1521" s="71" t="s">
        <v>25</v>
      </c>
      <c r="D1521" s="34">
        <v>42614</v>
      </c>
      <c r="E1521" s="12">
        <v>0</v>
      </c>
      <c r="F1521" s="72">
        <v>0</v>
      </c>
      <c r="G1521" s="72">
        <v>0</v>
      </c>
      <c r="H1521" s="12">
        <v>0</v>
      </c>
      <c r="I1521" s="72">
        <v>0</v>
      </c>
      <c r="J1521" s="72">
        <v>0</v>
      </c>
      <c r="K1521" s="12">
        <v>0</v>
      </c>
      <c r="L1521" s="72">
        <v>0</v>
      </c>
      <c r="M1521" s="72">
        <v>0</v>
      </c>
      <c r="N1521" s="12">
        <v>0</v>
      </c>
      <c r="O1521" s="72">
        <v>0</v>
      </c>
      <c r="P1521" s="72">
        <v>0</v>
      </c>
      <c r="Q1521" s="12">
        <v>0</v>
      </c>
      <c r="R1521" s="72">
        <v>0</v>
      </c>
      <c r="S1521" s="72">
        <v>0</v>
      </c>
      <c r="T1521" s="12">
        <v>0</v>
      </c>
      <c r="U1521" s="72">
        <v>0</v>
      </c>
      <c r="V1521" s="72">
        <v>0</v>
      </c>
      <c r="W1521" s="12">
        <v>0</v>
      </c>
      <c r="X1521" s="72">
        <v>0</v>
      </c>
      <c r="Y1521" s="72">
        <v>0</v>
      </c>
      <c r="Z1521" s="12">
        <v>0</v>
      </c>
      <c r="AA1521" s="72">
        <v>0</v>
      </c>
      <c r="AB1521" s="72">
        <v>0</v>
      </c>
      <c r="AC1521" s="12">
        <v>0</v>
      </c>
      <c r="AD1521" s="72">
        <v>0</v>
      </c>
      <c r="AE1521" s="72">
        <v>0</v>
      </c>
      <c r="AF1521" s="12">
        <v>0</v>
      </c>
      <c r="AG1521" s="72">
        <v>0</v>
      </c>
      <c r="AH1521" s="72">
        <v>0</v>
      </c>
      <c r="AI1521" s="12">
        <v>109.267</v>
      </c>
      <c r="AJ1521" s="72">
        <v>4.1020000000000003</v>
      </c>
      <c r="AK1521" s="72">
        <v>21.777999999999999</v>
      </c>
      <c r="AL1521" s="12">
        <v>109.267</v>
      </c>
      <c r="AM1521" s="72">
        <v>4.1020000000000003</v>
      </c>
      <c r="AN1521" s="72">
        <v>21.777999999999999</v>
      </c>
      <c r="AO1521" s="12">
        <v>109.267</v>
      </c>
      <c r="AP1521" s="72">
        <v>4.1020000000000003</v>
      </c>
      <c r="AQ1521" s="72">
        <v>21.777999999999999</v>
      </c>
      <c r="AR1521" s="12">
        <v>7.4390000000000001</v>
      </c>
      <c r="AS1521" s="72">
        <v>0.27900000000000003</v>
      </c>
      <c r="AT1521" s="72">
        <v>57.530999999999999</v>
      </c>
      <c r="AU1521" s="12">
        <v>19.100999999999999</v>
      </c>
      <c r="AV1521" s="72">
        <v>0.71699999999999997</v>
      </c>
      <c r="AW1521" s="72">
        <v>59.771999999999998</v>
      </c>
      <c r="AX1521" s="12">
        <v>228.34100000000001</v>
      </c>
      <c r="AY1521" s="72">
        <v>8.5719999999999992</v>
      </c>
      <c r="AZ1521" s="72">
        <v>14.936</v>
      </c>
      <c r="BA1521" s="12">
        <v>247.44200000000001</v>
      </c>
      <c r="BB1521" s="72">
        <v>9.2889999999999997</v>
      </c>
      <c r="BC1521" s="72">
        <v>13.872</v>
      </c>
      <c r="BD1521" s="12">
        <v>191.298</v>
      </c>
      <c r="BE1521" s="72">
        <v>7.181</v>
      </c>
      <c r="BF1521" s="72">
        <v>18.364000000000001</v>
      </c>
      <c r="BG1521" s="12">
        <v>438.74</v>
      </c>
      <c r="BH1521" s="72">
        <v>16.47</v>
      </c>
      <c r="BI1521" s="72">
        <v>10.223000000000001</v>
      </c>
      <c r="BJ1521" s="12">
        <v>1190.904</v>
      </c>
      <c r="BK1521" s="72">
        <v>44.704999999999998</v>
      </c>
      <c r="BL1521" s="72">
        <v>5.75</v>
      </c>
      <c r="BM1521" s="12">
        <v>917.54200000000003</v>
      </c>
      <c r="BN1521" s="72">
        <v>34.444000000000003</v>
      </c>
      <c r="BO1521" s="72">
        <v>7.109</v>
      </c>
      <c r="BP1521" s="12">
        <v>2108.4459999999999</v>
      </c>
      <c r="BQ1521" s="72">
        <v>79.149000000000001</v>
      </c>
      <c r="BR1521" s="72">
        <v>3.2679999999999998</v>
      </c>
      <c r="BS1521" s="12">
        <v>2554.625</v>
      </c>
      <c r="BT1521" s="72">
        <v>95.897999999999996</v>
      </c>
      <c r="BU1521" s="72">
        <v>2.6110000000000002</v>
      </c>
      <c r="BV1521" s="12">
        <v>2663.8919999999998</v>
      </c>
      <c r="BW1521" s="72">
        <v>100</v>
      </c>
      <c r="BX1521" s="72">
        <v>2.472</v>
      </c>
      <c r="BY1521" s="13"/>
      <c r="BZ1521" s="13"/>
    </row>
    <row r="1522" spans="1:78" ht="12.75" customHeight="1">
      <c r="A1522" s="122" t="s">
        <v>44</v>
      </c>
      <c r="B1522" s="71" t="s">
        <v>47</v>
      </c>
      <c r="C1522" s="71" t="s">
        <v>25</v>
      </c>
      <c r="D1522" s="34">
        <v>42705</v>
      </c>
      <c r="E1522" s="12">
        <v>0</v>
      </c>
      <c r="F1522" s="72">
        <v>0</v>
      </c>
      <c r="G1522" s="72">
        <v>0</v>
      </c>
      <c r="H1522" s="12">
        <v>0</v>
      </c>
      <c r="I1522" s="72">
        <v>0</v>
      </c>
      <c r="J1522" s="72">
        <v>0</v>
      </c>
      <c r="K1522" s="12">
        <v>0</v>
      </c>
      <c r="L1522" s="72">
        <v>0</v>
      </c>
      <c r="M1522" s="72">
        <v>0</v>
      </c>
      <c r="N1522" s="12">
        <v>0</v>
      </c>
      <c r="O1522" s="72">
        <v>0</v>
      </c>
      <c r="P1522" s="72">
        <v>0</v>
      </c>
      <c r="Q1522" s="12">
        <v>0</v>
      </c>
      <c r="R1522" s="72">
        <v>0</v>
      </c>
      <c r="S1522" s="72">
        <v>0</v>
      </c>
      <c r="T1522" s="12">
        <v>0</v>
      </c>
      <c r="U1522" s="72">
        <v>0</v>
      </c>
      <c r="V1522" s="72">
        <v>0</v>
      </c>
      <c r="W1522" s="12">
        <v>0</v>
      </c>
      <c r="X1522" s="72">
        <v>0</v>
      </c>
      <c r="Y1522" s="72">
        <v>0</v>
      </c>
      <c r="Z1522" s="12">
        <v>0</v>
      </c>
      <c r="AA1522" s="72">
        <v>0</v>
      </c>
      <c r="AB1522" s="72">
        <v>0</v>
      </c>
      <c r="AC1522" s="12">
        <v>0</v>
      </c>
      <c r="AD1522" s="72">
        <v>0</v>
      </c>
      <c r="AE1522" s="72">
        <v>0</v>
      </c>
      <c r="AF1522" s="12">
        <v>2.387</v>
      </c>
      <c r="AG1522" s="72">
        <v>9.0999999999999998E-2</v>
      </c>
      <c r="AH1522" s="72">
        <v>125.946</v>
      </c>
      <c r="AI1522" s="12">
        <v>101.12</v>
      </c>
      <c r="AJ1522" s="72">
        <v>3.85</v>
      </c>
      <c r="AK1522" s="72">
        <v>20.140999999999998</v>
      </c>
      <c r="AL1522" s="12">
        <v>103.50700000000001</v>
      </c>
      <c r="AM1522" s="72">
        <v>3.9409999999999998</v>
      </c>
      <c r="AN1522" s="72">
        <v>20.716000000000001</v>
      </c>
      <c r="AO1522" s="12">
        <v>103.50700000000001</v>
      </c>
      <c r="AP1522" s="72">
        <v>3.9409999999999998</v>
      </c>
      <c r="AQ1522" s="72">
        <v>20.716000000000001</v>
      </c>
      <c r="AR1522" s="12">
        <v>2.5990000000000002</v>
      </c>
      <c r="AS1522" s="72">
        <v>9.9000000000000005E-2</v>
      </c>
      <c r="AT1522" s="72">
        <v>86.421000000000006</v>
      </c>
      <c r="AU1522" s="12">
        <v>3.2050000000000001</v>
      </c>
      <c r="AV1522" s="72">
        <v>0.122</v>
      </c>
      <c r="AW1522" s="72">
        <v>101.402</v>
      </c>
      <c r="AX1522" s="12">
        <v>191.001</v>
      </c>
      <c r="AY1522" s="72">
        <v>7.2720000000000002</v>
      </c>
      <c r="AZ1522" s="72">
        <v>22.834</v>
      </c>
      <c r="BA1522" s="12">
        <v>194.20599999999999</v>
      </c>
      <c r="BB1522" s="72">
        <v>7.3940000000000001</v>
      </c>
      <c r="BC1522" s="72">
        <v>22.289000000000001</v>
      </c>
      <c r="BD1522" s="12">
        <v>201.78899999999999</v>
      </c>
      <c r="BE1522" s="72">
        <v>7.6820000000000004</v>
      </c>
      <c r="BF1522" s="72">
        <v>23.594999999999999</v>
      </c>
      <c r="BG1522" s="12">
        <v>395.995</v>
      </c>
      <c r="BH1522" s="72">
        <v>15.076000000000001</v>
      </c>
      <c r="BI1522" s="72">
        <v>16.274999999999999</v>
      </c>
      <c r="BJ1522" s="12">
        <v>991.50699999999995</v>
      </c>
      <c r="BK1522" s="72">
        <v>37.749000000000002</v>
      </c>
      <c r="BL1522" s="72">
        <v>7.7110000000000003</v>
      </c>
      <c r="BM1522" s="12">
        <v>1133</v>
      </c>
      <c r="BN1522" s="72">
        <v>43.134999999999998</v>
      </c>
      <c r="BO1522" s="72">
        <v>5.0910000000000002</v>
      </c>
      <c r="BP1522" s="12">
        <v>2124.5070000000001</v>
      </c>
      <c r="BQ1522" s="72">
        <v>80.884</v>
      </c>
      <c r="BR1522" s="72">
        <v>3.47</v>
      </c>
      <c r="BS1522" s="12">
        <v>2523.1</v>
      </c>
      <c r="BT1522" s="72">
        <v>96.058999999999997</v>
      </c>
      <c r="BU1522" s="72">
        <v>3.8540000000000001</v>
      </c>
      <c r="BV1522" s="12">
        <v>2626.607</v>
      </c>
      <c r="BW1522" s="72">
        <v>100</v>
      </c>
      <c r="BX1522" s="72">
        <v>3.6349999999999998</v>
      </c>
      <c r="BY1522" s="13"/>
      <c r="BZ1522" s="13"/>
    </row>
    <row r="1523" spans="1:78" ht="12.75" customHeight="1">
      <c r="A1523" s="122" t="s">
        <v>44</v>
      </c>
      <c r="B1523" s="71" t="s">
        <v>47</v>
      </c>
      <c r="C1523" s="71" t="s">
        <v>25</v>
      </c>
      <c r="D1523" s="34">
        <v>42795</v>
      </c>
      <c r="E1523" s="12">
        <v>0</v>
      </c>
      <c r="F1523" s="72">
        <v>0</v>
      </c>
      <c r="G1523" s="72">
        <v>0</v>
      </c>
      <c r="H1523" s="12">
        <v>0</v>
      </c>
      <c r="I1523" s="72">
        <v>0</v>
      </c>
      <c r="J1523" s="72">
        <v>0</v>
      </c>
      <c r="K1523" s="12">
        <v>0</v>
      </c>
      <c r="L1523" s="72">
        <v>0</v>
      </c>
      <c r="M1523" s="72">
        <v>0</v>
      </c>
      <c r="N1523" s="12">
        <v>0</v>
      </c>
      <c r="O1523" s="72">
        <v>0</v>
      </c>
      <c r="P1523" s="72">
        <v>0</v>
      </c>
      <c r="Q1523" s="12">
        <v>0</v>
      </c>
      <c r="R1523" s="72">
        <v>0</v>
      </c>
      <c r="S1523" s="72">
        <v>0</v>
      </c>
      <c r="T1523" s="12">
        <v>0</v>
      </c>
      <c r="U1523" s="72">
        <v>0</v>
      </c>
      <c r="V1523" s="72">
        <v>0</v>
      </c>
      <c r="W1523" s="12">
        <v>0</v>
      </c>
      <c r="X1523" s="72">
        <v>0</v>
      </c>
      <c r="Y1523" s="72">
        <v>0</v>
      </c>
      <c r="Z1523" s="12">
        <v>0</v>
      </c>
      <c r="AA1523" s="72">
        <v>0</v>
      </c>
      <c r="AB1523" s="72">
        <v>0</v>
      </c>
      <c r="AC1523" s="12">
        <v>0</v>
      </c>
      <c r="AD1523" s="72">
        <v>0</v>
      </c>
      <c r="AE1523" s="72">
        <v>0</v>
      </c>
      <c r="AF1523" s="12">
        <v>3.931</v>
      </c>
      <c r="AG1523" s="72">
        <v>0.14699999999999999</v>
      </c>
      <c r="AH1523" s="72">
        <v>84.480999999999995</v>
      </c>
      <c r="AI1523" s="12">
        <v>131.161</v>
      </c>
      <c r="AJ1523" s="72">
        <v>4.8920000000000003</v>
      </c>
      <c r="AK1523" s="72">
        <v>20.143000000000001</v>
      </c>
      <c r="AL1523" s="12">
        <v>135.09200000000001</v>
      </c>
      <c r="AM1523" s="72">
        <v>5.0380000000000003</v>
      </c>
      <c r="AN1523" s="72">
        <v>19.579999999999998</v>
      </c>
      <c r="AO1523" s="12">
        <v>135.09200000000001</v>
      </c>
      <c r="AP1523" s="72">
        <v>5.0380000000000003</v>
      </c>
      <c r="AQ1523" s="72">
        <v>19.579999999999998</v>
      </c>
      <c r="AR1523" s="12">
        <v>65.522000000000006</v>
      </c>
      <c r="AS1523" s="72">
        <v>2.444</v>
      </c>
      <c r="AT1523" s="72">
        <v>33.14</v>
      </c>
      <c r="AU1523" s="12">
        <v>7.1920000000000002</v>
      </c>
      <c r="AV1523" s="72">
        <v>0.26800000000000002</v>
      </c>
      <c r="AW1523" s="72">
        <v>105.149</v>
      </c>
      <c r="AX1523" s="12">
        <v>323.05900000000003</v>
      </c>
      <c r="AY1523" s="72">
        <v>12.048</v>
      </c>
      <c r="AZ1523" s="72">
        <v>12.939</v>
      </c>
      <c r="BA1523" s="12">
        <v>330.25099999999998</v>
      </c>
      <c r="BB1523" s="72">
        <v>12.317</v>
      </c>
      <c r="BC1523" s="72">
        <v>12.855</v>
      </c>
      <c r="BD1523" s="12">
        <v>153.56399999999999</v>
      </c>
      <c r="BE1523" s="72">
        <v>5.7270000000000003</v>
      </c>
      <c r="BF1523" s="72">
        <v>16.861000000000001</v>
      </c>
      <c r="BG1523" s="12">
        <v>483.815</v>
      </c>
      <c r="BH1523" s="72">
        <v>18.044</v>
      </c>
      <c r="BI1523" s="72">
        <v>10.154</v>
      </c>
      <c r="BJ1523" s="12">
        <v>1004.759</v>
      </c>
      <c r="BK1523" s="72">
        <v>37.472000000000001</v>
      </c>
      <c r="BL1523" s="72">
        <v>7.6660000000000004</v>
      </c>
      <c r="BM1523" s="12">
        <v>992.16700000000003</v>
      </c>
      <c r="BN1523" s="72">
        <v>37.002000000000002</v>
      </c>
      <c r="BO1523" s="72">
        <v>5.4349999999999996</v>
      </c>
      <c r="BP1523" s="12">
        <v>1996.9259999999999</v>
      </c>
      <c r="BQ1523" s="72">
        <v>74.474999999999994</v>
      </c>
      <c r="BR1523" s="72">
        <v>4.2750000000000004</v>
      </c>
      <c r="BS1523" s="12">
        <v>2546.2620000000002</v>
      </c>
      <c r="BT1523" s="72">
        <v>94.962000000000003</v>
      </c>
      <c r="BU1523" s="72">
        <v>2.9990000000000001</v>
      </c>
      <c r="BV1523" s="12">
        <v>2681.3539999999998</v>
      </c>
      <c r="BW1523" s="72">
        <v>100</v>
      </c>
      <c r="BX1523" s="72">
        <v>3.12</v>
      </c>
      <c r="BY1523" s="13"/>
      <c r="BZ1523" s="13"/>
    </row>
    <row r="1524" spans="1:78" ht="12.75" customHeight="1">
      <c r="A1524" s="122" t="s">
        <v>44</v>
      </c>
      <c r="B1524" s="71" t="s">
        <v>47</v>
      </c>
      <c r="C1524" s="71" t="s">
        <v>25</v>
      </c>
      <c r="D1524" s="34">
        <v>42887</v>
      </c>
      <c r="E1524" s="12">
        <v>0</v>
      </c>
      <c r="F1524" s="72">
        <v>0</v>
      </c>
      <c r="G1524" s="72">
        <v>0</v>
      </c>
      <c r="H1524" s="12">
        <v>0</v>
      </c>
      <c r="I1524" s="72">
        <v>0</v>
      </c>
      <c r="J1524" s="72">
        <v>0</v>
      </c>
      <c r="K1524" s="12">
        <v>0</v>
      </c>
      <c r="L1524" s="72">
        <v>0</v>
      </c>
      <c r="M1524" s="72">
        <v>0</v>
      </c>
      <c r="N1524" s="12">
        <v>0</v>
      </c>
      <c r="O1524" s="72">
        <v>0</v>
      </c>
      <c r="P1524" s="72">
        <v>0</v>
      </c>
      <c r="Q1524" s="12">
        <v>0</v>
      </c>
      <c r="R1524" s="72">
        <v>0</v>
      </c>
      <c r="S1524" s="72">
        <v>0</v>
      </c>
      <c r="T1524" s="12">
        <v>0</v>
      </c>
      <c r="U1524" s="72">
        <v>0</v>
      </c>
      <c r="V1524" s="72">
        <v>0</v>
      </c>
      <c r="W1524" s="12">
        <v>0</v>
      </c>
      <c r="X1524" s="72">
        <v>0</v>
      </c>
      <c r="Y1524" s="72">
        <v>0</v>
      </c>
      <c r="Z1524" s="12">
        <v>0</v>
      </c>
      <c r="AA1524" s="72">
        <v>0</v>
      </c>
      <c r="AB1524" s="72">
        <v>0</v>
      </c>
      <c r="AC1524" s="12">
        <v>0</v>
      </c>
      <c r="AD1524" s="72">
        <v>0</v>
      </c>
      <c r="AE1524" s="72">
        <v>0</v>
      </c>
      <c r="AF1524" s="12">
        <v>5.7919999999999998</v>
      </c>
      <c r="AG1524" s="72">
        <v>0.21</v>
      </c>
      <c r="AH1524" s="72">
        <v>79.466999999999999</v>
      </c>
      <c r="AI1524" s="12">
        <v>109.974</v>
      </c>
      <c r="AJ1524" s="72">
        <v>3.996</v>
      </c>
      <c r="AK1524" s="72">
        <v>19.462</v>
      </c>
      <c r="AL1524" s="12">
        <v>115.76600000000001</v>
      </c>
      <c r="AM1524" s="72">
        <v>4.2060000000000004</v>
      </c>
      <c r="AN1524" s="72">
        <v>18.89</v>
      </c>
      <c r="AO1524" s="12">
        <v>115.76600000000001</v>
      </c>
      <c r="AP1524" s="72">
        <v>4.2060000000000004</v>
      </c>
      <c r="AQ1524" s="72">
        <v>18.89</v>
      </c>
      <c r="AR1524" s="12">
        <v>28.86</v>
      </c>
      <c r="AS1524" s="72">
        <v>1.0489999999999999</v>
      </c>
      <c r="AT1524" s="72">
        <v>41.058999999999997</v>
      </c>
      <c r="AU1524" s="12">
        <v>0</v>
      </c>
      <c r="AV1524" s="72">
        <v>0</v>
      </c>
      <c r="AW1524" s="72">
        <v>0</v>
      </c>
      <c r="AX1524" s="12">
        <v>315.12400000000002</v>
      </c>
      <c r="AY1524" s="72">
        <v>11.45</v>
      </c>
      <c r="AZ1524" s="72">
        <v>11.718999999999999</v>
      </c>
      <c r="BA1524" s="12">
        <v>315.12400000000002</v>
      </c>
      <c r="BB1524" s="72">
        <v>11.45</v>
      </c>
      <c r="BC1524" s="72">
        <v>11.718999999999999</v>
      </c>
      <c r="BD1524" s="12">
        <v>120.89400000000001</v>
      </c>
      <c r="BE1524" s="72">
        <v>4.3929999999999998</v>
      </c>
      <c r="BF1524" s="72">
        <v>22.439</v>
      </c>
      <c r="BG1524" s="12">
        <v>436.01799999999997</v>
      </c>
      <c r="BH1524" s="72">
        <v>15.843</v>
      </c>
      <c r="BI1524" s="72">
        <v>10.706</v>
      </c>
      <c r="BJ1524" s="12">
        <v>1136.163</v>
      </c>
      <c r="BK1524" s="72">
        <v>41.283999999999999</v>
      </c>
      <c r="BL1524" s="72">
        <v>5.7750000000000004</v>
      </c>
      <c r="BM1524" s="12">
        <v>1035.2729999999999</v>
      </c>
      <c r="BN1524" s="72">
        <v>37.618000000000002</v>
      </c>
      <c r="BO1524" s="72">
        <v>6.4720000000000004</v>
      </c>
      <c r="BP1524" s="12">
        <v>2171.4360000000001</v>
      </c>
      <c r="BQ1524" s="72">
        <v>78.902000000000001</v>
      </c>
      <c r="BR1524" s="72">
        <v>2.7610000000000001</v>
      </c>
      <c r="BS1524" s="12">
        <v>2636.3139999999999</v>
      </c>
      <c r="BT1524" s="72">
        <v>95.793999999999997</v>
      </c>
      <c r="BU1524" s="72">
        <v>2.2429999999999999</v>
      </c>
      <c r="BV1524" s="12">
        <v>2752.08</v>
      </c>
      <c r="BW1524" s="72">
        <v>100</v>
      </c>
      <c r="BX1524" s="72">
        <v>2.3290000000000002</v>
      </c>
      <c r="BY1524" s="13"/>
      <c r="BZ1524" s="13"/>
    </row>
    <row r="1525" spans="1:78" ht="12.75" customHeight="1">
      <c r="A1525" s="122" t="s">
        <v>44</v>
      </c>
      <c r="B1525" s="71" t="s">
        <v>47</v>
      </c>
      <c r="C1525" s="71" t="s">
        <v>25</v>
      </c>
      <c r="D1525" s="34">
        <v>43344</v>
      </c>
      <c r="E1525" s="12">
        <v>0</v>
      </c>
      <c r="F1525" s="72">
        <v>0</v>
      </c>
      <c r="G1525" s="72">
        <v>0</v>
      </c>
      <c r="H1525" s="12">
        <v>0</v>
      </c>
      <c r="I1525" s="72">
        <v>0</v>
      </c>
      <c r="J1525" s="72">
        <v>0</v>
      </c>
      <c r="K1525" s="12">
        <v>0</v>
      </c>
      <c r="L1525" s="72">
        <v>0</v>
      </c>
      <c r="M1525" s="72">
        <v>0</v>
      </c>
      <c r="N1525" s="12">
        <v>0</v>
      </c>
      <c r="O1525" s="72">
        <v>0</v>
      </c>
      <c r="P1525" s="72">
        <v>0</v>
      </c>
      <c r="Q1525" s="12">
        <v>0</v>
      </c>
      <c r="R1525" s="72">
        <v>0</v>
      </c>
      <c r="S1525" s="72">
        <v>0</v>
      </c>
      <c r="T1525" s="12">
        <v>0</v>
      </c>
      <c r="U1525" s="72">
        <v>0</v>
      </c>
      <c r="V1525" s="72">
        <v>0</v>
      </c>
      <c r="W1525" s="12">
        <v>0</v>
      </c>
      <c r="X1525" s="72">
        <v>0</v>
      </c>
      <c r="Y1525" s="72">
        <v>0</v>
      </c>
      <c r="Z1525" s="12">
        <v>0</v>
      </c>
      <c r="AA1525" s="72">
        <v>0</v>
      </c>
      <c r="AB1525" s="72">
        <v>0</v>
      </c>
      <c r="AC1525" s="12">
        <v>0</v>
      </c>
      <c r="AD1525" s="72">
        <v>0</v>
      </c>
      <c r="AE1525" s="72">
        <v>0</v>
      </c>
      <c r="AF1525" s="12">
        <v>4.282</v>
      </c>
      <c r="AG1525" s="72">
        <v>0.15</v>
      </c>
      <c r="AH1525" s="72">
        <v>109.822</v>
      </c>
      <c r="AI1525" s="12">
        <v>130.77699999999999</v>
      </c>
      <c r="AJ1525" s="72">
        <v>4.57</v>
      </c>
      <c r="AK1525" s="72">
        <v>15.566000000000001</v>
      </c>
      <c r="AL1525" s="12">
        <v>135.059</v>
      </c>
      <c r="AM1525" s="72">
        <v>4.72</v>
      </c>
      <c r="AN1525" s="72">
        <v>15.038</v>
      </c>
      <c r="AO1525" s="12">
        <v>135.059</v>
      </c>
      <c r="AP1525" s="72">
        <v>4.72</v>
      </c>
      <c r="AQ1525" s="72">
        <v>15.038</v>
      </c>
      <c r="AR1525" s="12">
        <v>36.345999999999997</v>
      </c>
      <c r="AS1525" s="72">
        <v>1.27</v>
      </c>
      <c r="AT1525" s="72">
        <v>48.816000000000003</v>
      </c>
      <c r="AU1525" s="12">
        <v>2.3170000000000002</v>
      </c>
      <c r="AV1525" s="72">
        <v>8.1000000000000003E-2</v>
      </c>
      <c r="AW1525" s="72">
        <v>103.11199999999999</v>
      </c>
      <c r="AX1525" s="12">
        <v>179.15100000000001</v>
      </c>
      <c r="AY1525" s="72">
        <v>6.26</v>
      </c>
      <c r="AZ1525" s="72">
        <v>21.082999999999998</v>
      </c>
      <c r="BA1525" s="12">
        <v>181.46700000000001</v>
      </c>
      <c r="BB1525" s="72">
        <v>6.3410000000000002</v>
      </c>
      <c r="BC1525" s="72">
        <v>20.893999999999998</v>
      </c>
      <c r="BD1525" s="12">
        <v>161.35</v>
      </c>
      <c r="BE1525" s="72">
        <v>5.6379999999999999</v>
      </c>
      <c r="BF1525" s="72">
        <v>18.885000000000002</v>
      </c>
      <c r="BG1525" s="12">
        <v>342.81700000000001</v>
      </c>
      <c r="BH1525" s="72">
        <v>11.978999999999999</v>
      </c>
      <c r="BI1525" s="72">
        <v>15.972</v>
      </c>
      <c r="BJ1525" s="12">
        <v>1204.7819999999999</v>
      </c>
      <c r="BK1525" s="72">
        <v>42.1</v>
      </c>
      <c r="BL1525" s="72">
        <v>5.702</v>
      </c>
      <c r="BM1525" s="12">
        <v>1142.713</v>
      </c>
      <c r="BN1525" s="72">
        <v>39.930999999999997</v>
      </c>
      <c r="BO1525" s="72">
        <v>5.8339999999999996</v>
      </c>
      <c r="BP1525" s="12">
        <v>2347.4949999999999</v>
      </c>
      <c r="BQ1525" s="72">
        <v>82.031000000000006</v>
      </c>
      <c r="BR1525" s="72">
        <v>3.153</v>
      </c>
      <c r="BS1525" s="12">
        <v>2726.6579999999999</v>
      </c>
      <c r="BT1525" s="72">
        <v>95.28</v>
      </c>
      <c r="BU1525" s="72">
        <v>2.5249999999999999</v>
      </c>
      <c r="BV1525" s="12">
        <v>2861.7170000000001</v>
      </c>
      <c r="BW1525" s="72">
        <v>100</v>
      </c>
      <c r="BX1525" s="72">
        <v>2.427</v>
      </c>
      <c r="BY1525" s="13"/>
      <c r="BZ1525" s="13"/>
    </row>
    <row r="1526" spans="1:78" ht="12.75" customHeight="1">
      <c r="A1526" s="122" t="s">
        <v>44</v>
      </c>
      <c r="B1526" s="71" t="s">
        <v>47</v>
      </c>
      <c r="C1526" s="71" t="s">
        <v>25</v>
      </c>
      <c r="D1526" s="34">
        <v>43435</v>
      </c>
      <c r="E1526" s="12">
        <v>0</v>
      </c>
      <c r="F1526" s="72">
        <v>0</v>
      </c>
      <c r="G1526" s="72">
        <v>0</v>
      </c>
      <c r="H1526" s="12">
        <v>0</v>
      </c>
      <c r="I1526" s="72">
        <v>0</v>
      </c>
      <c r="J1526" s="72">
        <v>0</v>
      </c>
      <c r="K1526" s="12">
        <v>0</v>
      </c>
      <c r="L1526" s="72">
        <v>0</v>
      </c>
      <c r="M1526" s="72">
        <v>0</v>
      </c>
      <c r="N1526" s="12">
        <v>0</v>
      </c>
      <c r="O1526" s="72">
        <v>0</v>
      </c>
      <c r="P1526" s="72">
        <v>0</v>
      </c>
      <c r="Q1526" s="12">
        <v>0</v>
      </c>
      <c r="R1526" s="72">
        <v>0</v>
      </c>
      <c r="S1526" s="72">
        <v>0</v>
      </c>
      <c r="T1526" s="12">
        <v>0</v>
      </c>
      <c r="U1526" s="72">
        <v>0</v>
      </c>
      <c r="V1526" s="72">
        <v>0</v>
      </c>
      <c r="W1526" s="12">
        <v>0</v>
      </c>
      <c r="X1526" s="72">
        <v>0</v>
      </c>
      <c r="Y1526" s="72">
        <v>0</v>
      </c>
      <c r="Z1526" s="12">
        <v>0</v>
      </c>
      <c r="AA1526" s="72">
        <v>0</v>
      </c>
      <c r="AB1526" s="72">
        <v>0</v>
      </c>
      <c r="AC1526" s="12">
        <v>0</v>
      </c>
      <c r="AD1526" s="72">
        <v>0</v>
      </c>
      <c r="AE1526" s="72">
        <v>0</v>
      </c>
      <c r="AF1526" s="12">
        <v>6.7240000000000002</v>
      </c>
      <c r="AG1526" s="72">
        <v>0.23200000000000001</v>
      </c>
      <c r="AH1526" s="72">
        <v>106.184</v>
      </c>
      <c r="AI1526" s="12">
        <v>118.374</v>
      </c>
      <c r="AJ1526" s="72">
        <v>4.0830000000000002</v>
      </c>
      <c r="AK1526" s="72">
        <v>33.055999999999997</v>
      </c>
      <c r="AL1526" s="12">
        <v>125.09699999999999</v>
      </c>
      <c r="AM1526" s="72">
        <v>4.3150000000000004</v>
      </c>
      <c r="AN1526" s="72">
        <v>32.973999999999997</v>
      </c>
      <c r="AO1526" s="12">
        <v>125.09699999999999</v>
      </c>
      <c r="AP1526" s="72">
        <v>4.3150000000000004</v>
      </c>
      <c r="AQ1526" s="72">
        <v>32.973999999999997</v>
      </c>
      <c r="AR1526" s="12">
        <v>19.491</v>
      </c>
      <c r="AS1526" s="72">
        <v>0.67200000000000004</v>
      </c>
      <c r="AT1526" s="72">
        <v>50.411000000000001</v>
      </c>
      <c r="AU1526" s="12">
        <v>18.419</v>
      </c>
      <c r="AV1526" s="72">
        <v>0.63500000000000001</v>
      </c>
      <c r="AW1526" s="72">
        <v>61.220999999999997</v>
      </c>
      <c r="AX1526" s="12">
        <v>180.82900000000001</v>
      </c>
      <c r="AY1526" s="72">
        <v>6.2370000000000001</v>
      </c>
      <c r="AZ1526" s="72">
        <v>19.523</v>
      </c>
      <c r="BA1526" s="12">
        <v>199.24799999999999</v>
      </c>
      <c r="BB1526" s="72">
        <v>6.8719999999999999</v>
      </c>
      <c r="BC1526" s="72">
        <v>17.826000000000001</v>
      </c>
      <c r="BD1526" s="12">
        <v>95.292000000000002</v>
      </c>
      <c r="BE1526" s="72">
        <v>3.2869999999999999</v>
      </c>
      <c r="BF1526" s="72">
        <v>31.151</v>
      </c>
      <c r="BG1526" s="12">
        <v>294.54000000000002</v>
      </c>
      <c r="BH1526" s="72">
        <v>10.159000000000001</v>
      </c>
      <c r="BI1526" s="72">
        <v>14.614000000000001</v>
      </c>
      <c r="BJ1526" s="12">
        <v>1243.23</v>
      </c>
      <c r="BK1526" s="72">
        <v>42.881</v>
      </c>
      <c r="BL1526" s="72">
        <v>7.343</v>
      </c>
      <c r="BM1526" s="12">
        <v>1216.867</v>
      </c>
      <c r="BN1526" s="72">
        <v>41.972000000000001</v>
      </c>
      <c r="BO1526" s="72">
        <v>5.9980000000000002</v>
      </c>
      <c r="BP1526" s="12">
        <v>2460.0970000000002</v>
      </c>
      <c r="BQ1526" s="72">
        <v>84.853999999999999</v>
      </c>
      <c r="BR1526" s="72">
        <v>4.1710000000000003</v>
      </c>
      <c r="BS1526" s="12">
        <v>2774.1289999999999</v>
      </c>
      <c r="BT1526" s="72">
        <v>95.685000000000002</v>
      </c>
      <c r="BU1526" s="72">
        <v>3.0750000000000002</v>
      </c>
      <c r="BV1526" s="12">
        <v>2899.2260000000001</v>
      </c>
      <c r="BW1526" s="72">
        <v>100</v>
      </c>
      <c r="BX1526" s="72">
        <v>3.2360000000000002</v>
      </c>
      <c r="BY1526" s="13"/>
      <c r="BZ1526" s="13"/>
    </row>
    <row r="1527" spans="1:78" ht="12.75" customHeight="1">
      <c r="A1527" s="122" t="s">
        <v>44</v>
      </c>
      <c r="B1527" s="71" t="s">
        <v>47</v>
      </c>
      <c r="C1527" s="71" t="s">
        <v>25</v>
      </c>
      <c r="D1527" s="34">
        <v>43525</v>
      </c>
      <c r="E1527" s="12">
        <v>0</v>
      </c>
      <c r="F1527" s="72">
        <v>0</v>
      </c>
      <c r="G1527" s="72">
        <v>0</v>
      </c>
      <c r="H1527" s="12">
        <v>0</v>
      </c>
      <c r="I1527" s="72">
        <v>0</v>
      </c>
      <c r="J1527" s="72">
        <v>0</v>
      </c>
      <c r="K1527" s="12">
        <v>0</v>
      </c>
      <c r="L1527" s="72">
        <v>0</v>
      </c>
      <c r="M1527" s="72">
        <v>0</v>
      </c>
      <c r="N1527" s="12">
        <v>0</v>
      </c>
      <c r="O1527" s="72">
        <v>0</v>
      </c>
      <c r="P1527" s="72">
        <v>0</v>
      </c>
      <c r="Q1527" s="12">
        <v>0</v>
      </c>
      <c r="R1527" s="72">
        <v>0</v>
      </c>
      <c r="S1527" s="72">
        <v>0</v>
      </c>
      <c r="T1527" s="12">
        <v>0</v>
      </c>
      <c r="U1527" s="72">
        <v>0</v>
      </c>
      <c r="V1527" s="72">
        <v>0</v>
      </c>
      <c r="W1527" s="12">
        <v>0</v>
      </c>
      <c r="X1527" s="72">
        <v>0</v>
      </c>
      <c r="Y1527" s="72">
        <v>0</v>
      </c>
      <c r="Z1527" s="12">
        <v>0</v>
      </c>
      <c r="AA1527" s="72">
        <v>0</v>
      </c>
      <c r="AB1527" s="72">
        <v>0</v>
      </c>
      <c r="AC1527" s="12">
        <v>0</v>
      </c>
      <c r="AD1527" s="72">
        <v>0</v>
      </c>
      <c r="AE1527" s="72">
        <v>0</v>
      </c>
      <c r="AF1527" s="12">
        <v>13.914</v>
      </c>
      <c r="AG1527" s="72">
        <v>0.46800000000000003</v>
      </c>
      <c r="AH1527" s="72">
        <v>103.51</v>
      </c>
      <c r="AI1527" s="12">
        <v>100.024</v>
      </c>
      <c r="AJ1527" s="72">
        <v>3.363</v>
      </c>
      <c r="AK1527" s="72">
        <v>19.670000000000002</v>
      </c>
      <c r="AL1527" s="12">
        <v>113.938</v>
      </c>
      <c r="AM1527" s="72">
        <v>3.831</v>
      </c>
      <c r="AN1527" s="72">
        <v>23.518000000000001</v>
      </c>
      <c r="AO1527" s="12">
        <v>113.938</v>
      </c>
      <c r="AP1527" s="72">
        <v>3.831</v>
      </c>
      <c r="AQ1527" s="72">
        <v>23.518000000000001</v>
      </c>
      <c r="AR1527" s="12">
        <v>15.419</v>
      </c>
      <c r="AS1527" s="72">
        <v>0.51800000000000002</v>
      </c>
      <c r="AT1527" s="72">
        <v>54.540999999999997</v>
      </c>
      <c r="AU1527" s="12">
        <v>16.224</v>
      </c>
      <c r="AV1527" s="72">
        <v>0.54600000000000004</v>
      </c>
      <c r="AW1527" s="72">
        <v>53.075000000000003</v>
      </c>
      <c r="AX1527" s="12">
        <v>257.053</v>
      </c>
      <c r="AY1527" s="72">
        <v>8.6430000000000007</v>
      </c>
      <c r="AZ1527" s="72">
        <v>18.067</v>
      </c>
      <c r="BA1527" s="12">
        <v>273.27600000000001</v>
      </c>
      <c r="BB1527" s="72">
        <v>9.1890000000000001</v>
      </c>
      <c r="BC1527" s="72">
        <v>17.452000000000002</v>
      </c>
      <c r="BD1527" s="12">
        <v>183.30799999999999</v>
      </c>
      <c r="BE1527" s="72">
        <v>6.1639999999999997</v>
      </c>
      <c r="BF1527" s="72">
        <v>22.013000000000002</v>
      </c>
      <c r="BG1527" s="12">
        <v>456.584</v>
      </c>
      <c r="BH1527" s="72">
        <v>15.352</v>
      </c>
      <c r="BI1527" s="72">
        <v>12.743</v>
      </c>
      <c r="BJ1527" s="12">
        <v>1280.8409999999999</v>
      </c>
      <c r="BK1527" s="72">
        <v>43.067</v>
      </c>
      <c r="BL1527" s="72">
        <v>7.774</v>
      </c>
      <c r="BM1527" s="12">
        <v>1107.3030000000001</v>
      </c>
      <c r="BN1527" s="72">
        <v>37.231999999999999</v>
      </c>
      <c r="BO1527" s="72">
        <v>5.3079999999999998</v>
      </c>
      <c r="BP1527" s="12">
        <v>2388.1439999999998</v>
      </c>
      <c r="BQ1527" s="72">
        <v>80.298000000000002</v>
      </c>
      <c r="BR1527" s="72">
        <v>3.202</v>
      </c>
      <c r="BS1527" s="12">
        <v>2860.1469999999999</v>
      </c>
      <c r="BT1527" s="72">
        <v>96.168999999999997</v>
      </c>
      <c r="BU1527" s="72">
        <v>2.6120000000000001</v>
      </c>
      <c r="BV1527" s="12">
        <v>2974.085</v>
      </c>
      <c r="BW1527" s="72">
        <v>100</v>
      </c>
      <c r="BX1527" s="72">
        <v>2.7360000000000002</v>
      </c>
      <c r="BY1527" s="13"/>
      <c r="BZ1527" s="13"/>
    </row>
    <row r="1528" spans="1:78" ht="12.75" customHeight="1">
      <c r="A1528" s="122" t="s">
        <v>44</v>
      </c>
      <c r="B1528" s="71" t="s">
        <v>47</v>
      </c>
      <c r="C1528" s="71" t="s">
        <v>25</v>
      </c>
      <c r="D1528" s="34">
        <v>43617</v>
      </c>
      <c r="E1528" s="12">
        <v>0</v>
      </c>
      <c r="F1528" s="72">
        <v>0</v>
      </c>
      <c r="G1528" s="72">
        <v>0</v>
      </c>
      <c r="H1528" s="12">
        <v>0</v>
      </c>
      <c r="I1528" s="72">
        <v>0</v>
      </c>
      <c r="J1528" s="72">
        <v>0</v>
      </c>
      <c r="K1528" s="12">
        <v>0</v>
      </c>
      <c r="L1528" s="72">
        <v>0</v>
      </c>
      <c r="M1528" s="72">
        <v>0</v>
      </c>
      <c r="N1528" s="12">
        <v>0</v>
      </c>
      <c r="O1528" s="72">
        <v>0</v>
      </c>
      <c r="P1528" s="72">
        <v>0</v>
      </c>
      <c r="Q1528" s="12">
        <v>0</v>
      </c>
      <c r="R1528" s="72">
        <v>0</v>
      </c>
      <c r="S1528" s="72">
        <v>0</v>
      </c>
      <c r="T1528" s="12">
        <v>0</v>
      </c>
      <c r="U1528" s="72">
        <v>0</v>
      </c>
      <c r="V1528" s="72">
        <v>0</v>
      </c>
      <c r="W1528" s="12">
        <v>0</v>
      </c>
      <c r="X1528" s="72">
        <v>0</v>
      </c>
      <c r="Y1528" s="72">
        <v>0</v>
      </c>
      <c r="Z1528" s="12">
        <v>0</v>
      </c>
      <c r="AA1528" s="72">
        <v>0</v>
      </c>
      <c r="AB1528" s="72">
        <v>0</v>
      </c>
      <c r="AC1528" s="12">
        <v>0</v>
      </c>
      <c r="AD1528" s="72">
        <v>0</v>
      </c>
      <c r="AE1528" s="72">
        <v>0</v>
      </c>
      <c r="AF1528" s="12">
        <v>3.7509999999999999</v>
      </c>
      <c r="AG1528" s="72">
        <v>0.13300000000000001</v>
      </c>
      <c r="AH1528" s="72">
        <v>121.803</v>
      </c>
      <c r="AI1528" s="12">
        <v>99.694999999999993</v>
      </c>
      <c r="AJ1528" s="72">
        <v>3.5390000000000001</v>
      </c>
      <c r="AK1528" s="72">
        <v>26.341999999999999</v>
      </c>
      <c r="AL1528" s="12">
        <v>103.447</v>
      </c>
      <c r="AM1528" s="72">
        <v>3.6720000000000002</v>
      </c>
      <c r="AN1528" s="72">
        <v>24.257999999999999</v>
      </c>
      <c r="AO1528" s="12">
        <v>103.447</v>
      </c>
      <c r="AP1528" s="72">
        <v>3.6720000000000002</v>
      </c>
      <c r="AQ1528" s="72">
        <v>24.257999999999999</v>
      </c>
      <c r="AR1528" s="12">
        <v>11.17</v>
      </c>
      <c r="AS1528" s="72">
        <v>0.39600000000000002</v>
      </c>
      <c r="AT1528" s="72">
        <v>64.433000000000007</v>
      </c>
      <c r="AU1528" s="12">
        <v>12.856</v>
      </c>
      <c r="AV1528" s="72">
        <v>0.45600000000000002</v>
      </c>
      <c r="AW1528" s="72">
        <v>80.283000000000001</v>
      </c>
      <c r="AX1528" s="12">
        <v>165.57599999999999</v>
      </c>
      <c r="AY1528" s="72">
        <v>5.8769999999999998</v>
      </c>
      <c r="AZ1528" s="72">
        <v>21.268000000000001</v>
      </c>
      <c r="BA1528" s="12">
        <v>178.43199999999999</v>
      </c>
      <c r="BB1528" s="72">
        <v>6.3330000000000002</v>
      </c>
      <c r="BC1528" s="72">
        <v>20.475000000000001</v>
      </c>
      <c r="BD1528" s="12">
        <v>60.475999999999999</v>
      </c>
      <c r="BE1528" s="72">
        <v>2.1469999999999998</v>
      </c>
      <c r="BF1528" s="72">
        <v>37.228000000000002</v>
      </c>
      <c r="BG1528" s="12">
        <v>238.90899999999999</v>
      </c>
      <c r="BH1528" s="72">
        <v>8.48</v>
      </c>
      <c r="BI1528" s="72">
        <v>16.681999999999999</v>
      </c>
      <c r="BJ1528" s="12">
        <v>1175.6489999999999</v>
      </c>
      <c r="BK1528" s="72">
        <v>41.728000000000002</v>
      </c>
      <c r="BL1528" s="72">
        <v>8.2089999999999996</v>
      </c>
      <c r="BM1528" s="12">
        <v>1288.2670000000001</v>
      </c>
      <c r="BN1528" s="72">
        <v>45.725000000000001</v>
      </c>
      <c r="BO1528" s="72">
        <v>4.4390000000000001</v>
      </c>
      <c r="BP1528" s="12">
        <v>2463.915</v>
      </c>
      <c r="BQ1528" s="72">
        <v>87.451999999999998</v>
      </c>
      <c r="BR1528" s="72">
        <v>3.8479999999999999</v>
      </c>
      <c r="BS1528" s="12">
        <v>2713.9940000000001</v>
      </c>
      <c r="BT1528" s="72">
        <v>96.328000000000003</v>
      </c>
      <c r="BU1528" s="72">
        <v>3.2440000000000002</v>
      </c>
      <c r="BV1528" s="12">
        <v>2817.4409999999998</v>
      </c>
      <c r="BW1528" s="72">
        <v>100</v>
      </c>
      <c r="BX1528" s="72">
        <v>3.121</v>
      </c>
      <c r="BY1528" s="13"/>
      <c r="BZ1528" s="13"/>
    </row>
    <row r="1529" spans="1:78" ht="12.75" customHeight="1">
      <c r="A1529" s="122" t="s">
        <v>44</v>
      </c>
      <c r="B1529" s="71" t="s">
        <v>47</v>
      </c>
      <c r="C1529" s="71" t="s">
        <v>25</v>
      </c>
      <c r="D1529" s="34">
        <v>44075</v>
      </c>
      <c r="E1529" s="12">
        <v>0</v>
      </c>
      <c r="F1529" s="72">
        <v>0</v>
      </c>
      <c r="G1529" s="72">
        <v>0</v>
      </c>
      <c r="H1529" s="12">
        <v>0</v>
      </c>
      <c r="I1529" s="72">
        <v>0</v>
      </c>
      <c r="J1529" s="72">
        <v>0</v>
      </c>
      <c r="K1529" s="12">
        <v>0</v>
      </c>
      <c r="L1529" s="72">
        <v>0</v>
      </c>
      <c r="M1529" s="72">
        <v>0</v>
      </c>
      <c r="N1529" s="12">
        <v>0</v>
      </c>
      <c r="O1529" s="72">
        <v>0</v>
      </c>
      <c r="P1529" s="72">
        <v>0</v>
      </c>
      <c r="Q1529" s="12">
        <v>0</v>
      </c>
      <c r="R1529" s="72">
        <v>0</v>
      </c>
      <c r="S1529" s="72">
        <v>0</v>
      </c>
      <c r="T1529" s="12">
        <v>0</v>
      </c>
      <c r="U1529" s="72">
        <v>0</v>
      </c>
      <c r="V1529" s="72">
        <v>0</v>
      </c>
      <c r="W1529" s="12">
        <v>0</v>
      </c>
      <c r="X1529" s="72">
        <v>0</v>
      </c>
      <c r="Y1529" s="72">
        <v>0</v>
      </c>
      <c r="Z1529" s="12">
        <v>0</v>
      </c>
      <c r="AA1529" s="72">
        <v>0</v>
      </c>
      <c r="AB1529" s="72">
        <v>0</v>
      </c>
      <c r="AC1529" s="12">
        <v>0</v>
      </c>
      <c r="AD1529" s="72">
        <v>0</v>
      </c>
      <c r="AE1529" s="72">
        <v>0</v>
      </c>
      <c r="AF1529" s="12">
        <v>3.6890000000000001</v>
      </c>
      <c r="AG1529" s="72">
        <v>0.13200000000000001</v>
      </c>
      <c r="AH1529" s="72">
        <v>103.43</v>
      </c>
      <c r="AI1529" s="12">
        <v>84.495999999999995</v>
      </c>
      <c r="AJ1529" s="72">
        <v>3.016</v>
      </c>
      <c r="AK1529" s="72">
        <v>34.17</v>
      </c>
      <c r="AL1529" s="12">
        <v>88.183999999999997</v>
      </c>
      <c r="AM1529" s="72">
        <v>3.1469999999999998</v>
      </c>
      <c r="AN1529" s="72">
        <v>32.76</v>
      </c>
      <c r="AO1529" s="12">
        <v>88.183999999999997</v>
      </c>
      <c r="AP1529" s="72">
        <v>3.1469999999999998</v>
      </c>
      <c r="AQ1529" s="72">
        <v>32.76</v>
      </c>
      <c r="AR1529" s="12">
        <v>37.683</v>
      </c>
      <c r="AS1529" s="72">
        <v>1.345</v>
      </c>
      <c r="AT1529" s="72">
        <v>51.759</v>
      </c>
      <c r="AU1529" s="12">
        <v>26.388000000000002</v>
      </c>
      <c r="AV1529" s="72">
        <v>0.94199999999999995</v>
      </c>
      <c r="AW1529" s="72">
        <v>61.235999999999997</v>
      </c>
      <c r="AX1529" s="12">
        <v>169.01499999999999</v>
      </c>
      <c r="AY1529" s="72">
        <v>6.032</v>
      </c>
      <c r="AZ1529" s="72">
        <v>24.146999999999998</v>
      </c>
      <c r="BA1529" s="12">
        <v>195.40299999999999</v>
      </c>
      <c r="BB1529" s="72">
        <v>6.9740000000000002</v>
      </c>
      <c r="BC1529" s="72">
        <v>19.451000000000001</v>
      </c>
      <c r="BD1529" s="12">
        <v>178.15700000000001</v>
      </c>
      <c r="BE1529" s="72">
        <v>6.3579999999999997</v>
      </c>
      <c r="BF1529" s="72">
        <v>24.056999999999999</v>
      </c>
      <c r="BG1529" s="12">
        <v>373.55900000000003</v>
      </c>
      <c r="BH1529" s="72">
        <v>13.332000000000001</v>
      </c>
      <c r="BI1529" s="72">
        <v>14.551</v>
      </c>
      <c r="BJ1529" s="12">
        <v>971.81200000000001</v>
      </c>
      <c r="BK1529" s="72">
        <v>34.683999999999997</v>
      </c>
      <c r="BL1529" s="72">
        <v>7.7729999999999997</v>
      </c>
      <c r="BM1529" s="12">
        <v>1330.703</v>
      </c>
      <c r="BN1529" s="72">
        <v>47.491999999999997</v>
      </c>
      <c r="BO1529" s="72">
        <v>5.0880000000000001</v>
      </c>
      <c r="BP1529" s="12">
        <v>2302.5160000000001</v>
      </c>
      <c r="BQ1529" s="72">
        <v>82.176000000000002</v>
      </c>
      <c r="BR1529" s="72">
        <v>3.9129999999999998</v>
      </c>
      <c r="BS1529" s="12">
        <v>2713.7579999999998</v>
      </c>
      <c r="BT1529" s="72">
        <v>96.852999999999994</v>
      </c>
      <c r="BU1529" s="72">
        <v>3.536</v>
      </c>
      <c r="BV1529" s="12">
        <v>2801.942</v>
      </c>
      <c r="BW1529" s="72">
        <v>100</v>
      </c>
      <c r="BX1529" s="72">
        <v>3.5659999999999998</v>
      </c>
      <c r="BY1529" s="13"/>
      <c r="BZ1529" s="13"/>
    </row>
    <row r="1530" spans="1:78" ht="12.75" customHeight="1">
      <c r="A1530" s="122" t="s">
        <v>44</v>
      </c>
      <c r="B1530" s="71" t="s">
        <v>47</v>
      </c>
      <c r="C1530" s="71" t="s">
        <v>25</v>
      </c>
      <c r="D1530" s="34">
        <v>44166</v>
      </c>
      <c r="E1530" s="12">
        <v>0</v>
      </c>
      <c r="F1530" s="72">
        <v>0</v>
      </c>
      <c r="G1530" s="72">
        <v>0</v>
      </c>
      <c r="H1530" s="12">
        <v>0</v>
      </c>
      <c r="I1530" s="72">
        <v>0</v>
      </c>
      <c r="J1530" s="72">
        <v>0</v>
      </c>
      <c r="K1530" s="12">
        <v>0</v>
      </c>
      <c r="L1530" s="72">
        <v>0</v>
      </c>
      <c r="M1530" s="72">
        <v>0</v>
      </c>
      <c r="N1530" s="12">
        <v>0</v>
      </c>
      <c r="O1530" s="72">
        <v>0</v>
      </c>
      <c r="P1530" s="72">
        <v>0</v>
      </c>
      <c r="Q1530" s="12">
        <v>0</v>
      </c>
      <c r="R1530" s="72">
        <v>0</v>
      </c>
      <c r="S1530" s="72">
        <v>0</v>
      </c>
      <c r="T1530" s="12">
        <v>0</v>
      </c>
      <c r="U1530" s="72">
        <v>0</v>
      </c>
      <c r="V1530" s="72">
        <v>0</v>
      </c>
      <c r="W1530" s="12">
        <v>0</v>
      </c>
      <c r="X1530" s="72">
        <v>0</v>
      </c>
      <c r="Y1530" s="72">
        <v>0</v>
      </c>
      <c r="Z1530" s="12">
        <v>0</v>
      </c>
      <c r="AA1530" s="72">
        <v>0</v>
      </c>
      <c r="AB1530" s="72">
        <v>0</v>
      </c>
      <c r="AC1530" s="12">
        <v>0</v>
      </c>
      <c r="AD1530" s="72">
        <v>0</v>
      </c>
      <c r="AE1530" s="72">
        <v>0</v>
      </c>
      <c r="AF1530" s="12">
        <v>0</v>
      </c>
      <c r="AG1530" s="72">
        <v>0</v>
      </c>
      <c r="AH1530" s="72">
        <v>0</v>
      </c>
      <c r="AI1530" s="12">
        <v>128.08600000000001</v>
      </c>
      <c r="AJ1530" s="72">
        <v>4.492</v>
      </c>
      <c r="AK1530" s="72">
        <v>26.146000000000001</v>
      </c>
      <c r="AL1530" s="12">
        <v>128.08600000000001</v>
      </c>
      <c r="AM1530" s="72">
        <v>4.492</v>
      </c>
      <c r="AN1530" s="72">
        <v>26.146000000000001</v>
      </c>
      <c r="AO1530" s="12">
        <v>128.08600000000001</v>
      </c>
      <c r="AP1530" s="72">
        <v>4.492</v>
      </c>
      <c r="AQ1530" s="72">
        <v>26.146000000000001</v>
      </c>
      <c r="AR1530" s="12">
        <v>32.079000000000001</v>
      </c>
      <c r="AS1530" s="72">
        <v>1.125</v>
      </c>
      <c r="AT1530" s="72">
        <v>60.978999999999999</v>
      </c>
      <c r="AU1530" s="12">
        <v>6.1920000000000002</v>
      </c>
      <c r="AV1530" s="72">
        <v>0.217</v>
      </c>
      <c r="AW1530" s="72">
        <v>78.299000000000007</v>
      </c>
      <c r="AX1530" s="12">
        <v>212.80600000000001</v>
      </c>
      <c r="AY1530" s="72">
        <v>7.4630000000000001</v>
      </c>
      <c r="AZ1530" s="72">
        <v>18.228000000000002</v>
      </c>
      <c r="BA1530" s="12">
        <v>218.99799999999999</v>
      </c>
      <c r="BB1530" s="72">
        <v>7.68</v>
      </c>
      <c r="BC1530" s="72">
        <v>18.538</v>
      </c>
      <c r="BD1530" s="12">
        <v>116.492</v>
      </c>
      <c r="BE1530" s="72">
        <v>4.085</v>
      </c>
      <c r="BF1530" s="72">
        <v>24.931999999999999</v>
      </c>
      <c r="BG1530" s="12">
        <v>335.48899999999998</v>
      </c>
      <c r="BH1530" s="72">
        <v>11.765000000000001</v>
      </c>
      <c r="BI1530" s="72">
        <v>12.737</v>
      </c>
      <c r="BJ1530" s="12">
        <v>1131.499</v>
      </c>
      <c r="BK1530" s="72">
        <v>39.68</v>
      </c>
      <c r="BL1530" s="72">
        <v>6.7670000000000003</v>
      </c>
      <c r="BM1530" s="12">
        <v>1224.3879999999999</v>
      </c>
      <c r="BN1530" s="72">
        <v>42.938000000000002</v>
      </c>
      <c r="BO1530" s="72">
        <v>6.3419999999999996</v>
      </c>
      <c r="BP1530" s="12">
        <v>2355.8879999999999</v>
      </c>
      <c r="BQ1530" s="72">
        <v>82.617999999999995</v>
      </c>
      <c r="BR1530" s="72">
        <v>2.984</v>
      </c>
      <c r="BS1530" s="12">
        <v>2723.4549999999999</v>
      </c>
      <c r="BT1530" s="72">
        <v>95.507999999999996</v>
      </c>
      <c r="BU1530" s="72">
        <v>2.2970000000000002</v>
      </c>
      <c r="BV1530" s="12">
        <v>2851.5419999999999</v>
      </c>
      <c r="BW1530" s="72">
        <v>100</v>
      </c>
      <c r="BX1530" s="72">
        <v>2.234</v>
      </c>
      <c r="BY1530" s="13"/>
      <c r="BZ1530" s="13"/>
    </row>
    <row r="1531" spans="1:78" ht="12.75" customHeight="1">
      <c r="A1531" s="122" t="s">
        <v>44</v>
      </c>
      <c r="B1531" s="71" t="s">
        <v>47</v>
      </c>
      <c r="C1531" s="71" t="s">
        <v>25</v>
      </c>
      <c r="D1531" s="34">
        <v>44256</v>
      </c>
      <c r="E1531" s="12">
        <v>0</v>
      </c>
      <c r="F1531" s="72">
        <v>0</v>
      </c>
      <c r="G1531" s="72">
        <v>0</v>
      </c>
      <c r="H1531" s="12">
        <v>0</v>
      </c>
      <c r="I1531" s="72">
        <v>0</v>
      </c>
      <c r="J1531" s="72">
        <v>0</v>
      </c>
      <c r="K1531" s="12">
        <v>0</v>
      </c>
      <c r="L1531" s="72">
        <v>0</v>
      </c>
      <c r="M1531" s="72">
        <v>0</v>
      </c>
      <c r="N1531" s="12">
        <v>0</v>
      </c>
      <c r="O1531" s="72">
        <v>0</v>
      </c>
      <c r="P1531" s="72">
        <v>0</v>
      </c>
      <c r="Q1531" s="12">
        <v>0</v>
      </c>
      <c r="R1531" s="72">
        <v>0</v>
      </c>
      <c r="S1531" s="72">
        <v>0</v>
      </c>
      <c r="T1531" s="12">
        <v>0</v>
      </c>
      <c r="U1531" s="72">
        <v>0</v>
      </c>
      <c r="V1531" s="72">
        <v>0</v>
      </c>
      <c r="W1531" s="12">
        <v>0</v>
      </c>
      <c r="X1531" s="72">
        <v>0</v>
      </c>
      <c r="Y1531" s="72">
        <v>0</v>
      </c>
      <c r="Z1531" s="12">
        <v>0</v>
      </c>
      <c r="AA1531" s="72">
        <v>0</v>
      </c>
      <c r="AB1531" s="72">
        <v>0</v>
      </c>
      <c r="AC1531" s="12">
        <v>0</v>
      </c>
      <c r="AD1531" s="72">
        <v>0</v>
      </c>
      <c r="AE1531" s="72">
        <v>0</v>
      </c>
      <c r="AF1531" s="12">
        <v>3.3490000000000002</v>
      </c>
      <c r="AG1531" s="72">
        <v>0.115</v>
      </c>
      <c r="AH1531" s="72">
        <v>107.605</v>
      </c>
      <c r="AI1531" s="12">
        <v>126.428</v>
      </c>
      <c r="AJ1531" s="72">
        <v>4.3390000000000004</v>
      </c>
      <c r="AK1531" s="72">
        <v>22.577000000000002</v>
      </c>
      <c r="AL1531" s="12">
        <v>129.77699999999999</v>
      </c>
      <c r="AM1531" s="72">
        <v>4.4539999999999997</v>
      </c>
      <c r="AN1531" s="72">
        <v>22.771000000000001</v>
      </c>
      <c r="AO1531" s="12">
        <v>129.77699999999999</v>
      </c>
      <c r="AP1531" s="72">
        <v>4.4539999999999997</v>
      </c>
      <c r="AQ1531" s="72">
        <v>22.771000000000001</v>
      </c>
      <c r="AR1531" s="12">
        <v>63.741999999999997</v>
      </c>
      <c r="AS1531" s="72">
        <v>2.1880000000000002</v>
      </c>
      <c r="AT1531" s="72">
        <v>41.627000000000002</v>
      </c>
      <c r="AU1531" s="12">
        <v>16.573</v>
      </c>
      <c r="AV1531" s="72">
        <v>0.56899999999999995</v>
      </c>
      <c r="AW1531" s="72">
        <v>55.499000000000002</v>
      </c>
      <c r="AX1531" s="12">
        <v>206.291</v>
      </c>
      <c r="AY1531" s="72">
        <v>7.08</v>
      </c>
      <c r="AZ1531" s="72">
        <v>21.952000000000002</v>
      </c>
      <c r="BA1531" s="12">
        <v>222.864</v>
      </c>
      <c r="BB1531" s="72">
        <v>7.649</v>
      </c>
      <c r="BC1531" s="72">
        <v>20.614000000000001</v>
      </c>
      <c r="BD1531" s="12">
        <v>143.381</v>
      </c>
      <c r="BE1531" s="72">
        <v>4.9210000000000003</v>
      </c>
      <c r="BF1531" s="72">
        <v>20.29</v>
      </c>
      <c r="BG1531" s="12">
        <v>366.245</v>
      </c>
      <c r="BH1531" s="72">
        <v>12.57</v>
      </c>
      <c r="BI1531" s="72">
        <v>12.468999999999999</v>
      </c>
      <c r="BJ1531" s="12">
        <v>1199.7560000000001</v>
      </c>
      <c r="BK1531" s="72">
        <v>41.177999999999997</v>
      </c>
      <c r="BL1531" s="72">
        <v>8.3970000000000002</v>
      </c>
      <c r="BM1531" s="12">
        <v>1154.075</v>
      </c>
      <c r="BN1531" s="72">
        <v>39.61</v>
      </c>
      <c r="BO1531" s="72">
        <v>4.851</v>
      </c>
      <c r="BP1531" s="12">
        <v>2353.83</v>
      </c>
      <c r="BQ1531" s="72">
        <v>80.787999999999997</v>
      </c>
      <c r="BR1531" s="72">
        <v>3.2559999999999998</v>
      </c>
      <c r="BS1531" s="12">
        <v>2783.817</v>
      </c>
      <c r="BT1531" s="72">
        <v>95.546000000000006</v>
      </c>
      <c r="BU1531" s="72">
        <v>2.5960000000000001</v>
      </c>
      <c r="BV1531" s="12">
        <v>2913.5940000000001</v>
      </c>
      <c r="BW1531" s="72">
        <v>100</v>
      </c>
      <c r="BX1531" s="72">
        <v>2.6669999999999998</v>
      </c>
      <c r="BY1531" s="13"/>
      <c r="BZ1531" s="13"/>
    </row>
    <row r="1532" spans="1:78" ht="12.75" customHeight="1">
      <c r="A1532" s="122" t="s">
        <v>44</v>
      </c>
      <c r="B1532" s="71" t="s">
        <v>47</v>
      </c>
      <c r="C1532" s="71" t="s">
        <v>25</v>
      </c>
      <c r="D1532" s="34">
        <v>44348</v>
      </c>
      <c r="E1532" s="12">
        <v>0</v>
      </c>
      <c r="F1532" s="72">
        <v>0</v>
      </c>
      <c r="G1532" s="72">
        <v>0</v>
      </c>
      <c r="H1532" s="12">
        <v>0</v>
      </c>
      <c r="I1532" s="72">
        <v>0</v>
      </c>
      <c r="J1532" s="72">
        <v>0</v>
      </c>
      <c r="K1532" s="12">
        <v>0</v>
      </c>
      <c r="L1532" s="72">
        <v>0</v>
      </c>
      <c r="M1532" s="72">
        <v>0</v>
      </c>
      <c r="N1532" s="12">
        <v>0</v>
      </c>
      <c r="O1532" s="72">
        <v>0</v>
      </c>
      <c r="P1532" s="72">
        <v>0</v>
      </c>
      <c r="Q1532" s="12">
        <v>0</v>
      </c>
      <c r="R1532" s="72">
        <v>0</v>
      </c>
      <c r="S1532" s="72">
        <v>0</v>
      </c>
      <c r="T1532" s="12">
        <v>0</v>
      </c>
      <c r="U1532" s="72">
        <v>0</v>
      </c>
      <c r="V1532" s="72">
        <v>0</v>
      </c>
      <c r="W1532" s="12">
        <v>0</v>
      </c>
      <c r="X1532" s="72">
        <v>0</v>
      </c>
      <c r="Y1532" s="72">
        <v>0</v>
      </c>
      <c r="Z1532" s="12">
        <v>0</v>
      </c>
      <c r="AA1532" s="72">
        <v>0</v>
      </c>
      <c r="AB1532" s="72">
        <v>0</v>
      </c>
      <c r="AC1532" s="12">
        <v>0</v>
      </c>
      <c r="AD1532" s="72">
        <v>0</v>
      </c>
      <c r="AE1532" s="72">
        <v>0</v>
      </c>
      <c r="AF1532" s="12">
        <v>9.1519999999999992</v>
      </c>
      <c r="AG1532" s="72">
        <v>0.308</v>
      </c>
      <c r="AH1532" s="72">
        <v>113.48399999999999</v>
      </c>
      <c r="AI1532" s="12">
        <v>142.77600000000001</v>
      </c>
      <c r="AJ1532" s="72">
        <v>4.8120000000000003</v>
      </c>
      <c r="AK1532" s="72">
        <v>16.728000000000002</v>
      </c>
      <c r="AL1532" s="12">
        <v>151.928</v>
      </c>
      <c r="AM1532" s="72">
        <v>5.12</v>
      </c>
      <c r="AN1532" s="72">
        <v>15.555999999999999</v>
      </c>
      <c r="AO1532" s="12">
        <v>151.928</v>
      </c>
      <c r="AP1532" s="72">
        <v>5.12</v>
      </c>
      <c r="AQ1532" s="72">
        <v>15.555999999999999</v>
      </c>
      <c r="AR1532" s="12">
        <v>43.137</v>
      </c>
      <c r="AS1532" s="72">
        <v>1.454</v>
      </c>
      <c r="AT1532" s="72">
        <v>42.994</v>
      </c>
      <c r="AU1532" s="12">
        <v>26.023</v>
      </c>
      <c r="AV1532" s="72">
        <v>0.877</v>
      </c>
      <c r="AW1532" s="72">
        <v>84.132999999999996</v>
      </c>
      <c r="AX1532" s="12">
        <v>213.78800000000001</v>
      </c>
      <c r="AY1532" s="72">
        <v>7.2050000000000001</v>
      </c>
      <c r="AZ1532" s="72">
        <v>18.815999999999999</v>
      </c>
      <c r="BA1532" s="12">
        <v>239.81</v>
      </c>
      <c r="BB1532" s="72">
        <v>8.0820000000000007</v>
      </c>
      <c r="BC1532" s="72">
        <v>18.3</v>
      </c>
      <c r="BD1532" s="12">
        <v>125.91500000000001</v>
      </c>
      <c r="BE1532" s="72">
        <v>4.2439999999999998</v>
      </c>
      <c r="BF1532" s="72">
        <v>21.384</v>
      </c>
      <c r="BG1532" s="12">
        <v>365.72500000000002</v>
      </c>
      <c r="BH1532" s="72">
        <v>12.326000000000001</v>
      </c>
      <c r="BI1532" s="72">
        <v>13.202</v>
      </c>
      <c r="BJ1532" s="12">
        <v>1107.0740000000001</v>
      </c>
      <c r="BK1532" s="72">
        <v>37.31</v>
      </c>
      <c r="BL1532" s="72">
        <v>7.3259999999999996</v>
      </c>
      <c r="BM1532" s="12">
        <v>1299.3510000000001</v>
      </c>
      <c r="BN1532" s="72">
        <v>43.79</v>
      </c>
      <c r="BO1532" s="72">
        <v>5.5949999999999998</v>
      </c>
      <c r="BP1532" s="12">
        <v>2406.4250000000002</v>
      </c>
      <c r="BQ1532" s="72">
        <v>81.099999999999994</v>
      </c>
      <c r="BR1532" s="72">
        <v>3.4420000000000002</v>
      </c>
      <c r="BS1532" s="12">
        <v>2815.2869999999998</v>
      </c>
      <c r="BT1532" s="72">
        <v>94.88</v>
      </c>
      <c r="BU1532" s="72">
        <v>2.2120000000000002</v>
      </c>
      <c r="BV1532" s="12">
        <v>2967.2150000000001</v>
      </c>
      <c r="BW1532" s="72">
        <v>100</v>
      </c>
      <c r="BX1532" s="72">
        <v>1.994</v>
      </c>
      <c r="BY1532" s="13"/>
      <c r="BZ1532" s="13"/>
    </row>
    <row r="1533" spans="1:78" ht="12.75" customHeight="1">
      <c r="A1533" s="122" t="s">
        <v>44</v>
      </c>
      <c r="B1533" s="71" t="s">
        <v>47</v>
      </c>
      <c r="C1533" s="71" t="s">
        <v>25</v>
      </c>
      <c r="D1533" s="34">
        <v>44805</v>
      </c>
      <c r="E1533" s="12">
        <v>0</v>
      </c>
      <c r="F1533" s="72">
        <v>0</v>
      </c>
      <c r="G1533" s="72">
        <v>0</v>
      </c>
      <c r="H1533" s="12">
        <v>0</v>
      </c>
      <c r="I1533" s="72">
        <v>0</v>
      </c>
      <c r="J1533" s="72">
        <v>0</v>
      </c>
      <c r="K1533" s="12">
        <v>0</v>
      </c>
      <c r="L1533" s="72">
        <v>0</v>
      </c>
      <c r="M1533" s="72">
        <v>0</v>
      </c>
      <c r="N1533" s="12">
        <v>0</v>
      </c>
      <c r="O1533" s="72">
        <v>0</v>
      </c>
      <c r="P1533" s="72">
        <v>0</v>
      </c>
      <c r="Q1533" s="12">
        <v>0</v>
      </c>
      <c r="R1533" s="72">
        <v>0</v>
      </c>
      <c r="S1533" s="72">
        <v>0</v>
      </c>
      <c r="T1533" s="12">
        <v>0</v>
      </c>
      <c r="U1533" s="72">
        <v>0</v>
      </c>
      <c r="V1533" s="72">
        <v>0</v>
      </c>
      <c r="W1533" s="12">
        <v>0</v>
      </c>
      <c r="X1533" s="72">
        <v>0</v>
      </c>
      <c r="Y1533" s="72">
        <v>0</v>
      </c>
      <c r="Z1533" s="12">
        <v>0</v>
      </c>
      <c r="AA1533" s="72">
        <v>0</v>
      </c>
      <c r="AB1533" s="72">
        <v>0</v>
      </c>
      <c r="AC1533" s="12">
        <v>0</v>
      </c>
      <c r="AD1533" s="72">
        <v>0</v>
      </c>
      <c r="AE1533" s="72">
        <v>0</v>
      </c>
      <c r="AF1533" s="12">
        <v>0</v>
      </c>
      <c r="AG1533" s="72">
        <v>0</v>
      </c>
      <c r="AH1533" s="72">
        <v>0</v>
      </c>
      <c r="AI1533" s="12">
        <v>57.341999999999999</v>
      </c>
      <c r="AJ1533" s="72">
        <v>2.2599999999999998</v>
      </c>
      <c r="AK1533" s="72">
        <v>34.283999999999999</v>
      </c>
      <c r="AL1533" s="12">
        <v>57.341999999999999</v>
      </c>
      <c r="AM1533" s="72">
        <v>2.2599999999999998</v>
      </c>
      <c r="AN1533" s="72">
        <v>34.283999999999999</v>
      </c>
      <c r="AO1533" s="12">
        <v>57.341999999999999</v>
      </c>
      <c r="AP1533" s="72">
        <v>2.2599999999999998</v>
      </c>
      <c r="AQ1533" s="72">
        <v>34.283999999999999</v>
      </c>
      <c r="AR1533" s="12">
        <v>11.182</v>
      </c>
      <c r="AS1533" s="72">
        <v>0.441</v>
      </c>
      <c r="AT1533" s="72">
        <v>88.997</v>
      </c>
      <c r="AU1533" s="12">
        <v>16.870999999999999</v>
      </c>
      <c r="AV1533" s="72">
        <v>0.66500000000000004</v>
      </c>
      <c r="AW1533" s="72">
        <v>78.715999999999994</v>
      </c>
      <c r="AX1533" s="12">
        <v>210.65700000000001</v>
      </c>
      <c r="AY1533" s="72">
        <v>8.3010000000000002</v>
      </c>
      <c r="AZ1533" s="72">
        <v>20.077000000000002</v>
      </c>
      <c r="BA1533" s="12">
        <v>227.52799999999999</v>
      </c>
      <c r="BB1533" s="72">
        <v>8.9659999999999993</v>
      </c>
      <c r="BC1533" s="72">
        <v>18.016999999999999</v>
      </c>
      <c r="BD1533" s="12">
        <v>84.132999999999996</v>
      </c>
      <c r="BE1533" s="72">
        <v>3.3149999999999999</v>
      </c>
      <c r="BF1533" s="72">
        <v>24.257999999999999</v>
      </c>
      <c r="BG1533" s="12">
        <v>311.66000000000003</v>
      </c>
      <c r="BH1533" s="72">
        <v>12.281000000000001</v>
      </c>
      <c r="BI1533" s="72">
        <v>14.510999999999999</v>
      </c>
      <c r="BJ1533" s="12">
        <v>984.32100000000003</v>
      </c>
      <c r="BK1533" s="72">
        <v>38.787999999999997</v>
      </c>
      <c r="BL1533" s="72">
        <v>7.6849999999999996</v>
      </c>
      <c r="BM1533" s="12">
        <v>1173.192</v>
      </c>
      <c r="BN1533" s="72">
        <v>46.231000000000002</v>
      </c>
      <c r="BO1533" s="72">
        <v>7.2590000000000003</v>
      </c>
      <c r="BP1533" s="12">
        <v>2157.5129999999999</v>
      </c>
      <c r="BQ1533" s="72">
        <v>85.019000000000005</v>
      </c>
      <c r="BR1533" s="72">
        <v>3.944</v>
      </c>
      <c r="BS1533" s="12">
        <v>2480.355</v>
      </c>
      <c r="BT1533" s="72">
        <v>97.74</v>
      </c>
      <c r="BU1533" s="72">
        <v>3.5990000000000002</v>
      </c>
      <c r="BV1533" s="12">
        <v>2537.6970000000001</v>
      </c>
      <c r="BW1533" s="72">
        <v>100</v>
      </c>
      <c r="BX1533" s="72">
        <v>3.6280000000000001</v>
      </c>
      <c r="BY1533" s="13"/>
      <c r="BZ1533" s="13"/>
    </row>
    <row r="1534" spans="1:78" ht="12.75" customHeight="1">
      <c r="A1534" s="122" t="s">
        <v>44</v>
      </c>
      <c r="B1534" s="71" t="s">
        <v>47</v>
      </c>
      <c r="C1534" s="71" t="s">
        <v>25</v>
      </c>
      <c r="D1534" s="34">
        <v>44896</v>
      </c>
      <c r="E1534" s="12">
        <v>0</v>
      </c>
      <c r="F1534" s="72">
        <v>0</v>
      </c>
      <c r="G1534" s="72">
        <v>0</v>
      </c>
      <c r="H1534" s="12">
        <v>0</v>
      </c>
      <c r="I1534" s="72">
        <v>0</v>
      </c>
      <c r="J1534" s="72">
        <v>0</v>
      </c>
      <c r="K1534" s="12">
        <v>0</v>
      </c>
      <c r="L1534" s="72">
        <v>0</v>
      </c>
      <c r="M1534" s="72">
        <v>0</v>
      </c>
      <c r="N1534" s="12">
        <v>0</v>
      </c>
      <c r="O1534" s="72">
        <v>0</v>
      </c>
      <c r="P1534" s="72">
        <v>0</v>
      </c>
      <c r="Q1534" s="12">
        <v>0</v>
      </c>
      <c r="R1534" s="72">
        <v>0</v>
      </c>
      <c r="S1534" s="72">
        <v>0</v>
      </c>
      <c r="T1534" s="12">
        <v>0</v>
      </c>
      <c r="U1534" s="72">
        <v>0</v>
      </c>
      <c r="V1534" s="72">
        <v>0</v>
      </c>
      <c r="W1534" s="12">
        <v>0</v>
      </c>
      <c r="X1534" s="72">
        <v>0</v>
      </c>
      <c r="Y1534" s="72">
        <v>0</v>
      </c>
      <c r="Z1534" s="12">
        <v>0</v>
      </c>
      <c r="AA1534" s="72">
        <v>0</v>
      </c>
      <c r="AB1534" s="72">
        <v>0</v>
      </c>
      <c r="AC1534" s="12">
        <v>0</v>
      </c>
      <c r="AD1534" s="72">
        <v>0</v>
      </c>
      <c r="AE1534" s="72">
        <v>0</v>
      </c>
      <c r="AF1534" s="12">
        <v>0</v>
      </c>
      <c r="AG1534" s="72">
        <v>0</v>
      </c>
      <c r="AH1534" s="72">
        <v>0</v>
      </c>
      <c r="AI1534" s="12">
        <v>64.525999999999996</v>
      </c>
      <c r="AJ1534" s="72">
        <v>2.2280000000000002</v>
      </c>
      <c r="AK1534" s="72">
        <v>27.654</v>
      </c>
      <c r="AL1534" s="12">
        <v>64.525999999999996</v>
      </c>
      <c r="AM1534" s="72">
        <v>2.2280000000000002</v>
      </c>
      <c r="AN1534" s="72">
        <v>27.654</v>
      </c>
      <c r="AO1534" s="12">
        <v>64.525999999999996</v>
      </c>
      <c r="AP1534" s="72">
        <v>2.2280000000000002</v>
      </c>
      <c r="AQ1534" s="72">
        <v>27.654</v>
      </c>
      <c r="AR1534" s="12">
        <v>12.824</v>
      </c>
      <c r="AS1534" s="72">
        <v>0.443</v>
      </c>
      <c r="AT1534" s="72">
        <v>61.765999999999998</v>
      </c>
      <c r="AU1534" s="12">
        <v>2.87</v>
      </c>
      <c r="AV1534" s="72">
        <v>9.9000000000000005E-2</v>
      </c>
      <c r="AW1534" s="72">
        <v>79.844999999999999</v>
      </c>
      <c r="AX1534" s="12">
        <v>146.36099999999999</v>
      </c>
      <c r="AY1534" s="72">
        <v>5.0529999999999999</v>
      </c>
      <c r="AZ1534" s="72">
        <v>16.928000000000001</v>
      </c>
      <c r="BA1534" s="12">
        <v>149.23099999999999</v>
      </c>
      <c r="BB1534" s="72">
        <v>5.1520000000000001</v>
      </c>
      <c r="BC1534" s="72">
        <v>17.018000000000001</v>
      </c>
      <c r="BD1534" s="12">
        <v>85.227999999999994</v>
      </c>
      <c r="BE1534" s="72">
        <v>2.9420000000000002</v>
      </c>
      <c r="BF1534" s="72">
        <v>29.178000000000001</v>
      </c>
      <c r="BG1534" s="12">
        <v>234.459</v>
      </c>
      <c r="BH1534" s="72">
        <v>8.0939999999999994</v>
      </c>
      <c r="BI1534" s="72">
        <v>16.484000000000002</v>
      </c>
      <c r="BJ1534" s="12">
        <v>1305.595</v>
      </c>
      <c r="BK1534" s="72">
        <v>45.073</v>
      </c>
      <c r="BL1534" s="72">
        <v>7.9950000000000001</v>
      </c>
      <c r="BM1534" s="12">
        <v>1279.25</v>
      </c>
      <c r="BN1534" s="72">
        <v>44.162999999999997</v>
      </c>
      <c r="BO1534" s="72">
        <v>7.6539999999999999</v>
      </c>
      <c r="BP1534" s="12">
        <v>2584.8449999999998</v>
      </c>
      <c r="BQ1534" s="72">
        <v>89.236000000000004</v>
      </c>
      <c r="BR1534" s="72">
        <v>2.5390000000000001</v>
      </c>
      <c r="BS1534" s="12">
        <v>2832.127</v>
      </c>
      <c r="BT1534" s="72">
        <v>97.772000000000006</v>
      </c>
      <c r="BU1534" s="72">
        <v>2.2309999999999999</v>
      </c>
      <c r="BV1534" s="12">
        <v>2896.6529999999998</v>
      </c>
      <c r="BW1534" s="72">
        <v>100</v>
      </c>
      <c r="BX1534" s="72">
        <v>2.11</v>
      </c>
      <c r="BY1534" s="13"/>
      <c r="BZ1534" s="13"/>
    </row>
    <row r="1535" spans="1:78" ht="12.75" customHeight="1">
      <c r="A1535" s="122" t="s">
        <v>44</v>
      </c>
      <c r="B1535" s="71" t="s">
        <v>47</v>
      </c>
      <c r="C1535" s="71" t="s">
        <v>25</v>
      </c>
      <c r="D1535" s="34">
        <v>44986</v>
      </c>
      <c r="E1535" s="12">
        <v>0</v>
      </c>
      <c r="F1535" s="72">
        <v>0</v>
      </c>
      <c r="G1535" s="72">
        <v>0</v>
      </c>
      <c r="H1535" s="12">
        <v>0</v>
      </c>
      <c r="I1535" s="72">
        <v>0</v>
      </c>
      <c r="J1535" s="72">
        <v>0</v>
      </c>
      <c r="K1535" s="12">
        <v>0</v>
      </c>
      <c r="L1535" s="72">
        <v>0</v>
      </c>
      <c r="M1535" s="72">
        <v>0</v>
      </c>
      <c r="N1535" s="12">
        <v>0</v>
      </c>
      <c r="O1535" s="72">
        <v>0</v>
      </c>
      <c r="P1535" s="72">
        <v>0</v>
      </c>
      <c r="Q1535" s="12">
        <v>0</v>
      </c>
      <c r="R1535" s="72">
        <v>0</v>
      </c>
      <c r="S1535" s="72">
        <v>0</v>
      </c>
      <c r="T1535" s="12">
        <v>0</v>
      </c>
      <c r="U1535" s="72">
        <v>0</v>
      </c>
      <c r="V1535" s="72">
        <v>0</v>
      </c>
      <c r="W1535" s="12">
        <v>0</v>
      </c>
      <c r="X1535" s="72">
        <v>0</v>
      </c>
      <c r="Y1535" s="72">
        <v>0</v>
      </c>
      <c r="Z1535" s="12">
        <v>0</v>
      </c>
      <c r="AA1535" s="72">
        <v>0</v>
      </c>
      <c r="AB1535" s="72">
        <v>0</v>
      </c>
      <c r="AC1535" s="12">
        <v>0</v>
      </c>
      <c r="AD1535" s="72">
        <v>0</v>
      </c>
      <c r="AE1535" s="72">
        <v>0</v>
      </c>
      <c r="AF1535" s="12">
        <v>0</v>
      </c>
      <c r="AG1535" s="72">
        <v>0</v>
      </c>
      <c r="AH1535" s="72">
        <v>0</v>
      </c>
      <c r="AI1535" s="12">
        <v>81.427999999999997</v>
      </c>
      <c r="AJ1535" s="72">
        <v>2.903</v>
      </c>
      <c r="AK1535" s="72">
        <v>26.064</v>
      </c>
      <c r="AL1535" s="12">
        <v>81.427999999999997</v>
      </c>
      <c r="AM1535" s="72">
        <v>2.903</v>
      </c>
      <c r="AN1535" s="72">
        <v>26.064</v>
      </c>
      <c r="AO1535" s="12">
        <v>81.427999999999997</v>
      </c>
      <c r="AP1535" s="72">
        <v>2.903</v>
      </c>
      <c r="AQ1535" s="72">
        <v>26.064</v>
      </c>
      <c r="AR1535" s="12">
        <v>27.198</v>
      </c>
      <c r="AS1535" s="72">
        <v>0.97</v>
      </c>
      <c r="AT1535" s="72">
        <v>39.850999999999999</v>
      </c>
      <c r="AU1535" s="12">
        <v>3.0979999999999999</v>
      </c>
      <c r="AV1535" s="72">
        <v>0.11</v>
      </c>
      <c r="AW1535" s="72">
        <v>70.647999999999996</v>
      </c>
      <c r="AX1535" s="12">
        <v>212.334</v>
      </c>
      <c r="AY1535" s="72">
        <v>7.57</v>
      </c>
      <c r="AZ1535" s="72">
        <v>13.422000000000001</v>
      </c>
      <c r="BA1535" s="12">
        <v>215.43299999999999</v>
      </c>
      <c r="BB1535" s="72">
        <v>7.68</v>
      </c>
      <c r="BC1535" s="72">
        <v>13.086</v>
      </c>
      <c r="BD1535" s="12">
        <v>114.637</v>
      </c>
      <c r="BE1535" s="72">
        <v>4.0869999999999997</v>
      </c>
      <c r="BF1535" s="72">
        <v>23.216999999999999</v>
      </c>
      <c r="BG1535" s="12">
        <v>330.07</v>
      </c>
      <c r="BH1535" s="72">
        <v>11.766999999999999</v>
      </c>
      <c r="BI1535" s="72">
        <v>12.365</v>
      </c>
      <c r="BJ1535" s="12">
        <v>1072.6610000000001</v>
      </c>
      <c r="BK1535" s="72">
        <v>38.24</v>
      </c>
      <c r="BL1535" s="72">
        <v>5.0449999999999999</v>
      </c>
      <c r="BM1535" s="12">
        <v>1293.702</v>
      </c>
      <c r="BN1535" s="72">
        <v>46.12</v>
      </c>
      <c r="BO1535" s="72">
        <v>2.9220000000000002</v>
      </c>
      <c r="BP1535" s="12">
        <v>2366.3629999999998</v>
      </c>
      <c r="BQ1535" s="72">
        <v>84.361000000000004</v>
      </c>
      <c r="BR1535" s="72">
        <v>2.621</v>
      </c>
      <c r="BS1535" s="12">
        <v>2723.6320000000001</v>
      </c>
      <c r="BT1535" s="72">
        <v>97.096999999999994</v>
      </c>
      <c r="BU1535" s="72">
        <v>2.0230000000000001</v>
      </c>
      <c r="BV1535" s="12">
        <v>2805.06</v>
      </c>
      <c r="BW1535" s="72">
        <v>100</v>
      </c>
      <c r="BX1535" s="72">
        <v>2.1459999999999999</v>
      </c>
      <c r="BY1535" s="13"/>
      <c r="BZ1535" s="13"/>
    </row>
    <row r="1536" spans="1:78" ht="12.75" customHeight="1">
      <c r="A1536" s="122" t="s">
        <v>44</v>
      </c>
      <c r="B1536" s="71" t="s">
        <v>47</v>
      </c>
      <c r="C1536" s="71" t="s">
        <v>25</v>
      </c>
      <c r="D1536" s="34">
        <v>45078</v>
      </c>
      <c r="E1536" s="12">
        <v>0</v>
      </c>
      <c r="F1536" s="72">
        <v>0</v>
      </c>
      <c r="G1536" s="72">
        <v>0</v>
      </c>
      <c r="H1536" s="12">
        <v>0</v>
      </c>
      <c r="I1536" s="72">
        <v>0</v>
      </c>
      <c r="J1536" s="72">
        <v>0</v>
      </c>
      <c r="K1536" s="12">
        <v>0</v>
      </c>
      <c r="L1536" s="72">
        <v>0</v>
      </c>
      <c r="M1536" s="72">
        <v>0</v>
      </c>
      <c r="N1536" s="12">
        <v>0</v>
      </c>
      <c r="O1536" s="72">
        <v>0</v>
      </c>
      <c r="P1536" s="72">
        <v>0</v>
      </c>
      <c r="Q1536" s="12">
        <v>0</v>
      </c>
      <c r="R1536" s="72">
        <v>0</v>
      </c>
      <c r="S1536" s="72">
        <v>0</v>
      </c>
      <c r="T1536" s="12">
        <v>0</v>
      </c>
      <c r="U1536" s="72">
        <v>0</v>
      </c>
      <c r="V1536" s="72">
        <v>0</v>
      </c>
      <c r="W1536" s="12">
        <v>0</v>
      </c>
      <c r="X1536" s="72">
        <v>0</v>
      </c>
      <c r="Y1536" s="72">
        <v>0</v>
      </c>
      <c r="Z1536" s="12">
        <v>0</v>
      </c>
      <c r="AA1536" s="72">
        <v>0</v>
      </c>
      <c r="AB1536" s="72">
        <v>0</v>
      </c>
      <c r="AC1536" s="12">
        <v>0</v>
      </c>
      <c r="AD1536" s="72">
        <v>0</v>
      </c>
      <c r="AE1536" s="72">
        <v>0</v>
      </c>
      <c r="AF1536" s="12">
        <v>0</v>
      </c>
      <c r="AG1536" s="72">
        <v>0</v>
      </c>
      <c r="AH1536" s="72">
        <v>0</v>
      </c>
      <c r="AI1536" s="12">
        <v>62.530999999999999</v>
      </c>
      <c r="AJ1536" s="72">
        <v>2.1890000000000001</v>
      </c>
      <c r="AK1536" s="72">
        <v>31.818000000000001</v>
      </c>
      <c r="AL1536" s="12">
        <v>62.530999999999999</v>
      </c>
      <c r="AM1536" s="72">
        <v>2.1890000000000001</v>
      </c>
      <c r="AN1536" s="72">
        <v>31.818000000000001</v>
      </c>
      <c r="AO1536" s="12">
        <v>62.530999999999999</v>
      </c>
      <c r="AP1536" s="72">
        <v>2.1890000000000001</v>
      </c>
      <c r="AQ1536" s="72">
        <v>31.818000000000001</v>
      </c>
      <c r="AR1536" s="12">
        <v>22.638999999999999</v>
      </c>
      <c r="AS1536" s="72">
        <v>0.79200000000000004</v>
      </c>
      <c r="AT1536" s="72">
        <v>41.241999999999997</v>
      </c>
      <c r="AU1536" s="12">
        <v>6.726</v>
      </c>
      <c r="AV1536" s="72">
        <v>0.23499999999999999</v>
      </c>
      <c r="AW1536" s="72">
        <v>60.052</v>
      </c>
      <c r="AX1536" s="12">
        <v>184.23599999999999</v>
      </c>
      <c r="AY1536" s="72">
        <v>6.4489999999999998</v>
      </c>
      <c r="AZ1536" s="72">
        <v>14.366</v>
      </c>
      <c r="BA1536" s="12">
        <v>190.96100000000001</v>
      </c>
      <c r="BB1536" s="72">
        <v>6.6849999999999996</v>
      </c>
      <c r="BC1536" s="72">
        <v>14.041</v>
      </c>
      <c r="BD1536" s="12">
        <v>128.86099999999999</v>
      </c>
      <c r="BE1536" s="72">
        <v>4.5110000000000001</v>
      </c>
      <c r="BF1536" s="72">
        <v>17.398</v>
      </c>
      <c r="BG1536" s="12">
        <v>319.822</v>
      </c>
      <c r="BH1536" s="72">
        <v>11.195</v>
      </c>
      <c r="BI1536" s="72">
        <v>11.398</v>
      </c>
      <c r="BJ1536" s="12">
        <v>1091.6210000000001</v>
      </c>
      <c r="BK1536" s="72">
        <v>38.212000000000003</v>
      </c>
      <c r="BL1536" s="72">
        <v>7.0670000000000002</v>
      </c>
      <c r="BM1536" s="12">
        <v>1360.155</v>
      </c>
      <c r="BN1536" s="72">
        <v>47.612000000000002</v>
      </c>
      <c r="BO1536" s="72">
        <v>4.4909999999999997</v>
      </c>
      <c r="BP1536" s="12">
        <v>2451.7759999999998</v>
      </c>
      <c r="BQ1536" s="72">
        <v>85.822999999999993</v>
      </c>
      <c r="BR1536" s="72">
        <v>2.399</v>
      </c>
      <c r="BS1536" s="12">
        <v>2794.2370000000001</v>
      </c>
      <c r="BT1536" s="72">
        <v>97.811000000000007</v>
      </c>
      <c r="BU1536" s="72">
        <v>1.821</v>
      </c>
      <c r="BV1536" s="12">
        <v>2856.768</v>
      </c>
      <c r="BW1536" s="72">
        <v>100</v>
      </c>
      <c r="BX1536" s="72">
        <v>1.984</v>
      </c>
      <c r="BY1536" s="13"/>
      <c r="BZ1536" s="13"/>
    </row>
    <row r="1537" spans="1:78" ht="12.75" customHeight="1">
      <c r="A1537" s="122" t="s">
        <v>44</v>
      </c>
      <c r="B1537" s="71" t="s">
        <v>47</v>
      </c>
      <c r="C1537" s="71" t="s">
        <v>25</v>
      </c>
      <c r="D1537" s="34">
        <v>45170</v>
      </c>
      <c r="E1537" s="12">
        <v>0</v>
      </c>
      <c r="F1537" s="72">
        <v>0</v>
      </c>
      <c r="G1537" s="72">
        <v>0</v>
      </c>
      <c r="H1537" s="12">
        <v>0</v>
      </c>
      <c r="I1537" s="72">
        <v>0</v>
      </c>
      <c r="J1537" s="72">
        <v>0</v>
      </c>
      <c r="K1537" s="12">
        <v>0</v>
      </c>
      <c r="L1537" s="72">
        <v>0</v>
      </c>
      <c r="M1537" s="72">
        <v>0</v>
      </c>
      <c r="N1537" s="12">
        <v>0</v>
      </c>
      <c r="O1537" s="72">
        <v>0</v>
      </c>
      <c r="P1537" s="72">
        <v>0</v>
      </c>
      <c r="Q1537" s="12">
        <v>0</v>
      </c>
      <c r="R1537" s="72">
        <v>0</v>
      </c>
      <c r="S1537" s="72">
        <v>0</v>
      </c>
      <c r="T1537" s="12">
        <v>0</v>
      </c>
      <c r="U1537" s="72">
        <v>0</v>
      </c>
      <c r="V1537" s="72">
        <v>0</v>
      </c>
      <c r="W1537" s="12">
        <v>0</v>
      </c>
      <c r="X1537" s="72">
        <v>0</v>
      </c>
      <c r="Y1537" s="72">
        <v>0</v>
      </c>
      <c r="Z1537" s="12">
        <v>0</v>
      </c>
      <c r="AA1537" s="72">
        <v>0</v>
      </c>
      <c r="AB1537" s="72">
        <v>0</v>
      </c>
      <c r="AC1537" s="12">
        <v>0</v>
      </c>
      <c r="AD1537" s="72">
        <v>0</v>
      </c>
      <c r="AE1537" s="72">
        <v>0</v>
      </c>
      <c r="AF1537" s="12">
        <v>0</v>
      </c>
      <c r="AG1537" s="72">
        <v>0</v>
      </c>
      <c r="AH1537" s="72">
        <v>0</v>
      </c>
      <c r="AI1537" s="12">
        <v>85.230999999999995</v>
      </c>
      <c r="AJ1537" s="72">
        <v>2.8050000000000002</v>
      </c>
      <c r="AK1537" s="72">
        <v>18.446999999999999</v>
      </c>
      <c r="AL1537" s="12">
        <v>85.230999999999995</v>
      </c>
      <c r="AM1537" s="72">
        <v>2.8050000000000002</v>
      </c>
      <c r="AN1537" s="72">
        <v>18.446999999999999</v>
      </c>
      <c r="AO1537" s="12">
        <v>85.230999999999995</v>
      </c>
      <c r="AP1537" s="72">
        <v>2.8050000000000002</v>
      </c>
      <c r="AQ1537" s="72">
        <v>18.446999999999999</v>
      </c>
      <c r="AR1537" s="12">
        <v>22.256</v>
      </c>
      <c r="AS1537" s="72">
        <v>0.73199999999999998</v>
      </c>
      <c r="AT1537" s="72">
        <v>49.186999999999998</v>
      </c>
      <c r="AU1537" s="12">
        <v>32.384999999999998</v>
      </c>
      <c r="AV1537" s="72">
        <v>1.0660000000000001</v>
      </c>
      <c r="AW1537" s="72">
        <v>63.000999999999998</v>
      </c>
      <c r="AX1537" s="12">
        <v>227.75700000000001</v>
      </c>
      <c r="AY1537" s="72">
        <v>7.4950000000000001</v>
      </c>
      <c r="AZ1537" s="72">
        <v>14.095000000000001</v>
      </c>
      <c r="BA1537" s="12">
        <v>260.142</v>
      </c>
      <c r="BB1537" s="72">
        <v>8.5609999999999999</v>
      </c>
      <c r="BC1537" s="72">
        <v>12.377000000000001</v>
      </c>
      <c r="BD1537" s="12">
        <v>110.246</v>
      </c>
      <c r="BE1537" s="72">
        <v>3.6280000000000001</v>
      </c>
      <c r="BF1537" s="72">
        <v>22.238</v>
      </c>
      <c r="BG1537" s="12">
        <v>370.38799999999998</v>
      </c>
      <c r="BH1537" s="72">
        <v>12.189</v>
      </c>
      <c r="BI1537" s="72">
        <v>11.641999999999999</v>
      </c>
      <c r="BJ1537" s="12">
        <v>1153.037</v>
      </c>
      <c r="BK1537" s="72">
        <v>37.944000000000003</v>
      </c>
      <c r="BL1537" s="72">
        <v>5.5190000000000001</v>
      </c>
      <c r="BM1537" s="12">
        <v>1407.8510000000001</v>
      </c>
      <c r="BN1537" s="72">
        <v>46.33</v>
      </c>
      <c r="BO1537" s="72">
        <v>4.242</v>
      </c>
      <c r="BP1537" s="12">
        <v>2560.8879999999999</v>
      </c>
      <c r="BQ1537" s="72">
        <v>84.274000000000001</v>
      </c>
      <c r="BR1537" s="72">
        <v>2.2370000000000001</v>
      </c>
      <c r="BS1537" s="12">
        <v>2953.5320000000002</v>
      </c>
      <c r="BT1537" s="72">
        <v>97.194999999999993</v>
      </c>
      <c r="BU1537" s="72">
        <v>1.998</v>
      </c>
      <c r="BV1537" s="12">
        <v>3038.7629999999999</v>
      </c>
      <c r="BW1537" s="72">
        <v>100</v>
      </c>
      <c r="BX1537" s="72">
        <v>1.87</v>
      </c>
      <c r="BY1537" s="13"/>
      <c r="BZ1537" s="13"/>
    </row>
    <row r="1538" spans="1:78" ht="12.75" customHeight="1">
      <c r="A1538" s="122" t="s">
        <v>44</v>
      </c>
      <c r="B1538" s="71" t="s">
        <v>47</v>
      </c>
      <c r="C1538" s="71" t="s">
        <v>25</v>
      </c>
      <c r="D1538" s="34">
        <v>45261</v>
      </c>
      <c r="E1538" s="12">
        <v>0</v>
      </c>
      <c r="F1538" s="72">
        <v>0</v>
      </c>
      <c r="G1538" s="72">
        <v>0</v>
      </c>
      <c r="H1538" s="12">
        <v>0</v>
      </c>
      <c r="I1538" s="72">
        <v>0</v>
      </c>
      <c r="J1538" s="72">
        <v>0</v>
      </c>
      <c r="K1538" s="12">
        <v>0</v>
      </c>
      <c r="L1538" s="72">
        <v>0</v>
      </c>
      <c r="M1538" s="72">
        <v>0</v>
      </c>
      <c r="N1538" s="12">
        <v>0</v>
      </c>
      <c r="O1538" s="72">
        <v>0</v>
      </c>
      <c r="P1538" s="72">
        <v>0</v>
      </c>
      <c r="Q1538" s="12">
        <v>0</v>
      </c>
      <c r="R1538" s="72">
        <v>0</v>
      </c>
      <c r="S1538" s="72">
        <v>0</v>
      </c>
      <c r="T1538" s="12">
        <v>0</v>
      </c>
      <c r="U1538" s="72">
        <v>0</v>
      </c>
      <c r="V1538" s="72">
        <v>0</v>
      </c>
      <c r="W1538" s="12">
        <v>0</v>
      </c>
      <c r="X1538" s="72">
        <v>0</v>
      </c>
      <c r="Y1538" s="72">
        <v>0</v>
      </c>
      <c r="Z1538" s="12">
        <v>0</v>
      </c>
      <c r="AA1538" s="72">
        <v>0</v>
      </c>
      <c r="AB1538" s="72">
        <v>0</v>
      </c>
      <c r="AC1538" s="12">
        <v>0</v>
      </c>
      <c r="AD1538" s="72">
        <v>0</v>
      </c>
      <c r="AE1538" s="72">
        <v>0</v>
      </c>
      <c r="AF1538" s="12">
        <v>1.1080000000000001</v>
      </c>
      <c r="AG1538" s="72">
        <v>3.7999999999999999E-2</v>
      </c>
      <c r="AH1538" s="72">
        <v>107.389</v>
      </c>
      <c r="AI1538" s="12">
        <v>66.257000000000005</v>
      </c>
      <c r="AJ1538" s="72">
        <v>2.2599999999999998</v>
      </c>
      <c r="AK1538" s="72">
        <v>30.692</v>
      </c>
      <c r="AL1538" s="12">
        <v>67.364999999999995</v>
      </c>
      <c r="AM1538" s="72">
        <v>2.298</v>
      </c>
      <c r="AN1538" s="72">
        <v>30.100999999999999</v>
      </c>
      <c r="AO1538" s="12">
        <v>67.364999999999995</v>
      </c>
      <c r="AP1538" s="72">
        <v>2.298</v>
      </c>
      <c r="AQ1538" s="72">
        <v>30.100999999999999</v>
      </c>
      <c r="AR1538" s="12">
        <v>20.352</v>
      </c>
      <c r="AS1538" s="72">
        <v>0.69399999999999995</v>
      </c>
      <c r="AT1538" s="72">
        <v>53.771000000000001</v>
      </c>
      <c r="AU1538" s="12">
        <v>20.756</v>
      </c>
      <c r="AV1538" s="72">
        <v>0.70799999999999996</v>
      </c>
      <c r="AW1538" s="72">
        <v>34.317</v>
      </c>
      <c r="AX1538" s="12">
        <v>199.05600000000001</v>
      </c>
      <c r="AY1538" s="72">
        <v>6.7910000000000004</v>
      </c>
      <c r="AZ1538" s="72">
        <v>17.876999999999999</v>
      </c>
      <c r="BA1538" s="12">
        <v>219.81200000000001</v>
      </c>
      <c r="BB1538" s="72">
        <v>7.4989999999999997</v>
      </c>
      <c r="BC1538" s="72">
        <v>18.567</v>
      </c>
      <c r="BD1538" s="12">
        <v>77.655000000000001</v>
      </c>
      <c r="BE1538" s="72">
        <v>2.649</v>
      </c>
      <c r="BF1538" s="72">
        <v>25.582000000000001</v>
      </c>
      <c r="BG1538" s="12">
        <v>297.46699999999998</v>
      </c>
      <c r="BH1538" s="72">
        <v>10.148</v>
      </c>
      <c r="BI1538" s="72">
        <v>14.226000000000001</v>
      </c>
      <c r="BJ1538" s="12">
        <v>1179.297</v>
      </c>
      <c r="BK1538" s="72">
        <v>40.231000000000002</v>
      </c>
      <c r="BL1538" s="72">
        <v>4.4429999999999996</v>
      </c>
      <c r="BM1538" s="12">
        <v>1366.808</v>
      </c>
      <c r="BN1538" s="72">
        <v>46.628</v>
      </c>
      <c r="BO1538" s="72">
        <v>3.3069999999999999</v>
      </c>
      <c r="BP1538" s="12">
        <v>2546.105</v>
      </c>
      <c r="BQ1538" s="72">
        <v>86.86</v>
      </c>
      <c r="BR1538" s="72">
        <v>1.766</v>
      </c>
      <c r="BS1538" s="12">
        <v>2863.9229999999998</v>
      </c>
      <c r="BT1538" s="72">
        <v>97.701999999999998</v>
      </c>
      <c r="BU1538" s="72">
        <v>1.754</v>
      </c>
      <c r="BV1538" s="12">
        <v>2931.2890000000002</v>
      </c>
      <c r="BW1538" s="72">
        <v>100</v>
      </c>
      <c r="BX1538" s="72">
        <v>1.962</v>
      </c>
      <c r="BY1538" s="13"/>
      <c r="BZ1538" s="13"/>
    </row>
    <row r="1539" spans="1:78" ht="12.75" customHeight="1">
      <c r="A1539" s="122" t="s">
        <v>44</v>
      </c>
      <c r="B1539" s="71" t="s">
        <v>47</v>
      </c>
      <c r="C1539" s="71" t="s">
        <v>25</v>
      </c>
      <c r="D1539" s="34">
        <v>45352</v>
      </c>
      <c r="E1539" s="12">
        <v>0</v>
      </c>
      <c r="F1539" s="72">
        <v>0</v>
      </c>
      <c r="G1539" s="72">
        <v>0</v>
      </c>
      <c r="H1539" s="12">
        <v>0</v>
      </c>
      <c r="I1539" s="72">
        <v>0</v>
      </c>
      <c r="J1539" s="72">
        <v>0</v>
      </c>
      <c r="K1539" s="12">
        <v>0</v>
      </c>
      <c r="L1539" s="72">
        <v>0</v>
      </c>
      <c r="M1539" s="72">
        <v>0</v>
      </c>
      <c r="N1539" s="12">
        <v>0</v>
      </c>
      <c r="O1539" s="72">
        <v>0</v>
      </c>
      <c r="P1539" s="72">
        <v>0</v>
      </c>
      <c r="Q1539" s="12">
        <v>0</v>
      </c>
      <c r="R1539" s="72">
        <v>0</v>
      </c>
      <c r="S1539" s="72">
        <v>0</v>
      </c>
      <c r="T1539" s="12">
        <v>0</v>
      </c>
      <c r="U1539" s="72">
        <v>0</v>
      </c>
      <c r="V1539" s="72">
        <v>0</v>
      </c>
      <c r="W1539" s="12">
        <v>0</v>
      </c>
      <c r="X1539" s="72">
        <v>0</v>
      </c>
      <c r="Y1539" s="72">
        <v>0</v>
      </c>
      <c r="Z1539" s="12">
        <v>0</v>
      </c>
      <c r="AA1539" s="72">
        <v>0</v>
      </c>
      <c r="AB1539" s="72">
        <v>0</v>
      </c>
      <c r="AC1539" s="12">
        <v>0</v>
      </c>
      <c r="AD1539" s="72">
        <v>0</v>
      </c>
      <c r="AE1539" s="72">
        <v>0</v>
      </c>
      <c r="AF1539" s="12">
        <v>0</v>
      </c>
      <c r="AG1539" s="72">
        <v>0</v>
      </c>
      <c r="AH1539" s="72">
        <v>0</v>
      </c>
      <c r="AI1539" s="12">
        <v>74.031000000000006</v>
      </c>
      <c r="AJ1539" s="72">
        <v>2.5590000000000002</v>
      </c>
      <c r="AK1539" s="72">
        <v>45.688000000000002</v>
      </c>
      <c r="AL1539" s="12">
        <v>74.031000000000006</v>
      </c>
      <c r="AM1539" s="72">
        <v>2.5590000000000002</v>
      </c>
      <c r="AN1539" s="72">
        <v>45.688000000000002</v>
      </c>
      <c r="AO1539" s="12">
        <v>74.031000000000006</v>
      </c>
      <c r="AP1539" s="72">
        <v>2.5590000000000002</v>
      </c>
      <c r="AQ1539" s="72">
        <v>45.688000000000002</v>
      </c>
      <c r="AR1539" s="12">
        <v>26.896999999999998</v>
      </c>
      <c r="AS1539" s="72">
        <v>0.93</v>
      </c>
      <c r="AT1539" s="72">
        <v>36.665999999999997</v>
      </c>
      <c r="AU1539" s="12">
        <v>2.8090000000000002</v>
      </c>
      <c r="AV1539" s="72">
        <v>9.7000000000000003E-2</v>
      </c>
      <c r="AW1539" s="72">
        <v>76.462999999999994</v>
      </c>
      <c r="AX1539" s="12">
        <v>221.04300000000001</v>
      </c>
      <c r="AY1539" s="72">
        <v>7.641</v>
      </c>
      <c r="AZ1539" s="72">
        <v>13.459</v>
      </c>
      <c r="BA1539" s="12">
        <v>223.852</v>
      </c>
      <c r="BB1539" s="72">
        <v>7.7380000000000004</v>
      </c>
      <c r="BC1539" s="72">
        <v>13.134</v>
      </c>
      <c r="BD1539" s="12">
        <v>60.689</v>
      </c>
      <c r="BE1539" s="72">
        <v>2.0979999999999999</v>
      </c>
      <c r="BF1539" s="72">
        <v>24.603999999999999</v>
      </c>
      <c r="BG1539" s="12">
        <v>284.541</v>
      </c>
      <c r="BH1539" s="72">
        <v>9.8360000000000003</v>
      </c>
      <c r="BI1539" s="72">
        <v>13.262</v>
      </c>
      <c r="BJ1539" s="12">
        <v>1099.558</v>
      </c>
      <c r="BK1539" s="72">
        <v>38.011000000000003</v>
      </c>
      <c r="BL1539" s="72">
        <v>4.8659999999999997</v>
      </c>
      <c r="BM1539" s="12">
        <v>1407.7139999999999</v>
      </c>
      <c r="BN1539" s="72">
        <v>48.664000000000001</v>
      </c>
      <c r="BO1539" s="72">
        <v>3.17</v>
      </c>
      <c r="BP1539" s="12">
        <v>2507.2719999999999</v>
      </c>
      <c r="BQ1539" s="72">
        <v>86.674999999999997</v>
      </c>
      <c r="BR1539" s="72">
        <v>2.4249999999999998</v>
      </c>
      <c r="BS1539" s="12">
        <v>2818.71</v>
      </c>
      <c r="BT1539" s="72">
        <v>97.441000000000003</v>
      </c>
      <c r="BU1539" s="72">
        <v>1.958</v>
      </c>
      <c r="BV1539" s="12">
        <v>2892.741</v>
      </c>
      <c r="BW1539" s="72">
        <v>100</v>
      </c>
      <c r="BX1539" s="72">
        <v>2.1280000000000001</v>
      </c>
      <c r="BY1539" s="13"/>
      <c r="BZ1539" s="13"/>
    </row>
    <row r="1540" spans="1:78" ht="12.75" customHeight="1">
      <c r="A1540" s="122" t="s">
        <v>44</v>
      </c>
      <c r="B1540" s="71" t="s">
        <v>47</v>
      </c>
      <c r="C1540" s="71" t="s">
        <v>25</v>
      </c>
      <c r="D1540" s="34">
        <v>45444</v>
      </c>
      <c r="E1540" s="12">
        <v>0</v>
      </c>
      <c r="F1540" s="72">
        <v>0</v>
      </c>
      <c r="G1540" s="72">
        <v>0</v>
      </c>
      <c r="H1540" s="12">
        <v>0</v>
      </c>
      <c r="I1540" s="72">
        <v>0</v>
      </c>
      <c r="J1540" s="72">
        <v>0</v>
      </c>
      <c r="K1540" s="12">
        <v>0</v>
      </c>
      <c r="L1540" s="72">
        <v>0</v>
      </c>
      <c r="M1540" s="72">
        <v>0</v>
      </c>
      <c r="N1540" s="12">
        <v>0</v>
      </c>
      <c r="O1540" s="72">
        <v>0</v>
      </c>
      <c r="P1540" s="72">
        <v>0</v>
      </c>
      <c r="Q1540" s="12">
        <v>0</v>
      </c>
      <c r="R1540" s="72">
        <v>0</v>
      </c>
      <c r="S1540" s="72">
        <v>0</v>
      </c>
      <c r="T1540" s="12">
        <v>0</v>
      </c>
      <c r="U1540" s="72">
        <v>0</v>
      </c>
      <c r="V1540" s="72">
        <v>0</v>
      </c>
      <c r="W1540" s="12">
        <v>0</v>
      </c>
      <c r="X1540" s="72">
        <v>0</v>
      </c>
      <c r="Y1540" s="72">
        <v>0</v>
      </c>
      <c r="Z1540" s="12">
        <v>0</v>
      </c>
      <c r="AA1540" s="72">
        <v>0</v>
      </c>
      <c r="AB1540" s="72">
        <v>0</v>
      </c>
      <c r="AC1540" s="12">
        <v>0</v>
      </c>
      <c r="AD1540" s="72">
        <v>0</v>
      </c>
      <c r="AE1540" s="72">
        <v>0</v>
      </c>
      <c r="AF1540" s="12">
        <v>4.8550000000000004</v>
      </c>
      <c r="AG1540" s="72">
        <v>0.16800000000000001</v>
      </c>
      <c r="AH1540" s="72">
        <v>74.100999999999999</v>
      </c>
      <c r="AI1540" s="12">
        <v>61.924999999999997</v>
      </c>
      <c r="AJ1540" s="72">
        <v>2.1440000000000001</v>
      </c>
      <c r="AK1540" s="72">
        <v>24.244</v>
      </c>
      <c r="AL1540" s="12">
        <v>66.78</v>
      </c>
      <c r="AM1540" s="72">
        <v>2.3119999999999998</v>
      </c>
      <c r="AN1540" s="72">
        <v>22.74</v>
      </c>
      <c r="AO1540" s="12">
        <v>66.78</v>
      </c>
      <c r="AP1540" s="72">
        <v>2.3119999999999998</v>
      </c>
      <c r="AQ1540" s="72">
        <v>22.74</v>
      </c>
      <c r="AR1540" s="12">
        <v>19.341000000000001</v>
      </c>
      <c r="AS1540" s="72">
        <v>0.67</v>
      </c>
      <c r="AT1540" s="72">
        <v>61.912999999999997</v>
      </c>
      <c r="AU1540" s="12">
        <v>10.677</v>
      </c>
      <c r="AV1540" s="72">
        <v>0.37</v>
      </c>
      <c r="AW1540" s="72">
        <v>66.194000000000003</v>
      </c>
      <c r="AX1540" s="12">
        <v>222.886</v>
      </c>
      <c r="AY1540" s="72">
        <v>7.7169999999999996</v>
      </c>
      <c r="AZ1540" s="72">
        <v>12.927</v>
      </c>
      <c r="BA1540" s="12">
        <v>233.56299999999999</v>
      </c>
      <c r="BB1540" s="72">
        <v>8.0860000000000003</v>
      </c>
      <c r="BC1540" s="72">
        <v>12.624000000000001</v>
      </c>
      <c r="BD1540" s="12">
        <v>58.776000000000003</v>
      </c>
      <c r="BE1540" s="72">
        <v>2.0350000000000001</v>
      </c>
      <c r="BF1540" s="72">
        <v>24.048999999999999</v>
      </c>
      <c r="BG1540" s="12">
        <v>292.33999999999997</v>
      </c>
      <c r="BH1540" s="72">
        <v>10.121</v>
      </c>
      <c r="BI1540" s="72">
        <v>10.981999999999999</v>
      </c>
      <c r="BJ1540" s="12">
        <v>1044.1310000000001</v>
      </c>
      <c r="BK1540" s="72">
        <v>36.149000000000001</v>
      </c>
      <c r="BL1540" s="72">
        <v>4.6029999999999998</v>
      </c>
      <c r="BM1540" s="12">
        <v>1465.8320000000001</v>
      </c>
      <c r="BN1540" s="72">
        <v>50.749000000000002</v>
      </c>
      <c r="BO1540" s="72">
        <v>3.4329999999999998</v>
      </c>
      <c r="BP1540" s="12">
        <v>2509.9630000000002</v>
      </c>
      <c r="BQ1540" s="72">
        <v>86.897000000000006</v>
      </c>
      <c r="BR1540" s="72">
        <v>2.137</v>
      </c>
      <c r="BS1540" s="12">
        <v>2821.6439999999998</v>
      </c>
      <c r="BT1540" s="72">
        <v>97.688000000000002</v>
      </c>
      <c r="BU1540" s="72">
        <v>2.0510000000000002</v>
      </c>
      <c r="BV1540" s="12">
        <v>2888.424</v>
      </c>
      <c r="BW1540" s="72">
        <v>100</v>
      </c>
      <c r="BX1540" s="72">
        <v>1.921</v>
      </c>
      <c r="BY1540" s="13"/>
      <c r="BZ1540" s="13"/>
    </row>
    <row r="1541" spans="1:78" ht="12.75" customHeight="1">
      <c r="A1541" s="122" t="s">
        <v>44</v>
      </c>
      <c r="B1541" s="71" t="s">
        <v>47</v>
      </c>
      <c r="C1541" s="71" t="s">
        <v>25</v>
      </c>
      <c r="D1541" s="34">
        <v>45536</v>
      </c>
      <c r="E1541" s="12">
        <v>0</v>
      </c>
      <c r="F1541" s="72">
        <v>0</v>
      </c>
      <c r="G1541" s="72">
        <v>0</v>
      </c>
      <c r="H1541" s="12">
        <v>0</v>
      </c>
      <c r="I1541" s="72">
        <v>0</v>
      </c>
      <c r="J1541" s="72">
        <v>0</v>
      </c>
      <c r="K1541" s="12">
        <v>0</v>
      </c>
      <c r="L1541" s="72">
        <v>0</v>
      </c>
      <c r="M1541" s="72">
        <v>0</v>
      </c>
      <c r="N1541" s="12">
        <v>0</v>
      </c>
      <c r="O1541" s="72">
        <v>0</v>
      </c>
      <c r="P1541" s="72">
        <v>0</v>
      </c>
      <c r="Q1541" s="12">
        <v>0</v>
      </c>
      <c r="R1541" s="72">
        <v>0</v>
      </c>
      <c r="S1541" s="72">
        <v>0</v>
      </c>
      <c r="T1541" s="12">
        <v>0</v>
      </c>
      <c r="U1541" s="72">
        <v>0</v>
      </c>
      <c r="V1541" s="72">
        <v>0</v>
      </c>
      <c r="W1541" s="12">
        <v>0</v>
      </c>
      <c r="X1541" s="72">
        <v>0</v>
      </c>
      <c r="Y1541" s="72">
        <v>0</v>
      </c>
      <c r="Z1541" s="12">
        <v>0</v>
      </c>
      <c r="AA1541" s="72">
        <v>0</v>
      </c>
      <c r="AB1541" s="72">
        <v>0</v>
      </c>
      <c r="AC1541" s="12">
        <v>0</v>
      </c>
      <c r="AD1541" s="72">
        <v>0</v>
      </c>
      <c r="AE1541" s="72">
        <v>0</v>
      </c>
      <c r="AF1541" s="12">
        <v>4.3609999999999998</v>
      </c>
      <c r="AG1541" s="72">
        <v>0.14099999999999999</v>
      </c>
      <c r="AH1541" s="72">
        <v>108.788</v>
      </c>
      <c r="AI1541" s="12">
        <v>104.54300000000001</v>
      </c>
      <c r="AJ1541" s="72">
        <v>3.371</v>
      </c>
      <c r="AK1541" s="72">
        <v>12.795999999999999</v>
      </c>
      <c r="AL1541" s="12">
        <v>108.904</v>
      </c>
      <c r="AM1541" s="72">
        <v>3.512</v>
      </c>
      <c r="AN1541" s="72">
        <v>11.881</v>
      </c>
      <c r="AO1541" s="12">
        <v>108.904</v>
      </c>
      <c r="AP1541" s="72">
        <v>3.512</v>
      </c>
      <c r="AQ1541" s="72">
        <v>11.881</v>
      </c>
      <c r="AR1541" s="12">
        <v>49.578000000000003</v>
      </c>
      <c r="AS1541" s="72">
        <v>1.599</v>
      </c>
      <c r="AT1541" s="72">
        <v>35.012999999999998</v>
      </c>
      <c r="AU1541" s="12">
        <v>25.634</v>
      </c>
      <c r="AV1541" s="72">
        <v>0.82699999999999996</v>
      </c>
      <c r="AW1541" s="72">
        <v>38.637</v>
      </c>
      <c r="AX1541" s="12">
        <v>219.047</v>
      </c>
      <c r="AY1541" s="72">
        <v>7.0640000000000001</v>
      </c>
      <c r="AZ1541" s="72">
        <v>14.656000000000001</v>
      </c>
      <c r="BA1541" s="12">
        <v>244.68100000000001</v>
      </c>
      <c r="BB1541" s="72">
        <v>7.89</v>
      </c>
      <c r="BC1541" s="72">
        <v>13.507</v>
      </c>
      <c r="BD1541" s="12">
        <v>67.870999999999995</v>
      </c>
      <c r="BE1541" s="72">
        <v>2.1890000000000001</v>
      </c>
      <c r="BF1541" s="72">
        <v>35.542000000000002</v>
      </c>
      <c r="BG1541" s="12">
        <v>312.553</v>
      </c>
      <c r="BH1541" s="72">
        <v>10.079000000000001</v>
      </c>
      <c r="BI1541" s="72">
        <v>11.662000000000001</v>
      </c>
      <c r="BJ1541" s="12">
        <v>1227.954</v>
      </c>
      <c r="BK1541" s="72">
        <v>39.597999999999999</v>
      </c>
      <c r="BL1541" s="72">
        <v>4.8689999999999998</v>
      </c>
      <c r="BM1541" s="12">
        <v>1402.0840000000001</v>
      </c>
      <c r="BN1541" s="72">
        <v>45.213000000000001</v>
      </c>
      <c r="BO1541" s="72">
        <v>3.984</v>
      </c>
      <c r="BP1541" s="12">
        <v>2630.0390000000002</v>
      </c>
      <c r="BQ1541" s="72">
        <v>84.811000000000007</v>
      </c>
      <c r="BR1541" s="72">
        <v>1.84</v>
      </c>
      <c r="BS1541" s="12">
        <v>2992.17</v>
      </c>
      <c r="BT1541" s="72">
        <v>96.488</v>
      </c>
      <c r="BU1541" s="72">
        <v>1.8520000000000001</v>
      </c>
      <c r="BV1541" s="12">
        <v>3101.0740000000001</v>
      </c>
      <c r="BW1541" s="72">
        <v>100</v>
      </c>
      <c r="BX1541" s="72">
        <v>1.7589999999999999</v>
      </c>
      <c r="BY1541" s="13"/>
      <c r="BZ1541" s="13"/>
    </row>
    <row r="1542" spans="1:78" ht="12.75" customHeight="1">
      <c r="A1542" s="122" t="s">
        <v>44</v>
      </c>
      <c r="B1542" s="71" t="s">
        <v>47</v>
      </c>
      <c r="C1542" s="71" t="s">
        <v>25</v>
      </c>
      <c r="D1542" s="34">
        <v>45627</v>
      </c>
      <c r="E1542" s="12">
        <v>0</v>
      </c>
      <c r="F1542" s="72">
        <v>0</v>
      </c>
      <c r="G1542" s="72">
        <v>0</v>
      </c>
      <c r="H1542" s="12">
        <v>0</v>
      </c>
      <c r="I1542" s="72">
        <v>0</v>
      </c>
      <c r="J1542" s="72">
        <v>0</v>
      </c>
      <c r="K1542" s="12">
        <v>0</v>
      </c>
      <c r="L1542" s="72">
        <v>0</v>
      </c>
      <c r="M1542" s="72">
        <v>0</v>
      </c>
      <c r="N1542" s="12">
        <v>0</v>
      </c>
      <c r="O1542" s="72">
        <v>0</v>
      </c>
      <c r="P1542" s="72">
        <v>0</v>
      </c>
      <c r="Q1542" s="12">
        <v>0</v>
      </c>
      <c r="R1542" s="72">
        <v>0</v>
      </c>
      <c r="S1542" s="72">
        <v>0</v>
      </c>
      <c r="T1542" s="12">
        <v>0</v>
      </c>
      <c r="U1542" s="72">
        <v>0</v>
      </c>
      <c r="V1542" s="72">
        <v>0</v>
      </c>
      <c r="W1542" s="12">
        <v>0</v>
      </c>
      <c r="X1542" s="72">
        <v>0</v>
      </c>
      <c r="Y1542" s="72">
        <v>0</v>
      </c>
      <c r="Z1542" s="12">
        <v>0</v>
      </c>
      <c r="AA1542" s="72">
        <v>0</v>
      </c>
      <c r="AB1542" s="72">
        <v>0</v>
      </c>
      <c r="AC1542" s="12">
        <v>0</v>
      </c>
      <c r="AD1542" s="72">
        <v>0</v>
      </c>
      <c r="AE1542" s="72">
        <v>0</v>
      </c>
      <c r="AF1542" s="12">
        <v>6.726</v>
      </c>
      <c r="AG1542" s="72">
        <v>0.224</v>
      </c>
      <c r="AH1542" s="72">
        <v>78.825999999999993</v>
      </c>
      <c r="AI1542" s="12">
        <v>55.889000000000003</v>
      </c>
      <c r="AJ1542" s="72">
        <v>1.8640000000000001</v>
      </c>
      <c r="AK1542" s="72">
        <v>30.914000000000001</v>
      </c>
      <c r="AL1542" s="12">
        <v>62.615000000000002</v>
      </c>
      <c r="AM1542" s="72">
        <v>2.0880000000000001</v>
      </c>
      <c r="AN1542" s="72">
        <v>32.411000000000001</v>
      </c>
      <c r="AO1542" s="12">
        <v>62.615000000000002</v>
      </c>
      <c r="AP1542" s="72">
        <v>2.0880000000000001</v>
      </c>
      <c r="AQ1542" s="72">
        <v>32.411000000000001</v>
      </c>
      <c r="AR1542" s="12">
        <v>16.195</v>
      </c>
      <c r="AS1542" s="72">
        <v>0.54</v>
      </c>
      <c r="AT1542" s="72">
        <v>57.765000000000001</v>
      </c>
      <c r="AU1542" s="12">
        <v>29.123000000000001</v>
      </c>
      <c r="AV1542" s="72">
        <v>0.97099999999999997</v>
      </c>
      <c r="AW1542" s="72">
        <v>52.488999999999997</v>
      </c>
      <c r="AX1542" s="12">
        <v>168.447</v>
      </c>
      <c r="AY1542" s="72">
        <v>5.6180000000000003</v>
      </c>
      <c r="AZ1542" s="72">
        <v>19.73</v>
      </c>
      <c r="BA1542" s="12">
        <v>197.57</v>
      </c>
      <c r="BB1542" s="72">
        <v>6.59</v>
      </c>
      <c r="BC1542" s="72">
        <v>17.651</v>
      </c>
      <c r="BD1542" s="12">
        <v>71.138000000000005</v>
      </c>
      <c r="BE1542" s="72">
        <v>2.3730000000000002</v>
      </c>
      <c r="BF1542" s="72">
        <v>24.986000000000001</v>
      </c>
      <c r="BG1542" s="12">
        <v>268.70800000000003</v>
      </c>
      <c r="BH1542" s="72">
        <v>8.9619999999999997</v>
      </c>
      <c r="BI1542" s="72">
        <v>14.297000000000001</v>
      </c>
      <c r="BJ1542" s="12">
        <v>1185.9259999999999</v>
      </c>
      <c r="BK1542" s="72">
        <v>39.555</v>
      </c>
      <c r="BL1542" s="72">
        <v>6.6749999999999998</v>
      </c>
      <c r="BM1542" s="12">
        <v>1464.7339999999999</v>
      </c>
      <c r="BN1542" s="72">
        <v>48.853999999999999</v>
      </c>
      <c r="BO1542" s="72">
        <v>4.2729999999999997</v>
      </c>
      <c r="BP1542" s="12">
        <v>2650.6590000000001</v>
      </c>
      <c r="BQ1542" s="72">
        <v>88.409000000000006</v>
      </c>
      <c r="BR1542" s="72">
        <v>2.6389999999999998</v>
      </c>
      <c r="BS1542" s="12">
        <v>2935.5619999999999</v>
      </c>
      <c r="BT1542" s="72">
        <v>97.912000000000006</v>
      </c>
      <c r="BU1542" s="72">
        <v>2.407</v>
      </c>
      <c r="BV1542" s="12">
        <v>2998.1770000000001</v>
      </c>
      <c r="BW1542" s="72">
        <v>100</v>
      </c>
      <c r="BX1542" s="72">
        <v>2.4710000000000001</v>
      </c>
      <c r="BY1542" s="13"/>
      <c r="BZ1542" s="13"/>
    </row>
    <row r="1543" spans="1:78" ht="12.75" customHeight="1">
      <c r="A1543" s="122" t="s">
        <v>44</v>
      </c>
      <c r="B1543" s="71" t="s">
        <v>47</v>
      </c>
      <c r="C1543" s="71" t="s">
        <v>25</v>
      </c>
      <c r="D1543" s="34">
        <v>45717</v>
      </c>
      <c r="E1543" s="12">
        <v>0</v>
      </c>
      <c r="F1543" s="72">
        <v>0</v>
      </c>
      <c r="G1543" s="72">
        <v>0</v>
      </c>
      <c r="H1543" s="12">
        <v>0</v>
      </c>
      <c r="I1543" s="72">
        <v>0</v>
      </c>
      <c r="J1543" s="72">
        <v>0</v>
      </c>
      <c r="K1543" s="12">
        <v>0</v>
      </c>
      <c r="L1543" s="72">
        <v>0</v>
      </c>
      <c r="M1543" s="72">
        <v>0</v>
      </c>
      <c r="N1543" s="12">
        <v>0</v>
      </c>
      <c r="O1543" s="72">
        <v>0</v>
      </c>
      <c r="P1543" s="72">
        <v>0</v>
      </c>
      <c r="Q1543" s="12">
        <v>0</v>
      </c>
      <c r="R1543" s="72">
        <v>0</v>
      </c>
      <c r="S1543" s="72">
        <v>0</v>
      </c>
      <c r="T1543" s="12">
        <v>0</v>
      </c>
      <c r="U1543" s="72">
        <v>0</v>
      </c>
      <c r="V1543" s="72">
        <v>0</v>
      </c>
      <c r="W1543" s="12">
        <v>0</v>
      </c>
      <c r="X1543" s="72">
        <v>0</v>
      </c>
      <c r="Y1543" s="72">
        <v>0</v>
      </c>
      <c r="Z1543" s="12">
        <v>0</v>
      </c>
      <c r="AA1543" s="72">
        <v>0</v>
      </c>
      <c r="AB1543" s="72">
        <v>0</v>
      </c>
      <c r="AC1543" s="12">
        <v>0</v>
      </c>
      <c r="AD1543" s="72">
        <v>0</v>
      </c>
      <c r="AE1543" s="72">
        <v>0</v>
      </c>
      <c r="AF1543" s="12">
        <v>1.524</v>
      </c>
      <c r="AG1543" s="72">
        <v>5.0999999999999997E-2</v>
      </c>
      <c r="AH1543" s="72">
        <v>105.333</v>
      </c>
      <c r="AI1543" s="12">
        <v>79.667000000000002</v>
      </c>
      <c r="AJ1543" s="72">
        <v>2.681</v>
      </c>
      <c r="AK1543" s="72">
        <v>21.981000000000002</v>
      </c>
      <c r="AL1543" s="12">
        <v>81.191000000000003</v>
      </c>
      <c r="AM1543" s="72">
        <v>2.7320000000000002</v>
      </c>
      <c r="AN1543" s="72">
        <v>22.352</v>
      </c>
      <c r="AO1543" s="12">
        <v>81.191000000000003</v>
      </c>
      <c r="AP1543" s="72">
        <v>2.7320000000000002</v>
      </c>
      <c r="AQ1543" s="72">
        <v>22.352</v>
      </c>
      <c r="AR1543" s="12">
        <v>5.0789999999999997</v>
      </c>
      <c r="AS1543" s="72">
        <v>0.17100000000000001</v>
      </c>
      <c r="AT1543" s="72">
        <v>109.465</v>
      </c>
      <c r="AU1543" s="12">
        <v>11.202</v>
      </c>
      <c r="AV1543" s="72">
        <v>0.377</v>
      </c>
      <c r="AW1543" s="72">
        <v>47.597000000000001</v>
      </c>
      <c r="AX1543" s="12">
        <v>202.179</v>
      </c>
      <c r="AY1543" s="72">
        <v>6.8040000000000003</v>
      </c>
      <c r="AZ1543" s="72">
        <v>17.154</v>
      </c>
      <c r="BA1543" s="12">
        <v>213.381</v>
      </c>
      <c r="BB1543" s="72">
        <v>7.181</v>
      </c>
      <c r="BC1543" s="72">
        <v>16.263000000000002</v>
      </c>
      <c r="BD1543" s="12">
        <v>92.777000000000001</v>
      </c>
      <c r="BE1543" s="72">
        <v>3.1219999999999999</v>
      </c>
      <c r="BF1543" s="72">
        <v>20.106000000000002</v>
      </c>
      <c r="BG1543" s="12">
        <v>306.15800000000002</v>
      </c>
      <c r="BH1543" s="72">
        <v>10.303000000000001</v>
      </c>
      <c r="BI1543" s="72">
        <v>11.879</v>
      </c>
      <c r="BJ1543" s="12">
        <v>1204.7650000000001</v>
      </c>
      <c r="BK1543" s="72">
        <v>40.542999999999999</v>
      </c>
      <c r="BL1543" s="72">
        <v>5.8710000000000004</v>
      </c>
      <c r="BM1543" s="12">
        <v>1374.3779999999999</v>
      </c>
      <c r="BN1543" s="72">
        <v>46.250999999999998</v>
      </c>
      <c r="BO1543" s="72">
        <v>3.2959999999999998</v>
      </c>
      <c r="BP1543" s="12">
        <v>2579.143</v>
      </c>
      <c r="BQ1543" s="72">
        <v>86.793999999999997</v>
      </c>
      <c r="BR1543" s="72">
        <v>2.1789999999999998</v>
      </c>
      <c r="BS1543" s="12">
        <v>2890.3809999999999</v>
      </c>
      <c r="BT1543" s="72">
        <v>97.268000000000001</v>
      </c>
      <c r="BU1543" s="72">
        <v>1.784</v>
      </c>
      <c r="BV1543" s="12">
        <v>2971.5720000000001</v>
      </c>
      <c r="BW1543" s="72">
        <v>100</v>
      </c>
      <c r="BX1543" s="72">
        <v>1.661</v>
      </c>
      <c r="BY1543" s="13"/>
      <c r="BZ1543" s="13"/>
    </row>
    <row r="1544" spans="1:78" ht="12.75" customHeight="1">
      <c r="A1544" s="122" t="s">
        <v>44</v>
      </c>
      <c r="B1544" s="71" t="s">
        <v>47</v>
      </c>
      <c r="C1544" s="71" t="s">
        <v>25</v>
      </c>
      <c r="D1544" s="34">
        <v>45809</v>
      </c>
      <c r="E1544" s="12">
        <v>0</v>
      </c>
      <c r="F1544" s="72">
        <v>0</v>
      </c>
      <c r="G1544" s="72">
        <v>0</v>
      </c>
      <c r="H1544" s="12">
        <v>0</v>
      </c>
      <c r="I1544" s="72">
        <v>0</v>
      </c>
      <c r="J1544" s="72">
        <v>0</v>
      </c>
      <c r="K1544" s="12">
        <v>0</v>
      </c>
      <c r="L1544" s="72">
        <v>0</v>
      </c>
      <c r="M1544" s="72">
        <v>0</v>
      </c>
      <c r="N1544" s="12">
        <v>0</v>
      </c>
      <c r="O1544" s="72">
        <v>0</v>
      </c>
      <c r="P1544" s="72">
        <v>0</v>
      </c>
      <c r="Q1544" s="12">
        <v>0</v>
      </c>
      <c r="R1544" s="72">
        <v>0</v>
      </c>
      <c r="S1544" s="72">
        <v>0</v>
      </c>
      <c r="T1544" s="12">
        <v>0</v>
      </c>
      <c r="U1544" s="72">
        <v>0</v>
      </c>
      <c r="V1544" s="72">
        <v>0</v>
      </c>
      <c r="W1544" s="12">
        <v>0</v>
      </c>
      <c r="X1544" s="72">
        <v>0</v>
      </c>
      <c r="Y1544" s="72">
        <v>0</v>
      </c>
      <c r="Z1544" s="12">
        <v>0</v>
      </c>
      <c r="AA1544" s="72">
        <v>0</v>
      </c>
      <c r="AB1544" s="72">
        <v>0</v>
      </c>
      <c r="AC1544" s="12">
        <v>0</v>
      </c>
      <c r="AD1544" s="72">
        <v>0</v>
      </c>
      <c r="AE1544" s="72">
        <v>0</v>
      </c>
      <c r="AF1544" s="12">
        <v>0</v>
      </c>
      <c r="AG1544" s="72">
        <v>0</v>
      </c>
      <c r="AH1544" s="72">
        <v>0</v>
      </c>
      <c r="AI1544" s="12">
        <v>76.019000000000005</v>
      </c>
      <c r="AJ1544" s="72">
        <v>2.5339999999999998</v>
      </c>
      <c r="AK1544" s="72">
        <v>26.004000000000001</v>
      </c>
      <c r="AL1544" s="12">
        <v>76.019000000000005</v>
      </c>
      <c r="AM1544" s="72">
        <v>2.5339999999999998</v>
      </c>
      <c r="AN1544" s="72">
        <v>26.004000000000001</v>
      </c>
      <c r="AO1544" s="12">
        <v>76.019000000000005</v>
      </c>
      <c r="AP1544" s="72">
        <v>2.5339999999999998</v>
      </c>
      <c r="AQ1544" s="72">
        <v>26.004000000000001</v>
      </c>
      <c r="AR1544" s="12">
        <v>25.722000000000001</v>
      </c>
      <c r="AS1544" s="72">
        <v>0.85699999999999998</v>
      </c>
      <c r="AT1544" s="72">
        <v>49.515999999999998</v>
      </c>
      <c r="AU1544" s="12">
        <v>11.315</v>
      </c>
      <c r="AV1544" s="72">
        <v>0.377</v>
      </c>
      <c r="AW1544" s="72">
        <v>55.073999999999998</v>
      </c>
      <c r="AX1544" s="12">
        <v>225.66</v>
      </c>
      <c r="AY1544" s="72">
        <v>7.5209999999999999</v>
      </c>
      <c r="AZ1544" s="72">
        <v>14.742000000000001</v>
      </c>
      <c r="BA1544" s="12">
        <v>236.97499999999999</v>
      </c>
      <c r="BB1544" s="72">
        <v>7.8979999999999997</v>
      </c>
      <c r="BC1544" s="72">
        <v>14.691000000000001</v>
      </c>
      <c r="BD1544" s="12">
        <v>27.873000000000001</v>
      </c>
      <c r="BE1544" s="72">
        <v>0.92900000000000005</v>
      </c>
      <c r="BF1544" s="72">
        <v>43.445</v>
      </c>
      <c r="BG1544" s="12">
        <v>264.84800000000001</v>
      </c>
      <c r="BH1544" s="72">
        <v>8.827</v>
      </c>
      <c r="BI1544" s="72">
        <v>12.398999999999999</v>
      </c>
      <c r="BJ1544" s="12">
        <v>1049.991</v>
      </c>
      <c r="BK1544" s="72">
        <v>34.994</v>
      </c>
      <c r="BL1544" s="72">
        <v>5.6710000000000003</v>
      </c>
      <c r="BM1544" s="12">
        <v>1583.8810000000001</v>
      </c>
      <c r="BN1544" s="72">
        <v>52.787999999999997</v>
      </c>
      <c r="BO1544" s="72">
        <v>3.1360000000000001</v>
      </c>
      <c r="BP1544" s="12">
        <v>2633.8719999999998</v>
      </c>
      <c r="BQ1544" s="72">
        <v>87.781999999999996</v>
      </c>
      <c r="BR1544" s="72">
        <v>1.895</v>
      </c>
      <c r="BS1544" s="12">
        <v>2924.4430000000002</v>
      </c>
      <c r="BT1544" s="72">
        <v>97.465999999999994</v>
      </c>
      <c r="BU1544" s="72">
        <v>1.8520000000000001</v>
      </c>
      <c r="BV1544" s="12">
        <v>3000.462</v>
      </c>
      <c r="BW1544" s="72">
        <v>100</v>
      </c>
      <c r="BX1544" s="72">
        <v>2.0009999999999999</v>
      </c>
      <c r="BY1544" s="13"/>
      <c r="BZ1544" s="13"/>
    </row>
    <row r="1545" spans="1:78" ht="12.75" customHeight="1">
      <c r="A1545" s="122" t="s">
        <v>44</v>
      </c>
      <c r="B1545" s="71" t="s">
        <v>47</v>
      </c>
      <c r="C1545" s="71" t="s">
        <v>25</v>
      </c>
      <c r="D1545" s="34">
        <v>45901</v>
      </c>
      <c r="E1545" s="12">
        <v>0</v>
      </c>
      <c r="F1545" s="72">
        <v>0</v>
      </c>
      <c r="G1545" s="72">
        <v>0</v>
      </c>
      <c r="H1545" s="12">
        <v>0</v>
      </c>
      <c r="I1545" s="72">
        <v>0</v>
      </c>
      <c r="J1545" s="72">
        <v>0</v>
      </c>
      <c r="K1545" s="12">
        <v>0</v>
      </c>
      <c r="L1545" s="72">
        <v>0</v>
      </c>
      <c r="M1545" s="72">
        <v>0</v>
      </c>
      <c r="N1545" s="12">
        <v>0</v>
      </c>
      <c r="O1545" s="72">
        <v>0</v>
      </c>
      <c r="P1545" s="72">
        <v>0</v>
      </c>
      <c r="Q1545" s="12">
        <v>0</v>
      </c>
      <c r="R1545" s="72">
        <v>0</v>
      </c>
      <c r="S1545" s="72">
        <v>0</v>
      </c>
      <c r="T1545" s="12">
        <v>0</v>
      </c>
      <c r="U1545" s="72">
        <v>0</v>
      </c>
      <c r="V1545" s="72">
        <v>0</v>
      </c>
      <c r="W1545" s="12">
        <v>0</v>
      </c>
      <c r="X1545" s="72">
        <v>0</v>
      </c>
      <c r="Y1545" s="72">
        <v>0</v>
      </c>
      <c r="Z1545" s="12">
        <v>0</v>
      </c>
      <c r="AA1545" s="72">
        <v>0</v>
      </c>
      <c r="AB1545" s="72">
        <v>0</v>
      </c>
      <c r="AC1545" s="12">
        <v>0</v>
      </c>
      <c r="AD1545" s="72">
        <v>0</v>
      </c>
      <c r="AE1545" s="72">
        <v>0</v>
      </c>
      <c r="AF1545" s="12">
        <v>0</v>
      </c>
      <c r="AG1545" s="72">
        <v>0</v>
      </c>
      <c r="AH1545" s="72">
        <v>0</v>
      </c>
      <c r="AI1545" s="12">
        <v>114.52500000000001</v>
      </c>
      <c r="AJ1545" s="72">
        <v>3.9009999999999998</v>
      </c>
      <c r="AK1545" s="72">
        <v>14.896000000000001</v>
      </c>
      <c r="AL1545" s="12">
        <v>114.52500000000001</v>
      </c>
      <c r="AM1545" s="72">
        <v>3.9009999999999998</v>
      </c>
      <c r="AN1545" s="72">
        <v>14.896000000000001</v>
      </c>
      <c r="AO1545" s="12">
        <v>114.52500000000001</v>
      </c>
      <c r="AP1545" s="72">
        <v>3.9009999999999998</v>
      </c>
      <c r="AQ1545" s="72">
        <v>14.896000000000001</v>
      </c>
      <c r="AR1545" s="12">
        <v>17.995000000000001</v>
      </c>
      <c r="AS1545" s="72">
        <v>0.61299999999999999</v>
      </c>
      <c r="AT1545" s="72">
        <v>60.268000000000001</v>
      </c>
      <c r="AU1545" s="12">
        <v>2.7130000000000001</v>
      </c>
      <c r="AV1545" s="72">
        <v>9.1999999999999998E-2</v>
      </c>
      <c r="AW1545" s="72">
        <v>112.992</v>
      </c>
      <c r="AX1545" s="12">
        <v>122.54</v>
      </c>
      <c r="AY1545" s="72">
        <v>4.1740000000000004</v>
      </c>
      <c r="AZ1545" s="72">
        <v>15.577</v>
      </c>
      <c r="BA1545" s="12">
        <v>125.253</v>
      </c>
      <c r="BB1545" s="72">
        <v>4.2670000000000003</v>
      </c>
      <c r="BC1545" s="72">
        <v>15.61</v>
      </c>
      <c r="BD1545" s="12">
        <v>59.497</v>
      </c>
      <c r="BE1545" s="72">
        <v>2.0270000000000001</v>
      </c>
      <c r="BF1545" s="72">
        <v>43.271999999999998</v>
      </c>
      <c r="BG1545" s="12">
        <v>184.75</v>
      </c>
      <c r="BH1545" s="72">
        <v>6.2939999999999996</v>
      </c>
      <c r="BI1545" s="72">
        <v>20.748999999999999</v>
      </c>
      <c r="BJ1545" s="12">
        <v>1054.788</v>
      </c>
      <c r="BK1545" s="72">
        <v>35.933</v>
      </c>
      <c r="BL1545" s="72">
        <v>7.2949999999999999</v>
      </c>
      <c r="BM1545" s="12">
        <v>1563.4090000000001</v>
      </c>
      <c r="BN1545" s="72">
        <v>53.259</v>
      </c>
      <c r="BO1545" s="72">
        <v>3.694</v>
      </c>
      <c r="BP1545" s="12">
        <v>2618.1970000000001</v>
      </c>
      <c r="BQ1545" s="72">
        <v>89.191999999999993</v>
      </c>
      <c r="BR1545" s="72">
        <v>2.1070000000000002</v>
      </c>
      <c r="BS1545" s="12">
        <v>2820.942</v>
      </c>
      <c r="BT1545" s="72">
        <v>96.099000000000004</v>
      </c>
      <c r="BU1545" s="72">
        <v>2.129</v>
      </c>
      <c r="BV1545" s="12">
        <v>2935.4679999999998</v>
      </c>
      <c r="BW1545" s="72">
        <v>100</v>
      </c>
      <c r="BX1545" s="72">
        <v>2.081</v>
      </c>
      <c r="BY1545" s="13"/>
      <c r="BZ1545" s="13"/>
    </row>
    <row r="1546" spans="1:78" ht="12.75" customHeight="1">
      <c r="A1546" s="122" t="s">
        <v>44</v>
      </c>
      <c r="B1546" s="71" t="s">
        <v>47</v>
      </c>
      <c r="C1546" s="71" t="s">
        <v>25</v>
      </c>
      <c r="D1546" s="34">
        <v>45992</v>
      </c>
      <c r="E1546" s="12">
        <v>0</v>
      </c>
      <c r="F1546" s="72">
        <v>0</v>
      </c>
      <c r="G1546" s="72">
        <v>0</v>
      </c>
      <c r="H1546" s="12">
        <v>0</v>
      </c>
      <c r="I1546" s="72">
        <v>0</v>
      </c>
      <c r="J1546" s="72">
        <v>0</v>
      </c>
      <c r="K1546" s="12">
        <v>0</v>
      </c>
      <c r="L1546" s="72">
        <v>0</v>
      </c>
      <c r="M1546" s="72">
        <v>0</v>
      </c>
      <c r="N1546" s="12">
        <v>0</v>
      </c>
      <c r="O1546" s="72">
        <v>0</v>
      </c>
      <c r="P1546" s="72">
        <v>0</v>
      </c>
      <c r="Q1546" s="12">
        <v>0</v>
      </c>
      <c r="R1546" s="72">
        <v>0</v>
      </c>
      <c r="S1546" s="72">
        <v>0</v>
      </c>
      <c r="T1546" s="12">
        <v>0</v>
      </c>
      <c r="U1546" s="72">
        <v>0</v>
      </c>
      <c r="V1546" s="72">
        <v>0</v>
      </c>
      <c r="W1546" s="12">
        <v>0</v>
      </c>
      <c r="X1546" s="72">
        <v>0</v>
      </c>
      <c r="Y1546" s="72">
        <v>0</v>
      </c>
      <c r="Z1546" s="12">
        <v>0</v>
      </c>
      <c r="AA1546" s="72">
        <v>0</v>
      </c>
      <c r="AB1546" s="72">
        <v>0</v>
      </c>
      <c r="AC1546" s="12">
        <v>0</v>
      </c>
      <c r="AD1546" s="72">
        <v>0</v>
      </c>
      <c r="AE1546" s="72">
        <v>0</v>
      </c>
      <c r="AF1546" s="12">
        <v>0</v>
      </c>
      <c r="AG1546" s="72">
        <v>0</v>
      </c>
      <c r="AH1546" s="72">
        <v>0</v>
      </c>
      <c r="AI1546" s="12">
        <v>94.718999999999994</v>
      </c>
      <c r="AJ1546" s="72">
        <v>3.1190000000000002</v>
      </c>
      <c r="AK1546" s="72">
        <v>17.917999999999999</v>
      </c>
      <c r="AL1546" s="12">
        <v>94.718999999999994</v>
      </c>
      <c r="AM1546" s="72">
        <v>3.1190000000000002</v>
      </c>
      <c r="AN1546" s="72">
        <v>17.917999999999999</v>
      </c>
      <c r="AO1546" s="12">
        <v>94.718999999999994</v>
      </c>
      <c r="AP1546" s="72">
        <v>3.1190000000000002</v>
      </c>
      <c r="AQ1546" s="72">
        <v>17.917999999999999</v>
      </c>
      <c r="AR1546" s="12">
        <v>45.237000000000002</v>
      </c>
      <c r="AS1546" s="72">
        <v>1.4890000000000001</v>
      </c>
      <c r="AT1546" s="72">
        <v>30.763000000000002</v>
      </c>
      <c r="AU1546" s="12">
        <v>21.042999999999999</v>
      </c>
      <c r="AV1546" s="72">
        <v>0.69299999999999995</v>
      </c>
      <c r="AW1546" s="72">
        <v>68.405000000000001</v>
      </c>
      <c r="AX1546" s="12">
        <v>121.325</v>
      </c>
      <c r="AY1546" s="72">
        <v>3.9950000000000001</v>
      </c>
      <c r="AZ1546" s="72">
        <v>26.091999999999999</v>
      </c>
      <c r="BA1546" s="12">
        <v>142.36799999999999</v>
      </c>
      <c r="BB1546" s="72">
        <v>4.6870000000000003</v>
      </c>
      <c r="BC1546" s="72">
        <v>20.044</v>
      </c>
      <c r="BD1546" s="12">
        <v>80.122</v>
      </c>
      <c r="BE1546" s="72">
        <v>2.6379999999999999</v>
      </c>
      <c r="BF1546" s="72">
        <v>31.529</v>
      </c>
      <c r="BG1546" s="12">
        <v>222.49</v>
      </c>
      <c r="BH1546" s="72">
        <v>7.3250000000000002</v>
      </c>
      <c r="BI1546" s="72">
        <v>14.207000000000001</v>
      </c>
      <c r="BJ1546" s="12">
        <v>1051.202</v>
      </c>
      <c r="BK1546" s="72">
        <v>34.61</v>
      </c>
      <c r="BL1546" s="72">
        <v>7.1820000000000004</v>
      </c>
      <c r="BM1546" s="12">
        <v>1623.5889999999999</v>
      </c>
      <c r="BN1546" s="72">
        <v>53.456000000000003</v>
      </c>
      <c r="BO1546" s="72">
        <v>3.8740000000000001</v>
      </c>
      <c r="BP1546" s="12">
        <v>2674.7919999999999</v>
      </c>
      <c r="BQ1546" s="72">
        <v>88.066999999999993</v>
      </c>
      <c r="BR1546" s="72">
        <v>2.5310000000000001</v>
      </c>
      <c r="BS1546" s="12">
        <v>2942.5189999999998</v>
      </c>
      <c r="BT1546" s="72">
        <v>96.881</v>
      </c>
      <c r="BU1546" s="72">
        <v>2.5099999999999998</v>
      </c>
      <c r="BV1546" s="12">
        <v>3037.2379999999998</v>
      </c>
      <c r="BW1546" s="72">
        <v>100</v>
      </c>
      <c r="BX1546" s="72">
        <v>2.617</v>
      </c>
      <c r="BY1546" s="13"/>
      <c r="BZ1546" s="13"/>
    </row>
    <row r="1547" spans="1:78" ht="12.75" customHeight="1">
      <c r="A1547" s="122" t="s">
        <v>44</v>
      </c>
      <c r="B1547" s="71" t="s">
        <v>47</v>
      </c>
      <c r="C1547" s="71" t="s">
        <v>25</v>
      </c>
      <c r="D1547" s="34">
        <v>46082</v>
      </c>
      <c r="E1547" s="12">
        <v>0</v>
      </c>
      <c r="F1547" s="72">
        <v>0</v>
      </c>
      <c r="G1547" s="72">
        <v>0</v>
      </c>
      <c r="H1547" s="12">
        <v>0</v>
      </c>
      <c r="I1547" s="72">
        <v>0</v>
      </c>
      <c r="J1547" s="72">
        <v>0</v>
      </c>
      <c r="K1547" s="12">
        <v>0</v>
      </c>
      <c r="L1547" s="72">
        <v>0</v>
      </c>
      <c r="M1547" s="72">
        <v>0</v>
      </c>
      <c r="N1547" s="12">
        <v>0</v>
      </c>
      <c r="O1547" s="72">
        <v>0</v>
      </c>
      <c r="P1547" s="72">
        <v>0</v>
      </c>
      <c r="Q1547" s="12">
        <v>0</v>
      </c>
      <c r="R1547" s="72">
        <v>0</v>
      </c>
      <c r="S1547" s="72">
        <v>0</v>
      </c>
      <c r="T1547" s="12">
        <v>0</v>
      </c>
      <c r="U1547" s="72">
        <v>0</v>
      </c>
      <c r="V1547" s="72">
        <v>0</v>
      </c>
      <c r="W1547" s="12">
        <v>0</v>
      </c>
      <c r="X1547" s="72">
        <v>0</v>
      </c>
      <c r="Y1547" s="72">
        <v>0</v>
      </c>
      <c r="Z1547" s="12">
        <v>0</v>
      </c>
      <c r="AA1547" s="72">
        <v>0</v>
      </c>
      <c r="AB1547" s="72">
        <v>0</v>
      </c>
      <c r="AC1547" s="12">
        <v>0</v>
      </c>
      <c r="AD1547" s="72">
        <v>0</v>
      </c>
      <c r="AE1547" s="72">
        <v>0</v>
      </c>
      <c r="AF1547" s="12">
        <v>0</v>
      </c>
      <c r="AG1547" s="72">
        <v>0</v>
      </c>
      <c r="AH1547" s="72">
        <v>0</v>
      </c>
      <c r="AI1547" s="12">
        <v>104.758</v>
      </c>
      <c r="AJ1547" s="72">
        <v>3.4319999999999999</v>
      </c>
      <c r="AK1547" s="72">
        <v>19.832000000000001</v>
      </c>
      <c r="AL1547" s="12">
        <v>104.758</v>
      </c>
      <c r="AM1547" s="72">
        <v>3.4319999999999999</v>
      </c>
      <c r="AN1547" s="72">
        <v>19.832000000000001</v>
      </c>
      <c r="AO1547" s="12">
        <v>104.758</v>
      </c>
      <c r="AP1547" s="72">
        <v>3.4319999999999999</v>
      </c>
      <c r="AQ1547" s="72">
        <v>19.832000000000001</v>
      </c>
      <c r="AR1547" s="12">
        <v>23.03</v>
      </c>
      <c r="AS1547" s="72">
        <v>0.754</v>
      </c>
      <c r="AT1547" s="72">
        <v>51.494</v>
      </c>
      <c r="AU1547" s="12">
        <v>7.9950000000000001</v>
      </c>
      <c r="AV1547" s="72">
        <v>0.26200000000000001</v>
      </c>
      <c r="AW1547" s="72">
        <v>59.18</v>
      </c>
      <c r="AX1547" s="12">
        <v>192.714</v>
      </c>
      <c r="AY1547" s="72">
        <v>6.3129999999999997</v>
      </c>
      <c r="AZ1547" s="72">
        <v>21.07</v>
      </c>
      <c r="BA1547" s="12">
        <v>200.709</v>
      </c>
      <c r="BB1547" s="72">
        <v>6.5750000000000002</v>
      </c>
      <c r="BC1547" s="72">
        <v>19.565999999999999</v>
      </c>
      <c r="BD1547" s="12">
        <v>51.164000000000001</v>
      </c>
      <c r="BE1547" s="72">
        <v>1.6759999999999999</v>
      </c>
      <c r="BF1547" s="72">
        <v>33.340000000000003</v>
      </c>
      <c r="BG1547" s="12">
        <v>251.87299999999999</v>
      </c>
      <c r="BH1547" s="72">
        <v>8.2509999999999994</v>
      </c>
      <c r="BI1547" s="72">
        <v>16.370999999999999</v>
      </c>
      <c r="BJ1547" s="12">
        <v>1120.539</v>
      </c>
      <c r="BK1547" s="72">
        <v>36.707999999999998</v>
      </c>
      <c r="BL1547" s="72">
        <v>7.6929999999999996</v>
      </c>
      <c r="BM1547" s="12">
        <v>1552.3530000000001</v>
      </c>
      <c r="BN1547" s="72">
        <v>50.853999999999999</v>
      </c>
      <c r="BO1547" s="72">
        <v>2.9580000000000002</v>
      </c>
      <c r="BP1547" s="12">
        <v>2672.8919999999998</v>
      </c>
      <c r="BQ1547" s="72">
        <v>87.563000000000002</v>
      </c>
      <c r="BR1547" s="72">
        <v>3.1659999999999999</v>
      </c>
      <c r="BS1547" s="12">
        <v>2947.7950000000001</v>
      </c>
      <c r="BT1547" s="72">
        <v>96.567999999999998</v>
      </c>
      <c r="BU1547" s="72">
        <v>2.7650000000000001</v>
      </c>
      <c r="BV1547" s="12">
        <v>3052.5529999999999</v>
      </c>
      <c r="BW1547" s="72">
        <v>100</v>
      </c>
      <c r="BX1547" s="72">
        <v>2.605</v>
      </c>
      <c r="BY1547" s="13"/>
      <c r="BZ1547" s="13"/>
    </row>
    <row r="1548" spans="1:78" ht="12.75" customHeight="1">
      <c r="A1548" s="122" t="s">
        <v>44</v>
      </c>
      <c r="B1548" s="71" t="s">
        <v>47</v>
      </c>
      <c r="C1548" s="71" t="s">
        <v>25</v>
      </c>
      <c r="D1548" s="34">
        <v>46174</v>
      </c>
      <c r="E1548" s="12">
        <v>0</v>
      </c>
      <c r="F1548" s="72">
        <v>0</v>
      </c>
      <c r="G1548" s="72">
        <v>0</v>
      </c>
      <c r="H1548" s="12">
        <v>0</v>
      </c>
      <c r="I1548" s="72">
        <v>0</v>
      </c>
      <c r="J1548" s="72">
        <v>0</v>
      </c>
      <c r="K1548" s="12">
        <v>0</v>
      </c>
      <c r="L1548" s="72">
        <v>0</v>
      </c>
      <c r="M1548" s="72">
        <v>0</v>
      </c>
      <c r="N1548" s="12">
        <v>0</v>
      </c>
      <c r="O1548" s="72">
        <v>0</v>
      </c>
      <c r="P1548" s="72">
        <v>0</v>
      </c>
      <c r="Q1548" s="12">
        <v>0</v>
      </c>
      <c r="R1548" s="72">
        <v>0</v>
      </c>
      <c r="S1548" s="72">
        <v>0</v>
      </c>
      <c r="T1548" s="12">
        <v>0</v>
      </c>
      <c r="U1548" s="72">
        <v>0</v>
      </c>
      <c r="V1548" s="72">
        <v>0</v>
      </c>
      <c r="W1548" s="12">
        <v>0</v>
      </c>
      <c r="X1548" s="72">
        <v>0</v>
      </c>
      <c r="Y1548" s="72">
        <v>0</v>
      </c>
      <c r="Z1548" s="12">
        <v>0</v>
      </c>
      <c r="AA1548" s="72">
        <v>0</v>
      </c>
      <c r="AB1548" s="72">
        <v>0</v>
      </c>
      <c r="AC1548" s="12">
        <v>0</v>
      </c>
      <c r="AD1548" s="72">
        <v>0</v>
      </c>
      <c r="AE1548" s="72">
        <v>0</v>
      </c>
      <c r="AF1548" s="12">
        <v>0</v>
      </c>
      <c r="AG1548" s="72">
        <v>0</v>
      </c>
      <c r="AH1548" s="72">
        <v>0</v>
      </c>
      <c r="AI1548" s="12">
        <v>108.61499999999999</v>
      </c>
      <c r="AJ1548" s="72">
        <v>3.62</v>
      </c>
      <c r="AK1548" s="72">
        <v>22.952000000000002</v>
      </c>
      <c r="AL1548" s="12">
        <v>108.61499999999999</v>
      </c>
      <c r="AM1548" s="72">
        <v>3.62</v>
      </c>
      <c r="AN1548" s="72">
        <v>22.952000000000002</v>
      </c>
      <c r="AO1548" s="12">
        <v>108.61499999999999</v>
      </c>
      <c r="AP1548" s="72">
        <v>3.62</v>
      </c>
      <c r="AQ1548" s="72">
        <v>22.952000000000002</v>
      </c>
      <c r="AR1548" s="12">
        <v>15.593</v>
      </c>
      <c r="AS1548" s="72">
        <v>0.52</v>
      </c>
      <c r="AT1548" s="72">
        <v>42.128999999999998</v>
      </c>
      <c r="AU1548" s="12">
        <v>19.088000000000001</v>
      </c>
      <c r="AV1548" s="72">
        <v>0.63600000000000001</v>
      </c>
      <c r="AW1548" s="72">
        <v>43.948999999999998</v>
      </c>
      <c r="AX1548" s="12">
        <v>184.69</v>
      </c>
      <c r="AY1548" s="72">
        <v>6.1559999999999997</v>
      </c>
      <c r="AZ1548" s="72">
        <v>15.375999999999999</v>
      </c>
      <c r="BA1548" s="12">
        <v>203.77799999999999</v>
      </c>
      <c r="BB1548" s="72">
        <v>6.7919999999999998</v>
      </c>
      <c r="BC1548" s="72">
        <v>13.763</v>
      </c>
      <c r="BD1548" s="12">
        <v>66.040999999999997</v>
      </c>
      <c r="BE1548" s="72">
        <v>2.2010000000000001</v>
      </c>
      <c r="BF1548" s="72">
        <v>28.785</v>
      </c>
      <c r="BG1548" s="12">
        <v>269.81900000000002</v>
      </c>
      <c r="BH1548" s="72">
        <v>8.9930000000000003</v>
      </c>
      <c r="BI1548" s="72">
        <v>13.231</v>
      </c>
      <c r="BJ1548" s="12">
        <v>909.61900000000003</v>
      </c>
      <c r="BK1548" s="72">
        <v>30.318000000000001</v>
      </c>
      <c r="BL1548" s="72">
        <v>5.4080000000000004</v>
      </c>
      <c r="BM1548" s="12">
        <v>1696.6479999999999</v>
      </c>
      <c r="BN1548" s="72">
        <v>56.548999999999999</v>
      </c>
      <c r="BO1548" s="72">
        <v>2.9049999999999998</v>
      </c>
      <c r="BP1548" s="12">
        <v>2606.2660000000001</v>
      </c>
      <c r="BQ1548" s="72">
        <v>86.867000000000004</v>
      </c>
      <c r="BR1548" s="72">
        <v>2.1360000000000001</v>
      </c>
      <c r="BS1548" s="12">
        <v>2891.6770000000001</v>
      </c>
      <c r="BT1548" s="72">
        <v>96.38</v>
      </c>
      <c r="BU1548" s="72">
        <v>1.7529999999999999</v>
      </c>
      <c r="BV1548" s="12">
        <v>3000.2919999999999</v>
      </c>
      <c r="BW1548" s="72">
        <v>100</v>
      </c>
      <c r="BX1548" s="72">
        <v>1.69</v>
      </c>
      <c r="BY1548" s="13"/>
      <c r="BZ1548" s="13"/>
    </row>
    <row r="1549" spans="1:78" ht="12.75" customHeight="1">
      <c r="A1549" s="122" t="s">
        <v>44</v>
      </c>
      <c r="B1549" s="71" t="s">
        <v>81</v>
      </c>
      <c r="C1549" s="71" t="s">
        <v>26</v>
      </c>
      <c r="D1549" s="34">
        <v>41883</v>
      </c>
      <c r="E1549" s="12">
        <v>213.47499999999999</v>
      </c>
      <c r="F1549" s="72">
        <v>3.6749999999999998</v>
      </c>
      <c r="G1549" s="72">
        <v>17.850000000000001</v>
      </c>
      <c r="H1549" s="12">
        <v>195.816</v>
      </c>
      <c r="I1549" s="72">
        <v>3.371</v>
      </c>
      <c r="J1549" s="72">
        <v>20.753</v>
      </c>
      <c r="K1549" s="12">
        <v>124.736</v>
      </c>
      <c r="L1549" s="72">
        <v>2.1469999999999998</v>
      </c>
      <c r="M1549" s="72">
        <v>21.111999999999998</v>
      </c>
      <c r="N1549" s="12">
        <v>320.55200000000002</v>
      </c>
      <c r="O1549" s="72">
        <v>5.5179999999999998</v>
      </c>
      <c r="P1549" s="72">
        <v>16.221</v>
      </c>
      <c r="Q1549" s="12">
        <v>54.811</v>
      </c>
      <c r="R1549" s="72">
        <v>0.94299999999999995</v>
      </c>
      <c r="S1549" s="72">
        <v>32.585999999999999</v>
      </c>
      <c r="T1549" s="12">
        <v>375.363</v>
      </c>
      <c r="U1549" s="72">
        <v>6.4610000000000003</v>
      </c>
      <c r="V1549" s="72">
        <v>15.98</v>
      </c>
      <c r="W1549" s="12">
        <v>769.08399999999995</v>
      </c>
      <c r="X1549" s="72">
        <v>13.239000000000001</v>
      </c>
      <c r="Y1549" s="72">
        <v>8.58</v>
      </c>
      <c r="Z1549" s="12">
        <v>1144.4480000000001</v>
      </c>
      <c r="AA1549" s="72">
        <v>19.7</v>
      </c>
      <c r="AB1549" s="72">
        <v>6.5419999999999998</v>
      </c>
      <c r="AC1549" s="12">
        <v>1357.923</v>
      </c>
      <c r="AD1549" s="72">
        <v>23.375</v>
      </c>
      <c r="AE1549" s="72">
        <v>6.4980000000000002</v>
      </c>
      <c r="AF1549" s="12">
        <v>7.4340000000000002</v>
      </c>
      <c r="AG1549" s="72">
        <v>0.128</v>
      </c>
      <c r="AH1549" s="72">
        <v>87.11</v>
      </c>
      <c r="AI1549" s="12">
        <v>432.01499999999999</v>
      </c>
      <c r="AJ1549" s="72">
        <v>7.4359999999999999</v>
      </c>
      <c r="AK1549" s="72">
        <v>11.62</v>
      </c>
      <c r="AL1549" s="12">
        <v>439.44900000000001</v>
      </c>
      <c r="AM1549" s="72">
        <v>7.5640000000000001</v>
      </c>
      <c r="AN1549" s="72">
        <v>10.926</v>
      </c>
      <c r="AO1549" s="12">
        <v>1797.3720000000001</v>
      </c>
      <c r="AP1549" s="72">
        <v>30.939</v>
      </c>
      <c r="AQ1549" s="72">
        <v>5.6180000000000003</v>
      </c>
      <c r="AR1549" s="12">
        <v>50.515999999999998</v>
      </c>
      <c r="AS1549" s="72">
        <v>0.87</v>
      </c>
      <c r="AT1549" s="72">
        <v>44.616999999999997</v>
      </c>
      <c r="AU1549" s="12">
        <v>21.533000000000001</v>
      </c>
      <c r="AV1549" s="72">
        <v>0.371</v>
      </c>
      <c r="AW1549" s="72">
        <v>44.4</v>
      </c>
      <c r="AX1549" s="12">
        <v>446.23899999999998</v>
      </c>
      <c r="AY1549" s="72">
        <v>7.681</v>
      </c>
      <c r="AZ1549" s="72">
        <v>13.396000000000001</v>
      </c>
      <c r="BA1549" s="12">
        <v>467.77100000000002</v>
      </c>
      <c r="BB1549" s="72">
        <v>8.0519999999999996</v>
      </c>
      <c r="BC1549" s="72">
        <v>12.83</v>
      </c>
      <c r="BD1549" s="12">
        <v>361.613</v>
      </c>
      <c r="BE1549" s="72">
        <v>6.2249999999999996</v>
      </c>
      <c r="BF1549" s="72">
        <v>18.32</v>
      </c>
      <c r="BG1549" s="12">
        <v>829.38499999999999</v>
      </c>
      <c r="BH1549" s="72">
        <v>14.276999999999999</v>
      </c>
      <c r="BI1549" s="72">
        <v>11.826000000000001</v>
      </c>
      <c r="BJ1549" s="12">
        <v>1536.951</v>
      </c>
      <c r="BK1549" s="72">
        <v>26.456</v>
      </c>
      <c r="BL1549" s="72">
        <v>8.14</v>
      </c>
      <c r="BM1549" s="12">
        <v>1595.192</v>
      </c>
      <c r="BN1549" s="72">
        <v>27.459</v>
      </c>
      <c r="BO1549" s="72">
        <v>5.2469999999999999</v>
      </c>
      <c r="BP1549" s="12">
        <v>3132.143</v>
      </c>
      <c r="BQ1549" s="72">
        <v>53.914999999999999</v>
      </c>
      <c r="BR1549" s="72">
        <v>3.73</v>
      </c>
      <c r="BS1549" s="12">
        <v>4012.0439999999999</v>
      </c>
      <c r="BT1549" s="72">
        <v>69.061000000000007</v>
      </c>
      <c r="BU1549" s="72">
        <v>2.9079999999999999</v>
      </c>
      <c r="BV1549" s="12">
        <v>5809.4160000000002</v>
      </c>
      <c r="BW1549" s="72">
        <v>100</v>
      </c>
      <c r="BX1549" s="72">
        <v>2.456</v>
      </c>
      <c r="BY1549" s="13"/>
      <c r="BZ1549" s="13"/>
    </row>
    <row r="1550" spans="1:78" ht="12.75" customHeight="1">
      <c r="A1550" s="122" t="s">
        <v>44</v>
      </c>
      <c r="B1550" s="71" t="s">
        <v>81</v>
      </c>
      <c r="C1550" s="71" t="s">
        <v>26</v>
      </c>
      <c r="D1550" s="34">
        <v>41974</v>
      </c>
      <c r="E1550" s="12">
        <v>160.24799999999999</v>
      </c>
      <c r="F1550" s="72">
        <v>2.7610000000000001</v>
      </c>
      <c r="G1550" s="72">
        <v>20.745999999999999</v>
      </c>
      <c r="H1550" s="12">
        <v>183.114</v>
      </c>
      <c r="I1550" s="72">
        <v>3.1560000000000001</v>
      </c>
      <c r="J1550" s="72">
        <v>18.361999999999998</v>
      </c>
      <c r="K1550" s="12">
        <v>97.313999999999993</v>
      </c>
      <c r="L1550" s="72">
        <v>1.677</v>
      </c>
      <c r="M1550" s="72">
        <v>32.465000000000003</v>
      </c>
      <c r="N1550" s="12">
        <v>280.428</v>
      </c>
      <c r="O1550" s="72">
        <v>4.8330000000000002</v>
      </c>
      <c r="P1550" s="72">
        <v>13.837</v>
      </c>
      <c r="Q1550" s="12">
        <v>3.3620000000000001</v>
      </c>
      <c r="R1550" s="72">
        <v>5.8000000000000003E-2</v>
      </c>
      <c r="S1550" s="72">
        <v>73.417000000000002</v>
      </c>
      <c r="T1550" s="12">
        <v>283.79000000000002</v>
      </c>
      <c r="U1550" s="72">
        <v>4.8899999999999997</v>
      </c>
      <c r="V1550" s="72">
        <v>13.523</v>
      </c>
      <c r="W1550" s="12">
        <v>757.577</v>
      </c>
      <c r="X1550" s="72">
        <v>13.055</v>
      </c>
      <c r="Y1550" s="72">
        <v>6.8230000000000004</v>
      </c>
      <c r="Z1550" s="12">
        <v>1041.367</v>
      </c>
      <c r="AA1550" s="72">
        <v>17.945</v>
      </c>
      <c r="AB1550" s="72">
        <v>6.0110000000000001</v>
      </c>
      <c r="AC1550" s="12">
        <v>1201.615</v>
      </c>
      <c r="AD1550" s="72">
        <v>20.707000000000001</v>
      </c>
      <c r="AE1550" s="72">
        <v>6.2160000000000002</v>
      </c>
      <c r="AF1550" s="12">
        <v>6.7130000000000001</v>
      </c>
      <c r="AG1550" s="72">
        <v>0.11600000000000001</v>
      </c>
      <c r="AH1550" s="72">
        <v>80.468000000000004</v>
      </c>
      <c r="AI1550" s="12">
        <v>427.29500000000002</v>
      </c>
      <c r="AJ1550" s="72">
        <v>7.3630000000000004</v>
      </c>
      <c r="AK1550" s="72">
        <v>10.589</v>
      </c>
      <c r="AL1550" s="12">
        <v>434.00799999999998</v>
      </c>
      <c r="AM1550" s="72">
        <v>7.4790000000000001</v>
      </c>
      <c r="AN1550" s="72">
        <v>10.082000000000001</v>
      </c>
      <c r="AO1550" s="12">
        <v>1635.623</v>
      </c>
      <c r="AP1550" s="72">
        <v>28.186</v>
      </c>
      <c r="AQ1550" s="72">
        <v>4.96</v>
      </c>
      <c r="AR1550" s="12">
        <v>52.74</v>
      </c>
      <c r="AS1550" s="72">
        <v>0.90900000000000003</v>
      </c>
      <c r="AT1550" s="72">
        <v>42.276000000000003</v>
      </c>
      <c r="AU1550" s="12">
        <v>25.271000000000001</v>
      </c>
      <c r="AV1550" s="72">
        <v>0.435</v>
      </c>
      <c r="AW1550" s="72">
        <v>57.005000000000003</v>
      </c>
      <c r="AX1550" s="12">
        <v>471.28899999999999</v>
      </c>
      <c r="AY1550" s="72">
        <v>8.1219999999999999</v>
      </c>
      <c r="AZ1550" s="72">
        <v>15.731999999999999</v>
      </c>
      <c r="BA1550" s="12">
        <v>496.56099999999998</v>
      </c>
      <c r="BB1550" s="72">
        <v>8.5570000000000004</v>
      </c>
      <c r="BC1550" s="72">
        <v>14.388</v>
      </c>
      <c r="BD1550" s="12">
        <v>295.404</v>
      </c>
      <c r="BE1550" s="72">
        <v>5.0910000000000002</v>
      </c>
      <c r="BF1550" s="72">
        <v>14.988</v>
      </c>
      <c r="BG1550" s="12">
        <v>791.96500000000003</v>
      </c>
      <c r="BH1550" s="72">
        <v>13.648</v>
      </c>
      <c r="BI1550" s="72">
        <v>10.067</v>
      </c>
      <c r="BJ1550" s="12">
        <v>1749.527</v>
      </c>
      <c r="BK1550" s="72">
        <v>30.149000000000001</v>
      </c>
      <c r="BL1550" s="72">
        <v>5.7169999999999996</v>
      </c>
      <c r="BM1550" s="12">
        <v>1573.095</v>
      </c>
      <c r="BN1550" s="72">
        <v>27.109000000000002</v>
      </c>
      <c r="BO1550" s="72">
        <v>6.2720000000000002</v>
      </c>
      <c r="BP1550" s="12">
        <v>3322.6219999999998</v>
      </c>
      <c r="BQ1550" s="72">
        <v>57.256999999999998</v>
      </c>
      <c r="BR1550" s="72">
        <v>3.73</v>
      </c>
      <c r="BS1550" s="12">
        <v>4167.3270000000002</v>
      </c>
      <c r="BT1550" s="72">
        <v>71.813999999999993</v>
      </c>
      <c r="BU1550" s="72">
        <v>2.6469999999999998</v>
      </c>
      <c r="BV1550" s="12">
        <v>5802.95</v>
      </c>
      <c r="BW1550" s="72">
        <v>100</v>
      </c>
      <c r="BX1550" s="72">
        <v>2.2389999999999999</v>
      </c>
      <c r="BY1550" s="13"/>
      <c r="BZ1550" s="13"/>
    </row>
    <row r="1551" spans="1:78" ht="12.75" customHeight="1">
      <c r="A1551" s="122" t="s">
        <v>44</v>
      </c>
      <c r="B1551" s="71" t="s">
        <v>81</v>
      </c>
      <c r="C1551" s="71" t="s">
        <v>26</v>
      </c>
      <c r="D1551" s="34">
        <v>42064</v>
      </c>
      <c r="E1551" s="12">
        <v>173.75200000000001</v>
      </c>
      <c r="F1551" s="72">
        <v>3.1139999999999999</v>
      </c>
      <c r="G1551" s="72">
        <v>22.513000000000002</v>
      </c>
      <c r="H1551" s="12">
        <v>115.508</v>
      </c>
      <c r="I1551" s="72">
        <v>2.0699999999999998</v>
      </c>
      <c r="J1551" s="72">
        <v>23.977</v>
      </c>
      <c r="K1551" s="12">
        <v>136.708</v>
      </c>
      <c r="L1551" s="72">
        <v>2.4500000000000002</v>
      </c>
      <c r="M1551" s="72">
        <v>18.059999999999999</v>
      </c>
      <c r="N1551" s="12">
        <v>252.215</v>
      </c>
      <c r="O1551" s="72">
        <v>4.5199999999999996</v>
      </c>
      <c r="P1551" s="72">
        <v>12.063000000000001</v>
      </c>
      <c r="Q1551" s="12">
        <v>39.972000000000001</v>
      </c>
      <c r="R1551" s="72">
        <v>0.71599999999999997</v>
      </c>
      <c r="S1551" s="72">
        <v>67.262</v>
      </c>
      <c r="T1551" s="12">
        <v>292.18700000000001</v>
      </c>
      <c r="U1551" s="72">
        <v>5.2359999999999998</v>
      </c>
      <c r="V1551" s="72">
        <v>13.814</v>
      </c>
      <c r="W1551" s="12">
        <v>693.87699999999995</v>
      </c>
      <c r="X1551" s="72">
        <v>12.435</v>
      </c>
      <c r="Y1551" s="72">
        <v>9.2520000000000007</v>
      </c>
      <c r="Z1551" s="12">
        <v>986.06500000000005</v>
      </c>
      <c r="AA1551" s="72">
        <v>17.672000000000001</v>
      </c>
      <c r="AB1551" s="72">
        <v>6.6150000000000002</v>
      </c>
      <c r="AC1551" s="12">
        <v>1159.817</v>
      </c>
      <c r="AD1551" s="72">
        <v>20.785</v>
      </c>
      <c r="AE1551" s="72">
        <v>6.6929999999999996</v>
      </c>
      <c r="AF1551" s="12">
        <v>10.988</v>
      </c>
      <c r="AG1551" s="72">
        <v>0.19700000000000001</v>
      </c>
      <c r="AH1551" s="72">
        <v>109.863</v>
      </c>
      <c r="AI1551" s="12">
        <v>321.34100000000001</v>
      </c>
      <c r="AJ1551" s="72">
        <v>5.7590000000000003</v>
      </c>
      <c r="AK1551" s="72">
        <v>18.826000000000001</v>
      </c>
      <c r="AL1551" s="12">
        <v>332.33</v>
      </c>
      <c r="AM1551" s="72">
        <v>5.9560000000000004</v>
      </c>
      <c r="AN1551" s="72">
        <v>17.991</v>
      </c>
      <c r="AO1551" s="12">
        <v>1492.1469999999999</v>
      </c>
      <c r="AP1551" s="72">
        <v>26.741</v>
      </c>
      <c r="AQ1551" s="72">
        <v>6.0019999999999998</v>
      </c>
      <c r="AR1551" s="12">
        <v>76.563000000000002</v>
      </c>
      <c r="AS1551" s="72">
        <v>1.3720000000000001</v>
      </c>
      <c r="AT1551" s="72">
        <v>28.151</v>
      </c>
      <c r="AU1551" s="12">
        <v>104.29</v>
      </c>
      <c r="AV1551" s="72">
        <v>1.869</v>
      </c>
      <c r="AW1551" s="72">
        <v>36.512</v>
      </c>
      <c r="AX1551" s="12">
        <v>351.78500000000003</v>
      </c>
      <c r="AY1551" s="72">
        <v>6.3040000000000003</v>
      </c>
      <c r="AZ1551" s="72">
        <v>16.553999999999998</v>
      </c>
      <c r="BA1551" s="12">
        <v>456.07499999999999</v>
      </c>
      <c r="BB1551" s="72">
        <v>8.173</v>
      </c>
      <c r="BC1551" s="72">
        <v>16.254000000000001</v>
      </c>
      <c r="BD1551" s="12">
        <v>260.21600000000001</v>
      </c>
      <c r="BE1551" s="72">
        <v>4.6630000000000003</v>
      </c>
      <c r="BF1551" s="72">
        <v>19.396000000000001</v>
      </c>
      <c r="BG1551" s="12">
        <v>716.29100000000005</v>
      </c>
      <c r="BH1551" s="72">
        <v>12.837</v>
      </c>
      <c r="BI1551" s="72">
        <v>12.048</v>
      </c>
      <c r="BJ1551" s="12">
        <v>1744.2850000000001</v>
      </c>
      <c r="BK1551" s="72">
        <v>31.26</v>
      </c>
      <c r="BL1551" s="72">
        <v>6.3579999999999997</v>
      </c>
      <c r="BM1551" s="12">
        <v>1550.66</v>
      </c>
      <c r="BN1551" s="72">
        <v>27.79</v>
      </c>
      <c r="BO1551" s="72">
        <v>4.524</v>
      </c>
      <c r="BP1551" s="12">
        <v>3294.9450000000002</v>
      </c>
      <c r="BQ1551" s="72">
        <v>59.05</v>
      </c>
      <c r="BR1551" s="72">
        <v>3.536</v>
      </c>
      <c r="BS1551" s="12">
        <v>4087.7979999999998</v>
      </c>
      <c r="BT1551" s="72">
        <v>73.259</v>
      </c>
      <c r="BU1551" s="72">
        <v>2.63</v>
      </c>
      <c r="BV1551" s="12">
        <v>5579.9449999999997</v>
      </c>
      <c r="BW1551" s="72">
        <v>100</v>
      </c>
      <c r="BX1551" s="72">
        <v>2.5190000000000001</v>
      </c>
      <c r="BY1551" s="13"/>
      <c r="BZ1551" s="13"/>
    </row>
    <row r="1552" spans="1:78" ht="12.75" customHeight="1">
      <c r="A1552" s="122" t="s">
        <v>44</v>
      </c>
      <c r="B1552" s="71" t="s">
        <v>81</v>
      </c>
      <c r="C1552" s="71" t="s">
        <v>26</v>
      </c>
      <c r="D1552" s="34">
        <v>42156</v>
      </c>
      <c r="E1552" s="12">
        <v>228.667</v>
      </c>
      <c r="F1552" s="72">
        <v>3.9780000000000002</v>
      </c>
      <c r="G1552" s="72">
        <v>14.881</v>
      </c>
      <c r="H1552" s="12">
        <v>101.03700000000001</v>
      </c>
      <c r="I1552" s="72">
        <v>1.758</v>
      </c>
      <c r="J1552" s="72">
        <v>15.893000000000001</v>
      </c>
      <c r="K1552" s="12">
        <v>156.767</v>
      </c>
      <c r="L1552" s="72">
        <v>2.7269999999999999</v>
      </c>
      <c r="M1552" s="72">
        <v>18.849</v>
      </c>
      <c r="N1552" s="12">
        <v>257.80399999999997</v>
      </c>
      <c r="O1552" s="72">
        <v>4.4850000000000003</v>
      </c>
      <c r="P1552" s="72">
        <v>12.97</v>
      </c>
      <c r="Q1552" s="12">
        <v>41.363</v>
      </c>
      <c r="R1552" s="72">
        <v>0.72</v>
      </c>
      <c r="S1552" s="72">
        <v>48.295000000000002</v>
      </c>
      <c r="T1552" s="12">
        <v>299.16699999999997</v>
      </c>
      <c r="U1552" s="72">
        <v>5.2039999999999997</v>
      </c>
      <c r="V1552" s="72">
        <v>13.361000000000001</v>
      </c>
      <c r="W1552" s="12">
        <v>727.21699999999998</v>
      </c>
      <c r="X1552" s="72">
        <v>12.65</v>
      </c>
      <c r="Y1552" s="72">
        <v>8.6120000000000001</v>
      </c>
      <c r="Z1552" s="12">
        <v>1026.384</v>
      </c>
      <c r="AA1552" s="72">
        <v>17.853999999999999</v>
      </c>
      <c r="AB1552" s="72">
        <v>7.069</v>
      </c>
      <c r="AC1552" s="12">
        <v>1255.0509999999999</v>
      </c>
      <c r="AD1552" s="72">
        <v>21.832000000000001</v>
      </c>
      <c r="AE1552" s="72">
        <v>6.4320000000000004</v>
      </c>
      <c r="AF1552" s="12">
        <v>8.0510000000000002</v>
      </c>
      <c r="AG1552" s="72">
        <v>0.14000000000000001</v>
      </c>
      <c r="AH1552" s="72">
        <v>97.507000000000005</v>
      </c>
      <c r="AI1552" s="12">
        <v>435.88200000000001</v>
      </c>
      <c r="AJ1552" s="72">
        <v>7.5819999999999999</v>
      </c>
      <c r="AK1552" s="72">
        <v>8.9849999999999994</v>
      </c>
      <c r="AL1552" s="12">
        <v>443.93299999999999</v>
      </c>
      <c r="AM1552" s="72">
        <v>7.7220000000000004</v>
      </c>
      <c r="AN1552" s="72">
        <v>8.7439999999999998</v>
      </c>
      <c r="AO1552" s="12">
        <v>1698.9839999999999</v>
      </c>
      <c r="AP1552" s="72">
        <v>29.553999999999998</v>
      </c>
      <c r="AQ1552" s="72">
        <v>5.1079999999999997</v>
      </c>
      <c r="AR1552" s="12">
        <v>54.167000000000002</v>
      </c>
      <c r="AS1552" s="72">
        <v>0.94199999999999995</v>
      </c>
      <c r="AT1552" s="72">
        <v>27.366</v>
      </c>
      <c r="AU1552" s="12">
        <v>55.5</v>
      </c>
      <c r="AV1552" s="72">
        <v>0.96499999999999997</v>
      </c>
      <c r="AW1552" s="72">
        <v>33.351999999999997</v>
      </c>
      <c r="AX1552" s="12">
        <v>469.39499999999998</v>
      </c>
      <c r="AY1552" s="72">
        <v>8.1649999999999991</v>
      </c>
      <c r="AZ1552" s="72">
        <v>12.452</v>
      </c>
      <c r="BA1552" s="12">
        <v>524.89499999999998</v>
      </c>
      <c r="BB1552" s="72">
        <v>9.1310000000000002</v>
      </c>
      <c r="BC1552" s="72">
        <v>12.23</v>
      </c>
      <c r="BD1552" s="12">
        <v>260.67700000000002</v>
      </c>
      <c r="BE1552" s="72">
        <v>4.5350000000000001</v>
      </c>
      <c r="BF1552" s="72">
        <v>14.172000000000001</v>
      </c>
      <c r="BG1552" s="12">
        <v>785.572</v>
      </c>
      <c r="BH1552" s="72">
        <v>13.664999999999999</v>
      </c>
      <c r="BI1552" s="72">
        <v>8.4450000000000003</v>
      </c>
      <c r="BJ1552" s="12">
        <v>1821.914</v>
      </c>
      <c r="BK1552" s="72">
        <v>31.693000000000001</v>
      </c>
      <c r="BL1552" s="72">
        <v>4.7850000000000001</v>
      </c>
      <c r="BM1552" s="12">
        <v>1388.046</v>
      </c>
      <c r="BN1552" s="72">
        <v>24.145</v>
      </c>
      <c r="BO1552" s="72">
        <v>6.2160000000000002</v>
      </c>
      <c r="BP1552" s="12">
        <v>3209.9589999999998</v>
      </c>
      <c r="BQ1552" s="72">
        <v>55.838000000000001</v>
      </c>
      <c r="BR1552" s="72">
        <v>2.5579999999999998</v>
      </c>
      <c r="BS1552" s="12">
        <v>4049.6990000000001</v>
      </c>
      <c r="BT1552" s="72">
        <v>70.445999999999998</v>
      </c>
      <c r="BU1552" s="72">
        <v>2.3519999999999999</v>
      </c>
      <c r="BV1552" s="12">
        <v>5748.6819999999998</v>
      </c>
      <c r="BW1552" s="72">
        <v>100</v>
      </c>
      <c r="BX1552" s="72">
        <v>2.4489999999999998</v>
      </c>
      <c r="BY1552" s="13"/>
      <c r="BZ1552" s="13"/>
    </row>
    <row r="1553" spans="1:78" ht="12.75" customHeight="1">
      <c r="A1553" s="122" t="s">
        <v>44</v>
      </c>
      <c r="B1553" s="71" t="s">
        <v>81</v>
      </c>
      <c r="C1553" s="71" t="s">
        <v>26</v>
      </c>
      <c r="D1553" s="34">
        <v>42614</v>
      </c>
      <c r="E1553" s="12">
        <v>141.45500000000001</v>
      </c>
      <c r="F1553" s="72">
        <v>2.496</v>
      </c>
      <c r="G1553" s="72">
        <v>19.48</v>
      </c>
      <c r="H1553" s="12">
        <v>151.393</v>
      </c>
      <c r="I1553" s="72">
        <v>2.6709999999999998</v>
      </c>
      <c r="J1553" s="72">
        <v>20.809000000000001</v>
      </c>
      <c r="K1553" s="12">
        <v>119.679</v>
      </c>
      <c r="L1553" s="72">
        <v>2.1110000000000002</v>
      </c>
      <c r="M1553" s="72">
        <v>24.088999999999999</v>
      </c>
      <c r="N1553" s="12">
        <v>271.072</v>
      </c>
      <c r="O1553" s="72">
        <v>4.7830000000000004</v>
      </c>
      <c r="P1553" s="72">
        <v>16.491</v>
      </c>
      <c r="Q1553" s="12">
        <v>17.866</v>
      </c>
      <c r="R1553" s="72">
        <v>0.315</v>
      </c>
      <c r="S1553" s="72">
        <v>51.439</v>
      </c>
      <c r="T1553" s="12">
        <v>288.93900000000002</v>
      </c>
      <c r="U1553" s="72">
        <v>5.0979999999999999</v>
      </c>
      <c r="V1553" s="72">
        <v>15.292</v>
      </c>
      <c r="W1553" s="12">
        <v>738.47500000000002</v>
      </c>
      <c r="X1553" s="72">
        <v>13.029</v>
      </c>
      <c r="Y1553" s="72">
        <v>10.916</v>
      </c>
      <c r="Z1553" s="12">
        <v>1027.414</v>
      </c>
      <c r="AA1553" s="72">
        <v>18.126999999999999</v>
      </c>
      <c r="AB1553" s="72">
        <v>6.4059999999999997</v>
      </c>
      <c r="AC1553" s="12">
        <v>1168.8689999999999</v>
      </c>
      <c r="AD1553" s="72">
        <v>20.622</v>
      </c>
      <c r="AE1553" s="72">
        <v>5.7549999999999999</v>
      </c>
      <c r="AF1553" s="12">
        <v>2.903</v>
      </c>
      <c r="AG1553" s="72">
        <v>5.0999999999999997E-2</v>
      </c>
      <c r="AH1553" s="72">
        <v>105.22</v>
      </c>
      <c r="AI1553" s="12">
        <v>313.67899999999997</v>
      </c>
      <c r="AJ1553" s="72">
        <v>5.5339999999999998</v>
      </c>
      <c r="AK1553" s="72">
        <v>16.126000000000001</v>
      </c>
      <c r="AL1553" s="12">
        <v>316.58300000000003</v>
      </c>
      <c r="AM1553" s="72">
        <v>5.585</v>
      </c>
      <c r="AN1553" s="72">
        <v>16.02</v>
      </c>
      <c r="AO1553" s="12">
        <v>1485.451</v>
      </c>
      <c r="AP1553" s="72">
        <v>26.207999999999998</v>
      </c>
      <c r="AQ1553" s="72">
        <v>6.492</v>
      </c>
      <c r="AR1553" s="12">
        <v>28.498999999999999</v>
      </c>
      <c r="AS1553" s="72">
        <v>0.503</v>
      </c>
      <c r="AT1553" s="72">
        <v>37.652999999999999</v>
      </c>
      <c r="AU1553" s="12">
        <v>28.091000000000001</v>
      </c>
      <c r="AV1553" s="72">
        <v>0.496</v>
      </c>
      <c r="AW1553" s="72">
        <v>47.567</v>
      </c>
      <c r="AX1553" s="12">
        <v>354.423</v>
      </c>
      <c r="AY1553" s="72">
        <v>6.2530000000000001</v>
      </c>
      <c r="AZ1553" s="72">
        <v>14.942</v>
      </c>
      <c r="BA1553" s="12">
        <v>382.51400000000001</v>
      </c>
      <c r="BB1553" s="72">
        <v>6.7489999999999997</v>
      </c>
      <c r="BC1553" s="72">
        <v>13.191000000000001</v>
      </c>
      <c r="BD1553" s="12">
        <v>280.22699999999998</v>
      </c>
      <c r="BE1553" s="72">
        <v>4.944</v>
      </c>
      <c r="BF1553" s="72">
        <v>15.305</v>
      </c>
      <c r="BG1553" s="12">
        <v>662.74099999999999</v>
      </c>
      <c r="BH1553" s="72">
        <v>11.693</v>
      </c>
      <c r="BI1553" s="72">
        <v>8.9309999999999992</v>
      </c>
      <c r="BJ1553" s="12">
        <v>1811.777</v>
      </c>
      <c r="BK1553" s="72">
        <v>31.965</v>
      </c>
      <c r="BL1553" s="72">
        <v>4.7320000000000002</v>
      </c>
      <c r="BM1553" s="12">
        <v>1679.538</v>
      </c>
      <c r="BN1553" s="72">
        <v>29.632000000000001</v>
      </c>
      <c r="BO1553" s="72">
        <v>5.2670000000000003</v>
      </c>
      <c r="BP1553" s="12">
        <v>3491.3139999999999</v>
      </c>
      <c r="BQ1553" s="72">
        <v>61.597000000000001</v>
      </c>
      <c r="BR1553" s="72">
        <v>2.7749999999999999</v>
      </c>
      <c r="BS1553" s="12">
        <v>4182.5540000000001</v>
      </c>
      <c r="BT1553" s="72">
        <v>73.792000000000002</v>
      </c>
      <c r="BU1553" s="72">
        <v>2.4849999999999999</v>
      </c>
      <c r="BV1553" s="12">
        <v>5668.0060000000003</v>
      </c>
      <c r="BW1553" s="72">
        <v>100</v>
      </c>
      <c r="BX1553" s="72">
        <v>2.867</v>
      </c>
      <c r="BY1553" s="13"/>
      <c r="BZ1553" s="13"/>
    </row>
    <row r="1554" spans="1:78" ht="12.75" customHeight="1">
      <c r="A1554" s="122" t="s">
        <v>44</v>
      </c>
      <c r="B1554" s="71" t="s">
        <v>81</v>
      </c>
      <c r="C1554" s="71" t="s">
        <v>26</v>
      </c>
      <c r="D1554" s="34">
        <v>42705</v>
      </c>
      <c r="E1554" s="12">
        <v>161.13499999999999</v>
      </c>
      <c r="F1554" s="72">
        <v>2.831</v>
      </c>
      <c r="G1554" s="72">
        <v>26.486999999999998</v>
      </c>
      <c r="H1554" s="12">
        <v>130.15600000000001</v>
      </c>
      <c r="I1554" s="72">
        <v>2.2869999999999999</v>
      </c>
      <c r="J1554" s="72">
        <v>19.684000000000001</v>
      </c>
      <c r="K1554" s="12">
        <v>71.454999999999998</v>
      </c>
      <c r="L1554" s="72">
        <v>1.2549999999999999</v>
      </c>
      <c r="M1554" s="72">
        <v>28.420999999999999</v>
      </c>
      <c r="N1554" s="12">
        <v>201.61099999999999</v>
      </c>
      <c r="O1554" s="72">
        <v>3.5419999999999998</v>
      </c>
      <c r="P1554" s="72">
        <v>17.776</v>
      </c>
      <c r="Q1554" s="12">
        <v>49.865000000000002</v>
      </c>
      <c r="R1554" s="72">
        <v>0.876</v>
      </c>
      <c r="S1554" s="72">
        <v>39.643999999999998</v>
      </c>
      <c r="T1554" s="12">
        <v>251.476</v>
      </c>
      <c r="U1554" s="72">
        <v>4.4180000000000001</v>
      </c>
      <c r="V1554" s="72">
        <v>16.998999999999999</v>
      </c>
      <c r="W1554" s="12">
        <v>666.16899999999998</v>
      </c>
      <c r="X1554" s="72">
        <v>11.702999999999999</v>
      </c>
      <c r="Y1554" s="72">
        <v>9.2769999999999992</v>
      </c>
      <c r="Z1554" s="12">
        <v>917.64499999999998</v>
      </c>
      <c r="AA1554" s="72">
        <v>16.120999999999999</v>
      </c>
      <c r="AB1554" s="72">
        <v>8.3460000000000001</v>
      </c>
      <c r="AC1554" s="12">
        <v>1078.78</v>
      </c>
      <c r="AD1554" s="72">
        <v>18.951000000000001</v>
      </c>
      <c r="AE1554" s="72">
        <v>9.5790000000000006</v>
      </c>
      <c r="AF1554" s="12">
        <v>6.2130000000000001</v>
      </c>
      <c r="AG1554" s="72">
        <v>0.109</v>
      </c>
      <c r="AH1554" s="72">
        <v>127.699</v>
      </c>
      <c r="AI1554" s="12">
        <v>334.31200000000001</v>
      </c>
      <c r="AJ1554" s="72">
        <v>5.8730000000000002</v>
      </c>
      <c r="AK1554" s="72">
        <v>13.01</v>
      </c>
      <c r="AL1554" s="12">
        <v>340.52499999999998</v>
      </c>
      <c r="AM1554" s="72">
        <v>5.9820000000000002</v>
      </c>
      <c r="AN1554" s="72">
        <v>12.632</v>
      </c>
      <c r="AO1554" s="12">
        <v>1419.3050000000001</v>
      </c>
      <c r="AP1554" s="72">
        <v>24.934000000000001</v>
      </c>
      <c r="AQ1554" s="72">
        <v>7.1509999999999998</v>
      </c>
      <c r="AR1554" s="12">
        <v>47.88</v>
      </c>
      <c r="AS1554" s="72">
        <v>0.84099999999999997</v>
      </c>
      <c r="AT1554" s="72">
        <v>64.471999999999994</v>
      </c>
      <c r="AU1554" s="12">
        <v>9.2279999999999998</v>
      </c>
      <c r="AV1554" s="72">
        <v>0.16200000000000001</v>
      </c>
      <c r="AW1554" s="72">
        <v>75.304000000000002</v>
      </c>
      <c r="AX1554" s="12">
        <v>398.786</v>
      </c>
      <c r="AY1554" s="72">
        <v>7.0060000000000002</v>
      </c>
      <c r="AZ1554" s="72">
        <v>21.141999999999999</v>
      </c>
      <c r="BA1554" s="12">
        <v>408.01400000000001</v>
      </c>
      <c r="BB1554" s="72">
        <v>7.1680000000000001</v>
      </c>
      <c r="BC1554" s="72">
        <v>20.651</v>
      </c>
      <c r="BD1554" s="12">
        <v>242.53399999999999</v>
      </c>
      <c r="BE1554" s="72">
        <v>4.2610000000000001</v>
      </c>
      <c r="BF1554" s="72">
        <v>19.994</v>
      </c>
      <c r="BG1554" s="12">
        <v>650.54700000000003</v>
      </c>
      <c r="BH1554" s="72">
        <v>11.428000000000001</v>
      </c>
      <c r="BI1554" s="72">
        <v>11.657</v>
      </c>
      <c r="BJ1554" s="12">
        <v>1648.336</v>
      </c>
      <c r="BK1554" s="72">
        <v>28.957000000000001</v>
      </c>
      <c r="BL1554" s="72">
        <v>7.9210000000000003</v>
      </c>
      <c r="BM1554" s="12">
        <v>1926.288</v>
      </c>
      <c r="BN1554" s="72">
        <v>33.840000000000003</v>
      </c>
      <c r="BO1554" s="72">
        <v>5.4779999999999998</v>
      </c>
      <c r="BP1554" s="12">
        <v>3574.623</v>
      </c>
      <c r="BQ1554" s="72">
        <v>62.796999999999997</v>
      </c>
      <c r="BR1554" s="72">
        <v>3.7410000000000001</v>
      </c>
      <c r="BS1554" s="12">
        <v>4273.0510000000004</v>
      </c>
      <c r="BT1554" s="72">
        <v>75.066000000000003</v>
      </c>
      <c r="BU1554" s="72">
        <v>3.5369999999999999</v>
      </c>
      <c r="BV1554" s="12">
        <v>5692.3559999999998</v>
      </c>
      <c r="BW1554" s="72">
        <v>100</v>
      </c>
      <c r="BX1554" s="72">
        <v>3.206</v>
      </c>
      <c r="BY1554" s="13"/>
      <c r="BZ1554" s="13"/>
    </row>
    <row r="1555" spans="1:78" ht="12.75" customHeight="1">
      <c r="A1555" s="122" t="s">
        <v>44</v>
      </c>
      <c r="B1555" s="71" t="s">
        <v>81</v>
      </c>
      <c r="C1555" s="71" t="s">
        <v>26</v>
      </c>
      <c r="D1555" s="34">
        <v>42795</v>
      </c>
      <c r="E1555" s="12">
        <v>99.349000000000004</v>
      </c>
      <c r="F1555" s="72">
        <v>1.724</v>
      </c>
      <c r="G1555" s="72">
        <v>26.8</v>
      </c>
      <c r="H1555" s="12">
        <v>165.58699999999999</v>
      </c>
      <c r="I1555" s="72">
        <v>2.8740000000000001</v>
      </c>
      <c r="J1555" s="72">
        <v>17.303999999999998</v>
      </c>
      <c r="K1555" s="12">
        <v>195.47499999999999</v>
      </c>
      <c r="L1555" s="72">
        <v>3.3929999999999998</v>
      </c>
      <c r="M1555" s="72">
        <v>23.969000000000001</v>
      </c>
      <c r="N1555" s="12">
        <v>361.06200000000001</v>
      </c>
      <c r="O1555" s="72">
        <v>6.2670000000000003</v>
      </c>
      <c r="P1555" s="72">
        <v>15.180999999999999</v>
      </c>
      <c r="Q1555" s="12">
        <v>21.466999999999999</v>
      </c>
      <c r="R1555" s="72">
        <v>0.373</v>
      </c>
      <c r="S1555" s="72">
        <v>58.206000000000003</v>
      </c>
      <c r="T1555" s="12">
        <v>382.529</v>
      </c>
      <c r="U1555" s="72">
        <v>6.64</v>
      </c>
      <c r="V1555" s="72">
        <v>14.244</v>
      </c>
      <c r="W1555" s="12">
        <v>597.59699999999998</v>
      </c>
      <c r="X1555" s="72">
        <v>10.372999999999999</v>
      </c>
      <c r="Y1555" s="72">
        <v>7.694</v>
      </c>
      <c r="Z1555" s="12">
        <v>980.12599999999998</v>
      </c>
      <c r="AA1555" s="72">
        <v>17.012</v>
      </c>
      <c r="AB1555" s="72">
        <v>6.8170000000000002</v>
      </c>
      <c r="AC1555" s="12">
        <v>1079.4749999999999</v>
      </c>
      <c r="AD1555" s="72">
        <v>18.736999999999998</v>
      </c>
      <c r="AE1555" s="72">
        <v>6.9480000000000004</v>
      </c>
      <c r="AF1555" s="12">
        <v>1.861</v>
      </c>
      <c r="AG1555" s="72">
        <v>3.2000000000000001E-2</v>
      </c>
      <c r="AH1555" s="72">
        <v>120.18600000000001</v>
      </c>
      <c r="AI1555" s="12">
        <v>382.29300000000001</v>
      </c>
      <c r="AJ1555" s="72">
        <v>6.6360000000000001</v>
      </c>
      <c r="AK1555" s="72">
        <v>14.516999999999999</v>
      </c>
      <c r="AL1555" s="12">
        <v>384.154</v>
      </c>
      <c r="AM1555" s="72">
        <v>6.6680000000000001</v>
      </c>
      <c r="AN1555" s="72">
        <v>14.348000000000001</v>
      </c>
      <c r="AO1555" s="12">
        <v>1463.6289999999999</v>
      </c>
      <c r="AP1555" s="72">
        <v>25.405000000000001</v>
      </c>
      <c r="AQ1555" s="72">
        <v>6.7329999999999997</v>
      </c>
      <c r="AR1555" s="12">
        <v>79.566999999999993</v>
      </c>
      <c r="AS1555" s="72">
        <v>1.381</v>
      </c>
      <c r="AT1555" s="72">
        <v>40.972000000000001</v>
      </c>
      <c r="AU1555" s="12">
        <v>9.6690000000000005</v>
      </c>
      <c r="AV1555" s="72">
        <v>0.16800000000000001</v>
      </c>
      <c r="AW1555" s="72">
        <v>64.736000000000004</v>
      </c>
      <c r="AX1555" s="12">
        <v>446.39100000000002</v>
      </c>
      <c r="AY1555" s="72">
        <v>7.7480000000000002</v>
      </c>
      <c r="AZ1555" s="72">
        <v>13.005000000000001</v>
      </c>
      <c r="BA1555" s="12">
        <v>456.06</v>
      </c>
      <c r="BB1555" s="72">
        <v>7.9160000000000004</v>
      </c>
      <c r="BC1555" s="72">
        <v>13.064</v>
      </c>
      <c r="BD1555" s="12">
        <v>225.86799999999999</v>
      </c>
      <c r="BE1555" s="72">
        <v>3.92</v>
      </c>
      <c r="BF1555" s="72">
        <v>13.977</v>
      </c>
      <c r="BG1555" s="12">
        <v>681.928</v>
      </c>
      <c r="BH1555" s="72">
        <v>11.836</v>
      </c>
      <c r="BI1555" s="72">
        <v>9.41</v>
      </c>
      <c r="BJ1555" s="12">
        <v>1695.0440000000001</v>
      </c>
      <c r="BK1555" s="72">
        <v>29.420999999999999</v>
      </c>
      <c r="BL1555" s="72">
        <v>6.4950000000000001</v>
      </c>
      <c r="BM1555" s="12">
        <v>1841.096</v>
      </c>
      <c r="BN1555" s="72">
        <v>31.956</v>
      </c>
      <c r="BO1555" s="72">
        <v>4.9909999999999997</v>
      </c>
      <c r="BP1555" s="12">
        <v>3536.1390000000001</v>
      </c>
      <c r="BQ1555" s="72">
        <v>61.378</v>
      </c>
      <c r="BR1555" s="72">
        <v>2.7360000000000002</v>
      </c>
      <c r="BS1555" s="12">
        <v>4297.634</v>
      </c>
      <c r="BT1555" s="72">
        <v>74.594999999999999</v>
      </c>
      <c r="BU1555" s="72">
        <v>2.0310000000000001</v>
      </c>
      <c r="BV1555" s="12">
        <v>5761.2629999999999</v>
      </c>
      <c r="BW1555" s="72">
        <v>100</v>
      </c>
      <c r="BX1555" s="72">
        <v>2.3199999999999998</v>
      </c>
      <c r="BY1555" s="13"/>
      <c r="BZ1555" s="13"/>
    </row>
    <row r="1556" spans="1:78" ht="12.75" customHeight="1">
      <c r="A1556" s="122" t="s">
        <v>44</v>
      </c>
      <c r="B1556" s="71" t="s">
        <v>81</v>
      </c>
      <c r="C1556" s="71" t="s">
        <v>26</v>
      </c>
      <c r="D1556" s="34">
        <v>42887</v>
      </c>
      <c r="E1556" s="12">
        <v>148.45500000000001</v>
      </c>
      <c r="F1556" s="72">
        <v>2.6970000000000001</v>
      </c>
      <c r="G1556" s="72">
        <v>19.934999999999999</v>
      </c>
      <c r="H1556" s="12">
        <v>198.52699999999999</v>
      </c>
      <c r="I1556" s="72">
        <v>3.6070000000000002</v>
      </c>
      <c r="J1556" s="72">
        <v>18.725999999999999</v>
      </c>
      <c r="K1556" s="12">
        <v>46.585999999999999</v>
      </c>
      <c r="L1556" s="72">
        <v>0.84599999999999997</v>
      </c>
      <c r="M1556" s="72">
        <v>40.51</v>
      </c>
      <c r="N1556" s="12">
        <v>245.113</v>
      </c>
      <c r="O1556" s="72">
        <v>4.4539999999999997</v>
      </c>
      <c r="P1556" s="72">
        <v>17.338999999999999</v>
      </c>
      <c r="Q1556" s="12">
        <v>40.627000000000002</v>
      </c>
      <c r="R1556" s="72">
        <v>0.73799999999999999</v>
      </c>
      <c r="S1556" s="72">
        <v>44.125999999999998</v>
      </c>
      <c r="T1556" s="12">
        <v>285.74</v>
      </c>
      <c r="U1556" s="72">
        <v>5.1920000000000002</v>
      </c>
      <c r="V1556" s="72">
        <v>15.59</v>
      </c>
      <c r="W1556" s="12">
        <v>635.10199999999998</v>
      </c>
      <c r="X1556" s="72">
        <v>11.539</v>
      </c>
      <c r="Y1556" s="72">
        <v>12.837999999999999</v>
      </c>
      <c r="Z1556" s="12">
        <v>920.84100000000001</v>
      </c>
      <c r="AA1556" s="72">
        <v>16.731000000000002</v>
      </c>
      <c r="AB1556" s="72">
        <v>9.0860000000000003</v>
      </c>
      <c r="AC1556" s="12">
        <v>1069.296</v>
      </c>
      <c r="AD1556" s="72">
        <v>19.428999999999998</v>
      </c>
      <c r="AE1556" s="72">
        <v>8.2720000000000002</v>
      </c>
      <c r="AF1556" s="12">
        <v>11.875999999999999</v>
      </c>
      <c r="AG1556" s="72">
        <v>0.216</v>
      </c>
      <c r="AH1556" s="72">
        <v>59.118000000000002</v>
      </c>
      <c r="AI1556" s="12">
        <v>319.935</v>
      </c>
      <c r="AJ1556" s="72">
        <v>5.8129999999999997</v>
      </c>
      <c r="AK1556" s="72">
        <v>11.51</v>
      </c>
      <c r="AL1556" s="12">
        <v>331.81099999999998</v>
      </c>
      <c r="AM1556" s="72">
        <v>6.0289999999999999</v>
      </c>
      <c r="AN1556" s="72">
        <v>11.513</v>
      </c>
      <c r="AO1556" s="12">
        <v>1401.107</v>
      </c>
      <c r="AP1556" s="72">
        <v>25.457000000000001</v>
      </c>
      <c r="AQ1556" s="72">
        <v>6.173</v>
      </c>
      <c r="AR1556" s="12">
        <v>35.634999999999998</v>
      </c>
      <c r="AS1556" s="72">
        <v>0.64700000000000002</v>
      </c>
      <c r="AT1556" s="72">
        <v>43.317999999999998</v>
      </c>
      <c r="AU1556" s="12">
        <v>20.619</v>
      </c>
      <c r="AV1556" s="72">
        <v>0.375</v>
      </c>
      <c r="AW1556" s="72">
        <v>42.872999999999998</v>
      </c>
      <c r="AX1556" s="12">
        <v>342.67200000000003</v>
      </c>
      <c r="AY1556" s="72">
        <v>6.226</v>
      </c>
      <c r="AZ1556" s="72">
        <v>10.367000000000001</v>
      </c>
      <c r="BA1556" s="12">
        <v>363.291</v>
      </c>
      <c r="BB1556" s="72">
        <v>6.601</v>
      </c>
      <c r="BC1556" s="72">
        <v>9.702</v>
      </c>
      <c r="BD1556" s="12">
        <v>212.03700000000001</v>
      </c>
      <c r="BE1556" s="72">
        <v>3.8530000000000002</v>
      </c>
      <c r="BF1556" s="72">
        <v>18.984999999999999</v>
      </c>
      <c r="BG1556" s="12">
        <v>575.32799999999997</v>
      </c>
      <c r="BH1556" s="72">
        <v>10.452999999999999</v>
      </c>
      <c r="BI1556" s="72">
        <v>8.2629999999999999</v>
      </c>
      <c r="BJ1556" s="12">
        <v>1662.3689999999999</v>
      </c>
      <c r="BK1556" s="72">
        <v>30.204000000000001</v>
      </c>
      <c r="BL1556" s="72">
        <v>5.31</v>
      </c>
      <c r="BM1556" s="12">
        <v>1829.299</v>
      </c>
      <c r="BN1556" s="72">
        <v>33.237000000000002</v>
      </c>
      <c r="BO1556" s="72">
        <v>4.085</v>
      </c>
      <c r="BP1556" s="12">
        <v>3491.6680000000001</v>
      </c>
      <c r="BQ1556" s="72">
        <v>63.442</v>
      </c>
      <c r="BR1556" s="72">
        <v>2.87</v>
      </c>
      <c r="BS1556" s="12">
        <v>4102.63</v>
      </c>
      <c r="BT1556" s="72">
        <v>74.543000000000006</v>
      </c>
      <c r="BU1556" s="72">
        <v>2.407</v>
      </c>
      <c r="BV1556" s="12">
        <v>5503.7380000000003</v>
      </c>
      <c r="BW1556" s="72">
        <v>100</v>
      </c>
      <c r="BX1556" s="72">
        <v>2.8380000000000001</v>
      </c>
      <c r="BY1556" s="13"/>
      <c r="BZ1556" s="13"/>
    </row>
    <row r="1557" spans="1:78" ht="12.75" customHeight="1">
      <c r="A1557" s="122" t="s">
        <v>44</v>
      </c>
      <c r="B1557" s="71" t="s">
        <v>81</v>
      </c>
      <c r="C1557" s="71" t="s">
        <v>26</v>
      </c>
      <c r="D1557" s="34">
        <v>43344</v>
      </c>
      <c r="E1557" s="12">
        <v>163.678</v>
      </c>
      <c r="F1557" s="72">
        <v>2.9820000000000002</v>
      </c>
      <c r="G1557" s="72">
        <v>23.724</v>
      </c>
      <c r="H1557" s="12">
        <v>154.387</v>
      </c>
      <c r="I1557" s="72">
        <v>2.8130000000000002</v>
      </c>
      <c r="J1557" s="72">
        <v>22.815000000000001</v>
      </c>
      <c r="K1557" s="12">
        <v>85.513000000000005</v>
      </c>
      <c r="L1557" s="72">
        <v>1.5580000000000001</v>
      </c>
      <c r="M1557" s="72">
        <v>33.064</v>
      </c>
      <c r="N1557" s="12">
        <v>239.9</v>
      </c>
      <c r="O1557" s="72">
        <v>4.3710000000000004</v>
      </c>
      <c r="P1557" s="72">
        <v>19.04</v>
      </c>
      <c r="Q1557" s="12">
        <v>9.7539999999999996</v>
      </c>
      <c r="R1557" s="72">
        <v>0.17799999999999999</v>
      </c>
      <c r="S1557" s="72">
        <v>78.78</v>
      </c>
      <c r="T1557" s="12">
        <v>249.654</v>
      </c>
      <c r="U1557" s="72">
        <v>4.5490000000000004</v>
      </c>
      <c r="V1557" s="72">
        <v>18.148</v>
      </c>
      <c r="W1557" s="12">
        <v>700.61300000000006</v>
      </c>
      <c r="X1557" s="72">
        <v>12.765000000000001</v>
      </c>
      <c r="Y1557" s="72">
        <v>14.51</v>
      </c>
      <c r="Z1557" s="12">
        <v>950.26700000000005</v>
      </c>
      <c r="AA1557" s="72">
        <v>17.314</v>
      </c>
      <c r="AB1557" s="72">
        <v>11.2</v>
      </c>
      <c r="AC1557" s="12">
        <v>1113.9449999999999</v>
      </c>
      <c r="AD1557" s="72">
        <v>20.295999999999999</v>
      </c>
      <c r="AE1557" s="72">
        <v>10.023</v>
      </c>
      <c r="AF1557" s="12">
        <v>0</v>
      </c>
      <c r="AG1557" s="72">
        <v>0</v>
      </c>
      <c r="AH1557" s="72">
        <v>0</v>
      </c>
      <c r="AI1557" s="12">
        <v>356.05200000000002</v>
      </c>
      <c r="AJ1557" s="72">
        <v>6.4870000000000001</v>
      </c>
      <c r="AK1557" s="72">
        <v>9.7880000000000003</v>
      </c>
      <c r="AL1557" s="12">
        <v>356.05200000000002</v>
      </c>
      <c r="AM1557" s="72">
        <v>6.4870000000000001</v>
      </c>
      <c r="AN1557" s="72">
        <v>9.7880000000000003</v>
      </c>
      <c r="AO1557" s="12">
        <v>1469.9970000000001</v>
      </c>
      <c r="AP1557" s="72">
        <v>26.783000000000001</v>
      </c>
      <c r="AQ1557" s="72">
        <v>7.6459999999999999</v>
      </c>
      <c r="AR1557" s="12">
        <v>44.664000000000001</v>
      </c>
      <c r="AS1557" s="72">
        <v>0.81399999999999995</v>
      </c>
      <c r="AT1557" s="72">
        <v>45.795999999999999</v>
      </c>
      <c r="AU1557" s="12">
        <v>40.183</v>
      </c>
      <c r="AV1557" s="72">
        <v>0.73199999999999998</v>
      </c>
      <c r="AW1557" s="72">
        <v>77.728999999999999</v>
      </c>
      <c r="AX1557" s="12">
        <v>291.94</v>
      </c>
      <c r="AY1557" s="72">
        <v>5.319</v>
      </c>
      <c r="AZ1557" s="72">
        <v>20.704999999999998</v>
      </c>
      <c r="BA1557" s="12">
        <v>332.12299999999999</v>
      </c>
      <c r="BB1557" s="72">
        <v>6.0510000000000002</v>
      </c>
      <c r="BC1557" s="72">
        <v>19.456</v>
      </c>
      <c r="BD1557" s="12">
        <v>320.50799999999998</v>
      </c>
      <c r="BE1557" s="72">
        <v>5.84</v>
      </c>
      <c r="BF1557" s="72">
        <v>14.436999999999999</v>
      </c>
      <c r="BG1557" s="12">
        <v>652.63099999999997</v>
      </c>
      <c r="BH1557" s="72">
        <v>11.891</v>
      </c>
      <c r="BI1557" s="72">
        <v>12.000999999999999</v>
      </c>
      <c r="BJ1557" s="12">
        <v>1457.837</v>
      </c>
      <c r="BK1557" s="72">
        <v>26.561</v>
      </c>
      <c r="BL1557" s="72">
        <v>5.4269999999999996</v>
      </c>
      <c r="BM1557" s="12">
        <v>1863.424</v>
      </c>
      <c r="BN1557" s="72">
        <v>33.951000000000001</v>
      </c>
      <c r="BO1557" s="72">
        <v>5.0179999999999998</v>
      </c>
      <c r="BP1557" s="12">
        <v>3321.26</v>
      </c>
      <c r="BQ1557" s="72">
        <v>60.512999999999998</v>
      </c>
      <c r="BR1557" s="72">
        <v>3.3159999999999998</v>
      </c>
      <c r="BS1557" s="12">
        <v>4018.5549999999998</v>
      </c>
      <c r="BT1557" s="72">
        <v>73.216999999999999</v>
      </c>
      <c r="BU1557" s="72">
        <v>2.468</v>
      </c>
      <c r="BV1557" s="12">
        <v>5488.5529999999999</v>
      </c>
      <c r="BW1557" s="72">
        <v>100</v>
      </c>
      <c r="BX1557" s="72">
        <v>3.3140000000000001</v>
      </c>
      <c r="BY1557" s="13"/>
      <c r="BZ1557" s="13"/>
    </row>
    <row r="1558" spans="1:78" ht="12.75" customHeight="1">
      <c r="A1558" s="122" t="s">
        <v>44</v>
      </c>
      <c r="B1558" s="71" t="s">
        <v>81</v>
      </c>
      <c r="C1558" s="71" t="s">
        <v>26</v>
      </c>
      <c r="D1558" s="34">
        <v>43435</v>
      </c>
      <c r="E1558" s="12">
        <v>157.952</v>
      </c>
      <c r="F1558" s="72">
        <v>2.9470000000000001</v>
      </c>
      <c r="G1558" s="72">
        <v>23.390999999999998</v>
      </c>
      <c r="H1558" s="12">
        <v>111.821</v>
      </c>
      <c r="I1558" s="72">
        <v>2.0859999999999999</v>
      </c>
      <c r="J1558" s="72">
        <v>20.779</v>
      </c>
      <c r="K1558" s="12">
        <v>145.875</v>
      </c>
      <c r="L1558" s="72">
        <v>2.7210000000000001</v>
      </c>
      <c r="M1558" s="72">
        <v>15.515000000000001</v>
      </c>
      <c r="N1558" s="12">
        <v>257.69600000000003</v>
      </c>
      <c r="O1558" s="72">
        <v>4.8070000000000004</v>
      </c>
      <c r="P1558" s="72">
        <v>13.403</v>
      </c>
      <c r="Q1558" s="12">
        <v>25.353999999999999</v>
      </c>
      <c r="R1558" s="72">
        <v>0.47299999999999998</v>
      </c>
      <c r="S1558" s="72">
        <v>58.936999999999998</v>
      </c>
      <c r="T1558" s="12">
        <v>283.05</v>
      </c>
      <c r="U1558" s="72">
        <v>5.28</v>
      </c>
      <c r="V1558" s="72">
        <v>14.789</v>
      </c>
      <c r="W1558" s="12">
        <v>522.505</v>
      </c>
      <c r="X1558" s="72">
        <v>9.7469999999999999</v>
      </c>
      <c r="Y1558" s="72">
        <v>10.036</v>
      </c>
      <c r="Z1558" s="12">
        <v>805.55499999999995</v>
      </c>
      <c r="AA1558" s="72">
        <v>15.026999999999999</v>
      </c>
      <c r="AB1558" s="72">
        <v>8.4060000000000006</v>
      </c>
      <c r="AC1558" s="12">
        <v>963.50699999999995</v>
      </c>
      <c r="AD1558" s="72">
        <v>17.974</v>
      </c>
      <c r="AE1558" s="72">
        <v>8.35</v>
      </c>
      <c r="AF1558" s="12">
        <v>7.6139999999999999</v>
      </c>
      <c r="AG1558" s="72">
        <v>0.14199999999999999</v>
      </c>
      <c r="AH1558" s="72">
        <v>93.031000000000006</v>
      </c>
      <c r="AI1558" s="12">
        <v>320.69</v>
      </c>
      <c r="AJ1558" s="72">
        <v>5.9820000000000002</v>
      </c>
      <c r="AK1558" s="72">
        <v>12.555999999999999</v>
      </c>
      <c r="AL1558" s="12">
        <v>328.303</v>
      </c>
      <c r="AM1558" s="72">
        <v>6.1239999999999997</v>
      </c>
      <c r="AN1558" s="72">
        <v>12.678000000000001</v>
      </c>
      <c r="AO1558" s="12">
        <v>1291.8109999999999</v>
      </c>
      <c r="AP1558" s="72">
        <v>24.097999999999999</v>
      </c>
      <c r="AQ1558" s="72">
        <v>5.7249999999999996</v>
      </c>
      <c r="AR1558" s="12">
        <v>52.052999999999997</v>
      </c>
      <c r="AS1558" s="72">
        <v>0.97099999999999997</v>
      </c>
      <c r="AT1558" s="72">
        <v>34.712000000000003</v>
      </c>
      <c r="AU1558" s="12">
        <v>37.305</v>
      </c>
      <c r="AV1558" s="72">
        <v>0.69599999999999995</v>
      </c>
      <c r="AW1558" s="72">
        <v>40.287999999999997</v>
      </c>
      <c r="AX1558" s="12">
        <v>272.63900000000001</v>
      </c>
      <c r="AY1558" s="72">
        <v>5.0860000000000003</v>
      </c>
      <c r="AZ1558" s="72">
        <v>18.419</v>
      </c>
      <c r="BA1558" s="12">
        <v>309.94400000000002</v>
      </c>
      <c r="BB1558" s="72">
        <v>5.782</v>
      </c>
      <c r="BC1558" s="72">
        <v>16.48</v>
      </c>
      <c r="BD1558" s="12">
        <v>188.27099999999999</v>
      </c>
      <c r="BE1558" s="72">
        <v>3.512</v>
      </c>
      <c r="BF1558" s="72">
        <v>20.149999999999999</v>
      </c>
      <c r="BG1558" s="12">
        <v>498.214</v>
      </c>
      <c r="BH1558" s="72">
        <v>9.2940000000000005</v>
      </c>
      <c r="BI1558" s="72">
        <v>12.468999999999999</v>
      </c>
      <c r="BJ1558" s="12">
        <v>1722.8</v>
      </c>
      <c r="BK1558" s="72">
        <v>32.137999999999998</v>
      </c>
      <c r="BL1558" s="72">
        <v>5.2320000000000002</v>
      </c>
      <c r="BM1558" s="12">
        <v>1795.6990000000001</v>
      </c>
      <c r="BN1558" s="72">
        <v>33.497999999999998</v>
      </c>
      <c r="BO1558" s="72">
        <v>6.5810000000000004</v>
      </c>
      <c r="BP1558" s="12">
        <v>3518.4989999999998</v>
      </c>
      <c r="BQ1558" s="72">
        <v>65.637</v>
      </c>
      <c r="BR1558" s="72">
        <v>4.3609999999999998</v>
      </c>
      <c r="BS1558" s="12">
        <v>4068.7660000000001</v>
      </c>
      <c r="BT1558" s="72">
        <v>75.902000000000001</v>
      </c>
      <c r="BU1558" s="72">
        <v>3.4169999999999998</v>
      </c>
      <c r="BV1558" s="12">
        <v>5360.5770000000002</v>
      </c>
      <c r="BW1558" s="72">
        <v>100</v>
      </c>
      <c r="BX1558" s="72">
        <v>3.11</v>
      </c>
      <c r="BY1558" s="13"/>
      <c r="BZ1558" s="13"/>
    </row>
    <row r="1559" spans="1:78" ht="12.75" customHeight="1">
      <c r="A1559" s="122" t="s">
        <v>44</v>
      </c>
      <c r="B1559" s="71" t="s">
        <v>81</v>
      </c>
      <c r="C1559" s="71" t="s">
        <v>26</v>
      </c>
      <c r="D1559" s="34">
        <v>43525</v>
      </c>
      <c r="E1559" s="12">
        <v>155.899</v>
      </c>
      <c r="F1559" s="72">
        <v>2.819</v>
      </c>
      <c r="G1559" s="72">
        <v>18.963999999999999</v>
      </c>
      <c r="H1559" s="12">
        <v>138.13399999999999</v>
      </c>
      <c r="I1559" s="72">
        <v>2.4980000000000002</v>
      </c>
      <c r="J1559" s="72">
        <v>29.263000000000002</v>
      </c>
      <c r="K1559" s="12">
        <v>108.69</v>
      </c>
      <c r="L1559" s="72">
        <v>1.9650000000000001</v>
      </c>
      <c r="M1559" s="72">
        <v>26.530999999999999</v>
      </c>
      <c r="N1559" s="12">
        <v>246.82400000000001</v>
      </c>
      <c r="O1559" s="72">
        <v>4.4630000000000001</v>
      </c>
      <c r="P1559" s="72">
        <v>19.731999999999999</v>
      </c>
      <c r="Q1559" s="12">
        <v>9.2810000000000006</v>
      </c>
      <c r="R1559" s="72">
        <v>0.16800000000000001</v>
      </c>
      <c r="S1559" s="72">
        <v>102.087</v>
      </c>
      <c r="T1559" s="12">
        <v>256.10500000000002</v>
      </c>
      <c r="U1559" s="72">
        <v>4.6310000000000002</v>
      </c>
      <c r="V1559" s="72">
        <v>19.324000000000002</v>
      </c>
      <c r="W1559" s="12">
        <v>610.38800000000003</v>
      </c>
      <c r="X1559" s="72">
        <v>11.036</v>
      </c>
      <c r="Y1559" s="72">
        <v>11.169</v>
      </c>
      <c r="Z1559" s="12">
        <v>866.49300000000005</v>
      </c>
      <c r="AA1559" s="72">
        <v>15.667</v>
      </c>
      <c r="AB1559" s="72">
        <v>8.7739999999999991</v>
      </c>
      <c r="AC1559" s="12">
        <v>1022.393</v>
      </c>
      <c r="AD1559" s="72">
        <v>18.486000000000001</v>
      </c>
      <c r="AE1559" s="72">
        <v>7.41</v>
      </c>
      <c r="AF1559" s="12">
        <v>17.190999999999999</v>
      </c>
      <c r="AG1559" s="72">
        <v>0.311</v>
      </c>
      <c r="AH1559" s="72">
        <v>83.522999999999996</v>
      </c>
      <c r="AI1559" s="12">
        <v>314.41399999999999</v>
      </c>
      <c r="AJ1559" s="72">
        <v>5.6849999999999996</v>
      </c>
      <c r="AK1559" s="72">
        <v>15.536</v>
      </c>
      <c r="AL1559" s="12">
        <v>331.60500000000002</v>
      </c>
      <c r="AM1559" s="72">
        <v>5.9960000000000004</v>
      </c>
      <c r="AN1559" s="72">
        <v>15.888</v>
      </c>
      <c r="AO1559" s="12">
        <v>1353.9970000000001</v>
      </c>
      <c r="AP1559" s="72">
        <v>24.481999999999999</v>
      </c>
      <c r="AQ1559" s="72">
        <v>7.1829999999999998</v>
      </c>
      <c r="AR1559" s="12">
        <v>44.473999999999997</v>
      </c>
      <c r="AS1559" s="72">
        <v>0.80400000000000005</v>
      </c>
      <c r="AT1559" s="72">
        <v>32.682000000000002</v>
      </c>
      <c r="AU1559" s="12">
        <v>11.603</v>
      </c>
      <c r="AV1559" s="72">
        <v>0.21</v>
      </c>
      <c r="AW1559" s="72">
        <v>90.787999999999997</v>
      </c>
      <c r="AX1559" s="12">
        <v>305.40499999999997</v>
      </c>
      <c r="AY1559" s="72">
        <v>5.5220000000000002</v>
      </c>
      <c r="AZ1559" s="72">
        <v>18.143999999999998</v>
      </c>
      <c r="BA1559" s="12">
        <v>317.00799999999998</v>
      </c>
      <c r="BB1559" s="72">
        <v>5.7320000000000002</v>
      </c>
      <c r="BC1559" s="72">
        <v>18.036999999999999</v>
      </c>
      <c r="BD1559" s="12">
        <v>279.45600000000002</v>
      </c>
      <c r="BE1559" s="72">
        <v>5.0529999999999999</v>
      </c>
      <c r="BF1559" s="72">
        <v>20.626000000000001</v>
      </c>
      <c r="BG1559" s="12">
        <v>596.46400000000006</v>
      </c>
      <c r="BH1559" s="72">
        <v>10.785</v>
      </c>
      <c r="BI1559" s="72">
        <v>14.222</v>
      </c>
      <c r="BJ1559" s="12">
        <v>1760.9839999999999</v>
      </c>
      <c r="BK1559" s="72">
        <v>31.84</v>
      </c>
      <c r="BL1559" s="72">
        <v>6.843</v>
      </c>
      <c r="BM1559" s="12">
        <v>1774.7360000000001</v>
      </c>
      <c r="BN1559" s="72">
        <v>32.088999999999999</v>
      </c>
      <c r="BO1559" s="72">
        <v>6.4619999999999997</v>
      </c>
      <c r="BP1559" s="12">
        <v>3535.72</v>
      </c>
      <c r="BQ1559" s="72">
        <v>63.93</v>
      </c>
      <c r="BR1559" s="72">
        <v>3.1120000000000001</v>
      </c>
      <c r="BS1559" s="12">
        <v>4176.6580000000004</v>
      </c>
      <c r="BT1559" s="72">
        <v>75.518000000000001</v>
      </c>
      <c r="BU1559" s="72">
        <v>2.1440000000000001</v>
      </c>
      <c r="BV1559" s="12">
        <v>5530.6549999999997</v>
      </c>
      <c r="BW1559" s="72">
        <v>100</v>
      </c>
      <c r="BX1559" s="72">
        <v>2.343</v>
      </c>
      <c r="BY1559" s="13"/>
      <c r="BZ1559" s="13"/>
    </row>
    <row r="1560" spans="1:78" ht="12.75" customHeight="1">
      <c r="A1560" s="122" t="s">
        <v>44</v>
      </c>
      <c r="B1560" s="71" t="s">
        <v>81</v>
      </c>
      <c r="C1560" s="71" t="s">
        <v>26</v>
      </c>
      <c r="D1560" s="34">
        <v>43617</v>
      </c>
      <c r="E1560" s="12">
        <v>168.11199999999999</v>
      </c>
      <c r="F1560" s="72">
        <v>3.1859999999999999</v>
      </c>
      <c r="G1560" s="72">
        <v>25.946000000000002</v>
      </c>
      <c r="H1560" s="12">
        <v>154.90600000000001</v>
      </c>
      <c r="I1560" s="72">
        <v>2.9359999999999999</v>
      </c>
      <c r="J1560" s="72">
        <v>23.266999999999999</v>
      </c>
      <c r="K1560" s="12">
        <v>73.120999999999995</v>
      </c>
      <c r="L1560" s="72">
        <v>1.3859999999999999</v>
      </c>
      <c r="M1560" s="72">
        <v>34.255000000000003</v>
      </c>
      <c r="N1560" s="12">
        <v>228.02799999999999</v>
      </c>
      <c r="O1560" s="72">
        <v>4.3209999999999997</v>
      </c>
      <c r="P1560" s="72">
        <v>18.004999999999999</v>
      </c>
      <c r="Q1560" s="12">
        <v>16</v>
      </c>
      <c r="R1560" s="72">
        <v>0.30299999999999999</v>
      </c>
      <c r="S1560" s="72">
        <v>63.722000000000001</v>
      </c>
      <c r="T1560" s="12">
        <v>244.02799999999999</v>
      </c>
      <c r="U1560" s="72">
        <v>4.6239999999999997</v>
      </c>
      <c r="V1560" s="72">
        <v>18.542000000000002</v>
      </c>
      <c r="W1560" s="12">
        <v>667.00099999999998</v>
      </c>
      <c r="X1560" s="72">
        <v>12.64</v>
      </c>
      <c r="Y1560" s="72">
        <v>12.348000000000001</v>
      </c>
      <c r="Z1560" s="12">
        <v>911.02800000000002</v>
      </c>
      <c r="AA1560" s="72">
        <v>17.263999999999999</v>
      </c>
      <c r="AB1560" s="72">
        <v>10.766</v>
      </c>
      <c r="AC1560" s="12">
        <v>1079.1410000000001</v>
      </c>
      <c r="AD1560" s="72">
        <v>20.45</v>
      </c>
      <c r="AE1560" s="72">
        <v>9.891</v>
      </c>
      <c r="AF1560" s="12">
        <v>12.026999999999999</v>
      </c>
      <c r="AG1560" s="72">
        <v>0.22800000000000001</v>
      </c>
      <c r="AH1560" s="72">
        <v>71.45</v>
      </c>
      <c r="AI1560" s="12">
        <v>333.14</v>
      </c>
      <c r="AJ1560" s="72">
        <v>6.3129999999999997</v>
      </c>
      <c r="AK1560" s="72">
        <v>13.208</v>
      </c>
      <c r="AL1560" s="12">
        <v>345.166</v>
      </c>
      <c r="AM1560" s="72">
        <v>6.5410000000000004</v>
      </c>
      <c r="AN1560" s="72">
        <v>13.452</v>
      </c>
      <c r="AO1560" s="12">
        <v>1424.307</v>
      </c>
      <c r="AP1560" s="72">
        <v>26.991</v>
      </c>
      <c r="AQ1560" s="72">
        <v>8.1159999999999997</v>
      </c>
      <c r="AR1560" s="12">
        <v>44.540999999999997</v>
      </c>
      <c r="AS1560" s="72">
        <v>0.84399999999999997</v>
      </c>
      <c r="AT1560" s="72">
        <v>43.695999999999998</v>
      </c>
      <c r="AU1560" s="12">
        <v>45.819000000000003</v>
      </c>
      <c r="AV1560" s="72">
        <v>0.86799999999999999</v>
      </c>
      <c r="AW1560" s="72">
        <v>57.536000000000001</v>
      </c>
      <c r="AX1560" s="12">
        <v>210.584</v>
      </c>
      <c r="AY1560" s="72">
        <v>3.9910000000000001</v>
      </c>
      <c r="AZ1560" s="72">
        <v>13.714</v>
      </c>
      <c r="BA1560" s="12">
        <v>256.40199999999999</v>
      </c>
      <c r="BB1560" s="72">
        <v>4.859</v>
      </c>
      <c r="BC1560" s="72">
        <v>18.373999999999999</v>
      </c>
      <c r="BD1560" s="12">
        <v>117.374</v>
      </c>
      <c r="BE1560" s="72">
        <v>2.2240000000000002</v>
      </c>
      <c r="BF1560" s="72">
        <v>29.861999999999998</v>
      </c>
      <c r="BG1560" s="12">
        <v>373.77600000000001</v>
      </c>
      <c r="BH1560" s="72">
        <v>7.0830000000000002</v>
      </c>
      <c r="BI1560" s="72">
        <v>13.26</v>
      </c>
      <c r="BJ1560" s="12">
        <v>1489.1679999999999</v>
      </c>
      <c r="BK1560" s="72">
        <v>28.22</v>
      </c>
      <c r="BL1560" s="72">
        <v>8.5120000000000005</v>
      </c>
      <c r="BM1560" s="12">
        <v>1945.115</v>
      </c>
      <c r="BN1560" s="72">
        <v>36.860999999999997</v>
      </c>
      <c r="BO1560" s="72">
        <v>4.1520000000000001</v>
      </c>
      <c r="BP1560" s="12">
        <v>3434.2829999999999</v>
      </c>
      <c r="BQ1560" s="72">
        <v>65.081000000000003</v>
      </c>
      <c r="BR1560" s="72">
        <v>3.6619999999999999</v>
      </c>
      <c r="BS1560" s="12">
        <v>3852.6</v>
      </c>
      <c r="BT1560" s="72">
        <v>73.009</v>
      </c>
      <c r="BU1560" s="72">
        <v>2.734</v>
      </c>
      <c r="BV1560" s="12">
        <v>5276.9070000000002</v>
      </c>
      <c r="BW1560" s="72">
        <v>100</v>
      </c>
      <c r="BX1560" s="72">
        <v>2.6549999999999998</v>
      </c>
      <c r="BY1560" s="13"/>
      <c r="BZ1560" s="13"/>
    </row>
    <row r="1561" spans="1:78" ht="12.75" customHeight="1">
      <c r="A1561" s="122" t="s">
        <v>44</v>
      </c>
      <c r="B1561" s="71" t="s">
        <v>81</v>
      </c>
      <c r="C1561" s="71" t="s">
        <v>26</v>
      </c>
      <c r="D1561" s="34">
        <v>44075</v>
      </c>
      <c r="E1561" s="12">
        <v>172.22800000000001</v>
      </c>
      <c r="F1561" s="72">
        <v>2.8969999999999998</v>
      </c>
      <c r="G1561" s="72">
        <v>17.356000000000002</v>
      </c>
      <c r="H1561" s="12">
        <v>128.02199999999999</v>
      </c>
      <c r="I1561" s="72">
        <v>2.153</v>
      </c>
      <c r="J1561" s="72">
        <v>27.582999999999998</v>
      </c>
      <c r="K1561" s="12">
        <v>139.30600000000001</v>
      </c>
      <c r="L1561" s="72">
        <v>2.343</v>
      </c>
      <c r="M1561" s="72">
        <v>25.802</v>
      </c>
      <c r="N1561" s="12">
        <v>267.32799999999997</v>
      </c>
      <c r="O1561" s="72">
        <v>4.4969999999999999</v>
      </c>
      <c r="P1561" s="72">
        <v>19.431000000000001</v>
      </c>
      <c r="Q1561" s="12">
        <v>11.853</v>
      </c>
      <c r="R1561" s="72">
        <v>0.19900000000000001</v>
      </c>
      <c r="S1561" s="72">
        <v>64.177000000000007</v>
      </c>
      <c r="T1561" s="12">
        <v>279.18099999999998</v>
      </c>
      <c r="U1561" s="72">
        <v>4.6959999999999997</v>
      </c>
      <c r="V1561" s="72">
        <v>18.39</v>
      </c>
      <c r="W1561" s="12">
        <v>718.90599999999995</v>
      </c>
      <c r="X1561" s="72">
        <v>12.092000000000001</v>
      </c>
      <c r="Y1561" s="72">
        <v>10.962999999999999</v>
      </c>
      <c r="Z1561" s="12">
        <v>998.08799999999997</v>
      </c>
      <c r="AA1561" s="72">
        <v>16.788</v>
      </c>
      <c r="AB1561" s="72">
        <v>9.8759999999999994</v>
      </c>
      <c r="AC1561" s="12">
        <v>1170.316</v>
      </c>
      <c r="AD1561" s="72">
        <v>19.684999999999999</v>
      </c>
      <c r="AE1561" s="72">
        <v>8.641</v>
      </c>
      <c r="AF1561" s="12">
        <v>19.574999999999999</v>
      </c>
      <c r="AG1561" s="72">
        <v>0.32900000000000001</v>
      </c>
      <c r="AH1561" s="72">
        <v>44.801000000000002</v>
      </c>
      <c r="AI1561" s="12">
        <v>493.24400000000003</v>
      </c>
      <c r="AJ1561" s="72">
        <v>8.2970000000000006</v>
      </c>
      <c r="AK1561" s="72">
        <v>12.768000000000001</v>
      </c>
      <c r="AL1561" s="12">
        <v>512.82000000000005</v>
      </c>
      <c r="AM1561" s="72">
        <v>8.6259999999999994</v>
      </c>
      <c r="AN1561" s="72">
        <v>12.404</v>
      </c>
      <c r="AO1561" s="12">
        <v>1683.135</v>
      </c>
      <c r="AP1561" s="72">
        <v>28.311</v>
      </c>
      <c r="AQ1561" s="72">
        <v>6.4630000000000001</v>
      </c>
      <c r="AR1561" s="12">
        <v>157.14699999999999</v>
      </c>
      <c r="AS1561" s="72">
        <v>2.6429999999999998</v>
      </c>
      <c r="AT1561" s="72">
        <v>29.193999999999999</v>
      </c>
      <c r="AU1561" s="12">
        <v>35.999000000000002</v>
      </c>
      <c r="AV1561" s="72">
        <v>0.60599999999999998</v>
      </c>
      <c r="AW1561" s="72">
        <v>45.029000000000003</v>
      </c>
      <c r="AX1561" s="12">
        <v>271.70699999999999</v>
      </c>
      <c r="AY1561" s="72">
        <v>4.57</v>
      </c>
      <c r="AZ1561" s="72">
        <v>20.184000000000001</v>
      </c>
      <c r="BA1561" s="12">
        <v>307.70600000000002</v>
      </c>
      <c r="BB1561" s="72">
        <v>5.1760000000000002</v>
      </c>
      <c r="BC1561" s="72">
        <v>19.239000000000001</v>
      </c>
      <c r="BD1561" s="12">
        <v>288.673</v>
      </c>
      <c r="BE1561" s="72">
        <v>4.8559999999999999</v>
      </c>
      <c r="BF1561" s="72">
        <v>20.616</v>
      </c>
      <c r="BG1561" s="12">
        <v>596.38</v>
      </c>
      <c r="BH1561" s="72">
        <v>10.031000000000001</v>
      </c>
      <c r="BI1561" s="72">
        <v>15.035</v>
      </c>
      <c r="BJ1561" s="12">
        <v>1615.124</v>
      </c>
      <c r="BK1561" s="72">
        <v>27.167000000000002</v>
      </c>
      <c r="BL1561" s="72">
        <v>7.5679999999999996</v>
      </c>
      <c r="BM1561" s="12">
        <v>1893.3</v>
      </c>
      <c r="BN1561" s="72">
        <v>31.846</v>
      </c>
      <c r="BO1561" s="72">
        <v>5.05</v>
      </c>
      <c r="BP1561" s="12">
        <v>3508.424</v>
      </c>
      <c r="BQ1561" s="72">
        <v>59.014000000000003</v>
      </c>
      <c r="BR1561" s="72">
        <v>3.7559999999999998</v>
      </c>
      <c r="BS1561" s="12">
        <v>4261.95</v>
      </c>
      <c r="BT1561" s="72">
        <v>71.688999999999993</v>
      </c>
      <c r="BU1561" s="72">
        <v>2.93</v>
      </c>
      <c r="BV1561" s="12">
        <v>5945.0860000000002</v>
      </c>
      <c r="BW1561" s="72">
        <v>100</v>
      </c>
      <c r="BX1561" s="72">
        <v>2.6989999999999998</v>
      </c>
      <c r="BY1561" s="13"/>
      <c r="BZ1561" s="13"/>
    </row>
    <row r="1562" spans="1:78" ht="12.75" customHeight="1">
      <c r="A1562" s="122" t="s">
        <v>44</v>
      </c>
      <c r="B1562" s="71" t="s">
        <v>81</v>
      </c>
      <c r="C1562" s="71" t="s">
        <v>26</v>
      </c>
      <c r="D1562" s="34">
        <v>44166</v>
      </c>
      <c r="E1562" s="12">
        <v>246.471</v>
      </c>
      <c r="F1562" s="72">
        <v>4.2839999999999998</v>
      </c>
      <c r="G1562" s="72">
        <v>23.850999999999999</v>
      </c>
      <c r="H1562" s="12">
        <v>187.303</v>
      </c>
      <c r="I1562" s="72">
        <v>3.2549999999999999</v>
      </c>
      <c r="J1562" s="72">
        <v>23.024000000000001</v>
      </c>
      <c r="K1562" s="12">
        <v>76.370999999999995</v>
      </c>
      <c r="L1562" s="72">
        <v>1.327</v>
      </c>
      <c r="M1562" s="72">
        <v>30.527999999999999</v>
      </c>
      <c r="N1562" s="12">
        <v>263.67500000000001</v>
      </c>
      <c r="O1562" s="72">
        <v>4.5830000000000002</v>
      </c>
      <c r="P1562" s="72">
        <v>17.222000000000001</v>
      </c>
      <c r="Q1562" s="12">
        <v>55.506999999999998</v>
      </c>
      <c r="R1562" s="72">
        <v>0.96499999999999997</v>
      </c>
      <c r="S1562" s="72">
        <v>53.283999999999999</v>
      </c>
      <c r="T1562" s="12">
        <v>319.18200000000002</v>
      </c>
      <c r="U1562" s="72">
        <v>5.5469999999999997</v>
      </c>
      <c r="V1562" s="72">
        <v>19.283999999999999</v>
      </c>
      <c r="W1562" s="12">
        <v>610.53700000000003</v>
      </c>
      <c r="X1562" s="72">
        <v>10.611000000000001</v>
      </c>
      <c r="Y1562" s="72">
        <v>13.265000000000001</v>
      </c>
      <c r="Z1562" s="12">
        <v>929.71900000000005</v>
      </c>
      <c r="AA1562" s="72">
        <v>16.158000000000001</v>
      </c>
      <c r="AB1562" s="72">
        <v>12.019</v>
      </c>
      <c r="AC1562" s="12">
        <v>1176.19</v>
      </c>
      <c r="AD1562" s="72">
        <v>20.442</v>
      </c>
      <c r="AE1562" s="72">
        <v>11.157999999999999</v>
      </c>
      <c r="AF1562" s="12">
        <v>26.45</v>
      </c>
      <c r="AG1562" s="72">
        <v>0.46</v>
      </c>
      <c r="AH1562" s="72">
        <v>70.283000000000001</v>
      </c>
      <c r="AI1562" s="12">
        <v>470.24099999999999</v>
      </c>
      <c r="AJ1562" s="72">
        <v>8.173</v>
      </c>
      <c r="AK1562" s="72">
        <v>14.46</v>
      </c>
      <c r="AL1562" s="12">
        <v>496.69099999999997</v>
      </c>
      <c r="AM1562" s="72">
        <v>8.6319999999999997</v>
      </c>
      <c r="AN1562" s="72">
        <v>13.297000000000001</v>
      </c>
      <c r="AO1562" s="12">
        <v>1672.8810000000001</v>
      </c>
      <c r="AP1562" s="72">
        <v>29.074999999999999</v>
      </c>
      <c r="AQ1562" s="72">
        <v>9.0749999999999993</v>
      </c>
      <c r="AR1562" s="12">
        <v>106.16800000000001</v>
      </c>
      <c r="AS1562" s="72">
        <v>1.845</v>
      </c>
      <c r="AT1562" s="72">
        <v>33.31</v>
      </c>
      <c r="AU1562" s="12">
        <v>31.7</v>
      </c>
      <c r="AV1562" s="72">
        <v>0.55100000000000005</v>
      </c>
      <c r="AW1562" s="72">
        <v>76.174000000000007</v>
      </c>
      <c r="AX1562" s="12">
        <v>381.495</v>
      </c>
      <c r="AY1562" s="72">
        <v>6.63</v>
      </c>
      <c r="AZ1562" s="72">
        <v>22.702999999999999</v>
      </c>
      <c r="BA1562" s="12">
        <v>413.19600000000003</v>
      </c>
      <c r="BB1562" s="72">
        <v>7.181</v>
      </c>
      <c r="BC1562" s="72">
        <v>22.291</v>
      </c>
      <c r="BD1562" s="12">
        <v>140.10400000000001</v>
      </c>
      <c r="BE1562" s="72">
        <v>2.4350000000000001</v>
      </c>
      <c r="BF1562" s="72">
        <v>30.245000000000001</v>
      </c>
      <c r="BG1562" s="12">
        <v>553.29999999999995</v>
      </c>
      <c r="BH1562" s="72">
        <v>9.6159999999999997</v>
      </c>
      <c r="BI1562" s="72">
        <v>18.094999999999999</v>
      </c>
      <c r="BJ1562" s="12">
        <v>1517.2539999999999</v>
      </c>
      <c r="BK1562" s="72">
        <v>26.37</v>
      </c>
      <c r="BL1562" s="72">
        <v>6.6769999999999996</v>
      </c>
      <c r="BM1562" s="12">
        <v>1904.1659999999999</v>
      </c>
      <c r="BN1562" s="72">
        <v>33.094000000000001</v>
      </c>
      <c r="BO1562" s="72">
        <v>4.6349999999999998</v>
      </c>
      <c r="BP1562" s="12">
        <v>3421.4189999999999</v>
      </c>
      <c r="BQ1562" s="72">
        <v>59.463999999999999</v>
      </c>
      <c r="BR1562" s="72">
        <v>3.1909999999999998</v>
      </c>
      <c r="BS1562" s="12">
        <v>4080.8879999999999</v>
      </c>
      <c r="BT1562" s="72">
        <v>70.924999999999997</v>
      </c>
      <c r="BU1562" s="72">
        <v>3.7970000000000002</v>
      </c>
      <c r="BV1562" s="12">
        <v>5753.7690000000002</v>
      </c>
      <c r="BW1562" s="72">
        <v>100</v>
      </c>
      <c r="BX1562" s="72">
        <v>4.226</v>
      </c>
      <c r="BY1562" s="13"/>
      <c r="BZ1562" s="13"/>
    </row>
    <row r="1563" spans="1:78" ht="12.75" customHeight="1">
      <c r="A1563" s="122" t="s">
        <v>44</v>
      </c>
      <c r="B1563" s="71" t="s">
        <v>81</v>
      </c>
      <c r="C1563" s="71" t="s">
        <v>26</v>
      </c>
      <c r="D1563" s="34">
        <v>44256</v>
      </c>
      <c r="E1563" s="12">
        <v>207.33699999999999</v>
      </c>
      <c r="F1563" s="72">
        <v>3.609</v>
      </c>
      <c r="G1563" s="72">
        <v>17.956</v>
      </c>
      <c r="H1563" s="12">
        <v>209.583</v>
      </c>
      <c r="I1563" s="72">
        <v>3.6480000000000001</v>
      </c>
      <c r="J1563" s="72">
        <v>31.76</v>
      </c>
      <c r="K1563" s="12">
        <v>144.97999999999999</v>
      </c>
      <c r="L1563" s="72">
        <v>2.5230000000000001</v>
      </c>
      <c r="M1563" s="72">
        <v>26.324000000000002</v>
      </c>
      <c r="N1563" s="12">
        <v>354.56200000000001</v>
      </c>
      <c r="O1563" s="72">
        <v>6.1710000000000003</v>
      </c>
      <c r="P1563" s="72">
        <v>18.03</v>
      </c>
      <c r="Q1563" s="12">
        <v>18.280999999999999</v>
      </c>
      <c r="R1563" s="72">
        <v>0.318</v>
      </c>
      <c r="S1563" s="72">
        <v>58.027999999999999</v>
      </c>
      <c r="T1563" s="12">
        <v>372.84399999999999</v>
      </c>
      <c r="U1563" s="72">
        <v>6.4889999999999999</v>
      </c>
      <c r="V1563" s="72">
        <v>17.687999999999999</v>
      </c>
      <c r="W1563" s="12">
        <v>611.93299999999999</v>
      </c>
      <c r="X1563" s="72">
        <v>10.651</v>
      </c>
      <c r="Y1563" s="72">
        <v>11.295</v>
      </c>
      <c r="Z1563" s="12">
        <v>984.77700000000004</v>
      </c>
      <c r="AA1563" s="72">
        <v>17.14</v>
      </c>
      <c r="AB1563" s="72">
        <v>7.101</v>
      </c>
      <c r="AC1563" s="12">
        <v>1192.114</v>
      </c>
      <c r="AD1563" s="72">
        <v>20.748999999999999</v>
      </c>
      <c r="AE1563" s="72">
        <v>5.5140000000000002</v>
      </c>
      <c r="AF1563" s="12">
        <v>16.919</v>
      </c>
      <c r="AG1563" s="72">
        <v>0.29399999999999998</v>
      </c>
      <c r="AH1563" s="72">
        <v>70.671000000000006</v>
      </c>
      <c r="AI1563" s="12">
        <v>472.21499999999997</v>
      </c>
      <c r="AJ1563" s="72">
        <v>8.2189999999999994</v>
      </c>
      <c r="AK1563" s="72">
        <v>9.85</v>
      </c>
      <c r="AL1563" s="12">
        <v>489.13400000000001</v>
      </c>
      <c r="AM1563" s="72">
        <v>8.5129999999999999</v>
      </c>
      <c r="AN1563" s="72">
        <v>9.0950000000000006</v>
      </c>
      <c r="AO1563" s="12">
        <v>1681.248</v>
      </c>
      <c r="AP1563" s="72">
        <v>29.262</v>
      </c>
      <c r="AQ1563" s="72">
        <v>5.0549999999999997</v>
      </c>
      <c r="AR1563" s="12">
        <v>118.081</v>
      </c>
      <c r="AS1563" s="72">
        <v>2.0550000000000002</v>
      </c>
      <c r="AT1563" s="72">
        <v>26.884</v>
      </c>
      <c r="AU1563" s="12">
        <v>29.731000000000002</v>
      </c>
      <c r="AV1563" s="72">
        <v>0.51700000000000002</v>
      </c>
      <c r="AW1563" s="72">
        <v>72.174999999999997</v>
      </c>
      <c r="AX1563" s="12">
        <v>254.148</v>
      </c>
      <c r="AY1563" s="72">
        <v>4.423</v>
      </c>
      <c r="AZ1563" s="72">
        <v>17.266999999999999</v>
      </c>
      <c r="BA1563" s="12">
        <v>283.87900000000002</v>
      </c>
      <c r="BB1563" s="72">
        <v>4.9409999999999998</v>
      </c>
      <c r="BC1563" s="72">
        <v>16.236999999999998</v>
      </c>
      <c r="BD1563" s="12">
        <v>207.131</v>
      </c>
      <c r="BE1563" s="72">
        <v>3.605</v>
      </c>
      <c r="BF1563" s="72">
        <v>16.847999999999999</v>
      </c>
      <c r="BG1563" s="12">
        <v>491.01</v>
      </c>
      <c r="BH1563" s="72">
        <v>8.5459999999999994</v>
      </c>
      <c r="BI1563" s="72">
        <v>11.07</v>
      </c>
      <c r="BJ1563" s="12">
        <v>1619.1969999999999</v>
      </c>
      <c r="BK1563" s="72">
        <v>28.181999999999999</v>
      </c>
      <c r="BL1563" s="72">
        <v>5.22</v>
      </c>
      <c r="BM1563" s="12">
        <v>1835.875</v>
      </c>
      <c r="BN1563" s="72">
        <v>31.954000000000001</v>
      </c>
      <c r="BO1563" s="72">
        <v>4.9980000000000002</v>
      </c>
      <c r="BP1563" s="12">
        <v>3455.0720000000001</v>
      </c>
      <c r="BQ1563" s="72">
        <v>60.136000000000003</v>
      </c>
      <c r="BR1563" s="72">
        <v>2.8330000000000002</v>
      </c>
      <c r="BS1563" s="12">
        <v>4064.163</v>
      </c>
      <c r="BT1563" s="72">
        <v>70.738</v>
      </c>
      <c r="BU1563" s="72">
        <v>2.5840000000000001</v>
      </c>
      <c r="BV1563" s="12">
        <v>5745.4110000000001</v>
      </c>
      <c r="BW1563" s="72">
        <v>100</v>
      </c>
      <c r="BX1563" s="72">
        <v>2.0579999999999998</v>
      </c>
      <c r="BY1563" s="13"/>
      <c r="BZ1563" s="13"/>
    </row>
    <row r="1564" spans="1:78" ht="12.75" customHeight="1">
      <c r="A1564" s="122" t="s">
        <v>44</v>
      </c>
      <c r="B1564" s="71" t="s">
        <v>81</v>
      </c>
      <c r="C1564" s="71" t="s">
        <v>26</v>
      </c>
      <c r="D1564" s="34">
        <v>44348</v>
      </c>
      <c r="E1564" s="12">
        <v>145</v>
      </c>
      <c r="F1564" s="72">
        <v>2.661</v>
      </c>
      <c r="G1564" s="72">
        <v>25.292999999999999</v>
      </c>
      <c r="H1564" s="12">
        <v>152.19800000000001</v>
      </c>
      <c r="I1564" s="72">
        <v>2.7930000000000001</v>
      </c>
      <c r="J1564" s="72">
        <v>23.536000000000001</v>
      </c>
      <c r="K1564" s="12">
        <v>81.454999999999998</v>
      </c>
      <c r="L1564" s="72">
        <v>1.4950000000000001</v>
      </c>
      <c r="M1564" s="72">
        <v>32.427999999999997</v>
      </c>
      <c r="N1564" s="12">
        <v>233.65199999999999</v>
      </c>
      <c r="O1564" s="72">
        <v>4.2880000000000003</v>
      </c>
      <c r="P1564" s="72">
        <v>19.181000000000001</v>
      </c>
      <c r="Q1564" s="12">
        <v>7.569</v>
      </c>
      <c r="R1564" s="72">
        <v>0.13900000000000001</v>
      </c>
      <c r="S1564" s="72">
        <v>87.86</v>
      </c>
      <c r="T1564" s="12">
        <v>241.22200000000001</v>
      </c>
      <c r="U1564" s="72">
        <v>4.4269999999999996</v>
      </c>
      <c r="V1564" s="72">
        <v>18.231000000000002</v>
      </c>
      <c r="W1564" s="12">
        <v>654.34299999999996</v>
      </c>
      <c r="X1564" s="72">
        <v>12.007999999999999</v>
      </c>
      <c r="Y1564" s="72">
        <v>13.795</v>
      </c>
      <c r="Z1564" s="12">
        <v>895.56500000000005</v>
      </c>
      <c r="AA1564" s="72">
        <v>16.434000000000001</v>
      </c>
      <c r="AB1564" s="72">
        <v>11.353999999999999</v>
      </c>
      <c r="AC1564" s="12">
        <v>1040.5650000000001</v>
      </c>
      <c r="AD1564" s="72">
        <v>19.094999999999999</v>
      </c>
      <c r="AE1564" s="72">
        <v>10.868</v>
      </c>
      <c r="AF1564" s="12">
        <v>0</v>
      </c>
      <c r="AG1564" s="72">
        <v>0</v>
      </c>
      <c r="AH1564" s="72">
        <v>0</v>
      </c>
      <c r="AI1564" s="12">
        <v>368.23399999999998</v>
      </c>
      <c r="AJ1564" s="72">
        <v>6.7569999999999997</v>
      </c>
      <c r="AK1564" s="72">
        <v>12.802</v>
      </c>
      <c r="AL1564" s="12">
        <v>368.23399999999998</v>
      </c>
      <c r="AM1564" s="72">
        <v>6.7569999999999997</v>
      </c>
      <c r="AN1564" s="72">
        <v>12.802</v>
      </c>
      <c r="AO1564" s="12">
        <v>1408.799</v>
      </c>
      <c r="AP1564" s="72">
        <v>25.852</v>
      </c>
      <c r="AQ1564" s="72">
        <v>8.1020000000000003</v>
      </c>
      <c r="AR1564" s="12">
        <v>59.262</v>
      </c>
      <c r="AS1564" s="72">
        <v>1.087</v>
      </c>
      <c r="AT1564" s="72">
        <v>35.015000000000001</v>
      </c>
      <c r="AU1564" s="12">
        <v>26.023</v>
      </c>
      <c r="AV1564" s="72">
        <v>0.47799999999999998</v>
      </c>
      <c r="AW1564" s="72">
        <v>84.132999999999996</v>
      </c>
      <c r="AX1564" s="12">
        <v>288.072</v>
      </c>
      <c r="AY1564" s="72">
        <v>5.2859999999999996</v>
      </c>
      <c r="AZ1564" s="72">
        <v>16.829999999999998</v>
      </c>
      <c r="BA1564" s="12">
        <v>314.09399999999999</v>
      </c>
      <c r="BB1564" s="72">
        <v>5.7640000000000002</v>
      </c>
      <c r="BC1564" s="72">
        <v>16.501000000000001</v>
      </c>
      <c r="BD1564" s="12">
        <v>185.59399999999999</v>
      </c>
      <c r="BE1564" s="72">
        <v>3.4060000000000001</v>
      </c>
      <c r="BF1564" s="72">
        <v>17.879000000000001</v>
      </c>
      <c r="BG1564" s="12">
        <v>499.68900000000002</v>
      </c>
      <c r="BH1564" s="72">
        <v>9.17</v>
      </c>
      <c r="BI1564" s="72">
        <v>13.638</v>
      </c>
      <c r="BJ1564" s="12">
        <v>1554.1089999999999</v>
      </c>
      <c r="BK1564" s="72">
        <v>28.518999999999998</v>
      </c>
      <c r="BL1564" s="72">
        <v>7.9189999999999996</v>
      </c>
      <c r="BM1564" s="12">
        <v>1927.539</v>
      </c>
      <c r="BN1564" s="72">
        <v>35.372</v>
      </c>
      <c r="BO1564" s="72">
        <v>5.3360000000000003</v>
      </c>
      <c r="BP1564" s="12">
        <v>3481.6480000000001</v>
      </c>
      <c r="BQ1564" s="72">
        <v>63.890999999999998</v>
      </c>
      <c r="BR1564" s="72">
        <v>3.363</v>
      </c>
      <c r="BS1564" s="12">
        <v>4040.5990000000002</v>
      </c>
      <c r="BT1564" s="72">
        <v>74.147999999999996</v>
      </c>
      <c r="BU1564" s="72">
        <v>3.3559999999999999</v>
      </c>
      <c r="BV1564" s="12">
        <v>5449.3980000000001</v>
      </c>
      <c r="BW1564" s="72">
        <v>100</v>
      </c>
      <c r="BX1564" s="72">
        <v>3.7949999999999999</v>
      </c>
      <c r="BY1564" s="13"/>
      <c r="BZ1564" s="13"/>
    </row>
    <row r="1565" spans="1:78" ht="12.75" customHeight="1">
      <c r="A1565" s="122" t="s">
        <v>44</v>
      </c>
      <c r="B1565" s="71" t="s">
        <v>81</v>
      </c>
      <c r="C1565" s="71" t="s">
        <v>26</v>
      </c>
      <c r="D1565" s="34">
        <v>44805</v>
      </c>
      <c r="E1565" s="12">
        <v>322.16300000000001</v>
      </c>
      <c r="F1565" s="72">
        <v>6.1289999999999996</v>
      </c>
      <c r="G1565" s="72">
        <v>19.018000000000001</v>
      </c>
      <c r="H1565" s="12">
        <v>77.798000000000002</v>
      </c>
      <c r="I1565" s="72">
        <v>1.48</v>
      </c>
      <c r="J1565" s="72">
        <v>39.762</v>
      </c>
      <c r="K1565" s="12">
        <v>58.23</v>
      </c>
      <c r="L1565" s="72">
        <v>1.1080000000000001</v>
      </c>
      <c r="M1565" s="72">
        <v>47.570999999999998</v>
      </c>
      <c r="N1565" s="12">
        <v>136.02799999999999</v>
      </c>
      <c r="O1565" s="72">
        <v>2.5880000000000001</v>
      </c>
      <c r="P1565" s="72">
        <v>29.59</v>
      </c>
      <c r="Q1565" s="12">
        <v>27.701000000000001</v>
      </c>
      <c r="R1565" s="72">
        <v>0.52700000000000002</v>
      </c>
      <c r="S1565" s="72">
        <v>72.094999999999999</v>
      </c>
      <c r="T1565" s="12">
        <v>163.72999999999999</v>
      </c>
      <c r="U1565" s="72">
        <v>3.1150000000000002</v>
      </c>
      <c r="V1565" s="72">
        <v>26.274000000000001</v>
      </c>
      <c r="W1565" s="12">
        <v>851.74</v>
      </c>
      <c r="X1565" s="72">
        <v>16.204999999999998</v>
      </c>
      <c r="Y1565" s="72">
        <v>10.821999999999999</v>
      </c>
      <c r="Z1565" s="12">
        <v>1015.4690000000001</v>
      </c>
      <c r="AA1565" s="72">
        <v>19.32</v>
      </c>
      <c r="AB1565" s="72">
        <v>9.9130000000000003</v>
      </c>
      <c r="AC1565" s="12">
        <v>1337.6320000000001</v>
      </c>
      <c r="AD1565" s="72">
        <v>25.449000000000002</v>
      </c>
      <c r="AE1565" s="72">
        <v>8.5500000000000007</v>
      </c>
      <c r="AF1565" s="12">
        <v>4.1399999999999997</v>
      </c>
      <c r="AG1565" s="72">
        <v>7.9000000000000001E-2</v>
      </c>
      <c r="AH1565" s="72">
        <v>122.45099999999999</v>
      </c>
      <c r="AI1565" s="12">
        <v>212.214</v>
      </c>
      <c r="AJ1565" s="72">
        <v>4.0369999999999999</v>
      </c>
      <c r="AK1565" s="72">
        <v>25.725999999999999</v>
      </c>
      <c r="AL1565" s="12">
        <v>216.35499999999999</v>
      </c>
      <c r="AM1565" s="72">
        <v>4.1159999999999997</v>
      </c>
      <c r="AN1565" s="72">
        <v>25.297000000000001</v>
      </c>
      <c r="AO1565" s="12">
        <v>1553.9870000000001</v>
      </c>
      <c r="AP1565" s="72">
        <v>29.565000000000001</v>
      </c>
      <c r="AQ1565" s="72">
        <v>8.8559999999999999</v>
      </c>
      <c r="AR1565" s="12">
        <v>80.215999999999994</v>
      </c>
      <c r="AS1565" s="72">
        <v>1.526</v>
      </c>
      <c r="AT1565" s="72">
        <v>46.914000000000001</v>
      </c>
      <c r="AU1565" s="12">
        <v>22.061</v>
      </c>
      <c r="AV1565" s="72">
        <v>0.42</v>
      </c>
      <c r="AW1565" s="72">
        <v>59.798000000000002</v>
      </c>
      <c r="AX1565" s="12">
        <v>257.91500000000002</v>
      </c>
      <c r="AY1565" s="72">
        <v>4.907</v>
      </c>
      <c r="AZ1565" s="72">
        <v>23.553999999999998</v>
      </c>
      <c r="BA1565" s="12">
        <v>279.976</v>
      </c>
      <c r="BB1565" s="72">
        <v>5.327</v>
      </c>
      <c r="BC1565" s="72">
        <v>22.01</v>
      </c>
      <c r="BD1565" s="12">
        <v>184.36799999999999</v>
      </c>
      <c r="BE1565" s="72">
        <v>3.508</v>
      </c>
      <c r="BF1565" s="72">
        <v>27.22</v>
      </c>
      <c r="BG1565" s="12">
        <v>464.34399999999999</v>
      </c>
      <c r="BH1565" s="72">
        <v>8.8339999999999996</v>
      </c>
      <c r="BI1565" s="72">
        <v>15.295999999999999</v>
      </c>
      <c r="BJ1565" s="12">
        <v>1459.607</v>
      </c>
      <c r="BK1565" s="72">
        <v>27.77</v>
      </c>
      <c r="BL1565" s="72">
        <v>7.2060000000000004</v>
      </c>
      <c r="BM1565" s="12">
        <v>1697.9670000000001</v>
      </c>
      <c r="BN1565" s="72">
        <v>32.305</v>
      </c>
      <c r="BO1565" s="72">
        <v>6.5129999999999999</v>
      </c>
      <c r="BP1565" s="12">
        <v>3157.5740000000001</v>
      </c>
      <c r="BQ1565" s="72">
        <v>60.073999999999998</v>
      </c>
      <c r="BR1565" s="72">
        <v>3.8540000000000001</v>
      </c>
      <c r="BS1565" s="12">
        <v>3702.134</v>
      </c>
      <c r="BT1565" s="72">
        <v>70.435000000000002</v>
      </c>
      <c r="BU1565" s="72">
        <v>3.831</v>
      </c>
      <c r="BV1565" s="12">
        <v>5256.12</v>
      </c>
      <c r="BW1565" s="72">
        <v>100</v>
      </c>
      <c r="BX1565" s="72">
        <v>3.746</v>
      </c>
      <c r="BY1565" s="13"/>
      <c r="BZ1565" s="13"/>
    </row>
    <row r="1566" spans="1:78" ht="12.75" customHeight="1">
      <c r="A1566" s="122" t="s">
        <v>44</v>
      </c>
      <c r="B1566" s="71" t="s">
        <v>81</v>
      </c>
      <c r="C1566" s="71" t="s">
        <v>26</v>
      </c>
      <c r="D1566" s="34">
        <v>44896</v>
      </c>
      <c r="E1566" s="12">
        <v>376.39499999999998</v>
      </c>
      <c r="F1566" s="72">
        <v>7.157</v>
      </c>
      <c r="G1566" s="72">
        <v>17.021000000000001</v>
      </c>
      <c r="H1566" s="12">
        <v>50.137</v>
      </c>
      <c r="I1566" s="72">
        <v>0.95299999999999996</v>
      </c>
      <c r="J1566" s="72">
        <v>41.47</v>
      </c>
      <c r="K1566" s="12">
        <v>100.789</v>
      </c>
      <c r="L1566" s="72">
        <v>1.917</v>
      </c>
      <c r="M1566" s="72">
        <v>33.783999999999999</v>
      </c>
      <c r="N1566" s="12">
        <v>150.92699999999999</v>
      </c>
      <c r="O1566" s="72">
        <v>2.87</v>
      </c>
      <c r="P1566" s="72">
        <v>25.068000000000001</v>
      </c>
      <c r="Q1566" s="12">
        <v>16.832999999999998</v>
      </c>
      <c r="R1566" s="72">
        <v>0.32</v>
      </c>
      <c r="S1566" s="72">
        <v>53.975999999999999</v>
      </c>
      <c r="T1566" s="12">
        <v>167.75899999999999</v>
      </c>
      <c r="U1566" s="72">
        <v>3.19</v>
      </c>
      <c r="V1566" s="72">
        <v>23.286999999999999</v>
      </c>
      <c r="W1566" s="12">
        <v>674.20899999999995</v>
      </c>
      <c r="X1566" s="72">
        <v>12.82</v>
      </c>
      <c r="Y1566" s="72">
        <v>11.355</v>
      </c>
      <c r="Z1566" s="12">
        <v>841.96799999999996</v>
      </c>
      <c r="AA1566" s="72">
        <v>16.010000000000002</v>
      </c>
      <c r="AB1566" s="72">
        <v>10.118</v>
      </c>
      <c r="AC1566" s="12">
        <v>1218.3630000000001</v>
      </c>
      <c r="AD1566" s="72">
        <v>23.167999999999999</v>
      </c>
      <c r="AE1566" s="72">
        <v>8.84</v>
      </c>
      <c r="AF1566" s="12">
        <v>18.173999999999999</v>
      </c>
      <c r="AG1566" s="72">
        <v>0.34599999999999997</v>
      </c>
      <c r="AH1566" s="72">
        <v>109.378</v>
      </c>
      <c r="AI1566" s="12">
        <v>197.672</v>
      </c>
      <c r="AJ1566" s="72">
        <v>3.7589999999999999</v>
      </c>
      <c r="AK1566" s="72">
        <v>21.981999999999999</v>
      </c>
      <c r="AL1566" s="12">
        <v>215.846</v>
      </c>
      <c r="AM1566" s="72">
        <v>4.1040000000000001</v>
      </c>
      <c r="AN1566" s="72">
        <v>21.545999999999999</v>
      </c>
      <c r="AO1566" s="12">
        <v>1434.2090000000001</v>
      </c>
      <c r="AP1566" s="72">
        <v>27.271999999999998</v>
      </c>
      <c r="AQ1566" s="72">
        <v>8.9920000000000009</v>
      </c>
      <c r="AR1566" s="12">
        <v>47.417000000000002</v>
      </c>
      <c r="AS1566" s="72">
        <v>0.90200000000000002</v>
      </c>
      <c r="AT1566" s="72">
        <v>44.359000000000002</v>
      </c>
      <c r="AU1566" s="12">
        <v>2.851</v>
      </c>
      <c r="AV1566" s="72">
        <v>5.3999999999999999E-2</v>
      </c>
      <c r="AW1566" s="72">
        <v>84.402000000000001</v>
      </c>
      <c r="AX1566" s="12">
        <v>311.71800000000002</v>
      </c>
      <c r="AY1566" s="72">
        <v>5.9269999999999996</v>
      </c>
      <c r="AZ1566" s="72">
        <v>15.786</v>
      </c>
      <c r="BA1566" s="12">
        <v>314.56900000000002</v>
      </c>
      <c r="BB1566" s="72">
        <v>5.9820000000000002</v>
      </c>
      <c r="BC1566" s="72">
        <v>15.808999999999999</v>
      </c>
      <c r="BD1566" s="12">
        <v>173.19300000000001</v>
      </c>
      <c r="BE1566" s="72">
        <v>3.2930000000000001</v>
      </c>
      <c r="BF1566" s="72">
        <v>25.088000000000001</v>
      </c>
      <c r="BG1566" s="12">
        <v>487.762</v>
      </c>
      <c r="BH1566" s="72">
        <v>9.2750000000000004</v>
      </c>
      <c r="BI1566" s="72">
        <v>15.009</v>
      </c>
      <c r="BJ1566" s="12">
        <v>1440.4269999999999</v>
      </c>
      <c r="BK1566" s="72">
        <v>27.39</v>
      </c>
      <c r="BL1566" s="72">
        <v>6.2549999999999999</v>
      </c>
      <c r="BM1566" s="12">
        <v>1849.08</v>
      </c>
      <c r="BN1566" s="72">
        <v>35.161000000000001</v>
      </c>
      <c r="BO1566" s="72">
        <v>6.5529999999999999</v>
      </c>
      <c r="BP1566" s="12">
        <v>3289.5070000000001</v>
      </c>
      <c r="BQ1566" s="72">
        <v>62.551000000000002</v>
      </c>
      <c r="BR1566" s="72">
        <v>3.827</v>
      </c>
      <c r="BS1566" s="12">
        <v>3824.6860000000001</v>
      </c>
      <c r="BT1566" s="72">
        <v>72.727999999999994</v>
      </c>
      <c r="BU1566" s="72">
        <v>3.339</v>
      </c>
      <c r="BV1566" s="12">
        <v>5258.8950000000004</v>
      </c>
      <c r="BW1566" s="72">
        <v>100</v>
      </c>
      <c r="BX1566" s="72">
        <v>3.3570000000000002</v>
      </c>
      <c r="BY1566" s="13"/>
      <c r="BZ1566" s="13"/>
    </row>
    <row r="1567" spans="1:78" ht="12.75" customHeight="1">
      <c r="A1567" s="122" t="s">
        <v>44</v>
      </c>
      <c r="B1567" s="71" t="s">
        <v>81</v>
      </c>
      <c r="C1567" s="71" t="s">
        <v>26</v>
      </c>
      <c r="D1567" s="34">
        <v>44986</v>
      </c>
      <c r="E1567" s="12">
        <v>374.63499999999999</v>
      </c>
      <c r="F1567" s="72">
        <v>7.0330000000000004</v>
      </c>
      <c r="G1567" s="72">
        <v>10.272</v>
      </c>
      <c r="H1567" s="12">
        <v>99.227999999999994</v>
      </c>
      <c r="I1567" s="72">
        <v>1.863</v>
      </c>
      <c r="J1567" s="72">
        <v>24.177</v>
      </c>
      <c r="K1567" s="12">
        <v>56.954999999999998</v>
      </c>
      <c r="L1567" s="72">
        <v>1.069</v>
      </c>
      <c r="M1567" s="72">
        <v>29.640999999999998</v>
      </c>
      <c r="N1567" s="12">
        <v>156.18299999999999</v>
      </c>
      <c r="O1567" s="72">
        <v>2.9319999999999999</v>
      </c>
      <c r="P1567" s="72">
        <v>15.771000000000001</v>
      </c>
      <c r="Q1567" s="12">
        <v>24.077999999999999</v>
      </c>
      <c r="R1567" s="72">
        <v>0.45200000000000001</v>
      </c>
      <c r="S1567" s="72">
        <v>34.235999999999997</v>
      </c>
      <c r="T1567" s="12">
        <v>180.262</v>
      </c>
      <c r="U1567" s="72">
        <v>3.3839999999999999</v>
      </c>
      <c r="V1567" s="72">
        <v>15.426</v>
      </c>
      <c r="W1567" s="12">
        <v>608.26599999999996</v>
      </c>
      <c r="X1567" s="72">
        <v>11.42</v>
      </c>
      <c r="Y1567" s="72">
        <v>11.275</v>
      </c>
      <c r="Z1567" s="12">
        <v>788.52800000000002</v>
      </c>
      <c r="AA1567" s="72">
        <v>14.804</v>
      </c>
      <c r="AB1567" s="72">
        <v>9.2550000000000008</v>
      </c>
      <c r="AC1567" s="12">
        <v>1163.163</v>
      </c>
      <c r="AD1567" s="72">
        <v>21.837</v>
      </c>
      <c r="AE1567" s="72">
        <v>6.1429999999999998</v>
      </c>
      <c r="AF1567" s="12">
        <v>3.3490000000000002</v>
      </c>
      <c r="AG1567" s="72">
        <v>6.3E-2</v>
      </c>
      <c r="AH1567" s="72">
        <v>104.21899999999999</v>
      </c>
      <c r="AI1567" s="12">
        <v>185.125</v>
      </c>
      <c r="AJ1567" s="72">
        <v>3.476</v>
      </c>
      <c r="AK1567" s="72">
        <v>19.404</v>
      </c>
      <c r="AL1567" s="12">
        <v>188.47399999999999</v>
      </c>
      <c r="AM1567" s="72">
        <v>3.5379999999999998</v>
      </c>
      <c r="AN1567" s="72">
        <v>18.957000000000001</v>
      </c>
      <c r="AO1567" s="12">
        <v>1351.636</v>
      </c>
      <c r="AP1567" s="72">
        <v>25.376000000000001</v>
      </c>
      <c r="AQ1567" s="72">
        <v>6.1310000000000002</v>
      </c>
      <c r="AR1567" s="12">
        <v>93.498999999999995</v>
      </c>
      <c r="AS1567" s="72">
        <v>1.7549999999999999</v>
      </c>
      <c r="AT1567" s="72">
        <v>36.44</v>
      </c>
      <c r="AU1567" s="12">
        <v>11.166</v>
      </c>
      <c r="AV1567" s="72">
        <v>0.21</v>
      </c>
      <c r="AW1567" s="72">
        <v>48.642000000000003</v>
      </c>
      <c r="AX1567" s="12">
        <v>283.428</v>
      </c>
      <c r="AY1567" s="72">
        <v>5.3209999999999997</v>
      </c>
      <c r="AZ1567" s="72">
        <v>15.186999999999999</v>
      </c>
      <c r="BA1567" s="12">
        <v>294.59399999999999</v>
      </c>
      <c r="BB1567" s="72">
        <v>5.5309999999999997</v>
      </c>
      <c r="BC1567" s="72">
        <v>15.298999999999999</v>
      </c>
      <c r="BD1567" s="12">
        <v>208.571</v>
      </c>
      <c r="BE1567" s="72">
        <v>3.9159999999999999</v>
      </c>
      <c r="BF1567" s="72">
        <v>18.422999999999998</v>
      </c>
      <c r="BG1567" s="12">
        <v>503.16500000000002</v>
      </c>
      <c r="BH1567" s="72">
        <v>9.4459999999999997</v>
      </c>
      <c r="BI1567" s="72">
        <v>11.548999999999999</v>
      </c>
      <c r="BJ1567" s="12">
        <v>1451.614</v>
      </c>
      <c r="BK1567" s="72">
        <v>27.253</v>
      </c>
      <c r="BL1567" s="72">
        <v>4.1210000000000004</v>
      </c>
      <c r="BM1567" s="12">
        <v>1926.5550000000001</v>
      </c>
      <c r="BN1567" s="72">
        <v>36.168999999999997</v>
      </c>
      <c r="BO1567" s="72">
        <v>3.1459999999999999</v>
      </c>
      <c r="BP1567" s="12">
        <v>3378.1689999999999</v>
      </c>
      <c r="BQ1567" s="72">
        <v>63.421999999999997</v>
      </c>
      <c r="BR1567" s="72">
        <v>2.1560000000000001</v>
      </c>
      <c r="BS1567" s="12">
        <v>3974.8330000000001</v>
      </c>
      <c r="BT1567" s="72">
        <v>74.623999999999995</v>
      </c>
      <c r="BU1567" s="72">
        <v>1.8779999999999999</v>
      </c>
      <c r="BV1567" s="12">
        <v>5326.4690000000001</v>
      </c>
      <c r="BW1567" s="72">
        <v>100</v>
      </c>
      <c r="BX1567" s="72">
        <v>2.262</v>
      </c>
      <c r="BY1567" s="13"/>
      <c r="BZ1567" s="13"/>
    </row>
    <row r="1568" spans="1:78" ht="12.75" customHeight="1">
      <c r="A1568" s="122" t="s">
        <v>44</v>
      </c>
      <c r="B1568" s="71" t="s">
        <v>81</v>
      </c>
      <c r="C1568" s="71" t="s">
        <v>26</v>
      </c>
      <c r="D1568" s="34">
        <v>45078</v>
      </c>
      <c r="E1568" s="12">
        <v>332.91699999999997</v>
      </c>
      <c r="F1568" s="72">
        <v>6.6639999999999997</v>
      </c>
      <c r="G1568" s="72">
        <v>12.215</v>
      </c>
      <c r="H1568" s="12">
        <v>82.900999999999996</v>
      </c>
      <c r="I1568" s="72">
        <v>1.659</v>
      </c>
      <c r="J1568" s="72">
        <v>22.638000000000002</v>
      </c>
      <c r="K1568" s="12">
        <v>55.755000000000003</v>
      </c>
      <c r="L1568" s="72">
        <v>1.1160000000000001</v>
      </c>
      <c r="M1568" s="72">
        <v>28.495999999999999</v>
      </c>
      <c r="N1568" s="12">
        <v>138.65600000000001</v>
      </c>
      <c r="O1568" s="72">
        <v>2.7749999999999999</v>
      </c>
      <c r="P1568" s="72">
        <v>18.585999999999999</v>
      </c>
      <c r="Q1568" s="12">
        <v>20.649000000000001</v>
      </c>
      <c r="R1568" s="72">
        <v>0.41299999999999998</v>
      </c>
      <c r="S1568" s="72">
        <v>38.719000000000001</v>
      </c>
      <c r="T1568" s="12">
        <v>159.30500000000001</v>
      </c>
      <c r="U1568" s="72">
        <v>3.1890000000000001</v>
      </c>
      <c r="V1568" s="72">
        <v>17.489000000000001</v>
      </c>
      <c r="W1568" s="12">
        <v>650.22900000000004</v>
      </c>
      <c r="X1568" s="72">
        <v>13.015000000000001</v>
      </c>
      <c r="Y1568" s="72">
        <v>6.5609999999999999</v>
      </c>
      <c r="Z1568" s="12">
        <v>809.53499999999997</v>
      </c>
      <c r="AA1568" s="72">
        <v>16.204000000000001</v>
      </c>
      <c r="AB1568" s="72">
        <v>6.3760000000000003</v>
      </c>
      <c r="AC1568" s="12">
        <v>1142.452</v>
      </c>
      <c r="AD1568" s="72">
        <v>22.867000000000001</v>
      </c>
      <c r="AE1568" s="72">
        <v>6.258</v>
      </c>
      <c r="AF1568" s="12">
        <v>8.4290000000000003</v>
      </c>
      <c r="AG1568" s="72">
        <v>0.16900000000000001</v>
      </c>
      <c r="AH1568" s="72">
        <v>83.195999999999998</v>
      </c>
      <c r="AI1568" s="12">
        <v>172.71600000000001</v>
      </c>
      <c r="AJ1568" s="72">
        <v>3.4569999999999999</v>
      </c>
      <c r="AK1568" s="72">
        <v>21.143000000000001</v>
      </c>
      <c r="AL1568" s="12">
        <v>181.14500000000001</v>
      </c>
      <c r="AM1568" s="72">
        <v>3.6259999999999999</v>
      </c>
      <c r="AN1568" s="72">
        <v>19.030999999999999</v>
      </c>
      <c r="AO1568" s="12">
        <v>1323.597</v>
      </c>
      <c r="AP1568" s="72">
        <v>26.492999999999999</v>
      </c>
      <c r="AQ1568" s="72">
        <v>5.81</v>
      </c>
      <c r="AR1568" s="12">
        <v>25.202999999999999</v>
      </c>
      <c r="AS1568" s="72">
        <v>0.504</v>
      </c>
      <c r="AT1568" s="72">
        <v>50.69</v>
      </c>
      <c r="AU1568" s="12">
        <v>9.2840000000000007</v>
      </c>
      <c r="AV1568" s="72">
        <v>0.186</v>
      </c>
      <c r="AW1568" s="72">
        <v>51.569000000000003</v>
      </c>
      <c r="AX1568" s="12">
        <v>255.11799999999999</v>
      </c>
      <c r="AY1568" s="72">
        <v>5.1059999999999999</v>
      </c>
      <c r="AZ1568" s="72">
        <v>16.288</v>
      </c>
      <c r="BA1568" s="12">
        <v>264.40199999999999</v>
      </c>
      <c r="BB1568" s="72">
        <v>5.2919999999999998</v>
      </c>
      <c r="BC1568" s="72">
        <v>15.787000000000001</v>
      </c>
      <c r="BD1568" s="12">
        <v>197.74199999999999</v>
      </c>
      <c r="BE1568" s="72">
        <v>3.9580000000000002</v>
      </c>
      <c r="BF1568" s="72">
        <v>15.590999999999999</v>
      </c>
      <c r="BG1568" s="12">
        <v>462.14400000000001</v>
      </c>
      <c r="BH1568" s="72">
        <v>9.25</v>
      </c>
      <c r="BI1568" s="72">
        <v>10.983000000000001</v>
      </c>
      <c r="BJ1568" s="12">
        <v>1290.9760000000001</v>
      </c>
      <c r="BK1568" s="72">
        <v>25.84</v>
      </c>
      <c r="BL1568" s="72">
        <v>7.2779999999999996</v>
      </c>
      <c r="BM1568" s="12">
        <v>1894.0989999999999</v>
      </c>
      <c r="BN1568" s="72">
        <v>37.911999999999999</v>
      </c>
      <c r="BO1568" s="72">
        <v>4.3259999999999996</v>
      </c>
      <c r="BP1568" s="12">
        <v>3185.0740000000001</v>
      </c>
      <c r="BQ1568" s="72">
        <v>63.752000000000002</v>
      </c>
      <c r="BR1568" s="72">
        <v>3.3260000000000001</v>
      </c>
      <c r="BS1568" s="12">
        <v>3672.4209999999998</v>
      </c>
      <c r="BT1568" s="72">
        <v>73.507000000000005</v>
      </c>
      <c r="BU1568" s="72">
        <v>2.9289999999999998</v>
      </c>
      <c r="BV1568" s="12">
        <v>4996.018</v>
      </c>
      <c r="BW1568" s="72">
        <v>100</v>
      </c>
      <c r="BX1568" s="72">
        <v>2.794</v>
      </c>
      <c r="BY1568" s="13"/>
      <c r="BZ1568" s="13"/>
    </row>
    <row r="1569" spans="1:78" ht="12.75" customHeight="1">
      <c r="A1569" s="122" t="s">
        <v>44</v>
      </c>
      <c r="B1569" s="71" t="s">
        <v>81</v>
      </c>
      <c r="C1569" s="71" t="s">
        <v>26</v>
      </c>
      <c r="D1569" s="34">
        <v>45170</v>
      </c>
      <c r="E1569" s="12">
        <v>327.255</v>
      </c>
      <c r="F1569" s="72">
        <v>6.7140000000000004</v>
      </c>
      <c r="G1569" s="72">
        <v>10.763</v>
      </c>
      <c r="H1569" s="12">
        <v>58.307000000000002</v>
      </c>
      <c r="I1569" s="72">
        <v>1.196</v>
      </c>
      <c r="J1569" s="72">
        <v>34.401000000000003</v>
      </c>
      <c r="K1569" s="12">
        <v>49.15</v>
      </c>
      <c r="L1569" s="72">
        <v>1.008</v>
      </c>
      <c r="M1569" s="72">
        <v>33.280999999999999</v>
      </c>
      <c r="N1569" s="12">
        <v>107.45699999999999</v>
      </c>
      <c r="O1569" s="72">
        <v>2.2050000000000001</v>
      </c>
      <c r="P1569" s="72">
        <v>25.49</v>
      </c>
      <c r="Q1569" s="12">
        <v>12.199</v>
      </c>
      <c r="R1569" s="72">
        <v>0.25</v>
      </c>
      <c r="S1569" s="72">
        <v>81.811000000000007</v>
      </c>
      <c r="T1569" s="12">
        <v>119.65600000000001</v>
      </c>
      <c r="U1569" s="72">
        <v>2.4550000000000001</v>
      </c>
      <c r="V1569" s="72">
        <v>24.02</v>
      </c>
      <c r="W1569" s="12">
        <v>490.69900000000001</v>
      </c>
      <c r="X1569" s="72">
        <v>10.067</v>
      </c>
      <c r="Y1569" s="72">
        <v>10.981</v>
      </c>
      <c r="Z1569" s="12">
        <v>610.35500000000002</v>
      </c>
      <c r="AA1569" s="72">
        <v>12.522</v>
      </c>
      <c r="AB1569" s="72">
        <v>9.3670000000000009</v>
      </c>
      <c r="AC1569" s="12">
        <v>937.61</v>
      </c>
      <c r="AD1569" s="72">
        <v>19.236000000000001</v>
      </c>
      <c r="AE1569" s="72">
        <v>6.71</v>
      </c>
      <c r="AF1569" s="12">
        <v>0.69199999999999995</v>
      </c>
      <c r="AG1569" s="72">
        <v>1.4E-2</v>
      </c>
      <c r="AH1569" s="72">
        <v>111.042</v>
      </c>
      <c r="AI1569" s="12">
        <v>176.197</v>
      </c>
      <c r="AJ1569" s="72">
        <v>3.6150000000000002</v>
      </c>
      <c r="AK1569" s="72">
        <v>14.907</v>
      </c>
      <c r="AL1569" s="12">
        <v>176.88900000000001</v>
      </c>
      <c r="AM1569" s="72">
        <v>3.629</v>
      </c>
      <c r="AN1569" s="72">
        <v>14.856999999999999</v>
      </c>
      <c r="AO1569" s="12">
        <v>1114.5</v>
      </c>
      <c r="AP1569" s="72">
        <v>22.864999999999998</v>
      </c>
      <c r="AQ1569" s="72">
        <v>6.3460000000000001</v>
      </c>
      <c r="AR1569" s="12">
        <v>31.148</v>
      </c>
      <c r="AS1569" s="72">
        <v>0.63900000000000001</v>
      </c>
      <c r="AT1569" s="72">
        <v>33.741</v>
      </c>
      <c r="AU1569" s="12">
        <v>33.448</v>
      </c>
      <c r="AV1569" s="72">
        <v>0.68600000000000005</v>
      </c>
      <c r="AW1569" s="72">
        <v>48.594000000000001</v>
      </c>
      <c r="AX1569" s="12">
        <v>247.49600000000001</v>
      </c>
      <c r="AY1569" s="72">
        <v>5.0780000000000003</v>
      </c>
      <c r="AZ1569" s="72">
        <v>13.257</v>
      </c>
      <c r="BA1569" s="12">
        <v>280.94400000000002</v>
      </c>
      <c r="BB1569" s="72">
        <v>5.7640000000000002</v>
      </c>
      <c r="BC1569" s="72">
        <v>12.662000000000001</v>
      </c>
      <c r="BD1569" s="12">
        <v>145.102</v>
      </c>
      <c r="BE1569" s="72">
        <v>2.9769999999999999</v>
      </c>
      <c r="BF1569" s="72">
        <v>18.178999999999998</v>
      </c>
      <c r="BG1569" s="12">
        <v>426.04599999999999</v>
      </c>
      <c r="BH1569" s="72">
        <v>8.7409999999999997</v>
      </c>
      <c r="BI1569" s="72">
        <v>9.2279999999999998</v>
      </c>
      <c r="BJ1569" s="12">
        <v>1393.8040000000001</v>
      </c>
      <c r="BK1569" s="72">
        <v>28.596</v>
      </c>
      <c r="BL1569" s="72">
        <v>5.2359999999999998</v>
      </c>
      <c r="BM1569" s="12">
        <v>1908.6559999999999</v>
      </c>
      <c r="BN1569" s="72">
        <v>39.158999999999999</v>
      </c>
      <c r="BO1569" s="72">
        <v>4.218</v>
      </c>
      <c r="BP1569" s="12">
        <v>3302.46</v>
      </c>
      <c r="BQ1569" s="72">
        <v>67.754999999999995</v>
      </c>
      <c r="BR1569" s="72">
        <v>2.4140000000000001</v>
      </c>
      <c r="BS1569" s="12">
        <v>3759.6550000000002</v>
      </c>
      <c r="BT1569" s="72">
        <v>77.135000000000005</v>
      </c>
      <c r="BU1569" s="72">
        <v>2.3079999999999998</v>
      </c>
      <c r="BV1569" s="12">
        <v>4874.1540000000005</v>
      </c>
      <c r="BW1569" s="72">
        <v>100</v>
      </c>
      <c r="BX1569" s="72">
        <v>2.3809999999999998</v>
      </c>
      <c r="BY1569" s="13"/>
      <c r="BZ1569" s="13"/>
    </row>
    <row r="1570" spans="1:78" ht="12.75" customHeight="1">
      <c r="A1570" s="122" t="s">
        <v>44</v>
      </c>
      <c r="B1570" s="71" t="s">
        <v>81</v>
      </c>
      <c r="C1570" s="71" t="s">
        <v>26</v>
      </c>
      <c r="D1570" s="34">
        <v>45261</v>
      </c>
      <c r="E1570" s="12">
        <v>269.05500000000001</v>
      </c>
      <c r="F1570" s="72">
        <v>5.399</v>
      </c>
      <c r="G1570" s="72">
        <v>15.862</v>
      </c>
      <c r="H1570" s="12">
        <v>58.771999999999998</v>
      </c>
      <c r="I1570" s="72">
        <v>1.179</v>
      </c>
      <c r="J1570" s="72">
        <v>26.436</v>
      </c>
      <c r="K1570" s="12">
        <v>58.231000000000002</v>
      </c>
      <c r="L1570" s="72">
        <v>1.169</v>
      </c>
      <c r="M1570" s="72">
        <v>26.859000000000002</v>
      </c>
      <c r="N1570" s="12">
        <v>117.003</v>
      </c>
      <c r="O1570" s="72">
        <v>2.3479999999999999</v>
      </c>
      <c r="P1570" s="72">
        <v>19.152999999999999</v>
      </c>
      <c r="Q1570" s="12">
        <v>19.588999999999999</v>
      </c>
      <c r="R1570" s="72">
        <v>0.39300000000000002</v>
      </c>
      <c r="S1570" s="72">
        <v>49.773000000000003</v>
      </c>
      <c r="T1570" s="12">
        <v>136.59100000000001</v>
      </c>
      <c r="U1570" s="72">
        <v>2.7410000000000001</v>
      </c>
      <c r="V1570" s="72">
        <v>17.641999999999999</v>
      </c>
      <c r="W1570" s="12">
        <v>518.52499999999998</v>
      </c>
      <c r="X1570" s="72">
        <v>10.404999999999999</v>
      </c>
      <c r="Y1570" s="72">
        <v>8.5530000000000008</v>
      </c>
      <c r="Z1570" s="12">
        <v>655.11599999999999</v>
      </c>
      <c r="AA1570" s="72">
        <v>13.146000000000001</v>
      </c>
      <c r="AB1570" s="72">
        <v>7.8529999999999998</v>
      </c>
      <c r="AC1570" s="12">
        <v>924.17200000000003</v>
      </c>
      <c r="AD1570" s="72">
        <v>18.545000000000002</v>
      </c>
      <c r="AE1570" s="72">
        <v>7.2030000000000003</v>
      </c>
      <c r="AF1570" s="12">
        <v>2.6890000000000001</v>
      </c>
      <c r="AG1570" s="72">
        <v>5.3999999999999999E-2</v>
      </c>
      <c r="AH1570" s="72">
        <v>149.98599999999999</v>
      </c>
      <c r="AI1570" s="12">
        <v>163.88399999999999</v>
      </c>
      <c r="AJ1570" s="72">
        <v>3.2890000000000001</v>
      </c>
      <c r="AK1570" s="72">
        <v>19.053000000000001</v>
      </c>
      <c r="AL1570" s="12">
        <v>166.57300000000001</v>
      </c>
      <c r="AM1570" s="72">
        <v>3.343</v>
      </c>
      <c r="AN1570" s="72">
        <v>18.135000000000002</v>
      </c>
      <c r="AO1570" s="12">
        <v>1090.7439999999999</v>
      </c>
      <c r="AP1570" s="72">
        <v>21.888000000000002</v>
      </c>
      <c r="AQ1570" s="72">
        <v>6.5979999999999999</v>
      </c>
      <c r="AR1570" s="12">
        <v>20.111999999999998</v>
      </c>
      <c r="AS1570" s="72">
        <v>0.40400000000000003</v>
      </c>
      <c r="AT1570" s="72">
        <v>40.902000000000001</v>
      </c>
      <c r="AU1570" s="12">
        <v>27.603000000000002</v>
      </c>
      <c r="AV1570" s="72">
        <v>0.55400000000000005</v>
      </c>
      <c r="AW1570" s="72">
        <v>43.460999999999999</v>
      </c>
      <c r="AX1570" s="12">
        <v>293.31900000000002</v>
      </c>
      <c r="AY1570" s="72">
        <v>5.8860000000000001</v>
      </c>
      <c r="AZ1570" s="72">
        <v>13.635999999999999</v>
      </c>
      <c r="BA1570" s="12">
        <v>320.92200000000003</v>
      </c>
      <c r="BB1570" s="72">
        <v>6.44</v>
      </c>
      <c r="BC1570" s="72">
        <v>12.577999999999999</v>
      </c>
      <c r="BD1570" s="12">
        <v>82.742000000000004</v>
      </c>
      <c r="BE1570" s="72">
        <v>1.66</v>
      </c>
      <c r="BF1570" s="72">
        <v>28.155000000000001</v>
      </c>
      <c r="BG1570" s="12">
        <v>403.66399999999999</v>
      </c>
      <c r="BH1570" s="72">
        <v>8.1</v>
      </c>
      <c r="BI1570" s="72">
        <v>12.137</v>
      </c>
      <c r="BJ1570" s="12">
        <v>1429.0319999999999</v>
      </c>
      <c r="BK1570" s="72">
        <v>28.675999999999998</v>
      </c>
      <c r="BL1570" s="72">
        <v>6.7670000000000003</v>
      </c>
      <c r="BM1570" s="12">
        <v>2039.7360000000001</v>
      </c>
      <c r="BN1570" s="72">
        <v>40.932000000000002</v>
      </c>
      <c r="BO1570" s="72">
        <v>3.9460000000000002</v>
      </c>
      <c r="BP1570" s="12">
        <v>3468.768</v>
      </c>
      <c r="BQ1570" s="72">
        <v>69.608000000000004</v>
      </c>
      <c r="BR1570" s="72">
        <v>2.2989999999999999</v>
      </c>
      <c r="BS1570" s="12">
        <v>3892.5439999999999</v>
      </c>
      <c r="BT1570" s="72">
        <v>78.111999999999995</v>
      </c>
      <c r="BU1570" s="72">
        <v>2.1800000000000002</v>
      </c>
      <c r="BV1570" s="12">
        <v>4983.2889999999998</v>
      </c>
      <c r="BW1570" s="72">
        <v>100</v>
      </c>
      <c r="BX1570" s="72">
        <v>2.109</v>
      </c>
      <c r="BY1570" s="13"/>
      <c r="BZ1570" s="13"/>
    </row>
    <row r="1571" spans="1:78" ht="12.75" customHeight="1">
      <c r="A1571" s="122" t="s">
        <v>44</v>
      </c>
      <c r="B1571" s="71" t="s">
        <v>81</v>
      </c>
      <c r="C1571" s="71" t="s">
        <v>26</v>
      </c>
      <c r="D1571" s="34">
        <v>45352</v>
      </c>
      <c r="E1571" s="12">
        <v>284.20299999999997</v>
      </c>
      <c r="F1571" s="72">
        <v>5.8979999999999997</v>
      </c>
      <c r="G1571" s="72">
        <v>12.648</v>
      </c>
      <c r="H1571" s="12">
        <v>50.655999999999999</v>
      </c>
      <c r="I1571" s="72">
        <v>1.0509999999999999</v>
      </c>
      <c r="J1571" s="72">
        <v>33.454000000000001</v>
      </c>
      <c r="K1571" s="12">
        <v>66.677999999999997</v>
      </c>
      <c r="L1571" s="72">
        <v>1.3839999999999999</v>
      </c>
      <c r="M1571" s="72">
        <v>24.574000000000002</v>
      </c>
      <c r="N1571" s="12">
        <v>117.333</v>
      </c>
      <c r="O1571" s="72">
        <v>2.4350000000000001</v>
      </c>
      <c r="P1571" s="72">
        <v>18.765000000000001</v>
      </c>
      <c r="Q1571" s="12">
        <v>27.459</v>
      </c>
      <c r="R1571" s="72">
        <v>0.56999999999999995</v>
      </c>
      <c r="S1571" s="72">
        <v>33.332999999999998</v>
      </c>
      <c r="T1571" s="12">
        <v>144.79300000000001</v>
      </c>
      <c r="U1571" s="72">
        <v>3.0049999999999999</v>
      </c>
      <c r="V1571" s="72">
        <v>16.939</v>
      </c>
      <c r="W1571" s="12">
        <v>498.959</v>
      </c>
      <c r="X1571" s="72">
        <v>10.355</v>
      </c>
      <c r="Y1571" s="72">
        <v>11.05</v>
      </c>
      <c r="Z1571" s="12">
        <v>643.75099999999998</v>
      </c>
      <c r="AA1571" s="72">
        <v>13.36</v>
      </c>
      <c r="AB1571" s="72">
        <v>8.6150000000000002</v>
      </c>
      <c r="AC1571" s="12">
        <v>927.95399999999995</v>
      </c>
      <c r="AD1571" s="72">
        <v>19.259</v>
      </c>
      <c r="AE1571" s="72">
        <v>7.1219999999999999</v>
      </c>
      <c r="AF1571" s="12">
        <v>7.4829999999999997</v>
      </c>
      <c r="AG1571" s="72">
        <v>0.155</v>
      </c>
      <c r="AH1571" s="72">
        <v>80.138000000000005</v>
      </c>
      <c r="AI1571" s="12">
        <v>240.24600000000001</v>
      </c>
      <c r="AJ1571" s="72">
        <v>4.9859999999999998</v>
      </c>
      <c r="AK1571" s="72">
        <v>16.811</v>
      </c>
      <c r="AL1571" s="12">
        <v>247.72900000000001</v>
      </c>
      <c r="AM1571" s="72">
        <v>5.141</v>
      </c>
      <c r="AN1571" s="72">
        <v>15.867000000000001</v>
      </c>
      <c r="AO1571" s="12">
        <v>1175.683</v>
      </c>
      <c r="AP1571" s="72">
        <v>24.4</v>
      </c>
      <c r="AQ1571" s="72">
        <v>7.3070000000000004</v>
      </c>
      <c r="AR1571" s="12">
        <v>58.905999999999999</v>
      </c>
      <c r="AS1571" s="72">
        <v>1.2230000000000001</v>
      </c>
      <c r="AT1571" s="72">
        <v>28.219000000000001</v>
      </c>
      <c r="AU1571" s="12">
        <v>15.250999999999999</v>
      </c>
      <c r="AV1571" s="72">
        <v>0.317</v>
      </c>
      <c r="AW1571" s="72">
        <v>45.942999999999998</v>
      </c>
      <c r="AX1571" s="12">
        <v>278.56599999999997</v>
      </c>
      <c r="AY1571" s="72">
        <v>5.7809999999999997</v>
      </c>
      <c r="AZ1571" s="72">
        <v>13.79</v>
      </c>
      <c r="BA1571" s="12">
        <v>293.81700000000001</v>
      </c>
      <c r="BB1571" s="72">
        <v>6.0979999999999999</v>
      </c>
      <c r="BC1571" s="72">
        <v>12.657999999999999</v>
      </c>
      <c r="BD1571" s="12">
        <v>61.854999999999997</v>
      </c>
      <c r="BE1571" s="72">
        <v>1.284</v>
      </c>
      <c r="BF1571" s="72">
        <v>22.085000000000001</v>
      </c>
      <c r="BG1571" s="12">
        <v>355.67200000000003</v>
      </c>
      <c r="BH1571" s="72">
        <v>7.3819999999999997</v>
      </c>
      <c r="BI1571" s="72">
        <v>11.076000000000001</v>
      </c>
      <c r="BJ1571" s="12">
        <v>1391.348</v>
      </c>
      <c r="BK1571" s="72">
        <v>28.876000000000001</v>
      </c>
      <c r="BL1571" s="72">
        <v>6.1539999999999999</v>
      </c>
      <c r="BM1571" s="12">
        <v>1836.779</v>
      </c>
      <c r="BN1571" s="72">
        <v>38.119999999999997</v>
      </c>
      <c r="BO1571" s="72">
        <v>4.0789999999999997</v>
      </c>
      <c r="BP1571" s="12">
        <v>3228.1260000000002</v>
      </c>
      <c r="BQ1571" s="72">
        <v>66.995999999999995</v>
      </c>
      <c r="BR1571" s="72">
        <v>2.7629999999999999</v>
      </c>
      <c r="BS1571" s="12">
        <v>3642.7049999999999</v>
      </c>
      <c r="BT1571" s="72">
        <v>75.599999999999994</v>
      </c>
      <c r="BU1571" s="72">
        <v>2.496</v>
      </c>
      <c r="BV1571" s="12">
        <v>4818.3869999999997</v>
      </c>
      <c r="BW1571" s="72">
        <v>100</v>
      </c>
      <c r="BX1571" s="72">
        <v>2.69</v>
      </c>
      <c r="BY1571" s="13"/>
      <c r="BZ1571" s="13"/>
    </row>
    <row r="1572" spans="1:78" ht="12.75" customHeight="1">
      <c r="A1572" s="122" t="s">
        <v>44</v>
      </c>
      <c r="B1572" s="71" t="s">
        <v>81</v>
      </c>
      <c r="C1572" s="71" t="s">
        <v>26</v>
      </c>
      <c r="D1572" s="34">
        <v>45444</v>
      </c>
      <c r="E1572" s="12">
        <v>295.67599999999999</v>
      </c>
      <c r="F1572" s="72">
        <v>5.8879999999999999</v>
      </c>
      <c r="G1572" s="72">
        <v>10.717000000000001</v>
      </c>
      <c r="H1572" s="12">
        <v>60.585999999999999</v>
      </c>
      <c r="I1572" s="72">
        <v>1.2070000000000001</v>
      </c>
      <c r="J1572" s="72">
        <v>25.699000000000002</v>
      </c>
      <c r="K1572" s="12">
        <v>58.381999999999998</v>
      </c>
      <c r="L1572" s="72">
        <v>1.163</v>
      </c>
      <c r="M1572" s="72">
        <v>22.314</v>
      </c>
      <c r="N1572" s="12">
        <v>118.968</v>
      </c>
      <c r="O1572" s="72">
        <v>2.3690000000000002</v>
      </c>
      <c r="P1572" s="72">
        <v>21.414999999999999</v>
      </c>
      <c r="Q1572" s="12">
        <v>43.761000000000003</v>
      </c>
      <c r="R1572" s="72">
        <v>0.872</v>
      </c>
      <c r="S1572" s="72">
        <v>36.154000000000003</v>
      </c>
      <c r="T1572" s="12">
        <v>162.72800000000001</v>
      </c>
      <c r="U1572" s="72">
        <v>3.2410000000000001</v>
      </c>
      <c r="V1572" s="72">
        <v>18.459</v>
      </c>
      <c r="W1572" s="12">
        <v>551.10299999999995</v>
      </c>
      <c r="X1572" s="72">
        <v>10.975</v>
      </c>
      <c r="Y1572" s="72">
        <v>11.01</v>
      </c>
      <c r="Z1572" s="12">
        <v>713.83100000000002</v>
      </c>
      <c r="AA1572" s="72">
        <v>14.215999999999999</v>
      </c>
      <c r="AB1572" s="72">
        <v>8.9469999999999992</v>
      </c>
      <c r="AC1572" s="12">
        <v>1009.508</v>
      </c>
      <c r="AD1572" s="72">
        <v>20.105</v>
      </c>
      <c r="AE1572" s="72">
        <v>7.0659999999999998</v>
      </c>
      <c r="AF1572" s="12">
        <v>0</v>
      </c>
      <c r="AG1572" s="72">
        <v>0</v>
      </c>
      <c r="AH1572" s="72">
        <v>0</v>
      </c>
      <c r="AI1572" s="12">
        <v>208.999</v>
      </c>
      <c r="AJ1572" s="72">
        <v>4.1619999999999999</v>
      </c>
      <c r="AK1572" s="72">
        <v>18.233000000000001</v>
      </c>
      <c r="AL1572" s="12">
        <v>208.999</v>
      </c>
      <c r="AM1572" s="72">
        <v>4.1619999999999999</v>
      </c>
      <c r="AN1572" s="72">
        <v>18.233000000000001</v>
      </c>
      <c r="AO1572" s="12">
        <v>1218.5070000000001</v>
      </c>
      <c r="AP1572" s="72">
        <v>24.266999999999999</v>
      </c>
      <c r="AQ1572" s="72">
        <v>6.2859999999999996</v>
      </c>
      <c r="AR1572" s="12">
        <v>36.664000000000001</v>
      </c>
      <c r="AS1572" s="72">
        <v>0.73</v>
      </c>
      <c r="AT1572" s="72">
        <v>81.745999999999995</v>
      </c>
      <c r="AU1572" s="12">
        <v>12.662000000000001</v>
      </c>
      <c r="AV1572" s="72">
        <v>0.252</v>
      </c>
      <c r="AW1572" s="72">
        <v>56.487000000000002</v>
      </c>
      <c r="AX1572" s="12">
        <v>330.93</v>
      </c>
      <c r="AY1572" s="72">
        <v>6.5910000000000002</v>
      </c>
      <c r="AZ1572" s="72">
        <v>11.345000000000001</v>
      </c>
      <c r="BA1572" s="12">
        <v>343.59199999999998</v>
      </c>
      <c r="BB1572" s="72">
        <v>6.843</v>
      </c>
      <c r="BC1572" s="72">
        <v>10.281000000000001</v>
      </c>
      <c r="BD1572" s="12">
        <v>79.977000000000004</v>
      </c>
      <c r="BE1572" s="72">
        <v>1.593</v>
      </c>
      <c r="BF1572" s="72">
        <v>16.329000000000001</v>
      </c>
      <c r="BG1572" s="12">
        <v>423.56900000000002</v>
      </c>
      <c r="BH1572" s="72">
        <v>8.4359999999999999</v>
      </c>
      <c r="BI1572" s="72">
        <v>9.7609999999999992</v>
      </c>
      <c r="BJ1572" s="12">
        <v>1233.0250000000001</v>
      </c>
      <c r="BK1572" s="72">
        <v>24.556000000000001</v>
      </c>
      <c r="BL1572" s="72">
        <v>5.3810000000000002</v>
      </c>
      <c r="BM1572" s="12">
        <v>2109.502</v>
      </c>
      <c r="BN1572" s="72">
        <v>42.011000000000003</v>
      </c>
      <c r="BO1572" s="72">
        <v>4.07</v>
      </c>
      <c r="BP1572" s="12">
        <v>3342.5259999999998</v>
      </c>
      <c r="BQ1572" s="72">
        <v>66.566999999999993</v>
      </c>
      <c r="BR1572" s="72">
        <v>2.7839999999999998</v>
      </c>
      <c r="BS1572" s="12">
        <v>3802.76</v>
      </c>
      <c r="BT1572" s="72">
        <v>75.733000000000004</v>
      </c>
      <c r="BU1572" s="72">
        <v>2.3759999999999999</v>
      </c>
      <c r="BV1572" s="12">
        <v>5021.2659999999996</v>
      </c>
      <c r="BW1572" s="72">
        <v>100</v>
      </c>
      <c r="BX1572" s="72">
        <v>2.5990000000000002</v>
      </c>
      <c r="BY1572" s="13"/>
      <c r="BZ1572" s="13"/>
    </row>
    <row r="1573" spans="1:78" ht="12.75" customHeight="1">
      <c r="A1573" s="122" t="s">
        <v>44</v>
      </c>
      <c r="B1573" s="71" t="s">
        <v>81</v>
      </c>
      <c r="C1573" s="71" t="s">
        <v>26</v>
      </c>
      <c r="D1573" s="34">
        <v>45536</v>
      </c>
      <c r="E1573" s="12">
        <v>257.86700000000002</v>
      </c>
      <c r="F1573" s="72">
        <v>5.1379999999999999</v>
      </c>
      <c r="G1573" s="72">
        <v>11.455</v>
      </c>
      <c r="H1573" s="12">
        <v>72.515000000000001</v>
      </c>
      <c r="I1573" s="72">
        <v>1.4450000000000001</v>
      </c>
      <c r="J1573" s="72">
        <v>29.777999999999999</v>
      </c>
      <c r="K1573" s="12">
        <v>68.314999999999998</v>
      </c>
      <c r="L1573" s="72">
        <v>1.361</v>
      </c>
      <c r="M1573" s="72">
        <v>37.564999999999998</v>
      </c>
      <c r="N1573" s="12">
        <v>140.83000000000001</v>
      </c>
      <c r="O1573" s="72">
        <v>2.806</v>
      </c>
      <c r="P1573" s="72">
        <v>19.231000000000002</v>
      </c>
      <c r="Q1573" s="12">
        <v>23.079000000000001</v>
      </c>
      <c r="R1573" s="72">
        <v>0.46</v>
      </c>
      <c r="S1573" s="72">
        <v>34.567999999999998</v>
      </c>
      <c r="T1573" s="12">
        <v>163.91</v>
      </c>
      <c r="U1573" s="72">
        <v>3.266</v>
      </c>
      <c r="V1573" s="72">
        <v>17.597999999999999</v>
      </c>
      <c r="W1573" s="12">
        <v>535.39300000000003</v>
      </c>
      <c r="X1573" s="72">
        <v>10.669</v>
      </c>
      <c r="Y1573" s="72">
        <v>8.9440000000000008</v>
      </c>
      <c r="Z1573" s="12">
        <v>699.303</v>
      </c>
      <c r="AA1573" s="72">
        <v>13.935</v>
      </c>
      <c r="AB1573" s="72">
        <v>8.202</v>
      </c>
      <c r="AC1573" s="12">
        <v>957.16899999999998</v>
      </c>
      <c r="AD1573" s="72">
        <v>19.073</v>
      </c>
      <c r="AE1573" s="72">
        <v>7.1260000000000003</v>
      </c>
      <c r="AF1573" s="12">
        <v>3.2040000000000002</v>
      </c>
      <c r="AG1573" s="72">
        <v>6.4000000000000001E-2</v>
      </c>
      <c r="AH1573" s="72">
        <v>110.53400000000001</v>
      </c>
      <c r="AI1573" s="12">
        <v>226.39699999999999</v>
      </c>
      <c r="AJ1573" s="72">
        <v>4.5110000000000001</v>
      </c>
      <c r="AK1573" s="72">
        <v>14.576000000000001</v>
      </c>
      <c r="AL1573" s="12">
        <v>229.601</v>
      </c>
      <c r="AM1573" s="72">
        <v>4.5750000000000002</v>
      </c>
      <c r="AN1573" s="72">
        <v>14.111000000000001</v>
      </c>
      <c r="AO1573" s="12">
        <v>1186.77</v>
      </c>
      <c r="AP1573" s="72">
        <v>23.648</v>
      </c>
      <c r="AQ1573" s="72">
        <v>6.1440000000000001</v>
      </c>
      <c r="AR1573" s="12">
        <v>56.156999999999996</v>
      </c>
      <c r="AS1573" s="72">
        <v>1.119</v>
      </c>
      <c r="AT1573" s="72">
        <v>29.29</v>
      </c>
      <c r="AU1573" s="12">
        <v>21.920999999999999</v>
      </c>
      <c r="AV1573" s="72">
        <v>0.437</v>
      </c>
      <c r="AW1573" s="72">
        <v>40.898000000000003</v>
      </c>
      <c r="AX1573" s="12">
        <v>246.922</v>
      </c>
      <c r="AY1573" s="72">
        <v>4.92</v>
      </c>
      <c r="AZ1573" s="72">
        <v>11.381</v>
      </c>
      <c r="BA1573" s="12">
        <v>268.84199999999998</v>
      </c>
      <c r="BB1573" s="72">
        <v>5.3570000000000002</v>
      </c>
      <c r="BC1573" s="72">
        <v>10.952999999999999</v>
      </c>
      <c r="BD1573" s="12">
        <v>95.197000000000003</v>
      </c>
      <c r="BE1573" s="72">
        <v>1.897</v>
      </c>
      <c r="BF1573" s="72">
        <v>26.199000000000002</v>
      </c>
      <c r="BG1573" s="12">
        <v>364.03899999999999</v>
      </c>
      <c r="BH1573" s="72">
        <v>7.2539999999999996</v>
      </c>
      <c r="BI1573" s="72">
        <v>8.9719999999999995</v>
      </c>
      <c r="BJ1573" s="12">
        <v>1462.6690000000001</v>
      </c>
      <c r="BK1573" s="72">
        <v>29.146000000000001</v>
      </c>
      <c r="BL1573" s="72">
        <v>3.9020000000000001</v>
      </c>
      <c r="BM1573" s="12">
        <v>1948.788</v>
      </c>
      <c r="BN1573" s="72">
        <v>38.832999999999998</v>
      </c>
      <c r="BO1573" s="72">
        <v>3.0950000000000002</v>
      </c>
      <c r="BP1573" s="12">
        <v>3411.4569999999999</v>
      </c>
      <c r="BQ1573" s="72">
        <v>67.978999999999999</v>
      </c>
      <c r="BR1573" s="72">
        <v>2.169</v>
      </c>
      <c r="BS1573" s="12">
        <v>3831.652</v>
      </c>
      <c r="BT1573" s="72">
        <v>76.352000000000004</v>
      </c>
      <c r="BU1573" s="72">
        <v>2.0779999999999998</v>
      </c>
      <c r="BV1573" s="12">
        <v>5018.4229999999998</v>
      </c>
      <c r="BW1573" s="72">
        <v>100</v>
      </c>
      <c r="BX1573" s="72">
        <v>2.3420000000000001</v>
      </c>
      <c r="BY1573" s="13"/>
      <c r="BZ1573" s="13"/>
    </row>
    <row r="1574" spans="1:78" ht="12.75" customHeight="1">
      <c r="A1574" s="122" t="s">
        <v>44</v>
      </c>
      <c r="B1574" s="71" t="s">
        <v>81</v>
      </c>
      <c r="C1574" s="71" t="s">
        <v>26</v>
      </c>
      <c r="D1574" s="34">
        <v>45627</v>
      </c>
      <c r="E1574" s="12">
        <v>229.66300000000001</v>
      </c>
      <c r="F1574" s="72">
        <v>4.7729999999999997</v>
      </c>
      <c r="G1574" s="72">
        <v>12.651999999999999</v>
      </c>
      <c r="H1574" s="12">
        <v>66.370999999999995</v>
      </c>
      <c r="I1574" s="72">
        <v>1.379</v>
      </c>
      <c r="J1574" s="72">
        <v>28.466000000000001</v>
      </c>
      <c r="K1574" s="12">
        <v>65.156000000000006</v>
      </c>
      <c r="L1574" s="72">
        <v>1.3540000000000001</v>
      </c>
      <c r="M1574" s="72">
        <v>24.323</v>
      </c>
      <c r="N1574" s="12">
        <v>131.52699999999999</v>
      </c>
      <c r="O1574" s="72">
        <v>2.7330000000000001</v>
      </c>
      <c r="P1574" s="72">
        <v>22.004000000000001</v>
      </c>
      <c r="Q1574" s="12">
        <v>30.119</v>
      </c>
      <c r="R1574" s="72">
        <v>0.626</v>
      </c>
      <c r="S1574" s="72">
        <v>42.225999999999999</v>
      </c>
      <c r="T1574" s="12">
        <v>161.64699999999999</v>
      </c>
      <c r="U1574" s="72">
        <v>3.359</v>
      </c>
      <c r="V1574" s="72">
        <v>20.835000000000001</v>
      </c>
      <c r="W1574" s="12">
        <v>420.92500000000001</v>
      </c>
      <c r="X1574" s="72">
        <v>8.7479999999999993</v>
      </c>
      <c r="Y1574" s="72">
        <v>9.8089999999999993</v>
      </c>
      <c r="Z1574" s="12">
        <v>582.572</v>
      </c>
      <c r="AA1574" s="72">
        <v>12.106999999999999</v>
      </c>
      <c r="AB1574" s="72">
        <v>10.721</v>
      </c>
      <c r="AC1574" s="12">
        <v>812.23500000000001</v>
      </c>
      <c r="AD1574" s="72">
        <v>16.88</v>
      </c>
      <c r="AE1574" s="72">
        <v>9.3360000000000003</v>
      </c>
      <c r="AF1574" s="12">
        <v>12.858000000000001</v>
      </c>
      <c r="AG1574" s="72">
        <v>0.26700000000000002</v>
      </c>
      <c r="AH1574" s="72">
        <v>55.383000000000003</v>
      </c>
      <c r="AI1574" s="12">
        <v>215.06299999999999</v>
      </c>
      <c r="AJ1574" s="72">
        <v>4.47</v>
      </c>
      <c r="AK1574" s="72">
        <v>11.651999999999999</v>
      </c>
      <c r="AL1574" s="12">
        <v>227.92099999999999</v>
      </c>
      <c r="AM1574" s="72">
        <v>4.7370000000000001</v>
      </c>
      <c r="AN1574" s="72">
        <v>12.92</v>
      </c>
      <c r="AO1574" s="12">
        <v>1040.1559999999999</v>
      </c>
      <c r="AP1574" s="72">
        <v>21.617000000000001</v>
      </c>
      <c r="AQ1574" s="72">
        <v>7.5359999999999996</v>
      </c>
      <c r="AR1574" s="12">
        <v>47.262999999999998</v>
      </c>
      <c r="AS1574" s="72">
        <v>0.98199999999999998</v>
      </c>
      <c r="AT1574" s="72">
        <v>30.052</v>
      </c>
      <c r="AU1574" s="12">
        <v>29.411999999999999</v>
      </c>
      <c r="AV1574" s="72">
        <v>0.61099999999999999</v>
      </c>
      <c r="AW1574" s="72">
        <v>48.652000000000001</v>
      </c>
      <c r="AX1574" s="12">
        <v>205.23099999999999</v>
      </c>
      <c r="AY1574" s="72">
        <v>4.2649999999999997</v>
      </c>
      <c r="AZ1574" s="72">
        <v>14.192</v>
      </c>
      <c r="BA1574" s="12">
        <v>234.643</v>
      </c>
      <c r="BB1574" s="72">
        <v>4.8769999999999998</v>
      </c>
      <c r="BC1574" s="72">
        <v>13.765000000000001</v>
      </c>
      <c r="BD1574" s="12">
        <v>85.977000000000004</v>
      </c>
      <c r="BE1574" s="72">
        <v>1.7869999999999999</v>
      </c>
      <c r="BF1574" s="72">
        <v>24.516999999999999</v>
      </c>
      <c r="BG1574" s="12">
        <v>320.62</v>
      </c>
      <c r="BH1574" s="72">
        <v>6.6630000000000003</v>
      </c>
      <c r="BI1574" s="72">
        <v>12.298999999999999</v>
      </c>
      <c r="BJ1574" s="12">
        <v>1336.471</v>
      </c>
      <c r="BK1574" s="72">
        <v>27.774999999999999</v>
      </c>
      <c r="BL1574" s="72">
        <v>5.2389999999999999</v>
      </c>
      <c r="BM1574" s="12">
        <v>2067.201</v>
      </c>
      <c r="BN1574" s="72">
        <v>42.962000000000003</v>
      </c>
      <c r="BO1574" s="72">
        <v>4.726</v>
      </c>
      <c r="BP1574" s="12">
        <v>3403.6709999999998</v>
      </c>
      <c r="BQ1574" s="72">
        <v>70.736999999999995</v>
      </c>
      <c r="BR1574" s="72">
        <v>3.2989999999999999</v>
      </c>
      <c r="BS1574" s="12">
        <v>3771.5540000000001</v>
      </c>
      <c r="BT1574" s="72">
        <v>78.382999999999996</v>
      </c>
      <c r="BU1574" s="72">
        <v>2.8170000000000002</v>
      </c>
      <c r="BV1574" s="12">
        <v>4811.71</v>
      </c>
      <c r="BW1574" s="72">
        <v>100</v>
      </c>
      <c r="BX1574" s="72">
        <v>2.556</v>
      </c>
      <c r="BY1574" s="13"/>
      <c r="BZ1574" s="13"/>
    </row>
    <row r="1575" spans="1:78" ht="12.75" customHeight="1">
      <c r="A1575" s="122" t="s">
        <v>44</v>
      </c>
      <c r="B1575" s="71" t="s">
        <v>81</v>
      </c>
      <c r="C1575" s="71" t="s">
        <v>26</v>
      </c>
      <c r="D1575" s="34">
        <v>45717</v>
      </c>
      <c r="E1575" s="12">
        <v>305.40199999999999</v>
      </c>
      <c r="F1575" s="72">
        <v>6.1070000000000002</v>
      </c>
      <c r="G1575" s="72">
        <v>10.641</v>
      </c>
      <c r="H1575" s="12">
        <v>52.497</v>
      </c>
      <c r="I1575" s="72">
        <v>1.05</v>
      </c>
      <c r="J1575" s="72">
        <v>30.094000000000001</v>
      </c>
      <c r="K1575" s="12">
        <v>55.662999999999997</v>
      </c>
      <c r="L1575" s="72">
        <v>1.113</v>
      </c>
      <c r="M1575" s="72">
        <v>27.413</v>
      </c>
      <c r="N1575" s="12">
        <v>108.16</v>
      </c>
      <c r="O1575" s="72">
        <v>2.1629999999999998</v>
      </c>
      <c r="P1575" s="72">
        <v>20.061</v>
      </c>
      <c r="Q1575" s="12">
        <v>10.939</v>
      </c>
      <c r="R1575" s="72">
        <v>0.219</v>
      </c>
      <c r="S1575" s="72">
        <v>61.871000000000002</v>
      </c>
      <c r="T1575" s="12">
        <v>119.099</v>
      </c>
      <c r="U1575" s="72">
        <v>2.3820000000000001</v>
      </c>
      <c r="V1575" s="72">
        <v>18.158999999999999</v>
      </c>
      <c r="W1575" s="12">
        <v>468.78399999999999</v>
      </c>
      <c r="X1575" s="72">
        <v>9.3740000000000006</v>
      </c>
      <c r="Y1575" s="72">
        <v>11.874000000000001</v>
      </c>
      <c r="Z1575" s="12">
        <v>587.88300000000004</v>
      </c>
      <c r="AA1575" s="72">
        <v>11.756</v>
      </c>
      <c r="AB1575" s="72">
        <v>10.763</v>
      </c>
      <c r="AC1575" s="12">
        <v>893.28499999999997</v>
      </c>
      <c r="AD1575" s="72">
        <v>17.863</v>
      </c>
      <c r="AE1575" s="72">
        <v>7.2809999999999997</v>
      </c>
      <c r="AF1575" s="12">
        <v>20.004000000000001</v>
      </c>
      <c r="AG1575" s="72">
        <v>0.4</v>
      </c>
      <c r="AH1575" s="72">
        <v>67.081000000000003</v>
      </c>
      <c r="AI1575" s="12">
        <v>244.63200000000001</v>
      </c>
      <c r="AJ1575" s="72">
        <v>4.8920000000000003</v>
      </c>
      <c r="AK1575" s="72">
        <v>11.865</v>
      </c>
      <c r="AL1575" s="12">
        <v>264.63499999999999</v>
      </c>
      <c r="AM1575" s="72">
        <v>5.2919999999999998</v>
      </c>
      <c r="AN1575" s="72">
        <v>11.304</v>
      </c>
      <c r="AO1575" s="12">
        <v>1157.92</v>
      </c>
      <c r="AP1575" s="72">
        <v>23.154</v>
      </c>
      <c r="AQ1575" s="72">
        <v>6.742</v>
      </c>
      <c r="AR1575" s="12">
        <v>5.319</v>
      </c>
      <c r="AS1575" s="72">
        <v>0.106</v>
      </c>
      <c r="AT1575" s="72">
        <v>75.149000000000001</v>
      </c>
      <c r="AU1575" s="12">
        <v>26.584</v>
      </c>
      <c r="AV1575" s="72">
        <v>0.53200000000000003</v>
      </c>
      <c r="AW1575" s="72">
        <v>63.631999999999998</v>
      </c>
      <c r="AX1575" s="12">
        <v>279.81200000000001</v>
      </c>
      <c r="AY1575" s="72">
        <v>5.5949999999999998</v>
      </c>
      <c r="AZ1575" s="72">
        <v>15.907999999999999</v>
      </c>
      <c r="BA1575" s="12">
        <v>306.39600000000002</v>
      </c>
      <c r="BB1575" s="72">
        <v>6.1269999999999998</v>
      </c>
      <c r="BC1575" s="72">
        <v>14.679</v>
      </c>
      <c r="BD1575" s="12">
        <v>99.688000000000002</v>
      </c>
      <c r="BE1575" s="72">
        <v>1.9930000000000001</v>
      </c>
      <c r="BF1575" s="72">
        <v>23.37</v>
      </c>
      <c r="BG1575" s="12">
        <v>406.084</v>
      </c>
      <c r="BH1575" s="72">
        <v>8.1199999999999992</v>
      </c>
      <c r="BI1575" s="72">
        <v>13.243</v>
      </c>
      <c r="BJ1575" s="12">
        <v>1350.7660000000001</v>
      </c>
      <c r="BK1575" s="72">
        <v>27.010999999999999</v>
      </c>
      <c r="BL1575" s="72">
        <v>5.7149999999999999</v>
      </c>
      <c r="BM1575" s="12">
        <v>2080.7779999999998</v>
      </c>
      <c r="BN1575" s="72">
        <v>41.607999999999997</v>
      </c>
      <c r="BO1575" s="72">
        <v>4.1189999999999998</v>
      </c>
      <c r="BP1575" s="12">
        <v>3431.5439999999999</v>
      </c>
      <c r="BQ1575" s="72">
        <v>68.619</v>
      </c>
      <c r="BR1575" s="72">
        <v>3.2330000000000001</v>
      </c>
      <c r="BS1575" s="12">
        <v>3842.9470000000001</v>
      </c>
      <c r="BT1575" s="72">
        <v>76.846000000000004</v>
      </c>
      <c r="BU1575" s="72">
        <v>2.871</v>
      </c>
      <c r="BV1575" s="12">
        <v>5000.8670000000002</v>
      </c>
      <c r="BW1575" s="72">
        <v>100</v>
      </c>
      <c r="BX1575" s="72">
        <v>2.907</v>
      </c>
      <c r="BY1575" s="13"/>
      <c r="BZ1575" s="13"/>
    </row>
    <row r="1576" spans="1:78" ht="12.75" customHeight="1">
      <c r="A1576" s="122" t="s">
        <v>44</v>
      </c>
      <c r="B1576" s="71" t="s">
        <v>81</v>
      </c>
      <c r="C1576" s="71" t="s">
        <v>26</v>
      </c>
      <c r="D1576" s="34">
        <v>45809</v>
      </c>
      <c r="E1576" s="12">
        <v>266.62099999999998</v>
      </c>
      <c r="F1576" s="72">
        <v>5.5119999999999996</v>
      </c>
      <c r="G1576" s="72">
        <v>10.702999999999999</v>
      </c>
      <c r="H1576" s="12">
        <v>49.247</v>
      </c>
      <c r="I1576" s="72">
        <v>1.018</v>
      </c>
      <c r="J1576" s="72">
        <v>38.261000000000003</v>
      </c>
      <c r="K1576" s="12">
        <v>28.706</v>
      </c>
      <c r="L1576" s="72">
        <v>0.59299999999999997</v>
      </c>
      <c r="M1576" s="72">
        <v>29.443000000000001</v>
      </c>
      <c r="N1576" s="12">
        <v>77.953000000000003</v>
      </c>
      <c r="O1576" s="72">
        <v>1.6120000000000001</v>
      </c>
      <c r="P1576" s="72">
        <v>24.437999999999999</v>
      </c>
      <c r="Q1576" s="12">
        <v>9.8979999999999997</v>
      </c>
      <c r="R1576" s="72">
        <v>0.20499999999999999</v>
      </c>
      <c r="S1576" s="72">
        <v>54.11</v>
      </c>
      <c r="T1576" s="12">
        <v>87.850999999999999</v>
      </c>
      <c r="U1576" s="72">
        <v>1.8160000000000001</v>
      </c>
      <c r="V1576" s="72">
        <v>20.887</v>
      </c>
      <c r="W1576" s="12">
        <v>497.98500000000001</v>
      </c>
      <c r="X1576" s="72">
        <v>10.295</v>
      </c>
      <c r="Y1576" s="72">
        <v>9.8219999999999992</v>
      </c>
      <c r="Z1576" s="12">
        <v>585.83600000000001</v>
      </c>
      <c r="AA1576" s="72">
        <v>12.111000000000001</v>
      </c>
      <c r="AB1576" s="72">
        <v>8.2100000000000009</v>
      </c>
      <c r="AC1576" s="12">
        <v>852.45799999999997</v>
      </c>
      <c r="AD1576" s="72">
        <v>17.623000000000001</v>
      </c>
      <c r="AE1576" s="72">
        <v>6.44</v>
      </c>
      <c r="AF1576" s="12">
        <v>16.553999999999998</v>
      </c>
      <c r="AG1576" s="72">
        <v>0.34200000000000003</v>
      </c>
      <c r="AH1576" s="72">
        <v>78.724999999999994</v>
      </c>
      <c r="AI1576" s="12">
        <v>237.01300000000001</v>
      </c>
      <c r="AJ1576" s="72">
        <v>4.9000000000000004</v>
      </c>
      <c r="AK1576" s="72">
        <v>14.43</v>
      </c>
      <c r="AL1576" s="12">
        <v>253.56700000000001</v>
      </c>
      <c r="AM1576" s="72">
        <v>5.242</v>
      </c>
      <c r="AN1576" s="72">
        <v>13.721</v>
      </c>
      <c r="AO1576" s="12">
        <v>1106.0250000000001</v>
      </c>
      <c r="AP1576" s="72">
        <v>22.864999999999998</v>
      </c>
      <c r="AQ1576" s="72">
        <v>5.9720000000000004</v>
      </c>
      <c r="AR1576" s="12">
        <v>32.764000000000003</v>
      </c>
      <c r="AS1576" s="72">
        <v>0.67700000000000005</v>
      </c>
      <c r="AT1576" s="72">
        <v>45.558</v>
      </c>
      <c r="AU1576" s="12">
        <v>22.45</v>
      </c>
      <c r="AV1576" s="72">
        <v>0.46400000000000002</v>
      </c>
      <c r="AW1576" s="72">
        <v>51.704999999999998</v>
      </c>
      <c r="AX1576" s="12">
        <v>253.28399999999999</v>
      </c>
      <c r="AY1576" s="72">
        <v>5.2359999999999998</v>
      </c>
      <c r="AZ1576" s="72">
        <v>13.981999999999999</v>
      </c>
      <c r="BA1576" s="12">
        <v>275.73399999999998</v>
      </c>
      <c r="BB1576" s="72">
        <v>5.7</v>
      </c>
      <c r="BC1576" s="72">
        <v>13.884</v>
      </c>
      <c r="BD1576" s="12">
        <v>34.720999999999997</v>
      </c>
      <c r="BE1576" s="72">
        <v>0.71799999999999997</v>
      </c>
      <c r="BF1576" s="72">
        <v>29.257000000000001</v>
      </c>
      <c r="BG1576" s="12">
        <v>310.45499999999998</v>
      </c>
      <c r="BH1576" s="72">
        <v>6.4180000000000001</v>
      </c>
      <c r="BI1576" s="72">
        <v>11.795</v>
      </c>
      <c r="BJ1576" s="12">
        <v>1255.1559999999999</v>
      </c>
      <c r="BK1576" s="72">
        <v>25.948</v>
      </c>
      <c r="BL1576" s="72">
        <v>7.1970000000000001</v>
      </c>
      <c r="BM1576" s="12">
        <v>2132.7890000000002</v>
      </c>
      <c r="BN1576" s="72">
        <v>44.091999999999999</v>
      </c>
      <c r="BO1576" s="72">
        <v>2.96</v>
      </c>
      <c r="BP1576" s="12">
        <v>3387.9450000000002</v>
      </c>
      <c r="BQ1576" s="72">
        <v>70.040000000000006</v>
      </c>
      <c r="BR1576" s="72">
        <v>3.1909999999999998</v>
      </c>
      <c r="BS1576" s="12">
        <v>3731.163</v>
      </c>
      <c r="BT1576" s="72">
        <v>77.135000000000005</v>
      </c>
      <c r="BU1576" s="72">
        <v>2.81</v>
      </c>
      <c r="BV1576" s="12">
        <v>4837.1880000000001</v>
      </c>
      <c r="BW1576" s="72">
        <v>100</v>
      </c>
      <c r="BX1576" s="72">
        <v>2.81</v>
      </c>
      <c r="BY1576" s="13"/>
      <c r="BZ1576" s="13"/>
    </row>
    <row r="1577" spans="1:78" ht="12.75" customHeight="1">
      <c r="A1577" s="122" t="s">
        <v>44</v>
      </c>
      <c r="B1577" s="71" t="s">
        <v>81</v>
      </c>
      <c r="C1577" s="71" t="s">
        <v>26</v>
      </c>
      <c r="D1577" s="34">
        <v>45901</v>
      </c>
      <c r="E1577" s="12">
        <v>272.24299999999999</v>
      </c>
      <c r="F1577" s="72">
        <v>5.5350000000000001</v>
      </c>
      <c r="G1577" s="72">
        <v>13.692</v>
      </c>
      <c r="H1577" s="12">
        <v>63.051000000000002</v>
      </c>
      <c r="I1577" s="72">
        <v>1.282</v>
      </c>
      <c r="J1577" s="72">
        <v>33.646999999999998</v>
      </c>
      <c r="K1577" s="12">
        <v>42.865000000000002</v>
      </c>
      <c r="L1577" s="72">
        <v>0.872</v>
      </c>
      <c r="M1577" s="72">
        <v>49.82</v>
      </c>
      <c r="N1577" s="12">
        <v>105.916</v>
      </c>
      <c r="O1577" s="72">
        <v>2.1539999999999999</v>
      </c>
      <c r="P1577" s="72">
        <v>33.71</v>
      </c>
      <c r="Q1577" s="12">
        <v>30.719000000000001</v>
      </c>
      <c r="R1577" s="72">
        <v>0.625</v>
      </c>
      <c r="S1577" s="72">
        <v>53.826999999999998</v>
      </c>
      <c r="T1577" s="12">
        <v>136.63399999999999</v>
      </c>
      <c r="U1577" s="72">
        <v>2.778</v>
      </c>
      <c r="V1577" s="72">
        <v>28.937000000000001</v>
      </c>
      <c r="W1577" s="12">
        <v>450.54</v>
      </c>
      <c r="X1577" s="72">
        <v>9.1609999999999996</v>
      </c>
      <c r="Y1577" s="72">
        <v>12.867000000000001</v>
      </c>
      <c r="Z1577" s="12">
        <v>587.17399999999998</v>
      </c>
      <c r="AA1577" s="72">
        <v>11.939</v>
      </c>
      <c r="AB1577" s="72">
        <v>9.7970000000000006</v>
      </c>
      <c r="AC1577" s="12">
        <v>859.41700000000003</v>
      </c>
      <c r="AD1577" s="72">
        <v>17.474</v>
      </c>
      <c r="AE1577" s="72">
        <v>6.9580000000000002</v>
      </c>
      <c r="AF1577" s="12">
        <v>9.2919999999999998</v>
      </c>
      <c r="AG1577" s="72">
        <v>0.189</v>
      </c>
      <c r="AH1577" s="72">
        <v>84.274000000000001</v>
      </c>
      <c r="AI1577" s="12">
        <v>263.84100000000001</v>
      </c>
      <c r="AJ1577" s="72">
        <v>5.3650000000000002</v>
      </c>
      <c r="AK1577" s="72">
        <v>14.685</v>
      </c>
      <c r="AL1577" s="12">
        <v>273.13200000000001</v>
      </c>
      <c r="AM1577" s="72">
        <v>5.5529999999999999</v>
      </c>
      <c r="AN1577" s="72">
        <v>14.316000000000001</v>
      </c>
      <c r="AO1577" s="12">
        <v>1132.549</v>
      </c>
      <c r="AP1577" s="72">
        <v>23.027999999999999</v>
      </c>
      <c r="AQ1577" s="72">
        <v>6.3049999999999997</v>
      </c>
      <c r="AR1577" s="12">
        <v>43.426000000000002</v>
      </c>
      <c r="AS1577" s="72">
        <v>0.88300000000000001</v>
      </c>
      <c r="AT1577" s="72">
        <v>29.045000000000002</v>
      </c>
      <c r="AU1577" s="12">
        <v>16.675000000000001</v>
      </c>
      <c r="AV1577" s="72">
        <v>0.33900000000000002</v>
      </c>
      <c r="AW1577" s="72">
        <v>46.570999999999998</v>
      </c>
      <c r="AX1577" s="12">
        <v>220.858</v>
      </c>
      <c r="AY1577" s="72">
        <v>4.4909999999999997</v>
      </c>
      <c r="AZ1577" s="72">
        <v>14.893000000000001</v>
      </c>
      <c r="BA1577" s="12">
        <v>237.53299999999999</v>
      </c>
      <c r="BB1577" s="72">
        <v>4.83</v>
      </c>
      <c r="BC1577" s="72">
        <v>13.757</v>
      </c>
      <c r="BD1577" s="12">
        <v>92.087999999999994</v>
      </c>
      <c r="BE1577" s="72">
        <v>1.8720000000000001</v>
      </c>
      <c r="BF1577" s="72">
        <v>30.431000000000001</v>
      </c>
      <c r="BG1577" s="12">
        <v>329.62099999999998</v>
      </c>
      <c r="BH1577" s="72">
        <v>6.702</v>
      </c>
      <c r="BI1577" s="72">
        <v>13.148</v>
      </c>
      <c r="BJ1577" s="12">
        <v>1227.271</v>
      </c>
      <c r="BK1577" s="72">
        <v>24.954000000000001</v>
      </c>
      <c r="BL1577" s="72">
        <v>6.7939999999999996</v>
      </c>
      <c r="BM1577" s="12">
        <v>2185.3470000000002</v>
      </c>
      <c r="BN1577" s="72">
        <v>44.433999999999997</v>
      </c>
      <c r="BO1577" s="72">
        <v>4.1669999999999998</v>
      </c>
      <c r="BP1577" s="12">
        <v>3412.6179999999999</v>
      </c>
      <c r="BQ1577" s="72">
        <v>69.387</v>
      </c>
      <c r="BR1577" s="72">
        <v>3.669</v>
      </c>
      <c r="BS1577" s="12">
        <v>3785.665</v>
      </c>
      <c r="BT1577" s="72">
        <v>76.971999999999994</v>
      </c>
      <c r="BU1577" s="72">
        <v>2.9820000000000002</v>
      </c>
      <c r="BV1577" s="12">
        <v>4918.2139999999999</v>
      </c>
      <c r="BW1577" s="72">
        <v>100</v>
      </c>
      <c r="BX1577" s="72">
        <v>2.4910000000000001</v>
      </c>
      <c r="BY1577" s="13"/>
      <c r="BZ1577" s="13"/>
    </row>
    <row r="1578" spans="1:78" ht="12.75" customHeight="1">
      <c r="A1578" s="122" t="s">
        <v>44</v>
      </c>
      <c r="B1578" s="71" t="s">
        <v>81</v>
      </c>
      <c r="C1578" s="71" t="s">
        <v>26</v>
      </c>
      <c r="D1578" s="34">
        <v>45992</v>
      </c>
      <c r="E1578" s="12">
        <v>325.43400000000003</v>
      </c>
      <c r="F1578" s="72">
        <v>6.2220000000000004</v>
      </c>
      <c r="G1578" s="72">
        <v>13.185</v>
      </c>
      <c r="H1578" s="12">
        <v>48.27</v>
      </c>
      <c r="I1578" s="72">
        <v>0.92300000000000004</v>
      </c>
      <c r="J1578" s="72">
        <v>34.795999999999999</v>
      </c>
      <c r="K1578" s="12">
        <v>34.64</v>
      </c>
      <c r="L1578" s="72">
        <v>0.66200000000000003</v>
      </c>
      <c r="M1578" s="72">
        <v>39.417000000000002</v>
      </c>
      <c r="N1578" s="12">
        <v>82.91</v>
      </c>
      <c r="O1578" s="72">
        <v>1.585</v>
      </c>
      <c r="P1578" s="72">
        <v>28.154</v>
      </c>
      <c r="Q1578" s="12">
        <v>21.324000000000002</v>
      </c>
      <c r="R1578" s="72">
        <v>0.40799999999999997</v>
      </c>
      <c r="S1578" s="72">
        <v>51.396000000000001</v>
      </c>
      <c r="T1578" s="12">
        <v>104.23399999999999</v>
      </c>
      <c r="U1578" s="72">
        <v>1.9930000000000001</v>
      </c>
      <c r="V1578" s="72">
        <v>25.696000000000002</v>
      </c>
      <c r="W1578" s="12">
        <v>529.70299999999997</v>
      </c>
      <c r="X1578" s="72">
        <v>10.127000000000001</v>
      </c>
      <c r="Y1578" s="72">
        <v>10.99</v>
      </c>
      <c r="Z1578" s="12">
        <v>633.93700000000001</v>
      </c>
      <c r="AA1578" s="72">
        <v>12.12</v>
      </c>
      <c r="AB1578" s="72">
        <v>8.6829999999999998</v>
      </c>
      <c r="AC1578" s="12">
        <v>959.37099999999998</v>
      </c>
      <c r="AD1578" s="72">
        <v>18.341999999999999</v>
      </c>
      <c r="AE1578" s="72">
        <v>7.36</v>
      </c>
      <c r="AF1578" s="12">
        <v>4.9260000000000002</v>
      </c>
      <c r="AG1578" s="72">
        <v>9.4E-2</v>
      </c>
      <c r="AH1578" s="72">
        <v>117.64700000000001</v>
      </c>
      <c r="AI1578" s="12">
        <v>287.92500000000001</v>
      </c>
      <c r="AJ1578" s="72">
        <v>5.5049999999999999</v>
      </c>
      <c r="AK1578" s="72">
        <v>13.513</v>
      </c>
      <c r="AL1578" s="12">
        <v>292.851</v>
      </c>
      <c r="AM1578" s="72">
        <v>5.5990000000000002</v>
      </c>
      <c r="AN1578" s="72">
        <v>12.952999999999999</v>
      </c>
      <c r="AO1578" s="12">
        <v>1252.222</v>
      </c>
      <c r="AP1578" s="72">
        <v>23.940999999999999</v>
      </c>
      <c r="AQ1578" s="72">
        <v>7.0590000000000002</v>
      </c>
      <c r="AR1578" s="12">
        <v>76.41</v>
      </c>
      <c r="AS1578" s="72">
        <v>1.4610000000000001</v>
      </c>
      <c r="AT1578" s="72">
        <v>48.994</v>
      </c>
      <c r="AU1578" s="12">
        <v>21.385999999999999</v>
      </c>
      <c r="AV1578" s="72">
        <v>0.40899999999999997</v>
      </c>
      <c r="AW1578" s="72">
        <v>47.225999999999999</v>
      </c>
      <c r="AX1578" s="12">
        <v>194.60400000000001</v>
      </c>
      <c r="AY1578" s="72">
        <v>3.7210000000000001</v>
      </c>
      <c r="AZ1578" s="72">
        <v>17.619</v>
      </c>
      <c r="BA1578" s="12">
        <v>215.99</v>
      </c>
      <c r="BB1578" s="72">
        <v>4.13</v>
      </c>
      <c r="BC1578" s="72">
        <v>14.717000000000001</v>
      </c>
      <c r="BD1578" s="12">
        <v>86.418999999999997</v>
      </c>
      <c r="BE1578" s="72">
        <v>1.6519999999999999</v>
      </c>
      <c r="BF1578" s="72">
        <v>34.006999999999998</v>
      </c>
      <c r="BG1578" s="12">
        <v>302.40899999999999</v>
      </c>
      <c r="BH1578" s="72">
        <v>5.782</v>
      </c>
      <c r="BI1578" s="72">
        <v>12.525</v>
      </c>
      <c r="BJ1578" s="12">
        <v>1242.308</v>
      </c>
      <c r="BK1578" s="72">
        <v>23.751999999999999</v>
      </c>
      <c r="BL1578" s="72">
        <v>6.7839999999999998</v>
      </c>
      <c r="BM1578" s="12">
        <v>2357.011</v>
      </c>
      <c r="BN1578" s="72">
        <v>45.064</v>
      </c>
      <c r="BO1578" s="72">
        <v>3.33</v>
      </c>
      <c r="BP1578" s="12">
        <v>3599.319</v>
      </c>
      <c r="BQ1578" s="72">
        <v>68.816000000000003</v>
      </c>
      <c r="BR1578" s="72">
        <v>2.31</v>
      </c>
      <c r="BS1578" s="12">
        <v>3978.1379999999999</v>
      </c>
      <c r="BT1578" s="72">
        <v>76.058999999999997</v>
      </c>
      <c r="BU1578" s="72">
        <v>2.3210000000000002</v>
      </c>
      <c r="BV1578" s="12">
        <v>5230.3599999999997</v>
      </c>
      <c r="BW1578" s="72">
        <v>100</v>
      </c>
      <c r="BX1578" s="72">
        <v>2.7189999999999999</v>
      </c>
      <c r="BY1578" s="13"/>
      <c r="BZ1578" s="13"/>
    </row>
    <row r="1579" spans="1:78" ht="12.75" customHeight="1">
      <c r="A1579" s="122" t="s">
        <v>44</v>
      </c>
      <c r="B1579" s="71" t="s">
        <v>81</v>
      </c>
      <c r="C1579" s="71" t="s">
        <v>26</v>
      </c>
      <c r="D1579" s="34">
        <v>46082</v>
      </c>
      <c r="E1579" s="12">
        <v>234.41399999999999</v>
      </c>
      <c r="F1579" s="72">
        <v>4.6429999999999998</v>
      </c>
      <c r="G1579" s="72">
        <v>15.99</v>
      </c>
      <c r="H1579" s="12">
        <v>38.912999999999997</v>
      </c>
      <c r="I1579" s="72">
        <v>0.77100000000000002</v>
      </c>
      <c r="J1579" s="72">
        <v>30.800999999999998</v>
      </c>
      <c r="K1579" s="12">
        <v>15.16</v>
      </c>
      <c r="L1579" s="72">
        <v>0.3</v>
      </c>
      <c r="M1579" s="72">
        <v>43.213000000000001</v>
      </c>
      <c r="N1579" s="12">
        <v>54.073</v>
      </c>
      <c r="O1579" s="72">
        <v>1.071</v>
      </c>
      <c r="P1579" s="72">
        <v>23.974</v>
      </c>
      <c r="Q1579" s="12">
        <v>8.3219999999999992</v>
      </c>
      <c r="R1579" s="72">
        <v>0.16500000000000001</v>
      </c>
      <c r="S1579" s="72">
        <v>62.796999999999997</v>
      </c>
      <c r="T1579" s="12">
        <v>62.395000000000003</v>
      </c>
      <c r="U1579" s="72">
        <v>1.236</v>
      </c>
      <c r="V1579" s="72">
        <v>23.106000000000002</v>
      </c>
      <c r="W1579" s="12">
        <v>575.86599999999999</v>
      </c>
      <c r="X1579" s="72">
        <v>11.406000000000001</v>
      </c>
      <c r="Y1579" s="72">
        <v>13.276999999999999</v>
      </c>
      <c r="Z1579" s="12">
        <v>638.26099999999997</v>
      </c>
      <c r="AA1579" s="72">
        <v>12.641999999999999</v>
      </c>
      <c r="AB1579" s="72">
        <v>11.808</v>
      </c>
      <c r="AC1579" s="12">
        <v>872.67499999999995</v>
      </c>
      <c r="AD1579" s="72">
        <v>17.285</v>
      </c>
      <c r="AE1579" s="72">
        <v>9.4930000000000003</v>
      </c>
      <c r="AF1579" s="12">
        <v>6.6390000000000002</v>
      </c>
      <c r="AG1579" s="72">
        <v>0.13200000000000001</v>
      </c>
      <c r="AH1579" s="72">
        <v>83.744</v>
      </c>
      <c r="AI1579" s="12">
        <v>238.38499999999999</v>
      </c>
      <c r="AJ1579" s="72">
        <v>4.7220000000000004</v>
      </c>
      <c r="AK1579" s="72">
        <v>23.669</v>
      </c>
      <c r="AL1579" s="12">
        <v>245.024</v>
      </c>
      <c r="AM1579" s="72">
        <v>4.8529999999999998</v>
      </c>
      <c r="AN1579" s="72">
        <v>22.722999999999999</v>
      </c>
      <c r="AO1579" s="12">
        <v>1117.7</v>
      </c>
      <c r="AP1579" s="72">
        <v>22.138999999999999</v>
      </c>
      <c r="AQ1579" s="72">
        <v>8.4350000000000005</v>
      </c>
      <c r="AR1579" s="12">
        <v>30.454999999999998</v>
      </c>
      <c r="AS1579" s="72">
        <v>0.60299999999999998</v>
      </c>
      <c r="AT1579" s="72">
        <v>40.866999999999997</v>
      </c>
      <c r="AU1579" s="12">
        <v>21.477</v>
      </c>
      <c r="AV1579" s="72">
        <v>0.42499999999999999</v>
      </c>
      <c r="AW1579" s="72">
        <v>76.682000000000002</v>
      </c>
      <c r="AX1579" s="12">
        <v>160.49100000000001</v>
      </c>
      <c r="AY1579" s="72">
        <v>3.1789999999999998</v>
      </c>
      <c r="AZ1579" s="72">
        <v>22.247</v>
      </c>
      <c r="BA1579" s="12">
        <v>181.96799999999999</v>
      </c>
      <c r="BB1579" s="72">
        <v>3.6040000000000001</v>
      </c>
      <c r="BC1579" s="72">
        <v>20.942</v>
      </c>
      <c r="BD1579" s="12">
        <v>104.267</v>
      </c>
      <c r="BE1579" s="72">
        <v>2.0649999999999999</v>
      </c>
      <c r="BF1579" s="72">
        <v>31.934000000000001</v>
      </c>
      <c r="BG1579" s="12">
        <v>286.23500000000001</v>
      </c>
      <c r="BH1579" s="72">
        <v>5.67</v>
      </c>
      <c r="BI1579" s="72">
        <v>18.178000000000001</v>
      </c>
      <c r="BJ1579" s="12">
        <v>1409.7059999999999</v>
      </c>
      <c r="BK1579" s="72">
        <v>27.922000000000001</v>
      </c>
      <c r="BL1579" s="72">
        <v>7.1609999999999996</v>
      </c>
      <c r="BM1579" s="12">
        <v>2204.5540000000001</v>
      </c>
      <c r="BN1579" s="72">
        <v>43.665999999999997</v>
      </c>
      <c r="BO1579" s="72">
        <v>4.7430000000000003</v>
      </c>
      <c r="BP1579" s="12">
        <v>3614.26</v>
      </c>
      <c r="BQ1579" s="72">
        <v>71.588999999999999</v>
      </c>
      <c r="BR1579" s="72">
        <v>3.9289999999999998</v>
      </c>
      <c r="BS1579" s="12">
        <v>3930.95</v>
      </c>
      <c r="BT1579" s="72">
        <v>77.861000000000004</v>
      </c>
      <c r="BU1579" s="72">
        <v>3.6190000000000002</v>
      </c>
      <c r="BV1579" s="12">
        <v>5048.6499999999996</v>
      </c>
      <c r="BW1579" s="72">
        <v>100</v>
      </c>
      <c r="BX1579" s="72">
        <v>3.8130000000000002</v>
      </c>
      <c r="BY1579" s="13"/>
      <c r="BZ1579" s="13"/>
    </row>
    <row r="1580" spans="1:78" ht="12.75" customHeight="1">
      <c r="A1580" s="122" t="s">
        <v>44</v>
      </c>
      <c r="B1580" s="71" t="s">
        <v>81</v>
      </c>
      <c r="C1580" s="71" t="s">
        <v>26</v>
      </c>
      <c r="D1580" s="34">
        <v>46174</v>
      </c>
      <c r="E1580" s="12">
        <v>364.024</v>
      </c>
      <c r="F1580" s="72">
        <v>6.8840000000000003</v>
      </c>
      <c r="G1580" s="72">
        <v>9.4920000000000009</v>
      </c>
      <c r="H1580" s="12">
        <v>76.405000000000001</v>
      </c>
      <c r="I1580" s="72">
        <v>1.4450000000000001</v>
      </c>
      <c r="J1580" s="72">
        <v>30.527999999999999</v>
      </c>
      <c r="K1580" s="12">
        <v>65.903999999999996</v>
      </c>
      <c r="L1580" s="72">
        <v>1.246</v>
      </c>
      <c r="M1580" s="72">
        <v>37.918999999999997</v>
      </c>
      <c r="N1580" s="12">
        <v>142.309</v>
      </c>
      <c r="O1580" s="72">
        <v>2.6909999999999998</v>
      </c>
      <c r="P1580" s="72">
        <v>23.943999999999999</v>
      </c>
      <c r="Q1580" s="12">
        <v>18.994</v>
      </c>
      <c r="R1580" s="72">
        <v>0.35899999999999999</v>
      </c>
      <c r="S1580" s="72">
        <v>53.999000000000002</v>
      </c>
      <c r="T1580" s="12">
        <v>161.303</v>
      </c>
      <c r="U1580" s="72">
        <v>3.05</v>
      </c>
      <c r="V1580" s="72">
        <v>23.279</v>
      </c>
      <c r="W1580" s="12">
        <v>555.4</v>
      </c>
      <c r="X1580" s="72">
        <v>10.503</v>
      </c>
      <c r="Y1580" s="72">
        <v>12.467000000000001</v>
      </c>
      <c r="Z1580" s="12">
        <v>716.70299999999997</v>
      </c>
      <c r="AA1580" s="72">
        <v>13.553000000000001</v>
      </c>
      <c r="AB1580" s="72">
        <v>9.1229999999999993</v>
      </c>
      <c r="AC1580" s="12">
        <v>1080.7270000000001</v>
      </c>
      <c r="AD1580" s="72">
        <v>20.437000000000001</v>
      </c>
      <c r="AE1580" s="72">
        <v>6.8659999999999997</v>
      </c>
      <c r="AF1580" s="12">
        <v>10.667999999999999</v>
      </c>
      <c r="AG1580" s="72">
        <v>0.20200000000000001</v>
      </c>
      <c r="AH1580" s="72">
        <v>81.66</v>
      </c>
      <c r="AI1580" s="12">
        <v>203.56</v>
      </c>
      <c r="AJ1580" s="72">
        <v>3.8490000000000002</v>
      </c>
      <c r="AK1580" s="72">
        <v>15.651999999999999</v>
      </c>
      <c r="AL1580" s="12">
        <v>214.22800000000001</v>
      </c>
      <c r="AM1580" s="72">
        <v>4.0510000000000002</v>
      </c>
      <c r="AN1580" s="72">
        <v>13.866</v>
      </c>
      <c r="AO1580" s="12">
        <v>1294.9549999999999</v>
      </c>
      <c r="AP1580" s="72">
        <v>24.488</v>
      </c>
      <c r="AQ1580" s="72">
        <v>6.2389999999999999</v>
      </c>
      <c r="AR1580" s="12">
        <v>43.185000000000002</v>
      </c>
      <c r="AS1580" s="72">
        <v>0.81699999999999995</v>
      </c>
      <c r="AT1580" s="72">
        <v>32.253</v>
      </c>
      <c r="AU1580" s="12">
        <v>30.93</v>
      </c>
      <c r="AV1580" s="72">
        <v>0.58499999999999996</v>
      </c>
      <c r="AW1580" s="72">
        <v>49.317</v>
      </c>
      <c r="AX1580" s="12">
        <v>300.488</v>
      </c>
      <c r="AY1580" s="72">
        <v>5.6820000000000004</v>
      </c>
      <c r="AZ1580" s="72">
        <v>14.493</v>
      </c>
      <c r="BA1580" s="12">
        <v>331.41800000000001</v>
      </c>
      <c r="BB1580" s="72">
        <v>6.2670000000000003</v>
      </c>
      <c r="BC1580" s="72">
        <v>14.06</v>
      </c>
      <c r="BD1580" s="12">
        <v>85.367999999999995</v>
      </c>
      <c r="BE1580" s="72">
        <v>1.6140000000000001</v>
      </c>
      <c r="BF1580" s="72">
        <v>30.44</v>
      </c>
      <c r="BG1580" s="12">
        <v>416.786</v>
      </c>
      <c r="BH1580" s="72">
        <v>7.8819999999999997</v>
      </c>
      <c r="BI1580" s="72">
        <v>13.047000000000001</v>
      </c>
      <c r="BJ1580" s="12">
        <v>1140.8889999999999</v>
      </c>
      <c r="BK1580" s="72">
        <v>21.574999999999999</v>
      </c>
      <c r="BL1580" s="72">
        <v>8.3680000000000003</v>
      </c>
      <c r="BM1580" s="12">
        <v>2392.2890000000002</v>
      </c>
      <c r="BN1580" s="72">
        <v>45.238999999999997</v>
      </c>
      <c r="BO1580" s="72">
        <v>3.7519999999999998</v>
      </c>
      <c r="BP1580" s="12">
        <v>3533.1779999999999</v>
      </c>
      <c r="BQ1580" s="72">
        <v>66.813999999999993</v>
      </c>
      <c r="BR1580" s="72">
        <v>2.9580000000000002</v>
      </c>
      <c r="BS1580" s="12">
        <v>3993.1489999999999</v>
      </c>
      <c r="BT1580" s="72">
        <v>75.512</v>
      </c>
      <c r="BU1580" s="72">
        <v>2.9249999999999998</v>
      </c>
      <c r="BV1580" s="12">
        <v>5288.1040000000003</v>
      </c>
      <c r="BW1580" s="72">
        <v>100</v>
      </c>
      <c r="BX1580" s="72">
        <v>2.7890000000000001</v>
      </c>
      <c r="BY1580" s="13"/>
      <c r="BZ1580" s="13"/>
    </row>
    <row r="1581" spans="1:78" ht="12.75" customHeight="1">
      <c r="A1581" s="122" t="s">
        <v>44</v>
      </c>
      <c r="B1581" s="71" t="s">
        <v>81</v>
      </c>
      <c r="C1581" s="71" t="s">
        <v>24</v>
      </c>
      <c r="D1581" s="34">
        <v>41883</v>
      </c>
      <c r="E1581" s="12">
        <v>126.08799999999999</v>
      </c>
      <c r="F1581" s="72">
        <v>5.7080000000000002</v>
      </c>
      <c r="G1581" s="72">
        <v>27.603000000000002</v>
      </c>
      <c r="H1581" s="12">
        <v>47.357999999999997</v>
      </c>
      <c r="I1581" s="72">
        <v>2.1440000000000001</v>
      </c>
      <c r="J1581" s="72">
        <v>47.033999999999999</v>
      </c>
      <c r="K1581" s="12">
        <v>27.902000000000001</v>
      </c>
      <c r="L1581" s="72">
        <v>1.2629999999999999</v>
      </c>
      <c r="M1581" s="72">
        <v>37.072000000000003</v>
      </c>
      <c r="N1581" s="12">
        <v>75.260000000000005</v>
      </c>
      <c r="O1581" s="72">
        <v>3.407</v>
      </c>
      <c r="P1581" s="72">
        <v>33.417999999999999</v>
      </c>
      <c r="Q1581" s="12">
        <v>9.7569999999999997</v>
      </c>
      <c r="R1581" s="72">
        <v>0.442</v>
      </c>
      <c r="S1581" s="72">
        <v>70.635000000000005</v>
      </c>
      <c r="T1581" s="12">
        <v>85.016999999999996</v>
      </c>
      <c r="U1581" s="72">
        <v>3.8490000000000002</v>
      </c>
      <c r="V1581" s="72">
        <v>31.878</v>
      </c>
      <c r="W1581" s="12">
        <v>132.142</v>
      </c>
      <c r="X1581" s="72">
        <v>5.9829999999999997</v>
      </c>
      <c r="Y1581" s="72">
        <v>23.49</v>
      </c>
      <c r="Z1581" s="12">
        <v>217.15899999999999</v>
      </c>
      <c r="AA1581" s="72">
        <v>9.8320000000000007</v>
      </c>
      <c r="AB1581" s="72">
        <v>16.73</v>
      </c>
      <c r="AC1581" s="12">
        <v>343.24700000000001</v>
      </c>
      <c r="AD1581" s="72">
        <v>15.54</v>
      </c>
      <c r="AE1581" s="72">
        <v>13.342000000000001</v>
      </c>
      <c r="AF1581" s="12">
        <v>0</v>
      </c>
      <c r="AG1581" s="72">
        <v>0</v>
      </c>
      <c r="AH1581" s="72">
        <v>0</v>
      </c>
      <c r="AI1581" s="12">
        <v>225.017</v>
      </c>
      <c r="AJ1581" s="72">
        <v>10.186999999999999</v>
      </c>
      <c r="AK1581" s="72">
        <v>17.335000000000001</v>
      </c>
      <c r="AL1581" s="12">
        <v>225.017</v>
      </c>
      <c r="AM1581" s="72">
        <v>10.186999999999999</v>
      </c>
      <c r="AN1581" s="72">
        <v>17.335000000000001</v>
      </c>
      <c r="AO1581" s="12">
        <v>568.26400000000001</v>
      </c>
      <c r="AP1581" s="72">
        <v>25.727</v>
      </c>
      <c r="AQ1581" s="72">
        <v>10.279</v>
      </c>
      <c r="AR1581" s="12">
        <v>19.472000000000001</v>
      </c>
      <c r="AS1581" s="72">
        <v>0.88200000000000001</v>
      </c>
      <c r="AT1581" s="72">
        <v>74.578000000000003</v>
      </c>
      <c r="AU1581" s="12">
        <v>10.683</v>
      </c>
      <c r="AV1581" s="72">
        <v>0.48399999999999999</v>
      </c>
      <c r="AW1581" s="72">
        <v>71.400999999999996</v>
      </c>
      <c r="AX1581" s="12">
        <v>226.953</v>
      </c>
      <c r="AY1581" s="72">
        <v>10.275</v>
      </c>
      <c r="AZ1581" s="72">
        <v>21.056000000000001</v>
      </c>
      <c r="BA1581" s="12">
        <v>237.636</v>
      </c>
      <c r="BB1581" s="72">
        <v>10.759</v>
      </c>
      <c r="BC1581" s="72">
        <v>20.759</v>
      </c>
      <c r="BD1581" s="12">
        <v>188.941</v>
      </c>
      <c r="BE1581" s="72">
        <v>8.5540000000000003</v>
      </c>
      <c r="BF1581" s="72">
        <v>32.481999999999999</v>
      </c>
      <c r="BG1581" s="12">
        <v>426.577</v>
      </c>
      <c r="BH1581" s="72">
        <v>19.312999999999999</v>
      </c>
      <c r="BI1581" s="72">
        <v>21.206</v>
      </c>
      <c r="BJ1581" s="12">
        <v>537.55100000000004</v>
      </c>
      <c r="BK1581" s="72">
        <v>24.337</v>
      </c>
      <c r="BL1581" s="72">
        <v>15.073</v>
      </c>
      <c r="BM1581" s="12">
        <v>656.91700000000003</v>
      </c>
      <c r="BN1581" s="72">
        <v>29.741</v>
      </c>
      <c r="BO1581" s="72">
        <v>8.7789999999999999</v>
      </c>
      <c r="BP1581" s="12">
        <v>1194.4680000000001</v>
      </c>
      <c r="BQ1581" s="72">
        <v>54.078000000000003</v>
      </c>
      <c r="BR1581" s="72">
        <v>6.33</v>
      </c>
      <c r="BS1581" s="12">
        <v>1640.5170000000001</v>
      </c>
      <c r="BT1581" s="72">
        <v>74.272999999999996</v>
      </c>
      <c r="BU1581" s="72">
        <v>4.4950000000000001</v>
      </c>
      <c r="BV1581" s="12">
        <v>2208.7809999999999</v>
      </c>
      <c r="BW1581" s="72">
        <v>100</v>
      </c>
      <c r="BX1581" s="72">
        <v>3.706</v>
      </c>
      <c r="BY1581" s="13"/>
      <c r="BZ1581" s="13"/>
    </row>
    <row r="1582" spans="1:78" ht="12.75" customHeight="1">
      <c r="A1582" s="122" t="s">
        <v>44</v>
      </c>
      <c r="B1582" s="71" t="s">
        <v>81</v>
      </c>
      <c r="C1582" s="71" t="s">
        <v>24</v>
      </c>
      <c r="D1582" s="34">
        <v>41974</v>
      </c>
      <c r="E1582" s="12">
        <v>91.637</v>
      </c>
      <c r="F1582" s="72">
        <v>4.24</v>
      </c>
      <c r="G1582" s="72">
        <v>24.053999999999998</v>
      </c>
      <c r="H1582" s="12">
        <v>56.475999999999999</v>
      </c>
      <c r="I1582" s="72">
        <v>2.613</v>
      </c>
      <c r="J1582" s="72">
        <v>38.076000000000001</v>
      </c>
      <c r="K1582" s="12">
        <v>15.208</v>
      </c>
      <c r="L1582" s="72">
        <v>0.70399999999999996</v>
      </c>
      <c r="M1582" s="72">
        <v>55.734000000000002</v>
      </c>
      <c r="N1582" s="12">
        <v>71.683000000000007</v>
      </c>
      <c r="O1582" s="72">
        <v>3.3170000000000002</v>
      </c>
      <c r="P1582" s="72">
        <v>31.329000000000001</v>
      </c>
      <c r="Q1582" s="12">
        <v>0</v>
      </c>
      <c r="R1582" s="72">
        <v>0</v>
      </c>
      <c r="S1582" s="72">
        <v>0</v>
      </c>
      <c r="T1582" s="12">
        <v>71.683000000000007</v>
      </c>
      <c r="U1582" s="72">
        <v>3.3170000000000002</v>
      </c>
      <c r="V1582" s="72">
        <v>31.329000000000001</v>
      </c>
      <c r="W1582" s="12">
        <v>144.047</v>
      </c>
      <c r="X1582" s="72">
        <v>6.6660000000000004</v>
      </c>
      <c r="Y1582" s="72">
        <v>25.466000000000001</v>
      </c>
      <c r="Z1582" s="12">
        <v>215.73099999999999</v>
      </c>
      <c r="AA1582" s="72">
        <v>9.9830000000000005</v>
      </c>
      <c r="AB1582" s="72">
        <v>17.946999999999999</v>
      </c>
      <c r="AC1582" s="12">
        <v>307.36799999999999</v>
      </c>
      <c r="AD1582" s="72">
        <v>14.223000000000001</v>
      </c>
      <c r="AE1582" s="72">
        <v>15.180999999999999</v>
      </c>
      <c r="AF1582" s="12">
        <v>0</v>
      </c>
      <c r="AG1582" s="72">
        <v>0</v>
      </c>
      <c r="AH1582" s="72">
        <v>0</v>
      </c>
      <c r="AI1582" s="12">
        <v>260.25700000000001</v>
      </c>
      <c r="AJ1582" s="72">
        <v>12.042999999999999</v>
      </c>
      <c r="AK1582" s="72">
        <v>10.202999999999999</v>
      </c>
      <c r="AL1582" s="12">
        <v>260.25700000000001</v>
      </c>
      <c r="AM1582" s="72">
        <v>12.042999999999999</v>
      </c>
      <c r="AN1582" s="72">
        <v>10.202999999999999</v>
      </c>
      <c r="AO1582" s="12">
        <v>567.625</v>
      </c>
      <c r="AP1582" s="72">
        <v>26.266999999999999</v>
      </c>
      <c r="AQ1582" s="72">
        <v>9.4459999999999997</v>
      </c>
      <c r="AR1582" s="12">
        <v>10.089</v>
      </c>
      <c r="AS1582" s="72">
        <v>0.46700000000000003</v>
      </c>
      <c r="AT1582" s="72">
        <v>76.495000000000005</v>
      </c>
      <c r="AU1582" s="12">
        <v>13.786</v>
      </c>
      <c r="AV1582" s="72">
        <v>0.63800000000000001</v>
      </c>
      <c r="AW1582" s="72">
        <v>92.736999999999995</v>
      </c>
      <c r="AX1582" s="12">
        <v>177.75800000000001</v>
      </c>
      <c r="AY1582" s="72">
        <v>8.2260000000000009</v>
      </c>
      <c r="AZ1582" s="72">
        <v>24.486000000000001</v>
      </c>
      <c r="BA1582" s="12">
        <v>191.54400000000001</v>
      </c>
      <c r="BB1582" s="72">
        <v>8.8640000000000008</v>
      </c>
      <c r="BC1582" s="72">
        <v>22.797000000000001</v>
      </c>
      <c r="BD1582" s="12">
        <v>119.39700000000001</v>
      </c>
      <c r="BE1582" s="72">
        <v>5.5250000000000004</v>
      </c>
      <c r="BF1582" s="72">
        <v>24.885999999999999</v>
      </c>
      <c r="BG1582" s="12">
        <v>310.94099999999997</v>
      </c>
      <c r="BH1582" s="72">
        <v>14.388999999999999</v>
      </c>
      <c r="BI1582" s="72">
        <v>16.129000000000001</v>
      </c>
      <c r="BJ1582" s="12">
        <v>599.87800000000004</v>
      </c>
      <c r="BK1582" s="72">
        <v>27.759</v>
      </c>
      <c r="BL1582" s="72">
        <v>9.07</v>
      </c>
      <c r="BM1582" s="12">
        <v>672.48500000000001</v>
      </c>
      <c r="BN1582" s="72">
        <v>31.119</v>
      </c>
      <c r="BO1582" s="72">
        <v>7.4779999999999998</v>
      </c>
      <c r="BP1582" s="12">
        <v>1272.3630000000001</v>
      </c>
      <c r="BQ1582" s="72">
        <v>58.878</v>
      </c>
      <c r="BR1582" s="72">
        <v>5.0110000000000001</v>
      </c>
      <c r="BS1582" s="12">
        <v>1593.393</v>
      </c>
      <c r="BT1582" s="72">
        <v>73.733000000000004</v>
      </c>
      <c r="BU1582" s="72">
        <v>3.9249999999999998</v>
      </c>
      <c r="BV1582" s="12">
        <v>2161.018</v>
      </c>
      <c r="BW1582" s="72">
        <v>100</v>
      </c>
      <c r="BX1582" s="72">
        <v>3.7450000000000001</v>
      </c>
      <c r="BY1582" s="13"/>
      <c r="BZ1582" s="13"/>
    </row>
    <row r="1583" spans="1:78" ht="12.75" customHeight="1">
      <c r="A1583" s="122" t="s">
        <v>44</v>
      </c>
      <c r="B1583" s="71" t="s">
        <v>81</v>
      </c>
      <c r="C1583" s="71" t="s">
        <v>24</v>
      </c>
      <c r="D1583" s="34">
        <v>42064</v>
      </c>
      <c r="E1583" s="12">
        <v>88.977000000000004</v>
      </c>
      <c r="F1583" s="72">
        <v>4.2889999999999997</v>
      </c>
      <c r="G1583" s="72">
        <v>29.934000000000001</v>
      </c>
      <c r="H1583" s="12">
        <v>9.0869999999999997</v>
      </c>
      <c r="I1583" s="72">
        <v>0.438</v>
      </c>
      <c r="J1583" s="72">
        <v>55.53</v>
      </c>
      <c r="K1583" s="12">
        <v>18.943999999999999</v>
      </c>
      <c r="L1583" s="72">
        <v>0.91300000000000003</v>
      </c>
      <c r="M1583" s="72">
        <v>50.295999999999999</v>
      </c>
      <c r="N1583" s="12">
        <v>28.030999999999999</v>
      </c>
      <c r="O1583" s="72">
        <v>1.351</v>
      </c>
      <c r="P1583" s="72">
        <v>36.213999999999999</v>
      </c>
      <c r="Q1583" s="12">
        <v>4.3390000000000004</v>
      </c>
      <c r="R1583" s="72">
        <v>0.20899999999999999</v>
      </c>
      <c r="S1583" s="72">
        <v>104.194</v>
      </c>
      <c r="T1583" s="12">
        <v>32.369999999999997</v>
      </c>
      <c r="U1583" s="72">
        <v>1.56</v>
      </c>
      <c r="V1583" s="72">
        <v>32.179000000000002</v>
      </c>
      <c r="W1583" s="12">
        <v>147.81200000000001</v>
      </c>
      <c r="X1583" s="72">
        <v>7.125</v>
      </c>
      <c r="Y1583" s="72">
        <v>28.858000000000001</v>
      </c>
      <c r="Z1583" s="12">
        <v>180.18199999999999</v>
      </c>
      <c r="AA1583" s="72">
        <v>8.6850000000000005</v>
      </c>
      <c r="AB1583" s="72">
        <v>26.233000000000001</v>
      </c>
      <c r="AC1583" s="12">
        <v>269.15899999999999</v>
      </c>
      <c r="AD1583" s="72">
        <v>12.974</v>
      </c>
      <c r="AE1583" s="72">
        <v>21.472000000000001</v>
      </c>
      <c r="AF1583" s="12">
        <v>0</v>
      </c>
      <c r="AG1583" s="72">
        <v>0</v>
      </c>
      <c r="AH1583" s="72">
        <v>0</v>
      </c>
      <c r="AI1583" s="12">
        <v>176.78399999999999</v>
      </c>
      <c r="AJ1583" s="72">
        <v>8.5210000000000008</v>
      </c>
      <c r="AK1583" s="72">
        <v>24.873000000000001</v>
      </c>
      <c r="AL1583" s="12">
        <v>176.78399999999999</v>
      </c>
      <c r="AM1583" s="72">
        <v>8.5210000000000008</v>
      </c>
      <c r="AN1583" s="72">
        <v>24.873000000000001</v>
      </c>
      <c r="AO1583" s="12">
        <v>445.94299999999998</v>
      </c>
      <c r="AP1583" s="72">
        <v>21.495000000000001</v>
      </c>
      <c r="AQ1583" s="72">
        <v>15.366</v>
      </c>
      <c r="AR1583" s="12">
        <v>11.16</v>
      </c>
      <c r="AS1583" s="72">
        <v>0.53800000000000003</v>
      </c>
      <c r="AT1583" s="72">
        <v>82.47</v>
      </c>
      <c r="AU1583" s="12">
        <v>65.653999999999996</v>
      </c>
      <c r="AV1583" s="72">
        <v>3.165</v>
      </c>
      <c r="AW1583" s="72">
        <v>54.493000000000002</v>
      </c>
      <c r="AX1583" s="12">
        <v>162.21899999999999</v>
      </c>
      <c r="AY1583" s="72">
        <v>7.819</v>
      </c>
      <c r="AZ1583" s="72">
        <v>29.837</v>
      </c>
      <c r="BA1583" s="12">
        <v>227.87299999999999</v>
      </c>
      <c r="BB1583" s="72">
        <v>10.984</v>
      </c>
      <c r="BC1583" s="72">
        <v>26.376000000000001</v>
      </c>
      <c r="BD1583" s="12">
        <v>112.931</v>
      </c>
      <c r="BE1583" s="72">
        <v>5.4429999999999996</v>
      </c>
      <c r="BF1583" s="72">
        <v>33.018999999999998</v>
      </c>
      <c r="BG1583" s="12">
        <v>340.80500000000001</v>
      </c>
      <c r="BH1583" s="72">
        <v>16.427</v>
      </c>
      <c r="BI1583" s="72">
        <v>19.719000000000001</v>
      </c>
      <c r="BJ1583" s="12">
        <v>640.90099999999995</v>
      </c>
      <c r="BK1583" s="72">
        <v>30.891999999999999</v>
      </c>
      <c r="BL1583" s="72">
        <v>10.284000000000001</v>
      </c>
      <c r="BM1583" s="12">
        <v>635.81299999999999</v>
      </c>
      <c r="BN1583" s="72">
        <v>30.646999999999998</v>
      </c>
      <c r="BO1583" s="72">
        <v>6.0039999999999996</v>
      </c>
      <c r="BP1583" s="12">
        <v>1276.7139999999999</v>
      </c>
      <c r="BQ1583" s="72">
        <v>61.54</v>
      </c>
      <c r="BR1583" s="72">
        <v>5.3330000000000002</v>
      </c>
      <c r="BS1583" s="12">
        <v>1628.6790000000001</v>
      </c>
      <c r="BT1583" s="72">
        <v>78.504999999999995</v>
      </c>
      <c r="BU1583" s="72">
        <v>4.4189999999999996</v>
      </c>
      <c r="BV1583" s="12">
        <v>2074.6219999999998</v>
      </c>
      <c r="BW1583" s="72">
        <v>100</v>
      </c>
      <c r="BX1583" s="72">
        <v>5.4139999999999997</v>
      </c>
      <c r="BY1583" s="13"/>
      <c r="BZ1583" s="13"/>
    </row>
    <row r="1584" spans="1:78" ht="12.75" customHeight="1">
      <c r="A1584" s="122" t="s">
        <v>44</v>
      </c>
      <c r="B1584" s="71" t="s">
        <v>81</v>
      </c>
      <c r="C1584" s="71" t="s">
        <v>24</v>
      </c>
      <c r="D1584" s="34">
        <v>42156</v>
      </c>
      <c r="E1584" s="12">
        <v>135.28200000000001</v>
      </c>
      <c r="F1584" s="72">
        <v>6.274</v>
      </c>
      <c r="G1584" s="72">
        <v>20.303999999999998</v>
      </c>
      <c r="H1584" s="12">
        <v>21.478999999999999</v>
      </c>
      <c r="I1584" s="72">
        <v>0.996</v>
      </c>
      <c r="J1584" s="72">
        <v>51.362000000000002</v>
      </c>
      <c r="K1584" s="12">
        <v>44.654000000000003</v>
      </c>
      <c r="L1584" s="72">
        <v>2.0710000000000002</v>
      </c>
      <c r="M1584" s="72">
        <v>44.83</v>
      </c>
      <c r="N1584" s="12">
        <v>66.132999999999996</v>
      </c>
      <c r="O1584" s="72">
        <v>3.0670000000000002</v>
      </c>
      <c r="P1584" s="72">
        <v>30.262</v>
      </c>
      <c r="Q1584" s="12">
        <v>3.3330000000000002</v>
      </c>
      <c r="R1584" s="72">
        <v>0.155</v>
      </c>
      <c r="S1584" s="72">
        <v>105.02800000000001</v>
      </c>
      <c r="T1584" s="12">
        <v>69.466999999999999</v>
      </c>
      <c r="U1584" s="72">
        <v>3.222</v>
      </c>
      <c r="V1584" s="72">
        <v>28.888999999999999</v>
      </c>
      <c r="W1584" s="12">
        <v>185.27500000000001</v>
      </c>
      <c r="X1584" s="72">
        <v>8.593</v>
      </c>
      <c r="Y1584" s="72">
        <v>18.443999999999999</v>
      </c>
      <c r="Z1584" s="12">
        <v>254.74199999999999</v>
      </c>
      <c r="AA1584" s="72">
        <v>11.815</v>
      </c>
      <c r="AB1584" s="72">
        <v>13.442</v>
      </c>
      <c r="AC1584" s="12">
        <v>390.02499999999998</v>
      </c>
      <c r="AD1584" s="72">
        <v>18.09</v>
      </c>
      <c r="AE1584" s="72">
        <v>10.634</v>
      </c>
      <c r="AF1584" s="12">
        <v>8.0510000000000002</v>
      </c>
      <c r="AG1584" s="72">
        <v>0.373</v>
      </c>
      <c r="AH1584" s="72">
        <v>97.507000000000005</v>
      </c>
      <c r="AI1584" s="12">
        <v>196.875</v>
      </c>
      <c r="AJ1584" s="72">
        <v>9.1310000000000002</v>
      </c>
      <c r="AK1584" s="72">
        <v>16.734000000000002</v>
      </c>
      <c r="AL1584" s="12">
        <v>204.92599999999999</v>
      </c>
      <c r="AM1584" s="72">
        <v>9.5050000000000008</v>
      </c>
      <c r="AN1584" s="72">
        <v>15.685</v>
      </c>
      <c r="AO1584" s="12">
        <v>594.95100000000002</v>
      </c>
      <c r="AP1584" s="72">
        <v>27.594000000000001</v>
      </c>
      <c r="AQ1584" s="72">
        <v>10.169</v>
      </c>
      <c r="AR1584" s="12">
        <v>0</v>
      </c>
      <c r="AS1584" s="72">
        <v>0</v>
      </c>
      <c r="AT1584" s="72">
        <v>0</v>
      </c>
      <c r="AU1584" s="12">
        <v>5.907</v>
      </c>
      <c r="AV1584" s="72">
        <v>0.27400000000000002</v>
      </c>
      <c r="AW1584" s="72">
        <v>127.53100000000001</v>
      </c>
      <c r="AX1584" s="12">
        <v>229.81</v>
      </c>
      <c r="AY1584" s="72">
        <v>10.659000000000001</v>
      </c>
      <c r="AZ1584" s="72">
        <v>20.468</v>
      </c>
      <c r="BA1584" s="12">
        <v>235.71700000000001</v>
      </c>
      <c r="BB1584" s="72">
        <v>10.933</v>
      </c>
      <c r="BC1584" s="72">
        <v>19.995000000000001</v>
      </c>
      <c r="BD1584" s="12">
        <v>118.82299999999999</v>
      </c>
      <c r="BE1584" s="72">
        <v>5.5110000000000001</v>
      </c>
      <c r="BF1584" s="72">
        <v>27.152999999999999</v>
      </c>
      <c r="BG1584" s="12">
        <v>354.54</v>
      </c>
      <c r="BH1584" s="72">
        <v>16.443999999999999</v>
      </c>
      <c r="BI1584" s="72">
        <v>12.670999999999999</v>
      </c>
      <c r="BJ1584" s="12">
        <v>626.97299999999996</v>
      </c>
      <c r="BK1584" s="72">
        <v>29.079000000000001</v>
      </c>
      <c r="BL1584" s="72">
        <v>8.0039999999999996</v>
      </c>
      <c r="BM1584" s="12">
        <v>579.61</v>
      </c>
      <c r="BN1584" s="72">
        <v>26.882999999999999</v>
      </c>
      <c r="BO1584" s="72">
        <v>8.1319999999999997</v>
      </c>
      <c r="BP1584" s="12">
        <v>1206.5830000000001</v>
      </c>
      <c r="BQ1584" s="72">
        <v>55.962000000000003</v>
      </c>
      <c r="BR1584" s="72">
        <v>4.2240000000000002</v>
      </c>
      <c r="BS1584" s="12">
        <v>1561.123</v>
      </c>
      <c r="BT1584" s="72">
        <v>72.406000000000006</v>
      </c>
      <c r="BU1584" s="72">
        <v>3.5249999999999999</v>
      </c>
      <c r="BV1584" s="12">
        <v>2156.0740000000001</v>
      </c>
      <c r="BW1584" s="72">
        <v>100</v>
      </c>
      <c r="BX1584" s="72">
        <v>3.6619999999999999</v>
      </c>
      <c r="BY1584" s="13"/>
      <c r="BZ1584" s="13"/>
    </row>
    <row r="1585" spans="1:78" ht="12.75" customHeight="1">
      <c r="A1585" s="122" t="s">
        <v>44</v>
      </c>
      <c r="B1585" s="71" t="s">
        <v>81</v>
      </c>
      <c r="C1585" s="71" t="s">
        <v>24</v>
      </c>
      <c r="D1585" s="34">
        <v>42614</v>
      </c>
      <c r="E1585" s="12">
        <v>76.322000000000003</v>
      </c>
      <c r="F1585" s="72">
        <v>3.4590000000000001</v>
      </c>
      <c r="G1585" s="72">
        <v>27.141999999999999</v>
      </c>
      <c r="H1585" s="12">
        <v>69.617000000000004</v>
      </c>
      <c r="I1585" s="72">
        <v>3.1560000000000001</v>
      </c>
      <c r="J1585" s="72">
        <v>31.492999999999999</v>
      </c>
      <c r="K1585" s="12">
        <v>47.067</v>
      </c>
      <c r="L1585" s="72">
        <v>2.133</v>
      </c>
      <c r="M1585" s="72">
        <v>54.427</v>
      </c>
      <c r="N1585" s="12">
        <v>116.68300000000001</v>
      </c>
      <c r="O1585" s="72">
        <v>5.2889999999999997</v>
      </c>
      <c r="P1585" s="72">
        <v>32.698999999999998</v>
      </c>
      <c r="Q1585" s="12">
        <v>7.1440000000000001</v>
      </c>
      <c r="R1585" s="72">
        <v>0.32400000000000001</v>
      </c>
      <c r="S1585" s="72">
        <v>104.462</v>
      </c>
      <c r="T1585" s="12">
        <v>123.828</v>
      </c>
      <c r="U1585" s="72">
        <v>5.6130000000000004</v>
      </c>
      <c r="V1585" s="72">
        <v>31.100999999999999</v>
      </c>
      <c r="W1585" s="12">
        <v>131.50700000000001</v>
      </c>
      <c r="X1585" s="72">
        <v>5.9610000000000003</v>
      </c>
      <c r="Y1585" s="72">
        <v>16.649000000000001</v>
      </c>
      <c r="Z1585" s="12">
        <v>255.33500000000001</v>
      </c>
      <c r="AA1585" s="72">
        <v>11.574</v>
      </c>
      <c r="AB1585" s="72">
        <v>16.411999999999999</v>
      </c>
      <c r="AC1585" s="12">
        <v>331.65699999999998</v>
      </c>
      <c r="AD1585" s="72">
        <v>15.032999999999999</v>
      </c>
      <c r="AE1585" s="72">
        <v>14.645</v>
      </c>
      <c r="AF1585" s="12">
        <v>0</v>
      </c>
      <c r="AG1585" s="72">
        <v>0</v>
      </c>
      <c r="AH1585" s="72">
        <v>0</v>
      </c>
      <c r="AI1585" s="12">
        <v>158.88999999999999</v>
      </c>
      <c r="AJ1585" s="72">
        <v>7.202</v>
      </c>
      <c r="AK1585" s="72">
        <v>24.907</v>
      </c>
      <c r="AL1585" s="12">
        <v>158.88999999999999</v>
      </c>
      <c r="AM1585" s="72">
        <v>7.202</v>
      </c>
      <c r="AN1585" s="72">
        <v>24.907</v>
      </c>
      <c r="AO1585" s="12">
        <v>490.54700000000003</v>
      </c>
      <c r="AP1585" s="72">
        <v>22.234999999999999</v>
      </c>
      <c r="AQ1585" s="72">
        <v>12.94</v>
      </c>
      <c r="AR1585" s="12">
        <v>4.3380000000000001</v>
      </c>
      <c r="AS1585" s="72">
        <v>0.19700000000000001</v>
      </c>
      <c r="AT1585" s="72">
        <v>102.554</v>
      </c>
      <c r="AU1585" s="12">
        <v>3.7719999999999998</v>
      </c>
      <c r="AV1585" s="72">
        <v>0.17100000000000001</v>
      </c>
      <c r="AW1585" s="72">
        <v>105.047</v>
      </c>
      <c r="AX1585" s="12">
        <v>145.75700000000001</v>
      </c>
      <c r="AY1585" s="72">
        <v>6.6070000000000002</v>
      </c>
      <c r="AZ1585" s="72">
        <v>23.742000000000001</v>
      </c>
      <c r="BA1585" s="12">
        <v>149.529</v>
      </c>
      <c r="BB1585" s="72">
        <v>6.7779999999999996</v>
      </c>
      <c r="BC1585" s="72">
        <v>23.06</v>
      </c>
      <c r="BD1585" s="12">
        <v>88.338999999999999</v>
      </c>
      <c r="BE1585" s="72">
        <v>4.0039999999999996</v>
      </c>
      <c r="BF1585" s="72">
        <v>32.207000000000001</v>
      </c>
      <c r="BG1585" s="12">
        <v>237.869</v>
      </c>
      <c r="BH1585" s="72">
        <v>10.782</v>
      </c>
      <c r="BI1585" s="72">
        <v>14.523999999999999</v>
      </c>
      <c r="BJ1585" s="12">
        <v>652.01099999999997</v>
      </c>
      <c r="BK1585" s="72">
        <v>29.553999999999998</v>
      </c>
      <c r="BL1585" s="72">
        <v>7.4889999999999999</v>
      </c>
      <c r="BM1585" s="12">
        <v>821.43100000000004</v>
      </c>
      <c r="BN1585" s="72">
        <v>37.232999999999997</v>
      </c>
      <c r="BO1585" s="72">
        <v>6.359</v>
      </c>
      <c r="BP1585" s="12">
        <v>1473.442</v>
      </c>
      <c r="BQ1585" s="72">
        <v>66.787000000000006</v>
      </c>
      <c r="BR1585" s="72">
        <v>4.0129999999999999</v>
      </c>
      <c r="BS1585" s="12">
        <v>1715.6489999999999</v>
      </c>
      <c r="BT1585" s="72">
        <v>77.765000000000001</v>
      </c>
      <c r="BU1585" s="72">
        <v>3.4369999999999998</v>
      </c>
      <c r="BV1585" s="12">
        <v>2206.1959999999999</v>
      </c>
      <c r="BW1585" s="72">
        <v>100</v>
      </c>
      <c r="BX1585" s="72">
        <v>4.0529999999999999</v>
      </c>
      <c r="BY1585" s="13"/>
      <c r="BZ1585" s="13"/>
    </row>
    <row r="1586" spans="1:78" ht="12.75" customHeight="1">
      <c r="A1586" s="122" t="s">
        <v>44</v>
      </c>
      <c r="B1586" s="71" t="s">
        <v>81</v>
      </c>
      <c r="C1586" s="71" t="s">
        <v>24</v>
      </c>
      <c r="D1586" s="34">
        <v>42705</v>
      </c>
      <c r="E1586" s="12">
        <v>119.581</v>
      </c>
      <c r="F1586" s="72">
        <v>5.3920000000000003</v>
      </c>
      <c r="G1586" s="72">
        <v>27.85</v>
      </c>
      <c r="H1586" s="12">
        <v>41.738999999999997</v>
      </c>
      <c r="I1586" s="72">
        <v>1.8819999999999999</v>
      </c>
      <c r="J1586" s="72">
        <v>46.768000000000001</v>
      </c>
      <c r="K1586" s="12">
        <v>14.763</v>
      </c>
      <c r="L1586" s="72">
        <v>0.66600000000000004</v>
      </c>
      <c r="M1586" s="72">
        <v>65.438999999999993</v>
      </c>
      <c r="N1586" s="12">
        <v>56.502000000000002</v>
      </c>
      <c r="O1586" s="72">
        <v>2.548</v>
      </c>
      <c r="P1586" s="72">
        <v>36.378</v>
      </c>
      <c r="Q1586" s="12">
        <v>1.641</v>
      </c>
      <c r="R1586" s="72">
        <v>7.3999999999999996E-2</v>
      </c>
      <c r="S1586" s="72">
        <v>102.834</v>
      </c>
      <c r="T1586" s="12">
        <v>58.143000000000001</v>
      </c>
      <c r="U1586" s="72">
        <v>2.6219999999999999</v>
      </c>
      <c r="V1586" s="72">
        <v>34.658000000000001</v>
      </c>
      <c r="W1586" s="12">
        <v>114.93600000000001</v>
      </c>
      <c r="X1586" s="72">
        <v>5.1829999999999998</v>
      </c>
      <c r="Y1586" s="72">
        <v>22.132000000000001</v>
      </c>
      <c r="Z1586" s="12">
        <v>173.078</v>
      </c>
      <c r="AA1586" s="72">
        <v>7.8049999999999997</v>
      </c>
      <c r="AB1586" s="72">
        <v>16.184000000000001</v>
      </c>
      <c r="AC1586" s="12">
        <v>292.65899999999999</v>
      </c>
      <c r="AD1586" s="72">
        <v>13.196999999999999</v>
      </c>
      <c r="AE1586" s="72">
        <v>15.297000000000001</v>
      </c>
      <c r="AF1586" s="12">
        <v>0</v>
      </c>
      <c r="AG1586" s="72">
        <v>0</v>
      </c>
      <c r="AH1586" s="72">
        <v>0</v>
      </c>
      <c r="AI1586" s="12">
        <v>171.53100000000001</v>
      </c>
      <c r="AJ1586" s="72">
        <v>7.7350000000000003</v>
      </c>
      <c r="AK1586" s="72">
        <v>24.295000000000002</v>
      </c>
      <c r="AL1586" s="12">
        <v>171.53100000000001</v>
      </c>
      <c r="AM1586" s="72">
        <v>7.7350000000000003</v>
      </c>
      <c r="AN1586" s="72">
        <v>24.295000000000002</v>
      </c>
      <c r="AO1586" s="12">
        <v>464.19099999999997</v>
      </c>
      <c r="AP1586" s="72">
        <v>20.933</v>
      </c>
      <c r="AQ1586" s="72">
        <v>11.891</v>
      </c>
      <c r="AR1586" s="12">
        <v>24.138999999999999</v>
      </c>
      <c r="AS1586" s="72">
        <v>1.089</v>
      </c>
      <c r="AT1586" s="72">
        <v>118.861</v>
      </c>
      <c r="AU1586" s="12">
        <v>0</v>
      </c>
      <c r="AV1586" s="72">
        <v>0</v>
      </c>
      <c r="AW1586" s="72">
        <v>0</v>
      </c>
      <c r="AX1586" s="12">
        <v>184.649</v>
      </c>
      <c r="AY1586" s="72">
        <v>8.327</v>
      </c>
      <c r="AZ1586" s="72">
        <v>26.978999999999999</v>
      </c>
      <c r="BA1586" s="12">
        <v>184.649</v>
      </c>
      <c r="BB1586" s="72">
        <v>8.327</v>
      </c>
      <c r="BC1586" s="72">
        <v>26.978999999999999</v>
      </c>
      <c r="BD1586" s="12">
        <v>78.626000000000005</v>
      </c>
      <c r="BE1586" s="72">
        <v>3.5459999999999998</v>
      </c>
      <c r="BF1586" s="72">
        <v>39.109000000000002</v>
      </c>
      <c r="BG1586" s="12">
        <v>263.27499999999998</v>
      </c>
      <c r="BH1586" s="72">
        <v>11.872</v>
      </c>
      <c r="BI1586" s="72">
        <v>21.256</v>
      </c>
      <c r="BJ1586" s="12">
        <v>683.77599999999995</v>
      </c>
      <c r="BK1586" s="72">
        <v>30.835000000000001</v>
      </c>
      <c r="BL1586" s="72">
        <v>12.478</v>
      </c>
      <c r="BM1586" s="12">
        <v>782.17</v>
      </c>
      <c r="BN1586" s="72">
        <v>35.271999999999998</v>
      </c>
      <c r="BO1586" s="72">
        <v>6.9059999999999997</v>
      </c>
      <c r="BP1586" s="12">
        <v>1465.9459999999999</v>
      </c>
      <c r="BQ1586" s="72">
        <v>66.106999999999999</v>
      </c>
      <c r="BR1586" s="72">
        <v>5.66</v>
      </c>
      <c r="BS1586" s="12">
        <v>1753.36</v>
      </c>
      <c r="BT1586" s="72">
        <v>79.066999999999993</v>
      </c>
      <c r="BU1586" s="72">
        <v>5.12</v>
      </c>
      <c r="BV1586" s="12">
        <v>2217.5509999999999</v>
      </c>
      <c r="BW1586" s="72">
        <v>100</v>
      </c>
      <c r="BX1586" s="72">
        <v>5.4349999999999996</v>
      </c>
      <c r="BY1586" s="13"/>
      <c r="BZ1586" s="13"/>
    </row>
    <row r="1587" spans="1:78" ht="12.75" customHeight="1">
      <c r="A1587" s="122" t="s">
        <v>44</v>
      </c>
      <c r="B1587" s="71" t="s">
        <v>81</v>
      </c>
      <c r="C1587" s="71" t="s">
        <v>24</v>
      </c>
      <c r="D1587" s="34">
        <v>42795</v>
      </c>
      <c r="E1587" s="12">
        <v>65.108000000000004</v>
      </c>
      <c r="F1587" s="72">
        <v>2.9140000000000001</v>
      </c>
      <c r="G1587" s="72">
        <v>34.176000000000002</v>
      </c>
      <c r="H1587" s="12">
        <v>83.676000000000002</v>
      </c>
      <c r="I1587" s="72">
        <v>3.7450000000000001</v>
      </c>
      <c r="J1587" s="72">
        <v>30.882999999999999</v>
      </c>
      <c r="K1587" s="12">
        <v>69.686000000000007</v>
      </c>
      <c r="L1587" s="72">
        <v>3.1190000000000002</v>
      </c>
      <c r="M1587" s="72">
        <v>49.078000000000003</v>
      </c>
      <c r="N1587" s="12">
        <v>153.36199999999999</v>
      </c>
      <c r="O1587" s="72">
        <v>6.8650000000000002</v>
      </c>
      <c r="P1587" s="72">
        <v>26.494</v>
      </c>
      <c r="Q1587" s="12">
        <v>0</v>
      </c>
      <c r="R1587" s="72">
        <v>0</v>
      </c>
      <c r="S1587" s="72">
        <v>0</v>
      </c>
      <c r="T1587" s="12">
        <v>153.36199999999999</v>
      </c>
      <c r="U1587" s="72">
        <v>6.8650000000000002</v>
      </c>
      <c r="V1587" s="72">
        <v>26.494</v>
      </c>
      <c r="W1587" s="12">
        <v>104.32</v>
      </c>
      <c r="X1587" s="72">
        <v>4.6689999999999996</v>
      </c>
      <c r="Y1587" s="72">
        <v>23.02</v>
      </c>
      <c r="Z1587" s="12">
        <v>257.68299999999999</v>
      </c>
      <c r="AA1587" s="72">
        <v>11.534000000000001</v>
      </c>
      <c r="AB1587" s="72">
        <v>17.443000000000001</v>
      </c>
      <c r="AC1587" s="12">
        <v>322.791</v>
      </c>
      <c r="AD1587" s="72">
        <v>14.448</v>
      </c>
      <c r="AE1587" s="72">
        <v>14.709</v>
      </c>
      <c r="AF1587" s="12">
        <v>0</v>
      </c>
      <c r="AG1587" s="72">
        <v>0</v>
      </c>
      <c r="AH1587" s="72">
        <v>0</v>
      </c>
      <c r="AI1587" s="12">
        <v>194.762</v>
      </c>
      <c r="AJ1587" s="72">
        <v>8.718</v>
      </c>
      <c r="AK1587" s="72">
        <v>20.469000000000001</v>
      </c>
      <c r="AL1587" s="12">
        <v>194.762</v>
      </c>
      <c r="AM1587" s="72">
        <v>8.718</v>
      </c>
      <c r="AN1587" s="72">
        <v>20.469000000000001</v>
      </c>
      <c r="AO1587" s="12">
        <v>517.553</v>
      </c>
      <c r="AP1587" s="72">
        <v>23.166</v>
      </c>
      <c r="AQ1587" s="72">
        <v>13.021000000000001</v>
      </c>
      <c r="AR1587" s="12">
        <v>20.027999999999999</v>
      </c>
      <c r="AS1587" s="72">
        <v>0.89600000000000002</v>
      </c>
      <c r="AT1587" s="72">
        <v>58.52</v>
      </c>
      <c r="AU1587" s="12">
        <v>0</v>
      </c>
      <c r="AV1587" s="72">
        <v>0</v>
      </c>
      <c r="AW1587" s="72">
        <v>0</v>
      </c>
      <c r="AX1587" s="12">
        <v>196.58199999999999</v>
      </c>
      <c r="AY1587" s="72">
        <v>8.7989999999999995</v>
      </c>
      <c r="AZ1587" s="72">
        <v>26.34</v>
      </c>
      <c r="BA1587" s="12">
        <v>196.58199999999999</v>
      </c>
      <c r="BB1587" s="72">
        <v>8.7989999999999995</v>
      </c>
      <c r="BC1587" s="72">
        <v>26.34</v>
      </c>
      <c r="BD1587" s="12">
        <v>74.863</v>
      </c>
      <c r="BE1587" s="72">
        <v>3.351</v>
      </c>
      <c r="BF1587" s="72">
        <v>30.315000000000001</v>
      </c>
      <c r="BG1587" s="12">
        <v>271.44499999999999</v>
      </c>
      <c r="BH1587" s="72">
        <v>12.15</v>
      </c>
      <c r="BI1587" s="72">
        <v>22.204999999999998</v>
      </c>
      <c r="BJ1587" s="12">
        <v>685.22699999999998</v>
      </c>
      <c r="BK1587" s="72">
        <v>30.672000000000001</v>
      </c>
      <c r="BL1587" s="72">
        <v>11.063000000000001</v>
      </c>
      <c r="BM1587" s="12">
        <v>739.83</v>
      </c>
      <c r="BN1587" s="72">
        <v>33.116</v>
      </c>
      <c r="BO1587" s="72">
        <v>10.769</v>
      </c>
      <c r="BP1587" s="12">
        <v>1425.057</v>
      </c>
      <c r="BQ1587" s="72">
        <v>63.786999999999999</v>
      </c>
      <c r="BR1587" s="72">
        <v>4.6040000000000001</v>
      </c>
      <c r="BS1587" s="12">
        <v>1716.5309999999999</v>
      </c>
      <c r="BT1587" s="72">
        <v>76.834000000000003</v>
      </c>
      <c r="BU1587" s="72">
        <v>3.1459999999999999</v>
      </c>
      <c r="BV1587" s="12">
        <v>2234.0830000000001</v>
      </c>
      <c r="BW1587" s="72">
        <v>100</v>
      </c>
      <c r="BX1587" s="72">
        <v>3.7490000000000001</v>
      </c>
      <c r="BY1587" s="13"/>
      <c r="BZ1587" s="13"/>
    </row>
    <row r="1588" spans="1:78" ht="12.75" customHeight="1">
      <c r="A1588" s="122" t="s">
        <v>44</v>
      </c>
      <c r="B1588" s="71" t="s">
        <v>81</v>
      </c>
      <c r="C1588" s="71" t="s">
        <v>24</v>
      </c>
      <c r="D1588" s="34">
        <v>42887</v>
      </c>
      <c r="E1588" s="12">
        <v>81.143000000000001</v>
      </c>
      <c r="F1588" s="72">
        <v>4.12</v>
      </c>
      <c r="G1588" s="72">
        <v>24.331</v>
      </c>
      <c r="H1588" s="12">
        <v>51.95</v>
      </c>
      <c r="I1588" s="72">
        <v>2.6379999999999999</v>
      </c>
      <c r="J1588" s="72">
        <v>44.295999999999999</v>
      </c>
      <c r="K1588" s="12">
        <v>0</v>
      </c>
      <c r="L1588" s="72">
        <v>0</v>
      </c>
      <c r="M1588" s="72">
        <v>0</v>
      </c>
      <c r="N1588" s="12">
        <v>51.95</v>
      </c>
      <c r="O1588" s="72">
        <v>2.6379999999999999</v>
      </c>
      <c r="P1588" s="72">
        <v>44.295999999999999</v>
      </c>
      <c r="Q1588" s="12">
        <v>2.766</v>
      </c>
      <c r="R1588" s="72">
        <v>0.14000000000000001</v>
      </c>
      <c r="S1588" s="72">
        <v>104.047</v>
      </c>
      <c r="T1588" s="12">
        <v>54.716000000000001</v>
      </c>
      <c r="U1588" s="72">
        <v>2.778</v>
      </c>
      <c r="V1588" s="72">
        <v>42.177999999999997</v>
      </c>
      <c r="W1588" s="12">
        <v>113.057</v>
      </c>
      <c r="X1588" s="72">
        <v>5.7409999999999997</v>
      </c>
      <c r="Y1588" s="72">
        <v>27.303999999999998</v>
      </c>
      <c r="Z1588" s="12">
        <v>167.77199999999999</v>
      </c>
      <c r="AA1588" s="72">
        <v>8.5190000000000001</v>
      </c>
      <c r="AB1588" s="72">
        <v>21.67</v>
      </c>
      <c r="AC1588" s="12">
        <v>248.91499999999999</v>
      </c>
      <c r="AD1588" s="72">
        <v>12.638999999999999</v>
      </c>
      <c r="AE1588" s="72">
        <v>14.528</v>
      </c>
      <c r="AF1588" s="12">
        <v>0</v>
      </c>
      <c r="AG1588" s="72">
        <v>0</v>
      </c>
      <c r="AH1588" s="72">
        <v>0</v>
      </c>
      <c r="AI1588" s="12">
        <v>128.19900000000001</v>
      </c>
      <c r="AJ1588" s="72">
        <v>6.51</v>
      </c>
      <c r="AK1588" s="72">
        <v>28.117000000000001</v>
      </c>
      <c r="AL1588" s="12">
        <v>128.19900000000001</v>
      </c>
      <c r="AM1588" s="72">
        <v>6.51</v>
      </c>
      <c r="AN1588" s="72">
        <v>28.117000000000001</v>
      </c>
      <c r="AO1588" s="12">
        <v>377.11399999999998</v>
      </c>
      <c r="AP1588" s="72">
        <v>19.149000000000001</v>
      </c>
      <c r="AQ1588" s="72">
        <v>13.712</v>
      </c>
      <c r="AR1588" s="12">
        <v>6.6829999999999998</v>
      </c>
      <c r="AS1588" s="72">
        <v>0.33900000000000002</v>
      </c>
      <c r="AT1588" s="72">
        <v>103.163</v>
      </c>
      <c r="AU1588" s="12">
        <v>3.1949999999999998</v>
      </c>
      <c r="AV1588" s="72">
        <v>0.16200000000000001</v>
      </c>
      <c r="AW1588" s="72">
        <v>107.75700000000001</v>
      </c>
      <c r="AX1588" s="12">
        <v>101.047</v>
      </c>
      <c r="AY1588" s="72">
        <v>5.1310000000000002</v>
      </c>
      <c r="AZ1588" s="72">
        <v>27.521000000000001</v>
      </c>
      <c r="BA1588" s="12">
        <v>104.242</v>
      </c>
      <c r="BB1588" s="72">
        <v>5.2930000000000001</v>
      </c>
      <c r="BC1588" s="72">
        <v>26.29</v>
      </c>
      <c r="BD1588" s="12">
        <v>85.953999999999994</v>
      </c>
      <c r="BE1588" s="72">
        <v>4.3650000000000002</v>
      </c>
      <c r="BF1588" s="72">
        <v>26.971</v>
      </c>
      <c r="BG1588" s="12">
        <v>190.196</v>
      </c>
      <c r="BH1588" s="72">
        <v>9.6579999999999995</v>
      </c>
      <c r="BI1588" s="72">
        <v>18.734999999999999</v>
      </c>
      <c r="BJ1588" s="12">
        <v>561.10199999999998</v>
      </c>
      <c r="BK1588" s="72">
        <v>28.492000000000001</v>
      </c>
      <c r="BL1588" s="72">
        <v>10.180999999999999</v>
      </c>
      <c r="BM1588" s="12">
        <v>834.26800000000003</v>
      </c>
      <c r="BN1588" s="72">
        <v>42.362000000000002</v>
      </c>
      <c r="BO1588" s="72">
        <v>5.7969999999999997</v>
      </c>
      <c r="BP1588" s="12">
        <v>1395.3710000000001</v>
      </c>
      <c r="BQ1588" s="72">
        <v>70.853999999999999</v>
      </c>
      <c r="BR1588" s="72">
        <v>4.6820000000000004</v>
      </c>
      <c r="BS1588" s="12">
        <v>1592.25</v>
      </c>
      <c r="BT1588" s="72">
        <v>80.850999999999999</v>
      </c>
      <c r="BU1588" s="72">
        <v>3.5139999999999998</v>
      </c>
      <c r="BV1588" s="12">
        <v>1969.364</v>
      </c>
      <c r="BW1588" s="72">
        <v>100</v>
      </c>
      <c r="BX1588" s="72">
        <v>4.3579999999999997</v>
      </c>
      <c r="BY1588" s="13"/>
      <c r="BZ1588" s="13"/>
    </row>
    <row r="1589" spans="1:78" ht="12.75" customHeight="1">
      <c r="A1589" s="122" t="s">
        <v>44</v>
      </c>
      <c r="B1589" s="71" t="s">
        <v>81</v>
      </c>
      <c r="C1589" s="71" t="s">
        <v>24</v>
      </c>
      <c r="D1589" s="34">
        <v>43344</v>
      </c>
      <c r="E1589" s="12">
        <v>77.626999999999995</v>
      </c>
      <c r="F1589" s="72">
        <v>3.7360000000000002</v>
      </c>
      <c r="G1589" s="72">
        <v>33.829000000000001</v>
      </c>
      <c r="H1589" s="12">
        <v>36.408999999999999</v>
      </c>
      <c r="I1589" s="72">
        <v>1.752</v>
      </c>
      <c r="J1589" s="72">
        <v>35.703000000000003</v>
      </c>
      <c r="K1589" s="12">
        <v>64.92</v>
      </c>
      <c r="L1589" s="72">
        <v>3.1240000000000001</v>
      </c>
      <c r="M1589" s="72">
        <v>40.152000000000001</v>
      </c>
      <c r="N1589" s="12">
        <v>101.32899999999999</v>
      </c>
      <c r="O1589" s="72">
        <v>4.8760000000000003</v>
      </c>
      <c r="P1589" s="72">
        <v>32.332999999999998</v>
      </c>
      <c r="Q1589" s="12">
        <v>0</v>
      </c>
      <c r="R1589" s="72">
        <v>0</v>
      </c>
      <c r="S1589" s="72">
        <v>0</v>
      </c>
      <c r="T1589" s="12">
        <v>101.32899999999999</v>
      </c>
      <c r="U1589" s="72">
        <v>4.8760000000000003</v>
      </c>
      <c r="V1589" s="72">
        <v>32.332999999999998</v>
      </c>
      <c r="W1589" s="12">
        <v>121.248</v>
      </c>
      <c r="X1589" s="72">
        <v>5.835</v>
      </c>
      <c r="Y1589" s="72">
        <v>27.88</v>
      </c>
      <c r="Z1589" s="12">
        <v>222.577</v>
      </c>
      <c r="AA1589" s="72">
        <v>10.711</v>
      </c>
      <c r="AB1589" s="72">
        <v>20.422999999999998</v>
      </c>
      <c r="AC1589" s="12">
        <v>300.20400000000001</v>
      </c>
      <c r="AD1589" s="72">
        <v>14.446</v>
      </c>
      <c r="AE1589" s="72">
        <v>16.702000000000002</v>
      </c>
      <c r="AF1589" s="12">
        <v>0</v>
      </c>
      <c r="AG1589" s="72">
        <v>0</v>
      </c>
      <c r="AH1589" s="72">
        <v>0</v>
      </c>
      <c r="AI1589" s="12">
        <v>159.16300000000001</v>
      </c>
      <c r="AJ1589" s="72">
        <v>7.6589999999999998</v>
      </c>
      <c r="AK1589" s="72">
        <v>20.187999999999999</v>
      </c>
      <c r="AL1589" s="12">
        <v>159.16300000000001</v>
      </c>
      <c r="AM1589" s="72">
        <v>7.6589999999999998</v>
      </c>
      <c r="AN1589" s="72">
        <v>20.187999999999999</v>
      </c>
      <c r="AO1589" s="12">
        <v>459.36700000000002</v>
      </c>
      <c r="AP1589" s="72">
        <v>22.106000000000002</v>
      </c>
      <c r="AQ1589" s="72">
        <v>11.153</v>
      </c>
      <c r="AR1589" s="12">
        <v>11.250999999999999</v>
      </c>
      <c r="AS1589" s="72">
        <v>0.54100000000000004</v>
      </c>
      <c r="AT1589" s="72">
        <v>69.031000000000006</v>
      </c>
      <c r="AU1589" s="12">
        <v>0</v>
      </c>
      <c r="AV1589" s="72">
        <v>0</v>
      </c>
      <c r="AW1589" s="72">
        <v>0</v>
      </c>
      <c r="AX1589" s="12">
        <v>147.375</v>
      </c>
      <c r="AY1589" s="72">
        <v>7.0919999999999996</v>
      </c>
      <c r="AZ1589" s="72">
        <v>29.045000000000002</v>
      </c>
      <c r="BA1589" s="12">
        <v>147.375</v>
      </c>
      <c r="BB1589" s="72">
        <v>7.0919999999999996</v>
      </c>
      <c r="BC1589" s="72">
        <v>29.045000000000002</v>
      </c>
      <c r="BD1589" s="12">
        <v>148.482</v>
      </c>
      <c r="BE1589" s="72">
        <v>7.1449999999999996</v>
      </c>
      <c r="BF1589" s="72">
        <v>16.856999999999999</v>
      </c>
      <c r="BG1589" s="12">
        <v>295.85700000000003</v>
      </c>
      <c r="BH1589" s="72">
        <v>14.237</v>
      </c>
      <c r="BI1589" s="72">
        <v>17.045000000000002</v>
      </c>
      <c r="BJ1589" s="12">
        <v>480.90800000000002</v>
      </c>
      <c r="BK1589" s="72">
        <v>23.141999999999999</v>
      </c>
      <c r="BL1589" s="72">
        <v>9.7710000000000008</v>
      </c>
      <c r="BM1589" s="12">
        <v>830.67499999999995</v>
      </c>
      <c r="BN1589" s="72">
        <v>39.973999999999997</v>
      </c>
      <c r="BO1589" s="72">
        <v>8.17</v>
      </c>
      <c r="BP1589" s="12">
        <v>1311.5830000000001</v>
      </c>
      <c r="BQ1589" s="72">
        <v>63.116</v>
      </c>
      <c r="BR1589" s="72">
        <v>6.0289999999999999</v>
      </c>
      <c r="BS1589" s="12">
        <v>1618.69</v>
      </c>
      <c r="BT1589" s="72">
        <v>77.894000000000005</v>
      </c>
      <c r="BU1589" s="72">
        <v>4.1230000000000002</v>
      </c>
      <c r="BV1589" s="12">
        <v>2078.0569999999998</v>
      </c>
      <c r="BW1589" s="72">
        <v>100</v>
      </c>
      <c r="BX1589" s="72">
        <v>3.952</v>
      </c>
      <c r="BY1589" s="13"/>
      <c r="BZ1589" s="13"/>
    </row>
    <row r="1590" spans="1:78" ht="12.75" customHeight="1">
      <c r="A1590" s="122" t="s">
        <v>44</v>
      </c>
      <c r="B1590" s="71" t="s">
        <v>81</v>
      </c>
      <c r="C1590" s="71" t="s">
        <v>24</v>
      </c>
      <c r="D1590" s="34">
        <v>43435</v>
      </c>
      <c r="E1590" s="12">
        <v>92.822999999999993</v>
      </c>
      <c r="F1590" s="72">
        <v>4.5309999999999997</v>
      </c>
      <c r="G1590" s="72">
        <v>29.132000000000001</v>
      </c>
      <c r="H1590" s="12">
        <v>37.340000000000003</v>
      </c>
      <c r="I1590" s="72">
        <v>1.823</v>
      </c>
      <c r="J1590" s="72">
        <v>56.246000000000002</v>
      </c>
      <c r="K1590" s="12">
        <v>11.414</v>
      </c>
      <c r="L1590" s="72">
        <v>0.55700000000000005</v>
      </c>
      <c r="M1590" s="72">
        <v>64.730999999999995</v>
      </c>
      <c r="N1590" s="12">
        <v>48.753</v>
      </c>
      <c r="O1590" s="72">
        <v>2.38</v>
      </c>
      <c r="P1590" s="72">
        <v>46.048000000000002</v>
      </c>
      <c r="Q1590" s="12">
        <v>0</v>
      </c>
      <c r="R1590" s="72">
        <v>0</v>
      </c>
      <c r="S1590" s="72">
        <v>0</v>
      </c>
      <c r="T1590" s="12">
        <v>48.753</v>
      </c>
      <c r="U1590" s="72">
        <v>2.38</v>
      </c>
      <c r="V1590" s="72">
        <v>46.048000000000002</v>
      </c>
      <c r="W1590" s="12">
        <v>131.273</v>
      </c>
      <c r="X1590" s="72">
        <v>6.407</v>
      </c>
      <c r="Y1590" s="72">
        <v>27.327000000000002</v>
      </c>
      <c r="Z1590" s="12">
        <v>180.02600000000001</v>
      </c>
      <c r="AA1590" s="72">
        <v>8.7870000000000008</v>
      </c>
      <c r="AB1590" s="72">
        <v>26.997</v>
      </c>
      <c r="AC1590" s="12">
        <v>272.84899999999999</v>
      </c>
      <c r="AD1590" s="72">
        <v>13.318</v>
      </c>
      <c r="AE1590" s="72">
        <v>21.338000000000001</v>
      </c>
      <c r="AF1590" s="12">
        <v>0</v>
      </c>
      <c r="AG1590" s="72">
        <v>0</v>
      </c>
      <c r="AH1590" s="72">
        <v>0</v>
      </c>
      <c r="AI1590" s="12">
        <v>184.38300000000001</v>
      </c>
      <c r="AJ1590" s="72">
        <v>9</v>
      </c>
      <c r="AK1590" s="72">
        <v>13.797000000000001</v>
      </c>
      <c r="AL1590" s="12">
        <v>184.38300000000001</v>
      </c>
      <c r="AM1590" s="72">
        <v>9</v>
      </c>
      <c r="AN1590" s="72">
        <v>13.797000000000001</v>
      </c>
      <c r="AO1590" s="12">
        <v>457.23099999999999</v>
      </c>
      <c r="AP1590" s="72">
        <v>22.317</v>
      </c>
      <c r="AQ1590" s="72">
        <v>11.217000000000001</v>
      </c>
      <c r="AR1590" s="12">
        <v>5.39</v>
      </c>
      <c r="AS1590" s="72">
        <v>0.26300000000000001</v>
      </c>
      <c r="AT1590" s="72">
        <v>110.28</v>
      </c>
      <c r="AU1590" s="12">
        <v>2.9609999999999999</v>
      </c>
      <c r="AV1590" s="72">
        <v>0.14499999999999999</v>
      </c>
      <c r="AW1590" s="72">
        <v>114.79600000000001</v>
      </c>
      <c r="AX1590" s="12">
        <v>101.93</v>
      </c>
      <c r="AY1590" s="72">
        <v>4.9749999999999996</v>
      </c>
      <c r="AZ1590" s="72">
        <v>22.831</v>
      </c>
      <c r="BA1590" s="12">
        <v>104.89100000000001</v>
      </c>
      <c r="BB1590" s="72">
        <v>5.12</v>
      </c>
      <c r="BC1590" s="72">
        <v>22.734999999999999</v>
      </c>
      <c r="BD1590" s="12">
        <v>97.572999999999993</v>
      </c>
      <c r="BE1590" s="72">
        <v>4.7629999999999999</v>
      </c>
      <c r="BF1590" s="72">
        <v>32.613999999999997</v>
      </c>
      <c r="BG1590" s="12">
        <v>202.464</v>
      </c>
      <c r="BH1590" s="72">
        <v>9.8819999999999997</v>
      </c>
      <c r="BI1590" s="72">
        <v>21.056000000000001</v>
      </c>
      <c r="BJ1590" s="12">
        <v>652.221</v>
      </c>
      <c r="BK1590" s="72">
        <v>31.835000000000001</v>
      </c>
      <c r="BL1590" s="72">
        <v>7.7350000000000003</v>
      </c>
      <c r="BM1590" s="12">
        <v>731.46</v>
      </c>
      <c r="BN1590" s="72">
        <v>35.701999999999998</v>
      </c>
      <c r="BO1590" s="72">
        <v>9.4060000000000006</v>
      </c>
      <c r="BP1590" s="12">
        <v>1383.681</v>
      </c>
      <c r="BQ1590" s="72">
        <v>67.537000000000006</v>
      </c>
      <c r="BR1590" s="72">
        <v>5.9290000000000003</v>
      </c>
      <c r="BS1590" s="12">
        <v>1591.5350000000001</v>
      </c>
      <c r="BT1590" s="72">
        <v>77.683000000000007</v>
      </c>
      <c r="BU1590" s="72">
        <v>5.5890000000000004</v>
      </c>
      <c r="BV1590" s="12">
        <v>2048.7660000000001</v>
      </c>
      <c r="BW1590" s="72">
        <v>100</v>
      </c>
      <c r="BX1590" s="72">
        <v>5.4539999999999997</v>
      </c>
      <c r="BY1590" s="13"/>
      <c r="BZ1590" s="13"/>
    </row>
    <row r="1591" spans="1:78" ht="12.75" customHeight="1">
      <c r="A1591" s="122" t="s">
        <v>44</v>
      </c>
      <c r="B1591" s="71" t="s">
        <v>81</v>
      </c>
      <c r="C1591" s="71" t="s">
        <v>24</v>
      </c>
      <c r="D1591" s="34">
        <v>43525</v>
      </c>
      <c r="E1591" s="12">
        <v>100.944</v>
      </c>
      <c r="F1591" s="72">
        <v>4.5549999999999997</v>
      </c>
      <c r="G1591" s="72">
        <v>30.553000000000001</v>
      </c>
      <c r="H1591" s="12">
        <v>35.182000000000002</v>
      </c>
      <c r="I1591" s="72">
        <v>1.5880000000000001</v>
      </c>
      <c r="J1591" s="72">
        <v>61.451000000000001</v>
      </c>
      <c r="K1591" s="12">
        <v>7.0209999999999999</v>
      </c>
      <c r="L1591" s="72">
        <v>0.317</v>
      </c>
      <c r="M1591" s="72">
        <v>106.379</v>
      </c>
      <c r="N1591" s="12">
        <v>42.203000000000003</v>
      </c>
      <c r="O1591" s="72">
        <v>1.9039999999999999</v>
      </c>
      <c r="P1591" s="72">
        <v>51.564</v>
      </c>
      <c r="Q1591" s="12">
        <v>9.2810000000000006</v>
      </c>
      <c r="R1591" s="72">
        <v>0.41899999999999998</v>
      </c>
      <c r="S1591" s="72">
        <v>102.087</v>
      </c>
      <c r="T1591" s="12">
        <v>51.484000000000002</v>
      </c>
      <c r="U1591" s="72">
        <v>2.323</v>
      </c>
      <c r="V1591" s="72">
        <v>44.220999999999997</v>
      </c>
      <c r="W1591" s="12">
        <v>179.50200000000001</v>
      </c>
      <c r="X1591" s="72">
        <v>8.1</v>
      </c>
      <c r="Y1591" s="72">
        <v>19.856999999999999</v>
      </c>
      <c r="Z1591" s="12">
        <v>230.98500000000001</v>
      </c>
      <c r="AA1591" s="72">
        <v>10.423</v>
      </c>
      <c r="AB1591" s="72">
        <v>18.541</v>
      </c>
      <c r="AC1591" s="12">
        <v>331.93</v>
      </c>
      <c r="AD1591" s="72">
        <v>14.978</v>
      </c>
      <c r="AE1591" s="72">
        <v>13.561</v>
      </c>
      <c r="AF1591" s="12">
        <v>0</v>
      </c>
      <c r="AG1591" s="72">
        <v>0</v>
      </c>
      <c r="AH1591" s="72">
        <v>0</v>
      </c>
      <c r="AI1591" s="12">
        <v>184.48099999999999</v>
      </c>
      <c r="AJ1591" s="72">
        <v>8.3239999999999998</v>
      </c>
      <c r="AK1591" s="72">
        <v>21.699000000000002</v>
      </c>
      <c r="AL1591" s="12">
        <v>184.48099999999999</v>
      </c>
      <c r="AM1591" s="72">
        <v>8.3239999999999998</v>
      </c>
      <c r="AN1591" s="72">
        <v>21.699000000000002</v>
      </c>
      <c r="AO1591" s="12">
        <v>516.41</v>
      </c>
      <c r="AP1591" s="72">
        <v>23.302</v>
      </c>
      <c r="AQ1591" s="72">
        <v>12.916</v>
      </c>
      <c r="AR1591" s="12">
        <v>7.1340000000000003</v>
      </c>
      <c r="AS1591" s="72">
        <v>0.32200000000000001</v>
      </c>
      <c r="AT1591" s="72">
        <v>76.352000000000004</v>
      </c>
      <c r="AU1591" s="12">
        <v>3.6819999999999999</v>
      </c>
      <c r="AV1591" s="72">
        <v>0.16600000000000001</v>
      </c>
      <c r="AW1591" s="72">
        <v>245.82900000000001</v>
      </c>
      <c r="AX1591" s="12">
        <v>140.33500000000001</v>
      </c>
      <c r="AY1591" s="72">
        <v>6.3319999999999999</v>
      </c>
      <c r="AZ1591" s="72">
        <v>25.643999999999998</v>
      </c>
      <c r="BA1591" s="12">
        <v>144.01599999999999</v>
      </c>
      <c r="BB1591" s="72">
        <v>6.4980000000000002</v>
      </c>
      <c r="BC1591" s="72">
        <v>26.818000000000001</v>
      </c>
      <c r="BD1591" s="12">
        <v>92.457999999999998</v>
      </c>
      <c r="BE1591" s="72">
        <v>4.1719999999999997</v>
      </c>
      <c r="BF1591" s="72">
        <v>45.573999999999998</v>
      </c>
      <c r="BG1591" s="12">
        <v>236.47499999999999</v>
      </c>
      <c r="BH1591" s="72">
        <v>10.670999999999999</v>
      </c>
      <c r="BI1591" s="72">
        <v>21.32</v>
      </c>
      <c r="BJ1591" s="12">
        <v>627.08000000000004</v>
      </c>
      <c r="BK1591" s="72">
        <v>28.295999999999999</v>
      </c>
      <c r="BL1591" s="72">
        <v>9.4550000000000001</v>
      </c>
      <c r="BM1591" s="12">
        <v>829.05100000000004</v>
      </c>
      <c r="BN1591" s="72">
        <v>37.409999999999997</v>
      </c>
      <c r="BO1591" s="72">
        <v>12.505000000000001</v>
      </c>
      <c r="BP1591" s="12">
        <v>1456.1310000000001</v>
      </c>
      <c r="BQ1591" s="72">
        <v>65.704999999999998</v>
      </c>
      <c r="BR1591" s="72">
        <v>5.149</v>
      </c>
      <c r="BS1591" s="12">
        <v>1699.74</v>
      </c>
      <c r="BT1591" s="72">
        <v>76.697999999999993</v>
      </c>
      <c r="BU1591" s="72">
        <v>3.3690000000000002</v>
      </c>
      <c r="BV1591" s="12">
        <v>2216.15</v>
      </c>
      <c r="BW1591" s="72">
        <v>100</v>
      </c>
      <c r="BX1591" s="72">
        <v>3.472</v>
      </c>
      <c r="BY1591" s="13"/>
      <c r="BZ1591" s="13"/>
    </row>
    <row r="1592" spans="1:78" ht="12.75" customHeight="1">
      <c r="A1592" s="122" t="s">
        <v>44</v>
      </c>
      <c r="B1592" s="71" t="s">
        <v>81</v>
      </c>
      <c r="C1592" s="71" t="s">
        <v>24</v>
      </c>
      <c r="D1592" s="34">
        <v>43617</v>
      </c>
      <c r="E1592" s="12">
        <v>79.072999999999993</v>
      </c>
      <c r="F1592" s="72">
        <v>4.032</v>
      </c>
      <c r="G1592" s="72">
        <v>36.253</v>
      </c>
      <c r="H1592" s="12">
        <v>38.691000000000003</v>
      </c>
      <c r="I1592" s="72">
        <v>1.9730000000000001</v>
      </c>
      <c r="J1592" s="72">
        <v>56.335999999999999</v>
      </c>
      <c r="K1592" s="12">
        <v>3.5129999999999999</v>
      </c>
      <c r="L1592" s="72">
        <v>0.17899999999999999</v>
      </c>
      <c r="M1592" s="72">
        <v>102.76900000000001</v>
      </c>
      <c r="N1592" s="12">
        <v>42.204000000000001</v>
      </c>
      <c r="O1592" s="72">
        <v>2.1520000000000001</v>
      </c>
      <c r="P1592" s="72">
        <v>51.923999999999999</v>
      </c>
      <c r="Q1592" s="12">
        <v>0</v>
      </c>
      <c r="R1592" s="72">
        <v>0</v>
      </c>
      <c r="S1592" s="72">
        <v>0</v>
      </c>
      <c r="T1592" s="12">
        <v>42.204000000000001</v>
      </c>
      <c r="U1592" s="72">
        <v>2.1520000000000001</v>
      </c>
      <c r="V1592" s="72">
        <v>51.923999999999999</v>
      </c>
      <c r="W1592" s="12">
        <v>158.209</v>
      </c>
      <c r="X1592" s="72">
        <v>8.0670000000000002</v>
      </c>
      <c r="Y1592" s="72">
        <v>29.59</v>
      </c>
      <c r="Z1592" s="12">
        <v>200.41300000000001</v>
      </c>
      <c r="AA1592" s="72">
        <v>10.218</v>
      </c>
      <c r="AB1592" s="72">
        <v>25.388000000000002</v>
      </c>
      <c r="AC1592" s="12">
        <v>279.48599999999999</v>
      </c>
      <c r="AD1592" s="72">
        <v>14.25</v>
      </c>
      <c r="AE1592" s="72">
        <v>22.189</v>
      </c>
      <c r="AF1592" s="12">
        <v>0</v>
      </c>
      <c r="AG1592" s="72">
        <v>0</v>
      </c>
      <c r="AH1592" s="72">
        <v>0</v>
      </c>
      <c r="AI1592" s="12">
        <v>182.995</v>
      </c>
      <c r="AJ1592" s="72">
        <v>9.33</v>
      </c>
      <c r="AK1592" s="72">
        <v>18.393999999999998</v>
      </c>
      <c r="AL1592" s="12">
        <v>182.995</v>
      </c>
      <c r="AM1592" s="72">
        <v>9.33</v>
      </c>
      <c r="AN1592" s="72">
        <v>18.393999999999998</v>
      </c>
      <c r="AO1592" s="12">
        <v>462.48099999999999</v>
      </c>
      <c r="AP1592" s="72">
        <v>23.58</v>
      </c>
      <c r="AQ1592" s="72">
        <v>14.962</v>
      </c>
      <c r="AR1592" s="12">
        <v>15.797000000000001</v>
      </c>
      <c r="AS1592" s="72">
        <v>0.80500000000000005</v>
      </c>
      <c r="AT1592" s="72">
        <v>102.908</v>
      </c>
      <c r="AU1592" s="12">
        <v>17.184000000000001</v>
      </c>
      <c r="AV1592" s="72">
        <v>0.876</v>
      </c>
      <c r="AW1592" s="72">
        <v>100.94</v>
      </c>
      <c r="AX1592" s="12">
        <v>71.316000000000003</v>
      </c>
      <c r="AY1592" s="72">
        <v>3.6360000000000001</v>
      </c>
      <c r="AZ1592" s="72">
        <v>33.633000000000003</v>
      </c>
      <c r="BA1592" s="12">
        <v>88.5</v>
      </c>
      <c r="BB1592" s="72">
        <v>4.5119999999999996</v>
      </c>
      <c r="BC1592" s="72">
        <v>37.497</v>
      </c>
      <c r="BD1592" s="12">
        <v>63.107999999999997</v>
      </c>
      <c r="BE1592" s="72">
        <v>3.218</v>
      </c>
      <c r="BF1592" s="72">
        <v>40.192</v>
      </c>
      <c r="BG1592" s="12">
        <v>151.608</v>
      </c>
      <c r="BH1592" s="72">
        <v>7.73</v>
      </c>
      <c r="BI1592" s="72">
        <v>25.765999999999998</v>
      </c>
      <c r="BJ1592" s="12">
        <v>512.81899999999996</v>
      </c>
      <c r="BK1592" s="72">
        <v>26.146999999999998</v>
      </c>
      <c r="BL1592" s="72">
        <v>13.983000000000001</v>
      </c>
      <c r="BM1592" s="12">
        <v>818.596</v>
      </c>
      <c r="BN1592" s="72">
        <v>41.737000000000002</v>
      </c>
      <c r="BO1592" s="72">
        <v>8.3290000000000006</v>
      </c>
      <c r="BP1592" s="12">
        <v>1331.4159999999999</v>
      </c>
      <c r="BQ1592" s="72">
        <v>67.884</v>
      </c>
      <c r="BR1592" s="72">
        <v>5.1310000000000002</v>
      </c>
      <c r="BS1592" s="12">
        <v>1498.8209999999999</v>
      </c>
      <c r="BT1592" s="72">
        <v>76.42</v>
      </c>
      <c r="BU1592" s="72">
        <v>4.8499999999999996</v>
      </c>
      <c r="BV1592" s="12">
        <v>1961.3019999999999</v>
      </c>
      <c r="BW1592" s="72">
        <v>100</v>
      </c>
      <c r="BX1592" s="72">
        <v>4.5510000000000002</v>
      </c>
      <c r="BY1592" s="13"/>
      <c r="BZ1592" s="13"/>
    </row>
    <row r="1593" spans="1:78" ht="12.75" customHeight="1">
      <c r="A1593" s="122" t="s">
        <v>44</v>
      </c>
      <c r="B1593" s="71" t="s">
        <v>81</v>
      </c>
      <c r="C1593" s="71" t="s">
        <v>24</v>
      </c>
      <c r="D1593" s="34">
        <v>44075</v>
      </c>
      <c r="E1593" s="12">
        <v>73.718999999999994</v>
      </c>
      <c r="F1593" s="72">
        <v>3.0739999999999998</v>
      </c>
      <c r="G1593" s="72">
        <v>24.385000000000002</v>
      </c>
      <c r="H1593" s="12">
        <v>70.177999999999997</v>
      </c>
      <c r="I1593" s="72">
        <v>2.9260000000000002</v>
      </c>
      <c r="J1593" s="72">
        <v>36.725999999999999</v>
      </c>
      <c r="K1593" s="12">
        <v>38.805</v>
      </c>
      <c r="L1593" s="72">
        <v>1.6180000000000001</v>
      </c>
      <c r="M1593" s="72">
        <v>52.448</v>
      </c>
      <c r="N1593" s="12">
        <v>108.98399999999999</v>
      </c>
      <c r="O1593" s="72">
        <v>4.5439999999999996</v>
      </c>
      <c r="P1593" s="72">
        <v>31.414999999999999</v>
      </c>
      <c r="Q1593" s="12">
        <v>0</v>
      </c>
      <c r="R1593" s="72">
        <v>0</v>
      </c>
      <c r="S1593" s="72">
        <v>0</v>
      </c>
      <c r="T1593" s="12">
        <v>108.98399999999999</v>
      </c>
      <c r="U1593" s="72">
        <v>4.5439999999999996</v>
      </c>
      <c r="V1593" s="72">
        <v>31.414999999999999</v>
      </c>
      <c r="W1593" s="12">
        <v>157.66900000000001</v>
      </c>
      <c r="X1593" s="72">
        <v>6.5739999999999998</v>
      </c>
      <c r="Y1593" s="72">
        <v>18.042000000000002</v>
      </c>
      <c r="Z1593" s="12">
        <v>266.65199999999999</v>
      </c>
      <c r="AA1593" s="72">
        <v>11.118</v>
      </c>
      <c r="AB1593" s="72">
        <v>15.914999999999999</v>
      </c>
      <c r="AC1593" s="12">
        <v>340.37099999999998</v>
      </c>
      <c r="AD1593" s="72">
        <v>14.192</v>
      </c>
      <c r="AE1593" s="72">
        <v>12.978</v>
      </c>
      <c r="AF1593" s="12">
        <v>9.5850000000000009</v>
      </c>
      <c r="AG1593" s="72">
        <v>0.4</v>
      </c>
      <c r="AH1593" s="72">
        <v>105.712</v>
      </c>
      <c r="AI1593" s="12">
        <v>297.37099999999998</v>
      </c>
      <c r="AJ1593" s="72">
        <v>12.398999999999999</v>
      </c>
      <c r="AK1593" s="72">
        <v>13.91</v>
      </c>
      <c r="AL1593" s="12">
        <v>306.95600000000002</v>
      </c>
      <c r="AM1593" s="72">
        <v>12.798</v>
      </c>
      <c r="AN1593" s="72">
        <v>13.656000000000001</v>
      </c>
      <c r="AO1593" s="12">
        <v>647.327</v>
      </c>
      <c r="AP1593" s="72">
        <v>26.99</v>
      </c>
      <c r="AQ1593" s="72">
        <v>10.115</v>
      </c>
      <c r="AR1593" s="12">
        <v>41.918999999999997</v>
      </c>
      <c r="AS1593" s="72">
        <v>1.748</v>
      </c>
      <c r="AT1593" s="72">
        <v>61.484000000000002</v>
      </c>
      <c r="AU1593" s="12">
        <v>5.0640000000000001</v>
      </c>
      <c r="AV1593" s="72">
        <v>0.21099999999999999</v>
      </c>
      <c r="AW1593" s="72">
        <v>106.974</v>
      </c>
      <c r="AX1593" s="12">
        <v>112.67400000000001</v>
      </c>
      <c r="AY1593" s="72">
        <v>4.6980000000000004</v>
      </c>
      <c r="AZ1593" s="72">
        <v>27.248999999999999</v>
      </c>
      <c r="BA1593" s="12">
        <v>117.738</v>
      </c>
      <c r="BB1593" s="72">
        <v>4.9089999999999998</v>
      </c>
      <c r="BC1593" s="72">
        <v>25.113</v>
      </c>
      <c r="BD1593" s="12">
        <v>105.49</v>
      </c>
      <c r="BE1593" s="72">
        <v>4.3979999999999997</v>
      </c>
      <c r="BF1593" s="72">
        <v>36.125999999999998</v>
      </c>
      <c r="BG1593" s="12">
        <v>223.22800000000001</v>
      </c>
      <c r="BH1593" s="72">
        <v>9.3070000000000004</v>
      </c>
      <c r="BI1593" s="72">
        <v>23.446999999999999</v>
      </c>
      <c r="BJ1593" s="12">
        <v>641.79899999999998</v>
      </c>
      <c r="BK1593" s="72">
        <v>26.76</v>
      </c>
      <c r="BL1593" s="72">
        <v>13.391999999999999</v>
      </c>
      <c r="BM1593" s="12">
        <v>844.12300000000005</v>
      </c>
      <c r="BN1593" s="72">
        <v>35.195</v>
      </c>
      <c r="BO1593" s="72">
        <v>7.9080000000000004</v>
      </c>
      <c r="BP1593" s="12">
        <v>1485.922</v>
      </c>
      <c r="BQ1593" s="72">
        <v>61.954999999999998</v>
      </c>
      <c r="BR1593" s="72">
        <v>5.8920000000000003</v>
      </c>
      <c r="BS1593" s="12">
        <v>1751.07</v>
      </c>
      <c r="BT1593" s="72">
        <v>73.010000000000005</v>
      </c>
      <c r="BU1593" s="72">
        <v>4.8159999999999998</v>
      </c>
      <c r="BV1593" s="12">
        <v>2398.3969999999999</v>
      </c>
      <c r="BW1593" s="72">
        <v>100</v>
      </c>
      <c r="BX1593" s="72">
        <v>4.8090000000000002</v>
      </c>
      <c r="BY1593" s="13"/>
      <c r="BZ1593" s="13"/>
    </row>
    <row r="1594" spans="1:78" ht="12.75" customHeight="1">
      <c r="A1594" s="122" t="s">
        <v>44</v>
      </c>
      <c r="B1594" s="71" t="s">
        <v>81</v>
      </c>
      <c r="C1594" s="71" t="s">
        <v>24</v>
      </c>
      <c r="D1594" s="34">
        <v>44166</v>
      </c>
      <c r="E1594" s="12">
        <v>106.45</v>
      </c>
      <c r="F1594" s="72">
        <v>4.7190000000000003</v>
      </c>
      <c r="G1594" s="72">
        <v>38.470999999999997</v>
      </c>
      <c r="H1594" s="12">
        <v>34.978999999999999</v>
      </c>
      <c r="I1594" s="72">
        <v>1.5509999999999999</v>
      </c>
      <c r="J1594" s="72">
        <v>45.947000000000003</v>
      </c>
      <c r="K1594" s="12">
        <v>28.599</v>
      </c>
      <c r="L1594" s="72">
        <v>1.268</v>
      </c>
      <c r="M1594" s="72">
        <v>57.180999999999997</v>
      </c>
      <c r="N1594" s="12">
        <v>63.578000000000003</v>
      </c>
      <c r="O1594" s="72">
        <v>2.819</v>
      </c>
      <c r="P1594" s="72">
        <v>30.462</v>
      </c>
      <c r="Q1594" s="12">
        <v>13.217000000000001</v>
      </c>
      <c r="R1594" s="72">
        <v>0.58599999999999997</v>
      </c>
      <c r="S1594" s="72">
        <v>106.896</v>
      </c>
      <c r="T1594" s="12">
        <v>76.793999999999997</v>
      </c>
      <c r="U1594" s="72">
        <v>3.4049999999999998</v>
      </c>
      <c r="V1594" s="72">
        <v>34.871000000000002</v>
      </c>
      <c r="W1594" s="12">
        <v>138.27500000000001</v>
      </c>
      <c r="X1594" s="72">
        <v>6.13</v>
      </c>
      <c r="Y1594" s="72">
        <v>28.045999999999999</v>
      </c>
      <c r="Z1594" s="12">
        <v>215.07</v>
      </c>
      <c r="AA1594" s="72">
        <v>9.5350000000000001</v>
      </c>
      <c r="AB1594" s="72">
        <v>22.187000000000001</v>
      </c>
      <c r="AC1594" s="12">
        <v>321.52</v>
      </c>
      <c r="AD1594" s="72">
        <v>14.254</v>
      </c>
      <c r="AE1594" s="72">
        <v>21.11</v>
      </c>
      <c r="AF1594" s="12">
        <v>6.9669999999999996</v>
      </c>
      <c r="AG1594" s="72">
        <v>0.309</v>
      </c>
      <c r="AH1594" s="72">
        <v>93.903000000000006</v>
      </c>
      <c r="AI1594" s="12">
        <v>248.874</v>
      </c>
      <c r="AJ1594" s="72">
        <v>11.034000000000001</v>
      </c>
      <c r="AK1594" s="72">
        <v>18.850000000000001</v>
      </c>
      <c r="AL1594" s="12">
        <v>255.84100000000001</v>
      </c>
      <c r="AM1594" s="72">
        <v>11.342000000000001</v>
      </c>
      <c r="AN1594" s="72">
        <v>18.216000000000001</v>
      </c>
      <c r="AO1594" s="12">
        <v>577.36099999999999</v>
      </c>
      <c r="AP1594" s="72">
        <v>25.597000000000001</v>
      </c>
      <c r="AQ1594" s="72">
        <v>15.351000000000001</v>
      </c>
      <c r="AR1594" s="12">
        <v>29.209</v>
      </c>
      <c r="AS1594" s="72">
        <v>1.2949999999999999</v>
      </c>
      <c r="AT1594" s="72">
        <v>65.632999999999996</v>
      </c>
      <c r="AU1594" s="12">
        <v>22.01</v>
      </c>
      <c r="AV1594" s="72">
        <v>0.97599999999999998</v>
      </c>
      <c r="AW1594" s="72">
        <v>115.355</v>
      </c>
      <c r="AX1594" s="12">
        <v>145.221</v>
      </c>
      <c r="AY1594" s="72">
        <v>6.4379999999999997</v>
      </c>
      <c r="AZ1594" s="72">
        <v>31.422999999999998</v>
      </c>
      <c r="BA1594" s="12">
        <v>167.23099999999999</v>
      </c>
      <c r="BB1594" s="72">
        <v>7.4139999999999997</v>
      </c>
      <c r="BC1594" s="72">
        <v>33.051000000000002</v>
      </c>
      <c r="BD1594" s="12">
        <v>26.617999999999999</v>
      </c>
      <c r="BE1594" s="72">
        <v>1.18</v>
      </c>
      <c r="BF1594" s="72">
        <v>60.021999999999998</v>
      </c>
      <c r="BG1594" s="12">
        <v>193.84899999999999</v>
      </c>
      <c r="BH1594" s="72">
        <v>8.5939999999999994</v>
      </c>
      <c r="BI1594" s="72">
        <v>28.626000000000001</v>
      </c>
      <c r="BJ1594" s="12">
        <v>584.35799999999995</v>
      </c>
      <c r="BK1594" s="72">
        <v>25.907</v>
      </c>
      <c r="BL1594" s="72">
        <v>9.5739999999999998</v>
      </c>
      <c r="BM1594" s="12">
        <v>870.83299999999997</v>
      </c>
      <c r="BN1594" s="72">
        <v>38.606999999999999</v>
      </c>
      <c r="BO1594" s="72">
        <v>6.7469999999999999</v>
      </c>
      <c r="BP1594" s="12">
        <v>1455.191</v>
      </c>
      <c r="BQ1594" s="72">
        <v>64.513999999999996</v>
      </c>
      <c r="BR1594" s="72">
        <v>4.569</v>
      </c>
      <c r="BS1594" s="12">
        <v>1678.249</v>
      </c>
      <c r="BT1594" s="72">
        <v>74.403000000000006</v>
      </c>
      <c r="BU1594" s="72">
        <v>5.649</v>
      </c>
      <c r="BV1594" s="12">
        <v>2255.61</v>
      </c>
      <c r="BW1594" s="72">
        <v>100</v>
      </c>
      <c r="BX1594" s="72">
        <v>6.1619999999999999</v>
      </c>
      <c r="BY1594" s="13"/>
      <c r="BZ1594" s="13"/>
    </row>
    <row r="1595" spans="1:78" ht="12.75" customHeight="1">
      <c r="A1595" s="122" t="s">
        <v>44</v>
      </c>
      <c r="B1595" s="71" t="s">
        <v>81</v>
      </c>
      <c r="C1595" s="71" t="s">
        <v>24</v>
      </c>
      <c r="D1595" s="34">
        <v>44256</v>
      </c>
      <c r="E1595" s="12">
        <v>126.20399999999999</v>
      </c>
      <c r="F1595" s="72">
        <v>5.2009999999999996</v>
      </c>
      <c r="G1595" s="72">
        <v>21.710999999999999</v>
      </c>
      <c r="H1595" s="12">
        <v>110.29900000000001</v>
      </c>
      <c r="I1595" s="72">
        <v>4.5449999999999999</v>
      </c>
      <c r="J1595" s="72">
        <v>41.789000000000001</v>
      </c>
      <c r="K1595" s="12">
        <v>52.777999999999999</v>
      </c>
      <c r="L1595" s="72">
        <v>2.1749999999999998</v>
      </c>
      <c r="M1595" s="72">
        <v>69.108000000000004</v>
      </c>
      <c r="N1595" s="12">
        <v>163.077</v>
      </c>
      <c r="O1595" s="72">
        <v>6.72</v>
      </c>
      <c r="P1595" s="72">
        <v>23.829000000000001</v>
      </c>
      <c r="Q1595" s="12">
        <v>0</v>
      </c>
      <c r="R1595" s="72">
        <v>0</v>
      </c>
      <c r="S1595" s="72">
        <v>0</v>
      </c>
      <c r="T1595" s="12">
        <v>163.077</v>
      </c>
      <c r="U1595" s="72">
        <v>6.72</v>
      </c>
      <c r="V1595" s="72">
        <v>23.829000000000001</v>
      </c>
      <c r="W1595" s="12">
        <v>140.85400000000001</v>
      </c>
      <c r="X1595" s="72">
        <v>5.8049999999999997</v>
      </c>
      <c r="Y1595" s="72">
        <v>16.613</v>
      </c>
      <c r="Z1595" s="12">
        <v>303.93099999999998</v>
      </c>
      <c r="AA1595" s="72">
        <v>12.525</v>
      </c>
      <c r="AB1595" s="72">
        <v>13.903</v>
      </c>
      <c r="AC1595" s="12">
        <v>430.13499999999999</v>
      </c>
      <c r="AD1595" s="72">
        <v>17.725999999999999</v>
      </c>
      <c r="AE1595" s="72">
        <v>10.795999999999999</v>
      </c>
      <c r="AF1595" s="12">
        <v>2.4900000000000002</v>
      </c>
      <c r="AG1595" s="72">
        <v>0.10299999999999999</v>
      </c>
      <c r="AH1595" s="72">
        <v>116.06100000000001</v>
      </c>
      <c r="AI1595" s="12">
        <v>269.64499999999998</v>
      </c>
      <c r="AJ1595" s="72">
        <v>11.112</v>
      </c>
      <c r="AK1595" s="72">
        <v>12.736000000000001</v>
      </c>
      <c r="AL1595" s="12">
        <v>272.13499999999999</v>
      </c>
      <c r="AM1595" s="72">
        <v>11.215</v>
      </c>
      <c r="AN1595" s="72">
        <v>12.817</v>
      </c>
      <c r="AO1595" s="12">
        <v>702.27</v>
      </c>
      <c r="AP1595" s="72">
        <v>28.94</v>
      </c>
      <c r="AQ1595" s="72">
        <v>7.952</v>
      </c>
      <c r="AR1595" s="12">
        <v>31.798999999999999</v>
      </c>
      <c r="AS1595" s="72">
        <v>1.31</v>
      </c>
      <c r="AT1595" s="72">
        <v>57.561999999999998</v>
      </c>
      <c r="AU1595" s="12">
        <v>20.526</v>
      </c>
      <c r="AV1595" s="72">
        <v>0.84599999999999997</v>
      </c>
      <c r="AW1595" s="72">
        <v>104.88</v>
      </c>
      <c r="AX1595" s="12">
        <v>103.59099999999999</v>
      </c>
      <c r="AY1595" s="72">
        <v>4.2690000000000001</v>
      </c>
      <c r="AZ1595" s="72">
        <v>33.353999999999999</v>
      </c>
      <c r="BA1595" s="12">
        <v>124.117</v>
      </c>
      <c r="BB1595" s="72">
        <v>5.1150000000000002</v>
      </c>
      <c r="BC1595" s="72">
        <v>29.099</v>
      </c>
      <c r="BD1595" s="12">
        <v>78.423000000000002</v>
      </c>
      <c r="BE1595" s="72">
        <v>3.2320000000000002</v>
      </c>
      <c r="BF1595" s="72">
        <v>34.476999999999997</v>
      </c>
      <c r="BG1595" s="12">
        <v>202.54</v>
      </c>
      <c r="BH1595" s="72">
        <v>8.3469999999999995</v>
      </c>
      <c r="BI1595" s="72">
        <v>19.940999999999999</v>
      </c>
      <c r="BJ1595" s="12">
        <v>603.60400000000004</v>
      </c>
      <c r="BK1595" s="72">
        <v>24.873999999999999</v>
      </c>
      <c r="BL1595" s="72">
        <v>10.975</v>
      </c>
      <c r="BM1595" s="12">
        <v>886.41899999999998</v>
      </c>
      <c r="BN1595" s="72">
        <v>36.529000000000003</v>
      </c>
      <c r="BO1595" s="72">
        <v>8.5259999999999998</v>
      </c>
      <c r="BP1595" s="12">
        <v>1490.0219999999999</v>
      </c>
      <c r="BQ1595" s="72">
        <v>61.402999999999999</v>
      </c>
      <c r="BR1595" s="72">
        <v>4.9109999999999996</v>
      </c>
      <c r="BS1595" s="12">
        <v>1724.3620000000001</v>
      </c>
      <c r="BT1595" s="72">
        <v>71.06</v>
      </c>
      <c r="BU1595" s="72">
        <v>3.819</v>
      </c>
      <c r="BV1595" s="12">
        <v>2426.6320000000001</v>
      </c>
      <c r="BW1595" s="72">
        <v>100</v>
      </c>
      <c r="BX1595" s="72">
        <v>3.1419999999999999</v>
      </c>
      <c r="BY1595" s="13"/>
      <c r="BZ1595" s="13"/>
    </row>
    <row r="1596" spans="1:78" ht="12.75" customHeight="1">
      <c r="A1596" s="122" t="s">
        <v>44</v>
      </c>
      <c r="B1596" s="71" t="s">
        <v>81</v>
      </c>
      <c r="C1596" s="71" t="s">
        <v>24</v>
      </c>
      <c r="D1596" s="34">
        <v>44348</v>
      </c>
      <c r="E1596" s="12">
        <v>72.789000000000001</v>
      </c>
      <c r="F1596" s="72">
        <v>3.298</v>
      </c>
      <c r="G1596" s="72">
        <v>33.515999999999998</v>
      </c>
      <c r="H1596" s="12">
        <v>32.83</v>
      </c>
      <c r="I1596" s="72">
        <v>1.488</v>
      </c>
      <c r="J1596" s="72">
        <v>65.575999999999993</v>
      </c>
      <c r="K1596" s="12">
        <v>35.24</v>
      </c>
      <c r="L1596" s="72">
        <v>1.597</v>
      </c>
      <c r="M1596" s="72">
        <v>54.078000000000003</v>
      </c>
      <c r="N1596" s="12">
        <v>68.069999999999993</v>
      </c>
      <c r="O1596" s="72">
        <v>3.0840000000000001</v>
      </c>
      <c r="P1596" s="72">
        <v>43.628</v>
      </c>
      <c r="Q1596" s="12">
        <v>0</v>
      </c>
      <c r="R1596" s="72">
        <v>0</v>
      </c>
      <c r="S1596" s="72">
        <v>0</v>
      </c>
      <c r="T1596" s="12">
        <v>68.069999999999993</v>
      </c>
      <c r="U1596" s="72">
        <v>3.0840000000000001</v>
      </c>
      <c r="V1596" s="72">
        <v>43.628</v>
      </c>
      <c r="W1596" s="12">
        <v>206.636</v>
      </c>
      <c r="X1596" s="72">
        <v>9.3629999999999995</v>
      </c>
      <c r="Y1596" s="72">
        <v>21.36</v>
      </c>
      <c r="Z1596" s="12">
        <v>274.70600000000002</v>
      </c>
      <c r="AA1596" s="72">
        <v>12.448</v>
      </c>
      <c r="AB1596" s="72">
        <v>18.574000000000002</v>
      </c>
      <c r="AC1596" s="12">
        <v>347.495</v>
      </c>
      <c r="AD1596" s="72">
        <v>15.746</v>
      </c>
      <c r="AE1596" s="72">
        <v>17.068000000000001</v>
      </c>
      <c r="AF1596" s="12">
        <v>0</v>
      </c>
      <c r="AG1596" s="72">
        <v>0</v>
      </c>
      <c r="AH1596" s="72">
        <v>0</v>
      </c>
      <c r="AI1596" s="12">
        <v>188.262</v>
      </c>
      <c r="AJ1596" s="72">
        <v>8.5310000000000006</v>
      </c>
      <c r="AK1596" s="72">
        <v>21.628</v>
      </c>
      <c r="AL1596" s="12">
        <v>188.262</v>
      </c>
      <c r="AM1596" s="72">
        <v>8.5310000000000006</v>
      </c>
      <c r="AN1596" s="72">
        <v>21.628</v>
      </c>
      <c r="AO1596" s="12">
        <v>535.75699999999995</v>
      </c>
      <c r="AP1596" s="72">
        <v>24.277000000000001</v>
      </c>
      <c r="AQ1596" s="72">
        <v>13.285</v>
      </c>
      <c r="AR1596" s="12">
        <v>13.709</v>
      </c>
      <c r="AS1596" s="72">
        <v>0.621</v>
      </c>
      <c r="AT1596" s="72">
        <v>63.045999999999999</v>
      </c>
      <c r="AU1596" s="12">
        <v>0</v>
      </c>
      <c r="AV1596" s="72">
        <v>0</v>
      </c>
      <c r="AW1596" s="72">
        <v>0</v>
      </c>
      <c r="AX1596" s="12">
        <v>93.741</v>
      </c>
      <c r="AY1596" s="72">
        <v>4.2480000000000002</v>
      </c>
      <c r="AZ1596" s="72">
        <v>34.942999999999998</v>
      </c>
      <c r="BA1596" s="12">
        <v>93.741</v>
      </c>
      <c r="BB1596" s="72">
        <v>4.2480000000000002</v>
      </c>
      <c r="BC1596" s="72">
        <v>34.942999999999998</v>
      </c>
      <c r="BD1596" s="12">
        <v>65.816000000000003</v>
      </c>
      <c r="BE1596" s="72">
        <v>2.9820000000000002</v>
      </c>
      <c r="BF1596" s="72">
        <v>27.802</v>
      </c>
      <c r="BG1596" s="12">
        <v>159.55699999999999</v>
      </c>
      <c r="BH1596" s="72">
        <v>7.23</v>
      </c>
      <c r="BI1596" s="72">
        <v>23.071999999999999</v>
      </c>
      <c r="BJ1596" s="12">
        <v>667.99099999999999</v>
      </c>
      <c r="BK1596" s="72">
        <v>30.268999999999998</v>
      </c>
      <c r="BL1596" s="72">
        <v>12.273999999999999</v>
      </c>
      <c r="BM1596" s="12">
        <v>829.84</v>
      </c>
      <c r="BN1596" s="72">
        <v>37.603000000000002</v>
      </c>
      <c r="BO1596" s="72">
        <v>9.1690000000000005</v>
      </c>
      <c r="BP1596" s="12">
        <v>1497.8309999999999</v>
      </c>
      <c r="BQ1596" s="72">
        <v>67.872</v>
      </c>
      <c r="BR1596" s="72">
        <v>5.7119999999999997</v>
      </c>
      <c r="BS1596" s="12">
        <v>1671.097</v>
      </c>
      <c r="BT1596" s="72">
        <v>75.722999999999999</v>
      </c>
      <c r="BU1596" s="72">
        <v>4.9009999999999998</v>
      </c>
      <c r="BV1596" s="12">
        <v>2206.8539999999998</v>
      </c>
      <c r="BW1596" s="72">
        <v>100</v>
      </c>
      <c r="BX1596" s="72">
        <v>5.2359999999999998</v>
      </c>
      <c r="BY1596" s="13"/>
      <c r="BZ1596" s="13"/>
    </row>
    <row r="1597" spans="1:78" ht="12.75" customHeight="1">
      <c r="A1597" s="122" t="s">
        <v>44</v>
      </c>
      <c r="B1597" s="71" t="s">
        <v>81</v>
      </c>
      <c r="C1597" s="71" t="s">
        <v>24</v>
      </c>
      <c r="D1597" s="34">
        <v>44805</v>
      </c>
      <c r="E1597" s="12">
        <v>116.27</v>
      </c>
      <c r="F1597" s="72">
        <v>5.6210000000000004</v>
      </c>
      <c r="G1597" s="72">
        <v>34.68</v>
      </c>
      <c r="H1597" s="12">
        <v>13.531000000000001</v>
      </c>
      <c r="I1597" s="72">
        <v>0.65400000000000003</v>
      </c>
      <c r="J1597" s="72">
        <v>65.364000000000004</v>
      </c>
      <c r="K1597" s="12">
        <v>15.634</v>
      </c>
      <c r="L1597" s="72">
        <v>0.75600000000000001</v>
      </c>
      <c r="M1597" s="72">
        <v>93.834999999999994</v>
      </c>
      <c r="N1597" s="12">
        <v>29.164999999999999</v>
      </c>
      <c r="O1597" s="72">
        <v>1.41</v>
      </c>
      <c r="P1597" s="72">
        <v>58.878999999999998</v>
      </c>
      <c r="Q1597" s="12">
        <v>0</v>
      </c>
      <c r="R1597" s="72">
        <v>0</v>
      </c>
      <c r="S1597" s="72">
        <v>0</v>
      </c>
      <c r="T1597" s="12">
        <v>29.164999999999999</v>
      </c>
      <c r="U1597" s="72">
        <v>1.41</v>
      </c>
      <c r="V1597" s="72">
        <v>58.878999999999998</v>
      </c>
      <c r="W1597" s="12">
        <v>220.435</v>
      </c>
      <c r="X1597" s="72">
        <v>10.656000000000001</v>
      </c>
      <c r="Y1597" s="72">
        <v>23.748000000000001</v>
      </c>
      <c r="Z1597" s="12">
        <v>249.6</v>
      </c>
      <c r="AA1597" s="72">
        <v>12.066000000000001</v>
      </c>
      <c r="AB1597" s="72">
        <v>20.273</v>
      </c>
      <c r="AC1597" s="12">
        <v>365.87</v>
      </c>
      <c r="AD1597" s="72">
        <v>17.687000000000001</v>
      </c>
      <c r="AE1597" s="72">
        <v>16.404</v>
      </c>
      <c r="AF1597" s="12">
        <v>0</v>
      </c>
      <c r="AG1597" s="72">
        <v>0</v>
      </c>
      <c r="AH1597" s="72">
        <v>0</v>
      </c>
      <c r="AI1597" s="12">
        <v>103.925</v>
      </c>
      <c r="AJ1597" s="72">
        <v>5.024</v>
      </c>
      <c r="AK1597" s="72">
        <v>37.524000000000001</v>
      </c>
      <c r="AL1597" s="12">
        <v>103.925</v>
      </c>
      <c r="AM1597" s="72">
        <v>5.024</v>
      </c>
      <c r="AN1597" s="72">
        <v>37.524000000000001</v>
      </c>
      <c r="AO1597" s="12">
        <v>469.79500000000002</v>
      </c>
      <c r="AP1597" s="72">
        <v>22.710999999999999</v>
      </c>
      <c r="AQ1597" s="72">
        <v>16.283000000000001</v>
      </c>
      <c r="AR1597" s="12">
        <v>25.190999999999999</v>
      </c>
      <c r="AS1597" s="72">
        <v>1.218</v>
      </c>
      <c r="AT1597" s="72">
        <v>105.89100000000001</v>
      </c>
      <c r="AU1597" s="12">
        <v>1.8280000000000001</v>
      </c>
      <c r="AV1597" s="72">
        <v>8.7999999999999995E-2</v>
      </c>
      <c r="AW1597" s="72">
        <v>101.19</v>
      </c>
      <c r="AX1597" s="12">
        <v>117.19499999999999</v>
      </c>
      <c r="AY1597" s="72">
        <v>5.665</v>
      </c>
      <c r="AZ1597" s="72">
        <v>30.559000000000001</v>
      </c>
      <c r="BA1597" s="12">
        <v>119.023</v>
      </c>
      <c r="BB1597" s="72">
        <v>5.7539999999999996</v>
      </c>
      <c r="BC1597" s="72">
        <v>30.076000000000001</v>
      </c>
      <c r="BD1597" s="12">
        <v>111.852</v>
      </c>
      <c r="BE1597" s="72">
        <v>5.407</v>
      </c>
      <c r="BF1597" s="72">
        <v>43.392000000000003</v>
      </c>
      <c r="BG1597" s="12">
        <v>230.876</v>
      </c>
      <c r="BH1597" s="72">
        <v>11.161</v>
      </c>
      <c r="BI1597" s="72">
        <v>21.181999999999999</v>
      </c>
      <c r="BJ1597" s="12">
        <v>544.14800000000002</v>
      </c>
      <c r="BK1597" s="72">
        <v>26.305</v>
      </c>
      <c r="BL1597" s="72">
        <v>12.05</v>
      </c>
      <c r="BM1597" s="12">
        <v>798.56899999999996</v>
      </c>
      <c r="BN1597" s="72">
        <v>38.604999999999997</v>
      </c>
      <c r="BO1597" s="72">
        <v>9.3659999999999997</v>
      </c>
      <c r="BP1597" s="12">
        <v>1342.7170000000001</v>
      </c>
      <c r="BQ1597" s="72">
        <v>64.91</v>
      </c>
      <c r="BR1597" s="72">
        <v>6.5119999999999996</v>
      </c>
      <c r="BS1597" s="12">
        <v>1598.7840000000001</v>
      </c>
      <c r="BT1597" s="72">
        <v>77.289000000000001</v>
      </c>
      <c r="BU1597" s="72">
        <v>5.1870000000000003</v>
      </c>
      <c r="BV1597" s="12">
        <v>2068.5790000000002</v>
      </c>
      <c r="BW1597" s="72">
        <v>100</v>
      </c>
      <c r="BX1597" s="72">
        <v>5.5990000000000002</v>
      </c>
      <c r="BY1597" s="13"/>
      <c r="BZ1597" s="13"/>
    </row>
    <row r="1598" spans="1:78" ht="12.75" customHeight="1">
      <c r="A1598" s="122" t="s">
        <v>44</v>
      </c>
      <c r="B1598" s="71" t="s">
        <v>81</v>
      </c>
      <c r="C1598" s="71" t="s">
        <v>24</v>
      </c>
      <c r="D1598" s="34">
        <v>44896</v>
      </c>
      <c r="E1598" s="12">
        <v>173.18299999999999</v>
      </c>
      <c r="F1598" s="72">
        <v>8.1259999999999994</v>
      </c>
      <c r="G1598" s="72">
        <v>26.896999999999998</v>
      </c>
      <c r="H1598" s="12">
        <v>8.032</v>
      </c>
      <c r="I1598" s="72">
        <v>0.377</v>
      </c>
      <c r="J1598" s="72">
        <v>91.480999999999995</v>
      </c>
      <c r="K1598" s="12">
        <v>39.679000000000002</v>
      </c>
      <c r="L1598" s="72">
        <v>1.8620000000000001</v>
      </c>
      <c r="M1598" s="72">
        <v>69.23</v>
      </c>
      <c r="N1598" s="12">
        <v>47.71</v>
      </c>
      <c r="O1598" s="72">
        <v>2.2389999999999999</v>
      </c>
      <c r="P1598" s="72">
        <v>58.478999999999999</v>
      </c>
      <c r="Q1598" s="12">
        <v>3.923</v>
      </c>
      <c r="R1598" s="72">
        <v>0.184</v>
      </c>
      <c r="S1598" s="72">
        <v>78.257999999999996</v>
      </c>
      <c r="T1598" s="12">
        <v>51.633000000000003</v>
      </c>
      <c r="U1598" s="72">
        <v>2.423</v>
      </c>
      <c r="V1598" s="72">
        <v>52.695999999999998</v>
      </c>
      <c r="W1598" s="12">
        <v>169.70599999999999</v>
      </c>
      <c r="X1598" s="72">
        <v>7.9630000000000001</v>
      </c>
      <c r="Y1598" s="72">
        <v>26.442</v>
      </c>
      <c r="Z1598" s="12">
        <v>221.339</v>
      </c>
      <c r="AA1598" s="72">
        <v>10.385999999999999</v>
      </c>
      <c r="AB1598" s="72">
        <v>19.931000000000001</v>
      </c>
      <c r="AC1598" s="12">
        <v>394.52100000000002</v>
      </c>
      <c r="AD1598" s="72">
        <v>18.512</v>
      </c>
      <c r="AE1598" s="72">
        <v>15.856</v>
      </c>
      <c r="AF1598" s="12">
        <v>18.173999999999999</v>
      </c>
      <c r="AG1598" s="72">
        <v>0.85299999999999998</v>
      </c>
      <c r="AH1598" s="72">
        <v>109.378</v>
      </c>
      <c r="AI1598" s="12">
        <v>93.644999999999996</v>
      </c>
      <c r="AJ1598" s="72">
        <v>4.3940000000000001</v>
      </c>
      <c r="AK1598" s="72">
        <v>44.524999999999999</v>
      </c>
      <c r="AL1598" s="12">
        <v>111.819</v>
      </c>
      <c r="AM1598" s="72">
        <v>5.2469999999999999</v>
      </c>
      <c r="AN1598" s="72">
        <v>39.521999999999998</v>
      </c>
      <c r="AO1598" s="12">
        <v>506.34</v>
      </c>
      <c r="AP1598" s="72">
        <v>23.759</v>
      </c>
      <c r="AQ1598" s="72">
        <v>15.579000000000001</v>
      </c>
      <c r="AR1598" s="12">
        <v>23.532</v>
      </c>
      <c r="AS1598" s="72">
        <v>1.1040000000000001</v>
      </c>
      <c r="AT1598" s="72">
        <v>68.968000000000004</v>
      </c>
      <c r="AU1598" s="12">
        <v>0</v>
      </c>
      <c r="AV1598" s="72">
        <v>0</v>
      </c>
      <c r="AW1598" s="72">
        <v>0</v>
      </c>
      <c r="AX1598" s="12">
        <v>156.03100000000001</v>
      </c>
      <c r="AY1598" s="72">
        <v>7.3209999999999997</v>
      </c>
      <c r="AZ1598" s="72">
        <v>23.757999999999999</v>
      </c>
      <c r="BA1598" s="12">
        <v>156.03100000000001</v>
      </c>
      <c r="BB1598" s="72">
        <v>7.3209999999999997</v>
      </c>
      <c r="BC1598" s="72">
        <v>23.757999999999999</v>
      </c>
      <c r="BD1598" s="12">
        <v>94.936999999999998</v>
      </c>
      <c r="BE1598" s="72">
        <v>4.4550000000000001</v>
      </c>
      <c r="BF1598" s="72">
        <v>39.128999999999998</v>
      </c>
      <c r="BG1598" s="12">
        <v>250.96899999999999</v>
      </c>
      <c r="BH1598" s="72">
        <v>11.776</v>
      </c>
      <c r="BI1598" s="72">
        <v>20.475999999999999</v>
      </c>
      <c r="BJ1598" s="12">
        <v>547.23299999999995</v>
      </c>
      <c r="BK1598" s="72">
        <v>25.678000000000001</v>
      </c>
      <c r="BL1598" s="72">
        <v>10.972</v>
      </c>
      <c r="BM1598" s="12">
        <v>803.10299999999995</v>
      </c>
      <c r="BN1598" s="72">
        <v>37.683999999999997</v>
      </c>
      <c r="BO1598" s="72">
        <v>7.8220000000000001</v>
      </c>
      <c r="BP1598" s="12">
        <v>1350.336</v>
      </c>
      <c r="BQ1598" s="72">
        <v>63.360999999999997</v>
      </c>
      <c r="BR1598" s="72">
        <v>5.1859999999999999</v>
      </c>
      <c r="BS1598" s="12">
        <v>1624.836</v>
      </c>
      <c r="BT1598" s="72">
        <v>76.241</v>
      </c>
      <c r="BU1598" s="72">
        <v>3.6549999999999998</v>
      </c>
      <c r="BV1598" s="12">
        <v>2131.1770000000001</v>
      </c>
      <c r="BW1598" s="72">
        <v>100</v>
      </c>
      <c r="BX1598" s="72">
        <v>4.673</v>
      </c>
      <c r="BY1598" s="13"/>
      <c r="BZ1598" s="13"/>
    </row>
    <row r="1599" spans="1:78" ht="12.75" customHeight="1">
      <c r="A1599" s="122" t="s">
        <v>44</v>
      </c>
      <c r="B1599" s="71" t="s">
        <v>81</v>
      </c>
      <c r="C1599" s="71" t="s">
        <v>24</v>
      </c>
      <c r="D1599" s="34">
        <v>44986</v>
      </c>
      <c r="E1599" s="12">
        <v>142.83099999999999</v>
      </c>
      <c r="F1599" s="72">
        <v>6.9889999999999999</v>
      </c>
      <c r="G1599" s="72">
        <v>21.978999999999999</v>
      </c>
      <c r="H1599" s="12">
        <v>22.713000000000001</v>
      </c>
      <c r="I1599" s="72">
        <v>1.111</v>
      </c>
      <c r="J1599" s="72">
        <v>40.320999999999998</v>
      </c>
      <c r="K1599" s="12">
        <v>18.331</v>
      </c>
      <c r="L1599" s="72">
        <v>0.89700000000000002</v>
      </c>
      <c r="M1599" s="72">
        <v>41.098999999999997</v>
      </c>
      <c r="N1599" s="12">
        <v>41.045000000000002</v>
      </c>
      <c r="O1599" s="72">
        <v>2.008</v>
      </c>
      <c r="P1599" s="72">
        <v>31.257000000000001</v>
      </c>
      <c r="Q1599" s="12">
        <v>2.2389999999999999</v>
      </c>
      <c r="R1599" s="72">
        <v>0.11</v>
      </c>
      <c r="S1599" s="72">
        <v>110.432</v>
      </c>
      <c r="T1599" s="12">
        <v>43.283999999999999</v>
      </c>
      <c r="U1599" s="72">
        <v>2.1179999999999999</v>
      </c>
      <c r="V1599" s="72">
        <v>30.997</v>
      </c>
      <c r="W1599" s="12">
        <v>131.54</v>
      </c>
      <c r="X1599" s="72">
        <v>6.4359999999999999</v>
      </c>
      <c r="Y1599" s="72">
        <v>19.956</v>
      </c>
      <c r="Z1599" s="12">
        <v>174.82400000000001</v>
      </c>
      <c r="AA1599" s="72">
        <v>8.5540000000000003</v>
      </c>
      <c r="AB1599" s="72">
        <v>18.582000000000001</v>
      </c>
      <c r="AC1599" s="12">
        <v>317.654</v>
      </c>
      <c r="AD1599" s="72">
        <v>15.542999999999999</v>
      </c>
      <c r="AE1599" s="72">
        <v>13.208</v>
      </c>
      <c r="AF1599" s="12">
        <v>3.3490000000000002</v>
      </c>
      <c r="AG1599" s="72">
        <v>0.16400000000000001</v>
      </c>
      <c r="AH1599" s="72">
        <v>104.21899999999999</v>
      </c>
      <c r="AI1599" s="12">
        <v>70.585999999999999</v>
      </c>
      <c r="AJ1599" s="72">
        <v>3.4540000000000002</v>
      </c>
      <c r="AK1599" s="72">
        <v>22.933</v>
      </c>
      <c r="AL1599" s="12">
        <v>73.935000000000002</v>
      </c>
      <c r="AM1599" s="72">
        <v>3.6179999999999999</v>
      </c>
      <c r="AN1599" s="72">
        <v>21.885000000000002</v>
      </c>
      <c r="AO1599" s="12">
        <v>391.589</v>
      </c>
      <c r="AP1599" s="72">
        <v>19.16</v>
      </c>
      <c r="AQ1599" s="72">
        <v>11.971</v>
      </c>
      <c r="AR1599" s="12">
        <v>32.058</v>
      </c>
      <c r="AS1599" s="72">
        <v>1.569</v>
      </c>
      <c r="AT1599" s="72">
        <v>84.783000000000001</v>
      </c>
      <c r="AU1599" s="12">
        <v>2.8029999999999999</v>
      </c>
      <c r="AV1599" s="72">
        <v>0.13700000000000001</v>
      </c>
      <c r="AW1599" s="72">
        <v>118.663</v>
      </c>
      <c r="AX1599" s="12">
        <v>97.963999999999999</v>
      </c>
      <c r="AY1599" s="72">
        <v>4.7930000000000001</v>
      </c>
      <c r="AZ1599" s="72">
        <v>23.672000000000001</v>
      </c>
      <c r="BA1599" s="12">
        <v>100.767</v>
      </c>
      <c r="BB1599" s="72">
        <v>4.93</v>
      </c>
      <c r="BC1599" s="72">
        <v>23.818000000000001</v>
      </c>
      <c r="BD1599" s="12">
        <v>117.124</v>
      </c>
      <c r="BE1599" s="72">
        <v>5.7309999999999999</v>
      </c>
      <c r="BF1599" s="72">
        <v>28.46</v>
      </c>
      <c r="BG1599" s="12">
        <v>217.89099999999999</v>
      </c>
      <c r="BH1599" s="72">
        <v>10.661</v>
      </c>
      <c r="BI1599" s="72">
        <v>18.503</v>
      </c>
      <c r="BJ1599" s="12">
        <v>539.05100000000004</v>
      </c>
      <c r="BK1599" s="72">
        <v>26.376000000000001</v>
      </c>
      <c r="BL1599" s="72">
        <v>7.835</v>
      </c>
      <c r="BM1599" s="12">
        <v>863.16200000000003</v>
      </c>
      <c r="BN1599" s="72">
        <v>42.234000000000002</v>
      </c>
      <c r="BO1599" s="72">
        <v>4.6189999999999998</v>
      </c>
      <c r="BP1599" s="12">
        <v>1402.213</v>
      </c>
      <c r="BQ1599" s="72">
        <v>68.61</v>
      </c>
      <c r="BR1599" s="72">
        <v>2.923</v>
      </c>
      <c r="BS1599" s="12">
        <v>1652.162</v>
      </c>
      <c r="BT1599" s="72">
        <v>80.84</v>
      </c>
      <c r="BU1599" s="72">
        <v>3.15</v>
      </c>
      <c r="BV1599" s="12">
        <v>2043.751</v>
      </c>
      <c r="BW1599" s="72">
        <v>100</v>
      </c>
      <c r="BX1599" s="72">
        <v>3.6520000000000001</v>
      </c>
      <c r="BY1599" s="13"/>
      <c r="BZ1599" s="13"/>
    </row>
    <row r="1600" spans="1:78" ht="12.75" customHeight="1">
      <c r="A1600" s="122" t="s">
        <v>44</v>
      </c>
      <c r="B1600" s="71" t="s">
        <v>81</v>
      </c>
      <c r="C1600" s="71" t="s">
        <v>24</v>
      </c>
      <c r="D1600" s="34">
        <v>45078</v>
      </c>
      <c r="E1600" s="12">
        <v>142.34100000000001</v>
      </c>
      <c r="F1600" s="72">
        <v>7.008</v>
      </c>
      <c r="G1600" s="72">
        <v>19.556000000000001</v>
      </c>
      <c r="H1600" s="12">
        <v>34.319000000000003</v>
      </c>
      <c r="I1600" s="72">
        <v>1.69</v>
      </c>
      <c r="J1600" s="72">
        <v>36.963999999999999</v>
      </c>
      <c r="K1600" s="12">
        <v>24.285</v>
      </c>
      <c r="L1600" s="72">
        <v>1.196</v>
      </c>
      <c r="M1600" s="72">
        <v>42.101999999999997</v>
      </c>
      <c r="N1600" s="12">
        <v>58.603999999999999</v>
      </c>
      <c r="O1600" s="72">
        <v>2.8849999999999998</v>
      </c>
      <c r="P1600" s="72">
        <v>28.388000000000002</v>
      </c>
      <c r="Q1600" s="12">
        <v>6.9889999999999999</v>
      </c>
      <c r="R1600" s="72">
        <v>0.34399999999999997</v>
      </c>
      <c r="S1600" s="72">
        <v>79.691999999999993</v>
      </c>
      <c r="T1600" s="12">
        <v>65.593999999999994</v>
      </c>
      <c r="U1600" s="72">
        <v>3.2290000000000001</v>
      </c>
      <c r="V1600" s="72">
        <v>27.332000000000001</v>
      </c>
      <c r="W1600" s="12">
        <v>173.297</v>
      </c>
      <c r="X1600" s="72">
        <v>8.532</v>
      </c>
      <c r="Y1600" s="72">
        <v>20.734999999999999</v>
      </c>
      <c r="Z1600" s="12">
        <v>238.89099999999999</v>
      </c>
      <c r="AA1600" s="72">
        <v>11.760999999999999</v>
      </c>
      <c r="AB1600" s="72">
        <v>19.443000000000001</v>
      </c>
      <c r="AC1600" s="12">
        <v>381.23200000000003</v>
      </c>
      <c r="AD1600" s="72">
        <v>18.768999999999998</v>
      </c>
      <c r="AE1600" s="72">
        <v>15.172000000000001</v>
      </c>
      <c r="AF1600" s="12">
        <v>0</v>
      </c>
      <c r="AG1600" s="72">
        <v>0</v>
      </c>
      <c r="AH1600" s="72">
        <v>0</v>
      </c>
      <c r="AI1600" s="12">
        <v>82.694999999999993</v>
      </c>
      <c r="AJ1600" s="72">
        <v>4.0709999999999997</v>
      </c>
      <c r="AK1600" s="72">
        <v>31.222000000000001</v>
      </c>
      <c r="AL1600" s="12">
        <v>82.694999999999993</v>
      </c>
      <c r="AM1600" s="72">
        <v>4.0709999999999997</v>
      </c>
      <c r="AN1600" s="72">
        <v>31.222000000000001</v>
      </c>
      <c r="AO1600" s="12">
        <v>463.92700000000002</v>
      </c>
      <c r="AP1600" s="72">
        <v>22.841000000000001</v>
      </c>
      <c r="AQ1600" s="72">
        <v>13.512</v>
      </c>
      <c r="AR1600" s="12">
        <v>8.0510000000000002</v>
      </c>
      <c r="AS1600" s="72">
        <v>0.39600000000000002</v>
      </c>
      <c r="AT1600" s="72">
        <v>83.257999999999996</v>
      </c>
      <c r="AU1600" s="12">
        <v>0</v>
      </c>
      <c r="AV1600" s="72">
        <v>0</v>
      </c>
      <c r="AW1600" s="72">
        <v>0</v>
      </c>
      <c r="AX1600" s="12">
        <v>109.012</v>
      </c>
      <c r="AY1600" s="72">
        <v>5.367</v>
      </c>
      <c r="AZ1600" s="72">
        <v>22.623000000000001</v>
      </c>
      <c r="BA1600" s="12">
        <v>109.012</v>
      </c>
      <c r="BB1600" s="72">
        <v>5.367</v>
      </c>
      <c r="BC1600" s="72">
        <v>22.623000000000001</v>
      </c>
      <c r="BD1600" s="12">
        <v>61.2</v>
      </c>
      <c r="BE1600" s="72">
        <v>3.0129999999999999</v>
      </c>
      <c r="BF1600" s="72">
        <v>42.232999999999997</v>
      </c>
      <c r="BG1600" s="12">
        <v>170.21100000000001</v>
      </c>
      <c r="BH1600" s="72">
        <v>8.3800000000000008</v>
      </c>
      <c r="BI1600" s="72">
        <v>20.472000000000001</v>
      </c>
      <c r="BJ1600" s="12">
        <v>535.06500000000005</v>
      </c>
      <c r="BK1600" s="72">
        <v>26.343</v>
      </c>
      <c r="BL1600" s="72">
        <v>10.178000000000001</v>
      </c>
      <c r="BM1600" s="12">
        <v>853.87400000000002</v>
      </c>
      <c r="BN1600" s="72">
        <v>42.039000000000001</v>
      </c>
      <c r="BO1600" s="72">
        <v>6.5650000000000004</v>
      </c>
      <c r="BP1600" s="12">
        <v>1388.9390000000001</v>
      </c>
      <c r="BQ1600" s="72">
        <v>68.382999999999996</v>
      </c>
      <c r="BR1600" s="72">
        <v>4.492</v>
      </c>
      <c r="BS1600" s="12">
        <v>1567.201</v>
      </c>
      <c r="BT1600" s="72">
        <v>77.159000000000006</v>
      </c>
      <c r="BU1600" s="72">
        <v>4.0860000000000003</v>
      </c>
      <c r="BV1600" s="12">
        <v>2031.1279999999999</v>
      </c>
      <c r="BW1600" s="72">
        <v>100</v>
      </c>
      <c r="BX1600" s="72">
        <v>4.476</v>
      </c>
      <c r="BY1600" s="13"/>
      <c r="BZ1600" s="13"/>
    </row>
    <row r="1601" spans="1:78" ht="12.75" customHeight="1">
      <c r="A1601" s="122" t="s">
        <v>44</v>
      </c>
      <c r="B1601" s="71" t="s">
        <v>81</v>
      </c>
      <c r="C1601" s="71" t="s">
        <v>24</v>
      </c>
      <c r="D1601" s="34">
        <v>45170</v>
      </c>
      <c r="E1601" s="12">
        <v>153.273</v>
      </c>
      <c r="F1601" s="72">
        <v>7.8440000000000003</v>
      </c>
      <c r="G1601" s="72">
        <v>17.603999999999999</v>
      </c>
      <c r="H1601" s="12">
        <v>22.265999999999998</v>
      </c>
      <c r="I1601" s="72">
        <v>1.139</v>
      </c>
      <c r="J1601" s="72">
        <v>56.326000000000001</v>
      </c>
      <c r="K1601" s="12">
        <v>5.226</v>
      </c>
      <c r="L1601" s="72">
        <v>0.26700000000000002</v>
      </c>
      <c r="M1601" s="72">
        <v>65.951999999999998</v>
      </c>
      <c r="N1601" s="12">
        <v>27.491</v>
      </c>
      <c r="O1601" s="72">
        <v>1.407</v>
      </c>
      <c r="P1601" s="72">
        <v>46.619</v>
      </c>
      <c r="Q1601" s="12">
        <v>1.276</v>
      </c>
      <c r="R1601" s="72">
        <v>6.5000000000000002E-2</v>
      </c>
      <c r="S1601" s="72">
        <v>103.13500000000001</v>
      </c>
      <c r="T1601" s="12">
        <v>28.766999999999999</v>
      </c>
      <c r="U1601" s="72">
        <v>1.472</v>
      </c>
      <c r="V1601" s="72">
        <v>46.33</v>
      </c>
      <c r="W1601" s="12">
        <v>115.69499999999999</v>
      </c>
      <c r="X1601" s="72">
        <v>5.9210000000000003</v>
      </c>
      <c r="Y1601" s="72">
        <v>22.751000000000001</v>
      </c>
      <c r="Z1601" s="12">
        <v>144.46199999999999</v>
      </c>
      <c r="AA1601" s="72">
        <v>7.3929999999999998</v>
      </c>
      <c r="AB1601" s="72">
        <v>20.704000000000001</v>
      </c>
      <c r="AC1601" s="12">
        <v>297.73500000000001</v>
      </c>
      <c r="AD1601" s="72">
        <v>15.237</v>
      </c>
      <c r="AE1601" s="72">
        <v>12.522</v>
      </c>
      <c r="AF1601" s="12">
        <v>0.69199999999999995</v>
      </c>
      <c r="AG1601" s="72">
        <v>3.5000000000000003E-2</v>
      </c>
      <c r="AH1601" s="72">
        <v>111.042</v>
      </c>
      <c r="AI1601" s="12">
        <v>99.852999999999994</v>
      </c>
      <c r="AJ1601" s="72">
        <v>5.1100000000000003</v>
      </c>
      <c r="AK1601" s="72">
        <v>21.298999999999999</v>
      </c>
      <c r="AL1601" s="12">
        <v>100.545</v>
      </c>
      <c r="AM1601" s="72">
        <v>5.1449999999999996</v>
      </c>
      <c r="AN1601" s="72">
        <v>21.012</v>
      </c>
      <c r="AO1601" s="12">
        <v>398.28100000000001</v>
      </c>
      <c r="AP1601" s="72">
        <v>20.382000000000001</v>
      </c>
      <c r="AQ1601" s="72">
        <v>11.279</v>
      </c>
      <c r="AR1601" s="12">
        <v>3.379</v>
      </c>
      <c r="AS1601" s="72">
        <v>0.17299999999999999</v>
      </c>
      <c r="AT1601" s="72">
        <v>73.75</v>
      </c>
      <c r="AU1601" s="12">
        <v>3.9260000000000002</v>
      </c>
      <c r="AV1601" s="72">
        <v>0.20100000000000001</v>
      </c>
      <c r="AW1601" s="72">
        <v>68.838999999999999</v>
      </c>
      <c r="AX1601" s="12">
        <v>112.235</v>
      </c>
      <c r="AY1601" s="72">
        <v>5.7439999999999998</v>
      </c>
      <c r="AZ1601" s="72">
        <v>17.649999999999999</v>
      </c>
      <c r="BA1601" s="12">
        <v>116.161</v>
      </c>
      <c r="BB1601" s="72">
        <v>5.9450000000000003</v>
      </c>
      <c r="BC1601" s="72">
        <v>16.759</v>
      </c>
      <c r="BD1601" s="12">
        <v>66.007999999999996</v>
      </c>
      <c r="BE1601" s="72">
        <v>3.3780000000000001</v>
      </c>
      <c r="BF1601" s="72">
        <v>35.908000000000001</v>
      </c>
      <c r="BG1601" s="12">
        <v>182.16900000000001</v>
      </c>
      <c r="BH1601" s="72">
        <v>9.3219999999999992</v>
      </c>
      <c r="BI1601" s="72">
        <v>12.346</v>
      </c>
      <c r="BJ1601" s="12">
        <v>537.83100000000002</v>
      </c>
      <c r="BK1601" s="72">
        <v>27.523</v>
      </c>
      <c r="BL1601" s="72">
        <v>9.9730000000000008</v>
      </c>
      <c r="BM1601" s="12">
        <v>832.42200000000003</v>
      </c>
      <c r="BN1601" s="72">
        <v>42.598999999999997</v>
      </c>
      <c r="BO1601" s="72">
        <v>6.4930000000000003</v>
      </c>
      <c r="BP1601" s="12">
        <v>1370.252</v>
      </c>
      <c r="BQ1601" s="72">
        <v>70.123000000000005</v>
      </c>
      <c r="BR1601" s="72">
        <v>3.895</v>
      </c>
      <c r="BS1601" s="12">
        <v>1555.8</v>
      </c>
      <c r="BT1601" s="72">
        <v>79.617999999999995</v>
      </c>
      <c r="BU1601" s="72">
        <v>3.5910000000000002</v>
      </c>
      <c r="BV1601" s="12">
        <v>1954.0809999999999</v>
      </c>
      <c r="BW1601" s="72">
        <v>100</v>
      </c>
      <c r="BX1601" s="72">
        <v>3.6110000000000002</v>
      </c>
      <c r="BY1601" s="13"/>
      <c r="BZ1601" s="13"/>
    </row>
    <row r="1602" spans="1:78" ht="12.75" customHeight="1">
      <c r="A1602" s="122" t="s">
        <v>44</v>
      </c>
      <c r="B1602" s="71" t="s">
        <v>81</v>
      </c>
      <c r="C1602" s="71" t="s">
        <v>24</v>
      </c>
      <c r="D1602" s="34">
        <v>45261</v>
      </c>
      <c r="E1602" s="12">
        <v>95.581999999999994</v>
      </c>
      <c r="F1602" s="72">
        <v>4.6150000000000002</v>
      </c>
      <c r="G1602" s="72">
        <v>20.863</v>
      </c>
      <c r="H1602" s="12">
        <v>18.257999999999999</v>
      </c>
      <c r="I1602" s="72">
        <v>0.88200000000000001</v>
      </c>
      <c r="J1602" s="72">
        <v>51.521000000000001</v>
      </c>
      <c r="K1602" s="12">
        <v>13.202999999999999</v>
      </c>
      <c r="L1602" s="72">
        <v>0.63800000000000001</v>
      </c>
      <c r="M1602" s="72">
        <v>51.686</v>
      </c>
      <c r="N1602" s="12">
        <v>31.460999999999999</v>
      </c>
      <c r="O1602" s="72">
        <v>1.5189999999999999</v>
      </c>
      <c r="P1602" s="72">
        <v>35.874000000000002</v>
      </c>
      <c r="Q1602" s="12">
        <v>5.9569999999999999</v>
      </c>
      <c r="R1602" s="72">
        <v>0.28799999999999998</v>
      </c>
      <c r="S1602" s="72">
        <v>103.172</v>
      </c>
      <c r="T1602" s="12">
        <v>37.418999999999997</v>
      </c>
      <c r="U1602" s="72">
        <v>1.8069999999999999</v>
      </c>
      <c r="V1602" s="72">
        <v>31.736999999999998</v>
      </c>
      <c r="W1602" s="12">
        <v>147.405</v>
      </c>
      <c r="X1602" s="72">
        <v>7.1180000000000003</v>
      </c>
      <c r="Y1602" s="72">
        <v>15.856</v>
      </c>
      <c r="Z1602" s="12">
        <v>184.82400000000001</v>
      </c>
      <c r="AA1602" s="72">
        <v>8.9250000000000007</v>
      </c>
      <c r="AB1602" s="72">
        <v>14.446999999999999</v>
      </c>
      <c r="AC1602" s="12">
        <v>280.40499999999997</v>
      </c>
      <c r="AD1602" s="72">
        <v>13.54</v>
      </c>
      <c r="AE1602" s="72">
        <v>9.83</v>
      </c>
      <c r="AF1602" s="12">
        <v>0</v>
      </c>
      <c r="AG1602" s="72">
        <v>0</v>
      </c>
      <c r="AH1602" s="72">
        <v>0</v>
      </c>
      <c r="AI1602" s="12">
        <v>104.871</v>
      </c>
      <c r="AJ1602" s="72">
        <v>5.0640000000000001</v>
      </c>
      <c r="AK1602" s="72">
        <v>18.696999999999999</v>
      </c>
      <c r="AL1602" s="12">
        <v>104.871</v>
      </c>
      <c r="AM1602" s="72">
        <v>5.0640000000000001</v>
      </c>
      <c r="AN1602" s="72">
        <v>18.696999999999999</v>
      </c>
      <c r="AO1602" s="12">
        <v>385.27600000000001</v>
      </c>
      <c r="AP1602" s="72">
        <v>18.603999999999999</v>
      </c>
      <c r="AQ1602" s="72">
        <v>9.5909999999999993</v>
      </c>
      <c r="AR1602" s="12">
        <v>13.39</v>
      </c>
      <c r="AS1602" s="72">
        <v>0.64700000000000002</v>
      </c>
      <c r="AT1602" s="72">
        <v>62.823</v>
      </c>
      <c r="AU1602" s="12">
        <v>11.571999999999999</v>
      </c>
      <c r="AV1602" s="72">
        <v>0.55900000000000005</v>
      </c>
      <c r="AW1602" s="72">
        <v>86.668000000000006</v>
      </c>
      <c r="AX1602" s="12">
        <v>146.16300000000001</v>
      </c>
      <c r="AY1602" s="72">
        <v>7.0579999999999998</v>
      </c>
      <c r="AZ1602" s="72">
        <v>19.638999999999999</v>
      </c>
      <c r="BA1602" s="12">
        <v>157.73500000000001</v>
      </c>
      <c r="BB1602" s="72">
        <v>7.617</v>
      </c>
      <c r="BC1602" s="72">
        <v>18.334</v>
      </c>
      <c r="BD1602" s="12">
        <v>36.121000000000002</v>
      </c>
      <c r="BE1602" s="72">
        <v>1.744</v>
      </c>
      <c r="BF1602" s="72">
        <v>45.189</v>
      </c>
      <c r="BG1602" s="12">
        <v>193.85599999999999</v>
      </c>
      <c r="BH1602" s="72">
        <v>9.3610000000000007</v>
      </c>
      <c r="BI1602" s="72">
        <v>18.277000000000001</v>
      </c>
      <c r="BJ1602" s="12">
        <v>516.34299999999996</v>
      </c>
      <c r="BK1602" s="72">
        <v>24.933</v>
      </c>
      <c r="BL1602" s="72">
        <v>12.537000000000001</v>
      </c>
      <c r="BM1602" s="12">
        <v>962.07799999999997</v>
      </c>
      <c r="BN1602" s="72">
        <v>46.456000000000003</v>
      </c>
      <c r="BO1602" s="72">
        <v>6.3310000000000004</v>
      </c>
      <c r="BP1602" s="12">
        <v>1478.421</v>
      </c>
      <c r="BQ1602" s="72">
        <v>71.388999999999996</v>
      </c>
      <c r="BR1602" s="72">
        <v>3.9980000000000002</v>
      </c>
      <c r="BS1602" s="12">
        <v>1685.6659999999999</v>
      </c>
      <c r="BT1602" s="72">
        <v>81.396000000000001</v>
      </c>
      <c r="BU1602" s="72">
        <v>3.8769999999999998</v>
      </c>
      <c r="BV1602" s="12">
        <v>2070.9430000000002</v>
      </c>
      <c r="BW1602" s="72">
        <v>100</v>
      </c>
      <c r="BX1602" s="72">
        <v>3.379</v>
      </c>
      <c r="BY1602" s="13"/>
      <c r="BZ1602" s="13"/>
    </row>
    <row r="1603" spans="1:78" ht="12.75" customHeight="1">
      <c r="A1603" s="122" t="s">
        <v>44</v>
      </c>
      <c r="B1603" s="71" t="s">
        <v>81</v>
      </c>
      <c r="C1603" s="71" t="s">
        <v>24</v>
      </c>
      <c r="D1603" s="34">
        <v>45352</v>
      </c>
      <c r="E1603" s="12">
        <v>120.366</v>
      </c>
      <c r="F1603" s="72">
        <v>6.05</v>
      </c>
      <c r="G1603" s="72">
        <v>24.518000000000001</v>
      </c>
      <c r="H1603" s="12">
        <v>3.7160000000000002</v>
      </c>
      <c r="I1603" s="72">
        <v>0.187</v>
      </c>
      <c r="J1603" s="72">
        <v>69.831999999999994</v>
      </c>
      <c r="K1603" s="12">
        <v>21.765999999999998</v>
      </c>
      <c r="L1603" s="72">
        <v>1.0940000000000001</v>
      </c>
      <c r="M1603" s="72">
        <v>46.384</v>
      </c>
      <c r="N1603" s="12">
        <v>25.481999999999999</v>
      </c>
      <c r="O1603" s="72">
        <v>1.2809999999999999</v>
      </c>
      <c r="P1603" s="72">
        <v>39.963000000000001</v>
      </c>
      <c r="Q1603" s="12">
        <v>6.9749999999999996</v>
      </c>
      <c r="R1603" s="72">
        <v>0.35099999999999998</v>
      </c>
      <c r="S1603" s="72">
        <v>83.902000000000001</v>
      </c>
      <c r="T1603" s="12">
        <v>32.457000000000001</v>
      </c>
      <c r="U1603" s="72">
        <v>1.631</v>
      </c>
      <c r="V1603" s="72">
        <v>36.555999999999997</v>
      </c>
      <c r="W1603" s="12">
        <v>170.857</v>
      </c>
      <c r="X1603" s="72">
        <v>8.5879999999999992</v>
      </c>
      <c r="Y1603" s="72">
        <v>21.69</v>
      </c>
      <c r="Z1603" s="12">
        <v>203.31399999999999</v>
      </c>
      <c r="AA1603" s="72">
        <v>10.218999999999999</v>
      </c>
      <c r="AB1603" s="72">
        <v>17.986999999999998</v>
      </c>
      <c r="AC1603" s="12">
        <v>323.68099999999998</v>
      </c>
      <c r="AD1603" s="72">
        <v>16.268999999999998</v>
      </c>
      <c r="AE1603" s="72">
        <v>13.553000000000001</v>
      </c>
      <c r="AF1603" s="12">
        <v>2.609</v>
      </c>
      <c r="AG1603" s="72">
        <v>0.13100000000000001</v>
      </c>
      <c r="AH1603" s="72">
        <v>104.282</v>
      </c>
      <c r="AI1603" s="12">
        <v>125.648</v>
      </c>
      <c r="AJ1603" s="72">
        <v>6.3150000000000004</v>
      </c>
      <c r="AK1603" s="72">
        <v>22.81</v>
      </c>
      <c r="AL1603" s="12">
        <v>128.25700000000001</v>
      </c>
      <c r="AM1603" s="72">
        <v>6.4459999999999997</v>
      </c>
      <c r="AN1603" s="72">
        <v>22.105</v>
      </c>
      <c r="AO1603" s="12">
        <v>451.93799999999999</v>
      </c>
      <c r="AP1603" s="72">
        <v>22.715</v>
      </c>
      <c r="AQ1603" s="72">
        <v>13.372999999999999</v>
      </c>
      <c r="AR1603" s="12">
        <v>24.974</v>
      </c>
      <c r="AS1603" s="72">
        <v>1.2549999999999999</v>
      </c>
      <c r="AT1603" s="72">
        <v>42.584000000000003</v>
      </c>
      <c r="AU1603" s="12">
        <v>4.2300000000000004</v>
      </c>
      <c r="AV1603" s="72">
        <v>0.21299999999999999</v>
      </c>
      <c r="AW1603" s="72">
        <v>72.861999999999995</v>
      </c>
      <c r="AX1603" s="12">
        <v>120.268</v>
      </c>
      <c r="AY1603" s="72">
        <v>6.0449999999999999</v>
      </c>
      <c r="AZ1603" s="72">
        <v>19.169</v>
      </c>
      <c r="BA1603" s="12">
        <v>124.498</v>
      </c>
      <c r="BB1603" s="72">
        <v>6.2569999999999997</v>
      </c>
      <c r="BC1603" s="72">
        <v>19.68</v>
      </c>
      <c r="BD1603" s="12">
        <v>20.193999999999999</v>
      </c>
      <c r="BE1603" s="72">
        <v>1.0149999999999999</v>
      </c>
      <c r="BF1603" s="72">
        <v>48.902000000000001</v>
      </c>
      <c r="BG1603" s="12">
        <v>144.69200000000001</v>
      </c>
      <c r="BH1603" s="72">
        <v>7.2720000000000002</v>
      </c>
      <c r="BI1603" s="72">
        <v>17.254000000000001</v>
      </c>
      <c r="BJ1603" s="12">
        <v>625.46199999999999</v>
      </c>
      <c r="BK1603" s="72">
        <v>31.437000000000001</v>
      </c>
      <c r="BL1603" s="72">
        <v>8.1379999999999999</v>
      </c>
      <c r="BM1603" s="12">
        <v>742.52300000000002</v>
      </c>
      <c r="BN1603" s="72">
        <v>37.32</v>
      </c>
      <c r="BO1603" s="72">
        <v>6.9790000000000001</v>
      </c>
      <c r="BP1603" s="12">
        <v>1367.9839999999999</v>
      </c>
      <c r="BQ1603" s="72">
        <v>68.757000000000005</v>
      </c>
      <c r="BR1603" s="72">
        <v>3.83</v>
      </c>
      <c r="BS1603" s="12">
        <v>1537.65</v>
      </c>
      <c r="BT1603" s="72">
        <v>77.284999999999997</v>
      </c>
      <c r="BU1603" s="72">
        <v>3.76</v>
      </c>
      <c r="BV1603" s="12">
        <v>1989.588</v>
      </c>
      <c r="BW1603" s="72">
        <v>100</v>
      </c>
      <c r="BX1603" s="72">
        <v>4.7350000000000003</v>
      </c>
      <c r="BY1603" s="13"/>
      <c r="BZ1603" s="13"/>
    </row>
    <row r="1604" spans="1:78" ht="12.75" customHeight="1">
      <c r="A1604" s="122" t="s">
        <v>44</v>
      </c>
      <c r="B1604" s="71" t="s">
        <v>81</v>
      </c>
      <c r="C1604" s="71" t="s">
        <v>24</v>
      </c>
      <c r="D1604" s="34">
        <v>45444</v>
      </c>
      <c r="E1604" s="12">
        <v>104.764</v>
      </c>
      <c r="F1604" s="72">
        <v>5.1619999999999999</v>
      </c>
      <c r="G1604" s="72">
        <v>21.765000000000001</v>
      </c>
      <c r="H1604" s="12">
        <v>15.468</v>
      </c>
      <c r="I1604" s="72">
        <v>0.76200000000000001</v>
      </c>
      <c r="J1604" s="72">
        <v>56.948999999999998</v>
      </c>
      <c r="K1604" s="12">
        <v>19.922999999999998</v>
      </c>
      <c r="L1604" s="72">
        <v>0.98199999999999998</v>
      </c>
      <c r="M1604" s="72">
        <v>45.679000000000002</v>
      </c>
      <c r="N1604" s="12">
        <v>35.39</v>
      </c>
      <c r="O1604" s="72">
        <v>1.744</v>
      </c>
      <c r="P1604" s="72">
        <v>34.594000000000001</v>
      </c>
      <c r="Q1604" s="12">
        <v>6.6459999999999999</v>
      </c>
      <c r="R1604" s="72">
        <v>0.32800000000000001</v>
      </c>
      <c r="S1604" s="72">
        <v>73.861999999999995</v>
      </c>
      <c r="T1604" s="12">
        <v>42.036999999999999</v>
      </c>
      <c r="U1604" s="72">
        <v>2.0710000000000002</v>
      </c>
      <c r="V1604" s="72">
        <v>30.766999999999999</v>
      </c>
      <c r="W1604" s="12">
        <v>174.523</v>
      </c>
      <c r="X1604" s="72">
        <v>8.6</v>
      </c>
      <c r="Y1604" s="72">
        <v>20.827000000000002</v>
      </c>
      <c r="Z1604" s="12">
        <v>216.559</v>
      </c>
      <c r="AA1604" s="72">
        <v>10.670999999999999</v>
      </c>
      <c r="AB1604" s="72">
        <v>17.533999999999999</v>
      </c>
      <c r="AC1604" s="12">
        <v>321.32299999999998</v>
      </c>
      <c r="AD1604" s="72">
        <v>15.834</v>
      </c>
      <c r="AE1604" s="72">
        <v>13.48</v>
      </c>
      <c r="AF1604" s="12">
        <v>0</v>
      </c>
      <c r="AG1604" s="72">
        <v>0</v>
      </c>
      <c r="AH1604" s="72">
        <v>0</v>
      </c>
      <c r="AI1604" s="12">
        <v>112.75</v>
      </c>
      <c r="AJ1604" s="72">
        <v>5.556</v>
      </c>
      <c r="AK1604" s="72">
        <v>22.571000000000002</v>
      </c>
      <c r="AL1604" s="12">
        <v>112.75</v>
      </c>
      <c r="AM1604" s="72">
        <v>5.556</v>
      </c>
      <c r="AN1604" s="72">
        <v>22.571000000000002</v>
      </c>
      <c r="AO1604" s="12">
        <v>434.07299999999998</v>
      </c>
      <c r="AP1604" s="72">
        <v>21.388999999999999</v>
      </c>
      <c r="AQ1604" s="72">
        <v>12.127000000000001</v>
      </c>
      <c r="AR1604" s="12">
        <v>1.0249999999999999</v>
      </c>
      <c r="AS1604" s="72">
        <v>5.0999999999999997E-2</v>
      </c>
      <c r="AT1604" s="72">
        <v>101.435</v>
      </c>
      <c r="AU1604" s="12">
        <v>4.4160000000000004</v>
      </c>
      <c r="AV1604" s="72">
        <v>0.218</v>
      </c>
      <c r="AW1604" s="72">
        <v>70.835999999999999</v>
      </c>
      <c r="AX1604" s="12">
        <v>166.05799999999999</v>
      </c>
      <c r="AY1604" s="72">
        <v>8.1829999999999998</v>
      </c>
      <c r="AZ1604" s="72">
        <v>20.099</v>
      </c>
      <c r="BA1604" s="12">
        <v>170.47399999999999</v>
      </c>
      <c r="BB1604" s="72">
        <v>8.4</v>
      </c>
      <c r="BC1604" s="72">
        <v>19.125</v>
      </c>
      <c r="BD1604" s="12">
        <v>30.347000000000001</v>
      </c>
      <c r="BE1604" s="72">
        <v>1.4950000000000001</v>
      </c>
      <c r="BF1604" s="72">
        <v>30.902999999999999</v>
      </c>
      <c r="BG1604" s="12">
        <v>200.821</v>
      </c>
      <c r="BH1604" s="72">
        <v>9.8960000000000008</v>
      </c>
      <c r="BI1604" s="72">
        <v>17.785</v>
      </c>
      <c r="BJ1604" s="12">
        <v>462.74700000000001</v>
      </c>
      <c r="BK1604" s="72">
        <v>22.802</v>
      </c>
      <c r="BL1604" s="72">
        <v>9.4499999999999993</v>
      </c>
      <c r="BM1604" s="12">
        <v>930.70600000000002</v>
      </c>
      <c r="BN1604" s="72">
        <v>45.862000000000002</v>
      </c>
      <c r="BO1604" s="72">
        <v>5.0019999999999998</v>
      </c>
      <c r="BP1604" s="12">
        <v>1393.454</v>
      </c>
      <c r="BQ1604" s="72">
        <v>68.664000000000001</v>
      </c>
      <c r="BR1604" s="72">
        <v>4.2530000000000001</v>
      </c>
      <c r="BS1604" s="12">
        <v>1595.3</v>
      </c>
      <c r="BT1604" s="72">
        <v>78.611000000000004</v>
      </c>
      <c r="BU1604" s="72">
        <v>3.3919999999999999</v>
      </c>
      <c r="BV1604" s="12">
        <v>2029.3720000000001</v>
      </c>
      <c r="BW1604" s="72">
        <v>100</v>
      </c>
      <c r="BX1604" s="72">
        <v>4.3550000000000004</v>
      </c>
      <c r="BY1604" s="13"/>
      <c r="BZ1604" s="13"/>
    </row>
    <row r="1605" spans="1:78" ht="12.75" customHeight="1">
      <c r="A1605" s="122" t="s">
        <v>44</v>
      </c>
      <c r="B1605" s="71" t="s">
        <v>81</v>
      </c>
      <c r="C1605" s="71" t="s">
        <v>24</v>
      </c>
      <c r="D1605" s="34">
        <v>45536</v>
      </c>
      <c r="E1605" s="12">
        <v>74.337000000000003</v>
      </c>
      <c r="F1605" s="72">
        <v>3.8279999999999998</v>
      </c>
      <c r="G1605" s="72">
        <v>22.71</v>
      </c>
      <c r="H1605" s="12">
        <v>11.855</v>
      </c>
      <c r="I1605" s="72">
        <v>0.61</v>
      </c>
      <c r="J1605" s="72">
        <v>42.085999999999999</v>
      </c>
      <c r="K1605" s="12">
        <v>21.21</v>
      </c>
      <c r="L1605" s="72">
        <v>1.0920000000000001</v>
      </c>
      <c r="M1605" s="72">
        <v>41.426000000000002</v>
      </c>
      <c r="N1605" s="12">
        <v>33.064</v>
      </c>
      <c r="O1605" s="72">
        <v>1.702</v>
      </c>
      <c r="P1605" s="72">
        <v>32.415999999999997</v>
      </c>
      <c r="Q1605" s="12">
        <v>3.7170000000000001</v>
      </c>
      <c r="R1605" s="72">
        <v>0.191</v>
      </c>
      <c r="S1605" s="72">
        <v>62.78</v>
      </c>
      <c r="T1605" s="12">
        <v>36.780999999999999</v>
      </c>
      <c r="U1605" s="72">
        <v>1.8939999999999999</v>
      </c>
      <c r="V1605" s="72">
        <v>31.553000000000001</v>
      </c>
      <c r="W1605" s="12">
        <v>117.468</v>
      </c>
      <c r="X1605" s="72">
        <v>6.048</v>
      </c>
      <c r="Y1605" s="72">
        <v>20.206</v>
      </c>
      <c r="Z1605" s="12">
        <v>154.249</v>
      </c>
      <c r="AA1605" s="72">
        <v>7.9420000000000002</v>
      </c>
      <c r="AB1605" s="72">
        <v>17.823</v>
      </c>
      <c r="AC1605" s="12">
        <v>228.58600000000001</v>
      </c>
      <c r="AD1605" s="72">
        <v>11.77</v>
      </c>
      <c r="AE1605" s="72">
        <v>15.256</v>
      </c>
      <c r="AF1605" s="12">
        <v>3.2040000000000002</v>
      </c>
      <c r="AG1605" s="72">
        <v>0.16500000000000001</v>
      </c>
      <c r="AH1605" s="72">
        <v>110.53400000000001</v>
      </c>
      <c r="AI1605" s="12">
        <v>118.236</v>
      </c>
      <c r="AJ1605" s="72">
        <v>6.0880000000000001</v>
      </c>
      <c r="AK1605" s="72">
        <v>14.984999999999999</v>
      </c>
      <c r="AL1605" s="12">
        <v>121.44</v>
      </c>
      <c r="AM1605" s="72">
        <v>6.2530000000000001</v>
      </c>
      <c r="AN1605" s="72">
        <v>13.782</v>
      </c>
      <c r="AO1605" s="12">
        <v>350.02600000000001</v>
      </c>
      <c r="AP1605" s="72">
        <v>18.023</v>
      </c>
      <c r="AQ1605" s="72">
        <v>11.22</v>
      </c>
      <c r="AR1605" s="12">
        <v>2.2970000000000002</v>
      </c>
      <c r="AS1605" s="72">
        <v>0.11799999999999999</v>
      </c>
      <c r="AT1605" s="72">
        <v>110.259</v>
      </c>
      <c r="AU1605" s="12">
        <v>0</v>
      </c>
      <c r="AV1605" s="72">
        <v>0</v>
      </c>
      <c r="AW1605" s="72">
        <v>0</v>
      </c>
      <c r="AX1605" s="12">
        <v>91.403000000000006</v>
      </c>
      <c r="AY1605" s="72">
        <v>4.7060000000000004</v>
      </c>
      <c r="AZ1605" s="72">
        <v>21.195</v>
      </c>
      <c r="BA1605" s="12">
        <v>91.403000000000006</v>
      </c>
      <c r="BB1605" s="72">
        <v>4.7060000000000004</v>
      </c>
      <c r="BC1605" s="72">
        <v>21.195</v>
      </c>
      <c r="BD1605" s="12">
        <v>34.984999999999999</v>
      </c>
      <c r="BE1605" s="72">
        <v>1.8009999999999999</v>
      </c>
      <c r="BF1605" s="72">
        <v>56.906999999999996</v>
      </c>
      <c r="BG1605" s="12">
        <v>126.38800000000001</v>
      </c>
      <c r="BH1605" s="72">
        <v>6.508</v>
      </c>
      <c r="BI1605" s="72">
        <v>22.716999999999999</v>
      </c>
      <c r="BJ1605" s="12">
        <v>583.36199999999997</v>
      </c>
      <c r="BK1605" s="72">
        <v>30.036999999999999</v>
      </c>
      <c r="BL1605" s="72">
        <v>6.4480000000000004</v>
      </c>
      <c r="BM1605" s="12">
        <v>880.07600000000002</v>
      </c>
      <c r="BN1605" s="72">
        <v>45.314999999999998</v>
      </c>
      <c r="BO1605" s="72">
        <v>4.7210000000000001</v>
      </c>
      <c r="BP1605" s="12">
        <v>1463.4380000000001</v>
      </c>
      <c r="BQ1605" s="72">
        <v>75.350999999999999</v>
      </c>
      <c r="BR1605" s="72">
        <v>3.573</v>
      </c>
      <c r="BS1605" s="12">
        <v>1592.123</v>
      </c>
      <c r="BT1605" s="72">
        <v>81.977000000000004</v>
      </c>
      <c r="BU1605" s="72">
        <v>3.3140000000000001</v>
      </c>
      <c r="BV1605" s="12">
        <v>1942.1489999999999</v>
      </c>
      <c r="BW1605" s="72">
        <v>100</v>
      </c>
      <c r="BX1605" s="72">
        <v>3.7250000000000001</v>
      </c>
      <c r="BY1605" s="13"/>
      <c r="BZ1605" s="13"/>
    </row>
    <row r="1606" spans="1:78" ht="12.75" customHeight="1">
      <c r="A1606" s="122" t="s">
        <v>44</v>
      </c>
      <c r="B1606" s="71" t="s">
        <v>81</v>
      </c>
      <c r="C1606" s="71" t="s">
        <v>24</v>
      </c>
      <c r="D1606" s="34">
        <v>45627</v>
      </c>
      <c r="E1606" s="12">
        <v>84.837999999999994</v>
      </c>
      <c r="F1606" s="72">
        <v>4.6669999999999998</v>
      </c>
      <c r="G1606" s="72">
        <v>26.538</v>
      </c>
      <c r="H1606" s="12">
        <v>11.46</v>
      </c>
      <c r="I1606" s="72">
        <v>0.63</v>
      </c>
      <c r="J1606" s="72">
        <v>74.183999999999997</v>
      </c>
      <c r="K1606" s="12">
        <v>8.7370000000000001</v>
      </c>
      <c r="L1606" s="72">
        <v>0.48099999999999998</v>
      </c>
      <c r="M1606" s="72">
        <v>68.266999999999996</v>
      </c>
      <c r="N1606" s="12">
        <v>20.196999999999999</v>
      </c>
      <c r="O1606" s="72">
        <v>1.111</v>
      </c>
      <c r="P1606" s="72">
        <v>61.015000000000001</v>
      </c>
      <c r="Q1606" s="12">
        <v>1.7969999999999999</v>
      </c>
      <c r="R1606" s="72">
        <v>9.9000000000000005E-2</v>
      </c>
      <c r="S1606" s="72">
        <v>114.76</v>
      </c>
      <c r="T1606" s="12">
        <v>21.992999999999999</v>
      </c>
      <c r="U1606" s="72">
        <v>1.21</v>
      </c>
      <c r="V1606" s="72">
        <v>57.621000000000002</v>
      </c>
      <c r="W1606" s="12">
        <v>97.747</v>
      </c>
      <c r="X1606" s="72">
        <v>5.3769999999999998</v>
      </c>
      <c r="Y1606" s="72">
        <v>23.2</v>
      </c>
      <c r="Z1606" s="12">
        <v>119.74</v>
      </c>
      <c r="AA1606" s="72">
        <v>6.5869999999999997</v>
      </c>
      <c r="AB1606" s="72">
        <v>22.805</v>
      </c>
      <c r="AC1606" s="12">
        <v>204.578</v>
      </c>
      <c r="AD1606" s="72">
        <v>11.253</v>
      </c>
      <c r="AE1606" s="72">
        <v>18.262</v>
      </c>
      <c r="AF1606" s="12">
        <v>3.5880000000000001</v>
      </c>
      <c r="AG1606" s="72">
        <v>0.19700000000000001</v>
      </c>
      <c r="AH1606" s="72">
        <v>94.370999999999995</v>
      </c>
      <c r="AI1606" s="12">
        <v>109.605</v>
      </c>
      <c r="AJ1606" s="72">
        <v>6.0289999999999999</v>
      </c>
      <c r="AK1606" s="72">
        <v>17.308</v>
      </c>
      <c r="AL1606" s="12">
        <v>113.193</v>
      </c>
      <c r="AM1606" s="72">
        <v>6.226</v>
      </c>
      <c r="AN1606" s="72">
        <v>18.402999999999999</v>
      </c>
      <c r="AO1606" s="12">
        <v>317.77100000000002</v>
      </c>
      <c r="AP1606" s="72">
        <v>17.48</v>
      </c>
      <c r="AQ1606" s="72">
        <v>13.638</v>
      </c>
      <c r="AR1606" s="12">
        <v>9.8770000000000007</v>
      </c>
      <c r="AS1606" s="72">
        <v>0.54300000000000004</v>
      </c>
      <c r="AT1606" s="72">
        <v>85.897999999999996</v>
      </c>
      <c r="AU1606" s="12">
        <v>16.116</v>
      </c>
      <c r="AV1606" s="72">
        <v>0.88600000000000001</v>
      </c>
      <c r="AW1606" s="72">
        <v>77.204999999999998</v>
      </c>
      <c r="AX1606" s="12">
        <v>90.158000000000001</v>
      </c>
      <c r="AY1606" s="72">
        <v>4.9589999999999996</v>
      </c>
      <c r="AZ1606" s="72">
        <v>21.581</v>
      </c>
      <c r="BA1606" s="12">
        <v>106.274</v>
      </c>
      <c r="BB1606" s="72">
        <v>5.8460000000000001</v>
      </c>
      <c r="BC1606" s="72">
        <v>20.946999999999999</v>
      </c>
      <c r="BD1606" s="12">
        <v>34.698999999999998</v>
      </c>
      <c r="BE1606" s="72">
        <v>1.909</v>
      </c>
      <c r="BF1606" s="72">
        <v>40.631999999999998</v>
      </c>
      <c r="BG1606" s="12">
        <v>140.97300000000001</v>
      </c>
      <c r="BH1606" s="72">
        <v>7.7549999999999999</v>
      </c>
      <c r="BI1606" s="72">
        <v>17.445</v>
      </c>
      <c r="BJ1606" s="12">
        <v>434.07600000000002</v>
      </c>
      <c r="BK1606" s="72">
        <v>23.876999999999999</v>
      </c>
      <c r="BL1606" s="72">
        <v>11.67</v>
      </c>
      <c r="BM1606" s="12">
        <v>915.24199999999996</v>
      </c>
      <c r="BN1606" s="72">
        <v>50.344999999999999</v>
      </c>
      <c r="BO1606" s="72">
        <v>6.4039999999999999</v>
      </c>
      <c r="BP1606" s="12">
        <v>1349.318</v>
      </c>
      <c r="BQ1606" s="72">
        <v>74.221999999999994</v>
      </c>
      <c r="BR1606" s="72">
        <v>5.9240000000000004</v>
      </c>
      <c r="BS1606" s="12">
        <v>1500.1679999999999</v>
      </c>
      <c r="BT1606" s="72">
        <v>82.52</v>
      </c>
      <c r="BU1606" s="72">
        <v>5.1260000000000003</v>
      </c>
      <c r="BV1606" s="12">
        <v>1817.9390000000001</v>
      </c>
      <c r="BW1606" s="72">
        <v>100</v>
      </c>
      <c r="BX1606" s="72">
        <v>3.847</v>
      </c>
      <c r="BY1606" s="13"/>
      <c r="BZ1606" s="13"/>
    </row>
    <row r="1607" spans="1:78" ht="12.75" customHeight="1">
      <c r="A1607" s="122" t="s">
        <v>44</v>
      </c>
      <c r="B1607" s="71" t="s">
        <v>81</v>
      </c>
      <c r="C1607" s="71" t="s">
        <v>24</v>
      </c>
      <c r="D1607" s="34">
        <v>45717</v>
      </c>
      <c r="E1607" s="12">
        <v>134.04300000000001</v>
      </c>
      <c r="F1607" s="72">
        <v>6.42</v>
      </c>
      <c r="G1607" s="72">
        <v>18.113</v>
      </c>
      <c r="H1607" s="12">
        <v>19.672999999999998</v>
      </c>
      <c r="I1607" s="72">
        <v>0.94199999999999995</v>
      </c>
      <c r="J1607" s="72">
        <v>63.067</v>
      </c>
      <c r="K1607" s="12">
        <v>19.440999999999999</v>
      </c>
      <c r="L1607" s="72">
        <v>0.93100000000000005</v>
      </c>
      <c r="M1607" s="72">
        <v>46.149000000000001</v>
      </c>
      <c r="N1607" s="12">
        <v>39.115000000000002</v>
      </c>
      <c r="O1607" s="72">
        <v>1.873</v>
      </c>
      <c r="P1607" s="72">
        <v>39.677</v>
      </c>
      <c r="Q1607" s="12">
        <v>0</v>
      </c>
      <c r="R1607" s="72">
        <v>0</v>
      </c>
      <c r="S1607" s="72">
        <v>0</v>
      </c>
      <c r="T1607" s="12">
        <v>39.115000000000002</v>
      </c>
      <c r="U1607" s="72">
        <v>1.873</v>
      </c>
      <c r="V1607" s="72">
        <v>39.677</v>
      </c>
      <c r="W1607" s="12">
        <v>98.015000000000001</v>
      </c>
      <c r="X1607" s="72">
        <v>4.6950000000000003</v>
      </c>
      <c r="Y1607" s="72">
        <v>29.242000000000001</v>
      </c>
      <c r="Z1607" s="12">
        <v>137.12899999999999</v>
      </c>
      <c r="AA1607" s="72">
        <v>6.5679999999999996</v>
      </c>
      <c r="AB1607" s="72">
        <v>23.312999999999999</v>
      </c>
      <c r="AC1607" s="12">
        <v>271.173</v>
      </c>
      <c r="AD1607" s="72">
        <v>12.988</v>
      </c>
      <c r="AE1607" s="72">
        <v>14.917</v>
      </c>
      <c r="AF1607" s="12">
        <v>2.5619999999999998</v>
      </c>
      <c r="AG1607" s="72">
        <v>0.123</v>
      </c>
      <c r="AH1607" s="72">
        <v>80.462999999999994</v>
      </c>
      <c r="AI1607" s="12">
        <v>140.93899999999999</v>
      </c>
      <c r="AJ1607" s="72">
        <v>6.7510000000000003</v>
      </c>
      <c r="AK1607" s="72">
        <v>19.326000000000001</v>
      </c>
      <c r="AL1607" s="12">
        <v>143.501</v>
      </c>
      <c r="AM1607" s="72">
        <v>6.8730000000000002</v>
      </c>
      <c r="AN1607" s="72">
        <v>18.901</v>
      </c>
      <c r="AO1607" s="12">
        <v>414.673</v>
      </c>
      <c r="AP1607" s="72">
        <v>19.861999999999998</v>
      </c>
      <c r="AQ1607" s="72">
        <v>11.763</v>
      </c>
      <c r="AR1607" s="12">
        <v>0</v>
      </c>
      <c r="AS1607" s="72">
        <v>0</v>
      </c>
      <c r="AT1607" s="72">
        <v>0</v>
      </c>
      <c r="AU1607" s="12">
        <v>20.387</v>
      </c>
      <c r="AV1607" s="72">
        <v>0.97599999999999998</v>
      </c>
      <c r="AW1607" s="72">
        <v>79.430999999999997</v>
      </c>
      <c r="AX1607" s="12">
        <v>130.52799999999999</v>
      </c>
      <c r="AY1607" s="72">
        <v>6.2519999999999998</v>
      </c>
      <c r="AZ1607" s="72">
        <v>18.173999999999999</v>
      </c>
      <c r="BA1607" s="12">
        <v>150.91499999999999</v>
      </c>
      <c r="BB1607" s="72">
        <v>7.2279999999999998</v>
      </c>
      <c r="BC1607" s="72">
        <v>16.172000000000001</v>
      </c>
      <c r="BD1607" s="12">
        <v>24.998999999999999</v>
      </c>
      <c r="BE1607" s="72">
        <v>1.1970000000000001</v>
      </c>
      <c r="BF1607" s="72">
        <v>43.039000000000001</v>
      </c>
      <c r="BG1607" s="12">
        <v>175.91399999999999</v>
      </c>
      <c r="BH1607" s="72">
        <v>8.4260000000000002</v>
      </c>
      <c r="BI1607" s="72">
        <v>14.278</v>
      </c>
      <c r="BJ1607" s="12">
        <v>497.37799999999999</v>
      </c>
      <c r="BK1607" s="72">
        <v>23.823</v>
      </c>
      <c r="BL1607" s="72">
        <v>7.758</v>
      </c>
      <c r="BM1607" s="12">
        <v>999.83500000000004</v>
      </c>
      <c r="BN1607" s="72">
        <v>47.889000000000003</v>
      </c>
      <c r="BO1607" s="72">
        <v>6.4020000000000001</v>
      </c>
      <c r="BP1607" s="12">
        <v>1497.2139999999999</v>
      </c>
      <c r="BQ1607" s="72">
        <v>71.712000000000003</v>
      </c>
      <c r="BR1607" s="72">
        <v>4.9119999999999999</v>
      </c>
      <c r="BS1607" s="12">
        <v>1673.1279999999999</v>
      </c>
      <c r="BT1607" s="72">
        <v>80.138000000000005</v>
      </c>
      <c r="BU1607" s="72">
        <v>4.3710000000000004</v>
      </c>
      <c r="BV1607" s="12">
        <v>2087.8009999999999</v>
      </c>
      <c r="BW1607" s="72">
        <v>100</v>
      </c>
      <c r="BX1607" s="72">
        <v>4.5709999999999997</v>
      </c>
      <c r="BY1607" s="13"/>
      <c r="BZ1607" s="13"/>
    </row>
    <row r="1608" spans="1:78" ht="12.75" customHeight="1">
      <c r="A1608" s="122" t="s">
        <v>44</v>
      </c>
      <c r="B1608" s="71" t="s">
        <v>81</v>
      </c>
      <c r="C1608" s="71" t="s">
        <v>24</v>
      </c>
      <c r="D1608" s="34">
        <v>45809</v>
      </c>
      <c r="E1608" s="12">
        <v>143.262</v>
      </c>
      <c r="F1608" s="72">
        <v>7.1159999999999997</v>
      </c>
      <c r="G1608" s="72">
        <v>14.646000000000001</v>
      </c>
      <c r="H1608" s="12">
        <v>24.568999999999999</v>
      </c>
      <c r="I1608" s="72">
        <v>1.22</v>
      </c>
      <c r="J1608" s="72">
        <v>62.627000000000002</v>
      </c>
      <c r="K1608" s="12">
        <v>13.284000000000001</v>
      </c>
      <c r="L1608" s="72">
        <v>0.66</v>
      </c>
      <c r="M1608" s="72">
        <v>50.195999999999998</v>
      </c>
      <c r="N1608" s="12">
        <v>37.853000000000002</v>
      </c>
      <c r="O1608" s="72">
        <v>1.88</v>
      </c>
      <c r="P1608" s="72">
        <v>44.587000000000003</v>
      </c>
      <c r="Q1608" s="12">
        <v>0</v>
      </c>
      <c r="R1608" s="72">
        <v>0</v>
      </c>
      <c r="S1608" s="72">
        <v>0</v>
      </c>
      <c r="T1608" s="12">
        <v>37.853000000000002</v>
      </c>
      <c r="U1608" s="72">
        <v>1.88</v>
      </c>
      <c r="V1608" s="72">
        <v>44.587000000000003</v>
      </c>
      <c r="W1608" s="12">
        <v>139.898</v>
      </c>
      <c r="X1608" s="72">
        <v>6.9489999999999998</v>
      </c>
      <c r="Y1608" s="72">
        <v>18.567</v>
      </c>
      <c r="Z1608" s="12">
        <v>177.75</v>
      </c>
      <c r="AA1608" s="72">
        <v>8.8290000000000006</v>
      </c>
      <c r="AB1608" s="72">
        <v>14.366</v>
      </c>
      <c r="AC1608" s="12">
        <v>321.012</v>
      </c>
      <c r="AD1608" s="72">
        <v>15.945</v>
      </c>
      <c r="AE1608" s="72">
        <v>10.537000000000001</v>
      </c>
      <c r="AF1608" s="12">
        <v>16.553999999999998</v>
      </c>
      <c r="AG1608" s="72">
        <v>0.82199999999999995</v>
      </c>
      <c r="AH1608" s="72">
        <v>78.724999999999994</v>
      </c>
      <c r="AI1608" s="12">
        <v>137.114</v>
      </c>
      <c r="AJ1608" s="72">
        <v>6.81</v>
      </c>
      <c r="AK1608" s="72">
        <v>18.155000000000001</v>
      </c>
      <c r="AL1608" s="12">
        <v>153.66800000000001</v>
      </c>
      <c r="AM1608" s="72">
        <v>7.633</v>
      </c>
      <c r="AN1608" s="72">
        <v>16.966000000000001</v>
      </c>
      <c r="AO1608" s="12">
        <v>474.68</v>
      </c>
      <c r="AP1608" s="72">
        <v>23.577000000000002</v>
      </c>
      <c r="AQ1608" s="72">
        <v>8.9830000000000005</v>
      </c>
      <c r="AR1608" s="12">
        <v>0</v>
      </c>
      <c r="AS1608" s="72">
        <v>0</v>
      </c>
      <c r="AT1608" s="72">
        <v>0</v>
      </c>
      <c r="AU1608" s="12">
        <v>16.759</v>
      </c>
      <c r="AV1608" s="72">
        <v>0.83199999999999996</v>
      </c>
      <c r="AW1608" s="72">
        <v>66.596000000000004</v>
      </c>
      <c r="AX1608" s="12">
        <v>98.242000000000004</v>
      </c>
      <c r="AY1608" s="72">
        <v>4.88</v>
      </c>
      <c r="AZ1608" s="72">
        <v>22.361000000000001</v>
      </c>
      <c r="BA1608" s="12">
        <v>115.001</v>
      </c>
      <c r="BB1608" s="72">
        <v>5.7119999999999997</v>
      </c>
      <c r="BC1608" s="72">
        <v>19.725999999999999</v>
      </c>
      <c r="BD1608" s="12">
        <v>16.437000000000001</v>
      </c>
      <c r="BE1608" s="72">
        <v>0.81599999999999995</v>
      </c>
      <c r="BF1608" s="72">
        <v>42.353999999999999</v>
      </c>
      <c r="BG1608" s="12">
        <v>131.43799999999999</v>
      </c>
      <c r="BH1608" s="72">
        <v>6.5289999999999999</v>
      </c>
      <c r="BI1608" s="72">
        <v>17.748999999999999</v>
      </c>
      <c r="BJ1608" s="12">
        <v>462.36</v>
      </c>
      <c r="BK1608" s="72">
        <v>22.966000000000001</v>
      </c>
      <c r="BL1608" s="72">
        <v>7.9690000000000003</v>
      </c>
      <c r="BM1608" s="12">
        <v>944.79899999999998</v>
      </c>
      <c r="BN1608" s="72">
        <v>46.927999999999997</v>
      </c>
      <c r="BO1608" s="72">
        <v>4.6970000000000001</v>
      </c>
      <c r="BP1608" s="12">
        <v>1407.1590000000001</v>
      </c>
      <c r="BQ1608" s="72">
        <v>69.894000000000005</v>
      </c>
      <c r="BR1608" s="72">
        <v>4.1580000000000004</v>
      </c>
      <c r="BS1608" s="12">
        <v>1538.597</v>
      </c>
      <c r="BT1608" s="72">
        <v>76.423000000000002</v>
      </c>
      <c r="BU1608" s="72">
        <v>4.2320000000000002</v>
      </c>
      <c r="BV1608" s="12">
        <v>2013.278</v>
      </c>
      <c r="BW1608" s="72">
        <v>100</v>
      </c>
      <c r="BX1608" s="72">
        <v>3.657</v>
      </c>
      <c r="BY1608" s="13"/>
      <c r="BZ1608" s="13"/>
    </row>
    <row r="1609" spans="1:78" ht="12.75" customHeight="1">
      <c r="A1609" s="122" t="s">
        <v>44</v>
      </c>
      <c r="B1609" s="71" t="s">
        <v>81</v>
      </c>
      <c r="C1609" s="71" t="s">
        <v>24</v>
      </c>
      <c r="D1609" s="34">
        <v>45901</v>
      </c>
      <c r="E1609" s="12">
        <v>117.68899999999999</v>
      </c>
      <c r="F1609" s="72">
        <v>5.7309999999999999</v>
      </c>
      <c r="G1609" s="72">
        <v>19.356000000000002</v>
      </c>
      <c r="H1609" s="12">
        <v>22.222999999999999</v>
      </c>
      <c r="I1609" s="72">
        <v>1.0820000000000001</v>
      </c>
      <c r="J1609" s="72">
        <v>54.679000000000002</v>
      </c>
      <c r="K1609" s="12">
        <v>26.257000000000001</v>
      </c>
      <c r="L1609" s="72">
        <v>1.2789999999999999</v>
      </c>
      <c r="M1609" s="72">
        <v>61.927999999999997</v>
      </c>
      <c r="N1609" s="12">
        <v>48.48</v>
      </c>
      <c r="O1609" s="72">
        <v>2.3610000000000002</v>
      </c>
      <c r="P1609" s="72">
        <v>54.326999999999998</v>
      </c>
      <c r="Q1609" s="12">
        <v>0</v>
      </c>
      <c r="R1609" s="72">
        <v>0</v>
      </c>
      <c r="S1609" s="72">
        <v>0</v>
      </c>
      <c r="T1609" s="12">
        <v>48.48</v>
      </c>
      <c r="U1609" s="72">
        <v>2.3610000000000002</v>
      </c>
      <c r="V1609" s="72">
        <v>54.326999999999998</v>
      </c>
      <c r="W1609" s="12">
        <v>73.688999999999993</v>
      </c>
      <c r="X1609" s="72">
        <v>3.5880000000000001</v>
      </c>
      <c r="Y1609" s="72">
        <v>29.530999999999999</v>
      </c>
      <c r="Z1609" s="12">
        <v>122.16800000000001</v>
      </c>
      <c r="AA1609" s="72">
        <v>5.9489999999999998</v>
      </c>
      <c r="AB1609" s="72">
        <v>26.79</v>
      </c>
      <c r="AC1609" s="12">
        <v>239.857</v>
      </c>
      <c r="AD1609" s="72">
        <v>11.679</v>
      </c>
      <c r="AE1609" s="72">
        <v>17.094000000000001</v>
      </c>
      <c r="AF1609" s="12">
        <v>2.181</v>
      </c>
      <c r="AG1609" s="72">
        <v>0.106</v>
      </c>
      <c r="AH1609" s="72">
        <v>109.333</v>
      </c>
      <c r="AI1609" s="12">
        <v>154.27099999999999</v>
      </c>
      <c r="AJ1609" s="72">
        <v>7.5119999999999996</v>
      </c>
      <c r="AK1609" s="72">
        <v>20.062999999999999</v>
      </c>
      <c r="AL1609" s="12">
        <v>156.452</v>
      </c>
      <c r="AM1609" s="72">
        <v>7.6180000000000003</v>
      </c>
      <c r="AN1609" s="72">
        <v>20.297999999999998</v>
      </c>
      <c r="AO1609" s="12">
        <v>396.30900000000003</v>
      </c>
      <c r="AP1609" s="72">
        <v>19.297999999999998</v>
      </c>
      <c r="AQ1609" s="72">
        <v>13.79</v>
      </c>
      <c r="AR1609" s="12">
        <v>12.763</v>
      </c>
      <c r="AS1609" s="72">
        <v>0.621</v>
      </c>
      <c r="AT1609" s="72">
        <v>42.814999999999998</v>
      </c>
      <c r="AU1609" s="12">
        <v>6.4420000000000002</v>
      </c>
      <c r="AV1609" s="72">
        <v>0.314</v>
      </c>
      <c r="AW1609" s="72">
        <v>77.956999999999994</v>
      </c>
      <c r="AX1609" s="12">
        <v>79.686999999999998</v>
      </c>
      <c r="AY1609" s="72">
        <v>3.88</v>
      </c>
      <c r="AZ1609" s="72">
        <v>23.34</v>
      </c>
      <c r="BA1609" s="12">
        <v>86.129000000000005</v>
      </c>
      <c r="BB1609" s="72">
        <v>4.194</v>
      </c>
      <c r="BC1609" s="72">
        <v>21.283000000000001</v>
      </c>
      <c r="BD1609" s="12">
        <v>55.625999999999998</v>
      </c>
      <c r="BE1609" s="72">
        <v>2.7090000000000001</v>
      </c>
      <c r="BF1609" s="72">
        <v>38.35</v>
      </c>
      <c r="BG1609" s="12">
        <v>141.755</v>
      </c>
      <c r="BH1609" s="72">
        <v>6.9029999999999996</v>
      </c>
      <c r="BI1609" s="72">
        <v>20.893000000000001</v>
      </c>
      <c r="BJ1609" s="12">
        <v>476.471</v>
      </c>
      <c r="BK1609" s="72">
        <v>23.201000000000001</v>
      </c>
      <c r="BL1609" s="72">
        <v>11.324999999999999</v>
      </c>
      <c r="BM1609" s="12">
        <v>1026.3599999999999</v>
      </c>
      <c r="BN1609" s="72">
        <v>49.976999999999997</v>
      </c>
      <c r="BO1609" s="72">
        <v>6.5549999999999997</v>
      </c>
      <c r="BP1609" s="12">
        <v>1502.8309999999999</v>
      </c>
      <c r="BQ1609" s="72">
        <v>73.177999999999997</v>
      </c>
      <c r="BR1609" s="72">
        <v>5.1820000000000004</v>
      </c>
      <c r="BS1609" s="12">
        <v>1657.35</v>
      </c>
      <c r="BT1609" s="72">
        <v>80.701999999999998</v>
      </c>
      <c r="BU1609" s="72">
        <v>4.6779999999999999</v>
      </c>
      <c r="BV1609" s="12">
        <v>2053.6590000000001</v>
      </c>
      <c r="BW1609" s="72">
        <v>100</v>
      </c>
      <c r="BX1609" s="72">
        <v>4.7140000000000004</v>
      </c>
      <c r="BY1609" s="13"/>
      <c r="BZ1609" s="13"/>
    </row>
    <row r="1610" spans="1:78" ht="12.75" customHeight="1">
      <c r="A1610" s="122" t="s">
        <v>44</v>
      </c>
      <c r="B1610" s="71" t="s">
        <v>81</v>
      </c>
      <c r="C1610" s="71" t="s">
        <v>24</v>
      </c>
      <c r="D1610" s="34">
        <v>45992</v>
      </c>
      <c r="E1610" s="12">
        <v>98.450999999999993</v>
      </c>
      <c r="F1610" s="72">
        <v>4.585</v>
      </c>
      <c r="G1610" s="72">
        <v>27.475999999999999</v>
      </c>
      <c r="H1610" s="12">
        <v>17.454000000000001</v>
      </c>
      <c r="I1610" s="72">
        <v>0.81299999999999994</v>
      </c>
      <c r="J1610" s="72">
        <v>48.463999999999999</v>
      </c>
      <c r="K1610" s="12">
        <v>5.3860000000000001</v>
      </c>
      <c r="L1610" s="72">
        <v>0.251</v>
      </c>
      <c r="M1610" s="72">
        <v>93.805999999999997</v>
      </c>
      <c r="N1610" s="12">
        <v>22.84</v>
      </c>
      <c r="O1610" s="72">
        <v>1.0640000000000001</v>
      </c>
      <c r="P1610" s="72">
        <v>43.536999999999999</v>
      </c>
      <c r="Q1610" s="12">
        <v>1.625</v>
      </c>
      <c r="R1610" s="72">
        <v>7.5999999999999998E-2</v>
      </c>
      <c r="S1610" s="72">
        <v>76.897999999999996</v>
      </c>
      <c r="T1610" s="12">
        <v>24.465</v>
      </c>
      <c r="U1610" s="72">
        <v>1.139</v>
      </c>
      <c r="V1610" s="72">
        <v>39.799999999999997</v>
      </c>
      <c r="W1610" s="12">
        <v>150.49199999999999</v>
      </c>
      <c r="X1610" s="72">
        <v>7.0090000000000003</v>
      </c>
      <c r="Y1610" s="72">
        <v>18.132000000000001</v>
      </c>
      <c r="Z1610" s="12">
        <v>174.95699999999999</v>
      </c>
      <c r="AA1610" s="72">
        <v>8.1479999999999997</v>
      </c>
      <c r="AB1610" s="72">
        <v>16.234999999999999</v>
      </c>
      <c r="AC1610" s="12">
        <v>273.40800000000002</v>
      </c>
      <c r="AD1610" s="72">
        <v>12.734</v>
      </c>
      <c r="AE1610" s="72">
        <v>11.647</v>
      </c>
      <c r="AF1610" s="12">
        <v>0</v>
      </c>
      <c r="AG1610" s="72">
        <v>0</v>
      </c>
      <c r="AH1610" s="72">
        <v>0</v>
      </c>
      <c r="AI1610" s="12">
        <v>183.64599999999999</v>
      </c>
      <c r="AJ1610" s="72">
        <v>8.5530000000000008</v>
      </c>
      <c r="AK1610" s="72">
        <v>16.451000000000001</v>
      </c>
      <c r="AL1610" s="12">
        <v>183.64599999999999</v>
      </c>
      <c r="AM1610" s="72">
        <v>8.5530000000000008</v>
      </c>
      <c r="AN1610" s="72">
        <v>16.451000000000001</v>
      </c>
      <c r="AO1610" s="12">
        <v>457.05399999999997</v>
      </c>
      <c r="AP1610" s="72">
        <v>21.286999999999999</v>
      </c>
      <c r="AQ1610" s="72">
        <v>9.8699999999999992</v>
      </c>
      <c r="AR1610" s="12">
        <v>43.878</v>
      </c>
      <c r="AS1610" s="72">
        <v>2.044</v>
      </c>
      <c r="AT1610" s="72">
        <v>77.566999999999993</v>
      </c>
      <c r="AU1610" s="12">
        <v>10.856999999999999</v>
      </c>
      <c r="AV1610" s="72">
        <v>0.50600000000000001</v>
      </c>
      <c r="AW1610" s="72">
        <v>62.749000000000002</v>
      </c>
      <c r="AX1610" s="12">
        <v>117.69799999999999</v>
      </c>
      <c r="AY1610" s="72">
        <v>5.4820000000000002</v>
      </c>
      <c r="AZ1610" s="72">
        <v>18.923999999999999</v>
      </c>
      <c r="BA1610" s="12">
        <v>128.55500000000001</v>
      </c>
      <c r="BB1610" s="72">
        <v>5.9870000000000001</v>
      </c>
      <c r="BC1610" s="72">
        <v>16.934999999999999</v>
      </c>
      <c r="BD1610" s="12">
        <v>17.279</v>
      </c>
      <c r="BE1610" s="72">
        <v>0.80500000000000005</v>
      </c>
      <c r="BF1610" s="72">
        <v>63.271000000000001</v>
      </c>
      <c r="BG1610" s="12">
        <v>145.834</v>
      </c>
      <c r="BH1610" s="72">
        <v>6.7919999999999998</v>
      </c>
      <c r="BI1610" s="72">
        <v>15.939</v>
      </c>
      <c r="BJ1610" s="12">
        <v>423.51799999999997</v>
      </c>
      <c r="BK1610" s="72">
        <v>19.725000000000001</v>
      </c>
      <c r="BL1610" s="72">
        <v>7.4509999999999996</v>
      </c>
      <c r="BM1610" s="12">
        <v>1076.8599999999999</v>
      </c>
      <c r="BN1610" s="72">
        <v>50.152999999999999</v>
      </c>
      <c r="BO1610" s="72">
        <v>4.7990000000000004</v>
      </c>
      <c r="BP1610" s="12">
        <v>1500.377</v>
      </c>
      <c r="BQ1610" s="72">
        <v>69.878</v>
      </c>
      <c r="BR1610" s="72">
        <v>2.738</v>
      </c>
      <c r="BS1610" s="12">
        <v>1690.09</v>
      </c>
      <c r="BT1610" s="72">
        <v>78.712999999999994</v>
      </c>
      <c r="BU1610" s="72">
        <v>3.2309999999999999</v>
      </c>
      <c r="BV1610" s="12">
        <v>2147.1439999999998</v>
      </c>
      <c r="BW1610" s="72">
        <v>100</v>
      </c>
      <c r="BX1610" s="72">
        <v>3.7759999999999998</v>
      </c>
      <c r="BY1610" s="13"/>
      <c r="BZ1610" s="13"/>
    </row>
    <row r="1611" spans="1:78" ht="12.75" customHeight="1">
      <c r="A1611" s="122" t="s">
        <v>44</v>
      </c>
      <c r="B1611" s="71" t="s">
        <v>81</v>
      </c>
      <c r="C1611" s="71" t="s">
        <v>24</v>
      </c>
      <c r="D1611" s="34">
        <v>46082</v>
      </c>
      <c r="E1611" s="12">
        <v>98.722999999999999</v>
      </c>
      <c r="F1611" s="72">
        <v>4.851</v>
      </c>
      <c r="G1611" s="72">
        <v>28.709</v>
      </c>
      <c r="H1611" s="12">
        <v>8.4260000000000002</v>
      </c>
      <c r="I1611" s="72">
        <v>0.41399999999999998</v>
      </c>
      <c r="J1611" s="72">
        <v>54.887999999999998</v>
      </c>
      <c r="K1611" s="12">
        <v>11.143000000000001</v>
      </c>
      <c r="L1611" s="72">
        <v>0.54800000000000004</v>
      </c>
      <c r="M1611" s="72">
        <v>56.756</v>
      </c>
      <c r="N1611" s="12">
        <v>19.568999999999999</v>
      </c>
      <c r="O1611" s="72">
        <v>0.96199999999999997</v>
      </c>
      <c r="P1611" s="72">
        <v>39.945</v>
      </c>
      <c r="Q1611" s="12">
        <v>0</v>
      </c>
      <c r="R1611" s="72">
        <v>0</v>
      </c>
      <c r="S1611" s="72">
        <v>0</v>
      </c>
      <c r="T1611" s="12">
        <v>19.568999999999999</v>
      </c>
      <c r="U1611" s="72">
        <v>0.96199999999999997</v>
      </c>
      <c r="V1611" s="72">
        <v>39.945</v>
      </c>
      <c r="W1611" s="12">
        <v>209.86699999999999</v>
      </c>
      <c r="X1611" s="72">
        <v>10.311999999999999</v>
      </c>
      <c r="Y1611" s="72">
        <v>22.247</v>
      </c>
      <c r="Z1611" s="12">
        <v>229.43600000000001</v>
      </c>
      <c r="AA1611" s="72">
        <v>11.273999999999999</v>
      </c>
      <c r="AB1611" s="72">
        <v>21.405000000000001</v>
      </c>
      <c r="AC1611" s="12">
        <v>328.16</v>
      </c>
      <c r="AD1611" s="72">
        <v>16.125</v>
      </c>
      <c r="AE1611" s="72">
        <v>15.129</v>
      </c>
      <c r="AF1611" s="12">
        <v>0</v>
      </c>
      <c r="AG1611" s="72">
        <v>0</v>
      </c>
      <c r="AH1611" s="72">
        <v>0</v>
      </c>
      <c r="AI1611" s="12">
        <v>112.202</v>
      </c>
      <c r="AJ1611" s="72">
        <v>5.5129999999999999</v>
      </c>
      <c r="AK1611" s="72">
        <v>30.001999999999999</v>
      </c>
      <c r="AL1611" s="12">
        <v>112.202</v>
      </c>
      <c r="AM1611" s="72">
        <v>5.5129999999999999</v>
      </c>
      <c r="AN1611" s="72">
        <v>30.001999999999999</v>
      </c>
      <c r="AO1611" s="12">
        <v>440.36099999999999</v>
      </c>
      <c r="AP1611" s="72">
        <v>21.638000000000002</v>
      </c>
      <c r="AQ1611" s="72">
        <v>12.3</v>
      </c>
      <c r="AR1611" s="12">
        <v>2.669</v>
      </c>
      <c r="AS1611" s="72">
        <v>0.13100000000000001</v>
      </c>
      <c r="AT1611" s="72">
        <v>104.854</v>
      </c>
      <c r="AU1611" s="12">
        <v>7.657</v>
      </c>
      <c r="AV1611" s="72">
        <v>0.376</v>
      </c>
      <c r="AW1611" s="72">
        <v>115.729</v>
      </c>
      <c r="AX1611" s="12">
        <v>46.499000000000002</v>
      </c>
      <c r="AY1611" s="72">
        <v>2.2850000000000001</v>
      </c>
      <c r="AZ1611" s="72">
        <v>39.027999999999999</v>
      </c>
      <c r="BA1611" s="12">
        <v>54.155999999999999</v>
      </c>
      <c r="BB1611" s="72">
        <v>2.661</v>
      </c>
      <c r="BC1611" s="72">
        <v>36.741</v>
      </c>
      <c r="BD1611" s="12">
        <v>36.899000000000001</v>
      </c>
      <c r="BE1611" s="72">
        <v>1.8129999999999999</v>
      </c>
      <c r="BF1611" s="72">
        <v>36.713000000000001</v>
      </c>
      <c r="BG1611" s="12">
        <v>91.055000000000007</v>
      </c>
      <c r="BH1611" s="72">
        <v>4.4740000000000002</v>
      </c>
      <c r="BI1611" s="72">
        <v>26.385000000000002</v>
      </c>
      <c r="BJ1611" s="12">
        <v>523.29300000000001</v>
      </c>
      <c r="BK1611" s="72">
        <v>25.713000000000001</v>
      </c>
      <c r="BL1611" s="72">
        <v>11.096</v>
      </c>
      <c r="BM1611" s="12">
        <v>977.71799999999996</v>
      </c>
      <c r="BN1611" s="72">
        <v>48.042999999999999</v>
      </c>
      <c r="BO1611" s="72">
        <v>7.2009999999999996</v>
      </c>
      <c r="BP1611" s="12">
        <v>1501.0119999999999</v>
      </c>
      <c r="BQ1611" s="72">
        <v>73.756</v>
      </c>
      <c r="BR1611" s="72">
        <v>5.9050000000000002</v>
      </c>
      <c r="BS1611" s="12">
        <v>1594.7349999999999</v>
      </c>
      <c r="BT1611" s="72">
        <v>78.361999999999995</v>
      </c>
      <c r="BU1611" s="72">
        <v>5.2629999999999999</v>
      </c>
      <c r="BV1611" s="12">
        <v>2035.097</v>
      </c>
      <c r="BW1611" s="72">
        <v>100</v>
      </c>
      <c r="BX1611" s="72">
        <v>5.0350000000000001</v>
      </c>
      <c r="BY1611" s="13"/>
      <c r="BZ1611" s="13"/>
    </row>
    <row r="1612" spans="1:78" ht="12.75" customHeight="1">
      <c r="A1612" s="122" t="s">
        <v>44</v>
      </c>
      <c r="B1612" s="71" t="s">
        <v>81</v>
      </c>
      <c r="C1612" s="71" t="s">
        <v>24</v>
      </c>
      <c r="D1612" s="34">
        <v>46174</v>
      </c>
      <c r="E1612" s="12">
        <v>181.55600000000001</v>
      </c>
      <c r="F1612" s="72">
        <v>8.49</v>
      </c>
      <c r="G1612" s="72">
        <v>16.734000000000002</v>
      </c>
      <c r="H1612" s="12">
        <v>26.43</v>
      </c>
      <c r="I1612" s="72">
        <v>1.236</v>
      </c>
      <c r="J1612" s="72">
        <v>62.768000000000001</v>
      </c>
      <c r="K1612" s="12">
        <v>17.718</v>
      </c>
      <c r="L1612" s="72">
        <v>0.82899999999999996</v>
      </c>
      <c r="M1612" s="72">
        <v>48.999000000000002</v>
      </c>
      <c r="N1612" s="12">
        <v>44.148000000000003</v>
      </c>
      <c r="O1612" s="72">
        <v>2.0649999999999999</v>
      </c>
      <c r="P1612" s="72">
        <v>46.813000000000002</v>
      </c>
      <c r="Q1612" s="12">
        <v>3.0830000000000002</v>
      </c>
      <c r="R1612" s="72">
        <v>0.14399999999999999</v>
      </c>
      <c r="S1612" s="72">
        <v>76.061000000000007</v>
      </c>
      <c r="T1612" s="12">
        <v>47.231000000000002</v>
      </c>
      <c r="U1612" s="72">
        <v>2.2090000000000001</v>
      </c>
      <c r="V1612" s="72">
        <v>45.048999999999999</v>
      </c>
      <c r="W1612" s="12">
        <v>164.84700000000001</v>
      </c>
      <c r="X1612" s="72">
        <v>7.7089999999999996</v>
      </c>
      <c r="Y1612" s="72">
        <v>21.655000000000001</v>
      </c>
      <c r="Z1612" s="12">
        <v>212.078</v>
      </c>
      <c r="AA1612" s="72">
        <v>9.9179999999999993</v>
      </c>
      <c r="AB1612" s="72">
        <v>18.29</v>
      </c>
      <c r="AC1612" s="12">
        <v>393.63499999999999</v>
      </c>
      <c r="AD1612" s="72">
        <v>18.408000000000001</v>
      </c>
      <c r="AE1612" s="72">
        <v>10.989000000000001</v>
      </c>
      <c r="AF1612" s="12">
        <v>10.667999999999999</v>
      </c>
      <c r="AG1612" s="72">
        <v>0.499</v>
      </c>
      <c r="AH1612" s="72">
        <v>81.66</v>
      </c>
      <c r="AI1612" s="12">
        <v>94.85</v>
      </c>
      <c r="AJ1612" s="72">
        <v>4.4359999999999999</v>
      </c>
      <c r="AK1612" s="72">
        <v>26.155000000000001</v>
      </c>
      <c r="AL1612" s="12">
        <v>105.518</v>
      </c>
      <c r="AM1612" s="72">
        <v>4.9340000000000002</v>
      </c>
      <c r="AN1612" s="72">
        <v>20.885000000000002</v>
      </c>
      <c r="AO1612" s="12">
        <v>499.15300000000002</v>
      </c>
      <c r="AP1612" s="72">
        <v>23.341999999999999</v>
      </c>
      <c r="AQ1612" s="72">
        <v>11.16</v>
      </c>
      <c r="AR1612" s="12">
        <v>10.013999999999999</v>
      </c>
      <c r="AS1612" s="72">
        <v>0.46800000000000003</v>
      </c>
      <c r="AT1612" s="72">
        <v>66.677000000000007</v>
      </c>
      <c r="AU1612" s="12">
        <v>5.1859999999999999</v>
      </c>
      <c r="AV1612" s="72">
        <v>0.24299999999999999</v>
      </c>
      <c r="AW1612" s="72">
        <v>79.206999999999994</v>
      </c>
      <c r="AX1612" s="12">
        <v>126.59399999999999</v>
      </c>
      <c r="AY1612" s="72">
        <v>5.92</v>
      </c>
      <c r="AZ1612" s="72">
        <v>23.245999999999999</v>
      </c>
      <c r="BA1612" s="12">
        <v>131.78</v>
      </c>
      <c r="BB1612" s="72">
        <v>6.1619999999999999</v>
      </c>
      <c r="BC1612" s="72">
        <v>22.43</v>
      </c>
      <c r="BD1612" s="12">
        <v>45.173000000000002</v>
      </c>
      <c r="BE1612" s="72">
        <v>2.1120000000000001</v>
      </c>
      <c r="BF1612" s="72">
        <v>49.334000000000003</v>
      </c>
      <c r="BG1612" s="12">
        <v>176.953</v>
      </c>
      <c r="BH1612" s="72">
        <v>8.2750000000000004</v>
      </c>
      <c r="BI1612" s="72">
        <v>19.260999999999999</v>
      </c>
      <c r="BJ1612" s="12">
        <v>434.54199999999997</v>
      </c>
      <c r="BK1612" s="72">
        <v>20.321000000000002</v>
      </c>
      <c r="BL1612" s="72">
        <v>13.384</v>
      </c>
      <c r="BM1612" s="12">
        <v>1017.764</v>
      </c>
      <c r="BN1612" s="72">
        <v>47.594000000000001</v>
      </c>
      <c r="BO1612" s="72">
        <v>6.4109999999999996</v>
      </c>
      <c r="BP1612" s="12">
        <v>1452.306</v>
      </c>
      <c r="BQ1612" s="72">
        <v>67.915000000000006</v>
      </c>
      <c r="BR1612" s="72">
        <v>5.24</v>
      </c>
      <c r="BS1612" s="12">
        <v>1639.2719999999999</v>
      </c>
      <c r="BT1612" s="72">
        <v>76.658000000000001</v>
      </c>
      <c r="BU1612" s="72">
        <v>4.7300000000000004</v>
      </c>
      <c r="BV1612" s="12">
        <v>2138.4250000000002</v>
      </c>
      <c r="BW1612" s="72">
        <v>100</v>
      </c>
      <c r="BX1612" s="72">
        <v>4.7489999999999997</v>
      </c>
      <c r="BY1612" s="13"/>
      <c r="BZ1612" s="13"/>
    </row>
    <row r="1613" spans="1:78" ht="12.75" customHeight="1">
      <c r="A1613" s="122" t="s">
        <v>44</v>
      </c>
      <c r="B1613" s="71" t="s">
        <v>81</v>
      </c>
      <c r="C1613" s="71" t="s">
        <v>25</v>
      </c>
      <c r="D1613" s="34">
        <v>41883</v>
      </c>
      <c r="E1613" s="12">
        <v>87.388000000000005</v>
      </c>
      <c r="F1613" s="72">
        <v>2.427</v>
      </c>
      <c r="G1613" s="72">
        <v>29.94</v>
      </c>
      <c r="H1613" s="12">
        <v>148.458</v>
      </c>
      <c r="I1613" s="72">
        <v>4.1230000000000002</v>
      </c>
      <c r="J1613" s="72">
        <v>24.094999999999999</v>
      </c>
      <c r="K1613" s="12">
        <v>96.834000000000003</v>
      </c>
      <c r="L1613" s="72">
        <v>2.6890000000000001</v>
      </c>
      <c r="M1613" s="72">
        <v>24.181000000000001</v>
      </c>
      <c r="N1613" s="12">
        <v>245.292</v>
      </c>
      <c r="O1613" s="72">
        <v>6.8120000000000003</v>
      </c>
      <c r="P1613" s="72">
        <v>17.614999999999998</v>
      </c>
      <c r="Q1613" s="12">
        <v>45.054000000000002</v>
      </c>
      <c r="R1613" s="72">
        <v>1.2509999999999999</v>
      </c>
      <c r="S1613" s="72">
        <v>35.969000000000001</v>
      </c>
      <c r="T1613" s="12">
        <v>290.346</v>
      </c>
      <c r="U1613" s="72">
        <v>8.0640000000000001</v>
      </c>
      <c r="V1613" s="72">
        <v>17.579000000000001</v>
      </c>
      <c r="W1613" s="12">
        <v>636.94200000000001</v>
      </c>
      <c r="X1613" s="72">
        <v>17.690000000000001</v>
      </c>
      <c r="Y1613" s="72">
        <v>9.7750000000000004</v>
      </c>
      <c r="Z1613" s="12">
        <v>927.28800000000001</v>
      </c>
      <c r="AA1613" s="72">
        <v>25.753</v>
      </c>
      <c r="AB1613" s="72">
        <v>6.4969999999999999</v>
      </c>
      <c r="AC1613" s="12">
        <v>1014.676</v>
      </c>
      <c r="AD1613" s="72">
        <v>28.18</v>
      </c>
      <c r="AE1613" s="72">
        <v>6.2960000000000003</v>
      </c>
      <c r="AF1613" s="12">
        <v>7.4340000000000002</v>
      </c>
      <c r="AG1613" s="72">
        <v>0.20599999999999999</v>
      </c>
      <c r="AH1613" s="72">
        <v>87.11</v>
      </c>
      <c r="AI1613" s="12">
        <v>206.999</v>
      </c>
      <c r="AJ1613" s="72">
        <v>5.7489999999999997</v>
      </c>
      <c r="AK1613" s="72">
        <v>13.775</v>
      </c>
      <c r="AL1613" s="12">
        <v>214.43199999999999</v>
      </c>
      <c r="AM1613" s="72">
        <v>5.9550000000000001</v>
      </c>
      <c r="AN1613" s="72">
        <v>13.327</v>
      </c>
      <c r="AO1613" s="12">
        <v>1229.1079999999999</v>
      </c>
      <c r="AP1613" s="72">
        <v>34.136000000000003</v>
      </c>
      <c r="AQ1613" s="72">
        <v>5.8650000000000002</v>
      </c>
      <c r="AR1613" s="12">
        <v>31.045000000000002</v>
      </c>
      <c r="AS1613" s="72">
        <v>0.86199999999999999</v>
      </c>
      <c r="AT1613" s="72">
        <v>42.883000000000003</v>
      </c>
      <c r="AU1613" s="12">
        <v>10.85</v>
      </c>
      <c r="AV1613" s="72">
        <v>0.30099999999999999</v>
      </c>
      <c r="AW1613" s="72">
        <v>58.706000000000003</v>
      </c>
      <c r="AX1613" s="12">
        <v>219.285</v>
      </c>
      <c r="AY1613" s="72">
        <v>6.09</v>
      </c>
      <c r="AZ1613" s="72">
        <v>14.342000000000001</v>
      </c>
      <c r="BA1613" s="12">
        <v>230.136</v>
      </c>
      <c r="BB1613" s="72">
        <v>6.3920000000000003</v>
      </c>
      <c r="BC1613" s="72">
        <v>12.885</v>
      </c>
      <c r="BD1613" s="12">
        <v>172.672</v>
      </c>
      <c r="BE1613" s="72">
        <v>4.7960000000000003</v>
      </c>
      <c r="BF1613" s="72">
        <v>25.536999999999999</v>
      </c>
      <c r="BG1613" s="12">
        <v>402.80799999999999</v>
      </c>
      <c r="BH1613" s="72">
        <v>11.186999999999999</v>
      </c>
      <c r="BI1613" s="72">
        <v>10.891999999999999</v>
      </c>
      <c r="BJ1613" s="12">
        <v>999.4</v>
      </c>
      <c r="BK1613" s="72">
        <v>27.756</v>
      </c>
      <c r="BL1613" s="72">
        <v>8.0449999999999999</v>
      </c>
      <c r="BM1613" s="12">
        <v>938.27499999999998</v>
      </c>
      <c r="BN1613" s="72">
        <v>26.059000000000001</v>
      </c>
      <c r="BO1613" s="72">
        <v>5.7350000000000003</v>
      </c>
      <c r="BP1613" s="12">
        <v>1937.675</v>
      </c>
      <c r="BQ1613" s="72">
        <v>53.814999999999998</v>
      </c>
      <c r="BR1613" s="72">
        <v>4.1260000000000003</v>
      </c>
      <c r="BS1613" s="12">
        <v>2371.527</v>
      </c>
      <c r="BT1613" s="72">
        <v>65.864000000000004</v>
      </c>
      <c r="BU1613" s="72">
        <v>3.2789999999999999</v>
      </c>
      <c r="BV1613" s="12">
        <v>3600.6350000000002</v>
      </c>
      <c r="BW1613" s="72">
        <v>100</v>
      </c>
      <c r="BX1613" s="72">
        <v>2.6349999999999998</v>
      </c>
      <c r="BY1613" s="13"/>
      <c r="BZ1613" s="13"/>
    </row>
    <row r="1614" spans="1:78" ht="12.75" customHeight="1">
      <c r="A1614" s="122" t="s">
        <v>44</v>
      </c>
      <c r="B1614" s="71" t="s">
        <v>81</v>
      </c>
      <c r="C1614" s="71" t="s">
        <v>25</v>
      </c>
      <c r="D1614" s="34">
        <v>41974</v>
      </c>
      <c r="E1614" s="12">
        <v>68.611000000000004</v>
      </c>
      <c r="F1614" s="72">
        <v>1.8839999999999999</v>
      </c>
      <c r="G1614" s="72">
        <v>27.43</v>
      </c>
      <c r="H1614" s="12">
        <v>126.639</v>
      </c>
      <c r="I1614" s="72">
        <v>3.4769999999999999</v>
      </c>
      <c r="J1614" s="72">
        <v>24.57</v>
      </c>
      <c r="K1614" s="12">
        <v>82.105999999999995</v>
      </c>
      <c r="L1614" s="72">
        <v>2.254</v>
      </c>
      <c r="M1614" s="72">
        <v>37.902999999999999</v>
      </c>
      <c r="N1614" s="12">
        <v>208.745</v>
      </c>
      <c r="O1614" s="72">
        <v>5.7320000000000002</v>
      </c>
      <c r="P1614" s="72">
        <v>19.809999999999999</v>
      </c>
      <c r="Q1614" s="12">
        <v>3.3620000000000001</v>
      </c>
      <c r="R1614" s="72">
        <v>9.1999999999999998E-2</v>
      </c>
      <c r="S1614" s="72">
        <v>73.417000000000002</v>
      </c>
      <c r="T1614" s="12">
        <v>212.10599999999999</v>
      </c>
      <c r="U1614" s="72">
        <v>5.8239999999999998</v>
      </c>
      <c r="V1614" s="72">
        <v>19.157</v>
      </c>
      <c r="W1614" s="12">
        <v>613.53</v>
      </c>
      <c r="X1614" s="72">
        <v>16.846</v>
      </c>
      <c r="Y1614" s="72">
        <v>5.7690000000000001</v>
      </c>
      <c r="Z1614" s="12">
        <v>825.63599999999997</v>
      </c>
      <c r="AA1614" s="72">
        <v>22.67</v>
      </c>
      <c r="AB1614" s="72">
        <v>5.4779999999999998</v>
      </c>
      <c r="AC1614" s="12">
        <v>894.24699999999996</v>
      </c>
      <c r="AD1614" s="72">
        <v>24.553999999999998</v>
      </c>
      <c r="AE1614" s="72">
        <v>5.218</v>
      </c>
      <c r="AF1614" s="12">
        <v>6.7130000000000001</v>
      </c>
      <c r="AG1614" s="72">
        <v>0.184</v>
      </c>
      <c r="AH1614" s="72">
        <v>80.468000000000004</v>
      </c>
      <c r="AI1614" s="12">
        <v>167.03800000000001</v>
      </c>
      <c r="AJ1614" s="72">
        <v>4.5869999999999997</v>
      </c>
      <c r="AK1614" s="72">
        <v>18.628</v>
      </c>
      <c r="AL1614" s="12">
        <v>173.751</v>
      </c>
      <c r="AM1614" s="72">
        <v>4.7709999999999999</v>
      </c>
      <c r="AN1614" s="72">
        <v>16.914000000000001</v>
      </c>
      <c r="AO1614" s="12">
        <v>1067.998</v>
      </c>
      <c r="AP1614" s="72">
        <v>29.324999999999999</v>
      </c>
      <c r="AQ1614" s="72">
        <v>4.6619999999999999</v>
      </c>
      <c r="AR1614" s="12">
        <v>42.651000000000003</v>
      </c>
      <c r="AS1614" s="72">
        <v>1.171</v>
      </c>
      <c r="AT1614" s="72">
        <v>45.470999999999997</v>
      </c>
      <c r="AU1614" s="12">
        <v>11.484999999999999</v>
      </c>
      <c r="AV1614" s="72">
        <v>0.315</v>
      </c>
      <c r="AW1614" s="72">
        <v>73.046000000000006</v>
      </c>
      <c r="AX1614" s="12">
        <v>293.53100000000001</v>
      </c>
      <c r="AY1614" s="72">
        <v>8.06</v>
      </c>
      <c r="AZ1614" s="72">
        <v>17.986000000000001</v>
      </c>
      <c r="BA1614" s="12">
        <v>305.01600000000002</v>
      </c>
      <c r="BB1614" s="72">
        <v>8.375</v>
      </c>
      <c r="BC1614" s="72">
        <v>16.864000000000001</v>
      </c>
      <c r="BD1614" s="12">
        <v>176.00800000000001</v>
      </c>
      <c r="BE1614" s="72">
        <v>4.8330000000000002</v>
      </c>
      <c r="BF1614" s="72">
        <v>19.138000000000002</v>
      </c>
      <c r="BG1614" s="12">
        <v>481.024</v>
      </c>
      <c r="BH1614" s="72">
        <v>13.208</v>
      </c>
      <c r="BI1614" s="72">
        <v>13.388</v>
      </c>
      <c r="BJ1614" s="12">
        <v>1149.6489999999999</v>
      </c>
      <c r="BK1614" s="72">
        <v>31.567</v>
      </c>
      <c r="BL1614" s="72">
        <v>8</v>
      </c>
      <c r="BM1614" s="12">
        <v>900.61</v>
      </c>
      <c r="BN1614" s="72">
        <v>24.728999999999999</v>
      </c>
      <c r="BO1614" s="72">
        <v>7.4790000000000001</v>
      </c>
      <c r="BP1614" s="12">
        <v>2050.259</v>
      </c>
      <c r="BQ1614" s="72">
        <v>56.295999999999999</v>
      </c>
      <c r="BR1614" s="72">
        <v>4.9359999999999999</v>
      </c>
      <c r="BS1614" s="12">
        <v>2573.9340000000002</v>
      </c>
      <c r="BT1614" s="72">
        <v>70.674999999999997</v>
      </c>
      <c r="BU1614" s="72">
        <v>3.262</v>
      </c>
      <c r="BV1614" s="12">
        <v>3641.9319999999998</v>
      </c>
      <c r="BW1614" s="72">
        <v>100</v>
      </c>
      <c r="BX1614" s="72">
        <v>2.7650000000000001</v>
      </c>
      <c r="BY1614" s="13"/>
      <c r="BZ1614" s="13"/>
    </row>
    <row r="1615" spans="1:78" ht="12.75" customHeight="1">
      <c r="A1615" s="122" t="s">
        <v>44</v>
      </c>
      <c r="B1615" s="71" t="s">
        <v>81</v>
      </c>
      <c r="C1615" s="71" t="s">
        <v>25</v>
      </c>
      <c r="D1615" s="34">
        <v>42064</v>
      </c>
      <c r="E1615" s="12">
        <v>84.775000000000006</v>
      </c>
      <c r="F1615" s="72">
        <v>2.4180000000000001</v>
      </c>
      <c r="G1615" s="72">
        <v>27.695</v>
      </c>
      <c r="H1615" s="12">
        <v>106.42100000000001</v>
      </c>
      <c r="I1615" s="72">
        <v>3.036</v>
      </c>
      <c r="J1615" s="72">
        <v>25.995999999999999</v>
      </c>
      <c r="K1615" s="12">
        <v>117.764</v>
      </c>
      <c r="L1615" s="72">
        <v>3.36</v>
      </c>
      <c r="M1615" s="72">
        <v>21.193999999999999</v>
      </c>
      <c r="N1615" s="12">
        <v>224.185</v>
      </c>
      <c r="O1615" s="72">
        <v>6.3959999999999999</v>
      </c>
      <c r="P1615" s="72">
        <v>14.608000000000001</v>
      </c>
      <c r="Q1615" s="12">
        <v>35.633000000000003</v>
      </c>
      <c r="R1615" s="72">
        <v>1.0169999999999999</v>
      </c>
      <c r="S1615" s="72">
        <v>74.563999999999993</v>
      </c>
      <c r="T1615" s="12">
        <v>259.81799999999998</v>
      </c>
      <c r="U1615" s="72">
        <v>7.4119999999999999</v>
      </c>
      <c r="V1615" s="72">
        <v>16.724</v>
      </c>
      <c r="W1615" s="12">
        <v>546.06500000000005</v>
      </c>
      <c r="X1615" s="72">
        <v>15.577999999999999</v>
      </c>
      <c r="Y1615" s="72">
        <v>8.6039999999999992</v>
      </c>
      <c r="Z1615" s="12">
        <v>805.88199999999995</v>
      </c>
      <c r="AA1615" s="72">
        <v>22.99</v>
      </c>
      <c r="AB1615" s="72">
        <v>7.3090000000000002</v>
      </c>
      <c r="AC1615" s="12">
        <v>890.65800000000002</v>
      </c>
      <c r="AD1615" s="72">
        <v>25.408999999999999</v>
      </c>
      <c r="AE1615" s="72">
        <v>7.2679999999999998</v>
      </c>
      <c r="AF1615" s="12">
        <v>10.988</v>
      </c>
      <c r="AG1615" s="72">
        <v>0.313</v>
      </c>
      <c r="AH1615" s="72">
        <v>109.863</v>
      </c>
      <c r="AI1615" s="12">
        <v>144.55699999999999</v>
      </c>
      <c r="AJ1615" s="72">
        <v>4.1239999999999997</v>
      </c>
      <c r="AK1615" s="72">
        <v>24.317</v>
      </c>
      <c r="AL1615" s="12">
        <v>155.54599999999999</v>
      </c>
      <c r="AM1615" s="72">
        <v>4.4370000000000003</v>
      </c>
      <c r="AN1615" s="72">
        <v>22.751000000000001</v>
      </c>
      <c r="AO1615" s="12">
        <v>1046.203</v>
      </c>
      <c r="AP1615" s="72">
        <v>29.846</v>
      </c>
      <c r="AQ1615" s="72">
        <v>6.3259999999999996</v>
      </c>
      <c r="AR1615" s="12">
        <v>65.403000000000006</v>
      </c>
      <c r="AS1615" s="72">
        <v>1.8660000000000001</v>
      </c>
      <c r="AT1615" s="72">
        <v>29.28</v>
      </c>
      <c r="AU1615" s="12">
        <v>38.636000000000003</v>
      </c>
      <c r="AV1615" s="72">
        <v>1.1020000000000001</v>
      </c>
      <c r="AW1615" s="72">
        <v>44.706000000000003</v>
      </c>
      <c r="AX1615" s="12">
        <v>189.566</v>
      </c>
      <c r="AY1615" s="72">
        <v>5.4080000000000004</v>
      </c>
      <c r="AZ1615" s="72">
        <v>16.923999999999999</v>
      </c>
      <c r="BA1615" s="12">
        <v>228.202</v>
      </c>
      <c r="BB1615" s="72">
        <v>6.51</v>
      </c>
      <c r="BC1615" s="72">
        <v>16.148</v>
      </c>
      <c r="BD1615" s="12">
        <v>147.28399999999999</v>
      </c>
      <c r="BE1615" s="72">
        <v>4.202</v>
      </c>
      <c r="BF1615" s="72">
        <v>19.957000000000001</v>
      </c>
      <c r="BG1615" s="12">
        <v>375.48599999999999</v>
      </c>
      <c r="BH1615" s="72">
        <v>10.712</v>
      </c>
      <c r="BI1615" s="72">
        <v>11.731</v>
      </c>
      <c r="BJ1615" s="12">
        <v>1103.384</v>
      </c>
      <c r="BK1615" s="72">
        <v>31.477</v>
      </c>
      <c r="BL1615" s="72">
        <v>6.2430000000000003</v>
      </c>
      <c r="BM1615" s="12">
        <v>914.84699999999998</v>
      </c>
      <c r="BN1615" s="72">
        <v>26.099</v>
      </c>
      <c r="BO1615" s="72">
        <v>6.3390000000000004</v>
      </c>
      <c r="BP1615" s="12">
        <v>2018.231</v>
      </c>
      <c r="BQ1615" s="72">
        <v>57.576000000000001</v>
      </c>
      <c r="BR1615" s="72">
        <v>3.5259999999999998</v>
      </c>
      <c r="BS1615" s="12">
        <v>2459.12</v>
      </c>
      <c r="BT1615" s="72">
        <v>70.153999999999996</v>
      </c>
      <c r="BU1615" s="72">
        <v>3.13</v>
      </c>
      <c r="BV1615" s="12">
        <v>3505.3229999999999</v>
      </c>
      <c r="BW1615" s="72">
        <v>100</v>
      </c>
      <c r="BX1615" s="72">
        <v>2.5750000000000002</v>
      </c>
      <c r="BY1615" s="13"/>
      <c r="BZ1615" s="13"/>
    </row>
    <row r="1616" spans="1:78" ht="12.75" customHeight="1">
      <c r="A1616" s="122" t="s">
        <v>44</v>
      </c>
      <c r="B1616" s="71" t="s">
        <v>81</v>
      </c>
      <c r="C1616" s="71" t="s">
        <v>25</v>
      </c>
      <c r="D1616" s="34">
        <v>42156</v>
      </c>
      <c r="E1616" s="12">
        <v>93.384</v>
      </c>
      <c r="F1616" s="72">
        <v>2.5990000000000002</v>
      </c>
      <c r="G1616" s="72">
        <v>26.236000000000001</v>
      </c>
      <c r="H1616" s="12">
        <v>79.558000000000007</v>
      </c>
      <c r="I1616" s="72">
        <v>2.214</v>
      </c>
      <c r="J1616" s="72">
        <v>20.347999999999999</v>
      </c>
      <c r="K1616" s="12">
        <v>112.113</v>
      </c>
      <c r="L1616" s="72">
        <v>3.121</v>
      </c>
      <c r="M1616" s="72">
        <v>21.553000000000001</v>
      </c>
      <c r="N1616" s="12">
        <v>191.67099999999999</v>
      </c>
      <c r="O1616" s="72">
        <v>5.335</v>
      </c>
      <c r="P1616" s="72">
        <v>17.135999999999999</v>
      </c>
      <c r="Q1616" s="12">
        <v>38.03</v>
      </c>
      <c r="R1616" s="72">
        <v>1.0589999999999999</v>
      </c>
      <c r="S1616" s="72">
        <v>51.884</v>
      </c>
      <c r="T1616" s="12">
        <v>229.7</v>
      </c>
      <c r="U1616" s="72">
        <v>6.3940000000000001</v>
      </c>
      <c r="V1616" s="72">
        <v>15.301</v>
      </c>
      <c r="W1616" s="12">
        <v>541.94100000000003</v>
      </c>
      <c r="X1616" s="72">
        <v>15.085000000000001</v>
      </c>
      <c r="Y1616" s="72">
        <v>11.481999999999999</v>
      </c>
      <c r="Z1616" s="12">
        <v>771.64200000000005</v>
      </c>
      <c r="AA1616" s="72">
        <v>21.478999999999999</v>
      </c>
      <c r="AB1616" s="72">
        <v>9.4239999999999995</v>
      </c>
      <c r="AC1616" s="12">
        <v>865.02599999999995</v>
      </c>
      <c r="AD1616" s="72">
        <v>24.077999999999999</v>
      </c>
      <c r="AE1616" s="72">
        <v>8.5009999999999994</v>
      </c>
      <c r="AF1616" s="12">
        <v>0</v>
      </c>
      <c r="AG1616" s="72">
        <v>0</v>
      </c>
      <c r="AH1616" s="72">
        <v>0</v>
      </c>
      <c r="AI1616" s="12">
        <v>239.00700000000001</v>
      </c>
      <c r="AJ1616" s="72">
        <v>6.6529999999999996</v>
      </c>
      <c r="AK1616" s="72">
        <v>8.4250000000000007</v>
      </c>
      <c r="AL1616" s="12">
        <v>239.00700000000001</v>
      </c>
      <c r="AM1616" s="72">
        <v>6.6529999999999996</v>
      </c>
      <c r="AN1616" s="72">
        <v>8.4250000000000007</v>
      </c>
      <c r="AO1616" s="12">
        <v>1104.0329999999999</v>
      </c>
      <c r="AP1616" s="72">
        <v>30.731000000000002</v>
      </c>
      <c r="AQ1616" s="72">
        <v>6.7140000000000004</v>
      </c>
      <c r="AR1616" s="12">
        <v>54.167000000000002</v>
      </c>
      <c r="AS1616" s="72">
        <v>1.508</v>
      </c>
      <c r="AT1616" s="72">
        <v>27.366</v>
      </c>
      <c r="AU1616" s="12">
        <v>49.593000000000004</v>
      </c>
      <c r="AV1616" s="72">
        <v>1.38</v>
      </c>
      <c r="AW1616" s="72">
        <v>32.883000000000003</v>
      </c>
      <c r="AX1616" s="12">
        <v>239.58500000000001</v>
      </c>
      <c r="AY1616" s="72">
        <v>6.6689999999999996</v>
      </c>
      <c r="AZ1616" s="72">
        <v>15.481</v>
      </c>
      <c r="BA1616" s="12">
        <v>289.178</v>
      </c>
      <c r="BB1616" s="72">
        <v>8.0489999999999995</v>
      </c>
      <c r="BC1616" s="72">
        <v>14.849</v>
      </c>
      <c r="BD1616" s="12">
        <v>141.85400000000001</v>
      </c>
      <c r="BE1616" s="72">
        <v>3.948</v>
      </c>
      <c r="BF1616" s="72">
        <v>18.919</v>
      </c>
      <c r="BG1616" s="12">
        <v>431.03199999999998</v>
      </c>
      <c r="BH1616" s="72">
        <v>11.997999999999999</v>
      </c>
      <c r="BI1616" s="72">
        <v>12.817</v>
      </c>
      <c r="BJ1616" s="12">
        <v>1194.94</v>
      </c>
      <c r="BK1616" s="72">
        <v>33.261000000000003</v>
      </c>
      <c r="BL1616" s="72">
        <v>5.1689999999999996</v>
      </c>
      <c r="BM1616" s="12">
        <v>808.43600000000004</v>
      </c>
      <c r="BN1616" s="72">
        <v>22.503</v>
      </c>
      <c r="BO1616" s="72">
        <v>7.7270000000000003</v>
      </c>
      <c r="BP1616" s="12">
        <v>2003.376</v>
      </c>
      <c r="BQ1616" s="72">
        <v>55.764000000000003</v>
      </c>
      <c r="BR1616" s="72">
        <v>3.0379999999999998</v>
      </c>
      <c r="BS1616" s="12">
        <v>2488.5749999999998</v>
      </c>
      <c r="BT1616" s="72">
        <v>69.269000000000005</v>
      </c>
      <c r="BU1616" s="72">
        <v>2.5840000000000001</v>
      </c>
      <c r="BV1616" s="12">
        <v>3592.6080000000002</v>
      </c>
      <c r="BW1616" s="72">
        <v>100</v>
      </c>
      <c r="BX1616" s="72">
        <v>2.855</v>
      </c>
      <c r="BY1616" s="13"/>
      <c r="BZ1616" s="13"/>
    </row>
    <row r="1617" spans="1:78" ht="12.75" customHeight="1">
      <c r="A1617" s="122" t="s">
        <v>44</v>
      </c>
      <c r="B1617" s="71" t="s">
        <v>81</v>
      </c>
      <c r="C1617" s="71" t="s">
        <v>25</v>
      </c>
      <c r="D1617" s="34">
        <v>42614</v>
      </c>
      <c r="E1617" s="12">
        <v>65.132000000000005</v>
      </c>
      <c r="F1617" s="72">
        <v>1.881</v>
      </c>
      <c r="G1617" s="72">
        <v>26.289000000000001</v>
      </c>
      <c r="H1617" s="12">
        <v>81.775999999999996</v>
      </c>
      <c r="I1617" s="72">
        <v>2.3620000000000001</v>
      </c>
      <c r="J1617" s="72">
        <v>26.817</v>
      </c>
      <c r="K1617" s="12">
        <v>72.613</v>
      </c>
      <c r="L1617" s="72">
        <v>2.0979999999999999</v>
      </c>
      <c r="M1617" s="72">
        <v>26.626000000000001</v>
      </c>
      <c r="N1617" s="12">
        <v>154.38900000000001</v>
      </c>
      <c r="O1617" s="72">
        <v>4.46</v>
      </c>
      <c r="P1617" s="72">
        <v>18.747</v>
      </c>
      <c r="Q1617" s="12">
        <v>10.722</v>
      </c>
      <c r="R1617" s="72">
        <v>0.31</v>
      </c>
      <c r="S1617" s="72">
        <v>55.481999999999999</v>
      </c>
      <c r="T1617" s="12">
        <v>165.11099999999999</v>
      </c>
      <c r="U1617" s="72">
        <v>4.7699999999999996</v>
      </c>
      <c r="V1617" s="72">
        <v>17.66</v>
      </c>
      <c r="W1617" s="12">
        <v>606.96799999999996</v>
      </c>
      <c r="X1617" s="72">
        <v>17.533000000000001</v>
      </c>
      <c r="Y1617" s="72">
        <v>12.615</v>
      </c>
      <c r="Z1617" s="12">
        <v>772.07899999999995</v>
      </c>
      <c r="AA1617" s="72">
        <v>22.303000000000001</v>
      </c>
      <c r="AB1617" s="72">
        <v>10.006</v>
      </c>
      <c r="AC1617" s="12">
        <v>837.21199999999999</v>
      </c>
      <c r="AD1617" s="72">
        <v>24.184000000000001</v>
      </c>
      <c r="AE1617" s="72">
        <v>9.266</v>
      </c>
      <c r="AF1617" s="12">
        <v>2.903</v>
      </c>
      <c r="AG1617" s="72">
        <v>8.4000000000000005E-2</v>
      </c>
      <c r="AH1617" s="72">
        <v>105.22</v>
      </c>
      <c r="AI1617" s="12">
        <v>154.78899999999999</v>
      </c>
      <c r="AJ1617" s="72">
        <v>4.4710000000000001</v>
      </c>
      <c r="AK1617" s="72">
        <v>16.234000000000002</v>
      </c>
      <c r="AL1617" s="12">
        <v>157.69300000000001</v>
      </c>
      <c r="AM1617" s="72">
        <v>4.5549999999999997</v>
      </c>
      <c r="AN1617" s="72">
        <v>16.056999999999999</v>
      </c>
      <c r="AO1617" s="12">
        <v>994.904</v>
      </c>
      <c r="AP1617" s="72">
        <v>28.739000000000001</v>
      </c>
      <c r="AQ1617" s="72">
        <v>8.0540000000000003</v>
      </c>
      <c r="AR1617" s="12">
        <v>24.161000000000001</v>
      </c>
      <c r="AS1617" s="72">
        <v>0.69799999999999995</v>
      </c>
      <c r="AT1617" s="72">
        <v>42.701000000000001</v>
      </c>
      <c r="AU1617" s="12">
        <v>24.318000000000001</v>
      </c>
      <c r="AV1617" s="72">
        <v>0.70199999999999996</v>
      </c>
      <c r="AW1617" s="72">
        <v>55.598999999999997</v>
      </c>
      <c r="AX1617" s="12">
        <v>208.666</v>
      </c>
      <c r="AY1617" s="72">
        <v>6.0279999999999996</v>
      </c>
      <c r="AZ1617" s="72">
        <v>17.917999999999999</v>
      </c>
      <c r="BA1617" s="12">
        <v>232.98400000000001</v>
      </c>
      <c r="BB1617" s="72">
        <v>6.73</v>
      </c>
      <c r="BC1617" s="72">
        <v>15.53</v>
      </c>
      <c r="BD1617" s="12">
        <v>191.88800000000001</v>
      </c>
      <c r="BE1617" s="72">
        <v>5.5430000000000001</v>
      </c>
      <c r="BF1617" s="72">
        <v>15.381</v>
      </c>
      <c r="BG1617" s="12">
        <v>424.87200000000001</v>
      </c>
      <c r="BH1617" s="72">
        <v>12.273</v>
      </c>
      <c r="BI1617" s="72">
        <v>10.465</v>
      </c>
      <c r="BJ1617" s="12">
        <v>1159.7660000000001</v>
      </c>
      <c r="BK1617" s="72">
        <v>33.502000000000002</v>
      </c>
      <c r="BL1617" s="72">
        <v>6.0190000000000001</v>
      </c>
      <c r="BM1617" s="12">
        <v>858.10599999999999</v>
      </c>
      <c r="BN1617" s="72">
        <v>24.788</v>
      </c>
      <c r="BO1617" s="72">
        <v>7.16</v>
      </c>
      <c r="BP1617" s="12">
        <v>2017.8720000000001</v>
      </c>
      <c r="BQ1617" s="72">
        <v>58.29</v>
      </c>
      <c r="BR1617" s="72">
        <v>3.996</v>
      </c>
      <c r="BS1617" s="12">
        <v>2466.9050000000002</v>
      </c>
      <c r="BT1617" s="72">
        <v>71.260999999999996</v>
      </c>
      <c r="BU1617" s="72">
        <v>3.6840000000000002</v>
      </c>
      <c r="BV1617" s="12">
        <v>3461.8090000000002</v>
      </c>
      <c r="BW1617" s="72">
        <v>100</v>
      </c>
      <c r="BX1617" s="72">
        <v>3.9670000000000001</v>
      </c>
      <c r="BY1617" s="13"/>
      <c r="BZ1617" s="13"/>
    </row>
    <row r="1618" spans="1:78" ht="12.75" customHeight="1">
      <c r="A1618" s="122" t="s">
        <v>44</v>
      </c>
      <c r="B1618" s="71" t="s">
        <v>81</v>
      </c>
      <c r="C1618" s="71" t="s">
        <v>25</v>
      </c>
      <c r="D1618" s="34">
        <v>42705</v>
      </c>
      <c r="E1618" s="12">
        <v>41.554000000000002</v>
      </c>
      <c r="F1618" s="72">
        <v>1.196</v>
      </c>
      <c r="G1618" s="72">
        <v>41.106999999999999</v>
      </c>
      <c r="H1618" s="12">
        <v>88.417000000000002</v>
      </c>
      <c r="I1618" s="72">
        <v>2.5449999999999999</v>
      </c>
      <c r="J1618" s="72">
        <v>26.405000000000001</v>
      </c>
      <c r="K1618" s="12">
        <v>56.691000000000003</v>
      </c>
      <c r="L1618" s="72">
        <v>1.631</v>
      </c>
      <c r="M1618" s="72">
        <v>35.347000000000001</v>
      </c>
      <c r="N1618" s="12">
        <v>145.108</v>
      </c>
      <c r="O1618" s="72">
        <v>4.1760000000000002</v>
      </c>
      <c r="P1618" s="72">
        <v>24.704000000000001</v>
      </c>
      <c r="Q1618" s="12">
        <v>48.225000000000001</v>
      </c>
      <c r="R1618" s="72">
        <v>1.3879999999999999</v>
      </c>
      <c r="S1618" s="72">
        <v>40.271999999999998</v>
      </c>
      <c r="T1618" s="12">
        <v>193.333</v>
      </c>
      <c r="U1618" s="72">
        <v>5.5640000000000001</v>
      </c>
      <c r="V1618" s="72">
        <v>22.263999999999999</v>
      </c>
      <c r="W1618" s="12">
        <v>551.23299999999995</v>
      </c>
      <c r="X1618" s="72">
        <v>15.864000000000001</v>
      </c>
      <c r="Y1618" s="72">
        <v>9.3249999999999993</v>
      </c>
      <c r="Z1618" s="12">
        <v>744.56600000000003</v>
      </c>
      <c r="AA1618" s="72">
        <v>21.428000000000001</v>
      </c>
      <c r="AB1618" s="72">
        <v>9.4030000000000005</v>
      </c>
      <c r="AC1618" s="12">
        <v>786.12</v>
      </c>
      <c r="AD1618" s="72">
        <v>22.623000000000001</v>
      </c>
      <c r="AE1618" s="72">
        <v>9.8480000000000008</v>
      </c>
      <c r="AF1618" s="12">
        <v>6.2130000000000001</v>
      </c>
      <c r="AG1618" s="72">
        <v>0.17899999999999999</v>
      </c>
      <c r="AH1618" s="72">
        <v>127.699</v>
      </c>
      <c r="AI1618" s="12">
        <v>162.78100000000001</v>
      </c>
      <c r="AJ1618" s="72">
        <v>4.6849999999999996</v>
      </c>
      <c r="AK1618" s="72">
        <v>13.739000000000001</v>
      </c>
      <c r="AL1618" s="12">
        <v>168.99299999999999</v>
      </c>
      <c r="AM1618" s="72">
        <v>4.8630000000000004</v>
      </c>
      <c r="AN1618" s="72">
        <v>12.973000000000001</v>
      </c>
      <c r="AO1618" s="12">
        <v>955.11400000000003</v>
      </c>
      <c r="AP1618" s="72">
        <v>27.486999999999998</v>
      </c>
      <c r="AQ1618" s="72">
        <v>8.4019999999999992</v>
      </c>
      <c r="AR1618" s="12">
        <v>23.741</v>
      </c>
      <c r="AS1618" s="72">
        <v>0.68300000000000005</v>
      </c>
      <c r="AT1618" s="72">
        <v>56.238</v>
      </c>
      <c r="AU1618" s="12">
        <v>9.2279999999999998</v>
      </c>
      <c r="AV1618" s="72">
        <v>0.26600000000000001</v>
      </c>
      <c r="AW1618" s="72">
        <v>75.304000000000002</v>
      </c>
      <c r="AX1618" s="12">
        <v>214.137</v>
      </c>
      <c r="AY1618" s="72">
        <v>6.1630000000000003</v>
      </c>
      <c r="AZ1618" s="72">
        <v>26.765000000000001</v>
      </c>
      <c r="BA1618" s="12">
        <v>223.36500000000001</v>
      </c>
      <c r="BB1618" s="72">
        <v>6.4279999999999999</v>
      </c>
      <c r="BC1618" s="72">
        <v>25.818999999999999</v>
      </c>
      <c r="BD1618" s="12">
        <v>163.90799999999999</v>
      </c>
      <c r="BE1618" s="72">
        <v>4.7169999999999996</v>
      </c>
      <c r="BF1618" s="72">
        <v>28.445</v>
      </c>
      <c r="BG1618" s="12">
        <v>387.27300000000002</v>
      </c>
      <c r="BH1618" s="72">
        <v>11.145</v>
      </c>
      <c r="BI1618" s="72">
        <v>17.323</v>
      </c>
      <c r="BJ1618" s="12">
        <v>964.55899999999997</v>
      </c>
      <c r="BK1618" s="72">
        <v>27.759</v>
      </c>
      <c r="BL1618" s="72">
        <v>9.3710000000000004</v>
      </c>
      <c r="BM1618" s="12">
        <v>1144.1179999999999</v>
      </c>
      <c r="BN1618" s="72">
        <v>32.926000000000002</v>
      </c>
      <c r="BO1618" s="72">
        <v>6.5030000000000001</v>
      </c>
      <c r="BP1618" s="12">
        <v>2108.6770000000001</v>
      </c>
      <c r="BQ1618" s="72">
        <v>60.685000000000002</v>
      </c>
      <c r="BR1618" s="72">
        <v>4.3040000000000003</v>
      </c>
      <c r="BS1618" s="12">
        <v>2519.6909999999998</v>
      </c>
      <c r="BT1618" s="72">
        <v>72.513000000000005</v>
      </c>
      <c r="BU1618" s="72">
        <v>3.9430000000000001</v>
      </c>
      <c r="BV1618" s="12">
        <v>3474.8040000000001</v>
      </c>
      <c r="BW1618" s="72">
        <v>100</v>
      </c>
      <c r="BX1618" s="72">
        <v>3.5270000000000001</v>
      </c>
      <c r="BY1618" s="13"/>
      <c r="BZ1618" s="13"/>
    </row>
    <row r="1619" spans="1:78" ht="12.75" customHeight="1">
      <c r="A1619" s="122" t="s">
        <v>44</v>
      </c>
      <c r="B1619" s="71" t="s">
        <v>81</v>
      </c>
      <c r="C1619" s="71" t="s">
        <v>25</v>
      </c>
      <c r="D1619" s="34">
        <v>42795</v>
      </c>
      <c r="E1619" s="12">
        <v>34.24</v>
      </c>
      <c r="F1619" s="72">
        <v>0.97099999999999997</v>
      </c>
      <c r="G1619" s="72">
        <v>49.24</v>
      </c>
      <c r="H1619" s="12">
        <v>81.911000000000001</v>
      </c>
      <c r="I1619" s="72">
        <v>2.3220000000000001</v>
      </c>
      <c r="J1619" s="72">
        <v>24.335000000000001</v>
      </c>
      <c r="K1619" s="12">
        <v>125.789</v>
      </c>
      <c r="L1619" s="72">
        <v>3.5659999999999998</v>
      </c>
      <c r="M1619" s="72">
        <v>23.126999999999999</v>
      </c>
      <c r="N1619" s="12">
        <v>207.7</v>
      </c>
      <c r="O1619" s="72">
        <v>5.8890000000000002</v>
      </c>
      <c r="P1619" s="72">
        <v>19.37</v>
      </c>
      <c r="Q1619" s="12">
        <v>21.466999999999999</v>
      </c>
      <c r="R1619" s="72">
        <v>0.60899999999999999</v>
      </c>
      <c r="S1619" s="72">
        <v>58.206000000000003</v>
      </c>
      <c r="T1619" s="12">
        <v>229.167</v>
      </c>
      <c r="U1619" s="72">
        <v>6.4969999999999999</v>
      </c>
      <c r="V1619" s="72">
        <v>16.946000000000002</v>
      </c>
      <c r="W1619" s="12">
        <v>493.27699999999999</v>
      </c>
      <c r="X1619" s="72">
        <v>13.984999999999999</v>
      </c>
      <c r="Y1619" s="72">
        <v>8.5399999999999991</v>
      </c>
      <c r="Z1619" s="12">
        <v>722.44399999999996</v>
      </c>
      <c r="AA1619" s="72">
        <v>20.481999999999999</v>
      </c>
      <c r="AB1619" s="72">
        <v>7.6230000000000002</v>
      </c>
      <c r="AC1619" s="12">
        <v>756.68399999999997</v>
      </c>
      <c r="AD1619" s="72">
        <v>21.452999999999999</v>
      </c>
      <c r="AE1619" s="72">
        <v>8.3569999999999993</v>
      </c>
      <c r="AF1619" s="12">
        <v>1.861</v>
      </c>
      <c r="AG1619" s="72">
        <v>5.2999999999999999E-2</v>
      </c>
      <c r="AH1619" s="72">
        <v>120.18600000000001</v>
      </c>
      <c r="AI1619" s="12">
        <v>187.53100000000001</v>
      </c>
      <c r="AJ1619" s="72">
        <v>5.3170000000000002</v>
      </c>
      <c r="AK1619" s="72">
        <v>22.58</v>
      </c>
      <c r="AL1619" s="12">
        <v>189.392</v>
      </c>
      <c r="AM1619" s="72">
        <v>5.37</v>
      </c>
      <c r="AN1619" s="72">
        <v>22.334</v>
      </c>
      <c r="AO1619" s="12">
        <v>946.07600000000002</v>
      </c>
      <c r="AP1619" s="72">
        <v>26.821999999999999</v>
      </c>
      <c r="AQ1619" s="72">
        <v>8.3089999999999993</v>
      </c>
      <c r="AR1619" s="12">
        <v>59.537999999999997</v>
      </c>
      <c r="AS1619" s="72">
        <v>1.6879999999999999</v>
      </c>
      <c r="AT1619" s="72">
        <v>48.814</v>
      </c>
      <c r="AU1619" s="12">
        <v>9.6690000000000005</v>
      </c>
      <c r="AV1619" s="72">
        <v>0.27400000000000002</v>
      </c>
      <c r="AW1619" s="72">
        <v>64.736000000000004</v>
      </c>
      <c r="AX1619" s="12">
        <v>249.809</v>
      </c>
      <c r="AY1619" s="72">
        <v>7.0819999999999999</v>
      </c>
      <c r="AZ1619" s="72">
        <v>15.725</v>
      </c>
      <c r="BA1619" s="12">
        <v>259.47800000000001</v>
      </c>
      <c r="BB1619" s="72">
        <v>7.3570000000000002</v>
      </c>
      <c r="BC1619" s="72">
        <v>15.831</v>
      </c>
      <c r="BD1619" s="12">
        <v>151.00399999999999</v>
      </c>
      <c r="BE1619" s="72">
        <v>4.2809999999999997</v>
      </c>
      <c r="BF1619" s="72">
        <v>15.215</v>
      </c>
      <c r="BG1619" s="12">
        <v>410.483</v>
      </c>
      <c r="BH1619" s="72">
        <v>11.638</v>
      </c>
      <c r="BI1619" s="72">
        <v>11.242000000000001</v>
      </c>
      <c r="BJ1619" s="12">
        <v>1009.816</v>
      </c>
      <c r="BK1619" s="72">
        <v>28.63</v>
      </c>
      <c r="BL1619" s="72">
        <v>7.3540000000000001</v>
      </c>
      <c r="BM1619" s="12">
        <v>1101.2660000000001</v>
      </c>
      <c r="BN1619" s="72">
        <v>31.222000000000001</v>
      </c>
      <c r="BO1619" s="72">
        <v>6.0469999999999997</v>
      </c>
      <c r="BP1619" s="12">
        <v>2111.0819999999999</v>
      </c>
      <c r="BQ1619" s="72">
        <v>59.851999999999997</v>
      </c>
      <c r="BR1619" s="72">
        <v>3.444</v>
      </c>
      <c r="BS1619" s="12">
        <v>2581.1030000000001</v>
      </c>
      <c r="BT1619" s="72">
        <v>73.177999999999997</v>
      </c>
      <c r="BU1619" s="72">
        <v>3.222</v>
      </c>
      <c r="BV1619" s="12">
        <v>3527.1790000000001</v>
      </c>
      <c r="BW1619" s="72">
        <v>100</v>
      </c>
      <c r="BX1619" s="72">
        <v>3.423</v>
      </c>
      <c r="BY1619" s="13"/>
      <c r="BZ1619" s="13"/>
    </row>
    <row r="1620" spans="1:78" ht="12.75" customHeight="1">
      <c r="A1620" s="122" t="s">
        <v>44</v>
      </c>
      <c r="B1620" s="71" t="s">
        <v>81</v>
      </c>
      <c r="C1620" s="71" t="s">
        <v>25</v>
      </c>
      <c r="D1620" s="34">
        <v>42887</v>
      </c>
      <c r="E1620" s="12">
        <v>67.311999999999998</v>
      </c>
      <c r="F1620" s="72">
        <v>1.9039999999999999</v>
      </c>
      <c r="G1620" s="72">
        <v>30.631</v>
      </c>
      <c r="H1620" s="12">
        <v>146.577</v>
      </c>
      <c r="I1620" s="72">
        <v>4.1470000000000002</v>
      </c>
      <c r="J1620" s="72">
        <v>21.052</v>
      </c>
      <c r="K1620" s="12">
        <v>46.585999999999999</v>
      </c>
      <c r="L1620" s="72">
        <v>1.3180000000000001</v>
      </c>
      <c r="M1620" s="72">
        <v>40.51</v>
      </c>
      <c r="N1620" s="12">
        <v>193.16300000000001</v>
      </c>
      <c r="O1620" s="72">
        <v>5.4649999999999999</v>
      </c>
      <c r="P1620" s="72">
        <v>20.544</v>
      </c>
      <c r="Q1620" s="12">
        <v>37.862000000000002</v>
      </c>
      <c r="R1620" s="72">
        <v>1.071</v>
      </c>
      <c r="S1620" s="72">
        <v>46.895000000000003</v>
      </c>
      <c r="T1620" s="12">
        <v>231.024</v>
      </c>
      <c r="U1620" s="72">
        <v>6.5359999999999996</v>
      </c>
      <c r="V1620" s="72">
        <v>18.263999999999999</v>
      </c>
      <c r="W1620" s="12">
        <v>522.04499999999996</v>
      </c>
      <c r="X1620" s="72">
        <v>14.771000000000001</v>
      </c>
      <c r="Y1620" s="72">
        <v>14.45</v>
      </c>
      <c r="Z1620" s="12">
        <v>753.06899999999996</v>
      </c>
      <c r="AA1620" s="72">
        <v>21.306999999999999</v>
      </c>
      <c r="AB1620" s="72">
        <v>10.73</v>
      </c>
      <c r="AC1620" s="12">
        <v>820.38099999999997</v>
      </c>
      <c r="AD1620" s="72">
        <v>23.210999999999999</v>
      </c>
      <c r="AE1620" s="72">
        <v>10.391999999999999</v>
      </c>
      <c r="AF1620" s="12">
        <v>11.875999999999999</v>
      </c>
      <c r="AG1620" s="72">
        <v>0.33600000000000002</v>
      </c>
      <c r="AH1620" s="72">
        <v>59.118000000000002</v>
      </c>
      <c r="AI1620" s="12">
        <v>191.73599999999999</v>
      </c>
      <c r="AJ1620" s="72">
        <v>5.4249999999999998</v>
      </c>
      <c r="AK1620" s="72">
        <v>10.827</v>
      </c>
      <c r="AL1620" s="12">
        <v>203.61199999999999</v>
      </c>
      <c r="AM1620" s="72">
        <v>5.7610000000000001</v>
      </c>
      <c r="AN1620" s="72">
        <v>10.925000000000001</v>
      </c>
      <c r="AO1620" s="12">
        <v>1023.9930000000001</v>
      </c>
      <c r="AP1620" s="72">
        <v>28.972000000000001</v>
      </c>
      <c r="AQ1620" s="72">
        <v>8.2210000000000001</v>
      </c>
      <c r="AR1620" s="12">
        <v>28.952000000000002</v>
      </c>
      <c r="AS1620" s="72">
        <v>0.81899999999999995</v>
      </c>
      <c r="AT1620" s="72">
        <v>38.817</v>
      </c>
      <c r="AU1620" s="12">
        <v>17.423999999999999</v>
      </c>
      <c r="AV1620" s="72">
        <v>0.49299999999999999</v>
      </c>
      <c r="AW1620" s="72">
        <v>48.542999999999999</v>
      </c>
      <c r="AX1620" s="12">
        <v>241.625</v>
      </c>
      <c r="AY1620" s="72">
        <v>6.8360000000000003</v>
      </c>
      <c r="AZ1620" s="72">
        <v>14.606999999999999</v>
      </c>
      <c r="BA1620" s="12">
        <v>259.04899999999998</v>
      </c>
      <c r="BB1620" s="72">
        <v>7.3289999999999997</v>
      </c>
      <c r="BC1620" s="72">
        <v>13.496</v>
      </c>
      <c r="BD1620" s="12">
        <v>126.08199999999999</v>
      </c>
      <c r="BE1620" s="72">
        <v>3.5670000000000002</v>
      </c>
      <c r="BF1620" s="72">
        <v>22.712</v>
      </c>
      <c r="BG1620" s="12">
        <v>385.13200000000001</v>
      </c>
      <c r="BH1620" s="72">
        <v>10.897</v>
      </c>
      <c r="BI1620" s="72">
        <v>10.282</v>
      </c>
      <c r="BJ1620" s="12">
        <v>1101.2660000000001</v>
      </c>
      <c r="BK1620" s="72">
        <v>31.158999999999999</v>
      </c>
      <c r="BL1620" s="72">
        <v>6.032</v>
      </c>
      <c r="BM1620" s="12">
        <v>995.03099999999995</v>
      </c>
      <c r="BN1620" s="72">
        <v>28.152999999999999</v>
      </c>
      <c r="BO1620" s="72">
        <v>6.194</v>
      </c>
      <c r="BP1620" s="12">
        <v>2096.297</v>
      </c>
      <c r="BQ1620" s="72">
        <v>59.311999999999998</v>
      </c>
      <c r="BR1620" s="72">
        <v>3.5550000000000002</v>
      </c>
      <c r="BS1620" s="12">
        <v>2510.38</v>
      </c>
      <c r="BT1620" s="72">
        <v>71.028000000000006</v>
      </c>
      <c r="BU1620" s="72">
        <v>3.0190000000000001</v>
      </c>
      <c r="BV1620" s="12">
        <v>3534.3739999999998</v>
      </c>
      <c r="BW1620" s="72">
        <v>100</v>
      </c>
      <c r="BX1620" s="72">
        <v>3.585</v>
      </c>
      <c r="BY1620" s="13"/>
      <c r="BZ1620" s="13"/>
    </row>
    <row r="1621" spans="1:78" ht="12.75" customHeight="1">
      <c r="A1621" s="122" t="s">
        <v>44</v>
      </c>
      <c r="B1621" s="71" t="s">
        <v>81</v>
      </c>
      <c r="C1621" s="71" t="s">
        <v>25</v>
      </c>
      <c r="D1621" s="34">
        <v>43344</v>
      </c>
      <c r="E1621" s="12">
        <v>86.051000000000002</v>
      </c>
      <c r="F1621" s="72">
        <v>2.5230000000000001</v>
      </c>
      <c r="G1621" s="72">
        <v>26.108000000000001</v>
      </c>
      <c r="H1621" s="12">
        <v>117.97799999999999</v>
      </c>
      <c r="I1621" s="72">
        <v>3.4590000000000001</v>
      </c>
      <c r="J1621" s="72">
        <v>24.971</v>
      </c>
      <c r="K1621" s="12">
        <v>20.593</v>
      </c>
      <c r="L1621" s="72">
        <v>0.60399999999999998</v>
      </c>
      <c r="M1621" s="72">
        <v>66.082999999999998</v>
      </c>
      <c r="N1621" s="12">
        <v>138.571</v>
      </c>
      <c r="O1621" s="72">
        <v>4.0629999999999997</v>
      </c>
      <c r="P1621" s="72">
        <v>21.568999999999999</v>
      </c>
      <c r="Q1621" s="12">
        <v>9.7539999999999996</v>
      </c>
      <c r="R1621" s="72">
        <v>0.28599999999999998</v>
      </c>
      <c r="S1621" s="72">
        <v>78.78</v>
      </c>
      <c r="T1621" s="12">
        <v>148.32499999999999</v>
      </c>
      <c r="U1621" s="72">
        <v>4.3490000000000002</v>
      </c>
      <c r="V1621" s="72">
        <v>20.184999999999999</v>
      </c>
      <c r="W1621" s="12">
        <v>579.36500000000001</v>
      </c>
      <c r="X1621" s="72">
        <v>16.988</v>
      </c>
      <c r="Y1621" s="72">
        <v>16.571999999999999</v>
      </c>
      <c r="Z1621" s="12">
        <v>727.69</v>
      </c>
      <c r="AA1621" s="72">
        <v>21.337</v>
      </c>
      <c r="AB1621" s="72">
        <v>13.928000000000001</v>
      </c>
      <c r="AC1621" s="12">
        <v>813.74099999999999</v>
      </c>
      <c r="AD1621" s="72">
        <v>23.86</v>
      </c>
      <c r="AE1621" s="72">
        <v>12.775</v>
      </c>
      <c r="AF1621" s="12">
        <v>0</v>
      </c>
      <c r="AG1621" s="72">
        <v>0</v>
      </c>
      <c r="AH1621" s="72">
        <v>0</v>
      </c>
      <c r="AI1621" s="12">
        <v>196.88900000000001</v>
      </c>
      <c r="AJ1621" s="72">
        <v>5.7729999999999997</v>
      </c>
      <c r="AK1621" s="72">
        <v>9.4600000000000009</v>
      </c>
      <c r="AL1621" s="12">
        <v>196.88900000000001</v>
      </c>
      <c r="AM1621" s="72">
        <v>5.7729999999999997</v>
      </c>
      <c r="AN1621" s="72">
        <v>9.4600000000000009</v>
      </c>
      <c r="AO1621" s="12">
        <v>1010.63</v>
      </c>
      <c r="AP1621" s="72">
        <v>29.632999999999999</v>
      </c>
      <c r="AQ1621" s="72">
        <v>9.8520000000000003</v>
      </c>
      <c r="AR1621" s="12">
        <v>33.414000000000001</v>
      </c>
      <c r="AS1621" s="72">
        <v>0.98</v>
      </c>
      <c r="AT1621" s="72">
        <v>57.537999999999997</v>
      </c>
      <c r="AU1621" s="12">
        <v>40.183</v>
      </c>
      <c r="AV1621" s="72">
        <v>1.1779999999999999</v>
      </c>
      <c r="AW1621" s="72">
        <v>77.728999999999999</v>
      </c>
      <c r="AX1621" s="12">
        <v>144.565</v>
      </c>
      <c r="AY1621" s="72">
        <v>4.2389999999999999</v>
      </c>
      <c r="AZ1621" s="72">
        <v>21.998999999999999</v>
      </c>
      <c r="BA1621" s="12">
        <v>184.74799999999999</v>
      </c>
      <c r="BB1621" s="72">
        <v>5.4169999999999998</v>
      </c>
      <c r="BC1621" s="72">
        <v>21.917999999999999</v>
      </c>
      <c r="BD1621" s="12">
        <v>172.02600000000001</v>
      </c>
      <c r="BE1621" s="72">
        <v>5.0439999999999996</v>
      </c>
      <c r="BF1621" s="72">
        <v>18.847000000000001</v>
      </c>
      <c r="BG1621" s="12">
        <v>356.774</v>
      </c>
      <c r="BH1621" s="72">
        <v>10.461</v>
      </c>
      <c r="BI1621" s="72">
        <v>12.433</v>
      </c>
      <c r="BJ1621" s="12">
        <v>976.928</v>
      </c>
      <c r="BK1621" s="72">
        <v>28.645</v>
      </c>
      <c r="BL1621" s="72">
        <v>6.8280000000000003</v>
      </c>
      <c r="BM1621" s="12">
        <v>1032.749</v>
      </c>
      <c r="BN1621" s="72">
        <v>30.282</v>
      </c>
      <c r="BO1621" s="72">
        <v>6.4790000000000001</v>
      </c>
      <c r="BP1621" s="12">
        <v>2009.6769999999999</v>
      </c>
      <c r="BQ1621" s="72">
        <v>58.926000000000002</v>
      </c>
      <c r="BR1621" s="72">
        <v>3.8319999999999999</v>
      </c>
      <c r="BS1621" s="12">
        <v>2399.8649999999998</v>
      </c>
      <c r="BT1621" s="72">
        <v>70.367000000000004</v>
      </c>
      <c r="BU1621" s="72">
        <v>3.1219999999999999</v>
      </c>
      <c r="BV1621" s="12">
        <v>3410.4949999999999</v>
      </c>
      <c r="BW1621" s="72">
        <v>100</v>
      </c>
      <c r="BX1621" s="72">
        <v>4.2880000000000003</v>
      </c>
      <c r="BY1621" s="13"/>
      <c r="BZ1621" s="13"/>
    </row>
    <row r="1622" spans="1:78" ht="12.75" customHeight="1">
      <c r="A1622" s="122" t="s">
        <v>44</v>
      </c>
      <c r="B1622" s="71" t="s">
        <v>81</v>
      </c>
      <c r="C1622" s="71" t="s">
        <v>25</v>
      </c>
      <c r="D1622" s="34">
        <v>43435</v>
      </c>
      <c r="E1622" s="12">
        <v>65.129000000000005</v>
      </c>
      <c r="F1622" s="72">
        <v>1.9670000000000001</v>
      </c>
      <c r="G1622" s="72">
        <v>34.523000000000003</v>
      </c>
      <c r="H1622" s="12">
        <v>74.481999999999999</v>
      </c>
      <c r="I1622" s="72">
        <v>2.2490000000000001</v>
      </c>
      <c r="J1622" s="72">
        <v>24.472000000000001</v>
      </c>
      <c r="K1622" s="12">
        <v>134.46100000000001</v>
      </c>
      <c r="L1622" s="72">
        <v>4.0599999999999996</v>
      </c>
      <c r="M1622" s="72">
        <v>16.271999999999998</v>
      </c>
      <c r="N1622" s="12">
        <v>208.94300000000001</v>
      </c>
      <c r="O1622" s="72">
        <v>6.3090000000000002</v>
      </c>
      <c r="P1622" s="72">
        <v>13.132999999999999</v>
      </c>
      <c r="Q1622" s="12">
        <v>25.353999999999999</v>
      </c>
      <c r="R1622" s="72">
        <v>0.76600000000000001</v>
      </c>
      <c r="S1622" s="72">
        <v>58.936999999999998</v>
      </c>
      <c r="T1622" s="12">
        <v>234.297</v>
      </c>
      <c r="U1622" s="72">
        <v>7.0750000000000002</v>
      </c>
      <c r="V1622" s="72">
        <v>15.579000000000001</v>
      </c>
      <c r="W1622" s="12">
        <v>391.23200000000003</v>
      </c>
      <c r="X1622" s="72">
        <v>11.813000000000001</v>
      </c>
      <c r="Y1622" s="72">
        <v>12.055</v>
      </c>
      <c r="Z1622" s="12">
        <v>625.529</v>
      </c>
      <c r="AA1622" s="72">
        <v>18.888000000000002</v>
      </c>
      <c r="AB1622" s="72">
        <v>8.1530000000000005</v>
      </c>
      <c r="AC1622" s="12">
        <v>690.65899999999999</v>
      </c>
      <c r="AD1622" s="72">
        <v>20.853999999999999</v>
      </c>
      <c r="AE1622" s="72">
        <v>7.8079999999999998</v>
      </c>
      <c r="AF1622" s="12">
        <v>7.6139999999999999</v>
      </c>
      <c r="AG1622" s="72">
        <v>0.23</v>
      </c>
      <c r="AH1622" s="72">
        <v>93.031000000000006</v>
      </c>
      <c r="AI1622" s="12">
        <v>136.30699999999999</v>
      </c>
      <c r="AJ1622" s="72">
        <v>4.1159999999999997</v>
      </c>
      <c r="AK1622" s="72">
        <v>20.550999999999998</v>
      </c>
      <c r="AL1622" s="12">
        <v>143.92099999999999</v>
      </c>
      <c r="AM1622" s="72">
        <v>4.3460000000000001</v>
      </c>
      <c r="AN1622" s="72">
        <v>20.716000000000001</v>
      </c>
      <c r="AO1622" s="12">
        <v>834.57899999999995</v>
      </c>
      <c r="AP1622" s="72">
        <v>25.2</v>
      </c>
      <c r="AQ1622" s="72">
        <v>7.08</v>
      </c>
      <c r="AR1622" s="12">
        <v>46.662999999999997</v>
      </c>
      <c r="AS1622" s="72">
        <v>1.409</v>
      </c>
      <c r="AT1622" s="72">
        <v>36.558</v>
      </c>
      <c r="AU1622" s="12">
        <v>34.344000000000001</v>
      </c>
      <c r="AV1622" s="72">
        <v>1.0369999999999999</v>
      </c>
      <c r="AW1622" s="72">
        <v>43.86</v>
      </c>
      <c r="AX1622" s="12">
        <v>170.709</v>
      </c>
      <c r="AY1622" s="72">
        <v>5.1550000000000002</v>
      </c>
      <c r="AZ1622" s="72">
        <v>21.524999999999999</v>
      </c>
      <c r="BA1622" s="12">
        <v>205.05199999999999</v>
      </c>
      <c r="BB1622" s="72">
        <v>6.1920000000000002</v>
      </c>
      <c r="BC1622" s="72">
        <v>18.251999999999999</v>
      </c>
      <c r="BD1622" s="12">
        <v>90.697000000000003</v>
      </c>
      <c r="BE1622" s="72">
        <v>2.7389999999999999</v>
      </c>
      <c r="BF1622" s="72">
        <v>28.763000000000002</v>
      </c>
      <c r="BG1622" s="12">
        <v>295.75</v>
      </c>
      <c r="BH1622" s="72">
        <v>8.93</v>
      </c>
      <c r="BI1622" s="72">
        <v>14.07</v>
      </c>
      <c r="BJ1622" s="12">
        <v>1070.579</v>
      </c>
      <c r="BK1622" s="72">
        <v>32.326000000000001</v>
      </c>
      <c r="BL1622" s="72">
        <v>6.3079999999999998</v>
      </c>
      <c r="BM1622" s="12">
        <v>1064.239</v>
      </c>
      <c r="BN1622" s="72">
        <v>32.134999999999998</v>
      </c>
      <c r="BO1622" s="72">
        <v>7.0890000000000004</v>
      </c>
      <c r="BP1622" s="12">
        <v>2134.8180000000002</v>
      </c>
      <c r="BQ1622" s="72">
        <v>64.460999999999999</v>
      </c>
      <c r="BR1622" s="72">
        <v>4.4980000000000002</v>
      </c>
      <c r="BS1622" s="12">
        <v>2477.2310000000002</v>
      </c>
      <c r="BT1622" s="72">
        <v>74.8</v>
      </c>
      <c r="BU1622" s="72">
        <v>3.573</v>
      </c>
      <c r="BV1622" s="12">
        <v>3311.8110000000001</v>
      </c>
      <c r="BW1622" s="72">
        <v>100</v>
      </c>
      <c r="BX1622" s="72">
        <v>3.0419999999999998</v>
      </c>
      <c r="BY1622" s="13"/>
      <c r="BZ1622" s="13"/>
    </row>
    <row r="1623" spans="1:78" ht="12.75" customHeight="1">
      <c r="A1623" s="122" t="s">
        <v>44</v>
      </c>
      <c r="B1623" s="71" t="s">
        <v>81</v>
      </c>
      <c r="C1623" s="71" t="s">
        <v>25</v>
      </c>
      <c r="D1623" s="34">
        <v>43525</v>
      </c>
      <c r="E1623" s="12">
        <v>54.954999999999998</v>
      </c>
      <c r="F1623" s="72">
        <v>1.6579999999999999</v>
      </c>
      <c r="G1623" s="72">
        <v>32.402000000000001</v>
      </c>
      <c r="H1623" s="12">
        <v>102.952</v>
      </c>
      <c r="I1623" s="72">
        <v>3.1059999999999999</v>
      </c>
      <c r="J1623" s="72">
        <v>27.381</v>
      </c>
      <c r="K1623" s="12">
        <v>101.669</v>
      </c>
      <c r="L1623" s="72">
        <v>3.0670000000000002</v>
      </c>
      <c r="M1623" s="72">
        <v>27.369</v>
      </c>
      <c r="N1623" s="12">
        <v>204.62100000000001</v>
      </c>
      <c r="O1623" s="72">
        <v>6.1740000000000004</v>
      </c>
      <c r="P1623" s="72">
        <v>18.062000000000001</v>
      </c>
      <c r="Q1623" s="12">
        <v>0</v>
      </c>
      <c r="R1623" s="72">
        <v>0</v>
      </c>
      <c r="S1623" s="72">
        <v>0</v>
      </c>
      <c r="T1623" s="12">
        <v>204.62100000000001</v>
      </c>
      <c r="U1623" s="72">
        <v>6.1740000000000004</v>
      </c>
      <c r="V1623" s="72">
        <v>18.062000000000001</v>
      </c>
      <c r="W1623" s="12">
        <v>430.887</v>
      </c>
      <c r="X1623" s="72">
        <v>13</v>
      </c>
      <c r="Y1623" s="72">
        <v>15.613</v>
      </c>
      <c r="Z1623" s="12">
        <v>635.50800000000004</v>
      </c>
      <c r="AA1623" s="72">
        <v>19.173999999999999</v>
      </c>
      <c r="AB1623" s="72">
        <v>11.196</v>
      </c>
      <c r="AC1623" s="12">
        <v>690.46299999999997</v>
      </c>
      <c r="AD1623" s="72">
        <v>20.832000000000001</v>
      </c>
      <c r="AE1623" s="72">
        <v>9.7460000000000004</v>
      </c>
      <c r="AF1623" s="12">
        <v>17.190999999999999</v>
      </c>
      <c r="AG1623" s="72">
        <v>0.51900000000000002</v>
      </c>
      <c r="AH1623" s="72">
        <v>83.522999999999996</v>
      </c>
      <c r="AI1623" s="12">
        <v>129.93299999999999</v>
      </c>
      <c r="AJ1623" s="72">
        <v>3.92</v>
      </c>
      <c r="AK1623" s="72">
        <v>21.873000000000001</v>
      </c>
      <c r="AL1623" s="12">
        <v>147.124</v>
      </c>
      <c r="AM1623" s="72">
        <v>4.4390000000000001</v>
      </c>
      <c r="AN1623" s="72">
        <v>23.087</v>
      </c>
      <c r="AO1623" s="12">
        <v>837.58699999999999</v>
      </c>
      <c r="AP1623" s="72">
        <v>25.27</v>
      </c>
      <c r="AQ1623" s="72">
        <v>8.9920000000000009</v>
      </c>
      <c r="AR1623" s="12">
        <v>37.338999999999999</v>
      </c>
      <c r="AS1623" s="72">
        <v>1.127</v>
      </c>
      <c r="AT1623" s="72">
        <v>37.085999999999999</v>
      </c>
      <c r="AU1623" s="12">
        <v>7.9210000000000003</v>
      </c>
      <c r="AV1623" s="72">
        <v>0.23899999999999999</v>
      </c>
      <c r="AW1623" s="72">
        <v>64.212999999999994</v>
      </c>
      <c r="AX1623" s="12">
        <v>165.07</v>
      </c>
      <c r="AY1623" s="72">
        <v>4.9800000000000004</v>
      </c>
      <c r="AZ1623" s="72">
        <v>22.867000000000001</v>
      </c>
      <c r="BA1623" s="12">
        <v>172.99100000000001</v>
      </c>
      <c r="BB1623" s="72">
        <v>5.2190000000000003</v>
      </c>
      <c r="BC1623" s="72">
        <v>20.951000000000001</v>
      </c>
      <c r="BD1623" s="12">
        <v>186.99799999999999</v>
      </c>
      <c r="BE1623" s="72">
        <v>5.6420000000000003</v>
      </c>
      <c r="BF1623" s="72">
        <v>22.324000000000002</v>
      </c>
      <c r="BG1623" s="12">
        <v>359.98899999999998</v>
      </c>
      <c r="BH1623" s="72">
        <v>10.861000000000001</v>
      </c>
      <c r="BI1623" s="72">
        <v>16.911999999999999</v>
      </c>
      <c r="BJ1623" s="12">
        <v>1133.905</v>
      </c>
      <c r="BK1623" s="72">
        <v>34.21</v>
      </c>
      <c r="BL1623" s="72">
        <v>8.2799999999999994</v>
      </c>
      <c r="BM1623" s="12">
        <v>945.68499999999995</v>
      </c>
      <c r="BN1623" s="72">
        <v>28.532</v>
      </c>
      <c r="BO1623" s="72">
        <v>4.5659999999999998</v>
      </c>
      <c r="BP1623" s="12">
        <v>2079.59</v>
      </c>
      <c r="BQ1623" s="72">
        <v>62.741999999999997</v>
      </c>
      <c r="BR1623" s="72">
        <v>4.085</v>
      </c>
      <c r="BS1623" s="12">
        <v>2476.9180000000001</v>
      </c>
      <c r="BT1623" s="72">
        <v>74.73</v>
      </c>
      <c r="BU1623" s="72">
        <v>3.319</v>
      </c>
      <c r="BV1623" s="12">
        <v>3314.5050000000001</v>
      </c>
      <c r="BW1623" s="72">
        <v>100</v>
      </c>
      <c r="BX1623" s="72">
        <v>3.3250000000000002</v>
      </c>
      <c r="BY1623" s="13"/>
      <c r="BZ1623" s="13"/>
    </row>
    <row r="1624" spans="1:78" ht="12.75" customHeight="1">
      <c r="A1624" s="122" t="s">
        <v>44</v>
      </c>
      <c r="B1624" s="71" t="s">
        <v>81</v>
      </c>
      <c r="C1624" s="71" t="s">
        <v>25</v>
      </c>
      <c r="D1624" s="34">
        <v>43617</v>
      </c>
      <c r="E1624" s="12">
        <v>89.039000000000001</v>
      </c>
      <c r="F1624" s="72">
        <v>2.6850000000000001</v>
      </c>
      <c r="G1624" s="72">
        <v>29.073</v>
      </c>
      <c r="H1624" s="12">
        <v>116.21599999999999</v>
      </c>
      <c r="I1624" s="72">
        <v>3.5049999999999999</v>
      </c>
      <c r="J1624" s="72">
        <v>23.597999999999999</v>
      </c>
      <c r="K1624" s="12">
        <v>69.608000000000004</v>
      </c>
      <c r="L1624" s="72">
        <v>2.0990000000000002</v>
      </c>
      <c r="M1624" s="72">
        <v>36.340000000000003</v>
      </c>
      <c r="N1624" s="12">
        <v>185.82400000000001</v>
      </c>
      <c r="O1624" s="72">
        <v>5.6050000000000004</v>
      </c>
      <c r="P1624" s="72">
        <v>19.506</v>
      </c>
      <c r="Q1624" s="12">
        <v>16</v>
      </c>
      <c r="R1624" s="72">
        <v>0.48299999999999998</v>
      </c>
      <c r="S1624" s="72">
        <v>63.722000000000001</v>
      </c>
      <c r="T1624" s="12">
        <v>201.82400000000001</v>
      </c>
      <c r="U1624" s="72">
        <v>6.0869999999999997</v>
      </c>
      <c r="V1624" s="72">
        <v>20.428000000000001</v>
      </c>
      <c r="W1624" s="12">
        <v>508.791</v>
      </c>
      <c r="X1624" s="72">
        <v>15.345000000000001</v>
      </c>
      <c r="Y1624" s="72">
        <v>13.189</v>
      </c>
      <c r="Z1624" s="12">
        <v>710.61599999999999</v>
      </c>
      <c r="AA1624" s="72">
        <v>21.431999999999999</v>
      </c>
      <c r="AB1624" s="72">
        <v>11.644</v>
      </c>
      <c r="AC1624" s="12">
        <v>799.65499999999997</v>
      </c>
      <c r="AD1624" s="72">
        <v>24.117999999999999</v>
      </c>
      <c r="AE1624" s="72">
        <v>10.098000000000001</v>
      </c>
      <c r="AF1624" s="12">
        <v>12.026999999999999</v>
      </c>
      <c r="AG1624" s="72">
        <v>0.36299999999999999</v>
      </c>
      <c r="AH1624" s="72">
        <v>71.45</v>
      </c>
      <c r="AI1624" s="12">
        <v>150.14500000000001</v>
      </c>
      <c r="AJ1624" s="72">
        <v>4.5279999999999996</v>
      </c>
      <c r="AK1624" s="72">
        <v>21.884</v>
      </c>
      <c r="AL1624" s="12">
        <v>162.17099999999999</v>
      </c>
      <c r="AM1624" s="72">
        <v>4.891</v>
      </c>
      <c r="AN1624" s="72">
        <v>19.686</v>
      </c>
      <c r="AO1624" s="12">
        <v>961.82600000000002</v>
      </c>
      <c r="AP1624" s="72">
        <v>29.009</v>
      </c>
      <c r="AQ1624" s="72">
        <v>8.7200000000000006</v>
      </c>
      <c r="AR1624" s="12">
        <v>28.744</v>
      </c>
      <c r="AS1624" s="72">
        <v>0.86699999999999999</v>
      </c>
      <c r="AT1624" s="72">
        <v>43.366</v>
      </c>
      <c r="AU1624" s="12">
        <v>28.635000000000002</v>
      </c>
      <c r="AV1624" s="72">
        <v>0.86399999999999999</v>
      </c>
      <c r="AW1624" s="72">
        <v>65.197999999999993</v>
      </c>
      <c r="AX1624" s="12">
        <v>139.267</v>
      </c>
      <c r="AY1624" s="72">
        <v>4.2</v>
      </c>
      <c r="AZ1624" s="72">
        <v>19.789000000000001</v>
      </c>
      <c r="BA1624" s="12">
        <v>167.90199999999999</v>
      </c>
      <c r="BB1624" s="72">
        <v>5.0640000000000001</v>
      </c>
      <c r="BC1624" s="72">
        <v>23.835000000000001</v>
      </c>
      <c r="BD1624" s="12">
        <v>54.265999999999998</v>
      </c>
      <c r="BE1624" s="72">
        <v>1.637</v>
      </c>
      <c r="BF1624" s="72">
        <v>38.677999999999997</v>
      </c>
      <c r="BG1624" s="12">
        <v>222.16800000000001</v>
      </c>
      <c r="BH1624" s="72">
        <v>6.7009999999999996</v>
      </c>
      <c r="BI1624" s="72">
        <v>18.486999999999998</v>
      </c>
      <c r="BJ1624" s="12">
        <v>976.34799999999996</v>
      </c>
      <c r="BK1624" s="72">
        <v>29.446999999999999</v>
      </c>
      <c r="BL1624" s="72">
        <v>10.022</v>
      </c>
      <c r="BM1624" s="12">
        <v>1126.519</v>
      </c>
      <c r="BN1624" s="72">
        <v>33.975999999999999</v>
      </c>
      <c r="BO1624" s="72">
        <v>4.0119999999999996</v>
      </c>
      <c r="BP1624" s="12">
        <v>2102.8670000000002</v>
      </c>
      <c r="BQ1624" s="72">
        <v>63.423000000000002</v>
      </c>
      <c r="BR1624" s="72">
        <v>4.4870000000000001</v>
      </c>
      <c r="BS1624" s="12">
        <v>2353.779</v>
      </c>
      <c r="BT1624" s="72">
        <v>70.991</v>
      </c>
      <c r="BU1624" s="72">
        <v>2.9590000000000001</v>
      </c>
      <c r="BV1624" s="12">
        <v>3315.605</v>
      </c>
      <c r="BW1624" s="72">
        <v>100</v>
      </c>
      <c r="BX1624" s="72">
        <v>3.2759999999999998</v>
      </c>
      <c r="BY1624" s="13"/>
      <c r="BZ1624" s="13"/>
    </row>
    <row r="1625" spans="1:78" ht="12.75" customHeight="1">
      <c r="A1625" s="122" t="s">
        <v>44</v>
      </c>
      <c r="B1625" s="71" t="s">
        <v>81</v>
      </c>
      <c r="C1625" s="71" t="s">
        <v>25</v>
      </c>
      <c r="D1625" s="34">
        <v>44075</v>
      </c>
      <c r="E1625" s="12">
        <v>98.509</v>
      </c>
      <c r="F1625" s="72">
        <v>2.7770000000000001</v>
      </c>
      <c r="G1625" s="72">
        <v>30.106000000000002</v>
      </c>
      <c r="H1625" s="12">
        <v>57.844000000000001</v>
      </c>
      <c r="I1625" s="72">
        <v>1.631</v>
      </c>
      <c r="J1625" s="72">
        <v>35.49</v>
      </c>
      <c r="K1625" s="12">
        <v>100.501</v>
      </c>
      <c r="L1625" s="72">
        <v>2.8340000000000001</v>
      </c>
      <c r="M1625" s="72">
        <v>25.771000000000001</v>
      </c>
      <c r="N1625" s="12">
        <v>158.345</v>
      </c>
      <c r="O1625" s="72">
        <v>4.4649999999999999</v>
      </c>
      <c r="P1625" s="72">
        <v>23.077999999999999</v>
      </c>
      <c r="Q1625" s="12">
        <v>11.853</v>
      </c>
      <c r="R1625" s="72">
        <v>0.33400000000000002</v>
      </c>
      <c r="S1625" s="72">
        <v>64.177000000000007</v>
      </c>
      <c r="T1625" s="12">
        <v>170.19800000000001</v>
      </c>
      <c r="U1625" s="72">
        <v>4.7990000000000004</v>
      </c>
      <c r="V1625" s="72">
        <v>21.876999999999999</v>
      </c>
      <c r="W1625" s="12">
        <v>561.23800000000006</v>
      </c>
      <c r="X1625" s="72">
        <v>15.824</v>
      </c>
      <c r="Y1625" s="72">
        <v>13.842000000000001</v>
      </c>
      <c r="Z1625" s="12">
        <v>731.43499999999995</v>
      </c>
      <c r="AA1625" s="72">
        <v>20.623000000000001</v>
      </c>
      <c r="AB1625" s="72">
        <v>11.778</v>
      </c>
      <c r="AC1625" s="12">
        <v>829.94500000000005</v>
      </c>
      <c r="AD1625" s="72">
        <v>23.401</v>
      </c>
      <c r="AE1625" s="72">
        <v>10.698</v>
      </c>
      <c r="AF1625" s="12">
        <v>9.99</v>
      </c>
      <c r="AG1625" s="72">
        <v>0.28199999999999997</v>
      </c>
      <c r="AH1625" s="72">
        <v>61.213000000000001</v>
      </c>
      <c r="AI1625" s="12">
        <v>195.87299999999999</v>
      </c>
      <c r="AJ1625" s="72">
        <v>5.5229999999999997</v>
      </c>
      <c r="AK1625" s="72">
        <v>21.603000000000002</v>
      </c>
      <c r="AL1625" s="12">
        <v>205.864</v>
      </c>
      <c r="AM1625" s="72">
        <v>5.8040000000000003</v>
      </c>
      <c r="AN1625" s="72">
        <v>20.151</v>
      </c>
      <c r="AO1625" s="12">
        <v>1035.808</v>
      </c>
      <c r="AP1625" s="72">
        <v>29.204999999999998</v>
      </c>
      <c r="AQ1625" s="72">
        <v>8.3510000000000009</v>
      </c>
      <c r="AR1625" s="12">
        <v>115.227</v>
      </c>
      <c r="AS1625" s="72">
        <v>3.2490000000000001</v>
      </c>
      <c r="AT1625" s="72">
        <v>30.271999999999998</v>
      </c>
      <c r="AU1625" s="12">
        <v>30.934999999999999</v>
      </c>
      <c r="AV1625" s="72">
        <v>0.872</v>
      </c>
      <c r="AW1625" s="72">
        <v>51.881</v>
      </c>
      <c r="AX1625" s="12">
        <v>159.03299999999999</v>
      </c>
      <c r="AY1625" s="72">
        <v>4.484</v>
      </c>
      <c r="AZ1625" s="72">
        <v>25.591999999999999</v>
      </c>
      <c r="BA1625" s="12">
        <v>189.96799999999999</v>
      </c>
      <c r="BB1625" s="72">
        <v>5.3559999999999999</v>
      </c>
      <c r="BC1625" s="72">
        <v>23.361999999999998</v>
      </c>
      <c r="BD1625" s="12">
        <v>183.18299999999999</v>
      </c>
      <c r="BE1625" s="72">
        <v>5.165</v>
      </c>
      <c r="BF1625" s="72">
        <v>22.547999999999998</v>
      </c>
      <c r="BG1625" s="12">
        <v>373.15100000000001</v>
      </c>
      <c r="BH1625" s="72">
        <v>10.521000000000001</v>
      </c>
      <c r="BI1625" s="72">
        <v>18.422000000000001</v>
      </c>
      <c r="BJ1625" s="12">
        <v>973.32500000000005</v>
      </c>
      <c r="BK1625" s="72">
        <v>27.443000000000001</v>
      </c>
      <c r="BL1625" s="72">
        <v>9.4109999999999996</v>
      </c>
      <c r="BM1625" s="12">
        <v>1049.1769999999999</v>
      </c>
      <c r="BN1625" s="72">
        <v>29.582000000000001</v>
      </c>
      <c r="BO1625" s="72">
        <v>6.4459999999999997</v>
      </c>
      <c r="BP1625" s="12">
        <v>2022.502</v>
      </c>
      <c r="BQ1625" s="72">
        <v>57.024999999999999</v>
      </c>
      <c r="BR1625" s="72">
        <v>4.4349999999999996</v>
      </c>
      <c r="BS1625" s="12">
        <v>2510.88</v>
      </c>
      <c r="BT1625" s="72">
        <v>70.795000000000002</v>
      </c>
      <c r="BU1625" s="72">
        <v>3.4470000000000001</v>
      </c>
      <c r="BV1625" s="12">
        <v>3546.6880000000001</v>
      </c>
      <c r="BW1625" s="72">
        <v>100</v>
      </c>
      <c r="BX1625" s="72">
        <v>3.048</v>
      </c>
      <c r="BY1625" s="13"/>
      <c r="BZ1625" s="13"/>
    </row>
    <row r="1626" spans="1:78" ht="12.75" customHeight="1">
      <c r="A1626" s="122" t="s">
        <v>44</v>
      </c>
      <c r="B1626" s="71" t="s">
        <v>81</v>
      </c>
      <c r="C1626" s="71" t="s">
        <v>25</v>
      </c>
      <c r="D1626" s="34">
        <v>44166</v>
      </c>
      <c r="E1626" s="12">
        <v>140.02099999999999</v>
      </c>
      <c r="F1626" s="72">
        <v>4.0030000000000001</v>
      </c>
      <c r="G1626" s="72">
        <v>34.158999999999999</v>
      </c>
      <c r="H1626" s="12">
        <v>152.32499999999999</v>
      </c>
      <c r="I1626" s="72">
        <v>4.3540000000000001</v>
      </c>
      <c r="J1626" s="72">
        <v>24.074999999999999</v>
      </c>
      <c r="K1626" s="12">
        <v>47.771999999999998</v>
      </c>
      <c r="L1626" s="72">
        <v>1.3660000000000001</v>
      </c>
      <c r="M1626" s="72">
        <v>38.372</v>
      </c>
      <c r="N1626" s="12">
        <v>200.09700000000001</v>
      </c>
      <c r="O1626" s="72">
        <v>5.72</v>
      </c>
      <c r="P1626" s="72">
        <v>19.335999999999999</v>
      </c>
      <c r="Q1626" s="12">
        <v>42.290999999999997</v>
      </c>
      <c r="R1626" s="72">
        <v>1.2090000000000001</v>
      </c>
      <c r="S1626" s="72">
        <v>62.651000000000003</v>
      </c>
      <c r="T1626" s="12">
        <v>242.38800000000001</v>
      </c>
      <c r="U1626" s="72">
        <v>6.9290000000000003</v>
      </c>
      <c r="V1626" s="72">
        <v>21.47</v>
      </c>
      <c r="W1626" s="12">
        <v>472.262</v>
      </c>
      <c r="X1626" s="72">
        <v>13.5</v>
      </c>
      <c r="Y1626" s="72">
        <v>13.195</v>
      </c>
      <c r="Z1626" s="12">
        <v>714.649</v>
      </c>
      <c r="AA1626" s="72">
        <v>20.428999999999998</v>
      </c>
      <c r="AB1626" s="72">
        <v>12.395</v>
      </c>
      <c r="AC1626" s="12">
        <v>854.67100000000005</v>
      </c>
      <c r="AD1626" s="72">
        <v>24.431999999999999</v>
      </c>
      <c r="AE1626" s="72">
        <v>11.26</v>
      </c>
      <c r="AF1626" s="12">
        <v>19.481999999999999</v>
      </c>
      <c r="AG1626" s="72">
        <v>0.55700000000000005</v>
      </c>
      <c r="AH1626" s="72">
        <v>90.724000000000004</v>
      </c>
      <c r="AI1626" s="12">
        <v>221.36799999999999</v>
      </c>
      <c r="AJ1626" s="72">
        <v>6.3280000000000003</v>
      </c>
      <c r="AK1626" s="72">
        <v>22.484999999999999</v>
      </c>
      <c r="AL1626" s="12">
        <v>240.85</v>
      </c>
      <c r="AM1626" s="72">
        <v>6.8849999999999998</v>
      </c>
      <c r="AN1626" s="72">
        <v>19.323</v>
      </c>
      <c r="AO1626" s="12">
        <v>1095.52</v>
      </c>
      <c r="AP1626" s="72">
        <v>31.317</v>
      </c>
      <c r="AQ1626" s="72">
        <v>9.2309999999999999</v>
      </c>
      <c r="AR1626" s="12">
        <v>76.959000000000003</v>
      </c>
      <c r="AS1626" s="72">
        <v>2.2000000000000002</v>
      </c>
      <c r="AT1626" s="72">
        <v>41.408999999999999</v>
      </c>
      <c r="AU1626" s="12">
        <v>9.69</v>
      </c>
      <c r="AV1626" s="72">
        <v>0.27700000000000002</v>
      </c>
      <c r="AW1626" s="72">
        <v>70.751000000000005</v>
      </c>
      <c r="AX1626" s="12">
        <v>236.27500000000001</v>
      </c>
      <c r="AY1626" s="72">
        <v>6.7539999999999996</v>
      </c>
      <c r="AZ1626" s="72">
        <v>31.38</v>
      </c>
      <c r="BA1626" s="12">
        <v>245.965</v>
      </c>
      <c r="BB1626" s="72">
        <v>7.0309999999999997</v>
      </c>
      <c r="BC1626" s="72">
        <v>30.02</v>
      </c>
      <c r="BD1626" s="12">
        <v>113.486</v>
      </c>
      <c r="BE1626" s="72">
        <v>3.2440000000000002</v>
      </c>
      <c r="BF1626" s="72">
        <v>29.315000000000001</v>
      </c>
      <c r="BG1626" s="12">
        <v>359.45100000000002</v>
      </c>
      <c r="BH1626" s="72">
        <v>10.275</v>
      </c>
      <c r="BI1626" s="72">
        <v>23.725999999999999</v>
      </c>
      <c r="BJ1626" s="12">
        <v>932.89499999999998</v>
      </c>
      <c r="BK1626" s="72">
        <v>26.667999999999999</v>
      </c>
      <c r="BL1626" s="72">
        <v>8.6449999999999996</v>
      </c>
      <c r="BM1626" s="12">
        <v>1033.3330000000001</v>
      </c>
      <c r="BN1626" s="72">
        <v>29.539000000000001</v>
      </c>
      <c r="BO1626" s="72">
        <v>6.3449999999999998</v>
      </c>
      <c r="BP1626" s="12">
        <v>1966.229</v>
      </c>
      <c r="BQ1626" s="72">
        <v>56.207999999999998</v>
      </c>
      <c r="BR1626" s="72">
        <v>3.7250000000000001</v>
      </c>
      <c r="BS1626" s="12">
        <v>2402.6390000000001</v>
      </c>
      <c r="BT1626" s="72">
        <v>68.683000000000007</v>
      </c>
      <c r="BU1626" s="72">
        <v>4.34</v>
      </c>
      <c r="BV1626" s="12">
        <v>3498.1590000000001</v>
      </c>
      <c r="BW1626" s="72">
        <v>100</v>
      </c>
      <c r="BX1626" s="72">
        <v>4.7</v>
      </c>
      <c r="BY1626" s="13"/>
      <c r="BZ1626" s="13"/>
    </row>
    <row r="1627" spans="1:78" ht="12.75" customHeight="1">
      <c r="A1627" s="122" t="s">
        <v>44</v>
      </c>
      <c r="B1627" s="71" t="s">
        <v>81</v>
      </c>
      <c r="C1627" s="71" t="s">
        <v>25</v>
      </c>
      <c r="D1627" s="34">
        <v>44256</v>
      </c>
      <c r="E1627" s="12">
        <v>81.134</v>
      </c>
      <c r="F1627" s="72">
        <v>2.4449999999999998</v>
      </c>
      <c r="G1627" s="72">
        <v>29.919</v>
      </c>
      <c r="H1627" s="12">
        <v>99.284000000000006</v>
      </c>
      <c r="I1627" s="72">
        <v>2.992</v>
      </c>
      <c r="J1627" s="72">
        <v>51.039000000000001</v>
      </c>
      <c r="K1627" s="12">
        <v>92.200999999999993</v>
      </c>
      <c r="L1627" s="72">
        <v>2.778</v>
      </c>
      <c r="M1627" s="72">
        <v>23.876000000000001</v>
      </c>
      <c r="N1627" s="12">
        <v>191.48500000000001</v>
      </c>
      <c r="O1627" s="72">
        <v>5.77</v>
      </c>
      <c r="P1627" s="72">
        <v>30.536999999999999</v>
      </c>
      <c r="Q1627" s="12">
        <v>18.280999999999999</v>
      </c>
      <c r="R1627" s="72">
        <v>0.55100000000000005</v>
      </c>
      <c r="S1627" s="72">
        <v>58.027999999999999</v>
      </c>
      <c r="T1627" s="12">
        <v>209.767</v>
      </c>
      <c r="U1627" s="72">
        <v>6.3209999999999997</v>
      </c>
      <c r="V1627" s="72">
        <v>28.216999999999999</v>
      </c>
      <c r="W1627" s="12">
        <v>471.07900000000001</v>
      </c>
      <c r="X1627" s="72">
        <v>14.194000000000001</v>
      </c>
      <c r="Y1627" s="72">
        <v>13.401</v>
      </c>
      <c r="Z1627" s="12">
        <v>680.84500000000003</v>
      </c>
      <c r="AA1627" s="72">
        <v>20.515000000000001</v>
      </c>
      <c r="AB1627" s="72">
        <v>9.7059999999999995</v>
      </c>
      <c r="AC1627" s="12">
        <v>761.97900000000004</v>
      </c>
      <c r="AD1627" s="72">
        <v>22.96</v>
      </c>
      <c r="AE1627" s="72">
        <v>7.6790000000000003</v>
      </c>
      <c r="AF1627" s="12">
        <v>14.429</v>
      </c>
      <c r="AG1627" s="72">
        <v>0.435</v>
      </c>
      <c r="AH1627" s="72">
        <v>82.885000000000005</v>
      </c>
      <c r="AI1627" s="12">
        <v>202.57</v>
      </c>
      <c r="AJ1627" s="72">
        <v>6.1040000000000001</v>
      </c>
      <c r="AK1627" s="72">
        <v>16.971</v>
      </c>
      <c r="AL1627" s="12">
        <v>216.999</v>
      </c>
      <c r="AM1627" s="72">
        <v>6.5389999999999997</v>
      </c>
      <c r="AN1627" s="72">
        <v>15.554</v>
      </c>
      <c r="AO1627" s="12">
        <v>978.97799999999995</v>
      </c>
      <c r="AP1627" s="72">
        <v>29.498000000000001</v>
      </c>
      <c r="AQ1627" s="72">
        <v>7.4939999999999998</v>
      </c>
      <c r="AR1627" s="12">
        <v>86.281000000000006</v>
      </c>
      <c r="AS1627" s="72">
        <v>2.6</v>
      </c>
      <c r="AT1627" s="72">
        <v>34.396000000000001</v>
      </c>
      <c r="AU1627" s="12">
        <v>9.2040000000000006</v>
      </c>
      <c r="AV1627" s="72">
        <v>0.27700000000000002</v>
      </c>
      <c r="AW1627" s="72">
        <v>72.081000000000003</v>
      </c>
      <c r="AX1627" s="12">
        <v>150.55699999999999</v>
      </c>
      <c r="AY1627" s="72">
        <v>4.5369999999999999</v>
      </c>
      <c r="AZ1627" s="72">
        <v>23.091000000000001</v>
      </c>
      <c r="BA1627" s="12">
        <v>159.761</v>
      </c>
      <c r="BB1627" s="72">
        <v>4.8140000000000001</v>
      </c>
      <c r="BC1627" s="72">
        <v>22.3</v>
      </c>
      <c r="BD1627" s="12">
        <v>128.708</v>
      </c>
      <c r="BE1627" s="72">
        <v>3.8780000000000001</v>
      </c>
      <c r="BF1627" s="72">
        <v>21.824999999999999</v>
      </c>
      <c r="BG1627" s="12">
        <v>288.47000000000003</v>
      </c>
      <c r="BH1627" s="72">
        <v>8.6920000000000002</v>
      </c>
      <c r="BI1627" s="72">
        <v>14.936999999999999</v>
      </c>
      <c r="BJ1627" s="12">
        <v>1015.593</v>
      </c>
      <c r="BK1627" s="72">
        <v>30.600999999999999</v>
      </c>
      <c r="BL1627" s="72">
        <v>6.5979999999999999</v>
      </c>
      <c r="BM1627" s="12">
        <v>949.45699999999999</v>
      </c>
      <c r="BN1627" s="72">
        <v>28.609000000000002</v>
      </c>
      <c r="BO1627" s="72">
        <v>5.0259999999999998</v>
      </c>
      <c r="BP1627" s="12">
        <v>1965.05</v>
      </c>
      <c r="BQ1627" s="72">
        <v>59.21</v>
      </c>
      <c r="BR1627" s="72">
        <v>3.1629999999999998</v>
      </c>
      <c r="BS1627" s="12">
        <v>2339.8009999999999</v>
      </c>
      <c r="BT1627" s="72">
        <v>70.501999999999995</v>
      </c>
      <c r="BU1627" s="72">
        <v>2.7679999999999998</v>
      </c>
      <c r="BV1627" s="12">
        <v>3318.779</v>
      </c>
      <c r="BW1627" s="72">
        <v>100</v>
      </c>
      <c r="BX1627" s="72">
        <v>2.6549999999999998</v>
      </c>
      <c r="BY1627" s="13"/>
      <c r="BZ1627" s="13"/>
    </row>
    <row r="1628" spans="1:78" ht="12.75" customHeight="1">
      <c r="A1628" s="122" t="s">
        <v>44</v>
      </c>
      <c r="B1628" s="71" t="s">
        <v>81</v>
      </c>
      <c r="C1628" s="71" t="s">
        <v>25</v>
      </c>
      <c r="D1628" s="34">
        <v>44348</v>
      </c>
      <c r="E1628" s="12">
        <v>72.210999999999999</v>
      </c>
      <c r="F1628" s="72">
        <v>2.2269999999999999</v>
      </c>
      <c r="G1628" s="72">
        <v>31.506</v>
      </c>
      <c r="H1628" s="12">
        <v>119.367</v>
      </c>
      <c r="I1628" s="72">
        <v>3.681</v>
      </c>
      <c r="J1628" s="72">
        <v>28.091000000000001</v>
      </c>
      <c r="K1628" s="12">
        <v>46.215000000000003</v>
      </c>
      <c r="L1628" s="72">
        <v>1.425</v>
      </c>
      <c r="M1628" s="72">
        <v>40.412999999999997</v>
      </c>
      <c r="N1628" s="12">
        <v>165.58199999999999</v>
      </c>
      <c r="O1628" s="72">
        <v>5.1070000000000002</v>
      </c>
      <c r="P1628" s="72">
        <v>19.744</v>
      </c>
      <c r="Q1628" s="12">
        <v>7.569</v>
      </c>
      <c r="R1628" s="72">
        <v>0.23300000000000001</v>
      </c>
      <c r="S1628" s="72">
        <v>87.86</v>
      </c>
      <c r="T1628" s="12">
        <v>173.15100000000001</v>
      </c>
      <c r="U1628" s="72">
        <v>5.34</v>
      </c>
      <c r="V1628" s="72">
        <v>18.512</v>
      </c>
      <c r="W1628" s="12">
        <v>447.70699999999999</v>
      </c>
      <c r="X1628" s="72">
        <v>13.807</v>
      </c>
      <c r="Y1628" s="72">
        <v>16.7</v>
      </c>
      <c r="Z1628" s="12">
        <v>620.85799999999995</v>
      </c>
      <c r="AA1628" s="72">
        <v>19.146999999999998</v>
      </c>
      <c r="AB1628" s="72">
        <v>12.680999999999999</v>
      </c>
      <c r="AC1628" s="12">
        <v>693.07</v>
      </c>
      <c r="AD1628" s="72">
        <v>21.373999999999999</v>
      </c>
      <c r="AE1628" s="72">
        <v>12.195</v>
      </c>
      <c r="AF1628" s="12">
        <v>0</v>
      </c>
      <c r="AG1628" s="72">
        <v>0</v>
      </c>
      <c r="AH1628" s="72">
        <v>0</v>
      </c>
      <c r="AI1628" s="12">
        <v>179.97300000000001</v>
      </c>
      <c r="AJ1628" s="72">
        <v>5.55</v>
      </c>
      <c r="AK1628" s="72">
        <v>15.343</v>
      </c>
      <c r="AL1628" s="12">
        <v>179.97300000000001</v>
      </c>
      <c r="AM1628" s="72">
        <v>5.55</v>
      </c>
      <c r="AN1628" s="72">
        <v>15.343</v>
      </c>
      <c r="AO1628" s="12">
        <v>873.04200000000003</v>
      </c>
      <c r="AP1628" s="72">
        <v>26.925000000000001</v>
      </c>
      <c r="AQ1628" s="72">
        <v>9.2170000000000005</v>
      </c>
      <c r="AR1628" s="12">
        <v>45.552999999999997</v>
      </c>
      <c r="AS1628" s="72">
        <v>1.405</v>
      </c>
      <c r="AT1628" s="72">
        <v>37.093000000000004</v>
      </c>
      <c r="AU1628" s="12">
        <v>26.023</v>
      </c>
      <c r="AV1628" s="72">
        <v>0.80300000000000005</v>
      </c>
      <c r="AW1628" s="72">
        <v>84.132999999999996</v>
      </c>
      <c r="AX1628" s="12">
        <v>194.33099999999999</v>
      </c>
      <c r="AY1628" s="72">
        <v>5.9930000000000003</v>
      </c>
      <c r="AZ1628" s="72">
        <v>20.181000000000001</v>
      </c>
      <c r="BA1628" s="12">
        <v>220.35400000000001</v>
      </c>
      <c r="BB1628" s="72">
        <v>6.7960000000000003</v>
      </c>
      <c r="BC1628" s="72">
        <v>19.786000000000001</v>
      </c>
      <c r="BD1628" s="12">
        <v>119.77800000000001</v>
      </c>
      <c r="BE1628" s="72">
        <v>3.694</v>
      </c>
      <c r="BF1628" s="72">
        <v>24.434000000000001</v>
      </c>
      <c r="BG1628" s="12">
        <v>340.13200000000001</v>
      </c>
      <c r="BH1628" s="72">
        <v>10.49</v>
      </c>
      <c r="BI1628" s="72">
        <v>17.161000000000001</v>
      </c>
      <c r="BJ1628" s="12">
        <v>886.11800000000005</v>
      </c>
      <c r="BK1628" s="72">
        <v>27.327999999999999</v>
      </c>
      <c r="BL1628" s="72">
        <v>8.8119999999999994</v>
      </c>
      <c r="BM1628" s="12">
        <v>1097.6990000000001</v>
      </c>
      <c r="BN1628" s="72">
        <v>33.853000000000002</v>
      </c>
      <c r="BO1628" s="72">
        <v>5.9580000000000002</v>
      </c>
      <c r="BP1628" s="12">
        <v>1983.817</v>
      </c>
      <c r="BQ1628" s="72">
        <v>61.180999999999997</v>
      </c>
      <c r="BR1628" s="72">
        <v>3.72</v>
      </c>
      <c r="BS1628" s="12">
        <v>2369.502</v>
      </c>
      <c r="BT1628" s="72">
        <v>73.075000000000003</v>
      </c>
      <c r="BU1628" s="72">
        <v>4.05</v>
      </c>
      <c r="BV1628" s="12">
        <v>3242.5450000000001</v>
      </c>
      <c r="BW1628" s="72">
        <v>100</v>
      </c>
      <c r="BX1628" s="72">
        <v>4.2110000000000003</v>
      </c>
      <c r="BY1628" s="13"/>
      <c r="BZ1628" s="13"/>
    </row>
    <row r="1629" spans="1:78" ht="12.75" customHeight="1">
      <c r="A1629" s="122" t="s">
        <v>44</v>
      </c>
      <c r="B1629" s="71" t="s">
        <v>81</v>
      </c>
      <c r="C1629" s="71" t="s">
        <v>25</v>
      </c>
      <c r="D1629" s="34">
        <v>44805</v>
      </c>
      <c r="E1629" s="12">
        <v>205.893</v>
      </c>
      <c r="F1629" s="72">
        <v>6.4589999999999996</v>
      </c>
      <c r="G1629" s="72">
        <v>18.795000000000002</v>
      </c>
      <c r="H1629" s="12">
        <v>64.266999999999996</v>
      </c>
      <c r="I1629" s="72">
        <v>2.016</v>
      </c>
      <c r="J1629" s="72">
        <v>40.673000000000002</v>
      </c>
      <c r="K1629" s="12">
        <v>42.595999999999997</v>
      </c>
      <c r="L1629" s="72">
        <v>1.3360000000000001</v>
      </c>
      <c r="M1629" s="72">
        <v>54.901000000000003</v>
      </c>
      <c r="N1629" s="12">
        <v>106.863</v>
      </c>
      <c r="O1629" s="72">
        <v>3.3530000000000002</v>
      </c>
      <c r="P1629" s="72">
        <v>30.087</v>
      </c>
      <c r="Q1629" s="12">
        <v>27.701000000000001</v>
      </c>
      <c r="R1629" s="72">
        <v>0.86899999999999999</v>
      </c>
      <c r="S1629" s="72">
        <v>72.094999999999999</v>
      </c>
      <c r="T1629" s="12">
        <v>134.565</v>
      </c>
      <c r="U1629" s="72">
        <v>4.2220000000000004</v>
      </c>
      <c r="V1629" s="72">
        <v>26.541</v>
      </c>
      <c r="W1629" s="12">
        <v>631.30399999999997</v>
      </c>
      <c r="X1629" s="72">
        <v>19.805</v>
      </c>
      <c r="Y1629" s="72">
        <v>11.917</v>
      </c>
      <c r="Z1629" s="12">
        <v>765.86900000000003</v>
      </c>
      <c r="AA1629" s="72">
        <v>24.027000000000001</v>
      </c>
      <c r="AB1629" s="72">
        <v>10.654</v>
      </c>
      <c r="AC1629" s="12">
        <v>971.76199999999994</v>
      </c>
      <c r="AD1629" s="72">
        <v>30.486000000000001</v>
      </c>
      <c r="AE1629" s="72">
        <v>9.5670000000000002</v>
      </c>
      <c r="AF1629" s="12">
        <v>4.1399999999999997</v>
      </c>
      <c r="AG1629" s="72">
        <v>0.13</v>
      </c>
      <c r="AH1629" s="72">
        <v>122.45099999999999</v>
      </c>
      <c r="AI1629" s="12">
        <v>108.29</v>
      </c>
      <c r="AJ1629" s="72">
        <v>3.3969999999999998</v>
      </c>
      <c r="AK1629" s="72">
        <v>29.091999999999999</v>
      </c>
      <c r="AL1629" s="12">
        <v>112.43</v>
      </c>
      <c r="AM1629" s="72">
        <v>3.5270000000000001</v>
      </c>
      <c r="AN1629" s="72">
        <v>27.378</v>
      </c>
      <c r="AO1629" s="12">
        <v>1084.192</v>
      </c>
      <c r="AP1629" s="72">
        <v>34.012999999999998</v>
      </c>
      <c r="AQ1629" s="72">
        <v>9.2550000000000008</v>
      </c>
      <c r="AR1629" s="12">
        <v>55.024999999999999</v>
      </c>
      <c r="AS1629" s="72">
        <v>1.726</v>
      </c>
      <c r="AT1629" s="72">
        <v>50.234999999999999</v>
      </c>
      <c r="AU1629" s="12">
        <v>20.233000000000001</v>
      </c>
      <c r="AV1629" s="72">
        <v>0.63500000000000001</v>
      </c>
      <c r="AW1629" s="72">
        <v>64.622</v>
      </c>
      <c r="AX1629" s="12">
        <v>140.72</v>
      </c>
      <c r="AY1629" s="72">
        <v>4.415</v>
      </c>
      <c r="AZ1629" s="72">
        <v>29.898</v>
      </c>
      <c r="BA1629" s="12">
        <v>160.953</v>
      </c>
      <c r="BB1629" s="72">
        <v>5.0490000000000004</v>
      </c>
      <c r="BC1629" s="72">
        <v>26.109000000000002</v>
      </c>
      <c r="BD1629" s="12">
        <v>72.515000000000001</v>
      </c>
      <c r="BE1629" s="72">
        <v>2.2749999999999999</v>
      </c>
      <c r="BF1629" s="72">
        <v>26.76</v>
      </c>
      <c r="BG1629" s="12">
        <v>233.46799999999999</v>
      </c>
      <c r="BH1629" s="72">
        <v>7.3239999999999998</v>
      </c>
      <c r="BI1629" s="72">
        <v>20.832000000000001</v>
      </c>
      <c r="BJ1629" s="12">
        <v>915.45899999999995</v>
      </c>
      <c r="BK1629" s="72">
        <v>28.72</v>
      </c>
      <c r="BL1629" s="72">
        <v>8.1839999999999993</v>
      </c>
      <c r="BM1629" s="12">
        <v>899.39800000000002</v>
      </c>
      <c r="BN1629" s="72">
        <v>28.216000000000001</v>
      </c>
      <c r="BO1629" s="72">
        <v>7.5650000000000004</v>
      </c>
      <c r="BP1629" s="12">
        <v>1814.857</v>
      </c>
      <c r="BQ1629" s="72">
        <v>56.936</v>
      </c>
      <c r="BR1629" s="72">
        <v>4.78</v>
      </c>
      <c r="BS1629" s="12">
        <v>2103.35</v>
      </c>
      <c r="BT1629" s="72">
        <v>65.986999999999995</v>
      </c>
      <c r="BU1629" s="72">
        <v>4.6680000000000001</v>
      </c>
      <c r="BV1629" s="12">
        <v>3187.5419999999999</v>
      </c>
      <c r="BW1629" s="72">
        <v>100</v>
      </c>
      <c r="BX1629" s="72">
        <v>4.1989999999999998</v>
      </c>
      <c r="BY1629" s="13"/>
      <c r="BZ1629" s="13"/>
    </row>
    <row r="1630" spans="1:78" ht="12.75" customHeight="1">
      <c r="A1630" s="122" t="s">
        <v>44</v>
      </c>
      <c r="B1630" s="71" t="s">
        <v>81</v>
      </c>
      <c r="C1630" s="71" t="s">
        <v>25</v>
      </c>
      <c r="D1630" s="34">
        <v>44896</v>
      </c>
      <c r="E1630" s="12">
        <v>203.21199999999999</v>
      </c>
      <c r="F1630" s="72">
        <v>6.4969999999999999</v>
      </c>
      <c r="G1630" s="72">
        <v>21.158000000000001</v>
      </c>
      <c r="H1630" s="12">
        <v>42.104999999999997</v>
      </c>
      <c r="I1630" s="72">
        <v>1.3460000000000001</v>
      </c>
      <c r="J1630" s="72">
        <v>48.643000000000001</v>
      </c>
      <c r="K1630" s="12">
        <v>61.110999999999997</v>
      </c>
      <c r="L1630" s="72">
        <v>1.954</v>
      </c>
      <c r="M1630" s="72">
        <v>39.758000000000003</v>
      </c>
      <c r="N1630" s="12">
        <v>103.21599999999999</v>
      </c>
      <c r="O1630" s="72">
        <v>3.3</v>
      </c>
      <c r="P1630" s="72">
        <v>26.991</v>
      </c>
      <c r="Q1630" s="12">
        <v>12.91</v>
      </c>
      <c r="R1630" s="72">
        <v>0.41299999999999998</v>
      </c>
      <c r="S1630" s="72">
        <v>63.448999999999998</v>
      </c>
      <c r="T1630" s="12">
        <v>116.126</v>
      </c>
      <c r="U1630" s="72">
        <v>3.7130000000000001</v>
      </c>
      <c r="V1630" s="72">
        <v>25.82</v>
      </c>
      <c r="W1630" s="12">
        <v>504.50400000000002</v>
      </c>
      <c r="X1630" s="72">
        <v>16.13</v>
      </c>
      <c r="Y1630" s="72">
        <v>10.909000000000001</v>
      </c>
      <c r="Z1630" s="12">
        <v>620.63</v>
      </c>
      <c r="AA1630" s="72">
        <v>19.843</v>
      </c>
      <c r="AB1630" s="72">
        <v>10.919</v>
      </c>
      <c r="AC1630" s="12">
        <v>823.84199999999998</v>
      </c>
      <c r="AD1630" s="72">
        <v>26.34</v>
      </c>
      <c r="AE1630" s="72">
        <v>10.237</v>
      </c>
      <c r="AF1630" s="12">
        <v>0</v>
      </c>
      <c r="AG1630" s="72">
        <v>0</v>
      </c>
      <c r="AH1630" s="72">
        <v>0</v>
      </c>
      <c r="AI1630" s="12">
        <v>104.027</v>
      </c>
      <c r="AJ1630" s="72">
        <v>3.3260000000000001</v>
      </c>
      <c r="AK1630" s="72">
        <v>20.087</v>
      </c>
      <c r="AL1630" s="12">
        <v>104.027</v>
      </c>
      <c r="AM1630" s="72">
        <v>3.3260000000000001</v>
      </c>
      <c r="AN1630" s="72">
        <v>20.087</v>
      </c>
      <c r="AO1630" s="12">
        <v>927.86900000000003</v>
      </c>
      <c r="AP1630" s="72">
        <v>29.666</v>
      </c>
      <c r="AQ1630" s="72">
        <v>9.7949999999999999</v>
      </c>
      <c r="AR1630" s="12">
        <v>23.885000000000002</v>
      </c>
      <c r="AS1630" s="72">
        <v>0.76400000000000001</v>
      </c>
      <c r="AT1630" s="72">
        <v>59.491999999999997</v>
      </c>
      <c r="AU1630" s="12">
        <v>2.851</v>
      </c>
      <c r="AV1630" s="72">
        <v>9.0999999999999998E-2</v>
      </c>
      <c r="AW1630" s="72">
        <v>84.402000000000001</v>
      </c>
      <c r="AX1630" s="12">
        <v>155.68700000000001</v>
      </c>
      <c r="AY1630" s="72">
        <v>4.9779999999999998</v>
      </c>
      <c r="AZ1630" s="72">
        <v>22.041</v>
      </c>
      <c r="BA1630" s="12">
        <v>158.53800000000001</v>
      </c>
      <c r="BB1630" s="72">
        <v>5.069</v>
      </c>
      <c r="BC1630" s="72">
        <v>21.817</v>
      </c>
      <c r="BD1630" s="12">
        <v>78.256</v>
      </c>
      <c r="BE1630" s="72">
        <v>2.5019999999999998</v>
      </c>
      <c r="BF1630" s="72">
        <v>25.916</v>
      </c>
      <c r="BG1630" s="12">
        <v>236.79400000000001</v>
      </c>
      <c r="BH1630" s="72">
        <v>7.5709999999999997</v>
      </c>
      <c r="BI1630" s="72">
        <v>18.358000000000001</v>
      </c>
      <c r="BJ1630" s="12">
        <v>893.19399999999996</v>
      </c>
      <c r="BK1630" s="72">
        <v>28.556999999999999</v>
      </c>
      <c r="BL1630" s="72">
        <v>8.0399999999999991</v>
      </c>
      <c r="BM1630" s="12">
        <v>1045.9770000000001</v>
      </c>
      <c r="BN1630" s="72">
        <v>33.442</v>
      </c>
      <c r="BO1630" s="72">
        <v>8.5340000000000007</v>
      </c>
      <c r="BP1630" s="12">
        <v>1939.171</v>
      </c>
      <c r="BQ1630" s="72">
        <v>62</v>
      </c>
      <c r="BR1630" s="72">
        <v>4.8120000000000003</v>
      </c>
      <c r="BS1630" s="12">
        <v>2199.85</v>
      </c>
      <c r="BT1630" s="72">
        <v>70.334000000000003</v>
      </c>
      <c r="BU1630" s="72">
        <v>4.843</v>
      </c>
      <c r="BV1630" s="12">
        <v>3127.7190000000001</v>
      </c>
      <c r="BW1630" s="72">
        <v>100</v>
      </c>
      <c r="BX1630" s="72">
        <v>4.9390000000000001</v>
      </c>
      <c r="BY1630" s="13"/>
      <c r="BZ1630" s="13"/>
    </row>
    <row r="1631" spans="1:78" ht="12.75" customHeight="1">
      <c r="A1631" s="122" t="s">
        <v>44</v>
      </c>
      <c r="B1631" s="71" t="s">
        <v>81</v>
      </c>
      <c r="C1631" s="71" t="s">
        <v>25</v>
      </c>
      <c r="D1631" s="34">
        <v>44986</v>
      </c>
      <c r="E1631" s="12">
        <v>231.804</v>
      </c>
      <c r="F1631" s="72">
        <v>7.0609999999999999</v>
      </c>
      <c r="G1631" s="72">
        <v>12.631</v>
      </c>
      <c r="H1631" s="12">
        <v>76.515000000000001</v>
      </c>
      <c r="I1631" s="72">
        <v>2.331</v>
      </c>
      <c r="J1631" s="72">
        <v>33.137</v>
      </c>
      <c r="K1631" s="12">
        <v>38.624000000000002</v>
      </c>
      <c r="L1631" s="72">
        <v>1.177</v>
      </c>
      <c r="M1631" s="72">
        <v>41.795000000000002</v>
      </c>
      <c r="N1631" s="12">
        <v>115.139</v>
      </c>
      <c r="O1631" s="72">
        <v>3.5070000000000001</v>
      </c>
      <c r="P1631" s="72">
        <v>23.363</v>
      </c>
      <c r="Q1631" s="12">
        <v>21.838999999999999</v>
      </c>
      <c r="R1631" s="72">
        <v>0.66500000000000004</v>
      </c>
      <c r="S1631" s="72">
        <v>37.616</v>
      </c>
      <c r="T1631" s="12">
        <v>136.97800000000001</v>
      </c>
      <c r="U1631" s="72">
        <v>4.173</v>
      </c>
      <c r="V1631" s="72">
        <v>21.651</v>
      </c>
      <c r="W1631" s="12">
        <v>476.726</v>
      </c>
      <c r="X1631" s="72">
        <v>14.522</v>
      </c>
      <c r="Y1631" s="72">
        <v>11.839</v>
      </c>
      <c r="Z1631" s="12">
        <v>613.70399999999995</v>
      </c>
      <c r="AA1631" s="72">
        <v>18.695</v>
      </c>
      <c r="AB1631" s="72">
        <v>10.066000000000001</v>
      </c>
      <c r="AC1631" s="12">
        <v>845.50800000000004</v>
      </c>
      <c r="AD1631" s="72">
        <v>25.756</v>
      </c>
      <c r="AE1631" s="72">
        <v>7.75</v>
      </c>
      <c r="AF1631" s="12">
        <v>0</v>
      </c>
      <c r="AG1631" s="72">
        <v>0</v>
      </c>
      <c r="AH1631" s="72">
        <v>0</v>
      </c>
      <c r="AI1631" s="12">
        <v>114.539</v>
      </c>
      <c r="AJ1631" s="72">
        <v>3.4889999999999999</v>
      </c>
      <c r="AK1631" s="72">
        <v>25.651</v>
      </c>
      <c r="AL1631" s="12">
        <v>114.539</v>
      </c>
      <c r="AM1631" s="72">
        <v>3.4889999999999999</v>
      </c>
      <c r="AN1631" s="72">
        <v>25.651</v>
      </c>
      <c r="AO1631" s="12">
        <v>960.04700000000003</v>
      </c>
      <c r="AP1631" s="72">
        <v>29.245000000000001</v>
      </c>
      <c r="AQ1631" s="72">
        <v>7.48</v>
      </c>
      <c r="AR1631" s="12">
        <v>61.441000000000003</v>
      </c>
      <c r="AS1631" s="72">
        <v>1.8720000000000001</v>
      </c>
      <c r="AT1631" s="72">
        <v>34.088999999999999</v>
      </c>
      <c r="AU1631" s="12">
        <v>8.3640000000000008</v>
      </c>
      <c r="AV1631" s="72">
        <v>0.255</v>
      </c>
      <c r="AW1631" s="72">
        <v>52.280999999999999</v>
      </c>
      <c r="AX1631" s="12">
        <v>185.46299999999999</v>
      </c>
      <c r="AY1631" s="72">
        <v>5.65</v>
      </c>
      <c r="AZ1631" s="72">
        <v>16.396000000000001</v>
      </c>
      <c r="BA1631" s="12">
        <v>193.827</v>
      </c>
      <c r="BB1631" s="72">
        <v>5.9039999999999999</v>
      </c>
      <c r="BC1631" s="72">
        <v>15.573</v>
      </c>
      <c r="BD1631" s="12">
        <v>91.447000000000003</v>
      </c>
      <c r="BE1631" s="72">
        <v>2.786</v>
      </c>
      <c r="BF1631" s="72">
        <v>28.006</v>
      </c>
      <c r="BG1631" s="12">
        <v>285.274</v>
      </c>
      <c r="BH1631" s="72">
        <v>8.69</v>
      </c>
      <c r="BI1631" s="72">
        <v>12.743</v>
      </c>
      <c r="BJ1631" s="12">
        <v>912.56299999999999</v>
      </c>
      <c r="BK1631" s="72">
        <v>27.798999999999999</v>
      </c>
      <c r="BL1631" s="72">
        <v>5.593</v>
      </c>
      <c r="BM1631" s="12">
        <v>1063.394</v>
      </c>
      <c r="BN1631" s="72">
        <v>32.393999999999998</v>
      </c>
      <c r="BO1631" s="72">
        <v>4.8769999999999998</v>
      </c>
      <c r="BP1631" s="12">
        <v>1975.9559999999999</v>
      </c>
      <c r="BQ1631" s="72">
        <v>60.192999999999998</v>
      </c>
      <c r="BR1631" s="72">
        <v>3.0670000000000002</v>
      </c>
      <c r="BS1631" s="12">
        <v>2322.6709999999998</v>
      </c>
      <c r="BT1631" s="72">
        <v>70.754999999999995</v>
      </c>
      <c r="BU1631" s="72">
        <v>2.5150000000000001</v>
      </c>
      <c r="BV1631" s="12">
        <v>3282.7179999999998</v>
      </c>
      <c r="BW1631" s="72">
        <v>100</v>
      </c>
      <c r="BX1631" s="72">
        <v>3.11</v>
      </c>
      <c r="BY1631" s="13"/>
      <c r="BZ1631" s="13"/>
    </row>
    <row r="1632" spans="1:78" ht="12.75" customHeight="1">
      <c r="A1632" s="122" t="s">
        <v>44</v>
      </c>
      <c r="B1632" s="71" t="s">
        <v>81</v>
      </c>
      <c r="C1632" s="71" t="s">
        <v>25</v>
      </c>
      <c r="D1632" s="34">
        <v>45078</v>
      </c>
      <c r="E1632" s="12">
        <v>190.57499999999999</v>
      </c>
      <c r="F1632" s="72">
        <v>6.4279999999999999</v>
      </c>
      <c r="G1632" s="72">
        <v>15.24</v>
      </c>
      <c r="H1632" s="12">
        <v>48.581000000000003</v>
      </c>
      <c r="I1632" s="72">
        <v>1.639</v>
      </c>
      <c r="J1632" s="72">
        <v>27.797000000000001</v>
      </c>
      <c r="K1632" s="12">
        <v>31.471</v>
      </c>
      <c r="L1632" s="72">
        <v>1.0609999999999999</v>
      </c>
      <c r="M1632" s="72">
        <v>38.593000000000004</v>
      </c>
      <c r="N1632" s="12">
        <v>80.052000000000007</v>
      </c>
      <c r="O1632" s="72">
        <v>2.7</v>
      </c>
      <c r="P1632" s="72">
        <v>23.047000000000001</v>
      </c>
      <c r="Q1632" s="12">
        <v>13.66</v>
      </c>
      <c r="R1632" s="72">
        <v>0.46100000000000002</v>
      </c>
      <c r="S1632" s="72">
        <v>44.277999999999999</v>
      </c>
      <c r="T1632" s="12">
        <v>93.712000000000003</v>
      </c>
      <c r="U1632" s="72">
        <v>3.161</v>
      </c>
      <c r="V1632" s="72">
        <v>20.504000000000001</v>
      </c>
      <c r="W1632" s="12">
        <v>476.93200000000002</v>
      </c>
      <c r="X1632" s="72">
        <v>16.085999999999999</v>
      </c>
      <c r="Y1632" s="72">
        <v>6.9630000000000001</v>
      </c>
      <c r="Z1632" s="12">
        <v>570.64400000000001</v>
      </c>
      <c r="AA1632" s="72">
        <v>19.247</v>
      </c>
      <c r="AB1632" s="72">
        <v>5.8339999999999996</v>
      </c>
      <c r="AC1632" s="12">
        <v>761.21900000000005</v>
      </c>
      <c r="AD1632" s="72">
        <v>25.673999999999999</v>
      </c>
      <c r="AE1632" s="72">
        <v>6.0339999999999998</v>
      </c>
      <c r="AF1632" s="12">
        <v>8.4290000000000003</v>
      </c>
      <c r="AG1632" s="72">
        <v>0.28399999999999997</v>
      </c>
      <c r="AH1632" s="72">
        <v>83.195999999999998</v>
      </c>
      <c r="AI1632" s="12">
        <v>90.021000000000001</v>
      </c>
      <c r="AJ1632" s="72">
        <v>3.036</v>
      </c>
      <c r="AK1632" s="72">
        <v>22.95</v>
      </c>
      <c r="AL1632" s="12">
        <v>98.450999999999993</v>
      </c>
      <c r="AM1632" s="72">
        <v>3.3210000000000002</v>
      </c>
      <c r="AN1632" s="72">
        <v>18.443999999999999</v>
      </c>
      <c r="AO1632" s="12">
        <v>859.67</v>
      </c>
      <c r="AP1632" s="72">
        <v>28.995000000000001</v>
      </c>
      <c r="AQ1632" s="72">
        <v>5.4009999999999998</v>
      </c>
      <c r="AR1632" s="12">
        <v>17.152000000000001</v>
      </c>
      <c r="AS1632" s="72">
        <v>0.57899999999999996</v>
      </c>
      <c r="AT1632" s="72">
        <v>62.454999999999998</v>
      </c>
      <c r="AU1632" s="12">
        <v>9.2840000000000007</v>
      </c>
      <c r="AV1632" s="72">
        <v>0.313</v>
      </c>
      <c r="AW1632" s="72">
        <v>51.569000000000003</v>
      </c>
      <c r="AX1632" s="12">
        <v>146.10599999999999</v>
      </c>
      <c r="AY1632" s="72">
        <v>4.9279999999999999</v>
      </c>
      <c r="AZ1632" s="72">
        <v>19.347999999999999</v>
      </c>
      <c r="BA1632" s="12">
        <v>155.38999999999999</v>
      </c>
      <c r="BB1632" s="72">
        <v>5.2409999999999997</v>
      </c>
      <c r="BC1632" s="72">
        <v>18.497</v>
      </c>
      <c r="BD1632" s="12">
        <v>136.54300000000001</v>
      </c>
      <c r="BE1632" s="72">
        <v>4.6050000000000004</v>
      </c>
      <c r="BF1632" s="72">
        <v>17.792999999999999</v>
      </c>
      <c r="BG1632" s="12">
        <v>291.93299999999999</v>
      </c>
      <c r="BH1632" s="72">
        <v>9.8460000000000001</v>
      </c>
      <c r="BI1632" s="72">
        <v>12.25</v>
      </c>
      <c r="BJ1632" s="12">
        <v>755.91</v>
      </c>
      <c r="BK1632" s="72">
        <v>25.495000000000001</v>
      </c>
      <c r="BL1632" s="72">
        <v>8.8849999999999998</v>
      </c>
      <c r="BM1632" s="12">
        <v>1040.2249999999999</v>
      </c>
      <c r="BN1632" s="72">
        <v>35.085000000000001</v>
      </c>
      <c r="BO1632" s="72">
        <v>5.3559999999999999</v>
      </c>
      <c r="BP1632" s="12">
        <v>1796.135</v>
      </c>
      <c r="BQ1632" s="72">
        <v>60.58</v>
      </c>
      <c r="BR1632" s="72">
        <v>3.956</v>
      </c>
      <c r="BS1632" s="12">
        <v>2105.2199999999998</v>
      </c>
      <c r="BT1632" s="72">
        <v>71.004999999999995</v>
      </c>
      <c r="BU1632" s="72">
        <v>3.43</v>
      </c>
      <c r="BV1632" s="12">
        <v>2964.89</v>
      </c>
      <c r="BW1632" s="72">
        <v>100</v>
      </c>
      <c r="BX1632" s="72">
        <v>2.8879999999999999</v>
      </c>
      <c r="BY1632" s="13"/>
      <c r="BZ1632" s="13"/>
    </row>
    <row r="1633" spans="1:78" ht="12.75" customHeight="1">
      <c r="A1633" s="122" t="s">
        <v>44</v>
      </c>
      <c r="B1633" s="71" t="s">
        <v>81</v>
      </c>
      <c r="C1633" s="71" t="s">
        <v>25</v>
      </c>
      <c r="D1633" s="34">
        <v>45170</v>
      </c>
      <c r="E1633" s="12">
        <v>173.983</v>
      </c>
      <c r="F1633" s="72">
        <v>5.9580000000000002</v>
      </c>
      <c r="G1633" s="72">
        <v>11.079000000000001</v>
      </c>
      <c r="H1633" s="12">
        <v>36.040999999999997</v>
      </c>
      <c r="I1633" s="72">
        <v>1.234</v>
      </c>
      <c r="J1633" s="72">
        <v>39.497999999999998</v>
      </c>
      <c r="K1633" s="12">
        <v>43.923999999999999</v>
      </c>
      <c r="L1633" s="72">
        <v>1.504</v>
      </c>
      <c r="M1633" s="72">
        <v>36.732999999999997</v>
      </c>
      <c r="N1633" s="12">
        <v>79.965000000000003</v>
      </c>
      <c r="O1633" s="72">
        <v>2.738</v>
      </c>
      <c r="P1633" s="72">
        <v>25.93</v>
      </c>
      <c r="Q1633" s="12">
        <v>10.923</v>
      </c>
      <c r="R1633" s="72">
        <v>0.374</v>
      </c>
      <c r="S1633" s="72">
        <v>80.554000000000002</v>
      </c>
      <c r="T1633" s="12">
        <v>90.888999999999996</v>
      </c>
      <c r="U1633" s="72">
        <v>3.113</v>
      </c>
      <c r="V1633" s="72">
        <v>22.681999999999999</v>
      </c>
      <c r="W1633" s="12">
        <v>375.00400000000002</v>
      </c>
      <c r="X1633" s="72">
        <v>12.842000000000001</v>
      </c>
      <c r="Y1633" s="72">
        <v>10.738</v>
      </c>
      <c r="Z1633" s="12">
        <v>465.892</v>
      </c>
      <c r="AA1633" s="72">
        <v>15.955</v>
      </c>
      <c r="AB1633" s="72">
        <v>8.7539999999999996</v>
      </c>
      <c r="AC1633" s="12">
        <v>639.875</v>
      </c>
      <c r="AD1633" s="72">
        <v>21.913</v>
      </c>
      <c r="AE1633" s="72">
        <v>7.4610000000000003</v>
      </c>
      <c r="AF1633" s="12">
        <v>0</v>
      </c>
      <c r="AG1633" s="72">
        <v>0</v>
      </c>
      <c r="AH1633" s="72">
        <v>0</v>
      </c>
      <c r="AI1633" s="12">
        <v>76.343999999999994</v>
      </c>
      <c r="AJ1633" s="72">
        <v>2.6139999999999999</v>
      </c>
      <c r="AK1633" s="72">
        <v>16.841999999999999</v>
      </c>
      <c r="AL1633" s="12">
        <v>76.343999999999994</v>
      </c>
      <c r="AM1633" s="72">
        <v>2.6139999999999999</v>
      </c>
      <c r="AN1633" s="72">
        <v>16.841999999999999</v>
      </c>
      <c r="AO1633" s="12">
        <v>716.21900000000005</v>
      </c>
      <c r="AP1633" s="72">
        <v>24.527000000000001</v>
      </c>
      <c r="AQ1633" s="72">
        <v>7.5250000000000004</v>
      </c>
      <c r="AR1633" s="12">
        <v>27.768999999999998</v>
      </c>
      <c r="AS1633" s="72">
        <v>0.95099999999999996</v>
      </c>
      <c r="AT1633" s="72">
        <v>37.405999999999999</v>
      </c>
      <c r="AU1633" s="12">
        <v>29.521000000000001</v>
      </c>
      <c r="AV1633" s="72">
        <v>1.0109999999999999</v>
      </c>
      <c r="AW1633" s="72">
        <v>55.737000000000002</v>
      </c>
      <c r="AX1633" s="12">
        <v>135.262</v>
      </c>
      <c r="AY1633" s="72">
        <v>4.6319999999999997</v>
      </c>
      <c r="AZ1633" s="72">
        <v>18.059000000000001</v>
      </c>
      <c r="BA1633" s="12">
        <v>164.78299999999999</v>
      </c>
      <c r="BB1633" s="72">
        <v>5.6429999999999998</v>
      </c>
      <c r="BC1633" s="72">
        <v>17.475999999999999</v>
      </c>
      <c r="BD1633" s="12">
        <v>79.094999999999999</v>
      </c>
      <c r="BE1633" s="72">
        <v>2.7090000000000001</v>
      </c>
      <c r="BF1633" s="72">
        <v>23.004000000000001</v>
      </c>
      <c r="BG1633" s="12">
        <v>243.87799999999999</v>
      </c>
      <c r="BH1633" s="72">
        <v>8.3520000000000003</v>
      </c>
      <c r="BI1633" s="72">
        <v>12.394</v>
      </c>
      <c r="BJ1633" s="12">
        <v>855.97299999999996</v>
      </c>
      <c r="BK1633" s="72">
        <v>29.312999999999999</v>
      </c>
      <c r="BL1633" s="72">
        <v>6.3239999999999998</v>
      </c>
      <c r="BM1633" s="12">
        <v>1076.2349999999999</v>
      </c>
      <c r="BN1633" s="72">
        <v>36.856000000000002</v>
      </c>
      <c r="BO1633" s="72">
        <v>4.6580000000000004</v>
      </c>
      <c r="BP1633" s="12">
        <v>1932.2080000000001</v>
      </c>
      <c r="BQ1633" s="72">
        <v>66.17</v>
      </c>
      <c r="BR1633" s="72">
        <v>2.907</v>
      </c>
      <c r="BS1633" s="12">
        <v>2203.8539999999998</v>
      </c>
      <c r="BT1633" s="72">
        <v>75.472999999999999</v>
      </c>
      <c r="BU1633" s="72">
        <v>2.4529999999999998</v>
      </c>
      <c r="BV1633" s="12">
        <v>2920.0729999999999</v>
      </c>
      <c r="BW1633" s="72">
        <v>100</v>
      </c>
      <c r="BX1633" s="72">
        <v>2.4769999999999999</v>
      </c>
      <c r="BY1633" s="13"/>
      <c r="BZ1633" s="13"/>
    </row>
    <row r="1634" spans="1:78" ht="12.75" customHeight="1">
      <c r="A1634" s="122" t="s">
        <v>44</v>
      </c>
      <c r="B1634" s="71" t="s">
        <v>81</v>
      </c>
      <c r="C1634" s="71" t="s">
        <v>25</v>
      </c>
      <c r="D1634" s="34">
        <v>45261</v>
      </c>
      <c r="E1634" s="12">
        <v>173.47399999999999</v>
      </c>
      <c r="F1634" s="72">
        <v>5.9560000000000004</v>
      </c>
      <c r="G1634" s="72">
        <v>16.928999999999998</v>
      </c>
      <c r="H1634" s="12">
        <v>40.514000000000003</v>
      </c>
      <c r="I1634" s="72">
        <v>1.391</v>
      </c>
      <c r="J1634" s="72">
        <v>31.651</v>
      </c>
      <c r="K1634" s="12">
        <v>45.027999999999999</v>
      </c>
      <c r="L1634" s="72">
        <v>1.546</v>
      </c>
      <c r="M1634" s="72">
        <v>32.341000000000001</v>
      </c>
      <c r="N1634" s="12">
        <v>85.540999999999997</v>
      </c>
      <c r="O1634" s="72">
        <v>2.9369999999999998</v>
      </c>
      <c r="P1634" s="72">
        <v>23.327000000000002</v>
      </c>
      <c r="Q1634" s="12">
        <v>13.631</v>
      </c>
      <c r="R1634" s="72">
        <v>0.46800000000000003</v>
      </c>
      <c r="S1634" s="72">
        <v>57.182000000000002</v>
      </c>
      <c r="T1634" s="12">
        <v>99.173000000000002</v>
      </c>
      <c r="U1634" s="72">
        <v>3.4049999999999998</v>
      </c>
      <c r="V1634" s="72">
        <v>23.817</v>
      </c>
      <c r="W1634" s="12">
        <v>371.12</v>
      </c>
      <c r="X1634" s="72">
        <v>12.743</v>
      </c>
      <c r="Y1634" s="72">
        <v>9.4130000000000003</v>
      </c>
      <c r="Z1634" s="12">
        <v>470.29300000000001</v>
      </c>
      <c r="AA1634" s="72">
        <v>16.148</v>
      </c>
      <c r="AB1634" s="72">
        <v>8.7750000000000004</v>
      </c>
      <c r="AC1634" s="12">
        <v>643.76599999999996</v>
      </c>
      <c r="AD1634" s="72">
        <v>22.105</v>
      </c>
      <c r="AE1634" s="72">
        <v>8.7720000000000002</v>
      </c>
      <c r="AF1634" s="12">
        <v>2.6890000000000001</v>
      </c>
      <c r="AG1634" s="72">
        <v>9.1999999999999998E-2</v>
      </c>
      <c r="AH1634" s="72">
        <v>149.98599999999999</v>
      </c>
      <c r="AI1634" s="12">
        <v>59.012999999999998</v>
      </c>
      <c r="AJ1634" s="72">
        <v>2.0259999999999998</v>
      </c>
      <c r="AK1634" s="72">
        <v>34.191000000000003</v>
      </c>
      <c r="AL1634" s="12">
        <v>61.701999999999998</v>
      </c>
      <c r="AM1634" s="72">
        <v>2.1190000000000002</v>
      </c>
      <c r="AN1634" s="72">
        <v>29.684999999999999</v>
      </c>
      <c r="AO1634" s="12">
        <v>705.46799999999996</v>
      </c>
      <c r="AP1634" s="72">
        <v>24.222999999999999</v>
      </c>
      <c r="AQ1634" s="72">
        <v>8.1329999999999991</v>
      </c>
      <c r="AR1634" s="12">
        <v>6.7229999999999999</v>
      </c>
      <c r="AS1634" s="72">
        <v>0.23100000000000001</v>
      </c>
      <c r="AT1634" s="72">
        <v>56.066000000000003</v>
      </c>
      <c r="AU1634" s="12">
        <v>16.030999999999999</v>
      </c>
      <c r="AV1634" s="72">
        <v>0.55000000000000004</v>
      </c>
      <c r="AW1634" s="72">
        <v>48.792999999999999</v>
      </c>
      <c r="AX1634" s="12">
        <v>147.15600000000001</v>
      </c>
      <c r="AY1634" s="72">
        <v>5.0529999999999999</v>
      </c>
      <c r="AZ1634" s="72">
        <v>15.912000000000001</v>
      </c>
      <c r="BA1634" s="12">
        <v>163.18700000000001</v>
      </c>
      <c r="BB1634" s="72">
        <v>5.6029999999999998</v>
      </c>
      <c r="BC1634" s="72">
        <v>16.309999999999999</v>
      </c>
      <c r="BD1634" s="12">
        <v>46.621000000000002</v>
      </c>
      <c r="BE1634" s="72">
        <v>1.601</v>
      </c>
      <c r="BF1634" s="72">
        <v>33.250999999999998</v>
      </c>
      <c r="BG1634" s="12">
        <v>209.80799999999999</v>
      </c>
      <c r="BH1634" s="72">
        <v>7.2039999999999997</v>
      </c>
      <c r="BI1634" s="72">
        <v>14.201000000000001</v>
      </c>
      <c r="BJ1634" s="12">
        <v>912.68899999999996</v>
      </c>
      <c r="BK1634" s="72">
        <v>31.338999999999999</v>
      </c>
      <c r="BL1634" s="72">
        <v>6.407</v>
      </c>
      <c r="BM1634" s="12">
        <v>1077.6579999999999</v>
      </c>
      <c r="BN1634" s="72">
        <v>37.003</v>
      </c>
      <c r="BO1634" s="72">
        <v>4.53</v>
      </c>
      <c r="BP1634" s="12">
        <v>1990.347</v>
      </c>
      <c r="BQ1634" s="72">
        <v>68.341999999999999</v>
      </c>
      <c r="BR1634" s="72">
        <v>2.5110000000000001</v>
      </c>
      <c r="BS1634" s="12">
        <v>2206.8780000000002</v>
      </c>
      <c r="BT1634" s="72">
        <v>75.777000000000001</v>
      </c>
      <c r="BU1634" s="72">
        <v>2.347</v>
      </c>
      <c r="BV1634" s="12">
        <v>2912.346</v>
      </c>
      <c r="BW1634" s="72">
        <v>100</v>
      </c>
      <c r="BX1634" s="72">
        <v>2.5579999999999998</v>
      </c>
      <c r="BY1634" s="13"/>
      <c r="BZ1634" s="13"/>
    </row>
    <row r="1635" spans="1:78" ht="12.75" customHeight="1">
      <c r="A1635" s="122" t="s">
        <v>44</v>
      </c>
      <c r="B1635" s="71" t="s">
        <v>81</v>
      </c>
      <c r="C1635" s="71" t="s">
        <v>25</v>
      </c>
      <c r="D1635" s="34">
        <v>45352</v>
      </c>
      <c r="E1635" s="12">
        <v>163.83600000000001</v>
      </c>
      <c r="F1635" s="72">
        <v>5.7919999999999998</v>
      </c>
      <c r="G1635" s="72">
        <v>17.856999999999999</v>
      </c>
      <c r="H1635" s="12">
        <v>46.94</v>
      </c>
      <c r="I1635" s="72">
        <v>1.659</v>
      </c>
      <c r="J1635" s="72">
        <v>35.069000000000003</v>
      </c>
      <c r="K1635" s="12">
        <v>44.911000000000001</v>
      </c>
      <c r="L1635" s="72">
        <v>1.5880000000000001</v>
      </c>
      <c r="M1635" s="72">
        <v>29.106999999999999</v>
      </c>
      <c r="N1635" s="12">
        <v>91.850999999999999</v>
      </c>
      <c r="O1635" s="72">
        <v>3.2469999999999999</v>
      </c>
      <c r="P1635" s="72">
        <v>21.079000000000001</v>
      </c>
      <c r="Q1635" s="12">
        <v>20.484000000000002</v>
      </c>
      <c r="R1635" s="72">
        <v>0.72399999999999998</v>
      </c>
      <c r="S1635" s="72">
        <v>39.457000000000001</v>
      </c>
      <c r="T1635" s="12">
        <v>112.336</v>
      </c>
      <c r="U1635" s="72">
        <v>3.9710000000000001</v>
      </c>
      <c r="V1635" s="72">
        <v>19.013999999999999</v>
      </c>
      <c r="W1635" s="12">
        <v>328.101</v>
      </c>
      <c r="X1635" s="72">
        <v>11.599</v>
      </c>
      <c r="Y1635" s="72">
        <v>11.17</v>
      </c>
      <c r="Z1635" s="12">
        <v>440.43700000000001</v>
      </c>
      <c r="AA1635" s="72">
        <v>15.57</v>
      </c>
      <c r="AB1635" s="72">
        <v>9.3480000000000008</v>
      </c>
      <c r="AC1635" s="12">
        <v>604.27300000000002</v>
      </c>
      <c r="AD1635" s="72">
        <v>21.361000000000001</v>
      </c>
      <c r="AE1635" s="72">
        <v>8.9589999999999996</v>
      </c>
      <c r="AF1635" s="12">
        <v>4.8739999999999997</v>
      </c>
      <c r="AG1635" s="72">
        <v>0.17199999999999999</v>
      </c>
      <c r="AH1635" s="72">
        <v>107.095</v>
      </c>
      <c r="AI1635" s="12">
        <v>114.598</v>
      </c>
      <c r="AJ1635" s="72">
        <v>4.0510000000000002</v>
      </c>
      <c r="AK1635" s="72">
        <v>24.991</v>
      </c>
      <c r="AL1635" s="12">
        <v>119.47199999999999</v>
      </c>
      <c r="AM1635" s="72">
        <v>4.2229999999999999</v>
      </c>
      <c r="AN1635" s="72">
        <v>22.04</v>
      </c>
      <c r="AO1635" s="12">
        <v>723.745</v>
      </c>
      <c r="AP1635" s="72">
        <v>25.585000000000001</v>
      </c>
      <c r="AQ1635" s="72">
        <v>8.7420000000000009</v>
      </c>
      <c r="AR1635" s="12">
        <v>33.932000000000002</v>
      </c>
      <c r="AS1635" s="72">
        <v>1.2</v>
      </c>
      <c r="AT1635" s="72">
        <v>31.026</v>
      </c>
      <c r="AU1635" s="12">
        <v>11.021000000000001</v>
      </c>
      <c r="AV1635" s="72">
        <v>0.39</v>
      </c>
      <c r="AW1635" s="72">
        <v>69.626999999999995</v>
      </c>
      <c r="AX1635" s="12">
        <v>158.298</v>
      </c>
      <c r="AY1635" s="72">
        <v>5.5960000000000001</v>
      </c>
      <c r="AZ1635" s="72">
        <v>14.875</v>
      </c>
      <c r="BA1635" s="12">
        <v>169.31899999999999</v>
      </c>
      <c r="BB1635" s="72">
        <v>5.9859999999999998</v>
      </c>
      <c r="BC1635" s="72">
        <v>13.472</v>
      </c>
      <c r="BD1635" s="12">
        <v>41.661000000000001</v>
      </c>
      <c r="BE1635" s="72">
        <v>1.4730000000000001</v>
      </c>
      <c r="BF1635" s="72">
        <v>23.786999999999999</v>
      </c>
      <c r="BG1635" s="12">
        <v>210.98</v>
      </c>
      <c r="BH1635" s="72">
        <v>7.4580000000000002</v>
      </c>
      <c r="BI1635" s="72">
        <v>12.233000000000001</v>
      </c>
      <c r="BJ1635" s="12">
        <v>765.88599999999997</v>
      </c>
      <c r="BK1635" s="72">
        <v>27.074999999999999</v>
      </c>
      <c r="BL1635" s="72">
        <v>7.0229999999999997</v>
      </c>
      <c r="BM1635" s="12">
        <v>1094.2560000000001</v>
      </c>
      <c r="BN1635" s="72">
        <v>38.683</v>
      </c>
      <c r="BO1635" s="72">
        <v>4.3630000000000004</v>
      </c>
      <c r="BP1635" s="12">
        <v>1860.1420000000001</v>
      </c>
      <c r="BQ1635" s="72">
        <v>65.757000000000005</v>
      </c>
      <c r="BR1635" s="72">
        <v>3.3929999999999998</v>
      </c>
      <c r="BS1635" s="12">
        <v>2105.0540000000001</v>
      </c>
      <c r="BT1635" s="72">
        <v>74.415000000000006</v>
      </c>
      <c r="BU1635" s="72">
        <v>2.867</v>
      </c>
      <c r="BV1635" s="12">
        <v>2828.8</v>
      </c>
      <c r="BW1635" s="72">
        <v>100</v>
      </c>
      <c r="BX1635" s="72">
        <v>2.9849999999999999</v>
      </c>
      <c r="BY1635" s="13"/>
      <c r="BZ1635" s="13"/>
    </row>
    <row r="1636" spans="1:78" ht="12.75" customHeight="1">
      <c r="A1636" s="122" t="s">
        <v>44</v>
      </c>
      <c r="B1636" s="71" t="s">
        <v>81</v>
      </c>
      <c r="C1636" s="71" t="s">
        <v>25</v>
      </c>
      <c r="D1636" s="34">
        <v>45444</v>
      </c>
      <c r="E1636" s="12">
        <v>190.91300000000001</v>
      </c>
      <c r="F1636" s="72">
        <v>6.3810000000000002</v>
      </c>
      <c r="G1636" s="72">
        <v>12.316000000000001</v>
      </c>
      <c r="H1636" s="12">
        <v>45.118000000000002</v>
      </c>
      <c r="I1636" s="72">
        <v>1.508</v>
      </c>
      <c r="J1636" s="72">
        <v>28.465</v>
      </c>
      <c r="K1636" s="12">
        <v>38.459000000000003</v>
      </c>
      <c r="L1636" s="72">
        <v>1.2849999999999999</v>
      </c>
      <c r="M1636" s="72">
        <v>29.28</v>
      </c>
      <c r="N1636" s="12">
        <v>83.576999999999998</v>
      </c>
      <c r="O1636" s="72">
        <v>2.7930000000000001</v>
      </c>
      <c r="P1636" s="72">
        <v>22.588000000000001</v>
      </c>
      <c r="Q1636" s="12">
        <v>37.113999999999997</v>
      </c>
      <c r="R1636" s="72">
        <v>1.24</v>
      </c>
      <c r="S1636" s="72">
        <v>40.348999999999997</v>
      </c>
      <c r="T1636" s="12">
        <v>120.69199999999999</v>
      </c>
      <c r="U1636" s="72">
        <v>4.0339999999999998</v>
      </c>
      <c r="V1636" s="72">
        <v>20.471</v>
      </c>
      <c r="W1636" s="12">
        <v>376.58</v>
      </c>
      <c r="X1636" s="72">
        <v>12.587</v>
      </c>
      <c r="Y1636" s="72">
        <v>10.532</v>
      </c>
      <c r="Z1636" s="12">
        <v>497.27199999999999</v>
      </c>
      <c r="AA1636" s="72">
        <v>16.620999999999999</v>
      </c>
      <c r="AB1636" s="72">
        <v>9.94</v>
      </c>
      <c r="AC1636" s="12">
        <v>688.18499999999995</v>
      </c>
      <c r="AD1636" s="72">
        <v>23.001999999999999</v>
      </c>
      <c r="AE1636" s="72">
        <v>8.3450000000000006</v>
      </c>
      <c r="AF1636" s="12">
        <v>0</v>
      </c>
      <c r="AG1636" s="72">
        <v>0</v>
      </c>
      <c r="AH1636" s="72">
        <v>0</v>
      </c>
      <c r="AI1636" s="12">
        <v>96.248999999999995</v>
      </c>
      <c r="AJ1636" s="72">
        <v>3.2170000000000001</v>
      </c>
      <c r="AK1636" s="72">
        <v>27.488</v>
      </c>
      <c r="AL1636" s="12">
        <v>96.248999999999995</v>
      </c>
      <c r="AM1636" s="72">
        <v>3.2170000000000001</v>
      </c>
      <c r="AN1636" s="72">
        <v>27.488</v>
      </c>
      <c r="AO1636" s="12">
        <v>784.43399999999997</v>
      </c>
      <c r="AP1636" s="72">
        <v>26.219000000000001</v>
      </c>
      <c r="AQ1636" s="72">
        <v>7.7619999999999996</v>
      </c>
      <c r="AR1636" s="12">
        <v>35.639000000000003</v>
      </c>
      <c r="AS1636" s="72">
        <v>1.1910000000000001</v>
      </c>
      <c r="AT1636" s="72">
        <v>83.686999999999998</v>
      </c>
      <c r="AU1636" s="12">
        <v>8.2460000000000004</v>
      </c>
      <c r="AV1636" s="72">
        <v>0.27600000000000002</v>
      </c>
      <c r="AW1636" s="72">
        <v>52.906999999999996</v>
      </c>
      <c r="AX1636" s="12">
        <v>164.87200000000001</v>
      </c>
      <c r="AY1636" s="72">
        <v>5.5110000000000001</v>
      </c>
      <c r="AZ1636" s="72">
        <v>16.138999999999999</v>
      </c>
      <c r="BA1636" s="12">
        <v>173.11799999999999</v>
      </c>
      <c r="BB1636" s="72">
        <v>5.7859999999999996</v>
      </c>
      <c r="BC1636" s="72">
        <v>14.75</v>
      </c>
      <c r="BD1636" s="12">
        <v>49.63</v>
      </c>
      <c r="BE1636" s="72">
        <v>1.659</v>
      </c>
      <c r="BF1636" s="72">
        <v>26.318000000000001</v>
      </c>
      <c r="BG1636" s="12">
        <v>222.74799999999999</v>
      </c>
      <c r="BH1636" s="72">
        <v>7.4450000000000003</v>
      </c>
      <c r="BI1636" s="72">
        <v>12.888999999999999</v>
      </c>
      <c r="BJ1636" s="12">
        <v>770.27800000000002</v>
      </c>
      <c r="BK1636" s="72">
        <v>25.745000000000001</v>
      </c>
      <c r="BL1636" s="72">
        <v>6.0030000000000001</v>
      </c>
      <c r="BM1636" s="12">
        <v>1178.7950000000001</v>
      </c>
      <c r="BN1636" s="72">
        <v>39.4</v>
      </c>
      <c r="BO1636" s="72">
        <v>5.8230000000000004</v>
      </c>
      <c r="BP1636" s="12">
        <v>1949.0730000000001</v>
      </c>
      <c r="BQ1636" s="72">
        <v>65.144999999999996</v>
      </c>
      <c r="BR1636" s="72">
        <v>3.113</v>
      </c>
      <c r="BS1636" s="12">
        <v>2207.46</v>
      </c>
      <c r="BT1636" s="72">
        <v>73.781000000000006</v>
      </c>
      <c r="BU1636" s="72">
        <v>2.5139999999999998</v>
      </c>
      <c r="BV1636" s="12">
        <v>2991.8939999999998</v>
      </c>
      <c r="BW1636" s="72">
        <v>100</v>
      </c>
      <c r="BX1636" s="72">
        <v>2.8029999999999999</v>
      </c>
      <c r="BY1636" s="13"/>
      <c r="BZ1636" s="13"/>
    </row>
    <row r="1637" spans="1:78" ht="12.75" customHeight="1">
      <c r="A1637" s="122" t="s">
        <v>44</v>
      </c>
      <c r="B1637" s="71" t="s">
        <v>81</v>
      </c>
      <c r="C1637" s="71" t="s">
        <v>25</v>
      </c>
      <c r="D1637" s="34">
        <v>45536</v>
      </c>
      <c r="E1637" s="12">
        <v>183.53</v>
      </c>
      <c r="F1637" s="72">
        <v>5.9660000000000002</v>
      </c>
      <c r="G1637" s="72">
        <v>14.855</v>
      </c>
      <c r="H1637" s="12">
        <v>60.661000000000001</v>
      </c>
      <c r="I1637" s="72">
        <v>1.972</v>
      </c>
      <c r="J1637" s="72">
        <v>34.612000000000002</v>
      </c>
      <c r="K1637" s="12">
        <v>47.104999999999997</v>
      </c>
      <c r="L1637" s="72">
        <v>1.5309999999999999</v>
      </c>
      <c r="M1637" s="72">
        <v>51.627000000000002</v>
      </c>
      <c r="N1637" s="12">
        <v>107.76600000000001</v>
      </c>
      <c r="O1637" s="72">
        <v>3.5030000000000001</v>
      </c>
      <c r="P1637" s="72">
        <v>25.387</v>
      </c>
      <c r="Q1637" s="12">
        <v>19.361999999999998</v>
      </c>
      <c r="R1637" s="72">
        <v>0.629</v>
      </c>
      <c r="S1637" s="72">
        <v>41.939</v>
      </c>
      <c r="T1637" s="12">
        <v>127.128</v>
      </c>
      <c r="U1637" s="72">
        <v>4.133</v>
      </c>
      <c r="V1637" s="72">
        <v>23.797000000000001</v>
      </c>
      <c r="W1637" s="12">
        <v>417.92500000000001</v>
      </c>
      <c r="X1637" s="72">
        <v>13.585000000000001</v>
      </c>
      <c r="Y1637" s="72">
        <v>10.367000000000001</v>
      </c>
      <c r="Z1637" s="12">
        <v>545.053</v>
      </c>
      <c r="AA1637" s="72">
        <v>17.718</v>
      </c>
      <c r="AB1637" s="72">
        <v>9.5969999999999995</v>
      </c>
      <c r="AC1637" s="12">
        <v>728.58299999999997</v>
      </c>
      <c r="AD1637" s="72">
        <v>23.684000000000001</v>
      </c>
      <c r="AE1637" s="72">
        <v>8.6560000000000006</v>
      </c>
      <c r="AF1637" s="12">
        <v>0</v>
      </c>
      <c r="AG1637" s="72">
        <v>0</v>
      </c>
      <c r="AH1637" s="72">
        <v>0</v>
      </c>
      <c r="AI1637" s="12">
        <v>108.161</v>
      </c>
      <c r="AJ1637" s="72">
        <v>3.516</v>
      </c>
      <c r="AK1637" s="72">
        <v>22.158000000000001</v>
      </c>
      <c r="AL1637" s="12">
        <v>108.161</v>
      </c>
      <c r="AM1637" s="72">
        <v>3.516</v>
      </c>
      <c r="AN1637" s="72">
        <v>22.158000000000001</v>
      </c>
      <c r="AO1637" s="12">
        <v>836.74400000000003</v>
      </c>
      <c r="AP1637" s="72">
        <v>27.2</v>
      </c>
      <c r="AQ1637" s="72">
        <v>8.0909999999999993</v>
      </c>
      <c r="AR1637" s="12">
        <v>53.859000000000002</v>
      </c>
      <c r="AS1637" s="72">
        <v>1.7509999999999999</v>
      </c>
      <c r="AT1637" s="72">
        <v>31.32</v>
      </c>
      <c r="AU1637" s="12">
        <v>21.920999999999999</v>
      </c>
      <c r="AV1637" s="72">
        <v>0.71299999999999997</v>
      </c>
      <c r="AW1637" s="72">
        <v>40.898000000000003</v>
      </c>
      <c r="AX1637" s="12">
        <v>155.51900000000001</v>
      </c>
      <c r="AY1637" s="72">
        <v>5.0549999999999997</v>
      </c>
      <c r="AZ1637" s="72">
        <v>15.487</v>
      </c>
      <c r="BA1637" s="12">
        <v>177.43899999999999</v>
      </c>
      <c r="BB1637" s="72">
        <v>5.7679999999999998</v>
      </c>
      <c r="BC1637" s="72">
        <v>13.743</v>
      </c>
      <c r="BD1637" s="12">
        <v>60.212000000000003</v>
      </c>
      <c r="BE1637" s="72">
        <v>1.9570000000000001</v>
      </c>
      <c r="BF1637" s="72">
        <v>38.176000000000002</v>
      </c>
      <c r="BG1637" s="12">
        <v>237.65100000000001</v>
      </c>
      <c r="BH1637" s="72">
        <v>7.7249999999999996</v>
      </c>
      <c r="BI1637" s="72">
        <v>12.962999999999999</v>
      </c>
      <c r="BJ1637" s="12">
        <v>879.30600000000004</v>
      </c>
      <c r="BK1637" s="72">
        <v>28.582999999999998</v>
      </c>
      <c r="BL1637" s="72">
        <v>4.5739999999999998</v>
      </c>
      <c r="BM1637" s="12">
        <v>1068.712</v>
      </c>
      <c r="BN1637" s="72">
        <v>34.74</v>
      </c>
      <c r="BO1637" s="72">
        <v>4.5679999999999996</v>
      </c>
      <c r="BP1637" s="12">
        <v>1948.019</v>
      </c>
      <c r="BQ1637" s="72">
        <v>63.323999999999998</v>
      </c>
      <c r="BR1637" s="72">
        <v>2.8010000000000002</v>
      </c>
      <c r="BS1637" s="12">
        <v>2239.529</v>
      </c>
      <c r="BT1637" s="72">
        <v>72.8</v>
      </c>
      <c r="BU1637" s="72">
        <v>2.758</v>
      </c>
      <c r="BV1637" s="12">
        <v>3076.2730000000001</v>
      </c>
      <c r="BW1637" s="72">
        <v>100</v>
      </c>
      <c r="BX1637" s="72">
        <v>3.0379999999999998</v>
      </c>
      <c r="BY1637" s="13"/>
      <c r="BZ1637" s="13"/>
    </row>
    <row r="1638" spans="1:78" ht="12.75" customHeight="1">
      <c r="A1638" s="122" t="s">
        <v>44</v>
      </c>
      <c r="B1638" s="71" t="s">
        <v>81</v>
      </c>
      <c r="C1638" s="71" t="s">
        <v>25</v>
      </c>
      <c r="D1638" s="34">
        <v>45627</v>
      </c>
      <c r="E1638" s="12">
        <v>144.82499999999999</v>
      </c>
      <c r="F1638" s="72">
        <v>4.8380000000000001</v>
      </c>
      <c r="G1638" s="72">
        <v>15.323</v>
      </c>
      <c r="H1638" s="12">
        <v>54.911999999999999</v>
      </c>
      <c r="I1638" s="72">
        <v>1.8340000000000001</v>
      </c>
      <c r="J1638" s="72">
        <v>27.52</v>
      </c>
      <c r="K1638" s="12">
        <v>56.418999999999997</v>
      </c>
      <c r="L1638" s="72">
        <v>1.885</v>
      </c>
      <c r="M1638" s="72">
        <v>25.478999999999999</v>
      </c>
      <c r="N1638" s="12">
        <v>111.33</v>
      </c>
      <c r="O1638" s="72">
        <v>3.7189999999999999</v>
      </c>
      <c r="P1638" s="72">
        <v>20.571000000000002</v>
      </c>
      <c r="Q1638" s="12">
        <v>28.323</v>
      </c>
      <c r="R1638" s="72">
        <v>0.94599999999999995</v>
      </c>
      <c r="S1638" s="72">
        <v>44.704000000000001</v>
      </c>
      <c r="T1638" s="12">
        <v>139.65299999999999</v>
      </c>
      <c r="U1638" s="72">
        <v>4.665</v>
      </c>
      <c r="V1638" s="72">
        <v>19.518999999999998</v>
      </c>
      <c r="W1638" s="12">
        <v>323.178</v>
      </c>
      <c r="X1638" s="72">
        <v>10.795</v>
      </c>
      <c r="Y1638" s="72">
        <v>10.895</v>
      </c>
      <c r="Z1638" s="12">
        <v>462.83199999999999</v>
      </c>
      <c r="AA1638" s="72">
        <v>15.46</v>
      </c>
      <c r="AB1638" s="72">
        <v>10.276</v>
      </c>
      <c r="AC1638" s="12">
        <v>607.65700000000004</v>
      </c>
      <c r="AD1638" s="72">
        <v>20.297000000000001</v>
      </c>
      <c r="AE1638" s="72">
        <v>9.2349999999999994</v>
      </c>
      <c r="AF1638" s="12">
        <v>9.2710000000000008</v>
      </c>
      <c r="AG1638" s="72">
        <v>0.31</v>
      </c>
      <c r="AH1638" s="72">
        <v>64.054000000000002</v>
      </c>
      <c r="AI1638" s="12">
        <v>105.458</v>
      </c>
      <c r="AJ1638" s="72">
        <v>3.5230000000000001</v>
      </c>
      <c r="AK1638" s="72">
        <v>17.085999999999999</v>
      </c>
      <c r="AL1638" s="12">
        <v>114.72799999999999</v>
      </c>
      <c r="AM1638" s="72">
        <v>3.8319999999999999</v>
      </c>
      <c r="AN1638" s="72">
        <v>18.22</v>
      </c>
      <c r="AO1638" s="12">
        <v>722.38499999999999</v>
      </c>
      <c r="AP1638" s="72">
        <v>24.13</v>
      </c>
      <c r="AQ1638" s="72">
        <v>8.4990000000000006</v>
      </c>
      <c r="AR1638" s="12">
        <v>37.384999999999998</v>
      </c>
      <c r="AS1638" s="72">
        <v>1.2490000000000001</v>
      </c>
      <c r="AT1638" s="72">
        <v>34.418999999999997</v>
      </c>
      <c r="AU1638" s="12">
        <v>13.295999999999999</v>
      </c>
      <c r="AV1638" s="72">
        <v>0.44400000000000001</v>
      </c>
      <c r="AW1638" s="72">
        <v>57.636000000000003</v>
      </c>
      <c r="AX1638" s="12">
        <v>115.074</v>
      </c>
      <c r="AY1638" s="72">
        <v>3.8439999999999999</v>
      </c>
      <c r="AZ1638" s="72">
        <v>18.562000000000001</v>
      </c>
      <c r="BA1638" s="12">
        <v>128.37</v>
      </c>
      <c r="BB1638" s="72">
        <v>4.2880000000000003</v>
      </c>
      <c r="BC1638" s="72">
        <v>16.408000000000001</v>
      </c>
      <c r="BD1638" s="12">
        <v>51.277999999999999</v>
      </c>
      <c r="BE1638" s="72">
        <v>1.7130000000000001</v>
      </c>
      <c r="BF1638" s="72">
        <v>32.555</v>
      </c>
      <c r="BG1638" s="12">
        <v>179.64699999999999</v>
      </c>
      <c r="BH1638" s="72">
        <v>6.0010000000000003</v>
      </c>
      <c r="BI1638" s="72">
        <v>14.638999999999999</v>
      </c>
      <c r="BJ1638" s="12">
        <v>902.39499999999998</v>
      </c>
      <c r="BK1638" s="72">
        <v>30.141999999999999</v>
      </c>
      <c r="BL1638" s="72">
        <v>7.242</v>
      </c>
      <c r="BM1638" s="12">
        <v>1151.9590000000001</v>
      </c>
      <c r="BN1638" s="72">
        <v>38.478999999999999</v>
      </c>
      <c r="BO1638" s="72">
        <v>5.1840000000000002</v>
      </c>
      <c r="BP1638" s="12">
        <v>2054.3530000000001</v>
      </c>
      <c r="BQ1638" s="72">
        <v>68.620999999999995</v>
      </c>
      <c r="BR1638" s="72">
        <v>3.8319999999999999</v>
      </c>
      <c r="BS1638" s="12">
        <v>2271.386</v>
      </c>
      <c r="BT1638" s="72">
        <v>75.87</v>
      </c>
      <c r="BU1638" s="72">
        <v>3.3410000000000002</v>
      </c>
      <c r="BV1638" s="12">
        <v>2993.7710000000002</v>
      </c>
      <c r="BW1638" s="72">
        <v>100</v>
      </c>
      <c r="BX1638" s="72">
        <v>3.3119999999999998</v>
      </c>
      <c r="BY1638" s="13"/>
      <c r="BZ1638" s="13"/>
    </row>
    <row r="1639" spans="1:78" ht="12.75" customHeight="1">
      <c r="A1639" s="122" t="s">
        <v>44</v>
      </c>
      <c r="B1639" s="71" t="s">
        <v>81</v>
      </c>
      <c r="C1639" s="71" t="s">
        <v>25</v>
      </c>
      <c r="D1639" s="34">
        <v>45717</v>
      </c>
      <c r="E1639" s="12">
        <v>171.35900000000001</v>
      </c>
      <c r="F1639" s="72">
        <v>5.8819999999999997</v>
      </c>
      <c r="G1639" s="72">
        <v>12.897</v>
      </c>
      <c r="H1639" s="12">
        <v>32.823</v>
      </c>
      <c r="I1639" s="72">
        <v>1.127</v>
      </c>
      <c r="J1639" s="72">
        <v>29.242999999999999</v>
      </c>
      <c r="K1639" s="12">
        <v>36.222000000000001</v>
      </c>
      <c r="L1639" s="72">
        <v>1.2430000000000001</v>
      </c>
      <c r="M1639" s="72">
        <v>35.215000000000003</v>
      </c>
      <c r="N1639" s="12">
        <v>69.045000000000002</v>
      </c>
      <c r="O1639" s="72">
        <v>2.37</v>
      </c>
      <c r="P1639" s="72">
        <v>22.420999999999999</v>
      </c>
      <c r="Q1639" s="12">
        <v>10.939</v>
      </c>
      <c r="R1639" s="72">
        <v>0.376</v>
      </c>
      <c r="S1639" s="72">
        <v>61.871000000000002</v>
      </c>
      <c r="T1639" s="12">
        <v>79.983999999999995</v>
      </c>
      <c r="U1639" s="72">
        <v>2.746</v>
      </c>
      <c r="V1639" s="72">
        <v>21.341999999999999</v>
      </c>
      <c r="W1639" s="12">
        <v>370.77</v>
      </c>
      <c r="X1639" s="72">
        <v>12.728</v>
      </c>
      <c r="Y1639" s="72">
        <v>13.625999999999999</v>
      </c>
      <c r="Z1639" s="12">
        <v>450.75400000000002</v>
      </c>
      <c r="AA1639" s="72">
        <v>15.474</v>
      </c>
      <c r="AB1639" s="72">
        <v>11.728</v>
      </c>
      <c r="AC1639" s="12">
        <v>622.11199999999997</v>
      </c>
      <c r="AD1639" s="72">
        <v>21.356000000000002</v>
      </c>
      <c r="AE1639" s="72">
        <v>9.0630000000000006</v>
      </c>
      <c r="AF1639" s="12">
        <v>17.442</v>
      </c>
      <c r="AG1639" s="72">
        <v>0.59899999999999998</v>
      </c>
      <c r="AH1639" s="72">
        <v>77.138999999999996</v>
      </c>
      <c r="AI1639" s="12">
        <v>103.69199999999999</v>
      </c>
      <c r="AJ1639" s="72">
        <v>3.56</v>
      </c>
      <c r="AK1639" s="72">
        <v>15.54</v>
      </c>
      <c r="AL1639" s="12">
        <v>121.13500000000001</v>
      </c>
      <c r="AM1639" s="72">
        <v>4.1580000000000004</v>
      </c>
      <c r="AN1639" s="72">
        <v>14.218</v>
      </c>
      <c r="AO1639" s="12">
        <v>743.24699999999996</v>
      </c>
      <c r="AP1639" s="72">
        <v>25.513999999999999</v>
      </c>
      <c r="AQ1639" s="72">
        <v>7.8520000000000003</v>
      </c>
      <c r="AR1639" s="12">
        <v>5.319</v>
      </c>
      <c r="AS1639" s="72">
        <v>0.183</v>
      </c>
      <c r="AT1639" s="72">
        <v>75.149000000000001</v>
      </c>
      <c r="AU1639" s="12">
        <v>6.1970000000000001</v>
      </c>
      <c r="AV1639" s="72">
        <v>0.21299999999999999</v>
      </c>
      <c r="AW1639" s="72">
        <v>66.954999999999998</v>
      </c>
      <c r="AX1639" s="12">
        <v>149.28399999999999</v>
      </c>
      <c r="AY1639" s="72">
        <v>5.125</v>
      </c>
      <c r="AZ1639" s="72">
        <v>23.795999999999999</v>
      </c>
      <c r="BA1639" s="12">
        <v>155.48099999999999</v>
      </c>
      <c r="BB1639" s="72">
        <v>5.3369999999999997</v>
      </c>
      <c r="BC1639" s="72">
        <v>22.952000000000002</v>
      </c>
      <c r="BD1639" s="12">
        <v>74.688999999999993</v>
      </c>
      <c r="BE1639" s="72">
        <v>2.5640000000000001</v>
      </c>
      <c r="BF1639" s="72">
        <v>28.574000000000002</v>
      </c>
      <c r="BG1639" s="12">
        <v>230.17</v>
      </c>
      <c r="BH1639" s="72">
        <v>7.9009999999999998</v>
      </c>
      <c r="BI1639" s="72">
        <v>20.442</v>
      </c>
      <c r="BJ1639" s="12">
        <v>853.38800000000003</v>
      </c>
      <c r="BK1639" s="72">
        <v>29.295000000000002</v>
      </c>
      <c r="BL1639" s="72">
        <v>7.8940000000000001</v>
      </c>
      <c r="BM1639" s="12">
        <v>1080.942</v>
      </c>
      <c r="BN1639" s="72">
        <v>37.106999999999999</v>
      </c>
      <c r="BO1639" s="72">
        <v>5.4550000000000001</v>
      </c>
      <c r="BP1639" s="12">
        <v>1934.33</v>
      </c>
      <c r="BQ1639" s="72">
        <v>66.402000000000001</v>
      </c>
      <c r="BR1639" s="72">
        <v>3.47</v>
      </c>
      <c r="BS1639" s="12">
        <v>2169.819</v>
      </c>
      <c r="BT1639" s="72">
        <v>74.486000000000004</v>
      </c>
      <c r="BU1639" s="72">
        <v>2.758</v>
      </c>
      <c r="BV1639" s="12">
        <v>2913.0659999999998</v>
      </c>
      <c r="BW1639" s="72">
        <v>100</v>
      </c>
      <c r="BX1639" s="72">
        <v>2.6930000000000001</v>
      </c>
      <c r="BY1639" s="13"/>
      <c r="BZ1639" s="13"/>
    </row>
    <row r="1640" spans="1:78" ht="12.75" customHeight="1">
      <c r="A1640" s="122" t="s">
        <v>44</v>
      </c>
      <c r="B1640" s="71" t="s">
        <v>81</v>
      </c>
      <c r="C1640" s="71" t="s">
        <v>25</v>
      </c>
      <c r="D1640" s="34">
        <v>45809</v>
      </c>
      <c r="E1640" s="12">
        <v>123.35899999999999</v>
      </c>
      <c r="F1640" s="72">
        <v>4.3680000000000003</v>
      </c>
      <c r="G1640" s="72">
        <v>18.824999999999999</v>
      </c>
      <c r="H1640" s="12">
        <v>24.678000000000001</v>
      </c>
      <c r="I1640" s="72">
        <v>0.874</v>
      </c>
      <c r="J1640" s="72">
        <v>40.628999999999998</v>
      </c>
      <c r="K1640" s="12">
        <v>15.423</v>
      </c>
      <c r="L1640" s="72">
        <v>0.54600000000000004</v>
      </c>
      <c r="M1640" s="72">
        <v>42.593000000000004</v>
      </c>
      <c r="N1640" s="12">
        <v>40.1</v>
      </c>
      <c r="O1640" s="72">
        <v>1.42</v>
      </c>
      <c r="P1640" s="72">
        <v>28.808</v>
      </c>
      <c r="Q1640" s="12">
        <v>9.8979999999999997</v>
      </c>
      <c r="R1640" s="72">
        <v>0.35099999999999998</v>
      </c>
      <c r="S1640" s="72">
        <v>54.11</v>
      </c>
      <c r="T1640" s="12">
        <v>49.997999999999998</v>
      </c>
      <c r="U1640" s="72">
        <v>1.7709999999999999</v>
      </c>
      <c r="V1640" s="72">
        <v>25.893999999999998</v>
      </c>
      <c r="W1640" s="12">
        <v>358.08800000000002</v>
      </c>
      <c r="X1640" s="72">
        <v>12.680999999999999</v>
      </c>
      <c r="Y1640" s="72">
        <v>11.154</v>
      </c>
      <c r="Z1640" s="12">
        <v>408.08600000000001</v>
      </c>
      <c r="AA1640" s="72">
        <v>14.451000000000001</v>
      </c>
      <c r="AB1640" s="72">
        <v>9.9779999999999998</v>
      </c>
      <c r="AC1640" s="12">
        <v>531.44500000000005</v>
      </c>
      <c r="AD1640" s="72">
        <v>18.818999999999999</v>
      </c>
      <c r="AE1640" s="72">
        <v>8.5980000000000008</v>
      </c>
      <c r="AF1640" s="12">
        <v>0</v>
      </c>
      <c r="AG1640" s="72">
        <v>0</v>
      </c>
      <c r="AH1640" s="72">
        <v>0</v>
      </c>
      <c r="AI1640" s="12">
        <v>99.899000000000001</v>
      </c>
      <c r="AJ1640" s="72">
        <v>3.5379999999999998</v>
      </c>
      <c r="AK1640" s="72">
        <v>21.702000000000002</v>
      </c>
      <c r="AL1640" s="12">
        <v>99.899000000000001</v>
      </c>
      <c r="AM1640" s="72">
        <v>3.5379999999999998</v>
      </c>
      <c r="AN1640" s="72">
        <v>21.702000000000002</v>
      </c>
      <c r="AO1640" s="12">
        <v>631.34500000000003</v>
      </c>
      <c r="AP1640" s="72">
        <v>22.356999999999999</v>
      </c>
      <c r="AQ1640" s="72">
        <v>8.5869999999999997</v>
      </c>
      <c r="AR1640" s="12">
        <v>32.764000000000003</v>
      </c>
      <c r="AS1640" s="72">
        <v>1.1599999999999999</v>
      </c>
      <c r="AT1640" s="72">
        <v>45.558</v>
      </c>
      <c r="AU1640" s="12">
        <v>5.6920000000000002</v>
      </c>
      <c r="AV1640" s="72">
        <v>0.20200000000000001</v>
      </c>
      <c r="AW1640" s="72">
        <v>64.733999999999995</v>
      </c>
      <c r="AX1640" s="12">
        <v>155.041</v>
      </c>
      <c r="AY1640" s="72">
        <v>5.49</v>
      </c>
      <c r="AZ1640" s="72">
        <v>22.454999999999998</v>
      </c>
      <c r="BA1640" s="12">
        <v>160.733</v>
      </c>
      <c r="BB1640" s="72">
        <v>5.6920000000000002</v>
      </c>
      <c r="BC1640" s="72">
        <v>22.277000000000001</v>
      </c>
      <c r="BD1640" s="12">
        <v>18.283000000000001</v>
      </c>
      <c r="BE1640" s="72">
        <v>0.64700000000000002</v>
      </c>
      <c r="BF1640" s="72">
        <v>46.27</v>
      </c>
      <c r="BG1640" s="12">
        <v>179.01599999999999</v>
      </c>
      <c r="BH1640" s="72">
        <v>6.3390000000000004</v>
      </c>
      <c r="BI1640" s="72">
        <v>20.318999999999999</v>
      </c>
      <c r="BJ1640" s="12">
        <v>792.79600000000005</v>
      </c>
      <c r="BK1640" s="72">
        <v>28.074000000000002</v>
      </c>
      <c r="BL1640" s="72">
        <v>8.5350000000000001</v>
      </c>
      <c r="BM1640" s="12">
        <v>1187.99</v>
      </c>
      <c r="BN1640" s="72">
        <v>42.069000000000003</v>
      </c>
      <c r="BO1640" s="72">
        <v>4.5209999999999999</v>
      </c>
      <c r="BP1640" s="12">
        <v>1980.7860000000001</v>
      </c>
      <c r="BQ1640" s="72">
        <v>70.143000000000001</v>
      </c>
      <c r="BR1640" s="72">
        <v>3.649</v>
      </c>
      <c r="BS1640" s="12">
        <v>2192.5659999999998</v>
      </c>
      <c r="BT1640" s="72">
        <v>77.643000000000001</v>
      </c>
      <c r="BU1640" s="72">
        <v>2.9860000000000002</v>
      </c>
      <c r="BV1640" s="12">
        <v>2823.9110000000001</v>
      </c>
      <c r="BW1640" s="72">
        <v>100</v>
      </c>
      <c r="BX1640" s="72">
        <v>3.3439999999999999</v>
      </c>
      <c r="BY1640" s="13"/>
      <c r="BZ1640" s="13"/>
    </row>
    <row r="1641" spans="1:78" ht="12.75" customHeight="1">
      <c r="A1641" s="122" t="s">
        <v>44</v>
      </c>
      <c r="B1641" s="71" t="s">
        <v>81</v>
      </c>
      <c r="C1641" s="71" t="s">
        <v>25</v>
      </c>
      <c r="D1641" s="34">
        <v>45901</v>
      </c>
      <c r="E1641" s="12">
        <v>154.554</v>
      </c>
      <c r="F1641" s="72">
        <v>5.3949999999999996</v>
      </c>
      <c r="G1641" s="72">
        <v>16.623999999999999</v>
      </c>
      <c r="H1641" s="12">
        <v>40.828000000000003</v>
      </c>
      <c r="I1641" s="72">
        <v>1.425</v>
      </c>
      <c r="J1641" s="72">
        <v>39.892000000000003</v>
      </c>
      <c r="K1641" s="12">
        <v>16.608000000000001</v>
      </c>
      <c r="L1641" s="72">
        <v>0.57999999999999996</v>
      </c>
      <c r="M1641" s="72">
        <v>45.932000000000002</v>
      </c>
      <c r="N1641" s="12">
        <v>57.436</v>
      </c>
      <c r="O1641" s="72">
        <v>2.0049999999999999</v>
      </c>
      <c r="P1641" s="72">
        <v>30.712</v>
      </c>
      <c r="Q1641" s="12">
        <v>30.719000000000001</v>
      </c>
      <c r="R1641" s="72">
        <v>1.0720000000000001</v>
      </c>
      <c r="S1641" s="72">
        <v>53.826999999999998</v>
      </c>
      <c r="T1641" s="12">
        <v>88.155000000000001</v>
      </c>
      <c r="U1641" s="72">
        <v>3.077</v>
      </c>
      <c r="V1641" s="72">
        <v>25.754000000000001</v>
      </c>
      <c r="W1641" s="12">
        <v>376.85199999999998</v>
      </c>
      <c r="X1641" s="72">
        <v>13.156000000000001</v>
      </c>
      <c r="Y1641" s="72">
        <v>14.048999999999999</v>
      </c>
      <c r="Z1641" s="12">
        <v>465.00599999999997</v>
      </c>
      <c r="AA1641" s="72">
        <v>16.233000000000001</v>
      </c>
      <c r="AB1641" s="72">
        <v>11.419</v>
      </c>
      <c r="AC1641" s="12">
        <v>619.55999999999995</v>
      </c>
      <c r="AD1641" s="72">
        <v>21.628</v>
      </c>
      <c r="AE1641" s="72">
        <v>7.9569999999999999</v>
      </c>
      <c r="AF1641" s="12">
        <v>7.11</v>
      </c>
      <c r="AG1641" s="72">
        <v>0.248</v>
      </c>
      <c r="AH1641" s="72">
        <v>106.721</v>
      </c>
      <c r="AI1641" s="12">
        <v>109.57</v>
      </c>
      <c r="AJ1641" s="72">
        <v>3.8250000000000002</v>
      </c>
      <c r="AK1641" s="72">
        <v>17.733000000000001</v>
      </c>
      <c r="AL1641" s="12">
        <v>116.68</v>
      </c>
      <c r="AM1641" s="72">
        <v>4.0730000000000004</v>
      </c>
      <c r="AN1641" s="72">
        <v>16.632000000000001</v>
      </c>
      <c r="AO1641" s="12">
        <v>736.24</v>
      </c>
      <c r="AP1641" s="72">
        <v>25.702000000000002</v>
      </c>
      <c r="AQ1641" s="72">
        <v>7.4329999999999998</v>
      </c>
      <c r="AR1641" s="12">
        <v>30.661999999999999</v>
      </c>
      <c r="AS1641" s="72">
        <v>1.07</v>
      </c>
      <c r="AT1641" s="72">
        <v>37.584000000000003</v>
      </c>
      <c r="AU1641" s="12">
        <v>10.233000000000001</v>
      </c>
      <c r="AV1641" s="72">
        <v>0.35699999999999998</v>
      </c>
      <c r="AW1641" s="72">
        <v>59.494</v>
      </c>
      <c r="AX1641" s="12">
        <v>141.17099999999999</v>
      </c>
      <c r="AY1641" s="72">
        <v>4.9279999999999999</v>
      </c>
      <c r="AZ1641" s="72">
        <v>21.271000000000001</v>
      </c>
      <c r="BA1641" s="12">
        <v>151.404</v>
      </c>
      <c r="BB1641" s="72">
        <v>5.2850000000000001</v>
      </c>
      <c r="BC1641" s="72">
        <v>19.498999999999999</v>
      </c>
      <c r="BD1641" s="12">
        <v>36.462000000000003</v>
      </c>
      <c r="BE1641" s="72">
        <v>1.2729999999999999</v>
      </c>
      <c r="BF1641" s="72">
        <v>42.715000000000003</v>
      </c>
      <c r="BG1641" s="12">
        <v>187.86600000000001</v>
      </c>
      <c r="BH1641" s="72">
        <v>6.5579999999999998</v>
      </c>
      <c r="BI1641" s="72">
        <v>17.497</v>
      </c>
      <c r="BJ1641" s="12">
        <v>750.8</v>
      </c>
      <c r="BK1641" s="72">
        <v>26.21</v>
      </c>
      <c r="BL1641" s="72">
        <v>7.1959999999999997</v>
      </c>
      <c r="BM1641" s="12">
        <v>1158.9870000000001</v>
      </c>
      <c r="BN1641" s="72">
        <v>40.46</v>
      </c>
      <c r="BO1641" s="72">
        <v>4.2750000000000004</v>
      </c>
      <c r="BP1641" s="12">
        <v>1909.787</v>
      </c>
      <c r="BQ1641" s="72">
        <v>66.67</v>
      </c>
      <c r="BR1641" s="72">
        <v>3.8050000000000002</v>
      </c>
      <c r="BS1641" s="12">
        <v>2128.3150000000001</v>
      </c>
      <c r="BT1641" s="72">
        <v>74.298000000000002</v>
      </c>
      <c r="BU1641" s="72">
        <v>3.0030000000000001</v>
      </c>
      <c r="BV1641" s="12">
        <v>2864.5549999999998</v>
      </c>
      <c r="BW1641" s="72">
        <v>100</v>
      </c>
      <c r="BX1641" s="72">
        <v>2.661</v>
      </c>
      <c r="BY1641" s="13"/>
      <c r="BZ1641" s="13"/>
    </row>
    <row r="1642" spans="1:78" ht="12.75" customHeight="1">
      <c r="A1642" s="122" t="s">
        <v>44</v>
      </c>
      <c r="B1642" s="71" t="s">
        <v>81</v>
      </c>
      <c r="C1642" s="71" t="s">
        <v>25</v>
      </c>
      <c r="D1642" s="34">
        <v>45992</v>
      </c>
      <c r="E1642" s="12">
        <v>226.983</v>
      </c>
      <c r="F1642" s="72">
        <v>7.3620000000000001</v>
      </c>
      <c r="G1642" s="72">
        <v>12.955</v>
      </c>
      <c r="H1642" s="12">
        <v>30.815999999999999</v>
      </c>
      <c r="I1642" s="72">
        <v>0.999</v>
      </c>
      <c r="J1642" s="72">
        <v>50.073</v>
      </c>
      <c r="K1642" s="12">
        <v>29.254000000000001</v>
      </c>
      <c r="L1642" s="72">
        <v>0.94899999999999995</v>
      </c>
      <c r="M1642" s="72">
        <v>43.972000000000001</v>
      </c>
      <c r="N1642" s="12">
        <v>60.07</v>
      </c>
      <c r="O1642" s="72">
        <v>1.948</v>
      </c>
      <c r="P1642" s="72">
        <v>37.335000000000001</v>
      </c>
      <c r="Q1642" s="12">
        <v>19.699000000000002</v>
      </c>
      <c r="R1642" s="72">
        <v>0.63900000000000001</v>
      </c>
      <c r="S1642" s="72">
        <v>54.688000000000002</v>
      </c>
      <c r="T1642" s="12">
        <v>79.769000000000005</v>
      </c>
      <c r="U1642" s="72">
        <v>2.5870000000000002</v>
      </c>
      <c r="V1642" s="72">
        <v>31.731000000000002</v>
      </c>
      <c r="W1642" s="12">
        <v>379.21100000000001</v>
      </c>
      <c r="X1642" s="72">
        <v>12.298999999999999</v>
      </c>
      <c r="Y1642" s="72">
        <v>14.157</v>
      </c>
      <c r="Z1642" s="12">
        <v>458.98</v>
      </c>
      <c r="AA1642" s="72">
        <v>14.885999999999999</v>
      </c>
      <c r="AB1642" s="72">
        <v>10.58</v>
      </c>
      <c r="AC1642" s="12">
        <v>685.96299999999997</v>
      </c>
      <c r="AD1642" s="72">
        <v>22.248000000000001</v>
      </c>
      <c r="AE1642" s="72">
        <v>8.6379999999999999</v>
      </c>
      <c r="AF1642" s="12">
        <v>4.9260000000000002</v>
      </c>
      <c r="AG1642" s="72">
        <v>0.16</v>
      </c>
      <c r="AH1642" s="72">
        <v>117.64700000000001</v>
      </c>
      <c r="AI1642" s="12">
        <v>104.279</v>
      </c>
      <c r="AJ1642" s="72">
        <v>3.3820000000000001</v>
      </c>
      <c r="AK1642" s="72">
        <v>24.553000000000001</v>
      </c>
      <c r="AL1642" s="12">
        <v>109.205</v>
      </c>
      <c r="AM1642" s="72">
        <v>3.5419999999999998</v>
      </c>
      <c r="AN1642" s="72">
        <v>22.459</v>
      </c>
      <c r="AO1642" s="12">
        <v>795.16800000000001</v>
      </c>
      <c r="AP1642" s="72">
        <v>25.79</v>
      </c>
      <c r="AQ1642" s="72">
        <v>7.8739999999999997</v>
      </c>
      <c r="AR1642" s="12">
        <v>32.530999999999999</v>
      </c>
      <c r="AS1642" s="72">
        <v>1.0549999999999999</v>
      </c>
      <c r="AT1642" s="72">
        <v>44.406999999999996</v>
      </c>
      <c r="AU1642" s="12">
        <v>10.529</v>
      </c>
      <c r="AV1642" s="72">
        <v>0.34100000000000003</v>
      </c>
      <c r="AW1642" s="72">
        <v>71.84</v>
      </c>
      <c r="AX1642" s="12">
        <v>76.906000000000006</v>
      </c>
      <c r="AY1642" s="72">
        <v>2.4940000000000002</v>
      </c>
      <c r="AZ1642" s="72">
        <v>37.359000000000002</v>
      </c>
      <c r="BA1642" s="12">
        <v>87.435000000000002</v>
      </c>
      <c r="BB1642" s="72">
        <v>2.8359999999999999</v>
      </c>
      <c r="BC1642" s="72">
        <v>32.576000000000001</v>
      </c>
      <c r="BD1642" s="12">
        <v>69.14</v>
      </c>
      <c r="BE1642" s="72">
        <v>2.242</v>
      </c>
      <c r="BF1642" s="72">
        <v>39.935000000000002</v>
      </c>
      <c r="BG1642" s="12">
        <v>156.57499999999999</v>
      </c>
      <c r="BH1642" s="72">
        <v>5.0780000000000003</v>
      </c>
      <c r="BI1642" s="72">
        <v>22.497</v>
      </c>
      <c r="BJ1642" s="12">
        <v>818.79</v>
      </c>
      <c r="BK1642" s="72">
        <v>26.556000000000001</v>
      </c>
      <c r="BL1642" s="72">
        <v>9.3379999999999992</v>
      </c>
      <c r="BM1642" s="12">
        <v>1280.152</v>
      </c>
      <c r="BN1642" s="72">
        <v>41.52</v>
      </c>
      <c r="BO1642" s="72">
        <v>5.3630000000000004</v>
      </c>
      <c r="BP1642" s="12">
        <v>2098.942</v>
      </c>
      <c r="BQ1642" s="72">
        <v>68.075999999999993</v>
      </c>
      <c r="BR1642" s="72">
        <v>4.0170000000000003</v>
      </c>
      <c r="BS1642" s="12">
        <v>2288.0479999999998</v>
      </c>
      <c r="BT1642" s="72">
        <v>74.209999999999994</v>
      </c>
      <c r="BU1642" s="72">
        <v>3.7389999999999999</v>
      </c>
      <c r="BV1642" s="12">
        <v>3083.2159999999999</v>
      </c>
      <c r="BW1642" s="72">
        <v>100</v>
      </c>
      <c r="BX1642" s="72">
        <v>3.51</v>
      </c>
      <c r="BY1642" s="13"/>
      <c r="BZ1642" s="13"/>
    </row>
    <row r="1643" spans="1:78" ht="12.75" customHeight="1">
      <c r="A1643" s="122" t="s">
        <v>44</v>
      </c>
      <c r="B1643" s="71" t="s">
        <v>81</v>
      </c>
      <c r="C1643" s="71" t="s">
        <v>25</v>
      </c>
      <c r="D1643" s="34">
        <v>46082</v>
      </c>
      <c r="E1643" s="12">
        <v>135.691</v>
      </c>
      <c r="F1643" s="72">
        <v>4.5030000000000001</v>
      </c>
      <c r="G1643" s="72">
        <v>18.667000000000002</v>
      </c>
      <c r="H1643" s="12">
        <v>30.488</v>
      </c>
      <c r="I1643" s="72">
        <v>1.012</v>
      </c>
      <c r="J1643" s="72">
        <v>35.124000000000002</v>
      </c>
      <c r="K1643" s="12">
        <v>4.016</v>
      </c>
      <c r="L1643" s="72">
        <v>0.13300000000000001</v>
      </c>
      <c r="M1643" s="72">
        <v>73.13</v>
      </c>
      <c r="N1643" s="12">
        <v>34.503999999999998</v>
      </c>
      <c r="O1643" s="72">
        <v>1.145</v>
      </c>
      <c r="P1643" s="72">
        <v>31.279</v>
      </c>
      <c r="Q1643" s="12">
        <v>8.3219999999999992</v>
      </c>
      <c r="R1643" s="72">
        <v>0.27600000000000002</v>
      </c>
      <c r="S1643" s="72">
        <v>62.796999999999997</v>
      </c>
      <c r="T1643" s="12">
        <v>42.826000000000001</v>
      </c>
      <c r="U1643" s="72">
        <v>1.421</v>
      </c>
      <c r="V1643" s="72">
        <v>30.422999999999998</v>
      </c>
      <c r="W1643" s="12">
        <v>365.99799999999999</v>
      </c>
      <c r="X1643" s="72">
        <v>12.145</v>
      </c>
      <c r="Y1643" s="72">
        <v>14.643000000000001</v>
      </c>
      <c r="Z1643" s="12">
        <v>408.82499999999999</v>
      </c>
      <c r="AA1643" s="72">
        <v>13.566000000000001</v>
      </c>
      <c r="AB1643" s="72">
        <v>13.007</v>
      </c>
      <c r="AC1643" s="12">
        <v>544.51599999999996</v>
      </c>
      <c r="AD1643" s="72">
        <v>18.068999999999999</v>
      </c>
      <c r="AE1643" s="72">
        <v>10.936</v>
      </c>
      <c r="AF1643" s="12">
        <v>6.6390000000000002</v>
      </c>
      <c r="AG1643" s="72">
        <v>0.22</v>
      </c>
      <c r="AH1643" s="72">
        <v>83.744</v>
      </c>
      <c r="AI1643" s="12">
        <v>126.18300000000001</v>
      </c>
      <c r="AJ1643" s="72">
        <v>4.1870000000000003</v>
      </c>
      <c r="AK1643" s="72">
        <v>23.527999999999999</v>
      </c>
      <c r="AL1643" s="12">
        <v>132.822</v>
      </c>
      <c r="AM1643" s="72">
        <v>4.4080000000000004</v>
      </c>
      <c r="AN1643" s="72">
        <v>22.492999999999999</v>
      </c>
      <c r="AO1643" s="12">
        <v>677.33799999999997</v>
      </c>
      <c r="AP1643" s="72">
        <v>22.475999999999999</v>
      </c>
      <c r="AQ1643" s="72">
        <v>10.215</v>
      </c>
      <c r="AR1643" s="12">
        <v>27.786999999999999</v>
      </c>
      <c r="AS1643" s="72">
        <v>0.92200000000000004</v>
      </c>
      <c r="AT1643" s="72">
        <v>44.994</v>
      </c>
      <c r="AU1643" s="12">
        <v>13.82</v>
      </c>
      <c r="AV1643" s="72">
        <v>0.45900000000000002</v>
      </c>
      <c r="AW1643" s="72">
        <v>92.861000000000004</v>
      </c>
      <c r="AX1643" s="12">
        <v>113.992</v>
      </c>
      <c r="AY1643" s="72">
        <v>3.7829999999999999</v>
      </c>
      <c r="AZ1643" s="72">
        <v>24.349</v>
      </c>
      <c r="BA1643" s="12">
        <v>127.812</v>
      </c>
      <c r="BB1643" s="72">
        <v>4.2409999999999997</v>
      </c>
      <c r="BC1643" s="72">
        <v>23.297999999999998</v>
      </c>
      <c r="BD1643" s="12">
        <v>67.367999999999995</v>
      </c>
      <c r="BE1643" s="72">
        <v>2.2349999999999999</v>
      </c>
      <c r="BF1643" s="72">
        <v>39.770000000000003</v>
      </c>
      <c r="BG1643" s="12">
        <v>195.18</v>
      </c>
      <c r="BH1643" s="72">
        <v>6.4770000000000003</v>
      </c>
      <c r="BI1643" s="72">
        <v>19.658000000000001</v>
      </c>
      <c r="BJ1643" s="12">
        <v>886.41200000000003</v>
      </c>
      <c r="BK1643" s="72">
        <v>29.414000000000001</v>
      </c>
      <c r="BL1643" s="72">
        <v>8.6920000000000002</v>
      </c>
      <c r="BM1643" s="12">
        <v>1226.836</v>
      </c>
      <c r="BN1643" s="72">
        <v>40.710999999999999</v>
      </c>
      <c r="BO1643" s="72">
        <v>5.3789999999999996</v>
      </c>
      <c r="BP1643" s="12">
        <v>2113.248</v>
      </c>
      <c r="BQ1643" s="72">
        <v>70.125</v>
      </c>
      <c r="BR1643" s="72">
        <v>4.6210000000000004</v>
      </c>
      <c r="BS1643" s="12">
        <v>2336.2150000000001</v>
      </c>
      <c r="BT1643" s="72">
        <v>77.524000000000001</v>
      </c>
      <c r="BU1643" s="72">
        <v>4.3689999999999998</v>
      </c>
      <c r="BV1643" s="12">
        <v>3013.5529999999999</v>
      </c>
      <c r="BW1643" s="72">
        <v>100</v>
      </c>
      <c r="BX1643" s="72">
        <v>4.7610000000000001</v>
      </c>
      <c r="BY1643" s="13"/>
      <c r="BZ1643" s="13"/>
    </row>
    <row r="1644" spans="1:78" ht="12.75" customHeight="1">
      <c r="A1644" s="122" t="s">
        <v>44</v>
      </c>
      <c r="B1644" s="71" t="s">
        <v>81</v>
      </c>
      <c r="C1644" s="71" t="s">
        <v>25</v>
      </c>
      <c r="D1644" s="34">
        <v>46174</v>
      </c>
      <c r="E1644" s="12">
        <v>182.46700000000001</v>
      </c>
      <c r="F1644" s="72">
        <v>5.7930000000000001</v>
      </c>
      <c r="G1644" s="72">
        <v>14.144</v>
      </c>
      <c r="H1644" s="12">
        <v>49.975000000000001</v>
      </c>
      <c r="I1644" s="72">
        <v>1.587</v>
      </c>
      <c r="J1644" s="72">
        <v>31.706</v>
      </c>
      <c r="K1644" s="12">
        <v>48.186</v>
      </c>
      <c r="L1644" s="72">
        <v>1.53</v>
      </c>
      <c r="M1644" s="72">
        <v>44.76</v>
      </c>
      <c r="N1644" s="12">
        <v>98.161000000000001</v>
      </c>
      <c r="O1644" s="72">
        <v>3.117</v>
      </c>
      <c r="P1644" s="72">
        <v>27.081</v>
      </c>
      <c r="Q1644" s="12">
        <v>15.91</v>
      </c>
      <c r="R1644" s="72">
        <v>0.505</v>
      </c>
      <c r="S1644" s="72">
        <v>59.497</v>
      </c>
      <c r="T1644" s="12">
        <v>114.072</v>
      </c>
      <c r="U1644" s="72">
        <v>3.6219999999999999</v>
      </c>
      <c r="V1644" s="72">
        <v>25.849</v>
      </c>
      <c r="W1644" s="12">
        <v>390.553</v>
      </c>
      <c r="X1644" s="72">
        <v>12.4</v>
      </c>
      <c r="Y1644" s="72">
        <v>11.993</v>
      </c>
      <c r="Z1644" s="12">
        <v>504.625</v>
      </c>
      <c r="AA1644" s="72">
        <v>16.021000000000001</v>
      </c>
      <c r="AB1644" s="72">
        <v>9.7449999999999992</v>
      </c>
      <c r="AC1644" s="12">
        <v>687.09199999999998</v>
      </c>
      <c r="AD1644" s="72">
        <v>21.815000000000001</v>
      </c>
      <c r="AE1644" s="72">
        <v>8.9280000000000008</v>
      </c>
      <c r="AF1644" s="12">
        <v>0</v>
      </c>
      <c r="AG1644" s="72">
        <v>0</v>
      </c>
      <c r="AH1644" s="72">
        <v>0</v>
      </c>
      <c r="AI1644" s="12">
        <v>108.71</v>
      </c>
      <c r="AJ1644" s="72">
        <v>3.4510000000000001</v>
      </c>
      <c r="AK1644" s="72">
        <v>21.321999999999999</v>
      </c>
      <c r="AL1644" s="12">
        <v>108.71</v>
      </c>
      <c r="AM1644" s="72">
        <v>3.4510000000000001</v>
      </c>
      <c r="AN1644" s="72">
        <v>21.321999999999999</v>
      </c>
      <c r="AO1644" s="12">
        <v>795.80200000000002</v>
      </c>
      <c r="AP1644" s="72">
        <v>25.265999999999998</v>
      </c>
      <c r="AQ1644" s="72">
        <v>8.4600000000000009</v>
      </c>
      <c r="AR1644" s="12">
        <v>33.170999999999999</v>
      </c>
      <c r="AS1644" s="72">
        <v>1.0529999999999999</v>
      </c>
      <c r="AT1644" s="72">
        <v>36.323</v>
      </c>
      <c r="AU1644" s="12">
        <v>25.745000000000001</v>
      </c>
      <c r="AV1644" s="72">
        <v>0.81699999999999995</v>
      </c>
      <c r="AW1644" s="72">
        <v>64.274000000000001</v>
      </c>
      <c r="AX1644" s="12">
        <v>173.89400000000001</v>
      </c>
      <c r="AY1644" s="72">
        <v>5.5209999999999999</v>
      </c>
      <c r="AZ1644" s="72">
        <v>17.167000000000002</v>
      </c>
      <c r="BA1644" s="12">
        <v>199.63800000000001</v>
      </c>
      <c r="BB1644" s="72">
        <v>6.3380000000000001</v>
      </c>
      <c r="BC1644" s="72">
        <v>17.794</v>
      </c>
      <c r="BD1644" s="12">
        <v>40.195</v>
      </c>
      <c r="BE1644" s="72">
        <v>1.276</v>
      </c>
      <c r="BF1644" s="72">
        <v>42.456000000000003</v>
      </c>
      <c r="BG1644" s="12">
        <v>239.833</v>
      </c>
      <c r="BH1644" s="72">
        <v>7.6150000000000002</v>
      </c>
      <c r="BI1644" s="72">
        <v>17.86</v>
      </c>
      <c r="BJ1644" s="12">
        <v>706.34799999999996</v>
      </c>
      <c r="BK1644" s="72">
        <v>22.425999999999998</v>
      </c>
      <c r="BL1644" s="72">
        <v>9.0890000000000004</v>
      </c>
      <c r="BM1644" s="12">
        <v>1374.5250000000001</v>
      </c>
      <c r="BN1644" s="72">
        <v>43.64</v>
      </c>
      <c r="BO1644" s="72">
        <v>4.0129999999999999</v>
      </c>
      <c r="BP1644" s="12">
        <v>2080.8719999999998</v>
      </c>
      <c r="BQ1644" s="72">
        <v>66.066000000000003</v>
      </c>
      <c r="BR1644" s="72">
        <v>3.8239999999999998</v>
      </c>
      <c r="BS1644" s="12">
        <v>2353.877</v>
      </c>
      <c r="BT1644" s="72">
        <v>74.733999999999995</v>
      </c>
      <c r="BU1644" s="72">
        <v>3.464</v>
      </c>
      <c r="BV1644" s="12">
        <v>3149.6790000000001</v>
      </c>
      <c r="BW1644" s="72">
        <v>100</v>
      </c>
      <c r="BX1644" s="72">
        <v>3.2229999999999999</v>
      </c>
      <c r="BY1644" s="13"/>
      <c r="BZ1644" s="13"/>
    </row>
    <row r="1645" spans="1:78" ht="12.75" customHeight="1">
      <c r="A1645" s="122" t="s">
        <v>44</v>
      </c>
      <c r="B1645" s="71" t="s">
        <v>82</v>
      </c>
      <c r="C1645" s="71" t="s">
        <v>26</v>
      </c>
      <c r="D1645" s="34">
        <v>41883</v>
      </c>
      <c r="E1645" s="12">
        <v>0</v>
      </c>
      <c r="F1645" s="72">
        <v>0</v>
      </c>
      <c r="G1645" s="72">
        <v>0</v>
      </c>
      <c r="H1645" s="12">
        <v>256.113</v>
      </c>
      <c r="I1645" s="72">
        <v>21.832000000000001</v>
      </c>
      <c r="J1645" s="72">
        <v>18.388999999999999</v>
      </c>
      <c r="K1645" s="12">
        <v>155.80000000000001</v>
      </c>
      <c r="L1645" s="72">
        <v>13.281000000000001</v>
      </c>
      <c r="M1645" s="72">
        <v>23.071000000000002</v>
      </c>
      <c r="N1645" s="12">
        <v>411.91300000000001</v>
      </c>
      <c r="O1645" s="72">
        <v>35.113</v>
      </c>
      <c r="P1645" s="72">
        <v>17.257999999999999</v>
      </c>
      <c r="Q1645" s="12">
        <v>28.588999999999999</v>
      </c>
      <c r="R1645" s="72">
        <v>2.4369999999999998</v>
      </c>
      <c r="S1645" s="72">
        <v>48.865000000000002</v>
      </c>
      <c r="T1645" s="12">
        <v>440.50099999999998</v>
      </c>
      <c r="U1645" s="72">
        <v>37.548999999999999</v>
      </c>
      <c r="V1645" s="72">
        <v>16.649999999999999</v>
      </c>
      <c r="W1645" s="12">
        <v>732.62099999999998</v>
      </c>
      <c r="X1645" s="72">
        <v>62.451000000000001</v>
      </c>
      <c r="Y1645" s="72">
        <v>11.845000000000001</v>
      </c>
      <c r="Z1645" s="12">
        <v>1173.1220000000001</v>
      </c>
      <c r="AA1645" s="72">
        <v>100</v>
      </c>
      <c r="AB1645" s="72">
        <v>8.1530000000000005</v>
      </c>
      <c r="AC1645" s="12">
        <v>1173.1220000000001</v>
      </c>
      <c r="AD1645" s="72">
        <v>100</v>
      </c>
      <c r="AE1645" s="72">
        <v>8.1530000000000005</v>
      </c>
      <c r="AF1645" s="12">
        <v>0</v>
      </c>
      <c r="AG1645" s="72">
        <v>0</v>
      </c>
      <c r="AH1645" s="72">
        <v>0</v>
      </c>
      <c r="AI1645" s="12">
        <v>0</v>
      </c>
      <c r="AJ1645" s="72">
        <v>0</v>
      </c>
      <c r="AK1645" s="72">
        <v>0</v>
      </c>
      <c r="AL1645" s="12">
        <v>0</v>
      </c>
      <c r="AM1645" s="72">
        <v>0</v>
      </c>
      <c r="AN1645" s="72">
        <v>0</v>
      </c>
      <c r="AO1645" s="12">
        <v>1173.1220000000001</v>
      </c>
      <c r="AP1645" s="72">
        <v>100</v>
      </c>
      <c r="AQ1645" s="72">
        <v>8.1530000000000005</v>
      </c>
      <c r="AR1645" s="12">
        <v>0</v>
      </c>
      <c r="AS1645" s="72">
        <v>0</v>
      </c>
      <c r="AT1645" s="72">
        <v>0</v>
      </c>
      <c r="AU1645" s="12">
        <v>0</v>
      </c>
      <c r="AV1645" s="72">
        <v>0</v>
      </c>
      <c r="AW1645" s="72">
        <v>0</v>
      </c>
      <c r="AX1645" s="12">
        <v>0</v>
      </c>
      <c r="AY1645" s="72">
        <v>0</v>
      </c>
      <c r="AZ1645" s="72">
        <v>0</v>
      </c>
      <c r="BA1645" s="12">
        <v>0</v>
      </c>
      <c r="BB1645" s="72">
        <v>0</v>
      </c>
      <c r="BC1645" s="72">
        <v>0</v>
      </c>
      <c r="BD1645" s="12">
        <v>0</v>
      </c>
      <c r="BE1645" s="72">
        <v>0</v>
      </c>
      <c r="BF1645" s="72">
        <v>0</v>
      </c>
      <c r="BG1645" s="12">
        <v>0</v>
      </c>
      <c r="BH1645" s="72">
        <v>0</v>
      </c>
      <c r="BI1645" s="72">
        <v>0</v>
      </c>
      <c r="BJ1645" s="12">
        <v>0</v>
      </c>
      <c r="BK1645" s="72">
        <v>0</v>
      </c>
      <c r="BL1645" s="72">
        <v>0</v>
      </c>
      <c r="BM1645" s="12">
        <v>0</v>
      </c>
      <c r="BN1645" s="72">
        <v>0</v>
      </c>
      <c r="BO1645" s="72">
        <v>0</v>
      </c>
      <c r="BP1645" s="12">
        <v>0</v>
      </c>
      <c r="BQ1645" s="72">
        <v>0</v>
      </c>
      <c r="BR1645" s="72">
        <v>0</v>
      </c>
      <c r="BS1645" s="12">
        <v>0</v>
      </c>
      <c r="BT1645" s="72">
        <v>0</v>
      </c>
      <c r="BU1645" s="72">
        <v>0</v>
      </c>
      <c r="BV1645" s="12">
        <v>1173.1220000000001</v>
      </c>
      <c r="BW1645" s="72">
        <v>100</v>
      </c>
      <c r="BX1645" s="72">
        <v>8.1530000000000005</v>
      </c>
      <c r="BY1645" s="13"/>
      <c r="BZ1645" s="13"/>
    </row>
    <row r="1646" spans="1:78" ht="12.75" customHeight="1">
      <c r="A1646" s="122" t="s">
        <v>44</v>
      </c>
      <c r="B1646" s="71" t="s">
        <v>82</v>
      </c>
      <c r="C1646" s="71" t="s">
        <v>26</v>
      </c>
      <c r="D1646" s="34">
        <v>41974</v>
      </c>
      <c r="E1646" s="12">
        <v>0</v>
      </c>
      <c r="F1646" s="72">
        <v>0</v>
      </c>
      <c r="G1646" s="72">
        <v>0</v>
      </c>
      <c r="H1646" s="12">
        <v>304.02600000000001</v>
      </c>
      <c r="I1646" s="72">
        <v>23.181999999999999</v>
      </c>
      <c r="J1646" s="72">
        <v>17.411000000000001</v>
      </c>
      <c r="K1646" s="12">
        <v>258.55</v>
      </c>
      <c r="L1646" s="72">
        <v>19.715</v>
      </c>
      <c r="M1646" s="72">
        <v>17.687999999999999</v>
      </c>
      <c r="N1646" s="12">
        <v>562.57500000000005</v>
      </c>
      <c r="O1646" s="72">
        <v>42.896999999999998</v>
      </c>
      <c r="P1646" s="72">
        <v>10.651999999999999</v>
      </c>
      <c r="Q1646" s="12">
        <v>0</v>
      </c>
      <c r="R1646" s="72">
        <v>0</v>
      </c>
      <c r="S1646" s="72">
        <v>0</v>
      </c>
      <c r="T1646" s="12">
        <v>562.57500000000005</v>
      </c>
      <c r="U1646" s="72">
        <v>42.896999999999998</v>
      </c>
      <c r="V1646" s="72">
        <v>10.651999999999999</v>
      </c>
      <c r="W1646" s="12">
        <v>748.87599999999998</v>
      </c>
      <c r="X1646" s="72">
        <v>57.103000000000002</v>
      </c>
      <c r="Y1646" s="72">
        <v>9.3059999999999992</v>
      </c>
      <c r="Z1646" s="12">
        <v>1311.451</v>
      </c>
      <c r="AA1646" s="72">
        <v>100</v>
      </c>
      <c r="AB1646" s="72">
        <v>4.8780000000000001</v>
      </c>
      <c r="AC1646" s="12">
        <v>1311.451</v>
      </c>
      <c r="AD1646" s="72">
        <v>100</v>
      </c>
      <c r="AE1646" s="72">
        <v>4.8780000000000001</v>
      </c>
      <c r="AF1646" s="12">
        <v>0</v>
      </c>
      <c r="AG1646" s="72">
        <v>0</v>
      </c>
      <c r="AH1646" s="72">
        <v>0</v>
      </c>
      <c r="AI1646" s="12">
        <v>0</v>
      </c>
      <c r="AJ1646" s="72">
        <v>0</v>
      </c>
      <c r="AK1646" s="72">
        <v>0</v>
      </c>
      <c r="AL1646" s="12">
        <v>0</v>
      </c>
      <c r="AM1646" s="72">
        <v>0</v>
      </c>
      <c r="AN1646" s="72">
        <v>0</v>
      </c>
      <c r="AO1646" s="12">
        <v>1311.451</v>
      </c>
      <c r="AP1646" s="72">
        <v>100</v>
      </c>
      <c r="AQ1646" s="72">
        <v>4.8780000000000001</v>
      </c>
      <c r="AR1646" s="12">
        <v>0</v>
      </c>
      <c r="AS1646" s="72">
        <v>0</v>
      </c>
      <c r="AT1646" s="72">
        <v>0</v>
      </c>
      <c r="AU1646" s="12">
        <v>0</v>
      </c>
      <c r="AV1646" s="72">
        <v>0</v>
      </c>
      <c r="AW1646" s="72">
        <v>0</v>
      </c>
      <c r="AX1646" s="12">
        <v>0</v>
      </c>
      <c r="AY1646" s="72">
        <v>0</v>
      </c>
      <c r="AZ1646" s="72">
        <v>0</v>
      </c>
      <c r="BA1646" s="12">
        <v>0</v>
      </c>
      <c r="BB1646" s="72">
        <v>0</v>
      </c>
      <c r="BC1646" s="72">
        <v>0</v>
      </c>
      <c r="BD1646" s="12">
        <v>0</v>
      </c>
      <c r="BE1646" s="72">
        <v>0</v>
      </c>
      <c r="BF1646" s="72">
        <v>0</v>
      </c>
      <c r="BG1646" s="12">
        <v>0</v>
      </c>
      <c r="BH1646" s="72">
        <v>0</v>
      </c>
      <c r="BI1646" s="72">
        <v>0</v>
      </c>
      <c r="BJ1646" s="12">
        <v>0</v>
      </c>
      <c r="BK1646" s="72">
        <v>0</v>
      </c>
      <c r="BL1646" s="72">
        <v>0</v>
      </c>
      <c r="BM1646" s="12">
        <v>0</v>
      </c>
      <c r="BN1646" s="72">
        <v>0</v>
      </c>
      <c r="BO1646" s="72">
        <v>0</v>
      </c>
      <c r="BP1646" s="12">
        <v>0</v>
      </c>
      <c r="BQ1646" s="72">
        <v>0</v>
      </c>
      <c r="BR1646" s="72">
        <v>0</v>
      </c>
      <c r="BS1646" s="12">
        <v>0</v>
      </c>
      <c r="BT1646" s="72">
        <v>0</v>
      </c>
      <c r="BU1646" s="72">
        <v>0</v>
      </c>
      <c r="BV1646" s="12">
        <v>1311.451</v>
      </c>
      <c r="BW1646" s="72">
        <v>100</v>
      </c>
      <c r="BX1646" s="72">
        <v>4.8780000000000001</v>
      </c>
      <c r="BY1646" s="13"/>
      <c r="BZ1646" s="13"/>
    </row>
    <row r="1647" spans="1:78" ht="12.75" customHeight="1">
      <c r="A1647" s="122" t="s">
        <v>44</v>
      </c>
      <c r="B1647" s="71" t="s">
        <v>82</v>
      </c>
      <c r="C1647" s="71" t="s">
        <v>26</v>
      </c>
      <c r="D1647" s="34">
        <v>42064</v>
      </c>
      <c r="E1647" s="12">
        <v>0</v>
      </c>
      <c r="F1647" s="72">
        <v>0</v>
      </c>
      <c r="G1647" s="72">
        <v>0</v>
      </c>
      <c r="H1647" s="12">
        <v>277.65100000000001</v>
      </c>
      <c r="I1647" s="72">
        <v>22.425999999999998</v>
      </c>
      <c r="J1647" s="72">
        <v>17.893000000000001</v>
      </c>
      <c r="K1647" s="12">
        <v>175.71</v>
      </c>
      <c r="L1647" s="72">
        <v>14.192</v>
      </c>
      <c r="M1647" s="72">
        <v>22.103000000000002</v>
      </c>
      <c r="N1647" s="12">
        <v>453.36</v>
      </c>
      <c r="O1647" s="72">
        <v>36.619</v>
      </c>
      <c r="P1647" s="72">
        <v>14.994</v>
      </c>
      <c r="Q1647" s="12">
        <v>30.754999999999999</v>
      </c>
      <c r="R1647" s="72">
        <v>2.484</v>
      </c>
      <c r="S1647" s="72">
        <v>82.846999999999994</v>
      </c>
      <c r="T1647" s="12">
        <v>484.11599999999999</v>
      </c>
      <c r="U1647" s="72">
        <v>39.103000000000002</v>
      </c>
      <c r="V1647" s="72">
        <v>15.145</v>
      </c>
      <c r="W1647" s="12">
        <v>753.93899999999996</v>
      </c>
      <c r="X1647" s="72">
        <v>60.896999999999998</v>
      </c>
      <c r="Y1647" s="72">
        <v>12.887</v>
      </c>
      <c r="Z1647" s="12">
        <v>1238.0540000000001</v>
      </c>
      <c r="AA1647" s="72">
        <v>100</v>
      </c>
      <c r="AB1647" s="72">
        <v>9.1319999999999997</v>
      </c>
      <c r="AC1647" s="12">
        <v>1238.0540000000001</v>
      </c>
      <c r="AD1647" s="72">
        <v>100</v>
      </c>
      <c r="AE1647" s="72">
        <v>9.1319999999999997</v>
      </c>
      <c r="AF1647" s="12">
        <v>0</v>
      </c>
      <c r="AG1647" s="72">
        <v>0</v>
      </c>
      <c r="AH1647" s="72">
        <v>0</v>
      </c>
      <c r="AI1647" s="12">
        <v>0</v>
      </c>
      <c r="AJ1647" s="72">
        <v>0</v>
      </c>
      <c r="AK1647" s="72">
        <v>0</v>
      </c>
      <c r="AL1647" s="12">
        <v>0</v>
      </c>
      <c r="AM1647" s="72">
        <v>0</v>
      </c>
      <c r="AN1647" s="72">
        <v>0</v>
      </c>
      <c r="AO1647" s="12">
        <v>1238.0540000000001</v>
      </c>
      <c r="AP1647" s="72">
        <v>100</v>
      </c>
      <c r="AQ1647" s="72">
        <v>9.1319999999999997</v>
      </c>
      <c r="AR1647" s="12">
        <v>0</v>
      </c>
      <c r="AS1647" s="72">
        <v>0</v>
      </c>
      <c r="AT1647" s="72">
        <v>0</v>
      </c>
      <c r="AU1647" s="12">
        <v>0</v>
      </c>
      <c r="AV1647" s="72">
        <v>0</v>
      </c>
      <c r="AW1647" s="72">
        <v>0</v>
      </c>
      <c r="AX1647" s="12">
        <v>0</v>
      </c>
      <c r="AY1647" s="72">
        <v>0</v>
      </c>
      <c r="AZ1647" s="72">
        <v>0</v>
      </c>
      <c r="BA1647" s="12">
        <v>0</v>
      </c>
      <c r="BB1647" s="72">
        <v>0</v>
      </c>
      <c r="BC1647" s="72">
        <v>0</v>
      </c>
      <c r="BD1647" s="12">
        <v>0</v>
      </c>
      <c r="BE1647" s="72">
        <v>0</v>
      </c>
      <c r="BF1647" s="72">
        <v>0</v>
      </c>
      <c r="BG1647" s="12">
        <v>0</v>
      </c>
      <c r="BH1647" s="72">
        <v>0</v>
      </c>
      <c r="BI1647" s="72">
        <v>0</v>
      </c>
      <c r="BJ1647" s="12">
        <v>0</v>
      </c>
      <c r="BK1647" s="72">
        <v>0</v>
      </c>
      <c r="BL1647" s="72">
        <v>0</v>
      </c>
      <c r="BM1647" s="12">
        <v>0</v>
      </c>
      <c r="BN1647" s="72">
        <v>0</v>
      </c>
      <c r="BO1647" s="72">
        <v>0</v>
      </c>
      <c r="BP1647" s="12">
        <v>0</v>
      </c>
      <c r="BQ1647" s="72">
        <v>0</v>
      </c>
      <c r="BR1647" s="72">
        <v>0</v>
      </c>
      <c r="BS1647" s="12">
        <v>0</v>
      </c>
      <c r="BT1647" s="72">
        <v>0</v>
      </c>
      <c r="BU1647" s="72">
        <v>0</v>
      </c>
      <c r="BV1647" s="12">
        <v>1238.0540000000001</v>
      </c>
      <c r="BW1647" s="72">
        <v>100</v>
      </c>
      <c r="BX1647" s="72">
        <v>9.1319999999999997</v>
      </c>
      <c r="BY1647" s="13"/>
      <c r="BZ1647" s="13"/>
    </row>
    <row r="1648" spans="1:78" ht="12.75" customHeight="1">
      <c r="A1648" s="122" t="s">
        <v>44</v>
      </c>
      <c r="B1648" s="71" t="s">
        <v>82</v>
      </c>
      <c r="C1648" s="71" t="s">
        <v>26</v>
      </c>
      <c r="D1648" s="34">
        <v>42156</v>
      </c>
      <c r="E1648" s="12">
        <v>0</v>
      </c>
      <c r="F1648" s="72">
        <v>0</v>
      </c>
      <c r="G1648" s="72">
        <v>0</v>
      </c>
      <c r="H1648" s="12">
        <v>246.54900000000001</v>
      </c>
      <c r="I1648" s="72">
        <v>18.943999999999999</v>
      </c>
      <c r="J1648" s="72">
        <v>20.215</v>
      </c>
      <c r="K1648" s="12">
        <v>182.25</v>
      </c>
      <c r="L1648" s="72">
        <v>14.004</v>
      </c>
      <c r="M1648" s="72">
        <v>16.529</v>
      </c>
      <c r="N1648" s="12">
        <v>428.79899999999998</v>
      </c>
      <c r="O1648" s="72">
        <v>32.948</v>
      </c>
      <c r="P1648" s="72">
        <v>12.259</v>
      </c>
      <c r="Q1648" s="12">
        <v>34.070999999999998</v>
      </c>
      <c r="R1648" s="72">
        <v>2.6179999999999999</v>
      </c>
      <c r="S1648" s="72">
        <v>69.582999999999998</v>
      </c>
      <c r="T1648" s="12">
        <v>462.86900000000003</v>
      </c>
      <c r="U1648" s="72">
        <v>35.566000000000003</v>
      </c>
      <c r="V1648" s="72">
        <v>11.351000000000001</v>
      </c>
      <c r="W1648" s="12">
        <v>838.58199999999999</v>
      </c>
      <c r="X1648" s="72">
        <v>64.433999999999997</v>
      </c>
      <c r="Y1648" s="72">
        <v>8.1259999999999994</v>
      </c>
      <c r="Z1648" s="12">
        <v>1301.451</v>
      </c>
      <c r="AA1648" s="72">
        <v>100</v>
      </c>
      <c r="AB1648" s="72">
        <v>6.2670000000000003</v>
      </c>
      <c r="AC1648" s="12">
        <v>1301.451</v>
      </c>
      <c r="AD1648" s="72">
        <v>100</v>
      </c>
      <c r="AE1648" s="72">
        <v>6.2670000000000003</v>
      </c>
      <c r="AF1648" s="12">
        <v>0</v>
      </c>
      <c r="AG1648" s="72">
        <v>0</v>
      </c>
      <c r="AH1648" s="72">
        <v>0</v>
      </c>
      <c r="AI1648" s="12">
        <v>0</v>
      </c>
      <c r="AJ1648" s="72">
        <v>0</v>
      </c>
      <c r="AK1648" s="72">
        <v>0</v>
      </c>
      <c r="AL1648" s="12">
        <v>0</v>
      </c>
      <c r="AM1648" s="72">
        <v>0</v>
      </c>
      <c r="AN1648" s="72">
        <v>0</v>
      </c>
      <c r="AO1648" s="12">
        <v>1301.451</v>
      </c>
      <c r="AP1648" s="72">
        <v>100</v>
      </c>
      <c r="AQ1648" s="72">
        <v>6.2670000000000003</v>
      </c>
      <c r="AR1648" s="12">
        <v>0</v>
      </c>
      <c r="AS1648" s="72">
        <v>0</v>
      </c>
      <c r="AT1648" s="72">
        <v>0</v>
      </c>
      <c r="AU1648" s="12">
        <v>0</v>
      </c>
      <c r="AV1648" s="72">
        <v>0</v>
      </c>
      <c r="AW1648" s="72">
        <v>0</v>
      </c>
      <c r="AX1648" s="12">
        <v>0</v>
      </c>
      <c r="AY1648" s="72">
        <v>0</v>
      </c>
      <c r="AZ1648" s="72">
        <v>0</v>
      </c>
      <c r="BA1648" s="12">
        <v>0</v>
      </c>
      <c r="BB1648" s="72">
        <v>0</v>
      </c>
      <c r="BC1648" s="72">
        <v>0</v>
      </c>
      <c r="BD1648" s="12">
        <v>0</v>
      </c>
      <c r="BE1648" s="72">
        <v>0</v>
      </c>
      <c r="BF1648" s="72">
        <v>0</v>
      </c>
      <c r="BG1648" s="12">
        <v>0</v>
      </c>
      <c r="BH1648" s="72">
        <v>0</v>
      </c>
      <c r="BI1648" s="72">
        <v>0</v>
      </c>
      <c r="BJ1648" s="12">
        <v>0</v>
      </c>
      <c r="BK1648" s="72">
        <v>0</v>
      </c>
      <c r="BL1648" s="72">
        <v>0</v>
      </c>
      <c r="BM1648" s="12">
        <v>0</v>
      </c>
      <c r="BN1648" s="72">
        <v>0</v>
      </c>
      <c r="BO1648" s="72">
        <v>0</v>
      </c>
      <c r="BP1648" s="12">
        <v>0</v>
      </c>
      <c r="BQ1648" s="72">
        <v>0</v>
      </c>
      <c r="BR1648" s="72">
        <v>0</v>
      </c>
      <c r="BS1648" s="12">
        <v>0</v>
      </c>
      <c r="BT1648" s="72">
        <v>0</v>
      </c>
      <c r="BU1648" s="72">
        <v>0</v>
      </c>
      <c r="BV1648" s="12">
        <v>1301.451</v>
      </c>
      <c r="BW1648" s="72">
        <v>100</v>
      </c>
      <c r="BX1648" s="72">
        <v>6.2670000000000003</v>
      </c>
      <c r="BY1648" s="13"/>
      <c r="BZ1648" s="13"/>
    </row>
    <row r="1649" spans="1:78" ht="12.75" customHeight="1">
      <c r="A1649" s="122" t="s">
        <v>44</v>
      </c>
      <c r="B1649" s="71" t="s">
        <v>82</v>
      </c>
      <c r="C1649" s="71" t="s">
        <v>26</v>
      </c>
      <c r="D1649" s="34">
        <v>42614</v>
      </c>
      <c r="E1649" s="12">
        <v>0</v>
      </c>
      <c r="F1649" s="72">
        <v>0</v>
      </c>
      <c r="G1649" s="72">
        <v>0</v>
      </c>
      <c r="H1649" s="12">
        <v>284.589</v>
      </c>
      <c r="I1649" s="72">
        <v>20.07</v>
      </c>
      <c r="J1649" s="72">
        <v>17.937000000000001</v>
      </c>
      <c r="K1649" s="12">
        <v>203.928</v>
      </c>
      <c r="L1649" s="72">
        <v>14.382</v>
      </c>
      <c r="M1649" s="72">
        <v>18.646000000000001</v>
      </c>
      <c r="N1649" s="12">
        <v>488.51799999999997</v>
      </c>
      <c r="O1649" s="72">
        <v>34.451999999999998</v>
      </c>
      <c r="P1649" s="72">
        <v>15.035</v>
      </c>
      <c r="Q1649" s="12">
        <v>39.927999999999997</v>
      </c>
      <c r="R1649" s="72">
        <v>2.8159999999999998</v>
      </c>
      <c r="S1649" s="72">
        <v>47.115000000000002</v>
      </c>
      <c r="T1649" s="12">
        <v>528.44500000000005</v>
      </c>
      <c r="U1649" s="72">
        <v>37.267000000000003</v>
      </c>
      <c r="V1649" s="72">
        <v>14.161</v>
      </c>
      <c r="W1649" s="12">
        <v>889.53800000000001</v>
      </c>
      <c r="X1649" s="72">
        <v>62.732999999999997</v>
      </c>
      <c r="Y1649" s="72">
        <v>9.6020000000000003</v>
      </c>
      <c r="Z1649" s="12">
        <v>1417.9839999999999</v>
      </c>
      <c r="AA1649" s="72">
        <v>100</v>
      </c>
      <c r="AB1649" s="72">
        <v>4.0209999999999999</v>
      </c>
      <c r="AC1649" s="12">
        <v>1417.9839999999999</v>
      </c>
      <c r="AD1649" s="72">
        <v>100</v>
      </c>
      <c r="AE1649" s="72">
        <v>4.0209999999999999</v>
      </c>
      <c r="AF1649" s="12">
        <v>0</v>
      </c>
      <c r="AG1649" s="72">
        <v>0</v>
      </c>
      <c r="AH1649" s="72">
        <v>0</v>
      </c>
      <c r="AI1649" s="12">
        <v>0</v>
      </c>
      <c r="AJ1649" s="72">
        <v>0</v>
      </c>
      <c r="AK1649" s="72">
        <v>0</v>
      </c>
      <c r="AL1649" s="12">
        <v>0</v>
      </c>
      <c r="AM1649" s="72">
        <v>0</v>
      </c>
      <c r="AN1649" s="72">
        <v>0</v>
      </c>
      <c r="AO1649" s="12">
        <v>1417.9839999999999</v>
      </c>
      <c r="AP1649" s="72">
        <v>100</v>
      </c>
      <c r="AQ1649" s="72">
        <v>4.0209999999999999</v>
      </c>
      <c r="AR1649" s="12">
        <v>0</v>
      </c>
      <c r="AS1649" s="72">
        <v>0</v>
      </c>
      <c r="AT1649" s="72">
        <v>0</v>
      </c>
      <c r="AU1649" s="12">
        <v>0</v>
      </c>
      <c r="AV1649" s="72">
        <v>0</v>
      </c>
      <c r="AW1649" s="72">
        <v>0</v>
      </c>
      <c r="AX1649" s="12">
        <v>0</v>
      </c>
      <c r="AY1649" s="72">
        <v>0</v>
      </c>
      <c r="AZ1649" s="72">
        <v>0</v>
      </c>
      <c r="BA1649" s="12">
        <v>0</v>
      </c>
      <c r="BB1649" s="72">
        <v>0</v>
      </c>
      <c r="BC1649" s="72">
        <v>0</v>
      </c>
      <c r="BD1649" s="12">
        <v>0</v>
      </c>
      <c r="BE1649" s="72">
        <v>0</v>
      </c>
      <c r="BF1649" s="72">
        <v>0</v>
      </c>
      <c r="BG1649" s="12">
        <v>0</v>
      </c>
      <c r="BH1649" s="72">
        <v>0</v>
      </c>
      <c r="BI1649" s="72">
        <v>0</v>
      </c>
      <c r="BJ1649" s="12">
        <v>0</v>
      </c>
      <c r="BK1649" s="72">
        <v>0</v>
      </c>
      <c r="BL1649" s="72">
        <v>0</v>
      </c>
      <c r="BM1649" s="12">
        <v>0</v>
      </c>
      <c r="BN1649" s="72">
        <v>0</v>
      </c>
      <c r="BO1649" s="72">
        <v>0</v>
      </c>
      <c r="BP1649" s="12">
        <v>0</v>
      </c>
      <c r="BQ1649" s="72">
        <v>0</v>
      </c>
      <c r="BR1649" s="72">
        <v>0</v>
      </c>
      <c r="BS1649" s="12">
        <v>0</v>
      </c>
      <c r="BT1649" s="72">
        <v>0</v>
      </c>
      <c r="BU1649" s="72">
        <v>0</v>
      </c>
      <c r="BV1649" s="12">
        <v>1417.9839999999999</v>
      </c>
      <c r="BW1649" s="72">
        <v>100</v>
      </c>
      <c r="BX1649" s="72">
        <v>4.0209999999999999</v>
      </c>
      <c r="BY1649" s="13"/>
      <c r="BZ1649" s="13"/>
    </row>
    <row r="1650" spans="1:78" ht="12.75" customHeight="1">
      <c r="A1650" s="122" t="s">
        <v>44</v>
      </c>
      <c r="B1650" s="71" t="s">
        <v>82</v>
      </c>
      <c r="C1650" s="71" t="s">
        <v>26</v>
      </c>
      <c r="D1650" s="34">
        <v>42705</v>
      </c>
      <c r="E1650" s="12">
        <v>0</v>
      </c>
      <c r="F1650" s="72">
        <v>0</v>
      </c>
      <c r="G1650" s="72">
        <v>0</v>
      </c>
      <c r="H1650" s="12">
        <v>286.57</v>
      </c>
      <c r="I1650" s="72">
        <v>19.201000000000001</v>
      </c>
      <c r="J1650" s="72">
        <v>16.238</v>
      </c>
      <c r="K1650" s="12">
        <v>332.02</v>
      </c>
      <c r="L1650" s="72">
        <v>22.245999999999999</v>
      </c>
      <c r="M1650" s="72">
        <v>16.888000000000002</v>
      </c>
      <c r="N1650" s="12">
        <v>618.59</v>
      </c>
      <c r="O1650" s="72">
        <v>41.447000000000003</v>
      </c>
      <c r="P1650" s="72">
        <v>11.617000000000001</v>
      </c>
      <c r="Q1650" s="12">
        <v>10.657999999999999</v>
      </c>
      <c r="R1650" s="72">
        <v>0.71399999999999997</v>
      </c>
      <c r="S1650" s="72">
        <v>59.762999999999998</v>
      </c>
      <c r="T1650" s="12">
        <v>629.24800000000005</v>
      </c>
      <c r="U1650" s="72">
        <v>42.161000000000001</v>
      </c>
      <c r="V1650" s="72">
        <v>11.493</v>
      </c>
      <c r="W1650" s="12">
        <v>863.22900000000004</v>
      </c>
      <c r="X1650" s="72">
        <v>57.838999999999999</v>
      </c>
      <c r="Y1650" s="72">
        <v>9.4700000000000006</v>
      </c>
      <c r="Z1650" s="12">
        <v>1492.4770000000001</v>
      </c>
      <c r="AA1650" s="72">
        <v>100</v>
      </c>
      <c r="AB1650" s="72">
        <v>6.5750000000000002</v>
      </c>
      <c r="AC1650" s="12">
        <v>1492.4770000000001</v>
      </c>
      <c r="AD1650" s="72">
        <v>100</v>
      </c>
      <c r="AE1650" s="72">
        <v>6.5750000000000002</v>
      </c>
      <c r="AF1650" s="12">
        <v>0</v>
      </c>
      <c r="AG1650" s="72">
        <v>0</v>
      </c>
      <c r="AH1650" s="72">
        <v>0</v>
      </c>
      <c r="AI1650" s="12">
        <v>0</v>
      </c>
      <c r="AJ1650" s="72">
        <v>0</v>
      </c>
      <c r="AK1650" s="72">
        <v>0</v>
      </c>
      <c r="AL1650" s="12">
        <v>0</v>
      </c>
      <c r="AM1650" s="72">
        <v>0</v>
      </c>
      <c r="AN1650" s="72">
        <v>0</v>
      </c>
      <c r="AO1650" s="12">
        <v>1492.4770000000001</v>
      </c>
      <c r="AP1650" s="72">
        <v>100</v>
      </c>
      <c r="AQ1650" s="72">
        <v>6.5750000000000002</v>
      </c>
      <c r="AR1650" s="12">
        <v>0</v>
      </c>
      <c r="AS1650" s="72">
        <v>0</v>
      </c>
      <c r="AT1650" s="72">
        <v>0</v>
      </c>
      <c r="AU1650" s="12">
        <v>0</v>
      </c>
      <c r="AV1650" s="72">
        <v>0</v>
      </c>
      <c r="AW1650" s="72">
        <v>0</v>
      </c>
      <c r="AX1650" s="12">
        <v>0</v>
      </c>
      <c r="AY1650" s="72">
        <v>0</v>
      </c>
      <c r="AZ1650" s="72">
        <v>0</v>
      </c>
      <c r="BA1650" s="12">
        <v>0</v>
      </c>
      <c r="BB1650" s="72">
        <v>0</v>
      </c>
      <c r="BC1650" s="72">
        <v>0</v>
      </c>
      <c r="BD1650" s="12">
        <v>0</v>
      </c>
      <c r="BE1650" s="72">
        <v>0</v>
      </c>
      <c r="BF1650" s="72">
        <v>0</v>
      </c>
      <c r="BG1650" s="12">
        <v>0</v>
      </c>
      <c r="BH1650" s="72">
        <v>0</v>
      </c>
      <c r="BI1650" s="72">
        <v>0</v>
      </c>
      <c r="BJ1650" s="12">
        <v>0</v>
      </c>
      <c r="BK1650" s="72">
        <v>0</v>
      </c>
      <c r="BL1650" s="72">
        <v>0</v>
      </c>
      <c r="BM1650" s="12">
        <v>0</v>
      </c>
      <c r="BN1650" s="72">
        <v>0</v>
      </c>
      <c r="BO1650" s="72">
        <v>0</v>
      </c>
      <c r="BP1650" s="12">
        <v>0</v>
      </c>
      <c r="BQ1650" s="72">
        <v>0</v>
      </c>
      <c r="BR1650" s="72">
        <v>0</v>
      </c>
      <c r="BS1650" s="12">
        <v>0</v>
      </c>
      <c r="BT1650" s="72">
        <v>0</v>
      </c>
      <c r="BU1650" s="72">
        <v>0</v>
      </c>
      <c r="BV1650" s="12">
        <v>1492.4770000000001</v>
      </c>
      <c r="BW1650" s="72">
        <v>100</v>
      </c>
      <c r="BX1650" s="72">
        <v>6.5750000000000002</v>
      </c>
      <c r="BY1650" s="13"/>
      <c r="BZ1650" s="13"/>
    </row>
    <row r="1651" spans="1:78" ht="12.75" customHeight="1">
      <c r="A1651" s="122" t="s">
        <v>44</v>
      </c>
      <c r="B1651" s="71" t="s">
        <v>82</v>
      </c>
      <c r="C1651" s="71" t="s">
        <v>26</v>
      </c>
      <c r="D1651" s="34">
        <v>42795</v>
      </c>
      <c r="E1651" s="12">
        <v>0</v>
      </c>
      <c r="F1651" s="72">
        <v>0</v>
      </c>
      <c r="G1651" s="72">
        <v>0</v>
      </c>
      <c r="H1651" s="12">
        <v>400.26499999999999</v>
      </c>
      <c r="I1651" s="72">
        <v>26.123999999999999</v>
      </c>
      <c r="J1651" s="72">
        <v>11.292999999999999</v>
      </c>
      <c r="K1651" s="12">
        <v>237.50200000000001</v>
      </c>
      <c r="L1651" s="72">
        <v>15.500999999999999</v>
      </c>
      <c r="M1651" s="72">
        <v>17.298999999999999</v>
      </c>
      <c r="N1651" s="12">
        <v>637.76599999999996</v>
      </c>
      <c r="O1651" s="72">
        <v>41.625</v>
      </c>
      <c r="P1651" s="72">
        <v>8.2270000000000003</v>
      </c>
      <c r="Q1651" s="12">
        <v>32.052999999999997</v>
      </c>
      <c r="R1651" s="72">
        <v>2.0920000000000001</v>
      </c>
      <c r="S1651" s="72">
        <v>42.533999999999999</v>
      </c>
      <c r="T1651" s="12">
        <v>669.82</v>
      </c>
      <c r="U1651" s="72">
        <v>43.716999999999999</v>
      </c>
      <c r="V1651" s="72">
        <v>7.51</v>
      </c>
      <c r="W1651" s="12">
        <v>862.346</v>
      </c>
      <c r="X1651" s="72">
        <v>56.283000000000001</v>
      </c>
      <c r="Y1651" s="72">
        <v>8.6509999999999998</v>
      </c>
      <c r="Z1651" s="12">
        <v>1532.165</v>
      </c>
      <c r="AA1651" s="72">
        <v>100</v>
      </c>
      <c r="AB1651" s="72">
        <v>4.2939999999999996</v>
      </c>
      <c r="AC1651" s="12">
        <v>1532.165</v>
      </c>
      <c r="AD1651" s="72">
        <v>100</v>
      </c>
      <c r="AE1651" s="72">
        <v>4.2939999999999996</v>
      </c>
      <c r="AF1651" s="12">
        <v>0</v>
      </c>
      <c r="AG1651" s="72">
        <v>0</v>
      </c>
      <c r="AH1651" s="72">
        <v>0</v>
      </c>
      <c r="AI1651" s="12">
        <v>0</v>
      </c>
      <c r="AJ1651" s="72">
        <v>0</v>
      </c>
      <c r="AK1651" s="72">
        <v>0</v>
      </c>
      <c r="AL1651" s="12">
        <v>0</v>
      </c>
      <c r="AM1651" s="72">
        <v>0</v>
      </c>
      <c r="AN1651" s="72">
        <v>0</v>
      </c>
      <c r="AO1651" s="12">
        <v>1532.165</v>
      </c>
      <c r="AP1651" s="72">
        <v>100</v>
      </c>
      <c r="AQ1651" s="72">
        <v>4.2939999999999996</v>
      </c>
      <c r="AR1651" s="12">
        <v>0</v>
      </c>
      <c r="AS1651" s="72">
        <v>0</v>
      </c>
      <c r="AT1651" s="72">
        <v>0</v>
      </c>
      <c r="AU1651" s="12">
        <v>0</v>
      </c>
      <c r="AV1651" s="72">
        <v>0</v>
      </c>
      <c r="AW1651" s="72">
        <v>0</v>
      </c>
      <c r="AX1651" s="12">
        <v>0</v>
      </c>
      <c r="AY1651" s="72">
        <v>0</v>
      </c>
      <c r="AZ1651" s="72">
        <v>0</v>
      </c>
      <c r="BA1651" s="12">
        <v>0</v>
      </c>
      <c r="BB1651" s="72">
        <v>0</v>
      </c>
      <c r="BC1651" s="72">
        <v>0</v>
      </c>
      <c r="BD1651" s="12">
        <v>0</v>
      </c>
      <c r="BE1651" s="72">
        <v>0</v>
      </c>
      <c r="BF1651" s="72">
        <v>0</v>
      </c>
      <c r="BG1651" s="12">
        <v>0</v>
      </c>
      <c r="BH1651" s="72">
        <v>0</v>
      </c>
      <c r="BI1651" s="72">
        <v>0</v>
      </c>
      <c r="BJ1651" s="12">
        <v>0</v>
      </c>
      <c r="BK1651" s="72">
        <v>0</v>
      </c>
      <c r="BL1651" s="72">
        <v>0</v>
      </c>
      <c r="BM1651" s="12">
        <v>0</v>
      </c>
      <c r="BN1651" s="72">
        <v>0</v>
      </c>
      <c r="BO1651" s="72">
        <v>0</v>
      </c>
      <c r="BP1651" s="12">
        <v>0</v>
      </c>
      <c r="BQ1651" s="72">
        <v>0</v>
      </c>
      <c r="BR1651" s="72">
        <v>0</v>
      </c>
      <c r="BS1651" s="12">
        <v>0</v>
      </c>
      <c r="BT1651" s="72">
        <v>0</v>
      </c>
      <c r="BU1651" s="72">
        <v>0</v>
      </c>
      <c r="BV1651" s="12">
        <v>1532.165</v>
      </c>
      <c r="BW1651" s="72">
        <v>100</v>
      </c>
      <c r="BX1651" s="72">
        <v>4.2939999999999996</v>
      </c>
      <c r="BY1651" s="13"/>
      <c r="BZ1651" s="13"/>
    </row>
    <row r="1652" spans="1:78" ht="12.75" customHeight="1">
      <c r="A1652" s="122" t="s">
        <v>44</v>
      </c>
      <c r="B1652" s="71" t="s">
        <v>82</v>
      </c>
      <c r="C1652" s="71" t="s">
        <v>26</v>
      </c>
      <c r="D1652" s="34">
        <v>42887</v>
      </c>
      <c r="E1652" s="12">
        <v>0</v>
      </c>
      <c r="F1652" s="72">
        <v>0</v>
      </c>
      <c r="G1652" s="72">
        <v>0</v>
      </c>
      <c r="H1652" s="12">
        <v>256.79000000000002</v>
      </c>
      <c r="I1652" s="72">
        <v>19.986999999999998</v>
      </c>
      <c r="J1652" s="72">
        <v>22.03</v>
      </c>
      <c r="K1652" s="12">
        <v>234.41200000000001</v>
      </c>
      <c r="L1652" s="72">
        <v>18.245999999999999</v>
      </c>
      <c r="M1652" s="72">
        <v>21.22</v>
      </c>
      <c r="N1652" s="12">
        <v>491.202</v>
      </c>
      <c r="O1652" s="72">
        <v>38.232999999999997</v>
      </c>
      <c r="P1652" s="72">
        <v>12.07</v>
      </c>
      <c r="Q1652" s="12">
        <v>38.497</v>
      </c>
      <c r="R1652" s="72">
        <v>2.996</v>
      </c>
      <c r="S1652" s="72">
        <v>48.628</v>
      </c>
      <c r="T1652" s="12">
        <v>529.69899999999996</v>
      </c>
      <c r="U1652" s="72">
        <v>41.228999999999999</v>
      </c>
      <c r="V1652" s="72">
        <v>11.314</v>
      </c>
      <c r="W1652" s="12">
        <v>755.06700000000001</v>
      </c>
      <c r="X1652" s="72">
        <v>58.771000000000001</v>
      </c>
      <c r="Y1652" s="72">
        <v>10.537000000000001</v>
      </c>
      <c r="Z1652" s="12">
        <v>1284.7660000000001</v>
      </c>
      <c r="AA1652" s="72">
        <v>100</v>
      </c>
      <c r="AB1652" s="72">
        <v>7.0309999999999997</v>
      </c>
      <c r="AC1652" s="12">
        <v>1284.7660000000001</v>
      </c>
      <c r="AD1652" s="72">
        <v>100</v>
      </c>
      <c r="AE1652" s="72">
        <v>7.0309999999999997</v>
      </c>
      <c r="AF1652" s="12">
        <v>0</v>
      </c>
      <c r="AG1652" s="72">
        <v>0</v>
      </c>
      <c r="AH1652" s="72">
        <v>0</v>
      </c>
      <c r="AI1652" s="12">
        <v>0</v>
      </c>
      <c r="AJ1652" s="72">
        <v>0</v>
      </c>
      <c r="AK1652" s="72">
        <v>0</v>
      </c>
      <c r="AL1652" s="12">
        <v>0</v>
      </c>
      <c r="AM1652" s="72">
        <v>0</v>
      </c>
      <c r="AN1652" s="72">
        <v>0</v>
      </c>
      <c r="AO1652" s="12">
        <v>1284.7660000000001</v>
      </c>
      <c r="AP1652" s="72">
        <v>100</v>
      </c>
      <c r="AQ1652" s="72">
        <v>7.0309999999999997</v>
      </c>
      <c r="AR1652" s="12">
        <v>0</v>
      </c>
      <c r="AS1652" s="72">
        <v>0</v>
      </c>
      <c r="AT1652" s="72">
        <v>0</v>
      </c>
      <c r="AU1652" s="12">
        <v>0</v>
      </c>
      <c r="AV1652" s="72">
        <v>0</v>
      </c>
      <c r="AW1652" s="72">
        <v>0</v>
      </c>
      <c r="AX1652" s="12">
        <v>0</v>
      </c>
      <c r="AY1652" s="72">
        <v>0</v>
      </c>
      <c r="AZ1652" s="72">
        <v>0</v>
      </c>
      <c r="BA1652" s="12">
        <v>0</v>
      </c>
      <c r="BB1652" s="72">
        <v>0</v>
      </c>
      <c r="BC1652" s="72">
        <v>0</v>
      </c>
      <c r="BD1652" s="12">
        <v>0</v>
      </c>
      <c r="BE1652" s="72">
        <v>0</v>
      </c>
      <c r="BF1652" s="72">
        <v>0</v>
      </c>
      <c r="BG1652" s="12">
        <v>0</v>
      </c>
      <c r="BH1652" s="72">
        <v>0</v>
      </c>
      <c r="BI1652" s="72">
        <v>0</v>
      </c>
      <c r="BJ1652" s="12">
        <v>0</v>
      </c>
      <c r="BK1652" s="72">
        <v>0</v>
      </c>
      <c r="BL1652" s="72">
        <v>0</v>
      </c>
      <c r="BM1652" s="12">
        <v>0</v>
      </c>
      <c r="BN1652" s="72">
        <v>0</v>
      </c>
      <c r="BO1652" s="72">
        <v>0</v>
      </c>
      <c r="BP1652" s="12">
        <v>0</v>
      </c>
      <c r="BQ1652" s="72">
        <v>0</v>
      </c>
      <c r="BR1652" s="72">
        <v>0</v>
      </c>
      <c r="BS1652" s="12">
        <v>0</v>
      </c>
      <c r="BT1652" s="72">
        <v>0</v>
      </c>
      <c r="BU1652" s="72">
        <v>0</v>
      </c>
      <c r="BV1652" s="12">
        <v>1284.7660000000001</v>
      </c>
      <c r="BW1652" s="72">
        <v>100</v>
      </c>
      <c r="BX1652" s="72">
        <v>7.0309999999999997</v>
      </c>
      <c r="BY1652" s="13"/>
      <c r="BZ1652" s="13"/>
    </row>
    <row r="1653" spans="1:78" ht="12.75" customHeight="1">
      <c r="A1653" s="122" t="s">
        <v>44</v>
      </c>
      <c r="B1653" s="71" t="s">
        <v>82</v>
      </c>
      <c r="C1653" s="71" t="s">
        <v>26</v>
      </c>
      <c r="D1653" s="34">
        <v>43344</v>
      </c>
      <c r="E1653" s="12">
        <v>0</v>
      </c>
      <c r="F1653" s="72">
        <v>0</v>
      </c>
      <c r="G1653" s="72">
        <v>0</v>
      </c>
      <c r="H1653" s="12">
        <v>248.39400000000001</v>
      </c>
      <c r="I1653" s="72">
        <v>18.548999999999999</v>
      </c>
      <c r="J1653" s="72">
        <v>19.370999999999999</v>
      </c>
      <c r="K1653" s="12">
        <v>257.03800000000001</v>
      </c>
      <c r="L1653" s="72">
        <v>19.195</v>
      </c>
      <c r="M1653" s="72">
        <v>15.72</v>
      </c>
      <c r="N1653" s="12">
        <v>505.43200000000002</v>
      </c>
      <c r="O1653" s="72">
        <v>37.743000000000002</v>
      </c>
      <c r="P1653" s="72">
        <v>14.119</v>
      </c>
      <c r="Q1653" s="12">
        <v>4.3730000000000002</v>
      </c>
      <c r="R1653" s="72">
        <v>0.32700000000000001</v>
      </c>
      <c r="S1653" s="72">
        <v>102.57299999999999</v>
      </c>
      <c r="T1653" s="12">
        <v>509.80500000000001</v>
      </c>
      <c r="U1653" s="72">
        <v>38.07</v>
      </c>
      <c r="V1653" s="72">
        <v>13.864000000000001</v>
      </c>
      <c r="W1653" s="12">
        <v>829.32</v>
      </c>
      <c r="X1653" s="72">
        <v>61.93</v>
      </c>
      <c r="Y1653" s="72">
        <v>14.816000000000001</v>
      </c>
      <c r="Z1653" s="12">
        <v>1339.124</v>
      </c>
      <c r="AA1653" s="72">
        <v>100</v>
      </c>
      <c r="AB1653" s="72">
        <v>9.4239999999999995</v>
      </c>
      <c r="AC1653" s="12">
        <v>1339.124</v>
      </c>
      <c r="AD1653" s="72">
        <v>100</v>
      </c>
      <c r="AE1653" s="72">
        <v>9.4239999999999995</v>
      </c>
      <c r="AF1653" s="12">
        <v>0</v>
      </c>
      <c r="AG1653" s="72">
        <v>0</v>
      </c>
      <c r="AH1653" s="72">
        <v>0</v>
      </c>
      <c r="AI1653" s="12">
        <v>0</v>
      </c>
      <c r="AJ1653" s="72">
        <v>0</v>
      </c>
      <c r="AK1653" s="72">
        <v>0</v>
      </c>
      <c r="AL1653" s="12">
        <v>0</v>
      </c>
      <c r="AM1653" s="72">
        <v>0</v>
      </c>
      <c r="AN1653" s="72">
        <v>0</v>
      </c>
      <c r="AO1653" s="12">
        <v>1339.124</v>
      </c>
      <c r="AP1653" s="72">
        <v>100</v>
      </c>
      <c r="AQ1653" s="72">
        <v>9.4239999999999995</v>
      </c>
      <c r="AR1653" s="12">
        <v>0</v>
      </c>
      <c r="AS1653" s="72">
        <v>0</v>
      </c>
      <c r="AT1653" s="72">
        <v>0</v>
      </c>
      <c r="AU1653" s="12">
        <v>0</v>
      </c>
      <c r="AV1653" s="72">
        <v>0</v>
      </c>
      <c r="AW1653" s="72">
        <v>0</v>
      </c>
      <c r="AX1653" s="12">
        <v>0</v>
      </c>
      <c r="AY1653" s="72">
        <v>0</v>
      </c>
      <c r="AZ1653" s="72">
        <v>0</v>
      </c>
      <c r="BA1653" s="12">
        <v>0</v>
      </c>
      <c r="BB1653" s="72">
        <v>0</v>
      </c>
      <c r="BC1653" s="72">
        <v>0</v>
      </c>
      <c r="BD1653" s="12">
        <v>0</v>
      </c>
      <c r="BE1653" s="72">
        <v>0</v>
      </c>
      <c r="BF1653" s="72">
        <v>0</v>
      </c>
      <c r="BG1653" s="12">
        <v>0</v>
      </c>
      <c r="BH1653" s="72">
        <v>0</v>
      </c>
      <c r="BI1653" s="72">
        <v>0</v>
      </c>
      <c r="BJ1653" s="12">
        <v>0</v>
      </c>
      <c r="BK1653" s="72">
        <v>0</v>
      </c>
      <c r="BL1653" s="72">
        <v>0</v>
      </c>
      <c r="BM1653" s="12">
        <v>0</v>
      </c>
      <c r="BN1653" s="72">
        <v>0</v>
      </c>
      <c r="BO1653" s="72">
        <v>0</v>
      </c>
      <c r="BP1653" s="12">
        <v>0</v>
      </c>
      <c r="BQ1653" s="72">
        <v>0</v>
      </c>
      <c r="BR1653" s="72">
        <v>0</v>
      </c>
      <c r="BS1653" s="12">
        <v>0</v>
      </c>
      <c r="BT1653" s="72">
        <v>0</v>
      </c>
      <c r="BU1653" s="72">
        <v>0</v>
      </c>
      <c r="BV1653" s="12">
        <v>1339.124</v>
      </c>
      <c r="BW1653" s="72">
        <v>100</v>
      </c>
      <c r="BX1653" s="72">
        <v>9.4239999999999995</v>
      </c>
      <c r="BY1653" s="13"/>
      <c r="BZ1653" s="13"/>
    </row>
    <row r="1654" spans="1:78" ht="12.75" customHeight="1">
      <c r="A1654" s="122" t="s">
        <v>44</v>
      </c>
      <c r="B1654" s="71" t="s">
        <v>82</v>
      </c>
      <c r="C1654" s="71" t="s">
        <v>26</v>
      </c>
      <c r="D1654" s="34">
        <v>43435</v>
      </c>
      <c r="E1654" s="12">
        <v>0</v>
      </c>
      <c r="F1654" s="72">
        <v>0</v>
      </c>
      <c r="G1654" s="72">
        <v>0</v>
      </c>
      <c r="H1654" s="12">
        <v>300.827</v>
      </c>
      <c r="I1654" s="72">
        <v>19.277000000000001</v>
      </c>
      <c r="J1654" s="72">
        <v>23.045999999999999</v>
      </c>
      <c r="K1654" s="12">
        <v>261.70400000000001</v>
      </c>
      <c r="L1654" s="72">
        <v>16.77</v>
      </c>
      <c r="M1654" s="72">
        <v>12.965999999999999</v>
      </c>
      <c r="N1654" s="12">
        <v>562.53099999999995</v>
      </c>
      <c r="O1654" s="72">
        <v>36.046999999999997</v>
      </c>
      <c r="P1654" s="72">
        <v>13.362</v>
      </c>
      <c r="Q1654" s="12">
        <v>33.816000000000003</v>
      </c>
      <c r="R1654" s="72">
        <v>2.1669999999999998</v>
      </c>
      <c r="S1654" s="72">
        <v>46.828000000000003</v>
      </c>
      <c r="T1654" s="12">
        <v>596.34699999999998</v>
      </c>
      <c r="U1654" s="72">
        <v>38.213999999999999</v>
      </c>
      <c r="V1654" s="72">
        <v>13.545</v>
      </c>
      <c r="W1654" s="12">
        <v>964.20600000000002</v>
      </c>
      <c r="X1654" s="72">
        <v>61.786000000000001</v>
      </c>
      <c r="Y1654" s="72">
        <v>9.7899999999999991</v>
      </c>
      <c r="Z1654" s="12">
        <v>1560.5530000000001</v>
      </c>
      <c r="AA1654" s="72">
        <v>100</v>
      </c>
      <c r="AB1654" s="72">
        <v>7.4109999999999996</v>
      </c>
      <c r="AC1654" s="12">
        <v>1560.5530000000001</v>
      </c>
      <c r="AD1654" s="72">
        <v>100</v>
      </c>
      <c r="AE1654" s="72">
        <v>7.4109999999999996</v>
      </c>
      <c r="AF1654" s="12">
        <v>0</v>
      </c>
      <c r="AG1654" s="72">
        <v>0</v>
      </c>
      <c r="AH1654" s="72">
        <v>0</v>
      </c>
      <c r="AI1654" s="12">
        <v>0</v>
      </c>
      <c r="AJ1654" s="72">
        <v>0</v>
      </c>
      <c r="AK1654" s="72">
        <v>0</v>
      </c>
      <c r="AL1654" s="12">
        <v>0</v>
      </c>
      <c r="AM1654" s="72">
        <v>0</v>
      </c>
      <c r="AN1654" s="72">
        <v>0</v>
      </c>
      <c r="AO1654" s="12">
        <v>1560.5530000000001</v>
      </c>
      <c r="AP1654" s="72">
        <v>100</v>
      </c>
      <c r="AQ1654" s="72">
        <v>7.4109999999999996</v>
      </c>
      <c r="AR1654" s="12">
        <v>0</v>
      </c>
      <c r="AS1654" s="72">
        <v>0</v>
      </c>
      <c r="AT1654" s="72">
        <v>0</v>
      </c>
      <c r="AU1654" s="12">
        <v>0</v>
      </c>
      <c r="AV1654" s="72">
        <v>0</v>
      </c>
      <c r="AW1654" s="72">
        <v>0</v>
      </c>
      <c r="AX1654" s="12">
        <v>0</v>
      </c>
      <c r="AY1654" s="72">
        <v>0</v>
      </c>
      <c r="AZ1654" s="72">
        <v>0</v>
      </c>
      <c r="BA1654" s="12">
        <v>0</v>
      </c>
      <c r="BB1654" s="72">
        <v>0</v>
      </c>
      <c r="BC1654" s="72">
        <v>0</v>
      </c>
      <c r="BD1654" s="12">
        <v>0</v>
      </c>
      <c r="BE1654" s="72">
        <v>0</v>
      </c>
      <c r="BF1654" s="72">
        <v>0</v>
      </c>
      <c r="BG1654" s="12">
        <v>0</v>
      </c>
      <c r="BH1654" s="72">
        <v>0</v>
      </c>
      <c r="BI1654" s="72">
        <v>0</v>
      </c>
      <c r="BJ1654" s="12">
        <v>0</v>
      </c>
      <c r="BK1654" s="72">
        <v>0</v>
      </c>
      <c r="BL1654" s="72">
        <v>0</v>
      </c>
      <c r="BM1654" s="12">
        <v>0</v>
      </c>
      <c r="BN1654" s="72">
        <v>0</v>
      </c>
      <c r="BO1654" s="72">
        <v>0</v>
      </c>
      <c r="BP1654" s="12">
        <v>0</v>
      </c>
      <c r="BQ1654" s="72">
        <v>0</v>
      </c>
      <c r="BR1654" s="72">
        <v>0</v>
      </c>
      <c r="BS1654" s="12">
        <v>0</v>
      </c>
      <c r="BT1654" s="72">
        <v>0</v>
      </c>
      <c r="BU1654" s="72">
        <v>0</v>
      </c>
      <c r="BV1654" s="12">
        <v>1560.5530000000001</v>
      </c>
      <c r="BW1654" s="72">
        <v>100</v>
      </c>
      <c r="BX1654" s="72">
        <v>7.4109999999999996</v>
      </c>
      <c r="BY1654" s="13"/>
      <c r="BZ1654" s="13"/>
    </row>
    <row r="1655" spans="1:78" ht="12.75" customHeight="1">
      <c r="A1655" s="122" t="s">
        <v>44</v>
      </c>
      <c r="B1655" s="71" t="s">
        <v>82</v>
      </c>
      <c r="C1655" s="71" t="s">
        <v>26</v>
      </c>
      <c r="D1655" s="34">
        <v>43525</v>
      </c>
      <c r="E1655" s="12">
        <v>0</v>
      </c>
      <c r="F1655" s="72">
        <v>0</v>
      </c>
      <c r="G1655" s="72">
        <v>0</v>
      </c>
      <c r="H1655" s="12">
        <v>245.38200000000001</v>
      </c>
      <c r="I1655" s="72">
        <v>18.484000000000002</v>
      </c>
      <c r="J1655" s="72">
        <v>18.931000000000001</v>
      </c>
      <c r="K1655" s="12">
        <v>232.566</v>
      </c>
      <c r="L1655" s="72">
        <v>17.518000000000001</v>
      </c>
      <c r="M1655" s="72">
        <v>19.263000000000002</v>
      </c>
      <c r="N1655" s="12">
        <v>495.27300000000002</v>
      </c>
      <c r="O1655" s="72">
        <v>37.307000000000002</v>
      </c>
      <c r="P1655" s="72">
        <v>12.661</v>
      </c>
      <c r="Q1655" s="12">
        <v>9.2810000000000006</v>
      </c>
      <c r="R1655" s="72">
        <v>0.69899999999999995</v>
      </c>
      <c r="S1655" s="72">
        <v>102.087</v>
      </c>
      <c r="T1655" s="12">
        <v>504.55399999999997</v>
      </c>
      <c r="U1655" s="72">
        <v>38.006</v>
      </c>
      <c r="V1655" s="72">
        <v>12.507</v>
      </c>
      <c r="W1655" s="12">
        <v>823.01599999999996</v>
      </c>
      <c r="X1655" s="72">
        <v>61.994</v>
      </c>
      <c r="Y1655" s="72">
        <v>11.555</v>
      </c>
      <c r="Z1655" s="12">
        <v>1327.57</v>
      </c>
      <c r="AA1655" s="72">
        <v>100</v>
      </c>
      <c r="AB1655" s="72">
        <v>7.0880000000000001</v>
      </c>
      <c r="AC1655" s="12">
        <v>1327.57</v>
      </c>
      <c r="AD1655" s="72">
        <v>100</v>
      </c>
      <c r="AE1655" s="72">
        <v>7.0880000000000001</v>
      </c>
      <c r="AF1655" s="12">
        <v>0</v>
      </c>
      <c r="AG1655" s="72">
        <v>0</v>
      </c>
      <c r="AH1655" s="72">
        <v>0</v>
      </c>
      <c r="AI1655" s="12">
        <v>0</v>
      </c>
      <c r="AJ1655" s="72">
        <v>0</v>
      </c>
      <c r="AK1655" s="72">
        <v>0</v>
      </c>
      <c r="AL1655" s="12">
        <v>0</v>
      </c>
      <c r="AM1655" s="72">
        <v>0</v>
      </c>
      <c r="AN1655" s="72">
        <v>0</v>
      </c>
      <c r="AO1655" s="12">
        <v>1327.57</v>
      </c>
      <c r="AP1655" s="72">
        <v>100</v>
      </c>
      <c r="AQ1655" s="72">
        <v>7.0880000000000001</v>
      </c>
      <c r="AR1655" s="12">
        <v>0</v>
      </c>
      <c r="AS1655" s="72">
        <v>0</v>
      </c>
      <c r="AT1655" s="72">
        <v>0</v>
      </c>
      <c r="AU1655" s="12">
        <v>0</v>
      </c>
      <c r="AV1655" s="72">
        <v>0</v>
      </c>
      <c r="AW1655" s="72">
        <v>0</v>
      </c>
      <c r="AX1655" s="12">
        <v>0</v>
      </c>
      <c r="AY1655" s="72">
        <v>0</v>
      </c>
      <c r="AZ1655" s="72">
        <v>0</v>
      </c>
      <c r="BA1655" s="12">
        <v>0</v>
      </c>
      <c r="BB1655" s="72">
        <v>0</v>
      </c>
      <c r="BC1655" s="72">
        <v>0</v>
      </c>
      <c r="BD1655" s="12">
        <v>0</v>
      </c>
      <c r="BE1655" s="72">
        <v>0</v>
      </c>
      <c r="BF1655" s="72">
        <v>0</v>
      </c>
      <c r="BG1655" s="12">
        <v>0</v>
      </c>
      <c r="BH1655" s="72">
        <v>0</v>
      </c>
      <c r="BI1655" s="72">
        <v>0</v>
      </c>
      <c r="BJ1655" s="12">
        <v>0</v>
      </c>
      <c r="BK1655" s="72">
        <v>0</v>
      </c>
      <c r="BL1655" s="72">
        <v>0</v>
      </c>
      <c r="BM1655" s="12">
        <v>0</v>
      </c>
      <c r="BN1655" s="72">
        <v>0</v>
      </c>
      <c r="BO1655" s="72">
        <v>0</v>
      </c>
      <c r="BP1655" s="12">
        <v>0</v>
      </c>
      <c r="BQ1655" s="72">
        <v>0</v>
      </c>
      <c r="BR1655" s="72">
        <v>0</v>
      </c>
      <c r="BS1655" s="12">
        <v>0</v>
      </c>
      <c r="BT1655" s="72">
        <v>0</v>
      </c>
      <c r="BU1655" s="72">
        <v>0</v>
      </c>
      <c r="BV1655" s="12">
        <v>1327.57</v>
      </c>
      <c r="BW1655" s="72">
        <v>100</v>
      </c>
      <c r="BX1655" s="72">
        <v>7.0880000000000001</v>
      </c>
      <c r="BY1655" s="13"/>
      <c r="BZ1655" s="13"/>
    </row>
    <row r="1656" spans="1:78" ht="12.75" customHeight="1">
      <c r="A1656" s="122" t="s">
        <v>44</v>
      </c>
      <c r="B1656" s="71" t="s">
        <v>82</v>
      </c>
      <c r="C1656" s="71" t="s">
        <v>26</v>
      </c>
      <c r="D1656" s="34">
        <v>43617</v>
      </c>
      <c r="E1656" s="12">
        <v>0</v>
      </c>
      <c r="F1656" s="72">
        <v>0</v>
      </c>
      <c r="G1656" s="72">
        <v>0</v>
      </c>
      <c r="H1656" s="12">
        <v>272.74799999999999</v>
      </c>
      <c r="I1656" s="72">
        <v>17.574999999999999</v>
      </c>
      <c r="J1656" s="72">
        <v>15.208</v>
      </c>
      <c r="K1656" s="12">
        <v>266.19600000000003</v>
      </c>
      <c r="L1656" s="72">
        <v>17.152000000000001</v>
      </c>
      <c r="M1656" s="72">
        <v>19.626000000000001</v>
      </c>
      <c r="N1656" s="12">
        <v>546.56799999999998</v>
      </c>
      <c r="O1656" s="72">
        <v>35.218000000000004</v>
      </c>
      <c r="P1656" s="72">
        <v>11.932</v>
      </c>
      <c r="Q1656" s="12">
        <v>31.334</v>
      </c>
      <c r="R1656" s="72">
        <v>2.0190000000000001</v>
      </c>
      <c r="S1656" s="72">
        <v>60.886000000000003</v>
      </c>
      <c r="T1656" s="12">
        <v>577.90200000000004</v>
      </c>
      <c r="U1656" s="72">
        <v>37.237000000000002</v>
      </c>
      <c r="V1656" s="72">
        <v>10.706</v>
      </c>
      <c r="W1656" s="12">
        <v>974.04200000000003</v>
      </c>
      <c r="X1656" s="72">
        <v>62.762999999999998</v>
      </c>
      <c r="Y1656" s="72">
        <v>6.94</v>
      </c>
      <c r="Z1656" s="12">
        <v>1551.9449999999999</v>
      </c>
      <c r="AA1656" s="72">
        <v>100</v>
      </c>
      <c r="AB1656" s="72">
        <v>3.331</v>
      </c>
      <c r="AC1656" s="12">
        <v>1551.9449999999999</v>
      </c>
      <c r="AD1656" s="72">
        <v>100</v>
      </c>
      <c r="AE1656" s="72">
        <v>3.331</v>
      </c>
      <c r="AF1656" s="12">
        <v>0</v>
      </c>
      <c r="AG1656" s="72">
        <v>0</v>
      </c>
      <c r="AH1656" s="72">
        <v>0</v>
      </c>
      <c r="AI1656" s="12">
        <v>0</v>
      </c>
      <c r="AJ1656" s="72">
        <v>0</v>
      </c>
      <c r="AK1656" s="72">
        <v>0</v>
      </c>
      <c r="AL1656" s="12">
        <v>0</v>
      </c>
      <c r="AM1656" s="72">
        <v>0</v>
      </c>
      <c r="AN1656" s="72">
        <v>0</v>
      </c>
      <c r="AO1656" s="12">
        <v>1551.9449999999999</v>
      </c>
      <c r="AP1656" s="72">
        <v>100</v>
      </c>
      <c r="AQ1656" s="72">
        <v>3.331</v>
      </c>
      <c r="AR1656" s="12">
        <v>0</v>
      </c>
      <c r="AS1656" s="72">
        <v>0</v>
      </c>
      <c r="AT1656" s="72">
        <v>0</v>
      </c>
      <c r="AU1656" s="12">
        <v>0</v>
      </c>
      <c r="AV1656" s="72">
        <v>0</v>
      </c>
      <c r="AW1656" s="72">
        <v>0</v>
      </c>
      <c r="AX1656" s="12">
        <v>0</v>
      </c>
      <c r="AY1656" s="72">
        <v>0</v>
      </c>
      <c r="AZ1656" s="72">
        <v>0</v>
      </c>
      <c r="BA1656" s="12">
        <v>0</v>
      </c>
      <c r="BB1656" s="72">
        <v>0</v>
      </c>
      <c r="BC1656" s="72">
        <v>0</v>
      </c>
      <c r="BD1656" s="12">
        <v>0</v>
      </c>
      <c r="BE1656" s="72">
        <v>0</v>
      </c>
      <c r="BF1656" s="72">
        <v>0</v>
      </c>
      <c r="BG1656" s="12">
        <v>0</v>
      </c>
      <c r="BH1656" s="72">
        <v>0</v>
      </c>
      <c r="BI1656" s="72">
        <v>0</v>
      </c>
      <c r="BJ1656" s="12">
        <v>0</v>
      </c>
      <c r="BK1656" s="72">
        <v>0</v>
      </c>
      <c r="BL1656" s="72">
        <v>0</v>
      </c>
      <c r="BM1656" s="12">
        <v>0</v>
      </c>
      <c r="BN1656" s="72">
        <v>0</v>
      </c>
      <c r="BO1656" s="72">
        <v>0</v>
      </c>
      <c r="BP1656" s="12">
        <v>0</v>
      </c>
      <c r="BQ1656" s="72">
        <v>0</v>
      </c>
      <c r="BR1656" s="72">
        <v>0</v>
      </c>
      <c r="BS1656" s="12">
        <v>0</v>
      </c>
      <c r="BT1656" s="72">
        <v>0</v>
      </c>
      <c r="BU1656" s="72">
        <v>0</v>
      </c>
      <c r="BV1656" s="12">
        <v>1551.9449999999999</v>
      </c>
      <c r="BW1656" s="72">
        <v>100</v>
      </c>
      <c r="BX1656" s="72">
        <v>3.331</v>
      </c>
      <c r="BY1656" s="13"/>
      <c r="BZ1656" s="13"/>
    </row>
    <row r="1657" spans="1:78" ht="12.75" customHeight="1">
      <c r="A1657" s="122" t="s">
        <v>44</v>
      </c>
      <c r="B1657" s="71" t="s">
        <v>82</v>
      </c>
      <c r="C1657" s="71" t="s">
        <v>26</v>
      </c>
      <c r="D1657" s="34">
        <v>44075</v>
      </c>
      <c r="E1657" s="12">
        <v>0</v>
      </c>
      <c r="F1657" s="72">
        <v>0</v>
      </c>
      <c r="G1657" s="72">
        <v>0</v>
      </c>
      <c r="H1657" s="12">
        <v>203.011</v>
      </c>
      <c r="I1657" s="72">
        <v>15.55</v>
      </c>
      <c r="J1657" s="72">
        <v>23.338999999999999</v>
      </c>
      <c r="K1657" s="12">
        <v>277.00900000000001</v>
      </c>
      <c r="L1657" s="72">
        <v>21.216999999999999</v>
      </c>
      <c r="M1657" s="72">
        <v>19.103999999999999</v>
      </c>
      <c r="N1657" s="12">
        <v>480.02</v>
      </c>
      <c r="O1657" s="72">
        <v>36.767000000000003</v>
      </c>
      <c r="P1657" s="72">
        <v>13.079000000000001</v>
      </c>
      <c r="Q1657" s="12">
        <v>19.282</v>
      </c>
      <c r="R1657" s="72">
        <v>1.4770000000000001</v>
      </c>
      <c r="S1657" s="72">
        <v>88.84</v>
      </c>
      <c r="T1657" s="12">
        <v>499.30200000000002</v>
      </c>
      <c r="U1657" s="72">
        <v>38.244</v>
      </c>
      <c r="V1657" s="72">
        <v>13.082000000000001</v>
      </c>
      <c r="W1657" s="12">
        <v>806.27200000000005</v>
      </c>
      <c r="X1657" s="72">
        <v>61.756</v>
      </c>
      <c r="Y1657" s="72">
        <v>9.7970000000000006</v>
      </c>
      <c r="Z1657" s="12">
        <v>1305.575</v>
      </c>
      <c r="AA1657" s="72">
        <v>100</v>
      </c>
      <c r="AB1657" s="72">
        <v>5.9749999999999996</v>
      </c>
      <c r="AC1657" s="12">
        <v>1305.575</v>
      </c>
      <c r="AD1657" s="72">
        <v>100</v>
      </c>
      <c r="AE1657" s="72">
        <v>5.9749999999999996</v>
      </c>
      <c r="AF1657" s="12">
        <v>0</v>
      </c>
      <c r="AG1657" s="72">
        <v>0</v>
      </c>
      <c r="AH1657" s="72">
        <v>0</v>
      </c>
      <c r="AI1657" s="12">
        <v>0</v>
      </c>
      <c r="AJ1657" s="72">
        <v>0</v>
      </c>
      <c r="AK1657" s="72">
        <v>0</v>
      </c>
      <c r="AL1657" s="12">
        <v>0</v>
      </c>
      <c r="AM1657" s="72">
        <v>0</v>
      </c>
      <c r="AN1657" s="72">
        <v>0</v>
      </c>
      <c r="AO1657" s="12">
        <v>1305.575</v>
      </c>
      <c r="AP1657" s="72">
        <v>100</v>
      </c>
      <c r="AQ1657" s="72">
        <v>5.9749999999999996</v>
      </c>
      <c r="AR1657" s="12">
        <v>0</v>
      </c>
      <c r="AS1657" s="72">
        <v>0</v>
      </c>
      <c r="AT1657" s="72">
        <v>0</v>
      </c>
      <c r="AU1657" s="12">
        <v>0</v>
      </c>
      <c r="AV1657" s="72">
        <v>0</v>
      </c>
      <c r="AW1657" s="72">
        <v>0</v>
      </c>
      <c r="AX1657" s="12">
        <v>0</v>
      </c>
      <c r="AY1657" s="72">
        <v>0</v>
      </c>
      <c r="AZ1657" s="72">
        <v>0</v>
      </c>
      <c r="BA1657" s="12">
        <v>0</v>
      </c>
      <c r="BB1657" s="72">
        <v>0</v>
      </c>
      <c r="BC1657" s="72">
        <v>0</v>
      </c>
      <c r="BD1657" s="12">
        <v>0</v>
      </c>
      <c r="BE1657" s="72">
        <v>0</v>
      </c>
      <c r="BF1657" s="72">
        <v>0</v>
      </c>
      <c r="BG1657" s="12">
        <v>0</v>
      </c>
      <c r="BH1657" s="72">
        <v>0</v>
      </c>
      <c r="BI1657" s="72">
        <v>0</v>
      </c>
      <c r="BJ1657" s="12">
        <v>0</v>
      </c>
      <c r="BK1657" s="72">
        <v>0</v>
      </c>
      <c r="BL1657" s="72">
        <v>0</v>
      </c>
      <c r="BM1657" s="12">
        <v>0</v>
      </c>
      <c r="BN1657" s="72">
        <v>0</v>
      </c>
      <c r="BO1657" s="72">
        <v>0</v>
      </c>
      <c r="BP1657" s="12">
        <v>0</v>
      </c>
      <c r="BQ1657" s="72">
        <v>0</v>
      </c>
      <c r="BR1657" s="72">
        <v>0</v>
      </c>
      <c r="BS1657" s="12">
        <v>0</v>
      </c>
      <c r="BT1657" s="72">
        <v>0</v>
      </c>
      <c r="BU1657" s="72">
        <v>0</v>
      </c>
      <c r="BV1657" s="12">
        <v>1305.575</v>
      </c>
      <c r="BW1657" s="72">
        <v>100</v>
      </c>
      <c r="BX1657" s="72">
        <v>5.9749999999999996</v>
      </c>
      <c r="BY1657" s="13"/>
      <c r="BZ1657" s="13"/>
    </row>
    <row r="1658" spans="1:78" ht="12.75" customHeight="1">
      <c r="A1658" s="122" t="s">
        <v>44</v>
      </c>
      <c r="B1658" s="71" t="s">
        <v>82</v>
      </c>
      <c r="C1658" s="71" t="s">
        <v>26</v>
      </c>
      <c r="D1658" s="34">
        <v>44166</v>
      </c>
      <c r="E1658" s="12">
        <v>0</v>
      </c>
      <c r="F1658" s="72">
        <v>0</v>
      </c>
      <c r="G1658" s="72">
        <v>0</v>
      </c>
      <c r="H1658" s="12">
        <v>339.01900000000001</v>
      </c>
      <c r="I1658" s="72">
        <v>25.170999999999999</v>
      </c>
      <c r="J1658" s="72">
        <v>20.893999999999998</v>
      </c>
      <c r="K1658" s="12">
        <v>252.59</v>
      </c>
      <c r="L1658" s="72">
        <v>18.754000000000001</v>
      </c>
      <c r="M1658" s="72">
        <v>21.154</v>
      </c>
      <c r="N1658" s="12">
        <v>591.60900000000004</v>
      </c>
      <c r="O1658" s="72">
        <v>43.924999999999997</v>
      </c>
      <c r="P1658" s="72">
        <v>14.837999999999999</v>
      </c>
      <c r="Q1658" s="12">
        <v>26.189</v>
      </c>
      <c r="R1658" s="72">
        <v>1.944</v>
      </c>
      <c r="S1658" s="72">
        <v>75.921999999999997</v>
      </c>
      <c r="T1658" s="12">
        <v>617.798</v>
      </c>
      <c r="U1658" s="72">
        <v>45.87</v>
      </c>
      <c r="V1658" s="72">
        <v>14.99</v>
      </c>
      <c r="W1658" s="12">
        <v>729.04899999999998</v>
      </c>
      <c r="X1658" s="72">
        <v>54.13</v>
      </c>
      <c r="Y1658" s="72">
        <v>9.891</v>
      </c>
      <c r="Z1658" s="12">
        <v>1346.847</v>
      </c>
      <c r="AA1658" s="72">
        <v>100</v>
      </c>
      <c r="AB1658" s="72">
        <v>7.4660000000000002</v>
      </c>
      <c r="AC1658" s="12">
        <v>1346.847</v>
      </c>
      <c r="AD1658" s="72">
        <v>100</v>
      </c>
      <c r="AE1658" s="72">
        <v>7.4660000000000002</v>
      </c>
      <c r="AF1658" s="12">
        <v>0</v>
      </c>
      <c r="AG1658" s="72">
        <v>0</v>
      </c>
      <c r="AH1658" s="72">
        <v>0</v>
      </c>
      <c r="AI1658" s="12">
        <v>0</v>
      </c>
      <c r="AJ1658" s="72">
        <v>0</v>
      </c>
      <c r="AK1658" s="72">
        <v>0</v>
      </c>
      <c r="AL1658" s="12">
        <v>0</v>
      </c>
      <c r="AM1658" s="72">
        <v>0</v>
      </c>
      <c r="AN1658" s="72">
        <v>0</v>
      </c>
      <c r="AO1658" s="12">
        <v>1346.847</v>
      </c>
      <c r="AP1658" s="72">
        <v>100</v>
      </c>
      <c r="AQ1658" s="72">
        <v>7.4660000000000002</v>
      </c>
      <c r="AR1658" s="12">
        <v>0</v>
      </c>
      <c r="AS1658" s="72">
        <v>0</v>
      </c>
      <c r="AT1658" s="72">
        <v>0</v>
      </c>
      <c r="AU1658" s="12">
        <v>0</v>
      </c>
      <c r="AV1658" s="72">
        <v>0</v>
      </c>
      <c r="AW1658" s="72">
        <v>0</v>
      </c>
      <c r="AX1658" s="12">
        <v>0</v>
      </c>
      <c r="AY1658" s="72">
        <v>0</v>
      </c>
      <c r="AZ1658" s="72">
        <v>0</v>
      </c>
      <c r="BA1658" s="12">
        <v>0</v>
      </c>
      <c r="BB1658" s="72">
        <v>0</v>
      </c>
      <c r="BC1658" s="72">
        <v>0</v>
      </c>
      <c r="BD1658" s="12">
        <v>0</v>
      </c>
      <c r="BE1658" s="72">
        <v>0</v>
      </c>
      <c r="BF1658" s="72">
        <v>0</v>
      </c>
      <c r="BG1658" s="12">
        <v>0</v>
      </c>
      <c r="BH1658" s="72">
        <v>0</v>
      </c>
      <c r="BI1658" s="72">
        <v>0</v>
      </c>
      <c r="BJ1658" s="12">
        <v>0</v>
      </c>
      <c r="BK1658" s="72">
        <v>0</v>
      </c>
      <c r="BL1658" s="72">
        <v>0</v>
      </c>
      <c r="BM1658" s="12">
        <v>0</v>
      </c>
      <c r="BN1658" s="72">
        <v>0</v>
      </c>
      <c r="BO1658" s="72">
        <v>0</v>
      </c>
      <c r="BP1658" s="12">
        <v>0</v>
      </c>
      <c r="BQ1658" s="72">
        <v>0</v>
      </c>
      <c r="BR1658" s="72">
        <v>0</v>
      </c>
      <c r="BS1658" s="12">
        <v>0</v>
      </c>
      <c r="BT1658" s="72">
        <v>0</v>
      </c>
      <c r="BU1658" s="72">
        <v>0</v>
      </c>
      <c r="BV1658" s="12">
        <v>1346.847</v>
      </c>
      <c r="BW1658" s="72">
        <v>100</v>
      </c>
      <c r="BX1658" s="72">
        <v>7.4660000000000002</v>
      </c>
      <c r="BY1658" s="13"/>
      <c r="BZ1658" s="13"/>
    </row>
    <row r="1659" spans="1:78" ht="12.75" customHeight="1">
      <c r="A1659" s="122" t="s">
        <v>44</v>
      </c>
      <c r="B1659" s="71" t="s">
        <v>82</v>
      </c>
      <c r="C1659" s="71" t="s">
        <v>26</v>
      </c>
      <c r="D1659" s="34">
        <v>44256</v>
      </c>
      <c r="E1659" s="12">
        <v>0</v>
      </c>
      <c r="F1659" s="72">
        <v>0</v>
      </c>
      <c r="G1659" s="72">
        <v>0</v>
      </c>
      <c r="H1659" s="12">
        <v>285.97899999999998</v>
      </c>
      <c r="I1659" s="72">
        <v>21.594999999999999</v>
      </c>
      <c r="J1659" s="72">
        <v>27.748999999999999</v>
      </c>
      <c r="K1659" s="12">
        <v>174.93600000000001</v>
      </c>
      <c r="L1659" s="72">
        <v>13.21</v>
      </c>
      <c r="M1659" s="72">
        <v>25.355</v>
      </c>
      <c r="N1659" s="12">
        <v>460.91500000000002</v>
      </c>
      <c r="O1659" s="72">
        <v>34.804000000000002</v>
      </c>
      <c r="P1659" s="72">
        <v>19.321000000000002</v>
      </c>
      <c r="Q1659" s="12">
        <v>27.004000000000001</v>
      </c>
      <c r="R1659" s="72">
        <v>2.0390000000000001</v>
      </c>
      <c r="S1659" s="72">
        <v>62.061</v>
      </c>
      <c r="T1659" s="12">
        <v>487.91899999999998</v>
      </c>
      <c r="U1659" s="72">
        <v>36.843000000000004</v>
      </c>
      <c r="V1659" s="72">
        <v>17.821000000000002</v>
      </c>
      <c r="W1659" s="12">
        <v>836.39099999999996</v>
      </c>
      <c r="X1659" s="72">
        <v>63.156999999999996</v>
      </c>
      <c r="Y1659" s="72">
        <v>12.183999999999999</v>
      </c>
      <c r="Z1659" s="12">
        <v>1324.3109999999999</v>
      </c>
      <c r="AA1659" s="72">
        <v>100</v>
      </c>
      <c r="AB1659" s="72">
        <v>7.508</v>
      </c>
      <c r="AC1659" s="12">
        <v>1324.3109999999999</v>
      </c>
      <c r="AD1659" s="72">
        <v>100</v>
      </c>
      <c r="AE1659" s="72">
        <v>7.508</v>
      </c>
      <c r="AF1659" s="12">
        <v>0</v>
      </c>
      <c r="AG1659" s="72">
        <v>0</v>
      </c>
      <c r="AH1659" s="72">
        <v>0</v>
      </c>
      <c r="AI1659" s="12">
        <v>0</v>
      </c>
      <c r="AJ1659" s="72">
        <v>0</v>
      </c>
      <c r="AK1659" s="72">
        <v>0</v>
      </c>
      <c r="AL1659" s="12">
        <v>0</v>
      </c>
      <c r="AM1659" s="72">
        <v>0</v>
      </c>
      <c r="AN1659" s="72">
        <v>0</v>
      </c>
      <c r="AO1659" s="12">
        <v>1324.3109999999999</v>
      </c>
      <c r="AP1659" s="72">
        <v>100</v>
      </c>
      <c r="AQ1659" s="72">
        <v>7.508</v>
      </c>
      <c r="AR1659" s="12">
        <v>0</v>
      </c>
      <c r="AS1659" s="72">
        <v>0</v>
      </c>
      <c r="AT1659" s="72">
        <v>0</v>
      </c>
      <c r="AU1659" s="12">
        <v>0</v>
      </c>
      <c r="AV1659" s="72">
        <v>0</v>
      </c>
      <c r="AW1659" s="72">
        <v>0</v>
      </c>
      <c r="AX1659" s="12">
        <v>0</v>
      </c>
      <c r="AY1659" s="72">
        <v>0</v>
      </c>
      <c r="AZ1659" s="72">
        <v>0</v>
      </c>
      <c r="BA1659" s="12">
        <v>0</v>
      </c>
      <c r="BB1659" s="72">
        <v>0</v>
      </c>
      <c r="BC1659" s="72">
        <v>0</v>
      </c>
      <c r="BD1659" s="12">
        <v>0</v>
      </c>
      <c r="BE1659" s="72">
        <v>0</v>
      </c>
      <c r="BF1659" s="72">
        <v>0</v>
      </c>
      <c r="BG1659" s="12">
        <v>0</v>
      </c>
      <c r="BH1659" s="72">
        <v>0</v>
      </c>
      <c r="BI1659" s="72">
        <v>0</v>
      </c>
      <c r="BJ1659" s="12">
        <v>0</v>
      </c>
      <c r="BK1659" s="72">
        <v>0</v>
      </c>
      <c r="BL1659" s="72">
        <v>0</v>
      </c>
      <c r="BM1659" s="12">
        <v>0</v>
      </c>
      <c r="BN1659" s="72">
        <v>0</v>
      </c>
      <c r="BO1659" s="72">
        <v>0</v>
      </c>
      <c r="BP1659" s="12">
        <v>0</v>
      </c>
      <c r="BQ1659" s="72">
        <v>0</v>
      </c>
      <c r="BR1659" s="72">
        <v>0</v>
      </c>
      <c r="BS1659" s="12">
        <v>0</v>
      </c>
      <c r="BT1659" s="72">
        <v>0</v>
      </c>
      <c r="BU1659" s="72">
        <v>0</v>
      </c>
      <c r="BV1659" s="12">
        <v>1324.3109999999999</v>
      </c>
      <c r="BW1659" s="72">
        <v>100</v>
      </c>
      <c r="BX1659" s="72">
        <v>7.508</v>
      </c>
      <c r="BY1659" s="13"/>
      <c r="BZ1659" s="13"/>
    </row>
    <row r="1660" spans="1:78" ht="12.75" customHeight="1">
      <c r="A1660" s="122" t="s">
        <v>44</v>
      </c>
      <c r="B1660" s="71" t="s">
        <v>82</v>
      </c>
      <c r="C1660" s="71" t="s">
        <v>26</v>
      </c>
      <c r="D1660" s="34">
        <v>44348</v>
      </c>
      <c r="E1660" s="12">
        <v>0</v>
      </c>
      <c r="F1660" s="72">
        <v>0</v>
      </c>
      <c r="G1660" s="72">
        <v>0</v>
      </c>
      <c r="H1660" s="12">
        <v>251.666</v>
      </c>
      <c r="I1660" s="72">
        <v>17.245999999999999</v>
      </c>
      <c r="J1660" s="72">
        <v>21.93</v>
      </c>
      <c r="K1660" s="12">
        <v>159.434</v>
      </c>
      <c r="L1660" s="72">
        <v>10.926</v>
      </c>
      <c r="M1660" s="72">
        <v>21.23</v>
      </c>
      <c r="N1660" s="12">
        <v>411.101</v>
      </c>
      <c r="O1660" s="72">
        <v>28.172000000000001</v>
      </c>
      <c r="P1660" s="72">
        <v>17.972999999999999</v>
      </c>
      <c r="Q1660" s="12">
        <v>7.569</v>
      </c>
      <c r="R1660" s="72">
        <v>0.51900000000000002</v>
      </c>
      <c r="S1660" s="72">
        <v>87.86</v>
      </c>
      <c r="T1660" s="12">
        <v>418.67</v>
      </c>
      <c r="U1660" s="72">
        <v>28.690999999999999</v>
      </c>
      <c r="V1660" s="72">
        <v>17.591999999999999</v>
      </c>
      <c r="W1660" s="12">
        <v>1040.5920000000001</v>
      </c>
      <c r="X1660" s="72">
        <v>71.308999999999997</v>
      </c>
      <c r="Y1660" s="72">
        <v>8.1940000000000008</v>
      </c>
      <c r="Z1660" s="12">
        <v>1459.2619999999999</v>
      </c>
      <c r="AA1660" s="72">
        <v>100</v>
      </c>
      <c r="AB1660" s="72">
        <v>5.8529999999999998</v>
      </c>
      <c r="AC1660" s="12">
        <v>1459.2619999999999</v>
      </c>
      <c r="AD1660" s="72">
        <v>100</v>
      </c>
      <c r="AE1660" s="72">
        <v>5.8529999999999998</v>
      </c>
      <c r="AF1660" s="12">
        <v>0</v>
      </c>
      <c r="AG1660" s="72">
        <v>0</v>
      </c>
      <c r="AH1660" s="72">
        <v>0</v>
      </c>
      <c r="AI1660" s="12">
        <v>0</v>
      </c>
      <c r="AJ1660" s="72">
        <v>0</v>
      </c>
      <c r="AK1660" s="72">
        <v>0</v>
      </c>
      <c r="AL1660" s="12">
        <v>0</v>
      </c>
      <c r="AM1660" s="72">
        <v>0</v>
      </c>
      <c r="AN1660" s="72">
        <v>0</v>
      </c>
      <c r="AO1660" s="12">
        <v>1459.2619999999999</v>
      </c>
      <c r="AP1660" s="72">
        <v>100</v>
      </c>
      <c r="AQ1660" s="72">
        <v>5.8529999999999998</v>
      </c>
      <c r="AR1660" s="12">
        <v>0</v>
      </c>
      <c r="AS1660" s="72">
        <v>0</v>
      </c>
      <c r="AT1660" s="72">
        <v>0</v>
      </c>
      <c r="AU1660" s="12">
        <v>0</v>
      </c>
      <c r="AV1660" s="72">
        <v>0</v>
      </c>
      <c r="AW1660" s="72">
        <v>0</v>
      </c>
      <c r="AX1660" s="12">
        <v>0</v>
      </c>
      <c r="AY1660" s="72">
        <v>0</v>
      </c>
      <c r="AZ1660" s="72">
        <v>0</v>
      </c>
      <c r="BA1660" s="12">
        <v>0</v>
      </c>
      <c r="BB1660" s="72">
        <v>0</v>
      </c>
      <c r="BC1660" s="72">
        <v>0</v>
      </c>
      <c r="BD1660" s="12">
        <v>0</v>
      </c>
      <c r="BE1660" s="72">
        <v>0</v>
      </c>
      <c r="BF1660" s="72">
        <v>0</v>
      </c>
      <c r="BG1660" s="12">
        <v>0</v>
      </c>
      <c r="BH1660" s="72">
        <v>0</v>
      </c>
      <c r="BI1660" s="72">
        <v>0</v>
      </c>
      <c r="BJ1660" s="12">
        <v>0</v>
      </c>
      <c r="BK1660" s="72">
        <v>0</v>
      </c>
      <c r="BL1660" s="72">
        <v>0</v>
      </c>
      <c r="BM1660" s="12">
        <v>0</v>
      </c>
      <c r="BN1660" s="72">
        <v>0</v>
      </c>
      <c r="BO1660" s="72">
        <v>0</v>
      </c>
      <c r="BP1660" s="12">
        <v>0</v>
      </c>
      <c r="BQ1660" s="72">
        <v>0</v>
      </c>
      <c r="BR1660" s="72">
        <v>0</v>
      </c>
      <c r="BS1660" s="12">
        <v>0</v>
      </c>
      <c r="BT1660" s="72">
        <v>0</v>
      </c>
      <c r="BU1660" s="72">
        <v>0</v>
      </c>
      <c r="BV1660" s="12">
        <v>1459.2619999999999</v>
      </c>
      <c r="BW1660" s="72">
        <v>100</v>
      </c>
      <c r="BX1660" s="72">
        <v>5.8529999999999998</v>
      </c>
      <c r="BY1660" s="13"/>
      <c r="BZ1660" s="13"/>
    </row>
    <row r="1661" spans="1:78" ht="12.75" customHeight="1">
      <c r="A1661" s="122" t="s">
        <v>44</v>
      </c>
      <c r="B1661" s="71" t="s">
        <v>82</v>
      </c>
      <c r="C1661" s="71" t="s">
        <v>26</v>
      </c>
      <c r="D1661" s="34">
        <v>44805</v>
      </c>
      <c r="E1661" s="12">
        <v>0</v>
      </c>
      <c r="F1661" s="72">
        <v>0</v>
      </c>
      <c r="G1661" s="72">
        <v>0</v>
      </c>
      <c r="H1661" s="12">
        <v>186.43100000000001</v>
      </c>
      <c r="I1661" s="72">
        <v>12.21</v>
      </c>
      <c r="J1661" s="72">
        <v>22.16</v>
      </c>
      <c r="K1661" s="12">
        <v>173.25800000000001</v>
      </c>
      <c r="L1661" s="72">
        <v>11.347</v>
      </c>
      <c r="M1661" s="72">
        <v>24.216999999999999</v>
      </c>
      <c r="N1661" s="12">
        <v>359.69</v>
      </c>
      <c r="O1661" s="72">
        <v>23.556999999999999</v>
      </c>
      <c r="P1661" s="72">
        <v>17.745000000000001</v>
      </c>
      <c r="Q1661" s="12">
        <v>24.905000000000001</v>
      </c>
      <c r="R1661" s="72">
        <v>1.631</v>
      </c>
      <c r="S1661" s="72">
        <v>72.387</v>
      </c>
      <c r="T1661" s="12">
        <v>384.59500000000003</v>
      </c>
      <c r="U1661" s="72">
        <v>25.187999999999999</v>
      </c>
      <c r="V1661" s="72">
        <v>17.893000000000001</v>
      </c>
      <c r="W1661" s="12">
        <v>1142.2809999999999</v>
      </c>
      <c r="X1661" s="72">
        <v>74.811999999999998</v>
      </c>
      <c r="Y1661" s="72">
        <v>8.2590000000000003</v>
      </c>
      <c r="Z1661" s="12">
        <v>1526.875</v>
      </c>
      <c r="AA1661" s="72">
        <v>100</v>
      </c>
      <c r="AB1661" s="72">
        <v>6.0309999999999997</v>
      </c>
      <c r="AC1661" s="12">
        <v>1526.875</v>
      </c>
      <c r="AD1661" s="72">
        <v>100</v>
      </c>
      <c r="AE1661" s="72">
        <v>6.0309999999999997</v>
      </c>
      <c r="AF1661" s="12">
        <v>0</v>
      </c>
      <c r="AG1661" s="72">
        <v>0</v>
      </c>
      <c r="AH1661" s="72">
        <v>0</v>
      </c>
      <c r="AI1661" s="12">
        <v>0</v>
      </c>
      <c r="AJ1661" s="72">
        <v>0</v>
      </c>
      <c r="AK1661" s="72">
        <v>0</v>
      </c>
      <c r="AL1661" s="12">
        <v>0</v>
      </c>
      <c r="AM1661" s="72">
        <v>0</v>
      </c>
      <c r="AN1661" s="72">
        <v>0</v>
      </c>
      <c r="AO1661" s="12">
        <v>1526.875</v>
      </c>
      <c r="AP1661" s="72">
        <v>100</v>
      </c>
      <c r="AQ1661" s="72">
        <v>6.0309999999999997</v>
      </c>
      <c r="AR1661" s="12">
        <v>0</v>
      </c>
      <c r="AS1661" s="72">
        <v>0</v>
      </c>
      <c r="AT1661" s="72">
        <v>0</v>
      </c>
      <c r="AU1661" s="12">
        <v>0</v>
      </c>
      <c r="AV1661" s="72">
        <v>0</v>
      </c>
      <c r="AW1661" s="72">
        <v>0</v>
      </c>
      <c r="AX1661" s="12">
        <v>0</v>
      </c>
      <c r="AY1661" s="72">
        <v>0</v>
      </c>
      <c r="AZ1661" s="72">
        <v>0</v>
      </c>
      <c r="BA1661" s="12">
        <v>0</v>
      </c>
      <c r="BB1661" s="72">
        <v>0</v>
      </c>
      <c r="BC1661" s="72">
        <v>0</v>
      </c>
      <c r="BD1661" s="12">
        <v>0</v>
      </c>
      <c r="BE1661" s="72">
        <v>0</v>
      </c>
      <c r="BF1661" s="72">
        <v>0</v>
      </c>
      <c r="BG1661" s="12">
        <v>0</v>
      </c>
      <c r="BH1661" s="72">
        <v>0</v>
      </c>
      <c r="BI1661" s="72">
        <v>0</v>
      </c>
      <c r="BJ1661" s="12">
        <v>0</v>
      </c>
      <c r="BK1661" s="72">
        <v>0</v>
      </c>
      <c r="BL1661" s="72">
        <v>0</v>
      </c>
      <c r="BM1661" s="12">
        <v>0</v>
      </c>
      <c r="BN1661" s="72">
        <v>0</v>
      </c>
      <c r="BO1661" s="72">
        <v>0</v>
      </c>
      <c r="BP1661" s="12">
        <v>0</v>
      </c>
      <c r="BQ1661" s="72">
        <v>0</v>
      </c>
      <c r="BR1661" s="72">
        <v>0</v>
      </c>
      <c r="BS1661" s="12">
        <v>0</v>
      </c>
      <c r="BT1661" s="72">
        <v>0</v>
      </c>
      <c r="BU1661" s="72">
        <v>0</v>
      </c>
      <c r="BV1661" s="12">
        <v>1526.875</v>
      </c>
      <c r="BW1661" s="72">
        <v>100</v>
      </c>
      <c r="BX1661" s="72">
        <v>6.0309999999999997</v>
      </c>
      <c r="BY1661" s="13"/>
      <c r="BZ1661" s="13"/>
    </row>
    <row r="1662" spans="1:78" ht="12.75" customHeight="1">
      <c r="A1662" s="122" t="s">
        <v>44</v>
      </c>
      <c r="B1662" s="71" t="s">
        <v>82</v>
      </c>
      <c r="C1662" s="71" t="s">
        <v>26</v>
      </c>
      <c r="D1662" s="34">
        <v>44896</v>
      </c>
      <c r="E1662" s="12">
        <v>0</v>
      </c>
      <c r="F1662" s="72">
        <v>0</v>
      </c>
      <c r="G1662" s="72">
        <v>0</v>
      </c>
      <c r="H1662" s="12">
        <v>111.07599999999999</v>
      </c>
      <c r="I1662" s="72">
        <v>8.7590000000000003</v>
      </c>
      <c r="J1662" s="72">
        <v>35.122999999999998</v>
      </c>
      <c r="K1662" s="12">
        <v>208.33199999999999</v>
      </c>
      <c r="L1662" s="72">
        <v>16.428000000000001</v>
      </c>
      <c r="M1662" s="72">
        <v>28.782</v>
      </c>
      <c r="N1662" s="12">
        <v>319.40899999999999</v>
      </c>
      <c r="O1662" s="72">
        <v>25.187000000000001</v>
      </c>
      <c r="P1662" s="72">
        <v>22.276</v>
      </c>
      <c r="Q1662" s="12">
        <v>46.569000000000003</v>
      </c>
      <c r="R1662" s="72">
        <v>3.6720000000000002</v>
      </c>
      <c r="S1662" s="72">
        <v>64.364000000000004</v>
      </c>
      <c r="T1662" s="12">
        <v>365.97800000000001</v>
      </c>
      <c r="U1662" s="72">
        <v>28.859000000000002</v>
      </c>
      <c r="V1662" s="72">
        <v>21.091999999999999</v>
      </c>
      <c r="W1662" s="12">
        <v>902.17399999999998</v>
      </c>
      <c r="X1662" s="72">
        <v>71.141000000000005</v>
      </c>
      <c r="Y1662" s="72">
        <v>9.5090000000000003</v>
      </c>
      <c r="Z1662" s="12">
        <v>1268.1510000000001</v>
      </c>
      <c r="AA1662" s="72">
        <v>100</v>
      </c>
      <c r="AB1662" s="72">
        <v>8.1720000000000006</v>
      </c>
      <c r="AC1662" s="12">
        <v>1268.1510000000001</v>
      </c>
      <c r="AD1662" s="72">
        <v>100</v>
      </c>
      <c r="AE1662" s="72">
        <v>8.1720000000000006</v>
      </c>
      <c r="AF1662" s="12">
        <v>0</v>
      </c>
      <c r="AG1662" s="72">
        <v>0</v>
      </c>
      <c r="AH1662" s="72">
        <v>0</v>
      </c>
      <c r="AI1662" s="12">
        <v>0</v>
      </c>
      <c r="AJ1662" s="72">
        <v>0</v>
      </c>
      <c r="AK1662" s="72">
        <v>0</v>
      </c>
      <c r="AL1662" s="12">
        <v>0</v>
      </c>
      <c r="AM1662" s="72">
        <v>0</v>
      </c>
      <c r="AN1662" s="72">
        <v>0</v>
      </c>
      <c r="AO1662" s="12">
        <v>1268.1510000000001</v>
      </c>
      <c r="AP1662" s="72">
        <v>100</v>
      </c>
      <c r="AQ1662" s="72">
        <v>8.1720000000000006</v>
      </c>
      <c r="AR1662" s="12">
        <v>0</v>
      </c>
      <c r="AS1662" s="72">
        <v>0</v>
      </c>
      <c r="AT1662" s="72">
        <v>0</v>
      </c>
      <c r="AU1662" s="12">
        <v>0</v>
      </c>
      <c r="AV1662" s="72">
        <v>0</v>
      </c>
      <c r="AW1662" s="72">
        <v>0</v>
      </c>
      <c r="AX1662" s="12">
        <v>0</v>
      </c>
      <c r="AY1662" s="72">
        <v>0</v>
      </c>
      <c r="AZ1662" s="72">
        <v>0</v>
      </c>
      <c r="BA1662" s="12">
        <v>0</v>
      </c>
      <c r="BB1662" s="72">
        <v>0</v>
      </c>
      <c r="BC1662" s="72">
        <v>0</v>
      </c>
      <c r="BD1662" s="12">
        <v>0</v>
      </c>
      <c r="BE1662" s="72">
        <v>0</v>
      </c>
      <c r="BF1662" s="72">
        <v>0</v>
      </c>
      <c r="BG1662" s="12">
        <v>0</v>
      </c>
      <c r="BH1662" s="72">
        <v>0</v>
      </c>
      <c r="BI1662" s="72">
        <v>0</v>
      </c>
      <c r="BJ1662" s="12">
        <v>0</v>
      </c>
      <c r="BK1662" s="72">
        <v>0</v>
      </c>
      <c r="BL1662" s="72">
        <v>0</v>
      </c>
      <c r="BM1662" s="12">
        <v>0</v>
      </c>
      <c r="BN1662" s="72">
        <v>0</v>
      </c>
      <c r="BO1662" s="72">
        <v>0</v>
      </c>
      <c r="BP1662" s="12">
        <v>0</v>
      </c>
      <c r="BQ1662" s="72">
        <v>0</v>
      </c>
      <c r="BR1662" s="72">
        <v>0</v>
      </c>
      <c r="BS1662" s="12">
        <v>0</v>
      </c>
      <c r="BT1662" s="72">
        <v>0</v>
      </c>
      <c r="BU1662" s="72">
        <v>0</v>
      </c>
      <c r="BV1662" s="12">
        <v>1268.1510000000001</v>
      </c>
      <c r="BW1662" s="72">
        <v>100</v>
      </c>
      <c r="BX1662" s="72">
        <v>8.1720000000000006</v>
      </c>
      <c r="BY1662" s="13"/>
      <c r="BZ1662" s="13"/>
    </row>
    <row r="1663" spans="1:78" ht="12.75" customHeight="1">
      <c r="A1663" s="122" t="s">
        <v>44</v>
      </c>
      <c r="B1663" s="71" t="s">
        <v>82</v>
      </c>
      <c r="C1663" s="71" t="s">
        <v>26</v>
      </c>
      <c r="D1663" s="34">
        <v>44986</v>
      </c>
      <c r="E1663" s="12">
        <v>0</v>
      </c>
      <c r="F1663" s="72">
        <v>0</v>
      </c>
      <c r="G1663" s="72">
        <v>0</v>
      </c>
      <c r="H1663" s="12">
        <v>158.29300000000001</v>
      </c>
      <c r="I1663" s="72">
        <v>11.755000000000001</v>
      </c>
      <c r="J1663" s="72">
        <v>23.257999999999999</v>
      </c>
      <c r="K1663" s="12">
        <v>182.31800000000001</v>
      </c>
      <c r="L1663" s="72">
        <v>13.539</v>
      </c>
      <c r="M1663" s="72">
        <v>16.279</v>
      </c>
      <c r="N1663" s="12">
        <v>340.61099999999999</v>
      </c>
      <c r="O1663" s="72">
        <v>25.294</v>
      </c>
      <c r="P1663" s="72">
        <v>14.506</v>
      </c>
      <c r="Q1663" s="12">
        <v>25.434000000000001</v>
      </c>
      <c r="R1663" s="72">
        <v>1.889</v>
      </c>
      <c r="S1663" s="72">
        <v>50.341000000000001</v>
      </c>
      <c r="T1663" s="12">
        <v>366.04500000000002</v>
      </c>
      <c r="U1663" s="72">
        <v>27.183</v>
      </c>
      <c r="V1663" s="72">
        <v>13.709</v>
      </c>
      <c r="W1663" s="12">
        <v>980.54200000000003</v>
      </c>
      <c r="X1663" s="72">
        <v>72.816999999999993</v>
      </c>
      <c r="Y1663" s="72">
        <v>8.1579999999999995</v>
      </c>
      <c r="Z1663" s="12">
        <v>1346.587</v>
      </c>
      <c r="AA1663" s="72">
        <v>100</v>
      </c>
      <c r="AB1663" s="72">
        <v>6.3540000000000001</v>
      </c>
      <c r="AC1663" s="12">
        <v>1346.587</v>
      </c>
      <c r="AD1663" s="72">
        <v>100</v>
      </c>
      <c r="AE1663" s="72">
        <v>6.3540000000000001</v>
      </c>
      <c r="AF1663" s="12">
        <v>0</v>
      </c>
      <c r="AG1663" s="72">
        <v>0</v>
      </c>
      <c r="AH1663" s="72">
        <v>0</v>
      </c>
      <c r="AI1663" s="12">
        <v>0</v>
      </c>
      <c r="AJ1663" s="72">
        <v>0</v>
      </c>
      <c r="AK1663" s="72">
        <v>0</v>
      </c>
      <c r="AL1663" s="12">
        <v>0</v>
      </c>
      <c r="AM1663" s="72">
        <v>0</v>
      </c>
      <c r="AN1663" s="72">
        <v>0</v>
      </c>
      <c r="AO1663" s="12">
        <v>1346.587</v>
      </c>
      <c r="AP1663" s="72">
        <v>100</v>
      </c>
      <c r="AQ1663" s="72">
        <v>6.3540000000000001</v>
      </c>
      <c r="AR1663" s="12">
        <v>0</v>
      </c>
      <c r="AS1663" s="72">
        <v>0</v>
      </c>
      <c r="AT1663" s="72">
        <v>0</v>
      </c>
      <c r="AU1663" s="12">
        <v>0</v>
      </c>
      <c r="AV1663" s="72">
        <v>0</v>
      </c>
      <c r="AW1663" s="72">
        <v>0</v>
      </c>
      <c r="AX1663" s="12">
        <v>0</v>
      </c>
      <c r="AY1663" s="72">
        <v>0</v>
      </c>
      <c r="AZ1663" s="72">
        <v>0</v>
      </c>
      <c r="BA1663" s="12">
        <v>0</v>
      </c>
      <c r="BB1663" s="72">
        <v>0</v>
      </c>
      <c r="BC1663" s="72">
        <v>0</v>
      </c>
      <c r="BD1663" s="12">
        <v>0</v>
      </c>
      <c r="BE1663" s="72">
        <v>0</v>
      </c>
      <c r="BF1663" s="72">
        <v>0</v>
      </c>
      <c r="BG1663" s="12">
        <v>0</v>
      </c>
      <c r="BH1663" s="72">
        <v>0</v>
      </c>
      <c r="BI1663" s="72">
        <v>0</v>
      </c>
      <c r="BJ1663" s="12">
        <v>0</v>
      </c>
      <c r="BK1663" s="72">
        <v>0</v>
      </c>
      <c r="BL1663" s="72">
        <v>0</v>
      </c>
      <c r="BM1663" s="12">
        <v>0</v>
      </c>
      <c r="BN1663" s="72">
        <v>0</v>
      </c>
      <c r="BO1663" s="72">
        <v>0</v>
      </c>
      <c r="BP1663" s="12">
        <v>0</v>
      </c>
      <c r="BQ1663" s="72">
        <v>0</v>
      </c>
      <c r="BR1663" s="72">
        <v>0</v>
      </c>
      <c r="BS1663" s="12">
        <v>0</v>
      </c>
      <c r="BT1663" s="72">
        <v>0</v>
      </c>
      <c r="BU1663" s="72">
        <v>0</v>
      </c>
      <c r="BV1663" s="12">
        <v>1346.587</v>
      </c>
      <c r="BW1663" s="72">
        <v>100</v>
      </c>
      <c r="BX1663" s="72">
        <v>6.3540000000000001</v>
      </c>
      <c r="BY1663" s="13"/>
      <c r="BZ1663" s="13"/>
    </row>
    <row r="1664" spans="1:78" ht="12.75" customHeight="1">
      <c r="A1664" s="122" t="s">
        <v>44</v>
      </c>
      <c r="B1664" s="71" t="s">
        <v>82</v>
      </c>
      <c r="C1664" s="71" t="s">
        <v>26</v>
      </c>
      <c r="D1664" s="34">
        <v>45078</v>
      </c>
      <c r="E1664" s="12">
        <v>0</v>
      </c>
      <c r="F1664" s="72">
        <v>0</v>
      </c>
      <c r="G1664" s="72">
        <v>0</v>
      </c>
      <c r="H1664" s="12">
        <v>175.99</v>
      </c>
      <c r="I1664" s="72">
        <v>13.113</v>
      </c>
      <c r="J1664" s="72">
        <v>18.672999999999998</v>
      </c>
      <c r="K1664" s="12">
        <v>185.18100000000001</v>
      </c>
      <c r="L1664" s="72">
        <v>13.797000000000001</v>
      </c>
      <c r="M1664" s="72">
        <v>17.687999999999999</v>
      </c>
      <c r="N1664" s="12">
        <v>361.17099999999999</v>
      </c>
      <c r="O1664" s="72">
        <v>26.91</v>
      </c>
      <c r="P1664" s="72">
        <v>11.869</v>
      </c>
      <c r="Q1664" s="12">
        <v>17.016999999999999</v>
      </c>
      <c r="R1664" s="72">
        <v>1.268</v>
      </c>
      <c r="S1664" s="72">
        <v>41.747</v>
      </c>
      <c r="T1664" s="12">
        <v>378.18799999999999</v>
      </c>
      <c r="U1664" s="72">
        <v>28.178000000000001</v>
      </c>
      <c r="V1664" s="72">
        <v>11.292</v>
      </c>
      <c r="W1664" s="12">
        <v>963.96299999999997</v>
      </c>
      <c r="X1664" s="72">
        <v>71.822000000000003</v>
      </c>
      <c r="Y1664" s="72">
        <v>6.641</v>
      </c>
      <c r="Z1664" s="12">
        <v>1342.15</v>
      </c>
      <c r="AA1664" s="72">
        <v>100</v>
      </c>
      <c r="AB1664" s="72">
        <v>5.5510000000000002</v>
      </c>
      <c r="AC1664" s="12">
        <v>1342.15</v>
      </c>
      <c r="AD1664" s="72">
        <v>100</v>
      </c>
      <c r="AE1664" s="72">
        <v>5.5510000000000002</v>
      </c>
      <c r="AF1664" s="12">
        <v>0</v>
      </c>
      <c r="AG1664" s="72">
        <v>0</v>
      </c>
      <c r="AH1664" s="72">
        <v>0</v>
      </c>
      <c r="AI1664" s="12">
        <v>0</v>
      </c>
      <c r="AJ1664" s="72">
        <v>0</v>
      </c>
      <c r="AK1664" s="72">
        <v>0</v>
      </c>
      <c r="AL1664" s="12">
        <v>0</v>
      </c>
      <c r="AM1664" s="72">
        <v>0</v>
      </c>
      <c r="AN1664" s="72">
        <v>0</v>
      </c>
      <c r="AO1664" s="12">
        <v>1342.15</v>
      </c>
      <c r="AP1664" s="72">
        <v>100</v>
      </c>
      <c r="AQ1664" s="72">
        <v>5.5510000000000002</v>
      </c>
      <c r="AR1664" s="12">
        <v>0</v>
      </c>
      <c r="AS1664" s="72">
        <v>0</v>
      </c>
      <c r="AT1664" s="72">
        <v>0</v>
      </c>
      <c r="AU1664" s="12">
        <v>0</v>
      </c>
      <c r="AV1664" s="72">
        <v>0</v>
      </c>
      <c r="AW1664" s="72">
        <v>0</v>
      </c>
      <c r="AX1664" s="12">
        <v>0</v>
      </c>
      <c r="AY1664" s="72">
        <v>0</v>
      </c>
      <c r="AZ1664" s="72">
        <v>0</v>
      </c>
      <c r="BA1664" s="12">
        <v>0</v>
      </c>
      <c r="BB1664" s="72">
        <v>0</v>
      </c>
      <c r="BC1664" s="72">
        <v>0</v>
      </c>
      <c r="BD1664" s="12">
        <v>0</v>
      </c>
      <c r="BE1664" s="72">
        <v>0</v>
      </c>
      <c r="BF1664" s="72">
        <v>0</v>
      </c>
      <c r="BG1664" s="12">
        <v>0</v>
      </c>
      <c r="BH1664" s="72">
        <v>0</v>
      </c>
      <c r="BI1664" s="72">
        <v>0</v>
      </c>
      <c r="BJ1664" s="12">
        <v>0</v>
      </c>
      <c r="BK1664" s="72">
        <v>0</v>
      </c>
      <c r="BL1664" s="72">
        <v>0</v>
      </c>
      <c r="BM1664" s="12">
        <v>0</v>
      </c>
      <c r="BN1664" s="72">
        <v>0</v>
      </c>
      <c r="BO1664" s="72">
        <v>0</v>
      </c>
      <c r="BP1664" s="12">
        <v>0</v>
      </c>
      <c r="BQ1664" s="72">
        <v>0</v>
      </c>
      <c r="BR1664" s="72">
        <v>0</v>
      </c>
      <c r="BS1664" s="12">
        <v>0</v>
      </c>
      <c r="BT1664" s="72">
        <v>0</v>
      </c>
      <c r="BU1664" s="72">
        <v>0</v>
      </c>
      <c r="BV1664" s="12">
        <v>1342.15</v>
      </c>
      <c r="BW1664" s="72">
        <v>100</v>
      </c>
      <c r="BX1664" s="72">
        <v>5.5510000000000002</v>
      </c>
      <c r="BY1664" s="13"/>
      <c r="BZ1664" s="13"/>
    </row>
    <row r="1665" spans="1:78" ht="12.75" customHeight="1">
      <c r="A1665" s="122" t="s">
        <v>44</v>
      </c>
      <c r="B1665" s="71" t="s">
        <v>82</v>
      </c>
      <c r="C1665" s="71" t="s">
        <v>26</v>
      </c>
      <c r="D1665" s="34">
        <v>45170</v>
      </c>
      <c r="E1665" s="12">
        <v>0</v>
      </c>
      <c r="F1665" s="72">
        <v>0</v>
      </c>
      <c r="G1665" s="72">
        <v>0</v>
      </c>
      <c r="H1665" s="12">
        <v>126.548</v>
      </c>
      <c r="I1665" s="72">
        <v>9.3149999999999995</v>
      </c>
      <c r="J1665" s="72">
        <v>20.9</v>
      </c>
      <c r="K1665" s="12">
        <v>249.22399999999999</v>
      </c>
      <c r="L1665" s="72">
        <v>18.344000000000001</v>
      </c>
      <c r="M1665" s="72">
        <v>19.061</v>
      </c>
      <c r="N1665" s="12">
        <v>375.77199999999999</v>
      </c>
      <c r="O1665" s="72">
        <v>27.658999999999999</v>
      </c>
      <c r="P1665" s="72">
        <v>12.426</v>
      </c>
      <c r="Q1665" s="12">
        <v>16.898</v>
      </c>
      <c r="R1665" s="72">
        <v>1.244</v>
      </c>
      <c r="S1665" s="72">
        <v>44.359000000000002</v>
      </c>
      <c r="T1665" s="12">
        <v>392.67</v>
      </c>
      <c r="U1665" s="72">
        <v>28.902999999999999</v>
      </c>
      <c r="V1665" s="72">
        <v>12.026999999999999</v>
      </c>
      <c r="W1665" s="12">
        <v>965.928</v>
      </c>
      <c r="X1665" s="72">
        <v>71.096999999999994</v>
      </c>
      <c r="Y1665" s="72">
        <v>6.1059999999999999</v>
      </c>
      <c r="Z1665" s="12">
        <v>1358.598</v>
      </c>
      <c r="AA1665" s="72">
        <v>100</v>
      </c>
      <c r="AB1665" s="72">
        <v>5.0670000000000002</v>
      </c>
      <c r="AC1665" s="12">
        <v>1358.598</v>
      </c>
      <c r="AD1665" s="72">
        <v>100</v>
      </c>
      <c r="AE1665" s="72">
        <v>5.0670000000000002</v>
      </c>
      <c r="AF1665" s="12">
        <v>0</v>
      </c>
      <c r="AG1665" s="72">
        <v>0</v>
      </c>
      <c r="AH1665" s="72">
        <v>0</v>
      </c>
      <c r="AI1665" s="12">
        <v>0</v>
      </c>
      <c r="AJ1665" s="72">
        <v>0</v>
      </c>
      <c r="AK1665" s="72">
        <v>0</v>
      </c>
      <c r="AL1665" s="12">
        <v>0</v>
      </c>
      <c r="AM1665" s="72">
        <v>0</v>
      </c>
      <c r="AN1665" s="72">
        <v>0</v>
      </c>
      <c r="AO1665" s="12">
        <v>1358.598</v>
      </c>
      <c r="AP1665" s="72">
        <v>100</v>
      </c>
      <c r="AQ1665" s="72">
        <v>5.0670000000000002</v>
      </c>
      <c r="AR1665" s="12">
        <v>0</v>
      </c>
      <c r="AS1665" s="72">
        <v>0</v>
      </c>
      <c r="AT1665" s="72">
        <v>0</v>
      </c>
      <c r="AU1665" s="12">
        <v>0</v>
      </c>
      <c r="AV1665" s="72">
        <v>0</v>
      </c>
      <c r="AW1665" s="72">
        <v>0</v>
      </c>
      <c r="AX1665" s="12">
        <v>0</v>
      </c>
      <c r="AY1665" s="72">
        <v>0</v>
      </c>
      <c r="AZ1665" s="72">
        <v>0</v>
      </c>
      <c r="BA1665" s="12">
        <v>0</v>
      </c>
      <c r="BB1665" s="72">
        <v>0</v>
      </c>
      <c r="BC1665" s="72">
        <v>0</v>
      </c>
      <c r="BD1665" s="12">
        <v>0</v>
      </c>
      <c r="BE1665" s="72">
        <v>0</v>
      </c>
      <c r="BF1665" s="72">
        <v>0</v>
      </c>
      <c r="BG1665" s="12">
        <v>0</v>
      </c>
      <c r="BH1665" s="72">
        <v>0</v>
      </c>
      <c r="BI1665" s="72">
        <v>0</v>
      </c>
      <c r="BJ1665" s="12">
        <v>0</v>
      </c>
      <c r="BK1665" s="72">
        <v>0</v>
      </c>
      <c r="BL1665" s="72">
        <v>0</v>
      </c>
      <c r="BM1665" s="12">
        <v>0</v>
      </c>
      <c r="BN1665" s="72">
        <v>0</v>
      </c>
      <c r="BO1665" s="72">
        <v>0</v>
      </c>
      <c r="BP1665" s="12">
        <v>0</v>
      </c>
      <c r="BQ1665" s="72">
        <v>0</v>
      </c>
      <c r="BR1665" s="72">
        <v>0</v>
      </c>
      <c r="BS1665" s="12">
        <v>0</v>
      </c>
      <c r="BT1665" s="72">
        <v>0</v>
      </c>
      <c r="BU1665" s="72">
        <v>0</v>
      </c>
      <c r="BV1665" s="12">
        <v>1358.598</v>
      </c>
      <c r="BW1665" s="72">
        <v>100</v>
      </c>
      <c r="BX1665" s="72">
        <v>5.0670000000000002</v>
      </c>
      <c r="BY1665" s="13"/>
      <c r="BZ1665" s="13"/>
    </row>
    <row r="1666" spans="1:78" ht="12.75" customHeight="1">
      <c r="A1666" s="122" t="s">
        <v>44</v>
      </c>
      <c r="B1666" s="71" t="s">
        <v>82</v>
      </c>
      <c r="C1666" s="71" t="s">
        <v>26</v>
      </c>
      <c r="D1666" s="34">
        <v>45261</v>
      </c>
      <c r="E1666" s="12">
        <v>0</v>
      </c>
      <c r="F1666" s="72">
        <v>0</v>
      </c>
      <c r="G1666" s="72">
        <v>0</v>
      </c>
      <c r="H1666" s="12">
        <v>143.85900000000001</v>
      </c>
      <c r="I1666" s="72">
        <v>10.221</v>
      </c>
      <c r="J1666" s="72">
        <v>18.445</v>
      </c>
      <c r="K1666" s="12">
        <v>225.79599999999999</v>
      </c>
      <c r="L1666" s="72">
        <v>16.042999999999999</v>
      </c>
      <c r="M1666" s="72">
        <v>18.082999999999998</v>
      </c>
      <c r="N1666" s="12">
        <v>369.65499999999997</v>
      </c>
      <c r="O1666" s="72">
        <v>26.263999999999999</v>
      </c>
      <c r="P1666" s="72">
        <v>12.992000000000001</v>
      </c>
      <c r="Q1666" s="12">
        <v>40.015000000000001</v>
      </c>
      <c r="R1666" s="72">
        <v>2.843</v>
      </c>
      <c r="S1666" s="72">
        <v>40.491999999999997</v>
      </c>
      <c r="T1666" s="12">
        <v>409.66899999999998</v>
      </c>
      <c r="U1666" s="72">
        <v>29.106999999999999</v>
      </c>
      <c r="V1666" s="72">
        <v>11.170999999999999</v>
      </c>
      <c r="W1666" s="12">
        <v>997.78</v>
      </c>
      <c r="X1666" s="72">
        <v>70.893000000000001</v>
      </c>
      <c r="Y1666" s="72">
        <v>7.1870000000000003</v>
      </c>
      <c r="Z1666" s="12">
        <v>1407.4490000000001</v>
      </c>
      <c r="AA1666" s="72">
        <v>100</v>
      </c>
      <c r="AB1666" s="72">
        <v>4.4850000000000003</v>
      </c>
      <c r="AC1666" s="12">
        <v>1407.4490000000001</v>
      </c>
      <c r="AD1666" s="72">
        <v>100</v>
      </c>
      <c r="AE1666" s="72">
        <v>4.4850000000000003</v>
      </c>
      <c r="AF1666" s="12">
        <v>0</v>
      </c>
      <c r="AG1666" s="72">
        <v>0</v>
      </c>
      <c r="AH1666" s="72">
        <v>0</v>
      </c>
      <c r="AI1666" s="12">
        <v>0</v>
      </c>
      <c r="AJ1666" s="72">
        <v>0</v>
      </c>
      <c r="AK1666" s="72">
        <v>0</v>
      </c>
      <c r="AL1666" s="12">
        <v>0</v>
      </c>
      <c r="AM1666" s="72">
        <v>0</v>
      </c>
      <c r="AN1666" s="72">
        <v>0</v>
      </c>
      <c r="AO1666" s="12">
        <v>1407.4490000000001</v>
      </c>
      <c r="AP1666" s="72">
        <v>100</v>
      </c>
      <c r="AQ1666" s="72">
        <v>4.4850000000000003</v>
      </c>
      <c r="AR1666" s="12">
        <v>0</v>
      </c>
      <c r="AS1666" s="72">
        <v>0</v>
      </c>
      <c r="AT1666" s="72">
        <v>0</v>
      </c>
      <c r="AU1666" s="12">
        <v>0</v>
      </c>
      <c r="AV1666" s="72">
        <v>0</v>
      </c>
      <c r="AW1666" s="72">
        <v>0</v>
      </c>
      <c r="AX1666" s="12">
        <v>0</v>
      </c>
      <c r="AY1666" s="72">
        <v>0</v>
      </c>
      <c r="AZ1666" s="72">
        <v>0</v>
      </c>
      <c r="BA1666" s="12">
        <v>0</v>
      </c>
      <c r="BB1666" s="72">
        <v>0</v>
      </c>
      <c r="BC1666" s="72">
        <v>0</v>
      </c>
      <c r="BD1666" s="12">
        <v>0</v>
      </c>
      <c r="BE1666" s="72">
        <v>0</v>
      </c>
      <c r="BF1666" s="72">
        <v>0</v>
      </c>
      <c r="BG1666" s="12">
        <v>0</v>
      </c>
      <c r="BH1666" s="72">
        <v>0</v>
      </c>
      <c r="BI1666" s="72">
        <v>0</v>
      </c>
      <c r="BJ1666" s="12">
        <v>0</v>
      </c>
      <c r="BK1666" s="72">
        <v>0</v>
      </c>
      <c r="BL1666" s="72">
        <v>0</v>
      </c>
      <c r="BM1666" s="12">
        <v>0</v>
      </c>
      <c r="BN1666" s="72">
        <v>0</v>
      </c>
      <c r="BO1666" s="72">
        <v>0</v>
      </c>
      <c r="BP1666" s="12">
        <v>0</v>
      </c>
      <c r="BQ1666" s="72">
        <v>0</v>
      </c>
      <c r="BR1666" s="72">
        <v>0</v>
      </c>
      <c r="BS1666" s="12">
        <v>0</v>
      </c>
      <c r="BT1666" s="72">
        <v>0</v>
      </c>
      <c r="BU1666" s="72">
        <v>0</v>
      </c>
      <c r="BV1666" s="12">
        <v>1407.4490000000001</v>
      </c>
      <c r="BW1666" s="72">
        <v>100</v>
      </c>
      <c r="BX1666" s="72">
        <v>4.4850000000000003</v>
      </c>
      <c r="BY1666" s="13"/>
      <c r="BZ1666" s="13"/>
    </row>
    <row r="1667" spans="1:78" ht="12.75" customHeight="1">
      <c r="A1667" s="122" t="s">
        <v>44</v>
      </c>
      <c r="B1667" s="71" t="s">
        <v>82</v>
      </c>
      <c r="C1667" s="71" t="s">
        <v>26</v>
      </c>
      <c r="D1667" s="34">
        <v>45352</v>
      </c>
      <c r="E1667" s="12">
        <v>0</v>
      </c>
      <c r="F1667" s="72">
        <v>0</v>
      </c>
      <c r="G1667" s="72">
        <v>0</v>
      </c>
      <c r="H1667" s="12">
        <v>175.15600000000001</v>
      </c>
      <c r="I1667" s="72">
        <v>12.189</v>
      </c>
      <c r="J1667" s="72">
        <v>18.98</v>
      </c>
      <c r="K1667" s="12">
        <v>242.131</v>
      </c>
      <c r="L1667" s="72">
        <v>16.850000000000001</v>
      </c>
      <c r="M1667" s="72">
        <v>19.7</v>
      </c>
      <c r="N1667" s="12">
        <v>417.28699999999998</v>
      </c>
      <c r="O1667" s="72">
        <v>29.039000000000001</v>
      </c>
      <c r="P1667" s="72">
        <v>12.558</v>
      </c>
      <c r="Q1667" s="12">
        <v>19.513000000000002</v>
      </c>
      <c r="R1667" s="72">
        <v>1.3580000000000001</v>
      </c>
      <c r="S1667" s="72">
        <v>53.713000000000001</v>
      </c>
      <c r="T1667" s="12">
        <v>436.8</v>
      </c>
      <c r="U1667" s="72">
        <v>30.396999999999998</v>
      </c>
      <c r="V1667" s="72">
        <v>12.103</v>
      </c>
      <c r="W1667" s="12">
        <v>1000.168</v>
      </c>
      <c r="X1667" s="72">
        <v>69.602999999999994</v>
      </c>
      <c r="Y1667" s="72">
        <v>6.81</v>
      </c>
      <c r="Z1667" s="12">
        <v>1436.9680000000001</v>
      </c>
      <c r="AA1667" s="72">
        <v>100</v>
      </c>
      <c r="AB1667" s="72">
        <v>5.3109999999999999</v>
      </c>
      <c r="AC1667" s="12">
        <v>1436.9680000000001</v>
      </c>
      <c r="AD1667" s="72">
        <v>100</v>
      </c>
      <c r="AE1667" s="72">
        <v>5.3109999999999999</v>
      </c>
      <c r="AF1667" s="12">
        <v>0</v>
      </c>
      <c r="AG1667" s="72">
        <v>0</v>
      </c>
      <c r="AH1667" s="72">
        <v>0</v>
      </c>
      <c r="AI1667" s="12">
        <v>0</v>
      </c>
      <c r="AJ1667" s="72">
        <v>0</v>
      </c>
      <c r="AK1667" s="72">
        <v>0</v>
      </c>
      <c r="AL1667" s="12">
        <v>0</v>
      </c>
      <c r="AM1667" s="72">
        <v>0</v>
      </c>
      <c r="AN1667" s="72">
        <v>0</v>
      </c>
      <c r="AO1667" s="12">
        <v>1436.9680000000001</v>
      </c>
      <c r="AP1667" s="72">
        <v>100</v>
      </c>
      <c r="AQ1667" s="72">
        <v>5.3109999999999999</v>
      </c>
      <c r="AR1667" s="12">
        <v>0</v>
      </c>
      <c r="AS1667" s="72">
        <v>0</v>
      </c>
      <c r="AT1667" s="72">
        <v>0</v>
      </c>
      <c r="AU1667" s="12">
        <v>0</v>
      </c>
      <c r="AV1667" s="72">
        <v>0</v>
      </c>
      <c r="AW1667" s="72">
        <v>0</v>
      </c>
      <c r="AX1667" s="12">
        <v>0</v>
      </c>
      <c r="AY1667" s="72">
        <v>0</v>
      </c>
      <c r="AZ1667" s="72">
        <v>0</v>
      </c>
      <c r="BA1667" s="12">
        <v>0</v>
      </c>
      <c r="BB1667" s="72">
        <v>0</v>
      </c>
      <c r="BC1667" s="72">
        <v>0</v>
      </c>
      <c r="BD1667" s="12">
        <v>0</v>
      </c>
      <c r="BE1667" s="72">
        <v>0</v>
      </c>
      <c r="BF1667" s="72">
        <v>0</v>
      </c>
      <c r="BG1667" s="12">
        <v>0</v>
      </c>
      <c r="BH1667" s="72">
        <v>0</v>
      </c>
      <c r="BI1667" s="72">
        <v>0</v>
      </c>
      <c r="BJ1667" s="12">
        <v>0</v>
      </c>
      <c r="BK1667" s="72">
        <v>0</v>
      </c>
      <c r="BL1667" s="72">
        <v>0</v>
      </c>
      <c r="BM1667" s="12">
        <v>0</v>
      </c>
      <c r="BN1667" s="72">
        <v>0</v>
      </c>
      <c r="BO1667" s="72">
        <v>0</v>
      </c>
      <c r="BP1667" s="12">
        <v>0</v>
      </c>
      <c r="BQ1667" s="72">
        <v>0</v>
      </c>
      <c r="BR1667" s="72">
        <v>0</v>
      </c>
      <c r="BS1667" s="12">
        <v>0</v>
      </c>
      <c r="BT1667" s="72">
        <v>0</v>
      </c>
      <c r="BU1667" s="72">
        <v>0</v>
      </c>
      <c r="BV1667" s="12">
        <v>1436.9680000000001</v>
      </c>
      <c r="BW1667" s="72">
        <v>100</v>
      </c>
      <c r="BX1667" s="72">
        <v>5.3109999999999999</v>
      </c>
      <c r="BY1667" s="13"/>
      <c r="BZ1667" s="13"/>
    </row>
    <row r="1668" spans="1:78" ht="12.75" customHeight="1">
      <c r="A1668" s="122" t="s">
        <v>44</v>
      </c>
      <c r="B1668" s="71" t="s">
        <v>82</v>
      </c>
      <c r="C1668" s="71" t="s">
        <v>26</v>
      </c>
      <c r="D1668" s="34">
        <v>45444</v>
      </c>
      <c r="E1668" s="12">
        <v>0</v>
      </c>
      <c r="F1668" s="72">
        <v>0</v>
      </c>
      <c r="G1668" s="72">
        <v>0</v>
      </c>
      <c r="H1668" s="12">
        <v>221.727</v>
      </c>
      <c r="I1668" s="72">
        <v>14.348000000000001</v>
      </c>
      <c r="J1668" s="72">
        <v>16.463999999999999</v>
      </c>
      <c r="K1668" s="12">
        <v>206.12</v>
      </c>
      <c r="L1668" s="72">
        <v>13.337999999999999</v>
      </c>
      <c r="M1668" s="72">
        <v>16.120999999999999</v>
      </c>
      <c r="N1668" s="12">
        <v>427.84699999999998</v>
      </c>
      <c r="O1668" s="72">
        <v>27.687000000000001</v>
      </c>
      <c r="P1668" s="72">
        <v>10.913</v>
      </c>
      <c r="Q1668" s="12">
        <v>77.021000000000001</v>
      </c>
      <c r="R1668" s="72">
        <v>4.984</v>
      </c>
      <c r="S1668" s="72">
        <v>30.882000000000001</v>
      </c>
      <c r="T1668" s="12">
        <v>504.86799999999999</v>
      </c>
      <c r="U1668" s="72">
        <v>32.670999999999999</v>
      </c>
      <c r="V1668" s="72">
        <v>11.148999999999999</v>
      </c>
      <c r="W1668" s="12">
        <v>1040.4549999999999</v>
      </c>
      <c r="X1668" s="72">
        <v>67.328999999999994</v>
      </c>
      <c r="Y1668" s="72">
        <v>5.9649999999999999</v>
      </c>
      <c r="Z1668" s="12">
        <v>1545.3219999999999</v>
      </c>
      <c r="AA1668" s="72">
        <v>100</v>
      </c>
      <c r="AB1668" s="72">
        <v>4.8879999999999999</v>
      </c>
      <c r="AC1668" s="12">
        <v>1545.3219999999999</v>
      </c>
      <c r="AD1668" s="72">
        <v>100</v>
      </c>
      <c r="AE1668" s="72">
        <v>4.8879999999999999</v>
      </c>
      <c r="AF1668" s="12">
        <v>0</v>
      </c>
      <c r="AG1668" s="72">
        <v>0</v>
      </c>
      <c r="AH1668" s="72">
        <v>0</v>
      </c>
      <c r="AI1668" s="12">
        <v>0</v>
      </c>
      <c r="AJ1668" s="72">
        <v>0</v>
      </c>
      <c r="AK1668" s="72">
        <v>0</v>
      </c>
      <c r="AL1668" s="12">
        <v>0</v>
      </c>
      <c r="AM1668" s="72">
        <v>0</v>
      </c>
      <c r="AN1668" s="72">
        <v>0</v>
      </c>
      <c r="AO1668" s="12">
        <v>1545.3219999999999</v>
      </c>
      <c r="AP1668" s="72">
        <v>100</v>
      </c>
      <c r="AQ1668" s="72">
        <v>4.8879999999999999</v>
      </c>
      <c r="AR1668" s="12">
        <v>0</v>
      </c>
      <c r="AS1668" s="72">
        <v>0</v>
      </c>
      <c r="AT1668" s="72">
        <v>0</v>
      </c>
      <c r="AU1668" s="12">
        <v>0</v>
      </c>
      <c r="AV1668" s="72">
        <v>0</v>
      </c>
      <c r="AW1668" s="72">
        <v>0</v>
      </c>
      <c r="AX1668" s="12">
        <v>0</v>
      </c>
      <c r="AY1668" s="72">
        <v>0</v>
      </c>
      <c r="AZ1668" s="72">
        <v>0</v>
      </c>
      <c r="BA1668" s="12">
        <v>0</v>
      </c>
      <c r="BB1668" s="72">
        <v>0</v>
      </c>
      <c r="BC1668" s="72">
        <v>0</v>
      </c>
      <c r="BD1668" s="12">
        <v>0</v>
      </c>
      <c r="BE1668" s="72">
        <v>0</v>
      </c>
      <c r="BF1668" s="72">
        <v>0</v>
      </c>
      <c r="BG1668" s="12">
        <v>0</v>
      </c>
      <c r="BH1668" s="72">
        <v>0</v>
      </c>
      <c r="BI1668" s="72">
        <v>0</v>
      </c>
      <c r="BJ1668" s="12">
        <v>0</v>
      </c>
      <c r="BK1668" s="72">
        <v>0</v>
      </c>
      <c r="BL1668" s="72">
        <v>0</v>
      </c>
      <c r="BM1668" s="12">
        <v>0</v>
      </c>
      <c r="BN1668" s="72">
        <v>0</v>
      </c>
      <c r="BO1668" s="72">
        <v>0</v>
      </c>
      <c r="BP1668" s="12">
        <v>0</v>
      </c>
      <c r="BQ1668" s="72">
        <v>0</v>
      </c>
      <c r="BR1668" s="72">
        <v>0</v>
      </c>
      <c r="BS1668" s="12">
        <v>0</v>
      </c>
      <c r="BT1668" s="72">
        <v>0</v>
      </c>
      <c r="BU1668" s="72">
        <v>0</v>
      </c>
      <c r="BV1668" s="12">
        <v>1545.3219999999999</v>
      </c>
      <c r="BW1668" s="72">
        <v>100</v>
      </c>
      <c r="BX1668" s="72">
        <v>4.8879999999999999</v>
      </c>
      <c r="BY1668" s="13"/>
      <c r="BZ1668" s="13"/>
    </row>
    <row r="1669" spans="1:78" ht="12.75" customHeight="1">
      <c r="A1669" s="122" t="s">
        <v>44</v>
      </c>
      <c r="B1669" s="71" t="s">
        <v>82</v>
      </c>
      <c r="C1669" s="71" t="s">
        <v>26</v>
      </c>
      <c r="D1669" s="34">
        <v>45536</v>
      </c>
      <c r="E1669" s="12">
        <v>0</v>
      </c>
      <c r="F1669" s="72">
        <v>0</v>
      </c>
      <c r="G1669" s="72">
        <v>0</v>
      </c>
      <c r="H1669" s="12">
        <v>120.06</v>
      </c>
      <c r="I1669" s="72">
        <v>8.5109999999999992</v>
      </c>
      <c r="J1669" s="72">
        <v>22.606999999999999</v>
      </c>
      <c r="K1669" s="12">
        <v>211.37100000000001</v>
      </c>
      <c r="L1669" s="72">
        <v>14.984</v>
      </c>
      <c r="M1669" s="72">
        <v>19.594999999999999</v>
      </c>
      <c r="N1669" s="12">
        <v>331.43200000000002</v>
      </c>
      <c r="O1669" s="72">
        <v>23.495999999999999</v>
      </c>
      <c r="P1669" s="72">
        <v>12.984999999999999</v>
      </c>
      <c r="Q1669" s="12">
        <v>39.296999999999997</v>
      </c>
      <c r="R1669" s="72">
        <v>2.786</v>
      </c>
      <c r="S1669" s="72">
        <v>41.725999999999999</v>
      </c>
      <c r="T1669" s="12">
        <v>370.72899999999998</v>
      </c>
      <c r="U1669" s="72">
        <v>26.280999999999999</v>
      </c>
      <c r="V1669" s="72">
        <v>13.545999999999999</v>
      </c>
      <c r="W1669" s="12">
        <v>1039.8879999999999</v>
      </c>
      <c r="X1669" s="72">
        <v>73.718999999999994</v>
      </c>
      <c r="Y1669" s="72">
        <v>8.0229999999999997</v>
      </c>
      <c r="Z1669" s="12">
        <v>1410.616</v>
      </c>
      <c r="AA1669" s="72">
        <v>100</v>
      </c>
      <c r="AB1669" s="72">
        <v>7.0990000000000002</v>
      </c>
      <c r="AC1669" s="12">
        <v>1410.616</v>
      </c>
      <c r="AD1669" s="72">
        <v>100</v>
      </c>
      <c r="AE1669" s="72">
        <v>7.0990000000000002</v>
      </c>
      <c r="AF1669" s="12">
        <v>0</v>
      </c>
      <c r="AG1669" s="72">
        <v>0</v>
      </c>
      <c r="AH1669" s="72">
        <v>0</v>
      </c>
      <c r="AI1669" s="12">
        <v>0</v>
      </c>
      <c r="AJ1669" s="72">
        <v>0</v>
      </c>
      <c r="AK1669" s="72">
        <v>0</v>
      </c>
      <c r="AL1669" s="12">
        <v>0</v>
      </c>
      <c r="AM1669" s="72">
        <v>0</v>
      </c>
      <c r="AN1669" s="72">
        <v>0</v>
      </c>
      <c r="AO1669" s="12">
        <v>1410.616</v>
      </c>
      <c r="AP1669" s="72">
        <v>100</v>
      </c>
      <c r="AQ1669" s="72">
        <v>7.0990000000000002</v>
      </c>
      <c r="AR1669" s="12">
        <v>0</v>
      </c>
      <c r="AS1669" s="72">
        <v>0</v>
      </c>
      <c r="AT1669" s="72">
        <v>0</v>
      </c>
      <c r="AU1669" s="12">
        <v>0</v>
      </c>
      <c r="AV1669" s="72">
        <v>0</v>
      </c>
      <c r="AW1669" s="72">
        <v>0</v>
      </c>
      <c r="AX1669" s="12">
        <v>0</v>
      </c>
      <c r="AY1669" s="72">
        <v>0</v>
      </c>
      <c r="AZ1669" s="72">
        <v>0</v>
      </c>
      <c r="BA1669" s="12">
        <v>0</v>
      </c>
      <c r="BB1669" s="72">
        <v>0</v>
      </c>
      <c r="BC1669" s="72">
        <v>0</v>
      </c>
      <c r="BD1669" s="12">
        <v>0</v>
      </c>
      <c r="BE1669" s="72">
        <v>0</v>
      </c>
      <c r="BF1669" s="72">
        <v>0</v>
      </c>
      <c r="BG1669" s="12">
        <v>0</v>
      </c>
      <c r="BH1669" s="72">
        <v>0</v>
      </c>
      <c r="BI1669" s="72">
        <v>0</v>
      </c>
      <c r="BJ1669" s="12">
        <v>0</v>
      </c>
      <c r="BK1669" s="72">
        <v>0</v>
      </c>
      <c r="BL1669" s="72">
        <v>0</v>
      </c>
      <c r="BM1669" s="12">
        <v>0</v>
      </c>
      <c r="BN1669" s="72">
        <v>0</v>
      </c>
      <c r="BO1669" s="72">
        <v>0</v>
      </c>
      <c r="BP1669" s="12">
        <v>0</v>
      </c>
      <c r="BQ1669" s="72">
        <v>0</v>
      </c>
      <c r="BR1669" s="72">
        <v>0</v>
      </c>
      <c r="BS1669" s="12">
        <v>0</v>
      </c>
      <c r="BT1669" s="72">
        <v>0</v>
      </c>
      <c r="BU1669" s="72">
        <v>0</v>
      </c>
      <c r="BV1669" s="12">
        <v>1410.616</v>
      </c>
      <c r="BW1669" s="72">
        <v>100</v>
      </c>
      <c r="BX1669" s="72">
        <v>7.0990000000000002</v>
      </c>
      <c r="BY1669" s="13"/>
      <c r="BZ1669" s="13"/>
    </row>
    <row r="1670" spans="1:78" ht="12.75" customHeight="1">
      <c r="A1670" s="122" t="s">
        <v>44</v>
      </c>
      <c r="B1670" s="71" t="s">
        <v>82</v>
      </c>
      <c r="C1670" s="71" t="s">
        <v>26</v>
      </c>
      <c r="D1670" s="34">
        <v>45627</v>
      </c>
      <c r="E1670" s="12">
        <v>0</v>
      </c>
      <c r="F1670" s="72">
        <v>0</v>
      </c>
      <c r="G1670" s="72">
        <v>0</v>
      </c>
      <c r="H1670" s="12">
        <v>193.26499999999999</v>
      </c>
      <c r="I1670" s="72">
        <v>12.499000000000001</v>
      </c>
      <c r="J1670" s="72">
        <v>20.195</v>
      </c>
      <c r="K1670" s="12">
        <v>228.696</v>
      </c>
      <c r="L1670" s="72">
        <v>14.79</v>
      </c>
      <c r="M1670" s="72">
        <v>15.986000000000001</v>
      </c>
      <c r="N1670" s="12">
        <v>421.96100000000001</v>
      </c>
      <c r="O1670" s="72">
        <v>27.289000000000001</v>
      </c>
      <c r="P1670" s="72">
        <v>12.478</v>
      </c>
      <c r="Q1670" s="12">
        <v>66.566999999999993</v>
      </c>
      <c r="R1670" s="72">
        <v>4.3049999999999997</v>
      </c>
      <c r="S1670" s="72">
        <v>25.268999999999998</v>
      </c>
      <c r="T1670" s="12">
        <v>488.529</v>
      </c>
      <c r="U1670" s="72">
        <v>31.594000000000001</v>
      </c>
      <c r="V1670" s="72">
        <v>11.606999999999999</v>
      </c>
      <c r="W1670" s="12">
        <v>1057.74</v>
      </c>
      <c r="X1670" s="72">
        <v>68.406000000000006</v>
      </c>
      <c r="Y1670" s="72">
        <v>7.1950000000000003</v>
      </c>
      <c r="Z1670" s="12">
        <v>1546.268</v>
      </c>
      <c r="AA1670" s="72">
        <v>100</v>
      </c>
      <c r="AB1670" s="72">
        <v>6.5369999999999999</v>
      </c>
      <c r="AC1670" s="12">
        <v>1546.268</v>
      </c>
      <c r="AD1670" s="72">
        <v>100</v>
      </c>
      <c r="AE1670" s="72">
        <v>6.5369999999999999</v>
      </c>
      <c r="AF1670" s="12">
        <v>0</v>
      </c>
      <c r="AG1670" s="72">
        <v>0</v>
      </c>
      <c r="AH1670" s="72">
        <v>0</v>
      </c>
      <c r="AI1670" s="12">
        <v>0</v>
      </c>
      <c r="AJ1670" s="72">
        <v>0</v>
      </c>
      <c r="AK1670" s="72">
        <v>0</v>
      </c>
      <c r="AL1670" s="12">
        <v>0</v>
      </c>
      <c r="AM1670" s="72">
        <v>0</v>
      </c>
      <c r="AN1670" s="72">
        <v>0</v>
      </c>
      <c r="AO1670" s="12">
        <v>1546.268</v>
      </c>
      <c r="AP1670" s="72">
        <v>100</v>
      </c>
      <c r="AQ1670" s="72">
        <v>6.5369999999999999</v>
      </c>
      <c r="AR1670" s="12">
        <v>0</v>
      </c>
      <c r="AS1670" s="72">
        <v>0</v>
      </c>
      <c r="AT1670" s="72">
        <v>0</v>
      </c>
      <c r="AU1670" s="12">
        <v>0</v>
      </c>
      <c r="AV1670" s="72">
        <v>0</v>
      </c>
      <c r="AW1670" s="72">
        <v>0</v>
      </c>
      <c r="AX1670" s="12">
        <v>0</v>
      </c>
      <c r="AY1670" s="72">
        <v>0</v>
      </c>
      <c r="AZ1670" s="72">
        <v>0</v>
      </c>
      <c r="BA1670" s="12">
        <v>0</v>
      </c>
      <c r="BB1670" s="72">
        <v>0</v>
      </c>
      <c r="BC1670" s="72">
        <v>0</v>
      </c>
      <c r="BD1670" s="12">
        <v>0</v>
      </c>
      <c r="BE1670" s="72">
        <v>0</v>
      </c>
      <c r="BF1670" s="72">
        <v>0</v>
      </c>
      <c r="BG1670" s="12">
        <v>0</v>
      </c>
      <c r="BH1670" s="72">
        <v>0</v>
      </c>
      <c r="BI1670" s="72">
        <v>0</v>
      </c>
      <c r="BJ1670" s="12">
        <v>0</v>
      </c>
      <c r="BK1670" s="72">
        <v>0</v>
      </c>
      <c r="BL1670" s="72">
        <v>0</v>
      </c>
      <c r="BM1670" s="12">
        <v>0</v>
      </c>
      <c r="BN1670" s="72">
        <v>0</v>
      </c>
      <c r="BO1670" s="72">
        <v>0</v>
      </c>
      <c r="BP1670" s="12">
        <v>0</v>
      </c>
      <c r="BQ1670" s="72">
        <v>0</v>
      </c>
      <c r="BR1670" s="72">
        <v>0</v>
      </c>
      <c r="BS1670" s="12">
        <v>0</v>
      </c>
      <c r="BT1670" s="72">
        <v>0</v>
      </c>
      <c r="BU1670" s="72">
        <v>0</v>
      </c>
      <c r="BV1670" s="12">
        <v>1546.268</v>
      </c>
      <c r="BW1670" s="72">
        <v>100</v>
      </c>
      <c r="BX1670" s="72">
        <v>6.5369999999999999</v>
      </c>
      <c r="BY1670" s="13"/>
      <c r="BZ1670" s="13"/>
    </row>
    <row r="1671" spans="1:78" ht="12.75" customHeight="1">
      <c r="A1671" s="122" t="s">
        <v>44</v>
      </c>
      <c r="B1671" s="71" t="s">
        <v>82</v>
      </c>
      <c r="C1671" s="71" t="s">
        <v>26</v>
      </c>
      <c r="D1671" s="34">
        <v>45717</v>
      </c>
      <c r="E1671" s="12">
        <v>0</v>
      </c>
      <c r="F1671" s="72">
        <v>0</v>
      </c>
      <c r="G1671" s="72">
        <v>0</v>
      </c>
      <c r="H1671" s="12">
        <v>144.845</v>
      </c>
      <c r="I1671" s="72">
        <v>10.949</v>
      </c>
      <c r="J1671" s="72">
        <v>21.533999999999999</v>
      </c>
      <c r="K1671" s="12">
        <v>162.226</v>
      </c>
      <c r="L1671" s="72">
        <v>12.263</v>
      </c>
      <c r="M1671" s="72">
        <v>22.72</v>
      </c>
      <c r="N1671" s="12">
        <v>307.07100000000003</v>
      </c>
      <c r="O1671" s="72">
        <v>23.212</v>
      </c>
      <c r="P1671" s="72">
        <v>13.44</v>
      </c>
      <c r="Q1671" s="12">
        <v>10.875999999999999</v>
      </c>
      <c r="R1671" s="72">
        <v>0.82199999999999995</v>
      </c>
      <c r="S1671" s="72">
        <v>61.167000000000002</v>
      </c>
      <c r="T1671" s="12">
        <v>317.947</v>
      </c>
      <c r="U1671" s="72">
        <v>24.033999999999999</v>
      </c>
      <c r="V1671" s="72">
        <v>13.154</v>
      </c>
      <c r="W1671" s="12">
        <v>1004.947</v>
      </c>
      <c r="X1671" s="72">
        <v>75.965999999999994</v>
      </c>
      <c r="Y1671" s="72">
        <v>9.0459999999999994</v>
      </c>
      <c r="Z1671" s="12">
        <v>1322.894</v>
      </c>
      <c r="AA1671" s="72">
        <v>100</v>
      </c>
      <c r="AB1671" s="72">
        <v>6.4029999999999996</v>
      </c>
      <c r="AC1671" s="12">
        <v>1322.894</v>
      </c>
      <c r="AD1671" s="72">
        <v>100</v>
      </c>
      <c r="AE1671" s="72">
        <v>6.4029999999999996</v>
      </c>
      <c r="AF1671" s="12">
        <v>0</v>
      </c>
      <c r="AG1671" s="72">
        <v>0</v>
      </c>
      <c r="AH1671" s="72">
        <v>0</v>
      </c>
      <c r="AI1671" s="12">
        <v>0</v>
      </c>
      <c r="AJ1671" s="72">
        <v>0</v>
      </c>
      <c r="AK1671" s="72">
        <v>0</v>
      </c>
      <c r="AL1671" s="12">
        <v>0</v>
      </c>
      <c r="AM1671" s="72">
        <v>0</v>
      </c>
      <c r="AN1671" s="72">
        <v>0</v>
      </c>
      <c r="AO1671" s="12">
        <v>1322.894</v>
      </c>
      <c r="AP1671" s="72">
        <v>100</v>
      </c>
      <c r="AQ1671" s="72">
        <v>6.4029999999999996</v>
      </c>
      <c r="AR1671" s="12">
        <v>0</v>
      </c>
      <c r="AS1671" s="72">
        <v>0</v>
      </c>
      <c r="AT1671" s="72">
        <v>0</v>
      </c>
      <c r="AU1671" s="12">
        <v>0</v>
      </c>
      <c r="AV1671" s="72">
        <v>0</v>
      </c>
      <c r="AW1671" s="72">
        <v>0</v>
      </c>
      <c r="AX1671" s="12">
        <v>0</v>
      </c>
      <c r="AY1671" s="72">
        <v>0</v>
      </c>
      <c r="AZ1671" s="72">
        <v>0</v>
      </c>
      <c r="BA1671" s="12">
        <v>0</v>
      </c>
      <c r="BB1671" s="72">
        <v>0</v>
      </c>
      <c r="BC1671" s="72">
        <v>0</v>
      </c>
      <c r="BD1671" s="12">
        <v>0</v>
      </c>
      <c r="BE1671" s="72">
        <v>0</v>
      </c>
      <c r="BF1671" s="72">
        <v>0</v>
      </c>
      <c r="BG1671" s="12">
        <v>0</v>
      </c>
      <c r="BH1671" s="72">
        <v>0</v>
      </c>
      <c r="BI1671" s="72">
        <v>0</v>
      </c>
      <c r="BJ1671" s="12">
        <v>0</v>
      </c>
      <c r="BK1671" s="72">
        <v>0</v>
      </c>
      <c r="BL1671" s="72">
        <v>0</v>
      </c>
      <c r="BM1671" s="12">
        <v>0</v>
      </c>
      <c r="BN1671" s="72">
        <v>0</v>
      </c>
      <c r="BO1671" s="72">
        <v>0</v>
      </c>
      <c r="BP1671" s="12">
        <v>0</v>
      </c>
      <c r="BQ1671" s="72">
        <v>0</v>
      </c>
      <c r="BR1671" s="72">
        <v>0</v>
      </c>
      <c r="BS1671" s="12">
        <v>0</v>
      </c>
      <c r="BT1671" s="72">
        <v>0</v>
      </c>
      <c r="BU1671" s="72">
        <v>0</v>
      </c>
      <c r="BV1671" s="12">
        <v>1322.894</v>
      </c>
      <c r="BW1671" s="72">
        <v>100</v>
      </c>
      <c r="BX1671" s="72">
        <v>6.4029999999999996</v>
      </c>
      <c r="BY1671" s="13"/>
      <c r="BZ1671" s="13"/>
    </row>
    <row r="1672" spans="1:78" ht="12.75" customHeight="1">
      <c r="A1672" s="122" t="s">
        <v>44</v>
      </c>
      <c r="B1672" s="71" t="s">
        <v>82</v>
      </c>
      <c r="C1672" s="71" t="s">
        <v>26</v>
      </c>
      <c r="D1672" s="34">
        <v>45809</v>
      </c>
      <c r="E1672" s="12">
        <v>0</v>
      </c>
      <c r="F1672" s="72">
        <v>0</v>
      </c>
      <c r="G1672" s="72">
        <v>0</v>
      </c>
      <c r="H1672" s="12">
        <v>222.43700000000001</v>
      </c>
      <c r="I1672" s="72">
        <v>14.913</v>
      </c>
      <c r="J1672" s="72">
        <v>16.167000000000002</v>
      </c>
      <c r="K1672" s="12">
        <v>281.459</v>
      </c>
      <c r="L1672" s="72">
        <v>18.87</v>
      </c>
      <c r="M1672" s="72">
        <v>17.274999999999999</v>
      </c>
      <c r="N1672" s="12">
        <v>503.89600000000002</v>
      </c>
      <c r="O1672" s="72">
        <v>33.783000000000001</v>
      </c>
      <c r="P1672" s="72">
        <v>11.11</v>
      </c>
      <c r="Q1672" s="12">
        <v>15.039</v>
      </c>
      <c r="R1672" s="72">
        <v>1.008</v>
      </c>
      <c r="S1672" s="72">
        <v>54.57</v>
      </c>
      <c r="T1672" s="12">
        <v>518.93499999999995</v>
      </c>
      <c r="U1672" s="72">
        <v>34.792000000000002</v>
      </c>
      <c r="V1672" s="72">
        <v>10.678000000000001</v>
      </c>
      <c r="W1672" s="12">
        <v>972.62099999999998</v>
      </c>
      <c r="X1672" s="72">
        <v>65.207999999999998</v>
      </c>
      <c r="Y1672" s="72">
        <v>7.6509999999999998</v>
      </c>
      <c r="Z1672" s="12">
        <v>1491.556</v>
      </c>
      <c r="AA1672" s="72">
        <v>100</v>
      </c>
      <c r="AB1672" s="72">
        <v>5.0229999999999997</v>
      </c>
      <c r="AC1672" s="12">
        <v>1491.556</v>
      </c>
      <c r="AD1672" s="72">
        <v>100</v>
      </c>
      <c r="AE1672" s="72">
        <v>5.0229999999999997</v>
      </c>
      <c r="AF1672" s="12">
        <v>0</v>
      </c>
      <c r="AG1672" s="72">
        <v>0</v>
      </c>
      <c r="AH1672" s="72">
        <v>0</v>
      </c>
      <c r="AI1672" s="12">
        <v>0</v>
      </c>
      <c r="AJ1672" s="72">
        <v>0</v>
      </c>
      <c r="AK1672" s="72">
        <v>0</v>
      </c>
      <c r="AL1672" s="12">
        <v>0</v>
      </c>
      <c r="AM1672" s="72">
        <v>0</v>
      </c>
      <c r="AN1672" s="72">
        <v>0</v>
      </c>
      <c r="AO1672" s="12">
        <v>1491.556</v>
      </c>
      <c r="AP1672" s="72">
        <v>100</v>
      </c>
      <c r="AQ1672" s="72">
        <v>5.0229999999999997</v>
      </c>
      <c r="AR1672" s="12">
        <v>0</v>
      </c>
      <c r="AS1672" s="72">
        <v>0</v>
      </c>
      <c r="AT1672" s="72">
        <v>0</v>
      </c>
      <c r="AU1672" s="12">
        <v>0</v>
      </c>
      <c r="AV1672" s="72">
        <v>0</v>
      </c>
      <c r="AW1672" s="72">
        <v>0</v>
      </c>
      <c r="AX1672" s="12">
        <v>0</v>
      </c>
      <c r="AY1672" s="72">
        <v>0</v>
      </c>
      <c r="AZ1672" s="72">
        <v>0</v>
      </c>
      <c r="BA1672" s="12">
        <v>0</v>
      </c>
      <c r="BB1672" s="72">
        <v>0</v>
      </c>
      <c r="BC1672" s="72">
        <v>0</v>
      </c>
      <c r="BD1672" s="12">
        <v>0</v>
      </c>
      <c r="BE1672" s="72">
        <v>0</v>
      </c>
      <c r="BF1672" s="72">
        <v>0</v>
      </c>
      <c r="BG1672" s="12">
        <v>0</v>
      </c>
      <c r="BH1672" s="72">
        <v>0</v>
      </c>
      <c r="BI1672" s="72">
        <v>0</v>
      </c>
      <c r="BJ1672" s="12">
        <v>0</v>
      </c>
      <c r="BK1672" s="72">
        <v>0</v>
      </c>
      <c r="BL1672" s="72">
        <v>0</v>
      </c>
      <c r="BM1672" s="12">
        <v>0</v>
      </c>
      <c r="BN1672" s="72">
        <v>0</v>
      </c>
      <c r="BO1672" s="72">
        <v>0</v>
      </c>
      <c r="BP1672" s="12">
        <v>0</v>
      </c>
      <c r="BQ1672" s="72">
        <v>0</v>
      </c>
      <c r="BR1672" s="72">
        <v>0</v>
      </c>
      <c r="BS1672" s="12">
        <v>0</v>
      </c>
      <c r="BT1672" s="72">
        <v>0</v>
      </c>
      <c r="BU1672" s="72">
        <v>0</v>
      </c>
      <c r="BV1672" s="12">
        <v>1491.556</v>
      </c>
      <c r="BW1672" s="72">
        <v>100</v>
      </c>
      <c r="BX1672" s="72">
        <v>5.0229999999999997</v>
      </c>
      <c r="BY1672" s="13"/>
      <c r="BZ1672" s="13"/>
    </row>
    <row r="1673" spans="1:78" ht="12.75" customHeight="1">
      <c r="A1673" s="122" t="s">
        <v>44</v>
      </c>
      <c r="B1673" s="71" t="s">
        <v>82</v>
      </c>
      <c r="C1673" s="71" t="s">
        <v>26</v>
      </c>
      <c r="D1673" s="34">
        <v>45901</v>
      </c>
      <c r="E1673" s="12">
        <v>0</v>
      </c>
      <c r="F1673" s="72">
        <v>0</v>
      </c>
      <c r="G1673" s="72">
        <v>0</v>
      </c>
      <c r="H1673" s="12">
        <v>283.11700000000002</v>
      </c>
      <c r="I1673" s="72">
        <v>20.704999999999998</v>
      </c>
      <c r="J1673" s="72">
        <v>21.184999999999999</v>
      </c>
      <c r="K1673" s="12">
        <v>89.575000000000003</v>
      </c>
      <c r="L1673" s="72">
        <v>6.5510000000000002</v>
      </c>
      <c r="M1673" s="72">
        <v>25.254000000000001</v>
      </c>
      <c r="N1673" s="12">
        <v>372.69200000000001</v>
      </c>
      <c r="O1673" s="72">
        <v>27.256</v>
      </c>
      <c r="P1673" s="72">
        <v>18.198</v>
      </c>
      <c r="Q1673" s="12">
        <v>39.488</v>
      </c>
      <c r="R1673" s="72">
        <v>2.8879999999999999</v>
      </c>
      <c r="S1673" s="72">
        <v>46.237000000000002</v>
      </c>
      <c r="T1673" s="12">
        <v>412.18</v>
      </c>
      <c r="U1673" s="72">
        <v>30.143999999999998</v>
      </c>
      <c r="V1673" s="72">
        <v>16.597999999999999</v>
      </c>
      <c r="W1673" s="12">
        <v>955.20500000000004</v>
      </c>
      <c r="X1673" s="72">
        <v>69.855999999999995</v>
      </c>
      <c r="Y1673" s="72">
        <v>7.3940000000000001</v>
      </c>
      <c r="Z1673" s="12">
        <v>1367.385</v>
      </c>
      <c r="AA1673" s="72">
        <v>100</v>
      </c>
      <c r="AB1673" s="72">
        <v>4.3339999999999996</v>
      </c>
      <c r="AC1673" s="12">
        <v>1367.385</v>
      </c>
      <c r="AD1673" s="72">
        <v>100</v>
      </c>
      <c r="AE1673" s="72">
        <v>4.3339999999999996</v>
      </c>
      <c r="AF1673" s="12">
        <v>0</v>
      </c>
      <c r="AG1673" s="72">
        <v>0</v>
      </c>
      <c r="AH1673" s="72">
        <v>0</v>
      </c>
      <c r="AI1673" s="12">
        <v>0</v>
      </c>
      <c r="AJ1673" s="72">
        <v>0</v>
      </c>
      <c r="AK1673" s="72">
        <v>0</v>
      </c>
      <c r="AL1673" s="12">
        <v>0</v>
      </c>
      <c r="AM1673" s="72">
        <v>0</v>
      </c>
      <c r="AN1673" s="72">
        <v>0</v>
      </c>
      <c r="AO1673" s="12">
        <v>1367.385</v>
      </c>
      <c r="AP1673" s="72">
        <v>100</v>
      </c>
      <c r="AQ1673" s="72">
        <v>4.3339999999999996</v>
      </c>
      <c r="AR1673" s="12">
        <v>0</v>
      </c>
      <c r="AS1673" s="72">
        <v>0</v>
      </c>
      <c r="AT1673" s="72">
        <v>0</v>
      </c>
      <c r="AU1673" s="12">
        <v>0</v>
      </c>
      <c r="AV1673" s="72">
        <v>0</v>
      </c>
      <c r="AW1673" s="72">
        <v>0</v>
      </c>
      <c r="AX1673" s="12">
        <v>0</v>
      </c>
      <c r="AY1673" s="72">
        <v>0</v>
      </c>
      <c r="AZ1673" s="72">
        <v>0</v>
      </c>
      <c r="BA1673" s="12">
        <v>0</v>
      </c>
      <c r="BB1673" s="72">
        <v>0</v>
      </c>
      <c r="BC1673" s="72">
        <v>0</v>
      </c>
      <c r="BD1673" s="12">
        <v>0</v>
      </c>
      <c r="BE1673" s="72">
        <v>0</v>
      </c>
      <c r="BF1673" s="72">
        <v>0</v>
      </c>
      <c r="BG1673" s="12">
        <v>0</v>
      </c>
      <c r="BH1673" s="72">
        <v>0</v>
      </c>
      <c r="BI1673" s="72">
        <v>0</v>
      </c>
      <c r="BJ1673" s="12">
        <v>0</v>
      </c>
      <c r="BK1673" s="72">
        <v>0</v>
      </c>
      <c r="BL1673" s="72">
        <v>0</v>
      </c>
      <c r="BM1673" s="12">
        <v>0</v>
      </c>
      <c r="BN1673" s="72">
        <v>0</v>
      </c>
      <c r="BO1673" s="72">
        <v>0</v>
      </c>
      <c r="BP1673" s="12">
        <v>0</v>
      </c>
      <c r="BQ1673" s="72">
        <v>0</v>
      </c>
      <c r="BR1673" s="72">
        <v>0</v>
      </c>
      <c r="BS1673" s="12">
        <v>0</v>
      </c>
      <c r="BT1673" s="72">
        <v>0</v>
      </c>
      <c r="BU1673" s="72">
        <v>0</v>
      </c>
      <c r="BV1673" s="12">
        <v>1367.385</v>
      </c>
      <c r="BW1673" s="72">
        <v>100</v>
      </c>
      <c r="BX1673" s="72">
        <v>4.3339999999999996</v>
      </c>
      <c r="BY1673" s="13"/>
      <c r="BZ1673" s="13"/>
    </row>
    <row r="1674" spans="1:78" ht="12.75" customHeight="1">
      <c r="A1674" s="122" t="s">
        <v>44</v>
      </c>
      <c r="B1674" s="71" t="s">
        <v>82</v>
      </c>
      <c r="C1674" s="71" t="s">
        <v>26</v>
      </c>
      <c r="D1674" s="34">
        <v>45992</v>
      </c>
      <c r="E1674" s="12">
        <v>0</v>
      </c>
      <c r="F1674" s="72">
        <v>0</v>
      </c>
      <c r="G1674" s="72">
        <v>0</v>
      </c>
      <c r="H1674" s="12">
        <v>168.99</v>
      </c>
      <c r="I1674" s="72">
        <v>10.823</v>
      </c>
      <c r="J1674" s="72">
        <v>18.260999999999999</v>
      </c>
      <c r="K1674" s="12">
        <v>218.24700000000001</v>
      </c>
      <c r="L1674" s="72">
        <v>13.977</v>
      </c>
      <c r="M1674" s="72">
        <v>19.13</v>
      </c>
      <c r="N1674" s="12">
        <v>387.23700000000002</v>
      </c>
      <c r="O1674" s="72">
        <v>24.8</v>
      </c>
      <c r="P1674" s="72">
        <v>11.113</v>
      </c>
      <c r="Q1674" s="12">
        <v>55.453000000000003</v>
      </c>
      <c r="R1674" s="72">
        <v>3.5510000000000002</v>
      </c>
      <c r="S1674" s="72">
        <v>39.186</v>
      </c>
      <c r="T1674" s="12">
        <v>442.69099999999997</v>
      </c>
      <c r="U1674" s="72">
        <v>28.352</v>
      </c>
      <c r="V1674" s="72">
        <v>11.054</v>
      </c>
      <c r="W1674" s="12">
        <v>1118.74</v>
      </c>
      <c r="X1674" s="72">
        <v>71.647999999999996</v>
      </c>
      <c r="Y1674" s="72">
        <v>8.9290000000000003</v>
      </c>
      <c r="Z1674" s="12">
        <v>1561.43</v>
      </c>
      <c r="AA1674" s="72">
        <v>100</v>
      </c>
      <c r="AB1674" s="72">
        <v>5.4530000000000003</v>
      </c>
      <c r="AC1674" s="12">
        <v>1561.43</v>
      </c>
      <c r="AD1674" s="72">
        <v>100</v>
      </c>
      <c r="AE1674" s="72">
        <v>5.4530000000000003</v>
      </c>
      <c r="AF1674" s="12">
        <v>0</v>
      </c>
      <c r="AG1674" s="72">
        <v>0</v>
      </c>
      <c r="AH1674" s="72">
        <v>0</v>
      </c>
      <c r="AI1674" s="12">
        <v>0</v>
      </c>
      <c r="AJ1674" s="72">
        <v>0</v>
      </c>
      <c r="AK1674" s="72">
        <v>0</v>
      </c>
      <c r="AL1674" s="12">
        <v>0</v>
      </c>
      <c r="AM1674" s="72">
        <v>0</v>
      </c>
      <c r="AN1674" s="72">
        <v>0</v>
      </c>
      <c r="AO1674" s="12">
        <v>1561.43</v>
      </c>
      <c r="AP1674" s="72">
        <v>100</v>
      </c>
      <c r="AQ1674" s="72">
        <v>5.4530000000000003</v>
      </c>
      <c r="AR1674" s="12">
        <v>0</v>
      </c>
      <c r="AS1674" s="72">
        <v>0</v>
      </c>
      <c r="AT1674" s="72">
        <v>0</v>
      </c>
      <c r="AU1674" s="12">
        <v>0</v>
      </c>
      <c r="AV1674" s="72">
        <v>0</v>
      </c>
      <c r="AW1674" s="72">
        <v>0</v>
      </c>
      <c r="AX1674" s="12">
        <v>0</v>
      </c>
      <c r="AY1674" s="72">
        <v>0</v>
      </c>
      <c r="AZ1674" s="72">
        <v>0</v>
      </c>
      <c r="BA1674" s="12">
        <v>0</v>
      </c>
      <c r="BB1674" s="72">
        <v>0</v>
      </c>
      <c r="BC1674" s="72">
        <v>0</v>
      </c>
      <c r="BD1674" s="12">
        <v>0</v>
      </c>
      <c r="BE1674" s="72">
        <v>0</v>
      </c>
      <c r="BF1674" s="72">
        <v>0</v>
      </c>
      <c r="BG1674" s="12">
        <v>0</v>
      </c>
      <c r="BH1674" s="72">
        <v>0</v>
      </c>
      <c r="BI1674" s="72">
        <v>0</v>
      </c>
      <c r="BJ1674" s="12">
        <v>0</v>
      </c>
      <c r="BK1674" s="72">
        <v>0</v>
      </c>
      <c r="BL1674" s="72">
        <v>0</v>
      </c>
      <c r="BM1674" s="12">
        <v>0</v>
      </c>
      <c r="BN1674" s="72">
        <v>0</v>
      </c>
      <c r="BO1674" s="72">
        <v>0</v>
      </c>
      <c r="BP1674" s="12">
        <v>0</v>
      </c>
      <c r="BQ1674" s="72">
        <v>0</v>
      </c>
      <c r="BR1674" s="72">
        <v>0</v>
      </c>
      <c r="BS1674" s="12">
        <v>0</v>
      </c>
      <c r="BT1674" s="72">
        <v>0</v>
      </c>
      <c r="BU1674" s="72">
        <v>0</v>
      </c>
      <c r="BV1674" s="12">
        <v>1561.43</v>
      </c>
      <c r="BW1674" s="72">
        <v>100</v>
      </c>
      <c r="BX1674" s="72">
        <v>5.4530000000000003</v>
      </c>
      <c r="BY1674" s="13"/>
      <c r="BZ1674" s="13"/>
    </row>
    <row r="1675" spans="1:78" ht="12.75" customHeight="1">
      <c r="A1675" s="122" t="s">
        <v>44</v>
      </c>
      <c r="B1675" s="71" t="s">
        <v>82</v>
      </c>
      <c r="C1675" s="71" t="s">
        <v>26</v>
      </c>
      <c r="D1675" s="34">
        <v>46082</v>
      </c>
      <c r="E1675" s="12">
        <v>0</v>
      </c>
      <c r="F1675" s="72">
        <v>0</v>
      </c>
      <c r="G1675" s="72">
        <v>0</v>
      </c>
      <c r="H1675" s="12">
        <v>241.08699999999999</v>
      </c>
      <c r="I1675" s="72">
        <v>18.922999999999998</v>
      </c>
      <c r="J1675" s="72">
        <v>22.3</v>
      </c>
      <c r="K1675" s="12">
        <v>161.048</v>
      </c>
      <c r="L1675" s="72">
        <v>12.641</v>
      </c>
      <c r="M1675" s="72">
        <v>29.163</v>
      </c>
      <c r="N1675" s="12">
        <v>402.13600000000002</v>
      </c>
      <c r="O1675" s="72">
        <v>31.564</v>
      </c>
      <c r="P1675" s="72">
        <v>17.454000000000001</v>
      </c>
      <c r="Q1675" s="12">
        <v>17.576000000000001</v>
      </c>
      <c r="R1675" s="72">
        <v>1.38</v>
      </c>
      <c r="S1675" s="72">
        <v>68.686000000000007</v>
      </c>
      <c r="T1675" s="12">
        <v>419.71100000000001</v>
      </c>
      <c r="U1675" s="72">
        <v>32.942999999999998</v>
      </c>
      <c r="V1675" s="72">
        <v>16.827000000000002</v>
      </c>
      <c r="W1675" s="12">
        <v>854.32500000000005</v>
      </c>
      <c r="X1675" s="72">
        <v>67.057000000000002</v>
      </c>
      <c r="Y1675" s="72">
        <v>9.8719999999999999</v>
      </c>
      <c r="Z1675" s="12">
        <v>1274.037</v>
      </c>
      <c r="AA1675" s="72">
        <v>100</v>
      </c>
      <c r="AB1675" s="72">
        <v>8.6229999999999993</v>
      </c>
      <c r="AC1675" s="12">
        <v>1274.037</v>
      </c>
      <c r="AD1675" s="72">
        <v>100</v>
      </c>
      <c r="AE1675" s="72">
        <v>8.6229999999999993</v>
      </c>
      <c r="AF1675" s="12">
        <v>0</v>
      </c>
      <c r="AG1675" s="72">
        <v>0</v>
      </c>
      <c r="AH1675" s="72">
        <v>0</v>
      </c>
      <c r="AI1675" s="12">
        <v>0</v>
      </c>
      <c r="AJ1675" s="72">
        <v>0</v>
      </c>
      <c r="AK1675" s="72">
        <v>0</v>
      </c>
      <c r="AL1675" s="12">
        <v>0</v>
      </c>
      <c r="AM1675" s="72">
        <v>0</v>
      </c>
      <c r="AN1675" s="72">
        <v>0</v>
      </c>
      <c r="AO1675" s="12">
        <v>1274.037</v>
      </c>
      <c r="AP1675" s="72">
        <v>100</v>
      </c>
      <c r="AQ1675" s="72">
        <v>8.6229999999999993</v>
      </c>
      <c r="AR1675" s="12">
        <v>0</v>
      </c>
      <c r="AS1675" s="72">
        <v>0</v>
      </c>
      <c r="AT1675" s="72">
        <v>0</v>
      </c>
      <c r="AU1675" s="12">
        <v>0</v>
      </c>
      <c r="AV1675" s="72">
        <v>0</v>
      </c>
      <c r="AW1675" s="72">
        <v>0</v>
      </c>
      <c r="AX1675" s="12">
        <v>0</v>
      </c>
      <c r="AY1675" s="72">
        <v>0</v>
      </c>
      <c r="AZ1675" s="72">
        <v>0</v>
      </c>
      <c r="BA1675" s="12">
        <v>0</v>
      </c>
      <c r="BB1675" s="72">
        <v>0</v>
      </c>
      <c r="BC1675" s="72">
        <v>0</v>
      </c>
      <c r="BD1675" s="12">
        <v>0</v>
      </c>
      <c r="BE1675" s="72">
        <v>0</v>
      </c>
      <c r="BF1675" s="72">
        <v>0</v>
      </c>
      <c r="BG1675" s="12">
        <v>0</v>
      </c>
      <c r="BH1675" s="72">
        <v>0</v>
      </c>
      <c r="BI1675" s="72">
        <v>0</v>
      </c>
      <c r="BJ1675" s="12">
        <v>0</v>
      </c>
      <c r="BK1675" s="72">
        <v>0</v>
      </c>
      <c r="BL1675" s="72">
        <v>0</v>
      </c>
      <c r="BM1675" s="12">
        <v>0</v>
      </c>
      <c r="BN1675" s="72">
        <v>0</v>
      </c>
      <c r="BO1675" s="72">
        <v>0</v>
      </c>
      <c r="BP1675" s="12">
        <v>0</v>
      </c>
      <c r="BQ1675" s="72">
        <v>0</v>
      </c>
      <c r="BR1675" s="72">
        <v>0</v>
      </c>
      <c r="BS1675" s="12">
        <v>0</v>
      </c>
      <c r="BT1675" s="72">
        <v>0</v>
      </c>
      <c r="BU1675" s="72">
        <v>0</v>
      </c>
      <c r="BV1675" s="12">
        <v>1274.037</v>
      </c>
      <c r="BW1675" s="72">
        <v>100</v>
      </c>
      <c r="BX1675" s="72">
        <v>8.6229999999999993</v>
      </c>
      <c r="BY1675" s="13"/>
      <c r="BZ1675" s="13"/>
    </row>
    <row r="1676" spans="1:78" ht="12.75" customHeight="1">
      <c r="A1676" s="122" t="s">
        <v>44</v>
      </c>
      <c r="B1676" s="71" t="s">
        <v>82</v>
      </c>
      <c r="C1676" s="71" t="s">
        <v>26</v>
      </c>
      <c r="D1676" s="34">
        <v>46174</v>
      </c>
      <c r="E1676" s="12">
        <v>0</v>
      </c>
      <c r="F1676" s="72">
        <v>0</v>
      </c>
      <c r="G1676" s="72">
        <v>0</v>
      </c>
      <c r="H1676" s="12">
        <v>184.45500000000001</v>
      </c>
      <c r="I1676" s="72">
        <v>13.324</v>
      </c>
      <c r="J1676" s="72">
        <v>23.565999999999999</v>
      </c>
      <c r="K1676" s="12">
        <v>170.536</v>
      </c>
      <c r="L1676" s="72">
        <v>12.318</v>
      </c>
      <c r="M1676" s="72">
        <v>22.363</v>
      </c>
      <c r="N1676" s="12">
        <v>354.99099999999999</v>
      </c>
      <c r="O1676" s="72">
        <v>25.641999999999999</v>
      </c>
      <c r="P1676" s="72">
        <v>18.245000000000001</v>
      </c>
      <c r="Q1676" s="12">
        <v>15.034000000000001</v>
      </c>
      <c r="R1676" s="72">
        <v>1.0860000000000001</v>
      </c>
      <c r="S1676" s="72">
        <v>58.531999999999996</v>
      </c>
      <c r="T1676" s="12">
        <v>370.02499999999998</v>
      </c>
      <c r="U1676" s="72">
        <v>26.728000000000002</v>
      </c>
      <c r="V1676" s="72">
        <v>17.7</v>
      </c>
      <c r="W1676" s="12">
        <v>1014.391</v>
      </c>
      <c r="X1676" s="72">
        <v>73.272000000000006</v>
      </c>
      <c r="Y1676" s="72">
        <v>8.6319999999999997</v>
      </c>
      <c r="Z1676" s="12">
        <v>1384.4159999999999</v>
      </c>
      <c r="AA1676" s="72">
        <v>100</v>
      </c>
      <c r="AB1676" s="72">
        <v>7.7530000000000001</v>
      </c>
      <c r="AC1676" s="12">
        <v>1384.4159999999999</v>
      </c>
      <c r="AD1676" s="72">
        <v>100</v>
      </c>
      <c r="AE1676" s="72">
        <v>7.7530000000000001</v>
      </c>
      <c r="AF1676" s="12">
        <v>0</v>
      </c>
      <c r="AG1676" s="72">
        <v>0</v>
      </c>
      <c r="AH1676" s="72">
        <v>0</v>
      </c>
      <c r="AI1676" s="12">
        <v>0</v>
      </c>
      <c r="AJ1676" s="72">
        <v>0</v>
      </c>
      <c r="AK1676" s="72">
        <v>0</v>
      </c>
      <c r="AL1676" s="12">
        <v>0</v>
      </c>
      <c r="AM1676" s="72">
        <v>0</v>
      </c>
      <c r="AN1676" s="72">
        <v>0</v>
      </c>
      <c r="AO1676" s="12">
        <v>1384.4159999999999</v>
      </c>
      <c r="AP1676" s="72">
        <v>100</v>
      </c>
      <c r="AQ1676" s="72">
        <v>7.7530000000000001</v>
      </c>
      <c r="AR1676" s="12">
        <v>0</v>
      </c>
      <c r="AS1676" s="72">
        <v>0</v>
      </c>
      <c r="AT1676" s="72">
        <v>0</v>
      </c>
      <c r="AU1676" s="12">
        <v>0</v>
      </c>
      <c r="AV1676" s="72">
        <v>0</v>
      </c>
      <c r="AW1676" s="72">
        <v>0</v>
      </c>
      <c r="AX1676" s="12">
        <v>0</v>
      </c>
      <c r="AY1676" s="72">
        <v>0</v>
      </c>
      <c r="AZ1676" s="72">
        <v>0</v>
      </c>
      <c r="BA1676" s="12">
        <v>0</v>
      </c>
      <c r="BB1676" s="72">
        <v>0</v>
      </c>
      <c r="BC1676" s="72">
        <v>0</v>
      </c>
      <c r="BD1676" s="12">
        <v>0</v>
      </c>
      <c r="BE1676" s="72">
        <v>0</v>
      </c>
      <c r="BF1676" s="72">
        <v>0</v>
      </c>
      <c r="BG1676" s="12">
        <v>0</v>
      </c>
      <c r="BH1676" s="72">
        <v>0</v>
      </c>
      <c r="BI1676" s="72">
        <v>0</v>
      </c>
      <c r="BJ1676" s="12">
        <v>0</v>
      </c>
      <c r="BK1676" s="72">
        <v>0</v>
      </c>
      <c r="BL1676" s="72">
        <v>0</v>
      </c>
      <c r="BM1676" s="12">
        <v>0</v>
      </c>
      <c r="BN1676" s="72">
        <v>0</v>
      </c>
      <c r="BO1676" s="72">
        <v>0</v>
      </c>
      <c r="BP1676" s="12">
        <v>0</v>
      </c>
      <c r="BQ1676" s="72">
        <v>0</v>
      </c>
      <c r="BR1676" s="72">
        <v>0</v>
      </c>
      <c r="BS1676" s="12">
        <v>0</v>
      </c>
      <c r="BT1676" s="72">
        <v>0</v>
      </c>
      <c r="BU1676" s="72">
        <v>0</v>
      </c>
      <c r="BV1676" s="12">
        <v>1384.4159999999999</v>
      </c>
      <c r="BW1676" s="72">
        <v>100</v>
      </c>
      <c r="BX1676" s="72">
        <v>7.7530000000000001</v>
      </c>
      <c r="BY1676" s="13"/>
      <c r="BZ1676" s="13"/>
    </row>
    <row r="1677" spans="1:78" ht="12.75" customHeight="1">
      <c r="A1677" s="122" t="s">
        <v>44</v>
      </c>
      <c r="B1677" s="71" t="s">
        <v>82</v>
      </c>
      <c r="C1677" s="71" t="s">
        <v>24</v>
      </c>
      <c r="D1677" s="34">
        <v>41883</v>
      </c>
      <c r="E1677" s="12">
        <v>0</v>
      </c>
      <c r="F1677" s="72">
        <v>0</v>
      </c>
      <c r="G1677" s="72">
        <v>0</v>
      </c>
      <c r="H1677" s="12">
        <v>87.262</v>
      </c>
      <c r="I1677" s="72">
        <v>23.876999999999999</v>
      </c>
      <c r="J1677" s="72">
        <v>43.447000000000003</v>
      </c>
      <c r="K1677" s="12">
        <v>67.484999999999999</v>
      </c>
      <c r="L1677" s="72">
        <v>18.465</v>
      </c>
      <c r="M1677" s="72">
        <v>43.164999999999999</v>
      </c>
      <c r="N1677" s="12">
        <v>154.74799999999999</v>
      </c>
      <c r="O1677" s="72">
        <v>42.341999999999999</v>
      </c>
      <c r="P1677" s="72">
        <v>37.57</v>
      </c>
      <c r="Q1677" s="12">
        <v>0</v>
      </c>
      <c r="R1677" s="72">
        <v>0</v>
      </c>
      <c r="S1677" s="72">
        <v>0</v>
      </c>
      <c r="T1677" s="12">
        <v>154.74799999999999</v>
      </c>
      <c r="U1677" s="72">
        <v>42.341999999999999</v>
      </c>
      <c r="V1677" s="72">
        <v>37.57</v>
      </c>
      <c r="W1677" s="12">
        <v>210.72</v>
      </c>
      <c r="X1677" s="72">
        <v>57.658000000000001</v>
      </c>
      <c r="Y1677" s="72">
        <v>25.893000000000001</v>
      </c>
      <c r="Z1677" s="12">
        <v>365.46800000000002</v>
      </c>
      <c r="AA1677" s="72">
        <v>100</v>
      </c>
      <c r="AB1677" s="72">
        <v>17.963000000000001</v>
      </c>
      <c r="AC1677" s="12">
        <v>365.46800000000002</v>
      </c>
      <c r="AD1677" s="72">
        <v>100</v>
      </c>
      <c r="AE1677" s="72">
        <v>17.963000000000001</v>
      </c>
      <c r="AF1677" s="12">
        <v>0</v>
      </c>
      <c r="AG1677" s="72">
        <v>0</v>
      </c>
      <c r="AH1677" s="72">
        <v>0</v>
      </c>
      <c r="AI1677" s="12">
        <v>0</v>
      </c>
      <c r="AJ1677" s="72">
        <v>0</v>
      </c>
      <c r="AK1677" s="72">
        <v>0</v>
      </c>
      <c r="AL1677" s="12">
        <v>0</v>
      </c>
      <c r="AM1677" s="72">
        <v>0</v>
      </c>
      <c r="AN1677" s="72">
        <v>0</v>
      </c>
      <c r="AO1677" s="12">
        <v>365.46800000000002</v>
      </c>
      <c r="AP1677" s="72">
        <v>100</v>
      </c>
      <c r="AQ1677" s="72">
        <v>17.963000000000001</v>
      </c>
      <c r="AR1677" s="12">
        <v>0</v>
      </c>
      <c r="AS1677" s="72">
        <v>0</v>
      </c>
      <c r="AT1677" s="72">
        <v>0</v>
      </c>
      <c r="AU1677" s="12">
        <v>0</v>
      </c>
      <c r="AV1677" s="72">
        <v>0</v>
      </c>
      <c r="AW1677" s="72">
        <v>0</v>
      </c>
      <c r="AX1677" s="12">
        <v>0</v>
      </c>
      <c r="AY1677" s="72">
        <v>0</v>
      </c>
      <c r="AZ1677" s="72">
        <v>0</v>
      </c>
      <c r="BA1677" s="12">
        <v>0</v>
      </c>
      <c r="BB1677" s="72">
        <v>0</v>
      </c>
      <c r="BC1677" s="72">
        <v>0</v>
      </c>
      <c r="BD1677" s="12">
        <v>0</v>
      </c>
      <c r="BE1677" s="72">
        <v>0</v>
      </c>
      <c r="BF1677" s="72">
        <v>0</v>
      </c>
      <c r="BG1677" s="12">
        <v>0</v>
      </c>
      <c r="BH1677" s="72">
        <v>0</v>
      </c>
      <c r="BI1677" s="72">
        <v>0</v>
      </c>
      <c r="BJ1677" s="12">
        <v>0</v>
      </c>
      <c r="BK1677" s="72">
        <v>0</v>
      </c>
      <c r="BL1677" s="72">
        <v>0</v>
      </c>
      <c r="BM1677" s="12">
        <v>0</v>
      </c>
      <c r="BN1677" s="72">
        <v>0</v>
      </c>
      <c r="BO1677" s="72">
        <v>0</v>
      </c>
      <c r="BP1677" s="12">
        <v>0</v>
      </c>
      <c r="BQ1677" s="72">
        <v>0</v>
      </c>
      <c r="BR1677" s="72">
        <v>0</v>
      </c>
      <c r="BS1677" s="12">
        <v>0</v>
      </c>
      <c r="BT1677" s="72">
        <v>0</v>
      </c>
      <c r="BU1677" s="72">
        <v>0</v>
      </c>
      <c r="BV1677" s="12">
        <v>365.46800000000002</v>
      </c>
      <c r="BW1677" s="72">
        <v>100</v>
      </c>
      <c r="BX1677" s="72">
        <v>17.963000000000001</v>
      </c>
      <c r="BY1677" s="13"/>
      <c r="BZ1677" s="13"/>
    </row>
    <row r="1678" spans="1:78" ht="12.75" customHeight="1">
      <c r="A1678" s="122" t="s">
        <v>44</v>
      </c>
      <c r="B1678" s="71" t="s">
        <v>82</v>
      </c>
      <c r="C1678" s="71" t="s">
        <v>24</v>
      </c>
      <c r="D1678" s="34">
        <v>41974</v>
      </c>
      <c r="E1678" s="12">
        <v>0</v>
      </c>
      <c r="F1678" s="72">
        <v>0</v>
      </c>
      <c r="G1678" s="72">
        <v>0</v>
      </c>
      <c r="H1678" s="12">
        <v>152.78100000000001</v>
      </c>
      <c r="I1678" s="72">
        <v>30.039000000000001</v>
      </c>
      <c r="J1678" s="72">
        <v>25.425999999999998</v>
      </c>
      <c r="K1678" s="12">
        <v>114.432</v>
      </c>
      <c r="L1678" s="72">
        <v>22.498999999999999</v>
      </c>
      <c r="M1678" s="72">
        <v>33.674999999999997</v>
      </c>
      <c r="N1678" s="12">
        <v>267.21199999999999</v>
      </c>
      <c r="O1678" s="72">
        <v>52.537999999999997</v>
      </c>
      <c r="P1678" s="72">
        <v>13.728999999999999</v>
      </c>
      <c r="Q1678" s="12">
        <v>0</v>
      </c>
      <c r="R1678" s="72">
        <v>0</v>
      </c>
      <c r="S1678" s="72">
        <v>0</v>
      </c>
      <c r="T1678" s="12">
        <v>267.21199999999999</v>
      </c>
      <c r="U1678" s="72">
        <v>52.537999999999997</v>
      </c>
      <c r="V1678" s="72">
        <v>13.728999999999999</v>
      </c>
      <c r="W1678" s="12">
        <v>241.392</v>
      </c>
      <c r="X1678" s="72">
        <v>47.462000000000003</v>
      </c>
      <c r="Y1678" s="72">
        <v>12.456</v>
      </c>
      <c r="Z1678" s="12">
        <v>508.60399999999998</v>
      </c>
      <c r="AA1678" s="72">
        <v>100</v>
      </c>
      <c r="AB1678" s="72">
        <v>7.3860000000000001</v>
      </c>
      <c r="AC1678" s="12">
        <v>508.60399999999998</v>
      </c>
      <c r="AD1678" s="72">
        <v>100</v>
      </c>
      <c r="AE1678" s="72">
        <v>7.3860000000000001</v>
      </c>
      <c r="AF1678" s="12">
        <v>0</v>
      </c>
      <c r="AG1678" s="72">
        <v>0</v>
      </c>
      <c r="AH1678" s="72">
        <v>0</v>
      </c>
      <c r="AI1678" s="12">
        <v>0</v>
      </c>
      <c r="AJ1678" s="72">
        <v>0</v>
      </c>
      <c r="AK1678" s="72">
        <v>0</v>
      </c>
      <c r="AL1678" s="12">
        <v>0</v>
      </c>
      <c r="AM1678" s="72">
        <v>0</v>
      </c>
      <c r="AN1678" s="72">
        <v>0</v>
      </c>
      <c r="AO1678" s="12">
        <v>508.60399999999998</v>
      </c>
      <c r="AP1678" s="72">
        <v>100</v>
      </c>
      <c r="AQ1678" s="72">
        <v>7.3860000000000001</v>
      </c>
      <c r="AR1678" s="12">
        <v>0</v>
      </c>
      <c r="AS1678" s="72">
        <v>0</v>
      </c>
      <c r="AT1678" s="72">
        <v>0</v>
      </c>
      <c r="AU1678" s="12">
        <v>0</v>
      </c>
      <c r="AV1678" s="72">
        <v>0</v>
      </c>
      <c r="AW1678" s="72">
        <v>0</v>
      </c>
      <c r="AX1678" s="12">
        <v>0</v>
      </c>
      <c r="AY1678" s="72">
        <v>0</v>
      </c>
      <c r="AZ1678" s="72">
        <v>0</v>
      </c>
      <c r="BA1678" s="12">
        <v>0</v>
      </c>
      <c r="BB1678" s="72">
        <v>0</v>
      </c>
      <c r="BC1678" s="72">
        <v>0</v>
      </c>
      <c r="BD1678" s="12">
        <v>0</v>
      </c>
      <c r="BE1678" s="72">
        <v>0</v>
      </c>
      <c r="BF1678" s="72">
        <v>0</v>
      </c>
      <c r="BG1678" s="12">
        <v>0</v>
      </c>
      <c r="BH1678" s="72">
        <v>0</v>
      </c>
      <c r="BI1678" s="72">
        <v>0</v>
      </c>
      <c r="BJ1678" s="12">
        <v>0</v>
      </c>
      <c r="BK1678" s="72">
        <v>0</v>
      </c>
      <c r="BL1678" s="72">
        <v>0</v>
      </c>
      <c r="BM1678" s="12">
        <v>0</v>
      </c>
      <c r="BN1678" s="72">
        <v>0</v>
      </c>
      <c r="BO1678" s="72">
        <v>0</v>
      </c>
      <c r="BP1678" s="12">
        <v>0</v>
      </c>
      <c r="BQ1678" s="72">
        <v>0</v>
      </c>
      <c r="BR1678" s="72">
        <v>0</v>
      </c>
      <c r="BS1678" s="12">
        <v>0</v>
      </c>
      <c r="BT1678" s="72">
        <v>0</v>
      </c>
      <c r="BU1678" s="72">
        <v>0</v>
      </c>
      <c r="BV1678" s="12">
        <v>508.60399999999998</v>
      </c>
      <c r="BW1678" s="72">
        <v>100</v>
      </c>
      <c r="BX1678" s="72">
        <v>7.3860000000000001</v>
      </c>
      <c r="BY1678" s="13"/>
      <c r="BZ1678" s="13"/>
    </row>
    <row r="1679" spans="1:78" ht="12.75" customHeight="1">
      <c r="A1679" s="122" t="s">
        <v>44</v>
      </c>
      <c r="B1679" s="71" t="s">
        <v>82</v>
      </c>
      <c r="C1679" s="71" t="s">
        <v>24</v>
      </c>
      <c r="D1679" s="34">
        <v>42064</v>
      </c>
      <c r="E1679" s="12">
        <v>0</v>
      </c>
      <c r="F1679" s="72">
        <v>0</v>
      </c>
      <c r="G1679" s="72">
        <v>0</v>
      </c>
      <c r="H1679" s="12">
        <v>70.257999999999996</v>
      </c>
      <c r="I1679" s="72">
        <v>19.312000000000001</v>
      </c>
      <c r="J1679" s="72">
        <v>25.553000000000001</v>
      </c>
      <c r="K1679" s="12">
        <v>62.793999999999997</v>
      </c>
      <c r="L1679" s="72">
        <v>17.260000000000002</v>
      </c>
      <c r="M1679" s="72">
        <v>39.634999999999998</v>
      </c>
      <c r="N1679" s="12">
        <v>133.053</v>
      </c>
      <c r="O1679" s="72">
        <v>36.573</v>
      </c>
      <c r="P1679" s="72">
        <v>24.469000000000001</v>
      </c>
      <c r="Q1679" s="12">
        <v>0</v>
      </c>
      <c r="R1679" s="72">
        <v>0</v>
      </c>
      <c r="S1679" s="72">
        <v>0</v>
      </c>
      <c r="T1679" s="12">
        <v>133.053</v>
      </c>
      <c r="U1679" s="72">
        <v>36.573</v>
      </c>
      <c r="V1679" s="72">
        <v>24.469000000000001</v>
      </c>
      <c r="W1679" s="12">
        <v>230.751</v>
      </c>
      <c r="X1679" s="72">
        <v>63.427</v>
      </c>
      <c r="Y1679" s="72">
        <v>31.428999999999998</v>
      </c>
      <c r="Z1679" s="12">
        <v>363.80399999999997</v>
      </c>
      <c r="AA1679" s="72">
        <v>100</v>
      </c>
      <c r="AB1679" s="72">
        <v>23.437999999999999</v>
      </c>
      <c r="AC1679" s="12">
        <v>363.80399999999997</v>
      </c>
      <c r="AD1679" s="72">
        <v>100</v>
      </c>
      <c r="AE1679" s="72">
        <v>23.437999999999999</v>
      </c>
      <c r="AF1679" s="12">
        <v>0</v>
      </c>
      <c r="AG1679" s="72">
        <v>0</v>
      </c>
      <c r="AH1679" s="72">
        <v>0</v>
      </c>
      <c r="AI1679" s="12">
        <v>0</v>
      </c>
      <c r="AJ1679" s="72">
        <v>0</v>
      </c>
      <c r="AK1679" s="72">
        <v>0</v>
      </c>
      <c r="AL1679" s="12">
        <v>0</v>
      </c>
      <c r="AM1679" s="72">
        <v>0</v>
      </c>
      <c r="AN1679" s="72">
        <v>0</v>
      </c>
      <c r="AO1679" s="12">
        <v>363.80399999999997</v>
      </c>
      <c r="AP1679" s="72">
        <v>100</v>
      </c>
      <c r="AQ1679" s="72">
        <v>23.437999999999999</v>
      </c>
      <c r="AR1679" s="12">
        <v>0</v>
      </c>
      <c r="AS1679" s="72">
        <v>0</v>
      </c>
      <c r="AT1679" s="72">
        <v>0</v>
      </c>
      <c r="AU1679" s="12">
        <v>0</v>
      </c>
      <c r="AV1679" s="72">
        <v>0</v>
      </c>
      <c r="AW1679" s="72">
        <v>0</v>
      </c>
      <c r="AX1679" s="12">
        <v>0</v>
      </c>
      <c r="AY1679" s="72">
        <v>0</v>
      </c>
      <c r="AZ1679" s="72">
        <v>0</v>
      </c>
      <c r="BA1679" s="12">
        <v>0</v>
      </c>
      <c r="BB1679" s="72">
        <v>0</v>
      </c>
      <c r="BC1679" s="72">
        <v>0</v>
      </c>
      <c r="BD1679" s="12">
        <v>0</v>
      </c>
      <c r="BE1679" s="72">
        <v>0</v>
      </c>
      <c r="BF1679" s="72">
        <v>0</v>
      </c>
      <c r="BG1679" s="12">
        <v>0</v>
      </c>
      <c r="BH1679" s="72">
        <v>0</v>
      </c>
      <c r="BI1679" s="72">
        <v>0</v>
      </c>
      <c r="BJ1679" s="12">
        <v>0</v>
      </c>
      <c r="BK1679" s="72">
        <v>0</v>
      </c>
      <c r="BL1679" s="72">
        <v>0</v>
      </c>
      <c r="BM1679" s="12">
        <v>0</v>
      </c>
      <c r="BN1679" s="72">
        <v>0</v>
      </c>
      <c r="BO1679" s="72">
        <v>0</v>
      </c>
      <c r="BP1679" s="12">
        <v>0</v>
      </c>
      <c r="BQ1679" s="72">
        <v>0</v>
      </c>
      <c r="BR1679" s="72">
        <v>0</v>
      </c>
      <c r="BS1679" s="12">
        <v>0</v>
      </c>
      <c r="BT1679" s="72">
        <v>0</v>
      </c>
      <c r="BU1679" s="72">
        <v>0</v>
      </c>
      <c r="BV1679" s="12">
        <v>363.80399999999997</v>
      </c>
      <c r="BW1679" s="72">
        <v>100</v>
      </c>
      <c r="BX1679" s="72">
        <v>23.437999999999999</v>
      </c>
      <c r="BY1679" s="13"/>
      <c r="BZ1679" s="13"/>
    </row>
    <row r="1680" spans="1:78" ht="12.75" customHeight="1">
      <c r="A1680" s="122" t="s">
        <v>44</v>
      </c>
      <c r="B1680" s="71" t="s">
        <v>82</v>
      </c>
      <c r="C1680" s="71" t="s">
        <v>24</v>
      </c>
      <c r="D1680" s="34">
        <v>42156</v>
      </c>
      <c r="E1680" s="12">
        <v>0</v>
      </c>
      <c r="F1680" s="72">
        <v>0</v>
      </c>
      <c r="G1680" s="72">
        <v>0</v>
      </c>
      <c r="H1680" s="12">
        <v>108.89700000000001</v>
      </c>
      <c r="I1680" s="72">
        <v>24.81</v>
      </c>
      <c r="J1680" s="72">
        <v>29.396000000000001</v>
      </c>
      <c r="K1680" s="12">
        <v>72.671999999999997</v>
      </c>
      <c r="L1680" s="72">
        <v>16.556999999999999</v>
      </c>
      <c r="M1680" s="72">
        <v>38.396000000000001</v>
      </c>
      <c r="N1680" s="12">
        <v>181.56899999999999</v>
      </c>
      <c r="O1680" s="72">
        <v>41.366</v>
      </c>
      <c r="P1680" s="72">
        <v>23.361000000000001</v>
      </c>
      <c r="Q1680" s="12">
        <v>3.3330000000000002</v>
      </c>
      <c r="R1680" s="72">
        <v>0.75900000000000001</v>
      </c>
      <c r="S1680" s="72">
        <v>105.02800000000001</v>
      </c>
      <c r="T1680" s="12">
        <v>184.90199999999999</v>
      </c>
      <c r="U1680" s="72">
        <v>42.125999999999998</v>
      </c>
      <c r="V1680" s="72">
        <v>22.94</v>
      </c>
      <c r="W1680" s="12">
        <v>254.02699999999999</v>
      </c>
      <c r="X1680" s="72">
        <v>57.874000000000002</v>
      </c>
      <c r="Y1680" s="72">
        <v>14.285</v>
      </c>
      <c r="Z1680" s="12">
        <v>438.92899999999997</v>
      </c>
      <c r="AA1680" s="72">
        <v>100</v>
      </c>
      <c r="AB1680" s="72">
        <v>10.438000000000001</v>
      </c>
      <c r="AC1680" s="12">
        <v>438.92899999999997</v>
      </c>
      <c r="AD1680" s="72">
        <v>100</v>
      </c>
      <c r="AE1680" s="72">
        <v>10.438000000000001</v>
      </c>
      <c r="AF1680" s="12">
        <v>0</v>
      </c>
      <c r="AG1680" s="72">
        <v>0</v>
      </c>
      <c r="AH1680" s="72">
        <v>0</v>
      </c>
      <c r="AI1680" s="12">
        <v>0</v>
      </c>
      <c r="AJ1680" s="72">
        <v>0</v>
      </c>
      <c r="AK1680" s="72">
        <v>0</v>
      </c>
      <c r="AL1680" s="12">
        <v>0</v>
      </c>
      <c r="AM1680" s="72">
        <v>0</v>
      </c>
      <c r="AN1680" s="72">
        <v>0</v>
      </c>
      <c r="AO1680" s="12">
        <v>438.92899999999997</v>
      </c>
      <c r="AP1680" s="72">
        <v>100</v>
      </c>
      <c r="AQ1680" s="72">
        <v>10.438000000000001</v>
      </c>
      <c r="AR1680" s="12">
        <v>0</v>
      </c>
      <c r="AS1680" s="72">
        <v>0</v>
      </c>
      <c r="AT1680" s="72">
        <v>0</v>
      </c>
      <c r="AU1680" s="12">
        <v>0</v>
      </c>
      <c r="AV1680" s="72">
        <v>0</v>
      </c>
      <c r="AW1680" s="72">
        <v>0</v>
      </c>
      <c r="AX1680" s="12">
        <v>0</v>
      </c>
      <c r="AY1680" s="72">
        <v>0</v>
      </c>
      <c r="AZ1680" s="72">
        <v>0</v>
      </c>
      <c r="BA1680" s="12">
        <v>0</v>
      </c>
      <c r="BB1680" s="72">
        <v>0</v>
      </c>
      <c r="BC1680" s="72">
        <v>0</v>
      </c>
      <c r="BD1680" s="12">
        <v>0</v>
      </c>
      <c r="BE1680" s="72">
        <v>0</v>
      </c>
      <c r="BF1680" s="72">
        <v>0</v>
      </c>
      <c r="BG1680" s="12">
        <v>0</v>
      </c>
      <c r="BH1680" s="72">
        <v>0</v>
      </c>
      <c r="BI1680" s="72">
        <v>0</v>
      </c>
      <c r="BJ1680" s="12">
        <v>0</v>
      </c>
      <c r="BK1680" s="72">
        <v>0</v>
      </c>
      <c r="BL1680" s="72">
        <v>0</v>
      </c>
      <c r="BM1680" s="12">
        <v>0</v>
      </c>
      <c r="BN1680" s="72">
        <v>0</v>
      </c>
      <c r="BO1680" s="72">
        <v>0</v>
      </c>
      <c r="BP1680" s="12">
        <v>0</v>
      </c>
      <c r="BQ1680" s="72">
        <v>0</v>
      </c>
      <c r="BR1680" s="72">
        <v>0</v>
      </c>
      <c r="BS1680" s="12">
        <v>0</v>
      </c>
      <c r="BT1680" s="72">
        <v>0</v>
      </c>
      <c r="BU1680" s="72">
        <v>0</v>
      </c>
      <c r="BV1680" s="12">
        <v>438.92899999999997</v>
      </c>
      <c r="BW1680" s="72">
        <v>100</v>
      </c>
      <c r="BX1680" s="72">
        <v>10.438000000000001</v>
      </c>
      <c r="BY1680" s="13"/>
      <c r="BZ1680" s="13"/>
    </row>
    <row r="1681" spans="1:78" ht="12.75" customHeight="1">
      <c r="A1681" s="122" t="s">
        <v>44</v>
      </c>
      <c r="B1681" s="71" t="s">
        <v>82</v>
      </c>
      <c r="C1681" s="71" t="s">
        <v>24</v>
      </c>
      <c r="D1681" s="34">
        <v>42614</v>
      </c>
      <c r="E1681" s="12">
        <v>0</v>
      </c>
      <c r="F1681" s="72">
        <v>0</v>
      </c>
      <c r="G1681" s="72">
        <v>0</v>
      </c>
      <c r="H1681" s="12">
        <v>150.09100000000001</v>
      </c>
      <c r="I1681" s="72">
        <v>26.498999999999999</v>
      </c>
      <c r="J1681" s="72">
        <v>26.699000000000002</v>
      </c>
      <c r="K1681" s="12">
        <v>93.29</v>
      </c>
      <c r="L1681" s="72">
        <v>16.471</v>
      </c>
      <c r="M1681" s="72">
        <v>32.207999999999998</v>
      </c>
      <c r="N1681" s="12">
        <v>243.381</v>
      </c>
      <c r="O1681" s="72">
        <v>42.97</v>
      </c>
      <c r="P1681" s="72">
        <v>22.667000000000002</v>
      </c>
      <c r="Q1681" s="12">
        <v>28.221</v>
      </c>
      <c r="R1681" s="72">
        <v>4.9829999999999997</v>
      </c>
      <c r="S1681" s="72">
        <v>56.332999999999998</v>
      </c>
      <c r="T1681" s="12">
        <v>271.601</v>
      </c>
      <c r="U1681" s="72">
        <v>47.953000000000003</v>
      </c>
      <c r="V1681" s="72">
        <v>20.327999999999999</v>
      </c>
      <c r="W1681" s="12">
        <v>294.79399999999998</v>
      </c>
      <c r="X1681" s="72">
        <v>52.046999999999997</v>
      </c>
      <c r="Y1681" s="72">
        <v>21.503</v>
      </c>
      <c r="Z1681" s="12">
        <v>566.39499999999998</v>
      </c>
      <c r="AA1681" s="72">
        <v>100</v>
      </c>
      <c r="AB1681" s="72">
        <v>7.891</v>
      </c>
      <c r="AC1681" s="12">
        <v>566.39499999999998</v>
      </c>
      <c r="AD1681" s="72">
        <v>100</v>
      </c>
      <c r="AE1681" s="72">
        <v>7.891</v>
      </c>
      <c r="AF1681" s="12">
        <v>0</v>
      </c>
      <c r="AG1681" s="72">
        <v>0</v>
      </c>
      <c r="AH1681" s="72">
        <v>0</v>
      </c>
      <c r="AI1681" s="12">
        <v>0</v>
      </c>
      <c r="AJ1681" s="72">
        <v>0</v>
      </c>
      <c r="AK1681" s="72">
        <v>0</v>
      </c>
      <c r="AL1681" s="12">
        <v>0</v>
      </c>
      <c r="AM1681" s="72">
        <v>0</v>
      </c>
      <c r="AN1681" s="72">
        <v>0</v>
      </c>
      <c r="AO1681" s="12">
        <v>566.39499999999998</v>
      </c>
      <c r="AP1681" s="72">
        <v>100</v>
      </c>
      <c r="AQ1681" s="72">
        <v>7.891</v>
      </c>
      <c r="AR1681" s="12">
        <v>0</v>
      </c>
      <c r="AS1681" s="72">
        <v>0</v>
      </c>
      <c r="AT1681" s="72">
        <v>0</v>
      </c>
      <c r="AU1681" s="12">
        <v>0</v>
      </c>
      <c r="AV1681" s="72">
        <v>0</v>
      </c>
      <c r="AW1681" s="72">
        <v>0</v>
      </c>
      <c r="AX1681" s="12">
        <v>0</v>
      </c>
      <c r="AY1681" s="72">
        <v>0</v>
      </c>
      <c r="AZ1681" s="72">
        <v>0</v>
      </c>
      <c r="BA1681" s="12">
        <v>0</v>
      </c>
      <c r="BB1681" s="72">
        <v>0</v>
      </c>
      <c r="BC1681" s="72">
        <v>0</v>
      </c>
      <c r="BD1681" s="12">
        <v>0</v>
      </c>
      <c r="BE1681" s="72">
        <v>0</v>
      </c>
      <c r="BF1681" s="72">
        <v>0</v>
      </c>
      <c r="BG1681" s="12">
        <v>0</v>
      </c>
      <c r="BH1681" s="72">
        <v>0</v>
      </c>
      <c r="BI1681" s="72">
        <v>0</v>
      </c>
      <c r="BJ1681" s="12">
        <v>0</v>
      </c>
      <c r="BK1681" s="72">
        <v>0</v>
      </c>
      <c r="BL1681" s="72">
        <v>0</v>
      </c>
      <c r="BM1681" s="12">
        <v>0</v>
      </c>
      <c r="BN1681" s="72">
        <v>0</v>
      </c>
      <c r="BO1681" s="72">
        <v>0</v>
      </c>
      <c r="BP1681" s="12">
        <v>0</v>
      </c>
      <c r="BQ1681" s="72">
        <v>0</v>
      </c>
      <c r="BR1681" s="72">
        <v>0</v>
      </c>
      <c r="BS1681" s="12">
        <v>0</v>
      </c>
      <c r="BT1681" s="72">
        <v>0</v>
      </c>
      <c r="BU1681" s="72">
        <v>0</v>
      </c>
      <c r="BV1681" s="12">
        <v>566.39499999999998</v>
      </c>
      <c r="BW1681" s="72">
        <v>100</v>
      </c>
      <c r="BX1681" s="72">
        <v>7.891</v>
      </c>
      <c r="BY1681" s="13"/>
      <c r="BZ1681" s="13"/>
    </row>
    <row r="1682" spans="1:78" ht="12.75" customHeight="1">
      <c r="A1682" s="122" t="s">
        <v>44</v>
      </c>
      <c r="B1682" s="71" t="s">
        <v>82</v>
      </c>
      <c r="C1682" s="71" t="s">
        <v>24</v>
      </c>
      <c r="D1682" s="34">
        <v>42705</v>
      </c>
      <c r="E1682" s="12">
        <v>0</v>
      </c>
      <c r="F1682" s="72">
        <v>0</v>
      </c>
      <c r="G1682" s="72">
        <v>0</v>
      </c>
      <c r="H1682" s="12">
        <v>156.858</v>
      </c>
      <c r="I1682" s="72">
        <v>28.094999999999999</v>
      </c>
      <c r="J1682" s="72">
        <v>25.802</v>
      </c>
      <c r="K1682" s="12">
        <v>108.997</v>
      </c>
      <c r="L1682" s="72">
        <v>19.523</v>
      </c>
      <c r="M1682" s="72">
        <v>26.277999999999999</v>
      </c>
      <c r="N1682" s="12">
        <v>265.85500000000002</v>
      </c>
      <c r="O1682" s="72">
        <v>47.618000000000002</v>
      </c>
      <c r="P1682" s="72">
        <v>14.762</v>
      </c>
      <c r="Q1682" s="12">
        <v>1.641</v>
      </c>
      <c r="R1682" s="72">
        <v>0.29399999999999998</v>
      </c>
      <c r="S1682" s="72">
        <v>102.834</v>
      </c>
      <c r="T1682" s="12">
        <v>267.49599999999998</v>
      </c>
      <c r="U1682" s="72">
        <v>47.911999999999999</v>
      </c>
      <c r="V1682" s="72">
        <v>14.428000000000001</v>
      </c>
      <c r="W1682" s="12">
        <v>290.81299999999999</v>
      </c>
      <c r="X1682" s="72">
        <v>52.088000000000001</v>
      </c>
      <c r="Y1682" s="72">
        <v>21.225999999999999</v>
      </c>
      <c r="Z1682" s="12">
        <v>558.30899999999997</v>
      </c>
      <c r="AA1682" s="72">
        <v>100</v>
      </c>
      <c r="AB1682" s="72">
        <v>11.521000000000001</v>
      </c>
      <c r="AC1682" s="12">
        <v>558.30899999999997</v>
      </c>
      <c r="AD1682" s="72">
        <v>100</v>
      </c>
      <c r="AE1682" s="72">
        <v>11.521000000000001</v>
      </c>
      <c r="AF1682" s="12">
        <v>0</v>
      </c>
      <c r="AG1682" s="72">
        <v>0</v>
      </c>
      <c r="AH1682" s="72">
        <v>0</v>
      </c>
      <c r="AI1682" s="12">
        <v>0</v>
      </c>
      <c r="AJ1682" s="72">
        <v>0</v>
      </c>
      <c r="AK1682" s="72">
        <v>0</v>
      </c>
      <c r="AL1682" s="12">
        <v>0</v>
      </c>
      <c r="AM1682" s="72">
        <v>0</v>
      </c>
      <c r="AN1682" s="72">
        <v>0</v>
      </c>
      <c r="AO1682" s="12">
        <v>558.30899999999997</v>
      </c>
      <c r="AP1682" s="72">
        <v>100</v>
      </c>
      <c r="AQ1682" s="72">
        <v>11.521000000000001</v>
      </c>
      <c r="AR1682" s="12">
        <v>0</v>
      </c>
      <c r="AS1682" s="72">
        <v>0</v>
      </c>
      <c r="AT1682" s="72">
        <v>0</v>
      </c>
      <c r="AU1682" s="12">
        <v>0</v>
      </c>
      <c r="AV1682" s="72">
        <v>0</v>
      </c>
      <c r="AW1682" s="72">
        <v>0</v>
      </c>
      <c r="AX1682" s="12">
        <v>0</v>
      </c>
      <c r="AY1682" s="72">
        <v>0</v>
      </c>
      <c r="AZ1682" s="72">
        <v>0</v>
      </c>
      <c r="BA1682" s="12">
        <v>0</v>
      </c>
      <c r="BB1682" s="72">
        <v>0</v>
      </c>
      <c r="BC1682" s="72">
        <v>0</v>
      </c>
      <c r="BD1682" s="12">
        <v>0</v>
      </c>
      <c r="BE1682" s="72">
        <v>0</v>
      </c>
      <c r="BF1682" s="72">
        <v>0</v>
      </c>
      <c r="BG1682" s="12">
        <v>0</v>
      </c>
      <c r="BH1682" s="72">
        <v>0</v>
      </c>
      <c r="BI1682" s="72">
        <v>0</v>
      </c>
      <c r="BJ1682" s="12">
        <v>0</v>
      </c>
      <c r="BK1682" s="72">
        <v>0</v>
      </c>
      <c r="BL1682" s="72">
        <v>0</v>
      </c>
      <c r="BM1682" s="12">
        <v>0</v>
      </c>
      <c r="BN1682" s="72">
        <v>0</v>
      </c>
      <c r="BO1682" s="72">
        <v>0</v>
      </c>
      <c r="BP1682" s="12">
        <v>0</v>
      </c>
      <c r="BQ1682" s="72">
        <v>0</v>
      </c>
      <c r="BR1682" s="72">
        <v>0</v>
      </c>
      <c r="BS1682" s="12">
        <v>0</v>
      </c>
      <c r="BT1682" s="72">
        <v>0</v>
      </c>
      <c r="BU1682" s="72">
        <v>0</v>
      </c>
      <c r="BV1682" s="12">
        <v>558.30899999999997</v>
      </c>
      <c r="BW1682" s="72">
        <v>100</v>
      </c>
      <c r="BX1682" s="72">
        <v>11.521000000000001</v>
      </c>
      <c r="BY1682" s="13"/>
      <c r="BZ1682" s="13"/>
    </row>
    <row r="1683" spans="1:78" ht="12.75" customHeight="1">
      <c r="A1683" s="122" t="s">
        <v>44</v>
      </c>
      <c r="B1683" s="71" t="s">
        <v>82</v>
      </c>
      <c r="C1683" s="71" t="s">
        <v>24</v>
      </c>
      <c r="D1683" s="34">
        <v>42795</v>
      </c>
      <c r="E1683" s="12">
        <v>0</v>
      </c>
      <c r="F1683" s="72">
        <v>0</v>
      </c>
      <c r="G1683" s="72">
        <v>0</v>
      </c>
      <c r="H1683" s="12">
        <v>174.79599999999999</v>
      </c>
      <c r="I1683" s="72">
        <v>31.933</v>
      </c>
      <c r="J1683" s="72">
        <v>20.143999999999998</v>
      </c>
      <c r="K1683" s="12">
        <v>109.723</v>
      </c>
      <c r="L1683" s="72">
        <v>20.045000000000002</v>
      </c>
      <c r="M1683" s="72">
        <v>25.704999999999998</v>
      </c>
      <c r="N1683" s="12">
        <v>284.51900000000001</v>
      </c>
      <c r="O1683" s="72">
        <v>51.978000000000002</v>
      </c>
      <c r="P1683" s="72">
        <v>12.974</v>
      </c>
      <c r="Q1683" s="12">
        <v>9.7829999999999995</v>
      </c>
      <c r="R1683" s="72">
        <v>1.7869999999999999</v>
      </c>
      <c r="S1683" s="72">
        <v>78.012</v>
      </c>
      <c r="T1683" s="12">
        <v>294.30200000000002</v>
      </c>
      <c r="U1683" s="72">
        <v>53.765999999999998</v>
      </c>
      <c r="V1683" s="72">
        <v>12.574999999999999</v>
      </c>
      <c r="W1683" s="12">
        <v>253.078</v>
      </c>
      <c r="X1683" s="72">
        <v>46.234000000000002</v>
      </c>
      <c r="Y1683" s="72">
        <v>19.768000000000001</v>
      </c>
      <c r="Z1683" s="12">
        <v>547.38</v>
      </c>
      <c r="AA1683" s="72">
        <v>100</v>
      </c>
      <c r="AB1683" s="72">
        <v>7.7919999999999998</v>
      </c>
      <c r="AC1683" s="12">
        <v>547.38</v>
      </c>
      <c r="AD1683" s="72">
        <v>100</v>
      </c>
      <c r="AE1683" s="72">
        <v>7.7919999999999998</v>
      </c>
      <c r="AF1683" s="12">
        <v>0</v>
      </c>
      <c r="AG1683" s="72">
        <v>0</v>
      </c>
      <c r="AH1683" s="72">
        <v>0</v>
      </c>
      <c r="AI1683" s="12">
        <v>0</v>
      </c>
      <c r="AJ1683" s="72">
        <v>0</v>
      </c>
      <c r="AK1683" s="72">
        <v>0</v>
      </c>
      <c r="AL1683" s="12">
        <v>0</v>
      </c>
      <c r="AM1683" s="72">
        <v>0</v>
      </c>
      <c r="AN1683" s="72">
        <v>0</v>
      </c>
      <c r="AO1683" s="12">
        <v>547.38</v>
      </c>
      <c r="AP1683" s="72">
        <v>100</v>
      </c>
      <c r="AQ1683" s="72">
        <v>7.7919999999999998</v>
      </c>
      <c r="AR1683" s="12">
        <v>0</v>
      </c>
      <c r="AS1683" s="72">
        <v>0</v>
      </c>
      <c r="AT1683" s="72">
        <v>0</v>
      </c>
      <c r="AU1683" s="12">
        <v>0</v>
      </c>
      <c r="AV1683" s="72">
        <v>0</v>
      </c>
      <c r="AW1683" s="72">
        <v>0</v>
      </c>
      <c r="AX1683" s="12">
        <v>0</v>
      </c>
      <c r="AY1683" s="72">
        <v>0</v>
      </c>
      <c r="AZ1683" s="72">
        <v>0</v>
      </c>
      <c r="BA1683" s="12">
        <v>0</v>
      </c>
      <c r="BB1683" s="72">
        <v>0</v>
      </c>
      <c r="BC1683" s="72">
        <v>0</v>
      </c>
      <c r="BD1683" s="12">
        <v>0</v>
      </c>
      <c r="BE1683" s="72">
        <v>0</v>
      </c>
      <c r="BF1683" s="72">
        <v>0</v>
      </c>
      <c r="BG1683" s="12">
        <v>0</v>
      </c>
      <c r="BH1683" s="72">
        <v>0</v>
      </c>
      <c r="BI1683" s="72">
        <v>0</v>
      </c>
      <c r="BJ1683" s="12">
        <v>0</v>
      </c>
      <c r="BK1683" s="72">
        <v>0</v>
      </c>
      <c r="BL1683" s="72">
        <v>0</v>
      </c>
      <c r="BM1683" s="12">
        <v>0</v>
      </c>
      <c r="BN1683" s="72">
        <v>0</v>
      </c>
      <c r="BO1683" s="72">
        <v>0</v>
      </c>
      <c r="BP1683" s="12">
        <v>0</v>
      </c>
      <c r="BQ1683" s="72">
        <v>0</v>
      </c>
      <c r="BR1683" s="72">
        <v>0</v>
      </c>
      <c r="BS1683" s="12">
        <v>0</v>
      </c>
      <c r="BT1683" s="72">
        <v>0</v>
      </c>
      <c r="BU1683" s="72">
        <v>0</v>
      </c>
      <c r="BV1683" s="12">
        <v>547.38</v>
      </c>
      <c r="BW1683" s="72">
        <v>100</v>
      </c>
      <c r="BX1683" s="72">
        <v>7.7919999999999998</v>
      </c>
      <c r="BY1683" s="13"/>
      <c r="BZ1683" s="13"/>
    </row>
    <row r="1684" spans="1:78" ht="12.75" customHeight="1">
      <c r="A1684" s="122" t="s">
        <v>44</v>
      </c>
      <c r="B1684" s="71" t="s">
        <v>82</v>
      </c>
      <c r="C1684" s="71" t="s">
        <v>24</v>
      </c>
      <c r="D1684" s="34">
        <v>42887</v>
      </c>
      <c r="E1684" s="12">
        <v>0</v>
      </c>
      <c r="F1684" s="72">
        <v>0</v>
      </c>
      <c r="G1684" s="72">
        <v>0</v>
      </c>
      <c r="H1684" s="12">
        <v>57.863999999999997</v>
      </c>
      <c r="I1684" s="72">
        <v>12.643000000000001</v>
      </c>
      <c r="J1684" s="72">
        <v>42.23</v>
      </c>
      <c r="K1684" s="12">
        <v>66.611999999999995</v>
      </c>
      <c r="L1684" s="72">
        <v>14.554</v>
      </c>
      <c r="M1684" s="72">
        <v>52.932000000000002</v>
      </c>
      <c r="N1684" s="12">
        <v>124.476</v>
      </c>
      <c r="O1684" s="72">
        <v>27.196999999999999</v>
      </c>
      <c r="P1684" s="72">
        <v>37.813000000000002</v>
      </c>
      <c r="Q1684" s="12">
        <v>8.6270000000000007</v>
      </c>
      <c r="R1684" s="72">
        <v>1.885</v>
      </c>
      <c r="S1684" s="72">
        <v>104.709</v>
      </c>
      <c r="T1684" s="12">
        <v>133.10300000000001</v>
      </c>
      <c r="U1684" s="72">
        <v>29.082000000000001</v>
      </c>
      <c r="V1684" s="72">
        <v>34.777999999999999</v>
      </c>
      <c r="W1684" s="12">
        <v>324.58100000000002</v>
      </c>
      <c r="X1684" s="72">
        <v>70.918000000000006</v>
      </c>
      <c r="Y1684" s="72">
        <v>17.666</v>
      </c>
      <c r="Z1684" s="12">
        <v>457.685</v>
      </c>
      <c r="AA1684" s="72">
        <v>100</v>
      </c>
      <c r="AB1684" s="72">
        <v>15.194000000000001</v>
      </c>
      <c r="AC1684" s="12">
        <v>457.685</v>
      </c>
      <c r="AD1684" s="72">
        <v>100</v>
      </c>
      <c r="AE1684" s="72">
        <v>15.194000000000001</v>
      </c>
      <c r="AF1684" s="12">
        <v>0</v>
      </c>
      <c r="AG1684" s="72">
        <v>0</v>
      </c>
      <c r="AH1684" s="72">
        <v>0</v>
      </c>
      <c r="AI1684" s="12">
        <v>0</v>
      </c>
      <c r="AJ1684" s="72">
        <v>0</v>
      </c>
      <c r="AK1684" s="72">
        <v>0</v>
      </c>
      <c r="AL1684" s="12">
        <v>0</v>
      </c>
      <c r="AM1684" s="72">
        <v>0</v>
      </c>
      <c r="AN1684" s="72">
        <v>0</v>
      </c>
      <c r="AO1684" s="12">
        <v>457.685</v>
      </c>
      <c r="AP1684" s="72">
        <v>100</v>
      </c>
      <c r="AQ1684" s="72">
        <v>15.194000000000001</v>
      </c>
      <c r="AR1684" s="12">
        <v>0</v>
      </c>
      <c r="AS1684" s="72">
        <v>0</v>
      </c>
      <c r="AT1684" s="72">
        <v>0</v>
      </c>
      <c r="AU1684" s="12">
        <v>0</v>
      </c>
      <c r="AV1684" s="72">
        <v>0</v>
      </c>
      <c r="AW1684" s="72">
        <v>0</v>
      </c>
      <c r="AX1684" s="12">
        <v>0</v>
      </c>
      <c r="AY1684" s="72">
        <v>0</v>
      </c>
      <c r="AZ1684" s="72">
        <v>0</v>
      </c>
      <c r="BA1684" s="12">
        <v>0</v>
      </c>
      <c r="BB1684" s="72">
        <v>0</v>
      </c>
      <c r="BC1684" s="72">
        <v>0</v>
      </c>
      <c r="BD1684" s="12">
        <v>0</v>
      </c>
      <c r="BE1684" s="72">
        <v>0</v>
      </c>
      <c r="BF1684" s="72">
        <v>0</v>
      </c>
      <c r="BG1684" s="12">
        <v>0</v>
      </c>
      <c r="BH1684" s="72">
        <v>0</v>
      </c>
      <c r="BI1684" s="72">
        <v>0</v>
      </c>
      <c r="BJ1684" s="12">
        <v>0</v>
      </c>
      <c r="BK1684" s="72">
        <v>0</v>
      </c>
      <c r="BL1684" s="72">
        <v>0</v>
      </c>
      <c r="BM1684" s="12">
        <v>0</v>
      </c>
      <c r="BN1684" s="72">
        <v>0</v>
      </c>
      <c r="BO1684" s="72">
        <v>0</v>
      </c>
      <c r="BP1684" s="12">
        <v>0</v>
      </c>
      <c r="BQ1684" s="72">
        <v>0</v>
      </c>
      <c r="BR1684" s="72">
        <v>0</v>
      </c>
      <c r="BS1684" s="12">
        <v>0</v>
      </c>
      <c r="BT1684" s="72">
        <v>0</v>
      </c>
      <c r="BU1684" s="72">
        <v>0</v>
      </c>
      <c r="BV1684" s="12">
        <v>457.685</v>
      </c>
      <c r="BW1684" s="72">
        <v>100</v>
      </c>
      <c r="BX1684" s="72">
        <v>15.194000000000001</v>
      </c>
      <c r="BY1684" s="13"/>
      <c r="BZ1684" s="13"/>
    </row>
    <row r="1685" spans="1:78" ht="12.75" customHeight="1">
      <c r="A1685" s="122" t="s">
        <v>44</v>
      </c>
      <c r="B1685" s="71" t="s">
        <v>82</v>
      </c>
      <c r="C1685" s="71" t="s">
        <v>24</v>
      </c>
      <c r="D1685" s="34">
        <v>43344</v>
      </c>
      <c r="E1685" s="12">
        <v>0</v>
      </c>
      <c r="F1685" s="72">
        <v>0</v>
      </c>
      <c r="G1685" s="72">
        <v>0</v>
      </c>
      <c r="H1685" s="12">
        <v>58.393000000000001</v>
      </c>
      <c r="I1685" s="72">
        <v>11.185</v>
      </c>
      <c r="J1685" s="72">
        <v>40.551000000000002</v>
      </c>
      <c r="K1685" s="12">
        <v>171.191</v>
      </c>
      <c r="L1685" s="72">
        <v>32.792000000000002</v>
      </c>
      <c r="M1685" s="72">
        <v>19.943000000000001</v>
      </c>
      <c r="N1685" s="12">
        <v>229.583</v>
      </c>
      <c r="O1685" s="72">
        <v>43.976999999999997</v>
      </c>
      <c r="P1685" s="72">
        <v>17.66</v>
      </c>
      <c r="Q1685" s="12">
        <v>0</v>
      </c>
      <c r="R1685" s="72">
        <v>0</v>
      </c>
      <c r="S1685" s="72">
        <v>0</v>
      </c>
      <c r="T1685" s="12">
        <v>229.583</v>
      </c>
      <c r="U1685" s="72">
        <v>43.976999999999997</v>
      </c>
      <c r="V1685" s="72">
        <v>17.66</v>
      </c>
      <c r="W1685" s="12">
        <v>292.46499999999997</v>
      </c>
      <c r="X1685" s="72">
        <v>56.023000000000003</v>
      </c>
      <c r="Y1685" s="72">
        <v>22.404</v>
      </c>
      <c r="Z1685" s="12">
        <v>522.048</v>
      </c>
      <c r="AA1685" s="72">
        <v>100</v>
      </c>
      <c r="AB1685" s="72">
        <v>11.866</v>
      </c>
      <c r="AC1685" s="12">
        <v>522.048</v>
      </c>
      <c r="AD1685" s="72">
        <v>100</v>
      </c>
      <c r="AE1685" s="72">
        <v>11.866</v>
      </c>
      <c r="AF1685" s="12">
        <v>0</v>
      </c>
      <c r="AG1685" s="72">
        <v>0</v>
      </c>
      <c r="AH1685" s="72">
        <v>0</v>
      </c>
      <c r="AI1685" s="12">
        <v>0</v>
      </c>
      <c r="AJ1685" s="72">
        <v>0</v>
      </c>
      <c r="AK1685" s="72">
        <v>0</v>
      </c>
      <c r="AL1685" s="12">
        <v>0</v>
      </c>
      <c r="AM1685" s="72">
        <v>0</v>
      </c>
      <c r="AN1685" s="72">
        <v>0</v>
      </c>
      <c r="AO1685" s="12">
        <v>522.048</v>
      </c>
      <c r="AP1685" s="72">
        <v>100</v>
      </c>
      <c r="AQ1685" s="72">
        <v>11.866</v>
      </c>
      <c r="AR1685" s="12">
        <v>0</v>
      </c>
      <c r="AS1685" s="72">
        <v>0</v>
      </c>
      <c r="AT1685" s="72">
        <v>0</v>
      </c>
      <c r="AU1685" s="12">
        <v>0</v>
      </c>
      <c r="AV1685" s="72">
        <v>0</v>
      </c>
      <c r="AW1685" s="72">
        <v>0</v>
      </c>
      <c r="AX1685" s="12">
        <v>0</v>
      </c>
      <c r="AY1685" s="72">
        <v>0</v>
      </c>
      <c r="AZ1685" s="72">
        <v>0</v>
      </c>
      <c r="BA1685" s="12">
        <v>0</v>
      </c>
      <c r="BB1685" s="72">
        <v>0</v>
      </c>
      <c r="BC1685" s="72">
        <v>0</v>
      </c>
      <c r="BD1685" s="12">
        <v>0</v>
      </c>
      <c r="BE1685" s="72">
        <v>0</v>
      </c>
      <c r="BF1685" s="72">
        <v>0</v>
      </c>
      <c r="BG1685" s="12">
        <v>0</v>
      </c>
      <c r="BH1685" s="72">
        <v>0</v>
      </c>
      <c r="BI1685" s="72">
        <v>0</v>
      </c>
      <c r="BJ1685" s="12">
        <v>0</v>
      </c>
      <c r="BK1685" s="72">
        <v>0</v>
      </c>
      <c r="BL1685" s="72">
        <v>0</v>
      </c>
      <c r="BM1685" s="12">
        <v>0</v>
      </c>
      <c r="BN1685" s="72">
        <v>0</v>
      </c>
      <c r="BO1685" s="72">
        <v>0</v>
      </c>
      <c r="BP1685" s="12">
        <v>0</v>
      </c>
      <c r="BQ1685" s="72">
        <v>0</v>
      </c>
      <c r="BR1685" s="72">
        <v>0</v>
      </c>
      <c r="BS1685" s="12">
        <v>0</v>
      </c>
      <c r="BT1685" s="72">
        <v>0</v>
      </c>
      <c r="BU1685" s="72">
        <v>0</v>
      </c>
      <c r="BV1685" s="12">
        <v>522.048</v>
      </c>
      <c r="BW1685" s="72">
        <v>100</v>
      </c>
      <c r="BX1685" s="72">
        <v>11.866</v>
      </c>
      <c r="BY1685" s="13"/>
      <c r="BZ1685" s="13"/>
    </row>
    <row r="1686" spans="1:78" ht="12.75" customHeight="1">
      <c r="A1686" s="122" t="s">
        <v>44</v>
      </c>
      <c r="B1686" s="71" t="s">
        <v>82</v>
      </c>
      <c r="C1686" s="71" t="s">
        <v>24</v>
      </c>
      <c r="D1686" s="34">
        <v>43435</v>
      </c>
      <c r="E1686" s="12">
        <v>0</v>
      </c>
      <c r="F1686" s="72">
        <v>0</v>
      </c>
      <c r="G1686" s="72">
        <v>0</v>
      </c>
      <c r="H1686" s="12">
        <v>139.52000000000001</v>
      </c>
      <c r="I1686" s="72">
        <v>23.72</v>
      </c>
      <c r="J1686" s="72">
        <v>35.728999999999999</v>
      </c>
      <c r="K1686" s="12">
        <v>75.947999999999993</v>
      </c>
      <c r="L1686" s="72">
        <v>12.912000000000001</v>
      </c>
      <c r="M1686" s="72">
        <v>31.471</v>
      </c>
      <c r="N1686" s="12">
        <v>215.46799999999999</v>
      </c>
      <c r="O1686" s="72">
        <v>36.631999999999998</v>
      </c>
      <c r="P1686" s="72">
        <v>28.085000000000001</v>
      </c>
      <c r="Q1686" s="12">
        <v>0</v>
      </c>
      <c r="R1686" s="72">
        <v>0</v>
      </c>
      <c r="S1686" s="72">
        <v>0</v>
      </c>
      <c r="T1686" s="12">
        <v>215.46799999999999</v>
      </c>
      <c r="U1686" s="72">
        <v>36.631999999999998</v>
      </c>
      <c r="V1686" s="72">
        <v>28.085000000000001</v>
      </c>
      <c r="W1686" s="12">
        <v>372.72699999999998</v>
      </c>
      <c r="X1686" s="72">
        <v>63.368000000000002</v>
      </c>
      <c r="Y1686" s="72">
        <v>14.42</v>
      </c>
      <c r="Z1686" s="12">
        <v>588.19500000000005</v>
      </c>
      <c r="AA1686" s="72">
        <v>100</v>
      </c>
      <c r="AB1686" s="72">
        <v>11.388</v>
      </c>
      <c r="AC1686" s="12">
        <v>588.19500000000005</v>
      </c>
      <c r="AD1686" s="72">
        <v>100</v>
      </c>
      <c r="AE1686" s="72">
        <v>11.388</v>
      </c>
      <c r="AF1686" s="12">
        <v>0</v>
      </c>
      <c r="AG1686" s="72">
        <v>0</v>
      </c>
      <c r="AH1686" s="72">
        <v>0</v>
      </c>
      <c r="AI1686" s="12">
        <v>0</v>
      </c>
      <c r="AJ1686" s="72">
        <v>0</v>
      </c>
      <c r="AK1686" s="72">
        <v>0</v>
      </c>
      <c r="AL1686" s="12">
        <v>0</v>
      </c>
      <c r="AM1686" s="72">
        <v>0</v>
      </c>
      <c r="AN1686" s="72">
        <v>0</v>
      </c>
      <c r="AO1686" s="12">
        <v>588.19500000000005</v>
      </c>
      <c r="AP1686" s="72">
        <v>100</v>
      </c>
      <c r="AQ1686" s="72">
        <v>11.388</v>
      </c>
      <c r="AR1686" s="12">
        <v>0</v>
      </c>
      <c r="AS1686" s="72">
        <v>0</v>
      </c>
      <c r="AT1686" s="72">
        <v>0</v>
      </c>
      <c r="AU1686" s="12">
        <v>0</v>
      </c>
      <c r="AV1686" s="72">
        <v>0</v>
      </c>
      <c r="AW1686" s="72">
        <v>0</v>
      </c>
      <c r="AX1686" s="12">
        <v>0</v>
      </c>
      <c r="AY1686" s="72">
        <v>0</v>
      </c>
      <c r="AZ1686" s="72">
        <v>0</v>
      </c>
      <c r="BA1686" s="12">
        <v>0</v>
      </c>
      <c r="BB1686" s="72">
        <v>0</v>
      </c>
      <c r="BC1686" s="72">
        <v>0</v>
      </c>
      <c r="BD1686" s="12">
        <v>0</v>
      </c>
      <c r="BE1686" s="72">
        <v>0</v>
      </c>
      <c r="BF1686" s="72">
        <v>0</v>
      </c>
      <c r="BG1686" s="12">
        <v>0</v>
      </c>
      <c r="BH1686" s="72">
        <v>0</v>
      </c>
      <c r="BI1686" s="72">
        <v>0</v>
      </c>
      <c r="BJ1686" s="12">
        <v>0</v>
      </c>
      <c r="BK1686" s="72">
        <v>0</v>
      </c>
      <c r="BL1686" s="72">
        <v>0</v>
      </c>
      <c r="BM1686" s="12">
        <v>0</v>
      </c>
      <c r="BN1686" s="72">
        <v>0</v>
      </c>
      <c r="BO1686" s="72">
        <v>0</v>
      </c>
      <c r="BP1686" s="12">
        <v>0</v>
      </c>
      <c r="BQ1686" s="72">
        <v>0</v>
      </c>
      <c r="BR1686" s="72">
        <v>0</v>
      </c>
      <c r="BS1686" s="12">
        <v>0</v>
      </c>
      <c r="BT1686" s="72">
        <v>0</v>
      </c>
      <c r="BU1686" s="72">
        <v>0</v>
      </c>
      <c r="BV1686" s="12">
        <v>588.19500000000005</v>
      </c>
      <c r="BW1686" s="72">
        <v>100</v>
      </c>
      <c r="BX1686" s="72">
        <v>11.388</v>
      </c>
      <c r="BY1686" s="13"/>
      <c r="BZ1686" s="13"/>
    </row>
    <row r="1687" spans="1:78" ht="12.75" customHeight="1">
      <c r="A1687" s="122" t="s">
        <v>44</v>
      </c>
      <c r="B1687" s="71" t="s">
        <v>82</v>
      </c>
      <c r="C1687" s="71" t="s">
        <v>24</v>
      </c>
      <c r="D1687" s="34">
        <v>43525</v>
      </c>
      <c r="E1687" s="12">
        <v>0</v>
      </c>
      <c r="F1687" s="72">
        <v>0</v>
      </c>
      <c r="G1687" s="72">
        <v>0</v>
      </c>
      <c r="H1687" s="12">
        <v>90.372</v>
      </c>
      <c r="I1687" s="72">
        <v>20.937000000000001</v>
      </c>
      <c r="J1687" s="72">
        <v>34.311999999999998</v>
      </c>
      <c r="K1687" s="12">
        <v>59.426000000000002</v>
      </c>
      <c r="L1687" s="72">
        <v>13.768000000000001</v>
      </c>
      <c r="M1687" s="72">
        <v>33.143000000000001</v>
      </c>
      <c r="N1687" s="12">
        <v>149.798</v>
      </c>
      <c r="O1687" s="72">
        <v>34.704999999999998</v>
      </c>
      <c r="P1687" s="72">
        <v>22.286999999999999</v>
      </c>
      <c r="Q1687" s="12">
        <v>9.2810000000000006</v>
      </c>
      <c r="R1687" s="72">
        <v>2.15</v>
      </c>
      <c r="S1687" s="72">
        <v>102.087</v>
      </c>
      <c r="T1687" s="12">
        <v>159.07900000000001</v>
      </c>
      <c r="U1687" s="72">
        <v>36.856000000000002</v>
      </c>
      <c r="V1687" s="72">
        <v>21.701000000000001</v>
      </c>
      <c r="W1687" s="12">
        <v>272.55</v>
      </c>
      <c r="X1687" s="72">
        <v>63.143999999999998</v>
      </c>
      <c r="Y1687" s="72">
        <v>17.463999999999999</v>
      </c>
      <c r="Z1687" s="12">
        <v>431.63</v>
      </c>
      <c r="AA1687" s="72">
        <v>100</v>
      </c>
      <c r="AB1687" s="72">
        <v>12.067</v>
      </c>
      <c r="AC1687" s="12">
        <v>431.63</v>
      </c>
      <c r="AD1687" s="72">
        <v>100</v>
      </c>
      <c r="AE1687" s="72">
        <v>12.067</v>
      </c>
      <c r="AF1687" s="12">
        <v>0</v>
      </c>
      <c r="AG1687" s="72">
        <v>0</v>
      </c>
      <c r="AH1687" s="72">
        <v>0</v>
      </c>
      <c r="AI1687" s="12">
        <v>0</v>
      </c>
      <c r="AJ1687" s="72">
        <v>0</v>
      </c>
      <c r="AK1687" s="72">
        <v>0</v>
      </c>
      <c r="AL1687" s="12">
        <v>0</v>
      </c>
      <c r="AM1687" s="72">
        <v>0</v>
      </c>
      <c r="AN1687" s="72">
        <v>0</v>
      </c>
      <c r="AO1687" s="12">
        <v>431.63</v>
      </c>
      <c r="AP1687" s="72">
        <v>100</v>
      </c>
      <c r="AQ1687" s="72">
        <v>12.067</v>
      </c>
      <c r="AR1687" s="12">
        <v>0</v>
      </c>
      <c r="AS1687" s="72">
        <v>0</v>
      </c>
      <c r="AT1687" s="72">
        <v>0</v>
      </c>
      <c r="AU1687" s="12">
        <v>0</v>
      </c>
      <c r="AV1687" s="72">
        <v>0</v>
      </c>
      <c r="AW1687" s="72">
        <v>0</v>
      </c>
      <c r="AX1687" s="12">
        <v>0</v>
      </c>
      <c r="AY1687" s="72">
        <v>0</v>
      </c>
      <c r="AZ1687" s="72">
        <v>0</v>
      </c>
      <c r="BA1687" s="12">
        <v>0</v>
      </c>
      <c r="BB1687" s="72">
        <v>0</v>
      </c>
      <c r="BC1687" s="72">
        <v>0</v>
      </c>
      <c r="BD1687" s="12">
        <v>0</v>
      </c>
      <c r="BE1687" s="72">
        <v>0</v>
      </c>
      <c r="BF1687" s="72">
        <v>0</v>
      </c>
      <c r="BG1687" s="12">
        <v>0</v>
      </c>
      <c r="BH1687" s="72">
        <v>0</v>
      </c>
      <c r="BI1687" s="72">
        <v>0</v>
      </c>
      <c r="BJ1687" s="12">
        <v>0</v>
      </c>
      <c r="BK1687" s="72">
        <v>0</v>
      </c>
      <c r="BL1687" s="72">
        <v>0</v>
      </c>
      <c r="BM1687" s="12">
        <v>0</v>
      </c>
      <c r="BN1687" s="72">
        <v>0</v>
      </c>
      <c r="BO1687" s="72">
        <v>0</v>
      </c>
      <c r="BP1687" s="12">
        <v>0</v>
      </c>
      <c r="BQ1687" s="72">
        <v>0</v>
      </c>
      <c r="BR1687" s="72">
        <v>0</v>
      </c>
      <c r="BS1687" s="12">
        <v>0</v>
      </c>
      <c r="BT1687" s="72">
        <v>0</v>
      </c>
      <c r="BU1687" s="72">
        <v>0</v>
      </c>
      <c r="BV1687" s="12">
        <v>431.63</v>
      </c>
      <c r="BW1687" s="72">
        <v>100</v>
      </c>
      <c r="BX1687" s="72">
        <v>12.067</v>
      </c>
      <c r="BY1687" s="13"/>
      <c r="BZ1687" s="13"/>
    </row>
    <row r="1688" spans="1:78" ht="12.75" customHeight="1">
      <c r="A1688" s="122" t="s">
        <v>44</v>
      </c>
      <c r="B1688" s="71" t="s">
        <v>82</v>
      </c>
      <c r="C1688" s="71" t="s">
        <v>24</v>
      </c>
      <c r="D1688" s="34">
        <v>43617</v>
      </c>
      <c r="E1688" s="12">
        <v>0</v>
      </c>
      <c r="F1688" s="72">
        <v>0</v>
      </c>
      <c r="G1688" s="72">
        <v>0</v>
      </c>
      <c r="H1688" s="12">
        <v>72.804000000000002</v>
      </c>
      <c r="I1688" s="72">
        <v>14.683</v>
      </c>
      <c r="J1688" s="72">
        <v>31.334</v>
      </c>
      <c r="K1688" s="12">
        <v>89.162000000000006</v>
      </c>
      <c r="L1688" s="72">
        <v>17.981999999999999</v>
      </c>
      <c r="M1688" s="72">
        <v>32.473999999999997</v>
      </c>
      <c r="N1688" s="12">
        <v>161.96600000000001</v>
      </c>
      <c r="O1688" s="72">
        <v>32.664999999999999</v>
      </c>
      <c r="P1688" s="72">
        <v>21.596</v>
      </c>
      <c r="Q1688" s="12">
        <v>11.34</v>
      </c>
      <c r="R1688" s="72">
        <v>2.2869999999999999</v>
      </c>
      <c r="S1688" s="72">
        <v>95.114999999999995</v>
      </c>
      <c r="T1688" s="12">
        <v>173.30600000000001</v>
      </c>
      <c r="U1688" s="72">
        <v>34.951999999999998</v>
      </c>
      <c r="V1688" s="72">
        <v>20.811</v>
      </c>
      <c r="W1688" s="12">
        <v>322.53399999999999</v>
      </c>
      <c r="X1688" s="72">
        <v>65.048000000000002</v>
      </c>
      <c r="Y1688" s="72">
        <v>14.871</v>
      </c>
      <c r="Z1688" s="12">
        <v>495.84</v>
      </c>
      <c r="AA1688" s="72">
        <v>100</v>
      </c>
      <c r="AB1688" s="72">
        <v>8.1999999999999993</v>
      </c>
      <c r="AC1688" s="12">
        <v>495.84</v>
      </c>
      <c r="AD1688" s="72">
        <v>100</v>
      </c>
      <c r="AE1688" s="72">
        <v>8.1999999999999993</v>
      </c>
      <c r="AF1688" s="12">
        <v>0</v>
      </c>
      <c r="AG1688" s="72">
        <v>0</v>
      </c>
      <c r="AH1688" s="72">
        <v>0</v>
      </c>
      <c r="AI1688" s="12">
        <v>0</v>
      </c>
      <c r="AJ1688" s="72">
        <v>0</v>
      </c>
      <c r="AK1688" s="72">
        <v>0</v>
      </c>
      <c r="AL1688" s="12">
        <v>0</v>
      </c>
      <c r="AM1688" s="72">
        <v>0</v>
      </c>
      <c r="AN1688" s="72">
        <v>0</v>
      </c>
      <c r="AO1688" s="12">
        <v>495.84</v>
      </c>
      <c r="AP1688" s="72">
        <v>100</v>
      </c>
      <c r="AQ1688" s="72">
        <v>8.1999999999999993</v>
      </c>
      <c r="AR1688" s="12">
        <v>0</v>
      </c>
      <c r="AS1688" s="72">
        <v>0</v>
      </c>
      <c r="AT1688" s="72">
        <v>0</v>
      </c>
      <c r="AU1688" s="12">
        <v>0</v>
      </c>
      <c r="AV1688" s="72">
        <v>0</v>
      </c>
      <c r="AW1688" s="72">
        <v>0</v>
      </c>
      <c r="AX1688" s="12">
        <v>0</v>
      </c>
      <c r="AY1688" s="72">
        <v>0</v>
      </c>
      <c r="AZ1688" s="72">
        <v>0</v>
      </c>
      <c r="BA1688" s="12">
        <v>0</v>
      </c>
      <c r="BB1688" s="72">
        <v>0</v>
      </c>
      <c r="BC1688" s="72">
        <v>0</v>
      </c>
      <c r="BD1688" s="12">
        <v>0</v>
      </c>
      <c r="BE1688" s="72">
        <v>0</v>
      </c>
      <c r="BF1688" s="72">
        <v>0</v>
      </c>
      <c r="BG1688" s="12">
        <v>0</v>
      </c>
      <c r="BH1688" s="72">
        <v>0</v>
      </c>
      <c r="BI1688" s="72">
        <v>0</v>
      </c>
      <c r="BJ1688" s="12">
        <v>0</v>
      </c>
      <c r="BK1688" s="72">
        <v>0</v>
      </c>
      <c r="BL1688" s="72">
        <v>0</v>
      </c>
      <c r="BM1688" s="12">
        <v>0</v>
      </c>
      <c r="BN1688" s="72">
        <v>0</v>
      </c>
      <c r="BO1688" s="72">
        <v>0</v>
      </c>
      <c r="BP1688" s="12">
        <v>0</v>
      </c>
      <c r="BQ1688" s="72">
        <v>0</v>
      </c>
      <c r="BR1688" s="72">
        <v>0</v>
      </c>
      <c r="BS1688" s="12">
        <v>0</v>
      </c>
      <c r="BT1688" s="72">
        <v>0</v>
      </c>
      <c r="BU1688" s="72">
        <v>0</v>
      </c>
      <c r="BV1688" s="12">
        <v>495.84</v>
      </c>
      <c r="BW1688" s="72">
        <v>100</v>
      </c>
      <c r="BX1688" s="72">
        <v>8.1999999999999993</v>
      </c>
      <c r="BY1688" s="13"/>
      <c r="BZ1688" s="13"/>
    </row>
    <row r="1689" spans="1:78" ht="12.75" customHeight="1">
      <c r="A1689" s="122" t="s">
        <v>44</v>
      </c>
      <c r="B1689" s="71" t="s">
        <v>82</v>
      </c>
      <c r="C1689" s="71" t="s">
        <v>24</v>
      </c>
      <c r="D1689" s="34">
        <v>44075</v>
      </c>
      <c r="E1689" s="12">
        <v>0</v>
      </c>
      <c r="F1689" s="72">
        <v>0</v>
      </c>
      <c r="G1689" s="72">
        <v>0</v>
      </c>
      <c r="H1689" s="12">
        <v>98.358999999999995</v>
      </c>
      <c r="I1689" s="72">
        <v>20.140999999999998</v>
      </c>
      <c r="J1689" s="72">
        <v>43.371000000000002</v>
      </c>
      <c r="K1689" s="12">
        <v>89.61</v>
      </c>
      <c r="L1689" s="72">
        <v>18.349</v>
      </c>
      <c r="M1689" s="72">
        <v>39.192</v>
      </c>
      <c r="N1689" s="12">
        <v>187.96899999999999</v>
      </c>
      <c r="O1689" s="72">
        <v>38.49</v>
      </c>
      <c r="P1689" s="72">
        <v>24.27</v>
      </c>
      <c r="Q1689" s="12">
        <v>14.343</v>
      </c>
      <c r="R1689" s="72">
        <v>2.9369999999999998</v>
      </c>
      <c r="S1689" s="72">
        <v>119.381</v>
      </c>
      <c r="T1689" s="12">
        <v>202.31200000000001</v>
      </c>
      <c r="U1689" s="72">
        <v>41.427</v>
      </c>
      <c r="V1689" s="72">
        <v>23.692</v>
      </c>
      <c r="W1689" s="12">
        <v>286.04700000000003</v>
      </c>
      <c r="X1689" s="72">
        <v>58.573</v>
      </c>
      <c r="Y1689" s="72">
        <v>15.984999999999999</v>
      </c>
      <c r="Z1689" s="12">
        <v>488.35899999999998</v>
      </c>
      <c r="AA1689" s="72">
        <v>100</v>
      </c>
      <c r="AB1689" s="72">
        <v>11.164999999999999</v>
      </c>
      <c r="AC1689" s="12">
        <v>488.35899999999998</v>
      </c>
      <c r="AD1689" s="72">
        <v>100</v>
      </c>
      <c r="AE1689" s="72">
        <v>11.164999999999999</v>
      </c>
      <c r="AF1689" s="12">
        <v>0</v>
      </c>
      <c r="AG1689" s="72">
        <v>0</v>
      </c>
      <c r="AH1689" s="72">
        <v>0</v>
      </c>
      <c r="AI1689" s="12">
        <v>0</v>
      </c>
      <c r="AJ1689" s="72">
        <v>0</v>
      </c>
      <c r="AK1689" s="72">
        <v>0</v>
      </c>
      <c r="AL1689" s="12">
        <v>0</v>
      </c>
      <c r="AM1689" s="72">
        <v>0</v>
      </c>
      <c r="AN1689" s="72">
        <v>0</v>
      </c>
      <c r="AO1689" s="12">
        <v>488.35899999999998</v>
      </c>
      <c r="AP1689" s="72">
        <v>100</v>
      </c>
      <c r="AQ1689" s="72">
        <v>11.164999999999999</v>
      </c>
      <c r="AR1689" s="12">
        <v>0</v>
      </c>
      <c r="AS1689" s="72">
        <v>0</v>
      </c>
      <c r="AT1689" s="72">
        <v>0</v>
      </c>
      <c r="AU1689" s="12">
        <v>0</v>
      </c>
      <c r="AV1689" s="72">
        <v>0</v>
      </c>
      <c r="AW1689" s="72">
        <v>0</v>
      </c>
      <c r="AX1689" s="12">
        <v>0</v>
      </c>
      <c r="AY1689" s="72">
        <v>0</v>
      </c>
      <c r="AZ1689" s="72">
        <v>0</v>
      </c>
      <c r="BA1689" s="12">
        <v>0</v>
      </c>
      <c r="BB1689" s="72">
        <v>0</v>
      </c>
      <c r="BC1689" s="72">
        <v>0</v>
      </c>
      <c r="BD1689" s="12">
        <v>0</v>
      </c>
      <c r="BE1689" s="72">
        <v>0</v>
      </c>
      <c r="BF1689" s="72">
        <v>0</v>
      </c>
      <c r="BG1689" s="12">
        <v>0</v>
      </c>
      <c r="BH1689" s="72">
        <v>0</v>
      </c>
      <c r="BI1689" s="72">
        <v>0</v>
      </c>
      <c r="BJ1689" s="12">
        <v>0</v>
      </c>
      <c r="BK1689" s="72">
        <v>0</v>
      </c>
      <c r="BL1689" s="72">
        <v>0</v>
      </c>
      <c r="BM1689" s="12">
        <v>0</v>
      </c>
      <c r="BN1689" s="72">
        <v>0</v>
      </c>
      <c r="BO1689" s="72">
        <v>0</v>
      </c>
      <c r="BP1689" s="12">
        <v>0</v>
      </c>
      <c r="BQ1689" s="72">
        <v>0</v>
      </c>
      <c r="BR1689" s="72">
        <v>0</v>
      </c>
      <c r="BS1689" s="12">
        <v>0</v>
      </c>
      <c r="BT1689" s="72">
        <v>0</v>
      </c>
      <c r="BU1689" s="72">
        <v>0</v>
      </c>
      <c r="BV1689" s="12">
        <v>488.35899999999998</v>
      </c>
      <c r="BW1689" s="72">
        <v>100</v>
      </c>
      <c r="BX1689" s="72">
        <v>11.164999999999999</v>
      </c>
      <c r="BY1689" s="13"/>
      <c r="BZ1689" s="13"/>
    </row>
    <row r="1690" spans="1:78" ht="12.75" customHeight="1">
      <c r="A1690" s="122" t="s">
        <v>44</v>
      </c>
      <c r="B1690" s="71" t="s">
        <v>82</v>
      </c>
      <c r="C1690" s="71" t="s">
        <v>24</v>
      </c>
      <c r="D1690" s="34">
        <v>44166</v>
      </c>
      <c r="E1690" s="12">
        <v>0</v>
      </c>
      <c r="F1690" s="72">
        <v>0</v>
      </c>
      <c r="G1690" s="72">
        <v>0</v>
      </c>
      <c r="H1690" s="12">
        <v>127.236</v>
      </c>
      <c r="I1690" s="72">
        <v>27.297000000000001</v>
      </c>
      <c r="J1690" s="72">
        <v>40.311</v>
      </c>
      <c r="K1690" s="12">
        <v>76.721999999999994</v>
      </c>
      <c r="L1690" s="72">
        <v>16.459</v>
      </c>
      <c r="M1690" s="72">
        <v>39.905999999999999</v>
      </c>
      <c r="N1690" s="12">
        <v>203.95699999999999</v>
      </c>
      <c r="O1690" s="72">
        <v>43.756</v>
      </c>
      <c r="P1690" s="72">
        <v>27.149000000000001</v>
      </c>
      <c r="Q1690" s="12">
        <v>13.217000000000001</v>
      </c>
      <c r="R1690" s="72">
        <v>2.835</v>
      </c>
      <c r="S1690" s="72">
        <v>106.896</v>
      </c>
      <c r="T1690" s="12">
        <v>217.17400000000001</v>
      </c>
      <c r="U1690" s="72">
        <v>46.591000000000001</v>
      </c>
      <c r="V1690" s="72">
        <v>26.452000000000002</v>
      </c>
      <c r="W1690" s="12">
        <v>248.95</v>
      </c>
      <c r="X1690" s="72">
        <v>53.408999999999999</v>
      </c>
      <c r="Y1690" s="72">
        <v>20.294</v>
      </c>
      <c r="Z1690" s="12">
        <v>466.12400000000002</v>
      </c>
      <c r="AA1690" s="72">
        <v>100</v>
      </c>
      <c r="AB1690" s="72">
        <v>12.364000000000001</v>
      </c>
      <c r="AC1690" s="12">
        <v>466.12400000000002</v>
      </c>
      <c r="AD1690" s="72">
        <v>100</v>
      </c>
      <c r="AE1690" s="72">
        <v>12.364000000000001</v>
      </c>
      <c r="AF1690" s="12">
        <v>0</v>
      </c>
      <c r="AG1690" s="72">
        <v>0</v>
      </c>
      <c r="AH1690" s="72">
        <v>0</v>
      </c>
      <c r="AI1690" s="12">
        <v>0</v>
      </c>
      <c r="AJ1690" s="72">
        <v>0</v>
      </c>
      <c r="AK1690" s="72">
        <v>0</v>
      </c>
      <c r="AL1690" s="12">
        <v>0</v>
      </c>
      <c r="AM1690" s="72">
        <v>0</v>
      </c>
      <c r="AN1690" s="72">
        <v>0</v>
      </c>
      <c r="AO1690" s="12">
        <v>466.12400000000002</v>
      </c>
      <c r="AP1690" s="72">
        <v>100</v>
      </c>
      <c r="AQ1690" s="72">
        <v>12.364000000000001</v>
      </c>
      <c r="AR1690" s="12">
        <v>0</v>
      </c>
      <c r="AS1690" s="72">
        <v>0</v>
      </c>
      <c r="AT1690" s="72">
        <v>0</v>
      </c>
      <c r="AU1690" s="12">
        <v>0</v>
      </c>
      <c r="AV1690" s="72">
        <v>0</v>
      </c>
      <c r="AW1690" s="72">
        <v>0</v>
      </c>
      <c r="AX1690" s="12">
        <v>0</v>
      </c>
      <c r="AY1690" s="72">
        <v>0</v>
      </c>
      <c r="AZ1690" s="72">
        <v>0</v>
      </c>
      <c r="BA1690" s="12">
        <v>0</v>
      </c>
      <c r="BB1690" s="72">
        <v>0</v>
      </c>
      <c r="BC1690" s="72">
        <v>0</v>
      </c>
      <c r="BD1690" s="12">
        <v>0</v>
      </c>
      <c r="BE1690" s="72">
        <v>0</v>
      </c>
      <c r="BF1690" s="72">
        <v>0</v>
      </c>
      <c r="BG1690" s="12">
        <v>0</v>
      </c>
      <c r="BH1690" s="72">
        <v>0</v>
      </c>
      <c r="BI1690" s="72">
        <v>0</v>
      </c>
      <c r="BJ1690" s="12">
        <v>0</v>
      </c>
      <c r="BK1690" s="72">
        <v>0</v>
      </c>
      <c r="BL1690" s="72">
        <v>0</v>
      </c>
      <c r="BM1690" s="12">
        <v>0</v>
      </c>
      <c r="BN1690" s="72">
        <v>0</v>
      </c>
      <c r="BO1690" s="72">
        <v>0</v>
      </c>
      <c r="BP1690" s="12">
        <v>0</v>
      </c>
      <c r="BQ1690" s="72">
        <v>0</v>
      </c>
      <c r="BR1690" s="72">
        <v>0</v>
      </c>
      <c r="BS1690" s="12">
        <v>0</v>
      </c>
      <c r="BT1690" s="72">
        <v>0</v>
      </c>
      <c r="BU1690" s="72">
        <v>0</v>
      </c>
      <c r="BV1690" s="12">
        <v>466.12400000000002</v>
      </c>
      <c r="BW1690" s="72">
        <v>100</v>
      </c>
      <c r="BX1690" s="72">
        <v>12.364000000000001</v>
      </c>
      <c r="BY1690" s="13"/>
      <c r="BZ1690" s="13"/>
    </row>
    <row r="1691" spans="1:78" ht="12.75" customHeight="1">
      <c r="A1691" s="122" t="s">
        <v>44</v>
      </c>
      <c r="B1691" s="71" t="s">
        <v>82</v>
      </c>
      <c r="C1691" s="71" t="s">
        <v>24</v>
      </c>
      <c r="D1691" s="34">
        <v>44256</v>
      </c>
      <c r="E1691" s="12">
        <v>0</v>
      </c>
      <c r="F1691" s="72">
        <v>0</v>
      </c>
      <c r="G1691" s="72">
        <v>0</v>
      </c>
      <c r="H1691" s="12">
        <v>148.02099999999999</v>
      </c>
      <c r="I1691" s="72">
        <v>29.867999999999999</v>
      </c>
      <c r="J1691" s="72">
        <v>39.438000000000002</v>
      </c>
      <c r="K1691" s="12">
        <v>54.018999999999998</v>
      </c>
      <c r="L1691" s="72">
        <v>10.9</v>
      </c>
      <c r="M1691" s="72">
        <v>65.75</v>
      </c>
      <c r="N1691" s="12">
        <v>202.04</v>
      </c>
      <c r="O1691" s="72">
        <v>40.768000000000001</v>
      </c>
      <c r="P1691" s="72">
        <v>26.712</v>
      </c>
      <c r="Q1691" s="12">
        <v>12.186999999999999</v>
      </c>
      <c r="R1691" s="72">
        <v>2.4590000000000001</v>
      </c>
      <c r="S1691" s="72">
        <v>103.069</v>
      </c>
      <c r="T1691" s="12">
        <v>214.227</v>
      </c>
      <c r="U1691" s="72">
        <v>43.226999999999997</v>
      </c>
      <c r="V1691" s="72">
        <v>25.135000000000002</v>
      </c>
      <c r="W1691" s="12">
        <v>281.36200000000002</v>
      </c>
      <c r="X1691" s="72">
        <v>56.773000000000003</v>
      </c>
      <c r="Y1691" s="72">
        <v>15.664999999999999</v>
      </c>
      <c r="Z1691" s="12">
        <v>495.589</v>
      </c>
      <c r="AA1691" s="72">
        <v>100</v>
      </c>
      <c r="AB1691" s="72">
        <v>11.202</v>
      </c>
      <c r="AC1691" s="12">
        <v>495.589</v>
      </c>
      <c r="AD1691" s="72">
        <v>100</v>
      </c>
      <c r="AE1691" s="72">
        <v>11.202</v>
      </c>
      <c r="AF1691" s="12">
        <v>0</v>
      </c>
      <c r="AG1691" s="72">
        <v>0</v>
      </c>
      <c r="AH1691" s="72">
        <v>0</v>
      </c>
      <c r="AI1691" s="12">
        <v>0</v>
      </c>
      <c r="AJ1691" s="72">
        <v>0</v>
      </c>
      <c r="AK1691" s="72">
        <v>0</v>
      </c>
      <c r="AL1691" s="12">
        <v>0</v>
      </c>
      <c r="AM1691" s="72">
        <v>0</v>
      </c>
      <c r="AN1691" s="72">
        <v>0</v>
      </c>
      <c r="AO1691" s="12">
        <v>495.589</v>
      </c>
      <c r="AP1691" s="72">
        <v>100</v>
      </c>
      <c r="AQ1691" s="72">
        <v>11.202</v>
      </c>
      <c r="AR1691" s="12">
        <v>0</v>
      </c>
      <c r="AS1691" s="72">
        <v>0</v>
      </c>
      <c r="AT1691" s="72">
        <v>0</v>
      </c>
      <c r="AU1691" s="12">
        <v>0</v>
      </c>
      <c r="AV1691" s="72">
        <v>0</v>
      </c>
      <c r="AW1691" s="72">
        <v>0</v>
      </c>
      <c r="AX1691" s="12">
        <v>0</v>
      </c>
      <c r="AY1691" s="72">
        <v>0</v>
      </c>
      <c r="AZ1691" s="72">
        <v>0</v>
      </c>
      <c r="BA1691" s="12">
        <v>0</v>
      </c>
      <c r="BB1691" s="72">
        <v>0</v>
      </c>
      <c r="BC1691" s="72">
        <v>0</v>
      </c>
      <c r="BD1691" s="12">
        <v>0</v>
      </c>
      <c r="BE1691" s="72">
        <v>0</v>
      </c>
      <c r="BF1691" s="72">
        <v>0</v>
      </c>
      <c r="BG1691" s="12">
        <v>0</v>
      </c>
      <c r="BH1691" s="72">
        <v>0</v>
      </c>
      <c r="BI1691" s="72">
        <v>0</v>
      </c>
      <c r="BJ1691" s="12">
        <v>0</v>
      </c>
      <c r="BK1691" s="72">
        <v>0</v>
      </c>
      <c r="BL1691" s="72">
        <v>0</v>
      </c>
      <c r="BM1691" s="12">
        <v>0</v>
      </c>
      <c r="BN1691" s="72">
        <v>0</v>
      </c>
      <c r="BO1691" s="72">
        <v>0</v>
      </c>
      <c r="BP1691" s="12">
        <v>0</v>
      </c>
      <c r="BQ1691" s="72">
        <v>0</v>
      </c>
      <c r="BR1691" s="72">
        <v>0</v>
      </c>
      <c r="BS1691" s="12">
        <v>0</v>
      </c>
      <c r="BT1691" s="72">
        <v>0</v>
      </c>
      <c r="BU1691" s="72">
        <v>0</v>
      </c>
      <c r="BV1691" s="12">
        <v>495.589</v>
      </c>
      <c r="BW1691" s="72">
        <v>100</v>
      </c>
      <c r="BX1691" s="72">
        <v>11.202</v>
      </c>
      <c r="BY1691" s="13"/>
      <c r="BZ1691" s="13"/>
    </row>
    <row r="1692" spans="1:78" ht="12.75" customHeight="1">
      <c r="A1692" s="122" t="s">
        <v>44</v>
      </c>
      <c r="B1692" s="71" t="s">
        <v>82</v>
      </c>
      <c r="C1692" s="71" t="s">
        <v>24</v>
      </c>
      <c r="D1692" s="34">
        <v>44348</v>
      </c>
      <c r="E1692" s="12">
        <v>0</v>
      </c>
      <c r="F1692" s="72">
        <v>0</v>
      </c>
      <c r="G1692" s="72">
        <v>0</v>
      </c>
      <c r="H1692" s="12">
        <v>80.588999999999999</v>
      </c>
      <c r="I1692" s="72">
        <v>14.73</v>
      </c>
      <c r="J1692" s="72">
        <v>45.128</v>
      </c>
      <c r="K1692" s="12">
        <v>91.293999999999997</v>
      </c>
      <c r="L1692" s="72">
        <v>16.686</v>
      </c>
      <c r="M1692" s="72">
        <v>38.116999999999997</v>
      </c>
      <c r="N1692" s="12">
        <v>171.88300000000001</v>
      </c>
      <c r="O1692" s="72">
        <v>31.416</v>
      </c>
      <c r="P1692" s="72">
        <v>28.742999999999999</v>
      </c>
      <c r="Q1692" s="12">
        <v>0</v>
      </c>
      <c r="R1692" s="72">
        <v>0</v>
      </c>
      <c r="S1692" s="72">
        <v>0</v>
      </c>
      <c r="T1692" s="12">
        <v>171.88300000000001</v>
      </c>
      <c r="U1692" s="72">
        <v>31.416</v>
      </c>
      <c r="V1692" s="72">
        <v>28.742999999999999</v>
      </c>
      <c r="W1692" s="12">
        <v>375.23899999999998</v>
      </c>
      <c r="X1692" s="72">
        <v>68.584000000000003</v>
      </c>
      <c r="Y1692" s="72">
        <v>13.224</v>
      </c>
      <c r="Z1692" s="12">
        <v>547.12199999999996</v>
      </c>
      <c r="AA1692" s="72">
        <v>100</v>
      </c>
      <c r="AB1692" s="72">
        <v>9.6379999999999999</v>
      </c>
      <c r="AC1692" s="12">
        <v>547.12199999999996</v>
      </c>
      <c r="AD1692" s="72">
        <v>100</v>
      </c>
      <c r="AE1692" s="72">
        <v>9.6379999999999999</v>
      </c>
      <c r="AF1692" s="12">
        <v>0</v>
      </c>
      <c r="AG1692" s="72">
        <v>0</v>
      </c>
      <c r="AH1692" s="72">
        <v>0</v>
      </c>
      <c r="AI1692" s="12">
        <v>0</v>
      </c>
      <c r="AJ1692" s="72">
        <v>0</v>
      </c>
      <c r="AK1692" s="72">
        <v>0</v>
      </c>
      <c r="AL1692" s="12">
        <v>0</v>
      </c>
      <c r="AM1692" s="72">
        <v>0</v>
      </c>
      <c r="AN1692" s="72">
        <v>0</v>
      </c>
      <c r="AO1692" s="12">
        <v>547.12199999999996</v>
      </c>
      <c r="AP1692" s="72">
        <v>100</v>
      </c>
      <c r="AQ1692" s="72">
        <v>9.6379999999999999</v>
      </c>
      <c r="AR1692" s="12">
        <v>0</v>
      </c>
      <c r="AS1692" s="72">
        <v>0</v>
      </c>
      <c r="AT1692" s="72">
        <v>0</v>
      </c>
      <c r="AU1692" s="12">
        <v>0</v>
      </c>
      <c r="AV1692" s="72">
        <v>0</v>
      </c>
      <c r="AW1692" s="72">
        <v>0</v>
      </c>
      <c r="AX1692" s="12">
        <v>0</v>
      </c>
      <c r="AY1692" s="72">
        <v>0</v>
      </c>
      <c r="AZ1692" s="72">
        <v>0</v>
      </c>
      <c r="BA1692" s="12">
        <v>0</v>
      </c>
      <c r="BB1692" s="72">
        <v>0</v>
      </c>
      <c r="BC1692" s="72">
        <v>0</v>
      </c>
      <c r="BD1692" s="12">
        <v>0</v>
      </c>
      <c r="BE1692" s="72">
        <v>0</v>
      </c>
      <c r="BF1692" s="72">
        <v>0</v>
      </c>
      <c r="BG1692" s="12">
        <v>0</v>
      </c>
      <c r="BH1692" s="72">
        <v>0</v>
      </c>
      <c r="BI1692" s="72">
        <v>0</v>
      </c>
      <c r="BJ1692" s="12">
        <v>0</v>
      </c>
      <c r="BK1692" s="72">
        <v>0</v>
      </c>
      <c r="BL1692" s="72">
        <v>0</v>
      </c>
      <c r="BM1692" s="12">
        <v>0</v>
      </c>
      <c r="BN1692" s="72">
        <v>0</v>
      </c>
      <c r="BO1692" s="72">
        <v>0</v>
      </c>
      <c r="BP1692" s="12">
        <v>0</v>
      </c>
      <c r="BQ1692" s="72">
        <v>0</v>
      </c>
      <c r="BR1692" s="72">
        <v>0</v>
      </c>
      <c r="BS1692" s="12">
        <v>0</v>
      </c>
      <c r="BT1692" s="72">
        <v>0</v>
      </c>
      <c r="BU1692" s="72">
        <v>0</v>
      </c>
      <c r="BV1692" s="12">
        <v>547.12199999999996</v>
      </c>
      <c r="BW1692" s="72">
        <v>100</v>
      </c>
      <c r="BX1692" s="72">
        <v>9.6379999999999999</v>
      </c>
      <c r="BY1692" s="13"/>
      <c r="BZ1692" s="13"/>
    </row>
    <row r="1693" spans="1:78" ht="12.75" customHeight="1">
      <c r="A1693" s="122" t="s">
        <v>44</v>
      </c>
      <c r="B1693" s="71" t="s">
        <v>82</v>
      </c>
      <c r="C1693" s="71" t="s">
        <v>24</v>
      </c>
      <c r="D1693" s="34">
        <v>44805</v>
      </c>
      <c r="E1693" s="12">
        <v>0</v>
      </c>
      <c r="F1693" s="72">
        <v>0</v>
      </c>
      <c r="G1693" s="72">
        <v>0</v>
      </c>
      <c r="H1693" s="12">
        <v>43.570999999999998</v>
      </c>
      <c r="I1693" s="72">
        <v>8.5220000000000002</v>
      </c>
      <c r="J1693" s="72">
        <v>38.180999999999997</v>
      </c>
      <c r="K1693" s="12">
        <v>48.686999999999998</v>
      </c>
      <c r="L1693" s="72">
        <v>9.5220000000000002</v>
      </c>
      <c r="M1693" s="72">
        <v>51.341999999999999</v>
      </c>
      <c r="N1693" s="12">
        <v>92.257999999999996</v>
      </c>
      <c r="O1693" s="72">
        <v>18.042999999999999</v>
      </c>
      <c r="P1693" s="72">
        <v>28.137</v>
      </c>
      <c r="Q1693" s="12">
        <v>8.4030000000000005</v>
      </c>
      <c r="R1693" s="72">
        <v>1.6439999999999999</v>
      </c>
      <c r="S1693" s="72">
        <v>77.965000000000003</v>
      </c>
      <c r="T1693" s="12">
        <v>100.661</v>
      </c>
      <c r="U1693" s="72">
        <v>19.687000000000001</v>
      </c>
      <c r="V1693" s="72">
        <v>25.997</v>
      </c>
      <c r="W1693" s="12">
        <v>410.649</v>
      </c>
      <c r="X1693" s="72">
        <v>80.313000000000002</v>
      </c>
      <c r="Y1693" s="72">
        <v>16.707999999999998</v>
      </c>
      <c r="Z1693" s="12">
        <v>511.31</v>
      </c>
      <c r="AA1693" s="72">
        <v>100</v>
      </c>
      <c r="AB1693" s="72">
        <v>13.948</v>
      </c>
      <c r="AC1693" s="12">
        <v>511.31</v>
      </c>
      <c r="AD1693" s="72">
        <v>100</v>
      </c>
      <c r="AE1693" s="72">
        <v>13.948</v>
      </c>
      <c r="AF1693" s="12">
        <v>0</v>
      </c>
      <c r="AG1693" s="72">
        <v>0</v>
      </c>
      <c r="AH1693" s="72">
        <v>0</v>
      </c>
      <c r="AI1693" s="12">
        <v>0</v>
      </c>
      <c r="AJ1693" s="72">
        <v>0</v>
      </c>
      <c r="AK1693" s="72">
        <v>0</v>
      </c>
      <c r="AL1693" s="12">
        <v>0</v>
      </c>
      <c r="AM1693" s="72">
        <v>0</v>
      </c>
      <c r="AN1693" s="72">
        <v>0</v>
      </c>
      <c r="AO1693" s="12">
        <v>511.31</v>
      </c>
      <c r="AP1693" s="72">
        <v>100</v>
      </c>
      <c r="AQ1693" s="72">
        <v>13.948</v>
      </c>
      <c r="AR1693" s="12">
        <v>0</v>
      </c>
      <c r="AS1693" s="72">
        <v>0</v>
      </c>
      <c r="AT1693" s="72">
        <v>0</v>
      </c>
      <c r="AU1693" s="12">
        <v>0</v>
      </c>
      <c r="AV1693" s="72">
        <v>0</v>
      </c>
      <c r="AW1693" s="72">
        <v>0</v>
      </c>
      <c r="AX1693" s="12">
        <v>0</v>
      </c>
      <c r="AY1693" s="72">
        <v>0</v>
      </c>
      <c r="AZ1693" s="72">
        <v>0</v>
      </c>
      <c r="BA1693" s="12">
        <v>0</v>
      </c>
      <c r="BB1693" s="72">
        <v>0</v>
      </c>
      <c r="BC1693" s="72">
        <v>0</v>
      </c>
      <c r="BD1693" s="12">
        <v>0</v>
      </c>
      <c r="BE1693" s="72">
        <v>0</v>
      </c>
      <c r="BF1693" s="72">
        <v>0</v>
      </c>
      <c r="BG1693" s="12">
        <v>0</v>
      </c>
      <c r="BH1693" s="72">
        <v>0</v>
      </c>
      <c r="BI1693" s="72">
        <v>0</v>
      </c>
      <c r="BJ1693" s="12">
        <v>0</v>
      </c>
      <c r="BK1693" s="72">
        <v>0</v>
      </c>
      <c r="BL1693" s="72">
        <v>0</v>
      </c>
      <c r="BM1693" s="12">
        <v>0</v>
      </c>
      <c r="BN1693" s="72">
        <v>0</v>
      </c>
      <c r="BO1693" s="72">
        <v>0</v>
      </c>
      <c r="BP1693" s="12">
        <v>0</v>
      </c>
      <c r="BQ1693" s="72">
        <v>0</v>
      </c>
      <c r="BR1693" s="72">
        <v>0</v>
      </c>
      <c r="BS1693" s="12">
        <v>0</v>
      </c>
      <c r="BT1693" s="72">
        <v>0</v>
      </c>
      <c r="BU1693" s="72">
        <v>0</v>
      </c>
      <c r="BV1693" s="12">
        <v>511.31</v>
      </c>
      <c r="BW1693" s="72">
        <v>100</v>
      </c>
      <c r="BX1693" s="72">
        <v>13.948</v>
      </c>
      <c r="BY1693" s="13"/>
      <c r="BZ1693" s="13"/>
    </row>
    <row r="1694" spans="1:78" ht="12.75" customHeight="1">
      <c r="A1694" s="122" t="s">
        <v>44</v>
      </c>
      <c r="B1694" s="71" t="s">
        <v>82</v>
      </c>
      <c r="C1694" s="71" t="s">
        <v>24</v>
      </c>
      <c r="D1694" s="34">
        <v>44896</v>
      </c>
      <c r="E1694" s="12">
        <v>0</v>
      </c>
      <c r="F1694" s="72">
        <v>0</v>
      </c>
      <c r="G1694" s="72">
        <v>0</v>
      </c>
      <c r="H1694" s="12">
        <v>31.15</v>
      </c>
      <c r="I1694" s="72">
        <v>6.8079999999999998</v>
      </c>
      <c r="J1694" s="72">
        <v>80.614999999999995</v>
      </c>
      <c r="K1694" s="12">
        <v>124.44499999999999</v>
      </c>
      <c r="L1694" s="72">
        <v>27.196999999999999</v>
      </c>
      <c r="M1694" s="72">
        <v>37.137</v>
      </c>
      <c r="N1694" s="12">
        <v>155.595</v>
      </c>
      <c r="O1694" s="72">
        <v>34.005000000000003</v>
      </c>
      <c r="P1694" s="72">
        <v>31.777000000000001</v>
      </c>
      <c r="Q1694" s="12">
        <v>17.001000000000001</v>
      </c>
      <c r="R1694" s="72">
        <v>3.7160000000000002</v>
      </c>
      <c r="S1694" s="72">
        <v>107.49</v>
      </c>
      <c r="T1694" s="12">
        <v>172.596</v>
      </c>
      <c r="U1694" s="72">
        <v>37.72</v>
      </c>
      <c r="V1694" s="72">
        <v>33.518999999999998</v>
      </c>
      <c r="W1694" s="12">
        <v>284.97300000000001</v>
      </c>
      <c r="X1694" s="72">
        <v>62.28</v>
      </c>
      <c r="Y1694" s="72">
        <v>16.782</v>
      </c>
      <c r="Z1694" s="12">
        <v>457.56900000000002</v>
      </c>
      <c r="AA1694" s="72">
        <v>100</v>
      </c>
      <c r="AB1694" s="72">
        <v>15.741</v>
      </c>
      <c r="AC1694" s="12">
        <v>457.56900000000002</v>
      </c>
      <c r="AD1694" s="72">
        <v>100</v>
      </c>
      <c r="AE1694" s="72">
        <v>15.741</v>
      </c>
      <c r="AF1694" s="12">
        <v>0</v>
      </c>
      <c r="AG1694" s="72">
        <v>0</v>
      </c>
      <c r="AH1694" s="72">
        <v>0</v>
      </c>
      <c r="AI1694" s="12">
        <v>0</v>
      </c>
      <c r="AJ1694" s="72">
        <v>0</v>
      </c>
      <c r="AK1694" s="72">
        <v>0</v>
      </c>
      <c r="AL1694" s="12">
        <v>0</v>
      </c>
      <c r="AM1694" s="72">
        <v>0</v>
      </c>
      <c r="AN1694" s="72">
        <v>0</v>
      </c>
      <c r="AO1694" s="12">
        <v>457.56900000000002</v>
      </c>
      <c r="AP1694" s="72">
        <v>100</v>
      </c>
      <c r="AQ1694" s="72">
        <v>15.741</v>
      </c>
      <c r="AR1694" s="12">
        <v>0</v>
      </c>
      <c r="AS1694" s="72">
        <v>0</v>
      </c>
      <c r="AT1694" s="72">
        <v>0</v>
      </c>
      <c r="AU1694" s="12">
        <v>0</v>
      </c>
      <c r="AV1694" s="72">
        <v>0</v>
      </c>
      <c r="AW1694" s="72">
        <v>0</v>
      </c>
      <c r="AX1694" s="12">
        <v>0</v>
      </c>
      <c r="AY1694" s="72">
        <v>0</v>
      </c>
      <c r="AZ1694" s="72">
        <v>0</v>
      </c>
      <c r="BA1694" s="12">
        <v>0</v>
      </c>
      <c r="BB1694" s="72">
        <v>0</v>
      </c>
      <c r="BC1694" s="72">
        <v>0</v>
      </c>
      <c r="BD1694" s="12">
        <v>0</v>
      </c>
      <c r="BE1694" s="72">
        <v>0</v>
      </c>
      <c r="BF1694" s="72">
        <v>0</v>
      </c>
      <c r="BG1694" s="12">
        <v>0</v>
      </c>
      <c r="BH1694" s="72">
        <v>0</v>
      </c>
      <c r="BI1694" s="72">
        <v>0</v>
      </c>
      <c r="BJ1694" s="12">
        <v>0</v>
      </c>
      <c r="BK1694" s="72">
        <v>0</v>
      </c>
      <c r="BL1694" s="72">
        <v>0</v>
      </c>
      <c r="BM1694" s="12">
        <v>0</v>
      </c>
      <c r="BN1694" s="72">
        <v>0</v>
      </c>
      <c r="BO1694" s="72">
        <v>0</v>
      </c>
      <c r="BP1694" s="12">
        <v>0</v>
      </c>
      <c r="BQ1694" s="72">
        <v>0</v>
      </c>
      <c r="BR1694" s="72">
        <v>0</v>
      </c>
      <c r="BS1694" s="12">
        <v>0</v>
      </c>
      <c r="BT1694" s="72">
        <v>0</v>
      </c>
      <c r="BU1694" s="72">
        <v>0</v>
      </c>
      <c r="BV1694" s="12">
        <v>457.56900000000002</v>
      </c>
      <c r="BW1694" s="72">
        <v>100</v>
      </c>
      <c r="BX1694" s="72">
        <v>15.741</v>
      </c>
      <c r="BY1694" s="13"/>
      <c r="BZ1694" s="13"/>
    </row>
    <row r="1695" spans="1:78" ht="12.75" customHeight="1">
      <c r="A1695" s="122" t="s">
        <v>44</v>
      </c>
      <c r="B1695" s="71" t="s">
        <v>82</v>
      </c>
      <c r="C1695" s="71" t="s">
        <v>24</v>
      </c>
      <c r="D1695" s="34">
        <v>44986</v>
      </c>
      <c r="E1695" s="12">
        <v>0</v>
      </c>
      <c r="F1695" s="72">
        <v>0</v>
      </c>
      <c r="G1695" s="72">
        <v>0</v>
      </c>
      <c r="H1695" s="12">
        <v>75.995000000000005</v>
      </c>
      <c r="I1695" s="72">
        <v>14.029</v>
      </c>
      <c r="J1695" s="72">
        <v>30.829000000000001</v>
      </c>
      <c r="K1695" s="12">
        <v>68.436999999999998</v>
      </c>
      <c r="L1695" s="72">
        <v>12.634</v>
      </c>
      <c r="M1695" s="72">
        <v>30.725000000000001</v>
      </c>
      <c r="N1695" s="12">
        <v>144.43199999999999</v>
      </c>
      <c r="O1695" s="72">
        <v>26.663</v>
      </c>
      <c r="P1695" s="72">
        <v>23.143000000000001</v>
      </c>
      <c r="Q1695" s="12">
        <v>19.648</v>
      </c>
      <c r="R1695" s="72">
        <v>3.6269999999999998</v>
      </c>
      <c r="S1695" s="72">
        <v>67.897999999999996</v>
      </c>
      <c r="T1695" s="12">
        <v>164.08</v>
      </c>
      <c r="U1695" s="72">
        <v>30.29</v>
      </c>
      <c r="V1695" s="72">
        <v>23.106000000000002</v>
      </c>
      <c r="W1695" s="12">
        <v>377.61200000000002</v>
      </c>
      <c r="X1695" s="72">
        <v>69.709999999999994</v>
      </c>
      <c r="Y1695" s="72">
        <v>12.991</v>
      </c>
      <c r="Z1695" s="12">
        <v>541.69200000000001</v>
      </c>
      <c r="AA1695" s="72">
        <v>100</v>
      </c>
      <c r="AB1695" s="72">
        <v>9.3149999999999995</v>
      </c>
      <c r="AC1695" s="12">
        <v>541.69200000000001</v>
      </c>
      <c r="AD1695" s="72">
        <v>100</v>
      </c>
      <c r="AE1695" s="72">
        <v>9.3149999999999995</v>
      </c>
      <c r="AF1695" s="12">
        <v>0</v>
      </c>
      <c r="AG1695" s="72">
        <v>0</v>
      </c>
      <c r="AH1695" s="72">
        <v>0</v>
      </c>
      <c r="AI1695" s="12">
        <v>0</v>
      </c>
      <c r="AJ1695" s="72">
        <v>0</v>
      </c>
      <c r="AK1695" s="72">
        <v>0</v>
      </c>
      <c r="AL1695" s="12">
        <v>0</v>
      </c>
      <c r="AM1695" s="72">
        <v>0</v>
      </c>
      <c r="AN1695" s="72">
        <v>0</v>
      </c>
      <c r="AO1695" s="12">
        <v>541.69200000000001</v>
      </c>
      <c r="AP1695" s="72">
        <v>100</v>
      </c>
      <c r="AQ1695" s="72">
        <v>9.3149999999999995</v>
      </c>
      <c r="AR1695" s="12">
        <v>0</v>
      </c>
      <c r="AS1695" s="72">
        <v>0</v>
      </c>
      <c r="AT1695" s="72">
        <v>0</v>
      </c>
      <c r="AU1695" s="12">
        <v>0</v>
      </c>
      <c r="AV1695" s="72">
        <v>0</v>
      </c>
      <c r="AW1695" s="72">
        <v>0</v>
      </c>
      <c r="AX1695" s="12">
        <v>0</v>
      </c>
      <c r="AY1695" s="72">
        <v>0</v>
      </c>
      <c r="AZ1695" s="72">
        <v>0</v>
      </c>
      <c r="BA1695" s="12">
        <v>0</v>
      </c>
      <c r="BB1695" s="72">
        <v>0</v>
      </c>
      <c r="BC1695" s="72">
        <v>0</v>
      </c>
      <c r="BD1695" s="12">
        <v>0</v>
      </c>
      <c r="BE1695" s="72">
        <v>0</v>
      </c>
      <c r="BF1695" s="72">
        <v>0</v>
      </c>
      <c r="BG1695" s="12">
        <v>0</v>
      </c>
      <c r="BH1695" s="72">
        <v>0</v>
      </c>
      <c r="BI1695" s="72">
        <v>0</v>
      </c>
      <c r="BJ1695" s="12">
        <v>0</v>
      </c>
      <c r="BK1695" s="72">
        <v>0</v>
      </c>
      <c r="BL1695" s="72">
        <v>0</v>
      </c>
      <c r="BM1695" s="12">
        <v>0</v>
      </c>
      <c r="BN1695" s="72">
        <v>0</v>
      </c>
      <c r="BO1695" s="72">
        <v>0</v>
      </c>
      <c r="BP1695" s="12">
        <v>0</v>
      </c>
      <c r="BQ1695" s="72">
        <v>0</v>
      </c>
      <c r="BR1695" s="72">
        <v>0</v>
      </c>
      <c r="BS1695" s="12">
        <v>0</v>
      </c>
      <c r="BT1695" s="72">
        <v>0</v>
      </c>
      <c r="BU1695" s="72">
        <v>0</v>
      </c>
      <c r="BV1695" s="12">
        <v>541.69200000000001</v>
      </c>
      <c r="BW1695" s="72">
        <v>100</v>
      </c>
      <c r="BX1695" s="72">
        <v>9.3149999999999995</v>
      </c>
      <c r="BY1695" s="13"/>
      <c r="BZ1695" s="13"/>
    </row>
    <row r="1696" spans="1:78" ht="12.75" customHeight="1">
      <c r="A1696" s="122" t="s">
        <v>44</v>
      </c>
      <c r="B1696" s="71" t="s">
        <v>82</v>
      </c>
      <c r="C1696" s="71" t="s">
        <v>24</v>
      </c>
      <c r="D1696" s="34">
        <v>45078</v>
      </c>
      <c r="E1696" s="12">
        <v>0</v>
      </c>
      <c r="F1696" s="72">
        <v>0</v>
      </c>
      <c r="G1696" s="72">
        <v>0</v>
      </c>
      <c r="H1696" s="12">
        <v>92.602999999999994</v>
      </c>
      <c r="I1696" s="72">
        <v>18.146000000000001</v>
      </c>
      <c r="J1696" s="72">
        <v>24.73</v>
      </c>
      <c r="K1696" s="12">
        <v>63.725999999999999</v>
      </c>
      <c r="L1696" s="72">
        <v>12.487</v>
      </c>
      <c r="M1696" s="72">
        <v>32.430999999999997</v>
      </c>
      <c r="N1696" s="12">
        <v>156.328</v>
      </c>
      <c r="O1696" s="72">
        <v>30.632999999999999</v>
      </c>
      <c r="P1696" s="72">
        <v>17.952000000000002</v>
      </c>
      <c r="Q1696" s="12">
        <v>3.5979999999999999</v>
      </c>
      <c r="R1696" s="72">
        <v>0.70499999999999996</v>
      </c>
      <c r="S1696" s="72">
        <v>103.08199999999999</v>
      </c>
      <c r="T1696" s="12">
        <v>159.92599999999999</v>
      </c>
      <c r="U1696" s="72">
        <v>31.338000000000001</v>
      </c>
      <c r="V1696" s="72">
        <v>18.271999999999998</v>
      </c>
      <c r="W1696" s="12">
        <v>350.39699999999999</v>
      </c>
      <c r="X1696" s="72">
        <v>68.662000000000006</v>
      </c>
      <c r="Y1696" s="72">
        <v>13.462</v>
      </c>
      <c r="Z1696" s="12">
        <v>510.32400000000001</v>
      </c>
      <c r="AA1696" s="72">
        <v>100</v>
      </c>
      <c r="AB1696" s="72">
        <v>8.92</v>
      </c>
      <c r="AC1696" s="12">
        <v>510.32400000000001</v>
      </c>
      <c r="AD1696" s="72">
        <v>100</v>
      </c>
      <c r="AE1696" s="72">
        <v>8.92</v>
      </c>
      <c r="AF1696" s="12">
        <v>0</v>
      </c>
      <c r="AG1696" s="72">
        <v>0</v>
      </c>
      <c r="AH1696" s="72">
        <v>0</v>
      </c>
      <c r="AI1696" s="12">
        <v>0</v>
      </c>
      <c r="AJ1696" s="72">
        <v>0</v>
      </c>
      <c r="AK1696" s="72">
        <v>0</v>
      </c>
      <c r="AL1696" s="12">
        <v>0</v>
      </c>
      <c r="AM1696" s="72">
        <v>0</v>
      </c>
      <c r="AN1696" s="72">
        <v>0</v>
      </c>
      <c r="AO1696" s="12">
        <v>510.32400000000001</v>
      </c>
      <c r="AP1696" s="72">
        <v>100</v>
      </c>
      <c r="AQ1696" s="72">
        <v>8.92</v>
      </c>
      <c r="AR1696" s="12">
        <v>0</v>
      </c>
      <c r="AS1696" s="72">
        <v>0</v>
      </c>
      <c r="AT1696" s="72">
        <v>0</v>
      </c>
      <c r="AU1696" s="12">
        <v>0</v>
      </c>
      <c r="AV1696" s="72">
        <v>0</v>
      </c>
      <c r="AW1696" s="72">
        <v>0</v>
      </c>
      <c r="AX1696" s="12">
        <v>0</v>
      </c>
      <c r="AY1696" s="72">
        <v>0</v>
      </c>
      <c r="AZ1696" s="72">
        <v>0</v>
      </c>
      <c r="BA1696" s="12">
        <v>0</v>
      </c>
      <c r="BB1696" s="72">
        <v>0</v>
      </c>
      <c r="BC1696" s="72">
        <v>0</v>
      </c>
      <c r="BD1696" s="12">
        <v>0</v>
      </c>
      <c r="BE1696" s="72">
        <v>0</v>
      </c>
      <c r="BF1696" s="72">
        <v>0</v>
      </c>
      <c r="BG1696" s="12">
        <v>0</v>
      </c>
      <c r="BH1696" s="72">
        <v>0</v>
      </c>
      <c r="BI1696" s="72">
        <v>0</v>
      </c>
      <c r="BJ1696" s="12">
        <v>0</v>
      </c>
      <c r="BK1696" s="72">
        <v>0</v>
      </c>
      <c r="BL1696" s="72">
        <v>0</v>
      </c>
      <c r="BM1696" s="12">
        <v>0</v>
      </c>
      <c r="BN1696" s="72">
        <v>0</v>
      </c>
      <c r="BO1696" s="72">
        <v>0</v>
      </c>
      <c r="BP1696" s="12">
        <v>0</v>
      </c>
      <c r="BQ1696" s="72">
        <v>0</v>
      </c>
      <c r="BR1696" s="72">
        <v>0</v>
      </c>
      <c r="BS1696" s="12">
        <v>0</v>
      </c>
      <c r="BT1696" s="72">
        <v>0</v>
      </c>
      <c r="BU1696" s="72">
        <v>0</v>
      </c>
      <c r="BV1696" s="12">
        <v>510.32400000000001</v>
      </c>
      <c r="BW1696" s="72">
        <v>100</v>
      </c>
      <c r="BX1696" s="72">
        <v>8.92</v>
      </c>
      <c r="BY1696" s="13"/>
      <c r="BZ1696" s="13"/>
    </row>
    <row r="1697" spans="1:78" ht="12.75" customHeight="1">
      <c r="A1697" s="122" t="s">
        <v>44</v>
      </c>
      <c r="B1697" s="71" t="s">
        <v>82</v>
      </c>
      <c r="C1697" s="71" t="s">
        <v>24</v>
      </c>
      <c r="D1697" s="34">
        <v>45170</v>
      </c>
      <c r="E1697" s="12">
        <v>0</v>
      </c>
      <c r="F1697" s="72">
        <v>0</v>
      </c>
      <c r="G1697" s="72">
        <v>0</v>
      </c>
      <c r="H1697" s="12">
        <v>53.734999999999999</v>
      </c>
      <c r="I1697" s="72">
        <v>10.506</v>
      </c>
      <c r="J1697" s="72">
        <v>32.988999999999997</v>
      </c>
      <c r="K1697" s="12">
        <v>118.398</v>
      </c>
      <c r="L1697" s="72">
        <v>23.148</v>
      </c>
      <c r="M1697" s="72">
        <v>24.783000000000001</v>
      </c>
      <c r="N1697" s="12">
        <v>172.13200000000001</v>
      </c>
      <c r="O1697" s="72">
        <v>33.654000000000003</v>
      </c>
      <c r="P1697" s="72">
        <v>19.588999999999999</v>
      </c>
      <c r="Q1697" s="12">
        <v>3.3090000000000002</v>
      </c>
      <c r="R1697" s="72">
        <v>0.64700000000000002</v>
      </c>
      <c r="S1697" s="72">
        <v>101.97799999999999</v>
      </c>
      <c r="T1697" s="12">
        <v>175.441</v>
      </c>
      <c r="U1697" s="72">
        <v>34.301000000000002</v>
      </c>
      <c r="V1697" s="72">
        <v>19.747</v>
      </c>
      <c r="W1697" s="12">
        <v>336.03399999999999</v>
      </c>
      <c r="X1697" s="72">
        <v>65.698999999999998</v>
      </c>
      <c r="Y1697" s="72">
        <v>12.343</v>
      </c>
      <c r="Z1697" s="12">
        <v>511.47500000000002</v>
      </c>
      <c r="AA1697" s="72">
        <v>100</v>
      </c>
      <c r="AB1697" s="72">
        <v>8.891</v>
      </c>
      <c r="AC1697" s="12">
        <v>511.47500000000002</v>
      </c>
      <c r="AD1697" s="72">
        <v>100</v>
      </c>
      <c r="AE1697" s="72">
        <v>8.891</v>
      </c>
      <c r="AF1697" s="12">
        <v>0</v>
      </c>
      <c r="AG1697" s="72">
        <v>0</v>
      </c>
      <c r="AH1697" s="72">
        <v>0</v>
      </c>
      <c r="AI1697" s="12">
        <v>0</v>
      </c>
      <c r="AJ1697" s="72">
        <v>0</v>
      </c>
      <c r="AK1697" s="72">
        <v>0</v>
      </c>
      <c r="AL1697" s="12">
        <v>0</v>
      </c>
      <c r="AM1697" s="72">
        <v>0</v>
      </c>
      <c r="AN1697" s="72">
        <v>0</v>
      </c>
      <c r="AO1697" s="12">
        <v>511.47500000000002</v>
      </c>
      <c r="AP1697" s="72">
        <v>100</v>
      </c>
      <c r="AQ1697" s="72">
        <v>8.891</v>
      </c>
      <c r="AR1697" s="12">
        <v>0</v>
      </c>
      <c r="AS1697" s="72">
        <v>0</v>
      </c>
      <c r="AT1697" s="72">
        <v>0</v>
      </c>
      <c r="AU1697" s="12">
        <v>0</v>
      </c>
      <c r="AV1697" s="72">
        <v>0</v>
      </c>
      <c r="AW1697" s="72">
        <v>0</v>
      </c>
      <c r="AX1697" s="12">
        <v>0</v>
      </c>
      <c r="AY1697" s="72">
        <v>0</v>
      </c>
      <c r="AZ1697" s="72">
        <v>0</v>
      </c>
      <c r="BA1697" s="12">
        <v>0</v>
      </c>
      <c r="BB1697" s="72">
        <v>0</v>
      </c>
      <c r="BC1697" s="72">
        <v>0</v>
      </c>
      <c r="BD1697" s="12">
        <v>0</v>
      </c>
      <c r="BE1697" s="72">
        <v>0</v>
      </c>
      <c r="BF1697" s="72">
        <v>0</v>
      </c>
      <c r="BG1697" s="12">
        <v>0</v>
      </c>
      <c r="BH1697" s="72">
        <v>0</v>
      </c>
      <c r="BI1697" s="72">
        <v>0</v>
      </c>
      <c r="BJ1697" s="12">
        <v>0</v>
      </c>
      <c r="BK1697" s="72">
        <v>0</v>
      </c>
      <c r="BL1697" s="72">
        <v>0</v>
      </c>
      <c r="BM1697" s="12">
        <v>0</v>
      </c>
      <c r="BN1697" s="72">
        <v>0</v>
      </c>
      <c r="BO1697" s="72">
        <v>0</v>
      </c>
      <c r="BP1697" s="12">
        <v>0</v>
      </c>
      <c r="BQ1697" s="72">
        <v>0</v>
      </c>
      <c r="BR1697" s="72">
        <v>0</v>
      </c>
      <c r="BS1697" s="12">
        <v>0</v>
      </c>
      <c r="BT1697" s="72">
        <v>0</v>
      </c>
      <c r="BU1697" s="72">
        <v>0</v>
      </c>
      <c r="BV1697" s="12">
        <v>511.47500000000002</v>
      </c>
      <c r="BW1697" s="72">
        <v>100</v>
      </c>
      <c r="BX1697" s="72">
        <v>8.891</v>
      </c>
      <c r="BY1697" s="13"/>
      <c r="BZ1697" s="13"/>
    </row>
    <row r="1698" spans="1:78" ht="12.75" customHeight="1">
      <c r="A1698" s="122" t="s">
        <v>44</v>
      </c>
      <c r="B1698" s="71" t="s">
        <v>82</v>
      </c>
      <c r="C1698" s="71" t="s">
        <v>24</v>
      </c>
      <c r="D1698" s="34">
        <v>45261</v>
      </c>
      <c r="E1698" s="12">
        <v>0</v>
      </c>
      <c r="F1698" s="72">
        <v>0</v>
      </c>
      <c r="G1698" s="72">
        <v>0</v>
      </c>
      <c r="H1698" s="12">
        <v>52.704000000000001</v>
      </c>
      <c r="I1698" s="72">
        <v>9.8000000000000007</v>
      </c>
      <c r="J1698" s="72">
        <v>30.571999999999999</v>
      </c>
      <c r="K1698" s="12">
        <v>97.444000000000003</v>
      </c>
      <c r="L1698" s="72">
        <v>18.119</v>
      </c>
      <c r="M1698" s="72">
        <v>30.747</v>
      </c>
      <c r="N1698" s="12">
        <v>150.148</v>
      </c>
      <c r="O1698" s="72">
        <v>27.917999999999999</v>
      </c>
      <c r="P1698" s="72">
        <v>19.648</v>
      </c>
      <c r="Q1698" s="12">
        <v>8.8580000000000005</v>
      </c>
      <c r="R1698" s="72">
        <v>1.647</v>
      </c>
      <c r="S1698" s="72">
        <v>77.878</v>
      </c>
      <c r="T1698" s="12">
        <v>159.005</v>
      </c>
      <c r="U1698" s="72">
        <v>29.565000000000001</v>
      </c>
      <c r="V1698" s="72">
        <v>19.375</v>
      </c>
      <c r="W1698" s="12">
        <v>378.80700000000002</v>
      </c>
      <c r="X1698" s="72">
        <v>70.435000000000002</v>
      </c>
      <c r="Y1698" s="72">
        <v>12.702999999999999</v>
      </c>
      <c r="Z1698" s="12">
        <v>537.81200000000001</v>
      </c>
      <c r="AA1698" s="72">
        <v>100</v>
      </c>
      <c r="AB1698" s="72">
        <v>8.7530000000000001</v>
      </c>
      <c r="AC1698" s="12">
        <v>537.81200000000001</v>
      </c>
      <c r="AD1698" s="72">
        <v>100</v>
      </c>
      <c r="AE1698" s="72">
        <v>8.7530000000000001</v>
      </c>
      <c r="AF1698" s="12">
        <v>0</v>
      </c>
      <c r="AG1698" s="72">
        <v>0</v>
      </c>
      <c r="AH1698" s="72">
        <v>0</v>
      </c>
      <c r="AI1698" s="12">
        <v>0</v>
      </c>
      <c r="AJ1698" s="72">
        <v>0</v>
      </c>
      <c r="AK1698" s="72">
        <v>0</v>
      </c>
      <c r="AL1698" s="12">
        <v>0</v>
      </c>
      <c r="AM1698" s="72">
        <v>0</v>
      </c>
      <c r="AN1698" s="72">
        <v>0</v>
      </c>
      <c r="AO1698" s="12">
        <v>537.81200000000001</v>
      </c>
      <c r="AP1698" s="72">
        <v>100</v>
      </c>
      <c r="AQ1698" s="72">
        <v>8.7530000000000001</v>
      </c>
      <c r="AR1698" s="12">
        <v>0</v>
      </c>
      <c r="AS1698" s="72">
        <v>0</v>
      </c>
      <c r="AT1698" s="72">
        <v>0</v>
      </c>
      <c r="AU1698" s="12">
        <v>0</v>
      </c>
      <c r="AV1698" s="72">
        <v>0</v>
      </c>
      <c r="AW1698" s="72">
        <v>0</v>
      </c>
      <c r="AX1698" s="12">
        <v>0</v>
      </c>
      <c r="AY1698" s="72">
        <v>0</v>
      </c>
      <c r="AZ1698" s="72">
        <v>0</v>
      </c>
      <c r="BA1698" s="12">
        <v>0</v>
      </c>
      <c r="BB1698" s="72">
        <v>0</v>
      </c>
      <c r="BC1698" s="72">
        <v>0</v>
      </c>
      <c r="BD1698" s="12">
        <v>0</v>
      </c>
      <c r="BE1698" s="72">
        <v>0</v>
      </c>
      <c r="BF1698" s="72">
        <v>0</v>
      </c>
      <c r="BG1698" s="12">
        <v>0</v>
      </c>
      <c r="BH1698" s="72">
        <v>0</v>
      </c>
      <c r="BI1698" s="72">
        <v>0</v>
      </c>
      <c r="BJ1698" s="12">
        <v>0</v>
      </c>
      <c r="BK1698" s="72">
        <v>0</v>
      </c>
      <c r="BL1698" s="72">
        <v>0</v>
      </c>
      <c r="BM1698" s="12">
        <v>0</v>
      </c>
      <c r="BN1698" s="72">
        <v>0</v>
      </c>
      <c r="BO1698" s="72">
        <v>0</v>
      </c>
      <c r="BP1698" s="12">
        <v>0</v>
      </c>
      <c r="BQ1698" s="72">
        <v>0</v>
      </c>
      <c r="BR1698" s="72">
        <v>0</v>
      </c>
      <c r="BS1698" s="12">
        <v>0</v>
      </c>
      <c r="BT1698" s="72">
        <v>0</v>
      </c>
      <c r="BU1698" s="72">
        <v>0</v>
      </c>
      <c r="BV1698" s="12">
        <v>537.81200000000001</v>
      </c>
      <c r="BW1698" s="72">
        <v>100</v>
      </c>
      <c r="BX1698" s="72">
        <v>8.7530000000000001</v>
      </c>
      <c r="BY1698" s="13"/>
      <c r="BZ1698" s="13"/>
    </row>
    <row r="1699" spans="1:78" ht="12.75" customHeight="1">
      <c r="A1699" s="122" t="s">
        <v>44</v>
      </c>
      <c r="B1699" s="71" t="s">
        <v>82</v>
      </c>
      <c r="C1699" s="71" t="s">
        <v>24</v>
      </c>
      <c r="D1699" s="34">
        <v>45352</v>
      </c>
      <c r="E1699" s="12">
        <v>0</v>
      </c>
      <c r="F1699" s="72">
        <v>0</v>
      </c>
      <c r="G1699" s="72">
        <v>0</v>
      </c>
      <c r="H1699" s="12">
        <v>64.962999999999994</v>
      </c>
      <c r="I1699" s="72">
        <v>11.331</v>
      </c>
      <c r="J1699" s="72">
        <v>40.018000000000001</v>
      </c>
      <c r="K1699" s="12">
        <v>96.182000000000002</v>
      </c>
      <c r="L1699" s="72">
        <v>16.776</v>
      </c>
      <c r="M1699" s="72">
        <v>31.864000000000001</v>
      </c>
      <c r="N1699" s="12">
        <v>161.14500000000001</v>
      </c>
      <c r="O1699" s="72">
        <v>28.106999999999999</v>
      </c>
      <c r="P1699" s="72">
        <v>20.78</v>
      </c>
      <c r="Q1699" s="12">
        <v>2.46</v>
      </c>
      <c r="R1699" s="72">
        <v>0.42899999999999999</v>
      </c>
      <c r="S1699" s="72">
        <v>104.44199999999999</v>
      </c>
      <c r="T1699" s="12">
        <v>163.60499999999999</v>
      </c>
      <c r="U1699" s="72">
        <v>28.536000000000001</v>
      </c>
      <c r="V1699" s="72">
        <v>20.881</v>
      </c>
      <c r="W1699" s="12">
        <v>409.71699999999998</v>
      </c>
      <c r="X1699" s="72">
        <v>71.463999999999999</v>
      </c>
      <c r="Y1699" s="72">
        <v>9.14</v>
      </c>
      <c r="Z1699" s="12">
        <v>573.32299999999998</v>
      </c>
      <c r="AA1699" s="72">
        <v>100</v>
      </c>
      <c r="AB1699" s="72">
        <v>8.7810000000000006</v>
      </c>
      <c r="AC1699" s="12">
        <v>573.32299999999998</v>
      </c>
      <c r="AD1699" s="72">
        <v>100</v>
      </c>
      <c r="AE1699" s="72">
        <v>8.7810000000000006</v>
      </c>
      <c r="AF1699" s="12">
        <v>0</v>
      </c>
      <c r="AG1699" s="72">
        <v>0</v>
      </c>
      <c r="AH1699" s="72">
        <v>0</v>
      </c>
      <c r="AI1699" s="12">
        <v>0</v>
      </c>
      <c r="AJ1699" s="72">
        <v>0</v>
      </c>
      <c r="AK1699" s="72">
        <v>0</v>
      </c>
      <c r="AL1699" s="12">
        <v>0</v>
      </c>
      <c r="AM1699" s="72">
        <v>0</v>
      </c>
      <c r="AN1699" s="72">
        <v>0</v>
      </c>
      <c r="AO1699" s="12">
        <v>573.32299999999998</v>
      </c>
      <c r="AP1699" s="72">
        <v>100</v>
      </c>
      <c r="AQ1699" s="72">
        <v>8.7810000000000006</v>
      </c>
      <c r="AR1699" s="12">
        <v>0</v>
      </c>
      <c r="AS1699" s="72">
        <v>0</v>
      </c>
      <c r="AT1699" s="72">
        <v>0</v>
      </c>
      <c r="AU1699" s="12">
        <v>0</v>
      </c>
      <c r="AV1699" s="72">
        <v>0</v>
      </c>
      <c r="AW1699" s="72">
        <v>0</v>
      </c>
      <c r="AX1699" s="12">
        <v>0</v>
      </c>
      <c r="AY1699" s="72">
        <v>0</v>
      </c>
      <c r="AZ1699" s="72">
        <v>0</v>
      </c>
      <c r="BA1699" s="12">
        <v>0</v>
      </c>
      <c r="BB1699" s="72">
        <v>0</v>
      </c>
      <c r="BC1699" s="72">
        <v>0</v>
      </c>
      <c r="BD1699" s="12">
        <v>0</v>
      </c>
      <c r="BE1699" s="72">
        <v>0</v>
      </c>
      <c r="BF1699" s="72">
        <v>0</v>
      </c>
      <c r="BG1699" s="12">
        <v>0</v>
      </c>
      <c r="BH1699" s="72">
        <v>0</v>
      </c>
      <c r="BI1699" s="72">
        <v>0</v>
      </c>
      <c r="BJ1699" s="12">
        <v>0</v>
      </c>
      <c r="BK1699" s="72">
        <v>0</v>
      </c>
      <c r="BL1699" s="72">
        <v>0</v>
      </c>
      <c r="BM1699" s="12">
        <v>0</v>
      </c>
      <c r="BN1699" s="72">
        <v>0</v>
      </c>
      <c r="BO1699" s="72">
        <v>0</v>
      </c>
      <c r="BP1699" s="12">
        <v>0</v>
      </c>
      <c r="BQ1699" s="72">
        <v>0</v>
      </c>
      <c r="BR1699" s="72">
        <v>0</v>
      </c>
      <c r="BS1699" s="12">
        <v>0</v>
      </c>
      <c r="BT1699" s="72">
        <v>0</v>
      </c>
      <c r="BU1699" s="72">
        <v>0</v>
      </c>
      <c r="BV1699" s="12">
        <v>573.32299999999998</v>
      </c>
      <c r="BW1699" s="72">
        <v>100</v>
      </c>
      <c r="BX1699" s="72">
        <v>8.7810000000000006</v>
      </c>
      <c r="BY1699" s="13"/>
      <c r="BZ1699" s="13"/>
    </row>
    <row r="1700" spans="1:78" ht="12.75" customHeight="1">
      <c r="A1700" s="122" t="s">
        <v>44</v>
      </c>
      <c r="B1700" s="71" t="s">
        <v>82</v>
      </c>
      <c r="C1700" s="71" t="s">
        <v>24</v>
      </c>
      <c r="D1700" s="34">
        <v>45444</v>
      </c>
      <c r="E1700" s="12">
        <v>0</v>
      </c>
      <c r="F1700" s="72">
        <v>0</v>
      </c>
      <c r="G1700" s="72">
        <v>0</v>
      </c>
      <c r="H1700" s="12">
        <v>81.483000000000004</v>
      </c>
      <c r="I1700" s="72">
        <v>13.548</v>
      </c>
      <c r="J1700" s="72">
        <v>31.811</v>
      </c>
      <c r="K1700" s="12">
        <v>70.953999999999994</v>
      </c>
      <c r="L1700" s="72">
        <v>11.797000000000001</v>
      </c>
      <c r="M1700" s="72">
        <v>29.457999999999998</v>
      </c>
      <c r="N1700" s="12">
        <v>152.43700000000001</v>
      </c>
      <c r="O1700" s="72">
        <v>25.346</v>
      </c>
      <c r="P1700" s="72">
        <v>18.071000000000002</v>
      </c>
      <c r="Q1700" s="12">
        <v>10.922000000000001</v>
      </c>
      <c r="R1700" s="72">
        <v>1.8160000000000001</v>
      </c>
      <c r="S1700" s="72">
        <v>66.396000000000001</v>
      </c>
      <c r="T1700" s="12">
        <v>163.35900000000001</v>
      </c>
      <c r="U1700" s="72">
        <v>27.161999999999999</v>
      </c>
      <c r="V1700" s="72">
        <v>16.361000000000001</v>
      </c>
      <c r="W1700" s="12">
        <v>438.07299999999998</v>
      </c>
      <c r="X1700" s="72">
        <v>72.837999999999994</v>
      </c>
      <c r="Y1700" s="72">
        <v>10.372</v>
      </c>
      <c r="Z1700" s="12">
        <v>601.43200000000002</v>
      </c>
      <c r="AA1700" s="72">
        <v>100</v>
      </c>
      <c r="AB1700" s="72">
        <v>8.7680000000000007</v>
      </c>
      <c r="AC1700" s="12">
        <v>601.43200000000002</v>
      </c>
      <c r="AD1700" s="72">
        <v>100</v>
      </c>
      <c r="AE1700" s="72">
        <v>8.7680000000000007</v>
      </c>
      <c r="AF1700" s="12">
        <v>0</v>
      </c>
      <c r="AG1700" s="72">
        <v>0</v>
      </c>
      <c r="AH1700" s="72">
        <v>0</v>
      </c>
      <c r="AI1700" s="12">
        <v>0</v>
      </c>
      <c r="AJ1700" s="72">
        <v>0</v>
      </c>
      <c r="AK1700" s="72">
        <v>0</v>
      </c>
      <c r="AL1700" s="12">
        <v>0</v>
      </c>
      <c r="AM1700" s="72">
        <v>0</v>
      </c>
      <c r="AN1700" s="72">
        <v>0</v>
      </c>
      <c r="AO1700" s="12">
        <v>601.43200000000002</v>
      </c>
      <c r="AP1700" s="72">
        <v>100</v>
      </c>
      <c r="AQ1700" s="72">
        <v>8.7680000000000007</v>
      </c>
      <c r="AR1700" s="12">
        <v>0</v>
      </c>
      <c r="AS1700" s="72">
        <v>0</v>
      </c>
      <c r="AT1700" s="72">
        <v>0</v>
      </c>
      <c r="AU1700" s="12">
        <v>0</v>
      </c>
      <c r="AV1700" s="72">
        <v>0</v>
      </c>
      <c r="AW1700" s="72">
        <v>0</v>
      </c>
      <c r="AX1700" s="12">
        <v>0</v>
      </c>
      <c r="AY1700" s="72">
        <v>0</v>
      </c>
      <c r="AZ1700" s="72">
        <v>0</v>
      </c>
      <c r="BA1700" s="12">
        <v>0</v>
      </c>
      <c r="BB1700" s="72">
        <v>0</v>
      </c>
      <c r="BC1700" s="72">
        <v>0</v>
      </c>
      <c r="BD1700" s="12">
        <v>0</v>
      </c>
      <c r="BE1700" s="72">
        <v>0</v>
      </c>
      <c r="BF1700" s="72">
        <v>0</v>
      </c>
      <c r="BG1700" s="12">
        <v>0</v>
      </c>
      <c r="BH1700" s="72">
        <v>0</v>
      </c>
      <c r="BI1700" s="72">
        <v>0</v>
      </c>
      <c r="BJ1700" s="12">
        <v>0</v>
      </c>
      <c r="BK1700" s="72">
        <v>0</v>
      </c>
      <c r="BL1700" s="72">
        <v>0</v>
      </c>
      <c r="BM1700" s="12">
        <v>0</v>
      </c>
      <c r="BN1700" s="72">
        <v>0</v>
      </c>
      <c r="BO1700" s="72">
        <v>0</v>
      </c>
      <c r="BP1700" s="12">
        <v>0</v>
      </c>
      <c r="BQ1700" s="72">
        <v>0</v>
      </c>
      <c r="BR1700" s="72">
        <v>0</v>
      </c>
      <c r="BS1700" s="12">
        <v>0</v>
      </c>
      <c r="BT1700" s="72">
        <v>0</v>
      </c>
      <c r="BU1700" s="72">
        <v>0</v>
      </c>
      <c r="BV1700" s="12">
        <v>601.43200000000002</v>
      </c>
      <c r="BW1700" s="72">
        <v>100</v>
      </c>
      <c r="BX1700" s="72">
        <v>8.7680000000000007</v>
      </c>
      <c r="BY1700" s="13"/>
      <c r="BZ1700" s="13"/>
    </row>
    <row r="1701" spans="1:78" ht="12.75" customHeight="1">
      <c r="A1701" s="122" t="s">
        <v>44</v>
      </c>
      <c r="B1701" s="71" t="s">
        <v>82</v>
      </c>
      <c r="C1701" s="71" t="s">
        <v>24</v>
      </c>
      <c r="D1701" s="34">
        <v>45536</v>
      </c>
      <c r="E1701" s="12">
        <v>0</v>
      </c>
      <c r="F1701" s="72">
        <v>0</v>
      </c>
      <c r="G1701" s="72">
        <v>0</v>
      </c>
      <c r="H1701" s="12">
        <v>43.555</v>
      </c>
      <c r="I1701" s="72">
        <v>7.7489999999999997</v>
      </c>
      <c r="J1701" s="72">
        <v>46.377000000000002</v>
      </c>
      <c r="K1701" s="12">
        <v>121.947</v>
      </c>
      <c r="L1701" s="72">
        <v>21.696000000000002</v>
      </c>
      <c r="M1701" s="72">
        <v>23.797000000000001</v>
      </c>
      <c r="N1701" s="12">
        <v>165.50200000000001</v>
      </c>
      <c r="O1701" s="72">
        <v>29.445</v>
      </c>
      <c r="P1701" s="72">
        <v>21.331</v>
      </c>
      <c r="Q1701" s="12">
        <v>14.497999999999999</v>
      </c>
      <c r="R1701" s="72">
        <v>2.5790000000000002</v>
      </c>
      <c r="S1701" s="72">
        <v>43.895000000000003</v>
      </c>
      <c r="T1701" s="12">
        <v>180</v>
      </c>
      <c r="U1701" s="72">
        <v>32.024000000000001</v>
      </c>
      <c r="V1701" s="72">
        <v>21.152999999999999</v>
      </c>
      <c r="W1701" s="12">
        <v>382.07400000000001</v>
      </c>
      <c r="X1701" s="72">
        <v>67.975999999999999</v>
      </c>
      <c r="Y1701" s="72">
        <v>11.577</v>
      </c>
      <c r="Z1701" s="12">
        <v>562.07399999999996</v>
      </c>
      <c r="AA1701" s="72">
        <v>100</v>
      </c>
      <c r="AB1701" s="72">
        <v>9.4960000000000004</v>
      </c>
      <c r="AC1701" s="12">
        <v>562.07399999999996</v>
      </c>
      <c r="AD1701" s="72">
        <v>100</v>
      </c>
      <c r="AE1701" s="72">
        <v>9.4960000000000004</v>
      </c>
      <c r="AF1701" s="12">
        <v>0</v>
      </c>
      <c r="AG1701" s="72">
        <v>0</v>
      </c>
      <c r="AH1701" s="72">
        <v>0</v>
      </c>
      <c r="AI1701" s="12">
        <v>0</v>
      </c>
      <c r="AJ1701" s="72">
        <v>0</v>
      </c>
      <c r="AK1701" s="72">
        <v>0</v>
      </c>
      <c r="AL1701" s="12">
        <v>0</v>
      </c>
      <c r="AM1701" s="72">
        <v>0</v>
      </c>
      <c r="AN1701" s="72">
        <v>0</v>
      </c>
      <c r="AO1701" s="12">
        <v>562.07399999999996</v>
      </c>
      <c r="AP1701" s="72">
        <v>100</v>
      </c>
      <c r="AQ1701" s="72">
        <v>9.4960000000000004</v>
      </c>
      <c r="AR1701" s="12">
        <v>0</v>
      </c>
      <c r="AS1701" s="72">
        <v>0</v>
      </c>
      <c r="AT1701" s="72">
        <v>0</v>
      </c>
      <c r="AU1701" s="12">
        <v>0</v>
      </c>
      <c r="AV1701" s="72">
        <v>0</v>
      </c>
      <c r="AW1701" s="72">
        <v>0</v>
      </c>
      <c r="AX1701" s="12">
        <v>0</v>
      </c>
      <c r="AY1701" s="72">
        <v>0</v>
      </c>
      <c r="AZ1701" s="72">
        <v>0</v>
      </c>
      <c r="BA1701" s="12">
        <v>0</v>
      </c>
      <c r="BB1701" s="72">
        <v>0</v>
      </c>
      <c r="BC1701" s="72">
        <v>0</v>
      </c>
      <c r="BD1701" s="12">
        <v>0</v>
      </c>
      <c r="BE1701" s="72">
        <v>0</v>
      </c>
      <c r="BF1701" s="72">
        <v>0</v>
      </c>
      <c r="BG1701" s="12">
        <v>0</v>
      </c>
      <c r="BH1701" s="72">
        <v>0</v>
      </c>
      <c r="BI1701" s="72">
        <v>0</v>
      </c>
      <c r="BJ1701" s="12">
        <v>0</v>
      </c>
      <c r="BK1701" s="72">
        <v>0</v>
      </c>
      <c r="BL1701" s="72">
        <v>0</v>
      </c>
      <c r="BM1701" s="12">
        <v>0</v>
      </c>
      <c r="BN1701" s="72">
        <v>0</v>
      </c>
      <c r="BO1701" s="72">
        <v>0</v>
      </c>
      <c r="BP1701" s="12">
        <v>0</v>
      </c>
      <c r="BQ1701" s="72">
        <v>0</v>
      </c>
      <c r="BR1701" s="72">
        <v>0</v>
      </c>
      <c r="BS1701" s="12">
        <v>0</v>
      </c>
      <c r="BT1701" s="72">
        <v>0</v>
      </c>
      <c r="BU1701" s="72">
        <v>0</v>
      </c>
      <c r="BV1701" s="12">
        <v>562.07399999999996</v>
      </c>
      <c r="BW1701" s="72">
        <v>100</v>
      </c>
      <c r="BX1701" s="72">
        <v>9.4960000000000004</v>
      </c>
      <c r="BY1701" s="13"/>
      <c r="BZ1701" s="13"/>
    </row>
    <row r="1702" spans="1:78" ht="12.75" customHeight="1">
      <c r="A1702" s="122" t="s">
        <v>44</v>
      </c>
      <c r="B1702" s="71" t="s">
        <v>82</v>
      </c>
      <c r="C1702" s="71" t="s">
        <v>24</v>
      </c>
      <c r="D1702" s="34">
        <v>45627</v>
      </c>
      <c r="E1702" s="12">
        <v>0</v>
      </c>
      <c r="F1702" s="72">
        <v>0</v>
      </c>
      <c r="G1702" s="72">
        <v>0</v>
      </c>
      <c r="H1702" s="12">
        <v>56.533999999999999</v>
      </c>
      <c r="I1702" s="72">
        <v>10.301</v>
      </c>
      <c r="J1702" s="72">
        <v>37.796999999999997</v>
      </c>
      <c r="K1702" s="12">
        <v>97.286000000000001</v>
      </c>
      <c r="L1702" s="72">
        <v>17.725999999999999</v>
      </c>
      <c r="M1702" s="72">
        <v>24.678999999999998</v>
      </c>
      <c r="N1702" s="12">
        <v>153.821</v>
      </c>
      <c r="O1702" s="72">
        <v>28.026</v>
      </c>
      <c r="P1702" s="72">
        <v>24.335000000000001</v>
      </c>
      <c r="Q1702" s="12">
        <v>21.867000000000001</v>
      </c>
      <c r="R1702" s="72">
        <v>3.984</v>
      </c>
      <c r="S1702" s="72">
        <v>55.555</v>
      </c>
      <c r="T1702" s="12">
        <v>175.68799999999999</v>
      </c>
      <c r="U1702" s="72">
        <v>32.01</v>
      </c>
      <c r="V1702" s="72">
        <v>23.727</v>
      </c>
      <c r="W1702" s="12">
        <v>373.16</v>
      </c>
      <c r="X1702" s="72">
        <v>67.989999999999995</v>
      </c>
      <c r="Y1702" s="72">
        <v>15.233000000000001</v>
      </c>
      <c r="Z1702" s="12">
        <v>548.84699999999998</v>
      </c>
      <c r="AA1702" s="72">
        <v>100</v>
      </c>
      <c r="AB1702" s="72">
        <v>12.667999999999999</v>
      </c>
      <c r="AC1702" s="12">
        <v>548.84699999999998</v>
      </c>
      <c r="AD1702" s="72">
        <v>100</v>
      </c>
      <c r="AE1702" s="72">
        <v>12.667999999999999</v>
      </c>
      <c r="AF1702" s="12">
        <v>0</v>
      </c>
      <c r="AG1702" s="72">
        <v>0</v>
      </c>
      <c r="AH1702" s="72">
        <v>0</v>
      </c>
      <c r="AI1702" s="12">
        <v>0</v>
      </c>
      <c r="AJ1702" s="72">
        <v>0</v>
      </c>
      <c r="AK1702" s="72">
        <v>0</v>
      </c>
      <c r="AL1702" s="12">
        <v>0</v>
      </c>
      <c r="AM1702" s="72">
        <v>0</v>
      </c>
      <c r="AN1702" s="72">
        <v>0</v>
      </c>
      <c r="AO1702" s="12">
        <v>548.84699999999998</v>
      </c>
      <c r="AP1702" s="72">
        <v>100</v>
      </c>
      <c r="AQ1702" s="72">
        <v>12.667999999999999</v>
      </c>
      <c r="AR1702" s="12">
        <v>0</v>
      </c>
      <c r="AS1702" s="72">
        <v>0</v>
      </c>
      <c r="AT1702" s="72">
        <v>0</v>
      </c>
      <c r="AU1702" s="12">
        <v>0</v>
      </c>
      <c r="AV1702" s="72">
        <v>0</v>
      </c>
      <c r="AW1702" s="72">
        <v>0</v>
      </c>
      <c r="AX1702" s="12">
        <v>0</v>
      </c>
      <c r="AY1702" s="72">
        <v>0</v>
      </c>
      <c r="AZ1702" s="72">
        <v>0</v>
      </c>
      <c r="BA1702" s="12">
        <v>0</v>
      </c>
      <c r="BB1702" s="72">
        <v>0</v>
      </c>
      <c r="BC1702" s="72">
        <v>0</v>
      </c>
      <c r="BD1702" s="12">
        <v>0</v>
      </c>
      <c r="BE1702" s="72">
        <v>0</v>
      </c>
      <c r="BF1702" s="72">
        <v>0</v>
      </c>
      <c r="BG1702" s="12">
        <v>0</v>
      </c>
      <c r="BH1702" s="72">
        <v>0</v>
      </c>
      <c r="BI1702" s="72">
        <v>0</v>
      </c>
      <c r="BJ1702" s="12">
        <v>0</v>
      </c>
      <c r="BK1702" s="72">
        <v>0</v>
      </c>
      <c r="BL1702" s="72">
        <v>0</v>
      </c>
      <c r="BM1702" s="12">
        <v>0</v>
      </c>
      <c r="BN1702" s="72">
        <v>0</v>
      </c>
      <c r="BO1702" s="72">
        <v>0</v>
      </c>
      <c r="BP1702" s="12">
        <v>0</v>
      </c>
      <c r="BQ1702" s="72">
        <v>0</v>
      </c>
      <c r="BR1702" s="72">
        <v>0</v>
      </c>
      <c r="BS1702" s="12">
        <v>0</v>
      </c>
      <c r="BT1702" s="72">
        <v>0</v>
      </c>
      <c r="BU1702" s="72">
        <v>0</v>
      </c>
      <c r="BV1702" s="12">
        <v>548.84699999999998</v>
      </c>
      <c r="BW1702" s="72">
        <v>100</v>
      </c>
      <c r="BX1702" s="72">
        <v>12.667999999999999</v>
      </c>
      <c r="BY1702" s="13"/>
      <c r="BZ1702" s="13"/>
    </row>
    <row r="1703" spans="1:78" ht="12.75" customHeight="1">
      <c r="A1703" s="122" t="s">
        <v>44</v>
      </c>
      <c r="B1703" s="71" t="s">
        <v>82</v>
      </c>
      <c r="C1703" s="71" t="s">
        <v>24</v>
      </c>
      <c r="D1703" s="34">
        <v>45717</v>
      </c>
      <c r="E1703" s="12">
        <v>0</v>
      </c>
      <c r="F1703" s="72">
        <v>0</v>
      </c>
      <c r="G1703" s="72">
        <v>0</v>
      </c>
      <c r="H1703" s="12">
        <v>45.9</v>
      </c>
      <c r="I1703" s="72">
        <v>9.5559999999999992</v>
      </c>
      <c r="J1703" s="72">
        <v>41.823999999999998</v>
      </c>
      <c r="K1703" s="12">
        <v>72.855000000000004</v>
      </c>
      <c r="L1703" s="72">
        <v>15.167999999999999</v>
      </c>
      <c r="M1703" s="72">
        <v>43.406999999999996</v>
      </c>
      <c r="N1703" s="12">
        <v>118.755</v>
      </c>
      <c r="O1703" s="72">
        <v>24.725000000000001</v>
      </c>
      <c r="P1703" s="72">
        <v>25.556000000000001</v>
      </c>
      <c r="Q1703" s="12">
        <v>1.8280000000000001</v>
      </c>
      <c r="R1703" s="72">
        <v>0.38100000000000001</v>
      </c>
      <c r="S1703" s="72">
        <v>112.684</v>
      </c>
      <c r="T1703" s="12">
        <v>120.583</v>
      </c>
      <c r="U1703" s="72">
        <v>25.105</v>
      </c>
      <c r="V1703" s="72">
        <v>25.149000000000001</v>
      </c>
      <c r="W1703" s="12">
        <v>359.72199999999998</v>
      </c>
      <c r="X1703" s="72">
        <v>74.894999999999996</v>
      </c>
      <c r="Y1703" s="72">
        <v>15.571</v>
      </c>
      <c r="Z1703" s="12">
        <v>480.30500000000001</v>
      </c>
      <c r="AA1703" s="72">
        <v>100</v>
      </c>
      <c r="AB1703" s="72">
        <v>11.622999999999999</v>
      </c>
      <c r="AC1703" s="12">
        <v>480.30500000000001</v>
      </c>
      <c r="AD1703" s="72">
        <v>100</v>
      </c>
      <c r="AE1703" s="72">
        <v>11.622999999999999</v>
      </c>
      <c r="AF1703" s="12">
        <v>0</v>
      </c>
      <c r="AG1703" s="72">
        <v>0</v>
      </c>
      <c r="AH1703" s="72">
        <v>0</v>
      </c>
      <c r="AI1703" s="12">
        <v>0</v>
      </c>
      <c r="AJ1703" s="72">
        <v>0</v>
      </c>
      <c r="AK1703" s="72">
        <v>0</v>
      </c>
      <c r="AL1703" s="12">
        <v>0</v>
      </c>
      <c r="AM1703" s="72">
        <v>0</v>
      </c>
      <c r="AN1703" s="72">
        <v>0</v>
      </c>
      <c r="AO1703" s="12">
        <v>480.30500000000001</v>
      </c>
      <c r="AP1703" s="72">
        <v>100</v>
      </c>
      <c r="AQ1703" s="72">
        <v>11.622999999999999</v>
      </c>
      <c r="AR1703" s="12">
        <v>0</v>
      </c>
      <c r="AS1703" s="72">
        <v>0</v>
      </c>
      <c r="AT1703" s="72">
        <v>0</v>
      </c>
      <c r="AU1703" s="12">
        <v>0</v>
      </c>
      <c r="AV1703" s="72">
        <v>0</v>
      </c>
      <c r="AW1703" s="72">
        <v>0</v>
      </c>
      <c r="AX1703" s="12">
        <v>0</v>
      </c>
      <c r="AY1703" s="72">
        <v>0</v>
      </c>
      <c r="AZ1703" s="72">
        <v>0</v>
      </c>
      <c r="BA1703" s="12">
        <v>0</v>
      </c>
      <c r="BB1703" s="72">
        <v>0</v>
      </c>
      <c r="BC1703" s="72">
        <v>0</v>
      </c>
      <c r="BD1703" s="12">
        <v>0</v>
      </c>
      <c r="BE1703" s="72">
        <v>0</v>
      </c>
      <c r="BF1703" s="72">
        <v>0</v>
      </c>
      <c r="BG1703" s="12">
        <v>0</v>
      </c>
      <c r="BH1703" s="72">
        <v>0</v>
      </c>
      <c r="BI1703" s="72">
        <v>0</v>
      </c>
      <c r="BJ1703" s="12">
        <v>0</v>
      </c>
      <c r="BK1703" s="72">
        <v>0</v>
      </c>
      <c r="BL1703" s="72">
        <v>0</v>
      </c>
      <c r="BM1703" s="12">
        <v>0</v>
      </c>
      <c r="BN1703" s="72">
        <v>0</v>
      </c>
      <c r="BO1703" s="72">
        <v>0</v>
      </c>
      <c r="BP1703" s="12">
        <v>0</v>
      </c>
      <c r="BQ1703" s="72">
        <v>0</v>
      </c>
      <c r="BR1703" s="72">
        <v>0</v>
      </c>
      <c r="BS1703" s="12">
        <v>0</v>
      </c>
      <c r="BT1703" s="72">
        <v>0</v>
      </c>
      <c r="BU1703" s="72">
        <v>0</v>
      </c>
      <c r="BV1703" s="12">
        <v>480.30500000000001</v>
      </c>
      <c r="BW1703" s="72">
        <v>100</v>
      </c>
      <c r="BX1703" s="72">
        <v>11.622999999999999</v>
      </c>
      <c r="BY1703" s="13"/>
      <c r="BZ1703" s="13"/>
    </row>
    <row r="1704" spans="1:78" ht="12.75" customHeight="1">
      <c r="A1704" s="122" t="s">
        <v>44</v>
      </c>
      <c r="B1704" s="71" t="s">
        <v>82</v>
      </c>
      <c r="C1704" s="71" t="s">
        <v>24</v>
      </c>
      <c r="D1704" s="34">
        <v>45809</v>
      </c>
      <c r="E1704" s="12">
        <v>0</v>
      </c>
      <c r="F1704" s="72">
        <v>0</v>
      </c>
      <c r="G1704" s="72">
        <v>0</v>
      </c>
      <c r="H1704" s="12">
        <v>87.41</v>
      </c>
      <c r="I1704" s="72">
        <v>15.201000000000001</v>
      </c>
      <c r="J1704" s="72">
        <v>19.366</v>
      </c>
      <c r="K1704" s="12">
        <v>112.498</v>
      </c>
      <c r="L1704" s="72">
        <v>19.564</v>
      </c>
      <c r="M1704" s="72">
        <v>30.954000000000001</v>
      </c>
      <c r="N1704" s="12">
        <v>199.90799999999999</v>
      </c>
      <c r="O1704" s="72">
        <v>34.765000000000001</v>
      </c>
      <c r="P1704" s="72">
        <v>20.896999999999998</v>
      </c>
      <c r="Q1704" s="12">
        <v>3.7210000000000001</v>
      </c>
      <c r="R1704" s="72">
        <v>0.64700000000000002</v>
      </c>
      <c r="S1704" s="72">
        <v>112.21599999999999</v>
      </c>
      <c r="T1704" s="12">
        <v>203.62899999999999</v>
      </c>
      <c r="U1704" s="72">
        <v>35.411999999999999</v>
      </c>
      <c r="V1704" s="72">
        <v>21.536000000000001</v>
      </c>
      <c r="W1704" s="12">
        <v>371.40199999999999</v>
      </c>
      <c r="X1704" s="72">
        <v>64.587999999999994</v>
      </c>
      <c r="Y1704" s="72">
        <v>9.484</v>
      </c>
      <c r="Z1704" s="12">
        <v>575.03099999999995</v>
      </c>
      <c r="AA1704" s="72">
        <v>100</v>
      </c>
      <c r="AB1704" s="72">
        <v>9.3659999999999997</v>
      </c>
      <c r="AC1704" s="12">
        <v>575.03099999999995</v>
      </c>
      <c r="AD1704" s="72">
        <v>100</v>
      </c>
      <c r="AE1704" s="72">
        <v>9.3659999999999997</v>
      </c>
      <c r="AF1704" s="12">
        <v>0</v>
      </c>
      <c r="AG1704" s="72">
        <v>0</v>
      </c>
      <c r="AH1704" s="72">
        <v>0</v>
      </c>
      <c r="AI1704" s="12">
        <v>0</v>
      </c>
      <c r="AJ1704" s="72">
        <v>0</v>
      </c>
      <c r="AK1704" s="72">
        <v>0</v>
      </c>
      <c r="AL1704" s="12">
        <v>0</v>
      </c>
      <c r="AM1704" s="72">
        <v>0</v>
      </c>
      <c r="AN1704" s="72">
        <v>0</v>
      </c>
      <c r="AO1704" s="12">
        <v>575.03099999999995</v>
      </c>
      <c r="AP1704" s="72">
        <v>100</v>
      </c>
      <c r="AQ1704" s="72">
        <v>9.3659999999999997</v>
      </c>
      <c r="AR1704" s="12">
        <v>0</v>
      </c>
      <c r="AS1704" s="72">
        <v>0</v>
      </c>
      <c r="AT1704" s="72">
        <v>0</v>
      </c>
      <c r="AU1704" s="12">
        <v>0</v>
      </c>
      <c r="AV1704" s="72">
        <v>0</v>
      </c>
      <c r="AW1704" s="72">
        <v>0</v>
      </c>
      <c r="AX1704" s="12">
        <v>0</v>
      </c>
      <c r="AY1704" s="72">
        <v>0</v>
      </c>
      <c r="AZ1704" s="72">
        <v>0</v>
      </c>
      <c r="BA1704" s="12">
        <v>0</v>
      </c>
      <c r="BB1704" s="72">
        <v>0</v>
      </c>
      <c r="BC1704" s="72">
        <v>0</v>
      </c>
      <c r="BD1704" s="12">
        <v>0</v>
      </c>
      <c r="BE1704" s="72">
        <v>0</v>
      </c>
      <c r="BF1704" s="72">
        <v>0</v>
      </c>
      <c r="BG1704" s="12">
        <v>0</v>
      </c>
      <c r="BH1704" s="72">
        <v>0</v>
      </c>
      <c r="BI1704" s="72">
        <v>0</v>
      </c>
      <c r="BJ1704" s="12">
        <v>0</v>
      </c>
      <c r="BK1704" s="72">
        <v>0</v>
      </c>
      <c r="BL1704" s="72">
        <v>0</v>
      </c>
      <c r="BM1704" s="12">
        <v>0</v>
      </c>
      <c r="BN1704" s="72">
        <v>0</v>
      </c>
      <c r="BO1704" s="72">
        <v>0</v>
      </c>
      <c r="BP1704" s="12">
        <v>0</v>
      </c>
      <c r="BQ1704" s="72">
        <v>0</v>
      </c>
      <c r="BR1704" s="72">
        <v>0</v>
      </c>
      <c r="BS1704" s="12">
        <v>0</v>
      </c>
      <c r="BT1704" s="72">
        <v>0</v>
      </c>
      <c r="BU1704" s="72">
        <v>0</v>
      </c>
      <c r="BV1704" s="12">
        <v>575.03099999999995</v>
      </c>
      <c r="BW1704" s="72">
        <v>100</v>
      </c>
      <c r="BX1704" s="72">
        <v>9.3659999999999997</v>
      </c>
      <c r="BY1704" s="13"/>
      <c r="BZ1704" s="13"/>
    </row>
    <row r="1705" spans="1:78" ht="12.75" customHeight="1">
      <c r="A1705" s="122" t="s">
        <v>44</v>
      </c>
      <c r="B1705" s="71" t="s">
        <v>82</v>
      </c>
      <c r="C1705" s="71" t="s">
        <v>24</v>
      </c>
      <c r="D1705" s="34">
        <v>45901</v>
      </c>
      <c r="E1705" s="12">
        <v>0</v>
      </c>
      <c r="F1705" s="72">
        <v>0</v>
      </c>
      <c r="G1705" s="72">
        <v>0</v>
      </c>
      <c r="H1705" s="12">
        <v>149.47999999999999</v>
      </c>
      <c r="I1705" s="72">
        <v>27.802</v>
      </c>
      <c r="J1705" s="72">
        <v>30.231999999999999</v>
      </c>
      <c r="K1705" s="12">
        <v>31.177</v>
      </c>
      <c r="L1705" s="72">
        <v>5.7990000000000004</v>
      </c>
      <c r="M1705" s="72">
        <v>50.36</v>
      </c>
      <c r="N1705" s="12">
        <v>180.65799999999999</v>
      </c>
      <c r="O1705" s="72">
        <v>33.600999999999999</v>
      </c>
      <c r="P1705" s="72">
        <v>25.869</v>
      </c>
      <c r="Q1705" s="12">
        <v>17.971</v>
      </c>
      <c r="R1705" s="72">
        <v>3.343</v>
      </c>
      <c r="S1705" s="72">
        <v>71.31</v>
      </c>
      <c r="T1705" s="12">
        <v>198.62899999999999</v>
      </c>
      <c r="U1705" s="72">
        <v>36.944000000000003</v>
      </c>
      <c r="V1705" s="72">
        <v>24.38</v>
      </c>
      <c r="W1705" s="12">
        <v>339.02699999999999</v>
      </c>
      <c r="X1705" s="72">
        <v>63.055999999999997</v>
      </c>
      <c r="Y1705" s="72">
        <v>15.257999999999999</v>
      </c>
      <c r="Z1705" s="12">
        <v>537.65599999999995</v>
      </c>
      <c r="AA1705" s="72">
        <v>100</v>
      </c>
      <c r="AB1705" s="72">
        <v>6.5179999999999998</v>
      </c>
      <c r="AC1705" s="12">
        <v>537.65599999999995</v>
      </c>
      <c r="AD1705" s="72">
        <v>100</v>
      </c>
      <c r="AE1705" s="72">
        <v>6.5179999999999998</v>
      </c>
      <c r="AF1705" s="12">
        <v>0</v>
      </c>
      <c r="AG1705" s="72">
        <v>0</v>
      </c>
      <c r="AH1705" s="72">
        <v>0</v>
      </c>
      <c r="AI1705" s="12">
        <v>0</v>
      </c>
      <c r="AJ1705" s="72">
        <v>0</v>
      </c>
      <c r="AK1705" s="72">
        <v>0</v>
      </c>
      <c r="AL1705" s="12">
        <v>0</v>
      </c>
      <c r="AM1705" s="72">
        <v>0</v>
      </c>
      <c r="AN1705" s="72">
        <v>0</v>
      </c>
      <c r="AO1705" s="12">
        <v>537.65599999999995</v>
      </c>
      <c r="AP1705" s="72">
        <v>100</v>
      </c>
      <c r="AQ1705" s="72">
        <v>6.5179999999999998</v>
      </c>
      <c r="AR1705" s="12">
        <v>0</v>
      </c>
      <c r="AS1705" s="72">
        <v>0</v>
      </c>
      <c r="AT1705" s="72">
        <v>0</v>
      </c>
      <c r="AU1705" s="12">
        <v>0</v>
      </c>
      <c r="AV1705" s="72">
        <v>0</v>
      </c>
      <c r="AW1705" s="72">
        <v>0</v>
      </c>
      <c r="AX1705" s="12">
        <v>0</v>
      </c>
      <c r="AY1705" s="72">
        <v>0</v>
      </c>
      <c r="AZ1705" s="72">
        <v>0</v>
      </c>
      <c r="BA1705" s="12">
        <v>0</v>
      </c>
      <c r="BB1705" s="72">
        <v>0</v>
      </c>
      <c r="BC1705" s="72">
        <v>0</v>
      </c>
      <c r="BD1705" s="12">
        <v>0</v>
      </c>
      <c r="BE1705" s="72">
        <v>0</v>
      </c>
      <c r="BF1705" s="72">
        <v>0</v>
      </c>
      <c r="BG1705" s="12">
        <v>0</v>
      </c>
      <c r="BH1705" s="72">
        <v>0</v>
      </c>
      <c r="BI1705" s="72">
        <v>0</v>
      </c>
      <c r="BJ1705" s="12">
        <v>0</v>
      </c>
      <c r="BK1705" s="72">
        <v>0</v>
      </c>
      <c r="BL1705" s="72">
        <v>0</v>
      </c>
      <c r="BM1705" s="12">
        <v>0</v>
      </c>
      <c r="BN1705" s="72">
        <v>0</v>
      </c>
      <c r="BO1705" s="72">
        <v>0</v>
      </c>
      <c r="BP1705" s="12">
        <v>0</v>
      </c>
      <c r="BQ1705" s="72">
        <v>0</v>
      </c>
      <c r="BR1705" s="72">
        <v>0</v>
      </c>
      <c r="BS1705" s="12">
        <v>0</v>
      </c>
      <c r="BT1705" s="72">
        <v>0</v>
      </c>
      <c r="BU1705" s="72">
        <v>0</v>
      </c>
      <c r="BV1705" s="12">
        <v>537.65599999999995</v>
      </c>
      <c r="BW1705" s="72">
        <v>100</v>
      </c>
      <c r="BX1705" s="72">
        <v>6.5179999999999998</v>
      </c>
      <c r="BY1705" s="13"/>
      <c r="BZ1705" s="13"/>
    </row>
    <row r="1706" spans="1:78" ht="12.75" customHeight="1">
      <c r="A1706" s="122" t="s">
        <v>44</v>
      </c>
      <c r="B1706" s="71" t="s">
        <v>82</v>
      </c>
      <c r="C1706" s="71" t="s">
        <v>24</v>
      </c>
      <c r="D1706" s="34">
        <v>45992</v>
      </c>
      <c r="E1706" s="12">
        <v>0</v>
      </c>
      <c r="F1706" s="72">
        <v>0</v>
      </c>
      <c r="G1706" s="72">
        <v>0</v>
      </c>
      <c r="H1706" s="12">
        <v>45.957999999999998</v>
      </c>
      <c r="I1706" s="72">
        <v>8.3409999999999993</v>
      </c>
      <c r="J1706" s="72">
        <v>42.091000000000001</v>
      </c>
      <c r="K1706" s="12">
        <v>74.533000000000001</v>
      </c>
      <c r="L1706" s="72">
        <v>13.528</v>
      </c>
      <c r="M1706" s="72">
        <v>35.521999999999998</v>
      </c>
      <c r="N1706" s="12">
        <v>120.491</v>
      </c>
      <c r="O1706" s="72">
        <v>21.869</v>
      </c>
      <c r="P1706" s="72">
        <v>28.565000000000001</v>
      </c>
      <c r="Q1706" s="12">
        <v>15.496</v>
      </c>
      <c r="R1706" s="72">
        <v>2.8130000000000002</v>
      </c>
      <c r="S1706" s="72">
        <v>81.546000000000006</v>
      </c>
      <c r="T1706" s="12">
        <v>135.98699999999999</v>
      </c>
      <c r="U1706" s="72">
        <v>24.681999999999999</v>
      </c>
      <c r="V1706" s="72">
        <v>26.795999999999999</v>
      </c>
      <c r="W1706" s="12">
        <v>414.97300000000001</v>
      </c>
      <c r="X1706" s="72">
        <v>75.317999999999998</v>
      </c>
      <c r="Y1706" s="72">
        <v>14.502000000000001</v>
      </c>
      <c r="Z1706" s="12">
        <v>550.96</v>
      </c>
      <c r="AA1706" s="72">
        <v>100</v>
      </c>
      <c r="AB1706" s="72">
        <v>10.798999999999999</v>
      </c>
      <c r="AC1706" s="12">
        <v>550.96</v>
      </c>
      <c r="AD1706" s="72">
        <v>100</v>
      </c>
      <c r="AE1706" s="72">
        <v>10.798999999999999</v>
      </c>
      <c r="AF1706" s="12">
        <v>0</v>
      </c>
      <c r="AG1706" s="72">
        <v>0</v>
      </c>
      <c r="AH1706" s="72">
        <v>0</v>
      </c>
      <c r="AI1706" s="12">
        <v>0</v>
      </c>
      <c r="AJ1706" s="72">
        <v>0</v>
      </c>
      <c r="AK1706" s="72">
        <v>0</v>
      </c>
      <c r="AL1706" s="12">
        <v>0</v>
      </c>
      <c r="AM1706" s="72">
        <v>0</v>
      </c>
      <c r="AN1706" s="72">
        <v>0</v>
      </c>
      <c r="AO1706" s="12">
        <v>550.96</v>
      </c>
      <c r="AP1706" s="72">
        <v>100</v>
      </c>
      <c r="AQ1706" s="72">
        <v>10.798999999999999</v>
      </c>
      <c r="AR1706" s="12">
        <v>0</v>
      </c>
      <c r="AS1706" s="72">
        <v>0</v>
      </c>
      <c r="AT1706" s="72">
        <v>0</v>
      </c>
      <c r="AU1706" s="12">
        <v>0</v>
      </c>
      <c r="AV1706" s="72">
        <v>0</v>
      </c>
      <c r="AW1706" s="72">
        <v>0</v>
      </c>
      <c r="AX1706" s="12">
        <v>0</v>
      </c>
      <c r="AY1706" s="72">
        <v>0</v>
      </c>
      <c r="AZ1706" s="72">
        <v>0</v>
      </c>
      <c r="BA1706" s="12">
        <v>0</v>
      </c>
      <c r="BB1706" s="72">
        <v>0</v>
      </c>
      <c r="BC1706" s="72">
        <v>0</v>
      </c>
      <c r="BD1706" s="12">
        <v>0</v>
      </c>
      <c r="BE1706" s="72">
        <v>0</v>
      </c>
      <c r="BF1706" s="72">
        <v>0</v>
      </c>
      <c r="BG1706" s="12">
        <v>0</v>
      </c>
      <c r="BH1706" s="72">
        <v>0</v>
      </c>
      <c r="BI1706" s="72">
        <v>0</v>
      </c>
      <c r="BJ1706" s="12">
        <v>0</v>
      </c>
      <c r="BK1706" s="72">
        <v>0</v>
      </c>
      <c r="BL1706" s="72">
        <v>0</v>
      </c>
      <c r="BM1706" s="12">
        <v>0</v>
      </c>
      <c r="BN1706" s="72">
        <v>0</v>
      </c>
      <c r="BO1706" s="72">
        <v>0</v>
      </c>
      <c r="BP1706" s="12">
        <v>0</v>
      </c>
      <c r="BQ1706" s="72">
        <v>0</v>
      </c>
      <c r="BR1706" s="72">
        <v>0</v>
      </c>
      <c r="BS1706" s="12">
        <v>0</v>
      </c>
      <c r="BT1706" s="72">
        <v>0</v>
      </c>
      <c r="BU1706" s="72">
        <v>0</v>
      </c>
      <c r="BV1706" s="12">
        <v>550.96</v>
      </c>
      <c r="BW1706" s="72">
        <v>100</v>
      </c>
      <c r="BX1706" s="72">
        <v>10.798999999999999</v>
      </c>
      <c r="BY1706" s="13"/>
      <c r="BZ1706" s="13"/>
    </row>
    <row r="1707" spans="1:78" ht="12.75" customHeight="1">
      <c r="A1707" s="122" t="s">
        <v>44</v>
      </c>
      <c r="B1707" s="71" t="s">
        <v>82</v>
      </c>
      <c r="C1707" s="71" t="s">
        <v>24</v>
      </c>
      <c r="D1707" s="34">
        <v>46082</v>
      </c>
      <c r="E1707" s="12">
        <v>0</v>
      </c>
      <c r="F1707" s="72">
        <v>0</v>
      </c>
      <c r="G1707" s="72">
        <v>0</v>
      </c>
      <c r="H1707" s="12">
        <v>145.452</v>
      </c>
      <c r="I1707" s="72">
        <v>28.835999999999999</v>
      </c>
      <c r="J1707" s="72">
        <v>32.707999999999998</v>
      </c>
      <c r="K1707" s="12">
        <v>59.039000000000001</v>
      </c>
      <c r="L1707" s="72">
        <v>11.704000000000001</v>
      </c>
      <c r="M1707" s="72">
        <v>53.512999999999998</v>
      </c>
      <c r="N1707" s="12">
        <v>204.49100000000001</v>
      </c>
      <c r="O1707" s="72">
        <v>40.54</v>
      </c>
      <c r="P1707" s="72">
        <v>25.981999999999999</v>
      </c>
      <c r="Q1707" s="12">
        <v>7.7469999999999999</v>
      </c>
      <c r="R1707" s="72">
        <v>1.536</v>
      </c>
      <c r="S1707" s="72">
        <v>104.90900000000001</v>
      </c>
      <c r="T1707" s="12">
        <v>212.238</v>
      </c>
      <c r="U1707" s="72">
        <v>42.076000000000001</v>
      </c>
      <c r="V1707" s="72">
        <v>24.853999999999999</v>
      </c>
      <c r="W1707" s="12">
        <v>292.17899999999997</v>
      </c>
      <c r="X1707" s="72">
        <v>57.923999999999999</v>
      </c>
      <c r="Y1707" s="72">
        <v>16.161000000000001</v>
      </c>
      <c r="Z1707" s="12">
        <v>504.41699999999997</v>
      </c>
      <c r="AA1707" s="72">
        <v>100</v>
      </c>
      <c r="AB1707" s="72">
        <v>11.199</v>
      </c>
      <c r="AC1707" s="12">
        <v>504.41699999999997</v>
      </c>
      <c r="AD1707" s="72">
        <v>100</v>
      </c>
      <c r="AE1707" s="72">
        <v>11.199</v>
      </c>
      <c r="AF1707" s="12">
        <v>0</v>
      </c>
      <c r="AG1707" s="72">
        <v>0</v>
      </c>
      <c r="AH1707" s="72">
        <v>0</v>
      </c>
      <c r="AI1707" s="12">
        <v>0</v>
      </c>
      <c r="AJ1707" s="72">
        <v>0</v>
      </c>
      <c r="AK1707" s="72">
        <v>0</v>
      </c>
      <c r="AL1707" s="12">
        <v>0</v>
      </c>
      <c r="AM1707" s="72">
        <v>0</v>
      </c>
      <c r="AN1707" s="72">
        <v>0</v>
      </c>
      <c r="AO1707" s="12">
        <v>504.41699999999997</v>
      </c>
      <c r="AP1707" s="72">
        <v>100</v>
      </c>
      <c r="AQ1707" s="72">
        <v>11.199</v>
      </c>
      <c r="AR1707" s="12">
        <v>0</v>
      </c>
      <c r="AS1707" s="72">
        <v>0</v>
      </c>
      <c r="AT1707" s="72">
        <v>0</v>
      </c>
      <c r="AU1707" s="12">
        <v>0</v>
      </c>
      <c r="AV1707" s="72">
        <v>0</v>
      </c>
      <c r="AW1707" s="72">
        <v>0</v>
      </c>
      <c r="AX1707" s="12">
        <v>0</v>
      </c>
      <c r="AY1707" s="72">
        <v>0</v>
      </c>
      <c r="AZ1707" s="72">
        <v>0</v>
      </c>
      <c r="BA1707" s="12">
        <v>0</v>
      </c>
      <c r="BB1707" s="72">
        <v>0</v>
      </c>
      <c r="BC1707" s="72">
        <v>0</v>
      </c>
      <c r="BD1707" s="12">
        <v>0</v>
      </c>
      <c r="BE1707" s="72">
        <v>0</v>
      </c>
      <c r="BF1707" s="72">
        <v>0</v>
      </c>
      <c r="BG1707" s="12">
        <v>0</v>
      </c>
      <c r="BH1707" s="72">
        <v>0</v>
      </c>
      <c r="BI1707" s="72">
        <v>0</v>
      </c>
      <c r="BJ1707" s="12">
        <v>0</v>
      </c>
      <c r="BK1707" s="72">
        <v>0</v>
      </c>
      <c r="BL1707" s="72">
        <v>0</v>
      </c>
      <c r="BM1707" s="12">
        <v>0</v>
      </c>
      <c r="BN1707" s="72">
        <v>0</v>
      </c>
      <c r="BO1707" s="72">
        <v>0</v>
      </c>
      <c r="BP1707" s="12">
        <v>0</v>
      </c>
      <c r="BQ1707" s="72">
        <v>0</v>
      </c>
      <c r="BR1707" s="72">
        <v>0</v>
      </c>
      <c r="BS1707" s="12">
        <v>0</v>
      </c>
      <c r="BT1707" s="72">
        <v>0</v>
      </c>
      <c r="BU1707" s="72">
        <v>0</v>
      </c>
      <c r="BV1707" s="12">
        <v>504.41699999999997</v>
      </c>
      <c r="BW1707" s="72">
        <v>100</v>
      </c>
      <c r="BX1707" s="72">
        <v>11.199</v>
      </c>
      <c r="BY1707" s="13"/>
      <c r="BZ1707" s="13"/>
    </row>
    <row r="1708" spans="1:78" ht="12.75" customHeight="1">
      <c r="A1708" s="122" t="s">
        <v>44</v>
      </c>
      <c r="B1708" s="71" t="s">
        <v>82</v>
      </c>
      <c r="C1708" s="71" t="s">
        <v>24</v>
      </c>
      <c r="D1708" s="34">
        <v>46174</v>
      </c>
      <c r="E1708" s="12">
        <v>0</v>
      </c>
      <c r="F1708" s="72">
        <v>0</v>
      </c>
      <c r="G1708" s="72">
        <v>0</v>
      </c>
      <c r="H1708" s="12">
        <v>88.731999999999999</v>
      </c>
      <c r="I1708" s="72">
        <v>15.454000000000001</v>
      </c>
      <c r="J1708" s="72">
        <v>42.51</v>
      </c>
      <c r="K1708" s="12">
        <v>67.460999999999999</v>
      </c>
      <c r="L1708" s="72">
        <v>11.749000000000001</v>
      </c>
      <c r="M1708" s="72">
        <v>31.273</v>
      </c>
      <c r="N1708" s="12">
        <v>156.19200000000001</v>
      </c>
      <c r="O1708" s="72">
        <v>27.202999999999999</v>
      </c>
      <c r="P1708" s="72">
        <v>28.431999999999999</v>
      </c>
      <c r="Q1708" s="12">
        <v>3.0830000000000002</v>
      </c>
      <c r="R1708" s="72">
        <v>0.53700000000000003</v>
      </c>
      <c r="S1708" s="72">
        <v>76.061000000000007</v>
      </c>
      <c r="T1708" s="12">
        <v>159.27600000000001</v>
      </c>
      <c r="U1708" s="72">
        <v>27.74</v>
      </c>
      <c r="V1708" s="72">
        <v>28.347000000000001</v>
      </c>
      <c r="W1708" s="12">
        <v>414.89</v>
      </c>
      <c r="X1708" s="72">
        <v>72.260000000000005</v>
      </c>
      <c r="Y1708" s="72">
        <v>13.47</v>
      </c>
      <c r="Z1708" s="12">
        <v>574.16499999999996</v>
      </c>
      <c r="AA1708" s="72">
        <v>100</v>
      </c>
      <c r="AB1708" s="72">
        <v>12.337</v>
      </c>
      <c r="AC1708" s="12">
        <v>574.16499999999996</v>
      </c>
      <c r="AD1708" s="72">
        <v>100</v>
      </c>
      <c r="AE1708" s="72">
        <v>12.337</v>
      </c>
      <c r="AF1708" s="12">
        <v>0</v>
      </c>
      <c r="AG1708" s="72">
        <v>0</v>
      </c>
      <c r="AH1708" s="72">
        <v>0</v>
      </c>
      <c r="AI1708" s="12">
        <v>0</v>
      </c>
      <c r="AJ1708" s="72">
        <v>0</v>
      </c>
      <c r="AK1708" s="72">
        <v>0</v>
      </c>
      <c r="AL1708" s="12">
        <v>0</v>
      </c>
      <c r="AM1708" s="72">
        <v>0</v>
      </c>
      <c r="AN1708" s="72">
        <v>0</v>
      </c>
      <c r="AO1708" s="12">
        <v>574.16499999999996</v>
      </c>
      <c r="AP1708" s="72">
        <v>100</v>
      </c>
      <c r="AQ1708" s="72">
        <v>12.337</v>
      </c>
      <c r="AR1708" s="12">
        <v>0</v>
      </c>
      <c r="AS1708" s="72">
        <v>0</v>
      </c>
      <c r="AT1708" s="72">
        <v>0</v>
      </c>
      <c r="AU1708" s="12">
        <v>0</v>
      </c>
      <c r="AV1708" s="72">
        <v>0</v>
      </c>
      <c r="AW1708" s="72">
        <v>0</v>
      </c>
      <c r="AX1708" s="12">
        <v>0</v>
      </c>
      <c r="AY1708" s="72">
        <v>0</v>
      </c>
      <c r="AZ1708" s="72">
        <v>0</v>
      </c>
      <c r="BA1708" s="12">
        <v>0</v>
      </c>
      <c r="BB1708" s="72">
        <v>0</v>
      </c>
      <c r="BC1708" s="72">
        <v>0</v>
      </c>
      <c r="BD1708" s="12">
        <v>0</v>
      </c>
      <c r="BE1708" s="72">
        <v>0</v>
      </c>
      <c r="BF1708" s="72">
        <v>0</v>
      </c>
      <c r="BG1708" s="12">
        <v>0</v>
      </c>
      <c r="BH1708" s="72">
        <v>0</v>
      </c>
      <c r="BI1708" s="72">
        <v>0</v>
      </c>
      <c r="BJ1708" s="12">
        <v>0</v>
      </c>
      <c r="BK1708" s="72">
        <v>0</v>
      </c>
      <c r="BL1708" s="72">
        <v>0</v>
      </c>
      <c r="BM1708" s="12">
        <v>0</v>
      </c>
      <c r="BN1708" s="72">
        <v>0</v>
      </c>
      <c r="BO1708" s="72">
        <v>0</v>
      </c>
      <c r="BP1708" s="12">
        <v>0</v>
      </c>
      <c r="BQ1708" s="72">
        <v>0</v>
      </c>
      <c r="BR1708" s="72">
        <v>0</v>
      </c>
      <c r="BS1708" s="12">
        <v>0</v>
      </c>
      <c r="BT1708" s="72">
        <v>0</v>
      </c>
      <c r="BU1708" s="72">
        <v>0</v>
      </c>
      <c r="BV1708" s="12">
        <v>574.16499999999996</v>
      </c>
      <c r="BW1708" s="72">
        <v>100</v>
      </c>
      <c r="BX1708" s="72">
        <v>12.337</v>
      </c>
      <c r="BY1708" s="13"/>
      <c r="BZ1708" s="13"/>
    </row>
    <row r="1709" spans="1:78" ht="12.75" customHeight="1">
      <c r="A1709" s="122" t="s">
        <v>44</v>
      </c>
      <c r="B1709" s="71" t="s">
        <v>82</v>
      </c>
      <c r="C1709" s="71" t="s">
        <v>25</v>
      </c>
      <c r="D1709" s="34">
        <v>41883</v>
      </c>
      <c r="E1709" s="12">
        <v>0</v>
      </c>
      <c r="F1709" s="72">
        <v>0</v>
      </c>
      <c r="G1709" s="72">
        <v>0</v>
      </c>
      <c r="H1709" s="12">
        <v>168.851</v>
      </c>
      <c r="I1709" s="72">
        <v>20.905999999999999</v>
      </c>
      <c r="J1709" s="72">
        <v>20.77</v>
      </c>
      <c r="K1709" s="12">
        <v>88.313999999999993</v>
      </c>
      <c r="L1709" s="72">
        <v>10.935</v>
      </c>
      <c r="M1709" s="72">
        <v>26.841999999999999</v>
      </c>
      <c r="N1709" s="12">
        <v>257.16500000000002</v>
      </c>
      <c r="O1709" s="72">
        <v>31.841000000000001</v>
      </c>
      <c r="P1709" s="72">
        <v>16.140999999999998</v>
      </c>
      <c r="Q1709" s="12">
        <v>28.588999999999999</v>
      </c>
      <c r="R1709" s="72">
        <v>3.54</v>
      </c>
      <c r="S1709" s="72">
        <v>48.865000000000002</v>
      </c>
      <c r="T1709" s="12">
        <v>285.75400000000002</v>
      </c>
      <c r="U1709" s="72">
        <v>35.381</v>
      </c>
      <c r="V1709" s="72">
        <v>16.082000000000001</v>
      </c>
      <c r="W1709" s="12">
        <v>521.9</v>
      </c>
      <c r="X1709" s="72">
        <v>64.619</v>
      </c>
      <c r="Y1709" s="72">
        <v>12.72</v>
      </c>
      <c r="Z1709" s="12">
        <v>807.654</v>
      </c>
      <c r="AA1709" s="72">
        <v>100</v>
      </c>
      <c r="AB1709" s="72">
        <v>8.4879999999999995</v>
      </c>
      <c r="AC1709" s="12">
        <v>807.654</v>
      </c>
      <c r="AD1709" s="72">
        <v>100</v>
      </c>
      <c r="AE1709" s="72">
        <v>8.4879999999999995</v>
      </c>
      <c r="AF1709" s="12">
        <v>0</v>
      </c>
      <c r="AG1709" s="72">
        <v>0</v>
      </c>
      <c r="AH1709" s="72">
        <v>0</v>
      </c>
      <c r="AI1709" s="12">
        <v>0</v>
      </c>
      <c r="AJ1709" s="72">
        <v>0</v>
      </c>
      <c r="AK1709" s="72">
        <v>0</v>
      </c>
      <c r="AL1709" s="12">
        <v>0</v>
      </c>
      <c r="AM1709" s="72">
        <v>0</v>
      </c>
      <c r="AN1709" s="72">
        <v>0</v>
      </c>
      <c r="AO1709" s="12">
        <v>807.654</v>
      </c>
      <c r="AP1709" s="72">
        <v>100</v>
      </c>
      <c r="AQ1709" s="72">
        <v>8.4879999999999995</v>
      </c>
      <c r="AR1709" s="12">
        <v>0</v>
      </c>
      <c r="AS1709" s="72">
        <v>0</v>
      </c>
      <c r="AT1709" s="72">
        <v>0</v>
      </c>
      <c r="AU1709" s="12">
        <v>0</v>
      </c>
      <c r="AV1709" s="72">
        <v>0</v>
      </c>
      <c r="AW1709" s="72">
        <v>0</v>
      </c>
      <c r="AX1709" s="12">
        <v>0</v>
      </c>
      <c r="AY1709" s="72">
        <v>0</v>
      </c>
      <c r="AZ1709" s="72">
        <v>0</v>
      </c>
      <c r="BA1709" s="12">
        <v>0</v>
      </c>
      <c r="BB1709" s="72">
        <v>0</v>
      </c>
      <c r="BC1709" s="72">
        <v>0</v>
      </c>
      <c r="BD1709" s="12">
        <v>0</v>
      </c>
      <c r="BE1709" s="72">
        <v>0</v>
      </c>
      <c r="BF1709" s="72">
        <v>0</v>
      </c>
      <c r="BG1709" s="12">
        <v>0</v>
      </c>
      <c r="BH1709" s="72">
        <v>0</v>
      </c>
      <c r="BI1709" s="72">
        <v>0</v>
      </c>
      <c r="BJ1709" s="12">
        <v>0</v>
      </c>
      <c r="BK1709" s="72">
        <v>0</v>
      </c>
      <c r="BL1709" s="72">
        <v>0</v>
      </c>
      <c r="BM1709" s="12">
        <v>0</v>
      </c>
      <c r="BN1709" s="72">
        <v>0</v>
      </c>
      <c r="BO1709" s="72">
        <v>0</v>
      </c>
      <c r="BP1709" s="12">
        <v>0</v>
      </c>
      <c r="BQ1709" s="72">
        <v>0</v>
      </c>
      <c r="BR1709" s="72">
        <v>0</v>
      </c>
      <c r="BS1709" s="12">
        <v>0</v>
      </c>
      <c r="BT1709" s="72">
        <v>0</v>
      </c>
      <c r="BU1709" s="72">
        <v>0</v>
      </c>
      <c r="BV1709" s="12">
        <v>807.654</v>
      </c>
      <c r="BW1709" s="72">
        <v>100</v>
      </c>
      <c r="BX1709" s="72">
        <v>8.4879999999999995</v>
      </c>
      <c r="BY1709" s="13"/>
      <c r="BZ1709" s="13"/>
    </row>
    <row r="1710" spans="1:78" ht="12.75" customHeight="1">
      <c r="A1710" s="122" t="s">
        <v>44</v>
      </c>
      <c r="B1710" s="71" t="s">
        <v>82</v>
      </c>
      <c r="C1710" s="71" t="s">
        <v>25</v>
      </c>
      <c r="D1710" s="34">
        <v>41974</v>
      </c>
      <c r="E1710" s="12">
        <v>0</v>
      </c>
      <c r="F1710" s="72">
        <v>0</v>
      </c>
      <c r="G1710" s="72">
        <v>0</v>
      </c>
      <c r="H1710" s="12">
        <v>151.245</v>
      </c>
      <c r="I1710" s="72">
        <v>18.838999999999999</v>
      </c>
      <c r="J1710" s="72">
        <v>30.172999999999998</v>
      </c>
      <c r="K1710" s="12">
        <v>144.11799999999999</v>
      </c>
      <c r="L1710" s="72">
        <v>17.951000000000001</v>
      </c>
      <c r="M1710" s="72">
        <v>29.181999999999999</v>
      </c>
      <c r="N1710" s="12">
        <v>295.363</v>
      </c>
      <c r="O1710" s="72">
        <v>36.789000000000001</v>
      </c>
      <c r="P1710" s="72">
        <v>16.219000000000001</v>
      </c>
      <c r="Q1710" s="12">
        <v>0</v>
      </c>
      <c r="R1710" s="72">
        <v>0</v>
      </c>
      <c r="S1710" s="72">
        <v>0</v>
      </c>
      <c r="T1710" s="12">
        <v>295.363</v>
      </c>
      <c r="U1710" s="72">
        <v>36.789000000000001</v>
      </c>
      <c r="V1710" s="72">
        <v>16.219000000000001</v>
      </c>
      <c r="W1710" s="12">
        <v>507.48399999999998</v>
      </c>
      <c r="X1710" s="72">
        <v>63.210999999999999</v>
      </c>
      <c r="Y1710" s="72">
        <v>13.76</v>
      </c>
      <c r="Z1710" s="12">
        <v>802.84699999999998</v>
      </c>
      <c r="AA1710" s="72">
        <v>100</v>
      </c>
      <c r="AB1710" s="72">
        <v>7.3129999999999997</v>
      </c>
      <c r="AC1710" s="12">
        <v>802.84699999999998</v>
      </c>
      <c r="AD1710" s="72">
        <v>100</v>
      </c>
      <c r="AE1710" s="72">
        <v>7.3129999999999997</v>
      </c>
      <c r="AF1710" s="12">
        <v>0</v>
      </c>
      <c r="AG1710" s="72">
        <v>0</v>
      </c>
      <c r="AH1710" s="72">
        <v>0</v>
      </c>
      <c r="AI1710" s="12">
        <v>0</v>
      </c>
      <c r="AJ1710" s="72">
        <v>0</v>
      </c>
      <c r="AK1710" s="72">
        <v>0</v>
      </c>
      <c r="AL1710" s="12">
        <v>0</v>
      </c>
      <c r="AM1710" s="72">
        <v>0</v>
      </c>
      <c r="AN1710" s="72">
        <v>0</v>
      </c>
      <c r="AO1710" s="12">
        <v>802.84699999999998</v>
      </c>
      <c r="AP1710" s="72">
        <v>100</v>
      </c>
      <c r="AQ1710" s="72">
        <v>7.3129999999999997</v>
      </c>
      <c r="AR1710" s="12">
        <v>0</v>
      </c>
      <c r="AS1710" s="72">
        <v>0</v>
      </c>
      <c r="AT1710" s="72">
        <v>0</v>
      </c>
      <c r="AU1710" s="12">
        <v>0</v>
      </c>
      <c r="AV1710" s="72">
        <v>0</v>
      </c>
      <c r="AW1710" s="72">
        <v>0</v>
      </c>
      <c r="AX1710" s="12">
        <v>0</v>
      </c>
      <c r="AY1710" s="72">
        <v>0</v>
      </c>
      <c r="AZ1710" s="72">
        <v>0</v>
      </c>
      <c r="BA1710" s="12">
        <v>0</v>
      </c>
      <c r="BB1710" s="72">
        <v>0</v>
      </c>
      <c r="BC1710" s="72">
        <v>0</v>
      </c>
      <c r="BD1710" s="12">
        <v>0</v>
      </c>
      <c r="BE1710" s="72">
        <v>0</v>
      </c>
      <c r="BF1710" s="72">
        <v>0</v>
      </c>
      <c r="BG1710" s="12">
        <v>0</v>
      </c>
      <c r="BH1710" s="72">
        <v>0</v>
      </c>
      <c r="BI1710" s="72">
        <v>0</v>
      </c>
      <c r="BJ1710" s="12">
        <v>0</v>
      </c>
      <c r="BK1710" s="72">
        <v>0</v>
      </c>
      <c r="BL1710" s="72">
        <v>0</v>
      </c>
      <c r="BM1710" s="12">
        <v>0</v>
      </c>
      <c r="BN1710" s="72">
        <v>0</v>
      </c>
      <c r="BO1710" s="72">
        <v>0</v>
      </c>
      <c r="BP1710" s="12">
        <v>0</v>
      </c>
      <c r="BQ1710" s="72">
        <v>0</v>
      </c>
      <c r="BR1710" s="72">
        <v>0</v>
      </c>
      <c r="BS1710" s="12">
        <v>0</v>
      </c>
      <c r="BT1710" s="72">
        <v>0</v>
      </c>
      <c r="BU1710" s="72">
        <v>0</v>
      </c>
      <c r="BV1710" s="12">
        <v>802.84699999999998</v>
      </c>
      <c r="BW1710" s="72">
        <v>100</v>
      </c>
      <c r="BX1710" s="72">
        <v>7.3129999999999997</v>
      </c>
      <c r="BY1710" s="13"/>
      <c r="BZ1710" s="13"/>
    </row>
    <row r="1711" spans="1:78" ht="12.75" customHeight="1">
      <c r="A1711" s="122" t="s">
        <v>44</v>
      </c>
      <c r="B1711" s="71" t="s">
        <v>82</v>
      </c>
      <c r="C1711" s="71" t="s">
        <v>25</v>
      </c>
      <c r="D1711" s="34">
        <v>42064</v>
      </c>
      <c r="E1711" s="12">
        <v>0</v>
      </c>
      <c r="F1711" s="72">
        <v>0</v>
      </c>
      <c r="G1711" s="72">
        <v>0</v>
      </c>
      <c r="H1711" s="12">
        <v>207.392</v>
      </c>
      <c r="I1711" s="72">
        <v>23.722000000000001</v>
      </c>
      <c r="J1711" s="72">
        <v>20.024999999999999</v>
      </c>
      <c r="K1711" s="12">
        <v>112.91500000000001</v>
      </c>
      <c r="L1711" s="72">
        <v>12.916</v>
      </c>
      <c r="M1711" s="72">
        <v>27.341000000000001</v>
      </c>
      <c r="N1711" s="12">
        <v>320.30799999999999</v>
      </c>
      <c r="O1711" s="72">
        <v>36.637999999999998</v>
      </c>
      <c r="P1711" s="72">
        <v>15.907</v>
      </c>
      <c r="Q1711" s="12">
        <v>30.754999999999999</v>
      </c>
      <c r="R1711" s="72">
        <v>3.5179999999999998</v>
      </c>
      <c r="S1711" s="72">
        <v>82.846999999999994</v>
      </c>
      <c r="T1711" s="12">
        <v>351.06299999999999</v>
      </c>
      <c r="U1711" s="72">
        <v>40.155999999999999</v>
      </c>
      <c r="V1711" s="72">
        <v>16.873000000000001</v>
      </c>
      <c r="W1711" s="12">
        <v>523.18700000000001</v>
      </c>
      <c r="X1711" s="72">
        <v>59.844000000000001</v>
      </c>
      <c r="Y1711" s="72">
        <v>9.9700000000000006</v>
      </c>
      <c r="Z1711" s="12">
        <v>874.25</v>
      </c>
      <c r="AA1711" s="72">
        <v>100</v>
      </c>
      <c r="AB1711" s="72">
        <v>6.5469999999999997</v>
      </c>
      <c r="AC1711" s="12">
        <v>874.25</v>
      </c>
      <c r="AD1711" s="72">
        <v>100</v>
      </c>
      <c r="AE1711" s="72">
        <v>6.5469999999999997</v>
      </c>
      <c r="AF1711" s="12">
        <v>0</v>
      </c>
      <c r="AG1711" s="72">
        <v>0</v>
      </c>
      <c r="AH1711" s="72">
        <v>0</v>
      </c>
      <c r="AI1711" s="12">
        <v>0</v>
      </c>
      <c r="AJ1711" s="72">
        <v>0</v>
      </c>
      <c r="AK1711" s="72">
        <v>0</v>
      </c>
      <c r="AL1711" s="12">
        <v>0</v>
      </c>
      <c r="AM1711" s="72">
        <v>0</v>
      </c>
      <c r="AN1711" s="72">
        <v>0</v>
      </c>
      <c r="AO1711" s="12">
        <v>874.25</v>
      </c>
      <c r="AP1711" s="72">
        <v>100</v>
      </c>
      <c r="AQ1711" s="72">
        <v>6.5469999999999997</v>
      </c>
      <c r="AR1711" s="12">
        <v>0</v>
      </c>
      <c r="AS1711" s="72">
        <v>0</v>
      </c>
      <c r="AT1711" s="72">
        <v>0</v>
      </c>
      <c r="AU1711" s="12">
        <v>0</v>
      </c>
      <c r="AV1711" s="72">
        <v>0</v>
      </c>
      <c r="AW1711" s="72">
        <v>0</v>
      </c>
      <c r="AX1711" s="12">
        <v>0</v>
      </c>
      <c r="AY1711" s="72">
        <v>0</v>
      </c>
      <c r="AZ1711" s="72">
        <v>0</v>
      </c>
      <c r="BA1711" s="12">
        <v>0</v>
      </c>
      <c r="BB1711" s="72">
        <v>0</v>
      </c>
      <c r="BC1711" s="72">
        <v>0</v>
      </c>
      <c r="BD1711" s="12">
        <v>0</v>
      </c>
      <c r="BE1711" s="72">
        <v>0</v>
      </c>
      <c r="BF1711" s="72">
        <v>0</v>
      </c>
      <c r="BG1711" s="12">
        <v>0</v>
      </c>
      <c r="BH1711" s="72">
        <v>0</v>
      </c>
      <c r="BI1711" s="72">
        <v>0</v>
      </c>
      <c r="BJ1711" s="12">
        <v>0</v>
      </c>
      <c r="BK1711" s="72">
        <v>0</v>
      </c>
      <c r="BL1711" s="72">
        <v>0</v>
      </c>
      <c r="BM1711" s="12">
        <v>0</v>
      </c>
      <c r="BN1711" s="72">
        <v>0</v>
      </c>
      <c r="BO1711" s="72">
        <v>0</v>
      </c>
      <c r="BP1711" s="12">
        <v>0</v>
      </c>
      <c r="BQ1711" s="72">
        <v>0</v>
      </c>
      <c r="BR1711" s="72">
        <v>0</v>
      </c>
      <c r="BS1711" s="12">
        <v>0</v>
      </c>
      <c r="BT1711" s="72">
        <v>0</v>
      </c>
      <c r="BU1711" s="72">
        <v>0</v>
      </c>
      <c r="BV1711" s="12">
        <v>874.25</v>
      </c>
      <c r="BW1711" s="72">
        <v>100</v>
      </c>
      <c r="BX1711" s="72">
        <v>6.5469999999999997</v>
      </c>
      <c r="BY1711" s="13"/>
      <c r="BZ1711" s="13"/>
    </row>
    <row r="1712" spans="1:78" ht="12.75" customHeight="1">
      <c r="A1712" s="122" t="s">
        <v>44</v>
      </c>
      <c r="B1712" s="71" t="s">
        <v>82</v>
      </c>
      <c r="C1712" s="71" t="s">
        <v>25</v>
      </c>
      <c r="D1712" s="34">
        <v>42156</v>
      </c>
      <c r="E1712" s="12">
        <v>0</v>
      </c>
      <c r="F1712" s="72">
        <v>0</v>
      </c>
      <c r="G1712" s="72">
        <v>0</v>
      </c>
      <c r="H1712" s="12">
        <v>137.65199999999999</v>
      </c>
      <c r="I1712" s="72">
        <v>15.959</v>
      </c>
      <c r="J1712" s="72">
        <v>21.533999999999999</v>
      </c>
      <c r="K1712" s="12">
        <v>109.578</v>
      </c>
      <c r="L1712" s="72">
        <v>12.704000000000001</v>
      </c>
      <c r="M1712" s="72">
        <v>22.777000000000001</v>
      </c>
      <c r="N1712" s="12">
        <v>247.23</v>
      </c>
      <c r="O1712" s="72">
        <v>28.664000000000001</v>
      </c>
      <c r="P1712" s="72">
        <v>16.295999999999999</v>
      </c>
      <c r="Q1712" s="12">
        <v>30.736999999999998</v>
      </c>
      <c r="R1712" s="72">
        <v>3.5640000000000001</v>
      </c>
      <c r="S1712" s="72">
        <v>76.974000000000004</v>
      </c>
      <c r="T1712" s="12">
        <v>277.96699999999998</v>
      </c>
      <c r="U1712" s="72">
        <v>32.226999999999997</v>
      </c>
      <c r="V1712" s="72">
        <v>15.090999999999999</v>
      </c>
      <c r="W1712" s="12">
        <v>584.55499999999995</v>
      </c>
      <c r="X1712" s="72">
        <v>67.772999999999996</v>
      </c>
      <c r="Y1712" s="72">
        <v>10.489000000000001</v>
      </c>
      <c r="Z1712" s="12">
        <v>862.52200000000005</v>
      </c>
      <c r="AA1712" s="72">
        <v>100</v>
      </c>
      <c r="AB1712" s="72">
        <v>7.774</v>
      </c>
      <c r="AC1712" s="12">
        <v>862.52200000000005</v>
      </c>
      <c r="AD1712" s="72">
        <v>100</v>
      </c>
      <c r="AE1712" s="72">
        <v>7.774</v>
      </c>
      <c r="AF1712" s="12">
        <v>0</v>
      </c>
      <c r="AG1712" s="72">
        <v>0</v>
      </c>
      <c r="AH1712" s="72">
        <v>0</v>
      </c>
      <c r="AI1712" s="12">
        <v>0</v>
      </c>
      <c r="AJ1712" s="72">
        <v>0</v>
      </c>
      <c r="AK1712" s="72">
        <v>0</v>
      </c>
      <c r="AL1712" s="12">
        <v>0</v>
      </c>
      <c r="AM1712" s="72">
        <v>0</v>
      </c>
      <c r="AN1712" s="72">
        <v>0</v>
      </c>
      <c r="AO1712" s="12">
        <v>862.52200000000005</v>
      </c>
      <c r="AP1712" s="72">
        <v>100</v>
      </c>
      <c r="AQ1712" s="72">
        <v>7.774</v>
      </c>
      <c r="AR1712" s="12">
        <v>0</v>
      </c>
      <c r="AS1712" s="72">
        <v>0</v>
      </c>
      <c r="AT1712" s="72">
        <v>0</v>
      </c>
      <c r="AU1712" s="12">
        <v>0</v>
      </c>
      <c r="AV1712" s="72">
        <v>0</v>
      </c>
      <c r="AW1712" s="72">
        <v>0</v>
      </c>
      <c r="AX1712" s="12">
        <v>0</v>
      </c>
      <c r="AY1712" s="72">
        <v>0</v>
      </c>
      <c r="AZ1712" s="72">
        <v>0</v>
      </c>
      <c r="BA1712" s="12">
        <v>0</v>
      </c>
      <c r="BB1712" s="72">
        <v>0</v>
      </c>
      <c r="BC1712" s="72">
        <v>0</v>
      </c>
      <c r="BD1712" s="12">
        <v>0</v>
      </c>
      <c r="BE1712" s="72">
        <v>0</v>
      </c>
      <c r="BF1712" s="72">
        <v>0</v>
      </c>
      <c r="BG1712" s="12">
        <v>0</v>
      </c>
      <c r="BH1712" s="72">
        <v>0</v>
      </c>
      <c r="BI1712" s="72">
        <v>0</v>
      </c>
      <c r="BJ1712" s="12">
        <v>0</v>
      </c>
      <c r="BK1712" s="72">
        <v>0</v>
      </c>
      <c r="BL1712" s="72">
        <v>0</v>
      </c>
      <c r="BM1712" s="12">
        <v>0</v>
      </c>
      <c r="BN1712" s="72">
        <v>0</v>
      </c>
      <c r="BO1712" s="72">
        <v>0</v>
      </c>
      <c r="BP1712" s="12">
        <v>0</v>
      </c>
      <c r="BQ1712" s="72">
        <v>0</v>
      </c>
      <c r="BR1712" s="72">
        <v>0</v>
      </c>
      <c r="BS1712" s="12">
        <v>0</v>
      </c>
      <c r="BT1712" s="72">
        <v>0</v>
      </c>
      <c r="BU1712" s="72">
        <v>0</v>
      </c>
      <c r="BV1712" s="12">
        <v>862.52200000000005</v>
      </c>
      <c r="BW1712" s="72">
        <v>100</v>
      </c>
      <c r="BX1712" s="72">
        <v>7.774</v>
      </c>
      <c r="BY1712" s="13"/>
      <c r="BZ1712" s="13"/>
    </row>
    <row r="1713" spans="1:78" ht="12.75" customHeight="1">
      <c r="A1713" s="122" t="s">
        <v>44</v>
      </c>
      <c r="B1713" s="71" t="s">
        <v>82</v>
      </c>
      <c r="C1713" s="71" t="s">
        <v>25</v>
      </c>
      <c r="D1713" s="34">
        <v>42614</v>
      </c>
      <c r="E1713" s="12">
        <v>0</v>
      </c>
      <c r="F1713" s="72">
        <v>0</v>
      </c>
      <c r="G1713" s="72">
        <v>0</v>
      </c>
      <c r="H1713" s="12">
        <v>134.499</v>
      </c>
      <c r="I1713" s="72">
        <v>15.794</v>
      </c>
      <c r="J1713" s="72">
        <v>20.029</v>
      </c>
      <c r="K1713" s="12">
        <v>110.63800000000001</v>
      </c>
      <c r="L1713" s="72">
        <v>12.992000000000001</v>
      </c>
      <c r="M1713" s="72">
        <v>24.757000000000001</v>
      </c>
      <c r="N1713" s="12">
        <v>245.137</v>
      </c>
      <c r="O1713" s="72">
        <v>28.786000000000001</v>
      </c>
      <c r="P1713" s="72">
        <v>15.382</v>
      </c>
      <c r="Q1713" s="12">
        <v>11.707000000000001</v>
      </c>
      <c r="R1713" s="72">
        <v>1.375</v>
      </c>
      <c r="S1713" s="72">
        <v>89.742000000000004</v>
      </c>
      <c r="T1713" s="12">
        <v>256.84399999999999</v>
      </c>
      <c r="U1713" s="72">
        <v>30.161000000000001</v>
      </c>
      <c r="V1713" s="72">
        <v>14.738</v>
      </c>
      <c r="W1713" s="12">
        <v>594.74400000000003</v>
      </c>
      <c r="X1713" s="72">
        <v>69.838999999999999</v>
      </c>
      <c r="Y1713" s="72">
        <v>11.617000000000001</v>
      </c>
      <c r="Z1713" s="12">
        <v>851.58799999999997</v>
      </c>
      <c r="AA1713" s="72">
        <v>100</v>
      </c>
      <c r="AB1713" s="72">
        <v>6.3819999999999997</v>
      </c>
      <c r="AC1713" s="12">
        <v>851.58799999999997</v>
      </c>
      <c r="AD1713" s="72">
        <v>100</v>
      </c>
      <c r="AE1713" s="72">
        <v>6.3819999999999997</v>
      </c>
      <c r="AF1713" s="12">
        <v>0</v>
      </c>
      <c r="AG1713" s="72">
        <v>0</v>
      </c>
      <c r="AH1713" s="72">
        <v>0</v>
      </c>
      <c r="AI1713" s="12">
        <v>0</v>
      </c>
      <c r="AJ1713" s="72">
        <v>0</v>
      </c>
      <c r="AK1713" s="72">
        <v>0</v>
      </c>
      <c r="AL1713" s="12">
        <v>0</v>
      </c>
      <c r="AM1713" s="72">
        <v>0</v>
      </c>
      <c r="AN1713" s="72">
        <v>0</v>
      </c>
      <c r="AO1713" s="12">
        <v>851.58799999999997</v>
      </c>
      <c r="AP1713" s="72">
        <v>100</v>
      </c>
      <c r="AQ1713" s="72">
        <v>6.3819999999999997</v>
      </c>
      <c r="AR1713" s="12">
        <v>0</v>
      </c>
      <c r="AS1713" s="72">
        <v>0</v>
      </c>
      <c r="AT1713" s="72">
        <v>0</v>
      </c>
      <c r="AU1713" s="12">
        <v>0</v>
      </c>
      <c r="AV1713" s="72">
        <v>0</v>
      </c>
      <c r="AW1713" s="72">
        <v>0</v>
      </c>
      <c r="AX1713" s="12">
        <v>0</v>
      </c>
      <c r="AY1713" s="72">
        <v>0</v>
      </c>
      <c r="AZ1713" s="72">
        <v>0</v>
      </c>
      <c r="BA1713" s="12">
        <v>0</v>
      </c>
      <c r="BB1713" s="72">
        <v>0</v>
      </c>
      <c r="BC1713" s="72">
        <v>0</v>
      </c>
      <c r="BD1713" s="12">
        <v>0</v>
      </c>
      <c r="BE1713" s="72">
        <v>0</v>
      </c>
      <c r="BF1713" s="72">
        <v>0</v>
      </c>
      <c r="BG1713" s="12">
        <v>0</v>
      </c>
      <c r="BH1713" s="72">
        <v>0</v>
      </c>
      <c r="BI1713" s="72">
        <v>0</v>
      </c>
      <c r="BJ1713" s="12">
        <v>0</v>
      </c>
      <c r="BK1713" s="72">
        <v>0</v>
      </c>
      <c r="BL1713" s="72">
        <v>0</v>
      </c>
      <c r="BM1713" s="12">
        <v>0</v>
      </c>
      <c r="BN1713" s="72">
        <v>0</v>
      </c>
      <c r="BO1713" s="72">
        <v>0</v>
      </c>
      <c r="BP1713" s="12">
        <v>0</v>
      </c>
      <c r="BQ1713" s="72">
        <v>0</v>
      </c>
      <c r="BR1713" s="72">
        <v>0</v>
      </c>
      <c r="BS1713" s="12">
        <v>0</v>
      </c>
      <c r="BT1713" s="72">
        <v>0</v>
      </c>
      <c r="BU1713" s="72">
        <v>0</v>
      </c>
      <c r="BV1713" s="12">
        <v>851.58799999999997</v>
      </c>
      <c r="BW1713" s="72">
        <v>100</v>
      </c>
      <c r="BX1713" s="72">
        <v>6.3819999999999997</v>
      </c>
      <c r="BY1713" s="13"/>
      <c r="BZ1713" s="13"/>
    </row>
    <row r="1714" spans="1:78" ht="12.75" customHeight="1">
      <c r="A1714" s="122" t="s">
        <v>44</v>
      </c>
      <c r="B1714" s="71" t="s">
        <v>82</v>
      </c>
      <c r="C1714" s="71" t="s">
        <v>25</v>
      </c>
      <c r="D1714" s="34">
        <v>42705</v>
      </c>
      <c r="E1714" s="12">
        <v>0</v>
      </c>
      <c r="F1714" s="72">
        <v>0</v>
      </c>
      <c r="G1714" s="72">
        <v>0</v>
      </c>
      <c r="H1714" s="12">
        <v>129.71100000000001</v>
      </c>
      <c r="I1714" s="72">
        <v>13.885</v>
      </c>
      <c r="J1714" s="72">
        <v>26.131</v>
      </c>
      <c r="K1714" s="12">
        <v>223.023</v>
      </c>
      <c r="L1714" s="72">
        <v>23.873999999999999</v>
      </c>
      <c r="M1714" s="72">
        <v>27.23</v>
      </c>
      <c r="N1714" s="12">
        <v>352.73399999999998</v>
      </c>
      <c r="O1714" s="72">
        <v>37.759</v>
      </c>
      <c r="P1714" s="72">
        <v>17.402000000000001</v>
      </c>
      <c r="Q1714" s="12">
        <v>9.0180000000000007</v>
      </c>
      <c r="R1714" s="72">
        <v>0.96499999999999997</v>
      </c>
      <c r="S1714" s="72">
        <v>68.56</v>
      </c>
      <c r="T1714" s="12">
        <v>361.75200000000001</v>
      </c>
      <c r="U1714" s="72">
        <v>38.725000000000001</v>
      </c>
      <c r="V1714" s="72">
        <v>17.3</v>
      </c>
      <c r="W1714" s="12">
        <v>572.41600000000005</v>
      </c>
      <c r="X1714" s="72">
        <v>61.274999999999999</v>
      </c>
      <c r="Y1714" s="72">
        <v>11.015000000000001</v>
      </c>
      <c r="Z1714" s="12">
        <v>934.16800000000001</v>
      </c>
      <c r="AA1714" s="72">
        <v>100</v>
      </c>
      <c r="AB1714" s="72">
        <v>8.5419999999999998</v>
      </c>
      <c r="AC1714" s="12">
        <v>934.16800000000001</v>
      </c>
      <c r="AD1714" s="72">
        <v>100</v>
      </c>
      <c r="AE1714" s="72">
        <v>8.5419999999999998</v>
      </c>
      <c r="AF1714" s="12">
        <v>0</v>
      </c>
      <c r="AG1714" s="72">
        <v>0</v>
      </c>
      <c r="AH1714" s="72">
        <v>0</v>
      </c>
      <c r="AI1714" s="12">
        <v>0</v>
      </c>
      <c r="AJ1714" s="72">
        <v>0</v>
      </c>
      <c r="AK1714" s="72">
        <v>0</v>
      </c>
      <c r="AL1714" s="12">
        <v>0</v>
      </c>
      <c r="AM1714" s="72">
        <v>0</v>
      </c>
      <c r="AN1714" s="72">
        <v>0</v>
      </c>
      <c r="AO1714" s="12">
        <v>934.16800000000001</v>
      </c>
      <c r="AP1714" s="72">
        <v>100</v>
      </c>
      <c r="AQ1714" s="72">
        <v>8.5419999999999998</v>
      </c>
      <c r="AR1714" s="12">
        <v>0</v>
      </c>
      <c r="AS1714" s="72">
        <v>0</v>
      </c>
      <c r="AT1714" s="72">
        <v>0</v>
      </c>
      <c r="AU1714" s="12">
        <v>0</v>
      </c>
      <c r="AV1714" s="72">
        <v>0</v>
      </c>
      <c r="AW1714" s="72">
        <v>0</v>
      </c>
      <c r="AX1714" s="12">
        <v>0</v>
      </c>
      <c r="AY1714" s="72">
        <v>0</v>
      </c>
      <c r="AZ1714" s="72">
        <v>0</v>
      </c>
      <c r="BA1714" s="12">
        <v>0</v>
      </c>
      <c r="BB1714" s="72">
        <v>0</v>
      </c>
      <c r="BC1714" s="72">
        <v>0</v>
      </c>
      <c r="BD1714" s="12">
        <v>0</v>
      </c>
      <c r="BE1714" s="72">
        <v>0</v>
      </c>
      <c r="BF1714" s="72">
        <v>0</v>
      </c>
      <c r="BG1714" s="12">
        <v>0</v>
      </c>
      <c r="BH1714" s="72">
        <v>0</v>
      </c>
      <c r="BI1714" s="72">
        <v>0</v>
      </c>
      <c r="BJ1714" s="12">
        <v>0</v>
      </c>
      <c r="BK1714" s="72">
        <v>0</v>
      </c>
      <c r="BL1714" s="72">
        <v>0</v>
      </c>
      <c r="BM1714" s="12">
        <v>0</v>
      </c>
      <c r="BN1714" s="72">
        <v>0</v>
      </c>
      <c r="BO1714" s="72">
        <v>0</v>
      </c>
      <c r="BP1714" s="12">
        <v>0</v>
      </c>
      <c r="BQ1714" s="72">
        <v>0</v>
      </c>
      <c r="BR1714" s="72">
        <v>0</v>
      </c>
      <c r="BS1714" s="12">
        <v>0</v>
      </c>
      <c r="BT1714" s="72">
        <v>0</v>
      </c>
      <c r="BU1714" s="72">
        <v>0</v>
      </c>
      <c r="BV1714" s="12">
        <v>934.16800000000001</v>
      </c>
      <c r="BW1714" s="72">
        <v>100</v>
      </c>
      <c r="BX1714" s="72">
        <v>8.5419999999999998</v>
      </c>
      <c r="BY1714" s="13"/>
      <c r="BZ1714" s="13"/>
    </row>
    <row r="1715" spans="1:78" ht="12.75" customHeight="1">
      <c r="A1715" s="122" t="s">
        <v>44</v>
      </c>
      <c r="B1715" s="71" t="s">
        <v>82</v>
      </c>
      <c r="C1715" s="71" t="s">
        <v>25</v>
      </c>
      <c r="D1715" s="34">
        <v>42795</v>
      </c>
      <c r="E1715" s="12">
        <v>0</v>
      </c>
      <c r="F1715" s="72">
        <v>0</v>
      </c>
      <c r="G1715" s="72">
        <v>0</v>
      </c>
      <c r="H1715" s="12">
        <v>225.46899999999999</v>
      </c>
      <c r="I1715" s="72">
        <v>22.895</v>
      </c>
      <c r="J1715" s="72">
        <v>17.902000000000001</v>
      </c>
      <c r="K1715" s="12">
        <v>127.779</v>
      </c>
      <c r="L1715" s="72">
        <v>12.975</v>
      </c>
      <c r="M1715" s="72">
        <v>24.678999999999998</v>
      </c>
      <c r="N1715" s="12">
        <v>353.24799999999999</v>
      </c>
      <c r="O1715" s="72">
        <v>35.871000000000002</v>
      </c>
      <c r="P1715" s="72">
        <v>13.894</v>
      </c>
      <c r="Q1715" s="12">
        <v>22.27</v>
      </c>
      <c r="R1715" s="72">
        <v>2.2610000000000001</v>
      </c>
      <c r="S1715" s="72">
        <v>54.478000000000002</v>
      </c>
      <c r="T1715" s="12">
        <v>375.51799999999997</v>
      </c>
      <c r="U1715" s="72">
        <v>38.131999999999998</v>
      </c>
      <c r="V1715" s="72">
        <v>13.366</v>
      </c>
      <c r="W1715" s="12">
        <v>609.26800000000003</v>
      </c>
      <c r="X1715" s="72">
        <v>61.868000000000002</v>
      </c>
      <c r="Y1715" s="72">
        <v>10.057</v>
      </c>
      <c r="Z1715" s="12">
        <v>984.78599999999994</v>
      </c>
      <c r="AA1715" s="72">
        <v>100</v>
      </c>
      <c r="AB1715" s="72">
        <v>6.7270000000000003</v>
      </c>
      <c r="AC1715" s="12">
        <v>984.78599999999994</v>
      </c>
      <c r="AD1715" s="72">
        <v>100</v>
      </c>
      <c r="AE1715" s="72">
        <v>6.7270000000000003</v>
      </c>
      <c r="AF1715" s="12">
        <v>0</v>
      </c>
      <c r="AG1715" s="72">
        <v>0</v>
      </c>
      <c r="AH1715" s="72">
        <v>0</v>
      </c>
      <c r="AI1715" s="12">
        <v>0</v>
      </c>
      <c r="AJ1715" s="72">
        <v>0</v>
      </c>
      <c r="AK1715" s="72">
        <v>0</v>
      </c>
      <c r="AL1715" s="12">
        <v>0</v>
      </c>
      <c r="AM1715" s="72">
        <v>0</v>
      </c>
      <c r="AN1715" s="72">
        <v>0</v>
      </c>
      <c r="AO1715" s="12">
        <v>984.78599999999994</v>
      </c>
      <c r="AP1715" s="72">
        <v>100</v>
      </c>
      <c r="AQ1715" s="72">
        <v>6.7270000000000003</v>
      </c>
      <c r="AR1715" s="12">
        <v>0</v>
      </c>
      <c r="AS1715" s="72">
        <v>0</v>
      </c>
      <c r="AT1715" s="72">
        <v>0</v>
      </c>
      <c r="AU1715" s="12">
        <v>0</v>
      </c>
      <c r="AV1715" s="72">
        <v>0</v>
      </c>
      <c r="AW1715" s="72">
        <v>0</v>
      </c>
      <c r="AX1715" s="12">
        <v>0</v>
      </c>
      <c r="AY1715" s="72">
        <v>0</v>
      </c>
      <c r="AZ1715" s="72">
        <v>0</v>
      </c>
      <c r="BA1715" s="12">
        <v>0</v>
      </c>
      <c r="BB1715" s="72">
        <v>0</v>
      </c>
      <c r="BC1715" s="72">
        <v>0</v>
      </c>
      <c r="BD1715" s="12">
        <v>0</v>
      </c>
      <c r="BE1715" s="72">
        <v>0</v>
      </c>
      <c r="BF1715" s="72">
        <v>0</v>
      </c>
      <c r="BG1715" s="12">
        <v>0</v>
      </c>
      <c r="BH1715" s="72">
        <v>0</v>
      </c>
      <c r="BI1715" s="72">
        <v>0</v>
      </c>
      <c r="BJ1715" s="12">
        <v>0</v>
      </c>
      <c r="BK1715" s="72">
        <v>0</v>
      </c>
      <c r="BL1715" s="72">
        <v>0</v>
      </c>
      <c r="BM1715" s="12">
        <v>0</v>
      </c>
      <c r="BN1715" s="72">
        <v>0</v>
      </c>
      <c r="BO1715" s="72">
        <v>0</v>
      </c>
      <c r="BP1715" s="12">
        <v>0</v>
      </c>
      <c r="BQ1715" s="72">
        <v>0</v>
      </c>
      <c r="BR1715" s="72">
        <v>0</v>
      </c>
      <c r="BS1715" s="12">
        <v>0</v>
      </c>
      <c r="BT1715" s="72">
        <v>0</v>
      </c>
      <c r="BU1715" s="72">
        <v>0</v>
      </c>
      <c r="BV1715" s="12">
        <v>984.78599999999994</v>
      </c>
      <c r="BW1715" s="72">
        <v>100</v>
      </c>
      <c r="BX1715" s="72">
        <v>6.7270000000000003</v>
      </c>
      <c r="BY1715" s="13"/>
      <c r="BZ1715" s="13"/>
    </row>
    <row r="1716" spans="1:78" ht="12.75" customHeight="1">
      <c r="A1716" s="122" t="s">
        <v>44</v>
      </c>
      <c r="B1716" s="71" t="s">
        <v>82</v>
      </c>
      <c r="C1716" s="71" t="s">
        <v>25</v>
      </c>
      <c r="D1716" s="34">
        <v>42887</v>
      </c>
      <c r="E1716" s="12">
        <v>0</v>
      </c>
      <c r="F1716" s="72">
        <v>0</v>
      </c>
      <c r="G1716" s="72">
        <v>0</v>
      </c>
      <c r="H1716" s="12">
        <v>198.92599999999999</v>
      </c>
      <c r="I1716" s="72">
        <v>24.052</v>
      </c>
      <c r="J1716" s="72">
        <v>23.968</v>
      </c>
      <c r="K1716" s="12">
        <v>167.8</v>
      </c>
      <c r="L1716" s="72">
        <v>20.288</v>
      </c>
      <c r="M1716" s="72">
        <v>25.986000000000001</v>
      </c>
      <c r="N1716" s="12">
        <v>366.726</v>
      </c>
      <c r="O1716" s="72">
        <v>44.34</v>
      </c>
      <c r="P1716" s="72">
        <v>16.37</v>
      </c>
      <c r="Q1716" s="12">
        <v>29.87</v>
      </c>
      <c r="R1716" s="72">
        <v>3.6110000000000002</v>
      </c>
      <c r="S1716" s="72">
        <v>47.353000000000002</v>
      </c>
      <c r="T1716" s="12">
        <v>396.596</v>
      </c>
      <c r="U1716" s="72">
        <v>47.951000000000001</v>
      </c>
      <c r="V1716" s="72">
        <v>15.879</v>
      </c>
      <c r="W1716" s="12">
        <v>430.48500000000001</v>
      </c>
      <c r="X1716" s="72">
        <v>52.048999999999999</v>
      </c>
      <c r="Y1716" s="72">
        <v>14.634</v>
      </c>
      <c r="Z1716" s="12">
        <v>827.08100000000002</v>
      </c>
      <c r="AA1716" s="72">
        <v>100</v>
      </c>
      <c r="AB1716" s="72">
        <v>10.327999999999999</v>
      </c>
      <c r="AC1716" s="12">
        <v>827.08100000000002</v>
      </c>
      <c r="AD1716" s="72">
        <v>100</v>
      </c>
      <c r="AE1716" s="72">
        <v>10.327999999999999</v>
      </c>
      <c r="AF1716" s="12">
        <v>0</v>
      </c>
      <c r="AG1716" s="72">
        <v>0</v>
      </c>
      <c r="AH1716" s="72">
        <v>0</v>
      </c>
      <c r="AI1716" s="12">
        <v>0</v>
      </c>
      <c r="AJ1716" s="72">
        <v>0</v>
      </c>
      <c r="AK1716" s="72">
        <v>0</v>
      </c>
      <c r="AL1716" s="12">
        <v>0</v>
      </c>
      <c r="AM1716" s="72">
        <v>0</v>
      </c>
      <c r="AN1716" s="72">
        <v>0</v>
      </c>
      <c r="AO1716" s="12">
        <v>827.08100000000002</v>
      </c>
      <c r="AP1716" s="72">
        <v>100</v>
      </c>
      <c r="AQ1716" s="72">
        <v>10.327999999999999</v>
      </c>
      <c r="AR1716" s="12">
        <v>0</v>
      </c>
      <c r="AS1716" s="72">
        <v>0</v>
      </c>
      <c r="AT1716" s="72">
        <v>0</v>
      </c>
      <c r="AU1716" s="12">
        <v>0</v>
      </c>
      <c r="AV1716" s="72">
        <v>0</v>
      </c>
      <c r="AW1716" s="72">
        <v>0</v>
      </c>
      <c r="AX1716" s="12">
        <v>0</v>
      </c>
      <c r="AY1716" s="72">
        <v>0</v>
      </c>
      <c r="AZ1716" s="72">
        <v>0</v>
      </c>
      <c r="BA1716" s="12">
        <v>0</v>
      </c>
      <c r="BB1716" s="72">
        <v>0</v>
      </c>
      <c r="BC1716" s="72">
        <v>0</v>
      </c>
      <c r="BD1716" s="12">
        <v>0</v>
      </c>
      <c r="BE1716" s="72">
        <v>0</v>
      </c>
      <c r="BF1716" s="72">
        <v>0</v>
      </c>
      <c r="BG1716" s="12">
        <v>0</v>
      </c>
      <c r="BH1716" s="72">
        <v>0</v>
      </c>
      <c r="BI1716" s="72">
        <v>0</v>
      </c>
      <c r="BJ1716" s="12">
        <v>0</v>
      </c>
      <c r="BK1716" s="72">
        <v>0</v>
      </c>
      <c r="BL1716" s="72">
        <v>0</v>
      </c>
      <c r="BM1716" s="12">
        <v>0</v>
      </c>
      <c r="BN1716" s="72">
        <v>0</v>
      </c>
      <c r="BO1716" s="72">
        <v>0</v>
      </c>
      <c r="BP1716" s="12">
        <v>0</v>
      </c>
      <c r="BQ1716" s="72">
        <v>0</v>
      </c>
      <c r="BR1716" s="72">
        <v>0</v>
      </c>
      <c r="BS1716" s="12">
        <v>0</v>
      </c>
      <c r="BT1716" s="72">
        <v>0</v>
      </c>
      <c r="BU1716" s="72">
        <v>0</v>
      </c>
      <c r="BV1716" s="12">
        <v>827.08100000000002</v>
      </c>
      <c r="BW1716" s="72">
        <v>100</v>
      </c>
      <c r="BX1716" s="72">
        <v>10.327999999999999</v>
      </c>
      <c r="BY1716" s="13"/>
      <c r="BZ1716" s="13"/>
    </row>
    <row r="1717" spans="1:78" ht="12.75" customHeight="1">
      <c r="A1717" s="122" t="s">
        <v>44</v>
      </c>
      <c r="B1717" s="71" t="s">
        <v>82</v>
      </c>
      <c r="C1717" s="71" t="s">
        <v>25</v>
      </c>
      <c r="D1717" s="34">
        <v>43344</v>
      </c>
      <c r="E1717" s="12">
        <v>0</v>
      </c>
      <c r="F1717" s="72">
        <v>0</v>
      </c>
      <c r="G1717" s="72">
        <v>0</v>
      </c>
      <c r="H1717" s="12">
        <v>190.001</v>
      </c>
      <c r="I1717" s="72">
        <v>23.254000000000001</v>
      </c>
      <c r="J1717" s="72">
        <v>20.271000000000001</v>
      </c>
      <c r="K1717" s="12">
        <v>85.847999999999999</v>
      </c>
      <c r="L1717" s="72">
        <v>10.507</v>
      </c>
      <c r="M1717" s="72">
        <v>32.865000000000002</v>
      </c>
      <c r="N1717" s="12">
        <v>275.84899999999999</v>
      </c>
      <c r="O1717" s="72">
        <v>33.76</v>
      </c>
      <c r="P1717" s="72">
        <v>20.39</v>
      </c>
      <c r="Q1717" s="12">
        <v>4.3730000000000002</v>
      </c>
      <c r="R1717" s="72">
        <v>0.53500000000000003</v>
      </c>
      <c r="S1717" s="72">
        <v>102.57299999999999</v>
      </c>
      <c r="T1717" s="12">
        <v>280.221</v>
      </c>
      <c r="U1717" s="72">
        <v>34.295999999999999</v>
      </c>
      <c r="V1717" s="72">
        <v>20.106999999999999</v>
      </c>
      <c r="W1717" s="12">
        <v>536.85500000000002</v>
      </c>
      <c r="X1717" s="72">
        <v>65.703999999999994</v>
      </c>
      <c r="Y1717" s="72">
        <v>19.324000000000002</v>
      </c>
      <c r="Z1717" s="12">
        <v>817.07600000000002</v>
      </c>
      <c r="AA1717" s="72">
        <v>100</v>
      </c>
      <c r="AB1717" s="72">
        <v>14.474</v>
      </c>
      <c r="AC1717" s="12">
        <v>817.07600000000002</v>
      </c>
      <c r="AD1717" s="72">
        <v>100</v>
      </c>
      <c r="AE1717" s="72">
        <v>14.474</v>
      </c>
      <c r="AF1717" s="12">
        <v>0</v>
      </c>
      <c r="AG1717" s="72">
        <v>0</v>
      </c>
      <c r="AH1717" s="72">
        <v>0</v>
      </c>
      <c r="AI1717" s="12">
        <v>0</v>
      </c>
      <c r="AJ1717" s="72">
        <v>0</v>
      </c>
      <c r="AK1717" s="72">
        <v>0</v>
      </c>
      <c r="AL1717" s="12">
        <v>0</v>
      </c>
      <c r="AM1717" s="72">
        <v>0</v>
      </c>
      <c r="AN1717" s="72">
        <v>0</v>
      </c>
      <c r="AO1717" s="12">
        <v>817.07600000000002</v>
      </c>
      <c r="AP1717" s="72">
        <v>100</v>
      </c>
      <c r="AQ1717" s="72">
        <v>14.474</v>
      </c>
      <c r="AR1717" s="12">
        <v>0</v>
      </c>
      <c r="AS1717" s="72">
        <v>0</v>
      </c>
      <c r="AT1717" s="72">
        <v>0</v>
      </c>
      <c r="AU1717" s="12">
        <v>0</v>
      </c>
      <c r="AV1717" s="72">
        <v>0</v>
      </c>
      <c r="AW1717" s="72">
        <v>0</v>
      </c>
      <c r="AX1717" s="12">
        <v>0</v>
      </c>
      <c r="AY1717" s="72">
        <v>0</v>
      </c>
      <c r="AZ1717" s="72">
        <v>0</v>
      </c>
      <c r="BA1717" s="12">
        <v>0</v>
      </c>
      <c r="BB1717" s="72">
        <v>0</v>
      </c>
      <c r="BC1717" s="72">
        <v>0</v>
      </c>
      <c r="BD1717" s="12">
        <v>0</v>
      </c>
      <c r="BE1717" s="72">
        <v>0</v>
      </c>
      <c r="BF1717" s="72">
        <v>0</v>
      </c>
      <c r="BG1717" s="12">
        <v>0</v>
      </c>
      <c r="BH1717" s="72">
        <v>0</v>
      </c>
      <c r="BI1717" s="72">
        <v>0</v>
      </c>
      <c r="BJ1717" s="12">
        <v>0</v>
      </c>
      <c r="BK1717" s="72">
        <v>0</v>
      </c>
      <c r="BL1717" s="72">
        <v>0</v>
      </c>
      <c r="BM1717" s="12">
        <v>0</v>
      </c>
      <c r="BN1717" s="72">
        <v>0</v>
      </c>
      <c r="BO1717" s="72">
        <v>0</v>
      </c>
      <c r="BP1717" s="12">
        <v>0</v>
      </c>
      <c r="BQ1717" s="72">
        <v>0</v>
      </c>
      <c r="BR1717" s="72">
        <v>0</v>
      </c>
      <c r="BS1717" s="12">
        <v>0</v>
      </c>
      <c r="BT1717" s="72">
        <v>0</v>
      </c>
      <c r="BU1717" s="72">
        <v>0</v>
      </c>
      <c r="BV1717" s="12">
        <v>817.07600000000002</v>
      </c>
      <c r="BW1717" s="72">
        <v>100</v>
      </c>
      <c r="BX1717" s="72">
        <v>14.474</v>
      </c>
      <c r="BY1717" s="13"/>
      <c r="BZ1717" s="13"/>
    </row>
    <row r="1718" spans="1:78" ht="12.75" customHeight="1">
      <c r="A1718" s="122" t="s">
        <v>44</v>
      </c>
      <c r="B1718" s="71" t="s">
        <v>82</v>
      </c>
      <c r="C1718" s="71" t="s">
        <v>25</v>
      </c>
      <c r="D1718" s="34">
        <v>43435</v>
      </c>
      <c r="E1718" s="12">
        <v>0</v>
      </c>
      <c r="F1718" s="72">
        <v>0</v>
      </c>
      <c r="G1718" s="72">
        <v>0</v>
      </c>
      <c r="H1718" s="12">
        <v>161.30699999999999</v>
      </c>
      <c r="I1718" s="72">
        <v>16.588999999999999</v>
      </c>
      <c r="J1718" s="72">
        <v>32.795999999999999</v>
      </c>
      <c r="K1718" s="12">
        <v>185.756</v>
      </c>
      <c r="L1718" s="72">
        <v>19.103999999999999</v>
      </c>
      <c r="M1718" s="72">
        <v>18.558</v>
      </c>
      <c r="N1718" s="12">
        <v>347.06299999999999</v>
      </c>
      <c r="O1718" s="72">
        <v>35.692999999999998</v>
      </c>
      <c r="P1718" s="72">
        <v>16.315999999999999</v>
      </c>
      <c r="Q1718" s="12">
        <v>33.816000000000003</v>
      </c>
      <c r="R1718" s="72">
        <v>3.4780000000000002</v>
      </c>
      <c r="S1718" s="72">
        <v>46.828000000000003</v>
      </c>
      <c r="T1718" s="12">
        <v>380.87900000000002</v>
      </c>
      <c r="U1718" s="72">
        <v>39.170999999999999</v>
      </c>
      <c r="V1718" s="72">
        <v>16.664000000000001</v>
      </c>
      <c r="W1718" s="12">
        <v>591.47799999999995</v>
      </c>
      <c r="X1718" s="72">
        <v>60.829000000000001</v>
      </c>
      <c r="Y1718" s="72">
        <v>10.461</v>
      </c>
      <c r="Z1718" s="12">
        <v>972.35799999999995</v>
      </c>
      <c r="AA1718" s="72">
        <v>100</v>
      </c>
      <c r="AB1718" s="72">
        <v>8.9860000000000007</v>
      </c>
      <c r="AC1718" s="12">
        <v>972.35799999999995</v>
      </c>
      <c r="AD1718" s="72">
        <v>100</v>
      </c>
      <c r="AE1718" s="72">
        <v>8.9860000000000007</v>
      </c>
      <c r="AF1718" s="12">
        <v>0</v>
      </c>
      <c r="AG1718" s="72">
        <v>0</v>
      </c>
      <c r="AH1718" s="72">
        <v>0</v>
      </c>
      <c r="AI1718" s="12">
        <v>0</v>
      </c>
      <c r="AJ1718" s="72">
        <v>0</v>
      </c>
      <c r="AK1718" s="72">
        <v>0</v>
      </c>
      <c r="AL1718" s="12">
        <v>0</v>
      </c>
      <c r="AM1718" s="72">
        <v>0</v>
      </c>
      <c r="AN1718" s="72">
        <v>0</v>
      </c>
      <c r="AO1718" s="12">
        <v>972.35799999999995</v>
      </c>
      <c r="AP1718" s="72">
        <v>100</v>
      </c>
      <c r="AQ1718" s="72">
        <v>8.9860000000000007</v>
      </c>
      <c r="AR1718" s="12">
        <v>0</v>
      </c>
      <c r="AS1718" s="72">
        <v>0</v>
      </c>
      <c r="AT1718" s="72">
        <v>0</v>
      </c>
      <c r="AU1718" s="12">
        <v>0</v>
      </c>
      <c r="AV1718" s="72">
        <v>0</v>
      </c>
      <c r="AW1718" s="72">
        <v>0</v>
      </c>
      <c r="AX1718" s="12">
        <v>0</v>
      </c>
      <c r="AY1718" s="72">
        <v>0</v>
      </c>
      <c r="AZ1718" s="72">
        <v>0</v>
      </c>
      <c r="BA1718" s="12">
        <v>0</v>
      </c>
      <c r="BB1718" s="72">
        <v>0</v>
      </c>
      <c r="BC1718" s="72">
        <v>0</v>
      </c>
      <c r="BD1718" s="12">
        <v>0</v>
      </c>
      <c r="BE1718" s="72">
        <v>0</v>
      </c>
      <c r="BF1718" s="72">
        <v>0</v>
      </c>
      <c r="BG1718" s="12">
        <v>0</v>
      </c>
      <c r="BH1718" s="72">
        <v>0</v>
      </c>
      <c r="BI1718" s="72">
        <v>0</v>
      </c>
      <c r="BJ1718" s="12">
        <v>0</v>
      </c>
      <c r="BK1718" s="72">
        <v>0</v>
      </c>
      <c r="BL1718" s="72">
        <v>0</v>
      </c>
      <c r="BM1718" s="12">
        <v>0</v>
      </c>
      <c r="BN1718" s="72">
        <v>0</v>
      </c>
      <c r="BO1718" s="72">
        <v>0</v>
      </c>
      <c r="BP1718" s="12">
        <v>0</v>
      </c>
      <c r="BQ1718" s="72">
        <v>0</v>
      </c>
      <c r="BR1718" s="72">
        <v>0</v>
      </c>
      <c r="BS1718" s="12">
        <v>0</v>
      </c>
      <c r="BT1718" s="72">
        <v>0</v>
      </c>
      <c r="BU1718" s="72">
        <v>0</v>
      </c>
      <c r="BV1718" s="12">
        <v>972.35799999999995</v>
      </c>
      <c r="BW1718" s="72">
        <v>100</v>
      </c>
      <c r="BX1718" s="72">
        <v>8.9860000000000007</v>
      </c>
      <c r="BY1718" s="13"/>
      <c r="BZ1718" s="13"/>
    </row>
    <row r="1719" spans="1:78" ht="12.75" customHeight="1">
      <c r="A1719" s="122" t="s">
        <v>44</v>
      </c>
      <c r="B1719" s="71" t="s">
        <v>82</v>
      </c>
      <c r="C1719" s="71" t="s">
        <v>25</v>
      </c>
      <c r="D1719" s="34">
        <v>43525</v>
      </c>
      <c r="E1719" s="12">
        <v>0</v>
      </c>
      <c r="F1719" s="72">
        <v>0</v>
      </c>
      <c r="G1719" s="72">
        <v>0</v>
      </c>
      <c r="H1719" s="12">
        <v>155.01</v>
      </c>
      <c r="I1719" s="72">
        <v>17.300999999999998</v>
      </c>
      <c r="J1719" s="72">
        <v>23.68</v>
      </c>
      <c r="K1719" s="12">
        <v>173.13900000000001</v>
      </c>
      <c r="L1719" s="72">
        <v>19.324999999999999</v>
      </c>
      <c r="M1719" s="72">
        <v>25.456</v>
      </c>
      <c r="N1719" s="12">
        <v>345.47399999999999</v>
      </c>
      <c r="O1719" s="72">
        <v>38.56</v>
      </c>
      <c r="P1719" s="72">
        <v>16.347999999999999</v>
      </c>
      <c r="Q1719" s="12">
        <v>0</v>
      </c>
      <c r="R1719" s="72">
        <v>0</v>
      </c>
      <c r="S1719" s="72">
        <v>0</v>
      </c>
      <c r="T1719" s="12">
        <v>345.47399999999999</v>
      </c>
      <c r="U1719" s="72">
        <v>38.56</v>
      </c>
      <c r="V1719" s="72">
        <v>16.347999999999999</v>
      </c>
      <c r="W1719" s="12">
        <v>550.46600000000001</v>
      </c>
      <c r="X1719" s="72">
        <v>61.44</v>
      </c>
      <c r="Y1719" s="72">
        <v>14.599</v>
      </c>
      <c r="Z1719" s="12">
        <v>895.94</v>
      </c>
      <c r="AA1719" s="72">
        <v>100</v>
      </c>
      <c r="AB1719" s="72">
        <v>9.6489999999999991</v>
      </c>
      <c r="AC1719" s="12">
        <v>895.94</v>
      </c>
      <c r="AD1719" s="72">
        <v>100</v>
      </c>
      <c r="AE1719" s="72">
        <v>9.6489999999999991</v>
      </c>
      <c r="AF1719" s="12">
        <v>0</v>
      </c>
      <c r="AG1719" s="72">
        <v>0</v>
      </c>
      <c r="AH1719" s="72">
        <v>0</v>
      </c>
      <c r="AI1719" s="12">
        <v>0</v>
      </c>
      <c r="AJ1719" s="72">
        <v>0</v>
      </c>
      <c r="AK1719" s="72">
        <v>0</v>
      </c>
      <c r="AL1719" s="12">
        <v>0</v>
      </c>
      <c r="AM1719" s="72">
        <v>0</v>
      </c>
      <c r="AN1719" s="72">
        <v>0</v>
      </c>
      <c r="AO1719" s="12">
        <v>895.94</v>
      </c>
      <c r="AP1719" s="72">
        <v>100</v>
      </c>
      <c r="AQ1719" s="72">
        <v>9.6489999999999991</v>
      </c>
      <c r="AR1719" s="12">
        <v>0</v>
      </c>
      <c r="AS1719" s="72">
        <v>0</v>
      </c>
      <c r="AT1719" s="72">
        <v>0</v>
      </c>
      <c r="AU1719" s="12">
        <v>0</v>
      </c>
      <c r="AV1719" s="72">
        <v>0</v>
      </c>
      <c r="AW1719" s="72">
        <v>0</v>
      </c>
      <c r="AX1719" s="12">
        <v>0</v>
      </c>
      <c r="AY1719" s="72">
        <v>0</v>
      </c>
      <c r="AZ1719" s="72">
        <v>0</v>
      </c>
      <c r="BA1719" s="12">
        <v>0</v>
      </c>
      <c r="BB1719" s="72">
        <v>0</v>
      </c>
      <c r="BC1719" s="72">
        <v>0</v>
      </c>
      <c r="BD1719" s="12">
        <v>0</v>
      </c>
      <c r="BE1719" s="72">
        <v>0</v>
      </c>
      <c r="BF1719" s="72">
        <v>0</v>
      </c>
      <c r="BG1719" s="12">
        <v>0</v>
      </c>
      <c r="BH1719" s="72">
        <v>0</v>
      </c>
      <c r="BI1719" s="72">
        <v>0</v>
      </c>
      <c r="BJ1719" s="12">
        <v>0</v>
      </c>
      <c r="BK1719" s="72">
        <v>0</v>
      </c>
      <c r="BL1719" s="72">
        <v>0</v>
      </c>
      <c r="BM1719" s="12">
        <v>0</v>
      </c>
      <c r="BN1719" s="72">
        <v>0</v>
      </c>
      <c r="BO1719" s="72">
        <v>0</v>
      </c>
      <c r="BP1719" s="12">
        <v>0</v>
      </c>
      <c r="BQ1719" s="72">
        <v>0</v>
      </c>
      <c r="BR1719" s="72">
        <v>0</v>
      </c>
      <c r="BS1719" s="12">
        <v>0</v>
      </c>
      <c r="BT1719" s="72">
        <v>0</v>
      </c>
      <c r="BU1719" s="72">
        <v>0</v>
      </c>
      <c r="BV1719" s="12">
        <v>895.94</v>
      </c>
      <c r="BW1719" s="72">
        <v>100</v>
      </c>
      <c r="BX1719" s="72">
        <v>9.6489999999999991</v>
      </c>
      <c r="BY1719" s="13"/>
      <c r="BZ1719" s="13"/>
    </row>
    <row r="1720" spans="1:78" ht="12.75" customHeight="1">
      <c r="A1720" s="122" t="s">
        <v>44</v>
      </c>
      <c r="B1720" s="71" t="s">
        <v>82</v>
      </c>
      <c r="C1720" s="71" t="s">
        <v>25</v>
      </c>
      <c r="D1720" s="34">
        <v>43617</v>
      </c>
      <c r="E1720" s="12">
        <v>0</v>
      </c>
      <c r="F1720" s="72">
        <v>0</v>
      </c>
      <c r="G1720" s="72">
        <v>0</v>
      </c>
      <c r="H1720" s="12">
        <v>199.94399999999999</v>
      </c>
      <c r="I1720" s="72">
        <v>18.931999999999999</v>
      </c>
      <c r="J1720" s="72">
        <v>19.114999999999998</v>
      </c>
      <c r="K1720" s="12">
        <v>177.03399999999999</v>
      </c>
      <c r="L1720" s="72">
        <v>16.763000000000002</v>
      </c>
      <c r="M1720" s="72">
        <v>19.638000000000002</v>
      </c>
      <c r="N1720" s="12">
        <v>384.60199999999998</v>
      </c>
      <c r="O1720" s="72">
        <v>36.417000000000002</v>
      </c>
      <c r="P1720" s="72">
        <v>12.663</v>
      </c>
      <c r="Q1720" s="12">
        <v>19.995000000000001</v>
      </c>
      <c r="R1720" s="72">
        <v>1.893</v>
      </c>
      <c r="S1720" s="72">
        <v>73.483999999999995</v>
      </c>
      <c r="T1720" s="12">
        <v>404.596</v>
      </c>
      <c r="U1720" s="72">
        <v>38.31</v>
      </c>
      <c r="V1720" s="72">
        <v>11.648999999999999</v>
      </c>
      <c r="W1720" s="12">
        <v>651.50800000000004</v>
      </c>
      <c r="X1720" s="72">
        <v>61.69</v>
      </c>
      <c r="Y1720" s="72">
        <v>8.6080000000000005</v>
      </c>
      <c r="Z1720" s="12">
        <v>1056.105</v>
      </c>
      <c r="AA1720" s="72">
        <v>100</v>
      </c>
      <c r="AB1720" s="72">
        <v>4.8819999999999997</v>
      </c>
      <c r="AC1720" s="12">
        <v>1056.105</v>
      </c>
      <c r="AD1720" s="72">
        <v>100</v>
      </c>
      <c r="AE1720" s="72">
        <v>4.8819999999999997</v>
      </c>
      <c r="AF1720" s="12">
        <v>0</v>
      </c>
      <c r="AG1720" s="72">
        <v>0</v>
      </c>
      <c r="AH1720" s="72">
        <v>0</v>
      </c>
      <c r="AI1720" s="12">
        <v>0</v>
      </c>
      <c r="AJ1720" s="72">
        <v>0</v>
      </c>
      <c r="AK1720" s="72">
        <v>0</v>
      </c>
      <c r="AL1720" s="12">
        <v>0</v>
      </c>
      <c r="AM1720" s="72">
        <v>0</v>
      </c>
      <c r="AN1720" s="72">
        <v>0</v>
      </c>
      <c r="AO1720" s="12">
        <v>1056.105</v>
      </c>
      <c r="AP1720" s="72">
        <v>100</v>
      </c>
      <c r="AQ1720" s="72">
        <v>4.8819999999999997</v>
      </c>
      <c r="AR1720" s="12">
        <v>0</v>
      </c>
      <c r="AS1720" s="72">
        <v>0</v>
      </c>
      <c r="AT1720" s="72">
        <v>0</v>
      </c>
      <c r="AU1720" s="12">
        <v>0</v>
      </c>
      <c r="AV1720" s="72">
        <v>0</v>
      </c>
      <c r="AW1720" s="72">
        <v>0</v>
      </c>
      <c r="AX1720" s="12">
        <v>0</v>
      </c>
      <c r="AY1720" s="72">
        <v>0</v>
      </c>
      <c r="AZ1720" s="72">
        <v>0</v>
      </c>
      <c r="BA1720" s="12">
        <v>0</v>
      </c>
      <c r="BB1720" s="72">
        <v>0</v>
      </c>
      <c r="BC1720" s="72">
        <v>0</v>
      </c>
      <c r="BD1720" s="12">
        <v>0</v>
      </c>
      <c r="BE1720" s="72">
        <v>0</v>
      </c>
      <c r="BF1720" s="72">
        <v>0</v>
      </c>
      <c r="BG1720" s="12">
        <v>0</v>
      </c>
      <c r="BH1720" s="72">
        <v>0</v>
      </c>
      <c r="BI1720" s="72">
        <v>0</v>
      </c>
      <c r="BJ1720" s="12">
        <v>0</v>
      </c>
      <c r="BK1720" s="72">
        <v>0</v>
      </c>
      <c r="BL1720" s="72">
        <v>0</v>
      </c>
      <c r="BM1720" s="12">
        <v>0</v>
      </c>
      <c r="BN1720" s="72">
        <v>0</v>
      </c>
      <c r="BO1720" s="72">
        <v>0</v>
      </c>
      <c r="BP1720" s="12">
        <v>0</v>
      </c>
      <c r="BQ1720" s="72">
        <v>0</v>
      </c>
      <c r="BR1720" s="72">
        <v>0</v>
      </c>
      <c r="BS1720" s="12">
        <v>0</v>
      </c>
      <c r="BT1720" s="72">
        <v>0</v>
      </c>
      <c r="BU1720" s="72">
        <v>0</v>
      </c>
      <c r="BV1720" s="12">
        <v>1056.105</v>
      </c>
      <c r="BW1720" s="72">
        <v>100</v>
      </c>
      <c r="BX1720" s="72">
        <v>4.8819999999999997</v>
      </c>
      <c r="BY1720" s="13"/>
      <c r="BZ1720" s="13"/>
    </row>
    <row r="1721" spans="1:78" ht="12.75" customHeight="1">
      <c r="A1721" s="122" t="s">
        <v>44</v>
      </c>
      <c r="B1721" s="71" t="s">
        <v>82</v>
      </c>
      <c r="C1721" s="71" t="s">
        <v>25</v>
      </c>
      <c r="D1721" s="34">
        <v>44075</v>
      </c>
      <c r="E1721" s="12">
        <v>0</v>
      </c>
      <c r="F1721" s="72">
        <v>0</v>
      </c>
      <c r="G1721" s="72">
        <v>0</v>
      </c>
      <c r="H1721" s="12">
        <v>104.652</v>
      </c>
      <c r="I1721" s="72">
        <v>12.805999999999999</v>
      </c>
      <c r="J1721" s="72">
        <v>32.475000000000001</v>
      </c>
      <c r="K1721" s="12">
        <v>187.399</v>
      </c>
      <c r="L1721" s="72">
        <v>22.931000000000001</v>
      </c>
      <c r="M1721" s="72">
        <v>23.321999999999999</v>
      </c>
      <c r="N1721" s="12">
        <v>292.05099999999999</v>
      </c>
      <c r="O1721" s="72">
        <v>35.737000000000002</v>
      </c>
      <c r="P1721" s="72">
        <v>15.592000000000001</v>
      </c>
      <c r="Q1721" s="12">
        <v>4.9400000000000004</v>
      </c>
      <c r="R1721" s="72">
        <v>0.60399999999999998</v>
      </c>
      <c r="S1721" s="72">
        <v>86.221999999999994</v>
      </c>
      <c r="T1721" s="12">
        <v>296.99</v>
      </c>
      <c r="U1721" s="72">
        <v>36.341999999999999</v>
      </c>
      <c r="V1721" s="72">
        <v>15.268000000000001</v>
      </c>
      <c r="W1721" s="12">
        <v>520.22500000000002</v>
      </c>
      <c r="X1721" s="72">
        <v>63.658000000000001</v>
      </c>
      <c r="Y1721" s="72">
        <v>12.247999999999999</v>
      </c>
      <c r="Z1721" s="12">
        <v>817.21600000000001</v>
      </c>
      <c r="AA1721" s="72">
        <v>100</v>
      </c>
      <c r="AB1721" s="72">
        <v>7.7889999999999997</v>
      </c>
      <c r="AC1721" s="12">
        <v>817.21600000000001</v>
      </c>
      <c r="AD1721" s="72">
        <v>100</v>
      </c>
      <c r="AE1721" s="72">
        <v>7.7889999999999997</v>
      </c>
      <c r="AF1721" s="12">
        <v>0</v>
      </c>
      <c r="AG1721" s="72">
        <v>0</v>
      </c>
      <c r="AH1721" s="72">
        <v>0</v>
      </c>
      <c r="AI1721" s="12">
        <v>0</v>
      </c>
      <c r="AJ1721" s="72">
        <v>0</v>
      </c>
      <c r="AK1721" s="72">
        <v>0</v>
      </c>
      <c r="AL1721" s="12">
        <v>0</v>
      </c>
      <c r="AM1721" s="72">
        <v>0</v>
      </c>
      <c r="AN1721" s="72">
        <v>0</v>
      </c>
      <c r="AO1721" s="12">
        <v>817.21600000000001</v>
      </c>
      <c r="AP1721" s="72">
        <v>100</v>
      </c>
      <c r="AQ1721" s="72">
        <v>7.7889999999999997</v>
      </c>
      <c r="AR1721" s="12">
        <v>0</v>
      </c>
      <c r="AS1721" s="72">
        <v>0</v>
      </c>
      <c r="AT1721" s="72">
        <v>0</v>
      </c>
      <c r="AU1721" s="12">
        <v>0</v>
      </c>
      <c r="AV1721" s="72">
        <v>0</v>
      </c>
      <c r="AW1721" s="72">
        <v>0</v>
      </c>
      <c r="AX1721" s="12">
        <v>0</v>
      </c>
      <c r="AY1721" s="72">
        <v>0</v>
      </c>
      <c r="AZ1721" s="72">
        <v>0</v>
      </c>
      <c r="BA1721" s="12">
        <v>0</v>
      </c>
      <c r="BB1721" s="72">
        <v>0</v>
      </c>
      <c r="BC1721" s="72">
        <v>0</v>
      </c>
      <c r="BD1721" s="12">
        <v>0</v>
      </c>
      <c r="BE1721" s="72">
        <v>0</v>
      </c>
      <c r="BF1721" s="72">
        <v>0</v>
      </c>
      <c r="BG1721" s="12">
        <v>0</v>
      </c>
      <c r="BH1721" s="72">
        <v>0</v>
      </c>
      <c r="BI1721" s="72">
        <v>0</v>
      </c>
      <c r="BJ1721" s="12">
        <v>0</v>
      </c>
      <c r="BK1721" s="72">
        <v>0</v>
      </c>
      <c r="BL1721" s="72">
        <v>0</v>
      </c>
      <c r="BM1721" s="12">
        <v>0</v>
      </c>
      <c r="BN1721" s="72">
        <v>0</v>
      </c>
      <c r="BO1721" s="72">
        <v>0</v>
      </c>
      <c r="BP1721" s="12">
        <v>0</v>
      </c>
      <c r="BQ1721" s="72">
        <v>0</v>
      </c>
      <c r="BR1721" s="72">
        <v>0</v>
      </c>
      <c r="BS1721" s="12">
        <v>0</v>
      </c>
      <c r="BT1721" s="72">
        <v>0</v>
      </c>
      <c r="BU1721" s="72">
        <v>0</v>
      </c>
      <c r="BV1721" s="12">
        <v>817.21600000000001</v>
      </c>
      <c r="BW1721" s="72">
        <v>100</v>
      </c>
      <c r="BX1721" s="72">
        <v>7.7889999999999997</v>
      </c>
      <c r="BY1721" s="13"/>
      <c r="BZ1721" s="13"/>
    </row>
    <row r="1722" spans="1:78" ht="12.75" customHeight="1">
      <c r="A1722" s="122" t="s">
        <v>44</v>
      </c>
      <c r="B1722" s="71" t="s">
        <v>82</v>
      </c>
      <c r="C1722" s="71" t="s">
        <v>25</v>
      </c>
      <c r="D1722" s="34">
        <v>44166</v>
      </c>
      <c r="E1722" s="12">
        <v>0</v>
      </c>
      <c r="F1722" s="72">
        <v>0</v>
      </c>
      <c r="G1722" s="72">
        <v>0</v>
      </c>
      <c r="H1722" s="12">
        <v>211.78399999999999</v>
      </c>
      <c r="I1722" s="72">
        <v>24.047000000000001</v>
      </c>
      <c r="J1722" s="72">
        <v>22.707999999999998</v>
      </c>
      <c r="K1722" s="12">
        <v>175.86799999999999</v>
      </c>
      <c r="L1722" s="72">
        <v>19.969000000000001</v>
      </c>
      <c r="M1722" s="72">
        <v>24.914999999999999</v>
      </c>
      <c r="N1722" s="12">
        <v>387.65199999999999</v>
      </c>
      <c r="O1722" s="72">
        <v>44.015000000000001</v>
      </c>
      <c r="P1722" s="72">
        <v>16.908000000000001</v>
      </c>
      <c r="Q1722" s="12">
        <v>12.973000000000001</v>
      </c>
      <c r="R1722" s="72">
        <v>1.4730000000000001</v>
      </c>
      <c r="S1722" s="72">
        <v>101.239</v>
      </c>
      <c r="T1722" s="12">
        <v>400.62400000000002</v>
      </c>
      <c r="U1722" s="72">
        <v>45.488</v>
      </c>
      <c r="V1722" s="72">
        <v>17.420000000000002</v>
      </c>
      <c r="W1722" s="12">
        <v>480.09899999999999</v>
      </c>
      <c r="X1722" s="72">
        <v>54.512</v>
      </c>
      <c r="Y1722" s="72">
        <v>12.933</v>
      </c>
      <c r="Z1722" s="12">
        <v>880.72400000000005</v>
      </c>
      <c r="AA1722" s="72">
        <v>100</v>
      </c>
      <c r="AB1722" s="72">
        <v>10.342000000000001</v>
      </c>
      <c r="AC1722" s="12">
        <v>880.72400000000005</v>
      </c>
      <c r="AD1722" s="72">
        <v>100</v>
      </c>
      <c r="AE1722" s="72">
        <v>10.342000000000001</v>
      </c>
      <c r="AF1722" s="12">
        <v>0</v>
      </c>
      <c r="AG1722" s="72">
        <v>0</v>
      </c>
      <c r="AH1722" s="72">
        <v>0</v>
      </c>
      <c r="AI1722" s="12">
        <v>0</v>
      </c>
      <c r="AJ1722" s="72">
        <v>0</v>
      </c>
      <c r="AK1722" s="72">
        <v>0</v>
      </c>
      <c r="AL1722" s="12">
        <v>0</v>
      </c>
      <c r="AM1722" s="72">
        <v>0</v>
      </c>
      <c r="AN1722" s="72">
        <v>0</v>
      </c>
      <c r="AO1722" s="12">
        <v>880.72400000000005</v>
      </c>
      <c r="AP1722" s="72">
        <v>100</v>
      </c>
      <c r="AQ1722" s="72">
        <v>10.342000000000001</v>
      </c>
      <c r="AR1722" s="12">
        <v>0</v>
      </c>
      <c r="AS1722" s="72">
        <v>0</v>
      </c>
      <c r="AT1722" s="72">
        <v>0</v>
      </c>
      <c r="AU1722" s="12">
        <v>0</v>
      </c>
      <c r="AV1722" s="72">
        <v>0</v>
      </c>
      <c r="AW1722" s="72">
        <v>0</v>
      </c>
      <c r="AX1722" s="12">
        <v>0</v>
      </c>
      <c r="AY1722" s="72">
        <v>0</v>
      </c>
      <c r="AZ1722" s="72">
        <v>0</v>
      </c>
      <c r="BA1722" s="12">
        <v>0</v>
      </c>
      <c r="BB1722" s="72">
        <v>0</v>
      </c>
      <c r="BC1722" s="72">
        <v>0</v>
      </c>
      <c r="BD1722" s="12">
        <v>0</v>
      </c>
      <c r="BE1722" s="72">
        <v>0</v>
      </c>
      <c r="BF1722" s="72">
        <v>0</v>
      </c>
      <c r="BG1722" s="12">
        <v>0</v>
      </c>
      <c r="BH1722" s="72">
        <v>0</v>
      </c>
      <c r="BI1722" s="72">
        <v>0</v>
      </c>
      <c r="BJ1722" s="12">
        <v>0</v>
      </c>
      <c r="BK1722" s="72">
        <v>0</v>
      </c>
      <c r="BL1722" s="72">
        <v>0</v>
      </c>
      <c r="BM1722" s="12">
        <v>0</v>
      </c>
      <c r="BN1722" s="72">
        <v>0</v>
      </c>
      <c r="BO1722" s="72">
        <v>0</v>
      </c>
      <c r="BP1722" s="12">
        <v>0</v>
      </c>
      <c r="BQ1722" s="72">
        <v>0</v>
      </c>
      <c r="BR1722" s="72">
        <v>0</v>
      </c>
      <c r="BS1722" s="12">
        <v>0</v>
      </c>
      <c r="BT1722" s="72">
        <v>0</v>
      </c>
      <c r="BU1722" s="72">
        <v>0</v>
      </c>
      <c r="BV1722" s="12">
        <v>880.72400000000005</v>
      </c>
      <c r="BW1722" s="72">
        <v>100</v>
      </c>
      <c r="BX1722" s="72">
        <v>10.342000000000001</v>
      </c>
      <c r="BY1722" s="13"/>
      <c r="BZ1722" s="13"/>
    </row>
    <row r="1723" spans="1:78" ht="12.75" customHeight="1">
      <c r="A1723" s="122" t="s">
        <v>44</v>
      </c>
      <c r="B1723" s="71" t="s">
        <v>82</v>
      </c>
      <c r="C1723" s="71" t="s">
        <v>25</v>
      </c>
      <c r="D1723" s="34">
        <v>44256</v>
      </c>
      <c r="E1723" s="12">
        <v>0</v>
      </c>
      <c r="F1723" s="72">
        <v>0</v>
      </c>
      <c r="G1723" s="72">
        <v>0</v>
      </c>
      <c r="H1723" s="12">
        <v>137.958</v>
      </c>
      <c r="I1723" s="72">
        <v>16.646999999999998</v>
      </c>
      <c r="J1723" s="72">
        <v>37.231000000000002</v>
      </c>
      <c r="K1723" s="12">
        <v>120.917</v>
      </c>
      <c r="L1723" s="72">
        <v>14.590999999999999</v>
      </c>
      <c r="M1723" s="72">
        <v>23.23</v>
      </c>
      <c r="N1723" s="12">
        <v>258.875</v>
      </c>
      <c r="O1723" s="72">
        <v>31.238</v>
      </c>
      <c r="P1723" s="72">
        <v>23.617999999999999</v>
      </c>
      <c r="Q1723" s="12">
        <v>14.818</v>
      </c>
      <c r="R1723" s="72">
        <v>1.788</v>
      </c>
      <c r="S1723" s="72">
        <v>69.418999999999997</v>
      </c>
      <c r="T1723" s="12">
        <v>273.69200000000001</v>
      </c>
      <c r="U1723" s="72">
        <v>33.026000000000003</v>
      </c>
      <c r="V1723" s="72">
        <v>22.026</v>
      </c>
      <c r="W1723" s="12">
        <v>555.03</v>
      </c>
      <c r="X1723" s="72">
        <v>66.974000000000004</v>
      </c>
      <c r="Y1723" s="72">
        <v>15.832000000000001</v>
      </c>
      <c r="Z1723" s="12">
        <v>828.72199999999998</v>
      </c>
      <c r="AA1723" s="72">
        <v>100</v>
      </c>
      <c r="AB1723" s="72">
        <v>10.756</v>
      </c>
      <c r="AC1723" s="12">
        <v>828.72199999999998</v>
      </c>
      <c r="AD1723" s="72">
        <v>100</v>
      </c>
      <c r="AE1723" s="72">
        <v>10.756</v>
      </c>
      <c r="AF1723" s="12">
        <v>0</v>
      </c>
      <c r="AG1723" s="72">
        <v>0</v>
      </c>
      <c r="AH1723" s="72">
        <v>0</v>
      </c>
      <c r="AI1723" s="12">
        <v>0</v>
      </c>
      <c r="AJ1723" s="72">
        <v>0</v>
      </c>
      <c r="AK1723" s="72">
        <v>0</v>
      </c>
      <c r="AL1723" s="12">
        <v>0</v>
      </c>
      <c r="AM1723" s="72">
        <v>0</v>
      </c>
      <c r="AN1723" s="72">
        <v>0</v>
      </c>
      <c r="AO1723" s="12">
        <v>828.72199999999998</v>
      </c>
      <c r="AP1723" s="72">
        <v>100</v>
      </c>
      <c r="AQ1723" s="72">
        <v>10.756</v>
      </c>
      <c r="AR1723" s="12">
        <v>0</v>
      </c>
      <c r="AS1723" s="72">
        <v>0</v>
      </c>
      <c r="AT1723" s="72">
        <v>0</v>
      </c>
      <c r="AU1723" s="12">
        <v>0</v>
      </c>
      <c r="AV1723" s="72">
        <v>0</v>
      </c>
      <c r="AW1723" s="72">
        <v>0</v>
      </c>
      <c r="AX1723" s="12">
        <v>0</v>
      </c>
      <c r="AY1723" s="72">
        <v>0</v>
      </c>
      <c r="AZ1723" s="72">
        <v>0</v>
      </c>
      <c r="BA1723" s="12">
        <v>0</v>
      </c>
      <c r="BB1723" s="72">
        <v>0</v>
      </c>
      <c r="BC1723" s="72">
        <v>0</v>
      </c>
      <c r="BD1723" s="12">
        <v>0</v>
      </c>
      <c r="BE1723" s="72">
        <v>0</v>
      </c>
      <c r="BF1723" s="72">
        <v>0</v>
      </c>
      <c r="BG1723" s="12">
        <v>0</v>
      </c>
      <c r="BH1723" s="72">
        <v>0</v>
      </c>
      <c r="BI1723" s="72">
        <v>0</v>
      </c>
      <c r="BJ1723" s="12">
        <v>0</v>
      </c>
      <c r="BK1723" s="72">
        <v>0</v>
      </c>
      <c r="BL1723" s="72">
        <v>0</v>
      </c>
      <c r="BM1723" s="12">
        <v>0</v>
      </c>
      <c r="BN1723" s="72">
        <v>0</v>
      </c>
      <c r="BO1723" s="72">
        <v>0</v>
      </c>
      <c r="BP1723" s="12">
        <v>0</v>
      </c>
      <c r="BQ1723" s="72">
        <v>0</v>
      </c>
      <c r="BR1723" s="72">
        <v>0</v>
      </c>
      <c r="BS1723" s="12">
        <v>0</v>
      </c>
      <c r="BT1723" s="72">
        <v>0</v>
      </c>
      <c r="BU1723" s="72">
        <v>0</v>
      </c>
      <c r="BV1723" s="12">
        <v>828.72199999999998</v>
      </c>
      <c r="BW1723" s="72">
        <v>100</v>
      </c>
      <c r="BX1723" s="72">
        <v>10.756</v>
      </c>
      <c r="BY1723" s="13"/>
      <c r="BZ1723" s="13"/>
    </row>
    <row r="1724" spans="1:78" ht="12.75" customHeight="1">
      <c r="A1724" s="122" t="s">
        <v>44</v>
      </c>
      <c r="B1724" s="71" t="s">
        <v>82</v>
      </c>
      <c r="C1724" s="71" t="s">
        <v>25</v>
      </c>
      <c r="D1724" s="34">
        <v>44348</v>
      </c>
      <c r="E1724" s="12">
        <v>0</v>
      </c>
      <c r="F1724" s="72">
        <v>0</v>
      </c>
      <c r="G1724" s="72">
        <v>0</v>
      </c>
      <c r="H1724" s="12">
        <v>171.078</v>
      </c>
      <c r="I1724" s="72">
        <v>18.756</v>
      </c>
      <c r="J1724" s="72">
        <v>22.68</v>
      </c>
      <c r="K1724" s="12">
        <v>68.141000000000005</v>
      </c>
      <c r="L1724" s="72">
        <v>7.47</v>
      </c>
      <c r="M1724" s="72">
        <v>28.231999999999999</v>
      </c>
      <c r="N1724" s="12">
        <v>239.21799999999999</v>
      </c>
      <c r="O1724" s="72">
        <v>26.225999999999999</v>
      </c>
      <c r="P1724" s="72">
        <v>18.72</v>
      </c>
      <c r="Q1724" s="12">
        <v>7.569</v>
      </c>
      <c r="R1724" s="72">
        <v>0.83</v>
      </c>
      <c r="S1724" s="72">
        <v>87.86</v>
      </c>
      <c r="T1724" s="12">
        <v>246.78800000000001</v>
      </c>
      <c r="U1724" s="72">
        <v>27.056000000000001</v>
      </c>
      <c r="V1724" s="72">
        <v>17.838000000000001</v>
      </c>
      <c r="W1724" s="12">
        <v>665.35299999999995</v>
      </c>
      <c r="X1724" s="72">
        <v>72.944000000000003</v>
      </c>
      <c r="Y1724" s="72">
        <v>10.622</v>
      </c>
      <c r="Z1724" s="12">
        <v>912.14099999999996</v>
      </c>
      <c r="AA1724" s="72">
        <v>100</v>
      </c>
      <c r="AB1724" s="72">
        <v>6.9359999999999999</v>
      </c>
      <c r="AC1724" s="12">
        <v>912.14099999999996</v>
      </c>
      <c r="AD1724" s="72">
        <v>100</v>
      </c>
      <c r="AE1724" s="72">
        <v>6.9359999999999999</v>
      </c>
      <c r="AF1724" s="12">
        <v>0</v>
      </c>
      <c r="AG1724" s="72">
        <v>0</v>
      </c>
      <c r="AH1724" s="72">
        <v>0</v>
      </c>
      <c r="AI1724" s="12">
        <v>0</v>
      </c>
      <c r="AJ1724" s="72">
        <v>0</v>
      </c>
      <c r="AK1724" s="72">
        <v>0</v>
      </c>
      <c r="AL1724" s="12">
        <v>0</v>
      </c>
      <c r="AM1724" s="72">
        <v>0</v>
      </c>
      <c r="AN1724" s="72">
        <v>0</v>
      </c>
      <c r="AO1724" s="12">
        <v>912.14099999999996</v>
      </c>
      <c r="AP1724" s="72">
        <v>100</v>
      </c>
      <c r="AQ1724" s="72">
        <v>6.9359999999999999</v>
      </c>
      <c r="AR1724" s="12">
        <v>0</v>
      </c>
      <c r="AS1724" s="72">
        <v>0</v>
      </c>
      <c r="AT1724" s="72">
        <v>0</v>
      </c>
      <c r="AU1724" s="12">
        <v>0</v>
      </c>
      <c r="AV1724" s="72">
        <v>0</v>
      </c>
      <c r="AW1724" s="72">
        <v>0</v>
      </c>
      <c r="AX1724" s="12">
        <v>0</v>
      </c>
      <c r="AY1724" s="72">
        <v>0</v>
      </c>
      <c r="AZ1724" s="72">
        <v>0</v>
      </c>
      <c r="BA1724" s="12">
        <v>0</v>
      </c>
      <c r="BB1724" s="72">
        <v>0</v>
      </c>
      <c r="BC1724" s="72">
        <v>0</v>
      </c>
      <c r="BD1724" s="12">
        <v>0</v>
      </c>
      <c r="BE1724" s="72">
        <v>0</v>
      </c>
      <c r="BF1724" s="72">
        <v>0</v>
      </c>
      <c r="BG1724" s="12">
        <v>0</v>
      </c>
      <c r="BH1724" s="72">
        <v>0</v>
      </c>
      <c r="BI1724" s="72">
        <v>0</v>
      </c>
      <c r="BJ1724" s="12">
        <v>0</v>
      </c>
      <c r="BK1724" s="72">
        <v>0</v>
      </c>
      <c r="BL1724" s="72">
        <v>0</v>
      </c>
      <c r="BM1724" s="12">
        <v>0</v>
      </c>
      <c r="BN1724" s="72">
        <v>0</v>
      </c>
      <c r="BO1724" s="72">
        <v>0</v>
      </c>
      <c r="BP1724" s="12">
        <v>0</v>
      </c>
      <c r="BQ1724" s="72">
        <v>0</v>
      </c>
      <c r="BR1724" s="72">
        <v>0</v>
      </c>
      <c r="BS1724" s="12">
        <v>0</v>
      </c>
      <c r="BT1724" s="72">
        <v>0</v>
      </c>
      <c r="BU1724" s="72">
        <v>0</v>
      </c>
      <c r="BV1724" s="12">
        <v>912.14099999999996</v>
      </c>
      <c r="BW1724" s="72">
        <v>100</v>
      </c>
      <c r="BX1724" s="72">
        <v>6.9359999999999999</v>
      </c>
      <c r="BY1724" s="13"/>
      <c r="BZ1724" s="13"/>
    </row>
    <row r="1725" spans="1:78" ht="12.75" customHeight="1">
      <c r="A1725" s="122" t="s">
        <v>44</v>
      </c>
      <c r="B1725" s="71" t="s">
        <v>82</v>
      </c>
      <c r="C1725" s="71" t="s">
        <v>25</v>
      </c>
      <c r="D1725" s="34">
        <v>44805</v>
      </c>
      <c r="E1725" s="12">
        <v>0</v>
      </c>
      <c r="F1725" s="72">
        <v>0</v>
      </c>
      <c r="G1725" s="72">
        <v>0</v>
      </c>
      <c r="H1725" s="12">
        <v>142.86000000000001</v>
      </c>
      <c r="I1725" s="72">
        <v>14.067</v>
      </c>
      <c r="J1725" s="72">
        <v>30.195</v>
      </c>
      <c r="K1725" s="12">
        <v>124.572</v>
      </c>
      <c r="L1725" s="72">
        <v>12.266</v>
      </c>
      <c r="M1725" s="72">
        <v>32.168999999999997</v>
      </c>
      <c r="N1725" s="12">
        <v>267.43200000000002</v>
      </c>
      <c r="O1725" s="72">
        <v>26.332999999999998</v>
      </c>
      <c r="P1725" s="72">
        <v>22.478000000000002</v>
      </c>
      <c r="Q1725" s="12">
        <v>16.501999999999999</v>
      </c>
      <c r="R1725" s="72">
        <v>1.625</v>
      </c>
      <c r="S1725" s="72">
        <v>101.76</v>
      </c>
      <c r="T1725" s="12">
        <v>283.93299999999999</v>
      </c>
      <c r="U1725" s="72">
        <v>27.957999999999998</v>
      </c>
      <c r="V1725" s="72">
        <v>22.984999999999999</v>
      </c>
      <c r="W1725" s="12">
        <v>731.63199999999995</v>
      </c>
      <c r="X1725" s="72">
        <v>72.042000000000002</v>
      </c>
      <c r="Y1725" s="72">
        <v>10.864000000000001</v>
      </c>
      <c r="Z1725" s="12">
        <v>1015.5650000000001</v>
      </c>
      <c r="AA1725" s="72">
        <v>100</v>
      </c>
      <c r="AB1725" s="72">
        <v>6.7220000000000004</v>
      </c>
      <c r="AC1725" s="12">
        <v>1015.5650000000001</v>
      </c>
      <c r="AD1725" s="72">
        <v>100</v>
      </c>
      <c r="AE1725" s="72">
        <v>6.7220000000000004</v>
      </c>
      <c r="AF1725" s="12">
        <v>0</v>
      </c>
      <c r="AG1725" s="72">
        <v>0</v>
      </c>
      <c r="AH1725" s="72">
        <v>0</v>
      </c>
      <c r="AI1725" s="12">
        <v>0</v>
      </c>
      <c r="AJ1725" s="72">
        <v>0</v>
      </c>
      <c r="AK1725" s="72">
        <v>0</v>
      </c>
      <c r="AL1725" s="12">
        <v>0</v>
      </c>
      <c r="AM1725" s="72">
        <v>0</v>
      </c>
      <c r="AN1725" s="72">
        <v>0</v>
      </c>
      <c r="AO1725" s="12">
        <v>1015.5650000000001</v>
      </c>
      <c r="AP1725" s="72">
        <v>100</v>
      </c>
      <c r="AQ1725" s="72">
        <v>6.7220000000000004</v>
      </c>
      <c r="AR1725" s="12">
        <v>0</v>
      </c>
      <c r="AS1725" s="72">
        <v>0</v>
      </c>
      <c r="AT1725" s="72">
        <v>0</v>
      </c>
      <c r="AU1725" s="12">
        <v>0</v>
      </c>
      <c r="AV1725" s="72">
        <v>0</v>
      </c>
      <c r="AW1725" s="72">
        <v>0</v>
      </c>
      <c r="AX1725" s="12">
        <v>0</v>
      </c>
      <c r="AY1725" s="72">
        <v>0</v>
      </c>
      <c r="AZ1725" s="72">
        <v>0</v>
      </c>
      <c r="BA1725" s="12">
        <v>0</v>
      </c>
      <c r="BB1725" s="72">
        <v>0</v>
      </c>
      <c r="BC1725" s="72">
        <v>0</v>
      </c>
      <c r="BD1725" s="12">
        <v>0</v>
      </c>
      <c r="BE1725" s="72">
        <v>0</v>
      </c>
      <c r="BF1725" s="72">
        <v>0</v>
      </c>
      <c r="BG1725" s="12">
        <v>0</v>
      </c>
      <c r="BH1725" s="72">
        <v>0</v>
      </c>
      <c r="BI1725" s="72">
        <v>0</v>
      </c>
      <c r="BJ1725" s="12">
        <v>0</v>
      </c>
      <c r="BK1725" s="72">
        <v>0</v>
      </c>
      <c r="BL1725" s="72">
        <v>0</v>
      </c>
      <c r="BM1725" s="12">
        <v>0</v>
      </c>
      <c r="BN1725" s="72">
        <v>0</v>
      </c>
      <c r="BO1725" s="72">
        <v>0</v>
      </c>
      <c r="BP1725" s="12">
        <v>0</v>
      </c>
      <c r="BQ1725" s="72">
        <v>0</v>
      </c>
      <c r="BR1725" s="72">
        <v>0</v>
      </c>
      <c r="BS1725" s="12">
        <v>0</v>
      </c>
      <c r="BT1725" s="72">
        <v>0</v>
      </c>
      <c r="BU1725" s="72">
        <v>0</v>
      </c>
      <c r="BV1725" s="12">
        <v>1015.5650000000001</v>
      </c>
      <c r="BW1725" s="72">
        <v>100</v>
      </c>
      <c r="BX1725" s="72">
        <v>6.7220000000000004</v>
      </c>
      <c r="BY1725" s="13"/>
      <c r="BZ1725" s="13"/>
    </row>
    <row r="1726" spans="1:78" ht="12.75" customHeight="1">
      <c r="A1726" s="122" t="s">
        <v>44</v>
      </c>
      <c r="B1726" s="71" t="s">
        <v>82</v>
      </c>
      <c r="C1726" s="71" t="s">
        <v>25</v>
      </c>
      <c r="D1726" s="34">
        <v>44896</v>
      </c>
      <c r="E1726" s="12">
        <v>0</v>
      </c>
      <c r="F1726" s="72">
        <v>0</v>
      </c>
      <c r="G1726" s="72">
        <v>0</v>
      </c>
      <c r="H1726" s="12">
        <v>79.927000000000007</v>
      </c>
      <c r="I1726" s="72">
        <v>9.86</v>
      </c>
      <c r="J1726" s="72">
        <v>38.159999999999997</v>
      </c>
      <c r="K1726" s="12">
        <v>83.887</v>
      </c>
      <c r="L1726" s="72">
        <v>10.349</v>
      </c>
      <c r="M1726" s="72">
        <v>41.436</v>
      </c>
      <c r="N1726" s="12">
        <v>163.81399999999999</v>
      </c>
      <c r="O1726" s="72">
        <v>20.209</v>
      </c>
      <c r="P1726" s="72">
        <v>25.776</v>
      </c>
      <c r="Q1726" s="12">
        <v>29.568000000000001</v>
      </c>
      <c r="R1726" s="72">
        <v>3.6480000000000001</v>
      </c>
      <c r="S1726" s="72">
        <v>77.900000000000006</v>
      </c>
      <c r="T1726" s="12">
        <v>193.38200000000001</v>
      </c>
      <c r="U1726" s="72">
        <v>23.856999999999999</v>
      </c>
      <c r="V1726" s="72">
        <v>20.821000000000002</v>
      </c>
      <c r="W1726" s="12">
        <v>617.20100000000002</v>
      </c>
      <c r="X1726" s="72">
        <v>76.143000000000001</v>
      </c>
      <c r="Y1726" s="72">
        <v>11.332000000000001</v>
      </c>
      <c r="Z1726" s="12">
        <v>810.58199999999999</v>
      </c>
      <c r="AA1726" s="72">
        <v>100</v>
      </c>
      <c r="AB1726" s="72">
        <v>6.9279999999999999</v>
      </c>
      <c r="AC1726" s="12">
        <v>810.58199999999999</v>
      </c>
      <c r="AD1726" s="72">
        <v>100</v>
      </c>
      <c r="AE1726" s="72">
        <v>6.9279999999999999</v>
      </c>
      <c r="AF1726" s="12">
        <v>0</v>
      </c>
      <c r="AG1726" s="72">
        <v>0</v>
      </c>
      <c r="AH1726" s="72">
        <v>0</v>
      </c>
      <c r="AI1726" s="12">
        <v>0</v>
      </c>
      <c r="AJ1726" s="72">
        <v>0</v>
      </c>
      <c r="AK1726" s="72">
        <v>0</v>
      </c>
      <c r="AL1726" s="12">
        <v>0</v>
      </c>
      <c r="AM1726" s="72">
        <v>0</v>
      </c>
      <c r="AN1726" s="72">
        <v>0</v>
      </c>
      <c r="AO1726" s="12">
        <v>810.58199999999999</v>
      </c>
      <c r="AP1726" s="72">
        <v>100</v>
      </c>
      <c r="AQ1726" s="72">
        <v>6.9279999999999999</v>
      </c>
      <c r="AR1726" s="12">
        <v>0</v>
      </c>
      <c r="AS1726" s="72">
        <v>0</v>
      </c>
      <c r="AT1726" s="72">
        <v>0</v>
      </c>
      <c r="AU1726" s="12">
        <v>0</v>
      </c>
      <c r="AV1726" s="72">
        <v>0</v>
      </c>
      <c r="AW1726" s="72">
        <v>0</v>
      </c>
      <c r="AX1726" s="12">
        <v>0</v>
      </c>
      <c r="AY1726" s="72">
        <v>0</v>
      </c>
      <c r="AZ1726" s="72">
        <v>0</v>
      </c>
      <c r="BA1726" s="12">
        <v>0</v>
      </c>
      <c r="BB1726" s="72">
        <v>0</v>
      </c>
      <c r="BC1726" s="72">
        <v>0</v>
      </c>
      <c r="BD1726" s="12">
        <v>0</v>
      </c>
      <c r="BE1726" s="72">
        <v>0</v>
      </c>
      <c r="BF1726" s="72">
        <v>0</v>
      </c>
      <c r="BG1726" s="12">
        <v>0</v>
      </c>
      <c r="BH1726" s="72">
        <v>0</v>
      </c>
      <c r="BI1726" s="72">
        <v>0</v>
      </c>
      <c r="BJ1726" s="12">
        <v>0</v>
      </c>
      <c r="BK1726" s="72">
        <v>0</v>
      </c>
      <c r="BL1726" s="72">
        <v>0</v>
      </c>
      <c r="BM1726" s="12">
        <v>0</v>
      </c>
      <c r="BN1726" s="72">
        <v>0</v>
      </c>
      <c r="BO1726" s="72">
        <v>0</v>
      </c>
      <c r="BP1726" s="12">
        <v>0</v>
      </c>
      <c r="BQ1726" s="72">
        <v>0</v>
      </c>
      <c r="BR1726" s="72">
        <v>0</v>
      </c>
      <c r="BS1726" s="12">
        <v>0</v>
      </c>
      <c r="BT1726" s="72">
        <v>0</v>
      </c>
      <c r="BU1726" s="72">
        <v>0</v>
      </c>
      <c r="BV1726" s="12">
        <v>810.58199999999999</v>
      </c>
      <c r="BW1726" s="72">
        <v>100</v>
      </c>
      <c r="BX1726" s="72">
        <v>6.9279999999999999</v>
      </c>
      <c r="BY1726" s="13"/>
      <c r="BZ1726" s="13"/>
    </row>
    <row r="1727" spans="1:78" ht="12.75" customHeight="1">
      <c r="A1727" s="122" t="s">
        <v>44</v>
      </c>
      <c r="B1727" s="71" t="s">
        <v>82</v>
      </c>
      <c r="C1727" s="71" t="s">
        <v>25</v>
      </c>
      <c r="D1727" s="34">
        <v>44986</v>
      </c>
      <c r="E1727" s="12">
        <v>0</v>
      </c>
      <c r="F1727" s="72">
        <v>0</v>
      </c>
      <c r="G1727" s="72">
        <v>0</v>
      </c>
      <c r="H1727" s="12">
        <v>82.298000000000002</v>
      </c>
      <c r="I1727" s="72">
        <v>10.225</v>
      </c>
      <c r="J1727" s="72">
        <v>27.754000000000001</v>
      </c>
      <c r="K1727" s="12">
        <v>113.881</v>
      </c>
      <c r="L1727" s="72">
        <v>14.148999999999999</v>
      </c>
      <c r="M1727" s="72">
        <v>23.055</v>
      </c>
      <c r="N1727" s="12">
        <v>196.179</v>
      </c>
      <c r="O1727" s="72">
        <v>24.373000000000001</v>
      </c>
      <c r="P1727" s="72">
        <v>18.417000000000002</v>
      </c>
      <c r="Q1727" s="12">
        <v>5.7859999999999996</v>
      </c>
      <c r="R1727" s="72">
        <v>0.71899999999999997</v>
      </c>
      <c r="S1727" s="72">
        <v>61.076999999999998</v>
      </c>
      <c r="T1727" s="12">
        <v>201.964</v>
      </c>
      <c r="U1727" s="72">
        <v>25.091999999999999</v>
      </c>
      <c r="V1727" s="72">
        <v>17.524000000000001</v>
      </c>
      <c r="W1727" s="12">
        <v>602.92999999999995</v>
      </c>
      <c r="X1727" s="72">
        <v>74.908000000000001</v>
      </c>
      <c r="Y1727" s="72">
        <v>9.8510000000000009</v>
      </c>
      <c r="Z1727" s="12">
        <v>804.89499999999998</v>
      </c>
      <c r="AA1727" s="72">
        <v>100</v>
      </c>
      <c r="AB1727" s="72">
        <v>7.0259999999999998</v>
      </c>
      <c r="AC1727" s="12">
        <v>804.89499999999998</v>
      </c>
      <c r="AD1727" s="72">
        <v>100</v>
      </c>
      <c r="AE1727" s="72">
        <v>7.0259999999999998</v>
      </c>
      <c r="AF1727" s="12">
        <v>0</v>
      </c>
      <c r="AG1727" s="72">
        <v>0</v>
      </c>
      <c r="AH1727" s="72">
        <v>0</v>
      </c>
      <c r="AI1727" s="12">
        <v>0</v>
      </c>
      <c r="AJ1727" s="72">
        <v>0</v>
      </c>
      <c r="AK1727" s="72">
        <v>0</v>
      </c>
      <c r="AL1727" s="12">
        <v>0</v>
      </c>
      <c r="AM1727" s="72">
        <v>0</v>
      </c>
      <c r="AN1727" s="72">
        <v>0</v>
      </c>
      <c r="AO1727" s="12">
        <v>804.89499999999998</v>
      </c>
      <c r="AP1727" s="72">
        <v>100</v>
      </c>
      <c r="AQ1727" s="72">
        <v>7.0259999999999998</v>
      </c>
      <c r="AR1727" s="12">
        <v>0</v>
      </c>
      <c r="AS1727" s="72">
        <v>0</v>
      </c>
      <c r="AT1727" s="72">
        <v>0</v>
      </c>
      <c r="AU1727" s="12">
        <v>0</v>
      </c>
      <c r="AV1727" s="72">
        <v>0</v>
      </c>
      <c r="AW1727" s="72">
        <v>0</v>
      </c>
      <c r="AX1727" s="12">
        <v>0</v>
      </c>
      <c r="AY1727" s="72">
        <v>0</v>
      </c>
      <c r="AZ1727" s="72">
        <v>0</v>
      </c>
      <c r="BA1727" s="12">
        <v>0</v>
      </c>
      <c r="BB1727" s="72">
        <v>0</v>
      </c>
      <c r="BC1727" s="72">
        <v>0</v>
      </c>
      <c r="BD1727" s="12">
        <v>0</v>
      </c>
      <c r="BE1727" s="72">
        <v>0</v>
      </c>
      <c r="BF1727" s="72">
        <v>0</v>
      </c>
      <c r="BG1727" s="12">
        <v>0</v>
      </c>
      <c r="BH1727" s="72">
        <v>0</v>
      </c>
      <c r="BI1727" s="72">
        <v>0</v>
      </c>
      <c r="BJ1727" s="12">
        <v>0</v>
      </c>
      <c r="BK1727" s="72">
        <v>0</v>
      </c>
      <c r="BL1727" s="72">
        <v>0</v>
      </c>
      <c r="BM1727" s="12">
        <v>0</v>
      </c>
      <c r="BN1727" s="72">
        <v>0</v>
      </c>
      <c r="BO1727" s="72">
        <v>0</v>
      </c>
      <c r="BP1727" s="12">
        <v>0</v>
      </c>
      <c r="BQ1727" s="72">
        <v>0</v>
      </c>
      <c r="BR1727" s="72">
        <v>0</v>
      </c>
      <c r="BS1727" s="12">
        <v>0</v>
      </c>
      <c r="BT1727" s="72">
        <v>0</v>
      </c>
      <c r="BU1727" s="72">
        <v>0</v>
      </c>
      <c r="BV1727" s="12">
        <v>804.89499999999998</v>
      </c>
      <c r="BW1727" s="72">
        <v>100</v>
      </c>
      <c r="BX1727" s="72">
        <v>7.0259999999999998</v>
      </c>
      <c r="BY1727" s="13"/>
      <c r="BZ1727" s="13"/>
    </row>
    <row r="1728" spans="1:78" ht="12.75" customHeight="1">
      <c r="A1728" s="122" t="s">
        <v>44</v>
      </c>
      <c r="B1728" s="71" t="s">
        <v>82</v>
      </c>
      <c r="C1728" s="71" t="s">
        <v>25</v>
      </c>
      <c r="D1728" s="34">
        <v>45078</v>
      </c>
      <c r="E1728" s="12">
        <v>0</v>
      </c>
      <c r="F1728" s="72">
        <v>0</v>
      </c>
      <c r="G1728" s="72">
        <v>0</v>
      </c>
      <c r="H1728" s="12">
        <v>83.387</v>
      </c>
      <c r="I1728" s="72">
        <v>10.025</v>
      </c>
      <c r="J1728" s="72">
        <v>26.939</v>
      </c>
      <c r="K1728" s="12">
        <v>121.455</v>
      </c>
      <c r="L1728" s="72">
        <v>14.601000000000001</v>
      </c>
      <c r="M1728" s="72">
        <v>21.835000000000001</v>
      </c>
      <c r="N1728" s="12">
        <v>204.84200000000001</v>
      </c>
      <c r="O1728" s="72">
        <v>24.626000000000001</v>
      </c>
      <c r="P1728" s="72">
        <v>14.811999999999999</v>
      </c>
      <c r="Q1728" s="12">
        <v>13.419</v>
      </c>
      <c r="R1728" s="72">
        <v>1.613</v>
      </c>
      <c r="S1728" s="72">
        <v>47.664999999999999</v>
      </c>
      <c r="T1728" s="12">
        <v>218.261</v>
      </c>
      <c r="U1728" s="72">
        <v>26.239000000000001</v>
      </c>
      <c r="V1728" s="72">
        <v>14.119</v>
      </c>
      <c r="W1728" s="12">
        <v>613.56500000000005</v>
      </c>
      <c r="X1728" s="72">
        <v>73.760999999999996</v>
      </c>
      <c r="Y1728" s="72">
        <v>7.1319999999999997</v>
      </c>
      <c r="Z1728" s="12">
        <v>831.827</v>
      </c>
      <c r="AA1728" s="72">
        <v>100</v>
      </c>
      <c r="AB1728" s="72">
        <v>6.3410000000000002</v>
      </c>
      <c r="AC1728" s="12">
        <v>831.827</v>
      </c>
      <c r="AD1728" s="72">
        <v>100</v>
      </c>
      <c r="AE1728" s="72">
        <v>6.3410000000000002</v>
      </c>
      <c r="AF1728" s="12">
        <v>0</v>
      </c>
      <c r="AG1728" s="72">
        <v>0</v>
      </c>
      <c r="AH1728" s="72">
        <v>0</v>
      </c>
      <c r="AI1728" s="12">
        <v>0</v>
      </c>
      <c r="AJ1728" s="72">
        <v>0</v>
      </c>
      <c r="AK1728" s="72">
        <v>0</v>
      </c>
      <c r="AL1728" s="12">
        <v>0</v>
      </c>
      <c r="AM1728" s="72">
        <v>0</v>
      </c>
      <c r="AN1728" s="72">
        <v>0</v>
      </c>
      <c r="AO1728" s="12">
        <v>831.827</v>
      </c>
      <c r="AP1728" s="72">
        <v>100</v>
      </c>
      <c r="AQ1728" s="72">
        <v>6.3410000000000002</v>
      </c>
      <c r="AR1728" s="12">
        <v>0</v>
      </c>
      <c r="AS1728" s="72">
        <v>0</v>
      </c>
      <c r="AT1728" s="72">
        <v>0</v>
      </c>
      <c r="AU1728" s="12">
        <v>0</v>
      </c>
      <c r="AV1728" s="72">
        <v>0</v>
      </c>
      <c r="AW1728" s="72">
        <v>0</v>
      </c>
      <c r="AX1728" s="12">
        <v>0</v>
      </c>
      <c r="AY1728" s="72">
        <v>0</v>
      </c>
      <c r="AZ1728" s="72">
        <v>0</v>
      </c>
      <c r="BA1728" s="12">
        <v>0</v>
      </c>
      <c r="BB1728" s="72">
        <v>0</v>
      </c>
      <c r="BC1728" s="72">
        <v>0</v>
      </c>
      <c r="BD1728" s="12">
        <v>0</v>
      </c>
      <c r="BE1728" s="72">
        <v>0</v>
      </c>
      <c r="BF1728" s="72">
        <v>0</v>
      </c>
      <c r="BG1728" s="12">
        <v>0</v>
      </c>
      <c r="BH1728" s="72">
        <v>0</v>
      </c>
      <c r="BI1728" s="72">
        <v>0</v>
      </c>
      <c r="BJ1728" s="12">
        <v>0</v>
      </c>
      <c r="BK1728" s="72">
        <v>0</v>
      </c>
      <c r="BL1728" s="72">
        <v>0</v>
      </c>
      <c r="BM1728" s="12">
        <v>0</v>
      </c>
      <c r="BN1728" s="72">
        <v>0</v>
      </c>
      <c r="BO1728" s="72">
        <v>0</v>
      </c>
      <c r="BP1728" s="12">
        <v>0</v>
      </c>
      <c r="BQ1728" s="72">
        <v>0</v>
      </c>
      <c r="BR1728" s="72">
        <v>0</v>
      </c>
      <c r="BS1728" s="12">
        <v>0</v>
      </c>
      <c r="BT1728" s="72">
        <v>0</v>
      </c>
      <c r="BU1728" s="72">
        <v>0</v>
      </c>
      <c r="BV1728" s="12">
        <v>831.827</v>
      </c>
      <c r="BW1728" s="72">
        <v>100</v>
      </c>
      <c r="BX1728" s="72">
        <v>6.3410000000000002</v>
      </c>
      <c r="BY1728" s="13"/>
      <c r="BZ1728" s="13"/>
    </row>
    <row r="1729" spans="1:78" ht="12.75" customHeight="1">
      <c r="A1729" s="122" t="s">
        <v>44</v>
      </c>
      <c r="B1729" s="71" t="s">
        <v>82</v>
      </c>
      <c r="C1729" s="71" t="s">
        <v>25</v>
      </c>
      <c r="D1729" s="34">
        <v>45170</v>
      </c>
      <c r="E1729" s="12">
        <v>0</v>
      </c>
      <c r="F1729" s="72">
        <v>0</v>
      </c>
      <c r="G1729" s="72">
        <v>0</v>
      </c>
      <c r="H1729" s="12">
        <v>72.813000000000002</v>
      </c>
      <c r="I1729" s="72">
        <v>8.5950000000000006</v>
      </c>
      <c r="J1729" s="72">
        <v>27.006</v>
      </c>
      <c r="K1729" s="12">
        <v>130.82599999999999</v>
      </c>
      <c r="L1729" s="72">
        <v>15.444000000000001</v>
      </c>
      <c r="M1729" s="72">
        <v>26.567</v>
      </c>
      <c r="N1729" s="12">
        <v>203.63900000000001</v>
      </c>
      <c r="O1729" s="72">
        <v>24.039000000000001</v>
      </c>
      <c r="P1729" s="72">
        <v>17.431999999999999</v>
      </c>
      <c r="Q1729" s="12">
        <v>13.589</v>
      </c>
      <c r="R1729" s="72">
        <v>1.6040000000000001</v>
      </c>
      <c r="S1729" s="72">
        <v>50.737000000000002</v>
      </c>
      <c r="T1729" s="12">
        <v>217.22900000000001</v>
      </c>
      <c r="U1729" s="72">
        <v>25.643000000000001</v>
      </c>
      <c r="V1729" s="72">
        <v>15.673999999999999</v>
      </c>
      <c r="W1729" s="12">
        <v>629.89400000000001</v>
      </c>
      <c r="X1729" s="72">
        <v>74.356999999999999</v>
      </c>
      <c r="Y1729" s="72">
        <v>7.6020000000000003</v>
      </c>
      <c r="Z1729" s="12">
        <v>847.12300000000005</v>
      </c>
      <c r="AA1729" s="72">
        <v>100</v>
      </c>
      <c r="AB1729" s="72">
        <v>6.3220000000000001</v>
      </c>
      <c r="AC1729" s="12">
        <v>847.12300000000005</v>
      </c>
      <c r="AD1729" s="72">
        <v>100</v>
      </c>
      <c r="AE1729" s="72">
        <v>6.3220000000000001</v>
      </c>
      <c r="AF1729" s="12">
        <v>0</v>
      </c>
      <c r="AG1729" s="72">
        <v>0</v>
      </c>
      <c r="AH1729" s="72">
        <v>0</v>
      </c>
      <c r="AI1729" s="12">
        <v>0</v>
      </c>
      <c r="AJ1729" s="72">
        <v>0</v>
      </c>
      <c r="AK1729" s="72">
        <v>0</v>
      </c>
      <c r="AL1729" s="12">
        <v>0</v>
      </c>
      <c r="AM1729" s="72">
        <v>0</v>
      </c>
      <c r="AN1729" s="72">
        <v>0</v>
      </c>
      <c r="AO1729" s="12">
        <v>847.12300000000005</v>
      </c>
      <c r="AP1729" s="72">
        <v>100</v>
      </c>
      <c r="AQ1729" s="72">
        <v>6.3220000000000001</v>
      </c>
      <c r="AR1729" s="12">
        <v>0</v>
      </c>
      <c r="AS1729" s="72">
        <v>0</v>
      </c>
      <c r="AT1729" s="72">
        <v>0</v>
      </c>
      <c r="AU1729" s="12">
        <v>0</v>
      </c>
      <c r="AV1729" s="72">
        <v>0</v>
      </c>
      <c r="AW1729" s="72">
        <v>0</v>
      </c>
      <c r="AX1729" s="12">
        <v>0</v>
      </c>
      <c r="AY1729" s="72">
        <v>0</v>
      </c>
      <c r="AZ1729" s="72">
        <v>0</v>
      </c>
      <c r="BA1729" s="12">
        <v>0</v>
      </c>
      <c r="BB1729" s="72">
        <v>0</v>
      </c>
      <c r="BC1729" s="72">
        <v>0</v>
      </c>
      <c r="BD1729" s="12">
        <v>0</v>
      </c>
      <c r="BE1729" s="72">
        <v>0</v>
      </c>
      <c r="BF1729" s="72">
        <v>0</v>
      </c>
      <c r="BG1729" s="12">
        <v>0</v>
      </c>
      <c r="BH1729" s="72">
        <v>0</v>
      </c>
      <c r="BI1729" s="72">
        <v>0</v>
      </c>
      <c r="BJ1729" s="12">
        <v>0</v>
      </c>
      <c r="BK1729" s="72">
        <v>0</v>
      </c>
      <c r="BL1729" s="72">
        <v>0</v>
      </c>
      <c r="BM1729" s="12">
        <v>0</v>
      </c>
      <c r="BN1729" s="72">
        <v>0</v>
      </c>
      <c r="BO1729" s="72">
        <v>0</v>
      </c>
      <c r="BP1729" s="12">
        <v>0</v>
      </c>
      <c r="BQ1729" s="72">
        <v>0</v>
      </c>
      <c r="BR1729" s="72">
        <v>0</v>
      </c>
      <c r="BS1729" s="12">
        <v>0</v>
      </c>
      <c r="BT1729" s="72">
        <v>0</v>
      </c>
      <c r="BU1729" s="72">
        <v>0</v>
      </c>
      <c r="BV1729" s="12">
        <v>847.12300000000005</v>
      </c>
      <c r="BW1729" s="72">
        <v>100</v>
      </c>
      <c r="BX1729" s="72">
        <v>6.3220000000000001</v>
      </c>
      <c r="BY1729" s="13"/>
      <c r="BZ1729" s="13"/>
    </row>
    <row r="1730" spans="1:78" ht="12.75" customHeight="1">
      <c r="A1730" s="122" t="s">
        <v>44</v>
      </c>
      <c r="B1730" s="71" t="s">
        <v>82</v>
      </c>
      <c r="C1730" s="71" t="s">
        <v>25</v>
      </c>
      <c r="D1730" s="34">
        <v>45261</v>
      </c>
      <c r="E1730" s="12">
        <v>0</v>
      </c>
      <c r="F1730" s="72">
        <v>0</v>
      </c>
      <c r="G1730" s="72">
        <v>0</v>
      </c>
      <c r="H1730" s="12">
        <v>91.155000000000001</v>
      </c>
      <c r="I1730" s="72">
        <v>10.481999999999999</v>
      </c>
      <c r="J1730" s="72">
        <v>21.920999999999999</v>
      </c>
      <c r="K1730" s="12">
        <v>128.352</v>
      </c>
      <c r="L1730" s="72">
        <v>14.759</v>
      </c>
      <c r="M1730" s="72">
        <v>18.558</v>
      </c>
      <c r="N1730" s="12">
        <v>219.50700000000001</v>
      </c>
      <c r="O1730" s="72">
        <v>25.241</v>
      </c>
      <c r="P1730" s="72">
        <v>14.491</v>
      </c>
      <c r="Q1730" s="12">
        <v>31.157</v>
      </c>
      <c r="R1730" s="72">
        <v>3.5830000000000002</v>
      </c>
      <c r="S1730" s="72">
        <v>50.113</v>
      </c>
      <c r="T1730" s="12">
        <v>250.66399999999999</v>
      </c>
      <c r="U1730" s="72">
        <v>28.824000000000002</v>
      </c>
      <c r="V1730" s="72">
        <v>13.157999999999999</v>
      </c>
      <c r="W1730" s="12">
        <v>618.97299999999996</v>
      </c>
      <c r="X1730" s="72">
        <v>71.176000000000002</v>
      </c>
      <c r="Y1730" s="72">
        <v>8.8819999999999997</v>
      </c>
      <c r="Z1730" s="12">
        <v>869.63699999999994</v>
      </c>
      <c r="AA1730" s="72">
        <v>100</v>
      </c>
      <c r="AB1730" s="72">
        <v>6.7089999999999996</v>
      </c>
      <c r="AC1730" s="12">
        <v>869.63699999999994</v>
      </c>
      <c r="AD1730" s="72">
        <v>100</v>
      </c>
      <c r="AE1730" s="72">
        <v>6.7089999999999996</v>
      </c>
      <c r="AF1730" s="12">
        <v>0</v>
      </c>
      <c r="AG1730" s="72">
        <v>0</v>
      </c>
      <c r="AH1730" s="72">
        <v>0</v>
      </c>
      <c r="AI1730" s="12">
        <v>0</v>
      </c>
      <c r="AJ1730" s="72">
        <v>0</v>
      </c>
      <c r="AK1730" s="72">
        <v>0</v>
      </c>
      <c r="AL1730" s="12">
        <v>0</v>
      </c>
      <c r="AM1730" s="72">
        <v>0</v>
      </c>
      <c r="AN1730" s="72">
        <v>0</v>
      </c>
      <c r="AO1730" s="12">
        <v>869.63699999999994</v>
      </c>
      <c r="AP1730" s="72">
        <v>100</v>
      </c>
      <c r="AQ1730" s="72">
        <v>6.7089999999999996</v>
      </c>
      <c r="AR1730" s="12">
        <v>0</v>
      </c>
      <c r="AS1730" s="72">
        <v>0</v>
      </c>
      <c r="AT1730" s="72">
        <v>0</v>
      </c>
      <c r="AU1730" s="12">
        <v>0</v>
      </c>
      <c r="AV1730" s="72">
        <v>0</v>
      </c>
      <c r="AW1730" s="72">
        <v>0</v>
      </c>
      <c r="AX1730" s="12">
        <v>0</v>
      </c>
      <c r="AY1730" s="72">
        <v>0</v>
      </c>
      <c r="AZ1730" s="72">
        <v>0</v>
      </c>
      <c r="BA1730" s="12">
        <v>0</v>
      </c>
      <c r="BB1730" s="72">
        <v>0</v>
      </c>
      <c r="BC1730" s="72">
        <v>0</v>
      </c>
      <c r="BD1730" s="12">
        <v>0</v>
      </c>
      <c r="BE1730" s="72">
        <v>0</v>
      </c>
      <c r="BF1730" s="72">
        <v>0</v>
      </c>
      <c r="BG1730" s="12">
        <v>0</v>
      </c>
      <c r="BH1730" s="72">
        <v>0</v>
      </c>
      <c r="BI1730" s="72">
        <v>0</v>
      </c>
      <c r="BJ1730" s="12">
        <v>0</v>
      </c>
      <c r="BK1730" s="72">
        <v>0</v>
      </c>
      <c r="BL1730" s="72">
        <v>0</v>
      </c>
      <c r="BM1730" s="12">
        <v>0</v>
      </c>
      <c r="BN1730" s="72">
        <v>0</v>
      </c>
      <c r="BO1730" s="72">
        <v>0</v>
      </c>
      <c r="BP1730" s="12">
        <v>0</v>
      </c>
      <c r="BQ1730" s="72">
        <v>0</v>
      </c>
      <c r="BR1730" s="72">
        <v>0</v>
      </c>
      <c r="BS1730" s="12">
        <v>0</v>
      </c>
      <c r="BT1730" s="72">
        <v>0</v>
      </c>
      <c r="BU1730" s="72">
        <v>0</v>
      </c>
      <c r="BV1730" s="12">
        <v>869.63699999999994</v>
      </c>
      <c r="BW1730" s="72">
        <v>100</v>
      </c>
      <c r="BX1730" s="72">
        <v>6.7089999999999996</v>
      </c>
      <c r="BY1730" s="13"/>
      <c r="BZ1730" s="13"/>
    </row>
    <row r="1731" spans="1:78" ht="12.75" customHeight="1">
      <c r="A1731" s="122" t="s">
        <v>44</v>
      </c>
      <c r="B1731" s="71" t="s">
        <v>82</v>
      </c>
      <c r="C1731" s="71" t="s">
        <v>25</v>
      </c>
      <c r="D1731" s="34">
        <v>45352</v>
      </c>
      <c r="E1731" s="12">
        <v>0</v>
      </c>
      <c r="F1731" s="72">
        <v>0</v>
      </c>
      <c r="G1731" s="72">
        <v>0</v>
      </c>
      <c r="H1731" s="12">
        <v>110.194</v>
      </c>
      <c r="I1731" s="72">
        <v>12.759</v>
      </c>
      <c r="J1731" s="72">
        <v>26.268000000000001</v>
      </c>
      <c r="K1731" s="12">
        <v>145.94800000000001</v>
      </c>
      <c r="L1731" s="72">
        <v>16.899000000000001</v>
      </c>
      <c r="M1731" s="72">
        <v>23.102</v>
      </c>
      <c r="N1731" s="12">
        <v>256.142</v>
      </c>
      <c r="O1731" s="72">
        <v>29.658000000000001</v>
      </c>
      <c r="P1731" s="72">
        <v>15.329000000000001</v>
      </c>
      <c r="Q1731" s="12">
        <v>17.053000000000001</v>
      </c>
      <c r="R1731" s="72">
        <v>1.9750000000000001</v>
      </c>
      <c r="S1731" s="72">
        <v>60.05</v>
      </c>
      <c r="T1731" s="12">
        <v>273.19499999999999</v>
      </c>
      <c r="U1731" s="72">
        <v>31.632999999999999</v>
      </c>
      <c r="V1731" s="72">
        <v>14.618</v>
      </c>
      <c r="W1731" s="12">
        <v>590.45000000000005</v>
      </c>
      <c r="X1731" s="72">
        <v>68.367000000000004</v>
      </c>
      <c r="Y1731" s="72">
        <v>8.7390000000000008</v>
      </c>
      <c r="Z1731" s="12">
        <v>863.64499999999998</v>
      </c>
      <c r="AA1731" s="72">
        <v>100</v>
      </c>
      <c r="AB1731" s="72">
        <v>7.4459999999999997</v>
      </c>
      <c r="AC1731" s="12">
        <v>863.64499999999998</v>
      </c>
      <c r="AD1731" s="72">
        <v>100</v>
      </c>
      <c r="AE1731" s="72">
        <v>7.4459999999999997</v>
      </c>
      <c r="AF1731" s="12">
        <v>0</v>
      </c>
      <c r="AG1731" s="72">
        <v>0</v>
      </c>
      <c r="AH1731" s="72">
        <v>0</v>
      </c>
      <c r="AI1731" s="12">
        <v>0</v>
      </c>
      <c r="AJ1731" s="72">
        <v>0</v>
      </c>
      <c r="AK1731" s="72">
        <v>0</v>
      </c>
      <c r="AL1731" s="12">
        <v>0</v>
      </c>
      <c r="AM1731" s="72">
        <v>0</v>
      </c>
      <c r="AN1731" s="72">
        <v>0</v>
      </c>
      <c r="AO1731" s="12">
        <v>863.64499999999998</v>
      </c>
      <c r="AP1731" s="72">
        <v>100</v>
      </c>
      <c r="AQ1731" s="72">
        <v>7.4459999999999997</v>
      </c>
      <c r="AR1731" s="12">
        <v>0</v>
      </c>
      <c r="AS1731" s="72">
        <v>0</v>
      </c>
      <c r="AT1731" s="72">
        <v>0</v>
      </c>
      <c r="AU1731" s="12">
        <v>0</v>
      </c>
      <c r="AV1731" s="72">
        <v>0</v>
      </c>
      <c r="AW1731" s="72">
        <v>0</v>
      </c>
      <c r="AX1731" s="12">
        <v>0</v>
      </c>
      <c r="AY1731" s="72">
        <v>0</v>
      </c>
      <c r="AZ1731" s="72">
        <v>0</v>
      </c>
      <c r="BA1731" s="12">
        <v>0</v>
      </c>
      <c r="BB1731" s="72">
        <v>0</v>
      </c>
      <c r="BC1731" s="72">
        <v>0</v>
      </c>
      <c r="BD1731" s="12">
        <v>0</v>
      </c>
      <c r="BE1731" s="72">
        <v>0</v>
      </c>
      <c r="BF1731" s="72">
        <v>0</v>
      </c>
      <c r="BG1731" s="12">
        <v>0</v>
      </c>
      <c r="BH1731" s="72">
        <v>0</v>
      </c>
      <c r="BI1731" s="72">
        <v>0</v>
      </c>
      <c r="BJ1731" s="12">
        <v>0</v>
      </c>
      <c r="BK1731" s="72">
        <v>0</v>
      </c>
      <c r="BL1731" s="72">
        <v>0</v>
      </c>
      <c r="BM1731" s="12">
        <v>0</v>
      </c>
      <c r="BN1731" s="72">
        <v>0</v>
      </c>
      <c r="BO1731" s="72">
        <v>0</v>
      </c>
      <c r="BP1731" s="12">
        <v>0</v>
      </c>
      <c r="BQ1731" s="72">
        <v>0</v>
      </c>
      <c r="BR1731" s="72">
        <v>0</v>
      </c>
      <c r="BS1731" s="12">
        <v>0</v>
      </c>
      <c r="BT1731" s="72">
        <v>0</v>
      </c>
      <c r="BU1731" s="72">
        <v>0</v>
      </c>
      <c r="BV1731" s="12">
        <v>863.64499999999998</v>
      </c>
      <c r="BW1731" s="72">
        <v>100</v>
      </c>
      <c r="BX1731" s="72">
        <v>7.4459999999999997</v>
      </c>
      <c r="BY1731" s="13"/>
      <c r="BZ1731" s="13"/>
    </row>
    <row r="1732" spans="1:78" ht="12.75" customHeight="1">
      <c r="A1732" s="122" t="s">
        <v>44</v>
      </c>
      <c r="B1732" s="71" t="s">
        <v>82</v>
      </c>
      <c r="C1732" s="71" t="s">
        <v>25</v>
      </c>
      <c r="D1732" s="34">
        <v>45444</v>
      </c>
      <c r="E1732" s="12">
        <v>0</v>
      </c>
      <c r="F1732" s="72">
        <v>0</v>
      </c>
      <c r="G1732" s="72">
        <v>0</v>
      </c>
      <c r="H1732" s="12">
        <v>140.244</v>
      </c>
      <c r="I1732" s="72">
        <v>14.858000000000001</v>
      </c>
      <c r="J1732" s="72">
        <v>18.911999999999999</v>
      </c>
      <c r="K1732" s="12">
        <v>135.166</v>
      </c>
      <c r="L1732" s="72">
        <v>14.32</v>
      </c>
      <c r="M1732" s="72">
        <v>16.358000000000001</v>
      </c>
      <c r="N1732" s="12">
        <v>275.41000000000003</v>
      </c>
      <c r="O1732" s="72">
        <v>29.178000000000001</v>
      </c>
      <c r="P1732" s="72">
        <v>12.022</v>
      </c>
      <c r="Q1732" s="12">
        <v>66.099000000000004</v>
      </c>
      <c r="R1732" s="72">
        <v>7.0030000000000001</v>
      </c>
      <c r="S1732" s="72">
        <v>34.454000000000001</v>
      </c>
      <c r="T1732" s="12">
        <v>341.50900000000001</v>
      </c>
      <c r="U1732" s="72">
        <v>36.180999999999997</v>
      </c>
      <c r="V1732" s="72">
        <v>12.823</v>
      </c>
      <c r="W1732" s="12">
        <v>602.38099999999997</v>
      </c>
      <c r="X1732" s="72">
        <v>63.819000000000003</v>
      </c>
      <c r="Y1732" s="72">
        <v>8.3640000000000008</v>
      </c>
      <c r="Z1732" s="12">
        <v>943.89</v>
      </c>
      <c r="AA1732" s="72">
        <v>100</v>
      </c>
      <c r="AB1732" s="72">
        <v>5.7889999999999997</v>
      </c>
      <c r="AC1732" s="12">
        <v>943.89</v>
      </c>
      <c r="AD1732" s="72">
        <v>100</v>
      </c>
      <c r="AE1732" s="72">
        <v>5.7889999999999997</v>
      </c>
      <c r="AF1732" s="12">
        <v>0</v>
      </c>
      <c r="AG1732" s="72">
        <v>0</v>
      </c>
      <c r="AH1732" s="72">
        <v>0</v>
      </c>
      <c r="AI1732" s="12">
        <v>0</v>
      </c>
      <c r="AJ1732" s="72">
        <v>0</v>
      </c>
      <c r="AK1732" s="72">
        <v>0</v>
      </c>
      <c r="AL1732" s="12">
        <v>0</v>
      </c>
      <c r="AM1732" s="72">
        <v>0</v>
      </c>
      <c r="AN1732" s="72">
        <v>0</v>
      </c>
      <c r="AO1732" s="12">
        <v>943.89</v>
      </c>
      <c r="AP1732" s="72">
        <v>100</v>
      </c>
      <c r="AQ1732" s="72">
        <v>5.7889999999999997</v>
      </c>
      <c r="AR1732" s="12">
        <v>0</v>
      </c>
      <c r="AS1732" s="72">
        <v>0</v>
      </c>
      <c r="AT1732" s="72">
        <v>0</v>
      </c>
      <c r="AU1732" s="12">
        <v>0</v>
      </c>
      <c r="AV1732" s="72">
        <v>0</v>
      </c>
      <c r="AW1732" s="72">
        <v>0</v>
      </c>
      <c r="AX1732" s="12">
        <v>0</v>
      </c>
      <c r="AY1732" s="72">
        <v>0</v>
      </c>
      <c r="AZ1732" s="72">
        <v>0</v>
      </c>
      <c r="BA1732" s="12">
        <v>0</v>
      </c>
      <c r="BB1732" s="72">
        <v>0</v>
      </c>
      <c r="BC1732" s="72">
        <v>0</v>
      </c>
      <c r="BD1732" s="12">
        <v>0</v>
      </c>
      <c r="BE1732" s="72">
        <v>0</v>
      </c>
      <c r="BF1732" s="72">
        <v>0</v>
      </c>
      <c r="BG1732" s="12">
        <v>0</v>
      </c>
      <c r="BH1732" s="72">
        <v>0</v>
      </c>
      <c r="BI1732" s="72">
        <v>0</v>
      </c>
      <c r="BJ1732" s="12">
        <v>0</v>
      </c>
      <c r="BK1732" s="72">
        <v>0</v>
      </c>
      <c r="BL1732" s="72">
        <v>0</v>
      </c>
      <c r="BM1732" s="12">
        <v>0</v>
      </c>
      <c r="BN1732" s="72">
        <v>0</v>
      </c>
      <c r="BO1732" s="72">
        <v>0</v>
      </c>
      <c r="BP1732" s="12">
        <v>0</v>
      </c>
      <c r="BQ1732" s="72">
        <v>0</v>
      </c>
      <c r="BR1732" s="72">
        <v>0</v>
      </c>
      <c r="BS1732" s="12">
        <v>0</v>
      </c>
      <c r="BT1732" s="72">
        <v>0</v>
      </c>
      <c r="BU1732" s="72">
        <v>0</v>
      </c>
      <c r="BV1732" s="12">
        <v>943.89</v>
      </c>
      <c r="BW1732" s="72">
        <v>100</v>
      </c>
      <c r="BX1732" s="72">
        <v>5.7889999999999997</v>
      </c>
      <c r="BY1732" s="13"/>
      <c r="BZ1732" s="13"/>
    </row>
    <row r="1733" spans="1:78" ht="12.75" customHeight="1">
      <c r="A1733" s="122" t="s">
        <v>44</v>
      </c>
      <c r="B1733" s="71" t="s">
        <v>82</v>
      </c>
      <c r="C1733" s="71" t="s">
        <v>25</v>
      </c>
      <c r="D1733" s="34">
        <v>45536</v>
      </c>
      <c r="E1733" s="12">
        <v>0</v>
      </c>
      <c r="F1733" s="72">
        <v>0</v>
      </c>
      <c r="G1733" s="72">
        <v>0</v>
      </c>
      <c r="H1733" s="12">
        <v>76.506</v>
      </c>
      <c r="I1733" s="72">
        <v>9.016</v>
      </c>
      <c r="J1733" s="72">
        <v>29.4</v>
      </c>
      <c r="K1733" s="12">
        <v>89.424000000000007</v>
      </c>
      <c r="L1733" s="72">
        <v>10.539</v>
      </c>
      <c r="M1733" s="72">
        <v>29.721</v>
      </c>
      <c r="N1733" s="12">
        <v>165.93</v>
      </c>
      <c r="O1733" s="72">
        <v>19.555</v>
      </c>
      <c r="P1733" s="72">
        <v>17.672999999999998</v>
      </c>
      <c r="Q1733" s="12">
        <v>24.797999999999998</v>
      </c>
      <c r="R1733" s="72">
        <v>2.9220000000000002</v>
      </c>
      <c r="S1733" s="72">
        <v>45.335000000000001</v>
      </c>
      <c r="T1733" s="12">
        <v>190.72800000000001</v>
      </c>
      <c r="U1733" s="72">
        <v>22.477</v>
      </c>
      <c r="V1733" s="72">
        <v>16.986999999999998</v>
      </c>
      <c r="W1733" s="12">
        <v>657.81399999999996</v>
      </c>
      <c r="X1733" s="72">
        <v>77.522999999999996</v>
      </c>
      <c r="Y1733" s="72">
        <v>9.1639999999999997</v>
      </c>
      <c r="Z1733" s="12">
        <v>848.54200000000003</v>
      </c>
      <c r="AA1733" s="72">
        <v>100</v>
      </c>
      <c r="AB1733" s="72">
        <v>6.9589999999999996</v>
      </c>
      <c r="AC1733" s="12">
        <v>848.54200000000003</v>
      </c>
      <c r="AD1733" s="72">
        <v>100</v>
      </c>
      <c r="AE1733" s="72">
        <v>6.9589999999999996</v>
      </c>
      <c r="AF1733" s="12">
        <v>0</v>
      </c>
      <c r="AG1733" s="72">
        <v>0</v>
      </c>
      <c r="AH1733" s="72">
        <v>0</v>
      </c>
      <c r="AI1733" s="12">
        <v>0</v>
      </c>
      <c r="AJ1733" s="72">
        <v>0</v>
      </c>
      <c r="AK1733" s="72">
        <v>0</v>
      </c>
      <c r="AL1733" s="12">
        <v>0</v>
      </c>
      <c r="AM1733" s="72">
        <v>0</v>
      </c>
      <c r="AN1733" s="72">
        <v>0</v>
      </c>
      <c r="AO1733" s="12">
        <v>848.54200000000003</v>
      </c>
      <c r="AP1733" s="72">
        <v>100</v>
      </c>
      <c r="AQ1733" s="72">
        <v>6.9589999999999996</v>
      </c>
      <c r="AR1733" s="12">
        <v>0</v>
      </c>
      <c r="AS1733" s="72">
        <v>0</v>
      </c>
      <c r="AT1733" s="72">
        <v>0</v>
      </c>
      <c r="AU1733" s="12">
        <v>0</v>
      </c>
      <c r="AV1733" s="72">
        <v>0</v>
      </c>
      <c r="AW1733" s="72">
        <v>0</v>
      </c>
      <c r="AX1733" s="12">
        <v>0</v>
      </c>
      <c r="AY1733" s="72">
        <v>0</v>
      </c>
      <c r="AZ1733" s="72">
        <v>0</v>
      </c>
      <c r="BA1733" s="12">
        <v>0</v>
      </c>
      <c r="BB1733" s="72">
        <v>0</v>
      </c>
      <c r="BC1733" s="72">
        <v>0</v>
      </c>
      <c r="BD1733" s="12">
        <v>0</v>
      </c>
      <c r="BE1733" s="72">
        <v>0</v>
      </c>
      <c r="BF1733" s="72">
        <v>0</v>
      </c>
      <c r="BG1733" s="12">
        <v>0</v>
      </c>
      <c r="BH1733" s="72">
        <v>0</v>
      </c>
      <c r="BI1733" s="72">
        <v>0</v>
      </c>
      <c r="BJ1733" s="12">
        <v>0</v>
      </c>
      <c r="BK1733" s="72">
        <v>0</v>
      </c>
      <c r="BL1733" s="72">
        <v>0</v>
      </c>
      <c r="BM1733" s="12">
        <v>0</v>
      </c>
      <c r="BN1733" s="72">
        <v>0</v>
      </c>
      <c r="BO1733" s="72">
        <v>0</v>
      </c>
      <c r="BP1733" s="12">
        <v>0</v>
      </c>
      <c r="BQ1733" s="72">
        <v>0</v>
      </c>
      <c r="BR1733" s="72">
        <v>0</v>
      </c>
      <c r="BS1733" s="12">
        <v>0</v>
      </c>
      <c r="BT1733" s="72">
        <v>0</v>
      </c>
      <c r="BU1733" s="72">
        <v>0</v>
      </c>
      <c r="BV1733" s="12">
        <v>848.54200000000003</v>
      </c>
      <c r="BW1733" s="72">
        <v>100</v>
      </c>
      <c r="BX1733" s="72">
        <v>6.9589999999999996</v>
      </c>
      <c r="BY1733" s="13"/>
      <c r="BZ1733" s="13"/>
    </row>
    <row r="1734" spans="1:78" ht="12.75" customHeight="1">
      <c r="A1734" s="122" t="s">
        <v>44</v>
      </c>
      <c r="B1734" s="71" t="s">
        <v>82</v>
      </c>
      <c r="C1734" s="71" t="s">
        <v>25</v>
      </c>
      <c r="D1734" s="34">
        <v>45627</v>
      </c>
      <c r="E1734" s="12">
        <v>0</v>
      </c>
      <c r="F1734" s="72">
        <v>0</v>
      </c>
      <c r="G1734" s="72">
        <v>0</v>
      </c>
      <c r="H1734" s="12">
        <v>136.73099999999999</v>
      </c>
      <c r="I1734" s="72">
        <v>13.708</v>
      </c>
      <c r="J1734" s="72">
        <v>20.885999999999999</v>
      </c>
      <c r="K1734" s="12">
        <v>131.41</v>
      </c>
      <c r="L1734" s="72">
        <v>13.175000000000001</v>
      </c>
      <c r="M1734" s="72">
        <v>22.193999999999999</v>
      </c>
      <c r="N1734" s="12">
        <v>268.14100000000002</v>
      </c>
      <c r="O1734" s="72">
        <v>26.882999999999999</v>
      </c>
      <c r="P1734" s="72">
        <v>13.662000000000001</v>
      </c>
      <c r="Q1734" s="12">
        <v>44.7</v>
      </c>
      <c r="R1734" s="72">
        <v>4.4820000000000002</v>
      </c>
      <c r="S1734" s="72">
        <v>32.926000000000002</v>
      </c>
      <c r="T1734" s="12">
        <v>312.84100000000001</v>
      </c>
      <c r="U1734" s="72">
        <v>31.364999999999998</v>
      </c>
      <c r="V1734" s="72">
        <v>11.878</v>
      </c>
      <c r="W1734" s="12">
        <v>684.58</v>
      </c>
      <c r="X1734" s="72">
        <v>68.635000000000005</v>
      </c>
      <c r="Y1734" s="72">
        <v>8.84</v>
      </c>
      <c r="Z1734" s="12">
        <v>997.42100000000005</v>
      </c>
      <c r="AA1734" s="72">
        <v>100</v>
      </c>
      <c r="AB1734" s="72">
        <v>5.9619999999999997</v>
      </c>
      <c r="AC1734" s="12">
        <v>997.42100000000005</v>
      </c>
      <c r="AD1734" s="72">
        <v>100</v>
      </c>
      <c r="AE1734" s="72">
        <v>5.9619999999999997</v>
      </c>
      <c r="AF1734" s="12">
        <v>0</v>
      </c>
      <c r="AG1734" s="72">
        <v>0</v>
      </c>
      <c r="AH1734" s="72">
        <v>0</v>
      </c>
      <c r="AI1734" s="12">
        <v>0</v>
      </c>
      <c r="AJ1734" s="72">
        <v>0</v>
      </c>
      <c r="AK1734" s="72">
        <v>0</v>
      </c>
      <c r="AL1734" s="12">
        <v>0</v>
      </c>
      <c r="AM1734" s="72">
        <v>0</v>
      </c>
      <c r="AN1734" s="72">
        <v>0</v>
      </c>
      <c r="AO1734" s="12">
        <v>997.42100000000005</v>
      </c>
      <c r="AP1734" s="72">
        <v>100</v>
      </c>
      <c r="AQ1734" s="72">
        <v>5.9619999999999997</v>
      </c>
      <c r="AR1734" s="12">
        <v>0</v>
      </c>
      <c r="AS1734" s="72">
        <v>0</v>
      </c>
      <c r="AT1734" s="72">
        <v>0</v>
      </c>
      <c r="AU1734" s="12">
        <v>0</v>
      </c>
      <c r="AV1734" s="72">
        <v>0</v>
      </c>
      <c r="AW1734" s="72">
        <v>0</v>
      </c>
      <c r="AX1734" s="12">
        <v>0</v>
      </c>
      <c r="AY1734" s="72">
        <v>0</v>
      </c>
      <c r="AZ1734" s="72">
        <v>0</v>
      </c>
      <c r="BA1734" s="12">
        <v>0</v>
      </c>
      <c r="BB1734" s="72">
        <v>0</v>
      </c>
      <c r="BC1734" s="72">
        <v>0</v>
      </c>
      <c r="BD1734" s="12">
        <v>0</v>
      </c>
      <c r="BE1734" s="72">
        <v>0</v>
      </c>
      <c r="BF1734" s="72">
        <v>0</v>
      </c>
      <c r="BG1734" s="12">
        <v>0</v>
      </c>
      <c r="BH1734" s="72">
        <v>0</v>
      </c>
      <c r="BI1734" s="72">
        <v>0</v>
      </c>
      <c r="BJ1734" s="12">
        <v>0</v>
      </c>
      <c r="BK1734" s="72">
        <v>0</v>
      </c>
      <c r="BL1734" s="72">
        <v>0</v>
      </c>
      <c r="BM1734" s="12">
        <v>0</v>
      </c>
      <c r="BN1734" s="72">
        <v>0</v>
      </c>
      <c r="BO1734" s="72">
        <v>0</v>
      </c>
      <c r="BP1734" s="12">
        <v>0</v>
      </c>
      <c r="BQ1734" s="72">
        <v>0</v>
      </c>
      <c r="BR1734" s="72">
        <v>0</v>
      </c>
      <c r="BS1734" s="12">
        <v>0</v>
      </c>
      <c r="BT1734" s="72">
        <v>0</v>
      </c>
      <c r="BU1734" s="72">
        <v>0</v>
      </c>
      <c r="BV1734" s="12">
        <v>997.42100000000005</v>
      </c>
      <c r="BW1734" s="72">
        <v>100</v>
      </c>
      <c r="BX1734" s="72">
        <v>5.9619999999999997</v>
      </c>
      <c r="BY1734" s="13"/>
      <c r="BZ1734" s="13"/>
    </row>
    <row r="1735" spans="1:78" ht="12.75" customHeight="1">
      <c r="A1735" s="122" t="s">
        <v>44</v>
      </c>
      <c r="B1735" s="71" t="s">
        <v>82</v>
      </c>
      <c r="C1735" s="71" t="s">
        <v>25</v>
      </c>
      <c r="D1735" s="34">
        <v>45717</v>
      </c>
      <c r="E1735" s="12">
        <v>0</v>
      </c>
      <c r="F1735" s="72">
        <v>0</v>
      </c>
      <c r="G1735" s="72">
        <v>0</v>
      </c>
      <c r="H1735" s="12">
        <v>98.944999999999993</v>
      </c>
      <c r="I1735" s="72">
        <v>11.743</v>
      </c>
      <c r="J1735" s="72">
        <v>29.545999999999999</v>
      </c>
      <c r="K1735" s="12">
        <v>89.370999999999995</v>
      </c>
      <c r="L1735" s="72">
        <v>10.606999999999999</v>
      </c>
      <c r="M1735" s="72">
        <v>28.138000000000002</v>
      </c>
      <c r="N1735" s="12">
        <v>188.316</v>
      </c>
      <c r="O1735" s="72">
        <v>22.35</v>
      </c>
      <c r="P1735" s="72">
        <v>20.763000000000002</v>
      </c>
      <c r="Q1735" s="12">
        <v>9.048</v>
      </c>
      <c r="R1735" s="72">
        <v>1.0740000000000001</v>
      </c>
      <c r="S1735" s="72">
        <v>70.334999999999994</v>
      </c>
      <c r="T1735" s="12">
        <v>197.364</v>
      </c>
      <c r="U1735" s="72">
        <v>23.422999999999998</v>
      </c>
      <c r="V1735" s="72">
        <v>20.84</v>
      </c>
      <c r="W1735" s="12">
        <v>645.226</v>
      </c>
      <c r="X1735" s="72">
        <v>76.576999999999998</v>
      </c>
      <c r="Y1735" s="72">
        <v>9.2210000000000001</v>
      </c>
      <c r="Z1735" s="12">
        <v>842.58900000000006</v>
      </c>
      <c r="AA1735" s="72">
        <v>100</v>
      </c>
      <c r="AB1735" s="72">
        <v>7.7839999999999998</v>
      </c>
      <c r="AC1735" s="12">
        <v>842.58900000000006</v>
      </c>
      <c r="AD1735" s="72">
        <v>100</v>
      </c>
      <c r="AE1735" s="72">
        <v>7.7839999999999998</v>
      </c>
      <c r="AF1735" s="12">
        <v>0</v>
      </c>
      <c r="AG1735" s="72">
        <v>0</v>
      </c>
      <c r="AH1735" s="72">
        <v>0</v>
      </c>
      <c r="AI1735" s="12">
        <v>0</v>
      </c>
      <c r="AJ1735" s="72">
        <v>0</v>
      </c>
      <c r="AK1735" s="72">
        <v>0</v>
      </c>
      <c r="AL1735" s="12">
        <v>0</v>
      </c>
      <c r="AM1735" s="72">
        <v>0</v>
      </c>
      <c r="AN1735" s="72">
        <v>0</v>
      </c>
      <c r="AO1735" s="12">
        <v>842.58900000000006</v>
      </c>
      <c r="AP1735" s="72">
        <v>100</v>
      </c>
      <c r="AQ1735" s="72">
        <v>7.7839999999999998</v>
      </c>
      <c r="AR1735" s="12">
        <v>0</v>
      </c>
      <c r="AS1735" s="72">
        <v>0</v>
      </c>
      <c r="AT1735" s="72">
        <v>0</v>
      </c>
      <c r="AU1735" s="12">
        <v>0</v>
      </c>
      <c r="AV1735" s="72">
        <v>0</v>
      </c>
      <c r="AW1735" s="72">
        <v>0</v>
      </c>
      <c r="AX1735" s="12">
        <v>0</v>
      </c>
      <c r="AY1735" s="72">
        <v>0</v>
      </c>
      <c r="AZ1735" s="72">
        <v>0</v>
      </c>
      <c r="BA1735" s="12">
        <v>0</v>
      </c>
      <c r="BB1735" s="72">
        <v>0</v>
      </c>
      <c r="BC1735" s="72">
        <v>0</v>
      </c>
      <c r="BD1735" s="12">
        <v>0</v>
      </c>
      <c r="BE1735" s="72">
        <v>0</v>
      </c>
      <c r="BF1735" s="72">
        <v>0</v>
      </c>
      <c r="BG1735" s="12">
        <v>0</v>
      </c>
      <c r="BH1735" s="72">
        <v>0</v>
      </c>
      <c r="BI1735" s="72">
        <v>0</v>
      </c>
      <c r="BJ1735" s="12">
        <v>0</v>
      </c>
      <c r="BK1735" s="72">
        <v>0</v>
      </c>
      <c r="BL1735" s="72">
        <v>0</v>
      </c>
      <c r="BM1735" s="12">
        <v>0</v>
      </c>
      <c r="BN1735" s="72">
        <v>0</v>
      </c>
      <c r="BO1735" s="72">
        <v>0</v>
      </c>
      <c r="BP1735" s="12">
        <v>0</v>
      </c>
      <c r="BQ1735" s="72">
        <v>0</v>
      </c>
      <c r="BR1735" s="72">
        <v>0</v>
      </c>
      <c r="BS1735" s="12">
        <v>0</v>
      </c>
      <c r="BT1735" s="72">
        <v>0</v>
      </c>
      <c r="BU1735" s="72">
        <v>0</v>
      </c>
      <c r="BV1735" s="12">
        <v>842.58900000000006</v>
      </c>
      <c r="BW1735" s="72">
        <v>100</v>
      </c>
      <c r="BX1735" s="72">
        <v>7.7839999999999998</v>
      </c>
      <c r="BY1735" s="13"/>
      <c r="BZ1735" s="13"/>
    </row>
    <row r="1736" spans="1:78" ht="12.75" customHeight="1">
      <c r="A1736" s="122" t="s">
        <v>44</v>
      </c>
      <c r="B1736" s="71" t="s">
        <v>82</v>
      </c>
      <c r="C1736" s="71" t="s">
        <v>25</v>
      </c>
      <c r="D1736" s="34">
        <v>45809</v>
      </c>
      <c r="E1736" s="12">
        <v>0</v>
      </c>
      <c r="F1736" s="72">
        <v>0</v>
      </c>
      <c r="G1736" s="72">
        <v>0</v>
      </c>
      <c r="H1736" s="12">
        <v>135.02699999999999</v>
      </c>
      <c r="I1736" s="72">
        <v>14.731999999999999</v>
      </c>
      <c r="J1736" s="72">
        <v>21.765000000000001</v>
      </c>
      <c r="K1736" s="12">
        <v>168.96100000000001</v>
      </c>
      <c r="L1736" s="72">
        <v>18.434999999999999</v>
      </c>
      <c r="M1736" s="72">
        <v>18.916</v>
      </c>
      <c r="N1736" s="12">
        <v>303.988</v>
      </c>
      <c r="O1736" s="72">
        <v>33.167000000000002</v>
      </c>
      <c r="P1736" s="72">
        <v>12.406000000000001</v>
      </c>
      <c r="Q1736" s="12">
        <v>11.318</v>
      </c>
      <c r="R1736" s="72">
        <v>1.2350000000000001</v>
      </c>
      <c r="S1736" s="72">
        <v>55.125999999999998</v>
      </c>
      <c r="T1736" s="12">
        <v>315.30599999999998</v>
      </c>
      <c r="U1736" s="72">
        <v>34.402000000000001</v>
      </c>
      <c r="V1736" s="72">
        <v>11.728999999999999</v>
      </c>
      <c r="W1736" s="12">
        <v>601.21900000000005</v>
      </c>
      <c r="X1736" s="72">
        <v>65.597999999999999</v>
      </c>
      <c r="Y1736" s="72">
        <v>10.561</v>
      </c>
      <c r="Z1736" s="12">
        <v>916.52499999999998</v>
      </c>
      <c r="AA1736" s="72">
        <v>100</v>
      </c>
      <c r="AB1736" s="72">
        <v>6.8949999999999996</v>
      </c>
      <c r="AC1736" s="12">
        <v>916.52499999999998</v>
      </c>
      <c r="AD1736" s="72">
        <v>100</v>
      </c>
      <c r="AE1736" s="72">
        <v>6.8949999999999996</v>
      </c>
      <c r="AF1736" s="12">
        <v>0</v>
      </c>
      <c r="AG1736" s="72">
        <v>0</v>
      </c>
      <c r="AH1736" s="72">
        <v>0</v>
      </c>
      <c r="AI1736" s="12">
        <v>0</v>
      </c>
      <c r="AJ1736" s="72">
        <v>0</v>
      </c>
      <c r="AK1736" s="72">
        <v>0</v>
      </c>
      <c r="AL1736" s="12">
        <v>0</v>
      </c>
      <c r="AM1736" s="72">
        <v>0</v>
      </c>
      <c r="AN1736" s="72">
        <v>0</v>
      </c>
      <c r="AO1736" s="12">
        <v>916.52499999999998</v>
      </c>
      <c r="AP1736" s="72">
        <v>100</v>
      </c>
      <c r="AQ1736" s="72">
        <v>6.8949999999999996</v>
      </c>
      <c r="AR1736" s="12">
        <v>0</v>
      </c>
      <c r="AS1736" s="72">
        <v>0</v>
      </c>
      <c r="AT1736" s="72">
        <v>0</v>
      </c>
      <c r="AU1736" s="12">
        <v>0</v>
      </c>
      <c r="AV1736" s="72">
        <v>0</v>
      </c>
      <c r="AW1736" s="72">
        <v>0</v>
      </c>
      <c r="AX1736" s="12">
        <v>0</v>
      </c>
      <c r="AY1736" s="72">
        <v>0</v>
      </c>
      <c r="AZ1736" s="72">
        <v>0</v>
      </c>
      <c r="BA1736" s="12">
        <v>0</v>
      </c>
      <c r="BB1736" s="72">
        <v>0</v>
      </c>
      <c r="BC1736" s="72">
        <v>0</v>
      </c>
      <c r="BD1736" s="12">
        <v>0</v>
      </c>
      <c r="BE1736" s="72">
        <v>0</v>
      </c>
      <c r="BF1736" s="72">
        <v>0</v>
      </c>
      <c r="BG1736" s="12">
        <v>0</v>
      </c>
      <c r="BH1736" s="72">
        <v>0</v>
      </c>
      <c r="BI1736" s="72">
        <v>0</v>
      </c>
      <c r="BJ1736" s="12">
        <v>0</v>
      </c>
      <c r="BK1736" s="72">
        <v>0</v>
      </c>
      <c r="BL1736" s="72">
        <v>0</v>
      </c>
      <c r="BM1736" s="12">
        <v>0</v>
      </c>
      <c r="BN1736" s="72">
        <v>0</v>
      </c>
      <c r="BO1736" s="72">
        <v>0</v>
      </c>
      <c r="BP1736" s="12">
        <v>0</v>
      </c>
      <c r="BQ1736" s="72">
        <v>0</v>
      </c>
      <c r="BR1736" s="72">
        <v>0</v>
      </c>
      <c r="BS1736" s="12">
        <v>0</v>
      </c>
      <c r="BT1736" s="72">
        <v>0</v>
      </c>
      <c r="BU1736" s="72">
        <v>0</v>
      </c>
      <c r="BV1736" s="12">
        <v>916.52499999999998</v>
      </c>
      <c r="BW1736" s="72">
        <v>100</v>
      </c>
      <c r="BX1736" s="72">
        <v>6.8949999999999996</v>
      </c>
      <c r="BY1736" s="13"/>
      <c r="BZ1736" s="13"/>
    </row>
    <row r="1737" spans="1:78" ht="12.75" customHeight="1">
      <c r="A1737" s="122" t="s">
        <v>44</v>
      </c>
      <c r="B1737" s="71" t="s">
        <v>82</v>
      </c>
      <c r="C1737" s="71" t="s">
        <v>25</v>
      </c>
      <c r="D1737" s="34">
        <v>45901</v>
      </c>
      <c r="E1737" s="12">
        <v>0</v>
      </c>
      <c r="F1737" s="72">
        <v>0</v>
      </c>
      <c r="G1737" s="72">
        <v>0</v>
      </c>
      <c r="H1737" s="12">
        <v>133.637</v>
      </c>
      <c r="I1737" s="72">
        <v>16.106000000000002</v>
      </c>
      <c r="J1737" s="72">
        <v>21.478999999999999</v>
      </c>
      <c r="K1737" s="12">
        <v>58.396999999999998</v>
      </c>
      <c r="L1737" s="72">
        <v>7.0380000000000003</v>
      </c>
      <c r="M1737" s="72">
        <v>31.446000000000002</v>
      </c>
      <c r="N1737" s="12">
        <v>192.03399999999999</v>
      </c>
      <c r="O1737" s="72">
        <v>23.143999999999998</v>
      </c>
      <c r="P1737" s="72">
        <v>20.488</v>
      </c>
      <c r="Q1737" s="12">
        <v>21.516999999999999</v>
      </c>
      <c r="R1737" s="72">
        <v>2.593</v>
      </c>
      <c r="S1737" s="72">
        <v>51.152000000000001</v>
      </c>
      <c r="T1737" s="12">
        <v>213.55099999999999</v>
      </c>
      <c r="U1737" s="72">
        <v>25.736999999999998</v>
      </c>
      <c r="V1737" s="72">
        <v>18.975999999999999</v>
      </c>
      <c r="W1737" s="12">
        <v>616.178</v>
      </c>
      <c r="X1737" s="72">
        <v>74.263000000000005</v>
      </c>
      <c r="Y1737" s="72">
        <v>8.8390000000000004</v>
      </c>
      <c r="Z1737" s="12">
        <v>829.72900000000004</v>
      </c>
      <c r="AA1737" s="72">
        <v>100</v>
      </c>
      <c r="AB1737" s="72">
        <v>7.431</v>
      </c>
      <c r="AC1737" s="12">
        <v>829.72900000000004</v>
      </c>
      <c r="AD1737" s="72">
        <v>100</v>
      </c>
      <c r="AE1737" s="72">
        <v>7.431</v>
      </c>
      <c r="AF1737" s="12">
        <v>0</v>
      </c>
      <c r="AG1737" s="72">
        <v>0</v>
      </c>
      <c r="AH1737" s="72">
        <v>0</v>
      </c>
      <c r="AI1737" s="12">
        <v>0</v>
      </c>
      <c r="AJ1737" s="72">
        <v>0</v>
      </c>
      <c r="AK1737" s="72">
        <v>0</v>
      </c>
      <c r="AL1737" s="12">
        <v>0</v>
      </c>
      <c r="AM1737" s="72">
        <v>0</v>
      </c>
      <c r="AN1737" s="72">
        <v>0</v>
      </c>
      <c r="AO1737" s="12">
        <v>829.72900000000004</v>
      </c>
      <c r="AP1737" s="72">
        <v>100</v>
      </c>
      <c r="AQ1737" s="72">
        <v>7.431</v>
      </c>
      <c r="AR1737" s="12">
        <v>0</v>
      </c>
      <c r="AS1737" s="72">
        <v>0</v>
      </c>
      <c r="AT1737" s="72">
        <v>0</v>
      </c>
      <c r="AU1737" s="12">
        <v>0</v>
      </c>
      <c r="AV1737" s="72">
        <v>0</v>
      </c>
      <c r="AW1737" s="72">
        <v>0</v>
      </c>
      <c r="AX1737" s="12">
        <v>0</v>
      </c>
      <c r="AY1737" s="72">
        <v>0</v>
      </c>
      <c r="AZ1737" s="72">
        <v>0</v>
      </c>
      <c r="BA1737" s="12">
        <v>0</v>
      </c>
      <c r="BB1737" s="72">
        <v>0</v>
      </c>
      <c r="BC1737" s="72">
        <v>0</v>
      </c>
      <c r="BD1737" s="12">
        <v>0</v>
      </c>
      <c r="BE1737" s="72">
        <v>0</v>
      </c>
      <c r="BF1737" s="72">
        <v>0</v>
      </c>
      <c r="BG1737" s="12">
        <v>0</v>
      </c>
      <c r="BH1737" s="72">
        <v>0</v>
      </c>
      <c r="BI1737" s="72">
        <v>0</v>
      </c>
      <c r="BJ1737" s="12">
        <v>0</v>
      </c>
      <c r="BK1737" s="72">
        <v>0</v>
      </c>
      <c r="BL1737" s="72">
        <v>0</v>
      </c>
      <c r="BM1737" s="12">
        <v>0</v>
      </c>
      <c r="BN1737" s="72">
        <v>0</v>
      </c>
      <c r="BO1737" s="72">
        <v>0</v>
      </c>
      <c r="BP1737" s="12">
        <v>0</v>
      </c>
      <c r="BQ1737" s="72">
        <v>0</v>
      </c>
      <c r="BR1737" s="72">
        <v>0</v>
      </c>
      <c r="BS1737" s="12">
        <v>0</v>
      </c>
      <c r="BT1737" s="72">
        <v>0</v>
      </c>
      <c r="BU1737" s="72">
        <v>0</v>
      </c>
      <c r="BV1737" s="12">
        <v>829.72900000000004</v>
      </c>
      <c r="BW1737" s="72">
        <v>100</v>
      </c>
      <c r="BX1737" s="72">
        <v>7.431</v>
      </c>
      <c r="BY1737" s="13"/>
      <c r="BZ1737" s="13"/>
    </row>
    <row r="1738" spans="1:78" ht="12.75" customHeight="1">
      <c r="A1738" s="122" t="s">
        <v>44</v>
      </c>
      <c r="B1738" s="71" t="s">
        <v>82</v>
      </c>
      <c r="C1738" s="71" t="s">
        <v>25</v>
      </c>
      <c r="D1738" s="34">
        <v>45992</v>
      </c>
      <c r="E1738" s="12">
        <v>0</v>
      </c>
      <c r="F1738" s="72">
        <v>0</v>
      </c>
      <c r="G1738" s="72">
        <v>0</v>
      </c>
      <c r="H1738" s="12">
        <v>123.033</v>
      </c>
      <c r="I1738" s="72">
        <v>12.176</v>
      </c>
      <c r="J1738" s="72">
        <v>22.28</v>
      </c>
      <c r="K1738" s="12">
        <v>143.71299999999999</v>
      </c>
      <c r="L1738" s="72">
        <v>14.222</v>
      </c>
      <c r="M1738" s="72">
        <v>22.535</v>
      </c>
      <c r="N1738" s="12">
        <v>266.74599999999998</v>
      </c>
      <c r="O1738" s="72">
        <v>26.398</v>
      </c>
      <c r="P1738" s="72">
        <v>13.276999999999999</v>
      </c>
      <c r="Q1738" s="12">
        <v>39.957000000000001</v>
      </c>
      <c r="R1738" s="72">
        <v>3.9540000000000002</v>
      </c>
      <c r="S1738" s="72">
        <v>49.905000000000001</v>
      </c>
      <c r="T1738" s="12">
        <v>306.70299999999997</v>
      </c>
      <c r="U1738" s="72">
        <v>30.353000000000002</v>
      </c>
      <c r="V1738" s="72">
        <v>11.728999999999999</v>
      </c>
      <c r="W1738" s="12">
        <v>703.76599999999996</v>
      </c>
      <c r="X1738" s="72">
        <v>69.647000000000006</v>
      </c>
      <c r="Y1738" s="72">
        <v>11.912000000000001</v>
      </c>
      <c r="Z1738" s="12">
        <v>1010.47</v>
      </c>
      <c r="AA1738" s="72">
        <v>100</v>
      </c>
      <c r="AB1738" s="72">
        <v>6.7030000000000003</v>
      </c>
      <c r="AC1738" s="12">
        <v>1010.47</v>
      </c>
      <c r="AD1738" s="72">
        <v>100</v>
      </c>
      <c r="AE1738" s="72">
        <v>6.7030000000000003</v>
      </c>
      <c r="AF1738" s="12">
        <v>0</v>
      </c>
      <c r="AG1738" s="72">
        <v>0</v>
      </c>
      <c r="AH1738" s="72">
        <v>0</v>
      </c>
      <c r="AI1738" s="12">
        <v>0</v>
      </c>
      <c r="AJ1738" s="72">
        <v>0</v>
      </c>
      <c r="AK1738" s="72">
        <v>0</v>
      </c>
      <c r="AL1738" s="12">
        <v>0</v>
      </c>
      <c r="AM1738" s="72">
        <v>0</v>
      </c>
      <c r="AN1738" s="72">
        <v>0</v>
      </c>
      <c r="AO1738" s="12">
        <v>1010.47</v>
      </c>
      <c r="AP1738" s="72">
        <v>100</v>
      </c>
      <c r="AQ1738" s="72">
        <v>6.7030000000000003</v>
      </c>
      <c r="AR1738" s="12">
        <v>0</v>
      </c>
      <c r="AS1738" s="72">
        <v>0</v>
      </c>
      <c r="AT1738" s="72">
        <v>0</v>
      </c>
      <c r="AU1738" s="12">
        <v>0</v>
      </c>
      <c r="AV1738" s="72">
        <v>0</v>
      </c>
      <c r="AW1738" s="72">
        <v>0</v>
      </c>
      <c r="AX1738" s="12">
        <v>0</v>
      </c>
      <c r="AY1738" s="72">
        <v>0</v>
      </c>
      <c r="AZ1738" s="72">
        <v>0</v>
      </c>
      <c r="BA1738" s="12">
        <v>0</v>
      </c>
      <c r="BB1738" s="72">
        <v>0</v>
      </c>
      <c r="BC1738" s="72">
        <v>0</v>
      </c>
      <c r="BD1738" s="12">
        <v>0</v>
      </c>
      <c r="BE1738" s="72">
        <v>0</v>
      </c>
      <c r="BF1738" s="72">
        <v>0</v>
      </c>
      <c r="BG1738" s="12">
        <v>0</v>
      </c>
      <c r="BH1738" s="72">
        <v>0</v>
      </c>
      <c r="BI1738" s="72">
        <v>0</v>
      </c>
      <c r="BJ1738" s="12">
        <v>0</v>
      </c>
      <c r="BK1738" s="72">
        <v>0</v>
      </c>
      <c r="BL1738" s="72">
        <v>0</v>
      </c>
      <c r="BM1738" s="12">
        <v>0</v>
      </c>
      <c r="BN1738" s="72">
        <v>0</v>
      </c>
      <c r="BO1738" s="72">
        <v>0</v>
      </c>
      <c r="BP1738" s="12">
        <v>0</v>
      </c>
      <c r="BQ1738" s="72">
        <v>0</v>
      </c>
      <c r="BR1738" s="72">
        <v>0</v>
      </c>
      <c r="BS1738" s="12">
        <v>0</v>
      </c>
      <c r="BT1738" s="72">
        <v>0</v>
      </c>
      <c r="BU1738" s="72">
        <v>0</v>
      </c>
      <c r="BV1738" s="12">
        <v>1010.47</v>
      </c>
      <c r="BW1738" s="72">
        <v>100</v>
      </c>
      <c r="BX1738" s="72">
        <v>6.7030000000000003</v>
      </c>
      <c r="BY1738" s="13"/>
      <c r="BZ1738" s="13"/>
    </row>
    <row r="1739" spans="1:78" ht="12.75" customHeight="1">
      <c r="A1739" s="122" t="s">
        <v>44</v>
      </c>
      <c r="B1739" s="71" t="s">
        <v>82</v>
      </c>
      <c r="C1739" s="71" t="s">
        <v>25</v>
      </c>
      <c r="D1739" s="34">
        <v>46082</v>
      </c>
      <c r="E1739" s="12">
        <v>0</v>
      </c>
      <c r="F1739" s="72">
        <v>0</v>
      </c>
      <c r="G1739" s="72">
        <v>0</v>
      </c>
      <c r="H1739" s="12">
        <v>95.635000000000005</v>
      </c>
      <c r="I1739" s="72">
        <v>12.426</v>
      </c>
      <c r="J1739" s="72">
        <v>27.132999999999999</v>
      </c>
      <c r="K1739" s="12">
        <v>102.009</v>
      </c>
      <c r="L1739" s="72">
        <v>13.255000000000001</v>
      </c>
      <c r="M1739" s="72">
        <v>37.082000000000001</v>
      </c>
      <c r="N1739" s="12">
        <v>197.64500000000001</v>
      </c>
      <c r="O1739" s="72">
        <v>25.681000000000001</v>
      </c>
      <c r="P1739" s="72">
        <v>22.202999999999999</v>
      </c>
      <c r="Q1739" s="12">
        <v>9.8279999999999994</v>
      </c>
      <c r="R1739" s="72">
        <v>1.2769999999999999</v>
      </c>
      <c r="S1739" s="72">
        <v>91.272000000000006</v>
      </c>
      <c r="T1739" s="12">
        <v>207.47300000000001</v>
      </c>
      <c r="U1739" s="72">
        <v>26.957999999999998</v>
      </c>
      <c r="V1739" s="72">
        <v>21.811</v>
      </c>
      <c r="W1739" s="12">
        <v>562.14599999999996</v>
      </c>
      <c r="X1739" s="72">
        <v>73.042000000000002</v>
      </c>
      <c r="Y1739" s="72">
        <v>12.824999999999999</v>
      </c>
      <c r="Z1739" s="12">
        <v>769.61900000000003</v>
      </c>
      <c r="AA1739" s="72">
        <v>100</v>
      </c>
      <c r="AB1739" s="72">
        <v>11.006</v>
      </c>
      <c r="AC1739" s="12">
        <v>769.61900000000003</v>
      </c>
      <c r="AD1739" s="72">
        <v>100</v>
      </c>
      <c r="AE1739" s="72">
        <v>11.006</v>
      </c>
      <c r="AF1739" s="12">
        <v>0</v>
      </c>
      <c r="AG1739" s="72">
        <v>0</v>
      </c>
      <c r="AH1739" s="72">
        <v>0</v>
      </c>
      <c r="AI1739" s="12">
        <v>0</v>
      </c>
      <c r="AJ1739" s="72">
        <v>0</v>
      </c>
      <c r="AK1739" s="72">
        <v>0</v>
      </c>
      <c r="AL1739" s="12">
        <v>0</v>
      </c>
      <c r="AM1739" s="72">
        <v>0</v>
      </c>
      <c r="AN1739" s="72">
        <v>0</v>
      </c>
      <c r="AO1739" s="12">
        <v>769.61900000000003</v>
      </c>
      <c r="AP1739" s="72">
        <v>100</v>
      </c>
      <c r="AQ1739" s="72">
        <v>11.006</v>
      </c>
      <c r="AR1739" s="12">
        <v>0</v>
      </c>
      <c r="AS1739" s="72">
        <v>0</v>
      </c>
      <c r="AT1739" s="72">
        <v>0</v>
      </c>
      <c r="AU1739" s="12">
        <v>0</v>
      </c>
      <c r="AV1739" s="72">
        <v>0</v>
      </c>
      <c r="AW1739" s="72">
        <v>0</v>
      </c>
      <c r="AX1739" s="12">
        <v>0</v>
      </c>
      <c r="AY1739" s="72">
        <v>0</v>
      </c>
      <c r="AZ1739" s="72">
        <v>0</v>
      </c>
      <c r="BA1739" s="12">
        <v>0</v>
      </c>
      <c r="BB1739" s="72">
        <v>0</v>
      </c>
      <c r="BC1739" s="72">
        <v>0</v>
      </c>
      <c r="BD1739" s="12">
        <v>0</v>
      </c>
      <c r="BE1739" s="72">
        <v>0</v>
      </c>
      <c r="BF1739" s="72">
        <v>0</v>
      </c>
      <c r="BG1739" s="12">
        <v>0</v>
      </c>
      <c r="BH1739" s="72">
        <v>0</v>
      </c>
      <c r="BI1739" s="72">
        <v>0</v>
      </c>
      <c r="BJ1739" s="12">
        <v>0</v>
      </c>
      <c r="BK1739" s="72">
        <v>0</v>
      </c>
      <c r="BL1739" s="72">
        <v>0</v>
      </c>
      <c r="BM1739" s="12">
        <v>0</v>
      </c>
      <c r="BN1739" s="72">
        <v>0</v>
      </c>
      <c r="BO1739" s="72">
        <v>0</v>
      </c>
      <c r="BP1739" s="12">
        <v>0</v>
      </c>
      <c r="BQ1739" s="72">
        <v>0</v>
      </c>
      <c r="BR1739" s="72">
        <v>0</v>
      </c>
      <c r="BS1739" s="12">
        <v>0</v>
      </c>
      <c r="BT1739" s="72">
        <v>0</v>
      </c>
      <c r="BU1739" s="72">
        <v>0</v>
      </c>
      <c r="BV1739" s="12">
        <v>769.61900000000003</v>
      </c>
      <c r="BW1739" s="72">
        <v>100</v>
      </c>
      <c r="BX1739" s="72">
        <v>11.006</v>
      </c>
      <c r="BY1739" s="13"/>
      <c r="BZ1739" s="13"/>
    </row>
    <row r="1740" spans="1:78" ht="12.75" customHeight="1">
      <c r="A1740" s="122" t="s">
        <v>44</v>
      </c>
      <c r="B1740" s="71" t="s">
        <v>82</v>
      </c>
      <c r="C1740" s="71" t="s">
        <v>25</v>
      </c>
      <c r="D1740" s="34">
        <v>46174</v>
      </c>
      <c r="E1740" s="12">
        <v>0</v>
      </c>
      <c r="F1740" s="72">
        <v>0</v>
      </c>
      <c r="G1740" s="72">
        <v>0</v>
      </c>
      <c r="H1740" s="12">
        <v>95.722999999999999</v>
      </c>
      <c r="I1740" s="72">
        <v>11.814</v>
      </c>
      <c r="J1740" s="72">
        <v>22.457000000000001</v>
      </c>
      <c r="K1740" s="12">
        <v>103.07599999999999</v>
      </c>
      <c r="L1740" s="72">
        <v>12.721</v>
      </c>
      <c r="M1740" s="72">
        <v>31.440999999999999</v>
      </c>
      <c r="N1740" s="12">
        <v>198.79900000000001</v>
      </c>
      <c r="O1740" s="72">
        <v>24.535</v>
      </c>
      <c r="P1740" s="72">
        <v>18.785</v>
      </c>
      <c r="Q1740" s="12">
        <v>11.95</v>
      </c>
      <c r="R1740" s="72">
        <v>1.4750000000000001</v>
      </c>
      <c r="S1740" s="72">
        <v>71.179000000000002</v>
      </c>
      <c r="T1740" s="12">
        <v>210.749</v>
      </c>
      <c r="U1740" s="72">
        <v>26.01</v>
      </c>
      <c r="V1740" s="72">
        <v>17.471</v>
      </c>
      <c r="W1740" s="12">
        <v>599.50099999999998</v>
      </c>
      <c r="X1740" s="72">
        <v>73.989999999999995</v>
      </c>
      <c r="Y1740" s="72">
        <v>11.441000000000001</v>
      </c>
      <c r="Z1740" s="12">
        <v>810.25</v>
      </c>
      <c r="AA1740" s="72">
        <v>100</v>
      </c>
      <c r="AB1740" s="72">
        <v>9.1300000000000008</v>
      </c>
      <c r="AC1740" s="12">
        <v>810.25</v>
      </c>
      <c r="AD1740" s="72">
        <v>100</v>
      </c>
      <c r="AE1740" s="72">
        <v>9.1300000000000008</v>
      </c>
      <c r="AF1740" s="12">
        <v>0</v>
      </c>
      <c r="AG1740" s="72">
        <v>0</v>
      </c>
      <c r="AH1740" s="72">
        <v>0</v>
      </c>
      <c r="AI1740" s="12">
        <v>0</v>
      </c>
      <c r="AJ1740" s="72">
        <v>0</v>
      </c>
      <c r="AK1740" s="72">
        <v>0</v>
      </c>
      <c r="AL1740" s="12">
        <v>0</v>
      </c>
      <c r="AM1740" s="72">
        <v>0</v>
      </c>
      <c r="AN1740" s="72">
        <v>0</v>
      </c>
      <c r="AO1740" s="12">
        <v>810.25</v>
      </c>
      <c r="AP1740" s="72">
        <v>100</v>
      </c>
      <c r="AQ1740" s="72">
        <v>9.1300000000000008</v>
      </c>
      <c r="AR1740" s="12">
        <v>0</v>
      </c>
      <c r="AS1740" s="72">
        <v>0</v>
      </c>
      <c r="AT1740" s="72">
        <v>0</v>
      </c>
      <c r="AU1740" s="12">
        <v>0</v>
      </c>
      <c r="AV1740" s="72">
        <v>0</v>
      </c>
      <c r="AW1740" s="72">
        <v>0</v>
      </c>
      <c r="AX1740" s="12">
        <v>0</v>
      </c>
      <c r="AY1740" s="72">
        <v>0</v>
      </c>
      <c r="AZ1740" s="72">
        <v>0</v>
      </c>
      <c r="BA1740" s="12">
        <v>0</v>
      </c>
      <c r="BB1740" s="72">
        <v>0</v>
      </c>
      <c r="BC1740" s="72">
        <v>0</v>
      </c>
      <c r="BD1740" s="12">
        <v>0</v>
      </c>
      <c r="BE1740" s="72">
        <v>0</v>
      </c>
      <c r="BF1740" s="72">
        <v>0</v>
      </c>
      <c r="BG1740" s="12">
        <v>0</v>
      </c>
      <c r="BH1740" s="72">
        <v>0</v>
      </c>
      <c r="BI1740" s="72">
        <v>0</v>
      </c>
      <c r="BJ1740" s="12">
        <v>0</v>
      </c>
      <c r="BK1740" s="72">
        <v>0</v>
      </c>
      <c r="BL1740" s="72">
        <v>0</v>
      </c>
      <c r="BM1740" s="12">
        <v>0</v>
      </c>
      <c r="BN1740" s="72">
        <v>0</v>
      </c>
      <c r="BO1740" s="72">
        <v>0</v>
      </c>
      <c r="BP1740" s="12">
        <v>0</v>
      </c>
      <c r="BQ1740" s="72">
        <v>0</v>
      </c>
      <c r="BR1740" s="72">
        <v>0</v>
      </c>
      <c r="BS1740" s="12">
        <v>0</v>
      </c>
      <c r="BT1740" s="72">
        <v>0</v>
      </c>
      <c r="BU1740" s="72">
        <v>0</v>
      </c>
      <c r="BV1740" s="12">
        <v>810.25</v>
      </c>
      <c r="BW1740" s="72">
        <v>100</v>
      </c>
      <c r="BX1740" s="72">
        <v>9.1300000000000008</v>
      </c>
      <c r="BY1740" s="13"/>
      <c r="BZ1740" s="13"/>
    </row>
    <row r="1741" spans="1:78" ht="12.75" customHeight="1">
      <c r="A1741" s="122" t="s">
        <v>65</v>
      </c>
      <c r="B1741" s="71" t="s">
        <v>44</v>
      </c>
      <c r="C1741" s="71" t="s">
        <v>26</v>
      </c>
      <c r="D1741" s="34">
        <v>41883</v>
      </c>
      <c r="E1741" s="12">
        <v>7707.2269999999999</v>
      </c>
      <c r="F1741" s="72">
        <v>46.811999999999998</v>
      </c>
      <c r="G1741" s="72">
        <v>0.65100000000000002</v>
      </c>
      <c r="H1741" s="12">
        <v>457.09899999999999</v>
      </c>
      <c r="I1741" s="72">
        <v>2.7759999999999998</v>
      </c>
      <c r="J1741" s="72">
        <v>12.817</v>
      </c>
      <c r="K1741" s="12">
        <v>409.88400000000001</v>
      </c>
      <c r="L1741" s="72">
        <v>2.4900000000000002</v>
      </c>
      <c r="M1741" s="72">
        <v>14.808999999999999</v>
      </c>
      <c r="N1741" s="12">
        <v>866.98299999999995</v>
      </c>
      <c r="O1741" s="72">
        <v>5.266</v>
      </c>
      <c r="P1741" s="72">
        <v>10.067</v>
      </c>
      <c r="Q1741" s="12">
        <v>68.478999999999999</v>
      </c>
      <c r="R1741" s="72">
        <v>0.41599999999999998</v>
      </c>
      <c r="S1741" s="72">
        <v>33.015000000000001</v>
      </c>
      <c r="T1741" s="12">
        <v>935.46199999999999</v>
      </c>
      <c r="U1741" s="72">
        <v>5.6820000000000004</v>
      </c>
      <c r="V1741" s="72">
        <v>9.52</v>
      </c>
      <c r="W1741" s="12">
        <v>2414.2849999999999</v>
      </c>
      <c r="X1741" s="72">
        <v>14.664</v>
      </c>
      <c r="Y1741" s="72">
        <v>3.548</v>
      </c>
      <c r="Z1741" s="12">
        <v>3349.7469999999998</v>
      </c>
      <c r="AA1741" s="72">
        <v>20.346</v>
      </c>
      <c r="AB1741" s="72">
        <v>0.96599999999999997</v>
      </c>
      <c r="AC1741" s="12">
        <v>11056.974</v>
      </c>
      <c r="AD1741" s="72">
        <v>67.158000000000001</v>
      </c>
      <c r="AE1741" s="72">
        <v>0.45800000000000002</v>
      </c>
      <c r="AF1741" s="12">
        <v>22.986999999999998</v>
      </c>
      <c r="AG1741" s="72">
        <v>0.14000000000000001</v>
      </c>
      <c r="AH1741" s="72">
        <v>58.893000000000001</v>
      </c>
      <c r="AI1741" s="12">
        <v>636.42600000000004</v>
      </c>
      <c r="AJ1741" s="72">
        <v>3.8660000000000001</v>
      </c>
      <c r="AK1741" s="72">
        <v>2.528</v>
      </c>
      <c r="AL1741" s="12">
        <v>659.41300000000001</v>
      </c>
      <c r="AM1741" s="72">
        <v>4.0049999999999999</v>
      </c>
      <c r="AN1741" s="72">
        <v>1.73</v>
      </c>
      <c r="AO1741" s="12">
        <v>11716.387000000001</v>
      </c>
      <c r="AP1741" s="72">
        <v>71.162999999999997</v>
      </c>
      <c r="AQ1741" s="72">
        <v>0.42699999999999999</v>
      </c>
      <c r="AR1741" s="12">
        <v>109.98099999999999</v>
      </c>
      <c r="AS1741" s="72">
        <v>0.66800000000000004</v>
      </c>
      <c r="AT1741" s="72">
        <v>34.051000000000002</v>
      </c>
      <c r="AU1741" s="12">
        <v>27.143999999999998</v>
      </c>
      <c r="AV1741" s="72">
        <v>0.16500000000000001</v>
      </c>
      <c r="AW1741" s="72">
        <v>44.100999999999999</v>
      </c>
      <c r="AX1741" s="12">
        <v>730.43100000000004</v>
      </c>
      <c r="AY1741" s="72">
        <v>4.4359999999999999</v>
      </c>
      <c r="AZ1741" s="72">
        <v>12.036</v>
      </c>
      <c r="BA1741" s="12">
        <v>757.57500000000005</v>
      </c>
      <c r="BB1741" s="72">
        <v>4.601</v>
      </c>
      <c r="BC1741" s="72">
        <v>11.420999999999999</v>
      </c>
      <c r="BD1741" s="12">
        <v>497.13299999999998</v>
      </c>
      <c r="BE1741" s="72">
        <v>3.0190000000000001</v>
      </c>
      <c r="BF1741" s="72">
        <v>14.532</v>
      </c>
      <c r="BG1741" s="12">
        <v>1254.7070000000001</v>
      </c>
      <c r="BH1741" s="72">
        <v>7.6210000000000004</v>
      </c>
      <c r="BI1741" s="72">
        <v>7.9249999999999998</v>
      </c>
      <c r="BJ1741" s="12">
        <v>2008.4480000000001</v>
      </c>
      <c r="BK1741" s="72">
        <v>12.199</v>
      </c>
      <c r="BL1741" s="72">
        <v>6.5880000000000001</v>
      </c>
      <c r="BM1741" s="12">
        <v>1374.615</v>
      </c>
      <c r="BN1741" s="72">
        <v>8.3490000000000002</v>
      </c>
      <c r="BO1741" s="72">
        <v>6.9340000000000002</v>
      </c>
      <c r="BP1741" s="12">
        <v>3383.0630000000001</v>
      </c>
      <c r="BQ1741" s="72">
        <v>20.547999999999998</v>
      </c>
      <c r="BR1741" s="72">
        <v>3.4180000000000001</v>
      </c>
      <c r="BS1741" s="12">
        <v>4747.7520000000004</v>
      </c>
      <c r="BT1741" s="72">
        <v>28.837</v>
      </c>
      <c r="BU1741" s="72">
        <v>1.855</v>
      </c>
      <c r="BV1741" s="12">
        <v>16464.138999999999</v>
      </c>
      <c r="BW1741" s="72">
        <v>100</v>
      </c>
      <c r="BX1741" s="72">
        <v>0.54200000000000004</v>
      </c>
      <c r="BY1741" s="13"/>
      <c r="BZ1741" s="13"/>
    </row>
    <row r="1742" spans="1:78" ht="12.75" customHeight="1">
      <c r="A1742" s="122" t="s">
        <v>65</v>
      </c>
      <c r="B1742" s="71" t="s">
        <v>44</v>
      </c>
      <c r="C1742" s="71" t="s">
        <v>26</v>
      </c>
      <c r="D1742" s="34">
        <v>41974</v>
      </c>
      <c r="E1742" s="12">
        <v>7808.7879999999996</v>
      </c>
      <c r="F1742" s="72">
        <v>47.134</v>
      </c>
      <c r="G1742" s="72">
        <v>0.627</v>
      </c>
      <c r="H1742" s="12">
        <v>509.81</v>
      </c>
      <c r="I1742" s="72">
        <v>3.077</v>
      </c>
      <c r="J1742" s="72">
        <v>10.523</v>
      </c>
      <c r="K1742" s="12">
        <v>452.92500000000001</v>
      </c>
      <c r="L1742" s="72">
        <v>2.734</v>
      </c>
      <c r="M1742" s="72">
        <v>11.712</v>
      </c>
      <c r="N1742" s="12">
        <v>962.73500000000001</v>
      </c>
      <c r="O1742" s="72">
        <v>5.8109999999999999</v>
      </c>
      <c r="P1742" s="72">
        <v>6.96</v>
      </c>
      <c r="Q1742" s="12">
        <v>39.588000000000001</v>
      </c>
      <c r="R1742" s="72">
        <v>0.23899999999999999</v>
      </c>
      <c r="S1742" s="72">
        <v>35.323</v>
      </c>
      <c r="T1742" s="12">
        <v>1002.323</v>
      </c>
      <c r="U1742" s="72">
        <v>6.05</v>
      </c>
      <c r="V1742" s="72">
        <v>6.5490000000000004</v>
      </c>
      <c r="W1742" s="12">
        <v>2338.3939999999998</v>
      </c>
      <c r="X1742" s="72">
        <v>14.115</v>
      </c>
      <c r="Y1742" s="72">
        <v>3.67</v>
      </c>
      <c r="Z1742" s="12">
        <v>3340.7170000000001</v>
      </c>
      <c r="AA1742" s="72">
        <v>20.164999999999999</v>
      </c>
      <c r="AB1742" s="72">
        <v>1.296</v>
      </c>
      <c r="AC1742" s="12">
        <v>11149.504999999999</v>
      </c>
      <c r="AD1742" s="72">
        <v>67.298000000000002</v>
      </c>
      <c r="AE1742" s="72">
        <v>0.44900000000000001</v>
      </c>
      <c r="AF1742" s="12">
        <v>20.896000000000001</v>
      </c>
      <c r="AG1742" s="72">
        <v>0.126</v>
      </c>
      <c r="AH1742" s="72">
        <v>75.444000000000003</v>
      </c>
      <c r="AI1742" s="12">
        <v>613.476</v>
      </c>
      <c r="AJ1742" s="72">
        <v>3.7029999999999998</v>
      </c>
      <c r="AK1742" s="72">
        <v>3.22</v>
      </c>
      <c r="AL1742" s="12">
        <v>634.37199999999996</v>
      </c>
      <c r="AM1742" s="72">
        <v>3.8290000000000002</v>
      </c>
      <c r="AN1742" s="72">
        <v>2.0870000000000002</v>
      </c>
      <c r="AO1742" s="12">
        <v>11783.876</v>
      </c>
      <c r="AP1742" s="72">
        <v>71.126999999999995</v>
      </c>
      <c r="AQ1742" s="72">
        <v>0.41399999999999998</v>
      </c>
      <c r="AR1742" s="12">
        <v>113.73399999999999</v>
      </c>
      <c r="AS1742" s="72">
        <v>0.68600000000000005</v>
      </c>
      <c r="AT1742" s="72">
        <v>34.856000000000002</v>
      </c>
      <c r="AU1742" s="12">
        <v>52.527999999999999</v>
      </c>
      <c r="AV1742" s="72">
        <v>0.317</v>
      </c>
      <c r="AW1742" s="72">
        <v>38.948</v>
      </c>
      <c r="AX1742" s="12">
        <v>727.65599999999995</v>
      </c>
      <c r="AY1742" s="72">
        <v>4.3920000000000003</v>
      </c>
      <c r="AZ1742" s="72">
        <v>11.484999999999999</v>
      </c>
      <c r="BA1742" s="12">
        <v>780.18499999999995</v>
      </c>
      <c r="BB1742" s="72">
        <v>4.7089999999999996</v>
      </c>
      <c r="BC1742" s="72">
        <v>11.342000000000001</v>
      </c>
      <c r="BD1742" s="12">
        <v>398.23599999999999</v>
      </c>
      <c r="BE1742" s="72">
        <v>2.4039999999999999</v>
      </c>
      <c r="BF1742" s="72">
        <v>12.664</v>
      </c>
      <c r="BG1742" s="12">
        <v>1178.421</v>
      </c>
      <c r="BH1742" s="72">
        <v>7.1130000000000004</v>
      </c>
      <c r="BI1742" s="72">
        <v>7.7990000000000004</v>
      </c>
      <c r="BJ1742" s="12">
        <v>2241.0309999999999</v>
      </c>
      <c r="BK1742" s="72">
        <v>13.526999999999999</v>
      </c>
      <c r="BL1742" s="72">
        <v>4.7190000000000003</v>
      </c>
      <c r="BM1742" s="12">
        <v>1250.213</v>
      </c>
      <c r="BN1742" s="72">
        <v>7.5460000000000003</v>
      </c>
      <c r="BO1742" s="72">
        <v>7.165</v>
      </c>
      <c r="BP1742" s="12">
        <v>3491.2440000000001</v>
      </c>
      <c r="BQ1742" s="72">
        <v>21.073</v>
      </c>
      <c r="BR1742" s="72">
        <v>3.0259999999999998</v>
      </c>
      <c r="BS1742" s="12">
        <v>4783.3990000000003</v>
      </c>
      <c r="BT1742" s="72">
        <v>28.873000000000001</v>
      </c>
      <c r="BU1742" s="72">
        <v>1.681</v>
      </c>
      <c r="BV1742" s="12">
        <v>16567.276000000002</v>
      </c>
      <c r="BW1742" s="72">
        <v>100</v>
      </c>
      <c r="BX1742" s="72">
        <v>0.42</v>
      </c>
      <c r="BY1742" s="13"/>
      <c r="BZ1742" s="13"/>
    </row>
    <row r="1743" spans="1:78" ht="12.75" customHeight="1">
      <c r="A1743" s="122" t="s">
        <v>65</v>
      </c>
      <c r="B1743" s="71" t="s">
        <v>44</v>
      </c>
      <c r="C1743" s="71" t="s">
        <v>26</v>
      </c>
      <c r="D1743" s="34">
        <v>42064</v>
      </c>
      <c r="E1743" s="12">
        <v>7765.3410000000003</v>
      </c>
      <c r="F1743" s="72">
        <v>47.067</v>
      </c>
      <c r="G1743" s="72">
        <v>0.65200000000000002</v>
      </c>
      <c r="H1743" s="12">
        <v>462.90499999999997</v>
      </c>
      <c r="I1743" s="72">
        <v>2.806</v>
      </c>
      <c r="J1743" s="72">
        <v>11.606999999999999</v>
      </c>
      <c r="K1743" s="12">
        <v>314.61200000000002</v>
      </c>
      <c r="L1743" s="72">
        <v>1.907</v>
      </c>
      <c r="M1743" s="72">
        <v>12.180999999999999</v>
      </c>
      <c r="N1743" s="12">
        <v>777.51700000000005</v>
      </c>
      <c r="O1743" s="72">
        <v>4.7130000000000001</v>
      </c>
      <c r="P1743" s="72">
        <v>8.7720000000000002</v>
      </c>
      <c r="Q1743" s="12">
        <v>86.040999999999997</v>
      </c>
      <c r="R1743" s="72">
        <v>0.52200000000000002</v>
      </c>
      <c r="S1743" s="72">
        <v>41.180999999999997</v>
      </c>
      <c r="T1743" s="12">
        <v>863.55799999999999</v>
      </c>
      <c r="U1743" s="72">
        <v>5.234</v>
      </c>
      <c r="V1743" s="72">
        <v>8.8490000000000002</v>
      </c>
      <c r="W1743" s="12">
        <v>2491.0479999999998</v>
      </c>
      <c r="X1743" s="72">
        <v>15.098000000000001</v>
      </c>
      <c r="Y1743" s="72">
        <v>3.6030000000000002</v>
      </c>
      <c r="Z1743" s="12">
        <v>3354.6060000000002</v>
      </c>
      <c r="AA1743" s="72">
        <v>20.332999999999998</v>
      </c>
      <c r="AB1743" s="72">
        <v>1.472</v>
      </c>
      <c r="AC1743" s="12">
        <v>11119.947</v>
      </c>
      <c r="AD1743" s="72">
        <v>67.399000000000001</v>
      </c>
      <c r="AE1743" s="72">
        <v>0.43</v>
      </c>
      <c r="AF1743" s="12">
        <v>63.17</v>
      </c>
      <c r="AG1743" s="72">
        <v>0.38300000000000001</v>
      </c>
      <c r="AH1743" s="72">
        <v>35.259</v>
      </c>
      <c r="AI1743" s="12">
        <v>668.08299999999997</v>
      </c>
      <c r="AJ1743" s="72">
        <v>4.0490000000000004</v>
      </c>
      <c r="AK1743" s="72">
        <v>3.9289999999999998</v>
      </c>
      <c r="AL1743" s="12">
        <v>731.25300000000004</v>
      </c>
      <c r="AM1743" s="72">
        <v>4.4320000000000004</v>
      </c>
      <c r="AN1743" s="72">
        <v>2.1349999999999998</v>
      </c>
      <c r="AO1743" s="12">
        <v>11851.2</v>
      </c>
      <c r="AP1743" s="72">
        <v>71.831000000000003</v>
      </c>
      <c r="AQ1743" s="72">
        <v>0.36499999999999999</v>
      </c>
      <c r="AR1743" s="12">
        <v>169.03299999999999</v>
      </c>
      <c r="AS1743" s="72">
        <v>1.0249999999999999</v>
      </c>
      <c r="AT1743" s="72">
        <v>20.12</v>
      </c>
      <c r="AU1743" s="12">
        <v>127.145</v>
      </c>
      <c r="AV1743" s="72">
        <v>0.77100000000000002</v>
      </c>
      <c r="AW1743" s="72">
        <v>33.750999999999998</v>
      </c>
      <c r="AX1743" s="12">
        <v>637.37</v>
      </c>
      <c r="AY1743" s="72">
        <v>3.863</v>
      </c>
      <c r="AZ1743" s="72">
        <v>14.935</v>
      </c>
      <c r="BA1743" s="12">
        <v>764.51499999999999</v>
      </c>
      <c r="BB1743" s="72">
        <v>4.6340000000000003</v>
      </c>
      <c r="BC1743" s="72">
        <v>13.363</v>
      </c>
      <c r="BD1743" s="12">
        <v>335.048</v>
      </c>
      <c r="BE1743" s="72">
        <v>2.0310000000000001</v>
      </c>
      <c r="BF1743" s="72">
        <v>18.347000000000001</v>
      </c>
      <c r="BG1743" s="12">
        <v>1099.5640000000001</v>
      </c>
      <c r="BH1743" s="72">
        <v>6.665</v>
      </c>
      <c r="BI1743" s="72">
        <v>8.8759999999999994</v>
      </c>
      <c r="BJ1743" s="12">
        <v>2180.7420000000002</v>
      </c>
      <c r="BK1743" s="72">
        <v>13.218</v>
      </c>
      <c r="BL1743" s="72">
        <v>5.7380000000000004</v>
      </c>
      <c r="BM1743" s="12">
        <v>1198.1099999999999</v>
      </c>
      <c r="BN1743" s="72">
        <v>7.2619999999999996</v>
      </c>
      <c r="BO1743" s="72">
        <v>5.3630000000000004</v>
      </c>
      <c r="BP1743" s="12">
        <v>3378.8519999999999</v>
      </c>
      <c r="BQ1743" s="72">
        <v>20.48</v>
      </c>
      <c r="BR1743" s="72">
        <v>3.3279999999999998</v>
      </c>
      <c r="BS1743" s="12">
        <v>4647.4489999999996</v>
      </c>
      <c r="BT1743" s="72">
        <v>28.169</v>
      </c>
      <c r="BU1743" s="72">
        <v>1.5309999999999999</v>
      </c>
      <c r="BV1743" s="12">
        <v>16498.649000000001</v>
      </c>
      <c r="BW1743" s="72">
        <v>100</v>
      </c>
      <c r="BX1743" s="72">
        <v>0.46</v>
      </c>
      <c r="BY1743" s="13"/>
      <c r="BZ1743" s="13"/>
    </row>
    <row r="1744" spans="1:78" ht="12.75" customHeight="1">
      <c r="A1744" s="122" t="s">
        <v>65</v>
      </c>
      <c r="B1744" s="71" t="s">
        <v>44</v>
      </c>
      <c r="C1744" s="71" t="s">
        <v>26</v>
      </c>
      <c r="D1744" s="34">
        <v>42156</v>
      </c>
      <c r="E1744" s="12">
        <v>7813.6369999999997</v>
      </c>
      <c r="F1744" s="72">
        <v>47.1</v>
      </c>
      <c r="G1744" s="72">
        <v>0.64100000000000001</v>
      </c>
      <c r="H1744" s="12">
        <v>450.88600000000002</v>
      </c>
      <c r="I1744" s="72">
        <v>2.718</v>
      </c>
      <c r="J1744" s="72">
        <v>11.509</v>
      </c>
      <c r="K1744" s="12">
        <v>387.93099999999998</v>
      </c>
      <c r="L1744" s="72">
        <v>2.3380000000000001</v>
      </c>
      <c r="M1744" s="72">
        <v>10.98</v>
      </c>
      <c r="N1744" s="12">
        <v>838.81700000000001</v>
      </c>
      <c r="O1744" s="72">
        <v>5.056</v>
      </c>
      <c r="P1744" s="72">
        <v>6.5460000000000003</v>
      </c>
      <c r="Q1744" s="12">
        <v>68.709000000000003</v>
      </c>
      <c r="R1744" s="72">
        <v>0.41399999999999998</v>
      </c>
      <c r="S1744" s="72">
        <v>42.201999999999998</v>
      </c>
      <c r="T1744" s="12">
        <v>907.52599999999995</v>
      </c>
      <c r="U1744" s="72">
        <v>5.4710000000000001</v>
      </c>
      <c r="V1744" s="72">
        <v>7.1740000000000004</v>
      </c>
      <c r="W1744" s="12">
        <v>2540.13</v>
      </c>
      <c r="X1744" s="72">
        <v>15.311999999999999</v>
      </c>
      <c r="Y1744" s="72">
        <v>2.8809999999999998</v>
      </c>
      <c r="Z1744" s="12">
        <v>3447.6559999999999</v>
      </c>
      <c r="AA1744" s="72">
        <v>20.782</v>
      </c>
      <c r="AB1744" s="72">
        <v>1.24</v>
      </c>
      <c r="AC1744" s="12">
        <v>11261.293</v>
      </c>
      <c r="AD1744" s="72">
        <v>67.882000000000005</v>
      </c>
      <c r="AE1744" s="72">
        <v>0.36899999999999999</v>
      </c>
      <c r="AF1744" s="12">
        <v>17.141999999999999</v>
      </c>
      <c r="AG1744" s="72">
        <v>0.10299999999999999</v>
      </c>
      <c r="AH1744" s="72">
        <v>74.826999999999998</v>
      </c>
      <c r="AI1744" s="12">
        <v>635.55399999999997</v>
      </c>
      <c r="AJ1744" s="72">
        <v>3.831</v>
      </c>
      <c r="AK1744" s="72">
        <v>2.6509999999999998</v>
      </c>
      <c r="AL1744" s="12">
        <v>652.697</v>
      </c>
      <c r="AM1744" s="72">
        <v>3.9340000000000002</v>
      </c>
      <c r="AN1744" s="72">
        <v>2.39</v>
      </c>
      <c r="AO1744" s="12">
        <v>11913.99</v>
      </c>
      <c r="AP1744" s="72">
        <v>71.816999999999993</v>
      </c>
      <c r="AQ1744" s="72">
        <v>0.36499999999999999</v>
      </c>
      <c r="AR1744" s="12">
        <v>103.749</v>
      </c>
      <c r="AS1744" s="72">
        <v>0.625</v>
      </c>
      <c r="AT1744" s="72">
        <v>21.484000000000002</v>
      </c>
      <c r="AU1744" s="12">
        <v>69.613</v>
      </c>
      <c r="AV1744" s="72">
        <v>0.42</v>
      </c>
      <c r="AW1744" s="72">
        <v>28.033000000000001</v>
      </c>
      <c r="AX1744" s="12">
        <v>677.96299999999997</v>
      </c>
      <c r="AY1744" s="72">
        <v>4.0869999999999997</v>
      </c>
      <c r="AZ1744" s="72">
        <v>10.130000000000001</v>
      </c>
      <c r="BA1744" s="12">
        <v>747.577</v>
      </c>
      <c r="BB1744" s="72">
        <v>4.5060000000000002</v>
      </c>
      <c r="BC1744" s="72">
        <v>10.137</v>
      </c>
      <c r="BD1744" s="12">
        <v>384.48700000000002</v>
      </c>
      <c r="BE1744" s="72">
        <v>2.3180000000000001</v>
      </c>
      <c r="BF1744" s="72">
        <v>10.638999999999999</v>
      </c>
      <c r="BG1744" s="12">
        <v>1132.0640000000001</v>
      </c>
      <c r="BH1744" s="72">
        <v>6.8239999999999998</v>
      </c>
      <c r="BI1744" s="72">
        <v>7.37</v>
      </c>
      <c r="BJ1744" s="12">
        <v>2258.3519999999999</v>
      </c>
      <c r="BK1744" s="72">
        <v>13.613</v>
      </c>
      <c r="BL1744" s="72">
        <v>4.9320000000000004</v>
      </c>
      <c r="BM1744" s="12">
        <v>1181.2819999999999</v>
      </c>
      <c r="BN1744" s="72">
        <v>7.1210000000000004</v>
      </c>
      <c r="BO1744" s="72">
        <v>6.2939999999999996</v>
      </c>
      <c r="BP1744" s="12">
        <v>3439.634</v>
      </c>
      <c r="BQ1744" s="72">
        <v>20.734000000000002</v>
      </c>
      <c r="BR1744" s="72">
        <v>2.9649999999999999</v>
      </c>
      <c r="BS1744" s="12">
        <v>4675.4470000000001</v>
      </c>
      <c r="BT1744" s="72">
        <v>28.183</v>
      </c>
      <c r="BU1744" s="72">
        <v>1.732</v>
      </c>
      <c r="BV1744" s="12">
        <v>16589.436000000002</v>
      </c>
      <c r="BW1744" s="72">
        <v>100</v>
      </c>
      <c r="BX1744" s="72">
        <v>0.42699999999999999</v>
      </c>
      <c r="BY1744" s="13"/>
      <c r="BZ1744" s="13"/>
    </row>
    <row r="1745" spans="1:78" ht="12.75" customHeight="1">
      <c r="A1745" s="122" t="s">
        <v>65</v>
      </c>
      <c r="B1745" s="71" t="s">
        <v>44</v>
      </c>
      <c r="C1745" s="71" t="s">
        <v>26</v>
      </c>
      <c r="D1745" s="34">
        <v>42614</v>
      </c>
      <c r="E1745" s="12">
        <v>7812.4470000000001</v>
      </c>
      <c r="F1745" s="72">
        <v>46.281999999999996</v>
      </c>
      <c r="G1745" s="72">
        <v>0.55600000000000005</v>
      </c>
      <c r="H1745" s="12">
        <v>528.005</v>
      </c>
      <c r="I1745" s="72">
        <v>3.1280000000000001</v>
      </c>
      <c r="J1745" s="72">
        <v>12.464</v>
      </c>
      <c r="K1745" s="12">
        <v>344.03500000000003</v>
      </c>
      <c r="L1745" s="72">
        <v>2.0379999999999998</v>
      </c>
      <c r="M1745" s="72">
        <v>12.202</v>
      </c>
      <c r="N1745" s="12">
        <v>872.03899999999999</v>
      </c>
      <c r="O1745" s="72">
        <v>5.1660000000000004</v>
      </c>
      <c r="P1745" s="72">
        <v>9.9960000000000004</v>
      </c>
      <c r="Q1745" s="12">
        <v>76.069999999999993</v>
      </c>
      <c r="R1745" s="72">
        <v>0.45100000000000001</v>
      </c>
      <c r="S1745" s="72">
        <v>27.605</v>
      </c>
      <c r="T1745" s="12">
        <v>948.10900000000004</v>
      </c>
      <c r="U1745" s="72">
        <v>5.617</v>
      </c>
      <c r="V1745" s="72">
        <v>9.2210000000000001</v>
      </c>
      <c r="W1745" s="12">
        <v>2676.1379999999999</v>
      </c>
      <c r="X1745" s="72">
        <v>15.853999999999999</v>
      </c>
      <c r="Y1745" s="72">
        <v>3.8439999999999999</v>
      </c>
      <c r="Z1745" s="12">
        <v>3624.2469999999998</v>
      </c>
      <c r="AA1745" s="72">
        <v>21.471</v>
      </c>
      <c r="AB1745" s="72">
        <v>1.006</v>
      </c>
      <c r="AC1745" s="12">
        <v>11436.694</v>
      </c>
      <c r="AD1745" s="72">
        <v>67.753</v>
      </c>
      <c r="AE1745" s="72">
        <v>0.34599999999999997</v>
      </c>
      <c r="AF1745" s="12">
        <v>15.098000000000001</v>
      </c>
      <c r="AG1745" s="72">
        <v>8.8999999999999996E-2</v>
      </c>
      <c r="AH1745" s="72">
        <v>68.897000000000006</v>
      </c>
      <c r="AI1745" s="12">
        <v>603.41999999999996</v>
      </c>
      <c r="AJ1745" s="72">
        <v>3.5750000000000002</v>
      </c>
      <c r="AK1745" s="72">
        <v>3.5550000000000002</v>
      </c>
      <c r="AL1745" s="12">
        <v>618.51800000000003</v>
      </c>
      <c r="AM1745" s="72">
        <v>3.6640000000000001</v>
      </c>
      <c r="AN1745" s="72">
        <v>2.3969999999999998</v>
      </c>
      <c r="AO1745" s="12">
        <v>12055.213</v>
      </c>
      <c r="AP1745" s="72">
        <v>71.417000000000002</v>
      </c>
      <c r="AQ1745" s="72">
        <v>0.311</v>
      </c>
      <c r="AR1745" s="12">
        <v>90.191999999999993</v>
      </c>
      <c r="AS1745" s="72">
        <v>0.53400000000000003</v>
      </c>
      <c r="AT1745" s="72">
        <v>30.832999999999998</v>
      </c>
      <c r="AU1745" s="12">
        <v>39.484999999999999</v>
      </c>
      <c r="AV1745" s="72">
        <v>0.23400000000000001</v>
      </c>
      <c r="AW1745" s="72">
        <v>38.134</v>
      </c>
      <c r="AX1745" s="12">
        <v>582.12400000000002</v>
      </c>
      <c r="AY1745" s="72">
        <v>3.4489999999999998</v>
      </c>
      <c r="AZ1745" s="72">
        <v>13.772</v>
      </c>
      <c r="BA1745" s="12">
        <v>621.60900000000004</v>
      </c>
      <c r="BB1745" s="72">
        <v>3.6829999999999998</v>
      </c>
      <c r="BC1745" s="72">
        <v>12.439</v>
      </c>
      <c r="BD1745" s="12">
        <v>422.988</v>
      </c>
      <c r="BE1745" s="72">
        <v>2.5059999999999998</v>
      </c>
      <c r="BF1745" s="72">
        <v>12.808999999999999</v>
      </c>
      <c r="BG1745" s="12">
        <v>1044.597</v>
      </c>
      <c r="BH1745" s="72">
        <v>6.1879999999999997</v>
      </c>
      <c r="BI1745" s="72">
        <v>8.1989999999999998</v>
      </c>
      <c r="BJ1745" s="12">
        <v>2318.0309999999999</v>
      </c>
      <c r="BK1745" s="72">
        <v>13.731999999999999</v>
      </c>
      <c r="BL1745" s="72">
        <v>3.7429999999999999</v>
      </c>
      <c r="BM1745" s="12">
        <v>1371.989</v>
      </c>
      <c r="BN1745" s="72">
        <v>8.1280000000000001</v>
      </c>
      <c r="BO1745" s="72">
        <v>6.4779999999999998</v>
      </c>
      <c r="BP1745" s="12">
        <v>3690.02</v>
      </c>
      <c r="BQ1745" s="72">
        <v>21.86</v>
      </c>
      <c r="BR1745" s="72">
        <v>2.4689999999999999</v>
      </c>
      <c r="BS1745" s="12">
        <v>4824.8090000000002</v>
      </c>
      <c r="BT1745" s="72">
        <v>28.582999999999998</v>
      </c>
      <c r="BU1745" s="72">
        <v>1.331</v>
      </c>
      <c r="BV1745" s="12">
        <v>16880.022000000001</v>
      </c>
      <c r="BW1745" s="72">
        <v>100</v>
      </c>
      <c r="BX1745" s="72">
        <v>0.34200000000000003</v>
      </c>
      <c r="BY1745" s="13"/>
      <c r="BZ1745" s="13"/>
    </row>
    <row r="1746" spans="1:78" ht="12.75" customHeight="1">
      <c r="A1746" s="122" t="s">
        <v>65</v>
      </c>
      <c r="B1746" s="71" t="s">
        <v>44</v>
      </c>
      <c r="C1746" s="71" t="s">
        <v>26</v>
      </c>
      <c r="D1746" s="34">
        <v>42705</v>
      </c>
      <c r="E1746" s="12">
        <v>7820.91</v>
      </c>
      <c r="F1746" s="72">
        <v>46.110999999999997</v>
      </c>
      <c r="G1746" s="72">
        <v>0.55300000000000005</v>
      </c>
      <c r="H1746" s="12">
        <v>537.61</v>
      </c>
      <c r="I1746" s="72">
        <v>3.17</v>
      </c>
      <c r="J1746" s="72">
        <v>12.57</v>
      </c>
      <c r="K1746" s="12">
        <v>414.91300000000001</v>
      </c>
      <c r="L1746" s="72">
        <v>2.4460000000000002</v>
      </c>
      <c r="M1746" s="72">
        <v>14.619</v>
      </c>
      <c r="N1746" s="12">
        <v>952.52300000000002</v>
      </c>
      <c r="O1746" s="72">
        <v>5.6159999999999997</v>
      </c>
      <c r="P1746" s="72">
        <v>8.2010000000000005</v>
      </c>
      <c r="Q1746" s="12">
        <v>83.554000000000002</v>
      </c>
      <c r="R1746" s="72">
        <v>0.49299999999999999</v>
      </c>
      <c r="S1746" s="72">
        <v>23.940999999999999</v>
      </c>
      <c r="T1746" s="12">
        <v>1036.077</v>
      </c>
      <c r="U1746" s="72">
        <v>6.109</v>
      </c>
      <c r="V1746" s="72">
        <v>7.6109999999999998</v>
      </c>
      <c r="W1746" s="12">
        <v>2627.1260000000002</v>
      </c>
      <c r="X1746" s="72">
        <v>15.489000000000001</v>
      </c>
      <c r="Y1746" s="72">
        <v>3.3010000000000002</v>
      </c>
      <c r="Z1746" s="12">
        <v>3663.203</v>
      </c>
      <c r="AA1746" s="72">
        <v>21.597999999999999</v>
      </c>
      <c r="AB1746" s="72">
        <v>1.212</v>
      </c>
      <c r="AC1746" s="12">
        <v>11484.114</v>
      </c>
      <c r="AD1746" s="72">
        <v>67.709000000000003</v>
      </c>
      <c r="AE1746" s="72">
        <v>0.309</v>
      </c>
      <c r="AF1746" s="12">
        <v>16.228000000000002</v>
      </c>
      <c r="AG1746" s="72">
        <v>9.6000000000000002E-2</v>
      </c>
      <c r="AH1746" s="72">
        <v>59.811999999999998</v>
      </c>
      <c r="AI1746" s="12">
        <v>588.25199999999995</v>
      </c>
      <c r="AJ1746" s="72">
        <v>3.468</v>
      </c>
      <c r="AK1746" s="72">
        <v>3.4710000000000001</v>
      </c>
      <c r="AL1746" s="12">
        <v>604.48</v>
      </c>
      <c r="AM1746" s="72">
        <v>3.5640000000000001</v>
      </c>
      <c r="AN1746" s="72">
        <v>2.5569999999999999</v>
      </c>
      <c r="AO1746" s="12">
        <v>12088.593999999999</v>
      </c>
      <c r="AP1746" s="72">
        <v>71.272999999999996</v>
      </c>
      <c r="AQ1746" s="72">
        <v>0.29499999999999998</v>
      </c>
      <c r="AR1746" s="12">
        <v>170.67699999999999</v>
      </c>
      <c r="AS1746" s="72">
        <v>1.006</v>
      </c>
      <c r="AT1746" s="72">
        <v>35.347999999999999</v>
      </c>
      <c r="AU1746" s="12">
        <v>28.082000000000001</v>
      </c>
      <c r="AV1746" s="72">
        <v>0.16600000000000001</v>
      </c>
      <c r="AW1746" s="72">
        <v>46.924999999999997</v>
      </c>
      <c r="AX1746" s="12">
        <v>612.67600000000004</v>
      </c>
      <c r="AY1746" s="72">
        <v>3.6120000000000001</v>
      </c>
      <c r="AZ1746" s="72">
        <v>14.679</v>
      </c>
      <c r="BA1746" s="12">
        <v>640.75800000000004</v>
      </c>
      <c r="BB1746" s="72">
        <v>3.778</v>
      </c>
      <c r="BC1746" s="72">
        <v>13.853999999999999</v>
      </c>
      <c r="BD1746" s="12">
        <v>334.51499999999999</v>
      </c>
      <c r="BE1746" s="72">
        <v>1.972</v>
      </c>
      <c r="BF1746" s="72">
        <v>17.408000000000001</v>
      </c>
      <c r="BG1746" s="12">
        <v>975.27300000000002</v>
      </c>
      <c r="BH1746" s="72">
        <v>5.75</v>
      </c>
      <c r="BI1746" s="72">
        <v>8.141</v>
      </c>
      <c r="BJ1746" s="12">
        <v>2091.8629999999998</v>
      </c>
      <c r="BK1746" s="72">
        <v>12.333</v>
      </c>
      <c r="BL1746" s="72">
        <v>4.9180000000000001</v>
      </c>
      <c r="BM1746" s="12">
        <v>1634.682</v>
      </c>
      <c r="BN1746" s="72">
        <v>9.6379999999999999</v>
      </c>
      <c r="BO1746" s="72">
        <v>6.1340000000000003</v>
      </c>
      <c r="BP1746" s="12">
        <v>3726.5450000000001</v>
      </c>
      <c r="BQ1746" s="72">
        <v>21.971</v>
      </c>
      <c r="BR1746" s="72">
        <v>3.2040000000000002</v>
      </c>
      <c r="BS1746" s="12">
        <v>4872.4960000000001</v>
      </c>
      <c r="BT1746" s="72">
        <v>28.727</v>
      </c>
      <c r="BU1746" s="72">
        <v>1.744</v>
      </c>
      <c r="BV1746" s="12">
        <v>16961.089</v>
      </c>
      <c r="BW1746" s="72">
        <v>100</v>
      </c>
      <c r="BX1746" s="72">
        <v>0.53800000000000003</v>
      </c>
      <c r="BY1746" s="13"/>
      <c r="BZ1746" s="13"/>
    </row>
    <row r="1747" spans="1:78" ht="12.75" customHeight="1">
      <c r="A1747" s="122" t="s">
        <v>65</v>
      </c>
      <c r="B1747" s="71" t="s">
        <v>44</v>
      </c>
      <c r="C1747" s="71" t="s">
        <v>26</v>
      </c>
      <c r="D1747" s="34">
        <v>42795</v>
      </c>
      <c r="E1747" s="12">
        <v>7746.7370000000001</v>
      </c>
      <c r="F1747" s="72">
        <v>45.911999999999999</v>
      </c>
      <c r="G1747" s="72">
        <v>0.68500000000000005</v>
      </c>
      <c r="H1747" s="12">
        <v>622.02099999999996</v>
      </c>
      <c r="I1747" s="72">
        <v>3.6859999999999999</v>
      </c>
      <c r="J1747" s="72">
        <v>11.391</v>
      </c>
      <c r="K1747" s="12">
        <v>427.91500000000002</v>
      </c>
      <c r="L1747" s="72">
        <v>2.536</v>
      </c>
      <c r="M1747" s="72">
        <v>15.696999999999999</v>
      </c>
      <c r="N1747" s="12">
        <v>1049.9369999999999</v>
      </c>
      <c r="O1747" s="72">
        <v>6.2229999999999999</v>
      </c>
      <c r="P1747" s="72">
        <v>7.7320000000000002</v>
      </c>
      <c r="Q1747" s="12">
        <v>62.445999999999998</v>
      </c>
      <c r="R1747" s="72">
        <v>0.37</v>
      </c>
      <c r="S1747" s="72">
        <v>33.594999999999999</v>
      </c>
      <c r="T1747" s="12">
        <v>1112.3820000000001</v>
      </c>
      <c r="U1747" s="72">
        <v>6.593</v>
      </c>
      <c r="V1747" s="72">
        <v>6.7590000000000003</v>
      </c>
      <c r="W1747" s="12">
        <v>2564.8939999999998</v>
      </c>
      <c r="X1747" s="72">
        <v>15.201000000000001</v>
      </c>
      <c r="Y1747" s="72">
        <v>2.8210000000000002</v>
      </c>
      <c r="Z1747" s="12">
        <v>3677.277</v>
      </c>
      <c r="AA1747" s="72">
        <v>21.794</v>
      </c>
      <c r="AB1747" s="72">
        <v>1.407</v>
      </c>
      <c r="AC1747" s="12">
        <v>11424.013999999999</v>
      </c>
      <c r="AD1747" s="72">
        <v>67.704999999999998</v>
      </c>
      <c r="AE1747" s="72">
        <v>0.32800000000000001</v>
      </c>
      <c r="AF1747" s="12">
        <v>17.739999999999998</v>
      </c>
      <c r="AG1747" s="72">
        <v>0.105</v>
      </c>
      <c r="AH1747" s="72">
        <v>66.816000000000003</v>
      </c>
      <c r="AI1747" s="12">
        <v>684.31299999999999</v>
      </c>
      <c r="AJ1747" s="72">
        <v>4.056</v>
      </c>
      <c r="AK1747" s="72">
        <v>2.4729999999999999</v>
      </c>
      <c r="AL1747" s="12">
        <v>702.053</v>
      </c>
      <c r="AM1747" s="72">
        <v>4.1609999999999996</v>
      </c>
      <c r="AN1747" s="72">
        <v>1.9510000000000001</v>
      </c>
      <c r="AO1747" s="12">
        <v>12126.066000000001</v>
      </c>
      <c r="AP1747" s="72">
        <v>71.866</v>
      </c>
      <c r="AQ1747" s="72">
        <v>0.28499999999999998</v>
      </c>
      <c r="AR1747" s="12">
        <v>214.04900000000001</v>
      </c>
      <c r="AS1747" s="72">
        <v>1.2689999999999999</v>
      </c>
      <c r="AT1747" s="72">
        <v>17.481999999999999</v>
      </c>
      <c r="AU1747" s="12">
        <v>26.64</v>
      </c>
      <c r="AV1747" s="72">
        <v>0.158</v>
      </c>
      <c r="AW1747" s="72">
        <v>50.902000000000001</v>
      </c>
      <c r="AX1747" s="12">
        <v>659.74300000000005</v>
      </c>
      <c r="AY1747" s="72">
        <v>3.91</v>
      </c>
      <c r="AZ1747" s="72">
        <v>8.5419999999999998</v>
      </c>
      <c r="BA1747" s="12">
        <v>686.38300000000004</v>
      </c>
      <c r="BB1747" s="72">
        <v>4.0679999999999996</v>
      </c>
      <c r="BC1747" s="72">
        <v>8.6950000000000003</v>
      </c>
      <c r="BD1747" s="12">
        <v>403.73</v>
      </c>
      <c r="BE1747" s="72">
        <v>2.3929999999999998</v>
      </c>
      <c r="BF1747" s="72">
        <v>13.243</v>
      </c>
      <c r="BG1747" s="12">
        <v>1090.1130000000001</v>
      </c>
      <c r="BH1747" s="72">
        <v>6.4610000000000003</v>
      </c>
      <c r="BI1747" s="72">
        <v>6.63</v>
      </c>
      <c r="BJ1747" s="12">
        <v>2045.2190000000001</v>
      </c>
      <c r="BK1747" s="72">
        <v>12.121</v>
      </c>
      <c r="BL1747" s="72">
        <v>6.1870000000000003</v>
      </c>
      <c r="BM1747" s="12">
        <v>1397.663</v>
      </c>
      <c r="BN1747" s="72">
        <v>8.2829999999999995</v>
      </c>
      <c r="BO1747" s="72">
        <v>6.2119999999999997</v>
      </c>
      <c r="BP1747" s="12">
        <v>3442.8820000000001</v>
      </c>
      <c r="BQ1747" s="72">
        <v>20.405000000000001</v>
      </c>
      <c r="BR1747" s="72">
        <v>2.641</v>
      </c>
      <c r="BS1747" s="12">
        <v>4747.0450000000001</v>
      </c>
      <c r="BT1747" s="72">
        <v>28.134</v>
      </c>
      <c r="BU1747" s="72">
        <v>1.3460000000000001</v>
      </c>
      <c r="BV1747" s="12">
        <v>16873.111000000001</v>
      </c>
      <c r="BW1747" s="72">
        <v>100</v>
      </c>
      <c r="BX1747" s="72">
        <v>0.32200000000000001</v>
      </c>
      <c r="BY1747" s="13"/>
      <c r="BZ1747" s="13"/>
    </row>
    <row r="1748" spans="1:78" ht="12.75" customHeight="1">
      <c r="A1748" s="122" t="s">
        <v>65</v>
      </c>
      <c r="B1748" s="71" t="s">
        <v>44</v>
      </c>
      <c r="C1748" s="71" t="s">
        <v>26</v>
      </c>
      <c r="D1748" s="34">
        <v>42887</v>
      </c>
      <c r="E1748" s="12">
        <v>7914.5190000000002</v>
      </c>
      <c r="F1748" s="72">
        <v>46.473999999999997</v>
      </c>
      <c r="G1748" s="72">
        <v>0.64500000000000002</v>
      </c>
      <c r="H1748" s="12">
        <v>570.67600000000004</v>
      </c>
      <c r="I1748" s="72">
        <v>3.351</v>
      </c>
      <c r="J1748" s="72">
        <v>14.61</v>
      </c>
      <c r="K1748" s="12">
        <v>419.96100000000001</v>
      </c>
      <c r="L1748" s="72">
        <v>2.4660000000000002</v>
      </c>
      <c r="M1748" s="72">
        <v>15.348000000000001</v>
      </c>
      <c r="N1748" s="12">
        <v>990.63599999999997</v>
      </c>
      <c r="O1748" s="72">
        <v>5.8170000000000002</v>
      </c>
      <c r="P1748" s="72">
        <v>8.0530000000000008</v>
      </c>
      <c r="Q1748" s="12">
        <v>97.195999999999998</v>
      </c>
      <c r="R1748" s="72">
        <v>0.57099999999999995</v>
      </c>
      <c r="S1748" s="72">
        <v>24.89</v>
      </c>
      <c r="T1748" s="12">
        <v>1087.8320000000001</v>
      </c>
      <c r="U1748" s="72">
        <v>6.3879999999999999</v>
      </c>
      <c r="V1748" s="72">
        <v>7.6210000000000004</v>
      </c>
      <c r="W1748" s="12">
        <v>2586.5819999999999</v>
      </c>
      <c r="X1748" s="72">
        <v>15.188000000000001</v>
      </c>
      <c r="Y1748" s="72">
        <v>3.157</v>
      </c>
      <c r="Z1748" s="12">
        <v>3674.4140000000002</v>
      </c>
      <c r="AA1748" s="72">
        <v>21.576000000000001</v>
      </c>
      <c r="AB1748" s="72">
        <v>1.119</v>
      </c>
      <c r="AC1748" s="12">
        <v>11588.933000000001</v>
      </c>
      <c r="AD1748" s="72">
        <v>68.049000000000007</v>
      </c>
      <c r="AE1748" s="72">
        <v>0.35199999999999998</v>
      </c>
      <c r="AF1748" s="12">
        <v>33.756999999999998</v>
      </c>
      <c r="AG1748" s="72">
        <v>0.19800000000000001</v>
      </c>
      <c r="AH1748" s="72">
        <v>39.628999999999998</v>
      </c>
      <c r="AI1748" s="12">
        <v>585.01599999999996</v>
      </c>
      <c r="AJ1748" s="72">
        <v>3.4350000000000001</v>
      </c>
      <c r="AK1748" s="72">
        <v>2.839</v>
      </c>
      <c r="AL1748" s="12">
        <v>618.774</v>
      </c>
      <c r="AM1748" s="72">
        <v>3.633</v>
      </c>
      <c r="AN1748" s="72">
        <v>2.1819999999999999</v>
      </c>
      <c r="AO1748" s="12">
        <v>12207.706</v>
      </c>
      <c r="AP1748" s="72">
        <v>71.683000000000007</v>
      </c>
      <c r="AQ1748" s="72">
        <v>0.30399999999999999</v>
      </c>
      <c r="AR1748" s="12">
        <v>102.614</v>
      </c>
      <c r="AS1748" s="72">
        <v>0.60299999999999998</v>
      </c>
      <c r="AT1748" s="72">
        <v>26.744</v>
      </c>
      <c r="AU1748" s="12">
        <v>20.619</v>
      </c>
      <c r="AV1748" s="72">
        <v>0.121</v>
      </c>
      <c r="AW1748" s="72">
        <v>42.872999999999998</v>
      </c>
      <c r="AX1748" s="12">
        <v>534.52</v>
      </c>
      <c r="AY1748" s="72">
        <v>3.1389999999999998</v>
      </c>
      <c r="AZ1748" s="72">
        <v>9.2240000000000002</v>
      </c>
      <c r="BA1748" s="12">
        <v>555.13900000000001</v>
      </c>
      <c r="BB1748" s="72">
        <v>3.26</v>
      </c>
      <c r="BC1748" s="72">
        <v>8.9339999999999993</v>
      </c>
      <c r="BD1748" s="12">
        <v>344.26</v>
      </c>
      <c r="BE1748" s="72">
        <v>2.0209999999999999</v>
      </c>
      <c r="BF1748" s="72">
        <v>14.034000000000001</v>
      </c>
      <c r="BG1748" s="12">
        <v>899.399</v>
      </c>
      <c r="BH1748" s="72">
        <v>5.2809999999999997</v>
      </c>
      <c r="BI1748" s="72">
        <v>6.5010000000000003</v>
      </c>
      <c r="BJ1748" s="12">
        <v>2273.942</v>
      </c>
      <c r="BK1748" s="72">
        <v>13.352</v>
      </c>
      <c r="BL1748" s="72">
        <v>4.3419999999999996</v>
      </c>
      <c r="BM1748" s="12">
        <v>1546.509</v>
      </c>
      <c r="BN1748" s="72">
        <v>9.0809999999999995</v>
      </c>
      <c r="BO1748" s="72">
        <v>5.0599999999999996</v>
      </c>
      <c r="BP1748" s="12">
        <v>3820.451</v>
      </c>
      <c r="BQ1748" s="72">
        <v>22.433</v>
      </c>
      <c r="BR1748" s="72">
        <v>2.5649999999999999</v>
      </c>
      <c r="BS1748" s="12">
        <v>4822.4639999999999</v>
      </c>
      <c r="BT1748" s="72">
        <v>28.317</v>
      </c>
      <c r="BU1748" s="72">
        <v>1.5549999999999999</v>
      </c>
      <c r="BV1748" s="12">
        <v>17030.170999999998</v>
      </c>
      <c r="BW1748" s="72">
        <v>100</v>
      </c>
      <c r="BX1748" s="72">
        <v>0.436</v>
      </c>
      <c r="BY1748" s="13"/>
      <c r="BZ1748" s="13"/>
    </row>
    <row r="1749" spans="1:78" ht="12.75" customHeight="1">
      <c r="A1749" s="122" t="s">
        <v>65</v>
      </c>
      <c r="B1749" s="71" t="s">
        <v>44</v>
      </c>
      <c r="C1749" s="71" t="s">
        <v>26</v>
      </c>
      <c r="D1749" s="34">
        <v>43344</v>
      </c>
      <c r="E1749" s="12">
        <v>8095.0349999999999</v>
      </c>
      <c r="F1749" s="72">
        <v>46.414999999999999</v>
      </c>
      <c r="G1749" s="72">
        <v>0.7</v>
      </c>
      <c r="H1749" s="12">
        <v>570.31100000000004</v>
      </c>
      <c r="I1749" s="72">
        <v>3.27</v>
      </c>
      <c r="J1749" s="72">
        <v>9.9030000000000005</v>
      </c>
      <c r="K1749" s="12">
        <v>441.77499999999998</v>
      </c>
      <c r="L1749" s="72">
        <v>2.5329999999999999</v>
      </c>
      <c r="M1749" s="72">
        <v>8.6189999999999998</v>
      </c>
      <c r="N1749" s="12">
        <v>1012.087</v>
      </c>
      <c r="O1749" s="72">
        <v>5.8029999999999999</v>
      </c>
      <c r="P1749" s="72">
        <v>6.9059999999999997</v>
      </c>
      <c r="Q1749" s="12">
        <v>43.423000000000002</v>
      </c>
      <c r="R1749" s="72">
        <v>0.249</v>
      </c>
      <c r="S1749" s="72">
        <v>53.845999999999997</v>
      </c>
      <c r="T1749" s="12">
        <v>1055.509</v>
      </c>
      <c r="U1749" s="72">
        <v>6.0519999999999996</v>
      </c>
      <c r="V1749" s="72">
        <v>7.1630000000000003</v>
      </c>
      <c r="W1749" s="12">
        <v>2764.6610000000001</v>
      </c>
      <c r="X1749" s="72">
        <v>15.852</v>
      </c>
      <c r="Y1749" s="72">
        <v>3.5710000000000002</v>
      </c>
      <c r="Z1749" s="12">
        <v>3820.1709999999998</v>
      </c>
      <c r="AA1749" s="72">
        <v>21.904</v>
      </c>
      <c r="AB1749" s="72">
        <v>1.1160000000000001</v>
      </c>
      <c r="AC1749" s="12">
        <v>11915.206</v>
      </c>
      <c r="AD1749" s="72">
        <v>68.319999999999993</v>
      </c>
      <c r="AE1749" s="72">
        <v>0.36699999999999999</v>
      </c>
      <c r="AF1749" s="12">
        <v>13.082000000000001</v>
      </c>
      <c r="AG1749" s="72">
        <v>7.4999999999999997E-2</v>
      </c>
      <c r="AH1749" s="72">
        <v>75.376999999999995</v>
      </c>
      <c r="AI1749" s="12">
        <v>571.94500000000005</v>
      </c>
      <c r="AJ1749" s="72">
        <v>3.2789999999999999</v>
      </c>
      <c r="AK1749" s="72">
        <v>2.7669999999999999</v>
      </c>
      <c r="AL1749" s="12">
        <v>585.02700000000004</v>
      </c>
      <c r="AM1749" s="72">
        <v>3.3540000000000001</v>
      </c>
      <c r="AN1749" s="72">
        <v>2.383</v>
      </c>
      <c r="AO1749" s="12">
        <v>12500.233</v>
      </c>
      <c r="AP1749" s="72">
        <v>71.674000000000007</v>
      </c>
      <c r="AQ1749" s="72">
        <v>0.33800000000000002</v>
      </c>
      <c r="AR1749" s="12">
        <v>151.91800000000001</v>
      </c>
      <c r="AS1749" s="72">
        <v>0.871</v>
      </c>
      <c r="AT1749" s="72">
        <v>22.852</v>
      </c>
      <c r="AU1749" s="12">
        <v>54.006</v>
      </c>
      <c r="AV1749" s="72">
        <v>0.31</v>
      </c>
      <c r="AW1749" s="72">
        <v>57.558999999999997</v>
      </c>
      <c r="AX1749" s="12">
        <v>525.08600000000001</v>
      </c>
      <c r="AY1749" s="72">
        <v>3.0110000000000001</v>
      </c>
      <c r="AZ1749" s="72">
        <v>13.443</v>
      </c>
      <c r="BA1749" s="12">
        <v>579.09199999999998</v>
      </c>
      <c r="BB1749" s="72">
        <v>3.32</v>
      </c>
      <c r="BC1749" s="72">
        <v>12.922000000000001</v>
      </c>
      <c r="BD1749" s="12">
        <v>425.69400000000002</v>
      </c>
      <c r="BE1749" s="72">
        <v>2.4409999999999998</v>
      </c>
      <c r="BF1749" s="72">
        <v>11.268000000000001</v>
      </c>
      <c r="BG1749" s="12">
        <v>1004.7859999999999</v>
      </c>
      <c r="BH1749" s="72">
        <v>5.7610000000000001</v>
      </c>
      <c r="BI1749" s="72">
        <v>8.8219999999999992</v>
      </c>
      <c r="BJ1749" s="12">
        <v>2209.3119999999999</v>
      </c>
      <c r="BK1749" s="72">
        <v>12.667999999999999</v>
      </c>
      <c r="BL1749" s="72">
        <v>3.7610000000000001</v>
      </c>
      <c r="BM1749" s="12">
        <v>1574.1389999999999</v>
      </c>
      <c r="BN1749" s="72">
        <v>9.0259999999999998</v>
      </c>
      <c r="BO1749" s="72">
        <v>6.2249999999999996</v>
      </c>
      <c r="BP1749" s="12">
        <v>3783.451</v>
      </c>
      <c r="BQ1749" s="72">
        <v>21.693999999999999</v>
      </c>
      <c r="BR1749" s="72">
        <v>2.9159999999999999</v>
      </c>
      <c r="BS1749" s="12">
        <v>4940.1549999999997</v>
      </c>
      <c r="BT1749" s="72">
        <v>28.326000000000001</v>
      </c>
      <c r="BU1749" s="72">
        <v>1.9470000000000001</v>
      </c>
      <c r="BV1749" s="12">
        <v>17440.387999999999</v>
      </c>
      <c r="BW1749" s="72">
        <v>100</v>
      </c>
      <c r="BX1749" s="72">
        <v>0.45700000000000002</v>
      </c>
      <c r="BY1749" s="13"/>
      <c r="BZ1749" s="13"/>
    </row>
    <row r="1750" spans="1:78" ht="12.75" customHeight="1">
      <c r="A1750" s="122" t="s">
        <v>65</v>
      </c>
      <c r="B1750" s="71" t="s">
        <v>44</v>
      </c>
      <c r="C1750" s="71" t="s">
        <v>26</v>
      </c>
      <c r="D1750" s="34">
        <v>43435</v>
      </c>
      <c r="E1750" s="12">
        <v>8233.6579999999994</v>
      </c>
      <c r="F1750" s="72">
        <v>46.905999999999999</v>
      </c>
      <c r="G1750" s="72">
        <v>0.72899999999999998</v>
      </c>
      <c r="H1750" s="12">
        <v>505.82400000000001</v>
      </c>
      <c r="I1750" s="72">
        <v>2.8820000000000001</v>
      </c>
      <c r="J1750" s="72">
        <v>15.577999999999999</v>
      </c>
      <c r="K1750" s="12">
        <v>508.75599999999997</v>
      </c>
      <c r="L1750" s="72">
        <v>2.8980000000000001</v>
      </c>
      <c r="M1750" s="72">
        <v>11.393000000000001</v>
      </c>
      <c r="N1750" s="12">
        <v>1014.581</v>
      </c>
      <c r="O1750" s="72">
        <v>5.78</v>
      </c>
      <c r="P1750" s="72">
        <v>8.0269999999999992</v>
      </c>
      <c r="Q1750" s="12">
        <v>49.014000000000003</v>
      </c>
      <c r="R1750" s="72">
        <v>0.27900000000000003</v>
      </c>
      <c r="S1750" s="72">
        <v>41.942999999999998</v>
      </c>
      <c r="T1750" s="12">
        <v>1063.5940000000001</v>
      </c>
      <c r="U1750" s="72">
        <v>6.0590000000000002</v>
      </c>
      <c r="V1750" s="72">
        <v>7.774</v>
      </c>
      <c r="W1750" s="12">
        <v>2774.248</v>
      </c>
      <c r="X1750" s="72">
        <v>15.804</v>
      </c>
      <c r="Y1750" s="72">
        <v>2.9969999999999999</v>
      </c>
      <c r="Z1750" s="12">
        <v>3837.8420000000001</v>
      </c>
      <c r="AA1750" s="72">
        <v>21.863</v>
      </c>
      <c r="AB1750" s="72">
        <v>1.4870000000000001</v>
      </c>
      <c r="AC1750" s="12">
        <v>12071.501</v>
      </c>
      <c r="AD1750" s="72">
        <v>68.769000000000005</v>
      </c>
      <c r="AE1750" s="72">
        <v>0.376</v>
      </c>
      <c r="AF1750" s="12">
        <v>10.86</v>
      </c>
      <c r="AG1750" s="72">
        <v>6.2E-2</v>
      </c>
      <c r="AH1750" s="72">
        <v>68.998999999999995</v>
      </c>
      <c r="AI1750" s="12">
        <v>526.63</v>
      </c>
      <c r="AJ1750" s="72">
        <v>3</v>
      </c>
      <c r="AK1750" s="72">
        <v>2.782</v>
      </c>
      <c r="AL1750" s="12">
        <v>537.49</v>
      </c>
      <c r="AM1750" s="72">
        <v>3.0619999999999998</v>
      </c>
      <c r="AN1750" s="72">
        <v>2.2690000000000001</v>
      </c>
      <c r="AO1750" s="12">
        <v>12608.991</v>
      </c>
      <c r="AP1750" s="72">
        <v>71.831000000000003</v>
      </c>
      <c r="AQ1750" s="72">
        <v>0.33600000000000002</v>
      </c>
      <c r="AR1750" s="12">
        <v>137.64400000000001</v>
      </c>
      <c r="AS1750" s="72">
        <v>0.78400000000000003</v>
      </c>
      <c r="AT1750" s="72">
        <v>27.196000000000002</v>
      </c>
      <c r="AU1750" s="12">
        <v>76.161000000000001</v>
      </c>
      <c r="AV1750" s="72">
        <v>0.434</v>
      </c>
      <c r="AW1750" s="72">
        <v>38.857999999999997</v>
      </c>
      <c r="AX1750" s="12">
        <v>523.64200000000005</v>
      </c>
      <c r="AY1750" s="72">
        <v>2.9830000000000001</v>
      </c>
      <c r="AZ1750" s="72">
        <v>14.170999999999999</v>
      </c>
      <c r="BA1750" s="12">
        <v>599.80200000000002</v>
      </c>
      <c r="BB1750" s="72">
        <v>3.4169999999999998</v>
      </c>
      <c r="BC1750" s="72">
        <v>13.276999999999999</v>
      </c>
      <c r="BD1750" s="12">
        <v>305.33300000000003</v>
      </c>
      <c r="BE1750" s="72">
        <v>1.7390000000000001</v>
      </c>
      <c r="BF1750" s="72">
        <v>19.423999999999999</v>
      </c>
      <c r="BG1750" s="12">
        <v>905.13499999999999</v>
      </c>
      <c r="BH1750" s="72">
        <v>5.1559999999999997</v>
      </c>
      <c r="BI1750" s="72">
        <v>10.628</v>
      </c>
      <c r="BJ1750" s="12">
        <v>2201.3110000000001</v>
      </c>
      <c r="BK1750" s="72">
        <v>12.54</v>
      </c>
      <c r="BL1750" s="72">
        <v>5.0010000000000003</v>
      </c>
      <c r="BM1750" s="12">
        <v>1700.597</v>
      </c>
      <c r="BN1750" s="72">
        <v>9.6880000000000006</v>
      </c>
      <c r="BO1750" s="72">
        <v>5.3529999999999998</v>
      </c>
      <c r="BP1750" s="12">
        <v>3901.9079999999999</v>
      </c>
      <c r="BQ1750" s="72">
        <v>22.228000000000002</v>
      </c>
      <c r="BR1750" s="72">
        <v>2.9649999999999999</v>
      </c>
      <c r="BS1750" s="12">
        <v>4944.6869999999999</v>
      </c>
      <c r="BT1750" s="72">
        <v>28.169</v>
      </c>
      <c r="BU1750" s="72">
        <v>1.232</v>
      </c>
      <c r="BV1750" s="12">
        <v>17553.678</v>
      </c>
      <c r="BW1750" s="72">
        <v>100</v>
      </c>
      <c r="BX1750" s="72">
        <v>0.32100000000000001</v>
      </c>
      <c r="BY1750" s="13"/>
      <c r="BZ1750" s="13"/>
    </row>
    <row r="1751" spans="1:78" ht="12.75" customHeight="1">
      <c r="A1751" s="122" t="s">
        <v>65</v>
      </c>
      <c r="B1751" s="71" t="s">
        <v>44</v>
      </c>
      <c r="C1751" s="71" t="s">
        <v>26</v>
      </c>
      <c r="D1751" s="34">
        <v>43525</v>
      </c>
      <c r="E1751" s="12">
        <v>8339.3449999999993</v>
      </c>
      <c r="F1751" s="72">
        <v>48.058999999999997</v>
      </c>
      <c r="G1751" s="72">
        <v>0.56399999999999995</v>
      </c>
      <c r="H1751" s="12">
        <v>449.34699999999998</v>
      </c>
      <c r="I1751" s="72">
        <v>2.59</v>
      </c>
      <c r="J1751" s="72">
        <v>17.257999999999999</v>
      </c>
      <c r="K1751" s="12">
        <v>432.935</v>
      </c>
      <c r="L1751" s="72">
        <v>2.4950000000000001</v>
      </c>
      <c r="M1751" s="72">
        <v>13.622</v>
      </c>
      <c r="N1751" s="12">
        <v>899.60599999999999</v>
      </c>
      <c r="O1751" s="72">
        <v>5.1840000000000002</v>
      </c>
      <c r="P1751" s="72">
        <v>9.548</v>
      </c>
      <c r="Q1751" s="12">
        <v>22.358000000000001</v>
      </c>
      <c r="R1751" s="72">
        <v>0.129</v>
      </c>
      <c r="S1751" s="72">
        <v>56.401000000000003</v>
      </c>
      <c r="T1751" s="12">
        <v>921.96400000000006</v>
      </c>
      <c r="U1751" s="72">
        <v>5.3129999999999997</v>
      </c>
      <c r="V1751" s="72">
        <v>9.4190000000000005</v>
      </c>
      <c r="W1751" s="12">
        <v>2750.364</v>
      </c>
      <c r="X1751" s="72">
        <v>15.85</v>
      </c>
      <c r="Y1751" s="72">
        <v>3.6139999999999999</v>
      </c>
      <c r="Z1751" s="12">
        <v>3672.328</v>
      </c>
      <c r="AA1751" s="72">
        <v>21.163</v>
      </c>
      <c r="AB1751" s="72">
        <v>1.278</v>
      </c>
      <c r="AC1751" s="12">
        <v>12011.673000000001</v>
      </c>
      <c r="AD1751" s="72">
        <v>69.222999999999999</v>
      </c>
      <c r="AE1751" s="72">
        <v>0.32800000000000001</v>
      </c>
      <c r="AF1751" s="12">
        <v>38.247</v>
      </c>
      <c r="AG1751" s="72">
        <v>0.22</v>
      </c>
      <c r="AH1751" s="72">
        <v>42.655000000000001</v>
      </c>
      <c r="AI1751" s="12">
        <v>587.24800000000005</v>
      </c>
      <c r="AJ1751" s="72">
        <v>3.3839999999999999</v>
      </c>
      <c r="AK1751" s="72">
        <v>3.0169999999999999</v>
      </c>
      <c r="AL1751" s="12">
        <v>625.495</v>
      </c>
      <c r="AM1751" s="72">
        <v>3.605</v>
      </c>
      <c r="AN1751" s="72">
        <v>1.774</v>
      </c>
      <c r="AO1751" s="12">
        <v>12637.169</v>
      </c>
      <c r="AP1751" s="72">
        <v>72.826999999999998</v>
      </c>
      <c r="AQ1751" s="72">
        <v>0.309</v>
      </c>
      <c r="AR1751" s="12">
        <v>113.85</v>
      </c>
      <c r="AS1751" s="72">
        <v>0.65600000000000003</v>
      </c>
      <c r="AT1751" s="72">
        <v>26.04</v>
      </c>
      <c r="AU1751" s="12">
        <v>26.518999999999998</v>
      </c>
      <c r="AV1751" s="72">
        <v>0.153</v>
      </c>
      <c r="AW1751" s="72">
        <v>53.465000000000003</v>
      </c>
      <c r="AX1751" s="12">
        <v>653.86300000000006</v>
      </c>
      <c r="AY1751" s="72">
        <v>3.7679999999999998</v>
      </c>
      <c r="AZ1751" s="72">
        <v>11.502000000000001</v>
      </c>
      <c r="BA1751" s="12">
        <v>680.38099999999997</v>
      </c>
      <c r="BB1751" s="72">
        <v>3.9209999999999998</v>
      </c>
      <c r="BC1751" s="72">
        <v>11.256</v>
      </c>
      <c r="BD1751" s="12">
        <v>369.685</v>
      </c>
      <c r="BE1751" s="72">
        <v>2.13</v>
      </c>
      <c r="BF1751" s="72">
        <v>16.488</v>
      </c>
      <c r="BG1751" s="12">
        <v>1050.067</v>
      </c>
      <c r="BH1751" s="72">
        <v>6.0510000000000002</v>
      </c>
      <c r="BI1751" s="72">
        <v>9.5109999999999992</v>
      </c>
      <c r="BJ1751" s="12">
        <v>2153.3409999999999</v>
      </c>
      <c r="BK1751" s="72">
        <v>12.41</v>
      </c>
      <c r="BL1751" s="72">
        <v>6.2670000000000003</v>
      </c>
      <c r="BM1751" s="12">
        <v>1397.8309999999999</v>
      </c>
      <c r="BN1751" s="72">
        <v>8.0559999999999992</v>
      </c>
      <c r="BO1751" s="72">
        <v>9.1210000000000004</v>
      </c>
      <c r="BP1751" s="12">
        <v>3551.1709999999998</v>
      </c>
      <c r="BQ1751" s="72">
        <v>20.465</v>
      </c>
      <c r="BR1751" s="72">
        <v>3.5760000000000001</v>
      </c>
      <c r="BS1751" s="12">
        <v>4715.0879999999997</v>
      </c>
      <c r="BT1751" s="72">
        <v>27.172999999999998</v>
      </c>
      <c r="BU1751" s="72">
        <v>1.4970000000000001</v>
      </c>
      <c r="BV1751" s="12">
        <v>17352.257000000001</v>
      </c>
      <c r="BW1751" s="72">
        <v>100</v>
      </c>
      <c r="BX1751" s="72">
        <v>0.433</v>
      </c>
      <c r="BY1751" s="13"/>
      <c r="BZ1751" s="13"/>
    </row>
    <row r="1752" spans="1:78" ht="12.75" customHeight="1">
      <c r="A1752" s="122" t="s">
        <v>65</v>
      </c>
      <c r="B1752" s="71" t="s">
        <v>44</v>
      </c>
      <c r="C1752" s="71" t="s">
        <v>26</v>
      </c>
      <c r="D1752" s="34">
        <v>43617</v>
      </c>
      <c r="E1752" s="12">
        <v>8345.0349999999999</v>
      </c>
      <c r="F1752" s="72">
        <v>47.674999999999997</v>
      </c>
      <c r="G1752" s="72">
        <v>0.61499999999999999</v>
      </c>
      <c r="H1752" s="12">
        <v>478.32600000000002</v>
      </c>
      <c r="I1752" s="72">
        <v>2.7330000000000001</v>
      </c>
      <c r="J1752" s="72">
        <v>10.645</v>
      </c>
      <c r="K1752" s="12">
        <v>500.56700000000001</v>
      </c>
      <c r="L1752" s="72">
        <v>2.86</v>
      </c>
      <c r="M1752" s="72">
        <v>11.711</v>
      </c>
      <c r="N1752" s="12">
        <v>986.51800000000003</v>
      </c>
      <c r="O1752" s="72">
        <v>5.6360000000000001</v>
      </c>
      <c r="P1752" s="72">
        <v>8.9380000000000006</v>
      </c>
      <c r="Q1752" s="12">
        <v>57.173999999999999</v>
      </c>
      <c r="R1752" s="72">
        <v>0.32700000000000001</v>
      </c>
      <c r="S1752" s="72">
        <v>33.652999999999999</v>
      </c>
      <c r="T1752" s="12">
        <v>1043.692</v>
      </c>
      <c r="U1752" s="72">
        <v>5.9630000000000001</v>
      </c>
      <c r="V1752" s="72">
        <v>7.8390000000000004</v>
      </c>
      <c r="W1752" s="12">
        <v>2824.8690000000001</v>
      </c>
      <c r="X1752" s="72">
        <v>16.138000000000002</v>
      </c>
      <c r="Y1752" s="72">
        <v>3.4580000000000002</v>
      </c>
      <c r="Z1752" s="12">
        <v>3868.5610000000001</v>
      </c>
      <c r="AA1752" s="72">
        <v>22.100999999999999</v>
      </c>
      <c r="AB1752" s="72">
        <v>1.21</v>
      </c>
      <c r="AC1752" s="12">
        <v>12213.596</v>
      </c>
      <c r="AD1752" s="72">
        <v>69.775000000000006</v>
      </c>
      <c r="AE1752" s="72">
        <v>0.50800000000000001</v>
      </c>
      <c r="AF1752" s="12">
        <v>17.151</v>
      </c>
      <c r="AG1752" s="72">
        <v>9.8000000000000004E-2</v>
      </c>
      <c r="AH1752" s="72">
        <v>48.148000000000003</v>
      </c>
      <c r="AI1752" s="12">
        <v>583.03200000000004</v>
      </c>
      <c r="AJ1752" s="72">
        <v>3.331</v>
      </c>
      <c r="AK1752" s="72">
        <v>3.0259999999999998</v>
      </c>
      <c r="AL1752" s="12">
        <v>600.18299999999999</v>
      </c>
      <c r="AM1752" s="72">
        <v>3.4289999999999998</v>
      </c>
      <c r="AN1752" s="72">
        <v>2.8039999999999998</v>
      </c>
      <c r="AO1752" s="12">
        <v>12813.779</v>
      </c>
      <c r="AP1752" s="72">
        <v>73.203999999999994</v>
      </c>
      <c r="AQ1752" s="72">
        <v>0.45700000000000002</v>
      </c>
      <c r="AR1752" s="12">
        <v>91.911000000000001</v>
      </c>
      <c r="AS1752" s="72">
        <v>0.52500000000000002</v>
      </c>
      <c r="AT1752" s="72">
        <v>28.111999999999998</v>
      </c>
      <c r="AU1752" s="12">
        <v>88.968999999999994</v>
      </c>
      <c r="AV1752" s="72">
        <v>0.50800000000000001</v>
      </c>
      <c r="AW1752" s="72">
        <v>41.07</v>
      </c>
      <c r="AX1752" s="12">
        <v>436.74099999999999</v>
      </c>
      <c r="AY1752" s="72">
        <v>2.4950000000000001</v>
      </c>
      <c r="AZ1752" s="72">
        <v>11.863</v>
      </c>
      <c r="BA1752" s="12">
        <v>525.71</v>
      </c>
      <c r="BB1752" s="72">
        <v>3.0030000000000001</v>
      </c>
      <c r="BC1752" s="72">
        <v>12.331</v>
      </c>
      <c r="BD1752" s="12">
        <v>249.68600000000001</v>
      </c>
      <c r="BE1752" s="72">
        <v>1.4259999999999999</v>
      </c>
      <c r="BF1752" s="72">
        <v>21.052</v>
      </c>
      <c r="BG1752" s="12">
        <v>775.39599999999996</v>
      </c>
      <c r="BH1752" s="72">
        <v>4.43</v>
      </c>
      <c r="BI1752" s="72">
        <v>9.2170000000000005</v>
      </c>
      <c r="BJ1752" s="12">
        <v>2090.9250000000002</v>
      </c>
      <c r="BK1752" s="72">
        <v>11.945</v>
      </c>
      <c r="BL1752" s="72">
        <v>4.4260000000000002</v>
      </c>
      <c r="BM1752" s="12">
        <v>1732.15</v>
      </c>
      <c r="BN1752" s="72">
        <v>9.8960000000000008</v>
      </c>
      <c r="BO1752" s="72">
        <v>4.1840000000000002</v>
      </c>
      <c r="BP1752" s="12">
        <v>3823.0740000000001</v>
      </c>
      <c r="BQ1752" s="72">
        <v>21.841000000000001</v>
      </c>
      <c r="BR1752" s="72">
        <v>2.6880000000000002</v>
      </c>
      <c r="BS1752" s="12">
        <v>4690.3810000000003</v>
      </c>
      <c r="BT1752" s="72">
        <v>26.795999999999999</v>
      </c>
      <c r="BU1752" s="72">
        <v>1.845</v>
      </c>
      <c r="BV1752" s="12">
        <v>17504.16</v>
      </c>
      <c r="BW1752" s="72">
        <v>100</v>
      </c>
      <c r="BX1752" s="72">
        <v>0.41099999999999998</v>
      </c>
      <c r="BY1752" s="13"/>
      <c r="BZ1752" s="13"/>
    </row>
    <row r="1753" spans="1:78" ht="12.75" customHeight="1">
      <c r="A1753" s="122" t="s">
        <v>65</v>
      </c>
      <c r="B1753" s="71" t="s">
        <v>44</v>
      </c>
      <c r="C1753" s="71" t="s">
        <v>26</v>
      </c>
      <c r="D1753" s="34">
        <v>44075</v>
      </c>
      <c r="E1753" s="12">
        <v>8065.5780000000004</v>
      </c>
      <c r="F1753" s="72">
        <v>45.546999999999997</v>
      </c>
      <c r="G1753" s="72">
        <v>0.495</v>
      </c>
      <c r="H1753" s="12">
        <v>424.08699999999999</v>
      </c>
      <c r="I1753" s="72">
        <v>2.395</v>
      </c>
      <c r="J1753" s="72">
        <v>15.324</v>
      </c>
      <c r="K1753" s="12">
        <v>602.20500000000004</v>
      </c>
      <c r="L1753" s="72">
        <v>3.4009999999999998</v>
      </c>
      <c r="M1753" s="72">
        <v>12.154999999999999</v>
      </c>
      <c r="N1753" s="12">
        <v>1026.2929999999999</v>
      </c>
      <c r="O1753" s="72">
        <v>5.7960000000000003</v>
      </c>
      <c r="P1753" s="72">
        <v>6.9710000000000001</v>
      </c>
      <c r="Q1753" s="12">
        <v>50.213000000000001</v>
      </c>
      <c r="R1753" s="72">
        <v>0.28399999999999997</v>
      </c>
      <c r="S1753" s="72">
        <v>41.213999999999999</v>
      </c>
      <c r="T1753" s="12">
        <v>1076.5060000000001</v>
      </c>
      <c r="U1753" s="72">
        <v>6.0789999999999997</v>
      </c>
      <c r="V1753" s="72">
        <v>6.282</v>
      </c>
      <c r="W1753" s="12">
        <v>2677.9839999999999</v>
      </c>
      <c r="X1753" s="72">
        <v>15.122999999999999</v>
      </c>
      <c r="Y1753" s="72">
        <v>2.9049999999999998</v>
      </c>
      <c r="Z1753" s="12">
        <v>3754.49</v>
      </c>
      <c r="AA1753" s="72">
        <v>21.202000000000002</v>
      </c>
      <c r="AB1753" s="72">
        <v>1.2410000000000001</v>
      </c>
      <c r="AC1753" s="12">
        <v>11820.066999999999</v>
      </c>
      <c r="AD1753" s="72">
        <v>66.748999999999995</v>
      </c>
      <c r="AE1753" s="72">
        <v>0.44</v>
      </c>
      <c r="AF1753" s="12">
        <v>43.131</v>
      </c>
      <c r="AG1753" s="72">
        <v>0.24399999999999999</v>
      </c>
      <c r="AH1753" s="72">
        <v>50.99</v>
      </c>
      <c r="AI1753" s="12">
        <v>796.46500000000003</v>
      </c>
      <c r="AJ1753" s="72">
        <v>4.4980000000000002</v>
      </c>
      <c r="AK1753" s="72">
        <v>3.0150000000000001</v>
      </c>
      <c r="AL1753" s="12">
        <v>839.59500000000003</v>
      </c>
      <c r="AM1753" s="72">
        <v>4.7409999999999997</v>
      </c>
      <c r="AN1753" s="72">
        <v>1.6259999999999999</v>
      </c>
      <c r="AO1753" s="12">
        <v>12659.663</v>
      </c>
      <c r="AP1753" s="72">
        <v>71.489999999999995</v>
      </c>
      <c r="AQ1753" s="72">
        <v>0.40799999999999997</v>
      </c>
      <c r="AR1753" s="12">
        <v>235.45599999999999</v>
      </c>
      <c r="AS1753" s="72">
        <v>1.33</v>
      </c>
      <c r="AT1753" s="72">
        <v>23.681000000000001</v>
      </c>
      <c r="AU1753" s="12">
        <v>45.470999999999997</v>
      </c>
      <c r="AV1753" s="72">
        <v>0.25700000000000001</v>
      </c>
      <c r="AW1753" s="72">
        <v>47.851999999999997</v>
      </c>
      <c r="AX1753" s="12">
        <v>563.18299999999999</v>
      </c>
      <c r="AY1753" s="72">
        <v>3.18</v>
      </c>
      <c r="AZ1753" s="72">
        <v>13.782999999999999</v>
      </c>
      <c r="BA1753" s="12">
        <v>608.65300000000002</v>
      </c>
      <c r="BB1753" s="72">
        <v>3.4369999999999998</v>
      </c>
      <c r="BC1753" s="72">
        <v>12.657</v>
      </c>
      <c r="BD1753" s="12">
        <v>357.88600000000002</v>
      </c>
      <c r="BE1753" s="72">
        <v>2.0209999999999999</v>
      </c>
      <c r="BF1753" s="72">
        <v>18.556000000000001</v>
      </c>
      <c r="BG1753" s="12">
        <v>966.53899999999999</v>
      </c>
      <c r="BH1753" s="72">
        <v>5.4580000000000002</v>
      </c>
      <c r="BI1753" s="72">
        <v>9.3049999999999997</v>
      </c>
      <c r="BJ1753" s="12">
        <v>2162.1320000000001</v>
      </c>
      <c r="BK1753" s="72">
        <v>12.21</v>
      </c>
      <c r="BL1753" s="72">
        <v>6.1840000000000002</v>
      </c>
      <c r="BM1753" s="12">
        <v>1684.4680000000001</v>
      </c>
      <c r="BN1753" s="72">
        <v>9.5120000000000005</v>
      </c>
      <c r="BO1753" s="72">
        <v>5.6980000000000004</v>
      </c>
      <c r="BP1753" s="12">
        <v>3846.6</v>
      </c>
      <c r="BQ1753" s="72">
        <v>21.722000000000001</v>
      </c>
      <c r="BR1753" s="72">
        <v>3.4889999999999999</v>
      </c>
      <c r="BS1753" s="12">
        <v>5048.5950000000003</v>
      </c>
      <c r="BT1753" s="72">
        <v>28.51</v>
      </c>
      <c r="BU1753" s="72">
        <v>1.7</v>
      </c>
      <c r="BV1753" s="12">
        <v>17708.257000000001</v>
      </c>
      <c r="BW1753" s="72">
        <v>100</v>
      </c>
      <c r="BX1753" s="72">
        <v>0.46600000000000003</v>
      </c>
      <c r="BY1753" s="13"/>
      <c r="BZ1753" s="13"/>
    </row>
    <row r="1754" spans="1:78" ht="12.75" customHeight="1">
      <c r="A1754" s="122" t="s">
        <v>65</v>
      </c>
      <c r="B1754" s="71" t="s">
        <v>44</v>
      </c>
      <c r="C1754" s="71" t="s">
        <v>26</v>
      </c>
      <c r="D1754" s="34">
        <v>44166</v>
      </c>
      <c r="E1754" s="12">
        <v>8221.6059999999998</v>
      </c>
      <c r="F1754" s="72">
        <v>46.366</v>
      </c>
      <c r="G1754" s="72">
        <v>0.79600000000000004</v>
      </c>
      <c r="H1754" s="12">
        <v>707.59400000000005</v>
      </c>
      <c r="I1754" s="72">
        <v>3.99</v>
      </c>
      <c r="J1754" s="72">
        <v>14.116</v>
      </c>
      <c r="K1754" s="12">
        <v>461.75700000000001</v>
      </c>
      <c r="L1754" s="72">
        <v>2.6040000000000001</v>
      </c>
      <c r="M1754" s="72">
        <v>16.158000000000001</v>
      </c>
      <c r="N1754" s="12">
        <v>1169.3510000000001</v>
      </c>
      <c r="O1754" s="72">
        <v>6.5949999999999998</v>
      </c>
      <c r="P1754" s="72">
        <v>9.5530000000000008</v>
      </c>
      <c r="Q1754" s="12">
        <v>92.99</v>
      </c>
      <c r="R1754" s="72">
        <v>0.52400000000000002</v>
      </c>
      <c r="S1754" s="72">
        <v>36.906999999999996</v>
      </c>
      <c r="T1754" s="12">
        <v>1262.3409999999999</v>
      </c>
      <c r="U1754" s="72">
        <v>7.1189999999999998</v>
      </c>
      <c r="V1754" s="72">
        <v>9.1910000000000007</v>
      </c>
      <c r="W1754" s="12">
        <v>2671.25</v>
      </c>
      <c r="X1754" s="72">
        <v>15.064</v>
      </c>
      <c r="Y1754" s="72">
        <v>4.5990000000000002</v>
      </c>
      <c r="Z1754" s="12">
        <v>3933.5909999999999</v>
      </c>
      <c r="AA1754" s="72">
        <v>22.183</v>
      </c>
      <c r="AB1754" s="72">
        <v>1.4319999999999999</v>
      </c>
      <c r="AC1754" s="12">
        <v>12155.197</v>
      </c>
      <c r="AD1754" s="72">
        <v>68.549000000000007</v>
      </c>
      <c r="AE1754" s="72">
        <v>0.41799999999999998</v>
      </c>
      <c r="AF1754" s="12">
        <v>36.881999999999998</v>
      </c>
      <c r="AG1754" s="72">
        <v>0.20799999999999999</v>
      </c>
      <c r="AH1754" s="72">
        <v>56.316000000000003</v>
      </c>
      <c r="AI1754" s="12">
        <v>729.721</v>
      </c>
      <c r="AJ1754" s="72">
        <v>4.1150000000000002</v>
      </c>
      <c r="AK1754" s="72">
        <v>3.524</v>
      </c>
      <c r="AL1754" s="12">
        <v>766.60299999999995</v>
      </c>
      <c r="AM1754" s="72">
        <v>4.3230000000000004</v>
      </c>
      <c r="AN1754" s="72">
        <v>2.1139999999999999</v>
      </c>
      <c r="AO1754" s="12">
        <v>12921.8</v>
      </c>
      <c r="AP1754" s="72">
        <v>72.872</v>
      </c>
      <c r="AQ1754" s="72">
        <v>0.371</v>
      </c>
      <c r="AR1754" s="12">
        <v>212.292</v>
      </c>
      <c r="AS1754" s="72">
        <v>1.1970000000000001</v>
      </c>
      <c r="AT1754" s="72">
        <v>19.774999999999999</v>
      </c>
      <c r="AU1754" s="12">
        <v>36.936</v>
      </c>
      <c r="AV1754" s="72">
        <v>0.20799999999999999</v>
      </c>
      <c r="AW1754" s="72">
        <v>67.061000000000007</v>
      </c>
      <c r="AX1754" s="12">
        <v>672.46900000000005</v>
      </c>
      <c r="AY1754" s="72">
        <v>3.7919999999999998</v>
      </c>
      <c r="AZ1754" s="72">
        <v>14.79</v>
      </c>
      <c r="BA1754" s="12">
        <v>709.40499999999997</v>
      </c>
      <c r="BB1754" s="72">
        <v>4.0010000000000003</v>
      </c>
      <c r="BC1754" s="72">
        <v>14.63</v>
      </c>
      <c r="BD1754" s="12">
        <v>312.63</v>
      </c>
      <c r="BE1754" s="72">
        <v>1.7629999999999999</v>
      </c>
      <c r="BF1754" s="72">
        <v>28.347999999999999</v>
      </c>
      <c r="BG1754" s="12">
        <v>1022.035</v>
      </c>
      <c r="BH1754" s="72">
        <v>5.7640000000000002</v>
      </c>
      <c r="BI1754" s="72">
        <v>11.242000000000001</v>
      </c>
      <c r="BJ1754" s="12">
        <v>1964.5650000000001</v>
      </c>
      <c r="BK1754" s="72">
        <v>11.079000000000001</v>
      </c>
      <c r="BL1754" s="72">
        <v>6.7220000000000004</v>
      </c>
      <c r="BM1754" s="12">
        <v>1611.451</v>
      </c>
      <c r="BN1754" s="72">
        <v>9.0879999999999992</v>
      </c>
      <c r="BO1754" s="72">
        <v>7.359</v>
      </c>
      <c r="BP1754" s="12">
        <v>3576.0160000000001</v>
      </c>
      <c r="BQ1754" s="72">
        <v>20.167000000000002</v>
      </c>
      <c r="BR1754" s="72">
        <v>4.1079999999999997</v>
      </c>
      <c r="BS1754" s="12">
        <v>4810.3429999999998</v>
      </c>
      <c r="BT1754" s="72">
        <v>27.128</v>
      </c>
      <c r="BU1754" s="72">
        <v>1.895</v>
      </c>
      <c r="BV1754" s="12">
        <v>17732.143</v>
      </c>
      <c r="BW1754" s="72">
        <v>100</v>
      </c>
      <c r="BX1754" s="72">
        <v>0.48499999999999999</v>
      </c>
      <c r="BY1754" s="13"/>
      <c r="BZ1754" s="13"/>
    </row>
    <row r="1755" spans="1:78" ht="12.75" customHeight="1">
      <c r="A1755" s="122" t="s">
        <v>65</v>
      </c>
      <c r="B1755" s="71" t="s">
        <v>44</v>
      </c>
      <c r="C1755" s="71" t="s">
        <v>26</v>
      </c>
      <c r="D1755" s="34">
        <v>44256</v>
      </c>
      <c r="E1755" s="12">
        <v>8399.866</v>
      </c>
      <c r="F1755" s="72">
        <v>47.573</v>
      </c>
      <c r="G1755" s="72">
        <v>0.58399999999999996</v>
      </c>
      <c r="H1755" s="12">
        <v>430.15100000000001</v>
      </c>
      <c r="I1755" s="72">
        <v>2.4359999999999999</v>
      </c>
      <c r="J1755" s="72">
        <v>20.327000000000002</v>
      </c>
      <c r="K1755" s="12">
        <v>527.36599999999999</v>
      </c>
      <c r="L1755" s="72">
        <v>2.9870000000000001</v>
      </c>
      <c r="M1755" s="72">
        <v>14.41</v>
      </c>
      <c r="N1755" s="12">
        <v>957.51700000000005</v>
      </c>
      <c r="O1755" s="72">
        <v>5.423</v>
      </c>
      <c r="P1755" s="72">
        <v>10.000999999999999</v>
      </c>
      <c r="Q1755" s="12">
        <v>57.99</v>
      </c>
      <c r="R1755" s="72">
        <v>0.32800000000000001</v>
      </c>
      <c r="S1755" s="72">
        <v>40.950000000000003</v>
      </c>
      <c r="T1755" s="12">
        <v>1015.5069999999999</v>
      </c>
      <c r="U1755" s="72">
        <v>5.7510000000000003</v>
      </c>
      <c r="V1755" s="72">
        <v>9.1460000000000008</v>
      </c>
      <c r="W1755" s="12">
        <v>2775.4479999999999</v>
      </c>
      <c r="X1755" s="72">
        <v>15.718999999999999</v>
      </c>
      <c r="Y1755" s="72">
        <v>3.589</v>
      </c>
      <c r="Z1755" s="12">
        <v>3790.9549999999999</v>
      </c>
      <c r="AA1755" s="72">
        <v>21.47</v>
      </c>
      <c r="AB1755" s="72">
        <v>0.879</v>
      </c>
      <c r="AC1755" s="12">
        <v>12190.822</v>
      </c>
      <c r="AD1755" s="72">
        <v>69.043999999999997</v>
      </c>
      <c r="AE1755" s="72">
        <v>0.35199999999999998</v>
      </c>
      <c r="AF1755" s="12">
        <v>60.847000000000001</v>
      </c>
      <c r="AG1755" s="72">
        <v>0.34499999999999997</v>
      </c>
      <c r="AH1755" s="72">
        <v>47.13</v>
      </c>
      <c r="AI1755" s="12">
        <v>710.11500000000001</v>
      </c>
      <c r="AJ1755" s="72">
        <v>4.0220000000000002</v>
      </c>
      <c r="AK1755" s="72">
        <v>4.1970000000000001</v>
      </c>
      <c r="AL1755" s="12">
        <v>770.96199999999999</v>
      </c>
      <c r="AM1755" s="72">
        <v>4.3659999999999997</v>
      </c>
      <c r="AN1755" s="72">
        <v>1.9770000000000001</v>
      </c>
      <c r="AO1755" s="12">
        <v>12961.784</v>
      </c>
      <c r="AP1755" s="72">
        <v>73.41</v>
      </c>
      <c r="AQ1755" s="72">
        <v>0.34699999999999998</v>
      </c>
      <c r="AR1755" s="12">
        <v>245.435</v>
      </c>
      <c r="AS1755" s="72">
        <v>1.39</v>
      </c>
      <c r="AT1755" s="72">
        <v>23.056000000000001</v>
      </c>
      <c r="AU1755" s="12">
        <v>56.918999999999997</v>
      </c>
      <c r="AV1755" s="72">
        <v>0.32200000000000001</v>
      </c>
      <c r="AW1755" s="72">
        <v>44.6</v>
      </c>
      <c r="AX1755" s="12">
        <v>446.05799999999999</v>
      </c>
      <c r="AY1755" s="72">
        <v>2.5259999999999998</v>
      </c>
      <c r="AZ1755" s="72">
        <v>15.819000000000001</v>
      </c>
      <c r="BA1755" s="12">
        <v>502.97699999999998</v>
      </c>
      <c r="BB1755" s="72">
        <v>2.8490000000000002</v>
      </c>
      <c r="BC1755" s="72">
        <v>15.321</v>
      </c>
      <c r="BD1755" s="12">
        <v>356.78699999999998</v>
      </c>
      <c r="BE1755" s="72">
        <v>2.0209999999999999</v>
      </c>
      <c r="BF1755" s="72">
        <v>18.991</v>
      </c>
      <c r="BG1755" s="12">
        <v>859.76400000000001</v>
      </c>
      <c r="BH1755" s="72">
        <v>4.8689999999999998</v>
      </c>
      <c r="BI1755" s="72">
        <v>11.943</v>
      </c>
      <c r="BJ1755" s="12">
        <v>2040.4010000000001</v>
      </c>
      <c r="BK1755" s="72">
        <v>11.555999999999999</v>
      </c>
      <c r="BL1755" s="72">
        <v>5.4850000000000003</v>
      </c>
      <c r="BM1755" s="12">
        <v>1549.2639999999999</v>
      </c>
      <c r="BN1755" s="72">
        <v>8.7739999999999991</v>
      </c>
      <c r="BO1755" s="72">
        <v>6.9989999999999997</v>
      </c>
      <c r="BP1755" s="12">
        <v>3589.665</v>
      </c>
      <c r="BQ1755" s="72">
        <v>20.329999999999998</v>
      </c>
      <c r="BR1755" s="72">
        <v>3.0049999999999999</v>
      </c>
      <c r="BS1755" s="12">
        <v>4694.8639999999996</v>
      </c>
      <c r="BT1755" s="72">
        <v>26.59</v>
      </c>
      <c r="BU1755" s="72">
        <v>1.786</v>
      </c>
      <c r="BV1755" s="12">
        <v>17656.648000000001</v>
      </c>
      <c r="BW1755" s="72">
        <v>100</v>
      </c>
      <c r="BX1755" s="72">
        <v>0.36399999999999999</v>
      </c>
      <c r="BY1755" s="13"/>
      <c r="BZ1755" s="13"/>
    </row>
    <row r="1756" spans="1:78" ht="12.75" customHeight="1">
      <c r="A1756" s="122" t="s">
        <v>65</v>
      </c>
      <c r="B1756" s="71" t="s">
        <v>44</v>
      </c>
      <c r="C1756" s="71" t="s">
        <v>26</v>
      </c>
      <c r="D1756" s="34">
        <v>44348</v>
      </c>
      <c r="E1756" s="12">
        <v>8442.3150000000005</v>
      </c>
      <c r="F1756" s="72">
        <v>48.034999999999997</v>
      </c>
      <c r="G1756" s="72">
        <v>0.69899999999999995</v>
      </c>
      <c r="H1756" s="12">
        <v>510.423</v>
      </c>
      <c r="I1756" s="72">
        <v>2.9039999999999999</v>
      </c>
      <c r="J1756" s="72">
        <v>13.842000000000001</v>
      </c>
      <c r="K1756" s="12">
        <v>381.99599999999998</v>
      </c>
      <c r="L1756" s="72">
        <v>2.173</v>
      </c>
      <c r="M1756" s="72">
        <v>15.49</v>
      </c>
      <c r="N1756" s="12">
        <v>892.41899999999998</v>
      </c>
      <c r="O1756" s="72">
        <v>5.0780000000000003</v>
      </c>
      <c r="P1756" s="72">
        <v>9.4890000000000008</v>
      </c>
      <c r="Q1756" s="12">
        <v>43.765000000000001</v>
      </c>
      <c r="R1756" s="72">
        <v>0.249</v>
      </c>
      <c r="S1756" s="72">
        <v>40.619</v>
      </c>
      <c r="T1756" s="12">
        <v>936.18399999999997</v>
      </c>
      <c r="U1756" s="72">
        <v>5.327</v>
      </c>
      <c r="V1756" s="72">
        <v>8.907</v>
      </c>
      <c r="W1756" s="12">
        <v>2999.277</v>
      </c>
      <c r="X1756" s="72">
        <v>17.065000000000001</v>
      </c>
      <c r="Y1756" s="72">
        <v>3.78</v>
      </c>
      <c r="Z1756" s="12">
        <v>3935.4609999999998</v>
      </c>
      <c r="AA1756" s="72">
        <v>22.391999999999999</v>
      </c>
      <c r="AB1756" s="72">
        <v>1.393</v>
      </c>
      <c r="AC1756" s="12">
        <v>12377.776</v>
      </c>
      <c r="AD1756" s="72">
        <v>70.427999999999997</v>
      </c>
      <c r="AE1756" s="72">
        <v>0.29599999999999999</v>
      </c>
      <c r="AF1756" s="12">
        <v>41.012999999999998</v>
      </c>
      <c r="AG1756" s="72">
        <v>0.23300000000000001</v>
      </c>
      <c r="AH1756" s="72">
        <v>59.585000000000001</v>
      </c>
      <c r="AI1756" s="12">
        <v>581.77099999999996</v>
      </c>
      <c r="AJ1756" s="72">
        <v>3.31</v>
      </c>
      <c r="AK1756" s="72">
        <v>5.2089999999999996</v>
      </c>
      <c r="AL1756" s="12">
        <v>622.78300000000002</v>
      </c>
      <c r="AM1756" s="72">
        <v>3.544</v>
      </c>
      <c r="AN1756" s="72">
        <v>2.6429999999999998</v>
      </c>
      <c r="AO1756" s="12">
        <v>13000.558999999999</v>
      </c>
      <c r="AP1756" s="72">
        <v>73.971000000000004</v>
      </c>
      <c r="AQ1756" s="72">
        <v>0.253</v>
      </c>
      <c r="AR1756" s="12">
        <v>127.176</v>
      </c>
      <c r="AS1756" s="72">
        <v>0.72399999999999998</v>
      </c>
      <c r="AT1756" s="72">
        <v>24.16</v>
      </c>
      <c r="AU1756" s="12">
        <v>41.220999999999997</v>
      </c>
      <c r="AV1756" s="72">
        <v>0.23499999999999999</v>
      </c>
      <c r="AW1756" s="72">
        <v>58.357999999999997</v>
      </c>
      <c r="AX1756" s="12">
        <v>507.92500000000001</v>
      </c>
      <c r="AY1756" s="72">
        <v>2.89</v>
      </c>
      <c r="AZ1756" s="72">
        <v>10.661</v>
      </c>
      <c r="BA1756" s="12">
        <v>549.14599999999996</v>
      </c>
      <c r="BB1756" s="72">
        <v>3.125</v>
      </c>
      <c r="BC1756" s="72">
        <v>10.186</v>
      </c>
      <c r="BD1756" s="12">
        <v>255.19900000000001</v>
      </c>
      <c r="BE1756" s="72">
        <v>1.452</v>
      </c>
      <c r="BF1756" s="72">
        <v>18.233000000000001</v>
      </c>
      <c r="BG1756" s="12">
        <v>804.34500000000003</v>
      </c>
      <c r="BH1756" s="72">
        <v>4.577</v>
      </c>
      <c r="BI1756" s="72">
        <v>8.9499999999999993</v>
      </c>
      <c r="BJ1756" s="12">
        <v>2042.6969999999999</v>
      </c>
      <c r="BK1756" s="72">
        <v>11.622999999999999</v>
      </c>
      <c r="BL1756" s="72">
        <v>5.609</v>
      </c>
      <c r="BM1756" s="12">
        <v>1600.4079999999999</v>
      </c>
      <c r="BN1756" s="72">
        <v>9.1059999999999999</v>
      </c>
      <c r="BO1756" s="72">
        <v>5.3810000000000002</v>
      </c>
      <c r="BP1756" s="12">
        <v>3643.105</v>
      </c>
      <c r="BQ1756" s="72">
        <v>20.728999999999999</v>
      </c>
      <c r="BR1756" s="72">
        <v>2.762</v>
      </c>
      <c r="BS1756" s="12">
        <v>4574.6260000000002</v>
      </c>
      <c r="BT1756" s="72">
        <v>26.029</v>
      </c>
      <c r="BU1756" s="72">
        <v>1.7330000000000001</v>
      </c>
      <c r="BV1756" s="12">
        <v>17575.186000000002</v>
      </c>
      <c r="BW1756" s="72">
        <v>100</v>
      </c>
      <c r="BX1756" s="72">
        <v>0.432</v>
      </c>
      <c r="BY1756" s="13"/>
      <c r="BZ1756" s="13"/>
    </row>
    <row r="1757" spans="1:78" ht="12.75" customHeight="1">
      <c r="A1757" s="122" t="s">
        <v>65</v>
      </c>
      <c r="B1757" s="71" t="s">
        <v>44</v>
      </c>
      <c r="C1757" s="71" t="s">
        <v>26</v>
      </c>
      <c r="D1757" s="34">
        <v>44805</v>
      </c>
      <c r="E1757" s="12">
        <v>8957.2150000000001</v>
      </c>
      <c r="F1757" s="72">
        <v>49.607999999999997</v>
      </c>
      <c r="G1757" s="72">
        <v>0.71899999999999997</v>
      </c>
      <c r="H1757" s="12">
        <v>303.03899999999999</v>
      </c>
      <c r="I1757" s="72">
        <v>1.6779999999999999</v>
      </c>
      <c r="J1757" s="72">
        <v>13.669</v>
      </c>
      <c r="K1757" s="12">
        <v>306.76799999999997</v>
      </c>
      <c r="L1757" s="72">
        <v>1.6990000000000001</v>
      </c>
      <c r="M1757" s="72">
        <v>19.224</v>
      </c>
      <c r="N1757" s="12">
        <v>609.80700000000002</v>
      </c>
      <c r="O1757" s="72">
        <v>3.3769999999999998</v>
      </c>
      <c r="P1757" s="72">
        <v>12.324</v>
      </c>
      <c r="Q1757" s="12">
        <v>80.097999999999999</v>
      </c>
      <c r="R1757" s="72">
        <v>0.44400000000000001</v>
      </c>
      <c r="S1757" s="72">
        <v>40.340000000000003</v>
      </c>
      <c r="T1757" s="12">
        <v>689.90599999999995</v>
      </c>
      <c r="U1757" s="72">
        <v>3.8210000000000002</v>
      </c>
      <c r="V1757" s="72">
        <v>11.167999999999999</v>
      </c>
      <c r="W1757" s="12">
        <v>3209.3890000000001</v>
      </c>
      <c r="X1757" s="72">
        <v>17.774999999999999</v>
      </c>
      <c r="Y1757" s="72">
        <v>2.7429999999999999</v>
      </c>
      <c r="Z1757" s="12">
        <v>3899.2939999999999</v>
      </c>
      <c r="AA1757" s="72">
        <v>21.594999999999999</v>
      </c>
      <c r="AB1757" s="72">
        <v>1.3859999999999999</v>
      </c>
      <c r="AC1757" s="12">
        <v>12856.51</v>
      </c>
      <c r="AD1757" s="72">
        <v>71.203000000000003</v>
      </c>
      <c r="AE1757" s="72">
        <v>0.39800000000000002</v>
      </c>
      <c r="AF1757" s="12">
        <v>37.36</v>
      </c>
      <c r="AG1757" s="72">
        <v>0.20699999999999999</v>
      </c>
      <c r="AH1757" s="72">
        <v>76.884</v>
      </c>
      <c r="AI1757" s="12">
        <v>309.90499999999997</v>
      </c>
      <c r="AJ1757" s="72">
        <v>1.716</v>
      </c>
      <c r="AK1757" s="72">
        <v>14.255000000000001</v>
      </c>
      <c r="AL1757" s="12">
        <v>347.26499999999999</v>
      </c>
      <c r="AM1757" s="72">
        <v>1.923</v>
      </c>
      <c r="AN1757" s="72">
        <v>7.6890000000000001</v>
      </c>
      <c r="AO1757" s="12">
        <v>13203.775</v>
      </c>
      <c r="AP1757" s="72">
        <v>73.126000000000005</v>
      </c>
      <c r="AQ1757" s="72">
        <v>0.47099999999999997</v>
      </c>
      <c r="AR1757" s="12">
        <v>220.90799999999999</v>
      </c>
      <c r="AS1757" s="72">
        <v>1.2230000000000001</v>
      </c>
      <c r="AT1757" s="72">
        <v>26.84</v>
      </c>
      <c r="AU1757" s="12">
        <v>45.747</v>
      </c>
      <c r="AV1757" s="72">
        <v>0.253</v>
      </c>
      <c r="AW1757" s="72">
        <v>49.588999999999999</v>
      </c>
      <c r="AX1757" s="12">
        <v>476.35</v>
      </c>
      <c r="AY1757" s="72">
        <v>2.6379999999999999</v>
      </c>
      <c r="AZ1757" s="72">
        <v>15.416</v>
      </c>
      <c r="BA1757" s="12">
        <v>522.09699999999998</v>
      </c>
      <c r="BB1757" s="72">
        <v>2.8919999999999999</v>
      </c>
      <c r="BC1757" s="72">
        <v>13.93</v>
      </c>
      <c r="BD1757" s="12">
        <v>340.71699999999998</v>
      </c>
      <c r="BE1757" s="72">
        <v>1.887</v>
      </c>
      <c r="BF1757" s="72">
        <v>23.864999999999998</v>
      </c>
      <c r="BG1757" s="12">
        <v>862.81399999999996</v>
      </c>
      <c r="BH1757" s="72">
        <v>4.7789999999999999</v>
      </c>
      <c r="BI1757" s="72">
        <v>10.076000000000001</v>
      </c>
      <c r="BJ1757" s="12">
        <v>2097.0259999999998</v>
      </c>
      <c r="BK1757" s="72">
        <v>11.614000000000001</v>
      </c>
      <c r="BL1757" s="72">
        <v>5.0279999999999996</v>
      </c>
      <c r="BM1757" s="12">
        <v>1671.5650000000001</v>
      </c>
      <c r="BN1757" s="72">
        <v>9.2579999999999991</v>
      </c>
      <c r="BO1757" s="72">
        <v>5.7229999999999999</v>
      </c>
      <c r="BP1757" s="12">
        <v>3768.5909999999999</v>
      </c>
      <c r="BQ1757" s="72">
        <v>20.872</v>
      </c>
      <c r="BR1757" s="72">
        <v>2.923</v>
      </c>
      <c r="BS1757" s="12">
        <v>4852.3119999999999</v>
      </c>
      <c r="BT1757" s="72">
        <v>26.873999999999999</v>
      </c>
      <c r="BU1757" s="72">
        <v>1.5880000000000001</v>
      </c>
      <c r="BV1757" s="12">
        <v>18056.087</v>
      </c>
      <c r="BW1757" s="72">
        <v>100</v>
      </c>
      <c r="BX1757" s="72">
        <v>0.44400000000000001</v>
      </c>
      <c r="BY1757" s="13"/>
      <c r="BZ1757" s="13"/>
    </row>
    <row r="1758" spans="1:78" ht="12.75" customHeight="1">
      <c r="A1758" s="122" t="s">
        <v>65</v>
      </c>
      <c r="B1758" s="71" t="s">
        <v>44</v>
      </c>
      <c r="C1758" s="71" t="s">
        <v>26</v>
      </c>
      <c r="D1758" s="34">
        <v>44896</v>
      </c>
      <c r="E1758" s="12">
        <v>9154.2369999999992</v>
      </c>
      <c r="F1758" s="72">
        <v>50.182000000000002</v>
      </c>
      <c r="G1758" s="72">
        <v>0.61899999999999999</v>
      </c>
      <c r="H1758" s="12">
        <v>313.67200000000003</v>
      </c>
      <c r="I1758" s="72">
        <v>1.7190000000000001</v>
      </c>
      <c r="J1758" s="72">
        <v>19.388999999999999</v>
      </c>
      <c r="K1758" s="12">
        <v>346.101</v>
      </c>
      <c r="L1758" s="72">
        <v>1.897</v>
      </c>
      <c r="M1758" s="72">
        <v>20.146999999999998</v>
      </c>
      <c r="N1758" s="12">
        <v>659.774</v>
      </c>
      <c r="O1758" s="72">
        <v>3.617</v>
      </c>
      <c r="P1758" s="72">
        <v>12.065</v>
      </c>
      <c r="Q1758" s="12">
        <v>81.009</v>
      </c>
      <c r="R1758" s="72">
        <v>0.44400000000000001</v>
      </c>
      <c r="S1758" s="72">
        <v>40.380000000000003</v>
      </c>
      <c r="T1758" s="12">
        <v>740.78300000000002</v>
      </c>
      <c r="U1758" s="72">
        <v>4.0609999999999999</v>
      </c>
      <c r="V1758" s="72">
        <v>11.603</v>
      </c>
      <c r="W1758" s="12">
        <v>3161.6619999999998</v>
      </c>
      <c r="X1758" s="72">
        <v>17.332000000000001</v>
      </c>
      <c r="Y1758" s="72">
        <v>2.6960000000000002</v>
      </c>
      <c r="Z1758" s="12">
        <v>3902.4450000000002</v>
      </c>
      <c r="AA1758" s="72">
        <v>21.391999999999999</v>
      </c>
      <c r="AB1758" s="72">
        <v>1.101</v>
      </c>
      <c r="AC1758" s="12">
        <v>13056.682000000001</v>
      </c>
      <c r="AD1758" s="72">
        <v>71.573999999999998</v>
      </c>
      <c r="AE1758" s="72">
        <v>0.30499999999999999</v>
      </c>
      <c r="AF1758" s="12">
        <v>24.353000000000002</v>
      </c>
      <c r="AG1758" s="72">
        <v>0.13300000000000001</v>
      </c>
      <c r="AH1758" s="72">
        <v>86.513000000000005</v>
      </c>
      <c r="AI1758" s="12">
        <v>366.99799999999999</v>
      </c>
      <c r="AJ1758" s="72">
        <v>2.012</v>
      </c>
      <c r="AK1758" s="72">
        <v>6.8419999999999996</v>
      </c>
      <c r="AL1758" s="12">
        <v>391.351</v>
      </c>
      <c r="AM1758" s="72">
        <v>2.145</v>
      </c>
      <c r="AN1758" s="72">
        <v>3.5960000000000001</v>
      </c>
      <c r="AO1758" s="12">
        <v>13448.032999999999</v>
      </c>
      <c r="AP1758" s="72">
        <v>73.718999999999994</v>
      </c>
      <c r="AQ1758" s="72">
        <v>0.28100000000000003</v>
      </c>
      <c r="AR1758" s="12">
        <v>104.15900000000001</v>
      </c>
      <c r="AS1758" s="72">
        <v>0.57099999999999995</v>
      </c>
      <c r="AT1758" s="72">
        <v>25.803000000000001</v>
      </c>
      <c r="AU1758" s="12">
        <v>47.371000000000002</v>
      </c>
      <c r="AV1758" s="72">
        <v>0.26</v>
      </c>
      <c r="AW1758" s="72">
        <v>74.295000000000002</v>
      </c>
      <c r="AX1758" s="12">
        <v>509.25099999999998</v>
      </c>
      <c r="AY1758" s="72">
        <v>2.7919999999999998</v>
      </c>
      <c r="AZ1758" s="72">
        <v>14.029</v>
      </c>
      <c r="BA1758" s="12">
        <v>556.62300000000005</v>
      </c>
      <c r="BB1758" s="72">
        <v>3.0510000000000002</v>
      </c>
      <c r="BC1758" s="72">
        <v>12.851000000000001</v>
      </c>
      <c r="BD1758" s="12">
        <v>275.197</v>
      </c>
      <c r="BE1758" s="72">
        <v>1.5089999999999999</v>
      </c>
      <c r="BF1758" s="72">
        <v>19.77</v>
      </c>
      <c r="BG1758" s="12">
        <v>831.82</v>
      </c>
      <c r="BH1758" s="72">
        <v>4.5599999999999996</v>
      </c>
      <c r="BI1758" s="72">
        <v>9.1289999999999996</v>
      </c>
      <c r="BJ1758" s="12">
        <v>2296.7179999999998</v>
      </c>
      <c r="BK1758" s="72">
        <v>12.59</v>
      </c>
      <c r="BL1758" s="72">
        <v>5.923</v>
      </c>
      <c r="BM1758" s="12">
        <v>1561.489</v>
      </c>
      <c r="BN1758" s="72">
        <v>8.56</v>
      </c>
      <c r="BO1758" s="72">
        <v>5.5860000000000003</v>
      </c>
      <c r="BP1758" s="12">
        <v>3858.2069999999999</v>
      </c>
      <c r="BQ1758" s="72">
        <v>21.15</v>
      </c>
      <c r="BR1758" s="72">
        <v>2.6019999999999999</v>
      </c>
      <c r="BS1758" s="12">
        <v>4794.1869999999999</v>
      </c>
      <c r="BT1758" s="72">
        <v>26.280999999999999</v>
      </c>
      <c r="BU1758" s="72">
        <v>1.8859999999999999</v>
      </c>
      <c r="BV1758" s="12">
        <v>18242.22</v>
      </c>
      <c r="BW1758" s="72">
        <v>100</v>
      </c>
      <c r="BX1758" s="72">
        <v>0.46300000000000002</v>
      </c>
      <c r="BY1758" s="13"/>
      <c r="BZ1758" s="13"/>
    </row>
    <row r="1759" spans="1:78" ht="12.75" customHeight="1">
      <c r="A1759" s="122" t="s">
        <v>65</v>
      </c>
      <c r="B1759" s="71" t="s">
        <v>44</v>
      </c>
      <c r="C1759" s="71" t="s">
        <v>26</v>
      </c>
      <c r="D1759" s="34">
        <v>44986</v>
      </c>
      <c r="E1759" s="12">
        <v>9248.6209999999992</v>
      </c>
      <c r="F1759" s="72">
        <v>50.600999999999999</v>
      </c>
      <c r="G1759" s="72">
        <v>0.63100000000000001</v>
      </c>
      <c r="H1759" s="12">
        <v>324.988</v>
      </c>
      <c r="I1759" s="72">
        <v>1.778</v>
      </c>
      <c r="J1759" s="72">
        <v>13.622</v>
      </c>
      <c r="K1759" s="12">
        <v>310.36799999999999</v>
      </c>
      <c r="L1759" s="72">
        <v>1.698</v>
      </c>
      <c r="M1759" s="72">
        <v>10.776</v>
      </c>
      <c r="N1759" s="12">
        <v>635.35599999999999</v>
      </c>
      <c r="O1759" s="72">
        <v>3.476</v>
      </c>
      <c r="P1759" s="72">
        <v>9.2680000000000007</v>
      </c>
      <c r="Q1759" s="12">
        <v>76.242999999999995</v>
      </c>
      <c r="R1759" s="72">
        <v>0.41699999999999998</v>
      </c>
      <c r="S1759" s="72">
        <v>26.312999999999999</v>
      </c>
      <c r="T1759" s="12">
        <v>711.59900000000005</v>
      </c>
      <c r="U1759" s="72">
        <v>3.8929999999999998</v>
      </c>
      <c r="V1759" s="72">
        <v>8.0839999999999996</v>
      </c>
      <c r="W1759" s="12">
        <v>3081.28</v>
      </c>
      <c r="X1759" s="72">
        <v>16.858000000000001</v>
      </c>
      <c r="Y1759" s="72">
        <v>1.9330000000000001</v>
      </c>
      <c r="Z1759" s="12">
        <v>3792.8789999999999</v>
      </c>
      <c r="AA1759" s="72">
        <v>20.751999999999999</v>
      </c>
      <c r="AB1759" s="72">
        <v>1.133</v>
      </c>
      <c r="AC1759" s="12">
        <v>13041.499</v>
      </c>
      <c r="AD1759" s="72">
        <v>71.352999999999994</v>
      </c>
      <c r="AE1759" s="72">
        <v>0.38200000000000001</v>
      </c>
      <c r="AF1759" s="12">
        <v>49.938000000000002</v>
      </c>
      <c r="AG1759" s="72">
        <v>0.27300000000000002</v>
      </c>
      <c r="AH1759" s="72">
        <v>49.71</v>
      </c>
      <c r="AI1759" s="12">
        <v>422.548</v>
      </c>
      <c r="AJ1759" s="72">
        <v>2.3119999999999998</v>
      </c>
      <c r="AK1759" s="72">
        <v>5.4909999999999997</v>
      </c>
      <c r="AL1759" s="12">
        <v>472.48599999999999</v>
      </c>
      <c r="AM1759" s="72">
        <v>2.585</v>
      </c>
      <c r="AN1759" s="72">
        <v>2.5259999999999998</v>
      </c>
      <c r="AO1759" s="12">
        <v>13513.985000000001</v>
      </c>
      <c r="AP1759" s="72">
        <v>73.938000000000002</v>
      </c>
      <c r="AQ1759" s="72">
        <v>0.35499999999999998</v>
      </c>
      <c r="AR1759" s="12">
        <v>202.166</v>
      </c>
      <c r="AS1759" s="72">
        <v>1.1060000000000001</v>
      </c>
      <c r="AT1759" s="72">
        <v>20.751000000000001</v>
      </c>
      <c r="AU1759" s="12">
        <v>25.581</v>
      </c>
      <c r="AV1759" s="72">
        <v>0.14000000000000001</v>
      </c>
      <c r="AW1759" s="72">
        <v>35.167000000000002</v>
      </c>
      <c r="AX1759" s="12">
        <v>558.50900000000001</v>
      </c>
      <c r="AY1759" s="72">
        <v>3.056</v>
      </c>
      <c r="AZ1759" s="72">
        <v>9.2089999999999996</v>
      </c>
      <c r="BA1759" s="12">
        <v>584.09</v>
      </c>
      <c r="BB1759" s="72">
        <v>3.1960000000000002</v>
      </c>
      <c r="BC1759" s="72">
        <v>8.907</v>
      </c>
      <c r="BD1759" s="12">
        <v>365.99400000000003</v>
      </c>
      <c r="BE1759" s="72">
        <v>2.0019999999999998</v>
      </c>
      <c r="BF1759" s="72">
        <v>13.266999999999999</v>
      </c>
      <c r="BG1759" s="12">
        <v>950.08399999999995</v>
      </c>
      <c r="BH1759" s="72">
        <v>5.1980000000000004</v>
      </c>
      <c r="BI1759" s="72">
        <v>7.1109999999999998</v>
      </c>
      <c r="BJ1759" s="12">
        <v>1860.81</v>
      </c>
      <c r="BK1759" s="72">
        <v>10.180999999999999</v>
      </c>
      <c r="BL1759" s="72">
        <v>3.7309999999999999</v>
      </c>
      <c r="BM1759" s="12">
        <v>1750.472</v>
      </c>
      <c r="BN1759" s="72">
        <v>9.577</v>
      </c>
      <c r="BO1759" s="72">
        <v>3.2639999999999998</v>
      </c>
      <c r="BP1759" s="12">
        <v>3611.2820000000002</v>
      </c>
      <c r="BQ1759" s="72">
        <v>19.757999999999999</v>
      </c>
      <c r="BR1759" s="72">
        <v>2.177</v>
      </c>
      <c r="BS1759" s="12">
        <v>4763.5320000000002</v>
      </c>
      <c r="BT1759" s="72">
        <v>26.062000000000001</v>
      </c>
      <c r="BU1759" s="72">
        <v>1.389</v>
      </c>
      <c r="BV1759" s="12">
        <v>18277.518</v>
      </c>
      <c r="BW1759" s="72">
        <v>100</v>
      </c>
      <c r="BX1759" s="72">
        <v>0.375</v>
      </c>
      <c r="BY1759" s="13"/>
      <c r="BZ1759" s="13"/>
    </row>
    <row r="1760" spans="1:78" ht="12.75" customHeight="1">
      <c r="A1760" s="122" t="s">
        <v>65</v>
      </c>
      <c r="B1760" s="71" t="s">
        <v>44</v>
      </c>
      <c r="C1760" s="71" t="s">
        <v>26</v>
      </c>
      <c r="D1760" s="34">
        <v>45078</v>
      </c>
      <c r="E1760" s="12">
        <v>9362.2420000000002</v>
      </c>
      <c r="F1760" s="72">
        <v>51.165999999999997</v>
      </c>
      <c r="G1760" s="72">
        <v>0.59699999999999998</v>
      </c>
      <c r="H1760" s="12">
        <v>323.44400000000002</v>
      </c>
      <c r="I1760" s="72">
        <v>1.768</v>
      </c>
      <c r="J1760" s="72">
        <v>13.13</v>
      </c>
      <c r="K1760" s="12">
        <v>322.93900000000002</v>
      </c>
      <c r="L1760" s="72">
        <v>1.7649999999999999</v>
      </c>
      <c r="M1760" s="72">
        <v>14.961</v>
      </c>
      <c r="N1760" s="12">
        <v>646.38300000000004</v>
      </c>
      <c r="O1760" s="72">
        <v>3.5329999999999999</v>
      </c>
      <c r="P1760" s="72">
        <v>9.0079999999999991</v>
      </c>
      <c r="Q1760" s="12">
        <v>57.624000000000002</v>
      </c>
      <c r="R1760" s="72">
        <v>0.315</v>
      </c>
      <c r="S1760" s="72">
        <v>18.050999999999998</v>
      </c>
      <c r="T1760" s="12">
        <v>704.00699999999995</v>
      </c>
      <c r="U1760" s="72">
        <v>3.8479999999999999</v>
      </c>
      <c r="V1760" s="72">
        <v>8.1910000000000007</v>
      </c>
      <c r="W1760" s="12">
        <v>3186.8270000000002</v>
      </c>
      <c r="X1760" s="72">
        <v>17.417000000000002</v>
      </c>
      <c r="Y1760" s="72">
        <v>2.2469999999999999</v>
      </c>
      <c r="Z1760" s="12">
        <v>3890.835</v>
      </c>
      <c r="AA1760" s="72">
        <v>21.263999999999999</v>
      </c>
      <c r="AB1760" s="72">
        <v>1.2210000000000001</v>
      </c>
      <c r="AC1760" s="12">
        <v>13253.075999999999</v>
      </c>
      <c r="AD1760" s="72">
        <v>72.430000000000007</v>
      </c>
      <c r="AE1760" s="72">
        <v>0.41499999999999998</v>
      </c>
      <c r="AF1760" s="12">
        <v>16.745000000000001</v>
      </c>
      <c r="AG1760" s="72">
        <v>9.1999999999999998E-2</v>
      </c>
      <c r="AH1760" s="72">
        <v>47.930999999999997</v>
      </c>
      <c r="AI1760" s="12">
        <v>422.06299999999999</v>
      </c>
      <c r="AJ1760" s="72">
        <v>2.3069999999999999</v>
      </c>
      <c r="AK1760" s="72">
        <v>3.4529999999999998</v>
      </c>
      <c r="AL1760" s="12">
        <v>438.80799999999999</v>
      </c>
      <c r="AM1760" s="72">
        <v>2.3980000000000001</v>
      </c>
      <c r="AN1760" s="72">
        <v>2.464</v>
      </c>
      <c r="AO1760" s="12">
        <v>13691.884</v>
      </c>
      <c r="AP1760" s="72">
        <v>74.828000000000003</v>
      </c>
      <c r="AQ1760" s="72">
        <v>0.39500000000000002</v>
      </c>
      <c r="AR1760" s="12">
        <v>148.36500000000001</v>
      </c>
      <c r="AS1760" s="72">
        <v>0.81100000000000005</v>
      </c>
      <c r="AT1760" s="72">
        <v>18.756</v>
      </c>
      <c r="AU1760" s="12">
        <v>15.05</v>
      </c>
      <c r="AV1760" s="72">
        <v>8.2000000000000003E-2</v>
      </c>
      <c r="AW1760" s="72">
        <v>40.552999999999997</v>
      </c>
      <c r="AX1760" s="12">
        <v>484.04899999999998</v>
      </c>
      <c r="AY1760" s="72">
        <v>2.645</v>
      </c>
      <c r="AZ1760" s="72">
        <v>10.364000000000001</v>
      </c>
      <c r="BA1760" s="12">
        <v>499.09899999999999</v>
      </c>
      <c r="BB1760" s="72">
        <v>2.7280000000000002</v>
      </c>
      <c r="BC1760" s="72">
        <v>9.7569999999999997</v>
      </c>
      <c r="BD1760" s="12">
        <v>302.95100000000002</v>
      </c>
      <c r="BE1760" s="72">
        <v>1.6559999999999999</v>
      </c>
      <c r="BF1760" s="72">
        <v>11.417999999999999</v>
      </c>
      <c r="BG1760" s="12">
        <v>802.04899999999998</v>
      </c>
      <c r="BH1760" s="72">
        <v>4.383</v>
      </c>
      <c r="BI1760" s="72">
        <v>7.4130000000000003</v>
      </c>
      <c r="BJ1760" s="12">
        <v>1912.896</v>
      </c>
      <c r="BK1760" s="72">
        <v>10.454000000000001</v>
      </c>
      <c r="BL1760" s="72">
        <v>4.6779999999999999</v>
      </c>
      <c r="BM1760" s="12">
        <v>1742.5509999999999</v>
      </c>
      <c r="BN1760" s="72">
        <v>9.5229999999999997</v>
      </c>
      <c r="BO1760" s="72">
        <v>5.0949999999999998</v>
      </c>
      <c r="BP1760" s="12">
        <v>3655.4470000000001</v>
      </c>
      <c r="BQ1760" s="72">
        <v>19.978000000000002</v>
      </c>
      <c r="BR1760" s="72">
        <v>2.2320000000000002</v>
      </c>
      <c r="BS1760" s="12">
        <v>4605.8620000000001</v>
      </c>
      <c r="BT1760" s="72">
        <v>25.172000000000001</v>
      </c>
      <c r="BU1760" s="72">
        <v>1.4670000000000001</v>
      </c>
      <c r="BV1760" s="12">
        <v>18297.745999999999</v>
      </c>
      <c r="BW1760" s="72">
        <v>100</v>
      </c>
      <c r="BX1760" s="72">
        <v>0.35899999999999999</v>
      </c>
      <c r="BY1760" s="13"/>
      <c r="BZ1760" s="13"/>
    </row>
    <row r="1761" spans="1:78" ht="12.75" customHeight="1">
      <c r="A1761" s="122" t="s">
        <v>65</v>
      </c>
      <c r="B1761" s="71" t="s">
        <v>44</v>
      </c>
      <c r="C1761" s="71" t="s">
        <v>26</v>
      </c>
      <c r="D1761" s="34">
        <v>45170</v>
      </c>
      <c r="E1761" s="12">
        <v>9289.3019999999997</v>
      </c>
      <c r="F1761" s="72">
        <v>50.329000000000001</v>
      </c>
      <c r="G1761" s="72">
        <v>0.57399999999999995</v>
      </c>
      <c r="H1761" s="12">
        <v>302.33999999999997</v>
      </c>
      <c r="I1761" s="72">
        <v>1.6379999999999999</v>
      </c>
      <c r="J1761" s="72">
        <v>15.263999999999999</v>
      </c>
      <c r="K1761" s="12">
        <v>403.18299999999999</v>
      </c>
      <c r="L1761" s="72">
        <v>2.1840000000000002</v>
      </c>
      <c r="M1761" s="72">
        <v>14.568</v>
      </c>
      <c r="N1761" s="12">
        <v>705.52300000000002</v>
      </c>
      <c r="O1761" s="72">
        <v>3.8220000000000001</v>
      </c>
      <c r="P1761" s="72">
        <v>9.4670000000000005</v>
      </c>
      <c r="Q1761" s="12">
        <v>90.965000000000003</v>
      </c>
      <c r="R1761" s="72">
        <v>0.49299999999999999</v>
      </c>
      <c r="S1761" s="72">
        <v>25.943000000000001</v>
      </c>
      <c r="T1761" s="12">
        <v>796.48800000000006</v>
      </c>
      <c r="U1761" s="72">
        <v>4.3150000000000004</v>
      </c>
      <c r="V1761" s="72">
        <v>8.9030000000000005</v>
      </c>
      <c r="W1761" s="12">
        <v>3234.739</v>
      </c>
      <c r="X1761" s="72">
        <v>17.526</v>
      </c>
      <c r="Y1761" s="72">
        <v>2.5230000000000001</v>
      </c>
      <c r="Z1761" s="12">
        <v>4031.2269999999999</v>
      </c>
      <c r="AA1761" s="72">
        <v>21.841000000000001</v>
      </c>
      <c r="AB1761" s="72">
        <v>0.77800000000000002</v>
      </c>
      <c r="AC1761" s="12">
        <v>13320.53</v>
      </c>
      <c r="AD1761" s="72">
        <v>72.17</v>
      </c>
      <c r="AE1761" s="72">
        <v>0.371</v>
      </c>
      <c r="AF1761" s="12">
        <v>32.512999999999998</v>
      </c>
      <c r="AG1761" s="72">
        <v>0.17599999999999999</v>
      </c>
      <c r="AH1761" s="72">
        <v>44.69</v>
      </c>
      <c r="AI1761" s="12">
        <v>407.67099999999999</v>
      </c>
      <c r="AJ1761" s="72">
        <v>2.2090000000000001</v>
      </c>
      <c r="AK1761" s="72">
        <v>3.9820000000000002</v>
      </c>
      <c r="AL1761" s="12">
        <v>440.18299999999999</v>
      </c>
      <c r="AM1761" s="72">
        <v>2.3849999999999998</v>
      </c>
      <c r="AN1761" s="72">
        <v>3.1949999999999998</v>
      </c>
      <c r="AO1761" s="12">
        <v>13760.713</v>
      </c>
      <c r="AP1761" s="72">
        <v>74.555000000000007</v>
      </c>
      <c r="AQ1761" s="72">
        <v>0.34200000000000003</v>
      </c>
      <c r="AR1761" s="12">
        <v>166.38900000000001</v>
      </c>
      <c r="AS1761" s="72">
        <v>0.90100000000000002</v>
      </c>
      <c r="AT1761" s="72">
        <v>18.579999999999998</v>
      </c>
      <c r="AU1761" s="12">
        <v>68.787000000000006</v>
      </c>
      <c r="AV1761" s="72">
        <v>0.373</v>
      </c>
      <c r="AW1761" s="72">
        <v>34.625999999999998</v>
      </c>
      <c r="AX1761" s="12">
        <v>516.73199999999997</v>
      </c>
      <c r="AY1761" s="72">
        <v>2.8</v>
      </c>
      <c r="AZ1761" s="72">
        <v>9.173</v>
      </c>
      <c r="BA1761" s="12">
        <v>585.51900000000001</v>
      </c>
      <c r="BB1761" s="72">
        <v>3.1720000000000002</v>
      </c>
      <c r="BC1761" s="72">
        <v>8.0830000000000002</v>
      </c>
      <c r="BD1761" s="12">
        <v>235.608</v>
      </c>
      <c r="BE1761" s="72">
        <v>1.2769999999999999</v>
      </c>
      <c r="BF1761" s="72">
        <v>13.855</v>
      </c>
      <c r="BG1761" s="12">
        <v>821.12800000000004</v>
      </c>
      <c r="BH1761" s="72">
        <v>4.4489999999999998</v>
      </c>
      <c r="BI1761" s="72">
        <v>5.8440000000000003</v>
      </c>
      <c r="BJ1761" s="12">
        <v>2102.0079999999998</v>
      </c>
      <c r="BK1761" s="72">
        <v>11.388999999999999</v>
      </c>
      <c r="BL1761" s="72">
        <v>3.59</v>
      </c>
      <c r="BM1761" s="12">
        <v>1606.8779999999999</v>
      </c>
      <c r="BN1761" s="72">
        <v>8.7059999999999995</v>
      </c>
      <c r="BO1761" s="72">
        <v>5.2640000000000002</v>
      </c>
      <c r="BP1761" s="12">
        <v>3708.8850000000002</v>
      </c>
      <c r="BQ1761" s="72">
        <v>20.094999999999999</v>
      </c>
      <c r="BR1761" s="72">
        <v>2.452</v>
      </c>
      <c r="BS1761" s="12">
        <v>4696.402</v>
      </c>
      <c r="BT1761" s="72">
        <v>25.445</v>
      </c>
      <c r="BU1761" s="72">
        <v>1.7030000000000001</v>
      </c>
      <c r="BV1761" s="12">
        <v>18457.115000000002</v>
      </c>
      <c r="BW1761" s="72">
        <v>100</v>
      </c>
      <c r="BX1761" s="72">
        <v>0.371</v>
      </c>
      <c r="BY1761" s="13"/>
      <c r="BZ1761" s="13"/>
    </row>
    <row r="1762" spans="1:78" ht="12.75" customHeight="1">
      <c r="A1762" s="122" t="s">
        <v>65</v>
      </c>
      <c r="B1762" s="71" t="s">
        <v>44</v>
      </c>
      <c r="C1762" s="71" t="s">
        <v>26</v>
      </c>
      <c r="D1762" s="34">
        <v>45261</v>
      </c>
      <c r="E1762" s="12">
        <v>9408.0990000000002</v>
      </c>
      <c r="F1762" s="72">
        <v>50.402000000000001</v>
      </c>
      <c r="G1762" s="72">
        <v>0.56699999999999995</v>
      </c>
      <c r="H1762" s="12">
        <v>302.98599999999999</v>
      </c>
      <c r="I1762" s="72">
        <v>1.623</v>
      </c>
      <c r="J1762" s="72">
        <v>13.416</v>
      </c>
      <c r="K1762" s="12">
        <v>399.94600000000003</v>
      </c>
      <c r="L1762" s="72">
        <v>2.1429999999999998</v>
      </c>
      <c r="M1762" s="72">
        <v>11.154999999999999</v>
      </c>
      <c r="N1762" s="12">
        <v>702.93200000000002</v>
      </c>
      <c r="O1762" s="72">
        <v>3.766</v>
      </c>
      <c r="P1762" s="72">
        <v>8</v>
      </c>
      <c r="Q1762" s="12">
        <v>90.200999999999993</v>
      </c>
      <c r="R1762" s="72">
        <v>0.48299999999999998</v>
      </c>
      <c r="S1762" s="72">
        <v>22.344999999999999</v>
      </c>
      <c r="T1762" s="12">
        <v>793.13300000000004</v>
      </c>
      <c r="U1762" s="72">
        <v>4.2489999999999997</v>
      </c>
      <c r="V1762" s="72">
        <v>6.5490000000000004</v>
      </c>
      <c r="W1762" s="12">
        <v>3301.7570000000001</v>
      </c>
      <c r="X1762" s="72">
        <v>17.689</v>
      </c>
      <c r="Y1762" s="72">
        <v>2.4289999999999998</v>
      </c>
      <c r="Z1762" s="12">
        <v>4094.8890000000001</v>
      </c>
      <c r="AA1762" s="72">
        <v>21.937999999999999</v>
      </c>
      <c r="AB1762" s="72">
        <v>1.262</v>
      </c>
      <c r="AC1762" s="12">
        <v>13502.987999999999</v>
      </c>
      <c r="AD1762" s="72">
        <v>72.34</v>
      </c>
      <c r="AE1762" s="72">
        <v>0.29499999999999998</v>
      </c>
      <c r="AF1762" s="12">
        <v>23.513999999999999</v>
      </c>
      <c r="AG1762" s="72">
        <v>0.126</v>
      </c>
      <c r="AH1762" s="72">
        <v>62.822000000000003</v>
      </c>
      <c r="AI1762" s="12">
        <v>415.78100000000001</v>
      </c>
      <c r="AJ1762" s="72">
        <v>2.2269999999999999</v>
      </c>
      <c r="AK1762" s="72">
        <v>4.4530000000000003</v>
      </c>
      <c r="AL1762" s="12">
        <v>439.29500000000002</v>
      </c>
      <c r="AM1762" s="72">
        <v>2.3530000000000002</v>
      </c>
      <c r="AN1762" s="72">
        <v>3.4620000000000002</v>
      </c>
      <c r="AO1762" s="12">
        <v>13942.282999999999</v>
      </c>
      <c r="AP1762" s="72">
        <v>74.692999999999998</v>
      </c>
      <c r="AQ1762" s="72">
        <v>0.26400000000000001</v>
      </c>
      <c r="AR1762" s="12">
        <v>130.27000000000001</v>
      </c>
      <c r="AS1762" s="72">
        <v>0.69799999999999995</v>
      </c>
      <c r="AT1762" s="72">
        <v>22.184999999999999</v>
      </c>
      <c r="AU1762" s="12">
        <v>85.343000000000004</v>
      </c>
      <c r="AV1762" s="72">
        <v>0.45700000000000002</v>
      </c>
      <c r="AW1762" s="72">
        <v>23.827999999999999</v>
      </c>
      <c r="AX1762" s="12">
        <v>479.125</v>
      </c>
      <c r="AY1762" s="72">
        <v>2.5670000000000002</v>
      </c>
      <c r="AZ1762" s="72">
        <v>10.212</v>
      </c>
      <c r="BA1762" s="12">
        <v>564.46900000000005</v>
      </c>
      <c r="BB1762" s="72">
        <v>3.024</v>
      </c>
      <c r="BC1762" s="72">
        <v>9.3249999999999993</v>
      </c>
      <c r="BD1762" s="12">
        <v>169.03800000000001</v>
      </c>
      <c r="BE1762" s="72">
        <v>0.90600000000000003</v>
      </c>
      <c r="BF1762" s="72">
        <v>18.978999999999999</v>
      </c>
      <c r="BG1762" s="12">
        <v>733.50599999999997</v>
      </c>
      <c r="BH1762" s="72">
        <v>3.93</v>
      </c>
      <c r="BI1762" s="72">
        <v>8.3290000000000006</v>
      </c>
      <c r="BJ1762" s="12">
        <v>2092.0160000000001</v>
      </c>
      <c r="BK1762" s="72">
        <v>11.208</v>
      </c>
      <c r="BL1762" s="72">
        <v>4.8780000000000001</v>
      </c>
      <c r="BM1762" s="12">
        <v>1768.018</v>
      </c>
      <c r="BN1762" s="72">
        <v>9.4719999999999995</v>
      </c>
      <c r="BO1762" s="72">
        <v>5.1589999999999998</v>
      </c>
      <c r="BP1762" s="12">
        <v>3860.0340000000001</v>
      </c>
      <c r="BQ1762" s="72">
        <v>20.678999999999998</v>
      </c>
      <c r="BR1762" s="72">
        <v>2.2890000000000001</v>
      </c>
      <c r="BS1762" s="12">
        <v>4723.8100000000004</v>
      </c>
      <c r="BT1762" s="72">
        <v>25.306999999999999</v>
      </c>
      <c r="BU1762" s="72">
        <v>1.641</v>
      </c>
      <c r="BV1762" s="12">
        <v>18666.093000000001</v>
      </c>
      <c r="BW1762" s="72">
        <v>100</v>
      </c>
      <c r="BX1762" s="72">
        <v>0.34799999999999998</v>
      </c>
      <c r="BY1762" s="13"/>
      <c r="BZ1762" s="13"/>
    </row>
    <row r="1763" spans="1:78" ht="12.75" customHeight="1">
      <c r="A1763" s="122" t="s">
        <v>65</v>
      </c>
      <c r="B1763" s="71" t="s">
        <v>44</v>
      </c>
      <c r="C1763" s="71" t="s">
        <v>26</v>
      </c>
      <c r="D1763" s="34">
        <v>45352</v>
      </c>
      <c r="E1763" s="12">
        <v>9403.5969999999998</v>
      </c>
      <c r="F1763" s="72">
        <v>49.884999999999998</v>
      </c>
      <c r="G1763" s="72">
        <v>0.53300000000000003</v>
      </c>
      <c r="H1763" s="12">
        <v>375.03199999999998</v>
      </c>
      <c r="I1763" s="72">
        <v>1.99</v>
      </c>
      <c r="J1763" s="72">
        <v>13.2</v>
      </c>
      <c r="K1763" s="12">
        <v>450.19600000000003</v>
      </c>
      <c r="L1763" s="72">
        <v>2.3879999999999999</v>
      </c>
      <c r="M1763" s="72">
        <v>10.582000000000001</v>
      </c>
      <c r="N1763" s="12">
        <v>825.22799999999995</v>
      </c>
      <c r="O1763" s="72">
        <v>4.3780000000000001</v>
      </c>
      <c r="P1763" s="72">
        <v>6.5380000000000003</v>
      </c>
      <c r="Q1763" s="12">
        <v>110.548</v>
      </c>
      <c r="R1763" s="72">
        <v>0.58599999999999997</v>
      </c>
      <c r="S1763" s="72">
        <v>22.637</v>
      </c>
      <c r="T1763" s="12">
        <v>935.77599999999995</v>
      </c>
      <c r="U1763" s="72">
        <v>4.9640000000000004</v>
      </c>
      <c r="V1763" s="72">
        <v>6.931</v>
      </c>
      <c r="W1763" s="12">
        <v>3096.0340000000001</v>
      </c>
      <c r="X1763" s="72">
        <v>16.423999999999999</v>
      </c>
      <c r="Y1763" s="72">
        <v>2.4540000000000002</v>
      </c>
      <c r="Z1763" s="12">
        <v>4031.81</v>
      </c>
      <c r="AA1763" s="72">
        <v>21.388000000000002</v>
      </c>
      <c r="AB1763" s="72">
        <v>1.246</v>
      </c>
      <c r="AC1763" s="12">
        <v>13435.406999999999</v>
      </c>
      <c r="AD1763" s="72">
        <v>71.274000000000001</v>
      </c>
      <c r="AE1763" s="72">
        <v>0.25900000000000001</v>
      </c>
      <c r="AF1763" s="12">
        <v>57.994</v>
      </c>
      <c r="AG1763" s="72">
        <v>0.308</v>
      </c>
      <c r="AH1763" s="72">
        <v>39.131999999999998</v>
      </c>
      <c r="AI1763" s="12">
        <v>464.267</v>
      </c>
      <c r="AJ1763" s="72">
        <v>2.4630000000000001</v>
      </c>
      <c r="AK1763" s="72">
        <v>6.0170000000000003</v>
      </c>
      <c r="AL1763" s="12">
        <v>522.26099999999997</v>
      </c>
      <c r="AM1763" s="72">
        <v>2.7709999999999999</v>
      </c>
      <c r="AN1763" s="72">
        <v>2.5960000000000001</v>
      </c>
      <c r="AO1763" s="12">
        <v>13957.668</v>
      </c>
      <c r="AP1763" s="72">
        <v>74.043999999999997</v>
      </c>
      <c r="AQ1763" s="72">
        <v>0.223</v>
      </c>
      <c r="AR1763" s="12">
        <v>184.00800000000001</v>
      </c>
      <c r="AS1763" s="72">
        <v>0.97599999999999998</v>
      </c>
      <c r="AT1763" s="72">
        <v>20.998000000000001</v>
      </c>
      <c r="AU1763" s="12">
        <v>47.627000000000002</v>
      </c>
      <c r="AV1763" s="72">
        <v>0.253</v>
      </c>
      <c r="AW1763" s="72">
        <v>40.65</v>
      </c>
      <c r="AX1763" s="12">
        <v>590.81600000000003</v>
      </c>
      <c r="AY1763" s="72">
        <v>3.1339999999999999</v>
      </c>
      <c r="AZ1763" s="72">
        <v>10.481</v>
      </c>
      <c r="BA1763" s="12">
        <v>638.44299999999998</v>
      </c>
      <c r="BB1763" s="72">
        <v>3.387</v>
      </c>
      <c r="BC1763" s="72">
        <v>9.9659999999999993</v>
      </c>
      <c r="BD1763" s="12">
        <v>156.82300000000001</v>
      </c>
      <c r="BE1763" s="72">
        <v>0.83199999999999996</v>
      </c>
      <c r="BF1763" s="72">
        <v>20.984000000000002</v>
      </c>
      <c r="BG1763" s="12">
        <v>795.26599999999996</v>
      </c>
      <c r="BH1763" s="72">
        <v>4.2190000000000003</v>
      </c>
      <c r="BI1763" s="72">
        <v>9.1219999999999999</v>
      </c>
      <c r="BJ1763" s="12">
        <v>2128.6610000000001</v>
      </c>
      <c r="BK1763" s="72">
        <v>11.292</v>
      </c>
      <c r="BL1763" s="72">
        <v>4.1369999999999996</v>
      </c>
      <c r="BM1763" s="12">
        <v>1784.8320000000001</v>
      </c>
      <c r="BN1763" s="72">
        <v>9.468</v>
      </c>
      <c r="BO1763" s="72">
        <v>3.2839999999999998</v>
      </c>
      <c r="BP1763" s="12">
        <v>3913.4929999999999</v>
      </c>
      <c r="BQ1763" s="72">
        <v>20.760999999999999</v>
      </c>
      <c r="BR1763" s="72">
        <v>1.821</v>
      </c>
      <c r="BS1763" s="12">
        <v>4892.7669999999998</v>
      </c>
      <c r="BT1763" s="72">
        <v>25.956</v>
      </c>
      <c r="BU1763" s="72">
        <v>1.1259999999999999</v>
      </c>
      <c r="BV1763" s="12">
        <v>18850.435000000001</v>
      </c>
      <c r="BW1763" s="72">
        <v>100</v>
      </c>
      <c r="BX1763" s="72">
        <v>0.23899999999999999</v>
      </c>
      <c r="BY1763" s="13"/>
      <c r="BZ1763" s="13"/>
    </row>
    <row r="1764" spans="1:78" ht="12.75" customHeight="1">
      <c r="A1764" s="122" t="s">
        <v>65</v>
      </c>
      <c r="B1764" s="71" t="s">
        <v>44</v>
      </c>
      <c r="C1764" s="71" t="s">
        <v>26</v>
      </c>
      <c r="D1764" s="34">
        <v>45444</v>
      </c>
      <c r="E1764" s="12">
        <v>9413.8549999999996</v>
      </c>
      <c r="F1764" s="72">
        <v>50.158000000000001</v>
      </c>
      <c r="G1764" s="72">
        <v>0.498</v>
      </c>
      <c r="H1764" s="12">
        <v>394.38</v>
      </c>
      <c r="I1764" s="72">
        <v>2.101</v>
      </c>
      <c r="J1764" s="72">
        <v>13.938000000000001</v>
      </c>
      <c r="K1764" s="12">
        <v>434.85700000000003</v>
      </c>
      <c r="L1764" s="72">
        <v>2.3170000000000002</v>
      </c>
      <c r="M1764" s="72">
        <v>11.467000000000001</v>
      </c>
      <c r="N1764" s="12">
        <v>829.23599999999999</v>
      </c>
      <c r="O1764" s="72">
        <v>4.4180000000000001</v>
      </c>
      <c r="P1764" s="72">
        <v>5.8010000000000002</v>
      </c>
      <c r="Q1764" s="12">
        <v>148.55199999999999</v>
      </c>
      <c r="R1764" s="72">
        <v>0.79100000000000004</v>
      </c>
      <c r="S1764" s="72">
        <v>17.184000000000001</v>
      </c>
      <c r="T1764" s="12">
        <v>977.78800000000001</v>
      </c>
      <c r="U1764" s="72">
        <v>5.21</v>
      </c>
      <c r="V1764" s="72">
        <v>5.4189999999999996</v>
      </c>
      <c r="W1764" s="12">
        <v>3225.7579999999998</v>
      </c>
      <c r="X1764" s="72">
        <v>17.187000000000001</v>
      </c>
      <c r="Y1764" s="72">
        <v>1.9119999999999999</v>
      </c>
      <c r="Z1764" s="12">
        <v>4203.5460000000003</v>
      </c>
      <c r="AA1764" s="72">
        <v>22.396999999999998</v>
      </c>
      <c r="AB1764" s="72">
        <v>1.167</v>
      </c>
      <c r="AC1764" s="12">
        <v>13617.401</v>
      </c>
      <c r="AD1764" s="72">
        <v>72.555000000000007</v>
      </c>
      <c r="AE1764" s="72">
        <v>0.317</v>
      </c>
      <c r="AF1764" s="12">
        <v>34.643999999999998</v>
      </c>
      <c r="AG1764" s="72">
        <v>0.185</v>
      </c>
      <c r="AH1764" s="72">
        <v>55.707000000000001</v>
      </c>
      <c r="AI1764" s="12">
        <v>474.48</v>
      </c>
      <c r="AJ1764" s="72">
        <v>2.528</v>
      </c>
      <c r="AK1764" s="72">
        <v>5.1609999999999996</v>
      </c>
      <c r="AL1764" s="12">
        <v>509.12400000000002</v>
      </c>
      <c r="AM1764" s="72">
        <v>2.7130000000000001</v>
      </c>
      <c r="AN1764" s="72">
        <v>2.7949999999999999</v>
      </c>
      <c r="AO1764" s="12">
        <v>14126.525</v>
      </c>
      <c r="AP1764" s="72">
        <v>75.266999999999996</v>
      </c>
      <c r="AQ1764" s="72">
        <v>0.28399999999999997</v>
      </c>
      <c r="AR1764" s="12">
        <v>126.48</v>
      </c>
      <c r="AS1764" s="72">
        <v>0.67400000000000004</v>
      </c>
      <c r="AT1764" s="72">
        <v>26.814</v>
      </c>
      <c r="AU1764" s="12">
        <v>37.447000000000003</v>
      </c>
      <c r="AV1764" s="72">
        <v>0.2</v>
      </c>
      <c r="AW1764" s="72">
        <v>33.579000000000001</v>
      </c>
      <c r="AX1764" s="12">
        <v>608.053</v>
      </c>
      <c r="AY1764" s="72">
        <v>3.24</v>
      </c>
      <c r="AZ1764" s="72">
        <v>9.1349999999999998</v>
      </c>
      <c r="BA1764" s="12">
        <v>645.5</v>
      </c>
      <c r="BB1764" s="72">
        <v>3.4390000000000001</v>
      </c>
      <c r="BC1764" s="72">
        <v>8.3369999999999997</v>
      </c>
      <c r="BD1764" s="12">
        <v>139.87799999999999</v>
      </c>
      <c r="BE1764" s="72">
        <v>0.745</v>
      </c>
      <c r="BF1764" s="72">
        <v>15.733000000000001</v>
      </c>
      <c r="BG1764" s="12">
        <v>785.37699999999995</v>
      </c>
      <c r="BH1764" s="72">
        <v>4.1849999999999996</v>
      </c>
      <c r="BI1764" s="72">
        <v>8.1669999999999998</v>
      </c>
      <c r="BJ1764" s="12">
        <v>1828.674</v>
      </c>
      <c r="BK1764" s="72">
        <v>9.7430000000000003</v>
      </c>
      <c r="BL1764" s="72">
        <v>4.2910000000000004</v>
      </c>
      <c r="BM1764" s="12">
        <v>1901.395</v>
      </c>
      <c r="BN1764" s="72">
        <v>10.131</v>
      </c>
      <c r="BO1764" s="72">
        <v>4.1639999999999997</v>
      </c>
      <c r="BP1764" s="12">
        <v>3730.069</v>
      </c>
      <c r="BQ1764" s="72">
        <v>19.873999999999999</v>
      </c>
      <c r="BR1764" s="72">
        <v>2.4460000000000002</v>
      </c>
      <c r="BS1764" s="12">
        <v>4641.9269999999997</v>
      </c>
      <c r="BT1764" s="72">
        <v>24.733000000000001</v>
      </c>
      <c r="BU1764" s="72">
        <v>1.157</v>
      </c>
      <c r="BV1764" s="12">
        <v>18768.451000000001</v>
      </c>
      <c r="BW1764" s="72">
        <v>100</v>
      </c>
      <c r="BX1764" s="72">
        <v>0.26400000000000001</v>
      </c>
      <c r="BY1764" s="13"/>
      <c r="BZ1764" s="13"/>
    </row>
    <row r="1765" spans="1:78" ht="12.75" customHeight="1">
      <c r="A1765" s="122" t="s">
        <v>65</v>
      </c>
      <c r="B1765" s="71" t="s">
        <v>44</v>
      </c>
      <c r="C1765" s="71" t="s">
        <v>26</v>
      </c>
      <c r="D1765" s="34">
        <v>45536</v>
      </c>
      <c r="E1765" s="12">
        <v>9475.9989999999998</v>
      </c>
      <c r="F1765" s="72">
        <v>50.225000000000001</v>
      </c>
      <c r="G1765" s="72">
        <v>0.60599999999999998</v>
      </c>
      <c r="H1765" s="12">
        <v>276.86099999999999</v>
      </c>
      <c r="I1765" s="72">
        <v>1.4670000000000001</v>
      </c>
      <c r="J1765" s="72">
        <v>15.321999999999999</v>
      </c>
      <c r="K1765" s="12">
        <v>366.245</v>
      </c>
      <c r="L1765" s="72">
        <v>1.9410000000000001</v>
      </c>
      <c r="M1765" s="72">
        <v>14.903</v>
      </c>
      <c r="N1765" s="12">
        <v>643.10599999999999</v>
      </c>
      <c r="O1765" s="72">
        <v>3.4089999999999998</v>
      </c>
      <c r="P1765" s="72">
        <v>9.4619999999999997</v>
      </c>
      <c r="Q1765" s="12">
        <v>89.025999999999996</v>
      </c>
      <c r="R1765" s="72">
        <v>0.47199999999999998</v>
      </c>
      <c r="S1765" s="72">
        <v>27.478000000000002</v>
      </c>
      <c r="T1765" s="12">
        <v>732.13199999999995</v>
      </c>
      <c r="U1765" s="72">
        <v>3.88</v>
      </c>
      <c r="V1765" s="72">
        <v>7.6619999999999999</v>
      </c>
      <c r="W1765" s="12">
        <v>3441.498</v>
      </c>
      <c r="X1765" s="72">
        <v>18.241</v>
      </c>
      <c r="Y1765" s="72">
        <v>1.968</v>
      </c>
      <c r="Z1765" s="12">
        <v>4173.63</v>
      </c>
      <c r="AA1765" s="72">
        <v>22.120999999999999</v>
      </c>
      <c r="AB1765" s="72">
        <v>1.1950000000000001</v>
      </c>
      <c r="AC1765" s="12">
        <v>13649.629000000001</v>
      </c>
      <c r="AD1765" s="72">
        <v>72.346000000000004</v>
      </c>
      <c r="AE1765" s="72">
        <v>0.36199999999999999</v>
      </c>
      <c r="AF1765" s="12">
        <v>57.951999999999998</v>
      </c>
      <c r="AG1765" s="72">
        <v>0.307</v>
      </c>
      <c r="AH1765" s="72">
        <v>30.986000000000001</v>
      </c>
      <c r="AI1765" s="12">
        <v>457.09</v>
      </c>
      <c r="AJ1765" s="72">
        <v>2.423</v>
      </c>
      <c r="AK1765" s="72">
        <v>4.6340000000000003</v>
      </c>
      <c r="AL1765" s="12">
        <v>515.04300000000001</v>
      </c>
      <c r="AM1765" s="72">
        <v>2.73</v>
      </c>
      <c r="AN1765" s="72">
        <v>2.6560000000000001</v>
      </c>
      <c r="AO1765" s="12">
        <v>14164.672</v>
      </c>
      <c r="AP1765" s="72">
        <v>75.075999999999993</v>
      </c>
      <c r="AQ1765" s="72">
        <v>0.33900000000000002</v>
      </c>
      <c r="AR1765" s="12">
        <v>155.19900000000001</v>
      </c>
      <c r="AS1765" s="72">
        <v>0.82299999999999995</v>
      </c>
      <c r="AT1765" s="72">
        <v>18.149000000000001</v>
      </c>
      <c r="AU1765" s="12">
        <v>61.225999999999999</v>
      </c>
      <c r="AV1765" s="72">
        <v>0.32500000000000001</v>
      </c>
      <c r="AW1765" s="72">
        <v>29.763000000000002</v>
      </c>
      <c r="AX1765" s="12">
        <v>509.7</v>
      </c>
      <c r="AY1765" s="72">
        <v>2.702</v>
      </c>
      <c r="AZ1765" s="72">
        <v>9.4809999999999999</v>
      </c>
      <c r="BA1765" s="12">
        <v>570.92600000000004</v>
      </c>
      <c r="BB1765" s="72">
        <v>3.0259999999999998</v>
      </c>
      <c r="BC1765" s="72">
        <v>9.0640000000000001</v>
      </c>
      <c r="BD1765" s="12">
        <v>133.77600000000001</v>
      </c>
      <c r="BE1765" s="72">
        <v>0.70899999999999996</v>
      </c>
      <c r="BF1765" s="72">
        <v>20.181999999999999</v>
      </c>
      <c r="BG1765" s="12">
        <v>704.702</v>
      </c>
      <c r="BH1765" s="72">
        <v>3.7349999999999999</v>
      </c>
      <c r="BI1765" s="72">
        <v>8.1969999999999992</v>
      </c>
      <c r="BJ1765" s="12">
        <v>2071.3449999999998</v>
      </c>
      <c r="BK1765" s="72">
        <v>10.978999999999999</v>
      </c>
      <c r="BL1765" s="72">
        <v>4.6639999999999997</v>
      </c>
      <c r="BM1765" s="12">
        <v>1771.127</v>
      </c>
      <c r="BN1765" s="72">
        <v>9.3870000000000005</v>
      </c>
      <c r="BO1765" s="72">
        <v>4.4820000000000002</v>
      </c>
      <c r="BP1765" s="12">
        <v>3842.471</v>
      </c>
      <c r="BQ1765" s="72">
        <v>20.366</v>
      </c>
      <c r="BR1765" s="72">
        <v>2.637</v>
      </c>
      <c r="BS1765" s="12">
        <v>4702.3720000000003</v>
      </c>
      <c r="BT1765" s="72">
        <v>24.923999999999999</v>
      </c>
      <c r="BU1765" s="72">
        <v>2.012</v>
      </c>
      <c r="BV1765" s="12">
        <v>18867.043000000001</v>
      </c>
      <c r="BW1765" s="72">
        <v>100</v>
      </c>
      <c r="BX1765" s="72">
        <v>0.443</v>
      </c>
      <c r="BY1765" s="13"/>
      <c r="BZ1765" s="13"/>
    </row>
    <row r="1766" spans="1:78" ht="12.75" customHeight="1">
      <c r="A1766" s="122" t="s">
        <v>65</v>
      </c>
      <c r="B1766" s="71" t="s">
        <v>44</v>
      </c>
      <c r="C1766" s="71" t="s">
        <v>26</v>
      </c>
      <c r="D1766" s="34">
        <v>45627</v>
      </c>
      <c r="E1766" s="12">
        <v>9540.4009999999998</v>
      </c>
      <c r="F1766" s="72">
        <v>50.500999999999998</v>
      </c>
      <c r="G1766" s="72">
        <v>0.64200000000000002</v>
      </c>
      <c r="H1766" s="12">
        <v>381.447</v>
      </c>
      <c r="I1766" s="72">
        <v>2.0190000000000001</v>
      </c>
      <c r="J1766" s="72">
        <v>11.215</v>
      </c>
      <c r="K1766" s="12">
        <v>387.661</v>
      </c>
      <c r="L1766" s="72">
        <v>2.052</v>
      </c>
      <c r="M1766" s="72">
        <v>11.212</v>
      </c>
      <c r="N1766" s="12">
        <v>769.10799999999995</v>
      </c>
      <c r="O1766" s="72">
        <v>4.0709999999999997</v>
      </c>
      <c r="P1766" s="72">
        <v>6.6559999999999997</v>
      </c>
      <c r="Q1766" s="12">
        <v>130.70699999999999</v>
      </c>
      <c r="R1766" s="72">
        <v>0.69199999999999995</v>
      </c>
      <c r="S1766" s="72">
        <v>18.103000000000002</v>
      </c>
      <c r="T1766" s="12">
        <v>899.81500000000005</v>
      </c>
      <c r="U1766" s="72">
        <v>4.7629999999999999</v>
      </c>
      <c r="V1766" s="72">
        <v>5.4989999999999997</v>
      </c>
      <c r="W1766" s="12">
        <v>3330.7440000000001</v>
      </c>
      <c r="X1766" s="72">
        <v>17.631</v>
      </c>
      <c r="Y1766" s="72">
        <v>1.823</v>
      </c>
      <c r="Z1766" s="12">
        <v>4230.5600000000004</v>
      </c>
      <c r="AA1766" s="72">
        <v>22.393999999999998</v>
      </c>
      <c r="AB1766" s="72">
        <v>1.135</v>
      </c>
      <c r="AC1766" s="12">
        <v>13770.960999999999</v>
      </c>
      <c r="AD1766" s="72">
        <v>72.894999999999996</v>
      </c>
      <c r="AE1766" s="72">
        <v>0.28799999999999998</v>
      </c>
      <c r="AF1766" s="12">
        <v>22.038</v>
      </c>
      <c r="AG1766" s="72">
        <v>0.11700000000000001</v>
      </c>
      <c r="AH1766" s="72">
        <v>43.289000000000001</v>
      </c>
      <c r="AI1766" s="12">
        <v>448.95699999999999</v>
      </c>
      <c r="AJ1766" s="72">
        <v>2.3759999999999999</v>
      </c>
      <c r="AK1766" s="72">
        <v>2.93</v>
      </c>
      <c r="AL1766" s="12">
        <v>470.995</v>
      </c>
      <c r="AM1766" s="72">
        <v>2.4929999999999999</v>
      </c>
      <c r="AN1766" s="72">
        <v>2.4009999999999998</v>
      </c>
      <c r="AO1766" s="12">
        <v>14241.956</v>
      </c>
      <c r="AP1766" s="72">
        <v>75.388000000000005</v>
      </c>
      <c r="AQ1766" s="72">
        <v>0.26400000000000001</v>
      </c>
      <c r="AR1766" s="12">
        <v>127.74299999999999</v>
      </c>
      <c r="AS1766" s="72">
        <v>0.67600000000000005</v>
      </c>
      <c r="AT1766" s="72">
        <v>19.009</v>
      </c>
      <c r="AU1766" s="12">
        <v>96.335999999999999</v>
      </c>
      <c r="AV1766" s="72">
        <v>0.51</v>
      </c>
      <c r="AW1766" s="72">
        <v>24.594999999999999</v>
      </c>
      <c r="AX1766" s="12">
        <v>424.90100000000001</v>
      </c>
      <c r="AY1766" s="72">
        <v>2.2490000000000001</v>
      </c>
      <c r="AZ1766" s="72">
        <v>11.394</v>
      </c>
      <c r="BA1766" s="12">
        <v>521.23699999999997</v>
      </c>
      <c r="BB1766" s="72">
        <v>2.7589999999999999</v>
      </c>
      <c r="BC1766" s="72">
        <v>11.005000000000001</v>
      </c>
      <c r="BD1766" s="12">
        <v>170.471</v>
      </c>
      <c r="BE1766" s="72">
        <v>0.90200000000000002</v>
      </c>
      <c r="BF1766" s="72">
        <v>22.745000000000001</v>
      </c>
      <c r="BG1766" s="12">
        <v>691.70799999999997</v>
      </c>
      <c r="BH1766" s="72">
        <v>3.661</v>
      </c>
      <c r="BI1766" s="72">
        <v>10.457000000000001</v>
      </c>
      <c r="BJ1766" s="12">
        <v>2071.9589999999998</v>
      </c>
      <c r="BK1766" s="72">
        <v>10.968</v>
      </c>
      <c r="BL1766" s="72">
        <v>4.2290000000000001</v>
      </c>
      <c r="BM1766" s="12">
        <v>1758.1949999999999</v>
      </c>
      <c r="BN1766" s="72">
        <v>9.3070000000000004</v>
      </c>
      <c r="BO1766" s="72">
        <v>5.0030000000000001</v>
      </c>
      <c r="BP1766" s="12">
        <v>3830.154</v>
      </c>
      <c r="BQ1766" s="72">
        <v>20.274000000000001</v>
      </c>
      <c r="BR1766" s="72">
        <v>3.2120000000000002</v>
      </c>
      <c r="BS1766" s="12">
        <v>4649.6049999999996</v>
      </c>
      <c r="BT1766" s="72">
        <v>24.611999999999998</v>
      </c>
      <c r="BU1766" s="72">
        <v>1.99</v>
      </c>
      <c r="BV1766" s="12">
        <v>18891.561000000002</v>
      </c>
      <c r="BW1766" s="72">
        <v>100</v>
      </c>
      <c r="BX1766" s="72">
        <v>0.46400000000000002</v>
      </c>
      <c r="BY1766" s="13"/>
      <c r="BZ1766" s="13"/>
    </row>
    <row r="1767" spans="1:78" ht="12.75" customHeight="1">
      <c r="A1767" s="122" t="s">
        <v>65</v>
      </c>
      <c r="B1767" s="71" t="s">
        <v>44</v>
      </c>
      <c r="C1767" s="71" t="s">
        <v>26</v>
      </c>
      <c r="D1767" s="34">
        <v>45717</v>
      </c>
      <c r="E1767" s="12">
        <v>9535.366</v>
      </c>
      <c r="F1767" s="72">
        <v>49.936</v>
      </c>
      <c r="G1767" s="72">
        <v>0.67200000000000004</v>
      </c>
      <c r="H1767" s="12">
        <v>328.19099999999997</v>
      </c>
      <c r="I1767" s="72">
        <v>1.7190000000000001</v>
      </c>
      <c r="J1767" s="72">
        <v>16.283000000000001</v>
      </c>
      <c r="K1767" s="12">
        <v>312.99200000000002</v>
      </c>
      <c r="L1767" s="72">
        <v>1.639</v>
      </c>
      <c r="M1767" s="72">
        <v>14.315</v>
      </c>
      <c r="N1767" s="12">
        <v>641.18200000000002</v>
      </c>
      <c r="O1767" s="72">
        <v>3.3580000000000001</v>
      </c>
      <c r="P1767" s="72">
        <v>11.452999999999999</v>
      </c>
      <c r="Q1767" s="12">
        <v>69.082999999999998</v>
      </c>
      <c r="R1767" s="72">
        <v>0.36199999999999999</v>
      </c>
      <c r="S1767" s="72">
        <v>25.38</v>
      </c>
      <c r="T1767" s="12">
        <v>710.26499999999999</v>
      </c>
      <c r="U1767" s="72">
        <v>3.72</v>
      </c>
      <c r="V1767" s="72">
        <v>10.724</v>
      </c>
      <c r="W1767" s="12">
        <v>3516.8470000000002</v>
      </c>
      <c r="X1767" s="72">
        <v>18.417000000000002</v>
      </c>
      <c r="Y1767" s="72">
        <v>2.351</v>
      </c>
      <c r="Z1767" s="12">
        <v>4227.1109999999999</v>
      </c>
      <c r="AA1767" s="72">
        <v>22.137</v>
      </c>
      <c r="AB1767" s="72">
        <v>1.079</v>
      </c>
      <c r="AC1767" s="12">
        <v>13762.477000000001</v>
      </c>
      <c r="AD1767" s="72">
        <v>72.072999999999993</v>
      </c>
      <c r="AE1767" s="72">
        <v>0.32200000000000001</v>
      </c>
      <c r="AF1767" s="12">
        <v>45.738</v>
      </c>
      <c r="AG1767" s="72">
        <v>0.24</v>
      </c>
      <c r="AH1767" s="72">
        <v>33.975000000000001</v>
      </c>
      <c r="AI1767" s="12">
        <v>525.25400000000002</v>
      </c>
      <c r="AJ1767" s="72">
        <v>2.7509999999999999</v>
      </c>
      <c r="AK1767" s="72">
        <v>4.375</v>
      </c>
      <c r="AL1767" s="12">
        <v>570.99300000000005</v>
      </c>
      <c r="AM1767" s="72">
        <v>2.99</v>
      </c>
      <c r="AN1767" s="72">
        <v>2.5419999999999998</v>
      </c>
      <c r="AO1767" s="12">
        <v>14333.47</v>
      </c>
      <c r="AP1767" s="72">
        <v>75.063000000000002</v>
      </c>
      <c r="AQ1767" s="72">
        <v>0.29299999999999998</v>
      </c>
      <c r="AR1767" s="12">
        <v>134.565</v>
      </c>
      <c r="AS1767" s="72">
        <v>0.70499999999999996</v>
      </c>
      <c r="AT1767" s="72">
        <v>19.609000000000002</v>
      </c>
      <c r="AU1767" s="12">
        <v>110.322</v>
      </c>
      <c r="AV1767" s="72">
        <v>0.57799999999999996</v>
      </c>
      <c r="AW1767" s="72">
        <v>22.170999999999999</v>
      </c>
      <c r="AX1767" s="12">
        <v>452.05200000000002</v>
      </c>
      <c r="AY1767" s="72">
        <v>2.367</v>
      </c>
      <c r="AZ1767" s="72">
        <v>11.565</v>
      </c>
      <c r="BA1767" s="12">
        <v>562.37400000000002</v>
      </c>
      <c r="BB1767" s="72">
        <v>2.9449999999999998</v>
      </c>
      <c r="BC1767" s="72">
        <v>9.8659999999999997</v>
      </c>
      <c r="BD1767" s="12">
        <v>146.12</v>
      </c>
      <c r="BE1767" s="72">
        <v>0.76500000000000001</v>
      </c>
      <c r="BF1767" s="72">
        <v>17.411000000000001</v>
      </c>
      <c r="BG1767" s="12">
        <v>708.49400000000003</v>
      </c>
      <c r="BH1767" s="72">
        <v>3.71</v>
      </c>
      <c r="BI1767" s="72">
        <v>7.5720000000000001</v>
      </c>
      <c r="BJ1767" s="12">
        <v>2064.181</v>
      </c>
      <c r="BK1767" s="72">
        <v>10.81</v>
      </c>
      <c r="BL1767" s="72">
        <v>5.0250000000000004</v>
      </c>
      <c r="BM1767" s="12">
        <v>1854.4939999999999</v>
      </c>
      <c r="BN1767" s="72">
        <v>9.7119999999999997</v>
      </c>
      <c r="BO1767" s="72">
        <v>4.2759999999999998</v>
      </c>
      <c r="BP1767" s="12">
        <v>3918.6750000000002</v>
      </c>
      <c r="BQ1767" s="72">
        <v>20.521999999999998</v>
      </c>
      <c r="BR1767" s="72">
        <v>2.2770000000000001</v>
      </c>
      <c r="BS1767" s="12">
        <v>4761.7330000000002</v>
      </c>
      <c r="BT1767" s="72">
        <v>24.937000000000001</v>
      </c>
      <c r="BU1767" s="72">
        <v>1.5269999999999999</v>
      </c>
      <c r="BV1767" s="12">
        <v>19095.203000000001</v>
      </c>
      <c r="BW1767" s="72">
        <v>100</v>
      </c>
      <c r="BX1767" s="72">
        <v>0.37</v>
      </c>
      <c r="BY1767" s="13"/>
      <c r="BZ1767" s="13"/>
    </row>
    <row r="1768" spans="1:78" ht="12.75" customHeight="1">
      <c r="A1768" s="122" t="s">
        <v>65</v>
      </c>
      <c r="B1768" s="71" t="s">
        <v>44</v>
      </c>
      <c r="C1768" s="71" t="s">
        <v>26</v>
      </c>
      <c r="D1768" s="34">
        <v>45809</v>
      </c>
      <c r="E1768" s="12">
        <v>9652.0730000000003</v>
      </c>
      <c r="F1768" s="72">
        <v>50.29</v>
      </c>
      <c r="G1768" s="72">
        <v>0.54</v>
      </c>
      <c r="H1768" s="12">
        <v>413.57600000000002</v>
      </c>
      <c r="I1768" s="72">
        <v>2.1549999999999998</v>
      </c>
      <c r="J1768" s="72">
        <v>12.603</v>
      </c>
      <c r="K1768" s="12">
        <v>372.35700000000003</v>
      </c>
      <c r="L1768" s="72">
        <v>1.94</v>
      </c>
      <c r="M1768" s="72">
        <v>16.097999999999999</v>
      </c>
      <c r="N1768" s="12">
        <v>785.93399999999997</v>
      </c>
      <c r="O1768" s="72">
        <v>4.0949999999999998</v>
      </c>
      <c r="P1768" s="72">
        <v>10.131</v>
      </c>
      <c r="Q1768" s="12">
        <v>59.334000000000003</v>
      </c>
      <c r="R1768" s="72">
        <v>0.309</v>
      </c>
      <c r="S1768" s="72">
        <v>44.692</v>
      </c>
      <c r="T1768" s="12">
        <v>845.26700000000005</v>
      </c>
      <c r="U1768" s="72">
        <v>4.4039999999999999</v>
      </c>
      <c r="V1768" s="72">
        <v>10.744999999999999</v>
      </c>
      <c r="W1768" s="12">
        <v>3392.268</v>
      </c>
      <c r="X1768" s="72">
        <v>17.675000000000001</v>
      </c>
      <c r="Y1768" s="72">
        <v>3.01</v>
      </c>
      <c r="Z1768" s="12">
        <v>4237.5349999999999</v>
      </c>
      <c r="AA1768" s="72">
        <v>22.079000000000001</v>
      </c>
      <c r="AB1768" s="72">
        <v>1.2789999999999999</v>
      </c>
      <c r="AC1768" s="12">
        <v>13889.608</v>
      </c>
      <c r="AD1768" s="72">
        <v>72.369</v>
      </c>
      <c r="AE1768" s="72">
        <v>0.28699999999999998</v>
      </c>
      <c r="AF1768" s="12">
        <v>41.652999999999999</v>
      </c>
      <c r="AG1768" s="72">
        <v>0.217</v>
      </c>
      <c r="AH1768" s="72">
        <v>42.442</v>
      </c>
      <c r="AI1768" s="12">
        <v>491.154</v>
      </c>
      <c r="AJ1768" s="72">
        <v>2.5590000000000002</v>
      </c>
      <c r="AK1768" s="72">
        <v>3.9390000000000001</v>
      </c>
      <c r="AL1768" s="12">
        <v>532.80600000000004</v>
      </c>
      <c r="AM1768" s="72">
        <v>2.7759999999999998</v>
      </c>
      <c r="AN1768" s="72">
        <v>2.6760000000000002</v>
      </c>
      <c r="AO1768" s="12">
        <v>14422.414000000001</v>
      </c>
      <c r="AP1768" s="72">
        <v>75.146000000000001</v>
      </c>
      <c r="AQ1768" s="72">
        <v>0.29299999999999998</v>
      </c>
      <c r="AR1768" s="12">
        <v>130.732</v>
      </c>
      <c r="AS1768" s="72">
        <v>0.68100000000000005</v>
      </c>
      <c r="AT1768" s="72">
        <v>22.259</v>
      </c>
      <c r="AU1768" s="12">
        <v>62.774000000000001</v>
      </c>
      <c r="AV1768" s="72">
        <v>0.32700000000000001</v>
      </c>
      <c r="AW1768" s="72">
        <v>28.646000000000001</v>
      </c>
      <c r="AX1768" s="12">
        <v>511.40100000000001</v>
      </c>
      <c r="AY1768" s="72">
        <v>2.665</v>
      </c>
      <c r="AZ1768" s="72">
        <v>10.728</v>
      </c>
      <c r="BA1768" s="12">
        <v>574.17600000000004</v>
      </c>
      <c r="BB1768" s="72">
        <v>2.992</v>
      </c>
      <c r="BC1768" s="72">
        <v>10</v>
      </c>
      <c r="BD1768" s="12">
        <v>71.484999999999999</v>
      </c>
      <c r="BE1768" s="72">
        <v>0.372</v>
      </c>
      <c r="BF1768" s="72">
        <v>29.443000000000001</v>
      </c>
      <c r="BG1768" s="12">
        <v>645.66</v>
      </c>
      <c r="BH1768" s="72">
        <v>3.3639999999999999</v>
      </c>
      <c r="BI1768" s="72">
        <v>7.5819999999999999</v>
      </c>
      <c r="BJ1768" s="12">
        <v>2009.9949999999999</v>
      </c>
      <c r="BK1768" s="72">
        <v>10.473000000000001</v>
      </c>
      <c r="BL1768" s="72">
        <v>5.2850000000000001</v>
      </c>
      <c r="BM1768" s="12">
        <v>1983.8440000000001</v>
      </c>
      <c r="BN1768" s="72">
        <v>10.336</v>
      </c>
      <c r="BO1768" s="72">
        <v>3.6179999999999999</v>
      </c>
      <c r="BP1768" s="12">
        <v>3993.8389999999999</v>
      </c>
      <c r="BQ1768" s="72">
        <v>20.809000000000001</v>
      </c>
      <c r="BR1768" s="72">
        <v>2.5350000000000001</v>
      </c>
      <c r="BS1768" s="12">
        <v>4770.2309999999998</v>
      </c>
      <c r="BT1768" s="72">
        <v>24.853999999999999</v>
      </c>
      <c r="BU1768" s="72">
        <v>1.58</v>
      </c>
      <c r="BV1768" s="12">
        <v>19192.645</v>
      </c>
      <c r="BW1768" s="72">
        <v>100</v>
      </c>
      <c r="BX1768" s="72">
        <v>0.32</v>
      </c>
      <c r="BY1768" s="13"/>
      <c r="BZ1768" s="13"/>
    </row>
    <row r="1769" spans="1:78" ht="12.75" customHeight="1">
      <c r="A1769" s="122" t="s">
        <v>65</v>
      </c>
      <c r="B1769" s="71" t="s">
        <v>44</v>
      </c>
      <c r="C1769" s="71" t="s">
        <v>26</v>
      </c>
      <c r="D1769" s="34">
        <v>45901</v>
      </c>
      <c r="E1769" s="12">
        <v>9637.9860000000008</v>
      </c>
      <c r="F1769" s="72">
        <v>50.572000000000003</v>
      </c>
      <c r="G1769" s="72">
        <v>0.61699999999999999</v>
      </c>
      <c r="H1769" s="12">
        <v>457.767</v>
      </c>
      <c r="I1769" s="72">
        <v>2.4020000000000001</v>
      </c>
      <c r="J1769" s="72">
        <v>13.252000000000001</v>
      </c>
      <c r="K1769" s="12">
        <v>326.10700000000003</v>
      </c>
      <c r="L1769" s="72">
        <v>1.7110000000000001</v>
      </c>
      <c r="M1769" s="72">
        <v>15.651</v>
      </c>
      <c r="N1769" s="12">
        <v>783.87400000000002</v>
      </c>
      <c r="O1769" s="72">
        <v>4.1130000000000004</v>
      </c>
      <c r="P1769" s="72">
        <v>10.025</v>
      </c>
      <c r="Q1769" s="12">
        <v>80.682000000000002</v>
      </c>
      <c r="R1769" s="72">
        <v>0.42299999999999999</v>
      </c>
      <c r="S1769" s="72">
        <v>31.564</v>
      </c>
      <c r="T1769" s="12">
        <v>864.55600000000004</v>
      </c>
      <c r="U1769" s="72">
        <v>4.5359999999999996</v>
      </c>
      <c r="V1769" s="72">
        <v>9.3930000000000007</v>
      </c>
      <c r="W1769" s="12">
        <v>3340.8069999999998</v>
      </c>
      <c r="X1769" s="72">
        <v>17.53</v>
      </c>
      <c r="Y1769" s="72">
        <v>2.8149999999999999</v>
      </c>
      <c r="Z1769" s="12">
        <v>4205.3639999999996</v>
      </c>
      <c r="AA1769" s="72">
        <v>22.065999999999999</v>
      </c>
      <c r="AB1769" s="72">
        <v>1.046</v>
      </c>
      <c r="AC1769" s="12">
        <v>13843.35</v>
      </c>
      <c r="AD1769" s="72">
        <v>72.638999999999996</v>
      </c>
      <c r="AE1769" s="72">
        <v>0.34599999999999997</v>
      </c>
      <c r="AF1769" s="12">
        <v>35.975000000000001</v>
      </c>
      <c r="AG1769" s="72">
        <v>0.189</v>
      </c>
      <c r="AH1769" s="72">
        <v>53.03</v>
      </c>
      <c r="AI1769" s="12">
        <v>513.97</v>
      </c>
      <c r="AJ1769" s="72">
        <v>2.6970000000000001</v>
      </c>
      <c r="AK1769" s="72">
        <v>4.2629999999999999</v>
      </c>
      <c r="AL1769" s="12">
        <v>549.94500000000005</v>
      </c>
      <c r="AM1769" s="72">
        <v>2.8860000000000001</v>
      </c>
      <c r="AN1769" s="72">
        <v>2.839</v>
      </c>
      <c r="AO1769" s="12">
        <v>14393.295</v>
      </c>
      <c r="AP1769" s="72">
        <v>75.524000000000001</v>
      </c>
      <c r="AQ1769" s="72">
        <v>0.309</v>
      </c>
      <c r="AR1769" s="12">
        <v>154.25700000000001</v>
      </c>
      <c r="AS1769" s="72">
        <v>0.80900000000000005</v>
      </c>
      <c r="AT1769" s="72">
        <v>16.654</v>
      </c>
      <c r="AU1769" s="12">
        <v>72.978999999999999</v>
      </c>
      <c r="AV1769" s="72">
        <v>0.38300000000000001</v>
      </c>
      <c r="AW1769" s="72">
        <v>29.460999999999999</v>
      </c>
      <c r="AX1769" s="12">
        <v>456.05799999999999</v>
      </c>
      <c r="AY1769" s="72">
        <v>2.3929999999999998</v>
      </c>
      <c r="AZ1769" s="72">
        <v>15.321999999999999</v>
      </c>
      <c r="BA1769" s="12">
        <v>529.03599999999994</v>
      </c>
      <c r="BB1769" s="72">
        <v>2.7759999999999998</v>
      </c>
      <c r="BC1769" s="72">
        <v>12.821</v>
      </c>
      <c r="BD1769" s="12">
        <v>160.41800000000001</v>
      </c>
      <c r="BE1769" s="72">
        <v>0.84199999999999997</v>
      </c>
      <c r="BF1769" s="72">
        <v>22.808</v>
      </c>
      <c r="BG1769" s="12">
        <v>689.45500000000004</v>
      </c>
      <c r="BH1769" s="72">
        <v>3.6179999999999999</v>
      </c>
      <c r="BI1769" s="72">
        <v>10.36</v>
      </c>
      <c r="BJ1769" s="12">
        <v>1961.1569999999999</v>
      </c>
      <c r="BK1769" s="72">
        <v>10.291</v>
      </c>
      <c r="BL1769" s="72">
        <v>4.3230000000000004</v>
      </c>
      <c r="BM1769" s="12">
        <v>1859.623</v>
      </c>
      <c r="BN1769" s="72">
        <v>9.7579999999999991</v>
      </c>
      <c r="BO1769" s="72">
        <v>5.1139999999999999</v>
      </c>
      <c r="BP1769" s="12">
        <v>3820.779</v>
      </c>
      <c r="BQ1769" s="72">
        <v>20.047999999999998</v>
      </c>
      <c r="BR1769" s="72">
        <v>2.9550000000000001</v>
      </c>
      <c r="BS1769" s="12">
        <v>4664.491</v>
      </c>
      <c r="BT1769" s="72">
        <v>24.475999999999999</v>
      </c>
      <c r="BU1769" s="72">
        <v>2.0390000000000001</v>
      </c>
      <c r="BV1769" s="12">
        <v>19057.786</v>
      </c>
      <c r="BW1769" s="72">
        <v>100</v>
      </c>
      <c r="BX1769" s="72">
        <v>0.47599999999999998</v>
      </c>
      <c r="BY1769" s="13"/>
      <c r="BZ1769" s="13"/>
    </row>
    <row r="1770" spans="1:78" ht="12.75" customHeight="1">
      <c r="A1770" s="122" t="s">
        <v>65</v>
      </c>
      <c r="B1770" s="71" t="s">
        <v>44</v>
      </c>
      <c r="C1770" s="71" t="s">
        <v>26</v>
      </c>
      <c r="D1770" s="34">
        <v>45992</v>
      </c>
      <c r="E1770" s="12">
        <v>9714.1039999999994</v>
      </c>
      <c r="F1770" s="72">
        <v>50.46</v>
      </c>
      <c r="G1770" s="72">
        <v>0.52900000000000003</v>
      </c>
      <c r="H1770" s="12">
        <v>308.18099999999998</v>
      </c>
      <c r="I1770" s="72">
        <v>1.601</v>
      </c>
      <c r="J1770" s="72">
        <v>16.053000000000001</v>
      </c>
      <c r="K1770" s="12">
        <v>382.15</v>
      </c>
      <c r="L1770" s="72">
        <v>1.9850000000000001</v>
      </c>
      <c r="M1770" s="72">
        <v>15.132</v>
      </c>
      <c r="N1770" s="12">
        <v>690.33100000000002</v>
      </c>
      <c r="O1770" s="72">
        <v>3.5859999999999999</v>
      </c>
      <c r="P1770" s="72">
        <v>9.4290000000000003</v>
      </c>
      <c r="Q1770" s="12">
        <v>101.264</v>
      </c>
      <c r="R1770" s="72">
        <v>0.52600000000000002</v>
      </c>
      <c r="S1770" s="72">
        <v>26.562999999999999</v>
      </c>
      <c r="T1770" s="12">
        <v>791.59400000000005</v>
      </c>
      <c r="U1770" s="72">
        <v>4.1120000000000001</v>
      </c>
      <c r="V1770" s="72">
        <v>8.2449999999999992</v>
      </c>
      <c r="W1770" s="12">
        <v>3458.7150000000001</v>
      </c>
      <c r="X1770" s="72">
        <v>17.966000000000001</v>
      </c>
      <c r="Y1770" s="72">
        <v>1.9419999999999999</v>
      </c>
      <c r="Z1770" s="12">
        <v>4250.3090000000002</v>
      </c>
      <c r="AA1770" s="72">
        <v>22.077999999999999</v>
      </c>
      <c r="AB1770" s="72">
        <v>1.3140000000000001</v>
      </c>
      <c r="AC1770" s="12">
        <v>13964.413</v>
      </c>
      <c r="AD1770" s="72">
        <v>72.539000000000001</v>
      </c>
      <c r="AE1770" s="72">
        <v>0.34100000000000003</v>
      </c>
      <c r="AF1770" s="12">
        <v>17.951000000000001</v>
      </c>
      <c r="AG1770" s="72">
        <v>9.2999999999999999E-2</v>
      </c>
      <c r="AH1770" s="72">
        <v>52.695999999999998</v>
      </c>
      <c r="AI1770" s="12">
        <v>485.63499999999999</v>
      </c>
      <c r="AJ1770" s="72">
        <v>2.5230000000000001</v>
      </c>
      <c r="AK1770" s="72">
        <v>3.907</v>
      </c>
      <c r="AL1770" s="12">
        <v>503.58600000000001</v>
      </c>
      <c r="AM1770" s="72">
        <v>2.6160000000000001</v>
      </c>
      <c r="AN1770" s="72">
        <v>3.3239999999999998</v>
      </c>
      <c r="AO1770" s="12">
        <v>14467.999</v>
      </c>
      <c r="AP1770" s="72">
        <v>75.155000000000001</v>
      </c>
      <c r="AQ1770" s="72">
        <v>0.32300000000000001</v>
      </c>
      <c r="AR1770" s="12">
        <v>186.464</v>
      </c>
      <c r="AS1770" s="72">
        <v>0.96899999999999997</v>
      </c>
      <c r="AT1770" s="72">
        <v>24.484999999999999</v>
      </c>
      <c r="AU1770" s="12">
        <v>83.338999999999999</v>
      </c>
      <c r="AV1770" s="72">
        <v>0.433</v>
      </c>
      <c r="AW1770" s="72">
        <v>40.316000000000003</v>
      </c>
      <c r="AX1770" s="12">
        <v>361.96199999999999</v>
      </c>
      <c r="AY1770" s="72">
        <v>1.88</v>
      </c>
      <c r="AZ1770" s="72">
        <v>16.751999999999999</v>
      </c>
      <c r="BA1770" s="12">
        <v>445.30099999999999</v>
      </c>
      <c r="BB1770" s="72">
        <v>2.3130000000000002</v>
      </c>
      <c r="BC1770" s="72">
        <v>14.551</v>
      </c>
      <c r="BD1770" s="12">
        <v>141.86799999999999</v>
      </c>
      <c r="BE1770" s="72">
        <v>0.73699999999999999</v>
      </c>
      <c r="BF1770" s="72">
        <v>26.692</v>
      </c>
      <c r="BG1770" s="12">
        <v>587.16899999999998</v>
      </c>
      <c r="BH1770" s="72">
        <v>3.05</v>
      </c>
      <c r="BI1770" s="72">
        <v>10.523999999999999</v>
      </c>
      <c r="BJ1770" s="12">
        <v>1860.2049999999999</v>
      </c>
      <c r="BK1770" s="72">
        <v>9.6630000000000003</v>
      </c>
      <c r="BL1770" s="72">
        <v>4.6820000000000004</v>
      </c>
      <c r="BM1770" s="12">
        <v>2149.17</v>
      </c>
      <c r="BN1770" s="72">
        <v>11.164</v>
      </c>
      <c r="BO1770" s="72">
        <v>4.5220000000000002</v>
      </c>
      <c r="BP1770" s="12">
        <v>4009.375</v>
      </c>
      <c r="BQ1770" s="72">
        <v>20.827000000000002</v>
      </c>
      <c r="BR1770" s="72">
        <v>2.516</v>
      </c>
      <c r="BS1770" s="12">
        <v>4783.0079999999998</v>
      </c>
      <c r="BT1770" s="72">
        <v>24.844999999999999</v>
      </c>
      <c r="BU1770" s="72">
        <v>1.675</v>
      </c>
      <c r="BV1770" s="12">
        <v>19251.007000000001</v>
      </c>
      <c r="BW1770" s="72">
        <v>100</v>
      </c>
      <c r="BX1770" s="72">
        <v>0.42899999999999999</v>
      </c>
      <c r="BY1770" s="13"/>
      <c r="BZ1770" s="13"/>
    </row>
    <row r="1771" spans="1:78" ht="12.75" customHeight="1">
      <c r="A1771" s="122" t="s">
        <v>65</v>
      </c>
      <c r="B1771" s="71" t="s">
        <v>44</v>
      </c>
      <c r="C1771" s="71" t="s">
        <v>26</v>
      </c>
      <c r="D1771" s="34">
        <v>46082</v>
      </c>
      <c r="E1771" s="12">
        <v>9759.232</v>
      </c>
      <c r="F1771" s="72">
        <v>50.509</v>
      </c>
      <c r="G1771" s="72">
        <v>0.69399999999999995</v>
      </c>
      <c r="H1771" s="12">
        <v>340.39100000000002</v>
      </c>
      <c r="I1771" s="72">
        <v>1.762</v>
      </c>
      <c r="J1771" s="72">
        <v>16.913</v>
      </c>
      <c r="K1771" s="12">
        <v>354.09500000000003</v>
      </c>
      <c r="L1771" s="72">
        <v>1.833</v>
      </c>
      <c r="M1771" s="72">
        <v>17.763000000000002</v>
      </c>
      <c r="N1771" s="12">
        <v>694.48599999999999</v>
      </c>
      <c r="O1771" s="72">
        <v>3.5939999999999999</v>
      </c>
      <c r="P1771" s="72">
        <v>10.81</v>
      </c>
      <c r="Q1771" s="12">
        <v>84.825999999999993</v>
      </c>
      <c r="R1771" s="72">
        <v>0.439</v>
      </c>
      <c r="S1771" s="72">
        <v>37.56</v>
      </c>
      <c r="T1771" s="12">
        <v>779.31200000000001</v>
      </c>
      <c r="U1771" s="72">
        <v>4.0330000000000004</v>
      </c>
      <c r="V1771" s="72">
        <v>10.47</v>
      </c>
      <c r="W1771" s="12">
        <v>3372.2449999999999</v>
      </c>
      <c r="X1771" s="72">
        <v>17.452999999999999</v>
      </c>
      <c r="Y1771" s="72">
        <v>2.6709999999999998</v>
      </c>
      <c r="Z1771" s="12">
        <v>4151.558</v>
      </c>
      <c r="AA1771" s="72">
        <v>21.486000000000001</v>
      </c>
      <c r="AB1771" s="72">
        <v>1.0760000000000001</v>
      </c>
      <c r="AC1771" s="12">
        <v>13910.789000000001</v>
      </c>
      <c r="AD1771" s="72">
        <v>71.995000000000005</v>
      </c>
      <c r="AE1771" s="72">
        <v>0.39600000000000002</v>
      </c>
      <c r="AF1771" s="12">
        <v>38.429000000000002</v>
      </c>
      <c r="AG1771" s="72">
        <v>0.19900000000000001</v>
      </c>
      <c r="AH1771" s="72">
        <v>43.62</v>
      </c>
      <c r="AI1771" s="12">
        <v>544.11800000000005</v>
      </c>
      <c r="AJ1771" s="72">
        <v>2.8159999999999998</v>
      </c>
      <c r="AK1771" s="72">
        <v>3.6549999999999998</v>
      </c>
      <c r="AL1771" s="12">
        <v>582.548</v>
      </c>
      <c r="AM1771" s="72">
        <v>3.0150000000000001</v>
      </c>
      <c r="AN1771" s="72">
        <v>1.921</v>
      </c>
      <c r="AO1771" s="12">
        <v>14493.337</v>
      </c>
      <c r="AP1771" s="72">
        <v>75.010000000000005</v>
      </c>
      <c r="AQ1771" s="72">
        <v>0.36199999999999999</v>
      </c>
      <c r="AR1771" s="12">
        <v>142.62299999999999</v>
      </c>
      <c r="AS1771" s="72">
        <v>0.73799999999999999</v>
      </c>
      <c r="AT1771" s="72">
        <v>23.411000000000001</v>
      </c>
      <c r="AU1771" s="12">
        <v>65.367999999999995</v>
      </c>
      <c r="AV1771" s="72">
        <v>0.33800000000000002</v>
      </c>
      <c r="AW1771" s="72">
        <v>40.115000000000002</v>
      </c>
      <c r="AX1771" s="12">
        <v>387.846</v>
      </c>
      <c r="AY1771" s="72">
        <v>2.0070000000000001</v>
      </c>
      <c r="AZ1771" s="72">
        <v>18.251999999999999</v>
      </c>
      <c r="BA1771" s="12">
        <v>453.214</v>
      </c>
      <c r="BB1771" s="72">
        <v>2.3460000000000001</v>
      </c>
      <c r="BC1771" s="72">
        <v>16.48</v>
      </c>
      <c r="BD1771" s="12">
        <v>139.535</v>
      </c>
      <c r="BE1771" s="72">
        <v>0.72199999999999998</v>
      </c>
      <c r="BF1771" s="72">
        <v>24.158999999999999</v>
      </c>
      <c r="BG1771" s="12">
        <v>592.74900000000002</v>
      </c>
      <c r="BH1771" s="72">
        <v>3.0680000000000001</v>
      </c>
      <c r="BI1771" s="72">
        <v>14.260999999999999</v>
      </c>
      <c r="BJ1771" s="12">
        <v>2015.125</v>
      </c>
      <c r="BK1771" s="72">
        <v>10.429</v>
      </c>
      <c r="BL1771" s="72">
        <v>4.1970000000000001</v>
      </c>
      <c r="BM1771" s="12">
        <v>2077.9789999999998</v>
      </c>
      <c r="BN1771" s="72">
        <v>10.755000000000001</v>
      </c>
      <c r="BO1771" s="72">
        <v>4.016</v>
      </c>
      <c r="BP1771" s="12">
        <v>4093.1039999999998</v>
      </c>
      <c r="BQ1771" s="72">
        <v>21.184000000000001</v>
      </c>
      <c r="BR1771" s="72">
        <v>2.6480000000000001</v>
      </c>
      <c r="BS1771" s="12">
        <v>4828.4759999999997</v>
      </c>
      <c r="BT1771" s="72">
        <v>24.99</v>
      </c>
      <c r="BU1771" s="72">
        <v>1.6870000000000001</v>
      </c>
      <c r="BV1771" s="12">
        <v>19321.812000000002</v>
      </c>
      <c r="BW1771" s="72">
        <v>100</v>
      </c>
      <c r="BX1771" s="72">
        <v>0.48</v>
      </c>
      <c r="BY1771" s="13"/>
      <c r="BZ1771" s="13"/>
    </row>
    <row r="1772" spans="1:78" ht="12.75" customHeight="1">
      <c r="A1772" s="122" t="s">
        <v>65</v>
      </c>
      <c r="B1772" s="71" t="s">
        <v>44</v>
      </c>
      <c r="C1772" s="71" t="s">
        <v>26</v>
      </c>
      <c r="D1772" s="34">
        <v>46174</v>
      </c>
      <c r="E1772" s="12">
        <v>9813.1200000000008</v>
      </c>
      <c r="F1772" s="72">
        <v>50.165999999999997</v>
      </c>
      <c r="G1772" s="72">
        <v>0.52100000000000002</v>
      </c>
      <c r="H1772" s="12">
        <v>396.22</v>
      </c>
      <c r="I1772" s="72">
        <v>2.0259999999999998</v>
      </c>
      <c r="J1772" s="72">
        <v>14.164</v>
      </c>
      <c r="K1772" s="12">
        <v>297.14100000000002</v>
      </c>
      <c r="L1772" s="72">
        <v>1.5189999999999999</v>
      </c>
      <c r="M1772" s="72">
        <v>15.641999999999999</v>
      </c>
      <c r="N1772" s="12">
        <v>693.36099999999999</v>
      </c>
      <c r="O1772" s="72">
        <v>3.5449999999999999</v>
      </c>
      <c r="P1772" s="72">
        <v>10.613</v>
      </c>
      <c r="Q1772" s="12">
        <v>79.894999999999996</v>
      </c>
      <c r="R1772" s="72">
        <v>0.40799999999999997</v>
      </c>
      <c r="S1772" s="72">
        <v>23.57</v>
      </c>
      <c r="T1772" s="12">
        <v>773.25599999999997</v>
      </c>
      <c r="U1772" s="72">
        <v>3.9529999999999998</v>
      </c>
      <c r="V1772" s="72">
        <v>9.9019999999999992</v>
      </c>
      <c r="W1772" s="12">
        <v>3509.7820000000002</v>
      </c>
      <c r="X1772" s="72">
        <v>17.943000000000001</v>
      </c>
      <c r="Y1772" s="72">
        <v>2.2650000000000001</v>
      </c>
      <c r="Z1772" s="12">
        <v>4283.0379999999996</v>
      </c>
      <c r="AA1772" s="72">
        <v>21.896000000000001</v>
      </c>
      <c r="AB1772" s="72">
        <v>0.88700000000000001</v>
      </c>
      <c r="AC1772" s="12">
        <v>14096.156999999999</v>
      </c>
      <c r="AD1772" s="72">
        <v>72.061999999999998</v>
      </c>
      <c r="AE1772" s="72">
        <v>0.219</v>
      </c>
      <c r="AF1772" s="12">
        <v>55.460999999999999</v>
      </c>
      <c r="AG1772" s="72">
        <v>0.28399999999999997</v>
      </c>
      <c r="AH1772" s="72">
        <v>36.966000000000001</v>
      </c>
      <c r="AI1772" s="12">
        <v>517.22</v>
      </c>
      <c r="AJ1772" s="72">
        <v>2.6440000000000001</v>
      </c>
      <c r="AK1772" s="72">
        <v>3.37</v>
      </c>
      <c r="AL1772" s="12">
        <v>572.68100000000004</v>
      </c>
      <c r="AM1772" s="72">
        <v>2.9279999999999999</v>
      </c>
      <c r="AN1772" s="72">
        <v>2.5590000000000002</v>
      </c>
      <c r="AO1772" s="12">
        <v>14668.838</v>
      </c>
      <c r="AP1772" s="72">
        <v>74.989000000000004</v>
      </c>
      <c r="AQ1772" s="72">
        <v>0.20599999999999999</v>
      </c>
      <c r="AR1772" s="12">
        <v>118.19499999999999</v>
      </c>
      <c r="AS1772" s="72">
        <v>0.60399999999999998</v>
      </c>
      <c r="AT1772" s="72">
        <v>30.026</v>
      </c>
      <c r="AU1772" s="12">
        <v>95.905000000000001</v>
      </c>
      <c r="AV1772" s="72">
        <v>0.49</v>
      </c>
      <c r="AW1772" s="72">
        <v>28.111000000000001</v>
      </c>
      <c r="AX1772" s="12">
        <v>537.97400000000005</v>
      </c>
      <c r="AY1772" s="72">
        <v>2.75</v>
      </c>
      <c r="AZ1772" s="72">
        <v>10.265000000000001</v>
      </c>
      <c r="BA1772" s="12">
        <v>633.87900000000002</v>
      </c>
      <c r="BB1772" s="72">
        <v>3.24</v>
      </c>
      <c r="BC1772" s="72">
        <v>8.6340000000000003</v>
      </c>
      <c r="BD1772" s="12">
        <v>170.37100000000001</v>
      </c>
      <c r="BE1772" s="72">
        <v>0.871</v>
      </c>
      <c r="BF1772" s="72">
        <v>24.045000000000002</v>
      </c>
      <c r="BG1772" s="12">
        <v>804.25</v>
      </c>
      <c r="BH1772" s="72">
        <v>4.1109999999999998</v>
      </c>
      <c r="BI1772" s="72">
        <v>8.0289999999999999</v>
      </c>
      <c r="BJ1772" s="12">
        <v>1719.559</v>
      </c>
      <c r="BK1772" s="72">
        <v>8.7910000000000004</v>
      </c>
      <c r="BL1772" s="72">
        <v>4.9470000000000001</v>
      </c>
      <c r="BM1772" s="12">
        <v>2250.3980000000001</v>
      </c>
      <c r="BN1772" s="72">
        <v>11.504</v>
      </c>
      <c r="BO1772" s="72">
        <v>3.1869999999999998</v>
      </c>
      <c r="BP1772" s="12">
        <v>3969.9569999999999</v>
      </c>
      <c r="BQ1772" s="72">
        <v>20.295000000000002</v>
      </c>
      <c r="BR1772" s="72">
        <v>2.4159999999999999</v>
      </c>
      <c r="BS1772" s="12">
        <v>4892.402</v>
      </c>
      <c r="BT1772" s="72">
        <v>25.010999999999999</v>
      </c>
      <c r="BU1772" s="72">
        <v>1.4350000000000001</v>
      </c>
      <c r="BV1772" s="12">
        <v>19561.240000000002</v>
      </c>
      <c r="BW1772" s="72">
        <v>100</v>
      </c>
      <c r="BX1772" s="72">
        <v>0.32800000000000001</v>
      </c>
      <c r="BY1772" s="13"/>
      <c r="BZ1772" s="13"/>
    </row>
    <row r="1773" spans="1:78" ht="12.75" customHeight="1">
      <c r="A1773" s="122" t="s">
        <v>65</v>
      </c>
      <c r="B1773" s="71" t="s">
        <v>44</v>
      </c>
      <c r="C1773" s="71" t="s">
        <v>24</v>
      </c>
      <c r="D1773" s="34">
        <v>41883</v>
      </c>
      <c r="E1773" s="12">
        <v>5024.241</v>
      </c>
      <c r="F1773" s="72">
        <v>61.256999999999998</v>
      </c>
      <c r="G1773" s="72">
        <v>0.63400000000000001</v>
      </c>
      <c r="H1773" s="12">
        <v>133.773</v>
      </c>
      <c r="I1773" s="72">
        <v>1.631</v>
      </c>
      <c r="J1773" s="72">
        <v>33.35</v>
      </c>
      <c r="K1773" s="12">
        <v>144.53399999999999</v>
      </c>
      <c r="L1773" s="72">
        <v>1.762</v>
      </c>
      <c r="M1773" s="72">
        <v>27.815000000000001</v>
      </c>
      <c r="N1773" s="12">
        <v>278.30599999999998</v>
      </c>
      <c r="O1773" s="72">
        <v>3.3929999999999998</v>
      </c>
      <c r="P1773" s="72">
        <v>23.222999999999999</v>
      </c>
      <c r="Q1773" s="12">
        <v>13.353999999999999</v>
      </c>
      <c r="R1773" s="72">
        <v>0.16300000000000001</v>
      </c>
      <c r="S1773" s="72">
        <v>58.012</v>
      </c>
      <c r="T1773" s="12">
        <v>291.66000000000003</v>
      </c>
      <c r="U1773" s="72">
        <v>3.556</v>
      </c>
      <c r="V1773" s="72">
        <v>22.492999999999999</v>
      </c>
      <c r="W1773" s="12">
        <v>666.25099999999998</v>
      </c>
      <c r="X1773" s="72">
        <v>8.1229999999999993</v>
      </c>
      <c r="Y1773" s="72">
        <v>9.7870000000000008</v>
      </c>
      <c r="Z1773" s="12">
        <v>957.91200000000003</v>
      </c>
      <c r="AA1773" s="72">
        <v>11.679</v>
      </c>
      <c r="AB1773" s="72">
        <v>1.3859999999999999</v>
      </c>
      <c r="AC1773" s="12">
        <v>5982.1530000000002</v>
      </c>
      <c r="AD1773" s="72">
        <v>72.936000000000007</v>
      </c>
      <c r="AE1773" s="72">
        <v>0.47</v>
      </c>
      <c r="AF1773" s="12">
        <v>7.4020000000000001</v>
      </c>
      <c r="AG1773" s="72">
        <v>0.09</v>
      </c>
      <c r="AH1773" s="72">
        <v>98.906999999999996</v>
      </c>
      <c r="AI1773" s="12">
        <v>346.755</v>
      </c>
      <c r="AJ1773" s="72">
        <v>4.2279999999999998</v>
      </c>
      <c r="AK1773" s="72">
        <v>3.1920000000000002</v>
      </c>
      <c r="AL1773" s="12">
        <v>354.15600000000001</v>
      </c>
      <c r="AM1773" s="72">
        <v>4.3179999999999996</v>
      </c>
      <c r="AN1773" s="72">
        <v>2.4049999999999998</v>
      </c>
      <c r="AO1773" s="12">
        <v>6336.3090000000002</v>
      </c>
      <c r="AP1773" s="72">
        <v>77.254000000000005</v>
      </c>
      <c r="AQ1773" s="72">
        <v>0.42299999999999999</v>
      </c>
      <c r="AR1773" s="12">
        <v>47.421999999999997</v>
      </c>
      <c r="AS1773" s="72">
        <v>0.57799999999999996</v>
      </c>
      <c r="AT1773" s="72">
        <v>52.570999999999998</v>
      </c>
      <c r="AU1773" s="12">
        <v>16.292999999999999</v>
      </c>
      <c r="AV1773" s="72">
        <v>0.19900000000000001</v>
      </c>
      <c r="AW1773" s="72">
        <v>61.314999999999998</v>
      </c>
      <c r="AX1773" s="12">
        <v>302.11</v>
      </c>
      <c r="AY1773" s="72">
        <v>3.6829999999999998</v>
      </c>
      <c r="AZ1773" s="72">
        <v>20.577000000000002</v>
      </c>
      <c r="BA1773" s="12">
        <v>318.40300000000002</v>
      </c>
      <c r="BB1773" s="72">
        <v>3.8820000000000001</v>
      </c>
      <c r="BC1773" s="72">
        <v>18.925999999999998</v>
      </c>
      <c r="BD1773" s="12">
        <v>229.33</v>
      </c>
      <c r="BE1773" s="72">
        <v>2.7959999999999998</v>
      </c>
      <c r="BF1773" s="72">
        <v>27.824999999999999</v>
      </c>
      <c r="BG1773" s="12">
        <v>547.73400000000004</v>
      </c>
      <c r="BH1773" s="72">
        <v>6.6779999999999999</v>
      </c>
      <c r="BI1773" s="72">
        <v>14.398</v>
      </c>
      <c r="BJ1773" s="12">
        <v>656.47799999999995</v>
      </c>
      <c r="BK1773" s="72">
        <v>8.0039999999999996</v>
      </c>
      <c r="BL1773" s="72">
        <v>13.552</v>
      </c>
      <c r="BM1773" s="12">
        <v>613.952</v>
      </c>
      <c r="BN1773" s="72">
        <v>7.4850000000000003</v>
      </c>
      <c r="BO1773" s="72">
        <v>10.991</v>
      </c>
      <c r="BP1773" s="12">
        <v>1270.431</v>
      </c>
      <c r="BQ1773" s="72">
        <v>15.489000000000001</v>
      </c>
      <c r="BR1773" s="72">
        <v>6.41</v>
      </c>
      <c r="BS1773" s="12">
        <v>1865.586</v>
      </c>
      <c r="BT1773" s="72">
        <v>22.745999999999999</v>
      </c>
      <c r="BU1773" s="72">
        <v>3.1720000000000002</v>
      </c>
      <c r="BV1773" s="12">
        <v>8201.8950000000004</v>
      </c>
      <c r="BW1773" s="72">
        <v>100</v>
      </c>
      <c r="BX1773" s="72">
        <v>0.66200000000000003</v>
      </c>
      <c r="BY1773" s="13"/>
      <c r="BZ1773" s="13"/>
    </row>
    <row r="1774" spans="1:78" ht="12.75" customHeight="1">
      <c r="A1774" s="122" t="s">
        <v>65</v>
      </c>
      <c r="B1774" s="71" t="s">
        <v>44</v>
      </c>
      <c r="C1774" s="71" t="s">
        <v>24</v>
      </c>
      <c r="D1774" s="34">
        <v>41974</v>
      </c>
      <c r="E1774" s="12">
        <v>5079.0159999999996</v>
      </c>
      <c r="F1774" s="72">
        <v>61.98</v>
      </c>
      <c r="G1774" s="72">
        <v>0.60099999999999998</v>
      </c>
      <c r="H1774" s="12">
        <v>187.29900000000001</v>
      </c>
      <c r="I1774" s="72">
        <v>2.286</v>
      </c>
      <c r="J1774" s="72">
        <v>21.167999999999999</v>
      </c>
      <c r="K1774" s="12">
        <v>215.74299999999999</v>
      </c>
      <c r="L1774" s="72">
        <v>2.633</v>
      </c>
      <c r="M1774" s="72">
        <v>23.343</v>
      </c>
      <c r="N1774" s="12">
        <v>403.04199999999997</v>
      </c>
      <c r="O1774" s="72">
        <v>4.9180000000000001</v>
      </c>
      <c r="P1774" s="72">
        <v>11.855</v>
      </c>
      <c r="Q1774" s="12">
        <v>17.061</v>
      </c>
      <c r="R1774" s="72">
        <v>0.20799999999999999</v>
      </c>
      <c r="S1774" s="72">
        <v>69.162000000000006</v>
      </c>
      <c r="T1774" s="12">
        <v>420.10399999999998</v>
      </c>
      <c r="U1774" s="72">
        <v>5.1269999999999998</v>
      </c>
      <c r="V1774" s="72">
        <v>11.226000000000001</v>
      </c>
      <c r="W1774" s="12">
        <v>543.67100000000005</v>
      </c>
      <c r="X1774" s="72">
        <v>6.6349999999999998</v>
      </c>
      <c r="Y1774" s="72">
        <v>9.2270000000000003</v>
      </c>
      <c r="Z1774" s="12">
        <v>963.774</v>
      </c>
      <c r="AA1774" s="72">
        <v>11.760999999999999</v>
      </c>
      <c r="AB1774" s="72">
        <v>2.569</v>
      </c>
      <c r="AC1774" s="12">
        <v>6042.79</v>
      </c>
      <c r="AD1774" s="72">
        <v>73.741</v>
      </c>
      <c r="AE1774" s="72">
        <v>0.44400000000000001</v>
      </c>
      <c r="AF1774" s="12">
        <v>14.183</v>
      </c>
      <c r="AG1774" s="72">
        <v>0.17299999999999999</v>
      </c>
      <c r="AH1774" s="72">
        <v>106.53700000000001</v>
      </c>
      <c r="AI1774" s="12">
        <v>329.96600000000001</v>
      </c>
      <c r="AJ1774" s="72">
        <v>4.0270000000000001</v>
      </c>
      <c r="AK1774" s="72">
        <v>5.1130000000000004</v>
      </c>
      <c r="AL1774" s="12">
        <v>344.149</v>
      </c>
      <c r="AM1774" s="72">
        <v>4.2</v>
      </c>
      <c r="AN1774" s="72">
        <v>2.5550000000000002</v>
      </c>
      <c r="AO1774" s="12">
        <v>6386.94</v>
      </c>
      <c r="AP1774" s="72">
        <v>77.941000000000003</v>
      </c>
      <c r="AQ1774" s="72">
        <v>0.39800000000000002</v>
      </c>
      <c r="AR1774" s="12">
        <v>42.850999999999999</v>
      </c>
      <c r="AS1774" s="72">
        <v>0.52300000000000002</v>
      </c>
      <c r="AT1774" s="72">
        <v>60.128999999999998</v>
      </c>
      <c r="AU1774" s="12">
        <v>21.108000000000001</v>
      </c>
      <c r="AV1774" s="72">
        <v>0.25800000000000001</v>
      </c>
      <c r="AW1774" s="72">
        <v>66.584000000000003</v>
      </c>
      <c r="AX1774" s="12">
        <v>288.87700000000001</v>
      </c>
      <c r="AY1774" s="72">
        <v>3.5249999999999999</v>
      </c>
      <c r="AZ1774" s="72">
        <v>18.116</v>
      </c>
      <c r="BA1774" s="12">
        <v>309.98500000000001</v>
      </c>
      <c r="BB1774" s="72">
        <v>3.7829999999999999</v>
      </c>
      <c r="BC1774" s="72">
        <v>17.888999999999999</v>
      </c>
      <c r="BD1774" s="12">
        <v>174.14</v>
      </c>
      <c r="BE1774" s="72">
        <v>2.125</v>
      </c>
      <c r="BF1774" s="72">
        <v>16.504999999999999</v>
      </c>
      <c r="BG1774" s="12">
        <v>484.125</v>
      </c>
      <c r="BH1774" s="72">
        <v>5.9080000000000004</v>
      </c>
      <c r="BI1774" s="72">
        <v>10.685</v>
      </c>
      <c r="BJ1774" s="12">
        <v>723.54100000000005</v>
      </c>
      <c r="BK1774" s="72">
        <v>8.8290000000000006</v>
      </c>
      <c r="BL1774" s="72">
        <v>10.146000000000001</v>
      </c>
      <c r="BM1774" s="12">
        <v>557.13800000000003</v>
      </c>
      <c r="BN1774" s="72">
        <v>6.7990000000000004</v>
      </c>
      <c r="BO1774" s="72">
        <v>8.5470000000000006</v>
      </c>
      <c r="BP1774" s="12">
        <v>1280.6780000000001</v>
      </c>
      <c r="BQ1774" s="72">
        <v>15.628</v>
      </c>
      <c r="BR1774" s="72">
        <v>5.4669999999999996</v>
      </c>
      <c r="BS1774" s="12">
        <v>1807.655</v>
      </c>
      <c r="BT1774" s="72">
        <v>22.059000000000001</v>
      </c>
      <c r="BU1774" s="72">
        <v>2.9910000000000001</v>
      </c>
      <c r="BV1774" s="12">
        <v>8194.5939999999991</v>
      </c>
      <c r="BW1774" s="72">
        <v>100</v>
      </c>
      <c r="BX1774" s="72">
        <v>0.59799999999999998</v>
      </c>
      <c r="BY1774" s="13"/>
      <c r="BZ1774" s="13"/>
    </row>
    <row r="1775" spans="1:78" ht="12.75" customHeight="1">
      <c r="A1775" s="122" t="s">
        <v>65</v>
      </c>
      <c r="B1775" s="71" t="s">
        <v>44</v>
      </c>
      <c r="C1775" s="71" t="s">
        <v>24</v>
      </c>
      <c r="D1775" s="34">
        <v>42064</v>
      </c>
      <c r="E1775" s="12">
        <v>5043.3100000000004</v>
      </c>
      <c r="F1775" s="72">
        <v>61.125999999999998</v>
      </c>
      <c r="G1775" s="72">
        <v>0.68600000000000005</v>
      </c>
      <c r="H1775" s="12">
        <v>151.053</v>
      </c>
      <c r="I1775" s="72">
        <v>1.831</v>
      </c>
      <c r="J1775" s="72">
        <v>18.082000000000001</v>
      </c>
      <c r="K1775" s="12">
        <v>100.39400000000001</v>
      </c>
      <c r="L1775" s="72">
        <v>1.2170000000000001</v>
      </c>
      <c r="M1775" s="72">
        <v>23.951000000000001</v>
      </c>
      <c r="N1775" s="12">
        <v>251.447</v>
      </c>
      <c r="O1775" s="72">
        <v>3.048</v>
      </c>
      <c r="P1775" s="72">
        <v>13.984</v>
      </c>
      <c r="Q1775" s="12">
        <v>20.766999999999999</v>
      </c>
      <c r="R1775" s="72">
        <v>0.252</v>
      </c>
      <c r="S1775" s="72">
        <v>56.976999999999997</v>
      </c>
      <c r="T1775" s="12">
        <v>272.214</v>
      </c>
      <c r="U1775" s="72">
        <v>3.2989999999999999</v>
      </c>
      <c r="V1775" s="72">
        <v>14.199</v>
      </c>
      <c r="W1775" s="12">
        <v>692.18799999999999</v>
      </c>
      <c r="X1775" s="72">
        <v>8.39</v>
      </c>
      <c r="Y1775" s="72">
        <v>7.1719999999999997</v>
      </c>
      <c r="Z1775" s="12">
        <v>964.40300000000002</v>
      </c>
      <c r="AA1775" s="72">
        <v>11.689</v>
      </c>
      <c r="AB1775" s="72">
        <v>3.415</v>
      </c>
      <c r="AC1775" s="12">
        <v>6007.7129999999997</v>
      </c>
      <c r="AD1775" s="72">
        <v>72.814999999999998</v>
      </c>
      <c r="AE1775" s="72">
        <v>0.621</v>
      </c>
      <c r="AF1775" s="12">
        <v>10.295999999999999</v>
      </c>
      <c r="AG1775" s="72">
        <v>0.125</v>
      </c>
      <c r="AH1775" s="72">
        <v>110.178</v>
      </c>
      <c r="AI1775" s="12">
        <v>382.91899999999998</v>
      </c>
      <c r="AJ1775" s="72">
        <v>4.641</v>
      </c>
      <c r="AK1775" s="72">
        <v>3.7330000000000001</v>
      </c>
      <c r="AL1775" s="12">
        <v>393.21499999999997</v>
      </c>
      <c r="AM1775" s="72">
        <v>4.766</v>
      </c>
      <c r="AN1775" s="72">
        <v>2.6989999999999998</v>
      </c>
      <c r="AO1775" s="12">
        <v>6400.9279999999999</v>
      </c>
      <c r="AP1775" s="72">
        <v>77.581000000000003</v>
      </c>
      <c r="AQ1775" s="72">
        <v>0.502</v>
      </c>
      <c r="AR1775" s="12">
        <v>35.430999999999997</v>
      </c>
      <c r="AS1775" s="72">
        <v>0.42899999999999999</v>
      </c>
      <c r="AT1775" s="72">
        <v>50.48</v>
      </c>
      <c r="AU1775" s="12">
        <v>65.653999999999996</v>
      </c>
      <c r="AV1775" s="72">
        <v>0.79600000000000004</v>
      </c>
      <c r="AW1775" s="72">
        <v>54.493000000000002</v>
      </c>
      <c r="AX1775" s="12">
        <v>276.48</v>
      </c>
      <c r="AY1775" s="72">
        <v>3.351</v>
      </c>
      <c r="AZ1775" s="72">
        <v>22.591000000000001</v>
      </c>
      <c r="BA1775" s="12">
        <v>342.13400000000001</v>
      </c>
      <c r="BB1775" s="72">
        <v>4.1470000000000002</v>
      </c>
      <c r="BC1775" s="72">
        <v>17.797000000000001</v>
      </c>
      <c r="BD1775" s="12">
        <v>139.98400000000001</v>
      </c>
      <c r="BE1775" s="72">
        <v>1.6970000000000001</v>
      </c>
      <c r="BF1775" s="72">
        <v>34.938000000000002</v>
      </c>
      <c r="BG1775" s="12">
        <v>482.11900000000003</v>
      </c>
      <c r="BH1775" s="72">
        <v>5.843</v>
      </c>
      <c r="BI1775" s="72">
        <v>12.178000000000001</v>
      </c>
      <c r="BJ1775" s="12">
        <v>783.79499999999996</v>
      </c>
      <c r="BK1775" s="72">
        <v>9.5</v>
      </c>
      <c r="BL1775" s="72">
        <v>9.0549999999999997</v>
      </c>
      <c r="BM1775" s="12">
        <v>548.36099999999999</v>
      </c>
      <c r="BN1775" s="72">
        <v>6.6459999999999999</v>
      </c>
      <c r="BO1775" s="72">
        <v>6.8739999999999997</v>
      </c>
      <c r="BP1775" s="12">
        <v>1332.1569999999999</v>
      </c>
      <c r="BQ1775" s="72">
        <v>16.146000000000001</v>
      </c>
      <c r="BR1775" s="72">
        <v>5.56</v>
      </c>
      <c r="BS1775" s="12">
        <v>1849.7059999999999</v>
      </c>
      <c r="BT1775" s="72">
        <v>22.419</v>
      </c>
      <c r="BU1775" s="72">
        <v>2.5129999999999999</v>
      </c>
      <c r="BV1775" s="12">
        <v>8250.634</v>
      </c>
      <c r="BW1775" s="72">
        <v>100</v>
      </c>
      <c r="BX1775" s="72">
        <v>0.63800000000000001</v>
      </c>
      <c r="BY1775" s="13"/>
      <c r="BZ1775" s="13"/>
    </row>
    <row r="1776" spans="1:78" ht="12.75" customHeight="1">
      <c r="A1776" s="122" t="s">
        <v>65</v>
      </c>
      <c r="B1776" s="71" t="s">
        <v>44</v>
      </c>
      <c r="C1776" s="71" t="s">
        <v>24</v>
      </c>
      <c r="D1776" s="34">
        <v>42156</v>
      </c>
      <c r="E1776" s="12">
        <v>5040.4059999999999</v>
      </c>
      <c r="F1776" s="72">
        <v>61.173000000000002</v>
      </c>
      <c r="G1776" s="72">
        <v>0.63700000000000001</v>
      </c>
      <c r="H1776" s="12">
        <v>154.5</v>
      </c>
      <c r="I1776" s="72">
        <v>1.875</v>
      </c>
      <c r="J1776" s="72">
        <v>20.407</v>
      </c>
      <c r="K1776" s="12">
        <v>129.00200000000001</v>
      </c>
      <c r="L1776" s="72">
        <v>1.5660000000000001</v>
      </c>
      <c r="M1776" s="72">
        <v>29.527999999999999</v>
      </c>
      <c r="N1776" s="12">
        <v>283.50299999999999</v>
      </c>
      <c r="O1776" s="72">
        <v>3.4409999999999998</v>
      </c>
      <c r="P1776" s="72">
        <v>17.414999999999999</v>
      </c>
      <c r="Q1776" s="12">
        <v>5.1970000000000001</v>
      </c>
      <c r="R1776" s="72">
        <v>6.3E-2</v>
      </c>
      <c r="S1776" s="72">
        <v>102.596</v>
      </c>
      <c r="T1776" s="12">
        <v>288.7</v>
      </c>
      <c r="U1776" s="72">
        <v>3.504</v>
      </c>
      <c r="V1776" s="72">
        <v>17.244</v>
      </c>
      <c r="W1776" s="12">
        <v>750.61099999999999</v>
      </c>
      <c r="X1776" s="72">
        <v>9.11</v>
      </c>
      <c r="Y1776" s="72">
        <v>7.1440000000000001</v>
      </c>
      <c r="Z1776" s="12">
        <v>1039.3109999999999</v>
      </c>
      <c r="AA1776" s="72">
        <v>12.614000000000001</v>
      </c>
      <c r="AB1776" s="72">
        <v>2.2559999999999998</v>
      </c>
      <c r="AC1776" s="12">
        <v>6079.7169999999996</v>
      </c>
      <c r="AD1776" s="72">
        <v>73.787000000000006</v>
      </c>
      <c r="AE1776" s="72">
        <v>0.44800000000000001</v>
      </c>
      <c r="AF1776" s="12">
        <v>17.141999999999999</v>
      </c>
      <c r="AG1776" s="72">
        <v>0.20799999999999999</v>
      </c>
      <c r="AH1776" s="72">
        <v>74.826999999999998</v>
      </c>
      <c r="AI1776" s="12">
        <v>331.14100000000002</v>
      </c>
      <c r="AJ1776" s="72">
        <v>4.0190000000000001</v>
      </c>
      <c r="AK1776" s="72">
        <v>4.1369999999999996</v>
      </c>
      <c r="AL1776" s="12">
        <v>348.28399999999999</v>
      </c>
      <c r="AM1776" s="72">
        <v>4.2270000000000003</v>
      </c>
      <c r="AN1776" s="72">
        <v>3.0529999999999999</v>
      </c>
      <c r="AO1776" s="12">
        <v>6428</v>
      </c>
      <c r="AP1776" s="72">
        <v>78.013999999999996</v>
      </c>
      <c r="AQ1776" s="72">
        <v>0.45700000000000002</v>
      </c>
      <c r="AR1776" s="12">
        <v>0</v>
      </c>
      <c r="AS1776" s="72">
        <v>0</v>
      </c>
      <c r="AT1776" s="72">
        <v>0</v>
      </c>
      <c r="AU1776" s="12">
        <v>7.2080000000000002</v>
      </c>
      <c r="AV1776" s="72">
        <v>8.6999999999999994E-2</v>
      </c>
      <c r="AW1776" s="72">
        <v>105.54300000000001</v>
      </c>
      <c r="AX1776" s="12">
        <v>305.767</v>
      </c>
      <c r="AY1776" s="72">
        <v>3.7109999999999999</v>
      </c>
      <c r="AZ1776" s="72">
        <v>16.602</v>
      </c>
      <c r="BA1776" s="12">
        <v>312.97500000000002</v>
      </c>
      <c r="BB1776" s="72">
        <v>3.798</v>
      </c>
      <c r="BC1776" s="72">
        <v>16.021999999999998</v>
      </c>
      <c r="BD1776" s="12">
        <v>199.876</v>
      </c>
      <c r="BE1776" s="72">
        <v>2.4260000000000002</v>
      </c>
      <c r="BF1776" s="72">
        <v>18.968</v>
      </c>
      <c r="BG1776" s="12">
        <v>512.851</v>
      </c>
      <c r="BH1776" s="72">
        <v>6.2240000000000002</v>
      </c>
      <c r="BI1776" s="72">
        <v>11.154999999999999</v>
      </c>
      <c r="BJ1776" s="12">
        <v>761.22</v>
      </c>
      <c r="BK1776" s="72">
        <v>9.2390000000000008</v>
      </c>
      <c r="BL1776" s="72">
        <v>8.4239999999999995</v>
      </c>
      <c r="BM1776" s="12">
        <v>537.476</v>
      </c>
      <c r="BN1776" s="72">
        <v>6.5229999999999997</v>
      </c>
      <c r="BO1776" s="72">
        <v>9.4139999999999997</v>
      </c>
      <c r="BP1776" s="12">
        <v>1298.6959999999999</v>
      </c>
      <c r="BQ1776" s="72">
        <v>15.762</v>
      </c>
      <c r="BR1776" s="72">
        <v>4.4189999999999996</v>
      </c>
      <c r="BS1776" s="12">
        <v>1811.547</v>
      </c>
      <c r="BT1776" s="72">
        <v>21.986000000000001</v>
      </c>
      <c r="BU1776" s="72">
        <v>2.4769999999999999</v>
      </c>
      <c r="BV1776" s="12">
        <v>8239.5480000000007</v>
      </c>
      <c r="BW1776" s="72">
        <v>100</v>
      </c>
      <c r="BX1776" s="72">
        <v>0.57199999999999995</v>
      </c>
      <c r="BY1776" s="13"/>
      <c r="BZ1776" s="13"/>
    </row>
    <row r="1777" spans="1:78" ht="12.75" customHeight="1">
      <c r="A1777" s="122" t="s">
        <v>65</v>
      </c>
      <c r="B1777" s="71" t="s">
        <v>44</v>
      </c>
      <c r="C1777" s="71" t="s">
        <v>24</v>
      </c>
      <c r="D1777" s="34">
        <v>42614</v>
      </c>
      <c r="E1777" s="12">
        <v>4996.6660000000002</v>
      </c>
      <c r="F1777" s="72">
        <v>60.433</v>
      </c>
      <c r="G1777" s="72">
        <v>0.71099999999999997</v>
      </c>
      <c r="H1777" s="12">
        <v>227.46</v>
      </c>
      <c r="I1777" s="72">
        <v>2.7509999999999999</v>
      </c>
      <c r="J1777" s="72">
        <v>18.715</v>
      </c>
      <c r="K1777" s="12">
        <v>151.511</v>
      </c>
      <c r="L1777" s="72">
        <v>1.8320000000000001</v>
      </c>
      <c r="M1777" s="72">
        <v>20.989000000000001</v>
      </c>
      <c r="N1777" s="12">
        <v>378.971</v>
      </c>
      <c r="O1777" s="72">
        <v>4.5839999999999996</v>
      </c>
      <c r="P1777" s="72">
        <v>15.484999999999999</v>
      </c>
      <c r="Q1777" s="12">
        <v>31.001999999999999</v>
      </c>
      <c r="R1777" s="72">
        <v>0.375</v>
      </c>
      <c r="S1777" s="72">
        <v>50.811</v>
      </c>
      <c r="T1777" s="12">
        <v>409.97300000000001</v>
      </c>
      <c r="U1777" s="72">
        <v>4.9580000000000002</v>
      </c>
      <c r="V1777" s="72">
        <v>14.316000000000001</v>
      </c>
      <c r="W1777" s="12">
        <v>699.53800000000001</v>
      </c>
      <c r="X1777" s="72">
        <v>8.4610000000000003</v>
      </c>
      <c r="Y1777" s="72">
        <v>9.2159999999999993</v>
      </c>
      <c r="Z1777" s="12">
        <v>1109.511</v>
      </c>
      <c r="AA1777" s="72">
        <v>13.419</v>
      </c>
      <c r="AB1777" s="72">
        <v>2.286</v>
      </c>
      <c r="AC1777" s="12">
        <v>6106.1769999999997</v>
      </c>
      <c r="AD1777" s="72">
        <v>73.852000000000004</v>
      </c>
      <c r="AE1777" s="72">
        <v>0.48799999999999999</v>
      </c>
      <c r="AF1777" s="12">
        <v>11.186</v>
      </c>
      <c r="AG1777" s="72">
        <v>0.13500000000000001</v>
      </c>
      <c r="AH1777" s="72">
        <v>81.391000000000005</v>
      </c>
      <c r="AI1777" s="12">
        <v>320.03100000000001</v>
      </c>
      <c r="AJ1777" s="72">
        <v>3.871</v>
      </c>
      <c r="AK1777" s="72">
        <v>4.8819999999999997</v>
      </c>
      <c r="AL1777" s="12">
        <v>331.21699999999998</v>
      </c>
      <c r="AM1777" s="72">
        <v>4.0060000000000002</v>
      </c>
      <c r="AN1777" s="72">
        <v>2.65</v>
      </c>
      <c r="AO1777" s="12">
        <v>6437.3950000000004</v>
      </c>
      <c r="AP1777" s="72">
        <v>77.858000000000004</v>
      </c>
      <c r="AQ1777" s="72">
        <v>0.44700000000000001</v>
      </c>
      <c r="AR1777" s="12">
        <v>41.287999999999997</v>
      </c>
      <c r="AS1777" s="72">
        <v>0.499</v>
      </c>
      <c r="AT1777" s="72">
        <v>48.152999999999999</v>
      </c>
      <c r="AU1777" s="12">
        <v>12.853999999999999</v>
      </c>
      <c r="AV1777" s="72">
        <v>0.155</v>
      </c>
      <c r="AW1777" s="72">
        <v>69.771000000000001</v>
      </c>
      <c r="AX1777" s="12">
        <v>245.93100000000001</v>
      </c>
      <c r="AY1777" s="72">
        <v>2.9740000000000002</v>
      </c>
      <c r="AZ1777" s="72">
        <v>21.292000000000002</v>
      </c>
      <c r="BA1777" s="12">
        <v>258.78500000000003</v>
      </c>
      <c r="BB1777" s="72">
        <v>3.13</v>
      </c>
      <c r="BC1777" s="72">
        <v>19.686</v>
      </c>
      <c r="BD1777" s="12">
        <v>158.08600000000001</v>
      </c>
      <c r="BE1777" s="72">
        <v>1.9119999999999999</v>
      </c>
      <c r="BF1777" s="72">
        <v>25.033000000000001</v>
      </c>
      <c r="BG1777" s="12">
        <v>416.87099999999998</v>
      </c>
      <c r="BH1777" s="72">
        <v>5.0419999999999998</v>
      </c>
      <c r="BI1777" s="72">
        <v>13.118</v>
      </c>
      <c r="BJ1777" s="12">
        <v>725.03300000000002</v>
      </c>
      <c r="BK1777" s="72">
        <v>8.7690000000000001</v>
      </c>
      <c r="BL1777" s="72">
        <v>7.0960000000000001</v>
      </c>
      <c r="BM1777" s="12">
        <v>647.53599999999994</v>
      </c>
      <c r="BN1777" s="72">
        <v>7.8319999999999999</v>
      </c>
      <c r="BO1777" s="72">
        <v>8.6280000000000001</v>
      </c>
      <c r="BP1777" s="12">
        <v>1372.569</v>
      </c>
      <c r="BQ1777" s="72">
        <v>16.600999999999999</v>
      </c>
      <c r="BR1777" s="72">
        <v>4.7439999999999998</v>
      </c>
      <c r="BS1777" s="12">
        <v>1830.7280000000001</v>
      </c>
      <c r="BT1777" s="72">
        <v>22.141999999999999</v>
      </c>
      <c r="BU1777" s="72">
        <v>2.3490000000000002</v>
      </c>
      <c r="BV1777" s="12">
        <v>8268.1229999999996</v>
      </c>
      <c r="BW1777" s="72">
        <v>100</v>
      </c>
      <c r="BX1777" s="72">
        <v>0.54600000000000004</v>
      </c>
      <c r="BY1777" s="13"/>
      <c r="BZ1777" s="13"/>
    </row>
    <row r="1778" spans="1:78" ht="12.75" customHeight="1">
      <c r="A1778" s="122" t="s">
        <v>65</v>
      </c>
      <c r="B1778" s="71" t="s">
        <v>44</v>
      </c>
      <c r="C1778" s="71" t="s">
        <v>24</v>
      </c>
      <c r="D1778" s="34">
        <v>42705</v>
      </c>
      <c r="E1778" s="12">
        <v>5030.2560000000003</v>
      </c>
      <c r="F1778" s="72">
        <v>60.094999999999999</v>
      </c>
      <c r="G1778" s="72">
        <v>0.60899999999999999</v>
      </c>
      <c r="H1778" s="12">
        <v>230.499</v>
      </c>
      <c r="I1778" s="72">
        <v>2.754</v>
      </c>
      <c r="J1778" s="72">
        <v>19.652999999999999</v>
      </c>
      <c r="K1778" s="12">
        <v>144.31299999999999</v>
      </c>
      <c r="L1778" s="72">
        <v>1.724</v>
      </c>
      <c r="M1778" s="72">
        <v>24.119</v>
      </c>
      <c r="N1778" s="12">
        <v>374.81200000000001</v>
      </c>
      <c r="O1778" s="72">
        <v>4.4779999999999998</v>
      </c>
      <c r="P1778" s="72">
        <v>14.115</v>
      </c>
      <c r="Q1778" s="12">
        <v>6.0759999999999996</v>
      </c>
      <c r="R1778" s="72">
        <v>7.2999999999999995E-2</v>
      </c>
      <c r="S1778" s="72">
        <v>78.695999999999998</v>
      </c>
      <c r="T1778" s="12">
        <v>380.88799999999998</v>
      </c>
      <c r="U1778" s="72">
        <v>4.55</v>
      </c>
      <c r="V1778" s="72">
        <v>13.922000000000001</v>
      </c>
      <c r="W1778" s="12">
        <v>713.12400000000002</v>
      </c>
      <c r="X1778" s="72">
        <v>8.5190000000000001</v>
      </c>
      <c r="Y1778" s="72">
        <v>7.8550000000000004</v>
      </c>
      <c r="Z1778" s="12">
        <v>1094.0119999999999</v>
      </c>
      <c r="AA1778" s="72">
        <v>13.07</v>
      </c>
      <c r="AB1778" s="72">
        <v>2.883</v>
      </c>
      <c r="AC1778" s="12">
        <v>6124.268</v>
      </c>
      <c r="AD1778" s="72">
        <v>73.165000000000006</v>
      </c>
      <c r="AE1778" s="72">
        <v>0.42699999999999999</v>
      </c>
      <c r="AF1778" s="12">
        <v>3.7850000000000001</v>
      </c>
      <c r="AG1778" s="72">
        <v>4.4999999999999998E-2</v>
      </c>
      <c r="AH1778" s="72">
        <v>110.95099999999999</v>
      </c>
      <c r="AI1778" s="12">
        <v>321.75700000000001</v>
      </c>
      <c r="AJ1778" s="72">
        <v>3.8439999999999999</v>
      </c>
      <c r="AK1778" s="72">
        <v>3.2690000000000001</v>
      </c>
      <c r="AL1778" s="12">
        <v>325.541</v>
      </c>
      <c r="AM1778" s="72">
        <v>3.8889999999999998</v>
      </c>
      <c r="AN1778" s="72">
        <v>2.9359999999999999</v>
      </c>
      <c r="AO1778" s="12">
        <v>6449.8090000000002</v>
      </c>
      <c r="AP1778" s="72">
        <v>77.054000000000002</v>
      </c>
      <c r="AQ1778" s="72">
        <v>0.38800000000000001</v>
      </c>
      <c r="AR1778" s="12">
        <v>72.828000000000003</v>
      </c>
      <c r="AS1778" s="72">
        <v>0.87</v>
      </c>
      <c r="AT1778" s="72">
        <v>48.335999999999999</v>
      </c>
      <c r="AU1778" s="12">
        <v>18.853999999999999</v>
      </c>
      <c r="AV1778" s="72">
        <v>0.22500000000000001</v>
      </c>
      <c r="AW1778" s="72">
        <v>62.718000000000004</v>
      </c>
      <c r="AX1778" s="12">
        <v>261.81400000000002</v>
      </c>
      <c r="AY1778" s="72">
        <v>3.1280000000000001</v>
      </c>
      <c r="AZ1778" s="72">
        <v>16.873999999999999</v>
      </c>
      <c r="BA1778" s="12">
        <v>280.66800000000001</v>
      </c>
      <c r="BB1778" s="72">
        <v>3.3530000000000002</v>
      </c>
      <c r="BC1778" s="72">
        <v>15.217000000000001</v>
      </c>
      <c r="BD1778" s="12">
        <v>82.412000000000006</v>
      </c>
      <c r="BE1778" s="72">
        <v>0.98499999999999999</v>
      </c>
      <c r="BF1778" s="72">
        <v>37.011000000000003</v>
      </c>
      <c r="BG1778" s="12">
        <v>363.08</v>
      </c>
      <c r="BH1778" s="72">
        <v>4.3380000000000001</v>
      </c>
      <c r="BI1778" s="72">
        <v>13.308999999999999</v>
      </c>
      <c r="BJ1778" s="12">
        <v>802.53200000000004</v>
      </c>
      <c r="BK1778" s="72">
        <v>9.5879999999999992</v>
      </c>
      <c r="BL1778" s="72">
        <v>9.5869999999999997</v>
      </c>
      <c r="BM1778" s="12">
        <v>682.28300000000002</v>
      </c>
      <c r="BN1778" s="72">
        <v>8.1509999999999998</v>
      </c>
      <c r="BO1778" s="72">
        <v>9.1929999999999996</v>
      </c>
      <c r="BP1778" s="12">
        <v>1484.8150000000001</v>
      </c>
      <c r="BQ1778" s="72">
        <v>17.739000000000001</v>
      </c>
      <c r="BR1778" s="72">
        <v>4.3620000000000001</v>
      </c>
      <c r="BS1778" s="12">
        <v>1920.723</v>
      </c>
      <c r="BT1778" s="72">
        <v>22.946000000000002</v>
      </c>
      <c r="BU1778" s="72">
        <v>2.4700000000000002</v>
      </c>
      <c r="BV1778" s="12">
        <v>8370.5319999999992</v>
      </c>
      <c r="BW1778" s="72">
        <v>100</v>
      </c>
      <c r="BX1778" s="72">
        <v>0.63500000000000001</v>
      </c>
      <c r="BY1778" s="13"/>
      <c r="BZ1778" s="13"/>
    </row>
    <row r="1779" spans="1:78" ht="12.75" customHeight="1">
      <c r="A1779" s="122" t="s">
        <v>65</v>
      </c>
      <c r="B1779" s="71" t="s">
        <v>44</v>
      </c>
      <c r="C1779" s="71" t="s">
        <v>24</v>
      </c>
      <c r="D1779" s="34">
        <v>42795</v>
      </c>
      <c r="E1779" s="12">
        <v>4978.7960000000003</v>
      </c>
      <c r="F1779" s="72">
        <v>59.651000000000003</v>
      </c>
      <c r="G1779" s="72">
        <v>0.79200000000000004</v>
      </c>
      <c r="H1779" s="12">
        <v>232.87</v>
      </c>
      <c r="I1779" s="72">
        <v>2.79</v>
      </c>
      <c r="J1779" s="72">
        <v>16.73</v>
      </c>
      <c r="K1779" s="12">
        <v>167.18799999999999</v>
      </c>
      <c r="L1779" s="72">
        <v>2.0030000000000001</v>
      </c>
      <c r="M1779" s="72">
        <v>25.030999999999999</v>
      </c>
      <c r="N1779" s="12">
        <v>400.05799999999999</v>
      </c>
      <c r="O1779" s="72">
        <v>4.7930000000000001</v>
      </c>
      <c r="P1779" s="72">
        <v>9.8859999999999992</v>
      </c>
      <c r="Q1779" s="12">
        <v>19.731000000000002</v>
      </c>
      <c r="R1779" s="72">
        <v>0.23599999999999999</v>
      </c>
      <c r="S1779" s="72">
        <v>67.234999999999999</v>
      </c>
      <c r="T1779" s="12">
        <v>419.78899999999999</v>
      </c>
      <c r="U1779" s="72">
        <v>5.0289999999999999</v>
      </c>
      <c r="V1779" s="72">
        <v>9.9329999999999998</v>
      </c>
      <c r="W1779" s="12">
        <v>704.37599999999998</v>
      </c>
      <c r="X1779" s="72">
        <v>8.4390000000000001</v>
      </c>
      <c r="Y1779" s="72">
        <v>7.87</v>
      </c>
      <c r="Z1779" s="12">
        <v>1124.165</v>
      </c>
      <c r="AA1779" s="72">
        <v>13.468999999999999</v>
      </c>
      <c r="AB1779" s="72">
        <v>2.827</v>
      </c>
      <c r="AC1779" s="12">
        <v>6102.9610000000002</v>
      </c>
      <c r="AD1779" s="72">
        <v>73.119</v>
      </c>
      <c r="AE1779" s="72">
        <v>0.434</v>
      </c>
      <c r="AF1779" s="12">
        <v>0</v>
      </c>
      <c r="AG1779" s="72">
        <v>0</v>
      </c>
      <c r="AH1779" s="72">
        <v>0</v>
      </c>
      <c r="AI1779" s="12">
        <v>359.16300000000001</v>
      </c>
      <c r="AJ1779" s="72">
        <v>4.3029999999999999</v>
      </c>
      <c r="AK1779" s="72">
        <v>2.7469999999999999</v>
      </c>
      <c r="AL1779" s="12">
        <v>359.16300000000001</v>
      </c>
      <c r="AM1779" s="72">
        <v>4.3029999999999999</v>
      </c>
      <c r="AN1779" s="72">
        <v>2.7469999999999999</v>
      </c>
      <c r="AO1779" s="12">
        <v>6462.1239999999998</v>
      </c>
      <c r="AP1779" s="72">
        <v>77.421999999999997</v>
      </c>
      <c r="AQ1779" s="72">
        <v>0.36499999999999999</v>
      </c>
      <c r="AR1779" s="12">
        <v>56.11</v>
      </c>
      <c r="AS1779" s="72">
        <v>0.67200000000000004</v>
      </c>
      <c r="AT1779" s="72">
        <v>50.947000000000003</v>
      </c>
      <c r="AU1779" s="12">
        <v>0</v>
      </c>
      <c r="AV1779" s="72">
        <v>0</v>
      </c>
      <c r="AW1779" s="72">
        <v>0</v>
      </c>
      <c r="AX1779" s="12">
        <v>243.184</v>
      </c>
      <c r="AY1779" s="72">
        <v>2.9140000000000001</v>
      </c>
      <c r="AZ1779" s="72">
        <v>20.890999999999998</v>
      </c>
      <c r="BA1779" s="12">
        <v>243.184</v>
      </c>
      <c r="BB1779" s="72">
        <v>2.9140000000000001</v>
      </c>
      <c r="BC1779" s="72">
        <v>20.890999999999998</v>
      </c>
      <c r="BD1779" s="12">
        <v>202.816</v>
      </c>
      <c r="BE1779" s="72">
        <v>2.4300000000000002</v>
      </c>
      <c r="BF1779" s="72">
        <v>20.931000000000001</v>
      </c>
      <c r="BG1779" s="12">
        <v>446</v>
      </c>
      <c r="BH1779" s="72">
        <v>5.343</v>
      </c>
      <c r="BI1779" s="72">
        <v>12.711</v>
      </c>
      <c r="BJ1779" s="12">
        <v>754.91300000000001</v>
      </c>
      <c r="BK1779" s="72">
        <v>9.0449999999999999</v>
      </c>
      <c r="BL1779" s="72">
        <v>9.7029999999999994</v>
      </c>
      <c r="BM1779" s="12">
        <v>627.46100000000001</v>
      </c>
      <c r="BN1779" s="72">
        <v>7.5179999999999998</v>
      </c>
      <c r="BO1779" s="72">
        <v>11.488</v>
      </c>
      <c r="BP1779" s="12">
        <v>1382.374</v>
      </c>
      <c r="BQ1779" s="72">
        <v>16.562000000000001</v>
      </c>
      <c r="BR1779" s="72">
        <v>4.74</v>
      </c>
      <c r="BS1779" s="12">
        <v>1884.4839999999999</v>
      </c>
      <c r="BT1779" s="72">
        <v>22.577999999999999</v>
      </c>
      <c r="BU1779" s="72">
        <v>2.157</v>
      </c>
      <c r="BV1779" s="12">
        <v>8346.6080000000002</v>
      </c>
      <c r="BW1779" s="72">
        <v>100</v>
      </c>
      <c r="BX1779" s="72">
        <v>0.45200000000000001</v>
      </c>
      <c r="BY1779" s="13"/>
      <c r="BZ1779" s="13"/>
    </row>
    <row r="1780" spans="1:78" ht="12.75" customHeight="1">
      <c r="A1780" s="122" t="s">
        <v>65</v>
      </c>
      <c r="B1780" s="71" t="s">
        <v>44</v>
      </c>
      <c r="C1780" s="71" t="s">
        <v>24</v>
      </c>
      <c r="D1780" s="34">
        <v>42887</v>
      </c>
      <c r="E1780" s="12">
        <v>5084.7960000000003</v>
      </c>
      <c r="F1780" s="72">
        <v>60.923999999999999</v>
      </c>
      <c r="G1780" s="72">
        <v>0.59399999999999997</v>
      </c>
      <c r="H1780" s="12">
        <v>165.46700000000001</v>
      </c>
      <c r="I1780" s="72">
        <v>1.9830000000000001</v>
      </c>
      <c r="J1780" s="72">
        <v>27.358000000000001</v>
      </c>
      <c r="K1780" s="12">
        <v>133.05099999999999</v>
      </c>
      <c r="L1780" s="72">
        <v>1.5940000000000001</v>
      </c>
      <c r="M1780" s="72">
        <v>29.623999999999999</v>
      </c>
      <c r="N1780" s="12">
        <v>298.51799999999997</v>
      </c>
      <c r="O1780" s="72">
        <v>3.577</v>
      </c>
      <c r="P1780" s="72">
        <v>18.399999999999999</v>
      </c>
      <c r="Q1780" s="12">
        <v>16.655000000000001</v>
      </c>
      <c r="R1780" s="72">
        <v>0.2</v>
      </c>
      <c r="S1780" s="72">
        <v>62.174999999999997</v>
      </c>
      <c r="T1780" s="12">
        <v>315.173</v>
      </c>
      <c r="U1780" s="72">
        <v>3.7759999999999998</v>
      </c>
      <c r="V1780" s="72">
        <v>17.946000000000002</v>
      </c>
      <c r="W1780" s="12">
        <v>787.69399999999996</v>
      </c>
      <c r="X1780" s="72">
        <v>9.4380000000000006</v>
      </c>
      <c r="Y1780" s="72">
        <v>7.2140000000000004</v>
      </c>
      <c r="Z1780" s="12">
        <v>1102.867</v>
      </c>
      <c r="AA1780" s="72">
        <v>13.214</v>
      </c>
      <c r="AB1780" s="72">
        <v>2.1560000000000001</v>
      </c>
      <c r="AC1780" s="12">
        <v>6187.6629999999996</v>
      </c>
      <c r="AD1780" s="72">
        <v>74.138000000000005</v>
      </c>
      <c r="AE1780" s="72">
        <v>0.35899999999999999</v>
      </c>
      <c r="AF1780" s="12">
        <v>14.648</v>
      </c>
      <c r="AG1780" s="72">
        <v>0.17599999999999999</v>
      </c>
      <c r="AH1780" s="72">
        <v>79.385000000000005</v>
      </c>
      <c r="AI1780" s="12">
        <v>299.12400000000002</v>
      </c>
      <c r="AJ1780" s="72">
        <v>3.5840000000000001</v>
      </c>
      <c r="AK1780" s="72">
        <v>4.6609999999999996</v>
      </c>
      <c r="AL1780" s="12">
        <v>313.77300000000002</v>
      </c>
      <c r="AM1780" s="72">
        <v>3.7589999999999999</v>
      </c>
      <c r="AN1780" s="72">
        <v>3.3330000000000002</v>
      </c>
      <c r="AO1780" s="12">
        <v>6501.4350000000004</v>
      </c>
      <c r="AP1780" s="72">
        <v>77.897999999999996</v>
      </c>
      <c r="AQ1780" s="72">
        <v>0.307</v>
      </c>
      <c r="AR1780" s="12">
        <v>6.6829999999999998</v>
      </c>
      <c r="AS1780" s="72">
        <v>0.08</v>
      </c>
      <c r="AT1780" s="72">
        <v>103.163</v>
      </c>
      <c r="AU1780" s="12">
        <v>3.1949999999999998</v>
      </c>
      <c r="AV1780" s="72">
        <v>3.7999999999999999E-2</v>
      </c>
      <c r="AW1780" s="72">
        <v>107.75700000000001</v>
      </c>
      <c r="AX1780" s="12">
        <v>159.584</v>
      </c>
      <c r="AY1780" s="72">
        <v>1.9119999999999999</v>
      </c>
      <c r="AZ1780" s="72">
        <v>18.763999999999999</v>
      </c>
      <c r="BA1780" s="12">
        <v>162.779</v>
      </c>
      <c r="BB1780" s="72">
        <v>1.95</v>
      </c>
      <c r="BC1780" s="72">
        <v>18.524000000000001</v>
      </c>
      <c r="BD1780" s="12">
        <v>153.637</v>
      </c>
      <c r="BE1780" s="72">
        <v>1.841</v>
      </c>
      <c r="BF1780" s="72">
        <v>25.387</v>
      </c>
      <c r="BG1780" s="12">
        <v>316.416</v>
      </c>
      <c r="BH1780" s="72">
        <v>3.7909999999999999</v>
      </c>
      <c r="BI1780" s="72">
        <v>12.147</v>
      </c>
      <c r="BJ1780" s="12">
        <v>832.75400000000002</v>
      </c>
      <c r="BK1780" s="72">
        <v>9.9779999999999998</v>
      </c>
      <c r="BL1780" s="72">
        <v>8.0619999999999994</v>
      </c>
      <c r="BM1780" s="12">
        <v>688.84400000000005</v>
      </c>
      <c r="BN1780" s="72">
        <v>8.2530000000000001</v>
      </c>
      <c r="BO1780" s="72">
        <v>7.52</v>
      </c>
      <c r="BP1780" s="12">
        <v>1521.598</v>
      </c>
      <c r="BQ1780" s="72">
        <v>18.231000000000002</v>
      </c>
      <c r="BR1780" s="72">
        <v>4.2990000000000004</v>
      </c>
      <c r="BS1780" s="12">
        <v>1844.6969999999999</v>
      </c>
      <c r="BT1780" s="72">
        <v>22.102</v>
      </c>
      <c r="BU1780" s="72">
        <v>2.8660000000000001</v>
      </c>
      <c r="BV1780" s="12">
        <v>8346.1329999999998</v>
      </c>
      <c r="BW1780" s="72">
        <v>100</v>
      </c>
      <c r="BX1780" s="72">
        <v>0.59</v>
      </c>
      <c r="BY1780" s="13"/>
      <c r="BZ1780" s="13"/>
    </row>
    <row r="1781" spans="1:78" ht="12.75" customHeight="1">
      <c r="A1781" s="122" t="s">
        <v>65</v>
      </c>
      <c r="B1781" s="71" t="s">
        <v>44</v>
      </c>
      <c r="C1781" s="71" t="s">
        <v>24</v>
      </c>
      <c r="D1781" s="34">
        <v>43344</v>
      </c>
      <c r="E1781" s="12">
        <v>5144.4160000000002</v>
      </c>
      <c r="F1781" s="72">
        <v>60.241</v>
      </c>
      <c r="G1781" s="72">
        <v>0.77500000000000002</v>
      </c>
      <c r="H1781" s="12">
        <v>205.26300000000001</v>
      </c>
      <c r="I1781" s="72">
        <v>2.4039999999999999</v>
      </c>
      <c r="J1781" s="72">
        <v>19.978999999999999</v>
      </c>
      <c r="K1781" s="12">
        <v>227.006</v>
      </c>
      <c r="L1781" s="72">
        <v>2.6579999999999999</v>
      </c>
      <c r="M1781" s="72">
        <v>17.074000000000002</v>
      </c>
      <c r="N1781" s="12">
        <v>432.27</v>
      </c>
      <c r="O1781" s="72">
        <v>5.0620000000000003</v>
      </c>
      <c r="P1781" s="72">
        <v>13.731999999999999</v>
      </c>
      <c r="Q1781" s="12">
        <v>21.332999999999998</v>
      </c>
      <c r="R1781" s="72">
        <v>0.25</v>
      </c>
      <c r="S1781" s="72">
        <v>61.466000000000001</v>
      </c>
      <c r="T1781" s="12">
        <v>453.60300000000001</v>
      </c>
      <c r="U1781" s="72">
        <v>5.3120000000000003</v>
      </c>
      <c r="V1781" s="72">
        <v>13.728</v>
      </c>
      <c r="W1781" s="12">
        <v>726.64200000000005</v>
      </c>
      <c r="X1781" s="72">
        <v>8.5090000000000003</v>
      </c>
      <c r="Y1781" s="72">
        <v>9.6430000000000007</v>
      </c>
      <c r="Z1781" s="12">
        <v>1180.2449999999999</v>
      </c>
      <c r="AA1781" s="72">
        <v>13.821</v>
      </c>
      <c r="AB1781" s="72">
        <v>2.548</v>
      </c>
      <c r="AC1781" s="12">
        <v>6324.6610000000001</v>
      </c>
      <c r="AD1781" s="72">
        <v>74.061000000000007</v>
      </c>
      <c r="AE1781" s="72">
        <v>0.40100000000000002</v>
      </c>
      <c r="AF1781" s="12">
        <v>4.4619999999999997</v>
      </c>
      <c r="AG1781" s="72">
        <v>5.1999999999999998E-2</v>
      </c>
      <c r="AH1781" s="72">
        <v>83.016000000000005</v>
      </c>
      <c r="AI1781" s="12">
        <v>303.50700000000001</v>
      </c>
      <c r="AJ1781" s="72">
        <v>3.5539999999999998</v>
      </c>
      <c r="AK1781" s="72">
        <v>3.5739999999999998</v>
      </c>
      <c r="AL1781" s="12">
        <v>307.96899999999999</v>
      </c>
      <c r="AM1781" s="72">
        <v>3.6059999999999999</v>
      </c>
      <c r="AN1781" s="72">
        <v>3.1840000000000002</v>
      </c>
      <c r="AO1781" s="12">
        <v>6632.6289999999999</v>
      </c>
      <c r="AP1781" s="72">
        <v>77.667000000000002</v>
      </c>
      <c r="AQ1781" s="72">
        <v>0.379</v>
      </c>
      <c r="AR1781" s="12">
        <v>38.375</v>
      </c>
      <c r="AS1781" s="72">
        <v>0.44900000000000001</v>
      </c>
      <c r="AT1781" s="72">
        <v>42.021999999999998</v>
      </c>
      <c r="AU1781" s="12">
        <v>4.8470000000000004</v>
      </c>
      <c r="AV1781" s="72">
        <v>5.7000000000000002E-2</v>
      </c>
      <c r="AW1781" s="72">
        <v>77.185000000000002</v>
      </c>
      <c r="AX1781" s="12">
        <v>236.072</v>
      </c>
      <c r="AY1781" s="72">
        <v>2.7639999999999998</v>
      </c>
      <c r="AZ1781" s="72">
        <v>23.81</v>
      </c>
      <c r="BA1781" s="12">
        <v>240.92</v>
      </c>
      <c r="BB1781" s="72">
        <v>2.8210000000000002</v>
      </c>
      <c r="BC1781" s="72">
        <v>22.922999999999998</v>
      </c>
      <c r="BD1781" s="12">
        <v>187.05799999999999</v>
      </c>
      <c r="BE1781" s="72">
        <v>2.19</v>
      </c>
      <c r="BF1781" s="72">
        <v>14.335000000000001</v>
      </c>
      <c r="BG1781" s="12">
        <v>427.97800000000001</v>
      </c>
      <c r="BH1781" s="72">
        <v>5.0119999999999996</v>
      </c>
      <c r="BI1781" s="72">
        <v>14.414</v>
      </c>
      <c r="BJ1781" s="12">
        <v>799.11500000000001</v>
      </c>
      <c r="BK1781" s="72">
        <v>9.3580000000000005</v>
      </c>
      <c r="BL1781" s="72">
        <v>8.6080000000000005</v>
      </c>
      <c r="BM1781" s="12">
        <v>641.68899999999996</v>
      </c>
      <c r="BN1781" s="72">
        <v>7.5140000000000002</v>
      </c>
      <c r="BO1781" s="72">
        <v>10.48</v>
      </c>
      <c r="BP1781" s="12">
        <v>1440.8040000000001</v>
      </c>
      <c r="BQ1781" s="72">
        <v>16.872</v>
      </c>
      <c r="BR1781" s="72">
        <v>6.165</v>
      </c>
      <c r="BS1781" s="12">
        <v>1907.1569999999999</v>
      </c>
      <c r="BT1781" s="72">
        <v>22.332999999999998</v>
      </c>
      <c r="BU1781" s="72">
        <v>3.3439999999999999</v>
      </c>
      <c r="BV1781" s="12">
        <v>8539.7870000000003</v>
      </c>
      <c r="BW1781" s="72">
        <v>100</v>
      </c>
      <c r="BX1781" s="72">
        <v>0.71099999999999997</v>
      </c>
      <c r="BY1781" s="13"/>
      <c r="BZ1781" s="13"/>
    </row>
    <row r="1782" spans="1:78" ht="12.75" customHeight="1">
      <c r="A1782" s="122" t="s">
        <v>65</v>
      </c>
      <c r="B1782" s="71" t="s">
        <v>44</v>
      </c>
      <c r="C1782" s="71" t="s">
        <v>24</v>
      </c>
      <c r="D1782" s="34">
        <v>43435</v>
      </c>
      <c r="E1782" s="12">
        <v>5256.3639999999996</v>
      </c>
      <c r="F1782" s="72">
        <v>60.902000000000001</v>
      </c>
      <c r="G1782" s="72">
        <v>0.57099999999999995</v>
      </c>
      <c r="H1782" s="12">
        <v>202.49199999999999</v>
      </c>
      <c r="I1782" s="72">
        <v>2.3460000000000001</v>
      </c>
      <c r="J1782" s="72">
        <v>30.786000000000001</v>
      </c>
      <c r="K1782" s="12">
        <v>129.779</v>
      </c>
      <c r="L1782" s="72">
        <v>1.504</v>
      </c>
      <c r="M1782" s="72">
        <v>22.465</v>
      </c>
      <c r="N1782" s="12">
        <v>332.27100000000002</v>
      </c>
      <c r="O1782" s="72">
        <v>3.85</v>
      </c>
      <c r="P1782" s="72">
        <v>20.702999999999999</v>
      </c>
      <c r="Q1782" s="12">
        <v>5.9249999999999998</v>
      </c>
      <c r="R1782" s="72">
        <v>6.9000000000000006E-2</v>
      </c>
      <c r="S1782" s="72">
        <v>105.048</v>
      </c>
      <c r="T1782" s="12">
        <v>338.19600000000003</v>
      </c>
      <c r="U1782" s="72">
        <v>3.9180000000000001</v>
      </c>
      <c r="V1782" s="72">
        <v>20.334</v>
      </c>
      <c r="W1782" s="12">
        <v>795.904</v>
      </c>
      <c r="X1782" s="72">
        <v>9.2219999999999995</v>
      </c>
      <c r="Y1782" s="72">
        <v>8.6370000000000005</v>
      </c>
      <c r="Z1782" s="12">
        <v>1134.0999999999999</v>
      </c>
      <c r="AA1782" s="72">
        <v>13.14</v>
      </c>
      <c r="AB1782" s="72">
        <v>2.4409999999999998</v>
      </c>
      <c r="AC1782" s="12">
        <v>6390.4650000000001</v>
      </c>
      <c r="AD1782" s="72">
        <v>74.042000000000002</v>
      </c>
      <c r="AE1782" s="72">
        <v>0.39200000000000002</v>
      </c>
      <c r="AF1782" s="12">
        <v>3.246</v>
      </c>
      <c r="AG1782" s="72">
        <v>3.7999999999999999E-2</v>
      </c>
      <c r="AH1782" s="72">
        <v>115.04900000000001</v>
      </c>
      <c r="AI1782" s="12">
        <v>283.14699999999999</v>
      </c>
      <c r="AJ1782" s="72">
        <v>3.2810000000000001</v>
      </c>
      <c r="AK1782" s="72">
        <v>3.5489999999999999</v>
      </c>
      <c r="AL1782" s="12">
        <v>286.39299999999997</v>
      </c>
      <c r="AM1782" s="72">
        <v>3.3180000000000001</v>
      </c>
      <c r="AN1782" s="72">
        <v>3.2709999999999999</v>
      </c>
      <c r="AO1782" s="12">
        <v>6676.8580000000002</v>
      </c>
      <c r="AP1782" s="72">
        <v>77.361000000000004</v>
      </c>
      <c r="AQ1782" s="72">
        <v>0.33400000000000002</v>
      </c>
      <c r="AR1782" s="12">
        <v>44.78</v>
      </c>
      <c r="AS1782" s="72">
        <v>0.51900000000000002</v>
      </c>
      <c r="AT1782" s="72">
        <v>61.488999999999997</v>
      </c>
      <c r="AU1782" s="12">
        <v>19.05</v>
      </c>
      <c r="AV1782" s="72">
        <v>0.221</v>
      </c>
      <c r="AW1782" s="72">
        <v>76.016000000000005</v>
      </c>
      <c r="AX1782" s="12">
        <v>237.18799999999999</v>
      </c>
      <c r="AY1782" s="72">
        <v>2.7480000000000002</v>
      </c>
      <c r="AZ1782" s="72">
        <v>16.916</v>
      </c>
      <c r="BA1782" s="12">
        <v>256.238</v>
      </c>
      <c r="BB1782" s="72">
        <v>2.9689999999999999</v>
      </c>
      <c r="BC1782" s="72">
        <v>16.988</v>
      </c>
      <c r="BD1782" s="12">
        <v>162.631</v>
      </c>
      <c r="BE1782" s="72">
        <v>1.8839999999999999</v>
      </c>
      <c r="BF1782" s="72">
        <v>25.268999999999998</v>
      </c>
      <c r="BG1782" s="12">
        <v>418.86900000000003</v>
      </c>
      <c r="BH1782" s="72">
        <v>4.8529999999999998</v>
      </c>
      <c r="BI1782" s="72">
        <v>14.567</v>
      </c>
      <c r="BJ1782" s="12">
        <v>782.34900000000005</v>
      </c>
      <c r="BK1782" s="72">
        <v>9.0649999999999995</v>
      </c>
      <c r="BL1782" s="72">
        <v>7.96</v>
      </c>
      <c r="BM1782" s="12">
        <v>707.95500000000004</v>
      </c>
      <c r="BN1782" s="72">
        <v>8.2029999999999994</v>
      </c>
      <c r="BO1782" s="72">
        <v>10.128</v>
      </c>
      <c r="BP1782" s="12">
        <v>1490.3040000000001</v>
      </c>
      <c r="BQ1782" s="72">
        <v>17.266999999999999</v>
      </c>
      <c r="BR1782" s="72">
        <v>5.375</v>
      </c>
      <c r="BS1782" s="12">
        <v>1953.954</v>
      </c>
      <c r="BT1782" s="72">
        <v>22.638999999999999</v>
      </c>
      <c r="BU1782" s="72">
        <v>2.569</v>
      </c>
      <c r="BV1782" s="12">
        <v>8630.8119999999999</v>
      </c>
      <c r="BW1782" s="72">
        <v>100</v>
      </c>
      <c r="BX1782" s="72">
        <v>0.54300000000000004</v>
      </c>
      <c r="BY1782" s="13"/>
      <c r="BZ1782" s="13"/>
    </row>
    <row r="1783" spans="1:78" ht="12.75" customHeight="1">
      <c r="A1783" s="122" t="s">
        <v>65</v>
      </c>
      <c r="B1783" s="71" t="s">
        <v>44</v>
      </c>
      <c r="C1783" s="71" t="s">
        <v>24</v>
      </c>
      <c r="D1783" s="34">
        <v>43525</v>
      </c>
      <c r="E1783" s="12">
        <v>5262.0290000000005</v>
      </c>
      <c r="F1783" s="72">
        <v>61.725999999999999</v>
      </c>
      <c r="G1783" s="72">
        <v>0.65</v>
      </c>
      <c r="H1783" s="12">
        <v>183.94300000000001</v>
      </c>
      <c r="I1783" s="72">
        <v>2.1579999999999999</v>
      </c>
      <c r="J1783" s="72">
        <v>28.402999999999999</v>
      </c>
      <c r="K1783" s="12">
        <v>174.41300000000001</v>
      </c>
      <c r="L1783" s="72">
        <v>2.0459999999999998</v>
      </c>
      <c r="M1783" s="72">
        <v>25.503</v>
      </c>
      <c r="N1783" s="12">
        <v>358.35599999999999</v>
      </c>
      <c r="O1783" s="72">
        <v>4.2039999999999997</v>
      </c>
      <c r="P1783" s="72">
        <v>11.874000000000001</v>
      </c>
      <c r="Q1783" s="12">
        <v>16.11</v>
      </c>
      <c r="R1783" s="72">
        <v>0.189</v>
      </c>
      <c r="S1783" s="72">
        <v>73.144000000000005</v>
      </c>
      <c r="T1783" s="12">
        <v>374.46600000000001</v>
      </c>
      <c r="U1783" s="72">
        <v>4.3929999999999998</v>
      </c>
      <c r="V1783" s="72">
        <v>11.497</v>
      </c>
      <c r="W1783" s="12">
        <v>724.56500000000005</v>
      </c>
      <c r="X1783" s="72">
        <v>8.4990000000000006</v>
      </c>
      <c r="Y1783" s="72">
        <v>7.37</v>
      </c>
      <c r="Z1783" s="12">
        <v>1099.0309999999999</v>
      </c>
      <c r="AA1783" s="72">
        <v>12.891999999999999</v>
      </c>
      <c r="AB1783" s="72">
        <v>2.9990000000000001</v>
      </c>
      <c r="AC1783" s="12">
        <v>6361.06</v>
      </c>
      <c r="AD1783" s="72">
        <v>74.617999999999995</v>
      </c>
      <c r="AE1783" s="72">
        <v>0.38800000000000001</v>
      </c>
      <c r="AF1783" s="12">
        <v>17.640999999999998</v>
      </c>
      <c r="AG1783" s="72">
        <v>0.20699999999999999</v>
      </c>
      <c r="AH1783" s="72">
        <v>56.12</v>
      </c>
      <c r="AI1783" s="12">
        <v>308.52499999999998</v>
      </c>
      <c r="AJ1783" s="72">
        <v>3.6190000000000002</v>
      </c>
      <c r="AK1783" s="72">
        <v>4.8079999999999998</v>
      </c>
      <c r="AL1783" s="12">
        <v>326.166</v>
      </c>
      <c r="AM1783" s="72">
        <v>3.8260000000000001</v>
      </c>
      <c r="AN1783" s="72">
        <v>2.8940000000000001</v>
      </c>
      <c r="AO1783" s="12">
        <v>6687.2259999999997</v>
      </c>
      <c r="AP1783" s="72">
        <v>78.444000000000003</v>
      </c>
      <c r="AQ1783" s="72">
        <v>0.34200000000000003</v>
      </c>
      <c r="AR1783" s="12">
        <v>49.277000000000001</v>
      </c>
      <c r="AS1783" s="72">
        <v>0.57799999999999996</v>
      </c>
      <c r="AT1783" s="72">
        <v>56.984000000000002</v>
      </c>
      <c r="AU1783" s="12">
        <v>8.8070000000000004</v>
      </c>
      <c r="AV1783" s="72">
        <v>0.10299999999999999</v>
      </c>
      <c r="AW1783" s="72">
        <v>118.675</v>
      </c>
      <c r="AX1783" s="12">
        <v>267.815</v>
      </c>
      <c r="AY1783" s="72">
        <v>3.1419999999999999</v>
      </c>
      <c r="AZ1783" s="72">
        <v>20.3</v>
      </c>
      <c r="BA1783" s="12">
        <v>276.62200000000001</v>
      </c>
      <c r="BB1783" s="72">
        <v>3.2450000000000001</v>
      </c>
      <c r="BC1783" s="72">
        <v>20.140999999999998</v>
      </c>
      <c r="BD1783" s="12">
        <v>110.298</v>
      </c>
      <c r="BE1783" s="72">
        <v>1.294</v>
      </c>
      <c r="BF1783" s="72">
        <v>41.877000000000002</v>
      </c>
      <c r="BG1783" s="12">
        <v>386.92</v>
      </c>
      <c r="BH1783" s="72">
        <v>4.5389999999999997</v>
      </c>
      <c r="BI1783" s="72">
        <v>14.837</v>
      </c>
      <c r="BJ1783" s="12">
        <v>727.08500000000004</v>
      </c>
      <c r="BK1783" s="72">
        <v>8.5289999999999999</v>
      </c>
      <c r="BL1783" s="72">
        <v>11.115</v>
      </c>
      <c r="BM1783" s="12">
        <v>674.31100000000004</v>
      </c>
      <c r="BN1783" s="72">
        <v>7.91</v>
      </c>
      <c r="BO1783" s="72">
        <v>14.013</v>
      </c>
      <c r="BP1783" s="12">
        <v>1401.396</v>
      </c>
      <c r="BQ1783" s="72">
        <v>16.439</v>
      </c>
      <c r="BR1783" s="72">
        <v>6.069</v>
      </c>
      <c r="BS1783" s="12">
        <v>1837.5930000000001</v>
      </c>
      <c r="BT1783" s="72">
        <v>21.556000000000001</v>
      </c>
      <c r="BU1783" s="72">
        <v>2.919</v>
      </c>
      <c r="BV1783" s="12">
        <v>8524.8189999999995</v>
      </c>
      <c r="BW1783" s="72">
        <v>100</v>
      </c>
      <c r="BX1783" s="72">
        <v>0.65700000000000003</v>
      </c>
      <c r="BY1783" s="13"/>
      <c r="BZ1783" s="13"/>
    </row>
    <row r="1784" spans="1:78" ht="12.75" customHeight="1">
      <c r="A1784" s="122" t="s">
        <v>65</v>
      </c>
      <c r="B1784" s="71" t="s">
        <v>44</v>
      </c>
      <c r="C1784" s="71" t="s">
        <v>24</v>
      </c>
      <c r="D1784" s="34">
        <v>43617</v>
      </c>
      <c r="E1784" s="12">
        <v>5276.8429999999998</v>
      </c>
      <c r="F1784" s="72">
        <v>61.244999999999997</v>
      </c>
      <c r="G1784" s="72">
        <v>0.81</v>
      </c>
      <c r="H1784" s="12">
        <v>138.423</v>
      </c>
      <c r="I1784" s="72">
        <v>1.607</v>
      </c>
      <c r="J1784" s="72">
        <v>24.879000000000001</v>
      </c>
      <c r="K1784" s="12">
        <v>187.44800000000001</v>
      </c>
      <c r="L1784" s="72">
        <v>2.1760000000000002</v>
      </c>
      <c r="M1784" s="72">
        <v>19.802</v>
      </c>
      <c r="N1784" s="12">
        <v>325.87099999999998</v>
      </c>
      <c r="O1784" s="72">
        <v>3.782</v>
      </c>
      <c r="P1784" s="72">
        <v>15.846</v>
      </c>
      <c r="Q1784" s="12">
        <v>13.763</v>
      </c>
      <c r="R1784" s="72">
        <v>0.16</v>
      </c>
      <c r="S1784" s="72">
        <v>80.462000000000003</v>
      </c>
      <c r="T1784" s="12">
        <v>339.63299999999998</v>
      </c>
      <c r="U1784" s="72">
        <v>3.9420000000000002</v>
      </c>
      <c r="V1784" s="72">
        <v>14.875</v>
      </c>
      <c r="W1784" s="12">
        <v>839.24199999999996</v>
      </c>
      <c r="X1784" s="72">
        <v>9.7409999999999997</v>
      </c>
      <c r="Y1784" s="72">
        <v>6.0289999999999999</v>
      </c>
      <c r="Z1784" s="12">
        <v>1178.876</v>
      </c>
      <c r="AA1784" s="72">
        <v>13.683</v>
      </c>
      <c r="AB1784" s="72">
        <v>3.0710000000000002</v>
      </c>
      <c r="AC1784" s="12">
        <v>6455.7190000000001</v>
      </c>
      <c r="AD1784" s="72">
        <v>74.927999999999997</v>
      </c>
      <c r="AE1784" s="72">
        <v>0.65600000000000003</v>
      </c>
      <c r="AF1784" s="12">
        <v>5.1239999999999997</v>
      </c>
      <c r="AG1784" s="72">
        <v>5.8999999999999997E-2</v>
      </c>
      <c r="AH1784" s="72">
        <v>93.989000000000004</v>
      </c>
      <c r="AI1784" s="12">
        <v>308.93400000000003</v>
      </c>
      <c r="AJ1784" s="72">
        <v>3.5859999999999999</v>
      </c>
      <c r="AK1784" s="72">
        <v>3.09</v>
      </c>
      <c r="AL1784" s="12">
        <v>314.05799999999999</v>
      </c>
      <c r="AM1784" s="72">
        <v>3.645</v>
      </c>
      <c r="AN1784" s="72">
        <v>3.5920000000000001</v>
      </c>
      <c r="AO1784" s="12">
        <v>6769.777</v>
      </c>
      <c r="AP1784" s="72">
        <v>78.572999999999993</v>
      </c>
      <c r="AQ1784" s="72">
        <v>0.55500000000000005</v>
      </c>
      <c r="AR1784" s="12">
        <v>31.827999999999999</v>
      </c>
      <c r="AS1784" s="72">
        <v>0.36899999999999999</v>
      </c>
      <c r="AT1784" s="72">
        <v>56.055999999999997</v>
      </c>
      <c r="AU1784" s="12">
        <v>59.57</v>
      </c>
      <c r="AV1784" s="72">
        <v>0.69099999999999995</v>
      </c>
      <c r="AW1784" s="72">
        <v>50.127000000000002</v>
      </c>
      <c r="AX1784" s="12">
        <v>186.07300000000001</v>
      </c>
      <c r="AY1784" s="72">
        <v>2.16</v>
      </c>
      <c r="AZ1784" s="72">
        <v>20.934000000000001</v>
      </c>
      <c r="BA1784" s="12">
        <v>245.642</v>
      </c>
      <c r="BB1784" s="72">
        <v>2.851</v>
      </c>
      <c r="BC1784" s="72">
        <v>18.135000000000002</v>
      </c>
      <c r="BD1784" s="12">
        <v>159.72300000000001</v>
      </c>
      <c r="BE1784" s="72">
        <v>1.8540000000000001</v>
      </c>
      <c r="BF1784" s="72">
        <v>24.707999999999998</v>
      </c>
      <c r="BG1784" s="12">
        <v>405.36599999999999</v>
      </c>
      <c r="BH1784" s="72">
        <v>4.7050000000000001</v>
      </c>
      <c r="BI1784" s="72">
        <v>13.461</v>
      </c>
      <c r="BJ1784" s="12">
        <v>669.70299999999997</v>
      </c>
      <c r="BK1784" s="72">
        <v>7.7729999999999997</v>
      </c>
      <c r="BL1784" s="72">
        <v>8.5210000000000008</v>
      </c>
      <c r="BM1784" s="12">
        <v>739.25</v>
      </c>
      <c r="BN1784" s="72">
        <v>8.58</v>
      </c>
      <c r="BO1784" s="72">
        <v>8.2240000000000002</v>
      </c>
      <c r="BP1784" s="12">
        <v>1408.953</v>
      </c>
      <c r="BQ1784" s="72">
        <v>16.353000000000002</v>
      </c>
      <c r="BR1784" s="72">
        <v>4.4050000000000002</v>
      </c>
      <c r="BS1784" s="12">
        <v>1846.1469999999999</v>
      </c>
      <c r="BT1784" s="72">
        <v>21.427</v>
      </c>
      <c r="BU1784" s="72">
        <v>3.008</v>
      </c>
      <c r="BV1784" s="12">
        <v>8615.9230000000007</v>
      </c>
      <c r="BW1784" s="72">
        <v>100</v>
      </c>
      <c r="BX1784" s="72">
        <v>0.54200000000000004</v>
      </c>
      <c r="BY1784" s="13"/>
      <c r="BZ1784" s="13"/>
    </row>
    <row r="1785" spans="1:78" ht="12.75" customHeight="1">
      <c r="A1785" s="122" t="s">
        <v>65</v>
      </c>
      <c r="B1785" s="71" t="s">
        <v>44</v>
      </c>
      <c r="C1785" s="71" t="s">
        <v>24</v>
      </c>
      <c r="D1785" s="34">
        <v>44075</v>
      </c>
      <c r="E1785" s="12">
        <v>5060.9290000000001</v>
      </c>
      <c r="F1785" s="72">
        <v>58.145000000000003</v>
      </c>
      <c r="G1785" s="72">
        <v>0.438</v>
      </c>
      <c r="H1785" s="12">
        <v>199.85900000000001</v>
      </c>
      <c r="I1785" s="72">
        <v>2.2959999999999998</v>
      </c>
      <c r="J1785" s="72">
        <v>22.356999999999999</v>
      </c>
      <c r="K1785" s="12">
        <v>230.23599999999999</v>
      </c>
      <c r="L1785" s="72">
        <v>2.645</v>
      </c>
      <c r="M1785" s="72">
        <v>25.812999999999999</v>
      </c>
      <c r="N1785" s="12">
        <v>430.09500000000003</v>
      </c>
      <c r="O1785" s="72">
        <v>4.9409999999999998</v>
      </c>
      <c r="P1785" s="72">
        <v>13.279</v>
      </c>
      <c r="Q1785" s="12">
        <v>34.18</v>
      </c>
      <c r="R1785" s="72">
        <v>0.39300000000000002</v>
      </c>
      <c r="S1785" s="72">
        <v>61.082999999999998</v>
      </c>
      <c r="T1785" s="12">
        <v>464.27499999999998</v>
      </c>
      <c r="U1785" s="72">
        <v>5.3339999999999996</v>
      </c>
      <c r="V1785" s="72">
        <v>10.971</v>
      </c>
      <c r="W1785" s="12">
        <v>695.67100000000005</v>
      </c>
      <c r="X1785" s="72">
        <v>7.9930000000000003</v>
      </c>
      <c r="Y1785" s="72">
        <v>7.4660000000000002</v>
      </c>
      <c r="Z1785" s="12">
        <v>1159.9449999999999</v>
      </c>
      <c r="AA1785" s="72">
        <v>13.327</v>
      </c>
      <c r="AB1785" s="72">
        <v>2.33</v>
      </c>
      <c r="AC1785" s="12">
        <v>6220.875</v>
      </c>
      <c r="AD1785" s="72">
        <v>71.471999999999994</v>
      </c>
      <c r="AE1785" s="72">
        <v>0.51500000000000001</v>
      </c>
      <c r="AF1785" s="12">
        <v>9.5850000000000009</v>
      </c>
      <c r="AG1785" s="72">
        <v>0.11</v>
      </c>
      <c r="AH1785" s="72">
        <v>105.712</v>
      </c>
      <c r="AI1785" s="12">
        <v>447.416</v>
      </c>
      <c r="AJ1785" s="72">
        <v>5.14</v>
      </c>
      <c r="AK1785" s="72">
        <v>2.968</v>
      </c>
      <c r="AL1785" s="12">
        <v>457.00099999999998</v>
      </c>
      <c r="AM1785" s="72">
        <v>5.25</v>
      </c>
      <c r="AN1785" s="72">
        <v>2.5649999999999999</v>
      </c>
      <c r="AO1785" s="12">
        <v>6677.8760000000002</v>
      </c>
      <c r="AP1785" s="72">
        <v>76.721999999999994</v>
      </c>
      <c r="AQ1785" s="72">
        <v>0.47099999999999997</v>
      </c>
      <c r="AR1785" s="12">
        <v>67.462000000000003</v>
      </c>
      <c r="AS1785" s="72">
        <v>0.77500000000000002</v>
      </c>
      <c r="AT1785" s="72">
        <v>60.66</v>
      </c>
      <c r="AU1785" s="12">
        <v>5.0640000000000001</v>
      </c>
      <c r="AV1785" s="72">
        <v>5.8000000000000003E-2</v>
      </c>
      <c r="AW1785" s="72">
        <v>106.974</v>
      </c>
      <c r="AX1785" s="12">
        <v>221.59399999999999</v>
      </c>
      <c r="AY1785" s="72">
        <v>2.5459999999999998</v>
      </c>
      <c r="AZ1785" s="72">
        <v>27.498000000000001</v>
      </c>
      <c r="BA1785" s="12">
        <v>226.65799999999999</v>
      </c>
      <c r="BB1785" s="72">
        <v>2.6040000000000001</v>
      </c>
      <c r="BC1785" s="72">
        <v>26.361999999999998</v>
      </c>
      <c r="BD1785" s="12">
        <v>108.759</v>
      </c>
      <c r="BE1785" s="72">
        <v>1.25</v>
      </c>
      <c r="BF1785" s="72">
        <v>37.055999999999997</v>
      </c>
      <c r="BG1785" s="12">
        <v>335.416</v>
      </c>
      <c r="BH1785" s="72">
        <v>3.8540000000000001</v>
      </c>
      <c r="BI1785" s="72">
        <v>16.792000000000002</v>
      </c>
      <c r="BJ1785" s="12">
        <v>860.98199999999997</v>
      </c>
      <c r="BK1785" s="72">
        <v>9.8919999999999995</v>
      </c>
      <c r="BL1785" s="72">
        <v>10.071</v>
      </c>
      <c r="BM1785" s="12">
        <v>762.255</v>
      </c>
      <c r="BN1785" s="72">
        <v>8.7579999999999991</v>
      </c>
      <c r="BO1785" s="72">
        <v>9.7530000000000001</v>
      </c>
      <c r="BP1785" s="12">
        <v>1623.2370000000001</v>
      </c>
      <c r="BQ1785" s="72">
        <v>18.649000000000001</v>
      </c>
      <c r="BR1785" s="72">
        <v>6.0030000000000001</v>
      </c>
      <c r="BS1785" s="12">
        <v>2026.116</v>
      </c>
      <c r="BT1785" s="72">
        <v>23.277999999999999</v>
      </c>
      <c r="BU1785" s="72">
        <v>2.9569999999999999</v>
      </c>
      <c r="BV1785" s="12">
        <v>8703.9920000000002</v>
      </c>
      <c r="BW1785" s="72">
        <v>100</v>
      </c>
      <c r="BX1785" s="72">
        <v>0.70799999999999996</v>
      </c>
      <c r="BY1785" s="13"/>
      <c r="BZ1785" s="13"/>
    </row>
    <row r="1786" spans="1:78" ht="12.75" customHeight="1">
      <c r="A1786" s="122" t="s">
        <v>65</v>
      </c>
      <c r="B1786" s="71" t="s">
        <v>44</v>
      </c>
      <c r="C1786" s="71" t="s">
        <v>24</v>
      </c>
      <c r="D1786" s="34">
        <v>44166</v>
      </c>
      <c r="E1786" s="12">
        <v>5215.8469999999998</v>
      </c>
      <c r="F1786" s="72">
        <v>59.802999999999997</v>
      </c>
      <c r="G1786" s="72">
        <v>0.56999999999999995</v>
      </c>
      <c r="H1786" s="12">
        <v>291.39699999999999</v>
      </c>
      <c r="I1786" s="72">
        <v>3.3410000000000002</v>
      </c>
      <c r="J1786" s="72">
        <v>20.562999999999999</v>
      </c>
      <c r="K1786" s="12">
        <v>191.178</v>
      </c>
      <c r="L1786" s="72">
        <v>2.1920000000000002</v>
      </c>
      <c r="M1786" s="72">
        <v>25.475999999999999</v>
      </c>
      <c r="N1786" s="12">
        <v>482.57499999999999</v>
      </c>
      <c r="O1786" s="72">
        <v>5.5330000000000004</v>
      </c>
      <c r="P1786" s="72">
        <v>13.532999999999999</v>
      </c>
      <c r="Q1786" s="12">
        <v>30.408000000000001</v>
      </c>
      <c r="R1786" s="72">
        <v>0.34899999999999998</v>
      </c>
      <c r="S1786" s="72">
        <v>65.155000000000001</v>
      </c>
      <c r="T1786" s="12">
        <v>512.98299999999995</v>
      </c>
      <c r="U1786" s="72">
        <v>5.8819999999999997</v>
      </c>
      <c r="V1786" s="72">
        <v>13.180999999999999</v>
      </c>
      <c r="W1786" s="12">
        <v>676.34699999999998</v>
      </c>
      <c r="X1786" s="72">
        <v>7.7549999999999999</v>
      </c>
      <c r="Y1786" s="72">
        <v>10.726000000000001</v>
      </c>
      <c r="Z1786" s="12">
        <v>1189.329</v>
      </c>
      <c r="AA1786" s="72">
        <v>13.635999999999999</v>
      </c>
      <c r="AB1786" s="72">
        <v>2.0270000000000001</v>
      </c>
      <c r="AC1786" s="12">
        <v>6405.1760000000004</v>
      </c>
      <c r="AD1786" s="72">
        <v>73.44</v>
      </c>
      <c r="AE1786" s="72">
        <v>0.443</v>
      </c>
      <c r="AF1786" s="12">
        <v>6.9669999999999996</v>
      </c>
      <c r="AG1786" s="72">
        <v>0.08</v>
      </c>
      <c r="AH1786" s="72">
        <v>93.903000000000006</v>
      </c>
      <c r="AI1786" s="12">
        <v>399.41300000000001</v>
      </c>
      <c r="AJ1786" s="72">
        <v>4.58</v>
      </c>
      <c r="AK1786" s="72">
        <v>3.4620000000000002</v>
      </c>
      <c r="AL1786" s="12">
        <v>406.38099999999997</v>
      </c>
      <c r="AM1786" s="72">
        <v>4.6589999999999998</v>
      </c>
      <c r="AN1786" s="72">
        <v>3.069</v>
      </c>
      <c r="AO1786" s="12">
        <v>6811.5559999999996</v>
      </c>
      <c r="AP1786" s="72">
        <v>78.099000000000004</v>
      </c>
      <c r="AQ1786" s="72">
        <v>0.35899999999999999</v>
      </c>
      <c r="AR1786" s="12">
        <v>55.39</v>
      </c>
      <c r="AS1786" s="72">
        <v>0.63500000000000001</v>
      </c>
      <c r="AT1786" s="72">
        <v>41.701999999999998</v>
      </c>
      <c r="AU1786" s="12">
        <v>22.01</v>
      </c>
      <c r="AV1786" s="72">
        <v>0.252</v>
      </c>
      <c r="AW1786" s="72">
        <v>115.355</v>
      </c>
      <c r="AX1786" s="12">
        <v>298.93700000000001</v>
      </c>
      <c r="AY1786" s="72">
        <v>3.4279999999999999</v>
      </c>
      <c r="AZ1786" s="72">
        <v>18.652000000000001</v>
      </c>
      <c r="BA1786" s="12">
        <v>320.947</v>
      </c>
      <c r="BB1786" s="72">
        <v>3.68</v>
      </c>
      <c r="BC1786" s="72">
        <v>19.981000000000002</v>
      </c>
      <c r="BD1786" s="12">
        <v>148.92500000000001</v>
      </c>
      <c r="BE1786" s="72">
        <v>1.708</v>
      </c>
      <c r="BF1786" s="72">
        <v>52.488999999999997</v>
      </c>
      <c r="BG1786" s="12">
        <v>469.87200000000001</v>
      </c>
      <c r="BH1786" s="72">
        <v>5.3869999999999996</v>
      </c>
      <c r="BI1786" s="72">
        <v>12.151999999999999</v>
      </c>
      <c r="BJ1786" s="12">
        <v>646.83299999999997</v>
      </c>
      <c r="BK1786" s="72">
        <v>7.4160000000000004</v>
      </c>
      <c r="BL1786" s="72">
        <v>8.8689999999999998</v>
      </c>
      <c r="BM1786" s="12">
        <v>738.04899999999998</v>
      </c>
      <c r="BN1786" s="72">
        <v>8.4619999999999997</v>
      </c>
      <c r="BO1786" s="72">
        <v>11.08</v>
      </c>
      <c r="BP1786" s="12">
        <v>1384.8820000000001</v>
      </c>
      <c r="BQ1786" s="72">
        <v>15.879</v>
      </c>
      <c r="BR1786" s="72">
        <v>5.95</v>
      </c>
      <c r="BS1786" s="12">
        <v>1910.144</v>
      </c>
      <c r="BT1786" s="72">
        <v>21.901</v>
      </c>
      <c r="BU1786" s="72">
        <v>3.798</v>
      </c>
      <c r="BV1786" s="12">
        <v>8721.7000000000007</v>
      </c>
      <c r="BW1786" s="72">
        <v>100</v>
      </c>
      <c r="BX1786" s="72">
        <v>0.72899999999999998</v>
      </c>
      <c r="BY1786" s="13"/>
      <c r="BZ1786" s="13"/>
    </row>
    <row r="1787" spans="1:78" ht="12.75" customHeight="1">
      <c r="A1787" s="122" t="s">
        <v>65</v>
      </c>
      <c r="B1787" s="71" t="s">
        <v>44</v>
      </c>
      <c r="C1787" s="71" t="s">
        <v>24</v>
      </c>
      <c r="D1787" s="34">
        <v>44256</v>
      </c>
      <c r="E1787" s="12">
        <v>5222.5420000000004</v>
      </c>
      <c r="F1787" s="72">
        <v>60.470999999999997</v>
      </c>
      <c r="G1787" s="72">
        <v>0.72599999999999998</v>
      </c>
      <c r="H1787" s="12">
        <v>212.81200000000001</v>
      </c>
      <c r="I1787" s="72">
        <v>2.464</v>
      </c>
      <c r="J1787" s="72">
        <v>29.914999999999999</v>
      </c>
      <c r="K1787" s="12">
        <v>170.702</v>
      </c>
      <c r="L1787" s="72">
        <v>1.9770000000000001</v>
      </c>
      <c r="M1787" s="72">
        <v>28.885999999999999</v>
      </c>
      <c r="N1787" s="12">
        <v>383.51400000000001</v>
      </c>
      <c r="O1787" s="72">
        <v>4.4409999999999998</v>
      </c>
      <c r="P1787" s="72">
        <v>12.484999999999999</v>
      </c>
      <c r="Q1787" s="12">
        <v>16.591999999999999</v>
      </c>
      <c r="R1787" s="72">
        <v>0.192</v>
      </c>
      <c r="S1787" s="72">
        <v>86.984999999999999</v>
      </c>
      <c r="T1787" s="12">
        <v>400.10599999999999</v>
      </c>
      <c r="U1787" s="72">
        <v>4.633</v>
      </c>
      <c r="V1787" s="72">
        <v>11.041</v>
      </c>
      <c r="W1787" s="12">
        <v>778.56500000000005</v>
      </c>
      <c r="X1787" s="72">
        <v>9.0150000000000006</v>
      </c>
      <c r="Y1787" s="72">
        <v>5.9720000000000004</v>
      </c>
      <c r="Z1787" s="12">
        <v>1178.671</v>
      </c>
      <c r="AA1787" s="72">
        <v>13.648</v>
      </c>
      <c r="AB1787" s="72">
        <v>2.452</v>
      </c>
      <c r="AC1787" s="12">
        <v>6401.2129999999997</v>
      </c>
      <c r="AD1787" s="72">
        <v>74.117999999999995</v>
      </c>
      <c r="AE1787" s="72">
        <v>0.42499999999999999</v>
      </c>
      <c r="AF1787" s="12">
        <v>24.375</v>
      </c>
      <c r="AG1787" s="72">
        <v>0.28199999999999997</v>
      </c>
      <c r="AH1787" s="72">
        <v>54.597000000000001</v>
      </c>
      <c r="AI1787" s="12">
        <v>388.93700000000001</v>
      </c>
      <c r="AJ1787" s="72">
        <v>4.5030000000000001</v>
      </c>
      <c r="AK1787" s="72">
        <v>3.9279999999999999</v>
      </c>
      <c r="AL1787" s="12">
        <v>413.31200000000001</v>
      </c>
      <c r="AM1787" s="72">
        <v>4.7859999999999996</v>
      </c>
      <c r="AN1787" s="72">
        <v>2.5750000000000002</v>
      </c>
      <c r="AO1787" s="12">
        <v>6814.5249999999996</v>
      </c>
      <c r="AP1787" s="72">
        <v>78.903999999999996</v>
      </c>
      <c r="AQ1787" s="72">
        <v>0.39600000000000002</v>
      </c>
      <c r="AR1787" s="12">
        <v>66.238</v>
      </c>
      <c r="AS1787" s="72">
        <v>0.76700000000000002</v>
      </c>
      <c r="AT1787" s="72">
        <v>40.771999999999998</v>
      </c>
      <c r="AU1787" s="12">
        <v>22.172000000000001</v>
      </c>
      <c r="AV1787" s="72">
        <v>0.25700000000000001</v>
      </c>
      <c r="AW1787" s="72">
        <v>97.712000000000003</v>
      </c>
      <c r="AX1787" s="12">
        <v>191.107</v>
      </c>
      <c r="AY1787" s="72">
        <v>2.2130000000000001</v>
      </c>
      <c r="AZ1787" s="72">
        <v>22.634</v>
      </c>
      <c r="BA1787" s="12">
        <v>213.27799999999999</v>
      </c>
      <c r="BB1787" s="72">
        <v>2.4700000000000002</v>
      </c>
      <c r="BC1787" s="72">
        <v>19.591000000000001</v>
      </c>
      <c r="BD1787" s="12">
        <v>134.18600000000001</v>
      </c>
      <c r="BE1787" s="72">
        <v>1.554</v>
      </c>
      <c r="BF1787" s="72">
        <v>29.242000000000001</v>
      </c>
      <c r="BG1787" s="12">
        <v>347.464</v>
      </c>
      <c r="BH1787" s="72">
        <v>4.0229999999999997</v>
      </c>
      <c r="BI1787" s="72">
        <v>15.412000000000001</v>
      </c>
      <c r="BJ1787" s="12">
        <v>703.57799999999997</v>
      </c>
      <c r="BK1787" s="72">
        <v>8.1470000000000002</v>
      </c>
      <c r="BL1787" s="72">
        <v>9.7409999999999997</v>
      </c>
      <c r="BM1787" s="12">
        <v>704.68399999999997</v>
      </c>
      <c r="BN1787" s="72">
        <v>8.1590000000000007</v>
      </c>
      <c r="BO1787" s="72">
        <v>10.29</v>
      </c>
      <c r="BP1787" s="12">
        <v>1408.2619999999999</v>
      </c>
      <c r="BQ1787" s="72">
        <v>16.306000000000001</v>
      </c>
      <c r="BR1787" s="72">
        <v>4.492</v>
      </c>
      <c r="BS1787" s="12">
        <v>1821.9639999999999</v>
      </c>
      <c r="BT1787" s="72">
        <v>21.096</v>
      </c>
      <c r="BU1787" s="72">
        <v>2.7160000000000002</v>
      </c>
      <c r="BV1787" s="12">
        <v>8636.4879999999994</v>
      </c>
      <c r="BW1787" s="72">
        <v>100</v>
      </c>
      <c r="BX1787" s="72">
        <v>0.623</v>
      </c>
      <c r="BY1787" s="13"/>
      <c r="BZ1787" s="13"/>
    </row>
    <row r="1788" spans="1:78" ht="12.75" customHeight="1">
      <c r="A1788" s="122" t="s">
        <v>65</v>
      </c>
      <c r="B1788" s="71" t="s">
        <v>44</v>
      </c>
      <c r="C1788" s="71" t="s">
        <v>24</v>
      </c>
      <c r="D1788" s="34">
        <v>44348</v>
      </c>
      <c r="E1788" s="12">
        <v>5220.6859999999997</v>
      </c>
      <c r="F1788" s="72">
        <v>60.878999999999998</v>
      </c>
      <c r="G1788" s="72">
        <v>0.74199999999999999</v>
      </c>
      <c r="H1788" s="12">
        <v>196.51</v>
      </c>
      <c r="I1788" s="72">
        <v>2.2919999999999998</v>
      </c>
      <c r="J1788" s="72">
        <v>23.187000000000001</v>
      </c>
      <c r="K1788" s="12">
        <v>196.66399999999999</v>
      </c>
      <c r="L1788" s="72">
        <v>2.2930000000000001</v>
      </c>
      <c r="M1788" s="72">
        <v>24.097999999999999</v>
      </c>
      <c r="N1788" s="12">
        <v>393.17399999999998</v>
      </c>
      <c r="O1788" s="72">
        <v>4.585</v>
      </c>
      <c r="P1788" s="72">
        <v>15.613</v>
      </c>
      <c r="Q1788" s="12">
        <v>10.256</v>
      </c>
      <c r="R1788" s="72">
        <v>0.12</v>
      </c>
      <c r="S1788" s="72">
        <v>102.31100000000001</v>
      </c>
      <c r="T1788" s="12">
        <v>403.43099999999998</v>
      </c>
      <c r="U1788" s="72">
        <v>4.7039999999999997</v>
      </c>
      <c r="V1788" s="72">
        <v>14.577</v>
      </c>
      <c r="W1788" s="12">
        <v>852.73099999999999</v>
      </c>
      <c r="X1788" s="72">
        <v>9.9440000000000008</v>
      </c>
      <c r="Y1788" s="72">
        <v>7.7930000000000001</v>
      </c>
      <c r="Z1788" s="12">
        <v>1256.162</v>
      </c>
      <c r="AA1788" s="72">
        <v>14.648</v>
      </c>
      <c r="AB1788" s="72">
        <v>2.9660000000000002</v>
      </c>
      <c r="AC1788" s="12">
        <v>6476.848</v>
      </c>
      <c r="AD1788" s="72">
        <v>75.528000000000006</v>
      </c>
      <c r="AE1788" s="72">
        <v>0.47699999999999998</v>
      </c>
      <c r="AF1788" s="12">
        <v>31.86</v>
      </c>
      <c r="AG1788" s="72">
        <v>0.372</v>
      </c>
      <c r="AH1788" s="72">
        <v>68.631</v>
      </c>
      <c r="AI1788" s="12">
        <v>300.18200000000002</v>
      </c>
      <c r="AJ1788" s="72">
        <v>3.5</v>
      </c>
      <c r="AK1788" s="72">
        <v>8.5839999999999996</v>
      </c>
      <c r="AL1788" s="12">
        <v>332.04199999999997</v>
      </c>
      <c r="AM1788" s="72">
        <v>3.8719999999999999</v>
      </c>
      <c r="AN1788" s="72">
        <v>3.6389999999999998</v>
      </c>
      <c r="AO1788" s="12">
        <v>6808.89</v>
      </c>
      <c r="AP1788" s="72">
        <v>79.400000000000006</v>
      </c>
      <c r="AQ1788" s="72">
        <v>0.40100000000000002</v>
      </c>
      <c r="AR1788" s="12">
        <v>23.489000000000001</v>
      </c>
      <c r="AS1788" s="72">
        <v>0.27400000000000002</v>
      </c>
      <c r="AT1788" s="72">
        <v>47.911999999999999</v>
      </c>
      <c r="AU1788" s="12">
        <v>7.3339999999999996</v>
      </c>
      <c r="AV1788" s="72">
        <v>8.5999999999999993E-2</v>
      </c>
      <c r="AW1788" s="72">
        <v>104.17</v>
      </c>
      <c r="AX1788" s="12">
        <v>144.11799999999999</v>
      </c>
      <c r="AY1788" s="72">
        <v>1.681</v>
      </c>
      <c r="AZ1788" s="72">
        <v>28.477</v>
      </c>
      <c r="BA1788" s="12">
        <v>151.452</v>
      </c>
      <c r="BB1788" s="72">
        <v>1.766</v>
      </c>
      <c r="BC1788" s="72">
        <v>26.78</v>
      </c>
      <c r="BD1788" s="12">
        <v>95.028000000000006</v>
      </c>
      <c r="BE1788" s="72">
        <v>1.1080000000000001</v>
      </c>
      <c r="BF1788" s="72">
        <v>31.207000000000001</v>
      </c>
      <c r="BG1788" s="12">
        <v>246.47900000000001</v>
      </c>
      <c r="BH1788" s="72">
        <v>2.8740000000000001</v>
      </c>
      <c r="BI1788" s="72">
        <v>18.242999999999999</v>
      </c>
      <c r="BJ1788" s="12">
        <v>820.19399999999996</v>
      </c>
      <c r="BK1788" s="72">
        <v>9.5640000000000001</v>
      </c>
      <c r="BL1788" s="72">
        <v>9.4760000000000009</v>
      </c>
      <c r="BM1788" s="12">
        <v>676.42200000000003</v>
      </c>
      <c r="BN1788" s="72">
        <v>7.8879999999999999</v>
      </c>
      <c r="BO1788" s="72">
        <v>9.0239999999999991</v>
      </c>
      <c r="BP1788" s="12">
        <v>1496.616</v>
      </c>
      <c r="BQ1788" s="72">
        <v>17.452000000000002</v>
      </c>
      <c r="BR1788" s="72">
        <v>5.2629999999999999</v>
      </c>
      <c r="BS1788" s="12">
        <v>1766.5840000000001</v>
      </c>
      <c r="BT1788" s="72">
        <v>20.6</v>
      </c>
      <c r="BU1788" s="72">
        <v>3.5539999999999998</v>
      </c>
      <c r="BV1788" s="12">
        <v>8575.4740000000002</v>
      </c>
      <c r="BW1788" s="72">
        <v>100</v>
      </c>
      <c r="BX1788" s="72">
        <v>0.76700000000000002</v>
      </c>
      <c r="BY1788" s="13"/>
      <c r="BZ1788" s="13"/>
    </row>
    <row r="1789" spans="1:78" ht="12.75" customHeight="1">
      <c r="A1789" s="122" t="s">
        <v>65</v>
      </c>
      <c r="B1789" s="71" t="s">
        <v>44</v>
      </c>
      <c r="C1789" s="71" t="s">
        <v>24</v>
      </c>
      <c r="D1789" s="34">
        <v>44805</v>
      </c>
      <c r="E1789" s="12">
        <v>5537.3580000000002</v>
      </c>
      <c r="F1789" s="72">
        <v>62.006999999999998</v>
      </c>
      <c r="G1789" s="72">
        <v>0.69899999999999995</v>
      </c>
      <c r="H1789" s="12">
        <v>108.432</v>
      </c>
      <c r="I1789" s="72">
        <v>1.214</v>
      </c>
      <c r="J1789" s="72">
        <v>28.969000000000001</v>
      </c>
      <c r="K1789" s="12">
        <v>101.992</v>
      </c>
      <c r="L1789" s="72">
        <v>1.1419999999999999</v>
      </c>
      <c r="M1789" s="72">
        <v>38.212000000000003</v>
      </c>
      <c r="N1789" s="12">
        <v>210.42400000000001</v>
      </c>
      <c r="O1789" s="72">
        <v>2.3559999999999999</v>
      </c>
      <c r="P1789" s="72">
        <v>19.318999999999999</v>
      </c>
      <c r="Q1789" s="12">
        <v>15.279</v>
      </c>
      <c r="R1789" s="72">
        <v>0.17100000000000001</v>
      </c>
      <c r="S1789" s="72">
        <v>56.015999999999998</v>
      </c>
      <c r="T1789" s="12">
        <v>225.703</v>
      </c>
      <c r="U1789" s="72">
        <v>2.5270000000000001</v>
      </c>
      <c r="V1789" s="72">
        <v>18.45</v>
      </c>
      <c r="W1789" s="12">
        <v>957.34</v>
      </c>
      <c r="X1789" s="72">
        <v>10.72</v>
      </c>
      <c r="Y1789" s="72">
        <v>5.3849999999999998</v>
      </c>
      <c r="Z1789" s="12">
        <v>1183.0429999999999</v>
      </c>
      <c r="AA1789" s="72">
        <v>13.247999999999999</v>
      </c>
      <c r="AB1789" s="72">
        <v>3.05</v>
      </c>
      <c r="AC1789" s="12">
        <v>6720.402</v>
      </c>
      <c r="AD1789" s="72">
        <v>75.254000000000005</v>
      </c>
      <c r="AE1789" s="72">
        <v>0.46800000000000003</v>
      </c>
      <c r="AF1789" s="12">
        <v>18.741</v>
      </c>
      <c r="AG1789" s="72">
        <v>0.21</v>
      </c>
      <c r="AH1789" s="72">
        <v>117.78100000000001</v>
      </c>
      <c r="AI1789" s="12">
        <v>153.346</v>
      </c>
      <c r="AJ1789" s="72">
        <v>1.7170000000000001</v>
      </c>
      <c r="AK1789" s="72">
        <v>16.786999999999999</v>
      </c>
      <c r="AL1789" s="12">
        <v>172.08799999999999</v>
      </c>
      <c r="AM1789" s="72">
        <v>1.927</v>
      </c>
      <c r="AN1789" s="72">
        <v>9.7629999999999999</v>
      </c>
      <c r="AO1789" s="12">
        <v>6892.4889999999996</v>
      </c>
      <c r="AP1789" s="72">
        <v>77.180999999999997</v>
      </c>
      <c r="AQ1789" s="72">
        <v>0.55800000000000005</v>
      </c>
      <c r="AR1789" s="12">
        <v>82.194000000000003</v>
      </c>
      <c r="AS1789" s="72">
        <v>0.92</v>
      </c>
      <c r="AT1789" s="72">
        <v>44.142000000000003</v>
      </c>
      <c r="AU1789" s="12">
        <v>21.614000000000001</v>
      </c>
      <c r="AV1789" s="72">
        <v>0.24199999999999999</v>
      </c>
      <c r="AW1789" s="72">
        <v>96.111999999999995</v>
      </c>
      <c r="AX1789" s="12">
        <v>184.65600000000001</v>
      </c>
      <c r="AY1789" s="72">
        <v>2.0680000000000001</v>
      </c>
      <c r="AZ1789" s="72">
        <v>21.311</v>
      </c>
      <c r="BA1789" s="12">
        <v>206.27</v>
      </c>
      <c r="BB1789" s="72">
        <v>2.31</v>
      </c>
      <c r="BC1789" s="72">
        <v>23.364999999999998</v>
      </c>
      <c r="BD1789" s="12">
        <v>163.57400000000001</v>
      </c>
      <c r="BE1789" s="72">
        <v>1.8320000000000001</v>
      </c>
      <c r="BF1789" s="72">
        <v>37.65</v>
      </c>
      <c r="BG1789" s="12">
        <v>369.84399999999999</v>
      </c>
      <c r="BH1789" s="72">
        <v>4.141</v>
      </c>
      <c r="BI1789" s="72">
        <v>17.88</v>
      </c>
      <c r="BJ1789" s="12">
        <v>791.27599999999995</v>
      </c>
      <c r="BK1789" s="72">
        <v>8.8610000000000007</v>
      </c>
      <c r="BL1789" s="72">
        <v>8.4649999999999999</v>
      </c>
      <c r="BM1789" s="12">
        <v>794.44600000000003</v>
      </c>
      <c r="BN1789" s="72">
        <v>8.8960000000000008</v>
      </c>
      <c r="BO1789" s="72">
        <v>8.5850000000000009</v>
      </c>
      <c r="BP1789" s="12">
        <v>1585.722</v>
      </c>
      <c r="BQ1789" s="72">
        <v>17.757000000000001</v>
      </c>
      <c r="BR1789" s="72">
        <v>4.9379999999999997</v>
      </c>
      <c r="BS1789" s="12">
        <v>2037.76</v>
      </c>
      <c r="BT1789" s="72">
        <v>22.818999999999999</v>
      </c>
      <c r="BU1789" s="72">
        <v>2.7719999999999998</v>
      </c>
      <c r="BV1789" s="12">
        <v>8930.2489999999998</v>
      </c>
      <c r="BW1789" s="72">
        <v>100</v>
      </c>
      <c r="BX1789" s="72">
        <v>0.58799999999999997</v>
      </c>
      <c r="BY1789" s="13"/>
      <c r="BZ1789" s="13"/>
    </row>
    <row r="1790" spans="1:78" ht="12.75" customHeight="1">
      <c r="A1790" s="122" t="s">
        <v>65</v>
      </c>
      <c r="B1790" s="71" t="s">
        <v>44</v>
      </c>
      <c r="C1790" s="71" t="s">
        <v>24</v>
      </c>
      <c r="D1790" s="34">
        <v>44896</v>
      </c>
      <c r="E1790" s="12">
        <v>5638.2150000000001</v>
      </c>
      <c r="F1790" s="72">
        <v>62.506999999999998</v>
      </c>
      <c r="G1790" s="72">
        <v>0.626</v>
      </c>
      <c r="H1790" s="12">
        <v>147.607</v>
      </c>
      <c r="I1790" s="72">
        <v>1.6359999999999999</v>
      </c>
      <c r="J1790" s="72">
        <v>34.908999999999999</v>
      </c>
      <c r="K1790" s="12">
        <v>195.20400000000001</v>
      </c>
      <c r="L1790" s="72">
        <v>2.1640000000000001</v>
      </c>
      <c r="M1790" s="72">
        <v>27.481999999999999</v>
      </c>
      <c r="N1790" s="12">
        <v>342.81</v>
      </c>
      <c r="O1790" s="72">
        <v>3.8</v>
      </c>
      <c r="P1790" s="72">
        <v>18.518000000000001</v>
      </c>
      <c r="Q1790" s="12">
        <v>20.923999999999999</v>
      </c>
      <c r="R1790" s="72">
        <v>0.23200000000000001</v>
      </c>
      <c r="S1790" s="72">
        <v>86.001000000000005</v>
      </c>
      <c r="T1790" s="12">
        <v>363.73399999999998</v>
      </c>
      <c r="U1790" s="72">
        <v>4.032</v>
      </c>
      <c r="V1790" s="72">
        <v>19.198</v>
      </c>
      <c r="W1790" s="12">
        <v>844.58900000000006</v>
      </c>
      <c r="X1790" s="72">
        <v>9.3629999999999995</v>
      </c>
      <c r="Y1790" s="72">
        <v>8.8059999999999992</v>
      </c>
      <c r="Z1790" s="12">
        <v>1208.3230000000001</v>
      </c>
      <c r="AA1790" s="72">
        <v>13.396000000000001</v>
      </c>
      <c r="AB1790" s="72">
        <v>3.0059999999999998</v>
      </c>
      <c r="AC1790" s="12">
        <v>6846.5379999999996</v>
      </c>
      <c r="AD1790" s="72">
        <v>75.903000000000006</v>
      </c>
      <c r="AE1790" s="72">
        <v>0.41899999999999998</v>
      </c>
      <c r="AF1790" s="12">
        <v>18.173999999999999</v>
      </c>
      <c r="AG1790" s="72">
        <v>0.20100000000000001</v>
      </c>
      <c r="AH1790" s="72">
        <v>109.378</v>
      </c>
      <c r="AI1790" s="12">
        <v>185.054</v>
      </c>
      <c r="AJ1790" s="72">
        <v>2.052</v>
      </c>
      <c r="AK1790" s="72">
        <v>10.920999999999999</v>
      </c>
      <c r="AL1790" s="12">
        <v>203.22800000000001</v>
      </c>
      <c r="AM1790" s="72">
        <v>2.2530000000000001</v>
      </c>
      <c r="AN1790" s="72">
        <v>4.2290000000000001</v>
      </c>
      <c r="AO1790" s="12">
        <v>7049.7659999999996</v>
      </c>
      <c r="AP1790" s="72">
        <v>78.156000000000006</v>
      </c>
      <c r="AQ1790" s="72">
        <v>0.42699999999999999</v>
      </c>
      <c r="AR1790" s="12">
        <v>52.146999999999998</v>
      </c>
      <c r="AS1790" s="72">
        <v>0.57799999999999996</v>
      </c>
      <c r="AT1790" s="72">
        <v>41.874000000000002</v>
      </c>
      <c r="AU1790" s="12">
        <v>22.928000000000001</v>
      </c>
      <c r="AV1790" s="72">
        <v>0.254</v>
      </c>
      <c r="AW1790" s="72">
        <v>119.889</v>
      </c>
      <c r="AX1790" s="12">
        <v>207.28</v>
      </c>
      <c r="AY1790" s="72">
        <v>2.298</v>
      </c>
      <c r="AZ1790" s="72">
        <v>18.657</v>
      </c>
      <c r="BA1790" s="12">
        <v>230.208</v>
      </c>
      <c r="BB1790" s="72">
        <v>2.552</v>
      </c>
      <c r="BC1790" s="72">
        <v>19.062999999999999</v>
      </c>
      <c r="BD1790" s="12">
        <v>136.197</v>
      </c>
      <c r="BE1790" s="72">
        <v>1.51</v>
      </c>
      <c r="BF1790" s="72">
        <v>33.825000000000003</v>
      </c>
      <c r="BG1790" s="12">
        <v>366.40499999999997</v>
      </c>
      <c r="BH1790" s="72">
        <v>4.0620000000000003</v>
      </c>
      <c r="BI1790" s="72">
        <v>15.913</v>
      </c>
      <c r="BJ1790" s="12">
        <v>859.11199999999997</v>
      </c>
      <c r="BK1790" s="72">
        <v>9.5239999999999991</v>
      </c>
      <c r="BL1790" s="72">
        <v>9.7650000000000006</v>
      </c>
      <c r="BM1790" s="12">
        <v>692.73500000000001</v>
      </c>
      <c r="BN1790" s="72">
        <v>7.68</v>
      </c>
      <c r="BO1790" s="72">
        <v>8.2029999999999994</v>
      </c>
      <c r="BP1790" s="12">
        <v>1551.848</v>
      </c>
      <c r="BQ1790" s="72">
        <v>17.204000000000001</v>
      </c>
      <c r="BR1790" s="72">
        <v>6.0789999999999997</v>
      </c>
      <c r="BS1790" s="12">
        <v>1970.3989999999999</v>
      </c>
      <c r="BT1790" s="72">
        <v>21.844000000000001</v>
      </c>
      <c r="BU1790" s="72">
        <v>2.8290000000000002</v>
      </c>
      <c r="BV1790" s="12">
        <v>9020.1650000000009</v>
      </c>
      <c r="BW1790" s="72">
        <v>100</v>
      </c>
      <c r="BX1790" s="72">
        <v>0.628</v>
      </c>
      <c r="BY1790" s="13"/>
      <c r="BZ1790" s="13"/>
    </row>
    <row r="1791" spans="1:78" ht="12.75" customHeight="1">
      <c r="A1791" s="122" t="s">
        <v>65</v>
      </c>
      <c r="B1791" s="71" t="s">
        <v>44</v>
      </c>
      <c r="C1791" s="71" t="s">
        <v>24</v>
      </c>
      <c r="D1791" s="34">
        <v>44986</v>
      </c>
      <c r="E1791" s="12">
        <v>5624.7039999999997</v>
      </c>
      <c r="F1791" s="72">
        <v>62.744</v>
      </c>
      <c r="G1791" s="72">
        <v>0.629</v>
      </c>
      <c r="H1791" s="12">
        <v>132.05199999999999</v>
      </c>
      <c r="I1791" s="72">
        <v>1.4730000000000001</v>
      </c>
      <c r="J1791" s="72">
        <v>21.908999999999999</v>
      </c>
      <c r="K1791" s="12">
        <v>116.871</v>
      </c>
      <c r="L1791" s="72">
        <v>1.304</v>
      </c>
      <c r="M1791" s="72">
        <v>18.875</v>
      </c>
      <c r="N1791" s="12">
        <v>248.923</v>
      </c>
      <c r="O1791" s="72">
        <v>2.7770000000000001</v>
      </c>
      <c r="P1791" s="72">
        <v>16.475000000000001</v>
      </c>
      <c r="Q1791" s="12">
        <v>31.042000000000002</v>
      </c>
      <c r="R1791" s="72">
        <v>0.34599999999999997</v>
      </c>
      <c r="S1791" s="72">
        <v>45.192</v>
      </c>
      <c r="T1791" s="12">
        <v>279.96499999999997</v>
      </c>
      <c r="U1791" s="72">
        <v>3.1230000000000002</v>
      </c>
      <c r="V1791" s="72">
        <v>16.715</v>
      </c>
      <c r="W1791" s="12">
        <v>890.75400000000002</v>
      </c>
      <c r="X1791" s="72">
        <v>9.9359999999999999</v>
      </c>
      <c r="Y1791" s="72">
        <v>5.0720000000000001</v>
      </c>
      <c r="Z1791" s="12">
        <v>1170.7190000000001</v>
      </c>
      <c r="AA1791" s="72">
        <v>13.058999999999999</v>
      </c>
      <c r="AB1791" s="72">
        <v>2.7389999999999999</v>
      </c>
      <c r="AC1791" s="12">
        <v>6795.4229999999998</v>
      </c>
      <c r="AD1791" s="72">
        <v>75.802999999999997</v>
      </c>
      <c r="AE1791" s="72">
        <v>0.44900000000000001</v>
      </c>
      <c r="AF1791" s="12">
        <v>39.213999999999999</v>
      </c>
      <c r="AG1791" s="72">
        <v>0.437</v>
      </c>
      <c r="AH1791" s="72">
        <v>51.384999999999998</v>
      </c>
      <c r="AI1791" s="12">
        <v>209.58099999999999</v>
      </c>
      <c r="AJ1791" s="72">
        <v>2.3380000000000001</v>
      </c>
      <c r="AK1791" s="72">
        <v>9.3309999999999995</v>
      </c>
      <c r="AL1791" s="12">
        <v>248.79499999999999</v>
      </c>
      <c r="AM1791" s="72">
        <v>2.7749999999999999</v>
      </c>
      <c r="AN1791" s="72">
        <v>3.31</v>
      </c>
      <c r="AO1791" s="12">
        <v>7044.2179999999998</v>
      </c>
      <c r="AP1791" s="72">
        <v>78.578999999999994</v>
      </c>
      <c r="AQ1791" s="72">
        <v>0.443</v>
      </c>
      <c r="AR1791" s="12">
        <v>59.643999999999998</v>
      </c>
      <c r="AS1791" s="72">
        <v>0.66500000000000004</v>
      </c>
      <c r="AT1791" s="72">
        <v>46.847000000000001</v>
      </c>
      <c r="AU1791" s="12">
        <v>5.8170000000000002</v>
      </c>
      <c r="AV1791" s="72">
        <v>6.5000000000000002E-2</v>
      </c>
      <c r="AW1791" s="72">
        <v>70.27</v>
      </c>
      <c r="AX1791" s="12">
        <v>225.53</v>
      </c>
      <c r="AY1791" s="72">
        <v>2.516</v>
      </c>
      <c r="AZ1791" s="72">
        <v>14.173999999999999</v>
      </c>
      <c r="BA1791" s="12">
        <v>231.346</v>
      </c>
      <c r="BB1791" s="72">
        <v>2.581</v>
      </c>
      <c r="BC1791" s="72">
        <v>14.121</v>
      </c>
      <c r="BD1791" s="12">
        <v>187.035</v>
      </c>
      <c r="BE1791" s="72">
        <v>2.0859999999999999</v>
      </c>
      <c r="BF1791" s="72">
        <v>18.311</v>
      </c>
      <c r="BG1791" s="12">
        <v>418.38200000000001</v>
      </c>
      <c r="BH1791" s="72">
        <v>4.6669999999999998</v>
      </c>
      <c r="BI1791" s="72">
        <v>10.259</v>
      </c>
      <c r="BJ1791" s="12">
        <v>668.61</v>
      </c>
      <c r="BK1791" s="72">
        <v>7.4580000000000002</v>
      </c>
      <c r="BL1791" s="72">
        <v>7.883</v>
      </c>
      <c r="BM1791" s="12">
        <v>773.70299999999997</v>
      </c>
      <c r="BN1791" s="72">
        <v>8.6310000000000002</v>
      </c>
      <c r="BO1791" s="72">
        <v>4.9619999999999997</v>
      </c>
      <c r="BP1791" s="12">
        <v>1442.3140000000001</v>
      </c>
      <c r="BQ1791" s="72">
        <v>16.088999999999999</v>
      </c>
      <c r="BR1791" s="72">
        <v>3.6890000000000001</v>
      </c>
      <c r="BS1791" s="12">
        <v>1920.3389999999999</v>
      </c>
      <c r="BT1791" s="72">
        <v>21.420999999999999</v>
      </c>
      <c r="BU1791" s="72">
        <v>2.1930000000000001</v>
      </c>
      <c r="BV1791" s="12">
        <v>8964.5570000000007</v>
      </c>
      <c r="BW1791" s="72">
        <v>100</v>
      </c>
      <c r="BX1791" s="72">
        <v>0.498</v>
      </c>
      <c r="BY1791" s="13"/>
      <c r="BZ1791" s="13"/>
    </row>
    <row r="1792" spans="1:78" ht="12.75" customHeight="1">
      <c r="A1792" s="122" t="s">
        <v>65</v>
      </c>
      <c r="B1792" s="71" t="s">
        <v>44</v>
      </c>
      <c r="C1792" s="71" t="s">
        <v>24</v>
      </c>
      <c r="D1792" s="34">
        <v>45078</v>
      </c>
      <c r="E1792" s="12">
        <v>5673.5060000000003</v>
      </c>
      <c r="F1792" s="72">
        <v>63.171999999999997</v>
      </c>
      <c r="G1792" s="72">
        <v>0.65200000000000002</v>
      </c>
      <c r="H1792" s="12">
        <v>126.959</v>
      </c>
      <c r="I1792" s="72">
        <v>1.4139999999999999</v>
      </c>
      <c r="J1792" s="72">
        <v>24.771000000000001</v>
      </c>
      <c r="K1792" s="12">
        <v>127.35299999999999</v>
      </c>
      <c r="L1792" s="72">
        <v>1.4179999999999999</v>
      </c>
      <c r="M1792" s="72">
        <v>21.407</v>
      </c>
      <c r="N1792" s="12">
        <v>254.31200000000001</v>
      </c>
      <c r="O1792" s="72">
        <v>2.8319999999999999</v>
      </c>
      <c r="P1792" s="72">
        <v>15.75</v>
      </c>
      <c r="Q1792" s="12">
        <v>16.411000000000001</v>
      </c>
      <c r="R1792" s="72">
        <v>0.183</v>
      </c>
      <c r="S1792" s="72">
        <v>45.216999999999999</v>
      </c>
      <c r="T1792" s="12">
        <v>270.72399999999999</v>
      </c>
      <c r="U1792" s="72">
        <v>3.0139999999999998</v>
      </c>
      <c r="V1792" s="72">
        <v>15.278</v>
      </c>
      <c r="W1792" s="12">
        <v>935.899</v>
      </c>
      <c r="X1792" s="72">
        <v>10.420999999999999</v>
      </c>
      <c r="Y1792" s="72">
        <v>5.3659999999999997</v>
      </c>
      <c r="Z1792" s="12">
        <v>1206.6220000000001</v>
      </c>
      <c r="AA1792" s="72">
        <v>13.435</v>
      </c>
      <c r="AB1792" s="72">
        <v>3.2570000000000001</v>
      </c>
      <c r="AC1792" s="12">
        <v>6880.1289999999999</v>
      </c>
      <c r="AD1792" s="72">
        <v>76.606999999999999</v>
      </c>
      <c r="AE1792" s="72">
        <v>0.505</v>
      </c>
      <c r="AF1792" s="12">
        <v>7.65</v>
      </c>
      <c r="AG1792" s="72">
        <v>8.5000000000000006E-2</v>
      </c>
      <c r="AH1792" s="72">
        <v>63.82</v>
      </c>
      <c r="AI1792" s="12">
        <v>231.47</v>
      </c>
      <c r="AJ1792" s="72">
        <v>2.577</v>
      </c>
      <c r="AK1792" s="72">
        <v>3.641</v>
      </c>
      <c r="AL1792" s="12">
        <v>239.12</v>
      </c>
      <c r="AM1792" s="72">
        <v>2.6619999999999999</v>
      </c>
      <c r="AN1792" s="72">
        <v>3.004</v>
      </c>
      <c r="AO1792" s="12">
        <v>7119.2479999999996</v>
      </c>
      <c r="AP1792" s="72">
        <v>79.27</v>
      </c>
      <c r="AQ1792" s="72">
        <v>0.47799999999999998</v>
      </c>
      <c r="AR1792" s="12">
        <v>42.372</v>
      </c>
      <c r="AS1792" s="72">
        <v>0.47199999999999998</v>
      </c>
      <c r="AT1792" s="72">
        <v>42.215000000000003</v>
      </c>
      <c r="AU1792" s="12">
        <v>1.974</v>
      </c>
      <c r="AV1792" s="72">
        <v>2.1999999999999999E-2</v>
      </c>
      <c r="AW1792" s="72">
        <v>101.371</v>
      </c>
      <c r="AX1792" s="12">
        <v>225.322</v>
      </c>
      <c r="AY1792" s="72">
        <v>2.5089999999999999</v>
      </c>
      <c r="AZ1792" s="72">
        <v>17.199000000000002</v>
      </c>
      <c r="BA1792" s="12">
        <v>227.29599999999999</v>
      </c>
      <c r="BB1792" s="72">
        <v>2.5310000000000001</v>
      </c>
      <c r="BC1792" s="72">
        <v>17.024000000000001</v>
      </c>
      <c r="BD1792" s="12">
        <v>94.727999999999994</v>
      </c>
      <c r="BE1792" s="72">
        <v>1.0549999999999999</v>
      </c>
      <c r="BF1792" s="72">
        <v>27.363</v>
      </c>
      <c r="BG1792" s="12">
        <v>322.024</v>
      </c>
      <c r="BH1792" s="72">
        <v>3.5859999999999999</v>
      </c>
      <c r="BI1792" s="72">
        <v>13.898999999999999</v>
      </c>
      <c r="BJ1792" s="12">
        <v>722.68</v>
      </c>
      <c r="BK1792" s="72">
        <v>8.0470000000000006</v>
      </c>
      <c r="BL1792" s="72">
        <v>7.5369999999999999</v>
      </c>
      <c r="BM1792" s="12">
        <v>774.72299999999996</v>
      </c>
      <c r="BN1792" s="72">
        <v>8.6259999999999994</v>
      </c>
      <c r="BO1792" s="72">
        <v>7.8680000000000003</v>
      </c>
      <c r="BP1792" s="12">
        <v>1497.403</v>
      </c>
      <c r="BQ1792" s="72">
        <v>16.672999999999998</v>
      </c>
      <c r="BR1792" s="72">
        <v>3.7109999999999999</v>
      </c>
      <c r="BS1792" s="12">
        <v>1861.798</v>
      </c>
      <c r="BT1792" s="72">
        <v>20.73</v>
      </c>
      <c r="BU1792" s="72">
        <v>2.3820000000000001</v>
      </c>
      <c r="BV1792" s="12">
        <v>8981.0470000000005</v>
      </c>
      <c r="BW1792" s="72">
        <v>100</v>
      </c>
      <c r="BX1792" s="72">
        <v>0.49399999999999999</v>
      </c>
      <c r="BY1792" s="13"/>
      <c r="BZ1792" s="13"/>
    </row>
    <row r="1793" spans="1:78" ht="12.75" customHeight="1">
      <c r="A1793" s="122" t="s">
        <v>65</v>
      </c>
      <c r="B1793" s="71" t="s">
        <v>44</v>
      </c>
      <c r="C1793" s="71" t="s">
        <v>24</v>
      </c>
      <c r="D1793" s="34">
        <v>45170</v>
      </c>
      <c r="E1793" s="12">
        <v>5671.3029999999999</v>
      </c>
      <c r="F1793" s="72">
        <v>62.539000000000001</v>
      </c>
      <c r="G1793" s="72">
        <v>0.76200000000000001</v>
      </c>
      <c r="H1793" s="12">
        <v>123.98699999999999</v>
      </c>
      <c r="I1793" s="72">
        <v>1.367</v>
      </c>
      <c r="J1793" s="72">
        <v>18.263999999999999</v>
      </c>
      <c r="K1793" s="12">
        <v>166.24700000000001</v>
      </c>
      <c r="L1793" s="72">
        <v>1.833</v>
      </c>
      <c r="M1793" s="72">
        <v>20.43</v>
      </c>
      <c r="N1793" s="12">
        <v>290.23399999999998</v>
      </c>
      <c r="O1793" s="72">
        <v>3.2</v>
      </c>
      <c r="P1793" s="72">
        <v>14.275</v>
      </c>
      <c r="Q1793" s="12">
        <v>26.835000000000001</v>
      </c>
      <c r="R1793" s="72">
        <v>0.29599999999999999</v>
      </c>
      <c r="S1793" s="72">
        <v>45.872999999999998</v>
      </c>
      <c r="T1793" s="12">
        <v>317.06900000000002</v>
      </c>
      <c r="U1793" s="72">
        <v>3.496</v>
      </c>
      <c r="V1793" s="72">
        <v>13.355</v>
      </c>
      <c r="W1793" s="12">
        <v>963.40899999999999</v>
      </c>
      <c r="X1793" s="72">
        <v>10.624000000000001</v>
      </c>
      <c r="Y1793" s="72">
        <v>5.1639999999999997</v>
      </c>
      <c r="Z1793" s="12">
        <v>1280.4780000000001</v>
      </c>
      <c r="AA1793" s="72">
        <v>14.12</v>
      </c>
      <c r="AB1793" s="72">
        <v>2.2549999999999999</v>
      </c>
      <c r="AC1793" s="12">
        <v>6951.7809999999999</v>
      </c>
      <c r="AD1793" s="72">
        <v>76.659000000000006</v>
      </c>
      <c r="AE1793" s="72">
        <v>0.45100000000000001</v>
      </c>
      <c r="AF1793" s="12">
        <v>2.367</v>
      </c>
      <c r="AG1793" s="72">
        <v>2.5999999999999999E-2</v>
      </c>
      <c r="AH1793" s="72">
        <v>80.975999999999999</v>
      </c>
      <c r="AI1793" s="12">
        <v>232.49700000000001</v>
      </c>
      <c r="AJ1793" s="72">
        <v>2.5640000000000001</v>
      </c>
      <c r="AK1793" s="72">
        <v>4.1849999999999996</v>
      </c>
      <c r="AL1793" s="12">
        <v>234.864</v>
      </c>
      <c r="AM1793" s="72">
        <v>2.59</v>
      </c>
      <c r="AN1793" s="72">
        <v>3.9569999999999999</v>
      </c>
      <c r="AO1793" s="12">
        <v>7186.6450000000004</v>
      </c>
      <c r="AP1793" s="72">
        <v>79.248999999999995</v>
      </c>
      <c r="AQ1793" s="72">
        <v>0.39200000000000002</v>
      </c>
      <c r="AR1793" s="12">
        <v>40.067</v>
      </c>
      <c r="AS1793" s="72">
        <v>0.442</v>
      </c>
      <c r="AT1793" s="72">
        <v>33.070999999999998</v>
      </c>
      <c r="AU1793" s="12">
        <v>14.518000000000001</v>
      </c>
      <c r="AV1793" s="72">
        <v>0.16</v>
      </c>
      <c r="AW1793" s="72">
        <v>55.671999999999997</v>
      </c>
      <c r="AX1793" s="12">
        <v>243.607</v>
      </c>
      <c r="AY1793" s="72">
        <v>2.6859999999999999</v>
      </c>
      <c r="AZ1793" s="72">
        <v>10.747</v>
      </c>
      <c r="BA1793" s="12">
        <v>258.125</v>
      </c>
      <c r="BB1793" s="72">
        <v>2.8460000000000001</v>
      </c>
      <c r="BC1793" s="72">
        <v>10.143000000000001</v>
      </c>
      <c r="BD1793" s="12">
        <v>98.049000000000007</v>
      </c>
      <c r="BE1793" s="72">
        <v>1.081</v>
      </c>
      <c r="BF1793" s="72">
        <v>28.277999999999999</v>
      </c>
      <c r="BG1793" s="12">
        <v>356.17399999999998</v>
      </c>
      <c r="BH1793" s="72">
        <v>3.9279999999999999</v>
      </c>
      <c r="BI1793" s="72">
        <v>8.077</v>
      </c>
      <c r="BJ1793" s="12">
        <v>783.71299999999997</v>
      </c>
      <c r="BK1793" s="72">
        <v>8.6419999999999995</v>
      </c>
      <c r="BL1793" s="72">
        <v>7.25</v>
      </c>
      <c r="BM1793" s="12">
        <v>701.83900000000006</v>
      </c>
      <c r="BN1793" s="72">
        <v>7.7389999999999999</v>
      </c>
      <c r="BO1793" s="72">
        <v>7.0780000000000003</v>
      </c>
      <c r="BP1793" s="12">
        <v>1485.5519999999999</v>
      </c>
      <c r="BQ1793" s="72">
        <v>16.382000000000001</v>
      </c>
      <c r="BR1793" s="72">
        <v>2.548</v>
      </c>
      <c r="BS1793" s="12">
        <v>1881.7929999999999</v>
      </c>
      <c r="BT1793" s="72">
        <v>20.751000000000001</v>
      </c>
      <c r="BU1793" s="72">
        <v>1.9490000000000001</v>
      </c>
      <c r="BV1793" s="12">
        <v>9068.4380000000001</v>
      </c>
      <c r="BW1793" s="72">
        <v>100</v>
      </c>
      <c r="BX1793" s="72">
        <v>0.437</v>
      </c>
      <c r="BY1793" s="13"/>
      <c r="BZ1793" s="13"/>
    </row>
    <row r="1794" spans="1:78" ht="12.75" customHeight="1">
      <c r="A1794" s="122" t="s">
        <v>65</v>
      </c>
      <c r="B1794" s="71" t="s">
        <v>44</v>
      </c>
      <c r="C1794" s="71" t="s">
        <v>24</v>
      </c>
      <c r="D1794" s="34">
        <v>45261</v>
      </c>
      <c r="E1794" s="12">
        <v>5763.2860000000001</v>
      </c>
      <c r="F1794" s="72">
        <v>62.558999999999997</v>
      </c>
      <c r="G1794" s="72">
        <v>0.42</v>
      </c>
      <c r="H1794" s="12">
        <v>125.06</v>
      </c>
      <c r="I1794" s="72">
        <v>1.357</v>
      </c>
      <c r="J1794" s="72">
        <v>22.113</v>
      </c>
      <c r="K1794" s="12">
        <v>141.22300000000001</v>
      </c>
      <c r="L1794" s="72">
        <v>1.5329999999999999</v>
      </c>
      <c r="M1794" s="72">
        <v>25.248000000000001</v>
      </c>
      <c r="N1794" s="12">
        <v>266.28300000000002</v>
      </c>
      <c r="O1794" s="72">
        <v>2.89</v>
      </c>
      <c r="P1794" s="72">
        <v>13.698</v>
      </c>
      <c r="Q1794" s="12">
        <v>21.591999999999999</v>
      </c>
      <c r="R1794" s="72">
        <v>0.23400000000000001</v>
      </c>
      <c r="S1794" s="72">
        <v>45.901000000000003</v>
      </c>
      <c r="T1794" s="12">
        <v>287.87599999999998</v>
      </c>
      <c r="U1794" s="72">
        <v>3.125</v>
      </c>
      <c r="V1794" s="72">
        <v>12.249000000000001</v>
      </c>
      <c r="W1794" s="12">
        <v>985.43499999999995</v>
      </c>
      <c r="X1794" s="72">
        <v>10.696999999999999</v>
      </c>
      <c r="Y1794" s="72">
        <v>4.992</v>
      </c>
      <c r="Z1794" s="12">
        <v>1273.3109999999999</v>
      </c>
      <c r="AA1794" s="72">
        <v>13.821</v>
      </c>
      <c r="AB1794" s="72">
        <v>1.9079999999999999</v>
      </c>
      <c r="AC1794" s="12">
        <v>7036.5969999999998</v>
      </c>
      <c r="AD1794" s="72">
        <v>76.38</v>
      </c>
      <c r="AE1794" s="72">
        <v>0.35299999999999998</v>
      </c>
      <c r="AF1794" s="12">
        <v>19.716999999999999</v>
      </c>
      <c r="AG1794" s="72">
        <v>0.214</v>
      </c>
      <c r="AH1794" s="72">
        <v>68.072999999999993</v>
      </c>
      <c r="AI1794" s="12">
        <v>215.44499999999999</v>
      </c>
      <c r="AJ1794" s="72">
        <v>2.339</v>
      </c>
      <c r="AK1794" s="72">
        <v>7.2110000000000003</v>
      </c>
      <c r="AL1794" s="12">
        <v>235.16200000000001</v>
      </c>
      <c r="AM1794" s="72">
        <v>2.5529999999999999</v>
      </c>
      <c r="AN1794" s="72">
        <v>4.4180000000000001</v>
      </c>
      <c r="AO1794" s="12">
        <v>7271.759</v>
      </c>
      <c r="AP1794" s="72">
        <v>78.933000000000007</v>
      </c>
      <c r="AQ1794" s="72">
        <v>0.27600000000000002</v>
      </c>
      <c r="AR1794" s="12">
        <v>64.826999999999998</v>
      </c>
      <c r="AS1794" s="72">
        <v>0.70399999999999996</v>
      </c>
      <c r="AT1794" s="72">
        <v>33.75</v>
      </c>
      <c r="AU1794" s="12">
        <v>44.820999999999998</v>
      </c>
      <c r="AV1794" s="72">
        <v>0.48699999999999999</v>
      </c>
      <c r="AW1794" s="72">
        <v>43.95</v>
      </c>
      <c r="AX1794" s="12">
        <v>188.54499999999999</v>
      </c>
      <c r="AY1794" s="72">
        <v>2.0470000000000002</v>
      </c>
      <c r="AZ1794" s="72">
        <v>17.02</v>
      </c>
      <c r="BA1794" s="12">
        <v>233.36600000000001</v>
      </c>
      <c r="BB1794" s="72">
        <v>2.5329999999999999</v>
      </c>
      <c r="BC1794" s="72">
        <v>14.231</v>
      </c>
      <c r="BD1794" s="12">
        <v>52.701000000000001</v>
      </c>
      <c r="BE1794" s="72">
        <v>0.57199999999999995</v>
      </c>
      <c r="BF1794" s="72">
        <v>34.981000000000002</v>
      </c>
      <c r="BG1794" s="12">
        <v>286.06799999999998</v>
      </c>
      <c r="BH1794" s="72">
        <v>3.105</v>
      </c>
      <c r="BI1794" s="72">
        <v>13.217000000000001</v>
      </c>
      <c r="BJ1794" s="12">
        <v>747.47299999999996</v>
      </c>
      <c r="BK1794" s="72">
        <v>8.1140000000000008</v>
      </c>
      <c r="BL1794" s="72">
        <v>8.2910000000000004</v>
      </c>
      <c r="BM1794" s="12">
        <v>842.476</v>
      </c>
      <c r="BN1794" s="72">
        <v>9.1449999999999996</v>
      </c>
      <c r="BO1794" s="72">
        <v>6.8</v>
      </c>
      <c r="BP1794" s="12">
        <v>1589.9490000000001</v>
      </c>
      <c r="BQ1794" s="72">
        <v>17.257999999999999</v>
      </c>
      <c r="BR1794" s="72">
        <v>3.282</v>
      </c>
      <c r="BS1794" s="12">
        <v>1940.8440000000001</v>
      </c>
      <c r="BT1794" s="72">
        <v>21.067</v>
      </c>
      <c r="BU1794" s="72">
        <v>2.444</v>
      </c>
      <c r="BV1794" s="12">
        <v>9212.6029999999992</v>
      </c>
      <c r="BW1794" s="72">
        <v>100</v>
      </c>
      <c r="BX1794" s="72">
        <v>0.45300000000000001</v>
      </c>
      <c r="BY1794" s="13"/>
      <c r="BZ1794" s="13"/>
    </row>
    <row r="1795" spans="1:78" ht="12.75" customHeight="1">
      <c r="A1795" s="122" t="s">
        <v>65</v>
      </c>
      <c r="B1795" s="71" t="s">
        <v>44</v>
      </c>
      <c r="C1795" s="71" t="s">
        <v>24</v>
      </c>
      <c r="D1795" s="34">
        <v>45352</v>
      </c>
      <c r="E1795" s="12">
        <v>5706.5330000000004</v>
      </c>
      <c r="F1795" s="72">
        <v>61.343000000000004</v>
      </c>
      <c r="G1795" s="72">
        <v>0.51500000000000001</v>
      </c>
      <c r="H1795" s="12">
        <v>143.114</v>
      </c>
      <c r="I1795" s="72">
        <v>1.538</v>
      </c>
      <c r="J1795" s="72">
        <v>22.681000000000001</v>
      </c>
      <c r="K1795" s="12">
        <v>191.18899999999999</v>
      </c>
      <c r="L1795" s="72">
        <v>2.0550000000000002</v>
      </c>
      <c r="M1795" s="72">
        <v>17.763000000000002</v>
      </c>
      <c r="N1795" s="12">
        <v>334.303</v>
      </c>
      <c r="O1795" s="72">
        <v>3.5939999999999999</v>
      </c>
      <c r="P1795" s="72">
        <v>12.173999999999999</v>
      </c>
      <c r="Q1795" s="12">
        <v>30.442</v>
      </c>
      <c r="R1795" s="72">
        <v>0.32700000000000001</v>
      </c>
      <c r="S1795" s="72">
        <v>50.128</v>
      </c>
      <c r="T1795" s="12">
        <v>364.745</v>
      </c>
      <c r="U1795" s="72">
        <v>3.9209999999999998</v>
      </c>
      <c r="V1795" s="72">
        <v>10.98</v>
      </c>
      <c r="W1795" s="12">
        <v>924.58900000000006</v>
      </c>
      <c r="X1795" s="72">
        <v>9.9390000000000001</v>
      </c>
      <c r="Y1795" s="72">
        <v>5.242</v>
      </c>
      <c r="Z1795" s="12">
        <v>1289.3340000000001</v>
      </c>
      <c r="AA1795" s="72">
        <v>13.86</v>
      </c>
      <c r="AB1795" s="72">
        <v>2.2869999999999999</v>
      </c>
      <c r="AC1795" s="12">
        <v>6995.8670000000002</v>
      </c>
      <c r="AD1795" s="72">
        <v>75.201999999999998</v>
      </c>
      <c r="AE1795" s="72">
        <v>0.33300000000000002</v>
      </c>
      <c r="AF1795" s="12">
        <v>28.206</v>
      </c>
      <c r="AG1795" s="72">
        <v>0.30299999999999999</v>
      </c>
      <c r="AH1795" s="72">
        <v>50.024000000000001</v>
      </c>
      <c r="AI1795" s="12">
        <v>245.934</v>
      </c>
      <c r="AJ1795" s="72">
        <v>2.6440000000000001</v>
      </c>
      <c r="AK1795" s="72">
        <v>8.5440000000000005</v>
      </c>
      <c r="AL1795" s="12">
        <v>274.13900000000001</v>
      </c>
      <c r="AM1795" s="72">
        <v>2.9470000000000001</v>
      </c>
      <c r="AN1795" s="72">
        <v>4.0490000000000004</v>
      </c>
      <c r="AO1795" s="12">
        <v>7270.0060000000003</v>
      </c>
      <c r="AP1795" s="72">
        <v>78.149000000000001</v>
      </c>
      <c r="AQ1795" s="72">
        <v>0.313</v>
      </c>
      <c r="AR1795" s="12">
        <v>59.637999999999998</v>
      </c>
      <c r="AS1795" s="72">
        <v>0.64100000000000001</v>
      </c>
      <c r="AT1795" s="72">
        <v>25.721</v>
      </c>
      <c r="AU1795" s="12">
        <v>29.091000000000001</v>
      </c>
      <c r="AV1795" s="72">
        <v>0.313</v>
      </c>
      <c r="AW1795" s="72">
        <v>61.411999999999999</v>
      </c>
      <c r="AX1795" s="12">
        <v>225.541</v>
      </c>
      <c r="AY1795" s="72">
        <v>2.4239999999999999</v>
      </c>
      <c r="AZ1795" s="72">
        <v>21.478000000000002</v>
      </c>
      <c r="BA1795" s="12">
        <v>254.63300000000001</v>
      </c>
      <c r="BB1795" s="72">
        <v>2.7370000000000001</v>
      </c>
      <c r="BC1795" s="72">
        <v>19.818999999999999</v>
      </c>
      <c r="BD1795" s="12">
        <v>64.436000000000007</v>
      </c>
      <c r="BE1795" s="72">
        <v>0.69299999999999995</v>
      </c>
      <c r="BF1795" s="72">
        <v>39.482999999999997</v>
      </c>
      <c r="BG1795" s="12">
        <v>319.06900000000002</v>
      </c>
      <c r="BH1795" s="72">
        <v>3.43</v>
      </c>
      <c r="BI1795" s="72">
        <v>12.840999999999999</v>
      </c>
      <c r="BJ1795" s="12">
        <v>852.70399999999995</v>
      </c>
      <c r="BK1795" s="72">
        <v>9.1660000000000004</v>
      </c>
      <c r="BL1795" s="72">
        <v>7.0780000000000003</v>
      </c>
      <c r="BM1795" s="12">
        <v>801.31899999999996</v>
      </c>
      <c r="BN1795" s="72">
        <v>8.6140000000000008</v>
      </c>
      <c r="BO1795" s="72">
        <v>5.9930000000000003</v>
      </c>
      <c r="BP1795" s="12">
        <v>1654.0229999999999</v>
      </c>
      <c r="BQ1795" s="72">
        <v>17.78</v>
      </c>
      <c r="BR1795" s="72">
        <v>2.7749999999999999</v>
      </c>
      <c r="BS1795" s="12">
        <v>2032.731</v>
      </c>
      <c r="BT1795" s="72">
        <v>21.850999999999999</v>
      </c>
      <c r="BU1795" s="72">
        <v>2.327</v>
      </c>
      <c r="BV1795" s="12">
        <v>9302.7360000000008</v>
      </c>
      <c r="BW1795" s="72">
        <v>100</v>
      </c>
      <c r="BX1795" s="72">
        <v>0.41399999999999998</v>
      </c>
      <c r="BY1795" s="13"/>
      <c r="BZ1795" s="13"/>
    </row>
    <row r="1796" spans="1:78" ht="12.75" customHeight="1">
      <c r="A1796" s="122" t="s">
        <v>65</v>
      </c>
      <c r="B1796" s="71" t="s">
        <v>44</v>
      </c>
      <c r="C1796" s="71" t="s">
        <v>24</v>
      </c>
      <c r="D1796" s="34">
        <v>45444</v>
      </c>
      <c r="E1796" s="12">
        <v>5746.6670000000004</v>
      </c>
      <c r="F1796" s="72">
        <v>62.186</v>
      </c>
      <c r="G1796" s="72">
        <v>0.46200000000000002</v>
      </c>
      <c r="H1796" s="12">
        <v>136.38499999999999</v>
      </c>
      <c r="I1796" s="72">
        <v>1.476</v>
      </c>
      <c r="J1796" s="72">
        <v>31.530999999999999</v>
      </c>
      <c r="K1796" s="12">
        <v>161.447</v>
      </c>
      <c r="L1796" s="72">
        <v>1.7470000000000001</v>
      </c>
      <c r="M1796" s="72">
        <v>18.788</v>
      </c>
      <c r="N1796" s="12">
        <v>297.83199999999999</v>
      </c>
      <c r="O1796" s="72">
        <v>3.2229999999999999</v>
      </c>
      <c r="P1796" s="72">
        <v>13.664</v>
      </c>
      <c r="Q1796" s="12">
        <v>28.779</v>
      </c>
      <c r="R1796" s="72">
        <v>0.311</v>
      </c>
      <c r="S1796" s="72">
        <v>34.787999999999997</v>
      </c>
      <c r="T1796" s="12">
        <v>326.61</v>
      </c>
      <c r="U1796" s="72">
        <v>3.5339999999999998</v>
      </c>
      <c r="V1796" s="72">
        <v>13.186999999999999</v>
      </c>
      <c r="W1796" s="12">
        <v>1009.0940000000001</v>
      </c>
      <c r="X1796" s="72">
        <v>10.92</v>
      </c>
      <c r="Y1796" s="72">
        <v>3.488</v>
      </c>
      <c r="Z1796" s="12">
        <v>1335.704</v>
      </c>
      <c r="AA1796" s="72">
        <v>14.454000000000001</v>
      </c>
      <c r="AB1796" s="72">
        <v>2.036</v>
      </c>
      <c r="AC1796" s="12">
        <v>7082.37</v>
      </c>
      <c r="AD1796" s="72">
        <v>76.64</v>
      </c>
      <c r="AE1796" s="72">
        <v>0.34899999999999998</v>
      </c>
      <c r="AF1796" s="12">
        <v>19.521000000000001</v>
      </c>
      <c r="AG1796" s="72">
        <v>0.21099999999999999</v>
      </c>
      <c r="AH1796" s="72">
        <v>74.340999999999994</v>
      </c>
      <c r="AI1796" s="12">
        <v>252.25899999999999</v>
      </c>
      <c r="AJ1796" s="72">
        <v>2.73</v>
      </c>
      <c r="AK1796" s="72">
        <v>7.4409999999999998</v>
      </c>
      <c r="AL1796" s="12">
        <v>271.77999999999997</v>
      </c>
      <c r="AM1796" s="72">
        <v>2.9409999999999998</v>
      </c>
      <c r="AN1796" s="72">
        <v>3.6120000000000001</v>
      </c>
      <c r="AO1796" s="12">
        <v>7354.15</v>
      </c>
      <c r="AP1796" s="72">
        <v>79.581000000000003</v>
      </c>
      <c r="AQ1796" s="72">
        <v>0.33300000000000002</v>
      </c>
      <c r="AR1796" s="12">
        <v>35.591999999999999</v>
      </c>
      <c r="AS1796" s="72">
        <v>0.38500000000000001</v>
      </c>
      <c r="AT1796" s="72">
        <v>29.777000000000001</v>
      </c>
      <c r="AU1796" s="12">
        <v>16.625</v>
      </c>
      <c r="AV1796" s="72">
        <v>0.18</v>
      </c>
      <c r="AW1796" s="72">
        <v>44.780999999999999</v>
      </c>
      <c r="AX1796" s="12">
        <v>285.36099999999999</v>
      </c>
      <c r="AY1796" s="72">
        <v>3.0880000000000001</v>
      </c>
      <c r="AZ1796" s="72">
        <v>13.974</v>
      </c>
      <c r="BA1796" s="12">
        <v>301.98599999999999</v>
      </c>
      <c r="BB1796" s="72">
        <v>3.2679999999999998</v>
      </c>
      <c r="BC1796" s="72">
        <v>12.715</v>
      </c>
      <c r="BD1796" s="12">
        <v>53.536999999999999</v>
      </c>
      <c r="BE1796" s="72">
        <v>0.57899999999999996</v>
      </c>
      <c r="BF1796" s="72">
        <v>31.832000000000001</v>
      </c>
      <c r="BG1796" s="12">
        <v>355.52300000000002</v>
      </c>
      <c r="BH1796" s="72">
        <v>3.847</v>
      </c>
      <c r="BI1796" s="72">
        <v>12.760999999999999</v>
      </c>
      <c r="BJ1796" s="12">
        <v>671.54100000000005</v>
      </c>
      <c r="BK1796" s="72">
        <v>7.2670000000000003</v>
      </c>
      <c r="BL1796" s="72">
        <v>8.7789999999999999</v>
      </c>
      <c r="BM1796" s="12">
        <v>824.26599999999996</v>
      </c>
      <c r="BN1796" s="72">
        <v>8.92</v>
      </c>
      <c r="BO1796" s="72">
        <v>6.6580000000000004</v>
      </c>
      <c r="BP1796" s="12">
        <v>1495.807</v>
      </c>
      <c r="BQ1796" s="72">
        <v>16.187000000000001</v>
      </c>
      <c r="BR1796" s="72">
        <v>3.9159999999999999</v>
      </c>
      <c r="BS1796" s="12">
        <v>1886.923</v>
      </c>
      <c r="BT1796" s="72">
        <v>20.419</v>
      </c>
      <c r="BU1796" s="72">
        <v>2.3420000000000001</v>
      </c>
      <c r="BV1796" s="12">
        <v>9241.0730000000003</v>
      </c>
      <c r="BW1796" s="72">
        <v>100</v>
      </c>
      <c r="BX1796" s="72">
        <v>0.40200000000000002</v>
      </c>
      <c r="BY1796" s="13"/>
      <c r="BZ1796" s="13"/>
    </row>
    <row r="1797" spans="1:78" ht="12.75" customHeight="1">
      <c r="A1797" s="122" t="s">
        <v>65</v>
      </c>
      <c r="B1797" s="71" t="s">
        <v>44</v>
      </c>
      <c r="C1797" s="71" t="s">
        <v>24</v>
      </c>
      <c r="D1797" s="34">
        <v>45536</v>
      </c>
      <c r="E1797" s="12">
        <v>5757.5209999999997</v>
      </c>
      <c r="F1797" s="72">
        <v>62.021999999999998</v>
      </c>
      <c r="G1797" s="72">
        <v>0.68700000000000006</v>
      </c>
      <c r="H1797" s="12">
        <v>105.34699999999999</v>
      </c>
      <c r="I1797" s="72">
        <v>1.135</v>
      </c>
      <c r="J1797" s="72">
        <v>28.866</v>
      </c>
      <c r="K1797" s="12">
        <v>169.29300000000001</v>
      </c>
      <c r="L1797" s="72">
        <v>1.8240000000000001</v>
      </c>
      <c r="M1797" s="72">
        <v>19.843</v>
      </c>
      <c r="N1797" s="12">
        <v>274.64</v>
      </c>
      <c r="O1797" s="72">
        <v>2.9590000000000001</v>
      </c>
      <c r="P1797" s="72">
        <v>16.803999999999998</v>
      </c>
      <c r="Q1797" s="12">
        <v>19.814</v>
      </c>
      <c r="R1797" s="72">
        <v>0.21299999999999999</v>
      </c>
      <c r="S1797" s="72">
        <v>41.238999999999997</v>
      </c>
      <c r="T1797" s="12">
        <v>294.45499999999998</v>
      </c>
      <c r="U1797" s="72">
        <v>3.1720000000000002</v>
      </c>
      <c r="V1797" s="72">
        <v>16.337</v>
      </c>
      <c r="W1797" s="12">
        <v>1047.5440000000001</v>
      </c>
      <c r="X1797" s="72">
        <v>11.285</v>
      </c>
      <c r="Y1797" s="72">
        <v>4.3380000000000001</v>
      </c>
      <c r="Z1797" s="12">
        <v>1341.998</v>
      </c>
      <c r="AA1797" s="72">
        <v>14.456</v>
      </c>
      <c r="AB1797" s="72">
        <v>2.34</v>
      </c>
      <c r="AC1797" s="12">
        <v>7099.52</v>
      </c>
      <c r="AD1797" s="72">
        <v>76.478999999999999</v>
      </c>
      <c r="AE1797" s="72">
        <v>0.46600000000000003</v>
      </c>
      <c r="AF1797" s="12">
        <v>20.3</v>
      </c>
      <c r="AG1797" s="72">
        <v>0.219</v>
      </c>
      <c r="AH1797" s="72">
        <v>48.585000000000001</v>
      </c>
      <c r="AI1797" s="12">
        <v>257.04199999999997</v>
      </c>
      <c r="AJ1797" s="72">
        <v>2.7690000000000001</v>
      </c>
      <c r="AK1797" s="72">
        <v>5.1280000000000001</v>
      </c>
      <c r="AL1797" s="12">
        <v>277.34199999999998</v>
      </c>
      <c r="AM1797" s="72">
        <v>2.988</v>
      </c>
      <c r="AN1797" s="72">
        <v>3.4249999999999998</v>
      </c>
      <c r="AO1797" s="12">
        <v>7376.8609999999999</v>
      </c>
      <c r="AP1797" s="72">
        <v>79.465999999999994</v>
      </c>
      <c r="AQ1797" s="72">
        <v>0.42599999999999999</v>
      </c>
      <c r="AR1797" s="12">
        <v>48.712000000000003</v>
      </c>
      <c r="AS1797" s="72">
        <v>0.52500000000000002</v>
      </c>
      <c r="AT1797" s="72">
        <v>40.744</v>
      </c>
      <c r="AU1797" s="12">
        <v>15.827999999999999</v>
      </c>
      <c r="AV1797" s="72">
        <v>0.17100000000000001</v>
      </c>
      <c r="AW1797" s="72">
        <v>59.039000000000001</v>
      </c>
      <c r="AX1797" s="12">
        <v>233.85</v>
      </c>
      <c r="AY1797" s="72">
        <v>2.5190000000000001</v>
      </c>
      <c r="AZ1797" s="72">
        <v>15.888999999999999</v>
      </c>
      <c r="BA1797" s="12">
        <v>249.678</v>
      </c>
      <c r="BB1797" s="72">
        <v>2.69</v>
      </c>
      <c r="BC1797" s="72">
        <v>14.81</v>
      </c>
      <c r="BD1797" s="12">
        <v>46.582000000000001</v>
      </c>
      <c r="BE1797" s="72">
        <v>0.502</v>
      </c>
      <c r="BF1797" s="72">
        <v>44.506</v>
      </c>
      <c r="BG1797" s="12">
        <v>296.26</v>
      </c>
      <c r="BH1797" s="72">
        <v>3.1909999999999998</v>
      </c>
      <c r="BI1797" s="72">
        <v>15.14</v>
      </c>
      <c r="BJ1797" s="12">
        <v>713.41600000000005</v>
      </c>
      <c r="BK1797" s="72">
        <v>7.6849999999999996</v>
      </c>
      <c r="BL1797" s="72">
        <v>7.4390000000000001</v>
      </c>
      <c r="BM1797" s="12">
        <v>847.76700000000005</v>
      </c>
      <c r="BN1797" s="72">
        <v>9.1319999999999997</v>
      </c>
      <c r="BO1797" s="72">
        <v>5.3959999999999999</v>
      </c>
      <c r="BP1797" s="12">
        <v>1561.183</v>
      </c>
      <c r="BQ1797" s="72">
        <v>16.818000000000001</v>
      </c>
      <c r="BR1797" s="72">
        <v>4.0359999999999996</v>
      </c>
      <c r="BS1797" s="12">
        <v>1906.155</v>
      </c>
      <c r="BT1797" s="72">
        <v>20.533999999999999</v>
      </c>
      <c r="BU1797" s="72">
        <v>2.395</v>
      </c>
      <c r="BV1797" s="12">
        <v>9283.0159999999996</v>
      </c>
      <c r="BW1797" s="72">
        <v>100</v>
      </c>
      <c r="BX1797" s="72">
        <v>0.44900000000000001</v>
      </c>
      <c r="BY1797" s="13"/>
      <c r="BZ1797" s="13"/>
    </row>
    <row r="1798" spans="1:78" ht="12.75" customHeight="1">
      <c r="A1798" s="122" t="s">
        <v>65</v>
      </c>
      <c r="B1798" s="71" t="s">
        <v>44</v>
      </c>
      <c r="C1798" s="71" t="s">
        <v>24</v>
      </c>
      <c r="D1798" s="34">
        <v>45627</v>
      </c>
      <c r="E1798" s="12">
        <v>5815.8530000000001</v>
      </c>
      <c r="F1798" s="72">
        <v>62.561</v>
      </c>
      <c r="G1798" s="72">
        <v>0.628</v>
      </c>
      <c r="H1798" s="12">
        <v>124.24</v>
      </c>
      <c r="I1798" s="72">
        <v>1.3360000000000001</v>
      </c>
      <c r="J1798" s="72">
        <v>24.815999999999999</v>
      </c>
      <c r="K1798" s="12">
        <v>163.762</v>
      </c>
      <c r="L1798" s="72">
        <v>1.762</v>
      </c>
      <c r="M1798" s="72">
        <v>18.442</v>
      </c>
      <c r="N1798" s="12">
        <v>288.00200000000001</v>
      </c>
      <c r="O1798" s="72">
        <v>3.0979999999999999</v>
      </c>
      <c r="P1798" s="72">
        <v>15.766</v>
      </c>
      <c r="Q1798" s="12">
        <v>37.94</v>
      </c>
      <c r="R1798" s="72">
        <v>0.40799999999999997</v>
      </c>
      <c r="S1798" s="72">
        <v>41.709000000000003</v>
      </c>
      <c r="T1798" s="12">
        <v>325.94200000000001</v>
      </c>
      <c r="U1798" s="72">
        <v>3.5059999999999998</v>
      </c>
      <c r="V1798" s="72">
        <v>14.535</v>
      </c>
      <c r="W1798" s="12">
        <v>1022.426</v>
      </c>
      <c r="X1798" s="72">
        <v>10.997999999999999</v>
      </c>
      <c r="Y1798" s="72">
        <v>5.1859999999999999</v>
      </c>
      <c r="Z1798" s="12">
        <v>1348.3679999999999</v>
      </c>
      <c r="AA1798" s="72">
        <v>14.504</v>
      </c>
      <c r="AB1798" s="72">
        <v>2.4500000000000002</v>
      </c>
      <c r="AC1798" s="12">
        <v>7164.22</v>
      </c>
      <c r="AD1798" s="72">
        <v>77.066000000000003</v>
      </c>
      <c r="AE1798" s="72">
        <v>0.35499999999999998</v>
      </c>
      <c r="AF1798" s="12">
        <v>4.2050000000000001</v>
      </c>
      <c r="AG1798" s="72">
        <v>4.4999999999999998E-2</v>
      </c>
      <c r="AH1798" s="72">
        <v>81.897999999999996</v>
      </c>
      <c r="AI1798" s="12">
        <v>246.15799999999999</v>
      </c>
      <c r="AJ1798" s="72">
        <v>2.6480000000000001</v>
      </c>
      <c r="AK1798" s="72">
        <v>3.0059999999999998</v>
      </c>
      <c r="AL1798" s="12">
        <v>250.36199999999999</v>
      </c>
      <c r="AM1798" s="72">
        <v>2.6930000000000001</v>
      </c>
      <c r="AN1798" s="72">
        <v>2.8730000000000002</v>
      </c>
      <c r="AO1798" s="12">
        <v>7414.5829999999996</v>
      </c>
      <c r="AP1798" s="72">
        <v>79.759</v>
      </c>
      <c r="AQ1798" s="72">
        <v>0.32500000000000001</v>
      </c>
      <c r="AR1798" s="12">
        <v>51.822000000000003</v>
      </c>
      <c r="AS1798" s="72">
        <v>0.55700000000000005</v>
      </c>
      <c r="AT1798" s="72">
        <v>40.195999999999998</v>
      </c>
      <c r="AU1798" s="12">
        <v>31.774999999999999</v>
      </c>
      <c r="AV1798" s="72">
        <v>0.34200000000000003</v>
      </c>
      <c r="AW1798" s="72">
        <v>46.146999999999998</v>
      </c>
      <c r="AX1798" s="12">
        <v>204.483</v>
      </c>
      <c r="AY1798" s="72">
        <v>2.2000000000000002</v>
      </c>
      <c r="AZ1798" s="72">
        <v>16.989000000000001</v>
      </c>
      <c r="BA1798" s="12">
        <v>236.25899999999999</v>
      </c>
      <c r="BB1798" s="72">
        <v>2.5409999999999999</v>
      </c>
      <c r="BC1798" s="72">
        <v>18.943999999999999</v>
      </c>
      <c r="BD1798" s="12">
        <v>81.064999999999998</v>
      </c>
      <c r="BE1798" s="72">
        <v>0.872</v>
      </c>
      <c r="BF1798" s="72">
        <v>45.280999999999999</v>
      </c>
      <c r="BG1798" s="12">
        <v>317.32400000000001</v>
      </c>
      <c r="BH1798" s="72">
        <v>3.4129999999999998</v>
      </c>
      <c r="BI1798" s="72">
        <v>17.568999999999999</v>
      </c>
      <c r="BJ1798" s="12">
        <v>721.02300000000002</v>
      </c>
      <c r="BK1798" s="72">
        <v>7.7560000000000002</v>
      </c>
      <c r="BL1798" s="72">
        <v>9.1609999999999996</v>
      </c>
      <c r="BM1798" s="12">
        <v>791.51900000000001</v>
      </c>
      <c r="BN1798" s="72">
        <v>8.5139999999999993</v>
      </c>
      <c r="BO1798" s="72">
        <v>7.6959999999999997</v>
      </c>
      <c r="BP1798" s="12">
        <v>1512.5429999999999</v>
      </c>
      <c r="BQ1798" s="72">
        <v>16.27</v>
      </c>
      <c r="BR1798" s="72">
        <v>6.0229999999999997</v>
      </c>
      <c r="BS1798" s="12">
        <v>1881.6880000000001</v>
      </c>
      <c r="BT1798" s="72">
        <v>20.241</v>
      </c>
      <c r="BU1798" s="72">
        <v>3.0649999999999999</v>
      </c>
      <c r="BV1798" s="12">
        <v>9296.2710000000006</v>
      </c>
      <c r="BW1798" s="72">
        <v>100</v>
      </c>
      <c r="BX1798" s="72">
        <v>0.59099999999999997</v>
      </c>
      <c r="BY1798" s="13"/>
      <c r="BZ1798" s="13"/>
    </row>
    <row r="1799" spans="1:78" ht="12.75" customHeight="1">
      <c r="A1799" s="122" t="s">
        <v>65</v>
      </c>
      <c r="B1799" s="71" t="s">
        <v>44</v>
      </c>
      <c r="C1799" s="71" t="s">
        <v>24</v>
      </c>
      <c r="D1799" s="34">
        <v>45717</v>
      </c>
      <c r="E1799" s="12">
        <v>5791.7479999999996</v>
      </c>
      <c r="F1799" s="72">
        <v>62.015999999999998</v>
      </c>
      <c r="G1799" s="72">
        <v>0.63800000000000001</v>
      </c>
      <c r="H1799" s="12">
        <v>116.22499999999999</v>
      </c>
      <c r="I1799" s="72">
        <v>1.244</v>
      </c>
      <c r="J1799" s="72">
        <v>29.056999999999999</v>
      </c>
      <c r="K1799" s="12">
        <v>115.479</v>
      </c>
      <c r="L1799" s="72">
        <v>1.2370000000000001</v>
      </c>
      <c r="M1799" s="72">
        <v>30.831</v>
      </c>
      <c r="N1799" s="12">
        <v>231.703</v>
      </c>
      <c r="O1799" s="72">
        <v>2.4809999999999999</v>
      </c>
      <c r="P1799" s="72">
        <v>17.771000000000001</v>
      </c>
      <c r="Q1799" s="12">
        <v>14.48</v>
      </c>
      <c r="R1799" s="72">
        <v>0.155</v>
      </c>
      <c r="S1799" s="72">
        <v>56.680999999999997</v>
      </c>
      <c r="T1799" s="12">
        <v>246.18299999999999</v>
      </c>
      <c r="U1799" s="72">
        <v>2.6360000000000001</v>
      </c>
      <c r="V1799" s="72">
        <v>17.016999999999999</v>
      </c>
      <c r="W1799" s="12">
        <v>1126.69</v>
      </c>
      <c r="X1799" s="72">
        <v>12.064</v>
      </c>
      <c r="Y1799" s="72">
        <v>4.3250000000000002</v>
      </c>
      <c r="Z1799" s="12">
        <v>1372.873</v>
      </c>
      <c r="AA1799" s="72">
        <v>14.7</v>
      </c>
      <c r="AB1799" s="72">
        <v>1.895</v>
      </c>
      <c r="AC1799" s="12">
        <v>7164.6210000000001</v>
      </c>
      <c r="AD1799" s="72">
        <v>76.715999999999994</v>
      </c>
      <c r="AE1799" s="72">
        <v>0.40400000000000003</v>
      </c>
      <c r="AF1799" s="12">
        <v>8.3620000000000001</v>
      </c>
      <c r="AG1799" s="72">
        <v>0.09</v>
      </c>
      <c r="AH1799" s="72">
        <v>47.555</v>
      </c>
      <c r="AI1799" s="12">
        <v>291.33800000000002</v>
      </c>
      <c r="AJ1799" s="72">
        <v>3.12</v>
      </c>
      <c r="AK1799" s="72">
        <v>4.8250000000000002</v>
      </c>
      <c r="AL1799" s="12">
        <v>299.7</v>
      </c>
      <c r="AM1799" s="72">
        <v>3.2090000000000001</v>
      </c>
      <c r="AN1799" s="72">
        <v>4.1449999999999996</v>
      </c>
      <c r="AO1799" s="12">
        <v>7464.3209999999999</v>
      </c>
      <c r="AP1799" s="72">
        <v>79.924999999999997</v>
      </c>
      <c r="AQ1799" s="72">
        <v>0.33100000000000002</v>
      </c>
      <c r="AR1799" s="12">
        <v>53.045000000000002</v>
      </c>
      <c r="AS1799" s="72">
        <v>0.56799999999999995</v>
      </c>
      <c r="AT1799" s="72">
        <v>31.556999999999999</v>
      </c>
      <c r="AU1799" s="12">
        <v>57.356000000000002</v>
      </c>
      <c r="AV1799" s="72">
        <v>0.61399999999999999</v>
      </c>
      <c r="AW1799" s="72">
        <v>38.404000000000003</v>
      </c>
      <c r="AX1799" s="12">
        <v>176.07300000000001</v>
      </c>
      <c r="AY1799" s="72">
        <v>1.885</v>
      </c>
      <c r="AZ1799" s="72">
        <v>17.312000000000001</v>
      </c>
      <c r="BA1799" s="12">
        <v>233.429</v>
      </c>
      <c r="BB1799" s="72">
        <v>2.4990000000000001</v>
      </c>
      <c r="BC1799" s="72">
        <v>14.084</v>
      </c>
      <c r="BD1799" s="12">
        <v>30.773</v>
      </c>
      <c r="BE1799" s="72">
        <v>0.33</v>
      </c>
      <c r="BF1799" s="72">
        <v>39.819000000000003</v>
      </c>
      <c r="BG1799" s="12">
        <v>264.202</v>
      </c>
      <c r="BH1799" s="72">
        <v>2.8290000000000002</v>
      </c>
      <c r="BI1799" s="72">
        <v>11.076000000000001</v>
      </c>
      <c r="BJ1799" s="12">
        <v>685.76700000000005</v>
      </c>
      <c r="BK1799" s="72">
        <v>7.343</v>
      </c>
      <c r="BL1799" s="72">
        <v>8.4290000000000003</v>
      </c>
      <c r="BM1799" s="12">
        <v>871.76300000000003</v>
      </c>
      <c r="BN1799" s="72">
        <v>9.3350000000000009</v>
      </c>
      <c r="BO1799" s="72">
        <v>4.2229999999999999</v>
      </c>
      <c r="BP1799" s="12">
        <v>1557.5309999999999</v>
      </c>
      <c r="BQ1799" s="72">
        <v>16.678000000000001</v>
      </c>
      <c r="BR1799" s="72">
        <v>3.1349999999999998</v>
      </c>
      <c r="BS1799" s="12">
        <v>1874.778</v>
      </c>
      <c r="BT1799" s="72">
        <v>20.074999999999999</v>
      </c>
      <c r="BU1799" s="72">
        <v>2.4380000000000002</v>
      </c>
      <c r="BV1799" s="12">
        <v>9339.0990000000002</v>
      </c>
      <c r="BW1799" s="72">
        <v>100</v>
      </c>
      <c r="BX1799" s="72">
        <v>0.51400000000000001</v>
      </c>
      <c r="BY1799" s="13"/>
      <c r="BZ1799" s="13"/>
    </row>
    <row r="1800" spans="1:78" ht="12.75" customHeight="1">
      <c r="A1800" s="122" t="s">
        <v>65</v>
      </c>
      <c r="B1800" s="71" t="s">
        <v>44</v>
      </c>
      <c r="C1800" s="71" t="s">
        <v>24</v>
      </c>
      <c r="D1800" s="34">
        <v>45809</v>
      </c>
      <c r="E1800" s="12">
        <v>5830.6509999999998</v>
      </c>
      <c r="F1800" s="72">
        <v>61.771999999999998</v>
      </c>
      <c r="G1800" s="72">
        <v>0.64500000000000002</v>
      </c>
      <c r="H1800" s="12">
        <v>146.08000000000001</v>
      </c>
      <c r="I1800" s="72">
        <v>1.548</v>
      </c>
      <c r="J1800" s="72">
        <v>19.327000000000002</v>
      </c>
      <c r="K1800" s="12">
        <v>148.75</v>
      </c>
      <c r="L1800" s="72">
        <v>1.5760000000000001</v>
      </c>
      <c r="M1800" s="72">
        <v>22.664999999999999</v>
      </c>
      <c r="N1800" s="12">
        <v>294.83</v>
      </c>
      <c r="O1800" s="72">
        <v>3.1240000000000001</v>
      </c>
      <c r="P1800" s="72">
        <v>16.686</v>
      </c>
      <c r="Q1800" s="12">
        <v>22.027999999999999</v>
      </c>
      <c r="R1800" s="72">
        <v>0.23300000000000001</v>
      </c>
      <c r="S1800" s="72">
        <v>92.132000000000005</v>
      </c>
      <c r="T1800" s="12">
        <v>316.858</v>
      </c>
      <c r="U1800" s="72">
        <v>3.3570000000000002</v>
      </c>
      <c r="V1800" s="72">
        <v>18.401</v>
      </c>
      <c r="W1800" s="12">
        <v>1046.4590000000001</v>
      </c>
      <c r="X1800" s="72">
        <v>11.087</v>
      </c>
      <c r="Y1800" s="72">
        <v>6.01</v>
      </c>
      <c r="Z1800" s="12">
        <v>1363.317</v>
      </c>
      <c r="AA1800" s="72">
        <v>14.443</v>
      </c>
      <c r="AB1800" s="72">
        <v>2.7949999999999999</v>
      </c>
      <c r="AC1800" s="12">
        <v>7193.9679999999998</v>
      </c>
      <c r="AD1800" s="72">
        <v>76.215999999999994</v>
      </c>
      <c r="AE1800" s="72">
        <v>0.377</v>
      </c>
      <c r="AF1800" s="12">
        <v>28.059000000000001</v>
      </c>
      <c r="AG1800" s="72">
        <v>0.29699999999999999</v>
      </c>
      <c r="AH1800" s="72">
        <v>53.09</v>
      </c>
      <c r="AI1800" s="12">
        <v>259.923</v>
      </c>
      <c r="AJ1800" s="72">
        <v>2.754</v>
      </c>
      <c r="AK1800" s="72">
        <v>6.17</v>
      </c>
      <c r="AL1800" s="12">
        <v>287.983</v>
      </c>
      <c r="AM1800" s="72">
        <v>3.0510000000000002</v>
      </c>
      <c r="AN1800" s="72">
        <v>3.706</v>
      </c>
      <c r="AO1800" s="12">
        <v>7481.95</v>
      </c>
      <c r="AP1800" s="72">
        <v>79.266999999999996</v>
      </c>
      <c r="AQ1800" s="72">
        <v>0.35599999999999998</v>
      </c>
      <c r="AR1800" s="12">
        <v>29.027999999999999</v>
      </c>
      <c r="AS1800" s="72">
        <v>0.308</v>
      </c>
      <c r="AT1800" s="72">
        <v>45.683999999999997</v>
      </c>
      <c r="AU1800" s="12">
        <v>42.063000000000002</v>
      </c>
      <c r="AV1800" s="72">
        <v>0.44600000000000001</v>
      </c>
      <c r="AW1800" s="72">
        <v>43.786000000000001</v>
      </c>
      <c r="AX1800" s="12">
        <v>170.952</v>
      </c>
      <c r="AY1800" s="72">
        <v>1.8109999999999999</v>
      </c>
      <c r="AZ1800" s="72">
        <v>18.971</v>
      </c>
      <c r="BA1800" s="12">
        <v>213.01499999999999</v>
      </c>
      <c r="BB1800" s="72">
        <v>2.2570000000000001</v>
      </c>
      <c r="BC1800" s="72">
        <v>15.667</v>
      </c>
      <c r="BD1800" s="12">
        <v>24.693999999999999</v>
      </c>
      <c r="BE1800" s="72">
        <v>0.26200000000000001</v>
      </c>
      <c r="BF1800" s="72">
        <v>45.151000000000003</v>
      </c>
      <c r="BG1800" s="12">
        <v>237.708</v>
      </c>
      <c r="BH1800" s="72">
        <v>2.5179999999999998</v>
      </c>
      <c r="BI1800" s="72">
        <v>13.042</v>
      </c>
      <c r="BJ1800" s="12">
        <v>749.07</v>
      </c>
      <c r="BK1800" s="72">
        <v>7.9359999999999999</v>
      </c>
      <c r="BL1800" s="72">
        <v>6.9089999999999998</v>
      </c>
      <c r="BM1800" s="12">
        <v>941.22199999999998</v>
      </c>
      <c r="BN1800" s="72">
        <v>9.9719999999999995</v>
      </c>
      <c r="BO1800" s="72">
        <v>6.4210000000000003</v>
      </c>
      <c r="BP1800" s="12">
        <v>1690.2909999999999</v>
      </c>
      <c r="BQ1800" s="72">
        <v>17.908000000000001</v>
      </c>
      <c r="BR1800" s="72">
        <v>3.444</v>
      </c>
      <c r="BS1800" s="12">
        <v>1957.027</v>
      </c>
      <c r="BT1800" s="72">
        <v>20.733000000000001</v>
      </c>
      <c r="BU1800" s="72">
        <v>2.411</v>
      </c>
      <c r="BV1800" s="12">
        <v>9438.9779999999992</v>
      </c>
      <c r="BW1800" s="72">
        <v>100</v>
      </c>
      <c r="BX1800" s="72">
        <v>0.41</v>
      </c>
      <c r="BY1800" s="13"/>
      <c r="BZ1800" s="13"/>
    </row>
    <row r="1801" spans="1:78" ht="12.75" customHeight="1">
      <c r="A1801" s="122" t="s">
        <v>65</v>
      </c>
      <c r="B1801" s="71" t="s">
        <v>44</v>
      </c>
      <c r="C1801" s="71" t="s">
        <v>24</v>
      </c>
      <c r="D1801" s="34">
        <v>45901</v>
      </c>
      <c r="E1801" s="12">
        <v>5770.91</v>
      </c>
      <c r="F1801" s="72">
        <v>61.915999999999997</v>
      </c>
      <c r="G1801" s="72">
        <v>0.68899999999999995</v>
      </c>
      <c r="H1801" s="12">
        <v>242.03399999999999</v>
      </c>
      <c r="I1801" s="72">
        <v>2.597</v>
      </c>
      <c r="J1801" s="72">
        <v>19.646999999999998</v>
      </c>
      <c r="K1801" s="12">
        <v>141.47399999999999</v>
      </c>
      <c r="L1801" s="72">
        <v>1.518</v>
      </c>
      <c r="M1801" s="72">
        <v>22.495999999999999</v>
      </c>
      <c r="N1801" s="12">
        <v>383.50799999999998</v>
      </c>
      <c r="O1801" s="72">
        <v>4.1150000000000002</v>
      </c>
      <c r="P1801" s="72">
        <v>13.885</v>
      </c>
      <c r="Q1801" s="12">
        <v>26.292999999999999</v>
      </c>
      <c r="R1801" s="72">
        <v>0.28199999999999997</v>
      </c>
      <c r="S1801" s="72">
        <v>52.843000000000004</v>
      </c>
      <c r="T1801" s="12">
        <v>409.80099999999999</v>
      </c>
      <c r="U1801" s="72">
        <v>4.3970000000000002</v>
      </c>
      <c r="V1801" s="72">
        <v>13.816000000000001</v>
      </c>
      <c r="W1801" s="12">
        <v>973.553</v>
      </c>
      <c r="X1801" s="72">
        <v>10.445</v>
      </c>
      <c r="Y1801" s="72">
        <v>6.4470000000000001</v>
      </c>
      <c r="Z1801" s="12">
        <v>1383.354</v>
      </c>
      <c r="AA1801" s="72">
        <v>14.842000000000001</v>
      </c>
      <c r="AB1801" s="72">
        <v>2.2789999999999999</v>
      </c>
      <c r="AC1801" s="12">
        <v>7154.2640000000001</v>
      </c>
      <c r="AD1801" s="72">
        <v>76.757999999999996</v>
      </c>
      <c r="AE1801" s="72">
        <v>0.441</v>
      </c>
      <c r="AF1801" s="12">
        <v>11.635999999999999</v>
      </c>
      <c r="AG1801" s="72">
        <v>0.125</v>
      </c>
      <c r="AH1801" s="72">
        <v>54.652999999999999</v>
      </c>
      <c r="AI1801" s="12">
        <v>287.71499999999997</v>
      </c>
      <c r="AJ1801" s="72">
        <v>3.0870000000000002</v>
      </c>
      <c r="AK1801" s="72">
        <v>4.4790000000000001</v>
      </c>
      <c r="AL1801" s="12">
        <v>299.35000000000002</v>
      </c>
      <c r="AM1801" s="72">
        <v>3.2120000000000002</v>
      </c>
      <c r="AN1801" s="72">
        <v>3.8260000000000001</v>
      </c>
      <c r="AO1801" s="12">
        <v>7453.6149999999998</v>
      </c>
      <c r="AP1801" s="72">
        <v>79.97</v>
      </c>
      <c r="AQ1801" s="72">
        <v>0.38500000000000001</v>
      </c>
      <c r="AR1801" s="12">
        <v>63.137999999999998</v>
      </c>
      <c r="AS1801" s="72">
        <v>0.67700000000000005</v>
      </c>
      <c r="AT1801" s="72">
        <v>35.984999999999999</v>
      </c>
      <c r="AU1801" s="12">
        <v>28.734999999999999</v>
      </c>
      <c r="AV1801" s="72">
        <v>0.308</v>
      </c>
      <c r="AW1801" s="72">
        <v>46.485999999999997</v>
      </c>
      <c r="AX1801" s="12">
        <v>236.20599999999999</v>
      </c>
      <c r="AY1801" s="72">
        <v>2.5339999999999998</v>
      </c>
      <c r="AZ1801" s="72">
        <v>18.507999999999999</v>
      </c>
      <c r="BA1801" s="12">
        <v>264.94</v>
      </c>
      <c r="BB1801" s="72">
        <v>2.843</v>
      </c>
      <c r="BC1801" s="72">
        <v>17.788</v>
      </c>
      <c r="BD1801" s="12">
        <v>74.855999999999995</v>
      </c>
      <c r="BE1801" s="72">
        <v>0.80300000000000005</v>
      </c>
      <c r="BF1801" s="72">
        <v>30.288</v>
      </c>
      <c r="BG1801" s="12">
        <v>339.79599999999999</v>
      </c>
      <c r="BH1801" s="72">
        <v>3.6459999999999999</v>
      </c>
      <c r="BI1801" s="72">
        <v>15.071</v>
      </c>
      <c r="BJ1801" s="12">
        <v>659.64300000000003</v>
      </c>
      <c r="BK1801" s="72">
        <v>7.077</v>
      </c>
      <c r="BL1801" s="72">
        <v>9.1240000000000006</v>
      </c>
      <c r="BM1801" s="12">
        <v>804.35</v>
      </c>
      <c r="BN1801" s="72">
        <v>8.6300000000000008</v>
      </c>
      <c r="BO1801" s="72">
        <v>8.6020000000000003</v>
      </c>
      <c r="BP1801" s="12">
        <v>1463.992</v>
      </c>
      <c r="BQ1801" s="72">
        <v>15.707000000000001</v>
      </c>
      <c r="BR1801" s="72">
        <v>4.258</v>
      </c>
      <c r="BS1801" s="12">
        <v>1866.9259999999999</v>
      </c>
      <c r="BT1801" s="72">
        <v>20.03</v>
      </c>
      <c r="BU1801" s="72">
        <v>3.133</v>
      </c>
      <c r="BV1801" s="12">
        <v>9320.5409999999993</v>
      </c>
      <c r="BW1801" s="72">
        <v>100</v>
      </c>
      <c r="BX1801" s="72">
        <v>0.626</v>
      </c>
      <c r="BY1801" s="13"/>
      <c r="BZ1801" s="13"/>
    </row>
    <row r="1802" spans="1:78" ht="12.75" customHeight="1">
      <c r="A1802" s="122" t="s">
        <v>65</v>
      </c>
      <c r="B1802" s="71" t="s">
        <v>44</v>
      </c>
      <c r="C1802" s="71" t="s">
        <v>24</v>
      </c>
      <c r="D1802" s="34">
        <v>45992</v>
      </c>
      <c r="E1802" s="12">
        <v>5867.8609999999999</v>
      </c>
      <c r="F1802" s="72">
        <v>62.064999999999998</v>
      </c>
      <c r="G1802" s="72">
        <v>0.71699999999999997</v>
      </c>
      <c r="H1802" s="12">
        <v>127.468</v>
      </c>
      <c r="I1802" s="72">
        <v>1.3480000000000001</v>
      </c>
      <c r="J1802" s="72">
        <v>25.568000000000001</v>
      </c>
      <c r="K1802" s="12">
        <v>164.31800000000001</v>
      </c>
      <c r="L1802" s="72">
        <v>1.738</v>
      </c>
      <c r="M1802" s="72">
        <v>21.565999999999999</v>
      </c>
      <c r="N1802" s="12">
        <v>291.786</v>
      </c>
      <c r="O1802" s="72">
        <v>3.0859999999999999</v>
      </c>
      <c r="P1802" s="72">
        <v>14.765000000000001</v>
      </c>
      <c r="Q1802" s="12">
        <v>34.936999999999998</v>
      </c>
      <c r="R1802" s="72">
        <v>0.37</v>
      </c>
      <c r="S1802" s="72">
        <v>53.429000000000002</v>
      </c>
      <c r="T1802" s="12">
        <v>326.72199999999998</v>
      </c>
      <c r="U1802" s="72">
        <v>3.456</v>
      </c>
      <c r="V1802" s="72">
        <v>13.609</v>
      </c>
      <c r="W1802" s="12">
        <v>1043.8050000000001</v>
      </c>
      <c r="X1802" s="72">
        <v>11.04</v>
      </c>
      <c r="Y1802" s="72">
        <v>5.4509999999999996</v>
      </c>
      <c r="Z1802" s="12">
        <v>1370.527</v>
      </c>
      <c r="AA1802" s="72">
        <v>14.496</v>
      </c>
      <c r="AB1802" s="72">
        <v>2.8039999999999998</v>
      </c>
      <c r="AC1802" s="12">
        <v>7238.3879999999999</v>
      </c>
      <c r="AD1802" s="72">
        <v>76.561999999999998</v>
      </c>
      <c r="AE1802" s="72">
        <v>0.45800000000000002</v>
      </c>
      <c r="AF1802" s="12">
        <v>4.0990000000000002</v>
      </c>
      <c r="AG1802" s="72">
        <v>4.2999999999999997E-2</v>
      </c>
      <c r="AH1802" s="72">
        <v>93.977000000000004</v>
      </c>
      <c r="AI1802" s="12">
        <v>269.07799999999997</v>
      </c>
      <c r="AJ1802" s="72">
        <v>2.8460000000000001</v>
      </c>
      <c r="AK1802" s="72">
        <v>4.4059999999999997</v>
      </c>
      <c r="AL1802" s="12">
        <v>273.17700000000002</v>
      </c>
      <c r="AM1802" s="72">
        <v>2.8889999999999998</v>
      </c>
      <c r="AN1802" s="72">
        <v>4.3179999999999996</v>
      </c>
      <c r="AO1802" s="12">
        <v>7511.5649999999996</v>
      </c>
      <c r="AP1802" s="72">
        <v>79.450999999999993</v>
      </c>
      <c r="AQ1802" s="72">
        <v>0.41599999999999998</v>
      </c>
      <c r="AR1802" s="12">
        <v>75.587999999999994</v>
      </c>
      <c r="AS1802" s="72">
        <v>0.8</v>
      </c>
      <c r="AT1802" s="72">
        <v>49.381999999999998</v>
      </c>
      <c r="AU1802" s="12">
        <v>25.126000000000001</v>
      </c>
      <c r="AV1802" s="72">
        <v>0.26600000000000001</v>
      </c>
      <c r="AW1802" s="72">
        <v>56.012999999999998</v>
      </c>
      <c r="AX1802" s="12">
        <v>187.971</v>
      </c>
      <c r="AY1802" s="72">
        <v>1.988</v>
      </c>
      <c r="AZ1802" s="72">
        <v>25.564</v>
      </c>
      <c r="BA1802" s="12">
        <v>213.09700000000001</v>
      </c>
      <c r="BB1802" s="72">
        <v>2.254</v>
      </c>
      <c r="BC1802" s="72">
        <v>22.413</v>
      </c>
      <c r="BD1802" s="12">
        <v>26.797999999999998</v>
      </c>
      <c r="BE1802" s="72">
        <v>0.28299999999999997</v>
      </c>
      <c r="BF1802" s="72">
        <v>55.850999999999999</v>
      </c>
      <c r="BG1802" s="12">
        <v>239.89500000000001</v>
      </c>
      <c r="BH1802" s="72">
        <v>2.5369999999999999</v>
      </c>
      <c r="BI1802" s="72">
        <v>19.721</v>
      </c>
      <c r="BJ1802" s="12">
        <v>658.60599999999999</v>
      </c>
      <c r="BK1802" s="72">
        <v>6.9660000000000002</v>
      </c>
      <c r="BL1802" s="72">
        <v>7.96</v>
      </c>
      <c r="BM1802" s="12">
        <v>968.69100000000003</v>
      </c>
      <c r="BN1802" s="72">
        <v>10.246</v>
      </c>
      <c r="BO1802" s="72">
        <v>6.343</v>
      </c>
      <c r="BP1802" s="12">
        <v>1627.297</v>
      </c>
      <c r="BQ1802" s="72">
        <v>17.212</v>
      </c>
      <c r="BR1802" s="72">
        <v>4.7089999999999996</v>
      </c>
      <c r="BS1802" s="12">
        <v>1942.78</v>
      </c>
      <c r="BT1802" s="72">
        <v>20.548999999999999</v>
      </c>
      <c r="BU1802" s="72">
        <v>2.827</v>
      </c>
      <c r="BV1802" s="12">
        <v>9454.3449999999993</v>
      </c>
      <c r="BW1802" s="72">
        <v>100</v>
      </c>
      <c r="BX1802" s="72">
        <v>0.71899999999999997</v>
      </c>
      <c r="BY1802" s="13"/>
      <c r="BZ1802" s="13"/>
    </row>
    <row r="1803" spans="1:78" ht="12.75" customHeight="1">
      <c r="A1803" s="122" t="s">
        <v>65</v>
      </c>
      <c r="B1803" s="71" t="s">
        <v>44</v>
      </c>
      <c r="C1803" s="71" t="s">
        <v>24</v>
      </c>
      <c r="D1803" s="34">
        <v>46082</v>
      </c>
      <c r="E1803" s="12">
        <v>5877.576</v>
      </c>
      <c r="F1803" s="72">
        <v>61.805</v>
      </c>
      <c r="G1803" s="72">
        <v>0.77300000000000002</v>
      </c>
      <c r="H1803" s="12">
        <v>195.35900000000001</v>
      </c>
      <c r="I1803" s="72">
        <v>2.0539999999999998</v>
      </c>
      <c r="J1803" s="72">
        <v>25.902000000000001</v>
      </c>
      <c r="K1803" s="12">
        <v>130.334</v>
      </c>
      <c r="L1803" s="72">
        <v>1.37</v>
      </c>
      <c r="M1803" s="72">
        <v>31.501999999999999</v>
      </c>
      <c r="N1803" s="12">
        <v>325.69200000000001</v>
      </c>
      <c r="O1803" s="72">
        <v>3.4249999999999998</v>
      </c>
      <c r="P1803" s="72">
        <v>18.260999999999999</v>
      </c>
      <c r="Q1803" s="12">
        <v>31.762</v>
      </c>
      <c r="R1803" s="72">
        <v>0.33400000000000002</v>
      </c>
      <c r="S1803" s="72">
        <v>62.195</v>
      </c>
      <c r="T1803" s="12">
        <v>357.45400000000001</v>
      </c>
      <c r="U1803" s="72">
        <v>3.7589999999999999</v>
      </c>
      <c r="V1803" s="72">
        <v>16.099</v>
      </c>
      <c r="W1803" s="12">
        <v>985.25900000000001</v>
      </c>
      <c r="X1803" s="72">
        <v>10.36</v>
      </c>
      <c r="Y1803" s="72">
        <v>6.5529999999999999</v>
      </c>
      <c r="Z1803" s="12">
        <v>1342.713</v>
      </c>
      <c r="AA1803" s="72">
        <v>14.119</v>
      </c>
      <c r="AB1803" s="72">
        <v>2.3420000000000001</v>
      </c>
      <c r="AC1803" s="12">
        <v>7220.2889999999998</v>
      </c>
      <c r="AD1803" s="72">
        <v>75.924000000000007</v>
      </c>
      <c r="AE1803" s="72">
        <v>0.52400000000000002</v>
      </c>
      <c r="AF1803" s="12">
        <v>3.5369999999999999</v>
      </c>
      <c r="AG1803" s="72">
        <v>3.6999999999999998E-2</v>
      </c>
      <c r="AH1803" s="72">
        <v>106.22199999999999</v>
      </c>
      <c r="AI1803" s="12">
        <v>310.20499999999998</v>
      </c>
      <c r="AJ1803" s="72">
        <v>3.262</v>
      </c>
      <c r="AK1803" s="72">
        <v>3.55</v>
      </c>
      <c r="AL1803" s="12">
        <v>313.74099999999999</v>
      </c>
      <c r="AM1803" s="72">
        <v>3.2989999999999999</v>
      </c>
      <c r="AN1803" s="72">
        <v>3.36</v>
      </c>
      <c r="AO1803" s="12">
        <v>7534.0309999999999</v>
      </c>
      <c r="AP1803" s="72">
        <v>79.222999999999999</v>
      </c>
      <c r="AQ1803" s="72">
        <v>0.47</v>
      </c>
      <c r="AR1803" s="12">
        <v>69.519000000000005</v>
      </c>
      <c r="AS1803" s="72">
        <v>0.73099999999999998</v>
      </c>
      <c r="AT1803" s="72">
        <v>31.384</v>
      </c>
      <c r="AU1803" s="12">
        <v>40.491999999999997</v>
      </c>
      <c r="AV1803" s="72">
        <v>0.42599999999999999</v>
      </c>
      <c r="AW1803" s="72">
        <v>49.948999999999998</v>
      </c>
      <c r="AX1803" s="12">
        <v>124.49</v>
      </c>
      <c r="AY1803" s="72">
        <v>1.3089999999999999</v>
      </c>
      <c r="AZ1803" s="72">
        <v>25.407</v>
      </c>
      <c r="BA1803" s="12">
        <v>164.982</v>
      </c>
      <c r="BB1803" s="72">
        <v>1.7350000000000001</v>
      </c>
      <c r="BC1803" s="72">
        <v>22.283999999999999</v>
      </c>
      <c r="BD1803" s="12">
        <v>53.555999999999997</v>
      </c>
      <c r="BE1803" s="72">
        <v>0.56299999999999994</v>
      </c>
      <c r="BF1803" s="72">
        <v>28.946000000000002</v>
      </c>
      <c r="BG1803" s="12">
        <v>218.53899999999999</v>
      </c>
      <c r="BH1803" s="72">
        <v>2.298</v>
      </c>
      <c r="BI1803" s="72">
        <v>19.853999999999999</v>
      </c>
      <c r="BJ1803" s="12">
        <v>753.899</v>
      </c>
      <c r="BK1803" s="72">
        <v>7.9269999999999996</v>
      </c>
      <c r="BL1803" s="72">
        <v>7.8390000000000004</v>
      </c>
      <c r="BM1803" s="12">
        <v>933.952</v>
      </c>
      <c r="BN1803" s="72">
        <v>9.8209999999999997</v>
      </c>
      <c r="BO1803" s="72">
        <v>6.2240000000000002</v>
      </c>
      <c r="BP1803" s="12">
        <v>1687.8510000000001</v>
      </c>
      <c r="BQ1803" s="72">
        <v>17.748000000000001</v>
      </c>
      <c r="BR1803" s="72">
        <v>3.4540000000000002</v>
      </c>
      <c r="BS1803" s="12">
        <v>1975.9079999999999</v>
      </c>
      <c r="BT1803" s="72">
        <v>20.777000000000001</v>
      </c>
      <c r="BU1803" s="72">
        <v>2.8570000000000002</v>
      </c>
      <c r="BV1803" s="12">
        <v>9509.9390000000003</v>
      </c>
      <c r="BW1803" s="72">
        <v>100</v>
      </c>
      <c r="BX1803" s="72">
        <v>0.67100000000000004</v>
      </c>
      <c r="BY1803" s="13"/>
      <c r="BZ1803" s="13"/>
    </row>
    <row r="1804" spans="1:78" ht="12.75" customHeight="1">
      <c r="A1804" s="122" t="s">
        <v>65</v>
      </c>
      <c r="B1804" s="71" t="s">
        <v>44</v>
      </c>
      <c r="C1804" s="71" t="s">
        <v>24</v>
      </c>
      <c r="D1804" s="34">
        <v>46174</v>
      </c>
      <c r="E1804" s="12">
        <v>5948.5929999999998</v>
      </c>
      <c r="F1804" s="72">
        <v>61.917999999999999</v>
      </c>
      <c r="G1804" s="72">
        <v>0.501</v>
      </c>
      <c r="H1804" s="12">
        <v>163.83699999999999</v>
      </c>
      <c r="I1804" s="72">
        <v>1.7050000000000001</v>
      </c>
      <c r="J1804" s="72">
        <v>24.446000000000002</v>
      </c>
      <c r="K1804" s="12">
        <v>121.111</v>
      </c>
      <c r="L1804" s="72">
        <v>1.2609999999999999</v>
      </c>
      <c r="M1804" s="72">
        <v>18.972000000000001</v>
      </c>
      <c r="N1804" s="12">
        <v>284.94799999999998</v>
      </c>
      <c r="O1804" s="72">
        <v>2.9660000000000002</v>
      </c>
      <c r="P1804" s="72">
        <v>18.148</v>
      </c>
      <c r="Q1804" s="12">
        <v>15.318</v>
      </c>
      <c r="R1804" s="72">
        <v>0.159</v>
      </c>
      <c r="S1804" s="72">
        <v>68.861000000000004</v>
      </c>
      <c r="T1804" s="12">
        <v>300.26600000000002</v>
      </c>
      <c r="U1804" s="72">
        <v>3.125</v>
      </c>
      <c r="V1804" s="72">
        <v>18.308</v>
      </c>
      <c r="W1804" s="12">
        <v>1079.201</v>
      </c>
      <c r="X1804" s="72">
        <v>11.233000000000001</v>
      </c>
      <c r="Y1804" s="72">
        <v>5.4539999999999997</v>
      </c>
      <c r="Z1804" s="12">
        <v>1379.4670000000001</v>
      </c>
      <c r="AA1804" s="72">
        <v>14.359</v>
      </c>
      <c r="AB1804" s="72">
        <v>1.8169999999999999</v>
      </c>
      <c r="AC1804" s="12">
        <v>7328.0609999999997</v>
      </c>
      <c r="AD1804" s="72">
        <v>76.277000000000001</v>
      </c>
      <c r="AE1804" s="72">
        <v>0.28000000000000003</v>
      </c>
      <c r="AF1804" s="12">
        <v>35.627000000000002</v>
      </c>
      <c r="AG1804" s="72">
        <v>0.371</v>
      </c>
      <c r="AH1804" s="72">
        <v>49.539000000000001</v>
      </c>
      <c r="AI1804" s="12">
        <v>264.39800000000002</v>
      </c>
      <c r="AJ1804" s="72">
        <v>2.7519999999999998</v>
      </c>
      <c r="AK1804" s="72">
        <v>7.8330000000000002</v>
      </c>
      <c r="AL1804" s="12">
        <v>300.024</v>
      </c>
      <c r="AM1804" s="72">
        <v>3.1230000000000002</v>
      </c>
      <c r="AN1804" s="72">
        <v>3.6579999999999999</v>
      </c>
      <c r="AO1804" s="12">
        <v>7628.085</v>
      </c>
      <c r="AP1804" s="72">
        <v>79.400000000000006</v>
      </c>
      <c r="AQ1804" s="72">
        <v>0.216</v>
      </c>
      <c r="AR1804" s="12">
        <v>47.521999999999998</v>
      </c>
      <c r="AS1804" s="72">
        <v>0.495</v>
      </c>
      <c r="AT1804" s="72">
        <v>62.165999999999997</v>
      </c>
      <c r="AU1804" s="12">
        <v>61.548999999999999</v>
      </c>
      <c r="AV1804" s="72">
        <v>0.64100000000000001</v>
      </c>
      <c r="AW1804" s="72">
        <v>35.813000000000002</v>
      </c>
      <c r="AX1804" s="12">
        <v>216.04599999999999</v>
      </c>
      <c r="AY1804" s="72">
        <v>2.2490000000000001</v>
      </c>
      <c r="AZ1804" s="72">
        <v>20.312999999999999</v>
      </c>
      <c r="BA1804" s="12">
        <v>277.59500000000003</v>
      </c>
      <c r="BB1804" s="72">
        <v>2.8889999999999998</v>
      </c>
      <c r="BC1804" s="72">
        <v>16.527000000000001</v>
      </c>
      <c r="BD1804" s="12">
        <v>74.69</v>
      </c>
      <c r="BE1804" s="72">
        <v>0.77700000000000002</v>
      </c>
      <c r="BF1804" s="72">
        <v>37.64</v>
      </c>
      <c r="BG1804" s="12">
        <v>352.28399999999999</v>
      </c>
      <c r="BH1804" s="72">
        <v>3.6669999999999998</v>
      </c>
      <c r="BI1804" s="72">
        <v>12.558</v>
      </c>
      <c r="BJ1804" s="12">
        <v>633.56299999999999</v>
      </c>
      <c r="BK1804" s="72">
        <v>6.5949999999999998</v>
      </c>
      <c r="BL1804" s="72">
        <v>6.3929999999999998</v>
      </c>
      <c r="BM1804" s="12">
        <v>945.69200000000001</v>
      </c>
      <c r="BN1804" s="72">
        <v>9.8439999999999994</v>
      </c>
      <c r="BO1804" s="72">
        <v>5.2039999999999997</v>
      </c>
      <c r="BP1804" s="12">
        <v>1579.2560000000001</v>
      </c>
      <c r="BQ1804" s="72">
        <v>16.437999999999999</v>
      </c>
      <c r="BR1804" s="72">
        <v>3.4279999999999999</v>
      </c>
      <c r="BS1804" s="12">
        <v>1979.0630000000001</v>
      </c>
      <c r="BT1804" s="72">
        <v>20.6</v>
      </c>
      <c r="BU1804" s="72">
        <v>2.238</v>
      </c>
      <c r="BV1804" s="12">
        <v>9607.1479999999992</v>
      </c>
      <c r="BW1804" s="72">
        <v>100</v>
      </c>
      <c r="BX1804" s="72">
        <v>0.48799999999999999</v>
      </c>
      <c r="BY1804" s="13"/>
      <c r="BZ1804" s="13"/>
    </row>
    <row r="1805" spans="1:78" ht="12.75" customHeight="1">
      <c r="A1805" s="122" t="s">
        <v>65</v>
      </c>
      <c r="B1805" s="71" t="s">
        <v>44</v>
      </c>
      <c r="C1805" s="71" t="s">
        <v>25</v>
      </c>
      <c r="D1805" s="34">
        <v>41883</v>
      </c>
      <c r="E1805" s="12">
        <v>2682.9859999999999</v>
      </c>
      <c r="F1805" s="72">
        <v>32.472999999999999</v>
      </c>
      <c r="G1805" s="72">
        <v>1.19</v>
      </c>
      <c r="H1805" s="12">
        <v>323.327</v>
      </c>
      <c r="I1805" s="72">
        <v>3.9129999999999998</v>
      </c>
      <c r="J1805" s="72">
        <v>13.103</v>
      </c>
      <c r="K1805" s="12">
        <v>265.35000000000002</v>
      </c>
      <c r="L1805" s="72">
        <v>3.2120000000000002</v>
      </c>
      <c r="M1805" s="72">
        <v>18.236000000000001</v>
      </c>
      <c r="N1805" s="12">
        <v>588.67700000000002</v>
      </c>
      <c r="O1805" s="72">
        <v>7.125</v>
      </c>
      <c r="P1805" s="72">
        <v>11.018000000000001</v>
      </c>
      <c r="Q1805" s="12">
        <v>55.125</v>
      </c>
      <c r="R1805" s="72">
        <v>0.66700000000000004</v>
      </c>
      <c r="S1805" s="72">
        <v>34.78</v>
      </c>
      <c r="T1805" s="12">
        <v>643.80200000000002</v>
      </c>
      <c r="U1805" s="72">
        <v>7.7919999999999998</v>
      </c>
      <c r="V1805" s="72">
        <v>10.682</v>
      </c>
      <c r="W1805" s="12">
        <v>1748.0329999999999</v>
      </c>
      <c r="X1805" s="72">
        <v>21.157</v>
      </c>
      <c r="Y1805" s="72">
        <v>4.3330000000000002</v>
      </c>
      <c r="Z1805" s="12">
        <v>2391.835</v>
      </c>
      <c r="AA1805" s="72">
        <v>28.949000000000002</v>
      </c>
      <c r="AB1805" s="72">
        <v>1.21</v>
      </c>
      <c r="AC1805" s="12">
        <v>5074.8209999999999</v>
      </c>
      <c r="AD1805" s="72">
        <v>61.421999999999997</v>
      </c>
      <c r="AE1805" s="72">
        <v>0.60099999999999998</v>
      </c>
      <c r="AF1805" s="12">
        <v>15.585000000000001</v>
      </c>
      <c r="AG1805" s="72">
        <v>0.189</v>
      </c>
      <c r="AH1805" s="72">
        <v>69.936000000000007</v>
      </c>
      <c r="AI1805" s="12">
        <v>289.67099999999999</v>
      </c>
      <c r="AJ1805" s="72">
        <v>3.5059999999999998</v>
      </c>
      <c r="AK1805" s="72">
        <v>4.157</v>
      </c>
      <c r="AL1805" s="12">
        <v>305.25599999999997</v>
      </c>
      <c r="AM1805" s="72">
        <v>3.6949999999999998</v>
      </c>
      <c r="AN1805" s="72">
        <v>2.5030000000000001</v>
      </c>
      <c r="AO1805" s="12">
        <v>5380.0780000000004</v>
      </c>
      <c r="AP1805" s="72">
        <v>65.116</v>
      </c>
      <c r="AQ1805" s="72">
        <v>0.56000000000000005</v>
      </c>
      <c r="AR1805" s="12">
        <v>62.56</v>
      </c>
      <c r="AS1805" s="72">
        <v>0.75700000000000001</v>
      </c>
      <c r="AT1805" s="72">
        <v>36.384999999999998</v>
      </c>
      <c r="AU1805" s="12">
        <v>10.85</v>
      </c>
      <c r="AV1805" s="72">
        <v>0.13100000000000001</v>
      </c>
      <c r="AW1805" s="72">
        <v>58.706000000000003</v>
      </c>
      <c r="AX1805" s="12">
        <v>428.32100000000003</v>
      </c>
      <c r="AY1805" s="72">
        <v>5.1840000000000002</v>
      </c>
      <c r="AZ1805" s="72">
        <v>11.906000000000001</v>
      </c>
      <c r="BA1805" s="12">
        <v>439.17099999999999</v>
      </c>
      <c r="BB1805" s="72">
        <v>5.3150000000000004</v>
      </c>
      <c r="BC1805" s="72">
        <v>11.414</v>
      </c>
      <c r="BD1805" s="12">
        <v>267.80200000000002</v>
      </c>
      <c r="BE1805" s="72">
        <v>3.2410000000000001</v>
      </c>
      <c r="BF1805" s="72">
        <v>21.373000000000001</v>
      </c>
      <c r="BG1805" s="12">
        <v>706.97400000000005</v>
      </c>
      <c r="BH1805" s="72">
        <v>8.5570000000000004</v>
      </c>
      <c r="BI1805" s="72">
        <v>9.5429999999999993</v>
      </c>
      <c r="BJ1805" s="12">
        <v>1351.97</v>
      </c>
      <c r="BK1805" s="72">
        <v>16.363</v>
      </c>
      <c r="BL1805" s="72">
        <v>6.5919999999999996</v>
      </c>
      <c r="BM1805" s="12">
        <v>760.66300000000001</v>
      </c>
      <c r="BN1805" s="72">
        <v>9.2059999999999995</v>
      </c>
      <c r="BO1805" s="72">
        <v>8.07</v>
      </c>
      <c r="BP1805" s="12">
        <v>2112.6329999999998</v>
      </c>
      <c r="BQ1805" s="72">
        <v>25.57</v>
      </c>
      <c r="BR1805" s="72">
        <v>3.484</v>
      </c>
      <c r="BS1805" s="12">
        <v>2882.1660000000002</v>
      </c>
      <c r="BT1805" s="72">
        <v>34.884</v>
      </c>
      <c r="BU1805" s="72">
        <v>1.7809999999999999</v>
      </c>
      <c r="BV1805" s="12">
        <v>8262.2440000000006</v>
      </c>
      <c r="BW1805" s="72">
        <v>100</v>
      </c>
      <c r="BX1805" s="72">
        <v>0.69499999999999995</v>
      </c>
      <c r="BY1805" s="13"/>
      <c r="BZ1805" s="13"/>
    </row>
    <row r="1806" spans="1:78" ht="12.75" customHeight="1">
      <c r="A1806" s="122" t="s">
        <v>65</v>
      </c>
      <c r="B1806" s="71" t="s">
        <v>44</v>
      </c>
      <c r="C1806" s="71" t="s">
        <v>25</v>
      </c>
      <c r="D1806" s="34">
        <v>41974</v>
      </c>
      <c r="E1806" s="12">
        <v>2729.7719999999999</v>
      </c>
      <c r="F1806" s="72">
        <v>32.603000000000002</v>
      </c>
      <c r="G1806" s="72">
        <v>1.123</v>
      </c>
      <c r="H1806" s="12">
        <v>322.51100000000002</v>
      </c>
      <c r="I1806" s="72">
        <v>3.8519999999999999</v>
      </c>
      <c r="J1806" s="72">
        <v>15.154</v>
      </c>
      <c r="K1806" s="12">
        <v>237.18199999999999</v>
      </c>
      <c r="L1806" s="72">
        <v>2.8330000000000002</v>
      </c>
      <c r="M1806" s="72">
        <v>16.382000000000001</v>
      </c>
      <c r="N1806" s="12">
        <v>559.69299999999998</v>
      </c>
      <c r="O1806" s="72">
        <v>6.6849999999999996</v>
      </c>
      <c r="P1806" s="72">
        <v>8.67</v>
      </c>
      <c r="Q1806" s="12">
        <v>22.527000000000001</v>
      </c>
      <c r="R1806" s="72">
        <v>0.26900000000000002</v>
      </c>
      <c r="S1806" s="72">
        <v>39.521999999999998</v>
      </c>
      <c r="T1806" s="12">
        <v>582.21900000000005</v>
      </c>
      <c r="U1806" s="72">
        <v>6.9539999999999997</v>
      </c>
      <c r="V1806" s="72">
        <v>8.6449999999999996</v>
      </c>
      <c r="W1806" s="12">
        <v>1794.723</v>
      </c>
      <c r="X1806" s="72">
        <v>21.434999999999999</v>
      </c>
      <c r="Y1806" s="72">
        <v>3.6840000000000002</v>
      </c>
      <c r="Z1806" s="12">
        <v>2376.942</v>
      </c>
      <c r="AA1806" s="72">
        <v>28.388999999999999</v>
      </c>
      <c r="AB1806" s="72">
        <v>1.4350000000000001</v>
      </c>
      <c r="AC1806" s="12">
        <v>5106.7139999999999</v>
      </c>
      <c r="AD1806" s="72">
        <v>60.993000000000002</v>
      </c>
      <c r="AE1806" s="72">
        <v>0.61299999999999999</v>
      </c>
      <c r="AF1806" s="12">
        <v>6.7130000000000001</v>
      </c>
      <c r="AG1806" s="72">
        <v>0.08</v>
      </c>
      <c r="AH1806" s="72">
        <v>80.468000000000004</v>
      </c>
      <c r="AI1806" s="12">
        <v>283.51</v>
      </c>
      <c r="AJ1806" s="72">
        <v>3.3860000000000001</v>
      </c>
      <c r="AK1806" s="72">
        <v>3.8519999999999999</v>
      </c>
      <c r="AL1806" s="12">
        <v>290.22300000000001</v>
      </c>
      <c r="AM1806" s="72">
        <v>3.4660000000000002</v>
      </c>
      <c r="AN1806" s="72">
        <v>2.5990000000000002</v>
      </c>
      <c r="AO1806" s="12">
        <v>5396.9369999999999</v>
      </c>
      <c r="AP1806" s="72">
        <v>64.459000000000003</v>
      </c>
      <c r="AQ1806" s="72">
        <v>0.56299999999999994</v>
      </c>
      <c r="AR1806" s="12">
        <v>70.882999999999996</v>
      </c>
      <c r="AS1806" s="72">
        <v>0.84699999999999998</v>
      </c>
      <c r="AT1806" s="72">
        <v>44.4</v>
      </c>
      <c r="AU1806" s="12">
        <v>31.42</v>
      </c>
      <c r="AV1806" s="72">
        <v>0.375</v>
      </c>
      <c r="AW1806" s="72">
        <v>56.351999999999997</v>
      </c>
      <c r="AX1806" s="12">
        <v>438.779</v>
      </c>
      <c r="AY1806" s="72">
        <v>5.2409999999999997</v>
      </c>
      <c r="AZ1806" s="72">
        <v>14.622</v>
      </c>
      <c r="BA1806" s="12">
        <v>470.19900000000001</v>
      </c>
      <c r="BB1806" s="72">
        <v>5.6159999999999997</v>
      </c>
      <c r="BC1806" s="72">
        <v>13.914</v>
      </c>
      <c r="BD1806" s="12">
        <v>224.096</v>
      </c>
      <c r="BE1806" s="72">
        <v>2.677</v>
      </c>
      <c r="BF1806" s="72">
        <v>17.096</v>
      </c>
      <c r="BG1806" s="12">
        <v>694.29600000000005</v>
      </c>
      <c r="BH1806" s="72">
        <v>8.2919999999999998</v>
      </c>
      <c r="BI1806" s="72">
        <v>10.443</v>
      </c>
      <c r="BJ1806" s="12">
        <v>1517.49</v>
      </c>
      <c r="BK1806" s="72">
        <v>18.123999999999999</v>
      </c>
      <c r="BL1806" s="72">
        <v>4.7690000000000001</v>
      </c>
      <c r="BM1806" s="12">
        <v>693.07600000000002</v>
      </c>
      <c r="BN1806" s="72">
        <v>8.2780000000000005</v>
      </c>
      <c r="BO1806" s="72">
        <v>8.1950000000000003</v>
      </c>
      <c r="BP1806" s="12">
        <v>2210.5659999999998</v>
      </c>
      <c r="BQ1806" s="72">
        <v>26.402000000000001</v>
      </c>
      <c r="BR1806" s="72">
        <v>3.169</v>
      </c>
      <c r="BS1806" s="12">
        <v>2975.7449999999999</v>
      </c>
      <c r="BT1806" s="72">
        <v>35.540999999999997</v>
      </c>
      <c r="BU1806" s="72">
        <v>1.4770000000000001</v>
      </c>
      <c r="BV1806" s="12">
        <v>8372.6810000000005</v>
      </c>
      <c r="BW1806" s="72">
        <v>100</v>
      </c>
      <c r="BX1806" s="72">
        <v>0.51700000000000002</v>
      </c>
      <c r="BY1806" s="13"/>
      <c r="BZ1806" s="13"/>
    </row>
    <row r="1807" spans="1:78" ht="12.75" customHeight="1">
      <c r="A1807" s="122" t="s">
        <v>65</v>
      </c>
      <c r="B1807" s="71" t="s">
        <v>44</v>
      </c>
      <c r="C1807" s="71" t="s">
        <v>25</v>
      </c>
      <c r="D1807" s="34">
        <v>42064</v>
      </c>
      <c r="E1807" s="12">
        <v>2722.0309999999999</v>
      </c>
      <c r="F1807" s="72">
        <v>33.002000000000002</v>
      </c>
      <c r="G1807" s="72">
        <v>1.29</v>
      </c>
      <c r="H1807" s="12">
        <v>311.85199999999998</v>
      </c>
      <c r="I1807" s="72">
        <v>3.7810000000000001</v>
      </c>
      <c r="J1807" s="72">
        <v>16.443000000000001</v>
      </c>
      <c r="K1807" s="12">
        <v>214.21799999999999</v>
      </c>
      <c r="L1807" s="72">
        <v>2.597</v>
      </c>
      <c r="M1807" s="72">
        <v>15.34</v>
      </c>
      <c r="N1807" s="12">
        <v>526.07000000000005</v>
      </c>
      <c r="O1807" s="72">
        <v>6.3780000000000001</v>
      </c>
      <c r="P1807" s="72">
        <v>10.959</v>
      </c>
      <c r="Q1807" s="12">
        <v>65.274000000000001</v>
      </c>
      <c r="R1807" s="72">
        <v>0.79100000000000004</v>
      </c>
      <c r="S1807" s="72">
        <v>53.511000000000003</v>
      </c>
      <c r="T1807" s="12">
        <v>591.34400000000005</v>
      </c>
      <c r="U1807" s="72">
        <v>7.17</v>
      </c>
      <c r="V1807" s="72">
        <v>11.143000000000001</v>
      </c>
      <c r="W1807" s="12">
        <v>1798.86</v>
      </c>
      <c r="X1807" s="72">
        <v>21.81</v>
      </c>
      <c r="Y1807" s="72">
        <v>3.8919999999999999</v>
      </c>
      <c r="Z1807" s="12">
        <v>2390.2040000000002</v>
      </c>
      <c r="AA1807" s="72">
        <v>28.978999999999999</v>
      </c>
      <c r="AB1807" s="72">
        <v>1.1930000000000001</v>
      </c>
      <c r="AC1807" s="12">
        <v>5112.2340000000004</v>
      </c>
      <c r="AD1807" s="72">
        <v>61.981000000000002</v>
      </c>
      <c r="AE1807" s="72">
        <v>0.45800000000000002</v>
      </c>
      <c r="AF1807" s="12">
        <v>52.874000000000002</v>
      </c>
      <c r="AG1807" s="72">
        <v>0.64100000000000001</v>
      </c>
      <c r="AH1807" s="72">
        <v>36.476999999999997</v>
      </c>
      <c r="AI1807" s="12">
        <v>285.16399999999999</v>
      </c>
      <c r="AJ1807" s="72">
        <v>3.4569999999999999</v>
      </c>
      <c r="AK1807" s="72">
        <v>7.9960000000000004</v>
      </c>
      <c r="AL1807" s="12">
        <v>338.03800000000001</v>
      </c>
      <c r="AM1807" s="72">
        <v>4.0979999999999999</v>
      </c>
      <c r="AN1807" s="72">
        <v>2.8370000000000002</v>
      </c>
      <c r="AO1807" s="12">
        <v>5450.2719999999999</v>
      </c>
      <c r="AP1807" s="72">
        <v>66.08</v>
      </c>
      <c r="AQ1807" s="72">
        <v>0.40400000000000003</v>
      </c>
      <c r="AR1807" s="12">
        <v>133.60300000000001</v>
      </c>
      <c r="AS1807" s="72">
        <v>1.62</v>
      </c>
      <c r="AT1807" s="72">
        <v>19.218</v>
      </c>
      <c r="AU1807" s="12">
        <v>61.491</v>
      </c>
      <c r="AV1807" s="72">
        <v>0.746</v>
      </c>
      <c r="AW1807" s="72">
        <v>44.823999999999998</v>
      </c>
      <c r="AX1807" s="12">
        <v>360.89</v>
      </c>
      <c r="AY1807" s="72">
        <v>4.375</v>
      </c>
      <c r="AZ1807" s="72">
        <v>13.829000000000001</v>
      </c>
      <c r="BA1807" s="12">
        <v>422.38099999999997</v>
      </c>
      <c r="BB1807" s="72">
        <v>5.1210000000000004</v>
      </c>
      <c r="BC1807" s="72">
        <v>14.314</v>
      </c>
      <c r="BD1807" s="12">
        <v>195.06399999999999</v>
      </c>
      <c r="BE1807" s="72">
        <v>2.3650000000000002</v>
      </c>
      <c r="BF1807" s="72">
        <v>15.132999999999999</v>
      </c>
      <c r="BG1807" s="12">
        <v>617.44500000000005</v>
      </c>
      <c r="BH1807" s="72">
        <v>7.4859999999999998</v>
      </c>
      <c r="BI1807" s="72">
        <v>10.208</v>
      </c>
      <c r="BJ1807" s="12">
        <v>1396.9469999999999</v>
      </c>
      <c r="BK1807" s="72">
        <v>16.937000000000001</v>
      </c>
      <c r="BL1807" s="72">
        <v>5.8360000000000003</v>
      </c>
      <c r="BM1807" s="12">
        <v>649.74800000000005</v>
      </c>
      <c r="BN1807" s="72">
        <v>7.8780000000000001</v>
      </c>
      <c r="BO1807" s="72">
        <v>9.0109999999999992</v>
      </c>
      <c r="BP1807" s="12">
        <v>2046.6949999999999</v>
      </c>
      <c r="BQ1807" s="72">
        <v>24.814</v>
      </c>
      <c r="BR1807" s="72">
        <v>3.9089999999999998</v>
      </c>
      <c r="BS1807" s="12">
        <v>2797.7429999999999</v>
      </c>
      <c r="BT1807" s="72">
        <v>33.92</v>
      </c>
      <c r="BU1807" s="72">
        <v>1.996</v>
      </c>
      <c r="BV1807" s="12">
        <v>8248.0149999999994</v>
      </c>
      <c r="BW1807" s="72">
        <v>100</v>
      </c>
      <c r="BX1807" s="72">
        <v>0.67100000000000004</v>
      </c>
      <c r="BY1807" s="13"/>
      <c r="BZ1807" s="13"/>
    </row>
    <row r="1808" spans="1:78" ht="12.75" customHeight="1">
      <c r="A1808" s="122" t="s">
        <v>65</v>
      </c>
      <c r="B1808" s="71" t="s">
        <v>44</v>
      </c>
      <c r="C1808" s="71" t="s">
        <v>25</v>
      </c>
      <c r="D1808" s="34">
        <v>42156</v>
      </c>
      <c r="E1808" s="12">
        <v>2773.2310000000002</v>
      </c>
      <c r="F1808" s="72">
        <v>33.213000000000001</v>
      </c>
      <c r="G1808" s="72">
        <v>1.1299999999999999</v>
      </c>
      <c r="H1808" s="12">
        <v>296.38499999999999</v>
      </c>
      <c r="I1808" s="72">
        <v>3.55</v>
      </c>
      <c r="J1808" s="72">
        <v>11.775</v>
      </c>
      <c r="K1808" s="12">
        <v>258.92899999999997</v>
      </c>
      <c r="L1808" s="72">
        <v>3.101</v>
      </c>
      <c r="M1808" s="72">
        <v>11.628</v>
      </c>
      <c r="N1808" s="12">
        <v>555.31399999999996</v>
      </c>
      <c r="O1808" s="72">
        <v>6.6509999999999998</v>
      </c>
      <c r="P1808" s="72">
        <v>7.1459999999999999</v>
      </c>
      <c r="Q1808" s="12">
        <v>63.512</v>
      </c>
      <c r="R1808" s="72">
        <v>0.76100000000000001</v>
      </c>
      <c r="S1808" s="72">
        <v>45.469000000000001</v>
      </c>
      <c r="T1808" s="12">
        <v>618.82600000000002</v>
      </c>
      <c r="U1808" s="72">
        <v>7.4109999999999996</v>
      </c>
      <c r="V1808" s="72">
        <v>7.3680000000000003</v>
      </c>
      <c r="W1808" s="12">
        <v>1789.519</v>
      </c>
      <c r="X1808" s="72">
        <v>21.431999999999999</v>
      </c>
      <c r="Y1808" s="72">
        <v>2.391</v>
      </c>
      <c r="Z1808" s="12">
        <v>2408.346</v>
      </c>
      <c r="AA1808" s="72">
        <v>28.843</v>
      </c>
      <c r="AB1808" s="72">
        <v>1.385</v>
      </c>
      <c r="AC1808" s="12">
        <v>5181.576</v>
      </c>
      <c r="AD1808" s="72">
        <v>62.055999999999997</v>
      </c>
      <c r="AE1808" s="72">
        <v>0.43</v>
      </c>
      <c r="AF1808" s="12">
        <v>0</v>
      </c>
      <c r="AG1808" s="72">
        <v>0</v>
      </c>
      <c r="AH1808" s="72">
        <v>0</v>
      </c>
      <c r="AI1808" s="12">
        <v>304.41300000000001</v>
      </c>
      <c r="AJ1808" s="72">
        <v>3.6459999999999999</v>
      </c>
      <c r="AK1808" s="72">
        <v>3.1419999999999999</v>
      </c>
      <c r="AL1808" s="12">
        <v>304.41300000000001</v>
      </c>
      <c r="AM1808" s="72">
        <v>3.6459999999999999</v>
      </c>
      <c r="AN1808" s="72">
        <v>3.1419999999999999</v>
      </c>
      <c r="AO1808" s="12">
        <v>5485.9889999999996</v>
      </c>
      <c r="AP1808" s="72">
        <v>65.700999999999993</v>
      </c>
      <c r="AQ1808" s="72">
        <v>0.39600000000000002</v>
      </c>
      <c r="AR1808" s="12">
        <v>103.749</v>
      </c>
      <c r="AS1808" s="72">
        <v>1.2430000000000001</v>
      </c>
      <c r="AT1808" s="72">
        <v>21.484000000000002</v>
      </c>
      <c r="AU1808" s="12">
        <v>62.405000000000001</v>
      </c>
      <c r="AV1808" s="72">
        <v>0.747</v>
      </c>
      <c r="AW1808" s="72">
        <v>28.457999999999998</v>
      </c>
      <c r="AX1808" s="12">
        <v>372.19600000000003</v>
      </c>
      <c r="AY1808" s="72">
        <v>4.4580000000000002</v>
      </c>
      <c r="AZ1808" s="72">
        <v>11.476000000000001</v>
      </c>
      <c r="BA1808" s="12">
        <v>434.60199999999998</v>
      </c>
      <c r="BB1808" s="72">
        <v>5.2050000000000001</v>
      </c>
      <c r="BC1808" s="72">
        <v>11.593</v>
      </c>
      <c r="BD1808" s="12">
        <v>184.61099999999999</v>
      </c>
      <c r="BE1808" s="72">
        <v>2.2109999999999999</v>
      </c>
      <c r="BF1808" s="72">
        <v>15.686999999999999</v>
      </c>
      <c r="BG1808" s="12">
        <v>619.21199999999999</v>
      </c>
      <c r="BH1808" s="72">
        <v>7.4160000000000004</v>
      </c>
      <c r="BI1808" s="72">
        <v>9.0879999999999992</v>
      </c>
      <c r="BJ1808" s="12">
        <v>1497.1320000000001</v>
      </c>
      <c r="BK1808" s="72">
        <v>17.93</v>
      </c>
      <c r="BL1808" s="72">
        <v>5.5209999999999999</v>
      </c>
      <c r="BM1808" s="12">
        <v>643.80600000000004</v>
      </c>
      <c r="BN1808" s="72">
        <v>7.71</v>
      </c>
      <c r="BO1808" s="72">
        <v>8.1940000000000008</v>
      </c>
      <c r="BP1808" s="12">
        <v>2140.9380000000001</v>
      </c>
      <c r="BQ1808" s="72">
        <v>25.64</v>
      </c>
      <c r="BR1808" s="72">
        <v>3.9790000000000001</v>
      </c>
      <c r="BS1808" s="12">
        <v>2863.8989999999999</v>
      </c>
      <c r="BT1808" s="72">
        <v>34.298999999999999</v>
      </c>
      <c r="BU1808" s="72">
        <v>2.1539999999999999</v>
      </c>
      <c r="BV1808" s="12">
        <v>8349.8880000000008</v>
      </c>
      <c r="BW1808" s="72">
        <v>100</v>
      </c>
      <c r="BX1808" s="72">
        <v>0.64500000000000002</v>
      </c>
      <c r="BY1808" s="13"/>
      <c r="BZ1808" s="13"/>
    </row>
    <row r="1809" spans="1:78" ht="12.75" customHeight="1">
      <c r="A1809" s="122" t="s">
        <v>65</v>
      </c>
      <c r="B1809" s="71" t="s">
        <v>44</v>
      </c>
      <c r="C1809" s="71" t="s">
        <v>25</v>
      </c>
      <c r="D1809" s="34">
        <v>42614</v>
      </c>
      <c r="E1809" s="12">
        <v>2815.7809999999999</v>
      </c>
      <c r="F1809" s="72">
        <v>32.695999999999998</v>
      </c>
      <c r="G1809" s="72">
        <v>1.1919999999999999</v>
      </c>
      <c r="H1809" s="12">
        <v>300.54500000000002</v>
      </c>
      <c r="I1809" s="72">
        <v>3.49</v>
      </c>
      <c r="J1809" s="72">
        <v>13.353</v>
      </c>
      <c r="K1809" s="12">
        <v>192.524</v>
      </c>
      <c r="L1809" s="72">
        <v>2.2360000000000002</v>
      </c>
      <c r="M1809" s="72">
        <v>19.663</v>
      </c>
      <c r="N1809" s="12">
        <v>493.06900000000002</v>
      </c>
      <c r="O1809" s="72">
        <v>5.7249999999999996</v>
      </c>
      <c r="P1809" s="72">
        <v>10.448</v>
      </c>
      <c r="Q1809" s="12">
        <v>45.067999999999998</v>
      </c>
      <c r="R1809" s="72">
        <v>0.52300000000000002</v>
      </c>
      <c r="S1809" s="72">
        <v>33.786000000000001</v>
      </c>
      <c r="T1809" s="12">
        <v>538.13599999999997</v>
      </c>
      <c r="U1809" s="72">
        <v>6.2489999999999997</v>
      </c>
      <c r="V1809" s="72">
        <v>9.6539999999999999</v>
      </c>
      <c r="W1809" s="12">
        <v>1976.6</v>
      </c>
      <c r="X1809" s="72">
        <v>22.952000000000002</v>
      </c>
      <c r="Y1809" s="72">
        <v>3.5129999999999999</v>
      </c>
      <c r="Z1809" s="12">
        <v>2514.7359999999999</v>
      </c>
      <c r="AA1809" s="72">
        <v>29.201000000000001</v>
      </c>
      <c r="AB1809" s="72">
        <v>1.4339999999999999</v>
      </c>
      <c r="AC1809" s="12">
        <v>5330.5169999999998</v>
      </c>
      <c r="AD1809" s="72">
        <v>61.896999999999998</v>
      </c>
      <c r="AE1809" s="72">
        <v>0.42599999999999999</v>
      </c>
      <c r="AF1809" s="12">
        <v>3.9119999999999999</v>
      </c>
      <c r="AG1809" s="72">
        <v>4.4999999999999998E-2</v>
      </c>
      <c r="AH1809" s="72">
        <v>81.335999999999999</v>
      </c>
      <c r="AI1809" s="12">
        <v>283.38900000000001</v>
      </c>
      <c r="AJ1809" s="72">
        <v>3.2909999999999999</v>
      </c>
      <c r="AK1809" s="72">
        <v>3.5670000000000002</v>
      </c>
      <c r="AL1809" s="12">
        <v>287.30099999999999</v>
      </c>
      <c r="AM1809" s="72">
        <v>3.3359999999999999</v>
      </c>
      <c r="AN1809" s="72">
        <v>3.2589999999999999</v>
      </c>
      <c r="AO1809" s="12">
        <v>5617.8180000000002</v>
      </c>
      <c r="AP1809" s="72">
        <v>65.233000000000004</v>
      </c>
      <c r="AQ1809" s="72">
        <v>0.38100000000000001</v>
      </c>
      <c r="AR1809" s="12">
        <v>48.904000000000003</v>
      </c>
      <c r="AS1809" s="72">
        <v>0.56799999999999995</v>
      </c>
      <c r="AT1809" s="72">
        <v>31.206</v>
      </c>
      <c r="AU1809" s="12">
        <v>26.631</v>
      </c>
      <c r="AV1809" s="72">
        <v>0.309</v>
      </c>
      <c r="AW1809" s="72">
        <v>50.677999999999997</v>
      </c>
      <c r="AX1809" s="12">
        <v>336.19200000000001</v>
      </c>
      <c r="AY1809" s="72">
        <v>3.9039999999999999</v>
      </c>
      <c r="AZ1809" s="72">
        <v>13.196999999999999</v>
      </c>
      <c r="BA1809" s="12">
        <v>362.82299999999998</v>
      </c>
      <c r="BB1809" s="72">
        <v>4.2130000000000001</v>
      </c>
      <c r="BC1809" s="72">
        <v>12.016999999999999</v>
      </c>
      <c r="BD1809" s="12">
        <v>264.90199999999999</v>
      </c>
      <c r="BE1809" s="72">
        <v>3.0760000000000001</v>
      </c>
      <c r="BF1809" s="72">
        <v>14.349</v>
      </c>
      <c r="BG1809" s="12">
        <v>627.726</v>
      </c>
      <c r="BH1809" s="72">
        <v>7.2889999999999997</v>
      </c>
      <c r="BI1809" s="72">
        <v>8.6389999999999993</v>
      </c>
      <c r="BJ1809" s="12">
        <v>1592.998</v>
      </c>
      <c r="BK1809" s="72">
        <v>18.498000000000001</v>
      </c>
      <c r="BL1809" s="72">
        <v>4.32</v>
      </c>
      <c r="BM1809" s="12">
        <v>724.45299999999997</v>
      </c>
      <c r="BN1809" s="72">
        <v>8.4120000000000008</v>
      </c>
      <c r="BO1809" s="72">
        <v>8</v>
      </c>
      <c r="BP1809" s="12">
        <v>2317.451</v>
      </c>
      <c r="BQ1809" s="72">
        <v>26.91</v>
      </c>
      <c r="BR1809" s="72">
        <v>2.8010000000000002</v>
      </c>
      <c r="BS1809" s="12">
        <v>2994.0810000000001</v>
      </c>
      <c r="BT1809" s="72">
        <v>34.767000000000003</v>
      </c>
      <c r="BU1809" s="72">
        <v>1.67</v>
      </c>
      <c r="BV1809" s="12">
        <v>8611.8989999999994</v>
      </c>
      <c r="BW1809" s="72">
        <v>100</v>
      </c>
      <c r="BX1809" s="72">
        <v>0.54300000000000004</v>
      </c>
      <c r="BY1809" s="13"/>
      <c r="BZ1809" s="13"/>
    </row>
    <row r="1810" spans="1:78" ht="12.75" customHeight="1">
      <c r="A1810" s="122" t="s">
        <v>65</v>
      </c>
      <c r="B1810" s="71" t="s">
        <v>44</v>
      </c>
      <c r="C1810" s="71" t="s">
        <v>25</v>
      </c>
      <c r="D1810" s="34">
        <v>42705</v>
      </c>
      <c r="E1810" s="12">
        <v>2790.654</v>
      </c>
      <c r="F1810" s="72">
        <v>32.484999999999999</v>
      </c>
      <c r="G1810" s="72">
        <v>1.216</v>
      </c>
      <c r="H1810" s="12">
        <v>307.11099999999999</v>
      </c>
      <c r="I1810" s="72">
        <v>3.5750000000000002</v>
      </c>
      <c r="J1810" s="72">
        <v>19.727</v>
      </c>
      <c r="K1810" s="12">
        <v>270.60000000000002</v>
      </c>
      <c r="L1810" s="72">
        <v>3.15</v>
      </c>
      <c r="M1810" s="72">
        <v>22.59</v>
      </c>
      <c r="N1810" s="12">
        <v>577.71100000000001</v>
      </c>
      <c r="O1810" s="72">
        <v>6.7249999999999996</v>
      </c>
      <c r="P1810" s="72">
        <v>10.039</v>
      </c>
      <c r="Q1810" s="12">
        <v>77.477999999999994</v>
      </c>
      <c r="R1810" s="72">
        <v>0.90200000000000002</v>
      </c>
      <c r="S1810" s="72">
        <v>25.529</v>
      </c>
      <c r="T1810" s="12">
        <v>655.18899999999996</v>
      </c>
      <c r="U1810" s="72">
        <v>7.6269999999999998</v>
      </c>
      <c r="V1810" s="72">
        <v>9.56</v>
      </c>
      <c r="W1810" s="12">
        <v>1914.002</v>
      </c>
      <c r="X1810" s="72">
        <v>22.28</v>
      </c>
      <c r="Y1810" s="72">
        <v>3.4809999999999999</v>
      </c>
      <c r="Z1810" s="12">
        <v>2569.1909999999998</v>
      </c>
      <c r="AA1810" s="72">
        <v>29.907</v>
      </c>
      <c r="AB1810" s="72">
        <v>1.2170000000000001</v>
      </c>
      <c r="AC1810" s="12">
        <v>5359.8459999999995</v>
      </c>
      <c r="AD1810" s="72">
        <v>62.392000000000003</v>
      </c>
      <c r="AE1810" s="72">
        <v>0.45</v>
      </c>
      <c r="AF1810" s="12">
        <v>12.443</v>
      </c>
      <c r="AG1810" s="72">
        <v>0.14499999999999999</v>
      </c>
      <c r="AH1810" s="72">
        <v>70.897999999999996</v>
      </c>
      <c r="AI1810" s="12">
        <v>266.49599999999998</v>
      </c>
      <c r="AJ1810" s="72">
        <v>3.1019999999999999</v>
      </c>
      <c r="AK1810" s="72">
        <v>5.5369999999999999</v>
      </c>
      <c r="AL1810" s="12">
        <v>278.93900000000002</v>
      </c>
      <c r="AM1810" s="72">
        <v>3.2469999999999999</v>
      </c>
      <c r="AN1810" s="72">
        <v>3.3809999999999998</v>
      </c>
      <c r="AO1810" s="12">
        <v>5638.7839999999997</v>
      </c>
      <c r="AP1810" s="72">
        <v>65.638999999999996</v>
      </c>
      <c r="AQ1810" s="72">
        <v>0.443</v>
      </c>
      <c r="AR1810" s="12">
        <v>97.85</v>
      </c>
      <c r="AS1810" s="72">
        <v>1.139</v>
      </c>
      <c r="AT1810" s="72">
        <v>39.146000000000001</v>
      </c>
      <c r="AU1810" s="12">
        <v>9.2279999999999998</v>
      </c>
      <c r="AV1810" s="72">
        <v>0.107</v>
      </c>
      <c r="AW1810" s="72">
        <v>75.304000000000002</v>
      </c>
      <c r="AX1810" s="12">
        <v>350.86200000000002</v>
      </c>
      <c r="AY1810" s="72">
        <v>4.0839999999999996</v>
      </c>
      <c r="AZ1810" s="72">
        <v>19.632000000000001</v>
      </c>
      <c r="BA1810" s="12">
        <v>360.09</v>
      </c>
      <c r="BB1810" s="72">
        <v>4.1920000000000002</v>
      </c>
      <c r="BC1810" s="72">
        <v>19.34</v>
      </c>
      <c r="BD1810" s="12">
        <v>252.10300000000001</v>
      </c>
      <c r="BE1810" s="72">
        <v>2.9350000000000001</v>
      </c>
      <c r="BF1810" s="72">
        <v>21.57</v>
      </c>
      <c r="BG1810" s="12">
        <v>612.19299999999998</v>
      </c>
      <c r="BH1810" s="72">
        <v>7.1260000000000003</v>
      </c>
      <c r="BI1810" s="72">
        <v>12.465</v>
      </c>
      <c r="BJ1810" s="12">
        <v>1289.3309999999999</v>
      </c>
      <c r="BK1810" s="72">
        <v>15.009</v>
      </c>
      <c r="BL1810" s="72">
        <v>7.2649999999999997</v>
      </c>
      <c r="BM1810" s="12">
        <v>952.399</v>
      </c>
      <c r="BN1810" s="72">
        <v>11.087</v>
      </c>
      <c r="BO1810" s="72">
        <v>7.19</v>
      </c>
      <c r="BP1810" s="12">
        <v>2241.73</v>
      </c>
      <c r="BQ1810" s="72">
        <v>26.094999999999999</v>
      </c>
      <c r="BR1810" s="72">
        <v>4.3159999999999998</v>
      </c>
      <c r="BS1810" s="12">
        <v>2951.7730000000001</v>
      </c>
      <c r="BT1810" s="72">
        <v>34.360999999999997</v>
      </c>
      <c r="BU1810" s="72">
        <v>1.8160000000000001</v>
      </c>
      <c r="BV1810" s="12">
        <v>8590.5570000000007</v>
      </c>
      <c r="BW1810" s="72">
        <v>100</v>
      </c>
      <c r="BX1810" s="72">
        <v>0.63200000000000001</v>
      </c>
      <c r="BY1810" s="13"/>
      <c r="BZ1810" s="13"/>
    </row>
    <row r="1811" spans="1:78" ht="12.75" customHeight="1">
      <c r="A1811" s="122" t="s">
        <v>65</v>
      </c>
      <c r="B1811" s="71" t="s">
        <v>44</v>
      </c>
      <c r="C1811" s="71" t="s">
        <v>25</v>
      </c>
      <c r="D1811" s="34">
        <v>42795</v>
      </c>
      <c r="E1811" s="12">
        <v>2767.9409999999998</v>
      </c>
      <c r="F1811" s="72">
        <v>32.463000000000001</v>
      </c>
      <c r="G1811" s="72">
        <v>1.117</v>
      </c>
      <c r="H1811" s="12">
        <v>389.15100000000001</v>
      </c>
      <c r="I1811" s="72">
        <v>4.5640000000000001</v>
      </c>
      <c r="J1811" s="72">
        <v>16.815999999999999</v>
      </c>
      <c r="K1811" s="12">
        <v>260.72699999999998</v>
      </c>
      <c r="L1811" s="72">
        <v>3.0579999999999998</v>
      </c>
      <c r="M1811" s="72">
        <v>14.43</v>
      </c>
      <c r="N1811" s="12">
        <v>649.87900000000002</v>
      </c>
      <c r="O1811" s="72">
        <v>7.6219999999999999</v>
      </c>
      <c r="P1811" s="72">
        <v>10.475</v>
      </c>
      <c r="Q1811" s="12">
        <v>42.715000000000003</v>
      </c>
      <c r="R1811" s="72">
        <v>0.501</v>
      </c>
      <c r="S1811" s="72">
        <v>41.707000000000001</v>
      </c>
      <c r="T1811" s="12">
        <v>692.59400000000005</v>
      </c>
      <c r="U1811" s="72">
        <v>8.1229999999999993</v>
      </c>
      <c r="V1811" s="72">
        <v>9.2490000000000006</v>
      </c>
      <c r="W1811" s="12">
        <v>1860.518</v>
      </c>
      <c r="X1811" s="72">
        <v>21.82</v>
      </c>
      <c r="Y1811" s="72">
        <v>3.3620000000000001</v>
      </c>
      <c r="Z1811" s="12">
        <v>2553.1109999999999</v>
      </c>
      <c r="AA1811" s="72">
        <v>29.943000000000001</v>
      </c>
      <c r="AB1811" s="72">
        <v>1.534</v>
      </c>
      <c r="AC1811" s="12">
        <v>5321.0519999999997</v>
      </c>
      <c r="AD1811" s="72">
        <v>62.405999999999999</v>
      </c>
      <c r="AE1811" s="72">
        <v>0.436</v>
      </c>
      <c r="AF1811" s="12">
        <v>17.739999999999998</v>
      </c>
      <c r="AG1811" s="72">
        <v>0.20799999999999999</v>
      </c>
      <c r="AH1811" s="72">
        <v>66.816000000000003</v>
      </c>
      <c r="AI1811" s="12">
        <v>325.14999999999998</v>
      </c>
      <c r="AJ1811" s="72">
        <v>3.8130000000000002</v>
      </c>
      <c r="AK1811" s="72">
        <v>4.3769999999999998</v>
      </c>
      <c r="AL1811" s="12">
        <v>342.89</v>
      </c>
      <c r="AM1811" s="72">
        <v>4.0209999999999999</v>
      </c>
      <c r="AN1811" s="72">
        <v>2.5030000000000001</v>
      </c>
      <c r="AO1811" s="12">
        <v>5663.942</v>
      </c>
      <c r="AP1811" s="72">
        <v>66.427000000000007</v>
      </c>
      <c r="AQ1811" s="72">
        <v>0.41499999999999998</v>
      </c>
      <c r="AR1811" s="12">
        <v>157.93899999999999</v>
      </c>
      <c r="AS1811" s="72">
        <v>1.8520000000000001</v>
      </c>
      <c r="AT1811" s="72">
        <v>22.24</v>
      </c>
      <c r="AU1811" s="12">
        <v>26.64</v>
      </c>
      <c r="AV1811" s="72">
        <v>0.312</v>
      </c>
      <c r="AW1811" s="72">
        <v>50.902000000000001</v>
      </c>
      <c r="AX1811" s="12">
        <v>416.55900000000003</v>
      </c>
      <c r="AY1811" s="72">
        <v>4.8849999999999998</v>
      </c>
      <c r="AZ1811" s="72">
        <v>11.055999999999999</v>
      </c>
      <c r="BA1811" s="12">
        <v>443.19900000000001</v>
      </c>
      <c r="BB1811" s="72">
        <v>5.1980000000000004</v>
      </c>
      <c r="BC1811" s="72">
        <v>11.427</v>
      </c>
      <c r="BD1811" s="12">
        <v>200.91399999999999</v>
      </c>
      <c r="BE1811" s="72">
        <v>2.3559999999999999</v>
      </c>
      <c r="BF1811" s="72">
        <v>13.284000000000001</v>
      </c>
      <c r="BG1811" s="12">
        <v>644.11300000000006</v>
      </c>
      <c r="BH1811" s="72">
        <v>7.5540000000000003</v>
      </c>
      <c r="BI1811" s="72">
        <v>9.0660000000000007</v>
      </c>
      <c r="BJ1811" s="12">
        <v>1290.306</v>
      </c>
      <c r="BK1811" s="72">
        <v>15.132999999999999</v>
      </c>
      <c r="BL1811" s="72">
        <v>6.0679999999999996</v>
      </c>
      <c r="BM1811" s="12">
        <v>770.202</v>
      </c>
      <c r="BN1811" s="72">
        <v>9.0329999999999995</v>
      </c>
      <c r="BO1811" s="72">
        <v>8.4640000000000004</v>
      </c>
      <c r="BP1811" s="12">
        <v>2060.5079999999998</v>
      </c>
      <c r="BQ1811" s="72">
        <v>24.166</v>
      </c>
      <c r="BR1811" s="72">
        <v>3.621</v>
      </c>
      <c r="BS1811" s="12">
        <v>2862.5610000000001</v>
      </c>
      <c r="BT1811" s="72">
        <v>33.573</v>
      </c>
      <c r="BU1811" s="72">
        <v>1.8560000000000001</v>
      </c>
      <c r="BV1811" s="12">
        <v>8526.5020000000004</v>
      </c>
      <c r="BW1811" s="72">
        <v>100</v>
      </c>
      <c r="BX1811" s="72">
        <v>0.56699999999999995</v>
      </c>
      <c r="BY1811" s="13"/>
      <c r="BZ1811" s="13"/>
    </row>
    <row r="1812" spans="1:78" ht="12.75" customHeight="1">
      <c r="A1812" s="122" t="s">
        <v>65</v>
      </c>
      <c r="B1812" s="71" t="s">
        <v>44</v>
      </c>
      <c r="C1812" s="71" t="s">
        <v>25</v>
      </c>
      <c r="D1812" s="34">
        <v>42887</v>
      </c>
      <c r="E1812" s="12">
        <v>2829.723</v>
      </c>
      <c r="F1812" s="72">
        <v>32.585000000000001</v>
      </c>
      <c r="G1812" s="72">
        <v>1.2909999999999999</v>
      </c>
      <c r="H1812" s="12">
        <v>405.209</v>
      </c>
      <c r="I1812" s="72">
        <v>4.6660000000000004</v>
      </c>
      <c r="J1812" s="72">
        <v>15.436999999999999</v>
      </c>
      <c r="K1812" s="12">
        <v>286.90899999999999</v>
      </c>
      <c r="L1812" s="72">
        <v>3.3039999999999998</v>
      </c>
      <c r="M1812" s="72">
        <v>18.190000000000001</v>
      </c>
      <c r="N1812" s="12">
        <v>692.11800000000005</v>
      </c>
      <c r="O1812" s="72">
        <v>7.97</v>
      </c>
      <c r="P1812" s="72">
        <v>9.3949999999999996</v>
      </c>
      <c r="Q1812" s="12">
        <v>80.540999999999997</v>
      </c>
      <c r="R1812" s="72">
        <v>0.92700000000000005</v>
      </c>
      <c r="S1812" s="72">
        <v>26.981999999999999</v>
      </c>
      <c r="T1812" s="12">
        <v>772.65899999999999</v>
      </c>
      <c r="U1812" s="72">
        <v>8.8970000000000002</v>
      </c>
      <c r="V1812" s="72">
        <v>8.7739999999999991</v>
      </c>
      <c r="W1812" s="12">
        <v>1798.8879999999999</v>
      </c>
      <c r="X1812" s="72">
        <v>20.715</v>
      </c>
      <c r="Y1812" s="72">
        <v>4.0090000000000003</v>
      </c>
      <c r="Z1812" s="12">
        <v>2571.547</v>
      </c>
      <c r="AA1812" s="72">
        <v>29.611999999999998</v>
      </c>
      <c r="AB1812" s="72">
        <v>1.234</v>
      </c>
      <c r="AC1812" s="12">
        <v>5401.27</v>
      </c>
      <c r="AD1812" s="72">
        <v>62.198</v>
      </c>
      <c r="AE1812" s="72">
        <v>0.57199999999999995</v>
      </c>
      <c r="AF1812" s="12">
        <v>19.109000000000002</v>
      </c>
      <c r="AG1812" s="72">
        <v>0.22</v>
      </c>
      <c r="AH1812" s="72">
        <v>56.628</v>
      </c>
      <c r="AI1812" s="12">
        <v>285.892</v>
      </c>
      <c r="AJ1812" s="72">
        <v>3.2919999999999998</v>
      </c>
      <c r="AK1812" s="72">
        <v>4.4189999999999996</v>
      </c>
      <c r="AL1812" s="12">
        <v>305.00099999999998</v>
      </c>
      <c r="AM1812" s="72">
        <v>3.512</v>
      </c>
      <c r="AN1812" s="72">
        <v>2.984</v>
      </c>
      <c r="AO1812" s="12">
        <v>5706.2709999999997</v>
      </c>
      <c r="AP1812" s="72">
        <v>65.709999999999994</v>
      </c>
      <c r="AQ1812" s="72">
        <v>0.52400000000000002</v>
      </c>
      <c r="AR1812" s="12">
        <v>95.930999999999997</v>
      </c>
      <c r="AS1812" s="72">
        <v>1.105</v>
      </c>
      <c r="AT1812" s="72">
        <v>27.167999999999999</v>
      </c>
      <c r="AU1812" s="12">
        <v>17.423999999999999</v>
      </c>
      <c r="AV1812" s="72">
        <v>0.20100000000000001</v>
      </c>
      <c r="AW1812" s="72">
        <v>48.542999999999999</v>
      </c>
      <c r="AX1812" s="12">
        <v>374.93599999999998</v>
      </c>
      <c r="AY1812" s="72">
        <v>4.3179999999999996</v>
      </c>
      <c r="AZ1812" s="72">
        <v>9.782</v>
      </c>
      <c r="BA1812" s="12">
        <v>392.36</v>
      </c>
      <c r="BB1812" s="72">
        <v>4.5179999999999998</v>
      </c>
      <c r="BC1812" s="72">
        <v>9.4060000000000006</v>
      </c>
      <c r="BD1812" s="12">
        <v>190.62299999999999</v>
      </c>
      <c r="BE1812" s="72">
        <v>2.1949999999999998</v>
      </c>
      <c r="BF1812" s="72">
        <v>16.483000000000001</v>
      </c>
      <c r="BG1812" s="12">
        <v>582.98299999999995</v>
      </c>
      <c r="BH1812" s="72">
        <v>6.7130000000000001</v>
      </c>
      <c r="BI1812" s="72">
        <v>7.1879999999999997</v>
      </c>
      <c r="BJ1812" s="12">
        <v>1441.1880000000001</v>
      </c>
      <c r="BK1812" s="72">
        <v>16.596</v>
      </c>
      <c r="BL1812" s="72">
        <v>5.8769999999999998</v>
      </c>
      <c r="BM1812" s="12">
        <v>857.66499999999996</v>
      </c>
      <c r="BN1812" s="72">
        <v>9.8759999999999994</v>
      </c>
      <c r="BO1812" s="72">
        <v>7.4119999999999999</v>
      </c>
      <c r="BP1812" s="12">
        <v>2298.8530000000001</v>
      </c>
      <c r="BQ1812" s="72">
        <v>26.472000000000001</v>
      </c>
      <c r="BR1812" s="72">
        <v>2.6669999999999998</v>
      </c>
      <c r="BS1812" s="12">
        <v>2977.7669999999998</v>
      </c>
      <c r="BT1812" s="72">
        <v>34.29</v>
      </c>
      <c r="BU1812" s="72">
        <v>1.597</v>
      </c>
      <c r="BV1812" s="12">
        <v>8684.0380000000005</v>
      </c>
      <c r="BW1812" s="72">
        <v>100</v>
      </c>
      <c r="BX1812" s="72">
        <v>0.55000000000000004</v>
      </c>
      <c r="BY1812" s="13"/>
      <c r="BZ1812" s="13"/>
    </row>
    <row r="1813" spans="1:78" ht="12.75" customHeight="1">
      <c r="A1813" s="122" t="s">
        <v>65</v>
      </c>
      <c r="B1813" s="71" t="s">
        <v>44</v>
      </c>
      <c r="C1813" s="71" t="s">
        <v>25</v>
      </c>
      <c r="D1813" s="34">
        <v>43344</v>
      </c>
      <c r="E1813" s="12">
        <v>2950.6190000000001</v>
      </c>
      <c r="F1813" s="72">
        <v>33.151000000000003</v>
      </c>
      <c r="G1813" s="72">
        <v>1.292</v>
      </c>
      <c r="H1813" s="12">
        <v>365.048</v>
      </c>
      <c r="I1813" s="72">
        <v>4.101</v>
      </c>
      <c r="J1813" s="72">
        <v>15.172000000000001</v>
      </c>
      <c r="K1813" s="12">
        <v>214.76900000000001</v>
      </c>
      <c r="L1813" s="72">
        <v>2.4129999999999998</v>
      </c>
      <c r="M1813" s="72">
        <v>15.061</v>
      </c>
      <c r="N1813" s="12">
        <v>579.81700000000001</v>
      </c>
      <c r="O1813" s="72">
        <v>6.5140000000000002</v>
      </c>
      <c r="P1813" s="72">
        <v>10.23</v>
      </c>
      <c r="Q1813" s="12">
        <v>22.088999999999999</v>
      </c>
      <c r="R1813" s="72">
        <v>0.248</v>
      </c>
      <c r="S1813" s="72">
        <v>65.688999999999993</v>
      </c>
      <c r="T1813" s="12">
        <v>601.90700000000004</v>
      </c>
      <c r="U1813" s="72">
        <v>6.7629999999999999</v>
      </c>
      <c r="V1813" s="72">
        <v>10.698</v>
      </c>
      <c r="W1813" s="12">
        <v>2038.019</v>
      </c>
      <c r="X1813" s="72">
        <v>22.898</v>
      </c>
      <c r="Y1813" s="72">
        <v>3.669</v>
      </c>
      <c r="Z1813" s="12">
        <v>2639.9259999999999</v>
      </c>
      <c r="AA1813" s="72">
        <v>29.66</v>
      </c>
      <c r="AB1813" s="72">
        <v>1.325</v>
      </c>
      <c r="AC1813" s="12">
        <v>5590.5450000000001</v>
      </c>
      <c r="AD1813" s="72">
        <v>62.811</v>
      </c>
      <c r="AE1813" s="72">
        <v>0.57699999999999996</v>
      </c>
      <c r="AF1813" s="12">
        <v>8.6199999999999992</v>
      </c>
      <c r="AG1813" s="72">
        <v>9.7000000000000003E-2</v>
      </c>
      <c r="AH1813" s="72">
        <v>106.02500000000001</v>
      </c>
      <c r="AI1813" s="12">
        <v>268.43799999999999</v>
      </c>
      <c r="AJ1813" s="72">
        <v>3.016</v>
      </c>
      <c r="AK1813" s="72">
        <v>4.1680000000000001</v>
      </c>
      <c r="AL1813" s="12">
        <v>277.05799999999999</v>
      </c>
      <c r="AM1813" s="72">
        <v>3.113</v>
      </c>
      <c r="AN1813" s="72">
        <v>2.5790000000000002</v>
      </c>
      <c r="AO1813" s="12">
        <v>5867.6030000000001</v>
      </c>
      <c r="AP1813" s="72">
        <v>65.924000000000007</v>
      </c>
      <c r="AQ1813" s="72">
        <v>0.54700000000000004</v>
      </c>
      <c r="AR1813" s="12">
        <v>113.54300000000001</v>
      </c>
      <c r="AS1813" s="72">
        <v>1.276</v>
      </c>
      <c r="AT1813" s="72">
        <v>26.501999999999999</v>
      </c>
      <c r="AU1813" s="12">
        <v>49.158999999999999</v>
      </c>
      <c r="AV1813" s="72">
        <v>0.55200000000000005</v>
      </c>
      <c r="AW1813" s="72">
        <v>63.921999999999997</v>
      </c>
      <c r="AX1813" s="12">
        <v>289.01299999999998</v>
      </c>
      <c r="AY1813" s="72">
        <v>3.2469999999999999</v>
      </c>
      <c r="AZ1813" s="72">
        <v>13.557</v>
      </c>
      <c r="BA1813" s="12">
        <v>338.17200000000003</v>
      </c>
      <c r="BB1813" s="72">
        <v>3.7989999999999999</v>
      </c>
      <c r="BC1813" s="72">
        <v>14.048999999999999</v>
      </c>
      <c r="BD1813" s="12">
        <v>238.636</v>
      </c>
      <c r="BE1813" s="72">
        <v>2.681</v>
      </c>
      <c r="BF1813" s="72">
        <v>13.782</v>
      </c>
      <c r="BG1813" s="12">
        <v>576.80899999999997</v>
      </c>
      <c r="BH1813" s="72">
        <v>6.4809999999999999</v>
      </c>
      <c r="BI1813" s="72">
        <v>9.9659999999999993</v>
      </c>
      <c r="BJ1813" s="12">
        <v>1410.1969999999999</v>
      </c>
      <c r="BK1813" s="72">
        <v>15.843999999999999</v>
      </c>
      <c r="BL1813" s="72">
        <v>4.226</v>
      </c>
      <c r="BM1813" s="12">
        <v>932.44899999999996</v>
      </c>
      <c r="BN1813" s="72">
        <v>10.476000000000001</v>
      </c>
      <c r="BO1813" s="72">
        <v>6.7160000000000002</v>
      </c>
      <c r="BP1813" s="12">
        <v>2342.6460000000002</v>
      </c>
      <c r="BQ1813" s="72">
        <v>26.32</v>
      </c>
      <c r="BR1813" s="72">
        <v>2.4300000000000002</v>
      </c>
      <c r="BS1813" s="12">
        <v>3032.998</v>
      </c>
      <c r="BT1813" s="72">
        <v>34.076000000000001</v>
      </c>
      <c r="BU1813" s="72">
        <v>1.8620000000000001</v>
      </c>
      <c r="BV1813" s="12">
        <v>8900.6010000000006</v>
      </c>
      <c r="BW1813" s="72">
        <v>100</v>
      </c>
      <c r="BX1813" s="72">
        <v>0.49199999999999999</v>
      </c>
      <c r="BY1813" s="13"/>
      <c r="BZ1813" s="13"/>
    </row>
    <row r="1814" spans="1:78" ht="12.75" customHeight="1">
      <c r="A1814" s="122" t="s">
        <v>65</v>
      </c>
      <c r="B1814" s="71" t="s">
        <v>44</v>
      </c>
      <c r="C1814" s="71" t="s">
        <v>25</v>
      </c>
      <c r="D1814" s="34">
        <v>43435</v>
      </c>
      <c r="E1814" s="12">
        <v>2977.2939999999999</v>
      </c>
      <c r="F1814" s="72">
        <v>33.366999999999997</v>
      </c>
      <c r="G1814" s="72">
        <v>1.631</v>
      </c>
      <c r="H1814" s="12">
        <v>303.33199999999999</v>
      </c>
      <c r="I1814" s="72">
        <v>3.399</v>
      </c>
      <c r="J1814" s="72">
        <v>21.995000000000001</v>
      </c>
      <c r="K1814" s="12">
        <v>378.97699999999998</v>
      </c>
      <c r="L1814" s="72">
        <v>4.2469999999999999</v>
      </c>
      <c r="M1814" s="72">
        <v>13.071999999999999</v>
      </c>
      <c r="N1814" s="12">
        <v>682.31</v>
      </c>
      <c r="O1814" s="72">
        <v>7.6470000000000002</v>
      </c>
      <c r="P1814" s="72">
        <v>9.5489999999999995</v>
      </c>
      <c r="Q1814" s="12">
        <v>43.088999999999999</v>
      </c>
      <c r="R1814" s="72">
        <v>0.48299999999999998</v>
      </c>
      <c r="S1814" s="72">
        <v>39.521999999999998</v>
      </c>
      <c r="T1814" s="12">
        <v>725.39800000000002</v>
      </c>
      <c r="U1814" s="72">
        <v>8.1300000000000008</v>
      </c>
      <c r="V1814" s="72">
        <v>9.4629999999999992</v>
      </c>
      <c r="W1814" s="12">
        <v>1978.3440000000001</v>
      </c>
      <c r="X1814" s="72">
        <v>22.172000000000001</v>
      </c>
      <c r="Y1814" s="72">
        <v>2.85</v>
      </c>
      <c r="Z1814" s="12">
        <v>2703.7420000000002</v>
      </c>
      <c r="AA1814" s="72">
        <v>30.300999999999998</v>
      </c>
      <c r="AB1814" s="72">
        <v>1.776</v>
      </c>
      <c r="AC1814" s="12">
        <v>5681.0360000000001</v>
      </c>
      <c r="AD1814" s="72">
        <v>63.667999999999999</v>
      </c>
      <c r="AE1814" s="72">
        <v>0.51</v>
      </c>
      <c r="AF1814" s="12">
        <v>7.6139999999999999</v>
      </c>
      <c r="AG1814" s="72">
        <v>8.5000000000000006E-2</v>
      </c>
      <c r="AH1814" s="72">
        <v>93.031000000000006</v>
      </c>
      <c r="AI1814" s="12">
        <v>243.483</v>
      </c>
      <c r="AJ1814" s="72">
        <v>2.7290000000000001</v>
      </c>
      <c r="AK1814" s="72">
        <v>3.73</v>
      </c>
      <c r="AL1814" s="12">
        <v>251.096</v>
      </c>
      <c r="AM1814" s="72">
        <v>2.8140000000000001</v>
      </c>
      <c r="AN1814" s="72">
        <v>3.3719999999999999</v>
      </c>
      <c r="AO1814" s="12">
        <v>5932.1329999999998</v>
      </c>
      <c r="AP1814" s="72">
        <v>66.481999999999999</v>
      </c>
      <c r="AQ1814" s="72">
        <v>0.46899999999999997</v>
      </c>
      <c r="AR1814" s="12">
        <v>92.864000000000004</v>
      </c>
      <c r="AS1814" s="72">
        <v>1.0409999999999999</v>
      </c>
      <c r="AT1814" s="72">
        <v>29.672999999999998</v>
      </c>
      <c r="AU1814" s="12">
        <v>57.110999999999997</v>
      </c>
      <c r="AV1814" s="72">
        <v>0.64</v>
      </c>
      <c r="AW1814" s="72">
        <v>43.893999999999998</v>
      </c>
      <c r="AX1814" s="12">
        <v>286.45299999999997</v>
      </c>
      <c r="AY1814" s="72">
        <v>3.21</v>
      </c>
      <c r="AZ1814" s="72">
        <v>16.439</v>
      </c>
      <c r="BA1814" s="12">
        <v>343.56400000000002</v>
      </c>
      <c r="BB1814" s="72">
        <v>3.85</v>
      </c>
      <c r="BC1814" s="72">
        <v>14.795</v>
      </c>
      <c r="BD1814" s="12">
        <v>142.70099999999999</v>
      </c>
      <c r="BE1814" s="72">
        <v>1.599</v>
      </c>
      <c r="BF1814" s="72">
        <v>26.777000000000001</v>
      </c>
      <c r="BG1814" s="12">
        <v>486.26600000000002</v>
      </c>
      <c r="BH1814" s="72">
        <v>5.45</v>
      </c>
      <c r="BI1814" s="72">
        <v>11.198</v>
      </c>
      <c r="BJ1814" s="12">
        <v>1418.962</v>
      </c>
      <c r="BK1814" s="72">
        <v>15.903</v>
      </c>
      <c r="BL1814" s="72">
        <v>6.5270000000000001</v>
      </c>
      <c r="BM1814" s="12">
        <v>992.64200000000005</v>
      </c>
      <c r="BN1814" s="72">
        <v>11.125</v>
      </c>
      <c r="BO1814" s="72">
        <v>6.6710000000000003</v>
      </c>
      <c r="BP1814" s="12">
        <v>2411.6039999999998</v>
      </c>
      <c r="BQ1814" s="72">
        <v>27.027000000000001</v>
      </c>
      <c r="BR1814" s="72">
        <v>3.1669999999999998</v>
      </c>
      <c r="BS1814" s="12">
        <v>2990.7330000000002</v>
      </c>
      <c r="BT1814" s="72">
        <v>33.518000000000001</v>
      </c>
      <c r="BU1814" s="72">
        <v>1.599</v>
      </c>
      <c r="BV1814" s="12">
        <v>8922.866</v>
      </c>
      <c r="BW1814" s="72">
        <v>100</v>
      </c>
      <c r="BX1814" s="72">
        <v>0.497</v>
      </c>
      <c r="BY1814" s="13"/>
      <c r="BZ1814" s="13"/>
    </row>
    <row r="1815" spans="1:78" ht="12.75" customHeight="1">
      <c r="A1815" s="122" t="s">
        <v>65</v>
      </c>
      <c r="B1815" s="71" t="s">
        <v>44</v>
      </c>
      <c r="C1815" s="71" t="s">
        <v>25</v>
      </c>
      <c r="D1815" s="34">
        <v>43525</v>
      </c>
      <c r="E1815" s="12">
        <v>3077.3159999999998</v>
      </c>
      <c r="F1815" s="72">
        <v>34.860999999999997</v>
      </c>
      <c r="G1815" s="72">
        <v>1.1539999999999999</v>
      </c>
      <c r="H1815" s="12">
        <v>265.40300000000002</v>
      </c>
      <c r="I1815" s="72">
        <v>3.0070000000000001</v>
      </c>
      <c r="J1815" s="72">
        <v>15.29</v>
      </c>
      <c r="K1815" s="12">
        <v>258.52199999999999</v>
      </c>
      <c r="L1815" s="72">
        <v>2.9289999999999998</v>
      </c>
      <c r="M1815" s="72">
        <v>18.353000000000002</v>
      </c>
      <c r="N1815" s="12">
        <v>541.25</v>
      </c>
      <c r="O1815" s="72">
        <v>6.1310000000000002</v>
      </c>
      <c r="P1815" s="72">
        <v>12.766999999999999</v>
      </c>
      <c r="Q1815" s="12">
        <v>6.2480000000000002</v>
      </c>
      <c r="R1815" s="72">
        <v>7.0999999999999994E-2</v>
      </c>
      <c r="S1815" s="72">
        <v>102.714</v>
      </c>
      <c r="T1815" s="12">
        <v>547.49800000000005</v>
      </c>
      <c r="U1815" s="72">
        <v>6.202</v>
      </c>
      <c r="V1815" s="72">
        <v>12.797000000000001</v>
      </c>
      <c r="W1815" s="12">
        <v>2025.799</v>
      </c>
      <c r="X1815" s="72">
        <v>22.949000000000002</v>
      </c>
      <c r="Y1815" s="72">
        <v>3.806</v>
      </c>
      <c r="Z1815" s="12">
        <v>2573.297</v>
      </c>
      <c r="AA1815" s="72">
        <v>29.151</v>
      </c>
      <c r="AB1815" s="72">
        <v>1.306</v>
      </c>
      <c r="AC1815" s="12">
        <v>5650.6130000000003</v>
      </c>
      <c r="AD1815" s="72">
        <v>64.012</v>
      </c>
      <c r="AE1815" s="72">
        <v>0.48799999999999999</v>
      </c>
      <c r="AF1815" s="12">
        <v>20.606000000000002</v>
      </c>
      <c r="AG1815" s="72">
        <v>0.23300000000000001</v>
      </c>
      <c r="AH1815" s="72">
        <v>72.271000000000001</v>
      </c>
      <c r="AI1815" s="12">
        <v>278.72300000000001</v>
      </c>
      <c r="AJ1815" s="72">
        <v>3.157</v>
      </c>
      <c r="AK1815" s="72">
        <v>4.5339999999999998</v>
      </c>
      <c r="AL1815" s="12">
        <v>299.32900000000001</v>
      </c>
      <c r="AM1815" s="72">
        <v>3.391</v>
      </c>
      <c r="AN1815" s="72">
        <v>2.637</v>
      </c>
      <c r="AO1815" s="12">
        <v>5949.9430000000002</v>
      </c>
      <c r="AP1815" s="72">
        <v>67.403000000000006</v>
      </c>
      <c r="AQ1815" s="72">
        <v>0.45900000000000002</v>
      </c>
      <c r="AR1815" s="12">
        <v>64.572999999999993</v>
      </c>
      <c r="AS1815" s="72">
        <v>0.73199999999999998</v>
      </c>
      <c r="AT1815" s="72">
        <v>30.062000000000001</v>
      </c>
      <c r="AU1815" s="12">
        <v>17.710999999999999</v>
      </c>
      <c r="AV1815" s="72">
        <v>0.20100000000000001</v>
      </c>
      <c r="AW1815" s="72">
        <v>49.420999999999999</v>
      </c>
      <c r="AX1815" s="12">
        <v>386.048</v>
      </c>
      <c r="AY1815" s="72">
        <v>4.3730000000000002</v>
      </c>
      <c r="AZ1815" s="72">
        <v>16.599</v>
      </c>
      <c r="BA1815" s="12">
        <v>403.75900000000001</v>
      </c>
      <c r="BB1815" s="72">
        <v>4.5739999999999998</v>
      </c>
      <c r="BC1815" s="72">
        <v>16.097999999999999</v>
      </c>
      <c r="BD1815" s="12">
        <v>259.38799999999998</v>
      </c>
      <c r="BE1815" s="72">
        <v>2.9380000000000002</v>
      </c>
      <c r="BF1815" s="72">
        <v>18.398</v>
      </c>
      <c r="BG1815" s="12">
        <v>663.14700000000005</v>
      </c>
      <c r="BH1815" s="72">
        <v>7.5119999999999996</v>
      </c>
      <c r="BI1815" s="72">
        <v>10.1</v>
      </c>
      <c r="BJ1815" s="12">
        <v>1426.2560000000001</v>
      </c>
      <c r="BK1815" s="72">
        <v>16.157</v>
      </c>
      <c r="BL1815" s="72">
        <v>6.1029999999999998</v>
      </c>
      <c r="BM1815" s="12">
        <v>723.52</v>
      </c>
      <c r="BN1815" s="72">
        <v>8.1959999999999997</v>
      </c>
      <c r="BO1815" s="72">
        <v>8.3339999999999996</v>
      </c>
      <c r="BP1815" s="12">
        <v>2149.7750000000001</v>
      </c>
      <c r="BQ1815" s="72">
        <v>24.353000000000002</v>
      </c>
      <c r="BR1815" s="72">
        <v>3.4510000000000001</v>
      </c>
      <c r="BS1815" s="12">
        <v>2877.4949999999999</v>
      </c>
      <c r="BT1815" s="72">
        <v>32.597000000000001</v>
      </c>
      <c r="BU1815" s="72">
        <v>1.3180000000000001</v>
      </c>
      <c r="BV1815" s="12">
        <v>8827.4380000000001</v>
      </c>
      <c r="BW1815" s="72">
        <v>100</v>
      </c>
      <c r="BX1815" s="72">
        <v>0.49399999999999999</v>
      </c>
      <c r="BY1815" s="13"/>
      <c r="BZ1815" s="13"/>
    </row>
    <row r="1816" spans="1:78" ht="12.75" customHeight="1">
      <c r="A1816" s="122" t="s">
        <v>65</v>
      </c>
      <c r="B1816" s="71" t="s">
        <v>44</v>
      </c>
      <c r="C1816" s="71" t="s">
        <v>25</v>
      </c>
      <c r="D1816" s="34">
        <v>43617</v>
      </c>
      <c r="E1816" s="12">
        <v>3068.192</v>
      </c>
      <c r="F1816" s="72">
        <v>34.520000000000003</v>
      </c>
      <c r="G1816" s="72">
        <v>1.0960000000000001</v>
      </c>
      <c r="H1816" s="12">
        <v>339.90300000000002</v>
      </c>
      <c r="I1816" s="72">
        <v>3.8239999999999998</v>
      </c>
      <c r="J1816" s="72">
        <v>15.734</v>
      </c>
      <c r="K1816" s="12">
        <v>313.12</v>
      </c>
      <c r="L1816" s="72">
        <v>3.5230000000000001</v>
      </c>
      <c r="M1816" s="72">
        <v>16.469000000000001</v>
      </c>
      <c r="N1816" s="12">
        <v>660.64700000000005</v>
      </c>
      <c r="O1816" s="72">
        <v>7.4329999999999998</v>
      </c>
      <c r="P1816" s="72">
        <v>10.119</v>
      </c>
      <c r="Q1816" s="12">
        <v>43.411000000000001</v>
      </c>
      <c r="R1816" s="72">
        <v>0.48799999999999999</v>
      </c>
      <c r="S1816" s="72">
        <v>39.622</v>
      </c>
      <c r="T1816" s="12">
        <v>704.05899999999997</v>
      </c>
      <c r="U1816" s="72">
        <v>7.9210000000000003</v>
      </c>
      <c r="V1816" s="72">
        <v>9.1110000000000007</v>
      </c>
      <c r="W1816" s="12">
        <v>1985.626</v>
      </c>
      <c r="X1816" s="72">
        <v>22.34</v>
      </c>
      <c r="Y1816" s="72">
        <v>4.1070000000000002</v>
      </c>
      <c r="Z1816" s="12">
        <v>2689.6849999999999</v>
      </c>
      <c r="AA1816" s="72">
        <v>30.260999999999999</v>
      </c>
      <c r="AB1816" s="72">
        <v>1.337</v>
      </c>
      <c r="AC1816" s="12">
        <v>5757.8770000000004</v>
      </c>
      <c r="AD1816" s="72">
        <v>64.781000000000006</v>
      </c>
      <c r="AE1816" s="72">
        <v>0.56399999999999995</v>
      </c>
      <c r="AF1816" s="12">
        <v>12.026999999999999</v>
      </c>
      <c r="AG1816" s="72">
        <v>0.13500000000000001</v>
      </c>
      <c r="AH1816" s="72">
        <v>71.45</v>
      </c>
      <c r="AI1816" s="12">
        <v>274.09899999999999</v>
      </c>
      <c r="AJ1816" s="72">
        <v>3.0840000000000001</v>
      </c>
      <c r="AK1816" s="72">
        <v>5.0090000000000003</v>
      </c>
      <c r="AL1816" s="12">
        <v>286.125</v>
      </c>
      <c r="AM1816" s="72">
        <v>3.2189999999999999</v>
      </c>
      <c r="AN1816" s="72">
        <v>3.5339999999999998</v>
      </c>
      <c r="AO1816" s="12">
        <v>6044.0020000000004</v>
      </c>
      <c r="AP1816" s="72">
        <v>68</v>
      </c>
      <c r="AQ1816" s="72">
        <v>0.52400000000000002</v>
      </c>
      <c r="AR1816" s="12">
        <v>60.084000000000003</v>
      </c>
      <c r="AS1816" s="72">
        <v>0.67600000000000005</v>
      </c>
      <c r="AT1816" s="72">
        <v>33.415999999999997</v>
      </c>
      <c r="AU1816" s="12">
        <v>29.4</v>
      </c>
      <c r="AV1816" s="72">
        <v>0.33100000000000002</v>
      </c>
      <c r="AW1816" s="72">
        <v>63.325000000000003</v>
      </c>
      <c r="AX1816" s="12">
        <v>250.66800000000001</v>
      </c>
      <c r="AY1816" s="72">
        <v>2.82</v>
      </c>
      <c r="AZ1816" s="72">
        <v>17.335000000000001</v>
      </c>
      <c r="BA1816" s="12">
        <v>280.06799999999998</v>
      </c>
      <c r="BB1816" s="72">
        <v>3.1509999999999998</v>
      </c>
      <c r="BC1816" s="72">
        <v>18.231000000000002</v>
      </c>
      <c r="BD1816" s="12">
        <v>89.962000000000003</v>
      </c>
      <c r="BE1816" s="72">
        <v>1.012</v>
      </c>
      <c r="BF1816" s="72">
        <v>31.629000000000001</v>
      </c>
      <c r="BG1816" s="12">
        <v>370.03</v>
      </c>
      <c r="BH1816" s="72">
        <v>4.1630000000000003</v>
      </c>
      <c r="BI1816" s="72">
        <v>13.558999999999999</v>
      </c>
      <c r="BJ1816" s="12">
        <v>1421.221</v>
      </c>
      <c r="BK1816" s="72">
        <v>15.99</v>
      </c>
      <c r="BL1816" s="72">
        <v>5.6429999999999998</v>
      </c>
      <c r="BM1816" s="12">
        <v>992.9</v>
      </c>
      <c r="BN1816" s="72">
        <v>11.170999999999999</v>
      </c>
      <c r="BO1816" s="72">
        <v>5.8129999999999997</v>
      </c>
      <c r="BP1816" s="12">
        <v>2414.1210000000001</v>
      </c>
      <c r="BQ1816" s="72">
        <v>27.161000000000001</v>
      </c>
      <c r="BR1816" s="72">
        <v>3.4359999999999999</v>
      </c>
      <c r="BS1816" s="12">
        <v>2844.2350000000001</v>
      </c>
      <c r="BT1816" s="72">
        <v>32</v>
      </c>
      <c r="BU1816" s="72">
        <v>2.214</v>
      </c>
      <c r="BV1816" s="12">
        <v>8888.2369999999992</v>
      </c>
      <c r="BW1816" s="72">
        <v>100</v>
      </c>
      <c r="BX1816" s="72">
        <v>0.61899999999999999</v>
      </c>
      <c r="BY1816" s="13"/>
      <c r="BZ1816" s="13"/>
    </row>
    <row r="1817" spans="1:78" ht="12.75" customHeight="1">
      <c r="A1817" s="122" t="s">
        <v>65</v>
      </c>
      <c r="B1817" s="71" t="s">
        <v>44</v>
      </c>
      <c r="C1817" s="71" t="s">
        <v>25</v>
      </c>
      <c r="D1817" s="34">
        <v>44075</v>
      </c>
      <c r="E1817" s="12">
        <v>3004.6480000000001</v>
      </c>
      <c r="F1817" s="72">
        <v>33.369</v>
      </c>
      <c r="G1817" s="72">
        <v>1.302</v>
      </c>
      <c r="H1817" s="12">
        <v>224.22800000000001</v>
      </c>
      <c r="I1817" s="72">
        <v>2.4900000000000002</v>
      </c>
      <c r="J1817" s="72">
        <v>17.850999999999999</v>
      </c>
      <c r="K1817" s="12">
        <v>371.97</v>
      </c>
      <c r="L1817" s="72">
        <v>4.1310000000000002</v>
      </c>
      <c r="M1817" s="72">
        <v>13.815</v>
      </c>
      <c r="N1817" s="12">
        <v>596.19799999999998</v>
      </c>
      <c r="O1817" s="72">
        <v>6.6210000000000004</v>
      </c>
      <c r="P1817" s="72">
        <v>9.4890000000000008</v>
      </c>
      <c r="Q1817" s="12">
        <v>16.033000000000001</v>
      </c>
      <c r="R1817" s="72">
        <v>0.17799999999999999</v>
      </c>
      <c r="S1817" s="72">
        <v>46.433</v>
      </c>
      <c r="T1817" s="12">
        <v>612.23099999999999</v>
      </c>
      <c r="U1817" s="72">
        <v>6.7990000000000004</v>
      </c>
      <c r="V1817" s="72">
        <v>9.4809999999999999</v>
      </c>
      <c r="W1817" s="12">
        <v>1982.3130000000001</v>
      </c>
      <c r="X1817" s="72">
        <v>22.015000000000001</v>
      </c>
      <c r="Y1817" s="72">
        <v>3.605</v>
      </c>
      <c r="Z1817" s="12">
        <v>2594.5439999999999</v>
      </c>
      <c r="AA1817" s="72">
        <v>28.815000000000001</v>
      </c>
      <c r="AB1817" s="72">
        <v>1.548</v>
      </c>
      <c r="AC1817" s="12">
        <v>5599.1930000000002</v>
      </c>
      <c r="AD1817" s="72">
        <v>62.183999999999997</v>
      </c>
      <c r="AE1817" s="72">
        <v>0.53600000000000003</v>
      </c>
      <c r="AF1817" s="12">
        <v>33.545999999999999</v>
      </c>
      <c r="AG1817" s="72">
        <v>0.373</v>
      </c>
      <c r="AH1817" s="72">
        <v>62.701999999999998</v>
      </c>
      <c r="AI1817" s="12">
        <v>349.04899999999998</v>
      </c>
      <c r="AJ1817" s="72">
        <v>3.8759999999999999</v>
      </c>
      <c r="AK1817" s="72">
        <v>6.7850000000000001</v>
      </c>
      <c r="AL1817" s="12">
        <v>382.59399999999999</v>
      </c>
      <c r="AM1817" s="72">
        <v>4.2489999999999997</v>
      </c>
      <c r="AN1817" s="72">
        <v>2.2330000000000001</v>
      </c>
      <c r="AO1817" s="12">
        <v>5981.7870000000003</v>
      </c>
      <c r="AP1817" s="72">
        <v>66.433000000000007</v>
      </c>
      <c r="AQ1817" s="72">
        <v>0.47699999999999998</v>
      </c>
      <c r="AR1817" s="12">
        <v>167.99299999999999</v>
      </c>
      <c r="AS1817" s="72">
        <v>1.8660000000000001</v>
      </c>
      <c r="AT1817" s="72">
        <v>25.202999999999999</v>
      </c>
      <c r="AU1817" s="12">
        <v>40.406999999999996</v>
      </c>
      <c r="AV1817" s="72">
        <v>0.44900000000000001</v>
      </c>
      <c r="AW1817" s="72">
        <v>53.982999999999997</v>
      </c>
      <c r="AX1817" s="12">
        <v>341.589</v>
      </c>
      <c r="AY1817" s="72">
        <v>3.794</v>
      </c>
      <c r="AZ1817" s="72">
        <v>17.541</v>
      </c>
      <c r="BA1817" s="12">
        <v>381.99599999999998</v>
      </c>
      <c r="BB1817" s="72">
        <v>4.242</v>
      </c>
      <c r="BC1817" s="72">
        <v>15.901</v>
      </c>
      <c r="BD1817" s="12">
        <v>249.12700000000001</v>
      </c>
      <c r="BE1817" s="72">
        <v>2.7669999999999999</v>
      </c>
      <c r="BF1817" s="72">
        <v>19.356000000000002</v>
      </c>
      <c r="BG1817" s="12">
        <v>631.12300000000005</v>
      </c>
      <c r="BH1817" s="72">
        <v>7.0090000000000003</v>
      </c>
      <c r="BI1817" s="72">
        <v>12.525</v>
      </c>
      <c r="BJ1817" s="12">
        <v>1301.1500000000001</v>
      </c>
      <c r="BK1817" s="72">
        <v>14.45</v>
      </c>
      <c r="BL1817" s="72">
        <v>6.9539999999999997</v>
      </c>
      <c r="BM1817" s="12">
        <v>922.21299999999997</v>
      </c>
      <c r="BN1817" s="72">
        <v>10.242000000000001</v>
      </c>
      <c r="BO1817" s="72">
        <v>7.7560000000000002</v>
      </c>
      <c r="BP1817" s="12">
        <v>2223.3629999999998</v>
      </c>
      <c r="BQ1817" s="72">
        <v>24.692</v>
      </c>
      <c r="BR1817" s="72">
        <v>3.77</v>
      </c>
      <c r="BS1817" s="12">
        <v>3022.4789999999998</v>
      </c>
      <c r="BT1817" s="72">
        <v>33.567</v>
      </c>
      <c r="BU1817" s="72">
        <v>2.0299999999999998</v>
      </c>
      <c r="BV1817" s="12">
        <v>9004.2659999999996</v>
      </c>
      <c r="BW1817" s="72">
        <v>100</v>
      </c>
      <c r="BX1817" s="72">
        <v>0.64900000000000002</v>
      </c>
      <c r="BY1817" s="13"/>
      <c r="BZ1817" s="13"/>
    </row>
    <row r="1818" spans="1:78" ht="12.75" customHeight="1">
      <c r="A1818" s="122" t="s">
        <v>65</v>
      </c>
      <c r="B1818" s="71" t="s">
        <v>44</v>
      </c>
      <c r="C1818" s="71" t="s">
        <v>25</v>
      </c>
      <c r="D1818" s="34">
        <v>44166</v>
      </c>
      <c r="E1818" s="12">
        <v>3005.759</v>
      </c>
      <c r="F1818" s="72">
        <v>33.359000000000002</v>
      </c>
      <c r="G1818" s="72">
        <v>1.772</v>
      </c>
      <c r="H1818" s="12">
        <v>416.197</v>
      </c>
      <c r="I1818" s="72">
        <v>4.6189999999999998</v>
      </c>
      <c r="J1818" s="72">
        <v>14.436</v>
      </c>
      <c r="K1818" s="12">
        <v>270.57900000000001</v>
      </c>
      <c r="L1818" s="72">
        <v>3.0030000000000001</v>
      </c>
      <c r="M1818" s="72">
        <v>18.321999999999999</v>
      </c>
      <c r="N1818" s="12">
        <v>686.77599999999995</v>
      </c>
      <c r="O1818" s="72">
        <v>7.6219999999999999</v>
      </c>
      <c r="P1818" s="72">
        <v>11.06</v>
      </c>
      <c r="Q1818" s="12">
        <v>62.582999999999998</v>
      </c>
      <c r="R1818" s="72">
        <v>0.69499999999999995</v>
      </c>
      <c r="S1818" s="72">
        <v>46.756</v>
      </c>
      <c r="T1818" s="12">
        <v>749.35799999999995</v>
      </c>
      <c r="U1818" s="72">
        <v>8.3170000000000002</v>
      </c>
      <c r="V1818" s="72">
        <v>11.002000000000001</v>
      </c>
      <c r="W1818" s="12">
        <v>1994.904</v>
      </c>
      <c r="X1818" s="72">
        <v>22.14</v>
      </c>
      <c r="Y1818" s="72">
        <v>4.5209999999999999</v>
      </c>
      <c r="Z1818" s="12">
        <v>2744.2620000000002</v>
      </c>
      <c r="AA1818" s="72">
        <v>30.456</v>
      </c>
      <c r="AB1818" s="72">
        <v>1.907</v>
      </c>
      <c r="AC1818" s="12">
        <v>5750.0209999999997</v>
      </c>
      <c r="AD1818" s="72">
        <v>63.814999999999998</v>
      </c>
      <c r="AE1818" s="72">
        <v>0.51900000000000002</v>
      </c>
      <c r="AF1818" s="12">
        <v>29.914000000000001</v>
      </c>
      <c r="AG1818" s="72">
        <v>0.33200000000000002</v>
      </c>
      <c r="AH1818" s="72">
        <v>67.064999999999998</v>
      </c>
      <c r="AI1818" s="12">
        <v>330.30799999999999</v>
      </c>
      <c r="AJ1818" s="72">
        <v>3.6659999999999999</v>
      </c>
      <c r="AK1818" s="72">
        <v>6.79</v>
      </c>
      <c r="AL1818" s="12">
        <v>360.22300000000001</v>
      </c>
      <c r="AM1818" s="72">
        <v>3.9980000000000002</v>
      </c>
      <c r="AN1818" s="72">
        <v>2.56</v>
      </c>
      <c r="AO1818" s="12">
        <v>6110.2430000000004</v>
      </c>
      <c r="AP1818" s="72">
        <v>67.813000000000002</v>
      </c>
      <c r="AQ1818" s="72">
        <v>0.498</v>
      </c>
      <c r="AR1818" s="12">
        <v>156.90199999999999</v>
      </c>
      <c r="AS1818" s="72">
        <v>1.7410000000000001</v>
      </c>
      <c r="AT1818" s="72">
        <v>27.391999999999999</v>
      </c>
      <c r="AU1818" s="12">
        <v>14.926</v>
      </c>
      <c r="AV1818" s="72">
        <v>0.16600000000000001</v>
      </c>
      <c r="AW1818" s="72">
        <v>59.497999999999998</v>
      </c>
      <c r="AX1818" s="12">
        <v>373.53199999999998</v>
      </c>
      <c r="AY1818" s="72">
        <v>4.1459999999999999</v>
      </c>
      <c r="AZ1818" s="72">
        <v>21.97</v>
      </c>
      <c r="BA1818" s="12">
        <v>388.45800000000003</v>
      </c>
      <c r="BB1818" s="72">
        <v>4.3109999999999999</v>
      </c>
      <c r="BC1818" s="72">
        <v>21.26</v>
      </c>
      <c r="BD1818" s="12">
        <v>163.70500000000001</v>
      </c>
      <c r="BE1818" s="72">
        <v>1.8169999999999999</v>
      </c>
      <c r="BF1818" s="72">
        <v>23.888999999999999</v>
      </c>
      <c r="BG1818" s="12">
        <v>552.16399999999999</v>
      </c>
      <c r="BH1818" s="72">
        <v>6.1280000000000001</v>
      </c>
      <c r="BI1818" s="72">
        <v>15.882</v>
      </c>
      <c r="BJ1818" s="12">
        <v>1317.732</v>
      </c>
      <c r="BK1818" s="72">
        <v>14.625</v>
      </c>
      <c r="BL1818" s="72">
        <v>7.9640000000000004</v>
      </c>
      <c r="BM1818" s="12">
        <v>873.40099999999995</v>
      </c>
      <c r="BN1818" s="72">
        <v>9.6929999999999996</v>
      </c>
      <c r="BO1818" s="72">
        <v>7.6660000000000004</v>
      </c>
      <c r="BP1818" s="12">
        <v>2191.1329999999998</v>
      </c>
      <c r="BQ1818" s="72">
        <v>24.318000000000001</v>
      </c>
      <c r="BR1818" s="72">
        <v>4.165</v>
      </c>
      <c r="BS1818" s="12">
        <v>2900.1990000000001</v>
      </c>
      <c r="BT1818" s="72">
        <v>32.186999999999998</v>
      </c>
      <c r="BU1818" s="72">
        <v>1.8460000000000001</v>
      </c>
      <c r="BV1818" s="12">
        <v>9010.4429999999993</v>
      </c>
      <c r="BW1818" s="72">
        <v>100</v>
      </c>
      <c r="BX1818" s="72">
        <v>0.60099999999999998</v>
      </c>
      <c r="BY1818" s="13"/>
      <c r="BZ1818" s="13"/>
    </row>
    <row r="1819" spans="1:78" ht="12.75" customHeight="1">
      <c r="A1819" s="122" t="s">
        <v>65</v>
      </c>
      <c r="B1819" s="71" t="s">
        <v>44</v>
      </c>
      <c r="C1819" s="71" t="s">
        <v>25</v>
      </c>
      <c r="D1819" s="34">
        <v>44256</v>
      </c>
      <c r="E1819" s="12">
        <v>3177.3240000000001</v>
      </c>
      <c r="F1819" s="72">
        <v>35.225000000000001</v>
      </c>
      <c r="G1819" s="72">
        <v>1.0549999999999999</v>
      </c>
      <c r="H1819" s="12">
        <v>217.339</v>
      </c>
      <c r="I1819" s="72">
        <v>2.4089999999999998</v>
      </c>
      <c r="J1819" s="72">
        <v>26.033000000000001</v>
      </c>
      <c r="K1819" s="12">
        <v>356.66500000000002</v>
      </c>
      <c r="L1819" s="72">
        <v>3.9540000000000002</v>
      </c>
      <c r="M1819" s="72">
        <v>15.244</v>
      </c>
      <c r="N1819" s="12">
        <v>574.00400000000002</v>
      </c>
      <c r="O1819" s="72">
        <v>6.3639999999999999</v>
      </c>
      <c r="P1819" s="72">
        <v>13.321</v>
      </c>
      <c r="Q1819" s="12">
        <v>41.396999999999998</v>
      </c>
      <c r="R1819" s="72">
        <v>0.45900000000000002</v>
      </c>
      <c r="S1819" s="72">
        <v>43.037999999999997</v>
      </c>
      <c r="T1819" s="12">
        <v>615.40099999999995</v>
      </c>
      <c r="U1819" s="72">
        <v>6.8230000000000004</v>
      </c>
      <c r="V1819" s="72">
        <v>12.454000000000001</v>
      </c>
      <c r="W1819" s="12">
        <v>1996.884</v>
      </c>
      <c r="X1819" s="72">
        <v>22.138000000000002</v>
      </c>
      <c r="Y1819" s="72">
        <v>3.9750000000000001</v>
      </c>
      <c r="Z1819" s="12">
        <v>2612.2849999999999</v>
      </c>
      <c r="AA1819" s="72">
        <v>28.960999999999999</v>
      </c>
      <c r="AB1819" s="72">
        <v>1.171</v>
      </c>
      <c r="AC1819" s="12">
        <v>5789.6090000000004</v>
      </c>
      <c r="AD1819" s="72">
        <v>64.185000000000002</v>
      </c>
      <c r="AE1819" s="72">
        <v>0.40200000000000002</v>
      </c>
      <c r="AF1819" s="12">
        <v>36.472999999999999</v>
      </c>
      <c r="AG1819" s="72">
        <v>0.40400000000000003</v>
      </c>
      <c r="AH1819" s="72">
        <v>66.966999999999999</v>
      </c>
      <c r="AI1819" s="12">
        <v>321.178</v>
      </c>
      <c r="AJ1819" s="72">
        <v>3.5609999999999999</v>
      </c>
      <c r="AK1819" s="72">
        <v>8.4009999999999998</v>
      </c>
      <c r="AL1819" s="12">
        <v>357.65100000000001</v>
      </c>
      <c r="AM1819" s="72">
        <v>3.9649999999999999</v>
      </c>
      <c r="AN1819" s="72">
        <v>3.254</v>
      </c>
      <c r="AO1819" s="12">
        <v>6147.26</v>
      </c>
      <c r="AP1819" s="72">
        <v>68.150000000000006</v>
      </c>
      <c r="AQ1819" s="72">
        <v>0.40600000000000003</v>
      </c>
      <c r="AR1819" s="12">
        <v>179.197</v>
      </c>
      <c r="AS1819" s="72">
        <v>1.9870000000000001</v>
      </c>
      <c r="AT1819" s="72">
        <v>27.116</v>
      </c>
      <c r="AU1819" s="12">
        <v>34.747</v>
      </c>
      <c r="AV1819" s="72">
        <v>0.38500000000000001</v>
      </c>
      <c r="AW1819" s="72">
        <v>42.786000000000001</v>
      </c>
      <c r="AX1819" s="12">
        <v>254.952</v>
      </c>
      <c r="AY1819" s="72">
        <v>2.8260000000000001</v>
      </c>
      <c r="AZ1819" s="72">
        <v>21.655999999999999</v>
      </c>
      <c r="BA1819" s="12">
        <v>289.69799999999998</v>
      </c>
      <c r="BB1819" s="72">
        <v>3.2120000000000002</v>
      </c>
      <c r="BC1819" s="72">
        <v>21.399000000000001</v>
      </c>
      <c r="BD1819" s="12">
        <v>222.601</v>
      </c>
      <c r="BE1819" s="72">
        <v>2.468</v>
      </c>
      <c r="BF1819" s="72">
        <v>22.675999999999998</v>
      </c>
      <c r="BG1819" s="12">
        <v>512.29999999999995</v>
      </c>
      <c r="BH1819" s="72">
        <v>5.6790000000000003</v>
      </c>
      <c r="BI1819" s="72">
        <v>14.045999999999999</v>
      </c>
      <c r="BJ1819" s="12">
        <v>1336.8240000000001</v>
      </c>
      <c r="BK1819" s="72">
        <v>14.82</v>
      </c>
      <c r="BL1819" s="72">
        <v>5.7060000000000004</v>
      </c>
      <c r="BM1819" s="12">
        <v>844.58</v>
      </c>
      <c r="BN1819" s="72">
        <v>9.3629999999999995</v>
      </c>
      <c r="BO1819" s="72">
        <v>8.7420000000000009</v>
      </c>
      <c r="BP1819" s="12">
        <v>2181.4029999999998</v>
      </c>
      <c r="BQ1819" s="72">
        <v>24.184000000000001</v>
      </c>
      <c r="BR1819" s="72">
        <v>3.2490000000000001</v>
      </c>
      <c r="BS1819" s="12">
        <v>2872.9</v>
      </c>
      <c r="BT1819" s="72">
        <v>31.85</v>
      </c>
      <c r="BU1819" s="72">
        <v>2.2120000000000002</v>
      </c>
      <c r="BV1819" s="12">
        <v>9020.16</v>
      </c>
      <c r="BW1819" s="72">
        <v>100</v>
      </c>
      <c r="BX1819" s="72">
        <v>0.54</v>
      </c>
      <c r="BY1819" s="13"/>
      <c r="BZ1819" s="13"/>
    </row>
    <row r="1820" spans="1:78" ht="12.75" customHeight="1">
      <c r="A1820" s="122" t="s">
        <v>65</v>
      </c>
      <c r="B1820" s="71" t="s">
        <v>44</v>
      </c>
      <c r="C1820" s="71" t="s">
        <v>25</v>
      </c>
      <c r="D1820" s="34">
        <v>44348</v>
      </c>
      <c r="E1820" s="12">
        <v>3221.6289999999999</v>
      </c>
      <c r="F1820" s="72">
        <v>35.796999999999997</v>
      </c>
      <c r="G1820" s="72">
        <v>1.2509999999999999</v>
      </c>
      <c r="H1820" s="12">
        <v>313.91300000000001</v>
      </c>
      <c r="I1820" s="72">
        <v>3.488</v>
      </c>
      <c r="J1820" s="72">
        <v>16.463999999999999</v>
      </c>
      <c r="K1820" s="12">
        <v>185.33099999999999</v>
      </c>
      <c r="L1820" s="72">
        <v>2.0590000000000002</v>
      </c>
      <c r="M1820" s="72">
        <v>24.100999999999999</v>
      </c>
      <c r="N1820" s="12">
        <v>499.245</v>
      </c>
      <c r="O1820" s="72">
        <v>5.5469999999999997</v>
      </c>
      <c r="P1820" s="72">
        <v>13.09</v>
      </c>
      <c r="Q1820" s="12">
        <v>33.509</v>
      </c>
      <c r="R1820" s="72">
        <v>0.372</v>
      </c>
      <c r="S1820" s="72">
        <v>43.033000000000001</v>
      </c>
      <c r="T1820" s="12">
        <v>532.75300000000004</v>
      </c>
      <c r="U1820" s="72">
        <v>5.92</v>
      </c>
      <c r="V1820" s="72">
        <v>12.103</v>
      </c>
      <c r="W1820" s="12">
        <v>2146.5450000000001</v>
      </c>
      <c r="X1820" s="72">
        <v>23.850999999999999</v>
      </c>
      <c r="Y1820" s="72">
        <v>3.504</v>
      </c>
      <c r="Z1820" s="12">
        <v>2679.299</v>
      </c>
      <c r="AA1820" s="72">
        <v>29.771000000000001</v>
      </c>
      <c r="AB1820" s="72">
        <v>1.3680000000000001</v>
      </c>
      <c r="AC1820" s="12">
        <v>5900.9279999999999</v>
      </c>
      <c r="AD1820" s="72">
        <v>65.567999999999998</v>
      </c>
      <c r="AE1820" s="72">
        <v>0.32500000000000001</v>
      </c>
      <c r="AF1820" s="12">
        <v>9.1519999999999992</v>
      </c>
      <c r="AG1820" s="72">
        <v>0.10199999999999999</v>
      </c>
      <c r="AH1820" s="72">
        <v>113.48399999999999</v>
      </c>
      <c r="AI1820" s="12">
        <v>281.589</v>
      </c>
      <c r="AJ1820" s="72">
        <v>3.129</v>
      </c>
      <c r="AK1820" s="72">
        <v>5.12</v>
      </c>
      <c r="AL1820" s="12">
        <v>290.74099999999999</v>
      </c>
      <c r="AM1820" s="72">
        <v>3.2309999999999999</v>
      </c>
      <c r="AN1820" s="72">
        <v>3.5339999999999998</v>
      </c>
      <c r="AO1820" s="12">
        <v>6191.6689999999999</v>
      </c>
      <c r="AP1820" s="72">
        <v>68.799000000000007</v>
      </c>
      <c r="AQ1820" s="72">
        <v>0.30099999999999999</v>
      </c>
      <c r="AR1820" s="12">
        <v>103.688</v>
      </c>
      <c r="AS1820" s="72">
        <v>1.1519999999999999</v>
      </c>
      <c r="AT1820" s="72">
        <v>25.201000000000001</v>
      </c>
      <c r="AU1820" s="12">
        <v>33.886000000000003</v>
      </c>
      <c r="AV1820" s="72">
        <v>0.377</v>
      </c>
      <c r="AW1820" s="72">
        <v>69.197000000000003</v>
      </c>
      <c r="AX1820" s="12">
        <v>363.80700000000002</v>
      </c>
      <c r="AY1820" s="72">
        <v>4.0419999999999998</v>
      </c>
      <c r="AZ1820" s="72">
        <v>11.927</v>
      </c>
      <c r="BA1820" s="12">
        <v>397.69400000000002</v>
      </c>
      <c r="BB1820" s="72">
        <v>4.4189999999999996</v>
      </c>
      <c r="BC1820" s="72">
        <v>12.099</v>
      </c>
      <c r="BD1820" s="12">
        <v>160.17099999999999</v>
      </c>
      <c r="BE1820" s="72">
        <v>1.78</v>
      </c>
      <c r="BF1820" s="72">
        <v>20.507999999999999</v>
      </c>
      <c r="BG1820" s="12">
        <v>557.86500000000001</v>
      </c>
      <c r="BH1820" s="72">
        <v>6.1989999999999998</v>
      </c>
      <c r="BI1820" s="72">
        <v>11.324</v>
      </c>
      <c r="BJ1820" s="12">
        <v>1222.5029999999999</v>
      </c>
      <c r="BK1820" s="72">
        <v>13.584</v>
      </c>
      <c r="BL1820" s="72">
        <v>6.6050000000000004</v>
      </c>
      <c r="BM1820" s="12">
        <v>923.98599999999999</v>
      </c>
      <c r="BN1820" s="72">
        <v>10.266999999999999</v>
      </c>
      <c r="BO1820" s="72">
        <v>6.5590000000000002</v>
      </c>
      <c r="BP1820" s="12">
        <v>2146.489</v>
      </c>
      <c r="BQ1820" s="72">
        <v>23.850999999999999</v>
      </c>
      <c r="BR1820" s="72">
        <v>3.6539999999999999</v>
      </c>
      <c r="BS1820" s="12">
        <v>2808.0419999999999</v>
      </c>
      <c r="BT1820" s="72">
        <v>31.201000000000001</v>
      </c>
      <c r="BU1820" s="72">
        <v>1.9370000000000001</v>
      </c>
      <c r="BV1820" s="12">
        <v>8999.7109999999993</v>
      </c>
      <c r="BW1820" s="72">
        <v>100</v>
      </c>
      <c r="BX1820" s="72">
        <v>0.59499999999999997</v>
      </c>
      <c r="BY1820" s="13"/>
      <c r="BZ1820" s="13"/>
    </row>
    <row r="1821" spans="1:78" ht="12.75" customHeight="1">
      <c r="A1821" s="122" t="s">
        <v>65</v>
      </c>
      <c r="B1821" s="71" t="s">
        <v>44</v>
      </c>
      <c r="C1821" s="71" t="s">
        <v>25</v>
      </c>
      <c r="D1821" s="34">
        <v>44805</v>
      </c>
      <c r="E1821" s="12">
        <v>3419.857</v>
      </c>
      <c r="F1821" s="72">
        <v>37.473999999999997</v>
      </c>
      <c r="G1821" s="72">
        <v>1.4</v>
      </c>
      <c r="H1821" s="12">
        <v>194.607</v>
      </c>
      <c r="I1821" s="72">
        <v>2.1320000000000001</v>
      </c>
      <c r="J1821" s="72">
        <v>22.716000000000001</v>
      </c>
      <c r="K1821" s="12">
        <v>204.77600000000001</v>
      </c>
      <c r="L1821" s="72">
        <v>2.2440000000000002</v>
      </c>
      <c r="M1821" s="72">
        <v>23.527999999999999</v>
      </c>
      <c r="N1821" s="12">
        <v>399.38299999999998</v>
      </c>
      <c r="O1821" s="72">
        <v>4.3760000000000003</v>
      </c>
      <c r="P1821" s="72">
        <v>16.684000000000001</v>
      </c>
      <c r="Q1821" s="12">
        <v>64.819000000000003</v>
      </c>
      <c r="R1821" s="72">
        <v>0.71</v>
      </c>
      <c r="S1821" s="72">
        <v>45.786000000000001</v>
      </c>
      <c r="T1821" s="12">
        <v>464.20299999999997</v>
      </c>
      <c r="U1821" s="72">
        <v>5.0869999999999997</v>
      </c>
      <c r="V1821" s="72">
        <v>15.141</v>
      </c>
      <c r="W1821" s="12">
        <v>2252.0479999999998</v>
      </c>
      <c r="X1821" s="72">
        <v>24.678000000000001</v>
      </c>
      <c r="Y1821" s="72">
        <v>3.9319999999999999</v>
      </c>
      <c r="Z1821" s="12">
        <v>2716.2510000000002</v>
      </c>
      <c r="AA1821" s="72">
        <v>29.763999999999999</v>
      </c>
      <c r="AB1821" s="72">
        <v>1.6679999999999999</v>
      </c>
      <c r="AC1821" s="12">
        <v>6136.1080000000002</v>
      </c>
      <c r="AD1821" s="72">
        <v>67.239000000000004</v>
      </c>
      <c r="AE1821" s="72">
        <v>0.48499999999999999</v>
      </c>
      <c r="AF1821" s="12">
        <v>18.619</v>
      </c>
      <c r="AG1821" s="72">
        <v>0.20399999999999999</v>
      </c>
      <c r="AH1821" s="72">
        <v>84.760999999999996</v>
      </c>
      <c r="AI1821" s="12">
        <v>156.559</v>
      </c>
      <c r="AJ1821" s="72">
        <v>1.716</v>
      </c>
      <c r="AK1821" s="72">
        <v>16.652999999999999</v>
      </c>
      <c r="AL1821" s="12">
        <v>175.17699999999999</v>
      </c>
      <c r="AM1821" s="72">
        <v>1.92</v>
      </c>
      <c r="AN1821" s="72">
        <v>11.391</v>
      </c>
      <c r="AO1821" s="12">
        <v>6311.2849999999999</v>
      </c>
      <c r="AP1821" s="72">
        <v>69.158000000000001</v>
      </c>
      <c r="AQ1821" s="72">
        <v>0.6</v>
      </c>
      <c r="AR1821" s="12">
        <v>138.714</v>
      </c>
      <c r="AS1821" s="72">
        <v>1.52</v>
      </c>
      <c r="AT1821" s="72">
        <v>30.687000000000001</v>
      </c>
      <c r="AU1821" s="12">
        <v>24.132999999999999</v>
      </c>
      <c r="AV1821" s="72">
        <v>0.26400000000000001</v>
      </c>
      <c r="AW1821" s="72">
        <v>55.588000000000001</v>
      </c>
      <c r="AX1821" s="12">
        <v>291.69400000000002</v>
      </c>
      <c r="AY1821" s="72">
        <v>3.1960000000000002</v>
      </c>
      <c r="AZ1821" s="72">
        <v>18.785</v>
      </c>
      <c r="BA1821" s="12">
        <v>315.827</v>
      </c>
      <c r="BB1821" s="72">
        <v>3.4609999999999999</v>
      </c>
      <c r="BC1821" s="72">
        <v>16.643000000000001</v>
      </c>
      <c r="BD1821" s="12">
        <v>177.143</v>
      </c>
      <c r="BE1821" s="72">
        <v>1.9410000000000001</v>
      </c>
      <c r="BF1821" s="72">
        <v>27.858000000000001</v>
      </c>
      <c r="BG1821" s="12">
        <v>492.97</v>
      </c>
      <c r="BH1821" s="72">
        <v>5.4020000000000001</v>
      </c>
      <c r="BI1821" s="72">
        <v>12.891999999999999</v>
      </c>
      <c r="BJ1821" s="12">
        <v>1305.75</v>
      </c>
      <c r="BK1821" s="72">
        <v>14.308</v>
      </c>
      <c r="BL1821" s="72">
        <v>6.7110000000000003</v>
      </c>
      <c r="BM1821" s="12">
        <v>877.11800000000005</v>
      </c>
      <c r="BN1821" s="72">
        <v>9.6110000000000007</v>
      </c>
      <c r="BO1821" s="72">
        <v>8.2620000000000005</v>
      </c>
      <c r="BP1821" s="12">
        <v>2182.8690000000001</v>
      </c>
      <c r="BQ1821" s="72">
        <v>23.92</v>
      </c>
      <c r="BR1821" s="72">
        <v>4.5110000000000001</v>
      </c>
      <c r="BS1821" s="12">
        <v>2814.5529999999999</v>
      </c>
      <c r="BT1821" s="72">
        <v>30.841999999999999</v>
      </c>
      <c r="BU1821" s="72">
        <v>2.0779999999999998</v>
      </c>
      <c r="BV1821" s="12">
        <v>9125.8379999999997</v>
      </c>
      <c r="BW1821" s="72">
        <v>100</v>
      </c>
      <c r="BX1821" s="72">
        <v>0.59299999999999997</v>
      </c>
      <c r="BY1821" s="13"/>
      <c r="BZ1821" s="13"/>
    </row>
    <row r="1822" spans="1:78" ht="12.75" customHeight="1">
      <c r="A1822" s="122" t="s">
        <v>65</v>
      </c>
      <c r="B1822" s="71" t="s">
        <v>44</v>
      </c>
      <c r="C1822" s="71" t="s">
        <v>25</v>
      </c>
      <c r="D1822" s="34">
        <v>44896</v>
      </c>
      <c r="E1822" s="12">
        <v>3516.0219999999999</v>
      </c>
      <c r="F1822" s="72">
        <v>38.125999999999998</v>
      </c>
      <c r="G1822" s="72">
        <v>1.339</v>
      </c>
      <c r="H1822" s="12">
        <v>166.065</v>
      </c>
      <c r="I1822" s="72">
        <v>1.8009999999999999</v>
      </c>
      <c r="J1822" s="72">
        <v>23.803000000000001</v>
      </c>
      <c r="K1822" s="12">
        <v>150.898</v>
      </c>
      <c r="L1822" s="72">
        <v>1.6359999999999999</v>
      </c>
      <c r="M1822" s="72">
        <v>25.495000000000001</v>
      </c>
      <c r="N1822" s="12">
        <v>316.96300000000002</v>
      </c>
      <c r="O1822" s="72">
        <v>3.4369999999999998</v>
      </c>
      <c r="P1822" s="72">
        <v>15.619</v>
      </c>
      <c r="Q1822" s="12">
        <v>60.085000000000001</v>
      </c>
      <c r="R1822" s="72">
        <v>0.65200000000000002</v>
      </c>
      <c r="S1822" s="72">
        <v>43.087000000000003</v>
      </c>
      <c r="T1822" s="12">
        <v>377.04899999999998</v>
      </c>
      <c r="U1822" s="72">
        <v>4.0890000000000004</v>
      </c>
      <c r="V1822" s="72">
        <v>14.128</v>
      </c>
      <c r="W1822" s="12">
        <v>2317.0729999999999</v>
      </c>
      <c r="X1822" s="72">
        <v>25.125</v>
      </c>
      <c r="Y1822" s="72">
        <v>2.8170000000000002</v>
      </c>
      <c r="Z1822" s="12">
        <v>2694.1219999999998</v>
      </c>
      <c r="AA1822" s="72">
        <v>29.213999999999999</v>
      </c>
      <c r="AB1822" s="72">
        <v>1.5640000000000001</v>
      </c>
      <c r="AC1822" s="12">
        <v>6210.1440000000002</v>
      </c>
      <c r="AD1822" s="72">
        <v>67.34</v>
      </c>
      <c r="AE1822" s="72">
        <v>0.44400000000000001</v>
      </c>
      <c r="AF1822" s="12">
        <v>6.1790000000000003</v>
      </c>
      <c r="AG1822" s="72">
        <v>6.7000000000000004E-2</v>
      </c>
      <c r="AH1822" s="72">
        <v>115.247</v>
      </c>
      <c r="AI1822" s="12">
        <v>181.94399999999999</v>
      </c>
      <c r="AJ1822" s="72">
        <v>1.9730000000000001</v>
      </c>
      <c r="AK1822" s="72">
        <v>7.5810000000000004</v>
      </c>
      <c r="AL1822" s="12">
        <v>188.124</v>
      </c>
      <c r="AM1822" s="72">
        <v>2.04</v>
      </c>
      <c r="AN1822" s="72">
        <v>5.7640000000000002</v>
      </c>
      <c r="AO1822" s="12">
        <v>6398.2669999999998</v>
      </c>
      <c r="AP1822" s="72">
        <v>69.38</v>
      </c>
      <c r="AQ1822" s="72">
        <v>0.36199999999999999</v>
      </c>
      <c r="AR1822" s="12">
        <v>52.012999999999998</v>
      </c>
      <c r="AS1822" s="72">
        <v>0.56399999999999995</v>
      </c>
      <c r="AT1822" s="72">
        <v>41.402000000000001</v>
      </c>
      <c r="AU1822" s="12">
        <v>24.443999999999999</v>
      </c>
      <c r="AV1822" s="72">
        <v>0.26500000000000001</v>
      </c>
      <c r="AW1822" s="72">
        <v>90.787000000000006</v>
      </c>
      <c r="AX1822" s="12">
        <v>301.971</v>
      </c>
      <c r="AY1822" s="72">
        <v>3.274</v>
      </c>
      <c r="AZ1822" s="72">
        <v>19.635000000000002</v>
      </c>
      <c r="BA1822" s="12">
        <v>326.41500000000002</v>
      </c>
      <c r="BB1822" s="72">
        <v>3.54</v>
      </c>
      <c r="BC1822" s="72">
        <v>17.158000000000001</v>
      </c>
      <c r="BD1822" s="12">
        <v>139</v>
      </c>
      <c r="BE1822" s="72">
        <v>1.5069999999999999</v>
      </c>
      <c r="BF1822" s="72">
        <v>21.353999999999999</v>
      </c>
      <c r="BG1822" s="12">
        <v>465.41500000000002</v>
      </c>
      <c r="BH1822" s="72">
        <v>5.0469999999999997</v>
      </c>
      <c r="BI1822" s="72">
        <v>11.616</v>
      </c>
      <c r="BJ1822" s="12">
        <v>1437.606</v>
      </c>
      <c r="BK1822" s="72">
        <v>15.589</v>
      </c>
      <c r="BL1822" s="72">
        <v>8.0020000000000007</v>
      </c>
      <c r="BM1822" s="12">
        <v>868.75300000000004</v>
      </c>
      <c r="BN1822" s="72">
        <v>9.42</v>
      </c>
      <c r="BO1822" s="72">
        <v>7.3719999999999999</v>
      </c>
      <c r="BP1822" s="12">
        <v>2306.3589999999999</v>
      </c>
      <c r="BQ1822" s="72">
        <v>25.009</v>
      </c>
      <c r="BR1822" s="72">
        <v>4.0659999999999998</v>
      </c>
      <c r="BS1822" s="12">
        <v>2823.7869999999998</v>
      </c>
      <c r="BT1822" s="72">
        <v>30.62</v>
      </c>
      <c r="BU1822" s="72">
        <v>2.8109999999999999</v>
      </c>
      <c r="BV1822" s="12">
        <v>9222.0550000000003</v>
      </c>
      <c r="BW1822" s="72">
        <v>100</v>
      </c>
      <c r="BX1822" s="72">
        <v>0.86</v>
      </c>
      <c r="BY1822" s="13"/>
      <c r="BZ1822" s="13"/>
    </row>
    <row r="1823" spans="1:78" ht="12.75" customHeight="1">
      <c r="A1823" s="122" t="s">
        <v>65</v>
      </c>
      <c r="B1823" s="71" t="s">
        <v>44</v>
      </c>
      <c r="C1823" s="71" t="s">
        <v>25</v>
      </c>
      <c r="D1823" s="34">
        <v>44986</v>
      </c>
      <c r="E1823" s="12">
        <v>3623.9160000000002</v>
      </c>
      <c r="F1823" s="72">
        <v>38.912999999999997</v>
      </c>
      <c r="G1823" s="72">
        <v>1.0780000000000001</v>
      </c>
      <c r="H1823" s="12">
        <v>192.93600000000001</v>
      </c>
      <c r="I1823" s="72">
        <v>2.0720000000000001</v>
      </c>
      <c r="J1823" s="72">
        <v>18.448</v>
      </c>
      <c r="K1823" s="12">
        <v>193.49700000000001</v>
      </c>
      <c r="L1823" s="72">
        <v>2.0779999999999998</v>
      </c>
      <c r="M1823" s="72">
        <v>16.449000000000002</v>
      </c>
      <c r="N1823" s="12">
        <v>386.43299999999999</v>
      </c>
      <c r="O1823" s="72">
        <v>4.149</v>
      </c>
      <c r="P1823" s="72">
        <v>13.805999999999999</v>
      </c>
      <c r="Q1823" s="12">
        <v>45.201000000000001</v>
      </c>
      <c r="R1823" s="72">
        <v>0.48499999999999999</v>
      </c>
      <c r="S1823" s="72">
        <v>27.419</v>
      </c>
      <c r="T1823" s="12">
        <v>431.63400000000001</v>
      </c>
      <c r="U1823" s="72">
        <v>4.6349999999999998</v>
      </c>
      <c r="V1823" s="72">
        <v>11.465999999999999</v>
      </c>
      <c r="W1823" s="12">
        <v>2190.5259999999998</v>
      </c>
      <c r="X1823" s="72">
        <v>23.521000000000001</v>
      </c>
      <c r="Y1823" s="72">
        <v>2.2930000000000001</v>
      </c>
      <c r="Z1823" s="12">
        <v>2622.16</v>
      </c>
      <c r="AA1823" s="72">
        <v>28.155999999999999</v>
      </c>
      <c r="AB1823" s="72">
        <v>1.4870000000000001</v>
      </c>
      <c r="AC1823" s="12">
        <v>6246.076</v>
      </c>
      <c r="AD1823" s="72">
        <v>67.069000000000003</v>
      </c>
      <c r="AE1823" s="72">
        <v>0.47899999999999998</v>
      </c>
      <c r="AF1823" s="12">
        <v>10.724</v>
      </c>
      <c r="AG1823" s="72">
        <v>0.115</v>
      </c>
      <c r="AH1823" s="72">
        <v>102.09699999999999</v>
      </c>
      <c r="AI1823" s="12">
        <v>212.96700000000001</v>
      </c>
      <c r="AJ1823" s="72">
        <v>2.2869999999999999</v>
      </c>
      <c r="AK1823" s="72">
        <v>5.7460000000000004</v>
      </c>
      <c r="AL1823" s="12">
        <v>223.691</v>
      </c>
      <c r="AM1823" s="72">
        <v>2.4020000000000001</v>
      </c>
      <c r="AN1823" s="72">
        <v>3.5550000000000002</v>
      </c>
      <c r="AO1823" s="12">
        <v>6469.768</v>
      </c>
      <c r="AP1823" s="72">
        <v>69.471000000000004</v>
      </c>
      <c r="AQ1823" s="72">
        <v>0.439</v>
      </c>
      <c r="AR1823" s="12">
        <v>142.52199999999999</v>
      </c>
      <c r="AS1823" s="72">
        <v>1.53</v>
      </c>
      <c r="AT1823" s="72">
        <v>16.681999999999999</v>
      </c>
      <c r="AU1823" s="12">
        <v>19.763999999999999</v>
      </c>
      <c r="AV1823" s="72">
        <v>0.21199999999999999</v>
      </c>
      <c r="AW1823" s="72">
        <v>39.898000000000003</v>
      </c>
      <c r="AX1823" s="12">
        <v>332.98</v>
      </c>
      <c r="AY1823" s="72">
        <v>3.5750000000000002</v>
      </c>
      <c r="AZ1823" s="72">
        <v>11.173999999999999</v>
      </c>
      <c r="BA1823" s="12">
        <v>352.74400000000003</v>
      </c>
      <c r="BB1823" s="72">
        <v>3.7879999999999998</v>
      </c>
      <c r="BC1823" s="72">
        <v>10.725</v>
      </c>
      <c r="BD1823" s="12">
        <v>178.959</v>
      </c>
      <c r="BE1823" s="72">
        <v>1.9219999999999999</v>
      </c>
      <c r="BF1823" s="72">
        <v>18.207999999999998</v>
      </c>
      <c r="BG1823" s="12">
        <v>531.70299999999997</v>
      </c>
      <c r="BH1823" s="72">
        <v>5.7089999999999996</v>
      </c>
      <c r="BI1823" s="72">
        <v>9.6549999999999994</v>
      </c>
      <c r="BJ1823" s="12">
        <v>1192.1990000000001</v>
      </c>
      <c r="BK1823" s="72">
        <v>12.802</v>
      </c>
      <c r="BL1823" s="72">
        <v>4.8250000000000002</v>
      </c>
      <c r="BM1823" s="12">
        <v>976.76900000000001</v>
      </c>
      <c r="BN1823" s="72">
        <v>10.488</v>
      </c>
      <c r="BO1823" s="72">
        <v>5.1180000000000003</v>
      </c>
      <c r="BP1823" s="12">
        <v>2168.9679999999998</v>
      </c>
      <c r="BQ1823" s="72">
        <v>23.29</v>
      </c>
      <c r="BR1823" s="72">
        <v>2.5720000000000001</v>
      </c>
      <c r="BS1823" s="12">
        <v>2843.1930000000002</v>
      </c>
      <c r="BT1823" s="72">
        <v>30.529</v>
      </c>
      <c r="BU1823" s="72">
        <v>1.5069999999999999</v>
      </c>
      <c r="BV1823" s="12">
        <v>9312.9609999999993</v>
      </c>
      <c r="BW1823" s="72">
        <v>100</v>
      </c>
      <c r="BX1823" s="72">
        <v>0.46800000000000003</v>
      </c>
      <c r="BY1823" s="13"/>
      <c r="BZ1823" s="13"/>
    </row>
    <row r="1824" spans="1:78" ht="12.75" customHeight="1">
      <c r="A1824" s="122" t="s">
        <v>65</v>
      </c>
      <c r="B1824" s="71" t="s">
        <v>44</v>
      </c>
      <c r="C1824" s="71" t="s">
        <v>25</v>
      </c>
      <c r="D1824" s="34">
        <v>45078</v>
      </c>
      <c r="E1824" s="12">
        <v>3688.7350000000001</v>
      </c>
      <c r="F1824" s="72">
        <v>39.593000000000004</v>
      </c>
      <c r="G1824" s="72">
        <v>1.0389999999999999</v>
      </c>
      <c r="H1824" s="12">
        <v>196.48500000000001</v>
      </c>
      <c r="I1824" s="72">
        <v>2.109</v>
      </c>
      <c r="J1824" s="72">
        <v>16.722999999999999</v>
      </c>
      <c r="K1824" s="12">
        <v>195.58600000000001</v>
      </c>
      <c r="L1824" s="72">
        <v>2.0990000000000002</v>
      </c>
      <c r="M1824" s="72">
        <v>18.846</v>
      </c>
      <c r="N1824" s="12">
        <v>392.07100000000003</v>
      </c>
      <c r="O1824" s="72">
        <v>4.2080000000000002</v>
      </c>
      <c r="P1824" s="72">
        <v>12.268000000000001</v>
      </c>
      <c r="Q1824" s="12">
        <v>41.213000000000001</v>
      </c>
      <c r="R1824" s="72">
        <v>0.442</v>
      </c>
      <c r="S1824" s="72">
        <v>21.167999999999999</v>
      </c>
      <c r="T1824" s="12">
        <v>433.28300000000002</v>
      </c>
      <c r="U1824" s="72">
        <v>4.6509999999999998</v>
      </c>
      <c r="V1824" s="72">
        <v>11.215</v>
      </c>
      <c r="W1824" s="12">
        <v>2250.9290000000001</v>
      </c>
      <c r="X1824" s="72">
        <v>24.16</v>
      </c>
      <c r="Y1824" s="72">
        <v>2.46</v>
      </c>
      <c r="Z1824" s="12">
        <v>2684.212</v>
      </c>
      <c r="AA1824" s="72">
        <v>28.811</v>
      </c>
      <c r="AB1824" s="72">
        <v>0.96</v>
      </c>
      <c r="AC1824" s="12">
        <v>6372.9480000000003</v>
      </c>
      <c r="AD1824" s="72">
        <v>68.403000000000006</v>
      </c>
      <c r="AE1824" s="72">
        <v>0.50900000000000001</v>
      </c>
      <c r="AF1824" s="12">
        <v>9.0950000000000006</v>
      </c>
      <c r="AG1824" s="72">
        <v>9.8000000000000004E-2</v>
      </c>
      <c r="AH1824" s="72">
        <v>78.531000000000006</v>
      </c>
      <c r="AI1824" s="12">
        <v>190.59299999999999</v>
      </c>
      <c r="AJ1824" s="72">
        <v>2.0459999999999998</v>
      </c>
      <c r="AK1824" s="72">
        <v>5.7240000000000002</v>
      </c>
      <c r="AL1824" s="12">
        <v>199.68799999999999</v>
      </c>
      <c r="AM1824" s="72">
        <v>2.1429999999999998</v>
      </c>
      <c r="AN1824" s="72">
        <v>3.911</v>
      </c>
      <c r="AO1824" s="12">
        <v>6572.6360000000004</v>
      </c>
      <c r="AP1824" s="72">
        <v>70.546999999999997</v>
      </c>
      <c r="AQ1824" s="72">
        <v>0.47499999999999998</v>
      </c>
      <c r="AR1824" s="12">
        <v>105.99299999999999</v>
      </c>
      <c r="AS1824" s="72">
        <v>1.1379999999999999</v>
      </c>
      <c r="AT1824" s="72">
        <v>23.37</v>
      </c>
      <c r="AU1824" s="12">
        <v>13.076000000000001</v>
      </c>
      <c r="AV1824" s="72">
        <v>0.14000000000000001</v>
      </c>
      <c r="AW1824" s="72">
        <v>46.82</v>
      </c>
      <c r="AX1824" s="12">
        <v>258.72699999999998</v>
      </c>
      <c r="AY1824" s="72">
        <v>2.7770000000000001</v>
      </c>
      <c r="AZ1824" s="72">
        <v>13.183999999999999</v>
      </c>
      <c r="BA1824" s="12">
        <v>271.803</v>
      </c>
      <c r="BB1824" s="72">
        <v>2.9169999999999998</v>
      </c>
      <c r="BC1824" s="72">
        <v>12.436</v>
      </c>
      <c r="BD1824" s="12">
        <v>208.22300000000001</v>
      </c>
      <c r="BE1824" s="72">
        <v>2.2349999999999999</v>
      </c>
      <c r="BF1824" s="72">
        <v>14.438000000000001</v>
      </c>
      <c r="BG1824" s="12">
        <v>480.02600000000001</v>
      </c>
      <c r="BH1824" s="72">
        <v>5.1520000000000001</v>
      </c>
      <c r="BI1824" s="72">
        <v>9.1910000000000007</v>
      </c>
      <c r="BJ1824" s="12">
        <v>1190.2159999999999</v>
      </c>
      <c r="BK1824" s="72">
        <v>12.775</v>
      </c>
      <c r="BL1824" s="72">
        <v>5.5579999999999998</v>
      </c>
      <c r="BM1824" s="12">
        <v>967.82799999999997</v>
      </c>
      <c r="BN1824" s="72">
        <v>10.388</v>
      </c>
      <c r="BO1824" s="72">
        <v>5.931</v>
      </c>
      <c r="BP1824" s="12">
        <v>2158.0450000000001</v>
      </c>
      <c r="BQ1824" s="72">
        <v>23.163</v>
      </c>
      <c r="BR1824" s="72">
        <v>3.1720000000000002</v>
      </c>
      <c r="BS1824" s="12">
        <v>2744.0630000000001</v>
      </c>
      <c r="BT1824" s="72">
        <v>29.452999999999999</v>
      </c>
      <c r="BU1824" s="72">
        <v>2.0880000000000001</v>
      </c>
      <c r="BV1824" s="12">
        <v>9316.6990000000005</v>
      </c>
      <c r="BW1824" s="72">
        <v>100</v>
      </c>
      <c r="BX1824" s="72">
        <v>0.55300000000000005</v>
      </c>
      <c r="BY1824" s="13"/>
      <c r="BZ1824" s="13"/>
    </row>
    <row r="1825" spans="1:78" ht="12.75" customHeight="1">
      <c r="A1825" s="122" t="s">
        <v>65</v>
      </c>
      <c r="B1825" s="71" t="s">
        <v>44</v>
      </c>
      <c r="C1825" s="71" t="s">
        <v>25</v>
      </c>
      <c r="D1825" s="34">
        <v>45170</v>
      </c>
      <c r="E1825" s="12">
        <v>3618</v>
      </c>
      <c r="F1825" s="72">
        <v>38.536000000000001</v>
      </c>
      <c r="G1825" s="72">
        <v>0.98199999999999998</v>
      </c>
      <c r="H1825" s="12">
        <v>178.35300000000001</v>
      </c>
      <c r="I1825" s="72">
        <v>1.9</v>
      </c>
      <c r="J1825" s="72">
        <v>20.419</v>
      </c>
      <c r="K1825" s="12">
        <v>236.93600000000001</v>
      </c>
      <c r="L1825" s="72">
        <v>2.524</v>
      </c>
      <c r="M1825" s="72">
        <v>17.815000000000001</v>
      </c>
      <c r="N1825" s="12">
        <v>415.28899999999999</v>
      </c>
      <c r="O1825" s="72">
        <v>4.423</v>
      </c>
      <c r="P1825" s="72">
        <v>11.811</v>
      </c>
      <c r="Q1825" s="12">
        <v>64.13</v>
      </c>
      <c r="R1825" s="72">
        <v>0.68300000000000005</v>
      </c>
      <c r="S1825" s="72">
        <v>26.497</v>
      </c>
      <c r="T1825" s="12">
        <v>479.42</v>
      </c>
      <c r="U1825" s="72">
        <v>5.1059999999999999</v>
      </c>
      <c r="V1825" s="72">
        <v>10.898999999999999</v>
      </c>
      <c r="W1825" s="12">
        <v>2271.3290000000002</v>
      </c>
      <c r="X1825" s="72">
        <v>24.192</v>
      </c>
      <c r="Y1825" s="72">
        <v>2.625</v>
      </c>
      <c r="Z1825" s="12">
        <v>2750.7489999999998</v>
      </c>
      <c r="AA1825" s="72">
        <v>29.298999999999999</v>
      </c>
      <c r="AB1825" s="72">
        <v>1.103</v>
      </c>
      <c r="AC1825" s="12">
        <v>6368.7489999999998</v>
      </c>
      <c r="AD1825" s="72">
        <v>67.834000000000003</v>
      </c>
      <c r="AE1825" s="72">
        <v>0.52500000000000002</v>
      </c>
      <c r="AF1825" s="12">
        <v>30.146000000000001</v>
      </c>
      <c r="AG1825" s="72">
        <v>0.32100000000000001</v>
      </c>
      <c r="AH1825" s="72">
        <v>48.433</v>
      </c>
      <c r="AI1825" s="12">
        <v>175.173</v>
      </c>
      <c r="AJ1825" s="72">
        <v>1.8660000000000001</v>
      </c>
      <c r="AK1825" s="72">
        <v>9.1739999999999995</v>
      </c>
      <c r="AL1825" s="12">
        <v>205.31899999999999</v>
      </c>
      <c r="AM1825" s="72">
        <v>2.1869999999999998</v>
      </c>
      <c r="AN1825" s="72">
        <v>4.0090000000000003</v>
      </c>
      <c r="AO1825" s="12">
        <v>6574.0680000000002</v>
      </c>
      <c r="AP1825" s="72">
        <v>70.021000000000001</v>
      </c>
      <c r="AQ1825" s="72">
        <v>0.47199999999999998</v>
      </c>
      <c r="AR1825" s="12">
        <v>126.322</v>
      </c>
      <c r="AS1825" s="72">
        <v>1.345</v>
      </c>
      <c r="AT1825" s="72">
        <v>21.093</v>
      </c>
      <c r="AU1825" s="12">
        <v>54.268999999999998</v>
      </c>
      <c r="AV1825" s="72">
        <v>0.57799999999999996</v>
      </c>
      <c r="AW1825" s="72">
        <v>42.524999999999999</v>
      </c>
      <c r="AX1825" s="12">
        <v>273.125</v>
      </c>
      <c r="AY1825" s="72">
        <v>2.9089999999999998</v>
      </c>
      <c r="AZ1825" s="72">
        <v>13.446</v>
      </c>
      <c r="BA1825" s="12">
        <v>327.39499999999998</v>
      </c>
      <c r="BB1825" s="72">
        <v>3.4870000000000001</v>
      </c>
      <c r="BC1825" s="72">
        <v>10.52</v>
      </c>
      <c r="BD1825" s="12">
        <v>137.559</v>
      </c>
      <c r="BE1825" s="72">
        <v>1.4650000000000001</v>
      </c>
      <c r="BF1825" s="72">
        <v>18.265999999999998</v>
      </c>
      <c r="BG1825" s="12">
        <v>464.95400000000001</v>
      </c>
      <c r="BH1825" s="72">
        <v>4.952</v>
      </c>
      <c r="BI1825" s="72">
        <v>8.7230000000000008</v>
      </c>
      <c r="BJ1825" s="12">
        <v>1318.2940000000001</v>
      </c>
      <c r="BK1825" s="72">
        <v>14.041</v>
      </c>
      <c r="BL1825" s="72">
        <v>4.5970000000000004</v>
      </c>
      <c r="BM1825" s="12">
        <v>905.03899999999999</v>
      </c>
      <c r="BN1825" s="72">
        <v>9.64</v>
      </c>
      <c r="BO1825" s="72">
        <v>5.9260000000000002</v>
      </c>
      <c r="BP1825" s="12">
        <v>2223.3330000000001</v>
      </c>
      <c r="BQ1825" s="72">
        <v>23.681000000000001</v>
      </c>
      <c r="BR1825" s="72">
        <v>3.7170000000000001</v>
      </c>
      <c r="BS1825" s="12">
        <v>2814.6089999999999</v>
      </c>
      <c r="BT1825" s="72">
        <v>29.978999999999999</v>
      </c>
      <c r="BU1825" s="72">
        <v>2.3330000000000002</v>
      </c>
      <c r="BV1825" s="12">
        <v>9388.6779999999999</v>
      </c>
      <c r="BW1825" s="72">
        <v>100</v>
      </c>
      <c r="BX1825" s="72">
        <v>0.58499999999999996</v>
      </c>
      <c r="BY1825" s="13"/>
      <c r="BZ1825" s="13"/>
    </row>
    <row r="1826" spans="1:78" ht="12.75" customHeight="1">
      <c r="A1826" s="122" t="s">
        <v>65</v>
      </c>
      <c r="B1826" s="71" t="s">
        <v>44</v>
      </c>
      <c r="C1826" s="71" t="s">
        <v>25</v>
      </c>
      <c r="D1826" s="34">
        <v>45261</v>
      </c>
      <c r="E1826" s="12">
        <v>3644.8119999999999</v>
      </c>
      <c r="F1826" s="72">
        <v>38.555</v>
      </c>
      <c r="G1826" s="72">
        <v>1.1539999999999999</v>
      </c>
      <c r="H1826" s="12">
        <v>177.92599999999999</v>
      </c>
      <c r="I1826" s="72">
        <v>1.8819999999999999</v>
      </c>
      <c r="J1826" s="72">
        <v>18.419</v>
      </c>
      <c r="K1826" s="12">
        <v>258.72300000000001</v>
      </c>
      <c r="L1826" s="72">
        <v>2.7370000000000001</v>
      </c>
      <c r="M1826" s="72">
        <v>11.997</v>
      </c>
      <c r="N1826" s="12">
        <v>436.649</v>
      </c>
      <c r="O1826" s="72">
        <v>4.6189999999999998</v>
      </c>
      <c r="P1826" s="72">
        <v>9.1760000000000002</v>
      </c>
      <c r="Q1826" s="12">
        <v>68.608000000000004</v>
      </c>
      <c r="R1826" s="72">
        <v>0.72599999999999998</v>
      </c>
      <c r="S1826" s="72">
        <v>25.888000000000002</v>
      </c>
      <c r="T1826" s="12">
        <v>505.25700000000001</v>
      </c>
      <c r="U1826" s="72">
        <v>5.3449999999999998</v>
      </c>
      <c r="V1826" s="72">
        <v>7.0910000000000002</v>
      </c>
      <c r="W1826" s="12">
        <v>2316.3220000000001</v>
      </c>
      <c r="X1826" s="72">
        <v>24.501999999999999</v>
      </c>
      <c r="Y1826" s="72">
        <v>2.3769999999999998</v>
      </c>
      <c r="Z1826" s="12">
        <v>2821.578</v>
      </c>
      <c r="AA1826" s="72">
        <v>29.847000000000001</v>
      </c>
      <c r="AB1826" s="72">
        <v>1.395</v>
      </c>
      <c r="AC1826" s="12">
        <v>6466.3909999999996</v>
      </c>
      <c r="AD1826" s="72">
        <v>68.402000000000001</v>
      </c>
      <c r="AE1826" s="72">
        <v>0.43</v>
      </c>
      <c r="AF1826" s="12">
        <v>3.7970000000000002</v>
      </c>
      <c r="AG1826" s="72">
        <v>0.04</v>
      </c>
      <c r="AH1826" s="72">
        <v>112.14</v>
      </c>
      <c r="AI1826" s="12">
        <v>200.33600000000001</v>
      </c>
      <c r="AJ1826" s="72">
        <v>2.1190000000000002</v>
      </c>
      <c r="AK1826" s="72">
        <v>4.3289999999999997</v>
      </c>
      <c r="AL1826" s="12">
        <v>204.13300000000001</v>
      </c>
      <c r="AM1826" s="72">
        <v>2.1589999999999998</v>
      </c>
      <c r="AN1826" s="72">
        <v>3.5960000000000001</v>
      </c>
      <c r="AO1826" s="12">
        <v>6670.5230000000001</v>
      </c>
      <c r="AP1826" s="72">
        <v>70.561000000000007</v>
      </c>
      <c r="AQ1826" s="72">
        <v>0.41</v>
      </c>
      <c r="AR1826" s="12">
        <v>65.442999999999998</v>
      </c>
      <c r="AS1826" s="72">
        <v>0.69199999999999995</v>
      </c>
      <c r="AT1826" s="72">
        <v>28.992999999999999</v>
      </c>
      <c r="AU1826" s="12">
        <v>40.521999999999998</v>
      </c>
      <c r="AV1826" s="72">
        <v>0.42899999999999999</v>
      </c>
      <c r="AW1826" s="72">
        <v>28.716000000000001</v>
      </c>
      <c r="AX1826" s="12">
        <v>290.58</v>
      </c>
      <c r="AY1826" s="72">
        <v>3.0739999999999998</v>
      </c>
      <c r="AZ1826" s="72">
        <v>11.269</v>
      </c>
      <c r="BA1826" s="12">
        <v>331.10199999999998</v>
      </c>
      <c r="BB1826" s="72">
        <v>3.5019999999999998</v>
      </c>
      <c r="BC1826" s="72">
        <v>11.169</v>
      </c>
      <c r="BD1826" s="12">
        <v>116.336</v>
      </c>
      <c r="BE1826" s="72">
        <v>1.2310000000000001</v>
      </c>
      <c r="BF1826" s="72">
        <v>20.53</v>
      </c>
      <c r="BG1826" s="12">
        <v>447.43900000000002</v>
      </c>
      <c r="BH1826" s="72">
        <v>4.7329999999999997</v>
      </c>
      <c r="BI1826" s="72">
        <v>8.7360000000000007</v>
      </c>
      <c r="BJ1826" s="12">
        <v>1344.5429999999999</v>
      </c>
      <c r="BK1826" s="72">
        <v>14.223000000000001</v>
      </c>
      <c r="BL1826" s="72">
        <v>4.21</v>
      </c>
      <c r="BM1826" s="12">
        <v>925.54200000000003</v>
      </c>
      <c r="BN1826" s="72">
        <v>9.7899999999999991</v>
      </c>
      <c r="BO1826" s="72">
        <v>5.5229999999999997</v>
      </c>
      <c r="BP1826" s="12">
        <v>2270.0839999999998</v>
      </c>
      <c r="BQ1826" s="72">
        <v>24.013000000000002</v>
      </c>
      <c r="BR1826" s="72">
        <v>2.5019999999999998</v>
      </c>
      <c r="BS1826" s="12">
        <v>2782.9659999999999</v>
      </c>
      <c r="BT1826" s="72">
        <v>29.439</v>
      </c>
      <c r="BU1826" s="72">
        <v>1.7769999999999999</v>
      </c>
      <c r="BV1826" s="12">
        <v>9453.49</v>
      </c>
      <c r="BW1826" s="72">
        <v>100</v>
      </c>
      <c r="BX1826" s="72">
        <v>0.46400000000000002</v>
      </c>
      <c r="BY1826" s="13"/>
      <c r="BZ1826" s="13"/>
    </row>
    <row r="1827" spans="1:78" ht="12.75" customHeight="1">
      <c r="A1827" s="122" t="s">
        <v>65</v>
      </c>
      <c r="B1827" s="71" t="s">
        <v>44</v>
      </c>
      <c r="C1827" s="71" t="s">
        <v>25</v>
      </c>
      <c r="D1827" s="34">
        <v>45352</v>
      </c>
      <c r="E1827" s="12">
        <v>3697.0639999999999</v>
      </c>
      <c r="F1827" s="72">
        <v>38.722000000000001</v>
      </c>
      <c r="G1827" s="72">
        <v>0.91900000000000004</v>
      </c>
      <c r="H1827" s="12">
        <v>231.91800000000001</v>
      </c>
      <c r="I1827" s="72">
        <v>2.4289999999999998</v>
      </c>
      <c r="J1827" s="72">
        <v>20.007000000000001</v>
      </c>
      <c r="K1827" s="12">
        <v>259.00700000000001</v>
      </c>
      <c r="L1827" s="72">
        <v>2.7130000000000001</v>
      </c>
      <c r="M1827" s="72">
        <v>13.548</v>
      </c>
      <c r="N1827" s="12">
        <v>490.92500000000001</v>
      </c>
      <c r="O1827" s="72">
        <v>5.1420000000000003</v>
      </c>
      <c r="P1827" s="72">
        <v>8.5190000000000001</v>
      </c>
      <c r="Q1827" s="12">
        <v>80.105999999999995</v>
      </c>
      <c r="R1827" s="72">
        <v>0.83899999999999997</v>
      </c>
      <c r="S1827" s="72">
        <v>30.106999999999999</v>
      </c>
      <c r="T1827" s="12">
        <v>571.03200000000004</v>
      </c>
      <c r="U1827" s="72">
        <v>5.9809999999999999</v>
      </c>
      <c r="V1827" s="72">
        <v>8.43</v>
      </c>
      <c r="W1827" s="12">
        <v>2171.4450000000002</v>
      </c>
      <c r="X1827" s="72">
        <v>22.742999999999999</v>
      </c>
      <c r="Y1827" s="72">
        <v>2.3370000000000002</v>
      </c>
      <c r="Z1827" s="12">
        <v>2742.4760000000001</v>
      </c>
      <c r="AA1827" s="72">
        <v>28.724</v>
      </c>
      <c r="AB1827" s="72">
        <v>1.1419999999999999</v>
      </c>
      <c r="AC1827" s="12">
        <v>6439.5410000000002</v>
      </c>
      <c r="AD1827" s="72">
        <v>67.445999999999998</v>
      </c>
      <c r="AE1827" s="72">
        <v>0.38500000000000001</v>
      </c>
      <c r="AF1827" s="12">
        <v>29.788</v>
      </c>
      <c r="AG1827" s="72">
        <v>0.312</v>
      </c>
      <c r="AH1827" s="72">
        <v>56.048000000000002</v>
      </c>
      <c r="AI1827" s="12">
        <v>218.334</v>
      </c>
      <c r="AJ1827" s="72">
        <v>2.2869999999999999</v>
      </c>
      <c r="AK1827" s="72">
        <v>8.6869999999999994</v>
      </c>
      <c r="AL1827" s="12">
        <v>248.12200000000001</v>
      </c>
      <c r="AM1827" s="72">
        <v>2.5990000000000002</v>
      </c>
      <c r="AN1827" s="72">
        <v>3.6379999999999999</v>
      </c>
      <c r="AO1827" s="12">
        <v>6687.6629999999996</v>
      </c>
      <c r="AP1827" s="72">
        <v>70.045000000000002</v>
      </c>
      <c r="AQ1827" s="72">
        <v>0.314</v>
      </c>
      <c r="AR1827" s="12">
        <v>124.37</v>
      </c>
      <c r="AS1827" s="72">
        <v>1.3029999999999999</v>
      </c>
      <c r="AT1827" s="72">
        <v>24.847999999999999</v>
      </c>
      <c r="AU1827" s="12">
        <v>18.536000000000001</v>
      </c>
      <c r="AV1827" s="72">
        <v>0.19400000000000001</v>
      </c>
      <c r="AW1827" s="72">
        <v>39.94</v>
      </c>
      <c r="AX1827" s="12">
        <v>365.274</v>
      </c>
      <c r="AY1827" s="72">
        <v>3.8260000000000001</v>
      </c>
      <c r="AZ1827" s="72">
        <v>11.388999999999999</v>
      </c>
      <c r="BA1827" s="12">
        <v>383.81</v>
      </c>
      <c r="BB1827" s="72">
        <v>4.0199999999999996</v>
      </c>
      <c r="BC1827" s="72">
        <v>11.157</v>
      </c>
      <c r="BD1827" s="12">
        <v>92.387</v>
      </c>
      <c r="BE1827" s="72">
        <v>0.96799999999999997</v>
      </c>
      <c r="BF1827" s="72">
        <v>23.643999999999998</v>
      </c>
      <c r="BG1827" s="12">
        <v>476.197</v>
      </c>
      <c r="BH1827" s="72">
        <v>4.9880000000000004</v>
      </c>
      <c r="BI1827" s="72">
        <v>11.617000000000001</v>
      </c>
      <c r="BJ1827" s="12">
        <v>1275.9559999999999</v>
      </c>
      <c r="BK1827" s="72">
        <v>13.364000000000001</v>
      </c>
      <c r="BL1827" s="72">
        <v>3.9660000000000002</v>
      </c>
      <c r="BM1827" s="12">
        <v>983.51300000000003</v>
      </c>
      <c r="BN1827" s="72">
        <v>10.301</v>
      </c>
      <c r="BO1827" s="72">
        <v>4.6280000000000001</v>
      </c>
      <c r="BP1827" s="12">
        <v>2259.4690000000001</v>
      </c>
      <c r="BQ1827" s="72">
        <v>23.664999999999999</v>
      </c>
      <c r="BR1827" s="72">
        <v>2.581</v>
      </c>
      <c r="BS1827" s="12">
        <v>2860.0360000000001</v>
      </c>
      <c r="BT1827" s="72">
        <v>29.954999999999998</v>
      </c>
      <c r="BU1827" s="72">
        <v>1.377</v>
      </c>
      <c r="BV1827" s="12">
        <v>9547.6990000000005</v>
      </c>
      <c r="BW1827" s="72">
        <v>100</v>
      </c>
      <c r="BX1827" s="72">
        <v>0.39100000000000001</v>
      </c>
      <c r="BY1827" s="13"/>
      <c r="BZ1827" s="13"/>
    </row>
    <row r="1828" spans="1:78" ht="12.75" customHeight="1">
      <c r="A1828" s="122" t="s">
        <v>65</v>
      </c>
      <c r="B1828" s="71" t="s">
        <v>44</v>
      </c>
      <c r="C1828" s="71" t="s">
        <v>25</v>
      </c>
      <c r="D1828" s="34">
        <v>45444</v>
      </c>
      <c r="E1828" s="12">
        <v>3667.1880000000001</v>
      </c>
      <c r="F1828" s="72">
        <v>38.491</v>
      </c>
      <c r="G1828" s="72">
        <v>1.0229999999999999</v>
      </c>
      <c r="H1828" s="12">
        <v>257.995</v>
      </c>
      <c r="I1828" s="72">
        <v>2.7080000000000002</v>
      </c>
      <c r="J1828" s="72">
        <v>13.093</v>
      </c>
      <c r="K1828" s="12">
        <v>273.40899999999999</v>
      </c>
      <c r="L1828" s="72">
        <v>2.87</v>
      </c>
      <c r="M1828" s="72">
        <v>17.161999999999999</v>
      </c>
      <c r="N1828" s="12">
        <v>531.404</v>
      </c>
      <c r="O1828" s="72">
        <v>5.5780000000000003</v>
      </c>
      <c r="P1828" s="72">
        <v>9.016</v>
      </c>
      <c r="Q1828" s="12">
        <v>119.773</v>
      </c>
      <c r="R1828" s="72">
        <v>1.2569999999999999</v>
      </c>
      <c r="S1828" s="72">
        <v>20.137</v>
      </c>
      <c r="T1828" s="12">
        <v>651.17700000000002</v>
      </c>
      <c r="U1828" s="72">
        <v>6.835</v>
      </c>
      <c r="V1828" s="72">
        <v>7.85</v>
      </c>
      <c r="W1828" s="12">
        <v>2216.665</v>
      </c>
      <c r="X1828" s="72">
        <v>23.265999999999998</v>
      </c>
      <c r="Y1828" s="72">
        <v>2.9380000000000002</v>
      </c>
      <c r="Z1828" s="12">
        <v>2867.8420000000001</v>
      </c>
      <c r="AA1828" s="72">
        <v>30.100999999999999</v>
      </c>
      <c r="AB1828" s="72">
        <v>1.3839999999999999</v>
      </c>
      <c r="AC1828" s="12">
        <v>6535.03</v>
      </c>
      <c r="AD1828" s="72">
        <v>68.591999999999999</v>
      </c>
      <c r="AE1828" s="72">
        <v>0.40500000000000003</v>
      </c>
      <c r="AF1828" s="12">
        <v>15.122999999999999</v>
      </c>
      <c r="AG1828" s="72">
        <v>0.159</v>
      </c>
      <c r="AH1828" s="72">
        <v>57.348999999999997</v>
      </c>
      <c r="AI1828" s="12">
        <v>222.221</v>
      </c>
      <c r="AJ1828" s="72">
        <v>2.3319999999999999</v>
      </c>
      <c r="AK1828" s="72">
        <v>5.492</v>
      </c>
      <c r="AL1828" s="12">
        <v>237.34399999999999</v>
      </c>
      <c r="AM1828" s="72">
        <v>2.4910000000000001</v>
      </c>
      <c r="AN1828" s="72">
        <v>3.5049999999999999</v>
      </c>
      <c r="AO1828" s="12">
        <v>6772.3739999999998</v>
      </c>
      <c r="AP1828" s="72">
        <v>71.082999999999998</v>
      </c>
      <c r="AQ1828" s="72">
        <v>0.35099999999999998</v>
      </c>
      <c r="AR1828" s="12">
        <v>90.888000000000005</v>
      </c>
      <c r="AS1828" s="72">
        <v>0.95399999999999996</v>
      </c>
      <c r="AT1828" s="72">
        <v>36.854999999999997</v>
      </c>
      <c r="AU1828" s="12">
        <v>20.821999999999999</v>
      </c>
      <c r="AV1828" s="72">
        <v>0.219</v>
      </c>
      <c r="AW1828" s="72">
        <v>51.694000000000003</v>
      </c>
      <c r="AX1828" s="12">
        <v>322.69299999999998</v>
      </c>
      <c r="AY1828" s="72">
        <v>3.387</v>
      </c>
      <c r="AZ1828" s="72">
        <v>12.112</v>
      </c>
      <c r="BA1828" s="12">
        <v>343.51400000000001</v>
      </c>
      <c r="BB1828" s="72">
        <v>3.6059999999999999</v>
      </c>
      <c r="BC1828" s="72">
        <v>11.04</v>
      </c>
      <c r="BD1828" s="12">
        <v>86.340999999999994</v>
      </c>
      <c r="BE1828" s="72">
        <v>0.90600000000000003</v>
      </c>
      <c r="BF1828" s="72">
        <v>22.196000000000002</v>
      </c>
      <c r="BG1828" s="12">
        <v>429.85500000000002</v>
      </c>
      <c r="BH1828" s="72">
        <v>4.5119999999999996</v>
      </c>
      <c r="BI1828" s="72">
        <v>9.2509999999999994</v>
      </c>
      <c r="BJ1828" s="12">
        <v>1157.133</v>
      </c>
      <c r="BK1828" s="72">
        <v>12.145</v>
      </c>
      <c r="BL1828" s="72">
        <v>4.6390000000000002</v>
      </c>
      <c r="BM1828" s="12">
        <v>1077.1289999999999</v>
      </c>
      <c r="BN1828" s="72">
        <v>11.305999999999999</v>
      </c>
      <c r="BO1828" s="72">
        <v>6.3520000000000003</v>
      </c>
      <c r="BP1828" s="12">
        <v>2234.2620000000002</v>
      </c>
      <c r="BQ1828" s="72">
        <v>23.451000000000001</v>
      </c>
      <c r="BR1828" s="72">
        <v>3.069</v>
      </c>
      <c r="BS1828" s="12">
        <v>2755.0039999999999</v>
      </c>
      <c r="BT1828" s="72">
        <v>28.917000000000002</v>
      </c>
      <c r="BU1828" s="72">
        <v>1.5349999999999999</v>
      </c>
      <c r="BV1828" s="12">
        <v>9527.3780000000006</v>
      </c>
      <c r="BW1828" s="72">
        <v>100</v>
      </c>
      <c r="BX1828" s="72">
        <v>0.44700000000000001</v>
      </c>
      <c r="BY1828" s="13"/>
      <c r="BZ1828" s="13"/>
    </row>
    <row r="1829" spans="1:78" ht="12.75" customHeight="1">
      <c r="A1829" s="122" t="s">
        <v>65</v>
      </c>
      <c r="B1829" s="71" t="s">
        <v>44</v>
      </c>
      <c r="C1829" s="71" t="s">
        <v>25</v>
      </c>
      <c r="D1829" s="34">
        <v>45536</v>
      </c>
      <c r="E1829" s="12">
        <v>3718.4780000000001</v>
      </c>
      <c r="F1829" s="72">
        <v>38.798999999999999</v>
      </c>
      <c r="G1829" s="72">
        <v>1.0609999999999999</v>
      </c>
      <c r="H1829" s="12">
        <v>171.51400000000001</v>
      </c>
      <c r="I1829" s="72">
        <v>1.79</v>
      </c>
      <c r="J1829" s="72">
        <v>22.446999999999999</v>
      </c>
      <c r="K1829" s="12">
        <v>196.952</v>
      </c>
      <c r="L1829" s="72">
        <v>2.0550000000000002</v>
      </c>
      <c r="M1829" s="72">
        <v>17.225000000000001</v>
      </c>
      <c r="N1829" s="12">
        <v>368.46600000000001</v>
      </c>
      <c r="O1829" s="72">
        <v>3.8450000000000002</v>
      </c>
      <c r="P1829" s="72">
        <v>12.42</v>
      </c>
      <c r="Q1829" s="12">
        <v>69.212000000000003</v>
      </c>
      <c r="R1829" s="72">
        <v>0.72199999999999998</v>
      </c>
      <c r="S1829" s="72">
        <v>31.751000000000001</v>
      </c>
      <c r="T1829" s="12">
        <v>437.67700000000002</v>
      </c>
      <c r="U1829" s="72">
        <v>4.5670000000000002</v>
      </c>
      <c r="V1829" s="72">
        <v>9.5820000000000007</v>
      </c>
      <c r="W1829" s="12">
        <v>2393.9540000000002</v>
      </c>
      <c r="X1829" s="72">
        <v>24.978999999999999</v>
      </c>
      <c r="Y1829" s="72">
        <v>2.1179999999999999</v>
      </c>
      <c r="Z1829" s="12">
        <v>2831.6309999999999</v>
      </c>
      <c r="AA1829" s="72">
        <v>29.545000000000002</v>
      </c>
      <c r="AB1829" s="72">
        <v>1.2470000000000001</v>
      </c>
      <c r="AC1829" s="12">
        <v>6550.1090000000004</v>
      </c>
      <c r="AD1829" s="72">
        <v>68.343999999999994</v>
      </c>
      <c r="AE1829" s="72">
        <v>0.44800000000000001</v>
      </c>
      <c r="AF1829" s="12">
        <v>37.652999999999999</v>
      </c>
      <c r="AG1829" s="72">
        <v>0.39300000000000002</v>
      </c>
      <c r="AH1829" s="72">
        <v>41.472999999999999</v>
      </c>
      <c r="AI1829" s="12">
        <v>200.048</v>
      </c>
      <c r="AJ1829" s="72">
        <v>2.0870000000000002</v>
      </c>
      <c r="AK1829" s="72">
        <v>7.8879999999999999</v>
      </c>
      <c r="AL1829" s="12">
        <v>237.70099999999999</v>
      </c>
      <c r="AM1829" s="72">
        <v>2.48</v>
      </c>
      <c r="AN1829" s="72">
        <v>3.5619999999999998</v>
      </c>
      <c r="AO1829" s="12">
        <v>6787.81</v>
      </c>
      <c r="AP1829" s="72">
        <v>70.823999999999998</v>
      </c>
      <c r="AQ1829" s="72">
        <v>0.436</v>
      </c>
      <c r="AR1829" s="12">
        <v>106.48699999999999</v>
      </c>
      <c r="AS1829" s="72">
        <v>1.111</v>
      </c>
      <c r="AT1829" s="72">
        <v>22.64</v>
      </c>
      <c r="AU1829" s="12">
        <v>45.398000000000003</v>
      </c>
      <c r="AV1829" s="72">
        <v>0.47399999999999998</v>
      </c>
      <c r="AW1829" s="72">
        <v>35.639000000000003</v>
      </c>
      <c r="AX1829" s="12">
        <v>275.85000000000002</v>
      </c>
      <c r="AY1829" s="72">
        <v>2.8780000000000001</v>
      </c>
      <c r="AZ1829" s="72">
        <v>15.398999999999999</v>
      </c>
      <c r="BA1829" s="12">
        <v>321.24799999999999</v>
      </c>
      <c r="BB1829" s="72">
        <v>3.3519999999999999</v>
      </c>
      <c r="BC1829" s="72">
        <v>12.891</v>
      </c>
      <c r="BD1829" s="12">
        <v>87.194000000000003</v>
      </c>
      <c r="BE1829" s="72">
        <v>0.91</v>
      </c>
      <c r="BF1829" s="72">
        <v>27.14</v>
      </c>
      <c r="BG1829" s="12">
        <v>408.44099999999997</v>
      </c>
      <c r="BH1829" s="72">
        <v>4.2619999999999996</v>
      </c>
      <c r="BI1829" s="72">
        <v>10.314</v>
      </c>
      <c r="BJ1829" s="12">
        <v>1357.9290000000001</v>
      </c>
      <c r="BK1829" s="72">
        <v>14.169</v>
      </c>
      <c r="BL1829" s="72">
        <v>4.9119999999999999</v>
      </c>
      <c r="BM1829" s="12">
        <v>923.36</v>
      </c>
      <c r="BN1829" s="72">
        <v>9.6340000000000003</v>
      </c>
      <c r="BO1829" s="72">
        <v>6.24</v>
      </c>
      <c r="BP1829" s="12">
        <v>2281.288</v>
      </c>
      <c r="BQ1829" s="72">
        <v>23.803000000000001</v>
      </c>
      <c r="BR1829" s="72">
        <v>3.286</v>
      </c>
      <c r="BS1829" s="12">
        <v>2796.2170000000001</v>
      </c>
      <c r="BT1829" s="72">
        <v>29.175999999999998</v>
      </c>
      <c r="BU1829" s="72">
        <v>2.3439999999999999</v>
      </c>
      <c r="BV1829" s="12">
        <v>9584.027</v>
      </c>
      <c r="BW1829" s="72">
        <v>100</v>
      </c>
      <c r="BX1829" s="72">
        <v>0.61799999999999999</v>
      </c>
      <c r="BY1829" s="13"/>
      <c r="BZ1829" s="13"/>
    </row>
    <row r="1830" spans="1:78" ht="12.75" customHeight="1">
      <c r="A1830" s="122" t="s">
        <v>65</v>
      </c>
      <c r="B1830" s="71" t="s">
        <v>44</v>
      </c>
      <c r="C1830" s="71" t="s">
        <v>25</v>
      </c>
      <c r="D1830" s="34">
        <v>45627</v>
      </c>
      <c r="E1830" s="12">
        <v>3724.5479999999998</v>
      </c>
      <c r="F1830" s="72">
        <v>38.816000000000003</v>
      </c>
      <c r="G1830" s="72">
        <v>1.36</v>
      </c>
      <c r="H1830" s="12">
        <v>257.20800000000003</v>
      </c>
      <c r="I1830" s="72">
        <v>2.681</v>
      </c>
      <c r="J1830" s="72">
        <v>13.127000000000001</v>
      </c>
      <c r="K1830" s="12">
        <v>223.898</v>
      </c>
      <c r="L1830" s="72">
        <v>2.3330000000000002</v>
      </c>
      <c r="M1830" s="72">
        <v>16.024999999999999</v>
      </c>
      <c r="N1830" s="12">
        <v>481.10599999999999</v>
      </c>
      <c r="O1830" s="72">
        <v>5.0140000000000002</v>
      </c>
      <c r="P1830" s="72">
        <v>8.0129999999999999</v>
      </c>
      <c r="Q1830" s="12">
        <v>92.766999999999996</v>
      </c>
      <c r="R1830" s="72">
        <v>0.96699999999999997</v>
      </c>
      <c r="S1830" s="72">
        <v>22.670999999999999</v>
      </c>
      <c r="T1830" s="12">
        <v>573.87400000000002</v>
      </c>
      <c r="U1830" s="72">
        <v>5.9809999999999999</v>
      </c>
      <c r="V1830" s="72">
        <v>6.8470000000000004</v>
      </c>
      <c r="W1830" s="12">
        <v>2308.319</v>
      </c>
      <c r="X1830" s="72">
        <v>24.056999999999999</v>
      </c>
      <c r="Y1830" s="72">
        <v>2.3969999999999998</v>
      </c>
      <c r="Z1830" s="12">
        <v>2882.192</v>
      </c>
      <c r="AA1830" s="72">
        <v>30.038</v>
      </c>
      <c r="AB1830" s="72">
        <v>1.2909999999999999</v>
      </c>
      <c r="AC1830" s="12">
        <v>6606.741</v>
      </c>
      <c r="AD1830" s="72">
        <v>68.853999999999999</v>
      </c>
      <c r="AE1830" s="72">
        <v>0.40200000000000002</v>
      </c>
      <c r="AF1830" s="12">
        <v>17.832999999999998</v>
      </c>
      <c r="AG1830" s="72">
        <v>0.186</v>
      </c>
      <c r="AH1830" s="72">
        <v>50.823999999999998</v>
      </c>
      <c r="AI1830" s="12">
        <v>202.8</v>
      </c>
      <c r="AJ1830" s="72">
        <v>2.1139999999999999</v>
      </c>
      <c r="AK1830" s="72">
        <v>4.8600000000000003</v>
      </c>
      <c r="AL1830" s="12">
        <v>220.63300000000001</v>
      </c>
      <c r="AM1830" s="72">
        <v>2.2989999999999999</v>
      </c>
      <c r="AN1830" s="72">
        <v>3.403</v>
      </c>
      <c r="AO1830" s="12">
        <v>6827.3729999999996</v>
      </c>
      <c r="AP1830" s="72">
        <v>71.153000000000006</v>
      </c>
      <c r="AQ1830" s="72">
        <v>0.373</v>
      </c>
      <c r="AR1830" s="12">
        <v>75.921000000000006</v>
      </c>
      <c r="AS1830" s="72">
        <v>0.79100000000000004</v>
      </c>
      <c r="AT1830" s="72">
        <v>21.189</v>
      </c>
      <c r="AU1830" s="12">
        <v>64.56</v>
      </c>
      <c r="AV1830" s="72">
        <v>0.67300000000000004</v>
      </c>
      <c r="AW1830" s="72">
        <v>28.42</v>
      </c>
      <c r="AX1830" s="12">
        <v>220.41800000000001</v>
      </c>
      <c r="AY1830" s="72">
        <v>2.2970000000000002</v>
      </c>
      <c r="AZ1830" s="72">
        <v>14.545</v>
      </c>
      <c r="BA1830" s="12">
        <v>284.97800000000001</v>
      </c>
      <c r="BB1830" s="72">
        <v>2.97</v>
      </c>
      <c r="BC1830" s="72">
        <v>11.558999999999999</v>
      </c>
      <c r="BD1830" s="12">
        <v>89.406000000000006</v>
      </c>
      <c r="BE1830" s="72">
        <v>0.93200000000000005</v>
      </c>
      <c r="BF1830" s="72">
        <v>22.196999999999999</v>
      </c>
      <c r="BG1830" s="12">
        <v>374.38400000000001</v>
      </c>
      <c r="BH1830" s="72">
        <v>3.9020000000000001</v>
      </c>
      <c r="BI1830" s="72">
        <v>10.023</v>
      </c>
      <c r="BJ1830" s="12">
        <v>1350.9359999999999</v>
      </c>
      <c r="BK1830" s="72">
        <v>14.079000000000001</v>
      </c>
      <c r="BL1830" s="72">
        <v>4.7210000000000001</v>
      </c>
      <c r="BM1830" s="12">
        <v>966.67499999999995</v>
      </c>
      <c r="BN1830" s="72">
        <v>10.074</v>
      </c>
      <c r="BO1830" s="72">
        <v>5.5110000000000001</v>
      </c>
      <c r="BP1830" s="12">
        <v>2317.6120000000001</v>
      </c>
      <c r="BQ1830" s="72">
        <v>24.154</v>
      </c>
      <c r="BR1830" s="72">
        <v>2.649</v>
      </c>
      <c r="BS1830" s="12">
        <v>2767.9169999999999</v>
      </c>
      <c r="BT1830" s="72">
        <v>28.847000000000001</v>
      </c>
      <c r="BU1830" s="72">
        <v>1.706</v>
      </c>
      <c r="BV1830" s="12">
        <v>9595.2909999999993</v>
      </c>
      <c r="BW1830" s="72">
        <v>100</v>
      </c>
      <c r="BX1830" s="72">
        <v>0.44700000000000001</v>
      </c>
      <c r="BY1830" s="13"/>
      <c r="BZ1830" s="13"/>
    </row>
    <row r="1831" spans="1:78" ht="12.75" customHeight="1">
      <c r="A1831" s="122" t="s">
        <v>65</v>
      </c>
      <c r="B1831" s="71" t="s">
        <v>44</v>
      </c>
      <c r="C1831" s="71" t="s">
        <v>25</v>
      </c>
      <c r="D1831" s="34">
        <v>45717</v>
      </c>
      <c r="E1831" s="12">
        <v>3743.6179999999999</v>
      </c>
      <c r="F1831" s="72">
        <v>38.372</v>
      </c>
      <c r="G1831" s="72">
        <v>1.145</v>
      </c>
      <c r="H1831" s="12">
        <v>211.96600000000001</v>
      </c>
      <c r="I1831" s="72">
        <v>2.173</v>
      </c>
      <c r="J1831" s="72">
        <v>16.943999999999999</v>
      </c>
      <c r="K1831" s="12">
        <v>197.51300000000001</v>
      </c>
      <c r="L1831" s="72">
        <v>2.0249999999999999</v>
      </c>
      <c r="M1831" s="72">
        <v>15.988</v>
      </c>
      <c r="N1831" s="12">
        <v>409.47899999999998</v>
      </c>
      <c r="O1831" s="72">
        <v>4.1970000000000001</v>
      </c>
      <c r="P1831" s="72">
        <v>13.022</v>
      </c>
      <c r="Q1831" s="12">
        <v>54.603000000000002</v>
      </c>
      <c r="R1831" s="72">
        <v>0.56000000000000005</v>
      </c>
      <c r="S1831" s="72">
        <v>29.690999999999999</v>
      </c>
      <c r="T1831" s="12">
        <v>464.08199999999999</v>
      </c>
      <c r="U1831" s="72">
        <v>4.7569999999999997</v>
      </c>
      <c r="V1831" s="72">
        <v>12.794</v>
      </c>
      <c r="W1831" s="12">
        <v>2390.1570000000002</v>
      </c>
      <c r="X1831" s="72">
        <v>24.498999999999999</v>
      </c>
      <c r="Y1831" s="72">
        <v>2.774</v>
      </c>
      <c r="Z1831" s="12">
        <v>2854.239</v>
      </c>
      <c r="AA1831" s="72">
        <v>29.256</v>
      </c>
      <c r="AB1831" s="72">
        <v>1.0720000000000001</v>
      </c>
      <c r="AC1831" s="12">
        <v>6597.857</v>
      </c>
      <c r="AD1831" s="72">
        <v>67.628</v>
      </c>
      <c r="AE1831" s="72">
        <v>0.377</v>
      </c>
      <c r="AF1831" s="12">
        <v>37.375999999999998</v>
      </c>
      <c r="AG1831" s="72">
        <v>0.38300000000000001</v>
      </c>
      <c r="AH1831" s="72">
        <v>42</v>
      </c>
      <c r="AI1831" s="12">
        <v>233.916</v>
      </c>
      <c r="AJ1831" s="72">
        <v>2.3980000000000001</v>
      </c>
      <c r="AK1831" s="72">
        <v>6.9189999999999996</v>
      </c>
      <c r="AL1831" s="12">
        <v>271.29199999999997</v>
      </c>
      <c r="AM1831" s="72">
        <v>2.7810000000000001</v>
      </c>
      <c r="AN1831" s="72">
        <v>2.5049999999999999</v>
      </c>
      <c r="AO1831" s="12">
        <v>6869.1490000000003</v>
      </c>
      <c r="AP1831" s="72">
        <v>70.409000000000006</v>
      </c>
      <c r="AQ1831" s="72">
        <v>0.376</v>
      </c>
      <c r="AR1831" s="12">
        <v>81.52</v>
      </c>
      <c r="AS1831" s="72">
        <v>0.83599999999999997</v>
      </c>
      <c r="AT1831" s="72">
        <v>23.428000000000001</v>
      </c>
      <c r="AU1831" s="12">
        <v>52.966000000000001</v>
      </c>
      <c r="AV1831" s="72">
        <v>0.54300000000000004</v>
      </c>
      <c r="AW1831" s="72">
        <v>38.670999999999999</v>
      </c>
      <c r="AX1831" s="12">
        <v>275.97899999999998</v>
      </c>
      <c r="AY1831" s="72">
        <v>2.8290000000000002</v>
      </c>
      <c r="AZ1831" s="72">
        <v>13.914999999999999</v>
      </c>
      <c r="BA1831" s="12">
        <v>328.94499999999999</v>
      </c>
      <c r="BB1831" s="72">
        <v>3.3719999999999999</v>
      </c>
      <c r="BC1831" s="72">
        <v>12.430999999999999</v>
      </c>
      <c r="BD1831" s="12">
        <v>115.34699999999999</v>
      </c>
      <c r="BE1831" s="72">
        <v>1.1819999999999999</v>
      </c>
      <c r="BF1831" s="72">
        <v>20.053999999999998</v>
      </c>
      <c r="BG1831" s="12">
        <v>444.29199999999997</v>
      </c>
      <c r="BH1831" s="72">
        <v>4.5540000000000003</v>
      </c>
      <c r="BI1831" s="72">
        <v>10.349</v>
      </c>
      <c r="BJ1831" s="12">
        <v>1378.413</v>
      </c>
      <c r="BK1831" s="72">
        <v>14.129</v>
      </c>
      <c r="BL1831" s="72">
        <v>5.85</v>
      </c>
      <c r="BM1831" s="12">
        <v>982.73099999999999</v>
      </c>
      <c r="BN1831" s="72">
        <v>10.073</v>
      </c>
      <c r="BO1831" s="72">
        <v>5.8040000000000003</v>
      </c>
      <c r="BP1831" s="12">
        <v>2361.1439999999998</v>
      </c>
      <c r="BQ1831" s="72">
        <v>24.202000000000002</v>
      </c>
      <c r="BR1831" s="72">
        <v>2.9529999999999998</v>
      </c>
      <c r="BS1831" s="12">
        <v>2886.9549999999999</v>
      </c>
      <c r="BT1831" s="72">
        <v>29.591000000000001</v>
      </c>
      <c r="BU1831" s="72">
        <v>1.8280000000000001</v>
      </c>
      <c r="BV1831" s="12">
        <v>9756.1039999999994</v>
      </c>
      <c r="BW1831" s="72">
        <v>100</v>
      </c>
      <c r="BX1831" s="72">
        <v>0.51900000000000002</v>
      </c>
      <c r="BY1831" s="13"/>
      <c r="BZ1831" s="13"/>
    </row>
    <row r="1832" spans="1:78" ht="12.75" customHeight="1">
      <c r="A1832" s="122" t="s">
        <v>65</v>
      </c>
      <c r="B1832" s="71" t="s">
        <v>44</v>
      </c>
      <c r="C1832" s="71" t="s">
        <v>25</v>
      </c>
      <c r="D1832" s="34">
        <v>45809</v>
      </c>
      <c r="E1832" s="12">
        <v>3821.422</v>
      </c>
      <c r="F1832" s="72">
        <v>39.179000000000002</v>
      </c>
      <c r="G1832" s="72">
        <v>0.95</v>
      </c>
      <c r="H1832" s="12">
        <v>267.49599999999998</v>
      </c>
      <c r="I1832" s="72">
        <v>2.7429999999999999</v>
      </c>
      <c r="J1832" s="72">
        <v>15.064</v>
      </c>
      <c r="K1832" s="12">
        <v>223.608</v>
      </c>
      <c r="L1832" s="72">
        <v>2.2930000000000001</v>
      </c>
      <c r="M1832" s="72">
        <v>17.234000000000002</v>
      </c>
      <c r="N1832" s="12">
        <v>491.10399999999998</v>
      </c>
      <c r="O1832" s="72">
        <v>5.0350000000000001</v>
      </c>
      <c r="P1832" s="72">
        <v>10.445</v>
      </c>
      <c r="Q1832" s="12">
        <v>37.305</v>
      </c>
      <c r="R1832" s="72">
        <v>0.38200000000000001</v>
      </c>
      <c r="S1832" s="72">
        <v>28.658999999999999</v>
      </c>
      <c r="T1832" s="12">
        <v>528.40899999999999</v>
      </c>
      <c r="U1832" s="72">
        <v>5.4180000000000001</v>
      </c>
      <c r="V1832" s="72">
        <v>9.8859999999999992</v>
      </c>
      <c r="W1832" s="12">
        <v>2345.8090000000002</v>
      </c>
      <c r="X1832" s="72">
        <v>24.050999999999998</v>
      </c>
      <c r="Y1832" s="72">
        <v>2.552</v>
      </c>
      <c r="Z1832" s="12">
        <v>2874.2179999999998</v>
      </c>
      <c r="AA1832" s="72">
        <v>29.468</v>
      </c>
      <c r="AB1832" s="72">
        <v>1.496</v>
      </c>
      <c r="AC1832" s="12">
        <v>6695.64</v>
      </c>
      <c r="AD1832" s="72">
        <v>68.647000000000006</v>
      </c>
      <c r="AE1832" s="72">
        <v>0.41699999999999998</v>
      </c>
      <c r="AF1832" s="12">
        <v>13.593</v>
      </c>
      <c r="AG1832" s="72">
        <v>0.13900000000000001</v>
      </c>
      <c r="AH1832" s="72">
        <v>59.512</v>
      </c>
      <c r="AI1832" s="12">
        <v>231.23099999999999</v>
      </c>
      <c r="AJ1832" s="72">
        <v>2.371</v>
      </c>
      <c r="AK1832" s="72">
        <v>3.9929999999999999</v>
      </c>
      <c r="AL1832" s="12">
        <v>244.82400000000001</v>
      </c>
      <c r="AM1832" s="72">
        <v>2.5099999999999998</v>
      </c>
      <c r="AN1832" s="72">
        <v>2.7170000000000001</v>
      </c>
      <c r="AO1832" s="12">
        <v>6940.4639999999999</v>
      </c>
      <c r="AP1832" s="72">
        <v>71.156999999999996</v>
      </c>
      <c r="AQ1832" s="72">
        <v>0.4</v>
      </c>
      <c r="AR1832" s="12">
        <v>101.70399999999999</v>
      </c>
      <c r="AS1832" s="72">
        <v>1.0429999999999999</v>
      </c>
      <c r="AT1832" s="72">
        <v>23.876000000000001</v>
      </c>
      <c r="AU1832" s="12">
        <v>20.710999999999999</v>
      </c>
      <c r="AV1832" s="72">
        <v>0.21199999999999999</v>
      </c>
      <c r="AW1832" s="72">
        <v>40.402999999999999</v>
      </c>
      <c r="AX1832" s="12">
        <v>340.44900000000001</v>
      </c>
      <c r="AY1832" s="72">
        <v>3.49</v>
      </c>
      <c r="AZ1832" s="72">
        <v>12.012</v>
      </c>
      <c r="BA1832" s="12">
        <v>361.161</v>
      </c>
      <c r="BB1832" s="72">
        <v>3.7029999999999998</v>
      </c>
      <c r="BC1832" s="72">
        <v>11.037000000000001</v>
      </c>
      <c r="BD1832" s="12">
        <v>46.790999999999997</v>
      </c>
      <c r="BE1832" s="72">
        <v>0.48</v>
      </c>
      <c r="BF1832" s="72">
        <v>31.414000000000001</v>
      </c>
      <c r="BG1832" s="12">
        <v>407.952</v>
      </c>
      <c r="BH1832" s="72">
        <v>4.1829999999999998</v>
      </c>
      <c r="BI1832" s="72">
        <v>8.7520000000000007</v>
      </c>
      <c r="BJ1832" s="12">
        <v>1260.925</v>
      </c>
      <c r="BK1832" s="72">
        <v>12.928000000000001</v>
      </c>
      <c r="BL1832" s="72">
        <v>5.88</v>
      </c>
      <c r="BM1832" s="12">
        <v>1042.6220000000001</v>
      </c>
      <c r="BN1832" s="72">
        <v>10.69</v>
      </c>
      <c r="BO1832" s="72">
        <v>4.4800000000000004</v>
      </c>
      <c r="BP1832" s="12">
        <v>2303.547</v>
      </c>
      <c r="BQ1832" s="72">
        <v>23.617000000000001</v>
      </c>
      <c r="BR1832" s="72">
        <v>3.0169999999999999</v>
      </c>
      <c r="BS1832" s="12">
        <v>2813.203</v>
      </c>
      <c r="BT1832" s="72">
        <v>28.843</v>
      </c>
      <c r="BU1832" s="72">
        <v>1.8129999999999999</v>
      </c>
      <c r="BV1832" s="12">
        <v>9753.6669999999995</v>
      </c>
      <c r="BW1832" s="72">
        <v>100</v>
      </c>
      <c r="BX1832" s="72">
        <v>0.47699999999999998</v>
      </c>
      <c r="BY1832" s="13"/>
      <c r="BZ1832" s="13"/>
    </row>
    <row r="1833" spans="1:78" ht="12.75" customHeight="1">
      <c r="A1833" s="122" t="s">
        <v>65</v>
      </c>
      <c r="B1833" s="71" t="s">
        <v>44</v>
      </c>
      <c r="C1833" s="71" t="s">
        <v>25</v>
      </c>
      <c r="D1833" s="34">
        <v>45901</v>
      </c>
      <c r="E1833" s="12">
        <v>3867.076</v>
      </c>
      <c r="F1833" s="72">
        <v>39.713999999999999</v>
      </c>
      <c r="G1833" s="72">
        <v>0.93799999999999994</v>
      </c>
      <c r="H1833" s="12">
        <v>215.732</v>
      </c>
      <c r="I1833" s="72">
        <v>2.2160000000000002</v>
      </c>
      <c r="J1833" s="72">
        <v>15.678000000000001</v>
      </c>
      <c r="K1833" s="12">
        <v>184.63300000000001</v>
      </c>
      <c r="L1833" s="72">
        <v>1.8959999999999999</v>
      </c>
      <c r="M1833" s="72">
        <v>20.684000000000001</v>
      </c>
      <c r="N1833" s="12">
        <v>400.36599999999999</v>
      </c>
      <c r="O1833" s="72">
        <v>4.1120000000000001</v>
      </c>
      <c r="P1833" s="72">
        <v>14.083</v>
      </c>
      <c r="Q1833" s="12">
        <v>54.389000000000003</v>
      </c>
      <c r="R1833" s="72">
        <v>0.55900000000000005</v>
      </c>
      <c r="S1833" s="72">
        <v>38.497</v>
      </c>
      <c r="T1833" s="12">
        <v>454.755</v>
      </c>
      <c r="U1833" s="72">
        <v>4.67</v>
      </c>
      <c r="V1833" s="72">
        <v>12.744999999999999</v>
      </c>
      <c r="W1833" s="12">
        <v>2367.2539999999999</v>
      </c>
      <c r="X1833" s="72">
        <v>24.311</v>
      </c>
      <c r="Y1833" s="72">
        <v>2.7690000000000001</v>
      </c>
      <c r="Z1833" s="12">
        <v>2822.009</v>
      </c>
      <c r="AA1833" s="72">
        <v>28.981999999999999</v>
      </c>
      <c r="AB1833" s="72">
        <v>1.0660000000000001</v>
      </c>
      <c r="AC1833" s="12">
        <v>6689.085</v>
      </c>
      <c r="AD1833" s="72">
        <v>68.695999999999998</v>
      </c>
      <c r="AE1833" s="72">
        <v>0.45900000000000002</v>
      </c>
      <c r="AF1833" s="12">
        <v>24.34</v>
      </c>
      <c r="AG1833" s="72">
        <v>0.25</v>
      </c>
      <c r="AH1833" s="72">
        <v>73.61</v>
      </c>
      <c r="AI1833" s="12">
        <v>226.255</v>
      </c>
      <c r="AJ1833" s="72">
        <v>2.3239999999999998</v>
      </c>
      <c r="AK1833" s="72">
        <v>6.9269999999999996</v>
      </c>
      <c r="AL1833" s="12">
        <v>250.595</v>
      </c>
      <c r="AM1833" s="72">
        <v>2.5739999999999998</v>
      </c>
      <c r="AN1833" s="72">
        <v>3.8290000000000002</v>
      </c>
      <c r="AO1833" s="12">
        <v>6939.68</v>
      </c>
      <c r="AP1833" s="72">
        <v>71.269000000000005</v>
      </c>
      <c r="AQ1833" s="72">
        <v>0.376</v>
      </c>
      <c r="AR1833" s="12">
        <v>91.119</v>
      </c>
      <c r="AS1833" s="72">
        <v>0.93600000000000005</v>
      </c>
      <c r="AT1833" s="72">
        <v>24.803999999999998</v>
      </c>
      <c r="AU1833" s="12">
        <v>44.244</v>
      </c>
      <c r="AV1833" s="72">
        <v>0.45400000000000001</v>
      </c>
      <c r="AW1833" s="72">
        <v>39.313000000000002</v>
      </c>
      <c r="AX1833" s="12">
        <v>219.852</v>
      </c>
      <c r="AY1833" s="72">
        <v>2.258</v>
      </c>
      <c r="AZ1833" s="72">
        <v>19.687999999999999</v>
      </c>
      <c r="BA1833" s="12">
        <v>264.096</v>
      </c>
      <c r="BB1833" s="72">
        <v>2.7120000000000002</v>
      </c>
      <c r="BC1833" s="72">
        <v>16.271000000000001</v>
      </c>
      <c r="BD1833" s="12">
        <v>85.563000000000002</v>
      </c>
      <c r="BE1833" s="72">
        <v>0.879</v>
      </c>
      <c r="BF1833" s="72">
        <v>30.445</v>
      </c>
      <c r="BG1833" s="12">
        <v>349.65899999999999</v>
      </c>
      <c r="BH1833" s="72">
        <v>3.5910000000000002</v>
      </c>
      <c r="BI1833" s="72">
        <v>13.259</v>
      </c>
      <c r="BJ1833" s="12">
        <v>1301.5139999999999</v>
      </c>
      <c r="BK1833" s="72">
        <v>13.366</v>
      </c>
      <c r="BL1833" s="72">
        <v>5.194</v>
      </c>
      <c r="BM1833" s="12">
        <v>1055.2729999999999</v>
      </c>
      <c r="BN1833" s="72">
        <v>10.837</v>
      </c>
      <c r="BO1833" s="72">
        <v>4.3659999999999997</v>
      </c>
      <c r="BP1833" s="12">
        <v>2356.7869999999998</v>
      </c>
      <c r="BQ1833" s="72">
        <v>24.204000000000001</v>
      </c>
      <c r="BR1833" s="72">
        <v>3.26</v>
      </c>
      <c r="BS1833" s="12">
        <v>2797.5650000000001</v>
      </c>
      <c r="BT1833" s="72">
        <v>28.731000000000002</v>
      </c>
      <c r="BU1833" s="72">
        <v>2.335</v>
      </c>
      <c r="BV1833" s="12">
        <v>9737.2450000000008</v>
      </c>
      <c r="BW1833" s="72">
        <v>100</v>
      </c>
      <c r="BX1833" s="72">
        <v>0.57899999999999996</v>
      </c>
      <c r="BY1833" s="13"/>
      <c r="BZ1833" s="13"/>
    </row>
    <row r="1834" spans="1:78" ht="12.75" customHeight="1">
      <c r="A1834" s="122" t="s">
        <v>65</v>
      </c>
      <c r="B1834" s="71" t="s">
        <v>44</v>
      </c>
      <c r="C1834" s="71" t="s">
        <v>25</v>
      </c>
      <c r="D1834" s="34">
        <v>45992</v>
      </c>
      <c r="E1834" s="12">
        <v>3846.2429999999999</v>
      </c>
      <c r="F1834" s="72">
        <v>39.261000000000003</v>
      </c>
      <c r="G1834" s="72">
        <v>1.0009999999999999</v>
      </c>
      <c r="H1834" s="12">
        <v>180.71299999999999</v>
      </c>
      <c r="I1834" s="72">
        <v>1.845</v>
      </c>
      <c r="J1834" s="72">
        <v>16.486999999999998</v>
      </c>
      <c r="K1834" s="12">
        <v>217.83199999999999</v>
      </c>
      <c r="L1834" s="72">
        <v>2.2240000000000002</v>
      </c>
      <c r="M1834" s="72">
        <v>21.553999999999998</v>
      </c>
      <c r="N1834" s="12">
        <v>398.54500000000002</v>
      </c>
      <c r="O1834" s="72">
        <v>4.0679999999999996</v>
      </c>
      <c r="P1834" s="72">
        <v>13.346</v>
      </c>
      <c r="Q1834" s="12">
        <v>66.326999999999998</v>
      </c>
      <c r="R1834" s="72">
        <v>0.67700000000000005</v>
      </c>
      <c r="S1834" s="72">
        <v>35.597000000000001</v>
      </c>
      <c r="T1834" s="12">
        <v>464.87200000000001</v>
      </c>
      <c r="U1834" s="72">
        <v>4.7450000000000001</v>
      </c>
      <c r="V1834" s="72">
        <v>11.109</v>
      </c>
      <c r="W1834" s="12">
        <v>2414.91</v>
      </c>
      <c r="X1834" s="72">
        <v>24.65</v>
      </c>
      <c r="Y1834" s="72">
        <v>2.3319999999999999</v>
      </c>
      <c r="Z1834" s="12">
        <v>2879.7820000000002</v>
      </c>
      <c r="AA1834" s="72">
        <v>29.396000000000001</v>
      </c>
      <c r="AB1834" s="72">
        <v>1.25</v>
      </c>
      <c r="AC1834" s="12">
        <v>6726.0249999999996</v>
      </c>
      <c r="AD1834" s="72">
        <v>68.656000000000006</v>
      </c>
      <c r="AE1834" s="72">
        <v>0.45700000000000002</v>
      </c>
      <c r="AF1834" s="12">
        <v>13.852</v>
      </c>
      <c r="AG1834" s="72">
        <v>0.14099999999999999</v>
      </c>
      <c r="AH1834" s="72">
        <v>61.106000000000002</v>
      </c>
      <c r="AI1834" s="12">
        <v>216.55699999999999</v>
      </c>
      <c r="AJ1834" s="72">
        <v>2.2109999999999999</v>
      </c>
      <c r="AK1834" s="72">
        <v>5.3840000000000003</v>
      </c>
      <c r="AL1834" s="12">
        <v>230.40899999999999</v>
      </c>
      <c r="AM1834" s="72">
        <v>2.3519999999999999</v>
      </c>
      <c r="AN1834" s="72">
        <v>4.18</v>
      </c>
      <c r="AO1834" s="12">
        <v>6956.4340000000002</v>
      </c>
      <c r="AP1834" s="72">
        <v>71.007999999999996</v>
      </c>
      <c r="AQ1834" s="72">
        <v>0.42299999999999999</v>
      </c>
      <c r="AR1834" s="12">
        <v>110.876</v>
      </c>
      <c r="AS1834" s="72">
        <v>1.1319999999999999</v>
      </c>
      <c r="AT1834" s="72">
        <v>21.337</v>
      </c>
      <c r="AU1834" s="12">
        <v>58.213000000000001</v>
      </c>
      <c r="AV1834" s="72">
        <v>0.59399999999999997</v>
      </c>
      <c r="AW1834" s="72">
        <v>56.418999999999997</v>
      </c>
      <c r="AX1834" s="12">
        <v>173.99100000000001</v>
      </c>
      <c r="AY1834" s="72">
        <v>1.776</v>
      </c>
      <c r="AZ1834" s="72">
        <v>22.585999999999999</v>
      </c>
      <c r="BA1834" s="12">
        <v>232.20400000000001</v>
      </c>
      <c r="BB1834" s="72">
        <v>2.37</v>
      </c>
      <c r="BC1834" s="72">
        <v>21.37</v>
      </c>
      <c r="BD1834" s="12">
        <v>115.07</v>
      </c>
      <c r="BE1834" s="72">
        <v>1.175</v>
      </c>
      <c r="BF1834" s="72">
        <v>31.016999999999999</v>
      </c>
      <c r="BG1834" s="12">
        <v>347.274</v>
      </c>
      <c r="BH1834" s="72">
        <v>3.5449999999999999</v>
      </c>
      <c r="BI1834" s="72">
        <v>13.618</v>
      </c>
      <c r="BJ1834" s="12">
        <v>1201.5999999999999</v>
      </c>
      <c r="BK1834" s="72">
        <v>12.265000000000001</v>
      </c>
      <c r="BL1834" s="72">
        <v>6.3639999999999999</v>
      </c>
      <c r="BM1834" s="12">
        <v>1180.479</v>
      </c>
      <c r="BN1834" s="72">
        <v>12.05</v>
      </c>
      <c r="BO1834" s="72">
        <v>5.806</v>
      </c>
      <c r="BP1834" s="12">
        <v>2382.0790000000002</v>
      </c>
      <c r="BQ1834" s="72">
        <v>24.315000000000001</v>
      </c>
      <c r="BR1834" s="72">
        <v>3.1709999999999998</v>
      </c>
      <c r="BS1834" s="12">
        <v>2840.2280000000001</v>
      </c>
      <c r="BT1834" s="72">
        <v>28.992000000000001</v>
      </c>
      <c r="BU1834" s="72">
        <v>1.7190000000000001</v>
      </c>
      <c r="BV1834" s="12">
        <v>9796.6630000000005</v>
      </c>
      <c r="BW1834" s="72">
        <v>100</v>
      </c>
      <c r="BX1834" s="72">
        <v>0.45800000000000002</v>
      </c>
      <c r="BY1834" s="13"/>
      <c r="BZ1834" s="13"/>
    </row>
    <row r="1835" spans="1:78" ht="12.75" customHeight="1">
      <c r="A1835" s="122" t="s">
        <v>65</v>
      </c>
      <c r="B1835" s="71" t="s">
        <v>44</v>
      </c>
      <c r="C1835" s="71" t="s">
        <v>25</v>
      </c>
      <c r="D1835" s="34">
        <v>46082</v>
      </c>
      <c r="E1835" s="12">
        <v>3881.6550000000002</v>
      </c>
      <c r="F1835" s="72">
        <v>39.561</v>
      </c>
      <c r="G1835" s="72">
        <v>0.998</v>
      </c>
      <c r="H1835" s="12">
        <v>145.03299999999999</v>
      </c>
      <c r="I1835" s="72">
        <v>1.478</v>
      </c>
      <c r="J1835" s="72">
        <v>23.57</v>
      </c>
      <c r="K1835" s="12">
        <v>223.761</v>
      </c>
      <c r="L1835" s="72">
        <v>2.2810000000000001</v>
      </c>
      <c r="M1835" s="72">
        <v>23.099</v>
      </c>
      <c r="N1835" s="12">
        <v>368.79399999999998</v>
      </c>
      <c r="O1835" s="72">
        <v>3.7589999999999999</v>
      </c>
      <c r="P1835" s="72">
        <v>15.984</v>
      </c>
      <c r="Q1835" s="12">
        <v>53.064</v>
      </c>
      <c r="R1835" s="72">
        <v>0.54100000000000004</v>
      </c>
      <c r="S1835" s="72">
        <v>35.484999999999999</v>
      </c>
      <c r="T1835" s="12">
        <v>421.858</v>
      </c>
      <c r="U1835" s="72">
        <v>4.2990000000000004</v>
      </c>
      <c r="V1835" s="72">
        <v>16.305</v>
      </c>
      <c r="W1835" s="12">
        <v>2386.9859999999999</v>
      </c>
      <c r="X1835" s="72">
        <v>24.327999999999999</v>
      </c>
      <c r="Y1835" s="72">
        <v>2.9449999999999998</v>
      </c>
      <c r="Z1835" s="12">
        <v>2808.8440000000001</v>
      </c>
      <c r="AA1835" s="72">
        <v>28.626999999999999</v>
      </c>
      <c r="AB1835" s="72">
        <v>1.149</v>
      </c>
      <c r="AC1835" s="12">
        <v>6690.5</v>
      </c>
      <c r="AD1835" s="72">
        <v>68.188000000000002</v>
      </c>
      <c r="AE1835" s="72">
        <v>0.40600000000000003</v>
      </c>
      <c r="AF1835" s="12">
        <v>34.892000000000003</v>
      </c>
      <c r="AG1835" s="72">
        <v>0.35599999999999998</v>
      </c>
      <c r="AH1835" s="72">
        <v>48.945</v>
      </c>
      <c r="AI1835" s="12">
        <v>233.91399999999999</v>
      </c>
      <c r="AJ1835" s="72">
        <v>2.3839999999999999</v>
      </c>
      <c r="AK1835" s="72">
        <v>9.1039999999999992</v>
      </c>
      <c r="AL1835" s="12">
        <v>268.80599999999998</v>
      </c>
      <c r="AM1835" s="72">
        <v>2.74</v>
      </c>
      <c r="AN1835" s="72">
        <v>3.097</v>
      </c>
      <c r="AO1835" s="12">
        <v>6959.3059999999996</v>
      </c>
      <c r="AP1835" s="72">
        <v>70.927000000000007</v>
      </c>
      <c r="AQ1835" s="72">
        <v>0.40300000000000002</v>
      </c>
      <c r="AR1835" s="12">
        <v>73.103999999999999</v>
      </c>
      <c r="AS1835" s="72">
        <v>0.745</v>
      </c>
      <c r="AT1835" s="72">
        <v>26.925999999999998</v>
      </c>
      <c r="AU1835" s="12">
        <v>24.876000000000001</v>
      </c>
      <c r="AV1835" s="72">
        <v>0.254</v>
      </c>
      <c r="AW1835" s="72">
        <v>62.052999999999997</v>
      </c>
      <c r="AX1835" s="12">
        <v>263.35599999999999</v>
      </c>
      <c r="AY1835" s="72">
        <v>2.6840000000000002</v>
      </c>
      <c r="AZ1835" s="72">
        <v>21.314</v>
      </c>
      <c r="BA1835" s="12">
        <v>288.23200000000003</v>
      </c>
      <c r="BB1835" s="72">
        <v>2.9380000000000002</v>
      </c>
      <c r="BC1835" s="72">
        <v>18.771999999999998</v>
      </c>
      <c r="BD1835" s="12">
        <v>85.977999999999994</v>
      </c>
      <c r="BE1835" s="72">
        <v>0.876</v>
      </c>
      <c r="BF1835" s="72">
        <v>31.646000000000001</v>
      </c>
      <c r="BG1835" s="12">
        <v>374.21</v>
      </c>
      <c r="BH1835" s="72">
        <v>3.8140000000000001</v>
      </c>
      <c r="BI1835" s="72">
        <v>16.765999999999998</v>
      </c>
      <c r="BJ1835" s="12">
        <v>1261.2260000000001</v>
      </c>
      <c r="BK1835" s="72">
        <v>12.853999999999999</v>
      </c>
      <c r="BL1835" s="72">
        <v>5.84</v>
      </c>
      <c r="BM1835" s="12">
        <v>1144.027</v>
      </c>
      <c r="BN1835" s="72">
        <v>11.66</v>
      </c>
      <c r="BO1835" s="72">
        <v>4.7610000000000001</v>
      </c>
      <c r="BP1835" s="12">
        <v>2405.2530000000002</v>
      </c>
      <c r="BQ1835" s="72">
        <v>24.513999999999999</v>
      </c>
      <c r="BR1835" s="72">
        <v>3.6720000000000002</v>
      </c>
      <c r="BS1835" s="12">
        <v>2852.5680000000002</v>
      </c>
      <c r="BT1835" s="72">
        <v>29.073</v>
      </c>
      <c r="BU1835" s="72">
        <v>1.9770000000000001</v>
      </c>
      <c r="BV1835" s="12">
        <v>9811.8739999999998</v>
      </c>
      <c r="BW1835" s="72">
        <v>100</v>
      </c>
      <c r="BX1835" s="72">
        <v>0.55900000000000005</v>
      </c>
      <c r="BY1835" s="13"/>
      <c r="BZ1835" s="13"/>
    </row>
    <row r="1836" spans="1:78" ht="12.75" customHeight="1">
      <c r="A1836" s="122" t="s">
        <v>65</v>
      </c>
      <c r="B1836" s="71" t="s">
        <v>44</v>
      </c>
      <c r="C1836" s="71" t="s">
        <v>25</v>
      </c>
      <c r="D1836" s="34">
        <v>46174</v>
      </c>
      <c r="E1836" s="12">
        <v>3864.5259999999998</v>
      </c>
      <c r="F1836" s="72">
        <v>38.823</v>
      </c>
      <c r="G1836" s="72">
        <v>0.94199999999999995</v>
      </c>
      <c r="H1836" s="12">
        <v>232.38300000000001</v>
      </c>
      <c r="I1836" s="72">
        <v>2.335</v>
      </c>
      <c r="J1836" s="72">
        <v>18.276</v>
      </c>
      <c r="K1836" s="12">
        <v>176.03</v>
      </c>
      <c r="L1836" s="72">
        <v>1.768</v>
      </c>
      <c r="M1836" s="72">
        <v>24.001000000000001</v>
      </c>
      <c r="N1836" s="12">
        <v>408.41300000000001</v>
      </c>
      <c r="O1836" s="72">
        <v>4.1029999999999998</v>
      </c>
      <c r="P1836" s="72">
        <v>14.125999999999999</v>
      </c>
      <c r="Q1836" s="12">
        <v>64.576999999999998</v>
      </c>
      <c r="R1836" s="72">
        <v>0.64900000000000002</v>
      </c>
      <c r="S1836" s="72">
        <v>25.704999999999998</v>
      </c>
      <c r="T1836" s="12">
        <v>472.99</v>
      </c>
      <c r="U1836" s="72">
        <v>4.7519999999999998</v>
      </c>
      <c r="V1836" s="72">
        <v>12.224</v>
      </c>
      <c r="W1836" s="12">
        <v>2430.5810000000001</v>
      </c>
      <c r="X1836" s="72">
        <v>24.417999999999999</v>
      </c>
      <c r="Y1836" s="72">
        <v>2.8109999999999999</v>
      </c>
      <c r="Z1836" s="12">
        <v>2903.5709999999999</v>
      </c>
      <c r="AA1836" s="72">
        <v>29.17</v>
      </c>
      <c r="AB1836" s="72">
        <v>1.123</v>
      </c>
      <c r="AC1836" s="12">
        <v>6768.0969999999998</v>
      </c>
      <c r="AD1836" s="72">
        <v>67.992999999999995</v>
      </c>
      <c r="AE1836" s="72">
        <v>0.32100000000000001</v>
      </c>
      <c r="AF1836" s="12">
        <v>19.834</v>
      </c>
      <c r="AG1836" s="72">
        <v>0.19900000000000001</v>
      </c>
      <c r="AH1836" s="72">
        <v>77.528000000000006</v>
      </c>
      <c r="AI1836" s="12">
        <v>252.822</v>
      </c>
      <c r="AJ1836" s="72">
        <v>2.54</v>
      </c>
      <c r="AK1836" s="72">
        <v>6.3019999999999996</v>
      </c>
      <c r="AL1836" s="12">
        <v>272.65600000000001</v>
      </c>
      <c r="AM1836" s="72">
        <v>2.7389999999999999</v>
      </c>
      <c r="AN1836" s="72">
        <v>3.5510000000000002</v>
      </c>
      <c r="AO1836" s="12">
        <v>7040.7529999999997</v>
      </c>
      <c r="AP1836" s="72">
        <v>70.731999999999999</v>
      </c>
      <c r="AQ1836" s="72">
        <v>0.33</v>
      </c>
      <c r="AR1836" s="12">
        <v>70.673000000000002</v>
      </c>
      <c r="AS1836" s="72">
        <v>0.71</v>
      </c>
      <c r="AT1836" s="72">
        <v>22.38</v>
      </c>
      <c r="AU1836" s="12">
        <v>34.356000000000002</v>
      </c>
      <c r="AV1836" s="72">
        <v>0.34499999999999997</v>
      </c>
      <c r="AW1836" s="72">
        <v>49.540999999999997</v>
      </c>
      <c r="AX1836" s="12">
        <v>321.928</v>
      </c>
      <c r="AY1836" s="72">
        <v>3.234</v>
      </c>
      <c r="AZ1836" s="72">
        <v>12.824</v>
      </c>
      <c r="BA1836" s="12">
        <v>356.28399999999999</v>
      </c>
      <c r="BB1836" s="72">
        <v>3.5790000000000002</v>
      </c>
      <c r="BC1836" s="72">
        <v>11.472</v>
      </c>
      <c r="BD1836" s="12">
        <v>95.682000000000002</v>
      </c>
      <c r="BE1836" s="72">
        <v>0.96099999999999997</v>
      </c>
      <c r="BF1836" s="72">
        <v>26.678000000000001</v>
      </c>
      <c r="BG1836" s="12">
        <v>451.96499999999997</v>
      </c>
      <c r="BH1836" s="72">
        <v>4.54</v>
      </c>
      <c r="BI1836" s="72">
        <v>10.457000000000001</v>
      </c>
      <c r="BJ1836" s="12">
        <v>1085.9949999999999</v>
      </c>
      <c r="BK1836" s="72">
        <v>10.91</v>
      </c>
      <c r="BL1836" s="72">
        <v>5.556</v>
      </c>
      <c r="BM1836" s="12">
        <v>1304.7059999999999</v>
      </c>
      <c r="BN1836" s="72">
        <v>13.106999999999999</v>
      </c>
      <c r="BO1836" s="72">
        <v>4.452</v>
      </c>
      <c r="BP1836" s="12">
        <v>2390.701</v>
      </c>
      <c r="BQ1836" s="72">
        <v>24.016999999999999</v>
      </c>
      <c r="BR1836" s="72">
        <v>3.1349999999999998</v>
      </c>
      <c r="BS1836" s="12">
        <v>2913.3389999999999</v>
      </c>
      <c r="BT1836" s="72">
        <v>29.268000000000001</v>
      </c>
      <c r="BU1836" s="72">
        <v>1.5820000000000001</v>
      </c>
      <c r="BV1836" s="12">
        <v>9954.0920000000006</v>
      </c>
      <c r="BW1836" s="72">
        <v>100</v>
      </c>
      <c r="BX1836" s="72">
        <v>0.35199999999999998</v>
      </c>
      <c r="BY1836" s="13"/>
      <c r="BZ1836" s="13"/>
    </row>
    <row r="1837" spans="1:78" ht="12.75" customHeight="1">
      <c r="A1837" s="122" t="s">
        <v>65</v>
      </c>
      <c r="B1837" s="71" t="s">
        <v>66</v>
      </c>
      <c r="C1837" s="71" t="s">
        <v>26</v>
      </c>
      <c r="D1837" s="34">
        <v>41883</v>
      </c>
      <c r="E1837" s="12">
        <v>7567.1989999999996</v>
      </c>
      <c r="F1837" s="72">
        <v>52.356000000000002</v>
      </c>
      <c r="G1837" s="72">
        <v>0.82499999999999996</v>
      </c>
      <c r="H1837" s="12">
        <v>449.709</v>
      </c>
      <c r="I1837" s="72">
        <v>3.1110000000000002</v>
      </c>
      <c r="J1837" s="72">
        <v>13.138</v>
      </c>
      <c r="K1837" s="12">
        <v>387.34699999999998</v>
      </c>
      <c r="L1837" s="72">
        <v>2.68</v>
      </c>
      <c r="M1837" s="72">
        <v>14.279</v>
      </c>
      <c r="N1837" s="12">
        <v>837.05600000000004</v>
      </c>
      <c r="O1837" s="72">
        <v>5.7910000000000004</v>
      </c>
      <c r="P1837" s="72">
        <v>10.007999999999999</v>
      </c>
      <c r="Q1837" s="12">
        <v>68.478999999999999</v>
      </c>
      <c r="R1837" s="72">
        <v>0.47399999999999998</v>
      </c>
      <c r="S1837" s="72">
        <v>33.015000000000001</v>
      </c>
      <c r="T1837" s="12">
        <v>905.53499999999997</v>
      </c>
      <c r="U1837" s="72">
        <v>6.2649999999999997</v>
      </c>
      <c r="V1837" s="72">
        <v>9.4760000000000009</v>
      </c>
      <c r="W1837" s="12">
        <v>2224.973</v>
      </c>
      <c r="X1837" s="72">
        <v>15.394</v>
      </c>
      <c r="Y1837" s="72">
        <v>3.6930000000000001</v>
      </c>
      <c r="Z1837" s="12">
        <v>3130.5079999999998</v>
      </c>
      <c r="AA1837" s="72">
        <v>21.66</v>
      </c>
      <c r="AB1837" s="72">
        <v>1.4610000000000001</v>
      </c>
      <c r="AC1837" s="12">
        <v>10697.707</v>
      </c>
      <c r="AD1837" s="72">
        <v>74.016000000000005</v>
      </c>
      <c r="AE1837" s="72">
        <v>0.66500000000000004</v>
      </c>
      <c r="AF1837" s="12">
        <v>21.969000000000001</v>
      </c>
      <c r="AG1837" s="72">
        <v>0.152</v>
      </c>
      <c r="AH1837" s="72">
        <v>61.295999999999999</v>
      </c>
      <c r="AI1837" s="12">
        <v>617.90800000000002</v>
      </c>
      <c r="AJ1837" s="72">
        <v>4.2750000000000004</v>
      </c>
      <c r="AK1837" s="72">
        <v>3.1880000000000002</v>
      </c>
      <c r="AL1837" s="12">
        <v>639.87699999999995</v>
      </c>
      <c r="AM1837" s="72">
        <v>4.4269999999999996</v>
      </c>
      <c r="AN1837" s="72">
        <v>2.5990000000000002</v>
      </c>
      <c r="AO1837" s="12">
        <v>11337.584000000001</v>
      </c>
      <c r="AP1837" s="72">
        <v>78.442999999999998</v>
      </c>
      <c r="AQ1837" s="72">
        <v>0.629</v>
      </c>
      <c r="AR1837" s="12">
        <v>94.606999999999999</v>
      </c>
      <c r="AS1837" s="72">
        <v>0.65500000000000003</v>
      </c>
      <c r="AT1837" s="72">
        <v>39.103000000000002</v>
      </c>
      <c r="AU1837" s="12">
        <v>23.945</v>
      </c>
      <c r="AV1837" s="72">
        <v>0.16600000000000001</v>
      </c>
      <c r="AW1837" s="72">
        <v>49.408999999999999</v>
      </c>
      <c r="AX1837" s="12">
        <v>549.73400000000004</v>
      </c>
      <c r="AY1837" s="72">
        <v>3.8039999999999998</v>
      </c>
      <c r="AZ1837" s="72">
        <v>12.484999999999999</v>
      </c>
      <c r="BA1837" s="12">
        <v>573.67899999999997</v>
      </c>
      <c r="BB1837" s="72">
        <v>3.9689999999999999</v>
      </c>
      <c r="BC1837" s="72">
        <v>11.595000000000001</v>
      </c>
      <c r="BD1837" s="12">
        <v>427.43</v>
      </c>
      <c r="BE1837" s="72">
        <v>2.9569999999999999</v>
      </c>
      <c r="BF1837" s="72">
        <v>16.175000000000001</v>
      </c>
      <c r="BG1837" s="12">
        <v>1001.11</v>
      </c>
      <c r="BH1837" s="72">
        <v>6.9269999999999996</v>
      </c>
      <c r="BI1837" s="72">
        <v>8.2129999999999992</v>
      </c>
      <c r="BJ1837" s="12">
        <v>1481.9670000000001</v>
      </c>
      <c r="BK1837" s="72">
        <v>10.254</v>
      </c>
      <c r="BL1837" s="72">
        <v>7.1609999999999996</v>
      </c>
      <c r="BM1837" s="12">
        <v>537.97500000000002</v>
      </c>
      <c r="BN1837" s="72">
        <v>3.722</v>
      </c>
      <c r="BO1837" s="72">
        <v>11.2</v>
      </c>
      <c r="BP1837" s="12">
        <v>2019.941</v>
      </c>
      <c r="BQ1837" s="72">
        <v>13.976000000000001</v>
      </c>
      <c r="BR1837" s="72">
        <v>5.399</v>
      </c>
      <c r="BS1837" s="12">
        <v>3115.6579999999999</v>
      </c>
      <c r="BT1837" s="72">
        <v>21.556999999999999</v>
      </c>
      <c r="BU1837" s="72">
        <v>2.504</v>
      </c>
      <c r="BV1837" s="12">
        <v>14453.242</v>
      </c>
      <c r="BW1837" s="72">
        <v>100</v>
      </c>
      <c r="BX1837" s="72">
        <v>0.71899999999999997</v>
      </c>
      <c r="BY1837" s="13"/>
      <c r="BZ1837" s="13"/>
    </row>
    <row r="1838" spans="1:78" ht="12.75" customHeight="1">
      <c r="A1838" s="122" t="s">
        <v>65</v>
      </c>
      <c r="B1838" s="71" t="s">
        <v>66</v>
      </c>
      <c r="C1838" s="71" t="s">
        <v>26</v>
      </c>
      <c r="D1838" s="34">
        <v>41974</v>
      </c>
      <c r="E1838" s="12">
        <v>7624.768</v>
      </c>
      <c r="F1838" s="72">
        <v>52.722999999999999</v>
      </c>
      <c r="G1838" s="72">
        <v>0.70499999999999996</v>
      </c>
      <c r="H1838" s="12">
        <v>504.91699999999997</v>
      </c>
      <c r="I1838" s="72">
        <v>3.4910000000000001</v>
      </c>
      <c r="J1838" s="72">
        <v>10.75</v>
      </c>
      <c r="K1838" s="12">
        <v>442.73599999999999</v>
      </c>
      <c r="L1838" s="72">
        <v>3.0609999999999999</v>
      </c>
      <c r="M1838" s="72">
        <v>11.991</v>
      </c>
      <c r="N1838" s="12">
        <v>947.65300000000002</v>
      </c>
      <c r="O1838" s="72">
        <v>6.5529999999999999</v>
      </c>
      <c r="P1838" s="72">
        <v>7.008</v>
      </c>
      <c r="Q1838" s="12">
        <v>39.588000000000001</v>
      </c>
      <c r="R1838" s="72">
        <v>0.27400000000000002</v>
      </c>
      <c r="S1838" s="72">
        <v>35.323</v>
      </c>
      <c r="T1838" s="12">
        <v>987.24099999999999</v>
      </c>
      <c r="U1838" s="72">
        <v>6.8259999999999996</v>
      </c>
      <c r="V1838" s="72">
        <v>6.5830000000000002</v>
      </c>
      <c r="W1838" s="12">
        <v>2119.1709999999998</v>
      </c>
      <c r="X1838" s="72">
        <v>14.653</v>
      </c>
      <c r="Y1838" s="72">
        <v>4.0650000000000004</v>
      </c>
      <c r="Z1838" s="12">
        <v>3106.4110000000001</v>
      </c>
      <c r="AA1838" s="72">
        <v>21.48</v>
      </c>
      <c r="AB1838" s="72">
        <v>1.514</v>
      </c>
      <c r="AC1838" s="12">
        <v>10731.179</v>
      </c>
      <c r="AD1838" s="72">
        <v>74.203000000000003</v>
      </c>
      <c r="AE1838" s="72">
        <v>0.59799999999999998</v>
      </c>
      <c r="AF1838" s="12">
        <v>20.896000000000001</v>
      </c>
      <c r="AG1838" s="72">
        <v>0.14399999999999999</v>
      </c>
      <c r="AH1838" s="72">
        <v>75.444000000000003</v>
      </c>
      <c r="AI1838" s="12">
        <v>613.476</v>
      </c>
      <c r="AJ1838" s="72">
        <v>4.242</v>
      </c>
      <c r="AK1838" s="72">
        <v>3.22</v>
      </c>
      <c r="AL1838" s="12">
        <v>634.37199999999996</v>
      </c>
      <c r="AM1838" s="72">
        <v>4.3860000000000001</v>
      </c>
      <c r="AN1838" s="72">
        <v>2.0870000000000002</v>
      </c>
      <c r="AO1838" s="12">
        <v>11365.550999999999</v>
      </c>
      <c r="AP1838" s="72">
        <v>78.588999999999999</v>
      </c>
      <c r="AQ1838" s="72">
        <v>0.55600000000000005</v>
      </c>
      <c r="AR1838" s="12">
        <v>113.73399999999999</v>
      </c>
      <c r="AS1838" s="72">
        <v>0.78600000000000003</v>
      </c>
      <c r="AT1838" s="72">
        <v>34.856000000000002</v>
      </c>
      <c r="AU1838" s="12">
        <v>52.527999999999999</v>
      </c>
      <c r="AV1838" s="72">
        <v>0.36299999999999999</v>
      </c>
      <c r="AW1838" s="72">
        <v>38.948</v>
      </c>
      <c r="AX1838" s="12">
        <v>587.30100000000004</v>
      </c>
      <c r="AY1838" s="72">
        <v>4.0609999999999999</v>
      </c>
      <c r="AZ1838" s="72">
        <v>12.433</v>
      </c>
      <c r="BA1838" s="12">
        <v>639.83000000000004</v>
      </c>
      <c r="BB1838" s="72">
        <v>4.4240000000000004</v>
      </c>
      <c r="BC1838" s="72">
        <v>12.087</v>
      </c>
      <c r="BD1838" s="12">
        <v>373.90699999999998</v>
      </c>
      <c r="BE1838" s="72">
        <v>2.585</v>
      </c>
      <c r="BF1838" s="72">
        <v>13.656000000000001</v>
      </c>
      <c r="BG1838" s="12">
        <v>1013.736</v>
      </c>
      <c r="BH1838" s="72">
        <v>7.01</v>
      </c>
      <c r="BI1838" s="72">
        <v>8.2650000000000006</v>
      </c>
      <c r="BJ1838" s="12">
        <v>1512.5170000000001</v>
      </c>
      <c r="BK1838" s="72">
        <v>10.459</v>
      </c>
      <c r="BL1838" s="72">
        <v>6.298</v>
      </c>
      <c r="BM1838" s="12">
        <v>456.452</v>
      </c>
      <c r="BN1838" s="72">
        <v>3.1560000000000001</v>
      </c>
      <c r="BO1838" s="72">
        <v>14.227</v>
      </c>
      <c r="BP1838" s="12">
        <v>1968.9690000000001</v>
      </c>
      <c r="BQ1838" s="72">
        <v>13.615</v>
      </c>
      <c r="BR1838" s="72">
        <v>4.8369999999999997</v>
      </c>
      <c r="BS1838" s="12">
        <v>3096.44</v>
      </c>
      <c r="BT1838" s="72">
        <v>21.411000000000001</v>
      </c>
      <c r="BU1838" s="72">
        <v>2.7829999999999999</v>
      </c>
      <c r="BV1838" s="12">
        <v>14461.99</v>
      </c>
      <c r="BW1838" s="72">
        <v>100</v>
      </c>
      <c r="BX1838" s="72">
        <v>0.60299999999999998</v>
      </c>
      <c r="BY1838" s="13"/>
      <c r="BZ1838" s="13"/>
    </row>
    <row r="1839" spans="1:78" ht="12.75" customHeight="1">
      <c r="A1839" s="122" t="s">
        <v>65</v>
      </c>
      <c r="B1839" s="71" t="s">
        <v>66</v>
      </c>
      <c r="C1839" s="71" t="s">
        <v>26</v>
      </c>
      <c r="D1839" s="34">
        <v>42064</v>
      </c>
      <c r="E1839" s="12">
        <v>7599.5510000000004</v>
      </c>
      <c r="F1839" s="72">
        <v>52.552999999999997</v>
      </c>
      <c r="G1839" s="72">
        <v>0.73099999999999998</v>
      </c>
      <c r="H1839" s="12">
        <v>458.52300000000002</v>
      </c>
      <c r="I1839" s="72">
        <v>3.1709999999999998</v>
      </c>
      <c r="J1839" s="72">
        <v>11.592000000000001</v>
      </c>
      <c r="K1839" s="12">
        <v>300.18400000000003</v>
      </c>
      <c r="L1839" s="72">
        <v>2.0760000000000001</v>
      </c>
      <c r="M1839" s="72">
        <v>11.715999999999999</v>
      </c>
      <c r="N1839" s="12">
        <v>758.70699999999999</v>
      </c>
      <c r="O1839" s="72">
        <v>5.2469999999999999</v>
      </c>
      <c r="P1839" s="72">
        <v>8.8390000000000004</v>
      </c>
      <c r="Q1839" s="12">
        <v>86.040999999999997</v>
      </c>
      <c r="R1839" s="72">
        <v>0.59499999999999997</v>
      </c>
      <c r="S1839" s="72">
        <v>41.180999999999997</v>
      </c>
      <c r="T1839" s="12">
        <v>844.74800000000005</v>
      </c>
      <c r="U1839" s="72">
        <v>5.8419999999999996</v>
      </c>
      <c r="V1839" s="72">
        <v>9.0340000000000007</v>
      </c>
      <c r="W1839" s="12">
        <v>2324.5250000000001</v>
      </c>
      <c r="X1839" s="72">
        <v>16.074999999999999</v>
      </c>
      <c r="Y1839" s="72">
        <v>3.7450000000000001</v>
      </c>
      <c r="Z1839" s="12">
        <v>3169.2730000000001</v>
      </c>
      <c r="AA1839" s="72">
        <v>21.917000000000002</v>
      </c>
      <c r="AB1839" s="72">
        <v>1.665</v>
      </c>
      <c r="AC1839" s="12">
        <v>10768.824000000001</v>
      </c>
      <c r="AD1839" s="72">
        <v>74.47</v>
      </c>
      <c r="AE1839" s="72">
        <v>0.42899999999999999</v>
      </c>
      <c r="AF1839" s="12">
        <v>52.874000000000002</v>
      </c>
      <c r="AG1839" s="72">
        <v>0.36599999999999999</v>
      </c>
      <c r="AH1839" s="72">
        <v>36.476999999999997</v>
      </c>
      <c r="AI1839" s="12">
        <v>662.351</v>
      </c>
      <c r="AJ1839" s="72">
        <v>4.58</v>
      </c>
      <c r="AK1839" s="72">
        <v>3.9239999999999999</v>
      </c>
      <c r="AL1839" s="12">
        <v>715.226</v>
      </c>
      <c r="AM1839" s="72">
        <v>4.9459999999999997</v>
      </c>
      <c r="AN1839" s="72">
        <v>2.5409999999999999</v>
      </c>
      <c r="AO1839" s="12">
        <v>11484.049000000001</v>
      </c>
      <c r="AP1839" s="72">
        <v>79.415999999999997</v>
      </c>
      <c r="AQ1839" s="72">
        <v>0.42899999999999999</v>
      </c>
      <c r="AR1839" s="12">
        <v>169.03299999999999</v>
      </c>
      <c r="AS1839" s="72">
        <v>1.169</v>
      </c>
      <c r="AT1839" s="72">
        <v>20.12</v>
      </c>
      <c r="AU1839" s="12">
        <v>127.145</v>
      </c>
      <c r="AV1839" s="72">
        <v>0.879</v>
      </c>
      <c r="AW1839" s="72">
        <v>33.750999999999998</v>
      </c>
      <c r="AX1839" s="12">
        <v>517.47</v>
      </c>
      <c r="AY1839" s="72">
        <v>3.5779999999999998</v>
      </c>
      <c r="AZ1839" s="72">
        <v>17.192</v>
      </c>
      <c r="BA1839" s="12">
        <v>644.61500000000001</v>
      </c>
      <c r="BB1839" s="72">
        <v>4.4580000000000002</v>
      </c>
      <c r="BC1839" s="72">
        <v>14.997999999999999</v>
      </c>
      <c r="BD1839" s="12">
        <v>315.18900000000002</v>
      </c>
      <c r="BE1839" s="72">
        <v>2.1800000000000002</v>
      </c>
      <c r="BF1839" s="72">
        <v>19.707999999999998</v>
      </c>
      <c r="BG1839" s="12">
        <v>959.80399999999997</v>
      </c>
      <c r="BH1839" s="72">
        <v>6.6369999999999996</v>
      </c>
      <c r="BI1839" s="72">
        <v>10.066000000000001</v>
      </c>
      <c r="BJ1839" s="12">
        <v>1368.5129999999999</v>
      </c>
      <c r="BK1839" s="72">
        <v>9.4640000000000004</v>
      </c>
      <c r="BL1839" s="72">
        <v>9.407</v>
      </c>
      <c r="BM1839" s="12">
        <v>479.21600000000001</v>
      </c>
      <c r="BN1839" s="72">
        <v>3.3140000000000001</v>
      </c>
      <c r="BO1839" s="72">
        <v>10.733000000000001</v>
      </c>
      <c r="BP1839" s="12">
        <v>1847.729</v>
      </c>
      <c r="BQ1839" s="72">
        <v>12.778</v>
      </c>
      <c r="BR1839" s="72">
        <v>5.6</v>
      </c>
      <c r="BS1839" s="12">
        <v>2976.5659999999998</v>
      </c>
      <c r="BT1839" s="72">
        <v>20.584</v>
      </c>
      <c r="BU1839" s="72">
        <v>2.444</v>
      </c>
      <c r="BV1839" s="12">
        <v>14460.616</v>
      </c>
      <c r="BW1839" s="72">
        <v>100</v>
      </c>
      <c r="BX1839" s="72">
        <v>0.59199999999999997</v>
      </c>
      <c r="BY1839" s="13"/>
      <c r="BZ1839" s="13"/>
    </row>
    <row r="1840" spans="1:78" ht="12.75" customHeight="1">
      <c r="A1840" s="122" t="s">
        <v>65</v>
      </c>
      <c r="B1840" s="71" t="s">
        <v>66</v>
      </c>
      <c r="C1840" s="71" t="s">
        <v>26</v>
      </c>
      <c r="D1840" s="34">
        <v>42156</v>
      </c>
      <c r="E1840" s="12">
        <v>7641.1130000000003</v>
      </c>
      <c r="F1840" s="72">
        <v>52.393000000000001</v>
      </c>
      <c r="G1840" s="72">
        <v>0.80500000000000005</v>
      </c>
      <c r="H1840" s="12">
        <v>443.66500000000002</v>
      </c>
      <c r="I1840" s="72">
        <v>3.0419999999999998</v>
      </c>
      <c r="J1840" s="72">
        <v>11.82</v>
      </c>
      <c r="K1840" s="12">
        <v>380.30799999999999</v>
      </c>
      <c r="L1840" s="72">
        <v>2.6080000000000001</v>
      </c>
      <c r="M1840" s="72">
        <v>11.516999999999999</v>
      </c>
      <c r="N1840" s="12">
        <v>823.97299999999996</v>
      </c>
      <c r="O1840" s="72">
        <v>5.65</v>
      </c>
      <c r="P1840" s="72">
        <v>6.7629999999999999</v>
      </c>
      <c r="Q1840" s="12">
        <v>68.709000000000003</v>
      </c>
      <c r="R1840" s="72">
        <v>0.47099999999999997</v>
      </c>
      <c r="S1840" s="72">
        <v>42.201999999999998</v>
      </c>
      <c r="T1840" s="12">
        <v>892.68200000000002</v>
      </c>
      <c r="U1840" s="72">
        <v>6.1210000000000004</v>
      </c>
      <c r="V1840" s="72">
        <v>7.44</v>
      </c>
      <c r="W1840" s="12">
        <v>2325.3620000000001</v>
      </c>
      <c r="X1840" s="72">
        <v>15.944000000000001</v>
      </c>
      <c r="Y1840" s="72">
        <v>3.5529999999999999</v>
      </c>
      <c r="Z1840" s="12">
        <v>3218.0439999999999</v>
      </c>
      <c r="AA1840" s="72">
        <v>22.065000000000001</v>
      </c>
      <c r="AB1840" s="72">
        <v>1.661</v>
      </c>
      <c r="AC1840" s="12">
        <v>10859.156000000001</v>
      </c>
      <c r="AD1840" s="72">
        <v>74.457999999999998</v>
      </c>
      <c r="AE1840" s="72">
        <v>0.46100000000000002</v>
      </c>
      <c r="AF1840" s="12">
        <v>17.141999999999999</v>
      </c>
      <c r="AG1840" s="72">
        <v>0.11799999999999999</v>
      </c>
      <c r="AH1840" s="72">
        <v>74.826999999999998</v>
      </c>
      <c r="AI1840" s="12">
        <v>635.55399999999997</v>
      </c>
      <c r="AJ1840" s="72">
        <v>4.3579999999999997</v>
      </c>
      <c r="AK1840" s="72">
        <v>2.6509999999999998</v>
      </c>
      <c r="AL1840" s="12">
        <v>652.697</v>
      </c>
      <c r="AM1840" s="72">
        <v>4.4749999999999996</v>
      </c>
      <c r="AN1840" s="72">
        <v>2.39</v>
      </c>
      <c r="AO1840" s="12">
        <v>11511.852999999999</v>
      </c>
      <c r="AP1840" s="72">
        <v>78.933000000000007</v>
      </c>
      <c r="AQ1840" s="72">
        <v>0.42699999999999999</v>
      </c>
      <c r="AR1840" s="12">
        <v>103.749</v>
      </c>
      <c r="AS1840" s="72">
        <v>0.71099999999999997</v>
      </c>
      <c r="AT1840" s="72">
        <v>21.484000000000002</v>
      </c>
      <c r="AU1840" s="12">
        <v>69.613</v>
      </c>
      <c r="AV1840" s="72">
        <v>0.47699999999999998</v>
      </c>
      <c r="AW1840" s="72">
        <v>28.033000000000001</v>
      </c>
      <c r="AX1840" s="12">
        <v>540.41700000000003</v>
      </c>
      <c r="AY1840" s="72">
        <v>3.7050000000000001</v>
      </c>
      <c r="AZ1840" s="72">
        <v>12.927</v>
      </c>
      <c r="BA1840" s="12">
        <v>610.03</v>
      </c>
      <c r="BB1840" s="72">
        <v>4.1829999999999998</v>
      </c>
      <c r="BC1840" s="72">
        <v>12.532999999999999</v>
      </c>
      <c r="BD1840" s="12">
        <v>361.02100000000002</v>
      </c>
      <c r="BE1840" s="72">
        <v>2.4750000000000001</v>
      </c>
      <c r="BF1840" s="72">
        <v>11.366</v>
      </c>
      <c r="BG1840" s="12">
        <v>971.05100000000004</v>
      </c>
      <c r="BH1840" s="72">
        <v>6.6580000000000004</v>
      </c>
      <c r="BI1840" s="72">
        <v>8.8650000000000002</v>
      </c>
      <c r="BJ1840" s="12">
        <v>1484.845</v>
      </c>
      <c r="BK1840" s="72">
        <v>10.180999999999999</v>
      </c>
      <c r="BL1840" s="72">
        <v>5.1079999999999997</v>
      </c>
      <c r="BM1840" s="12">
        <v>512.84500000000003</v>
      </c>
      <c r="BN1840" s="72">
        <v>3.516</v>
      </c>
      <c r="BO1840" s="72">
        <v>11.863</v>
      </c>
      <c r="BP1840" s="12">
        <v>1997.6890000000001</v>
      </c>
      <c r="BQ1840" s="72">
        <v>13.696999999999999</v>
      </c>
      <c r="BR1840" s="72">
        <v>4.29</v>
      </c>
      <c r="BS1840" s="12">
        <v>3072.489</v>
      </c>
      <c r="BT1840" s="72">
        <v>21.067</v>
      </c>
      <c r="BU1840" s="72">
        <v>2.3639999999999999</v>
      </c>
      <c r="BV1840" s="12">
        <v>14584.342000000001</v>
      </c>
      <c r="BW1840" s="72">
        <v>100</v>
      </c>
      <c r="BX1840" s="72">
        <v>0.45900000000000002</v>
      </c>
      <c r="BY1840" s="13"/>
      <c r="BZ1840" s="13"/>
    </row>
    <row r="1841" spans="1:78" ht="12.75" customHeight="1">
      <c r="A1841" s="122" t="s">
        <v>65</v>
      </c>
      <c r="B1841" s="71" t="s">
        <v>66</v>
      </c>
      <c r="C1841" s="71" t="s">
        <v>26</v>
      </c>
      <c r="D1841" s="34">
        <v>42614</v>
      </c>
      <c r="E1841" s="12">
        <v>7663.9960000000001</v>
      </c>
      <c r="F1841" s="72">
        <v>52.046999999999997</v>
      </c>
      <c r="G1841" s="72">
        <v>0.61499999999999999</v>
      </c>
      <c r="H1841" s="12">
        <v>519.21900000000005</v>
      </c>
      <c r="I1841" s="72">
        <v>3.5259999999999998</v>
      </c>
      <c r="J1841" s="72">
        <v>12.023999999999999</v>
      </c>
      <c r="K1841" s="12">
        <v>336.77600000000001</v>
      </c>
      <c r="L1841" s="72">
        <v>2.2869999999999999</v>
      </c>
      <c r="M1841" s="72">
        <v>12.273</v>
      </c>
      <c r="N1841" s="12">
        <v>855.995</v>
      </c>
      <c r="O1841" s="72">
        <v>5.8129999999999997</v>
      </c>
      <c r="P1841" s="72">
        <v>9.7370000000000001</v>
      </c>
      <c r="Q1841" s="12">
        <v>76.069999999999993</v>
      </c>
      <c r="R1841" s="72">
        <v>0.51700000000000002</v>
      </c>
      <c r="S1841" s="72">
        <v>27.605</v>
      </c>
      <c r="T1841" s="12">
        <v>932.06500000000005</v>
      </c>
      <c r="U1841" s="72">
        <v>6.33</v>
      </c>
      <c r="V1841" s="72">
        <v>8.9589999999999996</v>
      </c>
      <c r="W1841" s="12">
        <v>2475.3220000000001</v>
      </c>
      <c r="X1841" s="72">
        <v>16.809999999999999</v>
      </c>
      <c r="Y1841" s="72">
        <v>3.9980000000000002</v>
      </c>
      <c r="Z1841" s="12">
        <v>3407.386</v>
      </c>
      <c r="AA1841" s="72">
        <v>23.14</v>
      </c>
      <c r="AB1841" s="72">
        <v>1.367</v>
      </c>
      <c r="AC1841" s="12">
        <v>11071.382</v>
      </c>
      <c r="AD1841" s="72">
        <v>75.186999999999998</v>
      </c>
      <c r="AE1841" s="72">
        <v>0.505</v>
      </c>
      <c r="AF1841" s="12">
        <v>15.098000000000001</v>
      </c>
      <c r="AG1841" s="72">
        <v>0.10299999999999999</v>
      </c>
      <c r="AH1841" s="72">
        <v>68.897000000000006</v>
      </c>
      <c r="AI1841" s="12">
        <v>603.41999999999996</v>
      </c>
      <c r="AJ1841" s="72">
        <v>4.0979999999999999</v>
      </c>
      <c r="AK1841" s="72">
        <v>3.5550000000000002</v>
      </c>
      <c r="AL1841" s="12">
        <v>618.51800000000003</v>
      </c>
      <c r="AM1841" s="72">
        <v>4.2</v>
      </c>
      <c r="AN1841" s="72">
        <v>2.3969999999999998</v>
      </c>
      <c r="AO1841" s="12">
        <v>11689.901</v>
      </c>
      <c r="AP1841" s="72">
        <v>79.387</v>
      </c>
      <c r="AQ1841" s="72">
        <v>0.46300000000000002</v>
      </c>
      <c r="AR1841" s="12">
        <v>77.891000000000005</v>
      </c>
      <c r="AS1841" s="72">
        <v>0.52900000000000003</v>
      </c>
      <c r="AT1841" s="72">
        <v>34.14</v>
      </c>
      <c r="AU1841" s="12">
        <v>39.484999999999999</v>
      </c>
      <c r="AV1841" s="72">
        <v>0.26800000000000002</v>
      </c>
      <c r="AW1841" s="72">
        <v>38.134</v>
      </c>
      <c r="AX1841" s="12">
        <v>448.79500000000002</v>
      </c>
      <c r="AY1841" s="72">
        <v>3.048</v>
      </c>
      <c r="AZ1841" s="72">
        <v>16.105</v>
      </c>
      <c r="BA1841" s="12">
        <v>488.28</v>
      </c>
      <c r="BB1841" s="72">
        <v>3.3159999999999998</v>
      </c>
      <c r="BC1841" s="72">
        <v>14.2</v>
      </c>
      <c r="BD1841" s="12">
        <v>383.351</v>
      </c>
      <c r="BE1841" s="72">
        <v>2.6030000000000002</v>
      </c>
      <c r="BF1841" s="72">
        <v>12.818</v>
      </c>
      <c r="BG1841" s="12">
        <v>871.63099999999997</v>
      </c>
      <c r="BH1841" s="72">
        <v>5.9189999999999996</v>
      </c>
      <c r="BI1841" s="72">
        <v>9.0519999999999996</v>
      </c>
      <c r="BJ1841" s="12">
        <v>1613.365</v>
      </c>
      <c r="BK1841" s="72">
        <v>10.957000000000001</v>
      </c>
      <c r="BL1841" s="72">
        <v>5.6280000000000001</v>
      </c>
      <c r="BM1841" s="12">
        <v>472.37599999999998</v>
      </c>
      <c r="BN1841" s="72">
        <v>3.2080000000000002</v>
      </c>
      <c r="BO1841" s="72">
        <v>11.661</v>
      </c>
      <c r="BP1841" s="12">
        <v>2085.741</v>
      </c>
      <c r="BQ1841" s="72">
        <v>14.164</v>
      </c>
      <c r="BR1841" s="72">
        <v>4.633</v>
      </c>
      <c r="BS1841" s="12">
        <v>3035.2629999999999</v>
      </c>
      <c r="BT1841" s="72">
        <v>20.613</v>
      </c>
      <c r="BU1841" s="72">
        <v>2.3149999999999999</v>
      </c>
      <c r="BV1841" s="12">
        <v>14725.164000000001</v>
      </c>
      <c r="BW1841" s="72">
        <v>100</v>
      </c>
      <c r="BX1841" s="72">
        <v>0.65100000000000002</v>
      </c>
      <c r="BY1841" s="13"/>
      <c r="BZ1841" s="13"/>
    </row>
    <row r="1842" spans="1:78" ht="12.75" customHeight="1">
      <c r="A1842" s="122" t="s">
        <v>65</v>
      </c>
      <c r="B1842" s="71" t="s">
        <v>66</v>
      </c>
      <c r="C1842" s="71" t="s">
        <v>26</v>
      </c>
      <c r="D1842" s="34">
        <v>42705</v>
      </c>
      <c r="E1842" s="12">
        <v>7598.61</v>
      </c>
      <c r="F1842" s="72">
        <v>51.914999999999999</v>
      </c>
      <c r="G1842" s="72">
        <v>0.76400000000000001</v>
      </c>
      <c r="H1842" s="12">
        <v>535.19899999999996</v>
      </c>
      <c r="I1842" s="72">
        <v>3.657</v>
      </c>
      <c r="J1842" s="72">
        <v>12.542999999999999</v>
      </c>
      <c r="K1842" s="12">
        <v>407.60700000000003</v>
      </c>
      <c r="L1842" s="72">
        <v>2.7850000000000001</v>
      </c>
      <c r="M1842" s="72">
        <v>15.151</v>
      </c>
      <c r="N1842" s="12">
        <v>942.80499999999995</v>
      </c>
      <c r="O1842" s="72">
        <v>6.4409999999999998</v>
      </c>
      <c r="P1842" s="72">
        <v>8.3580000000000005</v>
      </c>
      <c r="Q1842" s="12">
        <v>83.554000000000002</v>
      </c>
      <c r="R1842" s="72">
        <v>0.57099999999999995</v>
      </c>
      <c r="S1842" s="72">
        <v>23.940999999999999</v>
      </c>
      <c r="T1842" s="12">
        <v>1026.3589999999999</v>
      </c>
      <c r="U1842" s="72">
        <v>7.0119999999999996</v>
      </c>
      <c r="V1842" s="72">
        <v>7.7320000000000002</v>
      </c>
      <c r="W1842" s="12">
        <v>2416.13</v>
      </c>
      <c r="X1842" s="72">
        <v>16.507000000000001</v>
      </c>
      <c r="Y1842" s="72">
        <v>3.278</v>
      </c>
      <c r="Z1842" s="12">
        <v>3442.489</v>
      </c>
      <c r="AA1842" s="72">
        <v>23.52</v>
      </c>
      <c r="AB1842" s="72">
        <v>1.835</v>
      </c>
      <c r="AC1842" s="12">
        <v>11041.1</v>
      </c>
      <c r="AD1842" s="72">
        <v>75.435000000000002</v>
      </c>
      <c r="AE1842" s="72">
        <v>0.48299999999999998</v>
      </c>
      <c r="AF1842" s="12">
        <v>16.228000000000002</v>
      </c>
      <c r="AG1842" s="72">
        <v>0.111</v>
      </c>
      <c r="AH1842" s="72">
        <v>59.811999999999998</v>
      </c>
      <c r="AI1842" s="12">
        <v>584.41999999999996</v>
      </c>
      <c r="AJ1842" s="72">
        <v>3.9929999999999999</v>
      </c>
      <c r="AK1842" s="72">
        <v>3.528</v>
      </c>
      <c r="AL1842" s="12">
        <v>600.64700000000005</v>
      </c>
      <c r="AM1842" s="72">
        <v>4.1040000000000001</v>
      </c>
      <c r="AN1842" s="72">
        <v>2.597</v>
      </c>
      <c r="AO1842" s="12">
        <v>11641.746999999999</v>
      </c>
      <c r="AP1842" s="72">
        <v>79.539000000000001</v>
      </c>
      <c r="AQ1842" s="72">
        <v>0.503</v>
      </c>
      <c r="AR1842" s="12">
        <v>170.67699999999999</v>
      </c>
      <c r="AS1842" s="72">
        <v>1.1659999999999999</v>
      </c>
      <c r="AT1842" s="72">
        <v>35.347999999999999</v>
      </c>
      <c r="AU1842" s="12">
        <v>28.082000000000001</v>
      </c>
      <c r="AV1842" s="72">
        <v>0.192</v>
      </c>
      <c r="AW1842" s="72">
        <v>46.924999999999997</v>
      </c>
      <c r="AX1842" s="12">
        <v>509.54500000000002</v>
      </c>
      <c r="AY1842" s="72">
        <v>3.4809999999999999</v>
      </c>
      <c r="AZ1842" s="72">
        <v>16.643000000000001</v>
      </c>
      <c r="BA1842" s="12">
        <v>537.62599999999998</v>
      </c>
      <c r="BB1842" s="72">
        <v>3.673</v>
      </c>
      <c r="BC1842" s="72">
        <v>15.525</v>
      </c>
      <c r="BD1842" s="12">
        <v>307.66800000000001</v>
      </c>
      <c r="BE1842" s="72">
        <v>2.1019999999999999</v>
      </c>
      <c r="BF1842" s="72">
        <v>17.88</v>
      </c>
      <c r="BG1842" s="12">
        <v>845.29399999999998</v>
      </c>
      <c r="BH1842" s="72">
        <v>5.7750000000000004</v>
      </c>
      <c r="BI1842" s="72">
        <v>8.4130000000000003</v>
      </c>
      <c r="BJ1842" s="12">
        <v>1396.8679999999999</v>
      </c>
      <c r="BK1842" s="72">
        <v>9.5440000000000005</v>
      </c>
      <c r="BL1842" s="72">
        <v>6.1440000000000001</v>
      </c>
      <c r="BM1842" s="12">
        <v>581.97900000000004</v>
      </c>
      <c r="BN1842" s="72">
        <v>3.976</v>
      </c>
      <c r="BO1842" s="72">
        <v>9.4480000000000004</v>
      </c>
      <c r="BP1842" s="12">
        <v>1978.846</v>
      </c>
      <c r="BQ1842" s="72">
        <v>13.52</v>
      </c>
      <c r="BR1842" s="72">
        <v>4.7830000000000004</v>
      </c>
      <c r="BS1842" s="12">
        <v>2994.8180000000002</v>
      </c>
      <c r="BT1842" s="72">
        <v>20.460999999999999</v>
      </c>
      <c r="BU1842" s="72">
        <v>2.1040000000000001</v>
      </c>
      <c r="BV1842" s="12">
        <v>14636.565000000001</v>
      </c>
      <c r="BW1842" s="72">
        <v>100</v>
      </c>
      <c r="BX1842" s="72">
        <v>0.503</v>
      </c>
      <c r="BY1842" s="13"/>
      <c r="BZ1842" s="13"/>
    </row>
    <row r="1843" spans="1:78" ht="12.75" customHeight="1">
      <c r="A1843" s="122" t="s">
        <v>65</v>
      </c>
      <c r="B1843" s="71" t="s">
        <v>66</v>
      </c>
      <c r="C1843" s="71" t="s">
        <v>26</v>
      </c>
      <c r="D1843" s="34">
        <v>42795</v>
      </c>
      <c r="E1843" s="12">
        <v>7567.4740000000002</v>
      </c>
      <c r="F1843" s="72">
        <v>51.738</v>
      </c>
      <c r="G1843" s="72">
        <v>0.68500000000000005</v>
      </c>
      <c r="H1843" s="12">
        <v>608.93299999999999</v>
      </c>
      <c r="I1843" s="72">
        <v>4.1630000000000003</v>
      </c>
      <c r="J1843" s="72">
        <v>11.507999999999999</v>
      </c>
      <c r="K1843" s="12">
        <v>398.06799999999998</v>
      </c>
      <c r="L1843" s="72">
        <v>2.722</v>
      </c>
      <c r="M1843" s="72">
        <v>16.384</v>
      </c>
      <c r="N1843" s="12">
        <v>1007.001</v>
      </c>
      <c r="O1843" s="72">
        <v>6.8849999999999998</v>
      </c>
      <c r="P1843" s="72">
        <v>7.8540000000000001</v>
      </c>
      <c r="Q1843" s="12">
        <v>59.804000000000002</v>
      </c>
      <c r="R1843" s="72">
        <v>0.40899999999999997</v>
      </c>
      <c r="S1843" s="72">
        <v>32.853999999999999</v>
      </c>
      <c r="T1843" s="12">
        <v>1066.8050000000001</v>
      </c>
      <c r="U1843" s="72">
        <v>7.2939999999999996</v>
      </c>
      <c r="V1843" s="72">
        <v>6.9059999999999997</v>
      </c>
      <c r="W1843" s="12">
        <v>2351.143</v>
      </c>
      <c r="X1843" s="72">
        <v>16.074999999999999</v>
      </c>
      <c r="Y1843" s="72">
        <v>3.3849999999999998</v>
      </c>
      <c r="Z1843" s="12">
        <v>3417.9490000000001</v>
      </c>
      <c r="AA1843" s="72">
        <v>23.367999999999999</v>
      </c>
      <c r="AB1843" s="72">
        <v>1.6990000000000001</v>
      </c>
      <c r="AC1843" s="12">
        <v>10985.423000000001</v>
      </c>
      <c r="AD1843" s="72">
        <v>75.106999999999999</v>
      </c>
      <c r="AE1843" s="72">
        <v>0.39500000000000002</v>
      </c>
      <c r="AF1843" s="12">
        <v>15.638999999999999</v>
      </c>
      <c r="AG1843" s="72">
        <v>0.107</v>
      </c>
      <c r="AH1843" s="72">
        <v>76.518000000000001</v>
      </c>
      <c r="AI1843" s="12">
        <v>674.92899999999997</v>
      </c>
      <c r="AJ1843" s="72">
        <v>4.6139999999999999</v>
      </c>
      <c r="AK1843" s="72">
        <v>2.677</v>
      </c>
      <c r="AL1843" s="12">
        <v>690.56799999999998</v>
      </c>
      <c r="AM1843" s="72">
        <v>4.7210000000000001</v>
      </c>
      <c r="AN1843" s="72">
        <v>2.3149999999999999</v>
      </c>
      <c r="AO1843" s="12">
        <v>11675.991</v>
      </c>
      <c r="AP1843" s="72">
        <v>79.828000000000003</v>
      </c>
      <c r="AQ1843" s="72">
        <v>0.374</v>
      </c>
      <c r="AR1843" s="12">
        <v>201.71799999999999</v>
      </c>
      <c r="AS1843" s="72">
        <v>1.379</v>
      </c>
      <c r="AT1843" s="72">
        <v>18.172999999999998</v>
      </c>
      <c r="AU1843" s="12">
        <v>26.64</v>
      </c>
      <c r="AV1843" s="72">
        <v>0.182</v>
      </c>
      <c r="AW1843" s="72">
        <v>50.902000000000001</v>
      </c>
      <c r="AX1843" s="12">
        <v>537.58900000000006</v>
      </c>
      <c r="AY1843" s="72">
        <v>3.6749999999999998</v>
      </c>
      <c r="AZ1843" s="72">
        <v>10.122999999999999</v>
      </c>
      <c r="BA1843" s="12">
        <v>564.22900000000004</v>
      </c>
      <c r="BB1843" s="72">
        <v>3.8580000000000001</v>
      </c>
      <c r="BC1843" s="72">
        <v>10.223000000000001</v>
      </c>
      <c r="BD1843" s="12">
        <v>388.22699999999998</v>
      </c>
      <c r="BE1843" s="72">
        <v>2.6539999999999999</v>
      </c>
      <c r="BF1843" s="72">
        <v>12.846</v>
      </c>
      <c r="BG1843" s="12">
        <v>952.45500000000004</v>
      </c>
      <c r="BH1843" s="72">
        <v>6.5119999999999996</v>
      </c>
      <c r="BI1843" s="72">
        <v>7.9960000000000004</v>
      </c>
      <c r="BJ1843" s="12">
        <v>1319.425</v>
      </c>
      <c r="BK1843" s="72">
        <v>9.0210000000000008</v>
      </c>
      <c r="BL1843" s="72">
        <v>7.9859999999999998</v>
      </c>
      <c r="BM1843" s="12">
        <v>476.85599999999999</v>
      </c>
      <c r="BN1843" s="72">
        <v>3.26</v>
      </c>
      <c r="BO1843" s="72">
        <v>14.577999999999999</v>
      </c>
      <c r="BP1843" s="12">
        <v>1796.2809999999999</v>
      </c>
      <c r="BQ1843" s="72">
        <v>12.281000000000001</v>
      </c>
      <c r="BR1843" s="72">
        <v>4.9459999999999997</v>
      </c>
      <c r="BS1843" s="12">
        <v>2950.4549999999999</v>
      </c>
      <c r="BT1843" s="72">
        <v>20.172000000000001</v>
      </c>
      <c r="BU1843" s="72">
        <v>1.891</v>
      </c>
      <c r="BV1843" s="12">
        <v>14626.446</v>
      </c>
      <c r="BW1843" s="72">
        <v>100</v>
      </c>
      <c r="BX1843" s="72">
        <v>0.48599999999999999</v>
      </c>
      <c r="BY1843" s="13"/>
      <c r="BZ1843" s="13"/>
    </row>
    <row r="1844" spans="1:78" ht="12.75" customHeight="1">
      <c r="A1844" s="122" t="s">
        <v>65</v>
      </c>
      <c r="B1844" s="71" t="s">
        <v>66</v>
      </c>
      <c r="C1844" s="71" t="s">
        <v>26</v>
      </c>
      <c r="D1844" s="34">
        <v>42887</v>
      </c>
      <c r="E1844" s="12">
        <v>7692.8519999999999</v>
      </c>
      <c r="F1844" s="72">
        <v>52.48</v>
      </c>
      <c r="G1844" s="72">
        <v>0.94899999999999995</v>
      </c>
      <c r="H1844" s="12">
        <v>566.63499999999999</v>
      </c>
      <c r="I1844" s="72">
        <v>3.8660000000000001</v>
      </c>
      <c r="J1844" s="72">
        <v>14.789</v>
      </c>
      <c r="K1844" s="12">
        <v>392.28300000000002</v>
      </c>
      <c r="L1844" s="72">
        <v>2.6760000000000002</v>
      </c>
      <c r="M1844" s="72">
        <v>15.766</v>
      </c>
      <c r="N1844" s="12">
        <v>958.91899999999998</v>
      </c>
      <c r="O1844" s="72">
        <v>6.5419999999999998</v>
      </c>
      <c r="P1844" s="72">
        <v>8.4260000000000002</v>
      </c>
      <c r="Q1844" s="12">
        <v>97.195999999999998</v>
      </c>
      <c r="R1844" s="72">
        <v>0.66300000000000003</v>
      </c>
      <c r="S1844" s="72">
        <v>24.89</v>
      </c>
      <c r="T1844" s="12">
        <v>1056.114</v>
      </c>
      <c r="U1844" s="72">
        <v>7.2050000000000001</v>
      </c>
      <c r="V1844" s="72">
        <v>8.0370000000000008</v>
      </c>
      <c r="W1844" s="12">
        <v>2371.4490000000001</v>
      </c>
      <c r="X1844" s="72">
        <v>16.178000000000001</v>
      </c>
      <c r="Y1844" s="72">
        <v>3.7</v>
      </c>
      <c r="Z1844" s="12">
        <v>3427.5639999999999</v>
      </c>
      <c r="AA1844" s="72">
        <v>23.382000000000001</v>
      </c>
      <c r="AB1844" s="72">
        <v>1.385</v>
      </c>
      <c r="AC1844" s="12">
        <v>11120.415000000001</v>
      </c>
      <c r="AD1844" s="72">
        <v>75.861999999999995</v>
      </c>
      <c r="AE1844" s="72">
        <v>0.624</v>
      </c>
      <c r="AF1844" s="12">
        <v>27.704999999999998</v>
      </c>
      <c r="AG1844" s="72">
        <v>0.189</v>
      </c>
      <c r="AH1844" s="72">
        <v>42.305999999999997</v>
      </c>
      <c r="AI1844" s="12">
        <v>582.88099999999997</v>
      </c>
      <c r="AJ1844" s="72">
        <v>3.976</v>
      </c>
      <c r="AK1844" s="72">
        <v>2.8690000000000002</v>
      </c>
      <c r="AL1844" s="12">
        <v>610.58600000000001</v>
      </c>
      <c r="AM1844" s="72">
        <v>4.165</v>
      </c>
      <c r="AN1844" s="72">
        <v>2.4750000000000001</v>
      </c>
      <c r="AO1844" s="12">
        <v>11731.001</v>
      </c>
      <c r="AP1844" s="72">
        <v>80.027000000000001</v>
      </c>
      <c r="AQ1844" s="72">
        <v>0.53600000000000003</v>
      </c>
      <c r="AR1844" s="12">
        <v>102.614</v>
      </c>
      <c r="AS1844" s="72">
        <v>0.7</v>
      </c>
      <c r="AT1844" s="72">
        <v>26.744</v>
      </c>
      <c r="AU1844" s="12">
        <v>20.619</v>
      </c>
      <c r="AV1844" s="72">
        <v>0.14099999999999999</v>
      </c>
      <c r="AW1844" s="72">
        <v>42.872999999999998</v>
      </c>
      <c r="AX1844" s="12">
        <v>452.30099999999999</v>
      </c>
      <c r="AY1844" s="72">
        <v>3.0859999999999999</v>
      </c>
      <c r="AZ1844" s="72">
        <v>12.292</v>
      </c>
      <c r="BA1844" s="12">
        <v>472.92</v>
      </c>
      <c r="BB1844" s="72">
        <v>3.226</v>
      </c>
      <c r="BC1844" s="72">
        <v>11.718999999999999</v>
      </c>
      <c r="BD1844" s="12">
        <v>308.00700000000001</v>
      </c>
      <c r="BE1844" s="72">
        <v>2.101</v>
      </c>
      <c r="BF1844" s="72">
        <v>15.164999999999999</v>
      </c>
      <c r="BG1844" s="12">
        <v>780.92700000000002</v>
      </c>
      <c r="BH1844" s="72">
        <v>5.327</v>
      </c>
      <c r="BI1844" s="72">
        <v>8.2750000000000004</v>
      </c>
      <c r="BJ1844" s="12">
        <v>1530.7529999999999</v>
      </c>
      <c r="BK1844" s="72">
        <v>10.443</v>
      </c>
      <c r="BL1844" s="72">
        <v>5.6159999999999997</v>
      </c>
      <c r="BM1844" s="12">
        <v>513.42600000000004</v>
      </c>
      <c r="BN1844" s="72">
        <v>3.5030000000000001</v>
      </c>
      <c r="BO1844" s="72">
        <v>10.638999999999999</v>
      </c>
      <c r="BP1844" s="12">
        <v>2044.1790000000001</v>
      </c>
      <c r="BQ1844" s="72">
        <v>13.945</v>
      </c>
      <c r="BR1844" s="72">
        <v>5.1120000000000001</v>
      </c>
      <c r="BS1844" s="12">
        <v>2927.72</v>
      </c>
      <c r="BT1844" s="72">
        <v>19.972999999999999</v>
      </c>
      <c r="BU1844" s="72">
        <v>2.5819999999999999</v>
      </c>
      <c r="BV1844" s="12">
        <v>14658.722</v>
      </c>
      <c r="BW1844" s="72">
        <v>100</v>
      </c>
      <c r="BX1844" s="72">
        <v>0.55200000000000005</v>
      </c>
      <c r="BY1844" s="13"/>
      <c r="BZ1844" s="13"/>
    </row>
    <row r="1845" spans="1:78" ht="12.75" customHeight="1">
      <c r="A1845" s="122" t="s">
        <v>65</v>
      </c>
      <c r="B1845" s="71" t="s">
        <v>66</v>
      </c>
      <c r="C1845" s="71" t="s">
        <v>26</v>
      </c>
      <c r="D1845" s="34">
        <v>43344</v>
      </c>
      <c r="E1845" s="12">
        <v>7891.0060000000003</v>
      </c>
      <c r="F1845" s="72">
        <v>52.344000000000001</v>
      </c>
      <c r="G1845" s="72">
        <v>0.73599999999999999</v>
      </c>
      <c r="H1845" s="12">
        <v>554.85199999999998</v>
      </c>
      <c r="I1845" s="72">
        <v>3.681</v>
      </c>
      <c r="J1845" s="72">
        <v>10.205</v>
      </c>
      <c r="K1845" s="12">
        <v>421.14800000000002</v>
      </c>
      <c r="L1845" s="72">
        <v>2.794</v>
      </c>
      <c r="M1845" s="72">
        <v>8.6430000000000007</v>
      </c>
      <c r="N1845" s="12">
        <v>976</v>
      </c>
      <c r="O1845" s="72">
        <v>6.4740000000000002</v>
      </c>
      <c r="P1845" s="72">
        <v>7.0609999999999999</v>
      </c>
      <c r="Q1845" s="12">
        <v>34.491999999999997</v>
      </c>
      <c r="R1845" s="72">
        <v>0.22900000000000001</v>
      </c>
      <c r="S1845" s="72">
        <v>62.406999999999996</v>
      </c>
      <c r="T1845" s="12">
        <v>1010.492</v>
      </c>
      <c r="U1845" s="72">
        <v>6.7030000000000003</v>
      </c>
      <c r="V1845" s="72">
        <v>7.2919999999999998</v>
      </c>
      <c r="W1845" s="12">
        <v>2486.5590000000002</v>
      </c>
      <c r="X1845" s="72">
        <v>16.494</v>
      </c>
      <c r="Y1845" s="72">
        <v>3.9780000000000002</v>
      </c>
      <c r="Z1845" s="12">
        <v>3497.0509999999999</v>
      </c>
      <c r="AA1845" s="72">
        <v>23.196999999999999</v>
      </c>
      <c r="AB1845" s="72">
        <v>1.748</v>
      </c>
      <c r="AC1845" s="12">
        <v>11388.057000000001</v>
      </c>
      <c r="AD1845" s="72">
        <v>75.542000000000002</v>
      </c>
      <c r="AE1845" s="72">
        <v>0.55600000000000005</v>
      </c>
      <c r="AF1845" s="12">
        <v>13.082000000000001</v>
      </c>
      <c r="AG1845" s="72">
        <v>8.6999999999999994E-2</v>
      </c>
      <c r="AH1845" s="72">
        <v>75.376999999999995</v>
      </c>
      <c r="AI1845" s="12">
        <v>563.90800000000002</v>
      </c>
      <c r="AJ1845" s="72">
        <v>3.7410000000000001</v>
      </c>
      <c r="AK1845" s="72">
        <v>3.206</v>
      </c>
      <c r="AL1845" s="12">
        <v>576.99</v>
      </c>
      <c r="AM1845" s="72">
        <v>3.827</v>
      </c>
      <c r="AN1845" s="72">
        <v>2.8620000000000001</v>
      </c>
      <c r="AO1845" s="12">
        <v>11965.047</v>
      </c>
      <c r="AP1845" s="72">
        <v>79.369</v>
      </c>
      <c r="AQ1845" s="72">
        <v>0.47799999999999998</v>
      </c>
      <c r="AR1845" s="12">
        <v>139.23500000000001</v>
      </c>
      <c r="AS1845" s="72">
        <v>0.92400000000000004</v>
      </c>
      <c r="AT1845" s="72">
        <v>24.295000000000002</v>
      </c>
      <c r="AU1845" s="12">
        <v>54.006</v>
      </c>
      <c r="AV1845" s="72">
        <v>0.35799999999999998</v>
      </c>
      <c r="AW1845" s="72">
        <v>57.558999999999997</v>
      </c>
      <c r="AX1845" s="12">
        <v>435.28899999999999</v>
      </c>
      <c r="AY1845" s="72">
        <v>2.887</v>
      </c>
      <c r="AZ1845" s="72">
        <v>14.762</v>
      </c>
      <c r="BA1845" s="12">
        <v>489.29500000000002</v>
      </c>
      <c r="BB1845" s="72">
        <v>3.246</v>
      </c>
      <c r="BC1845" s="72">
        <v>14.295999999999999</v>
      </c>
      <c r="BD1845" s="12">
        <v>405.34100000000001</v>
      </c>
      <c r="BE1845" s="72">
        <v>2.6890000000000001</v>
      </c>
      <c r="BF1845" s="72">
        <v>11.577</v>
      </c>
      <c r="BG1845" s="12">
        <v>894.63599999999997</v>
      </c>
      <c r="BH1845" s="72">
        <v>5.9340000000000002</v>
      </c>
      <c r="BI1845" s="72">
        <v>9.1989999999999998</v>
      </c>
      <c r="BJ1845" s="12">
        <v>1496.068</v>
      </c>
      <c r="BK1845" s="72">
        <v>9.9239999999999995</v>
      </c>
      <c r="BL1845" s="72">
        <v>6.2279999999999998</v>
      </c>
      <c r="BM1845" s="12">
        <v>580.21100000000001</v>
      </c>
      <c r="BN1845" s="72">
        <v>3.8490000000000002</v>
      </c>
      <c r="BO1845" s="72">
        <v>10.035</v>
      </c>
      <c r="BP1845" s="12">
        <v>2076.279</v>
      </c>
      <c r="BQ1845" s="72">
        <v>13.773</v>
      </c>
      <c r="BR1845" s="72">
        <v>5.0579999999999998</v>
      </c>
      <c r="BS1845" s="12">
        <v>3110.15</v>
      </c>
      <c r="BT1845" s="72">
        <v>20.631</v>
      </c>
      <c r="BU1845" s="72">
        <v>3.2639999999999998</v>
      </c>
      <c r="BV1845" s="12">
        <v>15075.198</v>
      </c>
      <c r="BW1845" s="72">
        <v>100</v>
      </c>
      <c r="BX1845" s="72">
        <v>0.72199999999999998</v>
      </c>
      <c r="BY1845" s="13"/>
      <c r="BZ1845" s="13"/>
    </row>
    <row r="1846" spans="1:78" ht="12.75" customHeight="1">
      <c r="A1846" s="122" t="s">
        <v>65</v>
      </c>
      <c r="B1846" s="71" t="s">
        <v>66</v>
      </c>
      <c r="C1846" s="71" t="s">
        <v>26</v>
      </c>
      <c r="D1846" s="34">
        <v>43435</v>
      </c>
      <c r="E1846" s="12">
        <v>7961.826</v>
      </c>
      <c r="F1846" s="72">
        <v>53.387</v>
      </c>
      <c r="G1846" s="72">
        <v>0.91600000000000004</v>
      </c>
      <c r="H1846" s="12">
        <v>482.649</v>
      </c>
      <c r="I1846" s="72">
        <v>3.2360000000000002</v>
      </c>
      <c r="J1846" s="72">
        <v>16.209</v>
      </c>
      <c r="K1846" s="12">
        <v>495.27699999999999</v>
      </c>
      <c r="L1846" s="72">
        <v>3.3210000000000002</v>
      </c>
      <c r="M1846" s="72">
        <v>11.689</v>
      </c>
      <c r="N1846" s="12">
        <v>977.92600000000004</v>
      </c>
      <c r="O1846" s="72">
        <v>6.5570000000000004</v>
      </c>
      <c r="P1846" s="72">
        <v>8.3339999999999996</v>
      </c>
      <c r="Q1846" s="12">
        <v>43.088999999999999</v>
      </c>
      <c r="R1846" s="72">
        <v>0.28899999999999998</v>
      </c>
      <c r="S1846" s="72">
        <v>39.521999999999998</v>
      </c>
      <c r="T1846" s="12">
        <v>1021.015</v>
      </c>
      <c r="U1846" s="72">
        <v>6.8460000000000001</v>
      </c>
      <c r="V1846" s="72">
        <v>8.2420000000000009</v>
      </c>
      <c r="W1846" s="12">
        <v>2530.35</v>
      </c>
      <c r="X1846" s="72">
        <v>16.966999999999999</v>
      </c>
      <c r="Y1846" s="72">
        <v>3.4590000000000001</v>
      </c>
      <c r="Z1846" s="12">
        <v>3551.3649999999998</v>
      </c>
      <c r="AA1846" s="72">
        <v>23.812999999999999</v>
      </c>
      <c r="AB1846" s="72">
        <v>1.83</v>
      </c>
      <c r="AC1846" s="12">
        <v>11513.191000000001</v>
      </c>
      <c r="AD1846" s="72">
        <v>77.2</v>
      </c>
      <c r="AE1846" s="72">
        <v>0.59799999999999998</v>
      </c>
      <c r="AF1846" s="12">
        <v>10.86</v>
      </c>
      <c r="AG1846" s="72">
        <v>7.2999999999999995E-2</v>
      </c>
      <c r="AH1846" s="72">
        <v>68.998999999999995</v>
      </c>
      <c r="AI1846" s="12">
        <v>526.63</v>
      </c>
      <c r="AJ1846" s="72">
        <v>3.5310000000000001</v>
      </c>
      <c r="AK1846" s="72">
        <v>2.782</v>
      </c>
      <c r="AL1846" s="12">
        <v>537.49</v>
      </c>
      <c r="AM1846" s="72">
        <v>3.6040000000000001</v>
      </c>
      <c r="AN1846" s="72">
        <v>2.2690000000000001</v>
      </c>
      <c r="AO1846" s="12">
        <v>12050.68</v>
      </c>
      <c r="AP1846" s="72">
        <v>80.804000000000002</v>
      </c>
      <c r="AQ1846" s="72">
        <v>0.57099999999999995</v>
      </c>
      <c r="AR1846" s="12">
        <v>137.64400000000001</v>
      </c>
      <c r="AS1846" s="72">
        <v>0.92300000000000004</v>
      </c>
      <c r="AT1846" s="72">
        <v>27.196000000000002</v>
      </c>
      <c r="AU1846" s="12">
        <v>76.161000000000001</v>
      </c>
      <c r="AV1846" s="72">
        <v>0.51100000000000001</v>
      </c>
      <c r="AW1846" s="72">
        <v>38.857999999999997</v>
      </c>
      <c r="AX1846" s="12">
        <v>372.43</v>
      </c>
      <c r="AY1846" s="72">
        <v>2.4969999999999999</v>
      </c>
      <c r="AZ1846" s="72">
        <v>17.699000000000002</v>
      </c>
      <c r="BA1846" s="12">
        <v>448.59</v>
      </c>
      <c r="BB1846" s="72">
        <v>3.008</v>
      </c>
      <c r="BC1846" s="72">
        <v>16.236000000000001</v>
      </c>
      <c r="BD1846" s="12">
        <v>291.25099999999998</v>
      </c>
      <c r="BE1846" s="72">
        <v>1.9530000000000001</v>
      </c>
      <c r="BF1846" s="72">
        <v>20.097999999999999</v>
      </c>
      <c r="BG1846" s="12">
        <v>739.84100000000001</v>
      </c>
      <c r="BH1846" s="72">
        <v>4.9610000000000003</v>
      </c>
      <c r="BI1846" s="72">
        <v>11.814</v>
      </c>
      <c r="BJ1846" s="12">
        <v>1539.683</v>
      </c>
      <c r="BK1846" s="72">
        <v>10.324</v>
      </c>
      <c r="BL1846" s="72">
        <v>6.9829999999999997</v>
      </c>
      <c r="BM1846" s="12">
        <v>445.59899999999999</v>
      </c>
      <c r="BN1846" s="72">
        <v>2.988</v>
      </c>
      <c r="BO1846" s="72">
        <v>16.042000000000002</v>
      </c>
      <c r="BP1846" s="12">
        <v>1985.2829999999999</v>
      </c>
      <c r="BQ1846" s="72">
        <v>13.311999999999999</v>
      </c>
      <c r="BR1846" s="72">
        <v>4.6870000000000003</v>
      </c>
      <c r="BS1846" s="12">
        <v>2862.768</v>
      </c>
      <c r="BT1846" s="72">
        <v>19.196000000000002</v>
      </c>
      <c r="BU1846" s="72">
        <v>3.2410000000000001</v>
      </c>
      <c r="BV1846" s="12">
        <v>14913.448</v>
      </c>
      <c r="BW1846" s="72">
        <v>100</v>
      </c>
      <c r="BX1846" s="72">
        <v>0.66900000000000004</v>
      </c>
      <c r="BY1846" s="13"/>
      <c r="BZ1846" s="13"/>
    </row>
    <row r="1847" spans="1:78" ht="12.75" customHeight="1">
      <c r="A1847" s="122" t="s">
        <v>65</v>
      </c>
      <c r="B1847" s="71" t="s">
        <v>66</v>
      </c>
      <c r="C1847" s="71" t="s">
        <v>26</v>
      </c>
      <c r="D1847" s="34">
        <v>43525</v>
      </c>
      <c r="E1847" s="12">
        <v>8057.3230000000003</v>
      </c>
      <c r="F1847" s="72">
        <v>54.341000000000001</v>
      </c>
      <c r="G1847" s="72">
        <v>0.79300000000000004</v>
      </c>
      <c r="H1847" s="12">
        <v>445.96600000000001</v>
      </c>
      <c r="I1847" s="72">
        <v>3.008</v>
      </c>
      <c r="J1847" s="72">
        <v>17.251999999999999</v>
      </c>
      <c r="K1847" s="12">
        <v>421.529</v>
      </c>
      <c r="L1847" s="72">
        <v>2.843</v>
      </c>
      <c r="M1847" s="72">
        <v>13.723000000000001</v>
      </c>
      <c r="N1847" s="12">
        <v>884.82</v>
      </c>
      <c r="O1847" s="72">
        <v>5.9669999999999996</v>
      </c>
      <c r="P1847" s="72">
        <v>9.3290000000000006</v>
      </c>
      <c r="Q1847" s="12">
        <v>22.358000000000001</v>
      </c>
      <c r="R1847" s="72">
        <v>0.151</v>
      </c>
      <c r="S1847" s="72">
        <v>56.401000000000003</v>
      </c>
      <c r="T1847" s="12">
        <v>907.178</v>
      </c>
      <c r="U1847" s="72">
        <v>6.1180000000000003</v>
      </c>
      <c r="V1847" s="72">
        <v>9.2189999999999994</v>
      </c>
      <c r="W1847" s="12">
        <v>2500.8009999999999</v>
      </c>
      <c r="X1847" s="72">
        <v>16.866</v>
      </c>
      <c r="Y1847" s="72">
        <v>3.7850000000000001</v>
      </c>
      <c r="Z1847" s="12">
        <v>3407.9789999999998</v>
      </c>
      <c r="AA1847" s="72">
        <v>22.984000000000002</v>
      </c>
      <c r="AB1847" s="72">
        <v>1.4339999999999999</v>
      </c>
      <c r="AC1847" s="12">
        <v>11465.302</v>
      </c>
      <c r="AD1847" s="72">
        <v>77.325000000000003</v>
      </c>
      <c r="AE1847" s="72">
        <v>0.496</v>
      </c>
      <c r="AF1847" s="12">
        <v>30.751999999999999</v>
      </c>
      <c r="AG1847" s="72">
        <v>0.20699999999999999</v>
      </c>
      <c r="AH1847" s="72">
        <v>52.524000000000001</v>
      </c>
      <c r="AI1847" s="12">
        <v>587.24800000000005</v>
      </c>
      <c r="AJ1847" s="72">
        <v>3.9609999999999999</v>
      </c>
      <c r="AK1847" s="72">
        <v>3.0169999999999999</v>
      </c>
      <c r="AL1847" s="12">
        <v>618</v>
      </c>
      <c r="AM1847" s="72">
        <v>4.1680000000000001</v>
      </c>
      <c r="AN1847" s="72">
        <v>1.7370000000000001</v>
      </c>
      <c r="AO1847" s="12">
        <v>12083.302</v>
      </c>
      <c r="AP1847" s="72">
        <v>81.492999999999995</v>
      </c>
      <c r="AQ1847" s="72">
        <v>0.47</v>
      </c>
      <c r="AR1847" s="12">
        <v>113.85</v>
      </c>
      <c r="AS1847" s="72">
        <v>0.76800000000000002</v>
      </c>
      <c r="AT1847" s="72">
        <v>26.04</v>
      </c>
      <c r="AU1847" s="12">
        <v>26.518999999999998</v>
      </c>
      <c r="AV1847" s="72">
        <v>0.17899999999999999</v>
      </c>
      <c r="AW1847" s="72">
        <v>53.465000000000003</v>
      </c>
      <c r="AX1847" s="12">
        <v>535.94799999999998</v>
      </c>
      <c r="AY1847" s="72">
        <v>3.6150000000000002</v>
      </c>
      <c r="AZ1847" s="72">
        <v>12.59</v>
      </c>
      <c r="BA1847" s="12">
        <v>562.46699999999998</v>
      </c>
      <c r="BB1847" s="72">
        <v>3.7930000000000001</v>
      </c>
      <c r="BC1847" s="72">
        <v>12.38</v>
      </c>
      <c r="BD1847" s="12">
        <v>345.44099999999997</v>
      </c>
      <c r="BE1847" s="72">
        <v>2.33</v>
      </c>
      <c r="BF1847" s="72">
        <v>17.510000000000002</v>
      </c>
      <c r="BG1847" s="12">
        <v>907.90800000000002</v>
      </c>
      <c r="BH1847" s="72">
        <v>6.1230000000000002</v>
      </c>
      <c r="BI1847" s="72">
        <v>10.760999999999999</v>
      </c>
      <c r="BJ1847" s="12">
        <v>1186.923</v>
      </c>
      <c r="BK1847" s="72">
        <v>8.0050000000000008</v>
      </c>
      <c r="BL1847" s="72">
        <v>7.5090000000000003</v>
      </c>
      <c r="BM1847" s="12">
        <v>535.45699999999999</v>
      </c>
      <c r="BN1847" s="72">
        <v>3.6110000000000002</v>
      </c>
      <c r="BO1847" s="72">
        <v>14.53</v>
      </c>
      <c r="BP1847" s="12">
        <v>1722.3789999999999</v>
      </c>
      <c r="BQ1847" s="72">
        <v>11.616</v>
      </c>
      <c r="BR1847" s="72">
        <v>5.992</v>
      </c>
      <c r="BS1847" s="12">
        <v>2744.1370000000002</v>
      </c>
      <c r="BT1847" s="72">
        <v>18.507000000000001</v>
      </c>
      <c r="BU1847" s="72">
        <v>2.1419999999999999</v>
      </c>
      <c r="BV1847" s="12">
        <v>14827.439</v>
      </c>
      <c r="BW1847" s="72">
        <v>100</v>
      </c>
      <c r="BX1847" s="72">
        <v>0.47</v>
      </c>
      <c r="BY1847" s="13"/>
      <c r="BZ1847" s="13"/>
    </row>
    <row r="1848" spans="1:78" ht="12.75" customHeight="1">
      <c r="A1848" s="122" t="s">
        <v>65</v>
      </c>
      <c r="B1848" s="71" t="s">
        <v>66</v>
      </c>
      <c r="C1848" s="71" t="s">
        <v>26</v>
      </c>
      <c r="D1848" s="34">
        <v>43617</v>
      </c>
      <c r="E1848" s="12">
        <v>8141.4790000000003</v>
      </c>
      <c r="F1848" s="72">
        <v>54.137999999999998</v>
      </c>
      <c r="G1848" s="72">
        <v>0.73199999999999998</v>
      </c>
      <c r="H1848" s="12">
        <v>458.52800000000002</v>
      </c>
      <c r="I1848" s="72">
        <v>3.0489999999999999</v>
      </c>
      <c r="J1848" s="72">
        <v>10.975</v>
      </c>
      <c r="K1848" s="12">
        <v>466.91500000000002</v>
      </c>
      <c r="L1848" s="72">
        <v>3.105</v>
      </c>
      <c r="M1848" s="72">
        <v>12.444000000000001</v>
      </c>
      <c r="N1848" s="12">
        <v>933.06799999999998</v>
      </c>
      <c r="O1848" s="72">
        <v>6.2050000000000001</v>
      </c>
      <c r="P1848" s="72">
        <v>8.7690000000000001</v>
      </c>
      <c r="Q1848" s="12">
        <v>57.173999999999999</v>
      </c>
      <c r="R1848" s="72">
        <v>0.38</v>
      </c>
      <c r="S1848" s="72">
        <v>33.652999999999999</v>
      </c>
      <c r="T1848" s="12">
        <v>990.24199999999996</v>
      </c>
      <c r="U1848" s="72">
        <v>6.585</v>
      </c>
      <c r="V1848" s="72">
        <v>7.593</v>
      </c>
      <c r="W1848" s="12">
        <v>2560.0549999999998</v>
      </c>
      <c r="X1848" s="72">
        <v>17.024000000000001</v>
      </c>
      <c r="Y1848" s="72">
        <v>3.734</v>
      </c>
      <c r="Z1848" s="12">
        <v>3550.297</v>
      </c>
      <c r="AA1848" s="72">
        <v>23.608000000000001</v>
      </c>
      <c r="AB1848" s="72">
        <v>1.6839999999999999</v>
      </c>
      <c r="AC1848" s="12">
        <v>11691.776</v>
      </c>
      <c r="AD1848" s="72">
        <v>77.745999999999995</v>
      </c>
      <c r="AE1848" s="72">
        <v>0.63100000000000001</v>
      </c>
      <c r="AF1848" s="12">
        <v>17.151</v>
      </c>
      <c r="AG1848" s="72">
        <v>0.114</v>
      </c>
      <c r="AH1848" s="72">
        <v>48.148000000000003</v>
      </c>
      <c r="AI1848" s="12">
        <v>568.11199999999997</v>
      </c>
      <c r="AJ1848" s="72">
        <v>3.778</v>
      </c>
      <c r="AK1848" s="72">
        <v>4.5570000000000004</v>
      </c>
      <c r="AL1848" s="12">
        <v>585.26300000000003</v>
      </c>
      <c r="AM1848" s="72">
        <v>3.8919999999999999</v>
      </c>
      <c r="AN1848" s="72">
        <v>4.32</v>
      </c>
      <c r="AO1848" s="12">
        <v>12277.039000000001</v>
      </c>
      <c r="AP1848" s="72">
        <v>81.638000000000005</v>
      </c>
      <c r="AQ1848" s="72">
        <v>0.56799999999999995</v>
      </c>
      <c r="AR1848" s="12">
        <v>91.911000000000001</v>
      </c>
      <c r="AS1848" s="72">
        <v>0.61099999999999999</v>
      </c>
      <c r="AT1848" s="72">
        <v>28.111999999999998</v>
      </c>
      <c r="AU1848" s="12">
        <v>88.968999999999994</v>
      </c>
      <c r="AV1848" s="72">
        <v>0.59199999999999997</v>
      </c>
      <c r="AW1848" s="72">
        <v>41.07</v>
      </c>
      <c r="AX1848" s="12">
        <v>323.7</v>
      </c>
      <c r="AY1848" s="72">
        <v>2.1520000000000001</v>
      </c>
      <c r="AZ1848" s="72">
        <v>14.324999999999999</v>
      </c>
      <c r="BA1848" s="12">
        <v>412.66899999999998</v>
      </c>
      <c r="BB1848" s="72">
        <v>2.7440000000000002</v>
      </c>
      <c r="BC1848" s="72">
        <v>15.239000000000001</v>
      </c>
      <c r="BD1848" s="12">
        <v>227.042</v>
      </c>
      <c r="BE1848" s="72">
        <v>1.51</v>
      </c>
      <c r="BF1848" s="72">
        <v>22.779</v>
      </c>
      <c r="BG1848" s="12">
        <v>639.71100000000001</v>
      </c>
      <c r="BH1848" s="72">
        <v>4.2539999999999996</v>
      </c>
      <c r="BI1848" s="72">
        <v>10.435</v>
      </c>
      <c r="BJ1848" s="12">
        <v>1468.1130000000001</v>
      </c>
      <c r="BK1848" s="72">
        <v>9.7620000000000005</v>
      </c>
      <c r="BL1848" s="72">
        <v>5.6180000000000003</v>
      </c>
      <c r="BM1848" s="12">
        <v>561.55999999999995</v>
      </c>
      <c r="BN1848" s="72">
        <v>3.734</v>
      </c>
      <c r="BO1848" s="72">
        <v>10.615</v>
      </c>
      <c r="BP1848" s="12">
        <v>2029.673</v>
      </c>
      <c r="BQ1848" s="72">
        <v>13.497</v>
      </c>
      <c r="BR1848" s="72">
        <v>4.9000000000000004</v>
      </c>
      <c r="BS1848" s="12">
        <v>2761.2950000000001</v>
      </c>
      <c r="BT1848" s="72">
        <v>18.361999999999998</v>
      </c>
      <c r="BU1848" s="72">
        <v>3.343</v>
      </c>
      <c r="BV1848" s="12">
        <v>15038.334000000001</v>
      </c>
      <c r="BW1848" s="72">
        <v>100</v>
      </c>
      <c r="BX1848" s="72">
        <v>0.65300000000000002</v>
      </c>
      <c r="BY1848" s="13"/>
      <c r="BZ1848" s="13"/>
    </row>
    <row r="1849" spans="1:78" ht="12.75" customHeight="1">
      <c r="A1849" s="122" t="s">
        <v>65</v>
      </c>
      <c r="B1849" s="71" t="s">
        <v>66</v>
      </c>
      <c r="C1849" s="71" t="s">
        <v>26</v>
      </c>
      <c r="D1849" s="34">
        <v>44075</v>
      </c>
      <c r="E1849" s="12">
        <v>7863.6490000000003</v>
      </c>
      <c r="F1849" s="72">
        <v>51.338999999999999</v>
      </c>
      <c r="G1849" s="72">
        <v>0.58099999999999996</v>
      </c>
      <c r="H1849" s="12">
        <v>412.65</v>
      </c>
      <c r="I1849" s="72">
        <v>2.694</v>
      </c>
      <c r="J1849" s="72">
        <v>15.861000000000001</v>
      </c>
      <c r="K1849" s="12">
        <v>575.33199999999999</v>
      </c>
      <c r="L1849" s="72">
        <v>3.7559999999999998</v>
      </c>
      <c r="M1849" s="72">
        <v>12.002000000000001</v>
      </c>
      <c r="N1849" s="12">
        <v>987.98199999999997</v>
      </c>
      <c r="O1849" s="72">
        <v>6.45</v>
      </c>
      <c r="P1849" s="72">
        <v>6.9720000000000004</v>
      </c>
      <c r="Q1849" s="12">
        <v>49.006</v>
      </c>
      <c r="R1849" s="72">
        <v>0.32</v>
      </c>
      <c r="S1849" s="72">
        <v>43.456000000000003</v>
      </c>
      <c r="T1849" s="12">
        <v>1036.9880000000001</v>
      </c>
      <c r="U1849" s="72">
        <v>6.77</v>
      </c>
      <c r="V1849" s="72">
        <v>6.2640000000000002</v>
      </c>
      <c r="W1849" s="12">
        <v>2463.0810000000001</v>
      </c>
      <c r="X1849" s="72">
        <v>16.081</v>
      </c>
      <c r="Y1849" s="72">
        <v>3.3220000000000001</v>
      </c>
      <c r="Z1849" s="12">
        <v>3500.069</v>
      </c>
      <c r="AA1849" s="72">
        <v>22.850999999999999</v>
      </c>
      <c r="AB1849" s="72">
        <v>1.5489999999999999</v>
      </c>
      <c r="AC1849" s="12">
        <v>11363.717000000001</v>
      </c>
      <c r="AD1849" s="72">
        <v>74.19</v>
      </c>
      <c r="AE1849" s="72">
        <v>0.47599999999999998</v>
      </c>
      <c r="AF1849" s="12">
        <v>43.131</v>
      </c>
      <c r="AG1849" s="72">
        <v>0.28199999999999997</v>
      </c>
      <c r="AH1849" s="72">
        <v>50.99</v>
      </c>
      <c r="AI1849" s="12">
        <v>784.33699999999999</v>
      </c>
      <c r="AJ1849" s="72">
        <v>5.1210000000000004</v>
      </c>
      <c r="AK1849" s="72">
        <v>3.4</v>
      </c>
      <c r="AL1849" s="12">
        <v>827.46799999999996</v>
      </c>
      <c r="AM1849" s="72">
        <v>5.4020000000000001</v>
      </c>
      <c r="AN1849" s="72">
        <v>2.177</v>
      </c>
      <c r="AO1849" s="12">
        <v>12191.186</v>
      </c>
      <c r="AP1849" s="72">
        <v>79.591999999999999</v>
      </c>
      <c r="AQ1849" s="72">
        <v>0.48299999999999998</v>
      </c>
      <c r="AR1849" s="12">
        <v>231.875</v>
      </c>
      <c r="AS1849" s="72">
        <v>1.514</v>
      </c>
      <c r="AT1849" s="72">
        <v>23.411000000000001</v>
      </c>
      <c r="AU1849" s="12">
        <v>41.555</v>
      </c>
      <c r="AV1849" s="72">
        <v>0.27100000000000002</v>
      </c>
      <c r="AW1849" s="72">
        <v>52.475000000000001</v>
      </c>
      <c r="AX1849" s="12">
        <v>469.55</v>
      </c>
      <c r="AY1849" s="72">
        <v>3.0659999999999998</v>
      </c>
      <c r="AZ1849" s="72">
        <v>15.797000000000001</v>
      </c>
      <c r="BA1849" s="12">
        <v>511.10500000000002</v>
      </c>
      <c r="BB1849" s="72">
        <v>3.3370000000000002</v>
      </c>
      <c r="BC1849" s="72">
        <v>14.863</v>
      </c>
      <c r="BD1849" s="12">
        <v>321.97500000000002</v>
      </c>
      <c r="BE1849" s="72">
        <v>2.1019999999999999</v>
      </c>
      <c r="BF1849" s="72">
        <v>21.713000000000001</v>
      </c>
      <c r="BG1849" s="12">
        <v>833.08</v>
      </c>
      <c r="BH1849" s="72">
        <v>5.4390000000000001</v>
      </c>
      <c r="BI1849" s="72">
        <v>10.494999999999999</v>
      </c>
      <c r="BJ1849" s="12">
        <v>1509.835</v>
      </c>
      <c r="BK1849" s="72">
        <v>9.8569999999999993</v>
      </c>
      <c r="BL1849" s="72">
        <v>7.931</v>
      </c>
      <c r="BM1849" s="12">
        <v>551.15099999999995</v>
      </c>
      <c r="BN1849" s="72">
        <v>3.5979999999999999</v>
      </c>
      <c r="BO1849" s="72">
        <v>13.407999999999999</v>
      </c>
      <c r="BP1849" s="12">
        <v>2060.9859999999999</v>
      </c>
      <c r="BQ1849" s="72">
        <v>13.455</v>
      </c>
      <c r="BR1849" s="72">
        <v>7.1609999999999996</v>
      </c>
      <c r="BS1849" s="12">
        <v>3125.9409999999998</v>
      </c>
      <c r="BT1849" s="72">
        <v>20.408000000000001</v>
      </c>
      <c r="BU1849" s="72">
        <v>2.8570000000000002</v>
      </c>
      <c r="BV1849" s="12">
        <v>15317.127</v>
      </c>
      <c r="BW1849" s="72">
        <v>100</v>
      </c>
      <c r="BX1849" s="72">
        <v>0.59399999999999997</v>
      </c>
      <c r="BY1849" s="13"/>
      <c r="BZ1849" s="13"/>
    </row>
    <row r="1850" spans="1:78" ht="12.75" customHeight="1">
      <c r="A1850" s="122" t="s">
        <v>65</v>
      </c>
      <c r="B1850" s="71" t="s">
        <v>66</v>
      </c>
      <c r="C1850" s="71" t="s">
        <v>26</v>
      </c>
      <c r="D1850" s="34">
        <v>44166</v>
      </c>
      <c r="E1850" s="12">
        <v>7988.1310000000003</v>
      </c>
      <c r="F1850" s="72">
        <v>52.686</v>
      </c>
      <c r="G1850" s="72">
        <v>0.999</v>
      </c>
      <c r="H1850" s="12">
        <v>699.79600000000005</v>
      </c>
      <c r="I1850" s="72">
        <v>4.6159999999999997</v>
      </c>
      <c r="J1850" s="72">
        <v>14.101000000000001</v>
      </c>
      <c r="K1850" s="12">
        <v>461.75700000000001</v>
      </c>
      <c r="L1850" s="72">
        <v>3.0459999999999998</v>
      </c>
      <c r="M1850" s="72">
        <v>16.158000000000001</v>
      </c>
      <c r="N1850" s="12">
        <v>1161.5519999999999</v>
      </c>
      <c r="O1850" s="72">
        <v>7.6609999999999996</v>
      </c>
      <c r="P1850" s="72">
        <v>9.5239999999999991</v>
      </c>
      <c r="Q1850" s="12">
        <v>92.99</v>
      </c>
      <c r="R1850" s="72">
        <v>0.61299999999999999</v>
      </c>
      <c r="S1850" s="72">
        <v>36.906999999999996</v>
      </c>
      <c r="T1850" s="12">
        <v>1254.5419999999999</v>
      </c>
      <c r="U1850" s="72">
        <v>8.2739999999999991</v>
      </c>
      <c r="V1850" s="72">
        <v>9.1210000000000004</v>
      </c>
      <c r="W1850" s="12">
        <v>2395.5189999999998</v>
      </c>
      <c r="X1850" s="72">
        <v>15.8</v>
      </c>
      <c r="Y1850" s="72">
        <v>5.3289999999999997</v>
      </c>
      <c r="Z1850" s="12">
        <v>3650.0619999999999</v>
      </c>
      <c r="AA1850" s="72">
        <v>24.074000000000002</v>
      </c>
      <c r="AB1850" s="72">
        <v>1.875</v>
      </c>
      <c r="AC1850" s="12">
        <v>11638.192999999999</v>
      </c>
      <c r="AD1850" s="72">
        <v>76.760000000000005</v>
      </c>
      <c r="AE1850" s="72">
        <v>0.56999999999999995</v>
      </c>
      <c r="AF1850" s="12">
        <v>36.289000000000001</v>
      </c>
      <c r="AG1850" s="72">
        <v>0.23899999999999999</v>
      </c>
      <c r="AH1850" s="72">
        <v>57.182000000000002</v>
      </c>
      <c r="AI1850" s="12">
        <v>710.46400000000006</v>
      </c>
      <c r="AJ1850" s="72">
        <v>4.6859999999999999</v>
      </c>
      <c r="AK1850" s="72">
        <v>4.3789999999999996</v>
      </c>
      <c r="AL1850" s="12">
        <v>746.75199999999995</v>
      </c>
      <c r="AM1850" s="72">
        <v>4.9249999999999998</v>
      </c>
      <c r="AN1850" s="72">
        <v>2.9649999999999999</v>
      </c>
      <c r="AO1850" s="12">
        <v>12384.945</v>
      </c>
      <c r="AP1850" s="72">
        <v>81.685000000000002</v>
      </c>
      <c r="AQ1850" s="72">
        <v>0.5</v>
      </c>
      <c r="AR1850" s="12">
        <v>165.66499999999999</v>
      </c>
      <c r="AS1850" s="72">
        <v>1.093</v>
      </c>
      <c r="AT1850" s="72">
        <v>23.945</v>
      </c>
      <c r="AU1850" s="12">
        <v>36.936</v>
      </c>
      <c r="AV1850" s="72">
        <v>0.24399999999999999</v>
      </c>
      <c r="AW1850" s="72">
        <v>67.061000000000007</v>
      </c>
      <c r="AX1850" s="12">
        <v>558.85500000000002</v>
      </c>
      <c r="AY1850" s="72">
        <v>3.6859999999999999</v>
      </c>
      <c r="AZ1850" s="72">
        <v>18.059999999999999</v>
      </c>
      <c r="BA1850" s="12">
        <v>595.79200000000003</v>
      </c>
      <c r="BB1850" s="72">
        <v>3.93</v>
      </c>
      <c r="BC1850" s="72">
        <v>17.146999999999998</v>
      </c>
      <c r="BD1850" s="12">
        <v>260.95299999999997</v>
      </c>
      <c r="BE1850" s="72">
        <v>1.7210000000000001</v>
      </c>
      <c r="BF1850" s="72">
        <v>30.978999999999999</v>
      </c>
      <c r="BG1850" s="12">
        <v>856.745</v>
      </c>
      <c r="BH1850" s="72">
        <v>5.6509999999999998</v>
      </c>
      <c r="BI1850" s="72">
        <v>13.106999999999999</v>
      </c>
      <c r="BJ1850" s="12">
        <v>1209.049</v>
      </c>
      <c r="BK1850" s="72">
        <v>7.9740000000000002</v>
      </c>
      <c r="BL1850" s="72">
        <v>9.452</v>
      </c>
      <c r="BM1850" s="12">
        <v>545.37900000000002</v>
      </c>
      <c r="BN1850" s="72">
        <v>3.597</v>
      </c>
      <c r="BO1850" s="72">
        <v>16.765000000000001</v>
      </c>
      <c r="BP1850" s="12">
        <v>1754.4280000000001</v>
      </c>
      <c r="BQ1850" s="72">
        <v>11.571</v>
      </c>
      <c r="BR1850" s="72">
        <v>7.0739999999999998</v>
      </c>
      <c r="BS1850" s="12">
        <v>2776.8389999999999</v>
      </c>
      <c r="BT1850" s="72">
        <v>18.315000000000001</v>
      </c>
      <c r="BU1850" s="72">
        <v>2.9980000000000002</v>
      </c>
      <c r="BV1850" s="12">
        <v>15161.782999999999</v>
      </c>
      <c r="BW1850" s="72">
        <v>100</v>
      </c>
      <c r="BX1850" s="72">
        <v>0.627</v>
      </c>
      <c r="BY1850" s="13"/>
      <c r="BZ1850" s="13"/>
    </row>
    <row r="1851" spans="1:78" ht="12.75" customHeight="1">
      <c r="A1851" s="122" t="s">
        <v>65</v>
      </c>
      <c r="B1851" s="71" t="s">
        <v>66</v>
      </c>
      <c r="C1851" s="71" t="s">
        <v>26</v>
      </c>
      <c r="D1851" s="34">
        <v>44256</v>
      </c>
      <c r="E1851" s="12">
        <v>8072.8419999999996</v>
      </c>
      <c r="F1851" s="72">
        <v>53.738</v>
      </c>
      <c r="G1851" s="72">
        <v>0.74</v>
      </c>
      <c r="H1851" s="12">
        <v>418.45600000000002</v>
      </c>
      <c r="I1851" s="72">
        <v>2.7850000000000001</v>
      </c>
      <c r="J1851" s="72">
        <v>20.52</v>
      </c>
      <c r="K1851" s="12">
        <v>505.91800000000001</v>
      </c>
      <c r="L1851" s="72">
        <v>3.3679999999999999</v>
      </c>
      <c r="M1851" s="72">
        <v>14.917999999999999</v>
      </c>
      <c r="N1851" s="12">
        <v>924.37300000000005</v>
      </c>
      <c r="O1851" s="72">
        <v>6.1529999999999996</v>
      </c>
      <c r="P1851" s="72">
        <v>10.082000000000001</v>
      </c>
      <c r="Q1851" s="12">
        <v>57.99</v>
      </c>
      <c r="R1851" s="72">
        <v>0.38600000000000001</v>
      </c>
      <c r="S1851" s="72">
        <v>40.950000000000003</v>
      </c>
      <c r="T1851" s="12">
        <v>982.36300000000006</v>
      </c>
      <c r="U1851" s="72">
        <v>6.5389999999999997</v>
      </c>
      <c r="V1851" s="72">
        <v>9.06</v>
      </c>
      <c r="W1851" s="12">
        <v>2477.114</v>
      </c>
      <c r="X1851" s="72">
        <v>16.489000000000001</v>
      </c>
      <c r="Y1851" s="72">
        <v>3.9620000000000002</v>
      </c>
      <c r="Z1851" s="12">
        <v>3459.4769999999999</v>
      </c>
      <c r="AA1851" s="72">
        <v>23.027999999999999</v>
      </c>
      <c r="AB1851" s="72">
        <v>1.371</v>
      </c>
      <c r="AC1851" s="12">
        <v>11532.319</v>
      </c>
      <c r="AD1851" s="72">
        <v>76.766000000000005</v>
      </c>
      <c r="AE1851" s="72">
        <v>0.60099999999999998</v>
      </c>
      <c r="AF1851" s="12">
        <v>58.356999999999999</v>
      </c>
      <c r="AG1851" s="72">
        <v>0.38800000000000001</v>
      </c>
      <c r="AH1851" s="72">
        <v>49.762</v>
      </c>
      <c r="AI1851" s="12">
        <v>698.745</v>
      </c>
      <c r="AJ1851" s="72">
        <v>4.6509999999999998</v>
      </c>
      <c r="AK1851" s="72">
        <v>4.4989999999999997</v>
      </c>
      <c r="AL1851" s="12">
        <v>757.10299999999995</v>
      </c>
      <c r="AM1851" s="72">
        <v>5.04</v>
      </c>
      <c r="AN1851" s="72">
        <v>2.391</v>
      </c>
      <c r="AO1851" s="12">
        <v>12289.422</v>
      </c>
      <c r="AP1851" s="72">
        <v>81.805999999999997</v>
      </c>
      <c r="AQ1851" s="72">
        <v>0.52800000000000002</v>
      </c>
      <c r="AR1851" s="12">
        <v>230.471</v>
      </c>
      <c r="AS1851" s="72">
        <v>1.534</v>
      </c>
      <c r="AT1851" s="72">
        <v>24.585000000000001</v>
      </c>
      <c r="AU1851" s="12">
        <v>56.918999999999997</v>
      </c>
      <c r="AV1851" s="72">
        <v>0.379</v>
      </c>
      <c r="AW1851" s="72">
        <v>44.6</v>
      </c>
      <c r="AX1851" s="12">
        <v>346.22199999999998</v>
      </c>
      <c r="AY1851" s="72">
        <v>2.3050000000000002</v>
      </c>
      <c r="AZ1851" s="72">
        <v>19.75</v>
      </c>
      <c r="BA1851" s="12">
        <v>403.14</v>
      </c>
      <c r="BB1851" s="72">
        <v>2.6840000000000002</v>
      </c>
      <c r="BC1851" s="72">
        <v>18.687999999999999</v>
      </c>
      <c r="BD1851" s="12">
        <v>342.79399999999998</v>
      </c>
      <c r="BE1851" s="72">
        <v>2.282</v>
      </c>
      <c r="BF1851" s="72">
        <v>19.100999999999999</v>
      </c>
      <c r="BG1851" s="12">
        <v>745.93399999999997</v>
      </c>
      <c r="BH1851" s="72">
        <v>4.9649999999999999</v>
      </c>
      <c r="BI1851" s="72">
        <v>13.515000000000001</v>
      </c>
      <c r="BJ1851" s="12">
        <v>1217.9010000000001</v>
      </c>
      <c r="BK1851" s="72">
        <v>8.1069999999999993</v>
      </c>
      <c r="BL1851" s="72">
        <v>6.5519999999999996</v>
      </c>
      <c r="BM1851" s="12">
        <v>538.92899999999997</v>
      </c>
      <c r="BN1851" s="72">
        <v>3.5870000000000002</v>
      </c>
      <c r="BO1851" s="72">
        <v>14.074999999999999</v>
      </c>
      <c r="BP1851" s="12">
        <v>1756.83</v>
      </c>
      <c r="BQ1851" s="72">
        <v>11.695</v>
      </c>
      <c r="BR1851" s="72">
        <v>4.5999999999999996</v>
      </c>
      <c r="BS1851" s="12">
        <v>2733.2350000000001</v>
      </c>
      <c r="BT1851" s="72">
        <v>18.193999999999999</v>
      </c>
      <c r="BU1851" s="72">
        <v>2.7490000000000001</v>
      </c>
      <c r="BV1851" s="12">
        <v>15022.656999999999</v>
      </c>
      <c r="BW1851" s="72">
        <v>100</v>
      </c>
      <c r="BX1851" s="72">
        <v>0.59099999999999997</v>
      </c>
      <c r="BY1851" s="13"/>
      <c r="BZ1851" s="13"/>
    </row>
    <row r="1852" spans="1:78" ht="12.75" customHeight="1">
      <c r="A1852" s="122" t="s">
        <v>65</v>
      </c>
      <c r="B1852" s="71" t="s">
        <v>66</v>
      </c>
      <c r="C1852" s="71" t="s">
        <v>26</v>
      </c>
      <c r="D1852" s="34">
        <v>44348</v>
      </c>
      <c r="E1852" s="12">
        <v>8156.84</v>
      </c>
      <c r="F1852" s="72">
        <v>54.473999999999997</v>
      </c>
      <c r="G1852" s="72">
        <v>0.98399999999999999</v>
      </c>
      <c r="H1852" s="12">
        <v>493.005</v>
      </c>
      <c r="I1852" s="72">
        <v>3.2919999999999998</v>
      </c>
      <c r="J1852" s="72">
        <v>14.445</v>
      </c>
      <c r="K1852" s="12">
        <v>377.09300000000002</v>
      </c>
      <c r="L1852" s="72">
        <v>2.5179999999999998</v>
      </c>
      <c r="M1852" s="72">
        <v>15.715</v>
      </c>
      <c r="N1852" s="12">
        <v>870.09799999999996</v>
      </c>
      <c r="O1852" s="72">
        <v>5.8109999999999999</v>
      </c>
      <c r="P1852" s="72">
        <v>9.74</v>
      </c>
      <c r="Q1852" s="12">
        <v>43.765000000000001</v>
      </c>
      <c r="R1852" s="72">
        <v>0.29199999999999998</v>
      </c>
      <c r="S1852" s="72">
        <v>40.619</v>
      </c>
      <c r="T1852" s="12">
        <v>913.86300000000006</v>
      </c>
      <c r="U1852" s="72">
        <v>6.1029999999999998</v>
      </c>
      <c r="V1852" s="72">
        <v>9.1780000000000008</v>
      </c>
      <c r="W1852" s="12">
        <v>2684.7930000000001</v>
      </c>
      <c r="X1852" s="72">
        <v>17.93</v>
      </c>
      <c r="Y1852" s="72">
        <v>4.9909999999999997</v>
      </c>
      <c r="Z1852" s="12">
        <v>3598.6570000000002</v>
      </c>
      <c r="AA1852" s="72">
        <v>24.033000000000001</v>
      </c>
      <c r="AB1852" s="72">
        <v>2.226</v>
      </c>
      <c r="AC1852" s="12">
        <v>11755.496999999999</v>
      </c>
      <c r="AD1852" s="72">
        <v>78.507000000000005</v>
      </c>
      <c r="AE1852" s="72">
        <v>0.6</v>
      </c>
      <c r="AF1852" s="12">
        <v>41.012999999999998</v>
      </c>
      <c r="AG1852" s="72">
        <v>0.27400000000000002</v>
      </c>
      <c r="AH1852" s="72">
        <v>59.585000000000001</v>
      </c>
      <c r="AI1852" s="12">
        <v>561.91800000000001</v>
      </c>
      <c r="AJ1852" s="72">
        <v>3.7530000000000001</v>
      </c>
      <c r="AK1852" s="72">
        <v>6.7629999999999999</v>
      </c>
      <c r="AL1852" s="12">
        <v>602.93100000000004</v>
      </c>
      <c r="AM1852" s="72">
        <v>4.0270000000000001</v>
      </c>
      <c r="AN1852" s="72">
        <v>4.7809999999999997</v>
      </c>
      <c r="AO1852" s="12">
        <v>12358.428</v>
      </c>
      <c r="AP1852" s="72">
        <v>82.533000000000001</v>
      </c>
      <c r="AQ1852" s="72">
        <v>0.55000000000000004</v>
      </c>
      <c r="AR1852" s="12">
        <v>113.821</v>
      </c>
      <c r="AS1852" s="72">
        <v>0.76</v>
      </c>
      <c r="AT1852" s="72">
        <v>21.738</v>
      </c>
      <c r="AU1852" s="12">
        <v>41.220999999999997</v>
      </c>
      <c r="AV1852" s="72">
        <v>0.27500000000000002</v>
      </c>
      <c r="AW1852" s="72">
        <v>58.357999999999997</v>
      </c>
      <c r="AX1852" s="12">
        <v>458.70699999999999</v>
      </c>
      <c r="AY1852" s="72">
        <v>3.0630000000000002</v>
      </c>
      <c r="AZ1852" s="72">
        <v>12.59</v>
      </c>
      <c r="BA1852" s="12">
        <v>499.928</v>
      </c>
      <c r="BB1852" s="72">
        <v>3.339</v>
      </c>
      <c r="BC1852" s="72">
        <v>12.000999999999999</v>
      </c>
      <c r="BD1852" s="12">
        <v>195.43899999999999</v>
      </c>
      <c r="BE1852" s="72">
        <v>1.3049999999999999</v>
      </c>
      <c r="BF1852" s="72">
        <v>23.241</v>
      </c>
      <c r="BG1852" s="12">
        <v>695.36699999999996</v>
      </c>
      <c r="BH1852" s="72">
        <v>4.6440000000000001</v>
      </c>
      <c r="BI1852" s="72">
        <v>10.446</v>
      </c>
      <c r="BJ1852" s="12">
        <v>1254.249</v>
      </c>
      <c r="BK1852" s="72">
        <v>8.3759999999999994</v>
      </c>
      <c r="BL1852" s="72">
        <v>7.4710000000000001</v>
      </c>
      <c r="BM1852" s="12">
        <v>552.02599999999995</v>
      </c>
      <c r="BN1852" s="72">
        <v>3.6869999999999998</v>
      </c>
      <c r="BO1852" s="72">
        <v>11.971</v>
      </c>
      <c r="BP1852" s="12">
        <v>1806.2750000000001</v>
      </c>
      <c r="BQ1852" s="72">
        <v>12.063000000000001</v>
      </c>
      <c r="BR1852" s="72">
        <v>4.7300000000000004</v>
      </c>
      <c r="BS1852" s="12">
        <v>2615.4639999999999</v>
      </c>
      <c r="BT1852" s="72">
        <v>17.466999999999999</v>
      </c>
      <c r="BU1852" s="72">
        <v>2.4590000000000001</v>
      </c>
      <c r="BV1852" s="12">
        <v>14973.892</v>
      </c>
      <c r="BW1852" s="72">
        <v>100</v>
      </c>
      <c r="BX1852" s="72">
        <v>0.56100000000000005</v>
      </c>
      <c r="BY1852" s="13"/>
      <c r="BZ1852" s="13"/>
    </row>
    <row r="1853" spans="1:78" ht="12.75" customHeight="1">
      <c r="A1853" s="122" t="s">
        <v>65</v>
      </c>
      <c r="B1853" s="71" t="s">
        <v>66</v>
      </c>
      <c r="C1853" s="71" t="s">
        <v>26</v>
      </c>
      <c r="D1853" s="34">
        <v>44805</v>
      </c>
      <c r="E1853" s="12">
        <v>8692.64</v>
      </c>
      <c r="F1853" s="72">
        <v>56.494</v>
      </c>
      <c r="G1853" s="72">
        <v>0.96899999999999997</v>
      </c>
      <c r="H1853" s="12">
        <v>303.03899999999999</v>
      </c>
      <c r="I1853" s="72">
        <v>1.9690000000000001</v>
      </c>
      <c r="J1853" s="72">
        <v>13.669</v>
      </c>
      <c r="K1853" s="12">
        <v>303.46899999999999</v>
      </c>
      <c r="L1853" s="72">
        <v>1.972</v>
      </c>
      <c r="M1853" s="72">
        <v>19.591999999999999</v>
      </c>
      <c r="N1853" s="12">
        <v>606.50800000000004</v>
      </c>
      <c r="O1853" s="72">
        <v>3.9420000000000002</v>
      </c>
      <c r="P1853" s="72">
        <v>12.411</v>
      </c>
      <c r="Q1853" s="12">
        <v>80.097999999999999</v>
      </c>
      <c r="R1853" s="72">
        <v>0.52100000000000002</v>
      </c>
      <c r="S1853" s="72">
        <v>40.340000000000003</v>
      </c>
      <c r="T1853" s="12">
        <v>686.60599999999999</v>
      </c>
      <c r="U1853" s="72">
        <v>4.4619999999999997</v>
      </c>
      <c r="V1853" s="72">
        <v>11.173</v>
      </c>
      <c r="W1853" s="12">
        <v>2865.24</v>
      </c>
      <c r="X1853" s="72">
        <v>18.620999999999999</v>
      </c>
      <c r="Y1853" s="72">
        <v>3.206</v>
      </c>
      <c r="Z1853" s="12">
        <v>3551.846</v>
      </c>
      <c r="AA1853" s="72">
        <v>23.082999999999998</v>
      </c>
      <c r="AB1853" s="72">
        <v>1.4670000000000001</v>
      </c>
      <c r="AC1853" s="12">
        <v>12244.486000000001</v>
      </c>
      <c r="AD1853" s="72">
        <v>79.576999999999998</v>
      </c>
      <c r="AE1853" s="72">
        <v>0.66600000000000004</v>
      </c>
      <c r="AF1853" s="12">
        <v>37.36</v>
      </c>
      <c r="AG1853" s="72">
        <v>0.24299999999999999</v>
      </c>
      <c r="AH1853" s="72">
        <v>76.884</v>
      </c>
      <c r="AI1853" s="12">
        <v>303.05799999999999</v>
      </c>
      <c r="AJ1853" s="72">
        <v>1.97</v>
      </c>
      <c r="AK1853" s="72">
        <v>14.957000000000001</v>
      </c>
      <c r="AL1853" s="12">
        <v>340.41800000000001</v>
      </c>
      <c r="AM1853" s="72">
        <v>2.2120000000000002</v>
      </c>
      <c r="AN1853" s="72">
        <v>8.4320000000000004</v>
      </c>
      <c r="AO1853" s="12">
        <v>12584.905000000001</v>
      </c>
      <c r="AP1853" s="72">
        <v>81.789000000000001</v>
      </c>
      <c r="AQ1853" s="72">
        <v>0.69299999999999995</v>
      </c>
      <c r="AR1853" s="12">
        <v>192.68600000000001</v>
      </c>
      <c r="AS1853" s="72">
        <v>1.252</v>
      </c>
      <c r="AT1853" s="72">
        <v>27.064</v>
      </c>
      <c r="AU1853" s="12">
        <v>45.747</v>
      </c>
      <c r="AV1853" s="72">
        <v>0.29699999999999999</v>
      </c>
      <c r="AW1853" s="72">
        <v>49.588999999999999</v>
      </c>
      <c r="AX1853" s="12">
        <v>310.31900000000002</v>
      </c>
      <c r="AY1853" s="72">
        <v>2.0169999999999999</v>
      </c>
      <c r="AZ1853" s="72">
        <v>18.408000000000001</v>
      </c>
      <c r="BA1853" s="12">
        <v>356.06599999999997</v>
      </c>
      <c r="BB1853" s="72">
        <v>2.3140000000000001</v>
      </c>
      <c r="BC1853" s="72">
        <v>16.260999999999999</v>
      </c>
      <c r="BD1853" s="12">
        <v>320.77</v>
      </c>
      <c r="BE1853" s="72">
        <v>2.085</v>
      </c>
      <c r="BF1853" s="72">
        <v>25.113</v>
      </c>
      <c r="BG1853" s="12">
        <v>676.83600000000001</v>
      </c>
      <c r="BH1853" s="72">
        <v>4.399</v>
      </c>
      <c r="BI1853" s="72">
        <v>11.692</v>
      </c>
      <c r="BJ1853" s="12">
        <v>1323.7919999999999</v>
      </c>
      <c r="BK1853" s="72">
        <v>8.6029999999999998</v>
      </c>
      <c r="BL1853" s="72">
        <v>7.84</v>
      </c>
      <c r="BM1853" s="12">
        <v>608.74800000000005</v>
      </c>
      <c r="BN1853" s="72">
        <v>3.956</v>
      </c>
      <c r="BO1853" s="72">
        <v>12.95</v>
      </c>
      <c r="BP1853" s="12">
        <v>1932.54</v>
      </c>
      <c r="BQ1853" s="72">
        <v>12.56</v>
      </c>
      <c r="BR1853" s="72">
        <v>4.7850000000000001</v>
      </c>
      <c r="BS1853" s="12">
        <v>2802.0619999999999</v>
      </c>
      <c r="BT1853" s="72">
        <v>18.210999999999999</v>
      </c>
      <c r="BU1853" s="72">
        <v>2.871</v>
      </c>
      <c r="BV1853" s="12">
        <v>15386.967000000001</v>
      </c>
      <c r="BW1853" s="72">
        <v>100</v>
      </c>
      <c r="BX1853" s="72">
        <v>0.72</v>
      </c>
      <c r="BY1853" s="13"/>
      <c r="BZ1853" s="13"/>
    </row>
    <row r="1854" spans="1:78" ht="12.75" customHeight="1">
      <c r="A1854" s="122" t="s">
        <v>65</v>
      </c>
      <c r="B1854" s="71" t="s">
        <v>66</v>
      </c>
      <c r="C1854" s="71" t="s">
        <v>26</v>
      </c>
      <c r="D1854" s="34">
        <v>44896</v>
      </c>
      <c r="E1854" s="12">
        <v>8875.2839999999997</v>
      </c>
      <c r="F1854" s="72">
        <v>57.162999999999997</v>
      </c>
      <c r="G1854" s="72">
        <v>0.83099999999999996</v>
      </c>
      <c r="H1854" s="12">
        <v>300.58100000000002</v>
      </c>
      <c r="I1854" s="72">
        <v>1.9359999999999999</v>
      </c>
      <c r="J1854" s="72">
        <v>20.056000000000001</v>
      </c>
      <c r="K1854" s="12">
        <v>316.81700000000001</v>
      </c>
      <c r="L1854" s="72">
        <v>2.0409999999999999</v>
      </c>
      <c r="M1854" s="72">
        <v>22.001999999999999</v>
      </c>
      <c r="N1854" s="12">
        <v>617.39800000000002</v>
      </c>
      <c r="O1854" s="72">
        <v>3.976</v>
      </c>
      <c r="P1854" s="72">
        <v>13.888</v>
      </c>
      <c r="Q1854" s="12">
        <v>79.259</v>
      </c>
      <c r="R1854" s="72">
        <v>0.51</v>
      </c>
      <c r="S1854" s="72">
        <v>39.93</v>
      </c>
      <c r="T1854" s="12">
        <v>696.65700000000004</v>
      </c>
      <c r="U1854" s="72">
        <v>4.4870000000000001</v>
      </c>
      <c r="V1854" s="72">
        <v>13.191000000000001</v>
      </c>
      <c r="W1854" s="12">
        <v>2885.1170000000002</v>
      </c>
      <c r="X1854" s="72">
        <v>18.582000000000001</v>
      </c>
      <c r="Y1854" s="72">
        <v>3.1640000000000001</v>
      </c>
      <c r="Z1854" s="12">
        <v>3581.7739999999999</v>
      </c>
      <c r="AA1854" s="72">
        <v>23.068999999999999</v>
      </c>
      <c r="AB1854" s="72">
        <v>1.726</v>
      </c>
      <c r="AC1854" s="12">
        <v>12457.058000000001</v>
      </c>
      <c r="AD1854" s="72">
        <v>80.231999999999999</v>
      </c>
      <c r="AE1854" s="72">
        <v>0.63200000000000001</v>
      </c>
      <c r="AF1854" s="12">
        <v>24.353000000000002</v>
      </c>
      <c r="AG1854" s="72">
        <v>0.157</v>
      </c>
      <c r="AH1854" s="72">
        <v>86.513000000000005</v>
      </c>
      <c r="AI1854" s="12">
        <v>357.38200000000001</v>
      </c>
      <c r="AJ1854" s="72">
        <v>2.302</v>
      </c>
      <c r="AK1854" s="72">
        <v>7.2789999999999999</v>
      </c>
      <c r="AL1854" s="12">
        <v>381.73500000000001</v>
      </c>
      <c r="AM1854" s="72">
        <v>2.4590000000000001</v>
      </c>
      <c r="AN1854" s="72">
        <v>4.5739999999999998</v>
      </c>
      <c r="AO1854" s="12">
        <v>12838.793</v>
      </c>
      <c r="AP1854" s="72">
        <v>82.69</v>
      </c>
      <c r="AQ1854" s="72">
        <v>0.64700000000000002</v>
      </c>
      <c r="AR1854" s="12">
        <v>100.122</v>
      </c>
      <c r="AS1854" s="72">
        <v>0.64500000000000002</v>
      </c>
      <c r="AT1854" s="72">
        <v>26.41</v>
      </c>
      <c r="AU1854" s="12">
        <v>47.371000000000002</v>
      </c>
      <c r="AV1854" s="72">
        <v>0.30499999999999999</v>
      </c>
      <c r="AW1854" s="72">
        <v>74.295000000000002</v>
      </c>
      <c r="AX1854" s="12">
        <v>353.97199999999998</v>
      </c>
      <c r="AY1854" s="72">
        <v>2.2799999999999998</v>
      </c>
      <c r="AZ1854" s="72">
        <v>19.646999999999998</v>
      </c>
      <c r="BA1854" s="12">
        <v>401.34300000000002</v>
      </c>
      <c r="BB1854" s="72">
        <v>2.585</v>
      </c>
      <c r="BC1854" s="72">
        <v>17.875</v>
      </c>
      <c r="BD1854" s="12">
        <v>248.22399999999999</v>
      </c>
      <c r="BE1854" s="72">
        <v>1.599</v>
      </c>
      <c r="BF1854" s="72">
        <v>21.096</v>
      </c>
      <c r="BG1854" s="12">
        <v>649.56700000000001</v>
      </c>
      <c r="BH1854" s="72">
        <v>4.1840000000000002</v>
      </c>
      <c r="BI1854" s="72">
        <v>11.71</v>
      </c>
      <c r="BJ1854" s="12">
        <v>1454.444</v>
      </c>
      <c r="BK1854" s="72">
        <v>9.3680000000000003</v>
      </c>
      <c r="BL1854" s="72">
        <v>7.3689999999999998</v>
      </c>
      <c r="BM1854" s="12">
        <v>483.45499999999998</v>
      </c>
      <c r="BN1854" s="72">
        <v>3.1139999999999999</v>
      </c>
      <c r="BO1854" s="72">
        <v>13.941000000000001</v>
      </c>
      <c r="BP1854" s="12">
        <v>1937.8989999999999</v>
      </c>
      <c r="BQ1854" s="72">
        <v>12.481</v>
      </c>
      <c r="BR1854" s="72">
        <v>4.9249999999999998</v>
      </c>
      <c r="BS1854" s="12">
        <v>2687.5880000000002</v>
      </c>
      <c r="BT1854" s="72">
        <v>17.309999999999999</v>
      </c>
      <c r="BU1854" s="72">
        <v>2.6720000000000002</v>
      </c>
      <c r="BV1854" s="12">
        <v>15526.380999999999</v>
      </c>
      <c r="BW1854" s="72">
        <v>100</v>
      </c>
      <c r="BX1854" s="72">
        <v>0.65400000000000003</v>
      </c>
      <c r="BY1854" s="13"/>
      <c r="BZ1854" s="13"/>
    </row>
    <row r="1855" spans="1:78" ht="12.75" customHeight="1">
      <c r="A1855" s="122" t="s">
        <v>65</v>
      </c>
      <c r="B1855" s="71" t="s">
        <v>66</v>
      </c>
      <c r="C1855" s="71" t="s">
        <v>26</v>
      </c>
      <c r="D1855" s="34">
        <v>44986</v>
      </c>
      <c r="E1855" s="12">
        <v>8971.6049999999996</v>
      </c>
      <c r="F1855" s="72">
        <v>57.756999999999998</v>
      </c>
      <c r="G1855" s="72">
        <v>0.749</v>
      </c>
      <c r="H1855" s="12">
        <v>321.45100000000002</v>
      </c>
      <c r="I1855" s="72">
        <v>2.069</v>
      </c>
      <c r="J1855" s="72">
        <v>13.670999999999999</v>
      </c>
      <c r="K1855" s="12">
        <v>293.31</v>
      </c>
      <c r="L1855" s="72">
        <v>1.8879999999999999</v>
      </c>
      <c r="M1855" s="72">
        <v>10.888</v>
      </c>
      <c r="N1855" s="12">
        <v>614.76099999999997</v>
      </c>
      <c r="O1855" s="72">
        <v>3.9580000000000002</v>
      </c>
      <c r="P1855" s="72">
        <v>9.3450000000000006</v>
      </c>
      <c r="Q1855" s="12">
        <v>76.242999999999995</v>
      </c>
      <c r="R1855" s="72">
        <v>0.49099999999999999</v>
      </c>
      <c r="S1855" s="72">
        <v>26.312999999999999</v>
      </c>
      <c r="T1855" s="12">
        <v>691.00400000000002</v>
      </c>
      <c r="U1855" s="72">
        <v>4.4489999999999998</v>
      </c>
      <c r="V1855" s="72">
        <v>8.0719999999999992</v>
      </c>
      <c r="W1855" s="12">
        <v>2788.268</v>
      </c>
      <c r="X1855" s="72">
        <v>17.95</v>
      </c>
      <c r="Y1855" s="72">
        <v>2.1840000000000002</v>
      </c>
      <c r="Z1855" s="12">
        <v>3479.2719999999999</v>
      </c>
      <c r="AA1855" s="72">
        <v>22.399000000000001</v>
      </c>
      <c r="AB1855" s="72">
        <v>1.4359999999999999</v>
      </c>
      <c r="AC1855" s="12">
        <v>12450.877</v>
      </c>
      <c r="AD1855" s="72">
        <v>80.156000000000006</v>
      </c>
      <c r="AE1855" s="72">
        <v>0.47499999999999998</v>
      </c>
      <c r="AF1855" s="12">
        <v>49.938000000000002</v>
      </c>
      <c r="AG1855" s="72">
        <v>0.32100000000000001</v>
      </c>
      <c r="AH1855" s="72">
        <v>49.71</v>
      </c>
      <c r="AI1855" s="12">
        <v>420.90600000000001</v>
      </c>
      <c r="AJ1855" s="72">
        <v>2.71</v>
      </c>
      <c r="AK1855" s="72">
        <v>5.5190000000000001</v>
      </c>
      <c r="AL1855" s="12">
        <v>470.84399999999999</v>
      </c>
      <c r="AM1855" s="72">
        <v>3.0310000000000001</v>
      </c>
      <c r="AN1855" s="72">
        <v>2.7320000000000002</v>
      </c>
      <c r="AO1855" s="12">
        <v>12921.721</v>
      </c>
      <c r="AP1855" s="72">
        <v>83.186999999999998</v>
      </c>
      <c r="AQ1855" s="72">
        <v>0.434</v>
      </c>
      <c r="AR1855" s="12">
        <v>188.619</v>
      </c>
      <c r="AS1855" s="72">
        <v>1.214</v>
      </c>
      <c r="AT1855" s="72">
        <v>22.18</v>
      </c>
      <c r="AU1855" s="12">
        <v>20.931999999999999</v>
      </c>
      <c r="AV1855" s="72">
        <v>0.13500000000000001</v>
      </c>
      <c r="AW1855" s="72">
        <v>36.43</v>
      </c>
      <c r="AX1855" s="12">
        <v>415.82900000000001</v>
      </c>
      <c r="AY1855" s="72">
        <v>2.677</v>
      </c>
      <c r="AZ1855" s="72">
        <v>10.201000000000001</v>
      </c>
      <c r="BA1855" s="12">
        <v>436.76100000000002</v>
      </c>
      <c r="BB1855" s="72">
        <v>2.8119999999999998</v>
      </c>
      <c r="BC1855" s="72">
        <v>10.087</v>
      </c>
      <c r="BD1855" s="12">
        <v>320.94600000000003</v>
      </c>
      <c r="BE1855" s="72">
        <v>2.0659999999999998</v>
      </c>
      <c r="BF1855" s="72">
        <v>14.87</v>
      </c>
      <c r="BG1855" s="12">
        <v>757.70600000000002</v>
      </c>
      <c r="BH1855" s="72">
        <v>4.8780000000000001</v>
      </c>
      <c r="BI1855" s="72">
        <v>8.6280000000000001</v>
      </c>
      <c r="BJ1855" s="12">
        <v>1125.806</v>
      </c>
      <c r="BK1855" s="72">
        <v>7.2480000000000002</v>
      </c>
      <c r="BL1855" s="72">
        <v>6.391</v>
      </c>
      <c r="BM1855" s="12">
        <v>539.49300000000005</v>
      </c>
      <c r="BN1855" s="72">
        <v>3.4729999999999999</v>
      </c>
      <c r="BO1855" s="72">
        <v>8.4969999999999999</v>
      </c>
      <c r="BP1855" s="12">
        <v>1665.299</v>
      </c>
      <c r="BQ1855" s="72">
        <v>10.721</v>
      </c>
      <c r="BR1855" s="72">
        <v>5.1529999999999996</v>
      </c>
      <c r="BS1855" s="12">
        <v>2611.625</v>
      </c>
      <c r="BT1855" s="72">
        <v>16.812999999999999</v>
      </c>
      <c r="BU1855" s="72">
        <v>2.089</v>
      </c>
      <c r="BV1855" s="12">
        <v>15533.346</v>
      </c>
      <c r="BW1855" s="72">
        <v>100</v>
      </c>
      <c r="BX1855" s="72">
        <v>0.44600000000000001</v>
      </c>
      <c r="BY1855" s="13"/>
      <c r="BZ1855" s="13"/>
    </row>
    <row r="1856" spans="1:78" ht="12.75" customHeight="1">
      <c r="A1856" s="122" t="s">
        <v>65</v>
      </c>
      <c r="B1856" s="71" t="s">
        <v>66</v>
      </c>
      <c r="C1856" s="71" t="s">
        <v>26</v>
      </c>
      <c r="D1856" s="34">
        <v>45078</v>
      </c>
      <c r="E1856" s="12">
        <v>9073.3019999999997</v>
      </c>
      <c r="F1856" s="72">
        <v>57.837000000000003</v>
      </c>
      <c r="G1856" s="72">
        <v>0.81499999999999995</v>
      </c>
      <c r="H1856" s="12">
        <v>303.31799999999998</v>
      </c>
      <c r="I1856" s="72">
        <v>1.9330000000000001</v>
      </c>
      <c r="J1856" s="72">
        <v>13.986000000000001</v>
      </c>
      <c r="K1856" s="12">
        <v>306.90100000000001</v>
      </c>
      <c r="L1856" s="72">
        <v>1.956</v>
      </c>
      <c r="M1856" s="72">
        <v>15.693</v>
      </c>
      <c r="N1856" s="12">
        <v>610.21799999999996</v>
      </c>
      <c r="O1856" s="72">
        <v>3.89</v>
      </c>
      <c r="P1856" s="72">
        <v>9.6329999999999991</v>
      </c>
      <c r="Q1856" s="12">
        <v>57.624000000000002</v>
      </c>
      <c r="R1856" s="72">
        <v>0.36699999999999999</v>
      </c>
      <c r="S1856" s="72">
        <v>18.050999999999998</v>
      </c>
      <c r="T1856" s="12">
        <v>667.84199999999998</v>
      </c>
      <c r="U1856" s="72">
        <v>4.2569999999999997</v>
      </c>
      <c r="V1856" s="72">
        <v>8.6920000000000002</v>
      </c>
      <c r="W1856" s="12">
        <v>2839.77</v>
      </c>
      <c r="X1856" s="72">
        <v>18.102</v>
      </c>
      <c r="Y1856" s="72">
        <v>2.649</v>
      </c>
      <c r="Z1856" s="12">
        <v>3507.6120000000001</v>
      </c>
      <c r="AA1856" s="72">
        <v>22.359000000000002</v>
      </c>
      <c r="AB1856" s="72">
        <v>1.407</v>
      </c>
      <c r="AC1856" s="12">
        <v>12580.914000000001</v>
      </c>
      <c r="AD1856" s="72">
        <v>80.195999999999998</v>
      </c>
      <c r="AE1856" s="72">
        <v>0.51400000000000001</v>
      </c>
      <c r="AF1856" s="12">
        <v>10.435</v>
      </c>
      <c r="AG1856" s="72">
        <v>6.7000000000000004E-2</v>
      </c>
      <c r="AH1856" s="72">
        <v>61.167999999999999</v>
      </c>
      <c r="AI1856" s="12">
        <v>418.22300000000001</v>
      </c>
      <c r="AJ1856" s="72">
        <v>2.6659999999999999</v>
      </c>
      <c r="AK1856" s="72">
        <v>3.6230000000000002</v>
      </c>
      <c r="AL1856" s="12">
        <v>428.65699999999998</v>
      </c>
      <c r="AM1856" s="72">
        <v>2.7320000000000002</v>
      </c>
      <c r="AN1856" s="72">
        <v>3.157</v>
      </c>
      <c r="AO1856" s="12">
        <v>13009.571</v>
      </c>
      <c r="AP1856" s="72">
        <v>82.927999999999997</v>
      </c>
      <c r="AQ1856" s="72">
        <v>0.47299999999999998</v>
      </c>
      <c r="AR1856" s="12">
        <v>141.66800000000001</v>
      </c>
      <c r="AS1856" s="72">
        <v>0.90300000000000002</v>
      </c>
      <c r="AT1856" s="72">
        <v>19.754000000000001</v>
      </c>
      <c r="AU1856" s="12">
        <v>15.05</v>
      </c>
      <c r="AV1856" s="72">
        <v>9.6000000000000002E-2</v>
      </c>
      <c r="AW1856" s="72">
        <v>40.552999999999997</v>
      </c>
      <c r="AX1856" s="12">
        <v>352.334</v>
      </c>
      <c r="AY1856" s="72">
        <v>2.246</v>
      </c>
      <c r="AZ1856" s="72">
        <v>12.692</v>
      </c>
      <c r="BA1856" s="12">
        <v>367.38400000000001</v>
      </c>
      <c r="BB1856" s="72">
        <v>2.3420000000000001</v>
      </c>
      <c r="BC1856" s="72">
        <v>11.74</v>
      </c>
      <c r="BD1856" s="12">
        <v>247.89699999999999</v>
      </c>
      <c r="BE1856" s="72">
        <v>1.58</v>
      </c>
      <c r="BF1856" s="72">
        <v>12.433</v>
      </c>
      <c r="BG1856" s="12">
        <v>615.28099999999995</v>
      </c>
      <c r="BH1856" s="72">
        <v>3.9220000000000002</v>
      </c>
      <c r="BI1856" s="72">
        <v>8.59</v>
      </c>
      <c r="BJ1856" s="12">
        <v>1229.6890000000001</v>
      </c>
      <c r="BK1856" s="72">
        <v>7.8390000000000004</v>
      </c>
      <c r="BL1856" s="72">
        <v>5.923</v>
      </c>
      <c r="BM1856" s="12">
        <v>691.58900000000006</v>
      </c>
      <c r="BN1856" s="72">
        <v>4.4080000000000004</v>
      </c>
      <c r="BO1856" s="72">
        <v>10.119</v>
      </c>
      <c r="BP1856" s="12">
        <v>1921.278</v>
      </c>
      <c r="BQ1856" s="72">
        <v>12.247</v>
      </c>
      <c r="BR1856" s="72">
        <v>4.5430000000000001</v>
      </c>
      <c r="BS1856" s="12">
        <v>2678.2280000000001</v>
      </c>
      <c r="BT1856" s="72">
        <v>17.071999999999999</v>
      </c>
      <c r="BU1856" s="72">
        <v>2.286</v>
      </c>
      <c r="BV1856" s="12">
        <v>15687.799000000001</v>
      </c>
      <c r="BW1856" s="72">
        <v>100</v>
      </c>
      <c r="BX1856" s="72">
        <v>0.48299999999999998</v>
      </c>
      <c r="BY1856" s="13"/>
      <c r="BZ1856" s="13"/>
    </row>
    <row r="1857" spans="1:78" ht="12.75" customHeight="1">
      <c r="A1857" s="122" t="s">
        <v>65</v>
      </c>
      <c r="B1857" s="71" t="s">
        <v>66</v>
      </c>
      <c r="C1857" s="71" t="s">
        <v>26</v>
      </c>
      <c r="D1857" s="34">
        <v>45170</v>
      </c>
      <c r="E1857" s="12">
        <v>9023.6389999999992</v>
      </c>
      <c r="F1857" s="72">
        <v>57.171999999999997</v>
      </c>
      <c r="G1857" s="72">
        <v>0.64600000000000002</v>
      </c>
      <c r="H1857" s="12">
        <v>299.16800000000001</v>
      </c>
      <c r="I1857" s="72">
        <v>1.895</v>
      </c>
      <c r="J1857" s="72">
        <v>15.047000000000001</v>
      </c>
      <c r="K1857" s="12">
        <v>392.00700000000001</v>
      </c>
      <c r="L1857" s="72">
        <v>2.484</v>
      </c>
      <c r="M1857" s="72">
        <v>14.834</v>
      </c>
      <c r="N1857" s="12">
        <v>691.17399999999998</v>
      </c>
      <c r="O1857" s="72">
        <v>4.3789999999999996</v>
      </c>
      <c r="P1857" s="72">
        <v>9.4169999999999998</v>
      </c>
      <c r="Q1857" s="12">
        <v>85.188000000000002</v>
      </c>
      <c r="R1857" s="72">
        <v>0.54</v>
      </c>
      <c r="S1857" s="72">
        <v>26.677</v>
      </c>
      <c r="T1857" s="12">
        <v>776.36199999999997</v>
      </c>
      <c r="U1857" s="72">
        <v>4.9189999999999996</v>
      </c>
      <c r="V1857" s="72">
        <v>8.8490000000000002</v>
      </c>
      <c r="W1857" s="12">
        <v>2951.6840000000002</v>
      </c>
      <c r="X1857" s="72">
        <v>18.701000000000001</v>
      </c>
      <c r="Y1857" s="72">
        <v>2.59</v>
      </c>
      <c r="Z1857" s="12">
        <v>3728.0459999999998</v>
      </c>
      <c r="AA1857" s="72">
        <v>23.62</v>
      </c>
      <c r="AB1857" s="72">
        <v>0.84199999999999997</v>
      </c>
      <c r="AC1857" s="12">
        <v>12751.684999999999</v>
      </c>
      <c r="AD1857" s="72">
        <v>80.792000000000002</v>
      </c>
      <c r="AE1857" s="72">
        <v>0.501</v>
      </c>
      <c r="AF1857" s="12">
        <v>31.821000000000002</v>
      </c>
      <c r="AG1857" s="72">
        <v>0.20200000000000001</v>
      </c>
      <c r="AH1857" s="72">
        <v>45.595999999999997</v>
      </c>
      <c r="AI1857" s="12">
        <v>391.98599999999999</v>
      </c>
      <c r="AJ1857" s="72">
        <v>2.484</v>
      </c>
      <c r="AK1857" s="72">
        <v>5.0110000000000001</v>
      </c>
      <c r="AL1857" s="12">
        <v>423.80700000000002</v>
      </c>
      <c r="AM1857" s="72">
        <v>2.6850000000000001</v>
      </c>
      <c r="AN1857" s="72">
        <v>3.9060000000000001</v>
      </c>
      <c r="AO1857" s="12">
        <v>13175.492</v>
      </c>
      <c r="AP1857" s="72">
        <v>83.477999999999994</v>
      </c>
      <c r="AQ1857" s="72">
        <v>0.46600000000000003</v>
      </c>
      <c r="AR1857" s="12">
        <v>157.035</v>
      </c>
      <c r="AS1857" s="72">
        <v>0.995</v>
      </c>
      <c r="AT1857" s="72">
        <v>18.152999999999999</v>
      </c>
      <c r="AU1857" s="12">
        <v>68.787000000000006</v>
      </c>
      <c r="AV1857" s="72">
        <v>0.436</v>
      </c>
      <c r="AW1857" s="72">
        <v>34.625999999999998</v>
      </c>
      <c r="AX1857" s="12">
        <v>402.04700000000003</v>
      </c>
      <c r="AY1857" s="72">
        <v>2.5470000000000002</v>
      </c>
      <c r="AZ1857" s="72">
        <v>9.9260000000000002</v>
      </c>
      <c r="BA1857" s="12">
        <v>470.834</v>
      </c>
      <c r="BB1857" s="72">
        <v>2.9830000000000001</v>
      </c>
      <c r="BC1857" s="72">
        <v>8.5609999999999999</v>
      </c>
      <c r="BD1857" s="12">
        <v>227.49700000000001</v>
      </c>
      <c r="BE1857" s="72">
        <v>1.4410000000000001</v>
      </c>
      <c r="BF1857" s="72">
        <v>14.192</v>
      </c>
      <c r="BG1857" s="12">
        <v>698.33100000000002</v>
      </c>
      <c r="BH1857" s="72">
        <v>4.4249999999999998</v>
      </c>
      <c r="BI1857" s="72">
        <v>6.694</v>
      </c>
      <c r="BJ1857" s="12">
        <v>1256.961</v>
      </c>
      <c r="BK1857" s="72">
        <v>7.9640000000000004</v>
      </c>
      <c r="BL1857" s="72">
        <v>5.9189999999999996</v>
      </c>
      <c r="BM1857" s="12">
        <v>495.43700000000001</v>
      </c>
      <c r="BN1857" s="72">
        <v>3.1389999999999998</v>
      </c>
      <c r="BO1857" s="72">
        <v>10.23</v>
      </c>
      <c r="BP1857" s="12">
        <v>1752.3979999999999</v>
      </c>
      <c r="BQ1857" s="72">
        <v>11.103</v>
      </c>
      <c r="BR1857" s="72">
        <v>5.391</v>
      </c>
      <c r="BS1857" s="12">
        <v>2607.7640000000001</v>
      </c>
      <c r="BT1857" s="72">
        <v>16.521999999999998</v>
      </c>
      <c r="BU1857" s="72">
        <v>2.7320000000000002</v>
      </c>
      <c r="BV1857" s="12">
        <v>15783.255999999999</v>
      </c>
      <c r="BW1857" s="72">
        <v>100</v>
      </c>
      <c r="BX1857" s="72">
        <v>0.501</v>
      </c>
      <c r="BY1857" s="13"/>
      <c r="BZ1857" s="13"/>
    </row>
    <row r="1858" spans="1:78" ht="12.75" customHeight="1">
      <c r="A1858" s="122" t="s">
        <v>65</v>
      </c>
      <c r="B1858" s="71" t="s">
        <v>66</v>
      </c>
      <c r="C1858" s="71" t="s">
        <v>26</v>
      </c>
      <c r="D1858" s="34">
        <v>45261</v>
      </c>
      <c r="E1858" s="12">
        <v>9112.9069999999992</v>
      </c>
      <c r="F1858" s="72">
        <v>56.956000000000003</v>
      </c>
      <c r="G1858" s="72">
        <v>0.68600000000000005</v>
      </c>
      <c r="H1858" s="12">
        <v>293.13299999999998</v>
      </c>
      <c r="I1858" s="72">
        <v>1.8320000000000001</v>
      </c>
      <c r="J1858" s="72">
        <v>14.038</v>
      </c>
      <c r="K1858" s="12">
        <v>371.89</v>
      </c>
      <c r="L1858" s="72">
        <v>2.3239999999999998</v>
      </c>
      <c r="M1858" s="72">
        <v>11.724</v>
      </c>
      <c r="N1858" s="12">
        <v>665.02200000000005</v>
      </c>
      <c r="O1858" s="72">
        <v>4.1559999999999997</v>
      </c>
      <c r="P1858" s="72">
        <v>8.4719999999999995</v>
      </c>
      <c r="Q1858" s="12">
        <v>89.042000000000002</v>
      </c>
      <c r="R1858" s="72">
        <v>0.55700000000000005</v>
      </c>
      <c r="S1858" s="72">
        <v>22.856000000000002</v>
      </c>
      <c r="T1858" s="12">
        <v>754.06399999999996</v>
      </c>
      <c r="U1858" s="72">
        <v>4.7130000000000001</v>
      </c>
      <c r="V1858" s="72">
        <v>6.8390000000000004</v>
      </c>
      <c r="W1858" s="12">
        <v>3003.2649999999999</v>
      </c>
      <c r="X1858" s="72">
        <v>18.771000000000001</v>
      </c>
      <c r="Y1858" s="72">
        <v>2.9510000000000001</v>
      </c>
      <c r="Z1858" s="12">
        <v>3757.3290000000002</v>
      </c>
      <c r="AA1858" s="72">
        <v>23.484000000000002</v>
      </c>
      <c r="AB1858" s="72">
        <v>1.595</v>
      </c>
      <c r="AC1858" s="12">
        <v>12870.236000000001</v>
      </c>
      <c r="AD1858" s="72">
        <v>80.44</v>
      </c>
      <c r="AE1858" s="72">
        <v>0.45200000000000001</v>
      </c>
      <c r="AF1858" s="12">
        <v>23.513999999999999</v>
      </c>
      <c r="AG1858" s="72">
        <v>0.14699999999999999</v>
      </c>
      <c r="AH1858" s="72">
        <v>62.822000000000003</v>
      </c>
      <c r="AI1858" s="12">
        <v>409.66199999999998</v>
      </c>
      <c r="AJ1858" s="72">
        <v>2.56</v>
      </c>
      <c r="AK1858" s="72">
        <v>4.6079999999999997</v>
      </c>
      <c r="AL1858" s="12">
        <v>433.17599999999999</v>
      </c>
      <c r="AM1858" s="72">
        <v>2.7069999999999999</v>
      </c>
      <c r="AN1858" s="72">
        <v>3.5990000000000002</v>
      </c>
      <c r="AO1858" s="12">
        <v>13303.412</v>
      </c>
      <c r="AP1858" s="72">
        <v>83.147000000000006</v>
      </c>
      <c r="AQ1858" s="72">
        <v>0.46100000000000002</v>
      </c>
      <c r="AR1858" s="12">
        <v>127.752</v>
      </c>
      <c r="AS1858" s="72">
        <v>0.79800000000000004</v>
      </c>
      <c r="AT1858" s="72">
        <v>22.561</v>
      </c>
      <c r="AU1858" s="12">
        <v>78.11</v>
      </c>
      <c r="AV1858" s="72">
        <v>0.48799999999999999</v>
      </c>
      <c r="AW1858" s="72">
        <v>27.661000000000001</v>
      </c>
      <c r="AX1858" s="12">
        <v>349.32499999999999</v>
      </c>
      <c r="AY1858" s="72">
        <v>2.1829999999999998</v>
      </c>
      <c r="AZ1858" s="72">
        <v>12.827</v>
      </c>
      <c r="BA1858" s="12">
        <v>427.435</v>
      </c>
      <c r="BB1858" s="72">
        <v>2.6709999999999998</v>
      </c>
      <c r="BC1858" s="72">
        <v>11.132999999999999</v>
      </c>
      <c r="BD1858" s="12">
        <v>158.899</v>
      </c>
      <c r="BE1858" s="72">
        <v>0.99299999999999999</v>
      </c>
      <c r="BF1858" s="72">
        <v>19.920000000000002</v>
      </c>
      <c r="BG1858" s="12">
        <v>586.33399999999995</v>
      </c>
      <c r="BH1858" s="72">
        <v>3.665</v>
      </c>
      <c r="BI1858" s="72">
        <v>9.452</v>
      </c>
      <c r="BJ1858" s="12">
        <v>1364.1420000000001</v>
      </c>
      <c r="BK1858" s="72">
        <v>8.5259999999999998</v>
      </c>
      <c r="BL1858" s="72">
        <v>5.9950000000000001</v>
      </c>
      <c r="BM1858" s="12">
        <v>618.18200000000002</v>
      </c>
      <c r="BN1858" s="72">
        <v>3.8639999999999999</v>
      </c>
      <c r="BO1858" s="72">
        <v>9.4640000000000004</v>
      </c>
      <c r="BP1858" s="12">
        <v>1982.3240000000001</v>
      </c>
      <c r="BQ1858" s="72">
        <v>12.39</v>
      </c>
      <c r="BR1858" s="72">
        <v>3.472</v>
      </c>
      <c r="BS1858" s="12">
        <v>2696.41</v>
      </c>
      <c r="BT1858" s="72">
        <v>16.853000000000002</v>
      </c>
      <c r="BU1858" s="72">
        <v>1.9259999999999999</v>
      </c>
      <c r="BV1858" s="12">
        <v>15999.821</v>
      </c>
      <c r="BW1858" s="72">
        <v>100</v>
      </c>
      <c r="BX1858" s="72">
        <v>0.42699999999999999</v>
      </c>
      <c r="BY1858" s="13"/>
      <c r="BZ1858" s="13"/>
    </row>
    <row r="1859" spans="1:78" ht="12.75" customHeight="1">
      <c r="A1859" s="122" t="s">
        <v>65</v>
      </c>
      <c r="B1859" s="71" t="s">
        <v>66</v>
      </c>
      <c r="C1859" s="71" t="s">
        <v>26</v>
      </c>
      <c r="D1859" s="34">
        <v>45352</v>
      </c>
      <c r="E1859" s="12">
        <v>9095.491</v>
      </c>
      <c r="F1859" s="72">
        <v>56.972000000000001</v>
      </c>
      <c r="G1859" s="72">
        <v>0.59199999999999997</v>
      </c>
      <c r="H1859" s="12">
        <v>369.69</v>
      </c>
      <c r="I1859" s="72">
        <v>2.3159999999999998</v>
      </c>
      <c r="J1859" s="72">
        <v>13.377000000000001</v>
      </c>
      <c r="K1859" s="12">
        <v>425.22800000000001</v>
      </c>
      <c r="L1859" s="72">
        <v>2.6640000000000001</v>
      </c>
      <c r="M1859" s="72">
        <v>11.096</v>
      </c>
      <c r="N1859" s="12">
        <v>794.91800000000001</v>
      </c>
      <c r="O1859" s="72">
        <v>4.9790000000000001</v>
      </c>
      <c r="P1859" s="72">
        <v>6.6349999999999998</v>
      </c>
      <c r="Q1859" s="12">
        <v>109.395</v>
      </c>
      <c r="R1859" s="72">
        <v>0.68500000000000005</v>
      </c>
      <c r="S1859" s="72">
        <v>23.175999999999998</v>
      </c>
      <c r="T1859" s="12">
        <v>904.31299999999999</v>
      </c>
      <c r="U1859" s="72">
        <v>5.6639999999999997</v>
      </c>
      <c r="V1859" s="72">
        <v>7.1539999999999999</v>
      </c>
      <c r="W1859" s="12">
        <v>2733.777</v>
      </c>
      <c r="X1859" s="72">
        <v>17.123999999999999</v>
      </c>
      <c r="Y1859" s="72">
        <v>2.6360000000000001</v>
      </c>
      <c r="Z1859" s="12">
        <v>3638.09</v>
      </c>
      <c r="AA1859" s="72">
        <v>22.788</v>
      </c>
      <c r="AB1859" s="72">
        <v>1.482</v>
      </c>
      <c r="AC1859" s="12">
        <v>12733.581</v>
      </c>
      <c r="AD1859" s="72">
        <v>79.760999999999996</v>
      </c>
      <c r="AE1859" s="72">
        <v>0.499</v>
      </c>
      <c r="AF1859" s="12">
        <v>53.1</v>
      </c>
      <c r="AG1859" s="72">
        <v>0.33300000000000002</v>
      </c>
      <c r="AH1859" s="72">
        <v>42.55</v>
      </c>
      <c r="AI1859" s="12">
        <v>449.851</v>
      </c>
      <c r="AJ1859" s="72">
        <v>2.8180000000000001</v>
      </c>
      <c r="AK1859" s="72">
        <v>6.2110000000000003</v>
      </c>
      <c r="AL1859" s="12">
        <v>502.95100000000002</v>
      </c>
      <c r="AM1859" s="72">
        <v>3.15</v>
      </c>
      <c r="AN1859" s="72">
        <v>2.7029999999999998</v>
      </c>
      <c r="AO1859" s="12">
        <v>13236.531999999999</v>
      </c>
      <c r="AP1859" s="72">
        <v>82.911000000000001</v>
      </c>
      <c r="AQ1859" s="72">
        <v>0.45100000000000001</v>
      </c>
      <c r="AR1859" s="12">
        <v>177.10300000000001</v>
      </c>
      <c r="AS1859" s="72">
        <v>1.109</v>
      </c>
      <c r="AT1859" s="72">
        <v>20.96</v>
      </c>
      <c r="AU1859" s="12">
        <v>45.421999999999997</v>
      </c>
      <c r="AV1859" s="72">
        <v>0.28499999999999998</v>
      </c>
      <c r="AW1859" s="72">
        <v>42.569000000000003</v>
      </c>
      <c r="AX1859" s="12">
        <v>443.86</v>
      </c>
      <c r="AY1859" s="72">
        <v>2.78</v>
      </c>
      <c r="AZ1859" s="72">
        <v>11.81</v>
      </c>
      <c r="BA1859" s="12">
        <v>489.28300000000002</v>
      </c>
      <c r="BB1859" s="72">
        <v>3.0649999999999999</v>
      </c>
      <c r="BC1859" s="72">
        <v>10.978</v>
      </c>
      <c r="BD1859" s="12">
        <v>145.45099999999999</v>
      </c>
      <c r="BE1859" s="72">
        <v>0.91100000000000003</v>
      </c>
      <c r="BF1859" s="72">
        <v>23.373000000000001</v>
      </c>
      <c r="BG1859" s="12">
        <v>634.73299999999995</v>
      </c>
      <c r="BH1859" s="72">
        <v>3.976</v>
      </c>
      <c r="BI1859" s="72">
        <v>10.151999999999999</v>
      </c>
      <c r="BJ1859" s="12">
        <v>1296.01</v>
      </c>
      <c r="BK1859" s="72">
        <v>8.1180000000000003</v>
      </c>
      <c r="BL1859" s="72">
        <v>5.7089999999999996</v>
      </c>
      <c r="BM1859" s="12">
        <v>620.34400000000005</v>
      </c>
      <c r="BN1859" s="72">
        <v>3.8860000000000001</v>
      </c>
      <c r="BO1859" s="72">
        <v>7.8029999999999999</v>
      </c>
      <c r="BP1859" s="12">
        <v>1916.3530000000001</v>
      </c>
      <c r="BQ1859" s="72">
        <v>12.004</v>
      </c>
      <c r="BR1859" s="72">
        <v>3.9390000000000001</v>
      </c>
      <c r="BS1859" s="12">
        <v>2728.19</v>
      </c>
      <c r="BT1859" s="72">
        <v>17.088999999999999</v>
      </c>
      <c r="BU1859" s="72">
        <v>1.885</v>
      </c>
      <c r="BV1859" s="12">
        <v>15964.721</v>
      </c>
      <c r="BW1859" s="72">
        <v>100</v>
      </c>
      <c r="BX1859" s="72">
        <v>0.36399999999999999</v>
      </c>
      <c r="BY1859" s="13"/>
      <c r="BZ1859" s="13"/>
    </row>
    <row r="1860" spans="1:78" ht="12.75" customHeight="1">
      <c r="A1860" s="122" t="s">
        <v>65</v>
      </c>
      <c r="B1860" s="71" t="s">
        <v>66</v>
      </c>
      <c r="C1860" s="71" t="s">
        <v>26</v>
      </c>
      <c r="D1860" s="34">
        <v>45444</v>
      </c>
      <c r="E1860" s="12">
        <v>9126.9279999999999</v>
      </c>
      <c r="F1860" s="72">
        <v>56.616999999999997</v>
      </c>
      <c r="G1860" s="72">
        <v>0.499</v>
      </c>
      <c r="H1860" s="12">
        <v>387.76600000000002</v>
      </c>
      <c r="I1860" s="72">
        <v>2.4049999999999998</v>
      </c>
      <c r="J1860" s="72">
        <v>13.596</v>
      </c>
      <c r="K1860" s="12">
        <v>416.274</v>
      </c>
      <c r="L1860" s="72">
        <v>2.5819999999999999</v>
      </c>
      <c r="M1860" s="72">
        <v>12.271000000000001</v>
      </c>
      <c r="N1860" s="12">
        <v>804.03899999999999</v>
      </c>
      <c r="O1860" s="72">
        <v>4.9880000000000004</v>
      </c>
      <c r="P1860" s="72">
        <v>6.0190000000000001</v>
      </c>
      <c r="Q1860" s="12">
        <v>142.15700000000001</v>
      </c>
      <c r="R1860" s="72">
        <v>0.88200000000000001</v>
      </c>
      <c r="S1860" s="72">
        <v>17.878</v>
      </c>
      <c r="T1860" s="12">
        <v>946.197</v>
      </c>
      <c r="U1860" s="72">
        <v>5.87</v>
      </c>
      <c r="V1860" s="72">
        <v>5.7270000000000003</v>
      </c>
      <c r="W1860" s="12">
        <v>2855.0940000000001</v>
      </c>
      <c r="X1860" s="72">
        <v>17.710999999999999</v>
      </c>
      <c r="Y1860" s="72">
        <v>2.3239999999999998</v>
      </c>
      <c r="Z1860" s="12">
        <v>3801.2910000000002</v>
      </c>
      <c r="AA1860" s="72">
        <v>23.581</v>
      </c>
      <c r="AB1860" s="72">
        <v>1.5229999999999999</v>
      </c>
      <c r="AC1860" s="12">
        <v>12928.218999999999</v>
      </c>
      <c r="AD1860" s="72">
        <v>80.197999999999993</v>
      </c>
      <c r="AE1860" s="72">
        <v>0.47199999999999998</v>
      </c>
      <c r="AF1860" s="12">
        <v>29.401</v>
      </c>
      <c r="AG1860" s="72">
        <v>0.182</v>
      </c>
      <c r="AH1860" s="72">
        <v>50.932000000000002</v>
      </c>
      <c r="AI1860" s="12">
        <v>471.58</v>
      </c>
      <c r="AJ1860" s="72">
        <v>2.9249999999999998</v>
      </c>
      <c r="AK1860" s="72">
        <v>5.0739999999999998</v>
      </c>
      <c r="AL1860" s="12">
        <v>500.98200000000003</v>
      </c>
      <c r="AM1860" s="72">
        <v>3.1080000000000001</v>
      </c>
      <c r="AN1860" s="72">
        <v>2.9990000000000001</v>
      </c>
      <c r="AO1860" s="12">
        <v>13429.200999999999</v>
      </c>
      <c r="AP1860" s="72">
        <v>83.305999999999997</v>
      </c>
      <c r="AQ1860" s="72">
        <v>0.45400000000000001</v>
      </c>
      <c r="AR1860" s="12">
        <v>122.05200000000001</v>
      </c>
      <c r="AS1860" s="72">
        <v>0.75700000000000001</v>
      </c>
      <c r="AT1860" s="72">
        <v>30.393000000000001</v>
      </c>
      <c r="AU1860" s="12">
        <v>34.103000000000002</v>
      </c>
      <c r="AV1860" s="72">
        <v>0.21199999999999999</v>
      </c>
      <c r="AW1860" s="72">
        <v>34.917999999999999</v>
      </c>
      <c r="AX1860" s="12">
        <v>455.99599999999998</v>
      </c>
      <c r="AY1860" s="72">
        <v>2.8290000000000002</v>
      </c>
      <c r="AZ1860" s="72">
        <v>11.664</v>
      </c>
      <c r="BA1860" s="12">
        <v>490.09899999999999</v>
      </c>
      <c r="BB1860" s="72">
        <v>3.04</v>
      </c>
      <c r="BC1860" s="72">
        <v>10.587</v>
      </c>
      <c r="BD1860" s="12">
        <v>133.41499999999999</v>
      </c>
      <c r="BE1860" s="72">
        <v>0.82799999999999996</v>
      </c>
      <c r="BF1860" s="72">
        <v>16.574999999999999</v>
      </c>
      <c r="BG1860" s="12">
        <v>623.51400000000001</v>
      </c>
      <c r="BH1860" s="72">
        <v>3.8679999999999999</v>
      </c>
      <c r="BI1860" s="72">
        <v>9.6310000000000002</v>
      </c>
      <c r="BJ1860" s="12">
        <v>1213.877</v>
      </c>
      <c r="BK1860" s="72">
        <v>7.53</v>
      </c>
      <c r="BL1860" s="72">
        <v>5.601</v>
      </c>
      <c r="BM1860" s="12">
        <v>731.70399999999995</v>
      </c>
      <c r="BN1860" s="72">
        <v>4.5389999999999997</v>
      </c>
      <c r="BO1860" s="72">
        <v>8.923</v>
      </c>
      <c r="BP1860" s="12">
        <v>1945.5809999999999</v>
      </c>
      <c r="BQ1860" s="72">
        <v>12.069000000000001</v>
      </c>
      <c r="BR1860" s="72">
        <v>4.5650000000000004</v>
      </c>
      <c r="BS1860" s="12">
        <v>2691.1460000000002</v>
      </c>
      <c r="BT1860" s="72">
        <v>16.693999999999999</v>
      </c>
      <c r="BU1860" s="72">
        <v>1.8069999999999999</v>
      </c>
      <c r="BV1860" s="12">
        <v>16120.347</v>
      </c>
      <c r="BW1860" s="72">
        <v>100</v>
      </c>
      <c r="BX1860" s="72">
        <v>0.42099999999999999</v>
      </c>
      <c r="BY1860" s="13"/>
      <c r="BZ1860" s="13"/>
    </row>
    <row r="1861" spans="1:78" ht="12.75" customHeight="1">
      <c r="A1861" s="122" t="s">
        <v>65</v>
      </c>
      <c r="B1861" s="71" t="s">
        <v>66</v>
      </c>
      <c r="C1861" s="71" t="s">
        <v>26</v>
      </c>
      <c r="D1861" s="34">
        <v>45536</v>
      </c>
      <c r="E1861" s="12">
        <v>9147.9390000000003</v>
      </c>
      <c r="F1861" s="72">
        <v>56.761000000000003</v>
      </c>
      <c r="G1861" s="72">
        <v>0.76800000000000002</v>
      </c>
      <c r="H1861" s="12">
        <v>267.24700000000001</v>
      </c>
      <c r="I1861" s="72">
        <v>1.6579999999999999</v>
      </c>
      <c r="J1861" s="72">
        <v>15.302</v>
      </c>
      <c r="K1861" s="12">
        <v>351.548</v>
      </c>
      <c r="L1861" s="72">
        <v>2.181</v>
      </c>
      <c r="M1861" s="72">
        <v>15.683</v>
      </c>
      <c r="N1861" s="12">
        <v>618.79499999999996</v>
      </c>
      <c r="O1861" s="72">
        <v>3.839</v>
      </c>
      <c r="P1861" s="72">
        <v>9.9779999999999998</v>
      </c>
      <c r="Q1861" s="12">
        <v>87.119</v>
      </c>
      <c r="R1861" s="72">
        <v>0.54100000000000004</v>
      </c>
      <c r="S1861" s="72">
        <v>26.834</v>
      </c>
      <c r="T1861" s="12">
        <v>705.91300000000001</v>
      </c>
      <c r="U1861" s="72">
        <v>4.38</v>
      </c>
      <c r="V1861" s="72">
        <v>8.1319999999999997</v>
      </c>
      <c r="W1861" s="12">
        <v>3100.2429999999999</v>
      </c>
      <c r="X1861" s="72">
        <v>19.236000000000001</v>
      </c>
      <c r="Y1861" s="72">
        <v>2.3980000000000001</v>
      </c>
      <c r="Z1861" s="12">
        <v>3806.1570000000002</v>
      </c>
      <c r="AA1861" s="72">
        <v>23.616</v>
      </c>
      <c r="AB1861" s="72">
        <v>1.381</v>
      </c>
      <c r="AC1861" s="12">
        <v>12954.096</v>
      </c>
      <c r="AD1861" s="72">
        <v>80.376999999999995</v>
      </c>
      <c r="AE1861" s="72">
        <v>0.47</v>
      </c>
      <c r="AF1861" s="12">
        <v>35.28</v>
      </c>
      <c r="AG1861" s="72">
        <v>0.219</v>
      </c>
      <c r="AH1861" s="72">
        <v>42.179000000000002</v>
      </c>
      <c r="AI1861" s="12">
        <v>443.19900000000001</v>
      </c>
      <c r="AJ1861" s="72">
        <v>2.75</v>
      </c>
      <c r="AK1861" s="72">
        <v>4.577</v>
      </c>
      <c r="AL1861" s="12">
        <v>478.48</v>
      </c>
      <c r="AM1861" s="72">
        <v>2.9689999999999999</v>
      </c>
      <c r="AN1861" s="72">
        <v>3.9660000000000002</v>
      </c>
      <c r="AO1861" s="12">
        <v>13432.575999999999</v>
      </c>
      <c r="AP1861" s="72">
        <v>83.346000000000004</v>
      </c>
      <c r="AQ1861" s="72">
        <v>0.45500000000000002</v>
      </c>
      <c r="AR1861" s="12">
        <v>146.04400000000001</v>
      </c>
      <c r="AS1861" s="72">
        <v>0.90600000000000003</v>
      </c>
      <c r="AT1861" s="72">
        <v>19.52</v>
      </c>
      <c r="AU1861" s="12">
        <v>59.034999999999997</v>
      </c>
      <c r="AV1861" s="72">
        <v>0.36599999999999999</v>
      </c>
      <c r="AW1861" s="72">
        <v>30.962</v>
      </c>
      <c r="AX1861" s="12">
        <v>396.57600000000002</v>
      </c>
      <c r="AY1861" s="72">
        <v>2.4609999999999999</v>
      </c>
      <c r="AZ1861" s="72">
        <v>11.03</v>
      </c>
      <c r="BA1861" s="12">
        <v>455.61</v>
      </c>
      <c r="BB1861" s="72">
        <v>2.827</v>
      </c>
      <c r="BC1861" s="72">
        <v>11.028</v>
      </c>
      <c r="BD1861" s="12">
        <v>130.327</v>
      </c>
      <c r="BE1861" s="72">
        <v>0.80900000000000005</v>
      </c>
      <c r="BF1861" s="72">
        <v>21.225999999999999</v>
      </c>
      <c r="BG1861" s="12">
        <v>585.93700000000001</v>
      </c>
      <c r="BH1861" s="72">
        <v>3.6360000000000001</v>
      </c>
      <c r="BI1861" s="72">
        <v>9.2729999999999997</v>
      </c>
      <c r="BJ1861" s="12">
        <v>1324.144</v>
      </c>
      <c r="BK1861" s="72">
        <v>8.2159999999999993</v>
      </c>
      <c r="BL1861" s="72">
        <v>5.5190000000000001</v>
      </c>
      <c r="BM1861" s="12">
        <v>627.899</v>
      </c>
      <c r="BN1861" s="72">
        <v>3.8959999999999999</v>
      </c>
      <c r="BO1861" s="72">
        <v>8.8580000000000005</v>
      </c>
      <c r="BP1861" s="12">
        <v>1952.0429999999999</v>
      </c>
      <c r="BQ1861" s="72">
        <v>12.112</v>
      </c>
      <c r="BR1861" s="72">
        <v>3.887</v>
      </c>
      <c r="BS1861" s="12">
        <v>2684.0250000000001</v>
      </c>
      <c r="BT1861" s="72">
        <v>16.654</v>
      </c>
      <c r="BU1861" s="72">
        <v>2.4630000000000001</v>
      </c>
      <c r="BV1861" s="12">
        <v>16116.601000000001</v>
      </c>
      <c r="BW1861" s="72">
        <v>100</v>
      </c>
      <c r="BX1861" s="72">
        <v>0.47699999999999998</v>
      </c>
      <c r="BY1861" s="13"/>
      <c r="BZ1861" s="13"/>
    </row>
    <row r="1862" spans="1:78" ht="12.75" customHeight="1">
      <c r="A1862" s="122" t="s">
        <v>65</v>
      </c>
      <c r="B1862" s="71" t="s">
        <v>66</v>
      </c>
      <c r="C1862" s="71" t="s">
        <v>26</v>
      </c>
      <c r="D1862" s="34">
        <v>45627</v>
      </c>
      <c r="E1862" s="12">
        <v>9228.3430000000008</v>
      </c>
      <c r="F1862" s="72">
        <v>57.046999999999997</v>
      </c>
      <c r="G1862" s="72">
        <v>0.65300000000000002</v>
      </c>
      <c r="H1862" s="12">
        <v>379.214</v>
      </c>
      <c r="I1862" s="72">
        <v>2.3439999999999999</v>
      </c>
      <c r="J1862" s="72">
        <v>11.263</v>
      </c>
      <c r="K1862" s="12">
        <v>376.19099999999997</v>
      </c>
      <c r="L1862" s="72">
        <v>2.3260000000000001</v>
      </c>
      <c r="M1862" s="72">
        <v>11.34</v>
      </c>
      <c r="N1862" s="12">
        <v>755.40499999999997</v>
      </c>
      <c r="O1862" s="72">
        <v>4.67</v>
      </c>
      <c r="P1862" s="72">
        <v>6.5979999999999999</v>
      </c>
      <c r="Q1862" s="12">
        <v>126.95699999999999</v>
      </c>
      <c r="R1862" s="72">
        <v>0.78500000000000003</v>
      </c>
      <c r="S1862" s="72">
        <v>18.992000000000001</v>
      </c>
      <c r="T1862" s="12">
        <v>882.36199999999997</v>
      </c>
      <c r="U1862" s="72">
        <v>5.4539999999999997</v>
      </c>
      <c r="V1862" s="72">
        <v>5.39</v>
      </c>
      <c r="W1862" s="12">
        <v>2960.9810000000002</v>
      </c>
      <c r="X1862" s="72">
        <v>18.303999999999998</v>
      </c>
      <c r="Y1862" s="72">
        <v>2.3319999999999999</v>
      </c>
      <c r="Z1862" s="12">
        <v>3843.3429999999998</v>
      </c>
      <c r="AA1862" s="72">
        <v>23.757999999999999</v>
      </c>
      <c r="AB1862" s="72">
        <v>1.4810000000000001</v>
      </c>
      <c r="AC1862" s="12">
        <v>13071.686</v>
      </c>
      <c r="AD1862" s="72">
        <v>80.805000000000007</v>
      </c>
      <c r="AE1862" s="72">
        <v>0.46300000000000002</v>
      </c>
      <c r="AF1862" s="12">
        <v>21.707000000000001</v>
      </c>
      <c r="AG1862" s="72">
        <v>0.13400000000000001</v>
      </c>
      <c r="AH1862" s="72">
        <v>44.158999999999999</v>
      </c>
      <c r="AI1862" s="12">
        <v>444.16300000000001</v>
      </c>
      <c r="AJ1862" s="72">
        <v>2.746</v>
      </c>
      <c r="AK1862" s="72">
        <v>3.0430000000000001</v>
      </c>
      <c r="AL1862" s="12">
        <v>465.87099999999998</v>
      </c>
      <c r="AM1862" s="72">
        <v>2.88</v>
      </c>
      <c r="AN1862" s="72">
        <v>2.484</v>
      </c>
      <c r="AO1862" s="12">
        <v>13537.557000000001</v>
      </c>
      <c r="AP1862" s="72">
        <v>83.685000000000002</v>
      </c>
      <c r="AQ1862" s="72">
        <v>0.42099999999999999</v>
      </c>
      <c r="AR1862" s="12">
        <v>118.678</v>
      </c>
      <c r="AS1862" s="72">
        <v>0.73399999999999999</v>
      </c>
      <c r="AT1862" s="72">
        <v>20.789000000000001</v>
      </c>
      <c r="AU1862" s="12">
        <v>96.335999999999999</v>
      </c>
      <c r="AV1862" s="72">
        <v>0.59599999999999997</v>
      </c>
      <c r="AW1862" s="72">
        <v>24.594999999999999</v>
      </c>
      <c r="AX1862" s="12">
        <v>337.625</v>
      </c>
      <c r="AY1862" s="72">
        <v>2.0870000000000002</v>
      </c>
      <c r="AZ1862" s="72">
        <v>14.02</v>
      </c>
      <c r="BA1862" s="12">
        <v>433.96100000000001</v>
      </c>
      <c r="BB1862" s="72">
        <v>2.6829999999999998</v>
      </c>
      <c r="BC1862" s="72">
        <v>13.106999999999999</v>
      </c>
      <c r="BD1862" s="12">
        <v>162.649</v>
      </c>
      <c r="BE1862" s="72">
        <v>1.0049999999999999</v>
      </c>
      <c r="BF1862" s="72">
        <v>23.434999999999999</v>
      </c>
      <c r="BG1862" s="12">
        <v>596.60900000000004</v>
      </c>
      <c r="BH1862" s="72">
        <v>3.6880000000000002</v>
      </c>
      <c r="BI1862" s="72">
        <v>12.64</v>
      </c>
      <c r="BJ1862" s="12">
        <v>1295.788</v>
      </c>
      <c r="BK1862" s="72">
        <v>8.01</v>
      </c>
      <c r="BL1862" s="72">
        <v>5.6959999999999997</v>
      </c>
      <c r="BM1862" s="12">
        <v>628.14300000000003</v>
      </c>
      <c r="BN1862" s="72">
        <v>3.883</v>
      </c>
      <c r="BO1862" s="72">
        <v>9.6959999999999997</v>
      </c>
      <c r="BP1862" s="12">
        <v>1923.931</v>
      </c>
      <c r="BQ1862" s="72">
        <v>11.893000000000001</v>
      </c>
      <c r="BR1862" s="72">
        <v>4.7939999999999996</v>
      </c>
      <c r="BS1862" s="12">
        <v>2639.2179999999998</v>
      </c>
      <c r="BT1862" s="72">
        <v>16.315000000000001</v>
      </c>
      <c r="BU1862" s="72">
        <v>2.0030000000000001</v>
      </c>
      <c r="BV1862" s="12">
        <v>16176.775</v>
      </c>
      <c r="BW1862" s="72">
        <v>100</v>
      </c>
      <c r="BX1862" s="72">
        <v>0.36199999999999999</v>
      </c>
      <c r="BY1862" s="13"/>
      <c r="BZ1862" s="13"/>
    </row>
    <row r="1863" spans="1:78" ht="12.75" customHeight="1">
      <c r="A1863" s="122" t="s">
        <v>65</v>
      </c>
      <c r="B1863" s="71" t="s">
        <v>66</v>
      </c>
      <c r="C1863" s="71" t="s">
        <v>26</v>
      </c>
      <c r="D1863" s="34">
        <v>45717</v>
      </c>
      <c r="E1863" s="12">
        <v>9196.3529999999992</v>
      </c>
      <c r="F1863" s="72">
        <v>56.636000000000003</v>
      </c>
      <c r="G1863" s="72">
        <v>0.90400000000000003</v>
      </c>
      <c r="H1863" s="12">
        <v>328.19099999999997</v>
      </c>
      <c r="I1863" s="72">
        <v>2.0209999999999999</v>
      </c>
      <c r="J1863" s="72">
        <v>16.283000000000001</v>
      </c>
      <c r="K1863" s="12">
        <v>293.49</v>
      </c>
      <c r="L1863" s="72">
        <v>1.8069999999999999</v>
      </c>
      <c r="M1863" s="72">
        <v>14.497999999999999</v>
      </c>
      <c r="N1863" s="12">
        <v>621.67999999999995</v>
      </c>
      <c r="O1863" s="72">
        <v>3.8290000000000002</v>
      </c>
      <c r="P1863" s="72">
        <v>11.702999999999999</v>
      </c>
      <c r="Q1863" s="12">
        <v>60.438000000000002</v>
      </c>
      <c r="R1863" s="72">
        <v>0.372</v>
      </c>
      <c r="S1863" s="72">
        <v>28.73</v>
      </c>
      <c r="T1863" s="12">
        <v>682.11800000000005</v>
      </c>
      <c r="U1863" s="72">
        <v>4.2009999999999996</v>
      </c>
      <c r="V1863" s="72">
        <v>10.988</v>
      </c>
      <c r="W1863" s="12">
        <v>3141.6529999999998</v>
      </c>
      <c r="X1863" s="72">
        <v>19.347999999999999</v>
      </c>
      <c r="Y1863" s="72">
        <v>2.7530000000000001</v>
      </c>
      <c r="Z1863" s="12">
        <v>3823.7710000000002</v>
      </c>
      <c r="AA1863" s="72">
        <v>23.548999999999999</v>
      </c>
      <c r="AB1863" s="72">
        <v>1.26</v>
      </c>
      <c r="AC1863" s="12">
        <v>13020.124</v>
      </c>
      <c r="AD1863" s="72">
        <v>80.185000000000002</v>
      </c>
      <c r="AE1863" s="72">
        <v>0.61599999999999999</v>
      </c>
      <c r="AF1863" s="12">
        <v>41.981000000000002</v>
      </c>
      <c r="AG1863" s="72">
        <v>0.25900000000000001</v>
      </c>
      <c r="AH1863" s="72">
        <v>37.137999999999998</v>
      </c>
      <c r="AI1863" s="12">
        <v>514.30899999999997</v>
      </c>
      <c r="AJ1863" s="72">
        <v>3.1669999999999998</v>
      </c>
      <c r="AK1863" s="72">
        <v>4.9400000000000004</v>
      </c>
      <c r="AL1863" s="12">
        <v>556.29</v>
      </c>
      <c r="AM1863" s="72">
        <v>3.4260000000000002</v>
      </c>
      <c r="AN1863" s="72">
        <v>2.9159999999999999</v>
      </c>
      <c r="AO1863" s="12">
        <v>13576.414000000001</v>
      </c>
      <c r="AP1863" s="72">
        <v>83.611000000000004</v>
      </c>
      <c r="AQ1863" s="72">
        <v>0.57799999999999996</v>
      </c>
      <c r="AR1863" s="12">
        <v>130.29</v>
      </c>
      <c r="AS1863" s="72">
        <v>0.80200000000000005</v>
      </c>
      <c r="AT1863" s="72">
        <v>19.356000000000002</v>
      </c>
      <c r="AU1863" s="12">
        <v>106.872</v>
      </c>
      <c r="AV1863" s="72">
        <v>0.65800000000000003</v>
      </c>
      <c r="AW1863" s="72">
        <v>23.254999999999999</v>
      </c>
      <c r="AX1863" s="12">
        <v>350.649</v>
      </c>
      <c r="AY1863" s="72">
        <v>2.1589999999999998</v>
      </c>
      <c r="AZ1863" s="72">
        <v>12.13</v>
      </c>
      <c r="BA1863" s="12">
        <v>457.52100000000002</v>
      </c>
      <c r="BB1863" s="72">
        <v>2.8180000000000001</v>
      </c>
      <c r="BC1863" s="72">
        <v>9.6140000000000008</v>
      </c>
      <c r="BD1863" s="12">
        <v>139.441</v>
      </c>
      <c r="BE1863" s="72">
        <v>0.85899999999999999</v>
      </c>
      <c r="BF1863" s="72">
        <v>18.821000000000002</v>
      </c>
      <c r="BG1863" s="12">
        <v>596.96199999999999</v>
      </c>
      <c r="BH1863" s="72">
        <v>3.6760000000000002</v>
      </c>
      <c r="BI1863" s="72">
        <v>7.532</v>
      </c>
      <c r="BJ1863" s="12">
        <v>1300.5999999999999</v>
      </c>
      <c r="BK1863" s="72">
        <v>8.01</v>
      </c>
      <c r="BL1863" s="72">
        <v>6.843</v>
      </c>
      <c r="BM1863" s="12">
        <v>633.28200000000004</v>
      </c>
      <c r="BN1863" s="72">
        <v>3.9</v>
      </c>
      <c r="BO1863" s="72">
        <v>8.0980000000000008</v>
      </c>
      <c r="BP1863" s="12">
        <v>1933.883</v>
      </c>
      <c r="BQ1863" s="72">
        <v>11.91</v>
      </c>
      <c r="BR1863" s="72">
        <v>3.8420000000000001</v>
      </c>
      <c r="BS1863" s="12">
        <v>2661.134</v>
      </c>
      <c r="BT1863" s="72">
        <v>16.388999999999999</v>
      </c>
      <c r="BU1863" s="72">
        <v>2.601</v>
      </c>
      <c r="BV1863" s="12">
        <v>16237.548000000001</v>
      </c>
      <c r="BW1863" s="72">
        <v>100</v>
      </c>
      <c r="BX1863" s="72">
        <v>0.496</v>
      </c>
      <c r="BY1863" s="13"/>
      <c r="BZ1863" s="13"/>
    </row>
    <row r="1864" spans="1:78" ht="12.75" customHeight="1">
      <c r="A1864" s="122" t="s">
        <v>65</v>
      </c>
      <c r="B1864" s="71" t="s">
        <v>66</v>
      </c>
      <c r="C1864" s="71" t="s">
        <v>26</v>
      </c>
      <c r="D1864" s="34">
        <v>45809</v>
      </c>
      <c r="E1864" s="12">
        <v>9299.2250000000004</v>
      </c>
      <c r="F1864" s="72">
        <v>57.353000000000002</v>
      </c>
      <c r="G1864" s="72">
        <v>0.57499999999999996</v>
      </c>
      <c r="H1864" s="12">
        <v>402.72</v>
      </c>
      <c r="I1864" s="72">
        <v>2.484</v>
      </c>
      <c r="J1864" s="72">
        <v>12.802</v>
      </c>
      <c r="K1864" s="12">
        <v>371.83199999999999</v>
      </c>
      <c r="L1864" s="72">
        <v>2.2930000000000001</v>
      </c>
      <c r="M1864" s="72">
        <v>16.148</v>
      </c>
      <c r="N1864" s="12">
        <v>774.55200000000002</v>
      </c>
      <c r="O1864" s="72">
        <v>4.7770000000000001</v>
      </c>
      <c r="P1864" s="72">
        <v>10.195</v>
      </c>
      <c r="Q1864" s="12">
        <v>57.527999999999999</v>
      </c>
      <c r="R1864" s="72">
        <v>0.35499999999999998</v>
      </c>
      <c r="S1864" s="72">
        <v>43.390999999999998</v>
      </c>
      <c r="T1864" s="12">
        <v>832.08100000000002</v>
      </c>
      <c r="U1864" s="72">
        <v>5.1319999999999997</v>
      </c>
      <c r="V1864" s="72">
        <v>10.742000000000001</v>
      </c>
      <c r="W1864" s="12">
        <v>3008.4679999999998</v>
      </c>
      <c r="X1864" s="72">
        <v>18.555</v>
      </c>
      <c r="Y1864" s="72">
        <v>3.2690000000000001</v>
      </c>
      <c r="Z1864" s="12">
        <v>3840.549</v>
      </c>
      <c r="AA1864" s="72">
        <v>23.687000000000001</v>
      </c>
      <c r="AB1864" s="72">
        <v>1.7529999999999999</v>
      </c>
      <c r="AC1864" s="12">
        <v>13139.773999999999</v>
      </c>
      <c r="AD1864" s="72">
        <v>81.040000000000006</v>
      </c>
      <c r="AE1864" s="72">
        <v>0.40600000000000003</v>
      </c>
      <c r="AF1864" s="12">
        <v>41.652999999999999</v>
      </c>
      <c r="AG1864" s="72">
        <v>0.25700000000000001</v>
      </c>
      <c r="AH1864" s="72">
        <v>42.442</v>
      </c>
      <c r="AI1864" s="12">
        <v>477.91800000000001</v>
      </c>
      <c r="AJ1864" s="72">
        <v>2.948</v>
      </c>
      <c r="AK1864" s="72">
        <v>4.6550000000000002</v>
      </c>
      <c r="AL1864" s="12">
        <v>519.57100000000003</v>
      </c>
      <c r="AM1864" s="72">
        <v>3.2040000000000002</v>
      </c>
      <c r="AN1864" s="72">
        <v>3.0649999999999999</v>
      </c>
      <c r="AO1864" s="12">
        <v>13659.344999999999</v>
      </c>
      <c r="AP1864" s="72">
        <v>84.244</v>
      </c>
      <c r="AQ1864" s="72">
        <v>0.42099999999999999</v>
      </c>
      <c r="AR1864" s="12">
        <v>119.952</v>
      </c>
      <c r="AS1864" s="72">
        <v>0.74</v>
      </c>
      <c r="AT1864" s="72">
        <v>24.329000000000001</v>
      </c>
      <c r="AU1864" s="12">
        <v>54.622</v>
      </c>
      <c r="AV1864" s="72">
        <v>0.33700000000000002</v>
      </c>
      <c r="AW1864" s="72">
        <v>33.014000000000003</v>
      </c>
      <c r="AX1864" s="12">
        <v>399.71699999999998</v>
      </c>
      <c r="AY1864" s="72">
        <v>2.4649999999999999</v>
      </c>
      <c r="AZ1864" s="72">
        <v>13.971</v>
      </c>
      <c r="BA1864" s="12">
        <v>454.339</v>
      </c>
      <c r="BB1864" s="72">
        <v>2.802</v>
      </c>
      <c r="BC1864" s="72">
        <v>13.417999999999999</v>
      </c>
      <c r="BD1864" s="12">
        <v>58.05</v>
      </c>
      <c r="BE1864" s="72">
        <v>0.35799999999999998</v>
      </c>
      <c r="BF1864" s="72">
        <v>34.651000000000003</v>
      </c>
      <c r="BG1864" s="12">
        <v>512.38900000000001</v>
      </c>
      <c r="BH1864" s="72">
        <v>3.16</v>
      </c>
      <c r="BI1864" s="72">
        <v>10.962</v>
      </c>
      <c r="BJ1864" s="12">
        <v>1264.9059999999999</v>
      </c>
      <c r="BK1864" s="72">
        <v>7.8010000000000002</v>
      </c>
      <c r="BL1864" s="72">
        <v>6.69</v>
      </c>
      <c r="BM1864" s="12">
        <v>657.34699999999998</v>
      </c>
      <c r="BN1864" s="72">
        <v>4.0540000000000003</v>
      </c>
      <c r="BO1864" s="72">
        <v>8.2089999999999996</v>
      </c>
      <c r="BP1864" s="12">
        <v>1922.2529999999999</v>
      </c>
      <c r="BQ1864" s="72">
        <v>11.856</v>
      </c>
      <c r="BR1864" s="72">
        <v>4.6479999999999997</v>
      </c>
      <c r="BS1864" s="12">
        <v>2554.5940000000001</v>
      </c>
      <c r="BT1864" s="72">
        <v>15.756</v>
      </c>
      <c r="BU1864" s="72">
        <v>2.3639999999999999</v>
      </c>
      <c r="BV1864" s="12">
        <v>16213.94</v>
      </c>
      <c r="BW1864" s="72">
        <v>100</v>
      </c>
      <c r="BX1864" s="72">
        <v>0.40300000000000002</v>
      </c>
      <c r="BY1864" s="13"/>
      <c r="BZ1864" s="13"/>
    </row>
    <row r="1865" spans="1:78" ht="12.75" customHeight="1">
      <c r="A1865" s="122" t="s">
        <v>65</v>
      </c>
      <c r="B1865" s="71" t="s">
        <v>66</v>
      </c>
      <c r="C1865" s="71" t="s">
        <v>26</v>
      </c>
      <c r="D1865" s="34">
        <v>45901</v>
      </c>
      <c r="E1865" s="12">
        <v>9314.2849999999999</v>
      </c>
      <c r="F1865" s="72">
        <v>56.643999999999998</v>
      </c>
      <c r="G1865" s="72">
        <v>0.65800000000000003</v>
      </c>
      <c r="H1865" s="12">
        <v>457.12299999999999</v>
      </c>
      <c r="I1865" s="72">
        <v>2.78</v>
      </c>
      <c r="J1865" s="72">
        <v>13.278</v>
      </c>
      <c r="K1865" s="12">
        <v>310.72399999999999</v>
      </c>
      <c r="L1865" s="72">
        <v>1.89</v>
      </c>
      <c r="M1865" s="72">
        <v>16.28</v>
      </c>
      <c r="N1865" s="12">
        <v>767.84699999999998</v>
      </c>
      <c r="O1865" s="72">
        <v>4.67</v>
      </c>
      <c r="P1865" s="72">
        <v>10.14</v>
      </c>
      <c r="Q1865" s="12">
        <v>76.244</v>
      </c>
      <c r="R1865" s="72">
        <v>0.46400000000000002</v>
      </c>
      <c r="S1865" s="72">
        <v>33.174999999999997</v>
      </c>
      <c r="T1865" s="12">
        <v>844.09100000000001</v>
      </c>
      <c r="U1865" s="72">
        <v>5.133</v>
      </c>
      <c r="V1865" s="72">
        <v>9.4730000000000008</v>
      </c>
      <c r="W1865" s="12">
        <v>2995.4380000000001</v>
      </c>
      <c r="X1865" s="72">
        <v>18.216999999999999</v>
      </c>
      <c r="Y1865" s="72">
        <v>3.0920000000000001</v>
      </c>
      <c r="Z1865" s="12">
        <v>3839.529</v>
      </c>
      <c r="AA1865" s="72">
        <v>23.35</v>
      </c>
      <c r="AB1865" s="72">
        <v>1.206</v>
      </c>
      <c r="AC1865" s="12">
        <v>13153.813</v>
      </c>
      <c r="AD1865" s="72">
        <v>79.994</v>
      </c>
      <c r="AE1865" s="72">
        <v>0.45700000000000002</v>
      </c>
      <c r="AF1865" s="12">
        <v>35.975000000000001</v>
      </c>
      <c r="AG1865" s="72">
        <v>0.219</v>
      </c>
      <c r="AH1865" s="72">
        <v>53.03</v>
      </c>
      <c r="AI1865" s="12">
        <v>499.95600000000002</v>
      </c>
      <c r="AJ1865" s="72">
        <v>3.04</v>
      </c>
      <c r="AK1865" s="72">
        <v>4.5069999999999997</v>
      </c>
      <c r="AL1865" s="12">
        <v>535.93100000000004</v>
      </c>
      <c r="AM1865" s="72">
        <v>3.2589999999999999</v>
      </c>
      <c r="AN1865" s="72">
        <v>2.8780000000000001</v>
      </c>
      <c r="AO1865" s="12">
        <v>13689.745000000001</v>
      </c>
      <c r="AP1865" s="72">
        <v>83.254000000000005</v>
      </c>
      <c r="AQ1865" s="72">
        <v>0.45100000000000001</v>
      </c>
      <c r="AR1865" s="12">
        <v>145.59200000000001</v>
      </c>
      <c r="AS1865" s="72">
        <v>0.88500000000000001</v>
      </c>
      <c r="AT1865" s="72">
        <v>18.420000000000002</v>
      </c>
      <c r="AU1865" s="12">
        <v>70.766999999999996</v>
      </c>
      <c r="AV1865" s="72">
        <v>0.43</v>
      </c>
      <c r="AW1865" s="72">
        <v>30.239000000000001</v>
      </c>
      <c r="AX1865" s="12">
        <v>338.89100000000002</v>
      </c>
      <c r="AY1865" s="72">
        <v>2.0609999999999999</v>
      </c>
      <c r="AZ1865" s="72">
        <v>19.433</v>
      </c>
      <c r="BA1865" s="12">
        <v>409.65800000000002</v>
      </c>
      <c r="BB1865" s="72">
        <v>2.4910000000000001</v>
      </c>
      <c r="BC1865" s="72">
        <v>15.622999999999999</v>
      </c>
      <c r="BD1865" s="12">
        <v>152.17099999999999</v>
      </c>
      <c r="BE1865" s="72">
        <v>0.92500000000000004</v>
      </c>
      <c r="BF1865" s="72">
        <v>23.986000000000001</v>
      </c>
      <c r="BG1865" s="12">
        <v>561.82899999999995</v>
      </c>
      <c r="BH1865" s="72">
        <v>3.4169999999999998</v>
      </c>
      <c r="BI1865" s="72">
        <v>12.461</v>
      </c>
      <c r="BJ1865" s="12">
        <v>1379.6469999999999</v>
      </c>
      <c r="BK1865" s="72">
        <v>8.39</v>
      </c>
      <c r="BL1865" s="72">
        <v>5.4870000000000001</v>
      </c>
      <c r="BM1865" s="12">
        <v>666.625</v>
      </c>
      <c r="BN1865" s="72">
        <v>4.0540000000000003</v>
      </c>
      <c r="BO1865" s="72">
        <v>8.9550000000000001</v>
      </c>
      <c r="BP1865" s="12">
        <v>2046.2719999999999</v>
      </c>
      <c r="BQ1865" s="72">
        <v>12.444000000000001</v>
      </c>
      <c r="BR1865" s="72">
        <v>4.5330000000000004</v>
      </c>
      <c r="BS1865" s="12">
        <v>2753.694</v>
      </c>
      <c r="BT1865" s="72">
        <v>16.745999999999999</v>
      </c>
      <c r="BU1865" s="72">
        <v>2.9889999999999999</v>
      </c>
      <c r="BV1865" s="12">
        <v>16443.437999999998</v>
      </c>
      <c r="BW1865" s="72">
        <v>100</v>
      </c>
      <c r="BX1865" s="72">
        <v>0.54900000000000004</v>
      </c>
      <c r="BY1865" s="13"/>
      <c r="BZ1865" s="13"/>
    </row>
    <row r="1866" spans="1:78" ht="12.75" customHeight="1">
      <c r="A1866" s="122" t="s">
        <v>65</v>
      </c>
      <c r="B1866" s="71" t="s">
        <v>66</v>
      </c>
      <c r="C1866" s="71" t="s">
        <v>26</v>
      </c>
      <c r="D1866" s="34">
        <v>45992</v>
      </c>
      <c r="E1866" s="12">
        <v>9419.8690000000006</v>
      </c>
      <c r="F1866" s="72">
        <v>56.854999999999997</v>
      </c>
      <c r="G1866" s="72">
        <v>0.63</v>
      </c>
      <c r="H1866" s="12">
        <v>298.75700000000001</v>
      </c>
      <c r="I1866" s="72">
        <v>1.8029999999999999</v>
      </c>
      <c r="J1866" s="72">
        <v>15.983000000000001</v>
      </c>
      <c r="K1866" s="12">
        <v>378.54899999999998</v>
      </c>
      <c r="L1866" s="72">
        <v>2.2850000000000001</v>
      </c>
      <c r="M1866" s="72">
        <v>15.375999999999999</v>
      </c>
      <c r="N1866" s="12">
        <v>677.30600000000004</v>
      </c>
      <c r="O1866" s="72">
        <v>4.0880000000000001</v>
      </c>
      <c r="P1866" s="72">
        <v>9.5410000000000004</v>
      </c>
      <c r="Q1866" s="12">
        <v>100.16800000000001</v>
      </c>
      <c r="R1866" s="72">
        <v>0.60499999999999998</v>
      </c>
      <c r="S1866" s="72">
        <v>26.867000000000001</v>
      </c>
      <c r="T1866" s="12">
        <v>777.47400000000005</v>
      </c>
      <c r="U1866" s="72">
        <v>4.6929999999999996</v>
      </c>
      <c r="V1866" s="72">
        <v>8.3740000000000006</v>
      </c>
      <c r="W1866" s="12">
        <v>3069.614</v>
      </c>
      <c r="X1866" s="72">
        <v>18.527000000000001</v>
      </c>
      <c r="Y1866" s="72">
        <v>2.2010000000000001</v>
      </c>
      <c r="Z1866" s="12">
        <v>3847.0880000000002</v>
      </c>
      <c r="AA1866" s="72">
        <v>23.22</v>
      </c>
      <c r="AB1866" s="72">
        <v>1.7270000000000001</v>
      </c>
      <c r="AC1866" s="12">
        <v>13266.957</v>
      </c>
      <c r="AD1866" s="72">
        <v>80.075000000000003</v>
      </c>
      <c r="AE1866" s="72">
        <v>0.53700000000000003</v>
      </c>
      <c r="AF1866" s="12">
        <v>17.951000000000001</v>
      </c>
      <c r="AG1866" s="72">
        <v>0.108</v>
      </c>
      <c r="AH1866" s="72">
        <v>52.695999999999998</v>
      </c>
      <c r="AI1866" s="12">
        <v>466.947</v>
      </c>
      <c r="AJ1866" s="72">
        <v>2.8180000000000001</v>
      </c>
      <c r="AK1866" s="72">
        <v>3.4550000000000001</v>
      </c>
      <c r="AL1866" s="12">
        <v>484.899</v>
      </c>
      <c r="AM1866" s="72">
        <v>2.927</v>
      </c>
      <c r="AN1866" s="72">
        <v>2.7679999999999998</v>
      </c>
      <c r="AO1866" s="12">
        <v>13751.856</v>
      </c>
      <c r="AP1866" s="72">
        <v>83.001000000000005</v>
      </c>
      <c r="AQ1866" s="72">
        <v>0.498</v>
      </c>
      <c r="AR1866" s="12">
        <v>180.06100000000001</v>
      </c>
      <c r="AS1866" s="72">
        <v>1.087</v>
      </c>
      <c r="AT1866" s="72">
        <v>25.327999999999999</v>
      </c>
      <c r="AU1866" s="12">
        <v>80.971000000000004</v>
      </c>
      <c r="AV1866" s="72">
        <v>0.48899999999999999</v>
      </c>
      <c r="AW1866" s="72">
        <v>41.917999999999999</v>
      </c>
      <c r="AX1866" s="12">
        <v>298.47199999999998</v>
      </c>
      <c r="AY1866" s="72">
        <v>1.8009999999999999</v>
      </c>
      <c r="AZ1866" s="72">
        <v>20.315000000000001</v>
      </c>
      <c r="BA1866" s="12">
        <v>379.44200000000001</v>
      </c>
      <c r="BB1866" s="72">
        <v>2.29</v>
      </c>
      <c r="BC1866" s="72">
        <v>16.277999999999999</v>
      </c>
      <c r="BD1866" s="12">
        <v>137.51</v>
      </c>
      <c r="BE1866" s="72">
        <v>0.83</v>
      </c>
      <c r="BF1866" s="72">
        <v>27.042999999999999</v>
      </c>
      <c r="BG1866" s="12">
        <v>516.95299999999997</v>
      </c>
      <c r="BH1866" s="72">
        <v>3.12</v>
      </c>
      <c r="BI1866" s="72">
        <v>11.651</v>
      </c>
      <c r="BJ1866" s="12">
        <v>1269.8910000000001</v>
      </c>
      <c r="BK1866" s="72">
        <v>7.665</v>
      </c>
      <c r="BL1866" s="72">
        <v>5.22</v>
      </c>
      <c r="BM1866" s="12">
        <v>849.50099999999998</v>
      </c>
      <c r="BN1866" s="72">
        <v>5.1269999999999998</v>
      </c>
      <c r="BO1866" s="72">
        <v>8.7970000000000006</v>
      </c>
      <c r="BP1866" s="12">
        <v>2119.393</v>
      </c>
      <c r="BQ1866" s="72">
        <v>12.792</v>
      </c>
      <c r="BR1866" s="72">
        <v>4.2169999999999996</v>
      </c>
      <c r="BS1866" s="12">
        <v>2816.4059999999999</v>
      </c>
      <c r="BT1866" s="72">
        <v>16.998999999999999</v>
      </c>
      <c r="BU1866" s="72">
        <v>2.157</v>
      </c>
      <c r="BV1866" s="12">
        <v>16568.261999999999</v>
      </c>
      <c r="BW1866" s="72">
        <v>100</v>
      </c>
      <c r="BX1866" s="72">
        <v>0.47599999999999998</v>
      </c>
      <c r="BY1866" s="13"/>
      <c r="BZ1866" s="13"/>
    </row>
    <row r="1867" spans="1:78" ht="12.75" customHeight="1">
      <c r="A1867" s="122" t="s">
        <v>65</v>
      </c>
      <c r="B1867" s="71" t="s">
        <v>66</v>
      </c>
      <c r="C1867" s="71" t="s">
        <v>26</v>
      </c>
      <c r="D1867" s="34">
        <v>46082</v>
      </c>
      <c r="E1867" s="12">
        <v>9481.8410000000003</v>
      </c>
      <c r="F1867" s="72">
        <v>57.747999999999998</v>
      </c>
      <c r="G1867" s="72">
        <v>0.77900000000000003</v>
      </c>
      <c r="H1867" s="12">
        <v>333.303</v>
      </c>
      <c r="I1867" s="72">
        <v>2.0299999999999998</v>
      </c>
      <c r="J1867" s="72">
        <v>17.117999999999999</v>
      </c>
      <c r="K1867" s="12">
        <v>342.197</v>
      </c>
      <c r="L1867" s="72">
        <v>2.0840000000000001</v>
      </c>
      <c r="M1867" s="72">
        <v>18.731000000000002</v>
      </c>
      <c r="N1867" s="12">
        <v>675.5</v>
      </c>
      <c r="O1867" s="72">
        <v>4.1139999999999999</v>
      </c>
      <c r="P1867" s="72">
        <v>10.818</v>
      </c>
      <c r="Q1867" s="12">
        <v>84.825999999999993</v>
      </c>
      <c r="R1867" s="72">
        <v>0.51700000000000002</v>
      </c>
      <c r="S1867" s="72">
        <v>37.56</v>
      </c>
      <c r="T1867" s="12">
        <v>760.32600000000002</v>
      </c>
      <c r="U1867" s="72">
        <v>4.6310000000000002</v>
      </c>
      <c r="V1867" s="72">
        <v>10.089</v>
      </c>
      <c r="W1867" s="12">
        <v>2972.413</v>
      </c>
      <c r="X1867" s="72">
        <v>18.103000000000002</v>
      </c>
      <c r="Y1867" s="72">
        <v>3.3359999999999999</v>
      </c>
      <c r="Z1867" s="12">
        <v>3732.739</v>
      </c>
      <c r="AA1867" s="72">
        <v>22.734000000000002</v>
      </c>
      <c r="AB1867" s="72">
        <v>1.2549999999999999</v>
      </c>
      <c r="AC1867" s="12">
        <v>13214.58</v>
      </c>
      <c r="AD1867" s="72">
        <v>80.481999999999999</v>
      </c>
      <c r="AE1867" s="72">
        <v>0.55100000000000005</v>
      </c>
      <c r="AF1867" s="12">
        <v>38.429000000000002</v>
      </c>
      <c r="AG1867" s="72">
        <v>0.23400000000000001</v>
      </c>
      <c r="AH1867" s="72">
        <v>43.62</v>
      </c>
      <c r="AI1867" s="12">
        <v>529.87</v>
      </c>
      <c r="AJ1867" s="72">
        <v>3.2269999999999999</v>
      </c>
      <c r="AK1867" s="72">
        <v>3.887</v>
      </c>
      <c r="AL1867" s="12">
        <v>568.29899999999998</v>
      </c>
      <c r="AM1867" s="72">
        <v>3.4609999999999999</v>
      </c>
      <c r="AN1867" s="72">
        <v>2.7610000000000001</v>
      </c>
      <c r="AO1867" s="12">
        <v>13782.88</v>
      </c>
      <c r="AP1867" s="72">
        <v>83.942999999999998</v>
      </c>
      <c r="AQ1867" s="72">
        <v>0.53100000000000003</v>
      </c>
      <c r="AR1867" s="12">
        <v>138.035</v>
      </c>
      <c r="AS1867" s="72">
        <v>0.84099999999999997</v>
      </c>
      <c r="AT1867" s="72">
        <v>24.021000000000001</v>
      </c>
      <c r="AU1867" s="12">
        <v>65.367999999999995</v>
      </c>
      <c r="AV1867" s="72">
        <v>0.39800000000000002</v>
      </c>
      <c r="AW1867" s="72">
        <v>40.115000000000002</v>
      </c>
      <c r="AX1867" s="12">
        <v>294.58699999999999</v>
      </c>
      <c r="AY1867" s="72">
        <v>1.794</v>
      </c>
      <c r="AZ1867" s="72">
        <v>23.521999999999998</v>
      </c>
      <c r="BA1867" s="12">
        <v>359.95499999999998</v>
      </c>
      <c r="BB1867" s="72">
        <v>2.1920000000000002</v>
      </c>
      <c r="BC1867" s="72">
        <v>20.329999999999998</v>
      </c>
      <c r="BD1867" s="12">
        <v>137.78200000000001</v>
      </c>
      <c r="BE1867" s="72">
        <v>0.83899999999999997</v>
      </c>
      <c r="BF1867" s="72">
        <v>24.599</v>
      </c>
      <c r="BG1867" s="12">
        <v>497.73700000000002</v>
      </c>
      <c r="BH1867" s="72">
        <v>3.0310000000000001</v>
      </c>
      <c r="BI1867" s="72">
        <v>16.532</v>
      </c>
      <c r="BJ1867" s="12">
        <v>1253.633</v>
      </c>
      <c r="BK1867" s="72">
        <v>7.6349999999999998</v>
      </c>
      <c r="BL1867" s="72">
        <v>6.1719999999999997</v>
      </c>
      <c r="BM1867" s="12">
        <v>747.04499999999996</v>
      </c>
      <c r="BN1867" s="72">
        <v>4.55</v>
      </c>
      <c r="BO1867" s="72">
        <v>7.8339999999999996</v>
      </c>
      <c r="BP1867" s="12">
        <v>2000.6769999999999</v>
      </c>
      <c r="BQ1867" s="72">
        <v>12.185</v>
      </c>
      <c r="BR1867" s="72">
        <v>4.827</v>
      </c>
      <c r="BS1867" s="12">
        <v>2636.4490000000001</v>
      </c>
      <c r="BT1867" s="72">
        <v>16.056999999999999</v>
      </c>
      <c r="BU1867" s="72">
        <v>3.59</v>
      </c>
      <c r="BV1867" s="12">
        <v>16419.328000000001</v>
      </c>
      <c r="BW1867" s="72">
        <v>100</v>
      </c>
      <c r="BX1867" s="72">
        <v>0.58199999999999996</v>
      </c>
      <c r="BY1867" s="13"/>
      <c r="BZ1867" s="13"/>
    </row>
    <row r="1868" spans="1:78" ht="12.75" customHeight="1">
      <c r="A1868" s="122" t="s">
        <v>65</v>
      </c>
      <c r="B1868" s="71" t="s">
        <v>66</v>
      </c>
      <c r="C1868" s="71" t="s">
        <v>26</v>
      </c>
      <c r="D1868" s="34">
        <v>46174</v>
      </c>
      <c r="E1868" s="12">
        <v>9469.1209999999992</v>
      </c>
      <c r="F1868" s="72">
        <v>57.128999999999998</v>
      </c>
      <c r="G1868" s="72">
        <v>0.60599999999999998</v>
      </c>
      <c r="H1868" s="12">
        <v>387.93799999999999</v>
      </c>
      <c r="I1868" s="72">
        <v>2.34</v>
      </c>
      <c r="J1868" s="72">
        <v>14.837999999999999</v>
      </c>
      <c r="K1868" s="12">
        <v>280.637</v>
      </c>
      <c r="L1868" s="72">
        <v>1.6930000000000001</v>
      </c>
      <c r="M1868" s="72">
        <v>15.36</v>
      </c>
      <c r="N1868" s="12">
        <v>668.57500000000005</v>
      </c>
      <c r="O1868" s="72">
        <v>4.0339999999999998</v>
      </c>
      <c r="P1868" s="72">
        <v>10.952999999999999</v>
      </c>
      <c r="Q1868" s="12">
        <v>75.998000000000005</v>
      </c>
      <c r="R1868" s="72">
        <v>0.45900000000000002</v>
      </c>
      <c r="S1868" s="72">
        <v>24.055</v>
      </c>
      <c r="T1868" s="12">
        <v>744.57299999999998</v>
      </c>
      <c r="U1868" s="72">
        <v>4.492</v>
      </c>
      <c r="V1868" s="72">
        <v>10.215999999999999</v>
      </c>
      <c r="W1868" s="12">
        <v>3164.4589999999998</v>
      </c>
      <c r="X1868" s="72">
        <v>19.091999999999999</v>
      </c>
      <c r="Y1868" s="72">
        <v>2.7469999999999999</v>
      </c>
      <c r="Z1868" s="12">
        <v>3909.0320000000002</v>
      </c>
      <c r="AA1868" s="72">
        <v>23.584</v>
      </c>
      <c r="AB1868" s="72">
        <v>1.343</v>
      </c>
      <c r="AC1868" s="12">
        <v>13378.153</v>
      </c>
      <c r="AD1868" s="72">
        <v>80.712000000000003</v>
      </c>
      <c r="AE1868" s="72">
        <v>0.375</v>
      </c>
      <c r="AF1868" s="12">
        <v>44.527999999999999</v>
      </c>
      <c r="AG1868" s="72">
        <v>0.26900000000000002</v>
      </c>
      <c r="AH1868" s="72">
        <v>43.901000000000003</v>
      </c>
      <c r="AI1868" s="12">
        <v>507.447</v>
      </c>
      <c r="AJ1868" s="72">
        <v>3.0619999999999998</v>
      </c>
      <c r="AK1868" s="72">
        <v>3.6970000000000001</v>
      </c>
      <c r="AL1868" s="12">
        <v>551.97400000000005</v>
      </c>
      <c r="AM1868" s="72">
        <v>3.33</v>
      </c>
      <c r="AN1868" s="72">
        <v>3.11</v>
      </c>
      <c r="AO1868" s="12">
        <v>13930.127</v>
      </c>
      <c r="AP1868" s="72">
        <v>84.043000000000006</v>
      </c>
      <c r="AQ1868" s="72">
        <v>0.371</v>
      </c>
      <c r="AR1868" s="12">
        <v>106.121</v>
      </c>
      <c r="AS1868" s="72">
        <v>0.64</v>
      </c>
      <c r="AT1868" s="72">
        <v>29.251999999999999</v>
      </c>
      <c r="AU1868" s="12">
        <v>93.998000000000005</v>
      </c>
      <c r="AV1868" s="72">
        <v>0.56699999999999995</v>
      </c>
      <c r="AW1868" s="72">
        <v>28.706</v>
      </c>
      <c r="AX1868" s="12">
        <v>401.96199999999999</v>
      </c>
      <c r="AY1868" s="72">
        <v>2.4249999999999998</v>
      </c>
      <c r="AZ1868" s="72">
        <v>12.523999999999999</v>
      </c>
      <c r="BA1868" s="12">
        <v>495.96</v>
      </c>
      <c r="BB1868" s="72">
        <v>2.992</v>
      </c>
      <c r="BC1868" s="72">
        <v>9.6920000000000002</v>
      </c>
      <c r="BD1868" s="12">
        <v>160.721</v>
      </c>
      <c r="BE1868" s="72">
        <v>0.97</v>
      </c>
      <c r="BF1868" s="72">
        <v>24.451000000000001</v>
      </c>
      <c r="BG1868" s="12">
        <v>656.68</v>
      </c>
      <c r="BH1868" s="72">
        <v>3.9620000000000002</v>
      </c>
      <c r="BI1868" s="72">
        <v>9.141</v>
      </c>
      <c r="BJ1868" s="12">
        <v>1195.5550000000001</v>
      </c>
      <c r="BK1868" s="72">
        <v>7.2130000000000001</v>
      </c>
      <c r="BL1868" s="72">
        <v>6.2990000000000004</v>
      </c>
      <c r="BM1868" s="12">
        <v>686.60400000000004</v>
      </c>
      <c r="BN1868" s="72">
        <v>4.1420000000000003</v>
      </c>
      <c r="BO1868" s="72">
        <v>7.4329999999999998</v>
      </c>
      <c r="BP1868" s="12">
        <v>1882.1579999999999</v>
      </c>
      <c r="BQ1868" s="72">
        <v>11.355</v>
      </c>
      <c r="BR1868" s="72">
        <v>4.8959999999999999</v>
      </c>
      <c r="BS1868" s="12">
        <v>2644.96</v>
      </c>
      <c r="BT1868" s="72">
        <v>15.957000000000001</v>
      </c>
      <c r="BU1868" s="72">
        <v>2.2149999999999999</v>
      </c>
      <c r="BV1868" s="12">
        <v>16575.085999999999</v>
      </c>
      <c r="BW1868" s="72">
        <v>100</v>
      </c>
      <c r="BX1868" s="72">
        <v>0.40500000000000003</v>
      </c>
      <c r="BY1868" s="13"/>
      <c r="BZ1868" s="13"/>
    </row>
    <row r="1869" spans="1:78" ht="12.75" customHeight="1">
      <c r="A1869" s="122" t="s">
        <v>65</v>
      </c>
      <c r="B1869" s="71" t="s">
        <v>66</v>
      </c>
      <c r="C1869" s="71" t="s">
        <v>24</v>
      </c>
      <c r="D1869" s="34">
        <v>41883</v>
      </c>
      <c r="E1869" s="12">
        <v>4918.9679999999998</v>
      </c>
      <c r="F1869" s="72">
        <v>68.230999999999995</v>
      </c>
      <c r="G1869" s="72">
        <v>0.83399999999999996</v>
      </c>
      <c r="H1869" s="12">
        <v>133.773</v>
      </c>
      <c r="I1869" s="72">
        <v>1.8560000000000001</v>
      </c>
      <c r="J1869" s="72">
        <v>33.35</v>
      </c>
      <c r="K1869" s="12">
        <v>144.53399999999999</v>
      </c>
      <c r="L1869" s="72">
        <v>2.0049999999999999</v>
      </c>
      <c r="M1869" s="72">
        <v>27.815000000000001</v>
      </c>
      <c r="N1869" s="12">
        <v>278.30599999999998</v>
      </c>
      <c r="O1869" s="72">
        <v>3.86</v>
      </c>
      <c r="P1869" s="72">
        <v>23.222999999999999</v>
      </c>
      <c r="Q1869" s="12">
        <v>13.353999999999999</v>
      </c>
      <c r="R1869" s="72">
        <v>0.185</v>
      </c>
      <c r="S1869" s="72">
        <v>58.012</v>
      </c>
      <c r="T1869" s="12">
        <v>291.66000000000003</v>
      </c>
      <c r="U1869" s="72">
        <v>4.0460000000000003</v>
      </c>
      <c r="V1869" s="72">
        <v>22.492999999999999</v>
      </c>
      <c r="W1869" s="12">
        <v>552.69299999999998</v>
      </c>
      <c r="X1869" s="72">
        <v>7.6660000000000004</v>
      </c>
      <c r="Y1869" s="72">
        <v>11.329000000000001</v>
      </c>
      <c r="Z1869" s="12">
        <v>844.35299999999995</v>
      </c>
      <c r="AA1869" s="72">
        <v>11.712</v>
      </c>
      <c r="AB1869" s="72">
        <v>3.2370000000000001</v>
      </c>
      <c r="AC1869" s="12">
        <v>5763.3209999999999</v>
      </c>
      <c r="AD1869" s="72">
        <v>79.942999999999998</v>
      </c>
      <c r="AE1869" s="72">
        <v>0.85099999999999998</v>
      </c>
      <c r="AF1869" s="12">
        <v>6.383</v>
      </c>
      <c r="AG1869" s="72">
        <v>8.8999999999999996E-2</v>
      </c>
      <c r="AH1869" s="72">
        <v>112.26</v>
      </c>
      <c r="AI1869" s="12">
        <v>333.35599999999999</v>
      </c>
      <c r="AJ1869" s="72">
        <v>4.6239999999999997</v>
      </c>
      <c r="AK1869" s="72">
        <v>3.8679999999999999</v>
      </c>
      <c r="AL1869" s="12">
        <v>339.74</v>
      </c>
      <c r="AM1869" s="72">
        <v>4.7130000000000001</v>
      </c>
      <c r="AN1869" s="72">
        <v>3.4119999999999999</v>
      </c>
      <c r="AO1869" s="12">
        <v>6103.06</v>
      </c>
      <c r="AP1869" s="72">
        <v>84.656000000000006</v>
      </c>
      <c r="AQ1869" s="72">
        <v>0.77400000000000002</v>
      </c>
      <c r="AR1869" s="12">
        <v>32.048000000000002</v>
      </c>
      <c r="AS1869" s="72">
        <v>0.44500000000000001</v>
      </c>
      <c r="AT1869" s="72">
        <v>71.516999999999996</v>
      </c>
      <c r="AU1869" s="12">
        <v>16.292999999999999</v>
      </c>
      <c r="AV1869" s="72">
        <v>0.22600000000000001</v>
      </c>
      <c r="AW1869" s="72">
        <v>61.314999999999998</v>
      </c>
      <c r="AX1869" s="12">
        <v>182.75299999999999</v>
      </c>
      <c r="AY1869" s="72">
        <v>2.5350000000000001</v>
      </c>
      <c r="AZ1869" s="72">
        <v>28.651</v>
      </c>
      <c r="BA1869" s="12">
        <v>199.047</v>
      </c>
      <c r="BB1869" s="72">
        <v>2.7610000000000001</v>
      </c>
      <c r="BC1869" s="72">
        <v>24.76</v>
      </c>
      <c r="BD1869" s="12">
        <v>199.16800000000001</v>
      </c>
      <c r="BE1869" s="72">
        <v>2.7629999999999999</v>
      </c>
      <c r="BF1869" s="72">
        <v>30.64</v>
      </c>
      <c r="BG1869" s="12">
        <v>398.214</v>
      </c>
      <c r="BH1869" s="72">
        <v>5.524</v>
      </c>
      <c r="BI1869" s="72">
        <v>15.863</v>
      </c>
      <c r="BJ1869" s="12">
        <v>431.54700000000003</v>
      </c>
      <c r="BK1869" s="72">
        <v>5.9859999999999998</v>
      </c>
      <c r="BL1869" s="72">
        <v>19.254999999999999</v>
      </c>
      <c r="BM1869" s="12">
        <v>244.387</v>
      </c>
      <c r="BN1869" s="72">
        <v>3.39</v>
      </c>
      <c r="BO1869" s="72">
        <v>21.501000000000001</v>
      </c>
      <c r="BP1869" s="12">
        <v>675.93399999999997</v>
      </c>
      <c r="BQ1869" s="72">
        <v>9.3759999999999994</v>
      </c>
      <c r="BR1869" s="72">
        <v>12.815</v>
      </c>
      <c r="BS1869" s="12">
        <v>1106.1959999999999</v>
      </c>
      <c r="BT1869" s="72">
        <v>15.343999999999999</v>
      </c>
      <c r="BU1869" s="72">
        <v>5.2850000000000001</v>
      </c>
      <c r="BV1869" s="12">
        <v>7209.2560000000003</v>
      </c>
      <c r="BW1869" s="72">
        <v>100</v>
      </c>
      <c r="BX1869" s="72">
        <v>0.97799999999999998</v>
      </c>
      <c r="BY1869" s="13"/>
      <c r="BZ1869" s="13"/>
    </row>
    <row r="1870" spans="1:78" ht="12.75" customHeight="1">
      <c r="A1870" s="122" t="s">
        <v>65</v>
      </c>
      <c r="B1870" s="71" t="s">
        <v>66</v>
      </c>
      <c r="C1870" s="71" t="s">
        <v>24</v>
      </c>
      <c r="D1870" s="34">
        <v>41974</v>
      </c>
      <c r="E1870" s="12">
        <v>4935.3770000000004</v>
      </c>
      <c r="F1870" s="72">
        <v>68.177999999999997</v>
      </c>
      <c r="G1870" s="72">
        <v>0.67700000000000005</v>
      </c>
      <c r="H1870" s="12">
        <v>182.40600000000001</v>
      </c>
      <c r="I1870" s="72">
        <v>2.52</v>
      </c>
      <c r="J1870" s="72">
        <v>21.856000000000002</v>
      </c>
      <c r="K1870" s="12">
        <v>208.215</v>
      </c>
      <c r="L1870" s="72">
        <v>2.8759999999999999</v>
      </c>
      <c r="M1870" s="72">
        <v>23.888000000000002</v>
      </c>
      <c r="N1870" s="12">
        <v>390.62099999999998</v>
      </c>
      <c r="O1870" s="72">
        <v>5.3959999999999999</v>
      </c>
      <c r="P1870" s="72">
        <v>11.917</v>
      </c>
      <c r="Q1870" s="12">
        <v>17.061</v>
      </c>
      <c r="R1870" s="72">
        <v>0.23599999999999999</v>
      </c>
      <c r="S1870" s="72">
        <v>69.162000000000006</v>
      </c>
      <c r="T1870" s="12">
        <v>407.68200000000002</v>
      </c>
      <c r="U1870" s="72">
        <v>5.6319999999999997</v>
      </c>
      <c r="V1870" s="72">
        <v>11.27</v>
      </c>
      <c r="W1870" s="12">
        <v>450.88900000000001</v>
      </c>
      <c r="X1870" s="72">
        <v>6.2290000000000001</v>
      </c>
      <c r="Y1870" s="72">
        <v>10.456</v>
      </c>
      <c r="Z1870" s="12">
        <v>858.57100000000003</v>
      </c>
      <c r="AA1870" s="72">
        <v>11.86</v>
      </c>
      <c r="AB1870" s="72">
        <v>3.5230000000000001</v>
      </c>
      <c r="AC1870" s="12">
        <v>5793.9480000000003</v>
      </c>
      <c r="AD1870" s="72">
        <v>80.037999999999997</v>
      </c>
      <c r="AE1870" s="72">
        <v>0.61299999999999999</v>
      </c>
      <c r="AF1870" s="12">
        <v>14.183</v>
      </c>
      <c r="AG1870" s="72">
        <v>0.19600000000000001</v>
      </c>
      <c r="AH1870" s="72">
        <v>106.53700000000001</v>
      </c>
      <c r="AI1870" s="12">
        <v>329.96600000000001</v>
      </c>
      <c r="AJ1870" s="72">
        <v>4.5579999999999998</v>
      </c>
      <c r="AK1870" s="72">
        <v>5.1130000000000004</v>
      </c>
      <c r="AL1870" s="12">
        <v>344.149</v>
      </c>
      <c r="AM1870" s="72">
        <v>4.7539999999999996</v>
      </c>
      <c r="AN1870" s="72">
        <v>2.5550000000000002</v>
      </c>
      <c r="AO1870" s="12">
        <v>6138.0969999999998</v>
      </c>
      <c r="AP1870" s="72">
        <v>84.792000000000002</v>
      </c>
      <c r="AQ1870" s="72">
        <v>0.55700000000000005</v>
      </c>
      <c r="AR1870" s="12">
        <v>42.850999999999999</v>
      </c>
      <c r="AS1870" s="72">
        <v>0.59199999999999997</v>
      </c>
      <c r="AT1870" s="72">
        <v>60.128999999999998</v>
      </c>
      <c r="AU1870" s="12">
        <v>21.108000000000001</v>
      </c>
      <c r="AV1870" s="72">
        <v>0.29199999999999998</v>
      </c>
      <c r="AW1870" s="72">
        <v>66.584000000000003</v>
      </c>
      <c r="AX1870" s="12">
        <v>212.59100000000001</v>
      </c>
      <c r="AY1870" s="72">
        <v>2.9369999999999998</v>
      </c>
      <c r="AZ1870" s="72">
        <v>21.27</v>
      </c>
      <c r="BA1870" s="12">
        <v>233.7</v>
      </c>
      <c r="BB1870" s="72">
        <v>3.2280000000000002</v>
      </c>
      <c r="BC1870" s="72">
        <v>20.754999999999999</v>
      </c>
      <c r="BD1870" s="12">
        <v>153.56100000000001</v>
      </c>
      <c r="BE1870" s="72">
        <v>2.121</v>
      </c>
      <c r="BF1870" s="72">
        <v>20.847000000000001</v>
      </c>
      <c r="BG1870" s="12">
        <v>387.26</v>
      </c>
      <c r="BH1870" s="72">
        <v>5.35</v>
      </c>
      <c r="BI1870" s="72">
        <v>13.17</v>
      </c>
      <c r="BJ1870" s="12">
        <v>433.98099999999999</v>
      </c>
      <c r="BK1870" s="72">
        <v>5.9950000000000001</v>
      </c>
      <c r="BL1870" s="72">
        <v>13.291</v>
      </c>
      <c r="BM1870" s="12">
        <v>236.80600000000001</v>
      </c>
      <c r="BN1870" s="72">
        <v>3.2709999999999999</v>
      </c>
      <c r="BO1870" s="72">
        <v>17.248000000000001</v>
      </c>
      <c r="BP1870" s="12">
        <v>670.78700000000003</v>
      </c>
      <c r="BQ1870" s="72">
        <v>9.266</v>
      </c>
      <c r="BR1870" s="72">
        <v>8.8870000000000005</v>
      </c>
      <c r="BS1870" s="12">
        <v>1100.8989999999999</v>
      </c>
      <c r="BT1870" s="72">
        <v>15.208</v>
      </c>
      <c r="BU1870" s="72">
        <v>4.8630000000000004</v>
      </c>
      <c r="BV1870" s="12">
        <v>7238.9960000000001</v>
      </c>
      <c r="BW1870" s="72">
        <v>100</v>
      </c>
      <c r="BX1870" s="72">
        <v>0.72099999999999997</v>
      </c>
      <c r="BY1870" s="13"/>
      <c r="BZ1870" s="13"/>
    </row>
    <row r="1871" spans="1:78" ht="12.75" customHeight="1">
      <c r="A1871" s="122" t="s">
        <v>65</v>
      </c>
      <c r="B1871" s="71" t="s">
        <v>66</v>
      </c>
      <c r="C1871" s="71" t="s">
        <v>24</v>
      </c>
      <c r="D1871" s="34">
        <v>42064</v>
      </c>
      <c r="E1871" s="12">
        <v>4937.9740000000002</v>
      </c>
      <c r="F1871" s="72">
        <v>68.77</v>
      </c>
      <c r="G1871" s="72">
        <v>0.64300000000000002</v>
      </c>
      <c r="H1871" s="12">
        <v>146.67099999999999</v>
      </c>
      <c r="I1871" s="72">
        <v>2.0430000000000001</v>
      </c>
      <c r="J1871" s="72">
        <v>18.332999999999998</v>
      </c>
      <c r="K1871" s="12">
        <v>85.965999999999994</v>
      </c>
      <c r="L1871" s="72">
        <v>1.1970000000000001</v>
      </c>
      <c r="M1871" s="72">
        <v>26.097999999999999</v>
      </c>
      <c r="N1871" s="12">
        <v>232.637</v>
      </c>
      <c r="O1871" s="72">
        <v>3.24</v>
      </c>
      <c r="P1871" s="72">
        <v>14.597</v>
      </c>
      <c r="Q1871" s="12">
        <v>20.766999999999999</v>
      </c>
      <c r="R1871" s="72">
        <v>0.28899999999999998</v>
      </c>
      <c r="S1871" s="72">
        <v>56.976999999999997</v>
      </c>
      <c r="T1871" s="12">
        <v>253.404</v>
      </c>
      <c r="U1871" s="72">
        <v>3.5289999999999999</v>
      </c>
      <c r="V1871" s="72">
        <v>14.879</v>
      </c>
      <c r="W1871" s="12">
        <v>601.46699999999998</v>
      </c>
      <c r="X1871" s="72">
        <v>8.3770000000000007</v>
      </c>
      <c r="Y1871" s="72">
        <v>8.0860000000000003</v>
      </c>
      <c r="Z1871" s="12">
        <v>854.87099999999998</v>
      </c>
      <c r="AA1871" s="72">
        <v>11.906000000000001</v>
      </c>
      <c r="AB1871" s="72">
        <v>4.9379999999999997</v>
      </c>
      <c r="AC1871" s="12">
        <v>5792.8450000000003</v>
      </c>
      <c r="AD1871" s="72">
        <v>80.676000000000002</v>
      </c>
      <c r="AE1871" s="72">
        <v>0.67200000000000004</v>
      </c>
      <c r="AF1871" s="12">
        <v>0</v>
      </c>
      <c r="AG1871" s="72">
        <v>0</v>
      </c>
      <c r="AH1871" s="72">
        <v>0</v>
      </c>
      <c r="AI1871" s="12">
        <v>382.91899999999998</v>
      </c>
      <c r="AJ1871" s="72">
        <v>5.3330000000000002</v>
      </c>
      <c r="AK1871" s="72">
        <v>3.7330000000000001</v>
      </c>
      <c r="AL1871" s="12">
        <v>382.91899999999998</v>
      </c>
      <c r="AM1871" s="72">
        <v>5.3330000000000002</v>
      </c>
      <c r="AN1871" s="72">
        <v>3.7330000000000001</v>
      </c>
      <c r="AO1871" s="12">
        <v>6175.7640000000001</v>
      </c>
      <c r="AP1871" s="72">
        <v>86.009</v>
      </c>
      <c r="AQ1871" s="72">
        <v>0.64200000000000002</v>
      </c>
      <c r="AR1871" s="12">
        <v>35.430999999999997</v>
      </c>
      <c r="AS1871" s="72">
        <v>0.49299999999999999</v>
      </c>
      <c r="AT1871" s="72">
        <v>50.48</v>
      </c>
      <c r="AU1871" s="12">
        <v>65.653999999999996</v>
      </c>
      <c r="AV1871" s="72">
        <v>0.91400000000000003</v>
      </c>
      <c r="AW1871" s="72">
        <v>54.493000000000002</v>
      </c>
      <c r="AX1871" s="12">
        <v>213.07599999999999</v>
      </c>
      <c r="AY1871" s="72">
        <v>2.9670000000000001</v>
      </c>
      <c r="AZ1871" s="72">
        <v>27.754000000000001</v>
      </c>
      <c r="BA1871" s="12">
        <v>278.73099999999999</v>
      </c>
      <c r="BB1871" s="72">
        <v>3.8820000000000001</v>
      </c>
      <c r="BC1871" s="72">
        <v>21.555</v>
      </c>
      <c r="BD1871" s="12">
        <v>139.98400000000001</v>
      </c>
      <c r="BE1871" s="72">
        <v>1.95</v>
      </c>
      <c r="BF1871" s="72">
        <v>34.938000000000002</v>
      </c>
      <c r="BG1871" s="12">
        <v>418.71499999999997</v>
      </c>
      <c r="BH1871" s="72">
        <v>5.8310000000000004</v>
      </c>
      <c r="BI1871" s="72">
        <v>14.145</v>
      </c>
      <c r="BJ1871" s="12">
        <v>345.084</v>
      </c>
      <c r="BK1871" s="72">
        <v>4.806</v>
      </c>
      <c r="BL1871" s="72">
        <v>19.890999999999998</v>
      </c>
      <c r="BM1871" s="12">
        <v>205.39599999999999</v>
      </c>
      <c r="BN1871" s="72">
        <v>2.8610000000000002</v>
      </c>
      <c r="BO1871" s="72">
        <v>15.95</v>
      </c>
      <c r="BP1871" s="12">
        <v>550.48099999999999</v>
      </c>
      <c r="BQ1871" s="72">
        <v>7.6660000000000004</v>
      </c>
      <c r="BR1871" s="72">
        <v>11.427</v>
      </c>
      <c r="BS1871" s="12">
        <v>1004.626</v>
      </c>
      <c r="BT1871" s="72">
        <v>13.991</v>
      </c>
      <c r="BU1871" s="72">
        <v>3.915</v>
      </c>
      <c r="BV1871" s="12">
        <v>7180.39</v>
      </c>
      <c r="BW1871" s="72">
        <v>100</v>
      </c>
      <c r="BX1871" s="72">
        <v>0.69399999999999995</v>
      </c>
      <c r="BY1871" s="13"/>
      <c r="BZ1871" s="13"/>
    </row>
    <row r="1872" spans="1:78" ht="12.75" customHeight="1">
      <c r="A1872" s="122" t="s">
        <v>65</v>
      </c>
      <c r="B1872" s="71" t="s">
        <v>66</v>
      </c>
      <c r="C1872" s="71" t="s">
        <v>24</v>
      </c>
      <c r="D1872" s="34">
        <v>42156</v>
      </c>
      <c r="E1872" s="12">
        <v>4896.1130000000003</v>
      </c>
      <c r="F1872" s="72">
        <v>67.748000000000005</v>
      </c>
      <c r="G1872" s="72">
        <v>0.91300000000000003</v>
      </c>
      <c r="H1872" s="12">
        <v>149.589</v>
      </c>
      <c r="I1872" s="72">
        <v>2.0699999999999998</v>
      </c>
      <c r="J1872" s="72">
        <v>21.326000000000001</v>
      </c>
      <c r="K1872" s="12">
        <v>122.286</v>
      </c>
      <c r="L1872" s="72">
        <v>1.6919999999999999</v>
      </c>
      <c r="M1872" s="72">
        <v>31.545000000000002</v>
      </c>
      <c r="N1872" s="12">
        <v>271.875</v>
      </c>
      <c r="O1872" s="72">
        <v>3.762</v>
      </c>
      <c r="P1872" s="72">
        <v>18.053000000000001</v>
      </c>
      <c r="Q1872" s="12">
        <v>5.1970000000000001</v>
      </c>
      <c r="R1872" s="72">
        <v>7.1999999999999995E-2</v>
      </c>
      <c r="S1872" s="72">
        <v>102.596</v>
      </c>
      <c r="T1872" s="12">
        <v>277.072</v>
      </c>
      <c r="U1872" s="72">
        <v>3.8340000000000001</v>
      </c>
      <c r="V1872" s="72">
        <v>17.863</v>
      </c>
      <c r="W1872" s="12">
        <v>657.83799999999997</v>
      </c>
      <c r="X1872" s="72">
        <v>9.1029999999999998</v>
      </c>
      <c r="Y1872" s="72">
        <v>8.4640000000000004</v>
      </c>
      <c r="Z1872" s="12">
        <v>934.91</v>
      </c>
      <c r="AA1872" s="72">
        <v>12.936</v>
      </c>
      <c r="AB1872" s="72">
        <v>2.863</v>
      </c>
      <c r="AC1872" s="12">
        <v>5831.0230000000001</v>
      </c>
      <c r="AD1872" s="72">
        <v>80.683999999999997</v>
      </c>
      <c r="AE1872" s="72">
        <v>0.64500000000000002</v>
      </c>
      <c r="AF1872" s="12">
        <v>17.141999999999999</v>
      </c>
      <c r="AG1872" s="72">
        <v>0.23699999999999999</v>
      </c>
      <c r="AH1872" s="72">
        <v>74.826999999999998</v>
      </c>
      <c r="AI1872" s="12">
        <v>331.14100000000002</v>
      </c>
      <c r="AJ1872" s="72">
        <v>4.5819999999999999</v>
      </c>
      <c r="AK1872" s="72">
        <v>4.1369999999999996</v>
      </c>
      <c r="AL1872" s="12">
        <v>348.28399999999999</v>
      </c>
      <c r="AM1872" s="72">
        <v>4.819</v>
      </c>
      <c r="AN1872" s="72">
        <v>3.0529999999999999</v>
      </c>
      <c r="AO1872" s="12">
        <v>6179.3069999999998</v>
      </c>
      <c r="AP1872" s="72">
        <v>85.503</v>
      </c>
      <c r="AQ1872" s="72">
        <v>0.59699999999999998</v>
      </c>
      <c r="AR1872" s="12">
        <v>0</v>
      </c>
      <c r="AS1872" s="72">
        <v>0</v>
      </c>
      <c r="AT1872" s="72">
        <v>0</v>
      </c>
      <c r="AU1872" s="12">
        <v>7.2080000000000002</v>
      </c>
      <c r="AV1872" s="72">
        <v>0.1</v>
      </c>
      <c r="AW1872" s="72">
        <v>105.54300000000001</v>
      </c>
      <c r="AX1872" s="12">
        <v>225.66499999999999</v>
      </c>
      <c r="AY1872" s="72">
        <v>3.1230000000000002</v>
      </c>
      <c r="AZ1872" s="72">
        <v>22.558</v>
      </c>
      <c r="BA1872" s="12">
        <v>232.87299999999999</v>
      </c>
      <c r="BB1872" s="72">
        <v>3.222</v>
      </c>
      <c r="BC1872" s="72">
        <v>21.707000000000001</v>
      </c>
      <c r="BD1872" s="12">
        <v>180.96299999999999</v>
      </c>
      <c r="BE1872" s="72">
        <v>2.504</v>
      </c>
      <c r="BF1872" s="72">
        <v>20.792999999999999</v>
      </c>
      <c r="BG1872" s="12">
        <v>413.83600000000001</v>
      </c>
      <c r="BH1872" s="72">
        <v>5.726</v>
      </c>
      <c r="BI1872" s="72">
        <v>14.542</v>
      </c>
      <c r="BJ1872" s="12">
        <v>411.30700000000002</v>
      </c>
      <c r="BK1872" s="72">
        <v>5.6909999999999998</v>
      </c>
      <c r="BL1872" s="72">
        <v>11.766999999999999</v>
      </c>
      <c r="BM1872" s="12">
        <v>222.541</v>
      </c>
      <c r="BN1872" s="72">
        <v>3.0790000000000002</v>
      </c>
      <c r="BO1872" s="72">
        <v>15.49</v>
      </c>
      <c r="BP1872" s="12">
        <v>633.84799999999996</v>
      </c>
      <c r="BQ1872" s="72">
        <v>8.7710000000000008</v>
      </c>
      <c r="BR1872" s="72">
        <v>7.8129999999999997</v>
      </c>
      <c r="BS1872" s="12">
        <v>1047.683</v>
      </c>
      <c r="BT1872" s="72">
        <v>14.497</v>
      </c>
      <c r="BU1872" s="72">
        <v>4.1870000000000003</v>
      </c>
      <c r="BV1872" s="12">
        <v>7226.99</v>
      </c>
      <c r="BW1872" s="72">
        <v>100</v>
      </c>
      <c r="BX1872" s="72">
        <v>0.86699999999999999</v>
      </c>
      <c r="BY1872" s="13"/>
      <c r="BZ1872" s="13"/>
    </row>
    <row r="1873" spans="1:78" ht="12.75" customHeight="1">
      <c r="A1873" s="122" t="s">
        <v>65</v>
      </c>
      <c r="B1873" s="71" t="s">
        <v>66</v>
      </c>
      <c r="C1873" s="71" t="s">
        <v>24</v>
      </c>
      <c r="D1873" s="34">
        <v>42614</v>
      </c>
      <c r="E1873" s="12">
        <v>4878.8159999999998</v>
      </c>
      <c r="F1873" s="72">
        <v>67.518000000000001</v>
      </c>
      <c r="G1873" s="72">
        <v>0.71899999999999997</v>
      </c>
      <c r="H1873" s="12">
        <v>218.67400000000001</v>
      </c>
      <c r="I1873" s="72">
        <v>3.0259999999999998</v>
      </c>
      <c r="J1873" s="72">
        <v>18.911999999999999</v>
      </c>
      <c r="K1873" s="12">
        <v>148.15600000000001</v>
      </c>
      <c r="L1873" s="72">
        <v>2.0499999999999998</v>
      </c>
      <c r="M1873" s="72">
        <v>21.523</v>
      </c>
      <c r="N1873" s="12">
        <v>366.83</v>
      </c>
      <c r="O1873" s="72">
        <v>5.077</v>
      </c>
      <c r="P1873" s="72">
        <v>15.196</v>
      </c>
      <c r="Q1873" s="12">
        <v>31.001999999999999</v>
      </c>
      <c r="R1873" s="72">
        <v>0.42899999999999999</v>
      </c>
      <c r="S1873" s="72">
        <v>50.811</v>
      </c>
      <c r="T1873" s="12">
        <v>397.83199999999999</v>
      </c>
      <c r="U1873" s="72">
        <v>5.5060000000000002</v>
      </c>
      <c r="V1873" s="72">
        <v>13.949</v>
      </c>
      <c r="W1873" s="12">
        <v>608.72699999999998</v>
      </c>
      <c r="X1873" s="72">
        <v>8.4239999999999995</v>
      </c>
      <c r="Y1873" s="72">
        <v>10.227</v>
      </c>
      <c r="Z1873" s="12">
        <v>1006.558</v>
      </c>
      <c r="AA1873" s="72">
        <v>13.93</v>
      </c>
      <c r="AB1873" s="72">
        <v>2.97</v>
      </c>
      <c r="AC1873" s="12">
        <v>5885.3739999999998</v>
      </c>
      <c r="AD1873" s="72">
        <v>81.447999999999993</v>
      </c>
      <c r="AE1873" s="72">
        <v>0.66400000000000003</v>
      </c>
      <c r="AF1873" s="12">
        <v>11.186</v>
      </c>
      <c r="AG1873" s="72">
        <v>0.155</v>
      </c>
      <c r="AH1873" s="72">
        <v>81.391000000000005</v>
      </c>
      <c r="AI1873" s="12">
        <v>320.03100000000001</v>
      </c>
      <c r="AJ1873" s="72">
        <v>4.4290000000000003</v>
      </c>
      <c r="AK1873" s="72">
        <v>4.8819999999999997</v>
      </c>
      <c r="AL1873" s="12">
        <v>331.21699999999998</v>
      </c>
      <c r="AM1873" s="72">
        <v>4.5839999999999996</v>
      </c>
      <c r="AN1873" s="72">
        <v>2.65</v>
      </c>
      <c r="AO1873" s="12">
        <v>6216.5919999999996</v>
      </c>
      <c r="AP1873" s="72">
        <v>86.031999999999996</v>
      </c>
      <c r="AQ1873" s="72">
        <v>0.60299999999999998</v>
      </c>
      <c r="AR1873" s="12">
        <v>35.593000000000004</v>
      </c>
      <c r="AS1873" s="72">
        <v>0.49299999999999999</v>
      </c>
      <c r="AT1873" s="72">
        <v>54.722000000000001</v>
      </c>
      <c r="AU1873" s="12">
        <v>12.853999999999999</v>
      </c>
      <c r="AV1873" s="72">
        <v>0.17799999999999999</v>
      </c>
      <c r="AW1873" s="72">
        <v>69.771000000000001</v>
      </c>
      <c r="AX1873" s="12">
        <v>188.583</v>
      </c>
      <c r="AY1873" s="72">
        <v>2.61</v>
      </c>
      <c r="AZ1873" s="72">
        <v>23.585999999999999</v>
      </c>
      <c r="BA1873" s="12">
        <v>201.43799999999999</v>
      </c>
      <c r="BB1873" s="72">
        <v>2.7879999999999998</v>
      </c>
      <c r="BC1873" s="72">
        <v>21.539000000000001</v>
      </c>
      <c r="BD1873" s="12">
        <v>140.65100000000001</v>
      </c>
      <c r="BE1873" s="72">
        <v>1.946</v>
      </c>
      <c r="BF1873" s="72">
        <v>25.094000000000001</v>
      </c>
      <c r="BG1873" s="12">
        <v>342.089</v>
      </c>
      <c r="BH1873" s="72">
        <v>4.734</v>
      </c>
      <c r="BI1873" s="72">
        <v>14.521000000000001</v>
      </c>
      <c r="BJ1873" s="12">
        <v>409.42599999999999</v>
      </c>
      <c r="BK1873" s="72">
        <v>5.6660000000000004</v>
      </c>
      <c r="BL1873" s="72">
        <v>13.391</v>
      </c>
      <c r="BM1873" s="12">
        <v>222.221</v>
      </c>
      <c r="BN1873" s="72">
        <v>3.0750000000000002</v>
      </c>
      <c r="BO1873" s="72">
        <v>18.315999999999999</v>
      </c>
      <c r="BP1873" s="12">
        <v>631.64700000000005</v>
      </c>
      <c r="BQ1873" s="72">
        <v>8.7409999999999997</v>
      </c>
      <c r="BR1873" s="72">
        <v>9.3249999999999993</v>
      </c>
      <c r="BS1873" s="12">
        <v>1009.328</v>
      </c>
      <c r="BT1873" s="72">
        <v>13.968</v>
      </c>
      <c r="BU1873" s="72">
        <v>2.9620000000000002</v>
      </c>
      <c r="BV1873" s="12">
        <v>7225.92</v>
      </c>
      <c r="BW1873" s="72">
        <v>100</v>
      </c>
      <c r="BX1873" s="72">
        <v>0.748</v>
      </c>
      <c r="BY1873" s="13"/>
      <c r="BZ1873" s="13"/>
    </row>
    <row r="1874" spans="1:78" ht="12.75" customHeight="1">
      <c r="A1874" s="122" t="s">
        <v>65</v>
      </c>
      <c r="B1874" s="71" t="s">
        <v>66</v>
      </c>
      <c r="C1874" s="71" t="s">
        <v>24</v>
      </c>
      <c r="D1874" s="34">
        <v>42705</v>
      </c>
      <c r="E1874" s="12">
        <v>4849.4120000000003</v>
      </c>
      <c r="F1874" s="72">
        <v>67.728999999999999</v>
      </c>
      <c r="G1874" s="72">
        <v>0.88100000000000001</v>
      </c>
      <c r="H1874" s="12">
        <v>230.499</v>
      </c>
      <c r="I1874" s="72">
        <v>3.2189999999999999</v>
      </c>
      <c r="J1874" s="72">
        <v>19.652999999999999</v>
      </c>
      <c r="K1874" s="12">
        <v>144.31299999999999</v>
      </c>
      <c r="L1874" s="72">
        <v>2.016</v>
      </c>
      <c r="M1874" s="72">
        <v>24.119</v>
      </c>
      <c r="N1874" s="12">
        <v>374.81200000000001</v>
      </c>
      <c r="O1874" s="72">
        <v>5.2350000000000003</v>
      </c>
      <c r="P1874" s="72">
        <v>14.115</v>
      </c>
      <c r="Q1874" s="12">
        <v>6.0759999999999996</v>
      </c>
      <c r="R1874" s="72">
        <v>8.5000000000000006E-2</v>
      </c>
      <c r="S1874" s="72">
        <v>78.695999999999998</v>
      </c>
      <c r="T1874" s="12">
        <v>380.88799999999998</v>
      </c>
      <c r="U1874" s="72">
        <v>5.32</v>
      </c>
      <c r="V1874" s="72">
        <v>13.922000000000001</v>
      </c>
      <c r="W1874" s="12">
        <v>592.08100000000002</v>
      </c>
      <c r="X1874" s="72">
        <v>8.2690000000000001</v>
      </c>
      <c r="Y1874" s="72">
        <v>8.2249999999999996</v>
      </c>
      <c r="Z1874" s="12">
        <v>972.96900000000005</v>
      </c>
      <c r="AA1874" s="72">
        <v>13.589</v>
      </c>
      <c r="AB1874" s="72">
        <v>4.5030000000000001</v>
      </c>
      <c r="AC1874" s="12">
        <v>5822.3819999999996</v>
      </c>
      <c r="AD1874" s="72">
        <v>81.317999999999998</v>
      </c>
      <c r="AE1874" s="72">
        <v>0.79900000000000004</v>
      </c>
      <c r="AF1874" s="12">
        <v>3.7850000000000001</v>
      </c>
      <c r="AG1874" s="72">
        <v>5.2999999999999999E-2</v>
      </c>
      <c r="AH1874" s="72">
        <v>110.95099999999999</v>
      </c>
      <c r="AI1874" s="12">
        <v>318.255</v>
      </c>
      <c r="AJ1874" s="72">
        <v>4.4450000000000003</v>
      </c>
      <c r="AK1874" s="72">
        <v>3.3570000000000002</v>
      </c>
      <c r="AL1874" s="12">
        <v>322.03899999999999</v>
      </c>
      <c r="AM1874" s="72">
        <v>4.4980000000000002</v>
      </c>
      <c r="AN1874" s="72">
        <v>3.0739999999999998</v>
      </c>
      <c r="AO1874" s="12">
        <v>6144.4210000000003</v>
      </c>
      <c r="AP1874" s="72">
        <v>85.816000000000003</v>
      </c>
      <c r="AQ1874" s="72">
        <v>0.77300000000000002</v>
      </c>
      <c r="AR1874" s="12">
        <v>72.828000000000003</v>
      </c>
      <c r="AS1874" s="72">
        <v>1.0169999999999999</v>
      </c>
      <c r="AT1874" s="72">
        <v>48.335999999999999</v>
      </c>
      <c r="AU1874" s="12">
        <v>18.853999999999999</v>
      </c>
      <c r="AV1874" s="72">
        <v>0.26300000000000001</v>
      </c>
      <c r="AW1874" s="72">
        <v>62.718000000000004</v>
      </c>
      <c r="AX1874" s="12">
        <v>204.06100000000001</v>
      </c>
      <c r="AY1874" s="72">
        <v>2.85</v>
      </c>
      <c r="AZ1874" s="72">
        <v>19.539000000000001</v>
      </c>
      <c r="BA1874" s="12">
        <v>222.91499999999999</v>
      </c>
      <c r="BB1874" s="72">
        <v>3.113</v>
      </c>
      <c r="BC1874" s="72">
        <v>16.878</v>
      </c>
      <c r="BD1874" s="12">
        <v>77.841999999999999</v>
      </c>
      <c r="BE1874" s="72">
        <v>1.087</v>
      </c>
      <c r="BF1874" s="72">
        <v>38.311999999999998</v>
      </c>
      <c r="BG1874" s="12">
        <v>300.75700000000001</v>
      </c>
      <c r="BH1874" s="72">
        <v>4.2009999999999996</v>
      </c>
      <c r="BI1874" s="72">
        <v>14.092000000000001</v>
      </c>
      <c r="BJ1874" s="12">
        <v>409.69400000000002</v>
      </c>
      <c r="BK1874" s="72">
        <v>5.7220000000000004</v>
      </c>
      <c r="BL1874" s="72">
        <v>11.987</v>
      </c>
      <c r="BM1874" s="12">
        <v>232.33199999999999</v>
      </c>
      <c r="BN1874" s="72">
        <v>3.2450000000000001</v>
      </c>
      <c r="BO1874" s="72">
        <v>16.724</v>
      </c>
      <c r="BP1874" s="12">
        <v>642.02599999999995</v>
      </c>
      <c r="BQ1874" s="72">
        <v>8.9670000000000005</v>
      </c>
      <c r="BR1874" s="72">
        <v>9.0150000000000006</v>
      </c>
      <c r="BS1874" s="12">
        <v>1015.611</v>
      </c>
      <c r="BT1874" s="72">
        <v>14.183999999999999</v>
      </c>
      <c r="BU1874" s="72">
        <v>5.68</v>
      </c>
      <c r="BV1874" s="12">
        <v>7160.0320000000002</v>
      </c>
      <c r="BW1874" s="72">
        <v>100</v>
      </c>
      <c r="BX1874" s="72">
        <v>0.879</v>
      </c>
      <c r="BY1874" s="13"/>
      <c r="BZ1874" s="13"/>
    </row>
    <row r="1875" spans="1:78" ht="12.75" customHeight="1">
      <c r="A1875" s="122" t="s">
        <v>65</v>
      </c>
      <c r="B1875" s="71" t="s">
        <v>66</v>
      </c>
      <c r="C1875" s="71" t="s">
        <v>24</v>
      </c>
      <c r="D1875" s="34">
        <v>42795</v>
      </c>
      <c r="E1875" s="12">
        <v>4830.0789999999997</v>
      </c>
      <c r="F1875" s="72">
        <v>66.722999999999999</v>
      </c>
      <c r="G1875" s="72">
        <v>0.67400000000000004</v>
      </c>
      <c r="H1875" s="12">
        <v>219.78200000000001</v>
      </c>
      <c r="I1875" s="72">
        <v>3.036</v>
      </c>
      <c r="J1875" s="72">
        <v>17.161000000000001</v>
      </c>
      <c r="K1875" s="12">
        <v>145.53399999999999</v>
      </c>
      <c r="L1875" s="72">
        <v>2.0099999999999998</v>
      </c>
      <c r="M1875" s="72">
        <v>26.545000000000002</v>
      </c>
      <c r="N1875" s="12">
        <v>365.31599999999997</v>
      </c>
      <c r="O1875" s="72">
        <v>5.0460000000000003</v>
      </c>
      <c r="P1875" s="72">
        <v>10.877000000000001</v>
      </c>
      <c r="Q1875" s="12">
        <v>19.731000000000002</v>
      </c>
      <c r="R1875" s="72">
        <v>0.27300000000000002</v>
      </c>
      <c r="S1875" s="72">
        <v>67.234999999999999</v>
      </c>
      <c r="T1875" s="12">
        <v>385.04700000000003</v>
      </c>
      <c r="U1875" s="72">
        <v>5.319</v>
      </c>
      <c r="V1875" s="72">
        <v>10.85</v>
      </c>
      <c r="W1875" s="12">
        <v>595.71600000000001</v>
      </c>
      <c r="X1875" s="72">
        <v>8.2289999999999992</v>
      </c>
      <c r="Y1875" s="72">
        <v>9.9879999999999995</v>
      </c>
      <c r="Z1875" s="12">
        <v>980.76300000000003</v>
      </c>
      <c r="AA1875" s="72">
        <v>13.548</v>
      </c>
      <c r="AB1875" s="72">
        <v>3.7839999999999998</v>
      </c>
      <c r="AC1875" s="12">
        <v>5810.8419999999996</v>
      </c>
      <c r="AD1875" s="72">
        <v>80.271000000000001</v>
      </c>
      <c r="AE1875" s="72">
        <v>0.68600000000000005</v>
      </c>
      <c r="AF1875" s="12">
        <v>0</v>
      </c>
      <c r="AG1875" s="72">
        <v>0</v>
      </c>
      <c r="AH1875" s="72">
        <v>0</v>
      </c>
      <c r="AI1875" s="12">
        <v>359.16300000000001</v>
      </c>
      <c r="AJ1875" s="72">
        <v>4.9610000000000003</v>
      </c>
      <c r="AK1875" s="72">
        <v>2.7469999999999999</v>
      </c>
      <c r="AL1875" s="12">
        <v>359.16300000000001</v>
      </c>
      <c r="AM1875" s="72">
        <v>4.9610000000000003</v>
      </c>
      <c r="AN1875" s="72">
        <v>2.7469999999999999</v>
      </c>
      <c r="AO1875" s="12">
        <v>6170.0050000000001</v>
      </c>
      <c r="AP1875" s="72">
        <v>85.233000000000004</v>
      </c>
      <c r="AQ1875" s="72">
        <v>0.61499999999999999</v>
      </c>
      <c r="AR1875" s="12">
        <v>43.779000000000003</v>
      </c>
      <c r="AS1875" s="72">
        <v>0.60499999999999998</v>
      </c>
      <c r="AT1875" s="72">
        <v>62.429000000000002</v>
      </c>
      <c r="AU1875" s="12">
        <v>0</v>
      </c>
      <c r="AV1875" s="72">
        <v>0</v>
      </c>
      <c r="AW1875" s="72">
        <v>0</v>
      </c>
      <c r="AX1875" s="12">
        <v>173.77699999999999</v>
      </c>
      <c r="AY1875" s="72">
        <v>2.4009999999999998</v>
      </c>
      <c r="AZ1875" s="72">
        <v>27.88</v>
      </c>
      <c r="BA1875" s="12">
        <v>173.77699999999999</v>
      </c>
      <c r="BB1875" s="72">
        <v>2.4009999999999998</v>
      </c>
      <c r="BC1875" s="72">
        <v>27.88</v>
      </c>
      <c r="BD1875" s="12">
        <v>199.68199999999999</v>
      </c>
      <c r="BE1875" s="72">
        <v>2.758</v>
      </c>
      <c r="BF1875" s="72">
        <v>21.335000000000001</v>
      </c>
      <c r="BG1875" s="12">
        <v>373.45800000000003</v>
      </c>
      <c r="BH1875" s="72">
        <v>5.1589999999999998</v>
      </c>
      <c r="BI1875" s="72">
        <v>15.022</v>
      </c>
      <c r="BJ1875" s="12">
        <v>399.87</v>
      </c>
      <c r="BK1875" s="72">
        <v>5.524</v>
      </c>
      <c r="BL1875" s="72">
        <v>15.026999999999999</v>
      </c>
      <c r="BM1875" s="12">
        <v>251.91</v>
      </c>
      <c r="BN1875" s="72">
        <v>3.48</v>
      </c>
      <c r="BO1875" s="72">
        <v>25.271000000000001</v>
      </c>
      <c r="BP1875" s="12">
        <v>651.78</v>
      </c>
      <c r="BQ1875" s="72">
        <v>9.0039999999999996</v>
      </c>
      <c r="BR1875" s="72">
        <v>10.238</v>
      </c>
      <c r="BS1875" s="12">
        <v>1069.0170000000001</v>
      </c>
      <c r="BT1875" s="72">
        <v>14.766999999999999</v>
      </c>
      <c r="BU1875" s="72">
        <v>4.57</v>
      </c>
      <c r="BV1875" s="12">
        <v>7239.0230000000001</v>
      </c>
      <c r="BW1875" s="72">
        <v>100</v>
      </c>
      <c r="BX1875" s="72">
        <v>0.73799999999999999</v>
      </c>
      <c r="BY1875" s="13"/>
      <c r="BZ1875" s="13"/>
    </row>
    <row r="1876" spans="1:78" ht="12.75" customHeight="1">
      <c r="A1876" s="122" t="s">
        <v>65</v>
      </c>
      <c r="B1876" s="71" t="s">
        <v>66</v>
      </c>
      <c r="C1876" s="71" t="s">
        <v>24</v>
      </c>
      <c r="D1876" s="34">
        <v>42887</v>
      </c>
      <c r="E1876" s="12">
        <v>4920.165</v>
      </c>
      <c r="F1876" s="72">
        <v>69.022999999999996</v>
      </c>
      <c r="G1876" s="72">
        <v>1.0449999999999999</v>
      </c>
      <c r="H1876" s="12">
        <v>165.46700000000001</v>
      </c>
      <c r="I1876" s="72">
        <v>2.3210000000000002</v>
      </c>
      <c r="J1876" s="72">
        <v>27.358000000000001</v>
      </c>
      <c r="K1876" s="12">
        <v>126.005</v>
      </c>
      <c r="L1876" s="72">
        <v>1.768</v>
      </c>
      <c r="M1876" s="72">
        <v>31.472999999999999</v>
      </c>
      <c r="N1876" s="12">
        <v>291.471</v>
      </c>
      <c r="O1876" s="72">
        <v>4.0890000000000004</v>
      </c>
      <c r="P1876" s="72">
        <v>18.914999999999999</v>
      </c>
      <c r="Q1876" s="12">
        <v>16.655000000000001</v>
      </c>
      <c r="R1876" s="72">
        <v>0.23400000000000001</v>
      </c>
      <c r="S1876" s="72">
        <v>62.174999999999997</v>
      </c>
      <c r="T1876" s="12">
        <v>308.12599999999998</v>
      </c>
      <c r="U1876" s="72">
        <v>4.3230000000000004</v>
      </c>
      <c r="V1876" s="72">
        <v>18.457000000000001</v>
      </c>
      <c r="W1876" s="12">
        <v>667.56899999999996</v>
      </c>
      <c r="X1876" s="72">
        <v>9.3650000000000002</v>
      </c>
      <c r="Y1876" s="72">
        <v>7.9470000000000001</v>
      </c>
      <c r="Z1876" s="12">
        <v>975.69500000000005</v>
      </c>
      <c r="AA1876" s="72">
        <v>13.688000000000001</v>
      </c>
      <c r="AB1876" s="72">
        <v>2.8679999999999999</v>
      </c>
      <c r="AC1876" s="12">
        <v>5895.86</v>
      </c>
      <c r="AD1876" s="72">
        <v>82.710999999999999</v>
      </c>
      <c r="AE1876" s="72">
        <v>0.871</v>
      </c>
      <c r="AF1876" s="12">
        <v>9.0890000000000004</v>
      </c>
      <c r="AG1876" s="72">
        <v>0.128</v>
      </c>
      <c r="AH1876" s="72">
        <v>105.21599999999999</v>
      </c>
      <c r="AI1876" s="12">
        <v>296.98899999999998</v>
      </c>
      <c r="AJ1876" s="72">
        <v>4.1660000000000004</v>
      </c>
      <c r="AK1876" s="72">
        <v>4.7</v>
      </c>
      <c r="AL1876" s="12">
        <v>306.07799999999997</v>
      </c>
      <c r="AM1876" s="72">
        <v>4.2939999999999996</v>
      </c>
      <c r="AN1876" s="72">
        <v>3.9710000000000001</v>
      </c>
      <c r="AO1876" s="12">
        <v>6201.9380000000001</v>
      </c>
      <c r="AP1876" s="72">
        <v>87.004999999999995</v>
      </c>
      <c r="AQ1876" s="72">
        <v>0.77300000000000002</v>
      </c>
      <c r="AR1876" s="12">
        <v>6.6829999999999998</v>
      </c>
      <c r="AS1876" s="72">
        <v>9.4E-2</v>
      </c>
      <c r="AT1876" s="72">
        <v>103.163</v>
      </c>
      <c r="AU1876" s="12">
        <v>3.1949999999999998</v>
      </c>
      <c r="AV1876" s="72">
        <v>4.4999999999999998E-2</v>
      </c>
      <c r="AW1876" s="72">
        <v>107.75700000000001</v>
      </c>
      <c r="AX1876" s="12">
        <v>110.286</v>
      </c>
      <c r="AY1876" s="72">
        <v>1.5469999999999999</v>
      </c>
      <c r="AZ1876" s="72">
        <v>28.256</v>
      </c>
      <c r="BA1876" s="12">
        <v>113.48099999999999</v>
      </c>
      <c r="BB1876" s="72">
        <v>1.5920000000000001</v>
      </c>
      <c r="BC1876" s="72">
        <v>27.352</v>
      </c>
      <c r="BD1876" s="12">
        <v>138.59100000000001</v>
      </c>
      <c r="BE1876" s="72">
        <v>1.944</v>
      </c>
      <c r="BF1876" s="72">
        <v>27.806000000000001</v>
      </c>
      <c r="BG1876" s="12">
        <v>252.072</v>
      </c>
      <c r="BH1876" s="72">
        <v>3.536</v>
      </c>
      <c r="BI1876" s="72">
        <v>16.609000000000002</v>
      </c>
      <c r="BJ1876" s="12">
        <v>475.54599999999999</v>
      </c>
      <c r="BK1876" s="72">
        <v>6.6710000000000003</v>
      </c>
      <c r="BL1876" s="72">
        <v>9.3610000000000007</v>
      </c>
      <c r="BM1876" s="12">
        <v>192.04900000000001</v>
      </c>
      <c r="BN1876" s="72">
        <v>2.694</v>
      </c>
      <c r="BO1876" s="72">
        <v>19.821999999999999</v>
      </c>
      <c r="BP1876" s="12">
        <v>667.596</v>
      </c>
      <c r="BQ1876" s="72">
        <v>9.3650000000000002</v>
      </c>
      <c r="BR1876" s="72">
        <v>7.6639999999999997</v>
      </c>
      <c r="BS1876" s="12">
        <v>926.351</v>
      </c>
      <c r="BT1876" s="72">
        <v>12.994999999999999</v>
      </c>
      <c r="BU1876" s="72">
        <v>4.6509999999999998</v>
      </c>
      <c r="BV1876" s="12">
        <v>7128.2889999999998</v>
      </c>
      <c r="BW1876" s="72">
        <v>100</v>
      </c>
      <c r="BX1876" s="72">
        <v>0.77600000000000002</v>
      </c>
      <c r="BY1876" s="13"/>
      <c r="BZ1876" s="13"/>
    </row>
    <row r="1877" spans="1:78" ht="12.75" customHeight="1">
      <c r="A1877" s="122" t="s">
        <v>65</v>
      </c>
      <c r="B1877" s="71" t="s">
        <v>66</v>
      </c>
      <c r="C1877" s="71" t="s">
        <v>24</v>
      </c>
      <c r="D1877" s="34">
        <v>43344</v>
      </c>
      <c r="E1877" s="12">
        <v>4985.5990000000002</v>
      </c>
      <c r="F1877" s="72">
        <v>67.286000000000001</v>
      </c>
      <c r="G1877" s="72">
        <v>0.91400000000000003</v>
      </c>
      <c r="H1877" s="12">
        <v>198.114</v>
      </c>
      <c r="I1877" s="72">
        <v>2.6739999999999999</v>
      </c>
      <c r="J1877" s="72">
        <v>20.338000000000001</v>
      </c>
      <c r="K1877" s="12">
        <v>213.541</v>
      </c>
      <c r="L1877" s="72">
        <v>2.8820000000000001</v>
      </c>
      <c r="M1877" s="72">
        <v>18.103999999999999</v>
      </c>
      <c r="N1877" s="12">
        <v>411.654</v>
      </c>
      <c r="O1877" s="72">
        <v>5.556</v>
      </c>
      <c r="P1877" s="72">
        <v>13.787000000000001</v>
      </c>
      <c r="Q1877" s="12">
        <v>12.403</v>
      </c>
      <c r="R1877" s="72">
        <v>0.16700000000000001</v>
      </c>
      <c r="S1877" s="72">
        <v>79.034999999999997</v>
      </c>
      <c r="T1877" s="12">
        <v>424.05700000000002</v>
      </c>
      <c r="U1877" s="72">
        <v>5.7229999999999999</v>
      </c>
      <c r="V1877" s="72">
        <v>13.664</v>
      </c>
      <c r="W1877" s="12">
        <v>592.75900000000001</v>
      </c>
      <c r="X1877" s="72">
        <v>8</v>
      </c>
      <c r="Y1877" s="72">
        <v>10.334</v>
      </c>
      <c r="Z1877" s="12">
        <v>1016.8150000000001</v>
      </c>
      <c r="AA1877" s="72">
        <v>13.723000000000001</v>
      </c>
      <c r="AB1877" s="72">
        <v>4.22</v>
      </c>
      <c r="AC1877" s="12">
        <v>6002.415</v>
      </c>
      <c r="AD1877" s="72">
        <v>81.009</v>
      </c>
      <c r="AE1877" s="72">
        <v>0.872</v>
      </c>
      <c r="AF1877" s="12">
        <v>4.4619999999999997</v>
      </c>
      <c r="AG1877" s="72">
        <v>0.06</v>
      </c>
      <c r="AH1877" s="72">
        <v>83.016000000000005</v>
      </c>
      <c r="AI1877" s="12">
        <v>295.47000000000003</v>
      </c>
      <c r="AJ1877" s="72">
        <v>3.988</v>
      </c>
      <c r="AK1877" s="72">
        <v>4.8390000000000004</v>
      </c>
      <c r="AL1877" s="12">
        <v>299.93200000000002</v>
      </c>
      <c r="AM1877" s="72">
        <v>4.048</v>
      </c>
      <c r="AN1877" s="72">
        <v>4.5960000000000001</v>
      </c>
      <c r="AO1877" s="12">
        <v>6302.3459999999995</v>
      </c>
      <c r="AP1877" s="72">
        <v>85.057000000000002</v>
      </c>
      <c r="AQ1877" s="72">
        <v>0.81599999999999995</v>
      </c>
      <c r="AR1877" s="12">
        <v>25.692</v>
      </c>
      <c r="AS1877" s="72">
        <v>0.34699999999999998</v>
      </c>
      <c r="AT1877" s="72">
        <v>55.426000000000002</v>
      </c>
      <c r="AU1877" s="12">
        <v>4.8470000000000004</v>
      </c>
      <c r="AV1877" s="72">
        <v>6.5000000000000002E-2</v>
      </c>
      <c r="AW1877" s="72">
        <v>77.185000000000002</v>
      </c>
      <c r="AX1877" s="12">
        <v>187.24199999999999</v>
      </c>
      <c r="AY1877" s="72">
        <v>2.5270000000000001</v>
      </c>
      <c r="AZ1877" s="72">
        <v>26.709</v>
      </c>
      <c r="BA1877" s="12">
        <v>192.089</v>
      </c>
      <c r="BB1877" s="72">
        <v>2.5920000000000001</v>
      </c>
      <c r="BC1877" s="72">
        <v>25.488</v>
      </c>
      <c r="BD1877" s="12">
        <v>177.483</v>
      </c>
      <c r="BE1877" s="72">
        <v>2.395</v>
      </c>
      <c r="BF1877" s="72">
        <v>15.731999999999999</v>
      </c>
      <c r="BG1877" s="12">
        <v>369.572</v>
      </c>
      <c r="BH1877" s="72">
        <v>4.9880000000000004</v>
      </c>
      <c r="BI1877" s="72">
        <v>14.834</v>
      </c>
      <c r="BJ1877" s="12">
        <v>478.58800000000002</v>
      </c>
      <c r="BK1877" s="72">
        <v>6.4589999999999996</v>
      </c>
      <c r="BL1877" s="72">
        <v>12.113</v>
      </c>
      <c r="BM1877" s="12">
        <v>233.327</v>
      </c>
      <c r="BN1877" s="72">
        <v>3.149</v>
      </c>
      <c r="BO1877" s="72">
        <v>18.056999999999999</v>
      </c>
      <c r="BP1877" s="12">
        <v>711.91499999999996</v>
      </c>
      <c r="BQ1877" s="72">
        <v>9.6080000000000005</v>
      </c>
      <c r="BR1877" s="72">
        <v>10.272</v>
      </c>
      <c r="BS1877" s="12">
        <v>1107.18</v>
      </c>
      <c r="BT1877" s="72">
        <v>14.943</v>
      </c>
      <c r="BU1877" s="72">
        <v>6.1970000000000001</v>
      </c>
      <c r="BV1877" s="12">
        <v>7409.5259999999998</v>
      </c>
      <c r="BW1877" s="72">
        <v>100</v>
      </c>
      <c r="BX1877" s="72">
        <v>1.19</v>
      </c>
      <c r="BY1877" s="13"/>
      <c r="BZ1877" s="13"/>
    </row>
    <row r="1878" spans="1:78" ht="12.75" customHeight="1">
      <c r="A1878" s="122" t="s">
        <v>65</v>
      </c>
      <c r="B1878" s="71" t="s">
        <v>66</v>
      </c>
      <c r="C1878" s="71" t="s">
        <v>24</v>
      </c>
      <c r="D1878" s="34">
        <v>43435</v>
      </c>
      <c r="E1878" s="12">
        <v>5063.1329999999998</v>
      </c>
      <c r="F1878" s="72">
        <v>68.569999999999993</v>
      </c>
      <c r="G1878" s="72">
        <v>0.80700000000000005</v>
      </c>
      <c r="H1878" s="12">
        <v>179.31700000000001</v>
      </c>
      <c r="I1878" s="72">
        <v>2.4279999999999999</v>
      </c>
      <c r="J1878" s="72">
        <v>32.947000000000003</v>
      </c>
      <c r="K1878" s="12">
        <v>125.751</v>
      </c>
      <c r="L1878" s="72">
        <v>1.7030000000000001</v>
      </c>
      <c r="M1878" s="72">
        <v>21.866</v>
      </c>
      <c r="N1878" s="12">
        <v>305.06799999999998</v>
      </c>
      <c r="O1878" s="72">
        <v>4.1319999999999997</v>
      </c>
      <c r="P1878" s="72">
        <v>21.431000000000001</v>
      </c>
      <c r="Q1878" s="12">
        <v>0</v>
      </c>
      <c r="R1878" s="72">
        <v>0</v>
      </c>
      <c r="S1878" s="72">
        <v>0</v>
      </c>
      <c r="T1878" s="12">
        <v>305.06799999999998</v>
      </c>
      <c r="U1878" s="72">
        <v>4.1319999999999997</v>
      </c>
      <c r="V1878" s="72">
        <v>21.431000000000001</v>
      </c>
      <c r="W1878" s="12">
        <v>693.08299999999997</v>
      </c>
      <c r="X1878" s="72">
        <v>9.3859999999999992</v>
      </c>
      <c r="Y1878" s="72">
        <v>10.586</v>
      </c>
      <c r="Z1878" s="12">
        <v>998.15</v>
      </c>
      <c r="AA1878" s="72">
        <v>13.518000000000001</v>
      </c>
      <c r="AB1878" s="72">
        <v>3.3769999999999998</v>
      </c>
      <c r="AC1878" s="12">
        <v>6061.2830000000004</v>
      </c>
      <c r="AD1878" s="72">
        <v>82.087000000000003</v>
      </c>
      <c r="AE1878" s="72">
        <v>0.67100000000000004</v>
      </c>
      <c r="AF1878" s="12">
        <v>3.246</v>
      </c>
      <c r="AG1878" s="72">
        <v>4.3999999999999997E-2</v>
      </c>
      <c r="AH1878" s="72">
        <v>115.04900000000001</v>
      </c>
      <c r="AI1878" s="12">
        <v>283.14699999999999</v>
      </c>
      <c r="AJ1878" s="72">
        <v>3.835</v>
      </c>
      <c r="AK1878" s="72">
        <v>3.5489999999999999</v>
      </c>
      <c r="AL1878" s="12">
        <v>286.39299999999997</v>
      </c>
      <c r="AM1878" s="72">
        <v>3.879</v>
      </c>
      <c r="AN1878" s="72">
        <v>3.2709999999999999</v>
      </c>
      <c r="AO1878" s="12">
        <v>6347.6760000000004</v>
      </c>
      <c r="AP1878" s="72">
        <v>85.965999999999994</v>
      </c>
      <c r="AQ1878" s="72">
        <v>0.61299999999999999</v>
      </c>
      <c r="AR1878" s="12">
        <v>44.78</v>
      </c>
      <c r="AS1878" s="72">
        <v>0.60599999999999998</v>
      </c>
      <c r="AT1878" s="72">
        <v>61.488999999999997</v>
      </c>
      <c r="AU1878" s="12">
        <v>19.05</v>
      </c>
      <c r="AV1878" s="72">
        <v>0.25800000000000001</v>
      </c>
      <c r="AW1878" s="72">
        <v>76.016000000000005</v>
      </c>
      <c r="AX1878" s="12">
        <v>152.32</v>
      </c>
      <c r="AY1878" s="72">
        <v>2.0630000000000002</v>
      </c>
      <c r="AZ1878" s="72">
        <v>24.568999999999999</v>
      </c>
      <c r="BA1878" s="12">
        <v>171.37</v>
      </c>
      <c r="BB1878" s="72">
        <v>2.3210000000000002</v>
      </c>
      <c r="BC1878" s="72">
        <v>23.576000000000001</v>
      </c>
      <c r="BD1878" s="12">
        <v>158.887</v>
      </c>
      <c r="BE1878" s="72">
        <v>2.1520000000000001</v>
      </c>
      <c r="BF1878" s="72">
        <v>25.846</v>
      </c>
      <c r="BG1878" s="12">
        <v>330.25700000000001</v>
      </c>
      <c r="BH1878" s="72">
        <v>4.4729999999999999</v>
      </c>
      <c r="BI1878" s="72">
        <v>18.939</v>
      </c>
      <c r="BJ1878" s="12">
        <v>477.803</v>
      </c>
      <c r="BK1878" s="72">
        <v>6.4710000000000001</v>
      </c>
      <c r="BL1878" s="72">
        <v>11.319000000000001</v>
      </c>
      <c r="BM1878" s="12">
        <v>183.422</v>
      </c>
      <c r="BN1878" s="72">
        <v>2.484</v>
      </c>
      <c r="BO1878" s="72">
        <v>26.158999999999999</v>
      </c>
      <c r="BP1878" s="12">
        <v>661.22500000000002</v>
      </c>
      <c r="BQ1878" s="72">
        <v>8.9550000000000001</v>
      </c>
      <c r="BR1878" s="72">
        <v>8.5820000000000007</v>
      </c>
      <c r="BS1878" s="12">
        <v>1036.2619999999999</v>
      </c>
      <c r="BT1878" s="72">
        <v>14.034000000000001</v>
      </c>
      <c r="BU1878" s="72">
        <v>4.9480000000000004</v>
      </c>
      <c r="BV1878" s="12">
        <v>7383.9390000000003</v>
      </c>
      <c r="BW1878" s="72">
        <v>100</v>
      </c>
      <c r="BX1878" s="72">
        <v>0.78300000000000003</v>
      </c>
      <c r="BY1878" s="13"/>
      <c r="BZ1878" s="13"/>
    </row>
    <row r="1879" spans="1:78" ht="12.75" customHeight="1">
      <c r="A1879" s="122" t="s">
        <v>65</v>
      </c>
      <c r="B1879" s="71" t="s">
        <v>66</v>
      </c>
      <c r="C1879" s="71" t="s">
        <v>24</v>
      </c>
      <c r="D1879" s="34">
        <v>43525</v>
      </c>
      <c r="E1879" s="12">
        <v>5065.4780000000001</v>
      </c>
      <c r="F1879" s="72">
        <v>69.478999999999999</v>
      </c>
      <c r="G1879" s="72">
        <v>0.874</v>
      </c>
      <c r="H1879" s="12">
        <v>180.56200000000001</v>
      </c>
      <c r="I1879" s="72">
        <v>2.4769999999999999</v>
      </c>
      <c r="J1879" s="72">
        <v>28.408999999999999</v>
      </c>
      <c r="K1879" s="12">
        <v>165.976</v>
      </c>
      <c r="L1879" s="72">
        <v>2.2770000000000001</v>
      </c>
      <c r="M1879" s="72">
        <v>26.646000000000001</v>
      </c>
      <c r="N1879" s="12">
        <v>346.53800000000001</v>
      </c>
      <c r="O1879" s="72">
        <v>4.7530000000000001</v>
      </c>
      <c r="P1879" s="72">
        <v>11.477</v>
      </c>
      <c r="Q1879" s="12">
        <v>16.11</v>
      </c>
      <c r="R1879" s="72">
        <v>0.221</v>
      </c>
      <c r="S1879" s="72">
        <v>73.144000000000005</v>
      </c>
      <c r="T1879" s="12">
        <v>362.64800000000002</v>
      </c>
      <c r="U1879" s="72">
        <v>4.9740000000000002</v>
      </c>
      <c r="V1879" s="72">
        <v>11.170999999999999</v>
      </c>
      <c r="W1879" s="12">
        <v>614.11300000000006</v>
      </c>
      <c r="X1879" s="72">
        <v>8.423</v>
      </c>
      <c r="Y1879" s="72">
        <v>9.0069999999999997</v>
      </c>
      <c r="Z1879" s="12">
        <v>976.76099999999997</v>
      </c>
      <c r="AA1879" s="72">
        <v>13.397</v>
      </c>
      <c r="AB1879" s="72">
        <v>3.085</v>
      </c>
      <c r="AC1879" s="12">
        <v>6042.2389999999996</v>
      </c>
      <c r="AD1879" s="72">
        <v>82.876000000000005</v>
      </c>
      <c r="AE1879" s="72">
        <v>0.69699999999999995</v>
      </c>
      <c r="AF1879" s="12">
        <v>13.561</v>
      </c>
      <c r="AG1879" s="72">
        <v>0.186</v>
      </c>
      <c r="AH1879" s="72">
        <v>62.64</v>
      </c>
      <c r="AI1879" s="12">
        <v>308.52499999999998</v>
      </c>
      <c r="AJ1879" s="72">
        <v>4.2320000000000002</v>
      </c>
      <c r="AK1879" s="72">
        <v>4.8079999999999998</v>
      </c>
      <c r="AL1879" s="12">
        <v>322.08600000000001</v>
      </c>
      <c r="AM1879" s="72">
        <v>4.4180000000000001</v>
      </c>
      <c r="AN1879" s="72">
        <v>3.3559999999999999</v>
      </c>
      <c r="AO1879" s="12">
        <v>6364.3249999999998</v>
      </c>
      <c r="AP1879" s="72">
        <v>87.293999999999997</v>
      </c>
      <c r="AQ1879" s="72">
        <v>0.66</v>
      </c>
      <c r="AR1879" s="12">
        <v>49.277000000000001</v>
      </c>
      <c r="AS1879" s="72">
        <v>0.67600000000000005</v>
      </c>
      <c r="AT1879" s="72">
        <v>56.984000000000002</v>
      </c>
      <c r="AU1879" s="12">
        <v>8.8070000000000004</v>
      </c>
      <c r="AV1879" s="72">
        <v>0.121</v>
      </c>
      <c r="AW1879" s="72">
        <v>118.675</v>
      </c>
      <c r="AX1879" s="12">
        <v>187.589</v>
      </c>
      <c r="AY1879" s="72">
        <v>2.573</v>
      </c>
      <c r="AZ1879" s="72">
        <v>25.588999999999999</v>
      </c>
      <c r="BA1879" s="12">
        <v>196.39699999999999</v>
      </c>
      <c r="BB1879" s="72">
        <v>2.694</v>
      </c>
      <c r="BC1879" s="72">
        <v>25.100999999999999</v>
      </c>
      <c r="BD1879" s="12">
        <v>106.617</v>
      </c>
      <c r="BE1879" s="72">
        <v>1.462</v>
      </c>
      <c r="BF1879" s="72">
        <v>41.432000000000002</v>
      </c>
      <c r="BG1879" s="12">
        <v>303.01400000000001</v>
      </c>
      <c r="BH1879" s="72">
        <v>4.1559999999999997</v>
      </c>
      <c r="BI1879" s="72">
        <v>18.641999999999999</v>
      </c>
      <c r="BJ1879" s="12">
        <v>298.58999999999997</v>
      </c>
      <c r="BK1879" s="72">
        <v>4.0949999999999998</v>
      </c>
      <c r="BL1879" s="72">
        <v>15.708</v>
      </c>
      <c r="BM1879" s="12">
        <v>275.48</v>
      </c>
      <c r="BN1879" s="72">
        <v>3.7789999999999999</v>
      </c>
      <c r="BO1879" s="72">
        <v>26.881</v>
      </c>
      <c r="BP1879" s="12">
        <v>574.07000000000005</v>
      </c>
      <c r="BQ1879" s="72">
        <v>7.8739999999999997</v>
      </c>
      <c r="BR1879" s="72">
        <v>11.584</v>
      </c>
      <c r="BS1879" s="12">
        <v>926.36099999999999</v>
      </c>
      <c r="BT1879" s="72">
        <v>12.706</v>
      </c>
      <c r="BU1879" s="72">
        <v>4.5880000000000001</v>
      </c>
      <c r="BV1879" s="12">
        <v>7290.6859999999997</v>
      </c>
      <c r="BW1879" s="72">
        <v>100</v>
      </c>
      <c r="BX1879" s="72">
        <v>0.60499999999999998</v>
      </c>
      <c r="BY1879" s="13"/>
      <c r="BZ1879" s="13"/>
    </row>
    <row r="1880" spans="1:78" ht="12.75" customHeight="1">
      <c r="A1880" s="122" t="s">
        <v>65</v>
      </c>
      <c r="B1880" s="71" t="s">
        <v>66</v>
      </c>
      <c r="C1880" s="71" t="s">
        <v>24</v>
      </c>
      <c r="D1880" s="34">
        <v>43617</v>
      </c>
      <c r="E1880" s="12">
        <v>5126.8879999999999</v>
      </c>
      <c r="F1880" s="72">
        <v>68.811999999999998</v>
      </c>
      <c r="G1880" s="72">
        <v>1.0249999999999999</v>
      </c>
      <c r="H1880" s="12">
        <v>121.557</v>
      </c>
      <c r="I1880" s="72">
        <v>1.6319999999999999</v>
      </c>
      <c r="J1880" s="72">
        <v>23.844000000000001</v>
      </c>
      <c r="K1880" s="12">
        <v>172.15600000000001</v>
      </c>
      <c r="L1880" s="72">
        <v>2.3109999999999999</v>
      </c>
      <c r="M1880" s="72">
        <v>20.158999999999999</v>
      </c>
      <c r="N1880" s="12">
        <v>293.71300000000002</v>
      </c>
      <c r="O1880" s="72">
        <v>3.9420000000000002</v>
      </c>
      <c r="P1880" s="72">
        <v>15.667999999999999</v>
      </c>
      <c r="Q1880" s="12">
        <v>13.763</v>
      </c>
      <c r="R1880" s="72">
        <v>0.185</v>
      </c>
      <c r="S1880" s="72">
        <v>80.462000000000003</v>
      </c>
      <c r="T1880" s="12">
        <v>307.47500000000002</v>
      </c>
      <c r="U1880" s="72">
        <v>4.1269999999999998</v>
      </c>
      <c r="V1880" s="72">
        <v>14.676</v>
      </c>
      <c r="W1880" s="12">
        <v>716.31500000000005</v>
      </c>
      <c r="X1880" s="72">
        <v>9.6140000000000008</v>
      </c>
      <c r="Y1880" s="72">
        <v>6.65</v>
      </c>
      <c r="Z1880" s="12">
        <v>1023.79</v>
      </c>
      <c r="AA1880" s="72">
        <v>13.741</v>
      </c>
      <c r="AB1880" s="72">
        <v>3.2549999999999999</v>
      </c>
      <c r="AC1880" s="12">
        <v>6150.6779999999999</v>
      </c>
      <c r="AD1880" s="72">
        <v>82.552999999999997</v>
      </c>
      <c r="AE1880" s="72">
        <v>0.84099999999999997</v>
      </c>
      <c r="AF1880" s="12">
        <v>5.1239999999999997</v>
      </c>
      <c r="AG1880" s="72">
        <v>6.9000000000000006E-2</v>
      </c>
      <c r="AH1880" s="72">
        <v>93.989000000000004</v>
      </c>
      <c r="AI1880" s="12">
        <v>296.54700000000003</v>
      </c>
      <c r="AJ1880" s="72">
        <v>3.98</v>
      </c>
      <c r="AK1880" s="72">
        <v>6.032</v>
      </c>
      <c r="AL1880" s="12">
        <v>301.67099999999999</v>
      </c>
      <c r="AM1880" s="72">
        <v>4.0490000000000004</v>
      </c>
      <c r="AN1880" s="72">
        <v>6.4610000000000003</v>
      </c>
      <c r="AO1880" s="12">
        <v>6452.3490000000002</v>
      </c>
      <c r="AP1880" s="72">
        <v>86.602000000000004</v>
      </c>
      <c r="AQ1880" s="72">
        <v>0.77</v>
      </c>
      <c r="AR1880" s="12">
        <v>31.827999999999999</v>
      </c>
      <c r="AS1880" s="72">
        <v>0.42699999999999999</v>
      </c>
      <c r="AT1880" s="72">
        <v>56.055999999999997</v>
      </c>
      <c r="AU1880" s="12">
        <v>59.57</v>
      </c>
      <c r="AV1880" s="72">
        <v>0.8</v>
      </c>
      <c r="AW1880" s="72">
        <v>50.127000000000002</v>
      </c>
      <c r="AX1880" s="12">
        <v>103.64400000000001</v>
      </c>
      <c r="AY1880" s="72">
        <v>1.391</v>
      </c>
      <c r="AZ1880" s="72">
        <v>25.242000000000001</v>
      </c>
      <c r="BA1880" s="12">
        <v>163.21299999999999</v>
      </c>
      <c r="BB1880" s="72">
        <v>2.1909999999999998</v>
      </c>
      <c r="BC1880" s="72">
        <v>21.181000000000001</v>
      </c>
      <c r="BD1880" s="12">
        <v>149.84700000000001</v>
      </c>
      <c r="BE1880" s="72">
        <v>2.0110000000000001</v>
      </c>
      <c r="BF1880" s="72">
        <v>26.960999999999999</v>
      </c>
      <c r="BG1880" s="12">
        <v>313.06</v>
      </c>
      <c r="BH1880" s="72">
        <v>4.202</v>
      </c>
      <c r="BI1880" s="72">
        <v>15.536</v>
      </c>
      <c r="BJ1880" s="12">
        <v>390.93200000000002</v>
      </c>
      <c r="BK1880" s="72">
        <v>5.2469999999999999</v>
      </c>
      <c r="BL1880" s="72">
        <v>11.194000000000001</v>
      </c>
      <c r="BM1880" s="12">
        <v>262.38799999999998</v>
      </c>
      <c r="BN1880" s="72">
        <v>3.5219999999999998</v>
      </c>
      <c r="BO1880" s="72">
        <v>14.401</v>
      </c>
      <c r="BP1880" s="12">
        <v>653.32000000000005</v>
      </c>
      <c r="BQ1880" s="72">
        <v>8.7690000000000001</v>
      </c>
      <c r="BR1880" s="72">
        <v>7.032</v>
      </c>
      <c r="BS1880" s="12">
        <v>998.20799999999997</v>
      </c>
      <c r="BT1880" s="72">
        <v>13.398</v>
      </c>
      <c r="BU1880" s="72">
        <v>4.41</v>
      </c>
      <c r="BV1880" s="12">
        <v>7450.5569999999998</v>
      </c>
      <c r="BW1880" s="72">
        <v>100</v>
      </c>
      <c r="BX1880" s="72">
        <v>0.83799999999999997</v>
      </c>
      <c r="BY1880" s="13"/>
      <c r="BZ1880" s="13"/>
    </row>
    <row r="1881" spans="1:78" ht="12.75" customHeight="1">
      <c r="A1881" s="122" t="s">
        <v>65</v>
      </c>
      <c r="B1881" s="71" t="s">
        <v>66</v>
      </c>
      <c r="C1881" s="71" t="s">
        <v>24</v>
      </c>
      <c r="D1881" s="34">
        <v>44075</v>
      </c>
      <c r="E1881" s="12">
        <v>4921.9930000000004</v>
      </c>
      <c r="F1881" s="72">
        <v>65.248000000000005</v>
      </c>
      <c r="G1881" s="72">
        <v>0.70899999999999996</v>
      </c>
      <c r="H1881" s="12">
        <v>191.607</v>
      </c>
      <c r="I1881" s="72">
        <v>2.54</v>
      </c>
      <c r="J1881" s="72">
        <v>23.231999999999999</v>
      </c>
      <c r="K1881" s="12">
        <v>208.708</v>
      </c>
      <c r="L1881" s="72">
        <v>2.7669999999999999</v>
      </c>
      <c r="M1881" s="72">
        <v>24.864999999999998</v>
      </c>
      <c r="N1881" s="12">
        <v>400.315</v>
      </c>
      <c r="O1881" s="72">
        <v>5.3070000000000004</v>
      </c>
      <c r="P1881" s="72">
        <v>13.221</v>
      </c>
      <c r="Q1881" s="12">
        <v>34.18</v>
      </c>
      <c r="R1881" s="72">
        <v>0.45300000000000001</v>
      </c>
      <c r="S1881" s="72">
        <v>61.082999999999998</v>
      </c>
      <c r="T1881" s="12">
        <v>434.495</v>
      </c>
      <c r="U1881" s="72">
        <v>5.76</v>
      </c>
      <c r="V1881" s="72">
        <v>10.656000000000001</v>
      </c>
      <c r="W1881" s="12">
        <v>565.65099999999995</v>
      </c>
      <c r="X1881" s="72">
        <v>7.4989999999999997</v>
      </c>
      <c r="Y1881" s="72">
        <v>10.945</v>
      </c>
      <c r="Z1881" s="12">
        <v>1000.145</v>
      </c>
      <c r="AA1881" s="72">
        <v>13.257999999999999</v>
      </c>
      <c r="AB1881" s="72">
        <v>3.5659999999999998</v>
      </c>
      <c r="AC1881" s="12">
        <v>5922.1379999999999</v>
      </c>
      <c r="AD1881" s="72">
        <v>78.507000000000005</v>
      </c>
      <c r="AE1881" s="72">
        <v>0.79200000000000004</v>
      </c>
      <c r="AF1881" s="12">
        <v>9.5850000000000009</v>
      </c>
      <c r="AG1881" s="72">
        <v>0.127</v>
      </c>
      <c r="AH1881" s="72">
        <v>105.712</v>
      </c>
      <c r="AI1881" s="12">
        <v>435.28899999999999</v>
      </c>
      <c r="AJ1881" s="72">
        <v>5.77</v>
      </c>
      <c r="AK1881" s="72">
        <v>4.0599999999999996</v>
      </c>
      <c r="AL1881" s="12">
        <v>444.87400000000002</v>
      </c>
      <c r="AM1881" s="72">
        <v>5.8970000000000002</v>
      </c>
      <c r="AN1881" s="72">
        <v>3.6890000000000001</v>
      </c>
      <c r="AO1881" s="12">
        <v>6367.0119999999997</v>
      </c>
      <c r="AP1881" s="72">
        <v>84.403999999999996</v>
      </c>
      <c r="AQ1881" s="72">
        <v>0.77700000000000002</v>
      </c>
      <c r="AR1881" s="12">
        <v>63.881999999999998</v>
      </c>
      <c r="AS1881" s="72">
        <v>0.84699999999999998</v>
      </c>
      <c r="AT1881" s="72">
        <v>63.180999999999997</v>
      </c>
      <c r="AU1881" s="12">
        <v>5.0640000000000001</v>
      </c>
      <c r="AV1881" s="72">
        <v>6.7000000000000004E-2</v>
      </c>
      <c r="AW1881" s="72">
        <v>106.974</v>
      </c>
      <c r="AX1881" s="12">
        <v>190.17099999999999</v>
      </c>
      <c r="AY1881" s="72">
        <v>2.5209999999999999</v>
      </c>
      <c r="AZ1881" s="72">
        <v>32.128</v>
      </c>
      <c r="BA1881" s="12">
        <v>195.23599999999999</v>
      </c>
      <c r="BB1881" s="72">
        <v>2.5880000000000001</v>
      </c>
      <c r="BC1881" s="72">
        <v>30.640999999999998</v>
      </c>
      <c r="BD1881" s="12">
        <v>84.298000000000002</v>
      </c>
      <c r="BE1881" s="72">
        <v>1.117</v>
      </c>
      <c r="BF1881" s="72">
        <v>50.927</v>
      </c>
      <c r="BG1881" s="12">
        <v>279.53399999999999</v>
      </c>
      <c r="BH1881" s="72">
        <v>3.706</v>
      </c>
      <c r="BI1881" s="72">
        <v>19.044</v>
      </c>
      <c r="BJ1881" s="12">
        <v>552.47400000000005</v>
      </c>
      <c r="BK1881" s="72">
        <v>7.3239999999999998</v>
      </c>
      <c r="BL1881" s="72">
        <v>13.465999999999999</v>
      </c>
      <c r="BM1881" s="12">
        <v>280.56700000000001</v>
      </c>
      <c r="BN1881" s="72">
        <v>3.7189999999999999</v>
      </c>
      <c r="BO1881" s="72">
        <v>22.341999999999999</v>
      </c>
      <c r="BP1881" s="12">
        <v>833.04200000000003</v>
      </c>
      <c r="BQ1881" s="72">
        <v>11.042999999999999</v>
      </c>
      <c r="BR1881" s="72">
        <v>10.260999999999999</v>
      </c>
      <c r="BS1881" s="12">
        <v>1176.4570000000001</v>
      </c>
      <c r="BT1881" s="72">
        <v>15.596</v>
      </c>
      <c r="BU1881" s="72">
        <v>4.0679999999999996</v>
      </c>
      <c r="BV1881" s="12">
        <v>7543.4690000000001</v>
      </c>
      <c r="BW1881" s="72">
        <v>100</v>
      </c>
      <c r="BX1881" s="72">
        <v>0.82799999999999996</v>
      </c>
      <c r="BY1881" s="13"/>
      <c r="BZ1881" s="13"/>
    </row>
    <row r="1882" spans="1:78" ht="12.75" customHeight="1">
      <c r="A1882" s="122" t="s">
        <v>65</v>
      </c>
      <c r="B1882" s="71" t="s">
        <v>66</v>
      </c>
      <c r="C1882" s="71" t="s">
        <v>24</v>
      </c>
      <c r="D1882" s="34">
        <v>44166</v>
      </c>
      <c r="E1882" s="12">
        <v>5079.2939999999999</v>
      </c>
      <c r="F1882" s="72">
        <v>67.593000000000004</v>
      </c>
      <c r="G1882" s="72">
        <v>0.73399999999999999</v>
      </c>
      <c r="H1882" s="12">
        <v>283.59899999999999</v>
      </c>
      <c r="I1882" s="72">
        <v>3.774</v>
      </c>
      <c r="J1882" s="72">
        <v>21.164999999999999</v>
      </c>
      <c r="K1882" s="12">
        <v>191.178</v>
      </c>
      <c r="L1882" s="72">
        <v>2.544</v>
      </c>
      <c r="M1882" s="72">
        <v>25.475999999999999</v>
      </c>
      <c r="N1882" s="12">
        <v>474.77699999999999</v>
      </c>
      <c r="O1882" s="72">
        <v>6.3179999999999996</v>
      </c>
      <c r="P1882" s="72">
        <v>13.582000000000001</v>
      </c>
      <c r="Q1882" s="12">
        <v>30.408000000000001</v>
      </c>
      <c r="R1882" s="72">
        <v>0.40500000000000003</v>
      </c>
      <c r="S1882" s="72">
        <v>65.155000000000001</v>
      </c>
      <c r="T1882" s="12">
        <v>505.18400000000003</v>
      </c>
      <c r="U1882" s="72">
        <v>6.7229999999999999</v>
      </c>
      <c r="V1882" s="72">
        <v>13.244</v>
      </c>
      <c r="W1882" s="12">
        <v>551.56399999999996</v>
      </c>
      <c r="X1882" s="72">
        <v>7.34</v>
      </c>
      <c r="Y1882" s="72">
        <v>14.583</v>
      </c>
      <c r="Z1882" s="12">
        <v>1056.749</v>
      </c>
      <c r="AA1882" s="72">
        <v>14.063000000000001</v>
      </c>
      <c r="AB1882" s="72">
        <v>3.6819999999999999</v>
      </c>
      <c r="AC1882" s="12">
        <v>6136.0429999999997</v>
      </c>
      <c r="AD1882" s="72">
        <v>81.656000000000006</v>
      </c>
      <c r="AE1882" s="72">
        <v>0.73</v>
      </c>
      <c r="AF1882" s="12">
        <v>6.3739999999999997</v>
      </c>
      <c r="AG1882" s="72">
        <v>8.5000000000000006E-2</v>
      </c>
      <c r="AH1882" s="72">
        <v>105.07599999999999</v>
      </c>
      <c r="AI1882" s="12">
        <v>385.99599999999998</v>
      </c>
      <c r="AJ1882" s="72">
        <v>5.1369999999999996</v>
      </c>
      <c r="AK1882" s="72">
        <v>3.4689999999999999</v>
      </c>
      <c r="AL1882" s="12">
        <v>392.37099999999998</v>
      </c>
      <c r="AM1882" s="72">
        <v>5.2220000000000004</v>
      </c>
      <c r="AN1882" s="72">
        <v>3.7930000000000001</v>
      </c>
      <c r="AO1882" s="12">
        <v>6528.4139999999998</v>
      </c>
      <c r="AP1882" s="72">
        <v>86.878</v>
      </c>
      <c r="AQ1882" s="72">
        <v>0.68700000000000006</v>
      </c>
      <c r="AR1882" s="12">
        <v>33.207000000000001</v>
      </c>
      <c r="AS1882" s="72">
        <v>0.442</v>
      </c>
      <c r="AT1882" s="72">
        <v>59.515000000000001</v>
      </c>
      <c r="AU1882" s="12">
        <v>22.01</v>
      </c>
      <c r="AV1882" s="72">
        <v>0.29299999999999998</v>
      </c>
      <c r="AW1882" s="72">
        <v>115.355</v>
      </c>
      <c r="AX1882" s="12">
        <v>223.22499999999999</v>
      </c>
      <c r="AY1882" s="72">
        <v>2.9710000000000001</v>
      </c>
      <c r="AZ1882" s="72">
        <v>25.009</v>
      </c>
      <c r="BA1882" s="12">
        <v>245.23500000000001</v>
      </c>
      <c r="BB1882" s="72">
        <v>3.2629999999999999</v>
      </c>
      <c r="BC1882" s="72">
        <v>25.815999999999999</v>
      </c>
      <c r="BD1882" s="12">
        <v>128.583</v>
      </c>
      <c r="BE1882" s="72">
        <v>1.7110000000000001</v>
      </c>
      <c r="BF1882" s="72">
        <v>55.140999999999998</v>
      </c>
      <c r="BG1882" s="12">
        <v>373.81799999999998</v>
      </c>
      <c r="BH1882" s="72">
        <v>4.9749999999999996</v>
      </c>
      <c r="BI1882" s="72">
        <v>11.563000000000001</v>
      </c>
      <c r="BJ1882" s="12">
        <v>333.44299999999998</v>
      </c>
      <c r="BK1882" s="72">
        <v>4.4370000000000003</v>
      </c>
      <c r="BL1882" s="72">
        <v>13.180999999999999</v>
      </c>
      <c r="BM1882" s="12">
        <v>245.61500000000001</v>
      </c>
      <c r="BN1882" s="72">
        <v>3.2690000000000001</v>
      </c>
      <c r="BO1882" s="72">
        <v>15.972</v>
      </c>
      <c r="BP1882" s="12">
        <v>579.05799999999999</v>
      </c>
      <c r="BQ1882" s="72">
        <v>7.7060000000000004</v>
      </c>
      <c r="BR1882" s="72">
        <v>8.32</v>
      </c>
      <c r="BS1882" s="12">
        <v>986.08399999999995</v>
      </c>
      <c r="BT1882" s="72">
        <v>13.122</v>
      </c>
      <c r="BU1882" s="72">
        <v>4.55</v>
      </c>
      <c r="BV1882" s="12">
        <v>7514.4979999999996</v>
      </c>
      <c r="BW1882" s="72">
        <v>100</v>
      </c>
      <c r="BX1882" s="72">
        <v>0.75900000000000001</v>
      </c>
      <c r="BY1882" s="13"/>
      <c r="BZ1882" s="13"/>
    </row>
    <row r="1883" spans="1:78" ht="12.75" customHeight="1">
      <c r="A1883" s="122" t="s">
        <v>65</v>
      </c>
      <c r="B1883" s="71" t="s">
        <v>66</v>
      </c>
      <c r="C1883" s="71" t="s">
        <v>24</v>
      </c>
      <c r="D1883" s="34">
        <v>44256</v>
      </c>
      <c r="E1883" s="12">
        <v>5004.2389999999996</v>
      </c>
      <c r="F1883" s="72">
        <v>68.028000000000006</v>
      </c>
      <c r="G1883" s="72">
        <v>1.018</v>
      </c>
      <c r="H1883" s="12">
        <v>201.11699999999999</v>
      </c>
      <c r="I1883" s="72">
        <v>2.734</v>
      </c>
      <c r="J1883" s="72">
        <v>30.716999999999999</v>
      </c>
      <c r="K1883" s="12">
        <v>156.1</v>
      </c>
      <c r="L1883" s="72">
        <v>2.1219999999999999</v>
      </c>
      <c r="M1883" s="72">
        <v>30.753</v>
      </c>
      <c r="N1883" s="12">
        <v>357.21600000000001</v>
      </c>
      <c r="O1883" s="72">
        <v>4.8559999999999999</v>
      </c>
      <c r="P1883" s="72">
        <v>12.837</v>
      </c>
      <c r="Q1883" s="12">
        <v>16.591999999999999</v>
      </c>
      <c r="R1883" s="72">
        <v>0.22600000000000001</v>
      </c>
      <c r="S1883" s="72">
        <v>86.984999999999999</v>
      </c>
      <c r="T1883" s="12">
        <v>373.80799999999999</v>
      </c>
      <c r="U1883" s="72">
        <v>5.0819999999999999</v>
      </c>
      <c r="V1883" s="72">
        <v>11.182</v>
      </c>
      <c r="W1883" s="12">
        <v>603.75</v>
      </c>
      <c r="X1883" s="72">
        <v>8.2070000000000007</v>
      </c>
      <c r="Y1883" s="72">
        <v>8.5660000000000007</v>
      </c>
      <c r="Z1883" s="12">
        <v>977.55799999999999</v>
      </c>
      <c r="AA1883" s="72">
        <v>13.289</v>
      </c>
      <c r="AB1883" s="72">
        <v>3.5209999999999999</v>
      </c>
      <c r="AC1883" s="12">
        <v>5981.7969999999996</v>
      </c>
      <c r="AD1883" s="72">
        <v>81.316999999999993</v>
      </c>
      <c r="AE1883" s="72">
        <v>0.84799999999999998</v>
      </c>
      <c r="AF1883" s="12">
        <v>21.885000000000002</v>
      </c>
      <c r="AG1883" s="72">
        <v>0.29699999999999999</v>
      </c>
      <c r="AH1883" s="72">
        <v>62.277999999999999</v>
      </c>
      <c r="AI1883" s="12">
        <v>388.93700000000001</v>
      </c>
      <c r="AJ1883" s="72">
        <v>5.2869999999999999</v>
      </c>
      <c r="AK1883" s="72">
        <v>3.9279999999999999</v>
      </c>
      <c r="AL1883" s="12">
        <v>410.82100000000003</v>
      </c>
      <c r="AM1883" s="72">
        <v>5.585</v>
      </c>
      <c r="AN1883" s="72">
        <v>2.7360000000000002</v>
      </c>
      <c r="AO1883" s="12">
        <v>6392.6180000000004</v>
      </c>
      <c r="AP1883" s="72">
        <v>86.900999999999996</v>
      </c>
      <c r="AQ1883" s="72">
        <v>0.74199999999999999</v>
      </c>
      <c r="AR1883" s="12">
        <v>51.274000000000001</v>
      </c>
      <c r="AS1883" s="72">
        <v>0.69699999999999995</v>
      </c>
      <c r="AT1883" s="72">
        <v>49.338999999999999</v>
      </c>
      <c r="AU1883" s="12">
        <v>22.172000000000001</v>
      </c>
      <c r="AV1883" s="72">
        <v>0.30099999999999999</v>
      </c>
      <c r="AW1883" s="72">
        <v>97.712000000000003</v>
      </c>
      <c r="AX1883" s="12">
        <v>132.94800000000001</v>
      </c>
      <c r="AY1883" s="72">
        <v>1.8069999999999999</v>
      </c>
      <c r="AZ1883" s="72">
        <v>25.635999999999999</v>
      </c>
      <c r="BA1883" s="12">
        <v>155.119</v>
      </c>
      <c r="BB1883" s="72">
        <v>2.109</v>
      </c>
      <c r="BC1883" s="72">
        <v>23.07</v>
      </c>
      <c r="BD1883" s="12">
        <v>123.377</v>
      </c>
      <c r="BE1883" s="72">
        <v>1.677</v>
      </c>
      <c r="BF1883" s="72">
        <v>31.459</v>
      </c>
      <c r="BG1883" s="12">
        <v>278.49599999999998</v>
      </c>
      <c r="BH1883" s="72">
        <v>3.786</v>
      </c>
      <c r="BI1883" s="72">
        <v>17.055</v>
      </c>
      <c r="BJ1883" s="12">
        <v>333.57400000000001</v>
      </c>
      <c r="BK1883" s="72">
        <v>4.5350000000000001</v>
      </c>
      <c r="BL1883" s="72">
        <v>14.148</v>
      </c>
      <c r="BM1883" s="12">
        <v>300.20800000000003</v>
      </c>
      <c r="BN1883" s="72">
        <v>4.0810000000000004</v>
      </c>
      <c r="BO1883" s="72">
        <v>18.11</v>
      </c>
      <c r="BP1883" s="12">
        <v>633.78200000000004</v>
      </c>
      <c r="BQ1883" s="72">
        <v>8.6159999999999997</v>
      </c>
      <c r="BR1883" s="72">
        <v>8.1750000000000007</v>
      </c>
      <c r="BS1883" s="12">
        <v>963.553</v>
      </c>
      <c r="BT1883" s="72">
        <v>13.099</v>
      </c>
      <c r="BU1883" s="72">
        <v>4.3150000000000004</v>
      </c>
      <c r="BV1883" s="12">
        <v>7356.1710000000003</v>
      </c>
      <c r="BW1883" s="72">
        <v>100</v>
      </c>
      <c r="BX1883" s="72">
        <v>0.74099999999999999</v>
      </c>
      <c r="BY1883" s="13"/>
      <c r="BZ1883" s="13"/>
    </row>
    <row r="1884" spans="1:78" ht="12.75" customHeight="1">
      <c r="A1884" s="122" t="s">
        <v>65</v>
      </c>
      <c r="B1884" s="71" t="s">
        <v>66</v>
      </c>
      <c r="C1884" s="71" t="s">
        <v>24</v>
      </c>
      <c r="D1884" s="34">
        <v>44348</v>
      </c>
      <c r="E1884" s="12">
        <v>4988.6639999999998</v>
      </c>
      <c r="F1884" s="72">
        <v>68.176000000000002</v>
      </c>
      <c r="G1884" s="72">
        <v>1.127</v>
      </c>
      <c r="H1884" s="12">
        <v>186.38800000000001</v>
      </c>
      <c r="I1884" s="72">
        <v>2.5470000000000002</v>
      </c>
      <c r="J1884" s="72">
        <v>23.652999999999999</v>
      </c>
      <c r="K1884" s="12">
        <v>191.762</v>
      </c>
      <c r="L1884" s="72">
        <v>2.621</v>
      </c>
      <c r="M1884" s="72">
        <v>24.782</v>
      </c>
      <c r="N1884" s="12">
        <v>378.15</v>
      </c>
      <c r="O1884" s="72">
        <v>5.1680000000000001</v>
      </c>
      <c r="P1884" s="72">
        <v>15.478999999999999</v>
      </c>
      <c r="Q1884" s="12">
        <v>10.256</v>
      </c>
      <c r="R1884" s="72">
        <v>0.14000000000000001</v>
      </c>
      <c r="S1884" s="72">
        <v>102.31100000000001</v>
      </c>
      <c r="T1884" s="12">
        <v>388.40600000000001</v>
      </c>
      <c r="U1884" s="72">
        <v>5.3079999999999998</v>
      </c>
      <c r="V1884" s="72">
        <v>14.45</v>
      </c>
      <c r="W1884" s="12">
        <v>712.976</v>
      </c>
      <c r="X1884" s="72">
        <v>9.7439999999999998</v>
      </c>
      <c r="Y1884" s="72">
        <v>10.308999999999999</v>
      </c>
      <c r="Z1884" s="12">
        <v>1101.3820000000001</v>
      </c>
      <c r="AA1884" s="72">
        <v>15.052</v>
      </c>
      <c r="AB1884" s="72">
        <v>4.4400000000000004</v>
      </c>
      <c r="AC1884" s="12">
        <v>6090.0460000000003</v>
      </c>
      <c r="AD1884" s="72">
        <v>83.227999999999994</v>
      </c>
      <c r="AE1884" s="72">
        <v>0.874</v>
      </c>
      <c r="AF1884" s="12">
        <v>31.86</v>
      </c>
      <c r="AG1884" s="72">
        <v>0.435</v>
      </c>
      <c r="AH1884" s="72">
        <v>68.631</v>
      </c>
      <c r="AI1884" s="12">
        <v>298.565</v>
      </c>
      <c r="AJ1884" s="72">
        <v>4.08</v>
      </c>
      <c r="AK1884" s="72">
        <v>8.6340000000000003</v>
      </c>
      <c r="AL1884" s="12">
        <v>330.42500000000001</v>
      </c>
      <c r="AM1884" s="72">
        <v>4.516</v>
      </c>
      <c r="AN1884" s="72">
        <v>3.698</v>
      </c>
      <c r="AO1884" s="12">
        <v>6420.4709999999995</v>
      </c>
      <c r="AP1884" s="72">
        <v>87.744</v>
      </c>
      <c r="AQ1884" s="72">
        <v>0.79500000000000004</v>
      </c>
      <c r="AR1884" s="12">
        <v>16.89</v>
      </c>
      <c r="AS1884" s="72">
        <v>0.23100000000000001</v>
      </c>
      <c r="AT1884" s="72">
        <v>53.176000000000002</v>
      </c>
      <c r="AU1884" s="12">
        <v>7.3339999999999996</v>
      </c>
      <c r="AV1884" s="72">
        <v>0.1</v>
      </c>
      <c r="AW1884" s="72">
        <v>104.17</v>
      </c>
      <c r="AX1884" s="12">
        <v>116.337</v>
      </c>
      <c r="AY1884" s="72">
        <v>1.59</v>
      </c>
      <c r="AZ1884" s="72">
        <v>37.036000000000001</v>
      </c>
      <c r="BA1884" s="12">
        <v>123.67100000000001</v>
      </c>
      <c r="BB1884" s="72">
        <v>1.69</v>
      </c>
      <c r="BC1884" s="72">
        <v>34.475000000000001</v>
      </c>
      <c r="BD1884" s="12">
        <v>73.352000000000004</v>
      </c>
      <c r="BE1884" s="72">
        <v>1.002</v>
      </c>
      <c r="BF1884" s="72">
        <v>40.543999999999997</v>
      </c>
      <c r="BG1884" s="12">
        <v>197.024</v>
      </c>
      <c r="BH1884" s="72">
        <v>2.6930000000000001</v>
      </c>
      <c r="BI1884" s="72">
        <v>23.593</v>
      </c>
      <c r="BJ1884" s="12">
        <v>473.42399999999998</v>
      </c>
      <c r="BK1884" s="72">
        <v>6.47</v>
      </c>
      <c r="BL1884" s="72">
        <v>13.574999999999999</v>
      </c>
      <c r="BM1884" s="12">
        <v>209.47800000000001</v>
      </c>
      <c r="BN1884" s="72">
        <v>2.863</v>
      </c>
      <c r="BO1884" s="72">
        <v>20.905999999999999</v>
      </c>
      <c r="BP1884" s="12">
        <v>682.90200000000004</v>
      </c>
      <c r="BQ1884" s="72">
        <v>9.3330000000000002</v>
      </c>
      <c r="BR1884" s="72">
        <v>9.016</v>
      </c>
      <c r="BS1884" s="12">
        <v>896.81600000000003</v>
      </c>
      <c r="BT1884" s="72">
        <v>12.256</v>
      </c>
      <c r="BU1884" s="72">
        <v>4.4059999999999997</v>
      </c>
      <c r="BV1884" s="12">
        <v>7317.2860000000001</v>
      </c>
      <c r="BW1884" s="72">
        <v>100</v>
      </c>
      <c r="BX1884" s="72">
        <v>0.79600000000000004</v>
      </c>
      <c r="BY1884" s="13"/>
      <c r="BZ1884" s="13"/>
    </row>
    <row r="1885" spans="1:78" ht="12.75" customHeight="1">
      <c r="A1885" s="122" t="s">
        <v>65</v>
      </c>
      <c r="B1885" s="71" t="s">
        <v>66</v>
      </c>
      <c r="C1885" s="71" t="s">
        <v>24</v>
      </c>
      <c r="D1885" s="34">
        <v>44805</v>
      </c>
      <c r="E1885" s="12">
        <v>5346.9440000000004</v>
      </c>
      <c r="F1885" s="72">
        <v>70.265000000000001</v>
      </c>
      <c r="G1885" s="72">
        <v>1.0920000000000001</v>
      </c>
      <c r="H1885" s="12">
        <v>108.432</v>
      </c>
      <c r="I1885" s="72">
        <v>1.425</v>
      </c>
      <c r="J1885" s="72">
        <v>28.969000000000001</v>
      </c>
      <c r="K1885" s="12">
        <v>98.692999999999998</v>
      </c>
      <c r="L1885" s="72">
        <v>1.2969999999999999</v>
      </c>
      <c r="M1885" s="72">
        <v>39.677</v>
      </c>
      <c r="N1885" s="12">
        <v>207.125</v>
      </c>
      <c r="O1885" s="72">
        <v>2.722</v>
      </c>
      <c r="P1885" s="72">
        <v>19.646000000000001</v>
      </c>
      <c r="Q1885" s="12">
        <v>15.279</v>
      </c>
      <c r="R1885" s="72">
        <v>0.20100000000000001</v>
      </c>
      <c r="S1885" s="72">
        <v>56.015999999999998</v>
      </c>
      <c r="T1885" s="12">
        <v>222.404</v>
      </c>
      <c r="U1885" s="72">
        <v>2.923</v>
      </c>
      <c r="V1885" s="72">
        <v>18.748000000000001</v>
      </c>
      <c r="W1885" s="12">
        <v>811.55600000000004</v>
      </c>
      <c r="X1885" s="72">
        <v>10.664999999999999</v>
      </c>
      <c r="Y1885" s="72">
        <v>6.3490000000000002</v>
      </c>
      <c r="Z1885" s="12">
        <v>1033.96</v>
      </c>
      <c r="AA1885" s="72">
        <v>13.587</v>
      </c>
      <c r="AB1885" s="72">
        <v>3.7509999999999999</v>
      </c>
      <c r="AC1885" s="12">
        <v>6380.9040000000005</v>
      </c>
      <c r="AD1885" s="72">
        <v>83.852000000000004</v>
      </c>
      <c r="AE1885" s="72">
        <v>1.048</v>
      </c>
      <c r="AF1885" s="12">
        <v>18.741</v>
      </c>
      <c r="AG1885" s="72">
        <v>0.246</v>
      </c>
      <c r="AH1885" s="72">
        <v>117.78100000000001</v>
      </c>
      <c r="AI1885" s="12">
        <v>152.20099999999999</v>
      </c>
      <c r="AJ1885" s="72">
        <v>2</v>
      </c>
      <c r="AK1885" s="72">
        <v>16.873999999999999</v>
      </c>
      <c r="AL1885" s="12">
        <v>170.94300000000001</v>
      </c>
      <c r="AM1885" s="72">
        <v>2.246</v>
      </c>
      <c r="AN1885" s="72">
        <v>9.7959999999999994</v>
      </c>
      <c r="AO1885" s="12">
        <v>6551.8459999999995</v>
      </c>
      <c r="AP1885" s="72">
        <v>86.097999999999999</v>
      </c>
      <c r="AQ1885" s="72">
        <v>1.1100000000000001</v>
      </c>
      <c r="AR1885" s="12">
        <v>69.040000000000006</v>
      </c>
      <c r="AS1885" s="72">
        <v>0.90700000000000003</v>
      </c>
      <c r="AT1885" s="72">
        <v>51.707999999999998</v>
      </c>
      <c r="AU1885" s="12">
        <v>21.614000000000001</v>
      </c>
      <c r="AV1885" s="72">
        <v>0.28399999999999997</v>
      </c>
      <c r="AW1885" s="72">
        <v>96.111999999999995</v>
      </c>
      <c r="AX1885" s="12">
        <v>101.032</v>
      </c>
      <c r="AY1885" s="72">
        <v>1.3280000000000001</v>
      </c>
      <c r="AZ1885" s="72">
        <v>30.135000000000002</v>
      </c>
      <c r="BA1885" s="12">
        <v>122.646</v>
      </c>
      <c r="BB1885" s="72">
        <v>1.6120000000000001</v>
      </c>
      <c r="BC1885" s="72">
        <v>34.155000000000001</v>
      </c>
      <c r="BD1885" s="12">
        <v>147.65</v>
      </c>
      <c r="BE1885" s="72">
        <v>1.94</v>
      </c>
      <c r="BF1885" s="72">
        <v>40.256999999999998</v>
      </c>
      <c r="BG1885" s="12">
        <v>270.29599999999999</v>
      </c>
      <c r="BH1885" s="72">
        <v>3.552</v>
      </c>
      <c r="BI1885" s="72">
        <v>23.702000000000002</v>
      </c>
      <c r="BJ1885" s="12">
        <v>381.22500000000002</v>
      </c>
      <c r="BK1885" s="72">
        <v>5.01</v>
      </c>
      <c r="BL1885" s="72">
        <v>13.058</v>
      </c>
      <c r="BM1885" s="12">
        <v>337.327</v>
      </c>
      <c r="BN1885" s="72">
        <v>4.4329999999999998</v>
      </c>
      <c r="BO1885" s="72">
        <v>16.167000000000002</v>
      </c>
      <c r="BP1885" s="12">
        <v>718.553</v>
      </c>
      <c r="BQ1885" s="72">
        <v>9.4429999999999996</v>
      </c>
      <c r="BR1885" s="72">
        <v>10.148999999999999</v>
      </c>
      <c r="BS1885" s="12">
        <v>1057.8879999999999</v>
      </c>
      <c r="BT1885" s="72">
        <v>13.901999999999999</v>
      </c>
      <c r="BU1885" s="72">
        <v>5.36</v>
      </c>
      <c r="BV1885" s="12">
        <v>7609.7340000000004</v>
      </c>
      <c r="BW1885" s="72">
        <v>100</v>
      </c>
      <c r="BX1885" s="72">
        <v>1.103</v>
      </c>
      <c r="BY1885" s="13"/>
      <c r="BZ1885" s="13"/>
    </row>
    <row r="1886" spans="1:78" ht="12.75" customHeight="1">
      <c r="A1886" s="122" t="s">
        <v>65</v>
      </c>
      <c r="B1886" s="71" t="s">
        <v>66</v>
      </c>
      <c r="C1886" s="71" t="s">
        <v>24</v>
      </c>
      <c r="D1886" s="34">
        <v>44896</v>
      </c>
      <c r="E1886" s="12">
        <v>5407.0339999999997</v>
      </c>
      <c r="F1886" s="72">
        <v>70.477999999999994</v>
      </c>
      <c r="G1886" s="72">
        <v>0.85599999999999998</v>
      </c>
      <c r="H1886" s="12">
        <v>144.56100000000001</v>
      </c>
      <c r="I1886" s="72">
        <v>1.8839999999999999</v>
      </c>
      <c r="J1886" s="72">
        <v>35.941000000000003</v>
      </c>
      <c r="K1886" s="12">
        <v>171.78700000000001</v>
      </c>
      <c r="L1886" s="72">
        <v>2.2389999999999999</v>
      </c>
      <c r="M1886" s="72">
        <v>30.088999999999999</v>
      </c>
      <c r="N1886" s="12">
        <v>316.34699999999998</v>
      </c>
      <c r="O1886" s="72">
        <v>4.1230000000000002</v>
      </c>
      <c r="P1886" s="72">
        <v>20.584</v>
      </c>
      <c r="Q1886" s="12">
        <v>19.173999999999999</v>
      </c>
      <c r="R1886" s="72">
        <v>0.25</v>
      </c>
      <c r="S1886" s="72">
        <v>94.203000000000003</v>
      </c>
      <c r="T1886" s="12">
        <v>335.52100000000002</v>
      </c>
      <c r="U1886" s="72">
        <v>4.3730000000000002</v>
      </c>
      <c r="V1886" s="72">
        <v>21.210999999999999</v>
      </c>
      <c r="W1886" s="12">
        <v>705.7</v>
      </c>
      <c r="X1886" s="72">
        <v>9.1980000000000004</v>
      </c>
      <c r="Y1886" s="72">
        <v>11.051</v>
      </c>
      <c r="Z1886" s="12">
        <v>1041.221</v>
      </c>
      <c r="AA1886" s="72">
        <v>13.571999999999999</v>
      </c>
      <c r="AB1886" s="72">
        <v>4.0090000000000003</v>
      </c>
      <c r="AC1886" s="12">
        <v>6448.2550000000001</v>
      </c>
      <c r="AD1886" s="72">
        <v>84.05</v>
      </c>
      <c r="AE1886" s="72">
        <v>0.83699999999999997</v>
      </c>
      <c r="AF1886" s="12">
        <v>18.173999999999999</v>
      </c>
      <c r="AG1886" s="72">
        <v>0.23699999999999999</v>
      </c>
      <c r="AH1886" s="72">
        <v>109.378</v>
      </c>
      <c r="AI1886" s="12">
        <v>185.054</v>
      </c>
      <c r="AJ1886" s="72">
        <v>2.4119999999999999</v>
      </c>
      <c r="AK1886" s="72">
        <v>10.920999999999999</v>
      </c>
      <c r="AL1886" s="12">
        <v>203.22800000000001</v>
      </c>
      <c r="AM1886" s="72">
        <v>2.649</v>
      </c>
      <c r="AN1886" s="72">
        <v>4.2290000000000001</v>
      </c>
      <c r="AO1886" s="12">
        <v>6651.4830000000002</v>
      </c>
      <c r="AP1886" s="72">
        <v>86.698999999999998</v>
      </c>
      <c r="AQ1886" s="72">
        <v>0.873</v>
      </c>
      <c r="AR1886" s="12">
        <v>52.146999999999998</v>
      </c>
      <c r="AS1886" s="72">
        <v>0.68</v>
      </c>
      <c r="AT1886" s="72">
        <v>41.874000000000002</v>
      </c>
      <c r="AU1886" s="12">
        <v>22.928000000000001</v>
      </c>
      <c r="AV1886" s="72">
        <v>0.29899999999999999</v>
      </c>
      <c r="AW1886" s="72">
        <v>119.889</v>
      </c>
      <c r="AX1886" s="12">
        <v>114.94</v>
      </c>
      <c r="AY1886" s="72">
        <v>1.498</v>
      </c>
      <c r="AZ1886" s="72">
        <v>29.91</v>
      </c>
      <c r="BA1886" s="12">
        <v>137.86699999999999</v>
      </c>
      <c r="BB1886" s="72">
        <v>1.7969999999999999</v>
      </c>
      <c r="BC1886" s="72">
        <v>31.341000000000001</v>
      </c>
      <c r="BD1886" s="12">
        <v>119.63</v>
      </c>
      <c r="BE1886" s="72">
        <v>1.5589999999999999</v>
      </c>
      <c r="BF1886" s="72">
        <v>35.828000000000003</v>
      </c>
      <c r="BG1886" s="12">
        <v>257.49799999999999</v>
      </c>
      <c r="BH1886" s="72">
        <v>3.3559999999999999</v>
      </c>
      <c r="BI1886" s="72">
        <v>21.193000000000001</v>
      </c>
      <c r="BJ1886" s="12">
        <v>492.88</v>
      </c>
      <c r="BK1886" s="72">
        <v>6.4240000000000004</v>
      </c>
      <c r="BL1886" s="72">
        <v>15.324999999999999</v>
      </c>
      <c r="BM1886" s="12">
        <v>217.90600000000001</v>
      </c>
      <c r="BN1886" s="72">
        <v>2.84</v>
      </c>
      <c r="BO1886" s="72">
        <v>22.018000000000001</v>
      </c>
      <c r="BP1886" s="12">
        <v>710.78599999999994</v>
      </c>
      <c r="BQ1886" s="72">
        <v>9.2650000000000006</v>
      </c>
      <c r="BR1886" s="72">
        <v>11.708</v>
      </c>
      <c r="BS1886" s="12">
        <v>1020.43</v>
      </c>
      <c r="BT1886" s="72">
        <v>13.301</v>
      </c>
      <c r="BU1886" s="72">
        <v>5.3339999999999996</v>
      </c>
      <c r="BV1886" s="12">
        <v>7671.9129999999996</v>
      </c>
      <c r="BW1886" s="72">
        <v>100</v>
      </c>
      <c r="BX1886" s="72">
        <v>1.054</v>
      </c>
      <c r="BY1886" s="13"/>
      <c r="BZ1886" s="13"/>
    </row>
    <row r="1887" spans="1:78" ht="12.75" customHeight="1">
      <c r="A1887" s="122" t="s">
        <v>65</v>
      </c>
      <c r="B1887" s="71" t="s">
        <v>66</v>
      </c>
      <c r="C1887" s="71" t="s">
        <v>24</v>
      </c>
      <c r="D1887" s="34">
        <v>44986</v>
      </c>
      <c r="E1887" s="12">
        <v>5428.8729999999996</v>
      </c>
      <c r="F1887" s="72">
        <v>70.909000000000006</v>
      </c>
      <c r="G1887" s="72">
        <v>0.73699999999999999</v>
      </c>
      <c r="H1887" s="12">
        <v>132.05199999999999</v>
      </c>
      <c r="I1887" s="72">
        <v>1.7250000000000001</v>
      </c>
      <c r="J1887" s="72">
        <v>21.908999999999999</v>
      </c>
      <c r="K1887" s="12">
        <v>110.938</v>
      </c>
      <c r="L1887" s="72">
        <v>1.4490000000000001</v>
      </c>
      <c r="M1887" s="72">
        <v>19.196000000000002</v>
      </c>
      <c r="N1887" s="12">
        <v>242.99</v>
      </c>
      <c r="O1887" s="72">
        <v>3.1739999999999999</v>
      </c>
      <c r="P1887" s="72">
        <v>16.620999999999999</v>
      </c>
      <c r="Q1887" s="12">
        <v>31.042000000000002</v>
      </c>
      <c r="R1887" s="72">
        <v>0.40500000000000003</v>
      </c>
      <c r="S1887" s="72">
        <v>45.192</v>
      </c>
      <c r="T1887" s="12">
        <v>274.03199999999998</v>
      </c>
      <c r="U1887" s="72">
        <v>3.5790000000000002</v>
      </c>
      <c r="V1887" s="72">
        <v>16.78</v>
      </c>
      <c r="W1887" s="12">
        <v>746.49</v>
      </c>
      <c r="X1887" s="72">
        <v>9.75</v>
      </c>
      <c r="Y1887" s="72">
        <v>5.8140000000000001</v>
      </c>
      <c r="Z1887" s="12">
        <v>1020.522</v>
      </c>
      <c r="AA1887" s="72">
        <v>13.33</v>
      </c>
      <c r="AB1887" s="72">
        <v>3.01</v>
      </c>
      <c r="AC1887" s="12">
        <v>6449.3950000000004</v>
      </c>
      <c r="AD1887" s="72">
        <v>84.239000000000004</v>
      </c>
      <c r="AE1887" s="72">
        <v>0.54100000000000004</v>
      </c>
      <c r="AF1887" s="12">
        <v>39.213999999999999</v>
      </c>
      <c r="AG1887" s="72">
        <v>0.51200000000000001</v>
      </c>
      <c r="AH1887" s="72">
        <v>51.384999999999998</v>
      </c>
      <c r="AI1887" s="12">
        <v>207.93899999999999</v>
      </c>
      <c r="AJ1887" s="72">
        <v>2.7160000000000002</v>
      </c>
      <c r="AK1887" s="72">
        <v>9.3190000000000008</v>
      </c>
      <c r="AL1887" s="12">
        <v>247.15299999999999</v>
      </c>
      <c r="AM1887" s="72">
        <v>3.2280000000000002</v>
      </c>
      <c r="AN1887" s="72">
        <v>3.5230000000000001</v>
      </c>
      <c r="AO1887" s="12">
        <v>6696.5479999999998</v>
      </c>
      <c r="AP1887" s="72">
        <v>87.466999999999999</v>
      </c>
      <c r="AQ1887" s="72">
        <v>0.53100000000000003</v>
      </c>
      <c r="AR1887" s="12">
        <v>51.087000000000003</v>
      </c>
      <c r="AS1887" s="72">
        <v>0.66700000000000004</v>
      </c>
      <c r="AT1887" s="72">
        <v>54.472000000000001</v>
      </c>
      <c r="AU1887" s="12">
        <v>5.8170000000000002</v>
      </c>
      <c r="AV1887" s="72">
        <v>7.5999999999999998E-2</v>
      </c>
      <c r="AW1887" s="72">
        <v>70.27</v>
      </c>
      <c r="AX1887" s="12">
        <v>130.167</v>
      </c>
      <c r="AY1887" s="72">
        <v>1.7</v>
      </c>
      <c r="AZ1887" s="72">
        <v>21.437000000000001</v>
      </c>
      <c r="BA1887" s="12">
        <v>135.98400000000001</v>
      </c>
      <c r="BB1887" s="72">
        <v>1.776</v>
      </c>
      <c r="BC1887" s="72">
        <v>20.003</v>
      </c>
      <c r="BD1887" s="12">
        <v>158.28</v>
      </c>
      <c r="BE1887" s="72">
        <v>2.0670000000000002</v>
      </c>
      <c r="BF1887" s="72">
        <v>21.875</v>
      </c>
      <c r="BG1887" s="12">
        <v>294.26499999999999</v>
      </c>
      <c r="BH1887" s="72">
        <v>3.8439999999999999</v>
      </c>
      <c r="BI1887" s="72">
        <v>14.816000000000001</v>
      </c>
      <c r="BJ1887" s="12">
        <v>373.13600000000002</v>
      </c>
      <c r="BK1887" s="72">
        <v>4.8739999999999997</v>
      </c>
      <c r="BL1887" s="72">
        <v>12.302</v>
      </c>
      <c r="BM1887" s="12">
        <v>241.03200000000001</v>
      </c>
      <c r="BN1887" s="72">
        <v>3.1480000000000001</v>
      </c>
      <c r="BO1887" s="72">
        <v>13.868</v>
      </c>
      <c r="BP1887" s="12">
        <v>614.16800000000001</v>
      </c>
      <c r="BQ1887" s="72">
        <v>8.0220000000000002</v>
      </c>
      <c r="BR1887" s="72">
        <v>8.5389999999999997</v>
      </c>
      <c r="BS1887" s="12">
        <v>959.51900000000001</v>
      </c>
      <c r="BT1887" s="72">
        <v>12.532999999999999</v>
      </c>
      <c r="BU1887" s="72">
        <v>2.9780000000000002</v>
      </c>
      <c r="BV1887" s="12">
        <v>7656.0680000000002</v>
      </c>
      <c r="BW1887" s="72">
        <v>100</v>
      </c>
      <c r="BX1887" s="72">
        <v>0.59699999999999998</v>
      </c>
      <c r="BY1887" s="13"/>
      <c r="BZ1887" s="13"/>
    </row>
    <row r="1888" spans="1:78" ht="12.75" customHeight="1">
      <c r="A1888" s="122" t="s">
        <v>65</v>
      </c>
      <c r="B1888" s="71" t="s">
        <v>66</v>
      </c>
      <c r="C1888" s="71" t="s">
        <v>24</v>
      </c>
      <c r="D1888" s="34">
        <v>45078</v>
      </c>
      <c r="E1888" s="12">
        <v>5485.2920000000004</v>
      </c>
      <c r="F1888" s="72">
        <v>70.828000000000003</v>
      </c>
      <c r="G1888" s="72">
        <v>0.80700000000000005</v>
      </c>
      <c r="H1888" s="12">
        <v>115.15</v>
      </c>
      <c r="I1888" s="72">
        <v>1.4870000000000001</v>
      </c>
      <c r="J1888" s="72">
        <v>27.187999999999999</v>
      </c>
      <c r="K1888" s="12">
        <v>116.515</v>
      </c>
      <c r="L1888" s="72">
        <v>1.504</v>
      </c>
      <c r="M1888" s="72">
        <v>22.536999999999999</v>
      </c>
      <c r="N1888" s="12">
        <v>231.66399999999999</v>
      </c>
      <c r="O1888" s="72">
        <v>2.9910000000000001</v>
      </c>
      <c r="P1888" s="72">
        <v>15.865</v>
      </c>
      <c r="Q1888" s="12">
        <v>16.411000000000001</v>
      </c>
      <c r="R1888" s="72">
        <v>0.21199999999999999</v>
      </c>
      <c r="S1888" s="72">
        <v>45.216999999999999</v>
      </c>
      <c r="T1888" s="12">
        <v>248.07599999999999</v>
      </c>
      <c r="U1888" s="72">
        <v>3.2029999999999998</v>
      </c>
      <c r="V1888" s="72">
        <v>15.353</v>
      </c>
      <c r="W1888" s="12">
        <v>769.58699999999999</v>
      </c>
      <c r="X1888" s="72">
        <v>9.9369999999999994</v>
      </c>
      <c r="Y1888" s="72">
        <v>5.7759999999999998</v>
      </c>
      <c r="Z1888" s="12">
        <v>1017.663</v>
      </c>
      <c r="AA1888" s="72">
        <v>13.14</v>
      </c>
      <c r="AB1888" s="72">
        <v>3.0409999999999999</v>
      </c>
      <c r="AC1888" s="12">
        <v>6502.9549999999999</v>
      </c>
      <c r="AD1888" s="72">
        <v>83.968000000000004</v>
      </c>
      <c r="AE1888" s="72">
        <v>0.52300000000000002</v>
      </c>
      <c r="AF1888" s="12">
        <v>4.7869999999999999</v>
      </c>
      <c r="AG1888" s="72">
        <v>6.2E-2</v>
      </c>
      <c r="AH1888" s="72">
        <v>80.795000000000002</v>
      </c>
      <c r="AI1888" s="12">
        <v>227.63</v>
      </c>
      <c r="AJ1888" s="72">
        <v>2.9390000000000001</v>
      </c>
      <c r="AK1888" s="72">
        <v>4.0049999999999999</v>
      </c>
      <c r="AL1888" s="12">
        <v>232.416</v>
      </c>
      <c r="AM1888" s="72">
        <v>3.0009999999999999</v>
      </c>
      <c r="AN1888" s="72">
        <v>3.8490000000000002</v>
      </c>
      <c r="AO1888" s="12">
        <v>6735.3710000000001</v>
      </c>
      <c r="AP1888" s="72">
        <v>86.968999999999994</v>
      </c>
      <c r="AQ1888" s="72">
        <v>0.501</v>
      </c>
      <c r="AR1888" s="12">
        <v>40.792000000000002</v>
      </c>
      <c r="AS1888" s="72">
        <v>0.52700000000000002</v>
      </c>
      <c r="AT1888" s="72">
        <v>43.502000000000002</v>
      </c>
      <c r="AU1888" s="12">
        <v>1.974</v>
      </c>
      <c r="AV1888" s="72">
        <v>2.5000000000000001E-2</v>
      </c>
      <c r="AW1888" s="72">
        <v>101.371</v>
      </c>
      <c r="AX1888" s="12">
        <v>168.286</v>
      </c>
      <c r="AY1888" s="72">
        <v>2.173</v>
      </c>
      <c r="AZ1888" s="72">
        <v>20.471</v>
      </c>
      <c r="BA1888" s="12">
        <v>170.26</v>
      </c>
      <c r="BB1888" s="72">
        <v>2.198</v>
      </c>
      <c r="BC1888" s="72">
        <v>20.137</v>
      </c>
      <c r="BD1888" s="12">
        <v>75.171000000000006</v>
      </c>
      <c r="BE1888" s="72">
        <v>0.97099999999999997</v>
      </c>
      <c r="BF1888" s="72">
        <v>30.914999999999999</v>
      </c>
      <c r="BG1888" s="12">
        <v>245.43100000000001</v>
      </c>
      <c r="BH1888" s="72">
        <v>3.169</v>
      </c>
      <c r="BI1888" s="72">
        <v>16.302</v>
      </c>
      <c r="BJ1888" s="12">
        <v>386.858</v>
      </c>
      <c r="BK1888" s="72">
        <v>4.9950000000000001</v>
      </c>
      <c r="BL1888" s="72">
        <v>12.348000000000001</v>
      </c>
      <c r="BM1888" s="12">
        <v>336.096</v>
      </c>
      <c r="BN1888" s="72">
        <v>4.34</v>
      </c>
      <c r="BO1888" s="72">
        <v>14.073</v>
      </c>
      <c r="BP1888" s="12">
        <v>722.95399999999995</v>
      </c>
      <c r="BQ1888" s="72">
        <v>9.3350000000000009</v>
      </c>
      <c r="BR1888" s="72">
        <v>6.923</v>
      </c>
      <c r="BS1888" s="12">
        <v>1009.178</v>
      </c>
      <c r="BT1888" s="72">
        <v>13.031000000000001</v>
      </c>
      <c r="BU1888" s="72">
        <v>3.6040000000000001</v>
      </c>
      <c r="BV1888" s="12">
        <v>7744.549</v>
      </c>
      <c r="BW1888" s="72">
        <v>100</v>
      </c>
      <c r="BX1888" s="72">
        <v>0.57399999999999995</v>
      </c>
      <c r="BY1888" s="13"/>
      <c r="BZ1888" s="13"/>
    </row>
    <row r="1889" spans="1:78" ht="12.75" customHeight="1">
      <c r="A1889" s="122" t="s">
        <v>65</v>
      </c>
      <c r="B1889" s="71" t="s">
        <v>66</v>
      </c>
      <c r="C1889" s="71" t="s">
        <v>24</v>
      </c>
      <c r="D1889" s="34">
        <v>45170</v>
      </c>
      <c r="E1889" s="12">
        <v>5476.4260000000004</v>
      </c>
      <c r="F1889" s="72">
        <v>69.953999999999994</v>
      </c>
      <c r="G1889" s="72">
        <v>0.95499999999999996</v>
      </c>
      <c r="H1889" s="12">
        <v>123.98699999999999</v>
      </c>
      <c r="I1889" s="72">
        <v>1.5840000000000001</v>
      </c>
      <c r="J1889" s="72">
        <v>18.263999999999999</v>
      </c>
      <c r="K1889" s="12">
        <v>161.709</v>
      </c>
      <c r="L1889" s="72">
        <v>2.0659999999999998</v>
      </c>
      <c r="M1889" s="72">
        <v>20.466999999999999</v>
      </c>
      <c r="N1889" s="12">
        <v>285.69600000000003</v>
      </c>
      <c r="O1889" s="72">
        <v>3.649</v>
      </c>
      <c r="P1889" s="72">
        <v>14.273999999999999</v>
      </c>
      <c r="Q1889" s="12">
        <v>24.187000000000001</v>
      </c>
      <c r="R1889" s="72">
        <v>0.309</v>
      </c>
      <c r="S1889" s="72">
        <v>44.563000000000002</v>
      </c>
      <c r="T1889" s="12">
        <v>309.88299999999998</v>
      </c>
      <c r="U1889" s="72">
        <v>3.9580000000000002</v>
      </c>
      <c r="V1889" s="72">
        <v>13.228</v>
      </c>
      <c r="W1889" s="12">
        <v>825.00099999999998</v>
      </c>
      <c r="X1889" s="72">
        <v>10.538</v>
      </c>
      <c r="Y1889" s="72">
        <v>5.8090000000000002</v>
      </c>
      <c r="Z1889" s="12">
        <v>1134.885</v>
      </c>
      <c r="AA1889" s="72">
        <v>14.497</v>
      </c>
      <c r="AB1889" s="72">
        <v>2.4790000000000001</v>
      </c>
      <c r="AC1889" s="12">
        <v>6611.31</v>
      </c>
      <c r="AD1889" s="72">
        <v>84.45</v>
      </c>
      <c r="AE1889" s="72">
        <v>0.58299999999999996</v>
      </c>
      <c r="AF1889" s="12">
        <v>1.675</v>
      </c>
      <c r="AG1889" s="72">
        <v>2.1000000000000001E-2</v>
      </c>
      <c r="AH1889" s="72">
        <v>102.42</v>
      </c>
      <c r="AI1889" s="12">
        <v>223.405</v>
      </c>
      <c r="AJ1889" s="72">
        <v>2.8540000000000001</v>
      </c>
      <c r="AK1889" s="72">
        <v>4.9889999999999999</v>
      </c>
      <c r="AL1889" s="12">
        <v>225.07900000000001</v>
      </c>
      <c r="AM1889" s="72">
        <v>2.875</v>
      </c>
      <c r="AN1889" s="72">
        <v>4.9640000000000004</v>
      </c>
      <c r="AO1889" s="12">
        <v>6836.39</v>
      </c>
      <c r="AP1889" s="72">
        <v>87.325000000000003</v>
      </c>
      <c r="AQ1889" s="72">
        <v>0.57099999999999995</v>
      </c>
      <c r="AR1889" s="12">
        <v>31.61</v>
      </c>
      <c r="AS1889" s="72">
        <v>0.40400000000000003</v>
      </c>
      <c r="AT1889" s="72">
        <v>39.597000000000001</v>
      </c>
      <c r="AU1889" s="12">
        <v>14.518000000000001</v>
      </c>
      <c r="AV1889" s="72">
        <v>0.185</v>
      </c>
      <c r="AW1889" s="72">
        <v>55.671999999999997</v>
      </c>
      <c r="AX1889" s="12">
        <v>185.143</v>
      </c>
      <c r="AY1889" s="72">
        <v>2.3650000000000002</v>
      </c>
      <c r="AZ1889" s="72">
        <v>13.706</v>
      </c>
      <c r="BA1889" s="12">
        <v>199.661</v>
      </c>
      <c r="BB1889" s="72">
        <v>2.5499999999999998</v>
      </c>
      <c r="BC1889" s="72">
        <v>12.696</v>
      </c>
      <c r="BD1889" s="12">
        <v>92.394999999999996</v>
      </c>
      <c r="BE1889" s="72">
        <v>1.18</v>
      </c>
      <c r="BF1889" s="72">
        <v>29.506</v>
      </c>
      <c r="BG1889" s="12">
        <v>292.05599999999998</v>
      </c>
      <c r="BH1889" s="72">
        <v>3.7309999999999999</v>
      </c>
      <c r="BI1889" s="72">
        <v>10.673</v>
      </c>
      <c r="BJ1889" s="12">
        <v>413.23</v>
      </c>
      <c r="BK1889" s="72">
        <v>5.2779999999999996</v>
      </c>
      <c r="BL1889" s="72">
        <v>11.542</v>
      </c>
      <c r="BM1889" s="12">
        <v>255.363</v>
      </c>
      <c r="BN1889" s="72">
        <v>3.262</v>
      </c>
      <c r="BO1889" s="72">
        <v>13.637</v>
      </c>
      <c r="BP1889" s="12">
        <v>668.59299999999996</v>
      </c>
      <c r="BQ1889" s="72">
        <v>8.5399999999999991</v>
      </c>
      <c r="BR1889" s="72">
        <v>7.2779999999999996</v>
      </c>
      <c r="BS1889" s="12">
        <v>992.25900000000001</v>
      </c>
      <c r="BT1889" s="72">
        <v>12.675000000000001</v>
      </c>
      <c r="BU1889" s="72">
        <v>3.9889999999999999</v>
      </c>
      <c r="BV1889" s="12">
        <v>7828.6490000000003</v>
      </c>
      <c r="BW1889" s="72">
        <v>100</v>
      </c>
      <c r="BX1889" s="72">
        <v>0.59299999999999997</v>
      </c>
      <c r="BY1889" s="13"/>
      <c r="BZ1889" s="13"/>
    </row>
    <row r="1890" spans="1:78" ht="12.75" customHeight="1">
      <c r="A1890" s="122" t="s">
        <v>65</v>
      </c>
      <c r="B1890" s="71" t="s">
        <v>66</v>
      </c>
      <c r="C1890" s="71" t="s">
        <v>24</v>
      </c>
      <c r="D1890" s="34">
        <v>45261</v>
      </c>
      <c r="E1890" s="12">
        <v>5549.2120000000004</v>
      </c>
      <c r="F1890" s="72">
        <v>69.787999999999997</v>
      </c>
      <c r="G1890" s="72">
        <v>0.69</v>
      </c>
      <c r="H1890" s="12">
        <v>115.613</v>
      </c>
      <c r="I1890" s="72">
        <v>1.454</v>
      </c>
      <c r="J1890" s="72">
        <v>23.202999999999999</v>
      </c>
      <c r="K1890" s="12">
        <v>127.952</v>
      </c>
      <c r="L1890" s="72">
        <v>1.609</v>
      </c>
      <c r="M1890" s="72">
        <v>27.582000000000001</v>
      </c>
      <c r="N1890" s="12">
        <v>243.565</v>
      </c>
      <c r="O1890" s="72">
        <v>3.0630000000000002</v>
      </c>
      <c r="P1890" s="72">
        <v>15.257</v>
      </c>
      <c r="Q1890" s="12">
        <v>21.591999999999999</v>
      </c>
      <c r="R1890" s="72">
        <v>0.27200000000000002</v>
      </c>
      <c r="S1890" s="72">
        <v>45.901000000000003</v>
      </c>
      <c r="T1890" s="12">
        <v>265.15699999999998</v>
      </c>
      <c r="U1890" s="72">
        <v>3.335</v>
      </c>
      <c r="V1890" s="72">
        <v>13.555999999999999</v>
      </c>
      <c r="W1890" s="12">
        <v>869.73500000000001</v>
      </c>
      <c r="X1890" s="72">
        <v>10.938000000000001</v>
      </c>
      <c r="Y1890" s="72">
        <v>5.1349999999999998</v>
      </c>
      <c r="Z1890" s="12">
        <v>1134.8920000000001</v>
      </c>
      <c r="AA1890" s="72">
        <v>14.273</v>
      </c>
      <c r="AB1890" s="72">
        <v>1.93</v>
      </c>
      <c r="AC1890" s="12">
        <v>6684.1040000000003</v>
      </c>
      <c r="AD1890" s="72">
        <v>84.061000000000007</v>
      </c>
      <c r="AE1890" s="72">
        <v>0.54800000000000004</v>
      </c>
      <c r="AF1890" s="12">
        <v>19.716999999999999</v>
      </c>
      <c r="AG1890" s="72">
        <v>0.248</v>
      </c>
      <c r="AH1890" s="72">
        <v>68.072999999999993</v>
      </c>
      <c r="AI1890" s="12">
        <v>212.964</v>
      </c>
      <c r="AJ1890" s="72">
        <v>2.6779999999999999</v>
      </c>
      <c r="AK1890" s="72">
        <v>7.3529999999999998</v>
      </c>
      <c r="AL1890" s="12">
        <v>232.68100000000001</v>
      </c>
      <c r="AM1890" s="72">
        <v>2.9260000000000002</v>
      </c>
      <c r="AN1890" s="72">
        <v>4.5090000000000003</v>
      </c>
      <c r="AO1890" s="12">
        <v>6916.7849999999999</v>
      </c>
      <c r="AP1890" s="72">
        <v>86.986999999999995</v>
      </c>
      <c r="AQ1890" s="72">
        <v>0.55500000000000005</v>
      </c>
      <c r="AR1890" s="12">
        <v>64.826999999999998</v>
      </c>
      <c r="AS1890" s="72">
        <v>0.81499999999999995</v>
      </c>
      <c r="AT1890" s="72">
        <v>33.75</v>
      </c>
      <c r="AU1890" s="12">
        <v>44.478999999999999</v>
      </c>
      <c r="AV1890" s="72">
        <v>0.55900000000000005</v>
      </c>
      <c r="AW1890" s="72">
        <v>44.3</v>
      </c>
      <c r="AX1890" s="12">
        <v>114.46899999999999</v>
      </c>
      <c r="AY1890" s="72">
        <v>1.44</v>
      </c>
      <c r="AZ1890" s="72">
        <v>26.786999999999999</v>
      </c>
      <c r="BA1890" s="12">
        <v>158.94800000000001</v>
      </c>
      <c r="BB1890" s="72">
        <v>1.9990000000000001</v>
      </c>
      <c r="BC1890" s="72">
        <v>19.475999999999999</v>
      </c>
      <c r="BD1890" s="12">
        <v>50.808</v>
      </c>
      <c r="BE1890" s="72">
        <v>0.63900000000000001</v>
      </c>
      <c r="BF1890" s="72">
        <v>34.104999999999997</v>
      </c>
      <c r="BG1890" s="12">
        <v>209.756</v>
      </c>
      <c r="BH1890" s="72">
        <v>2.6379999999999999</v>
      </c>
      <c r="BI1890" s="72">
        <v>16.297999999999998</v>
      </c>
      <c r="BJ1890" s="12">
        <v>460.339</v>
      </c>
      <c r="BK1890" s="72">
        <v>5.7889999999999997</v>
      </c>
      <c r="BL1890" s="72">
        <v>11.888999999999999</v>
      </c>
      <c r="BM1890" s="12">
        <v>299.803</v>
      </c>
      <c r="BN1890" s="72">
        <v>3.77</v>
      </c>
      <c r="BO1890" s="72">
        <v>11.468</v>
      </c>
      <c r="BP1890" s="12">
        <v>760.14200000000005</v>
      </c>
      <c r="BQ1890" s="72">
        <v>9.56</v>
      </c>
      <c r="BR1890" s="72">
        <v>5.6040000000000001</v>
      </c>
      <c r="BS1890" s="12">
        <v>1034.7249999999999</v>
      </c>
      <c r="BT1890" s="72">
        <v>13.013</v>
      </c>
      <c r="BU1890" s="72">
        <v>3.2770000000000001</v>
      </c>
      <c r="BV1890" s="12">
        <v>7951.51</v>
      </c>
      <c r="BW1890" s="72">
        <v>100</v>
      </c>
      <c r="BX1890" s="72">
        <v>0.57499999999999996</v>
      </c>
      <c r="BY1890" s="13"/>
      <c r="BZ1890" s="13"/>
    </row>
    <row r="1891" spans="1:78" ht="12.75" customHeight="1">
      <c r="A1891" s="122" t="s">
        <v>65</v>
      </c>
      <c r="B1891" s="71" t="s">
        <v>66</v>
      </c>
      <c r="C1891" s="71" t="s">
        <v>24</v>
      </c>
      <c r="D1891" s="34">
        <v>45352</v>
      </c>
      <c r="E1891" s="12">
        <v>5524.5230000000001</v>
      </c>
      <c r="F1891" s="72">
        <v>69.277000000000001</v>
      </c>
      <c r="G1891" s="72">
        <v>0.68</v>
      </c>
      <c r="H1891" s="12">
        <v>143.114</v>
      </c>
      <c r="I1891" s="72">
        <v>1.7949999999999999</v>
      </c>
      <c r="J1891" s="72">
        <v>22.681000000000001</v>
      </c>
      <c r="K1891" s="12">
        <v>179.61</v>
      </c>
      <c r="L1891" s="72">
        <v>2.2519999999999998</v>
      </c>
      <c r="M1891" s="72">
        <v>18.751999999999999</v>
      </c>
      <c r="N1891" s="12">
        <v>322.72399999999999</v>
      </c>
      <c r="O1891" s="72">
        <v>4.0469999999999997</v>
      </c>
      <c r="P1891" s="72">
        <v>12.695</v>
      </c>
      <c r="Q1891" s="12">
        <v>29.289000000000001</v>
      </c>
      <c r="R1891" s="72">
        <v>0.36699999999999999</v>
      </c>
      <c r="S1891" s="72">
        <v>52.518999999999998</v>
      </c>
      <c r="T1891" s="12">
        <v>352.01299999999998</v>
      </c>
      <c r="U1891" s="72">
        <v>4.4139999999999997</v>
      </c>
      <c r="V1891" s="72">
        <v>11.262</v>
      </c>
      <c r="W1891" s="12">
        <v>750.44</v>
      </c>
      <c r="X1891" s="72">
        <v>9.41</v>
      </c>
      <c r="Y1891" s="72">
        <v>5.3460000000000001</v>
      </c>
      <c r="Z1891" s="12">
        <v>1102.453</v>
      </c>
      <c r="AA1891" s="72">
        <v>13.824999999999999</v>
      </c>
      <c r="AB1891" s="72">
        <v>1.9650000000000001</v>
      </c>
      <c r="AC1891" s="12">
        <v>6626.9759999999997</v>
      </c>
      <c r="AD1891" s="72">
        <v>83.102000000000004</v>
      </c>
      <c r="AE1891" s="72">
        <v>0.56000000000000005</v>
      </c>
      <c r="AF1891" s="12">
        <v>25.183</v>
      </c>
      <c r="AG1891" s="72">
        <v>0.316</v>
      </c>
      <c r="AH1891" s="72">
        <v>55.048999999999999</v>
      </c>
      <c r="AI1891" s="12">
        <v>244.059</v>
      </c>
      <c r="AJ1891" s="72">
        <v>3.06</v>
      </c>
      <c r="AK1891" s="72">
        <v>8.6470000000000002</v>
      </c>
      <c r="AL1891" s="12">
        <v>269.24200000000002</v>
      </c>
      <c r="AM1891" s="72">
        <v>3.3759999999999999</v>
      </c>
      <c r="AN1891" s="72">
        <v>4.2229999999999999</v>
      </c>
      <c r="AO1891" s="12">
        <v>6896.2179999999998</v>
      </c>
      <c r="AP1891" s="72">
        <v>86.477999999999994</v>
      </c>
      <c r="AQ1891" s="72">
        <v>0.50900000000000001</v>
      </c>
      <c r="AR1891" s="12">
        <v>55.515999999999998</v>
      </c>
      <c r="AS1891" s="72">
        <v>0.69599999999999995</v>
      </c>
      <c r="AT1891" s="72">
        <v>25.062000000000001</v>
      </c>
      <c r="AU1891" s="12">
        <v>26.885999999999999</v>
      </c>
      <c r="AV1891" s="72">
        <v>0.33700000000000002</v>
      </c>
      <c r="AW1891" s="72">
        <v>66.075999999999993</v>
      </c>
      <c r="AX1891" s="12">
        <v>155.251</v>
      </c>
      <c r="AY1891" s="72">
        <v>1.9470000000000001</v>
      </c>
      <c r="AZ1891" s="72">
        <v>26.43</v>
      </c>
      <c r="BA1891" s="12">
        <v>182.137</v>
      </c>
      <c r="BB1891" s="72">
        <v>2.2839999999999998</v>
      </c>
      <c r="BC1891" s="72">
        <v>24.241</v>
      </c>
      <c r="BD1891" s="12">
        <v>59.283999999999999</v>
      </c>
      <c r="BE1891" s="72">
        <v>0.74299999999999999</v>
      </c>
      <c r="BF1891" s="72">
        <v>43.009</v>
      </c>
      <c r="BG1891" s="12">
        <v>241.42</v>
      </c>
      <c r="BH1891" s="72">
        <v>3.0270000000000001</v>
      </c>
      <c r="BI1891" s="72">
        <v>14.945</v>
      </c>
      <c r="BJ1891" s="12">
        <v>474.85700000000003</v>
      </c>
      <c r="BK1891" s="72">
        <v>5.9550000000000001</v>
      </c>
      <c r="BL1891" s="72">
        <v>10.013999999999999</v>
      </c>
      <c r="BM1891" s="12">
        <v>306.51</v>
      </c>
      <c r="BN1891" s="72">
        <v>3.8439999999999999</v>
      </c>
      <c r="BO1891" s="72">
        <v>9.8339999999999996</v>
      </c>
      <c r="BP1891" s="12">
        <v>781.36699999999996</v>
      </c>
      <c r="BQ1891" s="72">
        <v>9.798</v>
      </c>
      <c r="BR1891" s="72">
        <v>6.0209999999999999</v>
      </c>
      <c r="BS1891" s="12">
        <v>1078.3040000000001</v>
      </c>
      <c r="BT1891" s="72">
        <v>13.522</v>
      </c>
      <c r="BU1891" s="72">
        <v>3.552</v>
      </c>
      <c r="BV1891" s="12">
        <v>7974.5219999999999</v>
      </c>
      <c r="BW1891" s="72">
        <v>100</v>
      </c>
      <c r="BX1891" s="72">
        <v>0.55800000000000005</v>
      </c>
      <c r="BY1891" s="13"/>
      <c r="BZ1891" s="13"/>
    </row>
    <row r="1892" spans="1:78" ht="12.75" customHeight="1">
      <c r="A1892" s="122" t="s">
        <v>65</v>
      </c>
      <c r="B1892" s="71" t="s">
        <v>66</v>
      </c>
      <c r="C1892" s="71" t="s">
        <v>24</v>
      </c>
      <c r="D1892" s="34">
        <v>45444</v>
      </c>
      <c r="E1892" s="12">
        <v>5569.3620000000001</v>
      </c>
      <c r="F1892" s="72">
        <v>70.11</v>
      </c>
      <c r="G1892" s="72">
        <v>0.54400000000000004</v>
      </c>
      <c r="H1892" s="12">
        <v>129.77099999999999</v>
      </c>
      <c r="I1892" s="72">
        <v>1.6339999999999999</v>
      </c>
      <c r="J1892" s="72">
        <v>31.574000000000002</v>
      </c>
      <c r="K1892" s="12">
        <v>154.22800000000001</v>
      </c>
      <c r="L1892" s="72">
        <v>1.9410000000000001</v>
      </c>
      <c r="M1892" s="72">
        <v>19.210999999999999</v>
      </c>
      <c r="N1892" s="12">
        <v>283.99900000000002</v>
      </c>
      <c r="O1892" s="72">
        <v>3.5750000000000002</v>
      </c>
      <c r="P1892" s="72">
        <v>13.872</v>
      </c>
      <c r="Q1892" s="12">
        <v>28.779</v>
      </c>
      <c r="R1892" s="72">
        <v>0.36199999999999999</v>
      </c>
      <c r="S1892" s="72">
        <v>34.787999999999997</v>
      </c>
      <c r="T1892" s="12">
        <v>312.77699999999999</v>
      </c>
      <c r="U1892" s="72">
        <v>3.9369999999999998</v>
      </c>
      <c r="V1892" s="72">
        <v>13.417</v>
      </c>
      <c r="W1892" s="12">
        <v>832.76199999999994</v>
      </c>
      <c r="X1892" s="72">
        <v>10.483000000000001</v>
      </c>
      <c r="Y1892" s="72">
        <v>4.3630000000000004</v>
      </c>
      <c r="Z1892" s="12">
        <v>1145.539</v>
      </c>
      <c r="AA1892" s="72">
        <v>14.420999999999999</v>
      </c>
      <c r="AB1892" s="72">
        <v>3.016</v>
      </c>
      <c r="AC1892" s="12">
        <v>6714.9009999999998</v>
      </c>
      <c r="AD1892" s="72">
        <v>84.53</v>
      </c>
      <c r="AE1892" s="72">
        <v>0.51</v>
      </c>
      <c r="AF1892" s="12">
        <v>19.521000000000001</v>
      </c>
      <c r="AG1892" s="72">
        <v>0.246</v>
      </c>
      <c r="AH1892" s="72">
        <v>74.340999999999994</v>
      </c>
      <c r="AI1892" s="12">
        <v>252.25899999999999</v>
      </c>
      <c r="AJ1892" s="72">
        <v>3.1760000000000002</v>
      </c>
      <c r="AK1892" s="72">
        <v>7.4409999999999998</v>
      </c>
      <c r="AL1892" s="12">
        <v>271.77999999999997</v>
      </c>
      <c r="AM1892" s="72">
        <v>3.4209999999999998</v>
      </c>
      <c r="AN1892" s="72">
        <v>3.6120000000000001</v>
      </c>
      <c r="AO1892" s="12">
        <v>6986.6809999999996</v>
      </c>
      <c r="AP1892" s="72">
        <v>87.950999999999993</v>
      </c>
      <c r="AQ1892" s="72">
        <v>0.505</v>
      </c>
      <c r="AR1892" s="12">
        <v>31.164000000000001</v>
      </c>
      <c r="AS1892" s="72">
        <v>0.39200000000000002</v>
      </c>
      <c r="AT1892" s="72">
        <v>35.454000000000001</v>
      </c>
      <c r="AU1892" s="12">
        <v>16.625</v>
      </c>
      <c r="AV1892" s="72">
        <v>0.20899999999999999</v>
      </c>
      <c r="AW1892" s="72">
        <v>44.780999999999999</v>
      </c>
      <c r="AX1892" s="12">
        <v>196.73599999999999</v>
      </c>
      <c r="AY1892" s="72">
        <v>2.4769999999999999</v>
      </c>
      <c r="AZ1892" s="72">
        <v>17.254000000000001</v>
      </c>
      <c r="BA1892" s="12">
        <v>213.36099999999999</v>
      </c>
      <c r="BB1892" s="72">
        <v>2.6859999999999999</v>
      </c>
      <c r="BC1892" s="72">
        <v>15.331</v>
      </c>
      <c r="BD1892" s="12">
        <v>50.238999999999997</v>
      </c>
      <c r="BE1892" s="72">
        <v>0.63200000000000001</v>
      </c>
      <c r="BF1892" s="72">
        <v>34.439</v>
      </c>
      <c r="BG1892" s="12">
        <v>263.60000000000002</v>
      </c>
      <c r="BH1892" s="72">
        <v>3.3180000000000001</v>
      </c>
      <c r="BI1892" s="72">
        <v>14.749000000000001</v>
      </c>
      <c r="BJ1892" s="12">
        <v>353.62400000000002</v>
      </c>
      <c r="BK1892" s="72">
        <v>4.452</v>
      </c>
      <c r="BL1892" s="72">
        <v>13.65</v>
      </c>
      <c r="BM1892" s="12">
        <v>308.72000000000003</v>
      </c>
      <c r="BN1892" s="72">
        <v>3.8860000000000001</v>
      </c>
      <c r="BO1892" s="72">
        <v>12.005000000000001</v>
      </c>
      <c r="BP1892" s="12">
        <v>662.34400000000005</v>
      </c>
      <c r="BQ1892" s="72">
        <v>8.3379999999999992</v>
      </c>
      <c r="BR1892" s="72">
        <v>8.2959999999999994</v>
      </c>
      <c r="BS1892" s="12">
        <v>957.10799999999995</v>
      </c>
      <c r="BT1892" s="72">
        <v>12.048999999999999</v>
      </c>
      <c r="BU1892" s="72">
        <v>3.5339999999999998</v>
      </c>
      <c r="BV1892" s="12">
        <v>7943.7889999999998</v>
      </c>
      <c r="BW1892" s="72">
        <v>100</v>
      </c>
      <c r="BX1892" s="72">
        <v>0.45700000000000002</v>
      </c>
      <c r="BY1892" s="13"/>
      <c r="BZ1892" s="13"/>
    </row>
    <row r="1893" spans="1:78" ht="12.75" customHeight="1">
      <c r="A1893" s="122" t="s">
        <v>65</v>
      </c>
      <c r="B1893" s="71" t="s">
        <v>66</v>
      </c>
      <c r="C1893" s="71" t="s">
        <v>24</v>
      </c>
      <c r="D1893" s="34">
        <v>45536</v>
      </c>
      <c r="E1893" s="12">
        <v>5509.3559999999998</v>
      </c>
      <c r="F1893" s="72">
        <v>68.885000000000005</v>
      </c>
      <c r="G1893" s="72">
        <v>0.82899999999999996</v>
      </c>
      <c r="H1893" s="12">
        <v>102.547</v>
      </c>
      <c r="I1893" s="72">
        <v>1.282</v>
      </c>
      <c r="J1893" s="72">
        <v>27.795999999999999</v>
      </c>
      <c r="K1893" s="12">
        <v>162.84100000000001</v>
      </c>
      <c r="L1893" s="72">
        <v>2.036</v>
      </c>
      <c r="M1893" s="72">
        <v>20.242000000000001</v>
      </c>
      <c r="N1893" s="12">
        <v>265.38799999999998</v>
      </c>
      <c r="O1893" s="72">
        <v>3.3180000000000001</v>
      </c>
      <c r="P1893" s="72">
        <v>16.623999999999999</v>
      </c>
      <c r="Q1893" s="12">
        <v>19.814</v>
      </c>
      <c r="R1893" s="72">
        <v>0.248</v>
      </c>
      <c r="S1893" s="72">
        <v>41.238999999999997</v>
      </c>
      <c r="T1893" s="12">
        <v>285.202</v>
      </c>
      <c r="U1893" s="72">
        <v>3.5659999999999998</v>
      </c>
      <c r="V1893" s="72">
        <v>16.184999999999999</v>
      </c>
      <c r="W1893" s="12">
        <v>923.71699999999998</v>
      </c>
      <c r="X1893" s="72">
        <v>11.55</v>
      </c>
      <c r="Y1893" s="72">
        <v>5.0469999999999997</v>
      </c>
      <c r="Z1893" s="12">
        <v>1208.9190000000001</v>
      </c>
      <c r="AA1893" s="72">
        <v>15.116</v>
      </c>
      <c r="AB1893" s="72">
        <v>2.4620000000000002</v>
      </c>
      <c r="AC1893" s="12">
        <v>6718.2749999999996</v>
      </c>
      <c r="AD1893" s="72">
        <v>84.001000000000005</v>
      </c>
      <c r="AE1893" s="72">
        <v>0.57499999999999996</v>
      </c>
      <c r="AF1893" s="12">
        <v>6.7279999999999998</v>
      </c>
      <c r="AG1893" s="72">
        <v>8.4000000000000005E-2</v>
      </c>
      <c r="AH1893" s="72">
        <v>76.531999999999996</v>
      </c>
      <c r="AI1893" s="12">
        <v>250.97399999999999</v>
      </c>
      <c r="AJ1893" s="72">
        <v>3.1379999999999999</v>
      </c>
      <c r="AK1893" s="72">
        <v>5.5810000000000004</v>
      </c>
      <c r="AL1893" s="12">
        <v>257.70100000000002</v>
      </c>
      <c r="AM1893" s="72">
        <v>3.222</v>
      </c>
      <c r="AN1893" s="72">
        <v>4.7759999999999998</v>
      </c>
      <c r="AO1893" s="12">
        <v>6975.9759999999997</v>
      </c>
      <c r="AP1893" s="72">
        <v>87.222999999999999</v>
      </c>
      <c r="AQ1893" s="72">
        <v>0.51400000000000001</v>
      </c>
      <c r="AR1893" s="12">
        <v>41.948999999999998</v>
      </c>
      <c r="AS1893" s="72">
        <v>0.52500000000000002</v>
      </c>
      <c r="AT1893" s="72">
        <v>44.688000000000002</v>
      </c>
      <c r="AU1893" s="12">
        <v>15.827999999999999</v>
      </c>
      <c r="AV1893" s="72">
        <v>0.19800000000000001</v>
      </c>
      <c r="AW1893" s="72">
        <v>59.039000000000001</v>
      </c>
      <c r="AX1893" s="12">
        <v>202.88499999999999</v>
      </c>
      <c r="AY1893" s="72">
        <v>2.5369999999999999</v>
      </c>
      <c r="AZ1893" s="72">
        <v>17.472000000000001</v>
      </c>
      <c r="BA1893" s="12">
        <v>218.714</v>
      </c>
      <c r="BB1893" s="72">
        <v>2.7349999999999999</v>
      </c>
      <c r="BC1893" s="72">
        <v>16.198</v>
      </c>
      <c r="BD1893" s="12">
        <v>46.582000000000001</v>
      </c>
      <c r="BE1893" s="72">
        <v>0.58199999999999996</v>
      </c>
      <c r="BF1893" s="72">
        <v>44.506</v>
      </c>
      <c r="BG1893" s="12">
        <v>265.29599999999999</v>
      </c>
      <c r="BH1893" s="72">
        <v>3.3170000000000002</v>
      </c>
      <c r="BI1893" s="72">
        <v>15.977</v>
      </c>
      <c r="BJ1893" s="12">
        <v>383.90300000000002</v>
      </c>
      <c r="BK1893" s="72">
        <v>4.8</v>
      </c>
      <c r="BL1893" s="72">
        <v>11.504</v>
      </c>
      <c r="BM1893" s="12">
        <v>330.73</v>
      </c>
      <c r="BN1893" s="72">
        <v>4.1349999999999998</v>
      </c>
      <c r="BO1893" s="72">
        <v>13.509</v>
      </c>
      <c r="BP1893" s="12">
        <v>714.63300000000004</v>
      </c>
      <c r="BQ1893" s="72">
        <v>8.9350000000000005</v>
      </c>
      <c r="BR1893" s="72">
        <v>7.9429999999999996</v>
      </c>
      <c r="BS1893" s="12">
        <v>1021.878</v>
      </c>
      <c r="BT1893" s="72">
        <v>12.776999999999999</v>
      </c>
      <c r="BU1893" s="72">
        <v>4.0880000000000001</v>
      </c>
      <c r="BV1893" s="12">
        <v>7997.8549999999996</v>
      </c>
      <c r="BW1893" s="72">
        <v>100</v>
      </c>
      <c r="BX1893" s="72">
        <v>0.61799999999999999</v>
      </c>
      <c r="BY1893" s="13"/>
      <c r="BZ1893" s="13"/>
    </row>
    <row r="1894" spans="1:78" ht="12.75" customHeight="1">
      <c r="A1894" s="122" t="s">
        <v>65</v>
      </c>
      <c r="B1894" s="71" t="s">
        <v>66</v>
      </c>
      <c r="C1894" s="71" t="s">
        <v>24</v>
      </c>
      <c r="D1894" s="34">
        <v>45627</v>
      </c>
      <c r="E1894" s="12">
        <v>5595.8710000000001</v>
      </c>
      <c r="F1894" s="72">
        <v>69.989000000000004</v>
      </c>
      <c r="G1894" s="72">
        <v>0.75700000000000001</v>
      </c>
      <c r="H1894" s="12">
        <v>124.24</v>
      </c>
      <c r="I1894" s="72">
        <v>1.554</v>
      </c>
      <c r="J1894" s="72">
        <v>24.815999999999999</v>
      </c>
      <c r="K1894" s="12">
        <v>161.01400000000001</v>
      </c>
      <c r="L1894" s="72">
        <v>2.0139999999999998</v>
      </c>
      <c r="M1894" s="72">
        <v>17.722000000000001</v>
      </c>
      <c r="N1894" s="12">
        <v>285.25299999999999</v>
      </c>
      <c r="O1894" s="72">
        <v>3.5680000000000001</v>
      </c>
      <c r="P1894" s="72">
        <v>15.353999999999999</v>
      </c>
      <c r="Q1894" s="12">
        <v>37.94</v>
      </c>
      <c r="R1894" s="72">
        <v>0.47499999999999998</v>
      </c>
      <c r="S1894" s="72">
        <v>41.709000000000003</v>
      </c>
      <c r="T1894" s="12">
        <v>323.19299999999998</v>
      </c>
      <c r="U1894" s="72">
        <v>4.0419999999999998</v>
      </c>
      <c r="V1894" s="72">
        <v>14.138</v>
      </c>
      <c r="W1894" s="12">
        <v>841.10199999999998</v>
      </c>
      <c r="X1894" s="72">
        <v>10.52</v>
      </c>
      <c r="Y1894" s="72">
        <v>5.585</v>
      </c>
      <c r="Z1894" s="12">
        <v>1164.2950000000001</v>
      </c>
      <c r="AA1894" s="72">
        <v>14.561999999999999</v>
      </c>
      <c r="AB1894" s="72">
        <v>3.1779999999999999</v>
      </c>
      <c r="AC1894" s="12">
        <v>6760.1660000000002</v>
      </c>
      <c r="AD1894" s="72">
        <v>84.551000000000002</v>
      </c>
      <c r="AE1894" s="72">
        <v>0.59699999999999998</v>
      </c>
      <c r="AF1894" s="12">
        <v>3.8740000000000001</v>
      </c>
      <c r="AG1894" s="72">
        <v>4.8000000000000001E-2</v>
      </c>
      <c r="AH1894" s="72">
        <v>89.200999999999993</v>
      </c>
      <c r="AI1894" s="12">
        <v>243.797</v>
      </c>
      <c r="AJ1894" s="72">
        <v>3.0489999999999999</v>
      </c>
      <c r="AK1894" s="72">
        <v>3.165</v>
      </c>
      <c r="AL1894" s="12">
        <v>247.67099999999999</v>
      </c>
      <c r="AM1894" s="72">
        <v>3.0979999999999999</v>
      </c>
      <c r="AN1894" s="72">
        <v>3.0609999999999999</v>
      </c>
      <c r="AO1894" s="12">
        <v>7007.8379999999997</v>
      </c>
      <c r="AP1894" s="72">
        <v>87.649000000000001</v>
      </c>
      <c r="AQ1894" s="72">
        <v>0.55700000000000005</v>
      </c>
      <c r="AR1894" s="12">
        <v>50.137</v>
      </c>
      <c r="AS1894" s="72">
        <v>0.627</v>
      </c>
      <c r="AT1894" s="72">
        <v>41.484999999999999</v>
      </c>
      <c r="AU1894" s="12">
        <v>31.774999999999999</v>
      </c>
      <c r="AV1894" s="72">
        <v>0.39700000000000002</v>
      </c>
      <c r="AW1894" s="72">
        <v>46.146999999999998</v>
      </c>
      <c r="AX1894" s="12">
        <v>158.559</v>
      </c>
      <c r="AY1894" s="72">
        <v>1.9830000000000001</v>
      </c>
      <c r="AZ1894" s="72">
        <v>19.606999999999999</v>
      </c>
      <c r="BA1894" s="12">
        <v>190.33500000000001</v>
      </c>
      <c r="BB1894" s="72">
        <v>2.3809999999999998</v>
      </c>
      <c r="BC1894" s="72">
        <v>22.015999999999998</v>
      </c>
      <c r="BD1894" s="12">
        <v>75.998999999999995</v>
      </c>
      <c r="BE1894" s="72">
        <v>0.95099999999999996</v>
      </c>
      <c r="BF1894" s="72">
        <v>46.954000000000001</v>
      </c>
      <c r="BG1894" s="12">
        <v>266.334</v>
      </c>
      <c r="BH1894" s="72">
        <v>3.331</v>
      </c>
      <c r="BI1894" s="72">
        <v>20.959</v>
      </c>
      <c r="BJ1894" s="12">
        <v>387.726</v>
      </c>
      <c r="BK1894" s="72">
        <v>4.8490000000000002</v>
      </c>
      <c r="BL1894" s="72">
        <v>14.090999999999999</v>
      </c>
      <c r="BM1894" s="12">
        <v>283.339</v>
      </c>
      <c r="BN1894" s="72">
        <v>3.544</v>
      </c>
      <c r="BO1894" s="72">
        <v>13.28</v>
      </c>
      <c r="BP1894" s="12">
        <v>671.06500000000005</v>
      </c>
      <c r="BQ1894" s="72">
        <v>8.3930000000000007</v>
      </c>
      <c r="BR1894" s="72">
        <v>10.602</v>
      </c>
      <c r="BS1894" s="12">
        <v>987.53599999999994</v>
      </c>
      <c r="BT1894" s="72">
        <v>12.351000000000001</v>
      </c>
      <c r="BU1894" s="72">
        <v>3.4</v>
      </c>
      <c r="BV1894" s="12">
        <v>7995.3739999999998</v>
      </c>
      <c r="BW1894" s="72">
        <v>100</v>
      </c>
      <c r="BX1894" s="72">
        <v>0.56399999999999995</v>
      </c>
      <c r="BY1894" s="13"/>
      <c r="BZ1894" s="13"/>
    </row>
    <row r="1895" spans="1:78" ht="12.75" customHeight="1">
      <c r="A1895" s="122" t="s">
        <v>65</v>
      </c>
      <c r="B1895" s="71" t="s">
        <v>66</v>
      </c>
      <c r="C1895" s="71" t="s">
        <v>24</v>
      </c>
      <c r="D1895" s="34">
        <v>45717</v>
      </c>
      <c r="E1895" s="12">
        <v>5555.915</v>
      </c>
      <c r="F1895" s="72">
        <v>69.837000000000003</v>
      </c>
      <c r="G1895" s="72">
        <v>0.96599999999999997</v>
      </c>
      <c r="H1895" s="12">
        <v>116.22499999999999</v>
      </c>
      <c r="I1895" s="72">
        <v>1.4610000000000001</v>
      </c>
      <c r="J1895" s="72">
        <v>29.056999999999999</v>
      </c>
      <c r="K1895" s="12">
        <v>98.421000000000006</v>
      </c>
      <c r="L1895" s="72">
        <v>1.2370000000000001</v>
      </c>
      <c r="M1895" s="72">
        <v>32.49</v>
      </c>
      <c r="N1895" s="12">
        <v>214.64599999999999</v>
      </c>
      <c r="O1895" s="72">
        <v>2.698</v>
      </c>
      <c r="P1895" s="72">
        <v>18.024999999999999</v>
      </c>
      <c r="Q1895" s="12">
        <v>12.651999999999999</v>
      </c>
      <c r="R1895" s="72">
        <v>0.159</v>
      </c>
      <c r="S1895" s="72">
        <v>61.250999999999998</v>
      </c>
      <c r="T1895" s="12">
        <v>227.298</v>
      </c>
      <c r="U1895" s="72">
        <v>2.8570000000000002</v>
      </c>
      <c r="V1895" s="72">
        <v>17.312000000000001</v>
      </c>
      <c r="W1895" s="12">
        <v>951.64700000000005</v>
      </c>
      <c r="X1895" s="72">
        <v>11.962</v>
      </c>
      <c r="Y1895" s="72">
        <v>4.1959999999999997</v>
      </c>
      <c r="Z1895" s="12">
        <v>1178.9449999999999</v>
      </c>
      <c r="AA1895" s="72">
        <v>14.819000000000001</v>
      </c>
      <c r="AB1895" s="72">
        <v>2.4420000000000002</v>
      </c>
      <c r="AC1895" s="12">
        <v>6734.86</v>
      </c>
      <c r="AD1895" s="72">
        <v>84.656000000000006</v>
      </c>
      <c r="AE1895" s="72">
        <v>0.82499999999999996</v>
      </c>
      <c r="AF1895" s="12">
        <v>6.609</v>
      </c>
      <c r="AG1895" s="72">
        <v>8.3000000000000004E-2</v>
      </c>
      <c r="AH1895" s="72">
        <v>53.003999999999998</v>
      </c>
      <c r="AI1895" s="12">
        <v>283.83</v>
      </c>
      <c r="AJ1895" s="72">
        <v>3.5680000000000001</v>
      </c>
      <c r="AK1895" s="72">
        <v>5.7380000000000004</v>
      </c>
      <c r="AL1895" s="12">
        <v>290.43900000000002</v>
      </c>
      <c r="AM1895" s="72">
        <v>3.6509999999999998</v>
      </c>
      <c r="AN1895" s="72">
        <v>5.1180000000000003</v>
      </c>
      <c r="AO1895" s="12">
        <v>7025.299</v>
      </c>
      <c r="AP1895" s="72">
        <v>88.307000000000002</v>
      </c>
      <c r="AQ1895" s="72">
        <v>0.73299999999999998</v>
      </c>
      <c r="AR1895" s="12">
        <v>48.77</v>
      </c>
      <c r="AS1895" s="72">
        <v>0.61299999999999999</v>
      </c>
      <c r="AT1895" s="72">
        <v>31.454000000000001</v>
      </c>
      <c r="AU1895" s="12">
        <v>56.140999999999998</v>
      </c>
      <c r="AV1895" s="72">
        <v>0.70599999999999996</v>
      </c>
      <c r="AW1895" s="72">
        <v>39.122</v>
      </c>
      <c r="AX1895" s="12">
        <v>125.04900000000001</v>
      </c>
      <c r="AY1895" s="72">
        <v>1.5720000000000001</v>
      </c>
      <c r="AZ1895" s="72">
        <v>21.478000000000002</v>
      </c>
      <c r="BA1895" s="12">
        <v>181.19</v>
      </c>
      <c r="BB1895" s="72">
        <v>2.278</v>
      </c>
      <c r="BC1895" s="72">
        <v>16.895</v>
      </c>
      <c r="BD1895" s="12">
        <v>29.452000000000002</v>
      </c>
      <c r="BE1895" s="72">
        <v>0.37</v>
      </c>
      <c r="BF1895" s="72">
        <v>42.188000000000002</v>
      </c>
      <c r="BG1895" s="12">
        <v>210.642</v>
      </c>
      <c r="BH1895" s="72">
        <v>2.6480000000000001</v>
      </c>
      <c r="BI1895" s="72">
        <v>13.815</v>
      </c>
      <c r="BJ1895" s="12">
        <v>353.78800000000001</v>
      </c>
      <c r="BK1895" s="72">
        <v>4.4470000000000001</v>
      </c>
      <c r="BL1895" s="72">
        <v>12.712</v>
      </c>
      <c r="BM1895" s="12">
        <v>317.07400000000001</v>
      </c>
      <c r="BN1895" s="72">
        <v>3.9860000000000002</v>
      </c>
      <c r="BO1895" s="72">
        <v>10.621</v>
      </c>
      <c r="BP1895" s="12">
        <v>670.86300000000006</v>
      </c>
      <c r="BQ1895" s="72">
        <v>8.4329999999999998</v>
      </c>
      <c r="BR1895" s="72">
        <v>5.61</v>
      </c>
      <c r="BS1895" s="12">
        <v>930.27499999999998</v>
      </c>
      <c r="BT1895" s="72">
        <v>11.693</v>
      </c>
      <c r="BU1895" s="72">
        <v>4.532</v>
      </c>
      <c r="BV1895" s="12">
        <v>7955.5739999999996</v>
      </c>
      <c r="BW1895" s="72">
        <v>100</v>
      </c>
      <c r="BX1895" s="72">
        <v>0.73</v>
      </c>
      <c r="BY1895" s="13"/>
      <c r="BZ1895" s="13"/>
    </row>
    <row r="1896" spans="1:78" ht="12.75" customHeight="1">
      <c r="A1896" s="122" t="s">
        <v>65</v>
      </c>
      <c r="B1896" s="71" t="s">
        <v>66</v>
      </c>
      <c r="C1896" s="71" t="s">
        <v>24</v>
      </c>
      <c r="D1896" s="34">
        <v>45809</v>
      </c>
      <c r="E1896" s="12">
        <v>5608.7719999999999</v>
      </c>
      <c r="F1896" s="72">
        <v>69.009</v>
      </c>
      <c r="G1896" s="72">
        <v>0.72399999999999998</v>
      </c>
      <c r="H1896" s="12">
        <v>138.16300000000001</v>
      </c>
      <c r="I1896" s="72">
        <v>1.7</v>
      </c>
      <c r="J1896" s="72">
        <v>20.12</v>
      </c>
      <c r="K1896" s="12">
        <v>148.22499999999999</v>
      </c>
      <c r="L1896" s="72">
        <v>1.8240000000000001</v>
      </c>
      <c r="M1896" s="72">
        <v>22.809000000000001</v>
      </c>
      <c r="N1896" s="12">
        <v>286.38799999999998</v>
      </c>
      <c r="O1896" s="72">
        <v>3.524</v>
      </c>
      <c r="P1896" s="72">
        <v>17.082999999999998</v>
      </c>
      <c r="Q1896" s="12">
        <v>22.027999999999999</v>
      </c>
      <c r="R1896" s="72">
        <v>0.27100000000000002</v>
      </c>
      <c r="S1896" s="72">
        <v>92.132000000000005</v>
      </c>
      <c r="T1896" s="12">
        <v>308.416</v>
      </c>
      <c r="U1896" s="72">
        <v>3.7949999999999999</v>
      </c>
      <c r="V1896" s="72">
        <v>18.888000000000002</v>
      </c>
      <c r="W1896" s="12">
        <v>904.69299999999998</v>
      </c>
      <c r="X1896" s="72">
        <v>11.131</v>
      </c>
      <c r="Y1896" s="72">
        <v>6.351</v>
      </c>
      <c r="Z1896" s="12">
        <v>1213.1089999999999</v>
      </c>
      <c r="AA1896" s="72">
        <v>14.926</v>
      </c>
      <c r="AB1896" s="72">
        <v>3.2730000000000001</v>
      </c>
      <c r="AC1896" s="12">
        <v>6821.8810000000003</v>
      </c>
      <c r="AD1896" s="72">
        <v>83.935000000000002</v>
      </c>
      <c r="AE1896" s="72">
        <v>0.503</v>
      </c>
      <c r="AF1896" s="12">
        <v>28.059000000000001</v>
      </c>
      <c r="AG1896" s="72">
        <v>0.34499999999999997</v>
      </c>
      <c r="AH1896" s="72">
        <v>53.09</v>
      </c>
      <c r="AI1896" s="12">
        <v>256.2</v>
      </c>
      <c r="AJ1896" s="72">
        <v>3.1520000000000001</v>
      </c>
      <c r="AK1896" s="72">
        <v>5.9249999999999998</v>
      </c>
      <c r="AL1896" s="12">
        <v>284.25900000000001</v>
      </c>
      <c r="AM1896" s="72">
        <v>3.4969999999999999</v>
      </c>
      <c r="AN1896" s="72">
        <v>3.91</v>
      </c>
      <c r="AO1896" s="12">
        <v>7106.14</v>
      </c>
      <c r="AP1896" s="72">
        <v>87.432000000000002</v>
      </c>
      <c r="AQ1896" s="72">
        <v>0.47499999999999998</v>
      </c>
      <c r="AR1896" s="12">
        <v>23.760999999999999</v>
      </c>
      <c r="AS1896" s="72">
        <v>0.29199999999999998</v>
      </c>
      <c r="AT1896" s="72">
        <v>50.865000000000002</v>
      </c>
      <c r="AU1896" s="12">
        <v>42.063000000000002</v>
      </c>
      <c r="AV1896" s="72">
        <v>0.51800000000000002</v>
      </c>
      <c r="AW1896" s="72">
        <v>43.786000000000001</v>
      </c>
      <c r="AX1896" s="12">
        <v>128.42699999999999</v>
      </c>
      <c r="AY1896" s="72">
        <v>1.58</v>
      </c>
      <c r="AZ1896" s="72">
        <v>21.763999999999999</v>
      </c>
      <c r="BA1896" s="12">
        <v>170.49</v>
      </c>
      <c r="BB1896" s="72">
        <v>2.0979999999999999</v>
      </c>
      <c r="BC1896" s="72">
        <v>17.532</v>
      </c>
      <c r="BD1896" s="12">
        <v>24.693999999999999</v>
      </c>
      <c r="BE1896" s="72">
        <v>0.30399999999999999</v>
      </c>
      <c r="BF1896" s="72">
        <v>45.151000000000003</v>
      </c>
      <c r="BG1896" s="12">
        <v>195.184</v>
      </c>
      <c r="BH1896" s="72">
        <v>2.4009999999999998</v>
      </c>
      <c r="BI1896" s="72">
        <v>14.308999999999999</v>
      </c>
      <c r="BJ1896" s="12">
        <v>452.815</v>
      </c>
      <c r="BK1896" s="72">
        <v>5.5709999999999997</v>
      </c>
      <c r="BL1896" s="72">
        <v>10.262</v>
      </c>
      <c r="BM1896" s="12">
        <v>349.69499999999999</v>
      </c>
      <c r="BN1896" s="72">
        <v>4.3029999999999999</v>
      </c>
      <c r="BO1896" s="72">
        <v>14.365</v>
      </c>
      <c r="BP1896" s="12">
        <v>802.51</v>
      </c>
      <c r="BQ1896" s="72">
        <v>9.8740000000000006</v>
      </c>
      <c r="BR1896" s="72">
        <v>5.5060000000000002</v>
      </c>
      <c r="BS1896" s="12">
        <v>1021.454</v>
      </c>
      <c r="BT1896" s="72">
        <v>12.568</v>
      </c>
      <c r="BU1896" s="72">
        <v>3.6360000000000001</v>
      </c>
      <c r="BV1896" s="12">
        <v>8127.5940000000001</v>
      </c>
      <c r="BW1896" s="72">
        <v>100</v>
      </c>
      <c r="BX1896" s="72">
        <v>0.56599999999999995</v>
      </c>
      <c r="BY1896" s="13"/>
      <c r="BZ1896" s="13"/>
    </row>
    <row r="1897" spans="1:78" ht="12.75" customHeight="1">
      <c r="A1897" s="122" t="s">
        <v>65</v>
      </c>
      <c r="B1897" s="71" t="s">
        <v>66</v>
      </c>
      <c r="C1897" s="71" t="s">
        <v>24</v>
      </c>
      <c r="D1897" s="34">
        <v>45901</v>
      </c>
      <c r="E1897" s="12">
        <v>5537.5780000000004</v>
      </c>
      <c r="F1897" s="72">
        <v>68.563999999999993</v>
      </c>
      <c r="G1897" s="72">
        <v>0.85799999999999998</v>
      </c>
      <c r="H1897" s="12">
        <v>241.39</v>
      </c>
      <c r="I1897" s="72">
        <v>2.9889999999999999</v>
      </c>
      <c r="J1897" s="72">
        <v>19.707000000000001</v>
      </c>
      <c r="K1897" s="12">
        <v>131.37200000000001</v>
      </c>
      <c r="L1897" s="72">
        <v>1.627</v>
      </c>
      <c r="M1897" s="72">
        <v>23.876000000000001</v>
      </c>
      <c r="N1897" s="12">
        <v>372.762</v>
      </c>
      <c r="O1897" s="72">
        <v>4.6150000000000002</v>
      </c>
      <c r="P1897" s="72">
        <v>14.186999999999999</v>
      </c>
      <c r="Q1897" s="12">
        <v>26.292999999999999</v>
      </c>
      <c r="R1897" s="72">
        <v>0.32600000000000001</v>
      </c>
      <c r="S1897" s="72">
        <v>52.843000000000004</v>
      </c>
      <c r="T1897" s="12">
        <v>399.05500000000001</v>
      </c>
      <c r="U1897" s="72">
        <v>4.9409999999999998</v>
      </c>
      <c r="V1897" s="72">
        <v>13.994</v>
      </c>
      <c r="W1897" s="12">
        <v>827.09799999999996</v>
      </c>
      <c r="X1897" s="72">
        <v>10.241</v>
      </c>
      <c r="Y1897" s="72">
        <v>8.3140000000000001</v>
      </c>
      <c r="Z1897" s="12">
        <v>1226.153</v>
      </c>
      <c r="AA1897" s="72">
        <v>15.182</v>
      </c>
      <c r="AB1897" s="72">
        <v>2.8889999999999998</v>
      </c>
      <c r="AC1897" s="12">
        <v>6763.7309999999998</v>
      </c>
      <c r="AD1897" s="72">
        <v>83.745999999999995</v>
      </c>
      <c r="AE1897" s="72">
        <v>0.60199999999999998</v>
      </c>
      <c r="AF1897" s="12">
        <v>11.635999999999999</v>
      </c>
      <c r="AG1897" s="72">
        <v>0.14399999999999999</v>
      </c>
      <c r="AH1897" s="72">
        <v>54.652999999999999</v>
      </c>
      <c r="AI1897" s="12">
        <v>275.98899999999998</v>
      </c>
      <c r="AJ1897" s="72">
        <v>3.4169999999999998</v>
      </c>
      <c r="AK1897" s="72">
        <v>4.8109999999999999</v>
      </c>
      <c r="AL1897" s="12">
        <v>287.62400000000002</v>
      </c>
      <c r="AM1897" s="72">
        <v>3.5609999999999999</v>
      </c>
      <c r="AN1897" s="72">
        <v>4.1989999999999998</v>
      </c>
      <c r="AO1897" s="12">
        <v>7051.3549999999996</v>
      </c>
      <c r="AP1897" s="72">
        <v>87.307000000000002</v>
      </c>
      <c r="AQ1897" s="72">
        <v>0.57999999999999996</v>
      </c>
      <c r="AR1897" s="12">
        <v>60.276000000000003</v>
      </c>
      <c r="AS1897" s="72">
        <v>0.746</v>
      </c>
      <c r="AT1897" s="72">
        <v>38.781999999999996</v>
      </c>
      <c r="AU1897" s="12">
        <v>28.734999999999999</v>
      </c>
      <c r="AV1897" s="72">
        <v>0.35599999999999998</v>
      </c>
      <c r="AW1897" s="72">
        <v>46.485999999999997</v>
      </c>
      <c r="AX1897" s="12">
        <v>178.547</v>
      </c>
      <c r="AY1897" s="72">
        <v>2.2109999999999999</v>
      </c>
      <c r="AZ1897" s="72">
        <v>23.533999999999999</v>
      </c>
      <c r="BA1897" s="12">
        <v>207.28200000000001</v>
      </c>
      <c r="BB1897" s="72">
        <v>2.5659999999999998</v>
      </c>
      <c r="BC1897" s="72">
        <v>21.611999999999998</v>
      </c>
      <c r="BD1897" s="12">
        <v>66.608000000000004</v>
      </c>
      <c r="BE1897" s="72">
        <v>0.82499999999999996</v>
      </c>
      <c r="BF1897" s="72">
        <v>32.884999999999998</v>
      </c>
      <c r="BG1897" s="12">
        <v>273.89</v>
      </c>
      <c r="BH1897" s="72">
        <v>3.391</v>
      </c>
      <c r="BI1897" s="72">
        <v>17.177</v>
      </c>
      <c r="BJ1897" s="12">
        <v>401.20600000000002</v>
      </c>
      <c r="BK1897" s="72">
        <v>4.968</v>
      </c>
      <c r="BL1897" s="72">
        <v>12.57</v>
      </c>
      <c r="BM1897" s="12">
        <v>289.80200000000002</v>
      </c>
      <c r="BN1897" s="72">
        <v>3.5880000000000001</v>
      </c>
      <c r="BO1897" s="72">
        <v>13.194000000000001</v>
      </c>
      <c r="BP1897" s="12">
        <v>691.00800000000004</v>
      </c>
      <c r="BQ1897" s="72">
        <v>8.5559999999999992</v>
      </c>
      <c r="BR1897" s="72">
        <v>8.0640000000000001</v>
      </c>
      <c r="BS1897" s="12">
        <v>1025.173</v>
      </c>
      <c r="BT1897" s="72">
        <v>12.693</v>
      </c>
      <c r="BU1897" s="72">
        <v>4.415</v>
      </c>
      <c r="BV1897" s="12">
        <v>8076.5290000000005</v>
      </c>
      <c r="BW1897" s="72">
        <v>100</v>
      </c>
      <c r="BX1897" s="72">
        <v>0.71099999999999997</v>
      </c>
      <c r="BY1897" s="13"/>
      <c r="BZ1897" s="13"/>
    </row>
    <row r="1898" spans="1:78" ht="12.75" customHeight="1">
      <c r="A1898" s="122" t="s">
        <v>65</v>
      </c>
      <c r="B1898" s="71" t="s">
        <v>66</v>
      </c>
      <c r="C1898" s="71" t="s">
        <v>24</v>
      </c>
      <c r="D1898" s="34">
        <v>45992</v>
      </c>
      <c r="E1898" s="12">
        <v>5657.94</v>
      </c>
      <c r="F1898" s="72">
        <v>68.983000000000004</v>
      </c>
      <c r="G1898" s="72">
        <v>0.92800000000000005</v>
      </c>
      <c r="H1898" s="12">
        <v>124.88200000000001</v>
      </c>
      <c r="I1898" s="72">
        <v>1.5229999999999999</v>
      </c>
      <c r="J1898" s="72">
        <v>25.811</v>
      </c>
      <c r="K1898" s="12">
        <v>160.71700000000001</v>
      </c>
      <c r="L1898" s="72">
        <v>1.96</v>
      </c>
      <c r="M1898" s="72">
        <v>22.315000000000001</v>
      </c>
      <c r="N1898" s="12">
        <v>285.59899999999999</v>
      </c>
      <c r="O1898" s="72">
        <v>3.4820000000000002</v>
      </c>
      <c r="P1898" s="72">
        <v>15.08</v>
      </c>
      <c r="Q1898" s="12">
        <v>33.841000000000001</v>
      </c>
      <c r="R1898" s="72">
        <v>0.41299999999999998</v>
      </c>
      <c r="S1898" s="72">
        <v>55.226999999999997</v>
      </c>
      <c r="T1898" s="12">
        <v>319.44</v>
      </c>
      <c r="U1898" s="72">
        <v>3.895</v>
      </c>
      <c r="V1898" s="72">
        <v>13.659000000000001</v>
      </c>
      <c r="W1898" s="12">
        <v>881.65800000000002</v>
      </c>
      <c r="X1898" s="72">
        <v>10.749000000000001</v>
      </c>
      <c r="Y1898" s="72">
        <v>6.242</v>
      </c>
      <c r="Z1898" s="12">
        <v>1201.0989999999999</v>
      </c>
      <c r="AA1898" s="72">
        <v>14.644</v>
      </c>
      <c r="AB1898" s="72">
        <v>3.1320000000000001</v>
      </c>
      <c r="AC1898" s="12">
        <v>6859.0389999999998</v>
      </c>
      <c r="AD1898" s="72">
        <v>83.626999999999995</v>
      </c>
      <c r="AE1898" s="72">
        <v>0.81499999999999995</v>
      </c>
      <c r="AF1898" s="12">
        <v>4.0990000000000002</v>
      </c>
      <c r="AG1898" s="72">
        <v>0.05</v>
      </c>
      <c r="AH1898" s="72">
        <v>93.977000000000004</v>
      </c>
      <c r="AI1898" s="12">
        <v>254.79599999999999</v>
      </c>
      <c r="AJ1898" s="72">
        <v>3.1070000000000002</v>
      </c>
      <c r="AK1898" s="72">
        <v>4.1150000000000002</v>
      </c>
      <c r="AL1898" s="12">
        <v>258.89499999999998</v>
      </c>
      <c r="AM1898" s="72">
        <v>3.157</v>
      </c>
      <c r="AN1898" s="72">
        <v>3.8769999999999998</v>
      </c>
      <c r="AO1898" s="12">
        <v>7117.9340000000002</v>
      </c>
      <c r="AP1898" s="72">
        <v>86.784000000000006</v>
      </c>
      <c r="AQ1898" s="72">
        <v>0.70299999999999996</v>
      </c>
      <c r="AR1898" s="12">
        <v>73.989999999999995</v>
      </c>
      <c r="AS1898" s="72">
        <v>0.90200000000000002</v>
      </c>
      <c r="AT1898" s="72">
        <v>50.59</v>
      </c>
      <c r="AU1898" s="12">
        <v>22.757000000000001</v>
      </c>
      <c r="AV1898" s="72">
        <v>0.27700000000000002</v>
      </c>
      <c r="AW1898" s="72">
        <v>61.128999999999998</v>
      </c>
      <c r="AX1898" s="12">
        <v>158.715</v>
      </c>
      <c r="AY1898" s="72">
        <v>1.9350000000000001</v>
      </c>
      <c r="AZ1898" s="72">
        <v>30.373000000000001</v>
      </c>
      <c r="BA1898" s="12">
        <v>181.47200000000001</v>
      </c>
      <c r="BB1898" s="72">
        <v>2.2130000000000001</v>
      </c>
      <c r="BC1898" s="72">
        <v>25.344999999999999</v>
      </c>
      <c r="BD1898" s="12">
        <v>26.797999999999998</v>
      </c>
      <c r="BE1898" s="72">
        <v>0.32700000000000001</v>
      </c>
      <c r="BF1898" s="72">
        <v>55.850999999999999</v>
      </c>
      <c r="BG1898" s="12">
        <v>208.27</v>
      </c>
      <c r="BH1898" s="72">
        <v>2.5390000000000001</v>
      </c>
      <c r="BI1898" s="72">
        <v>21.93</v>
      </c>
      <c r="BJ1898" s="12">
        <v>404.12299999999999</v>
      </c>
      <c r="BK1898" s="72">
        <v>4.9269999999999996</v>
      </c>
      <c r="BL1898" s="72">
        <v>13.254</v>
      </c>
      <c r="BM1898" s="12">
        <v>397.608</v>
      </c>
      <c r="BN1898" s="72">
        <v>4.8479999999999999</v>
      </c>
      <c r="BO1898" s="72">
        <v>11.285</v>
      </c>
      <c r="BP1898" s="12">
        <v>801.73099999999999</v>
      </c>
      <c r="BQ1898" s="72">
        <v>9.7750000000000004</v>
      </c>
      <c r="BR1898" s="72">
        <v>8.2449999999999992</v>
      </c>
      <c r="BS1898" s="12">
        <v>1083.991</v>
      </c>
      <c r="BT1898" s="72">
        <v>13.215999999999999</v>
      </c>
      <c r="BU1898" s="72">
        <v>4.3380000000000001</v>
      </c>
      <c r="BV1898" s="12">
        <v>8201.9249999999993</v>
      </c>
      <c r="BW1898" s="72">
        <v>100</v>
      </c>
      <c r="BX1898" s="72">
        <v>0.80700000000000005</v>
      </c>
      <c r="BY1898" s="13"/>
      <c r="BZ1898" s="13"/>
    </row>
    <row r="1899" spans="1:78" ht="12.75" customHeight="1">
      <c r="A1899" s="122" t="s">
        <v>65</v>
      </c>
      <c r="B1899" s="71" t="s">
        <v>66</v>
      </c>
      <c r="C1899" s="71" t="s">
        <v>24</v>
      </c>
      <c r="D1899" s="34">
        <v>46082</v>
      </c>
      <c r="E1899" s="12">
        <v>5696.7719999999999</v>
      </c>
      <c r="F1899" s="72">
        <v>69.616</v>
      </c>
      <c r="G1899" s="72">
        <v>0.91700000000000004</v>
      </c>
      <c r="H1899" s="12">
        <v>194.458</v>
      </c>
      <c r="I1899" s="72">
        <v>2.3759999999999999</v>
      </c>
      <c r="J1899" s="72">
        <v>26.158000000000001</v>
      </c>
      <c r="K1899" s="12">
        <v>121.86799999999999</v>
      </c>
      <c r="L1899" s="72">
        <v>1.4890000000000001</v>
      </c>
      <c r="M1899" s="72">
        <v>33.487000000000002</v>
      </c>
      <c r="N1899" s="12">
        <v>316.32499999999999</v>
      </c>
      <c r="O1899" s="72">
        <v>3.8660000000000001</v>
      </c>
      <c r="P1899" s="72">
        <v>19.187000000000001</v>
      </c>
      <c r="Q1899" s="12">
        <v>31.762</v>
      </c>
      <c r="R1899" s="72">
        <v>0.38800000000000001</v>
      </c>
      <c r="S1899" s="72">
        <v>62.195</v>
      </c>
      <c r="T1899" s="12">
        <v>348.08699999999999</v>
      </c>
      <c r="U1899" s="72">
        <v>4.2539999999999996</v>
      </c>
      <c r="V1899" s="72">
        <v>16.292000000000002</v>
      </c>
      <c r="W1899" s="12">
        <v>800.01</v>
      </c>
      <c r="X1899" s="72">
        <v>9.7759999999999998</v>
      </c>
      <c r="Y1899" s="72">
        <v>9.5289999999999999</v>
      </c>
      <c r="Z1899" s="12">
        <v>1148.097</v>
      </c>
      <c r="AA1899" s="72">
        <v>14.03</v>
      </c>
      <c r="AB1899" s="72">
        <v>3.21</v>
      </c>
      <c r="AC1899" s="12">
        <v>6844.87</v>
      </c>
      <c r="AD1899" s="72">
        <v>83.646000000000001</v>
      </c>
      <c r="AE1899" s="72">
        <v>0.745</v>
      </c>
      <c r="AF1899" s="12">
        <v>3.5369999999999999</v>
      </c>
      <c r="AG1899" s="72">
        <v>4.2999999999999997E-2</v>
      </c>
      <c r="AH1899" s="72">
        <v>106.22199999999999</v>
      </c>
      <c r="AI1899" s="12">
        <v>297.274</v>
      </c>
      <c r="AJ1899" s="72">
        <v>3.633</v>
      </c>
      <c r="AK1899" s="72">
        <v>4.9340000000000002</v>
      </c>
      <c r="AL1899" s="12">
        <v>300.81099999999998</v>
      </c>
      <c r="AM1899" s="72">
        <v>3.6760000000000002</v>
      </c>
      <c r="AN1899" s="72">
        <v>4.6420000000000003</v>
      </c>
      <c r="AO1899" s="12">
        <v>7145.68</v>
      </c>
      <c r="AP1899" s="72">
        <v>87.322000000000003</v>
      </c>
      <c r="AQ1899" s="72">
        <v>0.73099999999999998</v>
      </c>
      <c r="AR1899" s="12">
        <v>66.849999999999994</v>
      </c>
      <c r="AS1899" s="72">
        <v>0.81699999999999995</v>
      </c>
      <c r="AT1899" s="72">
        <v>31.722000000000001</v>
      </c>
      <c r="AU1899" s="12">
        <v>40.491999999999997</v>
      </c>
      <c r="AV1899" s="72">
        <v>0.495</v>
      </c>
      <c r="AW1899" s="72">
        <v>49.948999999999998</v>
      </c>
      <c r="AX1899" s="12">
        <v>109.404</v>
      </c>
      <c r="AY1899" s="72">
        <v>1.337</v>
      </c>
      <c r="AZ1899" s="72">
        <v>28.408000000000001</v>
      </c>
      <c r="BA1899" s="12">
        <v>149.89599999999999</v>
      </c>
      <c r="BB1899" s="72">
        <v>1.8320000000000001</v>
      </c>
      <c r="BC1899" s="72">
        <v>24.233000000000001</v>
      </c>
      <c r="BD1899" s="12">
        <v>51.804000000000002</v>
      </c>
      <c r="BE1899" s="72">
        <v>0.63300000000000001</v>
      </c>
      <c r="BF1899" s="72">
        <v>30.364999999999998</v>
      </c>
      <c r="BG1899" s="12">
        <v>201.7</v>
      </c>
      <c r="BH1899" s="72">
        <v>2.4649999999999999</v>
      </c>
      <c r="BI1899" s="72">
        <v>21.84</v>
      </c>
      <c r="BJ1899" s="12">
        <v>389.5</v>
      </c>
      <c r="BK1899" s="72">
        <v>4.76</v>
      </c>
      <c r="BL1899" s="72">
        <v>11.484999999999999</v>
      </c>
      <c r="BM1899" s="12">
        <v>379.39600000000002</v>
      </c>
      <c r="BN1899" s="72">
        <v>4.6360000000000001</v>
      </c>
      <c r="BO1899" s="72">
        <v>12.88</v>
      </c>
      <c r="BP1899" s="12">
        <v>768.89599999999996</v>
      </c>
      <c r="BQ1899" s="72">
        <v>9.3960000000000008</v>
      </c>
      <c r="BR1899" s="72">
        <v>7.2149999999999999</v>
      </c>
      <c r="BS1899" s="12">
        <v>1037.4459999999999</v>
      </c>
      <c r="BT1899" s="72">
        <v>12.678000000000001</v>
      </c>
      <c r="BU1899" s="72">
        <v>4.9850000000000003</v>
      </c>
      <c r="BV1899" s="12">
        <v>8183.1260000000002</v>
      </c>
      <c r="BW1899" s="72">
        <v>100</v>
      </c>
      <c r="BX1899" s="72">
        <v>0.82699999999999996</v>
      </c>
      <c r="BY1899" s="13"/>
      <c r="BZ1899" s="13"/>
    </row>
    <row r="1900" spans="1:78" ht="12.75" customHeight="1">
      <c r="A1900" s="122" t="s">
        <v>65</v>
      </c>
      <c r="B1900" s="71" t="s">
        <v>66</v>
      </c>
      <c r="C1900" s="71" t="s">
        <v>24</v>
      </c>
      <c r="D1900" s="34">
        <v>46174</v>
      </c>
      <c r="E1900" s="12">
        <v>5714.0749999999998</v>
      </c>
      <c r="F1900" s="72">
        <v>69.613</v>
      </c>
      <c r="G1900" s="72">
        <v>0.61799999999999999</v>
      </c>
      <c r="H1900" s="12">
        <v>158.71600000000001</v>
      </c>
      <c r="I1900" s="72">
        <v>1.9339999999999999</v>
      </c>
      <c r="J1900" s="72">
        <v>26.219000000000001</v>
      </c>
      <c r="K1900" s="12">
        <v>109.303</v>
      </c>
      <c r="L1900" s="72">
        <v>1.3320000000000001</v>
      </c>
      <c r="M1900" s="72">
        <v>19.283000000000001</v>
      </c>
      <c r="N1900" s="12">
        <v>268.01900000000001</v>
      </c>
      <c r="O1900" s="72">
        <v>3.2650000000000001</v>
      </c>
      <c r="P1900" s="72">
        <v>19.45</v>
      </c>
      <c r="Q1900" s="12">
        <v>13.108000000000001</v>
      </c>
      <c r="R1900" s="72">
        <v>0.16</v>
      </c>
      <c r="S1900" s="72">
        <v>64.802999999999997</v>
      </c>
      <c r="T1900" s="12">
        <v>281.12700000000001</v>
      </c>
      <c r="U1900" s="72">
        <v>3.4249999999999998</v>
      </c>
      <c r="V1900" s="72">
        <v>19.471</v>
      </c>
      <c r="W1900" s="12">
        <v>943.75199999999995</v>
      </c>
      <c r="X1900" s="72">
        <v>11.497999999999999</v>
      </c>
      <c r="Y1900" s="72">
        <v>6.8570000000000002</v>
      </c>
      <c r="Z1900" s="12">
        <v>1224.8789999999999</v>
      </c>
      <c r="AA1900" s="72">
        <v>14.922000000000001</v>
      </c>
      <c r="AB1900" s="72">
        <v>2.036</v>
      </c>
      <c r="AC1900" s="12">
        <v>6938.9539999999997</v>
      </c>
      <c r="AD1900" s="72">
        <v>84.536000000000001</v>
      </c>
      <c r="AE1900" s="72">
        <v>0.48899999999999999</v>
      </c>
      <c r="AF1900" s="12">
        <v>24.693000000000001</v>
      </c>
      <c r="AG1900" s="72">
        <v>0.30099999999999999</v>
      </c>
      <c r="AH1900" s="72">
        <v>65.444999999999993</v>
      </c>
      <c r="AI1900" s="12">
        <v>260.63200000000001</v>
      </c>
      <c r="AJ1900" s="72">
        <v>3.1749999999999998</v>
      </c>
      <c r="AK1900" s="72">
        <v>8.0730000000000004</v>
      </c>
      <c r="AL1900" s="12">
        <v>285.32499999999999</v>
      </c>
      <c r="AM1900" s="72">
        <v>3.476</v>
      </c>
      <c r="AN1900" s="72">
        <v>4.5519999999999996</v>
      </c>
      <c r="AO1900" s="12">
        <v>7224.28</v>
      </c>
      <c r="AP1900" s="72">
        <v>88.012</v>
      </c>
      <c r="AQ1900" s="72">
        <v>0.49299999999999999</v>
      </c>
      <c r="AR1900" s="12">
        <v>42.719000000000001</v>
      </c>
      <c r="AS1900" s="72">
        <v>0.52</v>
      </c>
      <c r="AT1900" s="72">
        <v>62.249000000000002</v>
      </c>
      <c r="AU1900" s="12">
        <v>61.548999999999999</v>
      </c>
      <c r="AV1900" s="72">
        <v>0.75</v>
      </c>
      <c r="AW1900" s="72">
        <v>35.813000000000002</v>
      </c>
      <c r="AX1900" s="12">
        <v>137.58699999999999</v>
      </c>
      <c r="AY1900" s="72">
        <v>1.6759999999999999</v>
      </c>
      <c r="AZ1900" s="72">
        <v>26.835999999999999</v>
      </c>
      <c r="BA1900" s="12">
        <v>199.136</v>
      </c>
      <c r="BB1900" s="72">
        <v>2.4260000000000002</v>
      </c>
      <c r="BC1900" s="72">
        <v>20.373000000000001</v>
      </c>
      <c r="BD1900" s="12">
        <v>68.790000000000006</v>
      </c>
      <c r="BE1900" s="72">
        <v>0.83799999999999997</v>
      </c>
      <c r="BF1900" s="72">
        <v>38.506</v>
      </c>
      <c r="BG1900" s="12">
        <v>267.92599999999999</v>
      </c>
      <c r="BH1900" s="72">
        <v>3.2639999999999998</v>
      </c>
      <c r="BI1900" s="72">
        <v>14.180999999999999</v>
      </c>
      <c r="BJ1900" s="12">
        <v>398.762</v>
      </c>
      <c r="BK1900" s="72">
        <v>4.8579999999999997</v>
      </c>
      <c r="BL1900" s="72">
        <v>9.6129999999999995</v>
      </c>
      <c r="BM1900" s="12">
        <v>274.61200000000002</v>
      </c>
      <c r="BN1900" s="72">
        <v>3.3460000000000001</v>
      </c>
      <c r="BO1900" s="72">
        <v>13.925000000000001</v>
      </c>
      <c r="BP1900" s="12">
        <v>673.37400000000002</v>
      </c>
      <c r="BQ1900" s="72">
        <v>8.2040000000000006</v>
      </c>
      <c r="BR1900" s="72">
        <v>8.4710000000000001</v>
      </c>
      <c r="BS1900" s="12">
        <v>984.01900000000001</v>
      </c>
      <c r="BT1900" s="72">
        <v>11.988</v>
      </c>
      <c r="BU1900" s="72">
        <v>3.4689999999999999</v>
      </c>
      <c r="BV1900" s="12">
        <v>8208.2990000000009</v>
      </c>
      <c r="BW1900" s="72">
        <v>100</v>
      </c>
      <c r="BX1900" s="72">
        <v>0.57599999999999996</v>
      </c>
      <c r="BY1900" s="13"/>
      <c r="BZ1900" s="13"/>
    </row>
    <row r="1901" spans="1:78" ht="12.75" customHeight="1">
      <c r="A1901" s="122" t="s">
        <v>65</v>
      </c>
      <c r="B1901" s="71" t="s">
        <v>66</v>
      </c>
      <c r="C1901" s="71" t="s">
        <v>25</v>
      </c>
      <c r="D1901" s="34">
        <v>41883</v>
      </c>
      <c r="E1901" s="12">
        <v>2648.2310000000002</v>
      </c>
      <c r="F1901" s="72">
        <v>36.558</v>
      </c>
      <c r="G1901" s="72">
        <v>1.456</v>
      </c>
      <c r="H1901" s="12">
        <v>315.93700000000001</v>
      </c>
      <c r="I1901" s="72">
        <v>4.3609999999999998</v>
      </c>
      <c r="J1901" s="72">
        <v>13.166</v>
      </c>
      <c r="K1901" s="12">
        <v>242.81299999999999</v>
      </c>
      <c r="L1901" s="72">
        <v>3.3519999999999999</v>
      </c>
      <c r="M1901" s="72">
        <v>16.966999999999999</v>
      </c>
      <c r="N1901" s="12">
        <v>558.75</v>
      </c>
      <c r="O1901" s="72">
        <v>7.7130000000000001</v>
      </c>
      <c r="P1901" s="72">
        <v>10.622</v>
      </c>
      <c r="Q1901" s="12">
        <v>55.125</v>
      </c>
      <c r="R1901" s="72">
        <v>0.76100000000000001</v>
      </c>
      <c r="S1901" s="72">
        <v>34.78</v>
      </c>
      <c r="T1901" s="12">
        <v>613.875</v>
      </c>
      <c r="U1901" s="72">
        <v>8.4740000000000002</v>
      </c>
      <c r="V1901" s="72">
        <v>10.397</v>
      </c>
      <c r="W1901" s="12">
        <v>1672.28</v>
      </c>
      <c r="X1901" s="72">
        <v>23.085000000000001</v>
      </c>
      <c r="Y1901" s="72">
        <v>4.5439999999999996</v>
      </c>
      <c r="Z1901" s="12">
        <v>2286.1550000000002</v>
      </c>
      <c r="AA1901" s="72">
        <v>31.559000000000001</v>
      </c>
      <c r="AB1901" s="72">
        <v>1.619</v>
      </c>
      <c r="AC1901" s="12">
        <v>4934.3860000000004</v>
      </c>
      <c r="AD1901" s="72">
        <v>68.117000000000004</v>
      </c>
      <c r="AE1901" s="72">
        <v>0.94599999999999995</v>
      </c>
      <c r="AF1901" s="12">
        <v>15.585000000000001</v>
      </c>
      <c r="AG1901" s="72">
        <v>0.215</v>
      </c>
      <c r="AH1901" s="72">
        <v>69.936000000000007</v>
      </c>
      <c r="AI1901" s="12">
        <v>284.55200000000002</v>
      </c>
      <c r="AJ1901" s="72">
        <v>3.9279999999999999</v>
      </c>
      <c r="AK1901" s="72">
        <v>4.3079999999999998</v>
      </c>
      <c r="AL1901" s="12">
        <v>300.137</v>
      </c>
      <c r="AM1901" s="72">
        <v>4.1429999999999998</v>
      </c>
      <c r="AN1901" s="72">
        <v>2.77</v>
      </c>
      <c r="AO1901" s="12">
        <v>5234.5240000000003</v>
      </c>
      <c r="AP1901" s="72">
        <v>72.260000000000005</v>
      </c>
      <c r="AQ1901" s="72">
        <v>0.91400000000000003</v>
      </c>
      <c r="AR1901" s="12">
        <v>62.56</v>
      </c>
      <c r="AS1901" s="72">
        <v>0.86399999999999999</v>
      </c>
      <c r="AT1901" s="72">
        <v>36.384999999999998</v>
      </c>
      <c r="AU1901" s="12">
        <v>7.6520000000000001</v>
      </c>
      <c r="AV1901" s="72">
        <v>0.106</v>
      </c>
      <c r="AW1901" s="72">
        <v>75.031000000000006</v>
      </c>
      <c r="AX1901" s="12">
        <v>366.98099999999999</v>
      </c>
      <c r="AY1901" s="72">
        <v>5.0659999999999998</v>
      </c>
      <c r="AZ1901" s="72">
        <v>11.977</v>
      </c>
      <c r="BA1901" s="12">
        <v>374.63299999999998</v>
      </c>
      <c r="BB1901" s="72">
        <v>5.1719999999999997</v>
      </c>
      <c r="BC1901" s="72">
        <v>11.512</v>
      </c>
      <c r="BD1901" s="12">
        <v>228.262</v>
      </c>
      <c r="BE1901" s="72">
        <v>3.1509999999999998</v>
      </c>
      <c r="BF1901" s="72">
        <v>21.318000000000001</v>
      </c>
      <c r="BG1901" s="12">
        <v>602.89499999999998</v>
      </c>
      <c r="BH1901" s="72">
        <v>8.3230000000000004</v>
      </c>
      <c r="BI1901" s="72">
        <v>9.8350000000000009</v>
      </c>
      <c r="BJ1901" s="12">
        <v>1050.42</v>
      </c>
      <c r="BK1901" s="72">
        <v>14.500999999999999</v>
      </c>
      <c r="BL1901" s="72">
        <v>6.6289999999999996</v>
      </c>
      <c r="BM1901" s="12">
        <v>293.58699999999999</v>
      </c>
      <c r="BN1901" s="72">
        <v>4.0529999999999999</v>
      </c>
      <c r="BO1901" s="72">
        <v>16.062999999999999</v>
      </c>
      <c r="BP1901" s="12">
        <v>1344.0070000000001</v>
      </c>
      <c r="BQ1901" s="72">
        <v>18.553000000000001</v>
      </c>
      <c r="BR1901" s="72">
        <v>5.4489999999999998</v>
      </c>
      <c r="BS1901" s="12">
        <v>2009.462</v>
      </c>
      <c r="BT1901" s="72">
        <v>27.74</v>
      </c>
      <c r="BU1901" s="72">
        <v>3.02</v>
      </c>
      <c r="BV1901" s="12">
        <v>7243.9859999999999</v>
      </c>
      <c r="BW1901" s="72">
        <v>100</v>
      </c>
      <c r="BX1901" s="72">
        <v>1.0049999999999999</v>
      </c>
      <c r="BY1901" s="13"/>
      <c r="BZ1901" s="13"/>
    </row>
    <row r="1902" spans="1:78" ht="12.75" customHeight="1">
      <c r="A1902" s="122" t="s">
        <v>65</v>
      </c>
      <c r="B1902" s="71" t="s">
        <v>66</v>
      </c>
      <c r="C1902" s="71" t="s">
        <v>25</v>
      </c>
      <c r="D1902" s="34">
        <v>41974</v>
      </c>
      <c r="E1902" s="12">
        <v>2689.39</v>
      </c>
      <c r="F1902" s="72">
        <v>37.234000000000002</v>
      </c>
      <c r="G1902" s="72">
        <v>1.149</v>
      </c>
      <c r="H1902" s="12">
        <v>322.51100000000002</v>
      </c>
      <c r="I1902" s="72">
        <v>4.4649999999999999</v>
      </c>
      <c r="J1902" s="72">
        <v>15.154</v>
      </c>
      <c r="K1902" s="12">
        <v>234.52099999999999</v>
      </c>
      <c r="L1902" s="72">
        <v>3.2469999999999999</v>
      </c>
      <c r="M1902" s="72">
        <v>16.818000000000001</v>
      </c>
      <c r="N1902" s="12">
        <v>557.03200000000004</v>
      </c>
      <c r="O1902" s="72">
        <v>7.7119999999999997</v>
      </c>
      <c r="P1902" s="72">
        <v>8.5</v>
      </c>
      <c r="Q1902" s="12">
        <v>22.527000000000001</v>
      </c>
      <c r="R1902" s="72">
        <v>0.312</v>
      </c>
      <c r="S1902" s="72">
        <v>39.521999999999998</v>
      </c>
      <c r="T1902" s="12">
        <v>579.55899999999997</v>
      </c>
      <c r="U1902" s="72">
        <v>8.0239999999999991</v>
      </c>
      <c r="V1902" s="72">
        <v>8.49</v>
      </c>
      <c r="W1902" s="12">
        <v>1668.2819999999999</v>
      </c>
      <c r="X1902" s="72">
        <v>23.097000000000001</v>
      </c>
      <c r="Y1902" s="72">
        <v>4.0469999999999997</v>
      </c>
      <c r="Z1902" s="12">
        <v>2247.84</v>
      </c>
      <c r="AA1902" s="72">
        <v>31.120999999999999</v>
      </c>
      <c r="AB1902" s="72">
        <v>1.7190000000000001</v>
      </c>
      <c r="AC1902" s="12">
        <v>4937.2309999999998</v>
      </c>
      <c r="AD1902" s="72">
        <v>68.353999999999999</v>
      </c>
      <c r="AE1902" s="72">
        <v>0.86599999999999999</v>
      </c>
      <c r="AF1902" s="12">
        <v>6.7130000000000001</v>
      </c>
      <c r="AG1902" s="72">
        <v>9.2999999999999999E-2</v>
      </c>
      <c r="AH1902" s="72">
        <v>80.468000000000004</v>
      </c>
      <c r="AI1902" s="12">
        <v>283.51</v>
      </c>
      <c r="AJ1902" s="72">
        <v>3.9249999999999998</v>
      </c>
      <c r="AK1902" s="72">
        <v>3.8519999999999999</v>
      </c>
      <c r="AL1902" s="12">
        <v>290.22300000000001</v>
      </c>
      <c r="AM1902" s="72">
        <v>4.0179999999999998</v>
      </c>
      <c r="AN1902" s="72">
        <v>2.5990000000000002</v>
      </c>
      <c r="AO1902" s="12">
        <v>5227.4530000000004</v>
      </c>
      <c r="AP1902" s="72">
        <v>72.372</v>
      </c>
      <c r="AQ1902" s="72">
        <v>0.79400000000000004</v>
      </c>
      <c r="AR1902" s="12">
        <v>70.882999999999996</v>
      </c>
      <c r="AS1902" s="72">
        <v>0.98099999999999998</v>
      </c>
      <c r="AT1902" s="72">
        <v>44.4</v>
      </c>
      <c r="AU1902" s="12">
        <v>31.42</v>
      </c>
      <c r="AV1902" s="72">
        <v>0.435</v>
      </c>
      <c r="AW1902" s="72">
        <v>56.351999999999997</v>
      </c>
      <c r="AX1902" s="12">
        <v>374.71</v>
      </c>
      <c r="AY1902" s="72">
        <v>5.1879999999999997</v>
      </c>
      <c r="AZ1902" s="72">
        <v>15.941000000000001</v>
      </c>
      <c r="BA1902" s="12">
        <v>406.13</v>
      </c>
      <c r="BB1902" s="72">
        <v>5.6230000000000002</v>
      </c>
      <c r="BC1902" s="72">
        <v>15.242000000000001</v>
      </c>
      <c r="BD1902" s="12">
        <v>220.346</v>
      </c>
      <c r="BE1902" s="72">
        <v>3.0510000000000002</v>
      </c>
      <c r="BF1902" s="72">
        <v>17.98</v>
      </c>
      <c r="BG1902" s="12">
        <v>626.476</v>
      </c>
      <c r="BH1902" s="72">
        <v>8.673</v>
      </c>
      <c r="BI1902" s="72">
        <v>10.932</v>
      </c>
      <c r="BJ1902" s="12">
        <v>1078.5360000000001</v>
      </c>
      <c r="BK1902" s="72">
        <v>14.932</v>
      </c>
      <c r="BL1902" s="72">
        <v>6.2779999999999996</v>
      </c>
      <c r="BM1902" s="12">
        <v>219.64599999999999</v>
      </c>
      <c r="BN1902" s="72">
        <v>3.0409999999999999</v>
      </c>
      <c r="BO1902" s="72">
        <v>18.338999999999999</v>
      </c>
      <c r="BP1902" s="12">
        <v>1298.182</v>
      </c>
      <c r="BQ1902" s="72">
        <v>17.972999999999999</v>
      </c>
      <c r="BR1902" s="72">
        <v>5.1749999999999998</v>
      </c>
      <c r="BS1902" s="12">
        <v>1995.5409999999999</v>
      </c>
      <c r="BT1902" s="72">
        <v>27.628</v>
      </c>
      <c r="BU1902" s="72">
        <v>3.0169999999999999</v>
      </c>
      <c r="BV1902" s="12">
        <v>7222.9949999999999</v>
      </c>
      <c r="BW1902" s="72">
        <v>100</v>
      </c>
      <c r="BX1902" s="72">
        <v>0.872</v>
      </c>
      <c r="BY1902" s="13"/>
      <c r="BZ1902" s="13"/>
    </row>
    <row r="1903" spans="1:78" ht="12.75" customHeight="1">
      <c r="A1903" s="122" t="s">
        <v>65</v>
      </c>
      <c r="B1903" s="71" t="s">
        <v>66</v>
      </c>
      <c r="C1903" s="71" t="s">
        <v>25</v>
      </c>
      <c r="D1903" s="34">
        <v>42064</v>
      </c>
      <c r="E1903" s="12">
        <v>2661.5770000000002</v>
      </c>
      <c r="F1903" s="72">
        <v>36.558999999999997</v>
      </c>
      <c r="G1903" s="72">
        <v>1.5669999999999999</v>
      </c>
      <c r="H1903" s="12">
        <v>311.85199999999998</v>
      </c>
      <c r="I1903" s="72">
        <v>4.2839999999999998</v>
      </c>
      <c r="J1903" s="72">
        <v>16.443000000000001</v>
      </c>
      <c r="K1903" s="12">
        <v>214.21799999999999</v>
      </c>
      <c r="L1903" s="72">
        <v>2.9420000000000002</v>
      </c>
      <c r="M1903" s="72">
        <v>15.34</v>
      </c>
      <c r="N1903" s="12">
        <v>526.07000000000005</v>
      </c>
      <c r="O1903" s="72">
        <v>7.226</v>
      </c>
      <c r="P1903" s="72">
        <v>10.959</v>
      </c>
      <c r="Q1903" s="12">
        <v>65.274000000000001</v>
      </c>
      <c r="R1903" s="72">
        <v>0.89700000000000002</v>
      </c>
      <c r="S1903" s="72">
        <v>53.511000000000003</v>
      </c>
      <c r="T1903" s="12">
        <v>591.34400000000005</v>
      </c>
      <c r="U1903" s="72">
        <v>8.1229999999999993</v>
      </c>
      <c r="V1903" s="72">
        <v>11.143000000000001</v>
      </c>
      <c r="W1903" s="12">
        <v>1723.058</v>
      </c>
      <c r="X1903" s="72">
        <v>23.667999999999999</v>
      </c>
      <c r="Y1903" s="72">
        <v>3.968</v>
      </c>
      <c r="Z1903" s="12">
        <v>2314.402</v>
      </c>
      <c r="AA1903" s="72">
        <v>31.79</v>
      </c>
      <c r="AB1903" s="72">
        <v>1.2030000000000001</v>
      </c>
      <c r="AC1903" s="12">
        <v>4975.9790000000003</v>
      </c>
      <c r="AD1903" s="72">
        <v>68.349000000000004</v>
      </c>
      <c r="AE1903" s="72">
        <v>0.624</v>
      </c>
      <c r="AF1903" s="12">
        <v>52.874000000000002</v>
      </c>
      <c r="AG1903" s="72">
        <v>0.72599999999999998</v>
      </c>
      <c r="AH1903" s="72">
        <v>36.476999999999997</v>
      </c>
      <c r="AI1903" s="12">
        <v>279.43200000000002</v>
      </c>
      <c r="AJ1903" s="72">
        <v>3.8380000000000001</v>
      </c>
      <c r="AK1903" s="72">
        <v>7.9889999999999999</v>
      </c>
      <c r="AL1903" s="12">
        <v>332.30700000000002</v>
      </c>
      <c r="AM1903" s="72">
        <v>4.5650000000000004</v>
      </c>
      <c r="AN1903" s="72">
        <v>2.8460000000000001</v>
      </c>
      <c r="AO1903" s="12">
        <v>5308.2860000000001</v>
      </c>
      <c r="AP1903" s="72">
        <v>72.914000000000001</v>
      </c>
      <c r="AQ1903" s="72">
        <v>0.60499999999999998</v>
      </c>
      <c r="AR1903" s="12">
        <v>133.60300000000001</v>
      </c>
      <c r="AS1903" s="72">
        <v>1.835</v>
      </c>
      <c r="AT1903" s="72">
        <v>19.218</v>
      </c>
      <c r="AU1903" s="12">
        <v>61.491</v>
      </c>
      <c r="AV1903" s="72">
        <v>0.84499999999999997</v>
      </c>
      <c r="AW1903" s="72">
        <v>44.823999999999998</v>
      </c>
      <c r="AX1903" s="12">
        <v>304.39299999999997</v>
      </c>
      <c r="AY1903" s="72">
        <v>4.181</v>
      </c>
      <c r="AZ1903" s="72">
        <v>14.993</v>
      </c>
      <c r="BA1903" s="12">
        <v>365.88499999999999</v>
      </c>
      <c r="BB1903" s="72">
        <v>5.0259999999999998</v>
      </c>
      <c r="BC1903" s="72">
        <v>14.76</v>
      </c>
      <c r="BD1903" s="12">
        <v>175.20400000000001</v>
      </c>
      <c r="BE1903" s="72">
        <v>2.407</v>
      </c>
      <c r="BF1903" s="72">
        <v>17.155999999999999</v>
      </c>
      <c r="BG1903" s="12">
        <v>541.08900000000006</v>
      </c>
      <c r="BH1903" s="72">
        <v>7.4320000000000004</v>
      </c>
      <c r="BI1903" s="72">
        <v>11.191000000000001</v>
      </c>
      <c r="BJ1903" s="12">
        <v>1023.429</v>
      </c>
      <c r="BK1903" s="72">
        <v>14.058</v>
      </c>
      <c r="BL1903" s="72">
        <v>8.9580000000000002</v>
      </c>
      <c r="BM1903" s="12">
        <v>273.82</v>
      </c>
      <c r="BN1903" s="72">
        <v>3.7610000000000001</v>
      </c>
      <c r="BO1903" s="72">
        <v>16.225000000000001</v>
      </c>
      <c r="BP1903" s="12">
        <v>1297.249</v>
      </c>
      <c r="BQ1903" s="72">
        <v>17.818999999999999</v>
      </c>
      <c r="BR1903" s="72">
        <v>5.468</v>
      </c>
      <c r="BS1903" s="12">
        <v>1971.94</v>
      </c>
      <c r="BT1903" s="72">
        <v>27.085999999999999</v>
      </c>
      <c r="BU1903" s="72">
        <v>2.9420000000000002</v>
      </c>
      <c r="BV1903" s="12">
        <v>7280.2259999999997</v>
      </c>
      <c r="BW1903" s="72">
        <v>100</v>
      </c>
      <c r="BX1903" s="72">
        <v>0.93500000000000005</v>
      </c>
      <c r="BY1903" s="13"/>
      <c r="BZ1903" s="13"/>
    </row>
    <row r="1904" spans="1:78" ht="12.75" customHeight="1">
      <c r="A1904" s="122" t="s">
        <v>65</v>
      </c>
      <c r="B1904" s="71" t="s">
        <v>66</v>
      </c>
      <c r="C1904" s="71" t="s">
        <v>25</v>
      </c>
      <c r="D1904" s="34">
        <v>42156</v>
      </c>
      <c r="E1904" s="12">
        <v>2745</v>
      </c>
      <c r="F1904" s="72">
        <v>37.31</v>
      </c>
      <c r="G1904" s="72">
        <v>1.3939999999999999</v>
      </c>
      <c r="H1904" s="12">
        <v>294.07600000000002</v>
      </c>
      <c r="I1904" s="72">
        <v>3.9969999999999999</v>
      </c>
      <c r="J1904" s="72">
        <v>11.77</v>
      </c>
      <c r="K1904" s="12">
        <v>258.02199999999999</v>
      </c>
      <c r="L1904" s="72">
        <v>3.5070000000000001</v>
      </c>
      <c r="M1904" s="72">
        <v>11.654999999999999</v>
      </c>
      <c r="N1904" s="12">
        <v>552.09799999999996</v>
      </c>
      <c r="O1904" s="72">
        <v>7.5039999999999996</v>
      </c>
      <c r="P1904" s="72">
        <v>7.2610000000000001</v>
      </c>
      <c r="Q1904" s="12">
        <v>63.512</v>
      </c>
      <c r="R1904" s="72">
        <v>0.86299999999999999</v>
      </c>
      <c r="S1904" s="72">
        <v>45.469000000000001</v>
      </c>
      <c r="T1904" s="12">
        <v>615.61</v>
      </c>
      <c r="U1904" s="72">
        <v>8.3670000000000009</v>
      </c>
      <c r="V1904" s="72">
        <v>7.4950000000000001</v>
      </c>
      <c r="W1904" s="12">
        <v>1667.5239999999999</v>
      </c>
      <c r="X1904" s="72">
        <v>22.664999999999999</v>
      </c>
      <c r="Y1904" s="72">
        <v>2.8140000000000001</v>
      </c>
      <c r="Z1904" s="12">
        <v>2283.1329999999998</v>
      </c>
      <c r="AA1904" s="72">
        <v>31.032</v>
      </c>
      <c r="AB1904" s="72">
        <v>1.694</v>
      </c>
      <c r="AC1904" s="12">
        <v>5028.1329999999998</v>
      </c>
      <c r="AD1904" s="72">
        <v>68.341999999999999</v>
      </c>
      <c r="AE1904" s="72">
        <v>0.77900000000000003</v>
      </c>
      <c r="AF1904" s="12">
        <v>0</v>
      </c>
      <c r="AG1904" s="72">
        <v>0</v>
      </c>
      <c r="AH1904" s="72">
        <v>0</v>
      </c>
      <c r="AI1904" s="12">
        <v>304.41300000000001</v>
      </c>
      <c r="AJ1904" s="72">
        <v>4.1379999999999999</v>
      </c>
      <c r="AK1904" s="72">
        <v>3.1419999999999999</v>
      </c>
      <c r="AL1904" s="12">
        <v>304.41300000000001</v>
      </c>
      <c r="AM1904" s="72">
        <v>4.1379999999999999</v>
      </c>
      <c r="AN1904" s="72">
        <v>3.1419999999999999</v>
      </c>
      <c r="AO1904" s="12">
        <v>5332.5460000000003</v>
      </c>
      <c r="AP1904" s="72">
        <v>72.478999999999999</v>
      </c>
      <c r="AQ1904" s="72">
        <v>0.68500000000000005</v>
      </c>
      <c r="AR1904" s="12">
        <v>103.749</v>
      </c>
      <c r="AS1904" s="72">
        <v>1.41</v>
      </c>
      <c r="AT1904" s="72">
        <v>21.484000000000002</v>
      </c>
      <c r="AU1904" s="12">
        <v>62.405000000000001</v>
      </c>
      <c r="AV1904" s="72">
        <v>0.84799999999999998</v>
      </c>
      <c r="AW1904" s="72">
        <v>28.457999999999998</v>
      </c>
      <c r="AX1904" s="12">
        <v>314.75200000000001</v>
      </c>
      <c r="AY1904" s="72">
        <v>4.2779999999999996</v>
      </c>
      <c r="AZ1904" s="72">
        <v>13.4</v>
      </c>
      <c r="BA1904" s="12">
        <v>377.15699999999998</v>
      </c>
      <c r="BB1904" s="72">
        <v>5.1260000000000003</v>
      </c>
      <c r="BC1904" s="72">
        <v>13.135999999999999</v>
      </c>
      <c r="BD1904" s="12">
        <v>180.05799999999999</v>
      </c>
      <c r="BE1904" s="72">
        <v>2.4470000000000001</v>
      </c>
      <c r="BF1904" s="72">
        <v>15.497999999999999</v>
      </c>
      <c r="BG1904" s="12">
        <v>557.21500000000003</v>
      </c>
      <c r="BH1904" s="72">
        <v>7.5739999999999998</v>
      </c>
      <c r="BI1904" s="72">
        <v>10.269</v>
      </c>
      <c r="BJ1904" s="12">
        <v>1073.538</v>
      </c>
      <c r="BK1904" s="72">
        <v>14.590999999999999</v>
      </c>
      <c r="BL1904" s="72">
        <v>5.8170000000000002</v>
      </c>
      <c r="BM1904" s="12">
        <v>290.30399999999997</v>
      </c>
      <c r="BN1904" s="72">
        <v>3.9460000000000002</v>
      </c>
      <c r="BO1904" s="72">
        <v>15.679</v>
      </c>
      <c r="BP1904" s="12">
        <v>1363.8420000000001</v>
      </c>
      <c r="BQ1904" s="72">
        <v>18.536999999999999</v>
      </c>
      <c r="BR1904" s="72">
        <v>4.798</v>
      </c>
      <c r="BS1904" s="12">
        <v>2024.806</v>
      </c>
      <c r="BT1904" s="72">
        <v>27.521000000000001</v>
      </c>
      <c r="BU1904" s="72">
        <v>2.16</v>
      </c>
      <c r="BV1904" s="12">
        <v>7357.3519999999999</v>
      </c>
      <c r="BW1904" s="72">
        <v>100</v>
      </c>
      <c r="BX1904" s="72">
        <v>0.60899999999999999</v>
      </c>
      <c r="BY1904" s="13"/>
      <c r="BZ1904" s="13"/>
    </row>
    <row r="1905" spans="1:78" ht="12.75" customHeight="1">
      <c r="A1905" s="122" t="s">
        <v>65</v>
      </c>
      <c r="B1905" s="71" t="s">
        <v>66</v>
      </c>
      <c r="C1905" s="71" t="s">
        <v>25</v>
      </c>
      <c r="D1905" s="34">
        <v>42614</v>
      </c>
      <c r="E1905" s="12">
        <v>2785.18</v>
      </c>
      <c r="F1905" s="72">
        <v>37.139000000000003</v>
      </c>
      <c r="G1905" s="72">
        <v>1.3169999999999999</v>
      </c>
      <c r="H1905" s="12">
        <v>300.54500000000002</v>
      </c>
      <c r="I1905" s="72">
        <v>4.008</v>
      </c>
      <c r="J1905" s="72">
        <v>13.353</v>
      </c>
      <c r="K1905" s="12">
        <v>188.62</v>
      </c>
      <c r="L1905" s="72">
        <v>2.5150000000000001</v>
      </c>
      <c r="M1905" s="72">
        <v>19.763999999999999</v>
      </c>
      <c r="N1905" s="12">
        <v>489.16500000000002</v>
      </c>
      <c r="O1905" s="72">
        <v>6.5229999999999997</v>
      </c>
      <c r="P1905" s="72">
        <v>10.448</v>
      </c>
      <c r="Q1905" s="12">
        <v>45.067999999999998</v>
      </c>
      <c r="R1905" s="72">
        <v>0.60099999999999998</v>
      </c>
      <c r="S1905" s="72">
        <v>33.786000000000001</v>
      </c>
      <c r="T1905" s="12">
        <v>534.23299999999995</v>
      </c>
      <c r="U1905" s="72">
        <v>7.1239999999999997</v>
      </c>
      <c r="V1905" s="72">
        <v>9.6630000000000003</v>
      </c>
      <c r="W1905" s="12">
        <v>1866.595</v>
      </c>
      <c r="X1905" s="72">
        <v>24.89</v>
      </c>
      <c r="Y1905" s="72">
        <v>3.7509999999999999</v>
      </c>
      <c r="Z1905" s="12">
        <v>2400.828</v>
      </c>
      <c r="AA1905" s="72">
        <v>32.014000000000003</v>
      </c>
      <c r="AB1905" s="72">
        <v>1.5649999999999999</v>
      </c>
      <c r="AC1905" s="12">
        <v>5186.0079999999998</v>
      </c>
      <c r="AD1905" s="72">
        <v>69.153999999999996</v>
      </c>
      <c r="AE1905" s="72">
        <v>0.64500000000000002</v>
      </c>
      <c r="AF1905" s="12">
        <v>3.9119999999999999</v>
      </c>
      <c r="AG1905" s="72">
        <v>5.1999999999999998E-2</v>
      </c>
      <c r="AH1905" s="72">
        <v>81.335999999999999</v>
      </c>
      <c r="AI1905" s="12">
        <v>283.38900000000001</v>
      </c>
      <c r="AJ1905" s="72">
        <v>3.7789999999999999</v>
      </c>
      <c r="AK1905" s="72">
        <v>3.5670000000000002</v>
      </c>
      <c r="AL1905" s="12">
        <v>287.30099999999999</v>
      </c>
      <c r="AM1905" s="72">
        <v>3.831</v>
      </c>
      <c r="AN1905" s="72">
        <v>3.2589999999999999</v>
      </c>
      <c r="AO1905" s="12">
        <v>5473.3090000000002</v>
      </c>
      <c r="AP1905" s="72">
        <v>72.984999999999999</v>
      </c>
      <c r="AQ1905" s="72">
        <v>0.60599999999999998</v>
      </c>
      <c r="AR1905" s="12">
        <v>42.298000000000002</v>
      </c>
      <c r="AS1905" s="72">
        <v>0.56399999999999995</v>
      </c>
      <c r="AT1905" s="72">
        <v>34.171999999999997</v>
      </c>
      <c r="AU1905" s="12">
        <v>26.631</v>
      </c>
      <c r="AV1905" s="72">
        <v>0.35499999999999998</v>
      </c>
      <c r="AW1905" s="72">
        <v>50.677999999999997</v>
      </c>
      <c r="AX1905" s="12">
        <v>260.21100000000001</v>
      </c>
      <c r="AY1905" s="72">
        <v>3.47</v>
      </c>
      <c r="AZ1905" s="72">
        <v>15.612</v>
      </c>
      <c r="BA1905" s="12">
        <v>286.84199999999998</v>
      </c>
      <c r="BB1905" s="72">
        <v>3.8250000000000002</v>
      </c>
      <c r="BC1905" s="72">
        <v>13.792</v>
      </c>
      <c r="BD1905" s="12">
        <v>242.7</v>
      </c>
      <c r="BE1905" s="72">
        <v>3.2360000000000002</v>
      </c>
      <c r="BF1905" s="72">
        <v>15.582000000000001</v>
      </c>
      <c r="BG1905" s="12">
        <v>529.54200000000003</v>
      </c>
      <c r="BH1905" s="72">
        <v>7.0609999999999999</v>
      </c>
      <c r="BI1905" s="72">
        <v>9.7539999999999996</v>
      </c>
      <c r="BJ1905" s="12">
        <v>1203.9390000000001</v>
      </c>
      <c r="BK1905" s="72">
        <v>16.053999999999998</v>
      </c>
      <c r="BL1905" s="72">
        <v>5.5640000000000001</v>
      </c>
      <c r="BM1905" s="12">
        <v>250.155</v>
      </c>
      <c r="BN1905" s="72">
        <v>3.3359999999999999</v>
      </c>
      <c r="BO1905" s="72">
        <v>12.476000000000001</v>
      </c>
      <c r="BP1905" s="12">
        <v>1454.0940000000001</v>
      </c>
      <c r="BQ1905" s="72">
        <v>19.39</v>
      </c>
      <c r="BR1905" s="72">
        <v>5.0439999999999996</v>
      </c>
      <c r="BS1905" s="12">
        <v>2025.9349999999999</v>
      </c>
      <c r="BT1905" s="72">
        <v>27.015000000000001</v>
      </c>
      <c r="BU1905" s="72">
        <v>2.84</v>
      </c>
      <c r="BV1905" s="12">
        <v>7499.2439999999997</v>
      </c>
      <c r="BW1905" s="72">
        <v>100</v>
      </c>
      <c r="BX1905" s="72">
        <v>0.90500000000000003</v>
      </c>
      <c r="BY1905" s="13"/>
      <c r="BZ1905" s="13"/>
    </row>
    <row r="1906" spans="1:78" ht="12.75" customHeight="1">
      <c r="A1906" s="122" t="s">
        <v>65</v>
      </c>
      <c r="B1906" s="71" t="s">
        <v>66</v>
      </c>
      <c r="C1906" s="71" t="s">
        <v>25</v>
      </c>
      <c r="D1906" s="34">
        <v>42705</v>
      </c>
      <c r="E1906" s="12">
        <v>2749.1979999999999</v>
      </c>
      <c r="F1906" s="72">
        <v>36.771000000000001</v>
      </c>
      <c r="G1906" s="72">
        <v>1.22</v>
      </c>
      <c r="H1906" s="12">
        <v>304.69900000000001</v>
      </c>
      <c r="I1906" s="72">
        <v>4.0750000000000002</v>
      </c>
      <c r="J1906" s="72">
        <v>19.75</v>
      </c>
      <c r="K1906" s="12">
        <v>263.29399999999998</v>
      </c>
      <c r="L1906" s="72">
        <v>3.5219999999999998</v>
      </c>
      <c r="M1906" s="72">
        <v>23.672999999999998</v>
      </c>
      <c r="N1906" s="12">
        <v>567.99300000000005</v>
      </c>
      <c r="O1906" s="72">
        <v>7.5970000000000004</v>
      </c>
      <c r="P1906" s="72">
        <v>10.314</v>
      </c>
      <c r="Q1906" s="12">
        <v>77.477999999999994</v>
      </c>
      <c r="R1906" s="72">
        <v>1.036</v>
      </c>
      <c r="S1906" s="72">
        <v>25.529</v>
      </c>
      <c r="T1906" s="12">
        <v>645.471</v>
      </c>
      <c r="U1906" s="72">
        <v>8.6329999999999991</v>
      </c>
      <c r="V1906" s="72">
        <v>9.7539999999999996</v>
      </c>
      <c r="W1906" s="12">
        <v>1824.049</v>
      </c>
      <c r="X1906" s="72">
        <v>24.396999999999998</v>
      </c>
      <c r="Y1906" s="72">
        <v>3.617</v>
      </c>
      <c r="Z1906" s="12">
        <v>2469.52</v>
      </c>
      <c r="AA1906" s="72">
        <v>33.03</v>
      </c>
      <c r="AB1906" s="72">
        <v>1.7090000000000001</v>
      </c>
      <c r="AC1906" s="12">
        <v>5218.7179999999998</v>
      </c>
      <c r="AD1906" s="72">
        <v>69.801000000000002</v>
      </c>
      <c r="AE1906" s="72">
        <v>0.53100000000000003</v>
      </c>
      <c r="AF1906" s="12">
        <v>12.443</v>
      </c>
      <c r="AG1906" s="72">
        <v>0.16600000000000001</v>
      </c>
      <c r="AH1906" s="72">
        <v>70.897999999999996</v>
      </c>
      <c r="AI1906" s="12">
        <v>266.16500000000002</v>
      </c>
      <c r="AJ1906" s="72">
        <v>3.56</v>
      </c>
      <c r="AK1906" s="72">
        <v>5.5419999999999998</v>
      </c>
      <c r="AL1906" s="12">
        <v>278.608</v>
      </c>
      <c r="AM1906" s="72">
        <v>3.726</v>
      </c>
      <c r="AN1906" s="72">
        <v>3.3519999999999999</v>
      </c>
      <c r="AO1906" s="12">
        <v>5497.326</v>
      </c>
      <c r="AP1906" s="72">
        <v>73.528000000000006</v>
      </c>
      <c r="AQ1906" s="72">
        <v>0.53300000000000003</v>
      </c>
      <c r="AR1906" s="12">
        <v>97.85</v>
      </c>
      <c r="AS1906" s="72">
        <v>1.3089999999999999</v>
      </c>
      <c r="AT1906" s="72">
        <v>39.146000000000001</v>
      </c>
      <c r="AU1906" s="12">
        <v>9.2279999999999998</v>
      </c>
      <c r="AV1906" s="72">
        <v>0.123</v>
      </c>
      <c r="AW1906" s="72">
        <v>75.304000000000002</v>
      </c>
      <c r="AX1906" s="12">
        <v>305.483</v>
      </c>
      <c r="AY1906" s="72">
        <v>4.0860000000000003</v>
      </c>
      <c r="AZ1906" s="72">
        <v>22.504000000000001</v>
      </c>
      <c r="BA1906" s="12">
        <v>314.71100000000001</v>
      </c>
      <c r="BB1906" s="72">
        <v>4.2089999999999996</v>
      </c>
      <c r="BC1906" s="72">
        <v>22.105</v>
      </c>
      <c r="BD1906" s="12">
        <v>229.82599999999999</v>
      </c>
      <c r="BE1906" s="72">
        <v>3.0739999999999998</v>
      </c>
      <c r="BF1906" s="72">
        <v>21.509</v>
      </c>
      <c r="BG1906" s="12">
        <v>544.53700000000003</v>
      </c>
      <c r="BH1906" s="72">
        <v>7.2830000000000004</v>
      </c>
      <c r="BI1906" s="72">
        <v>13.358000000000001</v>
      </c>
      <c r="BJ1906" s="12">
        <v>987.17399999999998</v>
      </c>
      <c r="BK1906" s="72">
        <v>13.204000000000001</v>
      </c>
      <c r="BL1906" s="72">
        <v>8.4480000000000004</v>
      </c>
      <c r="BM1906" s="12">
        <v>349.64699999999999</v>
      </c>
      <c r="BN1906" s="72">
        <v>4.6769999999999996</v>
      </c>
      <c r="BO1906" s="72">
        <v>14.143000000000001</v>
      </c>
      <c r="BP1906" s="12">
        <v>1336.82</v>
      </c>
      <c r="BQ1906" s="72">
        <v>17.88</v>
      </c>
      <c r="BR1906" s="72">
        <v>6.23</v>
      </c>
      <c r="BS1906" s="12">
        <v>1979.2070000000001</v>
      </c>
      <c r="BT1906" s="72">
        <v>26.472000000000001</v>
      </c>
      <c r="BU1906" s="72">
        <v>2.7839999999999998</v>
      </c>
      <c r="BV1906" s="12">
        <v>7476.5330000000004</v>
      </c>
      <c r="BW1906" s="72">
        <v>100</v>
      </c>
      <c r="BX1906" s="72">
        <v>0.74099999999999999</v>
      </c>
      <c r="BY1906" s="13"/>
      <c r="BZ1906" s="13"/>
    </row>
    <row r="1907" spans="1:78" ht="12.75" customHeight="1">
      <c r="A1907" s="122" t="s">
        <v>65</v>
      </c>
      <c r="B1907" s="71" t="s">
        <v>66</v>
      </c>
      <c r="C1907" s="71" t="s">
        <v>25</v>
      </c>
      <c r="D1907" s="34">
        <v>42795</v>
      </c>
      <c r="E1907" s="12">
        <v>2737.395</v>
      </c>
      <c r="F1907" s="72">
        <v>37.055</v>
      </c>
      <c r="G1907" s="72">
        <v>1.218</v>
      </c>
      <c r="H1907" s="12">
        <v>389.15100000000001</v>
      </c>
      <c r="I1907" s="72">
        <v>5.2679999999999998</v>
      </c>
      <c r="J1907" s="72">
        <v>16.815999999999999</v>
      </c>
      <c r="K1907" s="12">
        <v>252.53399999999999</v>
      </c>
      <c r="L1907" s="72">
        <v>3.4180000000000001</v>
      </c>
      <c r="M1907" s="72">
        <v>15.201000000000001</v>
      </c>
      <c r="N1907" s="12">
        <v>641.68499999999995</v>
      </c>
      <c r="O1907" s="72">
        <v>8.6859999999999999</v>
      </c>
      <c r="P1907" s="72">
        <v>10.853</v>
      </c>
      <c r="Q1907" s="12">
        <v>40.073</v>
      </c>
      <c r="R1907" s="72">
        <v>0.54200000000000004</v>
      </c>
      <c r="S1907" s="72">
        <v>40.281999999999996</v>
      </c>
      <c r="T1907" s="12">
        <v>681.75900000000001</v>
      </c>
      <c r="U1907" s="72">
        <v>9.2289999999999992</v>
      </c>
      <c r="V1907" s="72">
        <v>9.7129999999999992</v>
      </c>
      <c r="W1907" s="12">
        <v>1755.4269999999999</v>
      </c>
      <c r="X1907" s="72">
        <v>23.762</v>
      </c>
      <c r="Y1907" s="72">
        <v>3.87</v>
      </c>
      <c r="Z1907" s="12">
        <v>2437.1849999999999</v>
      </c>
      <c r="AA1907" s="72">
        <v>32.991</v>
      </c>
      <c r="AB1907" s="72">
        <v>1.9319999999999999</v>
      </c>
      <c r="AC1907" s="12">
        <v>5174.58</v>
      </c>
      <c r="AD1907" s="72">
        <v>70.046000000000006</v>
      </c>
      <c r="AE1907" s="72">
        <v>0.67200000000000004</v>
      </c>
      <c r="AF1907" s="12">
        <v>15.638999999999999</v>
      </c>
      <c r="AG1907" s="72">
        <v>0.21199999999999999</v>
      </c>
      <c r="AH1907" s="72">
        <v>76.518000000000001</v>
      </c>
      <c r="AI1907" s="12">
        <v>315.76600000000002</v>
      </c>
      <c r="AJ1907" s="72">
        <v>4.274</v>
      </c>
      <c r="AK1907" s="72">
        <v>4.7919999999999998</v>
      </c>
      <c r="AL1907" s="12">
        <v>331.40499999999997</v>
      </c>
      <c r="AM1907" s="72">
        <v>4.4859999999999998</v>
      </c>
      <c r="AN1907" s="72">
        <v>3.4</v>
      </c>
      <c r="AO1907" s="12">
        <v>5505.9849999999997</v>
      </c>
      <c r="AP1907" s="72">
        <v>74.531999999999996</v>
      </c>
      <c r="AQ1907" s="72">
        <v>0.68700000000000006</v>
      </c>
      <c r="AR1907" s="12">
        <v>157.93899999999999</v>
      </c>
      <c r="AS1907" s="72">
        <v>2.1379999999999999</v>
      </c>
      <c r="AT1907" s="72">
        <v>22.24</v>
      </c>
      <c r="AU1907" s="12">
        <v>26.64</v>
      </c>
      <c r="AV1907" s="72">
        <v>0.36099999999999999</v>
      </c>
      <c r="AW1907" s="72">
        <v>50.902000000000001</v>
      </c>
      <c r="AX1907" s="12">
        <v>363.81200000000001</v>
      </c>
      <c r="AY1907" s="72">
        <v>4.9249999999999998</v>
      </c>
      <c r="AZ1907" s="72">
        <v>12.141999999999999</v>
      </c>
      <c r="BA1907" s="12">
        <v>390.452</v>
      </c>
      <c r="BB1907" s="72">
        <v>5.2850000000000001</v>
      </c>
      <c r="BC1907" s="72">
        <v>12.551</v>
      </c>
      <c r="BD1907" s="12">
        <v>188.54499999999999</v>
      </c>
      <c r="BE1907" s="72">
        <v>2.552</v>
      </c>
      <c r="BF1907" s="72">
        <v>14.019</v>
      </c>
      <c r="BG1907" s="12">
        <v>578.99699999999996</v>
      </c>
      <c r="BH1907" s="72">
        <v>7.8380000000000001</v>
      </c>
      <c r="BI1907" s="72">
        <v>9.5340000000000007</v>
      </c>
      <c r="BJ1907" s="12">
        <v>919.55499999999995</v>
      </c>
      <c r="BK1907" s="72">
        <v>12.448</v>
      </c>
      <c r="BL1907" s="72">
        <v>8.4209999999999994</v>
      </c>
      <c r="BM1907" s="12">
        <v>224.947</v>
      </c>
      <c r="BN1907" s="72">
        <v>3.0449999999999999</v>
      </c>
      <c r="BO1907" s="72">
        <v>19.073</v>
      </c>
      <c r="BP1907" s="12">
        <v>1144.502</v>
      </c>
      <c r="BQ1907" s="72">
        <v>15.493</v>
      </c>
      <c r="BR1907" s="72">
        <v>7.1340000000000003</v>
      </c>
      <c r="BS1907" s="12">
        <v>1881.4380000000001</v>
      </c>
      <c r="BT1907" s="72">
        <v>25.468</v>
      </c>
      <c r="BU1907" s="72">
        <v>2.4670000000000001</v>
      </c>
      <c r="BV1907" s="12">
        <v>7387.4229999999998</v>
      </c>
      <c r="BW1907" s="72">
        <v>100</v>
      </c>
      <c r="BX1907" s="72">
        <v>0.72199999999999998</v>
      </c>
      <c r="BY1907" s="13"/>
      <c r="BZ1907" s="13"/>
    </row>
    <row r="1908" spans="1:78" ht="12.75" customHeight="1">
      <c r="A1908" s="122" t="s">
        <v>65</v>
      </c>
      <c r="B1908" s="71" t="s">
        <v>66</v>
      </c>
      <c r="C1908" s="71" t="s">
        <v>25</v>
      </c>
      <c r="D1908" s="34">
        <v>42887</v>
      </c>
      <c r="E1908" s="12">
        <v>2772.6860000000001</v>
      </c>
      <c r="F1908" s="72">
        <v>36.82</v>
      </c>
      <c r="G1908" s="72">
        <v>1.3640000000000001</v>
      </c>
      <c r="H1908" s="12">
        <v>401.16899999999998</v>
      </c>
      <c r="I1908" s="72">
        <v>5.327</v>
      </c>
      <c r="J1908" s="72">
        <v>15.667</v>
      </c>
      <c r="K1908" s="12">
        <v>266.279</v>
      </c>
      <c r="L1908" s="72">
        <v>3.536</v>
      </c>
      <c r="M1908" s="72">
        <v>19.146000000000001</v>
      </c>
      <c r="N1908" s="12">
        <v>667.44799999999998</v>
      </c>
      <c r="O1908" s="72">
        <v>8.8629999999999995</v>
      </c>
      <c r="P1908" s="72">
        <v>9.4890000000000008</v>
      </c>
      <c r="Q1908" s="12">
        <v>80.540999999999997</v>
      </c>
      <c r="R1908" s="72">
        <v>1.07</v>
      </c>
      <c r="S1908" s="72">
        <v>26.981999999999999</v>
      </c>
      <c r="T1908" s="12">
        <v>747.98800000000006</v>
      </c>
      <c r="U1908" s="72">
        <v>9.9329999999999998</v>
      </c>
      <c r="V1908" s="72">
        <v>8.9420000000000002</v>
      </c>
      <c r="W1908" s="12">
        <v>1703.88</v>
      </c>
      <c r="X1908" s="72">
        <v>22.626999999999999</v>
      </c>
      <c r="Y1908" s="72">
        <v>4.4169999999999998</v>
      </c>
      <c r="Z1908" s="12">
        <v>2451.8690000000001</v>
      </c>
      <c r="AA1908" s="72">
        <v>32.558999999999997</v>
      </c>
      <c r="AB1908" s="72">
        <v>1.621</v>
      </c>
      <c r="AC1908" s="12">
        <v>5224.5550000000003</v>
      </c>
      <c r="AD1908" s="72">
        <v>69.379000000000005</v>
      </c>
      <c r="AE1908" s="72">
        <v>0.77100000000000002</v>
      </c>
      <c r="AF1908" s="12">
        <v>18.616</v>
      </c>
      <c r="AG1908" s="72">
        <v>0.247</v>
      </c>
      <c r="AH1908" s="72">
        <v>57.915999999999997</v>
      </c>
      <c r="AI1908" s="12">
        <v>285.892</v>
      </c>
      <c r="AJ1908" s="72">
        <v>3.7959999999999998</v>
      </c>
      <c r="AK1908" s="72">
        <v>4.4189999999999996</v>
      </c>
      <c r="AL1908" s="12">
        <v>304.50799999999998</v>
      </c>
      <c r="AM1908" s="72">
        <v>4.0439999999999996</v>
      </c>
      <c r="AN1908" s="72">
        <v>3.0649999999999999</v>
      </c>
      <c r="AO1908" s="12">
        <v>5529.0630000000001</v>
      </c>
      <c r="AP1908" s="72">
        <v>73.423000000000002</v>
      </c>
      <c r="AQ1908" s="72">
        <v>0.67700000000000005</v>
      </c>
      <c r="AR1908" s="12">
        <v>95.930999999999997</v>
      </c>
      <c r="AS1908" s="72">
        <v>1.274</v>
      </c>
      <c r="AT1908" s="72">
        <v>27.167999999999999</v>
      </c>
      <c r="AU1908" s="12">
        <v>17.423999999999999</v>
      </c>
      <c r="AV1908" s="72">
        <v>0.23100000000000001</v>
      </c>
      <c r="AW1908" s="72">
        <v>48.542999999999999</v>
      </c>
      <c r="AX1908" s="12">
        <v>342.01499999999999</v>
      </c>
      <c r="AY1908" s="72">
        <v>4.5419999999999998</v>
      </c>
      <c r="AZ1908" s="72">
        <v>10.994999999999999</v>
      </c>
      <c r="BA1908" s="12">
        <v>359.43900000000002</v>
      </c>
      <c r="BB1908" s="72">
        <v>4.7729999999999997</v>
      </c>
      <c r="BC1908" s="72">
        <v>10.391</v>
      </c>
      <c r="BD1908" s="12">
        <v>169.416</v>
      </c>
      <c r="BE1908" s="72">
        <v>2.25</v>
      </c>
      <c r="BF1908" s="72">
        <v>16.507999999999999</v>
      </c>
      <c r="BG1908" s="12">
        <v>528.85500000000002</v>
      </c>
      <c r="BH1908" s="72">
        <v>7.0229999999999997</v>
      </c>
      <c r="BI1908" s="72">
        <v>8.25</v>
      </c>
      <c r="BJ1908" s="12">
        <v>1055.2059999999999</v>
      </c>
      <c r="BK1908" s="72">
        <v>14.013</v>
      </c>
      <c r="BL1908" s="72">
        <v>7.6040000000000001</v>
      </c>
      <c r="BM1908" s="12">
        <v>321.37700000000001</v>
      </c>
      <c r="BN1908" s="72">
        <v>4.2679999999999998</v>
      </c>
      <c r="BO1908" s="72">
        <v>11.148999999999999</v>
      </c>
      <c r="BP1908" s="12">
        <v>1376.5830000000001</v>
      </c>
      <c r="BQ1908" s="72">
        <v>18.28</v>
      </c>
      <c r="BR1908" s="72">
        <v>6.2229999999999999</v>
      </c>
      <c r="BS1908" s="12">
        <v>2001.37</v>
      </c>
      <c r="BT1908" s="72">
        <v>26.577000000000002</v>
      </c>
      <c r="BU1908" s="72">
        <v>3.202</v>
      </c>
      <c r="BV1908" s="12">
        <v>7530.433</v>
      </c>
      <c r="BW1908" s="72">
        <v>100</v>
      </c>
      <c r="BX1908" s="72">
        <v>0.83899999999999997</v>
      </c>
      <c r="BY1908" s="13"/>
      <c r="BZ1908" s="13"/>
    </row>
    <row r="1909" spans="1:78" ht="12.75" customHeight="1">
      <c r="A1909" s="122" t="s">
        <v>65</v>
      </c>
      <c r="B1909" s="71" t="s">
        <v>66</v>
      </c>
      <c r="C1909" s="71" t="s">
        <v>25</v>
      </c>
      <c r="D1909" s="34">
        <v>43344</v>
      </c>
      <c r="E1909" s="12">
        <v>2905.4070000000002</v>
      </c>
      <c r="F1909" s="72">
        <v>37.902000000000001</v>
      </c>
      <c r="G1909" s="72">
        <v>1.321</v>
      </c>
      <c r="H1909" s="12">
        <v>356.738</v>
      </c>
      <c r="I1909" s="72">
        <v>4.6539999999999999</v>
      </c>
      <c r="J1909" s="72">
        <v>15.551</v>
      </c>
      <c r="K1909" s="12">
        <v>207.608</v>
      </c>
      <c r="L1909" s="72">
        <v>2.7080000000000002</v>
      </c>
      <c r="M1909" s="72">
        <v>14.718999999999999</v>
      </c>
      <c r="N1909" s="12">
        <v>564.346</v>
      </c>
      <c r="O1909" s="72">
        <v>7.3620000000000001</v>
      </c>
      <c r="P1909" s="72">
        <v>10.318</v>
      </c>
      <c r="Q1909" s="12">
        <v>22.088999999999999</v>
      </c>
      <c r="R1909" s="72">
        <v>0.28799999999999998</v>
      </c>
      <c r="S1909" s="72">
        <v>65.688999999999993</v>
      </c>
      <c r="T1909" s="12">
        <v>586.43499999999995</v>
      </c>
      <c r="U1909" s="72">
        <v>7.65</v>
      </c>
      <c r="V1909" s="72">
        <v>10.76</v>
      </c>
      <c r="W1909" s="12">
        <v>1893.8</v>
      </c>
      <c r="X1909" s="72">
        <v>24.704999999999998</v>
      </c>
      <c r="Y1909" s="72">
        <v>3.899</v>
      </c>
      <c r="Z1909" s="12">
        <v>2480.2359999999999</v>
      </c>
      <c r="AA1909" s="72">
        <v>32.354999999999997</v>
      </c>
      <c r="AB1909" s="72">
        <v>1.776</v>
      </c>
      <c r="AC1909" s="12">
        <v>5385.643</v>
      </c>
      <c r="AD1909" s="72">
        <v>70.257000000000005</v>
      </c>
      <c r="AE1909" s="72">
        <v>0.83699999999999997</v>
      </c>
      <c r="AF1909" s="12">
        <v>8.6199999999999992</v>
      </c>
      <c r="AG1909" s="72">
        <v>0.112</v>
      </c>
      <c r="AH1909" s="72">
        <v>106.02500000000001</v>
      </c>
      <c r="AI1909" s="12">
        <v>268.43799999999999</v>
      </c>
      <c r="AJ1909" s="72">
        <v>3.5019999999999998</v>
      </c>
      <c r="AK1909" s="72">
        <v>4.1680000000000001</v>
      </c>
      <c r="AL1909" s="12">
        <v>277.05799999999999</v>
      </c>
      <c r="AM1909" s="72">
        <v>3.6139999999999999</v>
      </c>
      <c r="AN1909" s="72">
        <v>2.5790000000000002</v>
      </c>
      <c r="AO1909" s="12">
        <v>5662.701</v>
      </c>
      <c r="AP1909" s="72">
        <v>73.870999999999995</v>
      </c>
      <c r="AQ1909" s="72">
        <v>0.75900000000000001</v>
      </c>
      <c r="AR1909" s="12">
        <v>113.54300000000001</v>
      </c>
      <c r="AS1909" s="72">
        <v>1.4810000000000001</v>
      </c>
      <c r="AT1909" s="72">
        <v>26.501999999999999</v>
      </c>
      <c r="AU1909" s="12">
        <v>49.158999999999999</v>
      </c>
      <c r="AV1909" s="72">
        <v>0.64100000000000001</v>
      </c>
      <c r="AW1909" s="72">
        <v>63.921999999999997</v>
      </c>
      <c r="AX1909" s="12">
        <v>248.047</v>
      </c>
      <c r="AY1909" s="72">
        <v>3.2360000000000002</v>
      </c>
      <c r="AZ1909" s="72">
        <v>15.282999999999999</v>
      </c>
      <c r="BA1909" s="12">
        <v>297.20600000000002</v>
      </c>
      <c r="BB1909" s="72">
        <v>3.8769999999999998</v>
      </c>
      <c r="BC1909" s="72">
        <v>15.974</v>
      </c>
      <c r="BD1909" s="12">
        <v>227.858</v>
      </c>
      <c r="BE1909" s="72">
        <v>2.972</v>
      </c>
      <c r="BF1909" s="72">
        <v>13.509</v>
      </c>
      <c r="BG1909" s="12">
        <v>525.06399999999996</v>
      </c>
      <c r="BH1909" s="72">
        <v>6.85</v>
      </c>
      <c r="BI1909" s="72">
        <v>10.000999999999999</v>
      </c>
      <c r="BJ1909" s="12">
        <v>1017.48</v>
      </c>
      <c r="BK1909" s="72">
        <v>13.273</v>
      </c>
      <c r="BL1909" s="72">
        <v>6.29</v>
      </c>
      <c r="BM1909" s="12">
        <v>346.88400000000001</v>
      </c>
      <c r="BN1909" s="72">
        <v>4.5250000000000004</v>
      </c>
      <c r="BO1909" s="72">
        <v>13.641999999999999</v>
      </c>
      <c r="BP1909" s="12">
        <v>1364.364</v>
      </c>
      <c r="BQ1909" s="72">
        <v>17.797999999999998</v>
      </c>
      <c r="BR1909" s="72">
        <v>5.0720000000000001</v>
      </c>
      <c r="BS1909" s="12">
        <v>2002.971</v>
      </c>
      <c r="BT1909" s="72">
        <v>26.129000000000001</v>
      </c>
      <c r="BU1909" s="72">
        <v>3.3769999999999998</v>
      </c>
      <c r="BV1909" s="12">
        <v>7665.6719999999996</v>
      </c>
      <c r="BW1909" s="72">
        <v>100</v>
      </c>
      <c r="BX1909" s="72">
        <v>0.79600000000000004</v>
      </c>
      <c r="BY1909" s="13"/>
      <c r="BZ1909" s="13"/>
    </row>
    <row r="1910" spans="1:78" ht="12.75" customHeight="1">
      <c r="A1910" s="122" t="s">
        <v>65</v>
      </c>
      <c r="B1910" s="71" t="s">
        <v>66</v>
      </c>
      <c r="C1910" s="71" t="s">
        <v>25</v>
      </c>
      <c r="D1910" s="34">
        <v>43435</v>
      </c>
      <c r="E1910" s="12">
        <v>2898.6930000000002</v>
      </c>
      <c r="F1910" s="72">
        <v>38.497999999999998</v>
      </c>
      <c r="G1910" s="72">
        <v>1.681</v>
      </c>
      <c r="H1910" s="12">
        <v>303.33199999999999</v>
      </c>
      <c r="I1910" s="72">
        <v>4.0289999999999999</v>
      </c>
      <c r="J1910" s="72">
        <v>21.995000000000001</v>
      </c>
      <c r="K1910" s="12">
        <v>369.52600000000001</v>
      </c>
      <c r="L1910" s="72">
        <v>4.9080000000000004</v>
      </c>
      <c r="M1910" s="72">
        <v>13.459</v>
      </c>
      <c r="N1910" s="12">
        <v>672.85799999999995</v>
      </c>
      <c r="O1910" s="72">
        <v>8.9359999999999999</v>
      </c>
      <c r="P1910" s="72">
        <v>9.7089999999999996</v>
      </c>
      <c r="Q1910" s="12">
        <v>43.088999999999999</v>
      </c>
      <c r="R1910" s="72">
        <v>0.57199999999999995</v>
      </c>
      <c r="S1910" s="72">
        <v>39.521999999999998</v>
      </c>
      <c r="T1910" s="12">
        <v>715.947</v>
      </c>
      <c r="U1910" s="72">
        <v>9.5090000000000003</v>
      </c>
      <c r="V1910" s="72">
        <v>9.6270000000000007</v>
      </c>
      <c r="W1910" s="12">
        <v>1837.2670000000001</v>
      </c>
      <c r="X1910" s="72">
        <v>24.401</v>
      </c>
      <c r="Y1910" s="72">
        <v>2.7229999999999999</v>
      </c>
      <c r="Z1910" s="12">
        <v>2553.2139999999999</v>
      </c>
      <c r="AA1910" s="72">
        <v>33.908999999999999</v>
      </c>
      <c r="AB1910" s="72">
        <v>2.0259999999999998</v>
      </c>
      <c r="AC1910" s="12">
        <v>5451.9080000000004</v>
      </c>
      <c r="AD1910" s="72">
        <v>72.406999999999996</v>
      </c>
      <c r="AE1910" s="72">
        <v>0.89800000000000002</v>
      </c>
      <c r="AF1910" s="12">
        <v>7.6139999999999999</v>
      </c>
      <c r="AG1910" s="72">
        <v>0.10100000000000001</v>
      </c>
      <c r="AH1910" s="72">
        <v>93.031000000000006</v>
      </c>
      <c r="AI1910" s="12">
        <v>243.483</v>
      </c>
      <c r="AJ1910" s="72">
        <v>3.234</v>
      </c>
      <c r="AK1910" s="72">
        <v>3.73</v>
      </c>
      <c r="AL1910" s="12">
        <v>251.096</v>
      </c>
      <c r="AM1910" s="72">
        <v>3.335</v>
      </c>
      <c r="AN1910" s="72">
        <v>3.3719999999999999</v>
      </c>
      <c r="AO1910" s="12">
        <v>5703.0039999999999</v>
      </c>
      <c r="AP1910" s="72">
        <v>75.742000000000004</v>
      </c>
      <c r="AQ1910" s="72">
        <v>0.85299999999999998</v>
      </c>
      <c r="AR1910" s="12">
        <v>92.864000000000004</v>
      </c>
      <c r="AS1910" s="72">
        <v>1.2330000000000001</v>
      </c>
      <c r="AT1910" s="72">
        <v>29.672999999999998</v>
      </c>
      <c r="AU1910" s="12">
        <v>57.110999999999997</v>
      </c>
      <c r="AV1910" s="72">
        <v>0.75800000000000001</v>
      </c>
      <c r="AW1910" s="72">
        <v>43.893999999999998</v>
      </c>
      <c r="AX1910" s="12">
        <v>220.10900000000001</v>
      </c>
      <c r="AY1910" s="72">
        <v>2.923</v>
      </c>
      <c r="AZ1910" s="72">
        <v>19.841000000000001</v>
      </c>
      <c r="BA1910" s="12">
        <v>277.22000000000003</v>
      </c>
      <c r="BB1910" s="72">
        <v>3.6819999999999999</v>
      </c>
      <c r="BC1910" s="72">
        <v>17.652999999999999</v>
      </c>
      <c r="BD1910" s="12">
        <v>132.364</v>
      </c>
      <c r="BE1910" s="72">
        <v>1.758</v>
      </c>
      <c r="BF1910" s="72">
        <v>28.021999999999998</v>
      </c>
      <c r="BG1910" s="12">
        <v>409.584</v>
      </c>
      <c r="BH1910" s="72">
        <v>5.44</v>
      </c>
      <c r="BI1910" s="72">
        <v>12.176</v>
      </c>
      <c r="BJ1910" s="12">
        <v>1061.8810000000001</v>
      </c>
      <c r="BK1910" s="72">
        <v>14.103</v>
      </c>
      <c r="BL1910" s="72">
        <v>8.3680000000000003</v>
      </c>
      <c r="BM1910" s="12">
        <v>262.17700000000002</v>
      </c>
      <c r="BN1910" s="72">
        <v>3.4820000000000002</v>
      </c>
      <c r="BO1910" s="72">
        <v>19.565000000000001</v>
      </c>
      <c r="BP1910" s="12">
        <v>1324.058</v>
      </c>
      <c r="BQ1910" s="72">
        <v>17.585000000000001</v>
      </c>
      <c r="BR1910" s="72">
        <v>5.5880000000000001</v>
      </c>
      <c r="BS1910" s="12">
        <v>1826.5060000000001</v>
      </c>
      <c r="BT1910" s="72">
        <v>24.257999999999999</v>
      </c>
      <c r="BU1910" s="72">
        <v>3.5840000000000001</v>
      </c>
      <c r="BV1910" s="12">
        <v>7529.51</v>
      </c>
      <c r="BW1910" s="72">
        <v>100</v>
      </c>
      <c r="BX1910" s="72">
        <v>0.88500000000000001</v>
      </c>
      <c r="BY1910" s="13"/>
      <c r="BZ1910" s="13"/>
    </row>
    <row r="1911" spans="1:78" ht="12.75" customHeight="1">
      <c r="A1911" s="122" t="s">
        <v>65</v>
      </c>
      <c r="B1911" s="71" t="s">
        <v>66</v>
      </c>
      <c r="C1911" s="71" t="s">
        <v>25</v>
      </c>
      <c r="D1911" s="34">
        <v>43525</v>
      </c>
      <c r="E1911" s="12">
        <v>2991.8449999999998</v>
      </c>
      <c r="F1911" s="72">
        <v>39.697000000000003</v>
      </c>
      <c r="G1911" s="72">
        <v>1.3089999999999999</v>
      </c>
      <c r="H1911" s="12">
        <v>265.40300000000002</v>
      </c>
      <c r="I1911" s="72">
        <v>3.5209999999999999</v>
      </c>
      <c r="J1911" s="72">
        <v>15.29</v>
      </c>
      <c r="K1911" s="12">
        <v>255.554</v>
      </c>
      <c r="L1911" s="72">
        <v>3.391</v>
      </c>
      <c r="M1911" s="72">
        <v>18.178000000000001</v>
      </c>
      <c r="N1911" s="12">
        <v>538.28099999999995</v>
      </c>
      <c r="O1911" s="72">
        <v>7.1420000000000003</v>
      </c>
      <c r="P1911" s="72">
        <v>12.609</v>
      </c>
      <c r="Q1911" s="12">
        <v>6.2480000000000002</v>
      </c>
      <c r="R1911" s="72">
        <v>8.3000000000000004E-2</v>
      </c>
      <c r="S1911" s="72">
        <v>102.714</v>
      </c>
      <c r="T1911" s="12">
        <v>544.529</v>
      </c>
      <c r="U1911" s="72">
        <v>7.2249999999999996</v>
      </c>
      <c r="V1911" s="72">
        <v>12.648</v>
      </c>
      <c r="W1911" s="12">
        <v>1886.6890000000001</v>
      </c>
      <c r="X1911" s="72">
        <v>25.033000000000001</v>
      </c>
      <c r="Y1911" s="72">
        <v>4.1390000000000002</v>
      </c>
      <c r="Z1911" s="12">
        <v>2431.2179999999998</v>
      </c>
      <c r="AA1911" s="72">
        <v>32.258000000000003</v>
      </c>
      <c r="AB1911" s="72">
        <v>1.8069999999999999</v>
      </c>
      <c r="AC1911" s="12">
        <v>5423.0630000000001</v>
      </c>
      <c r="AD1911" s="72">
        <v>71.954999999999998</v>
      </c>
      <c r="AE1911" s="72">
        <v>0.71199999999999997</v>
      </c>
      <c r="AF1911" s="12">
        <v>17.190999999999999</v>
      </c>
      <c r="AG1911" s="72">
        <v>0.22800000000000001</v>
      </c>
      <c r="AH1911" s="72">
        <v>83.522999999999996</v>
      </c>
      <c r="AI1911" s="12">
        <v>278.72300000000001</v>
      </c>
      <c r="AJ1911" s="72">
        <v>3.698</v>
      </c>
      <c r="AK1911" s="72">
        <v>4.5339999999999998</v>
      </c>
      <c r="AL1911" s="12">
        <v>295.91399999999999</v>
      </c>
      <c r="AM1911" s="72">
        <v>3.9260000000000002</v>
      </c>
      <c r="AN1911" s="72">
        <v>2.4649999999999999</v>
      </c>
      <c r="AO1911" s="12">
        <v>5718.9769999999999</v>
      </c>
      <c r="AP1911" s="72">
        <v>75.881</v>
      </c>
      <c r="AQ1911" s="72">
        <v>0.67400000000000004</v>
      </c>
      <c r="AR1911" s="12">
        <v>64.572999999999993</v>
      </c>
      <c r="AS1911" s="72">
        <v>0.85699999999999998</v>
      </c>
      <c r="AT1911" s="72">
        <v>30.062000000000001</v>
      </c>
      <c r="AU1911" s="12">
        <v>17.710999999999999</v>
      </c>
      <c r="AV1911" s="72">
        <v>0.23499999999999999</v>
      </c>
      <c r="AW1911" s="72">
        <v>49.420999999999999</v>
      </c>
      <c r="AX1911" s="12">
        <v>348.35899999999998</v>
      </c>
      <c r="AY1911" s="72">
        <v>4.6219999999999999</v>
      </c>
      <c r="AZ1911" s="72">
        <v>16.640999999999998</v>
      </c>
      <c r="BA1911" s="12">
        <v>366.07</v>
      </c>
      <c r="BB1911" s="72">
        <v>4.8570000000000002</v>
      </c>
      <c r="BC1911" s="72">
        <v>16.163</v>
      </c>
      <c r="BD1911" s="12">
        <v>238.82400000000001</v>
      </c>
      <c r="BE1911" s="72">
        <v>3.169</v>
      </c>
      <c r="BF1911" s="72">
        <v>20.350000000000001</v>
      </c>
      <c r="BG1911" s="12">
        <v>604.89400000000001</v>
      </c>
      <c r="BH1911" s="72">
        <v>8.0259999999999998</v>
      </c>
      <c r="BI1911" s="72">
        <v>10.731999999999999</v>
      </c>
      <c r="BJ1911" s="12">
        <v>888.33299999999997</v>
      </c>
      <c r="BK1911" s="72">
        <v>11.787000000000001</v>
      </c>
      <c r="BL1911" s="72">
        <v>8.7230000000000008</v>
      </c>
      <c r="BM1911" s="12">
        <v>259.97699999999998</v>
      </c>
      <c r="BN1911" s="72">
        <v>3.4489999999999998</v>
      </c>
      <c r="BO1911" s="72">
        <v>13.183999999999999</v>
      </c>
      <c r="BP1911" s="12">
        <v>1148.31</v>
      </c>
      <c r="BQ1911" s="72">
        <v>15.236000000000001</v>
      </c>
      <c r="BR1911" s="72">
        <v>6.9660000000000002</v>
      </c>
      <c r="BS1911" s="12">
        <v>1817.777</v>
      </c>
      <c r="BT1911" s="72">
        <v>24.119</v>
      </c>
      <c r="BU1911" s="72">
        <v>2.7290000000000001</v>
      </c>
      <c r="BV1911" s="12">
        <v>7536.7539999999999</v>
      </c>
      <c r="BW1911" s="72">
        <v>100</v>
      </c>
      <c r="BX1911" s="72">
        <v>0.76100000000000001</v>
      </c>
      <c r="BY1911" s="13"/>
      <c r="BZ1911" s="13"/>
    </row>
    <row r="1912" spans="1:78" ht="12.75" customHeight="1">
      <c r="A1912" s="122" t="s">
        <v>65</v>
      </c>
      <c r="B1912" s="71" t="s">
        <v>66</v>
      </c>
      <c r="C1912" s="71" t="s">
        <v>25</v>
      </c>
      <c r="D1912" s="34">
        <v>43617</v>
      </c>
      <c r="E1912" s="12">
        <v>3014.5920000000001</v>
      </c>
      <c r="F1912" s="72">
        <v>39.729999999999997</v>
      </c>
      <c r="G1912" s="72">
        <v>1.2410000000000001</v>
      </c>
      <c r="H1912" s="12">
        <v>336.971</v>
      </c>
      <c r="I1912" s="72">
        <v>4.4409999999999998</v>
      </c>
      <c r="J1912" s="72">
        <v>15.978</v>
      </c>
      <c r="K1912" s="12">
        <v>294.75900000000001</v>
      </c>
      <c r="L1912" s="72">
        <v>3.8849999999999998</v>
      </c>
      <c r="M1912" s="72">
        <v>17.550999999999998</v>
      </c>
      <c r="N1912" s="12">
        <v>639.35500000000002</v>
      </c>
      <c r="O1912" s="72">
        <v>8.4260000000000002</v>
      </c>
      <c r="P1912" s="72">
        <v>10.337</v>
      </c>
      <c r="Q1912" s="12">
        <v>43.411000000000001</v>
      </c>
      <c r="R1912" s="72">
        <v>0.57199999999999995</v>
      </c>
      <c r="S1912" s="72">
        <v>39.622</v>
      </c>
      <c r="T1912" s="12">
        <v>682.76700000000005</v>
      </c>
      <c r="U1912" s="72">
        <v>8.9979999999999993</v>
      </c>
      <c r="V1912" s="72">
        <v>9.3379999999999992</v>
      </c>
      <c r="W1912" s="12">
        <v>1843.74</v>
      </c>
      <c r="X1912" s="72">
        <v>24.298999999999999</v>
      </c>
      <c r="Y1912" s="72">
        <v>4.7549999999999999</v>
      </c>
      <c r="Z1912" s="12">
        <v>2526.5070000000001</v>
      </c>
      <c r="AA1912" s="72">
        <v>33.296999999999997</v>
      </c>
      <c r="AB1912" s="72">
        <v>1.9670000000000001</v>
      </c>
      <c r="AC1912" s="12">
        <v>5541.098</v>
      </c>
      <c r="AD1912" s="72">
        <v>73.027000000000001</v>
      </c>
      <c r="AE1912" s="72">
        <v>0.872</v>
      </c>
      <c r="AF1912" s="12">
        <v>12.026999999999999</v>
      </c>
      <c r="AG1912" s="72">
        <v>0.158</v>
      </c>
      <c r="AH1912" s="72">
        <v>71.45</v>
      </c>
      <c r="AI1912" s="12">
        <v>271.565</v>
      </c>
      <c r="AJ1912" s="72">
        <v>3.5790000000000002</v>
      </c>
      <c r="AK1912" s="72">
        <v>5.3029999999999999</v>
      </c>
      <c r="AL1912" s="12">
        <v>283.59199999999998</v>
      </c>
      <c r="AM1912" s="72">
        <v>3.7370000000000001</v>
      </c>
      <c r="AN1912" s="72">
        <v>3.77</v>
      </c>
      <c r="AO1912" s="12">
        <v>5824.69</v>
      </c>
      <c r="AP1912" s="72">
        <v>76.763999999999996</v>
      </c>
      <c r="AQ1912" s="72">
        <v>0.77900000000000003</v>
      </c>
      <c r="AR1912" s="12">
        <v>60.084000000000003</v>
      </c>
      <c r="AS1912" s="72">
        <v>0.79200000000000004</v>
      </c>
      <c r="AT1912" s="72">
        <v>33.415999999999997</v>
      </c>
      <c r="AU1912" s="12">
        <v>29.4</v>
      </c>
      <c r="AV1912" s="72">
        <v>0.38700000000000001</v>
      </c>
      <c r="AW1912" s="72">
        <v>63.325000000000003</v>
      </c>
      <c r="AX1912" s="12">
        <v>220.05600000000001</v>
      </c>
      <c r="AY1912" s="72">
        <v>2.9</v>
      </c>
      <c r="AZ1912" s="72">
        <v>20.876999999999999</v>
      </c>
      <c r="BA1912" s="12">
        <v>249.45500000000001</v>
      </c>
      <c r="BB1912" s="72">
        <v>3.2879999999999998</v>
      </c>
      <c r="BC1912" s="72">
        <v>21.530999999999999</v>
      </c>
      <c r="BD1912" s="12">
        <v>77.194999999999993</v>
      </c>
      <c r="BE1912" s="72">
        <v>1.0169999999999999</v>
      </c>
      <c r="BF1912" s="72">
        <v>30.248999999999999</v>
      </c>
      <c r="BG1912" s="12">
        <v>326.65100000000001</v>
      </c>
      <c r="BH1912" s="72">
        <v>4.3049999999999997</v>
      </c>
      <c r="BI1912" s="72">
        <v>14.965</v>
      </c>
      <c r="BJ1912" s="12">
        <v>1077.181</v>
      </c>
      <c r="BK1912" s="72">
        <v>14.196</v>
      </c>
      <c r="BL1912" s="72">
        <v>6.7350000000000003</v>
      </c>
      <c r="BM1912" s="12">
        <v>299.17200000000003</v>
      </c>
      <c r="BN1912" s="72">
        <v>3.9430000000000001</v>
      </c>
      <c r="BO1912" s="72">
        <v>15.972</v>
      </c>
      <c r="BP1912" s="12">
        <v>1376.3530000000001</v>
      </c>
      <c r="BQ1912" s="72">
        <v>18.138999999999999</v>
      </c>
      <c r="BR1912" s="72">
        <v>6.3490000000000002</v>
      </c>
      <c r="BS1912" s="12">
        <v>1763.087</v>
      </c>
      <c r="BT1912" s="72">
        <v>23.236000000000001</v>
      </c>
      <c r="BU1912" s="72">
        <v>4.33</v>
      </c>
      <c r="BV1912" s="12">
        <v>7587.777</v>
      </c>
      <c r="BW1912" s="72">
        <v>100</v>
      </c>
      <c r="BX1912" s="72">
        <v>0.90200000000000002</v>
      </c>
      <c r="BY1912" s="13"/>
      <c r="BZ1912" s="13"/>
    </row>
    <row r="1913" spans="1:78" ht="12.75" customHeight="1">
      <c r="A1913" s="122" t="s">
        <v>65</v>
      </c>
      <c r="B1913" s="71" t="s">
        <v>66</v>
      </c>
      <c r="C1913" s="71" t="s">
        <v>25</v>
      </c>
      <c r="D1913" s="34">
        <v>44075</v>
      </c>
      <c r="E1913" s="12">
        <v>2941.6559999999999</v>
      </c>
      <c r="F1913" s="72">
        <v>37.841000000000001</v>
      </c>
      <c r="G1913" s="72">
        <v>1.387</v>
      </c>
      <c r="H1913" s="12">
        <v>221.042</v>
      </c>
      <c r="I1913" s="72">
        <v>2.843</v>
      </c>
      <c r="J1913" s="72">
        <v>18.041</v>
      </c>
      <c r="K1913" s="12">
        <v>366.62400000000002</v>
      </c>
      <c r="L1913" s="72">
        <v>4.7160000000000002</v>
      </c>
      <c r="M1913" s="72">
        <v>14.231</v>
      </c>
      <c r="N1913" s="12">
        <v>587.66700000000003</v>
      </c>
      <c r="O1913" s="72">
        <v>7.56</v>
      </c>
      <c r="P1913" s="72">
        <v>9.7119999999999997</v>
      </c>
      <c r="Q1913" s="12">
        <v>14.826000000000001</v>
      </c>
      <c r="R1913" s="72">
        <v>0.191</v>
      </c>
      <c r="S1913" s="72">
        <v>50.667000000000002</v>
      </c>
      <c r="T1913" s="12">
        <v>602.49300000000005</v>
      </c>
      <c r="U1913" s="72">
        <v>7.75</v>
      </c>
      <c r="V1913" s="72">
        <v>9.6880000000000006</v>
      </c>
      <c r="W1913" s="12">
        <v>1897.43</v>
      </c>
      <c r="X1913" s="72">
        <v>24.408000000000001</v>
      </c>
      <c r="Y1913" s="72">
        <v>3.948</v>
      </c>
      <c r="Z1913" s="12">
        <v>2499.924</v>
      </c>
      <c r="AA1913" s="72">
        <v>32.158999999999999</v>
      </c>
      <c r="AB1913" s="72">
        <v>1.9450000000000001</v>
      </c>
      <c r="AC1913" s="12">
        <v>5441.5789999999997</v>
      </c>
      <c r="AD1913" s="72">
        <v>70</v>
      </c>
      <c r="AE1913" s="72">
        <v>0.58599999999999997</v>
      </c>
      <c r="AF1913" s="12">
        <v>33.545999999999999</v>
      </c>
      <c r="AG1913" s="72">
        <v>0.432</v>
      </c>
      <c r="AH1913" s="72">
        <v>62.701999999999998</v>
      </c>
      <c r="AI1913" s="12">
        <v>349.04899999999998</v>
      </c>
      <c r="AJ1913" s="72">
        <v>4.49</v>
      </c>
      <c r="AK1913" s="72">
        <v>6.7850000000000001</v>
      </c>
      <c r="AL1913" s="12">
        <v>382.59399999999999</v>
      </c>
      <c r="AM1913" s="72">
        <v>4.9219999999999997</v>
      </c>
      <c r="AN1913" s="72">
        <v>2.2330000000000001</v>
      </c>
      <c r="AO1913" s="12">
        <v>5824.174</v>
      </c>
      <c r="AP1913" s="72">
        <v>74.921999999999997</v>
      </c>
      <c r="AQ1913" s="72">
        <v>0.56100000000000005</v>
      </c>
      <c r="AR1913" s="12">
        <v>167.99299999999999</v>
      </c>
      <c r="AS1913" s="72">
        <v>2.161</v>
      </c>
      <c r="AT1913" s="72">
        <v>25.202999999999999</v>
      </c>
      <c r="AU1913" s="12">
        <v>36.49</v>
      </c>
      <c r="AV1913" s="72">
        <v>0.46899999999999997</v>
      </c>
      <c r="AW1913" s="72">
        <v>59.942</v>
      </c>
      <c r="AX1913" s="12">
        <v>279.37900000000002</v>
      </c>
      <c r="AY1913" s="72">
        <v>3.5939999999999999</v>
      </c>
      <c r="AZ1913" s="72">
        <v>17.268000000000001</v>
      </c>
      <c r="BA1913" s="12">
        <v>315.86900000000003</v>
      </c>
      <c r="BB1913" s="72">
        <v>4.0629999999999997</v>
      </c>
      <c r="BC1913" s="72">
        <v>16.22</v>
      </c>
      <c r="BD1913" s="12">
        <v>237.67699999999999</v>
      </c>
      <c r="BE1913" s="72">
        <v>3.0569999999999999</v>
      </c>
      <c r="BF1913" s="72">
        <v>20.123999999999999</v>
      </c>
      <c r="BG1913" s="12">
        <v>553.54700000000003</v>
      </c>
      <c r="BH1913" s="72">
        <v>7.1210000000000004</v>
      </c>
      <c r="BI1913" s="72">
        <v>12.818</v>
      </c>
      <c r="BJ1913" s="12">
        <v>957.36</v>
      </c>
      <c r="BK1913" s="72">
        <v>12.315</v>
      </c>
      <c r="BL1913" s="72">
        <v>8.7390000000000008</v>
      </c>
      <c r="BM1913" s="12">
        <v>270.584</v>
      </c>
      <c r="BN1913" s="72">
        <v>3.4809999999999999</v>
      </c>
      <c r="BO1913" s="72">
        <v>16.603999999999999</v>
      </c>
      <c r="BP1913" s="12">
        <v>1227.9449999999999</v>
      </c>
      <c r="BQ1913" s="72">
        <v>15.795999999999999</v>
      </c>
      <c r="BR1913" s="72">
        <v>8.6069999999999993</v>
      </c>
      <c r="BS1913" s="12">
        <v>1949.4839999999999</v>
      </c>
      <c r="BT1913" s="72">
        <v>25.077999999999999</v>
      </c>
      <c r="BU1913" s="72">
        <v>3.597</v>
      </c>
      <c r="BV1913" s="12">
        <v>7773.6580000000004</v>
      </c>
      <c r="BW1913" s="72">
        <v>100</v>
      </c>
      <c r="BX1913" s="72">
        <v>0.81299999999999994</v>
      </c>
      <c r="BY1913" s="13"/>
      <c r="BZ1913" s="13"/>
    </row>
    <row r="1914" spans="1:78" ht="12.75" customHeight="1">
      <c r="A1914" s="122" t="s">
        <v>65</v>
      </c>
      <c r="B1914" s="71" t="s">
        <v>66</v>
      </c>
      <c r="C1914" s="71" t="s">
        <v>25</v>
      </c>
      <c r="D1914" s="34">
        <v>44166</v>
      </c>
      <c r="E1914" s="12">
        <v>2908.837</v>
      </c>
      <c r="F1914" s="72">
        <v>38.037999999999997</v>
      </c>
      <c r="G1914" s="72">
        <v>2.0419999999999998</v>
      </c>
      <c r="H1914" s="12">
        <v>416.197</v>
      </c>
      <c r="I1914" s="72">
        <v>5.4420000000000002</v>
      </c>
      <c r="J1914" s="72">
        <v>14.436</v>
      </c>
      <c r="K1914" s="12">
        <v>270.57900000000001</v>
      </c>
      <c r="L1914" s="72">
        <v>3.5379999999999998</v>
      </c>
      <c r="M1914" s="72">
        <v>18.321999999999999</v>
      </c>
      <c r="N1914" s="12">
        <v>686.77599999999995</v>
      </c>
      <c r="O1914" s="72">
        <v>8.9809999999999999</v>
      </c>
      <c r="P1914" s="72">
        <v>11.06</v>
      </c>
      <c r="Q1914" s="12">
        <v>62.582999999999998</v>
      </c>
      <c r="R1914" s="72">
        <v>0.81799999999999995</v>
      </c>
      <c r="S1914" s="72">
        <v>46.756</v>
      </c>
      <c r="T1914" s="12">
        <v>749.35799999999995</v>
      </c>
      <c r="U1914" s="72">
        <v>9.7989999999999995</v>
      </c>
      <c r="V1914" s="72">
        <v>11.002000000000001</v>
      </c>
      <c r="W1914" s="12">
        <v>1843.9549999999999</v>
      </c>
      <c r="X1914" s="72">
        <v>24.113</v>
      </c>
      <c r="Y1914" s="72">
        <v>4.7329999999999997</v>
      </c>
      <c r="Z1914" s="12">
        <v>2593.3130000000001</v>
      </c>
      <c r="AA1914" s="72">
        <v>33.911999999999999</v>
      </c>
      <c r="AB1914" s="72">
        <v>2.2149999999999999</v>
      </c>
      <c r="AC1914" s="12">
        <v>5502.15</v>
      </c>
      <c r="AD1914" s="72">
        <v>71.948999999999998</v>
      </c>
      <c r="AE1914" s="72">
        <v>0.66</v>
      </c>
      <c r="AF1914" s="12">
        <v>29.914000000000001</v>
      </c>
      <c r="AG1914" s="72">
        <v>0.39100000000000001</v>
      </c>
      <c r="AH1914" s="72">
        <v>67.064999999999998</v>
      </c>
      <c r="AI1914" s="12">
        <v>324.46699999999998</v>
      </c>
      <c r="AJ1914" s="72">
        <v>4.2430000000000003</v>
      </c>
      <c r="AK1914" s="72">
        <v>7.9409999999999998</v>
      </c>
      <c r="AL1914" s="12">
        <v>354.38099999999997</v>
      </c>
      <c r="AM1914" s="72">
        <v>4.6340000000000003</v>
      </c>
      <c r="AN1914" s="72">
        <v>3.36</v>
      </c>
      <c r="AO1914" s="12">
        <v>5856.5309999999999</v>
      </c>
      <c r="AP1914" s="72">
        <v>76.582999999999998</v>
      </c>
      <c r="AQ1914" s="72">
        <v>0.63200000000000001</v>
      </c>
      <c r="AR1914" s="12">
        <v>132.458</v>
      </c>
      <c r="AS1914" s="72">
        <v>1.732</v>
      </c>
      <c r="AT1914" s="72">
        <v>28.553000000000001</v>
      </c>
      <c r="AU1914" s="12">
        <v>14.926</v>
      </c>
      <c r="AV1914" s="72">
        <v>0.19500000000000001</v>
      </c>
      <c r="AW1914" s="72">
        <v>59.497999999999998</v>
      </c>
      <c r="AX1914" s="12">
        <v>335.63</v>
      </c>
      <c r="AY1914" s="72">
        <v>4.3890000000000002</v>
      </c>
      <c r="AZ1914" s="72">
        <v>24.527999999999999</v>
      </c>
      <c r="BA1914" s="12">
        <v>350.55599999999998</v>
      </c>
      <c r="BB1914" s="72">
        <v>4.5839999999999996</v>
      </c>
      <c r="BC1914" s="72">
        <v>23.509</v>
      </c>
      <c r="BD1914" s="12">
        <v>132.37100000000001</v>
      </c>
      <c r="BE1914" s="72">
        <v>1.7310000000000001</v>
      </c>
      <c r="BF1914" s="72">
        <v>25.44</v>
      </c>
      <c r="BG1914" s="12">
        <v>482.92700000000002</v>
      </c>
      <c r="BH1914" s="72">
        <v>6.3150000000000004</v>
      </c>
      <c r="BI1914" s="72">
        <v>18.899000000000001</v>
      </c>
      <c r="BJ1914" s="12">
        <v>875.60599999999999</v>
      </c>
      <c r="BK1914" s="72">
        <v>11.45</v>
      </c>
      <c r="BL1914" s="72">
        <v>10.006</v>
      </c>
      <c r="BM1914" s="12">
        <v>299.76299999999998</v>
      </c>
      <c r="BN1914" s="72">
        <v>3.92</v>
      </c>
      <c r="BO1914" s="72">
        <v>22.2</v>
      </c>
      <c r="BP1914" s="12">
        <v>1175.3699999999999</v>
      </c>
      <c r="BQ1914" s="72">
        <v>15.37</v>
      </c>
      <c r="BR1914" s="72">
        <v>8.3209999999999997</v>
      </c>
      <c r="BS1914" s="12">
        <v>1790.7550000000001</v>
      </c>
      <c r="BT1914" s="72">
        <v>23.417000000000002</v>
      </c>
      <c r="BU1914" s="72">
        <v>3.3450000000000002</v>
      </c>
      <c r="BV1914" s="12">
        <v>7647.2860000000001</v>
      </c>
      <c r="BW1914" s="72">
        <v>100</v>
      </c>
      <c r="BX1914" s="72">
        <v>0.94099999999999995</v>
      </c>
      <c r="BY1914" s="13"/>
      <c r="BZ1914" s="13"/>
    </row>
    <row r="1915" spans="1:78" ht="12.75" customHeight="1">
      <c r="A1915" s="122" t="s">
        <v>65</v>
      </c>
      <c r="B1915" s="71" t="s">
        <v>66</v>
      </c>
      <c r="C1915" s="71" t="s">
        <v>25</v>
      </c>
      <c r="D1915" s="34">
        <v>44256</v>
      </c>
      <c r="E1915" s="12">
        <v>3068.6039999999998</v>
      </c>
      <c r="F1915" s="72">
        <v>40.026000000000003</v>
      </c>
      <c r="G1915" s="72">
        <v>1.091</v>
      </c>
      <c r="H1915" s="12">
        <v>217.339</v>
      </c>
      <c r="I1915" s="72">
        <v>2.835</v>
      </c>
      <c r="J1915" s="72">
        <v>26.033000000000001</v>
      </c>
      <c r="K1915" s="12">
        <v>349.81799999999998</v>
      </c>
      <c r="L1915" s="72">
        <v>4.5629999999999997</v>
      </c>
      <c r="M1915" s="72">
        <v>15.817</v>
      </c>
      <c r="N1915" s="12">
        <v>567.15700000000004</v>
      </c>
      <c r="O1915" s="72">
        <v>7.3979999999999997</v>
      </c>
      <c r="P1915" s="72">
        <v>13.641999999999999</v>
      </c>
      <c r="Q1915" s="12">
        <v>41.396999999999998</v>
      </c>
      <c r="R1915" s="72">
        <v>0.54</v>
      </c>
      <c r="S1915" s="72">
        <v>43.037999999999997</v>
      </c>
      <c r="T1915" s="12">
        <v>608.55399999999997</v>
      </c>
      <c r="U1915" s="72">
        <v>7.9379999999999997</v>
      </c>
      <c r="V1915" s="72">
        <v>12.584</v>
      </c>
      <c r="W1915" s="12">
        <v>1873.365</v>
      </c>
      <c r="X1915" s="72">
        <v>24.436</v>
      </c>
      <c r="Y1915" s="72">
        <v>3.9359999999999999</v>
      </c>
      <c r="Z1915" s="12">
        <v>2481.9189999999999</v>
      </c>
      <c r="AA1915" s="72">
        <v>32.374000000000002</v>
      </c>
      <c r="AB1915" s="72">
        <v>1.46</v>
      </c>
      <c r="AC1915" s="12">
        <v>5550.5219999999999</v>
      </c>
      <c r="AD1915" s="72">
        <v>72.400000000000006</v>
      </c>
      <c r="AE1915" s="72">
        <v>0.73699999999999999</v>
      </c>
      <c r="AF1915" s="12">
        <v>36.472999999999999</v>
      </c>
      <c r="AG1915" s="72">
        <v>0.47599999999999998</v>
      </c>
      <c r="AH1915" s="72">
        <v>66.966999999999999</v>
      </c>
      <c r="AI1915" s="12">
        <v>309.80900000000003</v>
      </c>
      <c r="AJ1915" s="72">
        <v>4.0410000000000004</v>
      </c>
      <c r="AK1915" s="72">
        <v>8.8949999999999996</v>
      </c>
      <c r="AL1915" s="12">
        <v>346.28100000000001</v>
      </c>
      <c r="AM1915" s="72">
        <v>4.5170000000000003</v>
      </c>
      <c r="AN1915" s="72">
        <v>4.2450000000000001</v>
      </c>
      <c r="AO1915" s="12">
        <v>5896.8040000000001</v>
      </c>
      <c r="AP1915" s="72">
        <v>76.917000000000002</v>
      </c>
      <c r="AQ1915" s="72">
        <v>0.65900000000000003</v>
      </c>
      <c r="AR1915" s="12">
        <v>179.197</v>
      </c>
      <c r="AS1915" s="72">
        <v>2.3370000000000002</v>
      </c>
      <c r="AT1915" s="72">
        <v>27.116</v>
      </c>
      <c r="AU1915" s="12">
        <v>34.747</v>
      </c>
      <c r="AV1915" s="72">
        <v>0.45300000000000001</v>
      </c>
      <c r="AW1915" s="72">
        <v>42.786000000000001</v>
      </c>
      <c r="AX1915" s="12">
        <v>213.274</v>
      </c>
      <c r="AY1915" s="72">
        <v>2.782</v>
      </c>
      <c r="AZ1915" s="72">
        <v>24.614999999999998</v>
      </c>
      <c r="BA1915" s="12">
        <v>248.02099999999999</v>
      </c>
      <c r="BB1915" s="72">
        <v>3.2349999999999999</v>
      </c>
      <c r="BC1915" s="72">
        <v>24.26</v>
      </c>
      <c r="BD1915" s="12">
        <v>219.417</v>
      </c>
      <c r="BE1915" s="72">
        <v>2.8620000000000001</v>
      </c>
      <c r="BF1915" s="72">
        <v>23.414000000000001</v>
      </c>
      <c r="BG1915" s="12">
        <v>467.43799999999999</v>
      </c>
      <c r="BH1915" s="72">
        <v>6.0970000000000004</v>
      </c>
      <c r="BI1915" s="72">
        <v>15.952999999999999</v>
      </c>
      <c r="BJ1915" s="12">
        <v>884.327</v>
      </c>
      <c r="BK1915" s="72">
        <v>11.535</v>
      </c>
      <c r="BL1915" s="72">
        <v>6.282</v>
      </c>
      <c r="BM1915" s="12">
        <v>238.721</v>
      </c>
      <c r="BN1915" s="72">
        <v>3.1139999999999999</v>
      </c>
      <c r="BO1915" s="72">
        <v>17.812999999999999</v>
      </c>
      <c r="BP1915" s="12">
        <v>1123.048</v>
      </c>
      <c r="BQ1915" s="72">
        <v>14.648999999999999</v>
      </c>
      <c r="BR1915" s="72">
        <v>5.7869999999999999</v>
      </c>
      <c r="BS1915" s="12">
        <v>1769.682</v>
      </c>
      <c r="BT1915" s="72">
        <v>23.082999999999998</v>
      </c>
      <c r="BU1915" s="72">
        <v>3.44</v>
      </c>
      <c r="BV1915" s="12">
        <v>7666.4859999999999</v>
      </c>
      <c r="BW1915" s="72">
        <v>100</v>
      </c>
      <c r="BX1915" s="72">
        <v>0.91400000000000003</v>
      </c>
      <c r="BY1915" s="13"/>
      <c r="BZ1915" s="13"/>
    </row>
    <row r="1916" spans="1:78" ht="12.75" customHeight="1">
      <c r="A1916" s="122" t="s">
        <v>65</v>
      </c>
      <c r="B1916" s="71" t="s">
        <v>66</v>
      </c>
      <c r="C1916" s="71" t="s">
        <v>25</v>
      </c>
      <c r="D1916" s="34">
        <v>44348</v>
      </c>
      <c r="E1916" s="12">
        <v>3168.1770000000001</v>
      </c>
      <c r="F1916" s="72">
        <v>41.378</v>
      </c>
      <c r="G1916" s="72">
        <v>1.4039999999999999</v>
      </c>
      <c r="H1916" s="12">
        <v>306.61700000000002</v>
      </c>
      <c r="I1916" s="72">
        <v>4.0049999999999999</v>
      </c>
      <c r="J1916" s="72">
        <v>16.611999999999998</v>
      </c>
      <c r="K1916" s="12">
        <v>185.33099999999999</v>
      </c>
      <c r="L1916" s="72">
        <v>2.4209999999999998</v>
      </c>
      <c r="M1916" s="72">
        <v>24.100999999999999</v>
      </c>
      <c r="N1916" s="12">
        <v>491.94799999999998</v>
      </c>
      <c r="O1916" s="72">
        <v>6.4249999999999998</v>
      </c>
      <c r="P1916" s="72">
        <v>13.288</v>
      </c>
      <c r="Q1916" s="12">
        <v>33.509</v>
      </c>
      <c r="R1916" s="72">
        <v>0.438</v>
      </c>
      <c r="S1916" s="72">
        <v>43.033000000000001</v>
      </c>
      <c r="T1916" s="12">
        <v>525.45699999999999</v>
      </c>
      <c r="U1916" s="72">
        <v>6.8630000000000004</v>
      </c>
      <c r="V1916" s="72">
        <v>12.294</v>
      </c>
      <c r="W1916" s="12">
        <v>1971.817</v>
      </c>
      <c r="X1916" s="72">
        <v>25.753</v>
      </c>
      <c r="Y1916" s="72">
        <v>4.101</v>
      </c>
      <c r="Z1916" s="12">
        <v>2497.2739999999999</v>
      </c>
      <c r="AA1916" s="72">
        <v>32.616</v>
      </c>
      <c r="AB1916" s="72">
        <v>1.9510000000000001</v>
      </c>
      <c r="AC1916" s="12">
        <v>5665.451</v>
      </c>
      <c r="AD1916" s="72">
        <v>73.994</v>
      </c>
      <c r="AE1916" s="72">
        <v>0.63900000000000001</v>
      </c>
      <c r="AF1916" s="12">
        <v>9.1519999999999992</v>
      </c>
      <c r="AG1916" s="72">
        <v>0.12</v>
      </c>
      <c r="AH1916" s="72">
        <v>113.48399999999999</v>
      </c>
      <c r="AI1916" s="12">
        <v>263.35399999999998</v>
      </c>
      <c r="AJ1916" s="72">
        <v>3.44</v>
      </c>
      <c r="AK1916" s="72">
        <v>8.02</v>
      </c>
      <c r="AL1916" s="12">
        <v>272.50599999999997</v>
      </c>
      <c r="AM1916" s="72">
        <v>3.5590000000000002</v>
      </c>
      <c r="AN1916" s="72">
        <v>7.9749999999999996</v>
      </c>
      <c r="AO1916" s="12">
        <v>5937.9570000000003</v>
      </c>
      <c r="AP1916" s="72">
        <v>77.552999999999997</v>
      </c>
      <c r="AQ1916" s="72">
        <v>0.64700000000000002</v>
      </c>
      <c r="AR1916" s="12">
        <v>96.932000000000002</v>
      </c>
      <c r="AS1916" s="72">
        <v>1.266</v>
      </c>
      <c r="AT1916" s="72">
        <v>24.72</v>
      </c>
      <c r="AU1916" s="12">
        <v>33.886000000000003</v>
      </c>
      <c r="AV1916" s="72">
        <v>0.443</v>
      </c>
      <c r="AW1916" s="72">
        <v>69.197000000000003</v>
      </c>
      <c r="AX1916" s="12">
        <v>342.37</v>
      </c>
      <c r="AY1916" s="72">
        <v>4.4720000000000004</v>
      </c>
      <c r="AZ1916" s="72">
        <v>12.58</v>
      </c>
      <c r="BA1916" s="12">
        <v>376.25700000000001</v>
      </c>
      <c r="BB1916" s="72">
        <v>4.9139999999999997</v>
      </c>
      <c r="BC1916" s="72">
        <v>12.752000000000001</v>
      </c>
      <c r="BD1916" s="12">
        <v>122.087</v>
      </c>
      <c r="BE1916" s="72">
        <v>1.595</v>
      </c>
      <c r="BF1916" s="72">
        <v>22.512</v>
      </c>
      <c r="BG1916" s="12">
        <v>498.34399999999999</v>
      </c>
      <c r="BH1916" s="72">
        <v>6.5090000000000003</v>
      </c>
      <c r="BI1916" s="72">
        <v>11.813000000000001</v>
      </c>
      <c r="BJ1916" s="12">
        <v>780.82399999999996</v>
      </c>
      <c r="BK1916" s="72">
        <v>10.198</v>
      </c>
      <c r="BL1916" s="72">
        <v>7.8470000000000004</v>
      </c>
      <c r="BM1916" s="12">
        <v>342.54899999999998</v>
      </c>
      <c r="BN1916" s="72">
        <v>4.4740000000000002</v>
      </c>
      <c r="BO1916" s="72">
        <v>14.15</v>
      </c>
      <c r="BP1916" s="12">
        <v>1123.373</v>
      </c>
      <c r="BQ1916" s="72">
        <v>14.672000000000001</v>
      </c>
      <c r="BR1916" s="72">
        <v>5.2309999999999999</v>
      </c>
      <c r="BS1916" s="12">
        <v>1718.6479999999999</v>
      </c>
      <c r="BT1916" s="72">
        <v>22.446999999999999</v>
      </c>
      <c r="BU1916" s="72">
        <v>3.1320000000000001</v>
      </c>
      <c r="BV1916" s="12">
        <v>7656.6049999999996</v>
      </c>
      <c r="BW1916" s="72">
        <v>100</v>
      </c>
      <c r="BX1916" s="72">
        <v>0.78</v>
      </c>
      <c r="BY1916" s="13"/>
      <c r="BZ1916" s="13"/>
    </row>
    <row r="1917" spans="1:78" ht="12.75" customHeight="1">
      <c r="A1917" s="122" t="s">
        <v>65</v>
      </c>
      <c r="B1917" s="71" t="s">
        <v>66</v>
      </c>
      <c r="C1917" s="71" t="s">
        <v>25</v>
      </c>
      <c r="D1917" s="34">
        <v>44805</v>
      </c>
      <c r="E1917" s="12">
        <v>3345.6959999999999</v>
      </c>
      <c r="F1917" s="72">
        <v>43.018999999999998</v>
      </c>
      <c r="G1917" s="72">
        <v>1.464</v>
      </c>
      <c r="H1917" s="12">
        <v>194.607</v>
      </c>
      <c r="I1917" s="72">
        <v>2.5019999999999998</v>
      </c>
      <c r="J1917" s="72">
        <v>22.716000000000001</v>
      </c>
      <c r="K1917" s="12">
        <v>204.77600000000001</v>
      </c>
      <c r="L1917" s="72">
        <v>2.633</v>
      </c>
      <c r="M1917" s="72">
        <v>23.527999999999999</v>
      </c>
      <c r="N1917" s="12">
        <v>399.38299999999998</v>
      </c>
      <c r="O1917" s="72">
        <v>5.1349999999999998</v>
      </c>
      <c r="P1917" s="72">
        <v>16.684000000000001</v>
      </c>
      <c r="Q1917" s="12">
        <v>64.819000000000003</v>
      </c>
      <c r="R1917" s="72">
        <v>0.83299999999999996</v>
      </c>
      <c r="S1917" s="72">
        <v>45.786000000000001</v>
      </c>
      <c r="T1917" s="12">
        <v>464.20299999999997</v>
      </c>
      <c r="U1917" s="72">
        <v>5.9690000000000003</v>
      </c>
      <c r="V1917" s="72">
        <v>15.141</v>
      </c>
      <c r="W1917" s="12">
        <v>2053.6840000000002</v>
      </c>
      <c r="X1917" s="72">
        <v>26.405999999999999</v>
      </c>
      <c r="Y1917" s="72">
        <v>4.1139999999999999</v>
      </c>
      <c r="Z1917" s="12">
        <v>2517.8870000000002</v>
      </c>
      <c r="AA1917" s="72">
        <v>32.375</v>
      </c>
      <c r="AB1917" s="72">
        <v>1.7130000000000001</v>
      </c>
      <c r="AC1917" s="12">
        <v>5863.5829999999996</v>
      </c>
      <c r="AD1917" s="72">
        <v>75.394000000000005</v>
      </c>
      <c r="AE1917" s="72">
        <v>0.67900000000000005</v>
      </c>
      <c r="AF1917" s="12">
        <v>18.619</v>
      </c>
      <c r="AG1917" s="72">
        <v>0.23899999999999999</v>
      </c>
      <c r="AH1917" s="72">
        <v>84.760999999999996</v>
      </c>
      <c r="AI1917" s="12">
        <v>150.857</v>
      </c>
      <c r="AJ1917" s="72">
        <v>1.94</v>
      </c>
      <c r="AK1917" s="72">
        <v>17.556999999999999</v>
      </c>
      <c r="AL1917" s="12">
        <v>169.476</v>
      </c>
      <c r="AM1917" s="72">
        <v>2.1789999999999998</v>
      </c>
      <c r="AN1917" s="72">
        <v>12.599</v>
      </c>
      <c r="AO1917" s="12">
        <v>6033.058</v>
      </c>
      <c r="AP1917" s="72">
        <v>77.572999999999993</v>
      </c>
      <c r="AQ1917" s="72">
        <v>0.73699999999999999</v>
      </c>
      <c r="AR1917" s="12">
        <v>123.646</v>
      </c>
      <c r="AS1917" s="72">
        <v>1.59</v>
      </c>
      <c r="AT1917" s="72">
        <v>29.03</v>
      </c>
      <c r="AU1917" s="12">
        <v>24.132999999999999</v>
      </c>
      <c r="AV1917" s="72">
        <v>0.31</v>
      </c>
      <c r="AW1917" s="72">
        <v>55.588000000000001</v>
      </c>
      <c r="AX1917" s="12">
        <v>209.28700000000001</v>
      </c>
      <c r="AY1917" s="72">
        <v>2.6909999999999998</v>
      </c>
      <c r="AZ1917" s="72">
        <v>25.24</v>
      </c>
      <c r="BA1917" s="12">
        <v>233.42</v>
      </c>
      <c r="BB1917" s="72">
        <v>3.0009999999999999</v>
      </c>
      <c r="BC1917" s="72">
        <v>21.742000000000001</v>
      </c>
      <c r="BD1917" s="12">
        <v>173.12100000000001</v>
      </c>
      <c r="BE1917" s="72">
        <v>2.226</v>
      </c>
      <c r="BF1917" s="72">
        <v>28.84</v>
      </c>
      <c r="BG1917" s="12">
        <v>406.541</v>
      </c>
      <c r="BH1917" s="72">
        <v>5.2270000000000003</v>
      </c>
      <c r="BI1917" s="72">
        <v>15.438000000000001</v>
      </c>
      <c r="BJ1917" s="12">
        <v>942.56600000000003</v>
      </c>
      <c r="BK1917" s="72">
        <v>12.12</v>
      </c>
      <c r="BL1917" s="72">
        <v>10.012</v>
      </c>
      <c r="BM1917" s="12">
        <v>271.42099999999999</v>
      </c>
      <c r="BN1917" s="72">
        <v>3.49</v>
      </c>
      <c r="BO1917" s="72">
        <v>19.995999999999999</v>
      </c>
      <c r="BP1917" s="12">
        <v>1213.9870000000001</v>
      </c>
      <c r="BQ1917" s="72">
        <v>15.609</v>
      </c>
      <c r="BR1917" s="72">
        <v>6.8040000000000003</v>
      </c>
      <c r="BS1917" s="12">
        <v>1744.174</v>
      </c>
      <c r="BT1917" s="72">
        <v>22.427</v>
      </c>
      <c r="BU1917" s="72">
        <v>3.4769999999999999</v>
      </c>
      <c r="BV1917" s="12">
        <v>7777.232</v>
      </c>
      <c r="BW1917" s="72">
        <v>100</v>
      </c>
      <c r="BX1917" s="72">
        <v>0.81</v>
      </c>
      <c r="BY1917" s="13"/>
      <c r="BZ1917" s="13"/>
    </row>
    <row r="1918" spans="1:78" ht="12.75" customHeight="1">
      <c r="A1918" s="122" t="s">
        <v>65</v>
      </c>
      <c r="B1918" s="71" t="s">
        <v>66</v>
      </c>
      <c r="C1918" s="71" t="s">
        <v>25</v>
      </c>
      <c r="D1918" s="34">
        <v>44896</v>
      </c>
      <c r="E1918" s="12">
        <v>3468.25</v>
      </c>
      <c r="F1918" s="72">
        <v>44.155999999999999</v>
      </c>
      <c r="G1918" s="72">
        <v>1.488</v>
      </c>
      <c r="H1918" s="12">
        <v>156.02000000000001</v>
      </c>
      <c r="I1918" s="72">
        <v>1.986</v>
      </c>
      <c r="J1918" s="72">
        <v>23.853999999999999</v>
      </c>
      <c r="K1918" s="12">
        <v>145.03</v>
      </c>
      <c r="L1918" s="72">
        <v>1.8460000000000001</v>
      </c>
      <c r="M1918" s="72">
        <v>26.966999999999999</v>
      </c>
      <c r="N1918" s="12">
        <v>301.05099999999999</v>
      </c>
      <c r="O1918" s="72">
        <v>3.8330000000000002</v>
      </c>
      <c r="P1918" s="72">
        <v>15.992000000000001</v>
      </c>
      <c r="Q1918" s="12">
        <v>60.085000000000001</v>
      </c>
      <c r="R1918" s="72">
        <v>0.76500000000000001</v>
      </c>
      <c r="S1918" s="72">
        <v>43.087000000000003</v>
      </c>
      <c r="T1918" s="12">
        <v>361.13600000000002</v>
      </c>
      <c r="U1918" s="72">
        <v>4.5979999999999999</v>
      </c>
      <c r="V1918" s="72">
        <v>14.327</v>
      </c>
      <c r="W1918" s="12">
        <v>2179.4169999999999</v>
      </c>
      <c r="X1918" s="72">
        <v>27.747</v>
      </c>
      <c r="Y1918" s="72">
        <v>3.6539999999999999</v>
      </c>
      <c r="Z1918" s="12">
        <v>2540.5529999999999</v>
      </c>
      <c r="AA1918" s="72">
        <v>32.344999999999999</v>
      </c>
      <c r="AB1918" s="72">
        <v>2.3010000000000002</v>
      </c>
      <c r="AC1918" s="12">
        <v>6008.8029999999999</v>
      </c>
      <c r="AD1918" s="72">
        <v>76.501999999999995</v>
      </c>
      <c r="AE1918" s="72">
        <v>0.77700000000000002</v>
      </c>
      <c r="AF1918" s="12">
        <v>6.1790000000000003</v>
      </c>
      <c r="AG1918" s="72">
        <v>7.9000000000000001E-2</v>
      </c>
      <c r="AH1918" s="72">
        <v>115.247</v>
      </c>
      <c r="AI1918" s="12">
        <v>172.328</v>
      </c>
      <c r="AJ1918" s="72">
        <v>2.194</v>
      </c>
      <c r="AK1918" s="72">
        <v>10.553000000000001</v>
      </c>
      <c r="AL1918" s="12">
        <v>178.50700000000001</v>
      </c>
      <c r="AM1918" s="72">
        <v>2.2730000000000001</v>
      </c>
      <c r="AN1918" s="72">
        <v>8.8970000000000002</v>
      </c>
      <c r="AO1918" s="12">
        <v>6187.31</v>
      </c>
      <c r="AP1918" s="72">
        <v>78.774000000000001</v>
      </c>
      <c r="AQ1918" s="72">
        <v>0.83699999999999997</v>
      </c>
      <c r="AR1918" s="12">
        <v>47.975000000000001</v>
      </c>
      <c r="AS1918" s="72">
        <v>0.61099999999999999</v>
      </c>
      <c r="AT1918" s="72">
        <v>43.392000000000003</v>
      </c>
      <c r="AU1918" s="12">
        <v>24.443999999999999</v>
      </c>
      <c r="AV1918" s="72">
        <v>0.311</v>
      </c>
      <c r="AW1918" s="72">
        <v>90.787000000000006</v>
      </c>
      <c r="AX1918" s="12">
        <v>239.03200000000001</v>
      </c>
      <c r="AY1918" s="72">
        <v>3.0430000000000001</v>
      </c>
      <c r="AZ1918" s="72">
        <v>24.032</v>
      </c>
      <c r="BA1918" s="12">
        <v>263.476</v>
      </c>
      <c r="BB1918" s="72">
        <v>3.3540000000000001</v>
      </c>
      <c r="BC1918" s="72">
        <v>20.556999999999999</v>
      </c>
      <c r="BD1918" s="12">
        <v>128.59299999999999</v>
      </c>
      <c r="BE1918" s="72">
        <v>1.637</v>
      </c>
      <c r="BF1918" s="72">
        <v>22.259</v>
      </c>
      <c r="BG1918" s="12">
        <v>392.06900000000002</v>
      </c>
      <c r="BH1918" s="72">
        <v>4.992</v>
      </c>
      <c r="BI1918" s="72">
        <v>13.452</v>
      </c>
      <c r="BJ1918" s="12">
        <v>961.56399999999996</v>
      </c>
      <c r="BK1918" s="72">
        <v>12.242000000000001</v>
      </c>
      <c r="BL1918" s="72">
        <v>7.6719999999999997</v>
      </c>
      <c r="BM1918" s="12">
        <v>265.54899999999998</v>
      </c>
      <c r="BN1918" s="72">
        <v>3.3809999999999998</v>
      </c>
      <c r="BO1918" s="72">
        <v>18.548999999999999</v>
      </c>
      <c r="BP1918" s="12">
        <v>1227.114</v>
      </c>
      <c r="BQ1918" s="72">
        <v>15.622999999999999</v>
      </c>
      <c r="BR1918" s="72">
        <v>5.0030000000000001</v>
      </c>
      <c r="BS1918" s="12">
        <v>1667.1579999999999</v>
      </c>
      <c r="BT1918" s="72">
        <v>21.225999999999999</v>
      </c>
      <c r="BU1918" s="72">
        <v>2.9220000000000002</v>
      </c>
      <c r="BV1918" s="12">
        <v>7854.4679999999998</v>
      </c>
      <c r="BW1918" s="72">
        <v>100</v>
      </c>
      <c r="BX1918" s="72">
        <v>0.74199999999999999</v>
      </c>
      <c r="BY1918" s="13"/>
      <c r="BZ1918" s="13"/>
    </row>
    <row r="1919" spans="1:78" ht="12.75" customHeight="1">
      <c r="A1919" s="122" t="s">
        <v>65</v>
      </c>
      <c r="B1919" s="71" t="s">
        <v>66</v>
      </c>
      <c r="C1919" s="71" t="s">
        <v>25</v>
      </c>
      <c r="D1919" s="34">
        <v>44986</v>
      </c>
      <c r="E1919" s="12">
        <v>3542.732</v>
      </c>
      <c r="F1919" s="72">
        <v>44.973999999999997</v>
      </c>
      <c r="G1919" s="72">
        <v>1.2609999999999999</v>
      </c>
      <c r="H1919" s="12">
        <v>189.399</v>
      </c>
      <c r="I1919" s="72">
        <v>2.4039999999999999</v>
      </c>
      <c r="J1919" s="72">
        <v>18.434999999999999</v>
      </c>
      <c r="K1919" s="12">
        <v>182.37200000000001</v>
      </c>
      <c r="L1919" s="72">
        <v>2.3149999999999999</v>
      </c>
      <c r="M1919" s="72">
        <v>16.562999999999999</v>
      </c>
      <c r="N1919" s="12">
        <v>371.77100000000002</v>
      </c>
      <c r="O1919" s="72">
        <v>4.72</v>
      </c>
      <c r="P1919" s="72">
        <v>14.093999999999999</v>
      </c>
      <c r="Q1919" s="12">
        <v>45.201000000000001</v>
      </c>
      <c r="R1919" s="72">
        <v>0.57399999999999995</v>
      </c>
      <c r="S1919" s="72">
        <v>27.419</v>
      </c>
      <c r="T1919" s="12">
        <v>416.97199999999998</v>
      </c>
      <c r="U1919" s="72">
        <v>5.2930000000000001</v>
      </c>
      <c r="V1919" s="72">
        <v>11.606999999999999</v>
      </c>
      <c r="W1919" s="12">
        <v>2041.777</v>
      </c>
      <c r="X1919" s="72">
        <v>25.92</v>
      </c>
      <c r="Y1919" s="72">
        <v>2.4380000000000002</v>
      </c>
      <c r="Z1919" s="12">
        <v>2458.75</v>
      </c>
      <c r="AA1919" s="72">
        <v>31.213000000000001</v>
      </c>
      <c r="AB1919" s="72">
        <v>1.7529999999999999</v>
      </c>
      <c r="AC1919" s="12">
        <v>6001.4809999999998</v>
      </c>
      <c r="AD1919" s="72">
        <v>76.186999999999998</v>
      </c>
      <c r="AE1919" s="72">
        <v>0.67300000000000004</v>
      </c>
      <c r="AF1919" s="12">
        <v>10.724</v>
      </c>
      <c r="AG1919" s="72">
        <v>0.13600000000000001</v>
      </c>
      <c r="AH1919" s="72">
        <v>102.09699999999999</v>
      </c>
      <c r="AI1919" s="12">
        <v>212.96700000000001</v>
      </c>
      <c r="AJ1919" s="72">
        <v>2.7040000000000002</v>
      </c>
      <c r="AK1919" s="72">
        <v>5.7460000000000004</v>
      </c>
      <c r="AL1919" s="12">
        <v>223.691</v>
      </c>
      <c r="AM1919" s="72">
        <v>2.84</v>
      </c>
      <c r="AN1919" s="72">
        <v>3.5550000000000002</v>
      </c>
      <c r="AO1919" s="12">
        <v>6225.1729999999998</v>
      </c>
      <c r="AP1919" s="72">
        <v>79.027000000000001</v>
      </c>
      <c r="AQ1919" s="72">
        <v>0.63200000000000001</v>
      </c>
      <c r="AR1919" s="12">
        <v>137.53200000000001</v>
      </c>
      <c r="AS1919" s="72">
        <v>1.746</v>
      </c>
      <c r="AT1919" s="72">
        <v>17.870999999999999</v>
      </c>
      <c r="AU1919" s="12">
        <v>15.115</v>
      </c>
      <c r="AV1919" s="72">
        <v>0.192</v>
      </c>
      <c r="AW1919" s="72">
        <v>42.146000000000001</v>
      </c>
      <c r="AX1919" s="12">
        <v>285.661</v>
      </c>
      <c r="AY1919" s="72">
        <v>3.6259999999999999</v>
      </c>
      <c r="AZ1919" s="72">
        <v>12.007999999999999</v>
      </c>
      <c r="BA1919" s="12">
        <v>300.77699999999999</v>
      </c>
      <c r="BB1919" s="72">
        <v>3.8180000000000001</v>
      </c>
      <c r="BC1919" s="72">
        <v>12.005000000000001</v>
      </c>
      <c r="BD1919" s="12">
        <v>162.66499999999999</v>
      </c>
      <c r="BE1919" s="72">
        <v>2.0649999999999999</v>
      </c>
      <c r="BF1919" s="72">
        <v>19.462</v>
      </c>
      <c r="BG1919" s="12">
        <v>463.44200000000001</v>
      </c>
      <c r="BH1919" s="72">
        <v>5.883</v>
      </c>
      <c r="BI1919" s="72">
        <v>11.272</v>
      </c>
      <c r="BJ1919" s="12">
        <v>752.67</v>
      </c>
      <c r="BK1919" s="72">
        <v>9.5549999999999997</v>
      </c>
      <c r="BL1919" s="72">
        <v>7.2549999999999999</v>
      </c>
      <c r="BM1919" s="12">
        <v>298.46100000000001</v>
      </c>
      <c r="BN1919" s="72">
        <v>3.7890000000000001</v>
      </c>
      <c r="BO1919" s="72">
        <v>12.871</v>
      </c>
      <c r="BP1919" s="12">
        <v>1051.1310000000001</v>
      </c>
      <c r="BQ1919" s="72">
        <v>13.343999999999999</v>
      </c>
      <c r="BR1919" s="72">
        <v>5.569</v>
      </c>
      <c r="BS1919" s="12">
        <v>1652.105</v>
      </c>
      <c r="BT1919" s="72">
        <v>20.972999999999999</v>
      </c>
      <c r="BU1919" s="72">
        <v>2.8610000000000002</v>
      </c>
      <c r="BV1919" s="12">
        <v>7877.2780000000002</v>
      </c>
      <c r="BW1919" s="72">
        <v>100</v>
      </c>
      <c r="BX1919" s="72">
        <v>0.66600000000000004</v>
      </c>
      <c r="BY1919" s="13"/>
      <c r="BZ1919" s="13"/>
    </row>
    <row r="1920" spans="1:78" ht="12.75" customHeight="1">
      <c r="A1920" s="122" t="s">
        <v>65</v>
      </c>
      <c r="B1920" s="71" t="s">
        <v>66</v>
      </c>
      <c r="C1920" s="71" t="s">
        <v>25</v>
      </c>
      <c r="D1920" s="34">
        <v>45078</v>
      </c>
      <c r="E1920" s="12">
        <v>3588.01</v>
      </c>
      <c r="F1920" s="72">
        <v>45.170999999999999</v>
      </c>
      <c r="G1920" s="72">
        <v>1.3180000000000001</v>
      </c>
      <c r="H1920" s="12">
        <v>188.16800000000001</v>
      </c>
      <c r="I1920" s="72">
        <v>2.3690000000000002</v>
      </c>
      <c r="J1920" s="72">
        <v>16.882999999999999</v>
      </c>
      <c r="K1920" s="12">
        <v>190.386</v>
      </c>
      <c r="L1920" s="72">
        <v>2.3969999999999998</v>
      </c>
      <c r="M1920" s="72">
        <v>19.486999999999998</v>
      </c>
      <c r="N1920" s="12">
        <v>378.55399999999997</v>
      </c>
      <c r="O1920" s="72">
        <v>4.766</v>
      </c>
      <c r="P1920" s="72">
        <v>13.164</v>
      </c>
      <c r="Q1920" s="12">
        <v>41.213000000000001</v>
      </c>
      <c r="R1920" s="72">
        <v>0.51900000000000002</v>
      </c>
      <c r="S1920" s="72">
        <v>21.167999999999999</v>
      </c>
      <c r="T1920" s="12">
        <v>419.767</v>
      </c>
      <c r="U1920" s="72">
        <v>5.2850000000000001</v>
      </c>
      <c r="V1920" s="72">
        <v>11.981</v>
      </c>
      <c r="W1920" s="12">
        <v>2070.1819999999998</v>
      </c>
      <c r="X1920" s="72">
        <v>26.062000000000001</v>
      </c>
      <c r="Y1920" s="72">
        <v>2.9380000000000002</v>
      </c>
      <c r="Z1920" s="12">
        <v>2489.9490000000001</v>
      </c>
      <c r="AA1920" s="72">
        <v>31.347000000000001</v>
      </c>
      <c r="AB1920" s="72">
        <v>1.4139999999999999</v>
      </c>
      <c r="AC1920" s="12">
        <v>6077.9589999999998</v>
      </c>
      <c r="AD1920" s="72">
        <v>76.516999999999996</v>
      </c>
      <c r="AE1920" s="72">
        <v>0.69099999999999995</v>
      </c>
      <c r="AF1920" s="12">
        <v>5.6479999999999997</v>
      </c>
      <c r="AG1920" s="72">
        <v>7.0999999999999994E-2</v>
      </c>
      <c r="AH1920" s="72">
        <v>105.714</v>
      </c>
      <c r="AI1920" s="12">
        <v>190.59299999999999</v>
      </c>
      <c r="AJ1920" s="72">
        <v>2.399</v>
      </c>
      <c r="AK1920" s="72">
        <v>5.7240000000000002</v>
      </c>
      <c r="AL1920" s="12">
        <v>196.24100000000001</v>
      </c>
      <c r="AM1920" s="72">
        <v>2.4710000000000001</v>
      </c>
      <c r="AN1920" s="72">
        <v>4.9119999999999999</v>
      </c>
      <c r="AO1920" s="12">
        <v>6274.2</v>
      </c>
      <c r="AP1920" s="72">
        <v>78.988</v>
      </c>
      <c r="AQ1920" s="72">
        <v>0.61799999999999999</v>
      </c>
      <c r="AR1920" s="12">
        <v>100.876</v>
      </c>
      <c r="AS1920" s="72">
        <v>1.27</v>
      </c>
      <c r="AT1920" s="72">
        <v>24.254999999999999</v>
      </c>
      <c r="AU1920" s="12">
        <v>13.076000000000001</v>
      </c>
      <c r="AV1920" s="72">
        <v>0.16500000000000001</v>
      </c>
      <c r="AW1920" s="72">
        <v>46.82</v>
      </c>
      <c r="AX1920" s="12">
        <v>184.048</v>
      </c>
      <c r="AY1920" s="72">
        <v>2.3170000000000002</v>
      </c>
      <c r="AZ1920" s="72">
        <v>16.545000000000002</v>
      </c>
      <c r="BA1920" s="12">
        <v>197.124</v>
      </c>
      <c r="BB1920" s="72">
        <v>2.4820000000000002</v>
      </c>
      <c r="BC1920" s="72">
        <v>15.125</v>
      </c>
      <c r="BD1920" s="12">
        <v>172.726</v>
      </c>
      <c r="BE1920" s="72">
        <v>2.1749999999999998</v>
      </c>
      <c r="BF1920" s="72">
        <v>16.103999999999999</v>
      </c>
      <c r="BG1920" s="12">
        <v>369.85</v>
      </c>
      <c r="BH1920" s="72">
        <v>4.6559999999999997</v>
      </c>
      <c r="BI1920" s="72">
        <v>10.827999999999999</v>
      </c>
      <c r="BJ1920" s="12">
        <v>842.83100000000002</v>
      </c>
      <c r="BK1920" s="72">
        <v>10.611000000000001</v>
      </c>
      <c r="BL1920" s="72">
        <v>6.5780000000000003</v>
      </c>
      <c r="BM1920" s="12">
        <v>355.49299999999999</v>
      </c>
      <c r="BN1920" s="72">
        <v>4.4749999999999996</v>
      </c>
      <c r="BO1920" s="72">
        <v>13.103</v>
      </c>
      <c r="BP1920" s="12">
        <v>1198.3240000000001</v>
      </c>
      <c r="BQ1920" s="72">
        <v>15.086</v>
      </c>
      <c r="BR1920" s="72">
        <v>5.9290000000000003</v>
      </c>
      <c r="BS1920" s="12">
        <v>1669.05</v>
      </c>
      <c r="BT1920" s="72">
        <v>21.012</v>
      </c>
      <c r="BU1920" s="72">
        <v>2.8959999999999999</v>
      </c>
      <c r="BV1920" s="12">
        <v>7943.25</v>
      </c>
      <c r="BW1920" s="72">
        <v>100</v>
      </c>
      <c r="BX1920" s="72">
        <v>0.71899999999999997</v>
      </c>
      <c r="BY1920" s="13"/>
      <c r="BZ1920" s="13"/>
    </row>
    <row r="1921" spans="1:78" ht="12.75" customHeight="1">
      <c r="A1921" s="122" t="s">
        <v>65</v>
      </c>
      <c r="B1921" s="71" t="s">
        <v>66</v>
      </c>
      <c r="C1921" s="71" t="s">
        <v>25</v>
      </c>
      <c r="D1921" s="34">
        <v>45170</v>
      </c>
      <c r="E1921" s="12">
        <v>3547.2130000000002</v>
      </c>
      <c r="F1921" s="72">
        <v>44.593000000000004</v>
      </c>
      <c r="G1921" s="72">
        <v>1.0620000000000001</v>
      </c>
      <c r="H1921" s="12">
        <v>175.18100000000001</v>
      </c>
      <c r="I1921" s="72">
        <v>2.202</v>
      </c>
      <c r="J1921" s="72">
        <v>20.478000000000002</v>
      </c>
      <c r="K1921" s="12">
        <v>230.297</v>
      </c>
      <c r="L1921" s="72">
        <v>2.895</v>
      </c>
      <c r="M1921" s="72">
        <v>18.385000000000002</v>
      </c>
      <c r="N1921" s="12">
        <v>405.47800000000001</v>
      </c>
      <c r="O1921" s="72">
        <v>5.0970000000000004</v>
      </c>
      <c r="P1921" s="72">
        <v>11.824</v>
      </c>
      <c r="Q1921" s="12">
        <v>61.000999999999998</v>
      </c>
      <c r="R1921" s="72">
        <v>0.76700000000000002</v>
      </c>
      <c r="S1921" s="72">
        <v>28.696999999999999</v>
      </c>
      <c r="T1921" s="12">
        <v>466.47899999999998</v>
      </c>
      <c r="U1921" s="72">
        <v>5.8639999999999999</v>
      </c>
      <c r="V1921" s="72">
        <v>10.904</v>
      </c>
      <c r="W1921" s="12">
        <v>2126.683</v>
      </c>
      <c r="X1921" s="72">
        <v>26.734999999999999</v>
      </c>
      <c r="Y1921" s="72">
        <v>2.8639999999999999</v>
      </c>
      <c r="Z1921" s="12">
        <v>2593.1619999999998</v>
      </c>
      <c r="AA1921" s="72">
        <v>32.598999999999997</v>
      </c>
      <c r="AB1921" s="72">
        <v>1.351</v>
      </c>
      <c r="AC1921" s="12">
        <v>6140.375</v>
      </c>
      <c r="AD1921" s="72">
        <v>77.192999999999998</v>
      </c>
      <c r="AE1921" s="72">
        <v>0.68700000000000006</v>
      </c>
      <c r="AF1921" s="12">
        <v>30.146000000000001</v>
      </c>
      <c r="AG1921" s="72">
        <v>0.379</v>
      </c>
      <c r="AH1921" s="72">
        <v>48.433</v>
      </c>
      <c r="AI1921" s="12">
        <v>168.58099999999999</v>
      </c>
      <c r="AJ1921" s="72">
        <v>2.1190000000000002</v>
      </c>
      <c r="AK1921" s="72">
        <v>9.7539999999999996</v>
      </c>
      <c r="AL1921" s="12">
        <v>198.727</v>
      </c>
      <c r="AM1921" s="72">
        <v>2.4980000000000002</v>
      </c>
      <c r="AN1921" s="72">
        <v>4.891</v>
      </c>
      <c r="AO1921" s="12">
        <v>6339.1019999999999</v>
      </c>
      <c r="AP1921" s="72">
        <v>79.691000000000003</v>
      </c>
      <c r="AQ1921" s="72">
        <v>0.60199999999999998</v>
      </c>
      <c r="AR1921" s="12">
        <v>125.426</v>
      </c>
      <c r="AS1921" s="72">
        <v>1.577</v>
      </c>
      <c r="AT1921" s="72">
        <v>21.3</v>
      </c>
      <c r="AU1921" s="12">
        <v>54.268999999999998</v>
      </c>
      <c r="AV1921" s="72">
        <v>0.68200000000000005</v>
      </c>
      <c r="AW1921" s="72">
        <v>42.524999999999999</v>
      </c>
      <c r="AX1921" s="12">
        <v>216.90299999999999</v>
      </c>
      <c r="AY1921" s="72">
        <v>2.7269999999999999</v>
      </c>
      <c r="AZ1921" s="72">
        <v>14.612</v>
      </c>
      <c r="BA1921" s="12">
        <v>271.173</v>
      </c>
      <c r="BB1921" s="72">
        <v>3.4089999999999998</v>
      </c>
      <c r="BC1921" s="72">
        <v>11.218</v>
      </c>
      <c r="BD1921" s="12">
        <v>135.102</v>
      </c>
      <c r="BE1921" s="72">
        <v>1.698</v>
      </c>
      <c r="BF1921" s="72">
        <v>18.323</v>
      </c>
      <c r="BG1921" s="12">
        <v>406.274</v>
      </c>
      <c r="BH1921" s="72">
        <v>5.1070000000000002</v>
      </c>
      <c r="BI1921" s="72">
        <v>9.7899999999999991</v>
      </c>
      <c r="BJ1921" s="12">
        <v>843.73</v>
      </c>
      <c r="BK1921" s="72">
        <v>10.606999999999999</v>
      </c>
      <c r="BL1921" s="72">
        <v>7.83</v>
      </c>
      <c r="BM1921" s="12">
        <v>240.07400000000001</v>
      </c>
      <c r="BN1921" s="72">
        <v>3.0179999999999998</v>
      </c>
      <c r="BO1921" s="72">
        <v>12.558999999999999</v>
      </c>
      <c r="BP1921" s="12">
        <v>1083.8050000000001</v>
      </c>
      <c r="BQ1921" s="72">
        <v>13.625</v>
      </c>
      <c r="BR1921" s="72">
        <v>7.5369999999999999</v>
      </c>
      <c r="BS1921" s="12">
        <v>1615.5050000000001</v>
      </c>
      <c r="BT1921" s="72">
        <v>20.309000000000001</v>
      </c>
      <c r="BU1921" s="72">
        <v>3.1680000000000001</v>
      </c>
      <c r="BV1921" s="12">
        <v>7954.607</v>
      </c>
      <c r="BW1921" s="72">
        <v>100</v>
      </c>
      <c r="BX1921" s="72">
        <v>0.69599999999999995</v>
      </c>
      <c r="BY1921" s="13"/>
      <c r="BZ1921" s="13"/>
    </row>
    <row r="1922" spans="1:78" ht="12.75" customHeight="1">
      <c r="A1922" s="122" t="s">
        <v>65</v>
      </c>
      <c r="B1922" s="71" t="s">
        <v>66</v>
      </c>
      <c r="C1922" s="71" t="s">
        <v>25</v>
      </c>
      <c r="D1922" s="34">
        <v>45261</v>
      </c>
      <c r="E1922" s="12">
        <v>3563.6950000000002</v>
      </c>
      <c r="F1922" s="72">
        <v>44.279000000000003</v>
      </c>
      <c r="G1922" s="72">
        <v>1.319</v>
      </c>
      <c r="H1922" s="12">
        <v>177.52</v>
      </c>
      <c r="I1922" s="72">
        <v>2.206</v>
      </c>
      <c r="J1922" s="72">
        <v>18.492000000000001</v>
      </c>
      <c r="K1922" s="12">
        <v>243.93799999999999</v>
      </c>
      <c r="L1922" s="72">
        <v>3.0310000000000001</v>
      </c>
      <c r="M1922" s="72">
        <v>12.206</v>
      </c>
      <c r="N1922" s="12">
        <v>421.45800000000003</v>
      </c>
      <c r="O1922" s="72">
        <v>5.2370000000000001</v>
      </c>
      <c r="P1922" s="72">
        <v>9.4949999999999992</v>
      </c>
      <c r="Q1922" s="12">
        <v>67.45</v>
      </c>
      <c r="R1922" s="72">
        <v>0.83799999999999997</v>
      </c>
      <c r="S1922" s="72">
        <v>26.617999999999999</v>
      </c>
      <c r="T1922" s="12">
        <v>488.90699999999998</v>
      </c>
      <c r="U1922" s="72">
        <v>6.0750000000000002</v>
      </c>
      <c r="V1922" s="72">
        <v>7.2480000000000002</v>
      </c>
      <c r="W1922" s="12">
        <v>2133.5300000000002</v>
      </c>
      <c r="X1922" s="72">
        <v>26.509</v>
      </c>
      <c r="Y1922" s="72">
        <v>3.1949999999999998</v>
      </c>
      <c r="Z1922" s="12">
        <v>2622.4369999999999</v>
      </c>
      <c r="AA1922" s="72">
        <v>32.584000000000003</v>
      </c>
      <c r="AB1922" s="72">
        <v>1.9219999999999999</v>
      </c>
      <c r="AC1922" s="12">
        <v>6186.1319999999996</v>
      </c>
      <c r="AD1922" s="72">
        <v>76.861999999999995</v>
      </c>
      <c r="AE1922" s="72">
        <v>0.69099999999999995</v>
      </c>
      <c r="AF1922" s="12">
        <v>3.7970000000000002</v>
      </c>
      <c r="AG1922" s="72">
        <v>4.7E-2</v>
      </c>
      <c r="AH1922" s="72">
        <v>112.14</v>
      </c>
      <c r="AI1922" s="12">
        <v>196.69800000000001</v>
      </c>
      <c r="AJ1922" s="72">
        <v>2.444</v>
      </c>
      <c r="AK1922" s="72">
        <v>4.4509999999999996</v>
      </c>
      <c r="AL1922" s="12">
        <v>200.495</v>
      </c>
      <c r="AM1922" s="72">
        <v>2.4910000000000001</v>
      </c>
      <c r="AN1922" s="72">
        <v>3.6960000000000002</v>
      </c>
      <c r="AO1922" s="12">
        <v>6386.6270000000004</v>
      </c>
      <c r="AP1922" s="72">
        <v>79.353999999999999</v>
      </c>
      <c r="AQ1922" s="72">
        <v>0.67300000000000004</v>
      </c>
      <c r="AR1922" s="12">
        <v>62.924999999999997</v>
      </c>
      <c r="AS1922" s="72">
        <v>0.78200000000000003</v>
      </c>
      <c r="AT1922" s="72">
        <v>30.78</v>
      </c>
      <c r="AU1922" s="12">
        <v>33.631</v>
      </c>
      <c r="AV1922" s="72">
        <v>0.41799999999999998</v>
      </c>
      <c r="AW1922" s="72">
        <v>33.337000000000003</v>
      </c>
      <c r="AX1922" s="12">
        <v>234.85499999999999</v>
      </c>
      <c r="AY1922" s="72">
        <v>2.9180000000000001</v>
      </c>
      <c r="AZ1922" s="72">
        <v>11.942</v>
      </c>
      <c r="BA1922" s="12">
        <v>268.48700000000002</v>
      </c>
      <c r="BB1922" s="72">
        <v>3.3359999999999999</v>
      </c>
      <c r="BC1922" s="72">
        <v>11.512</v>
      </c>
      <c r="BD1922" s="12">
        <v>108.09099999999999</v>
      </c>
      <c r="BE1922" s="72">
        <v>1.343</v>
      </c>
      <c r="BF1922" s="72">
        <v>22.29</v>
      </c>
      <c r="BG1922" s="12">
        <v>376.57799999999997</v>
      </c>
      <c r="BH1922" s="72">
        <v>4.6790000000000003</v>
      </c>
      <c r="BI1922" s="72">
        <v>8.6929999999999996</v>
      </c>
      <c r="BJ1922" s="12">
        <v>903.803</v>
      </c>
      <c r="BK1922" s="72">
        <v>11.23</v>
      </c>
      <c r="BL1922" s="72">
        <v>5.1150000000000002</v>
      </c>
      <c r="BM1922" s="12">
        <v>318.37799999999999</v>
      </c>
      <c r="BN1922" s="72">
        <v>3.956</v>
      </c>
      <c r="BO1922" s="72">
        <v>13.965999999999999</v>
      </c>
      <c r="BP1922" s="12">
        <v>1222.182</v>
      </c>
      <c r="BQ1922" s="72">
        <v>15.186</v>
      </c>
      <c r="BR1922" s="72">
        <v>4.5410000000000004</v>
      </c>
      <c r="BS1922" s="12">
        <v>1661.6849999999999</v>
      </c>
      <c r="BT1922" s="72">
        <v>20.646000000000001</v>
      </c>
      <c r="BU1922" s="72">
        <v>2.702</v>
      </c>
      <c r="BV1922" s="12">
        <v>8048.3119999999999</v>
      </c>
      <c r="BW1922" s="72">
        <v>100</v>
      </c>
      <c r="BX1922" s="72">
        <v>0.68300000000000005</v>
      </c>
      <c r="BY1922" s="13"/>
      <c r="BZ1922" s="13"/>
    </row>
    <row r="1923" spans="1:78" ht="12.75" customHeight="1">
      <c r="A1923" s="122" t="s">
        <v>65</v>
      </c>
      <c r="B1923" s="71" t="s">
        <v>66</v>
      </c>
      <c r="C1923" s="71" t="s">
        <v>25</v>
      </c>
      <c r="D1923" s="34">
        <v>45352</v>
      </c>
      <c r="E1923" s="12">
        <v>3570.9679999999998</v>
      </c>
      <c r="F1923" s="72">
        <v>44.692</v>
      </c>
      <c r="G1923" s="72">
        <v>1.0589999999999999</v>
      </c>
      <c r="H1923" s="12">
        <v>226.57599999999999</v>
      </c>
      <c r="I1923" s="72">
        <v>2.8359999999999999</v>
      </c>
      <c r="J1923" s="72">
        <v>20.423999999999999</v>
      </c>
      <c r="K1923" s="12">
        <v>245.61799999999999</v>
      </c>
      <c r="L1923" s="72">
        <v>3.0739999999999998</v>
      </c>
      <c r="M1923" s="72">
        <v>13.912000000000001</v>
      </c>
      <c r="N1923" s="12">
        <v>472.19400000000002</v>
      </c>
      <c r="O1923" s="72">
        <v>5.91</v>
      </c>
      <c r="P1923" s="72">
        <v>8.7070000000000007</v>
      </c>
      <c r="Q1923" s="12">
        <v>80.105999999999995</v>
      </c>
      <c r="R1923" s="72">
        <v>1.0029999999999999</v>
      </c>
      <c r="S1923" s="72">
        <v>30.106999999999999</v>
      </c>
      <c r="T1923" s="12">
        <v>552.29999999999995</v>
      </c>
      <c r="U1923" s="72">
        <v>6.9119999999999999</v>
      </c>
      <c r="V1923" s="72">
        <v>8.532</v>
      </c>
      <c r="W1923" s="12">
        <v>1983.336</v>
      </c>
      <c r="X1923" s="72">
        <v>24.821999999999999</v>
      </c>
      <c r="Y1923" s="72">
        <v>2.74</v>
      </c>
      <c r="Z1923" s="12">
        <v>2535.636</v>
      </c>
      <c r="AA1923" s="72">
        <v>31.734000000000002</v>
      </c>
      <c r="AB1923" s="72">
        <v>1.6919999999999999</v>
      </c>
      <c r="AC1923" s="12">
        <v>6106.6049999999996</v>
      </c>
      <c r="AD1923" s="72">
        <v>76.426000000000002</v>
      </c>
      <c r="AE1923" s="72">
        <v>0.78</v>
      </c>
      <c r="AF1923" s="12">
        <v>27.917000000000002</v>
      </c>
      <c r="AG1923" s="72">
        <v>0.34899999999999998</v>
      </c>
      <c r="AH1923" s="72">
        <v>59.896000000000001</v>
      </c>
      <c r="AI1923" s="12">
        <v>205.792</v>
      </c>
      <c r="AJ1923" s="72">
        <v>2.5760000000000001</v>
      </c>
      <c r="AK1923" s="72">
        <v>9.0079999999999991</v>
      </c>
      <c r="AL1923" s="12">
        <v>233.709</v>
      </c>
      <c r="AM1923" s="72">
        <v>2.9249999999999998</v>
      </c>
      <c r="AN1923" s="72">
        <v>4.0609999999999999</v>
      </c>
      <c r="AO1923" s="12">
        <v>6340.3140000000003</v>
      </c>
      <c r="AP1923" s="72">
        <v>79.350999999999999</v>
      </c>
      <c r="AQ1923" s="72">
        <v>0.71</v>
      </c>
      <c r="AR1923" s="12">
        <v>121.587</v>
      </c>
      <c r="AS1923" s="72">
        <v>1.522</v>
      </c>
      <c r="AT1923" s="72">
        <v>25.225000000000001</v>
      </c>
      <c r="AU1923" s="12">
        <v>18.536000000000001</v>
      </c>
      <c r="AV1923" s="72">
        <v>0.23200000000000001</v>
      </c>
      <c r="AW1923" s="72">
        <v>39.94</v>
      </c>
      <c r="AX1923" s="12">
        <v>288.61</v>
      </c>
      <c r="AY1923" s="72">
        <v>3.6120000000000001</v>
      </c>
      <c r="AZ1923" s="72">
        <v>13.715999999999999</v>
      </c>
      <c r="BA1923" s="12">
        <v>307.14600000000002</v>
      </c>
      <c r="BB1923" s="72">
        <v>3.8439999999999999</v>
      </c>
      <c r="BC1923" s="72">
        <v>13.005000000000001</v>
      </c>
      <c r="BD1923" s="12">
        <v>86.167000000000002</v>
      </c>
      <c r="BE1923" s="72">
        <v>1.0780000000000001</v>
      </c>
      <c r="BF1923" s="72">
        <v>26.318999999999999</v>
      </c>
      <c r="BG1923" s="12">
        <v>393.31299999999999</v>
      </c>
      <c r="BH1923" s="72">
        <v>4.9219999999999997</v>
      </c>
      <c r="BI1923" s="72">
        <v>13.628</v>
      </c>
      <c r="BJ1923" s="12">
        <v>821.15200000000004</v>
      </c>
      <c r="BK1923" s="72">
        <v>10.276999999999999</v>
      </c>
      <c r="BL1923" s="72">
        <v>6.3710000000000004</v>
      </c>
      <c r="BM1923" s="12">
        <v>313.834</v>
      </c>
      <c r="BN1923" s="72">
        <v>3.9279999999999999</v>
      </c>
      <c r="BO1923" s="72">
        <v>11.659000000000001</v>
      </c>
      <c r="BP1923" s="12">
        <v>1134.9860000000001</v>
      </c>
      <c r="BQ1923" s="72">
        <v>14.205</v>
      </c>
      <c r="BR1923" s="72">
        <v>5.1459999999999999</v>
      </c>
      <c r="BS1923" s="12">
        <v>1649.886</v>
      </c>
      <c r="BT1923" s="72">
        <v>20.649000000000001</v>
      </c>
      <c r="BU1923" s="72">
        <v>2.1219999999999999</v>
      </c>
      <c r="BV1923" s="12">
        <v>7990.2</v>
      </c>
      <c r="BW1923" s="72">
        <v>100</v>
      </c>
      <c r="BX1923" s="72">
        <v>0.55300000000000005</v>
      </c>
      <c r="BY1923" s="13"/>
      <c r="BZ1923" s="13"/>
    </row>
    <row r="1924" spans="1:78" ht="12.75" customHeight="1">
      <c r="A1924" s="122" t="s">
        <v>65</v>
      </c>
      <c r="B1924" s="71" t="s">
        <v>66</v>
      </c>
      <c r="C1924" s="71" t="s">
        <v>25</v>
      </c>
      <c r="D1924" s="34">
        <v>45444</v>
      </c>
      <c r="E1924" s="12">
        <v>3557.5659999999998</v>
      </c>
      <c r="F1924" s="72">
        <v>43.509</v>
      </c>
      <c r="G1924" s="72">
        <v>1.2929999999999999</v>
      </c>
      <c r="H1924" s="12">
        <v>257.995</v>
      </c>
      <c r="I1924" s="72">
        <v>3.1549999999999998</v>
      </c>
      <c r="J1924" s="72">
        <v>13.093</v>
      </c>
      <c r="K1924" s="12">
        <v>262.04599999999999</v>
      </c>
      <c r="L1924" s="72">
        <v>3.2050000000000001</v>
      </c>
      <c r="M1924" s="72">
        <v>18.141999999999999</v>
      </c>
      <c r="N1924" s="12">
        <v>520.04100000000005</v>
      </c>
      <c r="O1924" s="72">
        <v>6.36</v>
      </c>
      <c r="P1924" s="72">
        <v>9.0190000000000001</v>
      </c>
      <c r="Q1924" s="12">
        <v>113.379</v>
      </c>
      <c r="R1924" s="72">
        <v>1.387</v>
      </c>
      <c r="S1924" s="72">
        <v>21.25</v>
      </c>
      <c r="T1924" s="12">
        <v>633.41899999999998</v>
      </c>
      <c r="U1924" s="72">
        <v>7.7469999999999999</v>
      </c>
      <c r="V1924" s="72">
        <v>7.9269999999999996</v>
      </c>
      <c r="W1924" s="12">
        <v>2022.3320000000001</v>
      </c>
      <c r="X1924" s="72">
        <v>24.733000000000001</v>
      </c>
      <c r="Y1924" s="72">
        <v>3.234</v>
      </c>
      <c r="Z1924" s="12">
        <v>2655.752</v>
      </c>
      <c r="AA1924" s="72">
        <v>32.479999999999997</v>
      </c>
      <c r="AB1924" s="72">
        <v>1.421</v>
      </c>
      <c r="AC1924" s="12">
        <v>6213.3180000000002</v>
      </c>
      <c r="AD1924" s="72">
        <v>75.989000000000004</v>
      </c>
      <c r="AE1924" s="72">
        <v>0.66900000000000004</v>
      </c>
      <c r="AF1924" s="12">
        <v>9.8800000000000008</v>
      </c>
      <c r="AG1924" s="72">
        <v>0.121</v>
      </c>
      <c r="AH1924" s="72">
        <v>69.578999999999994</v>
      </c>
      <c r="AI1924" s="12">
        <v>219.321</v>
      </c>
      <c r="AJ1924" s="72">
        <v>2.6819999999999999</v>
      </c>
      <c r="AK1924" s="72">
        <v>5.306</v>
      </c>
      <c r="AL1924" s="12">
        <v>229.202</v>
      </c>
      <c r="AM1924" s="72">
        <v>2.8029999999999999</v>
      </c>
      <c r="AN1924" s="72">
        <v>4.0990000000000002</v>
      </c>
      <c r="AO1924" s="12">
        <v>6442.52</v>
      </c>
      <c r="AP1924" s="72">
        <v>78.793000000000006</v>
      </c>
      <c r="AQ1924" s="72">
        <v>0.64500000000000002</v>
      </c>
      <c r="AR1924" s="12">
        <v>90.888000000000005</v>
      </c>
      <c r="AS1924" s="72">
        <v>1.1120000000000001</v>
      </c>
      <c r="AT1924" s="72">
        <v>36.854999999999997</v>
      </c>
      <c r="AU1924" s="12">
        <v>17.478000000000002</v>
      </c>
      <c r="AV1924" s="72">
        <v>0.214</v>
      </c>
      <c r="AW1924" s="72">
        <v>58.234000000000002</v>
      </c>
      <c r="AX1924" s="12">
        <v>259.26</v>
      </c>
      <c r="AY1924" s="72">
        <v>3.1709999999999998</v>
      </c>
      <c r="AZ1924" s="72">
        <v>15.173999999999999</v>
      </c>
      <c r="BA1924" s="12">
        <v>276.738</v>
      </c>
      <c r="BB1924" s="72">
        <v>3.3849999999999998</v>
      </c>
      <c r="BC1924" s="72">
        <v>13.925000000000001</v>
      </c>
      <c r="BD1924" s="12">
        <v>83.174999999999997</v>
      </c>
      <c r="BE1924" s="72">
        <v>1.0169999999999999</v>
      </c>
      <c r="BF1924" s="72">
        <v>23.265999999999998</v>
      </c>
      <c r="BG1924" s="12">
        <v>359.91399999999999</v>
      </c>
      <c r="BH1924" s="72">
        <v>4.4020000000000001</v>
      </c>
      <c r="BI1924" s="72">
        <v>10.705</v>
      </c>
      <c r="BJ1924" s="12">
        <v>860.25300000000004</v>
      </c>
      <c r="BK1924" s="72">
        <v>10.521000000000001</v>
      </c>
      <c r="BL1924" s="72">
        <v>5.4390000000000001</v>
      </c>
      <c r="BM1924" s="12">
        <v>422.98399999999998</v>
      </c>
      <c r="BN1924" s="72">
        <v>5.173</v>
      </c>
      <c r="BO1924" s="72">
        <v>13.348000000000001</v>
      </c>
      <c r="BP1924" s="12">
        <v>1283.2370000000001</v>
      </c>
      <c r="BQ1924" s="72">
        <v>15.694000000000001</v>
      </c>
      <c r="BR1924" s="72">
        <v>4.7560000000000002</v>
      </c>
      <c r="BS1924" s="12">
        <v>1734.038</v>
      </c>
      <c r="BT1924" s="72">
        <v>21.207000000000001</v>
      </c>
      <c r="BU1924" s="72">
        <v>2.1800000000000002</v>
      </c>
      <c r="BV1924" s="12">
        <v>8176.558</v>
      </c>
      <c r="BW1924" s="72">
        <v>100</v>
      </c>
      <c r="BX1924" s="72">
        <v>0.64100000000000001</v>
      </c>
      <c r="BY1924" s="13"/>
      <c r="BZ1924" s="13"/>
    </row>
    <row r="1925" spans="1:78" ht="12.75" customHeight="1">
      <c r="A1925" s="122" t="s">
        <v>65</v>
      </c>
      <c r="B1925" s="71" t="s">
        <v>66</v>
      </c>
      <c r="C1925" s="71" t="s">
        <v>25</v>
      </c>
      <c r="D1925" s="34">
        <v>45536</v>
      </c>
      <c r="E1925" s="12">
        <v>3638.5839999999998</v>
      </c>
      <c r="F1925" s="72">
        <v>44.817</v>
      </c>
      <c r="G1925" s="72">
        <v>1.21</v>
      </c>
      <c r="H1925" s="12">
        <v>164.7</v>
      </c>
      <c r="I1925" s="72">
        <v>2.0289999999999999</v>
      </c>
      <c r="J1925" s="72">
        <v>23.129000000000001</v>
      </c>
      <c r="K1925" s="12">
        <v>188.70699999999999</v>
      </c>
      <c r="L1925" s="72">
        <v>2.3239999999999998</v>
      </c>
      <c r="M1925" s="72">
        <v>18.305</v>
      </c>
      <c r="N1925" s="12">
        <v>353.40699999999998</v>
      </c>
      <c r="O1925" s="72">
        <v>4.3529999999999998</v>
      </c>
      <c r="P1925" s="72">
        <v>13.202</v>
      </c>
      <c r="Q1925" s="12">
        <v>67.304000000000002</v>
      </c>
      <c r="R1925" s="72">
        <v>0.82899999999999996</v>
      </c>
      <c r="S1925" s="72">
        <v>30.806000000000001</v>
      </c>
      <c r="T1925" s="12">
        <v>420.71100000000001</v>
      </c>
      <c r="U1925" s="72">
        <v>5.1820000000000004</v>
      </c>
      <c r="V1925" s="72">
        <v>10.172000000000001</v>
      </c>
      <c r="W1925" s="12">
        <v>2176.5259999999998</v>
      </c>
      <c r="X1925" s="72">
        <v>26.809000000000001</v>
      </c>
      <c r="Y1925" s="72">
        <v>2.4420000000000002</v>
      </c>
      <c r="Z1925" s="12">
        <v>2597.2379999999998</v>
      </c>
      <c r="AA1925" s="72">
        <v>31.991</v>
      </c>
      <c r="AB1925" s="72">
        <v>1.393</v>
      </c>
      <c r="AC1925" s="12">
        <v>6235.8209999999999</v>
      </c>
      <c r="AD1925" s="72">
        <v>76.808000000000007</v>
      </c>
      <c r="AE1925" s="72">
        <v>0.624</v>
      </c>
      <c r="AF1925" s="12">
        <v>28.553000000000001</v>
      </c>
      <c r="AG1925" s="72">
        <v>0.35199999999999998</v>
      </c>
      <c r="AH1925" s="72">
        <v>48.963000000000001</v>
      </c>
      <c r="AI1925" s="12">
        <v>192.226</v>
      </c>
      <c r="AJ1925" s="72">
        <v>2.3679999999999999</v>
      </c>
      <c r="AK1925" s="72">
        <v>7.548</v>
      </c>
      <c r="AL1925" s="12">
        <v>220.77799999999999</v>
      </c>
      <c r="AM1925" s="72">
        <v>2.7189999999999999</v>
      </c>
      <c r="AN1925" s="72">
        <v>6.2389999999999999</v>
      </c>
      <c r="AO1925" s="12">
        <v>6456.6</v>
      </c>
      <c r="AP1925" s="72">
        <v>79.527000000000001</v>
      </c>
      <c r="AQ1925" s="72">
        <v>0.625</v>
      </c>
      <c r="AR1925" s="12">
        <v>104.095</v>
      </c>
      <c r="AS1925" s="72">
        <v>1.282</v>
      </c>
      <c r="AT1925" s="72">
        <v>22.884</v>
      </c>
      <c r="AU1925" s="12">
        <v>43.206000000000003</v>
      </c>
      <c r="AV1925" s="72">
        <v>0.53200000000000003</v>
      </c>
      <c r="AW1925" s="72">
        <v>37.661999999999999</v>
      </c>
      <c r="AX1925" s="12">
        <v>193.69</v>
      </c>
      <c r="AY1925" s="72">
        <v>2.3860000000000001</v>
      </c>
      <c r="AZ1925" s="72">
        <v>19.234000000000002</v>
      </c>
      <c r="BA1925" s="12">
        <v>236.89699999999999</v>
      </c>
      <c r="BB1925" s="72">
        <v>2.9180000000000001</v>
      </c>
      <c r="BC1925" s="72">
        <v>16.14</v>
      </c>
      <c r="BD1925" s="12">
        <v>83.745000000000005</v>
      </c>
      <c r="BE1925" s="72">
        <v>1.0309999999999999</v>
      </c>
      <c r="BF1925" s="72">
        <v>28.754000000000001</v>
      </c>
      <c r="BG1925" s="12">
        <v>320.642</v>
      </c>
      <c r="BH1925" s="72">
        <v>3.9489999999999998</v>
      </c>
      <c r="BI1925" s="72">
        <v>11.587999999999999</v>
      </c>
      <c r="BJ1925" s="12">
        <v>940.24099999999999</v>
      </c>
      <c r="BK1925" s="72">
        <v>11.581</v>
      </c>
      <c r="BL1925" s="72">
        <v>6.29</v>
      </c>
      <c r="BM1925" s="12">
        <v>297.16899999999998</v>
      </c>
      <c r="BN1925" s="72">
        <v>3.66</v>
      </c>
      <c r="BO1925" s="72">
        <v>9.9969999999999999</v>
      </c>
      <c r="BP1925" s="12">
        <v>1237.4100000000001</v>
      </c>
      <c r="BQ1925" s="72">
        <v>15.241</v>
      </c>
      <c r="BR1925" s="72">
        <v>4.641</v>
      </c>
      <c r="BS1925" s="12">
        <v>1662.146</v>
      </c>
      <c r="BT1925" s="72">
        <v>20.472999999999999</v>
      </c>
      <c r="BU1925" s="72">
        <v>2.7360000000000002</v>
      </c>
      <c r="BV1925" s="12">
        <v>8118.7460000000001</v>
      </c>
      <c r="BW1925" s="72">
        <v>100</v>
      </c>
      <c r="BX1925" s="72">
        <v>0.628</v>
      </c>
      <c r="BY1925" s="13"/>
      <c r="BZ1925" s="13"/>
    </row>
    <row r="1926" spans="1:78" ht="12.75" customHeight="1">
      <c r="A1926" s="122" t="s">
        <v>65</v>
      </c>
      <c r="B1926" s="71" t="s">
        <v>66</v>
      </c>
      <c r="C1926" s="71" t="s">
        <v>25</v>
      </c>
      <c r="D1926" s="34">
        <v>45627</v>
      </c>
      <c r="E1926" s="12">
        <v>3632.4720000000002</v>
      </c>
      <c r="F1926" s="72">
        <v>44.399000000000001</v>
      </c>
      <c r="G1926" s="72">
        <v>1.478</v>
      </c>
      <c r="H1926" s="12">
        <v>254.97399999999999</v>
      </c>
      <c r="I1926" s="72">
        <v>3.117</v>
      </c>
      <c r="J1926" s="72">
        <v>13.41</v>
      </c>
      <c r="K1926" s="12">
        <v>215.178</v>
      </c>
      <c r="L1926" s="72">
        <v>2.63</v>
      </c>
      <c r="M1926" s="72">
        <v>17.151</v>
      </c>
      <c r="N1926" s="12">
        <v>470.15199999999999</v>
      </c>
      <c r="O1926" s="72">
        <v>5.7469999999999999</v>
      </c>
      <c r="P1926" s="72">
        <v>8.5329999999999995</v>
      </c>
      <c r="Q1926" s="12">
        <v>89.016999999999996</v>
      </c>
      <c r="R1926" s="72">
        <v>1.0880000000000001</v>
      </c>
      <c r="S1926" s="72">
        <v>23.727</v>
      </c>
      <c r="T1926" s="12">
        <v>559.16800000000001</v>
      </c>
      <c r="U1926" s="72">
        <v>6.835</v>
      </c>
      <c r="V1926" s="72">
        <v>7.0540000000000003</v>
      </c>
      <c r="W1926" s="12">
        <v>2119.8789999999999</v>
      </c>
      <c r="X1926" s="72">
        <v>25.911000000000001</v>
      </c>
      <c r="Y1926" s="72">
        <v>3.226</v>
      </c>
      <c r="Z1926" s="12">
        <v>2679.047</v>
      </c>
      <c r="AA1926" s="72">
        <v>32.746000000000002</v>
      </c>
      <c r="AB1926" s="72">
        <v>1.762</v>
      </c>
      <c r="AC1926" s="12">
        <v>6311.52</v>
      </c>
      <c r="AD1926" s="72">
        <v>77.144999999999996</v>
      </c>
      <c r="AE1926" s="72">
        <v>0.64600000000000002</v>
      </c>
      <c r="AF1926" s="12">
        <v>17.832999999999998</v>
      </c>
      <c r="AG1926" s="72">
        <v>0.218</v>
      </c>
      <c r="AH1926" s="72">
        <v>50.823999999999998</v>
      </c>
      <c r="AI1926" s="12">
        <v>200.36600000000001</v>
      </c>
      <c r="AJ1926" s="72">
        <v>2.4489999999999998</v>
      </c>
      <c r="AK1926" s="72">
        <v>5.2409999999999997</v>
      </c>
      <c r="AL1926" s="12">
        <v>218.19900000000001</v>
      </c>
      <c r="AM1926" s="72">
        <v>2.6669999999999998</v>
      </c>
      <c r="AN1926" s="72">
        <v>3.44</v>
      </c>
      <c r="AO1926" s="12">
        <v>6529.7190000000001</v>
      </c>
      <c r="AP1926" s="72">
        <v>79.811999999999998</v>
      </c>
      <c r="AQ1926" s="72">
        <v>0.61799999999999999</v>
      </c>
      <c r="AR1926" s="12">
        <v>68.540999999999997</v>
      </c>
      <c r="AS1926" s="72">
        <v>0.83799999999999997</v>
      </c>
      <c r="AT1926" s="72">
        <v>23.608000000000001</v>
      </c>
      <c r="AU1926" s="12">
        <v>64.56</v>
      </c>
      <c r="AV1926" s="72">
        <v>0.78900000000000003</v>
      </c>
      <c r="AW1926" s="72">
        <v>28.42</v>
      </c>
      <c r="AX1926" s="12">
        <v>179.066</v>
      </c>
      <c r="AY1926" s="72">
        <v>2.1890000000000001</v>
      </c>
      <c r="AZ1926" s="72">
        <v>17.768000000000001</v>
      </c>
      <c r="BA1926" s="12">
        <v>243.626</v>
      </c>
      <c r="BB1926" s="72">
        <v>2.9780000000000002</v>
      </c>
      <c r="BC1926" s="72">
        <v>13.785</v>
      </c>
      <c r="BD1926" s="12">
        <v>86.649000000000001</v>
      </c>
      <c r="BE1926" s="72">
        <v>1.0589999999999999</v>
      </c>
      <c r="BF1926" s="72">
        <v>22.466999999999999</v>
      </c>
      <c r="BG1926" s="12">
        <v>330.27600000000001</v>
      </c>
      <c r="BH1926" s="72">
        <v>4.0369999999999999</v>
      </c>
      <c r="BI1926" s="72">
        <v>11.372999999999999</v>
      </c>
      <c r="BJ1926" s="12">
        <v>908.06299999999999</v>
      </c>
      <c r="BK1926" s="72">
        <v>11.099</v>
      </c>
      <c r="BL1926" s="72">
        <v>5.7690000000000001</v>
      </c>
      <c r="BM1926" s="12">
        <v>344.803</v>
      </c>
      <c r="BN1926" s="72">
        <v>4.2140000000000004</v>
      </c>
      <c r="BO1926" s="72">
        <v>10.526999999999999</v>
      </c>
      <c r="BP1926" s="12">
        <v>1252.866</v>
      </c>
      <c r="BQ1926" s="72">
        <v>15.314</v>
      </c>
      <c r="BR1926" s="72">
        <v>4.4459999999999997</v>
      </c>
      <c r="BS1926" s="12">
        <v>1651.682</v>
      </c>
      <c r="BT1926" s="72">
        <v>20.187999999999999</v>
      </c>
      <c r="BU1926" s="72">
        <v>2.4870000000000001</v>
      </c>
      <c r="BV1926" s="12">
        <v>8181.4009999999998</v>
      </c>
      <c r="BW1926" s="72">
        <v>100</v>
      </c>
      <c r="BX1926" s="72">
        <v>0.55200000000000005</v>
      </c>
      <c r="BY1926" s="13"/>
      <c r="BZ1926" s="13"/>
    </row>
    <row r="1927" spans="1:78" ht="12.75" customHeight="1">
      <c r="A1927" s="122" t="s">
        <v>65</v>
      </c>
      <c r="B1927" s="71" t="s">
        <v>66</v>
      </c>
      <c r="C1927" s="71" t="s">
        <v>25</v>
      </c>
      <c r="D1927" s="34">
        <v>45717</v>
      </c>
      <c r="E1927" s="12">
        <v>3640.4380000000001</v>
      </c>
      <c r="F1927" s="72">
        <v>43.956000000000003</v>
      </c>
      <c r="G1927" s="72">
        <v>1.3480000000000001</v>
      </c>
      <c r="H1927" s="12">
        <v>211.96600000000001</v>
      </c>
      <c r="I1927" s="72">
        <v>2.5590000000000002</v>
      </c>
      <c r="J1927" s="72">
        <v>16.943999999999999</v>
      </c>
      <c r="K1927" s="12">
        <v>195.06800000000001</v>
      </c>
      <c r="L1927" s="72">
        <v>2.355</v>
      </c>
      <c r="M1927" s="72">
        <v>16.295000000000002</v>
      </c>
      <c r="N1927" s="12">
        <v>407.03399999999999</v>
      </c>
      <c r="O1927" s="72">
        <v>4.915</v>
      </c>
      <c r="P1927" s="72">
        <v>13.132999999999999</v>
      </c>
      <c r="Q1927" s="12">
        <v>47.786000000000001</v>
      </c>
      <c r="R1927" s="72">
        <v>0.57699999999999996</v>
      </c>
      <c r="S1927" s="72">
        <v>35.207999999999998</v>
      </c>
      <c r="T1927" s="12">
        <v>454.82</v>
      </c>
      <c r="U1927" s="72">
        <v>5.492</v>
      </c>
      <c r="V1927" s="72">
        <v>12.999000000000001</v>
      </c>
      <c r="W1927" s="12">
        <v>2190.0050000000001</v>
      </c>
      <c r="X1927" s="72">
        <v>26.443000000000001</v>
      </c>
      <c r="Y1927" s="72">
        <v>3.4670000000000001</v>
      </c>
      <c r="Z1927" s="12">
        <v>2644.826</v>
      </c>
      <c r="AA1927" s="72">
        <v>31.934999999999999</v>
      </c>
      <c r="AB1927" s="72">
        <v>1.3819999999999999</v>
      </c>
      <c r="AC1927" s="12">
        <v>6285.2640000000001</v>
      </c>
      <c r="AD1927" s="72">
        <v>75.891000000000005</v>
      </c>
      <c r="AE1927" s="72">
        <v>0.64600000000000002</v>
      </c>
      <c r="AF1927" s="12">
        <v>35.372</v>
      </c>
      <c r="AG1927" s="72">
        <v>0.42699999999999999</v>
      </c>
      <c r="AH1927" s="72">
        <v>44.228000000000002</v>
      </c>
      <c r="AI1927" s="12">
        <v>230.47900000000001</v>
      </c>
      <c r="AJ1927" s="72">
        <v>2.7829999999999999</v>
      </c>
      <c r="AK1927" s="72">
        <v>7.3890000000000002</v>
      </c>
      <c r="AL1927" s="12">
        <v>265.851</v>
      </c>
      <c r="AM1927" s="72">
        <v>3.21</v>
      </c>
      <c r="AN1927" s="72">
        <v>3.0390000000000001</v>
      </c>
      <c r="AO1927" s="12">
        <v>6551.1149999999998</v>
      </c>
      <c r="AP1927" s="72">
        <v>79.100999999999999</v>
      </c>
      <c r="AQ1927" s="72">
        <v>0.65100000000000002</v>
      </c>
      <c r="AR1927" s="12">
        <v>81.52</v>
      </c>
      <c r="AS1927" s="72">
        <v>0.98399999999999999</v>
      </c>
      <c r="AT1927" s="72">
        <v>23.428000000000001</v>
      </c>
      <c r="AU1927" s="12">
        <v>50.731000000000002</v>
      </c>
      <c r="AV1927" s="72">
        <v>0.61299999999999999</v>
      </c>
      <c r="AW1927" s="72">
        <v>40.938000000000002</v>
      </c>
      <c r="AX1927" s="12">
        <v>225.6</v>
      </c>
      <c r="AY1927" s="72">
        <v>2.7240000000000002</v>
      </c>
      <c r="AZ1927" s="72">
        <v>16.454000000000001</v>
      </c>
      <c r="BA1927" s="12">
        <v>276.33100000000002</v>
      </c>
      <c r="BB1927" s="72">
        <v>3.3370000000000002</v>
      </c>
      <c r="BC1927" s="72">
        <v>14.335000000000001</v>
      </c>
      <c r="BD1927" s="12">
        <v>109.989</v>
      </c>
      <c r="BE1927" s="72">
        <v>1.3280000000000001</v>
      </c>
      <c r="BF1927" s="72">
        <v>21.54</v>
      </c>
      <c r="BG1927" s="12">
        <v>386.32</v>
      </c>
      <c r="BH1927" s="72">
        <v>4.665</v>
      </c>
      <c r="BI1927" s="72">
        <v>11.381</v>
      </c>
      <c r="BJ1927" s="12">
        <v>946.81200000000001</v>
      </c>
      <c r="BK1927" s="72">
        <v>11.432</v>
      </c>
      <c r="BL1927" s="72">
        <v>7.5579999999999998</v>
      </c>
      <c r="BM1927" s="12">
        <v>316.20800000000003</v>
      </c>
      <c r="BN1927" s="72">
        <v>3.8180000000000001</v>
      </c>
      <c r="BO1927" s="72">
        <v>11.519</v>
      </c>
      <c r="BP1927" s="12">
        <v>1263.02</v>
      </c>
      <c r="BQ1927" s="72">
        <v>15.25</v>
      </c>
      <c r="BR1927" s="72">
        <v>5.2089999999999996</v>
      </c>
      <c r="BS1927" s="12">
        <v>1730.86</v>
      </c>
      <c r="BT1927" s="72">
        <v>20.899000000000001</v>
      </c>
      <c r="BU1927" s="72">
        <v>2.621</v>
      </c>
      <c r="BV1927" s="12">
        <v>8281.9740000000002</v>
      </c>
      <c r="BW1927" s="72">
        <v>100</v>
      </c>
      <c r="BX1927" s="72">
        <v>0.55200000000000005</v>
      </c>
      <c r="BY1927" s="13"/>
      <c r="BZ1927" s="13"/>
    </row>
    <row r="1928" spans="1:78" ht="12.75" customHeight="1">
      <c r="A1928" s="122" t="s">
        <v>65</v>
      </c>
      <c r="B1928" s="71" t="s">
        <v>66</v>
      </c>
      <c r="C1928" s="71" t="s">
        <v>25</v>
      </c>
      <c r="D1928" s="34">
        <v>45809</v>
      </c>
      <c r="E1928" s="12">
        <v>3690.453</v>
      </c>
      <c r="F1928" s="72">
        <v>45.637999999999998</v>
      </c>
      <c r="G1928" s="72">
        <v>1.0629999999999999</v>
      </c>
      <c r="H1928" s="12">
        <v>264.55700000000002</v>
      </c>
      <c r="I1928" s="72">
        <v>3.2719999999999998</v>
      </c>
      <c r="J1928" s="72">
        <v>15.406000000000001</v>
      </c>
      <c r="K1928" s="12">
        <v>223.608</v>
      </c>
      <c r="L1928" s="72">
        <v>2.7650000000000001</v>
      </c>
      <c r="M1928" s="72">
        <v>17.234000000000002</v>
      </c>
      <c r="N1928" s="12">
        <v>488.16500000000002</v>
      </c>
      <c r="O1928" s="72">
        <v>6.0369999999999999</v>
      </c>
      <c r="P1928" s="72">
        <v>10.523</v>
      </c>
      <c r="Q1928" s="12">
        <v>35.5</v>
      </c>
      <c r="R1928" s="72">
        <v>0.439</v>
      </c>
      <c r="S1928" s="72">
        <v>27.559000000000001</v>
      </c>
      <c r="T1928" s="12">
        <v>523.66399999999999</v>
      </c>
      <c r="U1928" s="72">
        <v>6.476</v>
      </c>
      <c r="V1928" s="72">
        <v>9.8239999999999998</v>
      </c>
      <c r="W1928" s="12">
        <v>2103.7759999999998</v>
      </c>
      <c r="X1928" s="72">
        <v>26.015999999999998</v>
      </c>
      <c r="Y1928" s="72">
        <v>2.835</v>
      </c>
      <c r="Z1928" s="12">
        <v>2627.44</v>
      </c>
      <c r="AA1928" s="72">
        <v>32.491999999999997</v>
      </c>
      <c r="AB1928" s="72">
        <v>2.0830000000000002</v>
      </c>
      <c r="AC1928" s="12">
        <v>6317.8940000000002</v>
      </c>
      <c r="AD1928" s="72">
        <v>78.13</v>
      </c>
      <c r="AE1928" s="72">
        <v>0.68300000000000005</v>
      </c>
      <c r="AF1928" s="12">
        <v>13.593</v>
      </c>
      <c r="AG1928" s="72">
        <v>0.16800000000000001</v>
      </c>
      <c r="AH1928" s="72">
        <v>59.512</v>
      </c>
      <c r="AI1928" s="12">
        <v>221.71799999999999</v>
      </c>
      <c r="AJ1928" s="72">
        <v>2.742</v>
      </c>
      <c r="AK1928" s="72">
        <v>6.2350000000000003</v>
      </c>
      <c r="AL1928" s="12">
        <v>235.31200000000001</v>
      </c>
      <c r="AM1928" s="72">
        <v>2.91</v>
      </c>
      <c r="AN1928" s="72">
        <v>5.0330000000000004</v>
      </c>
      <c r="AO1928" s="12">
        <v>6553.2049999999999</v>
      </c>
      <c r="AP1928" s="72">
        <v>81.040000000000006</v>
      </c>
      <c r="AQ1928" s="72">
        <v>0.68300000000000005</v>
      </c>
      <c r="AR1928" s="12">
        <v>96.191999999999993</v>
      </c>
      <c r="AS1928" s="72">
        <v>1.19</v>
      </c>
      <c r="AT1928" s="72">
        <v>25.335000000000001</v>
      </c>
      <c r="AU1928" s="12">
        <v>12.558999999999999</v>
      </c>
      <c r="AV1928" s="72">
        <v>0.155</v>
      </c>
      <c r="AW1928" s="72">
        <v>47.335000000000001</v>
      </c>
      <c r="AX1928" s="12">
        <v>271.28899999999999</v>
      </c>
      <c r="AY1928" s="72">
        <v>3.355</v>
      </c>
      <c r="AZ1928" s="72">
        <v>14.874000000000001</v>
      </c>
      <c r="BA1928" s="12">
        <v>283.84899999999999</v>
      </c>
      <c r="BB1928" s="72">
        <v>3.51</v>
      </c>
      <c r="BC1928" s="72">
        <v>14.41</v>
      </c>
      <c r="BD1928" s="12">
        <v>33.356999999999999</v>
      </c>
      <c r="BE1928" s="72">
        <v>0.41299999999999998</v>
      </c>
      <c r="BF1928" s="72">
        <v>37.311</v>
      </c>
      <c r="BG1928" s="12">
        <v>317.20499999999998</v>
      </c>
      <c r="BH1928" s="72">
        <v>3.923</v>
      </c>
      <c r="BI1928" s="72">
        <v>12.138999999999999</v>
      </c>
      <c r="BJ1928" s="12">
        <v>812.09100000000001</v>
      </c>
      <c r="BK1928" s="72">
        <v>10.042999999999999</v>
      </c>
      <c r="BL1928" s="72">
        <v>7.2629999999999999</v>
      </c>
      <c r="BM1928" s="12">
        <v>307.65199999999999</v>
      </c>
      <c r="BN1928" s="72">
        <v>3.8050000000000002</v>
      </c>
      <c r="BO1928" s="72">
        <v>10.247999999999999</v>
      </c>
      <c r="BP1928" s="12">
        <v>1119.7429999999999</v>
      </c>
      <c r="BQ1928" s="72">
        <v>13.847</v>
      </c>
      <c r="BR1928" s="72">
        <v>6.0060000000000002</v>
      </c>
      <c r="BS1928" s="12">
        <v>1533.14</v>
      </c>
      <c r="BT1928" s="72">
        <v>18.96</v>
      </c>
      <c r="BU1928" s="72">
        <v>3.028</v>
      </c>
      <c r="BV1928" s="12">
        <v>8086.3459999999995</v>
      </c>
      <c r="BW1928" s="72">
        <v>100</v>
      </c>
      <c r="BX1928" s="72">
        <v>0.63100000000000001</v>
      </c>
      <c r="BY1928" s="13"/>
      <c r="BZ1928" s="13"/>
    </row>
    <row r="1929" spans="1:78" ht="12.75" customHeight="1">
      <c r="A1929" s="122" t="s">
        <v>65</v>
      </c>
      <c r="B1929" s="71" t="s">
        <v>66</v>
      </c>
      <c r="C1929" s="71" t="s">
        <v>25</v>
      </c>
      <c r="D1929" s="34">
        <v>45901</v>
      </c>
      <c r="E1929" s="12">
        <v>3776.7069999999999</v>
      </c>
      <c r="F1929" s="72">
        <v>45.139000000000003</v>
      </c>
      <c r="G1929" s="72">
        <v>0.872</v>
      </c>
      <c r="H1929" s="12">
        <v>215.732</v>
      </c>
      <c r="I1929" s="72">
        <v>2.5779999999999998</v>
      </c>
      <c r="J1929" s="72">
        <v>15.678000000000001</v>
      </c>
      <c r="K1929" s="12">
        <v>179.352</v>
      </c>
      <c r="L1929" s="72">
        <v>2.1440000000000001</v>
      </c>
      <c r="M1929" s="72">
        <v>21.407</v>
      </c>
      <c r="N1929" s="12">
        <v>395.084</v>
      </c>
      <c r="O1929" s="72">
        <v>4.7220000000000004</v>
      </c>
      <c r="P1929" s="72">
        <v>14.374000000000001</v>
      </c>
      <c r="Q1929" s="12">
        <v>49.951000000000001</v>
      </c>
      <c r="R1929" s="72">
        <v>0.59699999999999998</v>
      </c>
      <c r="S1929" s="72">
        <v>41.518000000000001</v>
      </c>
      <c r="T1929" s="12">
        <v>445.036</v>
      </c>
      <c r="U1929" s="72">
        <v>5.319</v>
      </c>
      <c r="V1929" s="72">
        <v>13.096</v>
      </c>
      <c r="W1929" s="12">
        <v>2168.34</v>
      </c>
      <c r="X1929" s="72">
        <v>25.916</v>
      </c>
      <c r="Y1929" s="72">
        <v>3.0350000000000001</v>
      </c>
      <c r="Z1929" s="12">
        <v>2613.375</v>
      </c>
      <c r="AA1929" s="72">
        <v>31.234999999999999</v>
      </c>
      <c r="AB1929" s="72">
        <v>1.323</v>
      </c>
      <c r="AC1929" s="12">
        <v>6390.0820000000003</v>
      </c>
      <c r="AD1929" s="72">
        <v>76.373000000000005</v>
      </c>
      <c r="AE1929" s="72">
        <v>0.57599999999999996</v>
      </c>
      <c r="AF1929" s="12">
        <v>24.34</v>
      </c>
      <c r="AG1929" s="72">
        <v>0.29099999999999998</v>
      </c>
      <c r="AH1929" s="72">
        <v>73.61</v>
      </c>
      <c r="AI1929" s="12">
        <v>223.96700000000001</v>
      </c>
      <c r="AJ1929" s="72">
        <v>2.677</v>
      </c>
      <c r="AK1929" s="72">
        <v>6.9630000000000001</v>
      </c>
      <c r="AL1929" s="12">
        <v>248.30699999999999</v>
      </c>
      <c r="AM1929" s="72">
        <v>2.968</v>
      </c>
      <c r="AN1929" s="72">
        <v>3.7669999999999999</v>
      </c>
      <c r="AO1929" s="12">
        <v>6638.3890000000001</v>
      </c>
      <c r="AP1929" s="72">
        <v>79.340999999999994</v>
      </c>
      <c r="AQ1929" s="72">
        <v>0.52</v>
      </c>
      <c r="AR1929" s="12">
        <v>85.316000000000003</v>
      </c>
      <c r="AS1929" s="72">
        <v>1.02</v>
      </c>
      <c r="AT1929" s="72">
        <v>26.49</v>
      </c>
      <c r="AU1929" s="12">
        <v>42.033000000000001</v>
      </c>
      <c r="AV1929" s="72">
        <v>0.502</v>
      </c>
      <c r="AW1929" s="72">
        <v>41.170999999999999</v>
      </c>
      <c r="AX1929" s="12">
        <v>160.34399999999999</v>
      </c>
      <c r="AY1929" s="72">
        <v>1.9159999999999999</v>
      </c>
      <c r="AZ1929" s="72">
        <v>24.545999999999999</v>
      </c>
      <c r="BA1929" s="12">
        <v>202.376</v>
      </c>
      <c r="BB1929" s="72">
        <v>2.419</v>
      </c>
      <c r="BC1929" s="72">
        <v>19.138000000000002</v>
      </c>
      <c r="BD1929" s="12">
        <v>85.563000000000002</v>
      </c>
      <c r="BE1929" s="72">
        <v>1.0229999999999999</v>
      </c>
      <c r="BF1929" s="72">
        <v>30.445</v>
      </c>
      <c r="BG1929" s="12">
        <v>287.93900000000002</v>
      </c>
      <c r="BH1929" s="72">
        <v>3.4409999999999998</v>
      </c>
      <c r="BI1929" s="72">
        <v>15.442</v>
      </c>
      <c r="BJ1929" s="12">
        <v>978.44100000000003</v>
      </c>
      <c r="BK1929" s="72">
        <v>11.694000000000001</v>
      </c>
      <c r="BL1929" s="72">
        <v>5.4429999999999996</v>
      </c>
      <c r="BM1929" s="12">
        <v>376.82400000000001</v>
      </c>
      <c r="BN1929" s="72">
        <v>4.5039999999999996</v>
      </c>
      <c r="BO1929" s="72">
        <v>11.823</v>
      </c>
      <c r="BP1929" s="12">
        <v>1355.2650000000001</v>
      </c>
      <c r="BQ1929" s="72">
        <v>16.198</v>
      </c>
      <c r="BR1929" s="72">
        <v>4.5149999999999997</v>
      </c>
      <c r="BS1929" s="12">
        <v>1728.52</v>
      </c>
      <c r="BT1929" s="72">
        <v>20.658999999999999</v>
      </c>
      <c r="BU1929" s="72">
        <v>3.5840000000000001</v>
      </c>
      <c r="BV1929" s="12">
        <v>8366.9089999999997</v>
      </c>
      <c r="BW1929" s="72">
        <v>100</v>
      </c>
      <c r="BX1929" s="72">
        <v>0.76</v>
      </c>
      <c r="BY1929" s="13"/>
      <c r="BZ1929" s="13"/>
    </row>
    <row r="1930" spans="1:78" ht="12.75" customHeight="1">
      <c r="A1930" s="122" t="s">
        <v>65</v>
      </c>
      <c r="B1930" s="71" t="s">
        <v>66</v>
      </c>
      <c r="C1930" s="71" t="s">
        <v>25</v>
      </c>
      <c r="D1930" s="34">
        <v>45992</v>
      </c>
      <c r="E1930" s="12">
        <v>3761.9279999999999</v>
      </c>
      <c r="F1930" s="72">
        <v>44.965000000000003</v>
      </c>
      <c r="G1930" s="72">
        <v>1.077</v>
      </c>
      <c r="H1930" s="12">
        <v>173.875</v>
      </c>
      <c r="I1930" s="72">
        <v>2.0779999999999998</v>
      </c>
      <c r="J1930" s="72">
        <v>16.170000000000002</v>
      </c>
      <c r="K1930" s="12">
        <v>217.83199999999999</v>
      </c>
      <c r="L1930" s="72">
        <v>2.6040000000000001</v>
      </c>
      <c r="M1930" s="72">
        <v>21.553999999999998</v>
      </c>
      <c r="N1930" s="12">
        <v>391.70699999999999</v>
      </c>
      <c r="O1930" s="72">
        <v>4.6820000000000004</v>
      </c>
      <c r="P1930" s="72">
        <v>13.436</v>
      </c>
      <c r="Q1930" s="12">
        <v>66.326999999999998</v>
      </c>
      <c r="R1930" s="72">
        <v>0.79300000000000004</v>
      </c>
      <c r="S1930" s="72">
        <v>35.597000000000001</v>
      </c>
      <c r="T1930" s="12">
        <v>458.03399999999999</v>
      </c>
      <c r="U1930" s="72">
        <v>5.4749999999999996</v>
      </c>
      <c r="V1930" s="72">
        <v>11.207000000000001</v>
      </c>
      <c r="W1930" s="12">
        <v>2187.9560000000001</v>
      </c>
      <c r="X1930" s="72">
        <v>26.152000000000001</v>
      </c>
      <c r="Y1930" s="72">
        <v>2.5249999999999999</v>
      </c>
      <c r="Z1930" s="12">
        <v>2645.989</v>
      </c>
      <c r="AA1930" s="72">
        <v>31.626999999999999</v>
      </c>
      <c r="AB1930" s="72">
        <v>1.855</v>
      </c>
      <c r="AC1930" s="12">
        <v>6407.9179999999997</v>
      </c>
      <c r="AD1930" s="72">
        <v>76.591999999999999</v>
      </c>
      <c r="AE1930" s="72">
        <v>0.50900000000000001</v>
      </c>
      <c r="AF1930" s="12">
        <v>13.852</v>
      </c>
      <c r="AG1930" s="72">
        <v>0.16600000000000001</v>
      </c>
      <c r="AH1930" s="72">
        <v>61.106000000000002</v>
      </c>
      <c r="AI1930" s="12">
        <v>212.15199999999999</v>
      </c>
      <c r="AJ1930" s="72">
        <v>2.536</v>
      </c>
      <c r="AK1930" s="72">
        <v>5.5880000000000001</v>
      </c>
      <c r="AL1930" s="12">
        <v>226.00399999999999</v>
      </c>
      <c r="AM1930" s="72">
        <v>2.7010000000000001</v>
      </c>
      <c r="AN1930" s="72">
        <v>4.4340000000000002</v>
      </c>
      <c r="AO1930" s="12">
        <v>6633.9219999999996</v>
      </c>
      <c r="AP1930" s="72">
        <v>79.293000000000006</v>
      </c>
      <c r="AQ1930" s="72">
        <v>0.496</v>
      </c>
      <c r="AR1930" s="12">
        <v>106.071</v>
      </c>
      <c r="AS1930" s="72">
        <v>1.268</v>
      </c>
      <c r="AT1930" s="72">
        <v>22.52</v>
      </c>
      <c r="AU1930" s="12">
        <v>58.213000000000001</v>
      </c>
      <c r="AV1930" s="72">
        <v>0.69599999999999995</v>
      </c>
      <c r="AW1930" s="72">
        <v>56.418999999999997</v>
      </c>
      <c r="AX1930" s="12">
        <v>139.75700000000001</v>
      </c>
      <c r="AY1930" s="72">
        <v>1.67</v>
      </c>
      <c r="AZ1930" s="72">
        <v>26.622</v>
      </c>
      <c r="BA1930" s="12">
        <v>197.97</v>
      </c>
      <c r="BB1930" s="72">
        <v>2.3660000000000001</v>
      </c>
      <c r="BC1930" s="72">
        <v>23.151</v>
      </c>
      <c r="BD1930" s="12">
        <v>110.712</v>
      </c>
      <c r="BE1930" s="72">
        <v>1.323</v>
      </c>
      <c r="BF1930" s="72">
        <v>31.32</v>
      </c>
      <c r="BG1930" s="12">
        <v>308.68200000000002</v>
      </c>
      <c r="BH1930" s="72">
        <v>3.69</v>
      </c>
      <c r="BI1930" s="72">
        <v>14.589</v>
      </c>
      <c r="BJ1930" s="12">
        <v>865.76800000000003</v>
      </c>
      <c r="BK1930" s="72">
        <v>10.348000000000001</v>
      </c>
      <c r="BL1930" s="72">
        <v>6.8890000000000002</v>
      </c>
      <c r="BM1930" s="12">
        <v>451.89400000000001</v>
      </c>
      <c r="BN1930" s="72">
        <v>5.4009999999999998</v>
      </c>
      <c r="BO1930" s="72">
        <v>12.525</v>
      </c>
      <c r="BP1930" s="12">
        <v>1317.662</v>
      </c>
      <c r="BQ1930" s="72">
        <v>15.75</v>
      </c>
      <c r="BR1930" s="72">
        <v>5.38</v>
      </c>
      <c r="BS1930" s="12">
        <v>1732.415</v>
      </c>
      <c r="BT1930" s="72">
        <v>20.707000000000001</v>
      </c>
      <c r="BU1930" s="72">
        <v>2.3740000000000001</v>
      </c>
      <c r="BV1930" s="12">
        <v>8366.3369999999995</v>
      </c>
      <c r="BW1930" s="72">
        <v>100</v>
      </c>
      <c r="BX1930" s="72">
        <v>0.61399999999999999</v>
      </c>
      <c r="BY1930" s="13"/>
      <c r="BZ1930" s="13"/>
    </row>
    <row r="1931" spans="1:78" ht="12.75" customHeight="1">
      <c r="A1931" s="122" t="s">
        <v>65</v>
      </c>
      <c r="B1931" s="71" t="s">
        <v>66</v>
      </c>
      <c r="C1931" s="71" t="s">
        <v>25</v>
      </c>
      <c r="D1931" s="34">
        <v>46082</v>
      </c>
      <c r="E1931" s="12">
        <v>3785.069</v>
      </c>
      <c r="F1931" s="72">
        <v>45.956000000000003</v>
      </c>
      <c r="G1931" s="72">
        <v>1.07</v>
      </c>
      <c r="H1931" s="12">
        <v>138.845</v>
      </c>
      <c r="I1931" s="72">
        <v>1.6859999999999999</v>
      </c>
      <c r="J1931" s="72">
        <v>24.925000000000001</v>
      </c>
      <c r="K1931" s="12">
        <v>220.33</v>
      </c>
      <c r="L1931" s="72">
        <v>2.6749999999999998</v>
      </c>
      <c r="M1931" s="72">
        <v>23.64</v>
      </c>
      <c r="N1931" s="12">
        <v>359.17500000000001</v>
      </c>
      <c r="O1931" s="72">
        <v>4.3609999999999998</v>
      </c>
      <c r="P1931" s="72">
        <v>15.878</v>
      </c>
      <c r="Q1931" s="12">
        <v>53.064</v>
      </c>
      <c r="R1931" s="72">
        <v>0.64400000000000002</v>
      </c>
      <c r="S1931" s="72">
        <v>35.484999999999999</v>
      </c>
      <c r="T1931" s="12">
        <v>412.23899999999998</v>
      </c>
      <c r="U1931" s="72">
        <v>5.0049999999999999</v>
      </c>
      <c r="V1931" s="72">
        <v>16.042999999999999</v>
      </c>
      <c r="W1931" s="12">
        <v>2172.402</v>
      </c>
      <c r="X1931" s="72">
        <v>26.376000000000001</v>
      </c>
      <c r="Y1931" s="72">
        <v>3.3239999999999998</v>
      </c>
      <c r="Z1931" s="12">
        <v>2584.6410000000001</v>
      </c>
      <c r="AA1931" s="72">
        <v>31.381</v>
      </c>
      <c r="AB1931" s="72">
        <v>1.45</v>
      </c>
      <c r="AC1931" s="12">
        <v>6369.71</v>
      </c>
      <c r="AD1931" s="72">
        <v>77.337999999999994</v>
      </c>
      <c r="AE1931" s="72">
        <v>0.76400000000000001</v>
      </c>
      <c r="AF1931" s="12">
        <v>34.892000000000003</v>
      </c>
      <c r="AG1931" s="72">
        <v>0.42399999999999999</v>
      </c>
      <c r="AH1931" s="72">
        <v>48.945</v>
      </c>
      <c r="AI1931" s="12">
        <v>232.596</v>
      </c>
      <c r="AJ1931" s="72">
        <v>2.8239999999999998</v>
      </c>
      <c r="AK1931" s="72">
        <v>9.1669999999999998</v>
      </c>
      <c r="AL1931" s="12">
        <v>267.48899999999998</v>
      </c>
      <c r="AM1931" s="72">
        <v>3.2480000000000002</v>
      </c>
      <c r="AN1931" s="72">
        <v>3.1280000000000001</v>
      </c>
      <c r="AO1931" s="12">
        <v>6637.1989999999996</v>
      </c>
      <c r="AP1931" s="72">
        <v>80.585999999999999</v>
      </c>
      <c r="AQ1931" s="72">
        <v>0.74199999999999999</v>
      </c>
      <c r="AR1931" s="12">
        <v>71.185000000000002</v>
      </c>
      <c r="AS1931" s="72">
        <v>0.86399999999999999</v>
      </c>
      <c r="AT1931" s="72">
        <v>27.494</v>
      </c>
      <c r="AU1931" s="12">
        <v>24.876000000000001</v>
      </c>
      <c r="AV1931" s="72">
        <v>0.30199999999999999</v>
      </c>
      <c r="AW1931" s="72">
        <v>62.052999999999997</v>
      </c>
      <c r="AX1931" s="12">
        <v>185.18299999999999</v>
      </c>
      <c r="AY1931" s="72">
        <v>2.2480000000000002</v>
      </c>
      <c r="AZ1931" s="72">
        <v>30.047999999999998</v>
      </c>
      <c r="BA1931" s="12">
        <v>210.059</v>
      </c>
      <c r="BB1931" s="72">
        <v>2.5499999999999998</v>
      </c>
      <c r="BC1931" s="72">
        <v>25.565999999999999</v>
      </c>
      <c r="BD1931" s="12">
        <v>85.977999999999994</v>
      </c>
      <c r="BE1931" s="72">
        <v>1.044</v>
      </c>
      <c r="BF1931" s="72">
        <v>31.646000000000001</v>
      </c>
      <c r="BG1931" s="12">
        <v>296.03699999999998</v>
      </c>
      <c r="BH1931" s="72">
        <v>3.5939999999999999</v>
      </c>
      <c r="BI1931" s="72">
        <v>20.654</v>
      </c>
      <c r="BJ1931" s="12">
        <v>864.13300000000004</v>
      </c>
      <c r="BK1931" s="72">
        <v>10.492000000000001</v>
      </c>
      <c r="BL1931" s="72">
        <v>7.077</v>
      </c>
      <c r="BM1931" s="12">
        <v>367.64800000000002</v>
      </c>
      <c r="BN1931" s="72">
        <v>4.4640000000000004</v>
      </c>
      <c r="BO1931" s="72">
        <v>12.141999999999999</v>
      </c>
      <c r="BP1931" s="12">
        <v>1231.7809999999999</v>
      </c>
      <c r="BQ1931" s="72">
        <v>14.956</v>
      </c>
      <c r="BR1931" s="72">
        <v>5.9429999999999996</v>
      </c>
      <c r="BS1931" s="12">
        <v>1599.0029999999999</v>
      </c>
      <c r="BT1931" s="72">
        <v>19.414000000000001</v>
      </c>
      <c r="BU1931" s="72">
        <v>3.84</v>
      </c>
      <c r="BV1931" s="12">
        <v>8236.2019999999993</v>
      </c>
      <c r="BW1931" s="72">
        <v>100</v>
      </c>
      <c r="BX1931" s="72">
        <v>0.73399999999999999</v>
      </c>
      <c r="BY1931" s="13"/>
      <c r="BZ1931" s="13"/>
    </row>
    <row r="1932" spans="1:78" ht="12.75" customHeight="1">
      <c r="A1932" s="122" t="s">
        <v>65</v>
      </c>
      <c r="B1932" s="71" t="s">
        <v>66</v>
      </c>
      <c r="C1932" s="71" t="s">
        <v>25</v>
      </c>
      <c r="D1932" s="34">
        <v>46174</v>
      </c>
      <c r="E1932" s="12">
        <v>3755.0450000000001</v>
      </c>
      <c r="F1932" s="72">
        <v>44.88</v>
      </c>
      <c r="G1932" s="72">
        <v>1.123</v>
      </c>
      <c r="H1932" s="12">
        <v>229.22200000000001</v>
      </c>
      <c r="I1932" s="72">
        <v>2.74</v>
      </c>
      <c r="J1932" s="72">
        <v>18.391999999999999</v>
      </c>
      <c r="K1932" s="12">
        <v>171.334</v>
      </c>
      <c r="L1932" s="72">
        <v>2.048</v>
      </c>
      <c r="M1932" s="72">
        <v>23.771000000000001</v>
      </c>
      <c r="N1932" s="12">
        <v>400.55599999999998</v>
      </c>
      <c r="O1932" s="72">
        <v>4.7869999999999999</v>
      </c>
      <c r="P1932" s="72">
        <v>14.177</v>
      </c>
      <c r="Q1932" s="12">
        <v>62.89</v>
      </c>
      <c r="R1932" s="72">
        <v>0.752</v>
      </c>
      <c r="S1932" s="72">
        <v>26.791</v>
      </c>
      <c r="T1932" s="12">
        <v>463.44600000000003</v>
      </c>
      <c r="U1932" s="72">
        <v>5.5389999999999997</v>
      </c>
      <c r="V1932" s="72">
        <v>12.286</v>
      </c>
      <c r="W1932" s="12">
        <v>2220.7080000000001</v>
      </c>
      <c r="X1932" s="72">
        <v>26.542000000000002</v>
      </c>
      <c r="Y1932" s="72">
        <v>3.17</v>
      </c>
      <c r="Z1932" s="12">
        <v>2684.1529999999998</v>
      </c>
      <c r="AA1932" s="72">
        <v>32.081000000000003</v>
      </c>
      <c r="AB1932" s="72">
        <v>1.7110000000000001</v>
      </c>
      <c r="AC1932" s="12">
        <v>6439.1980000000003</v>
      </c>
      <c r="AD1932" s="72">
        <v>76.960999999999999</v>
      </c>
      <c r="AE1932" s="72">
        <v>0.53900000000000003</v>
      </c>
      <c r="AF1932" s="12">
        <v>19.834</v>
      </c>
      <c r="AG1932" s="72">
        <v>0.23699999999999999</v>
      </c>
      <c r="AH1932" s="72">
        <v>77.528000000000006</v>
      </c>
      <c r="AI1932" s="12">
        <v>246.815</v>
      </c>
      <c r="AJ1932" s="72">
        <v>2.95</v>
      </c>
      <c r="AK1932" s="72">
        <v>6.71</v>
      </c>
      <c r="AL1932" s="12">
        <v>266.649</v>
      </c>
      <c r="AM1932" s="72">
        <v>3.1869999999999998</v>
      </c>
      <c r="AN1932" s="72">
        <v>4.2850000000000001</v>
      </c>
      <c r="AO1932" s="12">
        <v>6705.8469999999998</v>
      </c>
      <c r="AP1932" s="72">
        <v>80.147999999999996</v>
      </c>
      <c r="AQ1932" s="72">
        <v>0.54600000000000004</v>
      </c>
      <c r="AR1932" s="12">
        <v>63.402000000000001</v>
      </c>
      <c r="AS1932" s="72">
        <v>0.75800000000000001</v>
      </c>
      <c r="AT1932" s="72">
        <v>24.81</v>
      </c>
      <c r="AU1932" s="12">
        <v>32.448999999999998</v>
      </c>
      <c r="AV1932" s="72">
        <v>0.38800000000000001</v>
      </c>
      <c r="AW1932" s="72">
        <v>52.44</v>
      </c>
      <c r="AX1932" s="12">
        <v>264.375</v>
      </c>
      <c r="AY1932" s="72">
        <v>3.16</v>
      </c>
      <c r="AZ1932" s="72">
        <v>14.833</v>
      </c>
      <c r="BA1932" s="12">
        <v>296.82299999999998</v>
      </c>
      <c r="BB1932" s="72">
        <v>3.548</v>
      </c>
      <c r="BC1932" s="72">
        <v>13.218999999999999</v>
      </c>
      <c r="BD1932" s="12">
        <v>91.930999999999997</v>
      </c>
      <c r="BE1932" s="72">
        <v>1.099</v>
      </c>
      <c r="BF1932" s="72">
        <v>28.143000000000001</v>
      </c>
      <c r="BG1932" s="12">
        <v>388.75400000000002</v>
      </c>
      <c r="BH1932" s="72">
        <v>4.6459999999999999</v>
      </c>
      <c r="BI1932" s="72">
        <v>11.87</v>
      </c>
      <c r="BJ1932" s="12">
        <v>796.79300000000001</v>
      </c>
      <c r="BK1932" s="72">
        <v>9.5229999999999997</v>
      </c>
      <c r="BL1932" s="72">
        <v>6.9740000000000002</v>
      </c>
      <c r="BM1932" s="12">
        <v>411.99099999999999</v>
      </c>
      <c r="BN1932" s="72">
        <v>4.9240000000000004</v>
      </c>
      <c r="BO1932" s="72">
        <v>8.6389999999999993</v>
      </c>
      <c r="BP1932" s="12">
        <v>1208.7840000000001</v>
      </c>
      <c r="BQ1932" s="72">
        <v>14.446999999999999</v>
      </c>
      <c r="BR1932" s="72">
        <v>5.3280000000000003</v>
      </c>
      <c r="BS1932" s="12">
        <v>1660.941</v>
      </c>
      <c r="BT1932" s="72">
        <v>19.852</v>
      </c>
      <c r="BU1932" s="72">
        <v>2.6320000000000001</v>
      </c>
      <c r="BV1932" s="12">
        <v>8366.7880000000005</v>
      </c>
      <c r="BW1932" s="72">
        <v>100</v>
      </c>
      <c r="BX1932" s="72">
        <v>0.498</v>
      </c>
      <c r="BY1932" s="13"/>
      <c r="BZ1932" s="13"/>
    </row>
    <row r="1933" spans="1:78" ht="12.75" customHeight="1">
      <c r="A1933" s="122" t="s">
        <v>65</v>
      </c>
      <c r="B1933" s="71" t="s">
        <v>67</v>
      </c>
      <c r="C1933" s="71" t="s">
        <v>26</v>
      </c>
      <c r="D1933" s="34">
        <v>41883</v>
      </c>
      <c r="E1933" s="12">
        <v>820.46299999999997</v>
      </c>
      <c r="F1933" s="72">
        <v>37.235999999999997</v>
      </c>
      <c r="G1933" s="72">
        <v>1.4</v>
      </c>
      <c r="H1933" s="12">
        <v>108.45099999999999</v>
      </c>
      <c r="I1933" s="72">
        <v>4.9219999999999997</v>
      </c>
      <c r="J1933" s="72">
        <v>26.803000000000001</v>
      </c>
      <c r="K1933" s="12">
        <v>116.29300000000001</v>
      </c>
      <c r="L1933" s="72">
        <v>5.2779999999999996</v>
      </c>
      <c r="M1933" s="72">
        <v>29.123000000000001</v>
      </c>
      <c r="N1933" s="12">
        <v>224.744</v>
      </c>
      <c r="O1933" s="72">
        <v>10.199999999999999</v>
      </c>
      <c r="P1933" s="72">
        <v>19.558</v>
      </c>
      <c r="Q1933" s="12">
        <v>13.648999999999999</v>
      </c>
      <c r="R1933" s="72">
        <v>0.61899999999999999</v>
      </c>
      <c r="S1933" s="72">
        <v>69.093000000000004</v>
      </c>
      <c r="T1933" s="12">
        <v>238.393</v>
      </c>
      <c r="U1933" s="72">
        <v>10.819000000000001</v>
      </c>
      <c r="V1933" s="72">
        <v>19.844999999999999</v>
      </c>
      <c r="W1933" s="12">
        <v>412.04500000000002</v>
      </c>
      <c r="X1933" s="72">
        <v>18.7</v>
      </c>
      <c r="Y1933" s="72">
        <v>11.35</v>
      </c>
      <c r="Z1933" s="12">
        <v>650.43700000000001</v>
      </c>
      <c r="AA1933" s="72">
        <v>29.518999999999998</v>
      </c>
      <c r="AB1933" s="72">
        <v>1.925</v>
      </c>
      <c r="AC1933" s="12">
        <v>1470.9</v>
      </c>
      <c r="AD1933" s="72">
        <v>66.754999999999995</v>
      </c>
      <c r="AE1933" s="72">
        <v>0.98799999999999999</v>
      </c>
      <c r="AF1933" s="12">
        <v>0</v>
      </c>
      <c r="AG1933" s="72">
        <v>0</v>
      </c>
      <c r="AH1933" s="72">
        <v>0</v>
      </c>
      <c r="AI1933" s="12">
        <v>197.78100000000001</v>
      </c>
      <c r="AJ1933" s="72">
        <v>8.9760000000000009</v>
      </c>
      <c r="AK1933" s="72">
        <v>2.948</v>
      </c>
      <c r="AL1933" s="12">
        <v>197.78100000000001</v>
      </c>
      <c r="AM1933" s="72">
        <v>8.9760000000000009</v>
      </c>
      <c r="AN1933" s="72">
        <v>2.948</v>
      </c>
      <c r="AO1933" s="12">
        <v>1668.681</v>
      </c>
      <c r="AP1933" s="72">
        <v>75.730999999999995</v>
      </c>
      <c r="AQ1933" s="72">
        <v>0.88800000000000001</v>
      </c>
      <c r="AR1933" s="12">
        <v>2.1150000000000002</v>
      </c>
      <c r="AS1933" s="72">
        <v>9.6000000000000002E-2</v>
      </c>
      <c r="AT1933" s="72">
        <v>104.03700000000001</v>
      </c>
      <c r="AU1933" s="12">
        <v>0</v>
      </c>
      <c r="AV1933" s="72">
        <v>0</v>
      </c>
      <c r="AW1933" s="72">
        <v>0</v>
      </c>
      <c r="AX1933" s="12">
        <v>130.46600000000001</v>
      </c>
      <c r="AY1933" s="72">
        <v>5.9210000000000003</v>
      </c>
      <c r="AZ1933" s="72">
        <v>37.549999999999997</v>
      </c>
      <c r="BA1933" s="12">
        <v>130.46600000000001</v>
      </c>
      <c r="BB1933" s="72">
        <v>5.9210000000000003</v>
      </c>
      <c r="BC1933" s="72">
        <v>37.549999999999997</v>
      </c>
      <c r="BD1933" s="12">
        <v>106.407</v>
      </c>
      <c r="BE1933" s="72">
        <v>4.8289999999999997</v>
      </c>
      <c r="BF1933" s="72">
        <v>58.399000000000001</v>
      </c>
      <c r="BG1933" s="12">
        <v>236.87299999999999</v>
      </c>
      <c r="BH1933" s="72">
        <v>10.75</v>
      </c>
      <c r="BI1933" s="72">
        <v>25.84</v>
      </c>
      <c r="BJ1933" s="12">
        <v>268.072</v>
      </c>
      <c r="BK1933" s="72">
        <v>12.166</v>
      </c>
      <c r="BL1933" s="72">
        <v>21.161000000000001</v>
      </c>
      <c r="BM1933" s="12">
        <v>27.693999999999999</v>
      </c>
      <c r="BN1933" s="72">
        <v>1.2569999999999999</v>
      </c>
      <c r="BO1933" s="72">
        <v>77.778999999999996</v>
      </c>
      <c r="BP1933" s="12">
        <v>295.76600000000002</v>
      </c>
      <c r="BQ1933" s="72">
        <v>13.423</v>
      </c>
      <c r="BR1933" s="72">
        <v>19.427</v>
      </c>
      <c r="BS1933" s="12">
        <v>534.755</v>
      </c>
      <c r="BT1933" s="72">
        <v>24.268999999999998</v>
      </c>
      <c r="BU1933" s="72">
        <v>2.7989999999999999</v>
      </c>
      <c r="BV1933" s="12">
        <v>2203.4360000000001</v>
      </c>
      <c r="BW1933" s="72">
        <v>100</v>
      </c>
      <c r="BX1933" s="72">
        <v>0.35299999999999998</v>
      </c>
      <c r="BY1933" s="13"/>
      <c r="BZ1933" s="13"/>
    </row>
    <row r="1934" spans="1:78" ht="12.75" customHeight="1">
      <c r="A1934" s="122" t="s">
        <v>65</v>
      </c>
      <c r="B1934" s="71" t="s">
        <v>67</v>
      </c>
      <c r="C1934" s="71" t="s">
        <v>26</v>
      </c>
      <c r="D1934" s="34">
        <v>41974</v>
      </c>
      <c r="E1934" s="12">
        <v>837.35900000000004</v>
      </c>
      <c r="F1934" s="72">
        <v>37.921999999999997</v>
      </c>
      <c r="G1934" s="72">
        <v>1.5980000000000001</v>
      </c>
      <c r="H1934" s="12">
        <v>200.09200000000001</v>
      </c>
      <c r="I1934" s="72">
        <v>9.0619999999999994</v>
      </c>
      <c r="J1934" s="72">
        <v>23.550999999999998</v>
      </c>
      <c r="K1934" s="12">
        <v>121.598</v>
      </c>
      <c r="L1934" s="72">
        <v>5.5069999999999997</v>
      </c>
      <c r="M1934" s="72">
        <v>29.792999999999999</v>
      </c>
      <c r="N1934" s="12">
        <v>321.69</v>
      </c>
      <c r="O1934" s="72">
        <v>14.569000000000001</v>
      </c>
      <c r="P1934" s="72">
        <v>14.313000000000001</v>
      </c>
      <c r="Q1934" s="12">
        <v>0</v>
      </c>
      <c r="R1934" s="72">
        <v>0</v>
      </c>
      <c r="S1934" s="72">
        <v>0</v>
      </c>
      <c r="T1934" s="12">
        <v>321.69</v>
      </c>
      <c r="U1934" s="72">
        <v>14.569000000000001</v>
      </c>
      <c r="V1934" s="72">
        <v>14.313000000000001</v>
      </c>
      <c r="W1934" s="12">
        <v>358.63299999999998</v>
      </c>
      <c r="X1934" s="72">
        <v>16.242000000000001</v>
      </c>
      <c r="Y1934" s="72">
        <v>15.144</v>
      </c>
      <c r="Z1934" s="12">
        <v>680.32399999999996</v>
      </c>
      <c r="AA1934" s="72">
        <v>30.81</v>
      </c>
      <c r="AB1934" s="72">
        <v>2.2120000000000002</v>
      </c>
      <c r="AC1934" s="12">
        <v>1517.682</v>
      </c>
      <c r="AD1934" s="72">
        <v>68.733000000000004</v>
      </c>
      <c r="AE1934" s="72">
        <v>0.92300000000000004</v>
      </c>
      <c r="AF1934" s="12">
        <v>1.4770000000000001</v>
      </c>
      <c r="AG1934" s="72">
        <v>6.7000000000000004E-2</v>
      </c>
      <c r="AH1934" s="72">
        <v>123.995</v>
      </c>
      <c r="AI1934" s="12">
        <v>188.017</v>
      </c>
      <c r="AJ1934" s="72">
        <v>8.5150000000000006</v>
      </c>
      <c r="AK1934" s="72">
        <v>3.5150000000000001</v>
      </c>
      <c r="AL1934" s="12">
        <v>189.495</v>
      </c>
      <c r="AM1934" s="72">
        <v>8.5820000000000007</v>
      </c>
      <c r="AN1934" s="72">
        <v>3.766</v>
      </c>
      <c r="AO1934" s="12">
        <v>1707.1769999999999</v>
      </c>
      <c r="AP1934" s="72">
        <v>77.313999999999993</v>
      </c>
      <c r="AQ1934" s="72">
        <v>0.75600000000000001</v>
      </c>
      <c r="AR1934" s="12">
        <v>41.951000000000001</v>
      </c>
      <c r="AS1934" s="72">
        <v>1.9</v>
      </c>
      <c r="AT1934" s="72">
        <v>67.948999999999998</v>
      </c>
      <c r="AU1934" s="12">
        <v>16.489999999999998</v>
      </c>
      <c r="AV1934" s="72">
        <v>0.747</v>
      </c>
      <c r="AW1934" s="72">
        <v>86.793999999999997</v>
      </c>
      <c r="AX1934" s="12">
        <v>126.506</v>
      </c>
      <c r="AY1934" s="72">
        <v>5.7290000000000001</v>
      </c>
      <c r="AZ1934" s="72">
        <v>25.388000000000002</v>
      </c>
      <c r="BA1934" s="12">
        <v>142.99700000000001</v>
      </c>
      <c r="BB1934" s="72">
        <v>6.476</v>
      </c>
      <c r="BC1934" s="72">
        <v>24.817</v>
      </c>
      <c r="BD1934" s="12">
        <v>36.765999999999998</v>
      </c>
      <c r="BE1934" s="72">
        <v>1.665</v>
      </c>
      <c r="BF1934" s="72">
        <v>58.655000000000001</v>
      </c>
      <c r="BG1934" s="12">
        <v>179.762</v>
      </c>
      <c r="BH1934" s="72">
        <v>8.141</v>
      </c>
      <c r="BI1934" s="72">
        <v>24.986999999999998</v>
      </c>
      <c r="BJ1934" s="12">
        <v>279.20699999999999</v>
      </c>
      <c r="BK1934" s="72">
        <v>12.645</v>
      </c>
      <c r="BL1934" s="72">
        <v>18.334</v>
      </c>
      <c r="BM1934" s="12">
        <v>0</v>
      </c>
      <c r="BN1934" s="72">
        <v>0</v>
      </c>
      <c r="BO1934" s="72">
        <v>0</v>
      </c>
      <c r="BP1934" s="12">
        <v>279.20699999999999</v>
      </c>
      <c r="BQ1934" s="72">
        <v>12.645</v>
      </c>
      <c r="BR1934" s="72">
        <v>18.334</v>
      </c>
      <c r="BS1934" s="12">
        <v>500.92</v>
      </c>
      <c r="BT1934" s="72">
        <v>22.686</v>
      </c>
      <c r="BU1934" s="72">
        <v>2.3860000000000001</v>
      </c>
      <c r="BV1934" s="12">
        <v>2208.0970000000002</v>
      </c>
      <c r="BW1934" s="72">
        <v>100</v>
      </c>
      <c r="BX1934" s="72">
        <v>0.29199999999999998</v>
      </c>
      <c r="BY1934" s="13"/>
      <c r="BZ1934" s="13"/>
    </row>
    <row r="1935" spans="1:78" ht="12.75" customHeight="1">
      <c r="A1935" s="122" t="s">
        <v>65</v>
      </c>
      <c r="B1935" s="71" t="s">
        <v>67</v>
      </c>
      <c r="C1935" s="71" t="s">
        <v>26</v>
      </c>
      <c r="D1935" s="34">
        <v>42064</v>
      </c>
      <c r="E1935" s="12">
        <v>834.07100000000003</v>
      </c>
      <c r="F1935" s="72">
        <v>37.515000000000001</v>
      </c>
      <c r="G1935" s="72">
        <v>2.2519999999999998</v>
      </c>
      <c r="H1935" s="12">
        <v>88.135999999999996</v>
      </c>
      <c r="I1935" s="72">
        <v>3.964</v>
      </c>
      <c r="J1935" s="72">
        <v>36.088999999999999</v>
      </c>
      <c r="K1935" s="12">
        <v>69.457999999999998</v>
      </c>
      <c r="L1935" s="72">
        <v>3.1240000000000001</v>
      </c>
      <c r="M1935" s="72">
        <v>27.756</v>
      </c>
      <c r="N1935" s="12">
        <v>157.59399999999999</v>
      </c>
      <c r="O1935" s="72">
        <v>7.0880000000000001</v>
      </c>
      <c r="P1935" s="72">
        <v>24.228000000000002</v>
      </c>
      <c r="Q1935" s="12">
        <v>31.39</v>
      </c>
      <c r="R1935" s="72">
        <v>1.4119999999999999</v>
      </c>
      <c r="S1935" s="72">
        <v>83.552000000000007</v>
      </c>
      <c r="T1935" s="12">
        <v>188.98400000000001</v>
      </c>
      <c r="U1935" s="72">
        <v>8.5</v>
      </c>
      <c r="V1935" s="72">
        <v>20.707000000000001</v>
      </c>
      <c r="W1935" s="12">
        <v>493.37200000000001</v>
      </c>
      <c r="X1935" s="72">
        <v>22.190999999999999</v>
      </c>
      <c r="Y1935" s="72">
        <v>8.0630000000000006</v>
      </c>
      <c r="Z1935" s="12">
        <v>682.35699999999997</v>
      </c>
      <c r="AA1935" s="72">
        <v>30.690999999999999</v>
      </c>
      <c r="AB1935" s="72">
        <v>2.6669999999999998</v>
      </c>
      <c r="AC1935" s="12">
        <v>1516.4280000000001</v>
      </c>
      <c r="AD1935" s="72">
        <v>68.206999999999994</v>
      </c>
      <c r="AE1935" s="72">
        <v>0.99099999999999999</v>
      </c>
      <c r="AF1935" s="12">
        <v>0</v>
      </c>
      <c r="AG1935" s="72">
        <v>0</v>
      </c>
      <c r="AH1935" s="72">
        <v>0</v>
      </c>
      <c r="AI1935" s="12">
        <v>234.917</v>
      </c>
      <c r="AJ1935" s="72">
        <v>10.566000000000001</v>
      </c>
      <c r="AK1935" s="72">
        <v>3.3290000000000002</v>
      </c>
      <c r="AL1935" s="12">
        <v>234.917</v>
      </c>
      <c r="AM1935" s="72">
        <v>10.566000000000001</v>
      </c>
      <c r="AN1935" s="72">
        <v>3.3290000000000002</v>
      </c>
      <c r="AO1935" s="12">
        <v>1751.345</v>
      </c>
      <c r="AP1935" s="72">
        <v>78.772999999999996</v>
      </c>
      <c r="AQ1935" s="72">
        <v>0.75800000000000001</v>
      </c>
      <c r="AR1935" s="12">
        <v>11.89</v>
      </c>
      <c r="AS1935" s="72">
        <v>0.53500000000000003</v>
      </c>
      <c r="AT1935" s="72">
        <v>103.521</v>
      </c>
      <c r="AU1935" s="12">
        <v>61.633000000000003</v>
      </c>
      <c r="AV1935" s="72">
        <v>2.7719999999999998</v>
      </c>
      <c r="AW1935" s="72">
        <v>61.109000000000002</v>
      </c>
      <c r="AX1935" s="12">
        <v>113.619</v>
      </c>
      <c r="AY1935" s="72">
        <v>5.1100000000000003</v>
      </c>
      <c r="AZ1935" s="72">
        <v>43.945999999999998</v>
      </c>
      <c r="BA1935" s="12">
        <v>175.25200000000001</v>
      </c>
      <c r="BB1935" s="72">
        <v>7.883</v>
      </c>
      <c r="BC1935" s="72">
        <v>27.286000000000001</v>
      </c>
      <c r="BD1935" s="12">
        <v>71.834000000000003</v>
      </c>
      <c r="BE1935" s="72">
        <v>3.2309999999999999</v>
      </c>
      <c r="BF1935" s="72">
        <v>49.3</v>
      </c>
      <c r="BG1935" s="12">
        <v>247.08699999999999</v>
      </c>
      <c r="BH1935" s="72">
        <v>11.114000000000001</v>
      </c>
      <c r="BI1935" s="72">
        <v>19.167999999999999</v>
      </c>
      <c r="BJ1935" s="12">
        <v>193.077</v>
      </c>
      <c r="BK1935" s="72">
        <v>8.6839999999999993</v>
      </c>
      <c r="BL1935" s="72">
        <v>21.672999999999998</v>
      </c>
      <c r="BM1935" s="12">
        <v>19.888999999999999</v>
      </c>
      <c r="BN1935" s="72">
        <v>0.89500000000000002</v>
      </c>
      <c r="BO1935" s="72">
        <v>61.506999999999998</v>
      </c>
      <c r="BP1935" s="12">
        <v>212.96600000000001</v>
      </c>
      <c r="BQ1935" s="72">
        <v>9.5790000000000006</v>
      </c>
      <c r="BR1935" s="72">
        <v>21.44</v>
      </c>
      <c r="BS1935" s="12">
        <v>471.94200000000001</v>
      </c>
      <c r="BT1935" s="72">
        <v>21.227</v>
      </c>
      <c r="BU1935" s="72">
        <v>2.6469999999999998</v>
      </c>
      <c r="BV1935" s="12">
        <v>2223.2869999999998</v>
      </c>
      <c r="BW1935" s="72">
        <v>100</v>
      </c>
      <c r="BX1935" s="72">
        <v>0.31</v>
      </c>
      <c r="BY1935" s="13"/>
      <c r="BZ1935" s="13"/>
    </row>
    <row r="1936" spans="1:78" ht="12.75" customHeight="1">
      <c r="A1936" s="122" t="s">
        <v>65</v>
      </c>
      <c r="B1936" s="71" t="s">
        <v>67</v>
      </c>
      <c r="C1936" s="71" t="s">
        <v>26</v>
      </c>
      <c r="D1936" s="34">
        <v>42156</v>
      </c>
      <c r="E1936" s="12">
        <v>799.68600000000004</v>
      </c>
      <c r="F1936" s="72">
        <v>36.045000000000002</v>
      </c>
      <c r="G1936" s="72">
        <v>2.0270000000000001</v>
      </c>
      <c r="H1936" s="12">
        <v>122.18899999999999</v>
      </c>
      <c r="I1936" s="72">
        <v>5.508</v>
      </c>
      <c r="J1936" s="72">
        <v>33.301000000000002</v>
      </c>
      <c r="K1936" s="12">
        <v>98.986999999999995</v>
      </c>
      <c r="L1936" s="72">
        <v>4.4619999999999997</v>
      </c>
      <c r="M1936" s="72">
        <v>35.820999999999998</v>
      </c>
      <c r="N1936" s="12">
        <v>221.17599999999999</v>
      </c>
      <c r="O1936" s="72">
        <v>9.9689999999999994</v>
      </c>
      <c r="P1936" s="72">
        <v>22.167999999999999</v>
      </c>
      <c r="Q1936" s="12">
        <v>23.481000000000002</v>
      </c>
      <c r="R1936" s="72">
        <v>1.0580000000000001</v>
      </c>
      <c r="S1936" s="72">
        <v>100.929</v>
      </c>
      <c r="T1936" s="12">
        <v>244.65700000000001</v>
      </c>
      <c r="U1936" s="72">
        <v>11.028</v>
      </c>
      <c r="V1936" s="72">
        <v>22.847000000000001</v>
      </c>
      <c r="W1936" s="12">
        <v>480.17399999999998</v>
      </c>
      <c r="X1936" s="72">
        <v>21.643000000000001</v>
      </c>
      <c r="Y1936" s="72">
        <v>11.177</v>
      </c>
      <c r="Z1936" s="12">
        <v>724.83100000000002</v>
      </c>
      <c r="AA1936" s="72">
        <v>32.670999999999999</v>
      </c>
      <c r="AB1936" s="72">
        <v>1.9910000000000001</v>
      </c>
      <c r="AC1936" s="12">
        <v>1524.518</v>
      </c>
      <c r="AD1936" s="72">
        <v>68.715999999999994</v>
      </c>
      <c r="AE1936" s="72">
        <v>0.95199999999999996</v>
      </c>
      <c r="AF1936" s="12">
        <v>6.6710000000000003</v>
      </c>
      <c r="AG1936" s="72">
        <v>0.30099999999999999</v>
      </c>
      <c r="AH1936" s="72">
        <v>113.965</v>
      </c>
      <c r="AI1936" s="12">
        <v>186.15199999999999</v>
      </c>
      <c r="AJ1936" s="72">
        <v>8.391</v>
      </c>
      <c r="AK1936" s="72">
        <v>5.7549999999999999</v>
      </c>
      <c r="AL1936" s="12">
        <v>192.82300000000001</v>
      </c>
      <c r="AM1936" s="72">
        <v>8.6910000000000007</v>
      </c>
      <c r="AN1936" s="72">
        <v>3.5510000000000002</v>
      </c>
      <c r="AO1936" s="12">
        <v>1717.3409999999999</v>
      </c>
      <c r="AP1936" s="72">
        <v>77.406999999999996</v>
      </c>
      <c r="AQ1936" s="72">
        <v>0.89700000000000002</v>
      </c>
      <c r="AR1936" s="12">
        <v>14.311</v>
      </c>
      <c r="AS1936" s="72">
        <v>0.64500000000000002</v>
      </c>
      <c r="AT1936" s="72">
        <v>60.476999999999997</v>
      </c>
      <c r="AU1936" s="12">
        <v>6.6</v>
      </c>
      <c r="AV1936" s="72">
        <v>0.29799999999999999</v>
      </c>
      <c r="AW1936" s="72">
        <v>111.70399999999999</v>
      </c>
      <c r="AX1936" s="12">
        <v>186.86099999999999</v>
      </c>
      <c r="AY1936" s="72">
        <v>8.423</v>
      </c>
      <c r="AZ1936" s="72">
        <v>30.777999999999999</v>
      </c>
      <c r="BA1936" s="12">
        <v>193.46100000000001</v>
      </c>
      <c r="BB1936" s="72">
        <v>8.7200000000000006</v>
      </c>
      <c r="BC1936" s="72">
        <v>29.311</v>
      </c>
      <c r="BD1936" s="12">
        <v>65.174999999999997</v>
      </c>
      <c r="BE1936" s="72">
        <v>2.9380000000000002</v>
      </c>
      <c r="BF1936" s="72">
        <v>36.258000000000003</v>
      </c>
      <c r="BG1936" s="12">
        <v>258.63600000000002</v>
      </c>
      <c r="BH1936" s="72">
        <v>11.657999999999999</v>
      </c>
      <c r="BI1936" s="72">
        <v>23.216999999999999</v>
      </c>
      <c r="BJ1936" s="12">
        <v>219.434</v>
      </c>
      <c r="BK1936" s="72">
        <v>9.891</v>
      </c>
      <c r="BL1936" s="72">
        <v>26.213000000000001</v>
      </c>
      <c r="BM1936" s="12">
        <v>8.8520000000000003</v>
      </c>
      <c r="BN1936" s="72">
        <v>0.39900000000000002</v>
      </c>
      <c r="BO1936" s="72">
        <v>105.04300000000001</v>
      </c>
      <c r="BP1936" s="12">
        <v>228.286</v>
      </c>
      <c r="BQ1936" s="72">
        <v>10.29</v>
      </c>
      <c r="BR1936" s="72">
        <v>25.741</v>
      </c>
      <c r="BS1936" s="12">
        <v>501.233</v>
      </c>
      <c r="BT1936" s="72">
        <v>22.593</v>
      </c>
      <c r="BU1936" s="72">
        <v>2.827</v>
      </c>
      <c r="BV1936" s="12">
        <v>2218.5729999999999</v>
      </c>
      <c r="BW1936" s="72">
        <v>100</v>
      </c>
      <c r="BX1936" s="72">
        <v>0.34100000000000003</v>
      </c>
      <c r="BY1936" s="13"/>
      <c r="BZ1936" s="13"/>
    </row>
    <row r="1937" spans="1:78" ht="12.75" customHeight="1">
      <c r="A1937" s="122" t="s">
        <v>65</v>
      </c>
      <c r="B1937" s="71" t="s">
        <v>67</v>
      </c>
      <c r="C1937" s="71" t="s">
        <v>26</v>
      </c>
      <c r="D1937" s="34">
        <v>42614</v>
      </c>
      <c r="E1937" s="12">
        <v>765.41899999999998</v>
      </c>
      <c r="F1937" s="72">
        <v>34.557000000000002</v>
      </c>
      <c r="G1937" s="72">
        <v>2.4220000000000002</v>
      </c>
      <c r="H1937" s="12">
        <v>182.245</v>
      </c>
      <c r="I1937" s="72">
        <v>8.2279999999999998</v>
      </c>
      <c r="J1937" s="72">
        <v>22.378</v>
      </c>
      <c r="K1937" s="12">
        <v>70.268000000000001</v>
      </c>
      <c r="L1937" s="72">
        <v>3.1720000000000002</v>
      </c>
      <c r="M1937" s="72">
        <v>40.56</v>
      </c>
      <c r="N1937" s="12">
        <v>252.512</v>
      </c>
      <c r="O1937" s="72">
        <v>11.4</v>
      </c>
      <c r="P1937" s="72">
        <v>23.625</v>
      </c>
      <c r="Q1937" s="12">
        <v>2.7810000000000001</v>
      </c>
      <c r="R1937" s="72">
        <v>0.126</v>
      </c>
      <c r="S1937" s="72">
        <v>104.64400000000001</v>
      </c>
      <c r="T1937" s="12">
        <v>255.29300000000001</v>
      </c>
      <c r="U1937" s="72">
        <v>11.526</v>
      </c>
      <c r="V1937" s="72">
        <v>23.516999999999999</v>
      </c>
      <c r="W1937" s="12">
        <v>483.17599999999999</v>
      </c>
      <c r="X1937" s="72">
        <v>21.814</v>
      </c>
      <c r="Y1937" s="72">
        <v>13.369</v>
      </c>
      <c r="Z1937" s="12">
        <v>738.47</v>
      </c>
      <c r="AA1937" s="72">
        <v>33.340000000000003</v>
      </c>
      <c r="AB1937" s="72">
        <v>2.3650000000000002</v>
      </c>
      <c r="AC1937" s="12">
        <v>1503.8889999999999</v>
      </c>
      <c r="AD1937" s="72">
        <v>67.897000000000006</v>
      </c>
      <c r="AE1937" s="72">
        <v>1.0509999999999999</v>
      </c>
      <c r="AF1937" s="12">
        <v>7.5970000000000004</v>
      </c>
      <c r="AG1937" s="72">
        <v>0.34300000000000003</v>
      </c>
      <c r="AH1937" s="72">
        <v>116.35599999999999</v>
      </c>
      <c r="AI1937" s="12">
        <v>178.952</v>
      </c>
      <c r="AJ1937" s="72">
        <v>8.0790000000000006</v>
      </c>
      <c r="AK1937" s="72">
        <v>7.4690000000000003</v>
      </c>
      <c r="AL1937" s="12">
        <v>186.55</v>
      </c>
      <c r="AM1937" s="72">
        <v>8.4220000000000006</v>
      </c>
      <c r="AN1937" s="72">
        <v>3.831</v>
      </c>
      <c r="AO1937" s="12">
        <v>1690.4390000000001</v>
      </c>
      <c r="AP1937" s="72">
        <v>76.319000000000003</v>
      </c>
      <c r="AQ1937" s="72">
        <v>0.95599999999999996</v>
      </c>
      <c r="AR1937" s="12">
        <v>16.189</v>
      </c>
      <c r="AS1937" s="72">
        <v>0.73099999999999998</v>
      </c>
      <c r="AT1937" s="72">
        <v>98.108000000000004</v>
      </c>
      <c r="AU1937" s="12">
        <v>10.327999999999999</v>
      </c>
      <c r="AV1937" s="72">
        <v>0.46600000000000003</v>
      </c>
      <c r="AW1937" s="72">
        <v>76.988</v>
      </c>
      <c r="AX1937" s="12">
        <v>121.89700000000001</v>
      </c>
      <c r="AY1937" s="72">
        <v>5.5030000000000001</v>
      </c>
      <c r="AZ1937" s="72">
        <v>34.027000000000001</v>
      </c>
      <c r="BA1937" s="12">
        <v>132.22499999999999</v>
      </c>
      <c r="BB1937" s="72">
        <v>5.97</v>
      </c>
      <c r="BC1937" s="72">
        <v>30.565000000000001</v>
      </c>
      <c r="BD1937" s="12">
        <v>29.228000000000002</v>
      </c>
      <c r="BE1937" s="72">
        <v>1.32</v>
      </c>
      <c r="BF1937" s="72">
        <v>50.511000000000003</v>
      </c>
      <c r="BG1937" s="12">
        <v>161.453</v>
      </c>
      <c r="BH1937" s="72">
        <v>7.2889999999999997</v>
      </c>
      <c r="BI1937" s="72">
        <v>29.202999999999999</v>
      </c>
      <c r="BJ1937" s="12">
        <v>336.613</v>
      </c>
      <c r="BK1937" s="72">
        <v>15.196999999999999</v>
      </c>
      <c r="BL1937" s="72">
        <v>14.676</v>
      </c>
      <c r="BM1937" s="12">
        <v>10.273</v>
      </c>
      <c r="BN1937" s="72">
        <v>0.46400000000000002</v>
      </c>
      <c r="BO1937" s="72">
        <v>105.279</v>
      </c>
      <c r="BP1937" s="12">
        <v>346.88600000000002</v>
      </c>
      <c r="BQ1937" s="72">
        <v>15.661</v>
      </c>
      <c r="BR1937" s="72">
        <v>14.337</v>
      </c>
      <c r="BS1937" s="12">
        <v>524.52800000000002</v>
      </c>
      <c r="BT1937" s="72">
        <v>23.681000000000001</v>
      </c>
      <c r="BU1937" s="72">
        <v>3.274</v>
      </c>
      <c r="BV1937" s="12">
        <v>2214.9670000000001</v>
      </c>
      <c r="BW1937" s="72">
        <v>100</v>
      </c>
      <c r="BX1937" s="72">
        <v>0.57799999999999996</v>
      </c>
      <c r="BY1937" s="13"/>
      <c r="BZ1937" s="13"/>
    </row>
    <row r="1938" spans="1:78" ht="12.75" customHeight="1">
      <c r="A1938" s="122" t="s">
        <v>65</v>
      </c>
      <c r="B1938" s="71" t="s">
        <v>67</v>
      </c>
      <c r="C1938" s="71" t="s">
        <v>26</v>
      </c>
      <c r="D1938" s="34">
        <v>42705</v>
      </c>
      <c r="E1938" s="12">
        <v>775.69399999999996</v>
      </c>
      <c r="F1938" s="72">
        <v>35.088999999999999</v>
      </c>
      <c r="G1938" s="72">
        <v>2.1960000000000002</v>
      </c>
      <c r="H1938" s="12">
        <v>130.54499999999999</v>
      </c>
      <c r="I1938" s="72">
        <v>5.9050000000000002</v>
      </c>
      <c r="J1938" s="72">
        <v>36.296999999999997</v>
      </c>
      <c r="K1938" s="12">
        <v>160.565</v>
      </c>
      <c r="L1938" s="72">
        <v>7.2629999999999999</v>
      </c>
      <c r="M1938" s="72">
        <v>27.850999999999999</v>
      </c>
      <c r="N1938" s="12">
        <v>291.11099999999999</v>
      </c>
      <c r="O1938" s="72">
        <v>13.169</v>
      </c>
      <c r="P1938" s="72">
        <v>17.957000000000001</v>
      </c>
      <c r="Q1938" s="12">
        <v>18.001000000000001</v>
      </c>
      <c r="R1938" s="72">
        <v>0.81399999999999995</v>
      </c>
      <c r="S1938" s="72">
        <v>73.194999999999993</v>
      </c>
      <c r="T1938" s="12">
        <v>309.11200000000002</v>
      </c>
      <c r="U1938" s="72">
        <v>13.983000000000001</v>
      </c>
      <c r="V1938" s="72">
        <v>17.559999999999999</v>
      </c>
      <c r="W1938" s="12">
        <v>427.637</v>
      </c>
      <c r="X1938" s="72">
        <v>19.344999999999999</v>
      </c>
      <c r="Y1938" s="72">
        <v>13.512</v>
      </c>
      <c r="Z1938" s="12">
        <v>736.74900000000002</v>
      </c>
      <c r="AA1938" s="72">
        <v>33.328000000000003</v>
      </c>
      <c r="AB1938" s="72">
        <v>2.0430000000000001</v>
      </c>
      <c r="AC1938" s="12">
        <v>1512.443</v>
      </c>
      <c r="AD1938" s="72">
        <v>68.417000000000002</v>
      </c>
      <c r="AE1938" s="72">
        <v>0.877</v>
      </c>
      <c r="AF1938" s="12">
        <v>7.8710000000000004</v>
      </c>
      <c r="AG1938" s="72">
        <v>0.35599999999999998</v>
      </c>
      <c r="AH1938" s="72">
        <v>98.314999999999998</v>
      </c>
      <c r="AI1938" s="12">
        <v>181.815</v>
      </c>
      <c r="AJ1938" s="72">
        <v>8.2249999999999996</v>
      </c>
      <c r="AK1938" s="72">
        <v>5.88</v>
      </c>
      <c r="AL1938" s="12">
        <v>189.68600000000001</v>
      </c>
      <c r="AM1938" s="72">
        <v>8.5809999999999995</v>
      </c>
      <c r="AN1938" s="72">
        <v>3.718</v>
      </c>
      <c r="AO1938" s="12">
        <v>1702.1289999999999</v>
      </c>
      <c r="AP1938" s="72">
        <v>76.998000000000005</v>
      </c>
      <c r="AQ1938" s="72">
        <v>0.84299999999999997</v>
      </c>
      <c r="AR1938" s="12">
        <v>24.138999999999999</v>
      </c>
      <c r="AS1938" s="72">
        <v>1.0920000000000001</v>
      </c>
      <c r="AT1938" s="72">
        <v>118.861</v>
      </c>
      <c r="AU1938" s="12">
        <v>10.782</v>
      </c>
      <c r="AV1938" s="72">
        <v>0.48799999999999999</v>
      </c>
      <c r="AW1938" s="72">
        <v>123.52200000000001</v>
      </c>
      <c r="AX1938" s="12">
        <v>203.851</v>
      </c>
      <c r="AY1938" s="72">
        <v>9.2210000000000001</v>
      </c>
      <c r="AZ1938" s="72">
        <v>21.91</v>
      </c>
      <c r="BA1938" s="12">
        <v>214.63300000000001</v>
      </c>
      <c r="BB1938" s="72">
        <v>9.7089999999999996</v>
      </c>
      <c r="BC1938" s="72">
        <v>19.513999999999999</v>
      </c>
      <c r="BD1938" s="12">
        <v>14.074999999999999</v>
      </c>
      <c r="BE1938" s="72">
        <v>0.63700000000000001</v>
      </c>
      <c r="BF1938" s="72">
        <v>77.801000000000002</v>
      </c>
      <c r="BG1938" s="12">
        <v>228.708</v>
      </c>
      <c r="BH1938" s="72">
        <v>10.346</v>
      </c>
      <c r="BI1938" s="72">
        <v>17.872</v>
      </c>
      <c r="BJ1938" s="12">
        <v>246.75700000000001</v>
      </c>
      <c r="BK1938" s="72">
        <v>11.162000000000001</v>
      </c>
      <c r="BL1938" s="72">
        <v>16.475000000000001</v>
      </c>
      <c r="BM1938" s="12">
        <v>8.8940000000000001</v>
      </c>
      <c r="BN1938" s="72">
        <v>0.40200000000000002</v>
      </c>
      <c r="BO1938" s="72">
        <v>106.31</v>
      </c>
      <c r="BP1938" s="12">
        <v>255.65</v>
      </c>
      <c r="BQ1938" s="72">
        <v>11.565</v>
      </c>
      <c r="BR1938" s="72">
        <v>16.03</v>
      </c>
      <c r="BS1938" s="12">
        <v>508.49700000000001</v>
      </c>
      <c r="BT1938" s="72">
        <v>23.001999999999999</v>
      </c>
      <c r="BU1938" s="72">
        <v>2.8929999999999998</v>
      </c>
      <c r="BV1938" s="12">
        <v>2210.6260000000002</v>
      </c>
      <c r="BW1938" s="72">
        <v>100</v>
      </c>
      <c r="BX1938" s="72">
        <v>0.42199999999999999</v>
      </c>
      <c r="BY1938" s="13"/>
      <c r="BZ1938" s="13"/>
    </row>
    <row r="1939" spans="1:78" ht="12.75" customHeight="1">
      <c r="A1939" s="122" t="s">
        <v>65</v>
      </c>
      <c r="B1939" s="71" t="s">
        <v>67</v>
      </c>
      <c r="C1939" s="71" t="s">
        <v>26</v>
      </c>
      <c r="D1939" s="34">
        <v>42795</v>
      </c>
      <c r="E1939" s="12">
        <v>739.94600000000003</v>
      </c>
      <c r="F1939" s="72">
        <v>33.340000000000003</v>
      </c>
      <c r="G1939" s="72">
        <v>3.5</v>
      </c>
      <c r="H1939" s="12">
        <v>169.059</v>
      </c>
      <c r="I1939" s="72">
        <v>7.617</v>
      </c>
      <c r="J1939" s="72">
        <v>28.670999999999999</v>
      </c>
      <c r="K1939" s="12">
        <v>97.024000000000001</v>
      </c>
      <c r="L1939" s="72">
        <v>4.3719999999999999</v>
      </c>
      <c r="M1939" s="72">
        <v>33.170999999999999</v>
      </c>
      <c r="N1939" s="12">
        <v>266.08300000000003</v>
      </c>
      <c r="O1939" s="72">
        <v>11.989000000000001</v>
      </c>
      <c r="P1939" s="72">
        <v>14.763999999999999</v>
      </c>
      <c r="Q1939" s="12">
        <v>7.5819999999999999</v>
      </c>
      <c r="R1939" s="72">
        <v>0.34200000000000003</v>
      </c>
      <c r="S1939" s="72">
        <v>72.754999999999995</v>
      </c>
      <c r="T1939" s="12">
        <v>273.66500000000002</v>
      </c>
      <c r="U1939" s="72">
        <v>12.331</v>
      </c>
      <c r="V1939" s="72">
        <v>13.824</v>
      </c>
      <c r="W1939" s="12">
        <v>503.51400000000001</v>
      </c>
      <c r="X1939" s="72">
        <v>22.687000000000001</v>
      </c>
      <c r="Y1939" s="72">
        <v>8.2260000000000009</v>
      </c>
      <c r="Z1939" s="12">
        <v>777.17899999999997</v>
      </c>
      <c r="AA1939" s="72">
        <v>35.018000000000001</v>
      </c>
      <c r="AB1939" s="72">
        <v>4.0289999999999999</v>
      </c>
      <c r="AC1939" s="12">
        <v>1517.125</v>
      </c>
      <c r="AD1939" s="72">
        <v>68.358999999999995</v>
      </c>
      <c r="AE1939" s="72">
        <v>1.0209999999999999</v>
      </c>
      <c r="AF1939" s="12">
        <v>0</v>
      </c>
      <c r="AG1939" s="72">
        <v>0</v>
      </c>
      <c r="AH1939" s="72">
        <v>0</v>
      </c>
      <c r="AI1939" s="12">
        <v>218.059</v>
      </c>
      <c r="AJ1939" s="72">
        <v>9.8249999999999993</v>
      </c>
      <c r="AK1939" s="72">
        <v>2.7989999999999999</v>
      </c>
      <c r="AL1939" s="12">
        <v>218.059</v>
      </c>
      <c r="AM1939" s="72">
        <v>9.8249999999999993</v>
      </c>
      <c r="AN1939" s="72">
        <v>2.7989999999999999</v>
      </c>
      <c r="AO1939" s="12">
        <v>1735.183</v>
      </c>
      <c r="AP1939" s="72">
        <v>78.183999999999997</v>
      </c>
      <c r="AQ1939" s="72">
        <v>0.77800000000000002</v>
      </c>
      <c r="AR1939" s="12">
        <v>10.728</v>
      </c>
      <c r="AS1939" s="72">
        <v>0.48299999999999998</v>
      </c>
      <c r="AT1939" s="72">
        <v>106.26900000000001</v>
      </c>
      <c r="AU1939" s="12">
        <v>0</v>
      </c>
      <c r="AV1939" s="72">
        <v>0</v>
      </c>
      <c r="AW1939" s="72">
        <v>0</v>
      </c>
      <c r="AX1939" s="12">
        <v>100.137</v>
      </c>
      <c r="AY1939" s="72">
        <v>4.5119999999999996</v>
      </c>
      <c r="AZ1939" s="72">
        <v>26.908999999999999</v>
      </c>
      <c r="BA1939" s="12">
        <v>100.137</v>
      </c>
      <c r="BB1939" s="72">
        <v>4.5119999999999996</v>
      </c>
      <c r="BC1939" s="72">
        <v>26.908999999999999</v>
      </c>
      <c r="BD1939" s="12">
        <v>119.024</v>
      </c>
      <c r="BE1939" s="72">
        <v>5.3630000000000004</v>
      </c>
      <c r="BF1939" s="72">
        <v>31.207999999999998</v>
      </c>
      <c r="BG1939" s="12">
        <v>219.161</v>
      </c>
      <c r="BH1939" s="72">
        <v>9.875</v>
      </c>
      <c r="BI1939" s="72">
        <v>20.02</v>
      </c>
      <c r="BJ1939" s="12">
        <v>245.49199999999999</v>
      </c>
      <c r="BK1939" s="72">
        <v>11.061</v>
      </c>
      <c r="BL1939" s="72">
        <v>18.587</v>
      </c>
      <c r="BM1939" s="12">
        <v>8.7989999999999995</v>
      </c>
      <c r="BN1939" s="72">
        <v>0.39600000000000002</v>
      </c>
      <c r="BO1939" s="72">
        <v>111.90600000000001</v>
      </c>
      <c r="BP1939" s="12">
        <v>254.291</v>
      </c>
      <c r="BQ1939" s="72">
        <v>11.458</v>
      </c>
      <c r="BR1939" s="72">
        <v>18.260000000000002</v>
      </c>
      <c r="BS1939" s="12">
        <v>484.18</v>
      </c>
      <c r="BT1939" s="72">
        <v>21.815999999999999</v>
      </c>
      <c r="BU1939" s="72">
        <v>2.8330000000000002</v>
      </c>
      <c r="BV1939" s="12">
        <v>2219.3629999999998</v>
      </c>
      <c r="BW1939" s="72">
        <v>100</v>
      </c>
      <c r="BX1939" s="72">
        <v>0.128</v>
      </c>
      <c r="BY1939" s="13"/>
      <c r="BZ1939" s="13"/>
    </row>
    <row r="1940" spans="1:78" ht="12.75" customHeight="1">
      <c r="A1940" s="122" t="s">
        <v>65</v>
      </c>
      <c r="B1940" s="71" t="s">
        <v>67</v>
      </c>
      <c r="C1940" s="71" t="s">
        <v>26</v>
      </c>
      <c r="D1940" s="34">
        <v>42887</v>
      </c>
      <c r="E1940" s="12">
        <v>768.471</v>
      </c>
      <c r="F1940" s="72">
        <v>34.603000000000002</v>
      </c>
      <c r="G1940" s="72">
        <v>1.9730000000000001</v>
      </c>
      <c r="H1940" s="12">
        <v>182.875</v>
      </c>
      <c r="I1940" s="72">
        <v>8.2349999999999994</v>
      </c>
      <c r="J1940" s="72">
        <v>28.37</v>
      </c>
      <c r="K1940" s="12">
        <v>103.29600000000001</v>
      </c>
      <c r="L1940" s="72">
        <v>4.6509999999999998</v>
      </c>
      <c r="M1940" s="72">
        <v>47.353000000000002</v>
      </c>
      <c r="N1940" s="12">
        <v>286.17099999999999</v>
      </c>
      <c r="O1940" s="72">
        <v>12.885999999999999</v>
      </c>
      <c r="P1940" s="72">
        <v>17.937999999999999</v>
      </c>
      <c r="Q1940" s="12">
        <v>0</v>
      </c>
      <c r="R1940" s="72">
        <v>0</v>
      </c>
      <c r="S1940" s="72">
        <v>0</v>
      </c>
      <c r="T1940" s="12">
        <v>286.17099999999999</v>
      </c>
      <c r="U1940" s="72">
        <v>12.885999999999999</v>
      </c>
      <c r="V1940" s="72">
        <v>17.937999999999999</v>
      </c>
      <c r="W1940" s="12">
        <v>464.42</v>
      </c>
      <c r="X1940" s="72">
        <v>20.911999999999999</v>
      </c>
      <c r="Y1940" s="72">
        <v>10.737</v>
      </c>
      <c r="Z1940" s="12">
        <v>750.59100000000001</v>
      </c>
      <c r="AA1940" s="72">
        <v>33.798000000000002</v>
      </c>
      <c r="AB1940" s="72">
        <v>1.8480000000000001</v>
      </c>
      <c r="AC1940" s="12">
        <v>1519.0619999999999</v>
      </c>
      <c r="AD1940" s="72">
        <v>68.402000000000001</v>
      </c>
      <c r="AE1940" s="72">
        <v>1.1539999999999999</v>
      </c>
      <c r="AF1940" s="12">
        <v>7.2329999999999997</v>
      </c>
      <c r="AG1940" s="72">
        <v>0.32600000000000001</v>
      </c>
      <c r="AH1940" s="72">
        <v>109.09399999999999</v>
      </c>
      <c r="AI1940" s="12">
        <v>175.55500000000001</v>
      </c>
      <c r="AJ1940" s="72">
        <v>7.9050000000000002</v>
      </c>
      <c r="AK1940" s="72">
        <v>5.798</v>
      </c>
      <c r="AL1940" s="12">
        <v>182.78800000000001</v>
      </c>
      <c r="AM1940" s="72">
        <v>8.2309999999999999</v>
      </c>
      <c r="AN1940" s="72">
        <v>3.6080000000000001</v>
      </c>
      <c r="AO1940" s="12">
        <v>1701.85</v>
      </c>
      <c r="AP1940" s="72">
        <v>76.632999999999996</v>
      </c>
      <c r="AQ1940" s="72">
        <v>0.94</v>
      </c>
      <c r="AR1940" s="12">
        <v>22.219000000000001</v>
      </c>
      <c r="AS1940" s="72">
        <v>1.0009999999999999</v>
      </c>
      <c r="AT1940" s="72">
        <v>70.698999999999998</v>
      </c>
      <c r="AU1940" s="12">
        <v>3.1949999999999998</v>
      </c>
      <c r="AV1940" s="72">
        <v>0.14399999999999999</v>
      </c>
      <c r="AW1940" s="72">
        <v>107.75700000000001</v>
      </c>
      <c r="AX1940" s="12">
        <v>79.387</v>
      </c>
      <c r="AY1940" s="72">
        <v>3.5750000000000002</v>
      </c>
      <c r="AZ1940" s="72">
        <v>42.844000000000001</v>
      </c>
      <c r="BA1940" s="12">
        <v>82.581999999999994</v>
      </c>
      <c r="BB1940" s="72">
        <v>3.7189999999999999</v>
      </c>
      <c r="BC1940" s="72">
        <v>42.878</v>
      </c>
      <c r="BD1940" s="12">
        <v>44.902000000000001</v>
      </c>
      <c r="BE1940" s="72">
        <v>2.0219999999999998</v>
      </c>
      <c r="BF1940" s="72">
        <v>45.768000000000001</v>
      </c>
      <c r="BG1940" s="12">
        <v>127.48399999999999</v>
      </c>
      <c r="BH1940" s="72">
        <v>5.74</v>
      </c>
      <c r="BI1940" s="72">
        <v>31.055</v>
      </c>
      <c r="BJ1940" s="12">
        <v>357.72300000000001</v>
      </c>
      <c r="BK1940" s="72">
        <v>16.108000000000001</v>
      </c>
      <c r="BL1940" s="72">
        <v>12.233000000000001</v>
      </c>
      <c r="BM1940" s="12">
        <v>11.513999999999999</v>
      </c>
      <c r="BN1940" s="72">
        <v>0.51800000000000002</v>
      </c>
      <c r="BO1940" s="72">
        <v>61.06</v>
      </c>
      <c r="BP1940" s="12">
        <v>369.238</v>
      </c>
      <c r="BQ1940" s="72">
        <v>16.626000000000001</v>
      </c>
      <c r="BR1940" s="72">
        <v>12.407999999999999</v>
      </c>
      <c r="BS1940" s="12">
        <v>518.94100000000003</v>
      </c>
      <c r="BT1940" s="72">
        <v>23.367000000000001</v>
      </c>
      <c r="BU1940" s="72">
        <v>3.036</v>
      </c>
      <c r="BV1940" s="12">
        <v>2220.79</v>
      </c>
      <c r="BW1940" s="72">
        <v>100</v>
      </c>
      <c r="BX1940" s="72">
        <v>8.5000000000000006E-2</v>
      </c>
      <c r="BY1940" s="13"/>
      <c r="BZ1940" s="13"/>
    </row>
    <row r="1941" spans="1:78" ht="12.75" customHeight="1">
      <c r="A1941" s="122" t="s">
        <v>65</v>
      </c>
      <c r="B1941" s="71" t="s">
        <v>67</v>
      </c>
      <c r="C1941" s="71" t="s">
        <v>26</v>
      </c>
      <c r="D1941" s="34">
        <v>43344</v>
      </c>
      <c r="E1941" s="12">
        <v>765.16499999999996</v>
      </c>
      <c r="F1941" s="72">
        <v>33.954999999999998</v>
      </c>
      <c r="G1941" s="72">
        <v>3.5870000000000002</v>
      </c>
      <c r="H1941" s="12">
        <v>132.80699999999999</v>
      </c>
      <c r="I1941" s="72">
        <v>5.8929999999999998</v>
      </c>
      <c r="J1941" s="72">
        <v>35.009</v>
      </c>
      <c r="K1941" s="12">
        <v>149.52000000000001</v>
      </c>
      <c r="L1941" s="72">
        <v>6.6349999999999998</v>
      </c>
      <c r="M1941" s="72">
        <v>23.965</v>
      </c>
      <c r="N1941" s="12">
        <v>282.327</v>
      </c>
      <c r="O1941" s="72">
        <v>12.528</v>
      </c>
      <c r="P1941" s="72">
        <v>16.905999999999999</v>
      </c>
      <c r="Q1941" s="12">
        <v>0</v>
      </c>
      <c r="R1941" s="72">
        <v>0</v>
      </c>
      <c r="S1941" s="72">
        <v>0</v>
      </c>
      <c r="T1941" s="12">
        <v>282.327</v>
      </c>
      <c r="U1941" s="72">
        <v>12.528</v>
      </c>
      <c r="V1941" s="72">
        <v>16.905999999999999</v>
      </c>
      <c r="W1941" s="12">
        <v>512.27300000000002</v>
      </c>
      <c r="X1941" s="72">
        <v>22.731999999999999</v>
      </c>
      <c r="Y1941" s="72">
        <v>11.462</v>
      </c>
      <c r="Z1941" s="12">
        <v>794.6</v>
      </c>
      <c r="AA1941" s="72">
        <v>35.261000000000003</v>
      </c>
      <c r="AB1941" s="72">
        <v>2.8769999999999998</v>
      </c>
      <c r="AC1941" s="12">
        <v>1559.7650000000001</v>
      </c>
      <c r="AD1941" s="72">
        <v>69.215999999999994</v>
      </c>
      <c r="AE1941" s="72">
        <v>1.0509999999999999</v>
      </c>
      <c r="AF1941" s="12">
        <v>0</v>
      </c>
      <c r="AG1941" s="72">
        <v>0</v>
      </c>
      <c r="AH1941" s="72">
        <v>0</v>
      </c>
      <c r="AI1941" s="12">
        <v>162.065</v>
      </c>
      <c r="AJ1941" s="72">
        <v>7.1920000000000002</v>
      </c>
      <c r="AK1941" s="72">
        <v>4.6369999999999996</v>
      </c>
      <c r="AL1941" s="12">
        <v>162.065</v>
      </c>
      <c r="AM1941" s="72">
        <v>7.1920000000000002</v>
      </c>
      <c r="AN1941" s="72">
        <v>4.6369999999999996</v>
      </c>
      <c r="AO1941" s="12">
        <v>1721.83</v>
      </c>
      <c r="AP1941" s="72">
        <v>76.406999999999996</v>
      </c>
      <c r="AQ1941" s="72">
        <v>0.91200000000000003</v>
      </c>
      <c r="AR1941" s="12">
        <v>16.306999999999999</v>
      </c>
      <c r="AS1941" s="72">
        <v>0.72399999999999998</v>
      </c>
      <c r="AT1941" s="72">
        <v>74.186000000000007</v>
      </c>
      <c r="AU1941" s="12">
        <v>31.19</v>
      </c>
      <c r="AV1941" s="72">
        <v>1.3839999999999999</v>
      </c>
      <c r="AW1941" s="72">
        <v>96.373000000000005</v>
      </c>
      <c r="AX1941" s="12">
        <v>82.415000000000006</v>
      </c>
      <c r="AY1941" s="72">
        <v>3.657</v>
      </c>
      <c r="AZ1941" s="72">
        <v>39.369999999999997</v>
      </c>
      <c r="BA1941" s="12">
        <v>113.605</v>
      </c>
      <c r="BB1941" s="72">
        <v>5.0410000000000004</v>
      </c>
      <c r="BC1941" s="72">
        <v>42.576999999999998</v>
      </c>
      <c r="BD1941" s="12">
        <v>77.826999999999998</v>
      </c>
      <c r="BE1941" s="72">
        <v>3.4540000000000002</v>
      </c>
      <c r="BF1941" s="72">
        <v>38.177999999999997</v>
      </c>
      <c r="BG1941" s="12">
        <v>191.43199999999999</v>
      </c>
      <c r="BH1941" s="72">
        <v>8.4949999999999992</v>
      </c>
      <c r="BI1941" s="72">
        <v>23.719000000000001</v>
      </c>
      <c r="BJ1941" s="12">
        <v>311.017</v>
      </c>
      <c r="BK1941" s="72">
        <v>13.802</v>
      </c>
      <c r="BL1941" s="72">
        <v>14.53</v>
      </c>
      <c r="BM1941" s="12">
        <v>12.903</v>
      </c>
      <c r="BN1941" s="72">
        <v>0.57299999999999995</v>
      </c>
      <c r="BO1941" s="72">
        <v>71.742000000000004</v>
      </c>
      <c r="BP1941" s="12">
        <v>323.92099999999999</v>
      </c>
      <c r="BQ1941" s="72">
        <v>14.374000000000001</v>
      </c>
      <c r="BR1941" s="72">
        <v>13.481</v>
      </c>
      <c r="BS1941" s="12">
        <v>531.65899999999999</v>
      </c>
      <c r="BT1941" s="72">
        <v>23.593</v>
      </c>
      <c r="BU1941" s="72">
        <v>3.06</v>
      </c>
      <c r="BV1941" s="12">
        <v>2253.4879999999998</v>
      </c>
      <c r="BW1941" s="72">
        <v>100</v>
      </c>
      <c r="BX1941" s="72">
        <v>0.151</v>
      </c>
      <c r="BY1941" s="13"/>
      <c r="BZ1941" s="13"/>
    </row>
    <row r="1942" spans="1:78" ht="12.75" customHeight="1">
      <c r="A1942" s="122" t="s">
        <v>65</v>
      </c>
      <c r="B1942" s="71" t="s">
        <v>67</v>
      </c>
      <c r="C1942" s="71" t="s">
        <v>26</v>
      </c>
      <c r="D1942" s="34">
        <v>43435</v>
      </c>
      <c r="E1942" s="12">
        <v>773.75800000000004</v>
      </c>
      <c r="F1942" s="72">
        <v>34.39</v>
      </c>
      <c r="G1942" s="72">
        <v>3.5259999999999998</v>
      </c>
      <c r="H1942" s="12">
        <v>167.38300000000001</v>
      </c>
      <c r="I1942" s="72">
        <v>7.4390000000000001</v>
      </c>
      <c r="J1942" s="72">
        <v>33.83</v>
      </c>
      <c r="K1942" s="12">
        <v>98.531999999999996</v>
      </c>
      <c r="L1942" s="72">
        <v>4.3789999999999996</v>
      </c>
      <c r="M1942" s="72">
        <v>31.687000000000001</v>
      </c>
      <c r="N1942" s="12">
        <v>265.91500000000002</v>
      </c>
      <c r="O1942" s="72">
        <v>11.819000000000001</v>
      </c>
      <c r="P1942" s="72">
        <v>23.422999999999998</v>
      </c>
      <c r="Q1942" s="12">
        <v>0</v>
      </c>
      <c r="R1942" s="72">
        <v>0</v>
      </c>
      <c r="S1942" s="72">
        <v>0</v>
      </c>
      <c r="T1942" s="12">
        <v>265.91500000000002</v>
      </c>
      <c r="U1942" s="72">
        <v>11.819000000000001</v>
      </c>
      <c r="V1942" s="72">
        <v>23.422999999999998</v>
      </c>
      <c r="W1942" s="12">
        <v>545.83799999999997</v>
      </c>
      <c r="X1942" s="72">
        <v>24.26</v>
      </c>
      <c r="Y1942" s="72">
        <v>13.148999999999999</v>
      </c>
      <c r="Z1942" s="12">
        <v>811.75300000000004</v>
      </c>
      <c r="AA1942" s="72">
        <v>36.079000000000001</v>
      </c>
      <c r="AB1942" s="72">
        <v>3.2370000000000001</v>
      </c>
      <c r="AC1942" s="12">
        <v>1585.5119999999999</v>
      </c>
      <c r="AD1942" s="72">
        <v>70.468999999999994</v>
      </c>
      <c r="AE1942" s="72">
        <v>0.86199999999999999</v>
      </c>
      <c r="AF1942" s="12">
        <v>0</v>
      </c>
      <c r="AG1942" s="72">
        <v>0</v>
      </c>
      <c r="AH1942" s="72">
        <v>0</v>
      </c>
      <c r="AI1942" s="12">
        <v>156.053</v>
      </c>
      <c r="AJ1942" s="72">
        <v>6.9359999999999999</v>
      </c>
      <c r="AK1942" s="72">
        <v>3.8639999999999999</v>
      </c>
      <c r="AL1942" s="12">
        <v>156.053</v>
      </c>
      <c r="AM1942" s="72">
        <v>6.9359999999999999</v>
      </c>
      <c r="AN1942" s="72">
        <v>3.8639999999999999</v>
      </c>
      <c r="AO1942" s="12">
        <v>1741.5640000000001</v>
      </c>
      <c r="AP1942" s="72">
        <v>77.405000000000001</v>
      </c>
      <c r="AQ1942" s="72">
        <v>0.70099999999999996</v>
      </c>
      <c r="AR1942" s="12">
        <v>25.292999999999999</v>
      </c>
      <c r="AS1942" s="72">
        <v>1.1240000000000001</v>
      </c>
      <c r="AT1942" s="72">
        <v>52.018999999999998</v>
      </c>
      <c r="AU1942" s="12">
        <v>24.132999999999999</v>
      </c>
      <c r="AV1942" s="72">
        <v>1.073</v>
      </c>
      <c r="AW1942" s="72">
        <v>91.09</v>
      </c>
      <c r="AX1942" s="12">
        <v>62.118000000000002</v>
      </c>
      <c r="AY1942" s="72">
        <v>2.7610000000000001</v>
      </c>
      <c r="AZ1942" s="72">
        <v>46.308</v>
      </c>
      <c r="BA1942" s="12">
        <v>86.251000000000005</v>
      </c>
      <c r="BB1942" s="72">
        <v>3.8330000000000002</v>
      </c>
      <c r="BC1942" s="72">
        <v>42.046999999999997</v>
      </c>
      <c r="BD1942" s="12">
        <v>63.853999999999999</v>
      </c>
      <c r="BE1942" s="72">
        <v>2.8380000000000001</v>
      </c>
      <c r="BF1942" s="72">
        <v>49.003999999999998</v>
      </c>
      <c r="BG1942" s="12">
        <v>150.10499999999999</v>
      </c>
      <c r="BH1942" s="72">
        <v>6.6710000000000003</v>
      </c>
      <c r="BI1942" s="72">
        <v>28.734000000000002</v>
      </c>
      <c r="BJ1942" s="12">
        <v>332.983</v>
      </c>
      <c r="BK1942" s="72">
        <v>14.8</v>
      </c>
      <c r="BL1942" s="72">
        <v>12.747999999999999</v>
      </c>
      <c r="BM1942" s="12">
        <v>0</v>
      </c>
      <c r="BN1942" s="72">
        <v>0</v>
      </c>
      <c r="BO1942" s="72">
        <v>0</v>
      </c>
      <c r="BP1942" s="12">
        <v>332.983</v>
      </c>
      <c r="BQ1942" s="72">
        <v>14.8</v>
      </c>
      <c r="BR1942" s="72">
        <v>12.747999999999999</v>
      </c>
      <c r="BS1942" s="12">
        <v>508.38099999999997</v>
      </c>
      <c r="BT1942" s="72">
        <v>22.594999999999999</v>
      </c>
      <c r="BU1942" s="72">
        <v>2.448</v>
      </c>
      <c r="BV1942" s="12">
        <v>2249.9450000000002</v>
      </c>
      <c r="BW1942" s="72">
        <v>100</v>
      </c>
      <c r="BX1942" s="72">
        <v>0.115</v>
      </c>
      <c r="BY1942" s="13"/>
      <c r="BZ1942" s="13"/>
    </row>
    <row r="1943" spans="1:78" ht="12.75" customHeight="1">
      <c r="A1943" s="122" t="s">
        <v>65</v>
      </c>
      <c r="B1943" s="71" t="s">
        <v>67</v>
      </c>
      <c r="C1943" s="71" t="s">
        <v>26</v>
      </c>
      <c r="D1943" s="34">
        <v>43525</v>
      </c>
      <c r="E1943" s="12">
        <v>842.58699999999999</v>
      </c>
      <c r="F1943" s="72">
        <v>37.243000000000002</v>
      </c>
      <c r="G1943" s="72">
        <v>1.829</v>
      </c>
      <c r="H1943" s="12">
        <v>74.239999999999995</v>
      </c>
      <c r="I1943" s="72">
        <v>3.2810000000000001</v>
      </c>
      <c r="J1943" s="72">
        <v>39.237000000000002</v>
      </c>
      <c r="K1943" s="12">
        <v>102.789</v>
      </c>
      <c r="L1943" s="72">
        <v>4.5430000000000001</v>
      </c>
      <c r="M1943" s="72">
        <v>27.905999999999999</v>
      </c>
      <c r="N1943" s="12">
        <v>177.029</v>
      </c>
      <c r="O1943" s="72">
        <v>7.8250000000000002</v>
      </c>
      <c r="P1943" s="72">
        <v>24.245000000000001</v>
      </c>
      <c r="Q1943" s="12">
        <v>6.8289999999999997</v>
      </c>
      <c r="R1943" s="72">
        <v>0.30199999999999999</v>
      </c>
      <c r="S1943" s="72">
        <v>106.508</v>
      </c>
      <c r="T1943" s="12">
        <v>183.858</v>
      </c>
      <c r="U1943" s="72">
        <v>8.1270000000000007</v>
      </c>
      <c r="V1943" s="72">
        <v>24.05</v>
      </c>
      <c r="W1943" s="12">
        <v>577.31399999999996</v>
      </c>
      <c r="X1943" s="72">
        <v>25.518000000000001</v>
      </c>
      <c r="Y1943" s="72">
        <v>7.7329999999999997</v>
      </c>
      <c r="Z1943" s="12">
        <v>761.17200000000003</v>
      </c>
      <c r="AA1943" s="72">
        <v>33.643999999999998</v>
      </c>
      <c r="AB1943" s="72">
        <v>1.9359999999999999</v>
      </c>
      <c r="AC1943" s="12">
        <v>1603.759</v>
      </c>
      <c r="AD1943" s="72">
        <v>70.887</v>
      </c>
      <c r="AE1943" s="72">
        <v>0.69199999999999995</v>
      </c>
      <c r="AF1943" s="12">
        <v>0</v>
      </c>
      <c r="AG1943" s="72">
        <v>0</v>
      </c>
      <c r="AH1943" s="72">
        <v>0</v>
      </c>
      <c r="AI1943" s="12">
        <v>194.249</v>
      </c>
      <c r="AJ1943" s="72">
        <v>8.5860000000000003</v>
      </c>
      <c r="AK1943" s="72">
        <v>3.7170000000000001</v>
      </c>
      <c r="AL1943" s="12">
        <v>194.249</v>
      </c>
      <c r="AM1943" s="72">
        <v>8.5860000000000003</v>
      </c>
      <c r="AN1943" s="72">
        <v>3.7170000000000001</v>
      </c>
      <c r="AO1943" s="12">
        <v>1798.008</v>
      </c>
      <c r="AP1943" s="72">
        <v>79.472999999999999</v>
      </c>
      <c r="AQ1943" s="72">
        <v>0.56000000000000005</v>
      </c>
      <c r="AR1943" s="12">
        <v>32.067</v>
      </c>
      <c r="AS1943" s="72">
        <v>1.417</v>
      </c>
      <c r="AT1943" s="72">
        <v>81.575000000000003</v>
      </c>
      <c r="AU1943" s="12">
        <v>3.6819999999999999</v>
      </c>
      <c r="AV1943" s="72">
        <v>0.16300000000000001</v>
      </c>
      <c r="AW1943" s="72">
        <v>245.82900000000001</v>
      </c>
      <c r="AX1943" s="12">
        <v>150.21700000000001</v>
      </c>
      <c r="AY1943" s="72">
        <v>6.64</v>
      </c>
      <c r="AZ1943" s="72">
        <v>34.53</v>
      </c>
      <c r="BA1943" s="12">
        <v>153.898</v>
      </c>
      <c r="BB1943" s="72">
        <v>6.8019999999999996</v>
      </c>
      <c r="BC1943" s="72">
        <v>33.845999999999997</v>
      </c>
      <c r="BD1943" s="12">
        <v>68.106999999999999</v>
      </c>
      <c r="BE1943" s="72">
        <v>3.01</v>
      </c>
      <c r="BF1943" s="72">
        <v>51.329000000000001</v>
      </c>
      <c r="BG1943" s="12">
        <v>222.005</v>
      </c>
      <c r="BH1943" s="72">
        <v>9.8130000000000006</v>
      </c>
      <c r="BI1943" s="72">
        <v>20.643000000000001</v>
      </c>
      <c r="BJ1943" s="12">
        <v>163.86199999999999</v>
      </c>
      <c r="BK1943" s="72">
        <v>7.2430000000000003</v>
      </c>
      <c r="BL1943" s="72">
        <v>32.384999999999998</v>
      </c>
      <c r="BM1943" s="12">
        <v>46.478999999999999</v>
      </c>
      <c r="BN1943" s="72">
        <v>2.0539999999999998</v>
      </c>
      <c r="BO1943" s="72">
        <v>122.607</v>
      </c>
      <c r="BP1943" s="12">
        <v>210.34100000000001</v>
      </c>
      <c r="BQ1943" s="72">
        <v>9.2970000000000006</v>
      </c>
      <c r="BR1943" s="72">
        <v>25.190999999999999</v>
      </c>
      <c r="BS1943" s="12">
        <v>464.41300000000001</v>
      </c>
      <c r="BT1943" s="72">
        <v>20.527000000000001</v>
      </c>
      <c r="BU1943" s="72">
        <v>2.165</v>
      </c>
      <c r="BV1943" s="12">
        <v>2262.4209999999998</v>
      </c>
      <c r="BW1943" s="72">
        <v>100</v>
      </c>
      <c r="BX1943" s="72">
        <v>9.9000000000000005E-2</v>
      </c>
      <c r="BY1943" s="13"/>
      <c r="BZ1943" s="13"/>
    </row>
    <row r="1944" spans="1:78" ht="12.75" customHeight="1">
      <c r="A1944" s="122" t="s">
        <v>65</v>
      </c>
      <c r="B1944" s="71" t="s">
        <v>67</v>
      </c>
      <c r="C1944" s="71" t="s">
        <v>26</v>
      </c>
      <c r="D1944" s="34">
        <v>43617</v>
      </c>
      <c r="E1944" s="12">
        <v>786.4</v>
      </c>
      <c r="F1944" s="72">
        <v>34.804000000000002</v>
      </c>
      <c r="G1944" s="72">
        <v>2.6720000000000002</v>
      </c>
      <c r="H1944" s="12">
        <v>136.66300000000001</v>
      </c>
      <c r="I1944" s="72">
        <v>6.048</v>
      </c>
      <c r="J1944" s="72">
        <v>27.974</v>
      </c>
      <c r="K1944" s="12">
        <v>128.00899999999999</v>
      </c>
      <c r="L1944" s="72">
        <v>5.665</v>
      </c>
      <c r="M1944" s="72">
        <v>23.4</v>
      </c>
      <c r="N1944" s="12">
        <v>264.67200000000003</v>
      </c>
      <c r="O1944" s="72">
        <v>11.714</v>
      </c>
      <c r="P1944" s="72">
        <v>16.251000000000001</v>
      </c>
      <c r="Q1944" s="12">
        <v>5.6680000000000001</v>
      </c>
      <c r="R1944" s="72">
        <v>0.251</v>
      </c>
      <c r="S1944" s="72">
        <v>101.59699999999999</v>
      </c>
      <c r="T1944" s="12">
        <v>270.33999999999997</v>
      </c>
      <c r="U1944" s="72">
        <v>11.965</v>
      </c>
      <c r="V1944" s="72">
        <v>15.766</v>
      </c>
      <c r="W1944" s="12">
        <v>537.91300000000001</v>
      </c>
      <c r="X1944" s="72">
        <v>23.806999999999999</v>
      </c>
      <c r="Y1944" s="72">
        <v>9.6270000000000007</v>
      </c>
      <c r="Z1944" s="12">
        <v>808.25300000000004</v>
      </c>
      <c r="AA1944" s="72">
        <v>35.771000000000001</v>
      </c>
      <c r="AB1944" s="72">
        <v>3.2109999999999999</v>
      </c>
      <c r="AC1944" s="12">
        <v>1594.653</v>
      </c>
      <c r="AD1944" s="72">
        <v>70.575000000000003</v>
      </c>
      <c r="AE1944" s="72">
        <v>1.1220000000000001</v>
      </c>
      <c r="AF1944" s="12">
        <v>0</v>
      </c>
      <c r="AG1944" s="72">
        <v>0</v>
      </c>
      <c r="AH1944" s="72">
        <v>0</v>
      </c>
      <c r="AI1944" s="12">
        <v>177.56700000000001</v>
      </c>
      <c r="AJ1944" s="72">
        <v>7.859</v>
      </c>
      <c r="AK1944" s="72">
        <v>3.6829999999999998</v>
      </c>
      <c r="AL1944" s="12">
        <v>177.56700000000001</v>
      </c>
      <c r="AM1944" s="72">
        <v>7.859</v>
      </c>
      <c r="AN1944" s="72">
        <v>3.6829999999999998</v>
      </c>
      <c r="AO1944" s="12">
        <v>1772.221</v>
      </c>
      <c r="AP1944" s="72">
        <v>78.433999999999997</v>
      </c>
      <c r="AQ1944" s="72">
        <v>0.94099999999999995</v>
      </c>
      <c r="AR1944" s="12">
        <v>0</v>
      </c>
      <c r="AS1944" s="72">
        <v>0</v>
      </c>
      <c r="AT1944" s="72">
        <v>0</v>
      </c>
      <c r="AU1944" s="12">
        <v>58.164999999999999</v>
      </c>
      <c r="AV1944" s="72">
        <v>2.5739999999999998</v>
      </c>
      <c r="AW1944" s="72">
        <v>48.741999999999997</v>
      </c>
      <c r="AX1944" s="12">
        <v>49.637999999999998</v>
      </c>
      <c r="AY1944" s="72">
        <v>2.1970000000000001</v>
      </c>
      <c r="AZ1944" s="72">
        <v>44.326999999999998</v>
      </c>
      <c r="BA1944" s="12">
        <v>107.804</v>
      </c>
      <c r="BB1944" s="72">
        <v>4.7709999999999999</v>
      </c>
      <c r="BC1944" s="72">
        <v>30.530999999999999</v>
      </c>
      <c r="BD1944" s="12">
        <v>71.498000000000005</v>
      </c>
      <c r="BE1944" s="72">
        <v>3.1640000000000001</v>
      </c>
      <c r="BF1944" s="72">
        <v>39.213000000000001</v>
      </c>
      <c r="BG1944" s="12">
        <v>179.30199999999999</v>
      </c>
      <c r="BH1944" s="72">
        <v>7.9349999999999996</v>
      </c>
      <c r="BI1944" s="72">
        <v>18.651</v>
      </c>
      <c r="BJ1944" s="12">
        <v>304.56799999999998</v>
      </c>
      <c r="BK1944" s="72">
        <v>13.478999999999999</v>
      </c>
      <c r="BL1944" s="72">
        <v>11.791</v>
      </c>
      <c r="BM1944" s="12">
        <v>3.4220000000000002</v>
      </c>
      <c r="BN1944" s="72">
        <v>0.151</v>
      </c>
      <c r="BO1944" s="72">
        <v>115.548</v>
      </c>
      <c r="BP1944" s="12">
        <v>307.99</v>
      </c>
      <c r="BQ1944" s="72">
        <v>13.631</v>
      </c>
      <c r="BR1944" s="72">
        <v>11.693</v>
      </c>
      <c r="BS1944" s="12">
        <v>487.291</v>
      </c>
      <c r="BT1944" s="72">
        <v>21.565999999999999</v>
      </c>
      <c r="BU1944" s="72">
        <v>3.444</v>
      </c>
      <c r="BV1944" s="12">
        <v>2259.5120000000002</v>
      </c>
      <c r="BW1944" s="72">
        <v>100</v>
      </c>
      <c r="BX1944" s="72">
        <v>0.13100000000000001</v>
      </c>
      <c r="BY1944" s="13"/>
      <c r="BZ1944" s="13"/>
    </row>
    <row r="1945" spans="1:78" ht="12.75" customHeight="1">
      <c r="A1945" s="122" t="s">
        <v>65</v>
      </c>
      <c r="B1945" s="71" t="s">
        <v>67</v>
      </c>
      <c r="C1945" s="71" t="s">
        <v>26</v>
      </c>
      <c r="D1945" s="34">
        <v>44075</v>
      </c>
      <c r="E1945" s="12">
        <v>667.31</v>
      </c>
      <c r="F1945" s="72">
        <v>30.655999999999999</v>
      </c>
      <c r="G1945" s="72">
        <v>3.137</v>
      </c>
      <c r="H1945" s="12">
        <v>135.87100000000001</v>
      </c>
      <c r="I1945" s="72">
        <v>6.242</v>
      </c>
      <c r="J1945" s="72">
        <v>32.469000000000001</v>
      </c>
      <c r="K1945" s="12">
        <v>162.60300000000001</v>
      </c>
      <c r="L1945" s="72">
        <v>7.47</v>
      </c>
      <c r="M1945" s="72">
        <v>27.131</v>
      </c>
      <c r="N1945" s="12">
        <v>298.47399999999999</v>
      </c>
      <c r="O1945" s="72">
        <v>13.712</v>
      </c>
      <c r="P1945" s="72">
        <v>18.805</v>
      </c>
      <c r="Q1945" s="12">
        <v>0</v>
      </c>
      <c r="R1945" s="72">
        <v>0</v>
      </c>
      <c r="S1945" s="72">
        <v>0</v>
      </c>
      <c r="T1945" s="12">
        <v>298.47399999999999</v>
      </c>
      <c r="U1945" s="72">
        <v>13.712</v>
      </c>
      <c r="V1945" s="72">
        <v>18.805</v>
      </c>
      <c r="W1945" s="12">
        <v>457.03399999999999</v>
      </c>
      <c r="X1945" s="72">
        <v>20.995999999999999</v>
      </c>
      <c r="Y1945" s="72">
        <v>9.8510000000000009</v>
      </c>
      <c r="Z1945" s="12">
        <v>755.50800000000004</v>
      </c>
      <c r="AA1945" s="72">
        <v>34.707999999999998</v>
      </c>
      <c r="AB1945" s="72">
        <v>2.7690000000000001</v>
      </c>
      <c r="AC1945" s="12">
        <v>1422.818</v>
      </c>
      <c r="AD1945" s="72">
        <v>65.363</v>
      </c>
      <c r="AE1945" s="72">
        <v>1.0780000000000001</v>
      </c>
      <c r="AF1945" s="12">
        <v>15.79</v>
      </c>
      <c r="AG1945" s="72">
        <v>0.72499999999999998</v>
      </c>
      <c r="AH1945" s="72">
        <v>114.277</v>
      </c>
      <c r="AI1945" s="12">
        <v>208.816</v>
      </c>
      <c r="AJ1945" s="72">
        <v>9.593</v>
      </c>
      <c r="AK1945" s="72">
        <v>9.86</v>
      </c>
      <c r="AL1945" s="12">
        <v>224.60599999999999</v>
      </c>
      <c r="AM1945" s="72">
        <v>10.318</v>
      </c>
      <c r="AN1945" s="72">
        <v>3.8959999999999999</v>
      </c>
      <c r="AO1945" s="12">
        <v>1647.424</v>
      </c>
      <c r="AP1945" s="72">
        <v>75.682000000000002</v>
      </c>
      <c r="AQ1945" s="72">
        <v>0.91500000000000004</v>
      </c>
      <c r="AR1945" s="12">
        <v>35.950000000000003</v>
      </c>
      <c r="AS1945" s="72">
        <v>1.651</v>
      </c>
      <c r="AT1945" s="72">
        <v>62.012999999999998</v>
      </c>
      <c r="AU1945" s="12">
        <v>0</v>
      </c>
      <c r="AV1945" s="72">
        <v>0</v>
      </c>
      <c r="AW1945" s="72">
        <v>0</v>
      </c>
      <c r="AX1945" s="12">
        <v>150.005</v>
      </c>
      <c r="AY1945" s="72">
        <v>6.891</v>
      </c>
      <c r="AZ1945" s="72">
        <v>42.968000000000004</v>
      </c>
      <c r="BA1945" s="12">
        <v>150.005</v>
      </c>
      <c r="BB1945" s="72">
        <v>6.891</v>
      </c>
      <c r="BC1945" s="72">
        <v>42.968000000000004</v>
      </c>
      <c r="BD1945" s="12">
        <v>66.400000000000006</v>
      </c>
      <c r="BE1945" s="72">
        <v>3.05</v>
      </c>
      <c r="BF1945" s="72">
        <v>64.350999999999999</v>
      </c>
      <c r="BG1945" s="12">
        <v>216.405</v>
      </c>
      <c r="BH1945" s="72">
        <v>9.9410000000000007</v>
      </c>
      <c r="BI1945" s="72">
        <v>22.786999999999999</v>
      </c>
      <c r="BJ1945" s="12">
        <v>268.99700000000001</v>
      </c>
      <c r="BK1945" s="72">
        <v>12.358000000000001</v>
      </c>
      <c r="BL1945" s="72">
        <v>21.375</v>
      </c>
      <c r="BM1945" s="12">
        <v>8.01</v>
      </c>
      <c r="BN1945" s="72">
        <v>0.36799999999999999</v>
      </c>
      <c r="BO1945" s="72">
        <v>106.101</v>
      </c>
      <c r="BP1945" s="12">
        <v>277.00700000000001</v>
      </c>
      <c r="BQ1945" s="72">
        <v>12.725</v>
      </c>
      <c r="BR1945" s="72">
        <v>21.163</v>
      </c>
      <c r="BS1945" s="12">
        <v>529.36099999999999</v>
      </c>
      <c r="BT1945" s="72">
        <v>24.318000000000001</v>
      </c>
      <c r="BU1945" s="72">
        <v>2.802</v>
      </c>
      <c r="BV1945" s="12">
        <v>2176.7849999999999</v>
      </c>
      <c r="BW1945" s="72">
        <v>100</v>
      </c>
      <c r="BX1945" s="72">
        <v>0.16400000000000001</v>
      </c>
      <c r="BY1945" s="13"/>
      <c r="BZ1945" s="13"/>
    </row>
    <row r="1946" spans="1:78" ht="12.75" customHeight="1">
      <c r="A1946" s="122" t="s">
        <v>65</v>
      </c>
      <c r="B1946" s="71" t="s">
        <v>67</v>
      </c>
      <c r="C1946" s="71" t="s">
        <v>26</v>
      </c>
      <c r="D1946" s="34">
        <v>44166</v>
      </c>
      <c r="E1946" s="12">
        <v>681.125</v>
      </c>
      <c r="F1946" s="72">
        <v>31.76</v>
      </c>
      <c r="G1946" s="72">
        <v>5.1509999999999998</v>
      </c>
      <c r="H1946" s="12">
        <v>231.15899999999999</v>
      </c>
      <c r="I1946" s="72">
        <v>10.779</v>
      </c>
      <c r="J1946" s="72">
        <v>24.518000000000001</v>
      </c>
      <c r="K1946" s="12">
        <v>145.447</v>
      </c>
      <c r="L1946" s="72">
        <v>6.782</v>
      </c>
      <c r="M1946" s="72">
        <v>34.603000000000002</v>
      </c>
      <c r="N1946" s="12">
        <v>376.60599999999999</v>
      </c>
      <c r="O1946" s="72">
        <v>17.561</v>
      </c>
      <c r="P1946" s="72">
        <v>19.568000000000001</v>
      </c>
      <c r="Q1946" s="12">
        <v>18.991</v>
      </c>
      <c r="R1946" s="72">
        <v>0.88600000000000001</v>
      </c>
      <c r="S1946" s="72">
        <v>83.87</v>
      </c>
      <c r="T1946" s="12">
        <v>395.59800000000001</v>
      </c>
      <c r="U1946" s="72">
        <v>18.446000000000002</v>
      </c>
      <c r="V1946" s="72">
        <v>19.050999999999998</v>
      </c>
      <c r="W1946" s="12">
        <v>392.28399999999999</v>
      </c>
      <c r="X1946" s="72">
        <v>18.292000000000002</v>
      </c>
      <c r="Y1946" s="72">
        <v>18.390999999999998</v>
      </c>
      <c r="Z1946" s="12">
        <v>787.88199999999995</v>
      </c>
      <c r="AA1946" s="72">
        <v>36.738</v>
      </c>
      <c r="AB1946" s="72">
        <v>4.774</v>
      </c>
      <c r="AC1946" s="12">
        <v>1469.0070000000001</v>
      </c>
      <c r="AD1946" s="72">
        <v>68.497</v>
      </c>
      <c r="AE1946" s="72">
        <v>1.161</v>
      </c>
      <c r="AF1946" s="12">
        <v>0</v>
      </c>
      <c r="AG1946" s="72">
        <v>0</v>
      </c>
      <c r="AH1946" s="72">
        <v>0</v>
      </c>
      <c r="AI1946" s="12">
        <v>214.51900000000001</v>
      </c>
      <c r="AJ1946" s="72">
        <v>10.003</v>
      </c>
      <c r="AK1946" s="72">
        <v>3.7370000000000001</v>
      </c>
      <c r="AL1946" s="12">
        <v>214.51900000000001</v>
      </c>
      <c r="AM1946" s="72">
        <v>10.003</v>
      </c>
      <c r="AN1946" s="72">
        <v>3.7370000000000001</v>
      </c>
      <c r="AO1946" s="12">
        <v>1683.5260000000001</v>
      </c>
      <c r="AP1946" s="72">
        <v>78.5</v>
      </c>
      <c r="AQ1946" s="72">
        <v>0.89300000000000002</v>
      </c>
      <c r="AR1946" s="12">
        <v>31.61</v>
      </c>
      <c r="AS1946" s="72">
        <v>1.474</v>
      </c>
      <c r="AT1946" s="72">
        <v>78.409000000000006</v>
      </c>
      <c r="AU1946" s="12">
        <v>22.01</v>
      </c>
      <c r="AV1946" s="72">
        <v>1.026</v>
      </c>
      <c r="AW1946" s="72">
        <v>115.355</v>
      </c>
      <c r="AX1946" s="12">
        <v>246.92099999999999</v>
      </c>
      <c r="AY1946" s="72">
        <v>11.513</v>
      </c>
      <c r="AZ1946" s="72">
        <v>37.286000000000001</v>
      </c>
      <c r="BA1946" s="12">
        <v>268.93099999999998</v>
      </c>
      <c r="BB1946" s="72">
        <v>12.54</v>
      </c>
      <c r="BC1946" s="72">
        <v>34.581000000000003</v>
      </c>
      <c r="BD1946" s="12">
        <v>104.55200000000001</v>
      </c>
      <c r="BE1946" s="72">
        <v>4.875</v>
      </c>
      <c r="BF1946" s="72">
        <v>63.951999999999998</v>
      </c>
      <c r="BG1946" s="12">
        <v>373.483</v>
      </c>
      <c r="BH1946" s="72">
        <v>17.414999999999999</v>
      </c>
      <c r="BI1946" s="72">
        <v>18.846</v>
      </c>
      <c r="BJ1946" s="12">
        <v>56.003</v>
      </c>
      <c r="BK1946" s="72">
        <v>2.6110000000000002</v>
      </c>
      <c r="BL1946" s="72">
        <v>119.59099999999999</v>
      </c>
      <c r="BM1946" s="12">
        <v>0</v>
      </c>
      <c r="BN1946" s="72">
        <v>0</v>
      </c>
      <c r="BO1946" s="72">
        <v>0</v>
      </c>
      <c r="BP1946" s="12">
        <v>56.003</v>
      </c>
      <c r="BQ1946" s="72">
        <v>2.6110000000000002</v>
      </c>
      <c r="BR1946" s="72">
        <v>119.59099999999999</v>
      </c>
      <c r="BS1946" s="12">
        <v>461.096</v>
      </c>
      <c r="BT1946" s="72">
        <v>21.5</v>
      </c>
      <c r="BU1946" s="72">
        <v>3.1459999999999999</v>
      </c>
      <c r="BV1946" s="12">
        <v>2144.6210000000001</v>
      </c>
      <c r="BW1946" s="72">
        <v>100</v>
      </c>
      <c r="BX1946" s="72">
        <v>0.106</v>
      </c>
      <c r="BY1946" s="13"/>
      <c r="BZ1946" s="13"/>
    </row>
    <row r="1947" spans="1:78" ht="12.75" customHeight="1">
      <c r="A1947" s="122" t="s">
        <v>65</v>
      </c>
      <c r="B1947" s="71" t="s">
        <v>67</v>
      </c>
      <c r="C1947" s="71" t="s">
        <v>26</v>
      </c>
      <c r="D1947" s="34">
        <v>44256</v>
      </c>
      <c r="E1947" s="12">
        <v>738.56799999999998</v>
      </c>
      <c r="F1947" s="72">
        <v>34.863999999999997</v>
      </c>
      <c r="G1947" s="72">
        <v>2.0590000000000002</v>
      </c>
      <c r="H1947" s="12">
        <v>128.88499999999999</v>
      </c>
      <c r="I1947" s="72">
        <v>6.0839999999999996</v>
      </c>
      <c r="J1947" s="72">
        <v>39.854999999999997</v>
      </c>
      <c r="K1947" s="12">
        <v>126.58499999999999</v>
      </c>
      <c r="L1947" s="72">
        <v>5.9749999999999996</v>
      </c>
      <c r="M1947" s="72">
        <v>36.752000000000002</v>
      </c>
      <c r="N1947" s="12">
        <v>255.46899999999999</v>
      </c>
      <c r="O1947" s="72">
        <v>12.058999999999999</v>
      </c>
      <c r="P1947" s="72">
        <v>17.754999999999999</v>
      </c>
      <c r="Q1947" s="12">
        <v>31.863</v>
      </c>
      <c r="R1947" s="72">
        <v>1.504</v>
      </c>
      <c r="S1947" s="72">
        <v>58.418999999999997</v>
      </c>
      <c r="T1947" s="12">
        <v>287.33199999999999</v>
      </c>
      <c r="U1947" s="72">
        <v>13.563000000000001</v>
      </c>
      <c r="V1947" s="72">
        <v>17.257000000000001</v>
      </c>
      <c r="W1947" s="12">
        <v>461.339</v>
      </c>
      <c r="X1947" s="72">
        <v>21.777000000000001</v>
      </c>
      <c r="Y1947" s="72">
        <v>10.863</v>
      </c>
      <c r="Z1947" s="12">
        <v>748.67100000000005</v>
      </c>
      <c r="AA1947" s="72">
        <v>35.340000000000003</v>
      </c>
      <c r="AB1947" s="72">
        <v>1.6060000000000001</v>
      </c>
      <c r="AC1947" s="12">
        <v>1487.239</v>
      </c>
      <c r="AD1947" s="72">
        <v>70.203999999999994</v>
      </c>
      <c r="AE1947" s="72">
        <v>1.044</v>
      </c>
      <c r="AF1947" s="12">
        <v>0</v>
      </c>
      <c r="AG1947" s="72">
        <v>0</v>
      </c>
      <c r="AH1947" s="72">
        <v>0</v>
      </c>
      <c r="AI1947" s="12">
        <v>218.31100000000001</v>
      </c>
      <c r="AJ1947" s="72">
        <v>10.305</v>
      </c>
      <c r="AK1947" s="72">
        <v>3.9</v>
      </c>
      <c r="AL1947" s="12">
        <v>218.31100000000001</v>
      </c>
      <c r="AM1947" s="72">
        <v>10.305</v>
      </c>
      <c r="AN1947" s="72">
        <v>3.9</v>
      </c>
      <c r="AO1947" s="12">
        <v>1705.55</v>
      </c>
      <c r="AP1947" s="72">
        <v>80.509</v>
      </c>
      <c r="AQ1947" s="72">
        <v>0.68200000000000005</v>
      </c>
      <c r="AR1947" s="12">
        <v>86.631</v>
      </c>
      <c r="AS1947" s="72">
        <v>4.0890000000000004</v>
      </c>
      <c r="AT1947" s="72">
        <v>46.606999999999999</v>
      </c>
      <c r="AU1947" s="12">
        <v>21.670999999999999</v>
      </c>
      <c r="AV1947" s="72">
        <v>1.0229999999999999</v>
      </c>
      <c r="AW1947" s="72">
        <v>99.32</v>
      </c>
      <c r="AX1947" s="12">
        <v>67.319999999999993</v>
      </c>
      <c r="AY1947" s="72">
        <v>3.1779999999999999</v>
      </c>
      <c r="AZ1947" s="72">
        <v>45.918999999999997</v>
      </c>
      <c r="BA1947" s="12">
        <v>88.991</v>
      </c>
      <c r="BB1947" s="72">
        <v>4.2009999999999996</v>
      </c>
      <c r="BC1947" s="72">
        <v>40.192</v>
      </c>
      <c r="BD1947" s="12">
        <v>46.219000000000001</v>
      </c>
      <c r="BE1947" s="72">
        <v>2.1819999999999999</v>
      </c>
      <c r="BF1947" s="72">
        <v>60.097999999999999</v>
      </c>
      <c r="BG1947" s="12">
        <v>135.21</v>
      </c>
      <c r="BH1947" s="72">
        <v>6.3819999999999997</v>
      </c>
      <c r="BI1947" s="72">
        <v>27.556000000000001</v>
      </c>
      <c r="BJ1947" s="12">
        <v>153.77199999999999</v>
      </c>
      <c r="BK1947" s="72">
        <v>7.2590000000000003</v>
      </c>
      <c r="BL1947" s="72">
        <v>24.155999999999999</v>
      </c>
      <c r="BM1947" s="12">
        <v>37.292000000000002</v>
      </c>
      <c r="BN1947" s="72">
        <v>1.76</v>
      </c>
      <c r="BO1947" s="72">
        <v>75.08</v>
      </c>
      <c r="BP1947" s="12">
        <v>191.06399999999999</v>
      </c>
      <c r="BQ1947" s="72">
        <v>9.0190000000000001</v>
      </c>
      <c r="BR1947" s="72">
        <v>21.573</v>
      </c>
      <c r="BS1947" s="12">
        <v>412.90499999999997</v>
      </c>
      <c r="BT1947" s="72">
        <v>19.491</v>
      </c>
      <c r="BU1947" s="72">
        <v>2.8820000000000001</v>
      </c>
      <c r="BV1947" s="12">
        <v>2118.4549999999999</v>
      </c>
      <c r="BW1947" s="72">
        <v>100</v>
      </c>
      <c r="BX1947" s="72">
        <v>0.113</v>
      </c>
      <c r="BY1947" s="13"/>
      <c r="BZ1947" s="13"/>
    </row>
    <row r="1948" spans="1:78" ht="12.75" customHeight="1">
      <c r="A1948" s="122" t="s">
        <v>65</v>
      </c>
      <c r="B1948" s="71" t="s">
        <v>67</v>
      </c>
      <c r="C1948" s="71" t="s">
        <v>26</v>
      </c>
      <c r="D1948" s="34">
        <v>44348</v>
      </c>
      <c r="E1948" s="12">
        <v>738.20899999999995</v>
      </c>
      <c r="F1948" s="72">
        <v>35.012</v>
      </c>
      <c r="G1948" s="72">
        <v>2.2349999999999999</v>
      </c>
      <c r="H1948" s="12">
        <v>135.321</v>
      </c>
      <c r="I1948" s="72">
        <v>6.4180000000000001</v>
      </c>
      <c r="J1948" s="72">
        <v>29.498000000000001</v>
      </c>
      <c r="K1948" s="12">
        <v>94.27</v>
      </c>
      <c r="L1948" s="72">
        <v>4.4710000000000001</v>
      </c>
      <c r="M1948" s="72">
        <v>39.552</v>
      </c>
      <c r="N1948" s="12">
        <v>229.59100000000001</v>
      </c>
      <c r="O1948" s="72">
        <v>10.888999999999999</v>
      </c>
      <c r="P1948" s="72">
        <v>20.587</v>
      </c>
      <c r="Q1948" s="12">
        <v>6.532</v>
      </c>
      <c r="R1948" s="72">
        <v>0.31</v>
      </c>
      <c r="S1948" s="72">
        <v>124.562</v>
      </c>
      <c r="T1948" s="12">
        <v>236.12299999999999</v>
      </c>
      <c r="U1948" s="72">
        <v>11.199</v>
      </c>
      <c r="V1948" s="72">
        <v>21.850999999999999</v>
      </c>
      <c r="W1948" s="12">
        <v>569.16999999999996</v>
      </c>
      <c r="X1948" s="72">
        <v>26.995000000000001</v>
      </c>
      <c r="Y1948" s="72">
        <v>9.1140000000000008</v>
      </c>
      <c r="Z1948" s="12">
        <v>805.29300000000001</v>
      </c>
      <c r="AA1948" s="72">
        <v>38.194000000000003</v>
      </c>
      <c r="AB1948" s="72">
        <v>1.5760000000000001</v>
      </c>
      <c r="AC1948" s="12">
        <v>1543.502</v>
      </c>
      <c r="AD1948" s="72">
        <v>73.206000000000003</v>
      </c>
      <c r="AE1948" s="72">
        <v>0.95699999999999996</v>
      </c>
      <c r="AF1948" s="12">
        <v>21.952999999999999</v>
      </c>
      <c r="AG1948" s="72">
        <v>1.0409999999999999</v>
      </c>
      <c r="AH1948" s="72">
        <v>78.141999999999996</v>
      </c>
      <c r="AI1948" s="12">
        <v>133.06</v>
      </c>
      <c r="AJ1948" s="72">
        <v>6.3109999999999999</v>
      </c>
      <c r="AK1948" s="72">
        <v>14.177</v>
      </c>
      <c r="AL1948" s="12">
        <v>155.012</v>
      </c>
      <c r="AM1948" s="72">
        <v>7.3520000000000003</v>
      </c>
      <c r="AN1948" s="72">
        <v>4.8879999999999999</v>
      </c>
      <c r="AO1948" s="12">
        <v>1698.5139999999999</v>
      </c>
      <c r="AP1948" s="72">
        <v>80.558000000000007</v>
      </c>
      <c r="AQ1948" s="72">
        <v>0.63500000000000001</v>
      </c>
      <c r="AR1948" s="12">
        <v>4.577</v>
      </c>
      <c r="AS1948" s="72">
        <v>0.217</v>
      </c>
      <c r="AT1948" s="72">
        <v>114.295</v>
      </c>
      <c r="AU1948" s="12">
        <v>0</v>
      </c>
      <c r="AV1948" s="72">
        <v>0</v>
      </c>
      <c r="AW1948" s="72">
        <v>0</v>
      </c>
      <c r="AX1948" s="12">
        <v>41.841000000000001</v>
      </c>
      <c r="AY1948" s="72">
        <v>1.984</v>
      </c>
      <c r="AZ1948" s="72">
        <v>51.204999999999998</v>
      </c>
      <c r="BA1948" s="12">
        <v>41.841000000000001</v>
      </c>
      <c r="BB1948" s="72">
        <v>1.984</v>
      </c>
      <c r="BC1948" s="72">
        <v>51.204999999999998</v>
      </c>
      <c r="BD1948" s="12">
        <v>41.424999999999997</v>
      </c>
      <c r="BE1948" s="72">
        <v>1.9650000000000001</v>
      </c>
      <c r="BF1948" s="72">
        <v>53.34</v>
      </c>
      <c r="BG1948" s="12">
        <v>83.266000000000005</v>
      </c>
      <c r="BH1948" s="72">
        <v>3.9489999999999998</v>
      </c>
      <c r="BI1948" s="72">
        <v>35.701999999999998</v>
      </c>
      <c r="BJ1948" s="12">
        <v>292.04700000000003</v>
      </c>
      <c r="BK1948" s="72">
        <v>13.851000000000001</v>
      </c>
      <c r="BL1948" s="72">
        <v>11.856999999999999</v>
      </c>
      <c r="BM1948" s="12">
        <v>30.042999999999999</v>
      </c>
      <c r="BN1948" s="72">
        <v>1.425</v>
      </c>
      <c r="BO1948" s="72">
        <v>84.804000000000002</v>
      </c>
      <c r="BP1948" s="12">
        <v>322.08999999999997</v>
      </c>
      <c r="BQ1948" s="72">
        <v>15.276</v>
      </c>
      <c r="BR1948" s="72">
        <v>8.8719999999999999</v>
      </c>
      <c r="BS1948" s="12">
        <v>409.93299999999999</v>
      </c>
      <c r="BT1948" s="72">
        <v>19.442</v>
      </c>
      <c r="BU1948" s="72">
        <v>2.738</v>
      </c>
      <c r="BV1948" s="12">
        <v>2108.4470000000001</v>
      </c>
      <c r="BW1948" s="72">
        <v>100</v>
      </c>
      <c r="BX1948" s="72">
        <v>6.6000000000000003E-2</v>
      </c>
      <c r="BY1948" s="13"/>
      <c r="BZ1948" s="13"/>
    </row>
    <row r="1949" spans="1:78" ht="12.75" customHeight="1">
      <c r="A1949" s="122" t="s">
        <v>65</v>
      </c>
      <c r="B1949" s="71" t="s">
        <v>67</v>
      </c>
      <c r="C1949" s="71" t="s">
        <v>26</v>
      </c>
      <c r="D1949" s="34">
        <v>44805</v>
      </c>
      <c r="E1949" s="12">
        <v>853.57500000000005</v>
      </c>
      <c r="F1949" s="72">
        <v>39.478000000000002</v>
      </c>
      <c r="G1949" s="72">
        <v>2.6859999999999999</v>
      </c>
      <c r="H1949" s="12">
        <v>132.53100000000001</v>
      </c>
      <c r="I1949" s="72">
        <v>6.13</v>
      </c>
      <c r="J1949" s="72">
        <v>33.929000000000002</v>
      </c>
      <c r="K1949" s="12">
        <v>72.918999999999997</v>
      </c>
      <c r="L1949" s="72">
        <v>3.3730000000000002</v>
      </c>
      <c r="M1949" s="72">
        <v>41.134999999999998</v>
      </c>
      <c r="N1949" s="12">
        <v>205.45099999999999</v>
      </c>
      <c r="O1949" s="72">
        <v>9.5020000000000007</v>
      </c>
      <c r="P1949" s="72">
        <v>27.4</v>
      </c>
      <c r="Q1949" s="12">
        <v>14.073</v>
      </c>
      <c r="R1949" s="72">
        <v>0.65100000000000002</v>
      </c>
      <c r="S1949" s="72">
        <v>86.664000000000001</v>
      </c>
      <c r="T1949" s="12">
        <v>219.524</v>
      </c>
      <c r="U1949" s="72">
        <v>10.153</v>
      </c>
      <c r="V1949" s="72">
        <v>26.704000000000001</v>
      </c>
      <c r="W1949" s="12">
        <v>588.10799999999995</v>
      </c>
      <c r="X1949" s="72">
        <v>27.2</v>
      </c>
      <c r="Y1949" s="72">
        <v>10.484</v>
      </c>
      <c r="Z1949" s="12">
        <v>807.63199999999995</v>
      </c>
      <c r="AA1949" s="72">
        <v>37.353000000000002</v>
      </c>
      <c r="AB1949" s="72">
        <v>3.343</v>
      </c>
      <c r="AC1949" s="12">
        <v>1661.2070000000001</v>
      </c>
      <c r="AD1949" s="72">
        <v>76.83</v>
      </c>
      <c r="AE1949" s="72">
        <v>0.91900000000000004</v>
      </c>
      <c r="AF1949" s="12">
        <v>0</v>
      </c>
      <c r="AG1949" s="72">
        <v>0</v>
      </c>
      <c r="AH1949" s="72">
        <v>0</v>
      </c>
      <c r="AI1949" s="12">
        <v>42.41</v>
      </c>
      <c r="AJ1949" s="72">
        <v>1.9610000000000001</v>
      </c>
      <c r="AK1949" s="72">
        <v>58.698999999999998</v>
      </c>
      <c r="AL1949" s="12">
        <v>42.41</v>
      </c>
      <c r="AM1949" s="72">
        <v>1.9610000000000001</v>
      </c>
      <c r="AN1949" s="72">
        <v>58.698999999999998</v>
      </c>
      <c r="AO1949" s="12">
        <v>1703.616</v>
      </c>
      <c r="AP1949" s="72">
        <v>78.792000000000002</v>
      </c>
      <c r="AQ1949" s="72">
        <v>1.873</v>
      </c>
      <c r="AR1949" s="12">
        <v>25.190999999999999</v>
      </c>
      <c r="AS1949" s="72">
        <v>1.165</v>
      </c>
      <c r="AT1949" s="72">
        <v>105.89100000000001</v>
      </c>
      <c r="AU1949" s="12">
        <v>32.164999999999999</v>
      </c>
      <c r="AV1949" s="72">
        <v>1.488</v>
      </c>
      <c r="AW1949" s="72">
        <v>74.97</v>
      </c>
      <c r="AX1949" s="12">
        <v>55.69</v>
      </c>
      <c r="AY1949" s="72">
        <v>2.5760000000000001</v>
      </c>
      <c r="AZ1949" s="72">
        <v>57.654000000000003</v>
      </c>
      <c r="BA1949" s="12">
        <v>87.855000000000004</v>
      </c>
      <c r="BB1949" s="72">
        <v>4.0629999999999997</v>
      </c>
      <c r="BC1949" s="72">
        <v>42.832000000000001</v>
      </c>
      <c r="BD1949" s="12">
        <v>120.971</v>
      </c>
      <c r="BE1949" s="72">
        <v>5.5949999999999998</v>
      </c>
      <c r="BF1949" s="72">
        <v>49.021999999999998</v>
      </c>
      <c r="BG1949" s="12">
        <v>208.82599999999999</v>
      </c>
      <c r="BH1949" s="72">
        <v>9.6579999999999995</v>
      </c>
      <c r="BI1949" s="72">
        <v>24.526</v>
      </c>
      <c r="BJ1949" s="12">
        <v>181.768</v>
      </c>
      <c r="BK1949" s="72">
        <v>8.407</v>
      </c>
      <c r="BL1949" s="72">
        <v>29.687000000000001</v>
      </c>
      <c r="BM1949" s="12">
        <v>42.771000000000001</v>
      </c>
      <c r="BN1949" s="72">
        <v>1.978</v>
      </c>
      <c r="BO1949" s="72">
        <v>70.516999999999996</v>
      </c>
      <c r="BP1949" s="12">
        <v>224.53800000000001</v>
      </c>
      <c r="BQ1949" s="72">
        <v>10.385</v>
      </c>
      <c r="BR1949" s="72">
        <v>25.93</v>
      </c>
      <c r="BS1949" s="12">
        <v>458.55500000000001</v>
      </c>
      <c r="BT1949" s="72">
        <v>21.207999999999998</v>
      </c>
      <c r="BU1949" s="72">
        <v>6.9390000000000001</v>
      </c>
      <c r="BV1949" s="12">
        <v>2162.1709999999998</v>
      </c>
      <c r="BW1949" s="72">
        <v>100</v>
      </c>
      <c r="BX1949" s="72">
        <v>9.8000000000000004E-2</v>
      </c>
      <c r="BY1949" s="13"/>
      <c r="BZ1949" s="13"/>
    </row>
    <row r="1950" spans="1:78" ht="12.75" customHeight="1">
      <c r="A1950" s="122" t="s">
        <v>65</v>
      </c>
      <c r="B1950" s="71" t="s">
        <v>67</v>
      </c>
      <c r="C1950" s="71" t="s">
        <v>26</v>
      </c>
      <c r="D1950" s="34">
        <v>44896</v>
      </c>
      <c r="E1950" s="12">
        <v>908.91300000000001</v>
      </c>
      <c r="F1950" s="72">
        <v>41.56</v>
      </c>
      <c r="G1950" s="72">
        <v>1.956</v>
      </c>
      <c r="H1950" s="12">
        <v>44.011000000000003</v>
      </c>
      <c r="I1950" s="72">
        <v>2.012</v>
      </c>
      <c r="J1950" s="72">
        <v>66.391000000000005</v>
      </c>
      <c r="K1950" s="12">
        <v>144.536</v>
      </c>
      <c r="L1950" s="72">
        <v>6.609</v>
      </c>
      <c r="M1950" s="72">
        <v>36.033000000000001</v>
      </c>
      <c r="N1950" s="12">
        <v>188.54599999999999</v>
      </c>
      <c r="O1950" s="72">
        <v>8.6210000000000004</v>
      </c>
      <c r="P1950" s="72">
        <v>30.503</v>
      </c>
      <c r="Q1950" s="12">
        <v>20.074999999999999</v>
      </c>
      <c r="R1950" s="72">
        <v>0.91800000000000004</v>
      </c>
      <c r="S1950" s="72">
        <v>109.684</v>
      </c>
      <c r="T1950" s="12">
        <v>208.62200000000001</v>
      </c>
      <c r="U1950" s="72">
        <v>9.5389999999999997</v>
      </c>
      <c r="V1950" s="72">
        <v>27.457000000000001</v>
      </c>
      <c r="W1950" s="12">
        <v>573.38599999999997</v>
      </c>
      <c r="X1950" s="72">
        <v>26.218</v>
      </c>
      <c r="Y1950" s="72">
        <v>10.661</v>
      </c>
      <c r="Z1950" s="12">
        <v>782.00699999999995</v>
      </c>
      <c r="AA1950" s="72">
        <v>35.756999999999998</v>
      </c>
      <c r="AB1950" s="72">
        <v>1.998</v>
      </c>
      <c r="AC1950" s="12">
        <v>1690.92</v>
      </c>
      <c r="AD1950" s="72">
        <v>77.316999999999993</v>
      </c>
      <c r="AE1950" s="72">
        <v>0.96299999999999997</v>
      </c>
      <c r="AF1950" s="12">
        <v>0</v>
      </c>
      <c r="AG1950" s="72">
        <v>0</v>
      </c>
      <c r="AH1950" s="72">
        <v>0</v>
      </c>
      <c r="AI1950" s="12">
        <v>106.13200000000001</v>
      </c>
      <c r="AJ1950" s="72">
        <v>4.8529999999999998</v>
      </c>
      <c r="AK1950" s="72">
        <v>5.9930000000000003</v>
      </c>
      <c r="AL1950" s="12">
        <v>106.13200000000001</v>
      </c>
      <c r="AM1950" s="72">
        <v>4.8529999999999998</v>
      </c>
      <c r="AN1950" s="72">
        <v>5.9930000000000003</v>
      </c>
      <c r="AO1950" s="12">
        <v>1797.0519999999999</v>
      </c>
      <c r="AP1950" s="72">
        <v>82.17</v>
      </c>
      <c r="AQ1950" s="72">
        <v>0.85899999999999999</v>
      </c>
      <c r="AR1950" s="12">
        <v>19.475000000000001</v>
      </c>
      <c r="AS1950" s="72">
        <v>0.89</v>
      </c>
      <c r="AT1950" s="72">
        <v>75.587999999999994</v>
      </c>
      <c r="AU1950" s="12">
        <v>42.542000000000002</v>
      </c>
      <c r="AV1950" s="72">
        <v>1.9450000000000001</v>
      </c>
      <c r="AW1950" s="72">
        <v>82.295000000000002</v>
      </c>
      <c r="AX1950" s="12">
        <v>65.909000000000006</v>
      </c>
      <c r="AY1950" s="72">
        <v>3.0139999999999998</v>
      </c>
      <c r="AZ1950" s="72">
        <v>48.755000000000003</v>
      </c>
      <c r="BA1950" s="12">
        <v>108.452</v>
      </c>
      <c r="BB1950" s="72">
        <v>4.9589999999999996</v>
      </c>
      <c r="BC1950" s="72">
        <v>36.354999999999997</v>
      </c>
      <c r="BD1950" s="12">
        <v>23.806999999999999</v>
      </c>
      <c r="BE1950" s="72">
        <v>1.089</v>
      </c>
      <c r="BF1950" s="72">
        <v>91.201999999999998</v>
      </c>
      <c r="BG1950" s="12">
        <v>132.25899999999999</v>
      </c>
      <c r="BH1950" s="72">
        <v>6.048</v>
      </c>
      <c r="BI1950" s="72">
        <v>37.081000000000003</v>
      </c>
      <c r="BJ1950" s="12">
        <v>231.9</v>
      </c>
      <c r="BK1950" s="72">
        <v>10.603999999999999</v>
      </c>
      <c r="BL1950" s="72">
        <v>24.163</v>
      </c>
      <c r="BM1950" s="12">
        <v>6.2990000000000004</v>
      </c>
      <c r="BN1950" s="72">
        <v>0.28799999999999998</v>
      </c>
      <c r="BO1950" s="72">
        <v>145.655</v>
      </c>
      <c r="BP1950" s="12">
        <v>238.19900000000001</v>
      </c>
      <c r="BQ1950" s="72">
        <v>10.891999999999999</v>
      </c>
      <c r="BR1950" s="72">
        <v>21.623000000000001</v>
      </c>
      <c r="BS1950" s="12">
        <v>389.93299999999999</v>
      </c>
      <c r="BT1950" s="72">
        <v>17.829999999999998</v>
      </c>
      <c r="BU1950" s="72">
        <v>3.67</v>
      </c>
      <c r="BV1950" s="12">
        <v>2186.9859999999999</v>
      </c>
      <c r="BW1950" s="72">
        <v>100</v>
      </c>
      <c r="BX1950" s="72">
        <v>0.157</v>
      </c>
      <c r="BY1950" s="13"/>
      <c r="BZ1950" s="13"/>
    </row>
    <row r="1951" spans="1:78" ht="12.75" customHeight="1">
      <c r="A1951" s="122" t="s">
        <v>65</v>
      </c>
      <c r="B1951" s="71" t="s">
        <v>67</v>
      </c>
      <c r="C1951" s="71" t="s">
        <v>26</v>
      </c>
      <c r="D1951" s="34">
        <v>44986</v>
      </c>
      <c r="E1951" s="12">
        <v>910.89499999999998</v>
      </c>
      <c r="F1951" s="72">
        <v>41.015999999999998</v>
      </c>
      <c r="G1951" s="72">
        <v>2.609</v>
      </c>
      <c r="H1951" s="12">
        <v>104.468</v>
      </c>
      <c r="I1951" s="72">
        <v>4.7039999999999997</v>
      </c>
      <c r="J1951" s="72">
        <v>32.337000000000003</v>
      </c>
      <c r="K1951" s="12">
        <v>104.673</v>
      </c>
      <c r="L1951" s="72">
        <v>4.7130000000000001</v>
      </c>
      <c r="M1951" s="72">
        <v>21.516999999999999</v>
      </c>
      <c r="N1951" s="12">
        <v>209.14</v>
      </c>
      <c r="O1951" s="72">
        <v>9.4169999999999998</v>
      </c>
      <c r="P1951" s="72">
        <v>18.963999999999999</v>
      </c>
      <c r="Q1951" s="12">
        <v>16.734000000000002</v>
      </c>
      <c r="R1951" s="72">
        <v>0.754</v>
      </c>
      <c r="S1951" s="72">
        <v>78.227000000000004</v>
      </c>
      <c r="T1951" s="12">
        <v>225.874</v>
      </c>
      <c r="U1951" s="72">
        <v>10.170999999999999</v>
      </c>
      <c r="V1951" s="72">
        <v>17.594999999999999</v>
      </c>
      <c r="W1951" s="12">
        <v>584.76199999999994</v>
      </c>
      <c r="X1951" s="72">
        <v>26.331</v>
      </c>
      <c r="Y1951" s="72">
        <v>7.3730000000000002</v>
      </c>
      <c r="Z1951" s="12">
        <v>810.63599999999997</v>
      </c>
      <c r="AA1951" s="72">
        <v>36.500999999999998</v>
      </c>
      <c r="AB1951" s="72">
        <v>2.7749999999999999</v>
      </c>
      <c r="AC1951" s="12">
        <v>1721.5309999999999</v>
      </c>
      <c r="AD1951" s="72">
        <v>77.516999999999996</v>
      </c>
      <c r="AE1951" s="72">
        <v>0.86299999999999999</v>
      </c>
      <c r="AF1951" s="12">
        <v>24.234000000000002</v>
      </c>
      <c r="AG1951" s="72">
        <v>1.091</v>
      </c>
      <c r="AH1951" s="72">
        <v>74.283000000000001</v>
      </c>
      <c r="AI1951" s="12">
        <v>112.05200000000001</v>
      </c>
      <c r="AJ1951" s="72">
        <v>5.0449999999999999</v>
      </c>
      <c r="AK1951" s="72">
        <v>15.672000000000001</v>
      </c>
      <c r="AL1951" s="12">
        <v>136.285</v>
      </c>
      <c r="AM1951" s="72">
        <v>6.1369999999999996</v>
      </c>
      <c r="AN1951" s="72">
        <v>5.2789999999999999</v>
      </c>
      <c r="AO1951" s="12">
        <v>1857.817</v>
      </c>
      <c r="AP1951" s="72">
        <v>83.653999999999996</v>
      </c>
      <c r="AQ1951" s="72">
        <v>0.68500000000000005</v>
      </c>
      <c r="AR1951" s="12">
        <v>43.66</v>
      </c>
      <c r="AS1951" s="72">
        <v>1.966</v>
      </c>
      <c r="AT1951" s="72">
        <v>67.885999999999996</v>
      </c>
      <c r="AU1951" s="12">
        <v>2.8029999999999999</v>
      </c>
      <c r="AV1951" s="72">
        <v>0.126</v>
      </c>
      <c r="AW1951" s="72">
        <v>118.663</v>
      </c>
      <c r="AX1951" s="12">
        <v>100.953</v>
      </c>
      <c r="AY1951" s="72">
        <v>4.5460000000000003</v>
      </c>
      <c r="AZ1951" s="72">
        <v>27.795999999999999</v>
      </c>
      <c r="BA1951" s="12">
        <v>103.756</v>
      </c>
      <c r="BB1951" s="72">
        <v>4.6719999999999997</v>
      </c>
      <c r="BC1951" s="72">
        <v>28.724</v>
      </c>
      <c r="BD1951" s="12">
        <v>40.866999999999997</v>
      </c>
      <c r="BE1951" s="72">
        <v>1.84</v>
      </c>
      <c r="BF1951" s="72">
        <v>52.365000000000002</v>
      </c>
      <c r="BG1951" s="12">
        <v>144.62200000000001</v>
      </c>
      <c r="BH1951" s="72">
        <v>6.5119999999999996</v>
      </c>
      <c r="BI1951" s="72">
        <v>23.045000000000002</v>
      </c>
      <c r="BJ1951" s="12">
        <v>152.58000000000001</v>
      </c>
      <c r="BK1951" s="72">
        <v>6.87</v>
      </c>
      <c r="BL1951" s="72">
        <v>26.143999999999998</v>
      </c>
      <c r="BM1951" s="12">
        <v>22.167000000000002</v>
      </c>
      <c r="BN1951" s="72">
        <v>0.998</v>
      </c>
      <c r="BO1951" s="72">
        <v>67.391999999999996</v>
      </c>
      <c r="BP1951" s="12">
        <v>174.74799999999999</v>
      </c>
      <c r="BQ1951" s="72">
        <v>7.8689999999999998</v>
      </c>
      <c r="BR1951" s="72">
        <v>24.303000000000001</v>
      </c>
      <c r="BS1951" s="12">
        <v>363.03</v>
      </c>
      <c r="BT1951" s="72">
        <v>16.346</v>
      </c>
      <c r="BU1951" s="72">
        <v>3.2890000000000001</v>
      </c>
      <c r="BV1951" s="12">
        <v>2220.8470000000002</v>
      </c>
      <c r="BW1951" s="72">
        <v>100</v>
      </c>
      <c r="BX1951" s="72">
        <v>0.156</v>
      </c>
      <c r="BY1951" s="13"/>
      <c r="BZ1951" s="13"/>
    </row>
    <row r="1952" spans="1:78" ht="12.75" customHeight="1">
      <c r="A1952" s="122" t="s">
        <v>65</v>
      </c>
      <c r="B1952" s="71" t="s">
        <v>67</v>
      </c>
      <c r="C1952" s="71" t="s">
        <v>26</v>
      </c>
      <c r="D1952" s="34">
        <v>45078</v>
      </c>
      <c r="E1952" s="12">
        <v>912.03</v>
      </c>
      <c r="F1952" s="72">
        <v>40.398000000000003</v>
      </c>
      <c r="G1952" s="72">
        <v>1.867</v>
      </c>
      <c r="H1952" s="12">
        <v>103.40600000000001</v>
      </c>
      <c r="I1952" s="72">
        <v>4.58</v>
      </c>
      <c r="J1952" s="72">
        <v>28.626000000000001</v>
      </c>
      <c r="K1952" s="12">
        <v>117.03400000000001</v>
      </c>
      <c r="L1952" s="72">
        <v>5.1840000000000002</v>
      </c>
      <c r="M1952" s="72">
        <v>25.532</v>
      </c>
      <c r="N1952" s="12">
        <v>220.44</v>
      </c>
      <c r="O1952" s="72">
        <v>9.7639999999999993</v>
      </c>
      <c r="P1952" s="72">
        <v>14.787000000000001</v>
      </c>
      <c r="Q1952" s="12">
        <v>8.5649999999999995</v>
      </c>
      <c r="R1952" s="72">
        <v>0.379</v>
      </c>
      <c r="S1952" s="72">
        <v>62.155999999999999</v>
      </c>
      <c r="T1952" s="12">
        <v>229.005</v>
      </c>
      <c r="U1952" s="72">
        <v>10.144</v>
      </c>
      <c r="V1952" s="72">
        <v>14.702</v>
      </c>
      <c r="W1952" s="12">
        <v>604.18200000000002</v>
      </c>
      <c r="X1952" s="72">
        <v>26.762</v>
      </c>
      <c r="Y1952" s="72">
        <v>5.7469999999999999</v>
      </c>
      <c r="Z1952" s="12">
        <v>833.18700000000001</v>
      </c>
      <c r="AA1952" s="72">
        <v>36.905000000000001</v>
      </c>
      <c r="AB1952" s="72">
        <v>1.84</v>
      </c>
      <c r="AC1952" s="12">
        <v>1745.2180000000001</v>
      </c>
      <c r="AD1952" s="72">
        <v>77.302999999999997</v>
      </c>
      <c r="AE1952" s="72">
        <v>0.84699999999999998</v>
      </c>
      <c r="AF1952" s="12">
        <v>4.9820000000000002</v>
      </c>
      <c r="AG1952" s="72">
        <v>0.221</v>
      </c>
      <c r="AH1952" s="72">
        <v>117.07</v>
      </c>
      <c r="AI1952" s="12">
        <v>115.009</v>
      </c>
      <c r="AJ1952" s="72">
        <v>5.0940000000000003</v>
      </c>
      <c r="AK1952" s="72">
        <v>6.3140000000000001</v>
      </c>
      <c r="AL1952" s="12">
        <v>119.992</v>
      </c>
      <c r="AM1952" s="72">
        <v>5.3150000000000004</v>
      </c>
      <c r="AN1952" s="72">
        <v>5.4470000000000001</v>
      </c>
      <c r="AO1952" s="12">
        <v>1865.21</v>
      </c>
      <c r="AP1952" s="72">
        <v>82.617999999999995</v>
      </c>
      <c r="AQ1952" s="72">
        <v>0.72799999999999998</v>
      </c>
      <c r="AR1952" s="12">
        <v>15.234</v>
      </c>
      <c r="AS1952" s="72">
        <v>0.67500000000000004</v>
      </c>
      <c r="AT1952" s="72">
        <v>75.096999999999994</v>
      </c>
      <c r="AU1952" s="12">
        <v>0</v>
      </c>
      <c r="AV1952" s="72">
        <v>0</v>
      </c>
      <c r="AW1952" s="72">
        <v>0</v>
      </c>
      <c r="AX1952" s="12">
        <v>91.593000000000004</v>
      </c>
      <c r="AY1952" s="72">
        <v>4.0570000000000004</v>
      </c>
      <c r="AZ1952" s="72">
        <v>28.754000000000001</v>
      </c>
      <c r="BA1952" s="12">
        <v>91.593000000000004</v>
      </c>
      <c r="BB1952" s="72">
        <v>4.0570000000000004</v>
      </c>
      <c r="BC1952" s="72">
        <v>28.754000000000001</v>
      </c>
      <c r="BD1952" s="12">
        <v>30.390999999999998</v>
      </c>
      <c r="BE1952" s="72">
        <v>1.3460000000000001</v>
      </c>
      <c r="BF1952" s="72">
        <v>73.73</v>
      </c>
      <c r="BG1952" s="12">
        <v>121.98399999999999</v>
      </c>
      <c r="BH1952" s="72">
        <v>5.4029999999999996</v>
      </c>
      <c r="BI1952" s="72">
        <v>28.972000000000001</v>
      </c>
      <c r="BJ1952" s="12">
        <v>225.38</v>
      </c>
      <c r="BK1952" s="72">
        <v>9.9830000000000005</v>
      </c>
      <c r="BL1952" s="72">
        <v>11.718999999999999</v>
      </c>
      <c r="BM1952" s="12">
        <v>29.826000000000001</v>
      </c>
      <c r="BN1952" s="72">
        <v>1.321</v>
      </c>
      <c r="BO1952" s="72">
        <v>51.76</v>
      </c>
      <c r="BP1952" s="12">
        <v>255.20599999999999</v>
      </c>
      <c r="BQ1952" s="72">
        <v>11.304</v>
      </c>
      <c r="BR1952" s="72">
        <v>13.693</v>
      </c>
      <c r="BS1952" s="12">
        <v>392.42399999999998</v>
      </c>
      <c r="BT1952" s="72">
        <v>17.382000000000001</v>
      </c>
      <c r="BU1952" s="72">
        <v>3.5230000000000001</v>
      </c>
      <c r="BV1952" s="12">
        <v>2257.634</v>
      </c>
      <c r="BW1952" s="72">
        <v>100</v>
      </c>
      <c r="BX1952" s="72">
        <v>0.11</v>
      </c>
      <c r="BY1952" s="13"/>
      <c r="BZ1952" s="13"/>
    </row>
    <row r="1953" spans="1:78" ht="12.75" customHeight="1">
      <c r="A1953" s="122" t="s">
        <v>65</v>
      </c>
      <c r="B1953" s="71" t="s">
        <v>67</v>
      </c>
      <c r="C1953" s="71" t="s">
        <v>26</v>
      </c>
      <c r="D1953" s="34">
        <v>45170</v>
      </c>
      <c r="E1953" s="12">
        <v>911.56100000000004</v>
      </c>
      <c r="F1953" s="72">
        <v>39.811999999999998</v>
      </c>
      <c r="G1953" s="72">
        <v>1.738</v>
      </c>
      <c r="H1953" s="12">
        <v>67.478999999999999</v>
      </c>
      <c r="I1953" s="72">
        <v>2.9470000000000001</v>
      </c>
      <c r="J1953" s="72">
        <v>45.253</v>
      </c>
      <c r="K1953" s="12">
        <v>131.48099999999999</v>
      </c>
      <c r="L1953" s="72">
        <v>5.742</v>
      </c>
      <c r="M1953" s="72">
        <v>26.195</v>
      </c>
      <c r="N1953" s="12">
        <v>198.96</v>
      </c>
      <c r="O1953" s="72">
        <v>8.6890000000000001</v>
      </c>
      <c r="P1953" s="72">
        <v>21.460999999999999</v>
      </c>
      <c r="Q1953" s="12">
        <v>4.0860000000000003</v>
      </c>
      <c r="R1953" s="72">
        <v>0.17799999999999999</v>
      </c>
      <c r="S1953" s="72">
        <v>102.994</v>
      </c>
      <c r="T1953" s="12">
        <v>203.04599999999999</v>
      </c>
      <c r="U1953" s="72">
        <v>8.8680000000000003</v>
      </c>
      <c r="V1953" s="72">
        <v>20.875</v>
      </c>
      <c r="W1953" s="12">
        <v>616.89800000000002</v>
      </c>
      <c r="X1953" s="72">
        <v>26.943000000000001</v>
      </c>
      <c r="Y1953" s="72">
        <v>7.8609999999999998</v>
      </c>
      <c r="Z1953" s="12">
        <v>819.94399999999996</v>
      </c>
      <c r="AA1953" s="72">
        <v>35.811</v>
      </c>
      <c r="AB1953" s="72">
        <v>2.0529999999999999</v>
      </c>
      <c r="AC1953" s="12">
        <v>1731.5050000000001</v>
      </c>
      <c r="AD1953" s="72">
        <v>75.622</v>
      </c>
      <c r="AE1953" s="72">
        <v>0.78700000000000003</v>
      </c>
      <c r="AF1953" s="12">
        <v>6.2329999999999997</v>
      </c>
      <c r="AG1953" s="72">
        <v>0.27200000000000002</v>
      </c>
      <c r="AH1953" s="72">
        <v>111.46</v>
      </c>
      <c r="AI1953" s="12">
        <v>111.974</v>
      </c>
      <c r="AJ1953" s="72">
        <v>4.8899999999999997</v>
      </c>
      <c r="AK1953" s="72">
        <v>8.2759999999999998</v>
      </c>
      <c r="AL1953" s="12">
        <v>118.206</v>
      </c>
      <c r="AM1953" s="72">
        <v>5.1630000000000003</v>
      </c>
      <c r="AN1953" s="72">
        <v>5.617</v>
      </c>
      <c r="AO1953" s="12">
        <v>1849.711</v>
      </c>
      <c r="AP1953" s="72">
        <v>80.784999999999997</v>
      </c>
      <c r="AQ1953" s="72">
        <v>0.65500000000000003</v>
      </c>
      <c r="AR1953" s="12">
        <v>41.046999999999997</v>
      </c>
      <c r="AS1953" s="72">
        <v>1.7929999999999999</v>
      </c>
      <c r="AT1953" s="72">
        <v>44.881999999999998</v>
      </c>
      <c r="AU1953" s="12">
        <v>13.127000000000001</v>
      </c>
      <c r="AV1953" s="72">
        <v>0.57299999999999995</v>
      </c>
      <c r="AW1953" s="72">
        <v>75.427999999999997</v>
      </c>
      <c r="AX1953" s="12">
        <v>73.995000000000005</v>
      </c>
      <c r="AY1953" s="72">
        <v>3.2320000000000002</v>
      </c>
      <c r="AZ1953" s="72">
        <v>33.167999999999999</v>
      </c>
      <c r="BA1953" s="12">
        <v>87.122</v>
      </c>
      <c r="BB1953" s="72">
        <v>3.8050000000000002</v>
      </c>
      <c r="BC1953" s="72">
        <v>30.268999999999998</v>
      </c>
      <c r="BD1953" s="12">
        <v>25.274999999999999</v>
      </c>
      <c r="BE1953" s="72">
        <v>1.1040000000000001</v>
      </c>
      <c r="BF1953" s="72">
        <v>55.834000000000003</v>
      </c>
      <c r="BG1953" s="12">
        <v>112.39700000000001</v>
      </c>
      <c r="BH1953" s="72">
        <v>4.9089999999999998</v>
      </c>
      <c r="BI1953" s="72">
        <v>25.184000000000001</v>
      </c>
      <c r="BJ1953" s="12">
        <v>273.87700000000001</v>
      </c>
      <c r="BK1953" s="72">
        <v>11.961</v>
      </c>
      <c r="BL1953" s="72">
        <v>12.183</v>
      </c>
      <c r="BM1953" s="12">
        <v>12.641</v>
      </c>
      <c r="BN1953" s="72">
        <v>0.55200000000000005</v>
      </c>
      <c r="BO1953" s="72">
        <v>84.822000000000003</v>
      </c>
      <c r="BP1953" s="12">
        <v>286.51799999999997</v>
      </c>
      <c r="BQ1953" s="72">
        <v>12.513</v>
      </c>
      <c r="BR1953" s="72">
        <v>11.824</v>
      </c>
      <c r="BS1953" s="12">
        <v>439.96199999999999</v>
      </c>
      <c r="BT1953" s="72">
        <v>19.215</v>
      </c>
      <c r="BU1953" s="72">
        <v>2.9620000000000002</v>
      </c>
      <c r="BV1953" s="12">
        <v>2289.6729999999998</v>
      </c>
      <c r="BW1953" s="72">
        <v>100</v>
      </c>
      <c r="BX1953" s="72">
        <v>0.17599999999999999</v>
      </c>
      <c r="BY1953" s="13"/>
      <c r="BZ1953" s="13"/>
    </row>
    <row r="1954" spans="1:78" ht="12.75" customHeight="1">
      <c r="A1954" s="122" t="s">
        <v>65</v>
      </c>
      <c r="B1954" s="71" t="s">
        <v>67</v>
      </c>
      <c r="C1954" s="71" t="s">
        <v>26</v>
      </c>
      <c r="D1954" s="34">
        <v>45261</v>
      </c>
      <c r="E1954" s="12">
        <v>896.90499999999997</v>
      </c>
      <c r="F1954" s="72">
        <v>38.786000000000001</v>
      </c>
      <c r="G1954" s="72">
        <v>2.0299999999999998</v>
      </c>
      <c r="H1954" s="12">
        <v>96.123000000000005</v>
      </c>
      <c r="I1954" s="72">
        <v>4.157</v>
      </c>
      <c r="J1954" s="72">
        <v>33.645000000000003</v>
      </c>
      <c r="K1954" s="12">
        <v>86.516999999999996</v>
      </c>
      <c r="L1954" s="72">
        <v>3.7410000000000001</v>
      </c>
      <c r="M1954" s="72">
        <v>32.368000000000002</v>
      </c>
      <c r="N1954" s="12">
        <v>182.64</v>
      </c>
      <c r="O1954" s="72">
        <v>7.8979999999999997</v>
      </c>
      <c r="P1954" s="72">
        <v>21.465</v>
      </c>
      <c r="Q1954" s="12">
        <v>12.599</v>
      </c>
      <c r="R1954" s="72">
        <v>0.54500000000000004</v>
      </c>
      <c r="S1954" s="72">
        <v>65.876000000000005</v>
      </c>
      <c r="T1954" s="12">
        <v>195.239</v>
      </c>
      <c r="U1954" s="72">
        <v>8.4429999999999996</v>
      </c>
      <c r="V1954" s="72">
        <v>20.114000000000001</v>
      </c>
      <c r="W1954" s="12">
        <v>662.79899999999998</v>
      </c>
      <c r="X1954" s="72">
        <v>28.663</v>
      </c>
      <c r="Y1954" s="72">
        <v>6.71</v>
      </c>
      <c r="Z1954" s="12">
        <v>858.03800000000001</v>
      </c>
      <c r="AA1954" s="72">
        <v>37.106000000000002</v>
      </c>
      <c r="AB1954" s="72">
        <v>2.2959999999999998</v>
      </c>
      <c r="AC1954" s="12">
        <v>1754.943</v>
      </c>
      <c r="AD1954" s="72">
        <v>75.891999999999996</v>
      </c>
      <c r="AE1954" s="72">
        <v>0.93200000000000005</v>
      </c>
      <c r="AF1954" s="12">
        <v>8.2539999999999996</v>
      </c>
      <c r="AG1954" s="72">
        <v>0.35699999999999998</v>
      </c>
      <c r="AH1954" s="72">
        <v>82.614000000000004</v>
      </c>
      <c r="AI1954" s="12">
        <v>118.938</v>
      </c>
      <c r="AJ1954" s="72">
        <v>5.1429999999999998</v>
      </c>
      <c r="AK1954" s="72">
        <v>8.234</v>
      </c>
      <c r="AL1954" s="12">
        <v>127.191</v>
      </c>
      <c r="AM1954" s="72">
        <v>5.5</v>
      </c>
      <c r="AN1954" s="72">
        <v>5.2610000000000001</v>
      </c>
      <c r="AO1954" s="12">
        <v>1882.134</v>
      </c>
      <c r="AP1954" s="72">
        <v>81.391999999999996</v>
      </c>
      <c r="AQ1954" s="72">
        <v>0.76200000000000001</v>
      </c>
      <c r="AR1954" s="12">
        <v>33.557000000000002</v>
      </c>
      <c r="AS1954" s="72">
        <v>1.4510000000000001</v>
      </c>
      <c r="AT1954" s="72">
        <v>60.709000000000003</v>
      </c>
      <c r="AU1954" s="12">
        <v>40.829000000000001</v>
      </c>
      <c r="AV1954" s="72">
        <v>1.766</v>
      </c>
      <c r="AW1954" s="72">
        <v>45.295000000000002</v>
      </c>
      <c r="AX1954" s="12">
        <v>92.022999999999996</v>
      </c>
      <c r="AY1954" s="72">
        <v>3.98</v>
      </c>
      <c r="AZ1954" s="72">
        <v>30.146999999999998</v>
      </c>
      <c r="BA1954" s="12">
        <v>132.852</v>
      </c>
      <c r="BB1954" s="72">
        <v>5.7450000000000001</v>
      </c>
      <c r="BC1954" s="72">
        <v>20.202000000000002</v>
      </c>
      <c r="BD1954" s="12">
        <v>17.616</v>
      </c>
      <c r="BE1954" s="72">
        <v>0.76200000000000001</v>
      </c>
      <c r="BF1954" s="72">
        <v>70.766000000000005</v>
      </c>
      <c r="BG1954" s="12">
        <v>150.46700000000001</v>
      </c>
      <c r="BH1954" s="72">
        <v>6.5069999999999997</v>
      </c>
      <c r="BI1954" s="72">
        <v>19.754999999999999</v>
      </c>
      <c r="BJ1954" s="12">
        <v>236.095</v>
      </c>
      <c r="BK1954" s="72">
        <v>10.210000000000001</v>
      </c>
      <c r="BL1954" s="72">
        <v>12.885999999999999</v>
      </c>
      <c r="BM1954" s="12">
        <v>10.167999999999999</v>
      </c>
      <c r="BN1954" s="72">
        <v>0.44</v>
      </c>
      <c r="BO1954" s="72">
        <v>85.421999999999997</v>
      </c>
      <c r="BP1954" s="12">
        <v>246.262</v>
      </c>
      <c r="BQ1954" s="72">
        <v>10.65</v>
      </c>
      <c r="BR1954" s="72">
        <v>11.821999999999999</v>
      </c>
      <c r="BS1954" s="12">
        <v>430.286</v>
      </c>
      <c r="BT1954" s="72">
        <v>18.608000000000001</v>
      </c>
      <c r="BU1954" s="72">
        <v>3.1829999999999998</v>
      </c>
      <c r="BV1954" s="12">
        <v>2312.42</v>
      </c>
      <c r="BW1954" s="72">
        <v>100</v>
      </c>
      <c r="BX1954" s="72">
        <v>9.8000000000000004E-2</v>
      </c>
      <c r="BY1954" s="13"/>
      <c r="BZ1954" s="13"/>
    </row>
    <row r="1955" spans="1:78" ht="12.75" customHeight="1">
      <c r="A1955" s="122" t="s">
        <v>65</v>
      </c>
      <c r="B1955" s="71" t="s">
        <v>67</v>
      </c>
      <c r="C1955" s="71" t="s">
        <v>26</v>
      </c>
      <c r="D1955" s="34">
        <v>45352</v>
      </c>
      <c r="E1955" s="12">
        <v>890.53200000000004</v>
      </c>
      <c r="F1955" s="72">
        <v>38.042000000000002</v>
      </c>
      <c r="G1955" s="72">
        <v>2.2650000000000001</v>
      </c>
      <c r="H1955" s="12">
        <v>155.62299999999999</v>
      </c>
      <c r="I1955" s="72">
        <v>6.6479999999999997</v>
      </c>
      <c r="J1955" s="72">
        <v>27.288</v>
      </c>
      <c r="K1955" s="12">
        <v>151.00299999999999</v>
      </c>
      <c r="L1955" s="72">
        <v>6.4509999999999996</v>
      </c>
      <c r="M1955" s="72">
        <v>29.37</v>
      </c>
      <c r="N1955" s="12">
        <v>306.62599999999998</v>
      </c>
      <c r="O1955" s="72">
        <v>13.099</v>
      </c>
      <c r="P1955" s="72">
        <v>15.385999999999999</v>
      </c>
      <c r="Q1955" s="12">
        <v>31.28</v>
      </c>
      <c r="R1955" s="72">
        <v>1.3360000000000001</v>
      </c>
      <c r="S1955" s="72">
        <v>63.33</v>
      </c>
      <c r="T1955" s="12">
        <v>337.90600000000001</v>
      </c>
      <c r="U1955" s="72">
        <v>14.435</v>
      </c>
      <c r="V1955" s="72">
        <v>14.395</v>
      </c>
      <c r="W1955" s="12">
        <v>518.23400000000004</v>
      </c>
      <c r="X1955" s="72">
        <v>22.138000000000002</v>
      </c>
      <c r="Y1955" s="72">
        <v>9.4580000000000002</v>
      </c>
      <c r="Z1955" s="12">
        <v>856.14</v>
      </c>
      <c r="AA1955" s="72">
        <v>36.573</v>
      </c>
      <c r="AB1955" s="72">
        <v>2.8359999999999999</v>
      </c>
      <c r="AC1955" s="12">
        <v>1746.673</v>
      </c>
      <c r="AD1955" s="72">
        <v>74.614999999999995</v>
      </c>
      <c r="AE1955" s="72">
        <v>0.91800000000000004</v>
      </c>
      <c r="AF1955" s="12">
        <v>21.154</v>
      </c>
      <c r="AG1955" s="72">
        <v>0.90400000000000003</v>
      </c>
      <c r="AH1955" s="72">
        <v>77.635000000000005</v>
      </c>
      <c r="AI1955" s="12">
        <v>144.50700000000001</v>
      </c>
      <c r="AJ1955" s="72">
        <v>6.173</v>
      </c>
      <c r="AK1955" s="72">
        <v>12.009</v>
      </c>
      <c r="AL1955" s="12">
        <v>165.66</v>
      </c>
      <c r="AM1955" s="72">
        <v>7.077</v>
      </c>
      <c r="AN1955" s="72">
        <v>4.2119999999999997</v>
      </c>
      <c r="AO1955" s="12">
        <v>1912.3330000000001</v>
      </c>
      <c r="AP1955" s="72">
        <v>81.691999999999993</v>
      </c>
      <c r="AQ1955" s="72">
        <v>0.71699999999999997</v>
      </c>
      <c r="AR1955" s="12">
        <v>28.378</v>
      </c>
      <c r="AS1955" s="72">
        <v>1.212</v>
      </c>
      <c r="AT1955" s="72">
        <v>85.316000000000003</v>
      </c>
      <c r="AU1955" s="12">
        <v>21.15</v>
      </c>
      <c r="AV1955" s="72">
        <v>0.90300000000000002</v>
      </c>
      <c r="AW1955" s="72">
        <v>85.864999999999995</v>
      </c>
      <c r="AX1955" s="12">
        <v>131.83799999999999</v>
      </c>
      <c r="AY1955" s="72">
        <v>5.6319999999999997</v>
      </c>
      <c r="AZ1955" s="72">
        <v>25.478999999999999</v>
      </c>
      <c r="BA1955" s="12">
        <v>152.988</v>
      </c>
      <c r="BB1955" s="72">
        <v>6.5350000000000001</v>
      </c>
      <c r="BC1955" s="72">
        <v>20.533999999999999</v>
      </c>
      <c r="BD1955" s="12">
        <v>24.46</v>
      </c>
      <c r="BE1955" s="72">
        <v>1.0449999999999999</v>
      </c>
      <c r="BF1955" s="72">
        <v>68.379000000000005</v>
      </c>
      <c r="BG1955" s="12">
        <v>177.44800000000001</v>
      </c>
      <c r="BH1955" s="72">
        <v>7.58</v>
      </c>
      <c r="BI1955" s="72">
        <v>21.681999999999999</v>
      </c>
      <c r="BJ1955" s="12">
        <v>204.33500000000001</v>
      </c>
      <c r="BK1955" s="72">
        <v>8.7289999999999992</v>
      </c>
      <c r="BL1955" s="72">
        <v>18.274999999999999</v>
      </c>
      <c r="BM1955" s="12">
        <v>18.414000000000001</v>
      </c>
      <c r="BN1955" s="72">
        <v>0.78700000000000003</v>
      </c>
      <c r="BO1955" s="72">
        <v>78.412999999999997</v>
      </c>
      <c r="BP1955" s="12">
        <v>222.749</v>
      </c>
      <c r="BQ1955" s="72">
        <v>9.5150000000000006</v>
      </c>
      <c r="BR1955" s="72">
        <v>16.713999999999999</v>
      </c>
      <c r="BS1955" s="12">
        <v>428.57499999999999</v>
      </c>
      <c r="BT1955" s="72">
        <v>18.308</v>
      </c>
      <c r="BU1955" s="72">
        <v>3.1640000000000001</v>
      </c>
      <c r="BV1955" s="12">
        <v>2340.9079999999999</v>
      </c>
      <c r="BW1955" s="72">
        <v>100</v>
      </c>
      <c r="BX1955" s="72">
        <v>7.3999999999999996E-2</v>
      </c>
      <c r="BY1955" s="13"/>
      <c r="BZ1955" s="13"/>
    </row>
    <row r="1956" spans="1:78" ht="12.75" customHeight="1">
      <c r="A1956" s="122" t="s">
        <v>65</v>
      </c>
      <c r="B1956" s="71" t="s">
        <v>67</v>
      </c>
      <c r="C1956" s="71" t="s">
        <v>26</v>
      </c>
      <c r="D1956" s="34">
        <v>45444</v>
      </c>
      <c r="E1956" s="12">
        <v>833.04100000000005</v>
      </c>
      <c r="F1956" s="72">
        <v>35.378</v>
      </c>
      <c r="G1956" s="72">
        <v>2.6629999999999998</v>
      </c>
      <c r="H1956" s="12">
        <v>145.261</v>
      </c>
      <c r="I1956" s="72">
        <v>6.1689999999999996</v>
      </c>
      <c r="J1956" s="72">
        <v>25.204000000000001</v>
      </c>
      <c r="K1956" s="12">
        <v>122.55800000000001</v>
      </c>
      <c r="L1956" s="72">
        <v>5.2050000000000001</v>
      </c>
      <c r="M1956" s="72">
        <v>34.975999999999999</v>
      </c>
      <c r="N1956" s="12">
        <v>267.81900000000002</v>
      </c>
      <c r="O1956" s="72">
        <v>11.374000000000001</v>
      </c>
      <c r="P1956" s="72">
        <v>15.492000000000001</v>
      </c>
      <c r="Q1956" s="12">
        <v>22.042000000000002</v>
      </c>
      <c r="R1956" s="72">
        <v>0.93600000000000005</v>
      </c>
      <c r="S1956" s="72">
        <v>57.546999999999997</v>
      </c>
      <c r="T1956" s="12">
        <v>289.86099999999999</v>
      </c>
      <c r="U1956" s="72">
        <v>12.31</v>
      </c>
      <c r="V1956" s="72">
        <v>14.827</v>
      </c>
      <c r="W1956" s="12">
        <v>641.298</v>
      </c>
      <c r="X1956" s="72">
        <v>27.234999999999999</v>
      </c>
      <c r="Y1956" s="72">
        <v>6.8440000000000003</v>
      </c>
      <c r="Z1956" s="12">
        <v>931.15899999999999</v>
      </c>
      <c r="AA1956" s="72">
        <v>39.545000000000002</v>
      </c>
      <c r="AB1956" s="72">
        <v>2.8370000000000002</v>
      </c>
      <c r="AC1956" s="12">
        <v>1764.1990000000001</v>
      </c>
      <c r="AD1956" s="72">
        <v>74.923000000000002</v>
      </c>
      <c r="AE1956" s="72">
        <v>0.77500000000000002</v>
      </c>
      <c r="AF1956" s="12">
        <v>0</v>
      </c>
      <c r="AG1956" s="72">
        <v>0</v>
      </c>
      <c r="AH1956" s="72">
        <v>0</v>
      </c>
      <c r="AI1956" s="12">
        <v>152.42400000000001</v>
      </c>
      <c r="AJ1956" s="72">
        <v>6.4729999999999999</v>
      </c>
      <c r="AK1956" s="72">
        <v>4.8760000000000003</v>
      </c>
      <c r="AL1956" s="12">
        <v>152.42400000000001</v>
      </c>
      <c r="AM1956" s="72">
        <v>6.4729999999999999</v>
      </c>
      <c r="AN1956" s="72">
        <v>4.8760000000000003</v>
      </c>
      <c r="AO1956" s="12">
        <v>1916.623</v>
      </c>
      <c r="AP1956" s="72">
        <v>81.397000000000006</v>
      </c>
      <c r="AQ1956" s="72">
        <v>0.60899999999999999</v>
      </c>
      <c r="AR1956" s="12">
        <v>24.359000000000002</v>
      </c>
      <c r="AS1956" s="72">
        <v>1.034</v>
      </c>
      <c r="AT1956" s="72">
        <v>122.163</v>
      </c>
      <c r="AU1956" s="12">
        <v>11.222</v>
      </c>
      <c r="AV1956" s="72">
        <v>0.47699999999999998</v>
      </c>
      <c r="AW1956" s="72">
        <v>68.653000000000006</v>
      </c>
      <c r="AX1956" s="12">
        <v>102.087</v>
      </c>
      <c r="AY1956" s="72">
        <v>4.335</v>
      </c>
      <c r="AZ1956" s="72">
        <v>25.638000000000002</v>
      </c>
      <c r="BA1956" s="12">
        <v>113.309</v>
      </c>
      <c r="BB1956" s="72">
        <v>4.8120000000000003</v>
      </c>
      <c r="BC1956" s="72">
        <v>22.716999999999999</v>
      </c>
      <c r="BD1956" s="12">
        <v>13.964</v>
      </c>
      <c r="BE1956" s="72">
        <v>0.59299999999999997</v>
      </c>
      <c r="BF1956" s="72">
        <v>65.629000000000005</v>
      </c>
      <c r="BG1956" s="12">
        <v>127.273</v>
      </c>
      <c r="BH1956" s="72">
        <v>5.4050000000000002</v>
      </c>
      <c r="BI1956" s="72">
        <v>19.605</v>
      </c>
      <c r="BJ1956" s="12">
        <v>220.08199999999999</v>
      </c>
      <c r="BK1956" s="72">
        <v>9.3469999999999995</v>
      </c>
      <c r="BL1956" s="72">
        <v>14.502000000000001</v>
      </c>
      <c r="BM1956" s="12">
        <v>66.334999999999994</v>
      </c>
      <c r="BN1956" s="72">
        <v>2.8170000000000002</v>
      </c>
      <c r="BO1956" s="72">
        <v>63.954999999999998</v>
      </c>
      <c r="BP1956" s="12">
        <v>286.41699999999997</v>
      </c>
      <c r="BQ1956" s="72">
        <v>12.164</v>
      </c>
      <c r="BR1956" s="72">
        <v>13.723000000000001</v>
      </c>
      <c r="BS1956" s="12">
        <v>438.048</v>
      </c>
      <c r="BT1956" s="72">
        <v>18.603000000000002</v>
      </c>
      <c r="BU1956" s="72">
        <v>2.718</v>
      </c>
      <c r="BV1956" s="12">
        <v>2354.6709999999998</v>
      </c>
      <c r="BW1956" s="72">
        <v>100</v>
      </c>
      <c r="BX1956" s="72">
        <v>8.2000000000000003E-2</v>
      </c>
      <c r="BY1956" s="13"/>
      <c r="BZ1956" s="13"/>
    </row>
    <row r="1957" spans="1:78" ht="12.75" customHeight="1">
      <c r="A1957" s="122" t="s">
        <v>65</v>
      </c>
      <c r="B1957" s="71" t="s">
        <v>67</v>
      </c>
      <c r="C1957" s="71" t="s">
        <v>26</v>
      </c>
      <c r="D1957" s="34">
        <v>45536</v>
      </c>
      <c r="E1957" s="12">
        <v>809.29700000000003</v>
      </c>
      <c r="F1957" s="72">
        <v>34.198</v>
      </c>
      <c r="G1957" s="72">
        <v>3.5550000000000002</v>
      </c>
      <c r="H1957" s="12">
        <v>89.509</v>
      </c>
      <c r="I1957" s="72">
        <v>3.782</v>
      </c>
      <c r="J1957" s="72">
        <v>44.29</v>
      </c>
      <c r="K1957" s="12">
        <v>102.78100000000001</v>
      </c>
      <c r="L1957" s="72">
        <v>4.343</v>
      </c>
      <c r="M1957" s="72">
        <v>37.658999999999999</v>
      </c>
      <c r="N1957" s="12">
        <v>192.291</v>
      </c>
      <c r="O1957" s="72">
        <v>8.125</v>
      </c>
      <c r="P1957" s="72">
        <v>24.952000000000002</v>
      </c>
      <c r="Q1957" s="12">
        <v>26.164999999999999</v>
      </c>
      <c r="R1957" s="72">
        <v>1.1060000000000001</v>
      </c>
      <c r="S1957" s="72">
        <v>76.03</v>
      </c>
      <c r="T1957" s="12">
        <v>218.45500000000001</v>
      </c>
      <c r="U1957" s="72">
        <v>9.2309999999999999</v>
      </c>
      <c r="V1957" s="72">
        <v>21.443999999999999</v>
      </c>
      <c r="W1957" s="12">
        <v>726.52800000000002</v>
      </c>
      <c r="X1957" s="72">
        <v>30.7</v>
      </c>
      <c r="Y1957" s="72">
        <v>7.3520000000000003</v>
      </c>
      <c r="Z1957" s="12">
        <v>944.98299999999995</v>
      </c>
      <c r="AA1957" s="72">
        <v>39.930999999999997</v>
      </c>
      <c r="AB1957" s="72">
        <v>3.2170000000000001</v>
      </c>
      <c r="AC1957" s="12">
        <v>1754.28</v>
      </c>
      <c r="AD1957" s="72">
        <v>74.129000000000005</v>
      </c>
      <c r="AE1957" s="72">
        <v>0.87</v>
      </c>
      <c r="AF1957" s="12">
        <v>0</v>
      </c>
      <c r="AG1957" s="72">
        <v>0</v>
      </c>
      <c r="AH1957" s="72">
        <v>0</v>
      </c>
      <c r="AI1957" s="12">
        <v>147.03700000000001</v>
      </c>
      <c r="AJ1957" s="72">
        <v>6.2130000000000001</v>
      </c>
      <c r="AK1957" s="72">
        <v>4.7160000000000002</v>
      </c>
      <c r="AL1957" s="12">
        <v>147.03700000000001</v>
      </c>
      <c r="AM1957" s="72">
        <v>6.2130000000000001</v>
      </c>
      <c r="AN1957" s="72">
        <v>4.7160000000000002</v>
      </c>
      <c r="AO1957" s="12">
        <v>1901.317</v>
      </c>
      <c r="AP1957" s="72">
        <v>80.341999999999999</v>
      </c>
      <c r="AQ1957" s="72">
        <v>0.65900000000000003</v>
      </c>
      <c r="AR1957" s="12">
        <v>26.324999999999999</v>
      </c>
      <c r="AS1957" s="72">
        <v>1.1120000000000001</v>
      </c>
      <c r="AT1957" s="72">
        <v>57.164000000000001</v>
      </c>
      <c r="AU1957" s="12">
        <v>0</v>
      </c>
      <c r="AV1957" s="72">
        <v>0</v>
      </c>
      <c r="AW1957" s="72">
        <v>0</v>
      </c>
      <c r="AX1957" s="12">
        <v>125.188</v>
      </c>
      <c r="AY1957" s="72">
        <v>5.29</v>
      </c>
      <c r="AZ1957" s="72">
        <v>18.436</v>
      </c>
      <c r="BA1957" s="12">
        <v>125.188</v>
      </c>
      <c r="BB1957" s="72">
        <v>5.29</v>
      </c>
      <c r="BC1957" s="72">
        <v>18.436</v>
      </c>
      <c r="BD1957" s="12">
        <v>12.101000000000001</v>
      </c>
      <c r="BE1957" s="72">
        <v>0.51100000000000001</v>
      </c>
      <c r="BF1957" s="72">
        <v>108.351</v>
      </c>
      <c r="BG1957" s="12">
        <v>137.28899999999999</v>
      </c>
      <c r="BH1957" s="72">
        <v>5.8010000000000002</v>
      </c>
      <c r="BI1957" s="72">
        <v>18.536000000000001</v>
      </c>
      <c r="BJ1957" s="12">
        <v>272.303</v>
      </c>
      <c r="BK1957" s="72">
        <v>11.506</v>
      </c>
      <c r="BL1957" s="72">
        <v>10.238</v>
      </c>
      <c r="BM1957" s="12">
        <v>29.283999999999999</v>
      </c>
      <c r="BN1957" s="72">
        <v>1.2370000000000001</v>
      </c>
      <c r="BO1957" s="72">
        <v>48.274000000000001</v>
      </c>
      <c r="BP1957" s="12">
        <v>301.58600000000001</v>
      </c>
      <c r="BQ1957" s="72">
        <v>12.744</v>
      </c>
      <c r="BR1957" s="72">
        <v>10.186999999999999</v>
      </c>
      <c r="BS1957" s="12">
        <v>465.2</v>
      </c>
      <c r="BT1957" s="72">
        <v>19.658000000000001</v>
      </c>
      <c r="BU1957" s="72">
        <v>2.6459999999999999</v>
      </c>
      <c r="BV1957" s="12">
        <v>2366.5169999999998</v>
      </c>
      <c r="BW1957" s="72">
        <v>100</v>
      </c>
      <c r="BX1957" s="72">
        <v>8.7999999999999995E-2</v>
      </c>
      <c r="BY1957" s="13"/>
      <c r="BZ1957" s="13"/>
    </row>
    <row r="1958" spans="1:78" ht="12.75" customHeight="1">
      <c r="A1958" s="122" t="s">
        <v>65</v>
      </c>
      <c r="B1958" s="71" t="s">
        <v>67</v>
      </c>
      <c r="C1958" s="71" t="s">
        <v>26</v>
      </c>
      <c r="D1958" s="34">
        <v>45627</v>
      </c>
      <c r="E1958" s="12">
        <v>807.81299999999999</v>
      </c>
      <c r="F1958" s="72">
        <v>34.064</v>
      </c>
      <c r="G1958" s="72">
        <v>3.8559999999999999</v>
      </c>
      <c r="H1958" s="12">
        <v>177.02500000000001</v>
      </c>
      <c r="I1958" s="72">
        <v>7.4649999999999999</v>
      </c>
      <c r="J1958" s="72">
        <v>23.01</v>
      </c>
      <c r="K1958" s="12">
        <v>114.839</v>
      </c>
      <c r="L1958" s="72">
        <v>4.843</v>
      </c>
      <c r="M1958" s="72">
        <v>23.352</v>
      </c>
      <c r="N1958" s="12">
        <v>291.863</v>
      </c>
      <c r="O1958" s="72">
        <v>12.307</v>
      </c>
      <c r="P1958" s="72">
        <v>14.602</v>
      </c>
      <c r="Q1958" s="12">
        <v>22.431000000000001</v>
      </c>
      <c r="R1958" s="72">
        <v>0.94599999999999995</v>
      </c>
      <c r="S1958" s="72">
        <v>49.201999999999998</v>
      </c>
      <c r="T1958" s="12">
        <v>314.29399999999998</v>
      </c>
      <c r="U1958" s="72">
        <v>13.253</v>
      </c>
      <c r="V1958" s="72">
        <v>12.227</v>
      </c>
      <c r="W1958" s="12">
        <v>675.97500000000002</v>
      </c>
      <c r="X1958" s="72">
        <v>28.504999999999999</v>
      </c>
      <c r="Y1958" s="72">
        <v>6.9859999999999998</v>
      </c>
      <c r="Z1958" s="12">
        <v>990.26900000000001</v>
      </c>
      <c r="AA1958" s="72">
        <v>41.758000000000003</v>
      </c>
      <c r="AB1958" s="72">
        <v>3.145</v>
      </c>
      <c r="AC1958" s="12">
        <v>1798.0820000000001</v>
      </c>
      <c r="AD1958" s="72">
        <v>75.822000000000003</v>
      </c>
      <c r="AE1958" s="72">
        <v>0.80500000000000005</v>
      </c>
      <c r="AF1958" s="12">
        <v>0</v>
      </c>
      <c r="AG1958" s="72">
        <v>0</v>
      </c>
      <c r="AH1958" s="72">
        <v>0</v>
      </c>
      <c r="AI1958" s="12">
        <v>121.21299999999999</v>
      </c>
      <c r="AJ1958" s="72">
        <v>5.1109999999999998</v>
      </c>
      <c r="AK1958" s="72">
        <v>3.8690000000000002</v>
      </c>
      <c r="AL1958" s="12">
        <v>121.21299999999999</v>
      </c>
      <c r="AM1958" s="72">
        <v>5.1109999999999998</v>
      </c>
      <c r="AN1958" s="72">
        <v>3.8690000000000002</v>
      </c>
      <c r="AO1958" s="12">
        <v>1919.2950000000001</v>
      </c>
      <c r="AP1958" s="72">
        <v>80.933000000000007</v>
      </c>
      <c r="AQ1958" s="72">
        <v>0.71799999999999997</v>
      </c>
      <c r="AR1958" s="12">
        <v>7.1420000000000003</v>
      </c>
      <c r="AS1958" s="72">
        <v>0.30099999999999999</v>
      </c>
      <c r="AT1958" s="72">
        <v>82.983999999999995</v>
      </c>
      <c r="AU1958" s="12">
        <v>33.738</v>
      </c>
      <c r="AV1958" s="72">
        <v>1.423</v>
      </c>
      <c r="AW1958" s="72">
        <v>44.441000000000003</v>
      </c>
      <c r="AX1958" s="12">
        <v>99.158000000000001</v>
      </c>
      <c r="AY1958" s="72">
        <v>4.181</v>
      </c>
      <c r="AZ1958" s="72">
        <v>24.847000000000001</v>
      </c>
      <c r="BA1958" s="12">
        <v>132.89599999999999</v>
      </c>
      <c r="BB1958" s="72">
        <v>5.6040000000000001</v>
      </c>
      <c r="BC1958" s="72">
        <v>21.021000000000001</v>
      </c>
      <c r="BD1958" s="12">
        <v>28.565999999999999</v>
      </c>
      <c r="BE1958" s="72">
        <v>1.2050000000000001</v>
      </c>
      <c r="BF1958" s="72">
        <v>111.587</v>
      </c>
      <c r="BG1958" s="12">
        <v>161.46100000000001</v>
      </c>
      <c r="BH1958" s="72">
        <v>6.8090000000000002</v>
      </c>
      <c r="BI1958" s="72">
        <v>31.634</v>
      </c>
      <c r="BJ1958" s="12">
        <v>265.3</v>
      </c>
      <c r="BK1958" s="72">
        <v>11.186999999999999</v>
      </c>
      <c r="BL1958" s="72">
        <v>18.227</v>
      </c>
      <c r="BM1958" s="12">
        <v>18.265000000000001</v>
      </c>
      <c r="BN1958" s="72">
        <v>0.77</v>
      </c>
      <c r="BO1958" s="72">
        <v>53.972999999999999</v>
      </c>
      <c r="BP1958" s="12">
        <v>283.565</v>
      </c>
      <c r="BQ1958" s="72">
        <v>11.957000000000001</v>
      </c>
      <c r="BR1958" s="72">
        <v>18.350999999999999</v>
      </c>
      <c r="BS1958" s="12">
        <v>452.16800000000001</v>
      </c>
      <c r="BT1958" s="72">
        <v>19.067</v>
      </c>
      <c r="BU1958" s="72">
        <v>2.9220000000000002</v>
      </c>
      <c r="BV1958" s="12">
        <v>2371.4630000000002</v>
      </c>
      <c r="BW1958" s="72">
        <v>100</v>
      </c>
      <c r="BX1958" s="72">
        <v>8.8999999999999996E-2</v>
      </c>
      <c r="BY1958" s="13"/>
      <c r="BZ1958" s="13"/>
    </row>
    <row r="1959" spans="1:78" ht="12.75" customHeight="1">
      <c r="A1959" s="122" t="s">
        <v>65</v>
      </c>
      <c r="B1959" s="71" t="s">
        <v>67</v>
      </c>
      <c r="C1959" s="71" t="s">
        <v>26</v>
      </c>
      <c r="D1959" s="34">
        <v>45717</v>
      </c>
      <c r="E1959" s="12">
        <v>864.10299999999995</v>
      </c>
      <c r="F1959" s="72">
        <v>36.048999999999999</v>
      </c>
      <c r="G1959" s="72">
        <v>3.323</v>
      </c>
      <c r="H1959" s="12">
        <v>89.352000000000004</v>
      </c>
      <c r="I1959" s="72">
        <v>3.7280000000000002</v>
      </c>
      <c r="J1959" s="72">
        <v>34.707999999999998</v>
      </c>
      <c r="K1959" s="12">
        <v>81.587000000000003</v>
      </c>
      <c r="L1959" s="72">
        <v>3.4039999999999999</v>
      </c>
      <c r="M1959" s="72">
        <v>36.942999999999998</v>
      </c>
      <c r="N1959" s="12">
        <v>170.93799999999999</v>
      </c>
      <c r="O1959" s="72">
        <v>7.1310000000000002</v>
      </c>
      <c r="P1959" s="72">
        <v>28.861999999999998</v>
      </c>
      <c r="Q1959" s="12">
        <v>21.312000000000001</v>
      </c>
      <c r="R1959" s="72">
        <v>0.88900000000000001</v>
      </c>
      <c r="S1959" s="72">
        <v>58.259</v>
      </c>
      <c r="T1959" s="12">
        <v>192.251</v>
      </c>
      <c r="U1959" s="72">
        <v>8.02</v>
      </c>
      <c r="V1959" s="72">
        <v>25.965</v>
      </c>
      <c r="W1959" s="12">
        <v>742.447</v>
      </c>
      <c r="X1959" s="72">
        <v>30.974</v>
      </c>
      <c r="Y1959" s="72">
        <v>7.3040000000000003</v>
      </c>
      <c r="Z1959" s="12">
        <v>934.69799999999998</v>
      </c>
      <c r="AA1959" s="72">
        <v>38.994</v>
      </c>
      <c r="AB1959" s="72">
        <v>3.0249999999999999</v>
      </c>
      <c r="AC1959" s="12">
        <v>1798.8009999999999</v>
      </c>
      <c r="AD1959" s="72">
        <v>75.043000000000006</v>
      </c>
      <c r="AE1959" s="72">
        <v>0.752</v>
      </c>
      <c r="AF1959" s="12">
        <v>20.738</v>
      </c>
      <c r="AG1959" s="72">
        <v>0.86499999999999999</v>
      </c>
      <c r="AH1959" s="72">
        <v>66.180000000000007</v>
      </c>
      <c r="AI1959" s="12">
        <v>142.80099999999999</v>
      </c>
      <c r="AJ1959" s="72">
        <v>5.9569999999999999</v>
      </c>
      <c r="AK1959" s="72">
        <v>11.278</v>
      </c>
      <c r="AL1959" s="12">
        <v>163.53899999999999</v>
      </c>
      <c r="AM1959" s="72">
        <v>6.8230000000000004</v>
      </c>
      <c r="AN1959" s="72">
        <v>4.194</v>
      </c>
      <c r="AO1959" s="12">
        <v>1962.34</v>
      </c>
      <c r="AP1959" s="72">
        <v>81.866</v>
      </c>
      <c r="AQ1959" s="72">
        <v>0.61499999999999999</v>
      </c>
      <c r="AR1959" s="12">
        <v>20.471</v>
      </c>
      <c r="AS1959" s="72">
        <v>0.85399999999999998</v>
      </c>
      <c r="AT1959" s="72">
        <v>76.632000000000005</v>
      </c>
      <c r="AU1959" s="12">
        <v>37.840000000000003</v>
      </c>
      <c r="AV1959" s="72">
        <v>1.579</v>
      </c>
      <c r="AW1959" s="72">
        <v>48.197000000000003</v>
      </c>
      <c r="AX1959" s="12">
        <v>76.448999999999998</v>
      </c>
      <c r="AY1959" s="72">
        <v>3.1890000000000001</v>
      </c>
      <c r="AZ1959" s="72">
        <v>36.781999999999996</v>
      </c>
      <c r="BA1959" s="12">
        <v>114.288</v>
      </c>
      <c r="BB1959" s="72">
        <v>4.7679999999999998</v>
      </c>
      <c r="BC1959" s="72">
        <v>26.024999999999999</v>
      </c>
      <c r="BD1959" s="12">
        <v>15.614000000000001</v>
      </c>
      <c r="BE1959" s="72">
        <v>0.65100000000000002</v>
      </c>
      <c r="BF1959" s="72">
        <v>67.534000000000006</v>
      </c>
      <c r="BG1959" s="12">
        <v>129.90199999999999</v>
      </c>
      <c r="BH1959" s="72">
        <v>5.4189999999999996</v>
      </c>
      <c r="BI1959" s="72">
        <v>23.257999999999999</v>
      </c>
      <c r="BJ1959" s="12">
        <v>226.095</v>
      </c>
      <c r="BK1959" s="72">
        <v>9.4320000000000004</v>
      </c>
      <c r="BL1959" s="72">
        <v>15.429</v>
      </c>
      <c r="BM1959" s="12">
        <v>58.22</v>
      </c>
      <c r="BN1959" s="72">
        <v>2.4289999999999998</v>
      </c>
      <c r="BO1959" s="72">
        <v>52.786000000000001</v>
      </c>
      <c r="BP1959" s="12">
        <v>284.315</v>
      </c>
      <c r="BQ1959" s="72">
        <v>11.861000000000001</v>
      </c>
      <c r="BR1959" s="72">
        <v>9.9710000000000001</v>
      </c>
      <c r="BS1959" s="12">
        <v>434.68900000000002</v>
      </c>
      <c r="BT1959" s="72">
        <v>18.134</v>
      </c>
      <c r="BU1959" s="72">
        <v>2.8010000000000002</v>
      </c>
      <c r="BV1959" s="12">
        <v>2397.029</v>
      </c>
      <c r="BW1959" s="72">
        <v>100</v>
      </c>
      <c r="BX1959" s="72">
        <v>7.0000000000000007E-2</v>
      </c>
      <c r="BY1959" s="13"/>
      <c r="BZ1959" s="13"/>
    </row>
    <row r="1960" spans="1:78" ht="12.75" customHeight="1">
      <c r="A1960" s="122" t="s">
        <v>65</v>
      </c>
      <c r="B1960" s="71" t="s">
        <v>67</v>
      </c>
      <c r="C1960" s="71" t="s">
        <v>26</v>
      </c>
      <c r="D1960" s="34">
        <v>45809</v>
      </c>
      <c r="E1960" s="12">
        <v>878.28200000000004</v>
      </c>
      <c r="F1960" s="72">
        <v>36.518000000000001</v>
      </c>
      <c r="G1960" s="72">
        <v>2.242</v>
      </c>
      <c r="H1960" s="12">
        <v>147.35599999999999</v>
      </c>
      <c r="I1960" s="72">
        <v>6.1269999999999998</v>
      </c>
      <c r="J1960" s="72">
        <v>24.283999999999999</v>
      </c>
      <c r="K1960" s="12">
        <v>153.44499999999999</v>
      </c>
      <c r="L1960" s="72">
        <v>6.38</v>
      </c>
      <c r="M1960" s="72">
        <v>24.812999999999999</v>
      </c>
      <c r="N1960" s="12">
        <v>300.80099999999999</v>
      </c>
      <c r="O1960" s="72">
        <v>12.507</v>
      </c>
      <c r="P1960" s="72">
        <v>16.087</v>
      </c>
      <c r="Q1960" s="12">
        <v>24.83</v>
      </c>
      <c r="R1960" s="72">
        <v>1.032</v>
      </c>
      <c r="S1960" s="72">
        <v>74.191999999999993</v>
      </c>
      <c r="T1960" s="12">
        <v>325.63200000000001</v>
      </c>
      <c r="U1960" s="72">
        <v>13.54</v>
      </c>
      <c r="V1960" s="72">
        <v>16.465</v>
      </c>
      <c r="W1960" s="12">
        <v>601.31399999999996</v>
      </c>
      <c r="X1960" s="72">
        <v>25.001999999999999</v>
      </c>
      <c r="Y1960" s="72">
        <v>8.2080000000000002</v>
      </c>
      <c r="Z1960" s="12">
        <v>926.94500000000005</v>
      </c>
      <c r="AA1960" s="72">
        <v>38.542000000000002</v>
      </c>
      <c r="AB1960" s="72">
        <v>2.1440000000000001</v>
      </c>
      <c r="AC1960" s="12">
        <v>1805.2270000000001</v>
      </c>
      <c r="AD1960" s="72">
        <v>75.06</v>
      </c>
      <c r="AE1960" s="72">
        <v>0.82499999999999996</v>
      </c>
      <c r="AF1960" s="12">
        <v>5.9580000000000002</v>
      </c>
      <c r="AG1960" s="72">
        <v>0.248</v>
      </c>
      <c r="AH1960" s="72">
        <v>109.55200000000001</v>
      </c>
      <c r="AI1960" s="12">
        <v>143.05799999999999</v>
      </c>
      <c r="AJ1960" s="72">
        <v>5.9480000000000004</v>
      </c>
      <c r="AK1960" s="72">
        <v>7.4210000000000003</v>
      </c>
      <c r="AL1960" s="12">
        <v>149.01499999999999</v>
      </c>
      <c r="AM1960" s="72">
        <v>6.1959999999999997</v>
      </c>
      <c r="AN1960" s="72">
        <v>5.3959999999999999</v>
      </c>
      <c r="AO1960" s="12">
        <v>1954.2429999999999</v>
      </c>
      <c r="AP1960" s="72">
        <v>81.256</v>
      </c>
      <c r="AQ1960" s="72">
        <v>0.72099999999999997</v>
      </c>
      <c r="AR1960" s="12">
        <v>15.228999999999999</v>
      </c>
      <c r="AS1960" s="72">
        <v>0.63300000000000001</v>
      </c>
      <c r="AT1960" s="72">
        <v>72.715000000000003</v>
      </c>
      <c r="AU1960" s="12">
        <v>12.497</v>
      </c>
      <c r="AV1960" s="72">
        <v>0.52</v>
      </c>
      <c r="AW1960" s="72">
        <v>71.835999999999999</v>
      </c>
      <c r="AX1960" s="12">
        <v>86.721000000000004</v>
      </c>
      <c r="AY1960" s="72">
        <v>3.6059999999999999</v>
      </c>
      <c r="AZ1960" s="72">
        <v>33.594000000000001</v>
      </c>
      <c r="BA1960" s="12">
        <v>99.218000000000004</v>
      </c>
      <c r="BB1960" s="72">
        <v>4.125</v>
      </c>
      <c r="BC1960" s="72">
        <v>25.847999999999999</v>
      </c>
      <c r="BD1960" s="12">
        <v>3.556</v>
      </c>
      <c r="BE1960" s="72">
        <v>0.14799999999999999</v>
      </c>
      <c r="BF1960" s="72">
        <v>105.59399999999999</v>
      </c>
      <c r="BG1960" s="12">
        <v>102.774</v>
      </c>
      <c r="BH1960" s="72">
        <v>4.2729999999999997</v>
      </c>
      <c r="BI1960" s="72">
        <v>25.853000000000002</v>
      </c>
      <c r="BJ1960" s="12">
        <v>327.30500000000001</v>
      </c>
      <c r="BK1960" s="72">
        <v>13.609</v>
      </c>
      <c r="BL1960" s="72">
        <v>9.4629999999999992</v>
      </c>
      <c r="BM1960" s="12">
        <v>5.4880000000000004</v>
      </c>
      <c r="BN1960" s="72">
        <v>0.22800000000000001</v>
      </c>
      <c r="BO1960" s="72">
        <v>103.795</v>
      </c>
      <c r="BP1960" s="12">
        <v>332.79300000000001</v>
      </c>
      <c r="BQ1960" s="72">
        <v>13.837</v>
      </c>
      <c r="BR1960" s="72">
        <v>9.14</v>
      </c>
      <c r="BS1960" s="12">
        <v>450.79599999999999</v>
      </c>
      <c r="BT1960" s="72">
        <v>18.744</v>
      </c>
      <c r="BU1960" s="72">
        <v>3.0819999999999999</v>
      </c>
      <c r="BV1960" s="12">
        <v>2405.0390000000002</v>
      </c>
      <c r="BW1960" s="72">
        <v>100</v>
      </c>
      <c r="BX1960" s="72">
        <v>0.13500000000000001</v>
      </c>
      <c r="BY1960" s="13"/>
      <c r="BZ1960" s="13"/>
    </row>
    <row r="1961" spans="1:78" ht="12.75" customHeight="1">
      <c r="A1961" s="122" t="s">
        <v>65</v>
      </c>
      <c r="B1961" s="71" t="s">
        <v>67</v>
      </c>
      <c r="C1961" s="71" t="s">
        <v>26</v>
      </c>
      <c r="D1961" s="34">
        <v>45901</v>
      </c>
      <c r="E1961" s="12">
        <v>857.94399999999996</v>
      </c>
      <c r="F1961" s="72">
        <v>35.356999999999999</v>
      </c>
      <c r="G1961" s="72">
        <v>2.5510000000000002</v>
      </c>
      <c r="H1961" s="12">
        <v>197.15199999999999</v>
      </c>
      <c r="I1961" s="72">
        <v>8.125</v>
      </c>
      <c r="J1961" s="72">
        <v>22.213999999999999</v>
      </c>
      <c r="K1961" s="12">
        <v>128.63800000000001</v>
      </c>
      <c r="L1961" s="72">
        <v>5.3010000000000002</v>
      </c>
      <c r="M1961" s="72">
        <v>29.643000000000001</v>
      </c>
      <c r="N1961" s="12">
        <v>325.79000000000002</v>
      </c>
      <c r="O1961" s="72">
        <v>13.426</v>
      </c>
      <c r="P1961" s="72">
        <v>16.481000000000002</v>
      </c>
      <c r="Q1961" s="12">
        <v>27.786999999999999</v>
      </c>
      <c r="R1961" s="72">
        <v>1.145</v>
      </c>
      <c r="S1961" s="72">
        <v>60.435000000000002</v>
      </c>
      <c r="T1961" s="12">
        <v>353.57799999999997</v>
      </c>
      <c r="U1961" s="72">
        <v>14.571999999999999</v>
      </c>
      <c r="V1961" s="72">
        <v>16.068000000000001</v>
      </c>
      <c r="W1961" s="12">
        <v>590.78300000000002</v>
      </c>
      <c r="X1961" s="72">
        <v>24.347000000000001</v>
      </c>
      <c r="Y1961" s="72">
        <v>10.374000000000001</v>
      </c>
      <c r="Z1961" s="12">
        <v>944.36099999999999</v>
      </c>
      <c r="AA1961" s="72">
        <v>38.918999999999997</v>
      </c>
      <c r="AB1961" s="72">
        <v>2.3159999999999998</v>
      </c>
      <c r="AC1961" s="12">
        <v>1802.3050000000001</v>
      </c>
      <c r="AD1961" s="72">
        <v>74.275999999999996</v>
      </c>
      <c r="AE1961" s="72">
        <v>0.73899999999999999</v>
      </c>
      <c r="AF1961" s="12">
        <v>4.859</v>
      </c>
      <c r="AG1961" s="72">
        <v>0.2</v>
      </c>
      <c r="AH1961" s="72">
        <v>109.08</v>
      </c>
      <c r="AI1961" s="12">
        <v>153.095</v>
      </c>
      <c r="AJ1961" s="72">
        <v>6.3090000000000002</v>
      </c>
      <c r="AK1961" s="72">
        <v>7.0670000000000002</v>
      </c>
      <c r="AL1961" s="12">
        <v>157.95500000000001</v>
      </c>
      <c r="AM1961" s="72">
        <v>6.51</v>
      </c>
      <c r="AN1961" s="72">
        <v>5.6529999999999996</v>
      </c>
      <c r="AO1961" s="12">
        <v>1960.259</v>
      </c>
      <c r="AP1961" s="72">
        <v>80.786000000000001</v>
      </c>
      <c r="AQ1961" s="72">
        <v>0.73</v>
      </c>
      <c r="AR1961" s="12">
        <v>22.558</v>
      </c>
      <c r="AS1961" s="72">
        <v>0.93</v>
      </c>
      <c r="AT1961" s="72">
        <v>79.054000000000002</v>
      </c>
      <c r="AU1961" s="12">
        <v>0</v>
      </c>
      <c r="AV1961" s="72">
        <v>0</v>
      </c>
      <c r="AW1961" s="72">
        <v>0</v>
      </c>
      <c r="AX1961" s="12">
        <v>143.143</v>
      </c>
      <c r="AY1961" s="72">
        <v>5.899</v>
      </c>
      <c r="AZ1961" s="72">
        <v>33.975999999999999</v>
      </c>
      <c r="BA1961" s="12">
        <v>143.143</v>
      </c>
      <c r="BB1961" s="72">
        <v>5.899</v>
      </c>
      <c r="BC1961" s="72">
        <v>33.975999999999999</v>
      </c>
      <c r="BD1961" s="12">
        <v>25.542000000000002</v>
      </c>
      <c r="BE1961" s="72">
        <v>1.0529999999999999</v>
      </c>
      <c r="BF1961" s="72">
        <v>67.307000000000002</v>
      </c>
      <c r="BG1961" s="12">
        <v>168.685</v>
      </c>
      <c r="BH1961" s="72">
        <v>6.952</v>
      </c>
      <c r="BI1961" s="72">
        <v>27.747</v>
      </c>
      <c r="BJ1961" s="12">
        <v>266.50900000000001</v>
      </c>
      <c r="BK1961" s="72">
        <v>10.983000000000001</v>
      </c>
      <c r="BL1961" s="72">
        <v>17.292000000000002</v>
      </c>
      <c r="BM1961" s="12">
        <v>8.4779999999999998</v>
      </c>
      <c r="BN1961" s="72">
        <v>0.34899999999999998</v>
      </c>
      <c r="BO1961" s="72">
        <v>102.77500000000001</v>
      </c>
      <c r="BP1961" s="12">
        <v>274.98700000000002</v>
      </c>
      <c r="BQ1961" s="72">
        <v>11.333</v>
      </c>
      <c r="BR1961" s="72">
        <v>16.097999999999999</v>
      </c>
      <c r="BS1961" s="12">
        <v>466.23099999999999</v>
      </c>
      <c r="BT1961" s="72">
        <v>19.213999999999999</v>
      </c>
      <c r="BU1961" s="72">
        <v>3.05</v>
      </c>
      <c r="BV1961" s="12">
        <v>2426.4899999999998</v>
      </c>
      <c r="BW1961" s="72">
        <v>100</v>
      </c>
      <c r="BX1961" s="72">
        <v>6.5000000000000002E-2</v>
      </c>
      <c r="BY1961" s="13"/>
      <c r="BZ1961" s="13"/>
    </row>
    <row r="1962" spans="1:78" ht="12.75" customHeight="1">
      <c r="A1962" s="122" t="s">
        <v>65</v>
      </c>
      <c r="B1962" s="71" t="s">
        <v>67</v>
      </c>
      <c r="C1962" s="71" t="s">
        <v>26</v>
      </c>
      <c r="D1962" s="34">
        <v>45992</v>
      </c>
      <c r="E1962" s="12">
        <v>883.96900000000005</v>
      </c>
      <c r="F1962" s="72">
        <v>36.481000000000002</v>
      </c>
      <c r="G1962" s="72">
        <v>1.875</v>
      </c>
      <c r="H1962" s="12">
        <v>127.821</v>
      </c>
      <c r="I1962" s="72">
        <v>5.2750000000000004</v>
      </c>
      <c r="J1962" s="72">
        <v>39.591999999999999</v>
      </c>
      <c r="K1962" s="12">
        <v>98.536000000000001</v>
      </c>
      <c r="L1962" s="72">
        <v>4.0670000000000002</v>
      </c>
      <c r="M1962" s="72">
        <v>35.021999999999998</v>
      </c>
      <c r="N1962" s="12">
        <v>226.357</v>
      </c>
      <c r="O1962" s="72">
        <v>9.3420000000000005</v>
      </c>
      <c r="P1962" s="72">
        <v>24.116</v>
      </c>
      <c r="Q1962" s="12">
        <v>11.287000000000001</v>
      </c>
      <c r="R1962" s="72">
        <v>0.46600000000000003</v>
      </c>
      <c r="S1962" s="72">
        <v>103.343</v>
      </c>
      <c r="T1962" s="12">
        <v>237.64400000000001</v>
      </c>
      <c r="U1962" s="72">
        <v>9.8070000000000004</v>
      </c>
      <c r="V1962" s="72">
        <v>23.411000000000001</v>
      </c>
      <c r="W1962" s="12">
        <v>711.41700000000003</v>
      </c>
      <c r="X1962" s="72">
        <v>29.36</v>
      </c>
      <c r="Y1962" s="72">
        <v>8.2379999999999995</v>
      </c>
      <c r="Z1962" s="12">
        <v>949.06200000000001</v>
      </c>
      <c r="AA1962" s="72">
        <v>39.167000000000002</v>
      </c>
      <c r="AB1962" s="72">
        <v>2.036</v>
      </c>
      <c r="AC1962" s="12">
        <v>1833.0309999999999</v>
      </c>
      <c r="AD1962" s="72">
        <v>75.647999999999996</v>
      </c>
      <c r="AE1962" s="72">
        <v>0.71799999999999997</v>
      </c>
      <c r="AF1962" s="12">
        <v>0</v>
      </c>
      <c r="AG1962" s="72">
        <v>0</v>
      </c>
      <c r="AH1962" s="72">
        <v>0</v>
      </c>
      <c r="AI1962" s="12">
        <v>137.762</v>
      </c>
      <c r="AJ1962" s="72">
        <v>5.6849999999999996</v>
      </c>
      <c r="AK1962" s="72">
        <v>5.55</v>
      </c>
      <c r="AL1962" s="12">
        <v>137.762</v>
      </c>
      <c r="AM1962" s="72">
        <v>5.6849999999999996</v>
      </c>
      <c r="AN1962" s="72">
        <v>5.55</v>
      </c>
      <c r="AO1962" s="12">
        <v>1970.7929999999999</v>
      </c>
      <c r="AP1962" s="72">
        <v>81.334000000000003</v>
      </c>
      <c r="AQ1962" s="72">
        <v>0.68500000000000005</v>
      </c>
      <c r="AR1962" s="12">
        <v>32.250999999999998</v>
      </c>
      <c r="AS1962" s="72">
        <v>1.331</v>
      </c>
      <c r="AT1962" s="72">
        <v>104.432</v>
      </c>
      <c r="AU1962" s="12">
        <v>37.421999999999997</v>
      </c>
      <c r="AV1962" s="72">
        <v>1.544</v>
      </c>
      <c r="AW1962" s="72">
        <v>83.138999999999996</v>
      </c>
      <c r="AX1962" s="12">
        <v>91.471000000000004</v>
      </c>
      <c r="AY1962" s="72">
        <v>3.7749999999999999</v>
      </c>
      <c r="AZ1962" s="72">
        <v>48.831000000000003</v>
      </c>
      <c r="BA1962" s="12">
        <v>128.89400000000001</v>
      </c>
      <c r="BB1962" s="72">
        <v>5.319</v>
      </c>
      <c r="BC1962" s="72">
        <v>34.304000000000002</v>
      </c>
      <c r="BD1962" s="12">
        <v>12.358000000000001</v>
      </c>
      <c r="BE1962" s="72">
        <v>0.51</v>
      </c>
      <c r="BF1962" s="72">
        <v>71.742000000000004</v>
      </c>
      <c r="BG1962" s="12">
        <v>141.25200000000001</v>
      </c>
      <c r="BH1962" s="72">
        <v>5.8289999999999997</v>
      </c>
      <c r="BI1962" s="72">
        <v>31.204000000000001</v>
      </c>
      <c r="BJ1962" s="12">
        <v>264.80700000000002</v>
      </c>
      <c r="BK1962" s="72">
        <v>10.928000000000001</v>
      </c>
      <c r="BL1962" s="72">
        <v>16.905000000000001</v>
      </c>
      <c r="BM1962" s="12">
        <v>13.996</v>
      </c>
      <c r="BN1962" s="72">
        <v>0.57799999999999996</v>
      </c>
      <c r="BO1962" s="72">
        <v>68.063000000000002</v>
      </c>
      <c r="BP1962" s="12">
        <v>278.803</v>
      </c>
      <c r="BQ1962" s="72">
        <v>11.506</v>
      </c>
      <c r="BR1962" s="72">
        <v>15.379</v>
      </c>
      <c r="BS1962" s="12">
        <v>452.30500000000001</v>
      </c>
      <c r="BT1962" s="72">
        <v>18.666</v>
      </c>
      <c r="BU1962" s="72">
        <v>3.12</v>
      </c>
      <c r="BV1962" s="12">
        <v>2423.098</v>
      </c>
      <c r="BW1962" s="72">
        <v>100</v>
      </c>
      <c r="BX1962" s="72">
        <v>0.45200000000000001</v>
      </c>
      <c r="BY1962" s="13"/>
      <c r="BZ1962" s="13"/>
    </row>
    <row r="1963" spans="1:78" ht="12.75" customHeight="1">
      <c r="A1963" s="122" t="s">
        <v>65</v>
      </c>
      <c r="B1963" s="71" t="s">
        <v>67</v>
      </c>
      <c r="C1963" s="71" t="s">
        <v>26</v>
      </c>
      <c r="D1963" s="34">
        <v>46082</v>
      </c>
      <c r="E1963" s="12">
        <v>886.23699999999997</v>
      </c>
      <c r="F1963" s="72">
        <v>36.094999999999999</v>
      </c>
      <c r="G1963" s="72">
        <v>3.3719999999999999</v>
      </c>
      <c r="H1963" s="12">
        <v>161.17400000000001</v>
      </c>
      <c r="I1963" s="72">
        <v>6.5640000000000001</v>
      </c>
      <c r="J1963" s="72">
        <v>28.516999999999999</v>
      </c>
      <c r="K1963" s="12">
        <v>152.44800000000001</v>
      </c>
      <c r="L1963" s="72">
        <v>6.2089999999999996</v>
      </c>
      <c r="M1963" s="72">
        <v>33.218000000000004</v>
      </c>
      <c r="N1963" s="12">
        <v>313.62200000000001</v>
      </c>
      <c r="O1963" s="72">
        <v>12.773</v>
      </c>
      <c r="P1963" s="72">
        <v>17.059000000000001</v>
      </c>
      <c r="Q1963" s="12">
        <v>7.7469999999999999</v>
      </c>
      <c r="R1963" s="72">
        <v>0.316</v>
      </c>
      <c r="S1963" s="72">
        <v>104.90900000000001</v>
      </c>
      <c r="T1963" s="12">
        <v>321.36900000000003</v>
      </c>
      <c r="U1963" s="72">
        <v>13.089</v>
      </c>
      <c r="V1963" s="72">
        <v>16.349</v>
      </c>
      <c r="W1963" s="12">
        <v>637.84</v>
      </c>
      <c r="X1963" s="72">
        <v>25.978000000000002</v>
      </c>
      <c r="Y1963" s="72">
        <v>9.1620000000000008</v>
      </c>
      <c r="Z1963" s="12">
        <v>959.20899999999995</v>
      </c>
      <c r="AA1963" s="72">
        <v>39.067</v>
      </c>
      <c r="AB1963" s="72">
        <v>2.9990000000000001</v>
      </c>
      <c r="AC1963" s="12">
        <v>1845.4459999999999</v>
      </c>
      <c r="AD1963" s="72">
        <v>75.161000000000001</v>
      </c>
      <c r="AE1963" s="72">
        <v>0.66800000000000004</v>
      </c>
      <c r="AF1963" s="12">
        <v>14.281000000000001</v>
      </c>
      <c r="AG1963" s="72">
        <v>0.58199999999999996</v>
      </c>
      <c r="AH1963" s="72">
        <v>86.100999999999999</v>
      </c>
      <c r="AI1963" s="12">
        <v>163.976</v>
      </c>
      <c r="AJ1963" s="72">
        <v>6.6779999999999999</v>
      </c>
      <c r="AK1963" s="72">
        <v>8.0850000000000009</v>
      </c>
      <c r="AL1963" s="12">
        <v>178.25700000000001</v>
      </c>
      <c r="AM1963" s="72">
        <v>7.26</v>
      </c>
      <c r="AN1963" s="72">
        <v>4.03</v>
      </c>
      <c r="AO1963" s="12">
        <v>2023.704</v>
      </c>
      <c r="AP1963" s="72">
        <v>82.421000000000006</v>
      </c>
      <c r="AQ1963" s="72">
        <v>0.65600000000000003</v>
      </c>
      <c r="AR1963" s="12">
        <v>11.792</v>
      </c>
      <c r="AS1963" s="72">
        <v>0.48</v>
      </c>
      <c r="AT1963" s="72">
        <v>81.009</v>
      </c>
      <c r="AU1963" s="12">
        <v>21.277999999999999</v>
      </c>
      <c r="AV1963" s="72">
        <v>0.86699999999999999</v>
      </c>
      <c r="AW1963" s="72">
        <v>76.05</v>
      </c>
      <c r="AX1963" s="12">
        <v>69.995999999999995</v>
      </c>
      <c r="AY1963" s="72">
        <v>2.851</v>
      </c>
      <c r="AZ1963" s="72">
        <v>47.484000000000002</v>
      </c>
      <c r="BA1963" s="12">
        <v>91.274000000000001</v>
      </c>
      <c r="BB1963" s="72">
        <v>3.7170000000000001</v>
      </c>
      <c r="BC1963" s="72">
        <v>44.113999999999997</v>
      </c>
      <c r="BD1963" s="12">
        <v>0</v>
      </c>
      <c r="BE1963" s="72">
        <v>0</v>
      </c>
      <c r="BF1963" s="72">
        <v>0</v>
      </c>
      <c r="BG1963" s="12">
        <v>91.274000000000001</v>
      </c>
      <c r="BH1963" s="72">
        <v>3.7170000000000001</v>
      </c>
      <c r="BI1963" s="72">
        <v>44.113999999999997</v>
      </c>
      <c r="BJ1963" s="12">
        <v>285.71300000000002</v>
      </c>
      <c r="BK1963" s="72">
        <v>11.637</v>
      </c>
      <c r="BL1963" s="72">
        <v>13.443</v>
      </c>
      <c r="BM1963" s="12">
        <v>42.828000000000003</v>
      </c>
      <c r="BN1963" s="72">
        <v>1.744</v>
      </c>
      <c r="BO1963" s="72">
        <v>68.793000000000006</v>
      </c>
      <c r="BP1963" s="12">
        <v>328.54199999999997</v>
      </c>
      <c r="BQ1963" s="72">
        <v>13.381</v>
      </c>
      <c r="BR1963" s="72">
        <v>12.522</v>
      </c>
      <c r="BS1963" s="12">
        <v>431.608</v>
      </c>
      <c r="BT1963" s="72">
        <v>17.579000000000001</v>
      </c>
      <c r="BU1963" s="72">
        <v>3.052</v>
      </c>
      <c r="BV1963" s="12">
        <v>2455.3110000000001</v>
      </c>
      <c r="BW1963" s="72">
        <v>100</v>
      </c>
      <c r="BX1963" s="72">
        <v>0.05</v>
      </c>
      <c r="BY1963" s="13"/>
      <c r="BZ1963" s="13"/>
    </row>
    <row r="1964" spans="1:78" ht="12.75" customHeight="1">
      <c r="A1964" s="122" t="s">
        <v>65</v>
      </c>
      <c r="B1964" s="71" t="s">
        <v>67</v>
      </c>
      <c r="C1964" s="71" t="s">
        <v>26</v>
      </c>
      <c r="D1964" s="34">
        <v>46174</v>
      </c>
      <c r="E1964" s="12">
        <v>868.06500000000005</v>
      </c>
      <c r="F1964" s="72">
        <v>35.243000000000002</v>
      </c>
      <c r="G1964" s="72">
        <v>2.5539999999999998</v>
      </c>
      <c r="H1964" s="12">
        <v>165.54900000000001</v>
      </c>
      <c r="I1964" s="72">
        <v>6.7210000000000001</v>
      </c>
      <c r="J1964" s="72">
        <v>24.481999999999999</v>
      </c>
      <c r="K1964" s="12">
        <v>94.239000000000004</v>
      </c>
      <c r="L1964" s="72">
        <v>3.8260000000000001</v>
      </c>
      <c r="M1964" s="72">
        <v>30.939</v>
      </c>
      <c r="N1964" s="12">
        <v>259.78800000000001</v>
      </c>
      <c r="O1964" s="72">
        <v>10.547000000000001</v>
      </c>
      <c r="P1964" s="72">
        <v>20.652999999999999</v>
      </c>
      <c r="Q1964" s="12">
        <v>19.367999999999999</v>
      </c>
      <c r="R1964" s="72">
        <v>0.78600000000000003</v>
      </c>
      <c r="S1964" s="72">
        <v>73.486999999999995</v>
      </c>
      <c r="T1964" s="12">
        <v>279.15600000000001</v>
      </c>
      <c r="U1964" s="72">
        <v>11.333</v>
      </c>
      <c r="V1964" s="72">
        <v>19.259</v>
      </c>
      <c r="W1964" s="12">
        <v>682.03300000000002</v>
      </c>
      <c r="X1964" s="72">
        <v>27.69</v>
      </c>
      <c r="Y1964" s="72">
        <v>8.4469999999999992</v>
      </c>
      <c r="Z1964" s="12">
        <v>961.18899999999996</v>
      </c>
      <c r="AA1964" s="72">
        <v>39.023000000000003</v>
      </c>
      <c r="AB1964" s="72">
        <v>1.998</v>
      </c>
      <c r="AC1964" s="12">
        <v>1829.2539999999999</v>
      </c>
      <c r="AD1964" s="72">
        <v>74.266000000000005</v>
      </c>
      <c r="AE1964" s="72">
        <v>0.77800000000000002</v>
      </c>
      <c r="AF1964" s="12">
        <v>35.374000000000002</v>
      </c>
      <c r="AG1964" s="72">
        <v>1.4359999999999999</v>
      </c>
      <c r="AH1964" s="72">
        <v>54.279000000000003</v>
      </c>
      <c r="AI1964" s="12">
        <v>135.703</v>
      </c>
      <c r="AJ1964" s="72">
        <v>5.5090000000000003</v>
      </c>
      <c r="AK1964" s="72">
        <v>13.590999999999999</v>
      </c>
      <c r="AL1964" s="12">
        <v>171.077</v>
      </c>
      <c r="AM1964" s="72">
        <v>6.9459999999999997</v>
      </c>
      <c r="AN1964" s="72">
        <v>3.8919999999999999</v>
      </c>
      <c r="AO1964" s="12">
        <v>2000.3320000000001</v>
      </c>
      <c r="AP1964" s="72">
        <v>81.210999999999999</v>
      </c>
      <c r="AQ1964" s="72">
        <v>0.64900000000000002</v>
      </c>
      <c r="AR1964" s="12">
        <v>42.215000000000003</v>
      </c>
      <c r="AS1964" s="72">
        <v>1.714</v>
      </c>
      <c r="AT1964" s="72">
        <v>63.033000000000001</v>
      </c>
      <c r="AU1964" s="12">
        <v>32.609000000000002</v>
      </c>
      <c r="AV1964" s="72">
        <v>1.3240000000000001</v>
      </c>
      <c r="AW1964" s="72">
        <v>65.369</v>
      </c>
      <c r="AX1964" s="12">
        <v>105.824</v>
      </c>
      <c r="AY1964" s="72">
        <v>4.2960000000000003</v>
      </c>
      <c r="AZ1964" s="72">
        <v>24.102</v>
      </c>
      <c r="BA1964" s="12">
        <v>138.43299999999999</v>
      </c>
      <c r="BB1964" s="72">
        <v>5.62</v>
      </c>
      <c r="BC1964" s="72">
        <v>21.363</v>
      </c>
      <c r="BD1964" s="12">
        <v>31.739000000000001</v>
      </c>
      <c r="BE1964" s="72">
        <v>1.2889999999999999</v>
      </c>
      <c r="BF1964" s="72">
        <v>69.515000000000001</v>
      </c>
      <c r="BG1964" s="12">
        <v>170.17099999999999</v>
      </c>
      <c r="BH1964" s="72">
        <v>6.9089999999999998</v>
      </c>
      <c r="BI1964" s="72">
        <v>18.439</v>
      </c>
      <c r="BJ1964" s="12">
        <v>247.15899999999999</v>
      </c>
      <c r="BK1964" s="72">
        <v>10.034000000000001</v>
      </c>
      <c r="BL1964" s="72">
        <v>16.53</v>
      </c>
      <c r="BM1964" s="12">
        <v>3.2389999999999999</v>
      </c>
      <c r="BN1964" s="72">
        <v>0.13200000000000001</v>
      </c>
      <c r="BO1964" s="72">
        <v>110.333</v>
      </c>
      <c r="BP1964" s="12">
        <v>250.398</v>
      </c>
      <c r="BQ1964" s="72">
        <v>10.166</v>
      </c>
      <c r="BR1964" s="72">
        <v>16.154</v>
      </c>
      <c r="BS1964" s="12">
        <v>462.78399999999999</v>
      </c>
      <c r="BT1964" s="72">
        <v>18.789000000000001</v>
      </c>
      <c r="BU1964" s="72">
        <v>2.7570000000000001</v>
      </c>
      <c r="BV1964" s="12">
        <v>2463.1149999999998</v>
      </c>
      <c r="BW1964" s="72">
        <v>100</v>
      </c>
      <c r="BX1964" s="72">
        <v>6.7000000000000004E-2</v>
      </c>
      <c r="BY1964" s="13"/>
      <c r="BZ1964" s="13"/>
    </row>
    <row r="1965" spans="1:78" ht="12.75" customHeight="1">
      <c r="A1965" s="122" t="s">
        <v>65</v>
      </c>
      <c r="B1965" s="71" t="s">
        <v>67</v>
      </c>
      <c r="C1965" s="71" t="s">
        <v>24</v>
      </c>
      <c r="D1965" s="34">
        <v>41883</v>
      </c>
      <c r="E1965" s="12">
        <v>489.26600000000002</v>
      </c>
      <c r="F1965" s="72">
        <v>43.548999999999999</v>
      </c>
      <c r="G1965" s="72">
        <v>1.379</v>
      </c>
      <c r="H1965" s="12">
        <v>31.872</v>
      </c>
      <c r="I1965" s="72">
        <v>2.8370000000000002</v>
      </c>
      <c r="J1965" s="72">
        <v>59.216000000000001</v>
      </c>
      <c r="K1965" s="12">
        <v>41.796999999999997</v>
      </c>
      <c r="L1965" s="72">
        <v>3.72</v>
      </c>
      <c r="M1965" s="72">
        <v>69.168999999999997</v>
      </c>
      <c r="N1965" s="12">
        <v>73.668999999999997</v>
      </c>
      <c r="O1965" s="72">
        <v>6.5570000000000004</v>
      </c>
      <c r="P1965" s="72">
        <v>53.363</v>
      </c>
      <c r="Q1965" s="12">
        <v>0</v>
      </c>
      <c r="R1965" s="72">
        <v>0</v>
      </c>
      <c r="S1965" s="72">
        <v>0</v>
      </c>
      <c r="T1965" s="12">
        <v>73.668999999999997</v>
      </c>
      <c r="U1965" s="72">
        <v>6.5570000000000004</v>
      </c>
      <c r="V1965" s="72">
        <v>53.363</v>
      </c>
      <c r="W1965" s="12">
        <v>195.584</v>
      </c>
      <c r="X1965" s="72">
        <v>17.408999999999999</v>
      </c>
      <c r="Y1965" s="72">
        <v>19.39</v>
      </c>
      <c r="Z1965" s="12">
        <v>269.25299999999999</v>
      </c>
      <c r="AA1965" s="72">
        <v>23.966000000000001</v>
      </c>
      <c r="AB1965" s="72">
        <v>2.6880000000000002</v>
      </c>
      <c r="AC1965" s="12">
        <v>758.52</v>
      </c>
      <c r="AD1965" s="72">
        <v>67.515000000000001</v>
      </c>
      <c r="AE1965" s="72">
        <v>1.2909999999999999</v>
      </c>
      <c r="AF1965" s="12">
        <v>0</v>
      </c>
      <c r="AG1965" s="72">
        <v>0</v>
      </c>
      <c r="AH1965" s="72">
        <v>0</v>
      </c>
      <c r="AI1965" s="12">
        <v>112.777</v>
      </c>
      <c r="AJ1965" s="72">
        <v>10.038</v>
      </c>
      <c r="AK1965" s="72">
        <v>4.0570000000000004</v>
      </c>
      <c r="AL1965" s="12">
        <v>112.777</v>
      </c>
      <c r="AM1965" s="72">
        <v>10.038</v>
      </c>
      <c r="AN1965" s="72">
        <v>4.0570000000000004</v>
      </c>
      <c r="AO1965" s="12">
        <v>871.29600000000005</v>
      </c>
      <c r="AP1965" s="72">
        <v>77.552999999999997</v>
      </c>
      <c r="AQ1965" s="72">
        <v>1.145</v>
      </c>
      <c r="AR1965" s="12">
        <v>0</v>
      </c>
      <c r="AS1965" s="72">
        <v>0</v>
      </c>
      <c r="AT1965" s="72">
        <v>0</v>
      </c>
      <c r="AU1965" s="12">
        <v>0</v>
      </c>
      <c r="AV1965" s="72">
        <v>0</v>
      </c>
      <c r="AW1965" s="72">
        <v>0</v>
      </c>
      <c r="AX1965" s="12">
        <v>77.271000000000001</v>
      </c>
      <c r="AY1965" s="72">
        <v>6.8780000000000001</v>
      </c>
      <c r="AZ1965" s="72">
        <v>57.598999999999997</v>
      </c>
      <c r="BA1965" s="12">
        <v>77.271000000000001</v>
      </c>
      <c r="BB1965" s="72">
        <v>6.8780000000000001</v>
      </c>
      <c r="BC1965" s="72">
        <v>57.598999999999997</v>
      </c>
      <c r="BD1965" s="12">
        <v>57.030999999999999</v>
      </c>
      <c r="BE1965" s="72">
        <v>5.0759999999999996</v>
      </c>
      <c r="BF1965" s="72">
        <v>105.58799999999999</v>
      </c>
      <c r="BG1965" s="12">
        <v>134.30199999999999</v>
      </c>
      <c r="BH1965" s="72">
        <v>11.954000000000001</v>
      </c>
      <c r="BI1965" s="72">
        <v>37.597999999999999</v>
      </c>
      <c r="BJ1965" s="12">
        <v>103.155</v>
      </c>
      <c r="BK1965" s="72">
        <v>9.1820000000000004</v>
      </c>
      <c r="BL1965" s="72">
        <v>48.877000000000002</v>
      </c>
      <c r="BM1965" s="12">
        <v>14.728</v>
      </c>
      <c r="BN1965" s="72">
        <v>1.3109999999999999</v>
      </c>
      <c r="BO1965" s="72">
        <v>108.877</v>
      </c>
      <c r="BP1965" s="12">
        <v>117.883</v>
      </c>
      <c r="BQ1965" s="72">
        <v>10.493</v>
      </c>
      <c r="BR1965" s="72">
        <v>42.624000000000002</v>
      </c>
      <c r="BS1965" s="12">
        <v>252.185</v>
      </c>
      <c r="BT1965" s="72">
        <v>22.446999999999999</v>
      </c>
      <c r="BU1965" s="72">
        <v>4.0579999999999998</v>
      </c>
      <c r="BV1965" s="12">
        <v>1123.482</v>
      </c>
      <c r="BW1965" s="72">
        <v>100</v>
      </c>
      <c r="BX1965" s="72">
        <v>0.38800000000000001</v>
      </c>
      <c r="BY1965" s="13"/>
      <c r="BZ1965" s="13"/>
    </row>
    <row r="1966" spans="1:78" ht="12.75" customHeight="1">
      <c r="A1966" s="122" t="s">
        <v>65</v>
      </c>
      <c r="B1966" s="71" t="s">
        <v>67</v>
      </c>
      <c r="C1966" s="71" t="s">
        <v>24</v>
      </c>
      <c r="D1966" s="34">
        <v>41974</v>
      </c>
      <c r="E1966" s="12">
        <v>519.02</v>
      </c>
      <c r="F1966" s="72">
        <v>46.09</v>
      </c>
      <c r="G1966" s="72">
        <v>1.607</v>
      </c>
      <c r="H1966" s="12">
        <v>80.528000000000006</v>
      </c>
      <c r="I1966" s="72">
        <v>7.1509999999999998</v>
      </c>
      <c r="J1966" s="72">
        <v>32.881</v>
      </c>
      <c r="K1966" s="12">
        <v>59.322000000000003</v>
      </c>
      <c r="L1966" s="72">
        <v>5.2679999999999998</v>
      </c>
      <c r="M1966" s="72">
        <v>47.771000000000001</v>
      </c>
      <c r="N1966" s="12">
        <v>139.84899999999999</v>
      </c>
      <c r="O1966" s="72">
        <v>12.419</v>
      </c>
      <c r="P1966" s="72">
        <v>20.34</v>
      </c>
      <c r="Q1966" s="12">
        <v>0</v>
      </c>
      <c r="R1966" s="72">
        <v>0</v>
      </c>
      <c r="S1966" s="72">
        <v>0</v>
      </c>
      <c r="T1966" s="12">
        <v>139.84899999999999</v>
      </c>
      <c r="U1966" s="72">
        <v>12.419</v>
      </c>
      <c r="V1966" s="72">
        <v>20.34</v>
      </c>
      <c r="W1966" s="12">
        <v>133.584</v>
      </c>
      <c r="X1966" s="72">
        <v>11.863</v>
      </c>
      <c r="Y1966" s="72">
        <v>22.099</v>
      </c>
      <c r="Z1966" s="12">
        <v>273.43299999999999</v>
      </c>
      <c r="AA1966" s="72">
        <v>24.280999999999999</v>
      </c>
      <c r="AB1966" s="72">
        <v>2.7509999999999999</v>
      </c>
      <c r="AC1966" s="12">
        <v>792.45299999999997</v>
      </c>
      <c r="AD1966" s="72">
        <v>70.372</v>
      </c>
      <c r="AE1966" s="72">
        <v>1.0900000000000001</v>
      </c>
      <c r="AF1966" s="12">
        <v>1.4770000000000001</v>
      </c>
      <c r="AG1966" s="72">
        <v>0.13100000000000001</v>
      </c>
      <c r="AH1966" s="72">
        <v>123.995</v>
      </c>
      <c r="AI1966" s="12">
        <v>104.642</v>
      </c>
      <c r="AJ1966" s="72">
        <v>9.2919999999999998</v>
      </c>
      <c r="AK1966" s="72">
        <v>4.79</v>
      </c>
      <c r="AL1966" s="12">
        <v>106.119</v>
      </c>
      <c r="AM1966" s="72">
        <v>9.4239999999999995</v>
      </c>
      <c r="AN1966" s="72">
        <v>4.8570000000000002</v>
      </c>
      <c r="AO1966" s="12">
        <v>898.57299999999998</v>
      </c>
      <c r="AP1966" s="72">
        <v>79.795000000000002</v>
      </c>
      <c r="AQ1966" s="72">
        <v>1.036</v>
      </c>
      <c r="AR1966" s="12">
        <v>25.606999999999999</v>
      </c>
      <c r="AS1966" s="72">
        <v>2.274</v>
      </c>
      <c r="AT1966" s="72">
        <v>89.019000000000005</v>
      </c>
      <c r="AU1966" s="12">
        <v>3.3149999999999999</v>
      </c>
      <c r="AV1966" s="72">
        <v>0.29399999999999998</v>
      </c>
      <c r="AW1966" s="72">
        <v>108.782</v>
      </c>
      <c r="AX1966" s="12">
        <v>48.381</v>
      </c>
      <c r="AY1966" s="72">
        <v>4.2960000000000003</v>
      </c>
      <c r="AZ1966" s="72">
        <v>46.621000000000002</v>
      </c>
      <c r="BA1966" s="12">
        <v>51.695999999999998</v>
      </c>
      <c r="BB1966" s="72">
        <v>4.5910000000000002</v>
      </c>
      <c r="BC1966" s="72">
        <v>43.356000000000002</v>
      </c>
      <c r="BD1966" s="12">
        <v>20.85</v>
      </c>
      <c r="BE1966" s="72">
        <v>1.8520000000000001</v>
      </c>
      <c r="BF1966" s="72">
        <v>74.941999999999993</v>
      </c>
      <c r="BG1966" s="12">
        <v>72.546000000000006</v>
      </c>
      <c r="BH1966" s="72">
        <v>6.4420000000000002</v>
      </c>
      <c r="BI1966" s="72">
        <v>35.792999999999999</v>
      </c>
      <c r="BJ1966" s="12">
        <v>129.374</v>
      </c>
      <c r="BK1966" s="72">
        <v>11.489000000000001</v>
      </c>
      <c r="BL1966" s="72">
        <v>23.937999999999999</v>
      </c>
      <c r="BM1966" s="12">
        <v>0</v>
      </c>
      <c r="BN1966" s="72">
        <v>0</v>
      </c>
      <c r="BO1966" s="72">
        <v>0</v>
      </c>
      <c r="BP1966" s="12">
        <v>129.374</v>
      </c>
      <c r="BQ1966" s="72">
        <v>11.489000000000001</v>
      </c>
      <c r="BR1966" s="72">
        <v>23.937999999999999</v>
      </c>
      <c r="BS1966" s="12">
        <v>227.52699999999999</v>
      </c>
      <c r="BT1966" s="72">
        <v>20.204999999999998</v>
      </c>
      <c r="BU1966" s="72">
        <v>3.3969999999999998</v>
      </c>
      <c r="BV1966" s="12">
        <v>1126.0989999999999</v>
      </c>
      <c r="BW1966" s="72">
        <v>100</v>
      </c>
      <c r="BX1966" s="72">
        <v>0.38900000000000001</v>
      </c>
      <c r="BY1966" s="13"/>
      <c r="BZ1966" s="13"/>
    </row>
    <row r="1967" spans="1:78" ht="12.75" customHeight="1">
      <c r="A1967" s="122" t="s">
        <v>65</v>
      </c>
      <c r="B1967" s="71" t="s">
        <v>67</v>
      </c>
      <c r="C1967" s="71" t="s">
        <v>24</v>
      </c>
      <c r="D1967" s="34">
        <v>42064</v>
      </c>
      <c r="E1967" s="12">
        <v>504.21300000000002</v>
      </c>
      <c r="F1967" s="72">
        <v>44.418999999999997</v>
      </c>
      <c r="G1967" s="72">
        <v>1.6479999999999999</v>
      </c>
      <c r="H1967" s="12">
        <v>13.972</v>
      </c>
      <c r="I1967" s="72">
        <v>1.2310000000000001</v>
      </c>
      <c r="J1967" s="72">
        <v>124.233</v>
      </c>
      <c r="K1967" s="12">
        <v>3.8759999999999999</v>
      </c>
      <c r="L1967" s="72">
        <v>0.34100000000000003</v>
      </c>
      <c r="M1967" s="72">
        <v>111.244</v>
      </c>
      <c r="N1967" s="12">
        <v>17.847999999999999</v>
      </c>
      <c r="O1967" s="72">
        <v>1.5720000000000001</v>
      </c>
      <c r="P1967" s="72">
        <v>85.777000000000001</v>
      </c>
      <c r="Q1967" s="12">
        <v>7.47</v>
      </c>
      <c r="R1967" s="72">
        <v>0.65800000000000003</v>
      </c>
      <c r="S1967" s="72">
        <v>118.62</v>
      </c>
      <c r="T1967" s="12">
        <v>25.318000000000001</v>
      </c>
      <c r="U1967" s="72">
        <v>2.23</v>
      </c>
      <c r="V1967" s="72">
        <v>72.881</v>
      </c>
      <c r="W1967" s="12">
        <v>259.69600000000003</v>
      </c>
      <c r="X1967" s="72">
        <v>22.878</v>
      </c>
      <c r="Y1967" s="72">
        <v>7.8460000000000001</v>
      </c>
      <c r="Z1967" s="12">
        <v>285.01400000000001</v>
      </c>
      <c r="AA1967" s="72">
        <v>25.109000000000002</v>
      </c>
      <c r="AB1967" s="72">
        <v>3.17</v>
      </c>
      <c r="AC1967" s="12">
        <v>789.22699999999998</v>
      </c>
      <c r="AD1967" s="72">
        <v>69.528000000000006</v>
      </c>
      <c r="AE1967" s="72">
        <v>1.155</v>
      </c>
      <c r="AF1967" s="12">
        <v>0</v>
      </c>
      <c r="AG1967" s="72">
        <v>0</v>
      </c>
      <c r="AH1967" s="72">
        <v>0</v>
      </c>
      <c r="AI1967" s="12">
        <v>131.66399999999999</v>
      </c>
      <c r="AJ1967" s="72">
        <v>11.599</v>
      </c>
      <c r="AK1967" s="72">
        <v>3.9119999999999999</v>
      </c>
      <c r="AL1967" s="12">
        <v>131.66399999999999</v>
      </c>
      <c r="AM1967" s="72">
        <v>11.599</v>
      </c>
      <c r="AN1967" s="72">
        <v>3.9119999999999999</v>
      </c>
      <c r="AO1967" s="12">
        <v>920.89099999999996</v>
      </c>
      <c r="AP1967" s="72">
        <v>81.126999999999995</v>
      </c>
      <c r="AQ1967" s="72">
        <v>0.76400000000000001</v>
      </c>
      <c r="AR1967" s="12">
        <v>0</v>
      </c>
      <c r="AS1967" s="72">
        <v>0</v>
      </c>
      <c r="AT1967" s="72">
        <v>0</v>
      </c>
      <c r="AU1967" s="12">
        <v>40.616999999999997</v>
      </c>
      <c r="AV1967" s="72">
        <v>3.5779999999999998</v>
      </c>
      <c r="AW1967" s="72">
        <v>81.400999999999996</v>
      </c>
      <c r="AX1967" s="12">
        <v>78.569000000000003</v>
      </c>
      <c r="AY1967" s="72">
        <v>6.9219999999999997</v>
      </c>
      <c r="AZ1967" s="72">
        <v>58.070999999999998</v>
      </c>
      <c r="BA1967" s="12">
        <v>119.18600000000001</v>
      </c>
      <c r="BB1967" s="72">
        <v>10.5</v>
      </c>
      <c r="BC1967" s="72">
        <v>32.536000000000001</v>
      </c>
      <c r="BD1967" s="12">
        <v>34.792000000000002</v>
      </c>
      <c r="BE1967" s="72">
        <v>3.0649999999999999</v>
      </c>
      <c r="BF1967" s="72">
        <v>79.117000000000004</v>
      </c>
      <c r="BG1967" s="12">
        <v>153.97800000000001</v>
      </c>
      <c r="BH1967" s="72">
        <v>13.565</v>
      </c>
      <c r="BI1967" s="72">
        <v>20.454000000000001</v>
      </c>
      <c r="BJ1967" s="12">
        <v>60.255000000000003</v>
      </c>
      <c r="BK1967" s="72">
        <v>5.3079999999999998</v>
      </c>
      <c r="BL1967" s="72">
        <v>49.987000000000002</v>
      </c>
      <c r="BM1967" s="12">
        <v>0</v>
      </c>
      <c r="BN1967" s="72">
        <v>0</v>
      </c>
      <c r="BO1967" s="72">
        <v>0</v>
      </c>
      <c r="BP1967" s="12">
        <v>60.255000000000003</v>
      </c>
      <c r="BQ1967" s="72">
        <v>5.3079999999999998</v>
      </c>
      <c r="BR1967" s="72">
        <v>49.987000000000002</v>
      </c>
      <c r="BS1967" s="12">
        <v>214.233</v>
      </c>
      <c r="BT1967" s="72">
        <v>18.873000000000001</v>
      </c>
      <c r="BU1967" s="72">
        <v>3.0720000000000001</v>
      </c>
      <c r="BV1967" s="12">
        <v>1135.124</v>
      </c>
      <c r="BW1967" s="72">
        <v>100</v>
      </c>
      <c r="BX1967" s="72">
        <v>0.28799999999999998</v>
      </c>
      <c r="BY1967" s="13"/>
      <c r="BZ1967" s="13"/>
    </row>
    <row r="1968" spans="1:78" ht="12.75" customHeight="1">
      <c r="A1968" s="122" t="s">
        <v>65</v>
      </c>
      <c r="B1968" s="71" t="s">
        <v>67</v>
      </c>
      <c r="C1968" s="71" t="s">
        <v>24</v>
      </c>
      <c r="D1968" s="34">
        <v>42156</v>
      </c>
      <c r="E1968" s="12">
        <v>476.61500000000001</v>
      </c>
      <c r="F1968" s="72">
        <v>42.265999999999998</v>
      </c>
      <c r="G1968" s="72">
        <v>2.2080000000000002</v>
      </c>
      <c r="H1968" s="12">
        <v>58.249000000000002</v>
      </c>
      <c r="I1968" s="72">
        <v>5.165</v>
      </c>
      <c r="J1968" s="72">
        <v>47.697000000000003</v>
      </c>
      <c r="K1968" s="12">
        <v>53.731999999999999</v>
      </c>
      <c r="L1968" s="72">
        <v>4.7649999999999997</v>
      </c>
      <c r="M1968" s="72">
        <v>46.655999999999999</v>
      </c>
      <c r="N1968" s="12">
        <v>111.98099999999999</v>
      </c>
      <c r="O1968" s="72">
        <v>9.93</v>
      </c>
      <c r="P1968" s="72">
        <v>29.35</v>
      </c>
      <c r="Q1968" s="12">
        <v>0</v>
      </c>
      <c r="R1968" s="72">
        <v>0</v>
      </c>
      <c r="S1968" s="72">
        <v>0</v>
      </c>
      <c r="T1968" s="12">
        <v>111.98099999999999</v>
      </c>
      <c r="U1968" s="72">
        <v>9.93</v>
      </c>
      <c r="V1968" s="72">
        <v>29.35</v>
      </c>
      <c r="W1968" s="12">
        <v>197.155</v>
      </c>
      <c r="X1968" s="72">
        <v>17.484000000000002</v>
      </c>
      <c r="Y1968" s="72">
        <v>18.161999999999999</v>
      </c>
      <c r="Z1968" s="12">
        <v>309.13600000000002</v>
      </c>
      <c r="AA1968" s="72">
        <v>27.414000000000001</v>
      </c>
      <c r="AB1968" s="72">
        <v>2.62</v>
      </c>
      <c r="AC1968" s="12">
        <v>785.75099999999998</v>
      </c>
      <c r="AD1968" s="72">
        <v>69.680000000000007</v>
      </c>
      <c r="AE1968" s="72">
        <v>1.2290000000000001</v>
      </c>
      <c r="AF1968" s="12">
        <v>6.6710000000000003</v>
      </c>
      <c r="AG1968" s="72">
        <v>0.59199999999999997</v>
      </c>
      <c r="AH1968" s="72">
        <v>113.965</v>
      </c>
      <c r="AI1968" s="12">
        <v>106.053</v>
      </c>
      <c r="AJ1968" s="72">
        <v>9.4049999999999994</v>
      </c>
      <c r="AK1968" s="72">
        <v>8.7110000000000003</v>
      </c>
      <c r="AL1968" s="12">
        <v>112.72499999999999</v>
      </c>
      <c r="AM1968" s="72">
        <v>9.9960000000000004</v>
      </c>
      <c r="AN1968" s="72">
        <v>4.8040000000000003</v>
      </c>
      <c r="AO1968" s="12">
        <v>898.476</v>
      </c>
      <c r="AP1968" s="72">
        <v>79.676000000000002</v>
      </c>
      <c r="AQ1968" s="72">
        <v>1.0640000000000001</v>
      </c>
      <c r="AR1968" s="12">
        <v>0</v>
      </c>
      <c r="AS1968" s="72">
        <v>0</v>
      </c>
      <c r="AT1968" s="72">
        <v>0</v>
      </c>
      <c r="AU1968" s="12">
        <v>0</v>
      </c>
      <c r="AV1968" s="72">
        <v>0</v>
      </c>
      <c r="AW1968" s="72">
        <v>0</v>
      </c>
      <c r="AX1968" s="12">
        <v>79.835999999999999</v>
      </c>
      <c r="AY1968" s="72">
        <v>7.08</v>
      </c>
      <c r="AZ1968" s="72">
        <v>38.744999999999997</v>
      </c>
      <c r="BA1968" s="12">
        <v>79.835999999999999</v>
      </c>
      <c r="BB1968" s="72">
        <v>7.08</v>
      </c>
      <c r="BC1968" s="72">
        <v>38.744999999999997</v>
      </c>
      <c r="BD1968" s="12">
        <v>37.750999999999998</v>
      </c>
      <c r="BE1968" s="72">
        <v>3.3479999999999999</v>
      </c>
      <c r="BF1968" s="72">
        <v>46.51</v>
      </c>
      <c r="BG1968" s="12">
        <v>117.587</v>
      </c>
      <c r="BH1968" s="72">
        <v>10.427</v>
      </c>
      <c r="BI1968" s="72">
        <v>34.994</v>
      </c>
      <c r="BJ1968" s="12">
        <v>111.6</v>
      </c>
      <c r="BK1968" s="72">
        <v>9.8970000000000002</v>
      </c>
      <c r="BL1968" s="72">
        <v>35.503999999999998</v>
      </c>
      <c r="BM1968" s="12">
        <v>0</v>
      </c>
      <c r="BN1968" s="72">
        <v>0</v>
      </c>
      <c r="BO1968" s="72">
        <v>0</v>
      </c>
      <c r="BP1968" s="12">
        <v>111.6</v>
      </c>
      <c r="BQ1968" s="72">
        <v>9.8970000000000002</v>
      </c>
      <c r="BR1968" s="72">
        <v>35.503999999999998</v>
      </c>
      <c r="BS1968" s="12">
        <v>229.18600000000001</v>
      </c>
      <c r="BT1968" s="72">
        <v>20.324000000000002</v>
      </c>
      <c r="BU1968" s="72">
        <v>3.669</v>
      </c>
      <c r="BV1968" s="12">
        <v>1127.663</v>
      </c>
      <c r="BW1968" s="72">
        <v>100</v>
      </c>
      <c r="BX1968" s="72">
        <v>0.439</v>
      </c>
      <c r="BY1968" s="13"/>
      <c r="BZ1968" s="13"/>
    </row>
    <row r="1969" spans="1:78" ht="12.75" customHeight="1">
      <c r="A1969" s="122" t="s">
        <v>65</v>
      </c>
      <c r="B1969" s="71" t="s">
        <v>67</v>
      </c>
      <c r="C1969" s="71" t="s">
        <v>24</v>
      </c>
      <c r="D1969" s="34">
        <v>42614</v>
      </c>
      <c r="E1969" s="12">
        <v>454.93099999999998</v>
      </c>
      <c r="F1969" s="72">
        <v>40.423000000000002</v>
      </c>
      <c r="G1969" s="72">
        <v>2.1389999999999998</v>
      </c>
      <c r="H1969" s="12">
        <v>82.762</v>
      </c>
      <c r="I1969" s="72">
        <v>7.3540000000000001</v>
      </c>
      <c r="J1969" s="72">
        <v>32.552999999999997</v>
      </c>
      <c r="K1969" s="12">
        <v>36.783000000000001</v>
      </c>
      <c r="L1969" s="72">
        <v>3.2679999999999998</v>
      </c>
      <c r="M1969" s="72">
        <v>62.572000000000003</v>
      </c>
      <c r="N1969" s="12">
        <v>119.545</v>
      </c>
      <c r="O1969" s="72">
        <v>10.622</v>
      </c>
      <c r="P1969" s="72">
        <v>32.215000000000003</v>
      </c>
      <c r="Q1969" s="12">
        <v>2.7810000000000001</v>
      </c>
      <c r="R1969" s="72">
        <v>0.247</v>
      </c>
      <c r="S1969" s="72">
        <v>104.64400000000001</v>
      </c>
      <c r="T1969" s="12">
        <v>122.32599999999999</v>
      </c>
      <c r="U1969" s="72">
        <v>10.869</v>
      </c>
      <c r="V1969" s="72">
        <v>31.905999999999999</v>
      </c>
      <c r="W1969" s="12">
        <v>201.589</v>
      </c>
      <c r="X1969" s="72">
        <v>17.911999999999999</v>
      </c>
      <c r="Y1969" s="72">
        <v>20.622</v>
      </c>
      <c r="Z1969" s="12">
        <v>323.91500000000002</v>
      </c>
      <c r="AA1969" s="72">
        <v>28.782</v>
      </c>
      <c r="AB1969" s="72">
        <v>1.9450000000000001</v>
      </c>
      <c r="AC1969" s="12">
        <v>778.846</v>
      </c>
      <c r="AD1969" s="72">
        <v>69.204999999999998</v>
      </c>
      <c r="AE1969" s="72">
        <v>1.42</v>
      </c>
      <c r="AF1969" s="12">
        <v>7.5970000000000004</v>
      </c>
      <c r="AG1969" s="72">
        <v>0.67500000000000004</v>
      </c>
      <c r="AH1969" s="72">
        <v>116.35599999999999</v>
      </c>
      <c r="AI1969" s="12">
        <v>97.664000000000001</v>
      </c>
      <c r="AJ1969" s="72">
        <v>8.6780000000000008</v>
      </c>
      <c r="AK1969" s="72">
        <v>11.542</v>
      </c>
      <c r="AL1969" s="12">
        <v>105.261</v>
      </c>
      <c r="AM1969" s="72">
        <v>9.3529999999999998</v>
      </c>
      <c r="AN1969" s="72">
        <v>4.5599999999999996</v>
      </c>
      <c r="AO1969" s="12">
        <v>884.10699999999997</v>
      </c>
      <c r="AP1969" s="72">
        <v>78.558000000000007</v>
      </c>
      <c r="AQ1969" s="72">
        <v>1.2509999999999999</v>
      </c>
      <c r="AR1969" s="12">
        <v>15.233000000000001</v>
      </c>
      <c r="AS1969" s="72">
        <v>1.3540000000000001</v>
      </c>
      <c r="AT1969" s="72">
        <v>105.081</v>
      </c>
      <c r="AU1969" s="12">
        <v>0</v>
      </c>
      <c r="AV1969" s="72">
        <v>0</v>
      </c>
      <c r="AW1969" s="72">
        <v>0</v>
      </c>
      <c r="AX1969" s="12">
        <v>77.596999999999994</v>
      </c>
      <c r="AY1969" s="72">
        <v>6.8949999999999996</v>
      </c>
      <c r="AZ1969" s="72">
        <v>43.807000000000002</v>
      </c>
      <c r="BA1969" s="12">
        <v>77.596999999999994</v>
      </c>
      <c r="BB1969" s="72">
        <v>6.8949999999999996</v>
      </c>
      <c r="BC1969" s="72">
        <v>43.807000000000002</v>
      </c>
      <c r="BD1969" s="12">
        <v>10.694000000000001</v>
      </c>
      <c r="BE1969" s="72">
        <v>0.95</v>
      </c>
      <c r="BF1969" s="72">
        <v>82.869</v>
      </c>
      <c r="BG1969" s="12">
        <v>88.290999999999997</v>
      </c>
      <c r="BH1969" s="72">
        <v>7.8449999999999998</v>
      </c>
      <c r="BI1969" s="72">
        <v>39.808999999999997</v>
      </c>
      <c r="BJ1969" s="12">
        <v>127.51900000000001</v>
      </c>
      <c r="BK1969" s="72">
        <v>11.331</v>
      </c>
      <c r="BL1969" s="72">
        <v>30.131</v>
      </c>
      <c r="BM1969" s="12">
        <v>10.273</v>
      </c>
      <c r="BN1969" s="72">
        <v>0.91300000000000003</v>
      </c>
      <c r="BO1969" s="72">
        <v>105.279</v>
      </c>
      <c r="BP1969" s="12">
        <v>137.791</v>
      </c>
      <c r="BQ1969" s="72">
        <v>12.244</v>
      </c>
      <c r="BR1969" s="72">
        <v>28.094999999999999</v>
      </c>
      <c r="BS1969" s="12">
        <v>241.315</v>
      </c>
      <c r="BT1969" s="72">
        <v>21.442</v>
      </c>
      <c r="BU1969" s="72">
        <v>4.63</v>
      </c>
      <c r="BV1969" s="12">
        <v>1125.422</v>
      </c>
      <c r="BW1969" s="72">
        <v>100</v>
      </c>
      <c r="BX1969" s="72">
        <v>0.57699999999999996</v>
      </c>
      <c r="BY1969" s="13"/>
      <c r="BZ1969" s="13"/>
    </row>
    <row r="1970" spans="1:78" ht="12.75" customHeight="1">
      <c r="A1970" s="122" t="s">
        <v>65</v>
      </c>
      <c r="B1970" s="71" t="s">
        <v>67</v>
      </c>
      <c r="C1970" s="71" t="s">
        <v>24</v>
      </c>
      <c r="D1970" s="34">
        <v>42705</v>
      </c>
      <c r="E1970" s="12">
        <v>447.16</v>
      </c>
      <c r="F1970" s="72">
        <v>39.835999999999999</v>
      </c>
      <c r="G1970" s="72">
        <v>3.6440000000000001</v>
      </c>
      <c r="H1970" s="12">
        <v>54.807000000000002</v>
      </c>
      <c r="I1970" s="72">
        <v>4.883</v>
      </c>
      <c r="J1970" s="72">
        <v>41.564</v>
      </c>
      <c r="K1970" s="12">
        <v>64.97</v>
      </c>
      <c r="L1970" s="72">
        <v>5.7880000000000003</v>
      </c>
      <c r="M1970" s="72">
        <v>30.722000000000001</v>
      </c>
      <c r="N1970" s="12">
        <v>119.77800000000001</v>
      </c>
      <c r="O1970" s="72">
        <v>10.67</v>
      </c>
      <c r="P1970" s="72">
        <v>23.582000000000001</v>
      </c>
      <c r="Q1970" s="12">
        <v>0</v>
      </c>
      <c r="R1970" s="72">
        <v>0</v>
      </c>
      <c r="S1970" s="72">
        <v>0</v>
      </c>
      <c r="T1970" s="12">
        <v>119.77800000000001</v>
      </c>
      <c r="U1970" s="72">
        <v>10.67</v>
      </c>
      <c r="V1970" s="72">
        <v>23.582000000000001</v>
      </c>
      <c r="W1970" s="12">
        <v>208.78</v>
      </c>
      <c r="X1970" s="72">
        <v>18.599</v>
      </c>
      <c r="Y1970" s="72">
        <v>14.664</v>
      </c>
      <c r="Z1970" s="12">
        <v>328.55700000000002</v>
      </c>
      <c r="AA1970" s="72">
        <v>29.27</v>
      </c>
      <c r="AB1970" s="72">
        <v>4.149</v>
      </c>
      <c r="AC1970" s="12">
        <v>775.71699999999998</v>
      </c>
      <c r="AD1970" s="72">
        <v>69.105000000000004</v>
      </c>
      <c r="AE1970" s="72">
        <v>1.2589999999999999</v>
      </c>
      <c r="AF1970" s="12">
        <v>0</v>
      </c>
      <c r="AG1970" s="72">
        <v>0</v>
      </c>
      <c r="AH1970" s="72">
        <v>0</v>
      </c>
      <c r="AI1970" s="12">
        <v>112.617</v>
      </c>
      <c r="AJ1970" s="72">
        <v>10.032999999999999</v>
      </c>
      <c r="AK1970" s="72">
        <v>4.6470000000000002</v>
      </c>
      <c r="AL1970" s="12">
        <v>112.617</v>
      </c>
      <c r="AM1970" s="72">
        <v>10.032999999999999</v>
      </c>
      <c r="AN1970" s="72">
        <v>4.6470000000000002</v>
      </c>
      <c r="AO1970" s="12">
        <v>888.33500000000004</v>
      </c>
      <c r="AP1970" s="72">
        <v>79.138000000000005</v>
      </c>
      <c r="AQ1970" s="72">
        <v>0.99</v>
      </c>
      <c r="AR1970" s="12">
        <v>24.138999999999999</v>
      </c>
      <c r="AS1970" s="72">
        <v>2.15</v>
      </c>
      <c r="AT1970" s="72">
        <v>118.861</v>
      </c>
      <c r="AU1970" s="12">
        <v>10.782</v>
      </c>
      <c r="AV1970" s="72">
        <v>0.96099999999999997</v>
      </c>
      <c r="AW1970" s="72">
        <v>123.52200000000001</v>
      </c>
      <c r="AX1970" s="12">
        <v>98.064999999999998</v>
      </c>
      <c r="AY1970" s="72">
        <v>8.7360000000000007</v>
      </c>
      <c r="AZ1970" s="72">
        <v>24.661999999999999</v>
      </c>
      <c r="BA1970" s="12">
        <v>108.84699999999999</v>
      </c>
      <c r="BB1970" s="72">
        <v>9.6969999999999992</v>
      </c>
      <c r="BC1970" s="72">
        <v>19.53</v>
      </c>
      <c r="BD1970" s="12">
        <v>1.5089999999999999</v>
      </c>
      <c r="BE1970" s="72">
        <v>0.13400000000000001</v>
      </c>
      <c r="BF1970" s="72">
        <v>118.83799999999999</v>
      </c>
      <c r="BG1970" s="12">
        <v>110.35599999999999</v>
      </c>
      <c r="BH1970" s="72">
        <v>9.8309999999999995</v>
      </c>
      <c r="BI1970" s="72">
        <v>19.187999999999999</v>
      </c>
      <c r="BJ1970" s="12">
        <v>99.686999999999998</v>
      </c>
      <c r="BK1970" s="72">
        <v>8.8810000000000002</v>
      </c>
      <c r="BL1970" s="72">
        <v>27.625</v>
      </c>
      <c r="BM1970" s="12">
        <v>0</v>
      </c>
      <c r="BN1970" s="72">
        <v>0</v>
      </c>
      <c r="BO1970" s="72">
        <v>0</v>
      </c>
      <c r="BP1970" s="12">
        <v>99.686999999999998</v>
      </c>
      <c r="BQ1970" s="72">
        <v>8.8810000000000002</v>
      </c>
      <c r="BR1970" s="72">
        <v>27.625</v>
      </c>
      <c r="BS1970" s="12">
        <v>234.18199999999999</v>
      </c>
      <c r="BT1970" s="72">
        <v>20.861999999999998</v>
      </c>
      <c r="BU1970" s="72">
        <v>3.6970000000000001</v>
      </c>
      <c r="BV1970" s="12">
        <v>1122.5170000000001</v>
      </c>
      <c r="BW1970" s="72">
        <v>100</v>
      </c>
      <c r="BX1970" s="72">
        <v>0.41599999999999998</v>
      </c>
      <c r="BY1970" s="13"/>
      <c r="BZ1970" s="13"/>
    </row>
    <row r="1971" spans="1:78" ht="12.75" customHeight="1">
      <c r="A1971" s="122" t="s">
        <v>65</v>
      </c>
      <c r="B1971" s="71" t="s">
        <v>67</v>
      </c>
      <c r="C1971" s="71" t="s">
        <v>24</v>
      </c>
      <c r="D1971" s="34">
        <v>42795</v>
      </c>
      <c r="E1971" s="12">
        <v>423.13</v>
      </c>
      <c r="F1971" s="72">
        <v>37.590000000000003</v>
      </c>
      <c r="G1971" s="72">
        <v>6.5170000000000003</v>
      </c>
      <c r="H1971" s="12">
        <v>72.542000000000002</v>
      </c>
      <c r="I1971" s="72">
        <v>6.444</v>
      </c>
      <c r="J1971" s="72">
        <v>35.643999999999998</v>
      </c>
      <c r="K1971" s="12">
        <v>56.003999999999998</v>
      </c>
      <c r="L1971" s="72">
        <v>4.9749999999999996</v>
      </c>
      <c r="M1971" s="72">
        <v>35.018999999999998</v>
      </c>
      <c r="N1971" s="12">
        <v>128.54599999999999</v>
      </c>
      <c r="O1971" s="72">
        <v>11.42</v>
      </c>
      <c r="P1971" s="72">
        <v>19.108000000000001</v>
      </c>
      <c r="Q1971" s="12">
        <v>3.7170000000000001</v>
      </c>
      <c r="R1971" s="72">
        <v>0.33</v>
      </c>
      <c r="S1971" s="72">
        <v>106.43600000000001</v>
      </c>
      <c r="T1971" s="12">
        <v>132.262</v>
      </c>
      <c r="U1971" s="72">
        <v>11.75</v>
      </c>
      <c r="V1971" s="72">
        <v>18.291</v>
      </c>
      <c r="W1971" s="12">
        <v>231.39599999999999</v>
      </c>
      <c r="X1971" s="72">
        <v>20.556999999999999</v>
      </c>
      <c r="Y1971" s="72">
        <v>17.195</v>
      </c>
      <c r="Z1971" s="12">
        <v>363.65899999999999</v>
      </c>
      <c r="AA1971" s="72">
        <v>32.305999999999997</v>
      </c>
      <c r="AB1971" s="72">
        <v>8.2579999999999991</v>
      </c>
      <c r="AC1971" s="12">
        <v>786.78800000000001</v>
      </c>
      <c r="AD1971" s="72">
        <v>69.896000000000001</v>
      </c>
      <c r="AE1971" s="72">
        <v>1.4970000000000001</v>
      </c>
      <c r="AF1971" s="12">
        <v>0</v>
      </c>
      <c r="AG1971" s="72">
        <v>0</v>
      </c>
      <c r="AH1971" s="72">
        <v>0</v>
      </c>
      <c r="AI1971" s="12">
        <v>123.48699999999999</v>
      </c>
      <c r="AJ1971" s="72">
        <v>10.97</v>
      </c>
      <c r="AK1971" s="72">
        <v>4.4039999999999999</v>
      </c>
      <c r="AL1971" s="12">
        <v>123.48699999999999</v>
      </c>
      <c r="AM1971" s="72">
        <v>10.97</v>
      </c>
      <c r="AN1971" s="72">
        <v>4.4039999999999999</v>
      </c>
      <c r="AO1971" s="12">
        <v>910.27599999999995</v>
      </c>
      <c r="AP1971" s="72">
        <v>80.867000000000004</v>
      </c>
      <c r="AQ1971" s="72">
        <v>1.0429999999999999</v>
      </c>
      <c r="AR1971" s="12">
        <v>0</v>
      </c>
      <c r="AS1971" s="72">
        <v>0</v>
      </c>
      <c r="AT1971" s="72">
        <v>0</v>
      </c>
      <c r="AU1971" s="12">
        <v>0</v>
      </c>
      <c r="AV1971" s="72">
        <v>0</v>
      </c>
      <c r="AW1971" s="72">
        <v>0</v>
      </c>
      <c r="AX1971" s="12">
        <v>11.079000000000001</v>
      </c>
      <c r="AY1971" s="72">
        <v>0.98399999999999999</v>
      </c>
      <c r="AZ1971" s="72">
        <v>86.68</v>
      </c>
      <c r="BA1971" s="12">
        <v>11.079000000000001</v>
      </c>
      <c r="BB1971" s="72">
        <v>0.98399999999999999</v>
      </c>
      <c r="BC1971" s="72">
        <v>86.68</v>
      </c>
      <c r="BD1971" s="12">
        <v>95.74</v>
      </c>
      <c r="BE1971" s="72">
        <v>8.5050000000000008</v>
      </c>
      <c r="BF1971" s="72">
        <v>36.426000000000002</v>
      </c>
      <c r="BG1971" s="12">
        <v>106.819</v>
      </c>
      <c r="BH1971" s="72">
        <v>9.49</v>
      </c>
      <c r="BI1971" s="72">
        <v>29.969000000000001</v>
      </c>
      <c r="BJ1971" s="12">
        <v>108.557</v>
      </c>
      <c r="BK1971" s="72">
        <v>9.6440000000000001</v>
      </c>
      <c r="BL1971" s="72">
        <v>29.187999999999999</v>
      </c>
      <c r="BM1971" s="12">
        <v>0</v>
      </c>
      <c r="BN1971" s="72">
        <v>0</v>
      </c>
      <c r="BO1971" s="72">
        <v>0</v>
      </c>
      <c r="BP1971" s="12">
        <v>108.557</v>
      </c>
      <c r="BQ1971" s="72">
        <v>9.6440000000000001</v>
      </c>
      <c r="BR1971" s="72">
        <v>29.187999999999999</v>
      </c>
      <c r="BS1971" s="12">
        <v>215.376</v>
      </c>
      <c r="BT1971" s="72">
        <v>19.132999999999999</v>
      </c>
      <c r="BU1971" s="72">
        <v>4.282</v>
      </c>
      <c r="BV1971" s="12">
        <v>1125.652</v>
      </c>
      <c r="BW1971" s="72">
        <v>100</v>
      </c>
      <c r="BX1971" s="72">
        <v>0.17399999999999999</v>
      </c>
      <c r="BY1971" s="13"/>
      <c r="BZ1971" s="13"/>
    </row>
    <row r="1972" spans="1:78" ht="12.75" customHeight="1">
      <c r="A1972" s="122" t="s">
        <v>65</v>
      </c>
      <c r="B1972" s="71" t="s">
        <v>67</v>
      </c>
      <c r="C1972" s="71" t="s">
        <v>24</v>
      </c>
      <c r="D1972" s="34">
        <v>42887</v>
      </c>
      <c r="E1972" s="12">
        <v>468.29</v>
      </c>
      <c r="F1972" s="72">
        <v>41.570999999999998</v>
      </c>
      <c r="G1972" s="72">
        <v>2.41</v>
      </c>
      <c r="H1972" s="12">
        <v>28.149000000000001</v>
      </c>
      <c r="I1972" s="72">
        <v>2.4990000000000001</v>
      </c>
      <c r="J1972" s="72">
        <v>55.329000000000001</v>
      </c>
      <c r="K1972" s="12">
        <v>54.844999999999999</v>
      </c>
      <c r="L1972" s="72">
        <v>4.8689999999999998</v>
      </c>
      <c r="M1972" s="72">
        <v>64.14</v>
      </c>
      <c r="N1972" s="12">
        <v>82.994</v>
      </c>
      <c r="O1972" s="72">
        <v>7.3680000000000003</v>
      </c>
      <c r="P1972" s="72">
        <v>39.008000000000003</v>
      </c>
      <c r="Q1972" s="12">
        <v>0</v>
      </c>
      <c r="R1972" s="72">
        <v>0</v>
      </c>
      <c r="S1972" s="72">
        <v>0</v>
      </c>
      <c r="T1972" s="12">
        <v>82.994</v>
      </c>
      <c r="U1972" s="72">
        <v>7.3680000000000003</v>
      </c>
      <c r="V1972" s="72">
        <v>39.008000000000003</v>
      </c>
      <c r="W1972" s="12">
        <v>240.11099999999999</v>
      </c>
      <c r="X1972" s="72">
        <v>21.315000000000001</v>
      </c>
      <c r="Y1972" s="72">
        <v>13.46</v>
      </c>
      <c r="Z1972" s="12">
        <v>323.10500000000002</v>
      </c>
      <c r="AA1972" s="72">
        <v>28.683</v>
      </c>
      <c r="AB1972" s="72">
        <v>2.5609999999999999</v>
      </c>
      <c r="AC1972" s="12">
        <v>791.39499999999998</v>
      </c>
      <c r="AD1972" s="72">
        <v>70.254000000000005</v>
      </c>
      <c r="AE1972" s="72">
        <v>1.363</v>
      </c>
      <c r="AF1972" s="12">
        <v>0</v>
      </c>
      <c r="AG1972" s="72">
        <v>0</v>
      </c>
      <c r="AH1972" s="72">
        <v>0</v>
      </c>
      <c r="AI1972" s="12">
        <v>100.373</v>
      </c>
      <c r="AJ1972" s="72">
        <v>8.91</v>
      </c>
      <c r="AK1972" s="72">
        <v>5.8739999999999997</v>
      </c>
      <c r="AL1972" s="12">
        <v>100.373</v>
      </c>
      <c r="AM1972" s="72">
        <v>8.91</v>
      </c>
      <c r="AN1972" s="72">
        <v>5.8739999999999997</v>
      </c>
      <c r="AO1972" s="12">
        <v>891.76900000000001</v>
      </c>
      <c r="AP1972" s="72">
        <v>79.165000000000006</v>
      </c>
      <c r="AQ1972" s="72">
        <v>1.0609999999999999</v>
      </c>
      <c r="AR1972" s="12">
        <v>0</v>
      </c>
      <c r="AS1972" s="72">
        <v>0</v>
      </c>
      <c r="AT1972" s="72">
        <v>0</v>
      </c>
      <c r="AU1972" s="12">
        <v>3.1949999999999998</v>
      </c>
      <c r="AV1972" s="72">
        <v>0.28399999999999997</v>
      </c>
      <c r="AW1972" s="72">
        <v>107.75700000000001</v>
      </c>
      <c r="AX1972" s="12">
        <v>32.584000000000003</v>
      </c>
      <c r="AY1972" s="72">
        <v>2.8929999999999998</v>
      </c>
      <c r="AZ1972" s="72">
        <v>62.22</v>
      </c>
      <c r="BA1972" s="12">
        <v>35.779000000000003</v>
      </c>
      <c r="BB1972" s="72">
        <v>3.1760000000000002</v>
      </c>
      <c r="BC1972" s="72">
        <v>58.143000000000001</v>
      </c>
      <c r="BD1972" s="12">
        <v>24.696999999999999</v>
      </c>
      <c r="BE1972" s="72">
        <v>2.1920000000000002</v>
      </c>
      <c r="BF1972" s="72">
        <v>69.236000000000004</v>
      </c>
      <c r="BG1972" s="12">
        <v>60.475999999999999</v>
      </c>
      <c r="BH1972" s="72">
        <v>5.3689999999999998</v>
      </c>
      <c r="BI1972" s="72">
        <v>38.640999999999998</v>
      </c>
      <c r="BJ1972" s="12">
        <v>174.22900000000001</v>
      </c>
      <c r="BK1972" s="72">
        <v>15.467000000000001</v>
      </c>
      <c r="BL1972" s="72">
        <v>15.151999999999999</v>
      </c>
      <c r="BM1972" s="12">
        <v>0</v>
      </c>
      <c r="BN1972" s="72">
        <v>0</v>
      </c>
      <c r="BO1972" s="72">
        <v>0</v>
      </c>
      <c r="BP1972" s="12">
        <v>174.22900000000001</v>
      </c>
      <c r="BQ1972" s="72">
        <v>15.467000000000001</v>
      </c>
      <c r="BR1972" s="72">
        <v>15.151999999999999</v>
      </c>
      <c r="BS1972" s="12">
        <v>234.70500000000001</v>
      </c>
      <c r="BT1972" s="72">
        <v>20.835000000000001</v>
      </c>
      <c r="BU1972" s="72">
        <v>3.9510000000000001</v>
      </c>
      <c r="BV1972" s="12">
        <v>1126.4739999999999</v>
      </c>
      <c r="BW1972" s="72">
        <v>100</v>
      </c>
      <c r="BX1972" s="72">
        <v>0.155</v>
      </c>
      <c r="BY1972" s="13"/>
      <c r="BZ1972" s="13"/>
    </row>
    <row r="1973" spans="1:78" ht="12.75" customHeight="1">
      <c r="A1973" s="122" t="s">
        <v>65</v>
      </c>
      <c r="B1973" s="71" t="s">
        <v>67</v>
      </c>
      <c r="C1973" s="71" t="s">
        <v>24</v>
      </c>
      <c r="D1973" s="34">
        <v>43344</v>
      </c>
      <c r="E1973" s="12">
        <v>457.65899999999999</v>
      </c>
      <c r="F1973" s="72">
        <v>39.866999999999997</v>
      </c>
      <c r="G1973" s="72">
        <v>4.5129999999999999</v>
      </c>
      <c r="H1973" s="12">
        <v>64.096999999999994</v>
      </c>
      <c r="I1973" s="72">
        <v>5.5839999999999996</v>
      </c>
      <c r="J1973" s="72">
        <v>45.802999999999997</v>
      </c>
      <c r="K1973" s="12">
        <v>105.45</v>
      </c>
      <c r="L1973" s="72">
        <v>9.1859999999999999</v>
      </c>
      <c r="M1973" s="72">
        <v>30.978999999999999</v>
      </c>
      <c r="N1973" s="12">
        <v>169.547</v>
      </c>
      <c r="O1973" s="72">
        <v>14.769</v>
      </c>
      <c r="P1973" s="72">
        <v>15.276999999999999</v>
      </c>
      <c r="Q1973" s="12">
        <v>0</v>
      </c>
      <c r="R1973" s="72">
        <v>0</v>
      </c>
      <c r="S1973" s="72">
        <v>0</v>
      </c>
      <c r="T1973" s="12">
        <v>169.547</v>
      </c>
      <c r="U1973" s="72">
        <v>14.769</v>
      </c>
      <c r="V1973" s="72">
        <v>15.276999999999999</v>
      </c>
      <c r="W1973" s="12">
        <v>177.167</v>
      </c>
      <c r="X1973" s="72">
        <v>15.433</v>
      </c>
      <c r="Y1973" s="72">
        <v>19.382000000000001</v>
      </c>
      <c r="Z1973" s="12">
        <v>346.71499999999997</v>
      </c>
      <c r="AA1973" s="72">
        <v>30.202999999999999</v>
      </c>
      <c r="AB1973" s="72">
        <v>5.1909999999999998</v>
      </c>
      <c r="AC1973" s="12">
        <v>804.37400000000002</v>
      </c>
      <c r="AD1973" s="72">
        <v>70.069999999999993</v>
      </c>
      <c r="AE1973" s="72">
        <v>1.204</v>
      </c>
      <c r="AF1973" s="12">
        <v>0</v>
      </c>
      <c r="AG1973" s="72">
        <v>0</v>
      </c>
      <c r="AH1973" s="72">
        <v>0</v>
      </c>
      <c r="AI1973" s="12">
        <v>92.353999999999999</v>
      </c>
      <c r="AJ1973" s="72">
        <v>8.0449999999999999</v>
      </c>
      <c r="AK1973" s="72">
        <v>5.7060000000000004</v>
      </c>
      <c r="AL1973" s="12">
        <v>92.353999999999999</v>
      </c>
      <c r="AM1973" s="72">
        <v>8.0449999999999999</v>
      </c>
      <c r="AN1973" s="72">
        <v>5.7060000000000004</v>
      </c>
      <c r="AO1973" s="12">
        <v>896.72799999999995</v>
      </c>
      <c r="AP1973" s="72">
        <v>78.114999999999995</v>
      </c>
      <c r="AQ1973" s="72">
        <v>1.167</v>
      </c>
      <c r="AR1973" s="12">
        <v>6.8970000000000002</v>
      </c>
      <c r="AS1973" s="72">
        <v>0.60099999999999998</v>
      </c>
      <c r="AT1973" s="72">
        <v>103.98399999999999</v>
      </c>
      <c r="AU1973" s="12">
        <v>1.883</v>
      </c>
      <c r="AV1973" s="72">
        <v>0.16400000000000001</v>
      </c>
      <c r="AW1973" s="72">
        <v>102.56699999999999</v>
      </c>
      <c r="AX1973" s="12">
        <v>45.515999999999998</v>
      </c>
      <c r="AY1973" s="72">
        <v>3.9649999999999999</v>
      </c>
      <c r="AZ1973" s="72">
        <v>50.893000000000001</v>
      </c>
      <c r="BA1973" s="12">
        <v>47.399000000000001</v>
      </c>
      <c r="BB1973" s="72">
        <v>4.1289999999999996</v>
      </c>
      <c r="BC1973" s="72">
        <v>49.021000000000001</v>
      </c>
      <c r="BD1973" s="12">
        <v>35.545000000000002</v>
      </c>
      <c r="BE1973" s="72">
        <v>3.0960000000000001</v>
      </c>
      <c r="BF1973" s="72">
        <v>45.835999999999999</v>
      </c>
      <c r="BG1973" s="12">
        <v>82.944000000000003</v>
      </c>
      <c r="BH1973" s="72">
        <v>7.2249999999999996</v>
      </c>
      <c r="BI1973" s="72">
        <v>31.51</v>
      </c>
      <c r="BJ1973" s="12">
        <v>158.42699999999999</v>
      </c>
      <c r="BK1973" s="72">
        <v>13.801</v>
      </c>
      <c r="BL1973" s="72">
        <v>19.28</v>
      </c>
      <c r="BM1973" s="12">
        <v>2.9660000000000002</v>
      </c>
      <c r="BN1973" s="72">
        <v>0.25800000000000001</v>
      </c>
      <c r="BO1973" s="72">
        <v>136.691</v>
      </c>
      <c r="BP1973" s="12">
        <v>161.393</v>
      </c>
      <c r="BQ1973" s="72">
        <v>14.058999999999999</v>
      </c>
      <c r="BR1973" s="72">
        <v>17.939</v>
      </c>
      <c r="BS1973" s="12">
        <v>251.233</v>
      </c>
      <c r="BT1973" s="72">
        <v>21.885000000000002</v>
      </c>
      <c r="BU1973" s="72">
        <v>4.1520000000000001</v>
      </c>
      <c r="BV1973" s="12">
        <v>1147.961</v>
      </c>
      <c r="BW1973" s="72">
        <v>100</v>
      </c>
      <c r="BX1973" s="72">
        <v>0.125</v>
      </c>
      <c r="BY1973" s="13"/>
      <c r="BZ1973" s="13"/>
    </row>
    <row r="1974" spans="1:78" ht="12.75" customHeight="1">
      <c r="A1974" s="122" t="s">
        <v>65</v>
      </c>
      <c r="B1974" s="71" t="s">
        <v>67</v>
      </c>
      <c r="C1974" s="71" t="s">
        <v>24</v>
      </c>
      <c r="D1974" s="34">
        <v>43435</v>
      </c>
      <c r="E1974" s="12">
        <v>481.99</v>
      </c>
      <c r="F1974" s="72">
        <v>42.026000000000003</v>
      </c>
      <c r="G1974" s="72">
        <v>2.851</v>
      </c>
      <c r="H1974" s="12">
        <v>86.954999999999998</v>
      </c>
      <c r="I1974" s="72">
        <v>7.5819999999999999</v>
      </c>
      <c r="J1974" s="72">
        <v>51.872999999999998</v>
      </c>
      <c r="K1974" s="12">
        <v>27.619</v>
      </c>
      <c r="L1974" s="72">
        <v>2.4079999999999999</v>
      </c>
      <c r="M1974" s="72">
        <v>48.015999999999998</v>
      </c>
      <c r="N1974" s="12">
        <v>114.574</v>
      </c>
      <c r="O1974" s="72">
        <v>9.99</v>
      </c>
      <c r="P1974" s="72">
        <v>45.604999999999997</v>
      </c>
      <c r="Q1974" s="12">
        <v>0</v>
      </c>
      <c r="R1974" s="72">
        <v>0</v>
      </c>
      <c r="S1974" s="72">
        <v>0</v>
      </c>
      <c r="T1974" s="12">
        <v>114.574</v>
      </c>
      <c r="U1974" s="72">
        <v>9.99</v>
      </c>
      <c r="V1974" s="72">
        <v>45.604999999999997</v>
      </c>
      <c r="W1974" s="12">
        <v>220.56299999999999</v>
      </c>
      <c r="X1974" s="72">
        <v>19.231000000000002</v>
      </c>
      <c r="Y1974" s="72">
        <v>24.977</v>
      </c>
      <c r="Z1974" s="12">
        <v>335.137</v>
      </c>
      <c r="AA1974" s="72">
        <v>29.222000000000001</v>
      </c>
      <c r="AB1974" s="72">
        <v>4.3010000000000002</v>
      </c>
      <c r="AC1974" s="12">
        <v>817.12699999999995</v>
      </c>
      <c r="AD1974" s="72">
        <v>71.248000000000005</v>
      </c>
      <c r="AE1974" s="72">
        <v>1.2230000000000001</v>
      </c>
      <c r="AF1974" s="12">
        <v>0</v>
      </c>
      <c r="AG1974" s="72">
        <v>0</v>
      </c>
      <c r="AH1974" s="72">
        <v>0</v>
      </c>
      <c r="AI1974" s="12">
        <v>89.146000000000001</v>
      </c>
      <c r="AJ1974" s="72">
        <v>7.7729999999999997</v>
      </c>
      <c r="AK1974" s="72">
        <v>4.7930000000000001</v>
      </c>
      <c r="AL1974" s="12">
        <v>89.146000000000001</v>
      </c>
      <c r="AM1974" s="72">
        <v>7.7729999999999997</v>
      </c>
      <c r="AN1974" s="72">
        <v>4.7930000000000001</v>
      </c>
      <c r="AO1974" s="12">
        <v>906.27300000000002</v>
      </c>
      <c r="AP1974" s="72">
        <v>79.02</v>
      </c>
      <c r="AQ1974" s="72">
        <v>1.075</v>
      </c>
      <c r="AR1974" s="12">
        <v>18.161000000000001</v>
      </c>
      <c r="AS1974" s="72">
        <v>1.5840000000000001</v>
      </c>
      <c r="AT1974" s="72">
        <v>58.887</v>
      </c>
      <c r="AU1974" s="12">
        <v>5.4870000000000001</v>
      </c>
      <c r="AV1974" s="72">
        <v>0.47799999999999998</v>
      </c>
      <c r="AW1974" s="72">
        <v>117.19</v>
      </c>
      <c r="AX1974" s="12">
        <v>31.475999999999999</v>
      </c>
      <c r="AY1974" s="72">
        <v>2.7440000000000002</v>
      </c>
      <c r="AZ1974" s="72">
        <v>70.692999999999998</v>
      </c>
      <c r="BA1974" s="12">
        <v>36.962000000000003</v>
      </c>
      <c r="BB1974" s="72">
        <v>3.2229999999999999</v>
      </c>
      <c r="BC1974" s="72">
        <v>64.581999999999994</v>
      </c>
      <c r="BD1974" s="12">
        <v>38.581000000000003</v>
      </c>
      <c r="BE1974" s="72">
        <v>3.3639999999999999</v>
      </c>
      <c r="BF1974" s="72">
        <v>76.662000000000006</v>
      </c>
      <c r="BG1974" s="12">
        <v>75.543000000000006</v>
      </c>
      <c r="BH1974" s="72">
        <v>6.5869999999999997</v>
      </c>
      <c r="BI1974" s="72">
        <v>50.357999999999997</v>
      </c>
      <c r="BJ1974" s="12">
        <v>146.90799999999999</v>
      </c>
      <c r="BK1974" s="72">
        <v>12.808999999999999</v>
      </c>
      <c r="BL1974" s="72">
        <v>21.832999999999998</v>
      </c>
      <c r="BM1974" s="12">
        <v>0</v>
      </c>
      <c r="BN1974" s="72">
        <v>0</v>
      </c>
      <c r="BO1974" s="72">
        <v>0</v>
      </c>
      <c r="BP1974" s="12">
        <v>146.90799999999999</v>
      </c>
      <c r="BQ1974" s="72">
        <v>12.808999999999999</v>
      </c>
      <c r="BR1974" s="72">
        <v>21.832999999999998</v>
      </c>
      <c r="BS1974" s="12">
        <v>240.61199999999999</v>
      </c>
      <c r="BT1974" s="72">
        <v>20.98</v>
      </c>
      <c r="BU1974" s="72">
        <v>3.7770000000000001</v>
      </c>
      <c r="BV1974" s="12">
        <v>1146.886</v>
      </c>
      <c r="BW1974" s="72">
        <v>100</v>
      </c>
      <c r="BX1974" s="72">
        <v>0.155</v>
      </c>
      <c r="BY1974" s="13"/>
      <c r="BZ1974" s="13"/>
    </row>
    <row r="1975" spans="1:78" ht="12.75" customHeight="1">
      <c r="A1975" s="122" t="s">
        <v>65</v>
      </c>
      <c r="B1975" s="71" t="s">
        <v>67</v>
      </c>
      <c r="C1975" s="71" t="s">
        <v>24</v>
      </c>
      <c r="D1975" s="34">
        <v>43525</v>
      </c>
      <c r="E1975" s="12">
        <v>514.04300000000001</v>
      </c>
      <c r="F1975" s="72">
        <v>44.482999999999997</v>
      </c>
      <c r="G1975" s="72">
        <v>1.8</v>
      </c>
      <c r="H1975" s="12">
        <v>31.454999999999998</v>
      </c>
      <c r="I1975" s="72">
        <v>2.722</v>
      </c>
      <c r="J1975" s="72">
        <v>74.887</v>
      </c>
      <c r="K1975" s="12">
        <v>20.986999999999998</v>
      </c>
      <c r="L1975" s="72">
        <v>1.8160000000000001</v>
      </c>
      <c r="M1975" s="72">
        <v>72.394000000000005</v>
      </c>
      <c r="N1975" s="12">
        <v>52.442</v>
      </c>
      <c r="O1975" s="72">
        <v>4.5380000000000003</v>
      </c>
      <c r="P1975" s="72">
        <v>51.73</v>
      </c>
      <c r="Q1975" s="12">
        <v>6.8289999999999997</v>
      </c>
      <c r="R1975" s="72">
        <v>0.59099999999999997</v>
      </c>
      <c r="S1975" s="72">
        <v>106.508</v>
      </c>
      <c r="T1975" s="12">
        <v>59.271000000000001</v>
      </c>
      <c r="U1975" s="72">
        <v>5.1289999999999996</v>
      </c>
      <c r="V1975" s="72">
        <v>47.594999999999999</v>
      </c>
      <c r="W1975" s="12">
        <v>259.34500000000003</v>
      </c>
      <c r="X1975" s="72">
        <v>22.443000000000001</v>
      </c>
      <c r="Y1975" s="72">
        <v>10.973000000000001</v>
      </c>
      <c r="Z1975" s="12">
        <v>318.61700000000002</v>
      </c>
      <c r="AA1975" s="72">
        <v>27.571999999999999</v>
      </c>
      <c r="AB1975" s="72">
        <v>3.202</v>
      </c>
      <c r="AC1975" s="12">
        <v>832.66</v>
      </c>
      <c r="AD1975" s="72">
        <v>72.055000000000007</v>
      </c>
      <c r="AE1975" s="72">
        <v>1.1579999999999999</v>
      </c>
      <c r="AF1975" s="12">
        <v>0</v>
      </c>
      <c r="AG1975" s="72">
        <v>0</v>
      </c>
      <c r="AH1975" s="72">
        <v>0</v>
      </c>
      <c r="AI1975" s="12">
        <v>109.79300000000001</v>
      </c>
      <c r="AJ1975" s="72">
        <v>9.5009999999999994</v>
      </c>
      <c r="AK1975" s="72">
        <v>5.0659999999999998</v>
      </c>
      <c r="AL1975" s="12">
        <v>109.79300000000001</v>
      </c>
      <c r="AM1975" s="72">
        <v>9.5009999999999994</v>
      </c>
      <c r="AN1975" s="72">
        <v>5.0659999999999998</v>
      </c>
      <c r="AO1975" s="12">
        <v>942.45299999999997</v>
      </c>
      <c r="AP1975" s="72">
        <v>81.555999999999997</v>
      </c>
      <c r="AQ1975" s="72">
        <v>0.74199999999999999</v>
      </c>
      <c r="AR1975" s="12">
        <v>32.067</v>
      </c>
      <c r="AS1975" s="72">
        <v>2.7749999999999999</v>
      </c>
      <c r="AT1975" s="72">
        <v>81.575000000000003</v>
      </c>
      <c r="AU1975" s="12">
        <v>3.6819999999999999</v>
      </c>
      <c r="AV1975" s="72">
        <v>0.31900000000000001</v>
      </c>
      <c r="AW1975" s="72">
        <v>245.82900000000001</v>
      </c>
      <c r="AX1975" s="12">
        <v>47.503999999999998</v>
      </c>
      <c r="AY1975" s="72">
        <v>4.1109999999999998</v>
      </c>
      <c r="AZ1975" s="72">
        <v>43.192</v>
      </c>
      <c r="BA1975" s="12">
        <v>51.186</v>
      </c>
      <c r="BB1975" s="72">
        <v>4.4290000000000003</v>
      </c>
      <c r="BC1975" s="72">
        <v>39.484000000000002</v>
      </c>
      <c r="BD1975" s="12">
        <v>16.492999999999999</v>
      </c>
      <c r="BE1975" s="72">
        <v>1.427</v>
      </c>
      <c r="BF1975" s="72">
        <v>111.352</v>
      </c>
      <c r="BG1975" s="12">
        <v>67.679000000000002</v>
      </c>
      <c r="BH1975" s="72">
        <v>5.8570000000000002</v>
      </c>
      <c r="BI1975" s="72">
        <v>40.594000000000001</v>
      </c>
      <c r="BJ1975" s="12">
        <v>66.918000000000006</v>
      </c>
      <c r="BK1975" s="72">
        <v>5.7910000000000004</v>
      </c>
      <c r="BL1975" s="72">
        <v>50.798999999999999</v>
      </c>
      <c r="BM1975" s="12">
        <v>46.478999999999999</v>
      </c>
      <c r="BN1975" s="72">
        <v>4.0220000000000002</v>
      </c>
      <c r="BO1975" s="72">
        <v>122.607</v>
      </c>
      <c r="BP1975" s="12">
        <v>113.398</v>
      </c>
      <c r="BQ1975" s="72">
        <v>9.8130000000000006</v>
      </c>
      <c r="BR1975" s="72">
        <v>32.878</v>
      </c>
      <c r="BS1975" s="12">
        <v>213.14400000000001</v>
      </c>
      <c r="BT1975" s="72">
        <v>18.443999999999999</v>
      </c>
      <c r="BU1975" s="72">
        <v>3.2589999999999999</v>
      </c>
      <c r="BV1975" s="12">
        <v>1155.597</v>
      </c>
      <c r="BW1975" s="72">
        <v>100</v>
      </c>
      <c r="BX1975" s="72">
        <v>0.129</v>
      </c>
      <c r="BY1975" s="13"/>
      <c r="BZ1975" s="13"/>
    </row>
    <row r="1976" spans="1:78" ht="12.75" customHeight="1">
      <c r="A1976" s="122" t="s">
        <v>65</v>
      </c>
      <c r="B1976" s="71" t="s">
        <v>67</v>
      </c>
      <c r="C1976" s="71" t="s">
        <v>24</v>
      </c>
      <c r="D1976" s="34">
        <v>43617</v>
      </c>
      <c r="E1976" s="12">
        <v>482.65300000000002</v>
      </c>
      <c r="F1976" s="72">
        <v>41.805999999999997</v>
      </c>
      <c r="G1976" s="72">
        <v>2.532</v>
      </c>
      <c r="H1976" s="12">
        <v>41.098999999999997</v>
      </c>
      <c r="I1976" s="72">
        <v>3.56</v>
      </c>
      <c r="J1976" s="72">
        <v>39.289000000000001</v>
      </c>
      <c r="K1976" s="12">
        <v>35.055999999999997</v>
      </c>
      <c r="L1976" s="72">
        <v>3.036</v>
      </c>
      <c r="M1976" s="72">
        <v>65.409000000000006</v>
      </c>
      <c r="N1976" s="12">
        <v>76.156000000000006</v>
      </c>
      <c r="O1976" s="72">
        <v>6.5960000000000001</v>
      </c>
      <c r="P1976" s="72">
        <v>33.390999999999998</v>
      </c>
      <c r="Q1976" s="12">
        <v>0</v>
      </c>
      <c r="R1976" s="72">
        <v>0</v>
      </c>
      <c r="S1976" s="72">
        <v>0</v>
      </c>
      <c r="T1976" s="12">
        <v>76.156000000000006</v>
      </c>
      <c r="U1976" s="72">
        <v>6.5960000000000001</v>
      </c>
      <c r="V1976" s="72">
        <v>33.390999999999998</v>
      </c>
      <c r="W1976" s="12">
        <v>258.32499999999999</v>
      </c>
      <c r="X1976" s="72">
        <v>22.375</v>
      </c>
      <c r="Y1976" s="72">
        <v>10.288</v>
      </c>
      <c r="Z1976" s="12">
        <v>334.48099999999999</v>
      </c>
      <c r="AA1976" s="72">
        <v>28.971</v>
      </c>
      <c r="AB1976" s="72">
        <v>3.1560000000000001</v>
      </c>
      <c r="AC1976" s="12">
        <v>817.13400000000001</v>
      </c>
      <c r="AD1976" s="72">
        <v>70.777000000000001</v>
      </c>
      <c r="AE1976" s="72">
        <v>1.4410000000000001</v>
      </c>
      <c r="AF1976" s="12">
        <v>0</v>
      </c>
      <c r="AG1976" s="72">
        <v>0</v>
      </c>
      <c r="AH1976" s="72">
        <v>0</v>
      </c>
      <c r="AI1976" s="12">
        <v>101.413</v>
      </c>
      <c r="AJ1976" s="72">
        <v>8.7840000000000007</v>
      </c>
      <c r="AK1976" s="72">
        <v>5.1369999999999996</v>
      </c>
      <c r="AL1976" s="12">
        <v>101.413</v>
      </c>
      <c r="AM1976" s="72">
        <v>8.7840000000000007</v>
      </c>
      <c r="AN1976" s="72">
        <v>5.1369999999999996</v>
      </c>
      <c r="AO1976" s="12">
        <v>918.54700000000003</v>
      </c>
      <c r="AP1976" s="72">
        <v>79.561000000000007</v>
      </c>
      <c r="AQ1976" s="72">
        <v>1.171</v>
      </c>
      <c r="AR1976" s="12">
        <v>0</v>
      </c>
      <c r="AS1976" s="72">
        <v>0</v>
      </c>
      <c r="AT1976" s="72">
        <v>0</v>
      </c>
      <c r="AU1976" s="12">
        <v>42.386000000000003</v>
      </c>
      <c r="AV1976" s="72">
        <v>3.6709999999999998</v>
      </c>
      <c r="AW1976" s="72">
        <v>61.823</v>
      </c>
      <c r="AX1976" s="12">
        <v>33.287999999999997</v>
      </c>
      <c r="AY1976" s="72">
        <v>2.883</v>
      </c>
      <c r="AZ1976" s="72">
        <v>55.680999999999997</v>
      </c>
      <c r="BA1976" s="12">
        <v>75.674000000000007</v>
      </c>
      <c r="BB1976" s="72">
        <v>6.5549999999999997</v>
      </c>
      <c r="BC1976" s="72">
        <v>40.973999999999997</v>
      </c>
      <c r="BD1976" s="12">
        <v>56.363</v>
      </c>
      <c r="BE1976" s="72">
        <v>4.8819999999999997</v>
      </c>
      <c r="BF1976" s="72">
        <v>47.667000000000002</v>
      </c>
      <c r="BG1976" s="12">
        <v>132.03700000000001</v>
      </c>
      <c r="BH1976" s="72">
        <v>11.436999999999999</v>
      </c>
      <c r="BI1976" s="72">
        <v>25.228999999999999</v>
      </c>
      <c r="BJ1976" s="12">
        <v>103.935</v>
      </c>
      <c r="BK1976" s="72">
        <v>9.0020000000000007</v>
      </c>
      <c r="BL1976" s="72">
        <v>29.891999999999999</v>
      </c>
      <c r="BM1976" s="12">
        <v>0</v>
      </c>
      <c r="BN1976" s="72">
        <v>0</v>
      </c>
      <c r="BO1976" s="72">
        <v>0</v>
      </c>
      <c r="BP1976" s="12">
        <v>103.935</v>
      </c>
      <c r="BQ1976" s="72">
        <v>9.0020000000000007</v>
      </c>
      <c r="BR1976" s="72">
        <v>29.891999999999999</v>
      </c>
      <c r="BS1976" s="12">
        <v>235.97200000000001</v>
      </c>
      <c r="BT1976" s="72">
        <v>20.439</v>
      </c>
      <c r="BU1976" s="72">
        <v>4.59</v>
      </c>
      <c r="BV1976" s="12">
        <v>1154.519</v>
      </c>
      <c r="BW1976" s="72">
        <v>100</v>
      </c>
      <c r="BX1976" s="72">
        <v>0.14299999999999999</v>
      </c>
      <c r="BY1976" s="13"/>
      <c r="BZ1976" s="13"/>
    </row>
    <row r="1977" spans="1:78" ht="12.75" customHeight="1">
      <c r="A1977" s="122" t="s">
        <v>65</v>
      </c>
      <c r="B1977" s="71" t="s">
        <v>67</v>
      </c>
      <c r="C1977" s="71" t="s">
        <v>24</v>
      </c>
      <c r="D1977" s="34">
        <v>44075</v>
      </c>
      <c r="E1977" s="12">
        <v>385.91300000000001</v>
      </c>
      <c r="F1977" s="72">
        <v>34.590000000000003</v>
      </c>
      <c r="G1977" s="72">
        <v>3.66</v>
      </c>
      <c r="H1977" s="12">
        <v>51.936</v>
      </c>
      <c r="I1977" s="72">
        <v>4.6550000000000002</v>
      </c>
      <c r="J1977" s="72">
        <v>70.792000000000002</v>
      </c>
      <c r="K1977" s="12">
        <v>58.658999999999999</v>
      </c>
      <c r="L1977" s="72">
        <v>5.258</v>
      </c>
      <c r="M1977" s="72">
        <v>53.097000000000001</v>
      </c>
      <c r="N1977" s="12">
        <v>110.595</v>
      </c>
      <c r="O1977" s="72">
        <v>9.9130000000000003</v>
      </c>
      <c r="P1977" s="72">
        <v>40.026000000000003</v>
      </c>
      <c r="Q1977" s="12">
        <v>0</v>
      </c>
      <c r="R1977" s="72">
        <v>0</v>
      </c>
      <c r="S1977" s="72">
        <v>0</v>
      </c>
      <c r="T1977" s="12">
        <v>110.595</v>
      </c>
      <c r="U1977" s="72">
        <v>9.9130000000000003</v>
      </c>
      <c r="V1977" s="72">
        <v>40.026000000000003</v>
      </c>
      <c r="W1977" s="12">
        <v>224.136</v>
      </c>
      <c r="X1977" s="72">
        <v>20.09</v>
      </c>
      <c r="Y1977" s="72">
        <v>17.564</v>
      </c>
      <c r="Z1977" s="12">
        <v>334.73099999999999</v>
      </c>
      <c r="AA1977" s="72">
        <v>30.001999999999999</v>
      </c>
      <c r="AB1977" s="72">
        <v>4.1260000000000003</v>
      </c>
      <c r="AC1977" s="12">
        <v>720.64400000000001</v>
      </c>
      <c r="AD1977" s="72">
        <v>64.591999999999999</v>
      </c>
      <c r="AE1977" s="72">
        <v>1.4330000000000001</v>
      </c>
      <c r="AF1977" s="12">
        <v>0</v>
      </c>
      <c r="AG1977" s="72">
        <v>0</v>
      </c>
      <c r="AH1977" s="72">
        <v>0</v>
      </c>
      <c r="AI1977" s="12">
        <v>125.623</v>
      </c>
      <c r="AJ1977" s="72">
        <v>11.26</v>
      </c>
      <c r="AK1977" s="72">
        <v>5.2149999999999999</v>
      </c>
      <c r="AL1977" s="12">
        <v>125.623</v>
      </c>
      <c r="AM1977" s="72">
        <v>11.26</v>
      </c>
      <c r="AN1977" s="72">
        <v>5.2149999999999999</v>
      </c>
      <c r="AO1977" s="12">
        <v>846.26700000000005</v>
      </c>
      <c r="AP1977" s="72">
        <v>75.852000000000004</v>
      </c>
      <c r="AQ1977" s="72">
        <v>1.111</v>
      </c>
      <c r="AR1977" s="12">
        <v>6.2409999999999997</v>
      </c>
      <c r="AS1977" s="72">
        <v>0.55900000000000005</v>
      </c>
      <c r="AT1977" s="72">
        <v>110.46899999999999</v>
      </c>
      <c r="AU1977" s="12">
        <v>0</v>
      </c>
      <c r="AV1977" s="72">
        <v>0</v>
      </c>
      <c r="AW1977" s="72">
        <v>0</v>
      </c>
      <c r="AX1977" s="12">
        <v>100.06399999999999</v>
      </c>
      <c r="AY1977" s="72">
        <v>8.9689999999999994</v>
      </c>
      <c r="AZ1977" s="72">
        <v>54.064999999999998</v>
      </c>
      <c r="BA1977" s="12">
        <v>100.06399999999999</v>
      </c>
      <c r="BB1977" s="72">
        <v>8.9689999999999994</v>
      </c>
      <c r="BC1977" s="72">
        <v>54.064999999999998</v>
      </c>
      <c r="BD1977" s="12">
        <v>28.744</v>
      </c>
      <c r="BE1977" s="72">
        <v>2.5760000000000001</v>
      </c>
      <c r="BF1977" s="72">
        <v>121.845</v>
      </c>
      <c r="BG1977" s="12">
        <v>128.80799999999999</v>
      </c>
      <c r="BH1977" s="72">
        <v>11.545</v>
      </c>
      <c r="BI1977" s="72">
        <v>28.707999999999998</v>
      </c>
      <c r="BJ1977" s="12">
        <v>126.36199999999999</v>
      </c>
      <c r="BK1977" s="72">
        <v>11.326000000000001</v>
      </c>
      <c r="BL1977" s="72">
        <v>29.413</v>
      </c>
      <c r="BM1977" s="12">
        <v>8.01</v>
      </c>
      <c r="BN1977" s="72">
        <v>0.71799999999999997</v>
      </c>
      <c r="BO1977" s="72">
        <v>106.101</v>
      </c>
      <c r="BP1977" s="12">
        <v>134.37100000000001</v>
      </c>
      <c r="BQ1977" s="72">
        <v>12.044</v>
      </c>
      <c r="BR1977" s="72">
        <v>28.901</v>
      </c>
      <c r="BS1977" s="12">
        <v>269.42</v>
      </c>
      <c r="BT1977" s="72">
        <v>24.148</v>
      </c>
      <c r="BU1977" s="72">
        <v>3.4550000000000001</v>
      </c>
      <c r="BV1977" s="12">
        <v>1115.6869999999999</v>
      </c>
      <c r="BW1977" s="72">
        <v>100</v>
      </c>
      <c r="BX1977" s="72">
        <v>0.187</v>
      </c>
      <c r="BY1977" s="13"/>
      <c r="BZ1977" s="13"/>
    </row>
    <row r="1978" spans="1:78" ht="12.75" customHeight="1">
      <c r="A1978" s="122" t="s">
        <v>65</v>
      </c>
      <c r="B1978" s="71" t="s">
        <v>67</v>
      </c>
      <c r="C1978" s="71" t="s">
        <v>24</v>
      </c>
      <c r="D1978" s="34">
        <v>44166</v>
      </c>
      <c r="E1978" s="12">
        <v>420.42399999999998</v>
      </c>
      <c r="F1978" s="72">
        <v>38.26</v>
      </c>
      <c r="G1978" s="72">
        <v>2.7559999999999998</v>
      </c>
      <c r="H1978" s="12">
        <v>61.398000000000003</v>
      </c>
      <c r="I1978" s="72">
        <v>5.5869999999999997</v>
      </c>
      <c r="J1978" s="72">
        <v>57.093000000000004</v>
      </c>
      <c r="K1978" s="12">
        <v>114.783</v>
      </c>
      <c r="L1978" s="72">
        <v>10.446</v>
      </c>
      <c r="M1978" s="72">
        <v>37.167000000000002</v>
      </c>
      <c r="N1978" s="12">
        <v>176.18100000000001</v>
      </c>
      <c r="O1978" s="72">
        <v>16.033000000000001</v>
      </c>
      <c r="P1978" s="72">
        <v>27.425000000000001</v>
      </c>
      <c r="Q1978" s="12">
        <v>0</v>
      </c>
      <c r="R1978" s="72">
        <v>0</v>
      </c>
      <c r="S1978" s="72">
        <v>0</v>
      </c>
      <c r="T1978" s="12">
        <v>176.18100000000001</v>
      </c>
      <c r="U1978" s="72">
        <v>16.033000000000001</v>
      </c>
      <c r="V1978" s="72">
        <v>27.425000000000001</v>
      </c>
      <c r="W1978" s="12">
        <v>153.636</v>
      </c>
      <c r="X1978" s="72">
        <v>13.981999999999999</v>
      </c>
      <c r="Y1978" s="72">
        <v>30.844999999999999</v>
      </c>
      <c r="Z1978" s="12">
        <v>329.81799999999998</v>
      </c>
      <c r="AA1978" s="72">
        <v>30.015000000000001</v>
      </c>
      <c r="AB1978" s="72">
        <v>2.5350000000000001</v>
      </c>
      <c r="AC1978" s="12">
        <v>750.24199999999996</v>
      </c>
      <c r="AD1978" s="72">
        <v>68.275000000000006</v>
      </c>
      <c r="AE1978" s="72">
        <v>1.4419999999999999</v>
      </c>
      <c r="AF1978" s="12">
        <v>0</v>
      </c>
      <c r="AG1978" s="72">
        <v>0</v>
      </c>
      <c r="AH1978" s="72">
        <v>0</v>
      </c>
      <c r="AI1978" s="12">
        <v>120.56100000000001</v>
      </c>
      <c r="AJ1978" s="72">
        <v>10.972</v>
      </c>
      <c r="AK1978" s="72">
        <v>4.8410000000000002</v>
      </c>
      <c r="AL1978" s="12">
        <v>120.56100000000001</v>
      </c>
      <c r="AM1978" s="72">
        <v>10.972</v>
      </c>
      <c r="AN1978" s="72">
        <v>4.8410000000000002</v>
      </c>
      <c r="AO1978" s="12">
        <v>870.803</v>
      </c>
      <c r="AP1978" s="72">
        <v>79.247</v>
      </c>
      <c r="AQ1978" s="72">
        <v>1.046</v>
      </c>
      <c r="AR1978" s="12">
        <v>0</v>
      </c>
      <c r="AS1978" s="72">
        <v>0</v>
      </c>
      <c r="AT1978" s="72">
        <v>0</v>
      </c>
      <c r="AU1978" s="12">
        <v>22.01</v>
      </c>
      <c r="AV1978" s="72">
        <v>2.0030000000000001</v>
      </c>
      <c r="AW1978" s="72">
        <v>115.355</v>
      </c>
      <c r="AX1978" s="12">
        <v>112.777</v>
      </c>
      <c r="AY1978" s="72">
        <v>10.263</v>
      </c>
      <c r="AZ1978" s="72">
        <v>49.814</v>
      </c>
      <c r="BA1978" s="12">
        <v>134.78700000000001</v>
      </c>
      <c r="BB1978" s="72">
        <v>12.266</v>
      </c>
      <c r="BC1978" s="72">
        <v>47.076000000000001</v>
      </c>
      <c r="BD1978" s="12">
        <v>81.774000000000001</v>
      </c>
      <c r="BE1978" s="72">
        <v>7.4420000000000002</v>
      </c>
      <c r="BF1978" s="72">
        <v>77.882000000000005</v>
      </c>
      <c r="BG1978" s="12">
        <v>216.56100000000001</v>
      </c>
      <c r="BH1978" s="72">
        <v>19.707999999999998</v>
      </c>
      <c r="BI1978" s="72">
        <v>5.6369999999999996</v>
      </c>
      <c r="BJ1978" s="12">
        <v>11.488</v>
      </c>
      <c r="BK1978" s="72">
        <v>1.0449999999999999</v>
      </c>
      <c r="BL1978" s="72">
        <v>86.757999999999996</v>
      </c>
      <c r="BM1978" s="12">
        <v>0</v>
      </c>
      <c r="BN1978" s="72">
        <v>0</v>
      </c>
      <c r="BO1978" s="72">
        <v>0</v>
      </c>
      <c r="BP1978" s="12">
        <v>11.488</v>
      </c>
      <c r="BQ1978" s="72">
        <v>1.0449999999999999</v>
      </c>
      <c r="BR1978" s="72">
        <v>86.757999999999996</v>
      </c>
      <c r="BS1978" s="12">
        <v>228.04900000000001</v>
      </c>
      <c r="BT1978" s="72">
        <v>20.753</v>
      </c>
      <c r="BU1978" s="72">
        <v>3.8170000000000002</v>
      </c>
      <c r="BV1978" s="12">
        <v>1098.8520000000001</v>
      </c>
      <c r="BW1978" s="72">
        <v>100</v>
      </c>
      <c r="BX1978" s="72">
        <v>0.13900000000000001</v>
      </c>
      <c r="BY1978" s="13"/>
      <c r="BZ1978" s="13"/>
    </row>
    <row r="1979" spans="1:78" ht="12.75" customHeight="1">
      <c r="A1979" s="122" t="s">
        <v>65</v>
      </c>
      <c r="B1979" s="71" t="s">
        <v>67</v>
      </c>
      <c r="C1979" s="71" t="s">
        <v>24</v>
      </c>
      <c r="D1979" s="34">
        <v>44256</v>
      </c>
      <c r="E1979" s="12">
        <v>429.69900000000001</v>
      </c>
      <c r="F1979" s="72">
        <v>39.566000000000003</v>
      </c>
      <c r="G1979" s="72">
        <v>2.6739999999999999</v>
      </c>
      <c r="H1979" s="12">
        <v>84.186999999999998</v>
      </c>
      <c r="I1979" s="72">
        <v>7.7519999999999998</v>
      </c>
      <c r="J1979" s="72">
        <v>55.755000000000003</v>
      </c>
      <c r="K1979" s="12">
        <v>61.228000000000002</v>
      </c>
      <c r="L1979" s="72">
        <v>5.6379999999999999</v>
      </c>
      <c r="M1979" s="72">
        <v>57.271999999999998</v>
      </c>
      <c r="N1979" s="12">
        <v>145.41499999999999</v>
      </c>
      <c r="O1979" s="72">
        <v>13.39</v>
      </c>
      <c r="P1979" s="72">
        <v>19.864999999999998</v>
      </c>
      <c r="Q1979" s="12">
        <v>16.591999999999999</v>
      </c>
      <c r="R1979" s="72">
        <v>1.528</v>
      </c>
      <c r="S1979" s="72">
        <v>86.984999999999999</v>
      </c>
      <c r="T1979" s="12">
        <v>162.00700000000001</v>
      </c>
      <c r="U1979" s="72">
        <v>14.917</v>
      </c>
      <c r="V1979" s="72">
        <v>17.911000000000001</v>
      </c>
      <c r="W1979" s="12">
        <v>164.649</v>
      </c>
      <c r="X1979" s="72">
        <v>15.161</v>
      </c>
      <c r="Y1979" s="72">
        <v>17.065999999999999</v>
      </c>
      <c r="Z1979" s="12">
        <v>326.65600000000001</v>
      </c>
      <c r="AA1979" s="72">
        <v>30.077999999999999</v>
      </c>
      <c r="AB1979" s="72">
        <v>2.5310000000000001</v>
      </c>
      <c r="AC1979" s="12">
        <v>756.35500000000002</v>
      </c>
      <c r="AD1979" s="72">
        <v>69.644000000000005</v>
      </c>
      <c r="AE1979" s="72">
        <v>1.53</v>
      </c>
      <c r="AF1979" s="12">
        <v>0</v>
      </c>
      <c r="AG1979" s="72">
        <v>0</v>
      </c>
      <c r="AH1979" s="72">
        <v>0</v>
      </c>
      <c r="AI1979" s="12">
        <v>127.19199999999999</v>
      </c>
      <c r="AJ1979" s="72">
        <v>11.712</v>
      </c>
      <c r="AK1979" s="72">
        <v>4.6280000000000001</v>
      </c>
      <c r="AL1979" s="12">
        <v>127.19199999999999</v>
      </c>
      <c r="AM1979" s="72">
        <v>11.712</v>
      </c>
      <c r="AN1979" s="72">
        <v>4.6280000000000001</v>
      </c>
      <c r="AO1979" s="12">
        <v>883.54700000000003</v>
      </c>
      <c r="AP1979" s="72">
        <v>81.355999999999995</v>
      </c>
      <c r="AQ1979" s="72">
        <v>0.98799999999999999</v>
      </c>
      <c r="AR1979" s="12">
        <v>21.213000000000001</v>
      </c>
      <c r="AS1979" s="72">
        <v>1.9530000000000001</v>
      </c>
      <c r="AT1979" s="72">
        <v>80.366</v>
      </c>
      <c r="AU1979" s="12">
        <v>20.526</v>
      </c>
      <c r="AV1979" s="72">
        <v>1.89</v>
      </c>
      <c r="AW1979" s="72">
        <v>104.88</v>
      </c>
      <c r="AX1979" s="12">
        <v>46.164000000000001</v>
      </c>
      <c r="AY1979" s="72">
        <v>4.2510000000000003</v>
      </c>
      <c r="AZ1979" s="72">
        <v>53.454000000000001</v>
      </c>
      <c r="BA1979" s="12">
        <v>66.69</v>
      </c>
      <c r="BB1979" s="72">
        <v>6.141</v>
      </c>
      <c r="BC1979" s="72">
        <v>46.264000000000003</v>
      </c>
      <c r="BD1979" s="12">
        <v>19.404</v>
      </c>
      <c r="BE1979" s="72">
        <v>1.7869999999999999</v>
      </c>
      <c r="BF1979" s="72">
        <v>106.64400000000001</v>
      </c>
      <c r="BG1979" s="12">
        <v>86.093999999999994</v>
      </c>
      <c r="BH1979" s="72">
        <v>7.9269999999999996</v>
      </c>
      <c r="BI1979" s="72">
        <v>37.334000000000003</v>
      </c>
      <c r="BJ1979" s="12">
        <v>57.881</v>
      </c>
      <c r="BK1979" s="72">
        <v>5.33</v>
      </c>
      <c r="BL1979" s="72">
        <v>41.49</v>
      </c>
      <c r="BM1979" s="12">
        <v>37.292000000000002</v>
      </c>
      <c r="BN1979" s="72">
        <v>3.4340000000000002</v>
      </c>
      <c r="BO1979" s="72">
        <v>75.08</v>
      </c>
      <c r="BP1979" s="12">
        <v>95.171999999999997</v>
      </c>
      <c r="BQ1979" s="72">
        <v>8.7629999999999999</v>
      </c>
      <c r="BR1979" s="72">
        <v>32.826000000000001</v>
      </c>
      <c r="BS1979" s="12">
        <v>202.47900000000001</v>
      </c>
      <c r="BT1979" s="72">
        <v>18.643999999999998</v>
      </c>
      <c r="BU1979" s="72">
        <v>4.3579999999999997</v>
      </c>
      <c r="BV1979" s="12">
        <v>1086.0260000000001</v>
      </c>
      <c r="BW1979" s="72">
        <v>100</v>
      </c>
      <c r="BX1979" s="72">
        <v>0.13800000000000001</v>
      </c>
      <c r="BY1979" s="13"/>
      <c r="BZ1979" s="13"/>
    </row>
    <row r="1980" spans="1:78" ht="12.75" customHeight="1">
      <c r="A1980" s="122" t="s">
        <v>65</v>
      </c>
      <c r="B1980" s="71" t="s">
        <v>67</v>
      </c>
      <c r="C1980" s="71" t="s">
        <v>24</v>
      </c>
      <c r="D1980" s="34">
        <v>44348</v>
      </c>
      <c r="E1980" s="12">
        <v>430.84899999999999</v>
      </c>
      <c r="F1980" s="72">
        <v>39.951999999999998</v>
      </c>
      <c r="G1980" s="72">
        <v>2.157</v>
      </c>
      <c r="H1980" s="12">
        <v>61.465000000000003</v>
      </c>
      <c r="I1980" s="72">
        <v>5.7</v>
      </c>
      <c r="J1980" s="72">
        <v>56.646999999999998</v>
      </c>
      <c r="K1980" s="12">
        <v>43.771999999999998</v>
      </c>
      <c r="L1980" s="72">
        <v>4.0590000000000002</v>
      </c>
      <c r="M1980" s="72">
        <v>54.685000000000002</v>
      </c>
      <c r="N1980" s="12">
        <v>105.23699999999999</v>
      </c>
      <c r="O1980" s="72">
        <v>9.7579999999999991</v>
      </c>
      <c r="P1980" s="72">
        <v>37.613</v>
      </c>
      <c r="Q1980" s="12">
        <v>0</v>
      </c>
      <c r="R1980" s="72">
        <v>0</v>
      </c>
      <c r="S1980" s="72">
        <v>0</v>
      </c>
      <c r="T1980" s="12">
        <v>105.23699999999999</v>
      </c>
      <c r="U1980" s="72">
        <v>9.7579999999999991</v>
      </c>
      <c r="V1980" s="72">
        <v>37.613</v>
      </c>
      <c r="W1980" s="12">
        <v>247.01599999999999</v>
      </c>
      <c r="X1980" s="72">
        <v>22.905999999999999</v>
      </c>
      <c r="Y1980" s="72">
        <v>15.925000000000001</v>
      </c>
      <c r="Z1980" s="12">
        <v>352.25299999999999</v>
      </c>
      <c r="AA1980" s="72">
        <v>32.664000000000001</v>
      </c>
      <c r="AB1980" s="72">
        <v>2.5590000000000002</v>
      </c>
      <c r="AC1980" s="12">
        <v>783.10199999999998</v>
      </c>
      <c r="AD1980" s="72">
        <v>72.616</v>
      </c>
      <c r="AE1980" s="72">
        <v>1.2689999999999999</v>
      </c>
      <c r="AF1980" s="12">
        <v>12.801</v>
      </c>
      <c r="AG1980" s="72">
        <v>1.1870000000000001</v>
      </c>
      <c r="AH1980" s="72">
        <v>110.971</v>
      </c>
      <c r="AI1980" s="12">
        <v>79.150000000000006</v>
      </c>
      <c r="AJ1980" s="72">
        <v>7.34</v>
      </c>
      <c r="AK1980" s="72">
        <v>18.652999999999999</v>
      </c>
      <c r="AL1980" s="12">
        <v>91.950999999999993</v>
      </c>
      <c r="AM1980" s="72">
        <v>8.5269999999999992</v>
      </c>
      <c r="AN1980" s="72">
        <v>6.5739999999999998</v>
      </c>
      <c r="AO1980" s="12">
        <v>875.05399999999997</v>
      </c>
      <c r="AP1980" s="72">
        <v>81.143000000000001</v>
      </c>
      <c r="AQ1980" s="72">
        <v>0.81499999999999995</v>
      </c>
      <c r="AR1980" s="12">
        <v>0</v>
      </c>
      <c r="AS1980" s="72">
        <v>0</v>
      </c>
      <c r="AT1980" s="72">
        <v>0</v>
      </c>
      <c r="AU1980" s="12">
        <v>0</v>
      </c>
      <c r="AV1980" s="72">
        <v>0</v>
      </c>
      <c r="AW1980" s="72">
        <v>0</v>
      </c>
      <c r="AX1980" s="12">
        <v>19.896999999999998</v>
      </c>
      <c r="AY1980" s="72">
        <v>1.845</v>
      </c>
      <c r="AZ1980" s="72">
        <v>90.31</v>
      </c>
      <c r="BA1980" s="12">
        <v>19.896999999999998</v>
      </c>
      <c r="BB1980" s="72">
        <v>1.845</v>
      </c>
      <c r="BC1980" s="72">
        <v>90.31</v>
      </c>
      <c r="BD1980" s="12">
        <v>23.709</v>
      </c>
      <c r="BE1980" s="72">
        <v>2.1989999999999998</v>
      </c>
      <c r="BF1980" s="72">
        <v>84.001999999999995</v>
      </c>
      <c r="BG1980" s="12">
        <v>43.606000000000002</v>
      </c>
      <c r="BH1980" s="72">
        <v>4.0439999999999996</v>
      </c>
      <c r="BI1980" s="72">
        <v>57.012999999999998</v>
      </c>
      <c r="BJ1980" s="12">
        <v>137.97999999999999</v>
      </c>
      <c r="BK1980" s="72">
        <v>12.795</v>
      </c>
      <c r="BL1980" s="72">
        <v>23.068000000000001</v>
      </c>
      <c r="BM1980" s="12">
        <v>21.771999999999998</v>
      </c>
      <c r="BN1980" s="72">
        <v>2.0190000000000001</v>
      </c>
      <c r="BO1980" s="72">
        <v>114.786</v>
      </c>
      <c r="BP1980" s="12">
        <v>159.75200000000001</v>
      </c>
      <c r="BQ1980" s="72">
        <v>14.814</v>
      </c>
      <c r="BR1980" s="72">
        <v>14.836</v>
      </c>
      <c r="BS1980" s="12">
        <v>203.358</v>
      </c>
      <c r="BT1980" s="72">
        <v>18.856999999999999</v>
      </c>
      <c r="BU1980" s="72">
        <v>3.573</v>
      </c>
      <c r="BV1980" s="12">
        <v>1078.412</v>
      </c>
      <c r="BW1980" s="72">
        <v>100</v>
      </c>
      <c r="BX1980" s="72">
        <v>7.9000000000000001E-2</v>
      </c>
      <c r="BY1980" s="13"/>
      <c r="BZ1980" s="13"/>
    </row>
    <row r="1981" spans="1:78" ht="12.75" customHeight="1">
      <c r="A1981" s="122" t="s">
        <v>65</v>
      </c>
      <c r="B1981" s="71" t="s">
        <v>67</v>
      </c>
      <c r="C1981" s="71" t="s">
        <v>24</v>
      </c>
      <c r="D1981" s="34">
        <v>44805</v>
      </c>
      <c r="E1981" s="12">
        <v>504.017</v>
      </c>
      <c r="F1981" s="72">
        <v>45.396000000000001</v>
      </c>
      <c r="G1981" s="72">
        <v>3.4140000000000001</v>
      </c>
      <c r="H1981" s="12">
        <v>25.274000000000001</v>
      </c>
      <c r="I1981" s="72">
        <v>2.2759999999999998</v>
      </c>
      <c r="J1981" s="72">
        <v>62.151000000000003</v>
      </c>
      <c r="K1981" s="12">
        <v>31.984999999999999</v>
      </c>
      <c r="L1981" s="72">
        <v>2.8809999999999998</v>
      </c>
      <c r="M1981" s="72">
        <v>68.381</v>
      </c>
      <c r="N1981" s="12">
        <v>57.259</v>
      </c>
      <c r="O1981" s="72">
        <v>5.157</v>
      </c>
      <c r="P1981" s="72">
        <v>37.616</v>
      </c>
      <c r="Q1981" s="12">
        <v>2.702</v>
      </c>
      <c r="R1981" s="72">
        <v>0.24299999999999999</v>
      </c>
      <c r="S1981" s="72">
        <v>105.599</v>
      </c>
      <c r="T1981" s="12">
        <v>59.960999999999999</v>
      </c>
      <c r="U1981" s="72">
        <v>5.4009999999999998</v>
      </c>
      <c r="V1981" s="72">
        <v>36.018000000000001</v>
      </c>
      <c r="W1981" s="12">
        <v>290.51900000000001</v>
      </c>
      <c r="X1981" s="72">
        <v>26.167000000000002</v>
      </c>
      <c r="Y1981" s="72">
        <v>9.4610000000000003</v>
      </c>
      <c r="Z1981" s="12">
        <v>350.48</v>
      </c>
      <c r="AA1981" s="72">
        <v>31.567</v>
      </c>
      <c r="AB1981" s="72">
        <v>5.2640000000000002</v>
      </c>
      <c r="AC1981" s="12">
        <v>854.49800000000005</v>
      </c>
      <c r="AD1981" s="72">
        <v>76.963999999999999</v>
      </c>
      <c r="AE1981" s="72">
        <v>1.1830000000000001</v>
      </c>
      <c r="AF1981" s="12">
        <v>0</v>
      </c>
      <c r="AG1981" s="72">
        <v>0</v>
      </c>
      <c r="AH1981" s="72">
        <v>0</v>
      </c>
      <c r="AI1981" s="12">
        <v>14.596</v>
      </c>
      <c r="AJ1981" s="72">
        <v>1.3149999999999999</v>
      </c>
      <c r="AK1981" s="72">
        <v>104.09099999999999</v>
      </c>
      <c r="AL1981" s="12">
        <v>14.596</v>
      </c>
      <c r="AM1981" s="72">
        <v>1.3149999999999999</v>
      </c>
      <c r="AN1981" s="72">
        <v>104.09099999999999</v>
      </c>
      <c r="AO1981" s="12">
        <v>869.09299999999996</v>
      </c>
      <c r="AP1981" s="72">
        <v>78.278000000000006</v>
      </c>
      <c r="AQ1981" s="72">
        <v>2.206</v>
      </c>
      <c r="AR1981" s="12">
        <v>25.190999999999999</v>
      </c>
      <c r="AS1981" s="72">
        <v>2.2690000000000001</v>
      </c>
      <c r="AT1981" s="72">
        <v>105.89100000000001</v>
      </c>
      <c r="AU1981" s="12">
        <v>19.786000000000001</v>
      </c>
      <c r="AV1981" s="72">
        <v>1.782</v>
      </c>
      <c r="AW1981" s="72">
        <v>104.785</v>
      </c>
      <c r="AX1981" s="12">
        <v>20.291</v>
      </c>
      <c r="AY1981" s="72">
        <v>1.8280000000000001</v>
      </c>
      <c r="AZ1981" s="72">
        <v>103.30200000000001</v>
      </c>
      <c r="BA1981" s="12">
        <v>40.076000000000001</v>
      </c>
      <c r="BB1981" s="72">
        <v>3.61</v>
      </c>
      <c r="BC1981" s="72">
        <v>74.501000000000005</v>
      </c>
      <c r="BD1981" s="12">
        <v>53.499000000000002</v>
      </c>
      <c r="BE1981" s="72">
        <v>4.819</v>
      </c>
      <c r="BF1981" s="72">
        <v>61.683</v>
      </c>
      <c r="BG1981" s="12">
        <v>93.575000000000003</v>
      </c>
      <c r="BH1981" s="72">
        <v>8.4280000000000008</v>
      </c>
      <c r="BI1981" s="72">
        <v>40.802</v>
      </c>
      <c r="BJ1981" s="12">
        <v>79.629000000000005</v>
      </c>
      <c r="BK1981" s="72">
        <v>7.1719999999999997</v>
      </c>
      <c r="BL1981" s="72">
        <v>43.951999999999998</v>
      </c>
      <c r="BM1981" s="12">
        <v>42.771000000000001</v>
      </c>
      <c r="BN1981" s="72">
        <v>3.8519999999999999</v>
      </c>
      <c r="BO1981" s="72">
        <v>70.516999999999996</v>
      </c>
      <c r="BP1981" s="12">
        <v>122.399</v>
      </c>
      <c r="BQ1981" s="72">
        <v>11.023999999999999</v>
      </c>
      <c r="BR1981" s="72">
        <v>32.232999999999997</v>
      </c>
      <c r="BS1981" s="12">
        <v>241.166</v>
      </c>
      <c r="BT1981" s="72">
        <v>21.722000000000001</v>
      </c>
      <c r="BU1981" s="72">
        <v>7.9020000000000001</v>
      </c>
      <c r="BV1981" s="12">
        <v>1110.259</v>
      </c>
      <c r="BW1981" s="72">
        <v>100</v>
      </c>
      <c r="BX1981" s="72">
        <v>0.14199999999999999</v>
      </c>
      <c r="BY1981" s="13"/>
      <c r="BZ1981" s="13"/>
    </row>
    <row r="1982" spans="1:78" ht="12.75" customHeight="1">
      <c r="A1982" s="122" t="s">
        <v>65</v>
      </c>
      <c r="B1982" s="71" t="s">
        <v>67</v>
      </c>
      <c r="C1982" s="71" t="s">
        <v>24</v>
      </c>
      <c r="D1982" s="34">
        <v>44896</v>
      </c>
      <c r="E1982" s="12">
        <v>532.16800000000001</v>
      </c>
      <c r="F1982" s="72">
        <v>47.334000000000003</v>
      </c>
      <c r="G1982" s="72">
        <v>2.0619999999999998</v>
      </c>
      <c r="H1982" s="12">
        <v>23.117999999999999</v>
      </c>
      <c r="I1982" s="72">
        <v>2.056</v>
      </c>
      <c r="J1982" s="72">
        <v>106.151</v>
      </c>
      <c r="K1982" s="12">
        <v>75.397999999999996</v>
      </c>
      <c r="L1982" s="72">
        <v>6.7060000000000004</v>
      </c>
      <c r="M1982" s="72">
        <v>46.622999999999998</v>
      </c>
      <c r="N1982" s="12">
        <v>98.516000000000005</v>
      </c>
      <c r="O1982" s="72">
        <v>8.7629999999999999</v>
      </c>
      <c r="P1982" s="72">
        <v>40.298999999999999</v>
      </c>
      <c r="Q1982" s="12">
        <v>0</v>
      </c>
      <c r="R1982" s="72">
        <v>0</v>
      </c>
      <c r="S1982" s="72">
        <v>0</v>
      </c>
      <c r="T1982" s="12">
        <v>98.516000000000005</v>
      </c>
      <c r="U1982" s="72">
        <v>8.7629999999999999</v>
      </c>
      <c r="V1982" s="72">
        <v>40.298999999999999</v>
      </c>
      <c r="W1982" s="12">
        <v>238.928</v>
      </c>
      <c r="X1982" s="72">
        <v>21.251999999999999</v>
      </c>
      <c r="Y1982" s="72">
        <v>17.673999999999999</v>
      </c>
      <c r="Z1982" s="12">
        <v>337.44400000000002</v>
      </c>
      <c r="AA1982" s="72">
        <v>30.013999999999999</v>
      </c>
      <c r="AB1982" s="72">
        <v>3.35</v>
      </c>
      <c r="AC1982" s="12">
        <v>869.61199999999997</v>
      </c>
      <c r="AD1982" s="72">
        <v>77.349000000000004</v>
      </c>
      <c r="AE1982" s="72">
        <v>0.98399999999999999</v>
      </c>
      <c r="AF1982" s="12">
        <v>0</v>
      </c>
      <c r="AG1982" s="72">
        <v>0</v>
      </c>
      <c r="AH1982" s="72">
        <v>0</v>
      </c>
      <c r="AI1982" s="12">
        <v>61.473999999999997</v>
      </c>
      <c r="AJ1982" s="72">
        <v>5.468</v>
      </c>
      <c r="AK1982" s="72">
        <v>7.4119999999999999</v>
      </c>
      <c r="AL1982" s="12">
        <v>61.473999999999997</v>
      </c>
      <c r="AM1982" s="72">
        <v>5.468</v>
      </c>
      <c r="AN1982" s="72">
        <v>7.4119999999999999</v>
      </c>
      <c r="AO1982" s="12">
        <v>931.08600000000001</v>
      </c>
      <c r="AP1982" s="72">
        <v>82.816999999999993</v>
      </c>
      <c r="AQ1982" s="72">
        <v>0.97399999999999998</v>
      </c>
      <c r="AR1982" s="12">
        <v>19.475000000000001</v>
      </c>
      <c r="AS1982" s="72">
        <v>1.732</v>
      </c>
      <c r="AT1982" s="72">
        <v>75.587999999999994</v>
      </c>
      <c r="AU1982" s="12">
        <v>22.928000000000001</v>
      </c>
      <c r="AV1982" s="72">
        <v>2.0390000000000001</v>
      </c>
      <c r="AW1982" s="72">
        <v>119.889</v>
      </c>
      <c r="AX1982" s="12">
        <v>15.749000000000001</v>
      </c>
      <c r="AY1982" s="72">
        <v>1.401</v>
      </c>
      <c r="AZ1982" s="72">
        <v>79.481999999999999</v>
      </c>
      <c r="BA1982" s="12">
        <v>38.677</v>
      </c>
      <c r="BB1982" s="72">
        <v>3.44</v>
      </c>
      <c r="BC1982" s="72">
        <v>73.483999999999995</v>
      </c>
      <c r="BD1982" s="12">
        <v>20.11</v>
      </c>
      <c r="BE1982" s="72">
        <v>1.7889999999999999</v>
      </c>
      <c r="BF1982" s="72">
        <v>90.370999999999995</v>
      </c>
      <c r="BG1982" s="12">
        <v>58.786999999999999</v>
      </c>
      <c r="BH1982" s="72">
        <v>5.2290000000000001</v>
      </c>
      <c r="BI1982" s="72">
        <v>55.776000000000003</v>
      </c>
      <c r="BJ1982" s="12">
        <v>114.928</v>
      </c>
      <c r="BK1982" s="72">
        <v>10.222</v>
      </c>
      <c r="BL1982" s="72">
        <v>29.954000000000001</v>
      </c>
      <c r="BM1982" s="12">
        <v>0</v>
      </c>
      <c r="BN1982" s="72">
        <v>0</v>
      </c>
      <c r="BO1982" s="72">
        <v>0</v>
      </c>
      <c r="BP1982" s="12">
        <v>114.928</v>
      </c>
      <c r="BQ1982" s="72">
        <v>10.222</v>
      </c>
      <c r="BR1982" s="72">
        <v>29.954000000000001</v>
      </c>
      <c r="BS1982" s="12">
        <v>193.18899999999999</v>
      </c>
      <c r="BT1982" s="72">
        <v>17.183</v>
      </c>
      <c r="BU1982" s="72">
        <v>4.6479999999999997</v>
      </c>
      <c r="BV1982" s="12">
        <v>1124.2750000000001</v>
      </c>
      <c r="BW1982" s="72">
        <v>100</v>
      </c>
      <c r="BX1982" s="72">
        <v>0.105</v>
      </c>
      <c r="BY1982" s="13"/>
      <c r="BZ1982" s="13"/>
    </row>
    <row r="1983" spans="1:78" ht="12.75" customHeight="1">
      <c r="A1983" s="122" t="s">
        <v>65</v>
      </c>
      <c r="B1983" s="71" t="s">
        <v>67</v>
      </c>
      <c r="C1983" s="71" t="s">
        <v>24</v>
      </c>
      <c r="D1983" s="34">
        <v>44986</v>
      </c>
      <c r="E1983" s="12">
        <v>540.91200000000003</v>
      </c>
      <c r="F1983" s="72">
        <v>47.344999999999999</v>
      </c>
      <c r="G1983" s="72">
        <v>2.4079999999999999</v>
      </c>
      <c r="H1983" s="12">
        <v>46.27</v>
      </c>
      <c r="I1983" s="72">
        <v>4.05</v>
      </c>
      <c r="J1983" s="72">
        <v>45.371000000000002</v>
      </c>
      <c r="K1983" s="12">
        <v>46.744</v>
      </c>
      <c r="L1983" s="72">
        <v>4.0910000000000002</v>
      </c>
      <c r="M1983" s="72">
        <v>29.738</v>
      </c>
      <c r="N1983" s="12">
        <v>93.013999999999996</v>
      </c>
      <c r="O1983" s="72">
        <v>8.141</v>
      </c>
      <c r="P1983" s="72">
        <v>28.294</v>
      </c>
      <c r="Q1983" s="12">
        <v>16.734000000000002</v>
      </c>
      <c r="R1983" s="72">
        <v>1.4650000000000001</v>
      </c>
      <c r="S1983" s="72">
        <v>78.227000000000004</v>
      </c>
      <c r="T1983" s="12">
        <v>109.748</v>
      </c>
      <c r="U1983" s="72">
        <v>9.6059999999999999</v>
      </c>
      <c r="V1983" s="72">
        <v>25.422999999999998</v>
      </c>
      <c r="W1983" s="12">
        <v>239.12200000000001</v>
      </c>
      <c r="X1983" s="72">
        <v>20.93</v>
      </c>
      <c r="Y1983" s="72">
        <v>12.651999999999999</v>
      </c>
      <c r="Z1983" s="12">
        <v>348.87</v>
      </c>
      <c r="AA1983" s="72">
        <v>30.536000000000001</v>
      </c>
      <c r="AB1983" s="72">
        <v>3.9460000000000002</v>
      </c>
      <c r="AC1983" s="12">
        <v>889.78200000000004</v>
      </c>
      <c r="AD1983" s="72">
        <v>77.88</v>
      </c>
      <c r="AE1983" s="72">
        <v>1.01</v>
      </c>
      <c r="AF1983" s="12">
        <v>15.997999999999999</v>
      </c>
      <c r="AG1983" s="72">
        <v>1.4</v>
      </c>
      <c r="AH1983" s="72">
        <v>70.694000000000003</v>
      </c>
      <c r="AI1983" s="12">
        <v>60.518000000000001</v>
      </c>
      <c r="AJ1983" s="72">
        <v>5.2969999999999997</v>
      </c>
      <c r="AK1983" s="72">
        <v>19.699000000000002</v>
      </c>
      <c r="AL1983" s="12">
        <v>76.516000000000005</v>
      </c>
      <c r="AM1983" s="72">
        <v>6.6970000000000001</v>
      </c>
      <c r="AN1983" s="72">
        <v>6.2069999999999999</v>
      </c>
      <c r="AO1983" s="12">
        <v>966.298</v>
      </c>
      <c r="AP1983" s="72">
        <v>84.578000000000003</v>
      </c>
      <c r="AQ1983" s="72">
        <v>0.88300000000000001</v>
      </c>
      <c r="AR1983" s="12">
        <v>25.122</v>
      </c>
      <c r="AS1983" s="72">
        <v>2.1989999999999998</v>
      </c>
      <c r="AT1983" s="72">
        <v>102.922</v>
      </c>
      <c r="AU1983" s="12">
        <v>2.8029999999999999</v>
      </c>
      <c r="AV1983" s="72">
        <v>0.245</v>
      </c>
      <c r="AW1983" s="72">
        <v>118.663</v>
      </c>
      <c r="AX1983" s="12">
        <v>33.247</v>
      </c>
      <c r="AY1983" s="72">
        <v>2.91</v>
      </c>
      <c r="AZ1983" s="72">
        <v>41.12</v>
      </c>
      <c r="BA1983" s="12">
        <v>36.048999999999999</v>
      </c>
      <c r="BB1983" s="72">
        <v>3.1549999999999998</v>
      </c>
      <c r="BC1983" s="72">
        <v>37.363999999999997</v>
      </c>
      <c r="BD1983" s="12">
        <v>17.823</v>
      </c>
      <c r="BE1983" s="72">
        <v>1.56</v>
      </c>
      <c r="BF1983" s="72">
        <v>65.385999999999996</v>
      </c>
      <c r="BG1983" s="12">
        <v>53.872</v>
      </c>
      <c r="BH1983" s="72">
        <v>4.7149999999999999</v>
      </c>
      <c r="BI1983" s="72">
        <v>31.986000000000001</v>
      </c>
      <c r="BJ1983" s="12">
        <v>81.716999999999999</v>
      </c>
      <c r="BK1983" s="72">
        <v>7.1520000000000001</v>
      </c>
      <c r="BL1983" s="72">
        <v>38.424999999999997</v>
      </c>
      <c r="BM1983" s="12">
        <v>15.488</v>
      </c>
      <c r="BN1983" s="72">
        <v>1.3560000000000001</v>
      </c>
      <c r="BO1983" s="72">
        <v>75.352000000000004</v>
      </c>
      <c r="BP1983" s="12">
        <v>97.204999999999998</v>
      </c>
      <c r="BQ1983" s="72">
        <v>8.5079999999999991</v>
      </c>
      <c r="BR1983" s="72">
        <v>32.155000000000001</v>
      </c>
      <c r="BS1983" s="12">
        <v>176.19900000000001</v>
      </c>
      <c r="BT1983" s="72">
        <v>15.422000000000001</v>
      </c>
      <c r="BU1983" s="72">
        <v>4.657</v>
      </c>
      <c r="BV1983" s="12">
        <v>1142.4970000000001</v>
      </c>
      <c r="BW1983" s="72">
        <v>100</v>
      </c>
      <c r="BX1983" s="72">
        <v>0.21</v>
      </c>
      <c r="BY1983" s="13"/>
      <c r="BZ1983" s="13"/>
    </row>
    <row r="1984" spans="1:78" ht="12.75" customHeight="1">
      <c r="A1984" s="122" t="s">
        <v>65</v>
      </c>
      <c r="B1984" s="71" t="s">
        <v>67</v>
      </c>
      <c r="C1984" s="71" t="s">
        <v>24</v>
      </c>
      <c r="D1984" s="34">
        <v>45078</v>
      </c>
      <c r="E1984" s="12">
        <v>537.23</v>
      </c>
      <c r="F1984" s="72">
        <v>46.216000000000001</v>
      </c>
      <c r="G1984" s="72">
        <v>1.883</v>
      </c>
      <c r="H1984" s="12">
        <v>58.764000000000003</v>
      </c>
      <c r="I1984" s="72">
        <v>5.0549999999999997</v>
      </c>
      <c r="J1984" s="72">
        <v>36.125</v>
      </c>
      <c r="K1984" s="12">
        <v>45.798000000000002</v>
      </c>
      <c r="L1984" s="72">
        <v>3.94</v>
      </c>
      <c r="M1984" s="72">
        <v>36.048000000000002</v>
      </c>
      <c r="N1984" s="12">
        <v>104.562</v>
      </c>
      <c r="O1984" s="72">
        <v>8.9949999999999992</v>
      </c>
      <c r="P1984" s="72">
        <v>22.719000000000001</v>
      </c>
      <c r="Q1984" s="12">
        <v>0</v>
      </c>
      <c r="R1984" s="72">
        <v>0</v>
      </c>
      <c r="S1984" s="72">
        <v>0</v>
      </c>
      <c r="T1984" s="12">
        <v>104.562</v>
      </c>
      <c r="U1984" s="72">
        <v>8.9949999999999992</v>
      </c>
      <c r="V1984" s="72">
        <v>22.719000000000001</v>
      </c>
      <c r="W1984" s="12">
        <v>254.983</v>
      </c>
      <c r="X1984" s="72">
        <v>21.934999999999999</v>
      </c>
      <c r="Y1984" s="72">
        <v>9.8109999999999999</v>
      </c>
      <c r="Z1984" s="12">
        <v>359.54500000000002</v>
      </c>
      <c r="AA1984" s="72">
        <v>30.93</v>
      </c>
      <c r="AB1984" s="72">
        <v>2.7149999999999999</v>
      </c>
      <c r="AC1984" s="12">
        <v>896.77499999999998</v>
      </c>
      <c r="AD1984" s="72">
        <v>77.146000000000001</v>
      </c>
      <c r="AE1984" s="72">
        <v>0.98699999999999999</v>
      </c>
      <c r="AF1984" s="12">
        <v>0</v>
      </c>
      <c r="AG1984" s="72">
        <v>0</v>
      </c>
      <c r="AH1984" s="72">
        <v>0</v>
      </c>
      <c r="AI1984" s="12">
        <v>76.076999999999998</v>
      </c>
      <c r="AJ1984" s="72">
        <v>6.5449999999999999</v>
      </c>
      <c r="AK1984" s="72">
        <v>6.7809999999999997</v>
      </c>
      <c r="AL1984" s="12">
        <v>76.076999999999998</v>
      </c>
      <c r="AM1984" s="72">
        <v>6.5449999999999999</v>
      </c>
      <c r="AN1984" s="72">
        <v>6.7809999999999997</v>
      </c>
      <c r="AO1984" s="12">
        <v>972.85199999999998</v>
      </c>
      <c r="AP1984" s="72">
        <v>83.691000000000003</v>
      </c>
      <c r="AQ1984" s="72">
        <v>0.89300000000000002</v>
      </c>
      <c r="AR1984" s="12">
        <v>0</v>
      </c>
      <c r="AS1984" s="72">
        <v>0</v>
      </c>
      <c r="AT1984" s="72">
        <v>0</v>
      </c>
      <c r="AU1984" s="12">
        <v>0</v>
      </c>
      <c r="AV1984" s="72">
        <v>0</v>
      </c>
      <c r="AW1984" s="72">
        <v>0</v>
      </c>
      <c r="AX1984" s="12">
        <v>46.61</v>
      </c>
      <c r="AY1984" s="72">
        <v>4.01</v>
      </c>
      <c r="AZ1984" s="72">
        <v>41.232999999999997</v>
      </c>
      <c r="BA1984" s="12">
        <v>46.61</v>
      </c>
      <c r="BB1984" s="72">
        <v>4.01</v>
      </c>
      <c r="BC1984" s="72">
        <v>41.232999999999997</v>
      </c>
      <c r="BD1984" s="12">
        <v>0</v>
      </c>
      <c r="BE1984" s="72">
        <v>0</v>
      </c>
      <c r="BF1984" s="72">
        <v>0</v>
      </c>
      <c r="BG1984" s="12">
        <v>46.61</v>
      </c>
      <c r="BH1984" s="72">
        <v>4.01</v>
      </c>
      <c r="BI1984" s="72">
        <v>41.232999999999997</v>
      </c>
      <c r="BJ1984" s="12">
        <v>140.97800000000001</v>
      </c>
      <c r="BK1984" s="72">
        <v>12.128</v>
      </c>
      <c r="BL1984" s="72">
        <v>12.762</v>
      </c>
      <c r="BM1984" s="12">
        <v>1.998</v>
      </c>
      <c r="BN1984" s="72">
        <v>0.17199999999999999</v>
      </c>
      <c r="BO1984" s="72">
        <v>116.914</v>
      </c>
      <c r="BP1984" s="12">
        <v>142.976</v>
      </c>
      <c r="BQ1984" s="72">
        <v>12.3</v>
      </c>
      <c r="BR1984" s="72">
        <v>12.749000000000001</v>
      </c>
      <c r="BS1984" s="12">
        <v>189.58699999999999</v>
      </c>
      <c r="BT1984" s="72">
        <v>16.309000000000001</v>
      </c>
      <c r="BU1984" s="72">
        <v>4.6669999999999998</v>
      </c>
      <c r="BV1984" s="12">
        <v>1162.4390000000001</v>
      </c>
      <c r="BW1984" s="72">
        <v>100</v>
      </c>
      <c r="BX1984" s="72">
        <v>0.155</v>
      </c>
      <c r="BY1984" s="13"/>
      <c r="BZ1984" s="13"/>
    </row>
    <row r="1985" spans="1:78" ht="12.75" customHeight="1">
      <c r="A1985" s="122" t="s">
        <v>65</v>
      </c>
      <c r="B1985" s="71" t="s">
        <v>67</v>
      </c>
      <c r="C1985" s="71" t="s">
        <v>24</v>
      </c>
      <c r="D1985" s="34">
        <v>45170</v>
      </c>
      <c r="E1985" s="12">
        <v>539.79</v>
      </c>
      <c r="F1985" s="72">
        <v>45.701000000000001</v>
      </c>
      <c r="G1985" s="72">
        <v>2.1840000000000002</v>
      </c>
      <c r="H1985" s="12">
        <v>17.405000000000001</v>
      </c>
      <c r="I1985" s="72">
        <v>1.474</v>
      </c>
      <c r="J1985" s="72">
        <v>61.875999999999998</v>
      </c>
      <c r="K1985" s="12">
        <v>55.826000000000001</v>
      </c>
      <c r="L1985" s="72">
        <v>4.7270000000000003</v>
      </c>
      <c r="M1985" s="72">
        <v>46.261000000000003</v>
      </c>
      <c r="N1985" s="12">
        <v>73.230999999999995</v>
      </c>
      <c r="O1985" s="72">
        <v>6.2</v>
      </c>
      <c r="P1985" s="72">
        <v>38.215000000000003</v>
      </c>
      <c r="Q1985" s="12">
        <v>0</v>
      </c>
      <c r="R1985" s="72">
        <v>0</v>
      </c>
      <c r="S1985" s="72">
        <v>0</v>
      </c>
      <c r="T1985" s="12">
        <v>73.230999999999995</v>
      </c>
      <c r="U1985" s="72">
        <v>6.2</v>
      </c>
      <c r="V1985" s="72">
        <v>38.215000000000003</v>
      </c>
      <c r="W1985" s="12">
        <v>282.322</v>
      </c>
      <c r="X1985" s="72">
        <v>23.902999999999999</v>
      </c>
      <c r="Y1985" s="72">
        <v>10.5</v>
      </c>
      <c r="Z1985" s="12">
        <v>355.553</v>
      </c>
      <c r="AA1985" s="72">
        <v>30.103000000000002</v>
      </c>
      <c r="AB1985" s="72">
        <v>3.2189999999999999</v>
      </c>
      <c r="AC1985" s="12">
        <v>895.34299999999996</v>
      </c>
      <c r="AD1985" s="72">
        <v>75.804000000000002</v>
      </c>
      <c r="AE1985" s="72">
        <v>1.1040000000000001</v>
      </c>
      <c r="AF1985" s="12">
        <v>0</v>
      </c>
      <c r="AG1985" s="72">
        <v>0</v>
      </c>
      <c r="AH1985" s="72">
        <v>0</v>
      </c>
      <c r="AI1985" s="12">
        <v>68.938999999999993</v>
      </c>
      <c r="AJ1985" s="72">
        <v>5.8369999999999997</v>
      </c>
      <c r="AK1985" s="72">
        <v>7.36</v>
      </c>
      <c r="AL1985" s="12">
        <v>68.938999999999993</v>
      </c>
      <c r="AM1985" s="72">
        <v>5.8369999999999997</v>
      </c>
      <c r="AN1985" s="72">
        <v>7.36</v>
      </c>
      <c r="AO1985" s="12">
        <v>964.28200000000004</v>
      </c>
      <c r="AP1985" s="72">
        <v>81.641000000000005</v>
      </c>
      <c r="AQ1985" s="72">
        <v>0.79700000000000004</v>
      </c>
      <c r="AR1985" s="12">
        <v>9.0079999999999991</v>
      </c>
      <c r="AS1985" s="72">
        <v>0.76300000000000001</v>
      </c>
      <c r="AT1985" s="72">
        <v>103.08799999999999</v>
      </c>
      <c r="AU1985" s="12">
        <v>4.8479999999999999</v>
      </c>
      <c r="AV1985" s="72">
        <v>0.41</v>
      </c>
      <c r="AW1985" s="72">
        <v>106.32299999999999</v>
      </c>
      <c r="AX1985" s="12">
        <v>38.798999999999999</v>
      </c>
      <c r="AY1985" s="72">
        <v>3.2850000000000001</v>
      </c>
      <c r="AZ1985" s="72">
        <v>42.216000000000001</v>
      </c>
      <c r="BA1985" s="12">
        <v>43.646999999999998</v>
      </c>
      <c r="BB1985" s="72">
        <v>3.6949999999999998</v>
      </c>
      <c r="BC1985" s="72">
        <v>37.155999999999999</v>
      </c>
      <c r="BD1985" s="12">
        <v>19.056999999999999</v>
      </c>
      <c r="BE1985" s="72">
        <v>1.613</v>
      </c>
      <c r="BF1985" s="72">
        <v>67.727999999999994</v>
      </c>
      <c r="BG1985" s="12">
        <v>62.704000000000001</v>
      </c>
      <c r="BH1985" s="72">
        <v>5.3090000000000002</v>
      </c>
      <c r="BI1985" s="72">
        <v>29.797999999999998</v>
      </c>
      <c r="BJ1985" s="12">
        <v>141.428</v>
      </c>
      <c r="BK1985" s="72">
        <v>11.974</v>
      </c>
      <c r="BL1985" s="72">
        <v>15.632</v>
      </c>
      <c r="BM1985" s="12">
        <v>3.7029999999999998</v>
      </c>
      <c r="BN1985" s="72">
        <v>0.314</v>
      </c>
      <c r="BO1985" s="72">
        <v>84.227000000000004</v>
      </c>
      <c r="BP1985" s="12">
        <v>145.13200000000001</v>
      </c>
      <c r="BQ1985" s="72">
        <v>12.288</v>
      </c>
      <c r="BR1985" s="72">
        <v>15.194000000000001</v>
      </c>
      <c r="BS1985" s="12">
        <v>216.84399999999999</v>
      </c>
      <c r="BT1985" s="72">
        <v>18.359000000000002</v>
      </c>
      <c r="BU1985" s="72">
        <v>3.734</v>
      </c>
      <c r="BV1985" s="12">
        <v>1181.126</v>
      </c>
      <c r="BW1985" s="72">
        <v>100</v>
      </c>
      <c r="BX1985" s="72">
        <v>0.216</v>
      </c>
      <c r="BY1985" s="13"/>
      <c r="BZ1985" s="13"/>
    </row>
    <row r="1986" spans="1:78" ht="12.75" customHeight="1">
      <c r="A1986" s="122" t="s">
        <v>65</v>
      </c>
      <c r="B1986" s="71" t="s">
        <v>67</v>
      </c>
      <c r="C1986" s="71" t="s">
        <v>24</v>
      </c>
      <c r="D1986" s="34">
        <v>45261</v>
      </c>
      <c r="E1986" s="12">
        <v>530.80999999999995</v>
      </c>
      <c r="F1986" s="72">
        <v>44.527999999999999</v>
      </c>
      <c r="G1986" s="72">
        <v>2.0270000000000001</v>
      </c>
      <c r="H1986" s="12">
        <v>30.114999999999998</v>
      </c>
      <c r="I1986" s="72">
        <v>2.5259999999999998</v>
      </c>
      <c r="J1986" s="72">
        <v>56.170999999999999</v>
      </c>
      <c r="K1986" s="12">
        <v>38.835000000000001</v>
      </c>
      <c r="L1986" s="72">
        <v>3.258</v>
      </c>
      <c r="M1986" s="72">
        <v>54.426000000000002</v>
      </c>
      <c r="N1986" s="12">
        <v>68.95</v>
      </c>
      <c r="O1986" s="72">
        <v>5.7839999999999998</v>
      </c>
      <c r="P1986" s="72">
        <v>37.804000000000002</v>
      </c>
      <c r="Q1986" s="12">
        <v>2.9</v>
      </c>
      <c r="R1986" s="72">
        <v>0.24299999999999999</v>
      </c>
      <c r="S1986" s="72">
        <v>107.47</v>
      </c>
      <c r="T1986" s="12">
        <v>71.850999999999999</v>
      </c>
      <c r="U1986" s="72">
        <v>6.0270000000000001</v>
      </c>
      <c r="V1986" s="72">
        <v>36.902000000000001</v>
      </c>
      <c r="W1986" s="12">
        <v>299.87599999999998</v>
      </c>
      <c r="X1986" s="72">
        <v>25.155999999999999</v>
      </c>
      <c r="Y1986" s="72">
        <v>9.1199999999999992</v>
      </c>
      <c r="Z1986" s="12">
        <v>371.72699999999998</v>
      </c>
      <c r="AA1986" s="72">
        <v>31.183</v>
      </c>
      <c r="AB1986" s="72">
        <v>3.1819999999999999</v>
      </c>
      <c r="AC1986" s="12">
        <v>902.53599999999994</v>
      </c>
      <c r="AD1986" s="72">
        <v>75.710999999999999</v>
      </c>
      <c r="AE1986" s="72">
        <v>1.145</v>
      </c>
      <c r="AF1986" s="12">
        <v>5.5650000000000004</v>
      </c>
      <c r="AG1986" s="72">
        <v>0.46700000000000003</v>
      </c>
      <c r="AH1986" s="72">
        <v>107.767</v>
      </c>
      <c r="AI1986" s="12">
        <v>70.730999999999995</v>
      </c>
      <c r="AJ1986" s="72">
        <v>5.9329999999999998</v>
      </c>
      <c r="AK1986" s="72">
        <v>12.885999999999999</v>
      </c>
      <c r="AL1986" s="12">
        <v>76.296000000000006</v>
      </c>
      <c r="AM1986" s="72">
        <v>6.4</v>
      </c>
      <c r="AN1986" s="72">
        <v>7.36</v>
      </c>
      <c r="AO1986" s="12">
        <v>978.83199999999999</v>
      </c>
      <c r="AP1986" s="72">
        <v>82.111000000000004</v>
      </c>
      <c r="AQ1986" s="72">
        <v>0.88700000000000001</v>
      </c>
      <c r="AR1986" s="12">
        <v>33.557000000000002</v>
      </c>
      <c r="AS1986" s="72">
        <v>2.8149999999999999</v>
      </c>
      <c r="AT1986" s="72">
        <v>60.709000000000003</v>
      </c>
      <c r="AU1986" s="12">
        <v>33.435000000000002</v>
      </c>
      <c r="AV1986" s="72">
        <v>2.8050000000000002</v>
      </c>
      <c r="AW1986" s="72">
        <v>50.226999999999997</v>
      </c>
      <c r="AX1986" s="12">
        <v>41.853999999999999</v>
      </c>
      <c r="AY1986" s="72">
        <v>3.5110000000000001</v>
      </c>
      <c r="AZ1986" s="72">
        <v>50.201000000000001</v>
      </c>
      <c r="BA1986" s="12">
        <v>75.287999999999997</v>
      </c>
      <c r="BB1986" s="72">
        <v>6.3159999999999998</v>
      </c>
      <c r="BC1986" s="72">
        <v>28.01</v>
      </c>
      <c r="BD1986" s="12">
        <v>10.537000000000001</v>
      </c>
      <c r="BE1986" s="72">
        <v>0.88400000000000001</v>
      </c>
      <c r="BF1986" s="72">
        <v>105.30800000000001</v>
      </c>
      <c r="BG1986" s="12">
        <v>85.825000000000003</v>
      </c>
      <c r="BH1986" s="72">
        <v>7.2</v>
      </c>
      <c r="BI1986" s="72">
        <v>25.632999999999999</v>
      </c>
      <c r="BJ1986" s="12">
        <v>91.622</v>
      </c>
      <c r="BK1986" s="72">
        <v>7.6859999999999999</v>
      </c>
      <c r="BL1986" s="72">
        <v>25.603999999999999</v>
      </c>
      <c r="BM1986" s="12">
        <v>2.2519999999999998</v>
      </c>
      <c r="BN1986" s="72">
        <v>0.189</v>
      </c>
      <c r="BO1986" s="72">
        <v>106.48699999999999</v>
      </c>
      <c r="BP1986" s="12">
        <v>93.875</v>
      </c>
      <c r="BQ1986" s="72">
        <v>7.875</v>
      </c>
      <c r="BR1986" s="72">
        <v>24.783999999999999</v>
      </c>
      <c r="BS1986" s="12">
        <v>213.25700000000001</v>
      </c>
      <c r="BT1986" s="72">
        <v>17.888999999999999</v>
      </c>
      <c r="BU1986" s="72">
        <v>4.05</v>
      </c>
      <c r="BV1986" s="12">
        <v>1192.0889999999999</v>
      </c>
      <c r="BW1986" s="72">
        <v>100</v>
      </c>
      <c r="BX1986" s="72">
        <v>0.16200000000000001</v>
      </c>
      <c r="BY1986" s="13"/>
      <c r="BZ1986" s="13"/>
    </row>
    <row r="1987" spans="1:78" ht="12.75" customHeight="1">
      <c r="A1987" s="122" t="s">
        <v>65</v>
      </c>
      <c r="B1987" s="71" t="s">
        <v>67</v>
      </c>
      <c r="C1987" s="71" t="s">
        <v>24</v>
      </c>
      <c r="D1987" s="34">
        <v>45352</v>
      </c>
      <c r="E1987" s="12">
        <v>529.87400000000002</v>
      </c>
      <c r="F1987" s="72">
        <v>43.878</v>
      </c>
      <c r="G1987" s="72">
        <v>2.3719999999999999</v>
      </c>
      <c r="H1987" s="12">
        <v>74.834000000000003</v>
      </c>
      <c r="I1987" s="72">
        <v>6.1970000000000001</v>
      </c>
      <c r="J1987" s="72">
        <v>34.241</v>
      </c>
      <c r="K1987" s="12">
        <v>84.991</v>
      </c>
      <c r="L1987" s="72">
        <v>7.0380000000000003</v>
      </c>
      <c r="M1987" s="72">
        <v>34.963000000000001</v>
      </c>
      <c r="N1987" s="12">
        <v>159.82499999999999</v>
      </c>
      <c r="O1987" s="72">
        <v>13.234999999999999</v>
      </c>
      <c r="P1987" s="72">
        <v>20.77</v>
      </c>
      <c r="Q1987" s="12">
        <v>8.1479999999999997</v>
      </c>
      <c r="R1987" s="72">
        <v>0.67500000000000004</v>
      </c>
      <c r="S1987" s="72">
        <v>103.85</v>
      </c>
      <c r="T1987" s="12">
        <v>167.97200000000001</v>
      </c>
      <c r="U1987" s="72">
        <v>13.909000000000001</v>
      </c>
      <c r="V1987" s="72">
        <v>21.154</v>
      </c>
      <c r="W1987" s="12">
        <v>193.77600000000001</v>
      </c>
      <c r="X1987" s="72">
        <v>16.045999999999999</v>
      </c>
      <c r="Y1987" s="72">
        <v>19.507000000000001</v>
      </c>
      <c r="Z1987" s="12">
        <v>361.74799999999999</v>
      </c>
      <c r="AA1987" s="72">
        <v>29.956</v>
      </c>
      <c r="AB1987" s="72">
        <v>3.61</v>
      </c>
      <c r="AC1987" s="12">
        <v>891.62199999999996</v>
      </c>
      <c r="AD1987" s="72">
        <v>73.832999999999998</v>
      </c>
      <c r="AE1987" s="72">
        <v>1.288</v>
      </c>
      <c r="AF1987" s="12">
        <v>11.156000000000001</v>
      </c>
      <c r="AG1987" s="72">
        <v>0.92400000000000004</v>
      </c>
      <c r="AH1987" s="72">
        <v>89.08</v>
      </c>
      <c r="AI1987" s="12">
        <v>87.795000000000002</v>
      </c>
      <c r="AJ1987" s="72">
        <v>7.27</v>
      </c>
      <c r="AK1987" s="72">
        <v>14.464</v>
      </c>
      <c r="AL1987" s="12">
        <v>98.950999999999993</v>
      </c>
      <c r="AM1987" s="72">
        <v>8.1940000000000008</v>
      </c>
      <c r="AN1987" s="72">
        <v>6.7050000000000001</v>
      </c>
      <c r="AO1987" s="12">
        <v>990.57299999999998</v>
      </c>
      <c r="AP1987" s="72">
        <v>82.027000000000001</v>
      </c>
      <c r="AQ1987" s="72">
        <v>0.90700000000000003</v>
      </c>
      <c r="AR1987" s="12">
        <v>5.9980000000000002</v>
      </c>
      <c r="AS1987" s="72">
        <v>0.497</v>
      </c>
      <c r="AT1987" s="72">
        <v>118.81699999999999</v>
      </c>
      <c r="AU1987" s="12">
        <v>16.491</v>
      </c>
      <c r="AV1987" s="72">
        <v>1.3660000000000001</v>
      </c>
      <c r="AW1987" s="72">
        <v>103.504</v>
      </c>
      <c r="AX1987" s="12">
        <v>61.878999999999998</v>
      </c>
      <c r="AY1987" s="72">
        <v>5.1239999999999997</v>
      </c>
      <c r="AZ1987" s="72">
        <v>42.063000000000002</v>
      </c>
      <c r="BA1987" s="12">
        <v>78.37</v>
      </c>
      <c r="BB1987" s="72">
        <v>6.49</v>
      </c>
      <c r="BC1987" s="72">
        <v>34.832999999999998</v>
      </c>
      <c r="BD1987" s="12">
        <v>12.576000000000001</v>
      </c>
      <c r="BE1987" s="72">
        <v>1.0409999999999999</v>
      </c>
      <c r="BF1987" s="72">
        <v>106.798</v>
      </c>
      <c r="BG1987" s="12">
        <v>90.947000000000003</v>
      </c>
      <c r="BH1987" s="72">
        <v>7.5309999999999997</v>
      </c>
      <c r="BI1987" s="72">
        <v>28.96</v>
      </c>
      <c r="BJ1987" s="12">
        <v>101.68300000000001</v>
      </c>
      <c r="BK1987" s="72">
        <v>8.42</v>
      </c>
      <c r="BL1987" s="72">
        <v>26.317</v>
      </c>
      <c r="BM1987" s="12">
        <v>18.414000000000001</v>
      </c>
      <c r="BN1987" s="72">
        <v>1.5249999999999999</v>
      </c>
      <c r="BO1987" s="72">
        <v>78.412999999999997</v>
      </c>
      <c r="BP1987" s="12">
        <v>120.096</v>
      </c>
      <c r="BQ1987" s="72">
        <v>9.9450000000000003</v>
      </c>
      <c r="BR1987" s="72">
        <v>22.463000000000001</v>
      </c>
      <c r="BS1987" s="12">
        <v>217.041</v>
      </c>
      <c r="BT1987" s="72">
        <v>17.972999999999999</v>
      </c>
      <c r="BU1987" s="72">
        <v>3.9910000000000001</v>
      </c>
      <c r="BV1987" s="12">
        <v>1207.614</v>
      </c>
      <c r="BW1987" s="72">
        <v>100</v>
      </c>
      <c r="BX1987" s="72">
        <v>0.11899999999999999</v>
      </c>
      <c r="BY1987" s="13"/>
      <c r="BZ1987" s="13"/>
    </row>
    <row r="1988" spans="1:78" ht="12.75" customHeight="1">
      <c r="A1988" s="122" t="s">
        <v>65</v>
      </c>
      <c r="B1988" s="71" t="s">
        <v>67</v>
      </c>
      <c r="C1988" s="71" t="s">
        <v>24</v>
      </c>
      <c r="D1988" s="34">
        <v>45444</v>
      </c>
      <c r="E1988" s="12">
        <v>486.41300000000001</v>
      </c>
      <c r="F1988" s="72">
        <v>40.021000000000001</v>
      </c>
      <c r="G1988" s="72">
        <v>4.0049999999999999</v>
      </c>
      <c r="H1988" s="12">
        <v>81.254000000000005</v>
      </c>
      <c r="I1988" s="72">
        <v>6.6849999999999996</v>
      </c>
      <c r="J1988" s="72">
        <v>42.005000000000003</v>
      </c>
      <c r="K1988" s="12">
        <v>33.648000000000003</v>
      </c>
      <c r="L1988" s="72">
        <v>2.7690000000000001</v>
      </c>
      <c r="M1988" s="72">
        <v>48.064999999999998</v>
      </c>
      <c r="N1988" s="12">
        <v>114.902</v>
      </c>
      <c r="O1988" s="72">
        <v>9.4540000000000006</v>
      </c>
      <c r="P1988" s="72">
        <v>27.416</v>
      </c>
      <c r="Q1988" s="12">
        <v>0</v>
      </c>
      <c r="R1988" s="72">
        <v>0</v>
      </c>
      <c r="S1988" s="72">
        <v>0</v>
      </c>
      <c r="T1988" s="12">
        <v>114.902</v>
      </c>
      <c r="U1988" s="72">
        <v>9.4540000000000006</v>
      </c>
      <c r="V1988" s="72">
        <v>27.416</v>
      </c>
      <c r="W1988" s="12">
        <v>310.82900000000001</v>
      </c>
      <c r="X1988" s="72">
        <v>25.574999999999999</v>
      </c>
      <c r="Y1988" s="72">
        <v>10.962999999999999</v>
      </c>
      <c r="Z1988" s="12">
        <v>425.73099999999999</v>
      </c>
      <c r="AA1988" s="72">
        <v>35.029000000000003</v>
      </c>
      <c r="AB1988" s="72">
        <v>5.2670000000000003</v>
      </c>
      <c r="AC1988" s="12">
        <v>912.14400000000001</v>
      </c>
      <c r="AD1988" s="72">
        <v>75.05</v>
      </c>
      <c r="AE1988" s="72">
        <v>1.1080000000000001</v>
      </c>
      <c r="AF1988" s="12">
        <v>0</v>
      </c>
      <c r="AG1988" s="72">
        <v>0</v>
      </c>
      <c r="AH1988" s="72">
        <v>0</v>
      </c>
      <c r="AI1988" s="12">
        <v>91.887</v>
      </c>
      <c r="AJ1988" s="72">
        <v>7.56</v>
      </c>
      <c r="AK1988" s="72">
        <v>6.2320000000000002</v>
      </c>
      <c r="AL1988" s="12">
        <v>91.887</v>
      </c>
      <c r="AM1988" s="72">
        <v>7.56</v>
      </c>
      <c r="AN1988" s="72">
        <v>6.2320000000000002</v>
      </c>
      <c r="AO1988" s="12">
        <v>1004.0309999999999</v>
      </c>
      <c r="AP1988" s="72">
        <v>82.61</v>
      </c>
      <c r="AQ1988" s="72">
        <v>0.85199999999999998</v>
      </c>
      <c r="AR1988" s="12">
        <v>4.2389999999999999</v>
      </c>
      <c r="AS1988" s="72">
        <v>0.34899999999999998</v>
      </c>
      <c r="AT1988" s="72">
        <v>105.89400000000001</v>
      </c>
      <c r="AU1988" s="12">
        <v>4.7240000000000002</v>
      </c>
      <c r="AV1988" s="72">
        <v>0.38900000000000001</v>
      </c>
      <c r="AW1988" s="72">
        <v>75.971000000000004</v>
      </c>
      <c r="AX1988" s="12">
        <v>58.323</v>
      </c>
      <c r="AY1988" s="72">
        <v>4.7990000000000004</v>
      </c>
      <c r="AZ1988" s="72">
        <v>35.180999999999997</v>
      </c>
      <c r="BA1988" s="12">
        <v>63.045999999999999</v>
      </c>
      <c r="BB1988" s="72">
        <v>5.1870000000000003</v>
      </c>
      <c r="BC1988" s="72">
        <v>32.862000000000002</v>
      </c>
      <c r="BD1988" s="12">
        <v>7.0970000000000004</v>
      </c>
      <c r="BE1988" s="72">
        <v>0.58399999999999996</v>
      </c>
      <c r="BF1988" s="72">
        <v>77.929000000000002</v>
      </c>
      <c r="BG1988" s="12">
        <v>70.144000000000005</v>
      </c>
      <c r="BH1988" s="72">
        <v>5.7709999999999999</v>
      </c>
      <c r="BI1988" s="72">
        <v>29.841999999999999</v>
      </c>
      <c r="BJ1988" s="12">
        <v>109.742</v>
      </c>
      <c r="BK1988" s="72">
        <v>9.0289999999999999</v>
      </c>
      <c r="BL1988" s="72">
        <v>24.439</v>
      </c>
      <c r="BM1988" s="12">
        <v>27.228000000000002</v>
      </c>
      <c r="BN1988" s="72">
        <v>2.2400000000000002</v>
      </c>
      <c r="BO1988" s="72">
        <v>56.947000000000003</v>
      </c>
      <c r="BP1988" s="12">
        <v>136.97</v>
      </c>
      <c r="BQ1988" s="72">
        <v>11.27</v>
      </c>
      <c r="BR1988" s="72">
        <v>15.878</v>
      </c>
      <c r="BS1988" s="12">
        <v>211.35300000000001</v>
      </c>
      <c r="BT1988" s="72">
        <v>17.39</v>
      </c>
      <c r="BU1988" s="72">
        <v>4.0739999999999998</v>
      </c>
      <c r="BV1988" s="12">
        <v>1215.383</v>
      </c>
      <c r="BW1988" s="72">
        <v>100</v>
      </c>
      <c r="BX1988" s="72">
        <v>0.106</v>
      </c>
      <c r="BY1988" s="13"/>
      <c r="BZ1988" s="13"/>
    </row>
    <row r="1989" spans="1:78" ht="12.75" customHeight="1">
      <c r="A1989" s="122" t="s">
        <v>65</v>
      </c>
      <c r="B1989" s="71" t="s">
        <v>67</v>
      </c>
      <c r="C1989" s="71" t="s">
        <v>24</v>
      </c>
      <c r="D1989" s="34">
        <v>45536</v>
      </c>
      <c r="E1989" s="12">
        <v>495.35300000000001</v>
      </c>
      <c r="F1989" s="72">
        <v>40.567</v>
      </c>
      <c r="G1989" s="72">
        <v>3.9180000000000001</v>
      </c>
      <c r="H1989" s="12">
        <v>31.459</v>
      </c>
      <c r="I1989" s="72">
        <v>2.5760000000000001</v>
      </c>
      <c r="J1989" s="72">
        <v>65.578000000000003</v>
      </c>
      <c r="K1989" s="12">
        <v>65.293999999999997</v>
      </c>
      <c r="L1989" s="72">
        <v>5.3470000000000004</v>
      </c>
      <c r="M1989" s="72">
        <v>42.997</v>
      </c>
      <c r="N1989" s="12">
        <v>96.753</v>
      </c>
      <c r="O1989" s="72">
        <v>7.9240000000000004</v>
      </c>
      <c r="P1989" s="72">
        <v>33.585000000000001</v>
      </c>
      <c r="Q1989" s="12">
        <v>3.282</v>
      </c>
      <c r="R1989" s="72">
        <v>0.26900000000000002</v>
      </c>
      <c r="S1989" s="72">
        <v>111.282</v>
      </c>
      <c r="T1989" s="12">
        <v>100.035</v>
      </c>
      <c r="U1989" s="72">
        <v>8.1920000000000002</v>
      </c>
      <c r="V1989" s="72">
        <v>32.381</v>
      </c>
      <c r="W1989" s="12">
        <v>314.81099999999998</v>
      </c>
      <c r="X1989" s="72">
        <v>25.782</v>
      </c>
      <c r="Y1989" s="72">
        <v>10.398999999999999</v>
      </c>
      <c r="Z1989" s="12">
        <v>414.846</v>
      </c>
      <c r="AA1989" s="72">
        <v>33.973999999999997</v>
      </c>
      <c r="AB1989" s="72">
        <v>4.8490000000000002</v>
      </c>
      <c r="AC1989" s="12">
        <v>910.19799999999998</v>
      </c>
      <c r="AD1989" s="72">
        <v>74.540999999999997</v>
      </c>
      <c r="AE1989" s="72">
        <v>1.306</v>
      </c>
      <c r="AF1989" s="12">
        <v>0</v>
      </c>
      <c r="AG1989" s="72">
        <v>0</v>
      </c>
      <c r="AH1989" s="72">
        <v>0</v>
      </c>
      <c r="AI1989" s="12">
        <v>89.406000000000006</v>
      </c>
      <c r="AJ1989" s="72">
        <v>7.3220000000000001</v>
      </c>
      <c r="AK1989" s="72">
        <v>5.492</v>
      </c>
      <c r="AL1989" s="12">
        <v>89.406000000000006</v>
      </c>
      <c r="AM1989" s="72">
        <v>7.3220000000000001</v>
      </c>
      <c r="AN1989" s="72">
        <v>5.492</v>
      </c>
      <c r="AO1989" s="12">
        <v>999.60500000000002</v>
      </c>
      <c r="AP1989" s="72">
        <v>81.863</v>
      </c>
      <c r="AQ1989" s="72">
        <v>1.014</v>
      </c>
      <c r="AR1989" s="12">
        <v>18.068999999999999</v>
      </c>
      <c r="AS1989" s="72">
        <v>1.48</v>
      </c>
      <c r="AT1989" s="72">
        <v>68.509</v>
      </c>
      <c r="AU1989" s="12">
        <v>0</v>
      </c>
      <c r="AV1989" s="72">
        <v>0</v>
      </c>
      <c r="AW1989" s="72">
        <v>0</v>
      </c>
      <c r="AX1989" s="12">
        <v>91.468000000000004</v>
      </c>
      <c r="AY1989" s="72">
        <v>7.4909999999999997</v>
      </c>
      <c r="AZ1989" s="72">
        <v>26.245999999999999</v>
      </c>
      <c r="BA1989" s="12">
        <v>91.468000000000004</v>
      </c>
      <c r="BB1989" s="72">
        <v>7.4909999999999997</v>
      </c>
      <c r="BC1989" s="72">
        <v>26.245999999999999</v>
      </c>
      <c r="BD1989" s="12">
        <v>11.646000000000001</v>
      </c>
      <c r="BE1989" s="72">
        <v>0.95399999999999996</v>
      </c>
      <c r="BF1989" s="72">
        <v>112.399</v>
      </c>
      <c r="BG1989" s="12">
        <v>103.114</v>
      </c>
      <c r="BH1989" s="72">
        <v>8.4450000000000003</v>
      </c>
      <c r="BI1989" s="72">
        <v>25.119</v>
      </c>
      <c r="BJ1989" s="12">
        <v>90.34</v>
      </c>
      <c r="BK1989" s="72">
        <v>7.3979999999999997</v>
      </c>
      <c r="BL1989" s="72">
        <v>26.273</v>
      </c>
      <c r="BM1989" s="12">
        <v>9.9359999999999999</v>
      </c>
      <c r="BN1989" s="72">
        <v>0.81399999999999995</v>
      </c>
      <c r="BO1989" s="72">
        <v>89.778999999999996</v>
      </c>
      <c r="BP1989" s="12">
        <v>100.276</v>
      </c>
      <c r="BQ1989" s="72">
        <v>8.2119999999999997</v>
      </c>
      <c r="BR1989" s="72">
        <v>24.332999999999998</v>
      </c>
      <c r="BS1989" s="12">
        <v>221.459</v>
      </c>
      <c r="BT1989" s="72">
        <v>18.137</v>
      </c>
      <c r="BU1989" s="72">
        <v>4.53</v>
      </c>
      <c r="BV1989" s="12">
        <v>1221.0640000000001</v>
      </c>
      <c r="BW1989" s="72">
        <v>100</v>
      </c>
      <c r="BX1989" s="72">
        <v>0.13400000000000001</v>
      </c>
      <c r="BY1989" s="13"/>
      <c r="BZ1989" s="13"/>
    </row>
    <row r="1990" spans="1:78" ht="12.75" customHeight="1">
      <c r="A1990" s="122" t="s">
        <v>65</v>
      </c>
      <c r="B1990" s="71" t="s">
        <v>67</v>
      </c>
      <c r="C1990" s="71" t="s">
        <v>24</v>
      </c>
      <c r="D1990" s="34">
        <v>45627</v>
      </c>
      <c r="E1990" s="12">
        <v>518.15</v>
      </c>
      <c r="F1990" s="72">
        <v>42.334000000000003</v>
      </c>
      <c r="G1990" s="72">
        <v>3.7280000000000002</v>
      </c>
      <c r="H1990" s="12">
        <v>62.808</v>
      </c>
      <c r="I1990" s="72">
        <v>5.1319999999999997</v>
      </c>
      <c r="J1990" s="72">
        <v>45.969000000000001</v>
      </c>
      <c r="K1990" s="12">
        <v>56.801000000000002</v>
      </c>
      <c r="L1990" s="72">
        <v>4.641</v>
      </c>
      <c r="M1990" s="72">
        <v>30.855</v>
      </c>
      <c r="N1990" s="12">
        <v>119.60899999999999</v>
      </c>
      <c r="O1990" s="72">
        <v>9.7720000000000002</v>
      </c>
      <c r="P1990" s="72">
        <v>27.091000000000001</v>
      </c>
      <c r="Q1990" s="12">
        <v>13.113</v>
      </c>
      <c r="R1990" s="72">
        <v>1.071</v>
      </c>
      <c r="S1990" s="72">
        <v>71.756</v>
      </c>
      <c r="T1990" s="12">
        <v>132.72300000000001</v>
      </c>
      <c r="U1990" s="72">
        <v>10.843999999999999</v>
      </c>
      <c r="V1990" s="72">
        <v>22.529</v>
      </c>
      <c r="W1990" s="12">
        <v>277.58300000000003</v>
      </c>
      <c r="X1990" s="72">
        <v>22.678999999999998</v>
      </c>
      <c r="Y1990" s="72">
        <v>10.11</v>
      </c>
      <c r="Z1990" s="12">
        <v>410.30599999999998</v>
      </c>
      <c r="AA1990" s="72">
        <v>33.523000000000003</v>
      </c>
      <c r="AB1990" s="72">
        <v>3.879</v>
      </c>
      <c r="AC1990" s="12">
        <v>928.45600000000002</v>
      </c>
      <c r="AD1990" s="72">
        <v>75.858000000000004</v>
      </c>
      <c r="AE1990" s="72">
        <v>1.3049999999999999</v>
      </c>
      <c r="AF1990" s="12">
        <v>0</v>
      </c>
      <c r="AG1990" s="72">
        <v>0</v>
      </c>
      <c r="AH1990" s="72">
        <v>0</v>
      </c>
      <c r="AI1990" s="12">
        <v>74.531000000000006</v>
      </c>
      <c r="AJ1990" s="72">
        <v>6.0890000000000004</v>
      </c>
      <c r="AK1990" s="72">
        <v>4.8390000000000004</v>
      </c>
      <c r="AL1990" s="12">
        <v>74.531000000000006</v>
      </c>
      <c r="AM1990" s="72">
        <v>6.0890000000000004</v>
      </c>
      <c r="AN1990" s="72">
        <v>4.8390000000000004</v>
      </c>
      <c r="AO1990" s="12">
        <v>1002.9880000000001</v>
      </c>
      <c r="AP1990" s="72">
        <v>81.947000000000003</v>
      </c>
      <c r="AQ1990" s="72">
        <v>1.095</v>
      </c>
      <c r="AR1990" s="12">
        <v>4.2409999999999997</v>
      </c>
      <c r="AS1990" s="72">
        <v>0.34699999999999998</v>
      </c>
      <c r="AT1990" s="72">
        <v>105.289</v>
      </c>
      <c r="AU1990" s="12">
        <v>13.313000000000001</v>
      </c>
      <c r="AV1990" s="72">
        <v>1.0880000000000001</v>
      </c>
      <c r="AW1990" s="72">
        <v>72.427999999999997</v>
      </c>
      <c r="AX1990" s="12">
        <v>59.149000000000001</v>
      </c>
      <c r="AY1990" s="72">
        <v>4.8330000000000002</v>
      </c>
      <c r="AZ1990" s="72">
        <v>27.186</v>
      </c>
      <c r="BA1990" s="12">
        <v>72.462000000000003</v>
      </c>
      <c r="BB1990" s="72">
        <v>5.92</v>
      </c>
      <c r="BC1990" s="72">
        <v>25.206</v>
      </c>
      <c r="BD1990" s="12">
        <v>28.565999999999999</v>
      </c>
      <c r="BE1990" s="72">
        <v>2.3340000000000001</v>
      </c>
      <c r="BF1990" s="72">
        <v>111.587</v>
      </c>
      <c r="BG1990" s="12">
        <v>101.02800000000001</v>
      </c>
      <c r="BH1990" s="72">
        <v>8.2539999999999996</v>
      </c>
      <c r="BI1990" s="72">
        <v>44.606000000000002</v>
      </c>
      <c r="BJ1990" s="12">
        <v>108.017</v>
      </c>
      <c r="BK1990" s="72">
        <v>8.8249999999999993</v>
      </c>
      <c r="BL1990" s="72">
        <v>40.472999999999999</v>
      </c>
      <c r="BM1990" s="12">
        <v>7.673</v>
      </c>
      <c r="BN1990" s="72">
        <v>0.627</v>
      </c>
      <c r="BO1990" s="72">
        <v>91.254000000000005</v>
      </c>
      <c r="BP1990" s="12">
        <v>115.69</v>
      </c>
      <c r="BQ1990" s="72">
        <v>9.452</v>
      </c>
      <c r="BR1990" s="72">
        <v>39.356999999999999</v>
      </c>
      <c r="BS1990" s="12">
        <v>220.958</v>
      </c>
      <c r="BT1990" s="72">
        <v>18.053000000000001</v>
      </c>
      <c r="BU1990" s="72">
        <v>4.7690000000000001</v>
      </c>
      <c r="BV1990" s="12">
        <v>1223.9459999999999</v>
      </c>
      <c r="BW1990" s="72">
        <v>100</v>
      </c>
      <c r="BX1990" s="72">
        <v>0.11700000000000001</v>
      </c>
      <c r="BY1990" s="13"/>
      <c r="BZ1990" s="13"/>
    </row>
    <row r="1991" spans="1:78" ht="12.75" customHeight="1">
      <c r="A1991" s="122" t="s">
        <v>65</v>
      </c>
      <c r="B1991" s="71" t="s">
        <v>67</v>
      </c>
      <c r="C1991" s="71" t="s">
        <v>24</v>
      </c>
      <c r="D1991" s="34">
        <v>45717</v>
      </c>
      <c r="E1991" s="12">
        <v>523.79100000000005</v>
      </c>
      <c r="F1991" s="72">
        <v>42.357999999999997</v>
      </c>
      <c r="G1991" s="72">
        <v>3.448</v>
      </c>
      <c r="H1991" s="12">
        <v>25.553000000000001</v>
      </c>
      <c r="I1991" s="72">
        <v>2.0659999999999998</v>
      </c>
      <c r="J1991" s="72">
        <v>71.436000000000007</v>
      </c>
      <c r="K1991" s="12">
        <v>36.098999999999997</v>
      </c>
      <c r="L1991" s="72">
        <v>2.919</v>
      </c>
      <c r="M1991" s="72">
        <v>60.412999999999997</v>
      </c>
      <c r="N1991" s="12">
        <v>61.652000000000001</v>
      </c>
      <c r="O1991" s="72">
        <v>4.9859999999999998</v>
      </c>
      <c r="P1991" s="72">
        <v>40.704999999999998</v>
      </c>
      <c r="Q1991" s="12">
        <v>4.9320000000000004</v>
      </c>
      <c r="R1991" s="72">
        <v>0.39900000000000002</v>
      </c>
      <c r="S1991" s="72">
        <v>108.673</v>
      </c>
      <c r="T1991" s="12">
        <v>66.584000000000003</v>
      </c>
      <c r="U1991" s="72">
        <v>5.3849999999999998</v>
      </c>
      <c r="V1991" s="72">
        <v>38.947000000000003</v>
      </c>
      <c r="W1991" s="12">
        <v>341.13600000000002</v>
      </c>
      <c r="X1991" s="72">
        <v>27.587</v>
      </c>
      <c r="Y1991" s="72">
        <v>8.1449999999999996</v>
      </c>
      <c r="Z1991" s="12">
        <v>407.72</v>
      </c>
      <c r="AA1991" s="72">
        <v>32.972000000000001</v>
      </c>
      <c r="AB1991" s="72">
        <v>4.0549999999999997</v>
      </c>
      <c r="AC1991" s="12">
        <v>931.51</v>
      </c>
      <c r="AD1991" s="72">
        <v>75.33</v>
      </c>
      <c r="AE1991" s="72">
        <v>0.97599999999999998</v>
      </c>
      <c r="AF1991" s="12">
        <v>0</v>
      </c>
      <c r="AG1991" s="72">
        <v>0</v>
      </c>
      <c r="AH1991" s="72">
        <v>0</v>
      </c>
      <c r="AI1991" s="12">
        <v>96.308000000000007</v>
      </c>
      <c r="AJ1991" s="72">
        <v>7.7880000000000003</v>
      </c>
      <c r="AK1991" s="72">
        <v>4.9089999999999998</v>
      </c>
      <c r="AL1991" s="12">
        <v>96.308000000000007</v>
      </c>
      <c r="AM1991" s="72">
        <v>7.7880000000000003</v>
      </c>
      <c r="AN1991" s="72">
        <v>4.9089999999999998</v>
      </c>
      <c r="AO1991" s="12">
        <v>1027.818</v>
      </c>
      <c r="AP1991" s="72">
        <v>83.117999999999995</v>
      </c>
      <c r="AQ1991" s="72">
        <v>0.74</v>
      </c>
      <c r="AR1991" s="12">
        <v>16.8</v>
      </c>
      <c r="AS1991" s="72">
        <v>1.359</v>
      </c>
      <c r="AT1991" s="72">
        <v>89.893000000000001</v>
      </c>
      <c r="AU1991" s="12">
        <v>22.88</v>
      </c>
      <c r="AV1991" s="72">
        <v>1.85</v>
      </c>
      <c r="AW1991" s="72">
        <v>64.918999999999997</v>
      </c>
      <c r="AX1991" s="12">
        <v>30.466000000000001</v>
      </c>
      <c r="AY1991" s="72">
        <v>2.464</v>
      </c>
      <c r="AZ1991" s="72">
        <v>40.976999999999997</v>
      </c>
      <c r="BA1991" s="12">
        <v>53.345999999999997</v>
      </c>
      <c r="BB1991" s="72">
        <v>4.3140000000000001</v>
      </c>
      <c r="BC1991" s="72">
        <v>34.182000000000002</v>
      </c>
      <c r="BD1991" s="12">
        <v>15.614000000000001</v>
      </c>
      <c r="BE1991" s="72">
        <v>1.2629999999999999</v>
      </c>
      <c r="BF1991" s="72">
        <v>67.534000000000006</v>
      </c>
      <c r="BG1991" s="12">
        <v>68.959000000000003</v>
      </c>
      <c r="BH1991" s="72">
        <v>5.577</v>
      </c>
      <c r="BI1991" s="72">
        <v>30.881</v>
      </c>
      <c r="BJ1991" s="12">
        <v>90.206999999999994</v>
      </c>
      <c r="BK1991" s="72">
        <v>7.2949999999999999</v>
      </c>
      <c r="BL1991" s="72">
        <v>25.02</v>
      </c>
      <c r="BM1991" s="12">
        <v>32.790999999999997</v>
      </c>
      <c r="BN1991" s="72">
        <v>2.6520000000000001</v>
      </c>
      <c r="BO1991" s="72">
        <v>55.406999999999996</v>
      </c>
      <c r="BP1991" s="12">
        <v>122.998</v>
      </c>
      <c r="BQ1991" s="72">
        <v>9.9469999999999992</v>
      </c>
      <c r="BR1991" s="72">
        <v>16.498999999999999</v>
      </c>
      <c r="BS1991" s="12">
        <v>208.75800000000001</v>
      </c>
      <c r="BT1991" s="72">
        <v>16.882000000000001</v>
      </c>
      <c r="BU1991" s="72">
        <v>3.8</v>
      </c>
      <c r="BV1991" s="12">
        <v>1236.576</v>
      </c>
      <c r="BW1991" s="72">
        <v>100</v>
      </c>
      <c r="BX1991" s="72">
        <v>0.11700000000000001</v>
      </c>
      <c r="BY1991" s="13"/>
      <c r="BZ1991" s="13"/>
    </row>
    <row r="1992" spans="1:78" ht="12.75" customHeight="1">
      <c r="A1992" s="122" t="s">
        <v>65</v>
      </c>
      <c r="B1992" s="71" t="s">
        <v>67</v>
      </c>
      <c r="C1992" s="71" t="s">
        <v>24</v>
      </c>
      <c r="D1992" s="34">
        <v>45809</v>
      </c>
      <c r="E1992" s="12">
        <v>518.89300000000003</v>
      </c>
      <c r="F1992" s="72">
        <v>41.835999999999999</v>
      </c>
      <c r="G1992" s="72">
        <v>3.3319999999999999</v>
      </c>
      <c r="H1992" s="12">
        <v>24.390999999999998</v>
      </c>
      <c r="I1992" s="72">
        <v>1.9670000000000001</v>
      </c>
      <c r="J1992" s="72">
        <v>58.034999999999997</v>
      </c>
      <c r="K1992" s="12">
        <v>82.224999999999994</v>
      </c>
      <c r="L1992" s="72">
        <v>6.6289999999999996</v>
      </c>
      <c r="M1992" s="72">
        <v>38.68</v>
      </c>
      <c r="N1992" s="12">
        <v>106.616</v>
      </c>
      <c r="O1992" s="72">
        <v>8.5960000000000001</v>
      </c>
      <c r="P1992" s="72">
        <v>28.923999999999999</v>
      </c>
      <c r="Q1992" s="12">
        <v>20.654</v>
      </c>
      <c r="R1992" s="72">
        <v>1.665</v>
      </c>
      <c r="S1992" s="72">
        <v>97.528000000000006</v>
      </c>
      <c r="T1992" s="12">
        <v>127.27</v>
      </c>
      <c r="U1992" s="72">
        <v>10.260999999999999</v>
      </c>
      <c r="V1992" s="72">
        <v>31.475000000000001</v>
      </c>
      <c r="W1992" s="12">
        <v>287.19299999999998</v>
      </c>
      <c r="X1992" s="72">
        <v>23.155000000000001</v>
      </c>
      <c r="Y1992" s="72">
        <v>13.949</v>
      </c>
      <c r="Z1992" s="12">
        <v>414.464</v>
      </c>
      <c r="AA1992" s="72">
        <v>33.415999999999997</v>
      </c>
      <c r="AB1992" s="72">
        <v>4.0019999999999998</v>
      </c>
      <c r="AC1992" s="12">
        <v>933.35699999999997</v>
      </c>
      <c r="AD1992" s="72">
        <v>75.251999999999995</v>
      </c>
      <c r="AE1992" s="72">
        <v>1.05</v>
      </c>
      <c r="AF1992" s="12">
        <v>0</v>
      </c>
      <c r="AG1992" s="72">
        <v>0</v>
      </c>
      <c r="AH1992" s="72">
        <v>0</v>
      </c>
      <c r="AI1992" s="12">
        <v>84.649000000000001</v>
      </c>
      <c r="AJ1992" s="72">
        <v>6.8250000000000002</v>
      </c>
      <c r="AK1992" s="72">
        <v>7.7990000000000004</v>
      </c>
      <c r="AL1992" s="12">
        <v>84.649000000000001</v>
      </c>
      <c r="AM1992" s="72">
        <v>6.8250000000000002</v>
      </c>
      <c r="AN1992" s="72">
        <v>7.7990000000000004</v>
      </c>
      <c r="AO1992" s="12">
        <v>1018.006</v>
      </c>
      <c r="AP1992" s="72">
        <v>82.076999999999998</v>
      </c>
      <c r="AQ1992" s="72">
        <v>0.88800000000000001</v>
      </c>
      <c r="AR1992" s="12">
        <v>0</v>
      </c>
      <c r="AS1992" s="72">
        <v>0</v>
      </c>
      <c r="AT1992" s="72">
        <v>0</v>
      </c>
      <c r="AU1992" s="12">
        <v>9.6180000000000003</v>
      </c>
      <c r="AV1992" s="72">
        <v>0.77500000000000002</v>
      </c>
      <c r="AW1992" s="72">
        <v>109.001</v>
      </c>
      <c r="AX1992" s="12">
        <v>15.577999999999999</v>
      </c>
      <c r="AY1992" s="72">
        <v>1.256</v>
      </c>
      <c r="AZ1992" s="72">
        <v>70.771000000000001</v>
      </c>
      <c r="BA1992" s="12">
        <v>25.196999999999999</v>
      </c>
      <c r="BB1992" s="72">
        <v>2.0310000000000001</v>
      </c>
      <c r="BC1992" s="72">
        <v>60.448999999999998</v>
      </c>
      <c r="BD1992" s="12">
        <v>0</v>
      </c>
      <c r="BE1992" s="72">
        <v>0</v>
      </c>
      <c r="BF1992" s="72">
        <v>0</v>
      </c>
      <c r="BG1992" s="12">
        <v>25.196999999999999</v>
      </c>
      <c r="BH1992" s="72">
        <v>2.0310000000000001</v>
      </c>
      <c r="BI1992" s="72">
        <v>60.448999999999998</v>
      </c>
      <c r="BJ1992" s="12">
        <v>197.108</v>
      </c>
      <c r="BK1992" s="72">
        <v>15.891999999999999</v>
      </c>
      <c r="BL1992" s="72">
        <v>8.5679999999999996</v>
      </c>
      <c r="BM1992" s="12">
        <v>0</v>
      </c>
      <c r="BN1992" s="72">
        <v>0</v>
      </c>
      <c r="BO1992" s="72">
        <v>0</v>
      </c>
      <c r="BP1992" s="12">
        <v>197.108</v>
      </c>
      <c r="BQ1992" s="72">
        <v>15.891999999999999</v>
      </c>
      <c r="BR1992" s="72">
        <v>8.5679999999999996</v>
      </c>
      <c r="BS1992" s="12">
        <v>222.304</v>
      </c>
      <c r="BT1992" s="72">
        <v>17.922999999999998</v>
      </c>
      <c r="BU1992" s="72">
        <v>4.0380000000000003</v>
      </c>
      <c r="BV1992" s="12">
        <v>1240.31</v>
      </c>
      <c r="BW1992" s="72">
        <v>100</v>
      </c>
      <c r="BX1992" s="72">
        <v>0.17599999999999999</v>
      </c>
      <c r="BY1992" s="13"/>
      <c r="BZ1992" s="13"/>
    </row>
    <row r="1993" spans="1:78" ht="12.75" customHeight="1">
      <c r="A1993" s="122" t="s">
        <v>65</v>
      </c>
      <c r="B1993" s="71" t="s">
        <v>67</v>
      </c>
      <c r="C1993" s="71" t="s">
        <v>24</v>
      </c>
      <c r="D1993" s="34">
        <v>45901</v>
      </c>
      <c r="E1993" s="12">
        <v>513.71500000000003</v>
      </c>
      <c r="F1993" s="72">
        <v>41.011000000000003</v>
      </c>
      <c r="G1993" s="72">
        <v>3.476</v>
      </c>
      <c r="H1993" s="12">
        <v>122.633</v>
      </c>
      <c r="I1993" s="72">
        <v>9.7899999999999991</v>
      </c>
      <c r="J1993" s="72">
        <v>32.14</v>
      </c>
      <c r="K1993" s="12">
        <v>61.008000000000003</v>
      </c>
      <c r="L1993" s="72">
        <v>4.87</v>
      </c>
      <c r="M1993" s="72">
        <v>46.225000000000001</v>
      </c>
      <c r="N1993" s="12">
        <v>183.64099999999999</v>
      </c>
      <c r="O1993" s="72">
        <v>14.661</v>
      </c>
      <c r="P1993" s="72">
        <v>19.343</v>
      </c>
      <c r="Q1993" s="12">
        <v>17.971</v>
      </c>
      <c r="R1993" s="72">
        <v>1.4350000000000001</v>
      </c>
      <c r="S1993" s="72">
        <v>71.31</v>
      </c>
      <c r="T1993" s="12">
        <v>201.613</v>
      </c>
      <c r="U1993" s="72">
        <v>16.094999999999999</v>
      </c>
      <c r="V1993" s="72">
        <v>19.058</v>
      </c>
      <c r="W1993" s="12">
        <v>209.49700000000001</v>
      </c>
      <c r="X1993" s="72">
        <v>16.725000000000001</v>
      </c>
      <c r="Y1993" s="72">
        <v>20.513999999999999</v>
      </c>
      <c r="Z1993" s="12">
        <v>411.11</v>
      </c>
      <c r="AA1993" s="72">
        <v>32.82</v>
      </c>
      <c r="AB1993" s="72">
        <v>4.04</v>
      </c>
      <c r="AC1993" s="12">
        <v>924.82399999999996</v>
      </c>
      <c r="AD1993" s="72">
        <v>73.831000000000003</v>
      </c>
      <c r="AE1993" s="72">
        <v>1.127</v>
      </c>
      <c r="AF1993" s="12">
        <v>4.859</v>
      </c>
      <c r="AG1993" s="72">
        <v>0.38800000000000001</v>
      </c>
      <c r="AH1993" s="72">
        <v>109.08</v>
      </c>
      <c r="AI1993" s="12">
        <v>88.832999999999998</v>
      </c>
      <c r="AJ1993" s="72">
        <v>7.0919999999999996</v>
      </c>
      <c r="AK1993" s="72">
        <v>10.561999999999999</v>
      </c>
      <c r="AL1993" s="12">
        <v>93.691999999999993</v>
      </c>
      <c r="AM1993" s="72">
        <v>7.48</v>
      </c>
      <c r="AN1993" s="72">
        <v>7.2759999999999998</v>
      </c>
      <c r="AO1993" s="12">
        <v>1018.516</v>
      </c>
      <c r="AP1993" s="72">
        <v>81.311000000000007</v>
      </c>
      <c r="AQ1993" s="72">
        <v>0.96799999999999997</v>
      </c>
      <c r="AR1993" s="12">
        <v>19.245999999999999</v>
      </c>
      <c r="AS1993" s="72">
        <v>1.536</v>
      </c>
      <c r="AT1993" s="72">
        <v>90.715000000000003</v>
      </c>
      <c r="AU1993" s="12">
        <v>0</v>
      </c>
      <c r="AV1993" s="72">
        <v>0</v>
      </c>
      <c r="AW1993" s="72">
        <v>0</v>
      </c>
      <c r="AX1993" s="12">
        <v>93.665000000000006</v>
      </c>
      <c r="AY1993" s="72">
        <v>7.4779999999999998</v>
      </c>
      <c r="AZ1993" s="72">
        <v>39.292000000000002</v>
      </c>
      <c r="BA1993" s="12">
        <v>93.665000000000006</v>
      </c>
      <c r="BB1993" s="72">
        <v>7.4779999999999998</v>
      </c>
      <c r="BC1993" s="72">
        <v>39.292000000000002</v>
      </c>
      <c r="BD1993" s="12">
        <v>17.841000000000001</v>
      </c>
      <c r="BE1993" s="72">
        <v>1.4239999999999999</v>
      </c>
      <c r="BF1993" s="72">
        <v>92.840999999999994</v>
      </c>
      <c r="BG1993" s="12">
        <v>111.506</v>
      </c>
      <c r="BH1993" s="72">
        <v>8.9019999999999992</v>
      </c>
      <c r="BI1993" s="72">
        <v>32.643000000000001</v>
      </c>
      <c r="BJ1993" s="12">
        <v>94.873000000000005</v>
      </c>
      <c r="BK1993" s="72">
        <v>7.5739999999999998</v>
      </c>
      <c r="BL1993" s="72">
        <v>34.326000000000001</v>
      </c>
      <c r="BM1993" s="12">
        <v>8.4779999999999998</v>
      </c>
      <c r="BN1993" s="72">
        <v>0.67700000000000005</v>
      </c>
      <c r="BO1993" s="72">
        <v>102.77500000000001</v>
      </c>
      <c r="BP1993" s="12">
        <v>103.351</v>
      </c>
      <c r="BQ1993" s="72">
        <v>8.2509999999999994</v>
      </c>
      <c r="BR1993" s="72">
        <v>29.725999999999999</v>
      </c>
      <c r="BS1993" s="12">
        <v>234.10300000000001</v>
      </c>
      <c r="BT1993" s="72">
        <v>18.689</v>
      </c>
      <c r="BU1993" s="72">
        <v>4.2130000000000001</v>
      </c>
      <c r="BV1993" s="12">
        <v>1252.6189999999999</v>
      </c>
      <c r="BW1993" s="72">
        <v>100</v>
      </c>
      <c r="BX1993" s="72">
        <v>9.5000000000000001E-2</v>
      </c>
      <c r="BY1993" s="13"/>
      <c r="BZ1993" s="13"/>
    </row>
    <row r="1994" spans="1:78" ht="12.75" customHeight="1">
      <c r="A1994" s="122" t="s">
        <v>65</v>
      </c>
      <c r="B1994" s="71" t="s">
        <v>67</v>
      </c>
      <c r="C1994" s="71" t="s">
        <v>24</v>
      </c>
      <c r="D1994" s="34">
        <v>45992</v>
      </c>
      <c r="E1994" s="12">
        <v>533.82899999999995</v>
      </c>
      <c r="F1994" s="72">
        <v>42.831000000000003</v>
      </c>
      <c r="G1994" s="72">
        <v>2.8959999999999999</v>
      </c>
      <c r="H1994" s="12">
        <v>33.53</v>
      </c>
      <c r="I1994" s="72">
        <v>2.69</v>
      </c>
      <c r="J1994" s="72">
        <v>103.622</v>
      </c>
      <c r="K1994" s="12">
        <v>38.902000000000001</v>
      </c>
      <c r="L1994" s="72">
        <v>3.121</v>
      </c>
      <c r="M1994" s="72">
        <v>52.933</v>
      </c>
      <c r="N1994" s="12">
        <v>72.432000000000002</v>
      </c>
      <c r="O1994" s="72">
        <v>5.8109999999999999</v>
      </c>
      <c r="P1994" s="72">
        <v>52.893999999999998</v>
      </c>
      <c r="Q1994" s="12">
        <v>11.287000000000001</v>
      </c>
      <c r="R1994" s="72">
        <v>0.90600000000000003</v>
      </c>
      <c r="S1994" s="72">
        <v>103.343</v>
      </c>
      <c r="T1994" s="12">
        <v>83.718999999999994</v>
      </c>
      <c r="U1994" s="72">
        <v>6.7169999999999996</v>
      </c>
      <c r="V1994" s="72">
        <v>48.192999999999998</v>
      </c>
      <c r="W1994" s="12">
        <v>322.48500000000001</v>
      </c>
      <c r="X1994" s="72">
        <v>25.873999999999999</v>
      </c>
      <c r="Y1994" s="72">
        <v>12.992000000000001</v>
      </c>
      <c r="Z1994" s="12">
        <v>406.20400000000001</v>
      </c>
      <c r="AA1994" s="72">
        <v>32.591000000000001</v>
      </c>
      <c r="AB1994" s="72">
        <v>3.0169999999999999</v>
      </c>
      <c r="AC1994" s="12">
        <v>940.03300000000002</v>
      </c>
      <c r="AD1994" s="72">
        <v>75.421999999999997</v>
      </c>
      <c r="AE1994" s="72">
        <v>1.45</v>
      </c>
      <c r="AF1994" s="12">
        <v>0</v>
      </c>
      <c r="AG1994" s="72">
        <v>0</v>
      </c>
      <c r="AH1994" s="72">
        <v>0</v>
      </c>
      <c r="AI1994" s="12">
        <v>84.204999999999998</v>
      </c>
      <c r="AJ1994" s="72">
        <v>6.7560000000000002</v>
      </c>
      <c r="AK1994" s="72">
        <v>6.0650000000000004</v>
      </c>
      <c r="AL1994" s="12">
        <v>84.204999999999998</v>
      </c>
      <c r="AM1994" s="72">
        <v>6.7560000000000002</v>
      </c>
      <c r="AN1994" s="72">
        <v>6.0650000000000004</v>
      </c>
      <c r="AO1994" s="12">
        <v>1024.239</v>
      </c>
      <c r="AP1994" s="72">
        <v>82.177999999999997</v>
      </c>
      <c r="AQ1994" s="72">
        <v>1.3029999999999999</v>
      </c>
      <c r="AR1994" s="12">
        <v>32.250999999999998</v>
      </c>
      <c r="AS1994" s="72">
        <v>2.5880000000000001</v>
      </c>
      <c r="AT1994" s="72">
        <v>104.432</v>
      </c>
      <c r="AU1994" s="12">
        <v>0</v>
      </c>
      <c r="AV1994" s="72">
        <v>0</v>
      </c>
      <c r="AW1994" s="72">
        <v>0</v>
      </c>
      <c r="AX1994" s="12">
        <v>45.843000000000004</v>
      </c>
      <c r="AY1994" s="72">
        <v>3.6779999999999999</v>
      </c>
      <c r="AZ1994" s="72">
        <v>88.075999999999993</v>
      </c>
      <c r="BA1994" s="12">
        <v>45.843000000000004</v>
      </c>
      <c r="BB1994" s="72">
        <v>3.6779999999999999</v>
      </c>
      <c r="BC1994" s="72">
        <v>88.075999999999993</v>
      </c>
      <c r="BD1994" s="12">
        <v>4.5590000000000002</v>
      </c>
      <c r="BE1994" s="72">
        <v>0.36599999999999999</v>
      </c>
      <c r="BF1994" s="72">
        <v>150.697</v>
      </c>
      <c r="BG1994" s="12">
        <v>50.402999999999999</v>
      </c>
      <c r="BH1994" s="72">
        <v>4.0439999999999996</v>
      </c>
      <c r="BI1994" s="72">
        <v>79.691999999999993</v>
      </c>
      <c r="BJ1994" s="12">
        <v>130.125</v>
      </c>
      <c r="BK1994" s="72">
        <v>10.44</v>
      </c>
      <c r="BL1994" s="72">
        <v>30.15</v>
      </c>
      <c r="BM1994" s="12">
        <v>9.3559999999999999</v>
      </c>
      <c r="BN1994" s="72">
        <v>0.751</v>
      </c>
      <c r="BO1994" s="72">
        <v>85.230999999999995</v>
      </c>
      <c r="BP1994" s="12">
        <v>139.48099999999999</v>
      </c>
      <c r="BQ1994" s="72">
        <v>11.191000000000001</v>
      </c>
      <c r="BR1994" s="72">
        <v>28.94</v>
      </c>
      <c r="BS1994" s="12">
        <v>222.13399999999999</v>
      </c>
      <c r="BT1994" s="72">
        <v>17.821999999999999</v>
      </c>
      <c r="BU1994" s="72">
        <v>6.0359999999999996</v>
      </c>
      <c r="BV1994" s="12">
        <v>1246.373</v>
      </c>
      <c r="BW1994" s="72">
        <v>100</v>
      </c>
      <c r="BX1994" s="72">
        <v>0.875</v>
      </c>
      <c r="BY1994" s="13"/>
      <c r="BZ1994" s="13"/>
    </row>
    <row r="1995" spans="1:78" ht="12.75" customHeight="1">
      <c r="A1995" s="122" t="s">
        <v>65</v>
      </c>
      <c r="B1995" s="71" t="s">
        <v>67</v>
      </c>
      <c r="C1995" s="71" t="s">
        <v>24</v>
      </c>
      <c r="D1995" s="34">
        <v>46082</v>
      </c>
      <c r="E1995" s="12">
        <v>532.63699999999994</v>
      </c>
      <c r="F1995" s="72">
        <v>41.984999999999999</v>
      </c>
      <c r="G1995" s="72">
        <v>4.8150000000000004</v>
      </c>
      <c r="H1995" s="12">
        <v>120.52200000000001</v>
      </c>
      <c r="I1995" s="72">
        <v>9.5</v>
      </c>
      <c r="J1995" s="72">
        <v>37.731999999999999</v>
      </c>
      <c r="K1995" s="12">
        <v>40.087000000000003</v>
      </c>
      <c r="L1995" s="72">
        <v>3.16</v>
      </c>
      <c r="M1995" s="72">
        <v>72.138000000000005</v>
      </c>
      <c r="N1995" s="12">
        <v>160.60900000000001</v>
      </c>
      <c r="O1995" s="72">
        <v>12.66</v>
      </c>
      <c r="P1995" s="72">
        <v>26.919</v>
      </c>
      <c r="Q1995" s="12">
        <v>7.7469999999999999</v>
      </c>
      <c r="R1995" s="72">
        <v>0.61099999999999999</v>
      </c>
      <c r="S1995" s="72">
        <v>104.90900000000001</v>
      </c>
      <c r="T1995" s="12">
        <v>168.35599999999999</v>
      </c>
      <c r="U1995" s="72">
        <v>13.271000000000001</v>
      </c>
      <c r="V1995" s="72">
        <v>25.404</v>
      </c>
      <c r="W1995" s="12">
        <v>247.76300000000001</v>
      </c>
      <c r="X1995" s="72">
        <v>19.53</v>
      </c>
      <c r="Y1995" s="72">
        <v>21.821999999999999</v>
      </c>
      <c r="Z1995" s="12">
        <v>416.11900000000003</v>
      </c>
      <c r="AA1995" s="72">
        <v>32.801000000000002</v>
      </c>
      <c r="AB1995" s="72">
        <v>6.1120000000000001</v>
      </c>
      <c r="AC1995" s="12">
        <v>948.75699999999995</v>
      </c>
      <c r="AD1995" s="72">
        <v>74.786000000000001</v>
      </c>
      <c r="AE1995" s="72">
        <v>1.0529999999999999</v>
      </c>
      <c r="AF1995" s="12">
        <v>0</v>
      </c>
      <c r="AG1995" s="72">
        <v>0</v>
      </c>
      <c r="AH1995" s="72">
        <v>0</v>
      </c>
      <c r="AI1995" s="12">
        <v>102.05</v>
      </c>
      <c r="AJ1995" s="72">
        <v>8.0440000000000005</v>
      </c>
      <c r="AK1995" s="72">
        <v>5.8840000000000003</v>
      </c>
      <c r="AL1995" s="12">
        <v>102.05</v>
      </c>
      <c r="AM1995" s="72">
        <v>8.0440000000000005</v>
      </c>
      <c r="AN1995" s="72">
        <v>5.8840000000000003</v>
      </c>
      <c r="AO1995" s="12">
        <v>1050.806</v>
      </c>
      <c r="AP1995" s="72">
        <v>82.83</v>
      </c>
      <c r="AQ1995" s="72">
        <v>0.85599999999999998</v>
      </c>
      <c r="AR1995" s="12">
        <v>11.792</v>
      </c>
      <c r="AS1995" s="72">
        <v>0.93</v>
      </c>
      <c r="AT1995" s="72">
        <v>81.009</v>
      </c>
      <c r="AU1995" s="12">
        <v>21.277999999999999</v>
      </c>
      <c r="AV1995" s="72">
        <v>1.677</v>
      </c>
      <c r="AW1995" s="72">
        <v>76.05</v>
      </c>
      <c r="AX1995" s="12">
        <v>31.684000000000001</v>
      </c>
      <c r="AY1995" s="72">
        <v>2.4980000000000002</v>
      </c>
      <c r="AZ1995" s="72">
        <v>61.222999999999999</v>
      </c>
      <c r="BA1995" s="12">
        <v>52.962000000000003</v>
      </c>
      <c r="BB1995" s="72">
        <v>4.1749999999999998</v>
      </c>
      <c r="BC1995" s="72">
        <v>47.329000000000001</v>
      </c>
      <c r="BD1995" s="12">
        <v>0</v>
      </c>
      <c r="BE1995" s="72">
        <v>0</v>
      </c>
      <c r="BF1995" s="72">
        <v>0</v>
      </c>
      <c r="BG1995" s="12">
        <v>52.962000000000003</v>
      </c>
      <c r="BH1995" s="72">
        <v>4.1749999999999998</v>
      </c>
      <c r="BI1995" s="72">
        <v>47.329000000000001</v>
      </c>
      <c r="BJ1995" s="12">
        <v>113.366</v>
      </c>
      <c r="BK1995" s="72">
        <v>8.9359999999999999</v>
      </c>
      <c r="BL1995" s="72">
        <v>19.137</v>
      </c>
      <c r="BM1995" s="12">
        <v>39.698</v>
      </c>
      <c r="BN1995" s="72">
        <v>3.129</v>
      </c>
      <c r="BO1995" s="72">
        <v>73.75</v>
      </c>
      <c r="BP1995" s="12">
        <v>153.06399999999999</v>
      </c>
      <c r="BQ1995" s="72">
        <v>12.065</v>
      </c>
      <c r="BR1995" s="72">
        <v>17.048999999999999</v>
      </c>
      <c r="BS1995" s="12">
        <v>217.81899999999999</v>
      </c>
      <c r="BT1995" s="72">
        <v>17.170000000000002</v>
      </c>
      <c r="BU1995" s="72">
        <v>3.9830000000000001</v>
      </c>
      <c r="BV1995" s="12">
        <v>1268.625</v>
      </c>
      <c r="BW1995" s="72">
        <v>100</v>
      </c>
      <c r="BX1995" s="72">
        <v>7.9000000000000001E-2</v>
      </c>
      <c r="BY1995" s="13"/>
      <c r="BZ1995" s="13"/>
    </row>
    <row r="1996" spans="1:78" ht="12.75" customHeight="1">
      <c r="A1996" s="122" t="s">
        <v>65</v>
      </c>
      <c r="B1996" s="71" t="s">
        <v>67</v>
      </c>
      <c r="C1996" s="71" t="s">
        <v>24</v>
      </c>
      <c r="D1996" s="34">
        <v>46174</v>
      </c>
      <c r="E1996" s="12">
        <v>541.15800000000002</v>
      </c>
      <c r="F1996" s="72">
        <v>42.499000000000002</v>
      </c>
      <c r="G1996" s="72">
        <v>1.8859999999999999</v>
      </c>
      <c r="H1996" s="12">
        <v>53.076999999999998</v>
      </c>
      <c r="I1996" s="72">
        <v>4.1680000000000001</v>
      </c>
      <c r="J1996" s="72">
        <v>49.33</v>
      </c>
      <c r="K1996" s="12">
        <v>41.576999999999998</v>
      </c>
      <c r="L1996" s="72">
        <v>3.2650000000000001</v>
      </c>
      <c r="M1996" s="72">
        <v>43.316000000000003</v>
      </c>
      <c r="N1996" s="12">
        <v>94.655000000000001</v>
      </c>
      <c r="O1996" s="72">
        <v>7.4340000000000002</v>
      </c>
      <c r="P1996" s="72">
        <v>30.666</v>
      </c>
      <c r="Q1996" s="12">
        <v>7.9119999999999999</v>
      </c>
      <c r="R1996" s="72">
        <v>0.621</v>
      </c>
      <c r="S1996" s="72">
        <v>104.056</v>
      </c>
      <c r="T1996" s="12">
        <v>102.56699999999999</v>
      </c>
      <c r="U1996" s="72">
        <v>8.0549999999999997</v>
      </c>
      <c r="V1996" s="72">
        <v>29.15</v>
      </c>
      <c r="W1996" s="12">
        <v>302.40899999999999</v>
      </c>
      <c r="X1996" s="72">
        <v>23.748999999999999</v>
      </c>
      <c r="Y1996" s="72">
        <v>10.028</v>
      </c>
      <c r="Z1996" s="12">
        <v>404.976</v>
      </c>
      <c r="AA1996" s="72">
        <v>31.803999999999998</v>
      </c>
      <c r="AB1996" s="72">
        <v>2.641</v>
      </c>
      <c r="AC1996" s="12">
        <v>946.13300000000004</v>
      </c>
      <c r="AD1996" s="72">
        <v>74.304000000000002</v>
      </c>
      <c r="AE1996" s="72">
        <v>1.117</v>
      </c>
      <c r="AF1996" s="12">
        <v>20.295000000000002</v>
      </c>
      <c r="AG1996" s="72">
        <v>1.5940000000000001</v>
      </c>
      <c r="AH1996" s="72">
        <v>76.751000000000005</v>
      </c>
      <c r="AI1996" s="12">
        <v>70.304000000000002</v>
      </c>
      <c r="AJ1996" s="72">
        <v>5.5209999999999999</v>
      </c>
      <c r="AK1996" s="72">
        <v>24.437000000000001</v>
      </c>
      <c r="AL1996" s="12">
        <v>90.599000000000004</v>
      </c>
      <c r="AM1996" s="72">
        <v>7.1150000000000002</v>
      </c>
      <c r="AN1996" s="72">
        <v>5.8159999999999998</v>
      </c>
      <c r="AO1996" s="12">
        <v>1036.7329999999999</v>
      </c>
      <c r="AP1996" s="72">
        <v>81.418999999999997</v>
      </c>
      <c r="AQ1996" s="72">
        <v>0.81299999999999994</v>
      </c>
      <c r="AR1996" s="12">
        <v>30.76</v>
      </c>
      <c r="AS1996" s="72">
        <v>2.4159999999999999</v>
      </c>
      <c r="AT1996" s="72">
        <v>82.715000000000003</v>
      </c>
      <c r="AU1996" s="12">
        <v>19.302</v>
      </c>
      <c r="AV1996" s="72">
        <v>1.516</v>
      </c>
      <c r="AW1996" s="72">
        <v>73.984999999999999</v>
      </c>
      <c r="AX1996" s="12">
        <v>29.327999999999999</v>
      </c>
      <c r="AY1996" s="72">
        <v>2.3029999999999999</v>
      </c>
      <c r="AZ1996" s="72">
        <v>75.2</v>
      </c>
      <c r="BA1996" s="12">
        <v>48.63</v>
      </c>
      <c r="BB1996" s="72">
        <v>3.819</v>
      </c>
      <c r="BC1996" s="72">
        <v>54.780999999999999</v>
      </c>
      <c r="BD1996" s="12">
        <v>12.068</v>
      </c>
      <c r="BE1996" s="72">
        <v>0.94799999999999995</v>
      </c>
      <c r="BF1996" s="72">
        <v>105.518</v>
      </c>
      <c r="BG1996" s="12">
        <v>60.698</v>
      </c>
      <c r="BH1996" s="72">
        <v>4.7670000000000003</v>
      </c>
      <c r="BI1996" s="72">
        <v>40.094999999999999</v>
      </c>
      <c r="BJ1996" s="12">
        <v>145.13999999999999</v>
      </c>
      <c r="BK1996" s="72">
        <v>11.398</v>
      </c>
      <c r="BL1996" s="72">
        <v>21.751999999999999</v>
      </c>
      <c r="BM1996" s="12">
        <v>0</v>
      </c>
      <c r="BN1996" s="72">
        <v>0</v>
      </c>
      <c r="BO1996" s="72">
        <v>0</v>
      </c>
      <c r="BP1996" s="12">
        <v>145.13999999999999</v>
      </c>
      <c r="BQ1996" s="72">
        <v>11.398</v>
      </c>
      <c r="BR1996" s="72">
        <v>21.751999999999999</v>
      </c>
      <c r="BS1996" s="12">
        <v>236.59700000000001</v>
      </c>
      <c r="BT1996" s="72">
        <v>18.581</v>
      </c>
      <c r="BU1996" s="72">
        <v>3.5859999999999999</v>
      </c>
      <c r="BV1996" s="12">
        <v>1273.33</v>
      </c>
      <c r="BW1996" s="72">
        <v>100</v>
      </c>
      <c r="BX1996" s="72">
        <v>9.0999999999999998E-2</v>
      </c>
      <c r="BY1996" s="13"/>
      <c r="BZ1996" s="13"/>
    </row>
    <row r="1997" spans="1:78" ht="12.75" customHeight="1">
      <c r="A1997" s="122" t="s">
        <v>65</v>
      </c>
      <c r="B1997" s="71" t="s">
        <v>67</v>
      </c>
      <c r="C1997" s="71" t="s">
        <v>25</v>
      </c>
      <c r="D1997" s="34">
        <v>41883</v>
      </c>
      <c r="E1997" s="12">
        <v>331.197</v>
      </c>
      <c r="F1997" s="72">
        <v>30.667999999999999</v>
      </c>
      <c r="G1997" s="72">
        <v>2.4060000000000001</v>
      </c>
      <c r="H1997" s="12">
        <v>76.578999999999994</v>
      </c>
      <c r="I1997" s="72">
        <v>7.0910000000000002</v>
      </c>
      <c r="J1997" s="72">
        <v>29.571999999999999</v>
      </c>
      <c r="K1997" s="12">
        <v>74.495999999999995</v>
      </c>
      <c r="L1997" s="72">
        <v>6.8979999999999997</v>
      </c>
      <c r="M1997" s="72">
        <v>29.036999999999999</v>
      </c>
      <c r="N1997" s="12">
        <v>151.07400000000001</v>
      </c>
      <c r="O1997" s="72">
        <v>13.989000000000001</v>
      </c>
      <c r="P1997" s="72">
        <v>15.946999999999999</v>
      </c>
      <c r="Q1997" s="12">
        <v>13.648999999999999</v>
      </c>
      <c r="R1997" s="72">
        <v>1.264</v>
      </c>
      <c r="S1997" s="72">
        <v>69.093000000000004</v>
      </c>
      <c r="T1997" s="12">
        <v>164.72300000000001</v>
      </c>
      <c r="U1997" s="72">
        <v>15.253</v>
      </c>
      <c r="V1997" s="72">
        <v>17.84</v>
      </c>
      <c r="W1997" s="12">
        <v>216.46</v>
      </c>
      <c r="X1997" s="72">
        <v>20.042999999999999</v>
      </c>
      <c r="Y1997" s="72">
        <v>14.759</v>
      </c>
      <c r="Z1997" s="12">
        <v>381.18400000000003</v>
      </c>
      <c r="AA1997" s="72">
        <v>35.295999999999999</v>
      </c>
      <c r="AB1997" s="72">
        <v>2.621</v>
      </c>
      <c r="AC1997" s="12">
        <v>712.38099999999997</v>
      </c>
      <c r="AD1997" s="72">
        <v>65.963999999999999</v>
      </c>
      <c r="AE1997" s="72">
        <v>1.482</v>
      </c>
      <c r="AF1997" s="12">
        <v>0</v>
      </c>
      <c r="AG1997" s="72">
        <v>0</v>
      </c>
      <c r="AH1997" s="72">
        <v>0</v>
      </c>
      <c r="AI1997" s="12">
        <v>85.004000000000005</v>
      </c>
      <c r="AJ1997" s="72">
        <v>7.8710000000000004</v>
      </c>
      <c r="AK1997" s="72">
        <v>5.1079999999999997</v>
      </c>
      <c r="AL1997" s="12">
        <v>85.004000000000005</v>
      </c>
      <c r="AM1997" s="72">
        <v>7.8710000000000004</v>
      </c>
      <c r="AN1997" s="72">
        <v>5.1079999999999997</v>
      </c>
      <c r="AO1997" s="12">
        <v>797.38499999999999</v>
      </c>
      <c r="AP1997" s="72">
        <v>73.834999999999994</v>
      </c>
      <c r="AQ1997" s="72">
        <v>1.1910000000000001</v>
      </c>
      <c r="AR1997" s="12">
        <v>2.1150000000000002</v>
      </c>
      <c r="AS1997" s="72">
        <v>0.19600000000000001</v>
      </c>
      <c r="AT1997" s="72">
        <v>104.03700000000001</v>
      </c>
      <c r="AU1997" s="12">
        <v>0</v>
      </c>
      <c r="AV1997" s="72">
        <v>0</v>
      </c>
      <c r="AW1997" s="72">
        <v>0</v>
      </c>
      <c r="AX1997" s="12">
        <v>53.195</v>
      </c>
      <c r="AY1997" s="72">
        <v>4.9260000000000002</v>
      </c>
      <c r="AZ1997" s="72">
        <v>31.167999999999999</v>
      </c>
      <c r="BA1997" s="12">
        <v>53.195</v>
      </c>
      <c r="BB1997" s="72">
        <v>4.9260000000000002</v>
      </c>
      <c r="BC1997" s="72">
        <v>31.167999999999999</v>
      </c>
      <c r="BD1997" s="12">
        <v>49.375999999999998</v>
      </c>
      <c r="BE1997" s="72">
        <v>4.5720000000000001</v>
      </c>
      <c r="BF1997" s="72">
        <v>43.655000000000001</v>
      </c>
      <c r="BG1997" s="12">
        <v>102.571</v>
      </c>
      <c r="BH1997" s="72">
        <v>9.4979999999999993</v>
      </c>
      <c r="BI1997" s="72">
        <v>23.661000000000001</v>
      </c>
      <c r="BJ1997" s="12">
        <v>164.917</v>
      </c>
      <c r="BK1997" s="72">
        <v>15.271000000000001</v>
      </c>
      <c r="BL1997" s="72">
        <v>15.907</v>
      </c>
      <c r="BM1997" s="12">
        <v>12.965999999999999</v>
      </c>
      <c r="BN1997" s="72">
        <v>1.2010000000000001</v>
      </c>
      <c r="BO1997" s="72">
        <v>104.386</v>
      </c>
      <c r="BP1997" s="12">
        <v>177.88300000000001</v>
      </c>
      <c r="BQ1997" s="72">
        <v>16.471</v>
      </c>
      <c r="BR1997" s="72">
        <v>14.372</v>
      </c>
      <c r="BS1997" s="12">
        <v>282.57</v>
      </c>
      <c r="BT1997" s="72">
        <v>26.164999999999999</v>
      </c>
      <c r="BU1997" s="72">
        <v>3.3340000000000001</v>
      </c>
      <c r="BV1997" s="12">
        <v>1079.9549999999999</v>
      </c>
      <c r="BW1997" s="72">
        <v>100</v>
      </c>
      <c r="BX1997" s="72">
        <v>0.41699999999999998</v>
      </c>
      <c r="BY1997" s="13"/>
      <c r="BZ1997" s="13"/>
    </row>
    <row r="1998" spans="1:78" ht="12.75" customHeight="1">
      <c r="A1998" s="122" t="s">
        <v>65</v>
      </c>
      <c r="B1998" s="71" t="s">
        <v>67</v>
      </c>
      <c r="C1998" s="71" t="s">
        <v>25</v>
      </c>
      <c r="D1998" s="34">
        <v>41974</v>
      </c>
      <c r="E1998" s="12">
        <v>318.339</v>
      </c>
      <c r="F1998" s="72">
        <v>29.420999999999999</v>
      </c>
      <c r="G1998" s="72">
        <v>3.8969999999999998</v>
      </c>
      <c r="H1998" s="12">
        <v>119.565</v>
      </c>
      <c r="I1998" s="72">
        <v>11.05</v>
      </c>
      <c r="J1998" s="72">
        <v>38.091999999999999</v>
      </c>
      <c r="K1998" s="12">
        <v>62.277000000000001</v>
      </c>
      <c r="L1998" s="72">
        <v>5.7560000000000002</v>
      </c>
      <c r="M1998" s="72">
        <v>51.722999999999999</v>
      </c>
      <c r="N1998" s="12">
        <v>181.84100000000001</v>
      </c>
      <c r="O1998" s="72">
        <v>16.806000000000001</v>
      </c>
      <c r="P1998" s="72">
        <v>26.658000000000001</v>
      </c>
      <c r="Q1998" s="12">
        <v>0</v>
      </c>
      <c r="R1998" s="72">
        <v>0</v>
      </c>
      <c r="S1998" s="72">
        <v>0</v>
      </c>
      <c r="T1998" s="12">
        <v>181.84100000000001</v>
      </c>
      <c r="U1998" s="72">
        <v>16.806000000000001</v>
      </c>
      <c r="V1998" s="72">
        <v>26.658000000000001</v>
      </c>
      <c r="W1998" s="12">
        <v>225.05</v>
      </c>
      <c r="X1998" s="72">
        <v>20.798999999999999</v>
      </c>
      <c r="Y1998" s="72">
        <v>24.021000000000001</v>
      </c>
      <c r="Z1998" s="12">
        <v>406.89100000000002</v>
      </c>
      <c r="AA1998" s="72">
        <v>37.604999999999997</v>
      </c>
      <c r="AB1998" s="72">
        <v>3.64</v>
      </c>
      <c r="AC1998" s="12">
        <v>725.22900000000004</v>
      </c>
      <c r="AD1998" s="72">
        <v>67.027000000000001</v>
      </c>
      <c r="AE1998" s="72">
        <v>1.196</v>
      </c>
      <c r="AF1998" s="12">
        <v>0</v>
      </c>
      <c r="AG1998" s="72">
        <v>0</v>
      </c>
      <c r="AH1998" s="72">
        <v>0</v>
      </c>
      <c r="AI1998" s="12">
        <v>83.375</v>
      </c>
      <c r="AJ1998" s="72">
        <v>7.7060000000000004</v>
      </c>
      <c r="AK1998" s="72">
        <v>5.266</v>
      </c>
      <c r="AL1998" s="12">
        <v>83.375</v>
      </c>
      <c r="AM1998" s="72">
        <v>7.7060000000000004</v>
      </c>
      <c r="AN1998" s="72">
        <v>5.266</v>
      </c>
      <c r="AO1998" s="12">
        <v>808.60500000000002</v>
      </c>
      <c r="AP1998" s="72">
        <v>74.733000000000004</v>
      </c>
      <c r="AQ1998" s="72">
        <v>0.89900000000000002</v>
      </c>
      <c r="AR1998" s="12">
        <v>16.344000000000001</v>
      </c>
      <c r="AS1998" s="72">
        <v>1.5109999999999999</v>
      </c>
      <c r="AT1998" s="72">
        <v>117.75700000000001</v>
      </c>
      <c r="AU1998" s="12">
        <v>13.175000000000001</v>
      </c>
      <c r="AV1998" s="72">
        <v>1.218</v>
      </c>
      <c r="AW1998" s="72">
        <v>104.816</v>
      </c>
      <c r="AX1998" s="12">
        <v>78.126000000000005</v>
      </c>
      <c r="AY1998" s="72">
        <v>7.2210000000000001</v>
      </c>
      <c r="AZ1998" s="72">
        <v>34.61</v>
      </c>
      <c r="BA1998" s="12">
        <v>91.301000000000002</v>
      </c>
      <c r="BB1998" s="72">
        <v>8.4380000000000006</v>
      </c>
      <c r="BC1998" s="72">
        <v>34.725999999999999</v>
      </c>
      <c r="BD1998" s="12">
        <v>15.914999999999999</v>
      </c>
      <c r="BE1998" s="72">
        <v>1.4710000000000001</v>
      </c>
      <c r="BF1998" s="72">
        <v>105.926</v>
      </c>
      <c r="BG1998" s="12">
        <v>107.21599999999999</v>
      </c>
      <c r="BH1998" s="72">
        <v>9.9090000000000007</v>
      </c>
      <c r="BI1998" s="72">
        <v>32.234999999999999</v>
      </c>
      <c r="BJ1998" s="12">
        <v>149.833</v>
      </c>
      <c r="BK1998" s="72">
        <v>13.848000000000001</v>
      </c>
      <c r="BL1998" s="72">
        <v>28.814</v>
      </c>
      <c r="BM1998" s="12">
        <v>0</v>
      </c>
      <c r="BN1998" s="72">
        <v>0</v>
      </c>
      <c r="BO1998" s="72">
        <v>0</v>
      </c>
      <c r="BP1998" s="12">
        <v>149.833</v>
      </c>
      <c r="BQ1998" s="72">
        <v>13.848000000000001</v>
      </c>
      <c r="BR1998" s="72">
        <v>28.814</v>
      </c>
      <c r="BS1998" s="12">
        <v>273.39299999999997</v>
      </c>
      <c r="BT1998" s="72">
        <v>25.266999999999999</v>
      </c>
      <c r="BU1998" s="72">
        <v>2.6549999999999998</v>
      </c>
      <c r="BV1998" s="12">
        <v>1081.998</v>
      </c>
      <c r="BW1998" s="72">
        <v>100</v>
      </c>
      <c r="BX1998" s="72">
        <v>0.27800000000000002</v>
      </c>
      <c r="BY1998" s="13"/>
      <c r="BZ1998" s="13"/>
    </row>
    <row r="1999" spans="1:78" ht="12.75" customHeight="1">
      <c r="A1999" s="122" t="s">
        <v>65</v>
      </c>
      <c r="B1999" s="71" t="s">
        <v>67</v>
      </c>
      <c r="C1999" s="71" t="s">
        <v>25</v>
      </c>
      <c r="D1999" s="34">
        <v>42064</v>
      </c>
      <c r="E1999" s="12">
        <v>329.858</v>
      </c>
      <c r="F1999" s="72">
        <v>30.312999999999999</v>
      </c>
      <c r="G1999" s="72">
        <v>4.6710000000000003</v>
      </c>
      <c r="H1999" s="12">
        <v>74.164000000000001</v>
      </c>
      <c r="I1999" s="72">
        <v>6.8150000000000004</v>
      </c>
      <c r="J1999" s="72">
        <v>42.082999999999998</v>
      </c>
      <c r="K1999" s="12">
        <v>65.581999999999994</v>
      </c>
      <c r="L1999" s="72">
        <v>6.0270000000000001</v>
      </c>
      <c r="M1999" s="72">
        <v>28.585000000000001</v>
      </c>
      <c r="N1999" s="12">
        <v>139.74600000000001</v>
      </c>
      <c r="O1999" s="72">
        <v>12.842000000000001</v>
      </c>
      <c r="P1999" s="72">
        <v>26.446999999999999</v>
      </c>
      <c r="Q1999" s="12">
        <v>23.92</v>
      </c>
      <c r="R1999" s="72">
        <v>2.198</v>
      </c>
      <c r="S1999" s="72">
        <v>102.389</v>
      </c>
      <c r="T1999" s="12">
        <v>163.666</v>
      </c>
      <c r="U1999" s="72">
        <v>15.041</v>
      </c>
      <c r="V1999" s="72">
        <v>22.984000000000002</v>
      </c>
      <c r="W1999" s="12">
        <v>233.67699999999999</v>
      </c>
      <c r="X1999" s="72">
        <v>21.474</v>
      </c>
      <c r="Y1999" s="72">
        <v>15.33</v>
      </c>
      <c r="Z1999" s="12">
        <v>397.34300000000002</v>
      </c>
      <c r="AA1999" s="72">
        <v>36.515000000000001</v>
      </c>
      <c r="AB1999" s="72">
        <v>3.552</v>
      </c>
      <c r="AC1999" s="12">
        <v>727.2</v>
      </c>
      <c r="AD1999" s="72">
        <v>66.828000000000003</v>
      </c>
      <c r="AE1999" s="72">
        <v>1.3740000000000001</v>
      </c>
      <c r="AF1999" s="12">
        <v>0</v>
      </c>
      <c r="AG1999" s="72">
        <v>0</v>
      </c>
      <c r="AH1999" s="72">
        <v>0</v>
      </c>
      <c r="AI1999" s="12">
        <v>103.254</v>
      </c>
      <c r="AJ1999" s="72">
        <v>9.4890000000000008</v>
      </c>
      <c r="AK1999" s="72">
        <v>5.9189999999999996</v>
      </c>
      <c r="AL1999" s="12">
        <v>103.254</v>
      </c>
      <c r="AM1999" s="72">
        <v>9.4890000000000008</v>
      </c>
      <c r="AN1999" s="72">
        <v>5.9189999999999996</v>
      </c>
      <c r="AO1999" s="12">
        <v>830.45399999999995</v>
      </c>
      <c r="AP1999" s="72">
        <v>76.316999999999993</v>
      </c>
      <c r="AQ1999" s="72">
        <v>1</v>
      </c>
      <c r="AR1999" s="12">
        <v>11.89</v>
      </c>
      <c r="AS1999" s="72">
        <v>1.093</v>
      </c>
      <c r="AT1999" s="72">
        <v>103.521</v>
      </c>
      <c r="AU1999" s="12">
        <v>21.015000000000001</v>
      </c>
      <c r="AV1999" s="72">
        <v>1.931</v>
      </c>
      <c r="AW1999" s="72">
        <v>86.863</v>
      </c>
      <c r="AX1999" s="12">
        <v>35.051000000000002</v>
      </c>
      <c r="AY1999" s="72">
        <v>3.2210000000000001</v>
      </c>
      <c r="AZ1999" s="72">
        <v>45.673999999999999</v>
      </c>
      <c r="BA1999" s="12">
        <v>56.066000000000003</v>
      </c>
      <c r="BB1999" s="72">
        <v>5.1520000000000001</v>
      </c>
      <c r="BC1999" s="72">
        <v>40.350999999999999</v>
      </c>
      <c r="BD1999" s="12">
        <v>37.042000000000002</v>
      </c>
      <c r="BE1999" s="72">
        <v>3.4039999999999999</v>
      </c>
      <c r="BF1999" s="72">
        <v>49.402000000000001</v>
      </c>
      <c r="BG1999" s="12">
        <v>93.108000000000004</v>
      </c>
      <c r="BH1999" s="72">
        <v>8.5559999999999992</v>
      </c>
      <c r="BI1999" s="72">
        <v>33.74</v>
      </c>
      <c r="BJ1999" s="12">
        <v>132.822</v>
      </c>
      <c r="BK1999" s="72">
        <v>12.206</v>
      </c>
      <c r="BL1999" s="72">
        <v>20.198</v>
      </c>
      <c r="BM1999" s="12">
        <v>19.888999999999999</v>
      </c>
      <c r="BN1999" s="72">
        <v>1.8280000000000001</v>
      </c>
      <c r="BO1999" s="72">
        <v>61.506999999999998</v>
      </c>
      <c r="BP1999" s="12">
        <v>152.71100000000001</v>
      </c>
      <c r="BQ1999" s="72">
        <v>14.034000000000001</v>
      </c>
      <c r="BR1999" s="72">
        <v>20.51</v>
      </c>
      <c r="BS1999" s="12">
        <v>257.709</v>
      </c>
      <c r="BT1999" s="72">
        <v>23.683</v>
      </c>
      <c r="BU1999" s="72">
        <v>3.1</v>
      </c>
      <c r="BV1999" s="12">
        <v>1088.163</v>
      </c>
      <c r="BW1999" s="72">
        <v>100</v>
      </c>
      <c r="BX1999" s="72">
        <v>0.38</v>
      </c>
      <c r="BY1999" s="13"/>
      <c r="BZ1999" s="13"/>
    </row>
    <row r="2000" spans="1:78" ht="12.75" customHeight="1">
      <c r="A2000" s="122" t="s">
        <v>65</v>
      </c>
      <c r="B2000" s="71" t="s">
        <v>67</v>
      </c>
      <c r="C2000" s="71" t="s">
        <v>25</v>
      </c>
      <c r="D2000" s="34">
        <v>42156</v>
      </c>
      <c r="E2000" s="12">
        <v>323.07100000000003</v>
      </c>
      <c r="F2000" s="72">
        <v>29.614999999999998</v>
      </c>
      <c r="G2000" s="72">
        <v>3.6779999999999999</v>
      </c>
      <c r="H2000" s="12">
        <v>63.94</v>
      </c>
      <c r="I2000" s="72">
        <v>5.8609999999999998</v>
      </c>
      <c r="J2000" s="72">
        <v>38.546999999999997</v>
      </c>
      <c r="K2000" s="12">
        <v>45.255000000000003</v>
      </c>
      <c r="L2000" s="72">
        <v>4.1479999999999997</v>
      </c>
      <c r="M2000" s="72">
        <v>40.220999999999997</v>
      </c>
      <c r="N2000" s="12">
        <v>109.19499999999999</v>
      </c>
      <c r="O2000" s="72">
        <v>10.01</v>
      </c>
      <c r="P2000" s="72">
        <v>24.867000000000001</v>
      </c>
      <c r="Q2000" s="12">
        <v>23.481000000000002</v>
      </c>
      <c r="R2000" s="72">
        <v>2.1520000000000001</v>
      </c>
      <c r="S2000" s="72">
        <v>100.929</v>
      </c>
      <c r="T2000" s="12">
        <v>132.67699999999999</v>
      </c>
      <c r="U2000" s="72">
        <v>12.162000000000001</v>
      </c>
      <c r="V2000" s="72">
        <v>29.332000000000001</v>
      </c>
      <c r="W2000" s="12">
        <v>283.01799999999997</v>
      </c>
      <c r="X2000" s="72">
        <v>25.943000000000001</v>
      </c>
      <c r="Y2000" s="72">
        <v>12.661</v>
      </c>
      <c r="Z2000" s="12">
        <v>415.69499999999999</v>
      </c>
      <c r="AA2000" s="72">
        <v>38.104999999999997</v>
      </c>
      <c r="AB2000" s="72">
        <v>2.77</v>
      </c>
      <c r="AC2000" s="12">
        <v>738.76599999999996</v>
      </c>
      <c r="AD2000" s="72">
        <v>67.72</v>
      </c>
      <c r="AE2000" s="72">
        <v>1.3169999999999999</v>
      </c>
      <c r="AF2000" s="12">
        <v>0</v>
      </c>
      <c r="AG2000" s="72">
        <v>0</v>
      </c>
      <c r="AH2000" s="72">
        <v>0</v>
      </c>
      <c r="AI2000" s="12">
        <v>80.097999999999999</v>
      </c>
      <c r="AJ2000" s="72">
        <v>7.3419999999999996</v>
      </c>
      <c r="AK2000" s="72">
        <v>4.6660000000000004</v>
      </c>
      <c r="AL2000" s="12">
        <v>80.097999999999999</v>
      </c>
      <c r="AM2000" s="72">
        <v>7.3419999999999996</v>
      </c>
      <c r="AN2000" s="72">
        <v>4.6660000000000004</v>
      </c>
      <c r="AO2000" s="12">
        <v>818.86500000000001</v>
      </c>
      <c r="AP2000" s="72">
        <v>75.061999999999998</v>
      </c>
      <c r="AQ2000" s="72">
        <v>1.208</v>
      </c>
      <c r="AR2000" s="12">
        <v>14.311</v>
      </c>
      <c r="AS2000" s="72">
        <v>1.3120000000000001</v>
      </c>
      <c r="AT2000" s="72">
        <v>60.476999999999997</v>
      </c>
      <c r="AU2000" s="12">
        <v>6.6</v>
      </c>
      <c r="AV2000" s="72">
        <v>0.60499999999999998</v>
      </c>
      <c r="AW2000" s="72">
        <v>111.70399999999999</v>
      </c>
      <c r="AX2000" s="12">
        <v>107.02500000000001</v>
      </c>
      <c r="AY2000" s="72">
        <v>9.8109999999999999</v>
      </c>
      <c r="AZ2000" s="72">
        <v>34.033999999999999</v>
      </c>
      <c r="BA2000" s="12">
        <v>113.625</v>
      </c>
      <c r="BB2000" s="72">
        <v>10.416</v>
      </c>
      <c r="BC2000" s="72">
        <v>31.021000000000001</v>
      </c>
      <c r="BD2000" s="12">
        <v>27.423999999999999</v>
      </c>
      <c r="BE2000" s="72">
        <v>2.5139999999999998</v>
      </c>
      <c r="BF2000" s="72">
        <v>53.905000000000001</v>
      </c>
      <c r="BG2000" s="12">
        <v>141.04900000000001</v>
      </c>
      <c r="BH2000" s="72">
        <v>12.93</v>
      </c>
      <c r="BI2000" s="72">
        <v>22.082000000000001</v>
      </c>
      <c r="BJ2000" s="12">
        <v>107.834</v>
      </c>
      <c r="BK2000" s="72">
        <v>9.8849999999999998</v>
      </c>
      <c r="BL2000" s="72">
        <v>27.042999999999999</v>
      </c>
      <c r="BM2000" s="12">
        <v>8.8520000000000003</v>
      </c>
      <c r="BN2000" s="72">
        <v>0.81100000000000005</v>
      </c>
      <c r="BO2000" s="72">
        <v>105.04300000000001</v>
      </c>
      <c r="BP2000" s="12">
        <v>116.68600000000001</v>
      </c>
      <c r="BQ2000" s="72">
        <v>10.696</v>
      </c>
      <c r="BR2000" s="72">
        <v>25.707999999999998</v>
      </c>
      <c r="BS2000" s="12">
        <v>272.04599999999999</v>
      </c>
      <c r="BT2000" s="72">
        <v>24.937999999999999</v>
      </c>
      <c r="BU2000" s="72">
        <v>3.57</v>
      </c>
      <c r="BV2000" s="12">
        <v>1090.9110000000001</v>
      </c>
      <c r="BW2000" s="72">
        <v>100</v>
      </c>
      <c r="BX2000" s="72">
        <v>0.32300000000000001</v>
      </c>
      <c r="BY2000" s="13"/>
      <c r="BZ2000" s="13"/>
    </row>
    <row r="2001" spans="1:78" ht="12.75" customHeight="1">
      <c r="A2001" s="122" t="s">
        <v>65</v>
      </c>
      <c r="B2001" s="71" t="s">
        <v>67</v>
      </c>
      <c r="C2001" s="71" t="s">
        <v>25</v>
      </c>
      <c r="D2001" s="34">
        <v>42614</v>
      </c>
      <c r="E2001" s="12">
        <v>310.48899999999998</v>
      </c>
      <c r="F2001" s="72">
        <v>28.497</v>
      </c>
      <c r="G2001" s="72">
        <v>4.1589999999999998</v>
      </c>
      <c r="H2001" s="12">
        <v>99.483000000000004</v>
      </c>
      <c r="I2001" s="72">
        <v>9.1310000000000002</v>
      </c>
      <c r="J2001" s="72">
        <v>30.172000000000001</v>
      </c>
      <c r="K2001" s="12">
        <v>33.484999999999999</v>
      </c>
      <c r="L2001" s="72">
        <v>3.073</v>
      </c>
      <c r="M2001" s="72">
        <v>55.759</v>
      </c>
      <c r="N2001" s="12">
        <v>132.96700000000001</v>
      </c>
      <c r="O2001" s="72">
        <v>12.204000000000001</v>
      </c>
      <c r="P2001" s="72">
        <v>24.434000000000001</v>
      </c>
      <c r="Q2001" s="12">
        <v>0</v>
      </c>
      <c r="R2001" s="72">
        <v>0</v>
      </c>
      <c r="S2001" s="72">
        <v>0</v>
      </c>
      <c r="T2001" s="12">
        <v>132.96700000000001</v>
      </c>
      <c r="U2001" s="72">
        <v>12.204000000000001</v>
      </c>
      <c r="V2001" s="72">
        <v>24.434000000000001</v>
      </c>
      <c r="W2001" s="12">
        <v>281.58699999999999</v>
      </c>
      <c r="X2001" s="72">
        <v>25.844000000000001</v>
      </c>
      <c r="Y2001" s="72">
        <v>13.32</v>
      </c>
      <c r="Z2001" s="12">
        <v>414.55500000000001</v>
      </c>
      <c r="AA2001" s="72">
        <v>38.048000000000002</v>
      </c>
      <c r="AB2001" s="72">
        <v>3.681</v>
      </c>
      <c r="AC2001" s="12">
        <v>725.04300000000001</v>
      </c>
      <c r="AD2001" s="72">
        <v>66.546000000000006</v>
      </c>
      <c r="AE2001" s="72">
        <v>1.238</v>
      </c>
      <c r="AF2001" s="12">
        <v>0</v>
      </c>
      <c r="AG2001" s="72">
        <v>0</v>
      </c>
      <c r="AH2001" s="72">
        <v>0</v>
      </c>
      <c r="AI2001" s="12">
        <v>81.289000000000001</v>
      </c>
      <c r="AJ2001" s="72">
        <v>7.4610000000000003</v>
      </c>
      <c r="AK2001" s="72">
        <v>5.306</v>
      </c>
      <c r="AL2001" s="12">
        <v>81.289000000000001</v>
      </c>
      <c r="AM2001" s="72">
        <v>7.4610000000000003</v>
      </c>
      <c r="AN2001" s="72">
        <v>5.306</v>
      </c>
      <c r="AO2001" s="12">
        <v>806.33199999999999</v>
      </c>
      <c r="AP2001" s="72">
        <v>74.006</v>
      </c>
      <c r="AQ2001" s="72">
        <v>1.1759999999999999</v>
      </c>
      <c r="AR2001" s="12">
        <v>0.95599999999999996</v>
      </c>
      <c r="AS2001" s="72">
        <v>8.7999999999999995E-2</v>
      </c>
      <c r="AT2001" s="72">
        <v>116.672</v>
      </c>
      <c r="AU2001" s="12">
        <v>10.327999999999999</v>
      </c>
      <c r="AV2001" s="72">
        <v>0.94799999999999995</v>
      </c>
      <c r="AW2001" s="72">
        <v>76.988</v>
      </c>
      <c r="AX2001" s="12">
        <v>44.3</v>
      </c>
      <c r="AY2001" s="72">
        <v>4.0659999999999998</v>
      </c>
      <c r="AZ2001" s="72">
        <v>48.152999999999999</v>
      </c>
      <c r="BA2001" s="12">
        <v>54.628</v>
      </c>
      <c r="BB2001" s="72">
        <v>5.0140000000000002</v>
      </c>
      <c r="BC2001" s="72">
        <v>37.680999999999997</v>
      </c>
      <c r="BD2001" s="12">
        <v>18.533999999999999</v>
      </c>
      <c r="BE2001" s="72">
        <v>1.7010000000000001</v>
      </c>
      <c r="BF2001" s="72">
        <v>64.811999999999998</v>
      </c>
      <c r="BG2001" s="12">
        <v>73.162000000000006</v>
      </c>
      <c r="BH2001" s="72">
        <v>6.7149999999999999</v>
      </c>
      <c r="BI2001" s="72">
        <v>32.207999999999998</v>
      </c>
      <c r="BJ2001" s="12">
        <v>209.095</v>
      </c>
      <c r="BK2001" s="72">
        <v>19.190999999999999</v>
      </c>
      <c r="BL2001" s="72">
        <v>13.506</v>
      </c>
      <c r="BM2001" s="12">
        <v>0</v>
      </c>
      <c r="BN2001" s="72">
        <v>0</v>
      </c>
      <c r="BO2001" s="72">
        <v>0</v>
      </c>
      <c r="BP2001" s="12">
        <v>209.095</v>
      </c>
      <c r="BQ2001" s="72">
        <v>19.190999999999999</v>
      </c>
      <c r="BR2001" s="72">
        <v>13.506</v>
      </c>
      <c r="BS2001" s="12">
        <v>283.21300000000002</v>
      </c>
      <c r="BT2001" s="72">
        <v>25.994</v>
      </c>
      <c r="BU2001" s="72">
        <v>3.5550000000000002</v>
      </c>
      <c r="BV2001" s="12">
        <v>1089.5450000000001</v>
      </c>
      <c r="BW2001" s="72">
        <v>100</v>
      </c>
      <c r="BX2001" s="72">
        <v>0.64</v>
      </c>
      <c r="BY2001" s="13"/>
      <c r="BZ2001" s="13"/>
    </row>
    <row r="2002" spans="1:78" ht="12.75" customHeight="1">
      <c r="A2002" s="122" t="s">
        <v>65</v>
      </c>
      <c r="B2002" s="71" t="s">
        <v>67</v>
      </c>
      <c r="C2002" s="71" t="s">
        <v>25</v>
      </c>
      <c r="D2002" s="34">
        <v>42705</v>
      </c>
      <c r="E2002" s="12">
        <v>328.53300000000002</v>
      </c>
      <c r="F2002" s="72">
        <v>30.193000000000001</v>
      </c>
      <c r="G2002" s="72">
        <v>2.1520000000000001</v>
      </c>
      <c r="H2002" s="12">
        <v>75.738</v>
      </c>
      <c r="I2002" s="72">
        <v>6.9610000000000003</v>
      </c>
      <c r="J2002" s="72">
        <v>52.607999999999997</v>
      </c>
      <c r="K2002" s="12">
        <v>95.594999999999999</v>
      </c>
      <c r="L2002" s="72">
        <v>8.7850000000000001</v>
      </c>
      <c r="M2002" s="72">
        <v>46.832000000000001</v>
      </c>
      <c r="N2002" s="12">
        <v>171.333</v>
      </c>
      <c r="O2002" s="72">
        <v>15.746</v>
      </c>
      <c r="P2002" s="72">
        <v>23.605</v>
      </c>
      <c r="Q2002" s="12">
        <v>18.001000000000001</v>
      </c>
      <c r="R2002" s="72">
        <v>1.6539999999999999</v>
      </c>
      <c r="S2002" s="72">
        <v>73.194999999999993</v>
      </c>
      <c r="T2002" s="12">
        <v>189.334</v>
      </c>
      <c r="U2002" s="72">
        <v>17.399999999999999</v>
      </c>
      <c r="V2002" s="72">
        <v>21.69</v>
      </c>
      <c r="W2002" s="12">
        <v>218.858</v>
      </c>
      <c r="X2002" s="72">
        <v>20.114000000000001</v>
      </c>
      <c r="Y2002" s="72">
        <v>19.152999999999999</v>
      </c>
      <c r="Z2002" s="12">
        <v>408.19200000000001</v>
      </c>
      <c r="AA2002" s="72">
        <v>37.514000000000003</v>
      </c>
      <c r="AB2002" s="72">
        <v>1.8640000000000001</v>
      </c>
      <c r="AC2002" s="12">
        <v>736.72500000000002</v>
      </c>
      <c r="AD2002" s="72">
        <v>67.706999999999994</v>
      </c>
      <c r="AE2002" s="72">
        <v>1.083</v>
      </c>
      <c r="AF2002" s="12">
        <v>7.8710000000000004</v>
      </c>
      <c r="AG2002" s="72">
        <v>0.72299999999999998</v>
      </c>
      <c r="AH2002" s="72">
        <v>98.314999999999998</v>
      </c>
      <c r="AI2002" s="12">
        <v>69.197999999999993</v>
      </c>
      <c r="AJ2002" s="72">
        <v>6.359</v>
      </c>
      <c r="AK2002" s="72">
        <v>12.775</v>
      </c>
      <c r="AL2002" s="12">
        <v>77.069000000000003</v>
      </c>
      <c r="AM2002" s="72">
        <v>7.0830000000000002</v>
      </c>
      <c r="AN2002" s="72">
        <v>5.3719999999999999</v>
      </c>
      <c r="AO2002" s="12">
        <v>813.79399999999998</v>
      </c>
      <c r="AP2002" s="72">
        <v>74.790000000000006</v>
      </c>
      <c r="AQ2002" s="72">
        <v>1.0249999999999999</v>
      </c>
      <c r="AR2002" s="12">
        <v>0</v>
      </c>
      <c r="AS2002" s="72">
        <v>0</v>
      </c>
      <c r="AT2002" s="72">
        <v>0</v>
      </c>
      <c r="AU2002" s="12">
        <v>0</v>
      </c>
      <c r="AV2002" s="72">
        <v>0</v>
      </c>
      <c r="AW2002" s="72">
        <v>0</v>
      </c>
      <c r="AX2002" s="12">
        <v>105.786</v>
      </c>
      <c r="AY2002" s="72">
        <v>9.7219999999999995</v>
      </c>
      <c r="AZ2002" s="72">
        <v>36.886000000000003</v>
      </c>
      <c r="BA2002" s="12">
        <v>105.786</v>
      </c>
      <c r="BB2002" s="72">
        <v>9.7219999999999995</v>
      </c>
      <c r="BC2002" s="72">
        <v>36.886000000000003</v>
      </c>
      <c r="BD2002" s="12">
        <v>12.565</v>
      </c>
      <c r="BE2002" s="72">
        <v>1.155</v>
      </c>
      <c r="BF2002" s="72">
        <v>86.028999999999996</v>
      </c>
      <c r="BG2002" s="12">
        <v>118.351</v>
      </c>
      <c r="BH2002" s="72">
        <v>10.877000000000001</v>
      </c>
      <c r="BI2002" s="72">
        <v>31.048999999999999</v>
      </c>
      <c r="BJ2002" s="12">
        <v>147.07</v>
      </c>
      <c r="BK2002" s="72">
        <v>13.516</v>
      </c>
      <c r="BL2002" s="72">
        <v>23.329000000000001</v>
      </c>
      <c r="BM2002" s="12">
        <v>8.8940000000000001</v>
      </c>
      <c r="BN2002" s="72">
        <v>0.81699999999999995</v>
      </c>
      <c r="BO2002" s="72">
        <v>106.31</v>
      </c>
      <c r="BP2002" s="12">
        <v>155.964</v>
      </c>
      <c r="BQ2002" s="72">
        <v>14.333</v>
      </c>
      <c r="BR2002" s="72">
        <v>22.684999999999999</v>
      </c>
      <c r="BS2002" s="12">
        <v>274.315</v>
      </c>
      <c r="BT2002" s="72">
        <v>25.21</v>
      </c>
      <c r="BU2002" s="72">
        <v>3.302</v>
      </c>
      <c r="BV2002" s="12">
        <v>1088.1089999999999</v>
      </c>
      <c r="BW2002" s="72">
        <v>100</v>
      </c>
      <c r="BX2002" s="72">
        <v>0.47599999999999998</v>
      </c>
      <c r="BY2002" s="13"/>
      <c r="BZ2002" s="13"/>
    </row>
    <row r="2003" spans="1:78" ht="12.75" customHeight="1">
      <c r="A2003" s="122" t="s">
        <v>65</v>
      </c>
      <c r="B2003" s="71" t="s">
        <v>67</v>
      </c>
      <c r="C2003" s="71" t="s">
        <v>25</v>
      </c>
      <c r="D2003" s="34">
        <v>42795</v>
      </c>
      <c r="E2003" s="12">
        <v>316.81599999999997</v>
      </c>
      <c r="F2003" s="72">
        <v>28.966999999999999</v>
      </c>
      <c r="G2003" s="72">
        <v>3.22</v>
      </c>
      <c r="H2003" s="12">
        <v>96.516000000000005</v>
      </c>
      <c r="I2003" s="72">
        <v>8.8249999999999993</v>
      </c>
      <c r="J2003" s="72">
        <v>45.292999999999999</v>
      </c>
      <c r="K2003" s="12">
        <v>41.021000000000001</v>
      </c>
      <c r="L2003" s="72">
        <v>3.7509999999999999</v>
      </c>
      <c r="M2003" s="72">
        <v>51.613</v>
      </c>
      <c r="N2003" s="12">
        <v>137.53700000000001</v>
      </c>
      <c r="O2003" s="72">
        <v>12.574999999999999</v>
      </c>
      <c r="P2003" s="72">
        <v>26.812999999999999</v>
      </c>
      <c r="Q2003" s="12">
        <v>3.8650000000000002</v>
      </c>
      <c r="R2003" s="72">
        <v>0.35299999999999998</v>
      </c>
      <c r="S2003" s="72">
        <v>104.779</v>
      </c>
      <c r="T2003" s="12">
        <v>141.40199999999999</v>
      </c>
      <c r="U2003" s="72">
        <v>12.929</v>
      </c>
      <c r="V2003" s="72">
        <v>26.175000000000001</v>
      </c>
      <c r="W2003" s="12">
        <v>272.11799999999999</v>
      </c>
      <c r="X2003" s="72">
        <v>24.88</v>
      </c>
      <c r="Y2003" s="72">
        <v>12.973000000000001</v>
      </c>
      <c r="Z2003" s="12">
        <v>413.52</v>
      </c>
      <c r="AA2003" s="72">
        <v>37.808999999999997</v>
      </c>
      <c r="AB2003" s="72">
        <v>2.839</v>
      </c>
      <c r="AC2003" s="12">
        <v>730.33600000000001</v>
      </c>
      <c r="AD2003" s="72">
        <v>66.775999999999996</v>
      </c>
      <c r="AE2003" s="72">
        <v>1.0529999999999999</v>
      </c>
      <c r="AF2003" s="12">
        <v>0</v>
      </c>
      <c r="AG2003" s="72">
        <v>0</v>
      </c>
      <c r="AH2003" s="72">
        <v>0</v>
      </c>
      <c r="AI2003" s="12">
        <v>94.572000000000003</v>
      </c>
      <c r="AJ2003" s="72">
        <v>8.6470000000000002</v>
      </c>
      <c r="AK2003" s="72">
        <v>4.3810000000000002</v>
      </c>
      <c r="AL2003" s="12">
        <v>94.572000000000003</v>
      </c>
      <c r="AM2003" s="72">
        <v>8.6470000000000002</v>
      </c>
      <c r="AN2003" s="72">
        <v>4.3810000000000002</v>
      </c>
      <c r="AO2003" s="12">
        <v>824.90800000000002</v>
      </c>
      <c r="AP2003" s="72">
        <v>75.423000000000002</v>
      </c>
      <c r="AQ2003" s="72">
        <v>0.88500000000000001</v>
      </c>
      <c r="AR2003" s="12">
        <v>10.728</v>
      </c>
      <c r="AS2003" s="72">
        <v>0.98099999999999998</v>
      </c>
      <c r="AT2003" s="72">
        <v>106.26900000000001</v>
      </c>
      <c r="AU2003" s="12">
        <v>0</v>
      </c>
      <c r="AV2003" s="72">
        <v>0</v>
      </c>
      <c r="AW2003" s="72">
        <v>0</v>
      </c>
      <c r="AX2003" s="12">
        <v>89.058000000000007</v>
      </c>
      <c r="AY2003" s="72">
        <v>8.1430000000000007</v>
      </c>
      <c r="AZ2003" s="72">
        <v>30.760999999999999</v>
      </c>
      <c r="BA2003" s="12">
        <v>89.058000000000007</v>
      </c>
      <c r="BB2003" s="72">
        <v>8.1430000000000007</v>
      </c>
      <c r="BC2003" s="72">
        <v>30.760999999999999</v>
      </c>
      <c r="BD2003" s="12">
        <v>23.283999999999999</v>
      </c>
      <c r="BE2003" s="72">
        <v>2.129</v>
      </c>
      <c r="BF2003" s="72">
        <v>55.343000000000004</v>
      </c>
      <c r="BG2003" s="12">
        <v>112.342</v>
      </c>
      <c r="BH2003" s="72">
        <v>10.272</v>
      </c>
      <c r="BI2003" s="72">
        <v>24.013999999999999</v>
      </c>
      <c r="BJ2003" s="12">
        <v>136.934</v>
      </c>
      <c r="BK2003" s="72">
        <v>12.52</v>
      </c>
      <c r="BL2003" s="72">
        <v>22.670999999999999</v>
      </c>
      <c r="BM2003" s="12">
        <v>8.7989999999999995</v>
      </c>
      <c r="BN2003" s="72">
        <v>0.80500000000000005</v>
      </c>
      <c r="BO2003" s="72">
        <v>111.90600000000001</v>
      </c>
      <c r="BP2003" s="12">
        <v>145.733</v>
      </c>
      <c r="BQ2003" s="72">
        <v>13.324999999999999</v>
      </c>
      <c r="BR2003" s="72">
        <v>21.295000000000002</v>
      </c>
      <c r="BS2003" s="12">
        <v>268.80399999999997</v>
      </c>
      <c r="BT2003" s="72">
        <v>24.577000000000002</v>
      </c>
      <c r="BU2003" s="72">
        <v>2.948</v>
      </c>
      <c r="BV2003" s="12">
        <v>1093.712</v>
      </c>
      <c r="BW2003" s="72">
        <v>100</v>
      </c>
      <c r="BX2003" s="72">
        <v>0.17899999999999999</v>
      </c>
      <c r="BY2003" s="13"/>
      <c r="BZ2003" s="13"/>
    </row>
    <row r="2004" spans="1:78" ht="12.75" customHeight="1">
      <c r="A2004" s="122" t="s">
        <v>65</v>
      </c>
      <c r="B2004" s="71" t="s">
        <v>67</v>
      </c>
      <c r="C2004" s="71" t="s">
        <v>25</v>
      </c>
      <c r="D2004" s="34">
        <v>42887</v>
      </c>
      <c r="E2004" s="12">
        <v>300.18099999999998</v>
      </c>
      <c r="F2004" s="72">
        <v>27.431000000000001</v>
      </c>
      <c r="G2004" s="72">
        <v>3.0779999999999998</v>
      </c>
      <c r="H2004" s="12">
        <v>154.726</v>
      </c>
      <c r="I2004" s="72">
        <v>14.138999999999999</v>
      </c>
      <c r="J2004" s="72">
        <v>32.465000000000003</v>
      </c>
      <c r="K2004" s="12">
        <v>48.451000000000001</v>
      </c>
      <c r="L2004" s="72">
        <v>4.4269999999999996</v>
      </c>
      <c r="M2004" s="72">
        <v>59.319000000000003</v>
      </c>
      <c r="N2004" s="12">
        <v>203.17699999999999</v>
      </c>
      <c r="O2004" s="72">
        <v>18.567</v>
      </c>
      <c r="P2004" s="72">
        <v>19.126000000000001</v>
      </c>
      <c r="Q2004" s="12">
        <v>0</v>
      </c>
      <c r="R2004" s="72">
        <v>0</v>
      </c>
      <c r="S2004" s="72">
        <v>0</v>
      </c>
      <c r="T2004" s="12">
        <v>203.17699999999999</v>
      </c>
      <c r="U2004" s="72">
        <v>18.567</v>
      </c>
      <c r="V2004" s="72">
        <v>19.126000000000001</v>
      </c>
      <c r="W2004" s="12">
        <v>224.309</v>
      </c>
      <c r="X2004" s="72">
        <v>20.498000000000001</v>
      </c>
      <c r="Y2004" s="72">
        <v>17.681000000000001</v>
      </c>
      <c r="Z2004" s="12">
        <v>427.48599999999999</v>
      </c>
      <c r="AA2004" s="72">
        <v>39.064</v>
      </c>
      <c r="AB2004" s="72">
        <v>2.6320000000000001</v>
      </c>
      <c r="AC2004" s="12">
        <v>727.66600000000005</v>
      </c>
      <c r="AD2004" s="72">
        <v>66.495000000000005</v>
      </c>
      <c r="AE2004" s="72">
        <v>1.546</v>
      </c>
      <c r="AF2004" s="12">
        <v>7.2329999999999997</v>
      </c>
      <c r="AG2004" s="72">
        <v>0.66100000000000003</v>
      </c>
      <c r="AH2004" s="72">
        <v>109.09399999999999</v>
      </c>
      <c r="AI2004" s="12">
        <v>75.180999999999997</v>
      </c>
      <c r="AJ2004" s="72">
        <v>6.87</v>
      </c>
      <c r="AK2004" s="72">
        <v>10.539</v>
      </c>
      <c r="AL2004" s="12">
        <v>82.414000000000001</v>
      </c>
      <c r="AM2004" s="72">
        <v>7.5309999999999997</v>
      </c>
      <c r="AN2004" s="72">
        <v>4.617</v>
      </c>
      <c r="AO2004" s="12">
        <v>810.08100000000002</v>
      </c>
      <c r="AP2004" s="72">
        <v>74.025999999999996</v>
      </c>
      <c r="AQ2004" s="72">
        <v>1.39</v>
      </c>
      <c r="AR2004" s="12">
        <v>22.219000000000001</v>
      </c>
      <c r="AS2004" s="72">
        <v>2.0299999999999998</v>
      </c>
      <c r="AT2004" s="72">
        <v>70.698999999999998</v>
      </c>
      <c r="AU2004" s="12">
        <v>0</v>
      </c>
      <c r="AV2004" s="72">
        <v>0</v>
      </c>
      <c r="AW2004" s="72">
        <v>0</v>
      </c>
      <c r="AX2004" s="12">
        <v>46.802999999999997</v>
      </c>
      <c r="AY2004" s="72">
        <v>4.2770000000000001</v>
      </c>
      <c r="AZ2004" s="72">
        <v>45.046999999999997</v>
      </c>
      <c r="BA2004" s="12">
        <v>46.802999999999997</v>
      </c>
      <c r="BB2004" s="72">
        <v>4.2770000000000001</v>
      </c>
      <c r="BC2004" s="72">
        <v>45.046999999999997</v>
      </c>
      <c r="BD2004" s="12">
        <v>20.204999999999998</v>
      </c>
      <c r="BE2004" s="72">
        <v>1.8460000000000001</v>
      </c>
      <c r="BF2004" s="72">
        <v>59.817999999999998</v>
      </c>
      <c r="BG2004" s="12">
        <v>67.007000000000005</v>
      </c>
      <c r="BH2004" s="72">
        <v>6.1230000000000002</v>
      </c>
      <c r="BI2004" s="72">
        <v>34.783999999999999</v>
      </c>
      <c r="BJ2004" s="12">
        <v>183.494</v>
      </c>
      <c r="BK2004" s="72">
        <v>16.768000000000001</v>
      </c>
      <c r="BL2004" s="72">
        <v>14.526</v>
      </c>
      <c r="BM2004" s="12">
        <v>11.513999999999999</v>
      </c>
      <c r="BN2004" s="72">
        <v>1.052</v>
      </c>
      <c r="BO2004" s="72">
        <v>61.06</v>
      </c>
      <c r="BP2004" s="12">
        <v>195.00899999999999</v>
      </c>
      <c r="BQ2004" s="72">
        <v>17.82</v>
      </c>
      <c r="BR2004" s="72">
        <v>14.55</v>
      </c>
      <c r="BS2004" s="12">
        <v>284.23599999999999</v>
      </c>
      <c r="BT2004" s="72">
        <v>25.974</v>
      </c>
      <c r="BU2004" s="72">
        <v>3.8069999999999999</v>
      </c>
      <c r="BV2004" s="12">
        <v>1094.316</v>
      </c>
      <c r="BW2004" s="72">
        <v>100</v>
      </c>
      <c r="BX2004" s="72">
        <v>0.12</v>
      </c>
      <c r="BY2004" s="13"/>
      <c r="BZ2004" s="13"/>
    </row>
    <row r="2005" spans="1:78" ht="12.75" customHeight="1">
      <c r="A2005" s="122" t="s">
        <v>65</v>
      </c>
      <c r="B2005" s="71" t="s">
        <v>67</v>
      </c>
      <c r="C2005" s="71" t="s">
        <v>25</v>
      </c>
      <c r="D2005" s="34">
        <v>43344</v>
      </c>
      <c r="E2005" s="12">
        <v>307.50599999999997</v>
      </c>
      <c r="F2005" s="72">
        <v>27.815000000000001</v>
      </c>
      <c r="G2005" s="72">
        <v>4.835</v>
      </c>
      <c r="H2005" s="12">
        <v>68.709000000000003</v>
      </c>
      <c r="I2005" s="72">
        <v>6.2149999999999999</v>
      </c>
      <c r="J2005" s="72">
        <v>54.06</v>
      </c>
      <c r="K2005" s="12">
        <v>44.070999999999998</v>
      </c>
      <c r="L2005" s="72">
        <v>3.9860000000000002</v>
      </c>
      <c r="M2005" s="72">
        <v>57.265999999999998</v>
      </c>
      <c r="N2005" s="12">
        <v>112.78</v>
      </c>
      <c r="O2005" s="72">
        <v>10.201000000000001</v>
      </c>
      <c r="P2005" s="72">
        <v>37.131999999999998</v>
      </c>
      <c r="Q2005" s="12">
        <v>0</v>
      </c>
      <c r="R2005" s="72">
        <v>0</v>
      </c>
      <c r="S2005" s="72">
        <v>0</v>
      </c>
      <c r="T2005" s="12">
        <v>112.78</v>
      </c>
      <c r="U2005" s="72">
        <v>10.201000000000001</v>
      </c>
      <c r="V2005" s="72">
        <v>37.131999999999998</v>
      </c>
      <c r="W2005" s="12">
        <v>335.10500000000002</v>
      </c>
      <c r="X2005" s="72">
        <v>30.312000000000001</v>
      </c>
      <c r="Y2005" s="72">
        <v>12.978</v>
      </c>
      <c r="Z2005" s="12">
        <v>447.88499999999999</v>
      </c>
      <c r="AA2005" s="72">
        <v>40.512999999999998</v>
      </c>
      <c r="AB2005" s="72">
        <v>2.5760000000000001</v>
      </c>
      <c r="AC2005" s="12">
        <v>755.39099999999996</v>
      </c>
      <c r="AD2005" s="72">
        <v>68.328999999999994</v>
      </c>
      <c r="AE2005" s="72">
        <v>1.4630000000000001</v>
      </c>
      <c r="AF2005" s="12">
        <v>0</v>
      </c>
      <c r="AG2005" s="72">
        <v>0</v>
      </c>
      <c r="AH2005" s="72">
        <v>0</v>
      </c>
      <c r="AI2005" s="12">
        <v>69.710999999999999</v>
      </c>
      <c r="AJ2005" s="72">
        <v>6.306</v>
      </c>
      <c r="AK2005" s="72">
        <v>6.468</v>
      </c>
      <c r="AL2005" s="12">
        <v>69.710999999999999</v>
      </c>
      <c r="AM2005" s="72">
        <v>6.306</v>
      </c>
      <c r="AN2005" s="72">
        <v>6.468</v>
      </c>
      <c r="AO2005" s="12">
        <v>825.10199999999998</v>
      </c>
      <c r="AP2005" s="72">
        <v>74.634</v>
      </c>
      <c r="AQ2005" s="72">
        <v>1.2330000000000001</v>
      </c>
      <c r="AR2005" s="12">
        <v>9.41</v>
      </c>
      <c r="AS2005" s="72">
        <v>0.85099999999999998</v>
      </c>
      <c r="AT2005" s="72">
        <v>104.498</v>
      </c>
      <c r="AU2005" s="12">
        <v>29.306999999999999</v>
      </c>
      <c r="AV2005" s="72">
        <v>2.6509999999999998</v>
      </c>
      <c r="AW2005" s="72">
        <v>103.45099999999999</v>
      </c>
      <c r="AX2005" s="12">
        <v>36.9</v>
      </c>
      <c r="AY2005" s="72">
        <v>3.3380000000000001</v>
      </c>
      <c r="AZ2005" s="72">
        <v>60.173000000000002</v>
      </c>
      <c r="BA2005" s="12">
        <v>66.206000000000003</v>
      </c>
      <c r="BB2005" s="72">
        <v>5.9889999999999999</v>
      </c>
      <c r="BC2005" s="72">
        <v>63.414999999999999</v>
      </c>
      <c r="BD2005" s="12">
        <v>42.281999999999996</v>
      </c>
      <c r="BE2005" s="72">
        <v>3.8250000000000002</v>
      </c>
      <c r="BF2005" s="72">
        <v>59.844000000000001</v>
      </c>
      <c r="BG2005" s="12">
        <v>108.488</v>
      </c>
      <c r="BH2005" s="72">
        <v>9.8130000000000006</v>
      </c>
      <c r="BI2005" s="72">
        <v>32.811</v>
      </c>
      <c r="BJ2005" s="12">
        <v>152.59100000000001</v>
      </c>
      <c r="BK2005" s="72">
        <v>13.803000000000001</v>
      </c>
      <c r="BL2005" s="72">
        <v>20.954999999999998</v>
      </c>
      <c r="BM2005" s="12">
        <v>9.9369999999999994</v>
      </c>
      <c r="BN2005" s="72">
        <v>0.89900000000000002</v>
      </c>
      <c r="BO2005" s="72">
        <v>80.763999999999996</v>
      </c>
      <c r="BP2005" s="12">
        <v>162.52799999999999</v>
      </c>
      <c r="BQ2005" s="72">
        <v>14.701000000000001</v>
      </c>
      <c r="BR2005" s="72">
        <v>19.699000000000002</v>
      </c>
      <c r="BS2005" s="12">
        <v>280.42599999999999</v>
      </c>
      <c r="BT2005" s="72">
        <v>25.366</v>
      </c>
      <c r="BU2005" s="72">
        <v>3.8109999999999999</v>
      </c>
      <c r="BV2005" s="12">
        <v>1105.528</v>
      </c>
      <c r="BW2005" s="72">
        <v>100</v>
      </c>
      <c r="BX2005" s="72">
        <v>0.20300000000000001</v>
      </c>
      <c r="BY2005" s="13"/>
      <c r="BZ2005" s="13"/>
    </row>
    <row r="2006" spans="1:78" ht="12.75" customHeight="1">
      <c r="A2006" s="122" t="s">
        <v>65</v>
      </c>
      <c r="B2006" s="71" t="s">
        <v>67</v>
      </c>
      <c r="C2006" s="71" t="s">
        <v>25</v>
      </c>
      <c r="D2006" s="34">
        <v>43435</v>
      </c>
      <c r="E2006" s="12">
        <v>291.76799999999997</v>
      </c>
      <c r="F2006" s="72">
        <v>26.451000000000001</v>
      </c>
      <c r="G2006" s="72">
        <v>7.6310000000000002</v>
      </c>
      <c r="H2006" s="12">
        <v>80.427999999999997</v>
      </c>
      <c r="I2006" s="72">
        <v>7.2910000000000004</v>
      </c>
      <c r="J2006" s="72">
        <v>45.838000000000001</v>
      </c>
      <c r="K2006" s="12">
        <v>70.912999999999997</v>
      </c>
      <c r="L2006" s="72">
        <v>6.4290000000000003</v>
      </c>
      <c r="M2006" s="72">
        <v>42.826000000000001</v>
      </c>
      <c r="N2006" s="12">
        <v>151.34100000000001</v>
      </c>
      <c r="O2006" s="72">
        <v>13.72</v>
      </c>
      <c r="P2006" s="72">
        <v>26.786999999999999</v>
      </c>
      <c r="Q2006" s="12">
        <v>0</v>
      </c>
      <c r="R2006" s="72">
        <v>0</v>
      </c>
      <c r="S2006" s="72">
        <v>0</v>
      </c>
      <c r="T2006" s="12">
        <v>151.34100000000001</v>
      </c>
      <c r="U2006" s="72">
        <v>13.72</v>
      </c>
      <c r="V2006" s="72">
        <v>26.786999999999999</v>
      </c>
      <c r="W2006" s="12">
        <v>325.27499999999998</v>
      </c>
      <c r="X2006" s="72">
        <v>29.488</v>
      </c>
      <c r="Y2006" s="72">
        <v>13.670999999999999</v>
      </c>
      <c r="Z2006" s="12">
        <v>476.61599999999999</v>
      </c>
      <c r="AA2006" s="72">
        <v>43.209000000000003</v>
      </c>
      <c r="AB2006" s="72">
        <v>4.4480000000000004</v>
      </c>
      <c r="AC2006" s="12">
        <v>768.38400000000001</v>
      </c>
      <c r="AD2006" s="72">
        <v>69.659000000000006</v>
      </c>
      <c r="AE2006" s="72">
        <v>1.0629999999999999</v>
      </c>
      <c r="AF2006" s="12">
        <v>0</v>
      </c>
      <c r="AG2006" s="72">
        <v>0</v>
      </c>
      <c r="AH2006" s="72">
        <v>0</v>
      </c>
      <c r="AI2006" s="12">
        <v>66.906999999999996</v>
      </c>
      <c r="AJ2006" s="72">
        <v>6.0659999999999998</v>
      </c>
      <c r="AK2006" s="72">
        <v>6.609</v>
      </c>
      <c r="AL2006" s="12">
        <v>66.906999999999996</v>
      </c>
      <c r="AM2006" s="72">
        <v>6.0659999999999998</v>
      </c>
      <c r="AN2006" s="72">
        <v>6.609</v>
      </c>
      <c r="AO2006" s="12">
        <v>835.29100000000005</v>
      </c>
      <c r="AP2006" s="72">
        <v>75.724999999999994</v>
      </c>
      <c r="AQ2006" s="72">
        <v>1.0089999999999999</v>
      </c>
      <c r="AR2006" s="12">
        <v>7.1310000000000002</v>
      </c>
      <c r="AS2006" s="72">
        <v>0.64700000000000002</v>
      </c>
      <c r="AT2006" s="72">
        <v>104.027</v>
      </c>
      <c r="AU2006" s="12">
        <v>18.646999999999998</v>
      </c>
      <c r="AV2006" s="72">
        <v>1.69</v>
      </c>
      <c r="AW2006" s="72">
        <v>113.02500000000001</v>
      </c>
      <c r="AX2006" s="12">
        <v>30.641999999999999</v>
      </c>
      <c r="AY2006" s="72">
        <v>2.778</v>
      </c>
      <c r="AZ2006" s="72">
        <v>66.284000000000006</v>
      </c>
      <c r="BA2006" s="12">
        <v>49.289000000000001</v>
      </c>
      <c r="BB2006" s="72">
        <v>4.468</v>
      </c>
      <c r="BC2006" s="72">
        <v>58.792000000000002</v>
      </c>
      <c r="BD2006" s="12">
        <v>25.271999999999998</v>
      </c>
      <c r="BE2006" s="72">
        <v>2.2909999999999999</v>
      </c>
      <c r="BF2006" s="72">
        <v>66.724000000000004</v>
      </c>
      <c r="BG2006" s="12">
        <v>74.561000000000007</v>
      </c>
      <c r="BH2006" s="72">
        <v>6.76</v>
      </c>
      <c r="BI2006" s="72">
        <v>39.377000000000002</v>
      </c>
      <c r="BJ2006" s="12">
        <v>186.07599999999999</v>
      </c>
      <c r="BK2006" s="72">
        <v>16.869</v>
      </c>
      <c r="BL2006" s="72">
        <v>18.821000000000002</v>
      </c>
      <c r="BM2006" s="12">
        <v>0</v>
      </c>
      <c r="BN2006" s="72">
        <v>0</v>
      </c>
      <c r="BO2006" s="72">
        <v>0</v>
      </c>
      <c r="BP2006" s="12">
        <v>186.07599999999999</v>
      </c>
      <c r="BQ2006" s="72">
        <v>16.869</v>
      </c>
      <c r="BR2006" s="72">
        <v>18.821000000000002</v>
      </c>
      <c r="BS2006" s="12">
        <v>267.76799999999997</v>
      </c>
      <c r="BT2006" s="72">
        <v>24.274999999999999</v>
      </c>
      <c r="BU2006" s="72">
        <v>3.4449999999999998</v>
      </c>
      <c r="BV2006" s="12">
        <v>1103.06</v>
      </c>
      <c r="BW2006" s="72">
        <v>100</v>
      </c>
      <c r="BX2006" s="72">
        <v>0.193</v>
      </c>
      <c r="BY2006" s="13"/>
      <c r="BZ2006" s="13"/>
    </row>
    <row r="2007" spans="1:78" ht="12.75" customHeight="1">
      <c r="A2007" s="122" t="s">
        <v>65</v>
      </c>
      <c r="B2007" s="71" t="s">
        <v>67</v>
      </c>
      <c r="C2007" s="71" t="s">
        <v>25</v>
      </c>
      <c r="D2007" s="34">
        <v>43525</v>
      </c>
      <c r="E2007" s="12">
        <v>328.54300000000001</v>
      </c>
      <c r="F2007" s="72">
        <v>29.683</v>
      </c>
      <c r="G2007" s="72">
        <v>3.577</v>
      </c>
      <c r="H2007" s="12">
        <v>42.784999999999997</v>
      </c>
      <c r="I2007" s="72">
        <v>3.8660000000000001</v>
      </c>
      <c r="J2007" s="72">
        <v>46.243000000000002</v>
      </c>
      <c r="K2007" s="12">
        <v>81.802000000000007</v>
      </c>
      <c r="L2007" s="72">
        <v>7.391</v>
      </c>
      <c r="M2007" s="72">
        <v>30.01</v>
      </c>
      <c r="N2007" s="12">
        <v>124.587</v>
      </c>
      <c r="O2007" s="72">
        <v>11.256</v>
      </c>
      <c r="P2007" s="72">
        <v>28.896000000000001</v>
      </c>
      <c r="Q2007" s="12">
        <v>0</v>
      </c>
      <c r="R2007" s="72">
        <v>0</v>
      </c>
      <c r="S2007" s="72">
        <v>0</v>
      </c>
      <c r="T2007" s="12">
        <v>124.587</v>
      </c>
      <c r="U2007" s="72">
        <v>11.256</v>
      </c>
      <c r="V2007" s="72">
        <v>28.896000000000001</v>
      </c>
      <c r="W2007" s="12">
        <v>317.96899999999999</v>
      </c>
      <c r="X2007" s="72">
        <v>28.728000000000002</v>
      </c>
      <c r="Y2007" s="72">
        <v>12.265000000000001</v>
      </c>
      <c r="Z2007" s="12">
        <v>442.55599999999998</v>
      </c>
      <c r="AA2007" s="72">
        <v>39.984000000000002</v>
      </c>
      <c r="AB2007" s="72">
        <v>2.6989999999999998</v>
      </c>
      <c r="AC2007" s="12">
        <v>771.09900000000005</v>
      </c>
      <c r="AD2007" s="72">
        <v>69.668000000000006</v>
      </c>
      <c r="AE2007" s="72">
        <v>0.76500000000000001</v>
      </c>
      <c r="AF2007" s="12">
        <v>0</v>
      </c>
      <c r="AG2007" s="72">
        <v>0</v>
      </c>
      <c r="AH2007" s="72">
        <v>0</v>
      </c>
      <c r="AI2007" s="12">
        <v>84.456000000000003</v>
      </c>
      <c r="AJ2007" s="72">
        <v>7.6310000000000002</v>
      </c>
      <c r="AK2007" s="72">
        <v>5.9409999999999998</v>
      </c>
      <c r="AL2007" s="12">
        <v>84.456000000000003</v>
      </c>
      <c r="AM2007" s="72">
        <v>7.6310000000000002</v>
      </c>
      <c r="AN2007" s="72">
        <v>5.9409999999999998</v>
      </c>
      <c r="AO2007" s="12">
        <v>855.55499999999995</v>
      </c>
      <c r="AP2007" s="72">
        <v>77.298000000000002</v>
      </c>
      <c r="AQ2007" s="72">
        <v>0.76400000000000001</v>
      </c>
      <c r="AR2007" s="12">
        <v>0</v>
      </c>
      <c r="AS2007" s="72">
        <v>0</v>
      </c>
      <c r="AT2007" s="72">
        <v>0</v>
      </c>
      <c r="AU2007" s="12">
        <v>0</v>
      </c>
      <c r="AV2007" s="72">
        <v>0</v>
      </c>
      <c r="AW2007" s="72">
        <v>0</v>
      </c>
      <c r="AX2007" s="12">
        <v>102.712</v>
      </c>
      <c r="AY2007" s="72">
        <v>9.2799999999999994</v>
      </c>
      <c r="AZ2007" s="72">
        <v>48.185000000000002</v>
      </c>
      <c r="BA2007" s="12">
        <v>102.712</v>
      </c>
      <c r="BB2007" s="72">
        <v>9.2799999999999994</v>
      </c>
      <c r="BC2007" s="72">
        <v>48.185000000000002</v>
      </c>
      <c r="BD2007" s="12">
        <v>51.613</v>
      </c>
      <c r="BE2007" s="72">
        <v>4.6630000000000003</v>
      </c>
      <c r="BF2007" s="72">
        <v>60.640999999999998</v>
      </c>
      <c r="BG2007" s="12">
        <v>154.32599999999999</v>
      </c>
      <c r="BH2007" s="72">
        <v>13.943</v>
      </c>
      <c r="BI2007" s="72">
        <v>25.14</v>
      </c>
      <c r="BJ2007" s="12">
        <v>96.944000000000003</v>
      </c>
      <c r="BK2007" s="72">
        <v>8.7590000000000003</v>
      </c>
      <c r="BL2007" s="72">
        <v>38.515000000000001</v>
      </c>
      <c r="BM2007" s="12">
        <v>0</v>
      </c>
      <c r="BN2007" s="72">
        <v>0</v>
      </c>
      <c r="BO2007" s="72">
        <v>0</v>
      </c>
      <c r="BP2007" s="12">
        <v>96.944000000000003</v>
      </c>
      <c r="BQ2007" s="72">
        <v>8.7590000000000003</v>
      </c>
      <c r="BR2007" s="72">
        <v>38.515000000000001</v>
      </c>
      <c r="BS2007" s="12">
        <v>251.26900000000001</v>
      </c>
      <c r="BT2007" s="72">
        <v>22.702000000000002</v>
      </c>
      <c r="BU2007" s="72">
        <v>2.7080000000000002</v>
      </c>
      <c r="BV2007" s="12">
        <v>1106.8240000000001</v>
      </c>
      <c r="BW2007" s="72">
        <v>100</v>
      </c>
      <c r="BX2007" s="72">
        <v>0.14000000000000001</v>
      </c>
      <c r="BY2007" s="13"/>
      <c r="BZ2007" s="13"/>
    </row>
    <row r="2008" spans="1:78" ht="12.75" customHeight="1">
      <c r="A2008" s="122" t="s">
        <v>65</v>
      </c>
      <c r="B2008" s="71" t="s">
        <v>67</v>
      </c>
      <c r="C2008" s="71" t="s">
        <v>25</v>
      </c>
      <c r="D2008" s="34">
        <v>43617</v>
      </c>
      <c r="E2008" s="12">
        <v>303.74700000000001</v>
      </c>
      <c r="F2008" s="72">
        <v>27.489000000000001</v>
      </c>
      <c r="G2008" s="72">
        <v>7.3609999999999998</v>
      </c>
      <c r="H2008" s="12">
        <v>95.563000000000002</v>
      </c>
      <c r="I2008" s="72">
        <v>8.6479999999999997</v>
      </c>
      <c r="J2008" s="72">
        <v>37.222999999999999</v>
      </c>
      <c r="K2008" s="12">
        <v>92.953000000000003</v>
      </c>
      <c r="L2008" s="72">
        <v>8.4120000000000008</v>
      </c>
      <c r="M2008" s="72">
        <v>26.117000000000001</v>
      </c>
      <c r="N2008" s="12">
        <v>188.51599999999999</v>
      </c>
      <c r="O2008" s="72">
        <v>17.059999999999999</v>
      </c>
      <c r="P2008" s="72">
        <v>18.117999999999999</v>
      </c>
      <c r="Q2008" s="12">
        <v>5.6680000000000001</v>
      </c>
      <c r="R2008" s="72">
        <v>0.51300000000000001</v>
      </c>
      <c r="S2008" s="72">
        <v>101.59699999999999</v>
      </c>
      <c r="T2008" s="12">
        <v>194.184</v>
      </c>
      <c r="U2008" s="72">
        <v>17.573</v>
      </c>
      <c r="V2008" s="72">
        <v>17.420999999999999</v>
      </c>
      <c r="W2008" s="12">
        <v>279.58800000000002</v>
      </c>
      <c r="X2008" s="72">
        <v>25.302</v>
      </c>
      <c r="Y2008" s="72">
        <v>15.438000000000001</v>
      </c>
      <c r="Z2008" s="12">
        <v>473.77199999999999</v>
      </c>
      <c r="AA2008" s="72">
        <v>42.875999999999998</v>
      </c>
      <c r="AB2008" s="72">
        <v>4.8010000000000002</v>
      </c>
      <c r="AC2008" s="12">
        <v>777.51900000000001</v>
      </c>
      <c r="AD2008" s="72">
        <v>70.364000000000004</v>
      </c>
      <c r="AE2008" s="72">
        <v>1.351</v>
      </c>
      <c r="AF2008" s="12">
        <v>0</v>
      </c>
      <c r="AG2008" s="72">
        <v>0</v>
      </c>
      <c r="AH2008" s="72">
        <v>0</v>
      </c>
      <c r="AI2008" s="12">
        <v>76.153999999999996</v>
      </c>
      <c r="AJ2008" s="72">
        <v>6.8920000000000003</v>
      </c>
      <c r="AK2008" s="72">
        <v>5.4880000000000004</v>
      </c>
      <c r="AL2008" s="12">
        <v>76.153999999999996</v>
      </c>
      <c r="AM2008" s="72">
        <v>6.8920000000000003</v>
      </c>
      <c r="AN2008" s="72">
        <v>5.4880000000000004</v>
      </c>
      <c r="AO2008" s="12">
        <v>853.67399999999998</v>
      </c>
      <c r="AP2008" s="72">
        <v>77.256</v>
      </c>
      <c r="AQ2008" s="72">
        <v>1.069</v>
      </c>
      <c r="AR2008" s="12">
        <v>0</v>
      </c>
      <c r="AS2008" s="72">
        <v>0</v>
      </c>
      <c r="AT2008" s="72">
        <v>0</v>
      </c>
      <c r="AU2008" s="12">
        <v>15.779</v>
      </c>
      <c r="AV2008" s="72">
        <v>1.4279999999999999</v>
      </c>
      <c r="AW2008" s="72">
        <v>103.43899999999999</v>
      </c>
      <c r="AX2008" s="12">
        <v>16.350000000000001</v>
      </c>
      <c r="AY2008" s="72">
        <v>1.48</v>
      </c>
      <c r="AZ2008" s="72">
        <v>80.617999999999995</v>
      </c>
      <c r="BA2008" s="12">
        <v>32.130000000000003</v>
      </c>
      <c r="BB2008" s="72">
        <v>2.9079999999999999</v>
      </c>
      <c r="BC2008" s="72">
        <v>53.557000000000002</v>
      </c>
      <c r="BD2008" s="12">
        <v>15.135</v>
      </c>
      <c r="BE2008" s="72">
        <v>1.37</v>
      </c>
      <c r="BF2008" s="72">
        <v>83.820999999999998</v>
      </c>
      <c r="BG2008" s="12">
        <v>47.265000000000001</v>
      </c>
      <c r="BH2008" s="72">
        <v>4.2770000000000001</v>
      </c>
      <c r="BI2008" s="72">
        <v>38.515000000000001</v>
      </c>
      <c r="BJ2008" s="12">
        <v>200.63200000000001</v>
      </c>
      <c r="BK2008" s="72">
        <v>18.157</v>
      </c>
      <c r="BL2008" s="72">
        <v>9.9689999999999994</v>
      </c>
      <c r="BM2008" s="12">
        <v>3.4220000000000002</v>
      </c>
      <c r="BN2008" s="72">
        <v>0.31</v>
      </c>
      <c r="BO2008" s="72">
        <v>115.548</v>
      </c>
      <c r="BP2008" s="12">
        <v>204.05500000000001</v>
      </c>
      <c r="BQ2008" s="72">
        <v>18.466999999999999</v>
      </c>
      <c r="BR2008" s="72">
        <v>9.9440000000000008</v>
      </c>
      <c r="BS2008" s="12">
        <v>251.31899999999999</v>
      </c>
      <c r="BT2008" s="72">
        <v>22.744</v>
      </c>
      <c r="BU2008" s="72">
        <v>3.7210000000000001</v>
      </c>
      <c r="BV2008" s="12">
        <v>1104.9929999999999</v>
      </c>
      <c r="BW2008" s="72">
        <v>100</v>
      </c>
      <c r="BX2008" s="72">
        <v>0.17899999999999999</v>
      </c>
      <c r="BY2008" s="13"/>
      <c r="BZ2008" s="13"/>
    </row>
    <row r="2009" spans="1:78" ht="12.75" customHeight="1">
      <c r="A2009" s="122" t="s">
        <v>65</v>
      </c>
      <c r="B2009" s="71" t="s">
        <v>67</v>
      </c>
      <c r="C2009" s="71" t="s">
        <v>25</v>
      </c>
      <c r="D2009" s="34">
        <v>44075</v>
      </c>
      <c r="E2009" s="12">
        <v>281.39699999999999</v>
      </c>
      <c r="F2009" s="72">
        <v>26.518999999999998</v>
      </c>
      <c r="G2009" s="72">
        <v>4.3230000000000004</v>
      </c>
      <c r="H2009" s="12">
        <v>83.935000000000002</v>
      </c>
      <c r="I2009" s="72">
        <v>7.91</v>
      </c>
      <c r="J2009" s="72">
        <v>32.893999999999998</v>
      </c>
      <c r="K2009" s="12">
        <v>103.944</v>
      </c>
      <c r="L2009" s="72">
        <v>9.7959999999999994</v>
      </c>
      <c r="M2009" s="72">
        <v>41.456000000000003</v>
      </c>
      <c r="N2009" s="12">
        <v>187.87899999999999</v>
      </c>
      <c r="O2009" s="72">
        <v>17.706</v>
      </c>
      <c r="P2009" s="72">
        <v>24.13</v>
      </c>
      <c r="Q2009" s="12">
        <v>0</v>
      </c>
      <c r="R2009" s="72">
        <v>0</v>
      </c>
      <c r="S2009" s="72">
        <v>0</v>
      </c>
      <c r="T2009" s="12">
        <v>187.87899999999999</v>
      </c>
      <c r="U2009" s="72">
        <v>17.706</v>
      </c>
      <c r="V2009" s="72">
        <v>24.13</v>
      </c>
      <c r="W2009" s="12">
        <v>232.898</v>
      </c>
      <c r="X2009" s="72">
        <v>21.949000000000002</v>
      </c>
      <c r="Y2009" s="72">
        <v>17.004999999999999</v>
      </c>
      <c r="Z2009" s="12">
        <v>420.77699999999999</v>
      </c>
      <c r="AA2009" s="72">
        <v>39.655000000000001</v>
      </c>
      <c r="AB2009" s="72">
        <v>2.8889999999999998</v>
      </c>
      <c r="AC2009" s="12">
        <v>702.17399999999998</v>
      </c>
      <c r="AD2009" s="72">
        <v>66.174000000000007</v>
      </c>
      <c r="AE2009" s="72">
        <v>1.4279999999999999</v>
      </c>
      <c r="AF2009" s="12">
        <v>15.79</v>
      </c>
      <c r="AG2009" s="72">
        <v>1.488</v>
      </c>
      <c r="AH2009" s="72">
        <v>114.277</v>
      </c>
      <c r="AI2009" s="12">
        <v>83.192999999999998</v>
      </c>
      <c r="AJ2009" s="72">
        <v>7.84</v>
      </c>
      <c r="AK2009" s="72">
        <v>22.69</v>
      </c>
      <c r="AL2009" s="12">
        <v>98.983000000000004</v>
      </c>
      <c r="AM2009" s="72">
        <v>9.3279999999999994</v>
      </c>
      <c r="AN2009" s="72">
        <v>5.56</v>
      </c>
      <c r="AO2009" s="12">
        <v>801.15700000000004</v>
      </c>
      <c r="AP2009" s="72">
        <v>75.503</v>
      </c>
      <c r="AQ2009" s="72">
        <v>1.2010000000000001</v>
      </c>
      <c r="AR2009" s="12">
        <v>29.709</v>
      </c>
      <c r="AS2009" s="72">
        <v>2.8</v>
      </c>
      <c r="AT2009" s="72">
        <v>71.399000000000001</v>
      </c>
      <c r="AU2009" s="12">
        <v>0</v>
      </c>
      <c r="AV2009" s="72">
        <v>0</v>
      </c>
      <c r="AW2009" s="72">
        <v>0</v>
      </c>
      <c r="AX2009" s="12">
        <v>49.94</v>
      </c>
      <c r="AY2009" s="72">
        <v>4.7060000000000004</v>
      </c>
      <c r="AZ2009" s="72">
        <v>70.055000000000007</v>
      </c>
      <c r="BA2009" s="12">
        <v>49.94</v>
      </c>
      <c r="BB2009" s="72">
        <v>4.7060000000000004</v>
      </c>
      <c r="BC2009" s="72">
        <v>70.055000000000007</v>
      </c>
      <c r="BD2009" s="12">
        <v>37.655999999999999</v>
      </c>
      <c r="BE2009" s="72">
        <v>3.5489999999999999</v>
      </c>
      <c r="BF2009" s="72">
        <v>72.260000000000005</v>
      </c>
      <c r="BG2009" s="12">
        <v>87.596999999999994</v>
      </c>
      <c r="BH2009" s="72">
        <v>8.2550000000000008</v>
      </c>
      <c r="BI2009" s="72">
        <v>42.311999999999998</v>
      </c>
      <c r="BJ2009" s="12">
        <v>142.636</v>
      </c>
      <c r="BK2009" s="72">
        <v>13.442</v>
      </c>
      <c r="BL2009" s="72">
        <v>29.478000000000002</v>
      </c>
      <c r="BM2009" s="12">
        <v>0</v>
      </c>
      <c r="BN2009" s="72">
        <v>0</v>
      </c>
      <c r="BO2009" s="72">
        <v>0</v>
      </c>
      <c r="BP2009" s="12">
        <v>142.636</v>
      </c>
      <c r="BQ2009" s="72">
        <v>13.442</v>
      </c>
      <c r="BR2009" s="72">
        <v>29.478000000000002</v>
      </c>
      <c r="BS2009" s="12">
        <v>259.94099999999997</v>
      </c>
      <c r="BT2009" s="72">
        <v>24.497</v>
      </c>
      <c r="BU2009" s="72">
        <v>3.444</v>
      </c>
      <c r="BV2009" s="12">
        <v>1061.098</v>
      </c>
      <c r="BW2009" s="72">
        <v>100</v>
      </c>
      <c r="BX2009" s="72">
        <v>0.249</v>
      </c>
      <c r="BY2009" s="13"/>
      <c r="BZ2009" s="13"/>
    </row>
    <row r="2010" spans="1:78" ht="12.75" customHeight="1">
      <c r="A2010" s="122" t="s">
        <v>65</v>
      </c>
      <c r="B2010" s="71" t="s">
        <v>67</v>
      </c>
      <c r="C2010" s="71" t="s">
        <v>25</v>
      </c>
      <c r="D2010" s="34">
        <v>44166</v>
      </c>
      <c r="E2010" s="12">
        <v>260.70100000000002</v>
      </c>
      <c r="F2010" s="72">
        <v>24.928999999999998</v>
      </c>
      <c r="G2010" s="72">
        <v>12.516</v>
      </c>
      <c r="H2010" s="12">
        <v>169.761</v>
      </c>
      <c r="I2010" s="72">
        <v>16.233000000000001</v>
      </c>
      <c r="J2010" s="72">
        <v>26.474</v>
      </c>
      <c r="K2010" s="12">
        <v>30.664000000000001</v>
      </c>
      <c r="L2010" s="72">
        <v>2.9319999999999999</v>
      </c>
      <c r="M2010" s="72">
        <v>73.893000000000001</v>
      </c>
      <c r="N2010" s="12">
        <v>200.42500000000001</v>
      </c>
      <c r="O2010" s="72">
        <v>19.164999999999999</v>
      </c>
      <c r="P2010" s="72">
        <v>24.66</v>
      </c>
      <c r="Q2010" s="12">
        <v>18.991</v>
      </c>
      <c r="R2010" s="72">
        <v>1.8160000000000001</v>
      </c>
      <c r="S2010" s="72">
        <v>83.87</v>
      </c>
      <c r="T2010" s="12">
        <v>219.416</v>
      </c>
      <c r="U2010" s="72">
        <v>20.981000000000002</v>
      </c>
      <c r="V2010" s="72">
        <v>24.155999999999999</v>
      </c>
      <c r="W2010" s="12">
        <v>238.648</v>
      </c>
      <c r="X2010" s="72">
        <v>22.82</v>
      </c>
      <c r="Y2010" s="72">
        <v>17.059999999999999</v>
      </c>
      <c r="Z2010" s="12">
        <v>458.06400000000002</v>
      </c>
      <c r="AA2010" s="72">
        <v>43.802</v>
      </c>
      <c r="AB2010" s="72">
        <v>7.5170000000000003</v>
      </c>
      <c r="AC2010" s="12">
        <v>718.76499999999999</v>
      </c>
      <c r="AD2010" s="72">
        <v>68.730999999999995</v>
      </c>
      <c r="AE2010" s="72">
        <v>1.456</v>
      </c>
      <c r="AF2010" s="12">
        <v>0</v>
      </c>
      <c r="AG2010" s="72">
        <v>0</v>
      </c>
      <c r="AH2010" s="72">
        <v>0</v>
      </c>
      <c r="AI2010" s="12">
        <v>93.957999999999998</v>
      </c>
      <c r="AJ2010" s="72">
        <v>8.9849999999999994</v>
      </c>
      <c r="AK2010" s="72">
        <v>6.1959999999999997</v>
      </c>
      <c r="AL2010" s="12">
        <v>93.957999999999998</v>
      </c>
      <c r="AM2010" s="72">
        <v>8.9849999999999994</v>
      </c>
      <c r="AN2010" s="72">
        <v>6.1959999999999997</v>
      </c>
      <c r="AO2010" s="12">
        <v>812.72299999999996</v>
      </c>
      <c r="AP2010" s="72">
        <v>77.715000000000003</v>
      </c>
      <c r="AQ2010" s="72">
        <v>1.1599999999999999</v>
      </c>
      <c r="AR2010" s="12">
        <v>31.61</v>
      </c>
      <c r="AS2010" s="72">
        <v>3.0230000000000001</v>
      </c>
      <c r="AT2010" s="72">
        <v>78.409000000000006</v>
      </c>
      <c r="AU2010" s="12">
        <v>0</v>
      </c>
      <c r="AV2010" s="72">
        <v>0</v>
      </c>
      <c r="AW2010" s="72">
        <v>0</v>
      </c>
      <c r="AX2010" s="12">
        <v>134.143</v>
      </c>
      <c r="AY2010" s="72">
        <v>12.827</v>
      </c>
      <c r="AZ2010" s="72">
        <v>52.908999999999999</v>
      </c>
      <c r="BA2010" s="12">
        <v>134.143</v>
      </c>
      <c r="BB2010" s="72">
        <v>12.827</v>
      </c>
      <c r="BC2010" s="72">
        <v>52.908999999999999</v>
      </c>
      <c r="BD2010" s="12">
        <v>22.777999999999999</v>
      </c>
      <c r="BE2010" s="72">
        <v>2.1779999999999999</v>
      </c>
      <c r="BF2010" s="72">
        <v>69.994</v>
      </c>
      <c r="BG2010" s="12">
        <v>156.92099999999999</v>
      </c>
      <c r="BH2010" s="72">
        <v>15.005000000000001</v>
      </c>
      <c r="BI2010" s="72">
        <v>44.651000000000003</v>
      </c>
      <c r="BJ2010" s="12">
        <v>44.515000000000001</v>
      </c>
      <c r="BK2010" s="72">
        <v>4.2569999999999997</v>
      </c>
      <c r="BL2010" s="72">
        <v>147.697</v>
      </c>
      <c r="BM2010" s="12">
        <v>0</v>
      </c>
      <c r="BN2010" s="72">
        <v>0</v>
      </c>
      <c r="BO2010" s="72">
        <v>0</v>
      </c>
      <c r="BP2010" s="12">
        <v>44.515000000000001</v>
      </c>
      <c r="BQ2010" s="72">
        <v>4.2569999999999997</v>
      </c>
      <c r="BR2010" s="72">
        <v>147.697</v>
      </c>
      <c r="BS2010" s="12">
        <v>233.04599999999999</v>
      </c>
      <c r="BT2010" s="72">
        <v>22.285</v>
      </c>
      <c r="BU2010" s="72">
        <v>4.12</v>
      </c>
      <c r="BV2010" s="12">
        <v>1045.77</v>
      </c>
      <c r="BW2010" s="72">
        <v>100</v>
      </c>
      <c r="BX2010" s="72">
        <v>0.16900000000000001</v>
      </c>
      <c r="BY2010" s="13"/>
      <c r="BZ2010" s="13"/>
    </row>
    <row r="2011" spans="1:78" ht="12.75" customHeight="1">
      <c r="A2011" s="122" t="s">
        <v>65</v>
      </c>
      <c r="B2011" s="71" t="s">
        <v>67</v>
      </c>
      <c r="C2011" s="71" t="s">
        <v>25</v>
      </c>
      <c r="D2011" s="34">
        <v>44256</v>
      </c>
      <c r="E2011" s="12">
        <v>308.87</v>
      </c>
      <c r="F2011" s="72">
        <v>29.917000000000002</v>
      </c>
      <c r="G2011" s="72">
        <v>3.0419999999999998</v>
      </c>
      <c r="H2011" s="12">
        <v>44.698</v>
      </c>
      <c r="I2011" s="72">
        <v>4.3289999999999997</v>
      </c>
      <c r="J2011" s="72">
        <v>52.613</v>
      </c>
      <c r="K2011" s="12">
        <v>65.355999999999995</v>
      </c>
      <c r="L2011" s="72">
        <v>6.33</v>
      </c>
      <c r="M2011" s="72">
        <v>41.140999999999998</v>
      </c>
      <c r="N2011" s="12">
        <v>110.054</v>
      </c>
      <c r="O2011" s="72">
        <v>10.66</v>
      </c>
      <c r="P2011" s="72">
        <v>32.765999999999998</v>
      </c>
      <c r="Q2011" s="12">
        <v>15.271000000000001</v>
      </c>
      <c r="R2011" s="72">
        <v>1.4790000000000001</v>
      </c>
      <c r="S2011" s="72">
        <v>67.263999999999996</v>
      </c>
      <c r="T2011" s="12">
        <v>125.325</v>
      </c>
      <c r="U2011" s="72">
        <v>12.138999999999999</v>
      </c>
      <c r="V2011" s="72">
        <v>30.768999999999998</v>
      </c>
      <c r="W2011" s="12">
        <v>296.69</v>
      </c>
      <c r="X2011" s="72">
        <v>28.736999999999998</v>
      </c>
      <c r="Y2011" s="72">
        <v>13.03</v>
      </c>
      <c r="Z2011" s="12">
        <v>422.01499999999999</v>
      </c>
      <c r="AA2011" s="72">
        <v>40.875999999999998</v>
      </c>
      <c r="AB2011" s="72">
        <v>1.917</v>
      </c>
      <c r="AC2011" s="12">
        <v>730.88400000000001</v>
      </c>
      <c r="AD2011" s="72">
        <v>70.793000000000006</v>
      </c>
      <c r="AE2011" s="72">
        <v>1.1879999999999999</v>
      </c>
      <c r="AF2011" s="12">
        <v>0</v>
      </c>
      <c r="AG2011" s="72">
        <v>0</v>
      </c>
      <c r="AH2011" s="72">
        <v>0</v>
      </c>
      <c r="AI2011" s="12">
        <v>91.117999999999995</v>
      </c>
      <c r="AJ2011" s="72">
        <v>8.8260000000000005</v>
      </c>
      <c r="AK2011" s="72">
        <v>6.4189999999999996</v>
      </c>
      <c r="AL2011" s="12">
        <v>91.117999999999995</v>
      </c>
      <c r="AM2011" s="72">
        <v>8.8260000000000005</v>
      </c>
      <c r="AN2011" s="72">
        <v>6.4189999999999996</v>
      </c>
      <c r="AO2011" s="12">
        <v>822.00300000000004</v>
      </c>
      <c r="AP2011" s="72">
        <v>79.617999999999995</v>
      </c>
      <c r="AQ2011" s="72">
        <v>1.0369999999999999</v>
      </c>
      <c r="AR2011" s="12">
        <v>65.418999999999997</v>
      </c>
      <c r="AS2011" s="72">
        <v>6.3360000000000003</v>
      </c>
      <c r="AT2011" s="72">
        <v>58.338999999999999</v>
      </c>
      <c r="AU2011" s="12">
        <v>1.145</v>
      </c>
      <c r="AV2011" s="72">
        <v>0.111</v>
      </c>
      <c r="AW2011" s="72">
        <v>116.337</v>
      </c>
      <c r="AX2011" s="12">
        <v>21.155999999999999</v>
      </c>
      <c r="AY2011" s="72">
        <v>2.0489999999999999</v>
      </c>
      <c r="AZ2011" s="72">
        <v>75.566000000000003</v>
      </c>
      <c r="BA2011" s="12">
        <v>22.300999999999998</v>
      </c>
      <c r="BB2011" s="72">
        <v>2.16</v>
      </c>
      <c r="BC2011" s="72">
        <v>71.402000000000001</v>
      </c>
      <c r="BD2011" s="12">
        <v>26.815000000000001</v>
      </c>
      <c r="BE2011" s="72">
        <v>2.597</v>
      </c>
      <c r="BF2011" s="72">
        <v>61.18</v>
      </c>
      <c r="BG2011" s="12">
        <v>49.116</v>
      </c>
      <c r="BH2011" s="72">
        <v>4.7569999999999997</v>
      </c>
      <c r="BI2011" s="72">
        <v>36.805999999999997</v>
      </c>
      <c r="BJ2011" s="12">
        <v>95.891999999999996</v>
      </c>
      <c r="BK2011" s="72">
        <v>9.2880000000000003</v>
      </c>
      <c r="BL2011" s="72">
        <v>32.926000000000002</v>
      </c>
      <c r="BM2011" s="12">
        <v>0</v>
      </c>
      <c r="BN2011" s="72">
        <v>0</v>
      </c>
      <c r="BO2011" s="72">
        <v>0</v>
      </c>
      <c r="BP2011" s="12">
        <v>95.891999999999996</v>
      </c>
      <c r="BQ2011" s="72">
        <v>9.2880000000000003</v>
      </c>
      <c r="BR2011" s="72">
        <v>32.926000000000002</v>
      </c>
      <c r="BS2011" s="12">
        <v>210.42699999999999</v>
      </c>
      <c r="BT2011" s="72">
        <v>20.382000000000001</v>
      </c>
      <c r="BU2011" s="72">
        <v>3.9129999999999998</v>
      </c>
      <c r="BV2011" s="12">
        <v>1032.4290000000001</v>
      </c>
      <c r="BW2011" s="72">
        <v>100</v>
      </c>
      <c r="BX2011" s="72">
        <v>0.17599999999999999</v>
      </c>
      <c r="BY2011" s="13"/>
      <c r="BZ2011" s="13"/>
    </row>
    <row r="2012" spans="1:78" ht="12.75" customHeight="1">
      <c r="A2012" s="122" t="s">
        <v>65</v>
      </c>
      <c r="B2012" s="71" t="s">
        <v>67</v>
      </c>
      <c r="C2012" s="71" t="s">
        <v>25</v>
      </c>
      <c r="D2012" s="34">
        <v>44348</v>
      </c>
      <c r="E2012" s="12">
        <v>307.35899999999998</v>
      </c>
      <c r="F2012" s="72">
        <v>29.84</v>
      </c>
      <c r="G2012" s="72">
        <v>4.2320000000000002</v>
      </c>
      <c r="H2012" s="12">
        <v>73.855999999999995</v>
      </c>
      <c r="I2012" s="72">
        <v>7.17</v>
      </c>
      <c r="J2012" s="72">
        <v>25.928000000000001</v>
      </c>
      <c r="K2012" s="12">
        <v>50.497999999999998</v>
      </c>
      <c r="L2012" s="72">
        <v>4.9029999999999996</v>
      </c>
      <c r="M2012" s="72">
        <v>55.59</v>
      </c>
      <c r="N2012" s="12">
        <v>124.355</v>
      </c>
      <c r="O2012" s="72">
        <v>12.073</v>
      </c>
      <c r="P2012" s="72">
        <v>24.273</v>
      </c>
      <c r="Q2012" s="12">
        <v>6.532</v>
      </c>
      <c r="R2012" s="72">
        <v>0.63400000000000001</v>
      </c>
      <c r="S2012" s="72">
        <v>124.562</v>
      </c>
      <c r="T2012" s="12">
        <v>130.886</v>
      </c>
      <c r="U2012" s="72">
        <v>12.707000000000001</v>
      </c>
      <c r="V2012" s="72">
        <v>25.077000000000002</v>
      </c>
      <c r="W2012" s="12">
        <v>322.154</v>
      </c>
      <c r="X2012" s="72">
        <v>31.276</v>
      </c>
      <c r="Y2012" s="72">
        <v>9.9949999999999992</v>
      </c>
      <c r="Z2012" s="12">
        <v>453.04</v>
      </c>
      <c r="AA2012" s="72">
        <v>43.982999999999997</v>
      </c>
      <c r="AB2012" s="72">
        <v>2.5409999999999999</v>
      </c>
      <c r="AC2012" s="12">
        <v>760.399</v>
      </c>
      <c r="AD2012" s="72">
        <v>73.822999999999993</v>
      </c>
      <c r="AE2012" s="72">
        <v>1.161</v>
      </c>
      <c r="AF2012" s="12">
        <v>9.1519999999999992</v>
      </c>
      <c r="AG2012" s="72">
        <v>0.88900000000000001</v>
      </c>
      <c r="AH2012" s="72">
        <v>113.48399999999999</v>
      </c>
      <c r="AI2012" s="12">
        <v>53.908999999999999</v>
      </c>
      <c r="AJ2012" s="72">
        <v>5.234</v>
      </c>
      <c r="AK2012" s="72">
        <v>21.632000000000001</v>
      </c>
      <c r="AL2012" s="12">
        <v>63.061</v>
      </c>
      <c r="AM2012" s="72">
        <v>6.1219999999999999</v>
      </c>
      <c r="AN2012" s="72">
        <v>6.9509999999999996</v>
      </c>
      <c r="AO2012" s="12">
        <v>823.46100000000001</v>
      </c>
      <c r="AP2012" s="72">
        <v>79.944999999999993</v>
      </c>
      <c r="AQ2012" s="72">
        <v>0.90200000000000002</v>
      </c>
      <c r="AR2012" s="12">
        <v>4.577</v>
      </c>
      <c r="AS2012" s="72">
        <v>0.44400000000000001</v>
      </c>
      <c r="AT2012" s="72">
        <v>114.295</v>
      </c>
      <c r="AU2012" s="12">
        <v>0</v>
      </c>
      <c r="AV2012" s="72">
        <v>0</v>
      </c>
      <c r="AW2012" s="72">
        <v>0</v>
      </c>
      <c r="AX2012" s="12">
        <v>21.943999999999999</v>
      </c>
      <c r="AY2012" s="72">
        <v>2.13</v>
      </c>
      <c r="AZ2012" s="72">
        <v>58.814999999999998</v>
      </c>
      <c r="BA2012" s="12">
        <v>21.943999999999999</v>
      </c>
      <c r="BB2012" s="72">
        <v>2.13</v>
      </c>
      <c r="BC2012" s="72">
        <v>58.814999999999998</v>
      </c>
      <c r="BD2012" s="12">
        <v>17.716000000000001</v>
      </c>
      <c r="BE2012" s="72">
        <v>1.72</v>
      </c>
      <c r="BF2012" s="72">
        <v>67.706999999999994</v>
      </c>
      <c r="BG2012" s="12">
        <v>39.658999999999999</v>
      </c>
      <c r="BH2012" s="72">
        <v>3.85</v>
      </c>
      <c r="BI2012" s="72">
        <v>43.067</v>
      </c>
      <c r="BJ2012" s="12">
        <v>154.06700000000001</v>
      </c>
      <c r="BK2012" s="72">
        <v>14.957000000000001</v>
      </c>
      <c r="BL2012" s="72">
        <v>14.064</v>
      </c>
      <c r="BM2012" s="12">
        <v>8.2710000000000008</v>
      </c>
      <c r="BN2012" s="72">
        <v>0.80300000000000005</v>
      </c>
      <c r="BO2012" s="72">
        <v>107.946</v>
      </c>
      <c r="BP2012" s="12">
        <v>162.33799999999999</v>
      </c>
      <c r="BQ2012" s="72">
        <v>15.76</v>
      </c>
      <c r="BR2012" s="72">
        <v>12.201000000000001</v>
      </c>
      <c r="BS2012" s="12">
        <v>206.57499999999999</v>
      </c>
      <c r="BT2012" s="72">
        <v>20.055</v>
      </c>
      <c r="BU2012" s="72">
        <v>3.65</v>
      </c>
      <c r="BV2012" s="12">
        <v>1030.0350000000001</v>
      </c>
      <c r="BW2012" s="72">
        <v>100</v>
      </c>
      <c r="BX2012" s="72">
        <v>7.8E-2</v>
      </c>
      <c r="BY2012" s="13"/>
      <c r="BZ2012" s="13"/>
    </row>
    <row r="2013" spans="1:78" ht="12.75" customHeight="1">
      <c r="A2013" s="122" t="s">
        <v>65</v>
      </c>
      <c r="B2013" s="71" t="s">
        <v>67</v>
      </c>
      <c r="C2013" s="71" t="s">
        <v>25</v>
      </c>
      <c r="D2013" s="34">
        <v>44805</v>
      </c>
      <c r="E2013" s="12">
        <v>349.55799999999999</v>
      </c>
      <c r="F2013" s="72">
        <v>33.231000000000002</v>
      </c>
      <c r="G2013" s="72">
        <v>3.665</v>
      </c>
      <c r="H2013" s="12">
        <v>107.25700000000001</v>
      </c>
      <c r="I2013" s="72">
        <v>10.196</v>
      </c>
      <c r="J2013" s="72">
        <v>39.863999999999997</v>
      </c>
      <c r="K2013" s="12">
        <v>40.935000000000002</v>
      </c>
      <c r="L2013" s="72">
        <v>3.891</v>
      </c>
      <c r="M2013" s="72">
        <v>53.152000000000001</v>
      </c>
      <c r="N2013" s="12">
        <v>148.19200000000001</v>
      </c>
      <c r="O2013" s="72">
        <v>14.087999999999999</v>
      </c>
      <c r="P2013" s="72">
        <v>31.797999999999998</v>
      </c>
      <c r="Q2013" s="12">
        <v>11.371</v>
      </c>
      <c r="R2013" s="72">
        <v>1.081</v>
      </c>
      <c r="S2013" s="72">
        <v>104.004</v>
      </c>
      <c r="T2013" s="12">
        <v>159.56299999999999</v>
      </c>
      <c r="U2013" s="72">
        <v>15.169</v>
      </c>
      <c r="V2013" s="72">
        <v>30.715</v>
      </c>
      <c r="W2013" s="12">
        <v>297.589</v>
      </c>
      <c r="X2013" s="72">
        <v>28.29</v>
      </c>
      <c r="Y2013" s="72">
        <v>16.841999999999999</v>
      </c>
      <c r="Z2013" s="12">
        <v>457.15199999999999</v>
      </c>
      <c r="AA2013" s="72">
        <v>43.459000000000003</v>
      </c>
      <c r="AB2013" s="72">
        <v>3.593</v>
      </c>
      <c r="AC2013" s="12">
        <v>806.70899999999995</v>
      </c>
      <c r="AD2013" s="72">
        <v>76.69</v>
      </c>
      <c r="AE2013" s="72">
        <v>1.107</v>
      </c>
      <c r="AF2013" s="12">
        <v>0</v>
      </c>
      <c r="AG2013" s="72">
        <v>0</v>
      </c>
      <c r="AH2013" s="72">
        <v>0</v>
      </c>
      <c r="AI2013" s="12">
        <v>27.814</v>
      </c>
      <c r="AJ2013" s="72">
        <v>2.6440000000000001</v>
      </c>
      <c r="AK2013" s="72">
        <v>72.192999999999998</v>
      </c>
      <c r="AL2013" s="12">
        <v>27.814</v>
      </c>
      <c r="AM2013" s="72">
        <v>2.6440000000000001</v>
      </c>
      <c r="AN2013" s="72">
        <v>72.192999999999998</v>
      </c>
      <c r="AO2013" s="12">
        <v>834.52300000000002</v>
      </c>
      <c r="AP2013" s="72">
        <v>79.334000000000003</v>
      </c>
      <c r="AQ2013" s="72">
        <v>2.851</v>
      </c>
      <c r="AR2013" s="12">
        <v>0</v>
      </c>
      <c r="AS2013" s="72">
        <v>0</v>
      </c>
      <c r="AT2013" s="72">
        <v>0</v>
      </c>
      <c r="AU2013" s="12">
        <v>12.379</v>
      </c>
      <c r="AV2013" s="72">
        <v>1.177</v>
      </c>
      <c r="AW2013" s="72">
        <v>106.36</v>
      </c>
      <c r="AX2013" s="12">
        <v>35.399000000000001</v>
      </c>
      <c r="AY2013" s="72">
        <v>3.3650000000000002</v>
      </c>
      <c r="AZ2013" s="72">
        <v>70.61</v>
      </c>
      <c r="BA2013" s="12">
        <v>47.779000000000003</v>
      </c>
      <c r="BB2013" s="72">
        <v>4.5419999999999998</v>
      </c>
      <c r="BC2013" s="72">
        <v>54.685000000000002</v>
      </c>
      <c r="BD2013" s="12">
        <v>67.471999999999994</v>
      </c>
      <c r="BE2013" s="72">
        <v>6.4139999999999997</v>
      </c>
      <c r="BF2013" s="72">
        <v>70.613</v>
      </c>
      <c r="BG2013" s="12">
        <v>115.25</v>
      </c>
      <c r="BH2013" s="72">
        <v>10.956</v>
      </c>
      <c r="BI2013" s="72">
        <v>34.957000000000001</v>
      </c>
      <c r="BJ2013" s="12">
        <v>102.139</v>
      </c>
      <c r="BK2013" s="72">
        <v>9.7100000000000009</v>
      </c>
      <c r="BL2013" s="72">
        <v>46.808999999999997</v>
      </c>
      <c r="BM2013" s="12">
        <v>0</v>
      </c>
      <c r="BN2013" s="72">
        <v>0</v>
      </c>
      <c r="BO2013" s="72">
        <v>0</v>
      </c>
      <c r="BP2013" s="12">
        <v>102.139</v>
      </c>
      <c r="BQ2013" s="72">
        <v>9.7100000000000009</v>
      </c>
      <c r="BR2013" s="72">
        <v>46.808999999999997</v>
      </c>
      <c r="BS2013" s="12">
        <v>217.38900000000001</v>
      </c>
      <c r="BT2013" s="72">
        <v>20.666</v>
      </c>
      <c r="BU2013" s="72">
        <v>10.843</v>
      </c>
      <c r="BV2013" s="12">
        <v>1051.912</v>
      </c>
      <c r="BW2013" s="72">
        <v>100</v>
      </c>
      <c r="BX2013" s="72">
        <v>0.13700000000000001</v>
      </c>
      <c r="BY2013" s="13"/>
      <c r="BZ2013" s="13"/>
    </row>
    <row r="2014" spans="1:78" ht="12.75" customHeight="1">
      <c r="A2014" s="122" t="s">
        <v>65</v>
      </c>
      <c r="B2014" s="71" t="s">
        <v>67</v>
      </c>
      <c r="C2014" s="71" t="s">
        <v>25</v>
      </c>
      <c r="D2014" s="34">
        <v>44896</v>
      </c>
      <c r="E2014" s="12">
        <v>376.745</v>
      </c>
      <c r="F2014" s="72">
        <v>35.451000000000001</v>
      </c>
      <c r="G2014" s="72">
        <v>3.08</v>
      </c>
      <c r="H2014" s="12">
        <v>20.893000000000001</v>
      </c>
      <c r="I2014" s="72">
        <v>1.966</v>
      </c>
      <c r="J2014" s="72">
        <v>84.912999999999997</v>
      </c>
      <c r="K2014" s="12">
        <v>69.137</v>
      </c>
      <c r="L2014" s="72">
        <v>6.5060000000000002</v>
      </c>
      <c r="M2014" s="72">
        <v>51.81</v>
      </c>
      <c r="N2014" s="12">
        <v>90.031000000000006</v>
      </c>
      <c r="O2014" s="72">
        <v>8.4719999999999995</v>
      </c>
      <c r="P2014" s="72">
        <v>42.718000000000004</v>
      </c>
      <c r="Q2014" s="12">
        <v>20.074999999999999</v>
      </c>
      <c r="R2014" s="72">
        <v>1.889</v>
      </c>
      <c r="S2014" s="72">
        <v>109.684</v>
      </c>
      <c r="T2014" s="12">
        <v>110.10599999999999</v>
      </c>
      <c r="U2014" s="72">
        <v>10.361000000000001</v>
      </c>
      <c r="V2014" s="72">
        <v>32.831000000000003</v>
      </c>
      <c r="W2014" s="12">
        <v>334.45699999999999</v>
      </c>
      <c r="X2014" s="72">
        <v>31.472000000000001</v>
      </c>
      <c r="Y2014" s="72">
        <v>11.286</v>
      </c>
      <c r="Z2014" s="12">
        <v>444.56299999999999</v>
      </c>
      <c r="AA2014" s="72">
        <v>41.832999999999998</v>
      </c>
      <c r="AB2014" s="72">
        <v>2.3769999999999998</v>
      </c>
      <c r="AC2014" s="12">
        <v>821.30799999999999</v>
      </c>
      <c r="AD2014" s="72">
        <v>77.284000000000006</v>
      </c>
      <c r="AE2014" s="72">
        <v>1.377</v>
      </c>
      <c r="AF2014" s="12">
        <v>0</v>
      </c>
      <c r="AG2014" s="72">
        <v>0</v>
      </c>
      <c r="AH2014" s="72">
        <v>0</v>
      </c>
      <c r="AI2014" s="12">
        <v>44.658000000000001</v>
      </c>
      <c r="AJ2014" s="72">
        <v>4.202</v>
      </c>
      <c r="AK2014" s="72">
        <v>8.4179999999999993</v>
      </c>
      <c r="AL2014" s="12">
        <v>44.658000000000001</v>
      </c>
      <c r="AM2014" s="72">
        <v>4.202</v>
      </c>
      <c r="AN2014" s="72">
        <v>8.4179999999999993</v>
      </c>
      <c r="AO2014" s="12">
        <v>865.96600000000001</v>
      </c>
      <c r="AP2014" s="72">
        <v>81.486999999999995</v>
      </c>
      <c r="AQ2014" s="72">
        <v>1.2330000000000001</v>
      </c>
      <c r="AR2014" s="12">
        <v>0</v>
      </c>
      <c r="AS2014" s="72">
        <v>0</v>
      </c>
      <c r="AT2014" s="72">
        <v>0</v>
      </c>
      <c r="AU2014" s="12">
        <v>19.614999999999998</v>
      </c>
      <c r="AV2014" s="72">
        <v>1.8460000000000001</v>
      </c>
      <c r="AW2014" s="72">
        <v>111.999</v>
      </c>
      <c r="AX2014" s="12">
        <v>50.16</v>
      </c>
      <c r="AY2014" s="72">
        <v>4.72</v>
      </c>
      <c r="AZ2014" s="72">
        <v>60.033000000000001</v>
      </c>
      <c r="BA2014" s="12">
        <v>69.775000000000006</v>
      </c>
      <c r="BB2014" s="72">
        <v>6.5659999999999998</v>
      </c>
      <c r="BC2014" s="72">
        <v>41.728000000000002</v>
      </c>
      <c r="BD2014" s="12">
        <v>3.698</v>
      </c>
      <c r="BE2014" s="72">
        <v>0.34799999999999998</v>
      </c>
      <c r="BF2014" s="72">
        <v>109.3</v>
      </c>
      <c r="BG2014" s="12">
        <v>73.472999999999999</v>
      </c>
      <c r="BH2014" s="72">
        <v>6.9139999999999997</v>
      </c>
      <c r="BI2014" s="72">
        <v>41.95</v>
      </c>
      <c r="BJ2014" s="12">
        <v>116.97199999999999</v>
      </c>
      <c r="BK2014" s="72">
        <v>11.007</v>
      </c>
      <c r="BL2014" s="72">
        <v>31.995000000000001</v>
      </c>
      <c r="BM2014" s="12">
        <v>6.2990000000000004</v>
      </c>
      <c r="BN2014" s="72">
        <v>0.59299999999999997</v>
      </c>
      <c r="BO2014" s="72">
        <v>145.655</v>
      </c>
      <c r="BP2014" s="12">
        <v>123.27200000000001</v>
      </c>
      <c r="BQ2014" s="72">
        <v>11.6</v>
      </c>
      <c r="BR2014" s="72">
        <v>24.96</v>
      </c>
      <c r="BS2014" s="12">
        <v>196.744</v>
      </c>
      <c r="BT2014" s="72">
        <v>18.513000000000002</v>
      </c>
      <c r="BU2014" s="72">
        <v>4.7039999999999997</v>
      </c>
      <c r="BV2014" s="12">
        <v>1062.711</v>
      </c>
      <c r="BW2014" s="72">
        <v>100</v>
      </c>
      <c r="BX2014" s="72">
        <v>0.26100000000000001</v>
      </c>
      <c r="BY2014" s="13"/>
      <c r="BZ2014" s="13"/>
    </row>
    <row r="2015" spans="1:78" ht="12.75" customHeight="1">
      <c r="A2015" s="122" t="s">
        <v>65</v>
      </c>
      <c r="B2015" s="71" t="s">
        <v>67</v>
      </c>
      <c r="C2015" s="71" t="s">
        <v>25</v>
      </c>
      <c r="D2015" s="34">
        <v>44986</v>
      </c>
      <c r="E2015" s="12">
        <v>369.983</v>
      </c>
      <c r="F2015" s="72">
        <v>34.31</v>
      </c>
      <c r="G2015" s="72">
        <v>5.0650000000000004</v>
      </c>
      <c r="H2015" s="12">
        <v>58.198</v>
      </c>
      <c r="I2015" s="72">
        <v>5.3970000000000002</v>
      </c>
      <c r="J2015" s="72">
        <v>35.090000000000003</v>
      </c>
      <c r="K2015" s="12">
        <v>57.929000000000002</v>
      </c>
      <c r="L2015" s="72">
        <v>5.3719999999999999</v>
      </c>
      <c r="M2015" s="72">
        <v>38.124000000000002</v>
      </c>
      <c r="N2015" s="12">
        <v>116.127</v>
      </c>
      <c r="O2015" s="72">
        <v>10.769</v>
      </c>
      <c r="P2015" s="72">
        <v>24.370999999999999</v>
      </c>
      <c r="Q2015" s="12">
        <v>0</v>
      </c>
      <c r="R2015" s="72">
        <v>0</v>
      </c>
      <c r="S2015" s="72">
        <v>0</v>
      </c>
      <c r="T2015" s="12">
        <v>116.127</v>
      </c>
      <c r="U2015" s="72">
        <v>10.769</v>
      </c>
      <c r="V2015" s="72">
        <v>24.370999999999999</v>
      </c>
      <c r="W2015" s="12">
        <v>345.64</v>
      </c>
      <c r="X2015" s="72">
        <v>32.052999999999997</v>
      </c>
      <c r="Y2015" s="72">
        <v>8.0679999999999996</v>
      </c>
      <c r="Z2015" s="12">
        <v>461.76600000000002</v>
      </c>
      <c r="AA2015" s="72">
        <v>42.822000000000003</v>
      </c>
      <c r="AB2015" s="72">
        <v>3.4870000000000001</v>
      </c>
      <c r="AC2015" s="12">
        <v>831.75</v>
      </c>
      <c r="AD2015" s="72">
        <v>77.132000000000005</v>
      </c>
      <c r="AE2015" s="72">
        <v>1.2669999999999999</v>
      </c>
      <c r="AF2015" s="12">
        <v>8.2360000000000007</v>
      </c>
      <c r="AG2015" s="72">
        <v>0.76400000000000001</v>
      </c>
      <c r="AH2015" s="72">
        <v>130.76400000000001</v>
      </c>
      <c r="AI2015" s="12">
        <v>51.533999999999999</v>
      </c>
      <c r="AJ2015" s="72">
        <v>4.7789999999999999</v>
      </c>
      <c r="AK2015" s="72">
        <v>19.02</v>
      </c>
      <c r="AL2015" s="12">
        <v>59.768999999999998</v>
      </c>
      <c r="AM2015" s="72">
        <v>5.5430000000000001</v>
      </c>
      <c r="AN2015" s="72">
        <v>6.7220000000000004</v>
      </c>
      <c r="AO2015" s="12">
        <v>891.51900000000001</v>
      </c>
      <c r="AP2015" s="72">
        <v>82.674000000000007</v>
      </c>
      <c r="AQ2015" s="72">
        <v>1.07</v>
      </c>
      <c r="AR2015" s="12">
        <v>18.538</v>
      </c>
      <c r="AS2015" s="72">
        <v>1.7190000000000001</v>
      </c>
      <c r="AT2015" s="72">
        <v>81.207999999999998</v>
      </c>
      <c r="AU2015" s="12">
        <v>0</v>
      </c>
      <c r="AV2015" s="72">
        <v>0</v>
      </c>
      <c r="AW2015" s="72">
        <v>0</v>
      </c>
      <c r="AX2015" s="12">
        <v>67.706000000000003</v>
      </c>
      <c r="AY2015" s="72">
        <v>6.2789999999999999</v>
      </c>
      <c r="AZ2015" s="72">
        <v>36.503999999999998</v>
      </c>
      <c r="BA2015" s="12">
        <v>67.706000000000003</v>
      </c>
      <c r="BB2015" s="72">
        <v>6.2789999999999999</v>
      </c>
      <c r="BC2015" s="72">
        <v>36.503999999999998</v>
      </c>
      <c r="BD2015" s="12">
        <v>23.044</v>
      </c>
      <c r="BE2015" s="72">
        <v>2.137</v>
      </c>
      <c r="BF2015" s="72">
        <v>64.677999999999997</v>
      </c>
      <c r="BG2015" s="12">
        <v>90.75</v>
      </c>
      <c r="BH2015" s="72">
        <v>8.4160000000000004</v>
      </c>
      <c r="BI2015" s="72">
        <v>31.655000000000001</v>
      </c>
      <c r="BJ2015" s="12">
        <v>70.863</v>
      </c>
      <c r="BK2015" s="72">
        <v>6.5709999999999997</v>
      </c>
      <c r="BL2015" s="72">
        <v>36.460999999999999</v>
      </c>
      <c r="BM2015" s="12">
        <v>6.6790000000000003</v>
      </c>
      <c r="BN2015" s="72">
        <v>0.61899999999999999</v>
      </c>
      <c r="BO2015" s="72">
        <v>120.21899999999999</v>
      </c>
      <c r="BP2015" s="12">
        <v>77.542000000000002</v>
      </c>
      <c r="BQ2015" s="72">
        <v>7.1909999999999998</v>
      </c>
      <c r="BR2015" s="72">
        <v>34.488</v>
      </c>
      <c r="BS2015" s="12">
        <v>186.83099999999999</v>
      </c>
      <c r="BT2015" s="72">
        <v>17.326000000000001</v>
      </c>
      <c r="BU2015" s="72">
        <v>4.6399999999999997</v>
      </c>
      <c r="BV2015" s="12">
        <v>1078.3499999999999</v>
      </c>
      <c r="BW2015" s="72">
        <v>100</v>
      </c>
      <c r="BX2015" s="72">
        <v>0.20399999999999999</v>
      </c>
      <c r="BY2015" s="13"/>
      <c r="BZ2015" s="13"/>
    </row>
    <row r="2016" spans="1:78" ht="12.75" customHeight="1">
      <c r="A2016" s="122" t="s">
        <v>65</v>
      </c>
      <c r="B2016" s="71" t="s">
        <v>67</v>
      </c>
      <c r="C2016" s="71" t="s">
        <v>25</v>
      </c>
      <c r="D2016" s="34">
        <v>45078</v>
      </c>
      <c r="E2016" s="12">
        <v>374.80099999999999</v>
      </c>
      <c r="F2016" s="72">
        <v>34.222000000000001</v>
      </c>
      <c r="G2016" s="72">
        <v>3.641</v>
      </c>
      <c r="H2016" s="12">
        <v>44.642000000000003</v>
      </c>
      <c r="I2016" s="72">
        <v>4.0759999999999996</v>
      </c>
      <c r="J2016" s="72">
        <v>38.381</v>
      </c>
      <c r="K2016" s="12">
        <v>71.236000000000004</v>
      </c>
      <c r="L2016" s="72">
        <v>6.5039999999999996</v>
      </c>
      <c r="M2016" s="72">
        <v>33.125</v>
      </c>
      <c r="N2016" s="12">
        <v>115.878</v>
      </c>
      <c r="O2016" s="72">
        <v>10.581</v>
      </c>
      <c r="P2016" s="72">
        <v>19.029</v>
      </c>
      <c r="Q2016" s="12">
        <v>8.5649999999999995</v>
      </c>
      <c r="R2016" s="72">
        <v>0.78200000000000003</v>
      </c>
      <c r="S2016" s="72">
        <v>62.155999999999999</v>
      </c>
      <c r="T2016" s="12">
        <v>124.443</v>
      </c>
      <c r="U2016" s="72">
        <v>11.363</v>
      </c>
      <c r="V2016" s="72">
        <v>18.318000000000001</v>
      </c>
      <c r="W2016" s="12">
        <v>349.19900000000001</v>
      </c>
      <c r="X2016" s="72">
        <v>31.885000000000002</v>
      </c>
      <c r="Y2016" s="72">
        <v>7.4509999999999996</v>
      </c>
      <c r="Z2016" s="12">
        <v>473.642</v>
      </c>
      <c r="AA2016" s="72">
        <v>43.247</v>
      </c>
      <c r="AB2016" s="72">
        <v>2.847</v>
      </c>
      <c r="AC2016" s="12">
        <v>848.44299999999998</v>
      </c>
      <c r="AD2016" s="72">
        <v>77.47</v>
      </c>
      <c r="AE2016" s="72">
        <v>1.3939999999999999</v>
      </c>
      <c r="AF2016" s="12">
        <v>4.9820000000000002</v>
      </c>
      <c r="AG2016" s="72">
        <v>0.45500000000000002</v>
      </c>
      <c r="AH2016" s="72">
        <v>117.07</v>
      </c>
      <c r="AI2016" s="12">
        <v>38.932000000000002</v>
      </c>
      <c r="AJ2016" s="72">
        <v>3.5550000000000002</v>
      </c>
      <c r="AK2016" s="72">
        <v>14.186999999999999</v>
      </c>
      <c r="AL2016" s="12">
        <v>43.914999999999999</v>
      </c>
      <c r="AM2016" s="72">
        <v>4.01</v>
      </c>
      <c r="AN2016" s="72">
        <v>7.0140000000000002</v>
      </c>
      <c r="AO2016" s="12">
        <v>892.35799999999995</v>
      </c>
      <c r="AP2016" s="72">
        <v>81.478999999999999</v>
      </c>
      <c r="AQ2016" s="72">
        <v>1.2290000000000001</v>
      </c>
      <c r="AR2016" s="12">
        <v>15.234</v>
      </c>
      <c r="AS2016" s="72">
        <v>1.391</v>
      </c>
      <c r="AT2016" s="72">
        <v>75.096999999999994</v>
      </c>
      <c r="AU2016" s="12">
        <v>0</v>
      </c>
      <c r="AV2016" s="72">
        <v>0</v>
      </c>
      <c r="AW2016" s="72">
        <v>0</v>
      </c>
      <c r="AX2016" s="12">
        <v>44.982999999999997</v>
      </c>
      <c r="AY2016" s="72">
        <v>4.1070000000000002</v>
      </c>
      <c r="AZ2016" s="72">
        <v>45.572000000000003</v>
      </c>
      <c r="BA2016" s="12">
        <v>44.982999999999997</v>
      </c>
      <c r="BB2016" s="72">
        <v>4.1070000000000002</v>
      </c>
      <c r="BC2016" s="72">
        <v>45.572000000000003</v>
      </c>
      <c r="BD2016" s="12">
        <v>30.390999999999998</v>
      </c>
      <c r="BE2016" s="72">
        <v>2.7749999999999999</v>
      </c>
      <c r="BF2016" s="72">
        <v>73.73</v>
      </c>
      <c r="BG2016" s="12">
        <v>75.373999999999995</v>
      </c>
      <c r="BH2016" s="72">
        <v>6.8819999999999997</v>
      </c>
      <c r="BI2016" s="72">
        <v>41.423999999999999</v>
      </c>
      <c r="BJ2016" s="12">
        <v>84.402000000000001</v>
      </c>
      <c r="BK2016" s="72">
        <v>7.7069999999999999</v>
      </c>
      <c r="BL2016" s="72">
        <v>26.798999999999999</v>
      </c>
      <c r="BM2016" s="12">
        <v>27.827999999999999</v>
      </c>
      <c r="BN2016" s="72">
        <v>2.5409999999999999</v>
      </c>
      <c r="BO2016" s="72">
        <v>52.875999999999998</v>
      </c>
      <c r="BP2016" s="12">
        <v>112.23</v>
      </c>
      <c r="BQ2016" s="72">
        <v>10.247</v>
      </c>
      <c r="BR2016" s="72">
        <v>26.65</v>
      </c>
      <c r="BS2016" s="12">
        <v>202.83699999999999</v>
      </c>
      <c r="BT2016" s="72">
        <v>18.521000000000001</v>
      </c>
      <c r="BU2016" s="72">
        <v>5.4119999999999999</v>
      </c>
      <c r="BV2016" s="12">
        <v>1095.1949999999999</v>
      </c>
      <c r="BW2016" s="72">
        <v>100</v>
      </c>
      <c r="BX2016" s="72">
        <v>0.121</v>
      </c>
      <c r="BY2016" s="13"/>
      <c r="BZ2016" s="13"/>
    </row>
    <row r="2017" spans="1:78" ht="12.75" customHeight="1">
      <c r="A2017" s="122" t="s">
        <v>65</v>
      </c>
      <c r="B2017" s="71" t="s">
        <v>67</v>
      </c>
      <c r="C2017" s="71" t="s">
        <v>25</v>
      </c>
      <c r="D2017" s="34">
        <v>45170</v>
      </c>
      <c r="E2017" s="12">
        <v>371.77100000000002</v>
      </c>
      <c r="F2017" s="72">
        <v>33.536999999999999</v>
      </c>
      <c r="G2017" s="72">
        <v>2.83</v>
      </c>
      <c r="H2017" s="12">
        <v>50.073999999999998</v>
      </c>
      <c r="I2017" s="72">
        <v>4.5170000000000003</v>
      </c>
      <c r="J2017" s="72">
        <v>46.417000000000002</v>
      </c>
      <c r="K2017" s="12">
        <v>75.655000000000001</v>
      </c>
      <c r="L2017" s="72">
        <v>6.8250000000000002</v>
      </c>
      <c r="M2017" s="72">
        <v>35.359000000000002</v>
      </c>
      <c r="N2017" s="12">
        <v>125.729</v>
      </c>
      <c r="O2017" s="72">
        <v>11.342000000000001</v>
      </c>
      <c r="P2017" s="72">
        <v>27.887</v>
      </c>
      <c r="Q2017" s="12">
        <v>4.0860000000000003</v>
      </c>
      <c r="R2017" s="72">
        <v>0.36899999999999999</v>
      </c>
      <c r="S2017" s="72">
        <v>102.994</v>
      </c>
      <c r="T2017" s="12">
        <v>129.815</v>
      </c>
      <c r="U2017" s="72">
        <v>11.71</v>
      </c>
      <c r="V2017" s="72">
        <v>26.878</v>
      </c>
      <c r="W2017" s="12">
        <v>334.57600000000002</v>
      </c>
      <c r="X2017" s="72">
        <v>30.181000000000001</v>
      </c>
      <c r="Y2017" s="72">
        <v>11.61</v>
      </c>
      <c r="Z2017" s="12">
        <v>464.39100000000002</v>
      </c>
      <c r="AA2017" s="72">
        <v>41.892000000000003</v>
      </c>
      <c r="AB2017" s="72">
        <v>2.1949999999999998</v>
      </c>
      <c r="AC2017" s="12">
        <v>836.16200000000003</v>
      </c>
      <c r="AD2017" s="72">
        <v>75.429000000000002</v>
      </c>
      <c r="AE2017" s="72">
        <v>0.93700000000000006</v>
      </c>
      <c r="AF2017" s="12">
        <v>6.2329999999999997</v>
      </c>
      <c r="AG2017" s="72">
        <v>0.56200000000000006</v>
      </c>
      <c r="AH2017" s="72">
        <v>111.46</v>
      </c>
      <c r="AI2017" s="12">
        <v>43.033999999999999</v>
      </c>
      <c r="AJ2017" s="72">
        <v>3.8820000000000001</v>
      </c>
      <c r="AK2017" s="72">
        <v>18.388999999999999</v>
      </c>
      <c r="AL2017" s="12">
        <v>49.267000000000003</v>
      </c>
      <c r="AM2017" s="72">
        <v>4.444</v>
      </c>
      <c r="AN2017" s="72">
        <v>7.375</v>
      </c>
      <c r="AO2017" s="12">
        <v>885.42899999999997</v>
      </c>
      <c r="AP2017" s="72">
        <v>79.873000000000005</v>
      </c>
      <c r="AQ2017" s="72">
        <v>0.86599999999999999</v>
      </c>
      <c r="AR2017" s="12">
        <v>32.039000000000001</v>
      </c>
      <c r="AS2017" s="72">
        <v>2.89</v>
      </c>
      <c r="AT2017" s="72">
        <v>47.646999999999998</v>
      </c>
      <c r="AU2017" s="12">
        <v>8.2789999999999999</v>
      </c>
      <c r="AV2017" s="72">
        <v>0.747</v>
      </c>
      <c r="AW2017" s="72">
        <v>103.889</v>
      </c>
      <c r="AX2017" s="12">
        <v>35.195999999999998</v>
      </c>
      <c r="AY2017" s="72">
        <v>3.1749999999999998</v>
      </c>
      <c r="AZ2017" s="72">
        <v>51.451000000000001</v>
      </c>
      <c r="BA2017" s="12">
        <v>43.475000000000001</v>
      </c>
      <c r="BB2017" s="72">
        <v>3.9220000000000002</v>
      </c>
      <c r="BC2017" s="72">
        <v>48.271000000000001</v>
      </c>
      <c r="BD2017" s="12">
        <v>6.218</v>
      </c>
      <c r="BE2017" s="72">
        <v>0.56100000000000005</v>
      </c>
      <c r="BF2017" s="72">
        <v>72.352000000000004</v>
      </c>
      <c r="BG2017" s="12">
        <v>49.692999999999998</v>
      </c>
      <c r="BH2017" s="72">
        <v>4.4829999999999997</v>
      </c>
      <c r="BI2017" s="72">
        <v>43.505000000000003</v>
      </c>
      <c r="BJ2017" s="12">
        <v>132.44900000000001</v>
      </c>
      <c r="BK2017" s="72">
        <v>11.948</v>
      </c>
      <c r="BL2017" s="72">
        <v>21.218</v>
      </c>
      <c r="BM2017" s="12">
        <v>8.9369999999999994</v>
      </c>
      <c r="BN2017" s="72">
        <v>0.80600000000000005</v>
      </c>
      <c r="BO2017" s="72">
        <v>114</v>
      </c>
      <c r="BP2017" s="12">
        <v>141.386</v>
      </c>
      <c r="BQ2017" s="72">
        <v>12.754</v>
      </c>
      <c r="BR2017" s="72">
        <v>20.539000000000001</v>
      </c>
      <c r="BS2017" s="12">
        <v>223.11699999999999</v>
      </c>
      <c r="BT2017" s="72">
        <v>20.126999999999999</v>
      </c>
      <c r="BU2017" s="72">
        <v>3.6419999999999999</v>
      </c>
      <c r="BV2017" s="12">
        <v>1108.546</v>
      </c>
      <c r="BW2017" s="72">
        <v>100</v>
      </c>
      <c r="BX2017" s="72">
        <v>0.20100000000000001</v>
      </c>
      <c r="BY2017" s="13"/>
      <c r="BZ2017" s="13"/>
    </row>
    <row r="2018" spans="1:78" ht="12.75" customHeight="1">
      <c r="A2018" s="122" t="s">
        <v>65</v>
      </c>
      <c r="B2018" s="71" t="s">
        <v>67</v>
      </c>
      <c r="C2018" s="71" t="s">
        <v>25</v>
      </c>
      <c r="D2018" s="34">
        <v>45261</v>
      </c>
      <c r="E2018" s="12">
        <v>366.096</v>
      </c>
      <c r="F2018" s="72">
        <v>32.677</v>
      </c>
      <c r="G2018" s="72">
        <v>3.681</v>
      </c>
      <c r="H2018" s="12">
        <v>66.007999999999996</v>
      </c>
      <c r="I2018" s="72">
        <v>5.8920000000000003</v>
      </c>
      <c r="J2018" s="72">
        <v>38.155000000000001</v>
      </c>
      <c r="K2018" s="12">
        <v>47.682000000000002</v>
      </c>
      <c r="L2018" s="72">
        <v>4.2560000000000002</v>
      </c>
      <c r="M2018" s="72">
        <v>33.874000000000002</v>
      </c>
      <c r="N2018" s="12">
        <v>113.69</v>
      </c>
      <c r="O2018" s="72">
        <v>10.148</v>
      </c>
      <c r="P2018" s="72">
        <v>25.048999999999999</v>
      </c>
      <c r="Q2018" s="12">
        <v>9.6989999999999998</v>
      </c>
      <c r="R2018" s="72">
        <v>0.86599999999999999</v>
      </c>
      <c r="S2018" s="72">
        <v>81.295000000000002</v>
      </c>
      <c r="T2018" s="12">
        <v>123.38800000000001</v>
      </c>
      <c r="U2018" s="72">
        <v>11.013999999999999</v>
      </c>
      <c r="V2018" s="72">
        <v>23.594999999999999</v>
      </c>
      <c r="W2018" s="12">
        <v>362.923</v>
      </c>
      <c r="X2018" s="72">
        <v>32.393999999999998</v>
      </c>
      <c r="Y2018" s="72">
        <v>7.9009999999999998</v>
      </c>
      <c r="Z2018" s="12">
        <v>486.31099999999998</v>
      </c>
      <c r="AA2018" s="72">
        <v>43.408000000000001</v>
      </c>
      <c r="AB2018" s="72">
        <v>2.7080000000000002</v>
      </c>
      <c r="AC2018" s="12">
        <v>852.40700000000004</v>
      </c>
      <c r="AD2018" s="72">
        <v>76.084999999999994</v>
      </c>
      <c r="AE2018" s="72">
        <v>1.077</v>
      </c>
      <c r="AF2018" s="12">
        <v>2.6890000000000001</v>
      </c>
      <c r="AG2018" s="72">
        <v>0.24</v>
      </c>
      <c r="AH2018" s="72">
        <v>149.98599999999999</v>
      </c>
      <c r="AI2018" s="12">
        <v>48.207000000000001</v>
      </c>
      <c r="AJ2018" s="72">
        <v>4.3029999999999999</v>
      </c>
      <c r="AK2018" s="72">
        <v>12.37</v>
      </c>
      <c r="AL2018" s="12">
        <v>50.896000000000001</v>
      </c>
      <c r="AM2018" s="72">
        <v>4.5430000000000001</v>
      </c>
      <c r="AN2018" s="72">
        <v>7.774</v>
      </c>
      <c r="AO2018" s="12">
        <v>903.30200000000002</v>
      </c>
      <c r="AP2018" s="72">
        <v>80.628</v>
      </c>
      <c r="AQ2018" s="72">
        <v>0.94799999999999995</v>
      </c>
      <c r="AR2018" s="12">
        <v>0</v>
      </c>
      <c r="AS2018" s="72">
        <v>0</v>
      </c>
      <c r="AT2018" s="72">
        <v>0</v>
      </c>
      <c r="AU2018" s="12">
        <v>7.3940000000000001</v>
      </c>
      <c r="AV2018" s="72">
        <v>0.66</v>
      </c>
      <c r="AW2018" s="72">
        <v>89.861999999999995</v>
      </c>
      <c r="AX2018" s="12">
        <v>50.168999999999997</v>
      </c>
      <c r="AY2018" s="72">
        <v>4.4779999999999998</v>
      </c>
      <c r="AZ2018" s="72">
        <v>38.634</v>
      </c>
      <c r="BA2018" s="12">
        <v>57.563000000000002</v>
      </c>
      <c r="BB2018" s="72">
        <v>5.1379999999999999</v>
      </c>
      <c r="BC2018" s="72">
        <v>33.329000000000001</v>
      </c>
      <c r="BD2018" s="12">
        <v>7.0789999999999997</v>
      </c>
      <c r="BE2018" s="72">
        <v>0.63200000000000001</v>
      </c>
      <c r="BF2018" s="72">
        <v>89.97</v>
      </c>
      <c r="BG2018" s="12">
        <v>64.641999999999996</v>
      </c>
      <c r="BH2018" s="72">
        <v>5.77</v>
      </c>
      <c r="BI2018" s="72">
        <v>26.408999999999999</v>
      </c>
      <c r="BJ2018" s="12">
        <v>144.47200000000001</v>
      </c>
      <c r="BK2018" s="72">
        <v>12.895</v>
      </c>
      <c r="BL2018" s="72">
        <v>13.909000000000001</v>
      </c>
      <c r="BM2018" s="12">
        <v>7.915</v>
      </c>
      <c r="BN2018" s="72">
        <v>0.70699999999999996</v>
      </c>
      <c r="BO2018" s="72">
        <v>103.67400000000001</v>
      </c>
      <c r="BP2018" s="12">
        <v>152.38800000000001</v>
      </c>
      <c r="BQ2018" s="72">
        <v>13.602</v>
      </c>
      <c r="BR2018" s="72">
        <v>12.087999999999999</v>
      </c>
      <c r="BS2018" s="12">
        <v>217.029</v>
      </c>
      <c r="BT2018" s="72">
        <v>19.372</v>
      </c>
      <c r="BU2018" s="72">
        <v>3.8420000000000001</v>
      </c>
      <c r="BV2018" s="12">
        <v>1120.3320000000001</v>
      </c>
      <c r="BW2018" s="72">
        <v>100</v>
      </c>
      <c r="BX2018" s="72">
        <v>0.11700000000000001</v>
      </c>
      <c r="BY2018" s="13"/>
      <c r="BZ2018" s="13"/>
    </row>
    <row r="2019" spans="1:78" ht="12.75" customHeight="1">
      <c r="A2019" s="122" t="s">
        <v>65</v>
      </c>
      <c r="B2019" s="71" t="s">
        <v>67</v>
      </c>
      <c r="C2019" s="71" t="s">
        <v>25</v>
      </c>
      <c r="D2019" s="34">
        <v>45352</v>
      </c>
      <c r="E2019" s="12">
        <v>360.65800000000002</v>
      </c>
      <c r="F2019" s="72">
        <v>31.824000000000002</v>
      </c>
      <c r="G2019" s="72">
        <v>4.7729999999999997</v>
      </c>
      <c r="H2019" s="12">
        <v>80.789000000000001</v>
      </c>
      <c r="I2019" s="72">
        <v>7.1289999999999996</v>
      </c>
      <c r="J2019" s="72">
        <v>42.552999999999997</v>
      </c>
      <c r="K2019" s="12">
        <v>66.012</v>
      </c>
      <c r="L2019" s="72">
        <v>5.8250000000000002</v>
      </c>
      <c r="M2019" s="72">
        <v>40.03</v>
      </c>
      <c r="N2019" s="12">
        <v>146.80099999999999</v>
      </c>
      <c r="O2019" s="72">
        <v>12.954000000000001</v>
      </c>
      <c r="P2019" s="72">
        <v>22.568999999999999</v>
      </c>
      <c r="Q2019" s="12">
        <v>23.132000000000001</v>
      </c>
      <c r="R2019" s="72">
        <v>2.0409999999999999</v>
      </c>
      <c r="S2019" s="72">
        <v>77.734999999999999</v>
      </c>
      <c r="T2019" s="12">
        <v>169.934</v>
      </c>
      <c r="U2019" s="72">
        <v>14.994999999999999</v>
      </c>
      <c r="V2019" s="72">
        <v>21.195</v>
      </c>
      <c r="W2019" s="12">
        <v>324.459</v>
      </c>
      <c r="X2019" s="72">
        <v>28.63</v>
      </c>
      <c r="Y2019" s="72">
        <v>10.829000000000001</v>
      </c>
      <c r="Z2019" s="12">
        <v>494.392</v>
      </c>
      <c r="AA2019" s="72">
        <v>43.624000000000002</v>
      </c>
      <c r="AB2019" s="72">
        <v>3.67</v>
      </c>
      <c r="AC2019" s="12">
        <v>855.05</v>
      </c>
      <c r="AD2019" s="72">
        <v>75.447999999999993</v>
      </c>
      <c r="AE2019" s="72">
        <v>1.0580000000000001</v>
      </c>
      <c r="AF2019" s="12">
        <v>9.9969999999999999</v>
      </c>
      <c r="AG2019" s="72">
        <v>0.88200000000000001</v>
      </c>
      <c r="AH2019" s="72">
        <v>127.733</v>
      </c>
      <c r="AI2019" s="12">
        <v>56.712000000000003</v>
      </c>
      <c r="AJ2019" s="72">
        <v>5.0039999999999996</v>
      </c>
      <c r="AK2019" s="72">
        <v>24.940999999999999</v>
      </c>
      <c r="AL2019" s="12">
        <v>66.709999999999994</v>
      </c>
      <c r="AM2019" s="72">
        <v>5.8860000000000001</v>
      </c>
      <c r="AN2019" s="72">
        <v>5.5309999999999997</v>
      </c>
      <c r="AO2019" s="12">
        <v>921.76</v>
      </c>
      <c r="AP2019" s="72">
        <v>81.334999999999994</v>
      </c>
      <c r="AQ2019" s="72">
        <v>0.92200000000000004</v>
      </c>
      <c r="AR2019" s="12">
        <v>22.38</v>
      </c>
      <c r="AS2019" s="72">
        <v>1.9750000000000001</v>
      </c>
      <c r="AT2019" s="72">
        <v>80.424999999999997</v>
      </c>
      <c r="AU2019" s="12">
        <v>4.6580000000000004</v>
      </c>
      <c r="AV2019" s="72">
        <v>0.41099999999999998</v>
      </c>
      <c r="AW2019" s="72">
        <v>130.58099999999999</v>
      </c>
      <c r="AX2019" s="12">
        <v>69.959000000000003</v>
      </c>
      <c r="AY2019" s="72">
        <v>6.173</v>
      </c>
      <c r="AZ2019" s="72">
        <v>34.921999999999997</v>
      </c>
      <c r="BA2019" s="12">
        <v>74.617999999999995</v>
      </c>
      <c r="BB2019" s="72">
        <v>6.5839999999999996</v>
      </c>
      <c r="BC2019" s="72">
        <v>29.64</v>
      </c>
      <c r="BD2019" s="12">
        <v>11.882999999999999</v>
      </c>
      <c r="BE2019" s="72">
        <v>1.0489999999999999</v>
      </c>
      <c r="BF2019" s="72">
        <v>84.43</v>
      </c>
      <c r="BG2019" s="12">
        <v>86.501000000000005</v>
      </c>
      <c r="BH2019" s="72">
        <v>7.633</v>
      </c>
      <c r="BI2019" s="72">
        <v>31.221</v>
      </c>
      <c r="BJ2019" s="12">
        <v>102.652</v>
      </c>
      <c r="BK2019" s="72">
        <v>9.0579999999999998</v>
      </c>
      <c r="BL2019" s="72">
        <v>22.731999999999999</v>
      </c>
      <c r="BM2019" s="12">
        <v>0</v>
      </c>
      <c r="BN2019" s="72">
        <v>0</v>
      </c>
      <c r="BO2019" s="72">
        <v>0</v>
      </c>
      <c r="BP2019" s="12">
        <v>102.652</v>
      </c>
      <c r="BQ2019" s="72">
        <v>9.0579999999999998</v>
      </c>
      <c r="BR2019" s="72">
        <v>22.731999999999999</v>
      </c>
      <c r="BS2019" s="12">
        <v>211.53399999999999</v>
      </c>
      <c r="BT2019" s="72">
        <v>18.664999999999999</v>
      </c>
      <c r="BU2019" s="72">
        <v>4.1100000000000003</v>
      </c>
      <c r="BV2019" s="12">
        <v>1133.2940000000001</v>
      </c>
      <c r="BW2019" s="72">
        <v>100</v>
      </c>
      <c r="BX2019" s="72">
        <v>0.10100000000000001</v>
      </c>
      <c r="BY2019" s="13"/>
      <c r="BZ2019" s="13"/>
    </row>
    <row r="2020" spans="1:78" ht="12.75" customHeight="1">
      <c r="A2020" s="122" t="s">
        <v>65</v>
      </c>
      <c r="B2020" s="71" t="s">
        <v>67</v>
      </c>
      <c r="C2020" s="71" t="s">
        <v>25</v>
      </c>
      <c r="D2020" s="34">
        <v>45444</v>
      </c>
      <c r="E2020" s="12">
        <v>346.62799999999999</v>
      </c>
      <c r="F2020" s="72">
        <v>30.425000000000001</v>
      </c>
      <c r="G2020" s="72">
        <v>3</v>
      </c>
      <c r="H2020" s="12">
        <v>64.007000000000005</v>
      </c>
      <c r="I2020" s="72">
        <v>5.6180000000000003</v>
      </c>
      <c r="J2020" s="72">
        <v>26.817</v>
      </c>
      <c r="K2020" s="12">
        <v>88.91</v>
      </c>
      <c r="L2020" s="72">
        <v>7.8040000000000003</v>
      </c>
      <c r="M2020" s="72">
        <v>45.201000000000001</v>
      </c>
      <c r="N2020" s="12">
        <v>152.917</v>
      </c>
      <c r="O2020" s="72">
        <v>13.422000000000001</v>
      </c>
      <c r="P2020" s="72">
        <v>25.204999999999998</v>
      </c>
      <c r="Q2020" s="12">
        <v>22.042000000000002</v>
      </c>
      <c r="R2020" s="72">
        <v>1.9350000000000001</v>
      </c>
      <c r="S2020" s="72">
        <v>57.546999999999997</v>
      </c>
      <c r="T2020" s="12">
        <v>174.959</v>
      </c>
      <c r="U2020" s="72">
        <v>15.356999999999999</v>
      </c>
      <c r="V2020" s="72">
        <v>23.143000000000001</v>
      </c>
      <c r="W2020" s="12">
        <v>330.46899999999999</v>
      </c>
      <c r="X2020" s="72">
        <v>29.007000000000001</v>
      </c>
      <c r="Y2020" s="72">
        <v>12.678000000000001</v>
      </c>
      <c r="Z2020" s="12">
        <v>505.428</v>
      </c>
      <c r="AA2020" s="72">
        <v>44.363</v>
      </c>
      <c r="AB2020" s="72">
        <v>1.86</v>
      </c>
      <c r="AC2020" s="12">
        <v>852.05499999999995</v>
      </c>
      <c r="AD2020" s="72">
        <v>74.787999999999997</v>
      </c>
      <c r="AE2020" s="72">
        <v>1.0880000000000001</v>
      </c>
      <c r="AF2020" s="12">
        <v>0</v>
      </c>
      <c r="AG2020" s="72">
        <v>0</v>
      </c>
      <c r="AH2020" s="72">
        <v>0</v>
      </c>
      <c r="AI2020" s="12">
        <v>60.536999999999999</v>
      </c>
      <c r="AJ2020" s="72">
        <v>5.3140000000000001</v>
      </c>
      <c r="AK2020" s="72">
        <v>8.1530000000000005</v>
      </c>
      <c r="AL2020" s="12">
        <v>60.536999999999999</v>
      </c>
      <c r="AM2020" s="72">
        <v>5.3140000000000001</v>
      </c>
      <c r="AN2020" s="72">
        <v>8.1530000000000005</v>
      </c>
      <c r="AO2020" s="12">
        <v>912.59199999999998</v>
      </c>
      <c r="AP2020" s="72">
        <v>80.102000000000004</v>
      </c>
      <c r="AQ2020" s="72">
        <v>0.95799999999999996</v>
      </c>
      <c r="AR2020" s="12">
        <v>20.12</v>
      </c>
      <c r="AS2020" s="72">
        <v>1.766</v>
      </c>
      <c r="AT2020" s="72">
        <v>145.54599999999999</v>
      </c>
      <c r="AU2020" s="12">
        <v>6.4989999999999997</v>
      </c>
      <c r="AV2020" s="72">
        <v>0.56999999999999995</v>
      </c>
      <c r="AW2020" s="72">
        <v>106.80200000000001</v>
      </c>
      <c r="AX2020" s="12">
        <v>43.764000000000003</v>
      </c>
      <c r="AY2020" s="72">
        <v>3.8410000000000002</v>
      </c>
      <c r="AZ2020" s="72">
        <v>38.396000000000001</v>
      </c>
      <c r="BA2020" s="12">
        <v>50.262</v>
      </c>
      <c r="BB2020" s="72">
        <v>4.4119999999999999</v>
      </c>
      <c r="BC2020" s="72">
        <v>35.255000000000003</v>
      </c>
      <c r="BD2020" s="12">
        <v>6.8659999999999997</v>
      </c>
      <c r="BE2020" s="72">
        <v>0.60299999999999998</v>
      </c>
      <c r="BF2020" s="72">
        <v>105.18600000000001</v>
      </c>
      <c r="BG2020" s="12">
        <v>57.128999999999998</v>
      </c>
      <c r="BH2020" s="72">
        <v>5.0140000000000002</v>
      </c>
      <c r="BI2020" s="72">
        <v>30.323</v>
      </c>
      <c r="BJ2020" s="12">
        <v>110.34</v>
      </c>
      <c r="BK2020" s="72">
        <v>9.6850000000000005</v>
      </c>
      <c r="BL2020" s="72">
        <v>20.164999999999999</v>
      </c>
      <c r="BM2020" s="12">
        <v>39.106999999999999</v>
      </c>
      <c r="BN2020" s="72">
        <v>3.4329999999999998</v>
      </c>
      <c r="BO2020" s="72">
        <v>107.393</v>
      </c>
      <c r="BP2020" s="12">
        <v>149.447</v>
      </c>
      <c r="BQ2020" s="72">
        <v>13.118</v>
      </c>
      <c r="BR2020" s="72">
        <v>21.931000000000001</v>
      </c>
      <c r="BS2020" s="12">
        <v>226.696</v>
      </c>
      <c r="BT2020" s="72">
        <v>19.898</v>
      </c>
      <c r="BU2020" s="72">
        <v>3.948</v>
      </c>
      <c r="BV2020" s="12">
        <v>1139.288</v>
      </c>
      <c r="BW2020" s="72">
        <v>100</v>
      </c>
      <c r="BX2020" s="72">
        <v>0.121</v>
      </c>
      <c r="BY2020" s="13"/>
      <c r="BZ2020" s="13"/>
    </row>
    <row r="2021" spans="1:78" ht="12.75" customHeight="1">
      <c r="A2021" s="122" t="s">
        <v>65</v>
      </c>
      <c r="B2021" s="71" t="s">
        <v>67</v>
      </c>
      <c r="C2021" s="71" t="s">
        <v>25</v>
      </c>
      <c r="D2021" s="34">
        <v>45536</v>
      </c>
      <c r="E2021" s="12">
        <v>313.94400000000002</v>
      </c>
      <c r="F2021" s="72">
        <v>27.408000000000001</v>
      </c>
      <c r="G2021" s="72">
        <v>4.5010000000000003</v>
      </c>
      <c r="H2021" s="12">
        <v>58.05</v>
      </c>
      <c r="I2021" s="72">
        <v>5.0679999999999996</v>
      </c>
      <c r="J2021" s="72">
        <v>61.146999999999998</v>
      </c>
      <c r="K2021" s="12">
        <v>37.487000000000002</v>
      </c>
      <c r="L2021" s="72">
        <v>3.2730000000000001</v>
      </c>
      <c r="M2021" s="72">
        <v>64.379000000000005</v>
      </c>
      <c r="N2021" s="12">
        <v>95.537000000000006</v>
      </c>
      <c r="O2021" s="72">
        <v>8.3409999999999993</v>
      </c>
      <c r="P2021" s="72">
        <v>39.398000000000003</v>
      </c>
      <c r="Q2021" s="12">
        <v>22.882999999999999</v>
      </c>
      <c r="R2021" s="72">
        <v>1.998</v>
      </c>
      <c r="S2021" s="72">
        <v>83.475999999999999</v>
      </c>
      <c r="T2021" s="12">
        <v>118.42100000000001</v>
      </c>
      <c r="U2021" s="72">
        <v>10.337999999999999</v>
      </c>
      <c r="V2021" s="72">
        <v>31.942</v>
      </c>
      <c r="W2021" s="12">
        <v>411.71699999999998</v>
      </c>
      <c r="X2021" s="72">
        <v>35.944000000000003</v>
      </c>
      <c r="Y2021" s="72">
        <v>9.1880000000000006</v>
      </c>
      <c r="Z2021" s="12">
        <v>530.13800000000003</v>
      </c>
      <c r="AA2021" s="72">
        <v>46.281999999999996</v>
      </c>
      <c r="AB2021" s="72">
        <v>2.7440000000000002</v>
      </c>
      <c r="AC2021" s="12">
        <v>844.08199999999999</v>
      </c>
      <c r="AD2021" s="72">
        <v>73.69</v>
      </c>
      <c r="AE2021" s="72">
        <v>1.0229999999999999</v>
      </c>
      <c r="AF2021" s="12">
        <v>0</v>
      </c>
      <c r="AG2021" s="72">
        <v>0</v>
      </c>
      <c r="AH2021" s="72">
        <v>0</v>
      </c>
      <c r="AI2021" s="12">
        <v>57.63</v>
      </c>
      <c r="AJ2021" s="72">
        <v>5.0309999999999997</v>
      </c>
      <c r="AK2021" s="72">
        <v>7.3159999999999998</v>
      </c>
      <c r="AL2021" s="12">
        <v>57.63</v>
      </c>
      <c r="AM2021" s="72">
        <v>5.0309999999999997</v>
      </c>
      <c r="AN2021" s="72">
        <v>7.3159999999999998</v>
      </c>
      <c r="AO2021" s="12">
        <v>901.71199999999999</v>
      </c>
      <c r="AP2021" s="72">
        <v>78.721000000000004</v>
      </c>
      <c r="AQ2021" s="72">
        <v>0.91100000000000003</v>
      </c>
      <c r="AR2021" s="12">
        <v>8.2560000000000002</v>
      </c>
      <c r="AS2021" s="72">
        <v>0.72099999999999997</v>
      </c>
      <c r="AT2021" s="72">
        <v>110.76900000000001</v>
      </c>
      <c r="AU2021" s="12">
        <v>0</v>
      </c>
      <c r="AV2021" s="72">
        <v>0</v>
      </c>
      <c r="AW2021" s="72">
        <v>0</v>
      </c>
      <c r="AX2021" s="12">
        <v>33.720999999999997</v>
      </c>
      <c r="AY2021" s="72">
        <v>2.944</v>
      </c>
      <c r="AZ2021" s="72">
        <v>55.566000000000003</v>
      </c>
      <c r="BA2021" s="12">
        <v>33.720999999999997</v>
      </c>
      <c r="BB2021" s="72">
        <v>2.944</v>
      </c>
      <c r="BC2021" s="72">
        <v>55.566000000000003</v>
      </c>
      <c r="BD2021" s="12">
        <v>0.45400000000000001</v>
      </c>
      <c r="BE2021" s="72">
        <v>0.04</v>
      </c>
      <c r="BF2021" s="72">
        <v>110.505</v>
      </c>
      <c r="BG2021" s="12">
        <v>34.174999999999997</v>
      </c>
      <c r="BH2021" s="72">
        <v>2.984</v>
      </c>
      <c r="BI2021" s="72">
        <v>54.841000000000001</v>
      </c>
      <c r="BJ2021" s="12">
        <v>181.96299999999999</v>
      </c>
      <c r="BK2021" s="72">
        <v>15.885999999999999</v>
      </c>
      <c r="BL2021" s="72">
        <v>8.9149999999999991</v>
      </c>
      <c r="BM2021" s="12">
        <v>19.347999999999999</v>
      </c>
      <c r="BN2021" s="72">
        <v>1.6890000000000001</v>
      </c>
      <c r="BO2021" s="72">
        <v>57.546999999999997</v>
      </c>
      <c r="BP2021" s="12">
        <v>201.31100000000001</v>
      </c>
      <c r="BQ2021" s="72">
        <v>17.574999999999999</v>
      </c>
      <c r="BR2021" s="72">
        <v>10.308999999999999</v>
      </c>
      <c r="BS2021" s="12">
        <v>243.74100000000001</v>
      </c>
      <c r="BT2021" s="72">
        <v>21.279</v>
      </c>
      <c r="BU2021" s="72">
        <v>3.452</v>
      </c>
      <c r="BV2021" s="12">
        <v>1145.453</v>
      </c>
      <c r="BW2021" s="72">
        <v>100</v>
      </c>
      <c r="BX2021" s="72">
        <v>8.7999999999999995E-2</v>
      </c>
      <c r="BY2021" s="13"/>
      <c r="BZ2021" s="13"/>
    </row>
    <row r="2022" spans="1:78" ht="12.75" customHeight="1">
      <c r="A2022" s="122" t="s">
        <v>65</v>
      </c>
      <c r="B2022" s="71" t="s">
        <v>67</v>
      </c>
      <c r="C2022" s="71" t="s">
        <v>25</v>
      </c>
      <c r="D2022" s="34">
        <v>45627</v>
      </c>
      <c r="E2022" s="12">
        <v>289.66300000000001</v>
      </c>
      <c r="F2022" s="72">
        <v>25.242999999999999</v>
      </c>
      <c r="G2022" s="72">
        <v>9.0299999999999994</v>
      </c>
      <c r="H2022" s="12">
        <v>114.217</v>
      </c>
      <c r="I2022" s="72">
        <v>9.9529999999999994</v>
      </c>
      <c r="J2022" s="72">
        <v>24.803999999999998</v>
      </c>
      <c r="K2022" s="12">
        <v>58.036999999999999</v>
      </c>
      <c r="L2022" s="72">
        <v>5.0579999999999998</v>
      </c>
      <c r="M2022" s="72">
        <v>44.195</v>
      </c>
      <c r="N2022" s="12">
        <v>172.25399999999999</v>
      </c>
      <c r="O2022" s="72">
        <v>15.010999999999999</v>
      </c>
      <c r="P2022" s="72">
        <v>20.122</v>
      </c>
      <c r="Q2022" s="12">
        <v>9.3170000000000002</v>
      </c>
      <c r="R2022" s="72">
        <v>0.81200000000000006</v>
      </c>
      <c r="S2022" s="72">
        <v>76.462000000000003</v>
      </c>
      <c r="T2022" s="12">
        <v>181.571</v>
      </c>
      <c r="U2022" s="72">
        <v>15.823</v>
      </c>
      <c r="V2022" s="72">
        <v>18.763999999999999</v>
      </c>
      <c r="W2022" s="12">
        <v>398.39100000000002</v>
      </c>
      <c r="X2022" s="72">
        <v>34.718000000000004</v>
      </c>
      <c r="Y2022" s="72">
        <v>11.798999999999999</v>
      </c>
      <c r="Z2022" s="12">
        <v>579.96299999999997</v>
      </c>
      <c r="AA2022" s="72">
        <v>50.540999999999997</v>
      </c>
      <c r="AB2022" s="72">
        <v>4.26</v>
      </c>
      <c r="AC2022" s="12">
        <v>869.625</v>
      </c>
      <c r="AD2022" s="72">
        <v>75.783000000000001</v>
      </c>
      <c r="AE2022" s="72">
        <v>1.0509999999999999</v>
      </c>
      <c r="AF2022" s="12">
        <v>0</v>
      </c>
      <c r="AG2022" s="72">
        <v>0</v>
      </c>
      <c r="AH2022" s="72">
        <v>0</v>
      </c>
      <c r="AI2022" s="12">
        <v>46.682000000000002</v>
      </c>
      <c r="AJ2022" s="72">
        <v>4.0679999999999996</v>
      </c>
      <c r="AK2022" s="72">
        <v>7.2119999999999997</v>
      </c>
      <c r="AL2022" s="12">
        <v>46.682000000000002</v>
      </c>
      <c r="AM2022" s="72">
        <v>4.0679999999999996</v>
      </c>
      <c r="AN2022" s="72">
        <v>7.2119999999999997</v>
      </c>
      <c r="AO2022" s="12">
        <v>916.30700000000002</v>
      </c>
      <c r="AP2022" s="72">
        <v>79.850999999999999</v>
      </c>
      <c r="AQ2022" s="72">
        <v>0.88300000000000001</v>
      </c>
      <c r="AR2022" s="12">
        <v>2.9</v>
      </c>
      <c r="AS2022" s="72">
        <v>0.253</v>
      </c>
      <c r="AT2022" s="72">
        <v>120.102</v>
      </c>
      <c r="AU2022" s="12">
        <v>20.425000000000001</v>
      </c>
      <c r="AV2022" s="72">
        <v>1.78</v>
      </c>
      <c r="AW2022" s="72">
        <v>61.741</v>
      </c>
      <c r="AX2022" s="12">
        <v>40.009</v>
      </c>
      <c r="AY2022" s="72">
        <v>3.4870000000000001</v>
      </c>
      <c r="AZ2022" s="72">
        <v>45.162999999999997</v>
      </c>
      <c r="BA2022" s="12">
        <v>60.433999999999997</v>
      </c>
      <c r="BB2022" s="72">
        <v>5.266</v>
      </c>
      <c r="BC2022" s="72">
        <v>34.497999999999998</v>
      </c>
      <c r="BD2022" s="12">
        <v>0</v>
      </c>
      <c r="BE2022" s="72">
        <v>0</v>
      </c>
      <c r="BF2022" s="72">
        <v>0</v>
      </c>
      <c r="BG2022" s="12">
        <v>60.433999999999997</v>
      </c>
      <c r="BH2022" s="72">
        <v>5.266</v>
      </c>
      <c r="BI2022" s="72">
        <v>34.497999999999998</v>
      </c>
      <c r="BJ2022" s="12">
        <v>157.28399999999999</v>
      </c>
      <c r="BK2022" s="72">
        <v>13.706</v>
      </c>
      <c r="BL2022" s="72">
        <v>15.840999999999999</v>
      </c>
      <c r="BM2022" s="12">
        <v>10.592000000000001</v>
      </c>
      <c r="BN2022" s="72">
        <v>0.92300000000000004</v>
      </c>
      <c r="BO2022" s="72">
        <v>66.186000000000007</v>
      </c>
      <c r="BP2022" s="12">
        <v>167.876</v>
      </c>
      <c r="BQ2022" s="72">
        <v>14.629</v>
      </c>
      <c r="BR2022" s="72">
        <v>13.49</v>
      </c>
      <c r="BS2022" s="12">
        <v>231.21</v>
      </c>
      <c r="BT2022" s="72">
        <v>20.149000000000001</v>
      </c>
      <c r="BU2022" s="72">
        <v>3.302</v>
      </c>
      <c r="BV2022" s="12">
        <v>1147.5170000000001</v>
      </c>
      <c r="BW2022" s="72">
        <v>100</v>
      </c>
      <c r="BX2022" s="72">
        <v>0.161</v>
      </c>
      <c r="BY2022" s="13"/>
      <c r="BZ2022" s="13"/>
    </row>
    <row r="2023" spans="1:78" ht="12.75" customHeight="1">
      <c r="A2023" s="122" t="s">
        <v>65</v>
      </c>
      <c r="B2023" s="71" t="s">
        <v>67</v>
      </c>
      <c r="C2023" s="71" t="s">
        <v>25</v>
      </c>
      <c r="D2023" s="34">
        <v>45717</v>
      </c>
      <c r="E2023" s="12">
        <v>340.31200000000001</v>
      </c>
      <c r="F2023" s="72">
        <v>29.326000000000001</v>
      </c>
      <c r="G2023" s="72">
        <v>5.516</v>
      </c>
      <c r="H2023" s="12">
        <v>63.798999999999999</v>
      </c>
      <c r="I2023" s="72">
        <v>5.4980000000000002</v>
      </c>
      <c r="J2023" s="72">
        <v>45.244</v>
      </c>
      <c r="K2023" s="12">
        <v>45.488</v>
      </c>
      <c r="L2023" s="72">
        <v>3.92</v>
      </c>
      <c r="M2023" s="72">
        <v>50.006</v>
      </c>
      <c r="N2023" s="12">
        <v>109.28700000000001</v>
      </c>
      <c r="O2023" s="72">
        <v>9.4179999999999993</v>
      </c>
      <c r="P2023" s="72">
        <v>29.725999999999999</v>
      </c>
      <c r="Q2023" s="12">
        <v>16.38</v>
      </c>
      <c r="R2023" s="72">
        <v>1.4119999999999999</v>
      </c>
      <c r="S2023" s="72">
        <v>67.474999999999994</v>
      </c>
      <c r="T2023" s="12">
        <v>125.667</v>
      </c>
      <c r="U2023" s="72">
        <v>10.829000000000001</v>
      </c>
      <c r="V2023" s="72">
        <v>25.251000000000001</v>
      </c>
      <c r="W2023" s="12">
        <v>401.31099999999998</v>
      </c>
      <c r="X2023" s="72">
        <v>34.582000000000001</v>
      </c>
      <c r="Y2023" s="72">
        <v>9.2439999999999998</v>
      </c>
      <c r="Z2023" s="12">
        <v>526.97799999999995</v>
      </c>
      <c r="AA2023" s="72">
        <v>45.411000000000001</v>
      </c>
      <c r="AB2023" s="72">
        <v>3.6269999999999998</v>
      </c>
      <c r="AC2023" s="12">
        <v>867.29</v>
      </c>
      <c r="AD2023" s="72">
        <v>74.736999999999995</v>
      </c>
      <c r="AE2023" s="72">
        <v>0.997</v>
      </c>
      <c r="AF2023" s="12">
        <v>20.738</v>
      </c>
      <c r="AG2023" s="72">
        <v>1.7869999999999999</v>
      </c>
      <c r="AH2023" s="72">
        <v>66.180000000000007</v>
      </c>
      <c r="AI2023" s="12">
        <v>46.493000000000002</v>
      </c>
      <c r="AJ2023" s="72">
        <v>4.0060000000000002</v>
      </c>
      <c r="AK2023" s="72">
        <v>32.215000000000003</v>
      </c>
      <c r="AL2023" s="12">
        <v>67.230999999999995</v>
      </c>
      <c r="AM2023" s="72">
        <v>5.7939999999999996</v>
      </c>
      <c r="AN2023" s="72">
        <v>7.0910000000000002</v>
      </c>
      <c r="AO2023" s="12">
        <v>934.52200000000005</v>
      </c>
      <c r="AP2023" s="72">
        <v>80.531000000000006</v>
      </c>
      <c r="AQ2023" s="72">
        <v>0.84299999999999997</v>
      </c>
      <c r="AR2023" s="12">
        <v>3.6709999999999998</v>
      </c>
      <c r="AS2023" s="72">
        <v>0.316</v>
      </c>
      <c r="AT2023" s="72">
        <v>114.087</v>
      </c>
      <c r="AU2023" s="12">
        <v>14.96</v>
      </c>
      <c r="AV2023" s="72">
        <v>1.2889999999999999</v>
      </c>
      <c r="AW2023" s="72">
        <v>105.364</v>
      </c>
      <c r="AX2023" s="12">
        <v>45.981999999999999</v>
      </c>
      <c r="AY2023" s="72">
        <v>3.9620000000000002</v>
      </c>
      <c r="AZ2023" s="72">
        <v>56.35</v>
      </c>
      <c r="BA2023" s="12">
        <v>60.942</v>
      </c>
      <c r="BB2023" s="72">
        <v>5.2519999999999998</v>
      </c>
      <c r="BC2023" s="72">
        <v>48.258000000000003</v>
      </c>
      <c r="BD2023" s="12">
        <v>0</v>
      </c>
      <c r="BE2023" s="72">
        <v>0</v>
      </c>
      <c r="BF2023" s="72">
        <v>0</v>
      </c>
      <c r="BG2023" s="12">
        <v>60.942</v>
      </c>
      <c r="BH2023" s="72">
        <v>5.2519999999999998</v>
      </c>
      <c r="BI2023" s="72">
        <v>48.258000000000003</v>
      </c>
      <c r="BJ2023" s="12">
        <v>135.88800000000001</v>
      </c>
      <c r="BK2023" s="72">
        <v>11.71</v>
      </c>
      <c r="BL2023" s="72">
        <v>22.341999999999999</v>
      </c>
      <c r="BM2023" s="12">
        <v>25.428999999999998</v>
      </c>
      <c r="BN2023" s="72">
        <v>2.1909999999999998</v>
      </c>
      <c r="BO2023" s="72">
        <v>102.917</v>
      </c>
      <c r="BP2023" s="12">
        <v>161.31700000000001</v>
      </c>
      <c r="BQ2023" s="72">
        <v>13.901</v>
      </c>
      <c r="BR2023" s="72">
        <v>18.242000000000001</v>
      </c>
      <c r="BS2023" s="12">
        <v>225.93100000000001</v>
      </c>
      <c r="BT2023" s="72">
        <v>19.469000000000001</v>
      </c>
      <c r="BU2023" s="72">
        <v>3.4020000000000001</v>
      </c>
      <c r="BV2023" s="12">
        <v>1160.453</v>
      </c>
      <c r="BW2023" s="72">
        <v>100</v>
      </c>
      <c r="BX2023" s="72">
        <v>0.10199999999999999</v>
      </c>
      <c r="BY2023" s="13"/>
      <c r="BZ2023" s="13"/>
    </row>
    <row r="2024" spans="1:78" ht="12.75" customHeight="1">
      <c r="A2024" s="122" t="s">
        <v>65</v>
      </c>
      <c r="B2024" s="71" t="s">
        <v>67</v>
      </c>
      <c r="C2024" s="71" t="s">
        <v>25</v>
      </c>
      <c r="D2024" s="34">
        <v>45809</v>
      </c>
      <c r="E2024" s="12">
        <v>359.38900000000001</v>
      </c>
      <c r="F2024" s="72">
        <v>30.856000000000002</v>
      </c>
      <c r="G2024" s="72">
        <v>2.613</v>
      </c>
      <c r="H2024" s="12">
        <v>122.965</v>
      </c>
      <c r="I2024" s="72">
        <v>10.557</v>
      </c>
      <c r="J2024" s="72">
        <v>24.614999999999998</v>
      </c>
      <c r="K2024" s="12">
        <v>71.22</v>
      </c>
      <c r="L2024" s="72">
        <v>6.1150000000000002</v>
      </c>
      <c r="M2024" s="72">
        <v>32.776000000000003</v>
      </c>
      <c r="N2024" s="12">
        <v>194.185</v>
      </c>
      <c r="O2024" s="72">
        <v>16.672000000000001</v>
      </c>
      <c r="P2024" s="72">
        <v>16.32</v>
      </c>
      <c r="Q2024" s="12">
        <v>4.1760000000000002</v>
      </c>
      <c r="R2024" s="72">
        <v>0.35899999999999999</v>
      </c>
      <c r="S2024" s="72">
        <v>103.837</v>
      </c>
      <c r="T2024" s="12">
        <v>198.36199999999999</v>
      </c>
      <c r="U2024" s="72">
        <v>17.030999999999999</v>
      </c>
      <c r="V2024" s="72">
        <v>15.026999999999999</v>
      </c>
      <c r="W2024" s="12">
        <v>314.12</v>
      </c>
      <c r="X2024" s="72">
        <v>26.969000000000001</v>
      </c>
      <c r="Y2024" s="72">
        <v>8.7759999999999998</v>
      </c>
      <c r="Z2024" s="12">
        <v>512.48199999999997</v>
      </c>
      <c r="AA2024" s="72">
        <v>44</v>
      </c>
      <c r="AB2024" s="72">
        <v>1.7569999999999999</v>
      </c>
      <c r="AC2024" s="12">
        <v>871.87099999999998</v>
      </c>
      <c r="AD2024" s="72">
        <v>74.855999999999995</v>
      </c>
      <c r="AE2024" s="72">
        <v>1.4590000000000001</v>
      </c>
      <c r="AF2024" s="12">
        <v>5.9580000000000002</v>
      </c>
      <c r="AG2024" s="72">
        <v>0.51200000000000001</v>
      </c>
      <c r="AH2024" s="72">
        <v>109.55200000000001</v>
      </c>
      <c r="AI2024" s="12">
        <v>58.408000000000001</v>
      </c>
      <c r="AJ2024" s="72">
        <v>5.0149999999999997</v>
      </c>
      <c r="AK2024" s="72">
        <v>13.425000000000001</v>
      </c>
      <c r="AL2024" s="12">
        <v>64.366</v>
      </c>
      <c r="AM2024" s="72">
        <v>5.5259999999999998</v>
      </c>
      <c r="AN2024" s="72">
        <v>7.6479999999999997</v>
      </c>
      <c r="AO2024" s="12">
        <v>936.23699999999997</v>
      </c>
      <c r="AP2024" s="72">
        <v>80.382000000000005</v>
      </c>
      <c r="AQ2024" s="72">
        <v>1.1200000000000001</v>
      </c>
      <c r="AR2024" s="12">
        <v>15.228999999999999</v>
      </c>
      <c r="AS2024" s="72">
        <v>1.3080000000000001</v>
      </c>
      <c r="AT2024" s="72">
        <v>72.715000000000003</v>
      </c>
      <c r="AU2024" s="12">
        <v>2.8780000000000001</v>
      </c>
      <c r="AV2024" s="72">
        <v>0.247</v>
      </c>
      <c r="AW2024" s="72">
        <v>134.74700000000001</v>
      </c>
      <c r="AX2024" s="12">
        <v>71.143000000000001</v>
      </c>
      <c r="AY2024" s="72">
        <v>6.1079999999999997</v>
      </c>
      <c r="AZ2024" s="72">
        <v>41.747999999999998</v>
      </c>
      <c r="BA2024" s="12">
        <v>74.021000000000001</v>
      </c>
      <c r="BB2024" s="72">
        <v>6.3550000000000004</v>
      </c>
      <c r="BC2024" s="72">
        <v>41.066000000000003</v>
      </c>
      <c r="BD2024" s="12">
        <v>3.556</v>
      </c>
      <c r="BE2024" s="72">
        <v>0.30499999999999999</v>
      </c>
      <c r="BF2024" s="72">
        <v>105.59399999999999</v>
      </c>
      <c r="BG2024" s="12">
        <v>77.578000000000003</v>
      </c>
      <c r="BH2024" s="72">
        <v>6.6609999999999996</v>
      </c>
      <c r="BI2024" s="72">
        <v>39.069000000000003</v>
      </c>
      <c r="BJ2024" s="12">
        <v>130.197</v>
      </c>
      <c r="BK2024" s="72">
        <v>11.178000000000001</v>
      </c>
      <c r="BL2024" s="72">
        <v>24.257000000000001</v>
      </c>
      <c r="BM2024" s="12">
        <v>5.4880000000000004</v>
      </c>
      <c r="BN2024" s="72">
        <v>0.47099999999999997</v>
      </c>
      <c r="BO2024" s="72">
        <v>103.795</v>
      </c>
      <c r="BP2024" s="12">
        <v>135.685</v>
      </c>
      <c r="BQ2024" s="72">
        <v>11.65</v>
      </c>
      <c r="BR2024" s="72">
        <v>22.808</v>
      </c>
      <c r="BS2024" s="12">
        <v>228.49199999999999</v>
      </c>
      <c r="BT2024" s="72">
        <v>19.617999999999999</v>
      </c>
      <c r="BU2024" s="72">
        <v>4.63</v>
      </c>
      <c r="BV2024" s="12">
        <v>1164.729</v>
      </c>
      <c r="BW2024" s="72">
        <v>100</v>
      </c>
      <c r="BX2024" s="72">
        <v>0.16900000000000001</v>
      </c>
      <c r="BY2024" s="13"/>
      <c r="BZ2024" s="13"/>
    </row>
    <row r="2025" spans="1:78" ht="12.75" customHeight="1">
      <c r="A2025" s="122" t="s">
        <v>65</v>
      </c>
      <c r="B2025" s="71" t="s">
        <v>67</v>
      </c>
      <c r="C2025" s="71" t="s">
        <v>25</v>
      </c>
      <c r="D2025" s="34">
        <v>45901</v>
      </c>
      <c r="E2025" s="12">
        <v>344.23</v>
      </c>
      <c r="F2025" s="72">
        <v>29.324000000000002</v>
      </c>
      <c r="G2025" s="72">
        <v>3.68</v>
      </c>
      <c r="H2025" s="12">
        <v>74.519000000000005</v>
      </c>
      <c r="I2025" s="72">
        <v>6.3479999999999999</v>
      </c>
      <c r="J2025" s="72">
        <v>29.532</v>
      </c>
      <c r="K2025" s="12">
        <v>67.63</v>
      </c>
      <c r="L2025" s="72">
        <v>5.7610000000000001</v>
      </c>
      <c r="M2025" s="72">
        <v>47.514000000000003</v>
      </c>
      <c r="N2025" s="12">
        <v>142.149</v>
      </c>
      <c r="O2025" s="72">
        <v>12.109</v>
      </c>
      <c r="P2025" s="72">
        <v>28.187999999999999</v>
      </c>
      <c r="Q2025" s="12">
        <v>9.8160000000000007</v>
      </c>
      <c r="R2025" s="72">
        <v>0.83599999999999997</v>
      </c>
      <c r="S2025" s="72">
        <v>103.337</v>
      </c>
      <c r="T2025" s="12">
        <v>151.965</v>
      </c>
      <c r="U2025" s="72">
        <v>12.946</v>
      </c>
      <c r="V2025" s="72">
        <v>26.36</v>
      </c>
      <c r="W2025" s="12">
        <v>381.286</v>
      </c>
      <c r="X2025" s="72">
        <v>32.481000000000002</v>
      </c>
      <c r="Y2025" s="72">
        <v>11.454000000000001</v>
      </c>
      <c r="Z2025" s="12">
        <v>533.25099999999998</v>
      </c>
      <c r="AA2025" s="72">
        <v>45.427</v>
      </c>
      <c r="AB2025" s="72">
        <v>2.3889999999999998</v>
      </c>
      <c r="AC2025" s="12">
        <v>877.48099999999999</v>
      </c>
      <c r="AD2025" s="72">
        <v>74.751000000000005</v>
      </c>
      <c r="AE2025" s="72">
        <v>1.054</v>
      </c>
      <c r="AF2025" s="12">
        <v>0</v>
      </c>
      <c r="AG2025" s="72">
        <v>0</v>
      </c>
      <c r="AH2025" s="72">
        <v>0</v>
      </c>
      <c r="AI2025" s="12">
        <v>64.263000000000005</v>
      </c>
      <c r="AJ2025" s="72">
        <v>5.4740000000000002</v>
      </c>
      <c r="AK2025" s="72">
        <v>6.61</v>
      </c>
      <c r="AL2025" s="12">
        <v>64.263000000000005</v>
      </c>
      <c r="AM2025" s="72">
        <v>5.4740000000000002</v>
      </c>
      <c r="AN2025" s="72">
        <v>6.61</v>
      </c>
      <c r="AO2025" s="12">
        <v>941.74400000000003</v>
      </c>
      <c r="AP2025" s="72">
        <v>80.224999999999994</v>
      </c>
      <c r="AQ2025" s="72">
        <v>1.0469999999999999</v>
      </c>
      <c r="AR2025" s="12">
        <v>3.3109999999999999</v>
      </c>
      <c r="AS2025" s="72">
        <v>0.28199999999999997</v>
      </c>
      <c r="AT2025" s="72">
        <v>106.375</v>
      </c>
      <c r="AU2025" s="12">
        <v>0</v>
      </c>
      <c r="AV2025" s="72">
        <v>0</v>
      </c>
      <c r="AW2025" s="72">
        <v>0</v>
      </c>
      <c r="AX2025" s="12">
        <v>49.478000000000002</v>
      </c>
      <c r="AY2025" s="72">
        <v>4.2149999999999999</v>
      </c>
      <c r="AZ2025" s="72">
        <v>48.514000000000003</v>
      </c>
      <c r="BA2025" s="12">
        <v>49.478000000000002</v>
      </c>
      <c r="BB2025" s="72">
        <v>4.2149999999999999</v>
      </c>
      <c r="BC2025" s="72">
        <v>48.514000000000003</v>
      </c>
      <c r="BD2025" s="12">
        <v>7.702</v>
      </c>
      <c r="BE2025" s="72">
        <v>0.65600000000000003</v>
      </c>
      <c r="BF2025" s="72">
        <v>74.162999999999997</v>
      </c>
      <c r="BG2025" s="12">
        <v>57.18</v>
      </c>
      <c r="BH2025" s="72">
        <v>4.8710000000000004</v>
      </c>
      <c r="BI2025" s="72">
        <v>40.988</v>
      </c>
      <c r="BJ2025" s="12">
        <v>171.636</v>
      </c>
      <c r="BK2025" s="72">
        <v>14.621</v>
      </c>
      <c r="BL2025" s="72">
        <v>13.095000000000001</v>
      </c>
      <c r="BM2025" s="12">
        <v>0</v>
      </c>
      <c r="BN2025" s="72">
        <v>0</v>
      </c>
      <c r="BO2025" s="72">
        <v>0</v>
      </c>
      <c r="BP2025" s="12">
        <v>171.636</v>
      </c>
      <c r="BQ2025" s="72">
        <v>14.621</v>
      </c>
      <c r="BR2025" s="72">
        <v>13.095000000000001</v>
      </c>
      <c r="BS2025" s="12">
        <v>232.12700000000001</v>
      </c>
      <c r="BT2025" s="72">
        <v>19.774999999999999</v>
      </c>
      <c r="BU2025" s="72">
        <v>4.1689999999999996</v>
      </c>
      <c r="BV2025" s="12">
        <v>1173.8710000000001</v>
      </c>
      <c r="BW2025" s="72">
        <v>100</v>
      </c>
      <c r="BX2025" s="72">
        <v>6.9000000000000006E-2</v>
      </c>
      <c r="BY2025" s="13"/>
      <c r="BZ2025" s="13"/>
    </row>
    <row r="2026" spans="1:78" ht="12.75" customHeight="1">
      <c r="A2026" s="122" t="s">
        <v>65</v>
      </c>
      <c r="B2026" s="71" t="s">
        <v>67</v>
      </c>
      <c r="C2026" s="71" t="s">
        <v>25</v>
      </c>
      <c r="D2026" s="34">
        <v>45992</v>
      </c>
      <c r="E2026" s="12">
        <v>350.14</v>
      </c>
      <c r="F2026" s="72">
        <v>29.754999999999999</v>
      </c>
      <c r="G2026" s="72">
        <v>2.7410000000000001</v>
      </c>
      <c r="H2026" s="12">
        <v>94.290999999999997</v>
      </c>
      <c r="I2026" s="72">
        <v>8.0129999999999999</v>
      </c>
      <c r="J2026" s="72">
        <v>27.385999999999999</v>
      </c>
      <c r="K2026" s="12">
        <v>59.634</v>
      </c>
      <c r="L2026" s="72">
        <v>5.0679999999999996</v>
      </c>
      <c r="M2026" s="72">
        <v>42.066000000000003</v>
      </c>
      <c r="N2026" s="12">
        <v>153.92599999999999</v>
      </c>
      <c r="O2026" s="72">
        <v>13.081</v>
      </c>
      <c r="P2026" s="72">
        <v>19.385999999999999</v>
      </c>
      <c r="Q2026" s="12">
        <v>0</v>
      </c>
      <c r="R2026" s="72">
        <v>0</v>
      </c>
      <c r="S2026" s="72">
        <v>0</v>
      </c>
      <c r="T2026" s="12">
        <v>153.92599999999999</v>
      </c>
      <c r="U2026" s="72">
        <v>13.081</v>
      </c>
      <c r="V2026" s="72">
        <v>19.385999999999999</v>
      </c>
      <c r="W2026" s="12">
        <v>388.93200000000002</v>
      </c>
      <c r="X2026" s="72">
        <v>33.052</v>
      </c>
      <c r="Y2026" s="72">
        <v>8.4909999999999997</v>
      </c>
      <c r="Z2026" s="12">
        <v>542.85699999999997</v>
      </c>
      <c r="AA2026" s="72">
        <v>46.133000000000003</v>
      </c>
      <c r="AB2026" s="72">
        <v>2.3079999999999998</v>
      </c>
      <c r="AC2026" s="12">
        <v>892.99800000000005</v>
      </c>
      <c r="AD2026" s="72">
        <v>75.888000000000005</v>
      </c>
      <c r="AE2026" s="72">
        <v>0.96</v>
      </c>
      <c r="AF2026" s="12">
        <v>0</v>
      </c>
      <c r="AG2026" s="72">
        <v>0</v>
      </c>
      <c r="AH2026" s="72">
        <v>0</v>
      </c>
      <c r="AI2026" s="12">
        <v>53.557000000000002</v>
      </c>
      <c r="AJ2026" s="72">
        <v>4.5510000000000002</v>
      </c>
      <c r="AK2026" s="72">
        <v>8.7050000000000001</v>
      </c>
      <c r="AL2026" s="12">
        <v>53.557000000000002</v>
      </c>
      <c r="AM2026" s="72">
        <v>4.5510000000000002</v>
      </c>
      <c r="AN2026" s="72">
        <v>8.7050000000000001</v>
      </c>
      <c r="AO2026" s="12">
        <v>946.55399999999997</v>
      </c>
      <c r="AP2026" s="72">
        <v>80.44</v>
      </c>
      <c r="AQ2026" s="72">
        <v>0.97199999999999998</v>
      </c>
      <c r="AR2026" s="12">
        <v>0</v>
      </c>
      <c r="AS2026" s="72">
        <v>0</v>
      </c>
      <c r="AT2026" s="72">
        <v>0</v>
      </c>
      <c r="AU2026" s="12">
        <v>37.421999999999997</v>
      </c>
      <c r="AV2026" s="72">
        <v>3.18</v>
      </c>
      <c r="AW2026" s="72">
        <v>83.138999999999996</v>
      </c>
      <c r="AX2026" s="12">
        <v>45.628</v>
      </c>
      <c r="AY2026" s="72">
        <v>3.8780000000000001</v>
      </c>
      <c r="AZ2026" s="72">
        <v>62.201000000000001</v>
      </c>
      <c r="BA2026" s="12">
        <v>83.05</v>
      </c>
      <c r="BB2026" s="72">
        <v>7.0579999999999998</v>
      </c>
      <c r="BC2026" s="72">
        <v>41.454000000000001</v>
      </c>
      <c r="BD2026" s="12">
        <v>7.7990000000000004</v>
      </c>
      <c r="BE2026" s="72">
        <v>0.66300000000000003</v>
      </c>
      <c r="BF2026" s="72">
        <v>83.242999999999995</v>
      </c>
      <c r="BG2026" s="12">
        <v>90.849000000000004</v>
      </c>
      <c r="BH2026" s="72">
        <v>7.7210000000000001</v>
      </c>
      <c r="BI2026" s="72">
        <v>38.409999999999997</v>
      </c>
      <c r="BJ2026" s="12">
        <v>134.68199999999999</v>
      </c>
      <c r="BK2026" s="72">
        <v>11.445</v>
      </c>
      <c r="BL2026" s="72">
        <v>27.966000000000001</v>
      </c>
      <c r="BM2026" s="12">
        <v>4.6399999999999997</v>
      </c>
      <c r="BN2026" s="72">
        <v>0.39400000000000002</v>
      </c>
      <c r="BO2026" s="72">
        <v>102.741</v>
      </c>
      <c r="BP2026" s="12">
        <v>139.322</v>
      </c>
      <c r="BQ2026" s="72">
        <v>11.84</v>
      </c>
      <c r="BR2026" s="72">
        <v>26.986000000000001</v>
      </c>
      <c r="BS2026" s="12">
        <v>230.17099999999999</v>
      </c>
      <c r="BT2026" s="72">
        <v>19.559999999999999</v>
      </c>
      <c r="BU2026" s="72">
        <v>3.931</v>
      </c>
      <c r="BV2026" s="12">
        <v>1176.7260000000001</v>
      </c>
      <c r="BW2026" s="72">
        <v>100</v>
      </c>
      <c r="BX2026" s="72">
        <v>8.8999999999999996E-2</v>
      </c>
      <c r="BY2026" s="13"/>
      <c r="BZ2026" s="13"/>
    </row>
    <row r="2027" spans="1:78" ht="12.75" customHeight="1">
      <c r="A2027" s="122" t="s">
        <v>65</v>
      </c>
      <c r="B2027" s="71" t="s">
        <v>67</v>
      </c>
      <c r="C2027" s="71" t="s">
        <v>25</v>
      </c>
      <c r="D2027" s="34">
        <v>46082</v>
      </c>
      <c r="E2027" s="12">
        <v>353.6</v>
      </c>
      <c r="F2027" s="72">
        <v>29.797000000000001</v>
      </c>
      <c r="G2027" s="72">
        <v>5.2729999999999997</v>
      </c>
      <c r="H2027" s="12">
        <v>40.652999999999999</v>
      </c>
      <c r="I2027" s="72">
        <v>3.4260000000000002</v>
      </c>
      <c r="J2027" s="72">
        <v>48.83</v>
      </c>
      <c r="K2027" s="12">
        <v>112.36</v>
      </c>
      <c r="L2027" s="72">
        <v>9.468</v>
      </c>
      <c r="M2027" s="72">
        <v>39.091000000000001</v>
      </c>
      <c r="N2027" s="12">
        <v>153.01300000000001</v>
      </c>
      <c r="O2027" s="72">
        <v>12.894</v>
      </c>
      <c r="P2027" s="72">
        <v>30.538</v>
      </c>
      <c r="Q2027" s="12">
        <v>0</v>
      </c>
      <c r="R2027" s="72">
        <v>0</v>
      </c>
      <c r="S2027" s="72">
        <v>0</v>
      </c>
      <c r="T2027" s="12">
        <v>153.01300000000001</v>
      </c>
      <c r="U2027" s="72">
        <v>12.894</v>
      </c>
      <c r="V2027" s="72">
        <v>30.538</v>
      </c>
      <c r="W2027" s="12">
        <v>390.077</v>
      </c>
      <c r="X2027" s="72">
        <v>32.871000000000002</v>
      </c>
      <c r="Y2027" s="72">
        <v>10.574</v>
      </c>
      <c r="Z2027" s="12">
        <v>543.09</v>
      </c>
      <c r="AA2027" s="72">
        <v>45.765000000000001</v>
      </c>
      <c r="AB2027" s="72">
        <v>3.3839999999999999</v>
      </c>
      <c r="AC2027" s="12">
        <v>896.69</v>
      </c>
      <c r="AD2027" s="72">
        <v>75.561999999999998</v>
      </c>
      <c r="AE2027" s="72">
        <v>1.0389999999999999</v>
      </c>
      <c r="AF2027" s="12">
        <v>14.281000000000001</v>
      </c>
      <c r="AG2027" s="72">
        <v>1.2030000000000001</v>
      </c>
      <c r="AH2027" s="72">
        <v>86.100999999999999</v>
      </c>
      <c r="AI2027" s="12">
        <v>61.927</v>
      </c>
      <c r="AJ2027" s="72">
        <v>5.218</v>
      </c>
      <c r="AK2027" s="72">
        <v>22.677</v>
      </c>
      <c r="AL2027" s="12">
        <v>76.207999999999998</v>
      </c>
      <c r="AM2027" s="72">
        <v>6.4219999999999997</v>
      </c>
      <c r="AN2027" s="72">
        <v>6.1210000000000004</v>
      </c>
      <c r="AO2027" s="12">
        <v>972.89700000000005</v>
      </c>
      <c r="AP2027" s="72">
        <v>81.983999999999995</v>
      </c>
      <c r="AQ2027" s="72">
        <v>0.88500000000000001</v>
      </c>
      <c r="AR2027" s="12">
        <v>0</v>
      </c>
      <c r="AS2027" s="72">
        <v>0</v>
      </c>
      <c r="AT2027" s="72">
        <v>0</v>
      </c>
      <c r="AU2027" s="12">
        <v>0</v>
      </c>
      <c r="AV2027" s="72">
        <v>0</v>
      </c>
      <c r="AW2027" s="72">
        <v>0</v>
      </c>
      <c r="AX2027" s="12">
        <v>38.311999999999998</v>
      </c>
      <c r="AY2027" s="72">
        <v>3.2280000000000002</v>
      </c>
      <c r="AZ2027" s="72">
        <v>71.028999999999996</v>
      </c>
      <c r="BA2027" s="12">
        <v>38.311999999999998</v>
      </c>
      <c r="BB2027" s="72">
        <v>3.2280000000000002</v>
      </c>
      <c r="BC2027" s="72">
        <v>71.028999999999996</v>
      </c>
      <c r="BD2027" s="12">
        <v>0</v>
      </c>
      <c r="BE2027" s="72">
        <v>0</v>
      </c>
      <c r="BF2027" s="72">
        <v>0</v>
      </c>
      <c r="BG2027" s="12">
        <v>38.311999999999998</v>
      </c>
      <c r="BH2027" s="72">
        <v>3.2280000000000002</v>
      </c>
      <c r="BI2027" s="72">
        <v>71.028999999999996</v>
      </c>
      <c r="BJ2027" s="12">
        <v>172.34700000000001</v>
      </c>
      <c r="BK2027" s="72">
        <v>14.523</v>
      </c>
      <c r="BL2027" s="72">
        <v>16.013999999999999</v>
      </c>
      <c r="BM2027" s="12">
        <v>3.13</v>
      </c>
      <c r="BN2027" s="72">
        <v>0.26400000000000001</v>
      </c>
      <c r="BO2027" s="72">
        <v>111.547</v>
      </c>
      <c r="BP2027" s="12">
        <v>175.477</v>
      </c>
      <c r="BQ2027" s="72">
        <v>14.787000000000001</v>
      </c>
      <c r="BR2027" s="72">
        <v>15.428000000000001</v>
      </c>
      <c r="BS2027" s="12">
        <v>213.78899999999999</v>
      </c>
      <c r="BT2027" s="72">
        <v>18.015999999999998</v>
      </c>
      <c r="BU2027" s="72">
        <v>3.9529999999999998</v>
      </c>
      <c r="BV2027" s="12">
        <v>1186.6859999999999</v>
      </c>
      <c r="BW2027" s="72">
        <v>100</v>
      </c>
      <c r="BX2027" s="72">
        <v>8.8999999999999996E-2</v>
      </c>
      <c r="BY2027" s="13"/>
      <c r="BZ2027" s="13"/>
    </row>
    <row r="2028" spans="1:78" ht="12.75" customHeight="1">
      <c r="A2028" s="122" t="s">
        <v>65</v>
      </c>
      <c r="B2028" s="71" t="s">
        <v>67</v>
      </c>
      <c r="C2028" s="71" t="s">
        <v>25</v>
      </c>
      <c r="D2028" s="34">
        <v>46174</v>
      </c>
      <c r="E2028" s="12">
        <v>326.90800000000002</v>
      </c>
      <c r="F2028" s="72">
        <v>27.475999999999999</v>
      </c>
      <c r="G2028" s="72">
        <v>5.9169999999999998</v>
      </c>
      <c r="H2028" s="12">
        <v>112.471</v>
      </c>
      <c r="I2028" s="72">
        <v>9.4529999999999994</v>
      </c>
      <c r="J2028" s="72">
        <v>29.158000000000001</v>
      </c>
      <c r="K2028" s="12">
        <v>52.661000000000001</v>
      </c>
      <c r="L2028" s="72">
        <v>4.4260000000000002</v>
      </c>
      <c r="M2028" s="72">
        <v>49.970999999999997</v>
      </c>
      <c r="N2028" s="12">
        <v>165.13300000000001</v>
      </c>
      <c r="O2028" s="72">
        <v>13.879</v>
      </c>
      <c r="P2028" s="72">
        <v>24.597000000000001</v>
      </c>
      <c r="Q2028" s="12">
        <v>11.456</v>
      </c>
      <c r="R2028" s="72">
        <v>0.96299999999999997</v>
      </c>
      <c r="S2028" s="72">
        <v>106.364</v>
      </c>
      <c r="T2028" s="12">
        <v>176.589</v>
      </c>
      <c r="U2028" s="72">
        <v>14.842000000000001</v>
      </c>
      <c r="V2028" s="72">
        <v>23.177</v>
      </c>
      <c r="W2028" s="12">
        <v>379.62400000000002</v>
      </c>
      <c r="X2028" s="72">
        <v>31.907</v>
      </c>
      <c r="Y2028" s="72">
        <v>11.675000000000001</v>
      </c>
      <c r="Z2028" s="12">
        <v>556.21299999999997</v>
      </c>
      <c r="AA2028" s="72">
        <v>46.749000000000002</v>
      </c>
      <c r="AB2028" s="72">
        <v>3.044</v>
      </c>
      <c r="AC2028" s="12">
        <v>883.12099999999998</v>
      </c>
      <c r="AD2028" s="72">
        <v>74.224999999999994</v>
      </c>
      <c r="AE2028" s="72">
        <v>1.1399999999999999</v>
      </c>
      <c r="AF2028" s="12">
        <v>15.077999999999999</v>
      </c>
      <c r="AG2028" s="72">
        <v>1.2669999999999999</v>
      </c>
      <c r="AH2028" s="72">
        <v>102.217</v>
      </c>
      <c r="AI2028" s="12">
        <v>65.399000000000001</v>
      </c>
      <c r="AJ2028" s="72">
        <v>5.4969999999999999</v>
      </c>
      <c r="AK2028" s="72">
        <v>22.337</v>
      </c>
      <c r="AL2028" s="12">
        <v>80.477999999999994</v>
      </c>
      <c r="AM2028" s="72">
        <v>6.7640000000000002</v>
      </c>
      <c r="AN2028" s="72">
        <v>5.6890000000000001</v>
      </c>
      <c r="AO2028" s="12">
        <v>963.59900000000005</v>
      </c>
      <c r="AP2028" s="72">
        <v>80.989000000000004</v>
      </c>
      <c r="AQ2028" s="72">
        <v>1.079</v>
      </c>
      <c r="AR2028" s="12">
        <v>11.455</v>
      </c>
      <c r="AS2028" s="72">
        <v>0.96299999999999997</v>
      </c>
      <c r="AT2028" s="72">
        <v>77.135000000000005</v>
      </c>
      <c r="AU2028" s="12">
        <v>13.307</v>
      </c>
      <c r="AV2028" s="72">
        <v>1.1180000000000001</v>
      </c>
      <c r="AW2028" s="72">
        <v>111.919</v>
      </c>
      <c r="AX2028" s="12">
        <v>76.495999999999995</v>
      </c>
      <c r="AY2028" s="72">
        <v>6.4290000000000003</v>
      </c>
      <c r="AZ2028" s="72">
        <v>28.702999999999999</v>
      </c>
      <c r="BA2028" s="12">
        <v>89.802999999999997</v>
      </c>
      <c r="BB2028" s="72">
        <v>7.548</v>
      </c>
      <c r="BC2028" s="72">
        <v>24.66</v>
      </c>
      <c r="BD2028" s="12">
        <v>19.670999999999999</v>
      </c>
      <c r="BE2028" s="72">
        <v>1.653</v>
      </c>
      <c r="BF2028" s="72">
        <v>83.978999999999999</v>
      </c>
      <c r="BG2028" s="12">
        <v>109.473</v>
      </c>
      <c r="BH2028" s="72">
        <v>9.2010000000000005</v>
      </c>
      <c r="BI2028" s="72">
        <v>22.445</v>
      </c>
      <c r="BJ2028" s="12">
        <v>102.01900000000001</v>
      </c>
      <c r="BK2028" s="72">
        <v>8.5749999999999993</v>
      </c>
      <c r="BL2028" s="72">
        <v>25.792999999999999</v>
      </c>
      <c r="BM2028" s="12">
        <v>3.2389999999999999</v>
      </c>
      <c r="BN2028" s="72">
        <v>0.27200000000000002</v>
      </c>
      <c r="BO2028" s="72">
        <v>110.333</v>
      </c>
      <c r="BP2028" s="12">
        <v>105.258</v>
      </c>
      <c r="BQ2028" s="72">
        <v>8.8469999999999995</v>
      </c>
      <c r="BR2028" s="72">
        <v>24.460999999999999</v>
      </c>
      <c r="BS2028" s="12">
        <v>226.18600000000001</v>
      </c>
      <c r="BT2028" s="72">
        <v>19.010999999999999</v>
      </c>
      <c r="BU2028" s="72">
        <v>4.4429999999999996</v>
      </c>
      <c r="BV2028" s="12">
        <v>1189.7850000000001</v>
      </c>
      <c r="BW2028" s="72">
        <v>100</v>
      </c>
      <c r="BX2028" s="72">
        <v>0.13100000000000001</v>
      </c>
      <c r="BY2028" s="13"/>
      <c r="BZ2028" s="13"/>
    </row>
    <row r="2029" spans="1:78" ht="12.75" customHeight="1">
      <c r="A2029" s="122" t="s">
        <v>65</v>
      </c>
      <c r="B2029" s="71" t="s">
        <v>68</v>
      </c>
      <c r="C2029" s="71" t="s">
        <v>26</v>
      </c>
      <c r="D2029" s="34">
        <v>41883</v>
      </c>
      <c r="E2029" s="12">
        <v>2929.4389999999999</v>
      </c>
      <c r="F2029" s="72">
        <v>59.832000000000001</v>
      </c>
      <c r="G2029" s="72">
        <v>0.78100000000000003</v>
      </c>
      <c r="H2029" s="12">
        <v>123.512</v>
      </c>
      <c r="I2029" s="72">
        <v>2.5230000000000001</v>
      </c>
      <c r="J2029" s="72">
        <v>19.690000000000001</v>
      </c>
      <c r="K2029" s="12">
        <v>101.081</v>
      </c>
      <c r="L2029" s="72">
        <v>2.0649999999999999</v>
      </c>
      <c r="M2029" s="72">
        <v>28.879000000000001</v>
      </c>
      <c r="N2029" s="12">
        <v>224.59299999999999</v>
      </c>
      <c r="O2029" s="72">
        <v>4.5869999999999997</v>
      </c>
      <c r="P2029" s="72">
        <v>16.651</v>
      </c>
      <c r="Q2029" s="12">
        <v>39.085000000000001</v>
      </c>
      <c r="R2029" s="72">
        <v>0.79800000000000004</v>
      </c>
      <c r="S2029" s="72">
        <v>49.984000000000002</v>
      </c>
      <c r="T2029" s="12">
        <v>263.678</v>
      </c>
      <c r="U2029" s="72">
        <v>5.3849999999999998</v>
      </c>
      <c r="V2029" s="72">
        <v>17.670999999999999</v>
      </c>
      <c r="W2029" s="12">
        <v>642.16899999999998</v>
      </c>
      <c r="X2029" s="72">
        <v>13.116</v>
      </c>
      <c r="Y2029" s="72">
        <v>7.4359999999999999</v>
      </c>
      <c r="Z2029" s="12">
        <v>905.84699999999998</v>
      </c>
      <c r="AA2029" s="72">
        <v>18.501000000000001</v>
      </c>
      <c r="AB2029" s="72">
        <v>1.385</v>
      </c>
      <c r="AC2029" s="12">
        <v>3835.2860000000001</v>
      </c>
      <c r="AD2029" s="72">
        <v>78.334000000000003</v>
      </c>
      <c r="AE2029" s="72">
        <v>0.49299999999999999</v>
      </c>
      <c r="AF2029" s="12">
        <v>8.1519999999999992</v>
      </c>
      <c r="AG2029" s="72">
        <v>0.16600000000000001</v>
      </c>
      <c r="AH2029" s="72">
        <v>104.309</v>
      </c>
      <c r="AI2029" s="12">
        <v>208.84800000000001</v>
      </c>
      <c r="AJ2029" s="72">
        <v>4.266</v>
      </c>
      <c r="AK2029" s="72">
        <v>5.24</v>
      </c>
      <c r="AL2029" s="12">
        <v>216.999</v>
      </c>
      <c r="AM2029" s="72">
        <v>4.4320000000000004</v>
      </c>
      <c r="AN2029" s="72">
        <v>3.5779999999999998</v>
      </c>
      <c r="AO2029" s="12">
        <v>4052.2860000000001</v>
      </c>
      <c r="AP2029" s="72">
        <v>82.766000000000005</v>
      </c>
      <c r="AQ2029" s="72">
        <v>0.44800000000000001</v>
      </c>
      <c r="AR2029" s="12">
        <v>65.105999999999995</v>
      </c>
      <c r="AS2029" s="72">
        <v>1.33</v>
      </c>
      <c r="AT2029" s="72">
        <v>52.484999999999999</v>
      </c>
      <c r="AU2029" s="12">
        <v>10.629</v>
      </c>
      <c r="AV2029" s="72">
        <v>0.217</v>
      </c>
      <c r="AW2029" s="72">
        <v>79.501000000000005</v>
      </c>
      <c r="AX2029" s="12">
        <v>149.16800000000001</v>
      </c>
      <c r="AY2029" s="72">
        <v>3.0470000000000002</v>
      </c>
      <c r="AZ2029" s="72">
        <v>18.244</v>
      </c>
      <c r="BA2029" s="12">
        <v>159.797</v>
      </c>
      <c r="BB2029" s="72">
        <v>3.2639999999999998</v>
      </c>
      <c r="BC2029" s="72">
        <v>17.396999999999998</v>
      </c>
      <c r="BD2029" s="12">
        <v>145.749</v>
      </c>
      <c r="BE2029" s="72">
        <v>2.9769999999999999</v>
      </c>
      <c r="BF2029" s="72">
        <v>20.574999999999999</v>
      </c>
      <c r="BG2029" s="12">
        <v>305.54599999999999</v>
      </c>
      <c r="BH2029" s="72">
        <v>6.2409999999999997</v>
      </c>
      <c r="BI2029" s="72">
        <v>12.805</v>
      </c>
      <c r="BJ2029" s="12">
        <v>436.36799999999999</v>
      </c>
      <c r="BK2029" s="72">
        <v>8.9130000000000003</v>
      </c>
      <c r="BL2029" s="72">
        <v>9.0549999999999997</v>
      </c>
      <c r="BM2029" s="12">
        <v>36.774000000000001</v>
      </c>
      <c r="BN2029" s="72">
        <v>0.751</v>
      </c>
      <c r="BO2029" s="72">
        <v>46.11</v>
      </c>
      <c r="BP2029" s="12">
        <v>473.14100000000002</v>
      </c>
      <c r="BQ2029" s="72">
        <v>9.6639999999999997</v>
      </c>
      <c r="BR2029" s="72">
        <v>8.6940000000000008</v>
      </c>
      <c r="BS2029" s="12">
        <v>843.79399999999998</v>
      </c>
      <c r="BT2029" s="72">
        <v>17.234000000000002</v>
      </c>
      <c r="BU2029" s="72">
        <v>1.7050000000000001</v>
      </c>
      <c r="BV2029" s="12">
        <v>4896.0789999999997</v>
      </c>
      <c r="BW2029" s="72">
        <v>100</v>
      </c>
      <c r="BX2029" s="72">
        <v>0.252</v>
      </c>
      <c r="BY2029" s="13"/>
      <c r="BZ2029" s="13"/>
    </row>
    <row r="2030" spans="1:78" ht="12.75" customHeight="1">
      <c r="A2030" s="122" t="s">
        <v>65</v>
      </c>
      <c r="B2030" s="71" t="s">
        <v>68</v>
      </c>
      <c r="C2030" s="71" t="s">
        <v>26</v>
      </c>
      <c r="D2030" s="34">
        <v>41974</v>
      </c>
      <c r="E2030" s="12">
        <v>2963.4009999999998</v>
      </c>
      <c r="F2030" s="72">
        <v>60.11</v>
      </c>
      <c r="G2030" s="72">
        <v>0.83099999999999996</v>
      </c>
      <c r="H2030" s="12">
        <v>142.208</v>
      </c>
      <c r="I2030" s="72">
        <v>2.8849999999999998</v>
      </c>
      <c r="J2030" s="72">
        <v>22.66</v>
      </c>
      <c r="K2030" s="12">
        <v>95.138000000000005</v>
      </c>
      <c r="L2030" s="72">
        <v>1.93</v>
      </c>
      <c r="M2030" s="72">
        <v>19.613</v>
      </c>
      <c r="N2030" s="12">
        <v>237.346</v>
      </c>
      <c r="O2030" s="72">
        <v>4.8140000000000001</v>
      </c>
      <c r="P2030" s="72">
        <v>13.536</v>
      </c>
      <c r="Q2030" s="12">
        <v>14.733000000000001</v>
      </c>
      <c r="R2030" s="72">
        <v>0.29899999999999999</v>
      </c>
      <c r="S2030" s="72">
        <v>47.86</v>
      </c>
      <c r="T2030" s="12">
        <v>252.078</v>
      </c>
      <c r="U2030" s="72">
        <v>5.1130000000000004</v>
      </c>
      <c r="V2030" s="72">
        <v>11.965999999999999</v>
      </c>
      <c r="W2030" s="12">
        <v>666.21</v>
      </c>
      <c r="X2030" s="72">
        <v>13.513999999999999</v>
      </c>
      <c r="Y2030" s="72">
        <v>4.6609999999999996</v>
      </c>
      <c r="Z2030" s="12">
        <v>918.28800000000001</v>
      </c>
      <c r="AA2030" s="72">
        <v>18.626999999999999</v>
      </c>
      <c r="AB2030" s="72">
        <v>2.0270000000000001</v>
      </c>
      <c r="AC2030" s="12">
        <v>3881.69</v>
      </c>
      <c r="AD2030" s="72">
        <v>78.736999999999995</v>
      </c>
      <c r="AE2030" s="72">
        <v>0.46700000000000003</v>
      </c>
      <c r="AF2030" s="12">
        <v>3.4929999999999999</v>
      </c>
      <c r="AG2030" s="72">
        <v>7.0999999999999994E-2</v>
      </c>
      <c r="AH2030" s="72">
        <v>104.21899999999999</v>
      </c>
      <c r="AI2030" s="12">
        <v>202.87100000000001</v>
      </c>
      <c r="AJ2030" s="72">
        <v>4.1150000000000002</v>
      </c>
      <c r="AK2030" s="72">
        <v>4.1449999999999996</v>
      </c>
      <c r="AL2030" s="12">
        <v>206.364</v>
      </c>
      <c r="AM2030" s="72">
        <v>4.1859999999999999</v>
      </c>
      <c r="AN2030" s="72">
        <v>3.3959999999999999</v>
      </c>
      <c r="AO2030" s="12">
        <v>4088.0529999999999</v>
      </c>
      <c r="AP2030" s="72">
        <v>82.923000000000002</v>
      </c>
      <c r="AQ2030" s="72">
        <v>0.441</v>
      </c>
      <c r="AR2030" s="12">
        <v>38.201000000000001</v>
      </c>
      <c r="AS2030" s="72">
        <v>0.77500000000000002</v>
      </c>
      <c r="AT2030" s="72">
        <v>59.512999999999998</v>
      </c>
      <c r="AU2030" s="12">
        <v>16.707000000000001</v>
      </c>
      <c r="AV2030" s="72">
        <v>0.33900000000000002</v>
      </c>
      <c r="AW2030" s="72">
        <v>54.639000000000003</v>
      </c>
      <c r="AX2030" s="12">
        <v>177.93700000000001</v>
      </c>
      <c r="AY2030" s="72">
        <v>3.609</v>
      </c>
      <c r="AZ2030" s="72">
        <v>18.292000000000002</v>
      </c>
      <c r="BA2030" s="12">
        <v>194.64400000000001</v>
      </c>
      <c r="BB2030" s="72">
        <v>3.948</v>
      </c>
      <c r="BC2030" s="72">
        <v>16.196999999999999</v>
      </c>
      <c r="BD2030" s="12">
        <v>154.779</v>
      </c>
      <c r="BE2030" s="72">
        <v>3.14</v>
      </c>
      <c r="BF2030" s="72">
        <v>23.895</v>
      </c>
      <c r="BG2030" s="12">
        <v>349.423</v>
      </c>
      <c r="BH2030" s="72">
        <v>7.0880000000000001</v>
      </c>
      <c r="BI2030" s="72">
        <v>12.819000000000001</v>
      </c>
      <c r="BJ2030" s="12">
        <v>420.351</v>
      </c>
      <c r="BK2030" s="72">
        <v>8.5259999999999998</v>
      </c>
      <c r="BL2030" s="72">
        <v>10.747</v>
      </c>
      <c r="BM2030" s="12">
        <v>33.923999999999999</v>
      </c>
      <c r="BN2030" s="72">
        <v>0.68799999999999994</v>
      </c>
      <c r="BO2030" s="72">
        <v>53.652000000000001</v>
      </c>
      <c r="BP2030" s="12">
        <v>454.27499999999998</v>
      </c>
      <c r="BQ2030" s="72">
        <v>9.2149999999999999</v>
      </c>
      <c r="BR2030" s="72">
        <v>10.935</v>
      </c>
      <c r="BS2030" s="12">
        <v>841.899</v>
      </c>
      <c r="BT2030" s="72">
        <v>17.077000000000002</v>
      </c>
      <c r="BU2030" s="72">
        <v>1.5960000000000001</v>
      </c>
      <c r="BV2030" s="12">
        <v>4929.9520000000002</v>
      </c>
      <c r="BW2030" s="72">
        <v>100</v>
      </c>
      <c r="BX2030" s="72">
        <v>0.26600000000000001</v>
      </c>
      <c r="BY2030" s="13"/>
      <c r="BZ2030" s="13"/>
    </row>
    <row r="2031" spans="1:78" ht="12.75" customHeight="1">
      <c r="A2031" s="122" t="s">
        <v>65</v>
      </c>
      <c r="B2031" s="71" t="s">
        <v>68</v>
      </c>
      <c r="C2031" s="71" t="s">
        <v>26</v>
      </c>
      <c r="D2031" s="34">
        <v>42064</v>
      </c>
      <c r="E2031" s="12">
        <v>2948.538</v>
      </c>
      <c r="F2031" s="72">
        <v>59.546999999999997</v>
      </c>
      <c r="G2031" s="72">
        <v>0.85299999999999998</v>
      </c>
      <c r="H2031" s="12">
        <v>174.31700000000001</v>
      </c>
      <c r="I2031" s="72">
        <v>3.52</v>
      </c>
      <c r="J2031" s="72">
        <v>18.126999999999999</v>
      </c>
      <c r="K2031" s="12">
        <v>124.53700000000001</v>
      </c>
      <c r="L2031" s="72">
        <v>2.5150000000000001</v>
      </c>
      <c r="M2031" s="72">
        <v>20.681000000000001</v>
      </c>
      <c r="N2031" s="12">
        <v>298.85300000000001</v>
      </c>
      <c r="O2031" s="72">
        <v>6.0359999999999996</v>
      </c>
      <c r="P2031" s="72">
        <v>12.396000000000001</v>
      </c>
      <c r="Q2031" s="12">
        <v>37.331000000000003</v>
      </c>
      <c r="R2031" s="72">
        <v>0.754</v>
      </c>
      <c r="S2031" s="72">
        <v>64.233000000000004</v>
      </c>
      <c r="T2031" s="12">
        <v>336.18400000000003</v>
      </c>
      <c r="U2031" s="72">
        <v>6.7889999999999997</v>
      </c>
      <c r="V2031" s="72">
        <v>13.401</v>
      </c>
      <c r="W2031" s="12">
        <v>613.83900000000006</v>
      </c>
      <c r="X2031" s="72">
        <v>12.397</v>
      </c>
      <c r="Y2031" s="72">
        <v>6.3390000000000004</v>
      </c>
      <c r="Z2031" s="12">
        <v>950.02300000000002</v>
      </c>
      <c r="AA2031" s="72">
        <v>19.186</v>
      </c>
      <c r="AB2031" s="72">
        <v>2.5259999999999998</v>
      </c>
      <c r="AC2031" s="12">
        <v>3898.5610000000001</v>
      </c>
      <c r="AD2031" s="72">
        <v>78.733999999999995</v>
      </c>
      <c r="AE2031" s="72">
        <v>0.43</v>
      </c>
      <c r="AF2031" s="12">
        <v>19.984999999999999</v>
      </c>
      <c r="AG2031" s="72">
        <v>0.40400000000000003</v>
      </c>
      <c r="AH2031" s="72">
        <v>78.094999999999999</v>
      </c>
      <c r="AI2031" s="12">
        <v>221.65899999999999</v>
      </c>
      <c r="AJ2031" s="72">
        <v>4.4770000000000003</v>
      </c>
      <c r="AK2031" s="72">
        <v>8.0549999999999997</v>
      </c>
      <c r="AL2031" s="12">
        <v>241.64400000000001</v>
      </c>
      <c r="AM2031" s="72">
        <v>4.88</v>
      </c>
      <c r="AN2031" s="72">
        <v>3.9769999999999999</v>
      </c>
      <c r="AO2031" s="12">
        <v>4140.2060000000001</v>
      </c>
      <c r="AP2031" s="72">
        <v>83.614000000000004</v>
      </c>
      <c r="AQ2031" s="72">
        <v>0.33600000000000002</v>
      </c>
      <c r="AR2031" s="12">
        <v>117.364</v>
      </c>
      <c r="AS2031" s="72">
        <v>2.37</v>
      </c>
      <c r="AT2031" s="72">
        <v>21.52</v>
      </c>
      <c r="AU2031" s="12">
        <v>30.742000000000001</v>
      </c>
      <c r="AV2031" s="72">
        <v>0.621</v>
      </c>
      <c r="AW2031" s="72">
        <v>53.393999999999998</v>
      </c>
      <c r="AX2031" s="12">
        <v>162.69</v>
      </c>
      <c r="AY2031" s="72">
        <v>3.286</v>
      </c>
      <c r="AZ2031" s="72">
        <v>26.881</v>
      </c>
      <c r="BA2031" s="12">
        <v>193.43199999999999</v>
      </c>
      <c r="BB2031" s="72">
        <v>3.9060000000000001</v>
      </c>
      <c r="BC2031" s="72">
        <v>25.428999999999998</v>
      </c>
      <c r="BD2031" s="12">
        <v>73.540000000000006</v>
      </c>
      <c r="BE2031" s="72">
        <v>1.4850000000000001</v>
      </c>
      <c r="BF2031" s="72">
        <v>28.844000000000001</v>
      </c>
      <c r="BG2031" s="12">
        <v>266.97199999999998</v>
      </c>
      <c r="BH2031" s="72">
        <v>5.3920000000000003</v>
      </c>
      <c r="BI2031" s="72">
        <v>19.184999999999999</v>
      </c>
      <c r="BJ2031" s="12">
        <v>389.70699999999999</v>
      </c>
      <c r="BK2031" s="72">
        <v>7.87</v>
      </c>
      <c r="BL2031" s="72">
        <v>16.465</v>
      </c>
      <c r="BM2031" s="12">
        <v>37.331000000000003</v>
      </c>
      <c r="BN2031" s="72">
        <v>0.754</v>
      </c>
      <c r="BO2031" s="72">
        <v>58.737000000000002</v>
      </c>
      <c r="BP2031" s="12">
        <v>427.03800000000001</v>
      </c>
      <c r="BQ2031" s="72">
        <v>8.6240000000000006</v>
      </c>
      <c r="BR2031" s="72">
        <v>12.701000000000001</v>
      </c>
      <c r="BS2031" s="12">
        <v>811.37300000000005</v>
      </c>
      <c r="BT2031" s="72">
        <v>16.385999999999999</v>
      </c>
      <c r="BU2031" s="72">
        <v>1.8540000000000001</v>
      </c>
      <c r="BV2031" s="12">
        <v>4951.5789999999997</v>
      </c>
      <c r="BW2031" s="72">
        <v>100</v>
      </c>
      <c r="BX2031" s="72">
        <v>0.23599999999999999</v>
      </c>
      <c r="BY2031" s="13"/>
      <c r="BZ2031" s="13"/>
    </row>
    <row r="2032" spans="1:78" ht="12.75" customHeight="1">
      <c r="A2032" s="122" t="s">
        <v>65</v>
      </c>
      <c r="B2032" s="71" t="s">
        <v>68</v>
      </c>
      <c r="C2032" s="71" t="s">
        <v>26</v>
      </c>
      <c r="D2032" s="34">
        <v>42156</v>
      </c>
      <c r="E2032" s="12">
        <v>2983.777</v>
      </c>
      <c r="F2032" s="72">
        <v>59.823999999999998</v>
      </c>
      <c r="G2032" s="72">
        <v>1.0049999999999999</v>
      </c>
      <c r="H2032" s="12">
        <v>90.588999999999999</v>
      </c>
      <c r="I2032" s="72">
        <v>1.8160000000000001</v>
      </c>
      <c r="J2032" s="72">
        <v>32.177999999999997</v>
      </c>
      <c r="K2032" s="12">
        <v>102.581</v>
      </c>
      <c r="L2032" s="72">
        <v>2.0569999999999999</v>
      </c>
      <c r="M2032" s="72">
        <v>26.753</v>
      </c>
      <c r="N2032" s="12">
        <v>193.16900000000001</v>
      </c>
      <c r="O2032" s="72">
        <v>3.8730000000000002</v>
      </c>
      <c r="P2032" s="72">
        <v>18.259</v>
      </c>
      <c r="Q2032" s="12">
        <v>37.375</v>
      </c>
      <c r="R2032" s="72">
        <v>0.749</v>
      </c>
      <c r="S2032" s="72">
        <v>52.133000000000003</v>
      </c>
      <c r="T2032" s="12">
        <v>230.54499999999999</v>
      </c>
      <c r="U2032" s="72">
        <v>4.6219999999999999</v>
      </c>
      <c r="V2032" s="72">
        <v>16.686</v>
      </c>
      <c r="W2032" s="12">
        <v>744.16499999999996</v>
      </c>
      <c r="X2032" s="72">
        <v>14.92</v>
      </c>
      <c r="Y2032" s="72">
        <v>6.17</v>
      </c>
      <c r="Z2032" s="12">
        <v>974.71</v>
      </c>
      <c r="AA2032" s="72">
        <v>19.542999999999999</v>
      </c>
      <c r="AB2032" s="72">
        <v>2.1259999999999999</v>
      </c>
      <c r="AC2032" s="12">
        <v>3958.4870000000001</v>
      </c>
      <c r="AD2032" s="72">
        <v>79.367000000000004</v>
      </c>
      <c r="AE2032" s="72">
        <v>0.50900000000000001</v>
      </c>
      <c r="AF2032" s="12">
        <v>1.38</v>
      </c>
      <c r="AG2032" s="72">
        <v>2.8000000000000001E-2</v>
      </c>
      <c r="AH2032" s="72">
        <v>106.164</v>
      </c>
      <c r="AI2032" s="12">
        <v>214.185</v>
      </c>
      <c r="AJ2032" s="72">
        <v>4.2939999999999996</v>
      </c>
      <c r="AK2032" s="72">
        <v>4.1079999999999997</v>
      </c>
      <c r="AL2032" s="12">
        <v>215.56399999999999</v>
      </c>
      <c r="AM2032" s="72">
        <v>4.3220000000000001</v>
      </c>
      <c r="AN2032" s="72">
        <v>4.2539999999999996</v>
      </c>
      <c r="AO2032" s="12">
        <v>4174.0510000000004</v>
      </c>
      <c r="AP2032" s="72">
        <v>83.688999999999993</v>
      </c>
      <c r="AQ2032" s="72">
        <v>0.38400000000000001</v>
      </c>
      <c r="AR2032" s="12">
        <v>61.063000000000002</v>
      </c>
      <c r="AS2032" s="72">
        <v>1.224</v>
      </c>
      <c r="AT2032" s="72">
        <v>27.408000000000001</v>
      </c>
      <c r="AU2032" s="12">
        <v>27.486999999999998</v>
      </c>
      <c r="AV2032" s="72">
        <v>0.55100000000000005</v>
      </c>
      <c r="AW2032" s="72">
        <v>54.063000000000002</v>
      </c>
      <c r="AX2032" s="12">
        <v>170.578</v>
      </c>
      <c r="AY2032" s="72">
        <v>3.42</v>
      </c>
      <c r="AZ2032" s="72">
        <v>24.885000000000002</v>
      </c>
      <c r="BA2032" s="12">
        <v>198.06399999999999</v>
      </c>
      <c r="BB2032" s="72">
        <v>3.9710000000000001</v>
      </c>
      <c r="BC2032" s="72">
        <v>20.855</v>
      </c>
      <c r="BD2032" s="12">
        <v>143.755</v>
      </c>
      <c r="BE2032" s="72">
        <v>2.8820000000000001</v>
      </c>
      <c r="BF2032" s="72">
        <v>25.184000000000001</v>
      </c>
      <c r="BG2032" s="12">
        <v>341.81900000000002</v>
      </c>
      <c r="BH2032" s="72">
        <v>6.8529999999999998</v>
      </c>
      <c r="BI2032" s="72">
        <v>8.4329999999999998</v>
      </c>
      <c r="BJ2032" s="12">
        <v>398.23700000000002</v>
      </c>
      <c r="BK2032" s="72">
        <v>7.9850000000000003</v>
      </c>
      <c r="BL2032" s="72">
        <v>8.3510000000000009</v>
      </c>
      <c r="BM2032" s="12">
        <v>12.414</v>
      </c>
      <c r="BN2032" s="72">
        <v>0.249</v>
      </c>
      <c r="BO2032" s="72">
        <v>101.145</v>
      </c>
      <c r="BP2032" s="12">
        <v>410.65</v>
      </c>
      <c r="BQ2032" s="72">
        <v>8.2330000000000005</v>
      </c>
      <c r="BR2032" s="72">
        <v>7.1260000000000003</v>
      </c>
      <c r="BS2032" s="12">
        <v>813.53200000000004</v>
      </c>
      <c r="BT2032" s="72">
        <v>16.311</v>
      </c>
      <c r="BU2032" s="72">
        <v>1.585</v>
      </c>
      <c r="BV2032" s="12">
        <v>4987.5839999999998</v>
      </c>
      <c r="BW2032" s="72">
        <v>100</v>
      </c>
      <c r="BX2032" s="72">
        <v>0.20599999999999999</v>
      </c>
      <c r="BY2032" s="13"/>
      <c r="BZ2032" s="13"/>
    </row>
    <row r="2033" spans="1:78" ht="12.75" customHeight="1">
      <c r="A2033" s="122" t="s">
        <v>65</v>
      </c>
      <c r="B2033" s="71" t="s">
        <v>68</v>
      </c>
      <c r="C2033" s="71" t="s">
        <v>26</v>
      </c>
      <c r="D2033" s="34">
        <v>42614</v>
      </c>
      <c r="E2033" s="12">
        <v>3041.9279999999999</v>
      </c>
      <c r="F2033" s="72">
        <v>59.783000000000001</v>
      </c>
      <c r="G2033" s="72">
        <v>0.79800000000000004</v>
      </c>
      <c r="H2033" s="12">
        <v>115.949</v>
      </c>
      <c r="I2033" s="72">
        <v>2.2789999999999999</v>
      </c>
      <c r="J2033" s="72">
        <v>21.227</v>
      </c>
      <c r="K2033" s="12">
        <v>94.153999999999996</v>
      </c>
      <c r="L2033" s="72">
        <v>1.85</v>
      </c>
      <c r="M2033" s="72">
        <v>23.895</v>
      </c>
      <c r="N2033" s="12">
        <v>210.10300000000001</v>
      </c>
      <c r="O2033" s="72">
        <v>4.1289999999999996</v>
      </c>
      <c r="P2033" s="72">
        <v>12.14</v>
      </c>
      <c r="Q2033" s="12">
        <v>52.848999999999997</v>
      </c>
      <c r="R2033" s="72">
        <v>1.0389999999999999</v>
      </c>
      <c r="S2033" s="72">
        <v>37.000999999999998</v>
      </c>
      <c r="T2033" s="12">
        <v>262.952</v>
      </c>
      <c r="U2033" s="72">
        <v>5.1680000000000001</v>
      </c>
      <c r="V2033" s="72">
        <v>10.178000000000001</v>
      </c>
      <c r="W2033" s="12">
        <v>755.73599999999999</v>
      </c>
      <c r="X2033" s="72">
        <v>14.852</v>
      </c>
      <c r="Y2033" s="72">
        <v>4.1280000000000001</v>
      </c>
      <c r="Z2033" s="12">
        <v>1018.689</v>
      </c>
      <c r="AA2033" s="72">
        <v>20.02</v>
      </c>
      <c r="AB2033" s="72">
        <v>1.7989999999999999</v>
      </c>
      <c r="AC2033" s="12">
        <v>4060.6170000000002</v>
      </c>
      <c r="AD2033" s="72">
        <v>79.802999999999997</v>
      </c>
      <c r="AE2033" s="72">
        <v>0.53200000000000003</v>
      </c>
      <c r="AF2033" s="12">
        <v>6.492</v>
      </c>
      <c r="AG2033" s="72">
        <v>0.128</v>
      </c>
      <c r="AH2033" s="72">
        <v>86.085999999999999</v>
      </c>
      <c r="AI2033" s="12">
        <v>182.34200000000001</v>
      </c>
      <c r="AJ2033" s="72">
        <v>3.5840000000000001</v>
      </c>
      <c r="AK2033" s="72">
        <v>5.6619999999999999</v>
      </c>
      <c r="AL2033" s="12">
        <v>188.834</v>
      </c>
      <c r="AM2033" s="72">
        <v>3.7109999999999999</v>
      </c>
      <c r="AN2033" s="72">
        <v>4.0069999999999997</v>
      </c>
      <c r="AO2033" s="12">
        <v>4249.451</v>
      </c>
      <c r="AP2033" s="72">
        <v>83.513999999999996</v>
      </c>
      <c r="AQ2033" s="72">
        <v>0.42899999999999999</v>
      </c>
      <c r="AR2033" s="12">
        <v>25.312000000000001</v>
      </c>
      <c r="AS2033" s="72">
        <v>0.497</v>
      </c>
      <c r="AT2033" s="72">
        <v>47.625999999999998</v>
      </c>
      <c r="AU2033" s="12">
        <v>3.7719999999999998</v>
      </c>
      <c r="AV2033" s="72">
        <v>7.3999999999999996E-2</v>
      </c>
      <c r="AW2033" s="72">
        <v>105.047</v>
      </c>
      <c r="AX2033" s="12">
        <v>111.78400000000001</v>
      </c>
      <c r="AY2033" s="72">
        <v>2.1970000000000001</v>
      </c>
      <c r="AZ2033" s="72">
        <v>24.696000000000002</v>
      </c>
      <c r="BA2033" s="12">
        <v>115.556</v>
      </c>
      <c r="BB2033" s="72">
        <v>2.2709999999999999</v>
      </c>
      <c r="BC2033" s="72">
        <v>23.617000000000001</v>
      </c>
      <c r="BD2033" s="12">
        <v>141.76599999999999</v>
      </c>
      <c r="BE2033" s="72">
        <v>2.786</v>
      </c>
      <c r="BF2033" s="72">
        <v>18.626999999999999</v>
      </c>
      <c r="BG2033" s="12">
        <v>257.322</v>
      </c>
      <c r="BH2033" s="72">
        <v>5.0570000000000004</v>
      </c>
      <c r="BI2033" s="72">
        <v>11.151999999999999</v>
      </c>
      <c r="BJ2033" s="12">
        <v>527.64700000000005</v>
      </c>
      <c r="BK2033" s="72">
        <v>10.37</v>
      </c>
      <c r="BL2033" s="72">
        <v>5.8339999999999996</v>
      </c>
      <c r="BM2033" s="12">
        <v>28.58</v>
      </c>
      <c r="BN2033" s="72">
        <v>0.56200000000000006</v>
      </c>
      <c r="BO2033" s="72">
        <v>75.396000000000001</v>
      </c>
      <c r="BP2033" s="12">
        <v>556.226</v>
      </c>
      <c r="BQ2033" s="72">
        <v>10.930999999999999</v>
      </c>
      <c r="BR2033" s="72">
        <v>5.3319999999999999</v>
      </c>
      <c r="BS2033" s="12">
        <v>838.86</v>
      </c>
      <c r="BT2033" s="72">
        <v>16.486000000000001</v>
      </c>
      <c r="BU2033" s="72">
        <v>1.76</v>
      </c>
      <c r="BV2033" s="12">
        <v>5088.3109999999997</v>
      </c>
      <c r="BW2033" s="72">
        <v>100</v>
      </c>
      <c r="BX2033" s="72">
        <v>0.28199999999999997</v>
      </c>
      <c r="BY2033" s="13"/>
      <c r="BZ2033" s="13"/>
    </row>
    <row r="2034" spans="1:78" ht="12.75" customHeight="1">
      <c r="A2034" s="122" t="s">
        <v>65</v>
      </c>
      <c r="B2034" s="71" t="s">
        <v>68</v>
      </c>
      <c r="C2034" s="71" t="s">
        <v>26</v>
      </c>
      <c r="D2034" s="34">
        <v>42705</v>
      </c>
      <c r="E2034" s="12">
        <v>3064.1689999999999</v>
      </c>
      <c r="F2034" s="72">
        <v>60.072000000000003</v>
      </c>
      <c r="G2034" s="72">
        <v>0.88300000000000001</v>
      </c>
      <c r="H2034" s="12">
        <v>190.31</v>
      </c>
      <c r="I2034" s="72">
        <v>3.7309999999999999</v>
      </c>
      <c r="J2034" s="72">
        <v>18.95</v>
      </c>
      <c r="K2034" s="12">
        <v>91.626999999999995</v>
      </c>
      <c r="L2034" s="72">
        <v>1.796</v>
      </c>
      <c r="M2034" s="72">
        <v>35.865000000000002</v>
      </c>
      <c r="N2034" s="12">
        <v>281.93700000000001</v>
      </c>
      <c r="O2034" s="72">
        <v>5.5270000000000001</v>
      </c>
      <c r="P2034" s="72">
        <v>15.935</v>
      </c>
      <c r="Q2034" s="12">
        <v>23.338999999999999</v>
      </c>
      <c r="R2034" s="72">
        <v>0.45800000000000002</v>
      </c>
      <c r="S2034" s="72">
        <v>49.063000000000002</v>
      </c>
      <c r="T2034" s="12">
        <v>305.27600000000001</v>
      </c>
      <c r="U2034" s="72">
        <v>5.9850000000000003</v>
      </c>
      <c r="V2034" s="72">
        <v>14.87</v>
      </c>
      <c r="W2034" s="12">
        <v>712.42700000000002</v>
      </c>
      <c r="X2034" s="72">
        <v>13.967000000000001</v>
      </c>
      <c r="Y2034" s="72">
        <v>7.2290000000000001</v>
      </c>
      <c r="Z2034" s="12">
        <v>1017.703</v>
      </c>
      <c r="AA2034" s="72">
        <v>19.952000000000002</v>
      </c>
      <c r="AB2034" s="72">
        <v>2.41</v>
      </c>
      <c r="AC2034" s="12">
        <v>4081.8719999999998</v>
      </c>
      <c r="AD2034" s="72">
        <v>80.024000000000001</v>
      </c>
      <c r="AE2034" s="72">
        <v>0.44700000000000001</v>
      </c>
      <c r="AF2034" s="12">
        <v>0</v>
      </c>
      <c r="AG2034" s="72">
        <v>0</v>
      </c>
      <c r="AH2034" s="72">
        <v>0</v>
      </c>
      <c r="AI2034" s="12">
        <v>193.95</v>
      </c>
      <c r="AJ2034" s="72">
        <v>3.802</v>
      </c>
      <c r="AK2034" s="72">
        <v>4.62</v>
      </c>
      <c r="AL2034" s="12">
        <v>193.95</v>
      </c>
      <c r="AM2034" s="72">
        <v>3.802</v>
      </c>
      <c r="AN2034" s="72">
        <v>4.62</v>
      </c>
      <c r="AO2034" s="12">
        <v>4275.8220000000001</v>
      </c>
      <c r="AP2034" s="72">
        <v>83.825999999999993</v>
      </c>
      <c r="AQ2034" s="72">
        <v>0.36</v>
      </c>
      <c r="AR2034" s="12">
        <v>104.413</v>
      </c>
      <c r="AS2034" s="72">
        <v>2.0470000000000002</v>
      </c>
      <c r="AT2034" s="72">
        <v>44.466999999999999</v>
      </c>
      <c r="AU2034" s="12">
        <v>3.2050000000000001</v>
      </c>
      <c r="AV2034" s="72">
        <v>6.3E-2</v>
      </c>
      <c r="AW2034" s="72">
        <v>101.402</v>
      </c>
      <c r="AX2034" s="12">
        <v>156.852</v>
      </c>
      <c r="AY2034" s="72">
        <v>3.0750000000000002</v>
      </c>
      <c r="AZ2034" s="72">
        <v>23.701000000000001</v>
      </c>
      <c r="BA2034" s="12">
        <v>160.05699999999999</v>
      </c>
      <c r="BB2034" s="72">
        <v>3.1379999999999999</v>
      </c>
      <c r="BC2034" s="72">
        <v>23.311</v>
      </c>
      <c r="BD2034" s="12">
        <v>95.29</v>
      </c>
      <c r="BE2034" s="72">
        <v>1.8680000000000001</v>
      </c>
      <c r="BF2034" s="72">
        <v>30.562999999999999</v>
      </c>
      <c r="BG2034" s="12">
        <v>255.34700000000001</v>
      </c>
      <c r="BH2034" s="72">
        <v>5.0060000000000002</v>
      </c>
      <c r="BI2034" s="72">
        <v>16.788</v>
      </c>
      <c r="BJ2034" s="12">
        <v>439.65300000000002</v>
      </c>
      <c r="BK2034" s="72">
        <v>8.6189999999999998</v>
      </c>
      <c r="BL2034" s="72">
        <v>13.361000000000001</v>
      </c>
      <c r="BM2034" s="12">
        <v>25.600999999999999</v>
      </c>
      <c r="BN2034" s="72">
        <v>0.502</v>
      </c>
      <c r="BO2034" s="72">
        <v>52.225999999999999</v>
      </c>
      <c r="BP2034" s="12">
        <v>465.255</v>
      </c>
      <c r="BQ2034" s="72">
        <v>9.1210000000000004</v>
      </c>
      <c r="BR2034" s="72">
        <v>11.724</v>
      </c>
      <c r="BS2034" s="12">
        <v>825.01499999999999</v>
      </c>
      <c r="BT2034" s="72">
        <v>16.173999999999999</v>
      </c>
      <c r="BU2034" s="72">
        <v>1.7290000000000001</v>
      </c>
      <c r="BV2034" s="12">
        <v>5100.8370000000004</v>
      </c>
      <c r="BW2034" s="72">
        <v>100</v>
      </c>
      <c r="BX2034" s="72">
        <v>0.18</v>
      </c>
      <c r="BY2034" s="13"/>
      <c r="BZ2034" s="13"/>
    </row>
    <row r="2035" spans="1:78" ht="12.75" customHeight="1">
      <c r="A2035" s="122" t="s">
        <v>65</v>
      </c>
      <c r="B2035" s="71" t="s">
        <v>68</v>
      </c>
      <c r="C2035" s="71" t="s">
        <v>26</v>
      </c>
      <c r="D2035" s="34">
        <v>42795</v>
      </c>
      <c r="E2035" s="12">
        <v>3026.1410000000001</v>
      </c>
      <c r="F2035" s="72">
        <v>59.237000000000002</v>
      </c>
      <c r="G2035" s="72">
        <v>0.76700000000000002</v>
      </c>
      <c r="H2035" s="12">
        <v>187.744</v>
      </c>
      <c r="I2035" s="72">
        <v>3.6749999999999998</v>
      </c>
      <c r="J2035" s="72">
        <v>18.724</v>
      </c>
      <c r="K2035" s="12">
        <v>144.38900000000001</v>
      </c>
      <c r="L2035" s="72">
        <v>2.8260000000000001</v>
      </c>
      <c r="M2035" s="72">
        <v>28.088000000000001</v>
      </c>
      <c r="N2035" s="12">
        <v>332.13299999999998</v>
      </c>
      <c r="O2035" s="72">
        <v>6.5019999999999998</v>
      </c>
      <c r="P2035" s="72">
        <v>15.817</v>
      </c>
      <c r="Q2035" s="12">
        <v>27.888000000000002</v>
      </c>
      <c r="R2035" s="72">
        <v>0.54600000000000004</v>
      </c>
      <c r="S2035" s="72">
        <v>51.082999999999998</v>
      </c>
      <c r="T2035" s="12">
        <v>360.02100000000002</v>
      </c>
      <c r="U2035" s="72">
        <v>7.0469999999999997</v>
      </c>
      <c r="V2035" s="72">
        <v>15.417</v>
      </c>
      <c r="W2035" s="12">
        <v>654.68200000000002</v>
      </c>
      <c r="X2035" s="72">
        <v>12.815</v>
      </c>
      <c r="Y2035" s="72">
        <v>8.3059999999999992</v>
      </c>
      <c r="Z2035" s="12">
        <v>1014.703</v>
      </c>
      <c r="AA2035" s="72">
        <v>19.863</v>
      </c>
      <c r="AB2035" s="72">
        <v>1.976</v>
      </c>
      <c r="AC2035" s="12">
        <v>4040.8429999999998</v>
      </c>
      <c r="AD2035" s="72">
        <v>79.099999999999994</v>
      </c>
      <c r="AE2035" s="72">
        <v>0.40100000000000002</v>
      </c>
      <c r="AF2035" s="12">
        <v>11.708</v>
      </c>
      <c r="AG2035" s="72">
        <v>0.22900000000000001</v>
      </c>
      <c r="AH2035" s="72">
        <v>104.55</v>
      </c>
      <c r="AI2035" s="12">
        <v>214.506</v>
      </c>
      <c r="AJ2035" s="72">
        <v>4.1989999999999998</v>
      </c>
      <c r="AK2035" s="72">
        <v>6.6360000000000001</v>
      </c>
      <c r="AL2035" s="12">
        <v>226.215</v>
      </c>
      <c r="AM2035" s="72">
        <v>4.4279999999999999</v>
      </c>
      <c r="AN2035" s="72">
        <v>4.1059999999999999</v>
      </c>
      <c r="AO2035" s="12">
        <v>4267.058</v>
      </c>
      <c r="AP2035" s="72">
        <v>83.528000000000006</v>
      </c>
      <c r="AQ2035" s="72">
        <v>0.31</v>
      </c>
      <c r="AR2035" s="12">
        <v>129.78700000000001</v>
      </c>
      <c r="AS2035" s="72">
        <v>2.5409999999999999</v>
      </c>
      <c r="AT2035" s="72">
        <v>27.263000000000002</v>
      </c>
      <c r="AU2035" s="12">
        <v>17.757999999999999</v>
      </c>
      <c r="AV2035" s="72">
        <v>0.34799999999999998</v>
      </c>
      <c r="AW2035" s="72">
        <v>54.082999999999998</v>
      </c>
      <c r="AX2035" s="12">
        <v>143.59899999999999</v>
      </c>
      <c r="AY2035" s="72">
        <v>2.8109999999999999</v>
      </c>
      <c r="AZ2035" s="72">
        <v>28.632999999999999</v>
      </c>
      <c r="BA2035" s="12">
        <v>161.357</v>
      </c>
      <c r="BB2035" s="72">
        <v>3.1589999999999998</v>
      </c>
      <c r="BC2035" s="72">
        <v>28.155999999999999</v>
      </c>
      <c r="BD2035" s="12">
        <v>83.727999999999994</v>
      </c>
      <c r="BE2035" s="72">
        <v>1.639</v>
      </c>
      <c r="BF2035" s="72">
        <v>33.917000000000002</v>
      </c>
      <c r="BG2035" s="12">
        <v>245.08500000000001</v>
      </c>
      <c r="BH2035" s="72">
        <v>4.798</v>
      </c>
      <c r="BI2035" s="72">
        <v>20.61</v>
      </c>
      <c r="BJ2035" s="12">
        <v>383.28699999999998</v>
      </c>
      <c r="BK2035" s="72">
        <v>7.5030000000000001</v>
      </c>
      <c r="BL2035" s="72">
        <v>18.547999999999998</v>
      </c>
      <c r="BM2035" s="12">
        <v>83.305999999999997</v>
      </c>
      <c r="BN2035" s="72">
        <v>1.631</v>
      </c>
      <c r="BO2035" s="72">
        <v>69.147999999999996</v>
      </c>
      <c r="BP2035" s="12">
        <v>466.59199999999998</v>
      </c>
      <c r="BQ2035" s="72">
        <v>9.1340000000000003</v>
      </c>
      <c r="BR2035" s="72">
        <v>12.993</v>
      </c>
      <c r="BS2035" s="12">
        <v>841.46400000000006</v>
      </c>
      <c r="BT2035" s="72">
        <v>16.472000000000001</v>
      </c>
      <c r="BU2035" s="72">
        <v>1.575</v>
      </c>
      <c r="BV2035" s="12">
        <v>5108.5219999999999</v>
      </c>
      <c r="BW2035" s="72">
        <v>100</v>
      </c>
      <c r="BX2035" s="72">
        <v>7.2999999999999995E-2</v>
      </c>
      <c r="BY2035" s="13"/>
      <c r="BZ2035" s="13"/>
    </row>
    <row r="2036" spans="1:78" ht="12.75" customHeight="1">
      <c r="A2036" s="122" t="s">
        <v>65</v>
      </c>
      <c r="B2036" s="71" t="s">
        <v>68</v>
      </c>
      <c r="C2036" s="71" t="s">
        <v>26</v>
      </c>
      <c r="D2036" s="34">
        <v>42887</v>
      </c>
      <c r="E2036" s="12">
        <v>3051.2979999999998</v>
      </c>
      <c r="F2036" s="72">
        <v>59.497</v>
      </c>
      <c r="G2036" s="72">
        <v>1.113</v>
      </c>
      <c r="H2036" s="12">
        <v>177.88499999999999</v>
      </c>
      <c r="I2036" s="72">
        <v>3.4689999999999999</v>
      </c>
      <c r="J2036" s="72">
        <v>15.938000000000001</v>
      </c>
      <c r="K2036" s="12">
        <v>90.754999999999995</v>
      </c>
      <c r="L2036" s="72">
        <v>1.77</v>
      </c>
      <c r="M2036" s="72">
        <v>24.148</v>
      </c>
      <c r="N2036" s="12">
        <v>268.63900000000001</v>
      </c>
      <c r="O2036" s="72">
        <v>5.2380000000000004</v>
      </c>
      <c r="P2036" s="72">
        <v>14.122999999999999</v>
      </c>
      <c r="Q2036" s="12">
        <v>55.731999999999999</v>
      </c>
      <c r="R2036" s="72">
        <v>1.087</v>
      </c>
      <c r="S2036" s="72">
        <v>31.896999999999998</v>
      </c>
      <c r="T2036" s="12">
        <v>324.37099999999998</v>
      </c>
      <c r="U2036" s="72">
        <v>6.3250000000000002</v>
      </c>
      <c r="V2036" s="72">
        <v>13.510999999999999</v>
      </c>
      <c r="W2036" s="12">
        <v>734.66700000000003</v>
      </c>
      <c r="X2036" s="72">
        <v>14.324999999999999</v>
      </c>
      <c r="Y2036" s="72">
        <v>6.4630000000000001</v>
      </c>
      <c r="Z2036" s="12">
        <v>1059.038</v>
      </c>
      <c r="AA2036" s="72">
        <v>20.65</v>
      </c>
      <c r="AB2036" s="72">
        <v>2.0510000000000002</v>
      </c>
      <c r="AC2036" s="12">
        <v>4110.3360000000002</v>
      </c>
      <c r="AD2036" s="72">
        <v>80.147000000000006</v>
      </c>
      <c r="AE2036" s="72">
        <v>0.55700000000000005</v>
      </c>
      <c r="AF2036" s="12">
        <v>8.7439999999999998</v>
      </c>
      <c r="AG2036" s="72">
        <v>0.17100000000000001</v>
      </c>
      <c r="AH2036" s="72">
        <v>71.150000000000006</v>
      </c>
      <c r="AI2036" s="12">
        <v>196.18799999999999</v>
      </c>
      <c r="AJ2036" s="72">
        <v>3.8250000000000002</v>
      </c>
      <c r="AK2036" s="72">
        <v>5.1760000000000002</v>
      </c>
      <c r="AL2036" s="12">
        <v>204.93199999999999</v>
      </c>
      <c r="AM2036" s="72">
        <v>3.996</v>
      </c>
      <c r="AN2036" s="72">
        <v>4.0759999999999996</v>
      </c>
      <c r="AO2036" s="12">
        <v>4315.2690000000002</v>
      </c>
      <c r="AP2036" s="72">
        <v>84.143000000000001</v>
      </c>
      <c r="AQ2036" s="72">
        <v>0.433</v>
      </c>
      <c r="AR2036" s="12">
        <v>50.371000000000002</v>
      </c>
      <c r="AS2036" s="72">
        <v>0.98199999999999998</v>
      </c>
      <c r="AT2036" s="72">
        <v>27.571999999999999</v>
      </c>
      <c r="AU2036" s="12">
        <v>13.223000000000001</v>
      </c>
      <c r="AV2036" s="72">
        <v>0.25800000000000001</v>
      </c>
      <c r="AW2036" s="72">
        <v>58.578000000000003</v>
      </c>
      <c r="AX2036" s="12">
        <v>179.815</v>
      </c>
      <c r="AY2036" s="72">
        <v>3.5059999999999998</v>
      </c>
      <c r="AZ2036" s="72">
        <v>18.619</v>
      </c>
      <c r="BA2036" s="12">
        <v>193.03800000000001</v>
      </c>
      <c r="BB2036" s="72">
        <v>3.7639999999999998</v>
      </c>
      <c r="BC2036" s="72">
        <v>17.135999999999999</v>
      </c>
      <c r="BD2036" s="12">
        <v>91.343999999999994</v>
      </c>
      <c r="BE2036" s="72">
        <v>1.7809999999999999</v>
      </c>
      <c r="BF2036" s="72">
        <v>22.736999999999998</v>
      </c>
      <c r="BG2036" s="12">
        <v>284.38200000000001</v>
      </c>
      <c r="BH2036" s="72">
        <v>5.5449999999999999</v>
      </c>
      <c r="BI2036" s="72">
        <v>13.063000000000001</v>
      </c>
      <c r="BJ2036" s="12">
        <v>433.36</v>
      </c>
      <c r="BK2036" s="72">
        <v>8.4499999999999993</v>
      </c>
      <c r="BL2036" s="72">
        <v>9.077</v>
      </c>
      <c r="BM2036" s="12">
        <v>45.12</v>
      </c>
      <c r="BN2036" s="72">
        <v>0.88</v>
      </c>
      <c r="BO2036" s="72">
        <v>49.935000000000002</v>
      </c>
      <c r="BP2036" s="12">
        <v>478.48</v>
      </c>
      <c r="BQ2036" s="72">
        <v>9.33</v>
      </c>
      <c r="BR2036" s="72">
        <v>7.7969999999999997</v>
      </c>
      <c r="BS2036" s="12">
        <v>813.23299999999995</v>
      </c>
      <c r="BT2036" s="72">
        <v>15.856999999999999</v>
      </c>
      <c r="BU2036" s="72">
        <v>2.2909999999999999</v>
      </c>
      <c r="BV2036" s="12">
        <v>5128.5020000000004</v>
      </c>
      <c r="BW2036" s="72">
        <v>100</v>
      </c>
      <c r="BX2036" s="72">
        <v>5.3999999999999999E-2</v>
      </c>
      <c r="BY2036" s="13"/>
      <c r="BZ2036" s="13"/>
    </row>
    <row r="2037" spans="1:78" ht="12.75" customHeight="1">
      <c r="A2037" s="122" t="s">
        <v>65</v>
      </c>
      <c r="B2037" s="71" t="s">
        <v>68</v>
      </c>
      <c r="C2037" s="71" t="s">
        <v>26</v>
      </c>
      <c r="D2037" s="34">
        <v>43344</v>
      </c>
      <c r="E2037" s="12">
        <v>3142.4560000000001</v>
      </c>
      <c r="F2037" s="72">
        <v>59.558</v>
      </c>
      <c r="G2037" s="72">
        <v>1.0589999999999999</v>
      </c>
      <c r="H2037" s="12">
        <v>173.697</v>
      </c>
      <c r="I2037" s="72">
        <v>3.2919999999999998</v>
      </c>
      <c r="J2037" s="72">
        <v>20.106000000000002</v>
      </c>
      <c r="K2037" s="12">
        <v>88.56</v>
      </c>
      <c r="L2037" s="72">
        <v>1.6779999999999999</v>
      </c>
      <c r="M2037" s="72">
        <v>30.486999999999998</v>
      </c>
      <c r="N2037" s="12">
        <v>262.25700000000001</v>
      </c>
      <c r="O2037" s="72">
        <v>4.97</v>
      </c>
      <c r="P2037" s="72">
        <v>15.477</v>
      </c>
      <c r="Q2037" s="12">
        <v>32.109000000000002</v>
      </c>
      <c r="R2037" s="72">
        <v>0.60899999999999999</v>
      </c>
      <c r="S2037" s="72">
        <v>65.805000000000007</v>
      </c>
      <c r="T2037" s="12">
        <v>294.36599999999999</v>
      </c>
      <c r="U2037" s="72">
        <v>5.5789999999999997</v>
      </c>
      <c r="V2037" s="72">
        <v>14.545999999999999</v>
      </c>
      <c r="W2037" s="12">
        <v>832.71699999999998</v>
      </c>
      <c r="X2037" s="72">
        <v>15.782</v>
      </c>
      <c r="Y2037" s="72">
        <v>4.6890000000000001</v>
      </c>
      <c r="Z2037" s="12">
        <v>1127.0830000000001</v>
      </c>
      <c r="AA2037" s="72">
        <v>21.361000000000001</v>
      </c>
      <c r="AB2037" s="72">
        <v>2.7229999999999999</v>
      </c>
      <c r="AC2037" s="12">
        <v>4269.5389999999998</v>
      </c>
      <c r="AD2037" s="72">
        <v>80.918999999999997</v>
      </c>
      <c r="AE2037" s="72">
        <v>0.46</v>
      </c>
      <c r="AF2037" s="12">
        <v>8.6199999999999992</v>
      </c>
      <c r="AG2037" s="72">
        <v>0.16300000000000001</v>
      </c>
      <c r="AH2037" s="72">
        <v>106.02500000000001</v>
      </c>
      <c r="AI2037" s="12">
        <v>175.87700000000001</v>
      </c>
      <c r="AJ2037" s="72">
        <v>3.3330000000000002</v>
      </c>
      <c r="AK2037" s="72">
        <v>6.9210000000000003</v>
      </c>
      <c r="AL2037" s="12">
        <v>184.49700000000001</v>
      </c>
      <c r="AM2037" s="72">
        <v>3.4969999999999999</v>
      </c>
      <c r="AN2037" s="72">
        <v>3.911</v>
      </c>
      <c r="AO2037" s="12">
        <v>4454.0360000000001</v>
      </c>
      <c r="AP2037" s="72">
        <v>84.415999999999997</v>
      </c>
      <c r="AQ2037" s="72">
        <v>0.441</v>
      </c>
      <c r="AR2037" s="12">
        <v>93.619</v>
      </c>
      <c r="AS2037" s="72">
        <v>1.774</v>
      </c>
      <c r="AT2037" s="72">
        <v>32.469000000000001</v>
      </c>
      <c r="AU2037" s="12">
        <v>8.5990000000000002</v>
      </c>
      <c r="AV2037" s="72">
        <v>0.16300000000000001</v>
      </c>
      <c r="AW2037" s="72">
        <v>58.762</v>
      </c>
      <c r="AX2037" s="12">
        <v>126.645</v>
      </c>
      <c r="AY2037" s="72">
        <v>2.4</v>
      </c>
      <c r="AZ2037" s="72">
        <v>21.693999999999999</v>
      </c>
      <c r="BA2037" s="12">
        <v>135.244</v>
      </c>
      <c r="BB2037" s="72">
        <v>2.5630000000000002</v>
      </c>
      <c r="BC2037" s="72">
        <v>20.405999999999999</v>
      </c>
      <c r="BD2037" s="12">
        <v>146.03299999999999</v>
      </c>
      <c r="BE2037" s="72">
        <v>2.7679999999999998</v>
      </c>
      <c r="BF2037" s="72">
        <v>23.321000000000002</v>
      </c>
      <c r="BG2037" s="12">
        <v>281.27699999999999</v>
      </c>
      <c r="BH2037" s="72">
        <v>5.3310000000000004</v>
      </c>
      <c r="BI2037" s="72">
        <v>14.169</v>
      </c>
      <c r="BJ2037" s="12">
        <v>389.13099999999997</v>
      </c>
      <c r="BK2037" s="72">
        <v>7.375</v>
      </c>
      <c r="BL2037" s="72">
        <v>10.840999999999999</v>
      </c>
      <c r="BM2037" s="12">
        <v>58.26</v>
      </c>
      <c r="BN2037" s="72">
        <v>1.1040000000000001</v>
      </c>
      <c r="BO2037" s="72">
        <v>37.267000000000003</v>
      </c>
      <c r="BP2037" s="12">
        <v>447.392</v>
      </c>
      <c r="BQ2037" s="72">
        <v>8.4789999999999992</v>
      </c>
      <c r="BR2037" s="72">
        <v>8.859</v>
      </c>
      <c r="BS2037" s="12">
        <v>822.28800000000001</v>
      </c>
      <c r="BT2037" s="72">
        <v>15.584</v>
      </c>
      <c r="BU2037" s="72">
        <v>2.363</v>
      </c>
      <c r="BV2037" s="12">
        <v>5276.3239999999996</v>
      </c>
      <c r="BW2037" s="72">
        <v>100</v>
      </c>
      <c r="BX2037" s="72">
        <v>5.5E-2</v>
      </c>
      <c r="BY2037" s="13"/>
      <c r="BZ2037" s="13"/>
    </row>
    <row r="2038" spans="1:78" ht="12.75" customHeight="1">
      <c r="A2038" s="122" t="s">
        <v>65</v>
      </c>
      <c r="B2038" s="71" t="s">
        <v>68</v>
      </c>
      <c r="C2038" s="71" t="s">
        <v>26</v>
      </c>
      <c r="D2038" s="34">
        <v>43435</v>
      </c>
      <c r="E2038" s="12">
        <v>3199.2310000000002</v>
      </c>
      <c r="F2038" s="72">
        <v>60.448999999999998</v>
      </c>
      <c r="G2038" s="72">
        <v>0.88600000000000001</v>
      </c>
      <c r="H2038" s="12">
        <v>136.83799999999999</v>
      </c>
      <c r="I2038" s="72">
        <v>2.5859999999999999</v>
      </c>
      <c r="J2038" s="72">
        <v>25.652000000000001</v>
      </c>
      <c r="K2038" s="12">
        <v>172.02099999999999</v>
      </c>
      <c r="L2038" s="72">
        <v>3.25</v>
      </c>
      <c r="M2038" s="72">
        <v>17.523</v>
      </c>
      <c r="N2038" s="12">
        <v>308.85899999999998</v>
      </c>
      <c r="O2038" s="72">
        <v>5.8360000000000003</v>
      </c>
      <c r="P2038" s="72">
        <v>13.656000000000001</v>
      </c>
      <c r="Q2038" s="12">
        <v>16.574999999999999</v>
      </c>
      <c r="R2038" s="72">
        <v>0.313</v>
      </c>
      <c r="S2038" s="72">
        <v>62.220999999999997</v>
      </c>
      <c r="T2038" s="12">
        <v>325.43400000000003</v>
      </c>
      <c r="U2038" s="72">
        <v>6.149</v>
      </c>
      <c r="V2038" s="72">
        <v>13.754</v>
      </c>
      <c r="W2038" s="12">
        <v>790.48400000000004</v>
      </c>
      <c r="X2038" s="72">
        <v>14.936</v>
      </c>
      <c r="Y2038" s="72">
        <v>5.3879999999999999</v>
      </c>
      <c r="Z2038" s="12">
        <v>1115.9179999999999</v>
      </c>
      <c r="AA2038" s="72">
        <v>21.085000000000001</v>
      </c>
      <c r="AB2038" s="72">
        <v>2.319</v>
      </c>
      <c r="AC2038" s="12">
        <v>4315.1490000000003</v>
      </c>
      <c r="AD2038" s="72">
        <v>81.534000000000006</v>
      </c>
      <c r="AE2038" s="72">
        <v>0.54600000000000004</v>
      </c>
      <c r="AF2038" s="12">
        <v>0.89</v>
      </c>
      <c r="AG2038" s="72">
        <v>1.7000000000000001E-2</v>
      </c>
      <c r="AH2038" s="72">
        <v>109.505</v>
      </c>
      <c r="AI2038" s="12">
        <v>173.82499999999999</v>
      </c>
      <c r="AJ2038" s="72">
        <v>3.2839999999999998</v>
      </c>
      <c r="AK2038" s="72">
        <v>4.3739999999999997</v>
      </c>
      <c r="AL2038" s="12">
        <v>174.715</v>
      </c>
      <c r="AM2038" s="72">
        <v>3.3010000000000002</v>
      </c>
      <c r="AN2038" s="72">
        <v>4.242</v>
      </c>
      <c r="AO2038" s="12">
        <v>4489.8639999999996</v>
      </c>
      <c r="AP2038" s="72">
        <v>84.834999999999994</v>
      </c>
      <c r="AQ2038" s="72">
        <v>0.44700000000000001</v>
      </c>
      <c r="AR2038" s="12">
        <v>93.947000000000003</v>
      </c>
      <c r="AS2038" s="72">
        <v>1.7749999999999999</v>
      </c>
      <c r="AT2038" s="72">
        <v>35.350999999999999</v>
      </c>
      <c r="AU2038" s="12">
        <v>27.768999999999998</v>
      </c>
      <c r="AV2038" s="72">
        <v>0.52500000000000002</v>
      </c>
      <c r="AW2038" s="72">
        <v>58.975000000000001</v>
      </c>
      <c r="AX2038" s="12">
        <v>111.72499999999999</v>
      </c>
      <c r="AY2038" s="72">
        <v>2.1110000000000002</v>
      </c>
      <c r="AZ2038" s="72">
        <v>22.742000000000001</v>
      </c>
      <c r="BA2038" s="12">
        <v>139.49299999999999</v>
      </c>
      <c r="BB2038" s="72">
        <v>2.6360000000000001</v>
      </c>
      <c r="BC2038" s="72">
        <v>21.965</v>
      </c>
      <c r="BD2038" s="12">
        <v>74.268000000000001</v>
      </c>
      <c r="BE2038" s="72">
        <v>1.403</v>
      </c>
      <c r="BF2038" s="72">
        <v>36.134</v>
      </c>
      <c r="BG2038" s="12">
        <v>213.762</v>
      </c>
      <c r="BH2038" s="72">
        <v>4.0389999999999997</v>
      </c>
      <c r="BI2038" s="72">
        <v>18.885999999999999</v>
      </c>
      <c r="BJ2038" s="12">
        <v>439.51100000000002</v>
      </c>
      <c r="BK2038" s="72">
        <v>8.3040000000000003</v>
      </c>
      <c r="BL2038" s="72">
        <v>12.234999999999999</v>
      </c>
      <c r="BM2038" s="12">
        <v>55.372999999999998</v>
      </c>
      <c r="BN2038" s="72">
        <v>1.046</v>
      </c>
      <c r="BO2038" s="72">
        <v>65.566000000000003</v>
      </c>
      <c r="BP2038" s="12">
        <v>494.88400000000001</v>
      </c>
      <c r="BQ2038" s="72">
        <v>9.3510000000000009</v>
      </c>
      <c r="BR2038" s="72">
        <v>8.968</v>
      </c>
      <c r="BS2038" s="12">
        <v>802.59299999999996</v>
      </c>
      <c r="BT2038" s="72">
        <v>15.164999999999999</v>
      </c>
      <c r="BU2038" s="72">
        <v>2.4249999999999998</v>
      </c>
      <c r="BV2038" s="12">
        <v>5292.4560000000001</v>
      </c>
      <c r="BW2038" s="72">
        <v>100</v>
      </c>
      <c r="BX2038" s="72">
        <v>8.5999999999999993E-2</v>
      </c>
      <c r="BY2038" s="13"/>
      <c r="BZ2038" s="13"/>
    </row>
    <row r="2039" spans="1:78" ht="12.75" customHeight="1">
      <c r="A2039" s="122" t="s">
        <v>65</v>
      </c>
      <c r="B2039" s="71" t="s">
        <v>68</v>
      </c>
      <c r="C2039" s="71" t="s">
        <v>26</v>
      </c>
      <c r="D2039" s="34">
        <v>43525</v>
      </c>
      <c r="E2039" s="12">
        <v>3234.9929999999999</v>
      </c>
      <c r="F2039" s="72">
        <v>60.825000000000003</v>
      </c>
      <c r="G2039" s="72">
        <v>0.60899999999999999</v>
      </c>
      <c r="H2039" s="12">
        <v>202.98500000000001</v>
      </c>
      <c r="I2039" s="72">
        <v>3.8170000000000002</v>
      </c>
      <c r="J2039" s="72">
        <v>33.078000000000003</v>
      </c>
      <c r="K2039" s="12">
        <v>148.59399999999999</v>
      </c>
      <c r="L2039" s="72">
        <v>2.794</v>
      </c>
      <c r="M2039" s="72">
        <v>31.472999999999999</v>
      </c>
      <c r="N2039" s="12">
        <v>368.904</v>
      </c>
      <c r="O2039" s="72">
        <v>6.9359999999999999</v>
      </c>
      <c r="P2039" s="72">
        <v>13.664</v>
      </c>
      <c r="Q2039" s="12">
        <v>6.2480000000000002</v>
      </c>
      <c r="R2039" s="72">
        <v>0.11700000000000001</v>
      </c>
      <c r="S2039" s="72">
        <v>102.714</v>
      </c>
      <c r="T2039" s="12">
        <v>375.15100000000001</v>
      </c>
      <c r="U2039" s="72">
        <v>7.0540000000000003</v>
      </c>
      <c r="V2039" s="72">
        <v>13.435</v>
      </c>
      <c r="W2039" s="12">
        <v>706.68100000000004</v>
      </c>
      <c r="X2039" s="72">
        <v>13.287000000000001</v>
      </c>
      <c r="Y2039" s="72">
        <v>7.7889999999999997</v>
      </c>
      <c r="Z2039" s="12">
        <v>1081.8320000000001</v>
      </c>
      <c r="AA2039" s="72">
        <v>20.341000000000001</v>
      </c>
      <c r="AB2039" s="72">
        <v>1.6619999999999999</v>
      </c>
      <c r="AC2039" s="12">
        <v>4316.8249999999998</v>
      </c>
      <c r="AD2039" s="72">
        <v>81.165999999999997</v>
      </c>
      <c r="AE2039" s="72">
        <v>0.34899999999999998</v>
      </c>
      <c r="AF2039" s="12">
        <v>24.495999999999999</v>
      </c>
      <c r="AG2039" s="72">
        <v>0.46100000000000002</v>
      </c>
      <c r="AH2039" s="72">
        <v>65.277000000000001</v>
      </c>
      <c r="AI2039" s="12">
        <v>177.89400000000001</v>
      </c>
      <c r="AJ2039" s="72">
        <v>3.3450000000000002</v>
      </c>
      <c r="AK2039" s="72">
        <v>9.5069999999999997</v>
      </c>
      <c r="AL2039" s="12">
        <v>202.39</v>
      </c>
      <c r="AM2039" s="72">
        <v>3.8050000000000002</v>
      </c>
      <c r="AN2039" s="72">
        <v>2.5760000000000001</v>
      </c>
      <c r="AO2039" s="12">
        <v>4519.2150000000001</v>
      </c>
      <c r="AP2039" s="72">
        <v>84.971999999999994</v>
      </c>
      <c r="AQ2039" s="72">
        <v>0.312</v>
      </c>
      <c r="AR2039" s="12">
        <v>45.884999999999998</v>
      </c>
      <c r="AS2039" s="72">
        <v>0.86299999999999999</v>
      </c>
      <c r="AT2039" s="72">
        <v>32.017000000000003</v>
      </c>
      <c r="AU2039" s="12">
        <v>9.0660000000000007</v>
      </c>
      <c r="AV2039" s="72">
        <v>0.17</v>
      </c>
      <c r="AW2039" s="72">
        <v>61.366999999999997</v>
      </c>
      <c r="AX2039" s="12">
        <v>151.15899999999999</v>
      </c>
      <c r="AY2039" s="72">
        <v>2.8420000000000001</v>
      </c>
      <c r="AZ2039" s="72">
        <v>28.222000000000001</v>
      </c>
      <c r="BA2039" s="12">
        <v>160.22499999999999</v>
      </c>
      <c r="BB2039" s="72">
        <v>3.0129999999999999</v>
      </c>
      <c r="BC2039" s="72">
        <v>25.693000000000001</v>
      </c>
      <c r="BD2039" s="12">
        <v>167.04900000000001</v>
      </c>
      <c r="BE2039" s="72">
        <v>3.141</v>
      </c>
      <c r="BF2039" s="72">
        <v>26.277999999999999</v>
      </c>
      <c r="BG2039" s="12">
        <v>327.274</v>
      </c>
      <c r="BH2039" s="72">
        <v>6.1539999999999999</v>
      </c>
      <c r="BI2039" s="72">
        <v>15.398</v>
      </c>
      <c r="BJ2039" s="12">
        <v>370.09899999999999</v>
      </c>
      <c r="BK2039" s="72">
        <v>6.9589999999999996</v>
      </c>
      <c r="BL2039" s="72">
        <v>8.7110000000000003</v>
      </c>
      <c r="BM2039" s="12">
        <v>56.014000000000003</v>
      </c>
      <c r="BN2039" s="72">
        <v>1.0529999999999999</v>
      </c>
      <c r="BO2039" s="72">
        <v>47.56</v>
      </c>
      <c r="BP2039" s="12">
        <v>426.113</v>
      </c>
      <c r="BQ2039" s="72">
        <v>8.0120000000000005</v>
      </c>
      <c r="BR2039" s="72">
        <v>10.287000000000001</v>
      </c>
      <c r="BS2039" s="12">
        <v>799.27200000000005</v>
      </c>
      <c r="BT2039" s="72">
        <v>15.028</v>
      </c>
      <c r="BU2039" s="72">
        <v>1.7190000000000001</v>
      </c>
      <c r="BV2039" s="12">
        <v>5318.4880000000003</v>
      </c>
      <c r="BW2039" s="72">
        <v>100</v>
      </c>
      <c r="BX2039" s="72">
        <v>7.0999999999999994E-2</v>
      </c>
      <c r="BY2039" s="13"/>
      <c r="BZ2039" s="13"/>
    </row>
    <row r="2040" spans="1:78" ht="12.75" customHeight="1">
      <c r="A2040" s="122" t="s">
        <v>65</v>
      </c>
      <c r="B2040" s="71" t="s">
        <v>68</v>
      </c>
      <c r="C2040" s="71" t="s">
        <v>26</v>
      </c>
      <c r="D2040" s="34">
        <v>43617</v>
      </c>
      <c r="E2040" s="12">
        <v>3215.8090000000002</v>
      </c>
      <c r="F2040" s="72">
        <v>60.143999999999998</v>
      </c>
      <c r="G2040" s="72">
        <v>0.93</v>
      </c>
      <c r="H2040" s="12">
        <v>143.71199999999999</v>
      </c>
      <c r="I2040" s="72">
        <v>2.6880000000000002</v>
      </c>
      <c r="J2040" s="72">
        <v>23.321000000000002</v>
      </c>
      <c r="K2040" s="12">
        <v>151.67400000000001</v>
      </c>
      <c r="L2040" s="72">
        <v>2.8370000000000002</v>
      </c>
      <c r="M2040" s="72">
        <v>24.74</v>
      </c>
      <c r="N2040" s="12">
        <v>303.01100000000002</v>
      </c>
      <c r="O2040" s="72">
        <v>5.6669999999999998</v>
      </c>
      <c r="P2040" s="72">
        <v>13.537000000000001</v>
      </c>
      <c r="Q2040" s="12">
        <v>49.082999999999998</v>
      </c>
      <c r="R2040" s="72">
        <v>0.91800000000000004</v>
      </c>
      <c r="S2040" s="72">
        <v>39.609000000000002</v>
      </c>
      <c r="T2040" s="12">
        <v>352.09300000000002</v>
      </c>
      <c r="U2040" s="72">
        <v>6.585</v>
      </c>
      <c r="V2040" s="72">
        <v>9.1959999999999997</v>
      </c>
      <c r="W2040" s="12">
        <v>797.12800000000004</v>
      </c>
      <c r="X2040" s="72">
        <v>14.907999999999999</v>
      </c>
      <c r="Y2040" s="72">
        <v>5.1509999999999998</v>
      </c>
      <c r="Z2040" s="12">
        <v>1149.221</v>
      </c>
      <c r="AA2040" s="72">
        <v>21.492999999999999</v>
      </c>
      <c r="AB2040" s="72">
        <v>2.7559999999999998</v>
      </c>
      <c r="AC2040" s="12">
        <v>4365.03</v>
      </c>
      <c r="AD2040" s="72">
        <v>81.637</v>
      </c>
      <c r="AE2040" s="72">
        <v>0.437</v>
      </c>
      <c r="AF2040" s="12">
        <v>8.1549999999999994</v>
      </c>
      <c r="AG2040" s="72">
        <v>0.153</v>
      </c>
      <c r="AH2040" s="72">
        <v>93.647999999999996</v>
      </c>
      <c r="AI2040" s="12">
        <v>186.39099999999999</v>
      </c>
      <c r="AJ2040" s="72">
        <v>3.4860000000000002</v>
      </c>
      <c r="AK2040" s="72">
        <v>5.44</v>
      </c>
      <c r="AL2040" s="12">
        <v>194.54599999999999</v>
      </c>
      <c r="AM2040" s="72">
        <v>3.6379999999999999</v>
      </c>
      <c r="AN2040" s="72">
        <v>3.8439999999999999</v>
      </c>
      <c r="AO2040" s="12">
        <v>4559.576</v>
      </c>
      <c r="AP2040" s="72">
        <v>85.275999999999996</v>
      </c>
      <c r="AQ2040" s="72">
        <v>0.36199999999999999</v>
      </c>
      <c r="AR2040" s="12">
        <v>69.814999999999998</v>
      </c>
      <c r="AS2040" s="72">
        <v>1.306</v>
      </c>
      <c r="AT2040" s="72">
        <v>32.985999999999997</v>
      </c>
      <c r="AU2040" s="12">
        <v>26.225000000000001</v>
      </c>
      <c r="AV2040" s="72">
        <v>0.49</v>
      </c>
      <c r="AW2040" s="72">
        <v>78.5</v>
      </c>
      <c r="AX2040" s="12">
        <v>131.40100000000001</v>
      </c>
      <c r="AY2040" s="72">
        <v>2.4580000000000002</v>
      </c>
      <c r="AZ2040" s="72">
        <v>21.725999999999999</v>
      </c>
      <c r="BA2040" s="12">
        <v>157.626</v>
      </c>
      <c r="BB2040" s="72">
        <v>2.948</v>
      </c>
      <c r="BC2040" s="72">
        <v>20.79</v>
      </c>
      <c r="BD2040" s="12">
        <v>35.981999999999999</v>
      </c>
      <c r="BE2040" s="72">
        <v>0.67300000000000004</v>
      </c>
      <c r="BF2040" s="72">
        <v>54.430999999999997</v>
      </c>
      <c r="BG2040" s="12">
        <v>193.608</v>
      </c>
      <c r="BH2040" s="72">
        <v>3.621</v>
      </c>
      <c r="BI2040" s="72">
        <v>17.459</v>
      </c>
      <c r="BJ2040" s="12">
        <v>460.851</v>
      </c>
      <c r="BK2040" s="72">
        <v>8.6189999999999998</v>
      </c>
      <c r="BL2040" s="72">
        <v>8.8230000000000004</v>
      </c>
      <c r="BM2040" s="12">
        <v>63.02</v>
      </c>
      <c r="BN2040" s="72">
        <v>1.179</v>
      </c>
      <c r="BO2040" s="72">
        <v>41.7</v>
      </c>
      <c r="BP2040" s="12">
        <v>523.87199999999996</v>
      </c>
      <c r="BQ2040" s="72">
        <v>9.798</v>
      </c>
      <c r="BR2040" s="72">
        <v>7.6749999999999998</v>
      </c>
      <c r="BS2040" s="12">
        <v>787.29399999999998</v>
      </c>
      <c r="BT2040" s="72">
        <v>14.724</v>
      </c>
      <c r="BU2040" s="72">
        <v>2.0790000000000002</v>
      </c>
      <c r="BV2040" s="12">
        <v>5346.87</v>
      </c>
      <c r="BW2040" s="72">
        <v>100</v>
      </c>
      <c r="BX2040" s="72">
        <v>0.115</v>
      </c>
      <c r="BY2040" s="13"/>
      <c r="BZ2040" s="13"/>
    </row>
    <row r="2041" spans="1:78" ht="12.75" customHeight="1">
      <c r="A2041" s="122" t="s">
        <v>65</v>
      </c>
      <c r="B2041" s="71" t="s">
        <v>68</v>
      </c>
      <c r="C2041" s="71" t="s">
        <v>26</v>
      </c>
      <c r="D2041" s="34">
        <v>44075</v>
      </c>
      <c r="E2041" s="12">
        <v>3137.181</v>
      </c>
      <c r="F2041" s="72">
        <v>57.957000000000001</v>
      </c>
      <c r="G2041" s="72">
        <v>0.94799999999999995</v>
      </c>
      <c r="H2041" s="12">
        <v>125.248</v>
      </c>
      <c r="I2041" s="72">
        <v>2.3140000000000001</v>
      </c>
      <c r="J2041" s="72">
        <v>26.513999999999999</v>
      </c>
      <c r="K2041" s="12">
        <v>127.959</v>
      </c>
      <c r="L2041" s="72">
        <v>2.3639999999999999</v>
      </c>
      <c r="M2041" s="72">
        <v>28.292999999999999</v>
      </c>
      <c r="N2041" s="12">
        <v>253.20699999999999</v>
      </c>
      <c r="O2041" s="72">
        <v>4.6779999999999999</v>
      </c>
      <c r="P2041" s="72">
        <v>15.081</v>
      </c>
      <c r="Q2041" s="12">
        <v>46.082999999999998</v>
      </c>
      <c r="R2041" s="72">
        <v>0.85099999999999998</v>
      </c>
      <c r="S2041" s="72">
        <v>46.893000000000001</v>
      </c>
      <c r="T2041" s="12">
        <v>299.291</v>
      </c>
      <c r="U2041" s="72">
        <v>5.5289999999999999</v>
      </c>
      <c r="V2041" s="72">
        <v>14.111000000000001</v>
      </c>
      <c r="W2041" s="12">
        <v>820.30700000000002</v>
      </c>
      <c r="X2041" s="72">
        <v>15.154999999999999</v>
      </c>
      <c r="Y2041" s="72">
        <v>5.6890000000000001</v>
      </c>
      <c r="Z2041" s="12">
        <v>1119.598</v>
      </c>
      <c r="AA2041" s="72">
        <v>20.684000000000001</v>
      </c>
      <c r="AB2041" s="72">
        <v>1.8380000000000001</v>
      </c>
      <c r="AC2041" s="12">
        <v>4256.7790000000005</v>
      </c>
      <c r="AD2041" s="72">
        <v>78.641000000000005</v>
      </c>
      <c r="AE2041" s="72">
        <v>0.46700000000000003</v>
      </c>
      <c r="AF2041" s="12">
        <v>19.940999999999999</v>
      </c>
      <c r="AG2041" s="72">
        <v>0.36799999999999999</v>
      </c>
      <c r="AH2041" s="72">
        <v>65.262</v>
      </c>
      <c r="AI2041" s="12">
        <v>274.17700000000002</v>
      </c>
      <c r="AJ2041" s="72">
        <v>5.0650000000000004</v>
      </c>
      <c r="AK2041" s="72">
        <v>4.625</v>
      </c>
      <c r="AL2041" s="12">
        <v>294.11799999999999</v>
      </c>
      <c r="AM2041" s="72">
        <v>5.4340000000000002</v>
      </c>
      <c r="AN2041" s="72">
        <v>2.573</v>
      </c>
      <c r="AO2041" s="12">
        <v>4550.8969999999999</v>
      </c>
      <c r="AP2041" s="72">
        <v>84.075000000000003</v>
      </c>
      <c r="AQ2041" s="72">
        <v>0.44</v>
      </c>
      <c r="AR2041" s="12">
        <v>126.08799999999999</v>
      </c>
      <c r="AS2041" s="72">
        <v>2.3290000000000002</v>
      </c>
      <c r="AT2041" s="72">
        <v>26.004000000000001</v>
      </c>
      <c r="AU2041" s="12">
        <v>14.377000000000001</v>
      </c>
      <c r="AV2041" s="72">
        <v>0.26600000000000001</v>
      </c>
      <c r="AW2041" s="72">
        <v>73.959999999999994</v>
      </c>
      <c r="AX2041" s="12">
        <v>85.194999999999993</v>
      </c>
      <c r="AY2041" s="72">
        <v>1.5740000000000001</v>
      </c>
      <c r="AZ2041" s="72">
        <v>35.311</v>
      </c>
      <c r="BA2041" s="12">
        <v>99.572000000000003</v>
      </c>
      <c r="BB2041" s="72">
        <v>1.84</v>
      </c>
      <c r="BC2041" s="72">
        <v>29.777000000000001</v>
      </c>
      <c r="BD2041" s="12">
        <v>91.924000000000007</v>
      </c>
      <c r="BE2041" s="72">
        <v>1.698</v>
      </c>
      <c r="BF2041" s="72">
        <v>30.675999999999998</v>
      </c>
      <c r="BG2041" s="12">
        <v>191.495</v>
      </c>
      <c r="BH2041" s="72">
        <v>3.5379999999999998</v>
      </c>
      <c r="BI2041" s="72">
        <v>25.312000000000001</v>
      </c>
      <c r="BJ2041" s="12">
        <v>486.40300000000002</v>
      </c>
      <c r="BK2041" s="72">
        <v>8.9860000000000007</v>
      </c>
      <c r="BL2041" s="72">
        <v>11.782</v>
      </c>
      <c r="BM2041" s="12">
        <v>58.042000000000002</v>
      </c>
      <c r="BN2041" s="72">
        <v>1.0720000000000001</v>
      </c>
      <c r="BO2041" s="72">
        <v>53.962000000000003</v>
      </c>
      <c r="BP2041" s="12">
        <v>544.44500000000005</v>
      </c>
      <c r="BQ2041" s="72">
        <v>10.058</v>
      </c>
      <c r="BR2041" s="72">
        <v>9.5969999999999995</v>
      </c>
      <c r="BS2041" s="12">
        <v>862.029</v>
      </c>
      <c r="BT2041" s="72">
        <v>15.925000000000001</v>
      </c>
      <c r="BU2041" s="72">
        <v>2.17</v>
      </c>
      <c r="BV2041" s="12">
        <v>5412.9260000000004</v>
      </c>
      <c r="BW2041" s="72">
        <v>100</v>
      </c>
      <c r="BX2041" s="72">
        <v>8.7999999999999995E-2</v>
      </c>
      <c r="BY2041" s="13"/>
      <c r="BZ2041" s="13"/>
    </row>
    <row r="2042" spans="1:78" ht="12.75" customHeight="1">
      <c r="A2042" s="122" t="s">
        <v>65</v>
      </c>
      <c r="B2042" s="71" t="s">
        <v>68</v>
      </c>
      <c r="C2042" s="71" t="s">
        <v>26</v>
      </c>
      <c r="D2042" s="34">
        <v>44166</v>
      </c>
      <c r="E2042" s="12">
        <v>3213.7260000000001</v>
      </c>
      <c r="F2042" s="72">
        <v>59.615000000000002</v>
      </c>
      <c r="G2042" s="72">
        <v>1.1120000000000001</v>
      </c>
      <c r="H2042" s="12">
        <v>245.37700000000001</v>
      </c>
      <c r="I2042" s="72">
        <v>4.5519999999999996</v>
      </c>
      <c r="J2042" s="72">
        <v>20.190999999999999</v>
      </c>
      <c r="K2042" s="12">
        <v>157.631</v>
      </c>
      <c r="L2042" s="72">
        <v>2.9239999999999999</v>
      </c>
      <c r="M2042" s="72">
        <v>23.327999999999999</v>
      </c>
      <c r="N2042" s="12">
        <v>403.00799999999998</v>
      </c>
      <c r="O2042" s="72">
        <v>7.476</v>
      </c>
      <c r="P2042" s="72">
        <v>12.635999999999999</v>
      </c>
      <c r="Q2042" s="12">
        <v>46.74</v>
      </c>
      <c r="R2042" s="72">
        <v>0.86699999999999999</v>
      </c>
      <c r="S2042" s="72">
        <v>61.948999999999998</v>
      </c>
      <c r="T2042" s="12">
        <v>449.74700000000001</v>
      </c>
      <c r="U2042" s="72">
        <v>8.343</v>
      </c>
      <c r="V2042" s="72">
        <v>11.504</v>
      </c>
      <c r="W2042" s="12">
        <v>696.36500000000001</v>
      </c>
      <c r="X2042" s="72">
        <v>12.917999999999999</v>
      </c>
      <c r="Y2042" s="72">
        <v>9.5009999999999994</v>
      </c>
      <c r="Z2042" s="12">
        <v>1146.1120000000001</v>
      </c>
      <c r="AA2042" s="72">
        <v>21.26</v>
      </c>
      <c r="AB2042" s="72">
        <v>3.1440000000000001</v>
      </c>
      <c r="AC2042" s="12">
        <v>4359.8379999999997</v>
      </c>
      <c r="AD2042" s="72">
        <v>80.875</v>
      </c>
      <c r="AE2042" s="72">
        <v>0.44900000000000001</v>
      </c>
      <c r="AF2042" s="12">
        <v>0</v>
      </c>
      <c r="AG2042" s="72">
        <v>0</v>
      </c>
      <c r="AH2042" s="72">
        <v>0</v>
      </c>
      <c r="AI2042" s="12">
        <v>252.57400000000001</v>
      </c>
      <c r="AJ2042" s="72">
        <v>4.6849999999999996</v>
      </c>
      <c r="AK2042" s="72">
        <v>3.2770000000000001</v>
      </c>
      <c r="AL2042" s="12">
        <v>252.57400000000001</v>
      </c>
      <c r="AM2042" s="72">
        <v>4.6849999999999996</v>
      </c>
      <c r="AN2042" s="72">
        <v>3.2770000000000001</v>
      </c>
      <c r="AO2042" s="12">
        <v>4612.4120000000003</v>
      </c>
      <c r="AP2042" s="72">
        <v>85.56</v>
      </c>
      <c r="AQ2042" s="72">
        <v>0.42299999999999999</v>
      </c>
      <c r="AR2042" s="12">
        <v>98.92</v>
      </c>
      <c r="AS2042" s="72">
        <v>1.835</v>
      </c>
      <c r="AT2042" s="72">
        <v>32.073</v>
      </c>
      <c r="AU2042" s="12">
        <v>5.2359999999999998</v>
      </c>
      <c r="AV2042" s="72">
        <v>9.7000000000000003E-2</v>
      </c>
      <c r="AW2042" s="72">
        <v>75.524000000000001</v>
      </c>
      <c r="AX2042" s="12">
        <v>110.56399999999999</v>
      </c>
      <c r="AY2042" s="72">
        <v>2.0510000000000002</v>
      </c>
      <c r="AZ2042" s="72">
        <v>32.195</v>
      </c>
      <c r="BA2042" s="12">
        <v>115.79900000000001</v>
      </c>
      <c r="BB2042" s="72">
        <v>2.1480000000000001</v>
      </c>
      <c r="BC2042" s="72">
        <v>30.513999999999999</v>
      </c>
      <c r="BD2042" s="12">
        <v>90.733000000000004</v>
      </c>
      <c r="BE2042" s="72">
        <v>1.6830000000000001</v>
      </c>
      <c r="BF2042" s="72">
        <v>40.171999999999997</v>
      </c>
      <c r="BG2042" s="12">
        <v>206.53299999999999</v>
      </c>
      <c r="BH2042" s="72">
        <v>3.831</v>
      </c>
      <c r="BI2042" s="72">
        <v>22.699000000000002</v>
      </c>
      <c r="BJ2042" s="12">
        <v>407.166</v>
      </c>
      <c r="BK2042" s="72">
        <v>7.5529999999999999</v>
      </c>
      <c r="BL2042" s="72">
        <v>11.471</v>
      </c>
      <c r="BM2042" s="12">
        <v>65.811999999999998</v>
      </c>
      <c r="BN2042" s="72">
        <v>1.2210000000000001</v>
      </c>
      <c r="BO2042" s="72">
        <v>51.392000000000003</v>
      </c>
      <c r="BP2042" s="12">
        <v>472.97800000000001</v>
      </c>
      <c r="BQ2042" s="72">
        <v>8.7739999999999991</v>
      </c>
      <c r="BR2042" s="72">
        <v>11.532</v>
      </c>
      <c r="BS2042" s="12">
        <v>778.43100000000004</v>
      </c>
      <c r="BT2042" s="72">
        <v>14.44</v>
      </c>
      <c r="BU2042" s="72">
        <v>2.3969999999999998</v>
      </c>
      <c r="BV2042" s="12">
        <v>5390.8429999999998</v>
      </c>
      <c r="BW2042" s="72">
        <v>100</v>
      </c>
      <c r="BX2042" s="72">
        <v>9.2999999999999999E-2</v>
      </c>
      <c r="BY2042" s="13"/>
      <c r="BZ2042" s="13"/>
    </row>
    <row r="2043" spans="1:78" ht="12.75" customHeight="1">
      <c r="A2043" s="122" t="s">
        <v>65</v>
      </c>
      <c r="B2043" s="71" t="s">
        <v>68</v>
      </c>
      <c r="C2043" s="71" t="s">
        <v>26</v>
      </c>
      <c r="D2043" s="34">
        <v>44256</v>
      </c>
      <c r="E2043" s="12">
        <v>3261.759</v>
      </c>
      <c r="F2043" s="72">
        <v>60.616999999999997</v>
      </c>
      <c r="G2043" s="72">
        <v>0.70199999999999996</v>
      </c>
      <c r="H2043" s="12">
        <v>167.51599999999999</v>
      </c>
      <c r="I2043" s="72">
        <v>3.113</v>
      </c>
      <c r="J2043" s="72">
        <v>35.302</v>
      </c>
      <c r="K2043" s="12">
        <v>146.39099999999999</v>
      </c>
      <c r="L2043" s="72">
        <v>2.7210000000000001</v>
      </c>
      <c r="M2043" s="72">
        <v>29.111000000000001</v>
      </c>
      <c r="N2043" s="12">
        <v>313.90699999999998</v>
      </c>
      <c r="O2043" s="72">
        <v>5.8339999999999996</v>
      </c>
      <c r="P2043" s="72">
        <v>20.963999999999999</v>
      </c>
      <c r="Q2043" s="12">
        <v>13.324999999999999</v>
      </c>
      <c r="R2043" s="72">
        <v>0.248</v>
      </c>
      <c r="S2043" s="72">
        <v>79.942999999999998</v>
      </c>
      <c r="T2043" s="12">
        <v>327.23200000000003</v>
      </c>
      <c r="U2043" s="72">
        <v>6.0810000000000004</v>
      </c>
      <c r="V2043" s="72">
        <v>19.486000000000001</v>
      </c>
      <c r="W2043" s="12">
        <v>781.67100000000005</v>
      </c>
      <c r="X2043" s="72">
        <v>14.526999999999999</v>
      </c>
      <c r="Y2043" s="72">
        <v>8.5830000000000002</v>
      </c>
      <c r="Z2043" s="12">
        <v>1108.903</v>
      </c>
      <c r="AA2043" s="72">
        <v>20.608000000000001</v>
      </c>
      <c r="AB2043" s="72">
        <v>1.615</v>
      </c>
      <c r="AC2043" s="12">
        <v>4370.6620000000003</v>
      </c>
      <c r="AD2043" s="72">
        <v>81.224999999999994</v>
      </c>
      <c r="AE2043" s="72">
        <v>0.36099999999999999</v>
      </c>
      <c r="AF2043" s="12">
        <v>32.441000000000003</v>
      </c>
      <c r="AG2043" s="72">
        <v>0.60299999999999998</v>
      </c>
      <c r="AH2043" s="72">
        <v>66.328999999999994</v>
      </c>
      <c r="AI2043" s="12">
        <v>220.88399999999999</v>
      </c>
      <c r="AJ2043" s="72">
        <v>4.1050000000000004</v>
      </c>
      <c r="AK2043" s="72">
        <v>10.286</v>
      </c>
      <c r="AL2043" s="12">
        <v>253.32499999999999</v>
      </c>
      <c r="AM2043" s="72">
        <v>4.7080000000000002</v>
      </c>
      <c r="AN2043" s="72">
        <v>3.3119999999999998</v>
      </c>
      <c r="AO2043" s="12">
        <v>4623.9870000000001</v>
      </c>
      <c r="AP2043" s="72">
        <v>85.933000000000007</v>
      </c>
      <c r="AQ2043" s="72">
        <v>0.307</v>
      </c>
      <c r="AR2043" s="12">
        <v>70.284999999999997</v>
      </c>
      <c r="AS2043" s="72">
        <v>1.306</v>
      </c>
      <c r="AT2043" s="72">
        <v>38.56</v>
      </c>
      <c r="AU2043" s="12">
        <v>20.37</v>
      </c>
      <c r="AV2043" s="72">
        <v>0.379</v>
      </c>
      <c r="AW2043" s="72">
        <v>64.19</v>
      </c>
      <c r="AX2043" s="12">
        <v>129.197</v>
      </c>
      <c r="AY2043" s="72">
        <v>2.4009999999999998</v>
      </c>
      <c r="AZ2043" s="72">
        <v>30.85</v>
      </c>
      <c r="BA2043" s="12">
        <v>149.56700000000001</v>
      </c>
      <c r="BB2043" s="72">
        <v>2.78</v>
      </c>
      <c r="BC2043" s="72">
        <v>33.774999999999999</v>
      </c>
      <c r="BD2043" s="12">
        <v>78.596999999999994</v>
      </c>
      <c r="BE2043" s="72">
        <v>1.4610000000000001</v>
      </c>
      <c r="BF2043" s="72">
        <v>33.459000000000003</v>
      </c>
      <c r="BG2043" s="12">
        <v>228.16300000000001</v>
      </c>
      <c r="BH2043" s="72">
        <v>4.24</v>
      </c>
      <c r="BI2043" s="72">
        <v>23.411999999999999</v>
      </c>
      <c r="BJ2043" s="12">
        <v>411.76</v>
      </c>
      <c r="BK2043" s="72">
        <v>7.6520000000000001</v>
      </c>
      <c r="BL2043" s="72">
        <v>11.679</v>
      </c>
      <c r="BM2043" s="12">
        <v>46.716999999999999</v>
      </c>
      <c r="BN2043" s="72">
        <v>0.86799999999999999</v>
      </c>
      <c r="BO2043" s="72">
        <v>54.865000000000002</v>
      </c>
      <c r="BP2043" s="12">
        <v>458.47699999999998</v>
      </c>
      <c r="BQ2043" s="72">
        <v>8.52</v>
      </c>
      <c r="BR2043" s="72">
        <v>9.8360000000000003</v>
      </c>
      <c r="BS2043" s="12">
        <v>756.92499999999995</v>
      </c>
      <c r="BT2043" s="72">
        <v>14.067</v>
      </c>
      <c r="BU2043" s="72">
        <v>1.9410000000000001</v>
      </c>
      <c r="BV2043" s="12">
        <v>5380.9110000000001</v>
      </c>
      <c r="BW2043" s="72">
        <v>100</v>
      </c>
      <c r="BX2043" s="72">
        <v>9.9000000000000005E-2</v>
      </c>
      <c r="BY2043" s="13"/>
      <c r="BZ2043" s="13"/>
    </row>
    <row r="2044" spans="1:78" ht="12.75" customHeight="1">
      <c r="A2044" s="122" t="s">
        <v>65</v>
      </c>
      <c r="B2044" s="71" t="s">
        <v>68</v>
      </c>
      <c r="C2044" s="71" t="s">
        <v>26</v>
      </c>
      <c r="D2044" s="34">
        <v>44348</v>
      </c>
      <c r="E2044" s="12">
        <v>3282.4279999999999</v>
      </c>
      <c r="F2044" s="72">
        <v>61.091999999999999</v>
      </c>
      <c r="G2044" s="72">
        <v>1.3859999999999999</v>
      </c>
      <c r="H2044" s="12">
        <v>138.977</v>
      </c>
      <c r="I2044" s="72">
        <v>2.5870000000000002</v>
      </c>
      <c r="J2044" s="72">
        <v>22.238</v>
      </c>
      <c r="K2044" s="12">
        <v>119.048</v>
      </c>
      <c r="L2044" s="72">
        <v>2.2160000000000002</v>
      </c>
      <c r="M2044" s="72">
        <v>27.756</v>
      </c>
      <c r="N2044" s="12">
        <v>258.02499999999998</v>
      </c>
      <c r="O2044" s="72">
        <v>4.8019999999999996</v>
      </c>
      <c r="P2044" s="72">
        <v>17.555</v>
      </c>
      <c r="Q2044" s="12">
        <v>23.472999999999999</v>
      </c>
      <c r="R2044" s="72">
        <v>0.437</v>
      </c>
      <c r="S2044" s="72">
        <v>58.960999999999999</v>
      </c>
      <c r="T2044" s="12">
        <v>281.49900000000002</v>
      </c>
      <c r="U2044" s="72">
        <v>5.2389999999999999</v>
      </c>
      <c r="V2044" s="72">
        <v>17.995000000000001</v>
      </c>
      <c r="W2044" s="12">
        <v>872.11400000000003</v>
      </c>
      <c r="X2044" s="72">
        <v>16.231999999999999</v>
      </c>
      <c r="Y2044" s="72">
        <v>8.5449999999999999</v>
      </c>
      <c r="Z2044" s="12">
        <v>1153.6120000000001</v>
      </c>
      <c r="AA2044" s="72">
        <v>21.471</v>
      </c>
      <c r="AB2044" s="72">
        <v>3.8180000000000001</v>
      </c>
      <c r="AC2044" s="12">
        <v>4436.0410000000002</v>
      </c>
      <c r="AD2044" s="72">
        <v>82.563000000000002</v>
      </c>
      <c r="AE2044" s="72">
        <v>0.33600000000000002</v>
      </c>
      <c r="AF2044" s="12">
        <v>0</v>
      </c>
      <c r="AG2044" s="72">
        <v>0</v>
      </c>
      <c r="AH2044" s="72">
        <v>0</v>
      </c>
      <c r="AI2044" s="12">
        <v>210.17400000000001</v>
      </c>
      <c r="AJ2044" s="72">
        <v>3.9119999999999999</v>
      </c>
      <c r="AK2044" s="72">
        <v>3.464</v>
      </c>
      <c r="AL2044" s="12">
        <v>210.17400000000001</v>
      </c>
      <c r="AM2044" s="72">
        <v>3.9119999999999999</v>
      </c>
      <c r="AN2044" s="72">
        <v>3.464</v>
      </c>
      <c r="AO2044" s="12">
        <v>4646.2150000000001</v>
      </c>
      <c r="AP2044" s="72">
        <v>86.474999999999994</v>
      </c>
      <c r="AQ2044" s="72">
        <v>0.26200000000000001</v>
      </c>
      <c r="AR2044" s="12">
        <v>55.024000000000001</v>
      </c>
      <c r="AS2044" s="72">
        <v>1.024</v>
      </c>
      <c r="AT2044" s="72">
        <v>33.521000000000001</v>
      </c>
      <c r="AU2044" s="12">
        <v>0</v>
      </c>
      <c r="AV2044" s="72">
        <v>0</v>
      </c>
      <c r="AW2044" s="72">
        <v>0</v>
      </c>
      <c r="AX2044" s="12">
        <v>182.923</v>
      </c>
      <c r="AY2044" s="72">
        <v>3.4049999999999998</v>
      </c>
      <c r="AZ2044" s="72">
        <v>22.783000000000001</v>
      </c>
      <c r="BA2044" s="12">
        <v>182.923</v>
      </c>
      <c r="BB2044" s="72">
        <v>3.4049999999999998</v>
      </c>
      <c r="BC2044" s="72">
        <v>22.783000000000001</v>
      </c>
      <c r="BD2044" s="12">
        <v>74.591999999999999</v>
      </c>
      <c r="BE2044" s="72">
        <v>1.3879999999999999</v>
      </c>
      <c r="BF2044" s="72">
        <v>31.305</v>
      </c>
      <c r="BG2044" s="12">
        <v>257.51499999999999</v>
      </c>
      <c r="BH2044" s="72">
        <v>4.7930000000000001</v>
      </c>
      <c r="BI2044" s="72">
        <v>17.687000000000001</v>
      </c>
      <c r="BJ2044" s="12">
        <v>406.2</v>
      </c>
      <c r="BK2044" s="72">
        <v>7.56</v>
      </c>
      <c r="BL2044" s="72">
        <v>12.340999999999999</v>
      </c>
      <c r="BM2044" s="12">
        <v>7.9630000000000001</v>
      </c>
      <c r="BN2044" s="72">
        <v>0.14799999999999999</v>
      </c>
      <c r="BO2044" s="72">
        <v>55.061999999999998</v>
      </c>
      <c r="BP2044" s="12">
        <v>414.16300000000001</v>
      </c>
      <c r="BQ2044" s="72">
        <v>7.7080000000000002</v>
      </c>
      <c r="BR2044" s="72">
        <v>11.8</v>
      </c>
      <c r="BS2044" s="12">
        <v>726.702</v>
      </c>
      <c r="BT2044" s="72">
        <v>13.525</v>
      </c>
      <c r="BU2044" s="72">
        <v>1.786</v>
      </c>
      <c r="BV2044" s="12">
        <v>5372.9170000000004</v>
      </c>
      <c r="BW2044" s="72">
        <v>100</v>
      </c>
      <c r="BX2044" s="72">
        <v>0.11600000000000001</v>
      </c>
      <c r="BY2044" s="13"/>
      <c r="BZ2044" s="13"/>
    </row>
    <row r="2045" spans="1:78" ht="12.75" customHeight="1">
      <c r="A2045" s="122" t="s">
        <v>65</v>
      </c>
      <c r="B2045" s="71" t="s">
        <v>68</v>
      </c>
      <c r="C2045" s="71" t="s">
        <v>26</v>
      </c>
      <c r="D2045" s="34">
        <v>44805</v>
      </c>
      <c r="E2045" s="12">
        <v>3522.1979999999999</v>
      </c>
      <c r="F2045" s="72">
        <v>64.542000000000002</v>
      </c>
      <c r="G2045" s="72">
        <v>0.9</v>
      </c>
      <c r="H2045" s="12">
        <v>89.14</v>
      </c>
      <c r="I2045" s="72">
        <v>1.633</v>
      </c>
      <c r="J2045" s="72">
        <v>23.917000000000002</v>
      </c>
      <c r="K2045" s="12">
        <v>103.254</v>
      </c>
      <c r="L2045" s="72">
        <v>1.8919999999999999</v>
      </c>
      <c r="M2045" s="72">
        <v>37.628</v>
      </c>
      <c r="N2045" s="12">
        <v>192.39400000000001</v>
      </c>
      <c r="O2045" s="72">
        <v>3.5259999999999998</v>
      </c>
      <c r="P2045" s="72">
        <v>23.524999999999999</v>
      </c>
      <c r="Q2045" s="12">
        <v>21.050999999999998</v>
      </c>
      <c r="R2045" s="72">
        <v>0.38600000000000001</v>
      </c>
      <c r="S2045" s="72">
        <v>67.325999999999993</v>
      </c>
      <c r="T2045" s="12">
        <v>213.44499999999999</v>
      </c>
      <c r="U2045" s="72">
        <v>3.911</v>
      </c>
      <c r="V2045" s="72">
        <v>21.611999999999998</v>
      </c>
      <c r="W2045" s="12">
        <v>875.06</v>
      </c>
      <c r="X2045" s="72">
        <v>16.035</v>
      </c>
      <c r="Y2045" s="72">
        <v>6.0819999999999999</v>
      </c>
      <c r="Z2045" s="12">
        <v>1088.5060000000001</v>
      </c>
      <c r="AA2045" s="72">
        <v>19.946000000000002</v>
      </c>
      <c r="AB2045" s="72">
        <v>2.4159999999999999</v>
      </c>
      <c r="AC2045" s="12">
        <v>4610.7039999999997</v>
      </c>
      <c r="AD2045" s="72">
        <v>84.489000000000004</v>
      </c>
      <c r="AE2045" s="72">
        <v>0.38300000000000001</v>
      </c>
      <c r="AF2045" s="12">
        <v>33.22</v>
      </c>
      <c r="AG2045" s="72">
        <v>0.60899999999999999</v>
      </c>
      <c r="AH2045" s="72">
        <v>84.132000000000005</v>
      </c>
      <c r="AI2045" s="12">
        <v>98.177999999999997</v>
      </c>
      <c r="AJ2045" s="72">
        <v>1.7989999999999999</v>
      </c>
      <c r="AK2045" s="72">
        <v>27.805</v>
      </c>
      <c r="AL2045" s="12">
        <v>131.398</v>
      </c>
      <c r="AM2045" s="72">
        <v>2.4079999999999999</v>
      </c>
      <c r="AN2045" s="72">
        <v>4.5090000000000003</v>
      </c>
      <c r="AO2045" s="12">
        <v>4742.1009999999997</v>
      </c>
      <c r="AP2045" s="72">
        <v>86.897000000000006</v>
      </c>
      <c r="AQ2045" s="72">
        <v>0.33800000000000002</v>
      </c>
      <c r="AR2045" s="12">
        <v>104.069</v>
      </c>
      <c r="AS2045" s="72">
        <v>1.907</v>
      </c>
      <c r="AT2045" s="72">
        <v>38.76</v>
      </c>
      <c r="AU2045" s="12">
        <v>3.3620000000000001</v>
      </c>
      <c r="AV2045" s="72">
        <v>6.2E-2</v>
      </c>
      <c r="AW2045" s="72">
        <v>102.474</v>
      </c>
      <c r="AX2045" s="12">
        <v>67.335999999999999</v>
      </c>
      <c r="AY2045" s="72">
        <v>1.234</v>
      </c>
      <c r="AZ2045" s="72">
        <v>25.151</v>
      </c>
      <c r="BA2045" s="12">
        <v>70.697999999999993</v>
      </c>
      <c r="BB2045" s="72">
        <v>1.2949999999999999</v>
      </c>
      <c r="BC2045" s="72">
        <v>24.701000000000001</v>
      </c>
      <c r="BD2045" s="12">
        <v>71.754999999999995</v>
      </c>
      <c r="BE2045" s="72">
        <v>1.3149999999999999</v>
      </c>
      <c r="BF2045" s="72">
        <v>46.353000000000002</v>
      </c>
      <c r="BG2045" s="12">
        <v>142.453</v>
      </c>
      <c r="BH2045" s="72">
        <v>2.61</v>
      </c>
      <c r="BI2045" s="72">
        <v>28.323</v>
      </c>
      <c r="BJ2045" s="12">
        <v>424.39800000000002</v>
      </c>
      <c r="BK2045" s="72">
        <v>7.7770000000000001</v>
      </c>
      <c r="BL2045" s="72">
        <v>10.269</v>
      </c>
      <c r="BM2045" s="12">
        <v>44.161000000000001</v>
      </c>
      <c r="BN2045" s="72">
        <v>0.80900000000000005</v>
      </c>
      <c r="BO2045" s="72">
        <v>48.570999999999998</v>
      </c>
      <c r="BP2045" s="12">
        <v>468.56</v>
      </c>
      <c r="BQ2045" s="72">
        <v>8.5860000000000003</v>
      </c>
      <c r="BR2045" s="72">
        <v>9.0009999999999994</v>
      </c>
      <c r="BS2045" s="12">
        <v>715.08199999999999</v>
      </c>
      <c r="BT2045" s="72">
        <v>13.103</v>
      </c>
      <c r="BU2045" s="72">
        <v>2.254</v>
      </c>
      <c r="BV2045" s="12">
        <v>5457.183</v>
      </c>
      <c r="BW2045" s="72">
        <v>100</v>
      </c>
      <c r="BX2045" s="72">
        <v>0.10299999999999999</v>
      </c>
      <c r="BY2045" s="13"/>
      <c r="BZ2045" s="13"/>
    </row>
    <row r="2046" spans="1:78" ht="12.75" customHeight="1">
      <c r="A2046" s="122" t="s">
        <v>65</v>
      </c>
      <c r="B2046" s="71" t="s">
        <v>68</v>
      </c>
      <c r="C2046" s="71" t="s">
        <v>26</v>
      </c>
      <c r="D2046" s="34">
        <v>44896</v>
      </c>
      <c r="E2046" s="12">
        <v>3596.127</v>
      </c>
      <c r="F2046" s="72">
        <v>65.305000000000007</v>
      </c>
      <c r="G2046" s="72">
        <v>0.88200000000000001</v>
      </c>
      <c r="H2046" s="12">
        <v>142.899</v>
      </c>
      <c r="I2046" s="72">
        <v>2.5950000000000002</v>
      </c>
      <c r="J2046" s="72">
        <v>24.169</v>
      </c>
      <c r="K2046" s="12">
        <v>89.369</v>
      </c>
      <c r="L2046" s="72">
        <v>1.623</v>
      </c>
      <c r="M2046" s="72">
        <v>30.184999999999999</v>
      </c>
      <c r="N2046" s="12">
        <v>232.268</v>
      </c>
      <c r="O2046" s="72">
        <v>4.218</v>
      </c>
      <c r="P2046" s="72">
        <v>15.526999999999999</v>
      </c>
      <c r="Q2046" s="12">
        <v>13.816000000000001</v>
      </c>
      <c r="R2046" s="72">
        <v>0.251</v>
      </c>
      <c r="S2046" s="72">
        <v>65.379000000000005</v>
      </c>
      <c r="T2046" s="12">
        <v>246.083</v>
      </c>
      <c r="U2046" s="72">
        <v>4.4690000000000003</v>
      </c>
      <c r="V2046" s="72">
        <v>16.614999999999998</v>
      </c>
      <c r="W2046" s="12">
        <v>827.91499999999996</v>
      </c>
      <c r="X2046" s="72">
        <v>15.035</v>
      </c>
      <c r="Y2046" s="72">
        <v>6.109</v>
      </c>
      <c r="Z2046" s="12">
        <v>1073.998</v>
      </c>
      <c r="AA2046" s="72">
        <v>19.504000000000001</v>
      </c>
      <c r="AB2046" s="72">
        <v>2.3010000000000002</v>
      </c>
      <c r="AC2046" s="12">
        <v>4670.125</v>
      </c>
      <c r="AD2046" s="72">
        <v>84.808999999999997</v>
      </c>
      <c r="AE2046" s="72">
        <v>0.371</v>
      </c>
      <c r="AF2046" s="12">
        <v>6.1790000000000003</v>
      </c>
      <c r="AG2046" s="72">
        <v>0.112</v>
      </c>
      <c r="AH2046" s="72">
        <v>115.247</v>
      </c>
      <c r="AI2046" s="12">
        <v>128.57499999999999</v>
      </c>
      <c r="AJ2046" s="72">
        <v>2.335</v>
      </c>
      <c r="AK2046" s="72">
        <v>9.9670000000000005</v>
      </c>
      <c r="AL2046" s="12">
        <v>134.75399999999999</v>
      </c>
      <c r="AM2046" s="72">
        <v>2.4470000000000001</v>
      </c>
      <c r="AN2046" s="72">
        <v>5.88</v>
      </c>
      <c r="AO2046" s="12">
        <v>4804.88</v>
      </c>
      <c r="AP2046" s="72">
        <v>87.256</v>
      </c>
      <c r="AQ2046" s="72">
        <v>0.32300000000000001</v>
      </c>
      <c r="AR2046" s="12">
        <v>53.939</v>
      </c>
      <c r="AS2046" s="72">
        <v>0.98</v>
      </c>
      <c r="AT2046" s="72">
        <v>35.113999999999997</v>
      </c>
      <c r="AU2046" s="12">
        <v>0.89200000000000002</v>
      </c>
      <c r="AV2046" s="72">
        <v>1.6E-2</v>
      </c>
      <c r="AW2046" s="72">
        <v>106.238</v>
      </c>
      <c r="AX2046" s="12">
        <v>128.76</v>
      </c>
      <c r="AY2046" s="72">
        <v>2.3380000000000001</v>
      </c>
      <c r="AZ2046" s="72">
        <v>35.726999999999997</v>
      </c>
      <c r="BA2046" s="12">
        <v>129.65199999999999</v>
      </c>
      <c r="BB2046" s="72">
        <v>2.3540000000000001</v>
      </c>
      <c r="BC2046" s="72">
        <v>35.290999999999997</v>
      </c>
      <c r="BD2046" s="12">
        <v>59.624000000000002</v>
      </c>
      <c r="BE2046" s="72">
        <v>1.083</v>
      </c>
      <c r="BF2046" s="72">
        <v>39.753</v>
      </c>
      <c r="BG2046" s="12">
        <v>189.27600000000001</v>
      </c>
      <c r="BH2046" s="72">
        <v>3.4369999999999998</v>
      </c>
      <c r="BI2046" s="72">
        <v>24.398</v>
      </c>
      <c r="BJ2046" s="12">
        <v>413.49</v>
      </c>
      <c r="BK2046" s="72">
        <v>7.5090000000000003</v>
      </c>
      <c r="BL2046" s="72">
        <v>13.099</v>
      </c>
      <c r="BM2046" s="12">
        <v>45.063000000000002</v>
      </c>
      <c r="BN2046" s="72">
        <v>0.81799999999999995</v>
      </c>
      <c r="BO2046" s="72">
        <v>47.816000000000003</v>
      </c>
      <c r="BP2046" s="12">
        <v>458.553</v>
      </c>
      <c r="BQ2046" s="72">
        <v>8.327</v>
      </c>
      <c r="BR2046" s="72">
        <v>9.609</v>
      </c>
      <c r="BS2046" s="12">
        <v>701.76800000000003</v>
      </c>
      <c r="BT2046" s="72">
        <v>12.744</v>
      </c>
      <c r="BU2046" s="72">
        <v>2.161</v>
      </c>
      <c r="BV2046" s="12">
        <v>5506.6469999999999</v>
      </c>
      <c r="BW2046" s="72">
        <v>100</v>
      </c>
      <c r="BX2046" s="72">
        <v>9.7000000000000003E-2</v>
      </c>
      <c r="BY2046" s="13"/>
      <c r="BZ2046" s="13"/>
    </row>
    <row r="2047" spans="1:78" ht="12.75" customHeight="1">
      <c r="A2047" s="122" t="s">
        <v>65</v>
      </c>
      <c r="B2047" s="71" t="s">
        <v>68</v>
      </c>
      <c r="C2047" s="71" t="s">
        <v>26</v>
      </c>
      <c r="D2047" s="34">
        <v>44986</v>
      </c>
      <c r="E2047" s="12">
        <v>3622.6889999999999</v>
      </c>
      <c r="F2047" s="72">
        <v>65.036000000000001</v>
      </c>
      <c r="G2047" s="72">
        <v>0.95399999999999996</v>
      </c>
      <c r="H2047" s="12">
        <v>95.165999999999997</v>
      </c>
      <c r="I2047" s="72">
        <v>1.708</v>
      </c>
      <c r="J2047" s="72">
        <v>23.172999999999998</v>
      </c>
      <c r="K2047" s="12">
        <v>91.662999999999997</v>
      </c>
      <c r="L2047" s="72">
        <v>1.6459999999999999</v>
      </c>
      <c r="M2047" s="72">
        <v>21.265999999999998</v>
      </c>
      <c r="N2047" s="12">
        <v>186.83</v>
      </c>
      <c r="O2047" s="72">
        <v>3.3540000000000001</v>
      </c>
      <c r="P2047" s="72">
        <v>14.909000000000001</v>
      </c>
      <c r="Q2047" s="12">
        <v>32.030999999999999</v>
      </c>
      <c r="R2047" s="72">
        <v>0.57499999999999996</v>
      </c>
      <c r="S2047" s="72">
        <v>30.11</v>
      </c>
      <c r="T2047" s="12">
        <v>218.86099999999999</v>
      </c>
      <c r="U2047" s="72">
        <v>3.9289999999999998</v>
      </c>
      <c r="V2047" s="72">
        <v>13.074999999999999</v>
      </c>
      <c r="W2047" s="12">
        <v>853.71199999999999</v>
      </c>
      <c r="X2047" s="72">
        <v>15.326000000000001</v>
      </c>
      <c r="Y2047" s="72">
        <v>5.1950000000000003</v>
      </c>
      <c r="Z2047" s="12">
        <v>1072.5730000000001</v>
      </c>
      <c r="AA2047" s="72">
        <v>19.254999999999999</v>
      </c>
      <c r="AB2047" s="72">
        <v>2.8410000000000002</v>
      </c>
      <c r="AC2047" s="12">
        <v>4695.2619999999997</v>
      </c>
      <c r="AD2047" s="72">
        <v>84.290999999999997</v>
      </c>
      <c r="AE2047" s="72">
        <v>0.36699999999999999</v>
      </c>
      <c r="AF2047" s="12">
        <v>16.366</v>
      </c>
      <c r="AG2047" s="72">
        <v>0.29399999999999998</v>
      </c>
      <c r="AH2047" s="72">
        <v>67.221000000000004</v>
      </c>
      <c r="AI2047" s="12">
        <v>139.827</v>
      </c>
      <c r="AJ2047" s="72">
        <v>2.5099999999999998</v>
      </c>
      <c r="AK2047" s="72">
        <v>10.196</v>
      </c>
      <c r="AL2047" s="12">
        <v>156.19300000000001</v>
      </c>
      <c r="AM2047" s="72">
        <v>2.8039999999999998</v>
      </c>
      <c r="AN2047" s="72">
        <v>5.0579999999999998</v>
      </c>
      <c r="AO2047" s="12">
        <v>4851.4549999999999</v>
      </c>
      <c r="AP2047" s="72">
        <v>87.094999999999999</v>
      </c>
      <c r="AQ2047" s="72">
        <v>0.29599999999999999</v>
      </c>
      <c r="AR2047" s="12">
        <v>90.066000000000003</v>
      </c>
      <c r="AS2047" s="72">
        <v>1.617</v>
      </c>
      <c r="AT2047" s="72">
        <v>21.234999999999999</v>
      </c>
      <c r="AU2047" s="12">
        <v>14.092000000000001</v>
      </c>
      <c r="AV2047" s="72">
        <v>0.253</v>
      </c>
      <c r="AW2047" s="72">
        <v>45.682000000000002</v>
      </c>
      <c r="AX2047" s="12">
        <v>138.11000000000001</v>
      </c>
      <c r="AY2047" s="72">
        <v>2.4790000000000001</v>
      </c>
      <c r="AZ2047" s="72">
        <v>14.436999999999999</v>
      </c>
      <c r="BA2047" s="12">
        <v>152.202</v>
      </c>
      <c r="BB2047" s="72">
        <v>2.7320000000000002</v>
      </c>
      <c r="BC2047" s="72">
        <v>15.406000000000001</v>
      </c>
      <c r="BD2047" s="12">
        <v>110.736</v>
      </c>
      <c r="BE2047" s="72">
        <v>1.988</v>
      </c>
      <c r="BF2047" s="72">
        <v>24.335999999999999</v>
      </c>
      <c r="BG2047" s="12">
        <v>262.93799999999999</v>
      </c>
      <c r="BH2047" s="72">
        <v>4.72</v>
      </c>
      <c r="BI2047" s="72">
        <v>12.568</v>
      </c>
      <c r="BJ2047" s="12">
        <v>332.28100000000001</v>
      </c>
      <c r="BK2047" s="72">
        <v>5.9649999999999999</v>
      </c>
      <c r="BL2047" s="72">
        <v>9.8209999999999997</v>
      </c>
      <c r="BM2047" s="12">
        <v>33.555</v>
      </c>
      <c r="BN2047" s="72">
        <v>0.60199999999999998</v>
      </c>
      <c r="BO2047" s="72">
        <v>36.584000000000003</v>
      </c>
      <c r="BP2047" s="12">
        <v>365.83600000000001</v>
      </c>
      <c r="BQ2047" s="72">
        <v>6.5679999999999996</v>
      </c>
      <c r="BR2047" s="72">
        <v>9.532</v>
      </c>
      <c r="BS2047" s="12">
        <v>718.84</v>
      </c>
      <c r="BT2047" s="72">
        <v>12.904999999999999</v>
      </c>
      <c r="BU2047" s="72">
        <v>2.0249999999999999</v>
      </c>
      <c r="BV2047" s="12">
        <v>5570.2950000000001</v>
      </c>
      <c r="BW2047" s="72">
        <v>100</v>
      </c>
      <c r="BX2047" s="72">
        <v>7.6999999999999999E-2</v>
      </c>
      <c r="BY2047" s="13"/>
      <c r="BZ2047" s="13"/>
    </row>
    <row r="2048" spans="1:78" ht="12.75" customHeight="1">
      <c r="A2048" s="122" t="s">
        <v>65</v>
      </c>
      <c r="B2048" s="71" t="s">
        <v>68</v>
      </c>
      <c r="C2048" s="71" t="s">
        <v>26</v>
      </c>
      <c r="D2048" s="34">
        <v>45078</v>
      </c>
      <c r="E2048" s="12">
        <v>3677.6390000000001</v>
      </c>
      <c r="F2048" s="72">
        <v>65.263000000000005</v>
      </c>
      <c r="G2048" s="72">
        <v>0.79400000000000004</v>
      </c>
      <c r="H2048" s="12">
        <v>100.99</v>
      </c>
      <c r="I2048" s="72">
        <v>1.792</v>
      </c>
      <c r="J2048" s="72">
        <v>24.581</v>
      </c>
      <c r="K2048" s="12">
        <v>92.626000000000005</v>
      </c>
      <c r="L2048" s="72">
        <v>1.6439999999999999</v>
      </c>
      <c r="M2048" s="72">
        <v>27.911000000000001</v>
      </c>
      <c r="N2048" s="12">
        <v>193.61600000000001</v>
      </c>
      <c r="O2048" s="72">
        <v>3.4359999999999999</v>
      </c>
      <c r="P2048" s="72">
        <v>16.097999999999999</v>
      </c>
      <c r="Q2048" s="12">
        <v>31.405999999999999</v>
      </c>
      <c r="R2048" s="72">
        <v>0.55700000000000005</v>
      </c>
      <c r="S2048" s="72">
        <v>28.366</v>
      </c>
      <c r="T2048" s="12">
        <v>225.02099999999999</v>
      </c>
      <c r="U2048" s="72">
        <v>3.9929999999999999</v>
      </c>
      <c r="V2048" s="72">
        <v>14.419</v>
      </c>
      <c r="W2048" s="12">
        <v>906.87</v>
      </c>
      <c r="X2048" s="72">
        <v>16.093</v>
      </c>
      <c r="Y2048" s="72">
        <v>4.5960000000000001</v>
      </c>
      <c r="Z2048" s="12">
        <v>1131.8910000000001</v>
      </c>
      <c r="AA2048" s="72">
        <v>20.085999999999999</v>
      </c>
      <c r="AB2048" s="72">
        <v>2.42</v>
      </c>
      <c r="AC2048" s="12">
        <v>4809.53</v>
      </c>
      <c r="AD2048" s="72">
        <v>85.349000000000004</v>
      </c>
      <c r="AE2048" s="72">
        <v>0.39300000000000002</v>
      </c>
      <c r="AF2048" s="12">
        <v>2.331</v>
      </c>
      <c r="AG2048" s="72">
        <v>4.1000000000000002E-2</v>
      </c>
      <c r="AH2048" s="72">
        <v>118.654</v>
      </c>
      <c r="AI2048" s="12">
        <v>143.56299999999999</v>
      </c>
      <c r="AJ2048" s="72">
        <v>2.548</v>
      </c>
      <c r="AK2048" s="72">
        <v>5.7039999999999997</v>
      </c>
      <c r="AL2048" s="12">
        <v>145.89400000000001</v>
      </c>
      <c r="AM2048" s="72">
        <v>2.589</v>
      </c>
      <c r="AN2048" s="72">
        <v>5.0419999999999998</v>
      </c>
      <c r="AO2048" s="12">
        <v>4955.424</v>
      </c>
      <c r="AP2048" s="72">
        <v>87.938000000000002</v>
      </c>
      <c r="AQ2048" s="72">
        <v>0.33100000000000002</v>
      </c>
      <c r="AR2048" s="12">
        <v>71.448999999999998</v>
      </c>
      <c r="AS2048" s="72">
        <v>1.268</v>
      </c>
      <c r="AT2048" s="72">
        <v>24.385999999999999</v>
      </c>
      <c r="AU2048" s="12">
        <v>3.923</v>
      </c>
      <c r="AV2048" s="72">
        <v>7.0000000000000007E-2</v>
      </c>
      <c r="AW2048" s="72">
        <v>74.61</v>
      </c>
      <c r="AX2048" s="12">
        <v>113.068</v>
      </c>
      <c r="AY2048" s="72">
        <v>2.0059999999999998</v>
      </c>
      <c r="AZ2048" s="72">
        <v>21.41</v>
      </c>
      <c r="BA2048" s="12">
        <v>116.992</v>
      </c>
      <c r="BB2048" s="72">
        <v>2.0760000000000001</v>
      </c>
      <c r="BC2048" s="72">
        <v>20.808</v>
      </c>
      <c r="BD2048" s="12">
        <v>85.801000000000002</v>
      </c>
      <c r="BE2048" s="72">
        <v>1.5229999999999999</v>
      </c>
      <c r="BF2048" s="72">
        <v>20.709</v>
      </c>
      <c r="BG2048" s="12">
        <v>202.79300000000001</v>
      </c>
      <c r="BH2048" s="72">
        <v>3.5990000000000002</v>
      </c>
      <c r="BI2048" s="72">
        <v>14.923999999999999</v>
      </c>
      <c r="BJ2048" s="12">
        <v>335.60399999999998</v>
      </c>
      <c r="BK2048" s="72">
        <v>5.9560000000000004</v>
      </c>
      <c r="BL2048" s="72">
        <v>9.9659999999999993</v>
      </c>
      <c r="BM2048" s="12">
        <v>69.869</v>
      </c>
      <c r="BN2048" s="72">
        <v>1.24</v>
      </c>
      <c r="BO2048" s="72">
        <v>37.441000000000003</v>
      </c>
      <c r="BP2048" s="12">
        <v>405.47300000000001</v>
      </c>
      <c r="BQ2048" s="72">
        <v>7.1950000000000003</v>
      </c>
      <c r="BR2048" s="72">
        <v>8.1620000000000008</v>
      </c>
      <c r="BS2048" s="12">
        <v>679.71500000000003</v>
      </c>
      <c r="BT2048" s="72">
        <v>12.061999999999999</v>
      </c>
      <c r="BU2048" s="72">
        <v>2.2629999999999999</v>
      </c>
      <c r="BV2048" s="12">
        <v>5635.1390000000001</v>
      </c>
      <c r="BW2048" s="72">
        <v>100</v>
      </c>
      <c r="BX2048" s="72">
        <v>7.8E-2</v>
      </c>
      <c r="BY2048" s="13"/>
      <c r="BZ2048" s="13"/>
    </row>
    <row r="2049" spans="1:78" ht="12.75" customHeight="1">
      <c r="A2049" s="122" t="s">
        <v>65</v>
      </c>
      <c r="B2049" s="71" t="s">
        <v>68</v>
      </c>
      <c r="C2049" s="71" t="s">
        <v>26</v>
      </c>
      <c r="D2049" s="34">
        <v>45170</v>
      </c>
      <c r="E2049" s="12">
        <v>3640.877</v>
      </c>
      <c r="F2049" s="72">
        <v>63.999000000000002</v>
      </c>
      <c r="G2049" s="72">
        <v>0.76600000000000001</v>
      </c>
      <c r="H2049" s="12">
        <v>90.605000000000004</v>
      </c>
      <c r="I2049" s="72">
        <v>1.593</v>
      </c>
      <c r="J2049" s="72">
        <v>25.456</v>
      </c>
      <c r="K2049" s="12">
        <v>122.96299999999999</v>
      </c>
      <c r="L2049" s="72">
        <v>2.161</v>
      </c>
      <c r="M2049" s="72">
        <v>20.268000000000001</v>
      </c>
      <c r="N2049" s="12">
        <v>213.56800000000001</v>
      </c>
      <c r="O2049" s="72">
        <v>3.754</v>
      </c>
      <c r="P2049" s="72">
        <v>13.576000000000001</v>
      </c>
      <c r="Q2049" s="12">
        <v>38.89</v>
      </c>
      <c r="R2049" s="72">
        <v>0.68400000000000005</v>
      </c>
      <c r="S2049" s="72">
        <v>46.031999999999996</v>
      </c>
      <c r="T2049" s="12">
        <v>252.458</v>
      </c>
      <c r="U2049" s="72">
        <v>4.4379999999999997</v>
      </c>
      <c r="V2049" s="72">
        <v>12.79</v>
      </c>
      <c r="W2049" s="12">
        <v>924.23900000000003</v>
      </c>
      <c r="X2049" s="72">
        <v>16.245999999999999</v>
      </c>
      <c r="Y2049" s="72">
        <v>4.4550000000000001</v>
      </c>
      <c r="Z2049" s="12">
        <v>1176.6969999999999</v>
      </c>
      <c r="AA2049" s="72">
        <v>20.684000000000001</v>
      </c>
      <c r="AB2049" s="72">
        <v>2.0990000000000002</v>
      </c>
      <c r="AC2049" s="12">
        <v>4817.5749999999998</v>
      </c>
      <c r="AD2049" s="72">
        <v>84.683000000000007</v>
      </c>
      <c r="AE2049" s="72">
        <v>0.36399999999999999</v>
      </c>
      <c r="AF2049" s="12">
        <v>13.04</v>
      </c>
      <c r="AG2049" s="72">
        <v>0.22900000000000001</v>
      </c>
      <c r="AH2049" s="72">
        <v>54.957000000000001</v>
      </c>
      <c r="AI2049" s="12">
        <v>141.292</v>
      </c>
      <c r="AJ2049" s="72">
        <v>2.484</v>
      </c>
      <c r="AK2049" s="72">
        <v>6.641</v>
      </c>
      <c r="AL2049" s="12">
        <v>154.33199999999999</v>
      </c>
      <c r="AM2049" s="72">
        <v>2.7130000000000001</v>
      </c>
      <c r="AN2049" s="72">
        <v>4.9710000000000001</v>
      </c>
      <c r="AO2049" s="12">
        <v>4971.9070000000002</v>
      </c>
      <c r="AP2049" s="72">
        <v>87.396000000000001</v>
      </c>
      <c r="AQ2049" s="72">
        <v>0.28499999999999998</v>
      </c>
      <c r="AR2049" s="12">
        <v>85.182000000000002</v>
      </c>
      <c r="AS2049" s="72">
        <v>1.4970000000000001</v>
      </c>
      <c r="AT2049" s="72">
        <v>22.757000000000001</v>
      </c>
      <c r="AU2049" s="12">
        <v>41.295999999999999</v>
      </c>
      <c r="AV2049" s="72">
        <v>0.72599999999999998</v>
      </c>
      <c r="AW2049" s="72">
        <v>46.783999999999999</v>
      </c>
      <c r="AX2049" s="12">
        <v>112.19</v>
      </c>
      <c r="AY2049" s="72">
        <v>1.972</v>
      </c>
      <c r="AZ2049" s="72">
        <v>20.09</v>
      </c>
      <c r="BA2049" s="12">
        <v>153.48599999999999</v>
      </c>
      <c r="BB2049" s="72">
        <v>2.698</v>
      </c>
      <c r="BC2049" s="72">
        <v>18.164000000000001</v>
      </c>
      <c r="BD2049" s="12">
        <v>68.132999999999996</v>
      </c>
      <c r="BE2049" s="72">
        <v>1.198</v>
      </c>
      <c r="BF2049" s="72">
        <v>27.04</v>
      </c>
      <c r="BG2049" s="12">
        <v>221.62</v>
      </c>
      <c r="BH2049" s="72">
        <v>3.8959999999999999</v>
      </c>
      <c r="BI2049" s="72">
        <v>13.201000000000001</v>
      </c>
      <c r="BJ2049" s="12">
        <v>384.04199999999997</v>
      </c>
      <c r="BK2049" s="72">
        <v>6.7510000000000003</v>
      </c>
      <c r="BL2049" s="72">
        <v>9.8339999999999996</v>
      </c>
      <c r="BM2049" s="12">
        <v>26.218</v>
      </c>
      <c r="BN2049" s="72">
        <v>0.46100000000000002</v>
      </c>
      <c r="BO2049" s="72">
        <v>41.896000000000001</v>
      </c>
      <c r="BP2049" s="12">
        <v>410.25900000000001</v>
      </c>
      <c r="BQ2049" s="72">
        <v>7.2110000000000003</v>
      </c>
      <c r="BR2049" s="72">
        <v>9.3330000000000002</v>
      </c>
      <c r="BS2049" s="12">
        <v>717.06</v>
      </c>
      <c r="BT2049" s="72">
        <v>12.603999999999999</v>
      </c>
      <c r="BU2049" s="72">
        <v>2.0409999999999999</v>
      </c>
      <c r="BV2049" s="12">
        <v>5688.9669999999996</v>
      </c>
      <c r="BW2049" s="72">
        <v>100</v>
      </c>
      <c r="BX2049" s="72">
        <v>7.3999999999999996E-2</v>
      </c>
      <c r="BY2049" s="13"/>
      <c r="BZ2049" s="13"/>
    </row>
    <row r="2050" spans="1:78" ht="12.75" customHeight="1">
      <c r="A2050" s="122" t="s">
        <v>65</v>
      </c>
      <c r="B2050" s="71" t="s">
        <v>68</v>
      </c>
      <c r="C2050" s="71" t="s">
        <v>26</v>
      </c>
      <c r="D2050" s="34">
        <v>45261</v>
      </c>
      <c r="E2050" s="12">
        <v>3680.8069999999998</v>
      </c>
      <c r="F2050" s="72">
        <v>64.177999999999997</v>
      </c>
      <c r="G2050" s="72">
        <v>0.72099999999999997</v>
      </c>
      <c r="H2050" s="12">
        <v>108.407</v>
      </c>
      <c r="I2050" s="72">
        <v>1.89</v>
      </c>
      <c r="J2050" s="72">
        <v>21.242999999999999</v>
      </c>
      <c r="K2050" s="12">
        <v>139.01400000000001</v>
      </c>
      <c r="L2050" s="72">
        <v>2.4239999999999999</v>
      </c>
      <c r="M2050" s="72">
        <v>17.742000000000001</v>
      </c>
      <c r="N2050" s="12">
        <v>247.42099999999999</v>
      </c>
      <c r="O2050" s="72">
        <v>4.3140000000000001</v>
      </c>
      <c r="P2050" s="72">
        <v>13.747999999999999</v>
      </c>
      <c r="Q2050" s="12">
        <v>35.302</v>
      </c>
      <c r="R2050" s="72">
        <v>0.61599999999999999</v>
      </c>
      <c r="S2050" s="72">
        <v>33.368000000000002</v>
      </c>
      <c r="T2050" s="12">
        <v>282.72300000000001</v>
      </c>
      <c r="U2050" s="72">
        <v>4.93</v>
      </c>
      <c r="V2050" s="72">
        <v>11.629</v>
      </c>
      <c r="W2050" s="12">
        <v>920.54499999999996</v>
      </c>
      <c r="X2050" s="72">
        <v>16.050999999999998</v>
      </c>
      <c r="Y2050" s="72">
        <v>4.4329999999999998</v>
      </c>
      <c r="Z2050" s="12">
        <v>1203.268</v>
      </c>
      <c r="AA2050" s="72">
        <v>20.98</v>
      </c>
      <c r="AB2050" s="72">
        <v>1.865</v>
      </c>
      <c r="AC2050" s="12">
        <v>4884.0749999999998</v>
      </c>
      <c r="AD2050" s="72">
        <v>85.158000000000001</v>
      </c>
      <c r="AE2050" s="72">
        <v>0.35199999999999998</v>
      </c>
      <c r="AF2050" s="12">
        <v>7.3339999999999996</v>
      </c>
      <c r="AG2050" s="72">
        <v>0.128</v>
      </c>
      <c r="AH2050" s="72">
        <v>127.402</v>
      </c>
      <c r="AI2050" s="12">
        <v>144.547</v>
      </c>
      <c r="AJ2050" s="72">
        <v>2.52</v>
      </c>
      <c r="AK2050" s="72">
        <v>7.0490000000000004</v>
      </c>
      <c r="AL2050" s="12">
        <v>151.881</v>
      </c>
      <c r="AM2050" s="72">
        <v>2.6480000000000001</v>
      </c>
      <c r="AN2050" s="72">
        <v>4.8879999999999999</v>
      </c>
      <c r="AO2050" s="12">
        <v>5035.9560000000001</v>
      </c>
      <c r="AP2050" s="72">
        <v>87.805999999999997</v>
      </c>
      <c r="AQ2050" s="72">
        <v>0.309</v>
      </c>
      <c r="AR2050" s="12">
        <v>42.433999999999997</v>
      </c>
      <c r="AS2050" s="72">
        <v>0.74</v>
      </c>
      <c r="AT2050" s="72">
        <v>40.314</v>
      </c>
      <c r="AU2050" s="12">
        <v>21.161999999999999</v>
      </c>
      <c r="AV2050" s="72">
        <v>0.36899999999999999</v>
      </c>
      <c r="AW2050" s="72">
        <v>52.268000000000001</v>
      </c>
      <c r="AX2050" s="12">
        <v>113.10599999999999</v>
      </c>
      <c r="AY2050" s="72">
        <v>1.972</v>
      </c>
      <c r="AZ2050" s="72">
        <v>23.765000000000001</v>
      </c>
      <c r="BA2050" s="12">
        <v>134.268</v>
      </c>
      <c r="BB2050" s="72">
        <v>2.3410000000000002</v>
      </c>
      <c r="BC2050" s="72">
        <v>22.346</v>
      </c>
      <c r="BD2050" s="12">
        <v>55.802999999999997</v>
      </c>
      <c r="BE2050" s="72">
        <v>0.97299999999999998</v>
      </c>
      <c r="BF2050" s="72">
        <v>34.656999999999996</v>
      </c>
      <c r="BG2050" s="12">
        <v>190.07</v>
      </c>
      <c r="BH2050" s="72">
        <v>3.3140000000000001</v>
      </c>
      <c r="BI2050" s="72">
        <v>17.056999999999999</v>
      </c>
      <c r="BJ2050" s="12">
        <v>400.99700000000001</v>
      </c>
      <c r="BK2050" s="72">
        <v>6.992</v>
      </c>
      <c r="BL2050" s="72">
        <v>9.4130000000000003</v>
      </c>
      <c r="BM2050" s="12">
        <v>65.84</v>
      </c>
      <c r="BN2050" s="72">
        <v>1.1479999999999999</v>
      </c>
      <c r="BO2050" s="72">
        <v>33.594999999999999</v>
      </c>
      <c r="BP2050" s="12">
        <v>466.83699999999999</v>
      </c>
      <c r="BQ2050" s="72">
        <v>8.14</v>
      </c>
      <c r="BR2050" s="72">
        <v>7.85</v>
      </c>
      <c r="BS2050" s="12">
        <v>699.34199999999998</v>
      </c>
      <c r="BT2050" s="72">
        <v>12.194000000000001</v>
      </c>
      <c r="BU2050" s="72">
        <v>2.4049999999999998</v>
      </c>
      <c r="BV2050" s="12">
        <v>5735.2979999999998</v>
      </c>
      <c r="BW2050" s="72">
        <v>100</v>
      </c>
      <c r="BX2050" s="72">
        <v>0.10299999999999999</v>
      </c>
      <c r="BY2050" s="13"/>
      <c r="BZ2050" s="13"/>
    </row>
    <row r="2051" spans="1:78" ht="12.75" customHeight="1">
      <c r="A2051" s="122" t="s">
        <v>65</v>
      </c>
      <c r="B2051" s="71" t="s">
        <v>68</v>
      </c>
      <c r="C2051" s="71" t="s">
        <v>26</v>
      </c>
      <c r="D2051" s="34">
        <v>45352</v>
      </c>
      <c r="E2051" s="12">
        <v>3694.9949999999999</v>
      </c>
      <c r="F2051" s="72">
        <v>63.975999999999999</v>
      </c>
      <c r="G2051" s="72">
        <v>0.68799999999999994</v>
      </c>
      <c r="H2051" s="12">
        <v>102.815</v>
      </c>
      <c r="I2051" s="72">
        <v>1.78</v>
      </c>
      <c r="J2051" s="72">
        <v>19.812000000000001</v>
      </c>
      <c r="K2051" s="12">
        <v>138.88300000000001</v>
      </c>
      <c r="L2051" s="72">
        <v>2.4049999999999998</v>
      </c>
      <c r="M2051" s="72">
        <v>14.467000000000001</v>
      </c>
      <c r="N2051" s="12">
        <v>241.69800000000001</v>
      </c>
      <c r="O2051" s="72">
        <v>4.1849999999999996</v>
      </c>
      <c r="P2051" s="72">
        <v>11.867000000000001</v>
      </c>
      <c r="Q2051" s="12">
        <v>54.628999999999998</v>
      </c>
      <c r="R2051" s="72">
        <v>0.94599999999999995</v>
      </c>
      <c r="S2051" s="72">
        <v>32.433999999999997</v>
      </c>
      <c r="T2051" s="12">
        <v>296.327</v>
      </c>
      <c r="U2051" s="72">
        <v>5.1310000000000002</v>
      </c>
      <c r="V2051" s="72">
        <v>9.7609999999999992</v>
      </c>
      <c r="W2051" s="12">
        <v>870.64200000000005</v>
      </c>
      <c r="X2051" s="72">
        <v>15.074999999999999</v>
      </c>
      <c r="Y2051" s="72">
        <v>3.22</v>
      </c>
      <c r="Z2051" s="12">
        <v>1166.9690000000001</v>
      </c>
      <c r="AA2051" s="72">
        <v>20.204999999999998</v>
      </c>
      <c r="AB2051" s="72">
        <v>1.6839999999999999</v>
      </c>
      <c r="AC2051" s="12">
        <v>4861.9629999999997</v>
      </c>
      <c r="AD2051" s="72">
        <v>84.182000000000002</v>
      </c>
      <c r="AE2051" s="72">
        <v>0.39300000000000002</v>
      </c>
      <c r="AF2051" s="12">
        <v>8.7159999999999993</v>
      </c>
      <c r="AG2051" s="72">
        <v>0.151</v>
      </c>
      <c r="AH2051" s="72">
        <v>48.651000000000003</v>
      </c>
      <c r="AI2051" s="12">
        <v>160.16200000000001</v>
      </c>
      <c r="AJ2051" s="72">
        <v>2.7730000000000001</v>
      </c>
      <c r="AK2051" s="72">
        <v>5.07</v>
      </c>
      <c r="AL2051" s="12">
        <v>168.87799999999999</v>
      </c>
      <c r="AM2051" s="72">
        <v>2.9239999999999999</v>
      </c>
      <c r="AN2051" s="72">
        <v>5.0599999999999996</v>
      </c>
      <c r="AO2051" s="12">
        <v>5030.8410000000003</v>
      </c>
      <c r="AP2051" s="72">
        <v>87.105999999999995</v>
      </c>
      <c r="AQ2051" s="72">
        <v>0.30299999999999999</v>
      </c>
      <c r="AR2051" s="12">
        <v>91.811999999999998</v>
      </c>
      <c r="AS2051" s="72">
        <v>1.59</v>
      </c>
      <c r="AT2051" s="72">
        <v>21.202000000000002</v>
      </c>
      <c r="AU2051" s="12">
        <v>17.643000000000001</v>
      </c>
      <c r="AV2051" s="72">
        <v>0.30499999999999999</v>
      </c>
      <c r="AW2051" s="72">
        <v>39.238999999999997</v>
      </c>
      <c r="AX2051" s="12">
        <v>137.10300000000001</v>
      </c>
      <c r="AY2051" s="72">
        <v>2.3740000000000001</v>
      </c>
      <c r="AZ2051" s="72">
        <v>16.544</v>
      </c>
      <c r="BA2051" s="12">
        <v>154.74600000000001</v>
      </c>
      <c r="BB2051" s="72">
        <v>2.6789999999999998</v>
      </c>
      <c r="BC2051" s="72">
        <v>16.855</v>
      </c>
      <c r="BD2051" s="12">
        <v>73.986999999999995</v>
      </c>
      <c r="BE2051" s="72">
        <v>1.2809999999999999</v>
      </c>
      <c r="BF2051" s="72">
        <v>30.835999999999999</v>
      </c>
      <c r="BG2051" s="12">
        <v>228.733</v>
      </c>
      <c r="BH2051" s="72">
        <v>3.96</v>
      </c>
      <c r="BI2051" s="72">
        <v>14.340999999999999</v>
      </c>
      <c r="BJ2051" s="12">
        <v>371.21300000000002</v>
      </c>
      <c r="BK2051" s="72">
        <v>6.4269999999999996</v>
      </c>
      <c r="BL2051" s="72">
        <v>8.8559999999999999</v>
      </c>
      <c r="BM2051" s="12">
        <v>52.972000000000001</v>
      </c>
      <c r="BN2051" s="72">
        <v>0.91700000000000004</v>
      </c>
      <c r="BO2051" s="72">
        <v>24.785</v>
      </c>
      <c r="BP2051" s="12">
        <v>424.185</v>
      </c>
      <c r="BQ2051" s="72">
        <v>7.3440000000000003</v>
      </c>
      <c r="BR2051" s="72">
        <v>7.3609999999999998</v>
      </c>
      <c r="BS2051" s="12">
        <v>744.73</v>
      </c>
      <c r="BT2051" s="72">
        <v>12.894</v>
      </c>
      <c r="BU2051" s="72">
        <v>2.0739999999999998</v>
      </c>
      <c r="BV2051" s="12">
        <v>5775.5709999999999</v>
      </c>
      <c r="BW2051" s="72">
        <v>100</v>
      </c>
      <c r="BX2051" s="72">
        <v>0.106</v>
      </c>
      <c r="BY2051" s="13"/>
      <c r="BZ2051" s="13"/>
    </row>
    <row r="2052" spans="1:78" ht="12.75" customHeight="1">
      <c r="A2052" s="122" t="s">
        <v>65</v>
      </c>
      <c r="B2052" s="71" t="s">
        <v>68</v>
      </c>
      <c r="C2052" s="71" t="s">
        <v>26</v>
      </c>
      <c r="D2052" s="34">
        <v>45444</v>
      </c>
      <c r="E2052" s="12">
        <v>3688.3710000000001</v>
      </c>
      <c r="F2052" s="72">
        <v>63.466999999999999</v>
      </c>
      <c r="G2052" s="72">
        <v>0.67500000000000004</v>
      </c>
      <c r="H2052" s="12">
        <v>115.28100000000001</v>
      </c>
      <c r="I2052" s="72">
        <v>1.984</v>
      </c>
      <c r="J2052" s="72">
        <v>20.484000000000002</v>
      </c>
      <c r="K2052" s="12">
        <v>133.06399999999999</v>
      </c>
      <c r="L2052" s="72">
        <v>2.29</v>
      </c>
      <c r="M2052" s="72">
        <v>17.317</v>
      </c>
      <c r="N2052" s="12">
        <v>248.345</v>
      </c>
      <c r="O2052" s="72">
        <v>4.2729999999999997</v>
      </c>
      <c r="P2052" s="72">
        <v>13.481999999999999</v>
      </c>
      <c r="Q2052" s="12">
        <v>93.760999999999996</v>
      </c>
      <c r="R2052" s="72">
        <v>1.613</v>
      </c>
      <c r="S2052" s="72">
        <v>22.422999999999998</v>
      </c>
      <c r="T2052" s="12">
        <v>342.10599999999999</v>
      </c>
      <c r="U2052" s="72">
        <v>5.8869999999999996</v>
      </c>
      <c r="V2052" s="72">
        <v>11.042</v>
      </c>
      <c r="W2052" s="12">
        <v>896.41200000000003</v>
      </c>
      <c r="X2052" s="72">
        <v>15.425000000000001</v>
      </c>
      <c r="Y2052" s="72">
        <v>5.2240000000000002</v>
      </c>
      <c r="Z2052" s="12">
        <v>1238.518</v>
      </c>
      <c r="AA2052" s="72">
        <v>21.312000000000001</v>
      </c>
      <c r="AB2052" s="72">
        <v>2.6309999999999998</v>
      </c>
      <c r="AC2052" s="12">
        <v>4926.8890000000001</v>
      </c>
      <c r="AD2052" s="72">
        <v>84.778000000000006</v>
      </c>
      <c r="AE2052" s="72">
        <v>0.43099999999999999</v>
      </c>
      <c r="AF2052" s="12">
        <v>0</v>
      </c>
      <c r="AG2052" s="72">
        <v>0</v>
      </c>
      <c r="AH2052" s="72">
        <v>0</v>
      </c>
      <c r="AI2052" s="12">
        <v>168.15700000000001</v>
      </c>
      <c r="AJ2052" s="72">
        <v>2.8940000000000001</v>
      </c>
      <c r="AK2052" s="72">
        <v>5.4240000000000004</v>
      </c>
      <c r="AL2052" s="12">
        <v>168.15700000000001</v>
      </c>
      <c r="AM2052" s="72">
        <v>2.8940000000000001</v>
      </c>
      <c r="AN2052" s="72">
        <v>5.4240000000000004</v>
      </c>
      <c r="AO2052" s="12">
        <v>5095.0460000000003</v>
      </c>
      <c r="AP2052" s="72">
        <v>87.671999999999997</v>
      </c>
      <c r="AQ2052" s="72">
        <v>0.36</v>
      </c>
      <c r="AR2052" s="12">
        <v>63.329000000000001</v>
      </c>
      <c r="AS2052" s="72">
        <v>1.0900000000000001</v>
      </c>
      <c r="AT2052" s="72">
        <v>27.414000000000001</v>
      </c>
      <c r="AU2052" s="12">
        <v>15.927</v>
      </c>
      <c r="AV2052" s="72">
        <v>0.27400000000000002</v>
      </c>
      <c r="AW2052" s="72">
        <v>51.822000000000003</v>
      </c>
      <c r="AX2052" s="12">
        <v>174.07599999999999</v>
      </c>
      <c r="AY2052" s="72">
        <v>2.9950000000000001</v>
      </c>
      <c r="AZ2052" s="72">
        <v>16.736000000000001</v>
      </c>
      <c r="BA2052" s="12">
        <v>190.00299999999999</v>
      </c>
      <c r="BB2052" s="72">
        <v>3.2690000000000001</v>
      </c>
      <c r="BC2052" s="72">
        <v>14.932</v>
      </c>
      <c r="BD2052" s="12">
        <v>58.048000000000002</v>
      </c>
      <c r="BE2052" s="72">
        <v>0.999</v>
      </c>
      <c r="BF2052" s="72">
        <v>29.997</v>
      </c>
      <c r="BG2052" s="12">
        <v>248.05</v>
      </c>
      <c r="BH2052" s="72">
        <v>4.2679999999999998</v>
      </c>
      <c r="BI2052" s="72">
        <v>12.673999999999999</v>
      </c>
      <c r="BJ2052" s="12">
        <v>337.69799999999998</v>
      </c>
      <c r="BK2052" s="72">
        <v>5.8109999999999999</v>
      </c>
      <c r="BL2052" s="72">
        <v>9.7100000000000009</v>
      </c>
      <c r="BM2052" s="12">
        <v>67.361000000000004</v>
      </c>
      <c r="BN2052" s="72">
        <v>1.159</v>
      </c>
      <c r="BO2052" s="72">
        <v>23.734999999999999</v>
      </c>
      <c r="BP2052" s="12">
        <v>405.05900000000003</v>
      </c>
      <c r="BQ2052" s="72">
        <v>6.97</v>
      </c>
      <c r="BR2052" s="72">
        <v>9.8520000000000003</v>
      </c>
      <c r="BS2052" s="12">
        <v>716.43799999999999</v>
      </c>
      <c r="BT2052" s="72">
        <v>12.327999999999999</v>
      </c>
      <c r="BU2052" s="72">
        <v>2.52</v>
      </c>
      <c r="BV2052" s="12">
        <v>5811.4840000000004</v>
      </c>
      <c r="BW2052" s="72">
        <v>100</v>
      </c>
      <c r="BX2052" s="72">
        <v>7.6999999999999999E-2</v>
      </c>
      <c r="BY2052" s="13"/>
      <c r="BZ2052" s="13"/>
    </row>
    <row r="2053" spans="1:78" ht="12.75" customHeight="1">
      <c r="A2053" s="122" t="s">
        <v>65</v>
      </c>
      <c r="B2053" s="71" t="s">
        <v>68</v>
      </c>
      <c r="C2053" s="71" t="s">
        <v>26</v>
      </c>
      <c r="D2053" s="34">
        <v>45536</v>
      </c>
      <c r="E2053" s="12">
        <v>3741.8809999999999</v>
      </c>
      <c r="F2053" s="72">
        <v>64.165000000000006</v>
      </c>
      <c r="G2053" s="72">
        <v>0.66800000000000004</v>
      </c>
      <c r="H2053" s="12">
        <v>75.468999999999994</v>
      </c>
      <c r="I2053" s="72">
        <v>1.294</v>
      </c>
      <c r="J2053" s="72">
        <v>21.992000000000001</v>
      </c>
      <c r="K2053" s="12">
        <v>110.19</v>
      </c>
      <c r="L2053" s="72">
        <v>1.89</v>
      </c>
      <c r="M2053" s="72">
        <v>20.722999999999999</v>
      </c>
      <c r="N2053" s="12">
        <v>185.66</v>
      </c>
      <c r="O2053" s="72">
        <v>3.1840000000000002</v>
      </c>
      <c r="P2053" s="72">
        <v>13.602</v>
      </c>
      <c r="Q2053" s="12">
        <v>36.89</v>
      </c>
      <c r="R2053" s="72">
        <v>0.63300000000000001</v>
      </c>
      <c r="S2053" s="72">
        <v>32.756</v>
      </c>
      <c r="T2053" s="12">
        <v>222.54900000000001</v>
      </c>
      <c r="U2053" s="72">
        <v>3.8159999999999998</v>
      </c>
      <c r="V2053" s="72">
        <v>10.792</v>
      </c>
      <c r="W2053" s="12">
        <v>985.24699999999996</v>
      </c>
      <c r="X2053" s="72">
        <v>16.895</v>
      </c>
      <c r="Y2053" s="72">
        <v>2.8420000000000001</v>
      </c>
      <c r="Z2053" s="12">
        <v>1207.796</v>
      </c>
      <c r="AA2053" s="72">
        <v>20.710999999999999</v>
      </c>
      <c r="AB2053" s="72">
        <v>2.0270000000000001</v>
      </c>
      <c r="AC2053" s="12">
        <v>4949.6769999999997</v>
      </c>
      <c r="AD2053" s="72">
        <v>84.876999999999995</v>
      </c>
      <c r="AE2053" s="72">
        <v>0.40300000000000002</v>
      </c>
      <c r="AF2053" s="12">
        <v>15.5</v>
      </c>
      <c r="AG2053" s="72">
        <v>0.26600000000000001</v>
      </c>
      <c r="AH2053" s="72">
        <v>61.997999999999998</v>
      </c>
      <c r="AI2053" s="12">
        <v>154.62700000000001</v>
      </c>
      <c r="AJ2053" s="72">
        <v>2.6520000000000001</v>
      </c>
      <c r="AK2053" s="72">
        <v>7.3280000000000003</v>
      </c>
      <c r="AL2053" s="12">
        <v>170.12700000000001</v>
      </c>
      <c r="AM2053" s="72">
        <v>2.9169999999999998</v>
      </c>
      <c r="AN2053" s="72">
        <v>4.2450000000000001</v>
      </c>
      <c r="AO2053" s="12">
        <v>5119.8040000000001</v>
      </c>
      <c r="AP2053" s="72">
        <v>87.793999999999997</v>
      </c>
      <c r="AQ2053" s="72">
        <v>0.34200000000000003</v>
      </c>
      <c r="AR2053" s="12">
        <v>80.47</v>
      </c>
      <c r="AS2053" s="72">
        <v>1.38</v>
      </c>
      <c r="AT2053" s="72">
        <v>26.513000000000002</v>
      </c>
      <c r="AU2053" s="12">
        <v>16.498999999999999</v>
      </c>
      <c r="AV2053" s="72">
        <v>0.28299999999999997</v>
      </c>
      <c r="AW2053" s="72">
        <v>62.335000000000001</v>
      </c>
      <c r="AX2053" s="12">
        <v>75.304000000000002</v>
      </c>
      <c r="AY2053" s="72">
        <v>1.2909999999999999</v>
      </c>
      <c r="AZ2053" s="72">
        <v>26.276</v>
      </c>
      <c r="BA2053" s="12">
        <v>91.802999999999997</v>
      </c>
      <c r="BB2053" s="72">
        <v>1.5740000000000001</v>
      </c>
      <c r="BC2053" s="72">
        <v>25.788</v>
      </c>
      <c r="BD2053" s="12">
        <v>63.731999999999999</v>
      </c>
      <c r="BE2053" s="72">
        <v>1.093</v>
      </c>
      <c r="BF2053" s="72">
        <v>34.136000000000003</v>
      </c>
      <c r="BG2053" s="12">
        <v>155.535</v>
      </c>
      <c r="BH2053" s="72">
        <v>2.6669999999999998</v>
      </c>
      <c r="BI2053" s="72">
        <v>19.105</v>
      </c>
      <c r="BJ2053" s="12">
        <v>412.83699999999999</v>
      </c>
      <c r="BK2053" s="72">
        <v>7.0789999999999997</v>
      </c>
      <c r="BL2053" s="72">
        <v>7.8940000000000001</v>
      </c>
      <c r="BM2053" s="12">
        <v>62.966000000000001</v>
      </c>
      <c r="BN2053" s="72">
        <v>1.08</v>
      </c>
      <c r="BO2053" s="72">
        <v>34.566000000000003</v>
      </c>
      <c r="BP2053" s="12">
        <v>475.803</v>
      </c>
      <c r="BQ2053" s="72">
        <v>8.1590000000000007</v>
      </c>
      <c r="BR2053" s="72">
        <v>7.0279999999999996</v>
      </c>
      <c r="BS2053" s="12">
        <v>711.80799999999999</v>
      </c>
      <c r="BT2053" s="72">
        <v>12.206</v>
      </c>
      <c r="BU2053" s="72">
        <v>2.5179999999999998</v>
      </c>
      <c r="BV2053" s="12">
        <v>5831.6120000000001</v>
      </c>
      <c r="BW2053" s="72">
        <v>100</v>
      </c>
      <c r="BX2053" s="72">
        <v>9.0999999999999998E-2</v>
      </c>
      <c r="BY2053" s="13"/>
      <c r="BZ2053" s="13"/>
    </row>
    <row r="2054" spans="1:78" ht="12.75" customHeight="1">
      <c r="A2054" s="122" t="s">
        <v>65</v>
      </c>
      <c r="B2054" s="71" t="s">
        <v>68</v>
      </c>
      <c r="C2054" s="71" t="s">
        <v>26</v>
      </c>
      <c r="D2054" s="34">
        <v>45627</v>
      </c>
      <c r="E2054" s="12">
        <v>3758.047</v>
      </c>
      <c r="F2054" s="72">
        <v>64.132000000000005</v>
      </c>
      <c r="G2054" s="72">
        <v>0.751</v>
      </c>
      <c r="H2054" s="12">
        <v>101.93</v>
      </c>
      <c r="I2054" s="72">
        <v>1.7390000000000001</v>
      </c>
      <c r="J2054" s="72">
        <v>24.902000000000001</v>
      </c>
      <c r="K2054" s="12">
        <v>146.971</v>
      </c>
      <c r="L2054" s="72">
        <v>2.508</v>
      </c>
      <c r="M2054" s="72">
        <v>16.835999999999999</v>
      </c>
      <c r="N2054" s="12">
        <v>248.90100000000001</v>
      </c>
      <c r="O2054" s="72">
        <v>4.2480000000000002</v>
      </c>
      <c r="P2054" s="72">
        <v>11.004</v>
      </c>
      <c r="Q2054" s="12">
        <v>65.668999999999997</v>
      </c>
      <c r="R2054" s="72">
        <v>1.121</v>
      </c>
      <c r="S2054" s="72">
        <v>27.698</v>
      </c>
      <c r="T2054" s="12">
        <v>314.57</v>
      </c>
      <c r="U2054" s="72">
        <v>5.3680000000000003</v>
      </c>
      <c r="V2054" s="72">
        <v>10.151</v>
      </c>
      <c r="W2054" s="12">
        <v>912.21699999999998</v>
      </c>
      <c r="X2054" s="72">
        <v>15.567</v>
      </c>
      <c r="Y2054" s="72">
        <v>3.7480000000000002</v>
      </c>
      <c r="Z2054" s="12">
        <v>1226.7860000000001</v>
      </c>
      <c r="AA2054" s="72">
        <v>20.936</v>
      </c>
      <c r="AB2054" s="72">
        <v>1.7709999999999999</v>
      </c>
      <c r="AC2054" s="12">
        <v>4984.8329999999996</v>
      </c>
      <c r="AD2054" s="72">
        <v>85.067999999999998</v>
      </c>
      <c r="AE2054" s="72">
        <v>0.316</v>
      </c>
      <c r="AF2054" s="12">
        <v>12.412000000000001</v>
      </c>
      <c r="AG2054" s="72">
        <v>0.21199999999999999</v>
      </c>
      <c r="AH2054" s="72">
        <v>64.483999999999995</v>
      </c>
      <c r="AI2054" s="12">
        <v>150.59200000000001</v>
      </c>
      <c r="AJ2054" s="72">
        <v>2.57</v>
      </c>
      <c r="AK2054" s="72">
        <v>6.1379999999999999</v>
      </c>
      <c r="AL2054" s="12">
        <v>163.00399999999999</v>
      </c>
      <c r="AM2054" s="72">
        <v>2.782</v>
      </c>
      <c r="AN2054" s="72">
        <v>4.1440000000000001</v>
      </c>
      <c r="AO2054" s="12">
        <v>5147.8370000000004</v>
      </c>
      <c r="AP2054" s="72">
        <v>87.85</v>
      </c>
      <c r="AQ2054" s="72">
        <v>0.315</v>
      </c>
      <c r="AR2054" s="12">
        <v>41.265000000000001</v>
      </c>
      <c r="AS2054" s="72">
        <v>0.70399999999999996</v>
      </c>
      <c r="AT2054" s="72">
        <v>31.071999999999999</v>
      </c>
      <c r="AU2054" s="12">
        <v>35.494999999999997</v>
      </c>
      <c r="AV2054" s="72">
        <v>0.60599999999999998</v>
      </c>
      <c r="AW2054" s="72">
        <v>38.042999999999999</v>
      </c>
      <c r="AX2054" s="12">
        <v>79.509</v>
      </c>
      <c r="AY2054" s="72">
        <v>1.357</v>
      </c>
      <c r="AZ2054" s="72">
        <v>30.448</v>
      </c>
      <c r="BA2054" s="12">
        <v>115.003</v>
      </c>
      <c r="BB2054" s="72">
        <v>1.9630000000000001</v>
      </c>
      <c r="BC2054" s="72">
        <v>25.792999999999999</v>
      </c>
      <c r="BD2054" s="12">
        <v>46.906999999999996</v>
      </c>
      <c r="BE2054" s="72">
        <v>0.8</v>
      </c>
      <c r="BF2054" s="72">
        <v>33.664999999999999</v>
      </c>
      <c r="BG2054" s="12">
        <v>161.91</v>
      </c>
      <c r="BH2054" s="72">
        <v>2.7629999999999999</v>
      </c>
      <c r="BI2054" s="72">
        <v>22.145</v>
      </c>
      <c r="BJ2054" s="12">
        <v>434.65600000000001</v>
      </c>
      <c r="BK2054" s="72">
        <v>7.4180000000000001</v>
      </c>
      <c r="BL2054" s="72">
        <v>8.2550000000000008</v>
      </c>
      <c r="BM2054" s="12">
        <v>74.150000000000006</v>
      </c>
      <c r="BN2054" s="72">
        <v>1.2649999999999999</v>
      </c>
      <c r="BO2054" s="72">
        <v>29.602</v>
      </c>
      <c r="BP2054" s="12">
        <v>508.80599999999998</v>
      </c>
      <c r="BQ2054" s="72">
        <v>8.6829999999999998</v>
      </c>
      <c r="BR2054" s="72">
        <v>7.6239999999999997</v>
      </c>
      <c r="BS2054" s="12">
        <v>711.98099999999999</v>
      </c>
      <c r="BT2054" s="72">
        <v>12.15</v>
      </c>
      <c r="BU2054" s="72">
        <v>2.29</v>
      </c>
      <c r="BV2054" s="12">
        <v>5859.8180000000002</v>
      </c>
      <c r="BW2054" s="72">
        <v>100</v>
      </c>
      <c r="BX2054" s="72">
        <v>9.1999999999999998E-2</v>
      </c>
      <c r="BY2054" s="13"/>
      <c r="BZ2054" s="13"/>
    </row>
    <row r="2055" spans="1:78" ht="12.75" customHeight="1">
      <c r="A2055" s="122" t="s">
        <v>65</v>
      </c>
      <c r="B2055" s="71" t="s">
        <v>68</v>
      </c>
      <c r="C2055" s="71" t="s">
        <v>26</v>
      </c>
      <c r="D2055" s="34">
        <v>45717</v>
      </c>
      <c r="E2055" s="12">
        <v>3722.7440000000001</v>
      </c>
      <c r="F2055" s="72">
        <v>63.311999999999998</v>
      </c>
      <c r="G2055" s="72">
        <v>1.002</v>
      </c>
      <c r="H2055" s="12">
        <v>108.235</v>
      </c>
      <c r="I2055" s="72">
        <v>1.841</v>
      </c>
      <c r="J2055" s="72">
        <v>22.364999999999998</v>
      </c>
      <c r="K2055" s="12">
        <v>109.11499999999999</v>
      </c>
      <c r="L2055" s="72">
        <v>1.8560000000000001</v>
      </c>
      <c r="M2055" s="72">
        <v>31.696999999999999</v>
      </c>
      <c r="N2055" s="12">
        <v>217.35</v>
      </c>
      <c r="O2055" s="72">
        <v>3.6960000000000002</v>
      </c>
      <c r="P2055" s="72">
        <v>16.614000000000001</v>
      </c>
      <c r="Q2055" s="12">
        <v>8.2669999999999995</v>
      </c>
      <c r="R2055" s="72">
        <v>0.14099999999999999</v>
      </c>
      <c r="S2055" s="72">
        <v>59.24</v>
      </c>
      <c r="T2055" s="12">
        <v>225.61799999999999</v>
      </c>
      <c r="U2055" s="72">
        <v>3.8370000000000002</v>
      </c>
      <c r="V2055" s="72">
        <v>16.155000000000001</v>
      </c>
      <c r="W2055" s="12">
        <v>1034.4670000000001</v>
      </c>
      <c r="X2055" s="72">
        <v>17.593</v>
      </c>
      <c r="Y2055" s="72">
        <v>4.2729999999999997</v>
      </c>
      <c r="Z2055" s="12">
        <v>1260.0840000000001</v>
      </c>
      <c r="AA2055" s="72">
        <v>21.43</v>
      </c>
      <c r="AB2055" s="72">
        <v>2.5840000000000001</v>
      </c>
      <c r="AC2055" s="12">
        <v>4982.8280000000004</v>
      </c>
      <c r="AD2055" s="72">
        <v>84.742000000000004</v>
      </c>
      <c r="AE2055" s="72">
        <v>0.34</v>
      </c>
      <c r="AF2055" s="12">
        <v>8.86</v>
      </c>
      <c r="AG2055" s="72">
        <v>0.151</v>
      </c>
      <c r="AH2055" s="72">
        <v>74.63</v>
      </c>
      <c r="AI2055" s="12">
        <v>171.119</v>
      </c>
      <c r="AJ2055" s="72">
        <v>2.91</v>
      </c>
      <c r="AK2055" s="72">
        <v>5.7729999999999997</v>
      </c>
      <c r="AL2055" s="12">
        <v>179.97900000000001</v>
      </c>
      <c r="AM2055" s="72">
        <v>3.0609999999999999</v>
      </c>
      <c r="AN2055" s="72">
        <v>2.843</v>
      </c>
      <c r="AO2055" s="12">
        <v>5162.8069999999998</v>
      </c>
      <c r="AP2055" s="72">
        <v>87.802999999999997</v>
      </c>
      <c r="AQ2055" s="72">
        <v>0.30299999999999999</v>
      </c>
      <c r="AR2055" s="12">
        <v>59.843000000000004</v>
      </c>
      <c r="AS2055" s="72">
        <v>1.018</v>
      </c>
      <c r="AT2055" s="72">
        <v>29.103000000000002</v>
      </c>
      <c r="AU2055" s="12">
        <v>46.097999999999999</v>
      </c>
      <c r="AV2055" s="72">
        <v>0.78400000000000003</v>
      </c>
      <c r="AW2055" s="72">
        <v>41.414000000000001</v>
      </c>
      <c r="AX2055" s="12">
        <v>122.66800000000001</v>
      </c>
      <c r="AY2055" s="72">
        <v>2.0859999999999999</v>
      </c>
      <c r="AZ2055" s="72">
        <v>18.079000000000001</v>
      </c>
      <c r="BA2055" s="12">
        <v>168.767</v>
      </c>
      <c r="BB2055" s="72">
        <v>2.87</v>
      </c>
      <c r="BC2055" s="72">
        <v>15.18</v>
      </c>
      <c r="BD2055" s="12">
        <v>36.344999999999999</v>
      </c>
      <c r="BE2055" s="72">
        <v>0.61799999999999999</v>
      </c>
      <c r="BF2055" s="72">
        <v>42.924999999999997</v>
      </c>
      <c r="BG2055" s="12">
        <v>205.11099999999999</v>
      </c>
      <c r="BH2055" s="72">
        <v>3.488</v>
      </c>
      <c r="BI2055" s="72">
        <v>11.994999999999999</v>
      </c>
      <c r="BJ2055" s="12">
        <v>376.79899999999998</v>
      </c>
      <c r="BK2055" s="72">
        <v>6.4080000000000004</v>
      </c>
      <c r="BL2055" s="72">
        <v>9.3580000000000005</v>
      </c>
      <c r="BM2055" s="12">
        <v>75.444000000000003</v>
      </c>
      <c r="BN2055" s="72">
        <v>1.2829999999999999</v>
      </c>
      <c r="BO2055" s="72">
        <v>27.119</v>
      </c>
      <c r="BP2055" s="12">
        <v>452.24299999999999</v>
      </c>
      <c r="BQ2055" s="72">
        <v>7.6909999999999998</v>
      </c>
      <c r="BR2055" s="72">
        <v>7.7149999999999999</v>
      </c>
      <c r="BS2055" s="12">
        <v>717.19799999999998</v>
      </c>
      <c r="BT2055" s="72">
        <v>12.196999999999999</v>
      </c>
      <c r="BU2055" s="72">
        <v>2.1869999999999998</v>
      </c>
      <c r="BV2055" s="12">
        <v>5880.0050000000001</v>
      </c>
      <c r="BW2055" s="72">
        <v>100</v>
      </c>
      <c r="BX2055" s="72">
        <v>8.4000000000000005E-2</v>
      </c>
      <c r="BY2055" s="13"/>
      <c r="BZ2055" s="13"/>
    </row>
    <row r="2056" spans="1:78" ht="12.75" customHeight="1">
      <c r="A2056" s="122" t="s">
        <v>65</v>
      </c>
      <c r="B2056" s="71" t="s">
        <v>68</v>
      </c>
      <c r="C2056" s="71" t="s">
        <v>26</v>
      </c>
      <c r="D2056" s="34">
        <v>45809</v>
      </c>
      <c r="E2056" s="12">
        <v>3780.1619999999998</v>
      </c>
      <c r="F2056" s="72">
        <v>64.094999999999999</v>
      </c>
      <c r="G2056" s="72">
        <v>0.71199999999999997</v>
      </c>
      <c r="H2056" s="12">
        <v>133.87700000000001</v>
      </c>
      <c r="I2056" s="72">
        <v>2.27</v>
      </c>
      <c r="J2056" s="72">
        <v>21.123999999999999</v>
      </c>
      <c r="K2056" s="12">
        <v>115.3</v>
      </c>
      <c r="L2056" s="72">
        <v>1.9550000000000001</v>
      </c>
      <c r="M2056" s="72">
        <v>24.986000000000001</v>
      </c>
      <c r="N2056" s="12">
        <v>249.17699999999999</v>
      </c>
      <c r="O2056" s="72">
        <v>4.2249999999999996</v>
      </c>
      <c r="P2056" s="72">
        <v>16.513000000000002</v>
      </c>
      <c r="Q2056" s="12">
        <v>8.3870000000000005</v>
      </c>
      <c r="R2056" s="72">
        <v>0.14199999999999999</v>
      </c>
      <c r="S2056" s="72">
        <v>59.396000000000001</v>
      </c>
      <c r="T2056" s="12">
        <v>257.565</v>
      </c>
      <c r="U2056" s="72">
        <v>4.367</v>
      </c>
      <c r="V2056" s="72">
        <v>15.930999999999999</v>
      </c>
      <c r="W2056" s="12">
        <v>974.86400000000003</v>
      </c>
      <c r="X2056" s="72">
        <v>16.53</v>
      </c>
      <c r="Y2056" s="72">
        <v>4.5629999999999997</v>
      </c>
      <c r="Z2056" s="12">
        <v>1232.4290000000001</v>
      </c>
      <c r="AA2056" s="72">
        <v>20.896999999999998</v>
      </c>
      <c r="AB2056" s="72">
        <v>1.9319999999999999</v>
      </c>
      <c r="AC2056" s="12">
        <v>5012.5910000000003</v>
      </c>
      <c r="AD2056" s="72">
        <v>84.992000000000004</v>
      </c>
      <c r="AE2056" s="72">
        <v>0.34599999999999997</v>
      </c>
      <c r="AF2056" s="12">
        <v>23.289000000000001</v>
      </c>
      <c r="AG2056" s="72">
        <v>0.39500000000000002</v>
      </c>
      <c r="AH2056" s="72">
        <v>61.634999999999998</v>
      </c>
      <c r="AI2056" s="12">
        <v>153.5</v>
      </c>
      <c r="AJ2056" s="72">
        <v>2.6030000000000002</v>
      </c>
      <c r="AK2056" s="72">
        <v>9.4450000000000003</v>
      </c>
      <c r="AL2056" s="12">
        <v>176.78899999999999</v>
      </c>
      <c r="AM2056" s="72">
        <v>2.9980000000000002</v>
      </c>
      <c r="AN2056" s="72">
        <v>4.5549999999999997</v>
      </c>
      <c r="AO2056" s="12">
        <v>5189.3789999999999</v>
      </c>
      <c r="AP2056" s="72">
        <v>87.99</v>
      </c>
      <c r="AQ2056" s="72">
        <v>0.30599999999999999</v>
      </c>
      <c r="AR2056" s="12">
        <v>64.959000000000003</v>
      </c>
      <c r="AS2056" s="72">
        <v>1.101</v>
      </c>
      <c r="AT2056" s="72">
        <v>33.594000000000001</v>
      </c>
      <c r="AU2056" s="12">
        <v>24.658000000000001</v>
      </c>
      <c r="AV2056" s="72">
        <v>0.41799999999999998</v>
      </c>
      <c r="AW2056" s="72">
        <v>59.427</v>
      </c>
      <c r="AX2056" s="12">
        <v>110.431</v>
      </c>
      <c r="AY2056" s="72">
        <v>1.8720000000000001</v>
      </c>
      <c r="AZ2056" s="72">
        <v>25.041</v>
      </c>
      <c r="BA2056" s="12">
        <v>135.089</v>
      </c>
      <c r="BB2056" s="72">
        <v>2.2909999999999999</v>
      </c>
      <c r="BC2056" s="72">
        <v>20.45</v>
      </c>
      <c r="BD2056" s="12">
        <v>21.157</v>
      </c>
      <c r="BE2056" s="72">
        <v>0.35899999999999999</v>
      </c>
      <c r="BF2056" s="72">
        <v>63.588000000000001</v>
      </c>
      <c r="BG2056" s="12">
        <v>156.24600000000001</v>
      </c>
      <c r="BH2056" s="72">
        <v>2.649</v>
      </c>
      <c r="BI2056" s="72">
        <v>19.265999999999998</v>
      </c>
      <c r="BJ2056" s="12">
        <v>385.89400000000001</v>
      </c>
      <c r="BK2056" s="72">
        <v>6.5430000000000001</v>
      </c>
      <c r="BL2056" s="72">
        <v>10.201000000000001</v>
      </c>
      <c r="BM2056" s="12">
        <v>101.22499999999999</v>
      </c>
      <c r="BN2056" s="72">
        <v>1.716</v>
      </c>
      <c r="BO2056" s="72">
        <v>28.977</v>
      </c>
      <c r="BP2056" s="12">
        <v>487.11900000000003</v>
      </c>
      <c r="BQ2056" s="72">
        <v>8.2590000000000003</v>
      </c>
      <c r="BR2056" s="72">
        <v>8.4909999999999997</v>
      </c>
      <c r="BS2056" s="12">
        <v>708.32299999999998</v>
      </c>
      <c r="BT2056" s="72">
        <v>12.01</v>
      </c>
      <c r="BU2056" s="72">
        <v>2.294</v>
      </c>
      <c r="BV2056" s="12">
        <v>5897.7030000000004</v>
      </c>
      <c r="BW2056" s="72">
        <v>100</v>
      </c>
      <c r="BX2056" s="72">
        <v>7.6999999999999999E-2</v>
      </c>
      <c r="BY2056" s="13"/>
      <c r="BZ2056" s="13"/>
    </row>
    <row r="2057" spans="1:78" ht="12.75" customHeight="1">
      <c r="A2057" s="122" t="s">
        <v>65</v>
      </c>
      <c r="B2057" s="71" t="s">
        <v>68</v>
      </c>
      <c r="C2057" s="71" t="s">
        <v>26</v>
      </c>
      <c r="D2057" s="34">
        <v>45901</v>
      </c>
      <c r="E2057" s="12">
        <v>3796.924</v>
      </c>
      <c r="F2057" s="72">
        <v>64.177999999999997</v>
      </c>
      <c r="G2057" s="72">
        <v>0.67900000000000005</v>
      </c>
      <c r="H2057" s="12">
        <v>148.756</v>
      </c>
      <c r="I2057" s="72">
        <v>2.5139999999999998</v>
      </c>
      <c r="J2057" s="72">
        <v>20.638000000000002</v>
      </c>
      <c r="K2057" s="12">
        <v>55.93</v>
      </c>
      <c r="L2057" s="72">
        <v>0.94499999999999995</v>
      </c>
      <c r="M2057" s="72">
        <v>32.44</v>
      </c>
      <c r="N2057" s="12">
        <v>204.685</v>
      </c>
      <c r="O2057" s="72">
        <v>3.46</v>
      </c>
      <c r="P2057" s="72">
        <v>16.401</v>
      </c>
      <c r="Q2057" s="12">
        <v>28.082000000000001</v>
      </c>
      <c r="R2057" s="72">
        <v>0.47499999999999998</v>
      </c>
      <c r="S2057" s="72">
        <v>43.343000000000004</v>
      </c>
      <c r="T2057" s="12">
        <v>232.767</v>
      </c>
      <c r="U2057" s="72">
        <v>3.9340000000000002</v>
      </c>
      <c r="V2057" s="72">
        <v>15.276</v>
      </c>
      <c r="W2057" s="12">
        <v>965.327</v>
      </c>
      <c r="X2057" s="72">
        <v>16.317</v>
      </c>
      <c r="Y2057" s="72">
        <v>3.8490000000000002</v>
      </c>
      <c r="Z2057" s="12">
        <v>1198.0940000000001</v>
      </c>
      <c r="AA2057" s="72">
        <v>20.251000000000001</v>
      </c>
      <c r="AB2057" s="72">
        <v>1.522</v>
      </c>
      <c r="AC2057" s="12">
        <v>4995.018</v>
      </c>
      <c r="AD2057" s="72">
        <v>84.429000000000002</v>
      </c>
      <c r="AE2057" s="72">
        <v>0.42499999999999999</v>
      </c>
      <c r="AF2057" s="12">
        <v>28.548999999999999</v>
      </c>
      <c r="AG2057" s="72">
        <v>0.48299999999999998</v>
      </c>
      <c r="AH2057" s="72">
        <v>62.786000000000001</v>
      </c>
      <c r="AI2057" s="12">
        <v>150.43100000000001</v>
      </c>
      <c r="AJ2057" s="72">
        <v>2.5430000000000001</v>
      </c>
      <c r="AK2057" s="72">
        <v>12.327</v>
      </c>
      <c r="AL2057" s="12">
        <v>178.97900000000001</v>
      </c>
      <c r="AM2057" s="72">
        <v>3.0249999999999999</v>
      </c>
      <c r="AN2057" s="72">
        <v>4.726</v>
      </c>
      <c r="AO2057" s="12">
        <v>5173.9970000000003</v>
      </c>
      <c r="AP2057" s="72">
        <v>87.453999999999994</v>
      </c>
      <c r="AQ2057" s="72">
        <v>0.374</v>
      </c>
      <c r="AR2057" s="12">
        <v>62.503</v>
      </c>
      <c r="AS2057" s="72">
        <v>1.056</v>
      </c>
      <c r="AT2057" s="72">
        <v>25.494</v>
      </c>
      <c r="AU2057" s="12">
        <v>34.610999999999997</v>
      </c>
      <c r="AV2057" s="72">
        <v>0.58499999999999996</v>
      </c>
      <c r="AW2057" s="72">
        <v>34.185000000000002</v>
      </c>
      <c r="AX2057" s="12">
        <v>93.322999999999993</v>
      </c>
      <c r="AY2057" s="72">
        <v>1.577</v>
      </c>
      <c r="AZ2057" s="72">
        <v>29.954000000000001</v>
      </c>
      <c r="BA2057" s="12">
        <v>127.934</v>
      </c>
      <c r="BB2057" s="72">
        <v>2.1619999999999999</v>
      </c>
      <c r="BC2057" s="72">
        <v>22.97</v>
      </c>
      <c r="BD2057" s="12">
        <v>57.795999999999999</v>
      </c>
      <c r="BE2057" s="72">
        <v>0.97699999999999998</v>
      </c>
      <c r="BF2057" s="72">
        <v>36.04</v>
      </c>
      <c r="BG2057" s="12">
        <v>185.73</v>
      </c>
      <c r="BH2057" s="72">
        <v>3.1389999999999998</v>
      </c>
      <c r="BI2057" s="72">
        <v>15.798</v>
      </c>
      <c r="BJ2057" s="12">
        <v>385.90800000000002</v>
      </c>
      <c r="BK2057" s="72">
        <v>6.5229999999999997</v>
      </c>
      <c r="BL2057" s="72">
        <v>9.1820000000000004</v>
      </c>
      <c r="BM2057" s="12">
        <v>108.08199999999999</v>
      </c>
      <c r="BN2057" s="72">
        <v>1.827</v>
      </c>
      <c r="BO2057" s="72">
        <v>29.36</v>
      </c>
      <c r="BP2057" s="12">
        <v>493.99</v>
      </c>
      <c r="BQ2057" s="72">
        <v>8.35</v>
      </c>
      <c r="BR2057" s="72">
        <v>6.5949999999999998</v>
      </c>
      <c r="BS2057" s="12">
        <v>742.22299999999996</v>
      </c>
      <c r="BT2057" s="72">
        <v>12.545999999999999</v>
      </c>
      <c r="BU2057" s="72">
        <v>3.7189999999999999</v>
      </c>
      <c r="BV2057" s="12">
        <v>5916.2209999999995</v>
      </c>
      <c r="BW2057" s="72">
        <v>100</v>
      </c>
      <c r="BX2057" s="72">
        <v>0.26100000000000001</v>
      </c>
      <c r="BY2057" s="13"/>
      <c r="BZ2057" s="13"/>
    </row>
    <row r="2058" spans="1:78" ht="12.75" customHeight="1">
      <c r="A2058" s="122" t="s">
        <v>65</v>
      </c>
      <c r="B2058" s="71" t="s">
        <v>68</v>
      </c>
      <c r="C2058" s="71" t="s">
        <v>26</v>
      </c>
      <c r="D2058" s="34">
        <v>45992</v>
      </c>
      <c r="E2058" s="12">
        <v>3859.491</v>
      </c>
      <c r="F2058" s="72">
        <v>64.978999999999999</v>
      </c>
      <c r="G2058" s="72">
        <v>0.64</v>
      </c>
      <c r="H2058" s="12">
        <v>70.808000000000007</v>
      </c>
      <c r="I2058" s="72">
        <v>1.1919999999999999</v>
      </c>
      <c r="J2058" s="72">
        <v>27.739000000000001</v>
      </c>
      <c r="K2058" s="12">
        <v>156.28</v>
      </c>
      <c r="L2058" s="72">
        <v>2.6309999999999998</v>
      </c>
      <c r="M2058" s="72">
        <v>19.023</v>
      </c>
      <c r="N2058" s="12">
        <v>227.08799999999999</v>
      </c>
      <c r="O2058" s="72">
        <v>3.823</v>
      </c>
      <c r="P2058" s="72">
        <v>13.206</v>
      </c>
      <c r="Q2058" s="12">
        <v>40.149000000000001</v>
      </c>
      <c r="R2058" s="72">
        <v>0.67600000000000005</v>
      </c>
      <c r="S2058" s="72">
        <v>38.729999999999997</v>
      </c>
      <c r="T2058" s="12">
        <v>267.23700000000002</v>
      </c>
      <c r="U2058" s="72">
        <v>4.4989999999999997</v>
      </c>
      <c r="V2058" s="72">
        <v>12.19</v>
      </c>
      <c r="W2058" s="12">
        <v>911.73099999999999</v>
      </c>
      <c r="X2058" s="72">
        <v>15.35</v>
      </c>
      <c r="Y2058" s="72">
        <v>3.427</v>
      </c>
      <c r="Z2058" s="12">
        <v>1178.9680000000001</v>
      </c>
      <c r="AA2058" s="72">
        <v>19.849</v>
      </c>
      <c r="AB2058" s="72">
        <v>1.6850000000000001</v>
      </c>
      <c r="AC2058" s="12">
        <v>5038.4589999999998</v>
      </c>
      <c r="AD2058" s="72">
        <v>84.828000000000003</v>
      </c>
      <c r="AE2058" s="72">
        <v>0.33800000000000002</v>
      </c>
      <c r="AF2058" s="12">
        <v>9.516</v>
      </c>
      <c r="AG2058" s="72">
        <v>0.16</v>
      </c>
      <c r="AH2058" s="72">
        <v>74.972999999999999</v>
      </c>
      <c r="AI2058" s="12">
        <v>160.27500000000001</v>
      </c>
      <c r="AJ2058" s="72">
        <v>2.698</v>
      </c>
      <c r="AK2058" s="72">
        <v>5.5970000000000004</v>
      </c>
      <c r="AL2058" s="12">
        <v>169.791</v>
      </c>
      <c r="AM2058" s="72">
        <v>2.859</v>
      </c>
      <c r="AN2058" s="72">
        <v>4.1829999999999998</v>
      </c>
      <c r="AO2058" s="12">
        <v>5208.25</v>
      </c>
      <c r="AP2058" s="72">
        <v>87.686999999999998</v>
      </c>
      <c r="AQ2058" s="72">
        <v>0.29099999999999998</v>
      </c>
      <c r="AR2058" s="12">
        <v>89.073999999999998</v>
      </c>
      <c r="AS2058" s="72">
        <v>1.5</v>
      </c>
      <c r="AT2058" s="72">
        <v>29.167999999999999</v>
      </c>
      <c r="AU2058" s="12">
        <v>21.483000000000001</v>
      </c>
      <c r="AV2058" s="72">
        <v>0.36199999999999999</v>
      </c>
      <c r="AW2058" s="72">
        <v>62.567</v>
      </c>
      <c r="AX2058" s="12">
        <v>107.71599999999999</v>
      </c>
      <c r="AY2058" s="72">
        <v>1.8140000000000001</v>
      </c>
      <c r="AZ2058" s="72">
        <v>32.832000000000001</v>
      </c>
      <c r="BA2058" s="12">
        <v>129.19900000000001</v>
      </c>
      <c r="BB2058" s="72">
        <v>2.1749999999999998</v>
      </c>
      <c r="BC2058" s="72">
        <v>33.552</v>
      </c>
      <c r="BD2058" s="12">
        <v>60.203000000000003</v>
      </c>
      <c r="BE2058" s="72">
        <v>1.014</v>
      </c>
      <c r="BF2058" s="72">
        <v>39.448999999999998</v>
      </c>
      <c r="BG2058" s="12">
        <v>189.40100000000001</v>
      </c>
      <c r="BH2058" s="72">
        <v>3.1890000000000001</v>
      </c>
      <c r="BI2058" s="72">
        <v>22.596</v>
      </c>
      <c r="BJ2058" s="12">
        <v>335.63299999999998</v>
      </c>
      <c r="BK2058" s="72">
        <v>5.6509999999999998</v>
      </c>
      <c r="BL2058" s="72">
        <v>11.494</v>
      </c>
      <c r="BM2058" s="12">
        <v>117.22499999999999</v>
      </c>
      <c r="BN2058" s="72">
        <v>1.974</v>
      </c>
      <c r="BO2058" s="72">
        <v>30.692</v>
      </c>
      <c r="BP2058" s="12">
        <v>452.85700000000003</v>
      </c>
      <c r="BQ2058" s="72">
        <v>7.6239999999999997</v>
      </c>
      <c r="BR2058" s="72">
        <v>9.452</v>
      </c>
      <c r="BS2058" s="12">
        <v>731.33299999999997</v>
      </c>
      <c r="BT2058" s="72">
        <v>12.313000000000001</v>
      </c>
      <c r="BU2058" s="72">
        <v>2.1930000000000001</v>
      </c>
      <c r="BV2058" s="12">
        <v>5939.5829999999996</v>
      </c>
      <c r="BW2058" s="72">
        <v>100</v>
      </c>
      <c r="BX2058" s="72">
        <v>0.123</v>
      </c>
      <c r="BY2058" s="13"/>
      <c r="BZ2058" s="13"/>
    </row>
    <row r="2059" spans="1:78" ht="12.75" customHeight="1">
      <c r="A2059" s="122" t="s">
        <v>65</v>
      </c>
      <c r="B2059" s="71" t="s">
        <v>68</v>
      </c>
      <c r="C2059" s="71" t="s">
        <v>26</v>
      </c>
      <c r="D2059" s="34">
        <v>46082</v>
      </c>
      <c r="E2059" s="12">
        <v>3864.3560000000002</v>
      </c>
      <c r="F2059" s="72">
        <v>65.007000000000005</v>
      </c>
      <c r="G2059" s="72">
        <v>0.84099999999999997</v>
      </c>
      <c r="H2059" s="12">
        <v>77.343000000000004</v>
      </c>
      <c r="I2059" s="72">
        <v>1.3009999999999999</v>
      </c>
      <c r="J2059" s="72">
        <v>32.472999999999999</v>
      </c>
      <c r="K2059" s="12">
        <v>56.241</v>
      </c>
      <c r="L2059" s="72">
        <v>0.94599999999999995</v>
      </c>
      <c r="M2059" s="72">
        <v>39.176000000000002</v>
      </c>
      <c r="N2059" s="12">
        <v>133.584</v>
      </c>
      <c r="O2059" s="72">
        <v>2.2469999999999999</v>
      </c>
      <c r="P2059" s="72">
        <v>21.515999999999998</v>
      </c>
      <c r="Q2059" s="12">
        <v>36.956000000000003</v>
      </c>
      <c r="R2059" s="72">
        <v>0.622</v>
      </c>
      <c r="S2059" s="72">
        <v>63.348999999999997</v>
      </c>
      <c r="T2059" s="12">
        <v>170.541</v>
      </c>
      <c r="U2059" s="72">
        <v>2.8690000000000002</v>
      </c>
      <c r="V2059" s="72">
        <v>23.361000000000001</v>
      </c>
      <c r="W2059" s="12">
        <v>1011.65</v>
      </c>
      <c r="X2059" s="72">
        <v>17.018000000000001</v>
      </c>
      <c r="Y2059" s="72">
        <v>4.6710000000000003</v>
      </c>
      <c r="Z2059" s="12">
        <v>1182.191</v>
      </c>
      <c r="AA2059" s="72">
        <v>19.887</v>
      </c>
      <c r="AB2059" s="72">
        <v>1.919</v>
      </c>
      <c r="AC2059" s="12">
        <v>5046.5460000000003</v>
      </c>
      <c r="AD2059" s="72">
        <v>84.894000000000005</v>
      </c>
      <c r="AE2059" s="72">
        <v>0.35699999999999998</v>
      </c>
      <c r="AF2059" s="12">
        <v>20.611000000000001</v>
      </c>
      <c r="AG2059" s="72">
        <v>0.34699999999999998</v>
      </c>
      <c r="AH2059" s="72">
        <v>59.536000000000001</v>
      </c>
      <c r="AI2059" s="12">
        <v>172.596</v>
      </c>
      <c r="AJ2059" s="72">
        <v>2.903</v>
      </c>
      <c r="AK2059" s="72">
        <v>9.6039999999999992</v>
      </c>
      <c r="AL2059" s="12">
        <v>193.20699999999999</v>
      </c>
      <c r="AM2059" s="72">
        <v>3.25</v>
      </c>
      <c r="AN2059" s="72">
        <v>4.1740000000000004</v>
      </c>
      <c r="AO2059" s="12">
        <v>5239.7529999999997</v>
      </c>
      <c r="AP2059" s="72">
        <v>88.144000000000005</v>
      </c>
      <c r="AQ2059" s="72">
        <v>0.25800000000000001</v>
      </c>
      <c r="AR2059" s="12">
        <v>99.311000000000007</v>
      </c>
      <c r="AS2059" s="72">
        <v>1.671</v>
      </c>
      <c r="AT2059" s="72">
        <v>32.213000000000001</v>
      </c>
      <c r="AU2059" s="12">
        <v>15.849</v>
      </c>
      <c r="AV2059" s="72">
        <v>0.26700000000000002</v>
      </c>
      <c r="AW2059" s="72">
        <v>83.554000000000002</v>
      </c>
      <c r="AX2059" s="12">
        <v>87.474999999999994</v>
      </c>
      <c r="AY2059" s="72">
        <v>1.472</v>
      </c>
      <c r="AZ2059" s="72">
        <v>38.567</v>
      </c>
      <c r="BA2059" s="12">
        <v>103.32299999999999</v>
      </c>
      <c r="BB2059" s="72">
        <v>1.738</v>
      </c>
      <c r="BC2059" s="72">
        <v>33.887</v>
      </c>
      <c r="BD2059" s="12">
        <v>45.046999999999997</v>
      </c>
      <c r="BE2059" s="72">
        <v>0.75800000000000001</v>
      </c>
      <c r="BF2059" s="72">
        <v>38.228000000000002</v>
      </c>
      <c r="BG2059" s="12">
        <v>148.37</v>
      </c>
      <c r="BH2059" s="72">
        <v>2.496</v>
      </c>
      <c r="BI2059" s="72">
        <v>21.995999999999999</v>
      </c>
      <c r="BJ2059" s="12">
        <v>358.863</v>
      </c>
      <c r="BK2059" s="72">
        <v>6.0369999999999999</v>
      </c>
      <c r="BL2059" s="72">
        <v>15.223000000000001</v>
      </c>
      <c r="BM2059" s="12">
        <v>98.24</v>
      </c>
      <c r="BN2059" s="72">
        <v>1.653</v>
      </c>
      <c r="BO2059" s="72">
        <v>34.015999999999998</v>
      </c>
      <c r="BP2059" s="12">
        <v>457.10300000000001</v>
      </c>
      <c r="BQ2059" s="72">
        <v>7.6890000000000001</v>
      </c>
      <c r="BR2059" s="72">
        <v>10.534000000000001</v>
      </c>
      <c r="BS2059" s="12">
        <v>704.78399999999999</v>
      </c>
      <c r="BT2059" s="72">
        <v>11.856</v>
      </c>
      <c r="BU2059" s="72">
        <v>3.1720000000000002</v>
      </c>
      <c r="BV2059" s="12">
        <v>5944.5370000000003</v>
      </c>
      <c r="BW2059" s="72">
        <v>100</v>
      </c>
      <c r="BX2059" s="72">
        <v>0.35799999999999998</v>
      </c>
      <c r="BY2059" s="13"/>
      <c r="BZ2059" s="13"/>
    </row>
    <row r="2060" spans="1:78" ht="12.75" customHeight="1">
      <c r="A2060" s="122" t="s">
        <v>65</v>
      </c>
      <c r="B2060" s="71" t="s">
        <v>68</v>
      </c>
      <c r="C2060" s="71" t="s">
        <v>26</v>
      </c>
      <c r="D2060" s="34">
        <v>46174</v>
      </c>
      <c r="E2060" s="12">
        <v>3878.9760000000001</v>
      </c>
      <c r="F2060" s="72">
        <v>64.724999999999994</v>
      </c>
      <c r="G2060" s="72">
        <v>0.69299999999999995</v>
      </c>
      <c r="H2060" s="12">
        <v>98.706000000000003</v>
      </c>
      <c r="I2060" s="72">
        <v>1.647</v>
      </c>
      <c r="J2060" s="72">
        <v>31.742000000000001</v>
      </c>
      <c r="K2060" s="12">
        <v>70.695999999999998</v>
      </c>
      <c r="L2060" s="72">
        <v>1.18</v>
      </c>
      <c r="M2060" s="72">
        <v>27.565000000000001</v>
      </c>
      <c r="N2060" s="12">
        <v>169.40199999999999</v>
      </c>
      <c r="O2060" s="72">
        <v>2.827</v>
      </c>
      <c r="P2060" s="72">
        <v>19.109000000000002</v>
      </c>
      <c r="Q2060" s="12">
        <v>18.117000000000001</v>
      </c>
      <c r="R2060" s="72">
        <v>0.30199999999999999</v>
      </c>
      <c r="S2060" s="72">
        <v>49.835999999999999</v>
      </c>
      <c r="T2060" s="12">
        <v>187.52</v>
      </c>
      <c r="U2060" s="72">
        <v>3.129</v>
      </c>
      <c r="V2060" s="72">
        <v>17.425999999999998</v>
      </c>
      <c r="W2060" s="12">
        <v>1021.371</v>
      </c>
      <c r="X2060" s="72">
        <v>17.042999999999999</v>
      </c>
      <c r="Y2060" s="72">
        <v>3.4249999999999998</v>
      </c>
      <c r="Z2060" s="12">
        <v>1208.8900000000001</v>
      </c>
      <c r="AA2060" s="72">
        <v>20.172000000000001</v>
      </c>
      <c r="AB2060" s="72">
        <v>1.425</v>
      </c>
      <c r="AC2060" s="12">
        <v>5087.866</v>
      </c>
      <c r="AD2060" s="72">
        <v>84.896000000000001</v>
      </c>
      <c r="AE2060" s="72">
        <v>0.36</v>
      </c>
      <c r="AF2060" s="12">
        <v>8.0039999999999996</v>
      </c>
      <c r="AG2060" s="72">
        <v>0.13400000000000001</v>
      </c>
      <c r="AH2060" s="72">
        <v>73.195999999999998</v>
      </c>
      <c r="AI2060" s="12">
        <v>184.946</v>
      </c>
      <c r="AJ2060" s="72">
        <v>3.0859999999999999</v>
      </c>
      <c r="AK2060" s="72">
        <v>4.3550000000000004</v>
      </c>
      <c r="AL2060" s="12">
        <v>192.95</v>
      </c>
      <c r="AM2060" s="72">
        <v>3.22</v>
      </c>
      <c r="AN2060" s="72">
        <v>4.0780000000000003</v>
      </c>
      <c r="AO2060" s="12">
        <v>5280.8159999999998</v>
      </c>
      <c r="AP2060" s="72">
        <v>88.116</v>
      </c>
      <c r="AQ2060" s="72">
        <v>0.29799999999999999</v>
      </c>
      <c r="AR2060" s="12">
        <v>30.545999999999999</v>
      </c>
      <c r="AS2060" s="72">
        <v>0.51</v>
      </c>
      <c r="AT2060" s="72">
        <v>35.156999999999996</v>
      </c>
      <c r="AU2060" s="12">
        <v>26.052</v>
      </c>
      <c r="AV2060" s="72">
        <v>0.435</v>
      </c>
      <c r="AW2060" s="72">
        <v>38.314</v>
      </c>
      <c r="AX2060" s="12">
        <v>117.202</v>
      </c>
      <c r="AY2060" s="72">
        <v>1.956</v>
      </c>
      <c r="AZ2060" s="72">
        <v>22.795000000000002</v>
      </c>
      <c r="BA2060" s="12">
        <v>143.25399999999999</v>
      </c>
      <c r="BB2060" s="72">
        <v>2.39</v>
      </c>
      <c r="BC2060" s="72">
        <v>18.007000000000001</v>
      </c>
      <c r="BD2060" s="12">
        <v>53.183999999999997</v>
      </c>
      <c r="BE2060" s="72">
        <v>0.88700000000000001</v>
      </c>
      <c r="BF2060" s="72">
        <v>47.16</v>
      </c>
      <c r="BG2060" s="12">
        <v>196.43899999999999</v>
      </c>
      <c r="BH2060" s="72">
        <v>3.278</v>
      </c>
      <c r="BI2060" s="72">
        <v>17.436</v>
      </c>
      <c r="BJ2060" s="12">
        <v>424.97500000000002</v>
      </c>
      <c r="BK2060" s="72">
        <v>7.0910000000000002</v>
      </c>
      <c r="BL2060" s="72">
        <v>9.2850000000000001</v>
      </c>
      <c r="BM2060" s="12">
        <v>60.271000000000001</v>
      </c>
      <c r="BN2060" s="72">
        <v>1.006</v>
      </c>
      <c r="BO2060" s="72">
        <v>32.786999999999999</v>
      </c>
      <c r="BP2060" s="12">
        <v>485.245</v>
      </c>
      <c r="BQ2060" s="72">
        <v>8.0969999999999995</v>
      </c>
      <c r="BR2060" s="72">
        <v>8.327</v>
      </c>
      <c r="BS2060" s="12">
        <v>712.23</v>
      </c>
      <c r="BT2060" s="72">
        <v>11.884</v>
      </c>
      <c r="BU2060" s="72">
        <v>2.0670000000000002</v>
      </c>
      <c r="BV2060" s="12">
        <v>5993.0460000000003</v>
      </c>
      <c r="BW2060" s="72">
        <v>100</v>
      </c>
      <c r="BX2060" s="72">
        <v>4.9000000000000002E-2</v>
      </c>
      <c r="BY2060" s="13"/>
      <c r="BZ2060" s="13"/>
    </row>
    <row r="2061" spans="1:78" ht="12.75" customHeight="1">
      <c r="A2061" s="122" t="s">
        <v>65</v>
      </c>
      <c r="B2061" s="71" t="s">
        <v>68</v>
      </c>
      <c r="C2061" s="71" t="s">
        <v>24</v>
      </c>
      <c r="D2061" s="34">
        <v>41883</v>
      </c>
      <c r="E2061" s="12">
        <v>1894.3209999999999</v>
      </c>
      <c r="F2061" s="72">
        <v>77.748999999999995</v>
      </c>
      <c r="G2061" s="72">
        <v>0.65600000000000003</v>
      </c>
      <c r="H2061" s="12">
        <v>20.154</v>
      </c>
      <c r="I2061" s="72">
        <v>0.82699999999999996</v>
      </c>
      <c r="J2061" s="72">
        <v>56.862000000000002</v>
      </c>
      <c r="K2061" s="12">
        <v>46.390999999999998</v>
      </c>
      <c r="L2061" s="72">
        <v>1.9039999999999999</v>
      </c>
      <c r="M2061" s="72">
        <v>43.41</v>
      </c>
      <c r="N2061" s="12">
        <v>66.545000000000002</v>
      </c>
      <c r="O2061" s="72">
        <v>2.7309999999999999</v>
      </c>
      <c r="P2061" s="72">
        <v>33.274000000000001</v>
      </c>
      <c r="Q2061" s="12">
        <v>10.427</v>
      </c>
      <c r="R2061" s="72">
        <v>0.42799999999999999</v>
      </c>
      <c r="S2061" s="72">
        <v>74.361000000000004</v>
      </c>
      <c r="T2061" s="12">
        <v>76.971999999999994</v>
      </c>
      <c r="U2061" s="72">
        <v>3.1589999999999998</v>
      </c>
      <c r="V2061" s="72">
        <v>30.629000000000001</v>
      </c>
      <c r="W2061" s="12">
        <v>139.08699999999999</v>
      </c>
      <c r="X2061" s="72">
        <v>5.7089999999999996</v>
      </c>
      <c r="Y2061" s="72">
        <v>16.78</v>
      </c>
      <c r="Z2061" s="12">
        <v>216.059</v>
      </c>
      <c r="AA2061" s="72">
        <v>8.8680000000000003</v>
      </c>
      <c r="AB2061" s="72">
        <v>2.63</v>
      </c>
      <c r="AC2061" s="12">
        <v>2110.38</v>
      </c>
      <c r="AD2061" s="72">
        <v>86.616</v>
      </c>
      <c r="AE2061" s="72">
        <v>0.50800000000000001</v>
      </c>
      <c r="AF2061" s="12">
        <v>0</v>
      </c>
      <c r="AG2061" s="72">
        <v>0</v>
      </c>
      <c r="AH2061" s="72">
        <v>0</v>
      </c>
      <c r="AI2061" s="12">
        <v>113.556</v>
      </c>
      <c r="AJ2061" s="72">
        <v>4.6609999999999996</v>
      </c>
      <c r="AK2061" s="72">
        <v>4.9240000000000004</v>
      </c>
      <c r="AL2061" s="12">
        <v>113.556</v>
      </c>
      <c r="AM2061" s="72">
        <v>4.6609999999999996</v>
      </c>
      <c r="AN2061" s="72">
        <v>4.9240000000000004</v>
      </c>
      <c r="AO2061" s="12">
        <v>2223.9360000000001</v>
      </c>
      <c r="AP2061" s="72">
        <v>91.277000000000001</v>
      </c>
      <c r="AQ2061" s="72">
        <v>0.42</v>
      </c>
      <c r="AR2061" s="12">
        <v>29.577999999999999</v>
      </c>
      <c r="AS2061" s="72">
        <v>1.214</v>
      </c>
      <c r="AT2061" s="72">
        <v>77.391999999999996</v>
      </c>
      <c r="AU2061" s="12">
        <v>10.629</v>
      </c>
      <c r="AV2061" s="72">
        <v>0.436</v>
      </c>
      <c r="AW2061" s="72">
        <v>79.501000000000005</v>
      </c>
      <c r="AX2061" s="12">
        <v>26.47</v>
      </c>
      <c r="AY2061" s="72">
        <v>1.0860000000000001</v>
      </c>
      <c r="AZ2061" s="72">
        <v>53.558</v>
      </c>
      <c r="BA2061" s="12">
        <v>37.098999999999997</v>
      </c>
      <c r="BB2061" s="72">
        <v>1.5229999999999999</v>
      </c>
      <c r="BC2061" s="72">
        <v>42.030999999999999</v>
      </c>
      <c r="BD2061" s="12">
        <v>44.085000000000001</v>
      </c>
      <c r="BE2061" s="72">
        <v>1.8089999999999999</v>
      </c>
      <c r="BF2061" s="72">
        <v>54.935000000000002</v>
      </c>
      <c r="BG2061" s="12">
        <v>81.183999999999997</v>
      </c>
      <c r="BH2061" s="72">
        <v>3.3319999999999999</v>
      </c>
      <c r="BI2061" s="72">
        <v>27.591999999999999</v>
      </c>
      <c r="BJ2061" s="12">
        <v>83.844999999999999</v>
      </c>
      <c r="BK2061" s="72">
        <v>3.4409999999999998</v>
      </c>
      <c r="BL2061" s="72">
        <v>27.634</v>
      </c>
      <c r="BM2061" s="12">
        <v>17.928999999999998</v>
      </c>
      <c r="BN2061" s="72">
        <v>0.73599999999999999</v>
      </c>
      <c r="BO2061" s="72">
        <v>67.825000000000003</v>
      </c>
      <c r="BP2061" s="12">
        <v>101.773</v>
      </c>
      <c r="BQ2061" s="72">
        <v>4.1769999999999996</v>
      </c>
      <c r="BR2061" s="72">
        <v>22.372</v>
      </c>
      <c r="BS2061" s="12">
        <v>212.535</v>
      </c>
      <c r="BT2061" s="72">
        <v>8.7230000000000008</v>
      </c>
      <c r="BU2061" s="72">
        <v>3.6869999999999998</v>
      </c>
      <c r="BV2061" s="12">
        <v>2436.4699999999998</v>
      </c>
      <c r="BW2061" s="72">
        <v>100</v>
      </c>
      <c r="BX2061" s="72">
        <v>0.30299999999999999</v>
      </c>
      <c r="BY2061" s="13"/>
      <c r="BZ2061" s="13"/>
    </row>
    <row r="2062" spans="1:78" ht="12.75" customHeight="1">
      <c r="A2062" s="122" t="s">
        <v>65</v>
      </c>
      <c r="B2062" s="71" t="s">
        <v>68</v>
      </c>
      <c r="C2062" s="71" t="s">
        <v>24</v>
      </c>
      <c r="D2062" s="34">
        <v>41974</v>
      </c>
      <c r="E2062" s="12">
        <v>1902.876</v>
      </c>
      <c r="F2062" s="72">
        <v>77.516999999999996</v>
      </c>
      <c r="G2062" s="72">
        <v>0.80200000000000005</v>
      </c>
      <c r="H2062" s="12">
        <v>48.341999999999999</v>
      </c>
      <c r="I2062" s="72">
        <v>1.9690000000000001</v>
      </c>
      <c r="J2062" s="72">
        <v>41.265999999999998</v>
      </c>
      <c r="K2062" s="12">
        <v>64.12</v>
      </c>
      <c r="L2062" s="72">
        <v>2.6120000000000001</v>
      </c>
      <c r="M2062" s="72">
        <v>28.155999999999999</v>
      </c>
      <c r="N2062" s="12">
        <v>112.462</v>
      </c>
      <c r="O2062" s="72">
        <v>4.5810000000000004</v>
      </c>
      <c r="P2062" s="72">
        <v>15.753</v>
      </c>
      <c r="Q2062" s="12">
        <v>0</v>
      </c>
      <c r="R2062" s="72">
        <v>0</v>
      </c>
      <c r="S2062" s="72">
        <v>0</v>
      </c>
      <c r="T2062" s="12">
        <v>112.462</v>
      </c>
      <c r="U2062" s="72">
        <v>4.5810000000000004</v>
      </c>
      <c r="V2062" s="72">
        <v>15.753</v>
      </c>
      <c r="W2062" s="12">
        <v>117.70699999999999</v>
      </c>
      <c r="X2062" s="72">
        <v>4.7949999999999999</v>
      </c>
      <c r="Y2062" s="72">
        <v>16.587</v>
      </c>
      <c r="Z2062" s="12">
        <v>230.16900000000001</v>
      </c>
      <c r="AA2062" s="72">
        <v>9.3759999999999994</v>
      </c>
      <c r="AB2062" s="72">
        <v>6.0129999999999999</v>
      </c>
      <c r="AC2062" s="12">
        <v>2133.0450000000001</v>
      </c>
      <c r="AD2062" s="72">
        <v>86.893000000000001</v>
      </c>
      <c r="AE2062" s="72">
        <v>0.52700000000000002</v>
      </c>
      <c r="AF2062" s="12">
        <v>0</v>
      </c>
      <c r="AG2062" s="72">
        <v>0</v>
      </c>
      <c r="AH2062" s="72">
        <v>0</v>
      </c>
      <c r="AI2062" s="12">
        <v>111.717</v>
      </c>
      <c r="AJ2062" s="72">
        <v>4.5510000000000002</v>
      </c>
      <c r="AK2062" s="72">
        <v>4.8739999999999997</v>
      </c>
      <c r="AL2062" s="12">
        <v>111.717</v>
      </c>
      <c r="AM2062" s="72">
        <v>4.5510000000000002</v>
      </c>
      <c r="AN2062" s="72">
        <v>4.8739999999999997</v>
      </c>
      <c r="AO2062" s="12">
        <v>2244.7620000000002</v>
      </c>
      <c r="AP2062" s="72">
        <v>91.444000000000003</v>
      </c>
      <c r="AQ2062" s="72">
        <v>0.42099999999999999</v>
      </c>
      <c r="AR2062" s="12">
        <v>0</v>
      </c>
      <c r="AS2062" s="72">
        <v>0</v>
      </c>
      <c r="AT2062" s="72">
        <v>0</v>
      </c>
      <c r="AU2062" s="12">
        <v>5.2220000000000004</v>
      </c>
      <c r="AV2062" s="72">
        <v>0.21299999999999999</v>
      </c>
      <c r="AW2062" s="72">
        <v>81.268000000000001</v>
      </c>
      <c r="AX2062" s="12">
        <v>64.516000000000005</v>
      </c>
      <c r="AY2062" s="72">
        <v>2.6280000000000001</v>
      </c>
      <c r="AZ2062" s="72">
        <v>39.43</v>
      </c>
      <c r="BA2062" s="12">
        <v>69.738</v>
      </c>
      <c r="BB2062" s="72">
        <v>2.8410000000000002</v>
      </c>
      <c r="BC2062" s="72">
        <v>35.314999999999998</v>
      </c>
      <c r="BD2062" s="12">
        <v>39.558</v>
      </c>
      <c r="BE2062" s="72">
        <v>1.611</v>
      </c>
      <c r="BF2062" s="72">
        <v>44.22</v>
      </c>
      <c r="BG2062" s="12">
        <v>109.29600000000001</v>
      </c>
      <c r="BH2062" s="72">
        <v>4.452</v>
      </c>
      <c r="BI2062" s="72">
        <v>19.968</v>
      </c>
      <c r="BJ2062" s="12">
        <v>75.548000000000002</v>
      </c>
      <c r="BK2062" s="72">
        <v>3.0779999999999998</v>
      </c>
      <c r="BL2062" s="72">
        <v>26.754999999999999</v>
      </c>
      <c r="BM2062" s="12">
        <v>25.18</v>
      </c>
      <c r="BN2062" s="72">
        <v>1.026</v>
      </c>
      <c r="BO2062" s="72">
        <v>68.453000000000003</v>
      </c>
      <c r="BP2062" s="12">
        <v>100.72799999999999</v>
      </c>
      <c r="BQ2062" s="72">
        <v>4.1029999999999998</v>
      </c>
      <c r="BR2062" s="72">
        <v>20.837</v>
      </c>
      <c r="BS2062" s="12">
        <v>210.024</v>
      </c>
      <c r="BT2062" s="72">
        <v>8.5559999999999992</v>
      </c>
      <c r="BU2062" s="72">
        <v>3.4889999999999999</v>
      </c>
      <c r="BV2062" s="12">
        <v>2454.7860000000001</v>
      </c>
      <c r="BW2062" s="72">
        <v>100</v>
      </c>
      <c r="BX2062" s="72">
        <v>0.27900000000000003</v>
      </c>
      <c r="BY2062" s="13"/>
      <c r="BZ2062" s="13"/>
    </row>
    <row r="2063" spans="1:78" ht="12.75" customHeight="1">
      <c r="A2063" s="122" t="s">
        <v>65</v>
      </c>
      <c r="B2063" s="71" t="s">
        <v>68</v>
      </c>
      <c r="C2063" s="71" t="s">
        <v>24</v>
      </c>
      <c r="D2063" s="34">
        <v>42064</v>
      </c>
      <c r="E2063" s="12">
        <v>1905.962</v>
      </c>
      <c r="F2063" s="72">
        <v>77.350999999999999</v>
      </c>
      <c r="G2063" s="72">
        <v>1.153</v>
      </c>
      <c r="H2063" s="12">
        <v>71.034000000000006</v>
      </c>
      <c r="I2063" s="72">
        <v>2.883</v>
      </c>
      <c r="J2063" s="72">
        <v>29.004999999999999</v>
      </c>
      <c r="K2063" s="12">
        <v>65.763999999999996</v>
      </c>
      <c r="L2063" s="72">
        <v>2.669</v>
      </c>
      <c r="M2063" s="72">
        <v>33.082000000000001</v>
      </c>
      <c r="N2063" s="12">
        <v>136.798</v>
      </c>
      <c r="O2063" s="72">
        <v>5.5519999999999996</v>
      </c>
      <c r="P2063" s="72">
        <v>18.847999999999999</v>
      </c>
      <c r="Q2063" s="12">
        <v>0</v>
      </c>
      <c r="R2063" s="72">
        <v>0</v>
      </c>
      <c r="S2063" s="72">
        <v>0</v>
      </c>
      <c r="T2063" s="12">
        <v>136.798</v>
      </c>
      <c r="U2063" s="72">
        <v>5.5519999999999996</v>
      </c>
      <c r="V2063" s="72">
        <v>18.847999999999999</v>
      </c>
      <c r="W2063" s="12">
        <v>101.374</v>
      </c>
      <c r="X2063" s="72">
        <v>4.1139999999999999</v>
      </c>
      <c r="Y2063" s="72">
        <v>23.201000000000001</v>
      </c>
      <c r="Z2063" s="12">
        <v>238.173</v>
      </c>
      <c r="AA2063" s="72">
        <v>9.6660000000000004</v>
      </c>
      <c r="AB2063" s="72">
        <v>8.2940000000000005</v>
      </c>
      <c r="AC2063" s="12">
        <v>2144.134</v>
      </c>
      <c r="AD2063" s="72">
        <v>87.016999999999996</v>
      </c>
      <c r="AE2063" s="72">
        <v>0.48</v>
      </c>
      <c r="AF2063" s="12">
        <v>0</v>
      </c>
      <c r="AG2063" s="72">
        <v>0</v>
      </c>
      <c r="AH2063" s="72">
        <v>0</v>
      </c>
      <c r="AI2063" s="12">
        <v>126.346</v>
      </c>
      <c r="AJ2063" s="72">
        <v>5.1280000000000001</v>
      </c>
      <c r="AK2063" s="72">
        <v>5.3650000000000002</v>
      </c>
      <c r="AL2063" s="12">
        <v>126.346</v>
      </c>
      <c r="AM2063" s="72">
        <v>5.1280000000000001</v>
      </c>
      <c r="AN2063" s="72">
        <v>5.3650000000000002</v>
      </c>
      <c r="AO2063" s="12">
        <v>2270.48</v>
      </c>
      <c r="AP2063" s="72">
        <v>92.144999999999996</v>
      </c>
      <c r="AQ2063" s="72">
        <v>0.32100000000000001</v>
      </c>
      <c r="AR2063" s="12">
        <v>24.684999999999999</v>
      </c>
      <c r="AS2063" s="72">
        <v>1.002</v>
      </c>
      <c r="AT2063" s="72">
        <v>65.364999999999995</v>
      </c>
      <c r="AU2063" s="12">
        <v>16.018000000000001</v>
      </c>
      <c r="AV2063" s="72">
        <v>0.65</v>
      </c>
      <c r="AW2063" s="72">
        <v>86.694000000000003</v>
      </c>
      <c r="AX2063" s="12">
        <v>49.335999999999999</v>
      </c>
      <c r="AY2063" s="72">
        <v>2.0019999999999998</v>
      </c>
      <c r="AZ2063" s="72">
        <v>67.036000000000001</v>
      </c>
      <c r="BA2063" s="12">
        <v>65.353999999999999</v>
      </c>
      <c r="BB2063" s="72">
        <v>2.6520000000000001</v>
      </c>
      <c r="BC2063" s="72">
        <v>57.036999999999999</v>
      </c>
      <c r="BD2063" s="12">
        <v>12.106</v>
      </c>
      <c r="BE2063" s="72">
        <v>0.49099999999999999</v>
      </c>
      <c r="BF2063" s="72">
        <v>101.798</v>
      </c>
      <c r="BG2063" s="12">
        <v>77.459999999999994</v>
      </c>
      <c r="BH2063" s="72">
        <v>3.1440000000000001</v>
      </c>
      <c r="BI2063" s="72">
        <v>51.595999999999997</v>
      </c>
      <c r="BJ2063" s="12">
        <v>91.417000000000002</v>
      </c>
      <c r="BK2063" s="72">
        <v>3.71</v>
      </c>
      <c r="BL2063" s="72">
        <v>53.125999999999998</v>
      </c>
      <c r="BM2063" s="12">
        <v>0</v>
      </c>
      <c r="BN2063" s="72">
        <v>0</v>
      </c>
      <c r="BO2063" s="72">
        <v>0</v>
      </c>
      <c r="BP2063" s="12">
        <v>91.417000000000002</v>
      </c>
      <c r="BQ2063" s="72">
        <v>3.71</v>
      </c>
      <c r="BR2063" s="72">
        <v>53.125999999999998</v>
      </c>
      <c r="BS2063" s="12">
        <v>193.56200000000001</v>
      </c>
      <c r="BT2063" s="72">
        <v>7.8550000000000004</v>
      </c>
      <c r="BU2063" s="72">
        <v>3.5390000000000001</v>
      </c>
      <c r="BV2063" s="12">
        <v>2464.0419999999999</v>
      </c>
      <c r="BW2063" s="72">
        <v>100</v>
      </c>
      <c r="BX2063" s="72">
        <v>0.28799999999999998</v>
      </c>
      <c r="BY2063" s="13"/>
      <c r="BZ2063" s="13"/>
    </row>
    <row r="2064" spans="1:78" ht="12.75" customHeight="1">
      <c r="A2064" s="122" t="s">
        <v>65</v>
      </c>
      <c r="B2064" s="71" t="s">
        <v>68</v>
      </c>
      <c r="C2064" s="71" t="s">
        <v>24</v>
      </c>
      <c r="D2064" s="34">
        <v>42156</v>
      </c>
      <c r="E2064" s="12">
        <v>1911.5509999999999</v>
      </c>
      <c r="F2064" s="72">
        <v>77.150000000000006</v>
      </c>
      <c r="G2064" s="72">
        <v>0.86099999999999999</v>
      </c>
      <c r="H2064" s="12">
        <v>43.750999999999998</v>
      </c>
      <c r="I2064" s="72">
        <v>1.766</v>
      </c>
      <c r="J2064" s="72">
        <v>56.033999999999999</v>
      </c>
      <c r="K2064" s="12">
        <v>17.27</v>
      </c>
      <c r="L2064" s="72">
        <v>0.69699999999999995</v>
      </c>
      <c r="M2064" s="72">
        <v>56.17</v>
      </c>
      <c r="N2064" s="12">
        <v>61.021000000000001</v>
      </c>
      <c r="O2064" s="72">
        <v>2.4630000000000001</v>
      </c>
      <c r="P2064" s="72">
        <v>41.154000000000003</v>
      </c>
      <c r="Q2064" s="12">
        <v>0</v>
      </c>
      <c r="R2064" s="72">
        <v>0</v>
      </c>
      <c r="S2064" s="72">
        <v>0</v>
      </c>
      <c r="T2064" s="12">
        <v>61.021000000000001</v>
      </c>
      <c r="U2064" s="72">
        <v>2.4630000000000001</v>
      </c>
      <c r="V2064" s="72">
        <v>41.154000000000003</v>
      </c>
      <c r="W2064" s="12">
        <v>196.95099999999999</v>
      </c>
      <c r="X2064" s="72">
        <v>7.9489999999999998</v>
      </c>
      <c r="Y2064" s="72">
        <v>13.172000000000001</v>
      </c>
      <c r="Z2064" s="12">
        <v>257.97199999999998</v>
      </c>
      <c r="AA2064" s="72">
        <v>10.412000000000001</v>
      </c>
      <c r="AB2064" s="72">
        <v>4.6820000000000004</v>
      </c>
      <c r="AC2064" s="12">
        <v>2169.5230000000001</v>
      </c>
      <c r="AD2064" s="72">
        <v>87.561999999999998</v>
      </c>
      <c r="AE2064" s="72">
        <v>0.47199999999999998</v>
      </c>
      <c r="AF2064" s="12">
        <v>1.38</v>
      </c>
      <c r="AG2064" s="72">
        <v>5.6000000000000001E-2</v>
      </c>
      <c r="AH2064" s="72">
        <v>106.164</v>
      </c>
      <c r="AI2064" s="12">
        <v>104.58199999999999</v>
      </c>
      <c r="AJ2064" s="72">
        <v>4.2210000000000001</v>
      </c>
      <c r="AK2064" s="72">
        <v>5.0129999999999999</v>
      </c>
      <c r="AL2064" s="12">
        <v>105.961</v>
      </c>
      <c r="AM2064" s="72">
        <v>4.2770000000000001</v>
      </c>
      <c r="AN2064" s="72">
        <v>5.2460000000000004</v>
      </c>
      <c r="AO2064" s="12">
        <v>2275.4839999999999</v>
      </c>
      <c r="AP2064" s="72">
        <v>91.838999999999999</v>
      </c>
      <c r="AQ2064" s="72">
        <v>0.36399999999999999</v>
      </c>
      <c r="AR2064" s="12">
        <v>0</v>
      </c>
      <c r="AS2064" s="72">
        <v>0</v>
      </c>
      <c r="AT2064" s="72">
        <v>0</v>
      </c>
      <c r="AU2064" s="12">
        <v>5.907</v>
      </c>
      <c r="AV2064" s="72">
        <v>0.23799999999999999</v>
      </c>
      <c r="AW2064" s="72">
        <v>127.53100000000001</v>
      </c>
      <c r="AX2064" s="12">
        <v>76.153999999999996</v>
      </c>
      <c r="AY2064" s="72">
        <v>3.0739999999999998</v>
      </c>
      <c r="AZ2064" s="72">
        <v>40.511000000000003</v>
      </c>
      <c r="BA2064" s="12">
        <v>82.06</v>
      </c>
      <c r="BB2064" s="72">
        <v>3.3119999999999998</v>
      </c>
      <c r="BC2064" s="72">
        <v>36.941000000000003</v>
      </c>
      <c r="BD2064" s="12">
        <v>85.096000000000004</v>
      </c>
      <c r="BE2064" s="72">
        <v>3.4340000000000002</v>
      </c>
      <c r="BF2064" s="72">
        <v>28.855</v>
      </c>
      <c r="BG2064" s="12">
        <v>167.15600000000001</v>
      </c>
      <c r="BH2064" s="72">
        <v>6.7460000000000004</v>
      </c>
      <c r="BI2064" s="72">
        <v>9.5670000000000002</v>
      </c>
      <c r="BJ2064" s="12">
        <v>35.058999999999997</v>
      </c>
      <c r="BK2064" s="72">
        <v>1.415</v>
      </c>
      <c r="BL2064" s="72">
        <v>39.756</v>
      </c>
      <c r="BM2064" s="12">
        <v>0</v>
      </c>
      <c r="BN2064" s="72">
        <v>0</v>
      </c>
      <c r="BO2064" s="72">
        <v>0</v>
      </c>
      <c r="BP2064" s="12">
        <v>35.058999999999997</v>
      </c>
      <c r="BQ2064" s="72">
        <v>1.415</v>
      </c>
      <c r="BR2064" s="72">
        <v>39.756</v>
      </c>
      <c r="BS2064" s="12">
        <v>202.21600000000001</v>
      </c>
      <c r="BT2064" s="72">
        <v>8.1609999999999996</v>
      </c>
      <c r="BU2064" s="72">
        <v>3.83</v>
      </c>
      <c r="BV2064" s="12">
        <v>2477.6999999999998</v>
      </c>
      <c r="BW2064" s="72">
        <v>100</v>
      </c>
      <c r="BX2064" s="72">
        <v>0.27100000000000002</v>
      </c>
      <c r="BY2064" s="13"/>
      <c r="BZ2064" s="13"/>
    </row>
    <row r="2065" spans="1:78" ht="12.75" customHeight="1">
      <c r="A2065" s="122" t="s">
        <v>65</v>
      </c>
      <c r="B2065" s="71" t="s">
        <v>68</v>
      </c>
      <c r="C2065" s="71" t="s">
        <v>24</v>
      </c>
      <c r="D2065" s="34">
        <v>42614</v>
      </c>
      <c r="E2065" s="12">
        <v>1956.326</v>
      </c>
      <c r="F2065" s="72">
        <v>77.748999999999995</v>
      </c>
      <c r="G2065" s="72">
        <v>0.83699999999999997</v>
      </c>
      <c r="H2065" s="12">
        <v>60.960999999999999</v>
      </c>
      <c r="I2065" s="72">
        <v>2.423</v>
      </c>
      <c r="J2065" s="72">
        <v>30.425000000000001</v>
      </c>
      <c r="K2065" s="12">
        <v>40.082999999999998</v>
      </c>
      <c r="L2065" s="72">
        <v>1.593</v>
      </c>
      <c r="M2065" s="72">
        <v>37.320999999999998</v>
      </c>
      <c r="N2065" s="12">
        <v>101.044</v>
      </c>
      <c r="O2065" s="72">
        <v>4.016</v>
      </c>
      <c r="P2065" s="72">
        <v>20.055</v>
      </c>
      <c r="Q2065" s="12">
        <v>21.077000000000002</v>
      </c>
      <c r="R2065" s="72">
        <v>0.83799999999999997</v>
      </c>
      <c r="S2065" s="72">
        <v>68.662000000000006</v>
      </c>
      <c r="T2065" s="12">
        <v>122.121</v>
      </c>
      <c r="U2065" s="72">
        <v>4.8529999999999998</v>
      </c>
      <c r="V2065" s="72">
        <v>16.032</v>
      </c>
      <c r="W2065" s="12">
        <v>145.80099999999999</v>
      </c>
      <c r="X2065" s="72">
        <v>5.7939999999999996</v>
      </c>
      <c r="Y2065" s="72">
        <v>12.574999999999999</v>
      </c>
      <c r="Z2065" s="12">
        <v>267.92200000000003</v>
      </c>
      <c r="AA2065" s="72">
        <v>10.648</v>
      </c>
      <c r="AB2065" s="72">
        <v>4.26</v>
      </c>
      <c r="AC2065" s="12">
        <v>2224.248</v>
      </c>
      <c r="AD2065" s="72">
        <v>88.397000000000006</v>
      </c>
      <c r="AE2065" s="72">
        <v>0.58799999999999997</v>
      </c>
      <c r="AF2065" s="12">
        <v>3.589</v>
      </c>
      <c r="AG2065" s="72">
        <v>0.14299999999999999</v>
      </c>
      <c r="AH2065" s="72">
        <v>128.26499999999999</v>
      </c>
      <c r="AI2065" s="12">
        <v>92.89</v>
      </c>
      <c r="AJ2065" s="72">
        <v>3.6920000000000002</v>
      </c>
      <c r="AK2065" s="72">
        <v>9.02</v>
      </c>
      <c r="AL2065" s="12">
        <v>96.478999999999999</v>
      </c>
      <c r="AM2065" s="72">
        <v>3.8340000000000001</v>
      </c>
      <c r="AN2065" s="72">
        <v>6.2229999999999999</v>
      </c>
      <c r="AO2065" s="12">
        <v>2320.7269999999999</v>
      </c>
      <c r="AP2065" s="72">
        <v>92.230999999999995</v>
      </c>
      <c r="AQ2065" s="72">
        <v>0.434</v>
      </c>
      <c r="AR2065" s="12">
        <v>7.1639999999999997</v>
      </c>
      <c r="AS2065" s="72">
        <v>0.28499999999999998</v>
      </c>
      <c r="AT2065" s="72">
        <v>104.468</v>
      </c>
      <c r="AU2065" s="12">
        <v>3.7719999999999998</v>
      </c>
      <c r="AV2065" s="72">
        <v>0.15</v>
      </c>
      <c r="AW2065" s="72">
        <v>105.047</v>
      </c>
      <c r="AX2065" s="12">
        <v>40.615000000000002</v>
      </c>
      <c r="AY2065" s="72">
        <v>1.6140000000000001</v>
      </c>
      <c r="AZ2065" s="72">
        <v>47.165999999999997</v>
      </c>
      <c r="BA2065" s="12">
        <v>44.387</v>
      </c>
      <c r="BB2065" s="72">
        <v>1.764</v>
      </c>
      <c r="BC2065" s="72">
        <v>42.783000000000001</v>
      </c>
      <c r="BD2065" s="12">
        <v>42.707000000000001</v>
      </c>
      <c r="BE2065" s="72">
        <v>1.6970000000000001</v>
      </c>
      <c r="BF2065" s="72">
        <v>50.94</v>
      </c>
      <c r="BG2065" s="12">
        <v>87.093999999999994</v>
      </c>
      <c r="BH2065" s="72">
        <v>3.4609999999999999</v>
      </c>
      <c r="BI2065" s="72">
        <v>22.414999999999999</v>
      </c>
      <c r="BJ2065" s="12">
        <v>82.924999999999997</v>
      </c>
      <c r="BK2065" s="72">
        <v>3.2959999999999998</v>
      </c>
      <c r="BL2065" s="72">
        <v>23.672999999999998</v>
      </c>
      <c r="BM2065" s="12">
        <v>18.294</v>
      </c>
      <c r="BN2065" s="72">
        <v>0.72699999999999998</v>
      </c>
      <c r="BO2065" s="72">
        <v>103.407</v>
      </c>
      <c r="BP2065" s="12">
        <v>101.21899999999999</v>
      </c>
      <c r="BQ2065" s="72">
        <v>4.0229999999999997</v>
      </c>
      <c r="BR2065" s="72">
        <v>18.861000000000001</v>
      </c>
      <c r="BS2065" s="12">
        <v>195.47800000000001</v>
      </c>
      <c r="BT2065" s="72">
        <v>7.7690000000000001</v>
      </c>
      <c r="BU2065" s="72">
        <v>3.3460000000000001</v>
      </c>
      <c r="BV2065" s="12">
        <v>2516.2049999999999</v>
      </c>
      <c r="BW2065" s="72">
        <v>100</v>
      </c>
      <c r="BX2065" s="72">
        <v>0.42</v>
      </c>
      <c r="BY2065" s="13"/>
      <c r="BZ2065" s="13"/>
    </row>
    <row r="2066" spans="1:78" ht="12.75" customHeight="1">
      <c r="A2066" s="122" t="s">
        <v>65</v>
      </c>
      <c r="B2066" s="71" t="s">
        <v>68</v>
      </c>
      <c r="C2066" s="71" t="s">
        <v>24</v>
      </c>
      <c r="D2066" s="34">
        <v>42705</v>
      </c>
      <c r="E2066" s="12">
        <v>1972.27</v>
      </c>
      <c r="F2066" s="72">
        <v>78.388000000000005</v>
      </c>
      <c r="G2066" s="72">
        <v>0.80200000000000005</v>
      </c>
      <c r="H2066" s="12">
        <v>113.697</v>
      </c>
      <c r="I2066" s="72">
        <v>4.5190000000000001</v>
      </c>
      <c r="J2066" s="72">
        <v>24.605</v>
      </c>
      <c r="K2066" s="12">
        <v>26.486000000000001</v>
      </c>
      <c r="L2066" s="72">
        <v>1.0529999999999999</v>
      </c>
      <c r="M2066" s="72">
        <v>58.393000000000001</v>
      </c>
      <c r="N2066" s="12">
        <v>140.18299999999999</v>
      </c>
      <c r="O2066" s="72">
        <v>5.5720000000000001</v>
      </c>
      <c r="P2066" s="72">
        <v>17.884</v>
      </c>
      <c r="Q2066" s="12">
        <v>0</v>
      </c>
      <c r="R2066" s="72">
        <v>0</v>
      </c>
      <c r="S2066" s="72">
        <v>0</v>
      </c>
      <c r="T2066" s="12">
        <v>140.18299999999999</v>
      </c>
      <c r="U2066" s="72">
        <v>5.5720000000000001</v>
      </c>
      <c r="V2066" s="72">
        <v>17.884</v>
      </c>
      <c r="W2066" s="12">
        <v>115.006</v>
      </c>
      <c r="X2066" s="72">
        <v>4.5709999999999997</v>
      </c>
      <c r="Y2066" s="72">
        <v>21.847000000000001</v>
      </c>
      <c r="Z2066" s="12">
        <v>255.18899999999999</v>
      </c>
      <c r="AA2066" s="72">
        <v>10.141999999999999</v>
      </c>
      <c r="AB2066" s="72">
        <v>5</v>
      </c>
      <c r="AC2066" s="12">
        <v>2227.4589999999998</v>
      </c>
      <c r="AD2066" s="72">
        <v>88.53</v>
      </c>
      <c r="AE2066" s="72">
        <v>0.40400000000000003</v>
      </c>
      <c r="AF2066" s="12">
        <v>0</v>
      </c>
      <c r="AG2066" s="72">
        <v>0</v>
      </c>
      <c r="AH2066" s="72">
        <v>0</v>
      </c>
      <c r="AI2066" s="12">
        <v>95.938000000000002</v>
      </c>
      <c r="AJ2066" s="72">
        <v>3.8130000000000002</v>
      </c>
      <c r="AK2066" s="72">
        <v>4.633</v>
      </c>
      <c r="AL2066" s="12">
        <v>95.938000000000002</v>
      </c>
      <c r="AM2066" s="72">
        <v>3.8130000000000002</v>
      </c>
      <c r="AN2066" s="72">
        <v>4.633</v>
      </c>
      <c r="AO2066" s="12">
        <v>2323.3980000000001</v>
      </c>
      <c r="AP2066" s="72">
        <v>92.343000000000004</v>
      </c>
      <c r="AQ2066" s="72">
        <v>0.34300000000000003</v>
      </c>
      <c r="AR2066" s="12">
        <v>19.605</v>
      </c>
      <c r="AS2066" s="72">
        <v>0.77900000000000003</v>
      </c>
      <c r="AT2066" s="72">
        <v>70.974000000000004</v>
      </c>
      <c r="AU2066" s="12">
        <v>0</v>
      </c>
      <c r="AV2066" s="72">
        <v>0</v>
      </c>
      <c r="AW2066" s="72">
        <v>0</v>
      </c>
      <c r="AX2066" s="12">
        <v>52.223999999999997</v>
      </c>
      <c r="AY2066" s="72">
        <v>2.0760000000000001</v>
      </c>
      <c r="AZ2066" s="72">
        <v>46.31</v>
      </c>
      <c r="BA2066" s="12">
        <v>52.223999999999997</v>
      </c>
      <c r="BB2066" s="72">
        <v>2.0760000000000001</v>
      </c>
      <c r="BC2066" s="72">
        <v>46.31</v>
      </c>
      <c r="BD2066" s="12">
        <v>1.722</v>
      </c>
      <c r="BE2066" s="72">
        <v>6.8000000000000005E-2</v>
      </c>
      <c r="BF2066" s="72">
        <v>104.04</v>
      </c>
      <c r="BG2066" s="12">
        <v>53.945999999999998</v>
      </c>
      <c r="BH2066" s="72">
        <v>2.1440000000000001</v>
      </c>
      <c r="BI2066" s="72">
        <v>43.25</v>
      </c>
      <c r="BJ2066" s="12">
        <v>93.498999999999995</v>
      </c>
      <c r="BK2066" s="72">
        <v>3.7160000000000002</v>
      </c>
      <c r="BL2066" s="72">
        <v>37.338000000000001</v>
      </c>
      <c r="BM2066" s="12">
        <v>25.600999999999999</v>
      </c>
      <c r="BN2066" s="72">
        <v>1.018</v>
      </c>
      <c r="BO2066" s="72">
        <v>52.225999999999999</v>
      </c>
      <c r="BP2066" s="12">
        <v>119.1</v>
      </c>
      <c r="BQ2066" s="72">
        <v>4.734</v>
      </c>
      <c r="BR2066" s="72">
        <v>23.882000000000001</v>
      </c>
      <c r="BS2066" s="12">
        <v>192.65199999999999</v>
      </c>
      <c r="BT2066" s="72">
        <v>7.657</v>
      </c>
      <c r="BU2066" s="72">
        <v>3.2109999999999999</v>
      </c>
      <c r="BV2066" s="12">
        <v>2516.049</v>
      </c>
      <c r="BW2066" s="72">
        <v>100</v>
      </c>
      <c r="BX2066" s="72">
        <v>0.26600000000000001</v>
      </c>
      <c r="BY2066" s="13"/>
      <c r="BZ2066" s="13"/>
    </row>
    <row r="2067" spans="1:78" ht="12.75" customHeight="1">
      <c r="A2067" s="122" t="s">
        <v>65</v>
      </c>
      <c r="B2067" s="71" t="s">
        <v>68</v>
      </c>
      <c r="C2067" s="71" t="s">
        <v>24</v>
      </c>
      <c r="D2067" s="34">
        <v>42795</v>
      </c>
      <c r="E2067" s="12">
        <v>1942.71</v>
      </c>
      <c r="F2067" s="72">
        <v>77.311000000000007</v>
      </c>
      <c r="G2067" s="72">
        <v>0.58899999999999997</v>
      </c>
      <c r="H2067" s="12">
        <v>61.642000000000003</v>
      </c>
      <c r="I2067" s="72">
        <v>2.4529999999999998</v>
      </c>
      <c r="J2067" s="72">
        <v>42.92</v>
      </c>
      <c r="K2067" s="12">
        <v>55.124000000000002</v>
      </c>
      <c r="L2067" s="72">
        <v>2.194</v>
      </c>
      <c r="M2067" s="72">
        <v>54.677</v>
      </c>
      <c r="N2067" s="12">
        <v>116.76600000000001</v>
      </c>
      <c r="O2067" s="72">
        <v>4.6470000000000002</v>
      </c>
      <c r="P2067" s="72">
        <v>28.035</v>
      </c>
      <c r="Q2067" s="12">
        <v>16.015000000000001</v>
      </c>
      <c r="R2067" s="72">
        <v>0.63700000000000001</v>
      </c>
      <c r="S2067" s="72">
        <v>78.778999999999996</v>
      </c>
      <c r="T2067" s="12">
        <v>132.78</v>
      </c>
      <c r="U2067" s="72">
        <v>5.2839999999999998</v>
      </c>
      <c r="V2067" s="72">
        <v>26.358000000000001</v>
      </c>
      <c r="W2067" s="12">
        <v>126.73099999999999</v>
      </c>
      <c r="X2067" s="72">
        <v>5.0430000000000001</v>
      </c>
      <c r="Y2067" s="72">
        <v>26.786999999999999</v>
      </c>
      <c r="Z2067" s="12">
        <v>259.512</v>
      </c>
      <c r="AA2067" s="72">
        <v>10.327</v>
      </c>
      <c r="AB2067" s="72">
        <v>3.867</v>
      </c>
      <c r="AC2067" s="12">
        <v>2202.2220000000002</v>
      </c>
      <c r="AD2067" s="72">
        <v>87.638999999999996</v>
      </c>
      <c r="AE2067" s="72">
        <v>0.46300000000000002</v>
      </c>
      <c r="AF2067" s="12">
        <v>0</v>
      </c>
      <c r="AG2067" s="72">
        <v>0</v>
      </c>
      <c r="AH2067" s="72">
        <v>0</v>
      </c>
      <c r="AI2067" s="12">
        <v>109.494</v>
      </c>
      <c r="AJ2067" s="72">
        <v>4.3570000000000002</v>
      </c>
      <c r="AK2067" s="72">
        <v>5.3760000000000003</v>
      </c>
      <c r="AL2067" s="12">
        <v>109.494</v>
      </c>
      <c r="AM2067" s="72">
        <v>4.3570000000000002</v>
      </c>
      <c r="AN2067" s="72">
        <v>5.3760000000000003</v>
      </c>
      <c r="AO2067" s="12">
        <v>2311.7159999999999</v>
      </c>
      <c r="AP2067" s="72">
        <v>91.995999999999995</v>
      </c>
      <c r="AQ2067" s="72">
        <v>0.35899999999999999</v>
      </c>
      <c r="AR2067" s="12">
        <v>23.736999999999998</v>
      </c>
      <c r="AS2067" s="72">
        <v>0.94499999999999995</v>
      </c>
      <c r="AT2067" s="72">
        <v>109.161</v>
      </c>
      <c r="AU2067" s="12">
        <v>0</v>
      </c>
      <c r="AV2067" s="72">
        <v>0</v>
      </c>
      <c r="AW2067" s="72">
        <v>0</v>
      </c>
      <c r="AX2067" s="12">
        <v>47.241999999999997</v>
      </c>
      <c r="AY2067" s="72">
        <v>1.88</v>
      </c>
      <c r="AZ2067" s="72">
        <v>76.007999999999996</v>
      </c>
      <c r="BA2067" s="12">
        <v>47.241999999999997</v>
      </c>
      <c r="BB2067" s="72">
        <v>1.88</v>
      </c>
      <c r="BC2067" s="72">
        <v>76.007999999999996</v>
      </c>
      <c r="BD2067" s="12">
        <v>10.901</v>
      </c>
      <c r="BE2067" s="72">
        <v>0.434</v>
      </c>
      <c r="BF2067" s="72">
        <v>108.746</v>
      </c>
      <c r="BG2067" s="12">
        <v>58.143000000000001</v>
      </c>
      <c r="BH2067" s="72">
        <v>2.3140000000000001</v>
      </c>
      <c r="BI2067" s="72">
        <v>57.421999999999997</v>
      </c>
      <c r="BJ2067" s="12">
        <v>47.143999999999998</v>
      </c>
      <c r="BK2067" s="72">
        <v>1.8759999999999999</v>
      </c>
      <c r="BL2067" s="72">
        <v>85.481999999999999</v>
      </c>
      <c r="BM2067" s="12">
        <v>72.105000000000004</v>
      </c>
      <c r="BN2067" s="72">
        <v>2.8690000000000002</v>
      </c>
      <c r="BO2067" s="72">
        <v>80.700999999999993</v>
      </c>
      <c r="BP2067" s="12">
        <v>119.249</v>
      </c>
      <c r="BQ2067" s="72">
        <v>4.7460000000000004</v>
      </c>
      <c r="BR2067" s="72">
        <v>33.253999999999998</v>
      </c>
      <c r="BS2067" s="12">
        <v>201.12899999999999</v>
      </c>
      <c r="BT2067" s="72">
        <v>8.0039999999999996</v>
      </c>
      <c r="BU2067" s="72">
        <v>3.9649999999999999</v>
      </c>
      <c r="BV2067" s="12">
        <v>2512.8449999999998</v>
      </c>
      <c r="BW2067" s="72">
        <v>100</v>
      </c>
      <c r="BX2067" s="72">
        <v>9.4E-2</v>
      </c>
      <c r="BY2067" s="13"/>
      <c r="BZ2067" s="13"/>
    </row>
    <row r="2068" spans="1:78" ht="12.75" customHeight="1">
      <c r="A2068" s="122" t="s">
        <v>65</v>
      </c>
      <c r="B2068" s="71" t="s">
        <v>68</v>
      </c>
      <c r="C2068" s="71" t="s">
        <v>24</v>
      </c>
      <c r="D2068" s="34">
        <v>42887</v>
      </c>
      <c r="E2068" s="12">
        <v>1948.229</v>
      </c>
      <c r="F2068" s="72">
        <v>77.257000000000005</v>
      </c>
      <c r="G2068" s="72">
        <v>0.96</v>
      </c>
      <c r="H2068" s="12">
        <v>49.076999999999998</v>
      </c>
      <c r="I2068" s="72">
        <v>1.946</v>
      </c>
      <c r="J2068" s="72">
        <v>39.512999999999998</v>
      </c>
      <c r="K2068" s="12">
        <v>29.036999999999999</v>
      </c>
      <c r="L2068" s="72">
        <v>1.151</v>
      </c>
      <c r="M2068" s="72">
        <v>52.734000000000002</v>
      </c>
      <c r="N2068" s="12">
        <v>78.114000000000004</v>
      </c>
      <c r="O2068" s="72">
        <v>3.0979999999999999</v>
      </c>
      <c r="P2068" s="72">
        <v>36.622999999999998</v>
      </c>
      <c r="Q2068" s="12">
        <v>13.888999999999999</v>
      </c>
      <c r="R2068" s="72">
        <v>0.55100000000000005</v>
      </c>
      <c r="S2068" s="72">
        <v>76.653000000000006</v>
      </c>
      <c r="T2068" s="12">
        <v>92.003</v>
      </c>
      <c r="U2068" s="72">
        <v>3.6480000000000001</v>
      </c>
      <c r="V2068" s="72">
        <v>35.671999999999997</v>
      </c>
      <c r="W2068" s="12">
        <v>185.518</v>
      </c>
      <c r="X2068" s="72">
        <v>7.3570000000000002</v>
      </c>
      <c r="Y2068" s="72">
        <v>18.385000000000002</v>
      </c>
      <c r="Z2068" s="12">
        <v>277.52100000000002</v>
      </c>
      <c r="AA2068" s="72">
        <v>11.005000000000001</v>
      </c>
      <c r="AB2068" s="72">
        <v>6.1710000000000003</v>
      </c>
      <c r="AC2068" s="12">
        <v>2225.75</v>
      </c>
      <c r="AD2068" s="72">
        <v>88.262</v>
      </c>
      <c r="AE2068" s="72">
        <v>0.49399999999999999</v>
      </c>
      <c r="AF2068" s="12">
        <v>0</v>
      </c>
      <c r="AG2068" s="72">
        <v>0</v>
      </c>
      <c r="AH2068" s="72">
        <v>0</v>
      </c>
      <c r="AI2068" s="12">
        <v>92.73</v>
      </c>
      <c r="AJ2068" s="72">
        <v>3.677</v>
      </c>
      <c r="AK2068" s="72">
        <v>5.6509999999999998</v>
      </c>
      <c r="AL2068" s="12">
        <v>92.73</v>
      </c>
      <c r="AM2068" s="72">
        <v>3.677</v>
      </c>
      <c r="AN2068" s="72">
        <v>5.6509999999999998</v>
      </c>
      <c r="AO2068" s="12">
        <v>2318.48</v>
      </c>
      <c r="AP2068" s="72">
        <v>91.938999999999993</v>
      </c>
      <c r="AQ2068" s="72">
        <v>0.35099999999999998</v>
      </c>
      <c r="AR2068" s="12">
        <v>0</v>
      </c>
      <c r="AS2068" s="72">
        <v>0</v>
      </c>
      <c r="AT2068" s="72">
        <v>0</v>
      </c>
      <c r="AU2068" s="12">
        <v>0</v>
      </c>
      <c r="AV2068" s="72">
        <v>0</v>
      </c>
      <c r="AW2068" s="72">
        <v>0</v>
      </c>
      <c r="AX2068" s="12">
        <v>31.106999999999999</v>
      </c>
      <c r="AY2068" s="72">
        <v>1.234</v>
      </c>
      <c r="AZ2068" s="72">
        <v>59.872999999999998</v>
      </c>
      <c r="BA2068" s="12">
        <v>31.106999999999999</v>
      </c>
      <c r="BB2068" s="72">
        <v>1.234</v>
      </c>
      <c r="BC2068" s="72">
        <v>59.872999999999998</v>
      </c>
      <c r="BD2068" s="12">
        <v>34.082000000000001</v>
      </c>
      <c r="BE2068" s="72">
        <v>1.3520000000000001</v>
      </c>
      <c r="BF2068" s="72">
        <v>47.386000000000003</v>
      </c>
      <c r="BG2068" s="12">
        <v>65.188999999999993</v>
      </c>
      <c r="BH2068" s="72">
        <v>2.585</v>
      </c>
      <c r="BI2068" s="72">
        <v>34.323999999999998</v>
      </c>
      <c r="BJ2068" s="12">
        <v>123.242</v>
      </c>
      <c r="BK2068" s="72">
        <v>4.8869999999999996</v>
      </c>
      <c r="BL2068" s="72">
        <v>21.542000000000002</v>
      </c>
      <c r="BM2068" s="12">
        <v>14.842000000000001</v>
      </c>
      <c r="BN2068" s="72">
        <v>0.58899999999999997</v>
      </c>
      <c r="BO2068" s="72">
        <v>62.274000000000001</v>
      </c>
      <c r="BP2068" s="12">
        <v>138.084</v>
      </c>
      <c r="BQ2068" s="72">
        <v>5.476</v>
      </c>
      <c r="BR2068" s="72">
        <v>17.957000000000001</v>
      </c>
      <c r="BS2068" s="12">
        <v>203.273</v>
      </c>
      <c r="BT2068" s="72">
        <v>8.0609999999999999</v>
      </c>
      <c r="BU2068" s="72">
        <v>3.8210000000000002</v>
      </c>
      <c r="BV2068" s="12">
        <v>2521.7530000000002</v>
      </c>
      <c r="BW2068" s="72">
        <v>100</v>
      </c>
      <c r="BX2068" s="72">
        <v>6.3E-2</v>
      </c>
      <c r="BY2068" s="13"/>
      <c r="BZ2068" s="13"/>
    </row>
    <row r="2069" spans="1:78" ht="12.75" customHeight="1">
      <c r="A2069" s="122" t="s">
        <v>65</v>
      </c>
      <c r="B2069" s="71" t="s">
        <v>68</v>
      </c>
      <c r="C2069" s="71" t="s">
        <v>24</v>
      </c>
      <c r="D2069" s="34">
        <v>43344</v>
      </c>
      <c r="E2069" s="12">
        <v>1989.1010000000001</v>
      </c>
      <c r="F2069" s="72">
        <v>76.706999999999994</v>
      </c>
      <c r="G2069" s="72">
        <v>1.3029999999999999</v>
      </c>
      <c r="H2069" s="12">
        <v>50.462000000000003</v>
      </c>
      <c r="I2069" s="72">
        <v>1.946</v>
      </c>
      <c r="J2069" s="72">
        <v>50.345999999999997</v>
      </c>
      <c r="K2069" s="12">
        <v>48.41</v>
      </c>
      <c r="L2069" s="72">
        <v>1.867</v>
      </c>
      <c r="M2069" s="72">
        <v>46.978000000000002</v>
      </c>
      <c r="N2069" s="12">
        <v>98.872</v>
      </c>
      <c r="O2069" s="72">
        <v>3.8130000000000002</v>
      </c>
      <c r="P2069" s="72">
        <v>34.058999999999997</v>
      </c>
      <c r="Q2069" s="12">
        <v>12.403</v>
      </c>
      <c r="R2069" s="72">
        <v>0.47799999999999998</v>
      </c>
      <c r="S2069" s="72">
        <v>79.034999999999997</v>
      </c>
      <c r="T2069" s="12">
        <v>111.27500000000001</v>
      </c>
      <c r="U2069" s="72">
        <v>4.2910000000000004</v>
      </c>
      <c r="V2069" s="72">
        <v>30.783999999999999</v>
      </c>
      <c r="W2069" s="12">
        <v>186.517</v>
      </c>
      <c r="X2069" s="72">
        <v>7.1929999999999996</v>
      </c>
      <c r="Y2069" s="72">
        <v>15.029</v>
      </c>
      <c r="Z2069" s="12">
        <v>297.791</v>
      </c>
      <c r="AA2069" s="72">
        <v>11.484</v>
      </c>
      <c r="AB2069" s="72">
        <v>7.4550000000000001</v>
      </c>
      <c r="AC2069" s="12">
        <v>2286.8919999999998</v>
      </c>
      <c r="AD2069" s="72">
        <v>88.191000000000003</v>
      </c>
      <c r="AE2069" s="72">
        <v>0.48399999999999999</v>
      </c>
      <c r="AF2069" s="12">
        <v>0</v>
      </c>
      <c r="AG2069" s="72">
        <v>0</v>
      </c>
      <c r="AH2069" s="72">
        <v>0</v>
      </c>
      <c r="AI2069" s="12">
        <v>94.198999999999998</v>
      </c>
      <c r="AJ2069" s="72">
        <v>3.633</v>
      </c>
      <c r="AK2069" s="72">
        <v>6.05</v>
      </c>
      <c r="AL2069" s="12">
        <v>94.198999999999998</v>
      </c>
      <c r="AM2069" s="72">
        <v>3.633</v>
      </c>
      <c r="AN2069" s="72">
        <v>6.05</v>
      </c>
      <c r="AO2069" s="12">
        <v>2381.0920000000001</v>
      </c>
      <c r="AP2069" s="72">
        <v>91.822999999999993</v>
      </c>
      <c r="AQ2069" s="72">
        <v>0.44500000000000001</v>
      </c>
      <c r="AR2069" s="12">
        <v>8.673</v>
      </c>
      <c r="AS2069" s="72">
        <v>0.33400000000000002</v>
      </c>
      <c r="AT2069" s="72">
        <v>109.608</v>
      </c>
      <c r="AU2069" s="12">
        <v>2.964</v>
      </c>
      <c r="AV2069" s="72">
        <v>0.114</v>
      </c>
      <c r="AW2069" s="72">
        <v>106.074</v>
      </c>
      <c r="AX2069" s="12">
        <v>64.527000000000001</v>
      </c>
      <c r="AY2069" s="72">
        <v>2.488</v>
      </c>
      <c r="AZ2069" s="72">
        <v>33.749000000000002</v>
      </c>
      <c r="BA2069" s="12">
        <v>67.491</v>
      </c>
      <c r="BB2069" s="72">
        <v>2.6030000000000002</v>
      </c>
      <c r="BC2069" s="72">
        <v>32.438000000000002</v>
      </c>
      <c r="BD2069" s="12">
        <v>57.857999999999997</v>
      </c>
      <c r="BE2069" s="72">
        <v>2.2309999999999999</v>
      </c>
      <c r="BF2069" s="72">
        <v>46.231999999999999</v>
      </c>
      <c r="BG2069" s="12">
        <v>125.349</v>
      </c>
      <c r="BH2069" s="72">
        <v>4.8339999999999996</v>
      </c>
      <c r="BI2069" s="72">
        <v>23.773</v>
      </c>
      <c r="BJ2069" s="12">
        <v>61.46</v>
      </c>
      <c r="BK2069" s="72">
        <v>2.37</v>
      </c>
      <c r="BL2069" s="72">
        <v>55.783000000000001</v>
      </c>
      <c r="BM2069" s="12">
        <v>16.552</v>
      </c>
      <c r="BN2069" s="72">
        <v>0.63800000000000001</v>
      </c>
      <c r="BO2069" s="72">
        <v>57.789000000000001</v>
      </c>
      <c r="BP2069" s="12">
        <v>78.013000000000005</v>
      </c>
      <c r="BQ2069" s="72">
        <v>3.008</v>
      </c>
      <c r="BR2069" s="72">
        <v>39.817999999999998</v>
      </c>
      <c r="BS2069" s="12">
        <v>212.035</v>
      </c>
      <c r="BT2069" s="72">
        <v>8.1769999999999996</v>
      </c>
      <c r="BU2069" s="72">
        <v>4.8129999999999997</v>
      </c>
      <c r="BV2069" s="12">
        <v>2593.127</v>
      </c>
      <c r="BW2069" s="72">
        <v>100</v>
      </c>
      <c r="BX2069" s="72">
        <v>8.2000000000000003E-2</v>
      </c>
      <c r="BY2069" s="13"/>
      <c r="BZ2069" s="13"/>
    </row>
    <row r="2070" spans="1:78" ht="12.75" customHeight="1">
      <c r="A2070" s="122" t="s">
        <v>65</v>
      </c>
      <c r="B2070" s="71" t="s">
        <v>68</v>
      </c>
      <c r="C2070" s="71" t="s">
        <v>24</v>
      </c>
      <c r="D2070" s="34">
        <v>43435</v>
      </c>
      <c r="E2070" s="12">
        <v>2026.5709999999999</v>
      </c>
      <c r="F2070" s="72">
        <v>77.953999999999994</v>
      </c>
      <c r="G2070" s="72">
        <v>0.71399999999999997</v>
      </c>
      <c r="H2070" s="12">
        <v>16.216000000000001</v>
      </c>
      <c r="I2070" s="72">
        <v>0.624</v>
      </c>
      <c r="J2070" s="72">
        <v>68.272999999999996</v>
      </c>
      <c r="K2070" s="12">
        <v>56.970999999999997</v>
      </c>
      <c r="L2070" s="72">
        <v>2.1909999999999998</v>
      </c>
      <c r="M2070" s="72">
        <v>35.643000000000001</v>
      </c>
      <c r="N2070" s="12">
        <v>73.186999999999998</v>
      </c>
      <c r="O2070" s="72">
        <v>2.8149999999999999</v>
      </c>
      <c r="P2070" s="72">
        <v>35.436999999999998</v>
      </c>
      <c r="Q2070" s="12">
        <v>0</v>
      </c>
      <c r="R2070" s="72">
        <v>0</v>
      </c>
      <c r="S2070" s="72">
        <v>0</v>
      </c>
      <c r="T2070" s="12">
        <v>73.186999999999998</v>
      </c>
      <c r="U2070" s="72">
        <v>2.8149999999999999</v>
      </c>
      <c r="V2070" s="72">
        <v>35.436999999999998</v>
      </c>
      <c r="W2070" s="12">
        <v>206.06700000000001</v>
      </c>
      <c r="X2070" s="72">
        <v>7.9269999999999996</v>
      </c>
      <c r="Y2070" s="72">
        <v>12.513999999999999</v>
      </c>
      <c r="Z2070" s="12">
        <v>279.25299999999999</v>
      </c>
      <c r="AA2070" s="72">
        <v>10.742000000000001</v>
      </c>
      <c r="AB2070" s="72">
        <v>2.98</v>
      </c>
      <c r="AC2070" s="12">
        <v>2305.8240000000001</v>
      </c>
      <c r="AD2070" s="72">
        <v>88.695999999999998</v>
      </c>
      <c r="AE2070" s="72">
        <v>0.54100000000000004</v>
      </c>
      <c r="AF2070" s="12">
        <v>0</v>
      </c>
      <c r="AG2070" s="72">
        <v>0</v>
      </c>
      <c r="AH2070" s="72">
        <v>0</v>
      </c>
      <c r="AI2070" s="12">
        <v>87.408000000000001</v>
      </c>
      <c r="AJ2070" s="72">
        <v>3.3620000000000001</v>
      </c>
      <c r="AK2070" s="72">
        <v>6.649</v>
      </c>
      <c r="AL2070" s="12">
        <v>87.408000000000001</v>
      </c>
      <c r="AM2070" s="72">
        <v>3.3620000000000001</v>
      </c>
      <c r="AN2070" s="72">
        <v>6.649</v>
      </c>
      <c r="AO2070" s="12">
        <v>2393.232</v>
      </c>
      <c r="AP2070" s="72">
        <v>92.058000000000007</v>
      </c>
      <c r="AQ2070" s="72">
        <v>0.39900000000000002</v>
      </c>
      <c r="AR2070" s="12">
        <v>17.068000000000001</v>
      </c>
      <c r="AS2070" s="72">
        <v>0.65700000000000003</v>
      </c>
      <c r="AT2070" s="72">
        <v>113.232</v>
      </c>
      <c r="AU2070" s="12">
        <v>10.602</v>
      </c>
      <c r="AV2070" s="72">
        <v>0.40799999999999997</v>
      </c>
      <c r="AW2070" s="72">
        <v>115.992</v>
      </c>
      <c r="AX2070" s="12">
        <v>27.577999999999999</v>
      </c>
      <c r="AY2070" s="72">
        <v>1.0609999999999999</v>
      </c>
      <c r="AZ2070" s="72">
        <v>66.882000000000005</v>
      </c>
      <c r="BA2070" s="12">
        <v>38.179000000000002</v>
      </c>
      <c r="BB2070" s="72">
        <v>1.4690000000000001</v>
      </c>
      <c r="BC2070" s="72">
        <v>55.204000000000001</v>
      </c>
      <c r="BD2070" s="12">
        <v>13.771000000000001</v>
      </c>
      <c r="BE2070" s="72">
        <v>0.53</v>
      </c>
      <c r="BF2070" s="72">
        <v>114.122</v>
      </c>
      <c r="BG2070" s="12">
        <v>51.95</v>
      </c>
      <c r="BH2070" s="72">
        <v>1.998</v>
      </c>
      <c r="BI2070" s="72">
        <v>47.962000000000003</v>
      </c>
      <c r="BJ2070" s="12">
        <v>89.064999999999998</v>
      </c>
      <c r="BK2070" s="72">
        <v>3.4260000000000002</v>
      </c>
      <c r="BL2070" s="72">
        <v>35.881999999999998</v>
      </c>
      <c r="BM2070" s="12">
        <v>48.389000000000003</v>
      </c>
      <c r="BN2070" s="72">
        <v>1.861</v>
      </c>
      <c r="BO2070" s="72">
        <v>75.66</v>
      </c>
      <c r="BP2070" s="12">
        <v>137.45400000000001</v>
      </c>
      <c r="BQ2070" s="72">
        <v>5.2869999999999999</v>
      </c>
      <c r="BR2070" s="72">
        <v>20.943999999999999</v>
      </c>
      <c r="BS2070" s="12">
        <v>206.47200000000001</v>
      </c>
      <c r="BT2070" s="72">
        <v>7.9420000000000002</v>
      </c>
      <c r="BU2070" s="72">
        <v>4.4870000000000001</v>
      </c>
      <c r="BV2070" s="12">
        <v>2599.7040000000002</v>
      </c>
      <c r="BW2070" s="72">
        <v>100</v>
      </c>
      <c r="BX2070" s="72">
        <v>0.10199999999999999</v>
      </c>
      <c r="BY2070" s="13"/>
      <c r="BZ2070" s="13"/>
    </row>
    <row r="2071" spans="1:78" ht="12.75" customHeight="1">
      <c r="A2071" s="122" t="s">
        <v>65</v>
      </c>
      <c r="B2071" s="71" t="s">
        <v>68</v>
      </c>
      <c r="C2071" s="71" t="s">
        <v>24</v>
      </c>
      <c r="D2071" s="34">
        <v>43525</v>
      </c>
      <c r="E2071" s="12">
        <v>2014.1189999999999</v>
      </c>
      <c r="F2071" s="72">
        <v>77.066999999999993</v>
      </c>
      <c r="G2071" s="72">
        <v>0.80600000000000005</v>
      </c>
      <c r="H2071" s="12">
        <v>89.641999999999996</v>
      </c>
      <c r="I2071" s="72">
        <v>3.43</v>
      </c>
      <c r="J2071" s="72">
        <v>48.170999999999999</v>
      </c>
      <c r="K2071" s="12">
        <v>88.218999999999994</v>
      </c>
      <c r="L2071" s="72">
        <v>3.3759999999999999</v>
      </c>
      <c r="M2071" s="72">
        <v>49.581000000000003</v>
      </c>
      <c r="N2071" s="12">
        <v>177.86099999999999</v>
      </c>
      <c r="O2071" s="72">
        <v>6.806</v>
      </c>
      <c r="P2071" s="72">
        <v>14.394</v>
      </c>
      <c r="Q2071" s="12">
        <v>0</v>
      </c>
      <c r="R2071" s="72">
        <v>0</v>
      </c>
      <c r="S2071" s="72">
        <v>0</v>
      </c>
      <c r="T2071" s="12">
        <v>177.86099999999999</v>
      </c>
      <c r="U2071" s="72">
        <v>6.806</v>
      </c>
      <c r="V2071" s="72">
        <v>14.394</v>
      </c>
      <c r="W2071" s="12">
        <v>118.911</v>
      </c>
      <c r="X2071" s="72">
        <v>4.55</v>
      </c>
      <c r="Y2071" s="72">
        <v>22.919</v>
      </c>
      <c r="Z2071" s="12">
        <v>296.77199999999999</v>
      </c>
      <c r="AA2071" s="72">
        <v>11.355</v>
      </c>
      <c r="AB2071" s="72">
        <v>4.9130000000000003</v>
      </c>
      <c r="AC2071" s="12">
        <v>2310.8910000000001</v>
      </c>
      <c r="AD2071" s="72">
        <v>88.421999999999997</v>
      </c>
      <c r="AE2071" s="72">
        <v>0.315</v>
      </c>
      <c r="AF2071" s="12">
        <v>10.582000000000001</v>
      </c>
      <c r="AG2071" s="72">
        <v>0.40500000000000003</v>
      </c>
      <c r="AH2071" s="72">
        <v>75.116</v>
      </c>
      <c r="AI2071" s="12">
        <v>88.311999999999998</v>
      </c>
      <c r="AJ2071" s="72">
        <v>3.379</v>
      </c>
      <c r="AK2071" s="72">
        <v>11.215</v>
      </c>
      <c r="AL2071" s="12">
        <v>98.894000000000005</v>
      </c>
      <c r="AM2071" s="72">
        <v>3.7839999999999998</v>
      </c>
      <c r="AN2071" s="72">
        <v>4.774</v>
      </c>
      <c r="AO2071" s="12">
        <v>2409.7849999999999</v>
      </c>
      <c r="AP2071" s="72">
        <v>92.206000000000003</v>
      </c>
      <c r="AQ2071" s="72">
        <v>0.253</v>
      </c>
      <c r="AR2071" s="12">
        <v>8.5640000000000001</v>
      </c>
      <c r="AS2071" s="72">
        <v>0.32800000000000001</v>
      </c>
      <c r="AT2071" s="72">
        <v>72.722999999999999</v>
      </c>
      <c r="AU2071" s="12">
        <v>5.1260000000000003</v>
      </c>
      <c r="AV2071" s="72">
        <v>0.19600000000000001</v>
      </c>
      <c r="AW2071" s="72">
        <v>107.07899999999999</v>
      </c>
      <c r="AX2071" s="12">
        <v>70.111999999999995</v>
      </c>
      <c r="AY2071" s="72">
        <v>2.6829999999999998</v>
      </c>
      <c r="AZ2071" s="72">
        <v>42.600999999999999</v>
      </c>
      <c r="BA2071" s="12">
        <v>75.238</v>
      </c>
      <c r="BB2071" s="72">
        <v>2.879</v>
      </c>
      <c r="BC2071" s="72">
        <v>40.146000000000001</v>
      </c>
      <c r="BD2071" s="12">
        <v>40.555</v>
      </c>
      <c r="BE2071" s="72">
        <v>1.552</v>
      </c>
      <c r="BF2071" s="72">
        <v>66.317999999999998</v>
      </c>
      <c r="BG2071" s="12">
        <v>115.79300000000001</v>
      </c>
      <c r="BH2071" s="72">
        <v>4.431</v>
      </c>
      <c r="BI2071" s="72">
        <v>24.158000000000001</v>
      </c>
      <c r="BJ2071" s="12">
        <v>38.207999999999998</v>
      </c>
      <c r="BK2071" s="72">
        <v>1.462</v>
      </c>
      <c r="BL2071" s="72">
        <v>35.594999999999999</v>
      </c>
      <c r="BM2071" s="12">
        <v>41.115000000000002</v>
      </c>
      <c r="BN2071" s="72">
        <v>1.573</v>
      </c>
      <c r="BO2071" s="72">
        <v>59.737000000000002</v>
      </c>
      <c r="BP2071" s="12">
        <v>79.322999999999993</v>
      </c>
      <c r="BQ2071" s="72">
        <v>3.0350000000000001</v>
      </c>
      <c r="BR2071" s="72">
        <v>32.122</v>
      </c>
      <c r="BS2071" s="12">
        <v>203.68</v>
      </c>
      <c r="BT2071" s="72">
        <v>7.7939999999999996</v>
      </c>
      <c r="BU2071" s="72">
        <v>3.0049999999999999</v>
      </c>
      <c r="BV2071" s="12">
        <v>2613.4650000000001</v>
      </c>
      <c r="BW2071" s="72">
        <v>100</v>
      </c>
      <c r="BX2071" s="72">
        <v>8.8999999999999996E-2</v>
      </c>
      <c r="BY2071" s="13"/>
      <c r="BZ2071" s="13"/>
    </row>
    <row r="2072" spans="1:78" ht="12.75" customHeight="1">
      <c r="A2072" s="122" t="s">
        <v>65</v>
      </c>
      <c r="B2072" s="71" t="s">
        <v>68</v>
      </c>
      <c r="C2072" s="71" t="s">
        <v>24</v>
      </c>
      <c r="D2072" s="34">
        <v>43617</v>
      </c>
      <c r="E2072" s="12">
        <v>2005.4639999999999</v>
      </c>
      <c r="F2072" s="72">
        <v>76.311000000000007</v>
      </c>
      <c r="G2072" s="72">
        <v>1.119</v>
      </c>
      <c r="H2072" s="12">
        <v>41.978000000000002</v>
      </c>
      <c r="I2072" s="72">
        <v>1.597</v>
      </c>
      <c r="J2072" s="72">
        <v>53.286999999999999</v>
      </c>
      <c r="K2072" s="12">
        <v>62.241999999999997</v>
      </c>
      <c r="L2072" s="72">
        <v>2.3679999999999999</v>
      </c>
      <c r="M2072" s="72">
        <v>34.700000000000003</v>
      </c>
      <c r="N2072" s="12">
        <v>104.22</v>
      </c>
      <c r="O2072" s="72">
        <v>3.9660000000000002</v>
      </c>
      <c r="P2072" s="72">
        <v>23.506</v>
      </c>
      <c r="Q2072" s="12">
        <v>11.34</v>
      </c>
      <c r="R2072" s="72">
        <v>0.43099999999999999</v>
      </c>
      <c r="S2072" s="72">
        <v>95.114999999999995</v>
      </c>
      <c r="T2072" s="12">
        <v>115.56</v>
      </c>
      <c r="U2072" s="72">
        <v>4.3970000000000002</v>
      </c>
      <c r="V2072" s="72">
        <v>20.667999999999999</v>
      </c>
      <c r="W2072" s="12">
        <v>210.74799999999999</v>
      </c>
      <c r="X2072" s="72">
        <v>8.0190000000000001</v>
      </c>
      <c r="Y2072" s="72">
        <v>15.305</v>
      </c>
      <c r="Z2072" s="12">
        <v>326.30799999999999</v>
      </c>
      <c r="AA2072" s="72">
        <v>12.417</v>
      </c>
      <c r="AB2072" s="72">
        <v>6.9660000000000002</v>
      </c>
      <c r="AC2072" s="12">
        <v>2331.7719999999999</v>
      </c>
      <c r="AD2072" s="72">
        <v>88.727999999999994</v>
      </c>
      <c r="AE2072" s="72">
        <v>0.41799999999999998</v>
      </c>
      <c r="AF2072" s="12">
        <v>0</v>
      </c>
      <c r="AG2072" s="72">
        <v>0</v>
      </c>
      <c r="AH2072" s="72">
        <v>0</v>
      </c>
      <c r="AI2072" s="12">
        <v>99.018000000000001</v>
      </c>
      <c r="AJ2072" s="72">
        <v>3.7679999999999998</v>
      </c>
      <c r="AK2072" s="72">
        <v>5.9020000000000001</v>
      </c>
      <c r="AL2072" s="12">
        <v>99.018000000000001</v>
      </c>
      <c r="AM2072" s="72">
        <v>3.7679999999999998</v>
      </c>
      <c r="AN2072" s="72">
        <v>5.9020000000000001</v>
      </c>
      <c r="AO2072" s="12">
        <v>2430.79</v>
      </c>
      <c r="AP2072" s="72">
        <v>92.495999999999995</v>
      </c>
      <c r="AQ2072" s="72">
        <v>0.30199999999999999</v>
      </c>
      <c r="AR2072" s="12">
        <v>24.318000000000001</v>
      </c>
      <c r="AS2072" s="72">
        <v>0.92500000000000004</v>
      </c>
      <c r="AT2072" s="72">
        <v>66.872</v>
      </c>
      <c r="AU2072" s="12">
        <v>12.603999999999999</v>
      </c>
      <c r="AV2072" s="72">
        <v>0.48</v>
      </c>
      <c r="AW2072" s="72">
        <v>138.45099999999999</v>
      </c>
      <c r="AX2072" s="12">
        <v>32.485999999999997</v>
      </c>
      <c r="AY2072" s="72">
        <v>1.236</v>
      </c>
      <c r="AZ2072" s="72">
        <v>56.707000000000001</v>
      </c>
      <c r="BA2072" s="12">
        <v>45.091000000000001</v>
      </c>
      <c r="BB2072" s="72">
        <v>1.716</v>
      </c>
      <c r="BC2072" s="72">
        <v>49.965000000000003</v>
      </c>
      <c r="BD2072" s="12">
        <v>15.666</v>
      </c>
      <c r="BE2072" s="72">
        <v>0.59599999999999997</v>
      </c>
      <c r="BF2072" s="72">
        <v>70.548000000000002</v>
      </c>
      <c r="BG2072" s="12">
        <v>60.756</v>
      </c>
      <c r="BH2072" s="72">
        <v>2.3119999999999998</v>
      </c>
      <c r="BI2072" s="72">
        <v>39.639000000000003</v>
      </c>
      <c r="BJ2072" s="12">
        <v>90.144000000000005</v>
      </c>
      <c r="BK2072" s="72">
        <v>3.43</v>
      </c>
      <c r="BL2072" s="72">
        <v>22.074999999999999</v>
      </c>
      <c r="BM2072" s="12">
        <v>21.997</v>
      </c>
      <c r="BN2072" s="72">
        <v>0.83699999999999997</v>
      </c>
      <c r="BO2072" s="72">
        <v>76.171000000000006</v>
      </c>
      <c r="BP2072" s="12">
        <v>112.14100000000001</v>
      </c>
      <c r="BQ2072" s="72">
        <v>4.2670000000000003</v>
      </c>
      <c r="BR2072" s="72">
        <v>18.376999999999999</v>
      </c>
      <c r="BS2072" s="12">
        <v>197.214</v>
      </c>
      <c r="BT2072" s="72">
        <v>7.5039999999999996</v>
      </c>
      <c r="BU2072" s="72">
        <v>3.9910000000000001</v>
      </c>
      <c r="BV2072" s="12">
        <v>2628.0039999999999</v>
      </c>
      <c r="BW2072" s="72">
        <v>100</v>
      </c>
      <c r="BX2072" s="72">
        <v>0.126</v>
      </c>
      <c r="BY2072" s="13"/>
      <c r="BZ2072" s="13"/>
    </row>
    <row r="2073" spans="1:78" ht="12.75" customHeight="1">
      <c r="A2073" s="122" t="s">
        <v>65</v>
      </c>
      <c r="B2073" s="71" t="s">
        <v>68</v>
      </c>
      <c r="C2073" s="71" t="s">
        <v>24</v>
      </c>
      <c r="D2073" s="34">
        <v>44075</v>
      </c>
      <c r="E2073" s="12">
        <v>1944.652</v>
      </c>
      <c r="F2073" s="72">
        <v>72.983999999999995</v>
      </c>
      <c r="G2073" s="72">
        <v>0.84599999999999997</v>
      </c>
      <c r="H2073" s="12">
        <v>66.301000000000002</v>
      </c>
      <c r="I2073" s="72">
        <v>2.488</v>
      </c>
      <c r="J2073" s="72">
        <v>39.174999999999997</v>
      </c>
      <c r="K2073" s="12">
        <v>61.225999999999999</v>
      </c>
      <c r="L2073" s="72">
        <v>2.298</v>
      </c>
      <c r="M2073" s="72">
        <v>48.387999999999998</v>
      </c>
      <c r="N2073" s="12">
        <v>127.527</v>
      </c>
      <c r="O2073" s="72">
        <v>4.7859999999999996</v>
      </c>
      <c r="P2073" s="72">
        <v>26.908999999999999</v>
      </c>
      <c r="Q2073" s="12">
        <v>31.257000000000001</v>
      </c>
      <c r="R2073" s="72">
        <v>1.173</v>
      </c>
      <c r="S2073" s="72">
        <v>67.361000000000004</v>
      </c>
      <c r="T2073" s="12">
        <v>158.78399999999999</v>
      </c>
      <c r="U2073" s="72">
        <v>5.9589999999999996</v>
      </c>
      <c r="V2073" s="72">
        <v>22.411999999999999</v>
      </c>
      <c r="W2073" s="12">
        <v>140.83199999999999</v>
      </c>
      <c r="X2073" s="72">
        <v>5.2859999999999996</v>
      </c>
      <c r="Y2073" s="72">
        <v>27.545000000000002</v>
      </c>
      <c r="Z2073" s="12">
        <v>299.61599999999999</v>
      </c>
      <c r="AA2073" s="72">
        <v>11.244999999999999</v>
      </c>
      <c r="AB2073" s="72">
        <v>4.0529999999999999</v>
      </c>
      <c r="AC2073" s="12">
        <v>2244.2689999999998</v>
      </c>
      <c r="AD2073" s="72">
        <v>84.228999999999999</v>
      </c>
      <c r="AE2073" s="72">
        <v>0.501</v>
      </c>
      <c r="AF2073" s="12">
        <v>9.5850000000000009</v>
      </c>
      <c r="AG2073" s="72">
        <v>0.36</v>
      </c>
      <c r="AH2073" s="72">
        <v>105.712</v>
      </c>
      <c r="AI2073" s="12">
        <v>155.80500000000001</v>
      </c>
      <c r="AJ2073" s="72">
        <v>5.8470000000000004</v>
      </c>
      <c r="AK2073" s="72">
        <v>6.2850000000000001</v>
      </c>
      <c r="AL2073" s="12">
        <v>165.39</v>
      </c>
      <c r="AM2073" s="72">
        <v>6.2069999999999999</v>
      </c>
      <c r="AN2073" s="72">
        <v>4.1470000000000002</v>
      </c>
      <c r="AO2073" s="12">
        <v>2409.6590000000001</v>
      </c>
      <c r="AP2073" s="72">
        <v>90.436000000000007</v>
      </c>
      <c r="AQ2073" s="72">
        <v>0.39800000000000002</v>
      </c>
      <c r="AR2073" s="12">
        <v>16.783000000000001</v>
      </c>
      <c r="AS2073" s="72">
        <v>0.63</v>
      </c>
      <c r="AT2073" s="72">
        <v>107.229</v>
      </c>
      <c r="AU2073" s="12">
        <v>5.0640000000000001</v>
      </c>
      <c r="AV2073" s="72">
        <v>0.19</v>
      </c>
      <c r="AW2073" s="72">
        <v>106.974</v>
      </c>
      <c r="AX2073" s="12">
        <v>42.881999999999998</v>
      </c>
      <c r="AY2073" s="72">
        <v>1.609</v>
      </c>
      <c r="AZ2073" s="72">
        <v>48.822000000000003</v>
      </c>
      <c r="BA2073" s="12">
        <v>47.945999999999998</v>
      </c>
      <c r="BB2073" s="72">
        <v>1.7989999999999999</v>
      </c>
      <c r="BC2073" s="72">
        <v>43.295999999999999</v>
      </c>
      <c r="BD2073" s="12">
        <v>5.7910000000000004</v>
      </c>
      <c r="BE2073" s="72">
        <v>0.217</v>
      </c>
      <c r="BF2073" s="72">
        <v>80.846000000000004</v>
      </c>
      <c r="BG2073" s="12">
        <v>53.738</v>
      </c>
      <c r="BH2073" s="72">
        <v>2.0169999999999999</v>
      </c>
      <c r="BI2073" s="72">
        <v>41.183999999999997</v>
      </c>
      <c r="BJ2073" s="12">
        <v>143.744</v>
      </c>
      <c r="BK2073" s="72">
        <v>5.3949999999999996</v>
      </c>
      <c r="BL2073" s="72">
        <v>27.814</v>
      </c>
      <c r="BM2073" s="12">
        <v>40.567</v>
      </c>
      <c r="BN2073" s="72">
        <v>1.5229999999999999</v>
      </c>
      <c r="BO2073" s="72">
        <v>70.078999999999994</v>
      </c>
      <c r="BP2073" s="12">
        <v>184.31200000000001</v>
      </c>
      <c r="BQ2073" s="72">
        <v>6.9169999999999998</v>
      </c>
      <c r="BR2073" s="72">
        <v>17.792999999999999</v>
      </c>
      <c r="BS2073" s="12">
        <v>254.83199999999999</v>
      </c>
      <c r="BT2073" s="72">
        <v>9.5640000000000001</v>
      </c>
      <c r="BU2073" s="72">
        <v>3.4380000000000002</v>
      </c>
      <c r="BV2073" s="12">
        <v>2664.491</v>
      </c>
      <c r="BW2073" s="72">
        <v>100</v>
      </c>
      <c r="BX2073" s="72">
        <v>9.9000000000000005E-2</v>
      </c>
      <c r="BY2073" s="13"/>
      <c r="BZ2073" s="13"/>
    </row>
    <row r="2074" spans="1:78" ht="12.75" customHeight="1">
      <c r="A2074" s="122" t="s">
        <v>65</v>
      </c>
      <c r="B2074" s="71" t="s">
        <v>68</v>
      </c>
      <c r="C2074" s="71" t="s">
        <v>24</v>
      </c>
      <c r="D2074" s="34">
        <v>44166</v>
      </c>
      <c r="E2074" s="12">
        <v>2007.395</v>
      </c>
      <c r="F2074" s="72">
        <v>75.662999999999997</v>
      </c>
      <c r="G2074" s="72">
        <v>0.83099999999999996</v>
      </c>
      <c r="H2074" s="12">
        <v>128.48500000000001</v>
      </c>
      <c r="I2074" s="72">
        <v>4.843</v>
      </c>
      <c r="J2074" s="72">
        <v>24.466999999999999</v>
      </c>
      <c r="K2074" s="12">
        <v>30.972000000000001</v>
      </c>
      <c r="L2074" s="72">
        <v>1.167</v>
      </c>
      <c r="M2074" s="72">
        <v>56.872</v>
      </c>
      <c r="N2074" s="12">
        <v>159.45699999999999</v>
      </c>
      <c r="O2074" s="72">
        <v>6.01</v>
      </c>
      <c r="P2074" s="72">
        <v>19.079999999999998</v>
      </c>
      <c r="Q2074" s="12">
        <v>18.526</v>
      </c>
      <c r="R2074" s="72">
        <v>0.69799999999999995</v>
      </c>
      <c r="S2074" s="72">
        <v>79.150999999999996</v>
      </c>
      <c r="T2074" s="12">
        <v>177.983</v>
      </c>
      <c r="U2074" s="72">
        <v>6.7089999999999996</v>
      </c>
      <c r="V2074" s="72">
        <v>17.707999999999998</v>
      </c>
      <c r="W2074" s="12">
        <v>117.943</v>
      </c>
      <c r="X2074" s="72">
        <v>4.4459999999999997</v>
      </c>
      <c r="Y2074" s="72">
        <v>27.303000000000001</v>
      </c>
      <c r="Z2074" s="12">
        <v>295.92700000000002</v>
      </c>
      <c r="AA2074" s="72">
        <v>11.154</v>
      </c>
      <c r="AB2074" s="72">
        <v>3.839</v>
      </c>
      <c r="AC2074" s="12">
        <v>2303.3220000000001</v>
      </c>
      <c r="AD2074" s="72">
        <v>86.816999999999993</v>
      </c>
      <c r="AE2074" s="72">
        <v>0.52900000000000003</v>
      </c>
      <c r="AF2074" s="12">
        <v>0</v>
      </c>
      <c r="AG2074" s="72">
        <v>0</v>
      </c>
      <c r="AH2074" s="72">
        <v>0</v>
      </c>
      <c r="AI2074" s="12">
        <v>133.13399999999999</v>
      </c>
      <c r="AJ2074" s="72">
        <v>5.0179999999999998</v>
      </c>
      <c r="AK2074" s="72">
        <v>4.8769999999999998</v>
      </c>
      <c r="AL2074" s="12">
        <v>133.13399999999999</v>
      </c>
      <c r="AM2074" s="72">
        <v>5.0179999999999998</v>
      </c>
      <c r="AN2074" s="72">
        <v>4.8769999999999998</v>
      </c>
      <c r="AO2074" s="12">
        <v>2436.4560000000001</v>
      </c>
      <c r="AP2074" s="72">
        <v>91.834999999999994</v>
      </c>
      <c r="AQ2074" s="72">
        <v>0.43</v>
      </c>
      <c r="AR2074" s="12">
        <v>33.207000000000001</v>
      </c>
      <c r="AS2074" s="72">
        <v>1.252</v>
      </c>
      <c r="AT2074" s="72">
        <v>59.515000000000001</v>
      </c>
      <c r="AU2074" s="12">
        <v>0</v>
      </c>
      <c r="AV2074" s="72">
        <v>0</v>
      </c>
      <c r="AW2074" s="72">
        <v>0</v>
      </c>
      <c r="AX2074" s="12">
        <v>42.006999999999998</v>
      </c>
      <c r="AY2074" s="72">
        <v>1.583</v>
      </c>
      <c r="AZ2074" s="72">
        <v>39.642000000000003</v>
      </c>
      <c r="BA2074" s="12">
        <v>42.006999999999998</v>
      </c>
      <c r="BB2074" s="72">
        <v>1.583</v>
      </c>
      <c r="BC2074" s="72">
        <v>39.642000000000003</v>
      </c>
      <c r="BD2074" s="12">
        <v>27.962</v>
      </c>
      <c r="BE2074" s="72">
        <v>1.054</v>
      </c>
      <c r="BF2074" s="72">
        <v>76.536000000000001</v>
      </c>
      <c r="BG2074" s="12">
        <v>69.968000000000004</v>
      </c>
      <c r="BH2074" s="72">
        <v>2.637</v>
      </c>
      <c r="BI2074" s="72">
        <v>28.789000000000001</v>
      </c>
      <c r="BJ2074" s="12">
        <v>85.495999999999995</v>
      </c>
      <c r="BK2074" s="72">
        <v>3.2229999999999999</v>
      </c>
      <c r="BL2074" s="72">
        <v>29.151</v>
      </c>
      <c r="BM2074" s="12">
        <v>27.95</v>
      </c>
      <c r="BN2074" s="72">
        <v>1.0529999999999999</v>
      </c>
      <c r="BO2074" s="72">
        <v>70.248999999999995</v>
      </c>
      <c r="BP2074" s="12">
        <v>113.446</v>
      </c>
      <c r="BQ2074" s="72">
        <v>4.2759999999999998</v>
      </c>
      <c r="BR2074" s="72">
        <v>20.559000000000001</v>
      </c>
      <c r="BS2074" s="12">
        <v>216.62200000000001</v>
      </c>
      <c r="BT2074" s="72">
        <v>8.1649999999999991</v>
      </c>
      <c r="BU2074" s="72">
        <v>4.7160000000000002</v>
      </c>
      <c r="BV2074" s="12">
        <v>2653.078</v>
      </c>
      <c r="BW2074" s="72">
        <v>100</v>
      </c>
      <c r="BX2074" s="72">
        <v>0.112</v>
      </c>
      <c r="BY2074" s="13"/>
      <c r="BZ2074" s="13"/>
    </row>
    <row r="2075" spans="1:78" ht="12.75" customHeight="1">
      <c r="A2075" s="122" t="s">
        <v>65</v>
      </c>
      <c r="B2075" s="71" t="s">
        <v>68</v>
      </c>
      <c r="C2075" s="71" t="s">
        <v>24</v>
      </c>
      <c r="D2075" s="34">
        <v>44256</v>
      </c>
      <c r="E2075" s="12">
        <v>2011.6949999999999</v>
      </c>
      <c r="F2075" s="72">
        <v>75.986000000000004</v>
      </c>
      <c r="G2075" s="72">
        <v>0.70899999999999996</v>
      </c>
      <c r="H2075" s="12">
        <v>59.951000000000001</v>
      </c>
      <c r="I2075" s="72">
        <v>2.2639999999999998</v>
      </c>
      <c r="J2075" s="72">
        <v>54.113</v>
      </c>
      <c r="K2075" s="12">
        <v>43.665999999999997</v>
      </c>
      <c r="L2075" s="72">
        <v>1.649</v>
      </c>
      <c r="M2075" s="72">
        <v>55.366</v>
      </c>
      <c r="N2075" s="12">
        <v>103.617</v>
      </c>
      <c r="O2075" s="72">
        <v>3.9140000000000001</v>
      </c>
      <c r="P2075" s="72">
        <v>31.902999999999999</v>
      </c>
      <c r="Q2075" s="12">
        <v>0</v>
      </c>
      <c r="R2075" s="72">
        <v>0</v>
      </c>
      <c r="S2075" s="72">
        <v>0</v>
      </c>
      <c r="T2075" s="12">
        <v>103.617</v>
      </c>
      <c r="U2075" s="72">
        <v>3.9140000000000001</v>
      </c>
      <c r="V2075" s="72">
        <v>31.902999999999999</v>
      </c>
      <c r="W2075" s="12">
        <v>192.666</v>
      </c>
      <c r="X2075" s="72">
        <v>7.2770000000000001</v>
      </c>
      <c r="Y2075" s="72">
        <v>19.196000000000002</v>
      </c>
      <c r="Z2075" s="12">
        <v>296.28399999999999</v>
      </c>
      <c r="AA2075" s="72">
        <v>11.191000000000001</v>
      </c>
      <c r="AB2075" s="72">
        <v>4.5259999999999998</v>
      </c>
      <c r="AC2075" s="12">
        <v>2307.9789999999998</v>
      </c>
      <c r="AD2075" s="72">
        <v>87.177000000000007</v>
      </c>
      <c r="AE2075" s="72">
        <v>0.496</v>
      </c>
      <c r="AF2075" s="12">
        <v>9.2249999999999996</v>
      </c>
      <c r="AG2075" s="72">
        <v>0.34799999999999998</v>
      </c>
      <c r="AH2075" s="72">
        <v>116.251</v>
      </c>
      <c r="AI2075" s="12">
        <v>123.673</v>
      </c>
      <c r="AJ2075" s="72">
        <v>4.6710000000000003</v>
      </c>
      <c r="AK2075" s="72">
        <v>10.911</v>
      </c>
      <c r="AL2075" s="12">
        <v>132.898</v>
      </c>
      <c r="AM2075" s="72">
        <v>5.0199999999999996</v>
      </c>
      <c r="AN2075" s="72">
        <v>5.125</v>
      </c>
      <c r="AO2075" s="12">
        <v>2440.877</v>
      </c>
      <c r="AP2075" s="72">
        <v>92.197000000000003</v>
      </c>
      <c r="AQ2075" s="72">
        <v>0.36099999999999999</v>
      </c>
      <c r="AR2075" s="12">
        <v>14.977</v>
      </c>
      <c r="AS2075" s="72">
        <v>0.56599999999999995</v>
      </c>
      <c r="AT2075" s="72">
        <v>108.157</v>
      </c>
      <c r="AU2075" s="12">
        <v>0</v>
      </c>
      <c r="AV2075" s="72">
        <v>0</v>
      </c>
      <c r="AW2075" s="72">
        <v>0</v>
      </c>
      <c r="AX2075" s="12">
        <v>42.168999999999997</v>
      </c>
      <c r="AY2075" s="72">
        <v>1.593</v>
      </c>
      <c r="AZ2075" s="72">
        <v>37.39</v>
      </c>
      <c r="BA2075" s="12">
        <v>42.168999999999997</v>
      </c>
      <c r="BB2075" s="72">
        <v>1.593</v>
      </c>
      <c r="BC2075" s="72">
        <v>37.39</v>
      </c>
      <c r="BD2075" s="12">
        <v>29.716999999999999</v>
      </c>
      <c r="BE2075" s="72">
        <v>1.1220000000000001</v>
      </c>
      <c r="BF2075" s="72">
        <v>51.988</v>
      </c>
      <c r="BG2075" s="12">
        <v>71.885999999999996</v>
      </c>
      <c r="BH2075" s="72">
        <v>2.7149999999999999</v>
      </c>
      <c r="BI2075" s="72">
        <v>29.004000000000001</v>
      </c>
      <c r="BJ2075" s="12">
        <v>95.742999999999995</v>
      </c>
      <c r="BK2075" s="72">
        <v>3.6160000000000001</v>
      </c>
      <c r="BL2075" s="72">
        <v>23.324000000000002</v>
      </c>
      <c r="BM2075" s="12">
        <v>23.986999999999998</v>
      </c>
      <c r="BN2075" s="72">
        <v>0.90600000000000003</v>
      </c>
      <c r="BO2075" s="72">
        <v>80.558999999999997</v>
      </c>
      <c r="BP2075" s="12">
        <v>119.73</v>
      </c>
      <c r="BQ2075" s="72">
        <v>4.5220000000000002</v>
      </c>
      <c r="BR2075" s="72">
        <v>18.683</v>
      </c>
      <c r="BS2075" s="12">
        <v>206.59299999999999</v>
      </c>
      <c r="BT2075" s="72">
        <v>7.8029999999999999</v>
      </c>
      <c r="BU2075" s="72">
        <v>4.1849999999999996</v>
      </c>
      <c r="BV2075" s="12">
        <v>2647.471</v>
      </c>
      <c r="BW2075" s="72">
        <v>100</v>
      </c>
      <c r="BX2075" s="72">
        <v>9.9000000000000005E-2</v>
      </c>
      <c r="BY2075" s="13"/>
      <c r="BZ2075" s="13"/>
    </row>
    <row r="2076" spans="1:78" ht="12.75" customHeight="1">
      <c r="A2076" s="122" t="s">
        <v>65</v>
      </c>
      <c r="B2076" s="71" t="s">
        <v>68</v>
      </c>
      <c r="C2076" s="71" t="s">
        <v>24</v>
      </c>
      <c r="D2076" s="34">
        <v>44348</v>
      </c>
      <c r="E2076" s="12">
        <v>2006.347</v>
      </c>
      <c r="F2076" s="72">
        <v>75.823999999999998</v>
      </c>
      <c r="G2076" s="72">
        <v>1.2909999999999999</v>
      </c>
      <c r="H2076" s="12">
        <v>31.702999999999999</v>
      </c>
      <c r="I2076" s="72">
        <v>1.198</v>
      </c>
      <c r="J2076" s="72">
        <v>56.566000000000003</v>
      </c>
      <c r="K2076" s="12">
        <v>65.593999999999994</v>
      </c>
      <c r="L2076" s="72">
        <v>2.4790000000000001</v>
      </c>
      <c r="M2076" s="72">
        <v>43.344000000000001</v>
      </c>
      <c r="N2076" s="12">
        <v>97.296000000000006</v>
      </c>
      <c r="O2076" s="72">
        <v>3.677</v>
      </c>
      <c r="P2076" s="72">
        <v>30.832000000000001</v>
      </c>
      <c r="Q2076" s="12">
        <v>10.256</v>
      </c>
      <c r="R2076" s="72">
        <v>0.38800000000000001</v>
      </c>
      <c r="S2076" s="72">
        <v>102.31100000000001</v>
      </c>
      <c r="T2076" s="12">
        <v>107.553</v>
      </c>
      <c r="U2076" s="72">
        <v>4.0650000000000004</v>
      </c>
      <c r="V2076" s="72">
        <v>29.315999999999999</v>
      </c>
      <c r="W2076" s="12">
        <v>223.17699999999999</v>
      </c>
      <c r="X2076" s="72">
        <v>8.4339999999999993</v>
      </c>
      <c r="Y2076" s="72">
        <v>20.382999999999999</v>
      </c>
      <c r="Z2076" s="12">
        <v>330.73</v>
      </c>
      <c r="AA2076" s="72">
        <v>12.499000000000001</v>
      </c>
      <c r="AB2076" s="72">
        <v>8.1980000000000004</v>
      </c>
      <c r="AC2076" s="12">
        <v>2337.0770000000002</v>
      </c>
      <c r="AD2076" s="72">
        <v>88.322999999999993</v>
      </c>
      <c r="AE2076" s="72">
        <v>0.51800000000000002</v>
      </c>
      <c r="AF2076" s="12">
        <v>0</v>
      </c>
      <c r="AG2076" s="72">
        <v>0</v>
      </c>
      <c r="AH2076" s="72">
        <v>0</v>
      </c>
      <c r="AI2076" s="12">
        <v>113.188</v>
      </c>
      <c r="AJ2076" s="72">
        <v>4.2779999999999996</v>
      </c>
      <c r="AK2076" s="72">
        <v>5.468</v>
      </c>
      <c r="AL2076" s="12">
        <v>113.188</v>
      </c>
      <c r="AM2076" s="72">
        <v>4.2779999999999996</v>
      </c>
      <c r="AN2076" s="72">
        <v>5.468</v>
      </c>
      <c r="AO2076" s="12">
        <v>2450.2649999999999</v>
      </c>
      <c r="AP2076" s="72">
        <v>92.600999999999999</v>
      </c>
      <c r="AQ2076" s="72">
        <v>0.38</v>
      </c>
      <c r="AR2076" s="12">
        <v>0</v>
      </c>
      <c r="AS2076" s="72">
        <v>0</v>
      </c>
      <c r="AT2076" s="72">
        <v>0</v>
      </c>
      <c r="AU2076" s="12">
        <v>0</v>
      </c>
      <c r="AV2076" s="72">
        <v>0</v>
      </c>
      <c r="AW2076" s="72">
        <v>0</v>
      </c>
      <c r="AX2076" s="12">
        <v>60.997</v>
      </c>
      <c r="AY2076" s="72">
        <v>2.3050000000000002</v>
      </c>
      <c r="AZ2076" s="72">
        <v>59.857999999999997</v>
      </c>
      <c r="BA2076" s="12">
        <v>60.997</v>
      </c>
      <c r="BB2076" s="72">
        <v>2.3050000000000002</v>
      </c>
      <c r="BC2076" s="72">
        <v>59.857999999999997</v>
      </c>
      <c r="BD2076" s="12">
        <v>10.18</v>
      </c>
      <c r="BE2076" s="72">
        <v>0.38500000000000001</v>
      </c>
      <c r="BF2076" s="72">
        <v>117.01</v>
      </c>
      <c r="BG2076" s="12">
        <v>71.176000000000002</v>
      </c>
      <c r="BH2076" s="72">
        <v>2.69</v>
      </c>
      <c r="BI2076" s="72">
        <v>55.23</v>
      </c>
      <c r="BJ2076" s="12">
        <v>123.027</v>
      </c>
      <c r="BK2076" s="72">
        <v>4.649</v>
      </c>
      <c r="BL2076" s="72">
        <v>34.033999999999999</v>
      </c>
      <c r="BM2076" s="12">
        <v>1.5880000000000001</v>
      </c>
      <c r="BN2076" s="72">
        <v>0.06</v>
      </c>
      <c r="BO2076" s="72">
        <v>121.738</v>
      </c>
      <c r="BP2076" s="12">
        <v>124.614</v>
      </c>
      <c r="BQ2076" s="72">
        <v>4.7089999999999996</v>
      </c>
      <c r="BR2076" s="72">
        <v>33.32</v>
      </c>
      <c r="BS2076" s="12">
        <v>195.791</v>
      </c>
      <c r="BT2076" s="72">
        <v>7.399</v>
      </c>
      <c r="BU2076" s="72">
        <v>4.6349999999999998</v>
      </c>
      <c r="BV2076" s="12">
        <v>2646.056</v>
      </c>
      <c r="BW2076" s="72">
        <v>100</v>
      </c>
      <c r="BX2076" s="72">
        <v>0.113</v>
      </c>
      <c r="BY2076" s="13"/>
      <c r="BZ2076" s="13"/>
    </row>
    <row r="2077" spans="1:78" ht="12.75" customHeight="1">
      <c r="A2077" s="122" t="s">
        <v>65</v>
      </c>
      <c r="B2077" s="71" t="s">
        <v>68</v>
      </c>
      <c r="C2077" s="71" t="s">
        <v>24</v>
      </c>
      <c r="D2077" s="34">
        <v>44805</v>
      </c>
      <c r="E2077" s="12">
        <v>2120.5079999999998</v>
      </c>
      <c r="F2077" s="72">
        <v>78.798000000000002</v>
      </c>
      <c r="G2077" s="72">
        <v>0.95699999999999996</v>
      </c>
      <c r="H2077" s="12">
        <v>48.606999999999999</v>
      </c>
      <c r="I2077" s="72">
        <v>1.806</v>
      </c>
      <c r="J2077" s="72">
        <v>33.802</v>
      </c>
      <c r="K2077" s="12">
        <v>18.577000000000002</v>
      </c>
      <c r="L2077" s="72">
        <v>0.69</v>
      </c>
      <c r="M2077" s="72">
        <v>70.506</v>
      </c>
      <c r="N2077" s="12">
        <v>67.183000000000007</v>
      </c>
      <c r="O2077" s="72">
        <v>2.4969999999999999</v>
      </c>
      <c r="P2077" s="72">
        <v>28.408000000000001</v>
      </c>
      <c r="Q2077" s="12">
        <v>2.633</v>
      </c>
      <c r="R2077" s="72">
        <v>9.8000000000000004E-2</v>
      </c>
      <c r="S2077" s="72">
        <v>104.629</v>
      </c>
      <c r="T2077" s="12">
        <v>69.816000000000003</v>
      </c>
      <c r="U2077" s="72">
        <v>2.5939999999999999</v>
      </c>
      <c r="V2077" s="72">
        <v>27.454000000000001</v>
      </c>
      <c r="W2077" s="12">
        <v>221.27199999999999</v>
      </c>
      <c r="X2077" s="72">
        <v>8.2230000000000008</v>
      </c>
      <c r="Y2077" s="72">
        <v>9.2759999999999998</v>
      </c>
      <c r="Z2077" s="12">
        <v>291.089</v>
      </c>
      <c r="AA2077" s="72">
        <v>10.817</v>
      </c>
      <c r="AB2077" s="72">
        <v>5.069</v>
      </c>
      <c r="AC2077" s="12">
        <v>2411.5970000000002</v>
      </c>
      <c r="AD2077" s="72">
        <v>89.614999999999995</v>
      </c>
      <c r="AE2077" s="72">
        <v>0.40600000000000003</v>
      </c>
      <c r="AF2077" s="12">
        <v>18.741</v>
      </c>
      <c r="AG2077" s="72">
        <v>0.69599999999999995</v>
      </c>
      <c r="AH2077" s="72">
        <v>117.78100000000001</v>
      </c>
      <c r="AI2077" s="12">
        <v>50.622</v>
      </c>
      <c r="AJ2077" s="72">
        <v>1.881</v>
      </c>
      <c r="AK2077" s="72">
        <v>42.326999999999998</v>
      </c>
      <c r="AL2077" s="12">
        <v>69.364000000000004</v>
      </c>
      <c r="AM2077" s="72">
        <v>2.5779999999999998</v>
      </c>
      <c r="AN2077" s="72">
        <v>6.9729999999999999</v>
      </c>
      <c r="AO2077" s="12">
        <v>2480.9609999999998</v>
      </c>
      <c r="AP2077" s="72">
        <v>92.192999999999998</v>
      </c>
      <c r="AQ2077" s="72">
        <v>0.34100000000000003</v>
      </c>
      <c r="AR2077" s="12">
        <v>21.193000000000001</v>
      </c>
      <c r="AS2077" s="72">
        <v>0.78800000000000003</v>
      </c>
      <c r="AT2077" s="72">
        <v>105.223</v>
      </c>
      <c r="AU2077" s="12">
        <v>0</v>
      </c>
      <c r="AV2077" s="72">
        <v>0</v>
      </c>
      <c r="AW2077" s="72">
        <v>0</v>
      </c>
      <c r="AX2077" s="12">
        <v>41.920999999999999</v>
      </c>
      <c r="AY2077" s="72">
        <v>1.5580000000000001</v>
      </c>
      <c r="AZ2077" s="72">
        <v>38.130000000000003</v>
      </c>
      <c r="BA2077" s="12">
        <v>41.920999999999999</v>
      </c>
      <c r="BB2077" s="72">
        <v>1.5580000000000001</v>
      </c>
      <c r="BC2077" s="72">
        <v>38.130000000000003</v>
      </c>
      <c r="BD2077" s="12">
        <v>32.639000000000003</v>
      </c>
      <c r="BE2077" s="72">
        <v>1.2130000000000001</v>
      </c>
      <c r="BF2077" s="72">
        <v>89.301000000000002</v>
      </c>
      <c r="BG2077" s="12">
        <v>74.56</v>
      </c>
      <c r="BH2077" s="72">
        <v>2.7709999999999999</v>
      </c>
      <c r="BI2077" s="72">
        <v>48.066000000000003</v>
      </c>
      <c r="BJ2077" s="12">
        <v>89.018000000000001</v>
      </c>
      <c r="BK2077" s="72">
        <v>3.3079999999999998</v>
      </c>
      <c r="BL2077" s="72">
        <v>27.28</v>
      </c>
      <c r="BM2077" s="12">
        <v>25.321000000000002</v>
      </c>
      <c r="BN2077" s="72">
        <v>0.94099999999999995</v>
      </c>
      <c r="BO2077" s="72">
        <v>71.823999999999998</v>
      </c>
      <c r="BP2077" s="12">
        <v>114.339</v>
      </c>
      <c r="BQ2077" s="72">
        <v>4.2489999999999997</v>
      </c>
      <c r="BR2077" s="72">
        <v>21.593</v>
      </c>
      <c r="BS2077" s="12">
        <v>210.09200000000001</v>
      </c>
      <c r="BT2077" s="72">
        <v>7.8070000000000004</v>
      </c>
      <c r="BU2077" s="72">
        <v>4.0549999999999997</v>
      </c>
      <c r="BV2077" s="12">
        <v>2691.0529999999999</v>
      </c>
      <c r="BW2077" s="72">
        <v>100</v>
      </c>
      <c r="BX2077" s="72">
        <v>0.107</v>
      </c>
      <c r="BY2077" s="13"/>
      <c r="BZ2077" s="13"/>
    </row>
    <row r="2078" spans="1:78" ht="12.75" customHeight="1">
      <c r="A2078" s="122" t="s">
        <v>65</v>
      </c>
      <c r="B2078" s="71" t="s">
        <v>68</v>
      </c>
      <c r="C2078" s="71" t="s">
        <v>24</v>
      </c>
      <c r="D2078" s="34">
        <v>44896</v>
      </c>
      <c r="E2078" s="12">
        <v>2157.5259999999998</v>
      </c>
      <c r="F2078" s="72">
        <v>79.47</v>
      </c>
      <c r="G2078" s="72">
        <v>0.95499999999999996</v>
      </c>
      <c r="H2078" s="12">
        <v>77.28</v>
      </c>
      <c r="I2078" s="72">
        <v>2.8460000000000001</v>
      </c>
      <c r="J2078" s="72">
        <v>46.771000000000001</v>
      </c>
      <c r="K2078" s="12">
        <v>41.216999999999999</v>
      </c>
      <c r="L2078" s="72">
        <v>1.518</v>
      </c>
      <c r="M2078" s="72">
        <v>42.305999999999997</v>
      </c>
      <c r="N2078" s="12">
        <v>118.496</v>
      </c>
      <c r="O2078" s="72">
        <v>4.3650000000000002</v>
      </c>
      <c r="P2078" s="72">
        <v>29.882000000000001</v>
      </c>
      <c r="Q2078" s="12">
        <v>0</v>
      </c>
      <c r="R2078" s="72">
        <v>0</v>
      </c>
      <c r="S2078" s="72">
        <v>0</v>
      </c>
      <c r="T2078" s="12">
        <v>118.496</v>
      </c>
      <c r="U2078" s="72">
        <v>4.3650000000000002</v>
      </c>
      <c r="V2078" s="72">
        <v>29.882000000000001</v>
      </c>
      <c r="W2078" s="12">
        <v>173.52099999999999</v>
      </c>
      <c r="X2078" s="72">
        <v>6.391</v>
      </c>
      <c r="Y2078" s="72">
        <v>22.692</v>
      </c>
      <c r="Z2078" s="12">
        <v>292.017</v>
      </c>
      <c r="AA2078" s="72">
        <v>10.756</v>
      </c>
      <c r="AB2078" s="72">
        <v>5.7889999999999997</v>
      </c>
      <c r="AC2078" s="12">
        <v>2449.5430000000001</v>
      </c>
      <c r="AD2078" s="72">
        <v>90.225999999999999</v>
      </c>
      <c r="AE2078" s="72">
        <v>0.47599999999999998</v>
      </c>
      <c r="AF2078" s="12">
        <v>0</v>
      </c>
      <c r="AG2078" s="72">
        <v>0</v>
      </c>
      <c r="AH2078" s="72">
        <v>0</v>
      </c>
      <c r="AI2078" s="12">
        <v>64.099000000000004</v>
      </c>
      <c r="AJ2078" s="72">
        <v>2.3610000000000002</v>
      </c>
      <c r="AK2078" s="72">
        <v>9.3840000000000003</v>
      </c>
      <c r="AL2078" s="12">
        <v>64.099000000000004</v>
      </c>
      <c r="AM2078" s="72">
        <v>2.3610000000000002</v>
      </c>
      <c r="AN2078" s="72">
        <v>9.3840000000000003</v>
      </c>
      <c r="AO2078" s="12">
        <v>2513.6419999999998</v>
      </c>
      <c r="AP2078" s="72">
        <v>92.587000000000003</v>
      </c>
      <c r="AQ2078" s="72">
        <v>0.38800000000000001</v>
      </c>
      <c r="AR2078" s="12">
        <v>20.439</v>
      </c>
      <c r="AS2078" s="72">
        <v>0.753</v>
      </c>
      <c r="AT2078" s="72">
        <v>77.277000000000001</v>
      </c>
      <c r="AU2078" s="12">
        <v>0</v>
      </c>
      <c r="AV2078" s="72">
        <v>0</v>
      </c>
      <c r="AW2078" s="72">
        <v>0</v>
      </c>
      <c r="AX2078" s="12">
        <v>35.984000000000002</v>
      </c>
      <c r="AY2078" s="72">
        <v>1.325</v>
      </c>
      <c r="AZ2078" s="72">
        <v>53.228000000000002</v>
      </c>
      <c r="BA2078" s="12">
        <v>35.984000000000002</v>
      </c>
      <c r="BB2078" s="72">
        <v>1.325</v>
      </c>
      <c r="BC2078" s="72">
        <v>53.228000000000002</v>
      </c>
      <c r="BD2078" s="12">
        <v>11.704000000000001</v>
      </c>
      <c r="BE2078" s="72">
        <v>0.43099999999999999</v>
      </c>
      <c r="BF2078" s="72">
        <v>107.74299999999999</v>
      </c>
      <c r="BG2078" s="12">
        <v>47.688000000000002</v>
      </c>
      <c r="BH2078" s="72">
        <v>1.7569999999999999</v>
      </c>
      <c r="BI2078" s="72">
        <v>49.156999999999996</v>
      </c>
      <c r="BJ2078" s="12">
        <v>117.137</v>
      </c>
      <c r="BK2078" s="72">
        <v>4.3150000000000004</v>
      </c>
      <c r="BL2078" s="72">
        <v>31.484000000000002</v>
      </c>
      <c r="BM2078" s="12">
        <v>15.999000000000001</v>
      </c>
      <c r="BN2078" s="72">
        <v>0.58899999999999997</v>
      </c>
      <c r="BO2078" s="72">
        <v>88.813000000000002</v>
      </c>
      <c r="BP2078" s="12">
        <v>133.136</v>
      </c>
      <c r="BQ2078" s="72">
        <v>4.9039999999999999</v>
      </c>
      <c r="BR2078" s="72">
        <v>22.411000000000001</v>
      </c>
      <c r="BS2078" s="12">
        <v>201.26300000000001</v>
      </c>
      <c r="BT2078" s="72">
        <v>7.4130000000000003</v>
      </c>
      <c r="BU2078" s="72">
        <v>4.9370000000000003</v>
      </c>
      <c r="BV2078" s="12">
        <v>2714.9050000000002</v>
      </c>
      <c r="BW2078" s="72">
        <v>100</v>
      </c>
      <c r="BX2078" s="72">
        <v>9.2999999999999999E-2</v>
      </c>
      <c r="BY2078" s="13"/>
      <c r="BZ2078" s="13"/>
    </row>
    <row r="2079" spans="1:78" ht="12.75" customHeight="1">
      <c r="A2079" s="122" t="s">
        <v>65</v>
      </c>
      <c r="B2079" s="71" t="s">
        <v>68</v>
      </c>
      <c r="C2079" s="71" t="s">
        <v>24</v>
      </c>
      <c r="D2079" s="34">
        <v>44986</v>
      </c>
      <c r="E2079" s="12">
        <v>2172.8090000000002</v>
      </c>
      <c r="F2079" s="72">
        <v>79.048000000000002</v>
      </c>
      <c r="G2079" s="72">
        <v>1.1679999999999999</v>
      </c>
      <c r="H2079" s="12">
        <v>52.564999999999998</v>
      </c>
      <c r="I2079" s="72">
        <v>1.9119999999999999</v>
      </c>
      <c r="J2079" s="72">
        <v>33.262999999999998</v>
      </c>
      <c r="K2079" s="12">
        <v>35.122999999999998</v>
      </c>
      <c r="L2079" s="72">
        <v>1.278</v>
      </c>
      <c r="M2079" s="72">
        <v>36.218000000000004</v>
      </c>
      <c r="N2079" s="12">
        <v>87.688000000000002</v>
      </c>
      <c r="O2079" s="72">
        <v>3.19</v>
      </c>
      <c r="P2079" s="72">
        <v>24.425999999999998</v>
      </c>
      <c r="Q2079" s="12">
        <v>7.04</v>
      </c>
      <c r="R2079" s="72">
        <v>0.25600000000000001</v>
      </c>
      <c r="S2079" s="72">
        <v>70.816999999999993</v>
      </c>
      <c r="T2079" s="12">
        <v>94.727999999999994</v>
      </c>
      <c r="U2079" s="72">
        <v>3.4460000000000002</v>
      </c>
      <c r="V2079" s="72">
        <v>22.951000000000001</v>
      </c>
      <c r="W2079" s="12">
        <v>200.61</v>
      </c>
      <c r="X2079" s="72">
        <v>7.298</v>
      </c>
      <c r="Y2079" s="72">
        <v>14.499000000000001</v>
      </c>
      <c r="Z2079" s="12">
        <v>295.33800000000002</v>
      </c>
      <c r="AA2079" s="72">
        <v>10.744</v>
      </c>
      <c r="AB2079" s="72">
        <v>7.6180000000000003</v>
      </c>
      <c r="AC2079" s="12">
        <v>2468.1460000000002</v>
      </c>
      <c r="AD2079" s="72">
        <v>89.792000000000002</v>
      </c>
      <c r="AE2079" s="72">
        <v>0.46100000000000002</v>
      </c>
      <c r="AF2079" s="12">
        <v>13.878</v>
      </c>
      <c r="AG2079" s="72">
        <v>0.505</v>
      </c>
      <c r="AH2079" s="72">
        <v>78.771000000000001</v>
      </c>
      <c r="AI2079" s="12">
        <v>63.798000000000002</v>
      </c>
      <c r="AJ2079" s="72">
        <v>2.3210000000000002</v>
      </c>
      <c r="AK2079" s="72">
        <v>17.837</v>
      </c>
      <c r="AL2079" s="12">
        <v>77.676000000000002</v>
      </c>
      <c r="AM2079" s="72">
        <v>2.8260000000000001</v>
      </c>
      <c r="AN2079" s="72">
        <v>6.4870000000000001</v>
      </c>
      <c r="AO2079" s="12">
        <v>2545.8220000000001</v>
      </c>
      <c r="AP2079" s="72">
        <v>92.617999999999995</v>
      </c>
      <c r="AQ2079" s="72">
        <v>0.38800000000000001</v>
      </c>
      <c r="AR2079" s="12">
        <v>17.001000000000001</v>
      </c>
      <c r="AS2079" s="72">
        <v>0.61799999999999999</v>
      </c>
      <c r="AT2079" s="72">
        <v>54.503999999999998</v>
      </c>
      <c r="AU2079" s="12">
        <v>0</v>
      </c>
      <c r="AV2079" s="72">
        <v>0</v>
      </c>
      <c r="AW2079" s="72">
        <v>0</v>
      </c>
      <c r="AX2079" s="12">
        <v>40.331000000000003</v>
      </c>
      <c r="AY2079" s="72">
        <v>1.4670000000000001</v>
      </c>
      <c r="AZ2079" s="72">
        <v>34.661999999999999</v>
      </c>
      <c r="BA2079" s="12">
        <v>40.331000000000003</v>
      </c>
      <c r="BB2079" s="72">
        <v>1.4670000000000001</v>
      </c>
      <c r="BC2079" s="72">
        <v>34.661999999999999</v>
      </c>
      <c r="BD2079" s="12">
        <v>43.395000000000003</v>
      </c>
      <c r="BE2079" s="72">
        <v>1.579</v>
      </c>
      <c r="BF2079" s="72">
        <v>36.372</v>
      </c>
      <c r="BG2079" s="12">
        <v>83.725999999999999</v>
      </c>
      <c r="BH2079" s="72">
        <v>3.0459999999999998</v>
      </c>
      <c r="BI2079" s="72">
        <v>24.367000000000001</v>
      </c>
      <c r="BJ2079" s="12">
        <v>94.382999999999996</v>
      </c>
      <c r="BK2079" s="72">
        <v>3.4340000000000002</v>
      </c>
      <c r="BL2079" s="72">
        <v>23.521999999999998</v>
      </c>
      <c r="BM2079" s="12">
        <v>7.8049999999999997</v>
      </c>
      <c r="BN2079" s="72">
        <v>0.28399999999999997</v>
      </c>
      <c r="BO2079" s="72">
        <v>59.991999999999997</v>
      </c>
      <c r="BP2079" s="12">
        <v>102.188</v>
      </c>
      <c r="BQ2079" s="72">
        <v>3.718</v>
      </c>
      <c r="BR2079" s="72">
        <v>21.138999999999999</v>
      </c>
      <c r="BS2079" s="12">
        <v>202.91499999999999</v>
      </c>
      <c r="BT2079" s="72">
        <v>7.3819999999999997</v>
      </c>
      <c r="BU2079" s="72">
        <v>4.758</v>
      </c>
      <c r="BV2079" s="12">
        <v>2748.7370000000001</v>
      </c>
      <c r="BW2079" s="72">
        <v>100</v>
      </c>
      <c r="BX2079" s="72">
        <v>7.0000000000000007E-2</v>
      </c>
      <c r="BY2079" s="13"/>
      <c r="BZ2079" s="13"/>
    </row>
    <row r="2080" spans="1:78" ht="12.75" customHeight="1">
      <c r="A2080" s="122" t="s">
        <v>65</v>
      </c>
      <c r="B2080" s="71" t="s">
        <v>68</v>
      </c>
      <c r="C2080" s="71" t="s">
        <v>24</v>
      </c>
      <c r="D2080" s="34">
        <v>45078</v>
      </c>
      <c r="E2080" s="12">
        <v>2213.569</v>
      </c>
      <c r="F2080" s="72">
        <v>79.489000000000004</v>
      </c>
      <c r="G2080" s="72">
        <v>0.84299999999999997</v>
      </c>
      <c r="H2080" s="12">
        <v>38.584000000000003</v>
      </c>
      <c r="I2080" s="72">
        <v>1.3859999999999999</v>
      </c>
      <c r="J2080" s="72">
        <v>40.143999999999998</v>
      </c>
      <c r="K2080" s="12">
        <v>28.414999999999999</v>
      </c>
      <c r="L2080" s="72">
        <v>1.02</v>
      </c>
      <c r="M2080" s="72">
        <v>45.454999999999998</v>
      </c>
      <c r="N2080" s="12">
        <v>66.998999999999995</v>
      </c>
      <c r="O2080" s="72">
        <v>2.4060000000000001</v>
      </c>
      <c r="P2080" s="72">
        <v>27.146000000000001</v>
      </c>
      <c r="Q2080" s="12">
        <v>10.587</v>
      </c>
      <c r="R2080" s="72">
        <v>0.38</v>
      </c>
      <c r="S2080" s="72">
        <v>61.933999999999997</v>
      </c>
      <c r="T2080" s="12">
        <v>77.585999999999999</v>
      </c>
      <c r="U2080" s="72">
        <v>2.786</v>
      </c>
      <c r="V2080" s="72">
        <v>26.507000000000001</v>
      </c>
      <c r="W2080" s="12">
        <v>224.77699999999999</v>
      </c>
      <c r="X2080" s="72">
        <v>8.0719999999999992</v>
      </c>
      <c r="Y2080" s="72">
        <v>11.926</v>
      </c>
      <c r="Z2080" s="12">
        <v>302.36399999999998</v>
      </c>
      <c r="AA2080" s="72">
        <v>10.858000000000001</v>
      </c>
      <c r="AB2080" s="72">
        <v>5.9880000000000004</v>
      </c>
      <c r="AC2080" s="12">
        <v>2515.933</v>
      </c>
      <c r="AD2080" s="72">
        <v>90.346999999999994</v>
      </c>
      <c r="AE2080" s="72">
        <v>0.36899999999999999</v>
      </c>
      <c r="AF2080" s="12">
        <v>2.331</v>
      </c>
      <c r="AG2080" s="72">
        <v>8.4000000000000005E-2</v>
      </c>
      <c r="AH2080" s="72">
        <v>118.654</v>
      </c>
      <c r="AI2080" s="12">
        <v>68.608999999999995</v>
      </c>
      <c r="AJ2080" s="72">
        <v>2.464</v>
      </c>
      <c r="AK2080" s="72">
        <v>6.5090000000000003</v>
      </c>
      <c r="AL2080" s="12">
        <v>70.94</v>
      </c>
      <c r="AM2080" s="72">
        <v>2.5470000000000002</v>
      </c>
      <c r="AN2080" s="72">
        <v>4.681</v>
      </c>
      <c r="AO2080" s="12">
        <v>2586.873</v>
      </c>
      <c r="AP2080" s="72">
        <v>92.894999999999996</v>
      </c>
      <c r="AQ2080" s="72">
        <v>0.33200000000000002</v>
      </c>
      <c r="AR2080" s="12">
        <v>14.625</v>
      </c>
      <c r="AS2080" s="72">
        <v>0.52500000000000002</v>
      </c>
      <c r="AT2080" s="72">
        <v>56.317999999999998</v>
      </c>
      <c r="AU2080" s="12">
        <v>0</v>
      </c>
      <c r="AV2080" s="72">
        <v>0</v>
      </c>
      <c r="AW2080" s="72">
        <v>0</v>
      </c>
      <c r="AX2080" s="12">
        <v>48.006999999999998</v>
      </c>
      <c r="AY2080" s="72">
        <v>1.724</v>
      </c>
      <c r="AZ2080" s="72">
        <v>35.877000000000002</v>
      </c>
      <c r="BA2080" s="12">
        <v>48.006999999999998</v>
      </c>
      <c r="BB2080" s="72">
        <v>1.724</v>
      </c>
      <c r="BC2080" s="72">
        <v>35.877000000000002</v>
      </c>
      <c r="BD2080" s="12">
        <v>29.946000000000002</v>
      </c>
      <c r="BE2080" s="72">
        <v>1.075</v>
      </c>
      <c r="BF2080" s="72">
        <v>52.277000000000001</v>
      </c>
      <c r="BG2080" s="12">
        <v>77.953999999999994</v>
      </c>
      <c r="BH2080" s="72">
        <v>2.7989999999999999</v>
      </c>
      <c r="BI2080" s="72">
        <v>25.902000000000001</v>
      </c>
      <c r="BJ2080" s="12">
        <v>48.131999999999998</v>
      </c>
      <c r="BK2080" s="72">
        <v>1.728</v>
      </c>
      <c r="BL2080" s="72">
        <v>44.915999999999997</v>
      </c>
      <c r="BM2080" s="12">
        <v>57.156999999999996</v>
      </c>
      <c r="BN2080" s="72">
        <v>2.0529999999999999</v>
      </c>
      <c r="BO2080" s="72">
        <v>45.151000000000003</v>
      </c>
      <c r="BP2080" s="12">
        <v>105.29</v>
      </c>
      <c r="BQ2080" s="72">
        <v>3.7810000000000001</v>
      </c>
      <c r="BR2080" s="72">
        <v>20.603999999999999</v>
      </c>
      <c r="BS2080" s="12">
        <v>197.869</v>
      </c>
      <c r="BT2080" s="72">
        <v>7.1050000000000004</v>
      </c>
      <c r="BU2080" s="72">
        <v>4.2190000000000003</v>
      </c>
      <c r="BV2080" s="12">
        <v>2784.7420000000002</v>
      </c>
      <c r="BW2080" s="72">
        <v>100</v>
      </c>
      <c r="BX2080" s="72">
        <v>0.08</v>
      </c>
      <c r="BY2080" s="13"/>
      <c r="BZ2080" s="13"/>
    </row>
    <row r="2081" spans="1:78" ht="12.75" customHeight="1">
      <c r="A2081" s="122" t="s">
        <v>65</v>
      </c>
      <c r="B2081" s="71" t="s">
        <v>68</v>
      </c>
      <c r="C2081" s="71" t="s">
        <v>24</v>
      </c>
      <c r="D2081" s="34">
        <v>45170</v>
      </c>
      <c r="E2081" s="12">
        <v>2185.7469999999998</v>
      </c>
      <c r="F2081" s="72">
        <v>77.680000000000007</v>
      </c>
      <c r="G2081" s="72">
        <v>0.92800000000000005</v>
      </c>
      <c r="H2081" s="12">
        <v>41.792000000000002</v>
      </c>
      <c r="I2081" s="72">
        <v>1.4850000000000001</v>
      </c>
      <c r="J2081" s="72">
        <v>36.042999999999999</v>
      </c>
      <c r="K2081" s="12">
        <v>47.063000000000002</v>
      </c>
      <c r="L2081" s="72">
        <v>1.673</v>
      </c>
      <c r="M2081" s="72">
        <v>32.814</v>
      </c>
      <c r="N2081" s="12">
        <v>88.855999999999995</v>
      </c>
      <c r="O2081" s="72">
        <v>3.1579999999999999</v>
      </c>
      <c r="P2081" s="72">
        <v>22.545000000000002</v>
      </c>
      <c r="Q2081" s="12">
        <v>19.21</v>
      </c>
      <c r="R2081" s="72">
        <v>0.68300000000000005</v>
      </c>
      <c r="S2081" s="72">
        <v>55.905999999999999</v>
      </c>
      <c r="T2081" s="12">
        <v>108.066</v>
      </c>
      <c r="U2081" s="72">
        <v>3.8410000000000002</v>
      </c>
      <c r="V2081" s="72">
        <v>21.347000000000001</v>
      </c>
      <c r="W2081" s="12">
        <v>217.08799999999999</v>
      </c>
      <c r="X2081" s="72">
        <v>7.7149999999999999</v>
      </c>
      <c r="Y2081" s="72">
        <v>13.311999999999999</v>
      </c>
      <c r="Z2081" s="12">
        <v>325.154</v>
      </c>
      <c r="AA2081" s="72">
        <v>11.555999999999999</v>
      </c>
      <c r="AB2081" s="72">
        <v>5.3419999999999996</v>
      </c>
      <c r="AC2081" s="12">
        <v>2510.9009999999998</v>
      </c>
      <c r="AD2081" s="72">
        <v>89.236000000000004</v>
      </c>
      <c r="AE2081" s="72">
        <v>0.39</v>
      </c>
      <c r="AF2081" s="12">
        <v>0</v>
      </c>
      <c r="AG2081" s="72">
        <v>0</v>
      </c>
      <c r="AH2081" s="72">
        <v>0</v>
      </c>
      <c r="AI2081" s="12">
        <v>82.584000000000003</v>
      </c>
      <c r="AJ2081" s="72">
        <v>2.9350000000000001</v>
      </c>
      <c r="AK2081" s="72">
        <v>6.79</v>
      </c>
      <c r="AL2081" s="12">
        <v>82.584000000000003</v>
      </c>
      <c r="AM2081" s="72">
        <v>2.9350000000000001</v>
      </c>
      <c r="AN2081" s="72">
        <v>6.79</v>
      </c>
      <c r="AO2081" s="12">
        <v>2593.4850000000001</v>
      </c>
      <c r="AP2081" s="72">
        <v>92.171000000000006</v>
      </c>
      <c r="AQ2081" s="72">
        <v>0.30199999999999999</v>
      </c>
      <c r="AR2081" s="12">
        <v>10.257999999999999</v>
      </c>
      <c r="AS2081" s="72">
        <v>0.36499999999999999</v>
      </c>
      <c r="AT2081" s="72">
        <v>75.034000000000006</v>
      </c>
      <c r="AU2081" s="12">
        <v>5.7439999999999998</v>
      </c>
      <c r="AV2081" s="72">
        <v>0.20399999999999999</v>
      </c>
      <c r="AW2081" s="72">
        <v>102.381</v>
      </c>
      <c r="AX2081" s="12">
        <v>52.107999999999997</v>
      </c>
      <c r="AY2081" s="72">
        <v>1.8520000000000001</v>
      </c>
      <c r="AZ2081" s="72">
        <v>38.764000000000003</v>
      </c>
      <c r="BA2081" s="12">
        <v>57.850999999999999</v>
      </c>
      <c r="BB2081" s="72">
        <v>2.056</v>
      </c>
      <c r="BC2081" s="72">
        <v>35.927</v>
      </c>
      <c r="BD2081" s="12">
        <v>24.523</v>
      </c>
      <c r="BE2081" s="72">
        <v>0.872</v>
      </c>
      <c r="BF2081" s="72">
        <v>46.021999999999998</v>
      </c>
      <c r="BG2081" s="12">
        <v>82.373999999999995</v>
      </c>
      <c r="BH2081" s="72">
        <v>2.9279999999999999</v>
      </c>
      <c r="BI2081" s="72">
        <v>27.565999999999999</v>
      </c>
      <c r="BJ2081" s="12">
        <v>110.863</v>
      </c>
      <c r="BK2081" s="72">
        <v>3.94</v>
      </c>
      <c r="BL2081" s="72">
        <v>22.923999999999999</v>
      </c>
      <c r="BM2081" s="12">
        <v>16.8</v>
      </c>
      <c r="BN2081" s="72">
        <v>0.59699999999999998</v>
      </c>
      <c r="BO2081" s="72">
        <v>60.332000000000001</v>
      </c>
      <c r="BP2081" s="12">
        <v>127.663</v>
      </c>
      <c r="BQ2081" s="72">
        <v>4.5369999999999999</v>
      </c>
      <c r="BR2081" s="72">
        <v>18.132000000000001</v>
      </c>
      <c r="BS2081" s="12">
        <v>220.29499999999999</v>
      </c>
      <c r="BT2081" s="72">
        <v>7.8289999999999997</v>
      </c>
      <c r="BU2081" s="72">
        <v>3.5619999999999998</v>
      </c>
      <c r="BV2081" s="12">
        <v>2813.78</v>
      </c>
      <c r="BW2081" s="72">
        <v>100</v>
      </c>
      <c r="BX2081" s="72">
        <v>7.4999999999999997E-2</v>
      </c>
      <c r="BY2081" s="13"/>
      <c r="BZ2081" s="13"/>
    </row>
    <row r="2082" spans="1:78" ht="12.75" customHeight="1">
      <c r="A2082" s="122" t="s">
        <v>65</v>
      </c>
      <c r="B2082" s="71" t="s">
        <v>68</v>
      </c>
      <c r="C2082" s="71" t="s">
        <v>24</v>
      </c>
      <c r="D2082" s="34">
        <v>45261</v>
      </c>
      <c r="E2082" s="12">
        <v>2221.875</v>
      </c>
      <c r="F2082" s="72">
        <v>78.373000000000005</v>
      </c>
      <c r="G2082" s="72">
        <v>0.58099999999999996</v>
      </c>
      <c r="H2082" s="12">
        <v>41.585000000000001</v>
      </c>
      <c r="I2082" s="72">
        <v>1.4670000000000001</v>
      </c>
      <c r="J2082" s="72">
        <v>35.944000000000003</v>
      </c>
      <c r="K2082" s="12">
        <v>50.398000000000003</v>
      </c>
      <c r="L2082" s="72">
        <v>1.778</v>
      </c>
      <c r="M2082" s="72">
        <v>37.335000000000001</v>
      </c>
      <c r="N2082" s="12">
        <v>91.983000000000004</v>
      </c>
      <c r="O2082" s="72">
        <v>3.2450000000000001</v>
      </c>
      <c r="P2082" s="72">
        <v>23.084</v>
      </c>
      <c r="Q2082" s="12">
        <v>8.5440000000000005</v>
      </c>
      <c r="R2082" s="72">
        <v>0.30099999999999999</v>
      </c>
      <c r="S2082" s="72">
        <v>74.004000000000005</v>
      </c>
      <c r="T2082" s="12">
        <v>100.526</v>
      </c>
      <c r="U2082" s="72">
        <v>3.5459999999999998</v>
      </c>
      <c r="V2082" s="72">
        <v>19.234000000000002</v>
      </c>
      <c r="W2082" s="12">
        <v>215.12100000000001</v>
      </c>
      <c r="X2082" s="72">
        <v>7.5880000000000001</v>
      </c>
      <c r="Y2082" s="72">
        <v>10.515000000000001</v>
      </c>
      <c r="Z2082" s="12">
        <v>315.64800000000002</v>
      </c>
      <c r="AA2082" s="72">
        <v>11.134</v>
      </c>
      <c r="AB2082" s="72">
        <v>3.448</v>
      </c>
      <c r="AC2082" s="12">
        <v>2537.5219999999999</v>
      </c>
      <c r="AD2082" s="72">
        <v>89.506</v>
      </c>
      <c r="AE2082" s="72">
        <v>0.33400000000000002</v>
      </c>
      <c r="AF2082" s="12">
        <v>7.3339999999999996</v>
      </c>
      <c r="AG2082" s="72">
        <v>0.25900000000000001</v>
      </c>
      <c r="AH2082" s="72">
        <v>127.402</v>
      </c>
      <c r="AI2082" s="12">
        <v>71.748000000000005</v>
      </c>
      <c r="AJ2082" s="72">
        <v>2.5310000000000001</v>
      </c>
      <c r="AK2082" s="72">
        <v>12.884</v>
      </c>
      <c r="AL2082" s="12">
        <v>79.081000000000003</v>
      </c>
      <c r="AM2082" s="72">
        <v>2.7890000000000001</v>
      </c>
      <c r="AN2082" s="72">
        <v>6.0179999999999998</v>
      </c>
      <c r="AO2082" s="12">
        <v>2616.6039999999998</v>
      </c>
      <c r="AP2082" s="72">
        <v>92.296000000000006</v>
      </c>
      <c r="AQ2082" s="72">
        <v>0.28699999999999998</v>
      </c>
      <c r="AR2082" s="12">
        <v>0</v>
      </c>
      <c r="AS2082" s="72">
        <v>0</v>
      </c>
      <c r="AT2082" s="72">
        <v>0</v>
      </c>
      <c r="AU2082" s="12">
        <v>9.0510000000000002</v>
      </c>
      <c r="AV2082" s="72">
        <v>0.31900000000000001</v>
      </c>
      <c r="AW2082" s="72">
        <v>103.452</v>
      </c>
      <c r="AX2082" s="12">
        <v>27.334</v>
      </c>
      <c r="AY2082" s="72">
        <v>0.96399999999999997</v>
      </c>
      <c r="AZ2082" s="72">
        <v>50.387</v>
      </c>
      <c r="BA2082" s="12">
        <v>36.384999999999998</v>
      </c>
      <c r="BB2082" s="72">
        <v>1.2829999999999999</v>
      </c>
      <c r="BC2082" s="72">
        <v>40.801000000000002</v>
      </c>
      <c r="BD2082" s="12">
        <v>15.59</v>
      </c>
      <c r="BE2082" s="72">
        <v>0.55000000000000004</v>
      </c>
      <c r="BF2082" s="72">
        <v>68.709999999999994</v>
      </c>
      <c r="BG2082" s="12">
        <v>51.975000000000001</v>
      </c>
      <c r="BH2082" s="72">
        <v>1.833</v>
      </c>
      <c r="BI2082" s="72">
        <v>31.366</v>
      </c>
      <c r="BJ2082" s="12">
        <v>137.381</v>
      </c>
      <c r="BK2082" s="72">
        <v>4.8460000000000001</v>
      </c>
      <c r="BL2082" s="72">
        <v>16.084</v>
      </c>
      <c r="BM2082" s="12">
        <v>29.055</v>
      </c>
      <c r="BN2082" s="72">
        <v>1.0249999999999999</v>
      </c>
      <c r="BO2082" s="72">
        <v>55.475000000000001</v>
      </c>
      <c r="BP2082" s="12">
        <v>166.43600000000001</v>
      </c>
      <c r="BQ2082" s="72">
        <v>5.8710000000000004</v>
      </c>
      <c r="BR2082" s="72">
        <v>10.843999999999999</v>
      </c>
      <c r="BS2082" s="12">
        <v>218.411</v>
      </c>
      <c r="BT2082" s="72">
        <v>7.7039999999999997</v>
      </c>
      <c r="BU2082" s="72">
        <v>3.3439999999999999</v>
      </c>
      <c r="BV2082" s="12">
        <v>2835.0149999999999</v>
      </c>
      <c r="BW2082" s="72">
        <v>100</v>
      </c>
      <c r="BX2082" s="72">
        <v>0.106</v>
      </c>
      <c r="BY2082" s="13"/>
      <c r="BZ2082" s="13"/>
    </row>
    <row r="2083" spans="1:78" ht="12.75" customHeight="1">
      <c r="A2083" s="122" t="s">
        <v>65</v>
      </c>
      <c r="B2083" s="71" t="s">
        <v>68</v>
      </c>
      <c r="C2083" s="71" t="s">
        <v>24</v>
      </c>
      <c r="D2083" s="34">
        <v>45352</v>
      </c>
      <c r="E2083" s="12">
        <v>2194.5039999999999</v>
      </c>
      <c r="F2083" s="72">
        <v>76.834000000000003</v>
      </c>
      <c r="G2083" s="72">
        <v>0.72799999999999998</v>
      </c>
      <c r="H2083" s="12">
        <v>44.887999999999998</v>
      </c>
      <c r="I2083" s="72">
        <v>1.5720000000000001</v>
      </c>
      <c r="J2083" s="72">
        <v>38.210999999999999</v>
      </c>
      <c r="K2083" s="12">
        <v>52.930999999999997</v>
      </c>
      <c r="L2083" s="72">
        <v>1.853</v>
      </c>
      <c r="M2083" s="72">
        <v>30.617000000000001</v>
      </c>
      <c r="N2083" s="12">
        <v>97.819000000000003</v>
      </c>
      <c r="O2083" s="72">
        <v>3.4249999999999998</v>
      </c>
      <c r="P2083" s="72">
        <v>23.603999999999999</v>
      </c>
      <c r="Q2083" s="12">
        <v>18.681000000000001</v>
      </c>
      <c r="R2083" s="72">
        <v>0.65400000000000003</v>
      </c>
      <c r="S2083" s="72">
        <v>76.058000000000007</v>
      </c>
      <c r="T2083" s="12">
        <v>116.5</v>
      </c>
      <c r="U2083" s="72">
        <v>4.0789999999999997</v>
      </c>
      <c r="V2083" s="72">
        <v>21.466000000000001</v>
      </c>
      <c r="W2083" s="12">
        <v>216.79900000000001</v>
      </c>
      <c r="X2083" s="72">
        <v>7.5910000000000002</v>
      </c>
      <c r="Y2083" s="72">
        <v>12.321999999999999</v>
      </c>
      <c r="Z2083" s="12">
        <v>333.29899999999998</v>
      </c>
      <c r="AA2083" s="72">
        <v>11.669</v>
      </c>
      <c r="AB2083" s="72">
        <v>3.7480000000000002</v>
      </c>
      <c r="AC2083" s="12">
        <v>2527.8029999999999</v>
      </c>
      <c r="AD2083" s="72">
        <v>88.504000000000005</v>
      </c>
      <c r="AE2083" s="72">
        <v>0.45</v>
      </c>
      <c r="AF2083" s="12">
        <v>2.609</v>
      </c>
      <c r="AG2083" s="72">
        <v>9.0999999999999998E-2</v>
      </c>
      <c r="AH2083" s="72">
        <v>104.282</v>
      </c>
      <c r="AI2083" s="12">
        <v>85.05</v>
      </c>
      <c r="AJ2083" s="72">
        <v>2.9780000000000002</v>
      </c>
      <c r="AK2083" s="72">
        <v>8.4060000000000006</v>
      </c>
      <c r="AL2083" s="12">
        <v>87.659000000000006</v>
      </c>
      <c r="AM2083" s="72">
        <v>3.069</v>
      </c>
      <c r="AN2083" s="72">
        <v>7.0190000000000001</v>
      </c>
      <c r="AO2083" s="12">
        <v>2615.462</v>
      </c>
      <c r="AP2083" s="72">
        <v>91.572999999999993</v>
      </c>
      <c r="AQ2083" s="72">
        <v>0.36599999999999999</v>
      </c>
      <c r="AR2083" s="12">
        <v>32.737000000000002</v>
      </c>
      <c r="AS2083" s="72">
        <v>1.1459999999999999</v>
      </c>
      <c r="AT2083" s="72">
        <v>38.750999999999998</v>
      </c>
      <c r="AU2083" s="12">
        <v>10.395</v>
      </c>
      <c r="AV2083" s="72">
        <v>0.36399999999999999</v>
      </c>
      <c r="AW2083" s="72">
        <v>55.487000000000002</v>
      </c>
      <c r="AX2083" s="12">
        <v>42.173999999999999</v>
      </c>
      <c r="AY2083" s="72">
        <v>1.4770000000000001</v>
      </c>
      <c r="AZ2083" s="72">
        <v>39.040999999999997</v>
      </c>
      <c r="BA2083" s="12">
        <v>52.567999999999998</v>
      </c>
      <c r="BB2083" s="72">
        <v>1.841</v>
      </c>
      <c r="BC2083" s="72">
        <v>34.984999999999999</v>
      </c>
      <c r="BD2083" s="12">
        <v>28.341999999999999</v>
      </c>
      <c r="BE2083" s="72">
        <v>0.99199999999999999</v>
      </c>
      <c r="BF2083" s="72">
        <v>73.983999999999995</v>
      </c>
      <c r="BG2083" s="12">
        <v>80.91</v>
      </c>
      <c r="BH2083" s="72">
        <v>2.8330000000000002</v>
      </c>
      <c r="BI2083" s="72">
        <v>26.395</v>
      </c>
      <c r="BJ2083" s="12">
        <v>93.239000000000004</v>
      </c>
      <c r="BK2083" s="72">
        <v>3.2650000000000001</v>
      </c>
      <c r="BL2083" s="72">
        <v>17.318999999999999</v>
      </c>
      <c r="BM2083" s="12">
        <v>33.808</v>
      </c>
      <c r="BN2083" s="72">
        <v>1.1839999999999999</v>
      </c>
      <c r="BO2083" s="72">
        <v>38.305999999999997</v>
      </c>
      <c r="BP2083" s="12">
        <v>127.047</v>
      </c>
      <c r="BQ2083" s="72">
        <v>4.4480000000000004</v>
      </c>
      <c r="BR2083" s="72">
        <v>16.169</v>
      </c>
      <c r="BS2083" s="12">
        <v>240.69399999999999</v>
      </c>
      <c r="BT2083" s="72">
        <v>8.4269999999999996</v>
      </c>
      <c r="BU2083" s="72">
        <v>3.87</v>
      </c>
      <c r="BV2083" s="12">
        <v>2856.1559999999999</v>
      </c>
      <c r="BW2083" s="72">
        <v>100</v>
      </c>
      <c r="BX2083" s="72">
        <v>0.11899999999999999</v>
      </c>
      <c r="BY2083" s="13"/>
      <c r="BZ2083" s="13"/>
    </row>
    <row r="2084" spans="1:78" ht="12.75" customHeight="1">
      <c r="A2084" s="122" t="s">
        <v>65</v>
      </c>
      <c r="B2084" s="71" t="s">
        <v>68</v>
      </c>
      <c r="C2084" s="71" t="s">
        <v>24</v>
      </c>
      <c r="D2084" s="34">
        <v>45444</v>
      </c>
      <c r="E2084" s="12">
        <v>2224.3139999999999</v>
      </c>
      <c r="F2084" s="72">
        <v>77.352000000000004</v>
      </c>
      <c r="G2084" s="72">
        <v>0.71</v>
      </c>
      <c r="H2084" s="12">
        <v>25.221</v>
      </c>
      <c r="I2084" s="72">
        <v>0.877</v>
      </c>
      <c r="J2084" s="72">
        <v>49.43</v>
      </c>
      <c r="K2084" s="12">
        <v>70.286000000000001</v>
      </c>
      <c r="L2084" s="72">
        <v>2.444</v>
      </c>
      <c r="M2084" s="72">
        <v>26.995999999999999</v>
      </c>
      <c r="N2084" s="12">
        <v>95.507999999999996</v>
      </c>
      <c r="O2084" s="72">
        <v>3.3210000000000002</v>
      </c>
      <c r="P2084" s="72">
        <v>22.827999999999999</v>
      </c>
      <c r="Q2084" s="12">
        <v>23.675000000000001</v>
      </c>
      <c r="R2084" s="72">
        <v>0.82299999999999995</v>
      </c>
      <c r="S2084" s="72">
        <v>42.17</v>
      </c>
      <c r="T2084" s="12">
        <v>119.182</v>
      </c>
      <c r="U2084" s="72">
        <v>4.1449999999999996</v>
      </c>
      <c r="V2084" s="72">
        <v>19.521999999999998</v>
      </c>
      <c r="W2084" s="12">
        <v>218.58199999999999</v>
      </c>
      <c r="X2084" s="72">
        <v>7.601</v>
      </c>
      <c r="Y2084" s="72">
        <v>12.297000000000001</v>
      </c>
      <c r="Z2084" s="12">
        <v>337.76400000000001</v>
      </c>
      <c r="AA2084" s="72">
        <v>11.746</v>
      </c>
      <c r="AB2084" s="72">
        <v>5.8159999999999998</v>
      </c>
      <c r="AC2084" s="12">
        <v>2562.078</v>
      </c>
      <c r="AD2084" s="72">
        <v>89.097999999999999</v>
      </c>
      <c r="AE2084" s="72">
        <v>0.45</v>
      </c>
      <c r="AF2084" s="12">
        <v>0</v>
      </c>
      <c r="AG2084" s="72">
        <v>0</v>
      </c>
      <c r="AH2084" s="72">
        <v>0</v>
      </c>
      <c r="AI2084" s="12">
        <v>86.174000000000007</v>
      </c>
      <c r="AJ2084" s="72">
        <v>2.9969999999999999</v>
      </c>
      <c r="AK2084" s="72">
        <v>7.2080000000000002</v>
      </c>
      <c r="AL2084" s="12">
        <v>86.174000000000007</v>
      </c>
      <c r="AM2084" s="72">
        <v>2.9969999999999999</v>
      </c>
      <c r="AN2084" s="72">
        <v>7.2080000000000002</v>
      </c>
      <c r="AO2084" s="12">
        <v>2648.252</v>
      </c>
      <c r="AP2084" s="72">
        <v>92.094999999999999</v>
      </c>
      <c r="AQ2084" s="72">
        <v>0.377</v>
      </c>
      <c r="AR2084" s="12">
        <v>19.911000000000001</v>
      </c>
      <c r="AS2084" s="72">
        <v>0.69199999999999995</v>
      </c>
      <c r="AT2084" s="72">
        <v>49.475000000000001</v>
      </c>
      <c r="AU2084" s="12">
        <v>4.9470000000000001</v>
      </c>
      <c r="AV2084" s="72">
        <v>0.17199999999999999</v>
      </c>
      <c r="AW2084" s="72">
        <v>104.191</v>
      </c>
      <c r="AX2084" s="12">
        <v>79.866</v>
      </c>
      <c r="AY2084" s="72">
        <v>2.7770000000000001</v>
      </c>
      <c r="AZ2084" s="72">
        <v>25.524000000000001</v>
      </c>
      <c r="BA2084" s="12">
        <v>84.813999999999993</v>
      </c>
      <c r="BB2084" s="72">
        <v>2.9489999999999998</v>
      </c>
      <c r="BC2084" s="72">
        <v>23.457000000000001</v>
      </c>
      <c r="BD2084" s="12">
        <v>15.811999999999999</v>
      </c>
      <c r="BE2084" s="72">
        <v>0.55000000000000004</v>
      </c>
      <c r="BF2084" s="72">
        <v>51.795000000000002</v>
      </c>
      <c r="BG2084" s="12">
        <v>100.626</v>
      </c>
      <c r="BH2084" s="72">
        <v>3.4990000000000001</v>
      </c>
      <c r="BI2084" s="72">
        <v>22.907</v>
      </c>
      <c r="BJ2084" s="12">
        <v>66.97</v>
      </c>
      <c r="BK2084" s="72">
        <v>2.3290000000000002</v>
      </c>
      <c r="BL2084" s="72">
        <v>27.524999999999999</v>
      </c>
      <c r="BM2084" s="12">
        <v>39.801000000000002</v>
      </c>
      <c r="BN2084" s="72">
        <v>1.3839999999999999</v>
      </c>
      <c r="BO2084" s="72">
        <v>34.247</v>
      </c>
      <c r="BP2084" s="12">
        <v>106.771</v>
      </c>
      <c r="BQ2084" s="72">
        <v>3.7130000000000001</v>
      </c>
      <c r="BR2084" s="72">
        <v>24.384</v>
      </c>
      <c r="BS2084" s="12">
        <v>227.30699999999999</v>
      </c>
      <c r="BT2084" s="72">
        <v>7.9050000000000002</v>
      </c>
      <c r="BU2084" s="72">
        <v>4.2649999999999997</v>
      </c>
      <c r="BV2084" s="12">
        <v>2875.5590000000002</v>
      </c>
      <c r="BW2084" s="72">
        <v>100</v>
      </c>
      <c r="BX2084" s="72">
        <v>8.2000000000000003E-2</v>
      </c>
      <c r="BY2084" s="13"/>
      <c r="BZ2084" s="13"/>
    </row>
    <row r="2085" spans="1:78" ht="12.75" customHeight="1">
      <c r="A2085" s="122" t="s">
        <v>65</v>
      </c>
      <c r="B2085" s="71" t="s">
        <v>68</v>
      </c>
      <c r="C2085" s="71" t="s">
        <v>24</v>
      </c>
      <c r="D2085" s="34">
        <v>45536</v>
      </c>
      <c r="E2085" s="12">
        <v>2225.6080000000002</v>
      </c>
      <c r="F2085" s="72">
        <v>77.14</v>
      </c>
      <c r="G2085" s="72">
        <v>0.65100000000000002</v>
      </c>
      <c r="H2085" s="12">
        <v>42.542000000000002</v>
      </c>
      <c r="I2085" s="72">
        <v>1.4750000000000001</v>
      </c>
      <c r="J2085" s="72">
        <v>32.409999999999997</v>
      </c>
      <c r="K2085" s="12">
        <v>38.088000000000001</v>
      </c>
      <c r="L2085" s="72">
        <v>1.32</v>
      </c>
      <c r="M2085" s="72">
        <v>26.844000000000001</v>
      </c>
      <c r="N2085" s="12">
        <v>80.63</v>
      </c>
      <c r="O2085" s="72">
        <v>2.7949999999999999</v>
      </c>
      <c r="P2085" s="72">
        <v>16.751000000000001</v>
      </c>
      <c r="Q2085" s="12">
        <v>8.8149999999999995</v>
      </c>
      <c r="R2085" s="72">
        <v>0.30599999999999999</v>
      </c>
      <c r="S2085" s="72">
        <v>55.720999999999997</v>
      </c>
      <c r="T2085" s="12">
        <v>89.445999999999998</v>
      </c>
      <c r="U2085" s="72">
        <v>3.1</v>
      </c>
      <c r="V2085" s="72">
        <v>14.029</v>
      </c>
      <c r="W2085" s="12">
        <v>258.505</v>
      </c>
      <c r="X2085" s="72">
        <v>8.9600000000000009</v>
      </c>
      <c r="Y2085" s="72">
        <v>6.601</v>
      </c>
      <c r="Z2085" s="12">
        <v>347.95100000000002</v>
      </c>
      <c r="AA2085" s="72">
        <v>12.06</v>
      </c>
      <c r="AB2085" s="72">
        <v>3.976</v>
      </c>
      <c r="AC2085" s="12">
        <v>2573.558</v>
      </c>
      <c r="AD2085" s="72">
        <v>89.2</v>
      </c>
      <c r="AE2085" s="72">
        <v>0.44400000000000001</v>
      </c>
      <c r="AF2085" s="12">
        <v>3.6019999999999999</v>
      </c>
      <c r="AG2085" s="72">
        <v>0.125</v>
      </c>
      <c r="AH2085" s="72">
        <v>107.866</v>
      </c>
      <c r="AI2085" s="12">
        <v>86.534999999999997</v>
      </c>
      <c r="AJ2085" s="72">
        <v>2.9990000000000001</v>
      </c>
      <c r="AK2085" s="72">
        <v>5.923</v>
      </c>
      <c r="AL2085" s="12">
        <v>90.138000000000005</v>
      </c>
      <c r="AM2085" s="72">
        <v>3.1240000000000001</v>
      </c>
      <c r="AN2085" s="72">
        <v>5.37</v>
      </c>
      <c r="AO2085" s="12">
        <v>2663.6959999999999</v>
      </c>
      <c r="AP2085" s="72">
        <v>92.323999999999998</v>
      </c>
      <c r="AQ2085" s="72">
        <v>0.35799999999999998</v>
      </c>
      <c r="AR2085" s="12">
        <v>13.493</v>
      </c>
      <c r="AS2085" s="72">
        <v>0.46800000000000003</v>
      </c>
      <c r="AT2085" s="72">
        <v>82.484999999999999</v>
      </c>
      <c r="AU2085" s="12">
        <v>7.0090000000000003</v>
      </c>
      <c r="AV2085" s="72">
        <v>0.24299999999999999</v>
      </c>
      <c r="AW2085" s="72">
        <v>107.081</v>
      </c>
      <c r="AX2085" s="12">
        <v>40.503999999999998</v>
      </c>
      <c r="AY2085" s="72">
        <v>1.4039999999999999</v>
      </c>
      <c r="AZ2085" s="72">
        <v>40.277999999999999</v>
      </c>
      <c r="BA2085" s="12">
        <v>47.512999999999998</v>
      </c>
      <c r="BB2085" s="72">
        <v>1.647</v>
      </c>
      <c r="BC2085" s="72">
        <v>42.363999999999997</v>
      </c>
      <c r="BD2085" s="12">
        <v>14.701000000000001</v>
      </c>
      <c r="BE2085" s="72">
        <v>0.51</v>
      </c>
      <c r="BF2085" s="72">
        <v>90.751999999999995</v>
      </c>
      <c r="BG2085" s="12">
        <v>62.213999999999999</v>
      </c>
      <c r="BH2085" s="72">
        <v>2.1560000000000001</v>
      </c>
      <c r="BI2085" s="72">
        <v>37.31</v>
      </c>
      <c r="BJ2085" s="12">
        <v>117.36799999999999</v>
      </c>
      <c r="BK2085" s="72">
        <v>4.0679999999999996</v>
      </c>
      <c r="BL2085" s="72">
        <v>22.225000000000001</v>
      </c>
      <c r="BM2085" s="12">
        <v>28.395</v>
      </c>
      <c r="BN2085" s="72">
        <v>0.98399999999999999</v>
      </c>
      <c r="BO2085" s="72">
        <v>66.713999999999999</v>
      </c>
      <c r="BP2085" s="12">
        <v>145.76300000000001</v>
      </c>
      <c r="BQ2085" s="72">
        <v>5.0519999999999996</v>
      </c>
      <c r="BR2085" s="72">
        <v>17.329999999999998</v>
      </c>
      <c r="BS2085" s="12">
        <v>221.471</v>
      </c>
      <c r="BT2085" s="72">
        <v>7.6760000000000002</v>
      </c>
      <c r="BU2085" s="72">
        <v>4.3360000000000003</v>
      </c>
      <c r="BV2085" s="12">
        <v>2885.1669999999999</v>
      </c>
      <c r="BW2085" s="72">
        <v>100</v>
      </c>
      <c r="BX2085" s="72">
        <v>9.2999999999999999E-2</v>
      </c>
      <c r="BY2085" s="13"/>
      <c r="BZ2085" s="13"/>
    </row>
    <row r="2086" spans="1:78" ht="12.75" customHeight="1">
      <c r="A2086" s="122" t="s">
        <v>65</v>
      </c>
      <c r="B2086" s="71" t="s">
        <v>68</v>
      </c>
      <c r="C2086" s="71" t="s">
        <v>24</v>
      </c>
      <c r="D2086" s="34">
        <v>45627</v>
      </c>
      <c r="E2086" s="12">
        <v>2255.9229999999998</v>
      </c>
      <c r="F2086" s="72">
        <v>77.817999999999998</v>
      </c>
      <c r="G2086" s="72">
        <v>0.74399999999999999</v>
      </c>
      <c r="H2086" s="12">
        <v>40.531999999999996</v>
      </c>
      <c r="I2086" s="72">
        <v>1.3979999999999999</v>
      </c>
      <c r="J2086" s="72">
        <v>45.610999999999997</v>
      </c>
      <c r="K2086" s="12">
        <v>51.652000000000001</v>
      </c>
      <c r="L2086" s="72">
        <v>1.782</v>
      </c>
      <c r="M2086" s="72">
        <v>22.268000000000001</v>
      </c>
      <c r="N2086" s="12">
        <v>92.183999999999997</v>
      </c>
      <c r="O2086" s="72">
        <v>3.18</v>
      </c>
      <c r="P2086" s="72">
        <v>22.436</v>
      </c>
      <c r="Q2086" s="12">
        <v>15.112</v>
      </c>
      <c r="R2086" s="72">
        <v>0.52100000000000002</v>
      </c>
      <c r="S2086" s="72">
        <v>58.225999999999999</v>
      </c>
      <c r="T2086" s="12">
        <v>107.295</v>
      </c>
      <c r="U2086" s="72">
        <v>3.7010000000000001</v>
      </c>
      <c r="V2086" s="72">
        <v>20.797000000000001</v>
      </c>
      <c r="W2086" s="12">
        <v>246.06399999999999</v>
      </c>
      <c r="X2086" s="72">
        <v>8.4879999999999995</v>
      </c>
      <c r="Y2086" s="72">
        <v>8.8070000000000004</v>
      </c>
      <c r="Z2086" s="12">
        <v>353.36</v>
      </c>
      <c r="AA2086" s="72">
        <v>12.189</v>
      </c>
      <c r="AB2086" s="72">
        <v>4.03</v>
      </c>
      <c r="AC2086" s="12">
        <v>2609.2829999999999</v>
      </c>
      <c r="AD2086" s="72">
        <v>90.007000000000005</v>
      </c>
      <c r="AE2086" s="72">
        <v>0.32800000000000001</v>
      </c>
      <c r="AF2086" s="12">
        <v>0</v>
      </c>
      <c r="AG2086" s="72">
        <v>0</v>
      </c>
      <c r="AH2086" s="72">
        <v>0</v>
      </c>
      <c r="AI2086" s="12">
        <v>81.891999999999996</v>
      </c>
      <c r="AJ2086" s="72">
        <v>2.8250000000000002</v>
      </c>
      <c r="AK2086" s="72">
        <v>5.6120000000000001</v>
      </c>
      <c r="AL2086" s="12">
        <v>81.891999999999996</v>
      </c>
      <c r="AM2086" s="72">
        <v>2.8250000000000002</v>
      </c>
      <c r="AN2086" s="72">
        <v>5.6120000000000001</v>
      </c>
      <c r="AO2086" s="12">
        <v>2691.174</v>
      </c>
      <c r="AP2086" s="72">
        <v>92.831999999999994</v>
      </c>
      <c r="AQ2086" s="72">
        <v>0.33300000000000002</v>
      </c>
      <c r="AR2086" s="12">
        <v>10.654</v>
      </c>
      <c r="AS2086" s="72">
        <v>0.36799999999999999</v>
      </c>
      <c r="AT2086" s="72">
        <v>75.156000000000006</v>
      </c>
      <c r="AU2086" s="12">
        <v>11.346</v>
      </c>
      <c r="AV2086" s="72">
        <v>0.39100000000000001</v>
      </c>
      <c r="AW2086" s="72">
        <v>73.268000000000001</v>
      </c>
      <c r="AX2086" s="12">
        <v>60.505000000000003</v>
      </c>
      <c r="AY2086" s="72">
        <v>2.0870000000000002</v>
      </c>
      <c r="AZ2086" s="72">
        <v>35.969000000000001</v>
      </c>
      <c r="BA2086" s="12">
        <v>71.850999999999999</v>
      </c>
      <c r="BB2086" s="72">
        <v>2.4780000000000002</v>
      </c>
      <c r="BC2086" s="72">
        <v>36.57</v>
      </c>
      <c r="BD2086" s="12">
        <v>9.8239999999999998</v>
      </c>
      <c r="BE2086" s="72">
        <v>0.33900000000000002</v>
      </c>
      <c r="BF2086" s="72">
        <v>98.751000000000005</v>
      </c>
      <c r="BG2086" s="12">
        <v>81.674999999999997</v>
      </c>
      <c r="BH2086" s="72">
        <v>2.8170000000000002</v>
      </c>
      <c r="BI2086" s="72">
        <v>33.625999999999998</v>
      </c>
      <c r="BJ2086" s="12">
        <v>79.055999999999997</v>
      </c>
      <c r="BK2086" s="72">
        <v>2.7269999999999999</v>
      </c>
      <c r="BL2086" s="72">
        <v>28.556999999999999</v>
      </c>
      <c r="BM2086" s="12">
        <v>36.417000000000002</v>
      </c>
      <c r="BN2086" s="72">
        <v>1.256</v>
      </c>
      <c r="BO2086" s="72">
        <v>52.667000000000002</v>
      </c>
      <c r="BP2086" s="12">
        <v>115.473</v>
      </c>
      <c r="BQ2086" s="72">
        <v>3.9830000000000001</v>
      </c>
      <c r="BR2086" s="72">
        <v>22.774999999999999</v>
      </c>
      <c r="BS2086" s="12">
        <v>207.80199999999999</v>
      </c>
      <c r="BT2086" s="72">
        <v>7.1680000000000001</v>
      </c>
      <c r="BU2086" s="72">
        <v>3.9710000000000001</v>
      </c>
      <c r="BV2086" s="12">
        <v>2898.9769999999999</v>
      </c>
      <c r="BW2086" s="72">
        <v>100</v>
      </c>
      <c r="BX2086" s="72">
        <v>0.11700000000000001</v>
      </c>
      <c r="BY2086" s="13"/>
      <c r="BZ2086" s="13"/>
    </row>
    <row r="2087" spans="1:78" ht="12.75" customHeight="1">
      <c r="A2087" s="122" t="s">
        <v>65</v>
      </c>
      <c r="B2087" s="71" t="s">
        <v>68</v>
      </c>
      <c r="C2087" s="71" t="s">
        <v>24</v>
      </c>
      <c r="D2087" s="34">
        <v>45717</v>
      </c>
      <c r="E2087" s="12">
        <v>2241.598</v>
      </c>
      <c r="F2087" s="72">
        <v>77.012</v>
      </c>
      <c r="G2087" s="72">
        <v>1.0589999999999999</v>
      </c>
      <c r="H2087" s="12">
        <v>40.374000000000002</v>
      </c>
      <c r="I2087" s="72">
        <v>1.387</v>
      </c>
      <c r="J2087" s="72">
        <v>42.34</v>
      </c>
      <c r="K2087" s="12">
        <v>42.938000000000002</v>
      </c>
      <c r="L2087" s="72">
        <v>1.4750000000000001</v>
      </c>
      <c r="M2087" s="72">
        <v>64.066000000000003</v>
      </c>
      <c r="N2087" s="12">
        <v>83.311999999999998</v>
      </c>
      <c r="O2087" s="72">
        <v>2.8620000000000001</v>
      </c>
      <c r="P2087" s="72">
        <v>32.950000000000003</v>
      </c>
      <c r="Q2087" s="12">
        <v>2.9870000000000001</v>
      </c>
      <c r="R2087" s="72">
        <v>0.10299999999999999</v>
      </c>
      <c r="S2087" s="72">
        <v>102.46</v>
      </c>
      <c r="T2087" s="12">
        <v>86.299000000000007</v>
      </c>
      <c r="U2087" s="72">
        <v>2.9649999999999999</v>
      </c>
      <c r="V2087" s="72">
        <v>31.782</v>
      </c>
      <c r="W2087" s="12">
        <v>286.95100000000002</v>
      </c>
      <c r="X2087" s="72">
        <v>9.859</v>
      </c>
      <c r="Y2087" s="72">
        <v>12.954000000000001</v>
      </c>
      <c r="Z2087" s="12">
        <v>373.25</v>
      </c>
      <c r="AA2087" s="72">
        <v>12.823</v>
      </c>
      <c r="AB2087" s="72">
        <v>5.3310000000000004</v>
      </c>
      <c r="AC2087" s="12">
        <v>2614.8470000000002</v>
      </c>
      <c r="AD2087" s="72">
        <v>89.835999999999999</v>
      </c>
      <c r="AE2087" s="72">
        <v>0.374</v>
      </c>
      <c r="AF2087" s="12">
        <v>2.8330000000000002</v>
      </c>
      <c r="AG2087" s="72">
        <v>9.7000000000000003E-2</v>
      </c>
      <c r="AH2087" s="72">
        <v>74.981999999999999</v>
      </c>
      <c r="AI2087" s="12">
        <v>82.111999999999995</v>
      </c>
      <c r="AJ2087" s="72">
        <v>2.8210000000000002</v>
      </c>
      <c r="AK2087" s="72">
        <v>6.93</v>
      </c>
      <c r="AL2087" s="12">
        <v>84.944999999999993</v>
      </c>
      <c r="AM2087" s="72">
        <v>2.9180000000000001</v>
      </c>
      <c r="AN2087" s="72">
        <v>5.6269999999999998</v>
      </c>
      <c r="AO2087" s="12">
        <v>2699.7930000000001</v>
      </c>
      <c r="AP2087" s="72">
        <v>92.754000000000005</v>
      </c>
      <c r="AQ2087" s="72">
        <v>0.32400000000000001</v>
      </c>
      <c r="AR2087" s="12">
        <v>9.2430000000000003</v>
      </c>
      <c r="AS2087" s="72">
        <v>0.318</v>
      </c>
      <c r="AT2087" s="72">
        <v>71.944999999999993</v>
      </c>
      <c r="AU2087" s="12">
        <v>19.295000000000002</v>
      </c>
      <c r="AV2087" s="72">
        <v>0.66300000000000003</v>
      </c>
      <c r="AW2087" s="72">
        <v>84.694999999999993</v>
      </c>
      <c r="AX2087" s="12">
        <v>49.365000000000002</v>
      </c>
      <c r="AY2087" s="72">
        <v>1.696</v>
      </c>
      <c r="AZ2087" s="72">
        <v>34.128</v>
      </c>
      <c r="BA2087" s="12">
        <v>68.66</v>
      </c>
      <c r="BB2087" s="72">
        <v>2.359</v>
      </c>
      <c r="BC2087" s="72">
        <v>30.143999999999998</v>
      </c>
      <c r="BD2087" s="12">
        <v>1.748</v>
      </c>
      <c r="BE2087" s="72">
        <v>0.06</v>
      </c>
      <c r="BF2087" s="72">
        <v>108.35899999999999</v>
      </c>
      <c r="BG2087" s="12">
        <v>70.408000000000001</v>
      </c>
      <c r="BH2087" s="72">
        <v>2.419</v>
      </c>
      <c r="BI2087" s="72">
        <v>29.434999999999999</v>
      </c>
      <c r="BJ2087" s="12">
        <v>71.379000000000005</v>
      </c>
      <c r="BK2087" s="72">
        <v>2.452</v>
      </c>
      <c r="BL2087" s="72">
        <v>29.015999999999998</v>
      </c>
      <c r="BM2087" s="12">
        <v>59.872</v>
      </c>
      <c r="BN2087" s="72">
        <v>2.0569999999999999</v>
      </c>
      <c r="BO2087" s="72">
        <v>28.577000000000002</v>
      </c>
      <c r="BP2087" s="12">
        <v>131.251</v>
      </c>
      <c r="BQ2087" s="72">
        <v>4.5090000000000003</v>
      </c>
      <c r="BR2087" s="72">
        <v>18.401</v>
      </c>
      <c r="BS2087" s="12">
        <v>210.90199999999999</v>
      </c>
      <c r="BT2087" s="72">
        <v>7.2460000000000004</v>
      </c>
      <c r="BU2087" s="72">
        <v>3.6840000000000002</v>
      </c>
      <c r="BV2087" s="12">
        <v>2910.6950000000002</v>
      </c>
      <c r="BW2087" s="72">
        <v>100</v>
      </c>
      <c r="BX2087" s="72">
        <v>9.4E-2</v>
      </c>
      <c r="BY2087" s="13"/>
      <c r="BZ2087" s="13"/>
    </row>
    <row r="2088" spans="1:78" ht="12.75" customHeight="1">
      <c r="A2088" s="122" t="s">
        <v>65</v>
      </c>
      <c r="B2088" s="71" t="s">
        <v>68</v>
      </c>
      <c r="C2088" s="71" t="s">
        <v>24</v>
      </c>
      <c r="D2088" s="34">
        <v>45809</v>
      </c>
      <c r="E2088" s="12">
        <v>2255.0430000000001</v>
      </c>
      <c r="F2088" s="72">
        <v>77.207999999999998</v>
      </c>
      <c r="G2088" s="72">
        <v>0.86299999999999999</v>
      </c>
      <c r="H2088" s="12">
        <v>68.828999999999994</v>
      </c>
      <c r="I2088" s="72">
        <v>2.3570000000000002</v>
      </c>
      <c r="J2088" s="72">
        <v>31.222000000000001</v>
      </c>
      <c r="K2088" s="12">
        <v>38.115000000000002</v>
      </c>
      <c r="L2088" s="72">
        <v>1.3049999999999999</v>
      </c>
      <c r="M2088" s="72">
        <v>40.511000000000003</v>
      </c>
      <c r="N2088" s="12">
        <v>106.94499999999999</v>
      </c>
      <c r="O2088" s="72">
        <v>3.6619999999999999</v>
      </c>
      <c r="P2088" s="72">
        <v>25.638000000000002</v>
      </c>
      <c r="Q2088" s="12">
        <v>1.3740000000000001</v>
      </c>
      <c r="R2088" s="72">
        <v>4.7E-2</v>
      </c>
      <c r="S2088" s="72">
        <v>105.97</v>
      </c>
      <c r="T2088" s="12">
        <v>108.319</v>
      </c>
      <c r="U2088" s="72">
        <v>3.7090000000000001</v>
      </c>
      <c r="V2088" s="72">
        <v>25.155999999999999</v>
      </c>
      <c r="W2088" s="12">
        <v>250.8</v>
      </c>
      <c r="X2088" s="72">
        <v>8.5869999999999997</v>
      </c>
      <c r="Y2088" s="72">
        <v>12.228</v>
      </c>
      <c r="Z2088" s="12">
        <v>359.11900000000003</v>
      </c>
      <c r="AA2088" s="72">
        <v>12.295</v>
      </c>
      <c r="AB2088" s="72">
        <v>4.1100000000000003</v>
      </c>
      <c r="AC2088" s="12">
        <v>2614.1619999999998</v>
      </c>
      <c r="AD2088" s="72">
        <v>89.503</v>
      </c>
      <c r="AE2088" s="72">
        <v>0.42</v>
      </c>
      <c r="AF2088" s="12">
        <v>15.653</v>
      </c>
      <c r="AG2088" s="72">
        <v>0.53600000000000003</v>
      </c>
      <c r="AH2088" s="72">
        <v>77.86</v>
      </c>
      <c r="AI2088" s="12">
        <v>81.043999999999997</v>
      </c>
      <c r="AJ2088" s="72">
        <v>2.7749999999999999</v>
      </c>
      <c r="AK2088" s="72">
        <v>15.004</v>
      </c>
      <c r="AL2088" s="12">
        <v>96.697000000000003</v>
      </c>
      <c r="AM2088" s="72">
        <v>3.3109999999999999</v>
      </c>
      <c r="AN2088" s="72">
        <v>7.0259999999999998</v>
      </c>
      <c r="AO2088" s="12">
        <v>2710.8589999999999</v>
      </c>
      <c r="AP2088" s="72">
        <v>92.813999999999993</v>
      </c>
      <c r="AQ2088" s="72">
        <v>0.36899999999999999</v>
      </c>
      <c r="AR2088" s="12">
        <v>14.919</v>
      </c>
      <c r="AS2088" s="72">
        <v>0.51100000000000001</v>
      </c>
      <c r="AT2088" s="72">
        <v>70.873000000000005</v>
      </c>
      <c r="AU2088" s="12">
        <v>18.399999999999999</v>
      </c>
      <c r="AV2088" s="72">
        <v>0.63</v>
      </c>
      <c r="AW2088" s="72">
        <v>77.185000000000002</v>
      </c>
      <c r="AX2088" s="12">
        <v>45.966999999999999</v>
      </c>
      <c r="AY2088" s="72">
        <v>1.5740000000000001</v>
      </c>
      <c r="AZ2088" s="72">
        <v>44.359000000000002</v>
      </c>
      <c r="BA2088" s="12">
        <v>64.367000000000004</v>
      </c>
      <c r="BB2088" s="72">
        <v>2.2040000000000002</v>
      </c>
      <c r="BC2088" s="72">
        <v>34.302</v>
      </c>
      <c r="BD2088" s="12">
        <v>4.4550000000000001</v>
      </c>
      <c r="BE2088" s="72">
        <v>0.153</v>
      </c>
      <c r="BF2088" s="72">
        <v>104.182</v>
      </c>
      <c r="BG2088" s="12">
        <v>68.822000000000003</v>
      </c>
      <c r="BH2088" s="72">
        <v>2.3559999999999999</v>
      </c>
      <c r="BI2088" s="72">
        <v>32.444000000000003</v>
      </c>
      <c r="BJ2088" s="12">
        <v>78.613</v>
      </c>
      <c r="BK2088" s="72">
        <v>2.6920000000000002</v>
      </c>
      <c r="BL2088" s="72">
        <v>30.393999999999998</v>
      </c>
      <c r="BM2088" s="12">
        <v>47.540999999999997</v>
      </c>
      <c r="BN2088" s="72">
        <v>1.6279999999999999</v>
      </c>
      <c r="BO2088" s="72">
        <v>44.253</v>
      </c>
      <c r="BP2088" s="12">
        <v>126.154</v>
      </c>
      <c r="BQ2088" s="72">
        <v>4.319</v>
      </c>
      <c r="BR2088" s="72">
        <v>18.831</v>
      </c>
      <c r="BS2088" s="12">
        <v>209.89500000000001</v>
      </c>
      <c r="BT2088" s="72">
        <v>7.1859999999999999</v>
      </c>
      <c r="BU2088" s="72">
        <v>4.6909999999999998</v>
      </c>
      <c r="BV2088" s="12">
        <v>2920.7539999999999</v>
      </c>
      <c r="BW2088" s="72">
        <v>100</v>
      </c>
      <c r="BX2088" s="72">
        <v>8.1000000000000003E-2</v>
      </c>
      <c r="BY2088" s="13"/>
      <c r="BZ2088" s="13"/>
    </row>
    <row r="2089" spans="1:78" ht="12.75" customHeight="1">
      <c r="A2089" s="122" t="s">
        <v>65</v>
      </c>
      <c r="B2089" s="71" t="s">
        <v>68</v>
      </c>
      <c r="C2089" s="71" t="s">
        <v>24</v>
      </c>
      <c r="D2089" s="34">
        <v>45901</v>
      </c>
      <c r="E2089" s="12">
        <v>2243.415</v>
      </c>
      <c r="F2089" s="72">
        <v>76.366</v>
      </c>
      <c r="G2089" s="72">
        <v>0.84499999999999997</v>
      </c>
      <c r="H2089" s="12">
        <v>81.480999999999995</v>
      </c>
      <c r="I2089" s="72">
        <v>2.774</v>
      </c>
      <c r="J2089" s="72">
        <v>35.78</v>
      </c>
      <c r="K2089" s="12">
        <v>31.256</v>
      </c>
      <c r="L2089" s="72">
        <v>1.0640000000000001</v>
      </c>
      <c r="M2089" s="72">
        <v>47.542999999999999</v>
      </c>
      <c r="N2089" s="12">
        <v>112.73699999999999</v>
      </c>
      <c r="O2089" s="72">
        <v>3.8380000000000001</v>
      </c>
      <c r="P2089" s="72">
        <v>27.831</v>
      </c>
      <c r="Q2089" s="12">
        <v>4.7279999999999998</v>
      </c>
      <c r="R2089" s="72">
        <v>0.161</v>
      </c>
      <c r="S2089" s="72">
        <v>81.602000000000004</v>
      </c>
      <c r="T2089" s="12">
        <v>117.465</v>
      </c>
      <c r="U2089" s="72">
        <v>3.9990000000000001</v>
      </c>
      <c r="V2089" s="72">
        <v>27.376999999999999</v>
      </c>
      <c r="W2089" s="12">
        <v>250.40100000000001</v>
      </c>
      <c r="X2089" s="72">
        <v>8.5239999999999991</v>
      </c>
      <c r="Y2089" s="72">
        <v>12.223000000000001</v>
      </c>
      <c r="Z2089" s="12">
        <v>367.86500000000001</v>
      </c>
      <c r="AA2089" s="72">
        <v>12.522</v>
      </c>
      <c r="AB2089" s="72">
        <v>3.9870000000000001</v>
      </c>
      <c r="AC2089" s="12">
        <v>2611.2800000000002</v>
      </c>
      <c r="AD2089" s="72">
        <v>88.888999999999996</v>
      </c>
      <c r="AE2089" s="72">
        <v>0.45200000000000001</v>
      </c>
      <c r="AF2089" s="12">
        <v>4.2089999999999996</v>
      </c>
      <c r="AG2089" s="72">
        <v>0.14299999999999999</v>
      </c>
      <c r="AH2089" s="72">
        <v>57.078000000000003</v>
      </c>
      <c r="AI2089" s="12">
        <v>88.361000000000004</v>
      </c>
      <c r="AJ2089" s="72">
        <v>3.008</v>
      </c>
      <c r="AK2089" s="72">
        <v>7.1520000000000001</v>
      </c>
      <c r="AL2089" s="12">
        <v>92.57</v>
      </c>
      <c r="AM2089" s="72">
        <v>3.1509999999999998</v>
      </c>
      <c r="AN2089" s="72">
        <v>7.1879999999999997</v>
      </c>
      <c r="AO2089" s="12">
        <v>2703.85</v>
      </c>
      <c r="AP2089" s="72">
        <v>92.04</v>
      </c>
      <c r="AQ2089" s="72">
        <v>0.33300000000000002</v>
      </c>
      <c r="AR2089" s="12">
        <v>20.483000000000001</v>
      </c>
      <c r="AS2089" s="72">
        <v>0.69699999999999995</v>
      </c>
      <c r="AT2089" s="72">
        <v>54.853999999999999</v>
      </c>
      <c r="AU2089" s="12">
        <v>11.023</v>
      </c>
      <c r="AV2089" s="72">
        <v>0.375</v>
      </c>
      <c r="AW2089" s="72">
        <v>56.313000000000002</v>
      </c>
      <c r="AX2089" s="12">
        <v>28.951000000000001</v>
      </c>
      <c r="AY2089" s="72">
        <v>0.98599999999999999</v>
      </c>
      <c r="AZ2089" s="72">
        <v>46.277999999999999</v>
      </c>
      <c r="BA2089" s="12">
        <v>39.975000000000001</v>
      </c>
      <c r="BB2089" s="72">
        <v>1.361</v>
      </c>
      <c r="BC2089" s="72">
        <v>36.061</v>
      </c>
      <c r="BD2089" s="12">
        <v>22.484000000000002</v>
      </c>
      <c r="BE2089" s="72">
        <v>0.76500000000000001</v>
      </c>
      <c r="BF2089" s="72">
        <v>54.441000000000003</v>
      </c>
      <c r="BG2089" s="12">
        <v>62.457999999999998</v>
      </c>
      <c r="BH2089" s="72">
        <v>2.1259999999999999</v>
      </c>
      <c r="BI2089" s="72">
        <v>26.669</v>
      </c>
      <c r="BJ2089" s="12">
        <v>89.22</v>
      </c>
      <c r="BK2089" s="72">
        <v>3.0369999999999999</v>
      </c>
      <c r="BL2089" s="72">
        <v>26.73</v>
      </c>
      <c r="BM2089" s="12">
        <v>61.691000000000003</v>
      </c>
      <c r="BN2089" s="72">
        <v>2.1</v>
      </c>
      <c r="BO2089" s="72">
        <v>38.021000000000001</v>
      </c>
      <c r="BP2089" s="12">
        <v>150.911</v>
      </c>
      <c r="BQ2089" s="72">
        <v>5.1369999999999996</v>
      </c>
      <c r="BR2089" s="72">
        <v>12.999000000000001</v>
      </c>
      <c r="BS2089" s="12">
        <v>233.85300000000001</v>
      </c>
      <c r="BT2089" s="72">
        <v>7.96</v>
      </c>
      <c r="BU2089" s="72">
        <v>3.7530000000000001</v>
      </c>
      <c r="BV2089" s="12">
        <v>2937.703</v>
      </c>
      <c r="BW2089" s="72">
        <v>100</v>
      </c>
      <c r="BX2089" s="72">
        <v>5.2999999999999999E-2</v>
      </c>
      <c r="BY2089" s="13"/>
      <c r="BZ2089" s="13"/>
    </row>
    <row r="2090" spans="1:78" ht="12.75" customHeight="1">
      <c r="A2090" s="122" t="s">
        <v>65</v>
      </c>
      <c r="B2090" s="71" t="s">
        <v>68</v>
      </c>
      <c r="C2090" s="71" t="s">
        <v>24</v>
      </c>
      <c r="D2090" s="34">
        <v>45992</v>
      </c>
      <c r="E2090" s="12">
        <v>2289.69</v>
      </c>
      <c r="F2090" s="72">
        <v>77.903000000000006</v>
      </c>
      <c r="G2090" s="72">
        <v>0.79200000000000004</v>
      </c>
      <c r="H2090" s="12">
        <v>27.949000000000002</v>
      </c>
      <c r="I2090" s="72">
        <v>0.95099999999999996</v>
      </c>
      <c r="J2090" s="72">
        <v>49.027000000000001</v>
      </c>
      <c r="K2090" s="12">
        <v>63.25</v>
      </c>
      <c r="L2090" s="72">
        <v>2.1520000000000001</v>
      </c>
      <c r="M2090" s="72">
        <v>36.255000000000003</v>
      </c>
      <c r="N2090" s="12">
        <v>91.198999999999998</v>
      </c>
      <c r="O2090" s="72">
        <v>3.1030000000000002</v>
      </c>
      <c r="P2090" s="72">
        <v>27.719000000000001</v>
      </c>
      <c r="Q2090" s="12">
        <v>3.0070000000000001</v>
      </c>
      <c r="R2090" s="72">
        <v>0.10199999999999999</v>
      </c>
      <c r="S2090" s="72">
        <v>101.93</v>
      </c>
      <c r="T2090" s="12">
        <v>94.206000000000003</v>
      </c>
      <c r="U2090" s="72">
        <v>3.2050000000000001</v>
      </c>
      <c r="V2090" s="72">
        <v>26.948</v>
      </c>
      <c r="W2090" s="12">
        <v>243.46199999999999</v>
      </c>
      <c r="X2090" s="72">
        <v>8.2829999999999995</v>
      </c>
      <c r="Y2090" s="72">
        <v>12.202</v>
      </c>
      <c r="Z2090" s="12">
        <v>337.66800000000001</v>
      </c>
      <c r="AA2090" s="72">
        <v>11.489000000000001</v>
      </c>
      <c r="AB2090" s="72">
        <v>4.0190000000000001</v>
      </c>
      <c r="AC2090" s="12">
        <v>2627.3580000000002</v>
      </c>
      <c r="AD2090" s="72">
        <v>89.391000000000005</v>
      </c>
      <c r="AE2090" s="72">
        <v>0.505</v>
      </c>
      <c r="AF2090" s="12">
        <v>3.7639999999999998</v>
      </c>
      <c r="AG2090" s="72">
        <v>0.128</v>
      </c>
      <c r="AH2090" s="72">
        <v>102.619</v>
      </c>
      <c r="AI2090" s="12">
        <v>86.616</v>
      </c>
      <c r="AJ2090" s="72">
        <v>2.9470000000000001</v>
      </c>
      <c r="AK2090" s="72">
        <v>6.3639999999999999</v>
      </c>
      <c r="AL2090" s="12">
        <v>90.38</v>
      </c>
      <c r="AM2090" s="72">
        <v>3.0750000000000002</v>
      </c>
      <c r="AN2090" s="72">
        <v>5.8780000000000001</v>
      </c>
      <c r="AO2090" s="12">
        <v>2717.7379999999998</v>
      </c>
      <c r="AP2090" s="72">
        <v>92.465999999999994</v>
      </c>
      <c r="AQ2090" s="72">
        <v>0.42499999999999999</v>
      </c>
      <c r="AR2090" s="12">
        <v>26.158000000000001</v>
      </c>
      <c r="AS2090" s="72">
        <v>0.89</v>
      </c>
      <c r="AT2090" s="72">
        <v>61.514000000000003</v>
      </c>
      <c r="AU2090" s="12">
        <v>5.59</v>
      </c>
      <c r="AV2090" s="72">
        <v>0.19</v>
      </c>
      <c r="AW2090" s="72">
        <v>103.479</v>
      </c>
      <c r="AX2090" s="12">
        <v>60.481000000000002</v>
      </c>
      <c r="AY2090" s="72">
        <v>2.0579999999999998</v>
      </c>
      <c r="AZ2090" s="72">
        <v>42.345999999999997</v>
      </c>
      <c r="BA2090" s="12">
        <v>66.070999999999998</v>
      </c>
      <c r="BB2090" s="72">
        <v>2.2480000000000002</v>
      </c>
      <c r="BC2090" s="72">
        <v>37.896000000000001</v>
      </c>
      <c r="BD2090" s="12">
        <v>16.213999999999999</v>
      </c>
      <c r="BE2090" s="72">
        <v>0.55200000000000005</v>
      </c>
      <c r="BF2090" s="72">
        <v>75.069000000000003</v>
      </c>
      <c r="BG2090" s="12">
        <v>82.284999999999997</v>
      </c>
      <c r="BH2090" s="72">
        <v>2.8</v>
      </c>
      <c r="BI2090" s="72">
        <v>30.777000000000001</v>
      </c>
      <c r="BJ2090" s="12">
        <v>75.631</v>
      </c>
      <c r="BK2090" s="72">
        <v>2.573</v>
      </c>
      <c r="BL2090" s="72">
        <v>28.126000000000001</v>
      </c>
      <c r="BM2090" s="12">
        <v>37.351999999999997</v>
      </c>
      <c r="BN2090" s="72">
        <v>1.2709999999999999</v>
      </c>
      <c r="BO2090" s="72">
        <v>55.378</v>
      </c>
      <c r="BP2090" s="12">
        <v>112.98399999999999</v>
      </c>
      <c r="BQ2090" s="72">
        <v>3.8439999999999999</v>
      </c>
      <c r="BR2090" s="72">
        <v>23.53</v>
      </c>
      <c r="BS2090" s="12">
        <v>221.42699999999999</v>
      </c>
      <c r="BT2090" s="72">
        <v>7.5339999999999998</v>
      </c>
      <c r="BU2090" s="72">
        <v>4.4050000000000002</v>
      </c>
      <c r="BV2090" s="12">
        <v>2939.165</v>
      </c>
      <c r="BW2090" s="72">
        <v>100</v>
      </c>
      <c r="BX2090" s="72">
        <v>0.246</v>
      </c>
      <c r="BY2090" s="13"/>
      <c r="BZ2090" s="13"/>
    </row>
    <row r="2091" spans="1:78" ht="12.75" customHeight="1">
      <c r="A2091" s="122" t="s">
        <v>65</v>
      </c>
      <c r="B2091" s="71" t="s">
        <v>68</v>
      </c>
      <c r="C2091" s="71" t="s">
        <v>24</v>
      </c>
      <c r="D2091" s="34">
        <v>46082</v>
      </c>
      <c r="E2091" s="12">
        <v>2296.77</v>
      </c>
      <c r="F2091" s="72">
        <v>77.756</v>
      </c>
      <c r="G2091" s="72">
        <v>0.77700000000000002</v>
      </c>
      <c r="H2091" s="12">
        <v>13.968999999999999</v>
      </c>
      <c r="I2091" s="72">
        <v>0.47299999999999998</v>
      </c>
      <c r="J2091" s="72">
        <v>103.002</v>
      </c>
      <c r="K2091" s="12">
        <v>39.018999999999998</v>
      </c>
      <c r="L2091" s="72">
        <v>1.321</v>
      </c>
      <c r="M2091" s="72">
        <v>52.478999999999999</v>
      </c>
      <c r="N2091" s="12">
        <v>52.988</v>
      </c>
      <c r="O2091" s="72">
        <v>1.794</v>
      </c>
      <c r="P2091" s="72">
        <v>43.405999999999999</v>
      </c>
      <c r="Q2091" s="12">
        <v>15.26</v>
      </c>
      <c r="R2091" s="72">
        <v>0.51700000000000002</v>
      </c>
      <c r="S2091" s="72">
        <v>104.379</v>
      </c>
      <c r="T2091" s="12">
        <v>68.248000000000005</v>
      </c>
      <c r="U2091" s="72">
        <v>2.31</v>
      </c>
      <c r="V2091" s="72">
        <v>38.104999999999997</v>
      </c>
      <c r="W2091" s="12">
        <v>264.274</v>
      </c>
      <c r="X2091" s="72">
        <v>8.9469999999999992</v>
      </c>
      <c r="Y2091" s="72">
        <v>11.659000000000001</v>
      </c>
      <c r="Z2091" s="12">
        <v>332.52199999999999</v>
      </c>
      <c r="AA2091" s="72">
        <v>11.257</v>
      </c>
      <c r="AB2091" s="72">
        <v>3.1379999999999999</v>
      </c>
      <c r="AC2091" s="12">
        <v>2629.2919999999999</v>
      </c>
      <c r="AD2091" s="72">
        <v>89.013000000000005</v>
      </c>
      <c r="AE2091" s="72">
        <v>0.47599999999999998</v>
      </c>
      <c r="AF2091" s="12">
        <v>0</v>
      </c>
      <c r="AG2091" s="72">
        <v>0</v>
      </c>
      <c r="AH2091" s="72">
        <v>0</v>
      </c>
      <c r="AI2091" s="12">
        <v>100.02200000000001</v>
      </c>
      <c r="AJ2091" s="72">
        <v>3.3860000000000001</v>
      </c>
      <c r="AK2091" s="72">
        <v>5.1980000000000004</v>
      </c>
      <c r="AL2091" s="12">
        <v>100.02200000000001</v>
      </c>
      <c r="AM2091" s="72">
        <v>3.3860000000000001</v>
      </c>
      <c r="AN2091" s="72">
        <v>5.1980000000000004</v>
      </c>
      <c r="AO2091" s="12">
        <v>2729.3139999999999</v>
      </c>
      <c r="AP2091" s="72">
        <v>92.399000000000001</v>
      </c>
      <c r="AQ2091" s="72">
        <v>0.39</v>
      </c>
      <c r="AR2091" s="12">
        <v>40.256</v>
      </c>
      <c r="AS2091" s="72">
        <v>1.363</v>
      </c>
      <c r="AT2091" s="72">
        <v>51.692</v>
      </c>
      <c r="AU2091" s="12">
        <v>3.395</v>
      </c>
      <c r="AV2091" s="72">
        <v>0.115</v>
      </c>
      <c r="AW2091" s="72">
        <v>107.188</v>
      </c>
      <c r="AX2091" s="12">
        <v>34.591000000000001</v>
      </c>
      <c r="AY2091" s="72">
        <v>1.171</v>
      </c>
      <c r="AZ2091" s="72">
        <v>54.161000000000001</v>
      </c>
      <c r="BA2091" s="12">
        <v>37.987000000000002</v>
      </c>
      <c r="BB2091" s="72">
        <v>1.286</v>
      </c>
      <c r="BC2091" s="72">
        <v>51.264000000000003</v>
      </c>
      <c r="BD2091" s="12">
        <v>12.443</v>
      </c>
      <c r="BE2091" s="72">
        <v>0.42099999999999999</v>
      </c>
      <c r="BF2091" s="72">
        <v>70.727999999999994</v>
      </c>
      <c r="BG2091" s="12">
        <v>50.43</v>
      </c>
      <c r="BH2091" s="72">
        <v>1.7070000000000001</v>
      </c>
      <c r="BI2091" s="72">
        <v>41.215000000000003</v>
      </c>
      <c r="BJ2091" s="12">
        <v>100.146</v>
      </c>
      <c r="BK2091" s="72">
        <v>3.39</v>
      </c>
      <c r="BL2091" s="72">
        <v>28.199000000000002</v>
      </c>
      <c r="BM2091" s="12">
        <v>33.683999999999997</v>
      </c>
      <c r="BN2091" s="72">
        <v>1.1399999999999999</v>
      </c>
      <c r="BO2091" s="72">
        <v>54.003</v>
      </c>
      <c r="BP2091" s="12">
        <v>133.83000000000001</v>
      </c>
      <c r="BQ2091" s="72">
        <v>4.5309999999999997</v>
      </c>
      <c r="BR2091" s="72">
        <v>19.344999999999999</v>
      </c>
      <c r="BS2091" s="12">
        <v>224.51599999999999</v>
      </c>
      <c r="BT2091" s="72">
        <v>7.601</v>
      </c>
      <c r="BU2091" s="72">
        <v>4.1859999999999999</v>
      </c>
      <c r="BV2091" s="12">
        <v>2953.83</v>
      </c>
      <c r="BW2091" s="72">
        <v>100</v>
      </c>
      <c r="BX2091" s="72">
        <v>0.14199999999999999</v>
      </c>
      <c r="BY2091" s="13"/>
      <c r="BZ2091" s="13"/>
    </row>
    <row r="2092" spans="1:78" ht="12.75" customHeight="1">
      <c r="A2092" s="122" t="s">
        <v>65</v>
      </c>
      <c r="B2092" s="71" t="s">
        <v>68</v>
      </c>
      <c r="C2092" s="71" t="s">
        <v>24</v>
      </c>
      <c r="D2092" s="34">
        <v>46174</v>
      </c>
      <c r="E2092" s="12">
        <v>2308.7460000000001</v>
      </c>
      <c r="F2092" s="72">
        <v>77.692999999999998</v>
      </c>
      <c r="G2092" s="72">
        <v>0.65800000000000003</v>
      </c>
      <c r="H2092" s="12">
        <v>66.591999999999999</v>
      </c>
      <c r="I2092" s="72">
        <v>2.2410000000000001</v>
      </c>
      <c r="J2092" s="72">
        <v>45.595999999999997</v>
      </c>
      <c r="K2092" s="12">
        <v>22.654</v>
      </c>
      <c r="L2092" s="72">
        <v>0.76200000000000001</v>
      </c>
      <c r="M2092" s="72">
        <v>55.305</v>
      </c>
      <c r="N2092" s="12">
        <v>89.245000000000005</v>
      </c>
      <c r="O2092" s="72">
        <v>3.0030000000000001</v>
      </c>
      <c r="P2092" s="72">
        <v>35.420999999999999</v>
      </c>
      <c r="Q2092" s="12">
        <v>1.7669999999999999</v>
      </c>
      <c r="R2092" s="72">
        <v>5.8999999999999997E-2</v>
      </c>
      <c r="S2092" s="72">
        <v>111.34099999999999</v>
      </c>
      <c r="T2092" s="12">
        <v>91.012</v>
      </c>
      <c r="U2092" s="72">
        <v>3.0630000000000002</v>
      </c>
      <c r="V2092" s="72">
        <v>35.357999999999997</v>
      </c>
      <c r="W2092" s="12">
        <v>262.185</v>
      </c>
      <c r="X2092" s="72">
        <v>8.8230000000000004</v>
      </c>
      <c r="Y2092" s="72">
        <v>12.494999999999999</v>
      </c>
      <c r="Z2092" s="12">
        <v>353.197</v>
      </c>
      <c r="AA2092" s="72">
        <v>11.885999999999999</v>
      </c>
      <c r="AB2092" s="72">
        <v>2.94</v>
      </c>
      <c r="AC2092" s="12">
        <v>2661.9430000000002</v>
      </c>
      <c r="AD2092" s="72">
        <v>89.578999999999994</v>
      </c>
      <c r="AE2092" s="72">
        <v>0.436</v>
      </c>
      <c r="AF2092" s="12">
        <v>4.3979999999999997</v>
      </c>
      <c r="AG2092" s="72">
        <v>0.14799999999999999</v>
      </c>
      <c r="AH2092" s="72">
        <v>113.538</v>
      </c>
      <c r="AI2092" s="12">
        <v>93.620999999999995</v>
      </c>
      <c r="AJ2092" s="72">
        <v>3.1509999999999998</v>
      </c>
      <c r="AK2092" s="72">
        <v>8.5090000000000003</v>
      </c>
      <c r="AL2092" s="12">
        <v>98.019000000000005</v>
      </c>
      <c r="AM2092" s="72">
        <v>3.2989999999999999</v>
      </c>
      <c r="AN2092" s="72">
        <v>6.4690000000000003</v>
      </c>
      <c r="AO2092" s="12">
        <v>2759.962</v>
      </c>
      <c r="AP2092" s="72">
        <v>92.876999999999995</v>
      </c>
      <c r="AQ2092" s="72">
        <v>0.33400000000000002</v>
      </c>
      <c r="AR2092" s="12">
        <v>0</v>
      </c>
      <c r="AS2092" s="72">
        <v>0</v>
      </c>
      <c r="AT2092" s="72">
        <v>0</v>
      </c>
      <c r="AU2092" s="12">
        <v>11.05</v>
      </c>
      <c r="AV2092" s="72">
        <v>0.372</v>
      </c>
      <c r="AW2092" s="72">
        <v>63.625</v>
      </c>
      <c r="AX2092" s="12">
        <v>39.253</v>
      </c>
      <c r="AY2092" s="72">
        <v>1.321</v>
      </c>
      <c r="AZ2092" s="72">
        <v>43.073999999999998</v>
      </c>
      <c r="BA2092" s="12">
        <v>50.302999999999997</v>
      </c>
      <c r="BB2092" s="72">
        <v>1.6930000000000001</v>
      </c>
      <c r="BC2092" s="72">
        <v>33.161000000000001</v>
      </c>
      <c r="BD2092" s="12">
        <v>28.954000000000001</v>
      </c>
      <c r="BE2092" s="72">
        <v>0.97399999999999998</v>
      </c>
      <c r="BF2092" s="72">
        <v>79.075000000000003</v>
      </c>
      <c r="BG2092" s="12">
        <v>79.257000000000005</v>
      </c>
      <c r="BH2092" s="72">
        <v>2.6669999999999998</v>
      </c>
      <c r="BI2092" s="72">
        <v>29.318000000000001</v>
      </c>
      <c r="BJ2092" s="12">
        <v>104.033</v>
      </c>
      <c r="BK2092" s="72">
        <v>3.5009999999999999</v>
      </c>
      <c r="BL2092" s="72">
        <v>22.062999999999999</v>
      </c>
      <c r="BM2092" s="12">
        <v>28.376000000000001</v>
      </c>
      <c r="BN2092" s="72">
        <v>0.95499999999999996</v>
      </c>
      <c r="BO2092" s="72">
        <v>49.463999999999999</v>
      </c>
      <c r="BP2092" s="12">
        <v>132.40899999999999</v>
      </c>
      <c r="BQ2092" s="72">
        <v>4.4560000000000004</v>
      </c>
      <c r="BR2092" s="72">
        <v>19.41</v>
      </c>
      <c r="BS2092" s="12">
        <v>211.666</v>
      </c>
      <c r="BT2092" s="72">
        <v>7.1230000000000002</v>
      </c>
      <c r="BU2092" s="72">
        <v>4.3410000000000002</v>
      </c>
      <c r="BV2092" s="12">
        <v>2971.6289999999999</v>
      </c>
      <c r="BW2092" s="72">
        <v>100</v>
      </c>
      <c r="BX2092" s="72">
        <v>0.05</v>
      </c>
      <c r="BY2092" s="13"/>
      <c r="BZ2092" s="13"/>
    </row>
    <row r="2093" spans="1:78" ht="12.75" customHeight="1">
      <c r="A2093" s="122" t="s">
        <v>65</v>
      </c>
      <c r="B2093" s="71" t="s">
        <v>68</v>
      </c>
      <c r="C2093" s="71" t="s">
        <v>25</v>
      </c>
      <c r="D2093" s="34">
        <v>41883</v>
      </c>
      <c r="E2093" s="12">
        <v>1035.1189999999999</v>
      </c>
      <c r="F2093" s="72">
        <v>42.085000000000001</v>
      </c>
      <c r="G2093" s="72">
        <v>1.728</v>
      </c>
      <c r="H2093" s="12">
        <v>103.358</v>
      </c>
      <c r="I2093" s="72">
        <v>4.202</v>
      </c>
      <c r="J2093" s="72">
        <v>23.541</v>
      </c>
      <c r="K2093" s="12">
        <v>54.689</v>
      </c>
      <c r="L2093" s="72">
        <v>2.2240000000000002</v>
      </c>
      <c r="M2093" s="72">
        <v>41.433</v>
      </c>
      <c r="N2093" s="12">
        <v>158.047</v>
      </c>
      <c r="O2093" s="72">
        <v>6.4260000000000002</v>
      </c>
      <c r="P2093" s="72">
        <v>22.231999999999999</v>
      </c>
      <c r="Q2093" s="12">
        <v>28.658000000000001</v>
      </c>
      <c r="R2093" s="72">
        <v>1.165</v>
      </c>
      <c r="S2093" s="72">
        <v>51.133000000000003</v>
      </c>
      <c r="T2093" s="12">
        <v>186.70599999999999</v>
      </c>
      <c r="U2093" s="72">
        <v>7.5910000000000002</v>
      </c>
      <c r="V2093" s="72">
        <v>23.161000000000001</v>
      </c>
      <c r="W2093" s="12">
        <v>503.08199999999999</v>
      </c>
      <c r="X2093" s="72">
        <v>20.454000000000001</v>
      </c>
      <c r="Y2093" s="72">
        <v>8.6859999999999999</v>
      </c>
      <c r="Z2093" s="12">
        <v>689.78800000000001</v>
      </c>
      <c r="AA2093" s="72">
        <v>28.045000000000002</v>
      </c>
      <c r="AB2093" s="72">
        <v>2.1120000000000001</v>
      </c>
      <c r="AC2093" s="12">
        <v>1724.9059999999999</v>
      </c>
      <c r="AD2093" s="72">
        <v>70.129000000000005</v>
      </c>
      <c r="AE2093" s="72">
        <v>0.71399999999999997</v>
      </c>
      <c r="AF2093" s="12">
        <v>8.1519999999999992</v>
      </c>
      <c r="AG2093" s="72">
        <v>0.33100000000000002</v>
      </c>
      <c r="AH2093" s="72">
        <v>104.309</v>
      </c>
      <c r="AI2093" s="12">
        <v>95.292000000000002</v>
      </c>
      <c r="AJ2093" s="72">
        <v>3.8740000000000001</v>
      </c>
      <c r="AK2093" s="72">
        <v>10.648</v>
      </c>
      <c r="AL2093" s="12">
        <v>103.443</v>
      </c>
      <c r="AM2093" s="72">
        <v>4.2060000000000004</v>
      </c>
      <c r="AN2093" s="72">
        <v>5.3239999999999998</v>
      </c>
      <c r="AO2093" s="12">
        <v>1828.35</v>
      </c>
      <c r="AP2093" s="72">
        <v>74.334999999999994</v>
      </c>
      <c r="AQ2093" s="72">
        <v>0.65200000000000002</v>
      </c>
      <c r="AR2093" s="12">
        <v>35.527999999999999</v>
      </c>
      <c r="AS2093" s="72">
        <v>1.444</v>
      </c>
      <c r="AT2093" s="72">
        <v>45.991</v>
      </c>
      <c r="AU2093" s="12">
        <v>0</v>
      </c>
      <c r="AV2093" s="72">
        <v>0</v>
      </c>
      <c r="AW2093" s="72">
        <v>0</v>
      </c>
      <c r="AX2093" s="12">
        <v>122.69799999999999</v>
      </c>
      <c r="AY2093" s="72">
        <v>4.9889999999999999</v>
      </c>
      <c r="AZ2093" s="72">
        <v>16.875</v>
      </c>
      <c r="BA2093" s="12">
        <v>122.69799999999999</v>
      </c>
      <c r="BB2093" s="72">
        <v>4.9889999999999999</v>
      </c>
      <c r="BC2093" s="72">
        <v>16.875</v>
      </c>
      <c r="BD2093" s="12">
        <v>101.66500000000001</v>
      </c>
      <c r="BE2093" s="72">
        <v>4.133</v>
      </c>
      <c r="BF2093" s="72">
        <v>18.515999999999998</v>
      </c>
      <c r="BG2093" s="12">
        <v>224.363</v>
      </c>
      <c r="BH2093" s="72">
        <v>9.1219999999999999</v>
      </c>
      <c r="BI2093" s="72">
        <v>13.45</v>
      </c>
      <c r="BJ2093" s="12">
        <v>352.52300000000002</v>
      </c>
      <c r="BK2093" s="72">
        <v>14.332000000000001</v>
      </c>
      <c r="BL2093" s="72">
        <v>9.4239999999999995</v>
      </c>
      <c r="BM2093" s="12">
        <v>18.844999999999999</v>
      </c>
      <c r="BN2093" s="72">
        <v>0.76600000000000001</v>
      </c>
      <c r="BO2093" s="72">
        <v>58.935000000000002</v>
      </c>
      <c r="BP2093" s="12">
        <v>371.36799999999999</v>
      </c>
      <c r="BQ2093" s="72">
        <v>15.099</v>
      </c>
      <c r="BR2093" s="72">
        <v>9.23</v>
      </c>
      <c r="BS2093" s="12">
        <v>631.25900000000001</v>
      </c>
      <c r="BT2093" s="72">
        <v>25.664999999999999</v>
      </c>
      <c r="BU2093" s="72">
        <v>1.635</v>
      </c>
      <c r="BV2093" s="12">
        <v>2459.6089999999999</v>
      </c>
      <c r="BW2093" s="72">
        <v>100</v>
      </c>
      <c r="BX2093" s="72">
        <v>0.245</v>
      </c>
      <c r="BY2093" s="13"/>
      <c r="BZ2093" s="13"/>
    </row>
    <row r="2094" spans="1:78" ht="12.75" customHeight="1">
      <c r="A2094" s="122" t="s">
        <v>65</v>
      </c>
      <c r="B2094" s="71" t="s">
        <v>68</v>
      </c>
      <c r="C2094" s="71" t="s">
        <v>25</v>
      </c>
      <c r="D2094" s="34">
        <v>41974</v>
      </c>
      <c r="E2094" s="12">
        <v>1060.5250000000001</v>
      </c>
      <c r="F2094" s="72">
        <v>42.847000000000001</v>
      </c>
      <c r="G2094" s="72">
        <v>1.4339999999999999</v>
      </c>
      <c r="H2094" s="12">
        <v>93.864999999999995</v>
      </c>
      <c r="I2094" s="72">
        <v>3.7919999999999998</v>
      </c>
      <c r="J2094" s="72">
        <v>34.701999999999998</v>
      </c>
      <c r="K2094" s="12">
        <v>31.018000000000001</v>
      </c>
      <c r="L2094" s="72">
        <v>1.2529999999999999</v>
      </c>
      <c r="M2094" s="72">
        <v>44.984000000000002</v>
      </c>
      <c r="N2094" s="12">
        <v>124.884</v>
      </c>
      <c r="O2094" s="72">
        <v>5.0449999999999999</v>
      </c>
      <c r="P2094" s="72">
        <v>24.623999999999999</v>
      </c>
      <c r="Q2094" s="12">
        <v>14.733000000000001</v>
      </c>
      <c r="R2094" s="72">
        <v>0.59499999999999997</v>
      </c>
      <c r="S2094" s="72">
        <v>47.86</v>
      </c>
      <c r="T2094" s="12">
        <v>139.61600000000001</v>
      </c>
      <c r="U2094" s="72">
        <v>5.641</v>
      </c>
      <c r="V2094" s="72">
        <v>20.77</v>
      </c>
      <c r="W2094" s="12">
        <v>548.50300000000004</v>
      </c>
      <c r="X2094" s="72">
        <v>22.16</v>
      </c>
      <c r="Y2094" s="72">
        <v>5.55</v>
      </c>
      <c r="Z2094" s="12">
        <v>688.12</v>
      </c>
      <c r="AA2094" s="72">
        <v>27.800999999999998</v>
      </c>
      <c r="AB2094" s="72">
        <v>1.7569999999999999</v>
      </c>
      <c r="AC2094" s="12">
        <v>1748.645</v>
      </c>
      <c r="AD2094" s="72">
        <v>70.647999999999996</v>
      </c>
      <c r="AE2094" s="72">
        <v>0.73799999999999999</v>
      </c>
      <c r="AF2094" s="12">
        <v>3.4929999999999999</v>
      </c>
      <c r="AG2094" s="72">
        <v>0.14099999999999999</v>
      </c>
      <c r="AH2094" s="72">
        <v>104.21899999999999</v>
      </c>
      <c r="AI2094" s="12">
        <v>91.153999999999996</v>
      </c>
      <c r="AJ2094" s="72">
        <v>3.6829999999999998</v>
      </c>
      <c r="AK2094" s="72">
        <v>7.9729999999999999</v>
      </c>
      <c r="AL2094" s="12">
        <v>94.647000000000006</v>
      </c>
      <c r="AM2094" s="72">
        <v>3.8239999999999998</v>
      </c>
      <c r="AN2094" s="72">
        <v>5.6150000000000002</v>
      </c>
      <c r="AO2094" s="12">
        <v>1843.2909999999999</v>
      </c>
      <c r="AP2094" s="72">
        <v>74.471000000000004</v>
      </c>
      <c r="AQ2094" s="72">
        <v>0.64800000000000002</v>
      </c>
      <c r="AR2094" s="12">
        <v>38.201000000000001</v>
      </c>
      <c r="AS2094" s="72">
        <v>1.5429999999999999</v>
      </c>
      <c r="AT2094" s="72">
        <v>59.512999999999998</v>
      </c>
      <c r="AU2094" s="12">
        <v>11.484999999999999</v>
      </c>
      <c r="AV2094" s="72">
        <v>0.46400000000000002</v>
      </c>
      <c r="AW2094" s="72">
        <v>73.046000000000006</v>
      </c>
      <c r="AX2094" s="12">
        <v>113.422</v>
      </c>
      <c r="AY2094" s="72">
        <v>4.5819999999999999</v>
      </c>
      <c r="AZ2094" s="72">
        <v>22.782</v>
      </c>
      <c r="BA2094" s="12">
        <v>124.907</v>
      </c>
      <c r="BB2094" s="72">
        <v>5.0460000000000003</v>
      </c>
      <c r="BC2094" s="72">
        <v>19.943000000000001</v>
      </c>
      <c r="BD2094" s="12">
        <v>115.221</v>
      </c>
      <c r="BE2094" s="72">
        <v>4.6550000000000002</v>
      </c>
      <c r="BF2094" s="72">
        <v>23.77</v>
      </c>
      <c r="BG2094" s="12">
        <v>240.12700000000001</v>
      </c>
      <c r="BH2094" s="72">
        <v>9.7010000000000005</v>
      </c>
      <c r="BI2094" s="72">
        <v>16.003</v>
      </c>
      <c r="BJ2094" s="12">
        <v>344.803</v>
      </c>
      <c r="BK2094" s="72">
        <v>13.93</v>
      </c>
      <c r="BL2094" s="72">
        <v>12.175000000000001</v>
      </c>
      <c r="BM2094" s="12">
        <v>8.7439999999999998</v>
      </c>
      <c r="BN2094" s="72">
        <v>0.35299999999999998</v>
      </c>
      <c r="BO2094" s="72">
        <v>71.888000000000005</v>
      </c>
      <c r="BP2094" s="12">
        <v>353.54700000000003</v>
      </c>
      <c r="BQ2094" s="72">
        <v>14.284000000000001</v>
      </c>
      <c r="BR2094" s="72">
        <v>11.622</v>
      </c>
      <c r="BS2094" s="12">
        <v>631.875</v>
      </c>
      <c r="BT2094" s="72">
        <v>25.529</v>
      </c>
      <c r="BU2094" s="72">
        <v>1.637</v>
      </c>
      <c r="BV2094" s="12">
        <v>2475.1660000000002</v>
      </c>
      <c r="BW2094" s="72">
        <v>100</v>
      </c>
      <c r="BX2094" s="72">
        <v>0.28199999999999997</v>
      </c>
      <c r="BY2094" s="13"/>
      <c r="BZ2094" s="13"/>
    </row>
    <row r="2095" spans="1:78" ht="12.75" customHeight="1">
      <c r="A2095" s="122" t="s">
        <v>65</v>
      </c>
      <c r="B2095" s="71" t="s">
        <v>68</v>
      </c>
      <c r="C2095" s="71" t="s">
        <v>25</v>
      </c>
      <c r="D2095" s="34">
        <v>42064</v>
      </c>
      <c r="E2095" s="12">
        <v>1042.576</v>
      </c>
      <c r="F2095" s="72">
        <v>41.911999999999999</v>
      </c>
      <c r="G2095" s="72">
        <v>1.6859999999999999</v>
      </c>
      <c r="H2095" s="12">
        <v>103.283</v>
      </c>
      <c r="I2095" s="72">
        <v>4.1520000000000001</v>
      </c>
      <c r="J2095" s="72">
        <v>24.321000000000002</v>
      </c>
      <c r="K2095" s="12">
        <v>58.771999999999998</v>
      </c>
      <c r="L2095" s="72">
        <v>2.363</v>
      </c>
      <c r="M2095" s="72">
        <v>30.786000000000001</v>
      </c>
      <c r="N2095" s="12">
        <v>162.05500000000001</v>
      </c>
      <c r="O2095" s="72">
        <v>6.5149999999999997</v>
      </c>
      <c r="P2095" s="72">
        <v>19.317</v>
      </c>
      <c r="Q2095" s="12">
        <v>37.331000000000003</v>
      </c>
      <c r="R2095" s="72">
        <v>1.5009999999999999</v>
      </c>
      <c r="S2095" s="72">
        <v>64.233000000000004</v>
      </c>
      <c r="T2095" s="12">
        <v>199.386</v>
      </c>
      <c r="U2095" s="72">
        <v>8.0150000000000006</v>
      </c>
      <c r="V2095" s="72">
        <v>18.016999999999999</v>
      </c>
      <c r="W2095" s="12">
        <v>512.46500000000003</v>
      </c>
      <c r="X2095" s="72">
        <v>20.600999999999999</v>
      </c>
      <c r="Y2095" s="72">
        <v>7.0919999999999996</v>
      </c>
      <c r="Z2095" s="12">
        <v>711.851</v>
      </c>
      <c r="AA2095" s="72">
        <v>28.617000000000001</v>
      </c>
      <c r="AB2095" s="72">
        <v>2.1930000000000001</v>
      </c>
      <c r="AC2095" s="12">
        <v>1754.4269999999999</v>
      </c>
      <c r="AD2095" s="72">
        <v>70.528999999999996</v>
      </c>
      <c r="AE2095" s="72">
        <v>0.78300000000000003</v>
      </c>
      <c r="AF2095" s="12">
        <v>19.984999999999999</v>
      </c>
      <c r="AG2095" s="72">
        <v>0.80300000000000005</v>
      </c>
      <c r="AH2095" s="72">
        <v>78.094999999999999</v>
      </c>
      <c r="AI2095" s="12">
        <v>95.313000000000002</v>
      </c>
      <c r="AJ2095" s="72">
        <v>3.8319999999999999</v>
      </c>
      <c r="AK2095" s="72">
        <v>16.646999999999998</v>
      </c>
      <c r="AL2095" s="12">
        <v>115.298</v>
      </c>
      <c r="AM2095" s="72">
        <v>4.6349999999999998</v>
      </c>
      <c r="AN2095" s="72">
        <v>4.5709999999999997</v>
      </c>
      <c r="AO2095" s="12">
        <v>1869.7249999999999</v>
      </c>
      <c r="AP2095" s="72">
        <v>75.164000000000001</v>
      </c>
      <c r="AQ2095" s="72">
        <v>0.64200000000000002</v>
      </c>
      <c r="AR2095" s="12">
        <v>92.679000000000002</v>
      </c>
      <c r="AS2095" s="72">
        <v>3.726</v>
      </c>
      <c r="AT2095" s="72">
        <v>23.69</v>
      </c>
      <c r="AU2095" s="12">
        <v>14.724</v>
      </c>
      <c r="AV2095" s="72">
        <v>0.59199999999999997</v>
      </c>
      <c r="AW2095" s="72">
        <v>66.759</v>
      </c>
      <c r="AX2095" s="12">
        <v>113.354</v>
      </c>
      <c r="AY2095" s="72">
        <v>4.5570000000000004</v>
      </c>
      <c r="AZ2095" s="72">
        <v>25.01</v>
      </c>
      <c r="BA2095" s="12">
        <v>128.078</v>
      </c>
      <c r="BB2095" s="72">
        <v>5.149</v>
      </c>
      <c r="BC2095" s="72">
        <v>22.331</v>
      </c>
      <c r="BD2095" s="12">
        <v>61.433999999999997</v>
      </c>
      <c r="BE2095" s="72">
        <v>2.4700000000000002</v>
      </c>
      <c r="BF2095" s="72">
        <v>26.936</v>
      </c>
      <c r="BG2095" s="12">
        <v>189.512</v>
      </c>
      <c r="BH2095" s="72">
        <v>7.6180000000000003</v>
      </c>
      <c r="BI2095" s="72">
        <v>16.309000000000001</v>
      </c>
      <c r="BJ2095" s="12">
        <v>298.28899999999999</v>
      </c>
      <c r="BK2095" s="72">
        <v>11.991</v>
      </c>
      <c r="BL2095" s="72">
        <v>15.78</v>
      </c>
      <c r="BM2095" s="12">
        <v>37.331000000000003</v>
      </c>
      <c r="BN2095" s="72">
        <v>1.5009999999999999</v>
      </c>
      <c r="BO2095" s="72">
        <v>58.737000000000002</v>
      </c>
      <c r="BP2095" s="12">
        <v>335.62</v>
      </c>
      <c r="BQ2095" s="72">
        <v>13.492000000000001</v>
      </c>
      <c r="BR2095" s="72">
        <v>10.050000000000001</v>
      </c>
      <c r="BS2095" s="12">
        <v>617.81200000000001</v>
      </c>
      <c r="BT2095" s="72">
        <v>24.835999999999999</v>
      </c>
      <c r="BU2095" s="72">
        <v>2.0379999999999998</v>
      </c>
      <c r="BV2095" s="12">
        <v>2487.5369999999998</v>
      </c>
      <c r="BW2095" s="72">
        <v>100</v>
      </c>
      <c r="BX2095" s="72">
        <v>0.223</v>
      </c>
      <c r="BY2095" s="13"/>
      <c r="BZ2095" s="13"/>
    </row>
    <row r="2096" spans="1:78" ht="12.75" customHeight="1">
      <c r="A2096" s="122" t="s">
        <v>65</v>
      </c>
      <c r="B2096" s="71" t="s">
        <v>68</v>
      </c>
      <c r="C2096" s="71" t="s">
        <v>25</v>
      </c>
      <c r="D2096" s="34">
        <v>42156</v>
      </c>
      <c r="E2096" s="12">
        <v>1072.2260000000001</v>
      </c>
      <c r="F2096" s="72">
        <v>42.72</v>
      </c>
      <c r="G2096" s="72">
        <v>1.9430000000000001</v>
      </c>
      <c r="H2096" s="12">
        <v>46.838000000000001</v>
      </c>
      <c r="I2096" s="72">
        <v>1.8660000000000001</v>
      </c>
      <c r="J2096" s="72">
        <v>38.624000000000002</v>
      </c>
      <c r="K2096" s="12">
        <v>85.311000000000007</v>
      </c>
      <c r="L2096" s="72">
        <v>3.399</v>
      </c>
      <c r="M2096" s="72">
        <v>31.161999999999999</v>
      </c>
      <c r="N2096" s="12">
        <v>132.149</v>
      </c>
      <c r="O2096" s="72">
        <v>5.2649999999999997</v>
      </c>
      <c r="P2096" s="72">
        <v>25.128</v>
      </c>
      <c r="Q2096" s="12">
        <v>37.375</v>
      </c>
      <c r="R2096" s="72">
        <v>1.4890000000000001</v>
      </c>
      <c r="S2096" s="72">
        <v>52.133000000000003</v>
      </c>
      <c r="T2096" s="12">
        <v>169.524</v>
      </c>
      <c r="U2096" s="72">
        <v>6.7539999999999996</v>
      </c>
      <c r="V2096" s="72">
        <v>21.687999999999999</v>
      </c>
      <c r="W2096" s="12">
        <v>547.21400000000006</v>
      </c>
      <c r="X2096" s="72">
        <v>21.802</v>
      </c>
      <c r="Y2096" s="72">
        <v>8.0470000000000006</v>
      </c>
      <c r="Z2096" s="12">
        <v>716.73800000000006</v>
      </c>
      <c r="AA2096" s="72">
        <v>28.556999999999999</v>
      </c>
      <c r="AB2096" s="72">
        <v>2.3069999999999999</v>
      </c>
      <c r="AC2096" s="12">
        <v>1788.9639999999999</v>
      </c>
      <c r="AD2096" s="72">
        <v>71.277000000000001</v>
      </c>
      <c r="AE2096" s="72">
        <v>0.78300000000000003</v>
      </c>
      <c r="AF2096" s="12">
        <v>0</v>
      </c>
      <c r="AG2096" s="72">
        <v>0</v>
      </c>
      <c r="AH2096" s="72">
        <v>0</v>
      </c>
      <c r="AI2096" s="12">
        <v>109.60299999999999</v>
      </c>
      <c r="AJ2096" s="72">
        <v>4.367</v>
      </c>
      <c r="AK2096" s="72">
        <v>5.8010000000000002</v>
      </c>
      <c r="AL2096" s="12">
        <v>109.60299999999999</v>
      </c>
      <c r="AM2096" s="72">
        <v>4.367</v>
      </c>
      <c r="AN2096" s="72">
        <v>5.8010000000000002</v>
      </c>
      <c r="AO2096" s="12">
        <v>1898.567</v>
      </c>
      <c r="AP2096" s="72">
        <v>75.644000000000005</v>
      </c>
      <c r="AQ2096" s="72">
        <v>0.63900000000000001</v>
      </c>
      <c r="AR2096" s="12">
        <v>61.063000000000002</v>
      </c>
      <c r="AS2096" s="72">
        <v>2.4329999999999998</v>
      </c>
      <c r="AT2096" s="72">
        <v>27.408000000000001</v>
      </c>
      <c r="AU2096" s="12">
        <v>21.58</v>
      </c>
      <c r="AV2096" s="72">
        <v>0.86</v>
      </c>
      <c r="AW2096" s="72">
        <v>57.320999999999998</v>
      </c>
      <c r="AX2096" s="12">
        <v>94.424000000000007</v>
      </c>
      <c r="AY2096" s="72">
        <v>3.762</v>
      </c>
      <c r="AZ2096" s="72">
        <v>25.350999999999999</v>
      </c>
      <c r="BA2096" s="12">
        <v>116.004</v>
      </c>
      <c r="BB2096" s="72">
        <v>4.6219999999999999</v>
      </c>
      <c r="BC2096" s="72">
        <v>20.009</v>
      </c>
      <c r="BD2096" s="12">
        <v>58.658000000000001</v>
      </c>
      <c r="BE2096" s="72">
        <v>2.3370000000000002</v>
      </c>
      <c r="BF2096" s="72">
        <v>30.759</v>
      </c>
      <c r="BG2096" s="12">
        <v>174.66300000000001</v>
      </c>
      <c r="BH2096" s="72">
        <v>6.9589999999999996</v>
      </c>
      <c r="BI2096" s="72">
        <v>13.757</v>
      </c>
      <c r="BJ2096" s="12">
        <v>363.17700000000002</v>
      </c>
      <c r="BK2096" s="72">
        <v>14.47</v>
      </c>
      <c r="BL2096" s="72">
        <v>8.1370000000000005</v>
      </c>
      <c r="BM2096" s="12">
        <v>12.414</v>
      </c>
      <c r="BN2096" s="72">
        <v>0.495</v>
      </c>
      <c r="BO2096" s="72">
        <v>101.145</v>
      </c>
      <c r="BP2096" s="12">
        <v>375.59100000000001</v>
      </c>
      <c r="BQ2096" s="72">
        <v>14.964</v>
      </c>
      <c r="BR2096" s="72">
        <v>6.7590000000000003</v>
      </c>
      <c r="BS2096" s="12">
        <v>611.31700000000001</v>
      </c>
      <c r="BT2096" s="72">
        <v>24.356000000000002</v>
      </c>
      <c r="BU2096" s="72">
        <v>1.845</v>
      </c>
      <c r="BV2096" s="12">
        <v>2509.884</v>
      </c>
      <c r="BW2096" s="72">
        <v>100</v>
      </c>
      <c r="BX2096" s="72">
        <v>0.189</v>
      </c>
      <c r="BY2096" s="13"/>
      <c r="BZ2096" s="13"/>
    </row>
    <row r="2097" spans="1:78" ht="12.75" customHeight="1">
      <c r="A2097" s="122" t="s">
        <v>65</v>
      </c>
      <c r="B2097" s="71" t="s">
        <v>68</v>
      </c>
      <c r="C2097" s="71" t="s">
        <v>25</v>
      </c>
      <c r="D2097" s="34">
        <v>42614</v>
      </c>
      <c r="E2097" s="12">
        <v>1085.6020000000001</v>
      </c>
      <c r="F2097" s="72">
        <v>42.207000000000001</v>
      </c>
      <c r="G2097" s="72">
        <v>1.8979999999999999</v>
      </c>
      <c r="H2097" s="12">
        <v>54.988</v>
      </c>
      <c r="I2097" s="72">
        <v>2.1379999999999999</v>
      </c>
      <c r="J2097" s="72">
        <v>35.64</v>
      </c>
      <c r="K2097" s="12">
        <v>54.07</v>
      </c>
      <c r="L2097" s="72">
        <v>2.1019999999999999</v>
      </c>
      <c r="M2097" s="72">
        <v>29.076000000000001</v>
      </c>
      <c r="N2097" s="12">
        <v>109.059</v>
      </c>
      <c r="O2097" s="72">
        <v>4.24</v>
      </c>
      <c r="P2097" s="72">
        <v>20.169</v>
      </c>
      <c r="Q2097" s="12">
        <v>31.773</v>
      </c>
      <c r="R2097" s="72">
        <v>1.2350000000000001</v>
      </c>
      <c r="S2097" s="72">
        <v>43.244999999999997</v>
      </c>
      <c r="T2097" s="12">
        <v>140.83099999999999</v>
      </c>
      <c r="U2097" s="72">
        <v>5.4749999999999996</v>
      </c>
      <c r="V2097" s="72">
        <v>16.55</v>
      </c>
      <c r="W2097" s="12">
        <v>609.93499999999995</v>
      </c>
      <c r="X2097" s="72">
        <v>23.713000000000001</v>
      </c>
      <c r="Y2097" s="72">
        <v>4.798</v>
      </c>
      <c r="Z2097" s="12">
        <v>750.76700000000005</v>
      </c>
      <c r="AA2097" s="72">
        <v>29.189</v>
      </c>
      <c r="AB2097" s="72">
        <v>2.2519999999999998</v>
      </c>
      <c r="AC2097" s="12">
        <v>1836.3689999999999</v>
      </c>
      <c r="AD2097" s="72">
        <v>71.396000000000001</v>
      </c>
      <c r="AE2097" s="72">
        <v>0.73299999999999998</v>
      </c>
      <c r="AF2097" s="12">
        <v>2.903</v>
      </c>
      <c r="AG2097" s="72">
        <v>0.113</v>
      </c>
      <c r="AH2097" s="72">
        <v>105.22</v>
      </c>
      <c r="AI2097" s="12">
        <v>89.451999999999998</v>
      </c>
      <c r="AJ2097" s="72">
        <v>3.4780000000000002</v>
      </c>
      <c r="AK2097" s="72">
        <v>6.1950000000000003</v>
      </c>
      <c r="AL2097" s="12">
        <v>92.355000000000004</v>
      </c>
      <c r="AM2097" s="72">
        <v>3.5910000000000002</v>
      </c>
      <c r="AN2097" s="72">
        <v>4.5640000000000001</v>
      </c>
      <c r="AO2097" s="12">
        <v>1928.7239999999999</v>
      </c>
      <c r="AP2097" s="72">
        <v>74.986000000000004</v>
      </c>
      <c r="AQ2097" s="72">
        <v>0.66</v>
      </c>
      <c r="AR2097" s="12">
        <v>18.148</v>
      </c>
      <c r="AS2097" s="72">
        <v>0.70599999999999996</v>
      </c>
      <c r="AT2097" s="72">
        <v>53.53</v>
      </c>
      <c r="AU2097" s="12">
        <v>0</v>
      </c>
      <c r="AV2097" s="72">
        <v>0</v>
      </c>
      <c r="AW2097" s="72">
        <v>0</v>
      </c>
      <c r="AX2097" s="12">
        <v>71.168999999999997</v>
      </c>
      <c r="AY2097" s="72">
        <v>2.7669999999999999</v>
      </c>
      <c r="AZ2097" s="72">
        <v>23.683</v>
      </c>
      <c r="BA2097" s="12">
        <v>71.168999999999997</v>
      </c>
      <c r="BB2097" s="72">
        <v>2.7669999999999999</v>
      </c>
      <c r="BC2097" s="72">
        <v>23.683</v>
      </c>
      <c r="BD2097" s="12">
        <v>99.058999999999997</v>
      </c>
      <c r="BE2097" s="72">
        <v>3.851</v>
      </c>
      <c r="BF2097" s="72">
        <v>21.074000000000002</v>
      </c>
      <c r="BG2097" s="12">
        <v>170.22800000000001</v>
      </c>
      <c r="BH2097" s="72">
        <v>6.6180000000000003</v>
      </c>
      <c r="BI2097" s="72">
        <v>14.412000000000001</v>
      </c>
      <c r="BJ2097" s="12">
        <v>444.721</v>
      </c>
      <c r="BK2097" s="72">
        <v>17.29</v>
      </c>
      <c r="BL2097" s="72">
        <v>6.0979999999999999</v>
      </c>
      <c r="BM2097" s="12">
        <v>10.285</v>
      </c>
      <c r="BN2097" s="72">
        <v>0.4</v>
      </c>
      <c r="BO2097" s="72">
        <v>59.942</v>
      </c>
      <c r="BP2097" s="12">
        <v>455.00700000000001</v>
      </c>
      <c r="BQ2097" s="72">
        <v>17.690000000000001</v>
      </c>
      <c r="BR2097" s="72">
        <v>6.0250000000000004</v>
      </c>
      <c r="BS2097" s="12">
        <v>643.38199999999995</v>
      </c>
      <c r="BT2097" s="72">
        <v>25.013999999999999</v>
      </c>
      <c r="BU2097" s="72">
        <v>1.9179999999999999</v>
      </c>
      <c r="BV2097" s="12">
        <v>2572.1060000000002</v>
      </c>
      <c r="BW2097" s="72">
        <v>100</v>
      </c>
      <c r="BX2097" s="72">
        <v>0.251</v>
      </c>
      <c r="BY2097" s="13"/>
      <c r="BZ2097" s="13"/>
    </row>
    <row r="2098" spans="1:78" ht="12.75" customHeight="1">
      <c r="A2098" s="122" t="s">
        <v>65</v>
      </c>
      <c r="B2098" s="71" t="s">
        <v>68</v>
      </c>
      <c r="C2098" s="71" t="s">
        <v>25</v>
      </c>
      <c r="D2098" s="34">
        <v>42705</v>
      </c>
      <c r="E2098" s="12">
        <v>1091.8989999999999</v>
      </c>
      <c r="F2098" s="72">
        <v>42.243000000000002</v>
      </c>
      <c r="G2098" s="72">
        <v>2.2559999999999998</v>
      </c>
      <c r="H2098" s="12">
        <v>76.613</v>
      </c>
      <c r="I2098" s="72">
        <v>2.964</v>
      </c>
      <c r="J2098" s="72">
        <v>39.698999999999998</v>
      </c>
      <c r="K2098" s="12">
        <v>65.141000000000005</v>
      </c>
      <c r="L2098" s="72">
        <v>2.52</v>
      </c>
      <c r="M2098" s="72">
        <v>45.036999999999999</v>
      </c>
      <c r="N2098" s="12">
        <v>141.75399999999999</v>
      </c>
      <c r="O2098" s="72">
        <v>5.484</v>
      </c>
      <c r="P2098" s="72">
        <v>31.634</v>
      </c>
      <c r="Q2098" s="12">
        <v>23.338999999999999</v>
      </c>
      <c r="R2098" s="72">
        <v>0.90300000000000002</v>
      </c>
      <c r="S2098" s="72">
        <v>49.063000000000002</v>
      </c>
      <c r="T2098" s="12">
        <v>165.09299999999999</v>
      </c>
      <c r="U2098" s="72">
        <v>6.3869999999999996</v>
      </c>
      <c r="V2098" s="72">
        <v>26.885999999999999</v>
      </c>
      <c r="W2098" s="12">
        <v>597.42100000000005</v>
      </c>
      <c r="X2098" s="72">
        <v>23.113</v>
      </c>
      <c r="Y2098" s="72">
        <v>7.45</v>
      </c>
      <c r="Z2098" s="12">
        <v>762.51400000000001</v>
      </c>
      <c r="AA2098" s="72">
        <v>29.5</v>
      </c>
      <c r="AB2098" s="72">
        <v>2.9329999999999998</v>
      </c>
      <c r="AC2098" s="12">
        <v>1854.413</v>
      </c>
      <c r="AD2098" s="72">
        <v>71.742999999999995</v>
      </c>
      <c r="AE2098" s="72">
        <v>0.76800000000000002</v>
      </c>
      <c r="AF2098" s="12">
        <v>0</v>
      </c>
      <c r="AG2098" s="72">
        <v>0</v>
      </c>
      <c r="AH2098" s="72">
        <v>0</v>
      </c>
      <c r="AI2098" s="12">
        <v>98.010999999999996</v>
      </c>
      <c r="AJ2098" s="72">
        <v>3.7919999999999998</v>
      </c>
      <c r="AK2098" s="72">
        <v>6.593</v>
      </c>
      <c r="AL2098" s="12">
        <v>98.010999999999996</v>
      </c>
      <c r="AM2098" s="72">
        <v>3.7919999999999998</v>
      </c>
      <c r="AN2098" s="72">
        <v>6.593</v>
      </c>
      <c r="AO2098" s="12">
        <v>1952.424</v>
      </c>
      <c r="AP2098" s="72">
        <v>75.534999999999997</v>
      </c>
      <c r="AQ2098" s="72">
        <v>0.628</v>
      </c>
      <c r="AR2098" s="12">
        <v>84.808000000000007</v>
      </c>
      <c r="AS2098" s="72">
        <v>3.2810000000000001</v>
      </c>
      <c r="AT2098" s="72">
        <v>44.131999999999998</v>
      </c>
      <c r="AU2098" s="12">
        <v>3.2050000000000001</v>
      </c>
      <c r="AV2098" s="72">
        <v>0.124</v>
      </c>
      <c r="AW2098" s="72">
        <v>101.402</v>
      </c>
      <c r="AX2098" s="12">
        <v>104.628</v>
      </c>
      <c r="AY2098" s="72">
        <v>4.048</v>
      </c>
      <c r="AZ2098" s="72">
        <v>28.968</v>
      </c>
      <c r="BA2098" s="12">
        <v>107.83199999999999</v>
      </c>
      <c r="BB2098" s="72">
        <v>4.1719999999999997</v>
      </c>
      <c r="BC2098" s="72">
        <v>28.131</v>
      </c>
      <c r="BD2098" s="12">
        <v>93.569000000000003</v>
      </c>
      <c r="BE2098" s="72">
        <v>3.62</v>
      </c>
      <c r="BF2098" s="72">
        <v>31.154</v>
      </c>
      <c r="BG2098" s="12">
        <v>201.40100000000001</v>
      </c>
      <c r="BH2098" s="72">
        <v>7.7919999999999998</v>
      </c>
      <c r="BI2098" s="72">
        <v>18.427</v>
      </c>
      <c r="BJ2098" s="12">
        <v>346.154</v>
      </c>
      <c r="BK2098" s="72">
        <v>13.391999999999999</v>
      </c>
      <c r="BL2098" s="72">
        <v>13.573</v>
      </c>
      <c r="BM2098" s="12">
        <v>0</v>
      </c>
      <c r="BN2098" s="72">
        <v>0</v>
      </c>
      <c r="BO2098" s="72">
        <v>0</v>
      </c>
      <c r="BP2098" s="12">
        <v>346.154</v>
      </c>
      <c r="BQ2098" s="72">
        <v>13.391999999999999</v>
      </c>
      <c r="BR2098" s="72">
        <v>13.573</v>
      </c>
      <c r="BS2098" s="12">
        <v>632.36400000000003</v>
      </c>
      <c r="BT2098" s="72">
        <v>24.465</v>
      </c>
      <c r="BU2098" s="72">
        <v>1.911</v>
      </c>
      <c r="BV2098" s="12">
        <v>2584.788</v>
      </c>
      <c r="BW2098" s="72">
        <v>100</v>
      </c>
      <c r="BX2098" s="72">
        <v>0.125</v>
      </c>
      <c r="BY2098" s="13"/>
      <c r="BZ2098" s="13"/>
    </row>
    <row r="2099" spans="1:78" ht="12.75" customHeight="1">
      <c r="A2099" s="122" t="s">
        <v>65</v>
      </c>
      <c r="B2099" s="71" t="s">
        <v>68</v>
      </c>
      <c r="C2099" s="71" t="s">
        <v>25</v>
      </c>
      <c r="D2099" s="34">
        <v>42795</v>
      </c>
      <c r="E2099" s="12">
        <v>1083.431</v>
      </c>
      <c r="F2099" s="72">
        <v>41.74</v>
      </c>
      <c r="G2099" s="72">
        <v>1.792</v>
      </c>
      <c r="H2099" s="12">
        <v>126.102</v>
      </c>
      <c r="I2099" s="72">
        <v>4.8579999999999997</v>
      </c>
      <c r="J2099" s="72">
        <v>25.538</v>
      </c>
      <c r="K2099" s="12">
        <v>89.266000000000005</v>
      </c>
      <c r="L2099" s="72">
        <v>3.4390000000000001</v>
      </c>
      <c r="M2099" s="72">
        <v>27.463999999999999</v>
      </c>
      <c r="N2099" s="12">
        <v>215.36799999999999</v>
      </c>
      <c r="O2099" s="72">
        <v>8.2970000000000006</v>
      </c>
      <c r="P2099" s="72">
        <v>16.736999999999998</v>
      </c>
      <c r="Q2099" s="12">
        <v>11.872999999999999</v>
      </c>
      <c r="R2099" s="72">
        <v>0.45700000000000002</v>
      </c>
      <c r="S2099" s="72">
        <v>70.882999999999996</v>
      </c>
      <c r="T2099" s="12">
        <v>227.24100000000001</v>
      </c>
      <c r="U2099" s="72">
        <v>8.7550000000000008</v>
      </c>
      <c r="V2099" s="72">
        <v>15.523</v>
      </c>
      <c r="W2099" s="12">
        <v>527.95000000000005</v>
      </c>
      <c r="X2099" s="72">
        <v>20.34</v>
      </c>
      <c r="Y2099" s="72">
        <v>6.2789999999999999</v>
      </c>
      <c r="Z2099" s="12">
        <v>755.19100000000003</v>
      </c>
      <c r="AA2099" s="72">
        <v>29.094000000000001</v>
      </c>
      <c r="AB2099" s="72">
        <v>2.4279999999999999</v>
      </c>
      <c r="AC2099" s="12">
        <v>1838.6220000000001</v>
      </c>
      <c r="AD2099" s="72">
        <v>70.834000000000003</v>
      </c>
      <c r="AE2099" s="72">
        <v>0.70199999999999996</v>
      </c>
      <c r="AF2099" s="12">
        <v>11.708</v>
      </c>
      <c r="AG2099" s="72">
        <v>0.45100000000000001</v>
      </c>
      <c r="AH2099" s="72">
        <v>104.55</v>
      </c>
      <c r="AI2099" s="12">
        <v>105.012</v>
      </c>
      <c r="AJ2099" s="72">
        <v>4.0460000000000003</v>
      </c>
      <c r="AK2099" s="72">
        <v>12.616</v>
      </c>
      <c r="AL2099" s="12">
        <v>116.72</v>
      </c>
      <c r="AM2099" s="72">
        <v>4.4969999999999999</v>
      </c>
      <c r="AN2099" s="72">
        <v>4.7869999999999999</v>
      </c>
      <c r="AO2099" s="12">
        <v>1955.3420000000001</v>
      </c>
      <c r="AP2099" s="72">
        <v>75.331000000000003</v>
      </c>
      <c r="AQ2099" s="72">
        <v>0.58199999999999996</v>
      </c>
      <c r="AR2099" s="12">
        <v>106.04900000000001</v>
      </c>
      <c r="AS2099" s="72">
        <v>4.0860000000000003</v>
      </c>
      <c r="AT2099" s="72">
        <v>27.062000000000001</v>
      </c>
      <c r="AU2099" s="12">
        <v>17.757999999999999</v>
      </c>
      <c r="AV2099" s="72">
        <v>0.68400000000000005</v>
      </c>
      <c r="AW2099" s="72">
        <v>54.082999999999998</v>
      </c>
      <c r="AX2099" s="12">
        <v>96.356999999999999</v>
      </c>
      <c r="AY2099" s="72">
        <v>3.7120000000000002</v>
      </c>
      <c r="AZ2099" s="72">
        <v>30.564</v>
      </c>
      <c r="BA2099" s="12">
        <v>114.11499999999999</v>
      </c>
      <c r="BB2099" s="72">
        <v>4.3959999999999999</v>
      </c>
      <c r="BC2099" s="72">
        <v>26.765000000000001</v>
      </c>
      <c r="BD2099" s="12">
        <v>72.826999999999998</v>
      </c>
      <c r="BE2099" s="72">
        <v>2.806</v>
      </c>
      <c r="BF2099" s="72">
        <v>29.645</v>
      </c>
      <c r="BG2099" s="12">
        <v>186.94200000000001</v>
      </c>
      <c r="BH2099" s="72">
        <v>7.202</v>
      </c>
      <c r="BI2099" s="72">
        <v>20.552</v>
      </c>
      <c r="BJ2099" s="12">
        <v>336.14299999999997</v>
      </c>
      <c r="BK2099" s="72">
        <v>12.95</v>
      </c>
      <c r="BL2099" s="72">
        <v>12.775</v>
      </c>
      <c r="BM2099" s="12">
        <v>11.2</v>
      </c>
      <c r="BN2099" s="72">
        <v>0.432</v>
      </c>
      <c r="BO2099" s="72">
        <v>65.573999999999998</v>
      </c>
      <c r="BP2099" s="12">
        <v>347.34300000000002</v>
      </c>
      <c r="BQ2099" s="72">
        <v>13.382</v>
      </c>
      <c r="BR2099" s="72">
        <v>12.226000000000001</v>
      </c>
      <c r="BS2099" s="12">
        <v>640.33500000000004</v>
      </c>
      <c r="BT2099" s="72">
        <v>24.669</v>
      </c>
      <c r="BU2099" s="72">
        <v>1.732</v>
      </c>
      <c r="BV2099" s="12">
        <v>2595.6770000000001</v>
      </c>
      <c r="BW2099" s="72">
        <v>100</v>
      </c>
      <c r="BX2099" s="72">
        <v>8.5999999999999993E-2</v>
      </c>
      <c r="BY2099" s="13"/>
      <c r="BZ2099" s="13"/>
    </row>
    <row r="2100" spans="1:78" ht="12.75" customHeight="1">
      <c r="A2100" s="122" t="s">
        <v>65</v>
      </c>
      <c r="B2100" s="71" t="s">
        <v>68</v>
      </c>
      <c r="C2100" s="71" t="s">
        <v>25</v>
      </c>
      <c r="D2100" s="34">
        <v>42887</v>
      </c>
      <c r="E2100" s="12">
        <v>1103.069</v>
      </c>
      <c r="F2100" s="72">
        <v>42.316000000000003</v>
      </c>
      <c r="G2100" s="72">
        <v>2.113</v>
      </c>
      <c r="H2100" s="12">
        <v>128.80799999999999</v>
      </c>
      <c r="I2100" s="72">
        <v>4.9409999999999998</v>
      </c>
      <c r="J2100" s="72">
        <v>18.224</v>
      </c>
      <c r="K2100" s="12">
        <v>61.716999999999999</v>
      </c>
      <c r="L2100" s="72">
        <v>2.3679999999999999</v>
      </c>
      <c r="M2100" s="72">
        <v>29.841999999999999</v>
      </c>
      <c r="N2100" s="12">
        <v>190.52500000000001</v>
      </c>
      <c r="O2100" s="72">
        <v>7.3090000000000002</v>
      </c>
      <c r="P2100" s="72">
        <v>17.398</v>
      </c>
      <c r="Q2100" s="12">
        <v>41.843000000000004</v>
      </c>
      <c r="R2100" s="72">
        <v>1.605</v>
      </c>
      <c r="S2100" s="72">
        <v>36.834000000000003</v>
      </c>
      <c r="T2100" s="12">
        <v>232.36799999999999</v>
      </c>
      <c r="U2100" s="72">
        <v>8.9139999999999997</v>
      </c>
      <c r="V2100" s="72">
        <v>15.321999999999999</v>
      </c>
      <c r="W2100" s="12">
        <v>549.149</v>
      </c>
      <c r="X2100" s="72">
        <v>21.065999999999999</v>
      </c>
      <c r="Y2100" s="72">
        <v>7.298</v>
      </c>
      <c r="Z2100" s="12">
        <v>781.51700000000005</v>
      </c>
      <c r="AA2100" s="72">
        <v>29.981000000000002</v>
      </c>
      <c r="AB2100" s="72">
        <v>2.2200000000000002</v>
      </c>
      <c r="AC2100" s="12">
        <v>1884.587</v>
      </c>
      <c r="AD2100" s="72">
        <v>72.296000000000006</v>
      </c>
      <c r="AE2100" s="72">
        <v>0.88</v>
      </c>
      <c r="AF2100" s="12">
        <v>8.7439999999999998</v>
      </c>
      <c r="AG2100" s="72">
        <v>0.33500000000000002</v>
      </c>
      <c r="AH2100" s="72">
        <v>71.150000000000006</v>
      </c>
      <c r="AI2100" s="12">
        <v>103.458</v>
      </c>
      <c r="AJ2100" s="72">
        <v>3.9689999999999999</v>
      </c>
      <c r="AK2100" s="72">
        <v>7.367</v>
      </c>
      <c r="AL2100" s="12">
        <v>112.202</v>
      </c>
      <c r="AM2100" s="72">
        <v>4.3040000000000003</v>
      </c>
      <c r="AN2100" s="72">
        <v>4.8540000000000001</v>
      </c>
      <c r="AO2100" s="12">
        <v>1996.789</v>
      </c>
      <c r="AP2100" s="72">
        <v>76.600999999999999</v>
      </c>
      <c r="AQ2100" s="72">
        <v>0.747</v>
      </c>
      <c r="AR2100" s="12">
        <v>50.371000000000002</v>
      </c>
      <c r="AS2100" s="72">
        <v>1.9319999999999999</v>
      </c>
      <c r="AT2100" s="72">
        <v>27.571999999999999</v>
      </c>
      <c r="AU2100" s="12">
        <v>13.223000000000001</v>
      </c>
      <c r="AV2100" s="72">
        <v>0.50700000000000001</v>
      </c>
      <c r="AW2100" s="72">
        <v>58.578000000000003</v>
      </c>
      <c r="AX2100" s="12">
        <v>148.70699999999999</v>
      </c>
      <c r="AY2100" s="72">
        <v>5.7050000000000001</v>
      </c>
      <c r="AZ2100" s="72">
        <v>18.838000000000001</v>
      </c>
      <c r="BA2100" s="12">
        <v>161.93100000000001</v>
      </c>
      <c r="BB2100" s="72">
        <v>6.2119999999999997</v>
      </c>
      <c r="BC2100" s="72">
        <v>17.198</v>
      </c>
      <c r="BD2100" s="12">
        <v>57.262999999999998</v>
      </c>
      <c r="BE2100" s="72">
        <v>2.1970000000000001</v>
      </c>
      <c r="BF2100" s="72">
        <v>24.164000000000001</v>
      </c>
      <c r="BG2100" s="12">
        <v>219.19300000000001</v>
      </c>
      <c r="BH2100" s="72">
        <v>8.4090000000000007</v>
      </c>
      <c r="BI2100" s="72">
        <v>13.247</v>
      </c>
      <c r="BJ2100" s="12">
        <v>310.11799999999999</v>
      </c>
      <c r="BK2100" s="72">
        <v>11.897</v>
      </c>
      <c r="BL2100" s="72">
        <v>9.3879999999999999</v>
      </c>
      <c r="BM2100" s="12">
        <v>30.277999999999999</v>
      </c>
      <c r="BN2100" s="72">
        <v>1.1619999999999999</v>
      </c>
      <c r="BO2100" s="72">
        <v>57.718000000000004</v>
      </c>
      <c r="BP2100" s="12">
        <v>340.39600000000002</v>
      </c>
      <c r="BQ2100" s="72">
        <v>13.058</v>
      </c>
      <c r="BR2100" s="72">
        <v>8.4930000000000003</v>
      </c>
      <c r="BS2100" s="12">
        <v>609.96</v>
      </c>
      <c r="BT2100" s="72">
        <v>23.399000000000001</v>
      </c>
      <c r="BU2100" s="72">
        <v>2.5049999999999999</v>
      </c>
      <c r="BV2100" s="12">
        <v>2606.7489999999998</v>
      </c>
      <c r="BW2100" s="72">
        <v>100</v>
      </c>
      <c r="BX2100" s="72">
        <v>7.0000000000000007E-2</v>
      </c>
      <c r="BY2100" s="13"/>
      <c r="BZ2100" s="13"/>
    </row>
    <row r="2101" spans="1:78" ht="12.75" customHeight="1">
      <c r="A2101" s="122" t="s">
        <v>65</v>
      </c>
      <c r="B2101" s="71" t="s">
        <v>68</v>
      </c>
      <c r="C2101" s="71" t="s">
        <v>25</v>
      </c>
      <c r="D2101" s="34">
        <v>43344</v>
      </c>
      <c r="E2101" s="12">
        <v>1153.355</v>
      </c>
      <c r="F2101" s="72">
        <v>42.984000000000002</v>
      </c>
      <c r="G2101" s="72">
        <v>1.677</v>
      </c>
      <c r="H2101" s="12">
        <v>123.235</v>
      </c>
      <c r="I2101" s="72">
        <v>4.593</v>
      </c>
      <c r="J2101" s="72">
        <v>21.582999999999998</v>
      </c>
      <c r="K2101" s="12">
        <v>40.15</v>
      </c>
      <c r="L2101" s="72">
        <v>1.496</v>
      </c>
      <c r="M2101" s="72">
        <v>32.417000000000002</v>
      </c>
      <c r="N2101" s="12">
        <v>163.38499999999999</v>
      </c>
      <c r="O2101" s="72">
        <v>6.0890000000000004</v>
      </c>
      <c r="P2101" s="72">
        <v>15.516999999999999</v>
      </c>
      <c r="Q2101" s="12">
        <v>19.707000000000001</v>
      </c>
      <c r="R2101" s="72">
        <v>0.73399999999999999</v>
      </c>
      <c r="S2101" s="72">
        <v>69.799000000000007</v>
      </c>
      <c r="T2101" s="12">
        <v>183.09200000000001</v>
      </c>
      <c r="U2101" s="72">
        <v>6.8239999999999998</v>
      </c>
      <c r="V2101" s="72">
        <v>16.292000000000002</v>
      </c>
      <c r="W2101" s="12">
        <v>646.20000000000005</v>
      </c>
      <c r="X2101" s="72">
        <v>24.082999999999998</v>
      </c>
      <c r="Y2101" s="72">
        <v>5.1639999999999997</v>
      </c>
      <c r="Z2101" s="12">
        <v>829.29100000000005</v>
      </c>
      <c r="AA2101" s="72">
        <v>30.907</v>
      </c>
      <c r="AB2101" s="72">
        <v>2.3290000000000002</v>
      </c>
      <c r="AC2101" s="12">
        <v>1982.646</v>
      </c>
      <c r="AD2101" s="72">
        <v>73.891000000000005</v>
      </c>
      <c r="AE2101" s="72">
        <v>0.70299999999999996</v>
      </c>
      <c r="AF2101" s="12">
        <v>8.6199999999999992</v>
      </c>
      <c r="AG2101" s="72">
        <v>0.32100000000000001</v>
      </c>
      <c r="AH2101" s="72">
        <v>106.02500000000001</v>
      </c>
      <c r="AI2101" s="12">
        <v>81.677000000000007</v>
      </c>
      <c r="AJ2101" s="72">
        <v>3.044</v>
      </c>
      <c r="AK2101" s="72">
        <v>12.488</v>
      </c>
      <c r="AL2101" s="12">
        <v>90.298000000000002</v>
      </c>
      <c r="AM2101" s="72">
        <v>3.3650000000000002</v>
      </c>
      <c r="AN2101" s="72">
        <v>4.9509999999999996</v>
      </c>
      <c r="AO2101" s="12">
        <v>2072.944</v>
      </c>
      <c r="AP2101" s="72">
        <v>77.257000000000005</v>
      </c>
      <c r="AQ2101" s="72">
        <v>0.67800000000000005</v>
      </c>
      <c r="AR2101" s="12">
        <v>84.945999999999998</v>
      </c>
      <c r="AS2101" s="72">
        <v>3.1659999999999999</v>
      </c>
      <c r="AT2101" s="72">
        <v>33.906999999999996</v>
      </c>
      <c r="AU2101" s="12">
        <v>5.6349999999999998</v>
      </c>
      <c r="AV2101" s="72">
        <v>0.21</v>
      </c>
      <c r="AW2101" s="72">
        <v>74.113</v>
      </c>
      <c r="AX2101" s="12">
        <v>62.118000000000002</v>
      </c>
      <c r="AY2101" s="72">
        <v>2.3149999999999999</v>
      </c>
      <c r="AZ2101" s="72">
        <v>37.533000000000001</v>
      </c>
      <c r="BA2101" s="12">
        <v>67.753</v>
      </c>
      <c r="BB2101" s="72">
        <v>2.5249999999999999</v>
      </c>
      <c r="BC2101" s="72">
        <v>35.139000000000003</v>
      </c>
      <c r="BD2101" s="12">
        <v>88.174999999999997</v>
      </c>
      <c r="BE2101" s="72">
        <v>3.286</v>
      </c>
      <c r="BF2101" s="72">
        <v>21.298999999999999</v>
      </c>
      <c r="BG2101" s="12">
        <v>155.928</v>
      </c>
      <c r="BH2101" s="72">
        <v>5.8109999999999999</v>
      </c>
      <c r="BI2101" s="72">
        <v>21.03</v>
      </c>
      <c r="BJ2101" s="12">
        <v>327.67099999999999</v>
      </c>
      <c r="BK2101" s="72">
        <v>12.212</v>
      </c>
      <c r="BL2101" s="72">
        <v>8.7159999999999993</v>
      </c>
      <c r="BM2101" s="12">
        <v>41.707999999999998</v>
      </c>
      <c r="BN2101" s="72">
        <v>1.554</v>
      </c>
      <c r="BO2101" s="72">
        <v>48.634999999999998</v>
      </c>
      <c r="BP2101" s="12">
        <v>369.37900000000002</v>
      </c>
      <c r="BQ2101" s="72">
        <v>13.766</v>
      </c>
      <c r="BR2101" s="72">
        <v>8.33</v>
      </c>
      <c r="BS2101" s="12">
        <v>610.25300000000004</v>
      </c>
      <c r="BT2101" s="72">
        <v>22.742999999999999</v>
      </c>
      <c r="BU2101" s="72">
        <v>2.3450000000000002</v>
      </c>
      <c r="BV2101" s="12">
        <v>2683.1959999999999</v>
      </c>
      <c r="BW2101" s="72">
        <v>100</v>
      </c>
      <c r="BX2101" s="72">
        <v>0.05</v>
      </c>
      <c r="BY2101" s="13"/>
      <c r="BZ2101" s="13"/>
    </row>
    <row r="2102" spans="1:78" ht="12.75" customHeight="1">
      <c r="A2102" s="122" t="s">
        <v>65</v>
      </c>
      <c r="B2102" s="71" t="s">
        <v>68</v>
      </c>
      <c r="C2102" s="71" t="s">
        <v>25</v>
      </c>
      <c r="D2102" s="34">
        <v>43435</v>
      </c>
      <c r="E2102" s="12">
        <v>1172.6600000000001</v>
      </c>
      <c r="F2102" s="72">
        <v>43.548999999999999</v>
      </c>
      <c r="G2102" s="72">
        <v>1.8939999999999999</v>
      </c>
      <c r="H2102" s="12">
        <v>120.622</v>
      </c>
      <c r="I2102" s="72">
        <v>4.4800000000000004</v>
      </c>
      <c r="J2102" s="72">
        <v>25.548999999999999</v>
      </c>
      <c r="K2102" s="12">
        <v>115.051</v>
      </c>
      <c r="L2102" s="72">
        <v>4.2729999999999997</v>
      </c>
      <c r="M2102" s="72">
        <v>24.222999999999999</v>
      </c>
      <c r="N2102" s="12">
        <v>235.673</v>
      </c>
      <c r="O2102" s="72">
        <v>8.7520000000000007</v>
      </c>
      <c r="P2102" s="72">
        <v>15.196</v>
      </c>
      <c r="Q2102" s="12">
        <v>16.574999999999999</v>
      </c>
      <c r="R2102" s="72">
        <v>0.61599999999999999</v>
      </c>
      <c r="S2102" s="72">
        <v>62.220999999999997</v>
      </c>
      <c r="T2102" s="12">
        <v>252.24700000000001</v>
      </c>
      <c r="U2102" s="72">
        <v>9.3680000000000003</v>
      </c>
      <c r="V2102" s="72">
        <v>14.76</v>
      </c>
      <c r="W2102" s="12">
        <v>584.41700000000003</v>
      </c>
      <c r="X2102" s="72">
        <v>21.702999999999999</v>
      </c>
      <c r="Y2102" s="72">
        <v>5.9729999999999999</v>
      </c>
      <c r="Z2102" s="12">
        <v>836.66499999999996</v>
      </c>
      <c r="AA2102" s="72">
        <v>31.071000000000002</v>
      </c>
      <c r="AB2102" s="72">
        <v>2.8889999999999998</v>
      </c>
      <c r="AC2102" s="12">
        <v>2009.3240000000001</v>
      </c>
      <c r="AD2102" s="72">
        <v>74.62</v>
      </c>
      <c r="AE2102" s="72">
        <v>0.81100000000000005</v>
      </c>
      <c r="AF2102" s="12">
        <v>0.89</v>
      </c>
      <c r="AG2102" s="72">
        <v>3.3000000000000002E-2</v>
      </c>
      <c r="AH2102" s="72">
        <v>109.505</v>
      </c>
      <c r="AI2102" s="12">
        <v>86.417000000000002</v>
      </c>
      <c r="AJ2102" s="72">
        <v>3.2090000000000001</v>
      </c>
      <c r="AK2102" s="72">
        <v>6.19</v>
      </c>
      <c r="AL2102" s="12">
        <v>87.307000000000002</v>
      </c>
      <c r="AM2102" s="72">
        <v>3.242</v>
      </c>
      <c r="AN2102" s="72">
        <v>6.2110000000000003</v>
      </c>
      <c r="AO2102" s="12">
        <v>2096.6309999999999</v>
      </c>
      <c r="AP2102" s="72">
        <v>77.861999999999995</v>
      </c>
      <c r="AQ2102" s="72">
        <v>0.66900000000000004</v>
      </c>
      <c r="AR2102" s="12">
        <v>76.879000000000005</v>
      </c>
      <c r="AS2102" s="72">
        <v>2.855</v>
      </c>
      <c r="AT2102" s="72">
        <v>35.652999999999999</v>
      </c>
      <c r="AU2102" s="12">
        <v>17.167000000000002</v>
      </c>
      <c r="AV2102" s="72">
        <v>0.63800000000000001</v>
      </c>
      <c r="AW2102" s="72">
        <v>60.448</v>
      </c>
      <c r="AX2102" s="12">
        <v>84.147000000000006</v>
      </c>
      <c r="AY2102" s="72">
        <v>3.125</v>
      </c>
      <c r="AZ2102" s="72">
        <v>21.100999999999999</v>
      </c>
      <c r="BA2102" s="12">
        <v>101.31399999999999</v>
      </c>
      <c r="BB2102" s="72">
        <v>3.762</v>
      </c>
      <c r="BC2102" s="72">
        <v>20.832000000000001</v>
      </c>
      <c r="BD2102" s="12">
        <v>60.497999999999998</v>
      </c>
      <c r="BE2102" s="72">
        <v>2.2469999999999999</v>
      </c>
      <c r="BF2102" s="72">
        <v>34.695999999999998</v>
      </c>
      <c r="BG2102" s="12">
        <v>161.81100000000001</v>
      </c>
      <c r="BH2102" s="72">
        <v>6.0090000000000003</v>
      </c>
      <c r="BI2102" s="72">
        <v>17.663</v>
      </c>
      <c r="BJ2102" s="12">
        <v>350.44600000000003</v>
      </c>
      <c r="BK2102" s="72">
        <v>13.013999999999999</v>
      </c>
      <c r="BL2102" s="72">
        <v>10.608000000000001</v>
      </c>
      <c r="BM2102" s="12">
        <v>6.9850000000000003</v>
      </c>
      <c r="BN2102" s="72">
        <v>0.25900000000000001</v>
      </c>
      <c r="BO2102" s="72">
        <v>104.04900000000001</v>
      </c>
      <c r="BP2102" s="12">
        <v>357.43</v>
      </c>
      <c r="BQ2102" s="72">
        <v>13.273999999999999</v>
      </c>
      <c r="BR2102" s="72">
        <v>10.36</v>
      </c>
      <c r="BS2102" s="12">
        <v>596.12099999999998</v>
      </c>
      <c r="BT2102" s="72">
        <v>22.138000000000002</v>
      </c>
      <c r="BU2102" s="72">
        <v>2.3370000000000002</v>
      </c>
      <c r="BV2102" s="12">
        <v>2692.752</v>
      </c>
      <c r="BW2102" s="72">
        <v>100</v>
      </c>
      <c r="BX2102" s="72">
        <v>9.1999999999999998E-2</v>
      </c>
      <c r="BY2102" s="13"/>
      <c r="BZ2102" s="13"/>
    </row>
    <row r="2103" spans="1:78" ht="12.75" customHeight="1">
      <c r="A2103" s="122" t="s">
        <v>65</v>
      </c>
      <c r="B2103" s="71" t="s">
        <v>68</v>
      </c>
      <c r="C2103" s="71" t="s">
        <v>25</v>
      </c>
      <c r="D2103" s="34">
        <v>43525</v>
      </c>
      <c r="E2103" s="12">
        <v>1220.874</v>
      </c>
      <c r="F2103" s="72">
        <v>45.134</v>
      </c>
      <c r="G2103" s="72">
        <v>1.5369999999999999</v>
      </c>
      <c r="H2103" s="12">
        <v>113.343</v>
      </c>
      <c r="I2103" s="72">
        <v>4.1900000000000004</v>
      </c>
      <c r="J2103" s="72">
        <v>29.036000000000001</v>
      </c>
      <c r="K2103" s="12">
        <v>60.375</v>
      </c>
      <c r="L2103" s="72">
        <v>2.2320000000000002</v>
      </c>
      <c r="M2103" s="72">
        <v>33.667999999999999</v>
      </c>
      <c r="N2103" s="12">
        <v>191.04300000000001</v>
      </c>
      <c r="O2103" s="72">
        <v>7.0629999999999997</v>
      </c>
      <c r="P2103" s="72">
        <v>18.785</v>
      </c>
      <c r="Q2103" s="12">
        <v>6.2480000000000002</v>
      </c>
      <c r="R2103" s="72">
        <v>0.23100000000000001</v>
      </c>
      <c r="S2103" s="72">
        <v>102.714</v>
      </c>
      <c r="T2103" s="12">
        <v>197.291</v>
      </c>
      <c r="U2103" s="72">
        <v>7.2930000000000001</v>
      </c>
      <c r="V2103" s="72">
        <v>18.251000000000001</v>
      </c>
      <c r="W2103" s="12">
        <v>587.76900000000001</v>
      </c>
      <c r="X2103" s="72">
        <v>21.728999999999999</v>
      </c>
      <c r="Y2103" s="72">
        <v>6.9779999999999998</v>
      </c>
      <c r="Z2103" s="12">
        <v>785.06</v>
      </c>
      <c r="AA2103" s="72">
        <v>29.021999999999998</v>
      </c>
      <c r="AB2103" s="72">
        <v>1.665</v>
      </c>
      <c r="AC2103" s="12">
        <v>2005.9349999999999</v>
      </c>
      <c r="AD2103" s="72">
        <v>74.156000000000006</v>
      </c>
      <c r="AE2103" s="72">
        <v>0.66800000000000004</v>
      </c>
      <c r="AF2103" s="12">
        <v>13.914</v>
      </c>
      <c r="AG2103" s="72">
        <v>0.51400000000000001</v>
      </c>
      <c r="AH2103" s="72">
        <v>103.51</v>
      </c>
      <c r="AI2103" s="12">
        <v>89.581999999999994</v>
      </c>
      <c r="AJ2103" s="72">
        <v>3.3119999999999998</v>
      </c>
      <c r="AK2103" s="72">
        <v>16.117000000000001</v>
      </c>
      <c r="AL2103" s="12">
        <v>103.496</v>
      </c>
      <c r="AM2103" s="72">
        <v>3.8260000000000001</v>
      </c>
      <c r="AN2103" s="72">
        <v>4.5369999999999999</v>
      </c>
      <c r="AO2103" s="12">
        <v>2109.431</v>
      </c>
      <c r="AP2103" s="72">
        <v>77.981999999999999</v>
      </c>
      <c r="AQ2103" s="72">
        <v>0.61099999999999999</v>
      </c>
      <c r="AR2103" s="12">
        <v>37.320999999999998</v>
      </c>
      <c r="AS2103" s="72">
        <v>1.38</v>
      </c>
      <c r="AT2103" s="72">
        <v>37.395000000000003</v>
      </c>
      <c r="AU2103" s="12">
        <v>3.9409999999999998</v>
      </c>
      <c r="AV2103" s="72">
        <v>0.14599999999999999</v>
      </c>
      <c r="AW2103" s="72">
        <v>76.173000000000002</v>
      </c>
      <c r="AX2103" s="12">
        <v>81.046999999999997</v>
      </c>
      <c r="AY2103" s="72">
        <v>2.996</v>
      </c>
      <c r="AZ2103" s="72">
        <v>33.927</v>
      </c>
      <c r="BA2103" s="12">
        <v>84.986999999999995</v>
      </c>
      <c r="BB2103" s="72">
        <v>3.1419999999999999</v>
      </c>
      <c r="BC2103" s="72">
        <v>32.051000000000002</v>
      </c>
      <c r="BD2103" s="12">
        <v>126.494</v>
      </c>
      <c r="BE2103" s="72">
        <v>4.6760000000000002</v>
      </c>
      <c r="BF2103" s="72">
        <v>26.303000000000001</v>
      </c>
      <c r="BG2103" s="12">
        <v>211.48099999999999</v>
      </c>
      <c r="BH2103" s="72">
        <v>7.8179999999999996</v>
      </c>
      <c r="BI2103" s="72">
        <v>16.748999999999999</v>
      </c>
      <c r="BJ2103" s="12">
        <v>331.89100000000002</v>
      </c>
      <c r="BK2103" s="72">
        <v>12.269</v>
      </c>
      <c r="BL2103" s="72">
        <v>8.3520000000000003</v>
      </c>
      <c r="BM2103" s="12">
        <v>14.898999999999999</v>
      </c>
      <c r="BN2103" s="72">
        <v>0.55100000000000005</v>
      </c>
      <c r="BO2103" s="72">
        <v>60.024000000000001</v>
      </c>
      <c r="BP2103" s="12">
        <v>346.79</v>
      </c>
      <c r="BQ2103" s="72">
        <v>12.82</v>
      </c>
      <c r="BR2103" s="72">
        <v>8.5510000000000002</v>
      </c>
      <c r="BS2103" s="12">
        <v>595.59199999999998</v>
      </c>
      <c r="BT2103" s="72">
        <v>22.018000000000001</v>
      </c>
      <c r="BU2103" s="72">
        <v>2.044</v>
      </c>
      <c r="BV2103" s="12">
        <v>2705.0219999999999</v>
      </c>
      <c r="BW2103" s="72">
        <v>100</v>
      </c>
      <c r="BX2103" s="72">
        <v>7.3999999999999996E-2</v>
      </c>
      <c r="BY2103" s="13"/>
      <c r="BZ2103" s="13"/>
    </row>
    <row r="2104" spans="1:78" ht="12.75" customHeight="1">
      <c r="A2104" s="122" t="s">
        <v>65</v>
      </c>
      <c r="B2104" s="71" t="s">
        <v>68</v>
      </c>
      <c r="C2104" s="71" t="s">
        <v>25</v>
      </c>
      <c r="D2104" s="34">
        <v>43617</v>
      </c>
      <c r="E2104" s="12">
        <v>1210.345</v>
      </c>
      <c r="F2104" s="72">
        <v>44.517000000000003</v>
      </c>
      <c r="G2104" s="72">
        <v>1.8380000000000001</v>
      </c>
      <c r="H2104" s="12">
        <v>101.735</v>
      </c>
      <c r="I2104" s="72">
        <v>3.742</v>
      </c>
      <c r="J2104" s="72">
        <v>24.338000000000001</v>
      </c>
      <c r="K2104" s="12">
        <v>89.430999999999997</v>
      </c>
      <c r="L2104" s="72">
        <v>3.2890000000000001</v>
      </c>
      <c r="M2104" s="72">
        <v>30.343</v>
      </c>
      <c r="N2104" s="12">
        <v>198.79</v>
      </c>
      <c r="O2104" s="72">
        <v>7.3120000000000003</v>
      </c>
      <c r="P2104" s="72">
        <v>17.253</v>
      </c>
      <c r="Q2104" s="12">
        <v>37.743000000000002</v>
      </c>
      <c r="R2104" s="72">
        <v>1.3879999999999999</v>
      </c>
      <c r="S2104" s="72">
        <v>43.587000000000003</v>
      </c>
      <c r="T2104" s="12">
        <v>236.53399999999999</v>
      </c>
      <c r="U2104" s="72">
        <v>8.6999999999999993</v>
      </c>
      <c r="V2104" s="72">
        <v>13.247</v>
      </c>
      <c r="W2104" s="12">
        <v>586.38</v>
      </c>
      <c r="X2104" s="72">
        <v>21.567</v>
      </c>
      <c r="Y2104" s="72">
        <v>5.9290000000000003</v>
      </c>
      <c r="Z2104" s="12">
        <v>822.91300000000001</v>
      </c>
      <c r="AA2104" s="72">
        <v>30.266999999999999</v>
      </c>
      <c r="AB2104" s="72">
        <v>2.2029999999999998</v>
      </c>
      <c r="AC2104" s="12">
        <v>2033.259</v>
      </c>
      <c r="AD2104" s="72">
        <v>74.783000000000001</v>
      </c>
      <c r="AE2104" s="72">
        <v>0.76900000000000002</v>
      </c>
      <c r="AF2104" s="12">
        <v>8.1549999999999994</v>
      </c>
      <c r="AG2104" s="72">
        <v>0.3</v>
      </c>
      <c r="AH2104" s="72">
        <v>93.647999999999996</v>
      </c>
      <c r="AI2104" s="12">
        <v>87.373000000000005</v>
      </c>
      <c r="AJ2104" s="72">
        <v>3.214</v>
      </c>
      <c r="AK2104" s="72">
        <v>9.5229999999999997</v>
      </c>
      <c r="AL2104" s="12">
        <v>95.527000000000001</v>
      </c>
      <c r="AM2104" s="72">
        <v>3.5139999999999998</v>
      </c>
      <c r="AN2104" s="72">
        <v>5.1159999999999997</v>
      </c>
      <c r="AO2104" s="12">
        <v>2128.7860000000001</v>
      </c>
      <c r="AP2104" s="72">
        <v>78.296999999999997</v>
      </c>
      <c r="AQ2104" s="72">
        <v>0.65900000000000003</v>
      </c>
      <c r="AR2104" s="12">
        <v>45.497</v>
      </c>
      <c r="AS2104" s="72">
        <v>1.673</v>
      </c>
      <c r="AT2104" s="72">
        <v>38.286999999999999</v>
      </c>
      <c r="AU2104" s="12">
        <v>13.62</v>
      </c>
      <c r="AV2104" s="72">
        <v>0.501</v>
      </c>
      <c r="AW2104" s="72">
        <v>76.218999999999994</v>
      </c>
      <c r="AX2104" s="12">
        <v>98.915000000000006</v>
      </c>
      <c r="AY2104" s="72">
        <v>3.6379999999999999</v>
      </c>
      <c r="AZ2104" s="72">
        <v>29.707999999999998</v>
      </c>
      <c r="BA2104" s="12">
        <v>112.535</v>
      </c>
      <c r="BB2104" s="72">
        <v>4.1390000000000002</v>
      </c>
      <c r="BC2104" s="72">
        <v>27.059000000000001</v>
      </c>
      <c r="BD2104" s="12">
        <v>20.317</v>
      </c>
      <c r="BE2104" s="72">
        <v>0.747</v>
      </c>
      <c r="BF2104" s="72">
        <v>59.079000000000001</v>
      </c>
      <c r="BG2104" s="12">
        <v>132.852</v>
      </c>
      <c r="BH2104" s="72">
        <v>4.8860000000000001</v>
      </c>
      <c r="BI2104" s="72">
        <v>22.443000000000001</v>
      </c>
      <c r="BJ2104" s="12">
        <v>370.70800000000003</v>
      </c>
      <c r="BK2104" s="72">
        <v>13.635</v>
      </c>
      <c r="BL2104" s="72">
        <v>10.221</v>
      </c>
      <c r="BM2104" s="12">
        <v>41.023000000000003</v>
      </c>
      <c r="BN2104" s="72">
        <v>1.5089999999999999</v>
      </c>
      <c r="BO2104" s="72">
        <v>55.055999999999997</v>
      </c>
      <c r="BP2104" s="12">
        <v>411.73099999999999</v>
      </c>
      <c r="BQ2104" s="72">
        <v>15.143000000000001</v>
      </c>
      <c r="BR2104" s="72">
        <v>8.484</v>
      </c>
      <c r="BS2104" s="12">
        <v>590.08000000000004</v>
      </c>
      <c r="BT2104" s="72">
        <v>21.702999999999999</v>
      </c>
      <c r="BU2104" s="72">
        <v>2.2770000000000001</v>
      </c>
      <c r="BV2104" s="12">
        <v>2718.866</v>
      </c>
      <c r="BW2104" s="72">
        <v>100</v>
      </c>
      <c r="BX2104" s="72">
        <v>0.11899999999999999</v>
      </c>
      <c r="BY2104" s="13"/>
      <c r="BZ2104" s="13"/>
    </row>
    <row r="2105" spans="1:78" ht="12.75" customHeight="1">
      <c r="A2105" s="122" t="s">
        <v>65</v>
      </c>
      <c r="B2105" s="71" t="s">
        <v>68</v>
      </c>
      <c r="C2105" s="71" t="s">
        <v>25</v>
      </c>
      <c r="D2105" s="34">
        <v>44075</v>
      </c>
      <c r="E2105" s="12">
        <v>1192.529</v>
      </c>
      <c r="F2105" s="72">
        <v>43.389000000000003</v>
      </c>
      <c r="G2105" s="72">
        <v>2.105</v>
      </c>
      <c r="H2105" s="12">
        <v>58.947000000000003</v>
      </c>
      <c r="I2105" s="72">
        <v>2.145</v>
      </c>
      <c r="J2105" s="72">
        <v>31.672000000000001</v>
      </c>
      <c r="K2105" s="12">
        <v>66.733000000000004</v>
      </c>
      <c r="L2105" s="72">
        <v>2.4279999999999999</v>
      </c>
      <c r="M2105" s="72">
        <v>36.170999999999999</v>
      </c>
      <c r="N2105" s="12">
        <v>125.68</v>
      </c>
      <c r="O2105" s="72">
        <v>4.5730000000000004</v>
      </c>
      <c r="P2105" s="72">
        <v>22.048999999999999</v>
      </c>
      <c r="Q2105" s="12">
        <v>14.826000000000001</v>
      </c>
      <c r="R2105" s="72">
        <v>0.53900000000000003</v>
      </c>
      <c r="S2105" s="72">
        <v>50.667000000000002</v>
      </c>
      <c r="T2105" s="12">
        <v>140.506</v>
      </c>
      <c r="U2105" s="72">
        <v>5.1120000000000001</v>
      </c>
      <c r="V2105" s="72">
        <v>20.815999999999999</v>
      </c>
      <c r="W2105" s="12">
        <v>679.47500000000002</v>
      </c>
      <c r="X2105" s="72">
        <v>24.722000000000001</v>
      </c>
      <c r="Y2105" s="72">
        <v>4.8739999999999997</v>
      </c>
      <c r="Z2105" s="12">
        <v>819.98199999999997</v>
      </c>
      <c r="AA2105" s="72">
        <v>29.834</v>
      </c>
      <c r="AB2105" s="72">
        <v>2.3319999999999999</v>
      </c>
      <c r="AC2105" s="12">
        <v>2012.51</v>
      </c>
      <c r="AD2105" s="72">
        <v>73.224000000000004</v>
      </c>
      <c r="AE2105" s="72">
        <v>0.77300000000000002</v>
      </c>
      <c r="AF2105" s="12">
        <v>10.356</v>
      </c>
      <c r="AG2105" s="72">
        <v>0.377</v>
      </c>
      <c r="AH2105" s="72">
        <v>82.638999999999996</v>
      </c>
      <c r="AI2105" s="12">
        <v>118.372</v>
      </c>
      <c r="AJ2105" s="72">
        <v>4.3070000000000004</v>
      </c>
      <c r="AK2105" s="72">
        <v>9.25</v>
      </c>
      <c r="AL2105" s="12">
        <v>128.72800000000001</v>
      </c>
      <c r="AM2105" s="72">
        <v>4.6840000000000002</v>
      </c>
      <c r="AN2105" s="72">
        <v>4.7720000000000002</v>
      </c>
      <c r="AO2105" s="12">
        <v>2141.239</v>
      </c>
      <c r="AP2105" s="72">
        <v>77.908000000000001</v>
      </c>
      <c r="AQ2105" s="72">
        <v>0.74</v>
      </c>
      <c r="AR2105" s="12">
        <v>109.306</v>
      </c>
      <c r="AS2105" s="72">
        <v>3.9769999999999999</v>
      </c>
      <c r="AT2105" s="72">
        <v>26.666</v>
      </c>
      <c r="AU2105" s="12">
        <v>9.3119999999999994</v>
      </c>
      <c r="AV2105" s="72">
        <v>0.33900000000000002</v>
      </c>
      <c r="AW2105" s="72">
        <v>103.488</v>
      </c>
      <c r="AX2105" s="12">
        <v>42.313000000000002</v>
      </c>
      <c r="AY2105" s="72">
        <v>1.54</v>
      </c>
      <c r="AZ2105" s="72">
        <v>38.835000000000001</v>
      </c>
      <c r="BA2105" s="12">
        <v>51.625</v>
      </c>
      <c r="BB2105" s="72">
        <v>1.8779999999999999</v>
      </c>
      <c r="BC2105" s="72">
        <v>32.207000000000001</v>
      </c>
      <c r="BD2105" s="12">
        <v>86.132000000000005</v>
      </c>
      <c r="BE2105" s="72">
        <v>3.1339999999999999</v>
      </c>
      <c r="BF2105" s="72">
        <v>32.026000000000003</v>
      </c>
      <c r="BG2105" s="12">
        <v>137.75800000000001</v>
      </c>
      <c r="BH2105" s="72">
        <v>5.0119999999999996</v>
      </c>
      <c r="BI2105" s="72">
        <v>24.925000000000001</v>
      </c>
      <c r="BJ2105" s="12">
        <v>342.65800000000002</v>
      </c>
      <c r="BK2105" s="72">
        <v>12.467000000000001</v>
      </c>
      <c r="BL2105" s="72">
        <v>9.7539999999999996</v>
      </c>
      <c r="BM2105" s="12">
        <v>17.475000000000001</v>
      </c>
      <c r="BN2105" s="72">
        <v>0.63600000000000001</v>
      </c>
      <c r="BO2105" s="72">
        <v>78.515000000000001</v>
      </c>
      <c r="BP2105" s="12">
        <v>360.13299999999998</v>
      </c>
      <c r="BQ2105" s="72">
        <v>13.103</v>
      </c>
      <c r="BR2105" s="72">
        <v>9.6769999999999996</v>
      </c>
      <c r="BS2105" s="12">
        <v>607.197</v>
      </c>
      <c r="BT2105" s="72">
        <v>22.091999999999999</v>
      </c>
      <c r="BU2105" s="72">
        <v>2.4039999999999999</v>
      </c>
      <c r="BV2105" s="12">
        <v>2748.4349999999999</v>
      </c>
      <c r="BW2105" s="72">
        <v>100</v>
      </c>
      <c r="BX2105" s="72">
        <v>0.109</v>
      </c>
      <c r="BY2105" s="13"/>
      <c r="BZ2105" s="13"/>
    </row>
    <row r="2106" spans="1:78" ht="12.75" customHeight="1">
      <c r="A2106" s="122" t="s">
        <v>65</v>
      </c>
      <c r="B2106" s="71" t="s">
        <v>68</v>
      </c>
      <c r="C2106" s="71" t="s">
        <v>25</v>
      </c>
      <c r="D2106" s="34">
        <v>44166</v>
      </c>
      <c r="E2106" s="12">
        <v>1206.3309999999999</v>
      </c>
      <c r="F2106" s="72">
        <v>44.063000000000002</v>
      </c>
      <c r="G2106" s="72">
        <v>2.4910000000000001</v>
      </c>
      <c r="H2106" s="12">
        <v>116.892</v>
      </c>
      <c r="I2106" s="72">
        <v>4.2699999999999996</v>
      </c>
      <c r="J2106" s="72">
        <v>30.715</v>
      </c>
      <c r="K2106" s="12">
        <v>126.65900000000001</v>
      </c>
      <c r="L2106" s="72">
        <v>4.6260000000000003</v>
      </c>
      <c r="M2106" s="72">
        <v>23.367999999999999</v>
      </c>
      <c r="N2106" s="12">
        <v>243.55099999999999</v>
      </c>
      <c r="O2106" s="72">
        <v>8.8960000000000008</v>
      </c>
      <c r="P2106" s="72">
        <v>17.484999999999999</v>
      </c>
      <c r="Q2106" s="12">
        <v>28.213000000000001</v>
      </c>
      <c r="R2106" s="72">
        <v>1.0309999999999999</v>
      </c>
      <c r="S2106" s="72">
        <v>88.185000000000002</v>
      </c>
      <c r="T2106" s="12">
        <v>271.76400000000001</v>
      </c>
      <c r="U2106" s="72">
        <v>9.9260000000000002</v>
      </c>
      <c r="V2106" s="72">
        <v>16.148</v>
      </c>
      <c r="W2106" s="12">
        <v>578.42100000000005</v>
      </c>
      <c r="X2106" s="72">
        <v>21.128</v>
      </c>
      <c r="Y2106" s="72">
        <v>9.6690000000000005</v>
      </c>
      <c r="Z2106" s="12">
        <v>850.18600000000004</v>
      </c>
      <c r="AA2106" s="72">
        <v>31.053999999999998</v>
      </c>
      <c r="AB2106" s="72">
        <v>3.9350000000000001</v>
      </c>
      <c r="AC2106" s="12">
        <v>2056.5160000000001</v>
      </c>
      <c r="AD2106" s="72">
        <v>75.117000000000004</v>
      </c>
      <c r="AE2106" s="72">
        <v>0.76</v>
      </c>
      <c r="AF2106" s="12">
        <v>0</v>
      </c>
      <c r="AG2106" s="72">
        <v>0</v>
      </c>
      <c r="AH2106" s="72">
        <v>0</v>
      </c>
      <c r="AI2106" s="12">
        <v>119.44</v>
      </c>
      <c r="AJ2106" s="72">
        <v>4.3630000000000004</v>
      </c>
      <c r="AK2106" s="72">
        <v>4.5330000000000004</v>
      </c>
      <c r="AL2106" s="12">
        <v>119.44</v>
      </c>
      <c r="AM2106" s="72">
        <v>4.3630000000000004</v>
      </c>
      <c r="AN2106" s="72">
        <v>4.5330000000000004</v>
      </c>
      <c r="AO2106" s="12">
        <v>2175.9560000000001</v>
      </c>
      <c r="AP2106" s="72">
        <v>79.478999999999999</v>
      </c>
      <c r="AQ2106" s="72">
        <v>0.71299999999999997</v>
      </c>
      <c r="AR2106" s="12">
        <v>65.712999999999994</v>
      </c>
      <c r="AS2106" s="72">
        <v>2.4</v>
      </c>
      <c r="AT2106" s="72">
        <v>39.213999999999999</v>
      </c>
      <c r="AU2106" s="12">
        <v>5.2359999999999998</v>
      </c>
      <c r="AV2106" s="72">
        <v>0.191</v>
      </c>
      <c r="AW2106" s="72">
        <v>75.524000000000001</v>
      </c>
      <c r="AX2106" s="12">
        <v>68.557000000000002</v>
      </c>
      <c r="AY2106" s="72">
        <v>2.504</v>
      </c>
      <c r="AZ2106" s="72">
        <v>47.308999999999997</v>
      </c>
      <c r="BA2106" s="12">
        <v>73.793000000000006</v>
      </c>
      <c r="BB2106" s="72">
        <v>2.6949999999999998</v>
      </c>
      <c r="BC2106" s="72">
        <v>43.377000000000002</v>
      </c>
      <c r="BD2106" s="12">
        <v>62.771000000000001</v>
      </c>
      <c r="BE2106" s="72">
        <v>2.2930000000000001</v>
      </c>
      <c r="BF2106" s="72">
        <v>40.950000000000003</v>
      </c>
      <c r="BG2106" s="12">
        <v>136.56399999999999</v>
      </c>
      <c r="BH2106" s="72">
        <v>4.9880000000000004</v>
      </c>
      <c r="BI2106" s="72">
        <v>27.053999999999998</v>
      </c>
      <c r="BJ2106" s="12">
        <v>321.67</v>
      </c>
      <c r="BK2106" s="72">
        <v>11.749000000000001</v>
      </c>
      <c r="BL2106" s="72">
        <v>10.468999999999999</v>
      </c>
      <c r="BM2106" s="12">
        <v>37.862000000000002</v>
      </c>
      <c r="BN2106" s="72">
        <v>1.383</v>
      </c>
      <c r="BO2106" s="72">
        <v>73.688000000000002</v>
      </c>
      <c r="BP2106" s="12">
        <v>359.53199999999998</v>
      </c>
      <c r="BQ2106" s="72">
        <v>13.132</v>
      </c>
      <c r="BR2106" s="72">
        <v>11.972</v>
      </c>
      <c r="BS2106" s="12">
        <v>561.80999999999995</v>
      </c>
      <c r="BT2106" s="72">
        <v>20.521000000000001</v>
      </c>
      <c r="BU2106" s="72">
        <v>2.649</v>
      </c>
      <c r="BV2106" s="12">
        <v>2737.7660000000001</v>
      </c>
      <c r="BW2106" s="72">
        <v>100</v>
      </c>
      <c r="BX2106" s="72">
        <v>9.9000000000000005E-2</v>
      </c>
      <c r="BY2106" s="13"/>
      <c r="BZ2106" s="13"/>
    </row>
    <row r="2107" spans="1:78" ht="12.75" customHeight="1">
      <c r="A2107" s="122" t="s">
        <v>65</v>
      </c>
      <c r="B2107" s="71" t="s">
        <v>68</v>
      </c>
      <c r="C2107" s="71" t="s">
        <v>25</v>
      </c>
      <c r="D2107" s="34">
        <v>44256</v>
      </c>
      <c r="E2107" s="12">
        <v>1250.0640000000001</v>
      </c>
      <c r="F2107" s="72">
        <v>45.731999999999999</v>
      </c>
      <c r="G2107" s="72">
        <v>1.506</v>
      </c>
      <c r="H2107" s="12">
        <v>107.565</v>
      </c>
      <c r="I2107" s="72">
        <v>3.9350000000000001</v>
      </c>
      <c r="J2107" s="72">
        <v>43.554000000000002</v>
      </c>
      <c r="K2107" s="12">
        <v>102.72499999999999</v>
      </c>
      <c r="L2107" s="72">
        <v>3.758</v>
      </c>
      <c r="M2107" s="72">
        <v>29.652000000000001</v>
      </c>
      <c r="N2107" s="12">
        <v>210.29</v>
      </c>
      <c r="O2107" s="72">
        <v>7.6929999999999996</v>
      </c>
      <c r="P2107" s="72">
        <v>24.709</v>
      </c>
      <c r="Q2107" s="12">
        <v>13.324999999999999</v>
      </c>
      <c r="R2107" s="72">
        <v>0.48699999999999999</v>
      </c>
      <c r="S2107" s="72">
        <v>79.942999999999998</v>
      </c>
      <c r="T2107" s="12">
        <v>223.614</v>
      </c>
      <c r="U2107" s="72">
        <v>8.1809999999999992</v>
      </c>
      <c r="V2107" s="72">
        <v>22.096</v>
      </c>
      <c r="W2107" s="12">
        <v>589.005</v>
      </c>
      <c r="X2107" s="72">
        <v>21.547999999999998</v>
      </c>
      <c r="Y2107" s="72">
        <v>8.6170000000000009</v>
      </c>
      <c r="Z2107" s="12">
        <v>812.61900000000003</v>
      </c>
      <c r="AA2107" s="72">
        <v>29.728999999999999</v>
      </c>
      <c r="AB2107" s="72">
        <v>2.2250000000000001</v>
      </c>
      <c r="AC2107" s="12">
        <v>2062.683</v>
      </c>
      <c r="AD2107" s="72">
        <v>75.460999999999999</v>
      </c>
      <c r="AE2107" s="72">
        <v>0.52700000000000002</v>
      </c>
      <c r="AF2107" s="12">
        <v>23.216000000000001</v>
      </c>
      <c r="AG2107" s="72">
        <v>0.84899999999999998</v>
      </c>
      <c r="AH2107" s="72">
        <v>78.159000000000006</v>
      </c>
      <c r="AI2107" s="12">
        <v>97.210999999999999</v>
      </c>
      <c r="AJ2107" s="72">
        <v>3.556</v>
      </c>
      <c r="AK2107" s="72">
        <v>19.698</v>
      </c>
      <c r="AL2107" s="12">
        <v>120.42700000000001</v>
      </c>
      <c r="AM2107" s="72">
        <v>4.4059999999999997</v>
      </c>
      <c r="AN2107" s="72">
        <v>4.734</v>
      </c>
      <c r="AO2107" s="12">
        <v>2183.1089999999999</v>
      </c>
      <c r="AP2107" s="72">
        <v>79.867000000000004</v>
      </c>
      <c r="AQ2107" s="72">
        <v>0.46899999999999997</v>
      </c>
      <c r="AR2107" s="12">
        <v>55.308</v>
      </c>
      <c r="AS2107" s="72">
        <v>2.0230000000000001</v>
      </c>
      <c r="AT2107" s="72">
        <v>40.753999999999998</v>
      </c>
      <c r="AU2107" s="12">
        <v>20.37</v>
      </c>
      <c r="AV2107" s="72">
        <v>0.745</v>
      </c>
      <c r="AW2107" s="72">
        <v>64.19</v>
      </c>
      <c r="AX2107" s="12">
        <v>87.028000000000006</v>
      </c>
      <c r="AY2107" s="72">
        <v>3.1840000000000002</v>
      </c>
      <c r="AZ2107" s="72">
        <v>43.415999999999997</v>
      </c>
      <c r="BA2107" s="12">
        <v>107.39700000000001</v>
      </c>
      <c r="BB2107" s="72">
        <v>3.9289999999999998</v>
      </c>
      <c r="BC2107" s="72">
        <v>45.874000000000002</v>
      </c>
      <c r="BD2107" s="12">
        <v>48.88</v>
      </c>
      <c r="BE2107" s="72">
        <v>1.788</v>
      </c>
      <c r="BF2107" s="72">
        <v>44.905999999999999</v>
      </c>
      <c r="BG2107" s="12">
        <v>156.27699999999999</v>
      </c>
      <c r="BH2107" s="72">
        <v>5.7169999999999996</v>
      </c>
      <c r="BI2107" s="72">
        <v>31.356000000000002</v>
      </c>
      <c r="BJ2107" s="12">
        <v>316.017</v>
      </c>
      <c r="BK2107" s="72">
        <v>11.561</v>
      </c>
      <c r="BL2107" s="72">
        <v>14.122999999999999</v>
      </c>
      <c r="BM2107" s="12">
        <v>22.73</v>
      </c>
      <c r="BN2107" s="72">
        <v>0.83199999999999996</v>
      </c>
      <c r="BO2107" s="72">
        <v>76.891999999999996</v>
      </c>
      <c r="BP2107" s="12">
        <v>338.74700000000001</v>
      </c>
      <c r="BQ2107" s="72">
        <v>12.393000000000001</v>
      </c>
      <c r="BR2107" s="72">
        <v>12.541</v>
      </c>
      <c r="BS2107" s="12">
        <v>550.33199999999999</v>
      </c>
      <c r="BT2107" s="72">
        <v>20.132999999999999</v>
      </c>
      <c r="BU2107" s="72">
        <v>1.9610000000000001</v>
      </c>
      <c r="BV2107" s="12">
        <v>2733.4409999999998</v>
      </c>
      <c r="BW2107" s="72">
        <v>100</v>
      </c>
      <c r="BX2107" s="72">
        <v>0.113</v>
      </c>
      <c r="BY2107" s="13"/>
      <c r="BZ2107" s="13"/>
    </row>
    <row r="2108" spans="1:78" ht="12.75" customHeight="1">
      <c r="A2108" s="122" t="s">
        <v>65</v>
      </c>
      <c r="B2108" s="71" t="s">
        <v>68</v>
      </c>
      <c r="C2108" s="71" t="s">
        <v>25</v>
      </c>
      <c r="D2108" s="34">
        <v>44348</v>
      </c>
      <c r="E2108" s="12">
        <v>1276.0820000000001</v>
      </c>
      <c r="F2108" s="72">
        <v>46.796999999999997</v>
      </c>
      <c r="G2108" s="72">
        <v>1.9279999999999999</v>
      </c>
      <c r="H2108" s="12">
        <v>107.27500000000001</v>
      </c>
      <c r="I2108" s="72">
        <v>3.9340000000000002</v>
      </c>
      <c r="J2108" s="72">
        <v>23.420999999999999</v>
      </c>
      <c r="K2108" s="12">
        <v>53.454000000000001</v>
      </c>
      <c r="L2108" s="72">
        <v>1.96</v>
      </c>
      <c r="M2108" s="72">
        <v>41.920999999999999</v>
      </c>
      <c r="N2108" s="12">
        <v>160.72900000000001</v>
      </c>
      <c r="O2108" s="72">
        <v>5.8940000000000001</v>
      </c>
      <c r="P2108" s="72">
        <v>21.196000000000002</v>
      </c>
      <c r="Q2108" s="12">
        <v>13.217000000000001</v>
      </c>
      <c r="R2108" s="72">
        <v>0.48499999999999999</v>
      </c>
      <c r="S2108" s="72">
        <v>72.466999999999999</v>
      </c>
      <c r="T2108" s="12">
        <v>173.946</v>
      </c>
      <c r="U2108" s="72">
        <v>6.3789999999999996</v>
      </c>
      <c r="V2108" s="72">
        <v>21.314</v>
      </c>
      <c r="W2108" s="12">
        <v>648.93600000000004</v>
      </c>
      <c r="X2108" s="72">
        <v>23.797999999999998</v>
      </c>
      <c r="Y2108" s="72">
        <v>6.6390000000000002</v>
      </c>
      <c r="Z2108" s="12">
        <v>822.88199999999995</v>
      </c>
      <c r="AA2108" s="72">
        <v>30.177</v>
      </c>
      <c r="AB2108" s="72">
        <v>2.6520000000000001</v>
      </c>
      <c r="AC2108" s="12">
        <v>2098.9639999999999</v>
      </c>
      <c r="AD2108" s="72">
        <v>76.974000000000004</v>
      </c>
      <c r="AE2108" s="72">
        <v>0.46600000000000003</v>
      </c>
      <c r="AF2108" s="12">
        <v>0</v>
      </c>
      <c r="AG2108" s="72">
        <v>0</v>
      </c>
      <c r="AH2108" s="72">
        <v>0</v>
      </c>
      <c r="AI2108" s="12">
        <v>96.986000000000004</v>
      </c>
      <c r="AJ2108" s="72">
        <v>3.5569999999999999</v>
      </c>
      <c r="AK2108" s="72">
        <v>5.6120000000000001</v>
      </c>
      <c r="AL2108" s="12">
        <v>96.986000000000004</v>
      </c>
      <c r="AM2108" s="72">
        <v>3.5569999999999999</v>
      </c>
      <c r="AN2108" s="72">
        <v>5.6120000000000001</v>
      </c>
      <c r="AO2108" s="12">
        <v>2195.9499999999998</v>
      </c>
      <c r="AP2108" s="72">
        <v>80.53</v>
      </c>
      <c r="AQ2108" s="72">
        <v>0.4</v>
      </c>
      <c r="AR2108" s="12">
        <v>55.024000000000001</v>
      </c>
      <c r="AS2108" s="72">
        <v>2.0179999999999998</v>
      </c>
      <c r="AT2108" s="72">
        <v>33.521000000000001</v>
      </c>
      <c r="AU2108" s="12">
        <v>0</v>
      </c>
      <c r="AV2108" s="72">
        <v>0</v>
      </c>
      <c r="AW2108" s="72">
        <v>0</v>
      </c>
      <c r="AX2108" s="12">
        <v>121.926</v>
      </c>
      <c r="AY2108" s="72">
        <v>4.4710000000000001</v>
      </c>
      <c r="AZ2108" s="72">
        <v>18.826000000000001</v>
      </c>
      <c r="BA2108" s="12">
        <v>121.926</v>
      </c>
      <c r="BB2108" s="72">
        <v>4.4710000000000001</v>
      </c>
      <c r="BC2108" s="72">
        <v>18.826000000000001</v>
      </c>
      <c r="BD2108" s="12">
        <v>64.412999999999997</v>
      </c>
      <c r="BE2108" s="72">
        <v>2.3620000000000001</v>
      </c>
      <c r="BF2108" s="72">
        <v>29.565000000000001</v>
      </c>
      <c r="BG2108" s="12">
        <v>186.339</v>
      </c>
      <c r="BH2108" s="72">
        <v>6.8330000000000002</v>
      </c>
      <c r="BI2108" s="72">
        <v>15.646000000000001</v>
      </c>
      <c r="BJ2108" s="12">
        <v>283.17399999999998</v>
      </c>
      <c r="BK2108" s="72">
        <v>10.385</v>
      </c>
      <c r="BL2108" s="72">
        <v>9.9760000000000009</v>
      </c>
      <c r="BM2108" s="12">
        <v>6.375</v>
      </c>
      <c r="BN2108" s="72">
        <v>0.23400000000000001</v>
      </c>
      <c r="BO2108" s="72">
        <v>61.476999999999997</v>
      </c>
      <c r="BP2108" s="12">
        <v>289.54899999999998</v>
      </c>
      <c r="BQ2108" s="72">
        <v>10.618</v>
      </c>
      <c r="BR2108" s="72">
        <v>9.4130000000000003</v>
      </c>
      <c r="BS2108" s="12">
        <v>530.91099999999994</v>
      </c>
      <c r="BT2108" s="72">
        <v>19.47</v>
      </c>
      <c r="BU2108" s="72">
        <v>1.792</v>
      </c>
      <c r="BV2108" s="12">
        <v>2726.8609999999999</v>
      </c>
      <c r="BW2108" s="72">
        <v>100</v>
      </c>
      <c r="BX2108" s="72">
        <v>0.13200000000000001</v>
      </c>
      <c r="BY2108" s="13"/>
      <c r="BZ2108" s="13"/>
    </row>
    <row r="2109" spans="1:78" ht="12.75" customHeight="1">
      <c r="A2109" s="122" t="s">
        <v>65</v>
      </c>
      <c r="B2109" s="71" t="s">
        <v>68</v>
      </c>
      <c r="C2109" s="71" t="s">
        <v>25</v>
      </c>
      <c r="D2109" s="34">
        <v>44805</v>
      </c>
      <c r="E2109" s="12">
        <v>1401.69</v>
      </c>
      <c r="F2109" s="72">
        <v>50.673000000000002</v>
      </c>
      <c r="G2109" s="72">
        <v>1.6319999999999999</v>
      </c>
      <c r="H2109" s="12">
        <v>40.533999999999999</v>
      </c>
      <c r="I2109" s="72">
        <v>1.4650000000000001</v>
      </c>
      <c r="J2109" s="72">
        <v>41.44</v>
      </c>
      <c r="K2109" s="12">
        <v>84.677000000000007</v>
      </c>
      <c r="L2109" s="72">
        <v>3.0609999999999999</v>
      </c>
      <c r="M2109" s="72">
        <v>40.192999999999998</v>
      </c>
      <c r="N2109" s="12">
        <v>125.211</v>
      </c>
      <c r="O2109" s="72">
        <v>4.5270000000000001</v>
      </c>
      <c r="P2109" s="72">
        <v>31.609000000000002</v>
      </c>
      <c r="Q2109" s="12">
        <v>18.417999999999999</v>
      </c>
      <c r="R2109" s="72">
        <v>0.66600000000000004</v>
      </c>
      <c r="S2109" s="72">
        <v>75.27</v>
      </c>
      <c r="T2109" s="12">
        <v>143.62899999999999</v>
      </c>
      <c r="U2109" s="72">
        <v>5.1920000000000002</v>
      </c>
      <c r="V2109" s="72">
        <v>28.414999999999999</v>
      </c>
      <c r="W2109" s="12">
        <v>653.78800000000001</v>
      </c>
      <c r="X2109" s="72">
        <v>23.635000000000002</v>
      </c>
      <c r="Y2109" s="72">
        <v>7.4640000000000004</v>
      </c>
      <c r="Z2109" s="12">
        <v>797.41700000000003</v>
      </c>
      <c r="AA2109" s="72">
        <v>28.827999999999999</v>
      </c>
      <c r="AB2109" s="72">
        <v>2.742</v>
      </c>
      <c r="AC2109" s="12">
        <v>2199.107</v>
      </c>
      <c r="AD2109" s="72">
        <v>79.501000000000005</v>
      </c>
      <c r="AE2109" s="72">
        <v>0.58799999999999997</v>
      </c>
      <c r="AF2109" s="12">
        <v>14.478</v>
      </c>
      <c r="AG2109" s="72">
        <v>0.52300000000000002</v>
      </c>
      <c r="AH2109" s="72">
        <v>103.336</v>
      </c>
      <c r="AI2109" s="12">
        <v>47.555999999999997</v>
      </c>
      <c r="AJ2109" s="72">
        <v>1.7190000000000001</v>
      </c>
      <c r="AK2109" s="72">
        <v>30.82</v>
      </c>
      <c r="AL2109" s="12">
        <v>62.033999999999999</v>
      </c>
      <c r="AM2109" s="72">
        <v>2.2429999999999999</v>
      </c>
      <c r="AN2109" s="72">
        <v>5.9729999999999999</v>
      </c>
      <c r="AO2109" s="12">
        <v>2261.1410000000001</v>
      </c>
      <c r="AP2109" s="72">
        <v>81.744</v>
      </c>
      <c r="AQ2109" s="72">
        <v>0.55400000000000005</v>
      </c>
      <c r="AR2109" s="12">
        <v>82.876999999999995</v>
      </c>
      <c r="AS2109" s="72">
        <v>2.996</v>
      </c>
      <c r="AT2109" s="72">
        <v>38.228000000000002</v>
      </c>
      <c r="AU2109" s="12">
        <v>3.3620000000000001</v>
      </c>
      <c r="AV2109" s="72">
        <v>0.122</v>
      </c>
      <c r="AW2109" s="72">
        <v>102.474</v>
      </c>
      <c r="AX2109" s="12">
        <v>25.414999999999999</v>
      </c>
      <c r="AY2109" s="72">
        <v>0.91900000000000004</v>
      </c>
      <c r="AZ2109" s="72">
        <v>33.667999999999999</v>
      </c>
      <c r="BA2109" s="12">
        <v>28.777000000000001</v>
      </c>
      <c r="BB2109" s="72">
        <v>1.04</v>
      </c>
      <c r="BC2109" s="72">
        <v>32.85</v>
      </c>
      <c r="BD2109" s="12">
        <v>39.116</v>
      </c>
      <c r="BE2109" s="72">
        <v>1.4139999999999999</v>
      </c>
      <c r="BF2109" s="72">
        <v>35.194000000000003</v>
      </c>
      <c r="BG2109" s="12">
        <v>67.893000000000001</v>
      </c>
      <c r="BH2109" s="72">
        <v>2.4540000000000002</v>
      </c>
      <c r="BI2109" s="72">
        <v>25.026</v>
      </c>
      <c r="BJ2109" s="12">
        <v>335.38</v>
      </c>
      <c r="BK2109" s="72">
        <v>12.125</v>
      </c>
      <c r="BL2109" s="72">
        <v>11.099</v>
      </c>
      <c r="BM2109" s="12">
        <v>18.84</v>
      </c>
      <c r="BN2109" s="72">
        <v>0.68100000000000005</v>
      </c>
      <c r="BO2109" s="72">
        <v>54.539000000000001</v>
      </c>
      <c r="BP2109" s="12">
        <v>354.22</v>
      </c>
      <c r="BQ2109" s="72">
        <v>12.805999999999999</v>
      </c>
      <c r="BR2109" s="72">
        <v>10.124000000000001</v>
      </c>
      <c r="BS2109" s="12">
        <v>504.99</v>
      </c>
      <c r="BT2109" s="72">
        <v>18.256</v>
      </c>
      <c r="BU2109" s="72">
        <v>2.4849999999999999</v>
      </c>
      <c r="BV2109" s="12">
        <v>2766.1309999999999</v>
      </c>
      <c r="BW2109" s="72">
        <v>100</v>
      </c>
      <c r="BX2109" s="72">
        <v>0.111</v>
      </c>
      <c r="BY2109" s="13"/>
      <c r="BZ2109" s="13"/>
    </row>
    <row r="2110" spans="1:78" ht="12.75" customHeight="1">
      <c r="A2110" s="122" t="s">
        <v>65</v>
      </c>
      <c r="B2110" s="71" t="s">
        <v>68</v>
      </c>
      <c r="C2110" s="71" t="s">
        <v>25</v>
      </c>
      <c r="D2110" s="34">
        <v>44896</v>
      </c>
      <c r="E2110" s="12">
        <v>1438.6010000000001</v>
      </c>
      <c r="F2110" s="72">
        <v>51.530999999999999</v>
      </c>
      <c r="G2110" s="72">
        <v>1.6419999999999999</v>
      </c>
      <c r="H2110" s="12">
        <v>65.619</v>
      </c>
      <c r="I2110" s="72">
        <v>2.35</v>
      </c>
      <c r="J2110" s="72">
        <v>36.220999999999997</v>
      </c>
      <c r="K2110" s="12">
        <v>48.152000000000001</v>
      </c>
      <c r="L2110" s="72">
        <v>1.7250000000000001</v>
      </c>
      <c r="M2110" s="72">
        <v>42.100999999999999</v>
      </c>
      <c r="N2110" s="12">
        <v>113.77200000000001</v>
      </c>
      <c r="O2110" s="72">
        <v>4.0750000000000002</v>
      </c>
      <c r="P2110" s="72">
        <v>24.599</v>
      </c>
      <c r="Q2110" s="12">
        <v>13.816000000000001</v>
      </c>
      <c r="R2110" s="72">
        <v>0.495</v>
      </c>
      <c r="S2110" s="72">
        <v>65.379000000000005</v>
      </c>
      <c r="T2110" s="12">
        <v>127.587</v>
      </c>
      <c r="U2110" s="72">
        <v>4.57</v>
      </c>
      <c r="V2110" s="72">
        <v>22.507000000000001</v>
      </c>
      <c r="W2110" s="12">
        <v>654.39400000000001</v>
      </c>
      <c r="X2110" s="72">
        <v>23.44</v>
      </c>
      <c r="Y2110" s="72">
        <v>6.2510000000000003</v>
      </c>
      <c r="Z2110" s="12">
        <v>781.98099999999999</v>
      </c>
      <c r="AA2110" s="72">
        <v>28.010999999999999</v>
      </c>
      <c r="AB2110" s="72">
        <v>2.6960000000000002</v>
      </c>
      <c r="AC2110" s="12">
        <v>2220.5819999999999</v>
      </c>
      <c r="AD2110" s="72">
        <v>79.540999999999997</v>
      </c>
      <c r="AE2110" s="72">
        <v>0.59099999999999997</v>
      </c>
      <c r="AF2110" s="12">
        <v>6.1790000000000003</v>
      </c>
      <c r="AG2110" s="72">
        <v>0.221</v>
      </c>
      <c r="AH2110" s="72">
        <v>115.247</v>
      </c>
      <c r="AI2110" s="12">
        <v>64.475999999999999</v>
      </c>
      <c r="AJ2110" s="72">
        <v>2.31</v>
      </c>
      <c r="AK2110" s="72">
        <v>15.177</v>
      </c>
      <c r="AL2110" s="12">
        <v>70.655000000000001</v>
      </c>
      <c r="AM2110" s="72">
        <v>2.5310000000000001</v>
      </c>
      <c r="AN2110" s="72">
        <v>7.6180000000000003</v>
      </c>
      <c r="AO2110" s="12">
        <v>2291.2370000000001</v>
      </c>
      <c r="AP2110" s="72">
        <v>82.072000000000003</v>
      </c>
      <c r="AQ2110" s="72">
        <v>0.53100000000000003</v>
      </c>
      <c r="AR2110" s="12">
        <v>33.5</v>
      </c>
      <c r="AS2110" s="72">
        <v>1.2</v>
      </c>
      <c r="AT2110" s="72">
        <v>48.207999999999998</v>
      </c>
      <c r="AU2110" s="12">
        <v>0.89200000000000002</v>
      </c>
      <c r="AV2110" s="72">
        <v>3.2000000000000001E-2</v>
      </c>
      <c r="AW2110" s="72">
        <v>106.238</v>
      </c>
      <c r="AX2110" s="12">
        <v>92.775999999999996</v>
      </c>
      <c r="AY2110" s="72">
        <v>3.323</v>
      </c>
      <c r="AZ2110" s="72">
        <v>45.232999999999997</v>
      </c>
      <c r="BA2110" s="12">
        <v>93.668000000000006</v>
      </c>
      <c r="BB2110" s="72">
        <v>3.355</v>
      </c>
      <c r="BC2110" s="72">
        <v>44.537999999999997</v>
      </c>
      <c r="BD2110" s="12">
        <v>47.92</v>
      </c>
      <c r="BE2110" s="72">
        <v>1.716</v>
      </c>
      <c r="BF2110" s="72">
        <v>41.116999999999997</v>
      </c>
      <c r="BG2110" s="12">
        <v>141.58799999999999</v>
      </c>
      <c r="BH2110" s="72">
        <v>5.0720000000000001</v>
      </c>
      <c r="BI2110" s="72">
        <v>27.866</v>
      </c>
      <c r="BJ2110" s="12">
        <v>296.35199999999998</v>
      </c>
      <c r="BK2110" s="72">
        <v>10.615</v>
      </c>
      <c r="BL2110" s="72">
        <v>16.245000000000001</v>
      </c>
      <c r="BM2110" s="12">
        <v>29.064</v>
      </c>
      <c r="BN2110" s="72">
        <v>1.0409999999999999</v>
      </c>
      <c r="BO2110" s="72">
        <v>65.668999999999997</v>
      </c>
      <c r="BP2110" s="12">
        <v>325.41699999999997</v>
      </c>
      <c r="BQ2110" s="72">
        <v>11.656000000000001</v>
      </c>
      <c r="BR2110" s="72">
        <v>10.922000000000001</v>
      </c>
      <c r="BS2110" s="12">
        <v>500.505</v>
      </c>
      <c r="BT2110" s="72">
        <v>17.928000000000001</v>
      </c>
      <c r="BU2110" s="72">
        <v>2.4159999999999999</v>
      </c>
      <c r="BV2110" s="12">
        <v>2791.7420000000002</v>
      </c>
      <c r="BW2110" s="72">
        <v>100</v>
      </c>
      <c r="BX2110" s="72">
        <v>0.12</v>
      </c>
      <c r="BY2110" s="13"/>
      <c r="BZ2110" s="13"/>
    </row>
    <row r="2111" spans="1:78" ht="12.75" customHeight="1">
      <c r="A2111" s="122" t="s">
        <v>65</v>
      </c>
      <c r="B2111" s="71" t="s">
        <v>68</v>
      </c>
      <c r="C2111" s="71" t="s">
        <v>25</v>
      </c>
      <c r="D2111" s="34">
        <v>44986</v>
      </c>
      <c r="E2111" s="12">
        <v>1449.8810000000001</v>
      </c>
      <c r="F2111" s="72">
        <v>51.386000000000003</v>
      </c>
      <c r="G2111" s="72">
        <v>1.304</v>
      </c>
      <c r="H2111" s="12">
        <v>42.600999999999999</v>
      </c>
      <c r="I2111" s="72">
        <v>1.51</v>
      </c>
      <c r="J2111" s="72">
        <v>34.375999999999998</v>
      </c>
      <c r="K2111" s="12">
        <v>56.540999999999997</v>
      </c>
      <c r="L2111" s="72">
        <v>2.004</v>
      </c>
      <c r="M2111" s="72">
        <v>30.032</v>
      </c>
      <c r="N2111" s="12">
        <v>99.141999999999996</v>
      </c>
      <c r="O2111" s="72">
        <v>3.5139999999999998</v>
      </c>
      <c r="P2111" s="72">
        <v>22.462</v>
      </c>
      <c r="Q2111" s="12">
        <v>24.991</v>
      </c>
      <c r="R2111" s="72">
        <v>0.88600000000000001</v>
      </c>
      <c r="S2111" s="72">
        <v>32.735999999999997</v>
      </c>
      <c r="T2111" s="12">
        <v>124.133</v>
      </c>
      <c r="U2111" s="72">
        <v>4.399</v>
      </c>
      <c r="V2111" s="72">
        <v>18.094000000000001</v>
      </c>
      <c r="W2111" s="12">
        <v>653.10199999999998</v>
      </c>
      <c r="X2111" s="72">
        <v>23.146999999999998</v>
      </c>
      <c r="Y2111" s="72">
        <v>3.847</v>
      </c>
      <c r="Z2111" s="12">
        <v>777.23500000000001</v>
      </c>
      <c r="AA2111" s="72">
        <v>27.545999999999999</v>
      </c>
      <c r="AB2111" s="72">
        <v>2.052</v>
      </c>
      <c r="AC2111" s="12">
        <v>2227.116</v>
      </c>
      <c r="AD2111" s="72">
        <v>78.932000000000002</v>
      </c>
      <c r="AE2111" s="72">
        <v>0.6</v>
      </c>
      <c r="AF2111" s="12">
        <v>2.488</v>
      </c>
      <c r="AG2111" s="72">
        <v>8.7999999999999995E-2</v>
      </c>
      <c r="AH2111" s="72">
        <v>104.85899999999999</v>
      </c>
      <c r="AI2111" s="12">
        <v>76.028999999999996</v>
      </c>
      <c r="AJ2111" s="72">
        <v>2.6949999999999998</v>
      </c>
      <c r="AK2111" s="72">
        <v>8.2319999999999993</v>
      </c>
      <c r="AL2111" s="12">
        <v>78.516999999999996</v>
      </c>
      <c r="AM2111" s="72">
        <v>2.7829999999999999</v>
      </c>
      <c r="AN2111" s="72">
        <v>6.6539999999999999</v>
      </c>
      <c r="AO2111" s="12">
        <v>2305.6329999999998</v>
      </c>
      <c r="AP2111" s="72">
        <v>81.715000000000003</v>
      </c>
      <c r="AQ2111" s="72">
        <v>0.49099999999999999</v>
      </c>
      <c r="AR2111" s="12">
        <v>73.066000000000003</v>
      </c>
      <c r="AS2111" s="72">
        <v>2.59</v>
      </c>
      <c r="AT2111" s="72">
        <v>22.378</v>
      </c>
      <c r="AU2111" s="12">
        <v>14.092000000000001</v>
      </c>
      <c r="AV2111" s="72">
        <v>0.499</v>
      </c>
      <c r="AW2111" s="72">
        <v>45.682000000000002</v>
      </c>
      <c r="AX2111" s="12">
        <v>97.778999999999996</v>
      </c>
      <c r="AY2111" s="72">
        <v>3.4649999999999999</v>
      </c>
      <c r="AZ2111" s="72">
        <v>20.754999999999999</v>
      </c>
      <c r="BA2111" s="12">
        <v>111.87</v>
      </c>
      <c r="BB2111" s="72">
        <v>3.9649999999999999</v>
      </c>
      <c r="BC2111" s="72">
        <v>22.135000000000002</v>
      </c>
      <c r="BD2111" s="12">
        <v>67.340999999999994</v>
      </c>
      <c r="BE2111" s="72">
        <v>2.387</v>
      </c>
      <c r="BF2111" s="72">
        <v>28.79</v>
      </c>
      <c r="BG2111" s="12">
        <v>179.21199999999999</v>
      </c>
      <c r="BH2111" s="72">
        <v>6.3520000000000003</v>
      </c>
      <c r="BI2111" s="72">
        <v>16.045000000000002</v>
      </c>
      <c r="BJ2111" s="12">
        <v>237.898</v>
      </c>
      <c r="BK2111" s="72">
        <v>8.4309999999999992</v>
      </c>
      <c r="BL2111" s="72">
        <v>10.597</v>
      </c>
      <c r="BM2111" s="12">
        <v>25.75</v>
      </c>
      <c r="BN2111" s="72">
        <v>0.91300000000000003</v>
      </c>
      <c r="BO2111" s="72">
        <v>45.805</v>
      </c>
      <c r="BP2111" s="12">
        <v>263.64800000000002</v>
      </c>
      <c r="BQ2111" s="72">
        <v>9.3439999999999994</v>
      </c>
      <c r="BR2111" s="72">
        <v>10.912000000000001</v>
      </c>
      <c r="BS2111" s="12">
        <v>515.92499999999995</v>
      </c>
      <c r="BT2111" s="72">
        <v>18.285</v>
      </c>
      <c r="BU2111" s="72">
        <v>2.306</v>
      </c>
      <c r="BV2111" s="12">
        <v>2821.5590000000002</v>
      </c>
      <c r="BW2111" s="72">
        <v>100</v>
      </c>
      <c r="BX2111" s="72">
        <v>0.108</v>
      </c>
      <c r="BY2111" s="13"/>
      <c r="BZ2111" s="13"/>
    </row>
    <row r="2112" spans="1:78" ht="12.75" customHeight="1">
      <c r="A2112" s="122" t="s">
        <v>65</v>
      </c>
      <c r="B2112" s="71" t="s">
        <v>68</v>
      </c>
      <c r="C2112" s="71" t="s">
        <v>25</v>
      </c>
      <c r="D2112" s="34">
        <v>45078</v>
      </c>
      <c r="E2112" s="12">
        <v>1464.069</v>
      </c>
      <c r="F2112" s="72">
        <v>51.363999999999997</v>
      </c>
      <c r="G2112" s="72">
        <v>1.409</v>
      </c>
      <c r="H2112" s="12">
        <v>62.405000000000001</v>
      </c>
      <c r="I2112" s="72">
        <v>2.1890000000000001</v>
      </c>
      <c r="J2112" s="72">
        <v>29.140999999999998</v>
      </c>
      <c r="K2112" s="12">
        <v>64.210999999999999</v>
      </c>
      <c r="L2112" s="72">
        <v>2.2530000000000001</v>
      </c>
      <c r="M2112" s="72">
        <v>33.555</v>
      </c>
      <c r="N2112" s="12">
        <v>126.617</v>
      </c>
      <c r="O2112" s="72">
        <v>4.4420000000000002</v>
      </c>
      <c r="P2112" s="72">
        <v>21.896000000000001</v>
      </c>
      <c r="Q2112" s="12">
        <v>20.818000000000001</v>
      </c>
      <c r="R2112" s="72">
        <v>0.73</v>
      </c>
      <c r="S2112" s="72">
        <v>34.465000000000003</v>
      </c>
      <c r="T2112" s="12">
        <v>147.435</v>
      </c>
      <c r="U2112" s="72">
        <v>5.1719999999999997</v>
      </c>
      <c r="V2112" s="72">
        <v>19.834</v>
      </c>
      <c r="W2112" s="12">
        <v>682.09199999999998</v>
      </c>
      <c r="X2112" s="72">
        <v>23.93</v>
      </c>
      <c r="Y2112" s="72">
        <v>3.8220000000000001</v>
      </c>
      <c r="Z2112" s="12">
        <v>829.52700000000004</v>
      </c>
      <c r="AA2112" s="72">
        <v>29.102</v>
      </c>
      <c r="AB2112" s="72">
        <v>2.153</v>
      </c>
      <c r="AC2112" s="12">
        <v>2293.596</v>
      </c>
      <c r="AD2112" s="72">
        <v>80.465999999999994</v>
      </c>
      <c r="AE2112" s="72">
        <v>0.59699999999999998</v>
      </c>
      <c r="AF2112" s="12">
        <v>0</v>
      </c>
      <c r="AG2112" s="72">
        <v>0</v>
      </c>
      <c r="AH2112" s="72">
        <v>0</v>
      </c>
      <c r="AI2112" s="12">
        <v>74.953999999999994</v>
      </c>
      <c r="AJ2112" s="72">
        <v>2.63</v>
      </c>
      <c r="AK2112" s="72">
        <v>7.444</v>
      </c>
      <c r="AL2112" s="12">
        <v>74.953999999999994</v>
      </c>
      <c r="AM2112" s="72">
        <v>2.63</v>
      </c>
      <c r="AN2112" s="72">
        <v>7.444</v>
      </c>
      <c r="AO2112" s="12">
        <v>2368.5509999999999</v>
      </c>
      <c r="AP2112" s="72">
        <v>83.094999999999999</v>
      </c>
      <c r="AQ2112" s="72">
        <v>0.48799999999999999</v>
      </c>
      <c r="AR2112" s="12">
        <v>56.823999999999998</v>
      </c>
      <c r="AS2112" s="72">
        <v>1.994</v>
      </c>
      <c r="AT2112" s="72">
        <v>28.908999999999999</v>
      </c>
      <c r="AU2112" s="12">
        <v>3.923</v>
      </c>
      <c r="AV2112" s="72">
        <v>0.13800000000000001</v>
      </c>
      <c r="AW2112" s="72">
        <v>74.61</v>
      </c>
      <c r="AX2112" s="12">
        <v>65.061000000000007</v>
      </c>
      <c r="AY2112" s="72">
        <v>2.2829999999999999</v>
      </c>
      <c r="AZ2112" s="72">
        <v>28.42</v>
      </c>
      <c r="BA2112" s="12">
        <v>68.983999999999995</v>
      </c>
      <c r="BB2112" s="72">
        <v>2.42</v>
      </c>
      <c r="BC2112" s="72">
        <v>26.605</v>
      </c>
      <c r="BD2112" s="12">
        <v>55.854999999999997</v>
      </c>
      <c r="BE2112" s="72">
        <v>1.96</v>
      </c>
      <c r="BF2112" s="72">
        <v>23.323</v>
      </c>
      <c r="BG2112" s="12">
        <v>124.839</v>
      </c>
      <c r="BH2112" s="72">
        <v>4.38</v>
      </c>
      <c r="BI2112" s="72">
        <v>16.960999999999999</v>
      </c>
      <c r="BJ2112" s="12">
        <v>287.471</v>
      </c>
      <c r="BK2112" s="72">
        <v>10.085000000000001</v>
      </c>
      <c r="BL2112" s="72">
        <v>8.1059999999999999</v>
      </c>
      <c r="BM2112" s="12">
        <v>12.712</v>
      </c>
      <c r="BN2112" s="72">
        <v>0.44600000000000001</v>
      </c>
      <c r="BO2112" s="72">
        <v>53.476999999999997</v>
      </c>
      <c r="BP2112" s="12">
        <v>300.18299999999999</v>
      </c>
      <c r="BQ2112" s="72">
        <v>10.531000000000001</v>
      </c>
      <c r="BR2112" s="72">
        <v>7.149</v>
      </c>
      <c r="BS2112" s="12">
        <v>481.846</v>
      </c>
      <c r="BT2112" s="72">
        <v>16.905000000000001</v>
      </c>
      <c r="BU2112" s="72">
        <v>2.3130000000000002</v>
      </c>
      <c r="BV2112" s="12">
        <v>2850.3969999999999</v>
      </c>
      <c r="BW2112" s="72">
        <v>100</v>
      </c>
      <c r="BX2112" s="72">
        <v>0.10199999999999999</v>
      </c>
      <c r="BY2112" s="13"/>
      <c r="BZ2112" s="13"/>
    </row>
    <row r="2113" spans="1:78" ht="12.75" customHeight="1">
      <c r="A2113" s="122" t="s">
        <v>65</v>
      </c>
      <c r="B2113" s="71" t="s">
        <v>68</v>
      </c>
      <c r="C2113" s="71" t="s">
        <v>25</v>
      </c>
      <c r="D2113" s="34">
        <v>45170</v>
      </c>
      <c r="E2113" s="12">
        <v>1455.13</v>
      </c>
      <c r="F2113" s="72">
        <v>50.61</v>
      </c>
      <c r="G2113" s="72">
        <v>1.661</v>
      </c>
      <c r="H2113" s="12">
        <v>48.813000000000002</v>
      </c>
      <c r="I2113" s="72">
        <v>1.698</v>
      </c>
      <c r="J2113" s="72">
        <v>29.219000000000001</v>
      </c>
      <c r="K2113" s="12">
        <v>75.900000000000006</v>
      </c>
      <c r="L2113" s="72">
        <v>2.64</v>
      </c>
      <c r="M2113" s="72">
        <v>29.625</v>
      </c>
      <c r="N2113" s="12">
        <v>124.712</v>
      </c>
      <c r="O2113" s="72">
        <v>4.3380000000000001</v>
      </c>
      <c r="P2113" s="72">
        <v>18.655999999999999</v>
      </c>
      <c r="Q2113" s="12">
        <v>19.68</v>
      </c>
      <c r="R2113" s="72">
        <v>0.68400000000000005</v>
      </c>
      <c r="S2113" s="72">
        <v>66.039000000000001</v>
      </c>
      <c r="T2113" s="12">
        <v>144.393</v>
      </c>
      <c r="U2113" s="72">
        <v>5.0220000000000002</v>
      </c>
      <c r="V2113" s="72">
        <v>18.981999999999999</v>
      </c>
      <c r="W2113" s="12">
        <v>707.15099999999995</v>
      </c>
      <c r="X2113" s="72">
        <v>24.594999999999999</v>
      </c>
      <c r="Y2113" s="72">
        <v>4.5890000000000004</v>
      </c>
      <c r="Z2113" s="12">
        <v>851.54300000000001</v>
      </c>
      <c r="AA2113" s="72">
        <v>29.617000000000001</v>
      </c>
      <c r="AB2113" s="72">
        <v>2.6829999999999998</v>
      </c>
      <c r="AC2113" s="12">
        <v>2306.6729999999998</v>
      </c>
      <c r="AD2113" s="72">
        <v>80.227000000000004</v>
      </c>
      <c r="AE2113" s="72">
        <v>0.54</v>
      </c>
      <c r="AF2113" s="12">
        <v>13.04</v>
      </c>
      <c r="AG2113" s="72">
        <v>0.45400000000000001</v>
      </c>
      <c r="AH2113" s="72">
        <v>54.957000000000001</v>
      </c>
      <c r="AI2113" s="12">
        <v>58.707999999999998</v>
      </c>
      <c r="AJ2113" s="72">
        <v>2.0419999999999998</v>
      </c>
      <c r="AK2113" s="72">
        <v>14.013</v>
      </c>
      <c r="AL2113" s="12">
        <v>71.748999999999995</v>
      </c>
      <c r="AM2113" s="72">
        <v>2.4950000000000001</v>
      </c>
      <c r="AN2113" s="72">
        <v>6.7229999999999999</v>
      </c>
      <c r="AO2113" s="12">
        <v>2378.422</v>
      </c>
      <c r="AP2113" s="72">
        <v>82.721999999999994</v>
      </c>
      <c r="AQ2113" s="72">
        <v>0.39900000000000002</v>
      </c>
      <c r="AR2113" s="12">
        <v>74.923000000000002</v>
      </c>
      <c r="AS2113" s="72">
        <v>2.6059999999999999</v>
      </c>
      <c r="AT2113" s="72">
        <v>25.648</v>
      </c>
      <c r="AU2113" s="12">
        <v>35.552</v>
      </c>
      <c r="AV2113" s="72">
        <v>1.2370000000000001</v>
      </c>
      <c r="AW2113" s="72">
        <v>50.884</v>
      </c>
      <c r="AX2113" s="12">
        <v>60.082999999999998</v>
      </c>
      <c r="AY2113" s="72">
        <v>2.09</v>
      </c>
      <c r="AZ2113" s="72">
        <v>27.856000000000002</v>
      </c>
      <c r="BA2113" s="12">
        <v>95.635000000000005</v>
      </c>
      <c r="BB2113" s="72">
        <v>3.3260000000000001</v>
      </c>
      <c r="BC2113" s="72">
        <v>24.074999999999999</v>
      </c>
      <c r="BD2113" s="12">
        <v>43.610999999999997</v>
      </c>
      <c r="BE2113" s="72">
        <v>1.5169999999999999</v>
      </c>
      <c r="BF2113" s="72">
        <v>34.756999999999998</v>
      </c>
      <c r="BG2113" s="12">
        <v>139.24600000000001</v>
      </c>
      <c r="BH2113" s="72">
        <v>4.843</v>
      </c>
      <c r="BI2113" s="72">
        <v>17.193999999999999</v>
      </c>
      <c r="BJ2113" s="12">
        <v>273.17899999999997</v>
      </c>
      <c r="BK2113" s="72">
        <v>9.5009999999999994</v>
      </c>
      <c r="BL2113" s="72">
        <v>12.250999999999999</v>
      </c>
      <c r="BM2113" s="12">
        <v>9.4179999999999993</v>
      </c>
      <c r="BN2113" s="72">
        <v>0.32800000000000001</v>
      </c>
      <c r="BO2113" s="72">
        <v>54.889000000000003</v>
      </c>
      <c r="BP2113" s="12">
        <v>282.596</v>
      </c>
      <c r="BQ2113" s="72">
        <v>9.8290000000000006</v>
      </c>
      <c r="BR2113" s="72">
        <v>12.045</v>
      </c>
      <c r="BS2113" s="12">
        <v>496.76499999999999</v>
      </c>
      <c r="BT2113" s="72">
        <v>17.277999999999999</v>
      </c>
      <c r="BU2113" s="72">
        <v>1.9239999999999999</v>
      </c>
      <c r="BV2113" s="12">
        <v>2875.1869999999999</v>
      </c>
      <c r="BW2113" s="72">
        <v>100</v>
      </c>
      <c r="BX2113" s="72">
        <v>9.7000000000000003E-2</v>
      </c>
      <c r="BY2113" s="13"/>
      <c r="BZ2113" s="13"/>
    </row>
    <row r="2114" spans="1:78" ht="12.75" customHeight="1">
      <c r="A2114" s="122" t="s">
        <v>65</v>
      </c>
      <c r="B2114" s="71" t="s">
        <v>68</v>
      </c>
      <c r="C2114" s="71" t="s">
        <v>25</v>
      </c>
      <c r="D2114" s="34">
        <v>45261</v>
      </c>
      <c r="E2114" s="12">
        <v>1458.932</v>
      </c>
      <c r="F2114" s="72">
        <v>50.302999999999997</v>
      </c>
      <c r="G2114" s="72">
        <v>1.5529999999999999</v>
      </c>
      <c r="H2114" s="12">
        <v>66.822000000000003</v>
      </c>
      <c r="I2114" s="72">
        <v>2.3039999999999998</v>
      </c>
      <c r="J2114" s="72">
        <v>25.782</v>
      </c>
      <c r="K2114" s="12">
        <v>88.616</v>
      </c>
      <c r="L2114" s="72">
        <v>3.0550000000000002</v>
      </c>
      <c r="M2114" s="72">
        <v>19.417000000000002</v>
      </c>
      <c r="N2114" s="12">
        <v>155.43799999999999</v>
      </c>
      <c r="O2114" s="72">
        <v>5.359</v>
      </c>
      <c r="P2114" s="72">
        <v>13.813000000000001</v>
      </c>
      <c r="Q2114" s="12">
        <v>26.757999999999999</v>
      </c>
      <c r="R2114" s="72">
        <v>0.92300000000000004</v>
      </c>
      <c r="S2114" s="72">
        <v>35.366</v>
      </c>
      <c r="T2114" s="12">
        <v>182.196</v>
      </c>
      <c r="U2114" s="72">
        <v>6.282</v>
      </c>
      <c r="V2114" s="72">
        <v>13.113</v>
      </c>
      <c r="W2114" s="12">
        <v>705.42399999999998</v>
      </c>
      <c r="X2114" s="72">
        <v>24.323</v>
      </c>
      <c r="Y2114" s="72">
        <v>4.9560000000000004</v>
      </c>
      <c r="Z2114" s="12">
        <v>887.62099999999998</v>
      </c>
      <c r="AA2114" s="72">
        <v>30.605</v>
      </c>
      <c r="AB2114" s="72">
        <v>2.1989999999999998</v>
      </c>
      <c r="AC2114" s="12">
        <v>2346.5529999999999</v>
      </c>
      <c r="AD2114" s="72">
        <v>80.908000000000001</v>
      </c>
      <c r="AE2114" s="72">
        <v>0.56999999999999995</v>
      </c>
      <c r="AF2114" s="12">
        <v>0</v>
      </c>
      <c r="AG2114" s="72">
        <v>0</v>
      </c>
      <c r="AH2114" s="72">
        <v>0</v>
      </c>
      <c r="AI2114" s="12">
        <v>72.799000000000007</v>
      </c>
      <c r="AJ2114" s="72">
        <v>2.5099999999999998</v>
      </c>
      <c r="AK2114" s="72">
        <v>5.8730000000000002</v>
      </c>
      <c r="AL2114" s="12">
        <v>72.799000000000007</v>
      </c>
      <c r="AM2114" s="72">
        <v>2.5099999999999998</v>
      </c>
      <c r="AN2114" s="72">
        <v>5.8730000000000002</v>
      </c>
      <c r="AO2114" s="12">
        <v>2419.3519999999999</v>
      </c>
      <c r="AP2114" s="72">
        <v>83.418000000000006</v>
      </c>
      <c r="AQ2114" s="72">
        <v>0.49199999999999999</v>
      </c>
      <c r="AR2114" s="12">
        <v>42.433999999999997</v>
      </c>
      <c r="AS2114" s="72">
        <v>1.4630000000000001</v>
      </c>
      <c r="AT2114" s="72">
        <v>40.314</v>
      </c>
      <c r="AU2114" s="12">
        <v>12.111000000000001</v>
      </c>
      <c r="AV2114" s="72">
        <v>0.41799999999999998</v>
      </c>
      <c r="AW2114" s="72">
        <v>50.631</v>
      </c>
      <c r="AX2114" s="12">
        <v>85.772000000000006</v>
      </c>
      <c r="AY2114" s="72">
        <v>2.9569999999999999</v>
      </c>
      <c r="AZ2114" s="72">
        <v>25.356999999999999</v>
      </c>
      <c r="BA2114" s="12">
        <v>97.882999999999996</v>
      </c>
      <c r="BB2114" s="72">
        <v>3.375</v>
      </c>
      <c r="BC2114" s="72">
        <v>24.341999999999999</v>
      </c>
      <c r="BD2114" s="12">
        <v>40.212000000000003</v>
      </c>
      <c r="BE2114" s="72">
        <v>1.3859999999999999</v>
      </c>
      <c r="BF2114" s="72">
        <v>33.781999999999996</v>
      </c>
      <c r="BG2114" s="12">
        <v>138.095</v>
      </c>
      <c r="BH2114" s="72">
        <v>4.7610000000000001</v>
      </c>
      <c r="BI2114" s="72">
        <v>19.263999999999999</v>
      </c>
      <c r="BJ2114" s="12">
        <v>263.61599999999999</v>
      </c>
      <c r="BK2114" s="72">
        <v>9.0890000000000004</v>
      </c>
      <c r="BL2114" s="72">
        <v>11.456</v>
      </c>
      <c r="BM2114" s="12">
        <v>36.784999999999997</v>
      </c>
      <c r="BN2114" s="72">
        <v>1.268</v>
      </c>
      <c r="BO2114" s="72">
        <v>36.837000000000003</v>
      </c>
      <c r="BP2114" s="12">
        <v>300.40100000000001</v>
      </c>
      <c r="BQ2114" s="72">
        <v>10.358000000000001</v>
      </c>
      <c r="BR2114" s="72">
        <v>9.61</v>
      </c>
      <c r="BS2114" s="12">
        <v>480.93</v>
      </c>
      <c r="BT2114" s="72">
        <v>16.582000000000001</v>
      </c>
      <c r="BU2114" s="72">
        <v>2.6779999999999999</v>
      </c>
      <c r="BV2114" s="12">
        <v>2900.2829999999999</v>
      </c>
      <c r="BW2114" s="72">
        <v>100</v>
      </c>
      <c r="BX2114" s="72">
        <v>0.114</v>
      </c>
      <c r="BY2114" s="13"/>
      <c r="BZ2114" s="13"/>
    </row>
    <row r="2115" spans="1:78" ht="12.75" customHeight="1">
      <c r="A2115" s="122" t="s">
        <v>65</v>
      </c>
      <c r="B2115" s="71" t="s">
        <v>68</v>
      </c>
      <c r="C2115" s="71" t="s">
        <v>25</v>
      </c>
      <c r="D2115" s="34">
        <v>45352</v>
      </c>
      <c r="E2115" s="12">
        <v>1500.49</v>
      </c>
      <c r="F2115" s="72">
        <v>51.396999999999998</v>
      </c>
      <c r="G2115" s="72">
        <v>1.2589999999999999</v>
      </c>
      <c r="H2115" s="12">
        <v>57.927</v>
      </c>
      <c r="I2115" s="72">
        <v>1.984</v>
      </c>
      <c r="J2115" s="72">
        <v>23.425999999999998</v>
      </c>
      <c r="K2115" s="12">
        <v>85.950999999999993</v>
      </c>
      <c r="L2115" s="72">
        <v>2.944</v>
      </c>
      <c r="M2115" s="72">
        <v>16.530999999999999</v>
      </c>
      <c r="N2115" s="12">
        <v>143.87799999999999</v>
      </c>
      <c r="O2115" s="72">
        <v>4.9279999999999999</v>
      </c>
      <c r="P2115" s="72">
        <v>14.968999999999999</v>
      </c>
      <c r="Q2115" s="12">
        <v>35.948</v>
      </c>
      <c r="R2115" s="72">
        <v>1.2310000000000001</v>
      </c>
      <c r="S2115" s="72">
        <v>34.65</v>
      </c>
      <c r="T2115" s="12">
        <v>179.827</v>
      </c>
      <c r="U2115" s="72">
        <v>6.16</v>
      </c>
      <c r="V2115" s="72">
        <v>12.659000000000001</v>
      </c>
      <c r="W2115" s="12">
        <v>653.84299999999996</v>
      </c>
      <c r="X2115" s="72">
        <v>22.396000000000001</v>
      </c>
      <c r="Y2115" s="72">
        <v>3.645</v>
      </c>
      <c r="Z2115" s="12">
        <v>833.67</v>
      </c>
      <c r="AA2115" s="72">
        <v>28.556000000000001</v>
      </c>
      <c r="AB2115" s="72">
        <v>1.9650000000000001</v>
      </c>
      <c r="AC2115" s="12">
        <v>2334.16</v>
      </c>
      <c r="AD2115" s="72">
        <v>79.953000000000003</v>
      </c>
      <c r="AE2115" s="72">
        <v>0.55000000000000004</v>
      </c>
      <c r="AF2115" s="12">
        <v>6.1059999999999999</v>
      </c>
      <c r="AG2115" s="72">
        <v>0.20899999999999999</v>
      </c>
      <c r="AH2115" s="72">
        <v>58.39</v>
      </c>
      <c r="AI2115" s="12">
        <v>75.111999999999995</v>
      </c>
      <c r="AJ2115" s="72">
        <v>2.573</v>
      </c>
      <c r="AK2115" s="72">
        <v>6.016</v>
      </c>
      <c r="AL2115" s="12">
        <v>81.218999999999994</v>
      </c>
      <c r="AM2115" s="72">
        <v>2.782</v>
      </c>
      <c r="AN2115" s="72">
        <v>5.6959999999999997</v>
      </c>
      <c r="AO2115" s="12">
        <v>2415.3789999999999</v>
      </c>
      <c r="AP2115" s="72">
        <v>82.734999999999999</v>
      </c>
      <c r="AQ2115" s="72">
        <v>0.47399999999999998</v>
      </c>
      <c r="AR2115" s="12">
        <v>59.073999999999998</v>
      </c>
      <c r="AS2115" s="72">
        <v>2.024</v>
      </c>
      <c r="AT2115" s="72">
        <v>30.254999999999999</v>
      </c>
      <c r="AU2115" s="12">
        <v>7.2489999999999997</v>
      </c>
      <c r="AV2115" s="72">
        <v>0.248</v>
      </c>
      <c r="AW2115" s="72">
        <v>62.338999999999999</v>
      </c>
      <c r="AX2115" s="12">
        <v>94.929000000000002</v>
      </c>
      <c r="AY2115" s="72">
        <v>3.2519999999999998</v>
      </c>
      <c r="AZ2115" s="72">
        <v>20.821000000000002</v>
      </c>
      <c r="BA2115" s="12">
        <v>102.178</v>
      </c>
      <c r="BB2115" s="72">
        <v>3.5</v>
      </c>
      <c r="BC2115" s="72">
        <v>21.312000000000001</v>
      </c>
      <c r="BD2115" s="12">
        <v>45.645000000000003</v>
      </c>
      <c r="BE2115" s="72">
        <v>1.5640000000000001</v>
      </c>
      <c r="BF2115" s="72">
        <v>31.001999999999999</v>
      </c>
      <c r="BG2115" s="12">
        <v>147.82300000000001</v>
      </c>
      <c r="BH2115" s="72">
        <v>5.0629999999999997</v>
      </c>
      <c r="BI2115" s="72">
        <v>17.978000000000002</v>
      </c>
      <c r="BJ2115" s="12">
        <v>277.97399999999999</v>
      </c>
      <c r="BK2115" s="72">
        <v>9.5220000000000002</v>
      </c>
      <c r="BL2115" s="72">
        <v>10.202999999999999</v>
      </c>
      <c r="BM2115" s="12">
        <v>19.164000000000001</v>
      </c>
      <c r="BN2115" s="72">
        <v>0.65600000000000003</v>
      </c>
      <c r="BO2115" s="72">
        <v>46.816000000000003</v>
      </c>
      <c r="BP2115" s="12">
        <v>297.13799999999998</v>
      </c>
      <c r="BQ2115" s="72">
        <v>10.178000000000001</v>
      </c>
      <c r="BR2115" s="72">
        <v>9.3930000000000007</v>
      </c>
      <c r="BS2115" s="12">
        <v>504.036</v>
      </c>
      <c r="BT2115" s="72">
        <v>17.265000000000001</v>
      </c>
      <c r="BU2115" s="72">
        <v>2.3279999999999998</v>
      </c>
      <c r="BV2115" s="12">
        <v>2919.415</v>
      </c>
      <c r="BW2115" s="72">
        <v>100</v>
      </c>
      <c r="BX2115" s="72">
        <v>0.115</v>
      </c>
      <c r="BY2115" s="13"/>
      <c r="BZ2115" s="13"/>
    </row>
    <row r="2116" spans="1:78" ht="12.75" customHeight="1">
      <c r="A2116" s="122" t="s">
        <v>65</v>
      </c>
      <c r="B2116" s="71" t="s">
        <v>68</v>
      </c>
      <c r="C2116" s="71" t="s">
        <v>25</v>
      </c>
      <c r="D2116" s="34">
        <v>45444</v>
      </c>
      <c r="E2116" s="12">
        <v>1464.057</v>
      </c>
      <c r="F2116" s="72">
        <v>49.866999999999997</v>
      </c>
      <c r="G2116" s="72">
        <v>1.44</v>
      </c>
      <c r="H2116" s="12">
        <v>90.06</v>
      </c>
      <c r="I2116" s="72">
        <v>3.0680000000000001</v>
      </c>
      <c r="J2116" s="72">
        <v>22.234999999999999</v>
      </c>
      <c r="K2116" s="12">
        <v>62.777999999999999</v>
      </c>
      <c r="L2116" s="72">
        <v>2.1379999999999999</v>
      </c>
      <c r="M2116" s="72">
        <v>30.059000000000001</v>
      </c>
      <c r="N2116" s="12">
        <v>152.83799999999999</v>
      </c>
      <c r="O2116" s="72">
        <v>5.2060000000000004</v>
      </c>
      <c r="P2116" s="72">
        <v>18.206</v>
      </c>
      <c r="Q2116" s="12">
        <v>70.085999999999999</v>
      </c>
      <c r="R2116" s="72">
        <v>2.387</v>
      </c>
      <c r="S2116" s="72">
        <v>26.277999999999999</v>
      </c>
      <c r="T2116" s="12">
        <v>222.92400000000001</v>
      </c>
      <c r="U2116" s="72">
        <v>7.593</v>
      </c>
      <c r="V2116" s="72">
        <v>13.403</v>
      </c>
      <c r="W2116" s="12">
        <v>677.83</v>
      </c>
      <c r="X2116" s="72">
        <v>23.087</v>
      </c>
      <c r="Y2116" s="72">
        <v>5.3079999999999998</v>
      </c>
      <c r="Z2116" s="12">
        <v>900.75400000000002</v>
      </c>
      <c r="AA2116" s="72">
        <v>30.68</v>
      </c>
      <c r="AB2116" s="72">
        <v>2.375</v>
      </c>
      <c r="AC2116" s="12">
        <v>2364.8119999999999</v>
      </c>
      <c r="AD2116" s="72">
        <v>80.546999999999997</v>
      </c>
      <c r="AE2116" s="72">
        <v>0.56000000000000005</v>
      </c>
      <c r="AF2116" s="12">
        <v>0</v>
      </c>
      <c r="AG2116" s="72">
        <v>0</v>
      </c>
      <c r="AH2116" s="72">
        <v>0</v>
      </c>
      <c r="AI2116" s="12">
        <v>81.983000000000004</v>
      </c>
      <c r="AJ2116" s="72">
        <v>2.7919999999999998</v>
      </c>
      <c r="AK2116" s="72">
        <v>5.9290000000000003</v>
      </c>
      <c r="AL2116" s="12">
        <v>81.983000000000004</v>
      </c>
      <c r="AM2116" s="72">
        <v>2.7919999999999998</v>
      </c>
      <c r="AN2116" s="72">
        <v>5.9290000000000003</v>
      </c>
      <c r="AO2116" s="12">
        <v>2446.7939999999999</v>
      </c>
      <c r="AP2116" s="72">
        <v>83.34</v>
      </c>
      <c r="AQ2116" s="72">
        <v>0.48099999999999998</v>
      </c>
      <c r="AR2116" s="12">
        <v>43.417999999999999</v>
      </c>
      <c r="AS2116" s="72">
        <v>1.4790000000000001</v>
      </c>
      <c r="AT2116" s="72">
        <v>32.988</v>
      </c>
      <c r="AU2116" s="12">
        <v>10.98</v>
      </c>
      <c r="AV2116" s="72">
        <v>0.374</v>
      </c>
      <c r="AW2116" s="72">
        <v>60.203000000000003</v>
      </c>
      <c r="AX2116" s="12">
        <v>94.21</v>
      </c>
      <c r="AY2116" s="72">
        <v>3.2090000000000001</v>
      </c>
      <c r="AZ2116" s="72">
        <v>20.22</v>
      </c>
      <c r="BA2116" s="12">
        <v>105.18899999999999</v>
      </c>
      <c r="BB2116" s="72">
        <v>3.5830000000000002</v>
      </c>
      <c r="BC2116" s="72">
        <v>18.61</v>
      </c>
      <c r="BD2116" s="12">
        <v>42.234999999999999</v>
      </c>
      <c r="BE2116" s="72">
        <v>1.4390000000000001</v>
      </c>
      <c r="BF2116" s="72">
        <v>40.323999999999998</v>
      </c>
      <c r="BG2116" s="12">
        <v>147.42500000000001</v>
      </c>
      <c r="BH2116" s="72">
        <v>5.0209999999999999</v>
      </c>
      <c r="BI2116" s="72">
        <v>16.62</v>
      </c>
      <c r="BJ2116" s="12">
        <v>270.72899999999998</v>
      </c>
      <c r="BK2116" s="72">
        <v>9.2210000000000001</v>
      </c>
      <c r="BL2116" s="72">
        <v>11.759</v>
      </c>
      <c r="BM2116" s="12">
        <v>27.559000000000001</v>
      </c>
      <c r="BN2116" s="72">
        <v>0.93899999999999995</v>
      </c>
      <c r="BO2116" s="72">
        <v>39.857999999999997</v>
      </c>
      <c r="BP2116" s="12">
        <v>298.28800000000001</v>
      </c>
      <c r="BQ2116" s="72">
        <v>10.16</v>
      </c>
      <c r="BR2116" s="72">
        <v>11.137</v>
      </c>
      <c r="BS2116" s="12">
        <v>489.13099999999997</v>
      </c>
      <c r="BT2116" s="72">
        <v>16.66</v>
      </c>
      <c r="BU2116" s="72">
        <v>2.419</v>
      </c>
      <c r="BV2116" s="12">
        <v>2935.9250000000002</v>
      </c>
      <c r="BW2116" s="72">
        <v>100</v>
      </c>
      <c r="BX2116" s="72">
        <v>8.7999999999999995E-2</v>
      </c>
      <c r="BY2116" s="13"/>
      <c r="BZ2116" s="13"/>
    </row>
    <row r="2117" spans="1:78" ht="12.75" customHeight="1">
      <c r="A2117" s="122" t="s">
        <v>65</v>
      </c>
      <c r="B2117" s="71" t="s">
        <v>68</v>
      </c>
      <c r="C2117" s="71" t="s">
        <v>25</v>
      </c>
      <c r="D2117" s="34">
        <v>45536</v>
      </c>
      <c r="E2117" s="12">
        <v>1516.2729999999999</v>
      </c>
      <c r="F2117" s="72">
        <v>51.460999999999999</v>
      </c>
      <c r="G2117" s="72">
        <v>1.508</v>
      </c>
      <c r="H2117" s="12">
        <v>32.927</v>
      </c>
      <c r="I2117" s="72">
        <v>1.1180000000000001</v>
      </c>
      <c r="J2117" s="72">
        <v>32.088000000000001</v>
      </c>
      <c r="K2117" s="12">
        <v>72.102000000000004</v>
      </c>
      <c r="L2117" s="72">
        <v>2.4470000000000001</v>
      </c>
      <c r="M2117" s="72">
        <v>25.254999999999999</v>
      </c>
      <c r="N2117" s="12">
        <v>105.029</v>
      </c>
      <c r="O2117" s="72">
        <v>3.5649999999999999</v>
      </c>
      <c r="P2117" s="72">
        <v>18.745999999999999</v>
      </c>
      <c r="Q2117" s="12">
        <v>28.074000000000002</v>
      </c>
      <c r="R2117" s="72">
        <v>0.95299999999999996</v>
      </c>
      <c r="S2117" s="72">
        <v>36.844999999999999</v>
      </c>
      <c r="T2117" s="12">
        <v>133.10400000000001</v>
      </c>
      <c r="U2117" s="72">
        <v>4.5170000000000003</v>
      </c>
      <c r="V2117" s="72">
        <v>16.117999999999999</v>
      </c>
      <c r="W2117" s="12">
        <v>726.74199999999996</v>
      </c>
      <c r="X2117" s="72">
        <v>24.664999999999999</v>
      </c>
      <c r="Y2117" s="72">
        <v>3.7469999999999999</v>
      </c>
      <c r="Z2117" s="12">
        <v>859.846</v>
      </c>
      <c r="AA2117" s="72">
        <v>29.181999999999999</v>
      </c>
      <c r="AB2117" s="72">
        <v>2.1419999999999999</v>
      </c>
      <c r="AC2117" s="12">
        <v>2376.1190000000001</v>
      </c>
      <c r="AD2117" s="72">
        <v>80.644000000000005</v>
      </c>
      <c r="AE2117" s="72">
        <v>0.61099999999999999</v>
      </c>
      <c r="AF2117" s="12">
        <v>11.898</v>
      </c>
      <c r="AG2117" s="72">
        <v>0.40400000000000003</v>
      </c>
      <c r="AH2117" s="72">
        <v>71.906000000000006</v>
      </c>
      <c r="AI2117" s="12">
        <v>68.090999999999994</v>
      </c>
      <c r="AJ2117" s="72">
        <v>2.3109999999999999</v>
      </c>
      <c r="AK2117" s="72">
        <v>13.762</v>
      </c>
      <c r="AL2117" s="12">
        <v>79.989000000000004</v>
      </c>
      <c r="AM2117" s="72">
        <v>2.7149999999999999</v>
      </c>
      <c r="AN2117" s="72">
        <v>5.91</v>
      </c>
      <c r="AO2117" s="12">
        <v>2456.1080000000002</v>
      </c>
      <c r="AP2117" s="72">
        <v>83.358000000000004</v>
      </c>
      <c r="AQ2117" s="72">
        <v>0.58699999999999997</v>
      </c>
      <c r="AR2117" s="12">
        <v>66.977000000000004</v>
      </c>
      <c r="AS2117" s="72">
        <v>2.2730000000000001</v>
      </c>
      <c r="AT2117" s="72">
        <v>28.948</v>
      </c>
      <c r="AU2117" s="12">
        <v>9.49</v>
      </c>
      <c r="AV2117" s="72">
        <v>0.32200000000000001</v>
      </c>
      <c r="AW2117" s="72">
        <v>76.322999999999993</v>
      </c>
      <c r="AX2117" s="12">
        <v>34.798999999999999</v>
      </c>
      <c r="AY2117" s="72">
        <v>1.181</v>
      </c>
      <c r="AZ2117" s="72">
        <v>36.378</v>
      </c>
      <c r="BA2117" s="12">
        <v>44.29</v>
      </c>
      <c r="BB2117" s="72">
        <v>1.5029999999999999</v>
      </c>
      <c r="BC2117" s="72">
        <v>32.579000000000001</v>
      </c>
      <c r="BD2117" s="12">
        <v>49.030999999999999</v>
      </c>
      <c r="BE2117" s="72">
        <v>1.6639999999999999</v>
      </c>
      <c r="BF2117" s="72">
        <v>38.472000000000001</v>
      </c>
      <c r="BG2117" s="12">
        <v>93.320999999999998</v>
      </c>
      <c r="BH2117" s="72">
        <v>3.1669999999999998</v>
      </c>
      <c r="BI2117" s="72">
        <v>22.776</v>
      </c>
      <c r="BJ2117" s="12">
        <v>295.46899999999999</v>
      </c>
      <c r="BK2117" s="72">
        <v>10.028</v>
      </c>
      <c r="BL2117" s="72">
        <v>7.5410000000000004</v>
      </c>
      <c r="BM2117" s="12">
        <v>34.57</v>
      </c>
      <c r="BN2117" s="72">
        <v>1.173</v>
      </c>
      <c r="BO2117" s="72">
        <v>31.440999999999999</v>
      </c>
      <c r="BP2117" s="12">
        <v>330.04</v>
      </c>
      <c r="BQ2117" s="72">
        <v>11.201000000000001</v>
      </c>
      <c r="BR2117" s="72">
        <v>6.8120000000000003</v>
      </c>
      <c r="BS2117" s="12">
        <v>490.33800000000002</v>
      </c>
      <c r="BT2117" s="72">
        <v>16.641999999999999</v>
      </c>
      <c r="BU2117" s="72">
        <v>2.9220000000000002</v>
      </c>
      <c r="BV2117" s="12">
        <v>2946.4459999999999</v>
      </c>
      <c r="BW2117" s="72">
        <v>100</v>
      </c>
      <c r="BX2117" s="72">
        <v>0.10199999999999999</v>
      </c>
      <c r="BY2117" s="13"/>
      <c r="BZ2117" s="13"/>
    </row>
    <row r="2118" spans="1:78" ht="12.75" customHeight="1">
      <c r="A2118" s="122" t="s">
        <v>65</v>
      </c>
      <c r="B2118" s="71" t="s">
        <v>68</v>
      </c>
      <c r="C2118" s="71" t="s">
        <v>25</v>
      </c>
      <c r="D2118" s="34">
        <v>45627</v>
      </c>
      <c r="E2118" s="12">
        <v>1502.124</v>
      </c>
      <c r="F2118" s="72">
        <v>50.732999999999997</v>
      </c>
      <c r="G2118" s="72">
        <v>1.51</v>
      </c>
      <c r="H2118" s="12">
        <v>61.398000000000003</v>
      </c>
      <c r="I2118" s="72">
        <v>2.0739999999999998</v>
      </c>
      <c r="J2118" s="72">
        <v>27.167999999999999</v>
      </c>
      <c r="K2118" s="12">
        <v>95.319000000000003</v>
      </c>
      <c r="L2118" s="72">
        <v>3.2189999999999999</v>
      </c>
      <c r="M2118" s="72">
        <v>25.408999999999999</v>
      </c>
      <c r="N2118" s="12">
        <v>156.71700000000001</v>
      </c>
      <c r="O2118" s="72">
        <v>5.2930000000000001</v>
      </c>
      <c r="P2118" s="72">
        <v>14.417</v>
      </c>
      <c r="Q2118" s="12">
        <v>50.557000000000002</v>
      </c>
      <c r="R2118" s="72">
        <v>1.708</v>
      </c>
      <c r="S2118" s="72">
        <v>28.318999999999999</v>
      </c>
      <c r="T2118" s="12">
        <v>207.274</v>
      </c>
      <c r="U2118" s="72">
        <v>7.0010000000000003</v>
      </c>
      <c r="V2118" s="72">
        <v>10.526</v>
      </c>
      <c r="W2118" s="12">
        <v>666.15200000000004</v>
      </c>
      <c r="X2118" s="72">
        <v>22.498999999999999</v>
      </c>
      <c r="Y2118" s="72">
        <v>4.133</v>
      </c>
      <c r="Z2118" s="12">
        <v>873.42700000000002</v>
      </c>
      <c r="AA2118" s="72">
        <v>29.498999999999999</v>
      </c>
      <c r="AB2118" s="72">
        <v>1.8109999999999999</v>
      </c>
      <c r="AC2118" s="12">
        <v>2375.5500000000002</v>
      </c>
      <c r="AD2118" s="72">
        <v>80.231999999999999</v>
      </c>
      <c r="AE2118" s="72">
        <v>0.51700000000000002</v>
      </c>
      <c r="AF2118" s="12">
        <v>12.412000000000001</v>
      </c>
      <c r="AG2118" s="72">
        <v>0.41899999999999998</v>
      </c>
      <c r="AH2118" s="72">
        <v>64.483999999999995</v>
      </c>
      <c r="AI2118" s="12">
        <v>68.7</v>
      </c>
      <c r="AJ2118" s="72">
        <v>2.3199999999999998</v>
      </c>
      <c r="AK2118" s="72">
        <v>11.871</v>
      </c>
      <c r="AL2118" s="12">
        <v>81.111999999999995</v>
      </c>
      <c r="AM2118" s="72">
        <v>2.7389999999999999</v>
      </c>
      <c r="AN2118" s="72">
        <v>6.2889999999999997</v>
      </c>
      <c r="AO2118" s="12">
        <v>2456.663</v>
      </c>
      <c r="AP2118" s="72">
        <v>82.971999999999994</v>
      </c>
      <c r="AQ2118" s="72">
        <v>0.50600000000000001</v>
      </c>
      <c r="AR2118" s="12">
        <v>30.61</v>
      </c>
      <c r="AS2118" s="72">
        <v>1.034</v>
      </c>
      <c r="AT2118" s="72">
        <v>37.279000000000003</v>
      </c>
      <c r="AU2118" s="12">
        <v>24.148</v>
      </c>
      <c r="AV2118" s="72">
        <v>0.81599999999999995</v>
      </c>
      <c r="AW2118" s="72">
        <v>44.359000000000002</v>
      </c>
      <c r="AX2118" s="12">
        <v>19.004000000000001</v>
      </c>
      <c r="AY2118" s="72">
        <v>0.64200000000000002</v>
      </c>
      <c r="AZ2118" s="72">
        <v>45.59</v>
      </c>
      <c r="BA2118" s="12">
        <v>43.152000000000001</v>
      </c>
      <c r="BB2118" s="72">
        <v>1.4570000000000001</v>
      </c>
      <c r="BC2118" s="72">
        <v>27.812999999999999</v>
      </c>
      <c r="BD2118" s="12">
        <v>37.082999999999998</v>
      </c>
      <c r="BE2118" s="72">
        <v>1.252</v>
      </c>
      <c r="BF2118" s="72">
        <v>35.414999999999999</v>
      </c>
      <c r="BG2118" s="12">
        <v>80.234999999999999</v>
      </c>
      <c r="BH2118" s="72">
        <v>2.71</v>
      </c>
      <c r="BI2118" s="72">
        <v>21.765999999999998</v>
      </c>
      <c r="BJ2118" s="12">
        <v>355.601</v>
      </c>
      <c r="BK2118" s="72">
        <v>12.01</v>
      </c>
      <c r="BL2118" s="72">
        <v>6.681</v>
      </c>
      <c r="BM2118" s="12">
        <v>37.732999999999997</v>
      </c>
      <c r="BN2118" s="72">
        <v>1.274</v>
      </c>
      <c r="BO2118" s="72">
        <v>24.920999999999999</v>
      </c>
      <c r="BP2118" s="12">
        <v>393.33300000000003</v>
      </c>
      <c r="BQ2118" s="72">
        <v>13.285</v>
      </c>
      <c r="BR2118" s="72">
        <v>6.0640000000000001</v>
      </c>
      <c r="BS2118" s="12">
        <v>504.17899999999997</v>
      </c>
      <c r="BT2118" s="72">
        <v>17.027999999999999</v>
      </c>
      <c r="BU2118" s="72">
        <v>2.5419999999999998</v>
      </c>
      <c r="BV2118" s="12">
        <v>2960.8420000000001</v>
      </c>
      <c r="BW2118" s="72">
        <v>100</v>
      </c>
      <c r="BX2118" s="72">
        <v>0.08</v>
      </c>
      <c r="BY2118" s="13"/>
      <c r="BZ2118" s="13"/>
    </row>
    <row r="2119" spans="1:78" ht="12.75" customHeight="1">
      <c r="A2119" s="122" t="s">
        <v>65</v>
      </c>
      <c r="B2119" s="71" t="s">
        <v>68</v>
      </c>
      <c r="C2119" s="71" t="s">
        <v>25</v>
      </c>
      <c r="D2119" s="34">
        <v>45717</v>
      </c>
      <c r="E2119" s="12">
        <v>1481.146</v>
      </c>
      <c r="F2119" s="72">
        <v>49.881999999999998</v>
      </c>
      <c r="G2119" s="72">
        <v>1.9359999999999999</v>
      </c>
      <c r="H2119" s="12">
        <v>67.861000000000004</v>
      </c>
      <c r="I2119" s="72">
        <v>2.2850000000000001</v>
      </c>
      <c r="J2119" s="72">
        <v>24.888999999999999</v>
      </c>
      <c r="K2119" s="12">
        <v>66.177000000000007</v>
      </c>
      <c r="L2119" s="72">
        <v>2.2290000000000001</v>
      </c>
      <c r="M2119" s="72">
        <v>37.368000000000002</v>
      </c>
      <c r="N2119" s="12">
        <v>134.03899999999999</v>
      </c>
      <c r="O2119" s="72">
        <v>4.5140000000000002</v>
      </c>
      <c r="P2119" s="72">
        <v>23.126999999999999</v>
      </c>
      <c r="Q2119" s="12">
        <v>5.28</v>
      </c>
      <c r="R2119" s="72">
        <v>0.17799999999999999</v>
      </c>
      <c r="S2119" s="72">
        <v>79.159000000000006</v>
      </c>
      <c r="T2119" s="12">
        <v>139.31899999999999</v>
      </c>
      <c r="U2119" s="72">
        <v>4.6920000000000002</v>
      </c>
      <c r="V2119" s="72">
        <v>22.725999999999999</v>
      </c>
      <c r="W2119" s="12">
        <v>747.51599999999996</v>
      </c>
      <c r="X2119" s="72">
        <v>25.175000000000001</v>
      </c>
      <c r="Y2119" s="72">
        <v>4.59</v>
      </c>
      <c r="Z2119" s="12">
        <v>886.83399999999995</v>
      </c>
      <c r="AA2119" s="72">
        <v>29.867000000000001</v>
      </c>
      <c r="AB2119" s="72">
        <v>3.0630000000000002</v>
      </c>
      <c r="AC2119" s="12">
        <v>2367.98</v>
      </c>
      <c r="AD2119" s="72">
        <v>79.748000000000005</v>
      </c>
      <c r="AE2119" s="72">
        <v>0.50800000000000001</v>
      </c>
      <c r="AF2119" s="12">
        <v>6.0279999999999996</v>
      </c>
      <c r="AG2119" s="72">
        <v>0.20300000000000001</v>
      </c>
      <c r="AH2119" s="72">
        <v>105.712</v>
      </c>
      <c r="AI2119" s="12">
        <v>89.007000000000005</v>
      </c>
      <c r="AJ2119" s="72">
        <v>2.9980000000000002</v>
      </c>
      <c r="AK2119" s="72">
        <v>8.4730000000000008</v>
      </c>
      <c r="AL2119" s="12">
        <v>95.034000000000006</v>
      </c>
      <c r="AM2119" s="72">
        <v>3.2010000000000001</v>
      </c>
      <c r="AN2119" s="72">
        <v>3.6280000000000001</v>
      </c>
      <c r="AO2119" s="12">
        <v>2463.0149999999999</v>
      </c>
      <c r="AP2119" s="72">
        <v>82.948999999999998</v>
      </c>
      <c r="AQ2119" s="72">
        <v>0.46600000000000003</v>
      </c>
      <c r="AR2119" s="12">
        <v>50.6</v>
      </c>
      <c r="AS2119" s="72">
        <v>1.704</v>
      </c>
      <c r="AT2119" s="72">
        <v>31.486999999999998</v>
      </c>
      <c r="AU2119" s="12">
        <v>26.803999999999998</v>
      </c>
      <c r="AV2119" s="72">
        <v>0.90300000000000002</v>
      </c>
      <c r="AW2119" s="72">
        <v>45.75</v>
      </c>
      <c r="AX2119" s="12">
        <v>73.302999999999997</v>
      </c>
      <c r="AY2119" s="72">
        <v>2.4689999999999999</v>
      </c>
      <c r="AZ2119" s="72">
        <v>22.077000000000002</v>
      </c>
      <c r="BA2119" s="12">
        <v>100.107</v>
      </c>
      <c r="BB2119" s="72">
        <v>3.371</v>
      </c>
      <c r="BC2119" s="72">
        <v>20.902999999999999</v>
      </c>
      <c r="BD2119" s="12">
        <v>34.597000000000001</v>
      </c>
      <c r="BE2119" s="72">
        <v>1.165</v>
      </c>
      <c r="BF2119" s="72">
        <v>44.890999999999998</v>
      </c>
      <c r="BG2119" s="12">
        <v>134.70400000000001</v>
      </c>
      <c r="BH2119" s="72">
        <v>4.5369999999999999</v>
      </c>
      <c r="BI2119" s="72">
        <v>15.71</v>
      </c>
      <c r="BJ2119" s="12">
        <v>305.42</v>
      </c>
      <c r="BK2119" s="72">
        <v>10.286</v>
      </c>
      <c r="BL2119" s="72">
        <v>8.0109999999999992</v>
      </c>
      <c r="BM2119" s="12">
        <v>15.571999999999999</v>
      </c>
      <c r="BN2119" s="72">
        <v>0.52400000000000002</v>
      </c>
      <c r="BO2119" s="72">
        <v>50.017000000000003</v>
      </c>
      <c r="BP2119" s="12">
        <v>320.99200000000002</v>
      </c>
      <c r="BQ2119" s="72">
        <v>10.81</v>
      </c>
      <c r="BR2119" s="72">
        <v>7.4969999999999999</v>
      </c>
      <c r="BS2119" s="12">
        <v>506.29599999999999</v>
      </c>
      <c r="BT2119" s="72">
        <v>17.050999999999998</v>
      </c>
      <c r="BU2119" s="72">
        <v>2.3090000000000002</v>
      </c>
      <c r="BV2119" s="12">
        <v>2969.31</v>
      </c>
      <c r="BW2119" s="72">
        <v>100</v>
      </c>
      <c r="BX2119" s="72">
        <v>8.4000000000000005E-2</v>
      </c>
      <c r="BY2119" s="13"/>
      <c r="BZ2119" s="13"/>
    </row>
    <row r="2120" spans="1:78" ht="12.75" customHeight="1">
      <c r="A2120" s="122" t="s">
        <v>65</v>
      </c>
      <c r="B2120" s="71" t="s">
        <v>68</v>
      </c>
      <c r="C2120" s="71" t="s">
        <v>25</v>
      </c>
      <c r="D2120" s="34">
        <v>45809</v>
      </c>
      <c r="E2120" s="12">
        <v>1525.1189999999999</v>
      </c>
      <c r="F2120" s="72">
        <v>51.231000000000002</v>
      </c>
      <c r="G2120" s="72">
        <v>1.4570000000000001</v>
      </c>
      <c r="H2120" s="12">
        <v>65.048000000000002</v>
      </c>
      <c r="I2120" s="72">
        <v>2.1850000000000001</v>
      </c>
      <c r="J2120" s="72">
        <v>29.478000000000002</v>
      </c>
      <c r="K2120" s="12">
        <v>77.185000000000002</v>
      </c>
      <c r="L2120" s="72">
        <v>2.593</v>
      </c>
      <c r="M2120" s="72">
        <v>25.878</v>
      </c>
      <c r="N2120" s="12">
        <v>142.233</v>
      </c>
      <c r="O2120" s="72">
        <v>4.7779999999999996</v>
      </c>
      <c r="P2120" s="72">
        <v>19.786999999999999</v>
      </c>
      <c r="Q2120" s="12">
        <v>7.0129999999999999</v>
      </c>
      <c r="R2120" s="72">
        <v>0.23599999999999999</v>
      </c>
      <c r="S2120" s="72">
        <v>56.487000000000002</v>
      </c>
      <c r="T2120" s="12">
        <v>149.245</v>
      </c>
      <c r="U2120" s="72">
        <v>5.0129999999999999</v>
      </c>
      <c r="V2120" s="72">
        <v>18.963999999999999</v>
      </c>
      <c r="W2120" s="12">
        <v>724.06399999999996</v>
      </c>
      <c r="X2120" s="72">
        <v>24.321999999999999</v>
      </c>
      <c r="Y2120" s="72">
        <v>4.3019999999999996</v>
      </c>
      <c r="Z2120" s="12">
        <v>873.30899999999997</v>
      </c>
      <c r="AA2120" s="72">
        <v>29.335999999999999</v>
      </c>
      <c r="AB2120" s="72">
        <v>2.4489999999999998</v>
      </c>
      <c r="AC2120" s="12">
        <v>2398.4279999999999</v>
      </c>
      <c r="AD2120" s="72">
        <v>80.566999999999993</v>
      </c>
      <c r="AE2120" s="72">
        <v>0.47199999999999998</v>
      </c>
      <c r="AF2120" s="12">
        <v>7.6360000000000001</v>
      </c>
      <c r="AG2120" s="72">
        <v>0.25600000000000001</v>
      </c>
      <c r="AH2120" s="72">
        <v>76.492999999999995</v>
      </c>
      <c r="AI2120" s="12">
        <v>72.456000000000003</v>
      </c>
      <c r="AJ2120" s="72">
        <v>2.4340000000000002</v>
      </c>
      <c r="AK2120" s="72">
        <v>9.7379999999999995</v>
      </c>
      <c r="AL2120" s="12">
        <v>80.091999999999999</v>
      </c>
      <c r="AM2120" s="72">
        <v>2.69</v>
      </c>
      <c r="AN2120" s="72">
        <v>5.3419999999999996</v>
      </c>
      <c r="AO2120" s="12">
        <v>2478.52</v>
      </c>
      <c r="AP2120" s="72">
        <v>83.257000000000005</v>
      </c>
      <c r="AQ2120" s="72">
        <v>0.40699999999999997</v>
      </c>
      <c r="AR2120" s="12">
        <v>50.04</v>
      </c>
      <c r="AS2120" s="72">
        <v>1.681</v>
      </c>
      <c r="AT2120" s="72">
        <v>37.026000000000003</v>
      </c>
      <c r="AU2120" s="12">
        <v>6.2590000000000003</v>
      </c>
      <c r="AV2120" s="72">
        <v>0.21</v>
      </c>
      <c r="AW2120" s="72">
        <v>66.260000000000005</v>
      </c>
      <c r="AX2120" s="12">
        <v>64.462999999999994</v>
      </c>
      <c r="AY2120" s="72">
        <v>2.165</v>
      </c>
      <c r="AZ2120" s="72">
        <v>30.145</v>
      </c>
      <c r="BA2120" s="12">
        <v>70.721999999999994</v>
      </c>
      <c r="BB2120" s="72">
        <v>2.3759999999999999</v>
      </c>
      <c r="BC2120" s="72">
        <v>27.84</v>
      </c>
      <c r="BD2120" s="12">
        <v>16.702000000000002</v>
      </c>
      <c r="BE2120" s="72">
        <v>0.56100000000000005</v>
      </c>
      <c r="BF2120" s="72">
        <v>61.091999999999999</v>
      </c>
      <c r="BG2120" s="12">
        <v>87.424000000000007</v>
      </c>
      <c r="BH2120" s="72">
        <v>2.9369999999999998</v>
      </c>
      <c r="BI2120" s="72">
        <v>27.396999999999998</v>
      </c>
      <c r="BJ2120" s="12">
        <v>307.28100000000001</v>
      </c>
      <c r="BK2120" s="72">
        <v>10.321999999999999</v>
      </c>
      <c r="BL2120" s="72">
        <v>10.8</v>
      </c>
      <c r="BM2120" s="12">
        <v>53.685000000000002</v>
      </c>
      <c r="BN2120" s="72">
        <v>1.8029999999999999</v>
      </c>
      <c r="BO2120" s="72">
        <v>35.75</v>
      </c>
      <c r="BP2120" s="12">
        <v>360.96499999999997</v>
      </c>
      <c r="BQ2120" s="72">
        <v>12.125</v>
      </c>
      <c r="BR2120" s="72">
        <v>8.6790000000000003</v>
      </c>
      <c r="BS2120" s="12">
        <v>498.42899999999997</v>
      </c>
      <c r="BT2120" s="72">
        <v>16.742999999999999</v>
      </c>
      <c r="BU2120" s="72">
        <v>2.153</v>
      </c>
      <c r="BV2120" s="12">
        <v>2976.9490000000001</v>
      </c>
      <c r="BW2120" s="72">
        <v>100</v>
      </c>
      <c r="BX2120" s="72">
        <v>8.8999999999999996E-2</v>
      </c>
      <c r="BY2120" s="13"/>
      <c r="BZ2120" s="13"/>
    </row>
    <row r="2121" spans="1:78" ht="12.75" customHeight="1">
      <c r="A2121" s="122" t="s">
        <v>65</v>
      </c>
      <c r="B2121" s="71" t="s">
        <v>68</v>
      </c>
      <c r="C2121" s="71" t="s">
        <v>25</v>
      </c>
      <c r="D2121" s="34">
        <v>45901</v>
      </c>
      <c r="E2121" s="12">
        <v>1553.509</v>
      </c>
      <c r="F2121" s="72">
        <v>52.156999999999996</v>
      </c>
      <c r="G2121" s="72">
        <v>1.224</v>
      </c>
      <c r="H2121" s="12">
        <v>67.275000000000006</v>
      </c>
      <c r="I2121" s="72">
        <v>2.2589999999999999</v>
      </c>
      <c r="J2121" s="72">
        <v>27.19</v>
      </c>
      <c r="K2121" s="12">
        <v>24.673999999999999</v>
      </c>
      <c r="L2121" s="72">
        <v>0.82799999999999996</v>
      </c>
      <c r="M2121" s="72">
        <v>43.613</v>
      </c>
      <c r="N2121" s="12">
        <v>91.948999999999998</v>
      </c>
      <c r="O2121" s="72">
        <v>3.0870000000000002</v>
      </c>
      <c r="P2121" s="72">
        <v>21.652999999999999</v>
      </c>
      <c r="Q2121" s="12">
        <v>23.353999999999999</v>
      </c>
      <c r="R2121" s="72">
        <v>0.78400000000000003</v>
      </c>
      <c r="S2121" s="72">
        <v>51.118000000000002</v>
      </c>
      <c r="T2121" s="12">
        <v>115.30200000000001</v>
      </c>
      <c r="U2121" s="72">
        <v>3.871</v>
      </c>
      <c r="V2121" s="72">
        <v>21.289000000000001</v>
      </c>
      <c r="W2121" s="12">
        <v>714.92700000000002</v>
      </c>
      <c r="X2121" s="72">
        <v>24.003</v>
      </c>
      <c r="Y2121" s="72">
        <v>3.8809999999999998</v>
      </c>
      <c r="Z2121" s="12">
        <v>830.22900000000004</v>
      </c>
      <c r="AA2121" s="72">
        <v>27.873999999999999</v>
      </c>
      <c r="AB2121" s="72">
        <v>1.698</v>
      </c>
      <c r="AC2121" s="12">
        <v>2383.7379999999998</v>
      </c>
      <c r="AD2121" s="72">
        <v>80.031000000000006</v>
      </c>
      <c r="AE2121" s="72">
        <v>0.60599999999999998</v>
      </c>
      <c r="AF2121" s="12">
        <v>24.34</v>
      </c>
      <c r="AG2121" s="72">
        <v>0.81699999999999995</v>
      </c>
      <c r="AH2121" s="72">
        <v>73.61</v>
      </c>
      <c r="AI2121" s="12">
        <v>62.07</v>
      </c>
      <c r="AJ2121" s="72">
        <v>2.0840000000000001</v>
      </c>
      <c r="AK2121" s="72">
        <v>24.614000000000001</v>
      </c>
      <c r="AL2121" s="12">
        <v>86.41</v>
      </c>
      <c r="AM2121" s="72">
        <v>2.9009999999999998</v>
      </c>
      <c r="AN2121" s="72">
        <v>6.2149999999999999</v>
      </c>
      <c r="AO2121" s="12">
        <v>2470.1469999999999</v>
      </c>
      <c r="AP2121" s="72">
        <v>82.932000000000002</v>
      </c>
      <c r="AQ2121" s="72">
        <v>0.54200000000000004</v>
      </c>
      <c r="AR2121" s="12">
        <v>42.02</v>
      </c>
      <c r="AS2121" s="72">
        <v>1.411</v>
      </c>
      <c r="AT2121" s="72">
        <v>31.102</v>
      </c>
      <c r="AU2121" s="12">
        <v>23.587</v>
      </c>
      <c r="AV2121" s="72">
        <v>0.79200000000000004</v>
      </c>
      <c r="AW2121" s="72">
        <v>44.276000000000003</v>
      </c>
      <c r="AX2121" s="12">
        <v>64.372</v>
      </c>
      <c r="AY2121" s="72">
        <v>2.161</v>
      </c>
      <c r="AZ2121" s="72">
        <v>38.584000000000003</v>
      </c>
      <c r="BA2121" s="12">
        <v>87.959000000000003</v>
      </c>
      <c r="BB2121" s="72">
        <v>2.9529999999999998</v>
      </c>
      <c r="BC2121" s="72">
        <v>27.274000000000001</v>
      </c>
      <c r="BD2121" s="12">
        <v>35.313000000000002</v>
      </c>
      <c r="BE2121" s="72">
        <v>1.1859999999999999</v>
      </c>
      <c r="BF2121" s="72">
        <v>40.795000000000002</v>
      </c>
      <c r="BG2121" s="12">
        <v>123.27200000000001</v>
      </c>
      <c r="BH2121" s="72">
        <v>4.1390000000000002</v>
      </c>
      <c r="BI2121" s="72">
        <v>20.274999999999999</v>
      </c>
      <c r="BJ2121" s="12">
        <v>296.68799999999999</v>
      </c>
      <c r="BK2121" s="72">
        <v>9.9610000000000003</v>
      </c>
      <c r="BL2121" s="72">
        <v>10.688000000000001</v>
      </c>
      <c r="BM2121" s="12">
        <v>46.390999999999998</v>
      </c>
      <c r="BN2121" s="72">
        <v>1.5580000000000001</v>
      </c>
      <c r="BO2121" s="72">
        <v>41.811</v>
      </c>
      <c r="BP2121" s="12">
        <v>343.07900000000001</v>
      </c>
      <c r="BQ2121" s="72">
        <v>11.518000000000001</v>
      </c>
      <c r="BR2121" s="72">
        <v>8.1820000000000004</v>
      </c>
      <c r="BS2121" s="12">
        <v>508.37099999999998</v>
      </c>
      <c r="BT2121" s="72">
        <v>17.068000000000001</v>
      </c>
      <c r="BU2121" s="72">
        <v>4.1550000000000002</v>
      </c>
      <c r="BV2121" s="12">
        <v>2978.518</v>
      </c>
      <c r="BW2121" s="72">
        <v>100</v>
      </c>
      <c r="BX2121" s="72">
        <v>0.51100000000000001</v>
      </c>
      <c r="BY2121" s="13"/>
      <c r="BZ2121" s="13"/>
    </row>
    <row r="2122" spans="1:78" ht="12.75" customHeight="1">
      <c r="A2122" s="122" t="s">
        <v>65</v>
      </c>
      <c r="B2122" s="71" t="s">
        <v>68</v>
      </c>
      <c r="C2122" s="71" t="s">
        <v>25</v>
      </c>
      <c r="D2122" s="34">
        <v>45992</v>
      </c>
      <c r="E2122" s="12">
        <v>1569.8009999999999</v>
      </c>
      <c r="F2122" s="72">
        <v>52.319000000000003</v>
      </c>
      <c r="G2122" s="72">
        <v>1.256</v>
      </c>
      <c r="H2122" s="12">
        <v>42.859000000000002</v>
      </c>
      <c r="I2122" s="72">
        <v>1.4279999999999999</v>
      </c>
      <c r="J2122" s="72">
        <v>26.187999999999999</v>
      </c>
      <c r="K2122" s="12">
        <v>93.028999999999996</v>
      </c>
      <c r="L2122" s="72">
        <v>3.101</v>
      </c>
      <c r="M2122" s="72">
        <v>23.564</v>
      </c>
      <c r="N2122" s="12">
        <v>135.88900000000001</v>
      </c>
      <c r="O2122" s="72">
        <v>4.5289999999999999</v>
      </c>
      <c r="P2122" s="72">
        <v>15.696999999999999</v>
      </c>
      <c r="Q2122" s="12">
        <v>37.142000000000003</v>
      </c>
      <c r="R2122" s="72">
        <v>1.238</v>
      </c>
      <c r="S2122" s="72">
        <v>41.664999999999999</v>
      </c>
      <c r="T2122" s="12">
        <v>173.03100000000001</v>
      </c>
      <c r="U2122" s="72">
        <v>5.7670000000000003</v>
      </c>
      <c r="V2122" s="72">
        <v>13.026</v>
      </c>
      <c r="W2122" s="12">
        <v>668.26900000000001</v>
      </c>
      <c r="X2122" s="72">
        <v>22.273</v>
      </c>
      <c r="Y2122" s="72">
        <v>3.7320000000000002</v>
      </c>
      <c r="Z2122" s="12">
        <v>841.3</v>
      </c>
      <c r="AA2122" s="72">
        <v>28.039000000000001</v>
      </c>
      <c r="AB2122" s="72">
        <v>2.0350000000000001</v>
      </c>
      <c r="AC2122" s="12">
        <v>2411.1010000000001</v>
      </c>
      <c r="AD2122" s="72">
        <v>80.358999999999995</v>
      </c>
      <c r="AE2122" s="72">
        <v>0.57099999999999995</v>
      </c>
      <c r="AF2122" s="12">
        <v>5.7519999999999998</v>
      </c>
      <c r="AG2122" s="72">
        <v>0.192</v>
      </c>
      <c r="AH2122" s="72">
        <v>101.17100000000001</v>
      </c>
      <c r="AI2122" s="12">
        <v>73.659000000000006</v>
      </c>
      <c r="AJ2122" s="72">
        <v>2.4550000000000001</v>
      </c>
      <c r="AK2122" s="72">
        <v>10.952999999999999</v>
      </c>
      <c r="AL2122" s="12">
        <v>79.411000000000001</v>
      </c>
      <c r="AM2122" s="72">
        <v>2.6469999999999998</v>
      </c>
      <c r="AN2122" s="72">
        <v>6.2</v>
      </c>
      <c r="AO2122" s="12">
        <v>2490.5120000000002</v>
      </c>
      <c r="AP2122" s="72">
        <v>83.004999999999995</v>
      </c>
      <c r="AQ2122" s="72">
        <v>0.5</v>
      </c>
      <c r="AR2122" s="12">
        <v>62.915999999999997</v>
      </c>
      <c r="AS2122" s="72">
        <v>2.097</v>
      </c>
      <c r="AT2122" s="72">
        <v>30.949000000000002</v>
      </c>
      <c r="AU2122" s="12">
        <v>15.893000000000001</v>
      </c>
      <c r="AV2122" s="72">
        <v>0.53</v>
      </c>
      <c r="AW2122" s="72">
        <v>76.152000000000001</v>
      </c>
      <c r="AX2122" s="12">
        <v>47.234999999999999</v>
      </c>
      <c r="AY2122" s="72">
        <v>1.5740000000000001</v>
      </c>
      <c r="AZ2122" s="72">
        <v>40.865000000000002</v>
      </c>
      <c r="BA2122" s="12">
        <v>63.128</v>
      </c>
      <c r="BB2122" s="72">
        <v>2.1040000000000001</v>
      </c>
      <c r="BC2122" s="72">
        <v>43.356999999999999</v>
      </c>
      <c r="BD2122" s="12">
        <v>43.988999999999997</v>
      </c>
      <c r="BE2122" s="72">
        <v>1.466</v>
      </c>
      <c r="BF2122" s="72">
        <v>47.209000000000003</v>
      </c>
      <c r="BG2122" s="12">
        <v>107.117</v>
      </c>
      <c r="BH2122" s="72">
        <v>3.57</v>
      </c>
      <c r="BI2122" s="72">
        <v>25.524999999999999</v>
      </c>
      <c r="BJ2122" s="12">
        <v>260.00099999999998</v>
      </c>
      <c r="BK2122" s="72">
        <v>8.6660000000000004</v>
      </c>
      <c r="BL2122" s="72">
        <v>10.337999999999999</v>
      </c>
      <c r="BM2122" s="12">
        <v>79.872</v>
      </c>
      <c r="BN2122" s="72">
        <v>2.6619999999999999</v>
      </c>
      <c r="BO2122" s="72">
        <v>39.006999999999998</v>
      </c>
      <c r="BP2122" s="12">
        <v>339.87299999999999</v>
      </c>
      <c r="BQ2122" s="72">
        <v>11.327999999999999</v>
      </c>
      <c r="BR2122" s="72">
        <v>9.19</v>
      </c>
      <c r="BS2122" s="12">
        <v>509.90600000000001</v>
      </c>
      <c r="BT2122" s="72">
        <v>16.995000000000001</v>
      </c>
      <c r="BU2122" s="72">
        <v>2.5310000000000001</v>
      </c>
      <c r="BV2122" s="12">
        <v>3000.4180000000001</v>
      </c>
      <c r="BW2122" s="72">
        <v>100</v>
      </c>
      <c r="BX2122" s="72">
        <v>9.9000000000000005E-2</v>
      </c>
      <c r="BY2122" s="13"/>
      <c r="BZ2122" s="13"/>
    </row>
    <row r="2123" spans="1:78" ht="12.75" customHeight="1">
      <c r="A2123" s="122" t="s">
        <v>65</v>
      </c>
      <c r="B2123" s="71" t="s">
        <v>68</v>
      </c>
      <c r="C2123" s="71" t="s">
        <v>25</v>
      </c>
      <c r="D2123" s="34">
        <v>46082</v>
      </c>
      <c r="E2123" s="12">
        <v>1567.586</v>
      </c>
      <c r="F2123" s="72">
        <v>52.414999999999999</v>
      </c>
      <c r="G2123" s="72">
        <v>1.597</v>
      </c>
      <c r="H2123" s="12">
        <v>63.374000000000002</v>
      </c>
      <c r="I2123" s="72">
        <v>2.1190000000000002</v>
      </c>
      <c r="J2123" s="72">
        <v>31.137</v>
      </c>
      <c r="K2123" s="12">
        <v>17.222000000000001</v>
      </c>
      <c r="L2123" s="72">
        <v>0.57599999999999996</v>
      </c>
      <c r="M2123" s="72">
        <v>64.337999999999994</v>
      </c>
      <c r="N2123" s="12">
        <v>80.596999999999994</v>
      </c>
      <c r="O2123" s="72">
        <v>2.6949999999999998</v>
      </c>
      <c r="P2123" s="72">
        <v>25.838000000000001</v>
      </c>
      <c r="Q2123" s="12">
        <v>21.696000000000002</v>
      </c>
      <c r="R2123" s="72">
        <v>0.72499999999999998</v>
      </c>
      <c r="S2123" s="72">
        <v>78.400999999999996</v>
      </c>
      <c r="T2123" s="12">
        <v>102.29300000000001</v>
      </c>
      <c r="U2123" s="72">
        <v>3.42</v>
      </c>
      <c r="V2123" s="72">
        <v>26.491</v>
      </c>
      <c r="W2123" s="12">
        <v>747.37599999999998</v>
      </c>
      <c r="X2123" s="72">
        <v>24.99</v>
      </c>
      <c r="Y2123" s="72">
        <v>3.6989999999999998</v>
      </c>
      <c r="Z2123" s="12">
        <v>849.66899999999998</v>
      </c>
      <c r="AA2123" s="72">
        <v>28.41</v>
      </c>
      <c r="AB2123" s="72">
        <v>2.13</v>
      </c>
      <c r="AC2123" s="12">
        <v>2417.2539999999999</v>
      </c>
      <c r="AD2123" s="72">
        <v>80.825999999999993</v>
      </c>
      <c r="AE2123" s="72">
        <v>0.51400000000000001</v>
      </c>
      <c r="AF2123" s="12">
        <v>20.611000000000001</v>
      </c>
      <c r="AG2123" s="72">
        <v>0.68899999999999995</v>
      </c>
      <c r="AH2123" s="72">
        <v>59.536000000000001</v>
      </c>
      <c r="AI2123" s="12">
        <v>72.573999999999998</v>
      </c>
      <c r="AJ2123" s="72">
        <v>2.427</v>
      </c>
      <c r="AK2123" s="72">
        <v>20.024999999999999</v>
      </c>
      <c r="AL2123" s="12">
        <v>93.185000000000002</v>
      </c>
      <c r="AM2123" s="72">
        <v>3.1160000000000001</v>
      </c>
      <c r="AN2123" s="72">
        <v>5.7229999999999999</v>
      </c>
      <c r="AO2123" s="12">
        <v>2510.4389999999999</v>
      </c>
      <c r="AP2123" s="72">
        <v>83.941000000000003</v>
      </c>
      <c r="AQ2123" s="72">
        <v>0.38600000000000001</v>
      </c>
      <c r="AR2123" s="12">
        <v>59.055</v>
      </c>
      <c r="AS2123" s="72">
        <v>1.9750000000000001</v>
      </c>
      <c r="AT2123" s="72">
        <v>32.935000000000002</v>
      </c>
      <c r="AU2123" s="12">
        <v>12.452999999999999</v>
      </c>
      <c r="AV2123" s="72">
        <v>0.41599999999999998</v>
      </c>
      <c r="AW2123" s="72">
        <v>101.919</v>
      </c>
      <c r="AX2123" s="12">
        <v>52.883000000000003</v>
      </c>
      <c r="AY2123" s="72">
        <v>1.768</v>
      </c>
      <c r="AZ2123" s="72">
        <v>42.043999999999997</v>
      </c>
      <c r="BA2123" s="12">
        <v>65.337000000000003</v>
      </c>
      <c r="BB2123" s="72">
        <v>2.1850000000000001</v>
      </c>
      <c r="BC2123" s="72">
        <v>36.874000000000002</v>
      </c>
      <c r="BD2123" s="12">
        <v>32.603999999999999</v>
      </c>
      <c r="BE2123" s="72">
        <v>1.0900000000000001</v>
      </c>
      <c r="BF2123" s="72">
        <v>50.151000000000003</v>
      </c>
      <c r="BG2123" s="12">
        <v>97.94</v>
      </c>
      <c r="BH2123" s="72">
        <v>3.2749999999999999</v>
      </c>
      <c r="BI2123" s="72">
        <v>25.398</v>
      </c>
      <c r="BJ2123" s="12">
        <v>258.71800000000002</v>
      </c>
      <c r="BK2123" s="72">
        <v>8.6509999999999998</v>
      </c>
      <c r="BL2123" s="72">
        <v>14.936</v>
      </c>
      <c r="BM2123" s="12">
        <v>64.555999999999997</v>
      </c>
      <c r="BN2123" s="72">
        <v>2.1589999999999998</v>
      </c>
      <c r="BO2123" s="72">
        <v>44.637</v>
      </c>
      <c r="BP2123" s="12">
        <v>323.27300000000002</v>
      </c>
      <c r="BQ2123" s="72">
        <v>10.808999999999999</v>
      </c>
      <c r="BR2123" s="72">
        <v>10.388999999999999</v>
      </c>
      <c r="BS2123" s="12">
        <v>480.26799999999997</v>
      </c>
      <c r="BT2123" s="72">
        <v>16.059000000000001</v>
      </c>
      <c r="BU2123" s="72">
        <v>4.9139999999999997</v>
      </c>
      <c r="BV2123" s="12">
        <v>2990.7080000000001</v>
      </c>
      <c r="BW2123" s="72">
        <v>100</v>
      </c>
      <c r="BX2123" s="72">
        <v>0.7</v>
      </c>
      <c r="BY2123" s="13"/>
      <c r="BZ2123" s="13"/>
    </row>
    <row r="2124" spans="1:78" ht="12.75" customHeight="1">
      <c r="A2124" s="122" t="s">
        <v>65</v>
      </c>
      <c r="B2124" s="71" t="s">
        <v>68</v>
      </c>
      <c r="C2124" s="71" t="s">
        <v>25</v>
      </c>
      <c r="D2124" s="34">
        <v>46174</v>
      </c>
      <c r="E2124" s="12">
        <v>1570.23</v>
      </c>
      <c r="F2124" s="72">
        <v>51.97</v>
      </c>
      <c r="G2124" s="72">
        <v>1.2909999999999999</v>
      </c>
      <c r="H2124" s="12">
        <v>32.113999999999997</v>
      </c>
      <c r="I2124" s="72">
        <v>1.0629999999999999</v>
      </c>
      <c r="J2124" s="72">
        <v>31.363</v>
      </c>
      <c r="K2124" s="12">
        <v>48.042999999999999</v>
      </c>
      <c r="L2124" s="72">
        <v>1.59</v>
      </c>
      <c r="M2124" s="72">
        <v>31.588000000000001</v>
      </c>
      <c r="N2124" s="12">
        <v>80.156999999999996</v>
      </c>
      <c r="O2124" s="72">
        <v>2.653</v>
      </c>
      <c r="P2124" s="72">
        <v>23.875</v>
      </c>
      <c r="Q2124" s="12">
        <v>16.350999999999999</v>
      </c>
      <c r="R2124" s="72">
        <v>0.54100000000000004</v>
      </c>
      <c r="S2124" s="72">
        <v>52.753</v>
      </c>
      <c r="T2124" s="12">
        <v>96.507999999999996</v>
      </c>
      <c r="U2124" s="72">
        <v>3.194</v>
      </c>
      <c r="V2124" s="72">
        <v>20.818999999999999</v>
      </c>
      <c r="W2124" s="12">
        <v>759.18600000000004</v>
      </c>
      <c r="X2124" s="72">
        <v>25.126999999999999</v>
      </c>
      <c r="Y2124" s="72">
        <v>2.8380000000000001</v>
      </c>
      <c r="Z2124" s="12">
        <v>855.69299999999998</v>
      </c>
      <c r="AA2124" s="72">
        <v>28.321000000000002</v>
      </c>
      <c r="AB2124" s="72">
        <v>1.6359999999999999</v>
      </c>
      <c r="AC2124" s="12">
        <v>2425.924</v>
      </c>
      <c r="AD2124" s="72">
        <v>80.290999999999997</v>
      </c>
      <c r="AE2124" s="72">
        <v>0.44900000000000001</v>
      </c>
      <c r="AF2124" s="12">
        <v>3.6059999999999999</v>
      </c>
      <c r="AG2124" s="72">
        <v>0.11899999999999999</v>
      </c>
      <c r="AH2124" s="72">
        <v>106.783</v>
      </c>
      <c r="AI2124" s="12">
        <v>91.323999999999998</v>
      </c>
      <c r="AJ2124" s="72">
        <v>3.0230000000000001</v>
      </c>
      <c r="AK2124" s="72">
        <v>5.73</v>
      </c>
      <c r="AL2124" s="12">
        <v>94.930999999999997</v>
      </c>
      <c r="AM2124" s="72">
        <v>3.1419999999999999</v>
      </c>
      <c r="AN2124" s="72">
        <v>4.415</v>
      </c>
      <c r="AO2124" s="12">
        <v>2520.8539999999998</v>
      </c>
      <c r="AP2124" s="72">
        <v>83.433000000000007</v>
      </c>
      <c r="AQ2124" s="72">
        <v>0.39200000000000002</v>
      </c>
      <c r="AR2124" s="12">
        <v>30.545999999999999</v>
      </c>
      <c r="AS2124" s="72">
        <v>1.0109999999999999</v>
      </c>
      <c r="AT2124" s="72">
        <v>35.156999999999996</v>
      </c>
      <c r="AU2124" s="12">
        <v>15.002000000000001</v>
      </c>
      <c r="AV2124" s="72">
        <v>0.497</v>
      </c>
      <c r="AW2124" s="72">
        <v>53.389000000000003</v>
      </c>
      <c r="AX2124" s="12">
        <v>77.948999999999998</v>
      </c>
      <c r="AY2124" s="72">
        <v>2.58</v>
      </c>
      <c r="AZ2124" s="72">
        <v>24.155999999999999</v>
      </c>
      <c r="BA2124" s="12">
        <v>92.950999999999993</v>
      </c>
      <c r="BB2124" s="72">
        <v>3.0760000000000001</v>
      </c>
      <c r="BC2124" s="72">
        <v>20.53</v>
      </c>
      <c r="BD2124" s="12">
        <v>24.231000000000002</v>
      </c>
      <c r="BE2124" s="72">
        <v>0.80200000000000005</v>
      </c>
      <c r="BF2124" s="72">
        <v>45.319000000000003</v>
      </c>
      <c r="BG2124" s="12">
        <v>117.182</v>
      </c>
      <c r="BH2124" s="72">
        <v>3.8780000000000001</v>
      </c>
      <c r="BI2124" s="72">
        <v>16.829000000000001</v>
      </c>
      <c r="BJ2124" s="12">
        <v>320.94099999999997</v>
      </c>
      <c r="BK2124" s="72">
        <v>10.622</v>
      </c>
      <c r="BL2124" s="72">
        <v>8.0649999999999995</v>
      </c>
      <c r="BM2124" s="12">
        <v>31.895</v>
      </c>
      <c r="BN2124" s="72">
        <v>1.056</v>
      </c>
      <c r="BO2124" s="72">
        <v>45.906999999999996</v>
      </c>
      <c r="BP2124" s="12">
        <v>352.83600000000001</v>
      </c>
      <c r="BQ2124" s="72">
        <v>11.678000000000001</v>
      </c>
      <c r="BR2124" s="72">
        <v>6.34</v>
      </c>
      <c r="BS2124" s="12">
        <v>500.56400000000002</v>
      </c>
      <c r="BT2124" s="72">
        <v>16.567</v>
      </c>
      <c r="BU2124" s="72">
        <v>1.8939999999999999</v>
      </c>
      <c r="BV2124" s="12">
        <v>3021.4180000000001</v>
      </c>
      <c r="BW2124" s="72">
        <v>100</v>
      </c>
      <c r="BX2124" s="72">
        <v>8.8999999999999996E-2</v>
      </c>
      <c r="BY2124" s="13"/>
      <c r="BZ2124" s="13"/>
    </row>
    <row r="2125" spans="1:78" ht="12.75" customHeight="1">
      <c r="A2125" s="122" t="s">
        <v>65</v>
      </c>
      <c r="B2125" s="71" t="s">
        <v>69</v>
      </c>
      <c r="C2125" s="71" t="s">
        <v>26</v>
      </c>
      <c r="D2125" s="34">
        <v>41883</v>
      </c>
      <c r="E2125" s="12">
        <v>2702.3110000000001</v>
      </c>
      <c r="F2125" s="72">
        <v>57.954999999999998</v>
      </c>
      <c r="G2125" s="72">
        <v>0.998</v>
      </c>
      <c r="H2125" s="12">
        <v>152.81299999999999</v>
      </c>
      <c r="I2125" s="72">
        <v>3.2770000000000001</v>
      </c>
      <c r="J2125" s="72">
        <v>21.533999999999999</v>
      </c>
      <c r="K2125" s="12">
        <v>89.948999999999998</v>
      </c>
      <c r="L2125" s="72">
        <v>1.929</v>
      </c>
      <c r="M2125" s="72">
        <v>30.949000000000002</v>
      </c>
      <c r="N2125" s="12">
        <v>242.76300000000001</v>
      </c>
      <c r="O2125" s="72">
        <v>5.2060000000000004</v>
      </c>
      <c r="P2125" s="72">
        <v>16.951000000000001</v>
      </c>
      <c r="Q2125" s="12">
        <v>14.176</v>
      </c>
      <c r="R2125" s="72">
        <v>0.30399999999999999</v>
      </c>
      <c r="S2125" s="72">
        <v>62.816000000000003</v>
      </c>
      <c r="T2125" s="12">
        <v>256.93799999999999</v>
      </c>
      <c r="U2125" s="72">
        <v>5.51</v>
      </c>
      <c r="V2125" s="72">
        <v>17.073</v>
      </c>
      <c r="W2125" s="12">
        <v>762.56399999999996</v>
      </c>
      <c r="X2125" s="72">
        <v>16.353999999999999</v>
      </c>
      <c r="Y2125" s="72">
        <v>6.5789999999999997</v>
      </c>
      <c r="Z2125" s="12">
        <v>1019.502</v>
      </c>
      <c r="AA2125" s="72">
        <v>21.864999999999998</v>
      </c>
      <c r="AB2125" s="72">
        <v>2.6219999999999999</v>
      </c>
      <c r="AC2125" s="12">
        <v>3721.8130000000001</v>
      </c>
      <c r="AD2125" s="72">
        <v>79.819000000000003</v>
      </c>
      <c r="AE2125" s="72">
        <v>0.47499999999999998</v>
      </c>
      <c r="AF2125" s="12">
        <v>12.196999999999999</v>
      </c>
      <c r="AG2125" s="72">
        <v>0.26200000000000001</v>
      </c>
      <c r="AH2125" s="72">
        <v>79.494</v>
      </c>
      <c r="AI2125" s="12">
        <v>159.81899999999999</v>
      </c>
      <c r="AJ2125" s="72">
        <v>3.4279999999999999</v>
      </c>
      <c r="AK2125" s="72">
        <v>7.4320000000000004</v>
      </c>
      <c r="AL2125" s="12">
        <v>172.01599999999999</v>
      </c>
      <c r="AM2125" s="72">
        <v>3.6890000000000001</v>
      </c>
      <c r="AN2125" s="72">
        <v>3.819</v>
      </c>
      <c r="AO2125" s="12">
        <v>3893.8290000000002</v>
      </c>
      <c r="AP2125" s="72">
        <v>83.507999999999996</v>
      </c>
      <c r="AQ2125" s="72">
        <v>0.432</v>
      </c>
      <c r="AR2125" s="12">
        <v>16.943999999999999</v>
      </c>
      <c r="AS2125" s="72">
        <v>0.36299999999999999</v>
      </c>
      <c r="AT2125" s="72">
        <v>81.245000000000005</v>
      </c>
      <c r="AU2125" s="12">
        <v>13.316000000000001</v>
      </c>
      <c r="AV2125" s="72">
        <v>0.28599999999999998</v>
      </c>
      <c r="AW2125" s="72">
        <v>58.658000000000001</v>
      </c>
      <c r="AX2125" s="12">
        <v>166.95699999999999</v>
      </c>
      <c r="AY2125" s="72">
        <v>3.581</v>
      </c>
      <c r="AZ2125" s="72">
        <v>20.748000000000001</v>
      </c>
      <c r="BA2125" s="12">
        <v>180.273</v>
      </c>
      <c r="BB2125" s="72">
        <v>3.8660000000000001</v>
      </c>
      <c r="BC2125" s="72">
        <v>18.864000000000001</v>
      </c>
      <c r="BD2125" s="12">
        <v>91.08</v>
      </c>
      <c r="BE2125" s="72">
        <v>1.9530000000000001</v>
      </c>
      <c r="BF2125" s="72">
        <v>28.041</v>
      </c>
      <c r="BG2125" s="12">
        <v>271.35199999999998</v>
      </c>
      <c r="BH2125" s="72">
        <v>5.82</v>
      </c>
      <c r="BI2125" s="72">
        <v>13.304</v>
      </c>
      <c r="BJ2125" s="12">
        <v>375.096</v>
      </c>
      <c r="BK2125" s="72">
        <v>8.0440000000000005</v>
      </c>
      <c r="BL2125" s="72">
        <v>14.279</v>
      </c>
      <c r="BM2125" s="12">
        <v>105.58799999999999</v>
      </c>
      <c r="BN2125" s="72">
        <v>2.2639999999999998</v>
      </c>
      <c r="BO2125" s="72">
        <v>32.131</v>
      </c>
      <c r="BP2125" s="12">
        <v>480.68400000000003</v>
      </c>
      <c r="BQ2125" s="72">
        <v>10.308999999999999</v>
      </c>
      <c r="BR2125" s="72">
        <v>9.1620000000000008</v>
      </c>
      <c r="BS2125" s="12">
        <v>768.98099999999999</v>
      </c>
      <c r="BT2125" s="72">
        <v>16.492000000000001</v>
      </c>
      <c r="BU2125" s="72">
        <v>1.7849999999999999</v>
      </c>
      <c r="BV2125" s="12">
        <v>4662.8100000000004</v>
      </c>
      <c r="BW2125" s="72">
        <v>100</v>
      </c>
      <c r="BX2125" s="72">
        <v>0.21199999999999999</v>
      </c>
      <c r="BY2125" s="13"/>
      <c r="BZ2125" s="13"/>
    </row>
    <row r="2126" spans="1:78" ht="12.75" customHeight="1">
      <c r="A2126" s="122" t="s">
        <v>65</v>
      </c>
      <c r="B2126" s="71" t="s">
        <v>69</v>
      </c>
      <c r="C2126" s="71" t="s">
        <v>26</v>
      </c>
      <c r="D2126" s="34">
        <v>41974</v>
      </c>
      <c r="E2126" s="12">
        <v>2747.9749999999999</v>
      </c>
      <c r="F2126" s="72">
        <v>58.776000000000003</v>
      </c>
      <c r="G2126" s="72">
        <v>1.002</v>
      </c>
      <c r="H2126" s="12">
        <v>128.535</v>
      </c>
      <c r="I2126" s="72">
        <v>2.7490000000000001</v>
      </c>
      <c r="J2126" s="72">
        <v>24.457000000000001</v>
      </c>
      <c r="K2126" s="12">
        <v>172.77699999999999</v>
      </c>
      <c r="L2126" s="72">
        <v>3.6960000000000002</v>
      </c>
      <c r="M2126" s="72">
        <v>20.879000000000001</v>
      </c>
      <c r="N2126" s="12">
        <v>301.31200000000001</v>
      </c>
      <c r="O2126" s="72">
        <v>6.4450000000000003</v>
      </c>
      <c r="P2126" s="72">
        <v>16.321999999999999</v>
      </c>
      <c r="Q2126" s="12">
        <v>5.923</v>
      </c>
      <c r="R2126" s="72">
        <v>0.127</v>
      </c>
      <c r="S2126" s="72">
        <v>89.759</v>
      </c>
      <c r="T2126" s="12">
        <v>307.23599999999999</v>
      </c>
      <c r="U2126" s="72">
        <v>6.5709999999999997</v>
      </c>
      <c r="V2126" s="72">
        <v>16.518000000000001</v>
      </c>
      <c r="W2126" s="12">
        <v>679.01800000000003</v>
      </c>
      <c r="X2126" s="72">
        <v>14.523</v>
      </c>
      <c r="Y2126" s="72">
        <v>7.0279999999999996</v>
      </c>
      <c r="Z2126" s="12">
        <v>986.25400000000002</v>
      </c>
      <c r="AA2126" s="72">
        <v>21.094999999999999</v>
      </c>
      <c r="AB2126" s="72">
        <v>2.4740000000000002</v>
      </c>
      <c r="AC2126" s="12">
        <v>3734.2289999999998</v>
      </c>
      <c r="AD2126" s="72">
        <v>79.870999999999995</v>
      </c>
      <c r="AE2126" s="72">
        <v>0.436</v>
      </c>
      <c r="AF2126" s="12">
        <v>15.926</v>
      </c>
      <c r="AG2126" s="72">
        <v>0.34100000000000003</v>
      </c>
      <c r="AH2126" s="72">
        <v>87.858999999999995</v>
      </c>
      <c r="AI2126" s="12">
        <v>146.697</v>
      </c>
      <c r="AJ2126" s="72">
        <v>3.1379999999999999</v>
      </c>
      <c r="AK2126" s="72">
        <v>10.666</v>
      </c>
      <c r="AL2126" s="12">
        <v>162.62200000000001</v>
      </c>
      <c r="AM2126" s="72">
        <v>3.4780000000000002</v>
      </c>
      <c r="AN2126" s="72">
        <v>3.31</v>
      </c>
      <c r="AO2126" s="12">
        <v>3896.8519999999999</v>
      </c>
      <c r="AP2126" s="72">
        <v>83.35</v>
      </c>
      <c r="AQ2126" s="72">
        <v>0.40899999999999997</v>
      </c>
      <c r="AR2126" s="12">
        <v>33.582999999999998</v>
      </c>
      <c r="AS2126" s="72">
        <v>0.71799999999999997</v>
      </c>
      <c r="AT2126" s="72">
        <v>50.771999999999998</v>
      </c>
      <c r="AU2126" s="12">
        <v>0</v>
      </c>
      <c r="AV2126" s="72">
        <v>0</v>
      </c>
      <c r="AW2126" s="72">
        <v>0</v>
      </c>
      <c r="AX2126" s="12">
        <v>167.935</v>
      </c>
      <c r="AY2126" s="72">
        <v>3.5920000000000001</v>
      </c>
      <c r="AZ2126" s="72">
        <v>18.701000000000001</v>
      </c>
      <c r="BA2126" s="12">
        <v>167.935</v>
      </c>
      <c r="BB2126" s="72">
        <v>3.5920000000000001</v>
      </c>
      <c r="BC2126" s="72">
        <v>18.701000000000001</v>
      </c>
      <c r="BD2126" s="12">
        <v>103.652</v>
      </c>
      <c r="BE2126" s="72">
        <v>2.2170000000000001</v>
      </c>
      <c r="BF2126" s="72">
        <v>27.692</v>
      </c>
      <c r="BG2126" s="12">
        <v>271.58699999999999</v>
      </c>
      <c r="BH2126" s="72">
        <v>5.8090000000000002</v>
      </c>
      <c r="BI2126" s="72">
        <v>14.302</v>
      </c>
      <c r="BJ2126" s="12">
        <v>345.29</v>
      </c>
      <c r="BK2126" s="72">
        <v>7.3849999999999998</v>
      </c>
      <c r="BL2126" s="72">
        <v>11.928000000000001</v>
      </c>
      <c r="BM2126" s="12">
        <v>127.995</v>
      </c>
      <c r="BN2126" s="72">
        <v>2.738</v>
      </c>
      <c r="BO2126" s="72">
        <v>25.06</v>
      </c>
      <c r="BP2126" s="12">
        <v>473.286</v>
      </c>
      <c r="BQ2126" s="72">
        <v>10.122999999999999</v>
      </c>
      <c r="BR2126" s="72">
        <v>8.8729999999999993</v>
      </c>
      <c r="BS2126" s="12">
        <v>778.45600000000002</v>
      </c>
      <c r="BT2126" s="72">
        <v>16.649999999999999</v>
      </c>
      <c r="BU2126" s="72">
        <v>1.5840000000000001</v>
      </c>
      <c r="BV2126" s="12">
        <v>4675.308</v>
      </c>
      <c r="BW2126" s="72">
        <v>100</v>
      </c>
      <c r="BX2126" s="72">
        <v>0.214</v>
      </c>
      <c r="BY2126" s="13"/>
      <c r="BZ2126" s="13"/>
    </row>
    <row r="2127" spans="1:78" ht="12.75" customHeight="1">
      <c r="A2127" s="122" t="s">
        <v>65</v>
      </c>
      <c r="B2127" s="71" t="s">
        <v>69</v>
      </c>
      <c r="C2127" s="71" t="s">
        <v>26</v>
      </c>
      <c r="D2127" s="34">
        <v>42064</v>
      </c>
      <c r="E2127" s="12">
        <v>2754.56</v>
      </c>
      <c r="F2127" s="72">
        <v>58.862000000000002</v>
      </c>
      <c r="G2127" s="72">
        <v>1.0449999999999999</v>
      </c>
      <c r="H2127" s="12">
        <v>147.19300000000001</v>
      </c>
      <c r="I2127" s="72">
        <v>3.145</v>
      </c>
      <c r="J2127" s="72">
        <v>11.773</v>
      </c>
      <c r="K2127" s="12">
        <v>74.921000000000006</v>
      </c>
      <c r="L2127" s="72">
        <v>1.601</v>
      </c>
      <c r="M2127" s="72">
        <v>26.36</v>
      </c>
      <c r="N2127" s="12">
        <v>222.114</v>
      </c>
      <c r="O2127" s="72">
        <v>4.7460000000000004</v>
      </c>
      <c r="P2127" s="72">
        <v>10.331</v>
      </c>
      <c r="Q2127" s="12">
        <v>12.211</v>
      </c>
      <c r="R2127" s="72">
        <v>0.26100000000000001</v>
      </c>
      <c r="S2127" s="72">
        <v>77.575999999999993</v>
      </c>
      <c r="T2127" s="12">
        <v>234.32499999999999</v>
      </c>
      <c r="U2127" s="72">
        <v>5.0069999999999997</v>
      </c>
      <c r="V2127" s="72">
        <v>11.63</v>
      </c>
      <c r="W2127" s="12">
        <v>738.27499999999998</v>
      </c>
      <c r="X2127" s="72">
        <v>15.776</v>
      </c>
      <c r="Y2127" s="72">
        <v>5.2919999999999998</v>
      </c>
      <c r="Z2127" s="12">
        <v>972.6</v>
      </c>
      <c r="AA2127" s="72">
        <v>20.783999999999999</v>
      </c>
      <c r="AB2127" s="72">
        <v>2.4649999999999999</v>
      </c>
      <c r="AC2127" s="12">
        <v>3727.16</v>
      </c>
      <c r="AD2127" s="72">
        <v>79.646000000000001</v>
      </c>
      <c r="AE2127" s="72">
        <v>0.41899999999999998</v>
      </c>
      <c r="AF2127" s="12">
        <v>28.818000000000001</v>
      </c>
      <c r="AG2127" s="72">
        <v>0.61599999999999999</v>
      </c>
      <c r="AH2127" s="72">
        <v>47.375</v>
      </c>
      <c r="AI2127" s="12">
        <v>144.923</v>
      </c>
      <c r="AJ2127" s="72">
        <v>3.097</v>
      </c>
      <c r="AK2127" s="72">
        <v>10.39</v>
      </c>
      <c r="AL2127" s="12">
        <v>173.74100000000001</v>
      </c>
      <c r="AM2127" s="72">
        <v>3.7130000000000001</v>
      </c>
      <c r="AN2127" s="72">
        <v>3.0790000000000002</v>
      </c>
      <c r="AO2127" s="12">
        <v>3900.9009999999998</v>
      </c>
      <c r="AP2127" s="72">
        <v>83.358999999999995</v>
      </c>
      <c r="AQ2127" s="72">
        <v>0.36299999999999999</v>
      </c>
      <c r="AR2127" s="12">
        <v>30.640999999999998</v>
      </c>
      <c r="AS2127" s="72">
        <v>0.65500000000000003</v>
      </c>
      <c r="AT2127" s="72">
        <v>44.201000000000001</v>
      </c>
      <c r="AU2127" s="12">
        <v>18.558</v>
      </c>
      <c r="AV2127" s="72">
        <v>0.39700000000000002</v>
      </c>
      <c r="AW2127" s="72">
        <v>66.94</v>
      </c>
      <c r="AX2127" s="12">
        <v>100.81699999999999</v>
      </c>
      <c r="AY2127" s="72">
        <v>2.1539999999999999</v>
      </c>
      <c r="AZ2127" s="72">
        <v>28.681999999999999</v>
      </c>
      <c r="BA2127" s="12">
        <v>119.374</v>
      </c>
      <c r="BB2127" s="72">
        <v>2.5510000000000002</v>
      </c>
      <c r="BC2127" s="72">
        <v>25.077000000000002</v>
      </c>
      <c r="BD2127" s="12">
        <v>83.778000000000006</v>
      </c>
      <c r="BE2127" s="72">
        <v>1.79</v>
      </c>
      <c r="BF2127" s="72">
        <v>32.58</v>
      </c>
      <c r="BG2127" s="12">
        <v>203.15299999999999</v>
      </c>
      <c r="BH2127" s="72">
        <v>4.3410000000000002</v>
      </c>
      <c r="BI2127" s="72">
        <v>14.491</v>
      </c>
      <c r="BJ2127" s="12">
        <v>372.90499999999997</v>
      </c>
      <c r="BK2127" s="72">
        <v>7.9690000000000003</v>
      </c>
      <c r="BL2127" s="72">
        <v>11.178000000000001</v>
      </c>
      <c r="BM2127" s="12">
        <v>172.059</v>
      </c>
      <c r="BN2127" s="72">
        <v>3.677</v>
      </c>
      <c r="BO2127" s="72">
        <v>17.780999999999999</v>
      </c>
      <c r="BP2127" s="12">
        <v>544.96400000000006</v>
      </c>
      <c r="BQ2127" s="72">
        <v>11.645</v>
      </c>
      <c r="BR2127" s="72">
        <v>5.1349999999999998</v>
      </c>
      <c r="BS2127" s="12">
        <v>778.75800000000004</v>
      </c>
      <c r="BT2127" s="72">
        <v>16.640999999999998</v>
      </c>
      <c r="BU2127" s="72">
        <v>1.6439999999999999</v>
      </c>
      <c r="BV2127" s="12">
        <v>4679.66</v>
      </c>
      <c r="BW2127" s="72">
        <v>100</v>
      </c>
      <c r="BX2127" s="72">
        <v>0.18</v>
      </c>
      <c r="BY2127" s="13"/>
      <c r="BZ2127" s="13"/>
    </row>
    <row r="2128" spans="1:78" ht="12.75" customHeight="1">
      <c r="A2128" s="122" t="s">
        <v>65</v>
      </c>
      <c r="B2128" s="71" t="s">
        <v>69</v>
      </c>
      <c r="C2128" s="71" t="s">
        <v>26</v>
      </c>
      <c r="D2128" s="34">
        <v>42156</v>
      </c>
      <c r="E2128" s="12">
        <v>2751.3229999999999</v>
      </c>
      <c r="F2128" s="72">
        <v>58.685000000000002</v>
      </c>
      <c r="G2128" s="72">
        <v>1.0029999999999999</v>
      </c>
      <c r="H2128" s="12">
        <v>177.18600000000001</v>
      </c>
      <c r="I2128" s="72">
        <v>3.7789999999999999</v>
      </c>
      <c r="J2128" s="72">
        <v>16.977</v>
      </c>
      <c r="K2128" s="12">
        <v>117.19</v>
      </c>
      <c r="L2128" s="72">
        <v>2.5</v>
      </c>
      <c r="M2128" s="72">
        <v>19.635000000000002</v>
      </c>
      <c r="N2128" s="12">
        <v>294.37599999999998</v>
      </c>
      <c r="O2128" s="72">
        <v>6.2789999999999999</v>
      </c>
      <c r="P2128" s="72">
        <v>14.209</v>
      </c>
      <c r="Q2128" s="12">
        <v>3.3330000000000002</v>
      </c>
      <c r="R2128" s="72">
        <v>7.0999999999999994E-2</v>
      </c>
      <c r="S2128" s="72">
        <v>105.02800000000001</v>
      </c>
      <c r="T2128" s="12">
        <v>297.709</v>
      </c>
      <c r="U2128" s="72">
        <v>6.35</v>
      </c>
      <c r="V2128" s="72">
        <v>13.926</v>
      </c>
      <c r="W2128" s="12">
        <v>708.79700000000003</v>
      </c>
      <c r="X2128" s="72">
        <v>15.118</v>
      </c>
      <c r="Y2128" s="72">
        <v>5.9320000000000004</v>
      </c>
      <c r="Z2128" s="12">
        <v>1006.5069999999999</v>
      </c>
      <c r="AA2128" s="72">
        <v>21.468</v>
      </c>
      <c r="AB2128" s="72">
        <v>2.3340000000000001</v>
      </c>
      <c r="AC2128" s="12">
        <v>3757.83</v>
      </c>
      <c r="AD2128" s="72">
        <v>80.153000000000006</v>
      </c>
      <c r="AE2128" s="72">
        <v>0.46600000000000003</v>
      </c>
      <c r="AF2128" s="12">
        <v>9.0909999999999993</v>
      </c>
      <c r="AG2128" s="72">
        <v>0.19400000000000001</v>
      </c>
      <c r="AH2128" s="72">
        <v>105.995</v>
      </c>
      <c r="AI2128" s="12">
        <v>159.84800000000001</v>
      </c>
      <c r="AJ2128" s="72">
        <v>3.41</v>
      </c>
      <c r="AK2128" s="72">
        <v>6.3259999999999996</v>
      </c>
      <c r="AL2128" s="12">
        <v>168.94</v>
      </c>
      <c r="AM2128" s="72">
        <v>3.6030000000000002</v>
      </c>
      <c r="AN2128" s="72">
        <v>4.2130000000000001</v>
      </c>
      <c r="AO2128" s="12">
        <v>3926.7689999999998</v>
      </c>
      <c r="AP2128" s="72">
        <v>83.757000000000005</v>
      </c>
      <c r="AQ2128" s="72">
        <v>0.376</v>
      </c>
      <c r="AR2128" s="12">
        <v>6.867</v>
      </c>
      <c r="AS2128" s="72">
        <v>0.14599999999999999</v>
      </c>
      <c r="AT2128" s="72">
        <v>72.44</v>
      </c>
      <c r="AU2128" s="12">
        <v>20.038</v>
      </c>
      <c r="AV2128" s="72">
        <v>0.42699999999999999</v>
      </c>
      <c r="AW2128" s="72">
        <v>54.64</v>
      </c>
      <c r="AX2128" s="12">
        <v>83.391000000000005</v>
      </c>
      <c r="AY2128" s="72">
        <v>1.7789999999999999</v>
      </c>
      <c r="AZ2128" s="72">
        <v>22.629000000000001</v>
      </c>
      <c r="BA2128" s="12">
        <v>103.429</v>
      </c>
      <c r="BB2128" s="72">
        <v>2.206</v>
      </c>
      <c r="BC2128" s="72">
        <v>23.411000000000001</v>
      </c>
      <c r="BD2128" s="12">
        <v>77.858999999999995</v>
      </c>
      <c r="BE2128" s="72">
        <v>1.661</v>
      </c>
      <c r="BF2128" s="72">
        <v>27.391999999999999</v>
      </c>
      <c r="BG2128" s="12">
        <v>181.28800000000001</v>
      </c>
      <c r="BH2128" s="72">
        <v>3.867</v>
      </c>
      <c r="BI2128" s="72">
        <v>14.936999999999999</v>
      </c>
      <c r="BJ2128" s="12">
        <v>450.05399999999997</v>
      </c>
      <c r="BK2128" s="72">
        <v>9.6</v>
      </c>
      <c r="BL2128" s="72">
        <v>8.0399999999999991</v>
      </c>
      <c r="BM2128" s="12">
        <v>123.318</v>
      </c>
      <c r="BN2128" s="72">
        <v>2.63</v>
      </c>
      <c r="BO2128" s="72">
        <v>18.969000000000001</v>
      </c>
      <c r="BP2128" s="12">
        <v>573.37300000000005</v>
      </c>
      <c r="BQ2128" s="72">
        <v>12.23</v>
      </c>
      <c r="BR2128" s="72">
        <v>5.8220000000000001</v>
      </c>
      <c r="BS2128" s="12">
        <v>761.52800000000002</v>
      </c>
      <c r="BT2128" s="72">
        <v>16.242999999999999</v>
      </c>
      <c r="BU2128" s="72">
        <v>1.7949999999999999</v>
      </c>
      <c r="BV2128" s="12">
        <v>4688.2979999999998</v>
      </c>
      <c r="BW2128" s="72">
        <v>100</v>
      </c>
      <c r="BX2128" s="72">
        <v>0.14899999999999999</v>
      </c>
      <c r="BY2128" s="13"/>
      <c r="BZ2128" s="13"/>
    </row>
    <row r="2129" spans="1:78" ht="12.75" customHeight="1">
      <c r="A2129" s="122" t="s">
        <v>65</v>
      </c>
      <c r="B2129" s="71" t="s">
        <v>69</v>
      </c>
      <c r="C2129" s="71" t="s">
        <v>26</v>
      </c>
      <c r="D2129" s="34">
        <v>42614</v>
      </c>
      <c r="E2129" s="12">
        <v>2725.4650000000001</v>
      </c>
      <c r="F2129" s="72">
        <v>58.36</v>
      </c>
      <c r="G2129" s="72">
        <v>0.82899999999999996</v>
      </c>
      <c r="H2129" s="12">
        <v>161.63399999999999</v>
      </c>
      <c r="I2129" s="72">
        <v>3.4609999999999999</v>
      </c>
      <c r="J2129" s="72">
        <v>18.088000000000001</v>
      </c>
      <c r="K2129" s="12">
        <v>112.818</v>
      </c>
      <c r="L2129" s="72">
        <v>2.4159999999999999</v>
      </c>
      <c r="M2129" s="72">
        <v>21.184000000000001</v>
      </c>
      <c r="N2129" s="12">
        <v>274.452</v>
      </c>
      <c r="O2129" s="72">
        <v>5.8769999999999998</v>
      </c>
      <c r="P2129" s="72">
        <v>14.356999999999999</v>
      </c>
      <c r="Q2129" s="12">
        <v>14.794</v>
      </c>
      <c r="R2129" s="72">
        <v>0.317</v>
      </c>
      <c r="S2129" s="72">
        <v>61.262</v>
      </c>
      <c r="T2129" s="12">
        <v>289.24599999999998</v>
      </c>
      <c r="U2129" s="72">
        <v>6.194</v>
      </c>
      <c r="V2129" s="72">
        <v>13.491</v>
      </c>
      <c r="W2129" s="12">
        <v>749.96699999999998</v>
      </c>
      <c r="X2129" s="72">
        <v>16.059000000000001</v>
      </c>
      <c r="Y2129" s="72">
        <v>6.6909999999999998</v>
      </c>
      <c r="Z2129" s="12">
        <v>1039.213</v>
      </c>
      <c r="AA2129" s="72">
        <v>22.253</v>
      </c>
      <c r="AB2129" s="72">
        <v>2.2290000000000001</v>
      </c>
      <c r="AC2129" s="12">
        <v>3764.6779999999999</v>
      </c>
      <c r="AD2129" s="72">
        <v>80.613</v>
      </c>
      <c r="AE2129" s="72">
        <v>0.372</v>
      </c>
      <c r="AF2129" s="12">
        <v>0</v>
      </c>
      <c r="AG2129" s="72">
        <v>0</v>
      </c>
      <c r="AH2129" s="72">
        <v>0</v>
      </c>
      <c r="AI2129" s="12">
        <v>159.67699999999999</v>
      </c>
      <c r="AJ2129" s="72">
        <v>3.419</v>
      </c>
      <c r="AK2129" s="72">
        <v>3.5710000000000002</v>
      </c>
      <c r="AL2129" s="12">
        <v>159.67699999999999</v>
      </c>
      <c r="AM2129" s="72">
        <v>3.419</v>
      </c>
      <c r="AN2129" s="72">
        <v>3.5710000000000002</v>
      </c>
      <c r="AO2129" s="12">
        <v>3924.355</v>
      </c>
      <c r="AP2129" s="72">
        <v>84.031999999999996</v>
      </c>
      <c r="AQ2129" s="72">
        <v>0.33400000000000002</v>
      </c>
      <c r="AR2129" s="12">
        <v>16.968</v>
      </c>
      <c r="AS2129" s="72">
        <v>0.36299999999999999</v>
      </c>
      <c r="AT2129" s="72">
        <v>56.561</v>
      </c>
      <c r="AU2129" s="12">
        <v>20.661000000000001</v>
      </c>
      <c r="AV2129" s="72">
        <v>0.442</v>
      </c>
      <c r="AW2129" s="72">
        <v>64.177999999999997</v>
      </c>
      <c r="AX2129" s="12">
        <v>146.99799999999999</v>
      </c>
      <c r="AY2129" s="72">
        <v>3.1480000000000001</v>
      </c>
      <c r="AZ2129" s="72">
        <v>20.83</v>
      </c>
      <c r="BA2129" s="12">
        <v>167.65899999999999</v>
      </c>
      <c r="BB2129" s="72">
        <v>3.59</v>
      </c>
      <c r="BC2129" s="72">
        <v>17.391999999999999</v>
      </c>
      <c r="BD2129" s="12">
        <v>134.08000000000001</v>
      </c>
      <c r="BE2129" s="72">
        <v>2.871</v>
      </c>
      <c r="BF2129" s="72">
        <v>23.129000000000001</v>
      </c>
      <c r="BG2129" s="12">
        <v>301.73899999999998</v>
      </c>
      <c r="BH2129" s="72">
        <v>6.4610000000000003</v>
      </c>
      <c r="BI2129" s="72">
        <v>14.433</v>
      </c>
      <c r="BJ2129" s="12">
        <v>349.93700000000001</v>
      </c>
      <c r="BK2129" s="72">
        <v>7.4930000000000003</v>
      </c>
      <c r="BL2129" s="72">
        <v>10.912000000000001</v>
      </c>
      <c r="BM2129" s="12">
        <v>77.063000000000002</v>
      </c>
      <c r="BN2129" s="72">
        <v>1.65</v>
      </c>
      <c r="BO2129" s="72">
        <v>26.777000000000001</v>
      </c>
      <c r="BP2129" s="12">
        <v>427</v>
      </c>
      <c r="BQ2129" s="72">
        <v>9.1430000000000007</v>
      </c>
      <c r="BR2129" s="72">
        <v>9.1270000000000007</v>
      </c>
      <c r="BS2129" s="12">
        <v>745.70600000000002</v>
      </c>
      <c r="BT2129" s="72">
        <v>15.968</v>
      </c>
      <c r="BU2129" s="72">
        <v>1.514</v>
      </c>
      <c r="BV2129" s="12">
        <v>4670.0619999999999</v>
      </c>
      <c r="BW2129" s="72">
        <v>100</v>
      </c>
      <c r="BX2129" s="72">
        <v>0.185</v>
      </c>
      <c r="BY2129" s="13"/>
      <c r="BZ2129" s="13"/>
    </row>
    <row r="2130" spans="1:78" ht="12.75" customHeight="1">
      <c r="A2130" s="122" t="s">
        <v>65</v>
      </c>
      <c r="B2130" s="71" t="s">
        <v>69</v>
      </c>
      <c r="C2130" s="71" t="s">
        <v>26</v>
      </c>
      <c r="D2130" s="34">
        <v>42705</v>
      </c>
      <c r="E2130" s="12">
        <v>2696.68</v>
      </c>
      <c r="F2130" s="72">
        <v>57.905999999999999</v>
      </c>
      <c r="G2130" s="72">
        <v>1.155</v>
      </c>
      <c r="H2130" s="12">
        <v>158.346</v>
      </c>
      <c r="I2130" s="72">
        <v>3.4</v>
      </c>
      <c r="J2130" s="72">
        <v>17.161999999999999</v>
      </c>
      <c r="K2130" s="12">
        <v>93.712999999999994</v>
      </c>
      <c r="L2130" s="72">
        <v>2.012</v>
      </c>
      <c r="M2130" s="72">
        <v>24.763999999999999</v>
      </c>
      <c r="N2130" s="12">
        <v>252.059</v>
      </c>
      <c r="O2130" s="72">
        <v>5.4119999999999999</v>
      </c>
      <c r="P2130" s="72">
        <v>11.913</v>
      </c>
      <c r="Q2130" s="12">
        <v>20.315000000000001</v>
      </c>
      <c r="R2130" s="72">
        <v>0.436</v>
      </c>
      <c r="S2130" s="72">
        <v>54.399000000000001</v>
      </c>
      <c r="T2130" s="12">
        <v>272.37400000000002</v>
      </c>
      <c r="U2130" s="72">
        <v>5.8490000000000002</v>
      </c>
      <c r="V2130" s="72">
        <v>11.62</v>
      </c>
      <c r="W2130" s="12">
        <v>796.71600000000001</v>
      </c>
      <c r="X2130" s="72">
        <v>17.108000000000001</v>
      </c>
      <c r="Y2130" s="72">
        <v>4.2939999999999996</v>
      </c>
      <c r="Z2130" s="12">
        <v>1069.0889999999999</v>
      </c>
      <c r="AA2130" s="72">
        <v>22.957000000000001</v>
      </c>
      <c r="AB2130" s="72">
        <v>2.5569999999999999</v>
      </c>
      <c r="AC2130" s="12">
        <v>3765.77</v>
      </c>
      <c r="AD2130" s="72">
        <v>80.863</v>
      </c>
      <c r="AE2130" s="72">
        <v>0.38900000000000001</v>
      </c>
      <c r="AF2130" s="12">
        <v>2.1859999999999999</v>
      </c>
      <c r="AG2130" s="72">
        <v>4.7E-2</v>
      </c>
      <c r="AH2130" s="72">
        <v>131.09899999999999</v>
      </c>
      <c r="AI2130" s="12">
        <v>144.82400000000001</v>
      </c>
      <c r="AJ2130" s="72">
        <v>3.11</v>
      </c>
      <c r="AK2130" s="72">
        <v>4.01</v>
      </c>
      <c r="AL2130" s="12">
        <v>147.01</v>
      </c>
      <c r="AM2130" s="72">
        <v>3.157</v>
      </c>
      <c r="AN2130" s="72">
        <v>3.9129999999999998</v>
      </c>
      <c r="AO2130" s="12">
        <v>3912.78</v>
      </c>
      <c r="AP2130" s="72">
        <v>84.019000000000005</v>
      </c>
      <c r="AQ2130" s="72">
        <v>0.307</v>
      </c>
      <c r="AR2130" s="12">
        <v>25.49</v>
      </c>
      <c r="AS2130" s="72">
        <v>0.54700000000000004</v>
      </c>
      <c r="AT2130" s="72">
        <v>76.597999999999999</v>
      </c>
      <c r="AU2130" s="12">
        <v>6.0229999999999997</v>
      </c>
      <c r="AV2130" s="72">
        <v>0.129</v>
      </c>
      <c r="AW2130" s="72">
        <v>101.923</v>
      </c>
      <c r="AX2130" s="12">
        <v>92.875</v>
      </c>
      <c r="AY2130" s="72">
        <v>1.994</v>
      </c>
      <c r="AZ2130" s="72">
        <v>39.713000000000001</v>
      </c>
      <c r="BA2130" s="12">
        <v>98.897999999999996</v>
      </c>
      <c r="BB2130" s="72">
        <v>2.1240000000000001</v>
      </c>
      <c r="BC2130" s="72">
        <v>38.061999999999998</v>
      </c>
      <c r="BD2130" s="12">
        <v>117.26</v>
      </c>
      <c r="BE2130" s="72">
        <v>2.5179999999999998</v>
      </c>
      <c r="BF2130" s="72">
        <v>21.53</v>
      </c>
      <c r="BG2130" s="12">
        <v>216.15799999999999</v>
      </c>
      <c r="BH2130" s="72">
        <v>4.6420000000000003</v>
      </c>
      <c r="BI2130" s="72">
        <v>23.024999999999999</v>
      </c>
      <c r="BJ2130" s="12">
        <v>362.935</v>
      </c>
      <c r="BK2130" s="72">
        <v>7.7930000000000001</v>
      </c>
      <c r="BL2130" s="72">
        <v>12.115</v>
      </c>
      <c r="BM2130" s="12">
        <v>139.63200000000001</v>
      </c>
      <c r="BN2130" s="72">
        <v>2.9980000000000002</v>
      </c>
      <c r="BO2130" s="72">
        <v>29.462</v>
      </c>
      <c r="BP2130" s="12">
        <v>502.56799999999998</v>
      </c>
      <c r="BQ2130" s="72">
        <v>10.792</v>
      </c>
      <c r="BR2130" s="72">
        <v>10.44</v>
      </c>
      <c r="BS2130" s="12">
        <v>744.21600000000001</v>
      </c>
      <c r="BT2130" s="72">
        <v>15.981</v>
      </c>
      <c r="BU2130" s="72">
        <v>1.7609999999999999</v>
      </c>
      <c r="BV2130" s="12">
        <v>4656.9949999999999</v>
      </c>
      <c r="BW2130" s="72">
        <v>100</v>
      </c>
      <c r="BX2130" s="72">
        <v>0.15</v>
      </c>
      <c r="BY2130" s="13"/>
      <c r="BZ2130" s="13"/>
    </row>
    <row r="2131" spans="1:78" ht="12.75" customHeight="1">
      <c r="A2131" s="122" t="s">
        <v>65</v>
      </c>
      <c r="B2131" s="71" t="s">
        <v>69</v>
      </c>
      <c r="C2131" s="71" t="s">
        <v>26</v>
      </c>
      <c r="D2131" s="34">
        <v>42795</v>
      </c>
      <c r="E2131" s="12">
        <v>2682.3980000000001</v>
      </c>
      <c r="F2131" s="72">
        <v>57.774000000000001</v>
      </c>
      <c r="G2131" s="72">
        <v>0.97899999999999998</v>
      </c>
      <c r="H2131" s="12">
        <v>171.60499999999999</v>
      </c>
      <c r="I2131" s="72">
        <v>3.6960000000000002</v>
      </c>
      <c r="J2131" s="72">
        <v>23.361999999999998</v>
      </c>
      <c r="K2131" s="12">
        <v>117.209</v>
      </c>
      <c r="L2131" s="72">
        <v>2.524</v>
      </c>
      <c r="M2131" s="72">
        <v>20.332999999999998</v>
      </c>
      <c r="N2131" s="12">
        <v>288.81400000000002</v>
      </c>
      <c r="O2131" s="72">
        <v>6.2210000000000001</v>
      </c>
      <c r="P2131" s="72">
        <v>14.315</v>
      </c>
      <c r="Q2131" s="12">
        <v>15.003</v>
      </c>
      <c r="R2131" s="72">
        <v>0.32300000000000001</v>
      </c>
      <c r="S2131" s="72">
        <v>69.747</v>
      </c>
      <c r="T2131" s="12">
        <v>303.81700000000001</v>
      </c>
      <c r="U2131" s="72">
        <v>6.5439999999999996</v>
      </c>
      <c r="V2131" s="72">
        <v>13.121</v>
      </c>
      <c r="W2131" s="12">
        <v>734.66800000000001</v>
      </c>
      <c r="X2131" s="72">
        <v>15.824</v>
      </c>
      <c r="Y2131" s="72">
        <v>5.2350000000000003</v>
      </c>
      <c r="Z2131" s="12">
        <v>1038.4849999999999</v>
      </c>
      <c r="AA2131" s="72">
        <v>22.367000000000001</v>
      </c>
      <c r="AB2131" s="72">
        <v>2.4209999999999998</v>
      </c>
      <c r="AC2131" s="12">
        <v>3720.8829999999998</v>
      </c>
      <c r="AD2131" s="72">
        <v>80.141999999999996</v>
      </c>
      <c r="AE2131" s="72">
        <v>0.39600000000000002</v>
      </c>
      <c r="AF2131" s="12">
        <v>1.861</v>
      </c>
      <c r="AG2131" s="72">
        <v>0.04</v>
      </c>
      <c r="AH2131" s="72">
        <v>120.18600000000001</v>
      </c>
      <c r="AI2131" s="12">
        <v>173.30099999999999</v>
      </c>
      <c r="AJ2131" s="72">
        <v>3.7330000000000001</v>
      </c>
      <c r="AK2131" s="72">
        <v>3.54</v>
      </c>
      <c r="AL2131" s="12">
        <v>175.16200000000001</v>
      </c>
      <c r="AM2131" s="72">
        <v>3.7730000000000001</v>
      </c>
      <c r="AN2131" s="72">
        <v>3.1960000000000002</v>
      </c>
      <c r="AO2131" s="12">
        <v>3896.0450000000001</v>
      </c>
      <c r="AP2131" s="72">
        <v>83.914000000000001</v>
      </c>
      <c r="AQ2131" s="72">
        <v>0.33200000000000002</v>
      </c>
      <c r="AR2131" s="12">
        <v>48.537999999999997</v>
      </c>
      <c r="AS2131" s="72">
        <v>1.0449999999999999</v>
      </c>
      <c r="AT2131" s="72">
        <v>39.808</v>
      </c>
      <c r="AU2131" s="12">
        <v>8.8819999999999997</v>
      </c>
      <c r="AV2131" s="72">
        <v>0.191</v>
      </c>
      <c r="AW2131" s="72">
        <v>103.529</v>
      </c>
      <c r="AX2131" s="12">
        <v>193.59</v>
      </c>
      <c r="AY2131" s="72">
        <v>4.17</v>
      </c>
      <c r="AZ2131" s="72">
        <v>19.091000000000001</v>
      </c>
      <c r="BA2131" s="12">
        <v>202.47200000000001</v>
      </c>
      <c r="BB2131" s="72">
        <v>4.3609999999999998</v>
      </c>
      <c r="BC2131" s="72">
        <v>17.041</v>
      </c>
      <c r="BD2131" s="12">
        <v>124.996</v>
      </c>
      <c r="BE2131" s="72">
        <v>2.6920000000000002</v>
      </c>
      <c r="BF2131" s="72">
        <v>20.728999999999999</v>
      </c>
      <c r="BG2131" s="12">
        <v>327.46699999999998</v>
      </c>
      <c r="BH2131" s="72">
        <v>7.0529999999999999</v>
      </c>
      <c r="BI2131" s="72">
        <v>10.417</v>
      </c>
      <c r="BJ2131" s="12">
        <v>266.91699999999997</v>
      </c>
      <c r="BK2131" s="72">
        <v>5.7489999999999997</v>
      </c>
      <c r="BL2131" s="72">
        <v>11.872999999999999</v>
      </c>
      <c r="BM2131" s="12">
        <v>103.91500000000001</v>
      </c>
      <c r="BN2131" s="72">
        <v>2.238</v>
      </c>
      <c r="BO2131" s="72">
        <v>28.396999999999998</v>
      </c>
      <c r="BP2131" s="12">
        <v>370.83100000000002</v>
      </c>
      <c r="BQ2131" s="72">
        <v>7.9870000000000001</v>
      </c>
      <c r="BR2131" s="72">
        <v>10.983000000000001</v>
      </c>
      <c r="BS2131" s="12">
        <v>746.83699999999999</v>
      </c>
      <c r="BT2131" s="72">
        <v>16.085999999999999</v>
      </c>
      <c r="BU2131" s="72">
        <v>1.696</v>
      </c>
      <c r="BV2131" s="12">
        <v>4642.8829999999998</v>
      </c>
      <c r="BW2131" s="72">
        <v>100</v>
      </c>
      <c r="BX2131" s="72">
        <v>0.104</v>
      </c>
      <c r="BY2131" s="13"/>
      <c r="BZ2131" s="13"/>
    </row>
    <row r="2132" spans="1:78" ht="12.75" customHeight="1">
      <c r="A2132" s="122" t="s">
        <v>65</v>
      </c>
      <c r="B2132" s="71" t="s">
        <v>69</v>
      </c>
      <c r="C2132" s="71" t="s">
        <v>26</v>
      </c>
      <c r="D2132" s="34">
        <v>42887</v>
      </c>
      <c r="E2132" s="12">
        <v>2711.1979999999999</v>
      </c>
      <c r="F2132" s="72">
        <v>58.387999999999998</v>
      </c>
      <c r="G2132" s="72">
        <v>1.0429999999999999</v>
      </c>
      <c r="H2132" s="12">
        <v>166.15100000000001</v>
      </c>
      <c r="I2132" s="72">
        <v>3.5779999999999998</v>
      </c>
      <c r="J2132" s="72">
        <v>19.338999999999999</v>
      </c>
      <c r="K2132" s="12">
        <v>154.238</v>
      </c>
      <c r="L2132" s="72">
        <v>3.3220000000000001</v>
      </c>
      <c r="M2132" s="72">
        <v>23.106000000000002</v>
      </c>
      <c r="N2132" s="12">
        <v>320.38900000000001</v>
      </c>
      <c r="O2132" s="72">
        <v>6.9</v>
      </c>
      <c r="P2132" s="72">
        <v>12.494999999999999</v>
      </c>
      <c r="Q2132" s="12">
        <v>41.463999999999999</v>
      </c>
      <c r="R2132" s="72">
        <v>0.89300000000000002</v>
      </c>
      <c r="S2132" s="72">
        <v>35.258000000000003</v>
      </c>
      <c r="T2132" s="12">
        <v>361.85300000000001</v>
      </c>
      <c r="U2132" s="72">
        <v>7.7930000000000001</v>
      </c>
      <c r="V2132" s="72">
        <v>10.478</v>
      </c>
      <c r="W2132" s="12">
        <v>703.13400000000001</v>
      </c>
      <c r="X2132" s="72">
        <v>15.143000000000001</v>
      </c>
      <c r="Y2132" s="72">
        <v>5.8179999999999996</v>
      </c>
      <c r="Z2132" s="12">
        <v>1064.9870000000001</v>
      </c>
      <c r="AA2132" s="72">
        <v>22.934999999999999</v>
      </c>
      <c r="AB2132" s="72">
        <v>2.3519999999999999</v>
      </c>
      <c r="AC2132" s="12">
        <v>3776.1849999999999</v>
      </c>
      <c r="AD2132" s="72">
        <v>81.322999999999993</v>
      </c>
      <c r="AE2132" s="72">
        <v>0.47</v>
      </c>
      <c r="AF2132" s="12">
        <v>9.0890000000000004</v>
      </c>
      <c r="AG2132" s="72">
        <v>0.19600000000000001</v>
      </c>
      <c r="AH2132" s="72">
        <v>105.21599999999999</v>
      </c>
      <c r="AI2132" s="12">
        <v>144.63999999999999</v>
      </c>
      <c r="AJ2132" s="72">
        <v>3.1150000000000002</v>
      </c>
      <c r="AK2132" s="72">
        <v>6.6219999999999999</v>
      </c>
      <c r="AL2132" s="12">
        <v>153.72900000000001</v>
      </c>
      <c r="AM2132" s="72">
        <v>3.3109999999999999</v>
      </c>
      <c r="AN2132" s="72">
        <v>3.68</v>
      </c>
      <c r="AO2132" s="12">
        <v>3929.9140000000002</v>
      </c>
      <c r="AP2132" s="72">
        <v>84.634</v>
      </c>
      <c r="AQ2132" s="72">
        <v>0.41899999999999998</v>
      </c>
      <c r="AR2132" s="12">
        <v>22.128</v>
      </c>
      <c r="AS2132" s="72">
        <v>0.47699999999999998</v>
      </c>
      <c r="AT2132" s="72">
        <v>50.8</v>
      </c>
      <c r="AU2132" s="12">
        <v>4.2</v>
      </c>
      <c r="AV2132" s="72">
        <v>0.09</v>
      </c>
      <c r="AW2132" s="72">
        <v>101.35899999999999</v>
      </c>
      <c r="AX2132" s="12">
        <v>95.956000000000003</v>
      </c>
      <c r="AY2132" s="72">
        <v>2.0659999999999998</v>
      </c>
      <c r="AZ2132" s="72">
        <v>31.895</v>
      </c>
      <c r="BA2132" s="12">
        <v>100.15600000000001</v>
      </c>
      <c r="BB2132" s="72">
        <v>2.157</v>
      </c>
      <c r="BC2132" s="72">
        <v>31.196999999999999</v>
      </c>
      <c r="BD2132" s="12">
        <v>108.229</v>
      </c>
      <c r="BE2132" s="72">
        <v>2.331</v>
      </c>
      <c r="BF2132" s="72">
        <v>22.885000000000002</v>
      </c>
      <c r="BG2132" s="12">
        <v>208.38499999999999</v>
      </c>
      <c r="BH2132" s="72">
        <v>4.4880000000000004</v>
      </c>
      <c r="BI2132" s="72">
        <v>19.087</v>
      </c>
      <c r="BJ2132" s="12">
        <v>373.13799999999998</v>
      </c>
      <c r="BK2132" s="72">
        <v>8.0359999999999996</v>
      </c>
      <c r="BL2132" s="72">
        <v>11.115</v>
      </c>
      <c r="BM2132" s="12">
        <v>109.879</v>
      </c>
      <c r="BN2132" s="72">
        <v>2.3660000000000001</v>
      </c>
      <c r="BO2132" s="72">
        <v>21.956</v>
      </c>
      <c r="BP2132" s="12">
        <v>483.01600000000002</v>
      </c>
      <c r="BQ2132" s="72">
        <v>10.401999999999999</v>
      </c>
      <c r="BR2132" s="72">
        <v>7.92</v>
      </c>
      <c r="BS2132" s="12">
        <v>713.53</v>
      </c>
      <c r="BT2132" s="72">
        <v>15.366</v>
      </c>
      <c r="BU2132" s="72">
        <v>2.282</v>
      </c>
      <c r="BV2132" s="12">
        <v>4643.4440000000004</v>
      </c>
      <c r="BW2132" s="72">
        <v>100</v>
      </c>
      <c r="BX2132" s="72">
        <v>5.8000000000000003E-2</v>
      </c>
      <c r="BY2132" s="13"/>
      <c r="BZ2132" s="13"/>
    </row>
    <row r="2133" spans="1:78" ht="12.75" customHeight="1">
      <c r="A2133" s="122" t="s">
        <v>65</v>
      </c>
      <c r="B2133" s="71" t="s">
        <v>69</v>
      </c>
      <c r="C2133" s="71" t="s">
        <v>26</v>
      </c>
      <c r="D2133" s="34">
        <v>43344</v>
      </c>
      <c r="E2133" s="12">
        <v>2759.7939999999999</v>
      </c>
      <c r="F2133" s="72">
        <v>59.308999999999997</v>
      </c>
      <c r="G2133" s="72">
        <v>0.92900000000000005</v>
      </c>
      <c r="H2133" s="12">
        <v>182.84700000000001</v>
      </c>
      <c r="I2133" s="72">
        <v>3.9289999999999998</v>
      </c>
      <c r="J2133" s="72">
        <v>20.106000000000002</v>
      </c>
      <c r="K2133" s="12">
        <v>127.59</v>
      </c>
      <c r="L2133" s="72">
        <v>2.742</v>
      </c>
      <c r="M2133" s="72">
        <v>18.46</v>
      </c>
      <c r="N2133" s="12">
        <v>310.43700000000001</v>
      </c>
      <c r="O2133" s="72">
        <v>6.6710000000000003</v>
      </c>
      <c r="P2133" s="72">
        <v>12.068</v>
      </c>
      <c r="Q2133" s="12">
        <v>2.383</v>
      </c>
      <c r="R2133" s="72">
        <v>5.0999999999999997E-2</v>
      </c>
      <c r="S2133" s="72">
        <v>102.361</v>
      </c>
      <c r="T2133" s="12">
        <v>312.82</v>
      </c>
      <c r="U2133" s="72">
        <v>6.7229999999999999</v>
      </c>
      <c r="V2133" s="72">
        <v>11.872999999999999</v>
      </c>
      <c r="W2133" s="12">
        <v>719.26400000000001</v>
      </c>
      <c r="X2133" s="72">
        <v>15.457000000000001</v>
      </c>
      <c r="Y2133" s="72">
        <v>6.1210000000000004</v>
      </c>
      <c r="Z2133" s="12">
        <v>1032.0840000000001</v>
      </c>
      <c r="AA2133" s="72">
        <v>22.18</v>
      </c>
      <c r="AB2133" s="72">
        <v>2.1629999999999998</v>
      </c>
      <c r="AC2133" s="12">
        <v>3791.8780000000002</v>
      </c>
      <c r="AD2133" s="72">
        <v>81.489000000000004</v>
      </c>
      <c r="AE2133" s="72">
        <v>0.40799999999999997</v>
      </c>
      <c r="AF2133" s="12">
        <v>4.4619999999999997</v>
      </c>
      <c r="AG2133" s="72">
        <v>9.6000000000000002E-2</v>
      </c>
      <c r="AH2133" s="72">
        <v>83.016000000000005</v>
      </c>
      <c r="AI2133" s="12">
        <v>145.90600000000001</v>
      </c>
      <c r="AJ2133" s="72">
        <v>3.1360000000000001</v>
      </c>
      <c r="AK2133" s="72">
        <v>5.4169999999999998</v>
      </c>
      <c r="AL2133" s="12">
        <v>150.36699999999999</v>
      </c>
      <c r="AM2133" s="72">
        <v>3.2309999999999999</v>
      </c>
      <c r="AN2133" s="72">
        <v>4.0490000000000004</v>
      </c>
      <c r="AO2133" s="12">
        <v>3942.2449999999999</v>
      </c>
      <c r="AP2133" s="72">
        <v>84.72</v>
      </c>
      <c r="AQ2133" s="72">
        <v>0.36099999999999999</v>
      </c>
      <c r="AR2133" s="12">
        <v>29.309000000000001</v>
      </c>
      <c r="AS2133" s="72">
        <v>0.63</v>
      </c>
      <c r="AT2133" s="72">
        <v>50.670999999999999</v>
      </c>
      <c r="AU2133" s="12">
        <v>10.867000000000001</v>
      </c>
      <c r="AV2133" s="72">
        <v>0.23400000000000001</v>
      </c>
      <c r="AW2133" s="72">
        <v>76.346999999999994</v>
      </c>
      <c r="AX2133" s="12">
        <v>98.453999999999994</v>
      </c>
      <c r="AY2133" s="72">
        <v>2.1160000000000001</v>
      </c>
      <c r="AZ2133" s="72">
        <v>30.446999999999999</v>
      </c>
      <c r="BA2133" s="12">
        <v>109.321</v>
      </c>
      <c r="BB2133" s="72">
        <v>2.3490000000000002</v>
      </c>
      <c r="BC2133" s="72">
        <v>28.638999999999999</v>
      </c>
      <c r="BD2133" s="12">
        <v>104.48399999999999</v>
      </c>
      <c r="BE2133" s="72">
        <v>2.2450000000000001</v>
      </c>
      <c r="BF2133" s="72">
        <v>20.837</v>
      </c>
      <c r="BG2133" s="12">
        <v>213.80500000000001</v>
      </c>
      <c r="BH2133" s="72">
        <v>4.5949999999999998</v>
      </c>
      <c r="BI2133" s="72">
        <v>16.962</v>
      </c>
      <c r="BJ2133" s="12">
        <v>361.85</v>
      </c>
      <c r="BK2133" s="72">
        <v>7.7759999999999998</v>
      </c>
      <c r="BL2133" s="72">
        <v>8.4730000000000008</v>
      </c>
      <c r="BM2133" s="12">
        <v>106.04</v>
      </c>
      <c r="BN2133" s="72">
        <v>2.2789999999999999</v>
      </c>
      <c r="BO2133" s="72">
        <v>24.466000000000001</v>
      </c>
      <c r="BP2133" s="12">
        <v>467.89100000000002</v>
      </c>
      <c r="BQ2133" s="72">
        <v>10.055</v>
      </c>
      <c r="BR2133" s="72">
        <v>8.2050000000000001</v>
      </c>
      <c r="BS2133" s="12">
        <v>711.005</v>
      </c>
      <c r="BT2133" s="72">
        <v>15.28</v>
      </c>
      <c r="BU2133" s="72">
        <v>1.982</v>
      </c>
      <c r="BV2133" s="12">
        <v>4653.25</v>
      </c>
      <c r="BW2133" s="72">
        <v>100</v>
      </c>
      <c r="BX2133" s="72">
        <v>6.7000000000000004E-2</v>
      </c>
      <c r="BY2133" s="13"/>
      <c r="BZ2133" s="13"/>
    </row>
    <row r="2134" spans="1:78" ht="12.75" customHeight="1">
      <c r="A2134" s="122" t="s">
        <v>65</v>
      </c>
      <c r="B2134" s="71" t="s">
        <v>69</v>
      </c>
      <c r="C2134" s="71" t="s">
        <v>26</v>
      </c>
      <c r="D2134" s="34">
        <v>43435</v>
      </c>
      <c r="E2134" s="12">
        <v>2781.8150000000001</v>
      </c>
      <c r="F2134" s="72">
        <v>59.752000000000002</v>
      </c>
      <c r="G2134" s="72">
        <v>1.071</v>
      </c>
      <c r="H2134" s="12">
        <v>131</v>
      </c>
      <c r="I2134" s="72">
        <v>2.8140000000000001</v>
      </c>
      <c r="J2134" s="72">
        <v>25.734000000000002</v>
      </c>
      <c r="K2134" s="12">
        <v>180.34899999999999</v>
      </c>
      <c r="L2134" s="72">
        <v>3.8740000000000001</v>
      </c>
      <c r="M2134" s="72">
        <v>19.440999999999999</v>
      </c>
      <c r="N2134" s="12">
        <v>311.34899999999999</v>
      </c>
      <c r="O2134" s="72">
        <v>6.6879999999999997</v>
      </c>
      <c r="P2134" s="72">
        <v>15.718</v>
      </c>
      <c r="Q2134" s="12">
        <v>26.513999999999999</v>
      </c>
      <c r="R2134" s="72">
        <v>0.56999999999999995</v>
      </c>
      <c r="S2134" s="72">
        <v>55.487000000000002</v>
      </c>
      <c r="T2134" s="12">
        <v>337.863</v>
      </c>
      <c r="U2134" s="72">
        <v>7.2569999999999997</v>
      </c>
      <c r="V2134" s="72">
        <v>14.417999999999999</v>
      </c>
      <c r="W2134" s="12">
        <v>706.99599999999998</v>
      </c>
      <c r="X2134" s="72">
        <v>15.186</v>
      </c>
      <c r="Y2134" s="72">
        <v>5.548</v>
      </c>
      <c r="Z2134" s="12">
        <v>1044.8589999999999</v>
      </c>
      <c r="AA2134" s="72">
        <v>22.443000000000001</v>
      </c>
      <c r="AB2134" s="72">
        <v>2.6059999999999999</v>
      </c>
      <c r="AC2134" s="12">
        <v>3826.674</v>
      </c>
      <c r="AD2134" s="72">
        <v>82.194000000000003</v>
      </c>
      <c r="AE2134" s="72">
        <v>0.36499999999999999</v>
      </c>
      <c r="AF2134" s="12">
        <v>9.9700000000000006</v>
      </c>
      <c r="AG2134" s="72">
        <v>0.214</v>
      </c>
      <c r="AH2134" s="72">
        <v>75.975999999999999</v>
      </c>
      <c r="AI2134" s="12">
        <v>114.41800000000001</v>
      </c>
      <c r="AJ2134" s="72">
        <v>2.4580000000000002</v>
      </c>
      <c r="AK2134" s="72">
        <v>6.7</v>
      </c>
      <c r="AL2134" s="12">
        <v>124.38800000000001</v>
      </c>
      <c r="AM2134" s="72">
        <v>2.6720000000000002</v>
      </c>
      <c r="AN2134" s="72">
        <v>4.2389999999999999</v>
      </c>
      <c r="AO2134" s="12">
        <v>3951.0619999999999</v>
      </c>
      <c r="AP2134" s="72">
        <v>84.866</v>
      </c>
      <c r="AQ2134" s="72">
        <v>0.35799999999999998</v>
      </c>
      <c r="AR2134" s="12">
        <v>14.243</v>
      </c>
      <c r="AS2134" s="72">
        <v>0.30599999999999999</v>
      </c>
      <c r="AT2134" s="72">
        <v>60.143000000000001</v>
      </c>
      <c r="AU2134" s="12">
        <v>21.297000000000001</v>
      </c>
      <c r="AV2134" s="72">
        <v>0.45700000000000002</v>
      </c>
      <c r="AW2134" s="72">
        <v>52.923000000000002</v>
      </c>
      <c r="AX2134" s="12">
        <v>96.316999999999993</v>
      </c>
      <c r="AY2134" s="72">
        <v>2.069</v>
      </c>
      <c r="AZ2134" s="72">
        <v>28.045999999999999</v>
      </c>
      <c r="BA2134" s="12">
        <v>117.614</v>
      </c>
      <c r="BB2134" s="72">
        <v>2.5259999999999998</v>
      </c>
      <c r="BC2134" s="72">
        <v>24.57</v>
      </c>
      <c r="BD2134" s="12">
        <v>67.471000000000004</v>
      </c>
      <c r="BE2134" s="72">
        <v>1.4490000000000001</v>
      </c>
      <c r="BF2134" s="72">
        <v>33.283999999999999</v>
      </c>
      <c r="BG2134" s="12">
        <v>185.08500000000001</v>
      </c>
      <c r="BH2134" s="72">
        <v>3.976</v>
      </c>
      <c r="BI2134" s="72">
        <v>18.303000000000001</v>
      </c>
      <c r="BJ2134" s="12">
        <v>367.25799999999998</v>
      </c>
      <c r="BK2134" s="72">
        <v>7.8879999999999999</v>
      </c>
      <c r="BL2134" s="72">
        <v>14.09</v>
      </c>
      <c r="BM2134" s="12">
        <v>137.98599999999999</v>
      </c>
      <c r="BN2134" s="72">
        <v>2.964</v>
      </c>
      <c r="BO2134" s="72">
        <v>33.433</v>
      </c>
      <c r="BP2134" s="12">
        <v>505.24400000000003</v>
      </c>
      <c r="BQ2134" s="72">
        <v>10.852</v>
      </c>
      <c r="BR2134" s="72">
        <v>7.3360000000000003</v>
      </c>
      <c r="BS2134" s="12">
        <v>704.572</v>
      </c>
      <c r="BT2134" s="72">
        <v>15.134</v>
      </c>
      <c r="BU2134" s="72">
        <v>1.952</v>
      </c>
      <c r="BV2134" s="12">
        <v>4655.634</v>
      </c>
      <c r="BW2134" s="72">
        <v>100</v>
      </c>
      <c r="BX2134" s="72">
        <v>0.106</v>
      </c>
      <c r="BY2134" s="13"/>
      <c r="BZ2134" s="13"/>
    </row>
    <row r="2135" spans="1:78" ht="12.75" customHeight="1">
      <c r="A2135" s="122" t="s">
        <v>65</v>
      </c>
      <c r="B2135" s="71" t="s">
        <v>69</v>
      </c>
      <c r="C2135" s="71" t="s">
        <v>26</v>
      </c>
      <c r="D2135" s="34">
        <v>43525</v>
      </c>
      <c r="E2135" s="12">
        <v>2829.5250000000001</v>
      </c>
      <c r="F2135" s="72">
        <v>60.783999999999999</v>
      </c>
      <c r="G2135" s="72">
        <v>0.85399999999999998</v>
      </c>
      <c r="H2135" s="12">
        <v>102.31399999999999</v>
      </c>
      <c r="I2135" s="72">
        <v>2.198</v>
      </c>
      <c r="J2135" s="72">
        <v>27.693000000000001</v>
      </c>
      <c r="K2135" s="12">
        <v>120.004</v>
      </c>
      <c r="L2135" s="72">
        <v>2.5779999999999998</v>
      </c>
      <c r="M2135" s="72">
        <v>29.518000000000001</v>
      </c>
      <c r="N2135" s="12">
        <v>222.31800000000001</v>
      </c>
      <c r="O2135" s="72">
        <v>4.7759999999999998</v>
      </c>
      <c r="P2135" s="72">
        <v>21.53</v>
      </c>
      <c r="Q2135" s="12">
        <v>0</v>
      </c>
      <c r="R2135" s="72">
        <v>0</v>
      </c>
      <c r="S2135" s="72">
        <v>0</v>
      </c>
      <c r="T2135" s="12">
        <v>222.31800000000001</v>
      </c>
      <c r="U2135" s="72">
        <v>4.7759999999999998</v>
      </c>
      <c r="V2135" s="72">
        <v>21.53</v>
      </c>
      <c r="W2135" s="12">
        <v>755.11699999999996</v>
      </c>
      <c r="X2135" s="72">
        <v>16.221</v>
      </c>
      <c r="Y2135" s="72">
        <v>6.49</v>
      </c>
      <c r="Z2135" s="12">
        <v>977.43399999999997</v>
      </c>
      <c r="AA2135" s="72">
        <v>20.997</v>
      </c>
      <c r="AB2135" s="72">
        <v>1.659</v>
      </c>
      <c r="AC2135" s="12">
        <v>3806.9589999999998</v>
      </c>
      <c r="AD2135" s="72">
        <v>81.781000000000006</v>
      </c>
      <c r="AE2135" s="72">
        <v>0.44</v>
      </c>
      <c r="AF2135" s="12">
        <v>6.2560000000000002</v>
      </c>
      <c r="AG2135" s="72">
        <v>0.13400000000000001</v>
      </c>
      <c r="AH2135" s="72">
        <v>72.022999999999996</v>
      </c>
      <c r="AI2135" s="12">
        <v>133.55000000000001</v>
      </c>
      <c r="AJ2135" s="72">
        <v>2.8690000000000002</v>
      </c>
      <c r="AK2135" s="72">
        <v>4.6429999999999998</v>
      </c>
      <c r="AL2135" s="12">
        <v>139.80600000000001</v>
      </c>
      <c r="AM2135" s="72">
        <v>3.0030000000000001</v>
      </c>
      <c r="AN2135" s="72">
        <v>4.2859999999999996</v>
      </c>
      <c r="AO2135" s="12">
        <v>3946.7649999999999</v>
      </c>
      <c r="AP2135" s="72">
        <v>84.784000000000006</v>
      </c>
      <c r="AQ2135" s="72">
        <v>0.34799999999999998</v>
      </c>
      <c r="AR2135" s="12">
        <v>25.587</v>
      </c>
      <c r="AS2135" s="72">
        <v>0.55000000000000004</v>
      </c>
      <c r="AT2135" s="72">
        <v>55.71</v>
      </c>
      <c r="AU2135" s="12">
        <v>13.771000000000001</v>
      </c>
      <c r="AV2135" s="72">
        <v>0.29599999999999999</v>
      </c>
      <c r="AW2135" s="72">
        <v>62.695</v>
      </c>
      <c r="AX2135" s="12">
        <v>111.792</v>
      </c>
      <c r="AY2135" s="72">
        <v>2.4020000000000001</v>
      </c>
      <c r="AZ2135" s="72">
        <v>26.077000000000002</v>
      </c>
      <c r="BA2135" s="12">
        <v>125.562</v>
      </c>
      <c r="BB2135" s="72">
        <v>2.6970000000000001</v>
      </c>
      <c r="BC2135" s="72">
        <v>23.655999999999999</v>
      </c>
      <c r="BD2135" s="12">
        <v>87.712000000000003</v>
      </c>
      <c r="BE2135" s="72">
        <v>1.8839999999999999</v>
      </c>
      <c r="BF2135" s="72">
        <v>31.024999999999999</v>
      </c>
      <c r="BG2135" s="12">
        <v>213.27500000000001</v>
      </c>
      <c r="BH2135" s="72">
        <v>4.5819999999999999</v>
      </c>
      <c r="BI2135" s="72">
        <v>16.431000000000001</v>
      </c>
      <c r="BJ2135" s="12">
        <v>332.589</v>
      </c>
      <c r="BK2135" s="72">
        <v>7.1449999999999996</v>
      </c>
      <c r="BL2135" s="72">
        <v>10.811</v>
      </c>
      <c r="BM2135" s="12">
        <v>136.851</v>
      </c>
      <c r="BN2135" s="72">
        <v>2.94</v>
      </c>
      <c r="BO2135" s="72">
        <v>22.239000000000001</v>
      </c>
      <c r="BP2135" s="12">
        <v>469.44</v>
      </c>
      <c r="BQ2135" s="72">
        <v>10.084</v>
      </c>
      <c r="BR2135" s="72">
        <v>8.4589999999999996</v>
      </c>
      <c r="BS2135" s="12">
        <v>708.30100000000004</v>
      </c>
      <c r="BT2135" s="72">
        <v>15.215999999999999</v>
      </c>
      <c r="BU2135" s="72">
        <v>1.843</v>
      </c>
      <c r="BV2135" s="12">
        <v>4655.0659999999998</v>
      </c>
      <c r="BW2135" s="72">
        <v>100</v>
      </c>
      <c r="BX2135" s="72">
        <v>0.1</v>
      </c>
      <c r="BY2135" s="13"/>
      <c r="BZ2135" s="13"/>
    </row>
    <row r="2136" spans="1:78" ht="12.75" customHeight="1">
      <c r="A2136" s="122" t="s">
        <v>65</v>
      </c>
      <c r="B2136" s="71" t="s">
        <v>69</v>
      </c>
      <c r="C2136" s="71" t="s">
        <v>26</v>
      </c>
      <c r="D2136" s="34">
        <v>43617</v>
      </c>
      <c r="E2136" s="12">
        <v>2848.098</v>
      </c>
      <c r="F2136" s="72">
        <v>61.054000000000002</v>
      </c>
      <c r="G2136" s="72">
        <v>1.0680000000000001</v>
      </c>
      <c r="H2136" s="12">
        <v>161.273</v>
      </c>
      <c r="I2136" s="72">
        <v>3.4569999999999999</v>
      </c>
      <c r="J2136" s="72">
        <v>18.975999999999999</v>
      </c>
      <c r="K2136" s="12">
        <v>135.459</v>
      </c>
      <c r="L2136" s="72">
        <v>2.9039999999999999</v>
      </c>
      <c r="M2136" s="72">
        <v>25.33</v>
      </c>
      <c r="N2136" s="12">
        <v>296.73200000000003</v>
      </c>
      <c r="O2136" s="72">
        <v>6.3609999999999998</v>
      </c>
      <c r="P2136" s="72">
        <v>14.218</v>
      </c>
      <c r="Q2136" s="12">
        <v>0</v>
      </c>
      <c r="R2136" s="72">
        <v>0</v>
      </c>
      <c r="S2136" s="72">
        <v>0</v>
      </c>
      <c r="T2136" s="12">
        <v>296.73200000000003</v>
      </c>
      <c r="U2136" s="72">
        <v>6.3609999999999998</v>
      </c>
      <c r="V2136" s="72">
        <v>14.218</v>
      </c>
      <c r="W2136" s="12">
        <v>709.85900000000004</v>
      </c>
      <c r="X2136" s="72">
        <v>15.217000000000001</v>
      </c>
      <c r="Y2136" s="72">
        <v>7.0369999999999999</v>
      </c>
      <c r="Z2136" s="12">
        <v>1006.591</v>
      </c>
      <c r="AA2136" s="72">
        <v>21.577999999999999</v>
      </c>
      <c r="AB2136" s="72">
        <v>2.4460000000000002</v>
      </c>
      <c r="AC2136" s="12">
        <v>3854.6880000000001</v>
      </c>
      <c r="AD2136" s="72">
        <v>82.632000000000005</v>
      </c>
      <c r="AE2136" s="72">
        <v>0.52700000000000002</v>
      </c>
      <c r="AF2136" s="12">
        <v>8.9960000000000004</v>
      </c>
      <c r="AG2136" s="72">
        <v>0.193</v>
      </c>
      <c r="AH2136" s="72">
        <v>52.957000000000001</v>
      </c>
      <c r="AI2136" s="12">
        <v>132.446</v>
      </c>
      <c r="AJ2136" s="72">
        <v>2.839</v>
      </c>
      <c r="AK2136" s="72">
        <v>5.1139999999999999</v>
      </c>
      <c r="AL2136" s="12">
        <v>141.44200000000001</v>
      </c>
      <c r="AM2136" s="72">
        <v>3.032</v>
      </c>
      <c r="AN2136" s="72">
        <v>4.976</v>
      </c>
      <c r="AO2136" s="12">
        <v>3996.13</v>
      </c>
      <c r="AP2136" s="72">
        <v>85.664000000000001</v>
      </c>
      <c r="AQ2136" s="72">
        <v>0.46500000000000002</v>
      </c>
      <c r="AR2136" s="12">
        <v>10.195</v>
      </c>
      <c r="AS2136" s="72">
        <v>0.219</v>
      </c>
      <c r="AT2136" s="72">
        <v>101.732</v>
      </c>
      <c r="AU2136" s="12">
        <v>4.5789999999999997</v>
      </c>
      <c r="AV2136" s="72">
        <v>9.8000000000000004E-2</v>
      </c>
      <c r="AW2136" s="72">
        <v>88.885000000000005</v>
      </c>
      <c r="AX2136" s="12">
        <v>81.977000000000004</v>
      </c>
      <c r="AY2136" s="72">
        <v>1.7569999999999999</v>
      </c>
      <c r="AZ2136" s="72">
        <v>39.054000000000002</v>
      </c>
      <c r="BA2136" s="12">
        <v>86.555999999999997</v>
      </c>
      <c r="BB2136" s="72">
        <v>1.855</v>
      </c>
      <c r="BC2136" s="72">
        <v>36.963000000000001</v>
      </c>
      <c r="BD2136" s="12">
        <v>64.864999999999995</v>
      </c>
      <c r="BE2136" s="72">
        <v>1.39</v>
      </c>
      <c r="BF2136" s="72">
        <v>38.671999999999997</v>
      </c>
      <c r="BG2136" s="12">
        <v>151.41999999999999</v>
      </c>
      <c r="BH2136" s="72">
        <v>3.246</v>
      </c>
      <c r="BI2136" s="72">
        <v>24.835999999999999</v>
      </c>
      <c r="BJ2136" s="12">
        <v>353.27100000000002</v>
      </c>
      <c r="BK2136" s="72">
        <v>7.5730000000000004</v>
      </c>
      <c r="BL2136" s="72">
        <v>11.808999999999999</v>
      </c>
      <c r="BM2136" s="12">
        <v>153.881</v>
      </c>
      <c r="BN2136" s="72">
        <v>3.2989999999999999</v>
      </c>
      <c r="BO2136" s="72">
        <v>16.503</v>
      </c>
      <c r="BP2136" s="12">
        <v>507.15100000000001</v>
      </c>
      <c r="BQ2136" s="72">
        <v>10.872</v>
      </c>
      <c r="BR2136" s="72">
        <v>7.5019999999999998</v>
      </c>
      <c r="BS2136" s="12">
        <v>668.76700000000005</v>
      </c>
      <c r="BT2136" s="72">
        <v>14.336</v>
      </c>
      <c r="BU2136" s="72">
        <v>2.8210000000000002</v>
      </c>
      <c r="BV2136" s="12">
        <v>4664.8969999999999</v>
      </c>
      <c r="BW2136" s="72">
        <v>100</v>
      </c>
      <c r="BX2136" s="72">
        <v>0.105</v>
      </c>
      <c r="BY2136" s="13"/>
      <c r="BZ2136" s="13"/>
    </row>
    <row r="2137" spans="1:78" ht="12.75" customHeight="1">
      <c r="A2137" s="122" t="s">
        <v>65</v>
      </c>
      <c r="B2137" s="71" t="s">
        <v>69</v>
      </c>
      <c r="C2137" s="71" t="s">
        <v>26</v>
      </c>
      <c r="D2137" s="34">
        <v>44075</v>
      </c>
      <c r="E2137" s="12">
        <v>2825.7629999999999</v>
      </c>
      <c r="F2137" s="72">
        <v>59.783000000000001</v>
      </c>
      <c r="G2137" s="72">
        <v>0.88200000000000001</v>
      </c>
      <c r="H2137" s="12">
        <v>109.88</v>
      </c>
      <c r="I2137" s="72">
        <v>2.3250000000000002</v>
      </c>
      <c r="J2137" s="72">
        <v>21.713999999999999</v>
      </c>
      <c r="K2137" s="12">
        <v>135.94900000000001</v>
      </c>
      <c r="L2137" s="72">
        <v>2.8759999999999999</v>
      </c>
      <c r="M2137" s="72">
        <v>22.393000000000001</v>
      </c>
      <c r="N2137" s="12">
        <v>245.83</v>
      </c>
      <c r="O2137" s="72">
        <v>5.2009999999999996</v>
      </c>
      <c r="P2137" s="72">
        <v>16.013999999999999</v>
      </c>
      <c r="Q2137" s="12">
        <v>0</v>
      </c>
      <c r="R2137" s="72">
        <v>0</v>
      </c>
      <c r="S2137" s="72">
        <v>0</v>
      </c>
      <c r="T2137" s="12">
        <v>245.83</v>
      </c>
      <c r="U2137" s="72">
        <v>5.2009999999999996</v>
      </c>
      <c r="V2137" s="72">
        <v>16.013999999999999</v>
      </c>
      <c r="W2137" s="12">
        <v>734.16600000000005</v>
      </c>
      <c r="X2137" s="72">
        <v>15.532</v>
      </c>
      <c r="Y2137" s="72">
        <v>5.3440000000000003</v>
      </c>
      <c r="Z2137" s="12">
        <v>979.99599999999998</v>
      </c>
      <c r="AA2137" s="72">
        <v>20.733000000000001</v>
      </c>
      <c r="AB2137" s="72">
        <v>2.0499999999999998</v>
      </c>
      <c r="AC2137" s="12">
        <v>3805.759</v>
      </c>
      <c r="AD2137" s="72">
        <v>80.516000000000005</v>
      </c>
      <c r="AE2137" s="72">
        <v>0.50800000000000001</v>
      </c>
      <c r="AF2137" s="12">
        <v>0</v>
      </c>
      <c r="AG2137" s="72">
        <v>0</v>
      </c>
      <c r="AH2137" s="72">
        <v>0</v>
      </c>
      <c r="AI2137" s="12">
        <v>194.86500000000001</v>
      </c>
      <c r="AJ2137" s="72">
        <v>4.1230000000000002</v>
      </c>
      <c r="AK2137" s="72">
        <v>3.3290000000000002</v>
      </c>
      <c r="AL2137" s="12">
        <v>194.86500000000001</v>
      </c>
      <c r="AM2137" s="72">
        <v>4.1230000000000002</v>
      </c>
      <c r="AN2137" s="72">
        <v>3.3290000000000002</v>
      </c>
      <c r="AO2137" s="12">
        <v>4000.6239999999998</v>
      </c>
      <c r="AP2137" s="72">
        <v>84.638999999999996</v>
      </c>
      <c r="AQ2137" s="72">
        <v>0.441</v>
      </c>
      <c r="AR2137" s="12">
        <v>53.286000000000001</v>
      </c>
      <c r="AS2137" s="72">
        <v>1.127</v>
      </c>
      <c r="AT2137" s="72">
        <v>51.308</v>
      </c>
      <c r="AU2137" s="12">
        <v>24.809000000000001</v>
      </c>
      <c r="AV2137" s="72">
        <v>0.52500000000000002</v>
      </c>
      <c r="AW2137" s="72">
        <v>81.372</v>
      </c>
      <c r="AX2137" s="12">
        <v>141.21299999999999</v>
      </c>
      <c r="AY2137" s="72">
        <v>2.988</v>
      </c>
      <c r="AZ2137" s="72">
        <v>23.423999999999999</v>
      </c>
      <c r="BA2137" s="12">
        <v>166.02099999999999</v>
      </c>
      <c r="BB2137" s="72">
        <v>3.512</v>
      </c>
      <c r="BC2137" s="72">
        <v>23.690999999999999</v>
      </c>
      <c r="BD2137" s="12">
        <v>96.335999999999999</v>
      </c>
      <c r="BE2137" s="72">
        <v>2.0379999999999998</v>
      </c>
      <c r="BF2137" s="72">
        <v>35.271999999999998</v>
      </c>
      <c r="BG2137" s="12">
        <v>262.358</v>
      </c>
      <c r="BH2137" s="72">
        <v>5.5510000000000002</v>
      </c>
      <c r="BI2137" s="72">
        <v>20.245999999999999</v>
      </c>
      <c r="BJ2137" s="12">
        <v>346.09699999999998</v>
      </c>
      <c r="BK2137" s="72">
        <v>7.3220000000000001</v>
      </c>
      <c r="BL2137" s="72">
        <v>14.638999999999999</v>
      </c>
      <c r="BM2137" s="12">
        <v>64.319000000000003</v>
      </c>
      <c r="BN2137" s="72">
        <v>1.361</v>
      </c>
      <c r="BO2137" s="72">
        <v>33.511000000000003</v>
      </c>
      <c r="BP2137" s="12">
        <v>410.416</v>
      </c>
      <c r="BQ2137" s="72">
        <v>8.6829999999999998</v>
      </c>
      <c r="BR2137" s="72">
        <v>14.523</v>
      </c>
      <c r="BS2137" s="12">
        <v>726.06</v>
      </c>
      <c r="BT2137" s="72">
        <v>15.361000000000001</v>
      </c>
      <c r="BU2137" s="72">
        <v>2.2400000000000002</v>
      </c>
      <c r="BV2137" s="12">
        <v>4726.6840000000002</v>
      </c>
      <c r="BW2137" s="72">
        <v>100</v>
      </c>
      <c r="BX2137" s="72">
        <v>0.106</v>
      </c>
      <c r="BY2137" s="13"/>
      <c r="BZ2137" s="13"/>
    </row>
    <row r="2138" spans="1:78" ht="12.75" customHeight="1">
      <c r="A2138" s="122" t="s">
        <v>65</v>
      </c>
      <c r="B2138" s="71" t="s">
        <v>69</v>
      </c>
      <c r="C2138" s="71" t="s">
        <v>26</v>
      </c>
      <c r="D2138" s="34">
        <v>44166</v>
      </c>
      <c r="E2138" s="12">
        <v>2815.4369999999999</v>
      </c>
      <c r="F2138" s="72">
        <v>59.393000000000001</v>
      </c>
      <c r="G2138" s="72">
        <v>1.1080000000000001</v>
      </c>
      <c r="H2138" s="12">
        <v>139.86000000000001</v>
      </c>
      <c r="I2138" s="72">
        <v>2.95</v>
      </c>
      <c r="J2138" s="72">
        <v>26.74</v>
      </c>
      <c r="K2138" s="12">
        <v>101.22799999999999</v>
      </c>
      <c r="L2138" s="72">
        <v>2.1349999999999998</v>
      </c>
      <c r="M2138" s="72">
        <v>40.267000000000003</v>
      </c>
      <c r="N2138" s="12">
        <v>241.08699999999999</v>
      </c>
      <c r="O2138" s="72">
        <v>5.0860000000000003</v>
      </c>
      <c r="P2138" s="72">
        <v>19.117999999999999</v>
      </c>
      <c r="Q2138" s="12">
        <v>25.959</v>
      </c>
      <c r="R2138" s="72">
        <v>0.54800000000000004</v>
      </c>
      <c r="S2138" s="72">
        <v>63.750999999999998</v>
      </c>
      <c r="T2138" s="12">
        <v>267.04599999999999</v>
      </c>
      <c r="U2138" s="72">
        <v>5.633</v>
      </c>
      <c r="V2138" s="72">
        <v>16.379000000000001</v>
      </c>
      <c r="W2138" s="12">
        <v>788.53700000000003</v>
      </c>
      <c r="X2138" s="72">
        <v>16.635000000000002</v>
      </c>
      <c r="Y2138" s="72">
        <v>6.3090000000000002</v>
      </c>
      <c r="Z2138" s="12">
        <v>1055.5830000000001</v>
      </c>
      <c r="AA2138" s="72">
        <v>22.268000000000001</v>
      </c>
      <c r="AB2138" s="72">
        <v>2.3889999999999998</v>
      </c>
      <c r="AC2138" s="12">
        <v>3871.0189999999998</v>
      </c>
      <c r="AD2138" s="72">
        <v>81.661000000000001</v>
      </c>
      <c r="AE2138" s="72">
        <v>0.41799999999999998</v>
      </c>
      <c r="AF2138" s="12">
        <v>15.864000000000001</v>
      </c>
      <c r="AG2138" s="72">
        <v>0.33500000000000002</v>
      </c>
      <c r="AH2138" s="72">
        <v>107.64700000000001</v>
      </c>
      <c r="AI2138" s="12">
        <v>163.67400000000001</v>
      </c>
      <c r="AJ2138" s="72">
        <v>3.4529999999999998</v>
      </c>
      <c r="AK2138" s="72">
        <v>10.534000000000001</v>
      </c>
      <c r="AL2138" s="12">
        <v>179.53800000000001</v>
      </c>
      <c r="AM2138" s="72">
        <v>3.7869999999999999</v>
      </c>
      <c r="AN2138" s="72">
        <v>3.8690000000000002</v>
      </c>
      <c r="AO2138" s="12">
        <v>4050.558</v>
      </c>
      <c r="AP2138" s="72">
        <v>85.448999999999998</v>
      </c>
      <c r="AQ2138" s="72">
        <v>0.38700000000000001</v>
      </c>
      <c r="AR2138" s="12">
        <v>21.922999999999998</v>
      </c>
      <c r="AS2138" s="72">
        <v>0.46200000000000002</v>
      </c>
      <c r="AT2138" s="72">
        <v>50.231000000000002</v>
      </c>
      <c r="AU2138" s="12">
        <v>5.2569999999999997</v>
      </c>
      <c r="AV2138" s="72">
        <v>0.111</v>
      </c>
      <c r="AW2138" s="72">
        <v>102.51</v>
      </c>
      <c r="AX2138" s="12">
        <v>117.596</v>
      </c>
      <c r="AY2138" s="72">
        <v>2.4809999999999999</v>
      </c>
      <c r="AZ2138" s="72">
        <v>29.286999999999999</v>
      </c>
      <c r="BA2138" s="12">
        <v>122.85299999999999</v>
      </c>
      <c r="BB2138" s="72">
        <v>2.5920000000000001</v>
      </c>
      <c r="BC2138" s="72">
        <v>28.786000000000001</v>
      </c>
      <c r="BD2138" s="12">
        <v>20.512</v>
      </c>
      <c r="BE2138" s="72">
        <v>0.433</v>
      </c>
      <c r="BF2138" s="72">
        <v>44.119</v>
      </c>
      <c r="BG2138" s="12">
        <v>143.36500000000001</v>
      </c>
      <c r="BH2138" s="72">
        <v>3.024</v>
      </c>
      <c r="BI2138" s="72">
        <v>24.52</v>
      </c>
      <c r="BJ2138" s="12">
        <v>397.95299999999997</v>
      </c>
      <c r="BK2138" s="72">
        <v>8.3949999999999996</v>
      </c>
      <c r="BL2138" s="72">
        <v>12.912000000000001</v>
      </c>
      <c r="BM2138" s="12">
        <v>126.538</v>
      </c>
      <c r="BN2138" s="72">
        <v>2.669</v>
      </c>
      <c r="BO2138" s="72">
        <v>25.202000000000002</v>
      </c>
      <c r="BP2138" s="12">
        <v>524.49099999999999</v>
      </c>
      <c r="BQ2138" s="72">
        <v>11.064</v>
      </c>
      <c r="BR2138" s="72">
        <v>6.7169999999999996</v>
      </c>
      <c r="BS2138" s="12">
        <v>689.779</v>
      </c>
      <c r="BT2138" s="72">
        <v>14.551</v>
      </c>
      <c r="BU2138" s="72">
        <v>2.2269999999999999</v>
      </c>
      <c r="BV2138" s="12">
        <v>4740.3370000000004</v>
      </c>
      <c r="BW2138" s="72">
        <v>100</v>
      </c>
      <c r="BX2138" s="72">
        <v>7.8E-2</v>
      </c>
      <c r="BY2138" s="13"/>
      <c r="BZ2138" s="13"/>
    </row>
    <row r="2139" spans="1:78" ht="12.75" customHeight="1">
      <c r="A2139" s="122" t="s">
        <v>65</v>
      </c>
      <c r="B2139" s="71" t="s">
        <v>69</v>
      </c>
      <c r="C2139" s="71" t="s">
        <v>26</v>
      </c>
      <c r="D2139" s="34">
        <v>44256</v>
      </c>
      <c r="E2139" s="12">
        <v>2880.5639999999999</v>
      </c>
      <c r="F2139" s="72">
        <v>60.664999999999999</v>
      </c>
      <c r="G2139" s="72">
        <v>0.69899999999999995</v>
      </c>
      <c r="H2139" s="12">
        <v>76.227000000000004</v>
      </c>
      <c r="I2139" s="72">
        <v>1.605</v>
      </c>
      <c r="J2139" s="72">
        <v>25.582000000000001</v>
      </c>
      <c r="K2139" s="12">
        <v>135.83600000000001</v>
      </c>
      <c r="L2139" s="72">
        <v>2.8610000000000002</v>
      </c>
      <c r="M2139" s="72">
        <v>20.779</v>
      </c>
      <c r="N2139" s="12">
        <v>212.06200000000001</v>
      </c>
      <c r="O2139" s="72">
        <v>4.4660000000000002</v>
      </c>
      <c r="P2139" s="72">
        <v>16.544</v>
      </c>
      <c r="Q2139" s="12">
        <v>12.802</v>
      </c>
      <c r="R2139" s="72">
        <v>0.27</v>
      </c>
      <c r="S2139" s="72">
        <v>69.460999999999999</v>
      </c>
      <c r="T2139" s="12">
        <v>224.864</v>
      </c>
      <c r="U2139" s="72">
        <v>4.7359999999999998</v>
      </c>
      <c r="V2139" s="72">
        <v>16.285</v>
      </c>
      <c r="W2139" s="12">
        <v>778.34699999999998</v>
      </c>
      <c r="X2139" s="72">
        <v>16.391999999999999</v>
      </c>
      <c r="Y2139" s="72">
        <v>5.859</v>
      </c>
      <c r="Z2139" s="12">
        <v>1003.211</v>
      </c>
      <c r="AA2139" s="72">
        <v>21.128</v>
      </c>
      <c r="AB2139" s="72">
        <v>2.0059999999999998</v>
      </c>
      <c r="AC2139" s="12">
        <v>3883.7750000000001</v>
      </c>
      <c r="AD2139" s="72">
        <v>81.793000000000006</v>
      </c>
      <c r="AE2139" s="72">
        <v>0.40100000000000002</v>
      </c>
      <c r="AF2139" s="12">
        <v>16.367000000000001</v>
      </c>
      <c r="AG2139" s="72">
        <v>0.34499999999999997</v>
      </c>
      <c r="AH2139" s="72">
        <v>63.929000000000002</v>
      </c>
      <c r="AI2139" s="12">
        <v>160.58099999999999</v>
      </c>
      <c r="AJ2139" s="72">
        <v>3.3820000000000001</v>
      </c>
      <c r="AK2139" s="72">
        <v>8.593</v>
      </c>
      <c r="AL2139" s="12">
        <v>176.94800000000001</v>
      </c>
      <c r="AM2139" s="72">
        <v>3.7269999999999999</v>
      </c>
      <c r="AN2139" s="72">
        <v>4.4359999999999999</v>
      </c>
      <c r="AO2139" s="12">
        <v>4060.723</v>
      </c>
      <c r="AP2139" s="72">
        <v>85.519000000000005</v>
      </c>
      <c r="AQ2139" s="72">
        <v>0.38</v>
      </c>
      <c r="AR2139" s="12">
        <v>49.820999999999998</v>
      </c>
      <c r="AS2139" s="72">
        <v>1.0489999999999999</v>
      </c>
      <c r="AT2139" s="72">
        <v>34.228000000000002</v>
      </c>
      <c r="AU2139" s="12">
        <v>13.231999999999999</v>
      </c>
      <c r="AV2139" s="72">
        <v>0.27900000000000003</v>
      </c>
      <c r="AW2139" s="72">
        <v>57.933</v>
      </c>
      <c r="AX2139" s="12">
        <v>89.531000000000006</v>
      </c>
      <c r="AY2139" s="72">
        <v>1.8859999999999999</v>
      </c>
      <c r="AZ2139" s="72">
        <v>36.441000000000003</v>
      </c>
      <c r="BA2139" s="12">
        <v>102.76300000000001</v>
      </c>
      <c r="BB2139" s="72">
        <v>2.1640000000000001</v>
      </c>
      <c r="BC2139" s="72">
        <v>30.988</v>
      </c>
      <c r="BD2139" s="12">
        <v>119.496</v>
      </c>
      <c r="BE2139" s="72">
        <v>2.5169999999999999</v>
      </c>
      <c r="BF2139" s="72">
        <v>24.613</v>
      </c>
      <c r="BG2139" s="12">
        <v>222.26</v>
      </c>
      <c r="BH2139" s="72">
        <v>4.681</v>
      </c>
      <c r="BI2139" s="72">
        <v>16.754000000000001</v>
      </c>
      <c r="BJ2139" s="12">
        <v>275.96899999999999</v>
      </c>
      <c r="BK2139" s="72">
        <v>5.8120000000000003</v>
      </c>
      <c r="BL2139" s="72">
        <v>19.265999999999998</v>
      </c>
      <c r="BM2139" s="12">
        <v>139.541</v>
      </c>
      <c r="BN2139" s="72">
        <v>2.9390000000000001</v>
      </c>
      <c r="BO2139" s="72">
        <v>27.178000000000001</v>
      </c>
      <c r="BP2139" s="12">
        <v>415.51</v>
      </c>
      <c r="BQ2139" s="72">
        <v>8.7509999999999994</v>
      </c>
      <c r="BR2139" s="72">
        <v>9.4760000000000009</v>
      </c>
      <c r="BS2139" s="12">
        <v>687.59</v>
      </c>
      <c r="BT2139" s="72">
        <v>14.481</v>
      </c>
      <c r="BU2139" s="72">
        <v>2.3370000000000002</v>
      </c>
      <c r="BV2139" s="12">
        <v>4748.3140000000003</v>
      </c>
      <c r="BW2139" s="72">
        <v>100</v>
      </c>
      <c r="BX2139" s="72">
        <v>7.6999999999999999E-2</v>
      </c>
      <c r="BY2139" s="13"/>
      <c r="BZ2139" s="13"/>
    </row>
    <row r="2140" spans="1:78" ht="12.75" customHeight="1">
      <c r="A2140" s="122" t="s">
        <v>65</v>
      </c>
      <c r="B2140" s="71" t="s">
        <v>69</v>
      </c>
      <c r="C2140" s="71" t="s">
        <v>26</v>
      </c>
      <c r="D2140" s="34">
        <v>44348</v>
      </c>
      <c r="E2140" s="12">
        <v>2893.0680000000002</v>
      </c>
      <c r="F2140" s="72">
        <v>60.841999999999999</v>
      </c>
      <c r="G2140" s="72">
        <v>0.83799999999999997</v>
      </c>
      <c r="H2140" s="12">
        <v>144.614</v>
      </c>
      <c r="I2140" s="72">
        <v>3.0409999999999999</v>
      </c>
      <c r="J2140" s="72">
        <v>25.673999999999999</v>
      </c>
      <c r="K2140" s="12">
        <v>96.849000000000004</v>
      </c>
      <c r="L2140" s="72">
        <v>2.0369999999999999</v>
      </c>
      <c r="M2140" s="72">
        <v>26.771000000000001</v>
      </c>
      <c r="N2140" s="12">
        <v>241.464</v>
      </c>
      <c r="O2140" s="72">
        <v>5.0780000000000003</v>
      </c>
      <c r="P2140" s="72">
        <v>16.609000000000002</v>
      </c>
      <c r="Q2140" s="12">
        <v>9.4369999999999994</v>
      </c>
      <c r="R2140" s="72">
        <v>0.19800000000000001</v>
      </c>
      <c r="S2140" s="72">
        <v>70.674000000000007</v>
      </c>
      <c r="T2140" s="12">
        <v>250.90100000000001</v>
      </c>
      <c r="U2140" s="72">
        <v>5.2770000000000001</v>
      </c>
      <c r="V2140" s="72">
        <v>15.85</v>
      </c>
      <c r="W2140" s="12">
        <v>767.79100000000005</v>
      </c>
      <c r="X2140" s="72">
        <v>16.146999999999998</v>
      </c>
      <c r="Y2140" s="72">
        <v>5.8479999999999999</v>
      </c>
      <c r="Z2140" s="12">
        <v>1018.692</v>
      </c>
      <c r="AA2140" s="72">
        <v>21.422999999999998</v>
      </c>
      <c r="AB2140" s="72">
        <v>2.4590000000000001</v>
      </c>
      <c r="AC2140" s="12">
        <v>3911.76</v>
      </c>
      <c r="AD2140" s="72">
        <v>82.266000000000005</v>
      </c>
      <c r="AE2140" s="72">
        <v>0.439</v>
      </c>
      <c r="AF2140" s="12">
        <v>0</v>
      </c>
      <c r="AG2140" s="72">
        <v>0</v>
      </c>
      <c r="AH2140" s="72">
        <v>0</v>
      </c>
      <c r="AI2140" s="12">
        <v>160.405</v>
      </c>
      <c r="AJ2140" s="72">
        <v>3.3730000000000002</v>
      </c>
      <c r="AK2140" s="72">
        <v>5.0389999999999997</v>
      </c>
      <c r="AL2140" s="12">
        <v>160.405</v>
      </c>
      <c r="AM2140" s="72">
        <v>3.3730000000000002</v>
      </c>
      <c r="AN2140" s="72">
        <v>5.0389999999999997</v>
      </c>
      <c r="AO2140" s="12">
        <v>4072.165</v>
      </c>
      <c r="AP2140" s="72">
        <v>85.638999999999996</v>
      </c>
      <c r="AQ2140" s="72">
        <v>0.41699999999999998</v>
      </c>
      <c r="AR2140" s="12">
        <v>42.387999999999998</v>
      </c>
      <c r="AS2140" s="72">
        <v>0.89100000000000001</v>
      </c>
      <c r="AT2140" s="72">
        <v>41.177</v>
      </c>
      <c r="AU2140" s="12">
        <v>19.43</v>
      </c>
      <c r="AV2140" s="72">
        <v>0.40899999999999997</v>
      </c>
      <c r="AW2140" s="72">
        <v>59.808</v>
      </c>
      <c r="AX2140" s="12">
        <v>119.59699999999999</v>
      </c>
      <c r="AY2140" s="72">
        <v>2.5150000000000001</v>
      </c>
      <c r="AZ2140" s="72">
        <v>26.395</v>
      </c>
      <c r="BA2140" s="12">
        <v>139.02699999999999</v>
      </c>
      <c r="BB2140" s="72">
        <v>2.9239999999999999</v>
      </c>
      <c r="BC2140" s="72">
        <v>23.074999999999999</v>
      </c>
      <c r="BD2140" s="12">
        <v>62.914000000000001</v>
      </c>
      <c r="BE2140" s="72">
        <v>1.323</v>
      </c>
      <c r="BF2140" s="72">
        <v>36.088999999999999</v>
      </c>
      <c r="BG2140" s="12">
        <v>201.94200000000001</v>
      </c>
      <c r="BH2140" s="72">
        <v>4.2469999999999999</v>
      </c>
      <c r="BI2140" s="72">
        <v>19.605</v>
      </c>
      <c r="BJ2140" s="12">
        <v>280.20299999999997</v>
      </c>
      <c r="BK2140" s="72">
        <v>5.8929999999999998</v>
      </c>
      <c r="BL2140" s="72">
        <v>16.268000000000001</v>
      </c>
      <c r="BM2140" s="12">
        <v>158.327</v>
      </c>
      <c r="BN2140" s="72">
        <v>3.33</v>
      </c>
      <c r="BO2140" s="72">
        <v>20.847999999999999</v>
      </c>
      <c r="BP2140" s="12">
        <v>438.53</v>
      </c>
      <c r="BQ2140" s="72">
        <v>9.2219999999999995</v>
      </c>
      <c r="BR2140" s="72">
        <v>9.7029999999999994</v>
      </c>
      <c r="BS2140" s="12">
        <v>682.86</v>
      </c>
      <c r="BT2140" s="72">
        <v>14.361000000000001</v>
      </c>
      <c r="BU2140" s="72">
        <v>2.6890000000000001</v>
      </c>
      <c r="BV2140" s="12">
        <v>4755.0240000000003</v>
      </c>
      <c r="BW2140" s="72">
        <v>100</v>
      </c>
      <c r="BX2140" s="72">
        <v>0.106</v>
      </c>
      <c r="BY2140" s="13"/>
      <c r="BZ2140" s="13"/>
    </row>
    <row r="2141" spans="1:78" ht="12.75" customHeight="1">
      <c r="A2141" s="122" t="s">
        <v>65</v>
      </c>
      <c r="B2141" s="71" t="s">
        <v>69</v>
      </c>
      <c r="C2141" s="71" t="s">
        <v>26</v>
      </c>
      <c r="D2141" s="34">
        <v>44805</v>
      </c>
      <c r="E2141" s="12">
        <v>3028.174</v>
      </c>
      <c r="F2141" s="72">
        <v>62.374000000000002</v>
      </c>
      <c r="G2141" s="72">
        <v>1.0609999999999999</v>
      </c>
      <c r="H2141" s="12">
        <v>51.62</v>
      </c>
      <c r="I2141" s="72">
        <v>1.0629999999999999</v>
      </c>
      <c r="J2141" s="72">
        <v>38.216000000000001</v>
      </c>
      <c r="K2141" s="12">
        <v>88.513000000000005</v>
      </c>
      <c r="L2141" s="72">
        <v>1.823</v>
      </c>
      <c r="M2141" s="72">
        <v>43.927999999999997</v>
      </c>
      <c r="N2141" s="12">
        <v>140.13300000000001</v>
      </c>
      <c r="O2141" s="72">
        <v>2.8860000000000001</v>
      </c>
      <c r="P2141" s="72">
        <v>32.165999999999997</v>
      </c>
      <c r="Q2141" s="12">
        <v>42.860999999999997</v>
      </c>
      <c r="R2141" s="72">
        <v>0.88300000000000001</v>
      </c>
      <c r="S2141" s="72">
        <v>58.485999999999997</v>
      </c>
      <c r="T2141" s="12">
        <v>182.994</v>
      </c>
      <c r="U2141" s="72">
        <v>3.7690000000000001</v>
      </c>
      <c r="V2141" s="72">
        <v>27.233000000000001</v>
      </c>
      <c r="W2141" s="12">
        <v>854.24900000000002</v>
      </c>
      <c r="X2141" s="72">
        <v>17.596</v>
      </c>
      <c r="Y2141" s="72">
        <v>6.7690000000000001</v>
      </c>
      <c r="Z2141" s="12">
        <v>1037.2429999999999</v>
      </c>
      <c r="AA2141" s="72">
        <v>21.364999999999998</v>
      </c>
      <c r="AB2141" s="72">
        <v>3.1819999999999999</v>
      </c>
      <c r="AC2141" s="12">
        <v>4065.4169999999999</v>
      </c>
      <c r="AD2141" s="72">
        <v>83.739000000000004</v>
      </c>
      <c r="AE2141" s="72">
        <v>0.371</v>
      </c>
      <c r="AF2141" s="12">
        <v>4.1399999999999997</v>
      </c>
      <c r="AG2141" s="72">
        <v>8.5000000000000006E-2</v>
      </c>
      <c r="AH2141" s="72">
        <v>122.45099999999999</v>
      </c>
      <c r="AI2141" s="12">
        <v>102.40600000000001</v>
      </c>
      <c r="AJ2141" s="72">
        <v>2.109</v>
      </c>
      <c r="AK2141" s="72">
        <v>6.3419999999999996</v>
      </c>
      <c r="AL2141" s="12">
        <v>106.54600000000001</v>
      </c>
      <c r="AM2141" s="72">
        <v>2.1949999999999998</v>
      </c>
      <c r="AN2141" s="72">
        <v>4.6779999999999999</v>
      </c>
      <c r="AO2141" s="12">
        <v>4171.9629999999997</v>
      </c>
      <c r="AP2141" s="72">
        <v>85.933999999999997</v>
      </c>
      <c r="AQ2141" s="72">
        <v>0.38300000000000001</v>
      </c>
      <c r="AR2141" s="12">
        <v>56.606999999999999</v>
      </c>
      <c r="AS2141" s="72">
        <v>1.1659999999999999</v>
      </c>
      <c r="AT2141" s="72">
        <v>57.271000000000001</v>
      </c>
      <c r="AU2141" s="12">
        <v>4.492</v>
      </c>
      <c r="AV2141" s="72">
        <v>9.2999999999999999E-2</v>
      </c>
      <c r="AW2141" s="72">
        <v>106.65600000000001</v>
      </c>
      <c r="AX2141" s="12">
        <v>88.21</v>
      </c>
      <c r="AY2141" s="72">
        <v>1.8169999999999999</v>
      </c>
      <c r="AZ2141" s="72">
        <v>33.668999999999997</v>
      </c>
      <c r="BA2141" s="12">
        <v>92.700999999999993</v>
      </c>
      <c r="BB2141" s="72">
        <v>1.909</v>
      </c>
      <c r="BC2141" s="72">
        <v>31.981000000000002</v>
      </c>
      <c r="BD2141" s="12">
        <v>69.248000000000005</v>
      </c>
      <c r="BE2141" s="72">
        <v>1.4259999999999999</v>
      </c>
      <c r="BF2141" s="72">
        <v>44.21</v>
      </c>
      <c r="BG2141" s="12">
        <v>161.94900000000001</v>
      </c>
      <c r="BH2141" s="72">
        <v>3.3359999999999999</v>
      </c>
      <c r="BI2141" s="72">
        <v>20.207000000000001</v>
      </c>
      <c r="BJ2141" s="12">
        <v>342.05</v>
      </c>
      <c r="BK2141" s="72">
        <v>7.0460000000000003</v>
      </c>
      <c r="BL2141" s="72">
        <v>14.654</v>
      </c>
      <c r="BM2141" s="12">
        <v>122.274</v>
      </c>
      <c r="BN2141" s="72">
        <v>2.5190000000000001</v>
      </c>
      <c r="BO2141" s="72">
        <v>27.451000000000001</v>
      </c>
      <c r="BP2141" s="12">
        <v>464.32400000000001</v>
      </c>
      <c r="BQ2141" s="72">
        <v>9.5640000000000001</v>
      </c>
      <c r="BR2141" s="72">
        <v>7.5419999999999998</v>
      </c>
      <c r="BS2141" s="12">
        <v>682.88</v>
      </c>
      <c r="BT2141" s="72">
        <v>14.066000000000001</v>
      </c>
      <c r="BU2141" s="72">
        <v>2.3039999999999998</v>
      </c>
      <c r="BV2141" s="12">
        <v>4854.8429999999998</v>
      </c>
      <c r="BW2141" s="72">
        <v>100</v>
      </c>
      <c r="BX2141" s="72">
        <v>0.18</v>
      </c>
      <c r="BY2141" s="13"/>
      <c r="BZ2141" s="13"/>
    </row>
    <row r="2142" spans="1:78" ht="12.75" customHeight="1">
      <c r="A2142" s="122" t="s">
        <v>65</v>
      </c>
      <c r="B2142" s="71" t="s">
        <v>69</v>
      </c>
      <c r="C2142" s="71" t="s">
        <v>26</v>
      </c>
      <c r="D2142" s="34">
        <v>44896</v>
      </c>
      <c r="E2142" s="12">
        <v>3071.5929999999998</v>
      </c>
      <c r="F2142" s="72">
        <v>62.941000000000003</v>
      </c>
      <c r="G2142" s="72">
        <v>0.95699999999999996</v>
      </c>
      <c r="H2142" s="12">
        <v>75.543000000000006</v>
      </c>
      <c r="I2142" s="72">
        <v>1.548</v>
      </c>
      <c r="J2142" s="72">
        <v>34.322000000000003</v>
      </c>
      <c r="K2142" s="12">
        <v>52.877000000000002</v>
      </c>
      <c r="L2142" s="72">
        <v>1.0840000000000001</v>
      </c>
      <c r="M2142" s="72">
        <v>39.234999999999999</v>
      </c>
      <c r="N2142" s="12">
        <v>128.41999999999999</v>
      </c>
      <c r="O2142" s="72">
        <v>2.6309999999999998</v>
      </c>
      <c r="P2142" s="72">
        <v>23.782</v>
      </c>
      <c r="Q2142" s="12">
        <v>45.369</v>
      </c>
      <c r="R2142" s="72">
        <v>0.93</v>
      </c>
      <c r="S2142" s="72">
        <v>47.884</v>
      </c>
      <c r="T2142" s="12">
        <v>173.78899999999999</v>
      </c>
      <c r="U2142" s="72">
        <v>3.5609999999999999</v>
      </c>
      <c r="V2142" s="72">
        <v>23.984999999999999</v>
      </c>
      <c r="W2142" s="12">
        <v>869.07</v>
      </c>
      <c r="X2142" s="72">
        <v>17.808</v>
      </c>
      <c r="Y2142" s="72">
        <v>5.718</v>
      </c>
      <c r="Z2142" s="12">
        <v>1042.8579999999999</v>
      </c>
      <c r="AA2142" s="72">
        <v>21.37</v>
      </c>
      <c r="AB2142" s="72">
        <v>2.738</v>
      </c>
      <c r="AC2142" s="12">
        <v>4114.4520000000002</v>
      </c>
      <c r="AD2142" s="72">
        <v>84.311000000000007</v>
      </c>
      <c r="AE2142" s="72">
        <v>0.42099999999999999</v>
      </c>
      <c r="AF2142" s="12">
        <v>18.173999999999999</v>
      </c>
      <c r="AG2142" s="72">
        <v>0.372</v>
      </c>
      <c r="AH2142" s="72">
        <v>109.378</v>
      </c>
      <c r="AI2142" s="12">
        <v>74.808999999999997</v>
      </c>
      <c r="AJ2142" s="72">
        <v>1.5329999999999999</v>
      </c>
      <c r="AK2142" s="72">
        <v>26.875</v>
      </c>
      <c r="AL2142" s="12">
        <v>92.983000000000004</v>
      </c>
      <c r="AM2142" s="72">
        <v>1.905</v>
      </c>
      <c r="AN2142" s="72">
        <v>4.8140000000000001</v>
      </c>
      <c r="AO2142" s="12">
        <v>4207.4350000000004</v>
      </c>
      <c r="AP2142" s="72">
        <v>86.215999999999994</v>
      </c>
      <c r="AQ2142" s="72">
        <v>0.38400000000000001</v>
      </c>
      <c r="AR2142" s="12">
        <v>10.009</v>
      </c>
      <c r="AS2142" s="72">
        <v>0.20499999999999999</v>
      </c>
      <c r="AT2142" s="72">
        <v>105.593</v>
      </c>
      <c r="AU2142" s="12">
        <v>3.9369999999999998</v>
      </c>
      <c r="AV2142" s="72">
        <v>8.1000000000000003E-2</v>
      </c>
      <c r="AW2142" s="72">
        <v>73.262</v>
      </c>
      <c r="AX2142" s="12">
        <v>73.203999999999994</v>
      </c>
      <c r="AY2142" s="72">
        <v>1.5</v>
      </c>
      <c r="AZ2142" s="72">
        <v>36.603999999999999</v>
      </c>
      <c r="BA2142" s="12">
        <v>77.141000000000005</v>
      </c>
      <c r="BB2142" s="72">
        <v>1.581</v>
      </c>
      <c r="BC2142" s="72">
        <v>34.75</v>
      </c>
      <c r="BD2142" s="12">
        <v>90.081999999999994</v>
      </c>
      <c r="BE2142" s="72">
        <v>1.8460000000000001</v>
      </c>
      <c r="BF2142" s="72">
        <v>35.948999999999998</v>
      </c>
      <c r="BG2142" s="12">
        <v>167.22300000000001</v>
      </c>
      <c r="BH2142" s="72">
        <v>3.427</v>
      </c>
      <c r="BI2142" s="72">
        <v>22.741</v>
      </c>
      <c r="BJ2142" s="12">
        <v>408.834</v>
      </c>
      <c r="BK2142" s="72">
        <v>8.3780000000000001</v>
      </c>
      <c r="BL2142" s="72">
        <v>12.962999999999999</v>
      </c>
      <c r="BM2142" s="12">
        <v>86.613</v>
      </c>
      <c r="BN2142" s="72">
        <v>1.7749999999999999</v>
      </c>
      <c r="BO2142" s="72">
        <v>32.735999999999997</v>
      </c>
      <c r="BP2142" s="12">
        <v>495.447</v>
      </c>
      <c r="BQ2142" s="72">
        <v>10.151999999999999</v>
      </c>
      <c r="BR2142" s="72">
        <v>8.48</v>
      </c>
      <c r="BS2142" s="12">
        <v>672.67899999999997</v>
      </c>
      <c r="BT2142" s="72">
        <v>13.784000000000001</v>
      </c>
      <c r="BU2142" s="72">
        <v>2.5910000000000002</v>
      </c>
      <c r="BV2142" s="12">
        <v>4880.1139999999996</v>
      </c>
      <c r="BW2142" s="72">
        <v>100</v>
      </c>
      <c r="BX2142" s="72">
        <v>0.188</v>
      </c>
      <c r="BY2142" s="13"/>
      <c r="BZ2142" s="13"/>
    </row>
    <row r="2143" spans="1:78" ht="12.75" customHeight="1">
      <c r="A2143" s="122" t="s">
        <v>65</v>
      </c>
      <c r="B2143" s="71" t="s">
        <v>69</v>
      </c>
      <c r="C2143" s="71" t="s">
        <v>26</v>
      </c>
      <c r="D2143" s="34">
        <v>44986</v>
      </c>
      <c r="E2143" s="12">
        <v>3139.4690000000001</v>
      </c>
      <c r="F2143" s="72">
        <v>64.015000000000001</v>
      </c>
      <c r="G2143" s="72">
        <v>0.628</v>
      </c>
      <c r="H2143" s="12">
        <v>97.938000000000002</v>
      </c>
      <c r="I2143" s="72">
        <v>1.9970000000000001</v>
      </c>
      <c r="J2143" s="72">
        <v>20.225000000000001</v>
      </c>
      <c r="K2143" s="12">
        <v>55.128999999999998</v>
      </c>
      <c r="L2143" s="72">
        <v>1.1240000000000001</v>
      </c>
      <c r="M2143" s="72">
        <v>25.896000000000001</v>
      </c>
      <c r="N2143" s="12">
        <v>153.06700000000001</v>
      </c>
      <c r="O2143" s="72">
        <v>3.121</v>
      </c>
      <c r="P2143" s="72">
        <v>15.776999999999999</v>
      </c>
      <c r="Q2143" s="12">
        <v>23.843</v>
      </c>
      <c r="R2143" s="72">
        <v>0.48599999999999999</v>
      </c>
      <c r="S2143" s="72">
        <v>45.813000000000002</v>
      </c>
      <c r="T2143" s="12">
        <v>176.91</v>
      </c>
      <c r="U2143" s="72">
        <v>3.6070000000000002</v>
      </c>
      <c r="V2143" s="72">
        <v>12.803000000000001</v>
      </c>
      <c r="W2143" s="12">
        <v>783.51300000000003</v>
      </c>
      <c r="X2143" s="72">
        <v>15.976000000000001</v>
      </c>
      <c r="Y2143" s="72">
        <v>3.2749999999999999</v>
      </c>
      <c r="Z2143" s="12">
        <v>960.423</v>
      </c>
      <c r="AA2143" s="72">
        <v>19.582999999999998</v>
      </c>
      <c r="AB2143" s="72">
        <v>1.764</v>
      </c>
      <c r="AC2143" s="12">
        <v>4099.893</v>
      </c>
      <c r="AD2143" s="72">
        <v>83.597999999999999</v>
      </c>
      <c r="AE2143" s="72">
        <v>0.45600000000000002</v>
      </c>
      <c r="AF2143" s="12">
        <v>4.8159999999999998</v>
      </c>
      <c r="AG2143" s="72">
        <v>9.8000000000000004E-2</v>
      </c>
      <c r="AH2143" s="72">
        <v>80.671999999999997</v>
      </c>
      <c r="AI2143" s="12">
        <v>107.188</v>
      </c>
      <c r="AJ2143" s="72">
        <v>2.1859999999999999</v>
      </c>
      <c r="AK2143" s="72">
        <v>5.1550000000000002</v>
      </c>
      <c r="AL2143" s="12">
        <v>112.004</v>
      </c>
      <c r="AM2143" s="72">
        <v>2.2839999999999998</v>
      </c>
      <c r="AN2143" s="72">
        <v>4.2119999999999997</v>
      </c>
      <c r="AO2143" s="12">
        <v>4211.8969999999999</v>
      </c>
      <c r="AP2143" s="72">
        <v>85.882000000000005</v>
      </c>
      <c r="AQ2143" s="72">
        <v>0.41699999999999998</v>
      </c>
      <c r="AR2143" s="12">
        <v>34.918999999999997</v>
      </c>
      <c r="AS2143" s="72">
        <v>0.71199999999999997</v>
      </c>
      <c r="AT2143" s="72">
        <v>32.841000000000001</v>
      </c>
      <c r="AU2143" s="12">
        <v>1.024</v>
      </c>
      <c r="AV2143" s="72">
        <v>2.1000000000000001E-2</v>
      </c>
      <c r="AW2143" s="72">
        <v>102.467</v>
      </c>
      <c r="AX2143" s="12">
        <v>89.572000000000003</v>
      </c>
      <c r="AY2143" s="72">
        <v>1.8260000000000001</v>
      </c>
      <c r="AZ2143" s="72">
        <v>21.396000000000001</v>
      </c>
      <c r="BA2143" s="12">
        <v>90.596000000000004</v>
      </c>
      <c r="BB2143" s="72">
        <v>1.847</v>
      </c>
      <c r="BC2143" s="72">
        <v>21.210999999999999</v>
      </c>
      <c r="BD2143" s="12">
        <v>88.76</v>
      </c>
      <c r="BE2143" s="72">
        <v>1.81</v>
      </c>
      <c r="BF2143" s="72">
        <v>24.646000000000001</v>
      </c>
      <c r="BG2143" s="12">
        <v>179.35599999999999</v>
      </c>
      <c r="BH2143" s="72">
        <v>3.657</v>
      </c>
      <c r="BI2143" s="72">
        <v>18.640999999999998</v>
      </c>
      <c r="BJ2143" s="12">
        <v>338.88900000000001</v>
      </c>
      <c r="BK2143" s="72">
        <v>6.91</v>
      </c>
      <c r="BL2143" s="72">
        <v>10.74</v>
      </c>
      <c r="BM2143" s="12">
        <v>139.244</v>
      </c>
      <c r="BN2143" s="72">
        <v>2.839</v>
      </c>
      <c r="BO2143" s="72">
        <v>18.472999999999999</v>
      </c>
      <c r="BP2143" s="12">
        <v>478.13299999999998</v>
      </c>
      <c r="BQ2143" s="72">
        <v>9.7490000000000006</v>
      </c>
      <c r="BR2143" s="72">
        <v>7.9020000000000001</v>
      </c>
      <c r="BS2143" s="12">
        <v>692.40800000000002</v>
      </c>
      <c r="BT2143" s="72">
        <v>14.118</v>
      </c>
      <c r="BU2143" s="72">
        <v>2.379</v>
      </c>
      <c r="BV2143" s="12">
        <v>4904.3050000000003</v>
      </c>
      <c r="BW2143" s="72">
        <v>100</v>
      </c>
      <c r="BX2143" s="72">
        <v>0.109</v>
      </c>
      <c r="BY2143" s="13"/>
      <c r="BZ2143" s="13"/>
    </row>
    <row r="2144" spans="1:78" ht="12.75" customHeight="1">
      <c r="A2144" s="122" t="s">
        <v>65</v>
      </c>
      <c r="B2144" s="71" t="s">
        <v>69</v>
      </c>
      <c r="C2144" s="71" t="s">
        <v>26</v>
      </c>
      <c r="D2144" s="34">
        <v>45078</v>
      </c>
      <c r="E2144" s="12">
        <v>3167.991</v>
      </c>
      <c r="F2144" s="72">
        <v>64.274000000000001</v>
      </c>
      <c r="G2144" s="72">
        <v>0.77400000000000002</v>
      </c>
      <c r="H2144" s="12">
        <v>75.259</v>
      </c>
      <c r="I2144" s="72">
        <v>1.5269999999999999</v>
      </c>
      <c r="J2144" s="72">
        <v>22.09</v>
      </c>
      <c r="K2144" s="12">
        <v>79.775999999999996</v>
      </c>
      <c r="L2144" s="72">
        <v>1.619</v>
      </c>
      <c r="M2144" s="72">
        <v>25.827000000000002</v>
      </c>
      <c r="N2144" s="12">
        <v>155.03399999999999</v>
      </c>
      <c r="O2144" s="72">
        <v>3.145</v>
      </c>
      <c r="P2144" s="72">
        <v>15.428000000000001</v>
      </c>
      <c r="Q2144" s="12">
        <v>14.531000000000001</v>
      </c>
      <c r="R2144" s="72">
        <v>0.29499999999999998</v>
      </c>
      <c r="S2144" s="72">
        <v>53.042000000000002</v>
      </c>
      <c r="T2144" s="12">
        <v>169.566</v>
      </c>
      <c r="U2144" s="72">
        <v>3.44</v>
      </c>
      <c r="V2144" s="72">
        <v>13.327999999999999</v>
      </c>
      <c r="W2144" s="12">
        <v>820.02599999999995</v>
      </c>
      <c r="X2144" s="72">
        <v>16.637</v>
      </c>
      <c r="Y2144" s="72">
        <v>3.7490000000000001</v>
      </c>
      <c r="Z2144" s="12">
        <v>989.59199999999998</v>
      </c>
      <c r="AA2144" s="72">
        <v>20.077000000000002</v>
      </c>
      <c r="AB2144" s="72">
        <v>1.952</v>
      </c>
      <c r="AC2144" s="12">
        <v>4157.5829999999996</v>
      </c>
      <c r="AD2144" s="72">
        <v>84.350999999999999</v>
      </c>
      <c r="AE2144" s="72">
        <v>0.52300000000000002</v>
      </c>
      <c r="AF2144" s="12">
        <v>2.456</v>
      </c>
      <c r="AG2144" s="72">
        <v>0.05</v>
      </c>
      <c r="AH2144" s="72">
        <v>103.986</v>
      </c>
      <c r="AI2144" s="12">
        <v>100.532</v>
      </c>
      <c r="AJ2144" s="72">
        <v>2.04</v>
      </c>
      <c r="AK2144" s="72">
        <v>6.2590000000000003</v>
      </c>
      <c r="AL2144" s="12">
        <v>102.988</v>
      </c>
      <c r="AM2144" s="72">
        <v>2.089</v>
      </c>
      <c r="AN2144" s="72">
        <v>5.1379999999999999</v>
      </c>
      <c r="AO2144" s="12">
        <v>4260.57</v>
      </c>
      <c r="AP2144" s="72">
        <v>86.441000000000003</v>
      </c>
      <c r="AQ2144" s="72">
        <v>0.51900000000000002</v>
      </c>
      <c r="AR2144" s="12">
        <v>48.808999999999997</v>
      </c>
      <c r="AS2144" s="72">
        <v>0.99</v>
      </c>
      <c r="AT2144" s="72">
        <v>38.930999999999997</v>
      </c>
      <c r="AU2144" s="12">
        <v>9.1530000000000005</v>
      </c>
      <c r="AV2144" s="72">
        <v>0.186</v>
      </c>
      <c r="AW2144" s="72">
        <v>60.777000000000001</v>
      </c>
      <c r="AX2144" s="12">
        <v>57.869</v>
      </c>
      <c r="AY2144" s="72">
        <v>1.1739999999999999</v>
      </c>
      <c r="AZ2144" s="72">
        <v>24.719000000000001</v>
      </c>
      <c r="BA2144" s="12">
        <v>67.022000000000006</v>
      </c>
      <c r="BB2144" s="72">
        <v>1.36</v>
      </c>
      <c r="BC2144" s="72">
        <v>23.007999999999999</v>
      </c>
      <c r="BD2144" s="12">
        <v>83.546000000000006</v>
      </c>
      <c r="BE2144" s="72">
        <v>1.6950000000000001</v>
      </c>
      <c r="BF2144" s="72">
        <v>22.122</v>
      </c>
      <c r="BG2144" s="12">
        <v>150.56800000000001</v>
      </c>
      <c r="BH2144" s="72">
        <v>3.0550000000000002</v>
      </c>
      <c r="BI2144" s="72">
        <v>14.202999999999999</v>
      </c>
      <c r="BJ2144" s="12">
        <v>295.24400000000003</v>
      </c>
      <c r="BK2144" s="72">
        <v>5.99</v>
      </c>
      <c r="BL2144" s="72">
        <v>11.576000000000001</v>
      </c>
      <c r="BM2144" s="12">
        <v>173.69300000000001</v>
      </c>
      <c r="BN2144" s="72">
        <v>3.524</v>
      </c>
      <c r="BO2144" s="72">
        <v>16.532</v>
      </c>
      <c r="BP2144" s="12">
        <v>468.93700000000001</v>
      </c>
      <c r="BQ2144" s="72">
        <v>9.5139999999999993</v>
      </c>
      <c r="BR2144" s="72">
        <v>5.875</v>
      </c>
      <c r="BS2144" s="12">
        <v>668.31399999999996</v>
      </c>
      <c r="BT2144" s="72">
        <v>13.558999999999999</v>
      </c>
      <c r="BU2144" s="72">
        <v>2.9889999999999999</v>
      </c>
      <c r="BV2144" s="12">
        <v>4928.8850000000002</v>
      </c>
      <c r="BW2144" s="72">
        <v>100</v>
      </c>
      <c r="BX2144" s="72">
        <v>0.113</v>
      </c>
      <c r="BY2144" s="13"/>
      <c r="BZ2144" s="13"/>
    </row>
    <row r="2145" spans="1:78" ht="12.75" customHeight="1">
      <c r="A2145" s="122" t="s">
        <v>65</v>
      </c>
      <c r="B2145" s="71" t="s">
        <v>69</v>
      </c>
      <c r="C2145" s="71" t="s">
        <v>26</v>
      </c>
      <c r="D2145" s="34">
        <v>45170</v>
      </c>
      <c r="E2145" s="12">
        <v>3120.8310000000001</v>
      </c>
      <c r="F2145" s="72">
        <v>62.954000000000001</v>
      </c>
      <c r="G2145" s="72">
        <v>0.98499999999999999</v>
      </c>
      <c r="H2145" s="12">
        <v>94.396000000000001</v>
      </c>
      <c r="I2145" s="72">
        <v>1.9039999999999999</v>
      </c>
      <c r="J2145" s="72">
        <v>21.370999999999999</v>
      </c>
      <c r="K2145" s="12">
        <v>60.212000000000003</v>
      </c>
      <c r="L2145" s="72">
        <v>1.2150000000000001</v>
      </c>
      <c r="M2145" s="72">
        <v>30.963999999999999</v>
      </c>
      <c r="N2145" s="12">
        <v>154.608</v>
      </c>
      <c r="O2145" s="72">
        <v>3.1190000000000002</v>
      </c>
      <c r="P2145" s="72">
        <v>15.253</v>
      </c>
      <c r="Q2145" s="12">
        <v>23.891999999999999</v>
      </c>
      <c r="R2145" s="72">
        <v>0.48199999999999998</v>
      </c>
      <c r="S2145" s="72">
        <v>44.658999999999999</v>
      </c>
      <c r="T2145" s="12">
        <v>178.5</v>
      </c>
      <c r="U2145" s="72">
        <v>3.601</v>
      </c>
      <c r="V2145" s="72">
        <v>14.916</v>
      </c>
      <c r="W2145" s="12">
        <v>876.11300000000006</v>
      </c>
      <c r="X2145" s="72">
        <v>17.672999999999998</v>
      </c>
      <c r="Y2145" s="72">
        <v>3.8660000000000001</v>
      </c>
      <c r="Z2145" s="12">
        <v>1054.6130000000001</v>
      </c>
      <c r="AA2145" s="72">
        <v>21.274000000000001</v>
      </c>
      <c r="AB2145" s="72">
        <v>2.4910000000000001</v>
      </c>
      <c r="AC2145" s="12">
        <v>4175.4440000000004</v>
      </c>
      <c r="AD2145" s="72">
        <v>84.227999999999994</v>
      </c>
      <c r="AE2145" s="72">
        <v>0.502</v>
      </c>
      <c r="AF2145" s="12">
        <v>12.548</v>
      </c>
      <c r="AG2145" s="72">
        <v>0.253</v>
      </c>
      <c r="AH2145" s="72">
        <v>58.036000000000001</v>
      </c>
      <c r="AI2145" s="12">
        <v>87.260999999999996</v>
      </c>
      <c r="AJ2145" s="72">
        <v>1.76</v>
      </c>
      <c r="AK2145" s="72">
        <v>9.984</v>
      </c>
      <c r="AL2145" s="12">
        <v>99.808000000000007</v>
      </c>
      <c r="AM2145" s="72">
        <v>2.0129999999999999</v>
      </c>
      <c r="AN2145" s="72">
        <v>6.2759999999999998</v>
      </c>
      <c r="AO2145" s="12">
        <v>4275.2520000000004</v>
      </c>
      <c r="AP2145" s="72">
        <v>86.242000000000004</v>
      </c>
      <c r="AQ2145" s="72">
        <v>0.48399999999999999</v>
      </c>
      <c r="AR2145" s="12">
        <v>27.616</v>
      </c>
      <c r="AS2145" s="72">
        <v>0.55700000000000005</v>
      </c>
      <c r="AT2145" s="72">
        <v>56.232999999999997</v>
      </c>
      <c r="AU2145" s="12">
        <v>6.109</v>
      </c>
      <c r="AV2145" s="72">
        <v>0.123</v>
      </c>
      <c r="AW2145" s="72">
        <v>85.709000000000003</v>
      </c>
      <c r="AX2145" s="12">
        <v>141.63999999999999</v>
      </c>
      <c r="AY2145" s="72">
        <v>2.8570000000000002</v>
      </c>
      <c r="AZ2145" s="72">
        <v>16.907</v>
      </c>
      <c r="BA2145" s="12">
        <v>147.74799999999999</v>
      </c>
      <c r="BB2145" s="72">
        <v>2.98</v>
      </c>
      <c r="BC2145" s="72">
        <v>16.928999999999998</v>
      </c>
      <c r="BD2145" s="12">
        <v>107.033</v>
      </c>
      <c r="BE2145" s="72">
        <v>2.1589999999999998</v>
      </c>
      <c r="BF2145" s="72">
        <v>25.489000000000001</v>
      </c>
      <c r="BG2145" s="12">
        <v>254.78100000000001</v>
      </c>
      <c r="BH2145" s="72">
        <v>5.14</v>
      </c>
      <c r="BI2145" s="72">
        <v>10.308</v>
      </c>
      <c r="BJ2145" s="12">
        <v>260.673</v>
      </c>
      <c r="BK2145" s="72">
        <v>5.258</v>
      </c>
      <c r="BL2145" s="72">
        <v>11.391</v>
      </c>
      <c r="BM2145" s="12">
        <v>138.97499999999999</v>
      </c>
      <c r="BN2145" s="72">
        <v>2.8029999999999999</v>
      </c>
      <c r="BO2145" s="72">
        <v>19.294</v>
      </c>
      <c r="BP2145" s="12">
        <v>399.64800000000002</v>
      </c>
      <c r="BQ2145" s="72">
        <v>8.0619999999999994</v>
      </c>
      <c r="BR2145" s="72">
        <v>6.7869999999999999</v>
      </c>
      <c r="BS2145" s="12">
        <v>682.04499999999996</v>
      </c>
      <c r="BT2145" s="72">
        <v>13.757999999999999</v>
      </c>
      <c r="BU2145" s="72">
        <v>2.9590000000000001</v>
      </c>
      <c r="BV2145" s="12">
        <v>4957.2969999999996</v>
      </c>
      <c r="BW2145" s="72">
        <v>100</v>
      </c>
      <c r="BX2145" s="72">
        <v>9.6000000000000002E-2</v>
      </c>
      <c r="BY2145" s="13"/>
      <c r="BZ2145" s="13"/>
    </row>
    <row r="2146" spans="1:78" ht="12.75" customHeight="1">
      <c r="A2146" s="122" t="s">
        <v>65</v>
      </c>
      <c r="B2146" s="71" t="s">
        <v>69</v>
      </c>
      <c r="C2146" s="71" t="s">
        <v>26</v>
      </c>
      <c r="D2146" s="34">
        <v>45261</v>
      </c>
      <c r="E2146" s="12">
        <v>3176.056</v>
      </c>
      <c r="F2146" s="72">
        <v>63.737000000000002</v>
      </c>
      <c r="G2146" s="72">
        <v>0.87</v>
      </c>
      <c r="H2146" s="12">
        <v>53.127000000000002</v>
      </c>
      <c r="I2146" s="72">
        <v>1.0660000000000001</v>
      </c>
      <c r="J2146" s="72">
        <v>34.198</v>
      </c>
      <c r="K2146" s="12">
        <v>107.357</v>
      </c>
      <c r="L2146" s="72">
        <v>2.1539999999999999</v>
      </c>
      <c r="M2146" s="72">
        <v>19.114000000000001</v>
      </c>
      <c r="N2146" s="12">
        <v>160.483</v>
      </c>
      <c r="O2146" s="72">
        <v>3.2210000000000001</v>
      </c>
      <c r="P2146" s="72">
        <v>17.460999999999999</v>
      </c>
      <c r="Q2146" s="12">
        <v>36.950000000000003</v>
      </c>
      <c r="R2146" s="72">
        <v>0.74199999999999999</v>
      </c>
      <c r="S2146" s="72">
        <v>37.396000000000001</v>
      </c>
      <c r="T2146" s="12">
        <v>197.434</v>
      </c>
      <c r="U2146" s="72">
        <v>3.9620000000000002</v>
      </c>
      <c r="V2146" s="72">
        <v>13.275</v>
      </c>
      <c r="W2146" s="12">
        <v>838.279</v>
      </c>
      <c r="X2146" s="72">
        <v>16.821999999999999</v>
      </c>
      <c r="Y2146" s="72">
        <v>3.8929999999999998</v>
      </c>
      <c r="Z2146" s="12">
        <v>1035.713</v>
      </c>
      <c r="AA2146" s="72">
        <v>20.785</v>
      </c>
      <c r="AB2146" s="72">
        <v>2.573</v>
      </c>
      <c r="AC2146" s="12">
        <v>4211.7700000000004</v>
      </c>
      <c r="AD2146" s="72">
        <v>84.521000000000001</v>
      </c>
      <c r="AE2146" s="72">
        <v>0.44900000000000001</v>
      </c>
      <c r="AF2146" s="12">
        <v>5.532</v>
      </c>
      <c r="AG2146" s="72">
        <v>0.111</v>
      </c>
      <c r="AH2146" s="72">
        <v>104.304</v>
      </c>
      <c r="AI2146" s="12">
        <v>86.102000000000004</v>
      </c>
      <c r="AJ2146" s="72">
        <v>1.728</v>
      </c>
      <c r="AK2146" s="72">
        <v>8.57</v>
      </c>
      <c r="AL2146" s="12">
        <v>91.634</v>
      </c>
      <c r="AM2146" s="72">
        <v>1.839</v>
      </c>
      <c r="AN2146" s="72">
        <v>6.1559999999999997</v>
      </c>
      <c r="AO2146" s="12">
        <v>4303.4030000000002</v>
      </c>
      <c r="AP2146" s="72">
        <v>86.36</v>
      </c>
      <c r="AQ2146" s="72">
        <v>0.42799999999999999</v>
      </c>
      <c r="AR2146" s="12">
        <v>28.169</v>
      </c>
      <c r="AS2146" s="72">
        <v>0.56499999999999995</v>
      </c>
      <c r="AT2146" s="72">
        <v>47.063000000000002</v>
      </c>
      <c r="AU2146" s="12">
        <v>8.2829999999999995</v>
      </c>
      <c r="AV2146" s="72">
        <v>0.16600000000000001</v>
      </c>
      <c r="AW2146" s="72">
        <v>83.01</v>
      </c>
      <c r="AX2146" s="12">
        <v>75.423000000000002</v>
      </c>
      <c r="AY2146" s="72">
        <v>1.514</v>
      </c>
      <c r="AZ2146" s="72">
        <v>27.888000000000002</v>
      </c>
      <c r="BA2146" s="12">
        <v>83.706999999999994</v>
      </c>
      <c r="BB2146" s="72">
        <v>1.68</v>
      </c>
      <c r="BC2146" s="72">
        <v>25.335000000000001</v>
      </c>
      <c r="BD2146" s="12">
        <v>54.862000000000002</v>
      </c>
      <c r="BE2146" s="72">
        <v>1.101</v>
      </c>
      <c r="BF2146" s="72">
        <v>35.317</v>
      </c>
      <c r="BG2146" s="12">
        <v>138.56899999999999</v>
      </c>
      <c r="BH2146" s="72">
        <v>2.7810000000000001</v>
      </c>
      <c r="BI2146" s="72">
        <v>18.504999999999999</v>
      </c>
      <c r="BJ2146" s="12">
        <v>352.46899999999999</v>
      </c>
      <c r="BK2146" s="72">
        <v>7.0730000000000004</v>
      </c>
      <c r="BL2146" s="72">
        <v>9.7430000000000003</v>
      </c>
      <c r="BM2146" s="12">
        <v>160.49199999999999</v>
      </c>
      <c r="BN2146" s="72">
        <v>3.2210000000000001</v>
      </c>
      <c r="BO2146" s="72">
        <v>19.350000000000001</v>
      </c>
      <c r="BP2146" s="12">
        <v>512.96</v>
      </c>
      <c r="BQ2146" s="72">
        <v>10.294</v>
      </c>
      <c r="BR2146" s="72">
        <v>5.4589999999999996</v>
      </c>
      <c r="BS2146" s="12">
        <v>679.69799999999998</v>
      </c>
      <c r="BT2146" s="72">
        <v>13.64</v>
      </c>
      <c r="BU2146" s="72">
        <v>2.7559999999999998</v>
      </c>
      <c r="BV2146" s="12">
        <v>4983.1009999999997</v>
      </c>
      <c r="BW2146" s="72">
        <v>100</v>
      </c>
      <c r="BX2146" s="72">
        <v>8.5999999999999993E-2</v>
      </c>
      <c r="BY2146" s="13"/>
      <c r="BZ2146" s="13"/>
    </row>
    <row r="2147" spans="1:78" ht="12.75" customHeight="1">
      <c r="A2147" s="122" t="s">
        <v>65</v>
      </c>
      <c r="B2147" s="71" t="s">
        <v>69</v>
      </c>
      <c r="C2147" s="71" t="s">
        <v>26</v>
      </c>
      <c r="D2147" s="34">
        <v>45352</v>
      </c>
      <c r="E2147" s="12">
        <v>3186.6030000000001</v>
      </c>
      <c r="F2147" s="72">
        <v>63.643999999999998</v>
      </c>
      <c r="G2147" s="72">
        <v>0.93600000000000005</v>
      </c>
      <c r="H2147" s="12">
        <v>76.058000000000007</v>
      </c>
      <c r="I2147" s="72">
        <v>1.5189999999999999</v>
      </c>
      <c r="J2147" s="72">
        <v>30.497</v>
      </c>
      <c r="K2147" s="12">
        <v>75.578000000000003</v>
      </c>
      <c r="L2147" s="72">
        <v>1.5089999999999999</v>
      </c>
      <c r="M2147" s="72">
        <v>22.620999999999999</v>
      </c>
      <c r="N2147" s="12">
        <v>151.63499999999999</v>
      </c>
      <c r="O2147" s="72">
        <v>3.0289999999999999</v>
      </c>
      <c r="P2147" s="72">
        <v>17.506</v>
      </c>
      <c r="Q2147" s="12">
        <v>23.486000000000001</v>
      </c>
      <c r="R2147" s="72">
        <v>0.46899999999999997</v>
      </c>
      <c r="S2147" s="72">
        <v>38.801000000000002</v>
      </c>
      <c r="T2147" s="12">
        <v>175.12200000000001</v>
      </c>
      <c r="U2147" s="72">
        <v>3.4980000000000002</v>
      </c>
      <c r="V2147" s="72">
        <v>14.787000000000001</v>
      </c>
      <c r="W2147" s="12">
        <v>832.42</v>
      </c>
      <c r="X2147" s="72">
        <v>16.625</v>
      </c>
      <c r="Y2147" s="72">
        <v>4.5030000000000001</v>
      </c>
      <c r="Z2147" s="12">
        <v>1007.542</v>
      </c>
      <c r="AA2147" s="72">
        <v>20.123000000000001</v>
      </c>
      <c r="AB2147" s="72">
        <v>2.524</v>
      </c>
      <c r="AC2147" s="12">
        <v>4194.1450000000004</v>
      </c>
      <c r="AD2147" s="72">
        <v>83.766999999999996</v>
      </c>
      <c r="AE2147" s="72">
        <v>0.40100000000000002</v>
      </c>
      <c r="AF2147" s="12">
        <v>23.23</v>
      </c>
      <c r="AG2147" s="72">
        <v>0.46400000000000002</v>
      </c>
      <c r="AH2147" s="72">
        <v>50.832999999999998</v>
      </c>
      <c r="AI2147" s="12">
        <v>85.497</v>
      </c>
      <c r="AJ2147" s="72">
        <v>1.708</v>
      </c>
      <c r="AK2147" s="72">
        <v>15.984</v>
      </c>
      <c r="AL2147" s="12">
        <v>108.727</v>
      </c>
      <c r="AM2147" s="72">
        <v>2.1720000000000002</v>
      </c>
      <c r="AN2147" s="72">
        <v>4.7220000000000004</v>
      </c>
      <c r="AO2147" s="12">
        <v>4302.8729999999996</v>
      </c>
      <c r="AP2147" s="72">
        <v>85.938999999999993</v>
      </c>
      <c r="AQ2147" s="72">
        <v>0.34399999999999997</v>
      </c>
      <c r="AR2147" s="12">
        <v>35.506999999999998</v>
      </c>
      <c r="AS2147" s="72">
        <v>0.70899999999999996</v>
      </c>
      <c r="AT2147" s="72">
        <v>41.969000000000001</v>
      </c>
      <c r="AU2147" s="12">
        <v>3.073</v>
      </c>
      <c r="AV2147" s="72">
        <v>6.0999999999999999E-2</v>
      </c>
      <c r="AW2147" s="72">
        <v>100.996</v>
      </c>
      <c r="AX2147" s="12">
        <v>110.739</v>
      </c>
      <c r="AY2147" s="72">
        <v>2.2120000000000002</v>
      </c>
      <c r="AZ2147" s="72">
        <v>22.513999999999999</v>
      </c>
      <c r="BA2147" s="12">
        <v>113.812</v>
      </c>
      <c r="BB2147" s="72">
        <v>2.2730000000000001</v>
      </c>
      <c r="BC2147" s="72">
        <v>23.611000000000001</v>
      </c>
      <c r="BD2147" s="12">
        <v>30.847000000000001</v>
      </c>
      <c r="BE2147" s="72">
        <v>0.61599999999999999</v>
      </c>
      <c r="BF2147" s="72">
        <v>44.819000000000003</v>
      </c>
      <c r="BG2147" s="12">
        <v>144.65899999999999</v>
      </c>
      <c r="BH2147" s="72">
        <v>2.8889999999999998</v>
      </c>
      <c r="BI2147" s="72">
        <v>21.97</v>
      </c>
      <c r="BJ2147" s="12">
        <v>357.363</v>
      </c>
      <c r="BK2147" s="72">
        <v>7.1369999999999996</v>
      </c>
      <c r="BL2147" s="72">
        <v>10.356999999999999</v>
      </c>
      <c r="BM2147" s="12">
        <v>166.51599999999999</v>
      </c>
      <c r="BN2147" s="72">
        <v>3.3260000000000001</v>
      </c>
      <c r="BO2147" s="72">
        <v>17.422000000000001</v>
      </c>
      <c r="BP2147" s="12">
        <v>523.87800000000004</v>
      </c>
      <c r="BQ2147" s="72">
        <v>10.462999999999999</v>
      </c>
      <c r="BR2147" s="72">
        <v>6.7290000000000001</v>
      </c>
      <c r="BS2147" s="12">
        <v>704.04399999999998</v>
      </c>
      <c r="BT2147" s="72">
        <v>14.061</v>
      </c>
      <c r="BU2147" s="72">
        <v>2.0449999999999999</v>
      </c>
      <c r="BV2147" s="12">
        <v>5006.9170000000004</v>
      </c>
      <c r="BW2147" s="72">
        <v>100</v>
      </c>
      <c r="BX2147" s="72">
        <v>7.0999999999999994E-2</v>
      </c>
      <c r="BY2147" s="13"/>
      <c r="BZ2147" s="13"/>
    </row>
    <row r="2148" spans="1:78" ht="12.75" customHeight="1">
      <c r="A2148" s="122" t="s">
        <v>65</v>
      </c>
      <c r="B2148" s="71" t="s">
        <v>69</v>
      </c>
      <c r="C2148" s="71" t="s">
        <v>26</v>
      </c>
      <c r="D2148" s="34">
        <v>45444</v>
      </c>
      <c r="E2148" s="12">
        <v>3217.5529999999999</v>
      </c>
      <c r="F2148" s="72">
        <v>63.951999999999998</v>
      </c>
      <c r="G2148" s="72">
        <v>0.72399999999999998</v>
      </c>
      <c r="H2148" s="12">
        <v>79.552999999999997</v>
      </c>
      <c r="I2148" s="72">
        <v>1.581</v>
      </c>
      <c r="J2148" s="72">
        <v>20.652999999999999</v>
      </c>
      <c r="K2148" s="12">
        <v>103.092</v>
      </c>
      <c r="L2148" s="72">
        <v>2.0489999999999999</v>
      </c>
      <c r="M2148" s="72">
        <v>21.795999999999999</v>
      </c>
      <c r="N2148" s="12">
        <v>182.64400000000001</v>
      </c>
      <c r="O2148" s="72">
        <v>3.63</v>
      </c>
      <c r="P2148" s="72">
        <v>11.901</v>
      </c>
      <c r="Q2148" s="12">
        <v>26.353999999999999</v>
      </c>
      <c r="R2148" s="72">
        <v>0.52400000000000002</v>
      </c>
      <c r="S2148" s="72">
        <v>41.703000000000003</v>
      </c>
      <c r="T2148" s="12">
        <v>208.999</v>
      </c>
      <c r="U2148" s="72">
        <v>4.1539999999999999</v>
      </c>
      <c r="V2148" s="72">
        <v>10.971</v>
      </c>
      <c r="W2148" s="12">
        <v>813.83500000000004</v>
      </c>
      <c r="X2148" s="72">
        <v>16.175999999999998</v>
      </c>
      <c r="Y2148" s="72">
        <v>3.3730000000000002</v>
      </c>
      <c r="Z2148" s="12">
        <v>1022.8339999999999</v>
      </c>
      <c r="AA2148" s="72">
        <v>20.329999999999998</v>
      </c>
      <c r="AB2148" s="72">
        <v>1.877</v>
      </c>
      <c r="AC2148" s="12">
        <v>4240.3869999999997</v>
      </c>
      <c r="AD2148" s="72">
        <v>84.281999999999996</v>
      </c>
      <c r="AE2148" s="72">
        <v>0.35199999999999998</v>
      </c>
      <c r="AF2148" s="12">
        <v>16.488</v>
      </c>
      <c r="AG2148" s="72">
        <v>0.32800000000000001</v>
      </c>
      <c r="AH2148" s="72">
        <v>66.846000000000004</v>
      </c>
      <c r="AI2148" s="12">
        <v>94.033000000000001</v>
      </c>
      <c r="AJ2148" s="72">
        <v>1.869</v>
      </c>
      <c r="AK2148" s="72">
        <v>10.944000000000001</v>
      </c>
      <c r="AL2148" s="12">
        <v>110.521</v>
      </c>
      <c r="AM2148" s="72">
        <v>2.1970000000000001</v>
      </c>
      <c r="AN2148" s="72">
        <v>5.468</v>
      </c>
      <c r="AO2148" s="12">
        <v>4350.9070000000002</v>
      </c>
      <c r="AP2148" s="72">
        <v>86.478999999999999</v>
      </c>
      <c r="AQ2148" s="72">
        <v>0.29899999999999999</v>
      </c>
      <c r="AR2148" s="12">
        <v>14.394</v>
      </c>
      <c r="AS2148" s="72">
        <v>0.28599999999999998</v>
      </c>
      <c r="AT2148" s="72">
        <v>52.457999999999998</v>
      </c>
      <c r="AU2148" s="12">
        <v>0</v>
      </c>
      <c r="AV2148" s="72">
        <v>0</v>
      </c>
      <c r="AW2148" s="72">
        <v>0</v>
      </c>
      <c r="AX2148" s="12">
        <v>81.228999999999999</v>
      </c>
      <c r="AY2148" s="72">
        <v>1.615</v>
      </c>
      <c r="AZ2148" s="72">
        <v>24.087</v>
      </c>
      <c r="BA2148" s="12">
        <v>81.228999999999999</v>
      </c>
      <c r="BB2148" s="72">
        <v>1.615</v>
      </c>
      <c r="BC2148" s="72">
        <v>24.087</v>
      </c>
      <c r="BD2148" s="12">
        <v>48.277000000000001</v>
      </c>
      <c r="BE2148" s="72">
        <v>0.96</v>
      </c>
      <c r="BF2148" s="72">
        <v>34.418999999999997</v>
      </c>
      <c r="BG2148" s="12">
        <v>129.506</v>
      </c>
      <c r="BH2148" s="72">
        <v>2.5739999999999998</v>
      </c>
      <c r="BI2148" s="72">
        <v>20.178999999999998</v>
      </c>
      <c r="BJ2148" s="12">
        <v>321.07299999999998</v>
      </c>
      <c r="BK2148" s="72">
        <v>6.3819999999999997</v>
      </c>
      <c r="BL2148" s="72">
        <v>8.5990000000000002</v>
      </c>
      <c r="BM2148" s="12">
        <v>215.286</v>
      </c>
      <c r="BN2148" s="72">
        <v>4.2789999999999999</v>
      </c>
      <c r="BO2148" s="72">
        <v>13.276999999999999</v>
      </c>
      <c r="BP2148" s="12">
        <v>536.36</v>
      </c>
      <c r="BQ2148" s="72">
        <v>10.661</v>
      </c>
      <c r="BR2148" s="72">
        <v>4.8239999999999998</v>
      </c>
      <c r="BS2148" s="12">
        <v>680.26</v>
      </c>
      <c r="BT2148" s="72">
        <v>13.521000000000001</v>
      </c>
      <c r="BU2148" s="72">
        <v>1.869</v>
      </c>
      <c r="BV2148" s="12">
        <v>5031.1670000000004</v>
      </c>
      <c r="BW2148" s="72">
        <v>100</v>
      </c>
      <c r="BX2148" s="72">
        <v>5.1999999999999998E-2</v>
      </c>
      <c r="BY2148" s="13"/>
      <c r="BZ2148" s="13"/>
    </row>
    <row r="2149" spans="1:78" ht="12.75" customHeight="1">
      <c r="A2149" s="122" t="s">
        <v>65</v>
      </c>
      <c r="B2149" s="71" t="s">
        <v>69</v>
      </c>
      <c r="C2149" s="71" t="s">
        <v>26</v>
      </c>
      <c r="D2149" s="34">
        <v>45536</v>
      </c>
      <c r="E2149" s="12">
        <v>3242.904</v>
      </c>
      <c r="F2149" s="72">
        <v>64.213999999999999</v>
      </c>
      <c r="G2149" s="72">
        <v>0.81899999999999995</v>
      </c>
      <c r="H2149" s="12">
        <v>66.742999999999995</v>
      </c>
      <c r="I2149" s="72">
        <v>1.3220000000000001</v>
      </c>
      <c r="J2149" s="72">
        <v>24.718</v>
      </c>
      <c r="K2149" s="12">
        <v>90.400999999999996</v>
      </c>
      <c r="L2149" s="72">
        <v>1.79</v>
      </c>
      <c r="M2149" s="72">
        <v>25.629000000000001</v>
      </c>
      <c r="N2149" s="12">
        <v>157.14400000000001</v>
      </c>
      <c r="O2149" s="72">
        <v>3.1120000000000001</v>
      </c>
      <c r="P2149" s="72">
        <v>16.305</v>
      </c>
      <c r="Q2149" s="12">
        <v>20.620999999999999</v>
      </c>
      <c r="R2149" s="72">
        <v>0.40799999999999997</v>
      </c>
      <c r="S2149" s="72">
        <v>37.886000000000003</v>
      </c>
      <c r="T2149" s="12">
        <v>177.76499999999999</v>
      </c>
      <c r="U2149" s="72">
        <v>3.52</v>
      </c>
      <c r="V2149" s="72">
        <v>15.396000000000001</v>
      </c>
      <c r="W2149" s="12">
        <v>840.23099999999999</v>
      </c>
      <c r="X2149" s="72">
        <v>16.638000000000002</v>
      </c>
      <c r="Y2149" s="72">
        <v>4.37</v>
      </c>
      <c r="Z2149" s="12">
        <v>1017.996</v>
      </c>
      <c r="AA2149" s="72">
        <v>20.158000000000001</v>
      </c>
      <c r="AB2149" s="72">
        <v>2.3679999999999999</v>
      </c>
      <c r="AC2149" s="12">
        <v>4260.8999999999996</v>
      </c>
      <c r="AD2149" s="72">
        <v>84.370999999999995</v>
      </c>
      <c r="AE2149" s="72">
        <v>0.31900000000000001</v>
      </c>
      <c r="AF2149" s="12">
        <v>9.657</v>
      </c>
      <c r="AG2149" s="72">
        <v>0.191</v>
      </c>
      <c r="AH2149" s="72">
        <v>79.308999999999997</v>
      </c>
      <c r="AI2149" s="12">
        <v>107.125</v>
      </c>
      <c r="AJ2149" s="72">
        <v>2.121</v>
      </c>
      <c r="AK2149" s="72">
        <v>7.5579999999999998</v>
      </c>
      <c r="AL2149" s="12">
        <v>116.78100000000001</v>
      </c>
      <c r="AM2149" s="72">
        <v>2.3119999999999998</v>
      </c>
      <c r="AN2149" s="72">
        <v>4.9080000000000004</v>
      </c>
      <c r="AO2149" s="12">
        <v>4377.6809999999996</v>
      </c>
      <c r="AP2149" s="72">
        <v>86.683999999999997</v>
      </c>
      <c r="AQ2149" s="72">
        <v>0.316</v>
      </c>
      <c r="AR2149" s="12">
        <v>26.484000000000002</v>
      </c>
      <c r="AS2149" s="72">
        <v>0.52400000000000002</v>
      </c>
      <c r="AT2149" s="72">
        <v>41.267000000000003</v>
      </c>
      <c r="AU2149" s="12">
        <v>24.99</v>
      </c>
      <c r="AV2149" s="72">
        <v>0.495</v>
      </c>
      <c r="AW2149" s="72">
        <v>40.097000000000001</v>
      </c>
      <c r="AX2149" s="12">
        <v>121.38500000000001</v>
      </c>
      <c r="AY2149" s="72">
        <v>2.4039999999999999</v>
      </c>
      <c r="AZ2149" s="72">
        <v>17.446999999999999</v>
      </c>
      <c r="BA2149" s="12">
        <v>146.375</v>
      </c>
      <c r="BB2149" s="72">
        <v>2.8980000000000001</v>
      </c>
      <c r="BC2149" s="72">
        <v>14.926</v>
      </c>
      <c r="BD2149" s="12">
        <v>43.091000000000001</v>
      </c>
      <c r="BE2149" s="72">
        <v>0.85299999999999998</v>
      </c>
      <c r="BF2149" s="72">
        <v>31.54</v>
      </c>
      <c r="BG2149" s="12">
        <v>189.46600000000001</v>
      </c>
      <c r="BH2149" s="72">
        <v>3.7519999999999998</v>
      </c>
      <c r="BI2149" s="72">
        <v>13.026999999999999</v>
      </c>
      <c r="BJ2149" s="12">
        <v>314.40800000000002</v>
      </c>
      <c r="BK2149" s="72">
        <v>6.226</v>
      </c>
      <c r="BL2149" s="72">
        <v>7.56</v>
      </c>
      <c r="BM2149" s="12">
        <v>142.12700000000001</v>
      </c>
      <c r="BN2149" s="72">
        <v>2.8140000000000001</v>
      </c>
      <c r="BO2149" s="72">
        <v>12.242000000000001</v>
      </c>
      <c r="BP2149" s="12">
        <v>456.53500000000003</v>
      </c>
      <c r="BQ2149" s="72">
        <v>9.0399999999999991</v>
      </c>
      <c r="BR2149" s="72">
        <v>5.5919999999999996</v>
      </c>
      <c r="BS2149" s="12">
        <v>672.48599999999999</v>
      </c>
      <c r="BT2149" s="72">
        <v>13.316000000000001</v>
      </c>
      <c r="BU2149" s="72">
        <v>1.891</v>
      </c>
      <c r="BV2149" s="12">
        <v>5050.1670000000004</v>
      </c>
      <c r="BW2149" s="72">
        <v>100</v>
      </c>
      <c r="BX2149" s="72">
        <v>6.3E-2</v>
      </c>
      <c r="BY2149" s="13"/>
      <c r="BZ2149" s="13"/>
    </row>
    <row r="2150" spans="1:78" ht="12.75" customHeight="1">
      <c r="A2150" s="122" t="s">
        <v>65</v>
      </c>
      <c r="B2150" s="71" t="s">
        <v>69</v>
      </c>
      <c r="C2150" s="71" t="s">
        <v>26</v>
      </c>
      <c r="D2150" s="34">
        <v>45627</v>
      </c>
      <c r="E2150" s="12">
        <v>3293.45</v>
      </c>
      <c r="F2150" s="72">
        <v>64.953999999999994</v>
      </c>
      <c r="G2150" s="72">
        <v>0.70399999999999996</v>
      </c>
      <c r="H2150" s="12">
        <v>62.591000000000001</v>
      </c>
      <c r="I2150" s="72">
        <v>1.234</v>
      </c>
      <c r="J2150" s="72">
        <v>21.166</v>
      </c>
      <c r="K2150" s="12">
        <v>79.283000000000001</v>
      </c>
      <c r="L2150" s="72">
        <v>1.5640000000000001</v>
      </c>
      <c r="M2150" s="72">
        <v>28.024000000000001</v>
      </c>
      <c r="N2150" s="12">
        <v>141.874</v>
      </c>
      <c r="O2150" s="72">
        <v>2.798</v>
      </c>
      <c r="P2150" s="72">
        <v>18.167000000000002</v>
      </c>
      <c r="Q2150" s="12">
        <v>25.71</v>
      </c>
      <c r="R2150" s="72">
        <v>0.50700000000000001</v>
      </c>
      <c r="S2150" s="72">
        <v>54.103000000000002</v>
      </c>
      <c r="T2150" s="12">
        <v>167.584</v>
      </c>
      <c r="U2150" s="72">
        <v>3.3050000000000002</v>
      </c>
      <c r="V2150" s="72">
        <v>16.995000000000001</v>
      </c>
      <c r="W2150" s="12">
        <v>851.59</v>
      </c>
      <c r="X2150" s="72">
        <v>16.795000000000002</v>
      </c>
      <c r="Y2150" s="72">
        <v>4.0679999999999996</v>
      </c>
      <c r="Z2150" s="12">
        <v>1019.174</v>
      </c>
      <c r="AA2150" s="72">
        <v>20.100000000000001</v>
      </c>
      <c r="AB2150" s="72">
        <v>2.5499999999999998</v>
      </c>
      <c r="AC2150" s="12">
        <v>4312.6239999999998</v>
      </c>
      <c r="AD2150" s="72">
        <v>85.054000000000002</v>
      </c>
      <c r="AE2150" s="72">
        <v>0.38100000000000001</v>
      </c>
      <c r="AF2150" s="12">
        <v>6.0380000000000003</v>
      </c>
      <c r="AG2150" s="72">
        <v>0.11899999999999999</v>
      </c>
      <c r="AH2150" s="72">
        <v>66.135999999999996</v>
      </c>
      <c r="AI2150" s="12">
        <v>108.01600000000001</v>
      </c>
      <c r="AJ2150" s="72">
        <v>2.13</v>
      </c>
      <c r="AK2150" s="72">
        <v>7.8760000000000003</v>
      </c>
      <c r="AL2150" s="12">
        <v>114.054</v>
      </c>
      <c r="AM2150" s="72">
        <v>2.2490000000000001</v>
      </c>
      <c r="AN2150" s="72">
        <v>6.3940000000000001</v>
      </c>
      <c r="AO2150" s="12">
        <v>4426.6779999999999</v>
      </c>
      <c r="AP2150" s="72">
        <v>87.302999999999997</v>
      </c>
      <c r="AQ2150" s="72">
        <v>0.33700000000000002</v>
      </c>
      <c r="AR2150" s="12">
        <v>42.933</v>
      </c>
      <c r="AS2150" s="72">
        <v>0.84699999999999998</v>
      </c>
      <c r="AT2150" s="72">
        <v>40.203000000000003</v>
      </c>
      <c r="AU2150" s="12">
        <v>19.198</v>
      </c>
      <c r="AV2150" s="72">
        <v>0.379</v>
      </c>
      <c r="AW2150" s="72">
        <v>45.707999999999998</v>
      </c>
      <c r="AX2150" s="12">
        <v>87.983999999999995</v>
      </c>
      <c r="AY2150" s="72">
        <v>1.7350000000000001</v>
      </c>
      <c r="AZ2150" s="72">
        <v>22.640999999999998</v>
      </c>
      <c r="BA2150" s="12">
        <v>107.182</v>
      </c>
      <c r="BB2150" s="72">
        <v>2.1139999999999999</v>
      </c>
      <c r="BC2150" s="72">
        <v>18.518000000000001</v>
      </c>
      <c r="BD2150" s="12">
        <v>71.004000000000005</v>
      </c>
      <c r="BE2150" s="72">
        <v>1.4</v>
      </c>
      <c r="BF2150" s="72">
        <v>26.504000000000001</v>
      </c>
      <c r="BG2150" s="12">
        <v>178.18600000000001</v>
      </c>
      <c r="BH2150" s="72">
        <v>3.5139999999999998</v>
      </c>
      <c r="BI2150" s="72">
        <v>12.101000000000001</v>
      </c>
      <c r="BJ2150" s="12">
        <v>281.83199999999999</v>
      </c>
      <c r="BK2150" s="72">
        <v>5.5579999999999998</v>
      </c>
      <c r="BL2150" s="72">
        <v>10.949</v>
      </c>
      <c r="BM2150" s="12">
        <v>140.82900000000001</v>
      </c>
      <c r="BN2150" s="72">
        <v>2.7770000000000001</v>
      </c>
      <c r="BO2150" s="72">
        <v>23.748000000000001</v>
      </c>
      <c r="BP2150" s="12">
        <v>422.661</v>
      </c>
      <c r="BQ2150" s="72">
        <v>8.3360000000000003</v>
      </c>
      <c r="BR2150" s="72">
        <v>6.7859999999999996</v>
      </c>
      <c r="BS2150" s="12">
        <v>643.78</v>
      </c>
      <c r="BT2150" s="72">
        <v>12.696999999999999</v>
      </c>
      <c r="BU2150" s="72">
        <v>2.2429999999999999</v>
      </c>
      <c r="BV2150" s="12">
        <v>5070.4579999999996</v>
      </c>
      <c r="BW2150" s="72">
        <v>100</v>
      </c>
      <c r="BX2150" s="72">
        <v>7.0000000000000007E-2</v>
      </c>
      <c r="BY2150" s="13"/>
      <c r="BZ2150" s="13"/>
    </row>
    <row r="2151" spans="1:78" ht="12.75" customHeight="1">
      <c r="A2151" s="122" t="s">
        <v>65</v>
      </c>
      <c r="B2151" s="71" t="s">
        <v>69</v>
      </c>
      <c r="C2151" s="71" t="s">
        <v>26</v>
      </c>
      <c r="D2151" s="34">
        <v>45717</v>
      </c>
      <c r="E2151" s="12">
        <v>3290.3020000000001</v>
      </c>
      <c r="F2151" s="72">
        <v>64.676000000000002</v>
      </c>
      <c r="G2151" s="72">
        <v>0.91700000000000004</v>
      </c>
      <c r="H2151" s="12">
        <v>79.28</v>
      </c>
      <c r="I2151" s="72">
        <v>1.5580000000000001</v>
      </c>
      <c r="J2151" s="72">
        <v>21.603999999999999</v>
      </c>
      <c r="K2151" s="12">
        <v>82.555999999999997</v>
      </c>
      <c r="L2151" s="72">
        <v>1.623</v>
      </c>
      <c r="M2151" s="72">
        <v>25.094000000000001</v>
      </c>
      <c r="N2151" s="12">
        <v>161.83600000000001</v>
      </c>
      <c r="O2151" s="72">
        <v>3.181</v>
      </c>
      <c r="P2151" s="72">
        <v>18.010000000000002</v>
      </c>
      <c r="Q2151" s="12">
        <v>29.908000000000001</v>
      </c>
      <c r="R2151" s="72">
        <v>0.58799999999999997</v>
      </c>
      <c r="S2151" s="72">
        <v>41.68</v>
      </c>
      <c r="T2151" s="12">
        <v>191.745</v>
      </c>
      <c r="U2151" s="72">
        <v>3.7690000000000001</v>
      </c>
      <c r="V2151" s="72">
        <v>17.452000000000002</v>
      </c>
      <c r="W2151" s="12">
        <v>821.92</v>
      </c>
      <c r="X2151" s="72">
        <v>16.155999999999999</v>
      </c>
      <c r="Y2151" s="72">
        <v>4.9029999999999996</v>
      </c>
      <c r="Z2151" s="12">
        <v>1013.665</v>
      </c>
      <c r="AA2151" s="72">
        <v>19.925000000000001</v>
      </c>
      <c r="AB2151" s="72">
        <v>1.9630000000000001</v>
      </c>
      <c r="AC2151" s="12">
        <v>4303.9669999999996</v>
      </c>
      <c r="AD2151" s="72">
        <v>84.600999999999999</v>
      </c>
      <c r="AE2151" s="72">
        <v>0.504</v>
      </c>
      <c r="AF2151" s="12">
        <v>5.4710000000000001</v>
      </c>
      <c r="AG2151" s="72">
        <v>0.108</v>
      </c>
      <c r="AH2151" s="72">
        <v>67.227999999999994</v>
      </c>
      <c r="AI2151" s="12">
        <v>132.52699999999999</v>
      </c>
      <c r="AJ2151" s="72">
        <v>2.605</v>
      </c>
      <c r="AK2151" s="72">
        <v>6.8970000000000002</v>
      </c>
      <c r="AL2151" s="12">
        <v>137.99700000000001</v>
      </c>
      <c r="AM2151" s="72">
        <v>2.7130000000000001</v>
      </c>
      <c r="AN2151" s="72">
        <v>6.0330000000000004</v>
      </c>
      <c r="AO2151" s="12">
        <v>4441.9639999999999</v>
      </c>
      <c r="AP2151" s="72">
        <v>87.313999999999993</v>
      </c>
      <c r="AQ2151" s="72">
        <v>0.40500000000000003</v>
      </c>
      <c r="AR2151" s="12">
        <v>28.87</v>
      </c>
      <c r="AS2151" s="72">
        <v>0.56699999999999995</v>
      </c>
      <c r="AT2151" s="72">
        <v>38.630000000000003</v>
      </c>
      <c r="AU2151" s="12">
        <v>3.2759999999999998</v>
      </c>
      <c r="AV2151" s="72">
        <v>6.4000000000000001E-2</v>
      </c>
      <c r="AW2151" s="72">
        <v>67.605000000000004</v>
      </c>
      <c r="AX2151" s="12">
        <v>74.718000000000004</v>
      </c>
      <c r="AY2151" s="72">
        <v>1.4690000000000001</v>
      </c>
      <c r="AZ2151" s="72">
        <v>28.832999999999998</v>
      </c>
      <c r="BA2151" s="12">
        <v>77.994</v>
      </c>
      <c r="BB2151" s="72">
        <v>1.5329999999999999</v>
      </c>
      <c r="BC2151" s="72">
        <v>28.663</v>
      </c>
      <c r="BD2151" s="12">
        <v>53.396999999999998</v>
      </c>
      <c r="BE2151" s="72">
        <v>1.05</v>
      </c>
      <c r="BF2151" s="72">
        <v>32.494999999999997</v>
      </c>
      <c r="BG2151" s="12">
        <v>131.38999999999999</v>
      </c>
      <c r="BH2151" s="72">
        <v>2.5830000000000002</v>
      </c>
      <c r="BI2151" s="72">
        <v>22.460999999999999</v>
      </c>
      <c r="BJ2151" s="12">
        <v>300.00900000000001</v>
      </c>
      <c r="BK2151" s="72">
        <v>5.8970000000000002</v>
      </c>
      <c r="BL2151" s="72">
        <v>11.417</v>
      </c>
      <c r="BM2151" s="12">
        <v>185.11</v>
      </c>
      <c r="BN2151" s="72">
        <v>3.6389999999999998</v>
      </c>
      <c r="BO2151" s="72">
        <v>11.417</v>
      </c>
      <c r="BP2151" s="12">
        <v>485.11900000000003</v>
      </c>
      <c r="BQ2151" s="72">
        <v>9.5359999999999996</v>
      </c>
      <c r="BR2151" s="72">
        <v>5.5149999999999997</v>
      </c>
      <c r="BS2151" s="12">
        <v>645.37900000000002</v>
      </c>
      <c r="BT2151" s="72">
        <v>12.686</v>
      </c>
      <c r="BU2151" s="72">
        <v>2.7530000000000001</v>
      </c>
      <c r="BV2151" s="12">
        <v>5087.3429999999998</v>
      </c>
      <c r="BW2151" s="72">
        <v>100</v>
      </c>
      <c r="BX2151" s="72">
        <v>5.8999999999999997E-2</v>
      </c>
      <c r="BY2151" s="13"/>
      <c r="BZ2151" s="13"/>
    </row>
    <row r="2152" spans="1:78" ht="12.75" customHeight="1">
      <c r="A2152" s="122" t="s">
        <v>65</v>
      </c>
      <c r="B2152" s="71" t="s">
        <v>69</v>
      </c>
      <c r="C2152" s="71" t="s">
        <v>26</v>
      </c>
      <c r="D2152" s="34">
        <v>45809</v>
      </c>
      <c r="E2152" s="12">
        <v>3326.6489999999999</v>
      </c>
      <c r="F2152" s="72">
        <v>65.168999999999997</v>
      </c>
      <c r="G2152" s="72">
        <v>0.71899999999999997</v>
      </c>
      <c r="H2152" s="12">
        <v>81.876000000000005</v>
      </c>
      <c r="I2152" s="72">
        <v>1.6040000000000001</v>
      </c>
      <c r="J2152" s="72">
        <v>26.01</v>
      </c>
      <c r="K2152" s="12">
        <v>82.707999999999998</v>
      </c>
      <c r="L2152" s="72">
        <v>1.62</v>
      </c>
      <c r="M2152" s="72">
        <v>23.454000000000001</v>
      </c>
      <c r="N2152" s="12">
        <v>164.584</v>
      </c>
      <c r="O2152" s="72">
        <v>3.2240000000000002</v>
      </c>
      <c r="P2152" s="72">
        <v>15.872999999999999</v>
      </c>
      <c r="Q2152" s="12">
        <v>24.311</v>
      </c>
      <c r="R2152" s="72">
        <v>0.47599999999999998</v>
      </c>
      <c r="S2152" s="72">
        <v>37.536000000000001</v>
      </c>
      <c r="T2152" s="12">
        <v>188.89500000000001</v>
      </c>
      <c r="U2152" s="72">
        <v>3.7</v>
      </c>
      <c r="V2152" s="72">
        <v>14.964</v>
      </c>
      <c r="W2152" s="12">
        <v>847.35500000000002</v>
      </c>
      <c r="X2152" s="72">
        <v>16.600000000000001</v>
      </c>
      <c r="Y2152" s="72">
        <v>4.242</v>
      </c>
      <c r="Z2152" s="12">
        <v>1036.25</v>
      </c>
      <c r="AA2152" s="72">
        <v>20.3</v>
      </c>
      <c r="AB2152" s="72">
        <v>2.0870000000000002</v>
      </c>
      <c r="AC2152" s="12">
        <v>4362.8990000000003</v>
      </c>
      <c r="AD2152" s="72">
        <v>85.468999999999994</v>
      </c>
      <c r="AE2152" s="72">
        <v>0.373</v>
      </c>
      <c r="AF2152" s="12">
        <v>5.3109999999999999</v>
      </c>
      <c r="AG2152" s="72">
        <v>0.104</v>
      </c>
      <c r="AH2152" s="72">
        <v>106.851</v>
      </c>
      <c r="AI2152" s="12">
        <v>117.545</v>
      </c>
      <c r="AJ2152" s="72">
        <v>2.3029999999999999</v>
      </c>
      <c r="AK2152" s="72">
        <v>6.5780000000000003</v>
      </c>
      <c r="AL2152" s="12">
        <v>122.855</v>
      </c>
      <c r="AM2152" s="72">
        <v>2.407</v>
      </c>
      <c r="AN2152" s="72">
        <v>4.5750000000000002</v>
      </c>
      <c r="AO2152" s="12">
        <v>4485.7550000000001</v>
      </c>
      <c r="AP2152" s="72">
        <v>87.875</v>
      </c>
      <c r="AQ2152" s="72">
        <v>0.30099999999999999</v>
      </c>
      <c r="AR2152" s="12">
        <v>29.495000000000001</v>
      </c>
      <c r="AS2152" s="72">
        <v>0.57799999999999996</v>
      </c>
      <c r="AT2152" s="72">
        <v>36.893999999999998</v>
      </c>
      <c r="AU2152" s="12">
        <v>4.82</v>
      </c>
      <c r="AV2152" s="72">
        <v>9.4E-2</v>
      </c>
      <c r="AW2152" s="72">
        <v>102.334</v>
      </c>
      <c r="AX2152" s="12">
        <v>128.869</v>
      </c>
      <c r="AY2152" s="72">
        <v>2.5249999999999999</v>
      </c>
      <c r="AZ2152" s="72">
        <v>21.693000000000001</v>
      </c>
      <c r="BA2152" s="12">
        <v>133.68899999999999</v>
      </c>
      <c r="BB2152" s="72">
        <v>2.6190000000000002</v>
      </c>
      <c r="BC2152" s="72">
        <v>21.471</v>
      </c>
      <c r="BD2152" s="12">
        <v>14.504</v>
      </c>
      <c r="BE2152" s="72">
        <v>0.28399999999999997</v>
      </c>
      <c r="BF2152" s="72">
        <v>63.432000000000002</v>
      </c>
      <c r="BG2152" s="12">
        <v>148.19300000000001</v>
      </c>
      <c r="BH2152" s="72">
        <v>2.903</v>
      </c>
      <c r="BI2152" s="72">
        <v>18.59</v>
      </c>
      <c r="BJ2152" s="12">
        <v>281.57499999999999</v>
      </c>
      <c r="BK2152" s="72">
        <v>5.516</v>
      </c>
      <c r="BL2152" s="72">
        <v>16.585000000000001</v>
      </c>
      <c r="BM2152" s="12">
        <v>159.655</v>
      </c>
      <c r="BN2152" s="72">
        <v>3.1280000000000001</v>
      </c>
      <c r="BO2152" s="72">
        <v>21.556999999999999</v>
      </c>
      <c r="BP2152" s="12">
        <v>441.23</v>
      </c>
      <c r="BQ2152" s="72">
        <v>8.6440000000000001</v>
      </c>
      <c r="BR2152" s="72">
        <v>8.2420000000000009</v>
      </c>
      <c r="BS2152" s="12">
        <v>618.91899999999998</v>
      </c>
      <c r="BT2152" s="72">
        <v>12.125</v>
      </c>
      <c r="BU2152" s="72">
        <v>2.2570000000000001</v>
      </c>
      <c r="BV2152" s="12">
        <v>5104.6729999999998</v>
      </c>
      <c r="BW2152" s="72">
        <v>100</v>
      </c>
      <c r="BX2152" s="72">
        <v>8.8999999999999996E-2</v>
      </c>
      <c r="BY2152" s="13"/>
      <c r="BZ2152" s="13"/>
    </row>
    <row r="2153" spans="1:78" ht="12.75" customHeight="1">
      <c r="A2153" s="122" t="s">
        <v>65</v>
      </c>
      <c r="B2153" s="71" t="s">
        <v>69</v>
      </c>
      <c r="C2153" s="71" t="s">
        <v>26</v>
      </c>
      <c r="D2153" s="34">
        <v>45901</v>
      </c>
      <c r="E2153" s="12">
        <v>3353.712</v>
      </c>
      <c r="F2153" s="72">
        <v>65.44</v>
      </c>
      <c r="G2153" s="72">
        <v>0.69399999999999995</v>
      </c>
      <c r="H2153" s="12">
        <v>70.760999999999996</v>
      </c>
      <c r="I2153" s="72">
        <v>1.381</v>
      </c>
      <c r="J2153" s="72">
        <v>32.204999999999998</v>
      </c>
      <c r="K2153" s="12">
        <v>91.313999999999993</v>
      </c>
      <c r="L2153" s="72">
        <v>1.782</v>
      </c>
      <c r="M2153" s="72">
        <v>28.433</v>
      </c>
      <c r="N2153" s="12">
        <v>162.07499999999999</v>
      </c>
      <c r="O2153" s="72">
        <v>3.1629999999999998</v>
      </c>
      <c r="P2153" s="72">
        <v>21.738</v>
      </c>
      <c r="Q2153" s="12">
        <v>20.375</v>
      </c>
      <c r="R2153" s="72">
        <v>0.39800000000000002</v>
      </c>
      <c r="S2153" s="72">
        <v>58.96</v>
      </c>
      <c r="T2153" s="12">
        <v>182.45</v>
      </c>
      <c r="U2153" s="72">
        <v>3.56</v>
      </c>
      <c r="V2153" s="72">
        <v>18.515999999999998</v>
      </c>
      <c r="W2153" s="12">
        <v>827.53</v>
      </c>
      <c r="X2153" s="72">
        <v>16.146999999999998</v>
      </c>
      <c r="Y2153" s="72">
        <v>4.8339999999999996</v>
      </c>
      <c r="Z2153" s="12">
        <v>1009.98</v>
      </c>
      <c r="AA2153" s="72">
        <v>19.707000000000001</v>
      </c>
      <c r="AB2153" s="72">
        <v>1.9770000000000001</v>
      </c>
      <c r="AC2153" s="12">
        <v>4363.692</v>
      </c>
      <c r="AD2153" s="72">
        <v>85.147999999999996</v>
      </c>
      <c r="AE2153" s="72">
        <v>0.43</v>
      </c>
      <c r="AF2153" s="12">
        <v>2.5680000000000001</v>
      </c>
      <c r="AG2153" s="72">
        <v>0.05</v>
      </c>
      <c r="AH2153" s="72">
        <v>113.9</v>
      </c>
      <c r="AI2153" s="12">
        <v>125.081</v>
      </c>
      <c r="AJ2153" s="72">
        <v>2.4409999999999998</v>
      </c>
      <c r="AK2153" s="72">
        <v>5.8490000000000002</v>
      </c>
      <c r="AL2153" s="12">
        <v>127.649</v>
      </c>
      <c r="AM2153" s="72">
        <v>2.4910000000000001</v>
      </c>
      <c r="AN2153" s="72">
        <v>5.1349999999999998</v>
      </c>
      <c r="AO2153" s="12">
        <v>4491.3410000000003</v>
      </c>
      <c r="AP2153" s="72">
        <v>87.638000000000005</v>
      </c>
      <c r="AQ2153" s="72">
        <v>0.38600000000000001</v>
      </c>
      <c r="AR2153" s="12">
        <v>40.454999999999998</v>
      </c>
      <c r="AS2153" s="72">
        <v>0.78900000000000003</v>
      </c>
      <c r="AT2153" s="72">
        <v>45.962000000000003</v>
      </c>
      <c r="AU2153" s="12">
        <v>21.702000000000002</v>
      </c>
      <c r="AV2153" s="72">
        <v>0.42299999999999999</v>
      </c>
      <c r="AW2153" s="72">
        <v>56.158000000000001</v>
      </c>
      <c r="AX2153" s="12">
        <v>47.527999999999999</v>
      </c>
      <c r="AY2153" s="72">
        <v>0.92700000000000005</v>
      </c>
      <c r="AZ2153" s="72">
        <v>29.824999999999999</v>
      </c>
      <c r="BA2153" s="12">
        <v>69.23</v>
      </c>
      <c r="BB2153" s="72">
        <v>1.351</v>
      </c>
      <c r="BC2153" s="72">
        <v>26.946999999999999</v>
      </c>
      <c r="BD2153" s="12">
        <v>47.96</v>
      </c>
      <c r="BE2153" s="72">
        <v>0.93600000000000005</v>
      </c>
      <c r="BF2153" s="72">
        <v>48.817999999999998</v>
      </c>
      <c r="BG2153" s="12">
        <v>117.19</v>
      </c>
      <c r="BH2153" s="72">
        <v>2.2869999999999999</v>
      </c>
      <c r="BI2153" s="72">
        <v>23.184999999999999</v>
      </c>
      <c r="BJ2153" s="12">
        <v>335.94900000000001</v>
      </c>
      <c r="BK2153" s="72">
        <v>6.5549999999999997</v>
      </c>
      <c r="BL2153" s="72">
        <v>9.032</v>
      </c>
      <c r="BM2153" s="12">
        <v>139.92400000000001</v>
      </c>
      <c r="BN2153" s="72">
        <v>2.73</v>
      </c>
      <c r="BO2153" s="72">
        <v>14.673</v>
      </c>
      <c r="BP2153" s="12">
        <v>475.87299999999999</v>
      </c>
      <c r="BQ2153" s="72">
        <v>9.2859999999999996</v>
      </c>
      <c r="BR2153" s="72">
        <v>6.39</v>
      </c>
      <c r="BS2153" s="12">
        <v>633.51900000000001</v>
      </c>
      <c r="BT2153" s="72">
        <v>12.362</v>
      </c>
      <c r="BU2153" s="72">
        <v>2.5579999999999998</v>
      </c>
      <c r="BV2153" s="12">
        <v>5124.8590000000004</v>
      </c>
      <c r="BW2153" s="72">
        <v>100</v>
      </c>
      <c r="BX2153" s="72">
        <v>0.16800000000000001</v>
      </c>
      <c r="BY2153" s="13"/>
      <c r="BZ2153" s="13"/>
    </row>
    <row r="2154" spans="1:78" ht="12.75" customHeight="1">
      <c r="A2154" s="122" t="s">
        <v>65</v>
      </c>
      <c r="B2154" s="71" t="s">
        <v>69</v>
      </c>
      <c r="C2154" s="71" t="s">
        <v>26</v>
      </c>
      <c r="D2154" s="34">
        <v>45992</v>
      </c>
      <c r="E2154" s="12">
        <v>3312.7919999999999</v>
      </c>
      <c r="F2154" s="72">
        <v>64.373999999999995</v>
      </c>
      <c r="G2154" s="72">
        <v>0.74</v>
      </c>
      <c r="H2154" s="12">
        <v>46.326000000000001</v>
      </c>
      <c r="I2154" s="72">
        <v>0.9</v>
      </c>
      <c r="J2154" s="72">
        <v>33.334000000000003</v>
      </c>
      <c r="K2154" s="12">
        <v>99.478999999999999</v>
      </c>
      <c r="L2154" s="72">
        <v>1.9330000000000001</v>
      </c>
      <c r="M2154" s="72">
        <v>23.747</v>
      </c>
      <c r="N2154" s="12">
        <v>145.80500000000001</v>
      </c>
      <c r="O2154" s="72">
        <v>2.8330000000000002</v>
      </c>
      <c r="P2154" s="72">
        <v>19.847000000000001</v>
      </c>
      <c r="Q2154" s="12">
        <v>46.448999999999998</v>
      </c>
      <c r="R2154" s="72">
        <v>0.90300000000000002</v>
      </c>
      <c r="S2154" s="72">
        <v>42.033000000000001</v>
      </c>
      <c r="T2154" s="12">
        <v>192.25299999999999</v>
      </c>
      <c r="U2154" s="72">
        <v>3.7360000000000002</v>
      </c>
      <c r="V2154" s="72">
        <v>14.504</v>
      </c>
      <c r="W2154" s="12">
        <v>883.42100000000005</v>
      </c>
      <c r="X2154" s="72">
        <v>17.167000000000002</v>
      </c>
      <c r="Y2154" s="72">
        <v>3.819</v>
      </c>
      <c r="Z2154" s="12">
        <v>1075.674</v>
      </c>
      <c r="AA2154" s="72">
        <v>20.902000000000001</v>
      </c>
      <c r="AB2154" s="72">
        <v>2.0590000000000002</v>
      </c>
      <c r="AC2154" s="12">
        <v>4388.4650000000001</v>
      </c>
      <c r="AD2154" s="72">
        <v>85.275999999999996</v>
      </c>
      <c r="AE2154" s="72">
        <v>0.36499999999999999</v>
      </c>
      <c r="AF2154" s="12">
        <v>0.33500000000000002</v>
      </c>
      <c r="AG2154" s="72">
        <v>7.0000000000000001E-3</v>
      </c>
      <c r="AH2154" s="72">
        <v>116.58199999999999</v>
      </c>
      <c r="AI2154" s="12">
        <v>117.175</v>
      </c>
      <c r="AJ2154" s="72">
        <v>2.2770000000000001</v>
      </c>
      <c r="AK2154" s="72">
        <v>6.0709999999999997</v>
      </c>
      <c r="AL2154" s="12">
        <v>117.51</v>
      </c>
      <c r="AM2154" s="72">
        <v>2.2829999999999999</v>
      </c>
      <c r="AN2154" s="72">
        <v>6.1180000000000003</v>
      </c>
      <c r="AO2154" s="12">
        <v>4505.9759999999997</v>
      </c>
      <c r="AP2154" s="72">
        <v>87.56</v>
      </c>
      <c r="AQ2154" s="72">
        <v>0.29099999999999998</v>
      </c>
      <c r="AR2154" s="12">
        <v>34.365000000000002</v>
      </c>
      <c r="AS2154" s="72">
        <v>0.66800000000000004</v>
      </c>
      <c r="AT2154" s="72">
        <v>40.188000000000002</v>
      </c>
      <c r="AU2154" s="12">
        <v>2.133</v>
      </c>
      <c r="AV2154" s="72">
        <v>4.1000000000000002E-2</v>
      </c>
      <c r="AW2154" s="72">
        <v>104.65</v>
      </c>
      <c r="AX2154" s="12">
        <v>29.765999999999998</v>
      </c>
      <c r="AY2154" s="72">
        <v>0.57799999999999996</v>
      </c>
      <c r="AZ2154" s="72">
        <v>34.965000000000003</v>
      </c>
      <c r="BA2154" s="12">
        <v>31.899000000000001</v>
      </c>
      <c r="BB2154" s="72">
        <v>0.62</v>
      </c>
      <c r="BC2154" s="72">
        <v>32.645000000000003</v>
      </c>
      <c r="BD2154" s="12">
        <v>49.676000000000002</v>
      </c>
      <c r="BE2154" s="72">
        <v>0.96499999999999997</v>
      </c>
      <c r="BF2154" s="72">
        <v>41.122999999999998</v>
      </c>
      <c r="BG2154" s="12">
        <v>81.575000000000003</v>
      </c>
      <c r="BH2154" s="72">
        <v>1.585</v>
      </c>
      <c r="BI2154" s="72">
        <v>28.638999999999999</v>
      </c>
      <c r="BJ2154" s="12">
        <v>341.125</v>
      </c>
      <c r="BK2154" s="72">
        <v>6.6289999999999996</v>
      </c>
      <c r="BL2154" s="72">
        <v>9.6679999999999993</v>
      </c>
      <c r="BM2154" s="12">
        <v>183.131</v>
      </c>
      <c r="BN2154" s="72">
        <v>3.5590000000000002</v>
      </c>
      <c r="BO2154" s="72">
        <v>14.391</v>
      </c>
      <c r="BP2154" s="12">
        <v>524.25599999999997</v>
      </c>
      <c r="BQ2154" s="72">
        <v>10.186999999999999</v>
      </c>
      <c r="BR2154" s="72">
        <v>4.6589999999999998</v>
      </c>
      <c r="BS2154" s="12">
        <v>640.19600000000003</v>
      </c>
      <c r="BT2154" s="72">
        <v>12.44</v>
      </c>
      <c r="BU2154" s="72">
        <v>2.1040000000000001</v>
      </c>
      <c r="BV2154" s="12">
        <v>5146.1719999999996</v>
      </c>
      <c r="BW2154" s="72">
        <v>100</v>
      </c>
      <c r="BX2154" s="72">
        <v>6.5000000000000002E-2</v>
      </c>
      <c r="BY2154" s="13"/>
      <c r="BZ2154" s="13"/>
    </row>
    <row r="2155" spans="1:78" ht="12.75" customHeight="1">
      <c r="A2155" s="122" t="s">
        <v>65</v>
      </c>
      <c r="B2155" s="71" t="s">
        <v>69</v>
      </c>
      <c r="C2155" s="71" t="s">
        <v>26</v>
      </c>
      <c r="D2155" s="34">
        <v>46082</v>
      </c>
      <c r="E2155" s="12">
        <v>3333.9520000000002</v>
      </c>
      <c r="F2155" s="72">
        <v>64.665000000000006</v>
      </c>
      <c r="G2155" s="72">
        <v>0.66400000000000003</v>
      </c>
      <c r="H2155" s="12">
        <v>55.515000000000001</v>
      </c>
      <c r="I2155" s="72">
        <v>1.077</v>
      </c>
      <c r="J2155" s="72">
        <v>31.222999999999999</v>
      </c>
      <c r="K2155" s="12">
        <v>101.89700000000001</v>
      </c>
      <c r="L2155" s="72">
        <v>1.976</v>
      </c>
      <c r="M2155" s="72">
        <v>25.001000000000001</v>
      </c>
      <c r="N2155" s="12">
        <v>157.411</v>
      </c>
      <c r="O2155" s="72">
        <v>3.0529999999999999</v>
      </c>
      <c r="P2155" s="72">
        <v>21.574000000000002</v>
      </c>
      <c r="Q2155" s="12">
        <v>35.442999999999998</v>
      </c>
      <c r="R2155" s="72">
        <v>0.68700000000000006</v>
      </c>
      <c r="S2155" s="72">
        <v>52.332000000000001</v>
      </c>
      <c r="T2155" s="12">
        <v>192.85499999999999</v>
      </c>
      <c r="U2155" s="72">
        <v>3.7410000000000001</v>
      </c>
      <c r="V2155" s="72">
        <v>20.800999999999998</v>
      </c>
      <c r="W2155" s="12">
        <v>836.53700000000003</v>
      </c>
      <c r="X2155" s="72">
        <v>16.225000000000001</v>
      </c>
      <c r="Y2155" s="72">
        <v>5.2869999999999999</v>
      </c>
      <c r="Z2155" s="12">
        <v>1029.3910000000001</v>
      </c>
      <c r="AA2155" s="72">
        <v>19.966000000000001</v>
      </c>
      <c r="AB2155" s="72">
        <v>1.2410000000000001</v>
      </c>
      <c r="AC2155" s="12">
        <v>4363.3429999999998</v>
      </c>
      <c r="AD2155" s="72">
        <v>84.631</v>
      </c>
      <c r="AE2155" s="72">
        <v>0.43</v>
      </c>
      <c r="AF2155" s="12">
        <v>3.5369999999999999</v>
      </c>
      <c r="AG2155" s="72">
        <v>6.9000000000000006E-2</v>
      </c>
      <c r="AH2155" s="72">
        <v>106.22199999999999</v>
      </c>
      <c r="AI2155" s="12">
        <v>120.652</v>
      </c>
      <c r="AJ2155" s="72">
        <v>2.34</v>
      </c>
      <c r="AK2155" s="72">
        <v>6.12</v>
      </c>
      <c r="AL2155" s="12">
        <v>124.18899999999999</v>
      </c>
      <c r="AM2155" s="72">
        <v>2.4089999999999998</v>
      </c>
      <c r="AN2155" s="72">
        <v>4.9000000000000004</v>
      </c>
      <c r="AO2155" s="12">
        <v>4487.5320000000002</v>
      </c>
      <c r="AP2155" s="72">
        <v>87.039000000000001</v>
      </c>
      <c r="AQ2155" s="72">
        <v>0.42199999999999999</v>
      </c>
      <c r="AR2155" s="12">
        <v>13.066000000000001</v>
      </c>
      <c r="AS2155" s="72">
        <v>0.253</v>
      </c>
      <c r="AT2155" s="72">
        <v>51.860999999999997</v>
      </c>
      <c r="AU2155" s="12">
        <v>16.716000000000001</v>
      </c>
      <c r="AV2155" s="72">
        <v>0.32400000000000001</v>
      </c>
      <c r="AW2155" s="72">
        <v>78.27</v>
      </c>
      <c r="AX2155" s="12">
        <v>91.715000000000003</v>
      </c>
      <c r="AY2155" s="72">
        <v>1.7789999999999999</v>
      </c>
      <c r="AZ2155" s="72">
        <v>31.949000000000002</v>
      </c>
      <c r="BA2155" s="12">
        <v>108.431</v>
      </c>
      <c r="BB2155" s="72">
        <v>2.1030000000000002</v>
      </c>
      <c r="BC2155" s="72">
        <v>25.494</v>
      </c>
      <c r="BD2155" s="12">
        <v>61.405000000000001</v>
      </c>
      <c r="BE2155" s="72">
        <v>1.1910000000000001</v>
      </c>
      <c r="BF2155" s="72">
        <v>38.823999999999998</v>
      </c>
      <c r="BG2155" s="12">
        <v>169.83699999999999</v>
      </c>
      <c r="BH2155" s="72">
        <v>3.294</v>
      </c>
      <c r="BI2155" s="72">
        <v>21.6</v>
      </c>
      <c r="BJ2155" s="12">
        <v>307.16899999999998</v>
      </c>
      <c r="BK2155" s="72">
        <v>5.9580000000000002</v>
      </c>
      <c r="BL2155" s="72">
        <v>11.928000000000001</v>
      </c>
      <c r="BM2155" s="12">
        <v>178.142</v>
      </c>
      <c r="BN2155" s="72">
        <v>3.4550000000000001</v>
      </c>
      <c r="BO2155" s="72">
        <v>19.37</v>
      </c>
      <c r="BP2155" s="12">
        <v>485.31099999999998</v>
      </c>
      <c r="BQ2155" s="72">
        <v>9.4130000000000003</v>
      </c>
      <c r="BR2155" s="72">
        <v>7.6120000000000001</v>
      </c>
      <c r="BS2155" s="12">
        <v>668.21400000000006</v>
      </c>
      <c r="BT2155" s="72">
        <v>12.961</v>
      </c>
      <c r="BU2155" s="72">
        <v>2.3109999999999999</v>
      </c>
      <c r="BV2155" s="12">
        <v>5155.7460000000001</v>
      </c>
      <c r="BW2155" s="72">
        <v>100</v>
      </c>
      <c r="BX2155" s="72">
        <v>0.189</v>
      </c>
      <c r="BY2155" s="13"/>
      <c r="BZ2155" s="13"/>
    </row>
    <row r="2156" spans="1:78" ht="12.75" customHeight="1">
      <c r="A2156" s="122" t="s">
        <v>65</v>
      </c>
      <c r="B2156" s="71" t="s">
        <v>69</v>
      </c>
      <c r="C2156" s="71" t="s">
        <v>26</v>
      </c>
      <c r="D2156" s="34">
        <v>46174</v>
      </c>
      <c r="E2156" s="12">
        <v>3343.7669999999998</v>
      </c>
      <c r="F2156" s="72">
        <v>64.55</v>
      </c>
      <c r="G2156" s="72">
        <v>0.76100000000000001</v>
      </c>
      <c r="H2156" s="12">
        <v>79.116</v>
      </c>
      <c r="I2156" s="72">
        <v>1.5269999999999999</v>
      </c>
      <c r="J2156" s="72">
        <v>25.855</v>
      </c>
      <c r="K2156" s="12">
        <v>64.436000000000007</v>
      </c>
      <c r="L2156" s="72">
        <v>1.244</v>
      </c>
      <c r="M2156" s="72">
        <v>24.245999999999999</v>
      </c>
      <c r="N2156" s="12">
        <v>143.55199999999999</v>
      </c>
      <c r="O2156" s="72">
        <v>2.7709999999999999</v>
      </c>
      <c r="P2156" s="72">
        <v>17.199000000000002</v>
      </c>
      <c r="Q2156" s="12">
        <v>33.323999999999998</v>
      </c>
      <c r="R2156" s="72">
        <v>0.64300000000000002</v>
      </c>
      <c r="S2156" s="72">
        <v>39.398000000000003</v>
      </c>
      <c r="T2156" s="12">
        <v>176.876</v>
      </c>
      <c r="U2156" s="72">
        <v>3.415</v>
      </c>
      <c r="V2156" s="72">
        <v>14.01</v>
      </c>
      <c r="W2156" s="12">
        <v>881.81</v>
      </c>
      <c r="X2156" s="72">
        <v>17.023</v>
      </c>
      <c r="Y2156" s="72">
        <v>3.42</v>
      </c>
      <c r="Z2156" s="12">
        <v>1058.6859999999999</v>
      </c>
      <c r="AA2156" s="72">
        <v>20.437999999999999</v>
      </c>
      <c r="AB2156" s="72">
        <v>1.978</v>
      </c>
      <c r="AC2156" s="12">
        <v>4402.4530000000004</v>
      </c>
      <c r="AD2156" s="72">
        <v>84.988</v>
      </c>
      <c r="AE2156" s="72">
        <v>0.33500000000000002</v>
      </c>
      <c r="AF2156" s="12">
        <v>1.149</v>
      </c>
      <c r="AG2156" s="72">
        <v>2.1999999999999999E-2</v>
      </c>
      <c r="AH2156" s="72">
        <v>104.30800000000001</v>
      </c>
      <c r="AI2156" s="12">
        <v>126.812</v>
      </c>
      <c r="AJ2156" s="72">
        <v>2.448</v>
      </c>
      <c r="AK2156" s="72">
        <v>5.5730000000000004</v>
      </c>
      <c r="AL2156" s="12">
        <v>127.961</v>
      </c>
      <c r="AM2156" s="72">
        <v>2.4700000000000002</v>
      </c>
      <c r="AN2156" s="72">
        <v>5.3460000000000001</v>
      </c>
      <c r="AO2156" s="12">
        <v>4530.4139999999998</v>
      </c>
      <c r="AP2156" s="72">
        <v>87.457999999999998</v>
      </c>
      <c r="AQ2156" s="72">
        <v>0.34499999999999997</v>
      </c>
      <c r="AR2156" s="12">
        <v>9.9860000000000007</v>
      </c>
      <c r="AS2156" s="72">
        <v>0.193</v>
      </c>
      <c r="AT2156" s="72">
        <v>54.481999999999999</v>
      </c>
      <c r="AU2156" s="12">
        <v>14.85</v>
      </c>
      <c r="AV2156" s="72">
        <v>0.28699999999999998</v>
      </c>
      <c r="AW2156" s="72">
        <v>87.076999999999998</v>
      </c>
      <c r="AX2156" s="12">
        <v>116.38</v>
      </c>
      <c r="AY2156" s="72">
        <v>2.2469999999999999</v>
      </c>
      <c r="AZ2156" s="72">
        <v>20.885999999999999</v>
      </c>
      <c r="BA2156" s="12">
        <v>131.22999999999999</v>
      </c>
      <c r="BB2156" s="72">
        <v>2.5329999999999999</v>
      </c>
      <c r="BC2156" s="72">
        <v>19.763999999999999</v>
      </c>
      <c r="BD2156" s="12">
        <v>60.542000000000002</v>
      </c>
      <c r="BE2156" s="72">
        <v>1.169</v>
      </c>
      <c r="BF2156" s="72">
        <v>36.393999999999998</v>
      </c>
      <c r="BG2156" s="12">
        <v>191.77099999999999</v>
      </c>
      <c r="BH2156" s="72">
        <v>3.702</v>
      </c>
      <c r="BI2156" s="72">
        <v>15.087</v>
      </c>
      <c r="BJ2156" s="12">
        <v>274.92399999999998</v>
      </c>
      <c r="BK2156" s="72">
        <v>5.3070000000000004</v>
      </c>
      <c r="BL2156" s="72">
        <v>11.49</v>
      </c>
      <c r="BM2156" s="12">
        <v>173.018</v>
      </c>
      <c r="BN2156" s="72">
        <v>3.34</v>
      </c>
      <c r="BO2156" s="72">
        <v>13.106</v>
      </c>
      <c r="BP2156" s="12">
        <v>447.94200000000001</v>
      </c>
      <c r="BQ2156" s="72">
        <v>8.6470000000000002</v>
      </c>
      <c r="BR2156" s="72">
        <v>6.7119999999999997</v>
      </c>
      <c r="BS2156" s="12">
        <v>649.69899999999996</v>
      </c>
      <c r="BT2156" s="72">
        <v>12.542</v>
      </c>
      <c r="BU2156" s="72">
        <v>2.3620000000000001</v>
      </c>
      <c r="BV2156" s="12">
        <v>5180.1130000000003</v>
      </c>
      <c r="BW2156" s="72">
        <v>100</v>
      </c>
      <c r="BX2156" s="72">
        <v>3.5999999999999997E-2</v>
      </c>
      <c r="BY2156" s="13"/>
      <c r="BZ2156" s="13"/>
    </row>
    <row r="2157" spans="1:78" ht="12.75" customHeight="1">
      <c r="A2157" s="122" t="s">
        <v>65</v>
      </c>
      <c r="B2157" s="71" t="s">
        <v>69</v>
      </c>
      <c r="C2157" s="71" t="s">
        <v>24</v>
      </c>
      <c r="D2157" s="34">
        <v>41883</v>
      </c>
      <c r="E2157" s="12">
        <v>1777.3430000000001</v>
      </c>
      <c r="F2157" s="72">
        <v>77.45</v>
      </c>
      <c r="G2157" s="72">
        <v>0.57899999999999996</v>
      </c>
      <c r="H2157" s="12">
        <v>28.594999999999999</v>
      </c>
      <c r="I2157" s="72">
        <v>1.246</v>
      </c>
      <c r="J2157" s="72">
        <v>55.322000000000003</v>
      </c>
      <c r="K2157" s="12">
        <v>30.92</v>
      </c>
      <c r="L2157" s="72">
        <v>1.347</v>
      </c>
      <c r="M2157" s="72">
        <v>54.893000000000001</v>
      </c>
      <c r="N2157" s="12">
        <v>59.515000000000001</v>
      </c>
      <c r="O2157" s="72">
        <v>2.593</v>
      </c>
      <c r="P2157" s="72">
        <v>36.293999999999997</v>
      </c>
      <c r="Q2157" s="12">
        <v>2.927</v>
      </c>
      <c r="R2157" s="72">
        <v>0.128</v>
      </c>
      <c r="S2157" s="72">
        <v>112.837</v>
      </c>
      <c r="T2157" s="12">
        <v>62.442</v>
      </c>
      <c r="U2157" s="72">
        <v>2.7210000000000001</v>
      </c>
      <c r="V2157" s="72">
        <v>36.68</v>
      </c>
      <c r="W2157" s="12">
        <v>122.092</v>
      </c>
      <c r="X2157" s="72">
        <v>5.32</v>
      </c>
      <c r="Y2157" s="72">
        <v>18.774000000000001</v>
      </c>
      <c r="Z2157" s="12">
        <v>184.53399999999999</v>
      </c>
      <c r="AA2157" s="72">
        <v>8.0410000000000004</v>
      </c>
      <c r="AB2157" s="72">
        <v>4.617</v>
      </c>
      <c r="AC2157" s="12">
        <v>1961.8779999999999</v>
      </c>
      <c r="AD2157" s="72">
        <v>85.491</v>
      </c>
      <c r="AE2157" s="72">
        <v>0.441</v>
      </c>
      <c r="AF2157" s="12">
        <v>6.383</v>
      </c>
      <c r="AG2157" s="72">
        <v>0.27800000000000002</v>
      </c>
      <c r="AH2157" s="72">
        <v>112.26</v>
      </c>
      <c r="AI2157" s="12">
        <v>77.183000000000007</v>
      </c>
      <c r="AJ2157" s="72">
        <v>3.363</v>
      </c>
      <c r="AK2157" s="72">
        <v>10.683999999999999</v>
      </c>
      <c r="AL2157" s="12">
        <v>83.566999999999993</v>
      </c>
      <c r="AM2157" s="72">
        <v>3.6419999999999999</v>
      </c>
      <c r="AN2157" s="72">
        <v>4.4969999999999999</v>
      </c>
      <c r="AO2157" s="12">
        <v>2045.4449999999999</v>
      </c>
      <c r="AP2157" s="72">
        <v>89.132999999999996</v>
      </c>
      <c r="AQ2157" s="72">
        <v>0.41599999999999998</v>
      </c>
      <c r="AR2157" s="12">
        <v>0</v>
      </c>
      <c r="AS2157" s="72">
        <v>0</v>
      </c>
      <c r="AT2157" s="72">
        <v>0</v>
      </c>
      <c r="AU2157" s="12">
        <v>5.6639999999999997</v>
      </c>
      <c r="AV2157" s="72">
        <v>0.247</v>
      </c>
      <c r="AW2157" s="72">
        <v>102.342</v>
      </c>
      <c r="AX2157" s="12">
        <v>34.439</v>
      </c>
      <c r="AY2157" s="72">
        <v>1.5009999999999999</v>
      </c>
      <c r="AZ2157" s="72">
        <v>40.344000000000001</v>
      </c>
      <c r="BA2157" s="12">
        <v>40.103000000000002</v>
      </c>
      <c r="BB2157" s="72">
        <v>1.748</v>
      </c>
      <c r="BC2157" s="72">
        <v>37.628999999999998</v>
      </c>
      <c r="BD2157" s="12">
        <v>56.39</v>
      </c>
      <c r="BE2157" s="72">
        <v>2.4569999999999999</v>
      </c>
      <c r="BF2157" s="72">
        <v>30.87</v>
      </c>
      <c r="BG2157" s="12">
        <v>96.494</v>
      </c>
      <c r="BH2157" s="72">
        <v>4.2050000000000001</v>
      </c>
      <c r="BI2157" s="72">
        <v>24.245000000000001</v>
      </c>
      <c r="BJ2157" s="12">
        <v>97.828000000000003</v>
      </c>
      <c r="BK2157" s="72">
        <v>4.2629999999999999</v>
      </c>
      <c r="BL2157" s="72">
        <v>24.087</v>
      </c>
      <c r="BM2157" s="12">
        <v>55.058999999999997</v>
      </c>
      <c r="BN2157" s="72">
        <v>2.399</v>
      </c>
      <c r="BO2157" s="72">
        <v>50.274999999999999</v>
      </c>
      <c r="BP2157" s="12">
        <v>152.887</v>
      </c>
      <c r="BQ2157" s="72">
        <v>6.6619999999999999</v>
      </c>
      <c r="BR2157" s="72">
        <v>16.364000000000001</v>
      </c>
      <c r="BS2157" s="12">
        <v>249.381</v>
      </c>
      <c r="BT2157" s="72">
        <v>10.867000000000001</v>
      </c>
      <c r="BU2157" s="72">
        <v>3.1440000000000001</v>
      </c>
      <c r="BV2157" s="12">
        <v>2294.826</v>
      </c>
      <c r="BW2157" s="72">
        <v>100</v>
      </c>
      <c r="BX2157" s="72">
        <v>0.19800000000000001</v>
      </c>
      <c r="BY2157" s="13"/>
      <c r="BZ2157" s="13"/>
    </row>
    <row r="2158" spans="1:78" ht="12.75" customHeight="1">
      <c r="A2158" s="122" t="s">
        <v>65</v>
      </c>
      <c r="B2158" s="71" t="s">
        <v>69</v>
      </c>
      <c r="C2158" s="71" t="s">
        <v>24</v>
      </c>
      <c r="D2158" s="34">
        <v>41974</v>
      </c>
      <c r="E2158" s="12">
        <v>1790.037</v>
      </c>
      <c r="F2158" s="72">
        <v>77.781000000000006</v>
      </c>
      <c r="G2158" s="72">
        <v>0.82499999999999996</v>
      </c>
      <c r="H2158" s="12">
        <v>37.545000000000002</v>
      </c>
      <c r="I2158" s="72">
        <v>1.631</v>
      </c>
      <c r="J2158" s="72">
        <v>52.088000000000001</v>
      </c>
      <c r="K2158" s="12">
        <v>57.482999999999997</v>
      </c>
      <c r="L2158" s="72">
        <v>2.4980000000000002</v>
      </c>
      <c r="M2158" s="72">
        <v>37.465000000000003</v>
      </c>
      <c r="N2158" s="12">
        <v>95.028000000000006</v>
      </c>
      <c r="O2158" s="72">
        <v>4.1289999999999996</v>
      </c>
      <c r="P2158" s="72">
        <v>25.469000000000001</v>
      </c>
      <c r="Q2158" s="12">
        <v>0</v>
      </c>
      <c r="R2158" s="72">
        <v>0</v>
      </c>
      <c r="S2158" s="72">
        <v>0</v>
      </c>
      <c r="T2158" s="12">
        <v>95.028000000000006</v>
      </c>
      <c r="U2158" s="72">
        <v>4.1289999999999996</v>
      </c>
      <c r="V2158" s="72">
        <v>25.469000000000001</v>
      </c>
      <c r="W2158" s="12">
        <v>85.57</v>
      </c>
      <c r="X2158" s="72">
        <v>3.718</v>
      </c>
      <c r="Y2158" s="72">
        <v>25.716000000000001</v>
      </c>
      <c r="Z2158" s="12">
        <v>180.59800000000001</v>
      </c>
      <c r="AA2158" s="72">
        <v>7.8470000000000004</v>
      </c>
      <c r="AB2158" s="72">
        <v>6.9880000000000004</v>
      </c>
      <c r="AC2158" s="12">
        <v>1970.634</v>
      </c>
      <c r="AD2158" s="72">
        <v>85.628</v>
      </c>
      <c r="AE2158" s="72">
        <v>0.38700000000000001</v>
      </c>
      <c r="AF2158" s="12">
        <v>12.706</v>
      </c>
      <c r="AG2158" s="72">
        <v>0.55200000000000005</v>
      </c>
      <c r="AH2158" s="72">
        <v>107.051</v>
      </c>
      <c r="AI2158" s="12">
        <v>65.986000000000004</v>
      </c>
      <c r="AJ2158" s="72">
        <v>2.867</v>
      </c>
      <c r="AK2158" s="72">
        <v>22.286999999999999</v>
      </c>
      <c r="AL2158" s="12">
        <v>78.691999999999993</v>
      </c>
      <c r="AM2158" s="72">
        <v>3.419</v>
      </c>
      <c r="AN2158" s="72">
        <v>4.1139999999999999</v>
      </c>
      <c r="AO2158" s="12">
        <v>2049.326</v>
      </c>
      <c r="AP2158" s="72">
        <v>89.046999999999997</v>
      </c>
      <c r="AQ2158" s="72">
        <v>0.38100000000000001</v>
      </c>
      <c r="AR2158" s="12">
        <v>17.244</v>
      </c>
      <c r="AS2158" s="72">
        <v>0.749</v>
      </c>
      <c r="AT2158" s="72">
        <v>79.343999999999994</v>
      </c>
      <c r="AU2158" s="12">
        <v>0</v>
      </c>
      <c r="AV2158" s="72">
        <v>0</v>
      </c>
      <c r="AW2158" s="72">
        <v>0</v>
      </c>
      <c r="AX2158" s="12">
        <v>51.372999999999998</v>
      </c>
      <c r="AY2158" s="72">
        <v>2.2320000000000002</v>
      </c>
      <c r="AZ2158" s="72">
        <v>38.122</v>
      </c>
      <c r="BA2158" s="12">
        <v>51.372999999999998</v>
      </c>
      <c r="BB2158" s="72">
        <v>2.2320000000000002</v>
      </c>
      <c r="BC2158" s="72">
        <v>38.122</v>
      </c>
      <c r="BD2158" s="12">
        <v>57.173999999999999</v>
      </c>
      <c r="BE2158" s="72">
        <v>2.484</v>
      </c>
      <c r="BF2158" s="72">
        <v>33.393999999999998</v>
      </c>
      <c r="BG2158" s="12">
        <v>108.547</v>
      </c>
      <c r="BH2158" s="72">
        <v>4.7169999999999996</v>
      </c>
      <c r="BI2158" s="72">
        <v>23.899000000000001</v>
      </c>
      <c r="BJ2158" s="12">
        <v>70.917000000000002</v>
      </c>
      <c r="BK2158" s="72">
        <v>3.081</v>
      </c>
      <c r="BL2158" s="72">
        <v>29.486999999999998</v>
      </c>
      <c r="BM2158" s="12">
        <v>55.356999999999999</v>
      </c>
      <c r="BN2158" s="72">
        <v>2.4049999999999998</v>
      </c>
      <c r="BO2158" s="72">
        <v>28.346</v>
      </c>
      <c r="BP2158" s="12">
        <v>126.274</v>
      </c>
      <c r="BQ2158" s="72">
        <v>5.4870000000000001</v>
      </c>
      <c r="BR2158" s="72">
        <v>19.821999999999999</v>
      </c>
      <c r="BS2158" s="12">
        <v>252.065</v>
      </c>
      <c r="BT2158" s="72">
        <v>10.952999999999999</v>
      </c>
      <c r="BU2158" s="72">
        <v>2.5190000000000001</v>
      </c>
      <c r="BV2158" s="12">
        <v>2301.3910000000001</v>
      </c>
      <c r="BW2158" s="72">
        <v>100</v>
      </c>
      <c r="BX2158" s="72">
        <v>0.223</v>
      </c>
      <c r="BY2158" s="13"/>
      <c r="BZ2158" s="13"/>
    </row>
    <row r="2159" spans="1:78" ht="12.75" customHeight="1">
      <c r="A2159" s="122" t="s">
        <v>65</v>
      </c>
      <c r="B2159" s="71" t="s">
        <v>69</v>
      </c>
      <c r="C2159" s="71" t="s">
        <v>24</v>
      </c>
      <c r="D2159" s="34">
        <v>42064</v>
      </c>
      <c r="E2159" s="12">
        <v>1785.3040000000001</v>
      </c>
      <c r="F2159" s="72">
        <v>77.62</v>
      </c>
      <c r="G2159" s="72">
        <v>1.147</v>
      </c>
      <c r="H2159" s="12">
        <v>58.545000000000002</v>
      </c>
      <c r="I2159" s="72">
        <v>2.5449999999999999</v>
      </c>
      <c r="J2159" s="72">
        <v>27.998999999999999</v>
      </c>
      <c r="K2159" s="12">
        <v>9.093</v>
      </c>
      <c r="L2159" s="72">
        <v>0.39500000000000002</v>
      </c>
      <c r="M2159" s="72">
        <v>76.63</v>
      </c>
      <c r="N2159" s="12">
        <v>67.638000000000005</v>
      </c>
      <c r="O2159" s="72">
        <v>2.9409999999999998</v>
      </c>
      <c r="P2159" s="72">
        <v>23.216000000000001</v>
      </c>
      <c r="Q2159" s="12">
        <v>8.9580000000000002</v>
      </c>
      <c r="R2159" s="72">
        <v>0.38900000000000001</v>
      </c>
      <c r="S2159" s="72">
        <v>102.154</v>
      </c>
      <c r="T2159" s="12">
        <v>76.596999999999994</v>
      </c>
      <c r="U2159" s="72">
        <v>3.33</v>
      </c>
      <c r="V2159" s="72">
        <v>26.173999999999999</v>
      </c>
      <c r="W2159" s="12">
        <v>112.983</v>
      </c>
      <c r="X2159" s="72">
        <v>4.9119999999999999</v>
      </c>
      <c r="Y2159" s="72">
        <v>23.891999999999999</v>
      </c>
      <c r="Z2159" s="12">
        <v>189.57900000000001</v>
      </c>
      <c r="AA2159" s="72">
        <v>8.2420000000000009</v>
      </c>
      <c r="AB2159" s="72">
        <v>9.3149999999999995</v>
      </c>
      <c r="AC2159" s="12">
        <v>1974.884</v>
      </c>
      <c r="AD2159" s="72">
        <v>85.861999999999995</v>
      </c>
      <c r="AE2159" s="72">
        <v>0.42</v>
      </c>
      <c r="AF2159" s="12">
        <v>0</v>
      </c>
      <c r="AG2159" s="72">
        <v>0</v>
      </c>
      <c r="AH2159" s="72">
        <v>0</v>
      </c>
      <c r="AI2159" s="12">
        <v>82.673000000000002</v>
      </c>
      <c r="AJ2159" s="72">
        <v>3.5939999999999999</v>
      </c>
      <c r="AK2159" s="72">
        <v>4.5570000000000004</v>
      </c>
      <c r="AL2159" s="12">
        <v>82.673000000000002</v>
      </c>
      <c r="AM2159" s="72">
        <v>3.5939999999999999</v>
      </c>
      <c r="AN2159" s="72">
        <v>4.5570000000000004</v>
      </c>
      <c r="AO2159" s="12">
        <v>2057.5569999999998</v>
      </c>
      <c r="AP2159" s="72">
        <v>89.456000000000003</v>
      </c>
      <c r="AQ2159" s="72">
        <v>0.38200000000000001</v>
      </c>
      <c r="AR2159" s="12">
        <v>8.7799999999999994</v>
      </c>
      <c r="AS2159" s="72">
        <v>0.38200000000000001</v>
      </c>
      <c r="AT2159" s="72">
        <v>102.54</v>
      </c>
      <c r="AU2159" s="12">
        <v>0</v>
      </c>
      <c r="AV2159" s="72">
        <v>0</v>
      </c>
      <c r="AW2159" s="72">
        <v>0</v>
      </c>
      <c r="AX2159" s="12">
        <v>36.613</v>
      </c>
      <c r="AY2159" s="72">
        <v>1.5920000000000001</v>
      </c>
      <c r="AZ2159" s="72">
        <v>45.468000000000004</v>
      </c>
      <c r="BA2159" s="12">
        <v>36.613</v>
      </c>
      <c r="BB2159" s="72">
        <v>1.5920000000000001</v>
      </c>
      <c r="BC2159" s="72">
        <v>45.468000000000004</v>
      </c>
      <c r="BD2159" s="12">
        <v>39.54</v>
      </c>
      <c r="BE2159" s="72">
        <v>1.7190000000000001</v>
      </c>
      <c r="BF2159" s="72">
        <v>41.42</v>
      </c>
      <c r="BG2159" s="12">
        <v>76.153000000000006</v>
      </c>
      <c r="BH2159" s="72">
        <v>3.3109999999999999</v>
      </c>
      <c r="BI2159" s="72">
        <v>28.158999999999999</v>
      </c>
      <c r="BJ2159" s="12">
        <v>61.234999999999999</v>
      </c>
      <c r="BK2159" s="72">
        <v>2.6619999999999999</v>
      </c>
      <c r="BL2159" s="72">
        <v>33.590000000000003</v>
      </c>
      <c r="BM2159" s="12">
        <v>96.343999999999994</v>
      </c>
      <c r="BN2159" s="72">
        <v>4.1890000000000001</v>
      </c>
      <c r="BO2159" s="72">
        <v>20.391999999999999</v>
      </c>
      <c r="BP2159" s="12">
        <v>157.57900000000001</v>
      </c>
      <c r="BQ2159" s="72">
        <v>6.851</v>
      </c>
      <c r="BR2159" s="72">
        <v>11.462</v>
      </c>
      <c r="BS2159" s="12">
        <v>242.512</v>
      </c>
      <c r="BT2159" s="72">
        <v>10.544</v>
      </c>
      <c r="BU2159" s="72">
        <v>2.5550000000000002</v>
      </c>
      <c r="BV2159" s="12">
        <v>2300.0680000000002</v>
      </c>
      <c r="BW2159" s="72">
        <v>100</v>
      </c>
      <c r="BX2159" s="72">
        <v>0.187</v>
      </c>
      <c r="BY2159" s="13"/>
      <c r="BZ2159" s="13"/>
    </row>
    <row r="2160" spans="1:78" ht="12.75" customHeight="1">
      <c r="A2160" s="122" t="s">
        <v>65</v>
      </c>
      <c r="B2160" s="71" t="s">
        <v>69</v>
      </c>
      <c r="C2160" s="71" t="s">
        <v>24</v>
      </c>
      <c r="D2160" s="34">
        <v>42156</v>
      </c>
      <c r="E2160" s="12">
        <v>1780.9159999999999</v>
      </c>
      <c r="F2160" s="72">
        <v>77.206999999999994</v>
      </c>
      <c r="G2160" s="72">
        <v>0.82699999999999996</v>
      </c>
      <c r="H2160" s="12">
        <v>43.292000000000002</v>
      </c>
      <c r="I2160" s="72">
        <v>1.877</v>
      </c>
      <c r="J2160" s="72">
        <v>24.597999999999999</v>
      </c>
      <c r="K2160" s="12">
        <v>16.018999999999998</v>
      </c>
      <c r="L2160" s="72">
        <v>0.69399999999999995</v>
      </c>
      <c r="M2160" s="72">
        <v>59.91</v>
      </c>
      <c r="N2160" s="12">
        <v>59.311</v>
      </c>
      <c r="O2160" s="72">
        <v>2.5710000000000002</v>
      </c>
      <c r="P2160" s="72">
        <v>23.37</v>
      </c>
      <c r="Q2160" s="12">
        <v>3.3330000000000002</v>
      </c>
      <c r="R2160" s="72">
        <v>0.14499999999999999</v>
      </c>
      <c r="S2160" s="72">
        <v>105.02800000000001</v>
      </c>
      <c r="T2160" s="12">
        <v>62.643999999999998</v>
      </c>
      <c r="U2160" s="72">
        <v>2.7160000000000002</v>
      </c>
      <c r="V2160" s="72">
        <v>22.879000000000001</v>
      </c>
      <c r="W2160" s="12">
        <v>139.61600000000001</v>
      </c>
      <c r="X2160" s="72">
        <v>6.0529999999999999</v>
      </c>
      <c r="Y2160" s="72">
        <v>11.5</v>
      </c>
      <c r="Z2160" s="12">
        <v>202.26</v>
      </c>
      <c r="AA2160" s="72">
        <v>8.7690000000000001</v>
      </c>
      <c r="AB2160" s="72">
        <v>6.3010000000000002</v>
      </c>
      <c r="AC2160" s="12">
        <v>1983.1759999999999</v>
      </c>
      <c r="AD2160" s="72">
        <v>85.975999999999999</v>
      </c>
      <c r="AE2160" s="72">
        <v>0.56799999999999995</v>
      </c>
      <c r="AF2160" s="12">
        <v>9.0909999999999993</v>
      </c>
      <c r="AG2160" s="72">
        <v>0.39400000000000002</v>
      </c>
      <c r="AH2160" s="72">
        <v>105.995</v>
      </c>
      <c r="AI2160" s="12">
        <v>73.408000000000001</v>
      </c>
      <c r="AJ2160" s="72">
        <v>3.1819999999999999</v>
      </c>
      <c r="AK2160" s="72">
        <v>13.387</v>
      </c>
      <c r="AL2160" s="12">
        <v>82.498999999999995</v>
      </c>
      <c r="AM2160" s="72">
        <v>3.577</v>
      </c>
      <c r="AN2160" s="72">
        <v>4.8940000000000001</v>
      </c>
      <c r="AO2160" s="12">
        <v>2065.6750000000002</v>
      </c>
      <c r="AP2160" s="72">
        <v>89.552000000000007</v>
      </c>
      <c r="AQ2160" s="72">
        <v>0.499</v>
      </c>
      <c r="AR2160" s="12">
        <v>0</v>
      </c>
      <c r="AS2160" s="72">
        <v>0</v>
      </c>
      <c r="AT2160" s="72">
        <v>0</v>
      </c>
      <c r="AU2160" s="12">
        <v>0</v>
      </c>
      <c r="AV2160" s="72">
        <v>0</v>
      </c>
      <c r="AW2160" s="72">
        <v>0</v>
      </c>
      <c r="AX2160" s="12">
        <v>31.702999999999999</v>
      </c>
      <c r="AY2160" s="72">
        <v>1.3740000000000001</v>
      </c>
      <c r="AZ2160" s="72">
        <v>37.448</v>
      </c>
      <c r="BA2160" s="12">
        <v>31.702999999999999</v>
      </c>
      <c r="BB2160" s="72">
        <v>1.3740000000000001</v>
      </c>
      <c r="BC2160" s="72">
        <v>37.448</v>
      </c>
      <c r="BD2160" s="12">
        <v>14.005000000000001</v>
      </c>
      <c r="BE2160" s="72">
        <v>0.60699999999999998</v>
      </c>
      <c r="BF2160" s="72">
        <v>65.19</v>
      </c>
      <c r="BG2160" s="12">
        <v>45.707999999999998</v>
      </c>
      <c r="BH2160" s="72">
        <v>1.982</v>
      </c>
      <c r="BI2160" s="72">
        <v>30.097000000000001</v>
      </c>
      <c r="BJ2160" s="12">
        <v>145.393</v>
      </c>
      <c r="BK2160" s="72">
        <v>6.3029999999999999</v>
      </c>
      <c r="BL2160" s="72">
        <v>10.763999999999999</v>
      </c>
      <c r="BM2160" s="12">
        <v>49.889000000000003</v>
      </c>
      <c r="BN2160" s="72">
        <v>2.1629999999999998</v>
      </c>
      <c r="BO2160" s="72">
        <v>29.199000000000002</v>
      </c>
      <c r="BP2160" s="12">
        <v>195.28200000000001</v>
      </c>
      <c r="BQ2160" s="72">
        <v>8.4659999999999993</v>
      </c>
      <c r="BR2160" s="72">
        <v>8.1679999999999993</v>
      </c>
      <c r="BS2160" s="12">
        <v>240.989</v>
      </c>
      <c r="BT2160" s="72">
        <v>10.448</v>
      </c>
      <c r="BU2160" s="72">
        <v>3.931</v>
      </c>
      <c r="BV2160" s="12">
        <v>2306.665</v>
      </c>
      <c r="BW2160" s="72">
        <v>100</v>
      </c>
      <c r="BX2160" s="72">
        <v>0.17199999999999999</v>
      </c>
      <c r="BY2160" s="13"/>
      <c r="BZ2160" s="13"/>
    </row>
    <row r="2161" spans="1:78" ht="12.75" customHeight="1">
      <c r="A2161" s="122" t="s">
        <v>65</v>
      </c>
      <c r="B2161" s="71" t="s">
        <v>69</v>
      </c>
      <c r="C2161" s="71" t="s">
        <v>24</v>
      </c>
      <c r="D2161" s="34">
        <v>42614</v>
      </c>
      <c r="E2161" s="12">
        <v>1745.5989999999999</v>
      </c>
      <c r="F2161" s="72">
        <v>76.364000000000004</v>
      </c>
      <c r="G2161" s="72">
        <v>0.86599999999999999</v>
      </c>
      <c r="H2161" s="12">
        <v>33.624000000000002</v>
      </c>
      <c r="I2161" s="72">
        <v>1.4710000000000001</v>
      </c>
      <c r="J2161" s="72">
        <v>41.143999999999998</v>
      </c>
      <c r="K2161" s="12">
        <v>37.006</v>
      </c>
      <c r="L2161" s="72">
        <v>1.619</v>
      </c>
      <c r="M2161" s="72">
        <v>35.286000000000001</v>
      </c>
      <c r="N2161" s="12">
        <v>70.63</v>
      </c>
      <c r="O2161" s="72">
        <v>3.09</v>
      </c>
      <c r="P2161" s="72">
        <v>25.829000000000001</v>
      </c>
      <c r="Q2161" s="12">
        <v>7.1440000000000001</v>
      </c>
      <c r="R2161" s="72">
        <v>0.313</v>
      </c>
      <c r="S2161" s="72">
        <v>104.462</v>
      </c>
      <c r="T2161" s="12">
        <v>77.774000000000001</v>
      </c>
      <c r="U2161" s="72">
        <v>3.4020000000000001</v>
      </c>
      <c r="V2161" s="72">
        <v>20.113</v>
      </c>
      <c r="W2161" s="12">
        <v>136.042</v>
      </c>
      <c r="X2161" s="72">
        <v>5.9509999999999996</v>
      </c>
      <c r="Y2161" s="72">
        <v>15.829000000000001</v>
      </c>
      <c r="Z2161" s="12">
        <v>213.81700000000001</v>
      </c>
      <c r="AA2161" s="72">
        <v>9.3539999999999992</v>
      </c>
      <c r="AB2161" s="72">
        <v>5.2009999999999996</v>
      </c>
      <c r="AC2161" s="12">
        <v>1959.4159999999999</v>
      </c>
      <c r="AD2161" s="72">
        <v>85.716999999999999</v>
      </c>
      <c r="AE2161" s="72">
        <v>0.48699999999999999</v>
      </c>
      <c r="AF2161" s="12">
        <v>0</v>
      </c>
      <c r="AG2161" s="72">
        <v>0</v>
      </c>
      <c r="AH2161" s="72">
        <v>0</v>
      </c>
      <c r="AI2161" s="12">
        <v>76.936999999999998</v>
      </c>
      <c r="AJ2161" s="72">
        <v>3.3660000000000001</v>
      </c>
      <c r="AK2161" s="72">
        <v>5.2329999999999997</v>
      </c>
      <c r="AL2161" s="12">
        <v>76.936999999999998</v>
      </c>
      <c r="AM2161" s="72">
        <v>3.3660000000000001</v>
      </c>
      <c r="AN2161" s="72">
        <v>5.2329999999999997</v>
      </c>
      <c r="AO2161" s="12">
        <v>2036.3530000000001</v>
      </c>
      <c r="AP2161" s="72">
        <v>89.082999999999998</v>
      </c>
      <c r="AQ2161" s="72">
        <v>0.41399999999999998</v>
      </c>
      <c r="AR2161" s="12">
        <v>13.195</v>
      </c>
      <c r="AS2161" s="72">
        <v>0.57699999999999996</v>
      </c>
      <c r="AT2161" s="72">
        <v>67.328000000000003</v>
      </c>
      <c r="AU2161" s="12">
        <v>8.0839999999999996</v>
      </c>
      <c r="AV2161" s="72">
        <v>0.35399999999999998</v>
      </c>
      <c r="AW2161" s="72">
        <v>102.248</v>
      </c>
      <c r="AX2161" s="12">
        <v>60.127000000000002</v>
      </c>
      <c r="AY2161" s="72">
        <v>2.63</v>
      </c>
      <c r="AZ2161" s="72">
        <v>32.573</v>
      </c>
      <c r="BA2161" s="12">
        <v>68.210999999999999</v>
      </c>
      <c r="BB2161" s="72">
        <v>2.984</v>
      </c>
      <c r="BC2161" s="72">
        <v>24.885000000000002</v>
      </c>
      <c r="BD2161" s="12">
        <v>49.22</v>
      </c>
      <c r="BE2161" s="72">
        <v>2.153</v>
      </c>
      <c r="BF2161" s="72">
        <v>33.238</v>
      </c>
      <c r="BG2161" s="12">
        <v>117.432</v>
      </c>
      <c r="BH2161" s="72">
        <v>5.1369999999999996</v>
      </c>
      <c r="BI2161" s="72">
        <v>19.105</v>
      </c>
      <c r="BJ2161" s="12">
        <v>99.846999999999994</v>
      </c>
      <c r="BK2161" s="72">
        <v>4.3680000000000003</v>
      </c>
      <c r="BL2161" s="72">
        <v>20.091999999999999</v>
      </c>
      <c r="BM2161" s="12">
        <v>19.074999999999999</v>
      </c>
      <c r="BN2161" s="72">
        <v>0.83399999999999996</v>
      </c>
      <c r="BO2161" s="72">
        <v>35.045000000000002</v>
      </c>
      <c r="BP2161" s="12">
        <v>118.922</v>
      </c>
      <c r="BQ2161" s="72">
        <v>5.202</v>
      </c>
      <c r="BR2161" s="72">
        <v>16.641999999999999</v>
      </c>
      <c r="BS2161" s="12">
        <v>249.54900000000001</v>
      </c>
      <c r="BT2161" s="72">
        <v>10.917</v>
      </c>
      <c r="BU2161" s="72">
        <v>2.6139999999999999</v>
      </c>
      <c r="BV2161" s="12">
        <v>2285.9029999999998</v>
      </c>
      <c r="BW2161" s="72">
        <v>100</v>
      </c>
      <c r="BX2161" s="72">
        <v>0.29099999999999998</v>
      </c>
      <c r="BY2161" s="13"/>
      <c r="BZ2161" s="13"/>
    </row>
    <row r="2162" spans="1:78" ht="12.75" customHeight="1">
      <c r="A2162" s="122" t="s">
        <v>65</v>
      </c>
      <c r="B2162" s="71" t="s">
        <v>69</v>
      </c>
      <c r="C2162" s="71" t="s">
        <v>24</v>
      </c>
      <c r="D2162" s="34">
        <v>42705</v>
      </c>
      <c r="E2162" s="12">
        <v>1746.3610000000001</v>
      </c>
      <c r="F2162" s="72">
        <v>76.8</v>
      </c>
      <c r="G2162" s="72">
        <v>0.77500000000000002</v>
      </c>
      <c r="H2162" s="12">
        <v>50.515000000000001</v>
      </c>
      <c r="I2162" s="72">
        <v>2.2210000000000001</v>
      </c>
      <c r="J2162" s="72">
        <v>40.182000000000002</v>
      </c>
      <c r="K2162" s="12">
        <v>34.067999999999998</v>
      </c>
      <c r="L2162" s="72">
        <v>1.498</v>
      </c>
      <c r="M2162" s="72">
        <v>41.881</v>
      </c>
      <c r="N2162" s="12">
        <v>84.581999999999994</v>
      </c>
      <c r="O2162" s="72">
        <v>3.72</v>
      </c>
      <c r="P2162" s="72">
        <v>23.95</v>
      </c>
      <c r="Q2162" s="12">
        <v>1.641</v>
      </c>
      <c r="R2162" s="72">
        <v>7.1999999999999995E-2</v>
      </c>
      <c r="S2162" s="72">
        <v>102.834</v>
      </c>
      <c r="T2162" s="12">
        <v>86.222999999999999</v>
      </c>
      <c r="U2162" s="72">
        <v>3.7919999999999998</v>
      </c>
      <c r="V2162" s="72">
        <v>23.02</v>
      </c>
      <c r="W2162" s="12">
        <v>127.72199999999999</v>
      </c>
      <c r="X2162" s="72">
        <v>5.617</v>
      </c>
      <c r="Y2162" s="72">
        <v>17.459</v>
      </c>
      <c r="Z2162" s="12">
        <v>213.94499999999999</v>
      </c>
      <c r="AA2162" s="72">
        <v>9.4090000000000007</v>
      </c>
      <c r="AB2162" s="72">
        <v>4.5279999999999996</v>
      </c>
      <c r="AC2162" s="12">
        <v>1960.306</v>
      </c>
      <c r="AD2162" s="72">
        <v>86.207999999999998</v>
      </c>
      <c r="AE2162" s="72">
        <v>0.55000000000000004</v>
      </c>
      <c r="AF2162" s="12">
        <v>0</v>
      </c>
      <c r="AG2162" s="72">
        <v>0</v>
      </c>
      <c r="AH2162" s="72">
        <v>0</v>
      </c>
      <c r="AI2162" s="12">
        <v>71.616</v>
      </c>
      <c r="AJ2162" s="72">
        <v>3.149</v>
      </c>
      <c r="AK2162" s="72">
        <v>5.7519999999999998</v>
      </c>
      <c r="AL2162" s="12">
        <v>71.616</v>
      </c>
      <c r="AM2162" s="72">
        <v>3.149</v>
      </c>
      <c r="AN2162" s="72">
        <v>5.7519999999999998</v>
      </c>
      <c r="AO2162" s="12">
        <v>2031.921</v>
      </c>
      <c r="AP2162" s="72">
        <v>89.358000000000004</v>
      </c>
      <c r="AQ2162" s="72">
        <v>0.46</v>
      </c>
      <c r="AR2162" s="12">
        <v>25.001000000000001</v>
      </c>
      <c r="AS2162" s="72">
        <v>1.099</v>
      </c>
      <c r="AT2162" s="72">
        <v>78.161000000000001</v>
      </c>
      <c r="AU2162" s="12">
        <v>0</v>
      </c>
      <c r="AV2162" s="72">
        <v>0</v>
      </c>
      <c r="AW2162" s="72">
        <v>0</v>
      </c>
      <c r="AX2162" s="12">
        <v>22.536000000000001</v>
      </c>
      <c r="AY2162" s="72">
        <v>0.99099999999999999</v>
      </c>
      <c r="AZ2162" s="72">
        <v>104.3</v>
      </c>
      <c r="BA2162" s="12">
        <v>22.536000000000001</v>
      </c>
      <c r="BB2162" s="72">
        <v>0.99099999999999999</v>
      </c>
      <c r="BC2162" s="72">
        <v>104.3</v>
      </c>
      <c r="BD2162" s="12">
        <v>34.411000000000001</v>
      </c>
      <c r="BE2162" s="72">
        <v>1.5129999999999999</v>
      </c>
      <c r="BF2162" s="72">
        <v>49.643000000000001</v>
      </c>
      <c r="BG2162" s="12">
        <v>56.947000000000003</v>
      </c>
      <c r="BH2162" s="72">
        <v>2.504</v>
      </c>
      <c r="BI2162" s="72">
        <v>42.652999999999999</v>
      </c>
      <c r="BJ2162" s="12">
        <v>97.807000000000002</v>
      </c>
      <c r="BK2162" s="72">
        <v>4.3010000000000002</v>
      </c>
      <c r="BL2162" s="72">
        <v>24.75</v>
      </c>
      <c r="BM2162" s="12">
        <v>62.24</v>
      </c>
      <c r="BN2162" s="72">
        <v>2.7370000000000001</v>
      </c>
      <c r="BO2162" s="72">
        <v>45.392000000000003</v>
      </c>
      <c r="BP2162" s="12">
        <v>160.04599999999999</v>
      </c>
      <c r="BQ2162" s="72">
        <v>7.0380000000000003</v>
      </c>
      <c r="BR2162" s="72">
        <v>17.059000000000001</v>
      </c>
      <c r="BS2162" s="12">
        <v>241.994</v>
      </c>
      <c r="BT2162" s="72">
        <v>10.641999999999999</v>
      </c>
      <c r="BU2162" s="72">
        <v>3.5089999999999999</v>
      </c>
      <c r="BV2162" s="12">
        <v>2273.9160000000002</v>
      </c>
      <c r="BW2162" s="72">
        <v>100</v>
      </c>
      <c r="BX2162" s="72">
        <v>0.23100000000000001</v>
      </c>
      <c r="BY2162" s="13"/>
      <c r="BZ2162" s="13"/>
    </row>
    <row r="2163" spans="1:78" ht="12.75" customHeight="1">
      <c r="A2163" s="122" t="s">
        <v>65</v>
      </c>
      <c r="B2163" s="71" t="s">
        <v>69</v>
      </c>
      <c r="C2163" s="71" t="s">
        <v>24</v>
      </c>
      <c r="D2163" s="34">
        <v>42795</v>
      </c>
      <c r="E2163" s="12">
        <v>1738.5139999999999</v>
      </c>
      <c r="F2163" s="72">
        <v>76.792000000000002</v>
      </c>
      <c r="G2163" s="72">
        <v>0.74299999999999999</v>
      </c>
      <c r="H2163" s="12">
        <v>55.991</v>
      </c>
      <c r="I2163" s="72">
        <v>2.4729999999999999</v>
      </c>
      <c r="J2163" s="72">
        <v>44.121000000000002</v>
      </c>
      <c r="K2163" s="12">
        <v>16.661999999999999</v>
      </c>
      <c r="L2163" s="72">
        <v>0.73599999999999999</v>
      </c>
      <c r="M2163" s="72">
        <v>48.387</v>
      </c>
      <c r="N2163" s="12">
        <v>72.653000000000006</v>
      </c>
      <c r="O2163" s="72">
        <v>3.2090000000000001</v>
      </c>
      <c r="P2163" s="72">
        <v>34.564</v>
      </c>
      <c r="Q2163" s="12">
        <v>0</v>
      </c>
      <c r="R2163" s="72">
        <v>0</v>
      </c>
      <c r="S2163" s="72">
        <v>0</v>
      </c>
      <c r="T2163" s="12">
        <v>72.653000000000006</v>
      </c>
      <c r="U2163" s="72">
        <v>3.2090000000000001</v>
      </c>
      <c r="V2163" s="72">
        <v>34.564</v>
      </c>
      <c r="W2163" s="12">
        <v>129.595</v>
      </c>
      <c r="X2163" s="72">
        <v>5.7240000000000002</v>
      </c>
      <c r="Y2163" s="72">
        <v>21.533999999999999</v>
      </c>
      <c r="Z2163" s="12">
        <v>202.249</v>
      </c>
      <c r="AA2163" s="72">
        <v>8.9339999999999993</v>
      </c>
      <c r="AB2163" s="72">
        <v>5.7919999999999998</v>
      </c>
      <c r="AC2163" s="12">
        <v>1940.7629999999999</v>
      </c>
      <c r="AD2163" s="72">
        <v>85.725999999999999</v>
      </c>
      <c r="AE2163" s="72">
        <v>0.53700000000000003</v>
      </c>
      <c r="AF2163" s="12">
        <v>0</v>
      </c>
      <c r="AG2163" s="72">
        <v>0</v>
      </c>
      <c r="AH2163" s="72">
        <v>0</v>
      </c>
      <c r="AI2163" s="12">
        <v>80.043000000000006</v>
      </c>
      <c r="AJ2163" s="72">
        <v>3.536</v>
      </c>
      <c r="AK2163" s="72">
        <v>4.6189999999999998</v>
      </c>
      <c r="AL2163" s="12">
        <v>80.043000000000006</v>
      </c>
      <c r="AM2163" s="72">
        <v>3.536</v>
      </c>
      <c r="AN2163" s="72">
        <v>4.6189999999999998</v>
      </c>
      <c r="AO2163" s="12">
        <v>2020.806</v>
      </c>
      <c r="AP2163" s="72">
        <v>89.260999999999996</v>
      </c>
      <c r="AQ2163" s="72">
        <v>0.46100000000000002</v>
      </c>
      <c r="AR2163" s="12">
        <v>9.0939999999999994</v>
      </c>
      <c r="AS2163" s="72">
        <v>0.40200000000000002</v>
      </c>
      <c r="AT2163" s="72">
        <v>87.685000000000002</v>
      </c>
      <c r="AU2163" s="12">
        <v>0</v>
      </c>
      <c r="AV2163" s="72">
        <v>0</v>
      </c>
      <c r="AW2163" s="72">
        <v>0</v>
      </c>
      <c r="AX2163" s="12">
        <v>66.849000000000004</v>
      </c>
      <c r="AY2163" s="72">
        <v>2.9529999999999998</v>
      </c>
      <c r="AZ2163" s="72">
        <v>28.193999999999999</v>
      </c>
      <c r="BA2163" s="12">
        <v>66.849000000000004</v>
      </c>
      <c r="BB2163" s="72">
        <v>2.9529999999999998</v>
      </c>
      <c r="BC2163" s="72">
        <v>28.193999999999999</v>
      </c>
      <c r="BD2163" s="12">
        <v>66.259</v>
      </c>
      <c r="BE2163" s="72">
        <v>2.927</v>
      </c>
      <c r="BF2163" s="72">
        <v>31.155999999999999</v>
      </c>
      <c r="BG2163" s="12">
        <v>133.108</v>
      </c>
      <c r="BH2163" s="72">
        <v>5.88</v>
      </c>
      <c r="BI2163" s="72">
        <v>19.390999999999998</v>
      </c>
      <c r="BJ2163" s="12">
        <v>60.103000000000002</v>
      </c>
      <c r="BK2163" s="72">
        <v>2.6549999999999998</v>
      </c>
      <c r="BL2163" s="72">
        <v>37.753999999999998</v>
      </c>
      <c r="BM2163" s="12">
        <v>40.807000000000002</v>
      </c>
      <c r="BN2163" s="72">
        <v>1.802</v>
      </c>
      <c r="BO2163" s="72">
        <v>40.026000000000003</v>
      </c>
      <c r="BP2163" s="12">
        <v>100.91</v>
      </c>
      <c r="BQ2163" s="72">
        <v>4.4569999999999999</v>
      </c>
      <c r="BR2163" s="72">
        <v>27.957000000000001</v>
      </c>
      <c r="BS2163" s="12">
        <v>243.11199999999999</v>
      </c>
      <c r="BT2163" s="72">
        <v>10.739000000000001</v>
      </c>
      <c r="BU2163" s="72">
        <v>3.5150000000000001</v>
      </c>
      <c r="BV2163" s="12">
        <v>2263.9180000000001</v>
      </c>
      <c r="BW2163" s="72">
        <v>100</v>
      </c>
      <c r="BX2163" s="72">
        <v>0.15</v>
      </c>
      <c r="BY2163" s="13"/>
      <c r="BZ2163" s="13"/>
    </row>
    <row r="2164" spans="1:78" ht="12.75" customHeight="1">
      <c r="A2164" s="122" t="s">
        <v>65</v>
      </c>
      <c r="B2164" s="71" t="s">
        <v>69</v>
      </c>
      <c r="C2164" s="71" t="s">
        <v>24</v>
      </c>
      <c r="D2164" s="34">
        <v>42887</v>
      </c>
      <c r="E2164" s="12">
        <v>1741.069</v>
      </c>
      <c r="F2164" s="72">
        <v>76.893000000000001</v>
      </c>
      <c r="G2164" s="72">
        <v>0.78400000000000003</v>
      </c>
      <c r="H2164" s="12">
        <v>55.32</v>
      </c>
      <c r="I2164" s="72">
        <v>2.4430000000000001</v>
      </c>
      <c r="J2164" s="72">
        <v>36.667999999999999</v>
      </c>
      <c r="K2164" s="12">
        <v>26.555</v>
      </c>
      <c r="L2164" s="72">
        <v>1.173</v>
      </c>
      <c r="M2164" s="72">
        <v>54.206000000000003</v>
      </c>
      <c r="N2164" s="12">
        <v>81.876000000000005</v>
      </c>
      <c r="O2164" s="72">
        <v>3.6160000000000001</v>
      </c>
      <c r="P2164" s="72">
        <v>29.885000000000002</v>
      </c>
      <c r="Q2164" s="12">
        <v>2.766</v>
      </c>
      <c r="R2164" s="72">
        <v>0.122</v>
      </c>
      <c r="S2164" s="72">
        <v>104.047</v>
      </c>
      <c r="T2164" s="12">
        <v>84.641999999999996</v>
      </c>
      <c r="U2164" s="72">
        <v>3.738</v>
      </c>
      <c r="V2164" s="72">
        <v>28.548999999999999</v>
      </c>
      <c r="W2164" s="12">
        <v>133.03200000000001</v>
      </c>
      <c r="X2164" s="72">
        <v>5.875</v>
      </c>
      <c r="Y2164" s="72">
        <v>19.841000000000001</v>
      </c>
      <c r="Z2164" s="12">
        <v>217.67400000000001</v>
      </c>
      <c r="AA2164" s="72">
        <v>9.6129999999999995</v>
      </c>
      <c r="AB2164" s="72">
        <v>5.7889999999999997</v>
      </c>
      <c r="AC2164" s="12">
        <v>1958.7429999999999</v>
      </c>
      <c r="AD2164" s="72">
        <v>86.506</v>
      </c>
      <c r="AE2164" s="72">
        <v>0.51500000000000001</v>
      </c>
      <c r="AF2164" s="12">
        <v>9.0890000000000004</v>
      </c>
      <c r="AG2164" s="72">
        <v>0.40100000000000002</v>
      </c>
      <c r="AH2164" s="72">
        <v>105.21599999999999</v>
      </c>
      <c r="AI2164" s="12">
        <v>65.478999999999999</v>
      </c>
      <c r="AJ2164" s="72">
        <v>2.8919999999999999</v>
      </c>
      <c r="AK2164" s="72">
        <v>15.087999999999999</v>
      </c>
      <c r="AL2164" s="12">
        <v>74.567999999999998</v>
      </c>
      <c r="AM2164" s="72">
        <v>3.2930000000000001</v>
      </c>
      <c r="AN2164" s="72">
        <v>5.2569999999999997</v>
      </c>
      <c r="AO2164" s="12">
        <v>2033.3109999999999</v>
      </c>
      <c r="AP2164" s="72">
        <v>89.799000000000007</v>
      </c>
      <c r="AQ2164" s="72">
        <v>0.42699999999999999</v>
      </c>
      <c r="AR2164" s="12">
        <v>6.6829999999999998</v>
      </c>
      <c r="AS2164" s="72">
        <v>0.29499999999999998</v>
      </c>
      <c r="AT2164" s="72">
        <v>103.163</v>
      </c>
      <c r="AU2164" s="12">
        <v>0</v>
      </c>
      <c r="AV2164" s="72">
        <v>0</v>
      </c>
      <c r="AW2164" s="72">
        <v>0</v>
      </c>
      <c r="AX2164" s="12">
        <v>27.574999999999999</v>
      </c>
      <c r="AY2164" s="72">
        <v>1.218</v>
      </c>
      <c r="AZ2164" s="72">
        <v>48.845999999999997</v>
      </c>
      <c r="BA2164" s="12">
        <v>27.574999999999999</v>
      </c>
      <c r="BB2164" s="72">
        <v>1.218</v>
      </c>
      <c r="BC2164" s="72">
        <v>48.845999999999997</v>
      </c>
      <c r="BD2164" s="12">
        <v>50.271000000000001</v>
      </c>
      <c r="BE2164" s="72">
        <v>2.2200000000000002</v>
      </c>
      <c r="BF2164" s="72">
        <v>36.805999999999997</v>
      </c>
      <c r="BG2164" s="12">
        <v>77.846000000000004</v>
      </c>
      <c r="BH2164" s="72">
        <v>3.4380000000000002</v>
      </c>
      <c r="BI2164" s="72">
        <v>29.187999999999999</v>
      </c>
      <c r="BJ2164" s="12">
        <v>88.459000000000003</v>
      </c>
      <c r="BK2164" s="72">
        <v>3.907</v>
      </c>
      <c r="BL2164" s="72">
        <v>33.825000000000003</v>
      </c>
      <c r="BM2164" s="12">
        <v>57.988999999999997</v>
      </c>
      <c r="BN2164" s="72">
        <v>2.5609999999999999</v>
      </c>
      <c r="BO2164" s="72">
        <v>41.689</v>
      </c>
      <c r="BP2164" s="12">
        <v>146.44800000000001</v>
      </c>
      <c r="BQ2164" s="72">
        <v>6.468</v>
      </c>
      <c r="BR2164" s="72">
        <v>15.705</v>
      </c>
      <c r="BS2164" s="12">
        <v>230.977</v>
      </c>
      <c r="BT2164" s="72">
        <v>10.201000000000001</v>
      </c>
      <c r="BU2164" s="72">
        <v>3.73</v>
      </c>
      <c r="BV2164" s="12">
        <v>2264.288</v>
      </c>
      <c r="BW2164" s="72">
        <v>100</v>
      </c>
      <c r="BX2164" s="72">
        <v>6.7000000000000004E-2</v>
      </c>
      <c r="BY2164" s="13"/>
      <c r="BZ2164" s="13"/>
    </row>
    <row r="2165" spans="1:78" ht="12.75" customHeight="1">
      <c r="A2165" s="122" t="s">
        <v>65</v>
      </c>
      <c r="B2165" s="71" t="s">
        <v>69</v>
      </c>
      <c r="C2165" s="71" t="s">
        <v>24</v>
      </c>
      <c r="D2165" s="34">
        <v>43344</v>
      </c>
      <c r="E2165" s="12">
        <v>1763.4449999999999</v>
      </c>
      <c r="F2165" s="72">
        <v>77.614999999999995</v>
      </c>
      <c r="G2165" s="72">
        <v>0.78700000000000003</v>
      </c>
      <c r="H2165" s="12">
        <v>53.496000000000002</v>
      </c>
      <c r="I2165" s="72">
        <v>2.355</v>
      </c>
      <c r="J2165" s="72">
        <v>26.983000000000001</v>
      </c>
      <c r="K2165" s="12">
        <v>35.049999999999997</v>
      </c>
      <c r="L2165" s="72">
        <v>1.5429999999999999</v>
      </c>
      <c r="M2165" s="72">
        <v>38.173000000000002</v>
      </c>
      <c r="N2165" s="12">
        <v>88.546000000000006</v>
      </c>
      <c r="O2165" s="72">
        <v>3.8969999999999998</v>
      </c>
      <c r="P2165" s="72">
        <v>21.631</v>
      </c>
      <c r="Q2165" s="12">
        <v>0</v>
      </c>
      <c r="R2165" s="72">
        <v>0</v>
      </c>
      <c r="S2165" s="72">
        <v>0</v>
      </c>
      <c r="T2165" s="12">
        <v>88.546000000000006</v>
      </c>
      <c r="U2165" s="72">
        <v>3.8969999999999998</v>
      </c>
      <c r="V2165" s="72">
        <v>21.631</v>
      </c>
      <c r="W2165" s="12">
        <v>114.949</v>
      </c>
      <c r="X2165" s="72">
        <v>5.0590000000000002</v>
      </c>
      <c r="Y2165" s="72">
        <v>16.873000000000001</v>
      </c>
      <c r="Z2165" s="12">
        <v>203.495</v>
      </c>
      <c r="AA2165" s="72">
        <v>8.9570000000000007</v>
      </c>
      <c r="AB2165" s="72">
        <v>5.7350000000000003</v>
      </c>
      <c r="AC2165" s="12">
        <v>1966.9390000000001</v>
      </c>
      <c r="AD2165" s="72">
        <v>86.572000000000003</v>
      </c>
      <c r="AE2165" s="72">
        <v>0.41699999999999998</v>
      </c>
      <c r="AF2165" s="12">
        <v>4.4619999999999997</v>
      </c>
      <c r="AG2165" s="72">
        <v>0.19600000000000001</v>
      </c>
      <c r="AH2165" s="72">
        <v>83.016000000000005</v>
      </c>
      <c r="AI2165" s="12">
        <v>64.727999999999994</v>
      </c>
      <c r="AJ2165" s="72">
        <v>2.8490000000000002</v>
      </c>
      <c r="AK2165" s="72">
        <v>9.1489999999999991</v>
      </c>
      <c r="AL2165" s="12">
        <v>69.19</v>
      </c>
      <c r="AM2165" s="72">
        <v>3.0449999999999999</v>
      </c>
      <c r="AN2165" s="72">
        <v>5.5650000000000004</v>
      </c>
      <c r="AO2165" s="12">
        <v>2036.13</v>
      </c>
      <c r="AP2165" s="72">
        <v>89.617000000000004</v>
      </c>
      <c r="AQ2165" s="72">
        <v>0.36899999999999999</v>
      </c>
      <c r="AR2165" s="12">
        <v>10.122</v>
      </c>
      <c r="AS2165" s="72">
        <v>0.44600000000000001</v>
      </c>
      <c r="AT2165" s="72">
        <v>102.497</v>
      </c>
      <c r="AU2165" s="12">
        <v>0</v>
      </c>
      <c r="AV2165" s="72">
        <v>0</v>
      </c>
      <c r="AW2165" s="72">
        <v>0</v>
      </c>
      <c r="AX2165" s="12">
        <v>38.884999999999998</v>
      </c>
      <c r="AY2165" s="72">
        <v>1.7110000000000001</v>
      </c>
      <c r="AZ2165" s="72">
        <v>59.725000000000001</v>
      </c>
      <c r="BA2165" s="12">
        <v>38.884999999999998</v>
      </c>
      <c r="BB2165" s="72">
        <v>1.7110000000000001</v>
      </c>
      <c r="BC2165" s="72">
        <v>59.725000000000001</v>
      </c>
      <c r="BD2165" s="12">
        <v>46.646999999999998</v>
      </c>
      <c r="BE2165" s="72">
        <v>2.0529999999999999</v>
      </c>
      <c r="BF2165" s="72">
        <v>41.06</v>
      </c>
      <c r="BG2165" s="12">
        <v>85.531999999999996</v>
      </c>
      <c r="BH2165" s="72">
        <v>3.7650000000000001</v>
      </c>
      <c r="BI2165" s="72">
        <v>31.408999999999999</v>
      </c>
      <c r="BJ2165" s="12">
        <v>79.341999999999999</v>
      </c>
      <c r="BK2165" s="72">
        <v>3.492</v>
      </c>
      <c r="BL2165" s="72">
        <v>28.5</v>
      </c>
      <c r="BM2165" s="12">
        <v>60.904000000000003</v>
      </c>
      <c r="BN2165" s="72">
        <v>2.681</v>
      </c>
      <c r="BO2165" s="72">
        <v>40.89</v>
      </c>
      <c r="BP2165" s="12">
        <v>140.24600000000001</v>
      </c>
      <c r="BQ2165" s="72">
        <v>6.173</v>
      </c>
      <c r="BR2165" s="72">
        <v>20.036999999999999</v>
      </c>
      <c r="BS2165" s="12">
        <v>235.9</v>
      </c>
      <c r="BT2165" s="72">
        <v>10.382999999999999</v>
      </c>
      <c r="BU2165" s="72">
        <v>3.24</v>
      </c>
      <c r="BV2165" s="12">
        <v>2272.0300000000002</v>
      </c>
      <c r="BW2165" s="72">
        <v>100</v>
      </c>
      <c r="BX2165" s="72">
        <v>7.1999999999999995E-2</v>
      </c>
      <c r="BY2165" s="13"/>
      <c r="BZ2165" s="13"/>
    </row>
    <row r="2166" spans="1:78" ht="12.75" customHeight="1">
      <c r="A2166" s="122" t="s">
        <v>65</v>
      </c>
      <c r="B2166" s="71" t="s">
        <v>69</v>
      </c>
      <c r="C2166" s="71" t="s">
        <v>24</v>
      </c>
      <c r="D2166" s="34">
        <v>43435</v>
      </c>
      <c r="E2166" s="12">
        <v>1765.876</v>
      </c>
      <c r="F2166" s="72">
        <v>77.635999999999996</v>
      </c>
      <c r="G2166" s="72">
        <v>0.92800000000000005</v>
      </c>
      <c r="H2166" s="12">
        <v>52.271000000000001</v>
      </c>
      <c r="I2166" s="72">
        <v>2.298</v>
      </c>
      <c r="J2166" s="72">
        <v>42.331000000000003</v>
      </c>
      <c r="K2166" s="12">
        <v>33.834000000000003</v>
      </c>
      <c r="L2166" s="72">
        <v>1.4870000000000001</v>
      </c>
      <c r="M2166" s="72">
        <v>47.363999999999997</v>
      </c>
      <c r="N2166" s="12">
        <v>86.105000000000004</v>
      </c>
      <c r="O2166" s="72">
        <v>3.786</v>
      </c>
      <c r="P2166" s="72">
        <v>33.095999999999997</v>
      </c>
      <c r="Q2166" s="12">
        <v>0</v>
      </c>
      <c r="R2166" s="72">
        <v>0</v>
      </c>
      <c r="S2166" s="72">
        <v>0</v>
      </c>
      <c r="T2166" s="12">
        <v>86.105000000000004</v>
      </c>
      <c r="U2166" s="72">
        <v>3.786</v>
      </c>
      <c r="V2166" s="72">
        <v>33.095999999999997</v>
      </c>
      <c r="W2166" s="12">
        <v>127.95</v>
      </c>
      <c r="X2166" s="72">
        <v>5.625</v>
      </c>
      <c r="Y2166" s="72">
        <v>20.922000000000001</v>
      </c>
      <c r="Z2166" s="12">
        <v>214.05500000000001</v>
      </c>
      <c r="AA2166" s="72">
        <v>9.4109999999999996</v>
      </c>
      <c r="AB2166" s="72">
        <v>7.5709999999999997</v>
      </c>
      <c r="AC2166" s="12">
        <v>1979.931</v>
      </c>
      <c r="AD2166" s="72">
        <v>87.046000000000006</v>
      </c>
      <c r="AE2166" s="72">
        <v>0.442</v>
      </c>
      <c r="AF2166" s="12">
        <v>3.246</v>
      </c>
      <c r="AG2166" s="72">
        <v>0.14299999999999999</v>
      </c>
      <c r="AH2166" s="72">
        <v>115.04900000000001</v>
      </c>
      <c r="AI2166" s="12">
        <v>60.054000000000002</v>
      </c>
      <c r="AJ2166" s="72">
        <v>2.64</v>
      </c>
      <c r="AK2166" s="72">
        <v>8.4</v>
      </c>
      <c r="AL2166" s="12">
        <v>63.3</v>
      </c>
      <c r="AM2166" s="72">
        <v>2.7829999999999999</v>
      </c>
      <c r="AN2166" s="72">
        <v>5.4980000000000002</v>
      </c>
      <c r="AO2166" s="12">
        <v>2043.231</v>
      </c>
      <c r="AP2166" s="72">
        <v>89.828999999999994</v>
      </c>
      <c r="AQ2166" s="72">
        <v>0.41399999999999998</v>
      </c>
      <c r="AR2166" s="12">
        <v>5.39</v>
      </c>
      <c r="AS2166" s="72">
        <v>0.23699999999999999</v>
      </c>
      <c r="AT2166" s="72">
        <v>110.28</v>
      </c>
      <c r="AU2166" s="12">
        <v>0</v>
      </c>
      <c r="AV2166" s="72">
        <v>0</v>
      </c>
      <c r="AW2166" s="72">
        <v>0</v>
      </c>
      <c r="AX2166" s="12">
        <v>47.265999999999998</v>
      </c>
      <c r="AY2166" s="72">
        <v>2.0779999999999998</v>
      </c>
      <c r="AZ2166" s="72">
        <v>40.201999999999998</v>
      </c>
      <c r="BA2166" s="12">
        <v>47.265999999999998</v>
      </c>
      <c r="BB2166" s="72">
        <v>2.0779999999999998</v>
      </c>
      <c r="BC2166" s="72">
        <v>40.201999999999998</v>
      </c>
      <c r="BD2166" s="12">
        <v>51.472000000000001</v>
      </c>
      <c r="BE2166" s="72">
        <v>2.2629999999999999</v>
      </c>
      <c r="BF2166" s="72">
        <v>41.488999999999997</v>
      </c>
      <c r="BG2166" s="12">
        <v>98.738</v>
      </c>
      <c r="BH2166" s="72">
        <v>4.3410000000000002</v>
      </c>
      <c r="BI2166" s="72">
        <v>27.585000000000001</v>
      </c>
      <c r="BJ2166" s="12">
        <v>79.960999999999999</v>
      </c>
      <c r="BK2166" s="72">
        <v>3.5150000000000001</v>
      </c>
      <c r="BL2166" s="72">
        <v>34.573999999999998</v>
      </c>
      <c r="BM2166" s="12">
        <v>47.252000000000002</v>
      </c>
      <c r="BN2166" s="72">
        <v>2.077</v>
      </c>
      <c r="BO2166" s="72">
        <v>45.091999999999999</v>
      </c>
      <c r="BP2166" s="12">
        <v>127.214</v>
      </c>
      <c r="BQ2166" s="72">
        <v>5.593</v>
      </c>
      <c r="BR2166" s="72">
        <v>22.861000000000001</v>
      </c>
      <c r="BS2166" s="12">
        <v>231.34100000000001</v>
      </c>
      <c r="BT2166" s="72">
        <v>10.170999999999999</v>
      </c>
      <c r="BU2166" s="72">
        <v>3.605</v>
      </c>
      <c r="BV2166" s="12">
        <v>2274.5729999999999</v>
      </c>
      <c r="BW2166" s="72">
        <v>100</v>
      </c>
      <c r="BX2166" s="72">
        <v>0.106</v>
      </c>
      <c r="BY2166" s="13"/>
      <c r="BZ2166" s="13"/>
    </row>
    <row r="2167" spans="1:78" ht="12.75" customHeight="1">
      <c r="A2167" s="122" t="s">
        <v>65</v>
      </c>
      <c r="B2167" s="71" t="s">
        <v>69</v>
      </c>
      <c r="C2167" s="71" t="s">
        <v>24</v>
      </c>
      <c r="D2167" s="34">
        <v>43525</v>
      </c>
      <c r="E2167" s="12">
        <v>1781.7370000000001</v>
      </c>
      <c r="F2167" s="72">
        <v>78.39</v>
      </c>
      <c r="G2167" s="72">
        <v>0.88800000000000001</v>
      </c>
      <c r="H2167" s="12">
        <v>32.418999999999997</v>
      </c>
      <c r="I2167" s="72">
        <v>1.4259999999999999</v>
      </c>
      <c r="J2167" s="72">
        <v>58.610999999999997</v>
      </c>
      <c r="K2167" s="12">
        <v>27.606999999999999</v>
      </c>
      <c r="L2167" s="72">
        <v>1.2150000000000001</v>
      </c>
      <c r="M2167" s="72">
        <v>50.274000000000001</v>
      </c>
      <c r="N2167" s="12">
        <v>60.026000000000003</v>
      </c>
      <c r="O2167" s="72">
        <v>2.641</v>
      </c>
      <c r="P2167" s="72">
        <v>40.851999999999997</v>
      </c>
      <c r="Q2167" s="12">
        <v>0</v>
      </c>
      <c r="R2167" s="72">
        <v>0</v>
      </c>
      <c r="S2167" s="72">
        <v>0</v>
      </c>
      <c r="T2167" s="12">
        <v>60.026000000000003</v>
      </c>
      <c r="U2167" s="72">
        <v>2.641</v>
      </c>
      <c r="V2167" s="72">
        <v>40.851999999999997</v>
      </c>
      <c r="W2167" s="12">
        <v>133.84899999999999</v>
      </c>
      <c r="X2167" s="72">
        <v>5.8890000000000002</v>
      </c>
      <c r="Y2167" s="72">
        <v>19.126999999999999</v>
      </c>
      <c r="Z2167" s="12">
        <v>193.875</v>
      </c>
      <c r="AA2167" s="72">
        <v>8.5299999999999994</v>
      </c>
      <c r="AB2167" s="72">
        <v>5.2539999999999996</v>
      </c>
      <c r="AC2167" s="12">
        <v>1975.6120000000001</v>
      </c>
      <c r="AD2167" s="72">
        <v>86.92</v>
      </c>
      <c r="AE2167" s="72">
        <v>0.49</v>
      </c>
      <c r="AF2167" s="12">
        <v>2.98</v>
      </c>
      <c r="AG2167" s="72">
        <v>0.13100000000000001</v>
      </c>
      <c r="AH2167" s="72">
        <v>89.266999999999996</v>
      </c>
      <c r="AI2167" s="12">
        <v>62.89</v>
      </c>
      <c r="AJ2167" s="72">
        <v>2.7669999999999999</v>
      </c>
      <c r="AK2167" s="72">
        <v>6.31</v>
      </c>
      <c r="AL2167" s="12">
        <v>65.87</v>
      </c>
      <c r="AM2167" s="72">
        <v>2.8980000000000001</v>
      </c>
      <c r="AN2167" s="72">
        <v>5.0750000000000002</v>
      </c>
      <c r="AO2167" s="12">
        <v>2041.482</v>
      </c>
      <c r="AP2167" s="72">
        <v>89.817999999999998</v>
      </c>
      <c r="AQ2167" s="72">
        <v>0.42599999999999999</v>
      </c>
      <c r="AR2167" s="12">
        <v>2.4279999999999999</v>
      </c>
      <c r="AS2167" s="72">
        <v>0.107</v>
      </c>
      <c r="AT2167" s="72">
        <v>104.15600000000001</v>
      </c>
      <c r="AU2167" s="12">
        <v>0</v>
      </c>
      <c r="AV2167" s="72">
        <v>0</v>
      </c>
      <c r="AW2167" s="72">
        <v>0</v>
      </c>
      <c r="AX2167" s="12">
        <v>41.238999999999997</v>
      </c>
      <c r="AY2167" s="72">
        <v>1.8140000000000001</v>
      </c>
      <c r="AZ2167" s="72">
        <v>48.716999999999999</v>
      </c>
      <c r="BA2167" s="12">
        <v>41.238999999999997</v>
      </c>
      <c r="BB2167" s="72">
        <v>1.8140000000000001</v>
      </c>
      <c r="BC2167" s="72">
        <v>48.716999999999999</v>
      </c>
      <c r="BD2167" s="12">
        <v>39.716000000000001</v>
      </c>
      <c r="BE2167" s="72">
        <v>1.7470000000000001</v>
      </c>
      <c r="BF2167" s="72">
        <v>53.755000000000003</v>
      </c>
      <c r="BG2167" s="12">
        <v>80.954999999999998</v>
      </c>
      <c r="BH2167" s="72">
        <v>3.5619999999999998</v>
      </c>
      <c r="BI2167" s="72">
        <v>33.430999999999997</v>
      </c>
      <c r="BJ2167" s="12">
        <v>82.334000000000003</v>
      </c>
      <c r="BK2167" s="72">
        <v>3.6219999999999999</v>
      </c>
      <c r="BL2167" s="72">
        <v>25.146000000000001</v>
      </c>
      <c r="BM2167" s="12">
        <v>65.706000000000003</v>
      </c>
      <c r="BN2167" s="72">
        <v>2.891</v>
      </c>
      <c r="BO2167" s="72">
        <v>30.158000000000001</v>
      </c>
      <c r="BP2167" s="12">
        <v>148.04</v>
      </c>
      <c r="BQ2167" s="72">
        <v>6.5129999999999999</v>
      </c>
      <c r="BR2167" s="72">
        <v>20.286999999999999</v>
      </c>
      <c r="BS2167" s="12">
        <v>231.423</v>
      </c>
      <c r="BT2167" s="72">
        <v>10.182</v>
      </c>
      <c r="BU2167" s="72">
        <v>3.6930000000000001</v>
      </c>
      <c r="BV2167" s="12">
        <v>2272.9050000000002</v>
      </c>
      <c r="BW2167" s="72">
        <v>100</v>
      </c>
      <c r="BX2167" s="72">
        <v>0.10100000000000001</v>
      </c>
      <c r="BY2167" s="13"/>
      <c r="BZ2167" s="13"/>
    </row>
    <row r="2168" spans="1:78" ht="12.75" customHeight="1">
      <c r="A2168" s="122" t="s">
        <v>65</v>
      </c>
      <c r="B2168" s="71" t="s">
        <v>69</v>
      </c>
      <c r="C2168" s="71" t="s">
        <v>24</v>
      </c>
      <c r="D2168" s="34">
        <v>43617</v>
      </c>
      <c r="E2168" s="12">
        <v>1792.921</v>
      </c>
      <c r="F2168" s="72">
        <v>78.706999999999994</v>
      </c>
      <c r="G2168" s="72">
        <v>1.1299999999999999</v>
      </c>
      <c r="H2168" s="12">
        <v>32.465000000000003</v>
      </c>
      <c r="I2168" s="72">
        <v>1.425</v>
      </c>
      <c r="J2168" s="72">
        <v>42.933</v>
      </c>
      <c r="K2168" s="12">
        <v>41.887999999999998</v>
      </c>
      <c r="L2168" s="72">
        <v>1.839</v>
      </c>
      <c r="M2168" s="72">
        <v>42.06</v>
      </c>
      <c r="N2168" s="12">
        <v>74.352000000000004</v>
      </c>
      <c r="O2168" s="72">
        <v>3.2639999999999998</v>
      </c>
      <c r="P2168" s="72">
        <v>25.181999999999999</v>
      </c>
      <c r="Q2168" s="12">
        <v>0</v>
      </c>
      <c r="R2168" s="72">
        <v>0</v>
      </c>
      <c r="S2168" s="72">
        <v>0</v>
      </c>
      <c r="T2168" s="12">
        <v>74.352000000000004</v>
      </c>
      <c r="U2168" s="72">
        <v>3.2639999999999998</v>
      </c>
      <c r="V2168" s="72">
        <v>25.181999999999999</v>
      </c>
      <c r="W2168" s="12">
        <v>128.292</v>
      </c>
      <c r="X2168" s="72">
        <v>5.6319999999999997</v>
      </c>
      <c r="Y2168" s="72">
        <v>18.227</v>
      </c>
      <c r="Z2168" s="12">
        <v>202.64400000000001</v>
      </c>
      <c r="AA2168" s="72">
        <v>8.8960000000000008</v>
      </c>
      <c r="AB2168" s="72">
        <v>8.8849999999999998</v>
      </c>
      <c r="AC2168" s="12">
        <v>1995.5650000000001</v>
      </c>
      <c r="AD2168" s="72">
        <v>87.602999999999994</v>
      </c>
      <c r="AE2168" s="72">
        <v>0.53900000000000003</v>
      </c>
      <c r="AF2168" s="12">
        <v>5.1239999999999997</v>
      </c>
      <c r="AG2168" s="72">
        <v>0.22500000000000001</v>
      </c>
      <c r="AH2168" s="72">
        <v>93.989000000000004</v>
      </c>
      <c r="AI2168" s="12">
        <v>59.890999999999998</v>
      </c>
      <c r="AJ2168" s="72">
        <v>2.629</v>
      </c>
      <c r="AK2168" s="72">
        <v>10.038</v>
      </c>
      <c r="AL2168" s="12">
        <v>65.015000000000001</v>
      </c>
      <c r="AM2168" s="72">
        <v>2.8540000000000001</v>
      </c>
      <c r="AN2168" s="72">
        <v>6.2640000000000002</v>
      </c>
      <c r="AO2168" s="12">
        <v>2060.58</v>
      </c>
      <c r="AP2168" s="72">
        <v>90.456999999999994</v>
      </c>
      <c r="AQ2168" s="72">
        <v>0.439</v>
      </c>
      <c r="AR2168" s="12">
        <v>0</v>
      </c>
      <c r="AS2168" s="72">
        <v>0</v>
      </c>
      <c r="AT2168" s="72">
        <v>0</v>
      </c>
      <c r="AU2168" s="12">
        <v>4.5789999999999997</v>
      </c>
      <c r="AV2168" s="72">
        <v>0.20100000000000001</v>
      </c>
      <c r="AW2168" s="72">
        <v>88.885000000000005</v>
      </c>
      <c r="AX2168" s="12">
        <v>3.8919999999999999</v>
      </c>
      <c r="AY2168" s="72">
        <v>0.17100000000000001</v>
      </c>
      <c r="AZ2168" s="72">
        <v>112.126</v>
      </c>
      <c r="BA2168" s="12">
        <v>8.4710000000000001</v>
      </c>
      <c r="BB2168" s="72">
        <v>0.372</v>
      </c>
      <c r="BC2168" s="72">
        <v>72.3</v>
      </c>
      <c r="BD2168" s="12">
        <v>41.414000000000001</v>
      </c>
      <c r="BE2168" s="72">
        <v>1.8180000000000001</v>
      </c>
      <c r="BF2168" s="72">
        <v>46.359000000000002</v>
      </c>
      <c r="BG2168" s="12">
        <v>49.884999999999998</v>
      </c>
      <c r="BH2168" s="72">
        <v>2.19</v>
      </c>
      <c r="BI2168" s="72">
        <v>34.417000000000002</v>
      </c>
      <c r="BJ2168" s="12">
        <v>61.231000000000002</v>
      </c>
      <c r="BK2168" s="72">
        <v>2.6880000000000002</v>
      </c>
      <c r="BL2168" s="72">
        <v>45.76</v>
      </c>
      <c r="BM2168" s="12">
        <v>106.271</v>
      </c>
      <c r="BN2168" s="72">
        <v>4.665</v>
      </c>
      <c r="BO2168" s="72">
        <v>21.777999999999999</v>
      </c>
      <c r="BP2168" s="12">
        <v>167.501</v>
      </c>
      <c r="BQ2168" s="72">
        <v>7.3529999999999998</v>
      </c>
      <c r="BR2168" s="72">
        <v>10.996</v>
      </c>
      <c r="BS2168" s="12">
        <v>217.386</v>
      </c>
      <c r="BT2168" s="72">
        <v>9.5429999999999993</v>
      </c>
      <c r="BU2168" s="72">
        <v>4.2350000000000003</v>
      </c>
      <c r="BV2168" s="12">
        <v>2277.9659999999999</v>
      </c>
      <c r="BW2168" s="72">
        <v>100</v>
      </c>
      <c r="BX2168" s="72">
        <v>0.13200000000000001</v>
      </c>
      <c r="BY2168" s="13"/>
      <c r="BZ2168" s="13"/>
    </row>
    <row r="2169" spans="1:78" ht="12.75" customHeight="1">
      <c r="A2169" s="122" t="s">
        <v>65</v>
      </c>
      <c r="B2169" s="71" t="s">
        <v>69</v>
      </c>
      <c r="C2169" s="71" t="s">
        <v>24</v>
      </c>
      <c r="D2169" s="34">
        <v>44075</v>
      </c>
      <c r="E2169" s="12">
        <v>1775.972</v>
      </c>
      <c r="F2169" s="72">
        <v>76.956000000000003</v>
      </c>
      <c r="G2169" s="72">
        <v>0.75600000000000001</v>
      </c>
      <c r="H2169" s="12">
        <v>62.572000000000003</v>
      </c>
      <c r="I2169" s="72">
        <v>2.7109999999999999</v>
      </c>
      <c r="J2169" s="72">
        <v>29.824999999999999</v>
      </c>
      <c r="K2169" s="12">
        <v>32.902999999999999</v>
      </c>
      <c r="L2169" s="72">
        <v>1.4259999999999999</v>
      </c>
      <c r="M2169" s="72">
        <v>51.856000000000002</v>
      </c>
      <c r="N2169" s="12">
        <v>95.475999999999999</v>
      </c>
      <c r="O2169" s="72">
        <v>4.1369999999999996</v>
      </c>
      <c r="P2169" s="72">
        <v>22.503</v>
      </c>
      <c r="Q2169" s="12">
        <v>0</v>
      </c>
      <c r="R2169" s="72">
        <v>0</v>
      </c>
      <c r="S2169" s="72">
        <v>0</v>
      </c>
      <c r="T2169" s="12">
        <v>95.475999999999999</v>
      </c>
      <c r="U2169" s="72">
        <v>4.1369999999999996</v>
      </c>
      <c r="V2169" s="72">
        <v>22.503</v>
      </c>
      <c r="W2169" s="12">
        <v>103.26600000000001</v>
      </c>
      <c r="X2169" s="72">
        <v>4.4749999999999996</v>
      </c>
      <c r="Y2169" s="72">
        <v>23.664000000000001</v>
      </c>
      <c r="Z2169" s="12">
        <v>198.74199999999999</v>
      </c>
      <c r="AA2169" s="72">
        <v>8.6120000000000001</v>
      </c>
      <c r="AB2169" s="72">
        <v>4.97</v>
      </c>
      <c r="AC2169" s="12">
        <v>1974.7139999999999</v>
      </c>
      <c r="AD2169" s="72">
        <v>85.566999999999993</v>
      </c>
      <c r="AE2169" s="72">
        <v>0.54800000000000004</v>
      </c>
      <c r="AF2169" s="12">
        <v>0</v>
      </c>
      <c r="AG2169" s="72">
        <v>0</v>
      </c>
      <c r="AH2169" s="72">
        <v>0</v>
      </c>
      <c r="AI2169" s="12">
        <v>94.435000000000002</v>
      </c>
      <c r="AJ2169" s="72">
        <v>4.0919999999999996</v>
      </c>
      <c r="AK2169" s="72">
        <v>5.16</v>
      </c>
      <c r="AL2169" s="12">
        <v>94.435000000000002</v>
      </c>
      <c r="AM2169" s="72">
        <v>4.0919999999999996</v>
      </c>
      <c r="AN2169" s="72">
        <v>5.16</v>
      </c>
      <c r="AO2169" s="12">
        <v>2069.1489999999999</v>
      </c>
      <c r="AP2169" s="72">
        <v>89.659000000000006</v>
      </c>
      <c r="AQ2169" s="72">
        <v>0.46899999999999997</v>
      </c>
      <c r="AR2169" s="12">
        <v>40.859000000000002</v>
      </c>
      <c r="AS2169" s="72">
        <v>1.77</v>
      </c>
      <c r="AT2169" s="72">
        <v>63.07</v>
      </c>
      <c r="AU2169" s="12">
        <v>0</v>
      </c>
      <c r="AV2169" s="72">
        <v>0</v>
      </c>
      <c r="AW2169" s="72">
        <v>0</v>
      </c>
      <c r="AX2169" s="12">
        <v>31.161999999999999</v>
      </c>
      <c r="AY2169" s="72">
        <v>1.35</v>
      </c>
      <c r="AZ2169" s="72">
        <v>55.976999999999997</v>
      </c>
      <c r="BA2169" s="12">
        <v>31.161999999999999</v>
      </c>
      <c r="BB2169" s="72">
        <v>1.35</v>
      </c>
      <c r="BC2169" s="72">
        <v>55.976999999999997</v>
      </c>
      <c r="BD2169" s="12">
        <v>23.158999999999999</v>
      </c>
      <c r="BE2169" s="72">
        <v>1.004</v>
      </c>
      <c r="BF2169" s="72">
        <v>54.46</v>
      </c>
      <c r="BG2169" s="12">
        <v>54.320999999999998</v>
      </c>
      <c r="BH2169" s="72">
        <v>2.3540000000000001</v>
      </c>
      <c r="BI2169" s="72">
        <v>38.843000000000004</v>
      </c>
      <c r="BJ2169" s="12">
        <v>94.626000000000005</v>
      </c>
      <c r="BK2169" s="72">
        <v>4.0999999999999996</v>
      </c>
      <c r="BL2169" s="72">
        <v>24.283999999999999</v>
      </c>
      <c r="BM2169" s="12">
        <v>48.837000000000003</v>
      </c>
      <c r="BN2169" s="72">
        <v>2.1160000000000001</v>
      </c>
      <c r="BO2169" s="72">
        <v>40.616999999999997</v>
      </c>
      <c r="BP2169" s="12">
        <v>143.46299999999999</v>
      </c>
      <c r="BQ2169" s="72">
        <v>6.2160000000000002</v>
      </c>
      <c r="BR2169" s="72">
        <v>19.765999999999998</v>
      </c>
      <c r="BS2169" s="12">
        <v>238.642</v>
      </c>
      <c r="BT2169" s="72">
        <v>10.340999999999999</v>
      </c>
      <c r="BU2169" s="72">
        <v>3.9209999999999998</v>
      </c>
      <c r="BV2169" s="12">
        <v>2307.7910000000002</v>
      </c>
      <c r="BW2169" s="72">
        <v>100</v>
      </c>
      <c r="BX2169" s="72">
        <v>0.11899999999999999</v>
      </c>
      <c r="BY2169" s="13"/>
      <c r="BZ2169" s="13"/>
    </row>
    <row r="2170" spans="1:78" ht="12.75" customHeight="1">
      <c r="A2170" s="122" t="s">
        <v>65</v>
      </c>
      <c r="B2170" s="71" t="s">
        <v>69</v>
      </c>
      <c r="C2170" s="71" t="s">
        <v>24</v>
      </c>
      <c r="D2170" s="34">
        <v>44166</v>
      </c>
      <c r="E2170" s="12">
        <v>1773.6469999999999</v>
      </c>
      <c r="F2170" s="72">
        <v>76.575999999999993</v>
      </c>
      <c r="G2170" s="72">
        <v>1.0620000000000001</v>
      </c>
      <c r="H2170" s="12">
        <v>68.494</v>
      </c>
      <c r="I2170" s="72">
        <v>2.9569999999999999</v>
      </c>
      <c r="J2170" s="72">
        <v>39.412999999999997</v>
      </c>
      <c r="K2170" s="12">
        <v>31.135999999999999</v>
      </c>
      <c r="L2170" s="72">
        <v>1.3440000000000001</v>
      </c>
      <c r="M2170" s="72">
        <v>56.631</v>
      </c>
      <c r="N2170" s="12">
        <v>99.63</v>
      </c>
      <c r="O2170" s="72">
        <v>4.3010000000000002</v>
      </c>
      <c r="P2170" s="72">
        <v>30.65</v>
      </c>
      <c r="Q2170" s="12">
        <v>11.881</v>
      </c>
      <c r="R2170" s="72">
        <v>0.51300000000000001</v>
      </c>
      <c r="S2170" s="72">
        <v>103.973</v>
      </c>
      <c r="T2170" s="12">
        <v>111.511</v>
      </c>
      <c r="U2170" s="72">
        <v>4.8140000000000001</v>
      </c>
      <c r="V2170" s="72">
        <v>24.023</v>
      </c>
      <c r="W2170" s="12">
        <v>121.20699999999999</v>
      </c>
      <c r="X2170" s="72">
        <v>5.2329999999999997</v>
      </c>
      <c r="Y2170" s="72">
        <v>23.565000000000001</v>
      </c>
      <c r="Z2170" s="12">
        <v>232.71799999999999</v>
      </c>
      <c r="AA2170" s="72">
        <v>10.048</v>
      </c>
      <c r="AB2170" s="72">
        <v>6.484</v>
      </c>
      <c r="AC2170" s="12">
        <v>2006.365</v>
      </c>
      <c r="AD2170" s="72">
        <v>86.623999999999995</v>
      </c>
      <c r="AE2170" s="72">
        <v>0.51700000000000002</v>
      </c>
      <c r="AF2170" s="12">
        <v>0</v>
      </c>
      <c r="AG2170" s="72">
        <v>0</v>
      </c>
      <c r="AH2170" s="72">
        <v>0</v>
      </c>
      <c r="AI2170" s="12">
        <v>85.025000000000006</v>
      </c>
      <c r="AJ2170" s="72">
        <v>3.6709999999999998</v>
      </c>
      <c r="AK2170" s="72">
        <v>5.7789999999999999</v>
      </c>
      <c r="AL2170" s="12">
        <v>85.025000000000006</v>
      </c>
      <c r="AM2170" s="72">
        <v>3.6709999999999998</v>
      </c>
      <c r="AN2170" s="72">
        <v>5.7789999999999999</v>
      </c>
      <c r="AO2170" s="12">
        <v>2091.39</v>
      </c>
      <c r="AP2170" s="72">
        <v>90.295000000000002</v>
      </c>
      <c r="AQ2170" s="72">
        <v>0.432</v>
      </c>
      <c r="AR2170" s="12">
        <v>0</v>
      </c>
      <c r="AS2170" s="72">
        <v>0</v>
      </c>
      <c r="AT2170" s="72">
        <v>0</v>
      </c>
      <c r="AU2170" s="12">
        <v>0</v>
      </c>
      <c r="AV2170" s="72">
        <v>0</v>
      </c>
      <c r="AW2170" s="72">
        <v>0</v>
      </c>
      <c r="AX2170" s="12">
        <v>34.149000000000001</v>
      </c>
      <c r="AY2170" s="72">
        <v>1.474</v>
      </c>
      <c r="AZ2170" s="72">
        <v>54.427999999999997</v>
      </c>
      <c r="BA2170" s="12">
        <v>34.149000000000001</v>
      </c>
      <c r="BB2170" s="72">
        <v>1.474</v>
      </c>
      <c r="BC2170" s="72">
        <v>54.427999999999997</v>
      </c>
      <c r="BD2170" s="12">
        <v>4.1280000000000001</v>
      </c>
      <c r="BE2170" s="72">
        <v>0.17799999999999999</v>
      </c>
      <c r="BF2170" s="72">
        <v>107.485</v>
      </c>
      <c r="BG2170" s="12">
        <v>38.276000000000003</v>
      </c>
      <c r="BH2170" s="72">
        <v>1.653</v>
      </c>
      <c r="BI2170" s="72">
        <v>49.488999999999997</v>
      </c>
      <c r="BJ2170" s="12">
        <v>111.965</v>
      </c>
      <c r="BK2170" s="72">
        <v>4.8339999999999996</v>
      </c>
      <c r="BL2170" s="72">
        <v>27.295999999999999</v>
      </c>
      <c r="BM2170" s="12">
        <v>74.551000000000002</v>
      </c>
      <c r="BN2170" s="72">
        <v>3.2189999999999999</v>
      </c>
      <c r="BO2170" s="72">
        <v>38.085999999999999</v>
      </c>
      <c r="BP2170" s="12">
        <v>186.51599999999999</v>
      </c>
      <c r="BQ2170" s="72">
        <v>8.0530000000000008</v>
      </c>
      <c r="BR2170" s="72">
        <v>11.711</v>
      </c>
      <c r="BS2170" s="12">
        <v>224.792</v>
      </c>
      <c r="BT2170" s="72">
        <v>9.7050000000000001</v>
      </c>
      <c r="BU2170" s="72">
        <v>3.9409999999999998</v>
      </c>
      <c r="BV2170" s="12">
        <v>2316.1819999999998</v>
      </c>
      <c r="BW2170" s="72">
        <v>100</v>
      </c>
      <c r="BX2170" s="72">
        <v>6.5000000000000002E-2</v>
      </c>
      <c r="BY2170" s="13"/>
      <c r="BZ2170" s="13"/>
    </row>
    <row r="2171" spans="1:78" ht="12.75" customHeight="1">
      <c r="A2171" s="122" t="s">
        <v>65</v>
      </c>
      <c r="B2171" s="71" t="s">
        <v>69</v>
      </c>
      <c r="C2171" s="71" t="s">
        <v>24</v>
      </c>
      <c r="D2171" s="34">
        <v>44256</v>
      </c>
      <c r="E2171" s="12">
        <v>1787.87</v>
      </c>
      <c r="F2171" s="72">
        <v>77.081999999999994</v>
      </c>
      <c r="G2171" s="72">
        <v>0.77800000000000002</v>
      </c>
      <c r="H2171" s="12">
        <v>35.713000000000001</v>
      </c>
      <c r="I2171" s="72">
        <v>1.54</v>
      </c>
      <c r="J2171" s="72">
        <v>44.268000000000001</v>
      </c>
      <c r="K2171" s="12">
        <v>36.966000000000001</v>
      </c>
      <c r="L2171" s="72">
        <v>1.5940000000000001</v>
      </c>
      <c r="M2171" s="72">
        <v>34.527000000000001</v>
      </c>
      <c r="N2171" s="12">
        <v>72.679000000000002</v>
      </c>
      <c r="O2171" s="72">
        <v>3.133</v>
      </c>
      <c r="P2171" s="72">
        <v>17.882999999999999</v>
      </c>
      <c r="Q2171" s="12">
        <v>0</v>
      </c>
      <c r="R2171" s="72">
        <v>0</v>
      </c>
      <c r="S2171" s="72">
        <v>0</v>
      </c>
      <c r="T2171" s="12">
        <v>72.679000000000002</v>
      </c>
      <c r="U2171" s="72">
        <v>3.133</v>
      </c>
      <c r="V2171" s="72">
        <v>17.882999999999999</v>
      </c>
      <c r="W2171" s="12">
        <v>146.58699999999999</v>
      </c>
      <c r="X2171" s="72">
        <v>6.32</v>
      </c>
      <c r="Y2171" s="72">
        <v>11.847</v>
      </c>
      <c r="Z2171" s="12">
        <v>219.26599999999999</v>
      </c>
      <c r="AA2171" s="72">
        <v>9.4529999999999994</v>
      </c>
      <c r="AB2171" s="72">
        <v>4.9029999999999996</v>
      </c>
      <c r="AC2171" s="12">
        <v>2007.135</v>
      </c>
      <c r="AD2171" s="72">
        <v>86.534999999999997</v>
      </c>
      <c r="AE2171" s="72">
        <v>0.40100000000000002</v>
      </c>
      <c r="AF2171" s="12">
        <v>7.3789999999999996</v>
      </c>
      <c r="AG2171" s="72">
        <v>0.318</v>
      </c>
      <c r="AH2171" s="72">
        <v>105.988</v>
      </c>
      <c r="AI2171" s="12">
        <v>80.040000000000006</v>
      </c>
      <c r="AJ2171" s="72">
        <v>3.4510000000000001</v>
      </c>
      <c r="AK2171" s="72">
        <v>11.911</v>
      </c>
      <c r="AL2171" s="12">
        <v>87.42</v>
      </c>
      <c r="AM2171" s="72">
        <v>3.7690000000000001</v>
      </c>
      <c r="AN2171" s="72">
        <v>6.867</v>
      </c>
      <c r="AO2171" s="12">
        <v>2094.5549999999998</v>
      </c>
      <c r="AP2171" s="72">
        <v>90.304000000000002</v>
      </c>
      <c r="AQ2171" s="72">
        <v>0.318</v>
      </c>
      <c r="AR2171" s="12">
        <v>4.5620000000000003</v>
      </c>
      <c r="AS2171" s="72">
        <v>0.19700000000000001</v>
      </c>
      <c r="AT2171" s="72">
        <v>104.84099999999999</v>
      </c>
      <c r="AU2171" s="12">
        <v>0</v>
      </c>
      <c r="AV2171" s="72">
        <v>0</v>
      </c>
      <c r="AW2171" s="72">
        <v>0</v>
      </c>
      <c r="AX2171" s="12">
        <v>10.83</v>
      </c>
      <c r="AY2171" s="72">
        <v>0.46700000000000003</v>
      </c>
      <c r="AZ2171" s="72">
        <v>57.753</v>
      </c>
      <c r="BA2171" s="12">
        <v>10.83</v>
      </c>
      <c r="BB2171" s="72">
        <v>0.46700000000000003</v>
      </c>
      <c r="BC2171" s="72">
        <v>57.753</v>
      </c>
      <c r="BD2171" s="12">
        <v>51.127000000000002</v>
      </c>
      <c r="BE2171" s="72">
        <v>2.2040000000000002</v>
      </c>
      <c r="BF2171" s="72">
        <v>36.264000000000003</v>
      </c>
      <c r="BG2171" s="12">
        <v>61.957000000000001</v>
      </c>
      <c r="BH2171" s="72">
        <v>2.6709999999999998</v>
      </c>
      <c r="BI2171" s="72">
        <v>29.672000000000001</v>
      </c>
      <c r="BJ2171" s="12">
        <v>67.846000000000004</v>
      </c>
      <c r="BK2171" s="72">
        <v>2.9249999999999998</v>
      </c>
      <c r="BL2171" s="72">
        <v>35.747</v>
      </c>
      <c r="BM2171" s="12">
        <v>90.531000000000006</v>
      </c>
      <c r="BN2171" s="72">
        <v>3.903</v>
      </c>
      <c r="BO2171" s="72">
        <v>29.923999999999999</v>
      </c>
      <c r="BP2171" s="12">
        <v>158.37700000000001</v>
      </c>
      <c r="BQ2171" s="72">
        <v>6.8280000000000003</v>
      </c>
      <c r="BR2171" s="72">
        <v>11.496</v>
      </c>
      <c r="BS2171" s="12">
        <v>224.89699999999999</v>
      </c>
      <c r="BT2171" s="72">
        <v>9.6959999999999997</v>
      </c>
      <c r="BU2171" s="72">
        <v>3.07</v>
      </c>
      <c r="BV2171" s="12">
        <v>2319.4520000000002</v>
      </c>
      <c r="BW2171" s="72">
        <v>100</v>
      </c>
      <c r="BX2171" s="72">
        <v>0.104</v>
      </c>
      <c r="BY2171" s="13"/>
      <c r="BZ2171" s="13"/>
    </row>
    <row r="2172" spans="1:78" ht="12.75" customHeight="1">
      <c r="A2172" s="122" t="s">
        <v>65</v>
      </c>
      <c r="B2172" s="71" t="s">
        <v>69</v>
      </c>
      <c r="C2172" s="71" t="s">
        <v>24</v>
      </c>
      <c r="D2172" s="34">
        <v>44348</v>
      </c>
      <c r="E2172" s="12">
        <v>1801.2909999999999</v>
      </c>
      <c r="F2172" s="72">
        <v>77.581999999999994</v>
      </c>
      <c r="G2172" s="72">
        <v>0.879</v>
      </c>
      <c r="H2172" s="12">
        <v>54.634</v>
      </c>
      <c r="I2172" s="72">
        <v>2.3530000000000002</v>
      </c>
      <c r="J2172" s="72">
        <v>29.667999999999999</v>
      </c>
      <c r="K2172" s="12">
        <v>49.261000000000003</v>
      </c>
      <c r="L2172" s="72">
        <v>2.1219999999999999</v>
      </c>
      <c r="M2172" s="72">
        <v>39.076000000000001</v>
      </c>
      <c r="N2172" s="12">
        <v>103.895</v>
      </c>
      <c r="O2172" s="72">
        <v>4.4749999999999996</v>
      </c>
      <c r="P2172" s="72">
        <v>20.571000000000002</v>
      </c>
      <c r="Q2172" s="12">
        <v>0</v>
      </c>
      <c r="R2172" s="72">
        <v>0</v>
      </c>
      <c r="S2172" s="72">
        <v>0</v>
      </c>
      <c r="T2172" s="12">
        <v>103.895</v>
      </c>
      <c r="U2172" s="72">
        <v>4.4749999999999996</v>
      </c>
      <c r="V2172" s="72">
        <v>20.571000000000002</v>
      </c>
      <c r="W2172" s="12">
        <v>111.10599999999999</v>
      </c>
      <c r="X2172" s="72">
        <v>4.7850000000000001</v>
      </c>
      <c r="Y2172" s="72">
        <v>21.596</v>
      </c>
      <c r="Z2172" s="12">
        <v>215.001</v>
      </c>
      <c r="AA2172" s="72">
        <v>9.26</v>
      </c>
      <c r="AB2172" s="72">
        <v>5.5129999999999999</v>
      </c>
      <c r="AC2172" s="12">
        <v>2016.2919999999999</v>
      </c>
      <c r="AD2172" s="72">
        <v>86.841999999999999</v>
      </c>
      <c r="AE2172" s="72">
        <v>0.45400000000000001</v>
      </c>
      <c r="AF2172" s="12">
        <v>0</v>
      </c>
      <c r="AG2172" s="72">
        <v>0</v>
      </c>
      <c r="AH2172" s="72">
        <v>0</v>
      </c>
      <c r="AI2172" s="12">
        <v>75.736000000000004</v>
      </c>
      <c r="AJ2172" s="72">
        <v>3.262</v>
      </c>
      <c r="AK2172" s="72">
        <v>7.3280000000000003</v>
      </c>
      <c r="AL2172" s="12">
        <v>75.736000000000004</v>
      </c>
      <c r="AM2172" s="72">
        <v>3.262</v>
      </c>
      <c r="AN2172" s="72">
        <v>7.3280000000000003</v>
      </c>
      <c r="AO2172" s="12">
        <v>2092.0279999999998</v>
      </c>
      <c r="AP2172" s="72">
        <v>90.103999999999999</v>
      </c>
      <c r="AQ2172" s="72">
        <v>0.379</v>
      </c>
      <c r="AR2172" s="12">
        <v>6.6520000000000001</v>
      </c>
      <c r="AS2172" s="72">
        <v>0.28699999999999998</v>
      </c>
      <c r="AT2172" s="72">
        <v>72.311999999999998</v>
      </c>
      <c r="AU2172" s="12">
        <v>7.3339999999999996</v>
      </c>
      <c r="AV2172" s="72">
        <v>0.316</v>
      </c>
      <c r="AW2172" s="72">
        <v>104.17</v>
      </c>
      <c r="AX2172" s="12">
        <v>10.199999999999999</v>
      </c>
      <c r="AY2172" s="72">
        <v>0.439</v>
      </c>
      <c r="AZ2172" s="72">
        <v>93.015000000000001</v>
      </c>
      <c r="BA2172" s="12">
        <v>17.533999999999999</v>
      </c>
      <c r="BB2172" s="72">
        <v>0.755</v>
      </c>
      <c r="BC2172" s="72">
        <v>68.887</v>
      </c>
      <c r="BD2172" s="12">
        <v>28.256</v>
      </c>
      <c r="BE2172" s="72">
        <v>1.2170000000000001</v>
      </c>
      <c r="BF2172" s="72">
        <v>63.140999999999998</v>
      </c>
      <c r="BG2172" s="12">
        <v>45.790999999999997</v>
      </c>
      <c r="BH2172" s="72">
        <v>1.972</v>
      </c>
      <c r="BI2172" s="72">
        <v>46.890999999999998</v>
      </c>
      <c r="BJ2172" s="12">
        <v>127.28</v>
      </c>
      <c r="BK2172" s="72">
        <v>5.4820000000000002</v>
      </c>
      <c r="BL2172" s="72">
        <v>20.524000000000001</v>
      </c>
      <c r="BM2172" s="12">
        <v>50.045999999999999</v>
      </c>
      <c r="BN2172" s="72">
        <v>2.1549999999999998</v>
      </c>
      <c r="BO2172" s="72">
        <v>45.314</v>
      </c>
      <c r="BP2172" s="12">
        <v>177.32599999999999</v>
      </c>
      <c r="BQ2172" s="72">
        <v>7.6369999999999996</v>
      </c>
      <c r="BR2172" s="72">
        <v>13.446999999999999</v>
      </c>
      <c r="BS2172" s="12">
        <v>229.76900000000001</v>
      </c>
      <c r="BT2172" s="72">
        <v>9.8960000000000008</v>
      </c>
      <c r="BU2172" s="72">
        <v>3.5880000000000001</v>
      </c>
      <c r="BV2172" s="12">
        <v>2321.797</v>
      </c>
      <c r="BW2172" s="72">
        <v>100</v>
      </c>
      <c r="BX2172" s="72">
        <v>0.129</v>
      </c>
      <c r="BY2172" s="13"/>
      <c r="BZ2172" s="13"/>
    </row>
    <row r="2173" spans="1:78" ht="12.75" customHeight="1">
      <c r="A2173" s="122" t="s">
        <v>65</v>
      </c>
      <c r="B2173" s="71" t="s">
        <v>69</v>
      </c>
      <c r="C2173" s="71" t="s">
        <v>24</v>
      </c>
      <c r="D2173" s="34">
        <v>44805</v>
      </c>
      <c r="E2173" s="12">
        <v>1857.6949999999999</v>
      </c>
      <c r="F2173" s="72">
        <v>78.326999999999998</v>
      </c>
      <c r="G2173" s="72">
        <v>0.89700000000000002</v>
      </c>
      <c r="H2173" s="12">
        <v>11.576000000000001</v>
      </c>
      <c r="I2173" s="72">
        <v>0.48799999999999999</v>
      </c>
      <c r="J2173" s="72">
        <v>76.491</v>
      </c>
      <c r="K2173" s="12">
        <v>25.613</v>
      </c>
      <c r="L2173" s="72">
        <v>1.08</v>
      </c>
      <c r="M2173" s="72">
        <v>101.431</v>
      </c>
      <c r="N2173" s="12">
        <v>37.189</v>
      </c>
      <c r="O2173" s="72">
        <v>1.5680000000000001</v>
      </c>
      <c r="P2173" s="72">
        <v>80.308000000000007</v>
      </c>
      <c r="Q2173" s="12">
        <v>9.9440000000000008</v>
      </c>
      <c r="R2173" s="72">
        <v>0.41899999999999998</v>
      </c>
      <c r="S2173" s="72">
        <v>78.944000000000003</v>
      </c>
      <c r="T2173" s="12">
        <v>47.133000000000003</v>
      </c>
      <c r="U2173" s="72">
        <v>1.9870000000000001</v>
      </c>
      <c r="V2173" s="72">
        <v>64.63</v>
      </c>
      <c r="W2173" s="12">
        <v>172.32300000000001</v>
      </c>
      <c r="X2173" s="72">
        <v>7.266</v>
      </c>
      <c r="Y2173" s="72">
        <v>16.302</v>
      </c>
      <c r="Z2173" s="12">
        <v>219.45599999999999</v>
      </c>
      <c r="AA2173" s="72">
        <v>9.2530000000000001</v>
      </c>
      <c r="AB2173" s="72">
        <v>6.9610000000000003</v>
      </c>
      <c r="AC2173" s="12">
        <v>2077.1509999999998</v>
      </c>
      <c r="AD2173" s="72">
        <v>87.58</v>
      </c>
      <c r="AE2173" s="72">
        <v>0.44500000000000001</v>
      </c>
      <c r="AF2173" s="12">
        <v>0</v>
      </c>
      <c r="AG2173" s="72">
        <v>0</v>
      </c>
      <c r="AH2173" s="72">
        <v>0</v>
      </c>
      <c r="AI2173" s="12">
        <v>49.156999999999996</v>
      </c>
      <c r="AJ2173" s="72">
        <v>2.073</v>
      </c>
      <c r="AK2173" s="72">
        <v>7.0650000000000004</v>
      </c>
      <c r="AL2173" s="12">
        <v>49.156999999999996</v>
      </c>
      <c r="AM2173" s="72">
        <v>2.073</v>
      </c>
      <c r="AN2173" s="72">
        <v>7.0650000000000004</v>
      </c>
      <c r="AO2173" s="12">
        <v>2126.308</v>
      </c>
      <c r="AP2173" s="72">
        <v>89.653000000000006</v>
      </c>
      <c r="AQ2173" s="72">
        <v>0.42899999999999999</v>
      </c>
      <c r="AR2173" s="12">
        <v>22.655999999999999</v>
      </c>
      <c r="AS2173" s="72">
        <v>0.95499999999999996</v>
      </c>
      <c r="AT2173" s="72">
        <v>71.837999999999994</v>
      </c>
      <c r="AU2173" s="12">
        <v>0</v>
      </c>
      <c r="AV2173" s="72">
        <v>0</v>
      </c>
      <c r="AW2173" s="72">
        <v>0</v>
      </c>
      <c r="AX2173" s="12">
        <v>9.7430000000000003</v>
      </c>
      <c r="AY2173" s="72">
        <v>0.41099999999999998</v>
      </c>
      <c r="AZ2173" s="72">
        <v>105.95699999999999</v>
      </c>
      <c r="BA2173" s="12">
        <v>9.7430000000000003</v>
      </c>
      <c r="BB2173" s="72">
        <v>0.41099999999999998</v>
      </c>
      <c r="BC2173" s="72">
        <v>105.95699999999999</v>
      </c>
      <c r="BD2173" s="12">
        <v>26.329000000000001</v>
      </c>
      <c r="BE2173" s="72">
        <v>1.1100000000000001</v>
      </c>
      <c r="BF2173" s="72">
        <v>70.366</v>
      </c>
      <c r="BG2173" s="12">
        <v>36.072000000000003</v>
      </c>
      <c r="BH2173" s="72">
        <v>1.5209999999999999</v>
      </c>
      <c r="BI2173" s="72">
        <v>58.136000000000003</v>
      </c>
      <c r="BJ2173" s="12">
        <v>123.126</v>
      </c>
      <c r="BK2173" s="72">
        <v>5.1909999999999998</v>
      </c>
      <c r="BL2173" s="72">
        <v>26.768999999999998</v>
      </c>
      <c r="BM2173" s="12">
        <v>63.551000000000002</v>
      </c>
      <c r="BN2173" s="72">
        <v>2.68</v>
      </c>
      <c r="BO2173" s="72">
        <v>40.972000000000001</v>
      </c>
      <c r="BP2173" s="12">
        <v>186.67699999999999</v>
      </c>
      <c r="BQ2173" s="72">
        <v>7.8710000000000004</v>
      </c>
      <c r="BR2173" s="72">
        <v>14.651</v>
      </c>
      <c r="BS2173" s="12">
        <v>245.405</v>
      </c>
      <c r="BT2173" s="72">
        <v>10.347</v>
      </c>
      <c r="BU2173" s="72">
        <v>2.9990000000000001</v>
      </c>
      <c r="BV2173" s="12">
        <v>2371.7130000000002</v>
      </c>
      <c r="BW2173" s="72">
        <v>100</v>
      </c>
      <c r="BX2173" s="72">
        <v>0.252</v>
      </c>
      <c r="BY2173" s="13"/>
      <c r="BZ2173" s="13"/>
    </row>
    <row r="2174" spans="1:78" ht="12.75" customHeight="1">
      <c r="A2174" s="122" t="s">
        <v>65</v>
      </c>
      <c r="B2174" s="71" t="s">
        <v>69</v>
      </c>
      <c r="C2174" s="71" t="s">
        <v>24</v>
      </c>
      <c r="D2174" s="34">
        <v>44896</v>
      </c>
      <c r="E2174" s="12">
        <v>1898.5830000000001</v>
      </c>
      <c r="F2174" s="72">
        <v>79.569999999999993</v>
      </c>
      <c r="G2174" s="72">
        <v>0.70499999999999996</v>
      </c>
      <c r="H2174" s="12">
        <v>22.658999999999999</v>
      </c>
      <c r="I2174" s="72">
        <v>0.95</v>
      </c>
      <c r="J2174" s="72">
        <v>69.141000000000005</v>
      </c>
      <c r="K2174" s="12">
        <v>40.423999999999999</v>
      </c>
      <c r="L2174" s="72">
        <v>1.694</v>
      </c>
      <c r="M2174" s="72">
        <v>50.177999999999997</v>
      </c>
      <c r="N2174" s="12">
        <v>63.082999999999998</v>
      </c>
      <c r="O2174" s="72">
        <v>2.6440000000000001</v>
      </c>
      <c r="P2174" s="72">
        <v>30.026</v>
      </c>
      <c r="Q2174" s="12">
        <v>19.173999999999999</v>
      </c>
      <c r="R2174" s="72">
        <v>0.80400000000000005</v>
      </c>
      <c r="S2174" s="72">
        <v>94.203000000000003</v>
      </c>
      <c r="T2174" s="12">
        <v>82.257000000000005</v>
      </c>
      <c r="U2174" s="72">
        <v>3.4470000000000001</v>
      </c>
      <c r="V2174" s="72">
        <v>39.145000000000003</v>
      </c>
      <c r="W2174" s="12">
        <v>122.553</v>
      </c>
      <c r="X2174" s="72">
        <v>5.1360000000000001</v>
      </c>
      <c r="Y2174" s="72">
        <v>27.12</v>
      </c>
      <c r="Z2174" s="12">
        <v>204.81</v>
      </c>
      <c r="AA2174" s="72">
        <v>8.5839999999999996</v>
      </c>
      <c r="AB2174" s="72">
        <v>5.3780000000000001</v>
      </c>
      <c r="AC2174" s="12">
        <v>2103.393</v>
      </c>
      <c r="AD2174" s="72">
        <v>88.153999999999996</v>
      </c>
      <c r="AE2174" s="72">
        <v>0.47899999999999998</v>
      </c>
      <c r="AF2174" s="12">
        <v>18.173999999999999</v>
      </c>
      <c r="AG2174" s="72">
        <v>0.76200000000000001</v>
      </c>
      <c r="AH2174" s="72">
        <v>109.378</v>
      </c>
      <c r="AI2174" s="12">
        <v>25.056000000000001</v>
      </c>
      <c r="AJ2174" s="72">
        <v>1.05</v>
      </c>
      <c r="AK2174" s="72">
        <v>79.575000000000003</v>
      </c>
      <c r="AL2174" s="12">
        <v>43.23</v>
      </c>
      <c r="AM2174" s="72">
        <v>1.8120000000000001</v>
      </c>
      <c r="AN2174" s="72">
        <v>6.7480000000000002</v>
      </c>
      <c r="AO2174" s="12">
        <v>2146.623</v>
      </c>
      <c r="AP2174" s="72">
        <v>89.965999999999994</v>
      </c>
      <c r="AQ2174" s="72">
        <v>0.41799999999999998</v>
      </c>
      <c r="AR2174" s="12">
        <v>0</v>
      </c>
      <c r="AS2174" s="72">
        <v>0</v>
      </c>
      <c r="AT2174" s="72">
        <v>0</v>
      </c>
      <c r="AU2174" s="12">
        <v>0</v>
      </c>
      <c r="AV2174" s="72">
        <v>0</v>
      </c>
      <c r="AW2174" s="72">
        <v>0</v>
      </c>
      <c r="AX2174" s="12">
        <v>31.039000000000001</v>
      </c>
      <c r="AY2174" s="72">
        <v>1.3009999999999999</v>
      </c>
      <c r="AZ2174" s="72">
        <v>57.280999999999999</v>
      </c>
      <c r="BA2174" s="12">
        <v>31.039000000000001</v>
      </c>
      <c r="BB2174" s="72">
        <v>1.3009999999999999</v>
      </c>
      <c r="BC2174" s="72">
        <v>57.280999999999999</v>
      </c>
      <c r="BD2174" s="12">
        <v>36.213999999999999</v>
      </c>
      <c r="BE2174" s="72">
        <v>1.518</v>
      </c>
      <c r="BF2174" s="72">
        <v>50.396000000000001</v>
      </c>
      <c r="BG2174" s="12">
        <v>67.253</v>
      </c>
      <c r="BH2174" s="72">
        <v>2.819</v>
      </c>
      <c r="BI2174" s="72">
        <v>27.312999999999999</v>
      </c>
      <c r="BJ2174" s="12">
        <v>130.70500000000001</v>
      </c>
      <c r="BK2174" s="72">
        <v>5.4779999999999998</v>
      </c>
      <c r="BL2174" s="72">
        <v>21.79</v>
      </c>
      <c r="BM2174" s="12">
        <v>41.466999999999999</v>
      </c>
      <c r="BN2174" s="72">
        <v>1.738</v>
      </c>
      <c r="BO2174" s="72">
        <v>47.807000000000002</v>
      </c>
      <c r="BP2174" s="12">
        <v>172.172</v>
      </c>
      <c r="BQ2174" s="72">
        <v>7.2160000000000002</v>
      </c>
      <c r="BR2174" s="72">
        <v>12.544</v>
      </c>
      <c r="BS2174" s="12">
        <v>239.42500000000001</v>
      </c>
      <c r="BT2174" s="72">
        <v>10.034000000000001</v>
      </c>
      <c r="BU2174" s="72">
        <v>3.9710000000000001</v>
      </c>
      <c r="BV2174" s="12">
        <v>2386.047</v>
      </c>
      <c r="BW2174" s="72">
        <v>100</v>
      </c>
      <c r="BX2174" s="72">
        <v>0.26400000000000001</v>
      </c>
      <c r="BY2174" s="13"/>
      <c r="BZ2174" s="13"/>
    </row>
    <row r="2175" spans="1:78" ht="12.75" customHeight="1">
      <c r="A2175" s="122" t="s">
        <v>65</v>
      </c>
      <c r="B2175" s="71" t="s">
        <v>69</v>
      </c>
      <c r="C2175" s="71" t="s">
        <v>24</v>
      </c>
      <c r="D2175" s="34">
        <v>44986</v>
      </c>
      <c r="E2175" s="12">
        <v>1902.049</v>
      </c>
      <c r="F2175" s="72">
        <v>79.378</v>
      </c>
      <c r="G2175" s="72">
        <v>0.63</v>
      </c>
      <c r="H2175" s="12">
        <v>14.929</v>
      </c>
      <c r="I2175" s="72">
        <v>0.623</v>
      </c>
      <c r="J2175" s="72">
        <v>48.832000000000001</v>
      </c>
      <c r="K2175" s="12">
        <v>15.343</v>
      </c>
      <c r="L2175" s="72">
        <v>0.64</v>
      </c>
      <c r="M2175" s="72">
        <v>47.085000000000001</v>
      </c>
      <c r="N2175" s="12">
        <v>30.271999999999998</v>
      </c>
      <c r="O2175" s="72">
        <v>1.2629999999999999</v>
      </c>
      <c r="P2175" s="72">
        <v>35.813000000000002</v>
      </c>
      <c r="Q2175" s="12">
        <v>5.44</v>
      </c>
      <c r="R2175" s="72">
        <v>0.22700000000000001</v>
      </c>
      <c r="S2175" s="72">
        <v>74.122</v>
      </c>
      <c r="T2175" s="12">
        <v>35.710999999999999</v>
      </c>
      <c r="U2175" s="72">
        <v>1.49</v>
      </c>
      <c r="V2175" s="72">
        <v>34.725000000000001</v>
      </c>
      <c r="W2175" s="12">
        <v>155.52799999999999</v>
      </c>
      <c r="X2175" s="72">
        <v>6.4909999999999997</v>
      </c>
      <c r="Y2175" s="72">
        <v>7.91</v>
      </c>
      <c r="Z2175" s="12">
        <v>191.24</v>
      </c>
      <c r="AA2175" s="72">
        <v>7.9809999999999999</v>
      </c>
      <c r="AB2175" s="72">
        <v>4.4669999999999996</v>
      </c>
      <c r="AC2175" s="12">
        <v>2093.2890000000002</v>
      </c>
      <c r="AD2175" s="72">
        <v>87.36</v>
      </c>
      <c r="AE2175" s="72">
        <v>0.46600000000000003</v>
      </c>
      <c r="AF2175" s="12">
        <v>4.8159999999999998</v>
      </c>
      <c r="AG2175" s="72">
        <v>0.20100000000000001</v>
      </c>
      <c r="AH2175" s="72">
        <v>80.671999999999997</v>
      </c>
      <c r="AI2175" s="12">
        <v>52.441000000000003</v>
      </c>
      <c r="AJ2175" s="72">
        <v>2.1890000000000001</v>
      </c>
      <c r="AK2175" s="72">
        <v>9.7420000000000009</v>
      </c>
      <c r="AL2175" s="12">
        <v>57.258000000000003</v>
      </c>
      <c r="AM2175" s="72">
        <v>2.39</v>
      </c>
      <c r="AN2175" s="72">
        <v>6.3710000000000004</v>
      </c>
      <c r="AO2175" s="12">
        <v>2150.5459999999998</v>
      </c>
      <c r="AP2175" s="72">
        <v>89.748999999999995</v>
      </c>
      <c r="AQ2175" s="72">
        <v>0.45700000000000002</v>
      </c>
      <c r="AR2175" s="12">
        <v>2.6850000000000001</v>
      </c>
      <c r="AS2175" s="72">
        <v>0.112</v>
      </c>
      <c r="AT2175" s="72">
        <v>102.996</v>
      </c>
      <c r="AU2175" s="12">
        <v>0</v>
      </c>
      <c r="AV2175" s="72">
        <v>0</v>
      </c>
      <c r="AW2175" s="72">
        <v>0</v>
      </c>
      <c r="AX2175" s="12">
        <v>13.465</v>
      </c>
      <c r="AY2175" s="72">
        <v>0.56200000000000006</v>
      </c>
      <c r="AZ2175" s="72">
        <v>67.786000000000001</v>
      </c>
      <c r="BA2175" s="12">
        <v>13.465</v>
      </c>
      <c r="BB2175" s="72">
        <v>0.56200000000000006</v>
      </c>
      <c r="BC2175" s="72">
        <v>67.786000000000001</v>
      </c>
      <c r="BD2175" s="12">
        <v>40.875</v>
      </c>
      <c r="BE2175" s="72">
        <v>1.706</v>
      </c>
      <c r="BF2175" s="72">
        <v>33.771999999999998</v>
      </c>
      <c r="BG2175" s="12">
        <v>54.34</v>
      </c>
      <c r="BH2175" s="72">
        <v>2.2679999999999998</v>
      </c>
      <c r="BI2175" s="72">
        <v>27.33</v>
      </c>
      <c r="BJ2175" s="12">
        <v>104.45099999999999</v>
      </c>
      <c r="BK2175" s="72">
        <v>4.359</v>
      </c>
      <c r="BL2175" s="72">
        <v>16.728000000000002</v>
      </c>
      <c r="BM2175" s="12">
        <v>84.153999999999996</v>
      </c>
      <c r="BN2175" s="72">
        <v>3.512</v>
      </c>
      <c r="BO2175" s="72">
        <v>26.460999999999999</v>
      </c>
      <c r="BP2175" s="12">
        <v>188.60499999999999</v>
      </c>
      <c r="BQ2175" s="72">
        <v>7.8710000000000004</v>
      </c>
      <c r="BR2175" s="72">
        <v>8.77</v>
      </c>
      <c r="BS2175" s="12">
        <v>245.63</v>
      </c>
      <c r="BT2175" s="72">
        <v>10.250999999999999</v>
      </c>
      <c r="BU2175" s="72">
        <v>3.6850000000000001</v>
      </c>
      <c r="BV2175" s="12">
        <v>2396.1759999999999</v>
      </c>
      <c r="BW2175" s="72">
        <v>100</v>
      </c>
      <c r="BX2175" s="72">
        <v>0.14599999999999999</v>
      </c>
      <c r="BY2175" s="13"/>
      <c r="BZ2175" s="13"/>
    </row>
    <row r="2176" spans="1:78" ht="12.75" customHeight="1">
      <c r="A2176" s="122" t="s">
        <v>65</v>
      </c>
      <c r="B2176" s="71" t="s">
        <v>69</v>
      </c>
      <c r="C2176" s="71" t="s">
        <v>24</v>
      </c>
      <c r="D2176" s="34">
        <v>45078</v>
      </c>
      <c r="E2176" s="12">
        <v>1897.6990000000001</v>
      </c>
      <c r="F2176" s="72">
        <v>78.730999999999995</v>
      </c>
      <c r="G2176" s="72">
        <v>0.91100000000000003</v>
      </c>
      <c r="H2176" s="12">
        <v>13.698</v>
      </c>
      <c r="I2176" s="72">
        <v>0.56799999999999995</v>
      </c>
      <c r="J2176" s="72">
        <v>43.604999999999997</v>
      </c>
      <c r="K2176" s="12">
        <v>31.161000000000001</v>
      </c>
      <c r="L2176" s="72">
        <v>1.2929999999999999</v>
      </c>
      <c r="M2176" s="72">
        <v>40.377000000000002</v>
      </c>
      <c r="N2176" s="12">
        <v>44.859000000000002</v>
      </c>
      <c r="O2176" s="72">
        <v>1.861</v>
      </c>
      <c r="P2176" s="72">
        <v>31.655999999999999</v>
      </c>
      <c r="Q2176" s="12">
        <v>5.8239999999999998</v>
      </c>
      <c r="R2176" s="72">
        <v>0.24199999999999999</v>
      </c>
      <c r="S2176" s="72">
        <v>88.307000000000002</v>
      </c>
      <c r="T2176" s="12">
        <v>50.682000000000002</v>
      </c>
      <c r="U2176" s="72">
        <v>2.1030000000000002</v>
      </c>
      <c r="V2176" s="72">
        <v>24.26</v>
      </c>
      <c r="W2176" s="12">
        <v>171.13499999999999</v>
      </c>
      <c r="X2176" s="72">
        <v>7.1</v>
      </c>
      <c r="Y2176" s="72">
        <v>9.76</v>
      </c>
      <c r="Z2176" s="12">
        <v>221.81800000000001</v>
      </c>
      <c r="AA2176" s="72">
        <v>9.2029999999999994</v>
      </c>
      <c r="AB2176" s="72">
        <v>5.6180000000000003</v>
      </c>
      <c r="AC2176" s="12">
        <v>2119.5169999999998</v>
      </c>
      <c r="AD2176" s="72">
        <v>87.933999999999997</v>
      </c>
      <c r="AE2176" s="72">
        <v>0.59799999999999998</v>
      </c>
      <c r="AF2176" s="12">
        <v>2.456</v>
      </c>
      <c r="AG2176" s="72">
        <v>0.10199999999999999</v>
      </c>
      <c r="AH2176" s="72">
        <v>103.986</v>
      </c>
      <c r="AI2176" s="12">
        <v>50.731000000000002</v>
      </c>
      <c r="AJ2176" s="72">
        <v>2.105</v>
      </c>
      <c r="AK2176" s="72">
        <v>8.2309999999999999</v>
      </c>
      <c r="AL2176" s="12">
        <v>53.186999999999998</v>
      </c>
      <c r="AM2176" s="72">
        <v>2.2069999999999999</v>
      </c>
      <c r="AN2176" s="72">
        <v>6.4359999999999999</v>
      </c>
      <c r="AO2176" s="12">
        <v>2172.703</v>
      </c>
      <c r="AP2176" s="72">
        <v>90.141000000000005</v>
      </c>
      <c r="AQ2176" s="72">
        <v>0.58099999999999996</v>
      </c>
      <c r="AR2176" s="12">
        <v>25.317</v>
      </c>
      <c r="AS2176" s="72">
        <v>1.05</v>
      </c>
      <c r="AT2176" s="72">
        <v>62.545000000000002</v>
      </c>
      <c r="AU2176" s="12">
        <v>0</v>
      </c>
      <c r="AV2176" s="72">
        <v>0</v>
      </c>
      <c r="AW2176" s="72">
        <v>0</v>
      </c>
      <c r="AX2176" s="12">
        <v>18.459</v>
      </c>
      <c r="AY2176" s="72">
        <v>0.76600000000000001</v>
      </c>
      <c r="AZ2176" s="72">
        <v>51.604999999999997</v>
      </c>
      <c r="BA2176" s="12">
        <v>18.459</v>
      </c>
      <c r="BB2176" s="72">
        <v>0.76600000000000001</v>
      </c>
      <c r="BC2176" s="72">
        <v>51.604999999999997</v>
      </c>
      <c r="BD2176" s="12">
        <v>37.292000000000002</v>
      </c>
      <c r="BE2176" s="72">
        <v>1.5469999999999999</v>
      </c>
      <c r="BF2176" s="72">
        <v>47.914000000000001</v>
      </c>
      <c r="BG2176" s="12">
        <v>55.75</v>
      </c>
      <c r="BH2176" s="72">
        <v>2.3130000000000002</v>
      </c>
      <c r="BI2176" s="72">
        <v>31.655999999999999</v>
      </c>
      <c r="BJ2176" s="12">
        <v>54.231000000000002</v>
      </c>
      <c r="BK2176" s="72">
        <v>2.25</v>
      </c>
      <c r="BL2176" s="72">
        <v>31.193000000000001</v>
      </c>
      <c r="BM2176" s="12">
        <v>102.34099999999999</v>
      </c>
      <c r="BN2176" s="72">
        <v>4.2460000000000004</v>
      </c>
      <c r="BO2176" s="72">
        <v>22.431000000000001</v>
      </c>
      <c r="BP2176" s="12">
        <v>156.572</v>
      </c>
      <c r="BQ2176" s="72">
        <v>6.4960000000000004</v>
      </c>
      <c r="BR2176" s="72">
        <v>14.295</v>
      </c>
      <c r="BS2176" s="12">
        <v>237.64</v>
      </c>
      <c r="BT2176" s="72">
        <v>9.859</v>
      </c>
      <c r="BU2176" s="72">
        <v>4.452</v>
      </c>
      <c r="BV2176" s="12">
        <v>2410.3429999999998</v>
      </c>
      <c r="BW2176" s="72">
        <v>100</v>
      </c>
      <c r="BX2176" s="72">
        <v>0.17599999999999999</v>
      </c>
      <c r="BY2176" s="13"/>
      <c r="BZ2176" s="13"/>
    </row>
    <row r="2177" spans="1:78" ht="12.75" customHeight="1">
      <c r="A2177" s="122" t="s">
        <v>65</v>
      </c>
      <c r="B2177" s="71" t="s">
        <v>69</v>
      </c>
      <c r="C2177" s="71" t="s">
        <v>24</v>
      </c>
      <c r="D2177" s="34">
        <v>45170</v>
      </c>
      <c r="E2177" s="12">
        <v>1905.181</v>
      </c>
      <c r="F2177" s="72">
        <v>78.531999999999996</v>
      </c>
      <c r="G2177" s="72">
        <v>1.0189999999999999</v>
      </c>
      <c r="H2177" s="12">
        <v>45.335000000000001</v>
      </c>
      <c r="I2177" s="72">
        <v>1.869</v>
      </c>
      <c r="J2177" s="72">
        <v>33.511000000000003</v>
      </c>
      <c r="K2177" s="12">
        <v>23.071999999999999</v>
      </c>
      <c r="L2177" s="72">
        <v>0.95099999999999996</v>
      </c>
      <c r="M2177" s="72">
        <v>44.906999999999996</v>
      </c>
      <c r="N2177" s="12">
        <v>68.406999999999996</v>
      </c>
      <c r="O2177" s="72">
        <v>2.82</v>
      </c>
      <c r="P2177" s="72">
        <v>27.492999999999999</v>
      </c>
      <c r="Q2177" s="12">
        <v>4.57</v>
      </c>
      <c r="R2177" s="72">
        <v>0.188</v>
      </c>
      <c r="S2177" s="72">
        <v>57.795000000000002</v>
      </c>
      <c r="T2177" s="12">
        <v>72.977000000000004</v>
      </c>
      <c r="U2177" s="72">
        <v>3.008</v>
      </c>
      <c r="V2177" s="72">
        <v>24.155000000000001</v>
      </c>
      <c r="W2177" s="12">
        <v>155.58600000000001</v>
      </c>
      <c r="X2177" s="72">
        <v>6.4130000000000003</v>
      </c>
      <c r="Y2177" s="72">
        <v>11.487</v>
      </c>
      <c r="Z2177" s="12">
        <v>228.56299999999999</v>
      </c>
      <c r="AA2177" s="72">
        <v>9.4209999999999994</v>
      </c>
      <c r="AB2177" s="72">
        <v>6.37</v>
      </c>
      <c r="AC2177" s="12">
        <v>2133.7440000000001</v>
      </c>
      <c r="AD2177" s="72">
        <v>87.953999999999994</v>
      </c>
      <c r="AE2177" s="72">
        <v>0.48499999999999999</v>
      </c>
      <c r="AF2177" s="12">
        <v>1.675</v>
      </c>
      <c r="AG2177" s="72">
        <v>6.9000000000000006E-2</v>
      </c>
      <c r="AH2177" s="72">
        <v>102.42</v>
      </c>
      <c r="AI2177" s="12">
        <v>47.036000000000001</v>
      </c>
      <c r="AJ2177" s="72">
        <v>1.9390000000000001</v>
      </c>
      <c r="AK2177" s="72">
        <v>9.3989999999999991</v>
      </c>
      <c r="AL2177" s="12">
        <v>48.71</v>
      </c>
      <c r="AM2177" s="72">
        <v>2.008</v>
      </c>
      <c r="AN2177" s="72">
        <v>8.5340000000000007</v>
      </c>
      <c r="AO2177" s="12">
        <v>2182.4540000000002</v>
      </c>
      <c r="AP2177" s="72">
        <v>89.962000000000003</v>
      </c>
      <c r="AQ2177" s="72">
        <v>0.435</v>
      </c>
      <c r="AR2177" s="12">
        <v>9.1519999999999992</v>
      </c>
      <c r="AS2177" s="72">
        <v>0.377</v>
      </c>
      <c r="AT2177" s="72">
        <v>58.944000000000003</v>
      </c>
      <c r="AU2177" s="12">
        <v>0</v>
      </c>
      <c r="AV2177" s="72">
        <v>0</v>
      </c>
      <c r="AW2177" s="72">
        <v>0</v>
      </c>
      <c r="AX2177" s="12">
        <v>49.037999999999997</v>
      </c>
      <c r="AY2177" s="72">
        <v>2.0209999999999999</v>
      </c>
      <c r="AZ2177" s="72">
        <v>26.67</v>
      </c>
      <c r="BA2177" s="12">
        <v>49.037999999999997</v>
      </c>
      <c r="BB2177" s="72">
        <v>2.0209999999999999</v>
      </c>
      <c r="BC2177" s="72">
        <v>26.67</v>
      </c>
      <c r="BD2177" s="12">
        <v>37.875999999999998</v>
      </c>
      <c r="BE2177" s="72">
        <v>1.5609999999999999</v>
      </c>
      <c r="BF2177" s="72">
        <v>34.936</v>
      </c>
      <c r="BG2177" s="12">
        <v>86.914000000000001</v>
      </c>
      <c r="BH2177" s="72">
        <v>3.5830000000000002</v>
      </c>
      <c r="BI2177" s="72">
        <v>18.285</v>
      </c>
      <c r="BJ2177" s="12">
        <v>61.716000000000001</v>
      </c>
      <c r="BK2177" s="72">
        <v>2.544</v>
      </c>
      <c r="BL2177" s="72">
        <v>32.991</v>
      </c>
      <c r="BM2177" s="12">
        <v>85.748999999999995</v>
      </c>
      <c r="BN2177" s="72">
        <v>3.5350000000000001</v>
      </c>
      <c r="BO2177" s="72">
        <v>22.891999999999999</v>
      </c>
      <c r="BP2177" s="12">
        <v>147.465</v>
      </c>
      <c r="BQ2177" s="72">
        <v>6.0789999999999997</v>
      </c>
      <c r="BR2177" s="72">
        <v>12.99</v>
      </c>
      <c r="BS2177" s="12">
        <v>243.53100000000001</v>
      </c>
      <c r="BT2177" s="72">
        <v>10.038</v>
      </c>
      <c r="BU2177" s="72">
        <v>4.1029999999999998</v>
      </c>
      <c r="BV2177" s="12">
        <v>2425.9859999999999</v>
      </c>
      <c r="BW2177" s="72">
        <v>100</v>
      </c>
      <c r="BX2177" s="72">
        <v>0.1</v>
      </c>
      <c r="BY2177" s="13"/>
      <c r="BZ2177" s="13"/>
    </row>
    <row r="2178" spans="1:78" ht="12.75" customHeight="1">
      <c r="A2178" s="122" t="s">
        <v>65</v>
      </c>
      <c r="B2178" s="71" t="s">
        <v>69</v>
      </c>
      <c r="C2178" s="71" t="s">
        <v>24</v>
      </c>
      <c r="D2178" s="34">
        <v>45261</v>
      </c>
      <c r="E2178" s="12">
        <v>1940.3610000000001</v>
      </c>
      <c r="F2178" s="72">
        <v>79.596999999999994</v>
      </c>
      <c r="G2178" s="72">
        <v>0.51</v>
      </c>
      <c r="H2178" s="12">
        <v>20.684999999999999</v>
      </c>
      <c r="I2178" s="72">
        <v>0.84899999999999998</v>
      </c>
      <c r="J2178" s="72">
        <v>44.698999999999998</v>
      </c>
      <c r="K2178" s="12">
        <v>26.859000000000002</v>
      </c>
      <c r="L2178" s="72">
        <v>1.1020000000000001</v>
      </c>
      <c r="M2178" s="72">
        <v>33.204000000000001</v>
      </c>
      <c r="N2178" s="12">
        <v>47.543999999999997</v>
      </c>
      <c r="O2178" s="72">
        <v>1.95</v>
      </c>
      <c r="P2178" s="72">
        <v>24.920999999999999</v>
      </c>
      <c r="Q2178" s="12">
        <v>5.9569999999999999</v>
      </c>
      <c r="R2178" s="72">
        <v>0.24399999999999999</v>
      </c>
      <c r="S2178" s="72">
        <v>103.172</v>
      </c>
      <c r="T2178" s="12">
        <v>53.500999999999998</v>
      </c>
      <c r="U2178" s="72">
        <v>2.1949999999999998</v>
      </c>
      <c r="V2178" s="72">
        <v>22.599</v>
      </c>
      <c r="W2178" s="12">
        <v>162.96799999999999</v>
      </c>
      <c r="X2178" s="72">
        <v>6.6849999999999996</v>
      </c>
      <c r="Y2178" s="72">
        <v>9.06</v>
      </c>
      <c r="Z2178" s="12">
        <v>216.46899999999999</v>
      </c>
      <c r="AA2178" s="72">
        <v>8.8800000000000008</v>
      </c>
      <c r="AB2178" s="72">
        <v>3.8919999999999999</v>
      </c>
      <c r="AC2178" s="12">
        <v>2156.83</v>
      </c>
      <c r="AD2178" s="72">
        <v>88.477000000000004</v>
      </c>
      <c r="AE2178" s="72">
        <v>0.47199999999999998</v>
      </c>
      <c r="AF2178" s="12">
        <v>5.532</v>
      </c>
      <c r="AG2178" s="72">
        <v>0.22700000000000001</v>
      </c>
      <c r="AH2178" s="72">
        <v>104.304</v>
      </c>
      <c r="AI2178" s="12">
        <v>38.884</v>
      </c>
      <c r="AJ2178" s="72">
        <v>1.595</v>
      </c>
      <c r="AK2178" s="72">
        <v>19.204999999999998</v>
      </c>
      <c r="AL2178" s="12">
        <v>44.415999999999997</v>
      </c>
      <c r="AM2178" s="72">
        <v>1.8220000000000001</v>
      </c>
      <c r="AN2178" s="72">
        <v>8.7289999999999992</v>
      </c>
      <c r="AO2178" s="12">
        <v>2201.2460000000001</v>
      </c>
      <c r="AP2178" s="72">
        <v>90.299000000000007</v>
      </c>
      <c r="AQ2178" s="72">
        <v>0.38400000000000001</v>
      </c>
      <c r="AR2178" s="12">
        <v>11.311</v>
      </c>
      <c r="AS2178" s="72">
        <v>0.46400000000000002</v>
      </c>
      <c r="AT2178" s="72">
        <v>74.515000000000001</v>
      </c>
      <c r="AU2178" s="12">
        <v>0</v>
      </c>
      <c r="AV2178" s="72">
        <v>0</v>
      </c>
      <c r="AW2178" s="72">
        <v>0</v>
      </c>
      <c r="AX2178" s="12">
        <v>12.201000000000001</v>
      </c>
      <c r="AY2178" s="72">
        <v>0.5</v>
      </c>
      <c r="AZ2178" s="72">
        <v>65.287999999999997</v>
      </c>
      <c r="BA2178" s="12">
        <v>12.201000000000001</v>
      </c>
      <c r="BB2178" s="72">
        <v>0.5</v>
      </c>
      <c r="BC2178" s="72">
        <v>65.287999999999997</v>
      </c>
      <c r="BD2178" s="12">
        <v>19.327000000000002</v>
      </c>
      <c r="BE2178" s="72">
        <v>0.79300000000000004</v>
      </c>
      <c r="BF2178" s="72">
        <v>44.228000000000002</v>
      </c>
      <c r="BG2178" s="12">
        <v>31.527999999999999</v>
      </c>
      <c r="BH2178" s="72">
        <v>1.2929999999999999</v>
      </c>
      <c r="BI2178" s="72">
        <v>32.963999999999999</v>
      </c>
      <c r="BJ2178" s="12">
        <v>107.508</v>
      </c>
      <c r="BK2178" s="72">
        <v>4.41</v>
      </c>
      <c r="BL2178" s="72">
        <v>24.709</v>
      </c>
      <c r="BM2178" s="12">
        <v>86.132999999999996</v>
      </c>
      <c r="BN2178" s="72">
        <v>3.5329999999999999</v>
      </c>
      <c r="BO2178" s="72">
        <v>30.44</v>
      </c>
      <c r="BP2178" s="12">
        <v>193.64099999999999</v>
      </c>
      <c r="BQ2178" s="72">
        <v>7.944</v>
      </c>
      <c r="BR2178" s="72">
        <v>7.78</v>
      </c>
      <c r="BS2178" s="12">
        <v>236.48099999999999</v>
      </c>
      <c r="BT2178" s="72">
        <v>9.7010000000000005</v>
      </c>
      <c r="BU2178" s="72">
        <v>3.738</v>
      </c>
      <c r="BV2178" s="12">
        <v>2437.7269999999999</v>
      </c>
      <c r="BW2178" s="72">
        <v>100</v>
      </c>
      <c r="BX2178" s="72">
        <v>9.0999999999999998E-2</v>
      </c>
      <c r="BY2178" s="13"/>
      <c r="BZ2178" s="13"/>
    </row>
    <row r="2179" spans="1:78" ht="12.75" customHeight="1">
      <c r="A2179" s="122" t="s">
        <v>65</v>
      </c>
      <c r="B2179" s="71" t="s">
        <v>69</v>
      </c>
      <c r="C2179" s="71" t="s">
        <v>24</v>
      </c>
      <c r="D2179" s="34">
        <v>45352</v>
      </c>
      <c r="E2179" s="12">
        <v>1922.133</v>
      </c>
      <c r="F2179" s="72">
        <v>78.393000000000001</v>
      </c>
      <c r="G2179" s="72">
        <v>0.86799999999999999</v>
      </c>
      <c r="H2179" s="12">
        <v>10.3</v>
      </c>
      <c r="I2179" s="72">
        <v>0.42</v>
      </c>
      <c r="J2179" s="72">
        <v>72.597999999999999</v>
      </c>
      <c r="K2179" s="12">
        <v>21.422000000000001</v>
      </c>
      <c r="L2179" s="72">
        <v>0.874</v>
      </c>
      <c r="M2179" s="72">
        <v>41.075000000000003</v>
      </c>
      <c r="N2179" s="12">
        <v>31.722000000000001</v>
      </c>
      <c r="O2179" s="72">
        <v>1.294</v>
      </c>
      <c r="P2179" s="72">
        <v>38.094999999999999</v>
      </c>
      <c r="Q2179" s="12">
        <v>2.46</v>
      </c>
      <c r="R2179" s="72">
        <v>0.1</v>
      </c>
      <c r="S2179" s="72">
        <v>104.44199999999999</v>
      </c>
      <c r="T2179" s="12">
        <v>34.182000000000002</v>
      </c>
      <c r="U2179" s="72">
        <v>1.3939999999999999</v>
      </c>
      <c r="V2179" s="72">
        <v>35.460999999999999</v>
      </c>
      <c r="W2179" s="12">
        <v>202.90600000000001</v>
      </c>
      <c r="X2179" s="72">
        <v>8.2750000000000004</v>
      </c>
      <c r="Y2179" s="72">
        <v>9.1639999999999997</v>
      </c>
      <c r="Z2179" s="12">
        <v>237.08799999999999</v>
      </c>
      <c r="AA2179" s="72">
        <v>9.67</v>
      </c>
      <c r="AB2179" s="72">
        <v>6.33</v>
      </c>
      <c r="AC2179" s="12">
        <v>2159.2199999999998</v>
      </c>
      <c r="AD2179" s="72">
        <v>88.063000000000002</v>
      </c>
      <c r="AE2179" s="72">
        <v>0.43099999999999999</v>
      </c>
      <c r="AF2179" s="12">
        <v>11.417</v>
      </c>
      <c r="AG2179" s="72">
        <v>0.46600000000000003</v>
      </c>
      <c r="AH2179" s="72">
        <v>78.403000000000006</v>
      </c>
      <c r="AI2179" s="12">
        <v>36.968000000000004</v>
      </c>
      <c r="AJ2179" s="72">
        <v>1.508</v>
      </c>
      <c r="AK2179" s="72">
        <v>24.966000000000001</v>
      </c>
      <c r="AL2179" s="12">
        <v>48.386000000000003</v>
      </c>
      <c r="AM2179" s="72">
        <v>1.9730000000000001</v>
      </c>
      <c r="AN2179" s="72">
        <v>6.6829999999999998</v>
      </c>
      <c r="AO2179" s="12">
        <v>2207.6060000000002</v>
      </c>
      <c r="AP2179" s="72">
        <v>90.036000000000001</v>
      </c>
      <c r="AQ2179" s="72">
        <v>0.39600000000000002</v>
      </c>
      <c r="AR2179" s="12">
        <v>8.3209999999999997</v>
      </c>
      <c r="AS2179" s="72">
        <v>0.33900000000000002</v>
      </c>
      <c r="AT2179" s="72">
        <v>71.192999999999998</v>
      </c>
      <c r="AU2179" s="12">
        <v>0</v>
      </c>
      <c r="AV2179" s="72">
        <v>0</v>
      </c>
      <c r="AW2179" s="72">
        <v>0</v>
      </c>
      <c r="AX2179" s="12">
        <v>28.681999999999999</v>
      </c>
      <c r="AY2179" s="72">
        <v>1.17</v>
      </c>
      <c r="AZ2179" s="72">
        <v>44.841999999999999</v>
      </c>
      <c r="BA2179" s="12">
        <v>28.681999999999999</v>
      </c>
      <c r="BB2179" s="72">
        <v>1.17</v>
      </c>
      <c r="BC2179" s="72">
        <v>44.841999999999999</v>
      </c>
      <c r="BD2179" s="12">
        <v>13.252000000000001</v>
      </c>
      <c r="BE2179" s="72">
        <v>0.54</v>
      </c>
      <c r="BF2179" s="72">
        <v>68.082999999999998</v>
      </c>
      <c r="BG2179" s="12">
        <v>41.933999999999997</v>
      </c>
      <c r="BH2179" s="72">
        <v>1.71</v>
      </c>
      <c r="BI2179" s="72">
        <v>36.472999999999999</v>
      </c>
      <c r="BJ2179" s="12">
        <v>113.512</v>
      </c>
      <c r="BK2179" s="72">
        <v>4.63</v>
      </c>
      <c r="BL2179" s="72">
        <v>16.632000000000001</v>
      </c>
      <c r="BM2179" s="12">
        <v>80.533000000000001</v>
      </c>
      <c r="BN2179" s="72">
        <v>3.2850000000000001</v>
      </c>
      <c r="BO2179" s="72">
        <v>20.196999999999999</v>
      </c>
      <c r="BP2179" s="12">
        <v>194.04499999999999</v>
      </c>
      <c r="BQ2179" s="72">
        <v>7.9139999999999997</v>
      </c>
      <c r="BR2179" s="72">
        <v>9.0530000000000008</v>
      </c>
      <c r="BS2179" s="12">
        <v>244.3</v>
      </c>
      <c r="BT2179" s="72">
        <v>9.9640000000000004</v>
      </c>
      <c r="BU2179" s="72">
        <v>3.528</v>
      </c>
      <c r="BV2179" s="12">
        <v>2451.9059999999999</v>
      </c>
      <c r="BW2179" s="72">
        <v>100</v>
      </c>
      <c r="BX2179" s="72">
        <v>8.8999999999999996E-2</v>
      </c>
      <c r="BY2179" s="13"/>
      <c r="BZ2179" s="13"/>
    </row>
    <row r="2180" spans="1:78" ht="12.75" customHeight="1">
      <c r="A2180" s="122" t="s">
        <v>65</v>
      </c>
      <c r="B2180" s="71" t="s">
        <v>69</v>
      </c>
      <c r="C2180" s="71" t="s">
        <v>24</v>
      </c>
      <c r="D2180" s="34">
        <v>45444</v>
      </c>
      <c r="E2180" s="12">
        <v>1964.6679999999999</v>
      </c>
      <c r="F2180" s="72">
        <v>79.778000000000006</v>
      </c>
      <c r="G2180" s="72">
        <v>0.59</v>
      </c>
      <c r="H2180" s="12">
        <v>9.1790000000000003</v>
      </c>
      <c r="I2180" s="72">
        <v>0.373</v>
      </c>
      <c r="J2180" s="72">
        <v>64.394000000000005</v>
      </c>
      <c r="K2180" s="12">
        <v>25.542000000000002</v>
      </c>
      <c r="L2180" s="72">
        <v>1.0369999999999999</v>
      </c>
      <c r="M2180" s="72">
        <v>42.738</v>
      </c>
      <c r="N2180" s="12">
        <v>34.720999999999997</v>
      </c>
      <c r="O2180" s="72">
        <v>1.41</v>
      </c>
      <c r="P2180" s="72">
        <v>31.861000000000001</v>
      </c>
      <c r="Q2180" s="12">
        <v>5.1040000000000001</v>
      </c>
      <c r="R2180" s="72">
        <v>0.20699999999999999</v>
      </c>
      <c r="S2180" s="72">
        <v>102.357</v>
      </c>
      <c r="T2180" s="12">
        <v>39.825000000000003</v>
      </c>
      <c r="U2180" s="72">
        <v>1.617</v>
      </c>
      <c r="V2180" s="72">
        <v>29.111000000000001</v>
      </c>
      <c r="W2180" s="12">
        <v>171.13800000000001</v>
      </c>
      <c r="X2180" s="72">
        <v>6.9489999999999998</v>
      </c>
      <c r="Y2180" s="72">
        <v>7.367</v>
      </c>
      <c r="Z2180" s="12">
        <v>210.96299999999999</v>
      </c>
      <c r="AA2180" s="72">
        <v>8.5660000000000007</v>
      </c>
      <c r="AB2180" s="72">
        <v>3.5819999999999999</v>
      </c>
      <c r="AC2180" s="12">
        <v>2175.6309999999999</v>
      </c>
      <c r="AD2180" s="72">
        <v>88.344999999999999</v>
      </c>
      <c r="AE2180" s="72">
        <v>0.38500000000000001</v>
      </c>
      <c r="AF2180" s="12">
        <v>8.9879999999999995</v>
      </c>
      <c r="AG2180" s="72">
        <v>0.36499999999999999</v>
      </c>
      <c r="AH2180" s="72">
        <v>101.35899999999999</v>
      </c>
      <c r="AI2180" s="12">
        <v>42.238999999999997</v>
      </c>
      <c r="AJ2180" s="72">
        <v>1.7150000000000001</v>
      </c>
      <c r="AK2180" s="72">
        <v>19.88</v>
      </c>
      <c r="AL2180" s="12">
        <v>51.226999999999997</v>
      </c>
      <c r="AM2180" s="72">
        <v>2.08</v>
      </c>
      <c r="AN2180" s="72">
        <v>7.1059999999999999</v>
      </c>
      <c r="AO2180" s="12">
        <v>2226.8580000000002</v>
      </c>
      <c r="AP2180" s="72">
        <v>90.424999999999997</v>
      </c>
      <c r="AQ2180" s="72">
        <v>0.35899999999999999</v>
      </c>
      <c r="AR2180" s="12">
        <v>0</v>
      </c>
      <c r="AS2180" s="72">
        <v>0</v>
      </c>
      <c r="AT2180" s="72">
        <v>0</v>
      </c>
      <c r="AU2180" s="12">
        <v>0</v>
      </c>
      <c r="AV2180" s="72">
        <v>0</v>
      </c>
      <c r="AW2180" s="72">
        <v>0</v>
      </c>
      <c r="AX2180" s="12">
        <v>16.613</v>
      </c>
      <c r="AY2180" s="72">
        <v>0.67500000000000004</v>
      </c>
      <c r="AZ2180" s="72">
        <v>49.063000000000002</v>
      </c>
      <c r="BA2180" s="12">
        <v>16.613</v>
      </c>
      <c r="BB2180" s="72">
        <v>0.67500000000000004</v>
      </c>
      <c r="BC2180" s="72">
        <v>49.063000000000002</v>
      </c>
      <c r="BD2180" s="12">
        <v>26.972000000000001</v>
      </c>
      <c r="BE2180" s="72">
        <v>1.095</v>
      </c>
      <c r="BF2180" s="72">
        <v>53.253999999999998</v>
      </c>
      <c r="BG2180" s="12">
        <v>43.585000000000001</v>
      </c>
      <c r="BH2180" s="72">
        <v>1.77</v>
      </c>
      <c r="BI2180" s="72">
        <v>35.856000000000002</v>
      </c>
      <c r="BJ2180" s="12">
        <v>91.209000000000003</v>
      </c>
      <c r="BK2180" s="72">
        <v>3.7040000000000002</v>
      </c>
      <c r="BL2180" s="72">
        <v>18.760000000000002</v>
      </c>
      <c r="BM2180" s="12">
        <v>101.005</v>
      </c>
      <c r="BN2180" s="72">
        <v>4.101</v>
      </c>
      <c r="BO2180" s="72">
        <v>17.643999999999998</v>
      </c>
      <c r="BP2180" s="12">
        <v>192.214</v>
      </c>
      <c r="BQ2180" s="72">
        <v>7.8049999999999997</v>
      </c>
      <c r="BR2180" s="72">
        <v>8.4770000000000003</v>
      </c>
      <c r="BS2180" s="12">
        <v>235.79900000000001</v>
      </c>
      <c r="BT2180" s="72">
        <v>9.5749999999999993</v>
      </c>
      <c r="BU2180" s="72">
        <v>3.1440000000000001</v>
      </c>
      <c r="BV2180" s="12">
        <v>2462.6570000000002</v>
      </c>
      <c r="BW2180" s="72">
        <v>100</v>
      </c>
      <c r="BX2180" s="72">
        <v>6.4000000000000001E-2</v>
      </c>
      <c r="BY2180" s="13"/>
      <c r="BZ2180" s="13"/>
    </row>
    <row r="2181" spans="1:78" ht="12.75" customHeight="1">
      <c r="A2181" s="122" t="s">
        <v>65</v>
      </c>
      <c r="B2181" s="71" t="s">
        <v>69</v>
      </c>
      <c r="C2181" s="71" t="s">
        <v>24</v>
      </c>
      <c r="D2181" s="34">
        <v>45536</v>
      </c>
      <c r="E2181" s="12">
        <v>1965.8230000000001</v>
      </c>
      <c r="F2181" s="72">
        <v>79.540999999999997</v>
      </c>
      <c r="G2181" s="72">
        <v>0.53300000000000003</v>
      </c>
      <c r="H2181" s="12">
        <v>19.161000000000001</v>
      </c>
      <c r="I2181" s="72">
        <v>0.77500000000000002</v>
      </c>
      <c r="J2181" s="72">
        <v>42.545999999999999</v>
      </c>
      <c r="K2181" s="12">
        <v>38.588000000000001</v>
      </c>
      <c r="L2181" s="72">
        <v>1.5609999999999999</v>
      </c>
      <c r="M2181" s="72">
        <v>43.639000000000003</v>
      </c>
      <c r="N2181" s="12">
        <v>57.749000000000002</v>
      </c>
      <c r="O2181" s="72">
        <v>2.3370000000000002</v>
      </c>
      <c r="P2181" s="72">
        <v>27.408999999999999</v>
      </c>
      <c r="Q2181" s="12">
        <v>7.7169999999999996</v>
      </c>
      <c r="R2181" s="72">
        <v>0.312</v>
      </c>
      <c r="S2181" s="72">
        <v>60.95</v>
      </c>
      <c r="T2181" s="12">
        <v>65.465999999999994</v>
      </c>
      <c r="U2181" s="72">
        <v>2.649</v>
      </c>
      <c r="V2181" s="72">
        <v>28.402000000000001</v>
      </c>
      <c r="W2181" s="12">
        <v>154.65799999999999</v>
      </c>
      <c r="X2181" s="72">
        <v>6.258</v>
      </c>
      <c r="Y2181" s="72">
        <v>13.782999999999999</v>
      </c>
      <c r="Z2181" s="12">
        <v>220.124</v>
      </c>
      <c r="AA2181" s="72">
        <v>8.907</v>
      </c>
      <c r="AB2181" s="72">
        <v>4.1120000000000001</v>
      </c>
      <c r="AC2181" s="12">
        <v>2185.9479999999999</v>
      </c>
      <c r="AD2181" s="72">
        <v>88.447999999999993</v>
      </c>
      <c r="AE2181" s="72">
        <v>0.33700000000000002</v>
      </c>
      <c r="AF2181" s="12">
        <v>3.125</v>
      </c>
      <c r="AG2181" s="72">
        <v>0.126</v>
      </c>
      <c r="AH2181" s="72">
        <v>103.749</v>
      </c>
      <c r="AI2181" s="12">
        <v>52.49</v>
      </c>
      <c r="AJ2181" s="72">
        <v>2.1240000000000001</v>
      </c>
      <c r="AK2181" s="72">
        <v>9.5030000000000001</v>
      </c>
      <c r="AL2181" s="12">
        <v>55.615000000000002</v>
      </c>
      <c r="AM2181" s="72">
        <v>2.25</v>
      </c>
      <c r="AN2181" s="72">
        <v>6.7190000000000003</v>
      </c>
      <c r="AO2181" s="12">
        <v>2241.5630000000001</v>
      </c>
      <c r="AP2181" s="72">
        <v>90.697999999999993</v>
      </c>
      <c r="AQ2181" s="72">
        <v>0.33700000000000002</v>
      </c>
      <c r="AR2181" s="12">
        <v>4.2409999999999997</v>
      </c>
      <c r="AS2181" s="72">
        <v>0.17199999999999999</v>
      </c>
      <c r="AT2181" s="72">
        <v>99.938000000000002</v>
      </c>
      <c r="AU2181" s="12">
        <v>2.8919999999999999</v>
      </c>
      <c r="AV2181" s="72">
        <v>0.11700000000000001</v>
      </c>
      <c r="AW2181" s="72">
        <v>102.836</v>
      </c>
      <c r="AX2181" s="12">
        <v>37.707000000000001</v>
      </c>
      <c r="AY2181" s="72">
        <v>1.526</v>
      </c>
      <c r="AZ2181" s="72">
        <v>31.257999999999999</v>
      </c>
      <c r="BA2181" s="12">
        <v>40.598999999999997</v>
      </c>
      <c r="BB2181" s="72">
        <v>1.643</v>
      </c>
      <c r="BC2181" s="72">
        <v>29.526</v>
      </c>
      <c r="BD2181" s="12">
        <v>11.23</v>
      </c>
      <c r="BE2181" s="72">
        <v>0.45400000000000001</v>
      </c>
      <c r="BF2181" s="72">
        <v>71.186000000000007</v>
      </c>
      <c r="BG2181" s="12">
        <v>51.829000000000001</v>
      </c>
      <c r="BH2181" s="72">
        <v>2.097</v>
      </c>
      <c r="BI2181" s="72">
        <v>24.952999999999999</v>
      </c>
      <c r="BJ2181" s="12">
        <v>85.036000000000001</v>
      </c>
      <c r="BK2181" s="72">
        <v>3.4409999999999998</v>
      </c>
      <c r="BL2181" s="72">
        <v>19.163</v>
      </c>
      <c r="BM2181" s="12">
        <v>88.781000000000006</v>
      </c>
      <c r="BN2181" s="72">
        <v>3.5920000000000001</v>
      </c>
      <c r="BO2181" s="72">
        <v>17.643999999999998</v>
      </c>
      <c r="BP2181" s="12">
        <v>173.816</v>
      </c>
      <c r="BQ2181" s="72">
        <v>7.0330000000000004</v>
      </c>
      <c r="BR2181" s="72">
        <v>8.0969999999999995</v>
      </c>
      <c r="BS2181" s="12">
        <v>229.886</v>
      </c>
      <c r="BT2181" s="72">
        <v>9.3019999999999996</v>
      </c>
      <c r="BU2181" s="72">
        <v>3.0329999999999999</v>
      </c>
      <c r="BV2181" s="12">
        <v>2471.4490000000001</v>
      </c>
      <c r="BW2181" s="72">
        <v>100</v>
      </c>
      <c r="BX2181" s="72">
        <v>0.09</v>
      </c>
      <c r="BY2181" s="13"/>
      <c r="BZ2181" s="13"/>
    </row>
    <row r="2182" spans="1:78" ht="12.75" customHeight="1">
      <c r="A2182" s="122" t="s">
        <v>65</v>
      </c>
      <c r="B2182" s="71" t="s">
        <v>69</v>
      </c>
      <c r="C2182" s="71" t="s">
        <v>24</v>
      </c>
      <c r="D2182" s="34">
        <v>45627</v>
      </c>
      <c r="E2182" s="12">
        <v>1966.482</v>
      </c>
      <c r="F2182" s="72">
        <v>79.316000000000003</v>
      </c>
      <c r="G2182" s="72">
        <v>0.85599999999999998</v>
      </c>
      <c r="H2182" s="12">
        <v>12.923</v>
      </c>
      <c r="I2182" s="72">
        <v>0.52100000000000002</v>
      </c>
      <c r="J2182" s="72">
        <v>63.244</v>
      </c>
      <c r="K2182" s="12">
        <v>37.578000000000003</v>
      </c>
      <c r="L2182" s="72">
        <v>1.516</v>
      </c>
      <c r="M2182" s="72">
        <v>42.030999999999999</v>
      </c>
      <c r="N2182" s="12">
        <v>50.500999999999998</v>
      </c>
      <c r="O2182" s="72">
        <v>2.0369999999999999</v>
      </c>
      <c r="P2182" s="72">
        <v>37.228999999999999</v>
      </c>
      <c r="Q2182" s="12">
        <v>6.9569999999999999</v>
      </c>
      <c r="R2182" s="72">
        <v>0.28100000000000003</v>
      </c>
      <c r="S2182" s="72">
        <v>103.17700000000001</v>
      </c>
      <c r="T2182" s="12">
        <v>57.457999999999998</v>
      </c>
      <c r="U2182" s="72">
        <v>2.3180000000000001</v>
      </c>
      <c r="V2182" s="72">
        <v>35.67</v>
      </c>
      <c r="W2182" s="12">
        <v>185.55</v>
      </c>
      <c r="X2182" s="72">
        <v>7.484</v>
      </c>
      <c r="Y2182" s="72">
        <v>12.952999999999999</v>
      </c>
      <c r="Z2182" s="12">
        <v>243.00899999999999</v>
      </c>
      <c r="AA2182" s="72">
        <v>9.8019999999999996</v>
      </c>
      <c r="AB2182" s="72">
        <v>7.1050000000000004</v>
      </c>
      <c r="AC2182" s="12">
        <v>2209.491</v>
      </c>
      <c r="AD2182" s="72">
        <v>89.117999999999995</v>
      </c>
      <c r="AE2182" s="72">
        <v>0.39100000000000001</v>
      </c>
      <c r="AF2182" s="12">
        <v>0.61699999999999999</v>
      </c>
      <c r="AG2182" s="72">
        <v>2.5000000000000001E-2</v>
      </c>
      <c r="AH2182" s="72">
        <v>112.444</v>
      </c>
      <c r="AI2182" s="12">
        <v>54.851999999999997</v>
      </c>
      <c r="AJ2182" s="72">
        <v>2.2120000000000002</v>
      </c>
      <c r="AK2182" s="72">
        <v>7.8879999999999999</v>
      </c>
      <c r="AL2182" s="12">
        <v>55.469000000000001</v>
      </c>
      <c r="AM2182" s="72">
        <v>2.2370000000000001</v>
      </c>
      <c r="AN2182" s="72">
        <v>7.6059999999999999</v>
      </c>
      <c r="AO2182" s="12">
        <v>2264.96</v>
      </c>
      <c r="AP2182" s="72">
        <v>91.355000000000004</v>
      </c>
      <c r="AQ2182" s="72">
        <v>0.39400000000000002</v>
      </c>
      <c r="AR2182" s="12">
        <v>26.983000000000001</v>
      </c>
      <c r="AS2182" s="72">
        <v>1.0880000000000001</v>
      </c>
      <c r="AT2182" s="72">
        <v>54.728999999999999</v>
      </c>
      <c r="AU2182" s="12">
        <v>5.9859999999999998</v>
      </c>
      <c r="AV2182" s="72">
        <v>0.24099999999999999</v>
      </c>
      <c r="AW2182" s="72">
        <v>72.286000000000001</v>
      </c>
      <c r="AX2182" s="12">
        <v>20.524000000000001</v>
      </c>
      <c r="AY2182" s="72">
        <v>0.82799999999999996</v>
      </c>
      <c r="AZ2182" s="72">
        <v>57.362000000000002</v>
      </c>
      <c r="BA2182" s="12">
        <v>26.510999999999999</v>
      </c>
      <c r="BB2182" s="72">
        <v>1.069</v>
      </c>
      <c r="BC2182" s="72">
        <v>52.485999999999997</v>
      </c>
      <c r="BD2182" s="12">
        <v>28.562999999999999</v>
      </c>
      <c r="BE2182" s="72">
        <v>1.1519999999999999</v>
      </c>
      <c r="BF2182" s="72">
        <v>49.01</v>
      </c>
      <c r="BG2182" s="12">
        <v>55.073999999999998</v>
      </c>
      <c r="BH2182" s="72">
        <v>2.2210000000000001</v>
      </c>
      <c r="BI2182" s="72">
        <v>30.013999999999999</v>
      </c>
      <c r="BJ2182" s="12">
        <v>62.28</v>
      </c>
      <c r="BK2182" s="72">
        <v>2.512</v>
      </c>
      <c r="BL2182" s="72">
        <v>24.334</v>
      </c>
      <c r="BM2182" s="12">
        <v>70.001000000000005</v>
      </c>
      <c r="BN2182" s="72">
        <v>2.823</v>
      </c>
      <c r="BO2182" s="72">
        <v>24.587</v>
      </c>
      <c r="BP2182" s="12">
        <v>132.28100000000001</v>
      </c>
      <c r="BQ2182" s="72">
        <v>5.335</v>
      </c>
      <c r="BR2182" s="72">
        <v>13.747</v>
      </c>
      <c r="BS2182" s="12">
        <v>214.33799999999999</v>
      </c>
      <c r="BT2182" s="72">
        <v>8.6449999999999996</v>
      </c>
      <c r="BU2182" s="72">
        <v>3.8540000000000001</v>
      </c>
      <c r="BV2182" s="12">
        <v>2479.2979999999998</v>
      </c>
      <c r="BW2182" s="72">
        <v>100</v>
      </c>
      <c r="BX2182" s="72">
        <v>0.104</v>
      </c>
      <c r="BY2182" s="13"/>
      <c r="BZ2182" s="13"/>
    </row>
    <row r="2183" spans="1:78" ht="12.75" customHeight="1">
      <c r="A2183" s="122" t="s">
        <v>65</v>
      </c>
      <c r="B2183" s="71" t="s">
        <v>69</v>
      </c>
      <c r="C2183" s="71" t="s">
        <v>24</v>
      </c>
      <c r="D2183" s="34">
        <v>45717</v>
      </c>
      <c r="E2183" s="12">
        <v>1973.9880000000001</v>
      </c>
      <c r="F2183" s="72">
        <v>79.347999999999999</v>
      </c>
      <c r="G2183" s="72">
        <v>0.71</v>
      </c>
      <c r="H2183" s="12">
        <v>26.73</v>
      </c>
      <c r="I2183" s="72">
        <v>1.0740000000000001</v>
      </c>
      <c r="J2183" s="72">
        <v>40.173000000000002</v>
      </c>
      <c r="K2183" s="12">
        <v>11.054</v>
      </c>
      <c r="L2183" s="72">
        <v>0.44400000000000001</v>
      </c>
      <c r="M2183" s="72">
        <v>92.364999999999995</v>
      </c>
      <c r="N2183" s="12">
        <v>37.783000000000001</v>
      </c>
      <c r="O2183" s="72">
        <v>1.5189999999999999</v>
      </c>
      <c r="P2183" s="72">
        <v>45.996000000000002</v>
      </c>
      <c r="Q2183" s="12">
        <v>4.7320000000000002</v>
      </c>
      <c r="R2183" s="72">
        <v>0.19</v>
      </c>
      <c r="S2183" s="72">
        <v>103.82299999999999</v>
      </c>
      <c r="T2183" s="12">
        <v>42.515999999999998</v>
      </c>
      <c r="U2183" s="72">
        <v>1.7090000000000001</v>
      </c>
      <c r="V2183" s="72">
        <v>40.406999999999996</v>
      </c>
      <c r="W2183" s="12">
        <v>186.41200000000001</v>
      </c>
      <c r="X2183" s="72">
        <v>7.4930000000000003</v>
      </c>
      <c r="Y2183" s="72">
        <v>11.785</v>
      </c>
      <c r="Z2183" s="12">
        <v>228.928</v>
      </c>
      <c r="AA2183" s="72">
        <v>9.202</v>
      </c>
      <c r="AB2183" s="72">
        <v>3.94</v>
      </c>
      <c r="AC2183" s="12">
        <v>2202.9160000000002</v>
      </c>
      <c r="AD2183" s="72">
        <v>88.55</v>
      </c>
      <c r="AE2183" s="72">
        <v>0.45300000000000001</v>
      </c>
      <c r="AF2183" s="12">
        <v>1.081</v>
      </c>
      <c r="AG2183" s="72">
        <v>4.2999999999999997E-2</v>
      </c>
      <c r="AH2183" s="72">
        <v>106.923</v>
      </c>
      <c r="AI2183" s="12">
        <v>65.847999999999999</v>
      </c>
      <c r="AJ2183" s="72">
        <v>2.6469999999999998</v>
      </c>
      <c r="AK2183" s="72">
        <v>7.7919999999999998</v>
      </c>
      <c r="AL2183" s="12">
        <v>66.929000000000002</v>
      </c>
      <c r="AM2183" s="72">
        <v>2.69</v>
      </c>
      <c r="AN2183" s="72">
        <v>7.4740000000000002</v>
      </c>
      <c r="AO2183" s="12">
        <v>2269.8449999999998</v>
      </c>
      <c r="AP2183" s="72">
        <v>91.24</v>
      </c>
      <c r="AQ2183" s="72">
        <v>0.36399999999999999</v>
      </c>
      <c r="AR2183" s="12">
        <v>17.271999999999998</v>
      </c>
      <c r="AS2183" s="72">
        <v>0.69399999999999995</v>
      </c>
      <c r="AT2183" s="72">
        <v>51.984000000000002</v>
      </c>
      <c r="AU2183" s="12">
        <v>3.2759999999999998</v>
      </c>
      <c r="AV2183" s="72">
        <v>0.13200000000000001</v>
      </c>
      <c r="AW2183" s="72">
        <v>67.605000000000004</v>
      </c>
      <c r="AX2183" s="12">
        <v>13.519</v>
      </c>
      <c r="AY2183" s="72">
        <v>0.54300000000000004</v>
      </c>
      <c r="AZ2183" s="72">
        <v>81.91</v>
      </c>
      <c r="BA2183" s="12">
        <v>16.795000000000002</v>
      </c>
      <c r="BB2183" s="72">
        <v>0.67500000000000004</v>
      </c>
      <c r="BC2183" s="72">
        <v>68.796000000000006</v>
      </c>
      <c r="BD2183" s="12">
        <v>5.758</v>
      </c>
      <c r="BE2183" s="72">
        <v>0.23100000000000001</v>
      </c>
      <c r="BF2183" s="72">
        <v>66.39</v>
      </c>
      <c r="BG2183" s="12">
        <v>22.553000000000001</v>
      </c>
      <c r="BH2183" s="72">
        <v>0.90700000000000003</v>
      </c>
      <c r="BI2183" s="72">
        <v>49.128999999999998</v>
      </c>
      <c r="BJ2183" s="12">
        <v>69.841999999999999</v>
      </c>
      <c r="BK2183" s="72">
        <v>2.8069999999999999</v>
      </c>
      <c r="BL2183" s="72">
        <v>22.625</v>
      </c>
      <c r="BM2183" s="12">
        <v>108.254</v>
      </c>
      <c r="BN2183" s="72">
        <v>4.351</v>
      </c>
      <c r="BO2183" s="72">
        <v>14.964</v>
      </c>
      <c r="BP2183" s="12">
        <v>178.096</v>
      </c>
      <c r="BQ2183" s="72">
        <v>7.1589999999999998</v>
      </c>
      <c r="BR2183" s="72">
        <v>5.7809999999999997</v>
      </c>
      <c r="BS2183" s="12">
        <v>217.92099999999999</v>
      </c>
      <c r="BT2183" s="72">
        <v>8.76</v>
      </c>
      <c r="BU2183" s="72">
        <v>4.0250000000000004</v>
      </c>
      <c r="BV2183" s="12">
        <v>2487.7660000000001</v>
      </c>
      <c r="BW2183" s="72">
        <v>100</v>
      </c>
      <c r="BX2183" s="72">
        <v>8.5999999999999993E-2</v>
      </c>
      <c r="BY2183" s="13"/>
      <c r="BZ2183" s="13"/>
    </row>
    <row r="2184" spans="1:78" ht="12.75" customHeight="1">
      <c r="A2184" s="122" t="s">
        <v>65</v>
      </c>
      <c r="B2184" s="71" t="s">
        <v>69</v>
      </c>
      <c r="C2184" s="71" t="s">
        <v>24</v>
      </c>
      <c r="D2184" s="34">
        <v>45809</v>
      </c>
      <c r="E2184" s="12">
        <v>1980.325</v>
      </c>
      <c r="F2184" s="72">
        <v>79.281000000000006</v>
      </c>
      <c r="G2184" s="72">
        <v>0.76900000000000002</v>
      </c>
      <c r="H2184" s="12">
        <v>25.984999999999999</v>
      </c>
      <c r="I2184" s="72">
        <v>1.04</v>
      </c>
      <c r="J2184" s="72">
        <v>56.707000000000001</v>
      </c>
      <c r="K2184" s="12">
        <v>26.173999999999999</v>
      </c>
      <c r="L2184" s="72">
        <v>1.048</v>
      </c>
      <c r="M2184" s="72">
        <v>38.780999999999999</v>
      </c>
      <c r="N2184" s="12">
        <v>52.158999999999999</v>
      </c>
      <c r="O2184" s="72">
        <v>2.0880000000000001</v>
      </c>
      <c r="P2184" s="72">
        <v>32.057000000000002</v>
      </c>
      <c r="Q2184" s="12">
        <v>0</v>
      </c>
      <c r="R2184" s="72">
        <v>0</v>
      </c>
      <c r="S2184" s="72">
        <v>0</v>
      </c>
      <c r="T2184" s="12">
        <v>52.158999999999999</v>
      </c>
      <c r="U2184" s="72">
        <v>2.0880000000000001</v>
      </c>
      <c r="V2184" s="72">
        <v>32.057000000000002</v>
      </c>
      <c r="W2184" s="12">
        <v>180.94499999999999</v>
      </c>
      <c r="X2184" s="72">
        <v>7.2439999999999998</v>
      </c>
      <c r="Y2184" s="72">
        <v>11.904999999999999</v>
      </c>
      <c r="Z2184" s="12">
        <v>233.10300000000001</v>
      </c>
      <c r="AA2184" s="72">
        <v>9.3320000000000007</v>
      </c>
      <c r="AB2184" s="72">
        <v>5.13</v>
      </c>
      <c r="AC2184" s="12">
        <v>2213.4279999999999</v>
      </c>
      <c r="AD2184" s="72">
        <v>88.613</v>
      </c>
      <c r="AE2184" s="72">
        <v>0.50600000000000001</v>
      </c>
      <c r="AF2184" s="12">
        <v>5.3109999999999999</v>
      </c>
      <c r="AG2184" s="72">
        <v>0.21299999999999999</v>
      </c>
      <c r="AH2184" s="72">
        <v>106.851</v>
      </c>
      <c r="AI2184" s="12">
        <v>57.076999999999998</v>
      </c>
      <c r="AJ2184" s="72">
        <v>2.2850000000000001</v>
      </c>
      <c r="AK2184" s="72">
        <v>12.789</v>
      </c>
      <c r="AL2184" s="12">
        <v>62.387999999999998</v>
      </c>
      <c r="AM2184" s="72">
        <v>2.4980000000000002</v>
      </c>
      <c r="AN2184" s="72">
        <v>7.6139999999999999</v>
      </c>
      <c r="AO2184" s="12">
        <v>2275.8159999999998</v>
      </c>
      <c r="AP2184" s="72">
        <v>91.11</v>
      </c>
      <c r="AQ2184" s="72">
        <v>0.438</v>
      </c>
      <c r="AR2184" s="12">
        <v>3.4809999999999999</v>
      </c>
      <c r="AS2184" s="72">
        <v>0.13900000000000001</v>
      </c>
      <c r="AT2184" s="72">
        <v>77.754999999999995</v>
      </c>
      <c r="AU2184" s="12">
        <v>4.82</v>
      </c>
      <c r="AV2184" s="72">
        <v>0.193</v>
      </c>
      <c r="AW2184" s="72">
        <v>102.334</v>
      </c>
      <c r="AX2184" s="12">
        <v>25.434999999999999</v>
      </c>
      <c r="AY2184" s="72">
        <v>1.018</v>
      </c>
      <c r="AZ2184" s="72">
        <v>53.99</v>
      </c>
      <c r="BA2184" s="12">
        <v>30.256</v>
      </c>
      <c r="BB2184" s="72">
        <v>1.2110000000000001</v>
      </c>
      <c r="BC2184" s="72">
        <v>46.634</v>
      </c>
      <c r="BD2184" s="12">
        <v>3.8759999999999999</v>
      </c>
      <c r="BE2184" s="72">
        <v>0.155</v>
      </c>
      <c r="BF2184" s="72">
        <v>102.67700000000001</v>
      </c>
      <c r="BG2184" s="12">
        <v>34.131999999999998</v>
      </c>
      <c r="BH2184" s="72">
        <v>1.3660000000000001</v>
      </c>
      <c r="BI2184" s="72">
        <v>36.384999999999998</v>
      </c>
      <c r="BJ2184" s="12">
        <v>91.888000000000005</v>
      </c>
      <c r="BK2184" s="72">
        <v>3.6789999999999998</v>
      </c>
      <c r="BL2184" s="72">
        <v>33.673000000000002</v>
      </c>
      <c r="BM2184" s="12">
        <v>92.55</v>
      </c>
      <c r="BN2184" s="72">
        <v>3.7050000000000001</v>
      </c>
      <c r="BO2184" s="72">
        <v>34.009</v>
      </c>
      <c r="BP2184" s="12">
        <v>184.43799999999999</v>
      </c>
      <c r="BQ2184" s="72">
        <v>7.3840000000000003</v>
      </c>
      <c r="BR2184" s="72">
        <v>8.6859999999999999</v>
      </c>
      <c r="BS2184" s="12">
        <v>222.05099999999999</v>
      </c>
      <c r="BT2184" s="72">
        <v>8.89</v>
      </c>
      <c r="BU2184" s="72">
        <v>4.57</v>
      </c>
      <c r="BV2184" s="12">
        <v>2497.8670000000002</v>
      </c>
      <c r="BW2184" s="72">
        <v>100</v>
      </c>
      <c r="BX2184" s="72">
        <v>9.7000000000000003E-2</v>
      </c>
      <c r="BY2184" s="13"/>
      <c r="BZ2184" s="13"/>
    </row>
    <row r="2185" spans="1:78" ht="12.75" customHeight="1">
      <c r="A2185" s="122" t="s">
        <v>65</v>
      </c>
      <c r="B2185" s="71" t="s">
        <v>69</v>
      </c>
      <c r="C2185" s="71" t="s">
        <v>24</v>
      </c>
      <c r="D2185" s="34">
        <v>45901</v>
      </c>
      <c r="E2185" s="12">
        <v>1983.7149999999999</v>
      </c>
      <c r="F2185" s="72">
        <v>79.224000000000004</v>
      </c>
      <c r="G2185" s="72">
        <v>0.83</v>
      </c>
      <c r="H2185" s="12">
        <v>24.591000000000001</v>
      </c>
      <c r="I2185" s="72">
        <v>0.98199999999999998</v>
      </c>
      <c r="J2185" s="72">
        <v>53.209000000000003</v>
      </c>
      <c r="K2185" s="12">
        <v>29.172999999999998</v>
      </c>
      <c r="L2185" s="72">
        <v>1.165</v>
      </c>
      <c r="M2185" s="72">
        <v>47.061</v>
      </c>
      <c r="N2185" s="12">
        <v>53.762999999999998</v>
      </c>
      <c r="O2185" s="72">
        <v>2.1469999999999998</v>
      </c>
      <c r="P2185" s="72">
        <v>31.443000000000001</v>
      </c>
      <c r="Q2185" s="12">
        <v>3.593</v>
      </c>
      <c r="R2185" s="72">
        <v>0.14399999999999999</v>
      </c>
      <c r="S2185" s="72">
        <v>103.92</v>
      </c>
      <c r="T2185" s="12">
        <v>57.356999999999999</v>
      </c>
      <c r="U2185" s="72">
        <v>2.2909999999999999</v>
      </c>
      <c r="V2185" s="72">
        <v>29.826000000000001</v>
      </c>
      <c r="W2185" s="12">
        <v>167.72399999999999</v>
      </c>
      <c r="X2185" s="72">
        <v>6.6980000000000004</v>
      </c>
      <c r="Y2185" s="72">
        <v>12.781000000000001</v>
      </c>
      <c r="Z2185" s="12">
        <v>225.08</v>
      </c>
      <c r="AA2185" s="72">
        <v>8.9890000000000008</v>
      </c>
      <c r="AB2185" s="72">
        <v>4.2279999999999998</v>
      </c>
      <c r="AC2185" s="12">
        <v>2208.7959999999998</v>
      </c>
      <c r="AD2185" s="72">
        <v>88.213999999999999</v>
      </c>
      <c r="AE2185" s="72">
        <v>0.60799999999999998</v>
      </c>
      <c r="AF2185" s="12">
        <v>2.5680000000000001</v>
      </c>
      <c r="AG2185" s="72">
        <v>0.10299999999999999</v>
      </c>
      <c r="AH2185" s="72">
        <v>113.9</v>
      </c>
      <c r="AI2185" s="12">
        <v>62.481000000000002</v>
      </c>
      <c r="AJ2185" s="72">
        <v>2.4950000000000001</v>
      </c>
      <c r="AK2185" s="72">
        <v>8.7439999999999998</v>
      </c>
      <c r="AL2185" s="12">
        <v>65.049000000000007</v>
      </c>
      <c r="AM2185" s="72">
        <v>2.5979999999999999</v>
      </c>
      <c r="AN2185" s="72">
        <v>6.7960000000000003</v>
      </c>
      <c r="AO2185" s="12">
        <v>2273.8449999999998</v>
      </c>
      <c r="AP2185" s="72">
        <v>90.811000000000007</v>
      </c>
      <c r="AQ2185" s="72">
        <v>0.57999999999999996</v>
      </c>
      <c r="AR2185" s="12">
        <v>7.3769999999999998</v>
      </c>
      <c r="AS2185" s="72">
        <v>0.29499999999999998</v>
      </c>
      <c r="AT2185" s="72">
        <v>68.835999999999999</v>
      </c>
      <c r="AU2185" s="12">
        <v>11.439</v>
      </c>
      <c r="AV2185" s="72">
        <v>0.45700000000000002</v>
      </c>
      <c r="AW2185" s="72">
        <v>74.266000000000005</v>
      </c>
      <c r="AX2185" s="12">
        <v>26.356000000000002</v>
      </c>
      <c r="AY2185" s="72">
        <v>1.0529999999999999</v>
      </c>
      <c r="AZ2185" s="72">
        <v>42.037999999999997</v>
      </c>
      <c r="BA2185" s="12">
        <v>37.795000000000002</v>
      </c>
      <c r="BB2185" s="72">
        <v>1.5089999999999999</v>
      </c>
      <c r="BC2185" s="72">
        <v>38.081000000000003</v>
      </c>
      <c r="BD2185" s="12">
        <v>19.161000000000001</v>
      </c>
      <c r="BE2185" s="72">
        <v>0.76500000000000001</v>
      </c>
      <c r="BF2185" s="72">
        <v>52.433</v>
      </c>
      <c r="BG2185" s="12">
        <v>56.956000000000003</v>
      </c>
      <c r="BH2185" s="72">
        <v>2.2749999999999999</v>
      </c>
      <c r="BI2185" s="72">
        <v>28.734999999999999</v>
      </c>
      <c r="BJ2185" s="12">
        <v>104.252</v>
      </c>
      <c r="BK2185" s="72">
        <v>4.1639999999999997</v>
      </c>
      <c r="BL2185" s="72">
        <v>14.275</v>
      </c>
      <c r="BM2185" s="12">
        <v>61.491</v>
      </c>
      <c r="BN2185" s="72">
        <v>2.456</v>
      </c>
      <c r="BO2185" s="72">
        <v>25.381</v>
      </c>
      <c r="BP2185" s="12">
        <v>165.74199999999999</v>
      </c>
      <c r="BQ2185" s="72">
        <v>6.6189999999999998</v>
      </c>
      <c r="BR2185" s="72">
        <v>12.276</v>
      </c>
      <c r="BS2185" s="12">
        <v>230.07499999999999</v>
      </c>
      <c r="BT2185" s="72">
        <v>9.1890000000000001</v>
      </c>
      <c r="BU2185" s="72">
        <v>4.8319999999999999</v>
      </c>
      <c r="BV2185" s="12">
        <v>2503.9189999999999</v>
      </c>
      <c r="BW2185" s="72">
        <v>100</v>
      </c>
      <c r="BX2185" s="72">
        <v>0.32500000000000001</v>
      </c>
      <c r="BY2185" s="13"/>
      <c r="BZ2185" s="13"/>
    </row>
    <row r="2186" spans="1:78" ht="12.75" customHeight="1">
      <c r="A2186" s="122" t="s">
        <v>65</v>
      </c>
      <c r="B2186" s="71" t="s">
        <v>69</v>
      </c>
      <c r="C2186" s="71" t="s">
        <v>24</v>
      </c>
      <c r="D2186" s="34">
        <v>45992</v>
      </c>
      <c r="E2186" s="12">
        <v>1991.1410000000001</v>
      </c>
      <c r="F2186" s="72">
        <v>78.997</v>
      </c>
      <c r="G2186" s="72">
        <v>0.86099999999999999</v>
      </c>
      <c r="H2186" s="12">
        <v>24.201000000000001</v>
      </c>
      <c r="I2186" s="72">
        <v>0.96</v>
      </c>
      <c r="J2186" s="72">
        <v>45.137</v>
      </c>
      <c r="K2186" s="12">
        <v>53.959000000000003</v>
      </c>
      <c r="L2186" s="72">
        <v>2.141</v>
      </c>
      <c r="M2186" s="72">
        <v>36.279000000000003</v>
      </c>
      <c r="N2186" s="12">
        <v>78.16</v>
      </c>
      <c r="O2186" s="72">
        <v>3.101</v>
      </c>
      <c r="P2186" s="72">
        <v>23.036999999999999</v>
      </c>
      <c r="Q2186" s="12">
        <v>17.263999999999999</v>
      </c>
      <c r="R2186" s="72">
        <v>0.68500000000000005</v>
      </c>
      <c r="S2186" s="72">
        <v>65.713999999999999</v>
      </c>
      <c r="T2186" s="12">
        <v>95.424000000000007</v>
      </c>
      <c r="U2186" s="72">
        <v>3.786</v>
      </c>
      <c r="V2186" s="72">
        <v>16.763999999999999</v>
      </c>
      <c r="W2186" s="12">
        <v>161.43</v>
      </c>
      <c r="X2186" s="72">
        <v>6.4050000000000002</v>
      </c>
      <c r="Y2186" s="72">
        <v>14.928000000000001</v>
      </c>
      <c r="Z2186" s="12">
        <v>256.85500000000002</v>
      </c>
      <c r="AA2186" s="72">
        <v>10.191000000000001</v>
      </c>
      <c r="AB2186" s="72">
        <v>6.4219999999999997</v>
      </c>
      <c r="AC2186" s="12">
        <v>2247.9960000000001</v>
      </c>
      <c r="AD2186" s="72">
        <v>89.186999999999998</v>
      </c>
      <c r="AE2186" s="72">
        <v>0.41899999999999998</v>
      </c>
      <c r="AF2186" s="12">
        <v>0.33500000000000002</v>
      </c>
      <c r="AG2186" s="72">
        <v>1.2999999999999999E-2</v>
      </c>
      <c r="AH2186" s="72">
        <v>116.58199999999999</v>
      </c>
      <c r="AI2186" s="12">
        <v>56.198999999999998</v>
      </c>
      <c r="AJ2186" s="72">
        <v>2.23</v>
      </c>
      <c r="AK2186" s="72">
        <v>7.0460000000000003</v>
      </c>
      <c r="AL2186" s="12">
        <v>56.533999999999999</v>
      </c>
      <c r="AM2186" s="72">
        <v>2.2429999999999999</v>
      </c>
      <c r="AN2186" s="72">
        <v>7.1849999999999996</v>
      </c>
      <c r="AO2186" s="12">
        <v>2304.5300000000002</v>
      </c>
      <c r="AP2186" s="72">
        <v>91.43</v>
      </c>
      <c r="AQ2186" s="72">
        <v>0.34499999999999997</v>
      </c>
      <c r="AR2186" s="12">
        <v>9.1579999999999995</v>
      </c>
      <c r="AS2186" s="72">
        <v>0.36299999999999999</v>
      </c>
      <c r="AT2186" s="72">
        <v>84.813000000000002</v>
      </c>
      <c r="AU2186" s="12">
        <v>2.133</v>
      </c>
      <c r="AV2186" s="72">
        <v>8.5000000000000006E-2</v>
      </c>
      <c r="AW2186" s="72">
        <v>104.65</v>
      </c>
      <c r="AX2186" s="12">
        <v>15.205</v>
      </c>
      <c r="AY2186" s="72">
        <v>0.60299999999999998</v>
      </c>
      <c r="AZ2186" s="72">
        <v>54.817999999999998</v>
      </c>
      <c r="BA2186" s="12">
        <v>17.338000000000001</v>
      </c>
      <c r="BB2186" s="72">
        <v>0.68799999999999994</v>
      </c>
      <c r="BC2186" s="72">
        <v>47.470999999999997</v>
      </c>
      <c r="BD2186" s="12">
        <v>6.0250000000000004</v>
      </c>
      <c r="BE2186" s="72">
        <v>0.23899999999999999</v>
      </c>
      <c r="BF2186" s="72">
        <v>70.438999999999993</v>
      </c>
      <c r="BG2186" s="12">
        <v>23.363</v>
      </c>
      <c r="BH2186" s="72">
        <v>0.92700000000000005</v>
      </c>
      <c r="BI2186" s="72">
        <v>40.747</v>
      </c>
      <c r="BJ2186" s="12">
        <v>82.122</v>
      </c>
      <c r="BK2186" s="72">
        <v>3.258</v>
      </c>
      <c r="BL2186" s="72">
        <v>19.492999999999999</v>
      </c>
      <c r="BM2186" s="12">
        <v>101.35599999999999</v>
      </c>
      <c r="BN2186" s="72">
        <v>4.0209999999999999</v>
      </c>
      <c r="BO2186" s="72">
        <v>16.498999999999999</v>
      </c>
      <c r="BP2186" s="12">
        <v>183.477</v>
      </c>
      <c r="BQ2186" s="72">
        <v>7.2789999999999999</v>
      </c>
      <c r="BR2186" s="72">
        <v>7.4390000000000001</v>
      </c>
      <c r="BS2186" s="12">
        <v>215.99799999999999</v>
      </c>
      <c r="BT2186" s="72">
        <v>8.57</v>
      </c>
      <c r="BU2186" s="72">
        <v>3.7120000000000002</v>
      </c>
      <c r="BV2186" s="12">
        <v>2520.5279999999998</v>
      </c>
      <c r="BW2186" s="72">
        <v>100</v>
      </c>
      <c r="BX2186" s="72">
        <v>4.2000000000000003E-2</v>
      </c>
      <c r="BY2186" s="13"/>
      <c r="BZ2186" s="13"/>
    </row>
    <row r="2187" spans="1:78" ht="12.75" customHeight="1">
      <c r="A2187" s="122" t="s">
        <v>65</v>
      </c>
      <c r="B2187" s="71" t="s">
        <v>69</v>
      </c>
      <c r="C2187" s="71" t="s">
        <v>24</v>
      </c>
      <c r="D2187" s="34">
        <v>46082</v>
      </c>
      <c r="E2187" s="12">
        <v>1988.2159999999999</v>
      </c>
      <c r="F2187" s="72">
        <v>78.978999999999999</v>
      </c>
      <c r="G2187" s="72">
        <v>0.77500000000000002</v>
      </c>
      <c r="H2187" s="12">
        <v>35.317999999999998</v>
      </c>
      <c r="I2187" s="72">
        <v>1.403</v>
      </c>
      <c r="J2187" s="72">
        <v>42.023000000000003</v>
      </c>
      <c r="K2187" s="12">
        <v>35.677999999999997</v>
      </c>
      <c r="L2187" s="72">
        <v>1.417</v>
      </c>
      <c r="M2187" s="72">
        <v>41.789000000000001</v>
      </c>
      <c r="N2187" s="12">
        <v>70.995999999999995</v>
      </c>
      <c r="O2187" s="72">
        <v>2.82</v>
      </c>
      <c r="P2187" s="72">
        <v>26.423999999999999</v>
      </c>
      <c r="Q2187" s="12">
        <v>8.7539999999999996</v>
      </c>
      <c r="R2187" s="72">
        <v>0.34799999999999998</v>
      </c>
      <c r="S2187" s="72">
        <v>105.77</v>
      </c>
      <c r="T2187" s="12">
        <v>79.751000000000005</v>
      </c>
      <c r="U2187" s="72">
        <v>3.1680000000000001</v>
      </c>
      <c r="V2187" s="72">
        <v>26.994</v>
      </c>
      <c r="W2187" s="12">
        <v>158.69499999999999</v>
      </c>
      <c r="X2187" s="72">
        <v>6.3040000000000003</v>
      </c>
      <c r="Y2187" s="72">
        <v>14.925000000000001</v>
      </c>
      <c r="Z2187" s="12">
        <v>238.446</v>
      </c>
      <c r="AA2187" s="72">
        <v>9.4719999999999995</v>
      </c>
      <c r="AB2187" s="72">
        <v>2.9540000000000002</v>
      </c>
      <c r="AC2187" s="12">
        <v>2226.6619999999998</v>
      </c>
      <c r="AD2187" s="72">
        <v>88.450999999999993</v>
      </c>
      <c r="AE2187" s="72">
        <v>0.59499999999999997</v>
      </c>
      <c r="AF2187" s="12">
        <v>3.5369999999999999</v>
      </c>
      <c r="AG2187" s="72">
        <v>0.14000000000000001</v>
      </c>
      <c r="AH2187" s="72">
        <v>106.22199999999999</v>
      </c>
      <c r="AI2187" s="12">
        <v>59.256</v>
      </c>
      <c r="AJ2187" s="72">
        <v>2.3540000000000001</v>
      </c>
      <c r="AK2187" s="72">
        <v>8.9960000000000004</v>
      </c>
      <c r="AL2187" s="12">
        <v>62.792999999999999</v>
      </c>
      <c r="AM2187" s="72">
        <v>2.4940000000000002</v>
      </c>
      <c r="AN2187" s="72">
        <v>6.4359999999999999</v>
      </c>
      <c r="AO2187" s="12">
        <v>2289.4549999999999</v>
      </c>
      <c r="AP2187" s="72">
        <v>90.944999999999993</v>
      </c>
      <c r="AQ2187" s="72">
        <v>0.53300000000000003</v>
      </c>
      <c r="AR2187" s="12">
        <v>3.1859999999999999</v>
      </c>
      <c r="AS2187" s="72">
        <v>0.127</v>
      </c>
      <c r="AT2187" s="72">
        <v>109.996</v>
      </c>
      <c r="AU2187" s="12">
        <v>7.657</v>
      </c>
      <c r="AV2187" s="72">
        <v>0.30399999999999999</v>
      </c>
      <c r="AW2187" s="72">
        <v>115.729</v>
      </c>
      <c r="AX2187" s="12">
        <v>20.04</v>
      </c>
      <c r="AY2187" s="72">
        <v>0.79600000000000004</v>
      </c>
      <c r="AZ2187" s="72">
        <v>53.563000000000002</v>
      </c>
      <c r="BA2187" s="12">
        <v>27.696999999999999</v>
      </c>
      <c r="BB2187" s="72">
        <v>1.1000000000000001</v>
      </c>
      <c r="BC2187" s="72">
        <v>48.082999999999998</v>
      </c>
      <c r="BD2187" s="12">
        <v>17.882999999999999</v>
      </c>
      <c r="BE2187" s="72">
        <v>0.71</v>
      </c>
      <c r="BF2187" s="72">
        <v>51.46</v>
      </c>
      <c r="BG2187" s="12">
        <v>45.58</v>
      </c>
      <c r="BH2187" s="72">
        <v>1.8109999999999999</v>
      </c>
      <c r="BI2187" s="72">
        <v>37.234999999999999</v>
      </c>
      <c r="BJ2187" s="12">
        <v>74.793999999999997</v>
      </c>
      <c r="BK2187" s="72">
        <v>2.9710000000000001</v>
      </c>
      <c r="BL2187" s="72">
        <v>21.849</v>
      </c>
      <c r="BM2187" s="12">
        <v>104.378</v>
      </c>
      <c r="BN2187" s="72">
        <v>4.1459999999999999</v>
      </c>
      <c r="BO2187" s="72">
        <v>20.715</v>
      </c>
      <c r="BP2187" s="12">
        <v>179.172</v>
      </c>
      <c r="BQ2187" s="72">
        <v>7.117</v>
      </c>
      <c r="BR2187" s="72">
        <v>10.301</v>
      </c>
      <c r="BS2187" s="12">
        <v>227.93799999999999</v>
      </c>
      <c r="BT2187" s="72">
        <v>9.0549999999999997</v>
      </c>
      <c r="BU2187" s="72">
        <v>3.3820000000000001</v>
      </c>
      <c r="BV2187" s="12">
        <v>2517.393</v>
      </c>
      <c r="BW2187" s="72">
        <v>100</v>
      </c>
      <c r="BX2187" s="72">
        <v>0.38700000000000001</v>
      </c>
      <c r="BY2187" s="13"/>
      <c r="BZ2187" s="13"/>
    </row>
    <row r="2188" spans="1:78" ht="12.75" customHeight="1">
      <c r="A2188" s="122" t="s">
        <v>65</v>
      </c>
      <c r="B2188" s="71" t="s">
        <v>69</v>
      </c>
      <c r="C2188" s="71" t="s">
        <v>24</v>
      </c>
      <c r="D2188" s="34">
        <v>46174</v>
      </c>
      <c r="E2188" s="12">
        <v>1993.509</v>
      </c>
      <c r="F2188" s="72">
        <v>78.691000000000003</v>
      </c>
      <c r="G2188" s="72">
        <v>0.70099999999999996</v>
      </c>
      <c r="H2188" s="12">
        <v>37.058</v>
      </c>
      <c r="I2188" s="72">
        <v>1.4630000000000001</v>
      </c>
      <c r="J2188" s="72">
        <v>39.167999999999999</v>
      </c>
      <c r="K2188" s="12">
        <v>18.763000000000002</v>
      </c>
      <c r="L2188" s="72">
        <v>0.74099999999999999</v>
      </c>
      <c r="M2188" s="72">
        <v>44.59</v>
      </c>
      <c r="N2188" s="12">
        <v>55.820999999999998</v>
      </c>
      <c r="O2188" s="72">
        <v>2.2029999999999998</v>
      </c>
      <c r="P2188" s="72">
        <v>31.518999999999998</v>
      </c>
      <c r="Q2188" s="12">
        <v>2.863</v>
      </c>
      <c r="R2188" s="72">
        <v>0.113</v>
      </c>
      <c r="S2188" s="72">
        <v>68.075999999999993</v>
      </c>
      <c r="T2188" s="12">
        <v>58.683999999999997</v>
      </c>
      <c r="U2188" s="72">
        <v>2.3159999999999998</v>
      </c>
      <c r="V2188" s="72">
        <v>29.972999999999999</v>
      </c>
      <c r="W2188" s="12">
        <v>196.08</v>
      </c>
      <c r="X2188" s="72">
        <v>7.74</v>
      </c>
      <c r="Y2188" s="72">
        <v>9.702</v>
      </c>
      <c r="Z2188" s="12">
        <v>254.76400000000001</v>
      </c>
      <c r="AA2188" s="72">
        <v>10.055999999999999</v>
      </c>
      <c r="AB2188" s="72">
        <v>4.1619999999999999</v>
      </c>
      <c r="AC2188" s="12">
        <v>2248.2730000000001</v>
      </c>
      <c r="AD2188" s="72">
        <v>88.747</v>
      </c>
      <c r="AE2188" s="72">
        <v>0.35799999999999998</v>
      </c>
      <c r="AF2188" s="12">
        <v>0</v>
      </c>
      <c r="AG2188" s="72">
        <v>0</v>
      </c>
      <c r="AH2188" s="72">
        <v>0</v>
      </c>
      <c r="AI2188" s="12">
        <v>64.798000000000002</v>
      </c>
      <c r="AJ2188" s="72">
        <v>2.5579999999999998</v>
      </c>
      <c r="AK2188" s="72">
        <v>6.5549999999999997</v>
      </c>
      <c r="AL2188" s="12">
        <v>64.798000000000002</v>
      </c>
      <c r="AM2188" s="72">
        <v>2.5579999999999998</v>
      </c>
      <c r="AN2188" s="72">
        <v>6.5549999999999997</v>
      </c>
      <c r="AO2188" s="12">
        <v>2313.0709999999999</v>
      </c>
      <c r="AP2188" s="72">
        <v>91.305000000000007</v>
      </c>
      <c r="AQ2188" s="72">
        <v>0.32</v>
      </c>
      <c r="AR2188" s="12">
        <v>4.5659999999999998</v>
      </c>
      <c r="AS2188" s="72">
        <v>0.18</v>
      </c>
      <c r="AT2188" s="72">
        <v>88.296999999999997</v>
      </c>
      <c r="AU2188" s="12">
        <v>14.85</v>
      </c>
      <c r="AV2188" s="72">
        <v>0.58599999999999997</v>
      </c>
      <c r="AW2188" s="72">
        <v>87.076999999999998</v>
      </c>
      <c r="AX2188" s="12">
        <v>44.432000000000002</v>
      </c>
      <c r="AY2188" s="72">
        <v>1.754</v>
      </c>
      <c r="AZ2188" s="72">
        <v>38.533999999999999</v>
      </c>
      <c r="BA2188" s="12">
        <v>59.281999999999996</v>
      </c>
      <c r="BB2188" s="72">
        <v>2.34</v>
      </c>
      <c r="BC2188" s="72">
        <v>34.274000000000001</v>
      </c>
      <c r="BD2188" s="12">
        <v>19.071000000000002</v>
      </c>
      <c r="BE2188" s="72">
        <v>0.753</v>
      </c>
      <c r="BF2188" s="72">
        <v>56.704999999999998</v>
      </c>
      <c r="BG2188" s="12">
        <v>78.352999999999994</v>
      </c>
      <c r="BH2188" s="72">
        <v>3.093</v>
      </c>
      <c r="BI2188" s="72">
        <v>24.140999999999998</v>
      </c>
      <c r="BJ2188" s="12">
        <v>75.275999999999996</v>
      </c>
      <c r="BK2188" s="72">
        <v>2.9710000000000001</v>
      </c>
      <c r="BL2188" s="72">
        <v>23.896999999999998</v>
      </c>
      <c r="BM2188" s="12">
        <v>62.076999999999998</v>
      </c>
      <c r="BN2188" s="72">
        <v>2.4500000000000002</v>
      </c>
      <c r="BO2188" s="72">
        <v>24.471</v>
      </c>
      <c r="BP2188" s="12">
        <v>137.35300000000001</v>
      </c>
      <c r="BQ2188" s="72">
        <v>5.4219999999999997</v>
      </c>
      <c r="BR2188" s="72">
        <v>12.914999999999999</v>
      </c>
      <c r="BS2188" s="12">
        <v>220.273</v>
      </c>
      <c r="BT2188" s="72">
        <v>8.6950000000000003</v>
      </c>
      <c r="BU2188" s="72">
        <v>3.3940000000000001</v>
      </c>
      <c r="BV2188" s="12">
        <v>2533.3440000000001</v>
      </c>
      <c r="BW2188" s="72">
        <v>100</v>
      </c>
      <c r="BX2188" s="72">
        <v>5.3999999999999999E-2</v>
      </c>
      <c r="BY2188" s="13"/>
      <c r="BZ2188" s="13"/>
    </row>
    <row r="2189" spans="1:78" ht="12.75" customHeight="1">
      <c r="A2189" s="122" t="s">
        <v>65</v>
      </c>
      <c r="B2189" s="71" t="s">
        <v>69</v>
      </c>
      <c r="C2189" s="71" t="s">
        <v>25</v>
      </c>
      <c r="D2189" s="34">
        <v>41883</v>
      </c>
      <c r="E2189" s="12">
        <v>924.96699999999998</v>
      </c>
      <c r="F2189" s="72">
        <v>39.061</v>
      </c>
      <c r="G2189" s="72">
        <v>2.7330000000000001</v>
      </c>
      <c r="H2189" s="12">
        <v>124.218</v>
      </c>
      <c r="I2189" s="72">
        <v>5.2460000000000004</v>
      </c>
      <c r="J2189" s="72">
        <v>21.376000000000001</v>
      </c>
      <c r="K2189" s="12">
        <v>59.03</v>
      </c>
      <c r="L2189" s="72">
        <v>2.4929999999999999</v>
      </c>
      <c r="M2189" s="72">
        <v>35.968000000000004</v>
      </c>
      <c r="N2189" s="12">
        <v>183.24700000000001</v>
      </c>
      <c r="O2189" s="72">
        <v>7.7389999999999999</v>
      </c>
      <c r="P2189" s="72">
        <v>16.699000000000002</v>
      </c>
      <c r="Q2189" s="12">
        <v>11.249000000000001</v>
      </c>
      <c r="R2189" s="72">
        <v>0.47499999999999998</v>
      </c>
      <c r="S2189" s="72">
        <v>73.932000000000002</v>
      </c>
      <c r="T2189" s="12">
        <v>194.49600000000001</v>
      </c>
      <c r="U2189" s="72">
        <v>8.2140000000000004</v>
      </c>
      <c r="V2189" s="72">
        <v>16.283000000000001</v>
      </c>
      <c r="W2189" s="12">
        <v>640.471</v>
      </c>
      <c r="X2189" s="72">
        <v>27.047000000000001</v>
      </c>
      <c r="Y2189" s="72">
        <v>6.2839999999999998</v>
      </c>
      <c r="Z2189" s="12">
        <v>834.96799999999996</v>
      </c>
      <c r="AA2189" s="72">
        <v>35.261000000000003</v>
      </c>
      <c r="AB2189" s="72">
        <v>3.1619999999999999</v>
      </c>
      <c r="AC2189" s="12">
        <v>1759.9349999999999</v>
      </c>
      <c r="AD2189" s="72">
        <v>74.322000000000003</v>
      </c>
      <c r="AE2189" s="72">
        <v>0.76600000000000001</v>
      </c>
      <c r="AF2189" s="12">
        <v>5.8140000000000001</v>
      </c>
      <c r="AG2189" s="72">
        <v>0.246</v>
      </c>
      <c r="AH2189" s="72">
        <v>105.76600000000001</v>
      </c>
      <c r="AI2189" s="12">
        <v>82.635999999999996</v>
      </c>
      <c r="AJ2189" s="72">
        <v>3.49</v>
      </c>
      <c r="AK2189" s="72">
        <v>9.8049999999999997</v>
      </c>
      <c r="AL2189" s="12">
        <v>88.45</v>
      </c>
      <c r="AM2189" s="72">
        <v>3.7349999999999999</v>
      </c>
      <c r="AN2189" s="72">
        <v>5.6219999999999999</v>
      </c>
      <c r="AO2189" s="12">
        <v>1848.385</v>
      </c>
      <c r="AP2189" s="72">
        <v>78.057000000000002</v>
      </c>
      <c r="AQ2189" s="72">
        <v>0.66</v>
      </c>
      <c r="AR2189" s="12">
        <v>16.943999999999999</v>
      </c>
      <c r="AS2189" s="72">
        <v>0.71599999999999997</v>
      </c>
      <c r="AT2189" s="72">
        <v>81.245000000000005</v>
      </c>
      <c r="AU2189" s="12">
        <v>7.6520000000000001</v>
      </c>
      <c r="AV2189" s="72">
        <v>0.32300000000000001</v>
      </c>
      <c r="AW2189" s="72">
        <v>75.031000000000006</v>
      </c>
      <c r="AX2189" s="12">
        <v>132.518</v>
      </c>
      <c r="AY2189" s="72">
        <v>5.5960000000000001</v>
      </c>
      <c r="AZ2189" s="72">
        <v>24.911999999999999</v>
      </c>
      <c r="BA2189" s="12">
        <v>140.16999999999999</v>
      </c>
      <c r="BB2189" s="72">
        <v>5.9189999999999996</v>
      </c>
      <c r="BC2189" s="72">
        <v>23.295999999999999</v>
      </c>
      <c r="BD2189" s="12">
        <v>34.689</v>
      </c>
      <c r="BE2189" s="72">
        <v>1.4650000000000001</v>
      </c>
      <c r="BF2189" s="72">
        <v>52.731000000000002</v>
      </c>
      <c r="BG2189" s="12">
        <v>174.85900000000001</v>
      </c>
      <c r="BH2189" s="72">
        <v>7.3840000000000003</v>
      </c>
      <c r="BI2189" s="72">
        <v>17.295999999999999</v>
      </c>
      <c r="BJ2189" s="12">
        <v>277.26799999999997</v>
      </c>
      <c r="BK2189" s="72">
        <v>11.709</v>
      </c>
      <c r="BL2189" s="72">
        <v>15.939</v>
      </c>
      <c r="BM2189" s="12">
        <v>50.529000000000003</v>
      </c>
      <c r="BN2189" s="72">
        <v>2.1339999999999999</v>
      </c>
      <c r="BO2189" s="72">
        <v>45.408999999999999</v>
      </c>
      <c r="BP2189" s="12">
        <v>327.79700000000003</v>
      </c>
      <c r="BQ2189" s="72">
        <v>13.843</v>
      </c>
      <c r="BR2189" s="72">
        <v>11.446</v>
      </c>
      <c r="BS2189" s="12">
        <v>519.6</v>
      </c>
      <c r="BT2189" s="72">
        <v>21.943000000000001</v>
      </c>
      <c r="BU2189" s="72">
        <v>1.841</v>
      </c>
      <c r="BV2189" s="12">
        <v>2367.9839999999999</v>
      </c>
      <c r="BW2189" s="72">
        <v>100</v>
      </c>
      <c r="BX2189" s="72">
        <v>0.26800000000000002</v>
      </c>
      <c r="BY2189" s="13"/>
      <c r="BZ2189" s="13"/>
    </row>
    <row r="2190" spans="1:78" ht="12.75" customHeight="1">
      <c r="A2190" s="122" t="s">
        <v>65</v>
      </c>
      <c r="B2190" s="71" t="s">
        <v>69</v>
      </c>
      <c r="C2190" s="71" t="s">
        <v>25</v>
      </c>
      <c r="D2190" s="34">
        <v>41974</v>
      </c>
      <c r="E2190" s="12">
        <v>957.93899999999996</v>
      </c>
      <c r="F2190" s="72">
        <v>40.353000000000002</v>
      </c>
      <c r="G2190" s="72">
        <v>1.9330000000000001</v>
      </c>
      <c r="H2190" s="12">
        <v>90.99</v>
      </c>
      <c r="I2190" s="72">
        <v>3.8330000000000002</v>
      </c>
      <c r="J2190" s="72">
        <v>24.033999999999999</v>
      </c>
      <c r="K2190" s="12">
        <v>115.294</v>
      </c>
      <c r="L2190" s="72">
        <v>4.8570000000000002</v>
      </c>
      <c r="M2190" s="72">
        <v>21.637</v>
      </c>
      <c r="N2190" s="12">
        <v>206.28399999999999</v>
      </c>
      <c r="O2190" s="72">
        <v>8.69</v>
      </c>
      <c r="P2190" s="72">
        <v>17.187000000000001</v>
      </c>
      <c r="Q2190" s="12">
        <v>5.923</v>
      </c>
      <c r="R2190" s="72">
        <v>0.25</v>
      </c>
      <c r="S2190" s="72">
        <v>89.759</v>
      </c>
      <c r="T2190" s="12">
        <v>212.208</v>
      </c>
      <c r="U2190" s="72">
        <v>8.9390000000000001</v>
      </c>
      <c r="V2190" s="72">
        <v>17.460999999999999</v>
      </c>
      <c r="W2190" s="12">
        <v>593.44899999999996</v>
      </c>
      <c r="X2190" s="72">
        <v>24.998999999999999</v>
      </c>
      <c r="Y2190" s="72">
        <v>6.4690000000000003</v>
      </c>
      <c r="Z2190" s="12">
        <v>805.65599999999995</v>
      </c>
      <c r="AA2190" s="72">
        <v>33.938000000000002</v>
      </c>
      <c r="AB2190" s="72">
        <v>2.113</v>
      </c>
      <c r="AC2190" s="12">
        <v>1763.595</v>
      </c>
      <c r="AD2190" s="72">
        <v>74.290999999999997</v>
      </c>
      <c r="AE2190" s="72">
        <v>0.72699999999999998</v>
      </c>
      <c r="AF2190" s="12">
        <v>3.22</v>
      </c>
      <c r="AG2190" s="72">
        <v>0.13600000000000001</v>
      </c>
      <c r="AH2190" s="72">
        <v>111.467</v>
      </c>
      <c r="AI2190" s="12">
        <v>80.709999999999994</v>
      </c>
      <c r="AJ2190" s="72">
        <v>3.4</v>
      </c>
      <c r="AK2190" s="72">
        <v>8.4830000000000005</v>
      </c>
      <c r="AL2190" s="12">
        <v>83.930999999999997</v>
      </c>
      <c r="AM2190" s="72">
        <v>3.536</v>
      </c>
      <c r="AN2190" s="72">
        <v>5.492</v>
      </c>
      <c r="AO2190" s="12">
        <v>1847.5260000000001</v>
      </c>
      <c r="AP2190" s="72">
        <v>77.825999999999993</v>
      </c>
      <c r="AQ2190" s="72">
        <v>0.64</v>
      </c>
      <c r="AR2190" s="12">
        <v>16.338999999999999</v>
      </c>
      <c r="AS2190" s="72">
        <v>0.68799999999999994</v>
      </c>
      <c r="AT2190" s="72">
        <v>62.874000000000002</v>
      </c>
      <c r="AU2190" s="12">
        <v>0</v>
      </c>
      <c r="AV2190" s="72">
        <v>0</v>
      </c>
      <c r="AW2190" s="72">
        <v>0</v>
      </c>
      <c r="AX2190" s="12">
        <v>116.563</v>
      </c>
      <c r="AY2190" s="72">
        <v>4.91</v>
      </c>
      <c r="AZ2190" s="72">
        <v>23.46</v>
      </c>
      <c r="BA2190" s="12">
        <v>116.563</v>
      </c>
      <c r="BB2190" s="72">
        <v>4.91</v>
      </c>
      <c r="BC2190" s="72">
        <v>23.46</v>
      </c>
      <c r="BD2190" s="12">
        <v>46.478000000000002</v>
      </c>
      <c r="BE2190" s="72">
        <v>1.958</v>
      </c>
      <c r="BF2190" s="72">
        <v>40.225000000000001</v>
      </c>
      <c r="BG2190" s="12">
        <v>163.041</v>
      </c>
      <c r="BH2190" s="72">
        <v>6.8680000000000003</v>
      </c>
      <c r="BI2190" s="72">
        <v>20.28</v>
      </c>
      <c r="BJ2190" s="12">
        <v>274.37400000000002</v>
      </c>
      <c r="BK2190" s="72">
        <v>11.558</v>
      </c>
      <c r="BL2190" s="72">
        <v>13.285</v>
      </c>
      <c r="BM2190" s="12">
        <v>72.638000000000005</v>
      </c>
      <c r="BN2190" s="72">
        <v>3.06</v>
      </c>
      <c r="BO2190" s="72">
        <v>39.738999999999997</v>
      </c>
      <c r="BP2190" s="12">
        <v>347.012</v>
      </c>
      <c r="BQ2190" s="72">
        <v>14.618</v>
      </c>
      <c r="BR2190" s="72">
        <v>9.7550000000000008</v>
      </c>
      <c r="BS2190" s="12">
        <v>526.39099999999996</v>
      </c>
      <c r="BT2190" s="72">
        <v>22.173999999999999</v>
      </c>
      <c r="BU2190" s="72">
        <v>1.986</v>
      </c>
      <c r="BV2190" s="12">
        <v>2373.9169999999999</v>
      </c>
      <c r="BW2190" s="72">
        <v>100</v>
      </c>
      <c r="BX2190" s="72">
        <v>0.23100000000000001</v>
      </c>
      <c r="BY2190" s="13"/>
      <c r="BZ2190" s="13"/>
    </row>
    <row r="2191" spans="1:78" ht="12.75" customHeight="1">
      <c r="A2191" s="122" t="s">
        <v>65</v>
      </c>
      <c r="B2191" s="71" t="s">
        <v>69</v>
      </c>
      <c r="C2191" s="71" t="s">
        <v>25</v>
      </c>
      <c r="D2191" s="34">
        <v>42064</v>
      </c>
      <c r="E2191" s="12">
        <v>969.25599999999997</v>
      </c>
      <c r="F2191" s="72">
        <v>40.731999999999999</v>
      </c>
      <c r="G2191" s="72">
        <v>1.6120000000000001</v>
      </c>
      <c r="H2191" s="12">
        <v>88.647000000000006</v>
      </c>
      <c r="I2191" s="72">
        <v>3.7250000000000001</v>
      </c>
      <c r="J2191" s="72">
        <v>22.632999999999999</v>
      </c>
      <c r="K2191" s="12">
        <v>65.828000000000003</v>
      </c>
      <c r="L2191" s="72">
        <v>2.766</v>
      </c>
      <c r="M2191" s="72">
        <v>26.771000000000001</v>
      </c>
      <c r="N2191" s="12">
        <v>154.47499999999999</v>
      </c>
      <c r="O2191" s="72">
        <v>6.492</v>
      </c>
      <c r="P2191" s="72">
        <v>15.903</v>
      </c>
      <c r="Q2191" s="12">
        <v>3.2530000000000001</v>
      </c>
      <c r="R2191" s="72">
        <v>0.13700000000000001</v>
      </c>
      <c r="S2191" s="72">
        <v>100.956</v>
      </c>
      <c r="T2191" s="12">
        <v>157.72800000000001</v>
      </c>
      <c r="U2191" s="72">
        <v>6.6280000000000001</v>
      </c>
      <c r="V2191" s="72">
        <v>16.141999999999999</v>
      </c>
      <c r="W2191" s="12">
        <v>625.29200000000003</v>
      </c>
      <c r="X2191" s="72">
        <v>26.277000000000001</v>
      </c>
      <c r="Y2191" s="72">
        <v>4.484</v>
      </c>
      <c r="Z2191" s="12">
        <v>783.02099999999996</v>
      </c>
      <c r="AA2191" s="72">
        <v>32.905999999999999</v>
      </c>
      <c r="AB2191" s="72">
        <v>1.706</v>
      </c>
      <c r="AC2191" s="12">
        <v>1752.2760000000001</v>
      </c>
      <c r="AD2191" s="72">
        <v>73.638000000000005</v>
      </c>
      <c r="AE2191" s="72">
        <v>0.66700000000000004</v>
      </c>
      <c r="AF2191" s="12">
        <v>28.818000000000001</v>
      </c>
      <c r="AG2191" s="72">
        <v>1.2110000000000001</v>
      </c>
      <c r="AH2191" s="72">
        <v>47.375</v>
      </c>
      <c r="AI2191" s="12">
        <v>62.25</v>
      </c>
      <c r="AJ2191" s="72">
        <v>2.6160000000000001</v>
      </c>
      <c r="AK2191" s="72">
        <v>24.213000000000001</v>
      </c>
      <c r="AL2191" s="12">
        <v>91.067999999999998</v>
      </c>
      <c r="AM2191" s="72">
        <v>3.827</v>
      </c>
      <c r="AN2191" s="72">
        <v>4.7519999999999998</v>
      </c>
      <c r="AO2191" s="12">
        <v>1843.345</v>
      </c>
      <c r="AP2191" s="72">
        <v>77.465000000000003</v>
      </c>
      <c r="AQ2191" s="72">
        <v>0.55900000000000005</v>
      </c>
      <c r="AR2191" s="12">
        <v>21.861999999999998</v>
      </c>
      <c r="AS2191" s="72">
        <v>0.91900000000000004</v>
      </c>
      <c r="AT2191" s="72">
        <v>50.533999999999999</v>
      </c>
      <c r="AU2191" s="12">
        <v>18.558</v>
      </c>
      <c r="AV2191" s="72">
        <v>0.78</v>
      </c>
      <c r="AW2191" s="72">
        <v>66.94</v>
      </c>
      <c r="AX2191" s="12">
        <v>64.203999999999994</v>
      </c>
      <c r="AY2191" s="72">
        <v>2.698</v>
      </c>
      <c r="AZ2191" s="72">
        <v>32.634999999999998</v>
      </c>
      <c r="BA2191" s="12">
        <v>82.762</v>
      </c>
      <c r="BB2191" s="72">
        <v>3.4780000000000002</v>
      </c>
      <c r="BC2191" s="72">
        <v>28.581</v>
      </c>
      <c r="BD2191" s="12">
        <v>44.238</v>
      </c>
      <c r="BE2191" s="72">
        <v>1.859</v>
      </c>
      <c r="BF2191" s="72">
        <v>39.54</v>
      </c>
      <c r="BG2191" s="12">
        <v>127</v>
      </c>
      <c r="BH2191" s="72">
        <v>5.3369999999999997</v>
      </c>
      <c r="BI2191" s="72">
        <v>16.779</v>
      </c>
      <c r="BJ2191" s="12">
        <v>311.67</v>
      </c>
      <c r="BK2191" s="72">
        <v>13.098000000000001</v>
      </c>
      <c r="BL2191" s="72">
        <v>9.6780000000000008</v>
      </c>
      <c r="BM2191" s="12">
        <v>75.715000000000003</v>
      </c>
      <c r="BN2191" s="72">
        <v>3.1819999999999999</v>
      </c>
      <c r="BO2191" s="72">
        <v>34.383000000000003</v>
      </c>
      <c r="BP2191" s="12">
        <v>387.38499999999999</v>
      </c>
      <c r="BQ2191" s="72">
        <v>16.279</v>
      </c>
      <c r="BR2191" s="72">
        <v>6.2670000000000003</v>
      </c>
      <c r="BS2191" s="12">
        <v>536.24699999999996</v>
      </c>
      <c r="BT2191" s="72">
        <v>22.535</v>
      </c>
      <c r="BU2191" s="72">
        <v>1.946</v>
      </c>
      <c r="BV2191" s="12">
        <v>2379.5909999999999</v>
      </c>
      <c r="BW2191" s="72">
        <v>100</v>
      </c>
      <c r="BX2191" s="72">
        <v>0.20699999999999999</v>
      </c>
      <c r="BY2191" s="13"/>
      <c r="BZ2191" s="13"/>
    </row>
    <row r="2192" spans="1:78" ht="12.75" customHeight="1">
      <c r="A2192" s="122" t="s">
        <v>65</v>
      </c>
      <c r="B2192" s="71" t="s">
        <v>69</v>
      </c>
      <c r="C2192" s="71" t="s">
        <v>25</v>
      </c>
      <c r="D2192" s="34">
        <v>42156</v>
      </c>
      <c r="E2192" s="12">
        <v>970.40700000000004</v>
      </c>
      <c r="F2192" s="72">
        <v>40.744999999999997</v>
      </c>
      <c r="G2192" s="72">
        <v>2.2170000000000001</v>
      </c>
      <c r="H2192" s="12">
        <v>133.89500000000001</v>
      </c>
      <c r="I2192" s="72">
        <v>5.6219999999999999</v>
      </c>
      <c r="J2192" s="72">
        <v>17.815999999999999</v>
      </c>
      <c r="K2192" s="12">
        <v>101.17</v>
      </c>
      <c r="L2192" s="72">
        <v>4.2480000000000002</v>
      </c>
      <c r="M2192" s="72">
        <v>20.265999999999998</v>
      </c>
      <c r="N2192" s="12">
        <v>235.065</v>
      </c>
      <c r="O2192" s="72">
        <v>9.8699999999999992</v>
      </c>
      <c r="P2192" s="72">
        <v>15.346</v>
      </c>
      <c r="Q2192" s="12">
        <v>0</v>
      </c>
      <c r="R2192" s="72">
        <v>0</v>
      </c>
      <c r="S2192" s="72">
        <v>0</v>
      </c>
      <c r="T2192" s="12">
        <v>235.065</v>
      </c>
      <c r="U2192" s="72">
        <v>9.8699999999999992</v>
      </c>
      <c r="V2192" s="72">
        <v>15.346</v>
      </c>
      <c r="W2192" s="12">
        <v>569.18200000000002</v>
      </c>
      <c r="X2192" s="72">
        <v>23.899000000000001</v>
      </c>
      <c r="Y2192" s="72">
        <v>6.923</v>
      </c>
      <c r="Z2192" s="12">
        <v>804.24699999999996</v>
      </c>
      <c r="AA2192" s="72">
        <v>33.768999999999998</v>
      </c>
      <c r="AB2192" s="72">
        <v>2.536</v>
      </c>
      <c r="AC2192" s="12">
        <v>1774.653</v>
      </c>
      <c r="AD2192" s="72">
        <v>74.513999999999996</v>
      </c>
      <c r="AE2192" s="72">
        <v>0.61099999999999999</v>
      </c>
      <c r="AF2192" s="12">
        <v>0</v>
      </c>
      <c r="AG2192" s="72">
        <v>0</v>
      </c>
      <c r="AH2192" s="72">
        <v>0</v>
      </c>
      <c r="AI2192" s="12">
        <v>86.441000000000003</v>
      </c>
      <c r="AJ2192" s="72">
        <v>3.629</v>
      </c>
      <c r="AK2192" s="72">
        <v>7.4390000000000001</v>
      </c>
      <c r="AL2192" s="12">
        <v>86.441000000000003</v>
      </c>
      <c r="AM2192" s="72">
        <v>3.629</v>
      </c>
      <c r="AN2192" s="72">
        <v>7.4390000000000001</v>
      </c>
      <c r="AO2192" s="12">
        <v>1861.0940000000001</v>
      </c>
      <c r="AP2192" s="72">
        <v>78.144000000000005</v>
      </c>
      <c r="AQ2192" s="72">
        <v>0.47599999999999998</v>
      </c>
      <c r="AR2192" s="12">
        <v>6.867</v>
      </c>
      <c r="AS2192" s="72">
        <v>0.28799999999999998</v>
      </c>
      <c r="AT2192" s="72">
        <v>72.44</v>
      </c>
      <c r="AU2192" s="12">
        <v>20.038</v>
      </c>
      <c r="AV2192" s="72">
        <v>0.84099999999999997</v>
      </c>
      <c r="AW2192" s="72">
        <v>54.64</v>
      </c>
      <c r="AX2192" s="12">
        <v>51.688000000000002</v>
      </c>
      <c r="AY2192" s="72">
        <v>2.17</v>
      </c>
      <c r="AZ2192" s="72">
        <v>30.818999999999999</v>
      </c>
      <c r="BA2192" s="12">
        <v>71.725999999999999</v>
      </c>
      <c r="BB2192" s="72">
        <v>3.012</v>
      </c>
      <c r="BC2192" s="72">
        <v>31.195</v>
      </c>
      <c r="BD2192" s="12">
        <v>63.853999999999999</v>
      </c>
      <c r="BE2192" s="72">
        <v>2.681</v>
      </c>
      <c r="BF2192" s="72">
        <v>32.155000000000001</v>
      </c>
      <c r="BG2192" s="12">
        <v>135.58000000000001</v>
      </c>
      <c r="BH2192" s="72">
        <v>5.6929999999999996</v>
      </c>
      <c r="BI2192" s="72">
        <v>19.164999999999999</v>
      </c>
      <c r="BJ2192" s="12">
        <v>304.66199999999998</v>
      </c>
      <c r="BK2192" s="72">
        <v>12.792</v>
      </c>
      <c r="BL2192" s="72">
        <v>11.262</v>
      </c>
      <c r="BM2192" s="12">
        <v>73.429000000000002</v>
      </c>
      <c r="BN2192" s="72">
        <v>3.0830000000000002</v>
      </c>
      <c r="BO2192" s="72">
        <v>32.798000000000002</v>
      </c>
      <c r="BP2192" s="12">
        <v>378.09100000000001</v>
      </c>
      <c r="BQ2192" s="72">
        <v>15.875</v>
      </c>
      <c r="BR2192" s="72">
        <v>7.09</v>
      </c>
      <c r="BS2192" s="12">
        <v>520.53899999999999</v>
      </c>
      <c r="BT2192" s="72">
        <v>21.856000000000002</v>
      </c>
      <c r="BU2192" s="72">
        <v>1.6759999999999999</v>
      </c>
      <c r="BV2192" s="12">
        <v>2381.6329999999998</v>
      </c>
      <c r="BW2192" s="72">
        <v>100</v>
      </c>
      <c r="BX2192" s="72">
        <v>0.16300000000000001</v>
      </c>
      <c r="BY2192" s="13"/>
      <c r="BZ2192" s="13"/>
    </row>
    <row r="2193" spans="1:78" ht="12.75" customHeight="1">
      <c r="A2193" s="122" t="s">
        <v>65</v>
      </c>
      <c r="B2193" s="71" t="s">
        <v>69</v>
      </c>
      <c r="C2193" s="71" t="s">
        <v>25</v>
      </c>
      <c r="D2193" s="34">
        <v>42614</v>
      </c>
      <c r="E2193" s="12">
        <v>979.86599999999999</v>
      </c>
      <c r="F2193" s="72">
        <v>41.098999999999997</v>
      </c>
      <c r="G2193" s="72">
        <v>1.837</v>
      </c>
      <c r="H2193" s="12">
        <v>128.01</v>
      </c>
      <c r="I2193" s="72">
        <v>5.3689999999999998</v>
      </c>
      <c r="J2193" s="72">
        <v>19.251999999999999</v>
      </c>
      <c r="K2193" s="12">
        <v>75.811999999999998</v>
      </c>
      <c r="L2193" s="72">
        <v>3.18</v>
      </c>
      <c r="M2193" s="72">
        <v>26.864000000000001</v>
      </c>
      <c r="N2193" s="12">
        <v>203.822</v>
      </c>
      <c r="O2193" s="72">
        <v>8.5489999999999995</v>
      </c>
      <c r="P2193" s="72">
        <v>17.024000000000001</v>
      </c>
      <c r="Q2193" s="12">
        <v>7.649</v>
      </c>
      <c r="R2193" s="72">
        <v>0.32100000000000001</v>
      </c>
      <c r="S2193" s="72">
        <v>71.933000000000007</v>
      </c>
      <c r="T2193" s="12">
        <v>211.471</v>
      </c>
      <c r="U2193" s="72">
        <v>8.8699999999999992</v>
      </c>
      <c r="V2193" s="72">
        <v>16.228999999999999</v>
      </c>
      <c r="W2193" s="12">
        <v>613.92499999999995</v>
      </c>
      <c r="X2193" s="72">
        <v>25.75</v>
      </c>
      <c r="Y2193" s="72">
        <v>7.1280000000000001</v>
      </c>
      <c r="Z2193" s="12">
        <v>825.39599999999996</v>
      </c>
      <c r="AA2193" s="72">
        <v>34.619999999999997</v>
      </c>
      <c r="AB2193" s="72">
        <v>2.3690000000000002</v>
      </c>
      <c r="AC2193" s="12">
        <v>1805.2619999999999</v>
      </c>
      <c r="AD2193" s="72">
        <v>75.718999999999994</v>
      </c>
      <c r="AE2193" s="72">
        <v>0.61599999999999999</v>
      </c>
      <c r="AF2193" s="12">
        <v>0</v>
      </c>
      <c r="AG2193" s="72">
        <v>0</v>
      </c>
      <c r="AH2193" s="72">
        <v>0</v>
      </c>
      <c r="AI2193" s="12">
        <v>82.74</v>
      </c>
      <c r="AJ2193" s="72">
        <v>3.47</v>
      </c>
      <c r="AK2193" s="72">
        <v>5.1929999999999996</v>
      </c>
      <c r="AL2193" s="12">
        <v>82.74</v>
      </c>
      <c r="AM2193" s="72">
        <v>3.47</v>
      </c>
      <c r="AN2193" s="72">
        <v>5.1929999999999996</v>
      </c>
      <c r="AO2193" s="12">
        <v>1888.002</v>
      </c>
      <c r="AP2193" s="72">
        <v>79.188999999999993</v>
      </c>
      <c r="AQ2193" s="72">
        <v>0.53100000000000003</v>
      </c>
      <c r="AR2193" s="12">
        <v>3.7730000000000001</v>
      </c>
      <c r="AS2193" s="72">
        <v>0.158</v>
      </c>
      <c r="AT2193" s="72">
        <v>101.587</v>
      </c>
      <c r="AU2193" s="12">
        <v>12.577</v>
      </c>
      <c r="AV2193" s="72">
        <v>0.52800000000000002</v>
      </c>
      <c r="AW2193" s="72">
        <v>83.992999999999995</v>
      </c>
      <c r="AX2193" s="12">
        <v>86.87</v>
      </c>
      <c r="AY2193" s="72">
        <v>3.6440000000000001</v>
      </c>
      <c r="AZ2193" s="72">
        <v>24.574999999999999</v>
      </c>
      <c r="BA2193" s="12">
        <v>99.447999999999993</v>
      </c>
      <c r="BB2193" s="72">
        <v>4.1710000000000003</v>
      </c>
      <c r="BC2193" s="72">
        <v>21.405000000000001</v>
      </c>
      <c r="BD2193" s="12">
        <v>84.858999999999995</v>
      </c>
      <c r="BE2193" s="72">
        <v>3.5590000000000002</v>
      </c>
      <c r="BF2193" s="72">
        <v>26.754999999999999</v>
      </c>
      <c r="BG2193" s="12">
        <v>184.30699999999999</v>
      </c>
      <c r="BH2193" s="72">
        <v>7.73</v>
      </c>
      <c r="BI2193" s="72">
        <v>16.056000000000001</v>
      </c>
      <c r="BJ2193" s="12">
        <v>250.09</v>
      </c>
      <c r="BK2193" s="72">
        <v>10.49</v>
      </c>
      <c r="BL2193" s="72">
        <v>11.516999999999999</v>
      </c>
      <c r="BM2193" s="12">
        <v>57.988</v>
      </c>
      <c r="BN2193" s="72">
        <v>2.4319999999999999</v>
      </c>
      <c r="BO2193" s="72">
        <v>30.068000000000001</v>
      </c>
      <c r="BP2193" s="12">
        <v>308.077</v>
      </c>
      <c r="BQ2193" s="72">
        <v>12.922000000000001</v>
      </c>
      <c r="BR2193" s="72">
        <v>9.125</v>
      </c>
      <c r="BS2193" s="12">
        <v>496.15699999999998</v>
      </c>
      <c r="BT2193" s="72">
        <v>20.811</v>
      </c>
      <c r="BU2193" s="72">
        <v>2.1909999999999998</v>
      </c>
      <c r="BV2193" s="12">
        <v>2384.1590000000001</v>
      </c>
      <c r="BW2193" s="72">
        <v>100</v>
      </c>
      <c r="BX2193" s="72">
        <v>0.17599999999999999</v>
      </c>
      <c r="BY2193" s="13"/>
      <c r="BZ2193" s="13"/>
    </row>
    <row r="2194" spans="1:78" ht="12.75" customHeight="1">
      <c r="A2194" s="122" t="s">
        <v>65</v>
      </c>
      <c r="B2194" s="71" t="s">
        <v>69</v>
      </c>
      <c r="C2194" s="71" t="s">
        <v>25</v>
      </c>
      <c r="D2194" s="34">
        <v>42705</v>
      </c>
      <c r="E2194" s="12">
        <v>950.32</v>
      </c>
      <c r="F2194" s="72">
        <v>39.878</v>
      </c>
      <c r="G2194" s="72">
        <v>2.839</v>
      </c>
      <c r="H2194" s="12">
        <v>107.831</v>
      </c>
      <c r="I2194" s="72">
        <v>4.5250000000000004</v>
      </c>
      <c r="J2194" s="72">
        <v>23.777999999999999</v>
      </c>
      <c r="K2194" s="12">
        <v>59.645000000000003</v>
      </c>
      <c r="L2194" s="72">
        <v>2.5030000000000001</v>
      </c>
      <c r="M2194" s="72">
        <v>35.249000000000002</v>
      </c>
      <c r="N2194" s="12">
        <v>167.476</v>
      </c>
      <c r="O2194" s="72">
        <v>7.0279999999999996</v>
      </c>
      <c r="P2194" s="72">
        <v>17.751999999999999</v>
      </c>
      <c r="Q2194" s="12">
        <v>18.673999999999999</v>
      </c>
      <c r="R2194" s="72">
        <v>0.78400000000000003</v>
      </c>
      <c r="S2194" s="72">
        <v>58.421999999999997</v>
      </c>
      <c r="T2194" s="12">
        <v>186.15100000000001</v>
      </c>
      <c r="U2194" s="72">
        <v>7.8109999999999999</v>
      </c>
      <c r="V2194" s="72">
        <v>16.547999999999998</v>
      </c>
      <c r="W2194" s="12">
        <v>668.99400000000003</v>
      </c>
      <c r="X2194" s="72">
        <v>28.073</v>
      </c>
      <c r="Y2194" s="72">
        <v>4.1310000000000002</v>
      </c>
      <c r="Z2194" s="12">
        <v>855.14499999999998</v>
      </c>
      <c r="AA2194" s="72">
        <v>35.884</v>
      </c>
      <c r="AB2194" s="72">
        <v>3.1080000000000001</v>
      </c>
      <c r="AC2194" s="12">
        <v>1805.4639999999999</v>
      </c>
      <c r="AD2194" s="72">
        <v>75.762</v>
      </c>
      <c r="AE2194" s="72">
        <v>0.56000000000000005</v>
      </c>
      <c r="AF2194" s="12">
        <v>2.1859999999999999</v>
      </c>
      <c r="AG2194" s="72">
        <v>9.1999999999999998E-2</v>
      </c>
      <c r="AH2194" s="72">
        <v>131.09899999999999</v>
      </c>
      <c r="AI2194" s="12">
        <v>73.207999999999998</v>
      </c>
      <c r="AJ2194" s="72">
        <v>3.0720000000000001</v>
      </c>
      <c r="AK2194" s="72">
        <v>5.835</v>
      </c>
      <c r="AL2194" s="12">
        <v>75.394000000000005</v>
      </c>
      <c r="AM2194" s="72">
        <v>3.1640000000000001</v>
      </c>
      <c r="AN2194" s="72">
        <v>4.3760000000000003</v>
      </c>
      <c r="AO2194" s="12">
        <v>1880.8579999999999</v>
      </c>
      <c r="AP2194" s="72">
        <v>78.926000000000002</v>
      </c>
      <c r="AQ2194" s="72">
        <v>0.53600000000000003</v>
      </c>
      <c r="AR2194" s="12">
        <v>0.48899999999999999</v>
      </c>
      <c r="AS2194" s="72">
        <v>2.1000000000000001E-2</v>
      </c>
      <c r="AT2194" s="72">
        <v>102.786</v>
      </c>
      <c r="AU2194" s="12">
        <v>6.0229999999999997</v>
      </c>
      <c r="AV2194" s="72">
        <v>0.253</v>
      </c>
      <c r="AW2194" s="72">
        <v>101.923</v>
      </c>
      <c r="AX2194" s="12">
        <v>70.338999999999999</v>
      </c>
      <c r="AY2194" s="72">
        <v>2.952</v>
      </c>
      <c r="AZ2194" s="72">
        <v>40.417000000000002</v>
      </c>
      <c r="BA2194" s="12">
        <v>76.361999999999995</v>
      </c>
      <c r="BB2194" s="72">
        <v>3.2040000000000002</v>
      </c>
      <c r="BC2194" s="72">
        <v>38.22</v>
      </c>
      <c r="BD2194" s="12">
        <v>82.849000000000004</v>
      </c>
      <c r="BE2194" s="72">
        <v>3.4769999999999999</v>
      </c>
      <c r="BF2194" s="72">
        <v>27.89</v>
      </c>
      <c r="BG2194" s="12">
        <v>159.21199999999999</v>
      </c>
      <c r="BH2194" s="72">
        <v>6.681</v>
      </c>
      <c r="BI2194" s="72">
        <v>28.065000000000001</v>
      </c>
      <c r="BJ2194" s="12">
        <v>265.12900000000002</v>
      </c>
      <c r="BK2194" s="72">
        <v>11.125</v>
      </c>
      <c r="BL2194" s="72">
        <v>19.850000000000001</v>
      </c>
      <c r="BM2194" s="12">
        <v>77.393000000000001</v>
      </c>
      <c r="BN2194" s="72">
        <v>3.2480000000000002</v>
      </c>
      <c r="BO2194" s="72">
        <v>44.284999999999997</v>
      </c>
      <c r="BP2194" s="12">
        <v>342.52100000000002</v>
      </c>
      <c r="BQ2194" s="72">
        <v>14.372999999999999</v>
      </c>
      <c r="BR2194" s="72">
        <v>13.553000000000001</v>
      </c>
      <c r="BS2194" s="12">
        <v>502.221</v>
      </c>
      <c r="BT2194" s="72">
        <v>21.074000000000002</v>
      </c>
      <c r="BU2194" s="72">
        <v>2.2519999999999998</v>
      </c>
      <c r="BV2194" s="12">
        <v>2383.08</v>
      </c>
      <c r="BW2194" s="72">
        <v>100</v>
      </c>
      <c r="BX2194" s="72">
        <v>0.129</v>
      </c>
      <c r="BY2194" s="13"/>
      <c r="BZ2194" s="13"/>
    </row>
    <row r="2195" spans="1:78" ht="12.75" customHeight="1">
      <c r="A2195" s="122" t="s">
        <v>65</v>
      </c>
      <c r="B2195" s="71" t="s">
        <v>69</v>
      </c>
      <c r="C2195" s="71" t="s">
        <v>25</v>
      </c>
      <c r="D2195" s="34">
        <v>42795</v>
      </c>
      <c r="E2195" s="12">
        <v>943.88400000000001</v>
      </c>
      <c r="F2195" s="72">
        <v>39.676000000000002</v>
      </c>
      <c r="G2195" s="72">
        <v>2.2090000000000001</v>
      </c>
      <c r="H2195" s="12">
        <v>115.614</v>
      </c>
      <c r="I2195" s="72">
        <v>4.8600000000000003</v>
      </c>
      <c r="J2195" s="72">
        <v>25.158999999999999</v>
      </c>
      <c r="K2195" s="12">
        <v>100.547</v>
      </c>
      <c r="L2195" s="72">
        <v>4.2270000000000003</v>
      </c>
      <c r="M2195" s="72">
        <v>19.832999999999998</v>
      </c>
      <c r="N2195" s="12">
        <v>216.161</v>
      </c>
      <c r="O2195" s="72">
        <v>9.0860000000000003</v>
      </c>
      <c r="P2195" s="72">
        <v>14.047000000000001</v>
      </c>
      <c r="Q2195" s="12">
        <v>15.003</v>
      </c>
      <c r="R2195" s="72">
        <v>0.63100000000000001</v>
      </c>
      <c r="S2195" s="72">
        <v>69.747</v>
      </c>
      <c r="T2195" s="12">
        <v>231.16399999999999</v>
      </c>
      <c r="U2195" s="72">
        <v>9.7170000000000005</v>
      </c>
      <c r="V2195" s="72">
        <v>12.108000000000001</v>
      </c>
      <c r="W2195" s="12">
        <v>605.07299999999998</v>
      </c>
      <c r="X2195" s="72">
        <v>25.434000000000001</v>
      </c>
      <c r="Y2195" s="72">
        <v>4.7939999999999996</v>
      </c>
      <c r="Z2195" s="12">
        <v>836.23699999999997</v>
      </c>
      <c r="AA2195" s="72">
        <v>35.151000000000003</v>
      </c>
      <c r="AB2195" s="72">
        <v>2.9239999999999999</v>
      </c>
      <c r="AC2195" s="12">
        <v>1780.12</v>
      </c>
      <c r="AD2195" s="72">
        <v>74.828000000000003</v>
      </c>
      <c r="AE2195" s="72">
        <v>0.59799999999999998</v>
      </c>
      <c r="AF2195" s="12">
        <v>1.861</v>
      </c>
      <c r="AG2195" s="72">
        <v>7.8E-2</v>
      </c>
      <c r="AH2195" s="72">
        <v>120.18600000000001</v>
      </c>
      <c r="AI2195" s="12">
        <v>93.257999999999996</v>
      </c>
      <c r="AJ2195" s="72">
        <v>3.92</v>
      </c>
      <c r="AK2195" s="72">
        <v>4.7869999999999999</v>
      </c>
      <c r="AL2195" s="12">
        <v>95.119</v>
      </c>
      <c r="AM2195" s="72">
        <v>3.9980000000000002</v>
      </c>
      <c r="AN2195" s="72">
        <v>3.8370000000000002</v>
      </c>
      <c r="AO2195" s="12">
        <v>1875.24</v>
      </c>
      <c r="AP2195" s="72">
        <v>78.825999999999993</v>
      </c>
      <c r="AQ2195" s="72">
        <v>0.49399999999999999</v>
      </c>
      <c r="AR2195" s="12">
        <v>39.445</v>
      </c>
      <c r="AS2195" s="72">
        <v>1.6579999999999999</v>
      </c>
      <c r="AT2195" s="72">
        <v>47.832999999999998</v>
      </c>
      <c r="AU2195" s="12">
        <v>8.8819999999999997</v>
      </c>
      <c r="AV2195" s="72">
        <v>0.373</v>
      </c>
      <c r="AW2195" s="72">
        <v>103.529</v>
      </c>
      <c r="AX2195" s="12">
        <v>126.741</v>
      </c>
      <c r="AY2195" s="72">
        <v>5.3280000000000003</v>
      </c>
      <c r="AZ2195" s="72">
        <v>25.975000000000001</v>
      </c>
      <c r="BA2195" s="12">
        <v>135.62299999999999</v>
      </c>
      <c r="BB2195" s="72">
        <v>5.7009999999999996</v>
      </c>
      <c r="BC2195" s="72">
        <v>22.297000000000001</v>
      </c>
      <c r="BD2195" s="12">
        <v>58.735999999999997</v>
      </c>
      <c r="BE2195" s="72">
        <v>2.4689999999999999</v>
      </c>
      <c r="BF2195" s="72">
        <v>30.742000000000001</v>
      </c>
      <c r="BG2195" s="12">
        <v>194.36</v>
      </c>
      <c r="BH2195" s="72">
        <v>8.17</v>
      </c>
      <c r="BI2195" s="72">
        <v>16.102</v>
      </c>
      <c r="BJ2195" s="12">
        <v>206.81299999999999</v>
      </c>
      <c r="BK2195" s="72">
        <v>8.6929999999999996</v>
      </c>
      <c r="BL2195" s="72">
        <v>14.46</v>
      </c>
      <c r="BM2195" s="12">
        <v>63.107999999999997</v>
      </c>
      <c r="BN2195" s="72">
        <v>2.653</v>
      </c>
      <c r="BO2195" s="72">
        <v>35.185000000000002</v>
      </c>
      <c r="BP2195" s="12">
        <v>269.92099999999999</v>
      </c>
      <c r="BQ2195" s="72">
        <v>11.346</v>
      </c>
      <c r="BR2195" s="72">
        <v>13.192</v>
      </c>
      <c r="BS2195" s="12">
        <v>503.72500000000002</v>
      </c>
      <c r="BT2195" s="72">
        <v>21.173999999999999</v>
      </c>
      <c r="BU2195" s="72">
        <v>1.8859999999999999</v>
      </c>
      <c r="BV2195" s="12">
        <v>2378.9650000000001</v>
      </c>
      <c r="BW2195" s="72">
        <v>100</v>
      </c>
      <c r="BX2195" s="72">
        <v>8.3000000000000004E-2</v>
      </c>
      <c r="BY2195" s="13"/>
      <c r="BZ2195" s="13"/>
    </row>
    <row r="2196" spans="1:78" ht="12.75" customHeight="1">
      <c r="A2196" s="122" t="s">
        <v>65</v>
      </c>
      <c r="B2196" s="71" t="s">
        <v>69</v>
      </c>
      <c r="C2196" s="71" t="s">
        <v>25</v>
      </c>
      <c r="D2196" s="34">
        <v>42887</v>
      </c>
      <c r="E2196" s="12">
        <v>970.12900000000002</v>
      </c>
      <c r="F2196" s="72">
        <v>40.776000000000003</v>
      </c>
      <c r="G2196" s="72">
        <v>2.1379999999999999</v>
      </c>
      <c r="H2196" s="12">
        <v>110.831</v>
      </c>
      <c r="I2196" s="72">
        <v>4.6580000000000004</v>
      </c>
      <c r="J2196" s="72">
        <v>19.609000000000002</v>
      </c>
      <c r="K2196" s="12">
        <v>127.68300000000001</v>
      </c>
      <c r="L2196" s="72">
        <v>5.367</v>
      </c>
      <c r="M2196" s="72">
        <v>23.553999999999998</v>
      </c>
      <c r="N2196" s="12">
        <v>238.51300000000001</v>
      </c>
      <c r="O2196" s="72">
        <v>10.025</v>
      </c>
      <c r="P2196" s="72">
        <v>13.712</v>
      </c>
      <c r="Q2196" s="12">
        <v>38.698</v>
      </c>
      <c r="R2196" s="72">
        <v>1.627</v>
      </c>
      <c r="S2196" s="72">
        <v>36.621000000000002</v>
      </c>
      <c r="T2196" s="12">
        <v>277.21199999999999</v>
      </c>
      <c r="U2196" s="72">
        <v>11.651999999999999</v>
      </c>
      <c r="V2196" s="72">
        <v>11.571</v>
      </c>
      <c r="W2196" s="12">
        <v>570.10199999999998</v>
      </c>
      <c r="X2196" s="72">
        <v>23.962</v>
      </c>
      <c r="Y2196" s="72">
        <v>5.976</v>
      </c>
      <c r="Z2196" s="12">
        <v>847.31299999999999</v>
      </c>
      <c r="AA2196" s="72">
        <v>35.613999999999997</v>
      </c>
      <c r="AB2196" s="72">
        <v>2.0960000000000001</v>
      </c>
      <c r="AC2196" s="12">
        <v>1817.442</v>
      </c>
      <c r="AD2196" s="72">
        <v>76.39</v>
      </c>
      <c r="AE2196" s="72">
        <v>0.71699999999999997</v>
      </c>
      <c r="AF2196" s="12">
        <v>0</v>
      </c>
      <c r="AG2196" s="72">
        <v>0</v>
      </c>
      <c r="AH2196" s="72">
        <v>0</v>
      </c>
      <c r="AI2196" s="12">
        <v>79.161000000000001</v>
      </c>
      <c r="AJ2196" s="72">
        <v>3.327</v>
      </c>
      <c r="AK2196" s="72">
        <v>4.5570000000000004</v>
      </c>
      <c r="AL2196" s="12">
        <v>79.161000000000001</v>
      </c>
      <c r="AM2196" s="72">
        <v>3.327</v>
      </c>
      <c r="AN2196" s="72">
        <v>4.5570000000000004</v>
      </c>
      <c r="AO2196" s="12">
        <v>1896.6030000000001</v>
      </c>
      <c r="AP2196" s="72">
        <v>79.716999999999999</v>
      </c>
      <c r="AQ2196" s="72">
        <v>0.65300000000000002</v>
      </c>
      <c r="AR2196" s="12">
        <v>15.445</v>
      </c>
      <c r="AS2196" s="72">
        <v>0.64900000000000002</v>
      </c>
      <c r="AT2196" s="72">
        <v>61.720999999999997</v>
      </c>
      <c r="AU2196" s="12">
        <v>4.2</v>
      </c>
      <c r="AV2196" s="72">
        <v>0.17699999999999999</v>
      </c>
      <c r="AW2196" s="72">
        <v>101.35899999999999</v>
      </c>
      <c r="AX2196" s="12">
        <v>68.381</v>
      </c>
      <c r="AY2196" s="72">
        <v>2.8740000000000001</v>
      </c>
      <c r="AZ2196" s="72">
        <v>30.48</v>
      </c>
      <c r="BA2196" s="12">
        <v>72.581000000000003</v>
      </c>
      <c r="BB2196" s="72">
        <v>3.0510000000000002</v>
      </c>
      <c r="BC2196" s="72">
        <v>28.791</v>
      </c>
      <c r="BD2196" s="12">
        <v>57.957999999999998</v>
      </c>
      <c r="BE2196" s="72">
        <v>2.4359999999999999</v>
      </c>
      <c r="BF2196" s="72">
        <v>24.375</v>
      </c>
      <c r="BG2196" s="12">
        <v>130.53899999999999</v>
      </c>
      <c r="BH2196" s="72">
        <v>5.4870000000000001</v>
      </c>
      <c r="BI2196" s="72">
        <v>19.756</v>
      </c>
      <c r="BJ2196" s="12">
        <v>284.67899999999997</v>
      </c>
      <c r="BK2196" s="72">
        <v>11.965999999999999</v>
      </c>
      <c r="BL2196" s="72">
        <v>9.1189999999999998</v>
      </c>
      <c r="BM2196" s="12">
        <v>51.889000000000003</v>
      </c>
      <c r="BN2196" s="72">
        <v>2.181</v>
      </c>
      <c r="BO2196" s="72">
        <v>32.456000000000003</v>
      </c>
      <c r="BP2196" s="12">
        <v>336.56799999999998</v>
      </c>
      <c r="BQ2196" s="72">
        <v>14.147</v>
      </c>
      <c r="BR2196" s="72">
        <v>8.3040000000000003</v>
      </c>
      <c r="BS2196" s="12">
        <v>482.553</v>
      </c>
      <c r="BT2196" s="72">
        <v>20.283000000000001</v>
      </c>
      <c r="BU2196" s="72">
        <v>2.5459999999999998</v>
      </c>
      <c r="BV2196" s="12">
        <v>2379.1559999999999</v>
      </c>
      <c r="BW2196" s="72">
        <v>100</v>
      </c>
      <c r="BX2196" s="72">
        <v>6.0999999999999999E-2</v>
      </c>
      <c r="BY2196" s="13"/>
      <c r="BZ2196" s="13"/>
    </row>
    <row r="2197" spans="1:78" ht="12.75" customHeight="1">
      <c r="A2197" s="122" t="s">
        <v>65</v>
      </c>
      <c r="B2197" s="71" t="s">
        <v>69</v>
      </c>
      <c r="C2197" s="71" t="s">
        <v>25</v>
      </c>
      <c r="D2197" s="34">
        <v>43344</v>
      </c>
      <c r="E2197" s="12">
        <v>996.34900000000005</v>
      </c>
      <c r="F2197" s="72">
        <v>41.841999999999999</v>
      </c>
      <c r="G2197" s="72">
        <v>1.968</v>
      </c>
      <c r="H2197" s="12">
        <v>129.351</v>
      </c>
      <c r="I2197" s="72">
        <v>5.4320000000000004</v>
      </c>
      <c r="J2197" s="72">
        <v>24.39</v>
      </c>
      <c r="K2197" s="12">
        <v>92.540999999999997</v>
      </c>
      <c r="L2197" s="72">
        <v>3.8860000000000001</v>
      </c>
      <c r="M2197" s="72">
        <v>20.652999999999999</v>
      </c>
      <c r="N2197" s="12">
        <v>221.892</v>
      </c>
      <c r="O2197" s="72">
        <v>9.3179999999999996</v>
      </c>
      <c r="P2197" s="72">
        <v>16.061</v>
      </c>
      <c r="Q2197" s="12">
        <v>2.383</v>
      </c>
      <c r="R2197" s="72">
        <v>0.1</v>
      </c>
      <c r="S2197" s="72">
        <v>102.361</v>
      </c>
      <c r="T2197" s="12">
        <v>224.274</v>
      </c>
      <c r="U2197" s="72">
        <v>9.4179999999999993</v>
      </c>
      <c r="V2197" s="72">
        <v>15.768000000000001</v>
      </c>
      <c r="W2197" s="12">
        <v>604.31500000000005</v>
      </c>
      <c r="X2197" s="72">
        <v>25.378</v>
      </c>
      <c r="Y2197" s="72">
        <v>6.7889999999999997</v>
      </c>
      <c r="Z2197" s="12">
        <v>828.58900000000006</v>
      </c>
      <c r="AA2197" s="72">
        <v>34.796999999999997</v>
      </c>
      <c r="AB2197" s="72">
        <v>2.0030000000000001</v>
      </c>
      <c r="AC2197" s="12">
        <v>1824.9380000000001</v>
      </c>
      <c r="AD2197" s="72">
        <v>76.638999999999996</v>
      </c>
      <c r="AE2197" s="72">
        <v>0.55100000000000005</v>
      </c>
      <c r="AF2197" s="12">
        <v>0</v>
      </c>
      <c r="AG2197" s="72">
        <v>0</v>
      </c>
      <c r="AH2197" s="72">
        <v>0</v>
      </c>
      <c r="AI2197" s="12">
        <v>81.177000000000007</v>
      </c>
      <c r="AJ2197" s="72">
        <v>3.4089999999999998</v>
      </c>
      <c r="AK2197" s="72">
        <v>4.72</v>
      </c>
      <c r="AL2197" s="12">
        <v>81.177000000000007</v>
      </c>
      <c r="AM2197" s="72">
        <v>3.4089999999999998</v>
      </c>
      <c r="AN2197" s="72">
        <v>4.72</v>
      </c>
      <c r="AO2197" s="12">
        <v>1906.116</v>
      </c>
      <c r="AP2197" s="72">
        <v>80.048000000000002</v>
      </c>
      <c r="AQ2197" s="72">
        <v>0.49199999999999999</v>
      </c>
      <c r="AR2197" s="12">
        <v>19.187000000000001</v>
      </c>
      <c r="AS2197" s="72">
        <v>0.80600000000000005</v>
      </c>
      <c r="AT2197" s="72">
        <v>61.63</v>
      </c>
      <c r="AU2197" s="12">
        <v>10.867000000000001</v>
      </c>
      <c r="AV2197" s="72">
        <v>0.45600000000000002</v>
      </c>
      <c r="AW2197" s="72">
        <v>76.346999999999994</v>
      </c>
      <c r="AX2197" s="12">
        <v>59.569000000000003</v>
      </c>
      <c r="AY2197" s="72">
        <v>2.5019999999999998</v>
      </c>
      <c r="AZ2197" s="72">
        <v>25.224</v>
      </c>
      <c r="BA2197" s="12">
        <v>70.436000000000007</v>
      </c>
      <c r="BB2197" s="72">
        <v>2.9580000000000002</v>
      </c>
      <c r="BC2197" s="72">
        <v>24.469000000000001</v>
      </c>
      <c r="BD2197" s="12">
        <v>57.837000000000003</v>
      </c>
      <c r="BE2197" s="72">
        <v>2.4289999999999998</v>
      </c>
      <c r="BF2197" s="72">
        <v>28.809000000000001</v>
      </c>
      <c r="BG2197" s="12">
        <v>128.273</v>
      </c>
      <c r="BH2197" s="72">
        <v>5.3869999999999996</v>
      </c>
      <c r="BI2197" s="72">
        <v>21.367000000000001</v>
      </c>
      <c r="BJ2197" s="12">
        <v>282.50900000000001</v>
      </c>
      <c r="BK2197" s="72">
        <v>11.864000000000001</v>
      </c>
      <c r="BL2197" s="72">
        <v>8.2059999999999995</v>
      </c>
      <c r="BM2197" s="12">
        <v>45.136000000000003</v>
      </c>
      <c r="BN2197" s="72">
        <v>1.8959999999999999</v>
      </c>
      <c r="BO2197" s="72">
        <v>34.353999999999999</v>
      </c>
      <c r="BP2197" s="12">
        <v>327.64499999999998</v>
      </c>
      <c r="BQ2197" s="72">
        <v>13.76</v>
      </c>
      <c r="BR2197" s="72">
        <v>7.2510000000000003</v>
      </c>
      <c r="BS2197" s="12">
        <v>475.10500000000002</v>
      </c>
      <c r="BT2197" s="72">
        <v>19.952000000000002</v>
      </c>
      <c r="BU2197" s="72">
        <v>1.9279999999999999</v>
      </c>
      <c r="BV2197" s="12">
        <v>2381.221</v>
      </c>
      <c r="BW2197" s="72">
        <v>100</v>
      </c>
      <c r="BX2197" s="72">
        <v>7.2999999999999995E-2</v>
      </c>
      <c r="BY2197" s="13"/>
      <c r="BZ2197" s="13"/>
    </row>
    <row r="2198" spans="1:78" ht="12.75" customHeight="1">
      <c r="A2198" s="122" t="s">
        <v>65</v>
      </c>
      <c r="B2198" s="71" t="s">
        <v>69</v>
      </c>
      <c r="C2198" s="71" t="s">
        <v>25</v>
      </c>
      <c r="D2198" s="34">
        <v>43435</v>
      </c>
      <c r="E2198" s="12">
        <v>1015.939</v>
      </c>
      <c r="F2198" s="72">
        <v>42.667000000000002</v>
      </c>
      <c r="G2198" s="72">
        <v>2.3820000000000001</v>
      </c>
      <c r="H2198" s="12">
        <v>78.728999999999999</v>
      </c>
      <c r="I2198" s="72">
        <v>3.306</v>
      </c>
      <c r="J2198" s="72">
        <v>30.071999999999999</v>
      </c>
      <c r="K2198" s="12">
        <v>146.51499999999999</v>
      </c>
      <c r="L2198" s="72">
        <v>6.1529999999999996</v>
      </c>
      <c r="M2198" s="72">
        <v>20.234000000000002</v>
      </c>
      <c r="N2198" s="12">
        <v>225.244</v>
      </c>
      <c r="O2198" s="72">
        <v>9.4600000000000009</v>
      </c>
      <c r="P2198" s="72">
        <v>16.05</v>
      </c>
      <c r="Q2198" s="12">
        <v>26.513999999999999</v>
      </c>
      <c r="R2198" s="72">
        <v>1.1140000000000001</v>
      </c>
      <c r="S2198" s="72">
        <v>55.487000000000002</v>
      </c>
      <c r="T2198" s="12">
        <v>251.75800000000001</v>
      </c>
      <c r="U2198" s="72">
        <v>10.573</v>
      </c>
      <c r="V2198" s="72">
        <v>15.097</v>
      </c>
      <c r="W2198" s="12">
        <v>579.04600000000005</v>
      </c>
      <c r="X2198" s="72">
        <v>24.318999999999999</v>
      </c>
      <c r="Y2198" s="72">
        <v>5.6210000000000004</v>
      </c>
      <c r="Z2198" s="12">
        <v>830.80399999999997</v>
      </c>
      <c r="AA2198" s="72">
        <v>34.892000000000003</v>
      </c>
      <c r="AB2198" s="72">
        <v>2.9750000000000001</v>
      </c>
      <c r="AC2198" s="12">
        <v>1846.7429999999999</v>
      </c>
      <c r="AD2198" s="72">
        <v>77.56</v>
      </c>
      <c r="AE2198" s="72">
        <v>0.46700000000000003</v>
      </c>
      <c r="AF2198" s="12">
        <v>6.7240000000000002</v>
      </c>
      <c r="AG2198" s="72">
        <v>0.28199999999999997</v>
      </c>
      <c r="AH2198" s="72">
        <v>106.184</v>
      </c>
      <c r="AI2198" s="12">
        <v>54.363999999999997</v>
      </c>
      <c r="AJ2198" s="72">
        <v>2.2829999999999999</v>
      </c>
      <c r="AK2198" s="72">
        <v>11.641999999999999</v>
      </c>
      <c r="AL2198" s="12">
        <v>61.088000000000001</v>
      </c>
      <c r="AM2198" s="72">
        <v>2.5659999999999998</v>
      </c>
      <c r="AN2198" s="72">
        <v>7.585</v>
      </c>
      <c r="AO2198" s="12">
        <v>1907.83</v>
      </c>
      <c r="AP2198" s="72">
        <v>80.125</v>
      </c>
      <c r="AQ2198" s="72">
        <v>0.441</v>
      </c>
      <c r="AR2198" s="12">
        <v>8.8539999999999992</v>
      </c>
      <c r="AS2198" s="72">
        <v>0.372</v>
      </c>
      <c r="AT2198" s="72">
        <v>74.840999999999994</v>
      </c>
      <c r="AU2198" s="12">
        <v>21.297000000000001</v>
      </c>
      <c r="AV2198" s="72">
        <v>0.89400000000000002</v>
      </c>
      <c r="AW2198" s="72">
        <v>52.923000000000002</v>
      </c>
      <c r="AX2198" s="12">
        <v>49.051000000000002</v>
      </c>
      <c r="AY2198" s="72">
        <v>2.06</v>
      </c>
      <c r="AZ2198" s="72">
        <v>38.69</v>
      </c>
      <c r="BA2198" s="12">
        <v>70.347999999999999</v>
      </c>
      <c r="BB2198" s="72">
        <v>2.9540000000000002</v>
      </c>
      <c r="BC2198" s="72">
        <v>30.832999999999998</v>
      </c>
      <c r="BD2198" s="12">
        <v>15.999000000000001</v>
      </c>
      <c r="BE2198" s="72">
        <v>0.67200000000000004</v>
      </c>
      <c r="BF2198" s="72">
        <v>71.483000000000004</v>
      </c>
      <c r="BG2198" s="12">
        <v>86.346999999999994</v>
      </c>
      <c r="BH2198" s="72">
        <v>3.6259999999999999</v>
      </c>
      <c r="BI2198" s="72">
        <v>28.425999999999998</v>
      </c>
      <c r="BJ2198" s="12">
        <v>287.29700000000003</v>
      </c>
      <c r="BK2198" s="72">
        <v>12.066000000000001</v>
      </c>
      <c r="BL2198" s="72">
        <v>13.262</v>
      </c>
      <c r="BM2198" s="12">
        <v>90.733000000000004</v>
      </c>
      <c r="BN2198" s="72">
        <v>3.8109999999999999</v>
      </c>
      <c r="BO2198" s="72">
        <v>42.563000000000002</v>
      </c>
      <c r="BP2198" s="12">
        <v>378.03</v>
      </c>
      <c r="BQ2198" s="72">
        <v>15.877000000000001</v>
      </c>
      <c r="BR2198" s="72">
        <v>6.4660000000000002</v>
      </c>
      <c r="BS2198" s="12">
        <v>473.23099999999999</v>
      </c>
      <c r="BT2198" s="72">
        <v>19.875</v>
      </c>
      <c r="BU2198" s="72">
        <v>1.7629999999999999</v>
      </c>
      <c r="BV2198" s="12">
        <v>2381.0610000000001</v>
      </c>
      <c r="BW2198" s="72">
        <v>100</v>
      </c>
      <c r="BX2198" s="72">
        <v>0.122</v>
      </c>
      <c r="BY2198" s="13"/>
      <c r="BZ2198" s="13"/>
    </row>
    <row r="2199" spans="1:78" ht="12.75" customHeight="1">
      <c r="A2199" s="122" t="s">
        <v>65</v>
      </c>
      <c r="B2199" s="71" t="s">
        <v>69</v>
      </c>
      <c r="C2199" s="71" t="s">
        <v>25</v>
      </c>
      <c r="D2199" s="34">
        <v>43525</v>
      </c>
      <c r="E2199" s="12">
        <v>1047.787</v>
      </c>
      <c r="F2199" s="72">
        <v>43.984999999999999</v>
      </c>
      <c r="G2199" s="72">
        <v>1.27</v>
      </c>
      <c r="H2199" s="12">
        <v>69.894999999999996</v>
      </c>
      <c r="I2199" s="72">
        <v>2.9340000000000002</v>
      </c>
      <c r="J2199" s="72">
        <v>29.178000000000001</v>
      </c>
      <c r="K2199" s="12">
        <v>92.396000000000001</v>
      </c>
      <c r="L2199" s="72">
        <v>3.879</v>
      </c>
      <c r="M2199" s="72">
        <v>31.588999999999999</v>
      </c>
      <c r="N2199" s="12">
        <v>162.291</v>
      </c>
      <c r="O2199" s="72">
        <v>6.8129999999999997</v>
      </c>
      <c r="P2199" s="72">
        <v>24.106000000000002</v>
      </c>
      <c r="Q2199" s="12">
        <v>0</v>
      </c>
      <c r="R2199" s="72">
        <v>0</v>
      </c>
      <c r="S2199" s="72">
        <v>0</v>
      </c>
      <c r="T2199" s="12">
        <v>162.291</v>
      </c>
      <c r="U2199" s="72">
        <v>6.8129999999999997</v>
      </c>
      <c r="V2199" s="72">
        <v>24.106000000000002</v>
      </c>
      <c r="W2199" s="12">
        <v>621.26800000000003</v>
      </c>
      <c r="X2199" s="72">
        <v>26.08</v>
      </c>
      <c r="Y2199" s="72">
        <v>6.3719999999999999</v>
      </c>
      <c r="Z2199" s="12">
        <v>783.55899999999997</v>
      </c>
      <c r="AA2199" s="72">
        <v>32.893000000000001</v>
      </c>
      <c r="AB2199" s="72">
        <v>1.4590000000000001</v>
      </c>
      <c r="AC2199" s="12">
        <v>1831.347</v>
      </c>
      <c r="AD2199" s="72">
        <v>76.878</v>
      </c>
      <c r="AE2199" s="72">
        <v>0.58799999999999997</v>
      </c>
      <c r="AF2199" s="12">
        <v>3.2770000000000001</v>
      </c>
      <c r="AG2199" s="72">
        <v>0.13800000000000001</v>
      </c>
      <c r="AH2199" s="72">
        <v>111.032</v>
      </c>
      <c r="AI2199" s="12">
        <v>70.659000000000006</v>
      </c>
      <c r="AJ2199" s="72">
        <v>2.9660000000000002</v>
      </c>
      <c r="AK2199" s="72">
        <v>6.4349999999999996</v>
      </c>
      <c r="AL2199" s="12">
        <v>73.936000000000007</v>
      </c>
      <c r="AM2199" s="72">
        <v>3.1040000000000001</v>
      </c>
      <c r="AN2199" s="72">
        <v>4.7469999999999999</v>
      </c>
      <c r="AO2199" s="12">
        <v>1905.2829999999999</v>
      </c>
      <c r="AP2199" s="72">
        <v>79.980999999999995</v>
      </c>
      <c r="AQ2199" s="72">
        <v>0.47399999999999998</v>
      </c>
      <c r="AR2199" s="12">
        <v>23.158999999999999</v>
      </c>
      <c r="AS2199" s="72">
        <v>0.97199999999999998</v>
      </c>
      <c r="AT2199" s="72">
        <v>61.234000000000002</v>
      </c>
      <c r="AU2199" s="12">
        <v>13.771000000000001</v>
      </c>
      <c r="AV2199" s="72">
        <v>0.57799999999999996</v>
      </c>
      <c r="AW2199" s="72">
        <v>62.695</v>
      </c>
      <c r="AX2199" s="12">
        <v>70.552999999999997</v>
      </c>
      <c r="AY2199" s="72">
        <v>2.9620000000000002</v>
      </c>
      <c r="AZ2199" s="72">
        <v>30.695</v>
      </c>
      <c r="BA2199" s="12">
        <v>84.323999999999998</v>
      </c>
      <c r="BB2199" s="72">
        <v>3.54</v>
      </c>
      <c r="BC2199" s="72">
        <v>26.277000000000001</v>
      </c>
      <c r="BD2199" s="12">
        <v>47.996000000000002</v>
      </c>
      <c r="BE2199" s="72">
        <v>2.0150000000000001</v>
      </c>
      <c r="BF2199" s="72">
        <v>38.012</v>
      </c>
      <c r="BG2199" s="12">
        <v>132.32</v>
      </c>
      <c r="BH2199" s="72">
        <v>5.5549999999999997</v>
      </c>
      <c r="BI2199" s="72">
        <v>19.462</v>
      </c>
      <c r="BJ2199" s="12">
        <v>250.255</v>
      </c>
      <c r="BK2199" s="72">
        <v>10.505000000000001</v>
      </c>
      <c r="BL2199" s="72">
        <v>13.132999999999999</v>
      </c>
      <c r="BM2199" s="12">
        <v>71.144000000000005</v>
      </c>
      <c r="BN2199" s="72">
        <v>2.9870000000000001</v>
      </c>
      <c r="BO2199" s="72">
        <v>27.742999999999999</v>
      </c>
      <c r="BP2199" s="12">
        <v>321.39999999999998</v>
      </c>
      <c r="BQ2199" s="72">
        <v>13.492000000000001</v>
      </c>
      <c r="BR2199" s="72">
        <v>9.7449999999999992</v>
      </c>
      <c r="BS2199" s="12">
        <v>476.87799999999999</v>
      </c>
      <c r="BT2199" s="72">
        <v>20.018999999999998</v>
      </c>
      <c r="BU2199" s="72">
        <v>1.885</v>
      </c>
      <c r="BV2199" s="12">
        <v>2382.1610000000001</v>
      </c>
      <c r="BW2199" s="72">
        <v>100</v>
      </c>
      <c r="BX2199" s="72">
        <v>0.123</v>
      </c>
      <c r="BY2199" s="13"/>
      <c r="BZ2199" s="13"/>
    </row>
    <row r="2200" spans="1:78" ht="12.75" customHeight="1">
      <c r="A2200" s="122" t="s">
        <v>65</v>
      </c>
      <c r="B2200" s="71" t="s">
        <v>69</v>
      </c>
      <c r="C2200" s="71" t="s">
        <v>25</v>
      </c>
      <c r="D2200" s="34">
        <v>43617</v>
      </c>
      <c r="E2200" s="12">
        <v>1055.1769999999999</v>
      </c>
      <c r="F2200" s="72">
        <v>44.206000000000003</v>
      </c>
      <c r="G2200" s="72">
        <v>1.647</v>
      </c>
      <c r="H2200" s="12">
        <v>128.809</v>
      </c>
      <c r="I2200" s="72">
        <v>5.3959999999999999</v>
      </c>
      <c r="J2200" s="72">
        <v>24.977</v>
      </c>
      <c r="K2200" s="12">
        <v>93.570999999999998</v>
      </c>
      <c r="L2200" s="72">
        <v>3.92</v>
      </c>
      <c r="M2200" s="72">
        <v>35.161000000000001</v>
      </c>
      <c r="N2200" s="12">
        <v>222.38</v>
      </c>
      <c r="O2200" s="72">
        <v>9.3170000000000002</v>
      </c>
      <c r="P2200" s="72">
        <v>18.449000000000002</v>
      </c>
      <c r="Q2200" s="12">
        <v>0</v>
      </c>
      <c r="R2200" s="72">
        <v>0</v>
      </c>
      <c r="S2200" s="72">
        <v>0</v>
      </c>
      <c r="T2200" s="12">
        <v>222.38</v>
      </c>
      <c r="U2200" s="72">
        <v>9.3170000000000002</v>
      </c>
      <c r="V2200" s="72">
        <v>18.449000000000002</v>
      </c>
      <c r="W2200" s="12">
        <v>581.56700000000001</v>
      </c>
      <c r="X2200" s="72">
        <v>24.364999999999998</v>
      </c>
      <c r="Y2200" s="72">
        <v>7.1760000000000002</v>
      </c>
      <c r="Z2200" s="12">
        <v>803.947</v>
      </c>
      <c r="AA2200" s="72">
        <v>33.680999999999997</v>
      </c>
      <c r="AB2200" s="72">
        <v>1.6659999999999999</v>
      </c>
      <c r="AC2200" s="12">
        <v>1859.124</v>
      </c>
      <c r="AD2200" s="72">
        <v>77.888000000000005</v>
      </c>
      <c r="AE2200" s="72">
        <v>0.67</v>
      </c>
      <c r="AF2200" s="12">
        <v>3.8719999999999999</v>
      </c>
      <c r="AG2200" s="72">
        <v>0.16200000000000001</v>
      </c>
      <c r="AH2200" s="72">
        <v>104.786</v>
      </c>
      <c r="AI2200" s="12">
        <v>72.555000000000007</v>
      </c>
      <c r="AJ2200" s="72">
        <v>3.04</v>
      </c>
      <c r="AK2200" s="72">
        <v>10.382999999999999</v>
      </c>
      <c r="AL2200" s="12">
        <v>76.427000000000007</v>
      </c>
      <c r="AM2200" s="72">
        <v>3.202</v>
      </c>
      <c r="AN2200" s="72">
        <v>7.23</v>
      </c>
      <c r="AO2200" s="12">
        <v>1935.5509999999999</v>
      </c>
      <c r="AP2200" s="72">
        <v>81.088999999999999</v>
      </c>
      <c r="AQ2200" s="72">
        <v>0.64400000000000002</v>
      </c>
      <c r="AR2200" s="12">
        <v>10.195</v>
      </c>
      <c r="AS2200" s="72">
        <v>0.42699999999999999</v>
      </c>
      <c r="AT2200" s="72">
        <v>101.732</v>
      </c>
      <c r="AU2200" s="12">
        <v>0</v>
      </c>
      <c r="AV2200" s="72">
        <v>0</v>
      </c>
      <c r="AW2200" s="72">
        <v>0</v>
      </c>
      <c r="AX2200" s="12">
        <v>78.084999999999994</v>
      </c>
      <c r="AY2200" s="72">
        <v>3.2709999999999999</v>
      </c>
      <c r="AZ2200" s="72">
        <v>40.341999999999999</v>
      </c>
      <c r="BA2200" s="12">
        <v>78.084999999999994</v>
      </c>
      <c r="BB2200" s="72">
        <v>3.2709999999999999</v>
      </c>
      <c r="BC2200" s="72">
        <v>40.341999999999999</v>
      </c>
      <c r="BD2200" s="12">
        <v>23.451000000000001</v>
      </c>
      <c r="BE2200" s="72">
        <v>0.98199999999999998</v>
      </c>
      <c r="BF2200" s="72">
        <v>41.838999999999999</v>
      </c>
      <c r="BG2200" s="12">
        <v>101.536</v>
      </c>
      <c r="BH2200" s="72">
        <v>4.2539999999999996</v>
      </c>
      <c r="BI2200" s="72">
        <v>30.106000000000002</v>
      </c>
      <c r="BJ2200" s="12">
        <v>292.04000000000002</v>
      </c>
      <c r="BK2200" s="72">
        <v>12.234999999999999</v>
      </c>
      <c r="BL2200" s="72">
        <v>12.79</v>
      </c>
      <c r="BM2200" s="12">
        <v>47.61</v>
      </c>
      <c r="BN2200" s="72">
        <v>1.9950000000000001</v>
      </c>
      <c r="BO2200" s="72">
        <v>29.283000000000001</v>
      </c>
      <c r="BP2200" s="12">
        <v>339.65</v>
      </c>
      <c r="BQ2200" s="72">
        <v>14.23</v>
      </c>
      <c r="BR2200" s="72">
        <v>9.7040000000000006</v>
      </c>
      <c r="BS2200" s="12">
        <v>451.38099999999997</v>
      </c>
      <c r="BT2200" s="72">
        <v>18.911000000000001</v>
      </c>
      <c r="BU2200" s="72">
        <v>2.7570000000000001</v>
      </c>
      <c r="BV2200" s="12">
        <v>2386.931</v>
      </c>
      <c r="BW2200" s="72">
        <v>100</v>
      </c>
      <c r="BX2200" s="72">
        <v>0.11700000000000001</v>
      </c>
      <c r="BY2200" s="13"/>
      <c r="BZ2200" s="13"/>
    </row>
    <row r="2201" spans="1:78" ht="12.75" customHeight="1">
      <c r="A2201" s="122" t="s">
        <v>65</v>
      </c>
      <c r="B2201" s="71" t="s">
        <v>69</v>
      </c>
      <c r="C2201" s="71" t="s">
        <v>25</v>
      </c>
      <c r="D2201" s="34">
        <v>44075</v>
      </c>
      <c r="E2201" s="12">
        <v>1049.79</v>
      </c>
      <c r="F2201" s="72">
        <v>43.4</v>
      </c>
      <c r="G2201" s="72">
        <v>2.097</v>
      </c>
      <c r="H2201" s="12">
        <v>47.308</v>
      </c>
      <c r="I2201" s="72">
        <v>1.956</v>
      </c>
      <c r="J2201" s="72">
        <v>41.731000000000002</v>
      </c>
      <c r="K2201" s="12">
        <v>103.04600000000001</v>
      </c>
      <c r="L2201" s="72">
        <v>4.26</v>
      </c>
      <c r="M2201" s="72">
        <v>26.710999999999999</v>
      </c>
      <c r="N2201" s="12">
        <v>150.35400000000001</v>
      </c>
      <c r="O2201" s="72">
        <v>6.2160000000000002</v>
      </c>
      <c r="P2201" s="72">
        <v>20.69</v>
      </c>
      <c r="Q2201" s="12">
        <v>0</v>
      </c>
      <c r="R2201" s="72">
        <v>0</v>
      </c>
      <c r="S2201" s="72">
        <v>0</v>
      </c>
      <c r="T2201" s="12">
        <v>150.35400000000001</v>
      </c>
      <c r="U2201" s="72">
        <v>6.2160000000000002</v>
      </c>
      <c r="V2201" s="72">
        <v>20.69</v>
      </c>
      <c r="W2201" s="12">
        <v>630.90099999999995</v>
      </c>
      <c r="X2201" s="72">
        <v>26.082000000000001</v>
      </c>
      <c r="Y2201" s="72">
        <v>5.4740000000000002</v>
      </c>
      <c r="Z2201" s="12">
        <v>781.25400000000002</v>
      </c>
      <c r="AA2201" s="72">
        <v>32.298000000000002</v>
      </c>
      <c r="AB2201" s="72">
        <v>2.5350000000000001</v>
      </c>
      <c r="AC2201" s="12">
        <v>1831.0450000000001</v>
      </c>
      <c r="AD2201" s="72">
        <v>75.697999999999993</v>
      </c>
      <c r="AE2201" s="72">
        <v>0.74</v>
      </c>
      <c r="AF2201" s="12">
        <v>0</v>
      </c>
      <c r="AG2201" s="72">
        <v>0</v>
      </c>
      <c r="AH2201" s="72">
        <v>0</v>
      </c>
      <c r="AI2201" s="12">
        <v>100.43</v>
      </c>
      <c r="AJ2201" s="72">
        <v>4.1520000000000001</v>
      </c>
      <c r="AK2201" s="72">
        <v>4.5819999999999999</v>
      </c>
      <c r="AL2201" s="12">
        <v>100.43</v>
      </c>
      <c r="AM2201" s="72">
        <v>4.1520000000000001</v>
      </c>
      <c r="AN2201" s="72">
        <v>4.5819999999999999</v>
      </c>
      <c r="AO2201" s="12">
        <v>1931.4749999999999</v>
      </c>
      <c r="AP2201" s="72">
        <v>79.849999999999994</v>
      </c>
      <c r="AQ2201" s="72">
        <v>0.65400000000000003</v>
      </c>
      <c r="AR2201" s="12">
        <v>12.427</v>
      </c>
      <c r="AS2201" s="72">
        <v>0.51400000000000001</v>
      </c>
      <c r="AT2201" s="72">
        <v>77.948999999999998</v>
      </c>
      <c r="AU2201" s="12">
        <v>24.809000000000001</v>
      </c>
      <c r="AV2201" s="72">
        <v>1.026</v>
      </c>
      <c r="AW2201" s="72">
        <v>81.372</v>
      </c>
      <c r="AX2201" s="12">
        <v>110.051</v>
      </c>
      <c r="AY2201" s="72">
        <v>4.55</v>
      </c>
      <c r="AZ2201" s="72">
        <v>25.213999999999999</v>
      </c>
      <c r="BA2201" s="12">
        <v>134.86000000000001</v>
      </c>
      <c r="BB2201" s="72">
        <v>5.5750000000000002</v>
      </c>
      <c r="BC2201" s="72">
        <v>25.574999999999999</v>
      </c>
      <c r="BD2201" s="12">
        <v>73.177000000000007</v>
      </c>
      <c r="BE2201" s="72">
        <v>3.0249999999999999</v>
      </c>
      <c r="BF2201" s="72">
        <v>35.323999999999998</v>
      </c>
      <c r="BG2201" s="12">
        <v>208.03700000000001</v>
      </c>
      <c r="BH2201" s="72">
        <v>8.6010000000000009</v>
      </c>
      <c r="BI2201" s="72">
        <v>20.658999999999999</v>
      </c>
      <c r="BJ2201" s="12">
        <v>251.471</v>
      </c>
      <c r="BK2201" s="72">
        <v>10.396000000000001</v>
      </c>
      <c r="BL2201" s="72">
        <v>16.248000000000001</v>
      </c>
      <c r="BM2201" s="12">
        <v>15.481999999999999</v>
      </c>
      <c r="BN2201" s="72">
        <v>0.64</v>
      </c>
      <c r="BO2201" s="72">
        <v>46.985999999999997</v>
      </c>
      <c r="BP2201" s="12">
        <v>266.95400000000001</v>
      </c>
      <c r="BQ2201" s="72">
        <v>11.036</v>
      </c>
      <c r="BR2201" s="72">
        <v>15.901</v>
      </c>
      <c r="BS2201" s="12">
        <v>487.41800000000001</v>
      </c>
      <c r="BT2201" s="72">
        <v>20.149999999999999</v>
      </c>
      <c r="BU2201" s="72">
        <v>2.4540000000000002</v>
      </c>
      <c r="BV2201" s="12">
        <v>2418.8919999999998</v>
      </c>
      <c r="BW2201" s="72">
        <v>100</v>
      </c>
      <c r="BX2201" s="72">
        <v>0.115</v>
      </c>
      <c r="BY2201" s="13"/>
      <c r="BZ2201" s="13"/>
    </row>
    <row r="2202" spans="1:78" ht="12.75" customHeight="1">
      <c r="A2202" s="122" t="s">
        <v>65</v>
      </c>
      <c r="B2202" s="71" t="s">
        <v>69</v>
      </c>
      <c r="C2202" s="71" t="s">
        <v>25</v>
      </c>
      <c r="D2202" s="34">
        <v>44166</v>
      </c>
      <c r="E2202" s="12">
        <v>1041.79</v>
      </c>
      <c r="F2202" s="72">
        <v>42.975000000000001</v>
      </c>
      <c r="G2202" s="72">
        <v>2.3279999999999998</v>
      </c>
      <c r="H2202" s="12">
        <v>71.364999999999995</v>
      </c>
      <c r="I2202" s="72">
        <v>2.944</v>
      </c>
      <c r="J2202" s="72">
        <v>30.661999999999999</v>
      </c>
      <c r="K2202" s="12">
        <v>70.091999999999999</v>
      </c>
      <c r="L2202" s="72">
        <v>2.891</v>
      </c>
      <c r="M2202" s="72">
        <v>52.308</v>
      </c>
      <c r="N2202" s="12">
        <v>141.45699999999999</v>
      </c>
      <c r="O2202" s="72">
        <v>5.835</v>
      </c>
      <c r="P2202" s="72">
        <v>26.815999999999999</v>
      </c>
      <c r="Q2202" s="12">
        <v>14.077999999999999</v>
      </c>
      <c r="R2202" s="72">
        <v>0.58099999999999996</v>
      </c>
      <c r="S2202" s="72">
        <v>80.257999999999996</v>
      </c>
      <c r="T2202" s="12">
        <v>155.535</v>
      </c>
      <c r="U2202" s="72">
        <v>6.4160000000000004</v>
      </c>
      <c r="V2202" s="72">
        <v>25.062999999999999</v>
      </c>
      <c r="W2202" s="12">
        <v>667.33</v>
      </c>
      <c r="X2202" s="72">
        <v>27.527999999999999</v>
      </c>
      <c r="Y2202" s="72">
        <v>7.1319999999999997</v>
      </c>
      <c r="Z2202" s="12">
        <v>822.86400000000003</v>
      </c>
      <c r="AA2202" s="72">
        <v>33.944000000000003</v>
      </c>
      <c r="AB2202" s="72">
        <v>2.528</v>
      </c>
      <c r="AC2202" s="12">
        <v>1864.654</v>
      </c>
      <c r="AD2202" s="72">
        <v>76.92</v>
      </c>
      <c r="AE2202" s="72">
        <v>0.64800000000000002</v>
      </c>
      <c r="AF2202" s="12">
        <v>15.864000000000001</v>
      </c>
      <c r="AG2202" s="72">
        <v>0.65400000000000003</v>
      </c>
      <c r="AH2202" s="72">
        <v>107.64700000000001</v>
      </c>
      <c r="AI2202" s="12">
        <v>78.649000000000001</v>
      </c>
      <c r="AJ2202" s="72">
        <v>3.2440000000000002</v>
      </c>
      <c r="AK2202" s="72">
        <v>21.748999999999999</v>
      </c>
      <c r="AL2202" s="12">
        <v>94.513000000000005</v>
      </c>
      <c r="AM2202" s="72">
        <v>3.899</v>
      </c>
      <c r="AN2202" s="72">
        <v>4.4720000000000004</v>
      </c>
      <c r="AO2202" s="12">
        <v>1959.1669999999999</v>
      </c>
      <c r="AP2202" s="72">
        <v>80.819000000000003</v>
      </c>
      <c r="AQ2202" s="72">
        <v>0.59399999999999997</v>
      </c>
      <c r="AR2202" s="12">
        <v>21.922999999999998</v>
      </c>
      <c r="AS2202" s="72">
        <v>0.90400000000000003</v>
      </c>
      <c r="AT2202" s="72">
        <v>50.231000000000002</v>
      </c>
      <c r="AU2202" s="12">
        <v>5.2569999999999997</v>
      </c>
      <c r="AV2202" s="72">
        <v>0.217</v>
      </c>
      <c r="AW2202" s="72">
        <v>102.51</v>
      </c>
      <c r="AX2202" s="12">
        <v>83.447000000000003</v>
      </c>
      <c r="AY2202" s="72">
        <v>3.4420000000000002</v>
      </c>
      <c r="AZ2202" s="72">
        <v>33.337000000000003</v>
      </c>
      <c r="BA2202" s="12">
        <v>88.703999999999994</v>
      </c>
      <c r="BB2202" s="72">
        <v>3.6589999999999998</v>
      </c>
      <c r="BC2202" s="72">
        <v>32.517000000000003</v>
      </c>
      <c r="BD2202" s="12">
        <v>16.384</v>
      </c>
      <c r="BE2202" s="72">
        <v>0.67600000000000005</v>
      </c>
      <c r="BF2202" s="72">
        <v>49.469000000000001</v>
      </c>
      <c r="BG2202" s="12">
        <v>105.089</v>
      </c>
      <c r="BH2202" s="72">
        <v>4.335</v>
      </c>
      <c r="BI2202" s="72">
        <v>27.257000000000001</v>
      </c>
      <c r="BJ2202" s="12">
        <v>285.988</v>
      </c>
      <c r="BK2202" s="72">
        <v>11.797000000000001</v>
      </c>
      <c r="BL2202" s="72">
        <v>11.446999999999999</v>
      </c>
      <c r="BM2202" s="12">
        <v>51.987000000000002</v>
      </c>
      <c r="BN2202" s="72">
        <v>2.145</v>
      </c>
      <c r="BO2202" s="72">
        <v>34.113</v>
      </c>
      <c r="BP2202" s="12">
        <v>337.97500000000002</v>
      </c>
      <c r="BQ2202" s="72">
        <v>13.942</v>
      </c>
      <c r="BR2202" s="72">
        <v>7.8049999999999997</v>
      </c>
      <c r="BS2202" s="12">
        <v>464.98700000000002</v>
      </c>
      <c r="BT2202" s="72">
        <v>19.181000000000001</v>
      </c>
      <c r="BU2202" s="72">
        <v>2.391</v>
      </c>
      <c r="BV2202" s="12">
        <v>2424.1550000000002</v>
      </c>
      <c r="BW2202" s="72">
        <v>100</v>
      </c>
      <c r="BX2202" s="72">
        <v>0.112</v>
      </c>
      <c r="BY2202" s="13"/>
      <c r="BZ2202" s="13"/>
    </row>
    <row r="2203" spans="1:78" ht="12.75" customHeight="1">
      <c r="A2203" s="122" t="s">
        <v>65</v>
      </c>
      <c r="B2203" s="71" t="s">
        <v>69</v>
      </c>
      <c r="C2203" s="71" t="s">
        <v>25</v>
      </c>
      <c r="D2203" s="34">
        <v>44256</v>
      </c>
      <c r="E2203" s="12">
        <v>1092.6949999999999</v>
      </c>
      <c r="F2203" s="72">
        <v>44.988</v>
      </c>
      <c r="G2203" s="72">
        <v>1.48</v>
      </c>
      <c r="H2203" s="12">
        <v>40.512999999999998</v>
      </c>
      <c r="I2203" s="72">
        <v>1.6679999999999999</v>
      </c>
      <c r="J2203" s="72">
        <v>32.546999999999997</v>
      </c>
      <c r="K2203" s="12">
        <v>98.87</v>
      </c>
      <c r="L2203" s="72">
        <v>4.0709999999999997</v>
      </c>
      <c r="M2203" s="72">
        <v>26.478999999999999</v>
      </c>
      <c r="N2203" s="12">
        <v>139.38300000000001</v>
      </c>
      <c r="O2203" s="72">
        <v>5.7389999999999999</v>
      </c>
      <c r="P2203" s="72">
        <v>21.038</v>
      </c>
      <c r="Q2203" s="12">
        <v>12.802</v>
      </c>
      <c r="R2203" s="72">
        <v>0.52700000000000002</v>
      </c>
      <c r="S2203" s="72">
        <v>69.460999999999999</v>
      </c>
      <c r="T2203" s="12">
        <v>152.18600000000001</v>
      </c>
      <c r="U2203" s="72">
        <v>6.266</v>
      </c>
      <c r="V2203" s="72">
        <v>20.404</v>
      </c>
      <c r="W2203" s="12">
        <v>631.76</v>
      </c>
      <c r="X2203" s="72">
        <v>26.010999999999999</v>
      </c>
      <c r="Y2203" s="72">
        <v>6.27</v>
      </c>
      <c r="Z2203" s="12">
        <v>783.94500000000005</v>
      </c>
      <c r="AA2203" s="72">
        <v>32.276000000000003</v>
      </c>
      <c r="AB2203" s="72">
        <v>2.3250000000000002</v>
      </c>
      <c r="AC2203" s="12">
        <v>1876.64</v>
      </c>
      <c r="AD2203" s="72">
        <v>77.263999999999996</v>
      </c>
      <c r="AE2203" s="72">
        <v>0.69399999999999995</v>
      </c>
      <c r="AF2203" s="12">
        <v>8.9870000000000001</v>
      </c>
      <c r="AG2203" s="72">
        <v>0.37</v>
      </c>
      <c r="AH2203" s="72">
        <v>74.343999999999994</v>
      </c>
      <c r="AI2203" s="12">
        <v>80.540999999999997</v>
      </c>
      <c r="AJ2203" s="72">
        <v>3.3159999999999998</v>
      </c>
      <c r="AK2203" s="72">
        <v>10.105</v>
      </c>
      <c r="AL2203" s="12">
        <v>89.528000000000006</v>
      </c>
      <c r="AM2203" s="72">
        <v>3.6859999999999999</v>
      </c>
      <c r="AN2203" s="72">
        <v>5.24</v>
      </c>
      <c r="AO2203" s="12">
        <v>1966.1679999999999</v>
      </c>
      <c r="AP2203" s="72">
        <v>80.95</v>
      </c>
      <c r="AQ2203" s="72">
        <v>0.67600000000000005</v>
      </c>
      <c r="AR2203" s="12">
        <v>45.258000000000003</v>
      </c>
      <c r="AS2203" s="72">
        <v>1.863</v>
      </c>
      <c r="AT2203" s="72">
        <v>37.837000000000003</v>
      </c>
      <c r="AU2203" s="12">
        <v>13.231999999999999</v>
      </c>
      <c r="AV2203" s="72">
        <v>0.54500000000000004</v>
      </c>
      <c r="AW2203" s="72">
        <v>57.933</v>
      </c>
      <c r="AX2203" s="12">
        <v>78.700999999999993</v>
      </c>
      <c r="AY2203" s="72">
        <v>3.24</v>
      </c>
      <c r="AZ2203" s="72">
        <v>42.444000000000003</v>
      </c>
      <c r="BA2203" s="12">
        <v>91.933000000000007</v>
      </c>
      <c r="BB2203" s="72">
        <v>3.7850000000000001</v>
      </c>
      <c r="BC2203" s="72">
        <v>35.436999999999998</v>
      </c>
      <c r="BD2203" s="12">
        <v>68.369</v>
      </c>
      <c r="BE2203" s="72">
        <v>2.8149999999999999</v>
      </c>
      <c r="BF2203" s="72">
        <v>37.552</v>
      </c>
      <c r="BG2203" s="12">
        <v>160.30199999999999</v>
      </c>
      <c r="BH2203" s="72">
        <v>6.6</v>
      </c>
      <c r="BI2203" s="72">
        <v>21.33</v>
      </c>
      <c r="BJ2203" s="12">
        <v>208.12299999999999</v>
      </c>
      <c r="BK2203" s="72">
        <v>8.5690000000000008</v>
      </c>
      <c r="BL2203" s="72">
        <v>21.084</v>
      </c>
      <c r="BM2203" s="12">
        <v>49.01</v>
      </c>
      <c r="BN2203" s="72">
        <v>2.0179999999999998</v>
      </c>
      <c r="BO2203" s="72">
        <v>45.424999999999997</v>
      </c>
      <c r="BP2203" s="12">
        <v>257.13299999999998</v>
      </c>
      <c r="BQ2203" s="72">
        <v>10.587</v>
      </c>
      <c r="BR2203" s="72">
        <v>15.164</v>
      </c>
      <c r="BS2203" s="12">
        <v>462.69400000000002</v>
      </c>
      <c r="BT2203" s="72">
        <v>19.05</v>
      </c>
      <c r="BU2203" s="72">
        <v>2.8769999999999998</v>
      </c>
      <c r="BV2203" s="12">
        <v>2428.8620000000001</v>
      </c>
      <c r="BW2203" s="72">
        <v>100</v>
      </c>
      <c r="BX2203" s="72">
        <v>7.3999999999999996E-2</v>
      </c>
      <c r="BY2203" s="13"/>
      <c r="BZ2203" s="13"/>
    </row>
    <row r="2204" spans="1:78" ht="12.75" customHeight="1">
      <c r="A2204" s="122" t="s">
        <v>65</v>
      </c>
      <c r="B2204" s="71" t="s">
        <v>69</v>
      </c>
      <c r="C2204" s="71" t="s">
        <v>25</v>
      </c>
      <c r="D2204" s="34">
        <v>44348</v>
      </c>
      <c r="E2204" s="12">
        <v>1091.777</v>
      </c>
      <c r="F2204" s="72">
        <v>44.87</v>
      </c>
      <c r="G2204" s="72">
        <v>1.659</v>
      </c>
      <c r="H2204" s="12">
        <v>89.98</v>
      </c>
      <c r="I2204" s="72">
        <v>3.698</v>
      </c>
      <c r="J2204" s="72">
        <v>33.93</v>
      </c>
      <c r="K2204" s="12">
        <v>47.588000000000001</v>
      </c>
      <c r="L2204" s="72">
        <v>1.956</v>
      </c>
      <c r="M2204" s="72">
        <v>39.734999999999999</v>
      </c>
      <c r="N2204" s="12">
        <v>137.56800000000001</v>
      </c>
      <c r="O2204" s="72">
        <v>5.6539999999999999</v>
      </c>
      <c r="P2204" s="72">
        <v>24.538</v>
      </c>
      <c r="Q2204" s="12">
        <v>9.4369999999999994</v>
      </c>
      <c r="R2204" s="72">
        <v>0.38800000000000001</v>
      </c>
      <c r="S2204" s="72">
        <v>70.674000000000007</v>
      </c>
      <c r="T2204" s="12">
        <v>147.005</v>
      </c>
      <c r="U2204" s="72">
        <v>6.0419999999999998</v>
      </c>
      <c r="V2204" s="72">
        <v>22.547999999999998</v>
      </c>
      <c r="W2204" s="12">
        <v>656.68499999999995</v>
      </c>
      <c r="X2204" s="72">
        <v>26.988</v>
      </c>
      <c r="Y2204" s="72">
        <v>5.5659999999999998</v>
      </c>
      <c r="Z2204" s="12">
        <v>803.69100000000003</v>
      </c>
      <c r="AA2204" s="72">
        <v>33.03</v>
      </c>
      <c r="AB2204" s="72">
        <v>2.6549999999999998</v>
      </c>
      <c r="AC2204" s="12">
        <v>1895.4680000000001</v>
      </c>
      <c r="AD2204" s="72">
        <v>77.899000000000001</v>
      </c>
      <c r="AE2204" s="72">
        <v>0.79200000000000004</v>
      </c>
      <c r="AF2204" s="12">
        <v>0</v>
      </c>
      <c r="AG2204" s="72">
        <v>0</v>
      </c>
      <c r="AH2204" s="72">
        <v>0</v>
      </c>
      <c r="AI2204" s="12">
        <v>84.668999999999997</v>
      </c>
      <c r="AJ2204" s="72">
        <v>3.48</v>
      </c>
      <c r="AK2204" s="72">
        <v>5.343</v>
      </c>
      <c r="AL2204" s="12">
        <v>84.668999999999997</v>
      </c>
      <c r="AM2204" s="72">
        <v>3.48</v>
      </c>
      <c r="AN2204" s="72">
        <v>5.343</v>
      </c>
      <c r="AO2204" s="12">
        <v>1980.136</v>
      </c>
      <c r="AP2204" s="72">
        <v>81.379000000000005</v>
      </c>
      <c r="AQ2204" s="72">
        <v>0.73899999999999999</v>
      </c>
      <c r="AR2204" s="12">
        <v>35.735999999999997</v>
      </c>
      <c r="AS2204" s="72">
        <v>1.4690000000000001</v>
      </c>
      <c r="AT2204" s="72">
        <v>47.353999999999999</v>
      </c>
      <c r="AU2204" s="12">
        <v>12.096</v>
      </c>
      <c r="AV2204" s="72">
        <v>0.497</v>
      </c>
      <c r="AW2204" s="72">
        <v>73.653000000000006</v>
      </c>
      <c r="AX2204" s="12">
        <v>109.39700000000001</v>
      </c>
      <c r="AY2204" s="72">
        <v>4.4960000000000004</v>
      </c>
      <c r="AZ2204" s="72">
        <v>26.907</v>
      </c>
      <c r="BA2204" s="12">
        <v>121.49299999999999</v>
      </c>
      <c r="BB2204" s="72">
        <v>4.9930000000000003</v>
      </c>
      <c r="BC2204" s="72">
        <v>23.989000000000001</v>
      </c>
      <c r="BD2204" s="12">
        <v>34.658000000000001</v>
      </c>
      <c r="BE2204" s="72">
        <v>1.4239999999999999</v>
      </c>
      <c r="BF2204" s="72">
        <v>39.691000000000003</v>
      </c>
      <c r="BG2204" s="12">
        <v>156.15100000000001</v>
      </c>
      <c r="BH2204" s="72">
        <v>6.4169999999999998</v>
      </c>
      <c r="BI2204" s="72">
        <v>21.55</v>
      </c>
      <c r="BJ2204" s="12">
        <v>152.923</v>
      </c>
      <c r="BK2204" s="72">
        <v>6.2850000000000001</v>
      </c>
      <c r="BL2204" s="72">
        <v>20.152999999999999</v>
      </c>
      <c r="BM2204" s="12">
        <v>108.28100000000001</v>
      </c>
      <c r="BN2204" s="72">
        <v>4.45</v>
      </c>
      <c r="BO2204" s="72">
        <v>25.367999999999999</v>
      </c>
      <c r="BP2204" s="12">
        <v>261.20400000000001</v>
      </c>
      <c r="BQ2204" s="72">
        <v>10.734999999999999</v>
      </c>
      <c r="BR2204" s="72">
        <v>12.827</v>
      </c>
      <c r="BS2204" s="12">
        <v>453.09100000000001</v>
      </c>
      <c r="BT2204" s="72">
        <v>18.620999999999999</v>
      </c>
      <c r="BU2204" s="72">
        <v>3.3340000000000001</v>
      </c>
      <c r="BV2204" s="12">
        <v>2433.2269999999999</v>
      </c>
      <c r="BW2204" s="72">
        <v>100</v>
      </c>
      <c r="BX2204" s="72">
        <v>9.4E-2</v>
      </c>
      <c r="BY2204" s="13"/>
      <c r="BZ2204" s="13"/>
    </row>
    <row r="2205" spans="1:78" ht="12.75" customHeight="1">
      <c r="A2205" s="122" t="s">
        <v>65</v>
      </c>
      <c r="B2205" s="71" t="s">
        <v>69</v>
      </c>
      <c r="C2205" s="71" t="s">
        <v>25</v>
      </c>
      <c r="D2205" s="34">
        <v>44805</v>
      </c>
      <c r="E2205" s="12">
        <v>1170.479</v>
      </c>
      <c r="F2205" s="72">
        <v>47.137</v>
      </c>
      <c r="G2205" s="72">
        <v>2.0830000000000002</v>
      </c>
      <c r="H2205" s="12">
        <v>40.043999999999997</v>
      </c>
      <c r="I2205" s="72">
        <v>1.613</v>
      </c>
      <c r="J2205" s="72">
        <v>44.115000000000002</v>
      </c>
      <c r="K2205" s="12">
        <v>62.9</v>
      </c>
      <c r="L2205" s="72">
        <v>2.5329999999999999</v>
      </c>
      <c r="M2205" s="72">
        <v>39.512999999999998</v>
      </c>
      <c r="N2205" s="12">
        <v>102.944</v>
      </c>
      <c r="O2205" s="72">
        <v>4.1459999999999999</v>
      </c>
      <c r="P2205" s="72">
        <v>29.238</v>
      </c>
      <c r="Q2205" s="12">
        <v>32.917000000000002</v>
      </c>
      <c r="R2205" s="72">
        <v>1.3260000000000001</v>
      </c>
      <c r="S2205" s="72">
        <v>72.77</v>
      </c>
      <c r="T2205" s="12">
        <v>135.86099999999999</v>
      </c>
      <c r="U2205" s="72">
        <v>5.4710000000000001</v>
      </c>
      <c r="V2205" s="72">
        <v>26.158999999999999</v>
      </c>
      <c r="W2205" s="12">
        <v>681.92600000000004</v>
      </c>
      <c r="X2205" s="72">
        <v>27.462</v>
      </c>
      <c r="Y2205" s="72">
        <v>7.056</v>
      </c>
      <c r="Z2205" s="12">
        <v>817.78700000000003</v>
      </c>
      <c r="AA2205" s="72">
        <v>32.933999999999997</v>
      </c>
      <c r="AB2205" s="72">
        <v>3.1859999999999999</v>
      </c>
      <c r="AC2205" s="12">
        <v>1988.2660000000001</v>
      </c>
      <c r="AD2205" s="72">
        <v>80.070999999999998</v>
      </c>
      <c r="AE2205" s="72">
        <v>0.57199999999999995</v>
      </c>
      <c r="AF2205" s="12">
        <v>4.1399999999999997</v>
      </c>
      <c r="AG2205" s="72">
        <v>0.16700000000000001</v>
      </c>
      <c r="AH2205" s="72">
        <v>122.45099999999999</v>
      </c>
      <c r="AI2205" s="12">
        <v>53.249000000000002</v>
      </c>
      <c r="AJ2205" s="72">
        <v>2.1440000000000001</v>
      </c>
      <c r="AK2205" s="72">
        <v>11.773</v>
      </c>
      <c r="AL2205" s="12">
        <v>57.389000000000003</v>
      </c>
      <c r="AM2205" s="72">
        <v>2.3109999999999999</v>
      </c>
      <c r="AN2205" s="72">
        <v>7.9340000000000002</v>
      </c>
      <c r="AO2205" s="12">
        <v>2045.655</v>
      </c>
      <c r="AP2205" s="72">
        <v>82.382000000000005</v>
      </c>
      <c r="AQ2205" s="72">
        <v>0.56599999999999995</v>
      </c>
      <c r="AR2205" s="12">
        <v>33.951000000000001</v>
      </c>
      <c r="AS2205" s="72">
        <v>1.367</v>
      </c>
      <c r="AT2205" s="72">
        <v>60.601999999999997</v>
      </c>
      <c r="AU2205" s="12">
        <v>4.492</v>
      </c>
      <c r="AV2205" s="72">
        <v>0.18099999999999999</v>
      </c>
      <c r="AW2205" s="72">
        <v>106.65600000000001</v>
      </c>
      <c r="AX2205" s="12">
        <v>78.465999999999994</v>
      </c>
      <c r="AY2205" s="72">
        <v>3.16</v>
      </c>
      <c r="AZ2205" s="72">
        <v>36.720999999999997</v>
      </c>
      <c r="BA2205" s="12">
        <v>82.957999999999998</v>
      </c>
      <c r="BB2205" s="72">
        <v>3.3410000000000002</v>
      </c>
      <c r="BC2205" s="72">
        <v>34.884999999999998</v>
      </c>
      <c r="BD2205" s="12">
        <v>42.918999999999997</v>
      </c>
      <c r="BE2205" s="72">
        <v>1.728</v>
      </c>
      <c r="BF2205" s="72">
        <v>53.351999999999997</v>
      </c>
      <c r="BG2205" s="12">
        <v>125.877</v>
      </c>
      <c r="BH2205" s="72">
        <v>5.069</v>
      </c>
      <c r="BI2205" s="72">
        <v>24.052</v>
      </c>
      <c r="BJ2205" s="12">
        <v>218.92400000000001</v>
      </c>
      <c r="BK2205" s="72">
        <v>8.8160000000000007</v>
      </c>
      <c r="BL2205" s="72">
        <v>17.013999999999999</v>
      </c>
      <c r="BM2205" s="12">
        <v>58.722999999999999</v>
      </c>
      <c r="BN2205" s="72">
        <v>2.3650000000000002</v>
      </c>
      <c r="BO2205" s="72">
        <v>38.465000000000003</v>
      </c>
      <c r="BP2205" s="12">
        <v>277.64699999999999</v>
      </c>
      <c r="BQ2205" s="72">
        <v>11.180999999999999</v>
      </c>
      <c r="BR2205" s="72">
        <v>10.651999999999999</v>
      </c>
      <c r="BS2205" s="12">
        <v>437.47500000000002</v>
      </c>
      <c r="BT2205" s="72">
        <v>17.617999999999999</v>
      </c>
      <c r="BU2205" s="72">
        <v>2.6480000000000001</v>
      </c>
      <c r="BV2205" s="12">
        <v>2483.13</v>
      </c>
      <c r="BW2205" s="72">
        <v>100</v>
      </c>
      <c r="BX2205" s="72">
        <v>0.13200000000000001</v>
      </c>
      <c r="BY2205" s="13"/>
      <c r="BZ2205" s="13"/>
    </row>
    <row r="2206" spans="1:78" ht="12.75" customHeight="1">
      <c r="A2206" s="122" t="s">
        <v>65</v>
      </c>
      <c r="B2206" s="71" t="s">
        <v>69</v>
      </c>
      <c r="C2206" s="71" t="s">
        <v>25</v>
      </c>
      <c r="D2206" s="34">
        <v>44896</v>
      </c>
      <c r="E2206" s="12">
        <v>1173.01</v>
      </c>
      <c r="F2206" s="72">
        <v>47.031999999999996</v>
      </c>
      <c r="G2206" s="72">
        <v>2.488</v>
      </c>
      <c r="H2206" s="12">
        <v>52.884</v>
      </c>
      <c r="I2206" s="72">
        <v>2.12</v>
      </c>
      <c r="J2206" s="72">
        <v>32.042000000000002</v>
      </c>
      <c r="K2206" s="12">
        <v>12.452999999999999</v>
      </c>
      <c r="L2206" s="72">
        <v>0.499</v>
      </c>
      <c r="M2206" s="72">
        <v>51.758000000000003</v>
      </c>
      <c r="N2206" s="12">
        <v>65.337000000000003</v>
      </c>
      <c r="O2206" s="72">
        <v>2.62</v>
      </c>
      <c r="P2206" s="72">
        <v>31.728000000000002</v>
      </c>
      <c r="Q2206" s="12">
        <v>26.195</v>
      </c>
      <c r="R2206" s="72">
        <v>1.05</v>
      </c>
      <c r="S2206" s="72">
        <v>45.165999999999997</v>
      </c>
      <c r="T2206" s="12">
        <v>91.531999999999996</v>
      </c>
      <c r="U2206" s="72">
        <v>3.67</v>
      </c>
      <c r="V2206" s="72">
        <v>26.84</v>
      </c>
      <c r="W2206" s="12">
        <v>746.51700000000005</v>
      </c>
      <c r="X2206" s="72">
        <v>29.931999999999999</v>
      </c>
      <c r="Y2206" s="72">
        <v>5.0960000000000001</v>
      </c>
      <c r="Z2206" s="12">
        <v>838.04899999999998</v>
      </c>
      <c r="AA2206" s="72">
        <v>33.601999999999997</v>
      </c>
      <c r="AB2206" s="72">
        <v>3.2639999999999998</v>
      </c>
      <c r="AC2206" s="12">
        <v>2011.059</v>
      </c>
      <c r="AD2206" s="72">
        <v>80.634</v>
      </c>
      <c r="AE2206" s="72">
        <v>0.54800000000000004</v>
      </c>
      <c r="AF2206" s="12">
        <v>0</v>
      </c>
      <c r="AG2206" s="72">
        <v>0</v>
      </c>
      <c r="AH2206" s="72">
        <v>0</v>
      </c>
      <c r="AI2206" s="12">
        <v>49.753</v>
      </c>
      <c r="AJ2206" s="72">
        <v>1.9950000000000001</v>
      </c>
      <c r="AK2206" s="72">
        <v>6.9089999999999998</v>
      </c>
      <c r="AL2206" s="12">
        <v>49.753</v>
      </c>
      <c r="AM2206" s="72">
        <v>1.9950000000000001</v>
      </c>
      <c r="AN2206" s="72">
        <v>6.9089999999999998</v>
      </c>
      <c r="AO2206" s="12">
        <v>2060.8119999999999</v>
      </c>
      <c r="AP2206" s="72">
        <v>82.629000000000005</v>
      </c>
      <c r="AQ2206" s="72">
        <v>0.53300000000000003</v>
      </c>
      <c r="AR2206" s="12">
        <v>10.009</v>
      </c>
      <c r="AS2206" s="72">
        <v>0.40100000000000002</v>
      </c>
      <c r="AT2206" s="72">
        <v>105.593</v>
      </c>
      <c r="AU2206" s="12">
        <v>3.9369999999999998</v>
      </c>
      <c r="AV2206" s="72">
        <v>0.158</v>
      </c>
      <c r="AW2206" s="72">
        <v>73.262</v>
      </c>
      <c r="AX2206" s="12">
        <v>42.164999999999999</v>
      </c>
      <c r="AY2206" s="72">
        <v>1.6910000000000001</v>
      </c>
      <c r="AZ2206" s="72">
        <v>40.387</v>
      </c>
      <c r="BA2206" s="12">
        <v>46.101999999999997</v>
      </c>
      <c r="BB2206" s="72">
        <v>1.8480000000000001</v>
      </c>
      <c r="BC2206" s="72">
        <v>36.753999999999998</v>
      </c>
      <c r="BD2206" s="12">
        <v>53.868000000000002</v>
      </c>
      <c r="BE2206" s="72">
        <v>2.16</v>
      </c>
      <c r="BF2206" s="72">
        <v>44.381</v>
      </c>
      <c r="BG2206" s="12">
        <v>99.97</v>
      </c>
      <c r="BH2206" s="72">
        <v>4.008</v>
      </c>
      <c r="BI2206" s="72">
        <v>28.619</v>
      </c>
      <c r="BJ2206" s="12">
        <v>278.12900000000002</v>
      </c>
      <c r="BK2206" s="72">
        <v>11.151999999999999</v>
      </c>
      <c r="BL2206" s="72">
        <v>11.952999999999999</v>
      </c>
      <c r="BM2206" s="12">
        <v>45.146000000000001</v>
      </c>
      <c r="BN2206" s="72">
        <v>1.81</v>
      </c>
      <c r="BO2206" s="72">
        <v>38.396000000000001</v>
      </c>
      <c r="BP2206" s="12">
        <v>323.27499999999998</v>
      </c>
      <c r="BQ2206" s="72">
        <v>12.962</v>
      </c>
      <c r="BR2206" s="72">
        <v>9.4770000000000003</v>
      </c>
      <c r="BS2206" s="12">
        <v>433.255</v>
      </c>
      <c r="BT2206" s="72">
        <v>17.370999999999999</v>
      </c>
      <c r="BU2206" s="72">
        <v>2.5579999999999998</v>
      </c>
      <c r="BV2206" s="12">
        <v>2494.067</v>
      </c>
      <c r="BW2206" s="72">
        <v>100</v>
      </c>
      <c r="BX2206" s="72">
        <v>0.155</v>
      </c>
      <c r="BY2206" s="13"/>
      <c r="BZ2206" s="13"/>
    </row>
    <row r="2207" spans="1:78" ht="12.75" customHeight="1">
      <c r="A2207" s="122" t="s">
        <v>65</v>
      </c>
      <c r="B2207" s="71" t="s">
        <v>69</v>
      </c>
      <c r="C2207" s="71" t="s">
        <v>25</v>
      </c>
      <c r="D2207" s="34">
        <v>44986</v>
      </c>
      <c r="E2207" s="12">
        <v>1237.421</v>
      </c>
      <c r="F2207" s="72">
        <v>49.335999999999999</v>
      </c>
      <c r="G2207" s="72">
        <v>1.137</v>
      </c>
      <c r="H2207" s="12">
        <v>83.009</v>
      </c>
      <c r="I2207" s="72">
        <v>3.31</v>
      </c>
      <c r="J2207" s="72">
        <v>22.594999999999999</v>
      </c>
      <c r="K2207" s="12">
        <v>39.786999999999999</v>
      </c>
      <c r="L2207" s="72">
        <v>1.5860000000000001</v>
      </c>
      <c r="M2207" s="72">
        <v>30.460999999999999</v>
      </c>
      <c r="N2207" s="12">
        <v>122.795</v>
      </c>
      <c r="O2207" s="72">
        <v>4.8959999999999999</v>
      </c>
      <c r="P2207" s="72">
        <v>18.802</v>
      </c>
      <c r="Q2207" s="12">
        <v>18.402999999999999</v>
      </c>
      <c r="R2207" s="72">
        <v>0.73399999999999999</v>
      </c>
      <c r="S2207" s="72">
        <v>45.783000000000001</v>
      </c>
      <c r="T2207" s="12">
        <v>141.19900000000001</v>
      </c>
      <c r="U2207" s="72">
        <v>5.63</v>
      </c>
      <c r="V2207" s="72">
        <v>14.176</v>
      </c>
      <c r="W2207" s="12">
        <v>627.98500000000001</v>
      </c>
      <c r="X2207" s="72">
        <v>25.038</v>
      </c>
      <c r="Y2207" s="72">
        <v>3.7850000000000001</v>
      </c>
      <c r="Z2207" s="12">
        <v>769.18299999999999</v>
      </c>
      <c r="AA2207" s="72">
        <v>30.667999999999999</v>
      </c>
      <c r="AB2207" s="72">
        <v>1.9219999999999999</v>
      </c>
      <c r="AC2207" s="12">
        <v>2006.604</v>
      </c>
      <c r="AD2207" s="72">
        <v>80.004000000000005</v>
      </c>
      <c r="AE2207" s="72">
        <v>0.59699999999999998</v>
      </c>
      <c r="AF2207" s="12">
        <v>0</v>
      </c>
      <c r="AG2207" s="72">
        <v>0</v>
      </c>
      <c r="AH2207" s="72">
        <v>0</v>
      </c>
      <c r="AI2207" s="12">
        <v>54.747</v>
      </c>
      <c r="AJ2207" s="72">
        <v>2.1829999999999998</v>
      </c>
      <c r="AK2207" s="72">
        <v>6.9089999999999998</v>
      </c>
      <c r="AL2207" s="12">
        <v>54.747</v>
      </c>
      <c r="AM2207" s="72">
        <v>2.1829999999999998</v>
      </c>
      <c r="AN2207" s="72">
        <v>6.9089999999999998</v>
      </c>
      <c r="AO2207" s="12">
        <v>2061.3510000000001</v>
      </c>
      <c r="AP2207" s="72">
        <v>82.186999999999998</v>
      </c>
      <c r="AQ2207" s="72">
        <v>0.55700000000000005</v>
      </c>
      <c r="AR2207" s="12">
        <v>32.232999999999997</v>
      </c>
      <c r="AS2207" s="72">
        <v>1.2849999999999999</v>
      </c>
      <c r="AT2207" s="72">
        <v>35.54</v>
      </c>
      <c r="AU2207" s="12">
        <v>1.024</v>
      </c>
      <c r="AV2207" s="72">
        <v>4.1000000000000002E-2</v>
      </c>
      <c r="AW2207" s="72">
        <v>102.467</v>
      </c>
      <c r="AX2207" s="12">
        <v>76.106999999999999</v>
      </c>
      <c r="AY2207" s="72">
        <v>3.0339999999999998</v>
      </c>
      <c r="AZ2207" s="72">
        <v>24.344999999999999</v>
      </c>
      <c r="BA2207" s="12">
        <v>77.131</v>
      </c>
      <c r="BB2207" s="72">
        <v>3.0750000000000002</v>
      </c>
      <c r="BC2207" s="72">
        <v>24.149000000000001</v>
      </c>
      <c r="BD2207" s="12">
        <v>47.886000000000003</v>
      </c>
      <c r="BE2207" s="72">
        <v>1.909</v>
      </c>
      <c r="BF2207" s="72">
        <v>38.402000000000001</v>
      </c>
      <c r="BG2207" s="12">
        <v>125.01600000000001</v>
      </c>
      <c r="BH2207" s="72">
        <v>4.984</v>
      </c>
      <c r="BI2207" s="72">
        <v>24.757000000000001</v>
      </c>
      <c r="BJ2207" s="12">
        <v>234.43799999999999</v>
      </c>
      <c r="BK2207" s="72">
        <v>9.3469999999999995</v>
      </c>
      <c r="BL2207" s="72">
        <v>14.651999999999999</v>
      </c>
      <c r="BM2207" s="12">
        <v>55.09</v>
      </c>
      <c r="BN2207" s="72">
        <v>2.1960000000000002</v>
      </c>
      <c r="BO2207" s="72">
        <v>30.843</v>
      </c>
      <c r="BP2207" s="12">
        <v>289.52800000000002</v>
      </c>
      <c r="BQ2207" s="72">
        <v>11.544</v>
      </c>
      <c r="BR2207" s="72">
        <v>12.603</v>
      </c>
      <c r="BS2207" s="12">
        <v>446.77800000000002</v>
      </c>
      <c r="BT2207" s="72">
        <v>17.812999999999999</v>
      </c>
      <c r="BU2207" s="72">
        <v>2.3740000000000001</v>
      </c>
      <c r="BV2207" s="12">
        <v>2508.1289999999999</v>
      </c>
      <c r="BW2207" s="72">
        <v>100</v>
      </c>
      <c r="BX2207" s="72">
        <v>0.123</v>
      </c>
      <c r="BY2207" s="13"/>
      <c r="BZ2207" s="13"/>
    </row>
    <row r="2208" spans="1:78" ht="12.75" customHeight="1">
      <c r="A2208" s="122" t="s">
        <v>65</v>
      </c>
      <c r="B2208" s="71" t="s">
        <v>69</v>
      </c>
      <c r="C2208" s="71" t="s">
        <v>25</v>
      </c>
      <c r="D2208" s="34">
        <v>45078</v>
      </c>
      <c r="E2208" s="12">
        <v>1270.2919999999999</v>
      </c>
      <c r="F2208" s="72">
        <v>50.438000000000002</v>
      </c>
      <c r="G2208" s="72">
        <v>1.3129999999999999</v>
      </c>
      <c r="H2208" s="12">
        <v>61.561</v>
      </c>
      <c r="I2208" s="72">
        <v>2.444</v>
      </c>
      <c r="J2208" s="72">
        <v>26.19</v>
      </c>
      <c r="K2208" s="12">
        <v>48.615000000000002</v>
      </c>
      <c r="L2208" s="72">
        <v>1.93</v>
      </c>
      <c r="M2208" s="72">
        <v>27.91</v>
      </c>
      <c r="N2208" s="12">
        <v>110.176</v>
      </c>
      <c r="O2208" s="72">
        <v>4.375</v>
      </c>
      <c r="P2208" s="72">
        <v>17.722000000000001</v>
      </c>
      <c r="Q2208" s="12">
        <v>8.7080000000000002</v>
      </c>
      <c r="R2208" s="72">
        <v>0.34599999999999997</v>
      </c>
      <c r="S2208" s="72">
        <v>71.116</v>
      </c>
      <c r="T2208" s="12">
        <v>118.883</v>
      </c>
      <c r="U2208" s="72">
        <v>4.72</v>
      </c>
      <c r="V2208" s="72">
        <v>16.731000000000002</v>
      </c>
      <c r="W2208" s="12">
        <v>648.89099999999996</v>
      </c>
      <c r="X2208" s="72">
        <v>25.765000000000001</v>
      </c>
      <c r="Y2208" s="72">
        <v>4.2510000000000003</v>
      </c>
      <c r="Z2208" s="12">
        <v>767.774</v>
      </c>
      <c r="AA2208" s="72">
        <v>30.484999999999999</v>
      </c>
      <c r="AB2208" s="72">
        <v>1.83</v>
      </c>
      <c r="AC2208" s="12">
        <v>2038.066</v>
      </c>
      <c r="AD2208" s="72">
        <v>80.921999999999997</v>
      </c>
      <c r="AE2208" s="72">
        <v>0.69599999999999995</v>
      </c>
      <c r="AF2208" s="12">
        <v>0</v>
      </c>
      <c r="AG2208" s="72">
        <v>0</v>
      </c>
      <c r="AH2208" s="72">
        <v>0</v>
      </c>
      <c r="AI2208" s="12">
        <v>49.801000000000002</v>
      </c>
      <c r="AJ2208" s="72">
        <v>1.9770000000000001</v>
      </c>
      <c r="AK2208" s="72">
        <v>7.5979999999999999</v>
      </c>
      <c r="AL2208" s="12">
        <v>49.801000000000002</v>
      </c>
      <c r="AM2208" s="72">
        <v>1.9770000000000001</v>
      </c>
      <c r="AN2208" s="72">
        <v>7.5979999999999999</v>
      </c>
      <c r="AO2208" s="12">
        <v>2087.8670000000002</v>
      </c>
      <c r="AP2208" s="72">
        <v>82.9</v>
      </c>
      <c r="AQ2208" s="72">
        <v>0.67200000000000004</v>
      </c>
      <c r="AR2208" s="12">
        <v>23.492000000000001</v>
      </c>
      <c r="AS2208" s="72">
        <v>0.93300000000000005</v>
      </c>
      <c r="AT2208" s="72">
        <v>52.246000000000002</v>
      </c>
      <c r="AU2208" s="12">
        <v>9.1530000000000005</v>
      </c>
      <c r="AV2208" s="72">
        <v>0.36299999999999999</v>
      </c>
      <c r="AW2208" s="72">
        <v>60.777000000000001</v>
      </c>
      <c r="AX2208" s="12">
        <v>39.409999999999997</v>
      </c>
      <c r="AY2208" s="72">
        <v>1.5649999999999999</v>
      </c>
      <c r="AZ2208" s="72">
        <v>29.437000000000001</v>
      </c>
      <c r="BA2208" s="12">
        <v>48.563000000000002</v>
      </c>
      <c r="BB2208" s="72">
        <v>1.9279999999999999</v>
      </c>
      <c r="BC2208" s="72">
        <v>26.434000000000001</v>
      </c>
      <c r="BD2208" s="12">
        <v>46.253999999999998</v>
      </c>
      <c r="BE2208" s="72">
        <v>1.837</v>
      </c>
      <c r="BF2208" s="72">
        <v>24.202999999999999</v>
      </c>
      <c r="BG2208" s="12">
        <v>94.817999999999998</v>
      </c>
      <c r="BH2208" s="72">
        <v>3.7650000000000001</v>
      </c>
      <c r="BI2208" s="72">
        <v>19.276</v>
      </c>
      <c r="BJ2208" s="12">
        <v>241.01300000000001</v>
      </c>
      <c r="BK2208" s="72">
        <v>9.57</v>
      </c>
      <c r="BL2208" s="72">
        <v>11.797000000000001</v>
      </c>
      <c r="BM2208" s="12">
        <v>71.352000000000004</v>
      </c>
      <c r="BN2208" s="72">
        <v>2.8330000000000002</v>
      </c>
      <c r="BO2208" s="72">
        <v>27.655000000000001</v>
      </c>
      <c r="BP2208" s="12">
        <v>312.36500000000001</v>
      </c>
      <c r="BQ2208" s="72">
        <v>12.403</v>
      </c>
      <c r="BR2208" s="72">
        <v>6.2119999999999997</v>
      </c>
      <c r="BS2208" s="12">
        <v>430.67500000000001</v>
      </c>
      <c r="BT2208" s="72">
        <v>17.100000000000001</v>
      </c>
      <c r="BU2208" s="72">
        <v>3.149</v>
      </c>
      <c r="BV2208" s="12">
        <v>2518.5419999999999</v>
      </c>
      <c r="BW2208" s="72">
        <v>100</v>
      </c>
      <c r="BX2208" s="72">
        <v>9.2999999999999999E-2</v>
      </c>
      <c r="BY2208" s="13"/>
      <c r="BZ2208" s="13"/>
    </row>
    <row r="2209" spans="1:78" ht="12.75" customHeight="1">
      <c r="A2209" s="122" t="s">
        <v>65</v>
      </c>
      <c r="B2209" s="71" t="s">
        <v>69</v>
      </c>
      <c r="C2209" s="71" t="s">
        <v>25</v>
      </c>
      <c r="D2209" s="34">
        <v>45170</v>
      </c>
      <c r="E2209" s="12">
        <v>1215.6500000000001</v>
      </c>
      <c r="F2209" s="72">
        <v>48.024000000000001</v>
      </c>
      <c r="G2209" s="72">
        <v>2.1179999999999999</v>
      </c>
      <c r="H2209" s="12">
        <v>49.061</v>
      </c>
      <c r="I2209" s="72">
        <v>1.9379999999999999</v>
      </c>
      <c r="J2209" s="72">
        <v>30.667999999999999</v>
      </c>
      <c r="K2209" s="12">
        <v>37.14</v>
      </c>
      <c r="L2209" s="72">
        <v>1.4670000000000001</v>
      </c>
      <c r="M2209" s="72">
        <v>43.359000000000002</v>
      </c>
      <c r="N2209" s="12">
        <v>86.200999999999993</v>
      </c>
      <c r="O2209" s="72">
        <v>3.4049999999999998</v>
      </c>
      <c r="P2209" s="72">
        <v>23.414999999999999</v>
      </c>
      <c r="Q2209" s="12">
        <v>19.321999999999999</v>
      </c>
      <c r="R2209" s="72">
        <v>0.76300000000000001</v>
      </c>
      <c r="S2209" s="72">
        <v>48.936999999999998</v>
      </c>
      <c r="T2209" s="12">
        <v>105.523</v>
      </c>
      <c r="U2209" s="72">
        <v>4.1689999999999996</v>
      </c>
      <c r="V2209" s="72">
        <v>23.481000000000002</v>
      </c>
      <c r="W2209" s="12">
        <v>720.52800000000002</v>
      </c>
      <c r="X2209" s="72">
        <v>28.465</v>
      </c>
      <c r="Y2209" s="72">
        <v>4.3310000000000004</v>
      </c>
      <c r="Z2209" s="12">
        <v>826.05</v>
      </c>
      <c r="AA2209" s="72">
        <v>32.633000000000003</v>
      </c>
      <c r="AB2209" s="72">
        <v>2.7919999999999998</v>
      </c>
      <c r="AC2209" s="12">
        <v>2041.7</v>
      </c>
      <c r="AD2209" s="72">
        <v>80.658000000000001</v>
      </c>
      <c r="AE2209" s="72">
        <v>0.752</v>
      </c>
      <c r="AF2209" s="12">
        <v>10.872999999999999</v>
      </c>
      <c r="AG2209" s="72">
        <v>0.43</v>
      </c>
      <c r="AH2209" s="72">
        <v>67.626000000000005</v>
      </c>
      <c r="AI2209" s="12">
        <v>40.225000000000001</v>
      </c>
      <c r="AJ2209" s="72">
        <v>1.589</v>
      </c>
      <c r="AK2209" s="72">
        <v>17.821999999999999</v>
      </c>
      <c r="AL2209" s="12">
        <v>51.097999999999999</v>
      </c>
      <c r="AM2209" s="72">
        <v>2.0190000000000001</v>
      </c>
      <c r="AN2209" s="72">
        <v>7</v>
      </c>
      <c r="AO2209" s="12">
        <v>2092.7979999999998</v>
      </c>
      <c r="AP2209" s="72">
        <v>82.676000000000002</v>
      </c>
      <c r="AQ2209" s="72">
        <v>0.71599999999999997</v>
      </c>
      <c r="AR2209" s="12">
        <v>18.463999999999999</v>
      </c>
      <c r="AS2209" s="72">
        <v>0.72899999999999998</v>
      </c>
      <c r="AT2209" s="72">
        <v>80.195999999999998</v>
      </c>
      <c r="AU2209" s="12">
        <v>6.109</v>
      </c>
      <c r="AV2209" s="72">
        <v>0.24099999999999999</v>
      </c>
      <c r="AW2209" s="72">
        <v>85.709000000000003</v>
      </c>
      <c r="AX2209" s="12">
        <v>92.602000000000004</v>
      </c>
      <c r="AY2209" s="72">
        <v>3.6579999999999999</v>
      </c>
      <c r="AZ2209" s="72">
        <v>19.619</v>
      </c>
      <c r="BA2209" s="12">
        <v>98.71</v>
      </c>
      <c r="BB2209" s="72">
        <v>3.9</v>
      </c>
      <c r="BC2209" s="72">
        <v>19.084</v>
      </c>
      <c r="BD2209" s="12">
        <v>69.156999999999996</v>
      </c>
      <c r="BE2209" s="72">
        <v>2.7320000000000002</v>
      </c>
      <c r="BF2209" s="72">
        <v>37.253999999999998</v>
      </c>
      <c r="BG2209" s="12">
        <v>167.86699999999999</v>
      </c>
      <c r="BH2209" s="72">
        <v>6.6319999999999997</v>
      </c>
      <c r="BI2209" s="72">
        <v>12.468</v>
      </c>
      <c r="BJ2209" s="12">
        <v>198.95699999999999</v>
      </c>
      <c r="BK2209" s="72">
        <v>7.86</v>
      </c>
      <c r="BL2209" s="72">
        <v>10.734</v>
      </c>
      <c r="BM2209" s="12">
        <v>53.225999999999999</v>
      </c>
      <c r="BN2209" s="72">
        <v>2.1030000000000002</v>
      </c>
      <c r="BO2209" s="72">
        <v>27.974</v>
      </c>
      <c r="BP2209" s="12">
        <v>252.18299999999999</v>
      </c>
      <c r="BQ2209" s="72">
        <v>9.9629999999999992</v>
      </c>
      <c r="BR2209" s="72">
        <v>8.9819999999999993</v>
      </c>
      <c r="BS2209" s="12">
        <v>438.51400000000001</v>
      </c>
      <c r="BT2209" s="72">
        <v>17.324000000000002</v>
      </c>
      <c r="BU2209" s="72">
        <v>3.262</v>
      </c>
      <c r="BV2209" s="12">
        <v>2531.3119999999999</v>
      </c>
      <c r="BW2209" s="72">
        <v>100</v>
      </c>
      <c r="BX2209" s="72">
        <v>0.109</v>
      </c>
      <c r="BY2209" s="13"/>
      <c r="BZ2209" s="13"/>
    </row>
    <row r="2210" spans="1:78" ht="12.75" customHeight="1">
      <c r="A2210" s="122" t="s">
        <v>65</v>
      </c>
      <c r="B2210" s="71" t="s">
        <v>69</v>
      </c>
      <c r="C2210" s="71" t="s">
        <v>25</v>
      </c>
      <c r="D2210" s="34">
        <v>45261</v>
      </c>
      <c r="E2210" s="12">
        <v>1235.6949999999999</v>
      </c>
      <c r="F2210" s="72">
        <v>48.546999999999997</v>
      </c>
      <c r="G2210" s="72">
        <v>2.1459999999999999</v>
      </c>
      <c r="H2210" s="12">
        <v>32.442</v>
      </c>
      <c r="I2210" s="72">
        <v>1.2749999999999999</v>
      </c>
      <c r="J2210" s="72">
        <v>42.438000000000002</v>
      </c>
      <c r="K2210" s="12">
        <v>80.498000000000005</v>
      </c>
      <c r="L2210" s="72">
        <v>3.1629999999999998</v>
      </c>
      <c r="M2210" s="72">
        <v>26.013999999999999</v>
      </c>
      <c r="N2210" s="12">
        <v>112.93899999999999</v>
      </c>
      <c r="O2210" s="72">
        <v>4.4370000000000003</v>
      </c>
      <c r="P2210" s="72">
        <v>21.048999999999999</v>
      </c>
      <c r="Q2210" s="12">
        <v>30.992999999999999</v>
      </c>
      <c r="R2210" s="72">
        <v>1.218</v>
      </c>
      <c r="S2210" s="72">
        <v>41.941000000000003</v>
      </c>
      <c r="T2210" s="12">
        <v>143.93199999999999</v>
      </c>
      <c r="U2210" s="72">
        <v>5.6550000000000002</v>
      </c>
      <c r="V2210" s="72">
        <v>15.22</v>
      </c>
      <c r="W2210" s="12">
        <v>675.31200000000001</v>
      </c>
      <c r="X2210" s="72">
        <v>26.530999999999999</v>
      </c>
      <c r="Y2210" s="72">
        <v>4.6360000000000001</v>
      </c>
      <c r="Z2210" s="12">
        <v>819.24400000000003</v>
      </c>
      <c r="AA2210" s="72">
        <v>32.186</v>
      </c>
      <c r="AB2210" s="72">
        <v>3.0510000000000002</v>
      </c>
      <c r="AC2210" s="12">
        <v>2054.9389999999999</v>
      </c>
      <c r="AD2210" s="72">
        <v>80.731999999999999</v>
      </c>
      <c r="AE2210" s="72">
        <v>0.73499999999999999</v>
      </c>
      <c r="AF2210" s="12">
        <v>0</v>
      </c>
      <c r="AG2210" s="72">
        <v>0</v>
      </c>
      <c r="AH2210" s="72">
        <v>0</v>
      </c>
      <c r="AI2210" s="12">
        <v>47.218000000000004</v>
      </c>
      <c r="AJ2210" s="72">
        <v>1.855</v>
      </c>
      <c r="AK2210" s="72">
        <v>7.3890000000000002</v>
      </c>
      <c r="AL2210" s="12">
        <v>47.218000000000004</v>
      </c>
      <c r="AM2210" s="72">
        <v>1.855</v>
      </c>
      <c r="AN2210" s="72">
        <v>7.3890000000000002</v>
      </c>
      <c r="AO2210" s="12">
        <v>2102.1570000000002</v>
      </c>
      <c r="AP2210" s="72">
        <v>82.587000000000003</v>
      </c>
      <c r="AQ2210" s="72">
        <v>0.73199999999999998</v>
      </c>
      <c r="AR2210" s="12">
        <v>16.858000000000001</v>
      </c>
      <c r="AS2210" s="72">
        <v>0.66200000000000003</v>
      </c>
      <c r="AT2210" s="72">
        <v>59.137999999999998</v>
      </c>
      <c r="AU2210" s="12">
        <v>8.2829999999999995</v>
      </c>
      <c r="AV2210" s="72">
        <v>0.32500000000000001</v>
      </c>
      <c r="AW2210" s="72">
        <v>83.01</v>
      </c>
      <c r="AX2210" s="12">
        <v>63.222999999999999</v>
      </c>
      <c r="AY2210" s="72">
        <v>2.484</v>
      </c>
      <c r="AZ2210" s="72">
        <v>32.661999999999999</v>
      </c>
      <c r="BA2210" s="12">
        <v>71.506</v>
      </c>
      <c r="BB2210" s="72">
        <v>2.8090000000000002</v>
      </c>
      <c r="BC2210" s="72">
        <v>29.172999999999998</v>
      </c>
      <c r="BD2210" s="12">
        <v>35.534999999999997</v>
      </c>
      <c r="BE2210" s="72">
        <v>1.3959999999999999</v>
      </c>
      <c r="BF2210" s="72">
        <v>41.338999999999999</v>
      </c>
      <c r="BG2210" s="12">
        <v>107.041</v>
      </c>
      <c r="BH2210" s="72">
        <v>4.2050000000000001</v>
      </c>
      <c r="BI2210" s="72">
        <v>21.94</v>
      </c>
      <c r="BJ2210" s="12">
        <v>244.96100000000001</v>
      </c>
      <c r="BK2210" s="72">
        <v>9.6240000000000006</v>
      </c>
      <c r="BL2210" s="72">
        <v>10.068</v>
      </c>
      <c r="BM2210" s="12">
        <v>74.358000000000004</v>
      </c>
      <c r="BN2210" s="72">
        <v>2.9209999999999998</v>
      </c>
      <c r="BO2210" s="72">
        <v>21.725000000000001</v>
      </c>
      <c r="BP2210" s="12">
        <v>319.31900000000002</v>
      </c>
      <c r="BQ2210" s="72">
        <v>12.545</v>
      </c>
      <c r="BR2210" s="72">
        <v>7.1539999999999999</v>
      </c>
      <c r="BS2210" s="12">
        <v>443.21800000000002</v>
      </c>
      <c r="BT2210" s="72">
        <v>17.413</v>
      </c>
      <c r="BU2210" s="72">
        <v>3.4569999999999999</v>
      </c>
      <c r="BV2210" s="12">
        <v>2545.375</v>
      </c>
      <c r="BW2210" s="72">
        <v>100</v>
      </c>
      <c r="BX2210" s="72">
        <v>0.104</v>
      </c>
      <c r="BY2210" s="13"/>
      <c r="BZ2210" s="13"/>
    </row>
    <row r="2211" spans="1:78" ht="12.75" customHeight="1">
      <c r="A2211" s="122" t="s">
        <v>65</v>
      </c>
      <c r="B2211" s="71" t="s">
        <v>69</v>
      </c>
      <c r="C2211" s="71" t="s">
        <v>25</v>
      </c>
      <c r="D2211" s="34">
        <v>45352</v>
      </c>
      <c r="E2211" s="12">
        <v>1264.471</v>
      </c>
      <c r="F2211" s="72">
        <v>49.49</v>
      </c>
      <c r="G2211" s="72">
        <v>1.431</v>
      </c>
      <c r="H2211" s="12">
        <v>65.757999999999996</v>
      </c>
      <c r="I2211" s="72">
        <v>2.5739999999999998</v>
      </c>
      <c r="J2211" s="72">
        <v>34.521999999999998</v>
      </c>
      <c r="K2211" s="12">
        <v>54.155999999999999</v>
      </c>
      <c r="L2211" s="72">
        <v>2.12</v>
      </c>
      <c r="M2211" s="72">
        <v>28.175999999999998</v>
      </c>
      <c r="N2211" s="12">
        <v>119.914</v>
      </c>
      <c r="O2211" s="72">
        <v>4.6929999999999996</v>
      </c>
      <c r="P2211" s="72">
        <v>19.393999999999998</v>
      </c>
      <c r="Q2211" s="12">
        <v>21.026</v>
      </c>
      <c r="R2211" s="72">
        <v>0.82299999999999995</v>
      </c>
      <c r="S2211" s="72">
        <v>41.954999999999998</v>
      </c>
      <c r="T2211" s="12">
        <v>140.94</v>
      </c>
      <c r="U2211" s="72">
        <v>5.516</v>
      </c>
      <c r="V2211" s="72">
        <v>15.827</v>
      </c>
      <c r="W2211" s="12">
        <v>629.51400000000001</v>
      </c>
      <c r="X2211" s="72">
        <v>24.638000000000002</v>
      </c>
      <c r="Y2211" s="72">
        <v>3.9260000000000002</v>
      </c>
      <c r="Z2211" s="12">
        <v>770.45399999999995</v>
      </c>
      <c r="AA2211" s="72">
        <v>30.155000000000001</v>
      </c>
      <c r="AB2211" s="72">
        <v>1.8540000000000001</v>
      </c>
      <c r="AC2211" s="12">
        <v>2034.925</v>
      </c>
      <c r="AD2211" s="72">
        <v>79.644000000000005</v>
      </c>
      <c r="AE2211" s="72">
        <v>0.59499999999999997</v>
      </c>
      <c r="AF2211" s="12">
        <v>11.813000000000001</v>
      </c>
      <c r="AG2211" s="72">
        <v>0.46200000000000002</v>
      </c>
      <c r="AH2211" s="72">
        <v>65.938999999999993</v>
      </c>
      <c r="AI2211" s="12">
        <v>48.529000000000003</v>
      </c>
      <c r="AJ2211" s="72">
        <v>1.899</v>
      </c>
      <c r="AK2211" s="72">
        <v>19.715</v>
      </c>
      <c r="AL2211" s="12">
        <v>60.341999999999999</v>
      </c>
      <c r="AM2211" s="72">
        <v>2.3620000000000001</v>
      </c>
      <c r="AN2211" s="72">
        <v>7.6639999999999997</v>
      </c>
      <c r="AO2211" s="12">
        <v>2095.2669999999998</v>
      </c>
      <c r="AP2211" s="72">
        <v>82.006</v>
      </c>
      <c r="AQ2211" s="72">
        <v>0.48899999999999999</v>
      </c>
      <c r="AR2211" s="12">
        <v>27.186</v>
      </c>
      <c r="AS2211" s="72">
        <v>1.0640000000000001</v>
      </c>
      <c r="AT2211" s="72">
        <v>48.945</v>
      </c>
      <c r="AU2211" s="12">
        <v>3.073</v>
      </c>
      <c r="AV2211" s="72">
        <v>0.12</v>
      </c>
      <c r="AW2211" s="72">
        <v>100.996</v>
      </c>
      <c r="AX2211" s="12">
        <v>82.057000000000002</v>
      </c>
      <c r="AY2211" s="72">
        <v>3.2120000000000002</v>
      </c>
      <c r="AZ2211" s="72">
        <v>25.917000000000002</v>
      </c>
      <c r="BA2211" s="12">
        <v>85.13</v>
      </c>
      <c r="BB2211" s="72">
        <v>3.3319999999999999</v>
      </c>
      <c r="BC2211" s="72">
        <v>27.72</v>
      </c>
      <c r="BD2211" s="12">
        <v>17.594999999999999</v>
      </c>
      <c r="BE2211" s="72">
        <v>0.68899999999999995</v>
      </c>
      <c r="BF2211" s="72">
        <v>46.469000000000001</v>
      </c>
      <c r="BG2211" s="12">
        <v>102.724</v>
      </c>
      <c r="BH2211" s="72">
        <v>4.0209999999999999</v>
      </c>
      <c r="BI2211" s="72">
        <v>25.526</v>
      </c>
      <c r="BJ2211" s="12">
        <v>243.851</v>
      </c>
      <c r="BK2211" s="72">
        <v>9.5440000000000005</v>
      </c>
      <c r="BL2211" s="72">
        <v>11.99</v>
      </c>
      <c r="BM2211" s="12">
        <v>85.983000000000004</v>
      </c>
      <c r="BN2211" s="72">
        <v>3.3650000000000002</v>
      </c>
      <c r="BO2211" s="72">
        <v>28.45</v>
      </c>
      <c r="BP2211" s="12">
        <v>329.83300000000003</v>
      </c>
      <c r="BQ2211" s="72">
        <v>12.909000000000001</v>
      </c>
      <c r="BR2211" s="72">
        <v>8.6280000000000001</v>
      </c>
      <c r="BS2211" s="12">
        <v>459.74400000000003</v>
      </c>
      <c r="BT2211" s="72">
        <v>17.994</v>
      </c>
      <c r="BU2211" s="72">
        <v>2.1989999999999998</v>
      </c>
      <c r="BV2211" s="12">
        <v>2555.011</v>
      </c>
      <c r="BW2211" s="72">
        <v>100</v>
      </c>
      <c r="BX2211" s="72">
        <v>8.6999999999999994E-2</v>
      </c>
      <c r="BY2211" s="13"/>
      <c r="BZ2211" s="13"/>
    </row>
    <row r="2212" spans="1:78" ht="12.75" customHeight="1">
      <c r="A2212" s="122" t="s">
        <v>65</v>
      </c>
      <c r="B2212" s="71" t="s">
        <v>69</v>
      </c>
      <c r="C2212" s="71" t="s">
        <v>25</v>
      </c>
      <c r="D2212" s="34">
        <v>45444</v>
      </c>
      <c r="E2212" s="12">
        <v>1252.884</v>
      </c>
      <c r="F2212" s="72">
        <v>48.779000000000003</v>
      </c>
      <c r="G2212" s="72">
        <v>1.6060000000000001</v>
      </c>
      <c r="H2212" s="12">
        <v>70.373999999999995</v>
      </c>
      <c r="I2212" s="72">
        <v>2.74</v>
      </c>
      <c r="J2212" s="72">
        <v>23.303999999999998</v>
      </c>
      <c r="K2212" s="12">
        <v>77.549000000000007</v>
      </c>
      <c r="L2212" s="72">
        <v>3.0190000000000001</v>
      </c>
      <c r="M2212" s="72">
        <v>22.349</v>
      </c>
      <c r="N2212" s="12">
        <v>147.923</v>
      </c>
      <c r="O2212" s="72">
        <v>5.7590000000000003</v>
      </c>
      <c r="P2212" s="72">
        <v>12.888999999999999</v>
      </c>
      <c r="Q2212" s="12">
        <v>21.251000000000001</v>
      </c>
      <c r="R2212" s="72">
        <v>0.82699999999999996</v>
      </c>
      <c r="S2212" s="72">
        <v>41.152999999999999</v>
      </c>
      <c r="T2212" s="12">
        <v>169.17400000000001</v>
      </c>
      <c r="U2212" s="72">
        <v>6.5860000000000003</v>
      </c>
      <c r="V2212" s="72">
        <v>12.714</v>
      </c>
      <c r="W2212" s="12">
        <v>642.697</v>
      </c>
      <c r="X2212" s="72">
        <v>25.021999999999998</v>
      </c>
      <c r="Y2212" s="72">
        <v>4.1539999999999999</v>
      </c>
      <c r="Z2212" s="12">
        <v>811.87099999999998</v>
      </c>
      <c r="AA2212" s="72">
        <v>31.609000000000002</v>
      </c>
      <c r="AB2212" s="72">
        <v>2.0750000000000002</v>
      </c>
      <c r="AC2212" s="12">
        <v>2064.7559999999999</v>
      </c>
      <c r="AD2212" s="72">
        <v>80.387</v>
      </c>
      <c r="AE2212" s="72">
        <v>0.57599999999999996</v>
      </c>
      <c r="AF2212" s="12">
        <v>7.4989999999999997</v>
      </c>
      <c r="AG2212" s="72">
        <v>0.29199999999999998</v>
      </c>
      <c r="AH2212" s="72">
        <v>86.186000000000007</v>
      </c>
      <c r="AI2212" s="12">
        <v>51.793999999999997</v>
      </c>
      <c r="AJ2212" s="72">
        <v>2.0169999999999999</v>
      </c>
      <c r="AK2212" s="72">
        <v>13.26</v>
      </c>
      <c r="AL2212" s="12">
        <v>59.293999999999997</v>
      </c>
      <c r="AM2212" s="72">
        <v>2.3079999999999998</v>
      </c>
      <c r="AN2212" s="72">
        <v>7.6059999999999999</v>
      </c>
      <c r="AO2212" s="12">
        <v>2124.0500000000002</v>
      </c>
      <c r="AP2212" s="72">
        <v>82.695999999999998</v>
      </c>
      <c r="AQ2212" s="72">
        <v>0.495</v>
      </c>
      <c r="AR2212" s="12">
        <v>14.394</v>
      </c>
      <c r="AS2212" s="72">
        <v>0.56000000000000005</v>
      </c>
      <c r="AT2212" s="72">
        <v>52.457999999999998</v>
      </c>
      <c r="AU2212" s="12">
        <v>0</v>
      </c>
      <c r="AV2212" s="72">
        <v>0</v>
      </c>
      <c r="AW2212" s="72">
        <v>0</v>
      </c>
      <c r="AX2212" s="12">
        <v>64.616</v>
      </c>
      <c r="AY2212" s="72">
        <v>2.516</v>
      </c>
      <c r="AZ2212" s="72">
        <v>29.111999999999998</v>
      </c>
      <c r="BA2212" s="12">
        <v>64.616</v>
      </c>
      <c r="BB2212" s="72">
        <v>2.516</v>
      </c>
      <c r="BC2212" s="72">
        <v>29.111999999999998</v>
      </c>
      <c r="BD2212" s="12">
        <v>21.305</v>
      </c>
      <c r="BE2212" s="72">
        <v>0.82899999999999996</v>
      </c>
      <c r="BF2212" s="72">
        <v>44.228999999999999</v>
      </c>
      <c r="BG2212" s="12">
        <v>85.921000000000006</v>
      </c>
      <c r="BH2212" s="72">
        <v>3.3450000000000002</v>
      </c>
      <c r="BI2212" s="72">
        <v>25.484000000000002</v>
      </c>
      <c r="BJ2212" s="12">
        <v>229.864</v>
      </c>
      <c r="BK2212" s="72">
        <v>8.9489999999999998</v>
      </c>
      <c r="BL2212" s="72">
        <v>10.340999999999999</v>
      </c>
      <c r="BM2212" s="12">
        <v>114.282</v>
      </c>
      <c r="BN2212" s="72">
        <v>4.4489999999999998</v>
      </c>
      <c r="BO2212" s="72">
        <v>16.431000000000001</v>
      </c>
      <c r="BP2212" s="12">
        <v>344.14600000000002</v>
      </c>
      <c r="BQ2212" s="72">
        <v>13.398999999999999</v>
      </c>
      <c r="BR2212" s="72">
        <v>6.7220000000000004</v>
      </c>
      <c r="BS2212" s="12">
        <v>444.46100000000001</v>
      </c>
      <c r="BT2212" s="72">
        <v>17.303999999999998</v>
      </c>
      <c r="BU2212" s="72">
        <v>2.3159999999999998</v>
      </c>
      <c r="BV2212" s="12">
        <v>2568.511</v>
      </c>
      <c r="BW2212" s="72">
        <v>100</v>
      </c>
      <c r="BX2212" s="72">
        <v>0.06</v>
      </c>
      <c r="BY2212" s="13"/>
      <c r="BZ2212" s="13"/>
    </row>
    <row r="2213" spans="1:78" ht="12.75" customHeight="1">
      <c r="A2213" s="122" t="s">
        <v>65</v>
      </c>
      <c r="B2213" s="71" t="s">
        <v>69</v>
      </c>
      <c r="C2213" s="71" t="s">
        <v>25</v>
      </c>
      <c r="D2213" s="34">
        <v>45536</v>
      </c>
      <c r="E2213" s="12">
        <v>1277.0809999999999</v>
      </c>
      <c r="F2213" s="72">
        <v>49.524000000000001</v>
      </c>
      <c r="G2213" s="72">
        <v>1.6739999999999999</v>
      </c>
      <c r="H2213" s="12">
        <v>47.582000000000001</v>
      </c>
      <c r="I2213" s="72">
        <v>1.845</v>
      </c>
      <c r="J2213" s="72">
        <v>31.827000000000002</v>
      </c>
      <c r="K2213" s="12">
        <v>51.813000000000002</v>
      </c>
      <c r="L2213" s="72">
        <v>2.0089999999999999</v>
      </c>
      <c r="M2213" s="72">
        <v>35.811999999999998</v>
      </c>
      <c r="N2213" s="12">
        <v>99.394999999999996</v>
      </c>
      <c r="O2213" s="72">
        <v>3.8540000000000001</v>
      </c>
      <c r="P2213" s="72">
        <v>23.416</v>
      </c>
      <c r="Q2213" s="12">
        <v>12.904</v>
      </c>
      <c r="R2213" s="72">
        <v>0.5</v>
      </c>
      <c r="S2213" s="72">
        <v>51.622999999999998</v>
      </c>
      <c r="T2213" s="12">
        <v>112.29900000000001</v>
      </c>
      <c r="U2213" s="72">
        <v>4.3550000000000004</v>
      </c>
      <c r="V2213" s="72">
        <v>22.216999999999999</v>
      </c>
      <c r="W2213" s="12">
        <v>685.57299999999998</v>
      </c>
      <c r="X2213" s="72">
        <v>26.585999999999999</v>
      </c>
      <c r="Y2213" s="72">
        <v>4.5380000000000003</v>
      </c>
      <c r="Z2213" s="12">
        <v>797.87199999999996</v>
      </c>
      <c r="AA2213" s="72">
        <v>30.940999999999999</v>
      </c>
      <c r="AB2213" s="72">
        <v>2.5099999999999998</v>
      </c>
      <c r="AC2213" s="12">
        <v>2074.9520000000002</v>
      </c>
      <c r="AD2213" s="72">
        <v>80.463999999999999</v>
      </c>
      <c r="AE2213" s="72">
        <v>0.48599999999999999</v>
      </c>
      <c r="AF2213" s="12">
        <v>6.5309999999999997</v>
      </c>
      <c r="AG2213" s="72">
        <v>0.253</v>
      </c>
      <c r="AH2213" s="72">
        <v>107.01600000000001</v>
      </c>
      <c r="AI2213" s="12">
        <v>54.634999999999998</v>
      </c>
      <c r="AJ2213" s="72">
        <v>2.1190000000000002</v>
      </c>
      <c r="AK2213" s="72">
        <v>14.769</v>
      </c>
      <c r="AL2213" s="12">
        <v>61.165999999999997</v>
      </c>
      <c r="AM2213" s="72">
        <v>2.3719999999999999</v>
      </c>
      <c r="AN2213" s="72">
        <v>7.6219999999999999</v>
      </c>
      <c r="AO2213" s="12">
        <v>2136.1179999999999</v>
      </c>
      <c r="AP2213" s="72">
        <v>82.835999999999999</v>
      </c>
      <c r="AQ2213" s="72">
        <v>0.46600000000000003</v>
      </c>
      <c r="AR2213" s="12">
        <v>22.244</v>
      </c>
      <c r="AS2213" s="72">
        <v>0.86299999999999999</v>
      </c>
      <c r="AT2213" s="72">
        <v>49.603000000000002</v>
      </c>
      <c r="AU2213" s="12">
        <v>22.097999999999999</v>
      </c>
      <c r="AV2213" s="72">
        <v>0.85699999999999998</v>
      </c>
      <c r="AW2213" s="72">
        <v>44.325000000000003</v>
      </c>
      <c r="AX2213" s="12">
        <v>83.677999999999997</v>
      </c>
      <c r="AY2213" s="72">
        <v>3.2450000000000001</v>
      </c>
      <c r="AZ2213" s="72">
        <v>21.61</v>
      </c>
      <c r="BA2213" s="12">
        <v>105.776</v>
      </c>
      <c r="BB2213" s="72">
        <v>4.1020000000000003</v>
      </c>
      <c r="BC2213" s="72">
        <v>16.882000000000001</v>
      </c>
      <c r="BD2213" s="12">
        <v>31.861000000000001</v>
      </c>
      <c r="BE2213" s="72">
        <v>1.236</v>
      </c>
      <c r="BF2213" s="72">
        <v>34</v>
      </c>
      <c r="BG2213" s="12">
        <v>137.637</v>
      </c>
      <c r="BH2213" s="72">
        <v>5.3369999999999997</v>
      </c>
      <c r="BI2213" s="72">
        <v>12.454000000000001</v>
      </c>
      <c r="BJ2213" s="12">
        <v>229.37200000000001</v>
      </c>
      <c r="BK2213" s="72">
        <v>8.8949999999999996</v>
      </c>
      <c r="BL2213" s="72">
        <v>9.3849999999999998</v>
      </c>
      <c r="BM2213" s="12">
        <v>53.347000000000001</v>
      </c>
      <c r="BN2213" s="72">
        <v>2.069</v>
      </c>
      <c r="BO2213" s="72">
        <v>22.253</v>
      </c>
      <c r="BP2213" s="12">
        <v>282.71899999999999</v>
      </c>
      <c r="BQ2213" s="72">
        <v>10.964</v>
      </c>
      <c r="BR2213" s="72">
        <v>7.3019999999999996</v>
      </c>
      <c r="BS2213" s="12">
        <v>442.6</v>
      </c>
      <c r="BT2213" s="72">
        <v>17.164000000000001</v>
      </c>
      <c r="BU2213" s="72">
        <v>2.202</v>
      </c>
      <c r="BV2213" s="12">
        <v>2578.7179999999998</v>
      </c>
      <c r="BW2213" s="72">
        <v>100</v>
      </c>
      <c r="BX2213" s="72">
        <v>6.6000000000000003E-2</v>
      </c>
      <c r="BY2213" s="13"/>
      <c r="BZ2213" s="13"/>
    </row>
    <row r="2214" spans="1:78" ht="12.75" customHeight="1">
      <c r="A2214" s="122" t="s">
        <v>65</v>
      </c>
      <c r="B2214" s="71" t="s">
        <v>69</v>
      </c>
      <c r="C2214" s="71" t="s">
        <v>25</v>
      </c>
      <c r="D2214" s="34">
        <v>45627</v>
      </c>
      <c r="E2214" s="12">
        <v>1326.9680000000001</v>
      </c>
      <c r="F2214" s="72">
        <v>51.210999999999999</v>
      </c>
      <c r="G2214" s="72">
        <v>1.335</v>
      </c>
      <c r="H2214" s="12">
        <v>49.667999999999999</v>
      </c>
      <c r="I2214" s="72">
        <v>1.917</v>
      </c>
      <c r="J2214" s="72">
        <v>25.882000000000001</v>
      </c>
      <c r="K2214" s="12">
        <v>41.704999999999998</v>
      </c>
      <c r="L2214" s="72">
        <v>1.609</v>
      </c>
      <c r="M2214" s="72">
        <v>32.279000000000003</v>
      </c>
      <c r="N2214" s="12">
        <v>91.373000000000005</v>
      </c>
      <c r="O2214" s="72">
        <v>3.5259999999999998</v>
      </c>
      <c r="P2214" s="72">
        <v>20.145</v>
      </c>
      <c r="Q2214" s="12">
        <v>18.753</v>
      </c>
      <c r="R2214" s="72">
        <v>0.72399999999999998</v>
      </c>
      <c r="S2214" s="72">
        <v>63.552999999999997</v>
      </c>
      <c r="T2214" s="12">
        <v>110.126</v>
      </c>
      <c r="U2214" s="72">
        <v>4.25</v>
      </c>
      <c r="V2214" s="72">
        <v>19.37</v>
      </c>
      <c r="W2214" s="12">
        <v>666.04</v>
      </c>
      <c r="X2214" s="72">
        <v>25.704000000000001</v>
      </c>
      <c r="Y2214" s="72">
        <v>4.1390000000000002</v>
      </c>
      <c r="Z2214" s="12">
        <v>776.16600000000005</v>
      </c>
      <c r="AA2214" s="72">
        <v>29.954000000000001</v>
      </c>
      <c r="AB2214" s="72">
        <v>2.4990000000000001</v>
      </c>
      <c r="AC2214" s="12">
        <v>2103.134</v>
      </c>
      <c r="AD2214" s="72">
        <v>81.165999999999997</v>
      </c>
      <c r="AE2214" s="72">
        <v>0.61199999999999999</v>
      </c>
      <c r="AF2214" s="12">
        <v>5.4210000000000003</v>
      </c>
      <c r="AG2214" s="72">
        <v>0.20899999999999999</v>
      </c>
      <c r="AH2214" s="72">
        <v>73.031999999999996</v>
      </c>
      <c r="AI2214" s="12">
        <v>53.164000000000001</v>
      </c>
      <c r="AJ2214" s="72">
        <v>2.052</v>
      </c>
      <c r="AK2214" s="72">
        <v>11.302</v>
      </c>
      <c r="AL2214" s="12">
        <v>58.585000000000001</v>
      </c>
      <c r="AM2214" s="72">
        <v>2.2610000000000001</v>
      </c>
      <c r="AN2214" s="72">
        <v>7.4429999999999996</v>
      </c>
      <c r="AO2214" s="12">
        <v>2161.7179999999998</v>
      </c>
      <c r="AP2214" s="72">
        <v>83.427000000000007</v>
      </c>
      <c r="AQ2214" s="72">
        <v>0.53</v>
      </c>
      <c r="AR2214" s="12">
        <v>15.95</v>
      </c>
      <c r="AS2214" s="72">
        <v>0.61599999999999999</v>
      </c>
      <c r="AT2214" s="72">
        <v>49.911000000000001</v>
      </c>
      <c r="AU2214" s="12">
        <v>13.212</v>
      </c>
      <c r="AV2214" s="72">
        <v>0.51</v>
      </c>
      <c r="AW2214" s="72">
        <v>60.610999999999997</v>
      </c>
      <c r="AX2214" s="12">
        <v>67.459999999999994</v>
      </c>
      <c r="AY2214" s="72">
        <v>2.6030000000000002</v>
      </c>
      <c r="AZ2214" s="72">
        <v>22.716999999999999</v>
      </c>
      <c r="BA2214" s="12">
        <v>80.671000000000006</v>
      </c>
      <c r="BB2214" s="72">
        <v>3.113</v>
      </c>
      <c r="BC2214" s="72">
        <v>17.901</v>
      </c>
      <c r="BD2214" s="12">
        <v>42.441000000000003</v>
      </c>
      <c r="BE2214" s="72">
        <v>1.6379999999999999</v>
      </c>
      <c r="BF2214" s="72">
        <v>30.167000000000002</v>
      </c>
      <c r="BG2214" s="12">
        <v>123.11199999999999</v>
      </c>
      <c r="BH2214" s="72">
        <v>4.7510000000000003</v>
      </c>
      <c r="BI2214" s="72">
        <v>12.574</v>
      </c>
      <c r="BJ2214" s="12">
        <v>219.55199999999999</v>
      </c>
      <c r="BK2214" s="72">
        <v>8.4730000000000008</v>
      </c>
      <c r="BL2214" s="72">
        <v>10.954000000000001</v>
      </c>
      <c r="BM2214" s="12">
        <v>70.828000000000003</v>
      </c>
      <c r="BN2214" s="72">
        <v>2.7330000000000001</v>
      </c>
      <c r="BO2214" s="72">
        <v>29.452000000000002</v>
      </c>
      <c r="BP2214" s="12">
        <v>290.38</v>
      </c>
      <c r="BQ2214" s="72">
        <v>11.207000000000001</v>
      </c>
      <c r="BR2214" s="72">
        <v>7.1219999999999999</v>
      </c>
      <c r="BS2214" s="12">
        <v>429.44200000000001</v>
      </c>
      <c r="BT2214" s="72">
        <v>16.573</v>
      </c>
      <c r="BU2214" s="72">
        <v>2.7069999999999999</v>
      </c>
      <c r="BV2214" s="12">
        <v>2591.16</v>
      </c>
      <c r="BW2214" s="72">
        <v>100</v>
      </c>
      <c r="BX2214" s="72">
        <v>5.5E-2</v>
      </c>
      <c r="BY2214" s="13"/>
      <c r="BZ2214" s="13"/>
    </row>
    <row r="2215" spans="1:78" ht="12.75" customHeight="1">
      <c r="A2215" s="122" t="s">
        <v>65</v>
      </c>
      <c r="B2215" s="71" t="s">
        <v>69</v>
      </c>
      <c r="C2215" s="71" t="s">
        <v>25</v>
      </c>
      <c r="D2215" s="34">
        <v>45717</v>
      </c>
      <c r="E2215" s="12">
        <v>1316.3140000000001</v>
      </c>
      <c r="F2215" s="72">
        <v>50.636000000000003</v>
      </c>
      <c r="G2215" s="72">
        <v>1.748</v>
      </c>
      <c r="H2215" s="12">
        <v>52.55</v>
      </c>
      <c r="I2215" s="72">
        <v>2.0219999999999998</v>
      </c>
      <c r="J2215" s="72">
        <v>24.606999999999999</v>
      </c>
      <c r="K2215" s="12">
        <v>71.503</v>
      </c>
      <c r="L2215" s="72">
        <v>2.7509999999999999</v>
      </c>
      <c r="M2215" s="72">
        <v>26.123999999999999</v>
      </c>
      <c r="N2215" s="12">
        <v>124.053</v>
      </c>
      <c r="O2215" s="72">
        <v>4.7720000000000002</v>
      </c>
      <c r="P2215" s="72">
        <v>19.015000000000001</v>
      </c>
      <c r="Q2215" s="12">
        <v>25.175999999999998</v>
      </c>
      <c r="R2215" s="72">
        <v>0.96799999999999997</v>
      </c>
      <c r="S2215" s="72">
        <v>48.436999999999998</v>
      </c>
      <c r="T2215" s="12">
        <v>149.22900000000001</v>
      </c>
      <c r="U2215" s="72">
        <v>5.7409999999999997</v>
      </c>
      <c r="V2215" s="72">
        <v>19.843</v>
      </c>
      <c r="W2215" s="12">
        <v>635.50800000000004</v>
      </c>
      <c r="X2215" s="72">
        <v>24.446999999999999</v>
      </c>
      <c r="Y2215" s="72">
        <v>5.69</v>
      </c>
      <c r="Z2215" s="12">
        <v>784.73699999999997</v>
      </c>
      <c r="AA2215" s="72">
        <v>30.187000000000001</v>
      </c>
      <c r="AB2215" s="72">
        <v>2.161</v>
      </c>
      <c r="AC2215" s="12">
        <v>2101.0509999999999</v>
      </c>
      <c r="AD2215" s="72">
        <v>80.822999999999993</v>
      </c>
      <c r="AE2215" s="72">
        <v>0.755</v>
      </c>
      <c r="AF2215" s="12">
        <v>4.3890000000000002</v>
      </c>
      <c r="AG2215" s="72">
        <v>0.16900000000000001</v>
      </c>
      <c r="AH2215" s="72">
        <v>78.125</v>
      </c>
      <c r="AI2215" s="12">
        <v>66.679000000000002</v>
      </c>
      <c r="AJ2215" s="72">
        <v>2.5649999999999999</v>
      </c>
      <c r="AK2215" s="72">
        <v>9.7100000000000009</v>
      </c>
      <c r="AL2215" s="12">
        <v>71.067999999999998</v>
      </c>
      <c r="AM2215" s="72">
        <v>2.734</v>
      </c>
      <c r="AN2215" s="72">
        <v>7.7549999999999999</v>
      </c>
      <c r="AO2215" s="12">
        <v>2172.1190000000001</v>
      </c>
      <c r="AP2215" s="72">
        <v>83.557000000000002</v>
      </c>
      <c r="AQ2215" s="72">
        <v>0.67500000000000004</v>
      </c>
      <c r="AR2215" s="12">
        <v>11.598000000000001</v>
      </c>
      <c r="AS2215" s="72">
        <v>0.44600000000000001</v>
      </c>
      <c r="AT2215" s="72">
        <v>61.892000000000003</v>
      </c>
      <c r="AU2215" s="12">
        <v>0</v>
      </c>
      <c r="AV2215" s="72">
        <v>0</v>
      </c>
      <c r="AW2215" s="72">
        <v>0</v>
      </c>
      <c r="AX2215" s="12">
        <v>61.198999999999998</v>
      </c>
      <c r="AY2215" s="72">
        <v>2.3540000000000001</v>
      </c>
      <c r="AZ2215" s="72">
        <v>31.120999999999999</v>
      </c>
      <c r="BA2215" s="12">
        <v>61.198999999999998</v>
      </c>
      <c r="BB2215" s="72">
        <v>2.3540000000000001</v>
      </c>
      <c r="BC2215" s="72">
        <v>31.120999999999999</v>
      </c>
      <c r="BD2215" s="12">
        <v>47.639000000000003</v>
      </c>
      <c r="BE2215" s="72">
        <v>1.833</v>
      </c>
      <c r="BF2215" s="72">
        <v>33.213000000000001</v>
      </c>
      <c r="BG2215" s="12">
        <v>108.83799999999999</v>
      </c>
      <c r="BH2215" s="72">
        <v>4.1870000000000003</v>
      </c>
      <c r="BI2215" s="72">
        <v>23.157</v>
      </c>
      <c r="BJ2215" s="12">
        <v>230.167</v>
      </c>
      <c r="BK2215" s="72">
        <v>8.8539999999999992</v>
      </c>
      <c r="BL2215" s="72">
        <v>13.278</v>
      </c>
      <c r="BM2215" s="12">
        <v>76.855000000000004</v>
      </c>
      <c r="BN2215" s="72">
        <v>2.956</v>
      </c>
      <c r="BO2215" s="72">
        <v>21.306999999999999</v>
      </c>
      <c r="BP2215" s="12">
        <v>307.02199999999999</v>
      </c>
      <c r="BQ2215" s="72">
        <v>11.81</v>
      </c>
      <c r="BR2215" s="72">
        <v>8.1609999999999996</v>
      </c>
      <c r="BS2215" s="12">
        <v>427.45800000000003</v>
      </c>
      <c r="BT2215" s="72">
        <v>16.443000000000001</v>
      </c>
      <c r="BU2215" s="72">
        <v>3.472</v>
      </c>
      <c r="BV2215" s="12">
        <v>2599.5770000000002</v>
      </c>
      <c r="BW2215" s="72">
        <v>100</v>
      </c>
      <c r="BX2215" s="72">
        <v>6.2E-2</v>
      </c>
      <c r="BY2215" s="13"/>
      <c r="BZ2215" s="13"/>
    </row>
    <row r="2216" spans="1:78" ht="12.75" customHeight="1">
      <c r="A2216" s="122" t="s">
        <v>65</v>
      </c>
      <c r="B2216" s="71" t="s">
        <v>69</v>
      </c>
      <c r="C2216" s="71" t="s">
        <v>25</v>
      </c>
      <c r="D2216" s="34">
        <v>45809</v>
      </c>
      <c r="E2216" s="12">
        <v>1346.3240000000001</v>
      </c>
      <c r="F2216" s="72">
        <v>51.646999999999998</v>
      </c>
      <c r="G2216" s="72">
        <v>1.36</v>
      </c>
      <c r="H2216" s="12">
        <v>55.890999999999998</v>
      </c>
      <c r="I2216" s="72">
        <v>2.1440000000000001</v>
      </c>
      <c r="J2216" s="72">
        <v>28.324999999999999</v>
      </c>
      <c r="K2216" s="12">
        <v>56.533999999999999</v>
      </c>
      <c r="L2216" s="72">
        <v>2.169</v>
      </c>
      <c r="M2216" s="72">
        <v>30.370999999999999</v>
      </c>
      <c r="N2216" s="12">
        <v>112.425</v>
      </c>
      <c r="O2216" s="72">
        <v>4.3129999999999997</v>
      </c>
      <c r="P2216" s="72">
        <v>18.655999999999999</v>
      </c>
      <c r="Q2216" s="12">
        <v>24.311</v>
      </c>
      <c r="R2216" s="72">
        <v>0.93300000000000005</v>
      </c>
      <c r="S2216" s="72">
        <v>37.536000000000001</v>
      </c>
      <c r="T2216" s="12">
        <v>136.73599999999999</v>
      </c>
      <c r="U2216" s="72">
        <v>5.2450000000000001</v>
      </c>
      <c r="V2216" s="72">
        <v>17.88</v>
      </c>
      <c r="W2216" s="12">
        <v>666.41</v>
      </c>
      <c r="X2216" s="72">
        <v>25.564</v>
      </c>
      <c r="Y2216" s="72">
        <v>4.3600000000000003</v>
      </c>
      <c r="Z2216" s="12">
        <v>803.14700000000005</v>
      </c>
      <c r="AA2216" s="72">
        <v>30.81</v>
      </c>
      <c r="AB2216" s="72">
        <v>2.0630000000000002</v>
      </c>
      <c r="AC2216" s="12">
        <v>2149.471</v>
      </c>
      <c r="AD2216" s="72">
        <v>82.456000000000003</v>
      </c>
      <c r="AE2216" s="72">
        <v>0.51600000000000001</v>
      </c>
      <c r="AF2216" s="12">
        <v>0</v>
      </c>
      <c r="AG2216" s="72">
        <v>0</v>
      </c>
      <c r="AH2216" s="72">
        <v>0</v>
      </c>
      <c r="AI2216" s="12">
        <v>60.468000000000004</v>
      </c>
      <c r="AJ2216" s="72">
        <v>2.3199999999999998</v>
      </c>
      <c r="AK2216" s="72">
        <v>5.8650000000000002</v>
      </c>
      <c r="AL2216" s="12">
        <v>60.468000000000004</v>
      </c>
      <c r="AM2216" s="72">
        <v>2.3199999999999998</v>
      </c>
      <c r="AN2216" s="72">
        <v>5.8650000000000002</v>
      </c>
      <c r="AO2216" s="12">
        <v>2209.9389999999999</v>
      </c>
      <c r="AP2216" s="72">
        <v>84.775999999999996</v>
      </c>
      <c r="AQ2216" s="72">
        <v>0.42299999999999999</v>
      </c>
      <c r="AR2216" s="12">
        <v>26.013999999999999</v>
      </c>
      <c r="AS2216" s="72">
        <v>0.998</v>
      </c>
      <c r="AT2216" s="72">
        <v>40.786999999999999</v>
      </c>
      <c r="AU2216" s="12">
        <v>0</v>
      </c>
      <c r="AV2216" s="72">
        <v>0</v>
      </c>
      <c r="AW2216" s="72">
        <v>0</v>
      </c>
      <c r="AX2216" s="12">
        <v>103.434</v>
      </c>
      <c r="AY2216" s="72">
        <v>3.968</v>
      </c>
      <c r="AZ2216" s="72">
        <v>21.771999999999998</v>
      </c>
      <c r="BA2216" s="12">
        <v>103.434</v>
      </c>
      <c r="BB2216" s="72">
        <v>3.968</v>
      </c>
      <c r="BC2216" s="72">
        <v>21.771999999999998</v>
      </c>
      <c r="BD2216" s="12">
        <v>10.628</v>
      </c>
      <c r="BE2216" s="72">
        <v>0.40799999999999997</v>
      </c>
      <c r="BF2216" s="72">
        <v>79.453999999999994</v>
      </c>
      <c r="BG2216" s="12">
        <v>114.06100000000001</v>
      </c>
      <c r="BH2216" s="72">
        <v>4.3760000000000003</v>
      </c>
      <c r="BI2216" s="72">
        <v>19.920999999999999</v>
      </c>
      <c r="BJ2216" s="12">
        <v>189.68700000000001</v>
      </c>
      <c r="BK2216" s="72">
        <v>7.2770000000000001</v>
      </c>
      <c r="BL2216" s="72">
        <v>16.003</v>
      </c>
      <c r="BM2216" s="12">
        <v>67.105000000000004</v>
      </c>
      <c r="BN2216" s="72">
        <v>2.5739999999999998</v>
      </c>
      <c r="BO2216" s="72">
        <v>27.643999999999998</v>
      </c>
      <c r="BP2216" s="12">
        <v>256.79199999999997</v>
      </c>
      <c r="BQ2216" s="72">
        <v>9.8510000000000009</v>
      </c>
      <c r="BR2216" s="72">
        <v>11.74</v>
      </c>
      <c r="BS2216" s="12">
        <v>396.86700000000002</v>
      </c>
      <c r="BT2216" s="72">
        <v>15.224</v>
      </c>
      <c r="BU2216" s="72">
        <v>2.52</v>
      </c>
      <c r="BV2216" s="12">
        <v>2606.806</v>
      </c>
      <c r="BW2216" s="72">
        <v>100</v>
      </c>
      <c r="BX2216" s="72">
        <v>0.106</v>
      </c>
      <c r="BY2216" s="13"/>
      <c r="BZ2216" s="13"/>
    </row>
    <row r="2217" spans="1:78" ht="12.75" customHeight="1">
      <c r="A2217" s="122" t="s">
        <v>65</v>
      </c>
      <c r="B2217" s="71" t="s">
        <v>69</v>
      </c>
      <c r="C2217" s="71" t="s">
        <v>25</v>
      </c>
      <c r="D2217" s="34">
        <v>45901</v>
      </c>
      <c r="E2217" s="12">
        <v>1369.9960000000001</v>
      </c>
      <c r="F2217" s="72">
        <v>52.271000000000001</v>
      </c>
      <c r="G2217" s="72">
        <v>1.2190000000000001</v>
      </c>
      <c r="H2217" s="12">
        <v>46.17</v>
      </c>
      <c r="I2217" s="72">
        <v>1.762</v>
      </c>
      <c r="J2217" s="72">
        <v>35.014000000000003</v>
      </c>
      <c r="K2217" s="12">
        <v>62.140999999999998</v>
      </c>
      <c r="L2217" s="72">
        <v>2.371</v>
      </c>
      <c r="M2217" s="72">
        <v>37.465000000000003</v>
      </c>
      <c r="N2217" s="12">
        <v>108.31100000000001</v>
      </c>
      <c r="O2217" s="72">
        <v>4.133</v>
      </c>
      <c r="P2217" s="72">
        <v>27.399000000000001</v>
      </c>
      <c r="Q2217" s="12">
        <v>16.782</v>
      </c>
      <c r="R2217" s="72">
        <v>0.64</v>
      </c>
      <c r="S2217" s="72">
        <v>70.239999999999995</v>
      </c>
      <c r="T2217" s="12">
        <v>125.093</v>
      </c>
      <c r="U2217" s="72">
        <v>4.7729999999999997</v>
      </c>
      <c r="V2217" s="72">
        <v>24.846</v>
      </c>
      <c r="W2217" s="12">
        <v>659.80600000000004</v>
      </c>
      <c r="X2217" s="72">
        <v>25.173999999999999</v>
      </c>
      <c r="Y2217" s="72">
        <v>4.9740000000000002</v>
      </c>
      <c r="Z2217" s="12">
        <v>784.9</v>
      </c>
      <c r="AA2217" s="72">
        <v>29.946999999999999</v>
      </c>
      <c r="AB2217" s="72">
        <v>1.919</v>
      </c>
      <c r="AC2217" s="12">
        <v>2154.8960000000002</v>
      </c>
      <c r="AD2217" s="72">
        <v>82.218000000000004</v>
      </c>
      <c r="AE2217" s="72">
        <v>0.625</v>
      </c>
      <c r="AF2217" s="12">
        <v>0</v>
      </c>
      <c r="AG2217" s="72">
        <v>0</v>
      </c>
      <c r="AH2217" s="72">
        <v>0</v>
      </c>
      <c r="AI2217" s="12">
        <v>62.6</v>
      </c>
      <c r="AJ2217" s="72">
        <v>2.3879999999999999</v>
      </c>
      <c r="AK2217" s="72">
        <v>6.8840000000000003</v>
      </c>
      <c r="AL2217" s="12">
        <v>62.6</v>
      </c>
      <c r="AM2217" s="72">
        <v>2.3879999999999999</v>
      </c>
      <c r="AN2217" s="72">
        <v>6.8840000000000003</v>
      </c>
      <c r="AO2217" s="12">
        <v>2217.4960000000001</v>
      </c>
      <c r="AP2217" s="72">
        <v>84.606999999999999</v>
      </c>
      <c r="AQ2217" s="72">
        <v>0.48499999999999999</v>
      </c>
      <c r="AR2217" s="12">
        <v>33.078000000000003</v>
      </c>
      <c r="AS2217" s="72">
        <v>1.262</v>
      </c>
      <c r="AT2217" s="72">
        <v>56.863</v>
      </c>
      <c r="AU2217" s="12">
        <v>10.263</v>
      </c>
      <c r="AV2217" s="72">
        <v>0.39200000000000002</v>
      </c>
      <c r="AW2217" s="72">
        <v>87.230999999999995</v>
      </c>
      <c r="AX2217" s="12">
        <v>21.172000000000001</v>
      </c>
      <c r="AY2217" s="72">
        <v>0.80800000000000005</v>
      </c>
      <c r="AZ2217" s="72">
        <v>40.369</v>
      </c>
      <c r="BA2217" s="12">
        <v>31.434999999999999</v>
      </c>
      <c r="BB2217" s="72">
        <v>1.1990000000000001</v>
      </c>
      <c r="BC2217" s="72">
        <v>36.5</v>
      </c>
      <c r="BD2217" s="12">
        <v>28.798999999999999</v>
      </c>
      <c r="BE2217" s="72">
        <v>1.099</v>
      </c>
      <c r="BF2217" s="72">
        <v>76.218000000000004</v>
      </c>
      <c r="BG2217" s="12">
        <v>60.234000000000002</v>
      </c>
      <c r="BH2217" s="72">
        <v>2.298</v>
      </c>
      <c r="BI2217" s="72">
        <v>39.081000000000003</v>
      </c>
      <c r="BJ2217" s="12">
        <v>231.697</v>
      </c>
      <c r="BK2217" s="72">
        <v>8.84</v>
      </c>
      <c r="BL2217" s="72">
        <v>9.9930000000000003</v>
      </c>
      <c r="BM2217" s="12">
        <v>78.433999999999997</v>
      </c>
      <c r="BN2217" s="72">
        <v>2.9929999999999999</v>
      </c>
      <c r="BO2217" s="72">
        <v>20.683</v>
      </c>
      <c r="BP2217" s="12">
        <v>310.13099999999997</v>
      </c>
      <c r="BQ2217" s="72">
        <v>11.833</v>
      </c>
      <c r="BR2217" s="72">
        <v>7.7910000000000004</v>
      </c>
      <c r="BS2217" s="12">
        <v>403.44400000000002</v>
      </c>
      <c r="BT2217" s="72">
        <v>15.393000000000001</v>
      </c>
      <c r="BU2217" s="72">
        <v>2.6669999999999998</v>
      </c>
      <c r="BV2217" s="12">
        <v>2620.94</v>
      </c>
      <c r="BW2217" s="72">
        <v>100</v>
      </c>
      <c r="BX2217" s="72">
        <v>4.9000000000000002E-2</v>
      </c>
      <c r="BY2217" s="13"/>
      <c r="BZ2217" s="13"/>
    </row>
    <row r="2218" spans="1:78" ht="12.75" customHeight="1">
      <c r="A2218" s="122" t="s">
        <v>65</v>
      </c>
      <c r="B2218" s="71" t="s">
        <v>69</v>
      </c>
      <c r="C2218" s="71" t="s">
        <v>25</v>
      </c>
      <c r="D2218" s="34">
        <v>45992</v>
      </c>
      <c r="E2218" s="12">
        <v>1321.65</v>
      </c>
      <c r="F2218" s="72">
        <v>50.335999999999999</v>
      </c>
      <c r="G2218" s="72">
        <v>1.536</v>
      </c>
      <c r="H2218" s="12">
        <v>22.125</v>
      </c>
      <c r="I2218" s="72">
        <v>0.84299999999999997</v>
      </c>
      <c r="J2218" s="72">
        <v>43.594000000000001</v>
      </c>
      <c r="K2218" s="12">
        <v>45.518999999999998</v>
      </c>
      <c r="L2218" s="72">
        <v>1.734</v>
      </c>
      <c r="M2218" s="72">
        <v>42.165999999999997</v>
      </c>
      <c r="N2218" s="12">
        <v>67.644000000000005</v>
      </c>
      <c r="O2218" s="72">
        <v>2.5760000000000001</v>
      </c>
      <c r="P2218" s="72">
        <v>33.363999999999997</v>
      </c>
      <c r="Q2218" s="12">
        <v>29.184999999999999</v>
      </c>
      <c r="R2218" s="72">
        <v>1.1120000000000001</v>
      </c>
      <c r="S2218" s="72">
        <v>59.404000000000003</v>
      </c>
      <c r="T2218" s="12">
        <v>96.828999999999994</v>
      </c>
      <c r="U2218" s="72">
        <v>3.6880000000000002</v>
      </c>
      <c r="V2218" s="72">
        <v>26.024999999999999</v>
      </c>
      <c r="W2218" s="12">
        <v>721.99</v>
      </c>
      <c r="X2218" s="72">
        <v>27.498000000000001</v>
      </c>
      <c r="Y2218" s="72">
        <v>3.6520000000000001</v>
      </c>
      <c r="Z2218" s="12">
        <v>818.81899999999996</v>
      </c>
      <c r="AA2218" s="72">
        <v>31.184999999999999</v>
      </c>
      <c r="AB2218" s="72">
        <v>2.0960000000000001</v>
      </c>
      <c r="AC2218" s="12">
        <v>2140.4699999999998</v>
      </c>
      <c r="AD2218" s="72">
        <v>81.522000000000006</v>
      </c>
      <c r="AE2218" s="72">
        <v>0.64100000000000001</v>
      </c>
      <c r="AF2218" s="12">
        <v>0</v>
      </c>
      <c r="AG2218" s="72">
        <v>0</v>
      </c>
      <c r="AH2218" s="72">
        <v>0</v>
      </c>
      <c r="AI2218" s="12">
        <v>60.975999999999999</v>
      </c>
      <c r="AJ2218" s="72">
        <v>2.3220000000000001</v>
      </c>
      <c r="AK2218" s="72">
        <v>7.375</v>
      </c>
      <c r="AL2218" s="12">
        <v>60.975999999999999</v>
      </c>
      <c r="AM2218" s="72">
        <v>2.3220000000000001</v>
      </c>
      <c r="AN2218" s="72">
        <v>7.375</v>
      </c>
      <c r="AO2218" s="12">
        <v>2201.4459999999999</v>
      </c>
      <c r="AP2218" s="72">
        <v>83.843999999999994</v>
      </c>
      <c r="AQ2218" s="72">
        <v>0.51800000000000002</v>
      </c>
      <c r="AR2218" s="12">
        <v>25.207000000000001</v>
      </c>
      <c r="AS2218" s="72">
        <v>0.96</v>
      </c>
      <c r="AT2218" s="72">
        <v>43.976999999999997</v>
      </c>
      <c r="AU2218" s="12">
        <v>0</v>
      </c>
      <c r="AV2218" s="72">
        <v>0</v>
      </c>
      <c r="AW2218" s="72">
        <v>0</v>
      </c>
      <c r="AX2218" s="12">
        <v>14.561</v>
      </c>
      <c r="AY2218" s="72">
        <v>0.55500000000000005</v>
      </c>
      <c r="AZ2218" s="72">
        <v>57.231000000000002</v>
      </c>
      <c r="BA2218" s="12">
        <v>14.561</v>
      </c>
      <c r="BB2218" s="72">
        <v>0.55500000000000005</v>
      </c>
      <c r="BC2218" s="72">
        <v>57.231000000000002</v>
      </c>
      <c r="BD2218" s="12">
        <v>43.651000000000003</v>
      </c>
      <c r="BE2218" s="72">
        <v>1.6619999999999999</v>
      </c>
      <c r="BF2218" s="72">
        <v>44.351999999999997</v>
      </c>
      <c r="BG2218" s="12">
        <v>58.212000000000003</v>
      </c>
      <c r="BH2218" s="72">
        <v>2.2170000000000001</v>
      </c>
      <c r="BI2218" s="72">
        <v>33.389000000000003</v>
      </c>
      <c r="BJ2218" s="12">
        <v>259.00400000000002</v>
      </c>
      <c r="BK2218" s="72">
        <v>9.8640000000000008</v>
      </c>
      <c r="BL2218" s="72">
        <v>12.252000000000001</v>
      </c>
      <c r="BM2218" s="12">
        <v>81.775000000000006</v>
      </c>
      <c r="BN2218" s="72">
        <v>3.1139999999999999</v>
      </c>
      <c r="BO2218" s="72">
        <v>27.337</v>
      </c>
      <c r="BP2218" s="12">
        <v>340.779</v>
      </c>
      <c r="BQ2218" s="72">
        <v>12.978999999999999</v>
      </c>
      <c r="BR2218" s="72">
        <v>6.625</v>
      </c>
      <c r="BS2218" s="12">
        <v>424.19799999999998</v>
      </c>
      <c r="BT2218" s="72">
        <v>16.155999999999999</v>
      </c>
      <c r="BU2218" s="72">
        <v>2.7189999999999999</v>
      </c>
      <c r="BV2218" s="12">
        <v>2625.6439999999998</v>
      </c>
      <c r="BW2218" s="72">
        <v>100</v>
      </c>
      <c r="BX2218" s="72">
        <v>0.125</v>
      </c>
      <c r="BY2218" s="13"/>
      <c r="BZ2218" s="13"/>
    </row>
    <row r="2219" spans="1:78" ht="12.75" customHeight="1">
      <c r="A2219" s="122" t="s">
        <v>65</v>
      </c>
      <c r="B2219" s="71" t="s">
        <v>69</v>
      </c>
      <c r="C2219" s="71" t="s">
        <v>25</v>
      </c>
      <c r="D2219" s="34">
        <v>46082</v>
      </c>
      <c r="E2219" s="12">
        <v>1345.7360000000001</v>
      </c>
      <c r="F2219" s="72">
        <v>51.006999999999998</v>
      </c>
      <c r="G2219" s="72">
        <v>1.1579999999999999</v>
      </c>
      <c r="H2219" s="12">
        <v>20.196999999999999</v>
      </c>
      <c r="I2219" s="72">
        <v>0.76600000000000001</v>
      </c>
      <c r="J2219" s="72">
        <v>51.387999999999998</v>
      </c>
      <c r="K2219" s="12">
        <v>66.218000000000004</v>
      </c>
      <c r="L2219" s="72">
        <v>2.5099999999999998</v>
      </c>
      <c r="M2219" s="72">
        <v>34.643999999999998</v>
      </c>
      <c r="N2219" s="12">
        <v>86.415000000000006</v>
      </c>
      <c r="O2219" s="72">
        <v>3.2749999999999999</v>
      </c>
      <c r="P2219" s="72">
        <v>32.713999999999999</v>
      </c>
      <c r="Q2219" s="12">
        <v>26.689</v>
      </c>
      <c r="R2219" s="72">
        <v>1.012</v>
      </c>
      <c r="S2219" s="72">
        <v>49.497999999999998</v>
      </c>
      <c r="T2219" s="12">
        <v>113.104</v>
      </c>
      <c r="U2219" s="72">
        <v>4.2869999999999999</v>
      </c>
      <c r="V2219" s="72">
        <v>29.16</v>
      </c>
      <c r="W2219" s="12">
        <v>677.84100000000001</v>
      </c>
      <c r="X2219" s="72">
        <v>25.692</v>
      </c>
      <c r="Y2219" s="72">
        <v>5.282</v>
      </c>
      <c r="Z2219" s="12">
        <v>790.94500000000005</v>
      </c>
      <c r="AA2219" s="72">
        <v>29.978999999999999</v>
      </c>
      <c r="AB2219" s="72">
        <v>1.58</v>
      </c>
      <c r="AC2219" s="12">
        <v>2136.681</v>
      </c>
      <c r="AD2219" s="72">
        <v>80.984999999999999</v>
      </c>
      <c r="AE2219" s="72">
        <v>0.48799999999999999</v>
      </c>
      <c r="AF2219" s="12">
        <v>0</v>
      </c>
      <c r="AG2219" s="72">
        <v>0</v>
      </c>
      <c r="AH2219" s="72">
        <v>0</v>
      </c>
      <c r="AI2219" s="12">
        <v>61.396000000000001</v>
      </c>
      <c r="AJ2219" s="72">
        <v>2.327</v>
      </c>
      <c r="AK2219" s="72">
        <v>8.1120000000000001</v>
      </c>
      <c r="AL2219" s="12">
        <v>61.396000000000001</v>
      </c>
      <c r="AM2219" s="72">
        <v>2.327</v>
      </c>
      <c r="AN2219" s="72">
        <v>8.1120000000000001</v>
      </c>
      <c r="AO2219" s="12">
        <v>2198.0770000000002</v>
      </c>
      <c r="AP2219" s="72">
        <v>83.311999999999998</v>
      </c>
      <c r="AQ2219" s="72">
        <v>0.49299999999999999</v>
      </c>
      <c r="AR2219" s="12">
        <v>9.8810000000000002</v>
      </c>
      <c r="AS2219" s="72">
        <v>0.374</v>
      </c>
      <c r="AT2219" s="72">
        <v>56.749000000000002</v>
      </c>
      <c r="AU2219" s="12">
        <v>9.0589999999999993</v>
      </c>
      <c r="AV2219" s="72">
        <v>0.34300000000000003</v>
      </c>
      <c r="AW2219" s="72">
        <v>87.846000000000004</v>
      </c>
      <c r="AX2219" s="12">
        <v>71.674999999999997</v>
      </c>
      <c r="AY2219" s="72">
        <v>2.7170000000000001</v>
      </c>
      <c r="AZ2219" s="72">
        <v>37.822000000000003</v>
      </c>
      <c r="BA2219" s="12">
        <v>80.733999999999995</v>
      </c>
      <c r="BB2219" s="72">
        <v>3.06</v>
      </c>
      <c r="BC2219" s="72">
        <v>32.625</v>
      </c>
      <c r="BD2219" s="12">
        <v>43.521999999999998</v>
      </c>
      <c r="BE2219" s="72">
        <v>1.65</v>
      </c>
      <c r="BF2219" s="72">
        <v>52.573999999999998</v>
      </c>
      <c r="BG2219" s="12">
        <v>124.25700000000001</v>
      </c>
      <c r="BH2219" s="72">
        <v>4.71</v>
      </c>
      <c r="BI2219" s="72">
        <v>24.126999999999999</v>
      </c>
      <c r="BJ2219" s="12">
        <v>232.375</v>
      </c>
      <c r="BK2219" s="72">
        <v>8.8079999999999998</v>
      </c>
      <c r="BL2219" s="72">
        <v>12.064</v>
      </c>
      <c r="BM2219" s="12">
        <v>73.763000000000005</v>
      </c>
      <c r="BN2219" s="72">
        <v>2.7959999999999998</v>
      </c>
      <c r="BO2219" s="72">
        <v>30.282</v>
      </c>
      <c r="BP2219" s="12">
        <v>306.13900000000001</v>
      </c>
      <c r="BQ2219" s="72">
        <v>11.603</v>
      </c>
      <c r="BR2219" s="72">
        <v>9.2159999999999993</v>
      </c>
      <c r="BS2219" s="12">
        <v>440.27600000000001</v>
      </c>
      <c r="BT2219" s="72">
        <v>16.687999999999999</v>
      </c>
      <c r="BU2219" s="72">
        <v>2.4870000000000001</v>
      </c>
      <c r="BV2219" s="12">
        <v>2638.3530000000001</v>
      </c>
      <c r="BW2219" s="72">
        <v>100</v>
      </c>
      <c r="BX2219" s="72">
        <v>4.2999999999999997E-2</v>
      </c>
      <c r="BY2219" s="13"/>
      <c r="BZ2219" s="13"/>
    </row>
    <row r="2220" spans="1:78" ht="12.75" customHeight="1">
      <c r="A2220" s="122" t="s">
        <v>65</v>
      </c>
      <c r="B2220" s="71" t="s">
        <v>69</v>
      </c>
      <c r="C2220" s="71" t="s">
        <v>25</v>
      </c>
      <c r="D2220" s="34">
        <v>46174</v>
      </c>
      <c r="E2220" s="12">
        <v>1350.258</v>
      </c>
      <c r="F2220" s="72">
        <v>51.015000000000001</v>
      </c>
      <c r="G2220" s="72">
        <v>1.4930000000000001</v>
      </c>
      <c r="H2220" s="12">
        <v>42.057000000000002</v>
      </c>
      <c r="I2220" s="72">
        <v>1.589</v>
      </c>
      <c r="J2220" s="72">
        <v>28.783999999999999</v>
      </c>
      <c r="K2220" s="12">
        <v>45.673000000000002</v>
      </c>
      <c r="L2220" s="72">
        <v>1.726</v>
      </c>
      <c r="M2220" s="72">
        <v>33.234000000000002</v>
      </c>
      <c r="N2220" s="12">
        <v>87.730999999999995</v>
      </c>
      <c r="O2220" s="72">
        <v>3.3149999999999999</v>
      </c>
      <c r="P2220" s="72">
        <v>19.966999999999999</v>
      </c>
      <c r="Q2220" s="12">
        <v>30.460999999999999</v>
      </c>
      <c r="R2220" s="72">
        <v>1.151</v>
      </c>
      <c r="S2220" s="72">
        <v>42.387999999999998</v>
      </c>
      <c r="T2220" s="12">
        <v>118.19199999999999</v>
      </c>
      <c r="U2220" s="72">
        <v>4.4660000000000002</v>
      </c>
      <c r="V2220" s="72">
        <v>15.544</v>
      </c>
      <c r="W2220" s="12">
        <v>685.73099999999999</v>
      </c>
      <c r="X2220" s="72">
        <v>25.908000000000001</v>
      </c>
      <c r="Y2220" s="72">
        <v>3.3839999999999999</v>
      </c>
      <c r="Z2220" s="12">
        <v>803.92200000000003</v>
      </c>
      <c r="AA2220" s="72">
        <v>30.373999999999999</v>
      </c>
      <c r="AB2220" s="72">
        <v>2.4209999999999998</v>
      </c>
      <c r="AC2220" s="12">
        <v>2154.1799999999998</v>
      </c>
      <c r="AD2220" s="72">
        <v>81.388999999999996</v>
      </c>
      <c r="AE2220" s="72">
        <v>0.51700000000000002</v>
      </c>
      <c r="AF2220" s="12">
        <v>1.149</v>
      </c>
      <c r="AG2220" s="72">
        <v>4.2999999999999997E-2</v>
      </c>
      <c r="AH2220" s="72">
        <v>104.30800000000001</v>
      </c>
      <c r="AI2220" s="12">
        <v>62.014000000000003</v>
      </c>
      <c r="AJ2220" s="72">
        <v>2.343</v>
      </c>
      <c r="AK2220" s="72">
        <v>7.569</v>
      </c>
      <c r="AL2220" s="12">
        <v>63.162999999999997</v>
      </c>
      <c r="AM2220" s="72">
        <v>2.3860000000000001</v>
      </c>
      <c r="AN2220" s="72">
        <v>7.1269999999999998</v>
      </c>
      <c r="AO2220" s="12">
        <v>2217.3440000000001</v>
      </c>
      <c r="AP2220" s="72">
        <v>83.775000000000006</v>
      </c>
      <c r="AQ2220" s="72">
        <v>0.52600000000000002</v>
      </c>
      <c r="AR2220" s="12">
        <v>5.4189999999999996</v>
      </c>
      <c r="AS2220" s="72">
        <v>0.20499999999999999</v>
      </c>
      <c r="AT2220" s="72">
        <v>68.468000000000004</v>
      </c>
      <c r="AU2220" s="12">
        <v>0</v>
      </c>
      <c r="AV2220" s="72">
        <v>0</v>
      </c>
      <c r="AW2220" s="72">
        <v>0</v>
      </c>
      <c r="AX2220" s="12">
        <v>71.947000000000003</v>
      </c>
      <c r="AY2220" s="72">
        <v>2.718</v>
      </c>
      <c r="AZ2220" s="72">
        <v>21.718</v>
      </c>
      <c r="BA2220" s="12">
        <v>71.947000000000003</v>
      </c>
      <c r="BB2220" s="72">
        <v>2.718</v>
      </c>
      <c r="BC2220" s="72">
        <v>21.718</v>
      </c>
      <c r="BD2220" s="12">
        <v>41.47</v>
      </c>
      <c r="BE2220" s="72">
        <v>1.5669999999999999</v>
      </c>
      <c r="BF2220" s="72">
        <v>42.432000000000002</v>
      </c>
      <c r="BG2220" s="12">
        <v>113.41800000000001</v>
      </c>
      <c r="BH2220" s="72">
        <v>4.2850000000000001</v>
      </c>
      <c r="BI2220" s="72">
        <v>18.942</v>
      </c>
      <c r="BJ2220" s="12">
        <v>199.648</v>
      </c>
      <c r="BK2220" s="72">
        <v>7.5430000000000001</v>
      </c>
      <c r="BL2220" s="72">
        <v>11.701000000000001</v>
      </c>
      <c r="BM2220" s="12">
        <v>110.941</v>
      </c>
      <c r="BN2220" s="72">
        <v>4.1920000000000002</v>
      </c>
      <c r="BO2220" s="72">
        <v>15.611000000000001</v>
      </c>
      <c r="BP2220" s="12">
        <v>310.589</v>
      </c>
      <c r="BQ2220" s="72">
        <v>11.734999999999999</v>
      </c>
      <c r="BR2220" s="72">
        <v>7.633</v>
      </c>
      <c r="BS2220" s="12">
        <v>429.42599999999999</v>
      </c>
      <c r="BT2220" s="72">
        <v>16.225000000000001</v>
      </c>
      <c r="BU2220" s="72">
        <v>2.669</v>
      </c>
      <c r="BV2220" s="12">
        <v>2646.7689999999998</v>
      </c>
      <c r="BW2220" s="72">
        <v>100</v>
      </c>
      <c r="BX2220" s="72">
        <v>3.5000000000000003E-2</v>
      </c>
      <c r="BY2220" s="13"/>
      <c r="BZ2220" s="13"/>
    </row>
    <row r="2221" spans="1:78" ht="12.75" customHeight="1">
      <c r="A2221" s="122" t="s">
        <v>65</v>
      </c>
      <c r="B2221" s="71" t="s">
        <v>45</v>
      </c>
      <c r="C2221" s="71" t="s">
        <v>26</v>
      </c>
      <c r="D2221" s="34">
        <v>41883</v>
      </c>
      <c r="E2221" s="12">
        <v>1255.0139999999999</v>
      </c>
      <c r="F2221" s="72">
        <v>26.692</v>
      </c>
      <c r="G2221" s="72">
        <v>1.966</v>
      </c>
      <c r="H2221" s="12">
        <v>72.322999999999993</v>
      </c>
      <c r="I2221" s="72">
        <v>1.538</v>
      </c>
      <c r="J2221" s="72">
        <v>28.073</v>
      </c>
      <c r="K2221" s="12">
        <v>102.56100000000001</v>
      </c>
      <c r="L2221" s="72">
        <v>2.181</v>
      </c>
      <c r="M2221" s="72">
        <v>34.137</v>
      </c>
      <c r="N2221" s="12">
        <v>174.88399999999999</v>
      </c>
      <c r="O2221" s="72">
        <v>3.72</v>
      </c>
      <c r="P2221" s="72">
        <v>22.291</v>
      </c>
      <c r="Q2221" s="12">
        <v>1.569</v>
      </c>
      <c r="R2221" s="72">
        <v>3.3000000000000002E-2</v>
      </c>
      <c r="S2221" s="72">
        <v>102.211</v>
      </c>
      <c r="T2221" s="12">
        <v>176.453</v>
      </c>
      <c r="U2221" s="72">
        <v>3.7530000000000001</v>
      </c>
      <c r="V2221" s="72">
        <v>21.913</v>
      </c>
      <c r="W2221" s="12">
        <v>597.50699999999995</v>
      </c>
      <c r="X2221" s="72">
        <v>12.708</v>
      </c>
      <c r="Y2221" s="72">
        <v>6.3929999999999998</v>
      </c>
      <c r="Z2221" s="12">
        <v>773.96100000000001</v>
      </c>
      <c r="AA2221" s="72">
        <v>16.460999999999999</v>
      </c>
      <c r="AB2221" s="72">
        <v>1.9750000000000001</v>
      </c>
      <c r="AC2221" s="12">
        <v>2028.9749999999999</v>
      </c>
      <c r="AD2221" s="72">
        <v>43.152999999999999</v>
      </c>
      <c r="AE2221" s="72">
        <v>1.234</v>
      </c>
      <c r="AF2221" s="12">
        <v>2.6379999999999999</v>
      </c>
      <c r="AG2221" s="72">
        <v>5.6000000000000001E-2</v>
      </c>
      <c r="AH2221" s="72">
        <v>82.459000000000003</v>
      </c>
      <c r="AI2221" s="12">
        <v>69.977999999999994</v>
      </c>
      <c r="AJ2221" s="72">
        <v>1.488</v>
      </c>
      <c r="AK2221" s="72">
        <v>7.8730000000000002</v>
      </c>
      <c r="AL2221" s="12">
        <v>72.616</v>
      </c>
      <c r="AM2221" s="72">
        <v>1.544</v>
      </c>
      <c r="AN2221" s="72">
        <v>7.4610000000000003</v>
      </c>
      <c r="AO2221" s="12">
        <v>2101.5909999999999</v>
      </c>
      <c r="AP2221" s="72">
        <v>44.697000000000003</v>
      </c>
      <c r="AQ2221" s="72">
        <v>1.206</v>
      </c>
      <c r="AR2221" s="12">
        <v>25.815999999999999</v>
      </c>
      <c r="AS2221" s="72">
        <v>0.54900000000000004</v>
      </c>
      <c r="AT2221" s="72">
        <v>50.003</v>
      </c>
      <c r="AU2221" s="12">
        <v>3.1989999999999998</v>
      </c>
      <c r="AV2221" s="72">
        <v>6.8000000000000005E-2</v>
      </c>
      <c r="AW2221" s="72">
        <v>100.70099999999999</v>
      </c>
      <c r="AX2221" s="12">
        <v>283.84100000000001</v>
      </c>
      <c r="AY2221" s="72">
        <v>6.0369999999999999</v>
      </c>
      <c r="AZ2221" s="72">
        <v>16.917999999999999</v>
      </c>
      <c r="BA2221" s="12">
        <v>287.03899999999999</v>
      </c>
      <c r="BB2221" s="72">
        <v>6.1050000000000004</v>
      </c>
      <c r="BC2221" s="72">
        <v>16.881</v>
      </c>
      <c r="BD2221" s="12">
        <v>153.89599999999999</v>
      </c>
      <c r="BE2221" s="72">
        <v>3.2730000000000001</v>
      </c>
      <c r="BF2221" s="72">
        <v>22.920999999999999</v>
      </c>
      <c r="BG2221" s="12">
        <v>440.935</v>
      </c>
      <c r="BH2221" s="72">
        <v>9.3780000000000001</v>
      </c>
      <c r="BI2221" s="72">
        <v>14.228</v>
      </c>
      <c r="BJ2221" s="12">
        <v>928.91200000000003</v>
      </c>
      <c r="BK2221" s="72">
        <v>19.756</v>
      </c>
      <c r="BL2221" s="72">
        <v>8.9429999999999996</v>
      </c>
      <c r="BM2221" s="12">
        <v>1204.559</v>
      </c>
      <c r="BN2221" s="72">
        <v>25.619</v>
      </c>
      <c r="BO2221" s="72">
        <v>7.1139999999999999</v>
      </c>
      <c r="BP2221" s="12">
        <v>2133.471</v>
      </c>
      <c r="BQ2221" s="72">
        <v>45.375</v>
      </c>
      <c r="BR2221" s="72">
        <v>3.6909999999999998</v>
      </c>
      <c r="BS2221" s="12">
        <v>2600.223</v>
      </c>
      <c r="BT2221" s="72">
        <v>55.302999999999997</v>
      </c>
      <c r="BU2221" s="72">
        <v>3.194</v>
      </c>
      <c r="BV2221" s="12">
        <v>4701.8140000000003</v>
      </c>
      <c r="BW2221" s="72">
        <v>100</v>
      </c>
      <c r="BX2221" s="72">
        <v>1.694</v>
      </c>
      <c r="BY2221" s="13"/>
      <c r="BZ2221" s="13"/>
    </row>
    <row r="2222" spans="1:78" ht="12.75" customHeight="1">
      <c r="A2222" s="122" t="s">
        <v>65</v>
      </c>
      <c r="B2222" s="71" t="s">
        <v>45</v>
      </c>
      <c r="C2222" s="71" t="s">
        <v>26</v>
      </c>
      <c r="D2222" s="34">
        <v>41974</v>
      </c>
      <c r="E2222" s="12">
        <v>1260.0519999999999</v>
      </c>
      <c r="F2222" s="72">
        <v>26.506</v>
      </c>
      <c r="G2222" s="72">
        <v>1.504</v>
      </c>
      <c r="H2222" s="12">
        <v>38.975000000000001</v>
      </c>
      <c r="I2222" s="72">
        <v>0.82</v>
      </c>
      <c r="J2222" s="72">
        <v>35.546999999999997</v>
      </c>
      <c r="K2222" s="12">
        <v>63.411999999999999</v>
      </c>
      <c r="L2222" s="72">
        <v>1.3340000000000001</v>
      </c>
      <c r="M2222" s="72">
        <v>29.148</v>
      </c>
      <c r="N2222" s="12">
        <v>102.387</v>
      </c>
      <c r="O2222" s="72">
        <v>2.1539999999999999</v>
      </c>
      <c r="P2222" s="72">
        <v>21.018999999999998</v>
      </c>
      <c r="Q2222" s="12">
        <v>18.931999999999999</v>
      </c>
      <c r="R2222" s="72">
        <v>0.39800000000000002</v>
      </c>
      <c r="S2222" s="72">
        <v>63.609000000000002</v>
      </c>
      <c r="T2222" s="12">
        <v>121.319</v>
      </c>
      <c r="U2222" s="72">
        <v>2.552</v>
      </c>
      <c r="V2222" s="72">
        <v>18.516999999999999</v>
      </c>
      <c r="W2222" s="12">
        <v>634.53200000000004</v>
      </c>
      <c r="X2222" s="72">
        <v>13.348000000000001</v>
      </c>
      <c r="Y2222" s="72">
        <v>4.4420000000000002</v>
      </c>
      <c r="Z2222" s="12">
        <v>755.851</v>
      </c>
      <c r="AA2222" s="72">
        <v>15.9</v>
      </c>
      <c r="AB2222" s="72">
        <v>2.57</v>
      </c>
      <c r="AC2222" s="12">
        <v>2015.903</v>
      </c>
      <c r="AD2222" s="72">
        <v>42.405000000000001</v>
      </c>
      <c r="AE2222" s="72">
        <v>1.18</v>
      </c>
      <c r="AF2222" s="12">
        <v>0</v>
      </c>
      <c r="AG2222" s="72">
        <v>0</v>
      </c>
      <c r="AH2222" s="72">
        <v>0</v>
      </c>
      <c r="AI2222" s="12">
        <v>75.891000000000005</v>
      </c>
      <c r="AJ2222" s="72">
        <v>1.5960000000000001</v>
      </c>
      <c r="AK2222" s="72">
        <v>5.452</v>
      </c>
      <c r="AL2222" s="12">
        <v>75.891000000000005</v>
      </c>
      <c r="AM2222" s="72">
        <v>1.5960000000000001</v>
      </c>
      <c r="AN2222" s="72">
        <v>5.452</v>
      </c>
      <c r="AO2222" s="12">
        <v>2091.7939999999999</v>
      </c>
      <c r="AP2222" s="72">
        <v>44.000999999999998</v>
      </c>
      <c r="AQ2222" s="72">
        <v>1.1060000000000001</v>
      </c>
      <c r="AR2222" s="12">
        <v>0</v>
      </c>
      <c r="AS2222" s="72">
        <v>0</v>
      </c>
      <c r="AT2222" s="72">
        <v>0</v>
      </c>
      <c r="AU2222" s="12">
        <v>19.331</v>
      </c>
      <c r="AV2222" s="72">
        <v>0.40699999999999997</v>
      </c>
      <c r="AW2222" s="72">
        <v>72.507000000000005</v>
      </c>
      <c r="AX2222" s="12">
        <v>255.27699999999999</v>
      </c>
      <c r="AY2222" s="72">
        <v>5.37</v>
      </c>
      <c r="AZ2222" s="72">
        <v>14.465999999999999</v>
      </c>
      <c r="BA2222" s="12">
        <v>274.608</v>
      </c>
      <c r="BB2222" s="72">
        <v>5.7759999999999998</v>
      </c>
      <c r="BC2222" s="72">
        <v>13.728</v>
      </c>
      <c r="BD2222" s="12">
        <v>103.04</v>
      </c>
      <c r="BE2222" s="72">
        <v>2.1669999999999998</v>
      </c>
      <c r="BF2222" s="72">
        <v>20.385999999999999</v>
      </c>
      <c r="BG2222" s="12">
        <v>377.64800000000002</v>
      </c>
      <c r="BH2222" s="72">
        <v>7.944</v>
      </c>
      <c r="BI2222" s="72">
        <v>11.734</v>
      </c>
      <c r="BJ2222" s="12">
        <v>1196.183</v>
      </c>
      <c r="BK2222" s="72">
        <v>25.161999999999999</v>
      </c>
      <c r="BL2222" s="72">
        <v>6.5019999999999998</v>
      </c>
      <c r="BM2222" s="12">
        <v>1088.2940000000001</v>
      </c>
      <c r="BN2222" s="72">
        <v>22.893000000000001</v>
      </c>
      <c r="BO2222" s="72">
        <v>7.6180000000000003</v>
      </c>
      <c r="BP2222" s="12">
        <v>2284.4760000000001</v>
      </c>
      <c r="BQ2222" s="72">
        <v>48.055</v>
      </c>
      <c r="BR2222" s="72">
        <v>3.3130000000000002</v>
      </c>
      <c r="BS2222" s="12">
        <v>2662.125</v>
      </c>
      <c r="BT2222" s="72">
        <v>55.999000000000002</v>
      </c>
      <c r="BU2222" s="72">
        <v>2.5739999999999998</v>
      </c>
      <c r="BV2222" s="12">
        <v>4753.9189999999999</v>
      </c>
      <c r="BW2222" s="72">
        <v>100</v>
      </c>
      <c r="BX2222" s="72">
        <v>1.381</v>
      </c>
      <c r="BY2222" s="13"/>
      <c r="BZ2222" s="13"/>
    </row>
    <row r="2223" spans="1:78" ht="12.75" customHeight="1">
      <c r="A2223" s="122" t="s">
        <v>65</v>
      </c>
      <c r="B2223" s="71" t="s">
        <v>45</v>
      </c>
      <c r="C2223" s="71" t="s">
        <v>26</v>
      </c>
      <c r="D2223" s="34">
        <v>42064</v>
      </c>
      <c r="E2223" s="12">
        <v>1228.172</v>
      </c>
      <c r="F2223" s="72">
        <v>26.446000000000002</v>
      </c>
      <c r="G2223" s="72">
        <v>1.9590000000000001</v>
      </c>
      <c r="H2223" s="12">
        <v>53.259</v>
      </c>
      <c r="I2223" s="72">
        <v>1.147</v>
      </c>
      <c r="J2223" s="72">
        <v>39.862000000000002</v>
      </c>
      <c r="K2223" s="12">
        <v>45.697000000000003</v>
      </c>
      <c r="L2223" s="72">
        <v>0.98399999999999999</v>
      </c>
      <c r="M2223" s="72">
        <v>37.334000000000003</v>
      </c>
      <c r="N2223" s="12">
        <v>98.956000000000003</v>
      </c>
      <c r="O2223" s="72">
        <v>2.1309999999999998</v>
      </c>
      <c r="P2223" s="72">
        <v>33.24</v>
      </c>
      <c r="Q2223" s="12">
        <v>5.109</v>
      </c>
      <c r="R2223" s="72">
        <v>0.11</v>
      </c>
      <c r="S2223" s="72">
        <v>90.790999999999997</v>
      </c>
      <c r="T2223" s="12">
        <v>104.065</v>
      </c>
      <c r="U2223" s="72">
        <v>2.2410000000000001</v>
      </c>
      <c r="V2223" s="72">
        <v>31.521999999999998</v>
      </c>
      <c r="W2223" s="12">
        <v>645.56100000000004</v>
      </c>
      <c r="X2223" s="72">
        <v>13.901</v>
      </c>
      <c r="Y2223" s="72">
        <v>6.89</v>
      </c>
      <c r="Z2223" s="12">
        <v>749.62599999999998</v>
      </c>
      <c r="AA2223" s="72">
        <v>16.140999999999998</v>
      </c>
      <c r="AB2223" s="72">
        <v>3.0590000000000002</v>
      </c>
      <c r="AC2223" s="12">
        <v>1977.798</v>
      </c>
      <c r="AD2223" s="72">
        <v>42.587000000000003</v>
      </c>
      <c r="AE2223" s="72">
        <v>1.7689999999999999</v>
      </c>
      <c r="AF2223" s="12">
        <v>14.367000000000001</v>
      </c>
      <c r="AG2223" s="72">
        <v>0.309</v>
      </c>
      <c r="AH2223" s="72">
        <v>84.73</v>
      </c>
      <c r="AI2223" s="12">
        <v>66.582999999999998</v>
      </c>
      <c r="AJ2223" s="72">
        <v>1.4339999999999999</v>
      </c>
      <c r="AK2223" s="72">
        <v>18.190999999999999</v>
      </c>
      <c r="AL2223" s="12">
        <v>80.95</v>
      </c>
      <c r="AM2223" s="72">
        <v>1.7430000000000001</v>
      </c>
      <c r="AN2223" s="72">
        <v>5.9320000000000004</v>
      </c>
      <c r="AO2223" s="12">
        <v>2058.748</v>
      </c>
      <c r="AP2223" s="72">
        <v>44.33</v>
      </c>
      <c r="AQ2223" s="72">
        <v>1.57</v>
      </c>
      <c r="AR2223" s="12">
        <v>9.1379999999999999</v>
      </c>
      <c r="AS2223" s="72">
        <v>0.19700000000000001</v>
      </c>
      <c r="AT2223" s="72">
        <v>83.197000000000003</v>
      </c>
      <c r="AU2223" s="12">
        <v>16.213000000000001</v>
      </c>
      <c r="AV2223" s="72">
        <v>0.34899999999999998</v>
      </c>
      <c r="AW2223" s="72">
        <v>71.281999999999996</v>
      </c>
      <c r="AX2223" s="12">
        <v>260.24299999999999</v>
      </c>
      <c r="AY2223" s="72">
        <v>5.6040000000000001</v>
      </c>
      <c r="AZ2223" s="72">
        <v>14.688000000000001</v>
      </c>
      <c r="BA2223" s="12">
        <v>276.45699999999999</v>
      </c>
      <c r="BB2223" s="72">
        <v>5.9530000000000003</v>
      </c>
      <c r="BC2223" s="72">
        <v>14.738</v>
      </c>
      <c r="BD2223" s="12">
        <v>105.896</v>
      </c>
      <c r="BE2223" s="72">
        <v>2.2799999999999998</v>
      </c>
      <c r="BF2223" s="72">
        <v>28.091000000000001</v>
      </c>
      <c r="BG2223" s="12">
        <v>382.35300000000001</v>
      </c>
      <c r="BH2223" s="72">
        <v>8.2330000000000005</v>
      </c>
      <c r="BI2223" s="72">
        <v>11.786</v>
      </c>
      <c r="BJ2223" s="12">
        <v>1225.0540000000001</v>
      </c>
      <c r="BK2223" s="72">
        <v>26.379000000000001</v>
      </c>
      <c r="BL2223" s="72">
        <v>5.6449999999999996</v>
      </c>
      <c r="BM2223" s="12">
        <v>968.83</v>
      </c>
      <c r="BN2223" s="72">
        <v>20.861000000000001</v>
      </c>
      <c r="BO2223" s="72">
        <v>7.0750000000000002</v>
      </c>
      <c r="BP2223" s="12">
        <v>2193.884</v>
      </c>
      <c r="BQ2223" s="72">
        <v>47.24</v>
      </c>
      <c r="BR2223" s="72">
        <v>3.202</v>
      </c>
      <c r="BS2223" s="12">
        <v>2585.375</v>
      </c>
      <c r="BT2223" s="72">
        <v>55.67</v>
      </c>
      <c r="BU2223" s="72">
        <v>2.7170000000000001</v>
      </c>
      <c r="BV2223" s="12">
        <v>4644.1229999999996</v>
      </c>
      <c r="BW2223" s="72">
        <v>100</v>
      </c>
      <c r="BX2223" s="72">
        <v>1.5429999999999999</v>
      </c>
      <c r="BY2223" s="13"/>
      <c r="BZ2223" s="13"/>
    </row>
    <row r="2224" spans="1:78" ht="12.75" customHeight="1">
      <c r="A2224" s="122" t="s">
        <v>65</v>
      </c>
      <c r="B2224" s="71" t="s">
        <v>45</v>
      </c>
      <c r="C2224" s="71" t="s">
        <v>26</v>
      </c>
      <c r="D2224" s="34">
        <v>42156</v>
      </c>
      <c r="E2224" s="12">
        <v>1278.8499999999999</v>
      </c>
      <c r="F2224" s="72">
        <v>27.239000000000001</v>
      </c>
      <c r="G2224" s="72">
        <v>1.395</v>
      </c>
      <c r="H2224" s="12">
        <v>60.920999999999999</v>
      </c>
      <c r="I2224" s="72">
        <v>1.298</v>
      </c>
      <c r="J2224" s="72">
        <v>27.271999999999998</v>
      </c>
      <c r="K2224" s="12">
        <v>69.174000000000007</v>
      </c>
      <c r="L2224" s="72">
        <v>1.4730000000000001</v>
      </c>
      <c r="M2224" s="72">
        <v>31.33</v>
      </c>
      <c r="N2224" s="12">
        <v>130.095</v>
      </c>
      <c r="O2224" s="72">
        <v>2.7709999999999999</v>
      </c>
      <c r="P2224" s="72">
        <v>20.474</v>
      </c>
      <c r="Q2224" s="12">
        <v>4.5190000000000001</v>
      </c>
      <c r="R2224" s="72">
        <v>9.6000000000000002E-2</v>
      </c>
      <c r="S2224" s="72">
        <v>73.706999999999994</v>
      </c>
      <c r="T2224" s="12">
        <v>134.61500000000001</v>
      </c>
      <c r="U2224" s="72">
        <v>2.867</v>
      </c>
      <c r="V2224" s="72">
        <v>19.25</v>
      </c>
      <c r="W2224" s="12">
        <v>606.99400000000003</v>
      </c>
      <c r="X2224" s="72">
        <v>12.929</v>
      </c>
      <c r="Y2224" s="72">
        <v>5.0039999999999996</v>
      </c>
      <c r="Z2224" s="12">
        <v>741.60900000000004</v>
      </c>
      <c r="AA2224" s="72">
        <v>15.795999999999999</v>
      </c>
      <c r="AB2224" s="72">
        <v>2.2029999999999998</v>
      </c>
      <c r="AC2224" s="12">
        <v>2020.4590000000001</v>
      </c>
      <c r="AD2224" s="72">
        <v>43.033999999999999</v>
      </c>
      <c r="AE2224" s="72">
        <v>1.139</v>
      </c>
      <c r="AF2224" s="12">
        <v>0</v>
      </c>
      <c r="AG2224" s="72">
        <v>0</v>
      </c>
      <c r="AH2224" s="72">
        <v>0</v>
      </c>
      <c r="AI2224" s="12">
        <v>75.369</v>
      </c>
      <c r="AJ2224" s="72">
        <v>1.605</v>
      </c>
      <c r="AK2224" s="72">
        <v>6.5940000000000003</v>
      </c>
      <c r="AL2224" s="12">
        <v>75.369</v>
      </c>
      <c r="AM2224" s="72">
        <v>1.605</v>
      </c>
      <c r="AN2224" s="72">
        <v>6.5940000000000003</v>
      </c>
      <c r="AO2224" s="12">
        <v>2095.828</v>
      </c>
      <c r="AP2224" s="72">
        <v>44.64</v>
      </c>
      <c r="AQ2224" s="72">
        <v>1.1020000000000001</v>
      </c>
      <c r="AR2224" s="12">
        <v>21.507000000000001</v>
      </c>
      <c r="AS2224" s="72">
        <v>0.45800000000000002</v>
      </c>
      <c r="AT2224" s="72">
        <v>54.914999999999999</v>
      </c>
      <c r="AU2224" s="12">
        <v>15.488</v>
      </c>
      <c r="AV2224" s="72">
        <v>0.33</v>
      </c>
      <c r="AW2224" s="72">
        <v>51.430999999999997</v>
      </c>
      <c r="AX2224" s="12">
        <v>237.13399999999999</v>
      </c>
      <c r="AY2224" s="72">
        <v>5.0510000000000002</v>
      </c>
      <c r="AZ2224" s="72">
        <v>15.27</v>
      </c>
      <c r="BA2224" s="12">
        <v>252.62299999999999</v>
      </c>
      <c r="BB2224" s="72">
        <v>5.3810000000000002</v>
      </c>
      <c r="BC2224" s="72">
        <v>15.3</v>
      </c>
      <c r="BD2224" s="12">
        <v>97.697999999999993</v>
      </c>
      <c r="BE2224" s="72">
        <v>2.081</v>
      </c>
      <c r="BF2224" s="72">
        <v>27.390999999999998</v>
      </c>
      <c r="BG2224" s="12">
        <v>350.32100000000003</v>
      </c>
      <c r="BH2224" s="72">
        <v>7.4619999999999997</v>
      </c>
      <c r="BI2224" s="72">
        <v>12.641999999999999</v>
      </c>
      <c r="BJ2224" s="12">
        <v>1190.627</v>
      </c>
      <c r="BK2224" s="72">
        <v>25.36</v>
      </c>
      <c r="BL2224" s="72">
        <v>6.0229999999999997</v>
      </c>
      <c r="BM2224" s="12">
        <v>1036.6990000000001</v>
      </c>
      <c r="BN2224" s="72">
        <v>22.081</v>
      </c>
      <c r="BO2224" s="72">
        <v>6.5209999999999999</v>
      </c>
      <c r="BP2224" s="12">
        <v>2227.3249999999998</v>
      </c>
      <c r="BQ2224" s="72">
        <v>47.441000000000003</v>
      </c>
      <c r="BR2224" s="72">
        <v>3.484</v>
      </c>
      <c r="BS2224" s="12">
        <v>2599.1529999999998</v>
      </c>
      <c r="BT2224" s="72">
        <v>55.36</v>
      </c>
      <c r="BU2224" s="72">
        <v>2.673</v>
      </c>
      <c r="BV2224" s="12">
        <v>4694.9809999999998</v>
      </c>
      <c r="BW2224" s="72">
        <v>100</v>
      </c>
      <c r="BX2224" s="72">
        <v>1.389</v>
      </c>
      <c r="BY2224" s="13"/>
      <c r="BZ2224" s="13"/>
    </row>
    <row r="2225" spans="1:78" ht="12.75" customHeight="1">
      <c r="A2225" s="122" t="s">
        <v>65</v>
      </c>
      <c r="B2225" s="71" t="s">
        <v>45</v>
      </c>
      <c r="C2225" s="71" t="s">
        <v>26</v>
      </c>
      <c r="D2225" s="34">
        <v>42614</v>
      </c>
      <c r="E2225" s="12">
        <v>1279.634</v>
      </c>
      <c r="F2225" s="72">
        <v>26.079000000000001</v>
      </c>
      <c r="G2225" s="72">
        <v>1.964</v>
      </c>
      <c r="H2225" s="12">
        <v>68.177000000000007</v>
      </c>
      <c r="I2225" s="72">
        <v>1.389</v>
      </c>
      <c r="J2225" s="72">
        <v>31.347999999999999</v>
      </c>
      <c r="K2225" s="12">
        <v>66.795000000000002</v>
      </c>
      <c r="L2225" s="72">
        <v>1.361</v>
      </c>
      <c r="M2225" s="72">
        <v>34.561</v>
      </c>
      <c r="N2225" s="12">
        <v>134.97200000000001</v>
      </c>
      <c r="O2225" s="72">
        <v>2.7509999999999999</v>
      </c>
      <c r="P2225" s="72">
        <v>19.856000000000002</v>
      </c>
      <c r="Q2225" s="12">
        <v>5.6459999999999999</v>
      </c>
      <c r="R2225" s="72">
        <v>0.115</v>
      </c>
      <c r="S2225" s="72">
        <v>75.239000000000004</v>
      </c>
      <c r="T2225" s="12">
        <v>140.61699999999999</v>
      </c>
      <c r="U2225" s="72">
        <v>2.8660000000000001</v>
      </c>
      <c r="V2225" s="72">
        <v>19.759</v>
      </c>
      <c r="W2225" s="12">
        <v>687.25800000000004</v>
      </c>
      <c r="X2225" s="72">
        <v>14.007</v>
      </c>
      <c r="Y2225" s="72">
        <v>4.9219999999999997</v>
      </c>
      <c r="Z2225" s="12">
        <v>827.87599999999998</v>
      </c>
      <c r="AA2225" s="72">
        <v>16.872</v>
      </c>
      <c r="AB2225" s="72">
        <v>2.742</v>
      </c>
      <c r="AC2225" s="12">
        <v>2107.5100000000002</v>
      </c>
      <c r="AD2225" s="72">
        <v>42.951999999999998</v>
      </c>
      <c r="AE2225" s="72">
        <v>1.24</v>
      </c>
      <c r="AF2225" s="12">
        <v>1.0089999999999999</v>
      </c>
      <c r="AG2225" s="72">
        <v>2.1000000000000001E-2</v>
      </c>
      <c r="AH2225" s="72">
        <v>119.613</v>
      </c>
      <c r="AI2225" s="12">
        <v>82.448999999999998</v>
      </c>
      <c r="AJ2225" s="72">
        <v>1.68</v>
      </c>
      <c r="AK2225" s="72">
        <v>6.7960000000000003</v>
      </c>
      <c r="AL2225" s="12">
        <v>83.457999999999998</v>
      </c>
      <c r="AM2225" s="72">
        <v>1.7010000000000001</v>
      </c>
      <c r="AN2225" s="72">
        <v>6.29</v>
      </c>
      <c r="AO2225" s="12">
        <v>2190.9679999999998</v>
      </c>
      <c r="AP2225" s="72">
        <v>44.652999999999999</v>
      </c>
      <c r="AQ2225" s="72">
        <v>1.165</v>
      </c>
      <c r="AR2225" s="12">
        <v>31.722999999999999</v>
      </c>
      <c r="AS2225" s="72">
        <v>0.64700000000000002</v>
      </c>
      <c r="AT2225" s="72">
        <v>53.75</v>
      </c>
      <c r="AU2225" s="12">
        <v>4.7240000000000002</v>
      </c>
      <c r="AV2225" s="72">
        <v>9.6000000000000002E-2</v>
      </c>
      <c r="AW2225" s="72">
        <v>60.262999999999998</v>
      </c>
      <c r="AX2225" s="12">
        <v>201.44499999999999</v>
      </c>
      <c r="AY2225" s="72">
        <v>4.1059999999999999</v>
      </c>
      <c r="AZ2225" s="72">
        <v>18.332000000000001</v>
      </c>
      <c r="BA2225" s="12">
        <v>206.16900000000001</v>
      </c>
      <c r="BB2225" s="72">
        <v>4.202</v>
      </c>
      <c r="BC2225" s="72">
        <v>18.251999999999999</v>
      </c>
      <c r="BD2225" s="12">
        <v>117.91500000000001</v>
      </c>
      <c r="BE2225" s="72">
        <v>2.403</v>
      </c>
      <c r="BF2225" s="72">
        <v>21.678000000000001</v>
      </c>
      <c r="BG2225" s="12">
        <v>324.084</v>
      </c>
      <c r="BH2225" s="72">
        <v>6.6050000000000004</v>
      </c>
      <c r="BI2225" s="72">
        <v>12.558999999999999</v>
      </c>
      <c r="BJ2225" s="12">
        <v>1103.8340000000001</v>
      </c>
      <c r="BK2225" s="72">
        <v>22.497</v>
      </c>
      <c r="BL2225" s="72">
        <v>5.8460000000000001</v>
      </c>
      <c r="BM2225" s="12">
        <v>1256.0740000000001</v>
      </c>
      <c r="BN2225" s="72">
        <v>25.599</v>
      </c>
      <c r="BO2225" s="72">
        <v>5.3630000000000004</v>
      </c>
      <c r="BP2225" s="12">
        <v>2359.9079999999999</v>
      </c>
      <c r="BQ2225" s="72">
        <v>48.095999999999997</v>
      </c>
      <c r="BR2225" s="72">
        <v>2.4119999999999999</v>
      </c>
      <c r="BS2225" s="12">
        <v>2715.7150000000001</v>
      </c>
      <c r="BT2225" s="72">
        <v>55.347000000000001</v>
      </c>
      <c r="BU2225" s="72">
        <v>2.351</v>
      </c>
      <c r="BV2225" s="12">
        <v>4906.683</v>
      </c>
      <c r="BW2225" s="72">
        <v>100</v>
      </c>
      <c r="BX2225" s="72">
        <v>1.3</v>
      </c>
      <c r="BY2225" s="13"/>
      <c r="BZ2225" s="13"/>
    </row>
    <row r="2226" spans="1:78" ht="12.75" customHeight="1">
      <c r="A2226" s="122" t="s">
        <v>65</v>
      </c>
      <c r="B2226" s="71" t="s">
        <v>45</v>
      </c>
      <c r="C2226" s="71" t="s">
        <v>26</v>
      </c>
      <c r="D2226" s="34">
        <v>42705</v>
      </c>
      <c r="E2226" s="12">
        <v>1284.367</v>
      </c>
      <c r="F2226" s="72">
        <v>25.725000000000001</v>
      </c>
      <c r="G2226" s="72">
        <v>1.9379999999999999</v>
      </c>
      <c r="H2226" s="12">
        <v>58.408999999999999</v>
      </c>
      <c r="I2226" s="72">
        <v>1.17</v>
      </c>
      <c r="J2226" s="72">
        <v>34.814999999999998</v>
      </c>
      <c r="K2226" s="12">
        <v>69.007999999999996</v>
      </c>
      <c r="L2226" s="72">
        <v>1.3819999999999999</v>
      </c>
      <c r="M2226" s="72">
        <v>40.695999999999998</v>
      </c>
      <c r="N2226" s="12">
        <v>127.417</v>
      </c>
      <c r="O2226" s="72">
        <v>2.552</v>
      </c>
      <c r="P2226" s="72">
        <v>23.727</v>
      </c>
      <c r="Q2226" s="12">
        <v>21.899000000000001</v>
      </c>
      <c r="R2226" s="72">
        <v>0.439</v>
      </c>
      <c r="S2226" s="72">
        <v>71.352000000000004</v>
      </c>
      <c r="T2226" s="12">
        <v>149.316</v>
      </c>
      <c r="U2226" s="72">
        <v>2.9910000000000001</v>
      </c>
      <c r="V2226" s="72">
        <v>21.437000000000001</v>
      </c>
      <c r="W2226" s="12">
        <v>690.346</v>
      </c>
      <c r="X2226" s="72">
        <v>13.827</v>
      </c>
      <c r="Y2226" s="72">
        <v>4.8390000000000004</v>
      </c>
      <c r="Z2226" s="12">
        <v>839.66200000000003</v>
      </c>
      <c r="AA2226" s="72">
        <v>16.818000000000001</v>
      </c>
      <c r="AB2226" s="72">
        <v>3.3820000000000001</v>
      </c>
      <c r="AC2226" s="12">
        <v>2124.029</v>
      </c>
      <c r="AD2226" s="72">
        <v>42.542999999999999</v>
      </c>
      <c r="AE2226" s="72">
        <v>1.409</v>
      </c>
      <c r="AF2226" s="12">
        <v>6.1710000000000003</v>
      </c>
      <c r="AG2226" s="72">
        <v>0.124</v>
      </c>
      <c r="AH2226" s="72">
        <v>85.009</v>
      </c>
      <c r="AI2226" s="12">
        <v>67.662999999999997</v>
      </c>
      <c r="AJ2226" s="72">
        <v>1.355</v>
      </c>
      <c r="AK2226" s="72">
        <v>9.8420000000000005</v>
      </c>
      <c r="AL2226" s="12">
        <v>73.834000000000003</v>
      </c>
      <c r="AM2226" s="72">
        <v>1.4790000000000001</v>
      </c>
      <c r="AN2226" s="72">
        <v>5.8220000000000001</v>
      </c>
      <c r="AO2226" s="12">
        <v>2197.8629999999998</v>
      </c>
      <c r="AP2226" s="72">
        <v>44.021999999999998</v>
      </c>
      <c r="AQ2226" s="72">
        <v>1.3149999999999999</v>
      </c>
      <c r="AR2226" s="12">
        <v>16.635000000000002</v>
      </c>
      <c r="AS2226" s="72">
        <v>0.33300000000000002</v>
      </c>
      <c r="AT2226" s="72">
        <v>51.497999999999998</v>
      </c>
      <c r="AU2226" s="12">
        <v>8.0719999999999992</v>
      </c>
      <c r="AV2226" s="72">
        <v>0.16200000000000001</v>
      </c>
      <c r="AW2226" s="72">
        <v>101.977</v>
      </c>
      <c r="AX2226" s="12">
        <v>159.09899999999999</v>
      </c>
      <c r="AY2226" s="72">
        <v>3.1869999999999998</v>
      </c>
      <c r="AZ2226" s="72">
        <v>17.18</v>
      </c>
      <c r="BA2226" s="12">
        <v>167.17</v>
      </c>
      <c r="BB2226" s="72">
        <v>3.3479999999999999</v>
      </c>
      <c r="BC2226" s="72">
        <v>17.446000000000002</v>
      </c>
      <c r="BD2226" s="12">
        <v>107.89</v>
      </c>
      <c r="BE2226" s="72">
        <v>2.161</v>
      </c>
      <c r="BF2226" s="72">
        <v>28.542999999999999</v>
      </c>
      <c r="BG2226" s="12">
        <v>275.06</v>
      </c>
      <c r="BH2226" s="72">
        <v>5.5090000000000003</v>
      </c>
      <c r="BI2226" s="72">
        <v>15.057</v>
      </c>
      <c r="BJ2226" s="12">
        <v>1042.5170000000001</v>
      </c>
      <c r="BK2226" s="72">
        <v>20.881</v>
      </c>
      <c r="BL2226" s="72">
        <v>6.8109999999999999</v>
      </c>
      <c r="BM2226" s="12">
        <v>1460.5550000000001</v>
      </c>
      <c r="BN2226" s="72">
        <v>29.254000000000001</v>
      </c>
      <c r="BO2226" s="72">
        <v>6.1970000000000001</v>
      </c>
      <c r="BP2226" s="12">
        <v>2503.0720000000001</v>
      </c>
      <c r="BQ2226" s="72">
        <v>50.134999999999998</v>
      </c>
      <c r="BR2226" s="72">
        <v>3.18</v>
      </c>
      <c r="BS2226" s="12">
        <v>2794.768</v>
      </c>
      <c r="BT2226" s="72">
        <v>55.978000000000002</v>
      </c>
      <c r="BU2226" s="72">
        <v>2.8740000000000001</v>
      </c>
      <c r="BV2226" s="12">
        <v>4992.6310000000003</v>
      </c>
      <c r="BW2226" s="72">
        <v>100</v>
      </c>
      <c r="BX2226" s="72">
        <v>1.8120000000000001</v>
      </c>
      <c r="BY2226" s="13"/>
      <c r="BZ2226" s="13"/>
    </row>
    <row r="2227" spans="1:78" ht="12.75" customHeight="1">
      <c r="A2227" s="122" t="s">
        <v>65</v>
      </c>
      <c r="B2227" s="71" t="s">
        <v>45</v>
      </c>
      <c r="C2227" s="71" t="s">
        <v>26</v>
      </c>
      <c r="D2227" s="34">
        <v>42795</v>
      </c>
      <c r="E2227" s="12">
        <v>1298.2529999999999</v>
      </c>
      <c r="F2227" s="72">
        <v>26.481999999999999</v>
      </c>
      <c r="G2227" s="72">
        <v>1.9670000000000001</v>
      </c>
      <c r="H2227" s="12">
        <v>93.614000000000004</v>
      </c>
      <c r="I2227" s="72">
        <v>1.91</v>
      </c>
      <c r="J2227" s="72">
        <v>25.507999999999999</v>
      </c>
      <c r="K2227" s="12">
        <v>69.292000000000002</v>
      </c>
      <c r="L2227" s="72">
        <v>1.413</v>
      </c>
      <c r="M2227" s="72">
        <v>28.978999999999999</v>
      </c>
      <c r="N2227" s="12">
        <v>162.90600000000001</v>
      </c>
      <c r="O2227" s="72">
        <v>3.323</v>
      </c>
      <c r="P2227" s="72">
        <v>17.253</v>
      </c>
      <c r="Q2227" s="12">
        <v>11.974</v>
      </c>
      <c r="R2227" s="72">
        <v>0.24399999999999999</v>
      </c>
      <c r="S2227" s="72">
        <v>83.938000000000002</v>
      </c>
      <c r="T2227" s="12">
        <v>174.88</v>
      </c>
      <c r="U2227" s="72">
        <v>3.5670000000000002</v>
      </c>
      <c r="V2227" s="72">
        <v>15.798</v>
      </c>
      <c r="W2227" s="12">
        <v>672.03</v>
      </c>
      <c r="X2227" s="72">
        <v>13.708</v>
      </c>
      <c r="Y2227" s="72">
        <v>4.8630000000000004</v>
      </c>
      <c r="Z2227" s="12">
        <v>846.91</v>
      </c>
      <c r="AA2227" s="72">
        <v>17.276</v>
      </c>
      <c r="AB2227" s="72">
        <v>2.95</v>
      </c>
      <c r="AC2227" s="12">
        <v>2145.163</v>
      </c>
      <c r="AD2227" s="72">
        <v>43.758000000000003</v>
      </c>
      <c r="AE2227" s="72">
        <v>1.0860000000000001</v>
      </c>
      <c r="AF2227" s="12">
        <v>4.1710000000000003</v>
      </c>
      <c r="AG2227" s="72">
        <v>8.5000000000000006E-2</v>
      </c>
      <c r="AH2227" s="72">
        <v>77.111999999999995</v>
      </c>
      <c r="AI2227" s="12">
        <v>78.445999999999998</v>
      </c>
      <c r="AJ2227" s="72">
        <v>1.6</v>
      </c>
      <c r="AK2227" s="72">
        <v>6.68</v>
      </c>
      <c r="AL2227" s="12">
        <v>82.617000000000004</v>
      </c>
      <c r="AM2227" s="72">
        <v>1.6850000000000001</v>
      </c>
      <c r="AN2227" s="72">
        <v>6.4669999999999996</v>
      </c>
      <c r="AO2227" s="12">
        <v>2227.779</v>
      </c>
      <c r="AP2227" s="72">
        <v>45.442999999999998</v>
      </c>
      <c r="AQ2227" s="72">
        <v>1.028</v>
      </c>
      <c r="AR2227" s="12">
        <v>24.995000000000001</v>
      </c>
      <c r="AS2227" s="72">
        <v>0.51</v>
      </c>
      <c r="AT2227" s="72">
        <v>45.945</v>
      </c>
      <c r="AU2227" s="12">
        <v>0</v>
      </c>
      <c r="AV2227" s="72">
        <v>0</v>
      </c>
      <c r="AW2227" s="72">
        <v>0</v>
      </c>
      <c r="AX2227" s="12">
        <v>222.417</v>
      </c>
      <c r="AY2227" s="72">
        <v>4.5369999999999999</v>
      </c>
      <c r="AZ2227" s="72">
        <v>14.439</v>
      </c>
      <c r="BA2227" s="12">
        <v>222.417</v>
      </c>
      <c r="BB2227" s="72">
        <v>4.5369999999999999</v>
      </c>
      <c r="BC2227" s="72">
        <v>14.439</v>
      </c>
      <c r="BD2227" s="12">
        <v>75.983000000000004</v>
      </c>
      <c r="BE2227" s="72">
        <v>1.55</v>
      </c>
      <c r="BF2227" s="72">
        <v>32.68</v>
      </c>
      <c r="BG2227" s="12">
        <v>298.39999999999998</v>
      </c>
      <c r="BH2227" s="72">
        <v>6.0869999999999997</v>
      </c>
      <c r="BI2227" s="72">
        <v>11.204000000000001</v>
      </c>
      <c r="BJ2227" s="12">
        <v>1149.5239999999999</v>
      </c>
      <c r="BK2227" s="72">
        <v>23.448</v>
      </c>
      <c r="BL2227" s="72">
        <v>5.7</v>
      </c>
      <c r="BM2227" s="12">
        <v>1201.644</v>
      </c>
      <c r="BN2227" s="72">
        <v>24.512</v>
      </c>
      <c r="BO2227" s="72">
        <v>6.6230000000000002</v>
      </c>
      <c r="BP2227" s="12">
        <v>2351.1680000000001</v>
      </c>
      <c r="BQ2227" s="72">
        <v>47.96</v>
      </c>
      <c r="BR2227" s="72">
        <v>3.0750000000000002</v>
      </c>
      <c r="BS2227" s="12">
        <v>2674.5630000000001</v>
      </c>
      <c r="BT2227" s="72">
        <v>54.557000000000002</v>
      </c>
      <c r="BU2227" s="72">
        <v>2.0659999999999998</v>
      </c>
      <c r="BV2227" s="12">
        <v>4902.3429999999998</v>
      </c>
      <c r="BW2227" s="72">
        <v>100</v>
      </c>
      <c r="BX2227" s="72">
        <v>1.1080000000000001</v>
      </c>
      <c r="BY2227" s="13"/>
      <c r="BZ2227" s="13"/>
    </row>
    <row r="2228" spans="1:78" ht="12.75" customHeight="1">
      <c r="A2228" s="122" t="s">
        <v>65</v>
      </c>
      <c r="B2228" s="71" t="s">
        <v>45</v>
      </c>
      <c r="C2228" s="71" t="s">
        <v>26</v>
      </c>
      <c r="D2228" s="34">
        <v>42887</v>
      </c>
      <c r="E2228" s="12">
        <v>1383.5519999999999</v>
      </c>
      <c r="F2228" s="72">
        <v>27.465</v>
      </c>
      <c r="G2228" s="72">
        <v>1.5269999999999999</v>
      </c>
      <c r="H2228" s="12">
        <v>43.765000000000001</v>
      </c>
      <c r="I2228" s="72">
        <v>0.86899999999999999</v>
      </c>
      <c r="J2228" s="72">
        <v>41.944000000000003</v>
      </c>
      <c r="K2228" s="12">
        <v>71.671999999999997</v>
      </c>
      <c r="L2228" s="72">
        <v>1.423</v>
      </c>
      <c r="M2228" s="72">
        <v>25.087</v>
      </c>
      <c r="N2228" s="12">
        <v>115.437</v>
      </c>
      <c r="O2228" s="72">
        <v>2.2919999999999998</v>
      </c>
      <c r="P2228" s="72">
        <v>19.026</v>
      </c>
      <c r="Q2228" s="12">
        <v>0</v>
      </c>
      <c r="R2228" s="72">
        <v>0</v>
      </c>
      <c r="S2228" s="72">
        <v>0</v>
      </c>
      <c r="T2228" s="12">
        <v>115.437</v>
      </c>
      <c r="U2228" s="72">
        <v>2.2919999999999998</v>
      </c>
      <c r="V2228" s="72">
        <v>19.026</v>
      </c>
      <c r="W2228" s="12">
        <v>684.36099999999999</v>
      </c>
      <c r="X2228" s="72">
        <v>13.586</v>
      </c>
      <c r="Y2228" s="72">
        <v>4.4039999999999999</v>
      </c>
      <c r="Z2228" s="12">
        <v>799.798</v>
      </c>
      <c r="AA2228" s="72">
        <v>15.877000000000001</v>
      </c>
      <c r="AB2228" s="72">
        <v>3.3</v>
      </c>
      <c r="AC2228" s="12">
        <v>2183.35</v>
      </c>
      <c r="AD2228" s="72">
        <v>43.343000000000004</v>
      </c>
      <c r="AE2228" s="72">
        <v>1.3859999999999999</v>
      </c>
      <c r="AF2228" s="12">
        <v>8.6910000000000007</v>
      </c>
      <c r="AG2228" s="72">
        <v>0.17299999999999999</v>
      </c>
      <c r="AH2228" s="72">
        <v>75.488</v>
      </c>
      <c r="AI2228" s="12">
        <v>68.632999999999996</v>
      </c>
      <c r="AJ2228" s="72">
        <v>1.3620000000000001</v>
      </c>
      <c r="AK2228" s="72">
        <v>10.446999999999999</v>
      </c>
      <c r="AL2228" s="12">
        <v>77.323999999999998</v>
      </c>
      <c r="AM2228" s="72">
        <v>1.5349999999999999</v>
      </c>
      <c r="AN2228" s="72">
        <v>5.9989999999999997</v>
      </c>
      <c r="AO2228" s="12">
        <v>2260.674</v>
      </c>
      <c r="AP2228" s="72">
        <v>44.877000000000002</v>
      </c>
      <c r="AQ2228" s="72">
        <v>1.2909999999999999</v>
      </c>
      <c r="AR2228" s="12">
        <v>7.8949999999999996</v>
      </c>
      <c r="AS2228" s="72">
        <v>0.157</v>
      </c>
      <c r="AT2228" s="72">
        <v>79.275999999999996</v>
      </c>
      <c r="AU2228" s="12">
        <v>0</v>
      </c>
      <c r="AV2228" s="72">
        <v>0</v>
      </c>
      <c r="AW2228" s="72">
        <v>0</v>
      </c>
      <c r="AX2228" s="12">
        <v>179.363</v>
      </c>
      <c r="AY2228" s="72">
        <v>3.5609999999999999</v>
      </c>
      <c r="AZ2228" s="72">
        <v>13.683999999999999</v>
      </c>
      <c r="BA2228" s="12">
        <v>179.363</v>
      </c>
      <c r="BB2228" s="72">
        <v>3.5609999999999999</v>
      </c>
      <c r="BC2228" s="72">
        <v>13.683999999999999</v>
      </c>
      <c r="BD2228" s="12">
        <v>99.784000000000006</v>
      </c>
      <c r="BE2228" s="72">
        <v>1.9810000000000001</v>
      </c>
      <c r="BF2228" s="72">
        <v>28.488</v>
      </c>
      <c r="BG2228" s="12">
        <v>279.14699999999999</v>
      </c>
      <c r="BH2228" s="72">
        <v>5.5410000000000004</v>
      </c>
      <c r="BI2228" s="72">
        <v>13.342000000000001</v>
      </c>
      <c r="BJ2228" s="12">
        <v>1109.721</v>
      </c>
      <c r="BK2228" s="72">
        <v>22.029</v>
      </c>
      <c r="BL2228" s="72">
        <v>5.4080000000000004</v>
      </c>
      <c r="BM2228" s="12">
        <v>1379.9960000000001</v>
      </c>
      <c r="BN2228" s="72">
        <v>27.395</v>
      </c>
      <c r="BO2228" s="72">
        <v>5.0629999999999997</v>
      </c>
      <c r="BP2228" s="12">
        <v>2489.7170000000001</v>
      </c>
      <c r="BQ2228" s="72">
        <v>49.423999999999999</v>
      </c>
      <c r="BR2228" s="72">
        <v>2.7589999999999999</v>
      </c>
      <c r="BS2228" s="12">
        <v>2776.76</v>
      </c>
      <c r="BT2228" s="72">
        <v>55.122999999999998</v>
      </c>
      <c r="BU2228" s="72">
        <v>2.3279999999999998</v>
      </c>
      <c r="BV2228" s="12">
        <v>5037.4340000000002</v>
      </c>
      <c r="BW2228" s="72">
        <v>100</v>
      </c>
      <c r="BX2228" s="72">
        <v>1.476</v>
      </c>
      <c r="BY2228" s="13"/>
      <c r="BZ2228" s="13"/>
    </row>
    <row r="2229" spans="1:78" ht="12.75" customHeight="1">
      <c r="A2229" s="122" t="s">
        <v>65</v>
      </c>
      <c r="B2229" s="71" t="s">
        <v>45</v>
      </c>
      <c r="C2229" s="71" t="s">
        <v>26</v>
      </c>
      <c r="D2229" s="34">
        <v>43344</v>
      </c>
      <c r="E2229" s="12">
        <v>1427.62</v>
      </c>
      <c r="F2229" s="72">
        <v>27.155000000000001</v>
      </c>
      <c r="G2229" s="72">
        <v>1.1839999999999999</v>
      </c>
      <c r="H2229" s="12">
        <v>80.959999999999994</v>
      </c>
      <c r="I2229" s="72">
        <v>1.54</v>
      </c>
      <c r="J2229" s="72">
        <v>25.582000000000001</v>
      </c>
      <c r="K2229" s="12">
        <v>76.105000000000004</v>
      </c>
      <c r="L2229" s="72">
        <v>1.448</v>
      </c>
      <c r="M2229" s="72">
        <v>29.957999999999998</v>
      </c>
      <c r="N2229" s="12">
        <v>157.066</v>
      </c>
      <c r="O2229" s="72">
        <v>2.988</v>
      </c>
      <c r="P2229" s="72">
        <v>18.177</v>
      </c>
      <c r="Q2229" s="12">
        <v>8.9309999999999992</v>
      </c>
      <c r="R2229" s="72">
        <v>0.17</v>
      </c>
      <c r="S2229" s="72">
        <v>104.20699999999999</v>
      </c>
      <c r="T2229" s="12">
        <v>165.99700000000001</v>
      </c>
      <c r="U2229" s="72">
        <v>3.157</v>
      </c>
      <c r="V2229" s="72">
        <v>17.585999999999999</v>
      </c>
      <c r="W2229" s="12">
        <v>700.40800000000002</v>
      </c>
      <c r="X2229" s="72">
        <v>13.323</v>
      </c>
      <c r="Y2229" s="72">
        <v>5.8630000000000004</v>
      </c>
      <c r="Z2229" s="12">
        <v>866.404</v>
      </c>
      <c r="AA2229" s="72">
        <v>16.48</v>
      </c>
      <c r="AB2229" s="72">
        <v>2.7690000000000001</v>
      </c>
      <c r="AC2229" s="12">
        <v>2294.0250000000001</v>
      </c>
      <c r="AD2229" s="72">
        <v>43.634999999999998</v>
      </c>
      <c r="AE2229" s="72">
        <v>1.054</v>
      </c>
      <c r="AF2229" s="12">
        <v>0</v>
      </c>
      <c r="AG2229" s="72">
        <v>0</v>
      </c>
      <c r="AH2229" s="72">
        <v>0</v>
      </c>
      <c r="AI2229" s="12">
        <v>88.096999999999994</v>
      </c>
      <c r="AJ2229" s="72">
        <v>1.6759999999999999</v>
      </c>
      <c r="AK2229" s="72">
        <v>5.9269999999999996</v>
      </c>
      <c r="AL2229" s="12">
        <v>88.096999999999994</v>
      </c>
      <c r="AM2229" s="72">
        <v>1.6759999999999999</v>
      </c>
      <c r="AN2229" s="72">
        <v>5.9269999999999996</v>
      </c>
      <c r="AO2229" s="12">
        <v>2382.1219999999998</v>
      </c>
      <c r="AP2229" s="72">
        <v>45.311</v>
      </c>
      <c r="AQ2229" s="72">
        <v>0.94899999999999995</v>
      </c>
      <c r="AR2229" s="12">
        <v>12.683</v>
      </c>
      <c r="AS2229" s="72">
        <v>0.24099999999999999</v>
      </c>
      <c r="AT2229" s="72">
        <v>73.879000000000005</v>
      </c>
      <c r="AU2229" s="12">
        <v>3.351</v>
      </c>
      <c r="AV2229" s="72">
        <v>6.4000000000000001E-2</v>
      </c>
      <c r="AW2229" s="72">
        <v>102.078</v>
      </c>
      <c r="AX2229" s="12">
        <v>217.571</v>
      </c>
      <c r="AY2229" s="72">
        <v>4.1379999999999999</v>
      </c>
      <c r="AZ2229" s="72">
        <v>16.169</v>
      </c>
      <c r="BA2229" s="12">
        <v>220.922</v>
      </c>
      <c r="BB2229" s="72">
        <v>4.202</v>
      </c>
      <c r="BC2229" s="72">
        <v>16.071000000000002</v>
      </c>
      <c r="BD2229" s="12">
        <v>97.35</v>
      </c>
      <c r="BE2229" s="72">
        <v>1.8520000000000001</v>
      </c>
      <c r="BF2229" s="72">
        <v>28.443999999999999</v>
      </c>
      <c r="BG2229" s="12">
        <v>318.27199999999999</v>
      </c>
      <c r="BH2229" s="72">
        <v>6.0540000000000003</v>
      </c>
      <c r="BI2229" s="72">
        <v>16.859000000000002</v>
      </c>
      <c r="BJ2229" s="12">
        <v>1147.3130000000001</v>
      </c>
      <c r="BK2229" s="72">
        <v>21.823</v>
      </c>
      <c r="BL2229" s="72">
        <v>5.7190000000000003</v>
      </c>
      <c r="BM2229" s="12">
        <v>1396.9349999999999</v>
      </c>
      <c r="BN2229" s="72">
        <v>26.571000000000002</v>
      </c>
      <c r="BO2229" s="72">
        <v>6.3630000000000004</v>
      </c>
      <c r="BP2229" s="12">
        <v>2544.248</v>
      </c>
      <c r="BQ2229" s="72">
        <v>48.393999999999998</v>
      </c>
      <c r="BR2229" s="72">
        <v>3.4540000000000002</v>
      </c>
      <c r="BS2229" s="12">
        <v>2875.203</v>
      </c>
      <c r="BT2229" s="72">
        <v>54.689</v>
      </c>
      <c r="BU2229" s="72">
        <v>2.8679999999999999</v>
      </c>
      <c r="BV2229" s="12">
        <v>5257.3249999999998</v>
      </c>
      <c r="BW2229" s="72">
        <v>100</v>
      </c>
      <c r="BX2229" s="72">
        <v>1.5289999999999999</v>
      </c>
      <c r="BY2229" s="13"/>
      <c r="BZ2229" s="13"/>
    </row>
    <row r="2230" spans="1:78" ht="12.75" customHeight="1">
      <c r="A2230" s="122" t="s">
        <v>65</v>
      </c>
      <c r="B2230" s="71" t="s">
        <v>45</v>
      </c>
      <c r="C2230" s="71" t="s">
        <v>26</v>
      </c>
      <c r="D2230" s="34">
        <v>43435</v>
      </c>
      <c r="E2230" s="12">
        <v>1478.854</v>
      </c>
      <c r="F2230" s="72">
        <v>27.613</v>
      </c>
      <c r="G2230" s="72">
        <v>1.127</v>
      </c>
      <c r="H2230" s="12">
        <v>70.602999999999994</v>
      </c>
      <c r="I2230" s="72">
        <v>1.3180000000000001</v>
      </c>
      <c r="J2230" s="72">
        <v>31.177</v>
      </c>
      <c r="K2230" s="12">
        <v>57.854999999999997</v>
      </c>
      <c r="L2230" s="72">
        <v>1.08</v>
      </c>
      <c r="M2230" s="72">
        <v>26.802</v>
      </c>
      <c r="N2230" s="12">
        <v>128.458</v>
      </c>
      <c r="O2230" s="72">
        <v>2.399</v>
      </c>
      <c r="P2230" s="72">
        <v>16.856999999999999</v>
      </c>
      <c r="Q2230" s="12">
        <v>5.9249999999999998</v>
      </c>
      <c r="R2230" s="72">
        <v>0.111</v>
      </c>
      <c r="S2230" s="72">
        <v>105.048</v>
      </c>
      <c r="T2230" s="12">
        <v>134.38300000000001</v>
      </c>
      <c r="U2230" s="72">
        <v>2.5089999999999999</v>
      </c>
      <c r="V2230" s="72">
        <v>16.606999999999999</v>
      </c>
      <c r="W2230" s="12">
        <v>730.93</v>
      </c>
      <c r="X2230" s="72">
        <v>13.648</v>
      </c>
      <c r="Y2230" s="72">
        <v>4.7670000000000003</v>
      </c>
      <c r="Z2230" s="12">
        <v>865.31299999999999</v>
      </c>
      <c r="AA2230" s="72">
        <v>16.157</v>
      </c>
      <c r="AB2230" s="72">
        <v>2.9209999999999998</v>
      </c>
      <c r="AC2230" s="12">
        <v>2344.1669999999999</v>
      </c>
      <c r="AD2230" s="72">
        <v>43.77</v>
      </c>
      <c r="AE2230" s="72">
        <v>1.044</v>
      </c>
      <c r="AF2230" s="12">
        <v>0</v>
      </c>
      <c r="AG2230" s="72">
        <v>0</v>
      </c>
      <c r="AH2230" s="72">
        <v>0</v>
      </c>
      <c r="AI2230" s="12">
        <v>82.334000000000003</v>
      </c>
      <c r="AJ2230" s="72">
        <v>1.5369999999999999</v>
      </c>
      <c r="AK2230" s="72">
        <v>6.0709999999999997</v>
      </c>
      <c r="AL2230" s="12">
        <v>82.334000000000003</v>
      </c>
      <c r="AM2230" s="72">
        <v>1.5369999999999999</v>
      </c>
      <c r="AN2230" s="72">
        <v>6.0709999999999997</v>
      </c>
      <c r="AO2230" s="12">
        <v>2426.5010000000002</v>
      </c>
      <c r="AP2230" s="72">
        <v>45.307000000000002</v>
      </c>
      <c r="AQ2230" s="72">
        <v>0.94</v>
      </c>
      <c r="AR2230" s="12">
        <v>4.1619999999999999</v>
      </c>
      <c r="AS2230" s="72">
        <v>7.8E-2</v>
      </c>
      <c r="AT2230" s="72">
        <v>121.818</v>
      </c>
      <c r="AU2230" s="12">
        <v>2.9609999999999999</v>
      </c>
      <c r="AV2230" s="72">
        <v>5.5E-2</v>
      </c>
      <c r="AW2230" s="72">
        <v>114.79600000000001</v>
      </c>
      <c r="AX2230" s="12">
        <v>253.482</v>
      </c>
      <c r="AY2230" s="72">
        <v>4.7329999999999997</v>
      </c>
      <c r="AZ2230" s="72">
        <v>17.727</v>
      </c>
      <c r="BA2230" s="12">
        <v>256.44400000000002</v>
      </c>
      <c r="BB2230" s="72">
        <v>4.7880000000000003</v>
      </c>
      <c r="BC2230" s="72">
        <v>18.209</v>
      </c>
      <c r="BD2230" s="12">
        <v>99.74</v>
      </c>
      <c r="BE2230" s="72">
        <v>1.8620000000000001</v>
      </c>
      <c r="BF2230" s="72">
        <v>24.832000000000001</v>
      </c>
      <c r="BG2230" s="12">
        <v>356.18299999999999</v>
      </c>
      <c r="BH2230" s="72">
        <v>6.6509999999999998</v>
      </c>
      <c r="BI2230" s="72">
        <v>12.942</v>
      </c>
      <c r="BJ2230" s="12">
        <v>1061.559</v>
      </c>
      <c r="BK2230" s="72">
        <v>19.821000000000002</v>
      </c>
      <c r="BL2230" s="72">
        <v>6.5129999999999999</v>
      </c>
      <c r="BM2230" s="12">
        <v>1507.2380000000001</v>
      </c>
      <c r="BN2230" s="72">
        <v>28.143000000000001</v>
      </c>
      <c r="BO2230" s="72">
        <v>4.6289999999999996</v>
      </c>
      <c r="BP2230" s="12">
        <v>2568.797</v>
      </c>
      <c r="BQ2230" s="72">
        <v>47.963999999999999</v>
      </c>
      <c r="BR2230" s="72">
        <v>2.5859999999999999</v>
      </c>
      <c r="BS2230" s="12">
        <v>2929.1419999999998</v>
      </c>
      <c r="BT2230" s="72">
        <v>54.692999999999998</v>
      </c>
      <c r="BU2230" s="72">
        <v>1.7829999999999999</v>
      </c>
      <c r="BV2230" s="12">
        <v>5355.6419999999998</v>
      </c>
      <c r="BW2230" s="72">
        <v>100</v>
      </c>
      <c r="BX2230" s="72">
        <v>1.0620000000000001</v>
      </c>
      <c r="BY2230" s="13"/>
      <c r="BZ2230" s="13"/>
    </row>
    <row r="2231" spans="1:78" ht="12.75" customHeight="1">
      <c r="A2231" s="122" t="s">
        <v>65</v>
      </c>
      <c r="B2231" s="71" t="s">
        <v>45</v>
      </c>
      <c r="C2231" s="71" t="s">
        <v>26</v>
      </c>
      <c r="D2231" s="34">
        <v>43525</v>
      </c>
      <c r="E2231" s="12">
        <v>1432.241</v>
      </c>
      <c r="F2231" s="72">
        <v>27.994</v>
      </c>
      <c r="G2231" s="72">
        <v>1.911</v>
      </c>
      <c r="H2231" s="12">
        <v>69.808000000000007</v>
      </c>
      <c r="I2231" s="72">
        <v>1.3640000000000001</v>
      </c>
      <c r="J2231" s="72">
        <v>32.914000000000001</v>
      </c>
      <c r="K2231" s="12">
        <v>61.548000000000002</v>
      </c>
      <c r="L2231" s="72">
        <v>1.2030000000000001</v>
      </c>
      <c r="M2231" s="72">
        <v>34.630000000000003</v>
      </c>
      <c r="N2231" s="12">
        <v>131.35599999999999</v>
      </c>
      <c r="O2231" s="72">
        <v>2.5670000000000002</v>
      </c>
      <c r="P2231" s="72">
        <v>22.565999999999999</v>
      </c>
      <c r="Q2231" s="12">
        <v>9.2810000000000006</v>
      </c>
      <c r="R2231" s="72">
        <v>0.18099999999999999</v>
      </c>
      <c r="S2231" s="72">
        <v>102.087</v>
      </c>
      <c r="T2231" s="12">
        <v>140.637</v>
      </c>
      <c r="U2231" s="72">
        <v>2.7490000000000001</v>
      </c>
      <c r="V2231" s="72">
        <v>21.17</v>
      </c>
      <c r="W2231" s="12">
        <v>711.25300000000004</v>
      </c>
      <c r="X2231" s="72">
        <v>13.901999999999999</v>
      </c>
      <c r="Y2231" s="72">
        <v>5.56</v>
      </c>
      <c r="Z2231" s="12">
        <v>851.89</v>
      </c>
      <c r="AA2231" s="72">
        <v>16.651</v>
      </c>
      <c r="AB2231" s="72">
        <v>4.4249999999999998</v>
      </c>
      <c r="AC2231" s="12">
        <v>2284.1309999999999</v>
      </c>
      <c r="AD2231" s="72">
        <v>44.643999999999998</v>
      </c>
      <c r="AE2231" s="72">
        <v>1.244</v>
      </c>
      <c r="AF2231" s="12">
        <v>7.4950000000000001</v>
      </c>
      <c r="AG2231" s="72">
        <v>0.14599999999999999</v>
      </c>
      <c r="AH2231" s="72">
        <v>60.298999999999999</v>
      </c>
      <c r="AI2231" s="12">
        <v>81.555000000000007</v>
      </c>
      <c r="AJ2231" s="72">
        <v>1.5940000000000001</v>
      </c>
      <c r="AK2231" s="72">
        <v>7.282</v>
      </c>
      <c r="AL2231" s="12">
        <v>89.05</v>
      </c>
      <c r="AM2231" s="72">
        <v>1.7410000000000001</v>
      </c>
      <c r="AN2231" s="72">
        <v>4.7450000000000001</v>
      </c>
      <c r="AO2231" s="12">
        <v>2373.1799999999998</v>
      </c>
      <c r="AP2231" s="72">
        <v>46.384999999999998</v>
      </c>
      <c r="AQ2231" s="72">
        <v>1.218</v>
      </c>
      <c r="AR2231" s="12">
        <v>10.311999999999999</v>
      </c>
      <c r="AS2231" s="72">
        <v>0.20200000000000001</v>
      </c>
      <c r="AT2231" s="72">
        <v>72.129000000000005</v>
      </c>
      <c r="AU2231" s="12">
        <v>0</v>
      </c>
      <c r="AV2231" s="72">
        <v>0</v>
      </c>
      <c r="AW2231" s="72">
        <v>0</v>
      </c>
      <c r="AX2231" s="12">
        <v>240.696</v>
      </c>
      <c r="AY2231" s="72">
        <v>4.7050000000000001</v>
      </c>
      <c r="AZ2231" s="72">
        <v>17.765000000000001</v>
      </c>
      <c r="BA2231" s="12">
        <v>240.696</v>
      </c>
      <c r="BB2231" s="72">
        <v>4.7050000000000001</v>
      </c>
      <c r="BC2231" s="72">
        <v>17.765000000000001</v>
      </c>
      <c r="BD2231" s="12">
        <v>46.817</v>
      </c>
      <c r="BE2231" s="72">
        <v>0.91500000000000004</v>
      </c>
      <c r="BF2231" s="72">
        <v>31.792000000000002</v>
      </c>
      <c r="BG2231" s="12">
        <v>287.51299999999998</v>
      </c>
      <c r="BH2231" s="72">
        <v>5.62</v>
      </c>
      <c r="BI2231" s="72">
        <v>16.523</v>
      </c>
      <c r="BJ2231" s="12">
        <v>1286.79</v>
      </c>
      <c r="BK2231" s="72">
        <v>25.151</v>
      </c>
      <c r="BL2231" s="72">
        <v>7.7380000000000004</v>
      </c>
      <c r="BM2231" s="12">
        <v>1158.4860000000001</v>
      </c>
      <c r="BN2231" s="72">
        <v>22.643000000000001</v>
      </c>
      <c r="BO2231" s="72">
        <v>7.5629999999999997</v>
      </c>
      <c r="BP2231" s="12">
        <v>2445.277</v>
      </c>
      <c r="BQ2231" s="72">
        <v>47.793999999999997</v>
      </c>
      <c r="BR2231" s="72">
        <v>3.4580000000000002</v>
      </c>
      <c r="BS2231" s="12">
        <v>2743.1010000000001</v>
      </c>
      <c r="BT2231" s="72">
        <v>53.615000000000002</v>
      </c>
      <c r="BU2231" s="72">
        <v>2.3460000000000001</v>
      </c>
      <c r="BV2231" s="12">
        <v>5116.2820000000002</v>
      </c>
      <c r="BW2231" s="72">
        <v>100</v>
      </c>
      <c r="BX2231" s="72">
        <v>1.4410000000000001</v>
      </c>
      <c r="BY2231" s="13"/>
      <c r="BZ2231" s="13"/>
    </row>
    <row r="2232" spans="1:78" ht="12.75" customHeight="1">
      <c r="A2232" s="122" t="s">
        <v>65</v>
      </c>
      <c r="B2232" s="71" t="s">
        <v>45</v>
      </c>
      <c r="C2232" s="71" t="s">
        <v>26</v>
      </c>
      <c r="D2232" s="34">
        <v>43617</v>
      </c>
      <c r="E2232" s="12">
        <v>1494.7280000000001</v>
      </c>
      <c r="F2232" s="72">
        <v>28.564</v>
      </c>
      <c r="G2232" s="72">
        <v>1.512</v>
      </c>
      <c r="H2232" s="12">
        <v>36.677999999999997</v>
      </c>
      <c r="I2232" s="72">
        <v>0.70099999999999996</v>
      </c>
      <c r="J2232" s="72">
        <v>40.732999999999997</v>
      </c>
      <c r="K2232" s="12">
        <v>85.426000000000002</v>
      </c>
      <c r="L2232" s="72">
        <v>1.6319999999999999</v>
      </c>
      <c r="M2232" s="72">
        <v>24.75</v>
      </c>
      <c r="N2232" s="12">
        <v>122.104</v>
      </c>
      <c r="O2232" s="72">
        <v>2.3330000000000002</v>
      </c>
      <c r="P2232" s="72">
        <v>22.344000000000001</v>
      </c>
      <c r="Q2232" s="12">
        <v>2.423</v>
      </c>
      <c r="R2232" s="72">
        <v>4.5999999999999999E-2</v>
      </c>
      <c r="S2232" s="72">
        <v>103.04600000000001</v>
      </c>
      <c r="T2232" s="12">
        <v>124.527</v>
      </c>
      <c r="U2232" s="72">
        <v>2.38</v>
      </c>
      <c r="V2232" s="72">
        <v>22.125</v>
      </c>
      <c r="W2232" s="12">
        <v>779.96900000000005</v>
      </c>
      <c r="X2232" s="72">
        <v>14.904999999999999</v>
      </c>
      <c r="Y2232" s="72">
        <v>4.907</v>
      </c>
      <c r="Z2232" s="12">
        <v>904.49599999999998</v>
      </c>
      <c r="AA2232" s="72">
        <v>17.285</v>
      </c>
      <c r="AB2232" s="72">
        <v>3.0779999999999998</v>
      </c>
      <c r="AC2232" s="12">
        <v>2399.2240000000002</v>
      </c>
      <c r="AD2232" s="72">
        <v>45.848999999999997</v>
      </c>
      <c r="AE2232" s="72">
        <v>1.5229999999999999</v>
      </c>
      <c r="AF2232" s="12">
        <v>0</v>
      </c>
      <c r="AG2232" s="72">
        <v>0</v>
      </c>
      <c r="AH2232" s="72">
        <v>0</v>
      </c>
      <c r="AI2232" s="12">
        <v>86.628</v>
      </c>
      <c r="AJ2232" s="72">
        <v>1.655</v>
      </c>
      <c r="AK2232" s="72">
        <v>6.5449999999999999</v>
      </c>
      <c r="AL2232" s="12">
        <v>86.628</v>
      </c>
      <c r="AM2232" s="72">
        <v>1.655</v>
      </c>
      <c r="AN2232" s="72">
        <v>6.5449999999999999</v>
      </c>
      <c r="AO2232" s="12">
        <v>2485.8519999999999</v>
      </c>
      <c r="AP2232" s="72">
        <v>47.503999999999998</v>
      </c>
      <c r="AQ2232" s="72">
        <v>1.462</v>
      </c>
      <c r="AR2232" s="12">
        <v>11.901999999999999</v>
      </c>
      <c r="AS2232" s="72">
        <v>0.22700000000000001</v>
      </c>
      <c r="AT2232" s="72">
        <v>69.935000000000002</v>
      </c>
      <c r="AU2232" s="12">
        <v>0</v>
      </c>
      <c r="AV2232" s="72">
        <v>0</v>
      </c>
      <c r="AW2232" s="72">
        <v>0</v>
      </c>
      <c r="AX2232" s="12">
        <v>173.72499999999999</v>
      </c>
      <c r="AY2232" s="72">
        <v>3.32</v>
      </c>
      <c r="AZ2232" s="72">
        <v>17.507999999999999</v>
      </c>
      <c r="BA2232" s="12">
        <v>173.72499999999999</v>
      </c>
      <c r="BB2232" s="72">
        <v>3.32</v>
      </c>
      <c r="BC2232" s="72">
        <v>17.507999999999999</v>
      </c>
      <c r="BD2232" s="12">
        <v>77.340999999999994</v>
      </c>
      <c r="BE2232" s="72">
        <v>1.478</v>
      </c>
      <c r="BF2232" s="72">
        <v>30.37</v>
      </c>
      <c r="BG2232" s="12">
        <v>251.066</v>
      </c>
      <c r="BH2232" s="72">
        <v>4.798</v>
      </c>
      <c r="BI2232" s="72">
        <v>14.538</v>
      </c>
      <c r="BJ2232" s="12">
        <v>972.23500000000001</v>
      </c>
      <c r="BK2232" s="72">
        <v>18.579000000000001</v>
      </c>
      <c r="BL2232" s="72">
        <v>6.3940000000000001</v>
      </c>
      <c r="BM2232" s="12">
        <v>1511.827</v>
      </c>
      <c r="BN2232" s="72">
        <v>28.890999999999998</v>
      </c>
      <c r="BO2232" s="72">
        <v>4.4180000000000001</v>
      </c>
      <c r="BP2232" s="12">
        <v>2484.0610000000001</v>
      </c>
      <c r="BQ2232" s="72">
        <v>47.47</v>
      </c>
      <c r="BR2232" s="72">
        <v>2.8769999999999998</v>
      </c>
      <c r="BS2232" s="12">
        <v>2747.029</v>
      </c>
      <c r="BT2232" s="72">
        <v>52.496000000000002</v>
      </c>
      <c r="BU2232" s="72">
        <v>2.6019999999999999</v>
      </c>
      <c r="BV2232" s="12">
        <v>5232.88</v>
      </c>
      <c r="BW2232" s="72">
        <v>100</v>
      </c>
      <c r="BX2232" s="72">
        <v>1.4219999999999999</v>
      </c>
      <c r="BY2232" s="13"/>
      <c r="BZ2232" s="13"/>
    </row>
    <row r="2233" spans="1:78" ht="12.75" customHeight="1">
      <c r="A2233" s="122" t="s">
        <v>65</v>
      </c>
      <c r="B2233" s="71" t="s">
        <v>45</v>
      </c>
      <c r="C2233" s="71" t="s">
        <v>26</v>
      </c>
      <c r="D2233" s="34">
        <v>44075</v>
      </c>
      <c r="E2233" s="12">
        <v>1435.3240000000001</v>
      </c>
      <c r="F2233" s="72">
        <v>26.62</v>
      </c>
      <c r="G2233" s="72">
        <v>2.1850000000000001</v>
      </c>
      <c r="H2233" s="12">
        <v>53.088000000000001</v>
      </c>
      <c r="I2233" s="72">
        <v>0.98499999999999999</v>
      </c>
      <c r="J2233" s="72">
        <v>41.442999999999998</v>
      </c>
      <c r="K2233" s="12">
        <v>175.69399999999999</v>
      </c>
      <c r="L2233" s="72">
        <v>3.258</v>
      </c>
      <c r="M2233" s="72">
        <v>20.071999999999999</v>
      </c>
      <c r="N2233" s="12">
        <v>228.78200000000001</v>
      </c>
      <c r="O2233" s="72">
        <v>4.2430000000000003</v>
      </c>
      <c r="P2233" s="72">
        <v>17.907</v>
      </c>
      <c r="Q2233" s="12">
        <v>4.13</v>
      </c>
      <c r="R2233" s="72">
        <v>7.6999999999999999E-2</v>
      </c>
      <c r="S2233" s="72">
        <v>85.927000000000007</v>
      </c>
      <c r="T2233" s="12">
        <v>232.911</v>
      </c>
      <c r="U2233" s="72">
        <v>4.32</v>
      </c>
      <c r="V2233" s="72">
        <v>18.091000000000001</v>
      </c>
      <c r="W2233" s="12">
        <v>666.476</v>
      </c>
      <c r="X2233" s="72">
        <v>12.361000000000001</v>
      </c>
      <c r="Y2233" s="72">
        <v>7.9720000000000004</v>
      </c>
      <c r="Z2233" s="12">
        <v>899.38800000000003</v>
      </c>
      <c r="AA2233" s="72">
        <v>16.68</v>
      </c>
      <c r="AB2233" s="72">
        <v>3.9750000000000001</v>
      </c>
      <c r="AC2233" s="12">
        <v>2334.712</v>
      </c>
      <c r="AD2233" s="72">
        <v>43.301000000000002</v>
      </c>
      <c r="AE2233" s="72">
        <v>1.5169999999999999</v>
      </c>
      <c r="AF2233" s="12">
        <v>7.4</v>
      </c>
      <c r="AG2233" s="72">
        <v>0.13700000000000001</v>
      </c>
      <c r="AH2233" s="72">
        <v>78.210999999999999</v>
      </c>
      <c r="AI2233" s="12">
        <v>118.60599999999999</v>
      </c>
      <c r="AJ2233" s="72">
        <v>2.2000000000000002</v>
      </c>
      <c r="AK2233" s="72">
        <v>6.968</v>
      </c>
      <c r="AL2233" s="12">
        <v>126.006</v>
      </c>
      <c r="AM2233" s="72">
        <v>2.3370000000000002</v>
      </c>
      <c r="AN2233" s="72">
        <v>5.0010000000000003</v>
      </c>
      <c r="AO2233" s="12">
        <v>2460.7179999999998</v>
      </c>
      <c r="AP2233" s="72">
        <v>45.637999999999998</v>
      </c>
      <c r="AQ2233" s="72">
        <v>1.466</v>
      </c>
      <c r="AR2233" s="12">
        <v>20.132000000000001</v>
      </c>
      <c r="AS2233" s="72">
        <v>0.373</v>
      </c>
      <c r="AT2233" s="72">
        <v>68.944000000000003</v>
      </c>
      <c r="AU2233" s="12">
        <v>6.2850000000000001</v>
      </c>
      <c r="AV2233" s="72">
        <v>0.11700000000000001</v>
      </c>
      <c r="AW2233" s="72">
        <v>74.203000000000003</v>
      </c>
      <c r="AX2233" s="12">
        <v>186.77</v>
      </c>
      <c r="AY2233" s="72">
        <v>3.464</v>
      </c>
      <c r="AZ2233" s="72">
        <v>17.524999999999999</v>
      </c>
      <c r="BA2233" s="12">
        <v>193.05500000000001</v>
      </c>
      <c r="BB2233" s="72">
        <v>3.58</v>
      </c>
      <c r="BC2233" s="72">
        <v>17.619</v>
      </c>
      <c r="BD2233" s="12">
        <v>103.226</v>
      </c>
      <c r="BE2233" s="72">
        <v>1.9139999999999999</v>
      </c>
      <c r="BF2233" s="72">
        <v>27.369</v>
      </c>
      <c r="BG2233" s="12">
        <v>296.28100000000001</v>
      </c>
      <c r="BH2233" s="72">
        <v>5.4950000000000001</v>
      </c>
      <c r="BI2233" s="72">
        <v>15.183</v>
      </c>
      <c r="BJ2233" s="12">
        <v>1060.635</v>
      </c>
      <c r="BK2233" s="72">
        <v>19.670999999999999</v>
      </c>
      <c r="BL2233" s="72">
        <v>6.6429999999999998</v>
      </c>
      <c r="BM2233" s="12">
        <v>1554.097</v>
      </c>
      <c r="BN2233" s="72">
        <v>28.823</v>
      </c>
      <c r="BO2233" s="72">
        <v>5.33</v>
      </c>
      <c r="BP2233" s="12">
        <v>2614.732</v>
      </c>
      <c r="BQ2233" s="72">
        <v>48.494</v>
      </c>
      <c r="BR2233" s="72">
        <v>3.1760000000000002</v>
      </c>
      <c r="BS2233" s="12">
        <v>2931.145</v>
      </c>
      <c r="BT2233" s="72">
        <v>54.362000000000002</v>
      </c>
      <c r="BU2233" s="72">
        <v>2.7789999999999999</v>
      </c>
      <c r="BV2233" s="12">
        <v>5391.8630000000003</v>
      </c>
      <c r="BW2233" s="72">
        <v>100</v>
      </c>
      <c r="BX2233" s="72">
        <v>1.5349999999999999</v>
      </c>
      <c r="BY2233" s="13"/>
      <c r="BZ2233" s="13"/>
    </row>
    <row r="2234" spans="1:78" ht="12.75" customHeight="1">
      <c r="A2234" s="122" t="s">
        <v>65</v>
      </c>
      <c r="B2234" s="71" t="s">
        <v>45</v>
      </c>
      <c r="C2234" s="71" t="s">
        <v>26</v>
      </c>
      <c r="D2234" s="34">
        <v>44166</v>
      </c>
      <c r="E2234" s="12">
        <v>1511.318</v>
      </c>
      <c r="F2234" s="72">
        <v>27.698</v>
      </c>
      <c r="G2234" s="72">
        <v>1.599</v>
      </c>
      <c r="H2234" s="12">
        <v>91.197999999999993</v>
      </c>
      <c r="I2234" s="72">
        <v>1.671</v>
      </c>
      <c r="J2234" s="72">
        <v>29.45</v>
      </c>
      <c r="K2234" s="12">
        <v>57.451000000000001</v>
      </c>
      <c r="L2234" s="72">
        <v>1.0529999999999999</v>
      </c>
      <c r="M2234" s="72">
        <v>34.691000000000003</v>
      </c>
      <c r="N2234" s="12">
        <v>148.649</v>
      </c>
      <c r="O2234" s="72">
        <v>2.7240000000000002</v>
      </c>
      <c r="P2234" s="72">
        <v>23.523</v>
      </c>
      <c r="Q2234" s="12">
        <v>1.3</v>
      </c>
      <c r="R2234" s="72">
        <v>2.4E-2</v>
      </c>
      <c r="S2234" s="72">
        <v>108.494</v>
      </c>
      <c r="T2234" s="12">
        <v>149.94999999999999</v>
      </c>
      <c r="U2234" s="72">
        <v>2.7480000000000002</v>
      </c>
      <c r="V2234" s="72">
        <v>23.209</v>
      </c>
      <c r="W2234" s="12">
        <v>794.06500000000005</v>
      </c>
      <c r="X2234" s="72">
        <v>14.553000000000001</v>
      </c>
      <c r="Y2234" s="72">
        <v>5.5730000000000004</v>
      </c>
      <c r="Z2234" s="12">
        <v>944.01400000000001</v>
      </c>
      <c r="AA2234" s="72">
        <v>17.300999999999998</v>
      </c>
      <c r="AB2234" s="72">
        <v>2.8929999999999998</v>
      </c>
      <c r="AC2234" s="12">
        <v>2455.3319999999999</v>
      </c>
      <c r="AD2234" s="72">
        <v>45</v>
      </c>
      <c r="AE2234" s="72">
        <v>0.99299999999999999</v>
      </c>
      <c r="AF2234" s="12">
        <v>21.016999999999999</v>
      </c>
      <c r="AG2234" s="72">
        <v>0.38500000000000001</v>
      </c>
      <c r="AH2234" s="72">
        <v>57.856999999999999</v>
      </c>
      <c r="AI2234" s="12">
        <v>98.953999999999994</v>
      </c>
      <c r="AJ2234" s="72">
        <v>1.8140000000000001</v>
      </c>
      <c r="AK2234" s="72">
        <v>13.981999999999999</v>
      </c>
      <c r="AL2234" s="12">
        <v>119.97199999999999</v>
      </c>
      <c r="AM2234" s="72">
        <v>2.1989999999999998</v>
      </c>
      <c r="AN2234" s="72">
        <v>6.0540000000000003</v>
      </c>
      <c r="AO2234" s="12">
        <v>2575.3040000000001</v>
      </c>
      <c r="AP2234" s="72">
        <v>47.198</v>
      </c>
      <c r="AQ2234" s="72">
        <v>0.91600000000000004</v>
      </c>
      <c r="AR2234" s="12">
        <v>59.838000000000001</v>
      </c>
      <c r="AS2234" s="72">
        <v>1.097</v>
      </c>
      <c r="AT2234" s="72">
        <v>43.39</v>
      </c>
      <c r="AU2234" s="12">
        <v>4.4329999999999998</v>
      </c>
      <c r="AV2234" s="72">
        <v>8.1000000000000003E-2</v>
      </c>
      <c r="AW2234" s="72">
        <v>101.152</v>
      </c>
      <c r="AX2234" s="12">
        <v>197.38900000000001</v>
      </c>
      <c r="AY2234" s="72">
        <v>3.6179999999999999</v>
      </c>
      <c r="AZ2234" s="72">
        <v>20.116</v>
      </c>
      <c r="BA2234" s="12">
        <v>201.822</v>
      </c>
      <c r="BB2234" s="72">
        <v>3.6989999999999998</v>
      </c>
      <c r="BC2234" s="72">
        <v>20.550999999999998</v>
      </c>
      <c r="BD2234" s="12">
        <v>96.832999999999998</v>
      </c>
      <c r="BE2234" s="72">
        <v>1.7749999999999999</v>
      </c>
      <c r="BF2234" s="72">
        <v>33.198999999999998</v>
      </c>
      <c r="BG2234" s="12">
        <v>298.65499999999997</v>
      </c>
      <c r="BH2234" s="72">
        <v>5.4740000000000002</v>
      </c>
      <c r="BI2234" s="72">
        <v>17.704000000000001</v>
      </c>
      <c r="BJ2234" s="12">
        <v>1103.443</v>
      </c>
      <c r="BK2234" s="72">
        <v>20.222999999999999</v>
      </c>
      <c r="BL2234" s="72">
        <v>6.9279999999999999</v>
      </c>
      <c r="BM2234" s="12">
        <v>1419.1010000000001</v>
      </c>
      <c r="BN2234" s="72">
        <v>26.007999999999999</v>
      </c>
      <c r="BO2234" s="72">
        <v>6.2949999999999999</v>
      </c>
      <c r="BP2234" s="12">
        <v>2522.5439999999999</v>
      </c>
      <c r="BQ2234" s="72">
        <v>46.231000000000002</v>
      </c>
      <c r="BR2234" s="72">
        <v>3.4590000000000001</v>
      </c>
      <c r="BS2234" s="12">
        <v>2881.038</v>
      </c>
      <c r="BT2234" s="72">
        <v>52.802</v>
      </c>
      <c r="BU2234" s="72">
        <v>2.754</v>
      </c>
      <c r="BV2234" s="12">
        <v>5456.3419999999996</v>
      </c>
      <c r="BW2234" s="72">
        <v>100</v>
      </c>
      <c r="BX2234" s="72">
        <v>1.5580000000000001</v>
      </c>
      <c r="BY2234" s="13"/>
      <c r="BZ2234" s="13"/>
    </row>
    <row r="2235" spans="1:78" ht="12.75" customHeight="1">
      <c r="A2235" s="122" t="s">
        <v>65</v>
      </c>
      <c r="B2235" s="71" t="s">
        <v>45</v>
      </c>
      <c r="C2235" s="71" t="s">
        <v>26</v>
      </c>
      <c r="D2235" s="34">
        <v>44256</v>
      </c>
      <c r="E2235" s="12">
        <v>1518.9749999999999</v>
      </c>
      <c r="F2235" s="72">
        <v>28.082999999999998</v>
      </c>
      <c r="G2235" s="72">
        <v>2.0339999999999998</v>
      </c>
      <c r="H2235" s="12">
        <v>57.524000000000001</v>
      </c>
      <c r="I2235" s="72">
        <v>1.0629999999999999</v>
      </c>
      <c r="J2235" s="72">
        <v>30.968</v>
      </c>
      <c r="K2235" s="12">
        <v>118.55500000000001</v>
      </c>
      <c r="L2235" s="72">
        <v>2.1920000000000002</v>
      </c>
      <c r="M2235" s="72">
        <v>20.672999999999998</v>
      </c>
      <c r="N2235" s="12">
        <v>176.07900000000001</v>
      </c>
      <c r="O2235" s="72">
        <v>3.2549999999999999</v>
      </c>
      <c r="P2235" s="72">
        <v>16.222000000000001</v>
      </c>
      <c r="Q2235" s="12">
        <v>0</v>
      </c>
      <c r="R2235" s="72">
        <v>0</v>
      </c>
      <c r="S2235" s="72">
        <v>0</v>
      </c>
      <c r="T2235" s="12">
        <v>176.07900000000001</v>
      </c>
      <c r="U2235" s="72">
        <v>3.2549999999999999</v>
      </c>
      <c r="V2235" s="72">
        <v>16.222000000000001</v>
      </c>
      <c r="W2235" s="12">
        <v>754.09199999999998</v>
      </c>
      <c r="X2235" s="72">
        <v>13.942</v>
      </c>
      <c r="Y2235" s="72">
        <v>4.4109999999999996</v>
      </c>
      <c r="Z2235" s="12">
        <v>930.17</v>
      </c>
      <c r="AA2235" s="72">
        <v>17.196999999999999</v>
      </c>
      <c r="AB2235" s="72">
        <v>2.9470000000000001</v>
      </c>
      <c r="AC2235" s="12">
        <v>2449.1460000000002</v>
      </c>
      <c r="AD2235" s="72">
        <v>45.279000000000003</v>
      </c>
      <c r="AE2235" s="72">
        <v>1.1519999999999999</v>
      </c>
      <c r="AF2235" s="12">
        <v>12.039</v>
      </c>
      <c r="AG2235" s="72">
        <v>0.223</v>
      </c>
      <c r="AH2235" s="72">
        <v>69.998000000000005</v>
      </c>
      <c r="AI2235" s="12">
        <v>110.34</v>
      </c>
      <c r="AJ2235" s="72">
        <v>2.04</v>
      </c>
      <c r="AK2235" s="72">
        <v>8.57</v>
      </c>
      <c r="AL2235" s="12">
        <v>122.379</v>
      </c>
      <c r="AM2235" s="72">
        <v>2.2629999999999999</v>
      </c>
      <c r="AN2235" s="72">
        <v>4.71</v>
      </c>
      <c r="AO2235" s="12">
        <v>2571.5250000000001</v>
      </c>
      <c r="AP2235" s="72">
        <v>47.542000000000002</v>
      </c>
      <c r="AQ2235" s="72">
        <v>1.103</v>
      </c>
      <c r="AR2235" s="12">
        <v>38.698</v>
      </c>
      <c r="AS2235" s="72">
        <v>0.71499999999999997</v>
      </c>
      <c r="AT2235" s="72">
        <v>41.755000000000003</v>
      </c>
      <c r="AU2235" s="12">
        <v>1.645</v>
      </c>
      <c r="AV2235" s="72">
        <v>0.03</v>
      </c>
      <c r="AW2235" s="72">
        <v>101.095</v>
      </c>
      <c r="AX2235" s="12">
        <v>160.011</v>
      </c>
      <c r="AY2235" s="72">
        <v>2.9580000000000002</v>
      </c>
      <c r="AZ2235" s="72">
        <v>21.253</v>
      </c>
      <c r="BA2235" s="12">
        <v>161.65600000000001</v>
      </c>
      <c r="BB2235" s="72">
        <v>2.9889999999999999</v>
      </c>
      <c r="BC2235" s="72">
        <v>20.978000000000002</v>
      </c>
      <c r="BD2235" s="12">
        <v>112.474</v>
      </c>
      <c r="BE2235" s="72">
        <v>2.0790000000000002</v>
      </c>
      <c r="BF2235" s="72">
        <v>35.941000000000003</v>
      </c>
      <c r="BG2235" s="12">
        <v>274.13</v>
      </c>
      <c r="BH2235" s="72">
        <v>5.0679999999999996</v>
      </c>
      <c r="BI2235" s="72">
        <v>17.253</v>
      </c>
      <c r="BJ2235" s="12">
        <v>1198.9000000000001</v>
      </c>
      <c r="BK2235" s="72">
        <v>22.164999999999999</v>
      </c>
      <c r="BL2235" s="72">
        <v>6.7910000000000004</v>
      </c>
      <c r="BM2235" s="12">
        <v>1325.7139999999999</v>
      </c>
      <c r="BN2235" s="72">
        <v>24.51</v>
      </c>
      <c r="BO2235" s="72">
        <v>5.4290000000000003</v>
      </c>
      <c r="BP2235" s="12">
        <v>2524.614</v>
      </c>
      <c r="BQ2235" s="72">
        <v>46.674999999999997</v>
      </c>
      <c r="BR2235" s="72">
        <v>3.21</v>
      </c>
      <c r="BS2235" s="12">
        <v>2837.4430000000002</v>
      </c>
      <c r="BT2235" s="72">
        <v>52.457999999999998</v>
      </c>
      <c r="BU2235" s="72">
        <v>2.6349999999999998</v>
      </c>
      <c r="BV2235" s="12">
        <v>5408.9679999999998</v>
      </c>
      <c r="BW2235" s="72">
        <v>100</v>
      </c>
      <c r="BX2235" s="72">
        <v>1.1679999999999999</v>
      </c>
      <c r="BY2235" s="13"/>
      <c r="BZ2235" s="13"/>
    </row>
    <row r="2236" spans="1:78" ht="12.75" customHeight="1">
      <c r="A2236" s="122" t="s">
        <v>65</v>
      </c>
      <c r="B2236" s="71" t="s">
        <v>45</v>
      </c>
      <c r="C2236" s="71" t="s">
        <v>26</v>
      </c>
      <c r="D2236" s="34">
        <v>44348</v>
      </c>
      <c r="E2236" s="12">
        <v>1528.61</v>
      </c>
      <c r="F2236" s="72">
        <v>28.632000000000001</v>
      </c>
      <c r="G2236" s="72">
        <v>1.8160000000000001</v>
      </c>
      <c r="H2236" s="12">
        <v>91.51</v>
      </c>
      <c r="I2236" s="72">
        <v>1.714</v>
      </c>
      <c r="J2236" s="72">
        <v>28.777999999999999</v>
      </c>
      <c r="K2236" s="12">
        <v>71.828999999999994</v>
      </c>
      <c r="L2236" s="72">
        <v>1.345</v>
      </c>
      <c r="M2236" s="72">
        <v>33.658999999999999</v>
      </c>
      <c r="N2236" s="12">
        <v>163.339</v>
      </c>
      <c r="O2236" s="72">
        <v>3.0590000000000002</v>
      </c>
      <c r="P2236" s="72">
        <v>22.693999999999999</v>
      </c>
      <c r="Q2236" s="12">
        <v>4.3230000000000004</v>
      </c>
      <c r="R2236" s="72">
        <v>8.1000000000000003E-2</v>
      </c>
      <c r="S2236" s="72">
        <v>104.077</v>
      </c>
      <c r="T2236" s="12">
        <v>167.66200000000001</v>
      </c>
      <c r="U2236" s="72">
        <v>3.14</v>
      </c>
      <c r="V2236" s="72">
        <v>21.805</v>
      </c>
      <c r="W2236" s="12">
        <v>790.202</v>
      </c>
      <c r="X2236" s="72">
        <v>14.801</v>
      </c>
      <c r="Y2236" s="72">
        <v>5.242</v>
      </c>
      <c r="Z2236" s="12">
        <v>957.86400000000003</v>
      </c>
      <c r="AA2236" s="72">
        <v>17.942</v>
      </c>
      <c r="AB2236" s="72">
        <v>2.633</v>
      </c>
      <c r="AC2236" s="12">
        <v>2486.4740000000002</v>
      </c>
      <c r="AD2236" s="72">
        <v>46.573999999999998</v>
      </c>
      <c r="AE2236" s="72">
        <v>1.145</v>
      </c>
      <c r="AF2236" s="12">
        <v>19.059999999999999</v>
      </c>
      <c r="AG2236" s="72">
        <v>0.35699999999999998</v>
      </c>
      <c r="AH2236" s="72">
        <v>87.882000000000005</v>
      </c>
      <c r="AI2236" s="12">
        <v>78.132000000000005</v>
      </c>
      <c r="AJ2236" s="72">
        <v>1.4630000000000001</v>
      </c>
      <c r="AK2236" s="72">
        <v>22.911999999999999</v>
      </c>
      <c r="AL2236" s="12">
        <v>97.191000000000003</v>
      </c>
      <c r="AM2236" s="72">
        <v>1.82</v>
      </c>
      <c r="AN2236" s="72">
        <v>8.0020000000000007</v>
      </c>
      <c r="AO2236" s="12">
        <v>2583.665</v>
      </c>
      <c r="AP2236" s="72">
        <v>48.393999999999998</v>
      </c>
      <c r="AQ2236" s="72">
        <v>1.123</v>
      </c>
      <c r="AR2236" s="12">
        <v>25.187000000000001</v>
      </c>
      <c r="AS2236" s="72">
        <v>0.47199999999999998</v>
      </c>
      <c r="AT2236" s="72">
        <v>53.970999999999997</v>
      </c>
      <c r="AU2236" s="12">
        <v>21.791</v>
      </c>
      <c r="AV2236" s="72">
        <v>0.40799999999999997</v>
      </c>
      <c r="AW2236" s="72">
        <v>100.83799999999999</v>
      </c>
      <c r="AX2236" s="12">
        <v>163.565</v>
      </c>
      <c r="AY2236" s="72">
        <v>3.0640000000000001</v>
      </c>
      <c r="AZ2236" s="72">
        <v>20.71</v>
      </c>
      <c r="BA2236" s="12">
        <v>185.35499999999999</v>
      </c>
      <c r="BB2236" s="72">
        <v>3.472</v>
      </c>
      <c r="BC2236" s="72">
        <v>19.95</v>
      </c>
      <c r="BD2236" s="12">
        <v>76.266999999999996</v>
      </c>
      <c r="BE2236" s="72">
        <v>1.429</v>
      </c>
      <c r="BF2236" s="72">
        <v>27.004000000000001</v>
      </c>
      <c r="BG2236" s="12">
        <v>261.62299999999999</v>
      </c>
      <c r="BH2236" s="72">
        <v>4.9000000000000004</v>
      </c>
      <c r="BI2236" s="72">
        <v>17.044</v>
      </c>
      <c r="BJ2236" s="12">
        <v>1064.2470000000001</v>
      </c>
      <c r="BK2236" s="72">
        <v>19.934000000000001</v>
      </c>
      <c r="BL2236" s="72">
        <v>7.1719999999999997</v>
      </c>
      <c r="BM2236" s="12">
        <v>1404.076</v>
      </c>
      <c r="BN2236" s="72">
        <v>26.298999999999999</v>
      </c>
      <c r="BO2236" s="72">
        <v>4.8680000000000003</v>
      </c>
      <c r="BP2236" s="12">
        <v>2468.3229999999999</v>
      </c>
      <c r="BQ2236" s="72">
        <v>46.234000000000002</v>
      </c>
      <c r="BR2236" s="72">
        <v>3.1640000000000001</v>
      </c>
      <c r="BS2236" s="12">
        <v>2755.1329999999998</v>
      </c>
      <c r="BT2236" s="72">
        <v>51.606000000000002</v>
      </c>
      <c r="BU2236" s="72">
        <v>2.855</v>
      </c>
      <c r="BV2236" s="12">
        <v>5338.7979999999998</v>
      </c>
      <c r="BW2236" s="72">
        <v>100</v>
      </c>
      <c r="BX2236" s="72">
        <v>1.4610000000000001</v>
      </c>
      <c r="BY2236" s="13"/>
      <c r="BZ2236" s="13"/>
    </row>
    <row r="2237" spans="1:78" ht="12.75" customHeight="1">
      <c r="A2237" s="122" t="s">
        <v>65</v>
      </c>
      <c r="B2237" s="71" t="s">
        <v>45</v>
      </c>
      <c r="C2237" s="71" t="s">
        <v>26</v>
      </c>
      <c r="D2237" s="34">
        <v>44805</v>
      </c>
      <c r="E2237" s="12">
        <v>1553.268</v>
      </c>
      <c r="F2237" s="72">
        <v>27.827000000000002</v>
      </c>
      <c r="G2237" s="72">
        <v>2.1890000000000001</v>
      </c>
      <c r="H2237" s="12">
        <v>29.748000000000001</v>
      </c>
      <c r="I2237" s="72">
        <v>0.53300000000000003</v>
      </c>
      <c r="J2237" s="72">
        <v>51</v>
      </c>
      <c r="K2237" s="12">
        <v>42.082000000000001</v>
      </c>
      <c r="L2237" s="72">
        <v>0.754</v>
      </c>
      <c r="M2237" s="72">
        <v>49.442999999999998</v>
      </c>
      <c r="N2237" s="12">
        <v>71.83</v>
      </c>
      <c r="O2237" s="72">
        <v>1.2869999999999999</v>
      </c>
      <c r="P2237" s="72">
        <v>37.415999999999997</v>
      </c>
      <c r="Q2237" s="12">
        <v>2.113</v>
      </c>
      <c r="R2237" s="72">
        <v>3.7999999999999999E-2</v>
      </c>
      <c r="S2237" s="72">
        <v>102.327</v>
      </c>
      <c r="T2237" s="12">
        <v>73.942999999999998</v>
      </c>
      <c r="U2237" s="72">
        <v>1.325</v>
      </c>
      <c r="V2237" s="72">
        <v>36.308</v>
      </c>
      <c r="W2237" s="12">
        <v>891.971</v>
      </c>
      <c r="X2237" s="72">
        <v>15.98</v>
      </c>
      <c r="Y2237" s="72">
        <v>4.5140000000000002</v>
      </c>
      <c r="Z2237" s="12">
        <v>965.91399999999999</v>
      </c>
      <c r="AA2237" s="72">
        <v>17.303999999999998</v>
      </c>
      <c r="AB2237" s="72">
        <v>2.8980000000000001</v>
      </c>
      <c r="AC2237" s="12">
        <v>2519.1819999999998</v>
      </c>
      <c r="AD2237" s="72">
        <v>45.131</v>
      </c>
      <c r="AE2237" s="72">
        <v>1.373</v>
      </c>
      <c r="AF2237" s="12">
        <v>0</v>
      </c>
      <c r="AG2237" s="72">
        <v>0</v>
      </c>
      <c r="AH2237" s="72">
        <v>0</v>
      </c>
      <c r="AI2237" s="12">
        <v>66.912000000000006</v>
      </c>
      <c r="AJ2237" s="72">
        <v>1.1990000000000001</v>
      </c>
      <c r="AK2237" s="72">
        <v>6.3639999999999999</v>
      </c>
      <c r="AL2237" s="12">
        <v>66.912000000000006</v>
      </c>
      <c r="AM2237" s="72">
        <v>1.1990000000000001</v>
      </c>
      <c r="AN2237" s="72">
        <v>6.3639999999999999</v>
      </c>
      <c r="AO2237" s="12">
        <v>2586.0940000000001</v>
      </c>
      <c r="AP2237" s="72">
        <v>46.33</v>
      </c>
      <c r="AQ2237" s="72">
        <v>1.3029999999999999</v>
      </c>
      <c r="AR2237" s="12">
        <v>35.04</v>
      </c>
      <c r="AS2237" s="72">
        <v>0.628</v>
      </c>
      <c r="AT2237" s="72">
        <v>46.478000000000002</v>
      </c>
      <c r="AU2237" s="12">
        <v>5.7279999999999998</v>
      </c>
      <c r="AV2237" s="72">
        <v>0.10299999999999999</v>
      </c>
      <c r="AW2237" s="72">
        <v>75.930999999999997</v>
      </c>
      <c r="AX2237" s="12">
        <v>265.11399999999998</v>
      </c>
      <c r="AY2237" s="72">
        <v>4.75</v>
      </c>
      <c r="AZ2237" s="72">
        <v>20.321000000000002</v>
      </c>
      <c r="BA2237" s="12">
        <v>270.84300000000002</v>
      </c>
      <c r="BB2237" s="72">
        <v>4.8520000000000003</v>
      </c>
      <c r="BC2237" s="72">
        <v>19.751999999999999</v>
      </c>
      <c r="BD2237" s="12">
        <v>78.742999999999995</v>
      </c>
      <c r="BE2237" s="72">
        <v>1.411</v>
      </c>
      <c r="BF2237" s="72">
        <v>29.349</v>
      </c>
      <c r="BG2237" s="12">
        <v>349.58600000000001</v>
      </c>
      <c r="BH2237" s="72">
        <v>6.2629999999999999</v>
      </c>
      <c r="BI2237" s="72">
        <v>16.346</v>
      </c>
      <c r="BJ2237" s="12">
        <v>1148.81</v>
      </c>
      <c r="BK2237" s="72">
        <v>20.581</v>
      </c>
      <c r="BL2237" s="72">
        <v>6.59</v>
      </c>
      <c r="BM2237" s="12">
        <v>1462.3589999999999</v>
      </c>
      <c r="BN2237" s="72">
        <v>26.198</v>
      </c>
      <c r="BO2237" s="72">
        <v>4.6070000000000002</v>
      </c>
      <c r="BP2237" s="12">
        <v>2611.1689999999999</v>
      </c>
      <c r="BQ2237" s="72">
        <v>46.779000000000003</v>
      </c>
      <c r="BR2237" s="72">
        <v>3.0369999999999999</v>
      </c>
      <c r="BS2237" s="12">
        <v>2995.7959999999998</v>
      </c>
      <c r="BT2237" s="72">
        <v>53.67</v>
      </c>
      <c r="BU2237" s="72">
        <v>2.3130000000000002</v>
      </c>
      <c r="BV2237" s="12">
        <v>5581.8890000000001</v>
      </c>
      <c r="BW2237" s="72">
        <v>100</v>
      </c>
      <c r="BX2237" s="72">
        <v>1.4570000000000001</v>
      </c>
      <c r="BY2237" s="13"/>
      <c r="BZ2237" s="13"/>
    </row>
    <row r="2238" spans="1:78" ht="12.75" customHeight="1">
      <c r="A2238" s="122" t="s">
        <v>65</v>
      </c>
      <c r="B2238" s="71" t="s">
        <v>45</v>
      </c>
      <c r="C2238" s="71" t="s">
        <v>26</v>
      </c>
      <c r="D2238" s="34">
        <v>44896</v>
      </c>
      <c r="E2238" s="12">
        <v>1577.604</v>
      </c>
      <c r="F2238" s="72">
        <v>27.831</v>
      </c>
      <c r="G2238" s="72">
        <v>1.5309999999999999</v>
      </c>
      <c r="H2238" s="12">
        <v>51.219000000000001</v>
      </c>
      <c r="I2238" s="72">
        <v>0.90400000000000003</v>
      </c>
      <c r="J2238" s="72">
        <v>29.113</v>
      </c>
      <c r="K2238" s="12">
        <v>59.32</v>
      </c>
      <c r="L2238" s="72">
        <v>1.046</v>
      </c>
      <c r="M2238" s="72">
        <v>36.140999999999998</v>
      </c>
      <c r="N2238" s="12">
        <v>110.539</v>
      </c>
      <c r="O2238" s="72">
        <v>1.95</v>
      </c>
      <c r="P2238" s="72">
        <v>22.588000000000001</v>
      </c>
      <c r="Q2238" s="12">
        <v>1.75</v>
      </c>
      <c r="R2238" s="72">
        <v>3.1E-2</v>
      </c>
      <c r="S2238" s="72">
        <v>105.133</v>
      </c>
      <c r="T2238" s="12">
        <v>112.289</v>
      </c>
      <c r="U2238" s="72">
        <v>1.9810000000000001</v>
      </c>
      <c r="V2238" s="72">
        <v>22.948</v>
      </c>
      <c r="W2238" s="12">
        <v>891.29200000000003</v>
      </c>
      <c r="X2238" s="72">
        <v>15.724</v>
      </c>
      <c r="Y2238" s="72">
        <v>4.1680000000000001</v>
      </c>
      <c r="Z2238" s="12">
        <v>1003.581</v>
      </c>
      <c r="AA2238" s="72">
        <v>17.704999999999998</v>
      </c>
      <c r="AB2238" s="72">
        <v>2.2509999999999999</v>
      </c>
      <c r="AC2238" s="12">
        <v>2581.1840000000002</v>
      </c>
      <c r="AD2238" s="72">
        <v>45.536000000000001</v>
      </c>
      <c r="AE2238" s="72">
        <v>0.96299999999999997</v>
      </c>
      <c r="AF2238" s="12">
        <v>0</v>
      </c>
      <c r="AG2238" s="72">
        <v>0</v>
      </c>
      <c r="AH2238" s="72">
        <v>0</v>
      </c>
      <c r="AI2238" s="12">
        <v>57.481999999999999</v>
      </c>
      <c r="AJ2238" s="72">
        <v>1.014</v>
      </c>
      <c r="AK2238" s="72">
        <v>12.007999999999999</v>
      </c>
      <c r="AL2238" s="12">
        <v>57.481999999999999</v>
      </c>
      <c r="AM2238" s="72">
        <v>1.014</v>
      </c>
      <c r="AN2238" s="72">
        <v>12.007999999999999</v>
      </c>
      <c r="AO2238" s="12">
        <v>2638.6669999999999</v>
      </c>
      <c r="AP2238" s="72">
        <v>46.55</v>
      </c>
      <c r="AQ2238" s="72">
        <v>0.87</v>
      </c>
      <c r="AR2238" s="12">
        <v>20.736000000000001</v>
      </c>
      <c r="AS2238" s="72">
        <v>0.36599999999999999</v>
      </c>
      <c r="AT2238" s="72">
        <v>45.23</v>
      </c>
      <c r="AU2238" s="12">
        <v>0</v>
      </c>
      <c r="AV2238" s="72">
        <v>0</v>
      </c>
      <c r="AW2238" s="72">
        <v>0</v>
      </c>
      <c r="AX2238" s="12">
        <v>241.37799999999999</v>
      </c>
      <c r="AY2238" s="72">
        <v>4.258</v>
      </c>
      <c r="AZ2238" s="72">
        <v>17.693999999999999</v>
      </c>
      <c r="BA2238" s="12">
        <v>241.37799999999999</v>
      </c>
      <c r="BB2238" s="72">
        <v>4.258</v>
      </c>
      <c r="BC2238" s="72">
        <v>17.693999999999999</v>
      </c>
      <c r="BD2238" s="12">
        <v>101.684</v>
      </c>
      <c r="BE2238" s="72">
        <v>1.794</v>
      </c>
      <c r="BF2238" s="72">
        <v>32.100999999999999</v>
      </c>
      <c r="BG2238" s="12">
        <v>343.06200000000001</v>
      </c>
      <c r="BH2238" s="72">
        <v>6.0519999999999996</v>
      </c>
      <c r="BI2238" s="72">
        <v>16.239000000000001</v>
      </c>
      <c r="BJ2238" s="12">
        <v>1242.4949999999999</v>
      </c>
      <c r="BK2238" s="72">
        <v>21.919</v>
      </c>
      <c r="BL2238" s="72">
        <v>6.8010000000000002</v>
      </c>
      <c r="BM2238" s="12">
        <v>1423.5129999999999</v>
      </c>
      <c r="BN2238" s="72">
        <v>25.113</v>
      </c>
      <c r="BO2238" s="72">
        <v>4.4359999999999999</v>
      </c>
      <c r="BP2238" s="12">
        <v>2666.0079999999998</v>
      </c>
      <c r="BQ2238" s="72">
        <v>47.031999999999996</v>
      </c>
      <c r="BR2238" s="72">
        <v>2.488</v>
      </c>
      <c r="BS2238" s="12">
        <v>3029.806</v>
      </c>
      <c r="BT2238" s="72">
        <v>53.45</v>
      </c>
      <c r="BU2238" s="72">
        <v>2.7349999999999999</v>
      </c>
      <c r="BV2238" s="12">
        <v>5668.473</v>
      </c>
      <c r="BW2238" s="72">
        <v>100</v>
      </c>
      <c r="BX2238" s="72">
        <v>1.4790000000000001</v>
      </c>
      <c r="BY2238" s="13"/>
      <c r="BZ2238" s="13"/>
    </row>
    <row r="2239" spans="1:78" ht="12.75" customHeight="1">
      <c r="A2239" s="122" t="s">
        <v>65</v>
      </c>
      <c r="B2239" s="71" t="s">
        <v>45</v>
      </c>
      <c r="C2239" s="71" t="s">
        <v>26</v>
      </c>
      <c r="D2239" s="34">
        <v>44986</v>
      </c>
      <c r="E2239" s="12">
        <v>1575.566</v>
      </c>
      <c r="F2239" s="72">
        <v>28.225000000000001</v>
      </c>
      <c r="G2239" s="72">
        <v>1.415</v>
      </c>
      <c r="H2239" s="12">
        <v>27.416</v>
      </c>
      <c r="I2239" s="72">
        <v>0.49099999999999999</v>
      </c>
      <c r="J2239" s="72">
        <v>35.634999999999998</v>
      </c>
      <c r="K2239" s="12">
        <v>58.902999999999999</v>
      </c>
      <c r="L2239" s="72">
        <v>1.0549999999999999</v>
      </c>
      <c r="M2239" s="72">
        <v>26.170999999999999</v>
      </c>
      <c r="N2239" s="12">
        <v>86.319000000000003</v>
      </c>
      <c r="O2239" s="72">
        <v>1.546</v>
      </c>
      <c r="P2239" s="72">
        <v>25.766999999999999</v>
      </c>
      <c r="Q2239" s="12">
        <v>3.6339999999999999</v>
      </c>
      <c r="R2239" s="72">
        <v>6.5000000000000002E-2</v>
      </c>
      <c r="S2239" s="72">
        <v>65.688000000000002</v>
      </c>
      <c r="T2239" s="12">
        <v>89.953000000000003</v>
      </c>
      <c r="U2239" s="72">
        <v>1.611</v>
      </c>
      <c r="V2239" s="72">
        <v>24.529</v>
      </c>
      <c r="W2239" s="12">
        <v>859.29300000000001</v>
      </c>
      <c r="X2239" s="72">
        <v>15.394</v>
      </c>
      <c r="Y2239" s="72">
        <v>2.8929999999999998</v>
      </c>
      <c r="Z2239" s="12">
        <v>949.24699999999996</v>
      </c>
      <c r="AA2239" s="72">
        <v>17.004999999999999</v>
      </c>
      <c r="AB2239" s="72">
        <v>2.758</v>
      </c>
      <c r="AC2239" s="12">
        <v>2524.8130000000001</v>
      </c>
      <c r="AD2239" s="72">
        <v>45.231000000000002</v>
      </c>
      <c r="AE2239" s="72">
        <v>1.2529999999999999</v>
      </c>
      <c r="AF2239" s="12">
        <v>4.5229999999999997</v>
      </c>
      <c r="AG2239" s="72">
        <v>8.1000000000000003E-2</v>
      </c>
      <c r="AH2239" s="72">
        <v>106.377</v>
      </c>
      <c r="AI2239" s="12">
        <v>63.481000000000002</v>
      </c>
      <c r="AJ2239" s="72">
        <v>1.137</v>
      </c>
      <c r="AK2239" s="72">
        <v>9.8520000000000003</v>
      </c>
      <c r="AL2239" s="12">
        <v>68.004000000000005</v>
      </c>
      <c r="AM2239" s="72">
        <v>1.218</v>
      </c>
      <c r="AN2239" s="72">
        <v>8.0459999999999994</v>
      </c>
      <c r="AO2239" s="12">
        <v>2592.817</v>
      </c>
      <c r="AP2239" s="72">
        <v>46.448999999999998</v>
      </c>
      <c r="AQ2239" s="72">
        <v>1.2390000000000001</v>
      </c>
      <c r="AR2239" s="12">
        <v>33.521000000000001</v>
      </c>
      <c r="AS2239" s="72">
        <v>0.60099999999999998</v>
      </c>
      <c r="AT2239" s="72">
        <v>32.383000000000003</v>
      </c>
      <c r="AU2239" s="12">
        <v>7.6630000000000003</v>
      </c>
      <c r="AV2239" s="72">
        <v>0.13700000000000001</v>
      </c>
      <c r="AW2239" s="72">
        <v>68.296000000000006</v>
      </c>
      <c r="AX2239" s="12">
        <v>229.874</v>
      </c>
      <c r="AY2239" s="72">
        <v>4.1180000000000003</v>
      </c>
      <c r="AZ2239" s="72">
        <v>13.615</v>
      </c>
      <c r="BA2239" s="12">
        <v>237.53700000000001</v>
      </c>
      <c r="BB2239" s="72">
        <v>4.2549999999999999</v>
      </c>
      <c r="BC2239" s="72">
        <v>13.239000000000001</v>
      </c>
      <c r="BD2239" s="12">
        <v>125.631</v>
      </c>
      <c r="BE2239" s="72">
        <v>2.2509999999999999</v>
      </c>
      <c r="BF2239" s="72">
        <v>17.395</v>
      </c>
      <c r="BG2239" s="12">
        <v>363.16800000000001</v>
      </c>
      <c r="BH2239" s="72">
        <v>6.5060000000000002</v>
      </c>
      <c r="BI2239" s="72">
        <v>9.6340000000000003</v>
      </c>
      <c r="BJ2239" s="12">
        <v>1037.059</v>
      </c>
      <c r="BK2239" s="72">
        <v>18.577999999999999</v>
      </c>
      <c r="BL2239" s="72">
        <v>4.8179999999999996</v>
      </c>
      <c r="BM2239" s="12">
        <v>1555.5060000000001</v>
      </c>
      <c r="BN2239" s="72">
        <v>27.866</v>
      </c>
      <c r="BO2239" s="72">
        <v>4.1230000000000002</v>
      </c>
      <c r="BP2239" s="12">
        <v>2592.5650000000001</v>
      </c>
      <c r="BQ2239" s="72">
        <v>46.445</v>
      </c>
      <c r="BR2239" s="72">
        <v>2.1160000000000001</v>
      </c>
      <c r="BS2239" s="12">
        <v>2989.2539999999999</v>
      </c>
      <c r="BT2239" s="72">
        <v>53.551000000000002</v>
      </c>
      <c r="BU2239" s="72">
        <v>2.2799999999999998</v>
      </c>
      <c r="BV2239" s="12">
        <v>5582.0709999999999</v>
      </c>
      <c r="BW2239" s="72">
        <v>100</v>
      </c>
      <c r="BX2239" s="72">
        <v>1.234</v>
      </c>
      <c r="BY2239" s="13"/>
      <c r="BZ2239" s="13"/>
    </row>
    <row r="2240" spans="1:78" ht="12.75" customHeight="1">
      <c r="A2240" s="122" t="s">
        <v>65</v>
      </c>
      <c r="B2240" s="71" t="s">
        <v>45</v>
      </c>
      <c r="C2240" s="71" t="s">
        <v>26</v>
      </c>
      <c r="D2240" s="34">
        <v>45078</v>
      </c>
      <c r="E2240" s="12">
        <v>1604.5820000000001</v>
      </c>
      <c r="F2240" s="72">
        <v>29.302</v>
      </c>
      <c r="G2240" s="72">
        <v>1.345</v>
      </c>
      <c r="H2240" s="12">
        <v>43.79</v>
      </c>
      <c r="I2240" s="72">
        <v>0.8</v>
      </c>
      <c r="J2240" s="72">
        <v>27.814</v>
      </c>
      <c r="K2240" s="12">
        <v>33.503999999999998</v>
      </c>
      <c r="L2240" s="72">
        <v>0.61199999999999999</v>
      </c>
      <c r="M2240" s="72">
        <v>35.064999999999998</v>
      </c>
      <c r="N2240" s="12">
        <v>77.293999999999997</v>
      </c>
      <c r="O2240" s="72">
        <v>1.411</v>
      </c>
      <c r="P2240" s="72">
        <v>20.414999999999999</v>
      </c>
      <c r="Q2240" s="12">
        <v>3.1219999999999999</v>
      </c>
      <c r="R2240" s="72">
        <v>5.7000000000000002E-2</v>
      </c>
      <c r="S2240" s="72">
        <v>64.959999999999994</v>
      </c>
      <c r="T2240" s="12">
        <v>80.415000000000006</v>
      </c>
      <c r="U2240" s="72">
        <v>1.468</v>
      </c>
      <c r="V2240" s="72">
        <v>19.506</v>
      </c>
      <c r="W2240" s="12">
        <v>855.74900000000002</v>
      </c>
      <c r="X2240" s="72">
        <v>15.627000000000001</v>
      </c>
      <c r="Y2240" s="72">
        <v>3.2149999999999999</v>
      </c>
      <c r="Z2240" s="12">
        <v>936.16399999999999</v>
      </c>
      <c r="AA2240" s="72">
        <v>17.094999999999999</v>
      </c>
      <c r="AB2240" s="72">
        <v>3.2480000000000002</v>
      </c>
      <c r="AC2240" s="12">
        <v>2540.7460000000001</v>
      </c>
      <c r="AD2240" s="72">
        <v>46.396999999999998</v>
      </c>
      <c r="AE2240" s="72">
        <v>1.343</v>
      </c>
      <c r="AF2240" s="12">
        <v>6.976</v>
      </c>
      <c r="AG2240" s="72">
        <v>0.127</v>
      </c>
      <c r="AH2240" s="72">
        <v>70.656000000000006</v>
      </c>
      <c r="AI2240" s="12">
        <v>62.959000000000003</v>
      </c>
      <c r="AJ2240" s="72">
        <v>1.1499999999999999</v>
      </c>
      <c r="AK2240" s="72">
        <v>10.605</v>
      </c>
      <c r="AL2240" s="12">
        <v>69.933999999999997</v>
      </c>
      <c r="AM2240" s="72">
        <v>1.2769999999999999</v>
      </c>
      <c r="AN2240" s="72">
        <v>6.2370000000000001</v>
      </c>
      <c r="AO2240" s="12">
        <v>2610.681</v>
      </c>
      <c r="AP2240" s="72">
        <v>47.673999999999999</v>
      </c>
      <c r="AQ2240" s="72">
        <v>1.306</v>
      </c>
      <c r="AR2240" s="12">
        <v>12.872999999999999</v>
      </c>
      <c r="AS2240" s="72">
        <v>0.23499999999999999</v>
      </c>
      <c r="AT2240" s="72">
        <v>38.524999999999999</v>
      </c>
      <c r="AU2240" s="12">
        <v>1.974</v>
      </c>
      <c r="AV2240" s="72">
        <v>3.5999999999999997E-2</v>
      </c>
      <c r="AW2240" s="72">
        <v>101.371</v>
      </c>
      <c r="AX2240" s="12">
        <v>221.517</v>
      </c>
      <c r="AY2240" s="72">
        <v>4.0449999999999999</v>
      </c>
      <c r="AZ2240" s="72">
        <v>12.176</v>
      </c>
      <c r="BA2240" s="12">
        <v>223.49199999999999</v>
      </c>
      <c r="BB2240" s="72">
        <v>4.0810000000000004</v>
      </c>
      <c r="BC2240" s="72">
        <v>11.951000000000001</v>
      </c>
      <c r="BD2240" s="12">
        <v>103.21299999999999</v>
      </c>
      <c r="BE2240" s="72">
        <v>1.885</v>
      </c>
      <c r="BF2240" s="72">
        <v>19.239000000000001</v>
      </c>
      <c r="BG2240" s="12">
        <v>326.70400000000001</v>
      </c>
      <c r="BH2240" s="72">
        <v>5.9660000000000002</v>
      </c>
      <c r="BI2240" s="72">
        <v>10.452</v>
      </c>
      <c r="BJ2240" s="12">
        <v>1056.6679999999999</v>
      </c>
      <c r="BK2240" s="72">
        <v>19.295999999999999</v>
      </c>
      <c r="BL2240" s="72">
        <v>5.5330000000000004</v>
      </c>
      <c r="BM2240" s="12">
        <v>1469.163</v>
      </c>
      <c r="BN2240" s="72">
        <v>26.829000000000001</v>
      </c>
      <c r="BO2240" s="72">
        <v>4.7460000000000004</v>
      </c>
      <c r="BP2240" s="12">
        <v>2525.8310000000001</v>
      </c>
      <c r="BQ2240" s="72">
        <v>46.125</v>
      </c>
      <c r="BR2240" s="72">
        <v>2.7949999999999999</v>
      </c>
      <c r="BS2240" s="12">
        <v>2865.4090000000001</v>
      </c>
      <c r="BT2240" s="72">
        <v>52.326000000000001</v>
      </c>
      <c r="BU2240" s="72">
        <v>2.2549999999999999</v>
      </c>
      <c r="BV2240" s="12">
        <v>5476.0889999999999</v>
      </c>
      <c r="BW2240" s="72">
        <v>100</v>
      </c>
      <c r="BX2240" s="72">
        <v>1.1599999999999999</v>
      </c>
      <c r="BY2240" s="13"/>
      <c r="BZ2240" s="13"/>
    </row>
    <row r="2241" spans="1:78" ht="12.75" customHeight="1">
      <c r="A2241" s="122" t="s">
        <v>65</v>
      </c>
      <c r="B2241" s="71" t="s">
        <v>45</v>
      </c>
      <c r="C2241" s="71" t="s">
        <v>26</v>
      </c>
      <c r="D2241" s="34">
        <v>45170</v>
      </c>
      <c r="E2241" s="12">
        <v>1616.0340000000001</v>
      </c>
      <c r="F2241" s="72">
        <v>29.27</v>
      </c>
      <c r="G2241" s="72">
        <v>1.722</v>
      </c>
      <c r="H2241" s="12">
        <v>49.860999999999997</v>
      </c>
      <c r="I2241" s="72">
        <v>0.90300000000000002</v>
      </c>
      <c r="J2241" s="72">
        <v>25.213000000000001</v>
      </c>
      <c r="K2241" s="12">
        <v>88.527000000000001</v>
      </c>
      <c r="L2241" s="72">
        <v>1.603</v>
      </c>
      <c r="M2241" s="72">
        <v>26.643999999999998</v>
      </c>
      <c r="N2241" s="12">
        <v>138.387</v>
      </c>
      <c r="O2241" s="72">
        <v>2.5059999999999998</v>
      </c>
      <c r="P2241" s="72">
        <v>22.021000000000001</v>
      </c>
      <c r="Q2241" s="12">
        <v>24.096</v>
      </c>
      <c r="R2241" s="72">
        <v>0.436</v>
      </c>
      <c r="S2241" s="72">
        <v>46.73</v>
      </c>
      <c r="T2241" s="12">
        <v>162.48400000000001</v>
      </c>
      <c r="U2241" s="72">
        <v>2.9430000000000001</v>
      </c>
      <c r="V2241" s="72">
        <v>18.975000000000001</v>
      </c>
      <c r="W2241" s="12">
        <v>817.48800000000006</v>
      </c>
      <c r="X2241" s="72">
        <v>14.805999999999999</v>
      </c>
      <c r="Y2241" s="72">
        <v>4.266</v>
      </c>
      <c r="Z2241" s="12">
        <v>979.97199999999998</v>
      </c>
      <c r="AA2241" s="72">
        <v>17.748999999999999</v>
      </c>
      <c r="AB2241" s="72">
        <v>2.2610000000000001</v>
      </c>
      <c r="AC2241" s="12">
        <v>2596.0059999999999</v>
      </c>
      <c r="AD2241" s="72">
        <v>47.018999999999998</v>
      </c>
      <c r="AE2241" s="72">
        <v>1.0920000000000001</v>
      </c>
      <c r="AF2241" s="12">
        <v>0.69199999999999995</v>
      </c>
      <c r="AG2241" s="72">
        <v>1.2999999999999999E-2</v>
      </c>
      <c r="AH2241" s="72">
        <v>111.042</v>
      </c>
      <c r="AI2241" s="12">
        <v>67.144000000000005</v>
      </c>
      <c r="AJ2241" s="72">
        <v>1.216</v>
      </c>
      <c r="AK2241" s="72">
        <v>7.3390000000000004</v>
      </c>
      <c r="AL2241" s="12">
        <v>67.835999999999999</v>
      </c>
      <c r="AM2241" s="72">
        <v>1.2290000000000001</v>
      </c>
      <c r="AN2241" s="72">
        <v>7.3339999999999996</v>
      </c>
      <c r="AO2241" s="12">
        <v>2663.8429999999998</v>
      </c>
      <c r="AP2241" s="72">
        <v>48.247999999999998</v>
      </c>
      <c r="AQ2241" s="72">
        <v>1.0469999999999999</v>
      </c>
      <c r="AR2241" s="12">
        <v>12.545</v>
      </c>
      <c r="AS2241" s="72">
        <v>0.22700000000000001</v>
      </c>
      <c r="AT2241" s="72">
        <v>52.677999999999997</v>
      </c>
      <c r="AU2241" s="12">
        <v>8.2560000000000002</v>
      </c>
      <c r="AV2241" s="72">
        <v>0.15</v>
      </c>
      <c r="AW2241" s="72">
        <v>56.802</v>
      </c>
      <c r="AX2241" s="12">
        <v>188.90700000000001</v>
      </c>
      <c r="AY2241" s="72">
        <v>3.4220000000000002</v>
      </c>
      <c r="AZ2241" s="72">
        <v>14.457000000000001</v>
      </c>
      <c r="BA2241" s="12">
        <v>197.16300000000001</v>
      </c>
      <c r="BB2241" s="72">
        <v>3.5710000000000002</v>
      </c>
      <c r="BC2241" s="72">
        <v>14.378</v>
      </c>
      <c r="BD2241" s="12">
        <v>35.167000000000002</v>
      </c>
      <c r="BE2241" s="72">
        <v>0.63700000000000001</v>
      </c>
      <c r="BF2241" s="72">
        <v>33.439</v>
      </c>
      <c r="BG2241" s="12">
        <v>232.33</v>
      </c>
      <c r="BH2241" s="72">
        <v>4.2080000000000002</v>
      </c>
      <c r="BI2241" s="72">
        <v>13.111000000000001</v>
      </c>
      <c r="BJ2241" s="12">
        <v>1183.4159999999999</v>
      </c>
      <c r="BK2241" s="72">
        <v>21.434000000000001</v>
      </c>
      <c r="BL2241" s="72">
        <v>6.0659999999999998</v>
      </c>
      <c r="BM2241" s="12">
        <v>1429.0440000000001</v>
      </c>
      <c r="BN2241" s="72">
        <v>25.882999999999999</v>
      </c>
      <c r="BO2241" s="72">
        <v>5.5179999999999998</v>
      </c>
      <c r="BP2241" s="12">
        <v>2612.46</v>
      </c>
      <c r="BQ2241" s="72">
        <v>47.317</v>
      </c>
      <c r="BR2241" s="72">
        <v>2.6309999999999998</v>
      </c>
      <c r="BS2241" s="12">
        <v>2857.335</v>
      </c>
      <c r="BT2241" s="72">
        <v>51.752000000000002</v>
      </c>
      <c r="BU2241" s="72">
        <v>2.383</v>
      </c>
      <c r="BV2241" s="12">
        <v>5521.1779999999999</v>
      </c>
      <c r="BW2241" s="72">
        <v>100</v>
      </c>
      <c r="BX2241" s="72">
        <v>1.2509999999999999</v>
      </c>
      <c r="BY2241" s="13"/>
      <c r="BZ2241" s="13"/>
    </row>
    <row r="2242" spans="1:78" ht="12.75" customHeight="1">
      <c r="A2242" s="122" t="s">
        <v>65</v>
      </c>
      <c r="B2242" s="71" t="s">
        <v>45</v>
      </c>
      <c r="C2242" s="71" t="s">
        <v>26</v>
      </c>
      <c r="D2242" s="34">
        <v>45261</v>
      </c>
      <c r="E2242" s="12">
        <v>1654.33</v>
      </c>
      <c r="F2242" s="72">
        <v>29.356999999999999</v>
      </c>
      <c r="G2242" s="72">
        <v>1.528</v>
      </c>
      <c r="H2242" s="12">
        <v>45.33</v>
      </c>
      <c r="I2242" s="72">
        <v>0.80400000000000005</v>
      </c>
      <c r="J2242" s="72">
        <v>22.082000000000001</v>
      </c>
      <c r="K2242" s="12">
        <v>67.057000000000002</v>
      </c>
      <c r="L2242" s="72">
        <v>1.19</v>
      </c>
      <c r="M2242" s="72">
        <v>26.683</v>
      </c>
      <c r="N2242" s="12">
        <v>112.387</v>
      </c>
      <c r="O2242" s="72">
        <v>1.994</v>
      </c>
      <c r="P2242" s="72">
        <v>18.669</v>
      </c>
      <c r="Q2242" s="12">
        <v>5.35</v>
      </c>
      <c r="R2242" s="72">
        <v>9.5000000000000001E-2</v>
      </c>
      <c r="S2242" s="72">
        <v>82.905000000000001</v>
      </c>
      <c r="T2242" s="12">
        <v>117.73699999999999</v>
      </c>
      <c r="U2242" s="72">
        <v>2.089</v>
      </c>
      <c r="V2242" s="72">
        <v>19.2</v>
      </c>
      <c r="W2242" s="12">
        <v>880.13300000000004</v>
      </c>
      <c r="X2242" s="72">
        <v>15.618</v>
      </c>
      <c r="Y2242" s="72">
        <v>4.0209999999999999</v>
      </c>
      <c r="Z2242" s="12">
        <v>997.87</v>
      </c>
      <c r="AA2242" s="72">
        <v>17.707999999999998</v>
      </c>
      <c r="AB2242" s="72">
        <v>2.6629999999999998</v>
      </c>
      <c r="AC2242" s="12">
        <v>2652.2</v>
      </c>
      <c r="AD2242" s="72">
        <v>47.064</v>
      </c>
      <c r="AE2242" s="72">
        <v>1.2490000000000001</v>
      </c>
      <c r="AF2242" s="12">
        <v>2.395</v>
      </c>
      <c r="AG2242" s="72">
        <v>4.2000000000000003E-2</v>
      </c>
      <c r="AH2242" s="72">
        <v>79.046999999999997</v>
      </c>
      <c r="AI2242" s="12">
        <v>66.194000000000003</v>
      </c>
      <c r="AJ2242" s="72">
        <v>1.175</v>
      </c>
      <c r="AK2242" s="72">
        <v>7.9029999999999996</v>
      </c>
      <c r="AL2242" s="12">
        <v>68.588999999999999</v>
      </c>
      <c r="AM2242" s="72">
        <v>1.2170000000000001</v>
      </c>
      <c r="AN2242" s="72">
        <v>7.0410000000000004</v>
      </c>
      <c r="AO2242" s="12">
        <v>2720.7890000000002</v>
      </c>
      <c r="AP2242" s="72">
        <v>48.280999999999999</v>
      </c>
      <c r="AQ2242" s="72">
        <v>1.194</v>
      </c>
      <c r="AR2242" s="12">
        <v>26.11</v>
      </c>
      <c r="AS2242" s="72">
        <v>0.46300000000000002</v>
      </c>
      <c r="AT2242" s="72">
        <v>37.826000000000001</v>
      </c>
      <c r="AU2242" s="12">
        <v>15.07</v>
      </c>
      <c r="AV2242" s="72">
        <v>0.26700000000000002</v>
      </c>
      <c r="AW2242" s="72">
        <v>37.779000000000003</v>
      </c>
      <c r="AX2242" s="12">
        <v>198.57300000000001</v>
      </c>
      <c r="AY2242" s="72">
        <v>3.524</v>
      </c>
      <c r="AZ2242" s="72">
        <v>11.115</v>
      </c>
      <c r="BA2242" s="12">
        <v>213.643</v>
      </c>
      <c r="BB2242" s="72">
        <v>3.7909999999999999</v>
      </c>
      <c r="BC2242" s="72">
        <v>10.739000000000001</v>
      </c>
      <c r="BD2242" s="12">
        <v>40.756999999999998</v>
      </c>
      <c r="BE2242" s="72">
        <v>0.72299999999999998</v>
      </c>
      <c r="BF2242" s="72">
        <v>33.112000000000002</v>
      </c>
      <c r="BG2242" s="12">
        <v>254.4</v>
      </c>
      <c r="BH2242" s="72">
        <v>4.5140000000000002</v>
      </c>
      <c r="BI2242" s="72">
        <v>11.7</v>
      </c>
      <c r="BJ2242" s="12">
        <v>1102.4559999999999</v>
      </c>
      <c r="BK2242" s="72">
        <v>19.562999999999999</v>
      </c>
      <c r="BL2242" s="72">
        <v>5.6230000000000002</v>
      </c>
      <c r="BM2242" s="12">
        <v>1531.518</v>
      </c>
      <c r="BN2242" s="72">
        <v>27.177</v>
      </c>
      <c r="BO2242" s="72">
        <v>4.2880000000000003</v>
      </c>
      <c r="BP2242" s="12">
        <v>2633.9740000000002</v>
      </c>
      <c r="BQ2242" s="72">
        <v>46.741</v>
      </c>
      <c r="BR2242" s="72">
        <v>2.9329999999999998</v>
      </c>
      <c r="BS2242" s="12">
        <v>2914.4839999999999</v>
      </c>
      <c r="BT2242" s="72">
        <v>51.719000000000001</v>
      </c>
      <c r="BU2242" s="72">
        <v>2.4740000000000002</v>
      </c>
      <c r="BV2242" s="12">
        <v>5635.2740000000003</v>
      </c>
      <c r="BW2242" s="72">
        <v>100</v>
      </c>
      <c r="BX2242" s="72">
        <v>1.133</v>
      </c>
      <c r="BY2242" s="13"/>
      <c r="BZ2242" s="13"/>
    </row>
    <row r="2243" spans="1:78" ht="12.75" customHeight="1">
      <c r="A2243" s="122" t="s">
        <v>65</v>
      </c>
      <c r="B2243" s="71" t="s">
        <v>45</v>
      </c>
      <c r="C2243" s="71" t="s">
        <v>26</v>
      </c>
      <c r="D2243" s="34">
        <v>45352</v>
      </c>
      <c r="E2243" s="12">
        <v>1631.4670000000001</v>
      </c>
      <c r="F2243" s="72">
        <v>28.486999999999998</v>
      </c>
      <c r="G2243" s="72">
        <v>1.2569999999999999</v>
      </c>
      <c r="H2243" s="12">
        <v>40.536999999999999</v>
      </c>
      <c r="I2243" s="72">
        <v>0.70799999999999996</v>
      </c>
      <c r="J2243" s="72">
        <v>24.838999999999999</v>
      </c>
      <c r="K2243" s="12">
        <v>84.731999999999999</v>
      </c>
      <c r="L2243" s="72">
        <v>1.48</v>
      </c>
      <c r="M2243" s="72">
        <v>24.009</v>
      </c>
      <c r="N2243" s="12">
        <v>125.26900000000001</v>
      </c>
      <c r="O2243" s="72">
        <v>2.1869999999999998</v>
      </c>
      <c r="P2243" s="72">
        <v>14.843</v>
      </c>
      <c r="Q2243" s="12">
        <v>1.153</v>
      </c>
      <c r="R2243" s="72">
        <v>0.02</v>
      </c>
      <c r="S2243" s="72">
        <v>104.49</v>
      </c>
      <c r="T2243" s="12">
        <v>126.422</v>
      </c>
      <c r="U2243" s="72">
        <v>2.2069999999999999</v>
      </c>
      <c r="V2243" s="72">
        <v>14.763</v>
      </c>
      <c r="W2243" s="12">
        <v>874.73800000000006</v>
      </c>
      <c r="X2243" s="72">
        <v>15.273999999999999</v>
      </c>
      <c r="Y2243" s="72">
        <v>4.0819999999999999</v>
      </c>
      <c r="Z2243" s="12">
        <v>1001.16</v>
      </c>
      <c r="AA2243" s="72">
        <v>17.481000000000002</v>
      </c>
      <c r="AB2243" s="72">
        <v>2.915</v>
      </c>
      <c r="AC2243" s="12">
        <v>2632.6260000000002</v>
      </c>
      <c r="AD2243" s="72">
        <v>45.968000000000004</v>
      </c>
      <c r="AE2243" s="72">
        <v>1.054</v>
      </c>
      <c r="AF2243" s="12">
        <v>4.8940000000000001</v>
      </c>
      <c r="AG2243" s="72">
        <v>8.5000000000000006E-2</v>
      </c>
      <c r="AH2243" s="72">
        <v>76.632000000000005</v>
      </c>
      <c r="AI2243" s="12">
        <v>74.100999999999999</v>
      </c>
      <c r="AJ2243" s="72">
        <v>1.294</v>
      </c>
      <c r="AK2243" s="72">
        <v>9.0640000000000001</v>
      </c>
      <c r="AL2243" s="12">
        <v>78.995000000000005</v>
      </c>
      <c r="AM2243" s="72">
        <v>1.379</v>
      </c>
      <c r="AN2243" s="72">
        <v>6.4329999999999998</v>
      </c>
      <c r="AO2243" s="12">
        <v>2711.6219999999998</v>
      </c>
      <c r="AP2243" s="72">
        <v>47.347999999999999</v>
      </c>
      <c r="AQ2243" s="72">
        <v>0.999</v>
      </c>
      <c r="AR2243" s="12">
        <v>28.312000000000001</v>
      </c>
      <c r="AS2243" s="72">
        <v>0.49399999999999999</v>
      </c>
      <c r="AT2243" s="72">
        <v>39.722000000000001</v>
      </c>
      <c r="AU2243" s="12">
        <v>5.7610000000000001</v>
      </c>
      <c r="AV2243" s="72">
        <v>0.10100000000000001</v>
      </c>
      <c r="AW2243" s="72">
        <v>58.645000000000003</v>
      </c>
      <c r="AX2243" s="12">
        <v>211.13499999999999</v>
      </c>
      <c r="AY2243" s="72">
        <v>3.6869999999999998</v>
      </c>
      <c r="AZ2243" s="72">
        <v>12.590999999999999</v>
      </c>
      <c r="BA2243" s="12">
        <v>216.89599999999999</v>
      </c>
      <c r="BB2243" s="72">
        <v>3.7869999999999999</v>
      </c>
      <c r="BC2243" s="72">
        <v>12.863</v>
      </c>
      <c r="BD2243" s="12">
        <v>27.53</v>
      </c>
      <c r="BE2243" s="72">
        <v>0.48099999999999998</v>
      </c>
      <c r="BF2243" s="72">
        <v>25.844000000000001</v>
      </c>
      <c r="BG2243" s="12">
        <v>244.42599999999999</v>
      </c>
      <c r="BH2243" s="72">
        <v>4.2679999999999998</v>
      </c>
      <c r="BI2243" s="72">
        <v>11.765000000000001</v>
      </c>
      <c r="BJ2243" s="12">
        <v>1195.749</v>
      </c>
      <c r="BK2243" s="72">
        <v>20.879000000000001</v>
      </c>
      <c r="BL2243" s="72">
        <v>5.3860000000000001</v>
      </c>
      <c r="BM2243" s="12">
        <v>1546.931</v>
      </c>
      <c r="BN2243" s="72">
        <v>27.010999999999999</v>
      </c>
      <c r="BO2243" s="72">
        <v>3.274</v>
      </c>
      <c r="BP2243" s="12">
        <v>2742.68</v>
      </c>
      <c r="BQ2243" s="72">
        <v>47.89</v>
      </c>
      <c r="BR2243" s="72">
        <v>1.736</v>
      </c>
      <c r="BS2243" s="12">
        <v>3015.4180000000001</v>
      </c>
      <c r="BT2243" s="72">
        <v>52.652000000000001</v>
      </c>
      <c r="BU2243" s="72">
        <v>1.712</v>
      </c>
      <c r="BV2243" s="12">
        <v>5727.04</v>
      </c>
      <c r="BW2243" s="72">
        <v>100</v>
      </c>
      <c r="BX2243" s="72">
        <v>0.77400000000000002</v>
      </c>
      <c r="BY2243" s="13"/>
      <c r="BZ2243" s="13"/>
    </row>
    <row r="2244" spans="1:78" ht="12.75" customHeight="1">
      <c r="A2244" s="122" t="s">
        <v>65</v>
      </c>
      <c r="B2244" s="71" t="s">
        <v>45</v>
      </c>
      <c r="C2244" s="71" t="s">
        <v>26</v>
      </c>
      <c r="D2244" s="34">
        <v>45444</v>
      </c>
      <c r="E2244" s="12">
        <v>1674.89</v>
      </c>
      <c r="F2244" s="72">
        <v>30.064</v>
      </c>
      <c r="G2244" s="72">
        <v>1.304</v>
      </c>
      <c r="H2244" s="12">
        <v>54.284999999999997</v>
      </c>
      <c r="I2244" s="72">
        <v>0.97399999999999998</v>
      </c>
      <c r="J2244" s="72">
        <v>24.667999999999999</v>
      </c>
      <c r="K2244" s="12">
        <v>76.141999999999996</v>
      </c>
      <c r="L2244" s="72">
        <v>1.367</v>
      </c>
      <c r="M2244" s="72">
        <v>23.835000000000001</v>
      </c>
      <c r="N2244" s="12">
        <v>130.42699999999999</v>
      </c>
      <c r="O2244" s="72">
        <v>2.3410000000000002</v>
      </c>
      <c r="P2244" s="72">
        <v>15.992000000000001</v>
      </c>
      <c r="Q2244" s="12">
        <v>6.3940000000000001</v>
      </c>
      <c r="R2244" s="72">
        <v>0.115</v>
      </c>
      <c r="S2244" s="72">
        <v>61.353999999999999</v>
      </c>
      <c r="T2244" s="12">
        <v>136.822</v>
      </c>
      <c r="U2244" s="72">
        <v>2.456</v>
      </c>
      <c r="V2244" s="72">
        <v>15.378</v>
      </c>
      <c r="W2244" s="12">
        <v>874.21400000000006</v>
      </c>
      <c r="X2244" s="72">
        <v>15.692</v>
      </c>
      <c r="Y2244" s="72">
        <v>3.5190000000000001</v>
      </c>
      <c r="Z2244" s="12">
        <v>1011.035</v>
      </c>
      <c r="AA2244" s="72">
        <v>18.148</v>
      </c>
      <c r="AB2244" s="72">
        <v>2.02</v>
      </c>
      <c r="AC2244" s="12">
        <v>2685.9250000000002</v>
      </c>
      <c r="AD2244" s="72">
        <v>48.212000000000003</v>
      </c>
      <c r="AE2244" s="72">
        <v>0.90500000000000003</v>
      </c>
      <c r="AF2244" s="12">
        <v>18.155999999999999</v>
      </c>
      <c r="AG2244" s="72">
        <v>0.32600000000000001</v>
      </c>
      <c r="AH2244" s="72">
        <v>87.21</v>
      </c>
      <c r="AI2244" s="12">
        <v>59.866</v>
      </c>
      <c r="AJ2244" s="72">
        <v>1.075</v>
      </c>
      <c r="AK2244" s="72">
        <v>27.138999999999999</v>
      </c>
      <c r="AL2244" s="12">
        <v>78.022999999999996</v>
      </c>
      <c r="AM2244" s="72">
        <v>1.4</v>
      </c>
      <c r="AN2244" s="72">
        <v>6.5750000000000002</v>
      </c>
      <c r="AO2244" s="12">
        <v>2763.9479999999999</v>
      </c>
      <c r="AP2244" s="72">
        <v>49.612000000000002</v>
      </c>
      <c r="AQ2244" s="72">
        <v>0.88800000000000001</v>
      </c>
      <c r="AR2244" s="12">
        <v>24.398</v>
      </c>
      <c r="AS2244" s="72">
        <v>0.438</v>
      </c>
      <c r="AT2244" s="72">
        <v>40.307000000000002</v>
      </c>
      <c r="AU2244" s="12">
        <v>10.298</v>
      </c>
      <c r="AV2244" s="72">
        <v>0.185</v>
      </c>
      <c r="AW2244" s="72">
        <v>62.524000000000001</v>
      </c>
      <c r="AX2244" s="12">
        <v>250.661</v>
      </c>
      <c r="AY2244" s="72">
        <v>4.4989999999999997</v>
      </c>
      <c r="AZ2244" s="72">
        <v>9.8149999999999995</v>
      </c>
      <c r="BA2244" s="12">
        <v>260.959</v>
      </c>
      <c r="BB2244" s="72">
        <v>4.6840000000000002</v>
      </c>
      <c r="BC2244" s="72">
        <v>9.3689999999999998</v>
      </c>
      <c r="BD2244" s="12">
        <v>19.588999999999999</v>
      </c>
      <c r="BE2244" s="72">
        <v>0.35199999999999998</v>
      </c>
      <c r="BF2244" s="72">
        <v>34.191000000000003</v>
      </c>
      <c r="BG2244" s="12">
        <v>280.548</v>
      </c>
      <c r="BH2244" s="72">
        <v>5.0359999999999996</v>
      </c>
      <c r="BI2244" s="72">
        <v>9.6660000000000004</v>
      </c>
      <c r="BJ2244" s="12">
        <v>949.82</v>
      </c>
      <c r="BK2244" s="72">
        <v>17.048999999999999</v>
      </c>
      <c r="BL2244" s="72">
        <v>4.9130000000000003</v>
      </c>
      <c r="BM2244" s="12">
        <v>1552.413</v>
      </c>
      <c r="BN2244" s="72">
        <v>27.864999999999998</v>
      </c>
      <c r="BO2244" s="72">
        <v>3.1970000000000001</v>
      </c>
      <c r="BP2244" s="12">
        <v>2502.2339999999999</v>
      </c>
      <c r="BQ2244" s="72">
        <v>44.914000000000001</v>
      </c>
      <c r="BR2244" s="72">
        <v>2.004</v>
      </c>
      <c r="BS2244" s="12">
        <v>2807.18</v>
      </c>
      <c r="BT2244" s="72">
        <v>50.387999999999998</v>
      </c>
      <c r="BU2244" s="72">
        <v>1.73</v>
      </c>
      <c r="BV2244" s="12">
        <v>5571.1279999999997</v>
      </c>
      <c r="BW2244" s="72">
        <v>100</v>
      </c>
      <c r="BX2244" s="72">
        <v>0.88500000000000001</v>
      </c>
      <c r="BY2244" s="13"/>
      <c r="BZ2244" s="13"/>
    </row>
    <row r="2245" spans="1:78" ht="12.75" customHeight="1">
      <c r="A2245" s="122" t="s">
        <v>65</v>
      </c>
      <c r="B2245" s="71" t="s">
        <v>45</v>
      </c>
      <c r="C2245" s="71" t="s">
        <v>26</v>
      </c>
      <c r="D2245" s="34">
        <v>45536</v>
      </c>
      <c r="E2245" s="12">
        <v>1681.9169999999999</v>
      </c>
      <c r="F2245" s="72">
        <v>29.934000000000001</v>
      </c>
      <c r="G2245" s="72">
        <v>1.5740000000000001</v>
      </c>
      <c r="H2245" s="12">
        <v>45.14</v>
      </c>
      <c r="I2245" s="72">
        <v>0.80300000000000005</v>
      </c>
      <c r="J2245" s="72">
        <v>32.271000000000001</v>
      </c>
      <c r="K2245" s="12">
        <v>62.872999999999998</v>
      </c>
      <c r="L2245" s="72">
        <v>1.119</v>
      </c>
      <c r="M2245" s="72">
        <v>28.658999999999999</v>
      </c>
      <c r="N2245" s="12">
        <v>108.012</v>
      </c>
      <c r="O2245" s="72">
        <v>1.9219999999999999</v>
      </c>
      <c r="P2245" s="72">
        <v>19.436</v>
      </c>
      <c r="Q2245" s="12">
        <v>5.35</v>
      </c>
      <c r="R2245" s="72">
        <v>9.5000000000000001E-2</v>
      </c>
      <c r="S2245" s="72">
        <v>75.956000000000003</v>
      </c>
      <c r="T2245" s="12">
        <v>113.36199999999999</v>
      </c>
      <c r="U2245" s="72">
        <v>2.0179999999999998</v>
      </c>
      <c r="V2245" s="72">
        <v>18.414999999999999</v>
      </c>
      <c r="W2245" s="12">
        <v>889.49199999999996</v>
      </c>
      <c r="X2245" s="72">
        <v>15.831</v>
      </c>
      <c r="Y2245" s="72">
        <v>3.2669999999999999</v>
      </c>
      <c r="Z2245" s="12">
        <v>1002.854</v>
      </c>
      <c r="AA2245" s="72">
        <v>17.847999999999999</v>
      </c>
      <c r="AB2245" s="72">
        <v>2.129</v>
      </c>
      <c r="AC2245" s="12">
        <v>2684.7719999999999</v>
      </c>
      <c r="AD2245" s="72">
        <v>47.781999999999996</v>
      </c>
      <c r="AE2245" s="72">
        <v>1.2629999999999999</v>
      </c>
      <c r="AF2245" s="12">
        <v>32.795999999999999</v>
      </c>
      <c r="AG2245" s="72">
        <v>0.58399999999999996</v>
      </c>
      <c r="AH2245" s="72">
        <v>33.104999999999997</v>
      </c>
      <c r="AI2245" s="12">
        <v>48.302</v>
      </c>
      <c r="AJ2245" s="72">
        <v>0.86</v>
      </c>
      <c r="AK2245" s="72">
        <v>25.51</v>
      </c>
      <c r="AL2245" s="12">
        <v>81.097999999999999</v>
      </c>
      <c r="AM2245" s="72">
        <v>1.4430000000000001</v>
      </c>
      <c r="AN2245" s="72">
        <v>6.6609999999999996</v>
      </c>
      <c r="AO2245" s="12">
        <v>2765.8690000000001</v>
      </c>
      <c r="AP2245" s="72">
        <v>49.225999999999999</v>
      </c>
      <c r="AQ2245" s="72">
        <v>1.2470000000000001</v>
      </c>
      <c r="AR2245" s="12">
        <v>21.919</v>
      </c>
      <c r="AS2245" s="72">
        <v>0.39</v>
      </c>
      <c r="AT2245" s="72">
        <v>33.390999999999998</v>
      </c>
      <c r="AU2245" s="12">
        <v>19.736999999999998</v>
      </c>
      <c r="AV2245" s="72">
        <v>0.35099999999999998</v>
      </c>
      <c r="AW2245" s="72">
        <v>51.843000000000004</v>
      </c>
      <c r="AX2245" s="12">
        <v>187.82300000000001</v>
      </c>
      <c r="AY2245" s="72">
        <v>3.343</v>
      </c>
      <c r="AZ2245" s="72">
        <v>16.715</v>
      </c>
      <c r="BA2245" s="12">
        <v>207.56</v>
      </c>
      <c r="BB2245" s="72">
        <v>3.694</v>
      </c>
      <c r="BC2245" s="72">
        <v>14.286</v>
      </c>
      <c r="BD2245" s="12">
        <v>14.852</v>
      </c>
      <c r="BE2245" s="72">
        <v>0.26400000000000001</v>
      </c>
      <c r="BF2245" s="72">
        <v>31.55</v>
      </c>
      <c r="BG2245" s="12">
        <v>222.411</v>
      </c>
      <c r="BH2245" s="72">
        <v>3.9580000000000002</v>
      </c>
      <c r="BI2245" s="72">
        <v>13.621</v>
      </c>
      <c r="BJ2245" s="12">
        <v>1071.797</v>
      </c>
      <c r="BK2245" s="72">
        <v>19.074999999999999</v>
      </c>
      <c r="BL2245" s="72">
        <v>6.9240000000000004</v>
      </c>
      <c r="BM2245" s="12">
        <v>1536.75</v>
      </c>
      <c r="BN2245" s="72">
        <v>27.35</v>
      </c>
      <c r="BO2245" s="72">
        <v>4.5599999999999996</v>
      </c>
      <c r="BP2245" s="12">
        <v>2608.547</v>
      </c>
      <c r="BQ2245" s="72">
        <v>46.426000000000002</v>
      </c>
      <c r="BR2245" s="72">
        <v>2.911</v>
      </c>
      <c r="BS2245" s="12">
        <v>2852.8780000000002</v>
      </c>
      <c r="BT2245" s="72">
        <v>50.774000000000001</v>
      </c>
      <c r="BU2245" s="72">
        <v>3.11</v>
      </c>
      <c r="BV2245" s="12">
        <v>5618.7470000000003</v>
      </c>
      <c r="BW2245" s="72">
        <v>100</v>
      </c>
      <c r="BX2245" s="72">
        <v>1.4510000000000001</v>
      </c>
      <c r="BY2245" s="13"/>
      <c r="BZ2245" s="13"/>
    </row>
    <row r="2246" spans="1:78" ht="12.75" customHeight="1">
      <c r="A2246" s="122" t="s">
        <v>65</v>
      </c>
      <c r="B2246" s="71" t="s">
        <v>45</v>
      </c>
      <c r="C2246" s="71" t="s">
        <v>26</v>
      </c>
      <c r="D2246" s="34">
        <v>45627</v>
      </c>
      <c r="E2246" s="12">
        <v>1681.0909999999999</v>
      </c>
      <c r="F2246" s="72">
        <v>30.074000000000002</v>
      </c>
      <c r="G2246" s="72">
        <v>1.518</v>
      </c>
      <c r="H2246" s="12">
        <v>39.902000000000001</v>
      </c>
      <c r="I2246" s="72">
        <v>0.71399999999999997</v>
      </c>
      <c r="J2246" s="72">
        <v>40.027000000000001</v>
      </c>
      <c r="K2246" s="12">
        <v>46.567999999999998</v>
      </c>
      <c r="L2246" s="72">
        <v>0.83299999999999996</v>
      </c>
      <c r="M2246" s="72">
        <v>35.003999999999998</v>
      </c>
      <c r="N2246" s="12">
        <v>86.47</v>
      </c>
      <c r="O2246" s="72">
        <v>1.5469999999999999</v>
      </c>
      <c r="P2246" s="72">
        <v>26.416</v>
      </c>
      <c r="Q2246" s="12">
        <v>16.898</v>
      </c>
      <c r="R2246" s="72">
        <v>0.30199999999999999</v>
      </c>
      <c r="S2246" s="72">
        <v>60.652999999999999</v>
      </c>
      <c r="T2246" s="12">
        <v>103.367</v>
      </c>
      <c r="U2246" s="72">
        <v>1.849</v>
      </c>
      <c r="V2246" s="72">
        <v>26.916</v>
      </c>
      <c r="W2246" s="12">
        <v>890.96299999999997</v>
      </c>
      <c r="X2246" s="72">
        <v>15.939</v>
      </c>
      <c r="Y2246" s="72">
        <v>4.1909999999999998</v>
      </c>
      <c r="Z2246" s="12">
        <v>994.33</v>
      </c>
      <c r="AA2246" s="72">
        <v>17.788</v>
      </c>
      <c r="AB2246" s="72">
        <v>2.7589999999999999</v>
      </c>
      <c r="AC2246" s="12">
        <v>2675.422</v>
      </c>
      <c r="AD2246" s="72">
        <v>47.862000000000002</v>
      </c>
      <c r="AE2246" s="72">
        <v>1.107</v>
      </c>
      <c r="AF2246" s="12">
        <v>3.5880000000000001</v>
      </c>
      <c r="AG2246" s="72">
        <v>6.4000000000000001E-2</v>
      </c>
      <c r="AH2246" s="72">
        <v>94.370999999999995</v>
      </c>
      <c r="AI2246" s="12">
        <v>69.137</v>
      </c>
      <c r="AJ2246" s="72">
        <v>1.2370000000000001</v>
      </c>
      <c r="AK2246" s="72">
        <v>7.048</v>
      </c>
      <c r="AL2246" s="12">
        <v>72.724999999999994</v>
      </c>
      <c r="AM2246" s="72">
        <v>1.3009999999999999</v>
      </c>
      <c r="AN2246" s="72">
        <v>5.5839999999999996</v>
      </c>
      <c r="AO2246" s="12">
        <v>2748.1460000000002</v>
      </c>
      <c r="AP2246" s="72">
        <v>49.162999999999997</v>
      </c>
      <c r="AQ2246" s="72">
        <v>1.093</v>
      </c>
      <c r="AR2246" s="12">
        <v>36.402999999999999</v>
      </c>
      <c r="AS2246" s="72">
        <v>0.65100000000000002</v>
      </c>
      <c r="AT2246" s="72">
        <v>33.935000000000002</v>
      </c>
      <c r="AU2246" s="12">
        <v>7.9050000000000002</v>
      </c>
      <c r="AV2246" s="72">
        <v>0.14099999999999999</v>
      </c>
      <c r="AW2246" s="72">
        <v>56.552999999999997</v>
      </c>
      <c r="AX2246" s="12">
        <v>158.251</v>
      </c>
      <c r="AY2246" s="72">
        <v>2.831</v>
      </c>
      <c r="AZ2246" s="72">
        <v>16.183</v>
      </c>
      <c r="BA2246" s="12">
        <v>166.15600000000001</v>
      </c>
      <c r="BB2246" s="72">
        <v>2.972</v>
      </c>
      <c r="BC2246" s="72">
        <v>15.343999999999999</v>
      </c>
      <c r="BD2246" s="12">
        <v>23.995000000000001</v>
      </c>
      <c r="BE2246" s="72">
        <v>0.42899999999999999</v>
      </c>
      <c r="BF2246" s="72">
        <v>36.734000000000002</v>
      </c>
      <c r="BG2246" s="12">
        <v>190.15100000000001</v>
      </c>
      <c r="BH2246" s="72">
        <v>3.4020000000000001</v>
      </c>
      <c r="BI2246" s="72">
        <v>13.083</v>
      </c>
      <c r="BJ2246" s="12">
        <v>1090.171</v>
      </c>
      <c r="BK2246" s="72">
        <v>19.503</v>
      </c>
      <c r="BL2246" s="72">
        <v>5.2960000000000003</v>
      </c>
      <c r="BM2246" s="12">
        <v>1524.951</v>
      </c>
      <c r="BN2246" s="72">
        <v>27.280999999999999</v>
      </c>
      <c r="BO2246" s="72">
        <v>4.03</v>
      </c>
      <c r="BP2246" s="12">
        <v>2615.1219999999998</v>
      </c>
      <c r="BQ2246" s="72">
        <v>46.783999999999999</v>
      </c>
      <c r="BR2246" s="72">
        <v>3.1960000000000002</v>
      </c>
      <c r="BS2246" s="12">
        <v>2841.6759999999999</v>
      </c>
      <c r="BT2246" s="72">
        <v>50.837000000000003</v>
      </c>
      <c r="BU2246" s="72">
        <v>3.3730000000000002</v>
      </c>
      <c r="BV2246" s="12">
        <v>5589.8220000000001</v>
      </c>
      <c r="BW2246" s="72">
        <v>100</v>
      </c>
      <c r="BX2246" s="72">
        <v>1.5680000000000001</v>
      </c>
      <c r="BY2246" s="13"/>
      <c r="BZ2246" s="13"/>
    </row>
    <row r="2247" spans="1:78" ht="12.75" customHeight="1">
      <c r="A2247" s="122" t="s">
        <v>65</v>
      </c>
      <c r="B2247" s="71" t="s">
        <v>45</v>
      </c>
      <c r="C2247" s="71" t="s">
        <v>26</v>
      </c>
      <c r="D2247" s="34">
        <v>45717</v>
      </c>
      <c r="E2247" s="12">
        <v>1658.2170000000001</v>
      </c>
      <c r="F2247" s="72">
        <v>28.934999999999999</v>
      </c>
      <c r="G2247" s="72">
        <v>1.6120000000000001</v>
      </c>
      <c r="H2247" s="12">
        <v>51.323999999999998</v>
      </c>
      <c r="I2247" s="72">
        <v>0.89600000000000002</v>
      </c>
      <c r="J2247" s="72">
        <v>36.267000000000003</v>
      </c>
      <c r="K2247" s="12">
        <v>39.732999999999997</v>
      </c>
      <c r="L2247" s="72">
        <v>0.69299999999999995</v>
      </c>
      <c r="M2247" s="72">
        <v>30.452000000000002</v>
      </c>
      <c r="N2247" s="12">
        <v>91.057000000000002</v>
      </c>
      <c r="O2247" s="72">
        <v>1.589</v>
      </c>
      <c r="P2247" s="72">
        <v>24.445</v>
      </c>
      <c r="Q2247" s="12">
        <v>9.5950000000000006</v>
      </c>
      <c r="R2247" s="72">
        <v>0.16700000000000001</v>
      </c>
      <c r="S2247" s="72">
        <v>45.661000000000001</v>
      </c>
      <c r="T2247" s="12">
        <v>100.652</v>
      </c>
      <c r="U2247" s="72">
        <v>1.756</v>
      </c>
      <c r="V2247" s="72">
        <v>22.42</v>
      </c>
      <c r="W2247" s="12">
        <v>918.01300000000003</v>
      </c>
      <c r="X2247" s="72">
        <v>16.018999999999998</v>
      </c>
      <c r="Y2247" s="72">
        <v>3.6880000000000002</v>
      </c>
      <c r="Z2247" s="12">
        <v>1018.665</v>
      </c>
      <c r="AA2247" s="72">
        <v>17.774999999999999</v>
      </c>
      <c r="AB2247" s="72">
        <v>2.4129999999999998</v>
      </c>
      <c r="AC2247" s="12">
        <v>2676.8820000000001</v>
      </c>
      <c r="AD2247" s="72">
        <v>46.71</v>
      </c>
      <c r="AE2247" s="72">
        <v>1.1759999999999999</v>
      </c>
      <c r="AF2247" s="12">
        <v>10.669</v>
      </c>
      <c r="AG2247" s="72">
        <v>0.186</v>
      </c>
      <c r="AH2247" s="72">
        <v>39.558999999999997</v>
      </c>
      <c r="AI2247" s="12">
        <v>78.808000000000007</v>
      </c>
      <c r="AJ2247" s="72">
        <v>1.375</v>
      </c>
      <c r="AK2247" s="72">
        <v>9.3650000000000002</v>
      </c>
      <c r="AL2247" s="12">
        <v>89.477000000000004</v>
      </c>
      <c r="AM2247" s="72">
        <v>1.5609999999999999</v>
      </c>
      <c r="AN2247" s="72">
        <v>6.3259999999999996</v>
      </c>
      <c r="AO2247" s="12">
        <v>2766.3589999999999</v>
      </c>
      <c r="AP2247" s="72">
        <v>48.271999999999998</v>
      </c>
      <c r="AQ2247" s="72">
        <v>1.133</v>
      </c>
      <c r="AR2247" s="12">
        <v>25.38</v>
      </c>
      <c r="AS2247" s="72">
        <v>0.443</v>
      </c>
      <c r="AT2247" s="72">
        <v>42.459000000000003</v>
      </c>
      <c r="AU2247" s="12">
        <v>23.108000000000001</v>
      </c>
      <c r="AV2247" s="72">
        <v>0.40300000000000002</v>
      </c>
      <c r="AW2247" s="72">
        <v>33.798000000000002</v>
      </c>
      <c r="AX2247" s="12">
        <v>178.21700000000001</v>
      </c>
      <c r="AY2247" s="72">
        <v>3.11</v>
      </c>
      <c r="AZ2247" s="72">
        <v>16.036000000000001</v>
      </c>
      <c r="BA2247" s="12">
        <v>201.32499999999999</v>
      </c>
      <c r="BB2247" s="72">
        <v>3.5129999999999999</v>
      </c>
      <c r="BC2247" s="72">
        <v>15.577</v>
      </c>
      <c r="BD2247" s="12">
        <v>40.765000000000001</v>
      </c>
      <c r="BE2247" s="72">
        <v>0.71099999999999997</v>
      </c>
      <c r="BF2247" s="72">
        <v>36.054000000000002</v>
      </c>
      <c r="BG2247" s="12">
        <v>242.09100000000001</v>
      </c>
      <c r="BH2247" s="72">
        <v>4.2240000000000002</v>
      </c>
      <c r="BI2247" s="72">
        <v>15.284000000000001</v>
      </c>
      <c r="BJ2247" s="12">
        <v>1161.278</v>
      </c>
      <c r="BK2247" s="72">
        <v>20.263999999999999</v>
      </c>
      <c r="BL2247" s="72">
        <v>5.4690000000000003</v>
      </c>
      <c r="BM2247" s="12">
        <v>1535.7190000000001</v>
      </c>
      <c r="BN2247" s="72">
        <v>26.797999999999998</v>
      </c>
      <c r="BO2247" s="72">
        <v>4.04</v>
      </c>
      <c r="BP2247" s="12">
        <v>2696.9969999999998</v>
      </c>
      <c r="BQ2247" s="72">
        <v>47.061</v>
      </c>
      <c r="BR2247" s="72">
        <v>2.7839999999999998</v>
      </c>
      <c r="BS2247" s="12">
        <v>2964.4679999999998</v>
      </c>
      <c r="BT2247" s="72">
        <v>51.728000000000002</v>
      </c>
      <c r="BU2247" s="72">
        <v>2.4769999999999999</v>
      </c>
      <c r="BV2247" s="12">
        <v>5730.8270000000002</v>
      </c>
      <c r="BW2247" s="72">
        <v>100</v>
      </c>
      <c r="BX2247" s="72">
        <v>1.2290000000000001</v>
      </c>
      <c r="BY2247" s="13"/>
      <c r="BZ2247" s="13"/>
    </row>
    <row r="2248" spans="1:78" ht="12.75" customHeight="1">
      <c r="A2248" s="122" t="s">
        <v>65</v>
      </c>
      <c r="B2248" s="71" t="s">
        <v>45</v>
      </c>
      <c r="C2248" s="71" t="s">
        <v>26</v>
      </c>
      <c r="D2248" s="34">
        <v>45809</v>
      </c>
      <c r="E2248" s="12">
        <v>1666.979</v>
      </c>
      <c r="F2248" s="72">
        <v>28.814</v>
      </c>
      <c r="G2248" s="72">
        <v>1.8859999999999999</v>
      </c>
      <c r="H2248" s="12">
        <v>50.466999999999999</v>
      </c>
      <c r="I2248" s="72">
        <v>0.872</v>
      </c>
      <c r="J2248" s="72">
        <v>30.792999999999999</v>
      </c>
      <c r="K2248" s="12">
        <v>20.904</v>
      </c>
      <c r="L2248" s="72">
        <v>0.36099999999999999</v>
      </c>
      <c r="M2248" s="72">
        <v>38.851999999999997</v>
      </c>
      <c r="N2248" s="12">
        <v>71.370999999999995</v>
      </c>
      <c r="O2248" s="72">
        <v>1.234</v>
      </c>
      <c r="P2248" s="72">
        <v>22.466000000000001</v>
      </c>
      <c r="Q2248" s="12">
        <v>1.8049999999999999</v>
      </c>
      <c r="R2248" s="72">
        <v>3.1E-2</v>
      </c>
      <c r="S2248" s="72">
        <v>103.477</v>
      </c>
      <c r="T2248" s="12">
        <v>73.176000000000002</v>
      </c>
      <c r="U2248" s="72">
        <v>1.2649999999999999</v>
      </c>
      <c r="V2248" s="72">
        <v>23.529</v>
      </c>
      <c r="W2248" s="12">
        <v>968.73500000000001</v>
      </c>
      <c r="X2248" s="72">
        <v>16.745000000000001</v>
      </c>
      <c r="Y2248" s="72">
        <v>3.9540000000000002</v>
      </c>
      <c r="Z2248" s="12">
        <v>1041.9110000000001</v>
      </c>
      <c r="AA2248" s="72">
        <v>18.010000000000002</v>
      </c>
      <c r="AB2248" s="72">
        <v>3.0760000000000001</v>
      </c>
      <c r="AC2248" s="12">
        <v>2708.89</v>
      </c>
      <c r="AD2248" s="72">
        <v>46.823999999999998</v>
      </c>
      <c r="AE2248" s="72">
        <v>1.1240000000000001</v>
      </c>
      <c r="AF2248" s="12">
        <v>7.0960000000000001</v>
      </c>
      <c r="AG2248" s="72">
        <v>0.123</v>
      </c>
      <c r="AH2248" s="72">
        <v>106.788</v>
      </c>
      <c r="AI2248" s="12">
        <v>77.051000000000002</v>
      </c>
      <c r="AJ2248" s="72">
        <v>1.3320000000000001</v>
      </c>
      <c r="AK2248" s="72">
        <v>11.664</v>
      </c>
      <c r="AL2248" s="12">
        <v>84.147000000000006</v>
      </c>
      <c r="AM2248" s="72">
        <v>1.4550000000000001</v>
      </c>
      <c r="AN2248" s="72">
        <v>6.9770000000000003</v>
      </c>
      <c r="AO2248" s="12">
        <v>2793.0369999999998</v>
      </c>
      <c r="AP2248" s="72">
        <v>48.279000000000003</v>
      </c>
      <c r="AQ2248" s="72">
        <v>1.1020000000000001</v>
      </c>
      <c r="AR2248" s="12">
        <v>21.048999999999999</v>
      </c>
      <c r="AS2248" s="72">
        <v>0.36399999999999999</v>
      </c>
      <c r="AT2248" s="72">
        <v>45.564</v>
      </c>
      <c r="AU2248" s="12">
        <v>20.798999999999999</v>
      </c>
      <c r="AV2248" s="72">
        <v>0.36</v>
      </c>
      <c r="AW2248" s="72">
        <v>41.999000000000002</v>
      </c>
      <c r="AX2248" s="12">
        <v>185.381</v>
      </c>
      <c r="AY2248" s="72">
        <v>3.2040000000000002</v>
      </c>
      <c r="AZ2248" s="72">
        <v>14.095000000000001</v>
      </c>
      <c r="BA2248" s="12">
        <v>206.18</v>
      </c>
      <c r="BB2248" s="72">
        <v>3.5640000000000001</v>
      </c>
      <c r="BC2248" s="72">
        <v>12.954000000000001</v>
      </c>
      <c r="BD2248" s="12">
        <v>32.268000000000001</v>
      </c>
      <c r="BE2248" s="72">
        <v>0.55800000000000005</v>
      </c>
      <c r="BF2248" s="72">
        <v>37.564</v>
      </c>
      <c r="BG2248" s="12">
        <v>238.447</v>
      </c>
      <c r="BH2248" s="72">
        <v>4.1219999999999999</v>
      </c>
      <c r="BI2248" s="72">
        <v>10.066000000000001</v>
      </c>
      <c r="BJ2248" s="12">
        <v>1015.221</v>
      </c>
      <c r="BK2248" s="72">
        <v>17.547999999999998</v>
      </c>
      <c r="BL2248" s="72">
        <v>6.1870000000000003</v>
      </c>
      <c r="BM2248" s="12">
        <v>1717.4760000000001</v>
      </c>
      <c r="BN2248" s="72">
        <v>29.687000000000001</v>
      </c>
      <c r="BO2248" s="72">
        <v>3.4790000000000001</v>
      </c>
      <c r="BP2248" s="12">
        <v>2732.6970000000001</v>
      </c>
      <c r="BQ2248" s="72">
        <v>47.235999999999997</v>
      </c>
      <c r="BR2248" s="72">
        <v>2.738</v>
      </c>
      <c r="BS2248" s="12">
        <v>2992.1930000000002</v>
      </c>
      <c r="BT2248" s="72">
        <v>51.720999999999997</v>
      </c>
      <c r="BU2248" s="72">
        <v>2.2349999999999999</v>
      </c>
      <c r="BV2248" s="12">
        <v>5785.23</v>
      </c>
      <c r="BW2248" s="72">
        <v>100</v>
      </c>
      <c r="BX2248" s="72">
        <v>1.024</v>
      </c>
      <c r="BY2248" s="13"/>
      <c r="BZ2248" s="13"/>
    </row>
    <row r="2249" spans="1:78" ht="12.75" customHeight="1">
      <c r="A2249" s="122" t="s">
        <v>65</v>
      </c>
      <c r="B2249" s="71" t="s">
        <v>45</v>
      </c>
      <c r="C2249" s="71" t="s">
        <v>26</v>
      </c>
      <c r="D2249" s="34">
        <v>45901</v>
      </c>
      <c r="E2249" s="12">
        <v>1629.4059999999999</v>
      </c>
      <c r="F2249" s="72">
        <v>29.146999999999998</v>
      </c>
      <c r="G2249" s="72">
        <v>1.9379999999999999</v>
      </c>
      <c r="H2249" s="12">
        <v>41.097999999999999</v>
      </c>
      <c r="I2249" s="72">
        <v>0.73499999999999999</v>
      </c>
      <c r="J2249" s="72">
        <v>37.984000000000002</v>
      </c>
      <c r="K2249" s="12">
        <v>50.225000000000001</v>
      </c>
      <c r="L2249" s="72">
        <v>0.89800000000000002</v>
      </c>
      <c r="M2249" s="72">
        <v>30.591999999999999</v>
      </c>
      <c r="N2249" s="12">
        <v>91.322999999999993</v>
      </c>
      <c r="O2249" s="72">
        <v>1.6339999999999999</v>
      </c>
      <c r="P2249" s="72">
        <v>25.818000000000001</v>
      </c>
      <c r="Q2249" s="12">
        <v>4.4379999999999997</v>
      </c>
      <c r="R2249" s="72">
        <v>7.9000000000000001E-2</v>
      </c>
      <c r="S2249" s="72">
        <v>101.672</v>
      </c>
      <c r="T2249" s="12">
        <v>95.762</v>
      </c>
      <c r="U2249" s="72">
        <v>1.7130000000000001</v>
      </c>
      <c r="V2249" s="72">
        <v>24.407</v>
      </c>
      <c r="W2249" s="12">
        <v>957.16700000000003</v>
      </c>
      <c r="X2249" s="72">
        <v>17.122</v>
      </c>
      <c r="Y2249" s="72">
        <v>3.9039999999999999</v>
      </c>
      <c r="Z2249" s="12">
        <v>1052.9290000000001</v>
      </c>
      <c r="AA2249" s="72">
        <v>18.835000000000001</v>
      </c>
      <c r="AB2249" s="72">
        <v>2.5870000000000002</v>
      </c>
      <c r="AC2249" s="12">
        <v>2682.335</v>
      </c>
      <c r="AD2249" s="72">
        <v>47.982999999999997</v>
      </c>
      <c r="AE2249" s="72">
        <v>1.5229999999999999</v>
      </c>
      <c r="AF2249" s="12">
        <v>0</v>
      </c>
      <c r="AG2249" s="72">
        <v>0</v>
      </c>
      <c r="AH2249" s="72">
        <v>0</v>
      </c>
      <c r="AI2249" s="12">
        <v>85.361999999999995</v>
      </c>
      <c r="AJ2249" s="72">
        <v>1.5269999999999999</v>
      </c>
      <c r="AK2249" s="72">
        <v>5.46</v>
      </c>
      <c r="AL2249" s="12">
        <v>85.361999999999995</v>
      </c>
      <c r="AM2249" s="72">
        <v>1.5269999999999999</v>
      </c>
      <c r="AN2249" s="72">
        <v>5.46</v>
      </c>
      <c r="AO2249" s="12">
        <v>2767.6970000000001</v>
      </c>
      <c r="AP2249" s="72">
        <v>49.51</v>
      </c>
      <c r="AQ2249" s="72">
        <v>1.3859999999999999</v>
      </c>
      <c r="AR2249" s="12">
        <v>28.741</v>
      </c>
      <c r="AS2249" s="72">
        <v>0.51400000000000001</v>
      </c>
      <c r="AT2249" s="72">
        <v>29.486000000000001</v>
      </c>
      <c r="AU2249" s="12">
        <v>16.667000000000002</v>
      </c>
      <c r="AV2249" s="72">
        <v>0.29799999999999999</v>
      </c>
      <c r="AW2249" s="72">
        <v>45.957999999999998</v>
      </c>
      <c r="AX2249" s="12">
        <v>172.06299999999999</v>
      </c>
      <c r="AY2249" s="72">
        <v>3.0779999999999998</v>
      </c>
      <c r="AZ2249" s="72">
        <v>15.9</v>
      </c>
      <c r="BA2249" s="12">
        <v>188.73</v>
      </c>
      <c r="BB2249" s="72">
        <v>3.3759999999999999</v>
      </c>
      <c r="BC2249" s="72">
        <v>14.834</v>
      </c>
      <c r="BD2249" s="12">
        <v>29.119</v>
      </c>
      <c r="BE2249" s="72">
        <v>0.52100000000000002</v>
      </c>
      <c r="BF2249" s="72">
        <v>39.758000000000003</v>
      </c>
      <c r="BG2249" s="12">
        <v>217.84899999999999</v>
      </c>
      <c r="BH2249" s="72">
        <v>3.8969999999999998</v>
      </c>
      <c r="BI2249" s="72">
        <v>12.819000000000001</v>
      </c>
      <c r="BJ2249" s="12">
        <v>972.79100000000005</v>
      </c>
      <c r="BK2249" s="72">
        <v>17.402000000000001</v>
      </c>
      <c r="BL2249" s="72">
        <v>6.8150000000000004</v>
      </c>
      <c r="BM2249" s="12">
        <v>1603.1379999999999</v>
      </c>
      <c r="BN2249" s="72">
        <v>28.678000000000001</v>
      </c>
      <c r="BO2249" s="72">
        <v>5.1680000000000001</v>
      </c>
      <c r="BP2249" s="12">
        <v>2575.9290000000001</v>
      </c>
      <c r="BQ2249" s="72">
        <v>46.079000000000001</v>
      </c>
      <c r="BR2249" s="72">
        <v>3.2160000000000002</v>
      </c>
      <c r="BS2249" s="12">
        <v>2822.518</v>
      </c>
      <c r="BT2249" s="72">
        <v>50.49</v>
      </c>
      <c r="BU2249" s="72">
        <v>3.012</v>
      </c>
      <c r="BV2249" s="12">
        <v>5590.2150000000001</v>
      </c>
      <c r="BW2249" s="72">
        <v>100</v>
      </c>
      <c r="BX2249" s="72">
        <v>1.458</v>
      </c>
      <c r="BY2249" s="13"/>
      <c r="BZ2249" s="13"/>
    </row>
    <row r="2250" spans="1:78" ht="12.75" customHeight="1">
      <c r="A2250" s="122" t="s">
        <v>65</v>
      </c>
      <c r="B2250" s="71" t="s">
        <v>45</v>
      </c>
      <c r="C2250" s="71" t="s">
        <v>26</v>
      </c>
      <c r="D2250" s="34">
        <v>45992</v>
      </c>
      <c r="E2250" s="12">
        <v>1657.8520000000001</v>
      </c>
      <c r="F2250" s="72">
        <v>28.872</v>
      </c>
      <c r="G2250" s="72">
        <v>1.4850000000000001</v>
      </c>
      <c r="H2250" s="12">
        <v>63.225999999999999</v>
      </c>
      <c r="I2250" s="72">
        <v>1.101</v>
      </c>
      <c r="J2250" s="72">
        <v>29.353000000000002</v>
      </c>
      <c r="K2250" s="12">
        <v>27.855</v>
      </c>
      <c r="L2250" s="72">
        <v>0.48499999999999999</v>
      </c>
      <c r="M2250" s="72">
        <v>48.204000000000001</v>
      </c>
      <c r="N2250" s="12">
        <v>91.081000000000003</v>
      </c>
      <c r="O2250" s="72">
        <v>1.5860000000000001</v>
      </c>
      <c r="P2250" s="72">
        <v>25.327000000000002</v>
      </c>
      <c r="Q2250" s="12">
        <v>3.379</v>
      </c>
      <c r="R2250" s="72">
        <v>5.8999999999999997E-2</v>
      </c>
      <c r="S2250" s="72">
        <v>83.09</v>
      </c>
      <c r="T2250" s="12">
        <v>94.46</v>
      </c>
      <c r="U2250" s="72">
        <v>1.645</v>
      </c>
      <c r="V2250" s="72">
        <v>25.34</v>
      </c>
      <c r="W2250" s="12">
        <v>952.14599999999996</v>
      </c>
      <c r="X2250" s="72">
        <v>16.582000000000001</v>
      </c>
      <c r="Y2250" s="72">
        <v>3.62</v>
      </c>
      <c r="Z2250" s="12">
        <v>1046.606</v>
      </c>
      <c r="AA2250" s="72">
        <v>18.227</v>
      </c>
      <c r="AB2250" s="72">
        <v>2.69</v>
      </c>
      <c r="AC2250" s="12">
        <v>2704.4580000000001</v>
      </c>
      <c r="AD2250" s="72">
        <v>47.097999999999999</v>
      </c>
      <c r="AE2250" s="72">
        <v>1.2729999999999999</v>
      </c>
      <c r="AF2250" s="12">
        <v>8.1</v>
      </c>
      <c r="AG2250" s="72">
        <v>0.14099999999999999</v>
      </c>
      <c r="AH2250" s="72">
        <v>106.495</v>
      </c>
      <c r="AI2250" s="12">
        <v>70.421999999999997</v>
      </c>
      <c r="AJ2250" s="72">
        <v>1.226</v>
      </c>
      <c r="AK2250" s="72">
        <v>20.058</v>
      </c>
      <c r="AL2250" s="12">
        <v>78.522000000000006</v>
      </c>
      <c r="AM2250" s="72">
        <v>1.367</v>
      </c>
      <c r="AN2250" s="72">
        <v>13.984</v>
      </c>
      <c r="AO2250" s="12">
        <v>2782.98</v>
      </c>
      <c r="AP2250" s="72">
        <v>48.466000000000001</v>
      </c>
      <c r="AQ2250" s="72">
        <v>1.2509999999999999</v>
      </c>
      <c r="AR2250" s="12">
        <v>30.774000000000001</v>
      </c>
      <c r="AS2250" s="72">
        <v>0.53600000000000003</v>
      </c>
      <c r="AT2250" s="72">
        <v>35.667999999999999</v>
      </c>
      <c r="AU2250" s="12">
        <v>22.3</v>
      </c>
      <c r="AV2250" s="72">
        <v>0.38800000000000001</v>
      </c>
      <c r="AW2250" s="72">
        <v>60.655999999999999</v>
      </c>
      <c r="AX2250" s="12">
        <v>133.00899999999999</v>
      </c>
      <c r="AY2250" s="72">
        <v>2.3159999999999998</v>
      </c>
      <c r="AZ2250" s="72">
        <v>16.16</v>
      </c>
      <c r="BA2250" s="12">
        <v>155.309</v>
      </c>
      <c r="BB2250" s="72">
        <v>2.7050000000000001</v>
      </c>
      <c r="BC2250" s="72">
        <v>15.113</v>
      </c>
      <c r="BD2250" s="12">
        <v>19.631</v>
      </c>
      <c r="BE2250" s="72">
        <v>0.34200000000000003</v>
      </c>
      <c r="BF2250" s="72">
        <v>45.616</v>
      </c>
      <c r="BG2250" s="12">
        <v>174.94</v>
      </c>
      <c r="BH2250" s="72">
        <v>3.0470000000000002</v>
      </c>
      <c r="BI2250" s="72">
        <v>13.755000000000001</v>
      </c>
      <c r="BJ2250" s="12">
        <v>918.64</v>
      </c>
      <c r="BK2250" s="72">
        <v>15.997999999999999</v>
      </c>
      <c r="BL2250" s="72">
        <v>8.0259999999999998</v>
      </c>
      <c r="BM2250" s="12">
        <v>1834.819</v>
      </c>
      <c r="BN2250" s="72">
        <v>31.952999999999999</v>
      </c>
      <c r="BO2250" s="72">
        <v>4.6059999999999999</v>
      </c>
      <c r="BP2250" s="12">
        <v>2753.4589999999998</v>
      </c>
      <c r="BQ2250" s="72">
        <v>47.951999999999998</v>
      </c>
      <c r="BR2250" s="72">
        <v>3.0710000000000002</v>
      </c>
      <c r="BS2250" s="12">
        <v>2959.174</v>
      </c>
      <c r="BT2250" s="72">
        <v>51.533999999999999</v>
      </c>
      <c r="BU2250" s="72">
        <v>2.5259999999999998</v>
      </c>
      <c r="BV2250" s="12">
        <v>5742.1540000000005</v>
      </c>
      <c r="BW2250" s="72">
        <v>100</v>
      </c>
      <c r="BX2250" s="72">
        <v>1.353</v>
      </c>
      <c r="BY2250" s="13"/>
      <c r="BZ2250" s="13"/>
    </row>
    <row r="2251" spans="1:78" ht="12.75" customHeight="1">
      <c r="A2251" s="122" t="s">
        <v>65</v>
      </c>
      <c r="B2251" s="71" t="s">
        <v>45</v>
      </c>
      <c r="C2251" s="71" t="s">
        <v>26</v>
      </c>
      <c r="D2251" s="34">
        <v>46082</v>
      </c>
      <c r="E2251" s="12">
        <v>1674.6869999999999</v>
      </c>
      <c r="F2251" s="72">
        <v>29.042999999999999</v>
      </c>
      <c r="G2251" s="72">
        <v>1.915</v>
      </c>
      <c r="H2251" s="12">
        <v>46.359000000000002</v>
      </c>
      <c r="I2251" s="72">
        <v>0.80400000000000005</v>
      </c>
      <c r="J2251" s="72">
        <v>42.588999999999999</v>
      </c>
      <c r="K2251" s="12">
        <v>43.51</v>
      </c>
      <c r="L2251" s="72">
        <v>0.755</v>
      </c>
      <c r="M2251" s="72">
        <v>34.286999999999999</v>
      </c>
      <c r="N2251" s="12">
        <v>89.869</v>
      </c>
      <c r="O2251" s="72">
        <v>1.5589999999999999</v>
      </c>
      <c r="P2251" s="72">
        <v>27.992999999999999</v>
      </c>
      <c r="Q2251" s="12">
        <v>4.6790000000000003</v>
      </c>
      <c r="R2251" s="72">
        <v>8.1000000000000003E-2</v>
      </c>
      <c r="S2251" s="72">
        <v>76.971000000000004</v>
      </c>
      <c r="T2251" s="12">
        <v>94.546999999999997</v>
      </c>
      <c r="U2251" s="72">
        <v>1.64</v>
      </c>
      <c r="V2251" s="72">
        <v>25.917000000000002</v>
      </c>
      <c r="W2251" s="12">
        <v>886.21900000000005</v>
      </c>
      <c r="X2251" s="72">
        <v>15.369</v>
      </c>
      <c r="Y2251" s="72">
        <v>3.117</v>
      </c>
      <c r="Z2251" s="12">
        <v>980.76700000000005</v>
      </c>
      <c r="AA2251" s="72">
        <v>17.009</v>
      </c>
      <c r="AB2251" s="72">
        <v>3.0779999999999998</v>
      </c>
      <c r="AC2251" s="12">
        <v>2655.4540000000002</v>
      </c>
      <c r="AD2251" s="72">
        <v>46.052</v>
      </c>
      <c r="AE2251" s="72">
        <v>1.444</v>
      </c>
      <c r="AF2251" s="12">
        <v>0</v>
      </c>
      <c r="AG2251" s="72">
        <v>0</v>
      </c>
      <c r="AH2251" s="72">
        <v>0</v>
      </c>
      <c r="AI2251" s="12">
        <v>86.894000000000005</v>
      </c>
      <c r="AJ2251" s="72">
        <v>1.5069999999999999</v>
      </c>
      <c r="AK2251" s="72">
        <v>6.0780000000000003</v>
      </c>
      <c r="AL2251" s="12">
        <v>86.894000000000005</v>
      </c>
      <c r="AM2251" s="72">
        <v>1.5069999999999999</v>
      </c>
      <c r="AN2251" s="72">
        <v>6.0780000000000003</v>
      </c>
      <c r="AO2251" s="12">
        <v>2742.348</v>
      </c>
      <c r="AP2251" s="72">
        <v>47.558999999999997</v>
      </c>
      <c r="AQ2251" s="72">
        <v>1.359</v>
      </c>
      <c r="AR2251" s="12">
        <v>18.454000000000001</v>
      </c>
      <c r="AS2251" s="72">
        <v>0.32</v>
      </c>
      <c r="AT2251" s="72">
        <v>54.252000000000002</v>
      </c>
      <c r="AU2251" s="12">
        <v>11.525</v>
      </c>
      <c r="AV2251" s="72">
        <v>0.2</v>
      </c>
      <c r="AW2251" s="72">
        <v>101.211</v>
      </c>
      <c r="AX2251" s="12">
        <v>138.66</v>
      </c>
      <c r="AY2251" s="72">
        <v>2.4049999999999998</v>
      </c>
      <c r="AZ2251" s="72">
        <v>18.773</v>
      </c>
      <c r="BA2251" s="12">
        <v>150.18600000000001</v>
      </c>
      <c r="BB2251" s="72">
        <v>2.605</v>
      </c>
      <c r="BC2251" s="72">
        <v>17.637</v>
      </c>
      <c r="BD2251" s="12">
        <v>33.082000000000001</v>
      </c>
      <c r="BE2251" s="72">
        <v>0.57399999999999995</v>
      </c>
      <c r="BF2251" s="72">
        <v>35.066000000000003</v>
      </c>
      <c r="BG2251" s="12">
        <v>183.268</v>
      </c>
      <c r="BH2251" s="72">
        <v>3.1779999999999999</v>
      </c>
      <c r="BI2251" s="72">
        <v>14.616</v>
      </c>
      <c r="BJ2251" s="12">
        <v>1063.3789999999999</v>
      </c>
      <c r="BK2251" s="72">
        <v>18.442</v>
      </c>
      <c r="BL2251" s="72">
        <v>5.5529999999999999</v>
      </c>
      <c r="BM2251" s="12">
        <v>1758.769</v>
      </c>
      <c r="BN2251" s="72">
        <v>30.501000000000001</v>
      </c>
      <c r="BO2251" s="72">
        <v>4.0259999999999998</v>
      </c>
      <c r="BP2251" s="12">
        <v>2822.1480000000001</v>
      </c>
      <c r="BQ2251" s="72">
        <v>48.942999999999998</v>
      </c>
      <c r="BR2251" s="72">
        <v>2.7370000000000001</v>
      </c>
      <c r="BS2251" s="12">
        <v>3023.8710000000001</v>
      </c>
      <c r="BT2251" s="72">
        <v>52.441000000000003</v>
      </c>
      <c r="BU2251" s="72">
        <v>2.4319999999999999</v>
      </c>
      <c r="BV2251" s="12">
        <v>5766.2179999999998</v>
      </c>
      <c r="BW2251" s="72">
        <v>100</v>
      </c>
      <c r="BX2251" s="72">
        <v>1.3819999999999999</v>
      </c>
      <c r="BY2251" s="13"/>
      <c r="BZ2251" s="13"/>
    </row>
    <row r="2252" spans="1:78" ht="12.75" customHeight="1">
      <c r="A2252" s="122" t="s">
        <v>65</v>
      </c>
      <c r="B2252" s="71" t="s">
        <v>45</v>
      </c>
      <c r="C2252" s="71" t="s">
        <v>26</v>
      </c>
      <c r="D2252" s="34">
        <v>46174</v>
      </c>
      <c r="E2252" s="12">
        <v>1722.3109999999999</v>
      </c>
      <c r="F2252" s="72">
        <v>29.068999999999999</v>
      </c>
      <c r="G2252" s="72">
        <v>1.4419999999999999</v>
      </c>
      <c r="H2252" s="12">
        <v>52.848999999999997</v>
      </c>
      <c r="I2252" s="72">
        <v>0.89200000000000002</v>
      </c>
      <c r="J2252" s="72">
        <v>29.780999999999999</v>
      </c>
      <c r="K2252" s="12">
        <v>67.769000000000005</v>
      </c>
      <c r="L2252" s="72">
        <v>1.1439999999999999</v>
      </c>
      <c r="M2252" s="72">
        <v>22.911999999999999</v>
      </c>
      <c r="N2252" s="12">
        <v>120.619</v>
      </c>
      <c r="O2252" s="72">
        <v>2.036</v>
      </c>
      <c r="P2252" s="72">
        <v>17.504000000000001</v>
      </c>
      <c r="Q2252" s="12">
        <v>9.0850000000000009</v>
      </c>
      <c r="R2252" s="72">
        <v>0.153</v>
      </c>
      <c r="S2252" s="72">
        <v>46.97</v>
      </c>
      <c r="T2252" s="12">
        <v>129.70400000000001</v>
      </c>
      <c r="U2252" s="72">
        <v>2.1890000000000001</v>
      </c>
      <c r="V2252" s="72">
        <v>16.596</v>
      </c>
      <c r="W2252" s="12">
        <v>924.56799999999998</v>
      </c>
      <c r="X2252" s="72">
        <v>15.605</v>
      </c>
      <c r="Y2252" s="72">
        <v>4.3410000000000002</v>
      </c>
      <c r="Z2252" s="12">
        <v>1054.2719999999999</v>
      </c>
      <c r="AA2252" s="72">
        <v>17.794</v>
      </c>
      <c r="AB2252" s="72">
        <v>2.7879999999999998</v>
      </c>
      <c r="AC2252" s="12">
        <v>2776.5830000000001</v>
      </c>
      <c r="AD2252" s="72">
        <v>46.862000000000002</v>
      </c>
      <c r="AE2252" s="72">
        <v>0.72099999999999997</v>
      </c>
      <c r="AF2252" s="12">
        <v>10.933</v>
      </c>
      <c r="AG2252" s="72">
        <v>0.185</v>
      </c>
      <c r="AH2252" s="72">
        <v>69.203000000000003</v>
      </c>
      <c r="AI2252" s="12">
        <v>69.759</v>
      </c>
      <c r="AJ2252" s="72">
        <v>1.177</v>
      </c>
      <c r="AK2252" s="72">
        <v>10.393000000000001</v>
      </c>
      <c r="AL2252" s="12">
        <v>80.691999999999993</v>
      </c>
      <c r="AM2252" s="72">
        <v>1.3620000000000001</v>
      </c>
      <c r="AN2252" s="72">
        <v>5.5709999999999997</v>
      </c>
      <c r="AO2252" s="12">
        <v>2857.2759999999998</v>
      </c>
      <c r="AP2252" s="72">
        <v>48.223999999999997</v>
      </c>
      <c r="AQ2252" s="72">
        <v>0.70199999999999996</v>
      </c>
      <c r="AR2252" s="12">
        <v>35.448999999999998</v>
      </c>
      <c r="AS2252" s="72">
        <v>0.59799999999999998</v>
      </c>
      <c r="AT2252" s="72">
        <v>35.156999999999996</v>
      </c>
      <c r="AU2252" s="12">
        <v>22.393999999999998</v>
      </c>
      <c r="AV2252" s="72">
        <v>0.378</v>
      </c>
      <c r="AW2252" s="72">
        <v>42.143000000000001</v>
      </c>
      <c r="AX2252" s="12">
        <v>198.56800000000001</v>
      </c>
      <c r="AY2252" s="72">
        <v>3.351</v>
      </c>
      <c r="AZ2252" s="72">
        <v>10.375</v>
      </c>
      <c r="BA2252" s="12">
        <v>220.96199999999999</v>
      </c>
      <c r="BB2252" s="72">
        <v>3.7290000000000001</v>
      </c>
      <c r="BC2252" s="72">
        <v>9.1189999999999998</v>
      </c>
      <c r="BD2252" s="12">
        <v>24.905999999999999</v>
      </c>
      <c r="BE2252" s="72">
        <v>0.42</v>
      </c>
      <c r="BF2252" s="72">
        <v>36.395000000000003</v>
      </c>
      <c r="BG2252" s="12">
        <v>245.86799999999999</v>
      </c>
      <c r="BH2252" s="72">
        <v>4.1500000000000004</v>
      </c>
      <c r="BI2252" s="72">
        <v>7.9509999999999996</v>
      </c>
      <c r="BJ2252" s="12">
        <v>772.50099999999998</v>
      </c>
      <c r="BK2252" s="72">
        <v>13.038</v>
      </c>
      <c r="BL2252" s="72">
        <v>7.2389999999999999</v>
      </c>
      <c r="BM2252" s="12">
        <v>2013.8710000000001</v>
      </c>
      <c r="BN2252" s="72">
        <v>33.99</v>
      </c>
      <c r="BO2252" s="72">
        <v>3.1459999999999999</v>
      </c>
      <c r="BP2252" s="12">
        <v>2786.3719999999998</v>
      </c>
      <c r="BQ2252" s="72">
        <v>47.027999999999999</v>
      </c>
      <c r="BR2252" s="72">
        <v>2.14</v>
      </c>
      <c r="BS2252" s="12">
        <v>3067.6889999999999</v>
      </c>
      <c r="BT2252" s="72">
        <v>51.776000000000003</v>
      </c>
      <c r="BU2252" s="72">
        <v>2.04</v>
      </c>
      <c r="BV2252" s="12">
        <v>5924.9650000000001</v>
      </c>
      <c r="BW2252" s="72">
        <v>100</v>
      </c>
      <c r="BX2252" s="72">
        <v>1.0640000000000001</v>
      </c>
      <c r="BY2252" s="13"/>
      <c r="BZ2252" s="13"/>
    </row>
    <row r="2253" spans="1:78" ht="12.75" customHeight="1">
      <c r="A2253" s="122" t="s">
        <v>65</v>
      </c>
      <c r="B2253" s="71" t="s">
        <v>45</v>
      </c>
      <c r="C2253" s="71" t="s">
        <v>24</v>
      </c>
      <c r="D2253" s="34">
        <v>41883</v>
      </c>
      <c r="E2253" s="12">
        <v>863.31100000000004</v>
      </c>
      <c r="F2253" s="72">
        <v>36.781999999999996</v>
      </c>
      <c r="G2253" s="72">
        <v>2.0529999999999999</v>
      </c>
      <c r="H2253" s="12">
        <v>53.151000000000003</v>
      </c>
      <c r="I2253" s="72">
        <v>2.2650000000000001</v>
      </c>
      <c r="J2253" s="72">
        <v>37.811999999999998</v>
      </c>
      <c r="K2253" s="12">
        <v>25.425999999999998</v>
      </c>
      <c r="L2253" s="72">
        <v>1.083</v>
      </c>
      <c r="M2253" s="72">
        <v>55.594000000000001</v>
      </c>
      <c r="N2253" s="12">
        <v>78.576999999999998</v>
      </c>
      <c r="O2253" s="72">
        <v>3.3479999999999999</v>
      </c>
      <c r="P2253" s="72">
        <v>29.795999999999999</v>
      </c>
      <c r="Q2253" s="12">
        <v>0</v>
      </c>
      <c r="R2253" s="72">
        <v>0</v>
      </c>
      <c r="S2253" s="72">
        <v>0</v>
      </c>
      <c r="T2253" s="12">
        <v>78.576999999999998</v>
      </c>
      <c r="U2253" s="72">
        <v>3.3479999999999999</v>
      </c>
      <c r="V2253" s="72">
        <v>29.795999999999999</v>
      </c>
      <c r="W2253" s="12">
        <v>209.488</v>
      </c>
      <c r="X2253" s="72">
        <v>8.9250000000000007</v>
      </c>
      <c r="Y2253" s="72">
        <v>10.692</v>
      </c>
      <c r="Z2253" s="12">
        <v>288.06400000000002</v>
      </c>
      <c r="AA2253" s="72">
        <v>12.273</v>
      </c>
      <c r="AB2253" s="72">
        <v>2.661</v>
      </c>
      <c r="AC2253" s="12">
        <v>1151.375</v>
      </c>
      <c r="AD2253" s="72">
        <v>49.055</v>
      </c>
      <c r="AE2253" s="72">
        <v>1.53</v>
      </c>
      <c r="AF2253" s="12">
        <v>1.018</v>
      </c>
      <c r="AG2253" s="72">
        <v>4.2999999999999997E-2</v>
      </c>
      <c r="AH2253" s="72">
        <v>107.36799999999999</v>
      </c>
      <c r="AI2253" s="12">
        <v>43.238999999999997</v>
      </c>
      <c r="AJ2253" s="72">
        <v>1.8420000000000001</v>
      </c>
      <c r="AK2253" s="72">
        <v>7.5940000000000003</v>
      </c>
      <c r="AL2253" s="12">
        <v>44.256999999999998</v>
      </c>
      <c r="AM2253" s="72">
        <v>1.8859999999999999</v>
      </c>
      <c r="AN2253" s="72">
        <v>7.4240000000000004</v>
      </c>
      <c r="AO2253" s="12">
        <v>1195.6320000000001</v>
      </c>
      <c r="AP2253" s="72">
        <v>50.94</v>
      </c>
      <c r="AQ2253" s="72">
        <v>1.4670000000000001</v>
      </c>
      <c r="AR2253" s="12">
        <v>17.844000000000001</v>
      </c>
      <c r="AS2253" s="72">
        <v>0.76</v>
      </c>
      <c r="AT2253" s="72">
        <v>63.116999999999997</v>
      </c>
      <c r="AU2253" s="12">
        <v>0</v>
      </c>
      <c r="AV2253" s="72">
        <v>0</v>
      </c>
      <c r="AW2253" s="72">
        <v>0</v>
      </c>
      <c r="AX2253" s="12">
        <v>163.93</v>
      </c>
      <c r="AY2253" s="72">
        <v>6.984</v>
      </c>
      <c r="AZ2253" s="72">
        <v>24.388000000000002</v>
      </c>
      <c r="BA2253" s="12">
        <v>163.93</v>
      </c>
      <c r="BB2253" s="72">
        <v>6.984</v>
      </c>
      <c r="BC2253" s="72">
        <v>24.388000000000002</v>
      </c>
      <c r="BD2253" s="12">
        <v>71.823999999999998</v>
      </c>
      <c r="BE2253" s="72">
        <v>3.06</v>
      </c>
      <c r="BF2253" s="72">
        <v>31.225000000000001</v>
      </c>
      <c r="BG2253" s="12">
        <v>235.75399999999999</v>
      </c>
      <c r="BH2253" s="72">
        <v>10.044</v>
      </c>
      <c r="BI2253" s="72">
        <v>18.779</v>
      </c>
      <c r="BJ2253" s="12">
        <v>371.65</v>
      </c>
      <c r="BK2253" s="72">
        <v>15.834</v>
      </c>
      <c r="BL2253" s="72">
        <v>12.662000000000001</v>
      </c>
      <c r="BM2253" s="12">
        <v>526.23699999999997</v>
      </c>
      <c r="BN2253" s="72">
        <v>22.420999999999999</v>
      </c>
      <c r="BO2253" s="72">
        <v>10.675000000000001</v>
      </c>
      <c r="BP2253" s="12">
        <v>897.88699999999994</v>
      </c>
      <c r="BQ2253" s="72">
        <v>38.255000000000003</v>
      </c>
      <c r="BR2253" s="72">
        <v>5.7050000000000001</v>
      </c>
      <c r="BS2253" s="12">
        <v>1151.4849999999999</v>
      </c>
      <c r="BT2253" s="72">
        <v>49.06</v>
      </c>
      <c r="BU2253" s="72">
        <v>4.8150000000000004</v>
      </c>
      <c r="BV2253" s="12">
        <v>2347.1170000000002</v>
      </c>
      <c r="BW2253" s="72">
        <v>100</v>
      </c>
      <c r="BX2253" s="72">
        <v>2.173</v>
      </c>
      <c r="BY2253" s="13"/>
      <c r="BZ2253" s="13"/>
    </row>
    <row r="2254" spans="1:78" ht="12.75" customHeight="1">
      <c r="A2254" s="122" t="s">
        <v>65</v>
      </c>
      <c r="B2254" s="71" t="s">
        <v>45</v>
      </c>
      <c r="C2254" s="71" t="s">
        <v>24</v>
      </c>
      <c r="D2254" s="34">
        <v>41974</v>
      </c>
      <c r="E2254" s="12">
        <v>867.08299999999997</v>
      </c>
      <c r="F2254" s="72">
        <v>37.497999999999998</v>
      </c>
      <c r="G2254" s="72">
        <v>1.4139999999999999</v>
      </c>
      <c r="H2254" s="12">
        <v>20.885000000000002</v>
      </c>
      <c r="I2254" s="72">
        <v>0.90300000000000002</v>
      </c>
      <c r="J2254" s="72">
        <v>50.661999999999999</v>
      </c>
      <c r="K2254" s="12">
        <v>34.817999999999998</v>
      </c>
      <c r="L2254" s="72">
        <v>1.506</v>
      </c>
      <c r="M2254" s="72">
        <v>45.204000000000001</v>
      </c>
      <c r="N2254" s="12">
        <v>55.703000000000003</v>
      </c>
      <c r="O2254" s="72">
        <v>2.4089999999999998</v>
      </c>
      <c r="P2254" s="72">
        <v>31.879000000000001</v>
      </c>
      <c r="Q2254" s="12">
        <v>17.061</v>
      </c>
      <c r="R2254" s="72">
        <v>0.73799999999999999</v>
      </c>
      <c r="S2254" s="72">
        <v>69.162000000000006</v>
      </c>
      <c r="T2254" s="12">
        <v>72.763999999999996</v>
      </c>
      <c r="U2254" s="72">
        <v>3.1469999999999998</v>
      </c>
      <c r="V2254" s="72">
        <v>26.728999999999999</v>
      </c>
      <c r="W2254" s="12">
        <v>206.81100000000001</v>
      </c>
      <c r="X2254" s="72">
        <v>8.9440000000000008</v>
      </c>
      <c r="Y2254" s="72">
        <v>11.401</v>
      </c>
      <c r="Z2254" s="12">
        <v>279.57499999999999</v>
      </c>
      <c r="AA2254" s="72">
        <v>12.090999999999999</v>
      </c>
      <c r="AB2254" s="72">
        <v>3.7610000000000001</v>
      </c>
      <c r="AC2254" s="12">
        <v>1146.6579999999999</v>
      </c>
      <c r="AD2254" s="72">
        <v>49.588999999999999</v>
      </c>
      <c r="AE2254" s="72">
        <v>1.2270000000000001</v>
      </c>
      <c r="AF2254" s="12">
        <v>0</v>
      </c>
      <c r="AG2254" s="72">
        <v>0</v>
      </c>
      <c r="AH2254" s="72">
        <v>0</v>
      </c>
      <c r="AI2254" s="12">
        <v>47.621000000000002</v>
      </c>
      <c r="AJ2254" s="72">
        <v>2.0590000000000002</v>
      </c>
      <c r="AK2254" s="72">
        <v>6.625</v>
      </c>
      <c r="AL2254" s="12">
        <v>47.621000000000002</v>
      </c>
      <c r="AM2254" s="72">
        <v>2.0590000000000002</v>
      </c>
      <c r="AN2254" s="72">
        <v>6.625</v>
      </c>
      <c r="AO2254" s="12">
        <v>1194.279</v>
      </c>
      <c r="AP2254" s="72">
        <v>51.649000000000001</v>
      </c>
      <c r="AQ2254" s="72">
        <v>1.123</v>
      </c>
      <c r="AR2254" s="12">
        <v>0</v>
      </c>
      <c r="AS2254" s="72">
        <v>0</v>
      </c>
      <c r="AT2254" s="72">
        <v>0</v>
      </c>
      <c r="AU2254" s="12">
        <v>12.571</v>
      </c>
      <c r="AV2254" s="72">
        <v>0.54400000000000004</v>
      </c>
      <c r="AW2254" s="72">
        <v>101.004</v>
      </c>
      <c r="AX2254" s="12">
        <v>124.608</v>
      </c>
      <c r="AY2254" s="72">
        <v>5.3890000000000002</v>
      </c>
      <c r="AZ2254" s="72">
        <v>20.407</v>
      </c>
      <c r="BA2254" s="12">
        <v>137.179</v>
      </c>
      <c r="BB2254" s="72">
        <v>5.9329999999999998</v>
      </c>
      <c r="BC2254" s="72">
        <v>22.116</v>
      </c>
      <c r="BD2254" s="12">
        <v>56.558</v>
      </c>
      <c r="BE2254" s="72">
        <v>2.4460000000000002</v>
      </c>
      <c r="BF2254" s="72">
        <v>27.225000000000001</v>
      </c>
      <c r="BG2254" s="12">
        <v>193.73699999999999</v>
      </c>
      <c r="BH2254" s="72">
        <v>8.3780000000000001</v>
      </c>
      <c r="BI2254" s="72">
        <v>15.606</v>
      </c>
      <c r="BJ2254" s="12">
        <v>447.702</v>
      </c>
      <c r="BK2254" s="72">
        <v>19.361999999999998</v>
      </c>
      <c r="BL2254" s="72">
        <v>11.91</v>
      </c>
      <c r="BM2254" s="12">
        <v>476.6</v>
      </c>
      <c r="BN2254" s="72">
        <v>20.611000000000001</v>
      </c>
      <c r="BO2254" s="72">
        <v>9.7029999999999994</v>
      </c>
      <c r="BP2254" s="12">
        <v>924.30200000000002</v>
      </c>
      <c r="BQ2254" s="72">
        <v>39.972999999999999</v>
      </c>
      <c r="BR2254" s="72">
        <v>6.1669999999999998</v>
      </c>
      <c r="BS2254" s="12">
        <v>1118.039</v>
      </c>
      <c r="BT2254" s="72">
        <v>48.350999999999999</v>
      </c>
      <c r="BU2254" s="72">
        <v>4.5259999999999998</v>
      </c>
      <c r="BV2254" s="12">
        <v>2312.3180000000002</v>
      </c>
      <c r="BW2254" s="72">
        <v>100</v>
      </c>
      <c r="BX2254" s="72">
        <v>2.0409999999999999</v>
      </c>
      <c r="BY2254" s="13"/>
      <c r="BZ2254" s="13"/>
    </row>
    <row r="2255" spans="1:78" ht="12.75" customHeight="1">
      <c r="A2255" s="122" t="s">
        <v>65</v>
      </c>
      <c r="B2255" s="71" t="s">
        <v>45</v>
      </c>
      <c r="C2255" s="71" t="s">
        <v>24</v>
      </c>
      <c r="D2255" s="34">
        <v>42064</v>
      </c>
      <c r="E2255" s="12">
        <v>847.83100000000002</v>
      </c>
      <c r="F2255" s="72">
        <v>36.055999999999997</v>
      </c>
      <c r="G2255" s="72">
        <v>2.3239999999999998</v>
      </c>
      <c r="H2255" s="12">
        <v>7.5010000000000003</v>
      </c>
      <c r="I2255" s="72">
        <v>0.31900000000000001</v>
      </c>
      <c r="J2255" s="72">
        <v>63.613</v>
      </c>
      <c r="K2255" s="12">
        <v>21.661000000000001</v>
      </c>
      <c r="L2255" s="72">
        <v>0.92100000000000004</v>
      </c>
      <c r="M2255" s="72">
        <v>69.185000000000002</v>
      </c>
      <c r="N2255" s="12">
        <v>29.161999999999999</v>
      </c>
      <c r="O2255" s="72">
        <v>1.24</v>
      </c>
      <c r="P2255" s="72">
        <v>50.470999999999997</v>
      </c>
      <c r="Q2255" s="12">
        <v>4.3390000000000004</v>
      </c>
      <c r="R2255" s="72">
        <v>0.185</v>
      </c>
      <c r="S2255" s="72">
        <v>104.194</v>
      </c>
      <c r="T2255" s="12">
        <v>33.500999999999998</v>
      </c>
      <c r="U2255" s="72">
        <v>1.425</v>
      </c>
      <c r="V2255" s="72">
        <v>43.982999999999997</v>
      </c>
      <c r="W2255" s="12">
        <v>218.13499999999999</v>
      </c>
      <c r="X2255" s="72">
        <v>9.2769999999999992</v>
      </c>
      <c r="Y2255" s="72">
        <v>11.614000000000001</v>
      </c>
      <c r="Z2255" s="12">
        <v>251.637</v>
      </c>
      <c r="AA2255" s="72">
        <v>10.702</v>
      </c>
      <c r="AB2255" s="72">
        <v>6.5250000000000004</v>
      </c>
      <c r="AC2255" s="12">
        <v>1099.4670000000001</v>
      </c>
      <c r="AD2255" s="72">
        <v>46.758000000000003</v>
      </c>
      <c r="AE2255" s="72">
        <v>2.649</v>
      </c>
      <c r="AF2255" s="12">
        <v>10.295999999999999</v>
      </c>
      <c r="AG2255" s="72">
        <v>0.438</v>
      </c>
      <c r="AH2255" s="72">
        <v>110.178</v>
      </c>
      <c r="AI2255" s="12">
        <v>42.235999999999997</v>
      </c>
      <c r="AJ2255" s="72">
        <v>1.796</v>
      </c>
      <c r="AK2255" s="72">
        <v>25.523</v>
      </c>
      <c r="AL2255" s="12">
        <v>52.531999999999996</v>
      </c>
      <c r="AM2255" s="72">
        <v>2.234</v>
      </c>
      <c r="AN2255" s="72">
        <v>7.556</v>
      </c>
      <c r="AO2255" s="12">
        <v>1152</v>
      </c>
      <c r="AP2255" s="72">
        <v>48.991999999999997</v>
      </c>
      <c r="AQ2255" s="72">
        <v>2.4289999999999998</v>
      </c>
      <c r="AR2255" s="12">
        <v>1.966</v>
      </c>
      <c r="AS2255" s="72">
        <v>8.4000000000000005E-2</v>
      </c>
      <c r="AT2255" s="72">
        <v>104.80200000000001</v>
      </c>
      <c r="AU2255" s="12">
        <v>9.0190000000000001</v>
      </c>
      <c r="AV2255" s="72">
        <v>0.38400000000000001</v>
      </c>
      <c r="AW2255" s="72">
        <v>100.758</v>
      </c>
      <c r="AX2255" s="12">
        <v>111.962</v>
      </c>
      <c r="AY2255" s="72">
        <v>4.7619999999999996</v>
      </c>
      <c r="AZ2255" s="72">
        <v>22.158999999999999</v>
      </c>
      <c r="BA2255" s="12">
        <v>120.98099999999999</v>
      </c>
      <c r="BB2255" s="72">
        <v>5.1449999999999996</v>
      </c>
      <c r="BC2255" s="72">
        <v>22.545999999999999</v>
      </c>
      <c r="BD2255" s="12">
        <v>53.546999999999997</v>
      </c>
      <c r="BE2255" s="72">
        <v>2.2770000000000001</v>
      </c>
      <c r="BF2255" s="72">
        <v>51.962000000000003</v>
      </c>
      <c r="BG2255" s="12">
        <v>174.52799999999999</v>
      </c>
      <c r="BH2255" s="72">
        <v>7.4219999999999997</v>
      </c>
      <c r="BI2255" s="72">
        <v>18.45</v>
      </c>
      <c r="BJ2255" s="12">
        <v>570.88800000000003</v>
      </c>
      <c r="BK2255" s="72">
        <v>24.279</v>
      </c>
      <c r="BL2255" s="72">
        <v>9.1170000000000009</v>
      </c>
      <c r="BM2255" s="12">
        <v>452.017</v>
      </c>
      <c r="BN2255" s="72">
        <v>19.222999999999999</v>
      </c>
      <c r="BO2255" s="72">
        <v>7.9370000000000003</v>
      </c>
      <c r="BP2255" s="12">
        <v>1022.9059999999999</v>
      </c>
      <c r="BQ2255" s="72">
        <v>43.502000000000002</v>
      </c>
      <c r="BR2255" s="72">
        <v>5.2779999999999996</v>
      </c>
      <c r="BS2255" s="12">
        <v>1199.4000000000001</v>
      </c>
      <c r="BT2255" s="72">
        <v>51.008000000000003</v>
      </c>
      <c r="BU2255" s="72">
        <v>3.9289999999999998</v>
      </c>
      <c r="BV2255" s="12">
        <v>2351.3989999999999</v>
      </c>
      <c r="BW2255" s="72">
        <v>100</v>
      </c>
      <c r="BX2255" s="72">
        <v>2.1869999999999998</v>
      </c>
      <c r="BY2255" s="13"/>
      <c r="BZ2255" s="13"/>
    </row>
    <row r="2256" spans="1:78" ht="12.75" customHeight="1">
      <c r="A2256" s="122" t="s">
        <v>65</v>
      </c>
      <c r="B2256" s="71" t="s">
        <v>45</v>
      </c>
      <c r="C2256" s="71" t="s">
        <v>24</v>
      </c>
      <c r="D2256" s="34">
        <v>42156</v>
      </c>
      <c r="E2256" s="12">
        <v>871.32299999999998</v>
      </c>
      <c r="F2256" s="72">
        <v>37.436</v>
      </c>
      <c r="G2256" s="72">
        <v>1.5629999999999999</v>
      </c>
      <c r="H2256" s="12">
        <v>9.2089999999999996</v>
      </c>
      <c r="I2256" s="72">
        <v>0.39600000000000002</v>
      </c>
      <c r="J2256" s="72">
        <v>68.043000000000006</v>
      </c>
      <c r="K2256" s="12">
        <v>41.981000000000002</v>
      </c>
      <c r="L2256" s="72">
        <v>1.804</v>
      </c>
      <c r="M2256" s="72">
        <v>45.069000000000003</v>
      </c>
      <c r="N2256" s="12">
        <v>51.19</v>
      </c>
      <c r="O2256" s="72">
        <v>2.1989999999999998</v>
      </c>
      <c r="P2256" s="72">
        <v>39.844000000000001</v>
      </c>
      <c r="Q2256" s="12">
        <v>1.8640000000000001</v>
      </c>
      <c r="R2256" s="72">
        <v>0.08</v>
      </c>
      <c r="S2256" s="72">
        <v>103.07</v>
      </c>
      <c r="T2256" s="12">
        <v>53.054000000000002</v>
      </c>
      <c r="U2256" s="72">
        <v>2.2789999999999999</v>
      </c>
      <c r="V2256" s="72">
        <v>38.819000000000003</v>
      </c>
      <c r="W2256" s="12">
        <v>216.88900000000001</v>
      </c>
      <c r="X2256" s="72">
        <v>9.3179999999999996</v>
      </c>
      <c r="Y2256" s="72">
        <v>11.893000000000001</v>
      </c>
      <c r="Z2256" s="12">
        <v>269.94299999999998</v>
      </c>
      <c r="AA2256" s="72">
        <v>11.598000000000001</v>
      </c>
      <c r="AB2256" s="72">
        <v>4.3739999999999997</v>
      </c>
      <c r="AC2256" s="12">
        <v>1141.2660000000001</v>
      </c>
      <c r="AD2256" s="72">
        <v>49.033999999999999</v>
      </c>
      <c r="AE2256" s="72">
        <v>1.4390000000000001</v>
      </c>
      <c r="AF2256" s="12">
        <v>0</v>
      </c>
      <c r="AG2256" s="72">
        <v>0</v>
      </c>
      <c r="AH2256" s="72">
        <v>0</v>
      </c>
      <c r="AI2256" s="12">
        <v>47.098999999999997</v>
      </c>
      <c r="AJ2256" s="72">
        <v>2.024</v>
      </c>
      <c r="AK2256" s="72">
        <v>7.78</v>
      </c>
      <c r="AL2256" s="12">
        <v>47.098999999999997</v>
      </c>
      <c r="AM2256" s="72">
        <v>2.024</v>
      </c>
      <c r="AN2256" s="72">
        <v>7.78</v>
      </c>
      <c r="AO2256" s="12">
        <v>1188.365</v>
      </c>
      <c r="AP2256" s="72">
        <v>51.057000000000002</v>
      </c>
      <c r="AQ2256" s="72">
        <v>1.419</v>
      </c>
      <c r="AR2256" s="12">
        <v>0</v>
      </c>
      <c r="AS2256" s="72">
        <v>0</v>
      </c>
      <c r="AT2256" s="72">
        <v>0</v>
      </c>
      <c r="AU2256" s="12">
        <v>1.3009999999999999</v>
      </c>
      <c r="AV2256" s="72">
        <v>5.6000000000000001E-2</v>
      </c>
      <c r="AW2256" s="72">
        <v>100.307</v>
      </c>
      <c r="AX2256" s="12">
        <v>118.075</v>
      </c>
      <c r="AY2256" s="72">
        <v>5.0730000000000004</v>
      </c>
      <c r="AZ2256" s="72">
        <v>23.321999999999999</v>
      </c>
      <c r="BA2256" s="12">
        <v>119.376</v>
      </c>
      <c r="BB2256" s="72">
        <v>5.1289999999999996</v>
      </c>
      <c r="BC2256" s="72">
        <v>22.81</v>
      </c>
      <c r="BD2256" s="12">
        <v>63.024999999999999</v>
      </c>
      <c r="BE2256" s="72">
        <v>2.7080000000000002</v>
      </c>
      <c r="BF2256" s="72">
        <v>39.781999999999996</v>
      </c>
      <c r="BG2256" s="12">
        <v>182.40100000000001</v>
      </c>
      <c r="BH2256" s="72">
        <v>7.8369999999999997</v>
      </c>
      <c r="BI2256" s="72">
        <v>16.116</v>
      </c>
      <c r="BJ2256" s="12">
        <v>469.16800000000001</v>
      </c>
      <c r="BK2256" s="72">
        <v>20.157</v>
      </c>
      <c r="BL2256" s="72">
        <v>8.4809999999999999</v>
      </c>
      <c r="BM2256" s="12">
        <v>487.58699999999999</v>
      </c>
      <c r="BN2256" s="72">
        <v>20.949000000000002</v>
      </c>
      <c r="BO2256" s="72">
        <v>10.728999999999999</v>
      </c>
      <c r="BP2256" s="12">
        <v>956.755</v>
      </c>
      <c r="BQ2256" s="72">
        <v>41.106000000000002</v>
      </c>
      <c r="BR2256" s="72">
        <v>4.6219999999999999</v>
      </c>
      <c r="BS2256" s="12">
        <v>1139.1559999999999</v>
      </c>
      <c r="BT2256" s="72">
        <v>48.942999999999998</v>
      </c>
      <c r="BU2256" s="72">
        <v>3.581</v>
      </c>
      <c r="BV2256" s="12">
        <v>2327.5210000000002</v>
      </c>
      <c r="BW2256" s="72">
        <v>100</v>
      </c>
      <c r="BX2256" s="72">
        <v>1.7729999999999999</v>
      </c>
      <c r="BY2256" s="13"/>
      <c r="BZ2256" s="13"/>
    </row>
    <row r="2257" spans="1:78" ht="12.75" customHeight="1">
      <c r="A2257" s="122" t="s">
        <v>65</v>
      </c>
      <c r="B2257" s="71" t="s">
        <v>45</v>
      </c>
      <c r="C2257" s="71" t="s">
        <v>24</v>
      </c>
      <c r="D2257" s="34">
        <v>42614</v>
      </c>
      <c r="E2257" s="12">
        <v>839.81</v>
      </c>
      <c r="F2257" s="72">
        <v>35.880000000000003</v>
      </c>
      <c r="G2257" s="72">
        <v>2.34</v>
      </c>
      <c r="H2257" s="12">
        <v>50.113</v>
      </c>
      <c r="I2257" s="72">
        <v>2.141</v>
      </c>
      <c r="J2257" s="72">
        <v>32.933</v>
      </c>
      <c r="K2257" s="12">
        <v>37.637999999999998</v>
      </c>
      <c r="L2257" s="72">
        <v>1.6080000000000001</v>
      </c>
      <c r="M2257" s="72">
        <v>33.091000000000001</v>
      </c>
      <c r="N2257" s="12">
        <v>87.751000000000005</v>
      </c>
      <c r="O2257" s="72">
        <v>3.7490000000000001</v>
      </c>
      <c r="P2257" s="72">
        <v>20.751999999999999</v>
      </c>
      <c r="Q2257" s="12">
        <v>0</v>
      </c>
      <c r="R2257" s="72">
        <v>0</v>
      </c>
      <c r="S2257" s="72">
        <v>0</v>
      </c>
      <c r="T2257" s="12">
        <v>87.751000000000005</v>
      </c>
      <c r="U2257" s="72">
        <v>3.7490000000000001</v>
      </c>
      <c r="V2257" s="72">
        <v>20.751999999999999</v>
      </c>
      <c r="W2257" s="12">
        <v>216.10599999999999</v>
      </c>
      <c r="X2257" s="72">
        <v>9.2330000000000005</v>
      </c>
      <c r="Y2257" s="72">
        <v>10.305999999999999</v>
      </c>
      <c r="Z2257" s="12">
        <v>303.85700000000003</v>
      </c>
      <c r="AA2257" s="72">
        <v>12.981999999999999</v>
      </c>
      <c r="AB2257" s="72">
        <v>6.1920000000000002</v>
      </c>
      <c r="AC2257" s="12">
        <v>1143.6669999999999</v>
      </c>
      <c r="AD2257" s="72">
        <v>48.862000000000002</v>
      </c>
      <c r="AE2257" s="72">
        <v>1.8520000000000001</v>
      </c>
      <c r="AF2257" s="12">
        <v>0</v>
      </c>
      <c r="AG2257" s="72">
        <v>0</v>
      </c>
      <c r="AH2257" s="72">
        <v>0</v>
      </c>
      <c r="AI2257" s="12">
        <v>52.54</v>
      </c>
      <c r="AJ2257" s="72">
        <v>2.2450000000000001</v>
      </c>
      <c r="AK2257" s="72">
        <v>7.2590000000000003</v>
      </c>
      <c r="AL2257" s="12">
        <v>52.54</v>
      </c>
      <c r="AM2257" s="72">
        <v>2.2450000000000001</v>
      </c>
      <c r="AN2257" s="72">
        <v>7.2590000000000003</v>
      </c>
      <c r="AO2257" s="12">
        <v>1196.2070000000001</v>
      </c>
      <c r="AP2257" s="72">
        <v>51.106999999999999</v>
      </c>
      <c r="AQ2257" s="72">
        <v>1.794</v>
      </c>
      <c r="AR2257" s="12">
        <v>5.6950000000000003</v>
      </c>
      <c r="AS2257" s="72">
        <v>0.24299999999999999</v>
      </c>
      <c r="AT2257" s="72">
        <v>102.809</v>
      </c>
      <c r="AU2257" s="12">
        <v>0.998</v>
      </c>
      <c r="AV2257" s="72">
        <v>4.2999999999999997E-2</v>
      </c>
      <c r="AW2257" s="72">
        <v>101.498</v>
      </c>
      <c r="AX2257" s="12">
        <v>67.593000000000004</v>
      </c>
      <c r="AY2257" s="72">
        <v>2.8879999999999999</v>
      </c>
      <c r="AZ2257" s="72">
        <v>29.885999999999999</v>
      </c>
      <c r="BA2257" s="12">
        <v>68.59</v>
      </c>
      <c r="BB2257" s="72">
        <v>2.93</v>
      </c>
      <c r="BC2257" s="72">
        <v>29.574000000000002</v>
      </c>
      <c r="BD2257" s="12">
        <v>55.465000000000003</v>
      </c>
      <c r="BE2257" s="72">
        <v>2.37</v>
      </c>
      <c r="BF2257" s="72">
        <v>33.485999999999997</v>
      </c>
      <c r="BG2257" s="12">
        <v>124.05500000000001</v>
      </c>
      <c r="BH2257" s="72">
        <v>5.3</v>
      </c>
      <c r="BI2257" s="72">
        <v>19.204999999999998</v>
      </c>
      <c r="BJ2257" s="12">
        <v>414.74200000000002</v>
      </c>
      <c r="BK2257" s="72">
        <v>17.72</v>
      </c>
      <c r="BL2257" s="72">
        <v>9.0939999999999994</v>
      </c>
      <c r="BM2257" s="12">
        <v>599.89400000000001</v>
      </c>
      <c r="BN2257" s="72">
        <v>25.63</v>
      </c>
      <c r="BO2257" s="72">
        <v>8.1769999999999996</v>
      </c>
      <c r="BP2257" s="12">
        <v>1014.636</v>
      </c>
      <c r="BQ2257" s="72">
        <v>43.35</v>
      </c>
      <c r="BR2257" s="72">
        <v>3.613</v>
      </c>
      <c r="BS2257" s="12">
        <v>1144.386</v>
      </c>
      <c r="BT2257" s="72">
        <v>48.893000000000001</v>
      </c>
      <c r="BU2257" s="72">
        <v>3.7919999999999998</v>
      </c>
      <c r="BV2257" s="12">
        <v>2340.5929999999998</v>
      </c>
      <c r="BW2257" s="72">
        <v>100</v>
      </c>
      <c r="BX2257" s="72">
        <v>1.982</v>
      </c>
      <c r="BY2257" s="13"/>
      <c r="BZ2257" s="13"/>
    </row>
    <row r="2258" spans="1:78" ht="12.75" customHeight="1">
      <c r="A2258" s="122" t="s">
        <v>65</v>
      </c>
      <c r="B2258" s="71" t="s">
        <v>45</v>
      </c>
      <c r="C2258" s="71" t="s">
        <v>24</v>
      </c>
      <c r="D2258" s="34">
        <v>42705</v>
      </c>
      <c r="E2258" s="12">
        <v>864.46500000000003</v>
      </c>
      <c r="F2258" s="72">
        <v>35.168999999999997</v>
      </c>
      <c r="G2258" s="72">
        <v>2.0609999999999999</v>
      </c>
      <c r="H2258" s="12">
        <v>11.48</v>
      </c>
      <c r="I2258" s="72">
        <v>0.46700000000000003</v>
      </c>
      <c r="J2258" s="72">
        <v>79.971000000000004</v>
      </c>
      <c r="K2258" s="12">
        <v>18.789000000000001</v>
      </c>
      <c r="L2258" s="72">
        <v>0.76400000000000001</v>
      </c>
      <c r="M2258" s="72">
        <v>62.012999999999998</v>
      </c>
      <c r="N2258" s="12">
        <v>30.268999999999998</v>
      </c>
      <c r="O2258" s="72">
        <v>1.2310000000000001</v>
      </c>
      <c r="P2258" s="72">
        <v>47.262</v>
      </c>
      <c r="Q2258" s="12">
        <v>4.4349999999999996</v>
      </c>
      <c r="R2258" s="72">
        <v>0.18</v>
      </c>
      <c r="S2258" s="72">
        <v>106.58799999999999</v>
      </c>
      <c r="T2258" s="12">
        <v>34.704000000000001</v>
      </c>
      <c r="U2258" s="72">
        <v>1.4119999999999999</v>
      </c>
      <c r="V2258" s="72">
        <v>44.448</v>
      </c>
      <c r="W2258" s="12">
        <v>261.61700000000002</v>
      </c>
      <c r="X2258" s="72">
        <v>10.643000000000001</v>
      </c>
      <c r="Y2258" s="72">
        <v>8.6850000000000005</v>
      </c>
      <c r="Z2258" s="12">
        <v>296.32100000000003</v>
      </c>
      <c r="AA2258" s="72">
        <v>12.055</v>
      </c>
      <c r="AB2258" s="72">
        <v>6.9710000000000001</v>
      </c>
      <c r="AC2258" s="12">
        <v>1160.7860000000001</v>
      </c>
      <c r="AD2258" s="72">
        <v>47.223999999999997</v>
      </c>
      <c r="AE2258" s="72">
        <v>1.9390000000000001</v>
      </c>
      <c r="AF2258" s="12">
        <v>3.7850000000000001</v>
      </c>
      <c r="AG2258" s="72">
        <v>0.154</v>
      </c>
      <c r="AH2258" s="72">
        <v>110.95099999999999</v>
      </c>
      <c r="AI2258" s="12">
        <v>41.585000000000001</v>
      </c>
      <c r="AJ2258" s="72">
        <v>1.6919999999999999</v>
      </c>
      <c r="AK2258" s="72">
        <v>14.954000000000001</v>
      </c>
      <c r="AL2258" s="12">
        <v>45.369</v>
      </c>
      <c r="AM2258" s="72">
        <v>1.8460000000000001</v>
      </c>
      <c r="AN2258" s="72">
        <v>9.3559999999999999</v>
      </c>
      <c r="AO2258" s="12">
        <v>1206.155</v>
      </c>
      <c r="AP2258" s="72">
        <v>49.07</v>
      </c>
      <c r="AQ2258" s="72">
        <v>1.7450000000000001</v>
      </c>
      <c r="AR2258" s="12">
        <v>4.0819999999999999</v>
      </c>
      <c r="AS2258" s="72">
        <v>0.16600000000000001</v>
      </c>
      <c r="AT2258" s="72">
        <v>100.863</v>
      </c>
      <c r="AU2258" s="12">
        <v>8.0719999999999992</v>
      </c>
      <c r="AV2258" s="72">
        <v>0.32800000000000001</v>
      </c>
      <c r="AW2258" s="72">
        <v>101.977</v>
      </c>
      <c r="AX2258" s="12">
        <v>88.989000000000004</v>
      </c>
      <c r="AY2258" s="72">
        <v>3.62</v>
      </c>
      <c r="AZ2258" s="72">
        <v>29.201000000000001</v>
      </c>
      <c r="BA2258" s="12">
        <v>97.061000000000007</v>
      </c>
      <c r="BB2258" s="72">
        <v>3.9489999999999998</v>
      </c>
      <c r="BC2258" s="72">
        <v>27.451000000000001</v>
      </c>
      <c r="BD2258" s="12">
        <v>44.771000000000001</v>
      </c>
      <c r="BE2258" s="72">
        <v>1.821</v>
      </c>
      <c r="BF2258" s="72">
        <v>49.085999999999999</v>
      </c>
      <c r="BG2258" s="12">
        <v>141.83099999999999</v>
      </c>
      <c r="BH2258" s="72">
        <v>5.77</v>
      </c>
      <c r="BI2258" s="72">
        <v>25.138000000000002</v>
      </c>
      <c r="BJ2258" s="12">
        <v>511.53899999999999</v>
      </c>
      <c r="BK2258" s="72">
        <v>20.811</v>
      </c>
      <c r="BL2258" s="72">
        <v>10.087999999999999</v>
      </c>
      <c r="BM2258" s="12">
        <v>594.44200000000001</v>
      </c>
      <c r="BN2258" s="72">
        <v>24.183</v>
      </c>
      <c r="BO2258" s="72">
        <v>9.4499999999999993</v>
      </c>
      <c r="BP2258" s="12">
        <v>1105.981</v>
      </c>
      <c r="BQ2258" s="72">
        <v>44.994</v>
      </c>
      <c r="BR2258" s="72">
        <v>4.1929999999999996</v>
      </c>
      <c r="BS2258" s="12">
        <v>1251.895</v>
      </c>
      <c r="BT2258" s="72">
        <v>50.93</v>
      </c>
      <c r="BU2258" s="72">
        <v>3.5910000000000002</v>
      </c>
      <c r="BV2258" s="12">
        <v>2458.0500000000002</v>
      </c>
      <c r="BW2258" s="72">
        <v>100</v>
      </c>
      <c r="BX2258" s="72">
        <v>2.165</v>
      </c>
      <c r="BY2258" s="13"/>
      <c r="BZ2258" s="13"/>
    </row>
    <row r="2259" spans="1:78" ht="12.75" customHeight="1">
      <c r="A2259" s="122" t="s">
        <v>65</v>
      </c>
      <c r="B2259" s="71" t="s">
        <v>45</v>
      </c>
      <c r="C2259" s="71" t="s">
        <v>24</v>
      </c>
      <c r="D2259" s="34">
        <v>42795</v>
      </c>
      <c r="E2259" s="12">
        <v>874.44200000000001</v>
      </c>
      <c r="F2259" s="72">
        <v>35.776000000000003</v>
      </c>
      <c r="G2259" s="72">
        <v>2.222</v>
      </c>
      <c r="H2259" s="12">
        <v>42.695</v>
      </c>
      <c r="I2259" s="72">
        <v>1.7470000000000001</v>
      </c>
      <c r="J2259" s="72">
        <v>44.817999999999998</v>
      </c>
      <c r="K2259" s="12">
        <v>39.398000000000003</v>
      </c>
      <c r="L2259" s="72">
        <v>1.6120000000000001</v>
      </c>
      <c r="M2259" s="72">
        <v>38.122</v>
      </c>
      <c r="N2259" s="12">
        <v>82.093000000000004</v>
      </c>
      <c r="O2259" s="72">
        <v>3.359</v>
      </c>
      <c r="P2259" s="72">
        <v>27.597000000000001</v>
      </c>
      <c r="Q2259" s="12">
        <v>0</v>
      </c>
      <c r="R2259" s="72">
        <v>0</v>
      </c>
      <c r="S2259" s="72">
        <v>0</v>
      </c>
      <c r="T2259" s="12">
        <v>82.093000000000004</v>
      </c>
      <c r="U2259" s="72">
        <v>3.359</v>
      </c>
      <c r="V2259" s="72">
        <v>27.597000000000001</v>
      </c>
      <c r="W2259" s="12">
        <v>216.654</v>
      </c>
      <c r="X2259" s="72">
        <v>8.8640000000000008</v>
      </c>
      <c r="Y2259" s="72">
        <v>10.311999999999999</v>
      </c>
      <c r="Z2259" s="12">
        <v>298.74700000000001</v>
      </c>
      <c r="AA2259" s="72">
        <v>12.223000000000001</v>
      </c>
      <c r="AB2259" s="72">
        <v>5.5030000000000001</v>
      </c>
      <c r="AC2259" s="12">
        <v>1173.1890000000001</v>
      </c>
      <c r="AD2259" s="72">
        <v>47.999000000000002</v>
      </c>
      <c r="AE2259" s="72">
        <v>1.1719999999999999</v>
      </c>
      <c r="AF2259" s="12">
        <v>0</v>
      </c>
      <c r="AG2259" s="72">
        <v>0</v>
      </c>
      <c r="AH2259" s="72">
        <v>0</v>
      </c>
      <c r="AI2259" s="12">
        <v>46.137999999999998</v>
      </c>
      <c r="AJ2259" s="72">
        <v>1.8879999999999999</v>
      </c>
      <c r="AK2259" s="72">
        <v>8.6780000000000008</v>
      </c>
      <c r="AL2259" s="12">
        <v>46.137999999999998</v>
      </c>
      <c r="AM2259" s="72">
        <v>1.8879999999999999</v>
      </c>
      <c r="AN2259" s="72">
        <v>8.6780000000000008</v>
      </c>
      <c r="AO2259" s="12">
        <v>1219.327</v>
      </c>
      <c r="AP2259" s="72">
        <v>49.887</v>
      </c>
      <c r="AQ2259" s="72">
        <v>1.081</v>
      </c>
      <c r="AR2259" s="12">
        <v>23.277999999999999</v>
      </c>
      <c r="AS2259" s="72">
        <v>0.95199999999999996</v>
      </c>
      <c r="AT2259" s="72">
        <v>49.292999999999999</v>
      </c>
      <c r="AU2259" s="12">
        <v>0</v>
      </c>
      <c r="AV2259" s="72">
        <v>0</v>
      </c>
      <c r="AW2259" s="72">
        <v>0</v>
      </c>
      <c r="AX2259" s="12">
        <v>118.014</v>
      </c>
      <c r="AY2259" s="72">
        <v>4.8280000000000003</v>
      </c>
      <c r="AZ2259" s="72">
        <v>18.994</v>
      </c>
      <c r="BA2259" s="12">
        <v>118.014</v>
      </c>
      <c r="BB2259" s="72">
        <v>4.8280000000000003</v>
      </c>
      <c r="BC2259" s="72">
        <v>18.994</v>
      </c>
      <c r="BD2259" s="12">
        <v>29.916</v>
      </c>
      <c r="BE2259" s="72">
        <v>1.224</v>
      </c>
      <c r="BF2259" s="72">
        <v>40.854999999999997</v>
      </c>
      <c r="BG2259" s="12">
        <v>147.93</v>
      </c>
      <c r="BH2259" s="72">
        <v>6.0519999999999996</v>
      </c>
      <c r="BI2259" s="72">
        <v>14.513999999999999</v>
      </c>
      <c r="BJ2259" s="12">
        <v>539.10799999999995</v>
      </c>
      <c r="BK2259" s="72">
        <v>22.056999999999999</v>
      </c>
      <c r="BL2259" s="72">
        <v>7.4930000000000003</v>
      </c>
      <c r="BM2259" s="12">
        <v>514.54899999999998</v>
      </c>
      <c r="BN2259" s="72">
        <v>21.052</v>
      </c>
      <c r="BO2259" s="72">
        <v>8.9600000000000009</v>
      </c>
      <c r="BP2259" s="12">
        <v>1053.6569999999999</v>
      </c>
      <c r="BQ2259" s="72">
        <v>43.109000000000002</v>
      </c>
      <c r="BR2259" s="72">
        <v>3.7970000000000002</v>
      </c>
      <c r="BS2259" s="12">
        <v>1224.866</v>
      </c>
      <c r="BT2259" s="72">
        <v>50.113</v>
      </c>
      <c r="BU2259" s="72">
        <v>3.085</v>
      </c>
      <c r="BV2259" s="12">
        <v>2444.1930000000002</v>
      </c>
      <c r="BW2259" s="72">
        <v>100</v>
      </c>
      <c r="BX2259" s="72">
        <v>1.5529999999999999</v>
      </c>
      <c r="BY2259" s="13"/>
      <c r="BZ2259" s="13"/>
    </row>
    <row r="2260" spans="1:78" ht="12.75" customHeight="1">
      <c r="A2260" s="122" t="s">
        <v>65</v>
      </c>
      <c r="B2260" s="71" t="s">
        <v>45</v>
      </c>
      <c r="C2260" s="71" t="s">
        <v>24</v>
      </c>
      <c r="D2260" s="34">
        <v>42887</v>
      </c>
      <c r="E2260" s="12">
        <v>927.20699999999999</v>
      </c>
      <c r="F2260" s="72">
        <v>38.1</v>
      </c>
      <c r="G2260" s="72">
        <v>1.429</v>
      </c>
      <c r="H2260" s="12">
        <v>32.920999999999999</v>
      </c>
      <c r="I2260" s="72">
        <v>1.353</v>
      </c>
      <c r="J2260" s="72">
        <v>54.908999999999999</v>
      </c>
      <c r="K2260" s="12">
        <v>22.613</v>
      </c>
      <c r="L2260" s="72">
        <v>0.92900000000000005</v>
      </c>
      <c r="M2260" s="72">
        <v>55.499000000000002</v>
      </c>
      <c r="N2260" s="12">
        <v>55.534999999999997</v>
      </c>
      <c r="O2260" s="72">
        <v>2.282</v>
      </c>
      <c r="P2260" s="72">
        <v>36.912999999999997</v>
      </c>
      <c r="Q2260" s="12">
        <v>0</v>
      </c>
      <c r="R2260" s="72">
        <v>0</v>
      </c>
      <c r="S2260" s="72">
        <v>0</v>
      </c>
      <c r="T2260" s="12">
        <v>55.534999999999997</v>
      </c>
      <c r="U2260" s="72">
        <v>2.282</v>
      </c>
      <c r="V2260" s="72">
        <v>36.912999999999997</v>
      </c>
      <c r="W2260" s="12">
        <v>229.03299999999999</v>
      </c>
      <c r="X2260" s="72">
        <v>9.4109999999999996</v>
      </c>
      <c r="Y2260" s="72">
        <v>9.2720000000000002</v>
      </c>
      <c r="Z2260" s="12">
        <v>284.56700000000001</v>
      </c>
      <c r="AA2260" s="72">
        <v>11.693</v>
      </c>
      <c r="AB2260" s="72">
        <v>3.7450000000000001</v>
      </c>
      <c r="AC2260" s="12">
        <v>1211.7750000000001</v>
      </c>
      <c r="AD2260" s="72">
        <v>49.792999999999999</v>
      </c>
      <c r="AE2260" s="72">
        <v>1.204</v>
      </c>
      <c r="AF2260" s="12">
        <v>5.5590000000000002</v>
      </c>
      <c r="AG2260" s="72">
        <v>0.22800000000000001</v>
      </c>
      <c r="AH2260" s="72">
        <v>108.119</v>
      </c>
      <c r="AI2260" s="12">
        <v>40.542000000000002</v>
      </c>
      <c r="AJ2260" s="72">
        <v>1.6659999999999999</v>
      </c>
      <c r="AK2260" s="72">
        <v>15.978999999999999</v>
      </c>
      <c r="AL2260" s="12">
        <v>46.100999999999999</v>
      </c>
      <c r="AM2260" s="72">
        <v>1.8939999999999999</v>
      </c>
      <c r="AN2260" s="72">
        <v>7.1630000000000003</v>
      </c>
      <c r="AO2260" s="12">
        <v>1257.876</v>
      </c>
      <c r="AP2260" s="72">
        <v>51.686999999999998</v>
      </c>
      <c r="AQ2260" s="72">
        <v>1.099</v>
      </c>
      <c r="AR2260" s="12">
        <v>0</v>
      </c>
      <c r="AS2260" s="72">
        <v>0</v>
      </c>
      <c r="AT2260" s="72">
        <v>0</v>
      </c>
      <c r="AU2260" s="12">
        <v>0</v>
      </c>
      <c r="AV2260" s="72">
        <v>0</v>
      </c>
      <c r="AW2260" s="72">
        <v>0</v>
      </c>
      <c r="AX2260" s="12">
        <v>68.317999999999998</v>
      </c>
      <c r="AY2260" s="72">
        <v>2.8069999999999999</v>
      </c>
      <c r="AZ2260" s="72">
        <v>24.257000000000001</v>
      </c>
      <c r="BA2260" s="12">
        <v>68.317999999999998</v>
      </c>
      <c r="BB2260" s="72">
        <v>2.8069999999999999</v>
      </c>
      <c r="BC2260" s="72">
        <v>24.257000000000001</v>
      </c>
      <c r="BD2260" s="12">
        <v>44.587000000000003</v>
      </c>
      <c r="BE2260" s="72">
        <v>1.8320000000000001</v>
      </c>
      <c r="BF2260" s="72">
        <v>43.195999999999998</v>
      </c>
      <c r="BG2260" s="12">
        <v>112.905</v>
      </c>
      <c r="BH2260" s="72">
        <v>4.6390000000000002</v>
      </c>
      <c r="BI2260" s="72">
        <v>18.462</v>
      </c>
      <c r="BJ2260" s="12">
        <v>446.82400000000001</v>
      </c>
      <c r="BK2260" s="72">
        <v>18.36</v>
      </c>
      <c r="BL2260" s="72">
        <v>9.3770000000000007</v>
      </c>
      <c r="BM2260" s="12">
        <v>616.01300000000003</v>
      </c>
      <c r="BN2260" s="72">
        <v>25.312999999999999</v>
      </c>
      <c r="BO2260" s="72">
        <v>6.9660000000000002</v>
      </c>
      <c r="BP2260" s="12">
        <v>1062.837</v>
      </c>
      <c r="BQ2260" s="72">
        <v>43.673000000000002</v>
      </c>
      <c r="BR2260" s="72">
        <v>4.46</v>
      </c>
      <c r="BS2260" s="12">
        <v>1175.742</v>
      </c>
      <c r="BT2260" s="72">
        <v>48.313000000000002</v>
      </c>
      <c r="BU2260" s="72">
        <v>3.9470000000000001</v>
      </c>
      <c r="BV2260" s="12">
        <v>2433.6170000000002</v>
      </c>
      <c r="BW2260" s="72">
        <v>100</v>
      </c>
      <c r="BX2260" s="72">
        <v>2.0099999999999998</v>
      </c>
      <c r="BY2260" s="13"/>
      <c r="BZ2260" s="13"/>
    </row>
    <row r="2261" spans="1:78" ht="12.75" customHeight="1">
      <c r="A2261" s="122" t="s">
        <v>65</v>
      </c>
      <c r="B2261" s="71" t="s">
        <v>45</v>
      </c>
      <c r="C2261" s="71" t="s">
        <v>24</v>
      </c>
      <c r="D2261" s="34">
        <v>43344</v>
      </c>
      <c r="E2261" s="12">
        <v>934.21100000000001</v>
      </c>
      <c r="F2261" s="72">
        <v>36.973999999999997</v>
      </c>
      <c r="G2261" s="72">
        <v>1.744</v>
      </c>
      <c r="H2261" s="12">
        <v>37.207999999999998</v>
      </c>
      <c r="I2261" s="72">
        <v>1.4730000000000001</v>
      </c>
      <c r="J2261" s="72">
        <v>39.915999999999997</v>
      </c>
      <c r="K2261" s="12">
        <v>38.097000000000001</v>
      </c>
      <c r="L2261" s="72">
        <v>1.508</v>
      </c>
      <c r="M2261" s="72">
        <v>35.853999999999999</v>
      </c>
      <c r="N2261" s="12">
        <v>75.305000000000007</v>
      </c>
      <c r="O2261" s="72">
        <v>2.98</v>
      </c>
      <c r="P2261" s="72">
        <v>28.268999999999998</v>
      </c>
      <c r="Q2261" s="12">
        <v>8.9309999999999992</v>
      </c>
      <c r="R2261" s="72">
        <v>0.35299999999999998</v>
      </c>
      <c r="S2261" s="72">
        <v>104.20699999999999</v>
      </c>
      <c r="T2261" s="12">
        <v>84.234999999999999</v>
      </c>
      <c r="U2261" s="72">
        <v>3.3340000000000001</v>
      </c>
      <c r="V2261" s="72">
        <v>26.623999999999999</v>
      </c>
      <c r="W2261" s="12">
        <v>248.00899999999999</v>
      </c>
      <c r="X2261" s="72">
        <v>9.8160000000000007</v>
      </c>
      <c r="Y2261" s="72">
        <v>11.952</v>
      </c>
      <c r="Z2261" s="12">
        <v>332.24400000000003</v>
      </c>
      <c r="AA2261" s="72">
        <v>13.148999999999999</v>
      </c>
      <c r="AB2261" s="72">
        <v>5.8890000000000002</v>
      </c>
      <c r="AC2261" s="12">
        <v>1266.4549999999999</v>
      </c>
      <c r="AD2261" s="72">
        <v>50.122999999999998</v>
      </c>
      <c r="AE2261" s="72">
        <v>1.415</v>
      </c>
      <c r="AF2261" s="12">
        <v>0</v>
      </c>
      <c r="AG2261" s="72">
        <v>0</v>
      </c>
      <c r="AH2261" s="72">
        <v>0</v>
      </c>
      <c r="AI2261" s="12">
        <v>52.225000000000001</v>
      </c>
      <c r="AJ2261" s="72">
        <v>2.0670000000000002</v>
      </c>
      <c r="AK2261" s="72">
        <v>6.0970000000000004</v>
      </c>
      <c r="AL2261" s="12">
        <v>52.225000000000001</v>
      </c>
      <c r="AM2261" s="72">
        <v>2.0670000000000002</v>
      </c>
      <c r="AN2261" s="72">
        <v>6.0970000000000004</v>
      </c>
      <c r="AO2261" s="12">
        <v>1318.68</v>
      </c>
      <c r="AP2261" s="72">
        <v>52.19</v>
      </c>
      <c r="AQ2261" s="72">
        <v>1.333</v>
      </c>
      <c r="AR2261" s="12">
        <v>12.683</v>
      </c>
      <c r="AS2261" s="72">
        <v>0.502</v>
      </c>
      <c r="AT2261" s="72">
        <v>73.879000000000005</v>
      </c>
      <c r="AU2261" s="12">
        <v>0</v>
      </c>
      <c r="AV2261" s="72">
        <v>0</v>
      </c>
      <c r="AW2261" s="72">
        <v>0</v>
      </c>
      <c r="AX2261" s="12">
        <v>87.144000000000005</v>
      </c>
      <c r="AY2261" s="72">
        <v>3.4489999999999998</v>
      </c>
      <c r="AZ2261" s="72">
        <v>30.27</v>
      </c>
      <c r="BA2261" s="12">
        <v>87.144000000000005</v>
      </c>
      <c r="BB2261" s="72">
        <v>3.4489999999999998</v>
      </c>
      <c r="BC2261" s="72">
        <v>30.27</v>
      </c>
      <c r="BD2261" s="12">
        <v>47.008000000000003</v>
      </c>
      <c r="BE2261" s="72">
        <v>1.86</v>
      </c>
      <c r="BF2261" s="72">
        <v>39.048000000000002</v>
      </c>
      <c r="BG2261" s="12">
        <v>134.15199999999999</v>
      </c>
      <c r="BH2261" s="72">
        <v>5.3090000000000002</v>
      </c>
      <c r="BI2261" s="72">
        <v>29.998999999999999</v>
      </c>
      <c r="BJ2261" s="12">
        <v>499.88600000000002</v>
      </c>
      <c r="BK2261" s="72">
        <v>19.783999999999999</v>
      </c>
      <c r="BL2261" s="72">
        <v>11.5</v>
      </c>
      <c r="BM2261" s="12">
        <v>561.26800000000003</v>
      </c>
      <c r="BN2261" s="72">
        <v>22.213999999999999</v>
      </c>
      <c r="BO2261" s="72">
        <v>10.601000000000001</v>
      </c>
      <c r="BP2261" s="12">
        <v>1061.153</v>
      </c>
      <c r="BQ2261" s="72">
        <v>41.997999999999998</v>
      </c>
      <c r="BR2261" s="72">
        <v>6.39</v>
      </c>
      <c r="BS2261" s="12">
        <v>1207.989</v>
      </c>
      <c r="BT2261" s="72">
        <v>47.81</v>
      </c>
      <c r="BU2261" s="72">
        <v>4.8760000000000003</v>
      </c>
      <c r="BV2261" s="12">
        <v>2526.6689999999999</v>
      </c>
      <c r="BW2261" s="72">
        <v>100</v>
      </c>
      <c r="BX2261" s="72">
        <v>2.423</v>
      </c>
      <c r="BY2261" s="13"/>
      <c r="BZ2261" s="13"/>
    </row>
    <row r="2262" spans="1:78" ht="12.75" customHeight="1">
      <c r="A2262" s="122" t="s">
        <v>65</v>
      </c>
      <c r="B2262" s="71" t="s">
        <v>45</v>
      </c>
      <c r="C2262" s="71" t="s">
        <v>24</v>
      </c>
      <c r="D2262" s="34">
        <v>43435</v>
      </c>
      <c r="E2262" s="12">
        <v>981.92700000000002</v>
      </c>
      <c r="F2262" s="72">
        <v>37.627000000000002</v>
      </c>
      <c r="G2262" s="72">
        <v>1.0009999999999999</v>
      </c>
      <c r="H2262" s="12">
        <v>47.05</v>
      </c>
      <c r="I2262" s="72">
        <v>1.8029999999999999</v>
      </c>
      <c r="J2262" s="72">
        <v>39.863999999999997</v>
      </c>
      <c r="K2262" s="12">
        <v>11.356</v>
      </c>
      <c r="L2262" s="72">
        <v>0.435</v>
      </c>
      <c r="M2262" s="72">
        <v>74.914000000000001</v>
      </c>
      <c r="N2262" s="12">
        <v>58.405999999999999</v>
      </c>
      <c r="O2262" s="72">
        <v>2.238</v>
      </c>
      <c r="P2262" s="72">
        <v>33.293999999999997</v>
      </c>
      <c r="Q2262" s="12">
        <v>5.9249999999999998</v>
      </c>
      <c r="R2262" s="72">
        <v>0.22700000000000001</v>
      </c>
      <c r="S2262" s="72">
        <v>105.048</v>
      </c>
      <c r="T2262" s="12">
        <v>64.33</v>
      </c>
      <c r="U2262" s="72">
        <v>2.4649999999999999</v>
      </c>
      <c r="V2262" s="72">
        <v>29.33</v>
      </c>
      <c r="W2262" s="12">
        <v>241.32400000000001</v>
      </c>
      <c r="X2262" s="72">
        <v>9.2469999999999999</v>
      </c>
      <c r="Y2262" s="72">
        <v>9.298</v>
      </c>
      <c r="Z2262" s="12">
        <v>305.65499999999997</v>
      </c>
      <c r="AA2262" s="72">
        <v>11.712</v>
      </c>
      <c r="AB2262" s="72">
        <v>3.3730000000000002</v>
      </c>
      <c r="AC2262" s="12">
        <v>1287.5820000000001</v>
      </c>
      <c r="AD2262" s="72">
        <v>49.338999999999999</v>
      </c>
      <c r="AE2262" s="72">
        <v>1.0580000000000001</v>
      </c>
      <c r="AF2262" s="12">
        <v>0</v>
      </c>
      <c r="AG2262" s="72">
        <v>0</v>
      </c>
      <c r="AH2262" s="72">
        <v>0</v>
      </c>
      <c r="AI2262" s="12">
        <v>46.539000000000001</v>
      </c>
      <c r="AJ2262" s="72">
        <v>1.7829999999999999</v>
      </c>
      <c r="AK2262" s="72">
        <v>7.6340000000000003</v>
      </c>
      <c r="AL2262" s="12">
        <v>46.539000000000001</v>
      </c>
      <c r="AM2262" s="72">
        <v>1.7829999999999999</v>
      </c>
      <c r="AN2262" s="72">
        <v>7.6340000000000003</v>
      </c>
      <c r="AO2262" s="12">
        <v>1334.1210000000001</v>
      </c>
      <c r="AP2262" s="72">
        <v>51.122999999999998</v>
      </c>
      <c r="AQ2262" s="72">
        <v>0.98599999999999999</v>
      </c>
      <c r="AR2262" s="12">
        <v>4.1619999999999999</v>
      </c>
      <c r="AS2262" s="72">
        <v>0.159</v>
      </c>
      <c r="AT2262" s="72">
        <v>121.818</v>
      </c>
      <c r="AU2262" s="12">
        <v>2.9609999999999999</v>
      </c>
      <c r="AV2262" s="72">
        <v>0.113</v>
      </c>
      <c r="AW2262" s="72">
        <v>114.79600000000001</v>
      </c>
      <c r="AX2262" s="12">
        <v>130.869</v>
      </c>
      <c r="AY2262" s="72">
        <v>5.0149999999999997</v>
      </c>
      <c r="AZ2262" s="72">
        <v>22.922000000000001</v>
      </c>
      <c r="BA2262" s="12">
        <v>133.83000000000001</v>
      </c>
      <c r="BB2262" s="72">
        <v>5.1280000000000001</v>
      </c>
      <c r="BC2262" s="72">
        <v>23.687000000000001</v>
      </c>
      <c r="BD2262" s="12">
        <v>58.807000000000002</v>
      </c>
      <c r="BE2262" s="72">
        <v>2.2530000000000001</v>
      </c>
      <c r="BF2262" s="72">
        <v>33.646999999999998</v>
      </c>
      <c r="BG2262" s="12">
        <v>192.637</v>
      </c>
      <c r="BH2262" s="72">
        <v>7.3819999999999997</v>
      </c>
      <c r="BI2262" s="72">
        <v>15.856</v>
      </c>
      <c r="BJ2262" s="12">
        <v>466.41500000000002</v>
      </c>
      <c r="BK2262" s="72">
        <v>17.873000000000001</v>
      </c>
      <c r="BL2262" s="72">
        <v>9.6880000000000006</v>
      </c>
      <c r="BM2262" s="12">
        <v>612.31399999999996</v>
      </c>
      <c r="BN2262" s="72">
        <v>23.463000000000001</v>
      </c>
      <c r="BO2262" s="72">
        <v>9.5679999999999996</v>
      </c>
      <c r="BP2262" s="12">
        <v>1078.729</v>
      </c>
      <c r="BQ2262" s="72">
        <v>41.335999999999999</v>
      </c>
      <c r="BR2262" s="72">
        <v>5.0999999999999996</v>
      </c>
      <c r="BS2262" s="12">
        <v>1275.528</v>
      </c>
      <c r="BT2262" s="72">
        <v>48.877000000000002</v>
      </c>
      <c r="BU2262" s="72">
        <v>3.5550000000000002</v>
      </c>
      <c r="BV2262" s="12">
        <v>2609.6489999999999</v>
      </c>
      <c r="BW2262" s="72">
        <v>100</v>
      </c>
      <c r="BX2262" s="72">
        <v>1.79</v>
      </c>
      <c r="BY2262" s="13"/>
      <c r="BZ2262" s="13"/>
    </row>
    <row r="2263" spans="1:78" ht="12.75" customHeight="1">
      <c r="A2263" s="122" t="s">
        <v>65</v>
      </c>
      <c r="B2263" s="71" t="s">
        <v>45</v>
      </c>
      <c r="C2263" s="71" t="s">
        <v>24</v>
      </c>
      <c r="D2263" s="34">
        <v>43525</v>
      </c>
      <c r="E2263" s="12">
        <v>952.12900000000002</v>
      </c>
      <c r="F2263" s="72">
        <v>38.347999999999999</v>
      </c>
      <c r="G2263" s="72">
        <v>1.9470000000000001</v>
      </c>
      <c r="H2263" s="12">
        <v>30.428000000000001</v>
      </c>
      <c r="I2263" s="72">
        <v>1.226</v>
      </c>
      <c r="J2263" s="72">
        <v>44.686</v>
      </c>
      <c r="K2263" s="12">
        <v>37.598999999999997</v>
      </c>
      <c r="L2263" s="72">
        <v>1.514</v>
      </c>
      <c r="M2263" s="72">
        <v>40.241</v>
      </c>
      <c r="N2263" s="12">
        <v>68.027000000000001</v>
      </c>
      <c r="O2263" s="72">
        <v>2.74</v>
      </c>
      <c r="P2263" s="72">
        <v>27.716000000000001</v>
      </c>
      <c r="Q2263" s="12">
        <v>9.2810000000000006</v>
      </c>
      <c r="R2263" s="72">
        <v>0.374</v>
      </c>
      <c r="S2263" s="72">
        <v>102.087</v>
      </c>
      <c r="T2263" s="12">
        <v>77.308000000000007</v>
      </c>
      <c r="U2263" s="72">
        <v>3.1139999999999999</v>
      </c>
      <c r="V2263" s="72">
        <v>25.245000000000001</v>
      </c>
      <c r="W2263" s="12">
        <v>212.46</v>
      </c>
      <c r="X2263" s="72">
        <v>8.5570000000000004</v>
      </c>
      <c r="Y2263" s="72">
        <v>11.427</v>
      </c>
      <c r="Z2263" s="12">
        <v>289.76799999999997</v>
      </c>
      <c r="AA2263" s="72">
        <v>11.670999999999999</v>
      </c>
      <c r="AB2263" s="72">
        <v>8.0039999999999996</v>
      </c>
      <c r="AC2263" s="12">
        <v>1241.8969999999999</v>
      </c>
      <c r="AD2263" s="72">
        <v>50.018999999999998</v>
      </c>
      <c r="AE2263" s="72">
        <v>1.538</v>
      </c>
      <c r="AF2263" s="12">
        <v>4.08</v>
      </c>
      <c r="AG2263" s="72">
        <v>0.16400000000000001</v>
      </c>
      <c r="AH2263" s="72">
        <v>110.911</v>
      </c>
      <c r="AI2263" s="12">
        <v>47.529000000000003</v>
      </c>
      <c r="AJ2263" s="72">
        <v>1.9139999999999999</v>
      </c>
      <c r="AK2263" s="72">
        <v>13.372</v>
      </c>
      <c r="AL2263" s="12">
        <v>51.609000000000002</v>
      </c>
      <c r="AM2263" s="72">
        <v>2.0790000000000002</v>
      </c>
      <c r="AN2263" s="72">
        <v>6.6</v>
      </c>
      <c r="AO2263" s="12">
        <v>1293.5060000000001</v>
      </c>
      <c r="AP2263" s="72">
        <v>52.097999999999999</v>
      </c>
      <c r="AQ2263" s="72">
        <v>1.538</v>
      </c>
      <c r="AR2263" s="12">
        <v>6.2190000000000003</v>
      </c>
      <c r="AS2263" s="72">
        <v>0.25</v>
      </c>
      <c r="AT2263" s="72">
        <v>101.194</v>
      </c>
      <c r="AU2263" s="12">
        <v>0</v>
      </c>
      <c r="AV2263" s="72">
        <v>0</v>
      </c>
      <c r="AW2263" s="72">
        <v>0</v>
      </c>
      <c r="AX2263" s="12">
        <v>108.96</v>
      </c>
      <c r="AY2263" s="72">
        <v>4.3879999999999999</v>
      </c>
      <c r="AZ2263" s="72">
        <v>22.824000000000002</v>
      </c>
      <c r="BA2263" s="12">
        <v>108.96</v>
      </c>
      <c r="BB2263" s="72">
        <v>4.3879999999999999</v>
      </c>
      <c r="BC2263" s="72">
        <v>22.824000000000002</v>
      </c>
      <c r="BD2263" s="12">
        <v>13.532999999999999</v>
      </c>
      <c r="BE2263" s="72">
        <v>0.54500000000000004</v>
      </c>
      <c r="BF2263" s="72">
        <v>52.518000000000001</v>
      </c>
      <c r="BG2263" s="12">
        <v>122.49299999999999</v>
      </c>
      <c r="BH2263" s="72">
        <v>4.9340000000000002</v>
      </c>
      <c r="BI2263" s="72">
        <v>20.754000000000001</v>
      </c>
      <c r="BJ2263" s="12">
        <v>539.625</v>
      </c>
      <c r="BK2263" s="72">
        <v>21.734000000000002</v>
      </c>
      <c r="BL2263" s="72">
        <v>11.321999999999999</v>
      </c>
      <c r="BM2263" s="12">
        <v>521.01</v>
      </c>
      <c r="BN2263" s="72">
        <v>20.984000000000002</v>
      </c>
      <c r="BO2263" s="72">
        <v>9.3759999999999994</v>
      </c>
      <c r="BP2263" s="12">
        <v>1060.635</v>
      </c>
      <c r="BQ2263" s="72">
        <v>42.718000000000004</v>
      </c>
      <c r="BR2263" s="72">
        <v>5.4720000000000004</v>
      </c>
      <c r="BS2263" s="12">
        <v>1189.346</v>
      </c>
      <c r="BT2263" s="72">
        <v>47.902000000000001</v>
      </c>
      <c r="BU2263" s="72">
        <v>4.258</v>
      </c>
      <c r="BV2263" s="12">
        <v>2482.8519999999999</v>
      </c>
      <c r="BW2263" s="72">
        <v>100</v>
      </c>
      <c r="BX2263" s="72">
        <v>2.2149999999999999</v>
      </c>
      <c r="BY2263" s="13"/>
      <c r="BZ2263" s="13"/>
    </row>
    <row r="2264" spans="1:78" ht="12.75" customHeight="1">
      <c r="A2264" s="122" t="s">
        <v>65</v>
      </c>
      <c r="B2264" s="71" t="s">
        <v>45</v>
      </c>
      <c r="C2264" s="71" t="s">
        <v>24</v>
      </c>
      <c r="D2264" s="34">
        <v>43617</v>
      </c>
      <c r="E2264" s="12">
        <v>995.80600000000004</v>
      </c>
      <c r="F2264" s="72">
        <v>38.968000000000004</v>
      </c>
      <c r="G2264" s="72">
        <v>1.84</v>
      </c>
      <c r="H2264" s="12">
        <v>22.881</v>
      </c>
      <c r="I2264" s="72">
        <v>0.89500000000000002</v>
      </c>
      <c r="J2264" s="72">
        <v>57.143000000000001</v>
      </c>
      <c r="K2264" s="12">
        <v>48.262</v>
      </c>
      <c r="L2264" s="72">
        <v>1.889</v>
      </c>
      <c r="M2264" s="72">
        <v>33.758000000000003</v>
      </c>
      <c r="N2264" s="12">
        <v>71.143000000000001</v>
      </c>
      <c r="O2264" s="72">
        <v>2.7839999999999998</v>
      </c>
      <c r="P2264" s="72">
        <v>32.651000000000003</v>
      </c>
      <c r="Q2264" s="12">
        <v>2.423</v>
      </c>
      <c r="R2264" s="72">
        <v>9.5000000000000001E-2</v>
      </c>
      <c r="S2264" s="72">
        <v>103.04600000000001</v>
      </c>
      <c r="T2264" s="12">
        <v>73.566000000000003</v>
      </c>
      <c r="U2264" s="72">
        <v>2.879</v>
      </c>
      <c r="V2264" s="72">
        <v>31.603000000000002</v>
      </c>
      <c r="W2264" s="12">
        <v>241.87700000000001</v>
      </c>
      <c r="X2264" s="72">
        <v>9.4649999999999999</v>
      </c>
      <c r="Y2264" s="72">
        <v>11.467000000000001</v>
      </c>
      <c r="Z2264" s="12">
        <v>315.44299999999998</v>
      </c>
      <c r="AA2264" s="72">
        <v>12.343999999999999</v>
      </c>
      <c r="AB2264" s="72">
        <v>6.3209999999999997</v>
      </c>
      <c r="AC2264" s="12">
        <v>1311.249</v>
      </c>
      <c r="AD2264" s="72">
        <v>51.311999999999998</v>
      </c>
      <c r="AE2264" s="72">
        <v>2.0630000000000002</v>
      </c>
      <c r="AF2264" s="12">
        <v>0</v>
      </c>
      <c r="AG2264" s="72">
        <v>0</v>
      </c>
      <c r="AH2264" s="72">
        <v>0</v>
      </c>
      <c r="AI2264" s="12">
        <v>48.610999999999997</v>
      </c>
      <c r="AJ2264" s="72">
        <v>1.9019999999999999</v>
      </c>
      <c r="AK2264" s="72">
        <v>8.7349999999999994</v>
      </c>
      <c r="AL2264" s="12">
        <v>48.610999999999997</v>
      </c>
      <c r="AM2264" s="72">
        <v>1.9019999999999999</v>
      </c>
      <c r="AN2264" s="72">
        <v>8.7349999999999994</v>
      </c>
      <c r="AO2264" s="12">
        <v>1359.86</v>
      </c>
      <c r="AP2264" s="72">
        <v>53.213999999999999</v>
      </c>
      <c r="AQ2264" s="72">
        <v>1.8939999999999999</v>
      </c>
      <c r="AR2264" s="12">
        <v>7.51</v>
      </c>
      <c r="AS2264" s="72">
        <v>0.29399999999999998</v>
      </c>
      <c r="AT2264" s="72">
        <v>101.32899999999999</v>
      </c>
      <c r="AU2264" s="12">
        <v>0</v>
      </c>
      <c r="AV2264" s="72">
        <v>0</v>
      </c>
      <c r="AW2264" s="72">
        <v>0</v>
      </c>
      <c r="AX2264" s="12">
        <v>116.407</v>
      </c>
      <c r="AY2264" s="72">
        <v>4.5549999999999997</v>
      </c>
      <c r="AZ2264" s="72">
        <v>24.135000000000002</v>
      </c>
      <c r="BA2264" s="12">
        <v>116.407</v>
      </c>
      <c r="BB2264" s="72">
        <v>4.5549999999999997</v>
      </c>
      <c r="BC2264" s="72">
        <v>24.135000000000002</v>
      </c>
      <c r="BD2264" s="12">
        <v>46.281999999999996</v>
      </c>
      <c r="BE2264" s="72">
        <v>1.8109999999999999</v>
      </c>
      <c r="BF2264" s="72">
        <v>30.530999999999999</v>
      </c>
      <c r="BG2264" s="12">
        <v>162.68799999999999</v>
      </c>
      <c r="BH2264" s="72">
        <v>6.3659999999999997</v>
      </c>
      <c r="BI2264" s="72">
        <v>17.838000000000001</v>
      </c>
      <c r="BJ2264" s="12">
        <v>414.39400000000001</v>
      </c>
      <c r="BK2264" s="72">
        <v>16.216000000000001</v>
      </c>
      <c r="BL2264" s="72">
        <v>11.004</v>
      </c>
      <c r="BM2264" s="12">
        <v>610.98199999999997</v>
      </c>
      <c r="BN2264" s="72">
        <v>23.908999999999999</v>
      </c>
      <c r="BO2264" s="72">
        <v>8.2910000000000004</v>
      </c>
      <c r="BP2264" s="12">
        <v>1025.376</v>
      </c>
      <c r="BQ2264" s="72">
        <v>40.125</v>
      </c>
      <c r="BR2264" s="72">
        <v>5.0460000000000003</v>
      </c>
      <c r="BS2264" s="12">
        <v>1195.5740000000001</v>
      </c>
      <c r="BT2264" s="72">
        <v>46.786000000000001</v>
      </c>
      <c r="BU2264" s="72">
        <v>3.8740000000000001</v>
      </c>
      <c r="BV2264" s="12">
        <v>2555.4340000000002</v>
      </c>
      <c r="BW2264" s="72">
        <v>100</v>
      </c>
      <c r="BX2264" s="72">
        <v>1.8169999999999999</v>
      </c>
      <c r="BY2264" s="13"/>
      <c r="BZ2264" s="13"/>
    </row>
    <row r="2265" spans="1:78" ht="12.75" customHeight="1">
      <c r="A2265" s="122" t="s">
        <v>65</v>
      </c>
      <c r="B2265" s="71" t="s">
        <v>45</v>
      </c>
      <c r="C2265" s="71" t="s">
        <v>24</v>
      </c>
      <c r="D2265" s="34">
        <v>44075</v>
      </c>
      <c r="E2265" s="12">
        <v>954.39099999999996</v>
      </c>
      <c r="F2265" s="72">
        <v>36.482999999999997</v>
      </c>
      <c r="G2265" s="72">
        <v>2.16</v>
      </c>
      <c r="H2265" s="12">
        <v>19.048999999999999</v>
      </c>
      <c r="I2265" s="72">
        <v>0.72799999999999998</v>
      </c>
      <c r="J2265" s="72">
        <v>64.921999999999997</v>
      </c>
      <c r="K2265" s="12">
        <v>77.447000000000003</v>
      </c>
      <c r="L2265" s="72">
        <v>2.96</v>
      </c>
      <c r="M2265" s="72">
        <v>37.161999999999999</v>
      </c>
      <c r="N2265" s="12">
        <v>96.497</v>
      </c>
      <c r="O2265" s="72">
        <v>3.6890000000000001</v>
      </c>
      <c r="P2265" s="72">
        <v>29.780999999999999</v>
      </c>
      <c r="Q2265" s="12">
        <v>2.923</v>
      </c>
      <c r="R2265" s="72">
        <v>0.112</v>
      </c>
      <c r="S2265" s="72">
        <v>108.35299999999999</v>
      </c>
      <c r="T2265" s="12">
        <v>99.418999999999997</v>
      </c>
      <c r="U2265" s="72">
        <v>3.8</v>
      </c>
      <c r="V2265" s="72">
        <v>29.574999999999999</v>
      </c>
      <c r="W2265" s="12">
        <v>227.43700000000001</v>
      </c>
      <c r="X2265" s="72">
        <v>8.6940000000000008</v>
      </c>
      <c r="Y2265" s="72">
        <v>15.817</v>
      </c>
      <c r="Z2265" s="12">
        <v>326.85599999999999</v>
      </c>
      <c r="AA2265" s="72">
        <v>12.494</v>
      </c>
      <c r="AB2265" s="72">
        <v>6.3029999999999999</v>
      </c>
      <c r="AC2265" s="12">
        <v>1281.248</v>
      </c>
      <c r="AD2265" s="72">
        <v>48.976999999999997</v>
      </c>
      <c r="AE2265" s="72">
        <v>1.726</v>
      </c>
      <c r="AF2265" s="12">
        <v>0</v>
      </c>
      <c r="AG2265" s="72">
        <v>0</v>
      </c>
      <c r="AH2265" s="72">
        <v>0</v>
      </c>
      <c r="AI2265" s="12">
        <v>71.552999999999997</v>
      </c>
      <c r="AJ2265" s="72">
        <v>2.7349999999999999</v>
      </c>
      <c r="AK2265" s="72">
        <v>7.391</v>
      </c>
      <c r="AL2265" s="12">
        <v>71.552999999999997</v>
      </c>
      <c r="AM2265" s="72">
        <v>2.7349999999999999</v>
      </c>
      <c r="AN2265" s="72">
        <v>7.391</v>
      </c>
      <c r="AO2265" s="12">
        <v>1352.8009999999999</v>
      </c>
      <c r="AP2265" s="72">
        <v>51.712000000000003</v>
      </c>
      <c r="AQ2265" s="72">
        <v>1.726</v>
      </c>
      <c r="AR2265" s="12">
        <v>3.58</v>
      </c>
      <c r="AS2265" s="72">
        <v>0.13700000000000001</v>
      </c>
      <c r="AT2265" s="72">
        <v>105.834</v>
      </c>
      <c r="AU2265" s="12">
        <v>0</v>
      </c>
      <c r="AV2265" s="72">
        <v>0</v>
      </c>
      <c r="AW2265" s="72">
        <v>0</v>
      </c>
      <c r="AX2265" s="12">
        <v>47.484999999999999</v>
      </c>
      <c r="AY2265" s="72">
        <v>1.8149999999999999</v>
      </c>
      <c r="AZ2265" s="72">
        <v>29.837</v>
      </c>
      <c r="BA2265" s="12">
        <v>47.484999999999999</v>
      </c>
      <c r="BB2265" s="72">
        <v>1.8149999999999999</v>
      </c>
      <c r="BC2265" s="72">
        <v>29.837</v>
      </c>
      <c r="BD2265" s="12">
        <v>51.064</v>
      </c>
      <c r="BE2265" s="72">
        <v>1.952</v>
      </c>
      <c r="BF2265" s="72">
        <v>33.238</v>
      </c>
      <c r="BG2265" s="12">
        <v>98.549000000000007</v>
      </c>
      <c r="BH2265" s="72">
        <v>3.7669999999999999</v>
      </c>
      <c r="BI2265" s="72">
        <v>20.893000000000001</v>
      </c>
      <c r="BJ2265" s="12">
        <v>496.25</v>
      </c>
      <c r="BK2265" s="72">
        <v>18.97</v>
      </c>
      <c r="BL2265" s="72">
        <v>10.704000000000001</v>
      </c>
      <c r="BM2265" s="12">
        <v>664.84100000000001</v>
      </c>
      <c r="BN2265" s="72">
        <v>25.414000000000001</v>
      </c>
      <c r="BO2265" s="72">
        <v>8.7149999999999999</v>
      </c>
      <c r="BP2265" s="12">
        <v>1161.0920000000001</v>
      </c>
      <c r="BQ2265" s="72">
        <v>44.384</v>
      </c>
      <c r="BR2265" s="72">
        <v>4.9539999999999997</v>
      </c>
      <c r="BS2265" s="12">
        <v>1263.221</v>
      </c>
      <c r="BT2265" s="72">
        <v>48.287999999999997</v>
      </c>
      <c r="BU2265" s="72">
        <v>4.5170000000000003</v>
      </c>
      <c r="BV2265" s="12">
        <v>2616.0219999999999</v>
      </c>
      <c r="BW2265" s="72">
        <v>100</v>
      </c>
      <c r="BX2265" s="72">
        <v>2.3679999999999999</v>
      </c>
      <c r="BY2265" s="13"/>
      <c r="BZ2265" s="13"/>
    </row>
    <row r="2266" spans="1:78" ht="12.75" customHeight="1">
      <c r="A2266" s="122" t="s">
        <v>65</v>
      </c>
      <c r="B2266" s="71" t="s">
        <v>45</v>
      </c>
      <c r="C2266" s="71" t="s">
        <v>24</v>
      </c>
      <c r="D2266" s="34">
        <v>44166</v>
      </c>
      <c r="E2266" s="12">
        <v>1014.38</v>
      </c>
      <c r="F2266" s="72">
        <v>38.226999999999997</v>
      </c>
      <c r="G2266" s="72">
        <v>1.202</v>
      </c>
      <c r="H2266" s="12">
        <v>33.020000000000003</v>
      </c>
      <c r="I2266" s="72">
        <v>1.244</v>
      </c>
      <c r="J2266" s="72">
        <v>54.488999999999997</v>
      </c>
      <c r="K2266" s="12">
        <v>14.286</v>
      </c>
      <c r="L2266" s="72">
        <v>0.53800000000000003</v>
      </c>
      <c r="M2266" s="72">
        <v>59.512</v>
      </c>
      <c r="N2266" s="12">
        <v>47.307000000000002</v>
      </c>
      <c r="O2266" s="72">
        <v>1.7829999999999999</v>
      </c>
      <c r="P2266" s="72">
        <v>37.219000000000001</v>
      </c>
      <c r="Q2266" s="12">
        <v>0</v>
      </c>
      <c r="R2266" s="72">
        <v>0</v>
      </c>
      <c r="S2266" s="72">
        <v>0</v>
      </c>
      <c r="T2266" s="12">
        <v>47.307000000000002</v>
      </c>
      <c r="U2266" s="72">
        <v>1.7829999999999999</v>
      </c>
      <c r="V2266" s="72">
        <v>37.219000000000001</v>
      </c>
      <c r="W2266" s="12">
        <v>283.56</v>
      </c>
      <c r="X2266" s="72">
        <v>10.686</v>
      </c>
      <c r="Y2266" s="72">
        <v>7.0010000000000003</v>
      </c>
      <c r="Z2266" s="12">
        <v>330.86599999999999</v>
      </c>
      <c r="AA2266" s="72">
        <v>12.468999999999999</v>
      </c>
      <c r="AB2266" s="72">
        <v>4.117</v>
      </c>
      <c r="AC2266" s="12">
        <v>1345.2470000000001</v>
      </c>
      <c r="AD2266" s="72">
        <v>50.695</v>
      </c>
      <c r="AE2266" s="72">
        <v>1.0980000000000001</v>
      </c>
      <c r="AF2266" s="12">
        <v>6.9669999999999996</v>
      </c>
      <c r="AG2266" s="72">
        <v>0.26300000000000001</v>
      </c>
      <c r="AH2266" s="72">
        <v>93.903000000000006</v>
      </c>
      <c r="AI2266" s="12">
        <v>60.692999999999998</v>
      </c>
      <c r="AJ2266" s="72">
        <v>2.2869999999999999</v>
      </c>
      <c r="AK2266" s="72">
        <v>12.186999999999999</v>
      </c>
      <c r="AL2266" s="12">
        <v>67.661000000000001</v>
      </c>
      <c r="AM2266" s="72">
        <v>2.5499999999999998</v>
      </c>
      <c r="AN2266" s="72">
        <v>7.4539999999999997</v>
      </c>
      <c r="AO2266" s="12">
        <v>1412.9079999999999</v>
      </c>
      <c r="AP2266" s="72">
        <v>53.244999999999997</v>
      </c>
      <c r="AQ2266" s="72">
        <v>0.96799999999999997</v>
      </c>
      <c r="AR2266" s="12">
        <v>22.183</v>
      </c>
      <c r="AS2266" s="72">
        <v>0.83599999999999997</v>
      </c>
      <c r="AT2266" s="72">
        <v>70.268000000000001</v>
      </c>
      <c r="AU2266" s="12">
        <v>0</v>
      </c>
      <c r="AV2266" s="72">
        <v>0</v>
      </c>
      <c r="AW2266" s="72">
        <v>0</v>
      </c>
      <c r="AX2266" s="12">
        <v>110.004</v>
      </c>
      <c r="AY2266" s="72">
        <v>4.1449999999999996</v>
      </c>
      <c r="AZ2266" s="72">
        <v>22.137</v>
      </c>
      <c r="BA2266" s="12">
        <v>110.004</v>
      </c>
      <c r="BB2266" s="72">
        <v>4.1449999999999996</v>
      </c>
      <c r="BC2266" s="72">
        <v>22.137</v>
      </c>
      <c r="BD2266" s="12">
        <v>35.061999999999998</v>
      </c>
      <c r="BE2266" s="72">
        <v>1.321</v>
      </c>
      <c r="BF2266" s="72">
        <v>60.338999999999999</v>
      </c>
      <c r="BG2266" s="12">
        <v>145.066</v>
      </c>
      <c r="BH2266" s="72">
        <v>5.4669999999999996</v>
      </c>
      <c r="BI2266" s="72">
        <v>23.577000000000002</v>
      </c>
      <c r="BJ2266" s="12">
        <v>437.88400000000001</v>
      </c>
      <c r="BK2266" s="72">
        <v>16.501999999999999</v>
      </c>
      <c r="BL2266" s="72">
        <v>10.452</v>
      </c>
      <c r="BM2266" s="12">
        <v>635.54899999999998</v>
      </c>
      <c r="BN2266" s="72">
        <v>23.951000000000001</v>
      </c>
      <c r="BO2266" s="72">
        <v>11.129</v>
      </c>
      <c r="BP2266" s="12">
        <v>1073.433</v>
      </c>
      <c r="BQ2266" s="72">
        <v>40.451999999999998</v>
      </c>
      <c r="BR2266" s="72">
        <v>6.1890000000000001</v>
      </c>
      <c r="BS2266" s="12">
        <v>1240.681</v>
      </c>
      <c r="BT2266" s="72">
        <v>46.755000000000003</v>
      </c>
      <c r="BU2266" s="72">
        <v>5.306</v>
      </c>
      <c r="BV2266" s="12">
        <v>2653.5889999999999</v>
      </c>
      <c r="BW2266" s="72">
        <v>100</v>
      </c>
      <c r="BX2266" s="72">
        <v>2.4079999999999999</v>
      </c>
      <c r="BY2266" s="13"/>
      <c r="BZ2266" s="13"/>
    </row>
    <row r="2267" spans="1:78" ht="12.75" customHeight="1">
      <c r="A2267" s="122" t="s">
        <v>65</v>
      </c>
      <c r="B2267" s="71" t="s">
        <v>45</v>
      </c>
      <c r="C2267" s="71" t="s">
        <v>24</v>
      </c>
      <c r="D2267" s="34">
        <v>44256</v>
      </c>
      <c r="E2267" s="12">
        <v>993.279</v>
      </c>
      <c r="F2267" s="72">
        <v>38.445999999999998</v>
      </c>
      <c r="G2267" s="72">
        <v>2.347</v>
      </c>
      <c r="H2267" s="12">
        <v>32.960999999999999</v>
      </c>
      <c r="I2267" s="72">
        <v>1.276</v>
      </c>
      <c r="J2267" s="72">
        <v>35.570999999999998</v>
      </c>
      <c r="K2267" s="12">
        <v>28.841999999999999</v>
      </c>
      <c r="L2267" s="72">
        <v>1.1160000000000001</v>
      </c>
      <c r="M2267" s="72">
        <v>42.03</v>
      </c>
      <c r="N2267" s="12">
        <v>61.802</v>
      </c>
      <c r="O2267" s="72">
        <v>2.3919999999999999</v>
      </c>
      <c r="P2267" s="72">
        <v>27.742999999999999</v>
      </c>
      <c r="Q2267" s="12">
        <v>0</v>
      </c>
      <c r="R2267" s="72">
        <v>0</v>
      </c>
      <c r="S2267" s="72">
        <v>0</v>
      </c>
      <c r="T2267" s="12">
        <v>61.802</v>
      </c>
      <c r="U2267" s="72">
        <v>2.3919999999999999</v>
      </c>
      <c r="V2267" s="72">
        <v>27.742999999999999</v>
      </c>
      <c r="W2267" s="12">
        <v>274.66199999999998</v>
      </c>
      <c r="X2267" s="72">
        <v>10.631</v>
      </c>
      <c r="Y2267" s="72">
        <v>8.7170000000000005</v>
      </c>
      <c r="Z2267" s="12">
        <v>336.46499999999997</v>
      </c>
      <c r="AA2267" s="72">
        <v>13.023</v>
      </c>
      <c r="AB2267" s="72">
        <v>5.92</v>
      </c>
      <c r="AC2267" s="12">
        <v>1329.7439999999999</v>
      </c>
      <c r="AD2267" s="72">
        <v>51.47</v>
      </c>
      <c r="AE2267" s="72">
        <v>1.4830000000000001</v>
      </c>
      <c r="AF2267" s="12">
        <v>7.77</v>
      </c>
      <c r="AG2267" s="72">
        <v>0.30099999999999999</v>
      </c>
      <c r="AH2267" s="72">
        <v>65.070999999999998</v>
      </c>
      <c r="AI2267" s="12">
        <v>58.031999999999996</v>
      </c>
      <c r="AJ2267" s="72">
        <v>2.246</v>
      </c>
      <c r="AK2267" s="72">
        <v>10.667</v>
      </c>
      <c r="AL2267" s="12">
        <v>65.802000000000007</v>
      </c>
      <c r="AM2267" s="72">
        <v>2.5470000000000002</v>
      </c>
      <c r="AN2267" s="72">
        <v>5.6680000000000001</v>
      </c>
      <c r="AO2267" s="12">
        <v>1395.5450000000001</v>
      </c>
      <c r="AP2267" s="72">
        <v>54.017000000000003</v>
      </c>
      <c r="AQ2267" s="72">
        <v>1.454</v>
      </c>
      <c r="AR2267" s="12">
        <v>25.486000000000001</v>
      </c>
      <c r="AS2267" s="72">
        <v>0.98599999999999999</v>
      </c>
      <c r="AT2267" s="72">
        <v>54.747</v>
      </c>
      <c r="AU2267" s="12">
        <v>1.645</v>
      </c>
      <c r="AV2267" s="72">
        <v>6.4000000000000001E-2</v>
      </c>
      <c r="AW2267" s="72">
        <v>101.095</v>
      </c>
      <c r="AX2267" s="12">
        <v>91.944000000000003</v>
      </c>
      <c r="AY2267" s="72">
        <v>3.5590000000000002</v>
      </c>
      <c r="AZ2267" s="72">
        <v>32.911000000000001</v>
      </c>
      <c r="BA2267" s="12">
        <v>93.588999999999999</v>
      </c>
      <c r="BB2267" s="72">
        <v>3.6230000000000002</v>
      </c>
      <c r="BC2267" s="72">
        <v>32.335000000000001</v>
      </c>
      <c r="BD2267" s="12">
        <v>33.936999999999998</v>
      </c>
      <c r="BE2267" s="72">
        <v>1.3140000000000001</v>
      </c>
      <c r="BF2267" s="72">
        <v>40.039000000000001</v>
      </c>
      <c r="BG2267" s="12">
        <v>127.526</v>
      </c>
      <c r="BH2267" s="72">
        <v>4.9359999999999999</v>
      </c>
      <c r="BI2267" s="72">
        <v>24.488</v>
      </c>
      <c r="BJ2267" s="12">
        <v>482.108</v>
      </c>
      <c r="BK2267" s="72">
        <v>18.661000000000001</v>
      </c>
      <c r="BL2267" s="72">
        <v>12.384</v>
      </c>
      <c r="BM2267" s="12">
        <v>552.87400000000002</v>
      </c>
      <c r="BN2267" s="72">
        <v>21.4</v>
      </c>
      <c r="BO2267" s="72">
        <v>9.9719999999999995</v>
      </c>
      <c r="BP2267" s="12">
        <v>1034.982</v>
      </c>
      <c r="BQ2267" s="72">
        <v>40.061</v>
      </c>
      <c r="BR2267" s="72">
        <v>4.8920000000000003</v>
      </c>
      <c r="BS2267" s="12">
        <v>1187.9949999999999</v>
      </c>
      <c r="BT2267" s="72">
        <v>45.982999999999997</v>
      </c>
      <c r="BU2267" s="72">
        <v>4.327</v>
      </c>
      <c r="BV2267" s="12">
        <v>2583.54</v>
      </c>
      <c r="BW2267" s="72">
        <v>100</v>
      </c>
      <c r="BX2267" s="72">
        <v>2.0419999999999998</v>
      </c>
      <c r="BY2267" s="13"/>
      <c r="BZ2267" s="13"/>
    </row>
    <row r="2268" spans="1:78" ht="12.75" customHeight="1">
      <c r="A2268" s="122" t="s">
        <v>65</v>
      </c>
      <c r="B2268" s="71" t="s">
        <v>45</v>
      </c>
      <c r="C2268" s="71" t="s">
        <v>24</v>
      </c>
      <c r="D2268" s="34">
        <v>44348</v>
      </c>
      <c r="E2268" s="12">
        <v>982.19899999999996</v>
      </c>
      <c r="F2268" s="72">
        <v>38.834000000000003</v>
      </c>
      <c r="G2268" s="72">
        <v>2.403</v>
      </c>
      <c r="H2268" s="12">
        <v>48.707999999999998</v>
      </c>
      <c r="I2268" s="72">
        <v>1.9259999999999999</v>
      </c>
      <c r="J2268" s="72">
        <v>46.335999999999999</v>
      </c>
      <c r="K2268" s="12">
        <v>38.037999999999997</v>
      </c>
      <c r="L2268" s="72">
        <v>1.504</v>
      </c>
      <c r="M2268" s="72">
        <v>38.31</v>
      </c>
      <c r="N2268" s="12">
        <v>86.745999999999995</v>
      </c>
      <c r="O2268" s="72">
        <v>3.43</v>
      </c>
      <c r="P2268" s="72">
        <v>36.192999999999998</v>
      </c>
      <c r="Q2268" s="12">
        <v>0</v>
      </c>
      <c r="R2268" s="72">
        <v>0</v>
      </c>
      <c r="S2268" s="72">
        <v>0</v>
      </c>
      <c r="T2268" s="12">
        <v>86.745999999999995</v>
      </c>
      <c r="U2268" s="72">
        <v>3.43</v>
      </c>
      <c r="V2268" s="72">
        <v>36.192999999999998</v>
      </c>
      <c r="W2268" s="12">
        <v>271.43099999999998</v>
      </c>
      <c r="X2268" s="72">
        <v>10.731999999999999</v>
      </c>
      <c r="Y2268" s="72">
        <v>12.648</v>
      </c>
      <c r="Z2268" s="12">
        <v>358.17700000000002</v>
      </c>
      <c r="AA2268" s="72">
        <v>14.162000000000001</v>
      </c>
      <c r="AB2268" s="72">
        <v>5.07</v>
      </c>
      <c r="AC2268" s="12">
        <v>1340.376</v>
      </c>
      <c r="AD2268" s="72">
        <v>52.996000000000002</v>
      </c>
      <c r="AE2268" s="72">
        <v>1.764</v>
      </c>
      <c r="AF2268" s="12">
        <v>19.059999999999999</v>
      </c>
      <c r="AG2268" s="72">
        <v>0.754</v>
      </c>
      <c r="AH2268" s="72">
        <v>87.882000000000005</v>
      </c>
      <c r="AI2268" s="12">
        <v>32.106999999999999</v>
      </c>
      <c r="AJ2268" s="72">
        <v>1.2689999999999999</v>
      </c>
      <c r="AK2268" s="72">
        <v>54.381999999999998</v>
      </c>
      <c r="AL2268" s="12">
        <v>51.165999999999997</v>
      </c>
      <c r="AM2268" s="72">
        <v>2.0230000000000001</v>
      </c>
      <c r="AN2268" s="72">
        <v>13.435</v>
      </c>
      <c r="AO2268" s="12">
        <v>1391.5429999999999</v>
      </c>
      <c r="AP2268" s="72">
        <v>55.018999999999998</v>
      </c>
      <c r="AQ2268" s="72">
        <v>1.746</v>
      </c>
      <c r="AR2268" s="12">
        <v>16.835999999999999</v>
      </c>
      <c r="AS2268" s="72">
        <v>0.66600000000000004</v>
      </c>
      <c r="AT2268" s="72">
        <v>59.856999999999999</v>
      </c>
      <c r="AU2268" s="12">
        <v>0</v>
      </c>
      <c r="AV2268" s="72">
        <v>0</v>
      </c>
      <c r="AW2268" s="72">
        <v>0</v>
      </c>
      <c r="AX2268" s="12">
        <v>53.024000000000001</v>
      </c>
      <c r="AY2268" s="72">
        <v>2.0960000000000001</v>
      </c>
      <c r="AZ2268" s="72">
        <v>32.151000000000003</v>
      </c>
      <c r="BA2268" s="12">
        <v>53.024000000000001</v>
      </c>
      <c r="BB2268" s="72">
        <v>2.0960000000000001</v>
      </c>
      <c r="BC2268" s="72">
        <v>32.151000000000003</v>
      </c>
      <c r="BD2268" s="12">
        <v>32.883000000000003</v>
      </c>
      <c r="BE2268" s="72">
        <v>1.3</v>
      </c>
      <c r="BF2268" s="72">
        <v>33.567</v>
      </c>
      <c r="BG2268" s="12">
        <v>85.906000000000006</v>
      </c>
      <c r="BH2268" s="72">
        <v>3.3969999999999998</v>
      </c>
      <c r="BI2268" s="72">
        <v>23.202999999999999</v>
      </c>
      <c r="BJ2268" s="12">
        <v>431.90800000000002</v>
      </c>
      <c r="BK2268" s="72">
        <v>17.077000000000002</v>
      </c>
      <c r="BL2268" s="72">
        <v>10.472</v>
      </c>
      <c r="BM2268" s="12">
        <v>603.01599999999996</v>
      </c>
      <c r="BN2268" s="72">
        <v>23.841999999999999</v>
      </c>
      <c r="BO2268" s="72">
        <v>8.4239999999999995</v>
      </c>
      <c r="BP2268" s="12">
        <v>1034.924</v>
      </c>
      <c r="BQ2268" s="72">
        <v>40.918999999999997</v>
      </c>
      <c r="BR2268" s="72">
        <v>5.6689999999999996</v>
      </c>
      <c r="BS2268" s="12">
        <v>1137.6669999999999</v>
      </c>
      <c r="BT2268" s="72">
        <v>44.981000000000002</v>
      </c>
      <c r="BU2268" s="72">
        <v>5.3070000000000004</v>
      </c>
      <c r="BV2268" s="12">
        <v>2529.2089999999998</v>
      </c>
      <c r="BW2268" s="72">
        <v>100</v>
      </c>
      <c r="BX2268" s="72">
        <v>2.6240000000000001</v>
      </c>
      <c r="BY2268" s="13"/>
      <c r="BZ2268" s="13"/>
    </row>
    <row r="2269" spans="1:78" ht="12.75" customHeight="1">
      <c r="A2269" s="122" t="s">
        <v>65</v>
      </c>
      <c r="B2269" s="71" t="s">
        <v>45</v>
      </c>
      <c r="C2269" s="71" t="s">
        <v>24</v>
      </c>
      <c r="D2269" s="34">
        <v>44805</v>
      </c>
      <c r="E2269" s="12">
        <v>1055.1369999999999</v>
      </c>
      <c r="F2269" s="72">
        <v>38.268000000000001</v>
      </c>
      <c r="G2269" s="72">
        <v>1.393</v>
      </c>
      <c r="H2269" s="12">
        <v>22.975000000000001</v>
      </c>
      <c r="I2269" s="72">
        <v>0.83299999999999996</v>
      </c>
      <c r="J2269" s="72">
        <v>64.2</v>
      </c>
      <c r="K2269" s="12">
        <v>25.818000000000001</v>
      </c>
      <c r="L2269" s="72">
        <v>0.93600000000000005</v>
      </c>
      <c r="M2269" s="72">
        <v>50.347999999999999</v>
      </c>
      <c r="N2269" s="12">
        <v>48.792999999999999</v>
      </c>
      <c r="O2269" s="72">
        <v>1.77</v>
      </c>
      <c r="P2269" s="72">
        <v>42.756999999999998</v>
      </c>
      <c r="Q2269" s="12">
        <v>0</v>
      </c>
      <c r="R2269" s="72">
        <v>0</v>
      </c>
      <c r="S2269" s="72">
        <v>0</v>
      </c>
      <c r="T2269" s="12">
        <v>48.792999999999999</v>
      </c>
      <c r="U2269" s="72">
        <v>1.77</v>
      </c>
      <c r="V2269" s="72">
        <v>42.756999999999998</v>
      </c>
      <c r="W2269" s="12">
        <v>273.226</v>
      </c>
      <c r="X2269" s="72">
        <v>9.9090000000000007</v>
      </c>
      <c r="Y2269" s="72">
        <v>10.061</v>
      </c>
      <c r="Z2269" s="12">
        <v>322.01900000000001</v>
      </c>
      <c r="AA2269" s="72">
        <v>11.679</v>
      </c>
      <c r="AB2269" s="72">
        <v>5.367</v>
      </c>
      <c r="AC2269" s="12">
        <v>1377.1559999999999</v>
      </c>
      <c r="AD2269" s="72">
        <v>49.947000000000003</v>
      </c>
      <c r="AE2269" s="72">
        <v>1.631</v>
      </c>
      <c r="AF2269" s="12">
        <v>0</v>
      </c>
      <c r="AG2269" s="72">
        <v>0</v>
      </c>
      <c r="AH2269" s="72">
        <v>0</v>
      </c>
      <c r="AI2269" s="12">
        <v>38.970999999999997</v>
      </c>
      <c r="AJ2269" s="72">
        <v>1.413</v>
      </c>
      <c r="AK2269" s="72">
        <v>7.851</v>
      </c>
      <c r="AL2269" s="12">
        <v>38.970999999999997</v>
      </c>
      <c r="AM2269" s="72">
        <v>1.413</v>
      </c>
      <c r="AN2269" s="72">
        <v>7.851</v>
      </c>
      <c r="AO2269" s="12">
        <v>1416.127</v>
      </c>
      <c r="AP2269" s="72">
        <v>51.360999999999997</v>
      </c>
      <c r="AQ2269" s="72">
        <v>1.5680000000000001</v>
      </c>
      <c r="AR2269" s="12">
        <v>13.154</v>
      </c>
      <c r="AS2269" s="72">
        <v>0.47699999999999998</v>
      </c>
      <c r="AT2269" s="72">
        <v>70.980999999999995</v>
      </c>
      <c r="AU2269" s="12">
        <v>1.8280000000000001</v>
      </c>
      <c r="AV2269" s="72">
        <v>6.6000000000000003E-2</v>
      </c>
      <c r="AW2269" s="72">
        <v>101.19</v>
      </c>
      <c r="AX2269" s="12">
        <v>112.70099999999999</v>
      </c>
      <c r="AY2269" s="72">
        <v>4.0869999999999997</v>
      </c>
      <c r="AZ2269" s="72">
        <v>27.777999999999999</v>
      </c>
      <c r="BA2269" s="12">
        <v>114.529</v>
      </c>
      <c r="BB2269" s="72">
        <v>4.1539999999999999</v>
      </c>
      <c r="BC2269" s="72">
        <v>27.178999999999998</v>
      </c>
      <c r="BD2269" s="12">
        <v>51.106999999999999</v>
      </c>
      <c r="BE2269" s="72">
        <v>1.8540000000000001</v>
      </c>
      <c r="BF2269" s="72">
        <v>36.204999999999998</v>
      </c>
      <c r="BG2269" s="12">
        <v>165.636</v>
      </c>
      <c r="BH2269" s="72">
        <v>6.0069999999999997</v>
      </c>
      <c r="BI2269" s="72">
        <v>21.125</v>
      </c>
      <c r="BJ2269" s="12">
        <v>499.50299999999999</v>
      </c>
      <c r="BK2269" s="72">
        <v>18.116</v>
      </c>
      <c r="BL2269" s="72">
        <v>10.494</v>
      </c>
      <c r="BM2269" s="12">
        <v>662.80399999999997</v>
      </c>
      <c r="BN2269" s="72">
        <v>24.039000000000001</v>
      </c>
      <c r="BO2269" s="72">
        <v>8.3450000000000006</v>
      </c>
      <c r="BP2269" s="12">
        <v>1162.307</v>
      </c>
      <c r="BQ2269" s="72">
        <v>42.155000000000001</v>
      </c>
      <c r="BR2269" s="72">
        <v>4.3630000000000004</v>
      </c>
      <c r="BS2269" s="12">
        <v>1341.097</v>
      </c>
      <c r="BT2269" s="72">
        <v>48.639000000000003</v>
      </c>
      <c r="BU2269" s="72">
        <v>3.6339999999999999</v>
      </c>
      <c r="BV2269" s="12">
        <v>2757.2249999999999</v>
      </c>
      <c r="BW2269" s="72">
        <v>100</v>
      </c>
      <c r="BX2269" s="72">
        <v>1.873</v>
      </c>
      <c r="BY2269" s="13"/>
      <c r="BZ2269" s="13"/>
    </row>
    <row r="2270" spans="1:78" ht="12.75" customHeight="1">
      <c r="A2270" s="122" t="s">
        <v>65</v>
      </c>
      <c r="B2270" s="71" t="s">
        <v>45</v>
      </c>
      <c r="C2270" s="71" t="s">
        <v>24</v>
      </c>
      <c r="D2270" s="34">
        <v>44896</v>
      </c>
      <c r="E2270" s="12">
        <v>1049.9390000000001</v>
      </c>
      <c r="F2270" s="72">
        <v>37.566000000000003</v>
      </c>
      <c r="G2270" s="72">
        <v>1.64</v>
      </c>
      <c r="H2270" s="12">
        <v>24.55</v>
      </c>
      <c r="I2270" s="72">
        <v>0.878</v>
      </c>
      <c r="J2270" s="72">
        <v>51.927</v>
      </c>
      <c r="K2270" s="12">
        <v>38.164999999999999</v>
      </c>
      <c r="L2270" s="72">
        <v>1.3660000000000001</v>
      </c>
      <c r="M2270" s="72">
        <v>50.762999999999998</v>
      </c>
      <c r="N2270" s="12">
        <v>62.715000000000003</v>
      </c>
      <c r="O2270" s="72">
        <v>2.2440000000000002</v>
      </c>
      <c r="P2270" s="72">
        <v>36.840000000000003</v>
      </c>
      <c r="Q2270" s="12">
        <v>1.75</v>
      </c>
      <c r="R2270" s="72">
        <v>6.3E-2</v>
      </c>
      <c r="S2270" s="72">
        <v>105.133</v>
      </c>
      <c r="T2270" s="12">
        <v>64.465000000000003</v>
      </c>
      <c r="U2270" s="72">
        <v>2.306</v>
      </c>
      <c r="V2270" s="72">
        <v>35.386000000000003</v>
      </c>
      <c r="W2270" s="12">
        <v>309.58699999999999</v>
      </c>
      <c r="X2270" s="72">
        <v>11.077</v>
      </c>
      <c r="Y2270" s="72">
        <v>9.7240000000000002</v>
      </c>
      <c r="Z2270" s="12">
        <v>374.05200000000002</v>
      </c>
      <c r="AA2270" s="72">
        <v>13.382999999999999</v>
      </c>
      <c r="AB2270" s="72">
        <v>5.9059999999999997</v>
      </c>
      <c r="AC2270" s="12">
        <v>1423.991</v>
      </c>
      <c r="AD2270" s="72">
        <v>50.948999999999998</v>
      </c>
      <c r="AE2270" s="72">
        <v>1.5309999999999999</v>
      </c>
      <c r="AF2270" s="12">
        <v>0</v>
      </c>
      <c r="AG2270" s="72">
        <v>0</v>
      </c>
      <c r="AH2270" s="72">
        <v>0</v>
      </c>
      <c r="AI2270" s="12">
        <v>34.424999999999997</v>
      </c>
      <c r="AJ2270" s="72">
        <v>1.232</v>
      </c>
      <c r="AK2270" s="72">
        <v>8.4849999999999994</v>
      </c>
      <c r="AL2270" s="12">
        <v>34.424999999999997</v>
      </c>
      <c r="AM2270" s="72">
        <v>1.232</v>
      </c>
      <c r="AN2270" s="72">
        <v>8.4849999999999994</v>
      </c>
      <c r="AO2270" s="12">
        <v>1458.415</v>
      </c>
      <c r="AP2270" s="72">
        <v>52.180999999999997</v>
      </c>
      <c r="AQ2270" s="72">
        <v>1.468</v>
      </c>
      <c r="AR2270" s="12">
        <v>12.233000000000001</v>
      </c>
      <c r="AS2270" s="72">
        <v>0.438</v>
      </c>
      <c r="AT2270" s="72">
        <v>56.329000000000001</v>
      </c>
      <c r="AU2270" s="12">
        <v>0</v>
      </c>
      <c r="AV2270" s="72">
        <v>0</v>
      </c>
      <c r="AW2270" s="72">
        <v>0</v>
      </c>
      <c r="AX2270" s="12">
        <v>124.508</v>
      </c>
      <c r="AY2270" s="72">
        <v>4.4550000000000001</v>
      </c>
      <c r="AZ2270" s="72">
        <v>20.056000000000001</v>
      </c>
      <c r="BA2270" s="12">
        <v>124.508</v>
      </c>
      <c r="BB2270" s="72">
        <v>4.4550000000000001</v>
      </c>
      <c r="BC2270" s="72">
        <v>20.056000000000001</v>
      </c>
      <c r="BD2270" s="12">
        <v>68.168999999999997</v>
      </c>
      <c r="BE2270" s="72">
        <v>2.4390000000000001</v>
      </c>
      <c r="BF2270" s="72">
        <v>40.648000000000003</v>
      </c>
      <c r="BG2270" s="12">
        <v>192.67699999999999</v>
      </c>
      <c r="BH2270" s="72">
        <v>6.8940000000000001</v>
      </c>
      <c r="BI2270" s="72">
        <v>20.405000000000001</v>
      </c>
      <c r="BJ2270" s="12">
        <v>496.34199999999998</v>
      </c>
      <c r="BK2270" s="72">
        <v>17.759</v>
      </c>
      <c r="BL2270" s="72">
        <v>10.058</v>
      </c>
      <c r="BM2270" s="12">
        <v>635.27</v>
      </c>
      <c r="BN2270" s="72">
        <v>22.728999999999999</v>
      </c>
      <c r="BO2270" s="72">
        <v>7.9279999999999999</v>
      </c>
      <c r="BP2270" s="12">
        <v>1131.6120000000001</v>
      </c>
      <c r="BQ2270" s="72">
        <v>40.488</v>
      </c>
      <c r="BR2270" s="72">
        <v>5.556</v>
      </c>
      <c r="BS2270" s="12">
        <v>1336.5219999999999</v>
      </c>
      <c r="BT2270" s="72">
        <v>47.819000000000003</v>
      </c>
      <c r="BU2270" s="72">
        <v>3.9129999999999998</v>
      </c>
      <c r="BV2270" s="12">
        <v>2794.9380000000001</v>
      </c>
      <c r="BW2270" s="72">
        <v>100</v>
      </c>
      <c r="BX2270" s="72">
        <v>1.972</v>
      </c>
      <c r="BY2270" s="13"/>
      <c r="BZ2270" s="13"/>
    </row>
    <row r="2271" spans="1:78" ht="12.75" customHeight="1">
      <c r="A2271" s="122" t="s">
        <v>65</v>
      </c>
      <c r="B2271" s="71" t="s">
        <v>45</v>
      </c>
      <c r="C2271" s="71" t="s">
        <v>24</v>
      </c>
      <c r="D2271" s="34">
        <v>44986</v>
      </c>
      <c r="E2271" s="12">
        <v>1008.9349999999999</v>
      </c>
      <c r="F2271" s="72">
        <v>37.686999999999998</v>
      </c>
      <c r="G2271" s="72">
        <v>1.8620000000000001</v>
      </c>
      <c r="H2271" s="12">
        <v>18.288</v>
      </c>
      <c r="I2271" s="72">
        <v>0.68300000000000005</v>
      </c>
      <c r="J2271" s="72">
        <v>37.069000000000003</v>
      </c>
      <c r="K2271" s="12">
        <v>19.661999999999999</v>
      </c>
      <c r="L2271" s="72">
        <v>0.73399999999999999</v>
      </c>
      <c r="M2271" s="72">
        <v>36.44</v>
      </c>
      <c r="N2271" s="12">
        <v>37.950000000000003</v>
      </c>
      <c r="O2271" s="72">
        <v>1.4179999999999999</v>
      </c>
      <c r="P2271" s="72">
        <v>26.699000000000002</v>
      </c>
      <c r="Q2271" s="12">
        <v>1.8280000000000001</v>
      </c>
      <c r="R2271" s="72">
        <v>6.8000000000000005E-2</v>
      </c>
      <c r="S2271" s="72">
        <v>102.048</v>
      </c>
      <c r="T2271" s="12">
        <v>39.777999999999999</v>
      </c>
      <c r="U2271" s="72">
        <v>1.486</v>
      </c>
      <c r="V2271" s="72">
        <v>26.045999999999999</v>
      </c>
      <c r="W2271" s="12">
        <v>295.49299999999999</v>
      </c>
      <c r="X2271" s="72">
        <v>11.038</v>
      </c>
      <c r="Y2271" s="72">
        <v>5.8630000000000004</v>
      </c>
      <c r="Z2271" s="12">
        <v>335.27100000000002</v>
      </c>
      <c r="AA2271" s="72">
        <v>12.523</v>
      </c>
      <c r="AB2271" s="72">
        <v>5.8470000000000004</v>
      </c>
      <c r="AC2271" s="12">
        <v>1344.2059999999999</v>
      </c>
      <c r="AD2271" s="72">
        <v>50.21</v>
      </c>
      <c r="AE2271" s="72">
        <v>1.768</v>
      </c>
      <c r="AF2271" s="12">
        <v>4.5229999999999997</v>
      </c>
      <c r="AG2271" s="72">
        <v>0.16900000000000001</v>
      </c>
      <c r="AH2271" s="72">
        <v>106.377</v>
      </c>
      <c r="AI2271" s="12">
        <v>32.823</v>
      </c>
      <c r="AJ2271" s="72">
        <v>1.226</v>
      </c>
      <c r="AK2271" s="72">
        <v>19.98</v>
      </c>
      <c r="AL2271" s="12">
        <v>37.345999999999997</v>
      </c>
      <c r="AM2271" s="72">
        <v>1.395</v>
      </c>
      <c r="AN2271" s="72">
        <v>11.379</v>
      </c>
      <c r="AO2271" s="12">
        <v>1381.5519999999999</v>
      </c>
      <c r="AP2271" s="72">
        <v>51.604999999999997</v>
      </c>
      <c r="AQ2271" s="72">
        <v>1.8220000000000001</v>
      </c>
      <c r="AR2271" s="12">
        <v>14.836</v>
      </c>
      <c r="AS2271" s="72">
        <v>0.55400000000000005</v>
      </c>
      <c r="AT2271" s="72">
        <v>42.63</v>
      </c>
      <c r="AU2271" s="12">
        <v>3.0139999999999998</v>
      </c>
      <c r="AV2271" s="72">
        <v>0.113</v>
      </c>
      <c r="AW2271" s="72">
        <v>73.001999999999995</v>
      </c>
      <c r="AX2271" s="12">
        <v>138.48699999999999</v>
      </c>
      <c r="AY2271" s="72">
        <v>5.173</v>
      </c>
      <c r="AZ2271" s="72">
        <v>19.062999999999999</v>
      </c>
      <c r="BA2271" s="12">
        <v>141.501</v>
      </c>
      <c r="BB2271" s="72">
        <v>5.2859999999999996</v>
      </c>
      <c r="BC2271" s="72">
        <v>19.34</v>
      </c>
      <c r="BD2271" s="12">
        <v>84.942999999999998</v>
      </c>
      <c r="BE2271" s="72">
        <v>3.173</v>
      </c>
      <c r="BF2271" s="72">
        <v>22.562000000000001</v>
      </c>
      <c r="BG2271" s="12">
        <v>226.44399999999999</v>
      </c>
      <c r="BH2271" s="72">
        <v>8.4580000000000002</v>
      </c>
      <c r="BI2271" s="72">
        <v>13.303000000000001</v>
      </c>
      <c r="BJ2271" s="12">
        <v>388.06</v>
      </c>
      <c r="BK2271" s="72">
        <v>14.494999999999999</v>
      </c>
      <c r="BL2271" s="72">
        <v>8.1750000000000007</v>
      </c>
      <c r="BM2271" s="12">
        <v>666.25599999999997</v>
      </c>
      <c r="BN2271" s="72">
        <v>24.887</v>
      </c>
      <c r="BO2271" s="72">
        <v>5.681</v>
      </c>
      <c r="BP2271" s="12">
        <v>1054.3150000000001</v>
      </c>
      <c r="BQ2271" s="72">
        <v>39.381999999999998</v>
      </c>
      <c r="BR2271" s="72">
        <v>3.04</v>
      </c>
      <c r="BS2271" s="12">
        <v>1295.595</v>
      </c>
      <c r="BT2271" s="72">
        <v>48.395000000000003</v>
      </c>
      <c r="BU2271" s="72">
        <v>3.1030000000000002</v>
      </c>
      <c r="BV2271" s="12">
        <v>2677.1469999999999</v>
      </c>
      <c r="BW2271" s="72">
        <v>100</v>
      </c>
      <c r="BX2271" s="72">
        <v>1.6910000000000001</v>
      </c>
      <c r="BY2271" s="13"/>
      <c r="BZ2271" s="13"/>
    </row>
    <row r="2272" spans="1:78" ht="12.75" customHeight="1">
      <c r="A2272" s="122" t="s">
        <v>65</v>
      </c>
      <c r="B2272" s="71" t="s">
        <v>45</v>
      </c>
      <c r="C2272" s="71" t="s">
        <v>24</v>
      </c>
      <c r="D2272" s="34">
        <v>45078</v>
      </c>
      <c r="E2272" s="12">
        <v>1025.008</v>
      </c>
      <c r="F2272" s="72">
        <v>39.07</v>
      </c>
      <c r="G2272" s="72">
        <v>1.4390000000000001</v>
      </c>
      <c r="H2272" s="12">
        <v>15.913</v>
      </c>
      <c r="I2272" s="72">
        <v>0.60699999999999998</v>
      </c>
      <c r="J2272" s="72">
        <v>48.472999999999999</v>
      </c>
      <c r="K2272" s="12">
        <v>21.98</v>
      </c>
      <c r="L2272" s="72">
        <v>0.83799999999999997</v>
      </c>
      <c r="M2272" s="72">
        <v>40.112000000000002</v>
      </c>
      <c r="N2272" s="12">
        <v>37.893000000000001</v>
      </c>
      <c r="O2272" s="72">
        <v>1.444</v>
      </c>
      <c r="P2272" s="72">
        <v>28.190999999999999</v>
      </c>
      <c r="Q2272" s="12">
        <v>0</v>
      </c>
      <c r="R2272" s="72">
        <v>0</v>
      </c>
      <c r="S2272" s="72">
        <v>0</v>
      </c>
      <c r="T2272" s="12">
        <v>37.893000000000001</v>
      </c>
      <c r="U2272" s="72">
        <v>1.444</v>
      </c>
      <c r="V2272" s="72">
        <v>28.190999999999999</v>
      </c>
      <c r="W2272" s="12">
        <v>285.00299999999999</v>
      </c>
      <c r="X2272" s="72">
        <v>10.863</v>
      </c>
      <c r="Y2272" s="72">
        <v>7.4779999999999998</v>
      </c>
      <c r="Z2272" s="12">
        <v>322.89600000000002</v>
      </c>
      <c r="AA2272" s="72">
        <v>12.308</v>
      </c>
      <c r="AB2272" s="72">
        <v>8.0939999999999994</v>
      </c>
      <c r="AC2272" s="12">
        <v>1347.904</v>
      </c>
      <c r="AD2272" s="72">
        <v>51.378</v>
      </c>
      <c r="AE2272" s="72">
        <v>2.1739999999999999</v>
      </c>
      <c r="AF2272" s="12">
        <v>2.863</v>
      </c>
      <c r="AG2272" s="72">
        <v>0.109</v>
      </c>
      <c r="AH2272" s="72">
        <v>113.23699999999999</v>
      </c>
      <c r="AI2272" s="12">
        <v>36.052999999999997</v>
      </c>
      <c r="AJ2272" s="72">
        <v>1.3740000000000001</v>
      </c>
      <c r="AK2272" s="72">
        <v>12.196</v>
      </c>
      <c r="AL2272" s="12">
        <v>38.915999999999997</v>
      </c>
      <c r="AM2272" s="72">
        <v>1.4830000000000001</v>
      </c>
      <c r="AN2272" s="72">
        <v>8.7080000000000002</v>
      </c>
      <c r="AO2272" s="12">
        <v>1386.82</v>
      </c>
      <c r="AP2272" s="72">
        <v>52.860999999999997</v>
      </c>
      <c r="AQ2272" s="72">
        <v>2.0830000000000002</v>
      </c>
      <c r="AR2272" s="12">
        <v>2.4300000000000002</v>
      </c>
      <c r="AS2272" s="72">
        <v>9.2999999999999999E-2</v>
      </c>
      <c r="AT2272" s="72">
        <v>74.825000000000003</v>
      </c>
      <c r="AU2272" s="12">
        <v>1.974</v>
      </c>
      <c r="AV2272" s="72">
        <v>7.4999999999999997E-2</v>
      </c>
      <c r="AW2272" s="72">
        <v>101.371</v>
      </c>
      <c r="AX2272" s="12">
        <v>112.245</v>
      </c>
      <c r="AY2272" s="72">
        <v>4.2779999999999996</v>
      </c>
      <c r="AZ2272" s="72">
        <v>18.489000000000001</v>
      </c>
      <c r="BA2272" s="12">
        <v>114.21899999999999</v>
      </c>
      <c r="BB2272" s="72">
        <v>4.3540000000000001</v>
      </c>
      <c r="BC2272" s="72">
        <v>18.224</v>
      </c>
      <c r="BD2272" s="12">
        <v>27.49</v>
      </c>
      <c r="BE2272" s="72">
        <v>1.048</v>
      </c>
      <c r="BF2272" s="72">
        <v>29.774999999999999</v>
      </c>
      <c r="BG2272" s="12">
        <v>141.709</v>
      </c>
      <c r="BH2272" s="72">
        <v>5.4009999999999998</v>
      </c>
      <c r="BI2272" s="72">
        <v>15.711</v>
      </c>
      <c r="BJ2272" s="12">
        <v>479.33800000000002</v>
      </c>
      <c r="BK2272" s="72">
        <v>18.271000000000001</v>
      </c>
      <c r="BL2272" s="72">
        <v>7.8209999999999997</v>
      </c>
      <c r="BM2272" s="12">
        <v>613.22699999999998</v>
      </c>
      <c r="BN2272" s="72">
        <v>23.373999999999999</v>
      </c>
      <c r="BO2272" s="72">
        <v>7.444</v>
      </c>
      <c r="BP2272" s="12">
        <v>1092.5650000000001</v>
      </c>
      <c r="BQ2272" s="72">
        <v>41.645000000000003</v>
      </c>
      <c r="BR2272" s="72">
        <v>4.2830000000000004</v>
      </c>
      <c r="BS2272" s="12">
        <v>1236.703</v>
      </c>
      <c r="BT2272" s="72">
        <v>47.139000000000003</v>
      </c>
      <c r="BU2272" s="72">
        <v>3.6309999999999998</v>
      </c>
      <c r="BV2272" s="12">
        <v>2623.5230000000001</v>
      </c>
      <c r="BW2272" s="72">
        <v>100</v>
      </c>
      <c r="BX2272" s="72">
        <v>1.6439999999999999</v>
      </c>
      <c r="BY2272" s="13"/>
      <c r="BZ2272" s="13"/>
    </row>
    <row r="2273" spans="1:78" ht="12.75" customHeight="1">
      <c r="A2273" s="122" t="s">
        <v>65</v>
      </c>
      <c r="B2273" s="71" t="s">
        <v>45</v>
      </c>
      <c r="C2273" s="71" t="s">
        <v>24</v>
      </c>
      <c r="D2273" s="34">
        <v>45170</v>
      </c>
      <c r="E2273" s="12">
        <v>1040.585</v>
      </c>
      <c r="F2273" s="72">
        <v>39.304000000000002</v>
      </c>
      <c r="G2273" s="72">
        <v>1.889</v>
      </c>
      <c r="H2273" s="12">
        <v>19.454999999999998</v>
      </c>
      <c r="I2273" s="72">
        <v>0.73499999999999999</v>
      </c>
      <c r="J2273" s="72">
        <v>34.377000000000002</v>
      </c>
      <c r="K2273" s="12">
        <v>40.284999999999997</v>
      </c>
      <c r="L2273" s="72">
        <v>1.522</v>
      </c>
      <c r="M2273" s="72">
        <v>43.838999999999999</v>
      </c>
      <c r="N2273" s="12">
        <v>59.74</v>
      </c>
      <c r="O2273" s="72">
        <v>2.2559999999999998</v>
      </c>
      <c r="P2273" s="72">
        <v>29.838999999999999</v>
      </c>
      <c r="Q2273" s="12">
        <v>3.0550000000000002</v>
      </c>
      <c r="R2273" s="72">
        <v>0.115</v>
      </c>
      <c r="S2273" s="72">
        <v>94.388000000000005</v>
      </c>
      <c r="T2273" s="12">
        <v>62.795000000000002</v>
      </c>
      <c r="U2273" s="72">
        <v>2.3719999999999999</v>
      </c>
      <c r="V2273" s="72">
        <v>28.268000000000001</v>
      </c>
      <c r="W2273" s="12">
        <v>308.41300000000001</v>
      </c>
      <c r="X2273" s="72">
        <v>11.648999999999999</v>
      </c>
      <c r="Y2273" s="72">
        <v>6.2919999999999998</v>
      </c>
      <c r="Z2273" s="12">
        <v>371.20699999999999</v>
      </c>
      <c r="AA2273" s="72">
        <v>14.021000000000001</v>
      </c>
      <c r="AB2273" s="72">
        <v>3.577</v>
      </c>
      <c r="AC2273" s="12">
        <v>1411.7929999999999</v>
      </c>
      <c r="AD2273" s="72">
        <v>53.325000000000003</v>
      </c>
      <c r="AE2273" s="72">
        <v>1.62</v>
      </c>
      <c r="AF2273" s="12">
        <v>0.69199999999999995</v>
      </c>
      <c r="AG2273" s="72">
        <v>2.5999999999999999E-2</v>
      </c>
      <c r="AH2273" s="72">
        <v>111.042</v>
      </c>
      <c r="AI2273" s="12">
        <v>33.938000000000002</v>
      </c>
      <c r="AJ2273" s="72">
        <v>1.282</v>
      </c>
      <c r="AK2273" s="72">
        <v>10.148999999999999</v>
      </c>
      <c r="AL2273" s="12">
        <v>34.630000000000003</v>
      </c>
      <c r="AM2273" s="72">
        <v>1.3080000000000001</v>
      </c>
      <c r="AN2273" s="72">
        <v>9.9640000000000004</v>
      </c>
      <c r="AO2273" s="12">
        <v>1446.423</v>
      </c>
      <c r="AP2273" s="72">
        <v>54.633000000000003</v>
      </c>
      <c r="AQ2273" s="72">
        <v>1.4650000000000001</v>
      </c>
      <c r="AR2273" s="12">
        <v>11.648</v>
      </c>
      <c r="AS2273" s="72">
        <v>0.44</v>
      </c>
      <c r="AT2273" s="72">
        <v>57.898000000000003</v>
      </c>
      <c r="AU2273" s="12">
        <v>3.9260000000000002</v>
      </c>
      <c r="AV2273" s="72">
        <v>0.14799999999999999</v>
      </c>
      <c r="AW2273" s="72">
        <v>68.838999999999999</v>
      </c>
      <c r="AX2273" s="12">
        <v>103.66200000000001</v>
      </c>
      <c r="AY2273" s="72">
        <v>3.915</v>
      </c>
      <c r="AZ2273" s="72">
        <v>17.007000000000001</v>
      </c>
      <c r="BA2273" s="12">
        <v>107.58799999999999</v>
      </c>
      <c r="BB2273" s="72">
        <v>4.0640000000000001</v>
      </c>
      <c r="BC2273" s="72">
        <v>16.905999999999999</v>
      </c>
      <c r="BD2273" s="12">
        <v>16.594000000000001</v>
      </c>
      <c r="BE2273" s="72">
        <v>0.627</v>
      </c>
      <c r="BF2273" s="72">
        <v>38.588999999999999</v>
      </c>
      <c r="BG2273" s="12">
        <v>124.182</v>
      </c>
      <c r="BH2273" s="72">
        <v>4.6900000000000004</v>
      </c>
      <c r="BI2273" s="72">
        <v>16.843</v>
      </c>
      <c r="BJ2273" s="12">
        <v>469.70600000000002</v>
      </c>
      <c r="BK2273" s="72">
        <v>17.741</v>
      </c>
      <c r="BL2273" s="72">
        <v>7.3689999999999998</v>
      </c>
      <c r="BM2273" s="12">
        <v>595.58600000000001</v>
      </c>
      <c r="BN2273" s="72">
        <v>22.495999999999999</v>
      </c>
      <c r="BO2273" s="72">
        <v>6.8730000000000002</v>
      </c>
      <c r="BP2273" s="12">
        <v>1065.2919999999999</v>
      </c>
      <c r="BQ2273" s="72">
        <v>40.237000000000002</v>
      </c>
      <c r="BR2273" s="72">
        <v>3.153</v>
      </c>
      <c r="BS2273" s="12">
        <v>1201.1220000000001</v>
      </c>
      <c r="BT2273" s="72">
        <v>45.366999999999997</v>
      </c>
      <c r="BU2273" s="72">
        <v>2.895</v>
      </c>
      <c r="BV2273" s="12">
        <v>2647.5450000000001</v>
      </c>
      <c r="BW2273" s="72">
        <v>100</v>
      </c>
      <c r="BX2273" s="72">
        <v>1.4930000000000001</v>
      </c>
      <c r="BY2273" s="13"/>
      <c r="BZ2273" s="13"/>
    </row>
    <row r="2274" spans="1:78" ht="12.75" customHeight="1">
      <c r="A2274" s="122" t="s">
        <v>65</v>
      </c>
      <c r="B2274" s="71" t="s">
        <v>45</v>
      </c>
      <c r="C2274" s="71" t="s">
        <v>24</v>
      </c>
      <c r="D2274" s="34">
        <v>45261</v>
      </c>
      <c r="E2274" s="12">
        <v>1070.241</v>
      </c>
      <c r="F2274" s="72">
        <v>38.948999999999998</v>
      </c>
      <c r="G2274" s="72">
        <v>1.5509999999999999</v>
      </c>
      <c r="H2274" s="12">
        <v>32.676000000000002</v>
      </c>
      <c r="I2274" s="72">
        <v>1.1890000000000001</v>
      </c>
      <c r="J2274" s="72">
        <v>28.597000000000001</v>
      </c>
      <c r="K2274" s="12">
        <v>25.13</v>
      </c>
      <c r="L2274" s="72">
        <v>0.91500000000000004</v>
      </c>
      <c r="M2274" s="72">
        <v>36.078000000000003</v>
      </c>
      <c r="N2274" s="12">
        <v>57.805999999999997</v>
      </c>
      <c r="O2274" s="72">
        <v>2.1040000000000001</v>
      </c>
      <c r="P2274" s="72">
        <v>21.84</v>
      </c>
      <c r="Q2274" s="12">
        <v>4.1909999999999998</v>
      </c>
      <c r="R2274" s="72">
        <v>0.153</v>
      </c>
      <c r="S2274" s="72">
        <v>103.46</v>
      </c>
      <c r="T2274" s="12">
        <v>61.997</v>
      </c>
      <c r="U2274" s="72">
        <v>2.2559999999999998</v>
      </c>
      <c r="V2274" s="72">
        <v>21.82</v>
      </c>
      <c r="W2274" s="12">
        <v>307.47000000000003</v>
      </c>
      <c r="X2274" s="72">
        <v>11.19</v>
      </c>
      <c r="Y2274" s="72">
        <v>6.82</v>
      </c>
      <c r="Z2274" s="12">
        <v>369.46800000000002</v>
      </c>
      <c r="AA2274" s="72">
        <v>13.446</v>
      </c>
      <c r="AB2274" s="72">
        <v>4.4210000000000003</v>
      </c>
      <c r="AC2274" s="12">
        <v>1439.7080000000001</v>
      </c>
      <c r="AD2274" s="72">
        <v>52.395000000000003</v>
      </c>
      <c r="AE2274" s="72">
        <v>1.466</v>
      </c>
      <c r="AF2274" s="12">
        <v>1.2869999999999999</v>
      </c>
      <c r="AG2274" s="72">
        <v>4.7E-2</v>
      </c>
      <c r="AH2274" s="72">
        <v>110.616</v>
      </c>
      <c r="AI2274" s="12">
        <v>34.082000000000001</v>
      </c>
      <c r="AJ2274" s="72">
        <v>1.24</v>
      </c>
      <c r="AK2274" s="72">
        <v>10.233000000000001</v>
      </c>
      <c r="AL2274" s="12">
        <v>35.369</v>
      </c>
      <c r="AM2274" s="72">
        <v>1.2869999999999999</v>
      </c>
      <c r="AN2274" s="72">
        <v>8.9649999999999999</v>
      </c>
      <c r="AO2274" s="12">
        <v>1475.077</v>
      </c>
      <c r="AP2274" s="72">
        <v>53.683</v>
      </c>
      <c r="AQ2274" s="72">
        <v>1.2909999999999999</v>
      </c>
      <c r="AR2274" s="12">
        <v>19.959</v>
      </c>
      <c r="AS2274" s="72">
        <v>0.72599999999999998</v>
      </c>
      <c r="AT2274" s="72">
        <v>47.838999999999999</v>
      </c>
      <c r="AU2274" s="12">
        <v>2.335</v>
      </c>
      <c r="AV2274" s="72">
        <v>8.5000000000000006E-2</v>
      </c>
      <c r="AW2274" s="72">
        <v>89.263999999999996</v>
      </c>
      <c r="AX2274" s="12">
        <v>107.157</v>
      </c>
      <c r="AY2274" s="72">
        <v>3.9</v>
      </c>
      <c r="AZ2274" s="72">
        <v>16.7</v>
      </c>
      <c r="BA2274" s="12">
        <v>109.492</v>
      </c>
      <c r="BB2274" s="72">
        <v>3.9849999999999999</v>
      </c>
      <c r="BC2274" s="72">
        <v>16.216999999999999</v>
      </c>
      <c r="BD2274" s="12">
        <v>7.2469999999999999</v>
      </c>
      <c r="BE2274" s="72">
        <v>0.26400000000000001</v>
      </c>
      <c r="BF2274" s="72">
        <v>55.869</v>
      </c>
      <c r="BG2274" s="12">
        <v>116.739</v>
      </c>
      <c r="BH2274" s="72">
        <v>4.2489999999999997</v>
      </c>
      <c r="BI2274" s="72">
        <v>15.288</v>
      </c>
      <c r="BJ2274" s="12">
        <v>410.96199999999999</v>
      </c>
      <c r="BK2274" s="72">
        <v>14.956</v>
      </c>
      <c r="BL2274" s="72">
        <v>8.3439999999999994</v>
      </c>
      <c r="BM2274" s="12">
        <v>725.03499999999997</v>
      </c>
      <c r="BN2274" s="72">
        <v>26.385999999999999</v>
      </c>
      <c r="BO2274" s="72">
        <v>6.3079999999999998</v>
      </c>
      <c r="BP2274" s="12">
        <v>1135.9970000000001</v>
      </c>
      <c r="BQ2274" s="72">
        <v>41.341999999999999</v>
      </c>
      <c r="BR2274" s="72">
        <v>3.9620000000000002</v>
      </c>
      <c r="BS2274" s="12">
        <v>1272.6949999999999</v>
      </c>
      <c r="BT2274" s="72">
        <v>46.317</v>
      </c>
      <c r="BU2274" s="72">
        <v>3.5960000000000001</v>
      </c>
      <c r="BV2274" s="12">
        <v>2747.7730000000001</v>
      </c>
      <c r="BW2274" s="72">
        <v>100</v>
      </c>
      <c r="BX2274" s="72">
        <v>1.492</v>
      </c>
      <c r="BY2274" s="13"/>
      <c r="BZ2274" s="13"/>
    </row>
    <row r="2275" spans="1:78" ht="12.75" customHeight="1">
      <c r="A2275" s="122" t="s">
        <v>65</v>
      </c>
      <c r="B2275" s="71" t="s">
        <v>45</v>
      </c>
      <c r="C2275" s="71" t="s">
        <v>24</v>
      </c>
      <c r="D2275" s="34">
        <v>45352</v>
      </c>
      <c r="E2275" s="12">
        <v>1060.0219999999999</v>
      </c>
      <c r="F2275" s="72">
        <v>38.033999999999999</v>
      </c>
      <c r="G2275" s="72">
        <v>1.4870000000000001</v>
      </c>
      <c r="H2275" s="12">
        <v>13.093</v>
      </c>
      <c r="I2275" s="72">
        <v>0.47</v>
      </c>
      <c r="J2275" s="72">
        <v>50.945999999999998</v>
      </c>
      <c r="K2275" s="12">
        <v>31.844999999999999</v>
      </c>
      <c r="L2275" s="72">
        <v>1.143</v>
      </c>
      <c r="M2275" s="72">
        <v>41.72</v>
      </c>
      <c r="N2275" s="12">
        <v>44.936999999999998</v>
      </c>
      <c r="O2275" s="72">
        <v>1.6120000000000001</v>
      </c>
      <c r="P2275" s="72">
        <v>30.812000000000001</v>
      </c>
      <c r="Q2275" s="12">
        <v>1.153</v>
      </c>
      <c r="R2275" s="72">
        <v>4.1000000000000002E-2</v>
      </c>
      <c r="S2275" s="72">
        <v>104.49</v>
      </c>
      <c r="T2275" s="12">
        <v>46.09</v>
      </c>
      <c r="U2275" s="72">
        <v>1.6539999999999999</v>
      </c>
      <c r="V2275" s="72">
        <v>30.081</v>
      </c>
      <c r="W2275" s="12">
        <v>311.10899999999998</v>
      </c>
      <c r="X2275" s="72">
        <v>11.163</v>
      </c>
      <c r="Y2275" s="72">
        <v>7.0860000000000003</v>
      </c>
      <c r="Z2275" s="12">
        <v>357.2</v>
      </c>
      <c r="AA2275" s="72">
        <v>12.816000000000001</v>
      </c>
      <c r="AB2275" s="72">
        <v>5.8780000000000001</v>
      </c>
      <c r="AC2275" s="12">
        <v>1417.222</v>
      </c>
      <c r="AD2275" s="72">
        <v>50.85</v>
      </c>
      <c r="AE2275" s="72">
        <v>1.669</v>
      </c>
      <c r="AF2275" s="12">
        <v>3.0230000000000001</v>
      </c>
      <c r="AG2275" s="72">
        <v>0.108</v>
      </c>
      <c r="AH2275" s="72">
        <v>104.27800000000001</v>
      </c>
      <c r="AI2275" s="12">
        <v>36.121000000000002</v>
      </c>
      <c r="AJ2275" s="72">
        <v>1.296</v>
      </c>
      <c r="AK2275" s="72">
        <v>15.946999999999999</v>
      </c>
      <c r="AL2275" s="12">
        <v>39.143000000000001</v>
      </c>
      <c r="AM2275" s="72">
        <v>1.4039999999999999</v>
      </c>
      <c r="AN2275" s="72">
        <v>11.599</v>
      </c>
      <c r="AO2275" s="12">
        <v>1456.365</v>
      </c>
      <c r="AP2275" s="72">
        <v>52.255000000000003</v>
      </c>
      <c r="AQ2275" s="72">
        <v>1.573</v>
      </c>
      <c r="AR2275" s="12">
        <v>12.583</v>
      </c>
      <c r="AS2275" s="72">
        <v>0.45100000000000001</v>
      </c>
      <c r="AT2275" s="72">
        <v>50.55</v>
      </c>
      <c r="AU2275" s="12">
        <v>2.2050000000000001</v>
      </c>
      <c r="AV2275" s="72">
        <v>7.9000000000000001E-2</v>
      </c>
      <c r="AW2275" s="72">
        <v>103.113</v>
      </c>
      <c r="AX2275" s="12">
        <v>92.805999999999997</v>
      </c>
      <c r="AY2275" s="72">
        <v>3.33</v>
      </c>
      <c r="AZ2275" s="72">
        <v>21.074000000000002</v>
      </c>
      <c r="BA2275" s="12">
        <v>95.010999999999996</v>
      </c>
      <c r="BB2275" s="72">
        <v>3.4089999999999998</v>
      </c>
      <c r="BC2275" s="72">
        <v>20.698</v>
      </c>
      <c r="BD2275" s="12">
        <v>10.266</v>
      </c>
      <c r="BE2275" s="72">
        <v>0.36799999999999999</v>
      </c>
      <c r="BF2275" s="72">
        <v>43.018000000000001</v>
      </c>
      <c r="BG2275" s="12">
        <v>105.27800000000001</v>
      </c>
      <c r="BH2275" s="72">
        <v>3.7770000000000001</v>
      </c>
      <c r="BI2275" s="72">
        <v>19.315000000000001</v>
      </c>
      <c r="BJ2275" s="12">
        <v>544.27</v>
      </c>
      <c r="BK2275" s="72">
        <v>19.527999999999999</v>
      </c>
      <c r="BL2275" s="72">
        <v>8.7469999999999999</v>
      </c>
      <c r="BM2275" s="12">
        <v>668.56500000000005</v>
      </c>
      <c r="BN2275" s="72">
        <v>23.988</v>
      </c>
      <c r="BO2275" s="72">
        <v>7.0170000000000003</v>
      </c>
      <c r="BP2275" s="12">
        <v>1212.835</v>
      </c>
      <c r="BQ2275" s="72">
        <v>43.517000000000003</v>
      </c>
      <c r="BR2275" s="72">
        <v>3.1840000000000002</v>
      </c>
      <c r="BS2275" s="12">
        <v>1330.6949999999999</v>
      </c>
      <c r="BT2275" s="72">
        <v>47.744999999999997</v>
      </c>
      <c r="BU2275" s="72">
        <v>3.1880000000000002</v>
      </c>
      <c r="BV2275" s="12">
        <v>2787.06</v>
      </c>
      <c r="BW2275" s="72">
        <v>100</v>
      </c>
      <c r="BX2275" s="72">
        <v>1.359</v>
      </c>
      <c r="BY2275" s="13"/>
      <c r="BZ2275" s="13"/>
    </row>
    <row r="2276" spans="1:78" ht="12.75" customHeight="1">
      <c r="A2276" s="122" t="s">
        <v>65</v>
      </c>
      <c r="B2276" s="71" t="s">
        <v>45</v>
      </c>
      <c r="C2276" s="71" t="s">
        <v>24</v>
      </c>
      <c r="D2276" s="34">
        <v>45444</v>
      </c>
      <c r="E2276" s="12">
        <v>1071.271</v>
      </c>
      <c r="F2276" s="72">
        <v>39.862000000000002</v>
      </c>
      <c r="G2276" s="72">
        <v>1.5049999999999999</v>
      </c>
      <c r="H2276" s="12">
        <v>20.731000000000002</v>
      </c>
      <c r="I2276" s="72">
        <v>0.77100000000000002</v>
      </c>
      <c r="J2276" s="72">
        <v>57.256</v>
      </c>
      <c r="K2276" s="12">
        <v>31.97</v>
      </c>
      <c r="L2276" s="72">
        <v>1.19</v>
      </c>
      <c r="M2276" s="72">
        <v>33.737000000000002</v>
      </c>
      <c r="N2276" s="12">
        <v>52.701000000000001</v>
      </c>
      <c r="O2276" s="72">
        <v>1.9610000000000001</v>
      </c>
      <c r="P2276" s="72">
        <v>28.724</v>
      </c>
      <c r="Q2276" s="12">
        <v>0</v>
      </c>
      <c r="R2276" s="72">
        <v>0</v>
      </c>
      <c r="S2276" s="72">
        <v>0</v>
      </c>
      <c r="T2276" s="12">
        <v>52.701000000000001</v>
      </c>
      <c r="U2276" s="72">
        <v>1.9610000000000001</v>
      </c>
      <c r="V2276" s="72">
        <v>28.724</v>
      </c>
      <c r="W2276" s="12">
        <v>308.54500000000002</v>
      </c>
      <c r="X2276" s="72">
        <v>11.481</v>
      </c>
      <c r="Y2276" s="72">
        <v>6.1849999999999996</v>
      </c>
      <c r="Z2276" s="12">
        <v>361.24599999999998</v>
      </c>
      <c r="AA2276" s="72">
        <v>13.442</v>
      </c>
      <c r="AB2276" s="72">
        <v>3.8519999999999999</v>
      </c>
      <c r="AC2276" s="12">
        <v>1432.518</v>
      </c>
      <c r="AD2276" s="72">
        <v>53.304000000000002</v>
      </c>
      <c r="AE2276" s="72">
        <v>1.345</v>
      </c>
      <c r="AF2276" s="12">
        <v>10.532999999999999</v>
      </c>
      <c r="AG2276" s="72">
        <v>0.39200000000000002</v>
      </c>
      <c r="AH2276" s="72">
        <v>102.94499999999999</v>
      </c>
      <c r="AI2276" s="12">
        <v>31.959</v>
      </c>
      <c r="AJ2276" s="72">
        <v>1.1890000000000001</v>
      </c>
      <c r="AK2276" s="72">
        <v>38.317</v>
      </c>
      <c r="AL2276" s="12">
        <v>42.491999999999997</v>
      </c>
      <c r="AM2276" s="72">
        <v>1.581</v>
      </c>
      <c r="AN2276" s="72">
        <v>9.3849999999999998</v>
      </c>
      <c r="AO2276" s="12">
        <v>1475.01</v>
      </c>
      <c r="AP2276" s="72">
        <v>54.884999999999998</v>
      </c>
      <c r="AQ2276" s="72">
        <v>1.2589999999999999</v>
      </c>
      <c r="AR2276" s="12">
        <v>11.443</v>
      </c>
      <c r="AS2276" s="72">
        <v>0.42599999999999999</v>
      </c>
      <c r="AT2276" s="72">
        <v>60.588000000000001</v>
      </c>
      <c r="AU2276" s="12">
        <v>6.9539999999999997</v>
      </c>
      <c r="AV2276" s="72">
        <v>0.25900000000000001</v>
      </c>
      <c r="AW2276" s="72">
        <v>58.73</v>
      </c>
      <c r="AX2276" s="12">
        <v>130.55799999999999</v>
      </c>
      <c r="AY2276" s="72">
        <v>4.8579999999999997</v>
      </c>
      <c r="AZ2276" s="72">
        <v>17.167999999999999</v>
      </c>
      <c r="BA2276" s="12">
        <v>137.512</v>
      </c>
      <c r="BB2276" s="72">
        <v>5.117</v>
      </c>
      <c r="BC2276" s="72">
        <v>16.117000000000001</v>
      </c>
      <c r="BD2276" s="12">
        <v>3.6549999999999998</v>
      </c>
      <c r="BE2276" s="72">
        <v>0.13600000000000001</v>
      </c>
      <c r="BF2276" s="72">
        <v>52.844000000000001</v>
      </c>
      <c r="BG2276" s="12">
        <v>141.16800000000001</v>
      </c>
      <c r="BH2276" s="72">
        <v>5.2530000000000001</v>
      </c>
      <c r="BI2276" s="72">
        <v>15.884</v>
      </c>
      <c r="BJ2276" s="12">
        <v>403.62099999999998</v>
      </c>
      <c r="BK2276" s="72">
        <v>15.019</v>
      </c>
      <c r="BL2276" s="72">
        <v>8.7270000000000003</v>
      </c>
      <c r="BM2276" s="12">
        <v>656.23199999999997</v>
      </c>
      <c r="BN2276" s="72">
        <v>24.417999999999999</v>
      </c>
      <c r="BO2276" s="72">
        <v>6.0140000000000002</v>
      </c>
      <c r="BP2276" s="12">
        <v>1059.8530000000001</v>
      </c>
      <c r="BQ2276" s="72">
        <v>39.436999999999998</v>
      </c>
      <c r="BR2276" s="72">
        <v>3.617</v>
      </c>
      <c r="BS2276" s="12">
        <v>1212.4639999999999</v>
      </c>
      <c r="BT2276" s="72">
        <v>45.115000000000002</v>
      </c>
      <c r="BU2276" s="72">
        <v>3.0230000000000001</v>
      </c>
      <c r="BV2276" s="12">
        <v>2687.4740000000002</v>
      </c>
      <c r="BW2276" s="72">
        <v>100</v>
      </c>
      <c r="BX2276" s="72">
        <v>1.3919999999999999</v>
      </c>
      <c r="BY2276" s="13"/>
      <c r="BZ2276" s="13"/>
    </row>
    <row r="2277" spans="1:78" ht="12.75" customHeight="1">
      <c r="A2277" s="122" t="s">
        <v>65</v>
      </c>
      <c r="B2277" s="71" t="s">
        <v>45</v>
      </c>
      <c r="C2277" s="71" t="s">
        <v>24</v>
      </c>
      <c r="D2277" s="34">
        <v>45536</v>
      </c>
      <c r="E2277" s="12">
        <v>1070.7370000000001</v>
      </c>
      <c r="F2277" s="72">
        <v>39.579000000000001</v>
      </c>
      <c r="G2277" s="72">
        <v>2.048</v>
      </c>
      <c r="H2277" s="12">
        <v>12.185</v>
      </c>
      <c r="I2277" s="72">
        <v>0.45</v>
      </c>
      <c r="J2277" s="72">
        <v>40.244999999999997</v>
      </c>
      <c r="K2277" s="12">
        <v>27.323</v>
      </c>
      <c r="L2277" s="72">
        <v>1.01</v>
      </c>
      <c r="M2277" s="72">
        <v>36.868000000000002</v>
      </c>
      <c r="N2277" s="12">
        <v>39.508000000000003</v>
      </c>
      <c r="O2277" s="72">
        <v>1.46</v>
      </c>
      <c r="P2277" s="72">
        <v>27.5</v>
      </c>
      <c r="Q2277" s="12">
        <v>0</v>
      </c>
      <c r="R2277" s="72">
        <v>0</v>
      </c>
      <c r="S2277" s="72">
        <v>0</v>
      </c>
      <c r="T2277" s="12">
        <v>39.508000000000003</v>
      </c>
      <c r="U2277" s="72">
        <v>1.46</v>
      </c>
      <c r="V2277" s="72">
        <v>27.5</v>
      </c>
      <c r="W2277" s="12">
        <v>319.57</v>
      </c>
      <c r="X2277" s="72">
        <v>11.813000000000001</v>
      </c>
      <c r="Y2277" s="72">
        <v>5.76</v>
      </c>
      <c r="Z2277" s="12">
        <v>359.07799999999997</v>
      </c>
      <c r="AA2277" s="72">
        <v>13.273</v>
      </c>
      <c r="AB2277" s="72">
        <v>5.0949999999999998</v>
      </c>
      <c r="AC2277" s="12">
        <v>1429.8150000000001</v>
      </c>
      <c r="AD2277" s="72">
        <v>52.851999999999997</v>
      </c>
      <c r="AE2277" s="72">
        <v>1.806</v>
      </c>
      <c r="AF2277" s="12">
        <v>13.571999999999999</v>
      </c>
      <c r="AG2277" s="72">
        <v>0.502</v>
      </c>
      <c r="AH2277" s="72">
        <v>56.822000000000003</v>
      </c>
      <c r="AI2277" s="12">
        <v>28.61</v>
      </c>
      <c r="AJ2277" s="72">
        <v>1.0580000000000001</v>
      </c>
      <c r="AK2277" s="72">
        <v>30.521999999999998</v>
      </c>
      <c r="AL2277" s="12">
        <v>42.182000000000002</v>
      </c>
      <c r="AM2277" s="72">
        <v>1.5589999999999999</v>
      </c>
      <c r="AN2277" s="72">
        <v>9.109</v>
      </c>
      <c r="AO2277" s="12">
        <v>1471.9970000000001</v>
      </c>
      <c r="AP2277" s="72">
        <v>54.411000000000001</v>
      </c>
      <c r="AQ2277" s="72">
        <v>1.772</v>
      </c>
      <c r="AR2277" s="12">
        <v>12.909000000000001</v>
      </c>
      <c r="AS2277" s="72">
        <v>0.47699999999999998</v>
      </c>
      <c r="AT2277" s="72">
        <v>44.140999999999998</v>
      </c>
      <c r="AU2277" s="12">
        <v>5.9279999999999999</v>
      </c>
      <c r="AV2277" s="72">
        <v>0.219</v>
      </c>
      <c r="AW2277" s="72">
        <v>57.91</v>
      </c>
      <c r="AX2277" s="12">
        <v>64.17</v>
      </c>
      <c r="AY2277" s="72">
        <v>2.3719999999999999</v>
      </c>
      <c r="AZ2277" s="72">
        <v>25.021000000000001</v>
      </c>
      <c r="BA2277" s="12">
        <v>70.097999999999999</v>
      </c>
      <c r="BB2277" s="72">
        <v>2.5910000000000002</v>
      </c>
      <c r="BC2277" s="72">
        <v>22.585999999999999</v>
      </c>
      <c r="BD2277" s="12">
        <v>9.0050000000000008</v>
      </c>
      <c r="BE2277" s="72">
        <v>0.33300000000000002</v>
      </c>
      <c r="BF2277" s="72">
        <v>46.375</v>
      </c>
      <c r="BG2277" s="12">
        <v>79.102999999999994</v>
      </c>
      <c r="BH2277" s="72">
        <v>2.9239999999999999</v>
      </c>
      <c r="BI2277" s="72">
        <v>20.707000000000001</v>
      </c>
      <c r="BJ2277" s="12">
        <v>420.67200000000003</v>
      </c>
      <c r="BK2277" s="72">
        <v>15.55</v>
      </c>
      <c r="BL2277" s="72">
        <v>8.5429999999999993</v>
      </c>
      <c r="BM2277" s="12">
        <v>720.65499999999997</v>
      </c>
      <c r="BN2277" s="72">
        <v>26.638000000000002</v>
      </c>
      <c r="BO2277" s="72">
        <v>5.23</v>
      </c>
      <c r="BP2277" s="12">
        <v>1141.328</v>
      </c>
      <c r="BQ2277" s="72">
        <v>42.188000000000002</v>
      </c>
      <c r="BR2277" s="72">
        <v>3.6509999999999998</v>
      </c>
      <c r="BS2277" s="12">
        <v>1233.3389999999999</v>
      </c>
      <c r="BT2277" s="72">
        <v>45.588999999999999</v>
      </c>
      <c r="BU2277" s="72">
        <v>3.68</v>
      </c>
      <c r="BV2277" s="12">
        <v>2705.337</v>
      </c>
      <c r="BW2277" s="72">
        <v>100</v>
      </c>
      <c r="BX2277" s="72">
        <v>1.5249999999999999</v>
      </c>
      <c r="BY2277" s="13"/>
      <c r="BZ2277" s="13"/>
    </row>
    <row r="2278" spans="1:78" ht="12.75" customHeight="1">
      <c r="A2278" s="122" t="s">
        <v>65</v>
      </c>
      <c r="B2278" s="71" t="s">
        <v>45</v>
      </c>
      <c r="C2278" s="71" t="s">
        <v>24</v>
      </c>
      <c r="D2278" s="34">
        <v>45627</v>
      </c>
      <c r="E2278" s="12">
        <v>1075.297</v>
      </c>
      <c r="F2278" s="72">
        <v>39.914000000000001</v>
      </c>
      <c r="G2278" s="72">
        <v>1.444</v>
      </c>
      <c r="H2278" s="12">
        <v>7.9770000000000003</v>
      </c>
      <c r="I2278" s="72">
        <v>0.29599999999999999</v>
      </c>
      <c r="J2278" s="72">
        <v>53.927</v>
      </c>
      <c r="K2278" s="12">
        <v>17.731000000000002</v>
      </c>
      <c r="L2278" s="72">
        <v>0.65800000000000003</v>
      </c>
      <c r="M2278" s="72">
        <v>53.844999999999999</v>
      </c>
      <c r="N2278" s="12">
        <v>25.707000000000001</v>
      </c>
      <c r="O2278" s="72">
        <v>0.95399999999999996</v>
      </c>
      <c r="P2278" s="72">
        <v>44.392000000000003</v>
      </c>
      <c r="Q2278" s="12">
        <v>2.758</v>
      </c>
      <c r="R2278" s="72">
        <v>0.10199999999999999</v>
      </c>
      <c r="S2278" s="72">
        <v>102.64700000000001</v>
      </c>
      <c r="T2278" s="12">
        <v>28.465</v>
      </c>
      <c r="U2278" s="72">
        <v>1.0569999999999999</v>
      </c>
      <c r="V2278" s="72">
        <v>41.860999999999997</v>
      </c>
      <c r="W2278" s="12">
        <v>313.22800000000001</v>
      </c>
      <c r="X2278" s="72">
        <v>11.627000000000001</v>
      </c>
      <c r="Y2278" s="72">
        <v>7.8230000000000004</v>
      </c>
      <c r="Z2278" s="12">
        <v>341.69299999999998</v>
      </c>
      <c r="AA2278" s="72">
        <v>12.683</v>
      </c>
      <c r="AB2278" s="72">
        <v>5.9370000000000003</v>
      </c>
      <c r="AC2278" s="12">
        <v>1416.99</v>
      </c>
      <c r="AD2278" s="72">
        <v>52.597000000000001</v>
      </c>
      <c r="AE2278" s="72">
        <v>1.5229999999999999</v>
      </c>
      <c r="AF2278" s="12">
        <v>3.5880000000000001</v>
      </c>
      <c r="AG2278" s="72">
        <v>0.13300000000000001</v>
      </c>
      <c r="AH2278" s="72">
        <v>94.370999999999995</v>
      </c>
      <c r="AI2278" s="12">
        <v>34.883000000000003</v>
      </c>
      <c r="AJ2278" s="72">
        <v>1.2949999999999999</v>
      </c>
      <c r="AK2278" s="72">
        <v>12.255000000000001</v>
      </c>
      <c r="AL2278" s="12">
        <v>38.47</v>
      </c>
      <c r="AM2278" s="72">
        <v>1.4279999999999999</v>
      </c>
      <c r="AN2278" s="72">
        <v>8.3070000000000004</v>
      </c>
      <c r="AO2278" s="12">
        <v>1455.461</v>
      </c>
      <c r="AP2278" s="72">
        <v>54.024999999999999</v>
      </c>
      <c r="AQ2278" s="72">
        <v>1.5269999999999999</v>
      </c>
      <c r="AR2278" s="12">
        <v>9.9420000000000002</v>
      </c>
      <c r="AS2278" s="72">
        <v>0.36899999999999999</v>
      </c>
      <c r="AT2278" s="72">
        <v>63.66</v>
      </c>
      <c r="AU2278" s="12">
        <v>1.1299999999999999</v>
      </c>
      <c r="AV2278" s="72">
        <v>4.2000000000000003E-2</v>
      </c>
      <c r="AW2278" s="72">
        <v>101.386</v>
      </c>
      <c r="AX2278" s="12">
        <v>64.305000000000007</v>
      </c>
      <c r="AY2278" s="72">
        <v>2.387</v>
      </c>
      <c r="AZ2278" s="72">
        <v>30.122</v>
      </c>
      <c r="BA2278" s="12">
        <v>65.435000000000002</v>
      </c>
      <c r="BB2278" s="72">
        <v>2.4289999999999998</v>
      </c>
      <c r="BC2278" s="72">
        <v>30.526</v>
      </c>
      <c r="BD2278" s="12">
        <v>14.113</v>
      </c>
      <c r="BE2278" s="72">
        <v>0.52400000000000002</v>
      </c>
      <c r="BF2278" s="72">
        <v>53.496000000000002</v>
      </c>
      <c r="BG2278" s="12">
        <v>79.548000000000002</v>
      </c>
      <c r="BH2278" s="72">
        <v>2.9529999999999998</v>
      </c>
      <c r="BI2278" s="72">
        <v>25.757000000000001</v>
      </c>
      <c r="BJ2278" s="12">
        <v>471.67099999999999</v>
      </c>
      <c r="BK2278" s="72">
        <v>17.507999999999999</v>
      </c>
      <c r="BL2278" s="72">
        <v>8.6120000000000001</v>
      </c>
      <c r="BM2278" s="12">
        <v>677.428</v>
      </c>
      <c r="BN2278" s="72">
        <v>25.145</v>
      </c>
      <c r="BO2278" s="72">
        <v>7.4080000000000004</v>
      </c>
      <c r="BP2278" s="12">
        <v>1149.0989999999999</v>
      </c>
      <c r="BQ2278" s="72">
        <v>42.652999999999999</v>
      </c>
      <c r="BR2278" s="72">
        <v>4.8239999999999998</v>
      </c>
      <c r="BS2278" s="12">
        <v>1238.5889999999999</v>
      </c>
      <c r="BT2278" s="72">
        <v>45.975000000000001</v>
      </c>
      <c r="BU2278" s="72">
        <v>4.5650000000000004</v>
      </c>
      <c r="BV2278" s="12">
        <v>2694.05</v>
      </c>
      <c r="BW2278" s="72">
        <v>100</v>
      </c>
      <c r="BX2278" s="72">
        <v>2.0259999999999998</v>
      </c>
      <c r="BY2278" s="13"/>
      <c r="BZ2278" s="13"/>
    </row>
    <row r="2279" spans="1:78" ht="12.75" customHeight="1">
      <c r="A2279" s="122" t="s">
        <v>65</v>
      </c>
      <c r="B2279" s="71" t="s">
        <v>45</v>
      </c>
      <c r="C2279" s="71" t="s">
        <v>24</v>
      </c>
      <c r="D2279" s="34">
        <v>45717</v>
      </c>
      <c r="E2279" s="12">
        <v>1052.3720000000001</v>
      </c>
      <c r="F2279" s="72">
        <v>38.917999999999999</v>
      </c>
      <c r="G2279" s="72">
        <v>1.6870000000000001</v>
      </c>
      <c r="H2279" s="12">
        <v>23.568999999999999</v>
      </c>
      <c r="I2279" s="72">
        <v>0.872</v>
      </c>
      <c r="J2279" s="72">
        <v>50.987000000000002</v>
      </c>
      <c r="K2279" s="12">
        <v>25.388000000000002</v>
      </c>
      <c r="L2279" s="72">
        <v>0.93899999999999995</v>
      </c>
      <c r="M2279" s="72">
        <v>40.078000000000003</v>
      </c>
      <c r="N2279" s="12">
        <v>48.957000000000001</v>
      </c>
      <c r="O2279" s="72">
        <v>1.81</v>
      </c>
      <c r="P2279" s="72">
        <v>32.601999999999997</v>
      </c>
      <c r="Q2279" s="12">
        <v>1.8280000000000001</v>
      </c>
      <c r="R2279" s="72">
        <v>6.8000000000000005E-2</v>
      </c>
      <c r="S2279" s="72">
        <v>112.684</v>
      </c>
      <c r="T2279" s="12">
        <v>50.784999999999997</v>
      </c>
      <c r="U2279" s="72">
        <v>1.8779999999999999</v>
      </c>
      <c r="V2279" s="72">
        <v>33.026000000000003</v>
      </c>
      <c r="W2279" s="12">
        <v>312.19</v>
      </c>
      <c r="X2279" s="72">
        <v>11.545</v>
      </c>
      <c r="Y2279" s="72">
        <v>6.4480000000000004</v>
      </c>
      <c r="Z2279" s="12">
        <v>362.97500000000002</v>
      </c>
      <c r="AA2279" s="72">
        <v>13.423</v>
      </c>
      <c r="AB2279" s="72">
        <v>5.0999999999999996</v>
      </c>
      <c r="AC2279" s="12">
        <v>1415.347</v>
      </c>
      <c r="AD2279" s="72">
        <v>52.341999999999999</v>
      </c>
      <c r="AE2279" s="72">
        <v>1.6160000000000001</v>
      </c>
      <c r="AF2279" s="12">
        <v>4.4480000000000004</v>
      </c>
      <c r="AG2279" s="72">
        <v>0.16400000000000001</v>
      </c>
      <c r="AH2279" s="72">
        <v>77.418000000000006</v>
      </c>
      <c r="AI2279" s="12">
        <v>47.07</v>
      </c>
      <c r="AJ2279" s="72">
        <v>1.7410000000000001</v>
      </c>
      <c r="AK2279" s="72">
        <v>12.814</v>
      </c>
      <c r="AL2279" s="12">
        <v>51.518000000000001</v>
      </c>
      <c r="AM2279" s="72">
        <v>1.905</v>
      </c>
      <c r="AN2279" s="72">
        <v>8.0289999999999999</v>
      </c>
      <c r="AO2279" s="12">
        <v>1466.865</v>
      </c>
      <c r="AP2279" s="72">
        <v>54.247</v>
      </c>
      <c r="AQ2279" s="72">
        <v>1.5289999999999999</v>
      </c>
      <c r="AR2279" s="12">
        <v>9.7289999999999992</v>
      </c>
      <c r="AS2279" s="72">
        <v>0.36</v>
      </c>
      <c r="AT2279" s="72">
        <v>63.472999999999999</v>
      </c>
      <c r="AU2279" s="12">
        <v>11.906000000000001</v>
      </c>
      <c r="AV2279" s="72">
        <v>0.44</v>
      </c>
      <c r="AW2279" s="72">
        <v>52.396000000000001</v>
      </c>
      <c r="AX2279" s="12">
        <v>82.721999999999994</v>
      </c>
      <c r="AY2279" s="72">
        <v>3.0590000000000002</v>
      </c>
      <c r="AZ2279" s="72">
        <v>21.184000000000001</v>
      </c>
      <c r="BA2279" s="12">
        <v>94.628</v>
      </c>
      <c r="BB2279" s="72">
        <v>3.4990000000000001</v>
      </c>
      <c r="BC2279" s="72">
        <v>20.507000000000001</v>
      </c>
      <c r="BD2279" s="12">
        <v>7.6539999999999999</v>
      </c>
      <c r="BE2279" s="72">
        <v>0.28299999999999997</v>
      </c>
      <c r="BF2279" s="72">
        <v>46.543999999999997</v>
      </c>
      <c r="BG2279" s="12">
        <v>102.282</v>
      </c>
      <c r="BH2279" s="72">
        <v>3.7829999999999999</v>
      </c>
      <c r="BI2279" s="72">
        <v>19.266999999999999</v>
      </c>
      <c r="BJ2279" s="12">
        <v>454.34</v>
      </c>
      <c r="BK2279" s="72">
        <v>16.802</v>
      </c>
      <c r="BL2279" s="72">
        <v>7.7220000000000004</v>
      </c>
      <c r="BM2279" s="12">
        <v>670.84500000000003</v>
      </c>
      <c r="BN2279" s="72">
        <v>24.809000000000001</v>
      </c>
      <c r="BO2279" s="72">
        <v>5.2249999999999996</v>
      </c>
      <c r="BP2279" s="12">
        <v>1125.1849999999999</v>
      </c>
      <c r="BQ2279" s="72">
        <v>41.610999999999997</v>
      </c>
      <c r="BR2279" s="72">
        <v>4.2220000000000004</v>
      </c>
      <c r="BS2279" s="12">
        <v>1237.1969999999999</v>
      </c>
      <c r="BT2279" s="72">
        <v>45.753</v>
      </c>
      <c r="BU2279" s="72">
        <v>3.8519999999999999</v>
      </c>
      <c r="BV2279" s="12">
        <v>2704.0630000000001</v>
      </c>
      <c r="BW2279" s="72">
        <v>100</v>
      </c>
      <c r="BX2279" s="72">
        <v>1.7889999999999999</v>
      </c>
      <c r="BY2279" s="13"/>
      <c r="BZ2279" s="13"/>
    </row>
    <row r="2280" spans="1:78" ht="12.75" customHeight="1">
      <c r="A2280" s="122" t="s">
        <v>65</v>
      </c>
      <c r="B2280" s="71" t="s">
        <v>45</v>
      </c>
      <c r="C2280" s="71" t="s">
        <v>24</v>
      </c>
      <c r="D2280" s="34">
        <v>45809</v>
      </c>
      <c r="E2280" s="12">
        <v>1076.3900000000001</v>
      </c>
      <c r="F2280" s="72">
        <v>38.718000000000004</v>
      </c>
      <c r="G2280" s="72">
        <v>1.84</v>
      </c>
      <c r="H2280" s="12">
        <v>26.875</v>
      </c>
      <c r="I2280" s="72">
        <v>0.96699999999999997</v>
      </c>
      <c r="J2280" s="72">
        <v>36.784999999999997</v>
      </c>
      <c r="K2280" s="12">
        <v>2.2349999999999999</v>
      </c>
      <c r="L2280" s="72">
        <v>0.08</v>
      </c>
      <c r="M2280" s="72">
        <v>65.277000000000001</v>
      </c>
      <c r="N2280" s="12">
        <v>29.11</v>
      </c>
      <c r="O2280" s="72">
        <v>1.0469999999999999</v>
      </c>
      <c r="P2280" s="72">
        <v>33.664000000000001</v>
      </c>
      <c r="Q2280" s="12">
        <v>0</v>
      </c>
      <c r="R2280" s="72">
        <v>0</v>
      </c>
      <c r="S2280" s="72">
        <v>0</v>
      </c>
      <c r="T2280" s="12">
        <v>29.11</v>
      </c>
      <c r="U2280" s="72">
        <v>1.0469999999999999</v>
      </c>
      <c r="V2280" s="72">
        <v>33.664000000000001</v>
      </c>
      <c r="W2280" s="12">
        <v>327.52100000000002</v>
      </c>
      <c r="X2280" s="72">
        <v>11.781000000000001</v>
      </c>
      <c r="Y2280" s="72">
        <v>7.4809999999999999</v>
      </c>
      <c r="Z2280" s="12">
        <v>356.63099999999997</v>
      </c>
      <c r="AA2280" s="72">
        <v>12.827999999999999</v>
      </c>
      <c r="AB2280" s="72">
        <v>6.1420000000000003</v>
      </c>
      <c r="AC2280" s="12">
        <v>1433.02</v>
      </c>
      <c r="AD2280" s="72">
        <v>51.546999999999997</v>
      </c>
      <c r="AE2280" s="72">
        <v>1.399</v>
      </c>
      <c r="AF2280" s="12">
        <v>7.0960000000000001</v>
      </c>
      <c r="AG2280" s="72">
        <v>0.255</v>
      </c>
      <c r="AH2280" s="72">
        <v>106.788</v>
      </c>
      <c r="AI2280" s="12">
        <v>37.152999999999999</v>
      </c>
      <c r="AJ2280" s="72">
        <v>1.3360000000000001</v>
      </c>
      <c r="AK2280" s="72">
        <v>20.698</v>
      </c>
      <c r="AL2280" s="12">
        <v>44.249000000000002</v>
      </c>
      <c r="AM2280" s="72">
        <v>1.5920000000000001</v>
      </c>
      <c r="AN2280" s="72">
        <v>11.627000000000001</v>
      </c>
      <c r="AO2280" s="12">
        <v>1477.269</v>
      </c>
      <c r="AP2280" s="72">
        <v>53.137999999999998</v>
      </c>
      <c r="AQ2280" s="72">
        <v>1.387</v>
      </c>
      <c r="AR2280" s="12">
        <v>10.628</v>
      </c>
      <c r="AS2280" s="72">
        <v>0.38200000000000001</v>
      </c>
      <c r="AT2280" s="72">
        <v>65.242000000000004</v>
      </c>
      <c r="AU2280" s="12">
        <v>9.2249999999999996</v>
      </c>
      <c r="AV2280" s="72">
        <v>0.33200000000000002</v>
      </c>
      <c r="AW2280" s="72">
        <v>69.147999999999996</v>
      </c>
      <c r="AX2280" s="12">
        <v>83.971000000000004</v>
      </c>
      <c r="AY2280" s="72">
        <v>3.02</v>
      </c>
      <c r="AZ2280" s="72">
        <v>22.510999999999999</v>
      </c>
      <c r="BA2280" s="12">
        <v>93.195999999999998</v>
      </c>
      <c r="BB2280" s="72">
        <v>3.3519999999999999</v>
      </c>
      <c r="BC2280" s="72">
        <v>21.273</v>
      </c>
      <c r="BD2280" s="12">
        <v>16.361999999999998</v>
      </c>
      <c r="BE2280" s="72">
        <v>0.58899999999999997</v>
      </c>
      <c r="BF2280" s="72">
        <v>63.127000000000002</v>
      </c>
      <c r="BG2280" s="12">
        <v>109.55800000000001</v>
      </c>
      <c r="BH2280" s="72">
        <v>3.9409999999999998</v>
      </c>
      <c r="BI2280" s="72">
        <v>18.934000000000001</v>
      </c>
      <c r="BJ2280" s="12">
        <v>381.46100000000001</v>
      </c>
      <c r="BK2280" s="72">
        <v>13.721</v>
      </c>
      <c r="BL2280" s="72">
        <v>9.7189999999999994</v>
      </c>
      <c r="BM2280" s="12">
        <v>801.13099999999997</v>
      </c>
      <c r="BN2280" s="72">
        <v>28.817</v>
      </c>
      <c r="BO2280" s="72">
        <v>5.4560000000000004</v>
      </c>
      <c r="BP2280" s="12">
        <v>1182.5920000000001</v>
      </c>
      <c r="BQ2280" s="72">
        <v>42.539000000000001</v>
      </c>
      <c r="BR2280" s="72">
        <v>4.2140000000000004</v>
      </c>
      <c r="BS2280" s="12">
        <v>1302.777</v>
      </c>
      <c r="BT2280" s="72">
        <v>46.862000000000002</v>
      </c>
      <c r="BU2280" s="72">
        <v>3.1880000000000002</v>
      </c>
      <c r="BV2280" s="12">
        <v>2780.0459999999998</v>
      </c>
      <c r="BW2280" s="72">
        <v>100</v>
      </c>
      <c r="BX2280" s="72">
        <v>1.3740000000000001</v>
      </c>
      <c r="BY2280" s="13"/>
      <c r="BZ2280" s="13"/>
    </row>
    <row r="2281" spans="1:78" ht="12.75" customHeight="1">
      <c r="A2281" s="122" t="s">
        <v>65</v>
      </c>
      <c r="B2281" s="71" t="s">
        <v>45</v>
      </c>
      <c r="C2281" s="71" t="s">
        <v>24</v>
      </c>
      <c r="D2281" s="34">
        <v>45901</v>
      </c>
      <c r="E2281" s="12">
        <v>1030.0650000000001</v>
      </c>
      <c r="F2281" s="72">
        <v>39.220999999999997</v>
      </c>
      <c r="G2281" s="72">
        <v>2.2389999999999999</v>
      </c>
      <c r="H2281" s="12">
        <v>13.33</v>
      </c>
      <c r="I2281" s="72">
        <v>0.50800000000000001</v>
      </c>
      <c r="J2281" s="72">
        <v>65.685000000000002</v>
      </c>
      <c r="K2281" s="12">
        <v>20.036999999999999</v>
      </c>
      <c r="L2281" s="72">
        <v>0.76300000000000001</v>
      </c>
      <c r="M2281" s="72">
        <v>46.448</v>
      </c>
      <c r="N2281" s="12">
        <v>33.366999999999997</v>
      </c>
      <c r="O2281" s="72">
        <v>1.27</v>
      </c>
      <c r="P2281" s="72">
        <v>38.36</v>
      </c>
      <c r="Q2281" s="12">
        <v>0</v>
      </c>
      <c r="R2281" s="72">
        <v>0</v>
      </c>
      <c r="S2281" s="72">
        <v>0</v>
      </c>
      <c r="T2281" s="12">
        <v>33.366999999999997</v>
      </c>
      <c r="U2281" s="72">
        <v>1.27</v>
      </c>
      <c r="V2281" s="72">
        <v>38.36</v>
      </c>
      <c r="W2281" s="12">
        <v>345.93200000000002</v>
      </c>
      <c r="X2281" s="72">
        <v>13.172000000000001</v>
      </c>
      <c r="Y2281" s="72">
        <v>6.1180000000000003</v>
      </c>
      <c r="Z2281" s="12">
        <v>379.29899999999998</v>
      </c>
      <c r="AA2281" s="72">
        <v>14.442</v>
      </c>
      <c r="AB2281" s="72">
        <v>4.4409999999999998</v>
      </c>
      <c r="AC2281" s="12">
        <v>1409.364</v>
      </c>
      <c r="AD2281" s="72">
        <v>53.662999999999997</v>
      </c>
      <c r="AE2281" s="72">
        <v>1.9710000000000001</v>
      </c>
      <c r="AF2281" s="12">
        <v>0</v>
      </c>
      <c r="AG2281" s="72">
        <v>0</v>
      </c>
      <c r="AH2281" s="72">
        <v>0</v>
      </c>
      <c r="AI2281" s="12">
        <v>48.04</v>
      </c>
      <c r="AJ2281" s="72">
        <v>1.829</v>
      </c>
      <c r="AK2281" s="72">
        <v>8.2390000000000008</v>
      </c>
      <c r="AL2281" s="12">
        <v>48.04</v>
      </c>
      <c r="AM2281" s="72">
        <v>1.829</v>
      </c>
      <c r="AN2281" s="72">
        <v>8.2390000000000008</v>
      </c>
      <c r="AO2281" s="12">
        <v>1457.404</v>
      </c>
      <c r="AP2281" s="72">
        <v>55.493000000000002</v>
      </c>
      <c r="AQ2281" s="72">
        <v>1.8140000000000001</v>
      </c>
      <c r="AR2281" s="12">
        <v>16.032</v>
      </c>
      <c r="AS2281" s="72">
        <v>0.61</v>
      </c>
      <c r="AT2281" s="72">
        <v>37.167999999999999</v>
      </c>
      <c r="AU2281" s="12">
        <v>6.2729999999999997</v>
      </c>
      <c r="AV2281" s="72">
        <v>0.23899999999999999</v>
      </c>
      <c r="AW2281" s="72">
        <v>75.411000000000001</v>
      </c>
      <c r="AX2281" s="12">
        <v>87.233000000000004</v>
      </c>
      <c r="AY2281" s="72">
        <v>3.3220000000000001</v>
      </c>
      <c r="AZ2281" s="72">
        <v>25.977</v>
      </c>
      <c r="BA2281" s="12">
        <v>93.506</v>
      </c>
      <c r="BB2281" s="72">
        <v>3.56</v>
      </c>
      <c r="BC2281" s="72">
        <v>24.795000000000002</v>
      </c>
      <c r="BD2281" s="12">
        <v>15.37</v>
      </c>
      <c r="BE2281" s="72">
        <v>0.58499999999999996</v>
      </c>
      <c r="BF2281" s="72">
        <v>54.2</v>
      </c>
      <c r="BG2281" s="12">
        <v>108.876</v>
      </c>
      <c r="BH2281" s="72">
        <v>4.1459999999999999</v>
      </c>
      <c r="BI2281" s="72">
        <v>21.501999999999999</v>
      </c>
      <c r="BJ2281" s="12">
        <v>371.298</v>
      </c>
      <c r="BK2281" s="72">
        <v>14.138</v>
      </c>
      <c r="BL2281" s="72">
        <v>10.954000000000001</v>
      </c>
      <c r="BM2281" s="12">
        <v>672.69</v>
      </c>
      <c r="BN2281" s="72">
        <v>25.614000000000001</v>
      </c>
      <c r="BO2281" s="72">
        <v>8.9670000000000005</v>
      </c>
      <c r="BP2281" s="12">
        <v>1043.9870000000001</v>
      </c>
      <c r="BQ2281" s="72">
        <v>39.750999999999998</v>
      </c>
      <c r="BR2281" s="72">
        <v>5.2009999999999996</v>
      </c>
      <c r="BS2281" s="12">
        <v>1168.895</v>
      </c>
      <c r="BT2281" s="72">
        <v>44.506999999999998</v>
      </c>
      <c r="BU2281" s="72">
        <v>5.0720000000000001</v>
      </c>
      <c r="BV2281" s="12">
        <v>2626.299</v>
      </c>
      <c r="BW2281" s="72">
        <v>100</v>
      </c>
      <c r="BX2281" s="72">
        <v>2.181</v>
      </c>
      <c r="BY2281" s="13"/>
      <c r="BZ2281" s="13"/>
    </row>
    <row r="2282" spans="1:78" ht="12.75" customHeight="1">
      <c r="A2282" s="122" t="s">
        <v>65</v>
      </c>
      <c r="B2282" s="71" t="s">
        <v>45</v>
      </c>
      <c r="C2282" s="71" t="s">
        <v>24</v>
      </c>
      <c r="D2282" s="34">
        <v>45992</v>
      </c>
      <c r="E2282" s="12">
        <v>1053.2</v>
      </c>
      <c r="F2282" s="72">
        <v>38.322000000000003</v>
      </c>
      <c r="G2282" s="72">
        <v>1.617</v>
      </c>
      <c r="H2282" s="12">
        <v>41.787999999999997</v>
      </c>
      <c r="I2282" s="72">
        <v>1.5209999999999999</v>
      </c>
      <c r="J2282" s="72">
        <v>41.707999999999998</v>
      </c>
      <c r="K2282" s="12">
        <v>8.2070000000000007</v>
      </c>
      <c r="L2282" s="72">
        <v>0.29899999999999999</v>
      </c>
      <c r="M2282" s="72">
        <v>67.968999999999994</v>
      </c>
      <c r="N2282" s="12">
        <v>49.994</v>
      </c>
      <c r="O2282" s="72">
        <v>1.819</v>
      </c>
      <c r="P2282" s="72">
        <v>36.777000000000001</v>
      </c>
      <c r="Q2282" s="12">
        <v>3.379</v>
      </c>
      <c r="R2282" s="72">
        <v>0.123</v>
      </c>
      <c r="S2282" s="72">
        <v>83.09</v>
      </c>
      <c r="T2282" s="12">
        <v>53.372999999999998</v>
      </c>
      <c r="U2282" s="72">
        <v>1.9419999999999999</v>
      </c>
      <c r="V2282" s="72">
        <v>36.365000000000002</v>
      </c>
      <c r="W2282" s="12">
        <v>316.428</v>
      </c>
      <c r="X2282" s="72">
        <v>11.513999999999999</v>
      </c>
      <c r="Y2282" s="72">
        <v>7.9720000000000004</v>
      </c>
      <c r="Z2282" s="12">
        <v>369.80099999999999</v>
      </c>
      <c r="AA2282" s="72">
        <v>13.456</v>
      </c>
      <c r="AB2282" s="72">
        <v>4.93</v>
      </c>
      <c r="AC2282" s="12">
        <v>1423.001</v>
      </c>
      <c r="AD2282" s="72">
        <v>51.777999999999999</v>
      </c>
      <c r="AE2282" s="72">
        <v>1.55</v>
      </c>
      <c r="AF2282" s="12">
        <v>0</v>
      </c>
      <c r="AG2282" s="72">
        <v>0</v>
      </c>
      <c r="AH2282" s="72">
        <v>0</v>
      </c>
      <c r="AI2282" s="12">
        <v>42.057000000000002</v>
      </c>
      <c r="AJ2282" s="72">
        <v>1.53</v>
      </c>
      <c r="AK2282" s="72">
        <v>21.824999999999999</v>
      </c>
      <c r="AL2282" s="12">
        <v>42.057000000000002</v>
      </c>
      <c r="AM2282" s="72">
        <v>1.53</v>
      </c>
      <c r="AN2282" s="72">
        <v>21.824999999999999</v>
      </c>
      <c r="AO2282" s="12">
        <v>1465.058</v>
      </c>
      <c r="AP2282" s="72">
        <v>53.308</v>
      </c>
      <c r="AQ2282" s="72">
        <v>1.55</v>
      </c>
      <c r="AR2282" s="12">
        <v>8.0220000000000002</v>
      </c>
      <c r="AS2282" s="72">
        <v>0.29199999999999998</v>
      </c>
      <c r="AT2282" s="72">
        <v>66.17</v>
      </c>
      <c r="AU2282" s="12">
        <v>17.402999999999999</v>
      </c>
      <c r="AV2282" s="72">
        <v>0.63300000000000001</v>
      </c>
      <c r="AW2282" s="72">
        <v>74.337000000000003</v>
      </c>
      <c r="AX2282" s="12">
        <v>66.441999999999993</v>
      </c>
      <c r="AY2282" s="72">
        <v>2.4180000000000001</v>
      </c>
      <c r="AZ2282" s="72">
        <v>23.623000000000001</v>
      </c>
      <c r="BA2282" s="12">
        <v>83.843999999999994</v>
      </c>
      <c r="BB2282" s="72">
        <v>3.0510000000000002</v>
      </c>
      <c r="BC2282" s="72">
        <v>21.64</v>
      </c>
      <c r="BD2282" s="12">
        <v>0</v>
      </c>
      <c r="BE2282" s="72">
        <v>0</v>
      </c>
      <c r="BF2282" s="72">
        <v>0</v>
      </c>
      <c r="BG2282" s="12">
        <v>83.843999999999994</v>
      </c>
      <c r="BH2282" s="72">
        <v>3.0510000000000002</v>
      </c>
      <c r="BI2282" s="72">
        <v>21.64</v>
      </c>
      <c r="BJ2282" s="12">
        <v>370.72800000000001</v>
      </c>
      <c r="BK2282" s="72">
        <v>13.489000000000001</v>
      </c>
      <c r="BL2282" s="72">
        <v>10.244999999999999</v>
      </c>
      <c r="BM2282" s="12">
        <v>820.62699999999995</v>
      </c>
      <c r="BN2282" s="72">
        <v>29.86</v>
      </c>
      <c r="BO2282" s="72">
        <v>7.2160000000000002</v>
      </c>
      <c r="BP2282" s="12">
        <v>1191.355</v>
      </c>
      <c r="BQ2282" s="72">
        <v>43.348999999999997</v>
      </c>
      <c r="BR2282" s="72">
        <v>5.577</v>
      </c>
      <c r="BS2282" s="12">
        <v>1283.221</v>
      </c>
      <c r="BT2282" s="72">
        <v>46.692</v>
      </c>
      <c r="BU2282" s="72">
        <v>4.5990000000000002</v>
      </c>
      <c r="BV2282" s="12">
        <v>2748.279</v>
      </c>
      <c r="BW2282" s="72">
        <v>100</v>
      </c>
      <c r="BX2282" s="72">
        <v>2.3079999999999998</v>
      </c>
      <c r="BY2282" s="13"/>
      <c r="BZ2282" s="13"/>
    </row>
    <row r="2283" spans="1:78" ht="12.75" customHeight="1">
      <c r="A2283" s="122" t="s">
        <v>65</v>
      </c>
      <c r="B2283" s="71" t="s">
        <v>45</v>
      </c>
      <c r="C2283" s="71" t="s">
        <v>24</v>
      </c>
      <c r="D2283" s="34">
        <v>46082</v>
      </c>
      <c r="E2283" s="12">
        <v>1059.953</v>
      </c>
      <c r="F2283" s="72">
        <v>38.264000000000003</v>
      </c>
      <c r="G2283" s="72">
        <v>2.298</v>
      </c>
      <c r="H2283" s="12">
        <v>25.55</v>
      </c>
      <c r="I2283" s="72">
        <v>0.92200000000000004</v>
      </c>
      <c r="J2283" s="72">
        <v>62.45</v>
      </c>
      <c r="K2283" s="12">
        <v>15.548999999999999</v>
      </c>
      <c r="L2283" s="72">
        <v>0.56100000000000005</v>
      </c>
      <c r="M2283" s="72">
        <v>66.41</v>
      </c>
      <c r="N2283" s="12">
        <v>41.098999999999997</v>
      </c>
      <c r="O2283" s="72">
        <v>1.484</v>
      </c>
      <c r="P2283" s="72">
        <v>40.573999999999998</v>
      </c>
      <c r="Q2283" s="12">
        <v>0</v>
      </c>
      <c r="R2283" s="72">
        <v>0</v>
      </c>
      <c r="S2283" s="72">
        <v>0</v>
      </c>
      <c r="T2283" s="12">
        <v>41.098999999999997</v>
      </c>
      <c r="U2283" s="72">
        <v>1.484</v>
      </c>
      <c r="V2283" s="72">
        <v>40.573999999999998</v>
      </c>
      <c r="W2283" s="12">
        <v>314.52699999999999</v>
      </c>
      <c r="X2283" s="72">
        <v>11.353999999999999</v>
      </c>
      <c r="Y2283" s="72">
        <v>5.5010000000000003</v>
      </c>
      <c r="Z2283" s="12">
        <v>355.62599999999998</v>
      </c>
      <c r="AA2283" s="72">
        <v>12.837999999999999</v>
      </c>
      <c r="AB2283" s="72">
        <v>5.298</v>
      </c>
      <c r="AC2283" s="12">
        <v>1415.579</v>
      </c>
      <c r="AD2283" s="72">
        <v>51.101999999999997</v>
      </c>
      <c r="AE2283" s="72">
        <v>1.851</v>
      </c>
      <c r="AF2283" s="12">
        <v>0</v>
      </c>
      <c r="AG2283" s="72">
        <v>0</v>
      </c>
      <c r="AH2283" s="72">
        <v>0</v>
      </c>
      <c r="AI2283" s="12">
        <v>48.875999999999998</v>
      </c>
      <c r="AJ2283" s="72">
        <v>1.764</v>
      </c>
      <c r="AK2283" s="72">
        <v>7.6580000000000004</v>
      </c>
      <c r="AL2283" s="12">
        <v>48.875999999999998</v>
      </c>
      <c r="AM2283" s="72">
        <v>1.764</v>
      </c>
      <c r="AN2283" s="72">
        <v>7.6580000000000004</v>
      </c>
      <c r="AO2283" s="12">
        <v>1464.4549999999999</v>
      </c>
      <c r="AP2283" s="72">
        <v>52.866999999999997</v>
      </c>
      <c r="AQ2283" s="72">
        <v>1.796</v>
      </c>
      <c r="AR2283" s="12">
        <v>14.285</v>
      </c>
      <c r="AS2283" s="72">
        <v>0.51600000000000001</v>
      </c>
      <c r="AT2283" s="72">
        <v>63.476999999999997</v>
      </c>
      <c r="AU2283" s="12">
        <v>8.1620000000000008</v>
      </c>
      <c r="AV2283" s="72">
        <v>0.29499999999999998</v>
      </c>
      <c r="AW2283" s="72">
        <v>102</v>
      </c>
      <c r="AX2283" s="12">
        <v>38.173999999999999</v>
      </c>
      <c r="AY2283" s="72">
        <v>1.3779999999999999</v>
      </c>
      <c r="AZ2283" s="72">
        <v>30.512</v>
      </c>
      <c r="BA2283" s="12">
        <v>46.335999999999999</v>
      </c>
      <c r="BB2283" s="72">
        <v>1.673</v>
      </c>
      <c r="BC2283" s="72">
        <v>28.623999999999999</v>
      </c>
      <c r="BD2283" s="12">
        <v>23.23</v>
      </c>
      <c r="BE2283" s="72">
        <v>0.83899999999999997</v>
      </c>
      <c r="BF2283" s="72">
        <v>48.058999999999997</v>
      </c>
      <c r="BG2283" s="12">
        <v>69.566000000000003</v>
      </c>
      <c r="BH2283" s="72">
        <v>2.5110000000000001</v>
      </c>
      <c r="BI2283" s="72">
        <v>21.315000000000001</v>
      </c>
      <c r="BJ2283" s="12">
        <v>465.59399999999999</v>
      </c>
      <c r="BK2283" s="72">
        <v>16.808</v>
      </c>
      <c r="BL2283" s="72">
        <v>10.050000000000001</v>
      </c>
      <c r="BM2283" s="12">
        <v>756.19100000000003</v>
      </c>
      <c r="BN2283" s="72">
        <v>27.297999999999998</v>
      </c>
      <c r="BO2283" s="72">
        <v>6.3650000000000002</v>
      </c>
      <c r="BP2283" s="12">
        <v>1221.7850000000001</v>
      </c>
      <c r="BQ2283" s="72">
        <v>44.106000000000002</v>
      </c>
      <c r="BR2283" s="72">
        <v>4.2960000000000003</v>
      </c>
      <c r="BS2283" s="12">
        <v>1305.636</v>
      </c>
      <c r="BT2283" s="72">
        <v>47.133000000000003</v>
      </c>
      <c r="BU2283" s="72">
        <v>4.2</v>
      </c>
      <c r="BV2283" s="12">
        <v>2770.0909999999999</v>
      </c>
      <c r="BW2283" s="72">
        <v>100</v>
      </c>
      <c r="BX2283" s="72">
        <v>2.157</v>
      </c>
      <c r="BY2283" s="13"/>
      <c r="BZ2283" s="13"/>
    </row>
    <row r="2284" spans="1:78" ht="12.75" customHeight="1">
      <c r="A2284" s="122" t="s">
        <v>65</v>
      </c>
      <c r="B2284" s="71" t="s">
        <v>45</v>
      </c>
      <c r="C2284" s="71" t="s">
        <v>24</v>
      </c>
      <c r="D2284" s="34">
        <v>46174</v>
      </c>
      <c r="E2284" s="12">
        <v>1105.181</v>
      </c>
      <c r="F2284" s="72">
        <v>39.067999999999998</v>
      </c>
      <c r="G2284" s="72">
        <v>1.4039999999999999</v>
      </c>
      <c r="H2284" s="12">
        <v>7.11</v>
      </c>
      <c r="I2284" s="72">
        <v>0.251</v>
      </c>
      <c r="J2284" s="72">
        <v>67.968000000000004</v>
      </c>
      <c r="K2284" s="12">
        <v>38.116999999999997</v>
      </c>
      <c r="L2284" s="72">
        <v>1.347</v>
      </c>
      <c r="M2284" s="72">
        <v>29.204999999999998</v>
      </c>
      <c r="N2284" s="12">
        <v>45.226999999999997</v>
      </c>
      <c r="O2284" s="72">
        <v>1.599</v>
      </c>
      <c r="P2284" s="72">
        <v>26.891999999999999</v>
      </c>
      <c r="Q2284" s="12">
        <v>2.7759999999999998</v>
      </c>
      <c r="R2284" s="72">
        <v>9.8000000000000004E-2</v>
      </c>
      <c r="S2284" s="72">
        <v>83.194999999999993</v>
      </c>
      <c r="T2284" s="12">
        <v>48.003</v>
      </c>
      <c r="U2284" s="72">
        <v>1.6970000000000001</v>
      </c>
      <c r="V2284" s="72">
        <v>24.524000000000001</v>
      </c>
      <c r="W2284" s="12">
        <v>318.52699999999999</v>
      </c>
      <c r="X2284" s="72">
        <v>11.26</v>
      </c>
      <c r="Y2284" s="72">
        <v>5.8070000000000004</v>
      </c>
      <c r="Z2284" s="12">
        <v>366.53100000000001</v>
      </c>
      <c r="AA2284" s="72">
        <v>12.957000000000001</v>
      </c>
      <c r="AB2284" s="72">
        <v>4.0090000000000003</v>
      </c>
      <c r="AC2284" s="12">
        <v>1471.711</v>
      </c>
      <c r="AD2284" s="72">
        <v>52.024999999999999</v>
      </c>
      <c r="AE2284" s="72">
        <v>0.79300000000000004</v>
      </c>
      <c r="AF2284" s="12">
        <v>10.933</v>
      </c>
      <c r="AG2284" s="72">
        <v>0.38600000000000001</v>
      </c>
      <c r="AH2284" s="72">
        <v>69.203000000000003</v>
      </c>
      <c r="AI2284" s="12">
        <v>35.673999999999999</v>
      </c>
      <c r="AJ2284" s="72">
        <v>1.2609999999999999</v>
      </c>
      <c r="AK2284" s="72">
        <v>20.096</v>
      </c>
      <c r="AL2284" s="12">
        <v>46.607999999999997</v>
      </c>
      <c r="AM2284" s="72">
        <v>1.6479999999999999</v>
      </c>
      <c r="AN2284" s="72">
        <v>6.86</v>
      </c>
      <c r="AO2284" s="12">
        <v>1518.319</v>
      </c>
      <c r="AP2284" s="72">
        <v>53.673000000000002</v>
      </c>
      <c r="AQ2284" s="72">
        <v>0.77</v>
      </c>
      <c r="AR2284" s="12">
        <v>12.196999999999999</v>
      </c>
      <c r="AS2284" s="72">
        <v>0.43099999999999999</v>
      </c>
      <c r="AT2284" s="72">
        <v>61.646999999999998</v>
      </c>
      <c r="AU2284" s="12">
        <v>16.346</v>
      </c>
      <c r="AV2284" s="72">
        <v>0.57799999999999996</v>
      </c>
      <c r="AW2284" s="72">
        <v>56.518999999999998</v>
      </c>
      <c r="AX2284" s="12">
        <v>103.033</v>
      </c>
      <c r="AY2284" s="72">
        <v>3.6419999999999999</v>
      </c>
      <c r="AZ2284" s="72">
        <v>19.582999999999998</v>
      </c>
      <c r="BA2284" s="12">
        <v>119.379</v>
      </c>
      <c r="BB2284" s="72">
        <v>4.22</v>
      </c>
      <c r="BC2284" s="72">
        <v>17.858000000000001</v>
      </c>
      <c r="BD2284" s="12">
        <v>14.597</v>
      </c>
      <c r="BE2284" s="72">
        <v>0.51600000000000001</v>
      </c>
      <c r="BF2284" s="72">
        <v>44.802999999999997</v>
      </c>
      <c r="BG2284" s="12">
        <v>133.976</v>
      </c>
      <c r="BH2284" s="72">
        <v>4.7359999999999998</v>
      </c>
      <c r="BI2284" s="72">
        <v>16.806999999999999</v>
      </c>
      <c r="BJ2284" s="12">
        <v>309.11399999999998</v>
      </c>
      <c r="BK2284" s="72">
        <v>10.927</v>
      </c>
      <c r="BL2284" s="72">
        <v>9.6389999999999993</v>
      </c>
      <c r="BM2284" s="12">
        <v>855.23900000000003</v>
      </c>
      <c r="BN2284" s="72">
        <v>30.233000000000001</v>
      </c>
      <c r="BO2284" s="72">
        <v>5.2370000000000001</v>
      </c>
      <c r="BP2284" s="12">
        <v>1164.3530000000001</v>
      </c>
      <c r="BQ2284" s="72">
        <v>41.16</v>
      </c>
      <c r="BR2284" s="72">
        <v>3.8919999999999999</v>
      </c>
      <c r="BS2284" s="12">
        <v>1310.5260000000001</v>
      </c>
      <c r="BT2284" s="72">
        <v>46.326999999999998</v>
      </c>
      <c r="BU2284" s="72">
        <v>3.3210000000000002</v>
      </c>
      <c r="BV2284" s="12">
        <v>2828.8449999999998</v>
      </c>
      <c r="BW2284" s="72">
        <v>100</v>
      </c>
      <c r="BX2284" s="72">
        <v>1.6379999999999999</v>
      </c>
      <c r="BY2284" s="13"/>
      <c r="BZ2284" s="13"/>
    </row>
    <row r="2285" spans="1:78" ht="12.75" customHeight="1">
      <c r="A2285" s="122" t="s">
        <v>65</v>
      </c>
      <c r="B2285" s="71" t="s">
        <v>45</v>
      </c>
      <c r="C2285" s="71" t="s">
        <v>25</v>
      </c>
      <c r="D2285" s="34">
        <v>41883</v>
      </c>
      <c r="E2285" s="12">
        <v>391.70299999999997</v>
      </c>
      <c r="F2285" s="72">
        <v>16.635000000000002</v>
      </c>
      <c r="G2285" s="72">
        <v>3.3140000000000001</v>
      </c>
      <c r="H2285" s="12">
        <v>19.172000000000001</v>
      </c>
      <c r="I2285" s="72">
        <v>0.81399999999999995</v>
      </c>
      <c r="J2285" s="72">
        <v>50.564999999999998</v>
      </c>
      <c r="K2285" s="12">
        <v>77.135000000000005</v>
      </c>
      <c r="L2285" s="72">
        <v>3.2759999999999998</v>
      </c>
      <c r="M2285" s="72">
        <v>32.741999999999997</v>
      </c>
      <c r="N2285" s="12">
        <v>96.308000000000007</v>
      </c>
      <c r="O2285" s="72">
        <v>4.09</v>
      </c>
      <c r="P2285" s="72">
        <v>27.664000000000001</v>
      </c>
      <c r="Q2285" s="12">
        <v>1.569</v>
      </c>
      <c r="R2285" s="72">
        <v>6.7000000000000004E-2</v>
      </c>
      <c r="S2285" s="72">
        <v>102.211</v>
      </c>
      <c r="T2285" s="12">
        <v>97.876999999999995</v>
      </c>
      <c r="U2285" s="72">
        <v>4.157</v>
      </c>
      <c r="V2285" s="72">
        <v>27.01</v>
      </c>
      <c r="W2285" s="12">
        <v>388.02</v>
      </c>
      <c r="X2285" s="72">
        <v>16.478999999999999</v>
      </c>
      <c r="Y2285" s="72">
        <v>6.226</v>
      </c>
      <c r="Z2285" s="12">
        <v>485.89600000000002</v>
      </c>
      <c r="AA2285" s="72">
        <v>20.635000000000002</v>
      </c>
      <c r="AB2285" s="72">
        <v>2.956</v>
      </c>
      <c r="AC2285" s="12">
        <v>877.59900000000005</v>
      </c>
      <c r="AD2285" s="72">
        <v>37.270000000000003</v>
      </c>
      <c r="AE2285" s="72">
        <v>1.7</v>
      </c>
      <c r="AF2285" s="12">
        <v>1.62</v>
      </c>
      <c r="AG2285" s="72">
        <v>6.9000000000000006E-2</v>
      </c>
      <c r="AH2285" s="72">
        <v>107.002</v>
      </c>
      <c r="AI2285" s="12">
        <v>26.74</v>
      </c>
      <c r="AJ2285" s="72">
        <v>1.1359999999999999</v>
      </c>
      <c r="AK2285" s="72">
        <v>14.035</v>
      </c>
      <c r="AL2285" s="12">
        <v>28.359000000000002</v>
      </c>
      <c r="AM2285" s="72">
        <v>1.204</v>
      </c>
      <c r="AN2285" s="72">
        <v>11.839</v>
      </c>
      <c r="AO2285" s="12">
        <v>905.95799999999997</v>
      </c>
      <c r="AP2285" s="72">
        <v>38.475000000000001</v>
      </c>
      <c r="AQ2285" s="72">
        <v>1.601</v>
      </c>
      <c r="AR2285" s="12">
        <v>7.9720000000000004</v>
      </c>
      <c r="AS2285" s="72">
        <v>0.33900000000000002</v>
      </c>
      <c r="AT2285" s="72">
        <v>81.92</v>
      </c>
      <c r="AU2285" s="12">
        <v>3.1989999999999998</v>
      </c>
      <c r="AV2285" s="72">
        <v>0.13600000000000001</v>
      </c>
      <c r="AW2285" s="72">
        <v>100.70099999999999</v>
      </c>
      <c r="AX2285" s="12">
        <v>119.911</v>
      </c>
      <c r="AY2285" s="72">
        <v>5.0919999999999996</v>
      </c>
      <c r="AZ2285" s="72">
        <v>19.518000000000001</v>
      </c>
      <c r="BA2285" s="12">
        <v>123.11</v>
      </c>
      <c r="BB2285" s="72">
        <v>5.2279999999999998</v>
      </c>
      <c r="BC2285" s="72">
        <v>19.893999999999998</v>
      </c>
      <c r="BD2285" s="12">
        <v>82.072000000000003</v>
      </c>
      <c r="BE2285" s="72">
        <v>3.4849999999999999</v>
      </c>
      <c r="BF2285" s="72">
        <v>39.433999999999997</v>
      </c>
      <c r="BG2285" s="12">
        <v>205.18100000000001</v>
      </c>
      <c r="BH2285" s="72">
        <v>8.7140000000000004</v>
      </c>
      <c r="BI2285" s="72">
        <v>19.545999999999999</v>
      </c>
      <c r="BJ2285" s="12">
        <v>557.26199999999994</v>
      </c>
      <c r="BK2285" s="72">
        <v>23.666</v>
      </c>
      <c r="BL2285" s="72">
        <v>10.289</v>
      </c>
      <c r="BM2285" s="12">
        <v>678.322</v>
      </c>
      <c r="BN2285" s="72">
        <v>28.806999999999999</v>
      </c>
      <c r="BO2285" s="72">
        <v>7.6020000000000003</v>
      </c>
      <c r="BP2285" s="12">
        <v>1235.5840000000001</v>
      </c>
      <c r="BQ2285" s="72">
        <v>52.472999999999999</v>
      </c>
      <c r="BR2285" s="72">
        <v>4.2720000000000002</v>
      </c>
      <c r="BS2285" s="12">
        <v>1448.7380000000001</v>
      </c>
      <c r="BT2285" s="72">
        <v>61.524999999999999</v>
      </c>
      <c r="BU2285" s="72">
        <v>3.2770000000000001</v>
      </c>
      <c r="BV2285" s="12">
        <v>2354.6959999999999</v>
      </c>
      <c r="BW2285" s="72">
        <v>100</v>
      </c>
      <c r="BX2285" s="72">
        <v>2.1560000000000001</v>
      </c>
      <c r="BY2285" s="13"/>
      <c r="BZ2285" s="13"/>
    </row>
    <row r="2286" spans="1:78" ht="12.75" customHeight="1">
      <c r="A2286" s="122" t="s">
        <v>65</v>
      </c>
      <c r="B2286" s="71" t="s">
        <v>45</v>
      </c>
      <c r="C2286" s="71" t="s">
        <v>25</v>
      </c>
      <c r="D2286" s="34">
        <v>41974</v>
      </c>
      <c r="E2286" s="12">
        <v>392.97</v>
      </c>
      <c r="F2286" s="72">
        <v>16.094999999999999</v>
      </c>
      <c r="G2286" s="72">
        <v>2.4940000000000002</v>
      </c>
      <c r="H2286" s="12">
        <v>18.091000000000001</v>
      </c>
      <c r="I2286" s="72">
        <v>0.74099999999999999</v>
      </c>
      <c r="J2286" s="72">
        <v>52.637</v>
      </c>
      <c r="K2286" s="12">
        <v>28.593</v>
      </c>
      <c r="L2286" s="72">
        <v>1.171</v>
      </c>
      <c r="M2286" s="72">
        <v>43.725000000000001</v>
      </c>
      <c r="N2286" s="12">
        <v>46.683999999999997</v>
      </c>
      <c r="O2286" s="72">
        <v>1.9119999999999999</v>
      </c>
      <c r="P2286" s="72">
        <v>30.908000000000001</v>
      </c>
      <c r="Q2286" s="12">
        <v>1.871</v>
      </c>
      <c r="R2286" s="72">
        <v>7.6999999999999999E-2</v>
      </c>
      <c r="S2286" s="72">
        <v>102.601</v>
      </c>
      <c r="T2286" s="12">
        <v>48.554000000000002</v>
      </c>
      <c r="U2286" s="72">
        <v>1.9890000000000001</v>
      </c>
      <c r="V2286" s="72">
        <v>29.693999999999999</v>
      </c>
      <c r="W2286" s="12">
        <v>427.721</v>
      </c>
      <c r="X2286" s="72">
        <v>17.518000000000001</v>
      </c>
      <c r="Y2286" s="72">
        <v>4.4180000000000001</v>
      </c>
      <c r="Z2286" s="12">
        <v>476.27499999999998</v>
      </c>
      <c r="AA2286" s="72">
        <v>19.507000000000001</v>
      </c>
      <c r="AB2286" s="72">
        <v>3.198</v>
      </c>
      <c r="AC2286" s="12">
        <v>869.245</v>
      </c>
      <c r="AD2286" s="72">
        <v>35.600999999999999</v>
      </c>
      <c r="AE2286" s="72">
        <v>1.7889999999999999</v>
      </c>
      <c r="AF2286" s="12">
        <v>0</v>
      </c>
      <c r="AG2286" s="72">
        <v>0</v>
      </c>
      <c r="AH2286" s="72">
        <v>0</v>
      </c>
      <c r="AI2286" s="12">
        <v>28.27</v>
      </c>
      <c r="AJ2286" s="72">
        <v>1.1579999999999999</v>
      </c>
      <c r="AK2286" s="72">
        <v>8.4109999999999996</v>
      </c>
      <c r="AL2286" s="12">
        <v>28.27</v>
      </c>
      <c r="AM2286" s="72">
        <v>1.1579999999999999</v>
      </c>
      <c r="AN2286" s="72">
        <v>8.4109999999999996</v>
      </c>
      <c r="AO2286" s="12">
        <v>897.51499999999999</v>
      </c>
      <c r="AP2286" s="72">
        <v>36.759</v>
      </c>
      <c r="AQ2286" s="72">
        <v>1.7450000000000001</v>
      </c>
      <c r="AR2286" s="12">
        <v>0</v>
      </c>
      <c r="AS2286" s="72">
        <v>0</v>
      </c>
      <c r="AT2286" s="72">
        <v>0</v>
      </c>
      <c r="AU2286" s="12">
        <v>6.76</v>
      </c>
      <c r="AV2286" s="72">
        <v>0.27700000000000002</v>
      </c>
      <c r="AW2286" s="72">
        <v>100.651</v>
      </c>
      <c r="AX2286" s="12">
        <v>130.66900000000001</v>
      </c>
      <c r="AY2286" s="72">
        <v>5.3520000000000003</v>
      </c>
      <c r="AZ2286" s="72">
        <v>20.558</v>
      </c>
      <c r="BA2286" s="12">
        <v>137.429</v>
      </c>
      <c r="BB2286" s="72">
        <v>5.6289999999999996</v>
      </c>
      <c r="BC2286" s="72">
        <v>19.687999999999999</v>
      </c>
      <c r="BD2286" s="12">
        <v>46.481999999999999</v>
      </c>
      <c r="BE2286" s="72">
        <v>1.9039999999999999</v>
      </c>
      <c r="BF2286" s="72">
        <v>28.225999999999999</v>
      </c>
      <c r="BG2286" s="12">
        <v>183.911</v>
      </c>
      <c r="BH2286" s="72">
        <v>7.532</v>
      </c>
      <c r="BI2286" s="72">
        <v>15.66</v>
      </c>
      <c r="BJ2286" s="12">
        <v>748.48099999999999</v>
      </c>
      <c r="BK2286" s="72">
        <v>30.655000000000001</v>
      </c>
      <c r="BL2286" s="72">
        <v>7.9260000000000002</v>
      </c>
      <c r="BM2286" s="12">
        <v>611.69299999999998</v>
      </c>
      <c r="BN2286" s="72">
        <v>25.053000000000001</v>
      </c>
      <c r="BO2286" s="72">
        <v>8.6780000000000008</v>
      </c>
      <c r="BP2286" s="12">
        <v>1360.174</v>
      </c>
      <c r="BQ2286" s="72">
        <v>55.707999999999998</v>
      </c>
      <c r="BR2286" s="72">
        <v>3.4660000000000002</v>
      </c>
      <c r="BS2286" s="12">
        <v>1544.086</v>
      </c>
      <c r="BT2286" s="72">
        <v>63.241</v>
      </c>
      <c r="BU2286" s="72">
        <v>2.5880000000000001</v>
      </c>
      <c r="BV2286" s="12">
        <v>2441.6010000000001</v>
      </c>
      <c r="BW2286" s="72">
        <v>100</v>
      </c>
      <c r="BX2286" s="72">
        <v>1.669</v>
      </c>
      <c r="BY2286" s="13"/>
      <c r="BZ2286" s="13"/>
    </row>
    <row r="2287" spans="1:78" ht="12.75" customHeight="1">
      <c r="A2287" s="122" t="s">
        <v>65</v>
      </c>
      <c r="B2287" s="71" t="s">
        <v>45</v>
      </c>
      <c r="C2287" s="71" t="s">
        <v>25</v>
      </c>
      <c r="D2287" s="34">
        <v>42064</v>
      </c>
      <c r="E2287" s="12">
        <v>380.34100000000001</v>
      </c>
      <c r="F2287" s="72">
        <v>16.588999999999999</v>
      </c>
      <c r="G2287" s="72">
        <v>3.7410000000000001</v>
      </c>
      <c r="H2287" s="12">
        <v>45.758000000000003</v>
      </c>
      <c r="I2287" s="72">
        <v>1.996</v>
      </c>
      <c r="J2287" s="72">
        <v>45.014000000000003</v>
      </c>
      <c r="K2287" s="12">
        <v>24.036000000000001</v>
      </c>
      <c r="L2287" s="72">
        <v>1.048</v>
      </c>
      <c r="M2287" s="72">
        <v>45.073</v>
      </c>
      <c r="N2287" s="12">
        <v>69.793999999999997</v>
      </c>
      <c r="O2287" s="72">
        <v>3.044</v>
      </c>
      <c r="P2287" s="72">
        <v>37.404000000000003</v>
      </c>
      <c r="Q2287" s="12">
        <v>0.77</v>
      </c>
      <c r="R2287" s="72">
        <v>3.4000000000000002E-2</v>
      </c>
      <c r="S2287" s="72">
        <v>105.04600000000001</v>
      </c>
      <c r="T2287" s="12">
        <v>70.563999999999993</v>
      </c>
      <c r="U2287" s="72">
        <v>3.0779999999999998</v>
      </c>
      <c r="V2287" s="72">
        <v>36.875</v>
      </c>
      <c r="W2287" s="12">
        <v>427.42599999999999</v>
      </c>
      <c r="X2287" s="72">
        <v>18.643000000000001</v>
      </c>
      <c r="Y2287" s="72">
        <v>6.8390000000000004</v>
      </c>
      <c r="Z2287" s="12">
        <v>497.99</v>
      </c>
      <c r="AA2287" s="72">
        <v>21.72</v>
      </c>
      <c r="AB2287" s="72">
        <v>3.0880000000000001</v>
      </c>
      <c r="AC2287" s="12">
        <v>878.33100000000002</v>
      </c>
      <c r="AD2287" s="72">
        <v>38.308999999999997</v>
      </c>
      <c r="AE2287" s="72">
        <v>1.3919999999999999</v>
      </c>
      <c r="AF2287" s="12">
        <v>4.0709999999999997</v>
      </c>
      <c r="AG2287" s="72">
        <v>0.17799999999999999</v>
      </c>
      <c r="AH2287" s="72">
        <v>104.49</v>
      </c>
      <c r="AI2287" s="12">
        <v>24.347000000000001</v>
      </c>
      <c r="AJ2287" s="72">
        <v>1.0620000000000001</v>
      </c>
      <c r="AK2287" s="72">
        <v>20.170999999999999</v>
      </c>
      <c r="AL2287" s="12">
        <v>28.417999999999999</v>
      </c>
      <c r="AM2287" s="72">
        <v>1.2390000000000001</v>
      </c>
      <c r="AN2287" s="72">
        <v>8.3279999999999994</v>
      </c>
      <c r="AO2287" s="12">
        <v>906.74800000000005</v>
      </c>
      <c r="AP2287" s="72">
        <v>39.548999999999999</v>
      </c>
      <c r="AQ2287" s="72">
        <v>1.2410000000000001</v>
      </c>
      <c r="AR2287" s="12">
        <v>7.1719999999999997</v>
      </c>
      <c r="AS2287" s="72">
        <v>0.313</v>
      </c>
      <c r="AT2287" s="72">
        <v>100.648</v>
      </c>
      <c r="AU2287" s="12">
        <v>7.1950000000000003</v>
      </c>
      <c r="AV2287" s="72">
        <v>0.314</v>
      </c>
      <c r="AW2287" s="72">
        <v>101.241</v>
      </c>
      <c r="AX2287" s="12">
        <v>148.28100000000001</v>
      </c>
      <c r="AY2287" s="72">
        <v>6.4669999999999996</v>
      </c>
      <c r="AZ2287" s="72">
        <v>20.518999999999998</v>
      </c>
      <c r="BA2287" s="12">
        <v>155.476</v>
      </c>
      <c r="BB2287" s="72">
        <v>6.7809999999999997</v>
      </c>
      <c r="BC2287" s="72">
        <v>19.774000000000001</v>
      </c>
      <c r="BD2287" s="12">
        <v>52.348999999999997</v>
      </c>
      <c r="BE2287" s="72">
        <v>2.2829999999999999</v>
      </c>
      <c r="BF2287" s="72">
        <v>28.414999999999999</v>
      </c>
      <c r="BG2287" s="12">
        <v>207.82499999999999</v>
      </c>
      <c r="BH2287" s="72">
        <v>9.0649999999999995</v>
      </c>
      <c r="BI2287" s="72">
        <v>15.532</v>
      </c>
      <c r="BJ2287" s="12">
        <v>654.16499999999996</v>
      </c>
      <c r="BK2287" s="72">
        <v>28.532</v>
      </c>
      <c r="BL2287" s="72">
        <v>6.5890000000000004</v>
      </c>
      <c r="BM2287" s="12">
        <v>516.81299999999999</v>
      </c>
      <c r="BN2287" s="72">
        <v>22.541</v>
      </c>
      <c r="BO2287" s="72">
        <v>10.571999999999999</v>
      </c>
      <c r="BP2287" s="12">
        <v>1170.9780000000001</v>
      </c>
      <c r="BQ2287" s="72">
        <v>51.073999999999998</v>
      </c>
      <c r="BR2287" s="72">
        <v>4.9939999999999998</v>
      </c>
      <c r="BS2287" s="12">
        <v>1385.9749999999999</v>
      </c>
      <c r="BT2287" s="72">
        <v>60.451000000000001</v>
      </c>
      <c r="BU2287" s="72">
        <v>3.669</v>
      </c>
      <c r="BV2287" s="12">
        <v>2292.723</v>
      </c>
      <c r="BW2287" s="72">
        <v>100</v>
      </c>
      <c r="BX2287" s="72">
        <v>2.2970000000000002</v>
      </c>
      <c r="BY2287" s="13"/>
      <c r="BZ2287" s="13"/>
    </row>
    <row r="2288" spans="1:78" ht="12.75" customHeight="1">
      <c r="A2288" s="122" t="s">
        <v>65</v>
      </c>
      <c r="B2288" s="71" t="s">
        <v>45</v>
      </c>
      <c r="C2288" s="71" t="s">
        <v>25</v>
      </c>
      <c r="D2288" s="34">
        <v>42156</v>
      </c>
      <c r="E2288" s="12">
        <v>407.52699999999999</v>
      </c>
      <c r="F2288" s="72">
        <v>17.213999999999999</v>
      </c>
      <c r="G2288" s="72">
        <v>2.2610000000000001</v>
      </c>
      <c r="H2288" s="12">
        <v>51.712000000000003</v>
      </c>
      <c r="I2288" s="72">
        <v>2.1840000000000002</v>
      </c>
      <c r="J2288" s="72">
        <v>31.161000000000001</v>
      </c>
      <c r="K2288" s="12">
        <v>27.193000000000001</v>
      </c>
      <c r="L2288" s="72">
        <v>1.149</v>
      </c>
      <c r="M2288" s="72">
        <v>44.359000000000002</v>
      </c>
      <c r="N2288" s="12">
        <v>78.905000000000001</v>
      </c>
      <c r="O2288" s="72">
        <v>3.3330000000000002</v>
      </c>
      <c r="P2288" s="72">
        <v>22.2</v>
      </c>
      <c r="Q2288" s="12">
        <v>2.6549999999999998</v>
      </c>
      <c r="R2288" s="72">
        <v>0.112</v>
      </c>
      <c r="S2288" s="72">
        <v>100.52</v>
      </c>
      <c r="T2288" s="12">
        <v>81.561000000000007</v>
      </c>
      <c r="U2288" s="72">
        <v>3.4449999999999998</v>
      </c>
      <c r="V2288" s="72">
        <v>20.221</v>
      </c>
      <c r="W2288" s="12">
        <v>390.10500000000002</v>
      </c>
      <c r="X2288" s="72">
        <v>16.478000000000002</v>
      </c>
      <c r="Y2288" s="72">
        <v>4.8769999999999998</v>
      </c>
      <c r="Z2288" s="12">
        <v>471.666</v>
      </c>
      <c r="AA2288" s="72">
        <v>19.922999999999998</v>
      </c>
      <c r="AB2288" s="72">
        <v>2.8530000000000002</v>
      </c>
      <c r="AC2288" s="12">
        <v>879.19299999999998</v>
      </c>
      <c r="AD2288" s="72">
        <v>37.137</v>
      </c>
      <c r="AE2288" s="72">
        <v>1.4330000000000001</v>
      </c>
      <c r="AF2288" s="12">
        <v>0</v>
      </c>
      <c r="AG2288" s="72">
        <v>0</v>
      </c>
      <c r="AH2288" s="72">
        <v>0</v>
      </c>
      <c r="AI2288" s="12">
        <v>28.27</v>
      </c>
      <c r="AJ2288" s="72">
        <v>1.194</v>
      </c>
      <c r="AK2288" s="72">
        <v>10.704000000000001</v>
      </c>
      <c r="AL2288" s="12">
        <v>28.27</v>
      </c>
      <c r="AM2288" s="72">
        <v>1.194</v>
      </c>
      <c r="AN2288" s="72">
        <v>10.704000000000001</v>
      </c>
      <c r="AO2288" s="12">
        <v>907.46299999999997</v>
      </c>
      <c r="AP2288" s="72">
        <v>38.331000000000003</v>
      </c>
      <c r="AQ2288" s="72">
        <v>1.3859999999999999</v>
      </c>
      <c r="AR2288" s="12">
        <v>21.507000000000001</v>
      </c>
      <c r="AS2288" s="72">
        <v>0.90800000000000003</v>
      </c>
      <c r="AT2288" s="72">
        <v>54.914999999999999</v>
      </c>
      <c r="AU2288" s="12">
        <v>14.186999999999999</v>
      </c>
      <c r="AV2288" s="72">
        <v>0.59899999999999998</v>
      </c>
      <c r="AW2288" s="72">
        <v>55.886000000000003</v>
      </c>
      <c r="AX2288" s="12">
        <v>119.06</v>
      </c>
      <c r="AY2288" s="72">
        <v>5.0289999999999999</v>
      </c>
      <c r="AZ2288" s="72">
        <v>21.033000000000001</v>
      </c>
      <c r="BA2288" s="12">
        <v>133.24700000000001</v>
      </c>
      <c r="BB2288" s="72">
        <v>5.6280000000000001</v>
      </c>
      <c r="BC2288" s="72">
        <v>19.356000000000002</v>
      </c>
      <c r="BD2288" s="12">
        <v>34.673000000000002</v>
      </c>
      <c r="BE2288" s="72">
        <v>1.4650000000000001</v>
      </c>
      <c r="BF2288" s="72">
        <v>38.935000000000002</v>
      </c>
      <c r="BG2288" s="12">
        <v>167.92</v>
      </c>
      <c r="BH2288" s="72">
        <v>7.093</v>
      </c>
      <c r="BI2288" s="72">
        <v>16.263999999999999</v>
      </c>
      <c r="BJ2288" s="12">
        <v>721.45799999999997</v>
      </c>
      <c r="BK2288" s="72">
        <v>30.474</v>
      </c>
      <c r="BL2288" s="72">
        <v>8.407</v>
      </c>
      <c r="BM2288" s="12">
        <v>549.11199999999997</v>
      </c>
      <c r="BN2288" s="72">
        <v>23.193999999999999</v>
      </c>
      <c r="BO2288" s="72">
        <v>8.1340000000000003</v>
      </c>
      <c r="BP2288" s="12">
        <v>1270.57</v>
      </c>
      <c r="BQ2288" s="72">
        <v>53.667999999999999</v>
      </c>
      <c r="BR2288" s="72">
        <v>5.3419999999999996</v>
      </c>
      <c r="BS2288" s="12">
        <v>1459.9970000000001</v>
      </c>
      <c r="BT2288" s="72">
        <v>61.668999999999997</v>
      </c>
      <c r="BU2288" s="72">
        <v>3.7959999999999998</v>
      </c>
      <c r="BV2288" s="12">
        <v>2367.46</v>
      </c>
      <c r="BW2288" s="72">
        <v>100</v>
      </c>
      <c r="BX2288" s="72">
        <v>2.2989999999999999</v>
      </c>
      <c r="BY2288" s="13"/>
      <c r="BZ2288" s="13"/>
    </row>
    <row r="2289" spans="1:78" ht="12.75" customHeight="1">
      <c r="A2289" s="122" t="s">
        <v>65</v>
      </c>
      <c r="B2289" s="71" t="s">
        <v>45</v>
      </c>
      <c r="C2289" s="71" t="s">
        <v>25</v>
      </c>
      <c r="D2289" s="34">
        <v>42614</v>
      </c>
      <c r="E2289" s="12">
        <v>439.82400000000001</v>
      </c>
      <c r="F2289" s="72">
        <v>17.14</v>
      </c>
      <c r="G2289" s="72">
        <v>2.6890000000000001</v>
      </c>
      <c r="H2289" s="12">
        <v>18.064</v>
      </c>
      <c r="I2289" s="72">
        <v>0.70399999999999996</v>
      </c>
      <c r="J2289" s="72">
        <v>66.828000000000003</v>
      </c>
      <c r="K2289" s="12">
        <v>29.157</v>
      </c>
      <c r="L2289" s="72">
        <v>1.1359999999999999</v>
      </c>
      <c r="M2289" s="72">
        <v>60.082000000000001</v>
      </c>
      <c r="N2289" s="12">
        <v>47.22</v>
      </c>
      <c r="O2289" s="72">
        <v>1.84</v>
      </c>
      <c r="P2289" s="72">
        <v>42.771000000000001</v>
      </c>
      <c r="Q2289" s="12">
        <v>5.6459999999999999</v>
      </c>
      <c r="R2289" s="72">
        <v>0.22</v>
      </c>
      <c r="S2289" s="72">
        <v>75.239000000000004</v>
      </c>
      <c r="T2289" s="12">
        <v>52.866</v>
      </c>
      <c r="U2289" s="72">
        <v>2.06</v>
      </c>
      <c r="V2289" s="72">
        <v>39.109000000000002</v>
      </c>
      <c r="W2289" s="12">
        <v>471.15300000000002</v>
      </c>
      <c r="X2289" s="72">
        <v>18.361000000000001</v>
      </c>
      <c r="Y2289" s="72">
        <v>5.3239999999999998</v>
      </c>
      <c r="Z2289" s="12">
        <v>524.01900000000001</v>
      </c>
      <c r="AA2289" s="72">
        <v>20.420999999999999</v>
      </c>
      <c r="AB2289" s="72">
        <v>2.387</v>
      </c>
      <c r="AC2289" s="12">
        <v>963.84299999999996</v>
      </c>
      <c r="AD2289" s="72">
        <v>37.561</v>
      </c>
      <c r="AE2289" s="72">
        <v>1.232</v>
      </c>
      <c r="AF2289" s="12">
        <v>1.0089999999999999</v>
      </c>
      <c r="AG2289" s="72">
        <v>3.9E-2</v>
      </c>
      <c r="AH2289" s="72">
        <v>119.613</v>
      </c>
      <c r="AI2289" s="12">
        <v>29.908999999999999</v>
      </c>
      <c r="AJ2289" s="72">
        <v>1.1659999999999999</v>
      </c>
      <c r="AK2289" s="72">
        <v>9.9309999999999992</v>
      </c>
      <c r="AL2289" s="12">
        <v>30.917000000000002</v>
      </c>
      <c r="AM2289" s="72">
        <v>1.2050000000000001</v>
      </c>
      <c r="AN2289" s="72">
        <v>8.2880000000000003</v>
      </c>
      <c r="AO2289" s="12">
        <v>994.76</v>
      </c>
      <c r="AP2289" s="72">
        <v>38.765999999999998</v>
      </c>
      <c r="AQ2289" s="72">
        <v>1.1559999999999999</v>
      </c>
      <c r="AR2289" s="12">
        <v>26.027999999999999</v>
      </c>
      <c r="AS2289" s="72">
        <v>1.014</v>
      </c>
      <c r="AT2289" s="72">
        <v>48.908999999999999</v>
      </c>
      <c r="AU2289" s="12">
        <v>3.726</v>
      </c>
      <c r="AV2289" s="72">
        <v>0.14499999999999999</v>
      </c>
      <c r="AW2289" s="72">
        <v>72.748999999999995</v>
      </c>
      <c r="AX2289" s="12">
        <v>133.85300000000001</v>
      </c>
      <c r="AY2289" s="72">
        <v>5.2160000000000002</v>
      </c>
      <c r="AZ2289" s="72">
        <v>22.783000000000001</v>
      </c>
      <c r="BA2289" s="12">
        <v>137.57900000000001</v>
      </c>
      <c r="BB2289" s="72">
        <v>5.3609999999999998</v>
      </c>
      <c r="BC2289" s="72">
        <v>22.827000000000002</v>
      </c>
      <c r="BD2289" s="12">
        <v>62.45</v>
      </c>
      <c r="BE2289" s="72">
        <v>2.4340000000000002</v>
      </c>
      <c r="BF2289" s="72">
        <v>27.77</v>
      </c>
      <c r="BG2289" s="12">
        <v>200.029</v>
      </c>
      <c r="BH2289" s="72">
        <v>7.7949999999999999</v>
      </c>
      <c r="BI2289" s="72">
        <v>17.253</v>
      </c>
      <c r="BJ2289" s="12">
        <v>689.09199999999998</v>
      </c>
      <c r="BK2289" s="72">
        <v>26.853999999999999</v>
      </c>
      <c r="BL2289" s="72">
        <v>7.5250000000000004</v>
      </c>
      <c r="BM2289" s="12">
        <v>656.18</v>
      </c>
      <c r="BN2289" s="72">
        <v>25.571000000000002</v>
      </c>
      <c r="BO2289" s="72">
        <v>8.0869999999999997</v>
      </c>
      <c r="BP2289" s="12">
        <v>1345.2719999999999</v>
      </c>
      <c r="BQ2289" s="72">
        <v>52.424999999999997</v>
      </c>
      <c r="BR2289" s="72">
        <v>3.8370000000000002</v>
      </c>
      <c r="BS2289" s="12">
        <v>1571.329</v>
      </c>
      <c r="BT2289" s="72">
        <v>61.234000000000002</v>
      </c>
      <c r="BU2289" s="72">
        <v>3.2309999999999999</v>
      </c>
      <c r="BV2289" s="12">
        <v>2566.09</v>
      </c>
      <c r="BW2289" s="72">
        <v>100</v>
      </c>
      <c r="BX2289" s="72">
        <v>1.974</v>
      </c>
      <c r="BY2289" s="13"/>
      <c r="BZ2289" s="13"/>
    </row>
    <row r="2290" spans="1:78" ht="12.75" customHeight="1">
      <c r="A2290" s="122" t="s">
        <v>65</v>
      </c>
      <c r="B2290" s="71" t="s">
        <v>45</v>
      </c>
      <c r="C2290" s="71" t="s">
        <v>25</v>
      </c>
      <c r="D2290" s="34">
        <v>42705</v>
      </c>
      <c r="E2290" s="12">
        <v>419.90199999999999</v>
      </c>
      <c r="F2290" s="72">
        <v>16.567</v>
      </c>
      <c r="G2290" s="72">
        <v>4.0129999999999999</v>
      </c>
      <c r="H2290" s="12">
        <v>46.929000000000002</v>
      </c>
      <c r="I2290" s="72">
        <v>1.8520000000000001</v>
      </c>
      <c r="J2290" s="72">
        <v>37.020000000000003</v>
      </c>
      <c r="K2290" s="12">
        <v>50.219000000000001</v>
      </c>
      <c r="L2290" s="72">
        <v>1.9810000000000001</v>
      </c>
      <c r="M2290" s="72">
        <v>51.136000000000003</v>
      </c>
      <c r="N2290" s="12">
        <v>97.147999999999996</v>
      </c>
      <c r="O2290" s="72">
        <v>3.8330000000000002</v>
      </c>
      <c r="P2290" s="72">
        <v>26.036000000000001</v>
      </c>
      <c r="Q2290" s="12">
        <v>17.463000000000001</v>
      </c>
      <c r="R2290" s="72">
        <v>0.68899999999999995</v>
      </c>
      <c r="S2290" s="72">
        <v>85.385000000000005</v>
      </c>
      <c r="T2290" s="12">
        <v>114.61199999999999</v>
      </c>
      <c r="U2290" s="72">
        <v>4.5220000000000002</v>
      </c>
      <c r="V2290" s="72">
        <v>23.852</v>
      </c>
      <c r="W2290" s="12">
        <v>428.72899999999998</v>
      </c>
      <c r="X2290" s="72">
        <v>16.914999999999999</v>
      </c>
      <c r="Y2290" s="72">
        <v>6.8310000000000004</v>
      </c>
      <c r="Z2290" s="12">
        <v>543.34100000000001</v>
      </c>
      <c r="AA2290" s="72">
        <v>21.437000000000001</v>
      </c>
      <c r="AB2290" s="72">
        <v>3.2839999999999998</v>
      </c>
      <c r="AC2290" s="12">
        <v>963.24300000000005</v>
      </c>
      <c r="AD2290" s="72">
        <v>38.003999999999998</v>
      </c>
      <c r="AE2290" s="72">
        <v>1.794</v>
      </c>
      <c r="AF2290" s="12">
        <v>2.387</v>
      </c>
      <c r="AG2290" s="72">
        <v>9.4E-2</v>
      </c>
      <c r="AH2290" s="72">
        <v>125.946</v>
      </c>
      <c r="AI2290" s="12">
        <v>26.077999999999999</v>
      </c>
      <c r="AJ2290" s="72">
        <v>1.0289999999999999</v>
      </c>
      <c r="AK2290" s="72">
        <v>14.679</v>
      </c>
      <c r="AL2290" s="12">
        <v>28.465</v>
      </c>
      <c r="AM2290" s="72">
        <v>1.123</v>
      </c>
      <c r="AN2290" s="72">
        <v>8.9740000000000002</v>
      </c>
      <c r="AO2290" s="12">
        <v>991.70799999999997</v>
      </c>
      <c r="AP2290" s="72">
        <v>39.127000000000002</v>
      </c>
      <c r="AQ2290" s="72">
        <v>1.8169999999999999</v>
      </c>
      <c r="AR2290" s="12">
        <v>12.553000000000001</v>
      </c>
      <c r="AS2290" s="72">
        <v>0.495</v>
      </c>
      <c r="AT2290" s="72">
        <v>62.984999999999999</v>
      </c>
      <c r="AU2290" s="12">
        <v>0</v>
      </c>
      <c r="AV2290" s="72">
        <v>0</v>
      </c>
      <c r="AW2290" s="72">
        <v>0</v>
      </c>
      <c r="AX2290" s="12">
        <v>70.11</v>
      </c>
      <c r="AY2290" s="72">
        <v>2.766</v>
      </c>
      <c r="AZ2290" s="72">
        <v>23.91</v>
      </c>
      <c r="BA2290" s="12">
        <v>70.11</v>
      </c>
      <c r="BB2290" s="72">
        <v>2.766</v>
      </c>
      <c r="BC2290" s="72">
        <v>23.91</v>
      </c>
      <c r="BD2290" s="12">
        <v>63.119</v>
      </c>
      <c r="BE2290" s="72">
        <v>2.4900000000000002</v>
      </c>
      <c r="BF2290" s="72">
        <v>39.554000000000002</v>
      </c>
      <c r="BG2290" s="12">
        <v>133.22900000000001</v>
      </c>
      <c r="BH2290" s="72">
        <v>5.2560000000000002</v>
      </c>
      <c r="BI2290" s="72">
        <v>20.603000000000002</v>
      </c>
      <c r="BJ2290" s="12">
        <v>530.97799999999995</v>
      </c>
      <c r="BK2290" s="72">
        <v>20.949000000000002</v>
      </c>
      <c r="BL2290" s="72">
        <v>8.2409999999999997</v>
      </c>
      <c r="BM2290" s="12">
        <v>866.11300000000006</v>
      </c>
      <c r="BN2290" s="72">
        <v>34.171999999999997</v>
      </c>
      <c r="BO2290" s="72">
        <v>7.218</v>
      </c>
      <c r="BP2290" s="12">
        <v>1397.0909999999999</v>
      </c>
      <c r="BQ2290" s="72">
        <v>55.121000000000002</v>
      </c>
      <c r="BR2290" s="72">
        <v>3.5489999999999999</v>
      </c>
      <c r="BS2290" s="12">
        <v>1542.873</v>
      </c>
      <c r="BT2290" s="72">
        <v>60.872999999999998</v>
      </c>
      <c r="BU2290" s="72">
        <v>3.19</v>
      </c>
      <c r="BV2290" s="12">
        <v>2534.5810000000001</v>
      </c>
      <c r="BW2290" s="72">
        <v>100</v>
      </c>
      <c r="BX2290" s="72">
        <v>2.1120000000000001</v>
      </c>
      <c r="BY2290" s="13"/>
      <c r="BZ2290" s="13"/>
    </row>
    <row r="2291" spans="1:78" ht="12.75" customHeight="1">
      <c r="A2291" s="122" t="s">
        <v>65</v>
      </c>
      <c r="B2291" s="71" t="s">
        <v>45</v>
      </c>
      <c r="C2291" s="71" t="s">
        <v>25</v>
      </c>
      <c r="D2291" s="34">
        <v>42795</v>
      </c>
      <c r="E2291" s="12">
        <v>423.81</v>
      </c>
      <c r="F2291" s="72">
        <v>17.241</v>
      </c>
      <c r="G2291" s="72">
        <v>3.891</v>
      </c>
      <c r="H2291" s="12">
        <v>50.918999999999997</v>
      </c>
      <c r="I2291" s="72">
        <v>2.0710000000000002</v>
      </c>
      <c r="J2291" s="72">
        <v>32.299999999999997</v>
      </c>
      <c r="K2291" s="12">
        <v>29.893999999999998</v>
      </c>
      <c r="L2291" s="72">
        <v>1.216</v>
      </c>
      <c r="M2291" s="72">
        <v>37.784999999999997</v>
      </c>
      <c r="N2291" s="12">
        <v>80.813000000000002</v>
      </c>
      <c r="O2291" s="72">
        <v>3.2879999999999998</v>
      </c>
      <c r="P2291" s="72">
        <v>23.19</v>
      </c>
      <c r="Q2291" s="12">
        <v>11.974</v>
      </c>
      <c r="R2291" s="72">
        <v>0.48699999999999999</v>
      </c>
      <c r="S2291" s="72">
        <v>83.938000000000002</v>
      </c>
      <c r="T2291" s="12">
        <v>92.787000000000006</v>
      </c>
      <c r="U2291" s="72">
        <v>3.7749999999999999</v>
      </c>
      <c r="V2291" s="72">
        <v>21.739000000000001</v>
      </c>
      <c r="W2291" s="12">
        <v>455.37700000000001</v>
      </c>
      <c r="X2291" s="72">
        <v>18.524999999999999</v>
      </c>
      <c r="Y2291" s="72">
        <v>4.9909999999999997</v>
      </c>
      <c r="Z2291" s="12">
        <v>548.16300000000001</v>
      </c>
      <c r="AA2291" s="72">
        <v>22.3</v>
      </c>
      <c r="AB2291" s="72">
        <v>3.6320000000000001</v>
      </c>
      <c r="AC2291" s="12">
        <v>971.97400000000005</v>
      </c>
      <c r="AD2291" s="72">
        <v>39.540999999999997</v>
      </c>
      <c r="AE2291" s="72">
        <v>1.621</v>
      </c>
      <c r="AF2291" s="12">
        <v>4.1710000000000003</v>
      </c>
      <c r="AG2291" s="72">
        <v>0.17</v>
      </c>
      <c r="AH2291" s="72">
        <v>77.111999999999995</v>
      </c>
      <c r="AI2291" s="12">
        <v>32.308</v>
      </c>
      <c r="AJ2291" s="72">
        <v>1.3140000000000001</v>
      </c>
      <c r="AK2291" s="72">
        <v>11.567</v>
      </c>
      <c r="AL2291" s="12">
        <v>36.478999999999999</v>
      </c>
      <c r="AM2291" s="72">
        <v>1.484</v>
      </c>
      <c r="AN2291" s="72">
        <v>7.24</v>
      </c>
      <c r="AO2291" s="12">
        <v>1008.452</v>
      </c>
      <c r="AP2291" s="72">
        <v>41.024999999999999</v>
      </c>
      <c r="AQ2291" s="72">
        <v>1.579</v>
      </c>
      <c r="AR2291" s="12">
        <v>1.7170000000000001</v>
      </c>
      <c r="AS2291" s="72">
        <v>7.0000000000000007E-2</v>
      </c>
      <c r="AT2291" s="72">
        <v>100.78</v>
      </c>
      <c r="AU2291" s="12">
        <v>0</v>
      </c>
      <c r="AV2291" s="72">
        <v>0</v>
      </c>
      <c r="AW2291" s="72">
        <v>0</v>
      </c>
      <c r="AX2291" s="12">
        <v>104.40300000000001</v>
      </c>
      <c r="AY2291" s="72">
        <v>4.2469999999999999</v>
      </c>
      <c r="AZ2291" s="72">
        <v>21.911000000000001</v>
      </c>
      <c r="BA2291" s="12">
        <v>104.40300000000001</v>
      </c>
      <c r="BB2291" s="72">
        <v>4.2469999999999999</v>
      </c>
      <c r="BC2291" s="72">
        <v>21.911000000000001</v>
      </c>
      <c r="BD2291" s="12">
        <v>46.066000000000003</v>
      </c>
      <c r="BE2291" s="72">
        <v>1.8740000000000001</v>
      </c>
      <c r="BF2291" s="72">
        <v>39.847999999999999</v>
      </c>
      <c r="BG2291" s="12">
        <v>150.46899999999999</v>
      </c>
      <c r="BH2291" s="72">
        <v>6.1210000000000004</v>
      </c>
      <c r="BI2291" s="72">
        <v>17.904</v>
      </c>
      <c r="BJ2291" s="12">
        <v>610.41600000000005</v>
      </c>
      <c r="BK2291" s="72">
        <v>24.832000000000001</v>
      </c>
      <c r="BL2291" s="72">
        <v>7.65</v>
      </c>
      <c r="BM2291" s="12">
        <v>687.09500000000003</v>
      </c>
      <c r="BN2291" s="72">
        <v>27.952000000000002</v>
      </c>
      <c r="BO2291" s="72">
        <v>8.8520000000000003</v>
      </c>
      <c r="BP2291" s="12">
        <v>1297.511</v>
      </c>
      <c r="BQ2291" s="72">
        <v>52.783999999999999</v>
      </c>
      <c r="BR2291" s="72">
        <v>4.6769999999999996</v>
      </c>
      <c r="BS2291" s="12">
        <v>1449.6969999999999</v>
      </c>
      <c r="BT2291" s="72">
        <v>58.975000000000001</v>
      </c>
      <c r="BU2291" s="72">
        <v>3.4249999999999998</v>
      </c>
      <c r="BV2291" s="12">
        <v>2458.1489999999999</v>
      </c>
      <c r="BW2291" s="72">
        <v>100</v>
      </c>
      <c r="BX2291" s="72">
        <v>1.962</v>
      </c>
      <c r="BY2291" s="13"/>
      <c r="BZ2291" s="13"/>
    </row>
    <row r="2292" spans="1:78" ht="12.75" customHeight="1">
      <c r="A2292" s="122" t="s">
        <v>65</v>
      </c>
      <c r="B2292" s="71" t="s">
        <v>45</v>
      </c>
      <c r="C2292" s="71" t="s">
        <v>25</v>
      </c>
      <c r="D2292" s="34">
        <v>42887</v>
      </c>
      <c r="E2292" s="12">
        <v>456.34500000000003</v>
      </c>
      <c r="F2292" s="72">
        <v>17.526</v>
      </c>
      <c r="G2292" s="72">
        <v>3.0139999999999998</v>
      </c>
      <c r="H2292" s="12">
        <v>10.843999999999999</v>
      </c>
      <c r="I2292" s="72">
        <v>0.41599999999999998</v>
      </c>
      <c r="J2292" s="72">
        <v>52.677999999999997</v>
      </c>
      <c r="K2292" s="12">
        <v>49.058999999999997</v>
      </c>
      <c r="L2292" s="72">
        <v>1.8839999999999999</v>
      </c>
      <c r="M2292" s="72">
        <v>36.201000000000001</v>
      </c>
      <c r="N2292" s="12">
        <v>59.902000000000001</v>
      </c>
      <c r="O2292" s="72">
        <v>2.3010000000000002</v>
      </c>
      <c r="P2292" s="72">
        <v>32.542999999999999</v>
      </c>
      <c r="Q2292" s="12">
        <v>0</v>
      </c>
      <c r="R2292" s="72">
        <v>0</v>
      </c>
      <c r="S2292" s="72">
        <v>0</v>
      </c>
      <c r="T2292" s="12">
        <v>59.902000000000001</v>
      </c>
      <c r="U2292" s="72">
        <v>2.3010000000000002</v>
      </c>
      <c r="V2292" s="72">
        <v>32.542999999999999</v>
      </c>
      <c r="W2292" s="12">
        <v>455.32799999999997</v>
      </c>
      <c r="X2292" s="72">
        <v>17.486999999999998</v>
      </c>
      <c r="Y2292" s="72">
        <v>6.4020000000000001</v>
      </c>
      <c r="Z2292" s="12">
        <v>515.23</v>
      </c>
      <c r="AA2292" s="72">
        <v>19.788</v>
      </c>
      <c r="AB2292" s="72">
        <v>3.8319999999999999</v>
      </c>
      <c r="AC2292" s="12">
        <v>971.57500000000005</v>
      </c>
      <c r="AD2292" s="72">
        <v>37.314</v>
      </c>
      <c r="AE2292" s="72">
        <v>2.1259999999999999</v>
      </c>
      <c r="AF2292" s="12">
        <v>3.1320000000000001</v>
      </c>
      <c r="AG2292" s="72">
        <v>0.12</v>
      </c>
      <c r="AH2292" s="72">
        <v>98.081000000000003</v>
      </c>
      <c r="AI2292" s="12">
        <v>28.091000000000001</v>
      </c>
      <c r="AJ2292" s="72">
        <v>1.079</v>
      </c>
      <c r="AK2292" s="72">
        <v>12.997999999999999</v>
      </c>
      <c r="AL2292" s="12">
        <v>31.222999999999999</v>
      </c>
      <c r="AM2292" s="72">
        <v>1.1990000000000001</v>
      </c>
      <c r="AN2292" s="72">
        <v>8.2249999999999996</v>
      </c>
      <c r="AO2292" s="12">
        <v>1002.798</v>
      </c>
      <c r="AP2292" s="72">
        <v>38.512999999999998</v>
      </c>
      <c r="AQ2292" s="72">
        <v>2.0499999999999998</v>
      </c>
      <c r="AR2292" s="12">
        <v>7.8949999999999996</v>
      </c>
      <c r="AS2292" s="72">
        <v>0.30299999999999999</v>
      </c>
      <c r="AT2292" s="72">
        <v>79.275999999999996</v>
      </c>
      <c r="AU2292" s="12">
        <v>0</v>
      </c>
      <c r="AV2292" s="72">
        <v>0</v>
      </c>
      <c r="AW2292" s="72">
        <v>0</v>
      </c>
      <c r="AX2292" s="12">
        <v>111.045</v>
      </c>
      <c r="AY2292" s="72">
        <v>4.2649999999999997</v>
      </c>
      <c r="AZ2292" s="72">
        <v>19.972999999999999</v>
      </c>
      <c r="BA2292" s="12">
        <v>111.045</v>
      </c>
      <c r="BB2292" s="72">
        <v>4.2649999999999997</v>
      </c>
      <c r="BC2292" s="72">
        <v>19.972999999999999</v>
      </c>
      <c r="BD2292" s="12">
        <v>55.197000000000003</v>
      </c>
      <c r="BE2292" s="72">
        <v>2.12</v>
      </c>
      <c r="BF2292" s="72">
        <v>36.262</v>
      </c>
      <c r="BG2292" s="12">
        <v>166.24299999999999</v>
      </c>
      <c r="BH2292" s="72">
        <v>6.3849999999999998</v>
      </c>
      <c r="BI2292" s="72">
        <v>18.619</v>
      </c>
      <c r="BJ2292" s="12">
        <v>662.89700000000005</v>
      </c>
      <c r="BK2292" s="72">
        <v>25.459</v>
      </c>
      <c r="BL2292" s="72">
        <v>7.8449999999999998</v>
      </c>
      <c r="BM2292" s="12">
        <v>763.98299999999995</v>
      </c>
      <c r="BN2292" s="72">
        <v>29.341000000000001</v>
      </c>
      <c r="BO2292" s="72">
        <v>7.91</v>
      </c>
      <c r="BP2292" s="12">
        <v>1426.8810000000001</v>
      </c>
      <c r="BQ2292" s="72">
        <v>54.8</v>
      </c>
      <c r="BR2292" s="72">
        <v>3.2410000000000001</v>
      </c>
      <c r="BS2292" s="12">
        <v>1601.018</v>
      </c>
      <c r="BT2292" s="72">
        <v>61.487000000000002</v>
      </c>
      <c r="BU2292" s="72">
        <v>2.5609999999999999</v>
      </c>
      <c r="BV2292" s="12">
        <v>2603.8159999999998</v>
      </c>
      <c r="BW2292" s="72">
        <v>100</v>
      </c>
      <c r="BX2292" s="72">
        <v>1.8520000000000001</v>
      </c>
      <c r="BY2292" s="13"/>
      <c r="BZ2292" s="13"/>
    </row>
    <row r="2293" spans="1:78" ht="12.75" customHeight="1">
      <c r="A2293" s="122" t="s">
        <v>65</v>
      </c>
      <c r="B2293" s="71" t="s">
        <v>45</v>
      </c>
      <c r="C2293" s="71" t="s">
        <v>25</v>
      </c>
      <c r="D2293" s="34">
        <v>43344</v>
      </c>
      <c r="E2293" s="12">
        <v>493.40899999999999</v>
      </c>
      <c r="F2293" s="72">
        <v>18.068999999999999</v>
      </c>
      <c r="G2293" s="72">
        <v>1.4039999999999999</v>
      </c>
      <c r="H2293" s="12">
        <v>43.753</v>
      </c>
      <c r="I2293" s="72">
        <v>1.6020000000000001</v>
      </c>
      <c r="J2293" s="72">
        <v>30.548999999999999</v>
      </c>
      <c r="K2293" s="12">
        <v>38.008000000000003</v>
      </c>
      <c r="L2293" s="72">
        <v>1.3919999999999999</v>
      </c>
      <c r="M2293" s="72">
        <v>48.226999999999997</v>
      </c>
      <c r="N2293" s="12">
        <v>81.760999999999996</v>
      </c>
      <c r="O2293" s="72">
        <v>2.9940000000000002</v>
      </c>
      <c r="P2293" s="72">
        <v>24.324999999999999</v>
      </c>
      <c r="Q2293" s="12">
        <v>0</v>
      </c>
      <c r="R2293" s="72">
        <v>0</v>
      </c>
      <c r="S2293" s="72">
        <v>0</v>
      </c>
      <c r="T2293" s="12">
        <v>81.760999999999996</v>
      </c>
      <c r="U2293" s="72">
        <v>2.9940000000000002</v>
      </c>
      <c r="V2293" s="72">
        <v>24.324999999999999</v>
      </c>
      <c r="W2293" s="12">
        <v>452.399</v>
      </c>
      <c r="X2293" s="72">
        <v>16.567</v>
      </c>
      <c r="Y2293" s="72">
        <v>5.4820000000000002</v>
      </c>
      <c r="Z2293" s="12">
        <v>534.16</v>
      </c>
      <c r="AA2293" s="72">
        <v>19.562000000000001</v>
      </c>
      <c r="AB2293" s="72">
        <v>2.7829999999999999</v>
      </c>
      <c r="AC2293" s="12">
        <v>1027.57</v>
      </c>
      <c r="AD2293" s="72">
        <v>37.631</v>
      </c>
      <c r="AE2293" s="72">
        <v>1.641</v>
      </c>
      <c r="AF2293" s="12">
        <v>0</v>
      </c>
      <c r="AG2293" s="72">
        <v>0</v>
      </c>
      <c r="AH2293" s="72">
        <v>0</v>
      </c>
      <c r="AI2293" s="12">
        <v>35.872</v>
      </c>
      <c r="AJ2293" s="72">
        <v>1.3140000000000001</v>
      </c>
      <c r="AK2293" s="72">
        <v>8.734</v>
      </c>
      <c r="AL2293" s="12">
        <v>35.872</v>
      </c>
      <c r="AM2293" s="72">
        <v>1.3140000000000001</v>
      </c>
      <c r="AN2293" s="72">
        <v>8.734</v>
      </c>
      <c r="AO2293" s="12">
        <v>1063.442</v>
      </c>
      <c r="AP2293" s="72">
        <v>38.945</v>
      </c>
      <c r="AQ2293" s="72">
        <v>1.4710000000000001</v>
      </c>
      <c r="AR2293" s="12">
        <v>0</v>
      </c>
      <c r="AS2293" s="72">
        <v>0</v>
      </c>
      <c r="AT2293" s="72">
        <v>0</v>
      </c>
      <c r="AU2293" s="12">
        <v>3.351</v>
      </c>
      <c r="AV2293" s="72">
        <v>0.123</v>
      </c>
      <c r="AW2293" s="72">
        <v>102.078</v>
      </c>
      <c r="AX2293" s="12">
        <v>130.42699999999999</v>
      </c>
      <c r="AY2293" s="72">
        <v>4.7759999999999998</v>
      </c>
      <c r="AZ2293" s="72">
        <v>19.933</v>
      </c>
      <c r="BA2293" s="12">
        <v>133.77799999999999</v>
      </c>
      <c r="BB2293" s="72">
        <v>4.899</v>
      </c>
      <c r="BC2293" s="72">
        <v>20.428999999999998</v>
      </c>
      <c r="BD2293" s="12">
        <v>50.341999999999999</v>
      </c>
      <c r="BE2293" s="72">
        <v>1.8440000000000001</v>
      </c>
      <c r="BF2293" s="72">
        <v>37.469000000000001</v>
      </c>
      <c r="BG2293" s="12">
        <v>184.12</v>
      </c>
      <c r="BH2293" s="72">
        <v>6.7430000000000003</v>
      </c>
      <c r="BI2293" s="72">
        <v>20.411999999999999</v>
      </c>
      <c r="BJ2293" s="12">
        <v>647.42700000000002</v>
      </c>
      <c r="BK2293" s="72">
        <v>23.71</v>
      </c>
      <c r="BL2293" s="72">
        <v>7.4379999999999997</v>
      </c>
      <c r="BM2293" s="12">
        <v>835.66800000000001</v>
      </c>
      <c r="BN2293" s="72">
        <v>30.603000000000002</v>
      </c>
      <c r="BO2293" s="72">
        <v>7.4470000000000001</v>
      </c>
      <c r="BP2293" s="12">
        <v>1483.0940000000001</v>
      </c>
      <c r="BQ2293" s="72">
        <v>54.313000000000002</v>
      </c>
      <c r="BR2293" s="72">
        <v>3.657</v>
      </c>
      <c r="BS2293" s="12">
        <v>1667.2139999999999</v>
      </c>
      <c r="BT2293" s="72">
        <v>61.055</v>
      </c>
      <c r="BU2293" s="72">
        <v>2.7360000000000002</v>
      </c>
      <c r="BV2293" s="12">
        <v>2730.6559999999999</v>
      </c>
      <c r="BW2293" s="72">
        <v>100</v>
      </c>
      <c r="BX2293" s="72">
        <v>1.619</v>
      </c>
      <c r="BY2293" s="13"/>
      <c r="BZ2293" s="13"/>
    </row>
    <row r="2294" spans="1:78" ht="12.75" customHeight="1">
      <c r="A2294" s="122" t="s">
        <v>65</v>
      </c>
      <c r="B2294" s="71" t="s">
        <v>45</v>
      </c>
      <c r="C2294" s="71" t="s">
        <v>25</v>
      </c>
      <c r="D2294" s="34">
        <v>43435</v>
      </c>
      <c r="E2294" s="12">
        <v>496.92700000000002</v>
      </c>
      <c r="F2294" s="72">
        <v>18.096</v>
      </c>
      <c r="G2294" s="72">
        <v>3.0289999999999999</v>
      </c>
      <c r="H2294" s="12">
        <v>23.553000000000001</v>
      </c>
      <c r="I2294" s="72">
        <v>0.85799999999999998</v>
      </c>
      <c r="J2294" s="72">
        <v>55.231000000000002</v>
      </c>
      <c r="K2294" s="12">
        <v>46.499000000000002</v>
      </c>
      <c r="L2294" s="72">
        <v>1.6930000000000001</v>
      </c>
      <c r="M2294" s="72">
        <v>29.879000000000001</v>
      </c>
      <c r="N2294" s="12">
        <v>70.052000000000007</v>
      </c>
      <c r="O2294" s="72">
        <v>2.5510000000000002</v>
      </c>
      <c r="P2294" s="72">
        <v>21.876999999999999</v>
      </c>
      <c r="Q2294" s="12">
        <v>0</v>
      </c>
      <c r="R2294" s="72">
        <v>0</v>
      </c>
      <c r="S2294" s="72">
        <v>0</v>
      </c>
      <c r="T2294" s="12">
        <v>70.052000000000007</v>
      </c>
      <c r="U2294" s="72">
        <v>2.5510000000000002</v>
      </c>
      <c r="V2294" s="72">
        <v>21.876999999999999</v>
      </c>
      <c r="W2294" s="12">
        <v>489.60599999999999</v>
      </c>
      <c r="X2294" s="72">
        <v>17.829999999999998</v>
      </c>
      <c r="Y2294" s="72">
        <v>5.5</v>
      </c>
      <c r="Z2294" s="12">
        <v>559.65800000000002</v>
      </c>
      <c r="AA2294" s="72">
        <v>20.381</v>
      </c>
      <c r="AB2294" s="72">
        <v>3.7210000000000001</v>
      </c>
      <c r="AC2294" s="12">
        <v>1056.585</v>
      </c>
      <c r="AD2294" s="72">
        <v>38.476999999999997</v>
      </c>
      <c r="AE2294" s="72">
        <v>1.653</v>
      </c>
      <c r="AF2294" s="12">
        <v>0</v>
      </c>
      <c r="AG2294" s="72">
        <v>0</v>
      </c>
      <c r="AH2294" s="72">
        <v>0</v>
      </c>
      <c r="AI2294" s="12">
        <v>35.793999999999997</v>
      </c>
      <c r="AJ2294" s="72">
        <v>1.304</v>
      </c>
      <c r="AK2294" s="72">
        <v>8.2029999999999994</v>
      </c>
      <c r="AL2294" s="12">
        <v>35.793999999999997</v>
      </c>
      <c r="AM2294" s="72">
        <v>1.304</v>
      </c>
      <c r="AN2294" s="72">
        <v>8.2029999999999994</v>
      </c>
      <c r="AO2294" s="12">
        <v>1092.3800000000001</v>
      </c>
      <c r="AP2294" s="72">
        <v>39.780999999999999</v>
      </c>
      <c r="AQ2294" s="72">
        <v>1.5229999999999999</v>
      </c>
      <c r="AR2294" s="12">
        <v>0</v>
      </c>
      <c r="AS2294" s="72">
        <v>0</v>
      </c>
      <c r="AT2294" s="72">
        <v>0</v>
      </c>
      <c r="AU2294" s="12">
        <v>0</v>
      </c>
      <c r="AV2294" s="72">
        <v>0</v>
      </c>
      <c r="AW2294" s="72">
        <v>0</v>
      </c>
      <c r="AX2294" s="12">
        <v>122.613</v>
      </c>
      <c r="AY2294" s="72">
        <v>4.4649999999999999</v>
      </c>
      <c r="AZ2294" s="72">
        <v>22.158999999999999</v>
      </c>
      <c r="BA2294" s="12">
        <v>122.613</v>
      </c>
      <c r="BB2294" s="72">
        <v>4.4649999999999999</v>
      </c>
      <c r="BC2294" s="72">
        <v>22.158999999999999</v>
      </c>
      <c r="BD2294" s="12">
        <v>40.932000000000002</v>
      </c>
      <c r="BE2294" s="72">
        <v>1.4910000000000001</v>
      </c>
      <c r="BF2294" s="72">
        <v>39.997</v>
      </c>
      <c r="BG2294" s="12">
        <v>163.54599999999999</v>
      </c>
      <c r="BH2294" s="72">
        <v>5.9560000000000004</v>
      </c>
      <c r="BI2294" s="72">
        <v>18.954000000000001</v>
      </c>
      <c r="BJ2294" s="12">
        <v>595.14400000000001</v>
      </c>
      <c r="BK2294" s="72">
        <v>21.672999999999998</v>
      </c>
      <c r="BL2294" s="72">
        <v>9.1259999999999994</v>
      </c>
      <c r="BM2294" s="12">
        <v>894.92399999999998</v>
      </c>
      <c r="BN2294" s="72">
        <v>32.590000000000003</v>
      </c>
      <c r="BO2294" s="72">
        <v>5.8380000000000001</v>
      </c>
      <c r="BP2294" s="12">
        <v>1490.068</v>
      </c>
      <c r="BQ2294" s="72">
        <v>54.262999999999998</v>
      </c>
      <c r="BR2294" s="72">
        <v>2.9460000000000002</v>
      </c>
      <c r="BS2294" s="12">
        <v>1653.6130000000001</v>
      </c>
      <c r="BT2294" s="72">
        <v>60.219000000000001</v>
      </c>
      <c r="BU2294" s="72">
        <v>2.5369999999999999</v>
      </c>
      <c r="BV2294" s="12">
        <v>2745.9929999999999</v>
      </c>
      <c r="BW2294" s="72">
        <v>100</v>
      </c>
      <c r="BX2294" s="72">
        <v>1.609</v>
      </c>
      <c r="BY2294" s="13"/>
      <c r="BZ2294" s="13"/>
    </row>
    <row r="2295" spans="1:78" ht="12.75" customHeight="1">
      <c r="A2295" s="122" t="s">
        <v>65</v>
      </c>
      <c r="B2295" s="71" t="s">
        <v>45</v>
      </c>
      <c r="C2295" s="71" t="s">
        <v>25</v>
      </c>
      <c r="D2295" s="34">
        <v>43525</v>
      </c>
      <c r="E2295" s="12">
        <v>480.11099999999999</v>
      </c>
      <c r="F2295" s="72">
        <v>18.231000000000002</v>
      </c>
      <c r="G2295" s="72">
        <v>3.488</v>
      </c>
      <c r="H2295" s="12">
        <v>39.380000000000003</v>
      </c>
      <c r="I2295" s="72">
        <v>1.4950000000000001</v>
      </c>
      <c r="J2295" s="72">
        <v>45.607999999999997</v>
      </c>
      <c r="K2295" s="12">
        <v>23.949000000000002</v>
      </c>
      <c r="L2295" s="72">
        <v>0.90900000000000003</v>
      </c>
      <c r="M2295" s="72">
        <v>60.093000000000004</v>
      </c>
      <c r="N2295" s="12">
        <v>63.329000000000001</v>
      </c>
      <c r="O2295" s="72">
        <v>2.4049999999999998</v>
      </c>
      <c r="P2295" s="72">
        <v>34.755000000000003</v>
      </c>
      <c r="Q2295" s="12">
        <v>0</v>
      </c>
      <c r="R2295" s="72">
        <v>0</v>
      </c>
      <c r="S2295" s="72">
        <v>0</v>
      </c>
      <c r="T2295" s="12">
        <v>63.329000000000001</v>
      </c>
      <c r="U2295" s="72">
        <v>2.4049999999999998</v>
      </c>
      <c r="V2295" s="72">
        <v>34.755000000000003</v>
      </c>
      <c r="W2295" s="12">
        <v>498.79300000000001</v>
      </c>
      <c r="X2295" s="72">
        <v>18.940999999999999</v>
      </c>
      <c r="Y2295" s="72">
        <v>5.31</v>
      </c>
      <c r="Z2295" s="12">
        <v>562.12199999999996</v>
      </c>
      <c r="AA2295" s="72">
        <v>21.346</v>
      </c>
      <c r="AB2295" s="72">
        <v>4.4930000000000003</v>
      </c>
      <c r="AC2295" s="12">
        <v>1042.2329999999999</v>
      </c>
      <c r="AD2295" s="72">
        <v>39.576999999999998</v>
      </c>
      <c r="AE2295" s="72">
        <v>1.9890000000000001</v>
      </c>
      <c r="AF2295" s="12">
        <v>3.415</v>
      </c>
      <c r="AG2295" s="72">
        <v>0.13</v>
      </c>
      <c r="AH2295" s="72">
        <v>114.449</v>
      </c>
      <c r="AI2295" s="12">
        <v>34.026000000000003</v>
      </c>
      <c r="AJ2295" s="72">
        <v>1.292</v>
      </c>
      <c r="AK2295" s="72">
        <v>12.481999999999999</v>
      </c>
      <c r="AL2295" s="12">
        <v>37.441000000000003</v>
      </c>
      <c r="AM2295" s="72">
        <v>1.4219999999999999</v>
      </c>
      <c r="AN2295" s="72">
        <v>6.758</v>
      </c>
      <c r="AO2295" s="12">
        <v>1079.674</v>
      </c>
      <c r="AP2295" s="72">
        <v>40.999000000000002</v>
      </c>
      <c r="AQ2295" s="72">
        <v>1.9039999999999999</v>
      </c>
      <c r="AR2295" s="12">
        <v>4.093</v>
      </c>
      <c r="AS2295" s="72">
        <v>0.155</v>
      </c>
      <c r="AT2295" s="72">
        <v>100.654</v>
      </c>
      <c r="AU2295" s="12">
        <v>0</v>
      </c>
      <c r="AV2295" s="72">
        <v>0</v>
      </c>
      <c r="AW2295" s="72">
        <v>0</v>
      </c>
      <c r="AX2295" s="12">
        <v>131.73599999999999</v>
      </c>
      <c r="AY2295" s="72">
        <v>5.0019999999999998</v>
      </c>
      <c r="AZ2295" s="72">
        <v>23.600999999999999</v>
      </c>
      <c r="BA2295" s="12">
        <v>131.73599999999999</v>
      </c>
      <c r="BB2295" s="72">
        <v>5.0019999999999998</v>
      </c>
      <c r="BC2295" s="72">
        <v>23.600999999999999</v>
      </c>
      <c r="BD2295" s="12">
        <v>33.283999999999999</v>
      </c>
      <c r="BE2295" s="72">
        <v>1.264</v>
      </c>
      <c r="BF2295" s="72">
        <v>40.070999999999998</v>
      </c>
      <c r="BG2295" s="12">
        <v>165.02</v>
      </c>
      <c r="BH2295" s="72">
        <v>6.266</v>
      </c>
      <c r="BI2295" s="72">
        <v>22.135999999999999</v>
      </c>
      <c r="BJ2295" s="12">
        <v>747.16600000000005</v>
      </c>
      <c r="BK2295" s="72">
        <v>28.372</v>
      </c>
      <c r="BL2295" s="72">
        <v>7.8719999999999999</v>
      </c>
      <c r="BM2295" s="12">
        <v>637.476</v>
      </c>
      <c r="BN2295" s="72">
        <v>24.207000000000001</v>
      </c>
      <c r="BO2295" s="72">
        <v>8.9920000000000009</v>
      </c>
      <c r="BP2295" s="12">
        <v>1384.6420000000001</v>
      </c>
      <c r="BQ2295" s="72">
        <v>52.579000000000001</v>
      </c>
      <c r="BR2295" s="72">
        <v>3.794</v>
      </c>
      <c r="BS2295" s="12">
        <v>1553.7550000000001</v>
      </c>
      <c r="BT2295" s="72">
        <v>59.000999999999998</v>
      </c>
      <c r="BU2295" s="72">
        <v>2.4529999999999998</v>
      </c>
      <c r="BV2295" s="12">
        <v>2633.43</v>
      </c>
      <c r="BW2295" s="72">
        <v>100</v>
      </c>
      <c r="BX2295" s="72">
        <v>1.6559999999999999</v>
      </c>
      <c r="BY2295" s="13"/>
      <c r="BZ2295" s="13"/>
    </row>
    <row r="2296" spans="1:78" ht="12.75" customHeight="1">
      <c r="A2296" s="122" t="s">
        <v>65</v>
      </c>
      <c r="B2296" s="71" t="s">
        <v>45</v>
      </c>
      <c r="C2296" s="71" t="s">
        <v>25</v>
      </c>
      <c r="D2296" s="34">
        <v>43617</v>
      </c>
      <c r="E2296" s="12">
        <v>498.923</v>
      </c>
      <c r="F2296" s="72">
        <v>18.634</v>
      </c>
      <c r="G2296" s="72">
        <v>2.589</v>
      </c>
      <c r="H2296" s="12">
        <v>13.797000000000001</v>
      </c>
      <c r="I2296" s="72">
        <v>0.51500000000000001</v>
      </c>
      <c r="J2296" s="72">
        <v>45.298999999999999</v>
      </c>
      <c r="K2296" s="12">
        <v>37.164000000000001</v>
      </c>
      <c r="L2296" s="72">
        <v>1.3879999999999999</v>
      </c>
      <c r="M2296" s="72">
        <v>37.033000000000001</v>
      </c>
      <c r="N2296" s="12">
        <v>50.960999999999999</v>
      </c>
      <c r="O2296" s="72">
        <v>1.903</v>
      </c>
      <c r="P2296" s="72">
        <v>27.952999999999999</v>
      </c>
      <c r="Q2296" s="12">
        <v>0</v>
      </c>
      <c r="R2296" s="72">
        <v>0</v>
      </c>
      <c r="S2296" s="72">
        <v>0</v>
      </c>
      <c r="T2296" s="12">
        <v>50.960999999999999</v>
      </c>
      <c r="U2296" s="72">
        <v>1.903</v>
      </c>
      <c r="V2296" s="72">
        <v>27.952999999999999</v>
      </c>
      <c r="W2296" s="12">
        <v>538.09199999999998</v>
      </c>
      <c r="X2296" s="72">
        <v>20.097000000000001</v>
      </c>
      <c r="Y2296" s="72">
        <v>4.3949999999999996</v>
      </c>
      <c r="Z2296" s="12">
        <v>589.05200000000002</v>
      </c>
      <c r="AA2296" s="72">
        <v>22.001000000000001</v>
      </c>
      <c r="AB2296" s="72">
        <v>3.617</v>
      </c>
      <c r="AC2296" s="12">
        <v>1087.9749999999999</v>
      </c>
      <c r="AD2296" s="72">
        <v>40.634999999999998</v>
      </c>
      <c r="AE2296" s="72">
        <v>2.0009999999999999</v>
      </c>
      <c r="AF2296" s="12">
        <v>0</v>
      </c>
      <c r="AG2296" s="72">
        <v>0</v>
      </c>
      <c r="AH2296" s="72">
        <v>0</v>
      </c>
      <c r="AI2296" s="12">
        <v>38.017000000000003</v>
      </c>
      <c r="AJ2296" s="72">
        <v>1.42</v>
      </c>
      <c r="AK2296" s="72">
        <v>8.8819999999999997</v>
      </c>
      <c r="AL2296" s="12">
        <v>38.017000000000003</v>
      </c>
      <c r="AM2296" s="72">
        <v>1.42</v>
      </c>
      <c r="AN2296" s="72">
        <v>8.8819999999999997</v>
      </c>
      <c r="AO2296" s="12">
        <v>1125.992</v>
      </c>
      <c r="AP2296" s="72">
        <v>42.055</v>
      </c>
      <c r="AQ2296" s="72">
        <v>1.923</v>
      </c>
      <c r="AR2296" s="12">
        <v>4.391</v>
      </c>
      <c r="AS2296" s="72">
        <v>0.16400000000000001</v>
      </c>
      <c r="AT2296" s="72">
        <v>82.742000000000004</v>
      </c>
      <c r="AU2296" s="12">
        <v>0</v>
      </c>
      <c r="AV2296" s="72">
        <v>0</v>
      </c>
      <c r="AW2296" s="72">
        <v>0</v>
      </c>
      <c r="AX2296" s="12">
        <v>57.317999999999998</v>
      </c>
      <c r="AY2296" s="72">
        <v>2.141</v>
      </c>
      <c r="AZ2296" s="72">
        <v>35.185000000000002</v>
      </c>
      <c r="BA2296" s="12">
        <v>57.317999999999998</v>
      </c>
      <c r="BB2296" s="72">
        <v>2.141</v>
      </c>
      <c r="BC2296" s="72">
        <v>35.185000000000002</v>
      </c>
      <c r="BD2296" s="12">
        <v>31.059000000000001</v>
      </c>
      <c r="BE2296" s="72">
        <v>1.1599999999999999</v>
      </c>
      <c r="BF2296" s="72">
        <v>61.551000000000002</v>
      </c>
      <c r="BG2296" s="12">
        <v>88.378</v>
      </c>
      <c r="BH2296" s="72">
        <v>3.3010000000000002</v>
      </c>
      <c r="BI2296" s="72">
        <v>28.797999999999998</v>
      </c>
      <c r="BJ2296" s="12">
        <v>557.84100000000001</v>
      </c>
      <c r="BK2296" s="72">
        <v>20.835000000000001</v>
      </c>
      <c r="BL2296" s="72">
        <v>9.3480000000000008</v>
      </c>
      <c r="BM2296" s="12">
        <v>900.84400000000005</v>
      </c>
      <c r="BN2296" s="72">
        <v>33.646000000000001</v>
      </c>
      <c r="BO2296" s="72">
        <v>6.0650000000000004</v>
      </c>
      <c r="BP2296" s="12">
        <v>1458.6859999999999</v>
      </c>
      <c r="BQ2296" s="72">
        <v>54.48</v>
      </c>
      <c r="BR2296" s="72">
        <v>3.5529999999999999</v>
      </c>
      <c r="BS2296" s="12">
        <v>1551.4549999999999</v>
      </c>
      <c r="BT2296" s="72">
        <v>57.945</v>
      </c>
      <c r="BU2296" s="72">
        <v>3.6419999999999999</v>
      </c>
      <c r="BV2296" s="12">
        <v>2677.4470000000001</v>
      </c>
      <c r="BW2296" s="72">
        <v>100</v>
      </c>
      <c r="BX2296" s="72">
        <v>2.0950000000000002</v>
      </c>
      <c r="BY2296" s="13"/>
      <c r="BZ2296" s="13"/>
    </row>
    <row r="2297" spans="1:78" ht="12.75" customHeight="1">
      <c r="A2297" s="122" t="s">
        <v>65</v>
      </c>
      <c r="B2297" s="71" t="s">
        <v>45</v>
      </c>
      <c r="C2297" s="71" t="s">
        <v>25</v>
      </c>
      <c r="D2297" s="34">
        <v>44075</v>
      </c>
      <c r="E2297" s="12">
        <v>480.93299999999999</v>
      </c>
      <c r="F2297" s="72">
        <v>17.326000000000001</v>
      </c>
      <c r="G2297" s="72">
        <v>3.9060000000000001</v>
      </c>
      <c r="H2297" s="12">
        <v>34.039000000000001</v>
      </c>
      <c r="I2297" s="72">
        <v>1.226</v>
      </c>
      <c r="J2297" s="72">
        <v>56.53</v>
      </c>
      <c r="K2297" s="12">
        <v>98.245999999999995</v>
      </c>
      <c r="L2297" s="72">
        <v>3.5390000000000001</v>
      </c>
      <c r="M2297" s="72">
        <v>18.321000000000002</v>
      </c>
      <c r="N2297" s="12">
        <v>132.285</v>
      </c>
      <c r="O2297" s="72">
        <v>4.766</v>
      </c>
      <c r="P2297" s="72">
        <v>21.687999999999999</v>
      </c>
      <c r="Q2297" s="12">
        <v>1.2070000000000001</v>
      </c>
      <c r="R2297" s="72">
        <v>4.2999999999999997E-2</v>
      </c>
      <c r="S2297" s="72">
        <v>105.935</v>
      </c>
      <c r="T2297" s="12">
        <v>133.49199999999999</v>
      </c>
      <c r="U2297" s="72">
        <v>4.8090000000000002</v>
      </c>
      <c r="V2297" s="72">
        <v>22.132999999999999</v>
      </c>
      <c r="W2297" s="12">
        <v>439.03899999999999</v>
      </c>
      <c r="X2297" s="72">
        <v>15.816000000000001</v>
      </c>
      <c r="Y2297" s="72">
        <v>8.8529999999999998</v>
      </c>
      <c r="Z2297" s="12">
        <v>572.53099999999995</v>
      </c>
      <c r="AA2297" s="72">
        <v>20.626000000000001</v>
      </c>
      <c r="AB2297" s="72">
        <v>4.2949999999999999</v>
      </c>
      <c r="AC2297" s="12">
        <v>1053.4639999999999</v>
      </c>
      <c r="AD2297" s="72">
        <v>37.951000000000001</v>
      </c>
      <c r="AE2297" s="72">
        <v>1.9910000000000001</v>
      </c>
      <c r="AF2297" s="12">
        <v>7.4</v>
      </c>
      <c r="AG2297" s="72">
        <v>0.26700000000000002</v>
      </c>
      <c r="AH2297" s="72">
        <v>78.210999999999999</v>
      </c>
      <c r="AI2297" s="12">
        <v>47.052999999999997</v>
      </c>
      <c r="AJ2297" s="72">
        <v>1.6950000000000001</v>
      </c>
      <c r="AK2297" s="72">
        <v>15.3</v>
      </c>
      <c r="AL2297" s="12">
        <v>54.453000000000003</v>
      </c>
      <c r="AM2297" s="72">
        <v>1.962</v>
      </c>
      <c r="AN2297" s="72">
        <v>7.18</v>
      </c>
      <c r="AO2297" s="12">
        <v>1107.9169999999999</v>
      </c>
      <c r="AP2297" s="72">
        <v>39.912999999999997</v>
      </c>
      <c r="AQ2297" s="72">
        <v>1.8220000000000001</v>
      </c>
      <c r="AR2297" s="12">
        <v>16.552</v>
      </c>
      <c r="AS2297" s="72">
        <v>0.59599999999999997</v>
      </c>
      <c r="AT2297" s="72">
        <v>81.046999999999997</v>
      </c>
      <c r="AU2297" s="12">
        <v>6.2850000000000001</v>
      </c>
      <c r="AV2297" s="72">
        <v>0.22600000000000001</v>
      </c>
      <c r="AW2297" s="72">
        <v>74.203000000000003</v>
      </c>
      <c r="AX2297" s="12">
        <v>139.285</v>
      </c>
      <c r="AY2297" s="72">
        <v>5.0179999999999998</v>
      </c>
      <c r="AZ2297" s="72">
        <v>23.707999999999998</v>
      </c>
      <c r="BA2297" s="12">
        <v>145.57</v>
      </c>
      <c r="BB2297" s="72">
        <v>5.2439999999999998</v>
      </c>
      <c r="BC2297" s="72">
        <v>23.853000000000002</v>
      </c>
      <c r="BD2297" s="12">
        <v>52.161000000000001</v>
      </c>
      <c r="BE2297" s="72">
        <v>1.879</v>
      </c>
      <c r="BF2297" s="72">
        <v>43.234000000000002</v>
      </c>
      <c r="BG2297" s="12">
        <v>197.732</v>
      </c>
      <c r="BH2297" s="72">
        <v>7.1230000000000002</v>
      </c>
      <c r="BI2297" s="72">
        <v>21.433</v>
      </c>
      <c r="BJ2297" s="12">
        <v>564.38499999999999</v>
      </c>
      <c r="BK2297" s="72">
        <v>20.332000000000001</v>
      </c>
      <c r="BL2297" s="72">
        <v>8.3960000000000008</v>
      </c>
      <c r="BM2297" s="12">
        <v>889.25599999999997</v>
      </c>
      <c r="BN2297" s="72">
        <v>32.036000000000001</v>
      </c>
      <c r="BO2297" s="72">
        <v>8.0500000000000007</v>
      </c>
      <c r="BP2297" s="12">
        <v>1453.64</v>
      </c>
      <c r="BQ2297" s="72">
        <v>52.368000000000002</v>
      </c>
      <c r="BR2297" s="72">
        <v>4.54</v>
      </c>
      <c r="BS2297" s="12">
        <v>1667.924</v>
      </c>
      <c r="BT2297" s="72">
        <v>60.087000000000003</v>
      </c>
      <c r="BU2297" s="72">
        <v>3.4180000000000001</v>
      </c>
      <c r="BV2297" s="12">
        <v>2775.84</v>
      </c>
      <c r="BW2297" s="72">
        <v>100</v>
      </c>
      <c r="BX2297" s="72">
        <v>2.1080000000000001</v>
      </c>
      <c r="BY2297" s="13"/>
      <c r="BZ2297" s="13"/>
    </row>
    <row r="2298" spans="1:78" ht="12.75" customHeight="1">
      <c r="A2298" s="122" t="s">
        <v>65</v>
      </c>
      <c r="B2298" s="71" t="s">
        <v>45</v>
      </c>
      <c r="C2298" s="71" t="s">
        <v>25</v>
      </c>
      <c r="D2298" s="34">
        <v>44166</v>
      </c>
      <c r="E2298" s="12">
        <v>496.93799999999999</v>
      </c>
      <c r="F2298" s="72">
        <v>17.73</v>
      </c>
      <c r="G2298" s="72">
        <v>4.09</v>
      </c>
      <c r="H2298" s="12">
        <v>58.177999999999997</v>
      </c>
      <c r="I2298" s="72">
        <v>2.0760000000000001</v>
      </c>
      <c r="J2298" s="72">
        <v>35.286999999999999</v>
      </c>
      <c r="K2298" s="12">
        <v>43.164000000000001</v>
      </c>
      <c r="L2298" s="72">
        <v>1.54</v>
      </c>
      <c r="M2298" s="72">
        <v>35.085000000000001</v>
      </c>
      <c r="N2298" s="12">
        <v>101.343</v>
      </c>
      <c r="O2298" s="72">
        <v>3.6160000000000001</v>
      </c>
      <c r="P2298" s="72">
        <v>26.358000000000001</v>
      </c>
      <c r="Q2298" s="12">
        <v>1.3</v>
      </c>
      <c r="R2298" s="72">
        <v>4.5999999999999999E-2</v>
      </c>
      <c r="S2298" s="72">
        <v>108.494</v>
      </c>
      <c r="T2298" s="12">
        <v>102.643</v>
      </c>
      <c r="U2298" s="72">
        <v>3.6619999999999999</v>
      </c>
      <c r="V2298" s="72">
        <v>25.806999999999999</v>
      </c>
      <c r="W2298" s="12">
        <v>510.505</v>
      </c>
      <c r="X2298" s="72">
        <v>18.213999999999999</v>
      </c>
      <c r="Y2298" s="72">
        <v>7.0220000000000002</v>
      </c>
      <c r="Z2298" s="12">
        <v>613.14800000000002</v>
      </c>
      <c r="AA2298" s="72">
        <v>21.876999999999999</v>
      </c>
      <c r="AB2298" s="72">
        <v>3.5710000000000002</v>
      </c>
      <c r="AC2298" s="12">
        <v>1110.085</v>
      </c>
      <c r="AD2298" s="72">
        <v>39.606999999999999</v>
      </c>
      <c r="AE2298" s="72">
        <v>1.5840000000000001</v>
      </c>
      <c r="AF2298" s="12">
        <v>14.05</v>
      </c>
      <c r="AG2298" s="72">
        <v>0.501</v>
      </c>
      <c r="AH2298" s="72">
        <v>77.649000000000001</v>
      </c>
      <c r="AI2298" s="12">
        <v>38.261000000000003</v>
      </c>
      <c r="AJ2298" s="72">
        <v>1.365</v>
      </c>
      <c r="AK2298" s="72">
        <v>32.619999999999997</v>
      </c>
      <c r="AL2298" s="12">
        <v>52.311</v>
      </c>
      <c r="AM2298" s="72">
        <v>1.8660000000000001</v>
      </c>
      <c r="AN2298" s="72">
        <v>11.757999999999999</v>
      </c>
      <c r="AO2298" s="12">
        <v>1162.3969999999999</v>
      </c>
      <c r="AP2298" s="72">
        <v>41.472999999999999</v>
      </c>
      <c r="AQ2298" s="72">
        <v>1.583</v>
      </c>
      <c r="AR2298" s="12">
        <v>37.655999999999999</v>
      </c>
      <c r="AS2298" s="72">
        <v>1.3440000000000001</v>
      </c>
      <c r="AT2298" s="72">
        <v>57.591999999999999</v>
      </c>
      <c r="AU2298" s="12">
        <v>4.4329999999999998</v>
      </c>
      <c r="AV2298" s="72">
        <v>0.158</v>
      </c>
      <c r="AW2298" s="72">
        <v>101.152</v>
      </c>
      <c r="AX2298" s="12">
        <v>87.385000000000005</v>
      </c>
      <c r="AY2298" s="72">
        <v>3.1179999999999999</v>
      </c>
      <c r="AZ2298" s="72">
        <v>31.157</v>
      </c>
      <c r="BA2298" s="12">
        <v>91.817999999999998</v>
      </c>
      <c r="BB2298" s="72">
        <v>3.2759999999999998</v>
      </c>
      <c r="BC2298" s="72">
        <v>30.225000000000001</v>
      </c>
      <c r="BD2298" s="12">
        <v>61.771000000000001</v>
      </c>
      <c r="BE2298" s="72">
        <v>2.2040000000000002</v>
      </c>
      <c r="BF2298" s="72">
        <v>38.933999999999997</v>
      </c>
      <c r="BG2298" s="12">
        <v>153.589</v>
      </c>
      <c r="BH2298" s="72">
        <v>5.48</v>
      </c>
      <c r="BI2298" s="72">
        <v>20.216999999999999</v>
      </c>
      <c r="BJ2298" s="12">
        <v>665.55899999999997</v>
      </c>
      <c r="BK2298" s="72">
        <v>23.747</v>
      </c>
      <c r="BL2298" s="72">
        <v>9.8320000000000007</v>
      </c>
      <c r="BM2298" s="12">
        <v>783.55200000000002</v>
      </c>
      <c r="BN2298" s="72">
        <v>27.957000000000001</v>
      </c>
      <c r="BO2298" s="72">
        <v>6.399</v>
      </c>
      <c r="BP2298" s="12">
        <v>1449.1110000000001</v>
      </c>
      <c r="BQ2298" s="72">
        <v>51.703000000000003</v>
      </c>
      <c r="BR2298" s="72">
        <v>4.0209999999999999</v>
      </c>
      <c r="BS2298" s="12">
        <v>1640.356</v>
      </c>
      <c r="BT2298" s="72">
        <v>58.527000000000001</v>
      </c>
      <c r="BU2298" s="72">
        <v>3.0579999999999998</v>
      </c>
      <c r="BV2298" s="12">
        <v>2802.7530000000002</v>
      </c>
      <c r="BW2298" s="72">
        <v>100</v>
      </c>
      <c r="BX2298" s="72">
        <v>1.897</v>
      </c>
      <c r="BY2298" s="13"/>
      <c r="BZ2298" s="13"/>
    </row>
    <row r="2299" spans="1:78" ht="12.75" customHeight="1">
      <c r="A2299" s="122" t="s">
        <v>65</v>
      </c>
      <c r="B2299" s="71" t="s">
        <v>45</v>
      </c>
      <c r="C2299" s="71" t="s">
        <v>25</v>
      </c>
      <c r="D2299" s="34">
        <v>44256</v>
      </c>
      <c r="E2299" s="12">
        <v>525.69600000000003</v>
      </c>
      <c r="F2299" s="72">
        <v>18.606000000000002</v>
      </c>
      <c r="G2299" s="72">
        <v>3.2320000000000002</v>
      </c>
      <c r="H2299" s="12">
        <v>24.562999999999999</v>
      </c>
      <c r="I2299" s="72">
        <v>0.86899999999999999</v>
      </c>
      <c r="J2299" s="72">
        <v>41.872</v>
      </c>
      <c r="K2299" s="12">
        <v>89.713999999999999</v>
      </c>
      <c r="L2299" s="72">
        <v>3.1749999999999998</v>
      </c>
      <c r="M2299" s="72">
        <v>27.030999999999999</v>
      </c>
      <c r="N2299" s="12">
        <v>114.276</v>
      </c>
      <c r="O2299" s="72">
        <v>4.0449999999999999</v>
      </c>
      <c r="P2299" s="72">
        <v>22.823</v>
      </c>
      <c r="Q2299" s="12">
        <v>0</v>
      </c>
      <c r="R2299" s="72">
        <v>0</v>
      </c>
      <c r="S2299" s="72">
        <v>0</v>
      </c>
      <c r="T2299" s="12">
        <v>114.276</v>
      </c>
      <c r="U2299" s="72">
        <v>4.0449999999999999</v>
      </c>
      <c r="V2299" s="72">
        <v>22.823</v>
      </c>
      <c r="W2299" s="12">
        <v>479.42899999999997</v>
      </c>
      <c r="X2299" s="72">
        <v>16.968</v>
      </c>
      <c r="Y2299" s="72">
        <v>5.07</v>
      </c>
      <c r="Z2299" s="12">
        <v>593.70600000000002</v>
      </c>
      <c r="AA2299" s="72">
        <v>21.013000000000002</v>
      </c>
      <c r="AB2299" s="72">
        <v>2.7949999999999999</v>
      </c>
      <c r="AC2299" s="12">
        <v>1119.402</v>
      </c>
      <c r="AD2299" s="72">
        <v>39.619</v>
      </c>
      <c r="AE2299" s="72">
        <v>1.1890000000000001</v>
      </c>
      <c r="AF2299" s="12">
        <v>4.2690000000000001</v>
      </c>
      <c r="AG2299" s="72">
        <v>0.151</v>
      </c>
      <c r="AH2299" s="72">
        <v>105.77200000000001</v>
      </c>
      <c r="AI2299" s="12">
        <v>52.308</v>
      </c>
      <c r="AJ2299" s="72">
        <v>1.851</v>
      </c>
      <c r="AK2299" s="72">
        <v>9.8770000000000007</v>
      </c>
      <c r="AL2299" s="12">
        <v>56.576999999999998</v>
      </c>
      <c r="AM2299" s="72">
        <v>2.0019999999999998</v>
      </c>
      <c r="AN2299" s="72">
        <v>7.282</v>
      </c>
      <c r="AO2299" s="12">
        <v>1175.979</v>
      </c>
      <c r="AP2299" s="72">
        <v>41.621000000000002</v>
      </c>
      <c r="AQ2299" s="72">
        <v>1.1279999999999999</v>
      </c>
      <c r="AR2299" s="12">
        <v>13.212999999999999</v>
      </c>
      <c r="AS2299" s="72">
        <v>0.46800000000000003</v>
      </c>
      <c r="AT2299" s="72">
        <v>61.057000000000002</v>
      </c>
      <c r="AU2299" s="12">
        <v>0</v>
      </c>
      <c r="AV2299" s="72">
        <v>0</v>
      </c>
      <c r="AW2299" s="72">
        <v>0</v>
      </c>
      <c r="AX2299" s="12">
        <v>68.066999999999993</v>
      </c>
      <c r="AY2299" s="72">
        <v>2.4089999999999998</v>
      </c>
      <c r="AZ2299" s="72">
        <v>30.995000000000001</v>
      </c>
      <c r="BA2299" s="12">
        <v>68.066999999999993</v>
      </c>
      <c r="BB2299" s="72">
        <v>2.4089999999999998</v>
      </c>
      <c r="BC2299" s="72">
        <v>30.995000000000001</v>
      </c>
      <c r="BD2299" s="12">
        <v>78.537000000000006</v>
      </c>
      <c r="BE2299" s="72">
        <v>2.78</v>
      </c>
      <c r="BF2299" s="72">
        <v>42.1</v>
      </c>
      <c r="BG2299" s="12">
        <v>146.60400000000001</v>
      </c>
      <c r="BH2299" s="72">
        <v>5.1890000000000001</v>
      </c>
      <c r="BI2299" s="72">
        <v>25.937999999999999</v>
      </c>
      <c r="BJ2299" s="12">
        <v>716.79100000000005</v>
      </c>
      <c r="BK2299" s="72">
        <v>25.369</v>
      </c>
      <c r="BL2299" s="72">
        <v>7.7450000000000001</v>
      </c>
      <c r="BM2299" s="12">
        <v>772.84</v>
      </c>
      <c r="BN2299" s="72">
        <v>27.353000000000002</v>
      </c>
      <c r="BO2299" s="72">
        <v>8.1050000000000004</v>
      </c>
      <c r="BP2299" s="12">
        <v>1489.6320000000001</v>
      </c>
      <c r="BQ2299" s="72">
        <v>52.722000000000001</v>
      </c>
      <c r="BR2299" s="72">
        <v>4.32</v>
      </c>
      <c r="BS2299" s="12">
        <v>1649.4480000000001</v>
      </c>
      <c r="BT2299" s="72">
        <v>58.378999999999998</v>
      </c>
      <c r="BU2299" s="72">
        <v>3.2050000000000001</v>
      </c>
      <c r="BV2299" s="12">
        <v>2825.4279999999999</v>
      </c>
      <c r="BW2299" s="72">
        <v>100</v>
      </c>
      <c r="BX2299" s="72">
        <v>1.7230000000000001</v>
      </c>
      <c r="BY2299" s="13"/>
      <c r="BZ2299" s="13"/>
    </row>
    <row r="2300" spans="1:78" ht="12.75" customHeight="1">
      <c r="A2300" s="122" t="s">
        <v>65</v>
      </c>
      <c r="B2300" s="71" t="s">
        <v>45</v>
      </c>
      <c r="C2300" s="71" t="s">
        <v>25</v>
      </c>
      <c r="D2300" s="34">
        <v>44348</v>
      </c>
      <c r="E2300" s="12">
        <v>546.41099999999994</v>
      </c>
      <c r="F2300" s="72">
        <v>19.448</v>
      </c>
      <c r="G2300" s="72">
        <v>2.8839999999999999</v>
      </c>
      <c r="H2300" s="12">
        <v>42.802</v>
      </c>
      <c r="I2300" s="72">
        <v>1.5229999999999999</v>
      </c>
      <c r="J2300" s="72">
        <v>35.628</v>
      </c>
      <c r="K2300" s="12">
        <v>33.79</v>
      </c>
      <c r="L2300" s="72">
        <v>1.2030000000000001</v>
      </c>
      <c r="M2300" s="72">
        <v>51.414999999999999</v>
      </c>
      <c r="N2300" s="12">
        <v>76.593000000000004</v>
      </c>
      <c r="O2300" s="72">
        <v>2.726</v>
      </c>
      <c r="P2300" s="72">
        <v>26.975000000000001</v>
      </c>
      <c r="Q2300" s="12">
        <v>4.3230000000000004</v>
      </c>
      <c r="R2300" s="72">
        <v>0.154</v>
      </c>
      <c r="S2300" s="72">
        <v>104.077</v>
      </c>
      <c r="T2300" s="12">
        <v>80.915999999999997</v>
      </c>
      <c r="U2300" s="72">
        <v>2.88</v>
      </c>
      <c r="V2300" s="72">
        <v>25.178999999999998</v>
      </c>
      <c r="W2300" s="12">
        <v>518.77</v>
      </c>
      <c r="X2300" s="72">
        <v>18.463999999999999</v>
      </c>
      <c r="Y2300" s="72">
        <v>4.298</v>
      </c>
      <c r="Z2300" s="12">
        <v>599.68700000000001</v>
      </c>
      <c r="AA2300" s="72">
        <v>21.344000000000001</v>
      </c>
      <c r="AB2300" s="72">
        <v>2.5209999999999999</v>
      </c>
      <c r="AC2300" s="12">
        <v>1146.098</v>
      </c>
      <c r="AD2300" s="72">
        <v>40.792000000000002</v>
      </c>
      <c r="AE2300" s="72">
        <v>1.105</v>
      </c>
      <c r="AF2300" s="12">
        <v>0</v>
      </c>
      <c r="AG2300" s="72">
        <v>0</v>
      </c>
      <c r="AH2300" s="72">
        <v>0</v>
      </c>
      <c r="AI2300" s="12">
        <v>46.024999999999999</v>
      </c>
      <c r="AJ2300" s="72">
        <v>1.6379999999999999</v>
      </c>
      <c r="AK2300" s="72">
        <v>7.4029999999999996</v>
      </c>
      <c r="AL2300" s="12">
        <v>46.024999999999999</v>
      </c>
      <c r="AM2300" s="72">
        <v>1.6379999999999999</v>
      </c>
      <c r="AN2300" s="72">
        <v>7.4029999999999996</v>
      </c>
      <c r="AO2300" s="12">
        <v>1192.123</v>
      </c>
      <c r="AP2300" s="72">
        <v>42.430999999999997</v>
      </c>
      <c r="AQ2300" s="72">
        <v>1.0629999999999999</v>
      </c>
      <c r="AR2300" s="12">
        <v>8.35</v>
      </c>
      <c r="AS2300" s="72">
        <v>0.29699999999999999</v>
      </c>
      <c r="AT2300" s="72">
        <v>65.052999999999997</v>
      </c>
      <c r="AU2300" s="12">
        <v>21.791</v>
      </c>
      <c r="AV2300" s="72">
        <v>0.77600000000000002</v>
      </c>
      <c r="AW2300" s="72">
        <v>100.83799999999999</v>
      </c>
      <c r="AX2300" s="12">
        <v>110.541</v>
      </c>
      <c r="AY2300" s="72">
        <v>3.9340000000000002</v>
      </c>
      <c r="AZ2300" s="72">
        <v>25.597000000000001</v>
      </c>
      <c r="BA2300" s="12">
        <v>132.33199999999999</v>
      </c>
      <c r="BB2300" s="72">
        <v>4.71</v>
      </c>
      <c r="BC2300" s="72">
        <v>24.936</v>
      </c>
      <c r="BD2300" s="12">
        <v>43.384999999999998</v>
      </c>
      <c r="BE2300" s="72">
        <v>1.544</v>
      </c>
      <c r="BF2300" s="72">
        <v>43.508000000000003</v>
      </c>
      <c r="BG2300" s="12">
        <v>175.71700000000001</v>
      </c>
      <c r="BH2300" s="72">
        <v>6.2539999999999996</v>
      </c>
      <c r="BI2300" s="72">
        <v>20.036999999999999</v>
      </c>
      <c r="BJ2300" s="12">
        <v>632.34</v>
      </c>
      <c r="BK2300" s="72">
        <v>22.506</v>
      </c>
      <c r="BL2300" s="72">
        <v>9.2899999999999991</v>
      </c>
      <c r="BM2300" s="12">
        <v>801.05899999999997</v>
      </c>
      <c r="BN2300" s="72">
        <v>28.512</v>
      </c>
      <c r="BO2300" s="72">
        <v>6.343</v>
      </c>
      <c r="BP2300" s="12">
        <v>1433.3989999999999</v>
      </c>
      <c r="BQ2300" s="72">
        <v>51.018000000000001</v>
      </c>
      <c r="BR2300" s="72">
        <v>3.8180000000000001</v>
      </c>
      <c r="BS2300" s="12">
        <v>1617.4659999999999</v>
      </c>
      <c r="BT2300" s="72">
        <v>57.569000000000003</v>
      </c>
      <c r="BU2300" s="72">
        <v>3.4409999999999998</v>
      </c>
      <c r="BV2300" s="12">
        <v>2809.5880000000002</v>
      </c>
      <c r="BW2300" s="72">
        <v>100</v>
      </c>
      <c r="BX2300" s="72">
        <v>1.9390000000000001</v>
      </c>
      <c r="BY2300" s="13"/>
      <c r="BZ2300" s="13"/>
    </row>
    <row r="2301" spans="1:78" ht="12.75" customHeight="1">
      <c r="A2301" s="122" t="s">
        <v>65</v>
      </c>
      <c r="B2301" s="71" t="s">
        <v>45</v>
      </c>
      <c r="C2301" s="71" t="s">
        <v>25</v>
      </c>
      <c r="D2301" s="34">
        <v>44805</v>
      </c>
      <c r="E2301" s="12">
        <v>498.13099999999997</v>
      </c>
      <c r="F2301" s="72">
        <v>17.635000000000002</v>
      </c>
      <c r="G2301" s="72">
        <v>5.2960000000000003</v>
      </c>
      <c r="H2301" s="12">
        <v>6.7729999999999997</v>
      </c>
      <c r="I2301" s="72">
        <v>0.24</v>
      </c>
      <c r="J2301" s="72">
        <v>65.902000000000001</v>
      </c>
      <c r="K2301" s="12">
        <v>16.263000000000002</v>
      </c>
      <c r="L2301" s="72">
        <v>0.57599999999999996</v>
      </c>
      <c r="M2301" s="72">
        <v>91.947000000000003</v>
      </c>
      <c r="N2301" s="12">
        <v>23.036000000000001</v>
      </c>
      <c r="O2301" s="72">
        <v>0.81599999999999995</v>
      </c>
      <c r="P2301" s="72">
        <v>66.271000000000001</v>
      </c>
      <c r="Q2301" s="12">
        <v>2.113</v>
      </c>
      <c r="R2301" s="72">
        <v>7.4999999999999997E-2</v>
      </c>
      <c r="S2301" s="72">
        <v>102.327</v>
      </c>
      <c r="T2301" s="12">
        <v>25.15</v>
      </c>
      <c r="U2301" s="72">
        <v>0.89</v>
      </c>
      <c r="V2301" s="72">
        <v>60.527999999999999</v>
      </c>
      <c r="W2301" s="12">
        <v>618.74599999999998</v>
      </c>
      <c r="X2301" s="72">
        <v>21.905000000000001</v>
      </c>
      <c r="Y2301" s="72">
        <v>4.3209999999999997</v>
      </c>
      <c r="Z2301" s="12">
        <v>643.89499999999998</v>
      </c>
      <c r="AA2301" s="72">
        <v>22.795000000000002</v>
      </c>
      <c r="AB2301" s="72">
        <v>3.3359999999999999</v>
      </c>
      <c r="AC2301" s="12">
        <v>1142.0260000000001</v>
      </c>
      <c r="AD2301" s="72">
        <v>40.430999999999997</v>
      </c>
      <c r="AE2301" s="72">
        <v>1.9810000000000001</v>
      </c>
      <c r="AF2301" s="12">
        <v>0</v>
      </c>
      <c r="AG2301" s="72">
        <v>0</v>
      </c>
      <c r="AH2301" s="72">
        <v>0</v>
      </c>
      <c r="AI2301" s="12">
        <v>27.94</v>
      </c>
      <c r="AJ2301" s="72">
        <v>0.98899999999999999</v>
      </c>
      <c r="AK2301" s="72">
        <v>11.714</v>
      </c>
      <c r="AL2301" s="12">
        <v>27.94</v>
      </c>
      <c r="AM2301" s="72">
        <v>0.98899999999999999</v>
      </c>
      <c r="AN2301" s="72">
        <v>11.714</v>
      </c>
      <c r="AO2301" s="12">
        <v>1169.9659999999999</v>
      </c>
      <c r="AP2301" s="72">
        <v>41.42</v>
      </c>
      <c r="AQ2301" s="72">
        <v>1.9339999999999999</v>
      </c>
      <c r="AR2301" s="12">
        <v>21.885999999999999</v>
      </c>
      <c r="AS2301" s="72">
        <v>0.77500000000000002</v>
      </c>
      <c r="AT2301" s="72">
        <v>60.463000000000001</v>
      </c>
      <c r="AU2301" s="12">
        <v>3.9</v>
      </c>
      <c r="AV2301" s="72">
        <v>0.13800000000000001</v>
      </c>
      <c r="AW2301" s="72">
        <v>102.348</v>
      </c>
      <c r="AX2301" s="12">
        <v>152.41300000000001</v>
      </c>
      <c r="AY2301" s="72">
        <v>5.3959999999999999</v>
      </c>
      <c r="AZ2301" s="72">
        <v>20.962</v>
      </c>
      <c r="BA2301" s="12">
        <v>156.31399999999999</v>
      </c>
      <c r="BB2301" s="72">
        <v>5.5339999999999998</v>
      </c>
      <c r="BC2301" s="72">
        <v>20.536999999999999</v>
      </c>
      <c r="BD2301" s="12">
        <v>27.635999999999999</v>
      </c>
      <c r="BE2301" s="72">
        <v>0.97799999999999998</v>
      </c>
      <c r="BF2301" s="72">
        <v>50.484000000000002</v>
      </c>
      <c r="BG2301" s="12">
        <v>183.95</v>
      </c>
      <c r="BH2301" s="72">
        <v>6.5119999999999996</v>
      </c>
      <c r="BI2301" s="72">
        <v>18.591999999999999</v>
      </c>
      <c r="BJ2301" s="12">
        <v>649.30799999999999</v>
      </c>
      <c r="BK2301" s="72">
        <v>22.986999999999998</v>
      </c>
      <c r="BL2301" s="72">
        <v>8.3729999999999993</v>
      </c>
      <c r="BM2301" s="12">
        <v>799.55499999999995</v>
      </c>
      <c r="BN2301" s="72">
        <v>28.306000000000001</v>
      </c>
      <c r="BO2301" s="72">
        <v>7.54</v>
      </c>
      <c r="BP2301" s="12">
        <v>1448.8630000000001</v>
      </c>
      <c r="BQ2301" s="72">
        <v>51.292999999999999</v>
      </c>
      <c r="BR2301" s="72">
        <v>4.33</v>
      </c>
      <c r="BS2301" s="12">
        <v>1654.6980000000001</v>
      </c>
      <c r="BT2301" s="72">
        <v>58.58</v>
      </c>
      <c r="BU2301" s="72">
        <v>3.4620000000000002</v>
      </c>
      <c r="BV2301" s="12">
        <v>2824.6640000000002</v>
      </c>
      <c r="BW2301" s="72">
        <v>100</v>
      </c>
      <c r="BX2301" s="72">
        <v>1.956</v>
      </c>
      <c r="BY2301" s="13"/>
      <c r="BZ2301" s="13"/>
    </row>
    <row r="2302" spans="1:78" ht="12.75" customHeight="1">
      <c r="A2302" s="122" t="s">
        <v>65</v>
      </c>
      <c r="B2302" s="71" t="s">
        <v>45</v>
      </c>
      <c r="C2302" s="71" t="s">
        <v>25</v>
      </c>
      <c r="D2302" s="34">
        <v>44896</v>
      </c>
      <c r="E2302" s="12">
        <v>527.66499999999996</v>
      </c>
      <c r="F2302" s="72">
        <v>18.363</v>
      </c>
      <c r="G2302" s="72">
        <v>3.6720000000000002</v>
      </c>
      <c r="H2302" s="12">
        <v>26.669</v>
      </c>
      <c r="I2302" s="72">
        <v>0.92800000000000005</v>
      </c>
      <c r="J2302" s="72">
        <v>46.244</v>
      </c>
      <c r="K2302" s="12">
        <v>21.155000000000001</v>
      </c>
      <c r="L2302" s="72">
        <v>0.73599999999999999</v>
      </c>
      <c r="M2302" s="72">
        <v>61.683</v>
      </c>
      <c r="N2302" s="12">
        <v>47.823999999999998</v>
      </c>
      <c r="O2302" s="72">
        <v>1.6639999999999999</v>
      </c>
      <c r="P2302" s="72">
        <v>41.868000000000002</v>
      </c>
      <c r="Q2302" s="12">
        <v>0</v>
      </c>
      <c r="R2302" s="72">
        <v>0</v>
      </c>
      <c r="S2302" s="72">
        <v>0</v>
      </c>
      <c r="T2302" s="12">
        <v>47.823999999999998</v>
      </c>
      <c r="U2302" s="72">
        <v>1.6639999999999999</v>
      </c>
      <c r="V2302" s="72">
        <v>41.868000000000002</v>
      </c>
      <c r="W2302" s="12">
        <v>581.70500000000004</v>
      </c>
      <c r="X2302" s="72">
        <v>20.244</v>
      </c>
      <c r="Y2302" s="72">
        <v>4.859</v>
      </c>
      <c r="Z2302" s="12">
        <v>629.529</v>
      </c>
      <c r="AA2302" s="72">
        <v>21.908000000000001</v>
      </c>
      <c r="AB2302" s="72">
        <v>3.698</v>
      </c>
      <c r="AC2302" s="12">
        <v>1157.194</v>
      </c>
      <c r="AD2302" s="72">
        <v>40.271000000000001</v>
      </c>
      <c r="AE2302" s="72">
        <v>1.7529999999999999</v>
      </c>
      <c r="AF2302" s="12">
        <v>0</v>
      </c>
      <c r="AG2302" s="72">
        <v>0</v>
      </c>
      <c r="AH2302" s="72">
        <v>0</v>
      </c>
      <c r="AI2302" s="12">
        <v>23.058</v>
      </c>
      <c r="AJ2302" s="72">
        <v>0.80200000000000005</v>
      </c>
      <c r="AK2302" s="72">
        <v>26.533000000000001</v>
      </c>
      <c r="AL2302" s="12">
        <v>23.058</v>
      </c>
      <c r="AM2302" s="72">
        <v>0.80200000000000005</v>
      </c>
      <c r="AN2302" s="72">
        <v>26.533000000000001</v>
      </c>
      <c r="AO2302" s="12">
        <v>1180.252</v>
      </c>
      <c r="AP2302" s="72">
        <v>41.073</v>
      </c>
      <c r="AQ2302" s="72">
        <v>1.581</v>
      </c>
      <c r="AR2302" s="12">
        <v>8.5030000000000001</v>
      </c>
      <c r="AS2302" s="72">
        <v>0.29599999999999999</v>
      </c>
      <c r="AT2302" s="72">
        <v>75.683999999999997</v>
      </c>
      <c r="AU2302" s="12">
        <v>0</v>
      </c>
      <c r="AV2302" s="72">
        <v>0</v>
      </c>
      <c r="AW2302" s="72">
        <v>0</v>
      </c>
      <c r="AX2302" s="12">
        <v>116.87</v>
      </c>
      <c r="AY2302" s="72">
        <v>4.0670000000000002</v>
      </c>
      <c r="AZ2302" s="72">
        <v>27.474</v>
      </c>
      <c r="BA2302" s="12">
        <v>116.87</v>
      </c>
      <c r="BB2302" s="72">
        <v>4.0670000000000002</v>
      </c>
      <c r="BC2302" s="72">
        <v>27.474</v>
      </c>
      <c r="BD2302" s="12">
        <v>33.514000000000003</v>
      </c>
      <c r="BE2302" s="72">
        <v>1.1659999999999999</v>
      </c>
      <c r="BF2302" s="72">
        <v>40.484999999999999</v>
      </c>
      <c r="BG2302" s="12">
        <v>150.38399999999999</v>
      </c>
      <c r="BH2302" s="72">
        <v>5.2329999999999997</v>
      </c>
      <c r="BI2302" s="72">
        <v>23.151</v>
      </c>
      <c r="BJ2302" s="12">
        <v>746.15200000000004</v>
      </c>
      <c r="BK2302" s="72">
        <v>25.966000000000001</v>
      </c>
      <c r="BL2302" s="72">
        <v>9.6969999999999992</v>
      </c>
      <c r="BM2302" s="12">
        <v>788.24400000000003</v>
      </c>
      <c r="BN2302" s="72">
        <v>27.431000000000001</v>
      </c>
      <c r="BO2302" s="72">
        <v>6.6189999999999998</v>
      </c>
      <c r="BP2302" s="12">
        <v>1534.396</v>
      </c>
      <c r="BQ2302" s="72">
        <v>53.398000000000003</v>
      </c>
      <c r="BR2302" s="72">
        <v>4.4009999999999998</v>
      </c>
      <c r="BS2302" s="12">
        <v>1693.2829999999999</v>
      </c>
      <c r="BT2302" s="72">
        <v>58.927</v>
      </c>
      <c r="BU2302" s="72">
        <v>4.3600000000000003</v>
      </c>
      <c r="BV2302" s="12">
        <v>2873.5349999999999</v>
      </c>
      <c r="BW2302" s="72">
        <v>100</v>
      </c>
      <c r="BX2302" s="72">
        <v>2.762</v>
      </c>
      <c r="BY2302" s="13"/>
      <c r="BZ2302" s="13"/>
    </row>
    <row r="2303" spans="1:78" ht="12.75" customHeight="1">
      <c r="A2303" s="122" t="s">
        <v>65</v>
      </c>
      <c r="B2303" s="71" t="s">
        <v>45</v>
      </c>
      <c r="C2303" s="71" t="s">
        <v>25</v>
      </c>
      <c r="D2303" s="34">
        <v>44986</v>
      </c>
      <c r="E2303" s="12">
        <v>566.63099999999997</v>
      </c>
      <c r="F2303" s="72">
        <v>19.506</v>
      </c>
      <c r="G2303" s="72">
        <v>2.1880000000000002</v>
      </c>
      <c r="H2303" s="12">
        <v>9.1289999999999996</v>
      </c>
      <c r="I2303" s="72">
        <v>0.314</v>
      </c>
      <c r="J2303" s="72">
        <v>64.894000000000005</v>
      </c>
      <c r="K2303" s="12">
        <v>39.24</v>
      </c>
      <c r="L2303" s="72">
        <v>1.351</v>
      </c>
      <c r="M2303" s="72">
        <v>37.875999999999998</v>
      </c>
      <c r="N2303" s="12">
        <v>48.369</v>
      </c>
      <c r="O2303" s="72">
        <v>1.665</v>
      </c>
      <c r="P2303" s="72">
        <v>37.54</v>
      </c>
      <c r="Q2303" s="12">
        <v>1.806</v>
      </c>
      <c r="R2303" s="72">
        <v>6.2E-2</v>
      </c>
      <c r="S2303" s="72">
        <v>81.037999999999997</v>
      </c>
      <c r="T2303" s="12">
        <v>50.174999999999997</v>
      </c>
      <c r="U2303" s="72">
        <v>1.7270000000000001</v>
      </c>
      <c r="V2303" s="72">
        <v>36.031999999999996</v>
      </c>
      <c r="W2303" s="12">
        <v>563.79999999999995</v>
      </c>
      <c r="X2303" s="72">
        <v>19.408000000000001</v>
      </c>
      <c r="Y2303" s="72">
        <v>3.1429999999999998</v>
      </c>
      <c r="Z2303" s="12">
        <v>613.97500000000002</v>
      </c>
      <c r="AA2303" s="72">
        <v>21.135999999999999</v>
      </c>
      <c r="AB2303" s="72">
        <v>2.7989999999999999</v>
      </c>
      <c r="AC2303" s="12">
        <v>1180.607</v>
      </c>
      <c r="AD2303" s="72">
        <v>40.642000000000003</v>
      </c>
      <c r="AE2303" s="72">
        <v>1.321</v>
      </c>
      <c r="AF2303" s="12">
        <v>0</v>
      </c>
      <c r="AG2303" s="72">
        <v>0</v>
      </c>
      <c r="AH2303" s="72">
        <v>0</v>
      </c>
      <c r="AI2303" s="12">
        <v>30.658000000000001</v>
      </c>
      <c r="AJ2303" s="72">
        <v>1.0549999999999999</v>
      </c>
      <c r="AK2303" s="72">
        <v>10.186999999999999</v>
      </c>
      <c r="AL2303" s="12">
        <v>30.658000000000001</v>
      </c>
      <c r="AM2303" s="72">
        <v>1.0549999999999999</v>
      </c>
      <c r="AN2303" s="72">
        <v>10.186999999999999</v>
      </c>
      <c r="AO2303" s="12">
        <v>1211.2650000000001</v>
      </c>
      <c r="AP2303" s="72">
        <v>41.697000000000003</v>
      </c>
      <c r="AQ2303" s="72">
        <v>1.286</v>
      </c>
      <c r="AR2303" s="12">
        <v>18.684999999999999</v>
      </c>
      <c r="AS2303" s="72">
        <v>0.64300000000000002</v>
      </c>
      <c r="AT2303" s="72">
        <v>48.597000000000001</v>
      </c>
      <c r="AU2303" s="12">
        <v>4.649</v>
      </c>
      <c r="AV2303" s="72">
        <v>0.16</v>
      </c>
      <c r="AW2303" s="72">
        <v>102.68</v>
      </c>
      <c r="AX2303" s="12">
        <v>91.387</v>
      </c>
      <c r="AY2303" s="72">
        <v>3.1459999999999999</v>
      </c>
      <c r="AZ2303" s="72">
        <v>19.962</v>
      </c>
      <c r="BA2303" s="12">
        <v>96.036000000000001</v>
      </c>
      <c r="BB2303" s="72">
        <v>3.306</v>
      </c>
      <c r="BC2303" s="72">
        <v>18.382000000000001</v>
      </c>
      <c r="BD2303" s="12">
        <v>40.688000000000002</v>
      </c>
      <c r="BE2303" s="72">
        <v>1.401</v>
      </c>
      <c r="BF2303" s="72">
        <v>30.887</v>
      </c>
      <c r="BG2303" s="12">
        <v>136.72399999999999</v>
      </c>
      <c r="BH2303" s="72">
        <v>4.7069999999999999</v>
      </c>
      <c r="BI2303" s="72">
        <v>14.364000000000001</v>
      </c>
      <c r="BJ2303" s="12">
        <v>648.99900000000002</v>
      </c>
      <c r="BK2303" s="72">
        <v>22.341000000000001</v>
      </c>
      <c r="BL2303" s="72">
        <v>5.5309999999999997</v>
      </c>
      <c r="BM2303" s="12">
        <v>889.25</v>
      </c>
      <c r="BN2303" s="72">
        <v>30.611999999999998</v>
      </c>
      <c r="BO2303" s="72">
        <v>5.4630000000000001</v>
      </c>
      <c r="BP2303" s="12">
        <v>1538.25</v>
      </c>
      <c r="BQ2303" s="72">
        <v>52.953000000000003</v>
      </c>
      <c r="BR2303" s="72">
        <v>3.0550000000000002</v>
      </c>
      <c r="BS2303" s="12">
        <v>1693.6590000000001</v>
      </c>
      <c r="BT2303" s="72">
        <v>58.302999999999997</v>
      </c>
      <c r="BU2303" s="72">
        <v>2.7679999999999998</v>
      </c>
      <c r="BV2303" s="12">
        <v>2904.924</v>
      </c>
      <c r="BW2303" s="72">
        <v>100</v>
      </c>
      <c r="BX2303" s="72">
        <v>1.492</v>
      </c>
      <c r="BY2303" s="13"/>
      <c r="BZ2303" s="13"/>
    </row>
    <row r="2304" spans="1:78" ht="12.75" customHeight="1">
      <c r="A2304" s="122" t="s">
        <v>65</v>
      </c>
      <c r="B2304" s="71" t="s">
        <v>45</v>
      </c>
      <c r="C2304" s="71" t="s">
        <v>25</v>
      </c>
      <c r="D2304" s="34">
        <v>45078</v>
      </c>
      <c r="E2304" s="12">
        <v>579.57399999999996</v>
      </c>
      <c r="F2304" s="72">
        <v>20.318000000000001</v>
      </c>
      <c r="G2304" s="72">
        <v>2.7679999999999998</v>
      </c>
      <c r="H2304" s="12">
        <v>27.876000000000001</v>
      </c>
      <c r="I2304" s="72">
        <v>0.97699999999999998</v>
      </c>
      <c r="J2304" s="72">
        <v>35.308999999999997</v>
      </c>
      <c r="K2304" s="12">
        <v>11.523999999999999</v>
      </c>
      <c r="L2304" s="72">
        <v>0.40400000000000003</v>
      </c>
      <c r="M2304" s="72">
        <v>65.144000000000005</v>
      </c>
      <c r="N2304" s="12">
        <v>39.401000000000003</v>
      </c>
      <c r="O2304" s="72">
        <v>1.381</v>
      </c>
      <c r="P2304" s="72">
        <v>29.183</v>
      </c>
      <c r="Q2304" s="12">
        <v>3.1219999999999999</v>
      </c>
      <c r="R2304" s="72">
        <v>0.109</v>
      </c>
      <c r="S2304" s="72">
        <v>64.959999999999994</v>
      </c>
      <c r="T2304" s="12">
        <v>42.521999999999998</v>
      </c>
      <c r="U2304" s="72">
        <v>1.4910000000000001</v>
      </c>
      <c r="V2304" s="72">
        <v>27.146999999999998</v>
      </c>
      <c r="W2304" s="12">
        <v>570.74599999999998</v>
      </c>
      <c r="X2304" s="72">
        <v>20.007999999999999</v>
      </c>
      <c r="Y2304" s="72">
        <v>2.8159999999999998</v>
      </c>
      <c r="Z2304" s="12">
        <v>613.26800000000003</v>
      </c>
      <c r="AA2304" s="72">
        <v>21.498999999999999</v>
      </c>
      <c r="AB2304" s="72">
        <v>2.3149999999999999</v>
      </c>
      <c r="AC2304" s="12">
        <v>1192.8420000000001</v>
      </c>
      <c r="AD2304" s="72">
        <v>41.816000000000003</v>
      </c>
      <c r="AE2304" s="72">
        <v>1.3120000000000001</v>
      </c>
      <c r="AF2304" s="12">
        <v>4.1130000000000004</v>
      </c>
      <c r="AG2304" s="72">
        <v>0.14399999999999999</v>
      </c>
      <c r="AH2304" s="72">
        <v>92.185000000000002</v>
      </c>
      <c r="AI2304" s="12">
        <v>26.905999999999999</v>
      </c>
      <c r="AJ2304" s="72">
        <v>0.94299999999999995</v>
      </c>
      <c r="AK2304" s="72">
        <v>18.286999999999999</v>
      </c>
      <c r="AL2304" s="12">
        <v>31.018000000000001</v>
      </c>
      <c r="AM2304" s="72">
        <v>1.087</v>
      </c>
      <c r="AN2304" s="72">
        <v>9.8260000000000005</v>
      </c>
      <c r="AO2304" s="12">
        <v>1223.8610000000001</v>
      </c>
      <c r="AP2304" s="72">
        <v>42.904000000000003</v>
      </c>
      <c r="AQ2304" s="72">
        <v>1.3240000000000001</v>
      </c>
      <c r="AR2304" s="12">
        <v>10.444000000000001</v>
      </c>
      <c r="AS2304" s="72">
        <v>0.36599999999999999</v>
      </c>
      <c r="AT2304" s="72">
        <v>46.360999999999997</v>
      </c>
      <c r="AU2304" s="12">
        <v>0</v>
      </c>
      <c r="AV2304" s="72">
        <v>0</v>
      </c>
      <c r="AW2304" s="72">
        <v>0</v>
      </c>
      <c r="AX2304" s="12">
        <v>109.27200000000001</v>
      </c>
      <c r="AY2304" s="72">
        <v>3.831</v>
      </c>
      <c r="AZ2304" s="72">
        <v>16.745000000000001</v>
      </c>
      <c r="BA2304" s="12">
        <v>109.27200000000001</v>
      </c>
      <c r="BB2304" s="72">
        <v>3.831</v>
      </c>
      <c r="BC2304" s="72">
        <v>16.745000000000001</v>
      </c>
      <c r="BD2304" s="12">
        <v>75.722999999999999</v>
      </c>
      <c r="BE2304" s="72">
        <v>2.6549999999999998</v>
      </c>
      <c r="BF2304" s="72">
        <v>24.373999999999999</v>
      </c>
      <c r="BG2304" s="12">
        <v>184.995</v>
      </c>
      <c r="BH2304" s="72">
        <v>6.4850000000000003</v>
      </c>
      <c r="BI2304" s="72">
        <v>14.481999999999999</v>
      </c>
      <c r="BJ2304" s="12">
        <v>577.33000000000004</v>
      </c>
      <c r="BK2304" s="72">
        <v>20.239000000000001</v>
      </c>
      <c r="BL2304" s="72">
        <v>9.1300000000000008</v>
      </c>
      <c r="BM2304" s="12">
        <v>855.93600000000004</v>
      </c>
      <c r="BN2304" s="72">
        <v>30.006</v>
      </c>
      <c r="BO2304" s="72">
        <v>6.0810000000000004</v>
      </c>
      <c r="BP2304" s="12">
        <v>1433.2660000000001</v>
      </c>
      <c r="BQ2304" s="72">
        <v>50.244999999999997</v>
      </c>
      <c r="BR2304" s="72">
        <v>4.2380000000000004</v>
      </c>
      <c r="BS2304" s="12">
        <v>1628.7049999999999</v>
      </c>
      <c r="BT2304" s="72">
        <v>57.095999999999997</v>
      </c>
      <c r="BU2304" s="72">
        <v>3.1779999999999999</v>
      </c>
      <c r="BV2304" s="12">
        <v>2852.5659999999998</v>
      </c>
      <c r="BW2304" s="72">
        <v>100</v>
      </c>
      <c r="BX2304" s="72">
        <v>1.7769999999999999</v>
      </c>
      <c r="BY2304" s="13"/>
      <c r="BZ2304" s="13"/>
    </row>
    <row r="2305" spans="1:78" ht="12.75" customHeight="1">
      <c r="A2305" s="122" t="s">
        <v>65</v>
      </c>
      <c r="B2305" s="71" t="s">
        <v>45</v>
      </c>
      <c r="C2305" s="71" t="s">
        <v>25</v>
      </c>
      <c r="D2305" s="34">
        <v>45170</v>
      </c>
      <c r="E2305" s="12">
        <v>575.44899999999996</v>
      </c>
      <c r="F2305" s="72">
        <v>20.024999999999999</v>
      </c>
      <c r="G2305" s="72">
        <v>2.4540000000000002</v>
      </c>
      <c r="H2305" s="12">
        <v>30.405999999999999</v>
      </c>
      <c r="I2305" s="72">
        <v>1.0580000000000001</v>
      </c>
      <c r="J2305" s="72">
        <v>32.78</v>
      </c>
      <c r="K2305" s="12">
        <v>48.241999999999997</v>
      </c>
      <c r="L2305" s="72">
        <v>1.679</v>
      </c>
      <c r="M2305" s="72">
        <v>33.735999999999997</v>
      </c>
      <c r="N2305" s="12">
        <v>78.647999999999996</v>
      </c>
      <c r="O2305" s="72">
        <v>2.7370000000000001</v>
      </c>
      <c r="P2305" s="72">
        <v>31.068000000000001</v>
      </c>
      <c r="Q2305" s="12">
        <v>21.042000000000002</v>
      </c>
      <c r="R2305" s="72">
        <v>0.73199999999999998</v>
      </c>
      <c r="S2305" s="72">
        <v>44.13</v>
      </c>
      <c r="T2305" s="12">
        <v>99.688999999999993</v>
      </c>
      <c r="U2305" s="72">
        <v>3.4689999999999999</v>
      </c>
      <c r="V2305" s="72">
        <v>24.370999999999999</v>
      </c>
      <c r="W2305" s="12">
        <v>509.07499999999999</v>
      </c>
      <c r="X2305" s="72">
        <v>17.715</v>
      </c>
      <c r="Y2305" s="72">
        <v>5.4459999999999997</v>
      </c>
      <c r="Z2305" s="12">
        <v>608.76499999999999</v>
      </c>
      <c r="AA2305" s="72">
        <v>21.184999999999999</v>
      </c>
      <c r="AB2305" s="72">
        <v>2.31</v>
      </c>
      <c r="AC2305" s="12">
        <v>1184.2139999999999</v>
      </c>
      <c r="AD2305" s="72">
        <v>41.21</v>
      </c>
      <c r="AE2305" s="72">
        <v>1.4510000000000001</v>
      </c>
      <c r="AF2305" s="12">
        <v>0</v>
      </c>
      <c r="AG2305" s="72">
        <v>0</v>
      </c>
      <c r="AH2305" s="72">
        <v>0</v>
      </c>
      <c r="AI2305" s="12">
        <v>33.206000000000003</v>
      </c>
      <c r="AJ2305" s="72">
        <v>1.1559999999999999</v>
      </c>
      <c r="AK2305" s="72">
        <v>10.579000000000001</v>
      </c>
      <c r="AL2305" s="12">
        <v>33.206000000000003</v>
      </c>
      <c r="AM2305" s="72">
        <v>1.1559999999999999</v>
      </c>
      <c r="AN2305" s="72">
        <v>10.579000000000001</v>
      </c>
      <c r="AO2305" s="12">
        <v>1217.42</v>
      </c>
      <c r="AP2305" s="72">
        <v>42.365000000000002</v>
      </c>
      <c r="AQ2305" s="72">
        <v>1.4390000000000001</v>
      </c>
      <c r="AR2305" s="12">
        <v>0.89700000000000002</v>
      </c>
      <c r="AS2305" s="72">
        <v>3.1E-2</v>
      </c>
      <c r="AT2305" s="72">
        <v>103.94799999999999</v>
      </c>
      <c r="AU2305" s="12">
        <v>4.3289999999999997</v>
      </c>
      <c r="AV2305" s="72">
        <v>0.151</v>
      </c>
      <c r="AW2305" s="72">
        <v>93.48</v>
      </c>
      <c r="AX2305" s="12">
        <v>85.245000000000005</v>
      </c>
      <c r="AY2305" s="72">
        <v>2.9660000000000002</v>
      </c>
      <c r="AZ2305" s="72">
        <v>23.105</v>
      </c>
      <c r="BA2305" s="12">
        <v>89.575000000000003</v>
      </c>
      <c r="BB2305" s="72">
        <v>3.117</v>
      </c>
      <c r="BC2305" s="72">
        <v>22.946999999999999</v>
      </c>
      <c r="BD2305" s="12">
        <v>18.573</v>
      </c>
      <c r="BE2305" s="72">
        <v>0.64600000000000002</v>
      </c>
      <c r="BF2305" s="72">
        <v>44.674999999999997</v>
      </c>
      <c r="BG2305" s="12">
        <v>108.148</v>
      </c>
      <c r="BH2305" s="72">
        <v>3.7629999999999999</v>
      </c>
      <c r="BI2305" s="72">
        <v>18.66</v>
      </c>
      <c r="BJ2305" s="12">
        <v>713.71</v>
      </c>
      <c r="BK2305" s="72">
        <v>24.837</v>
      </c>
      <c r="BL2305" s="72">
        <v>6.8789999999999996</v>
      </c>
      <c r="BM2305" s="12">
        <v>833.45799999999997</v>
      </c>
      <c r="BN2305" s="72">
        <v>29.004000000000001</v>
      </c>
      <c r="BO2305" s="72">
        <v>6.516</v>
      </c>
      <c r="BP2305" s="12">
        <v>1547.1679999999999</v>
      </c>
      <c r="BQ2305" s="72">
        <v>53.84</v>
      </c>
      <c r="BR2305" s="72">
        <v>3.8929999999999998</v>
      </c>
      <c r="BS2305" s="12">
        <v>1656.213</v>
      </c>
      <c r="BT2305" s="72">
        <v>57.634999999999998</v>
      </c>
      <c r="BU2305" s="72">
        <v>3.319</v>
      </c>
      <c r="BV2305" s="12">
        <v>2873.6320000000001</v>
      </c>
      <c r="BW2305" s="72">
        <v>100</v>
      </c>
      <c r="BX2305" s="72">
        <v>1.9119999999999999</v>
      </c>
      <c r="BY2305" s="13"/>
      <c r="BZ2305" s="13"/>
    </row>
    <row r="2306" spans="1:78" ht="12.75" customHeight="1">
      <c r="A2306" s="122" t="s">
        <v>65</v>
      </c>
      <c r="B2306" s="71" t="s">
        <v>45</v>
      </c>
      <c r="C2306" s="71" t="s">
        <v>25</v>
      </c>
      <c r="D2306" s="34">
        <v>45261</v>
      </c>
      <c r="E2306" s="12">
        <v>584.08900000000006</v>
      </c>
      <c r="F2306" s="72">
        <v>20.228000000000002</v>
      </c>
      <c r="G2306" s="72">
        <v>2.4300000000000002</v>
      </c>
      <c r="H2306" s="12">
        <v>12.654</v>
      </c>
      <c r="I2306" s="72">
        <v>0.438</v>
      </c>
      <c r="J2306" s="72">
        <v>51.304000000000002</v>
      </c>
      <c r="K2306" s="12">
        <v>41.927</v>
      </c>
      <c r="L2306" s="72">
        <v>1.452</v>
      </c>
      <c r="M2306" s="72">
        <v>35.476999999999997</v>
      </c>
      <c r="N2306" s="12">
        <v>54.581000000000003</v>
      </c>
      <c r="O2306" s="72">
        <v>1.89</v>
      </c>
      <c r="P2306" s="72">
        <v>27.966999999999999</v>
      </c>
      <c r="Q2306" s="12">
        <v>1.159</v>
      </c>
      <c r="R2306" s="72">
        <v>0.04</v>
      </c>
      <c r="S2306" s="72">
        <v>103.11199999999999</v>
      </c>
      <c r="T2306" s="12">
        <v>55.74</v>
      </c>
      <c r="U2306" s="72">
        <v>1.93</v>
      </c>
      <c r="V2306" s="72">
        <v>27.431999999999999</v>
      </c>
      <c r="W2306" s="12">
        <v>572.66300000000001</v>
      </c>
      <c r="X2306" s="72">
        <v>19.832000000000001</v>
      </c>
      <c r="Y2306" s="72">
        <v>3.8460000000000001</v>
      </c>
      <c r="Z2306" s="12">
        <v>628.40300000000002</v>
      </c>
      <c r="AA2306" s="72">
        <v>21.763000000000002</v>
      </c>
      <c r="AB2306" s="72">
        <v>2.5790000000000002</v>
      </c>
      <c r="AC2306" s="12">
        <v>1212.492</v>
      </c>
      <c r="AD2306" s="72">
        <v>41.991</v>
      </c>
      <c r="AE2306" s="72">
        <v>1.5669999999999999</v>
      </c>
      <c r="AF2306" s="12">
        <v>1.1080000000000001</v>
      </c>
      <c r="AG2306" s="72">
        <v>3.7999999999999999E-2</v>
      </c>
      <c r="AH2306" s="72">
        <v>107.389</v>
      </c>
      <c r="AI2306" s="12">
        <v>32.112000000000002</v>
      </c>
      <c r="AJ2306" s="72">
        <v>1.1120000000000001</v>
      </c>
      <c r="AK2306" s="72">
        <v>11.324999999999999</v>
      </c>
      <c r="AL2306" s="12">
        <v>33.22</v>
      </c>
      <c r="AM2306" s="72">
        <v>1.1499999999999999</v>
      </c>
      <c r="AN2306" s="72">
        <v>10.471</v>
      </c>
      <c r="AO2306" s="12">
        <v>1245.712</v>
      </c>
      <c r="AP2306" s="72">
        <v>43.142000000000003</v>
      </c>
      <c r="AQ2306" s="72">
        <v>1.6259999999999999</v>
      </c>
      <c r="AR2306" s="12">
        <v>6.1520000000000001</v>
      </c>
      <c r="AS2306" s="72">
        <v>0.21299999999999999</v>
      </c>
      <c r="AT2306" s="72">
        <v>65.734999999999999</v>
      </c>
      <c r="AU2306" s="12">
        <v>12.734999999999999</v>
      </c>
      <c r="AV2306" s="72">
        <v>0.441</v>
      </c>
      <c r="AW2306" s="72">
        <v>44.554000000000002</v>
      </c>
      <c r="AX2306" s="12">
        <v>91.415000000000006</v>
      </c>
      <c r="AY2306" s="72">
        <v>3.1659999999999999</v>
      </c>
      <c r="AZ2306" s="72">
        <v>16.527000000000001</v>
      </c>
      <c r="BA2306" s="12">
        <v>104.15</v>
      </c>
      <c r="BB2306" s="72">
        <v>3.6070000000000002</v>
      </c>
      <c r="BC2306" s="72">
        <v>16.536999999999999</v>
      </c>
      <c r="BD2306" s="12">
        <v>33.51</v>
      </c>
      <c r="BE2306" s="72">
        <v>1.161</v>
      </c>
      <c r="BF2306" s="72">
        <v>36.508000000000003</v>
      </c>
      <c r="BG2306" s="12">
        <v>137.66</v>
      </c>
      <c r="BH2306" s="72">
        <v>4.7670000000000003</v>
      </c>
      <c r="BI2306" s="72">
        <v>16.928000000000001</v>
      </c>
      <c r="BJ2306" s="12">
        <v>691.49400000000003</v>
      </c>
      <c r="BK2306" s="72">
        <v>23.948</v>
      </c>
      <c r="BL2306" s="72">
        <v>6.4169999999999998</v>
      </c>
      <c r="BM2306" s="12">
        <v>806.48299999999995</v>
      </c>
      <c r="BN2306" s="72">
        <v>27.93</v>
      </c>
      <c r="BO2306" s="72">
        <v>5.69</v>
      </c>
      <c r="BP2306" s="12">
        <v>1497.9770000000001</v>
      </c>
      <c r="BQ2306" s="72">
        <v>51.878</v>
      </c>
      <c r="BR2306" s="72">
        <v>3.4340000000000002</v>
      </c>
      <c r="BS2306" s="12">
        <v>1641.789</v>
      </c>
      <c r="BT2306" s="72">
        <v>56.857999999999997</v>
      </c>
      <c r="BU2306" s="72">
        <v>2.8210000000000002</v>
      </c>
      <c r="BV2306" s="12">
        <v>2887.5010000000002</v>
      </c>
      <c r="BW2306" s="72">
        <v>100</v>
      </c>
      <c r="BX2306" s="72">
        <v>1.4990000000000001</v>
      </c>
      <c r="BY2306" s="13"/>
      <c r="BZ2306" s="13"/>
    </row>
    <row r="2307" spans="1:78" ht="12.75" customHeight="1">
      <c r="A2307" s="122" t="s">
        <v>65</v>
      </c>
      <c r="B2307" s="71" t="s">
        <v>45</v>
      </c>
      <c r="C2307" s="71" t="s">
        <v>25</v>
      </c>
      <c r="D2307" s="34">
        <v>45352</v>
      </c>
      <c r="E2307" s="12">
        <v>571.44500000000005</v>
      </c>
      <c r="F2307" s="72">
        <v>19.437000000000001</v>
      </c>
      <c r="G2307" s="72">
        <v>2.1259999999999999</v>
      </c>
      <c r="H2307" s="12">
        <v>27.443999999999999</v>
      </c>
      <c r="I2307" s="72">
        <v>0.93300000000000005</v>
      </c>
      <c r="J2307" s="72">
        <v>34.749000000000002</v>
      </c>
      <c r="K2307" s="12">
        <v>52.887</v>
      </c>
      <c r="L2307" s="72">
        <v>1.7989999999999999</v>
      </c>
      <c r="M2307" s="72">
        <v>33.179000000000002</v>
      </c>
      <c r="N2307" s="12">
        <v>80.331999999999994</v>
      </c>
      <c r="O2307" s="72">
        <v>2.7320000000000002</v>
      </c>
      <c r="P2307" s="72">
        <v>21.053999999999998</v>
      </c>
      <c r="Q2307" s="12">
        <v>0</v>
      </c>
      <c r="R2307" s="72">
        <v>0</v>
      </c>
      <c r="S2307" s="72">
        <v>0</v>
      </c>
      <c r="T2307" s="12">
        <v>80.331999999999994</v>
      </c>
      <c r="U2307" s="72">
        <v>2.7320000000000002</v>
      </c>
      <c r="V2307" s="72">
        <v>21.053999999999998</v>
      </c>
      <c r="W2307" s="12">
        <v>563.62900000000002</v>
      </c>
      <c r="X2307" s="72">
        <v>19.170999999999999</v>
      </c>
      <c r="Y2307" s="72">
        <v>4.0389999999999997</v>
      </c>
      <c r="Z2307" s="12">
        <v>643.96</v>
      </c>
      <c r="AA2307" s="72">
        <v>21.904</v>
      </c>
      <c r="AB2307" s="72">
        <v>2.363</v>
      </c>
      <c r="AC2307" s="12">
        <v>1215.405</v>
      </c>
      <c r="AD2307" s="72">
        <v>41.341000000000001</v>
      </c>
      <c r="AE2307" s="72">
        <v>1.363</v>
      </c>
      <c r="AF2307" s="12">
        <v>1.871</v>
      </c>
      <c r="AG2307" s="72">
        <v>6.4000000000000001E-2</v>
      </c>
      <c r="AH2307" s="72">
        <v>106.49299999999999</v>
      </c>
      <c r="AI2307" s="12">
        <v>37.981000000000002</v>
      </c>
      <c r="AJ2307" s="72">
        <v>1.292</v>
      </c>
      <c r="AK2307" s="72">
        <v>7.0739999999999998</v>
      </c>
      <c r="AL2307" s="12">
        <v>39.851999999999997</v>
      </c>
      <c r="AM2307" s="72">
        <v>1.3560000000000001</v>
      </c>
      <c r="AN2307" s="72">
        <v>6.6349999999999998</v>
      </c>
      <c r="AO2307" s="12">
        <v>1255.2570000000001</v>
      </c>
      <c r="AP2307" s="72">
        <v>42.695999999999998</v>
      </c>
      <c r="AQ2307" s="72">
        <v>1.321</v>
      </c>
      <c r="AR2307" s="12">
        <v>15.728999999999999</v>
      </c>
      <c r="AS2307" s="72">
        <v>0.53500000000000003</v>
      </c>
      <c r="AT2307" s="72">
        <v>49.082999999999998</v>
      </c>
      <c r="AU2307" s="12">
        <v>3.556</v>
      </c>
      <c r="AV2307" s="72">
        <v>0.121</v>
      </c>
      <c r="AW2307" s="72">
        <v>70.3</v>
      </c>
      <c r="AX2307" s="12">
        <v>118.32899999999999</v>
      </c>
      <c r="AY2307" s="72">
        <v>4.0250000000000004</v>
      </c>
      <c r="AZ2307" s="72">
        <v>18.077999999999999</v>
      </c>
      <c r="BA2307" s="12">
        <v>121.88500000000001</v>
      </c>
      <c r="BB2307" s="72">
        <v>4.1459999999999999</v>
      </c>
      <c r="BC2307" s="72">
        <v>17.620999999999999</v>
      </c>
      <c r="BD2307" s="12">
        <v>17.263999999999999</v>
      </c>
      <c r="BE2307" s="72">
        <v>0.58699999999999997</v>
      </c>
      <c r="BF2307" s="72">
        <v>34.695999999999998</v>
      </c>
      <c r="BG2307" s="12">
        <v>139.149</v>
      </c>
      <c r="BH2307" s="72">
        <v>4.7329999999999997</v>
      </c>
      <c r="BI2307" s="72">
        <v>14.94</v>
      </c>
      <c r="BJ2307" s="12">
        <v>651.47900000000004</v>
      </c>
      <c r="BK2307" s="72">
        <v>22.158999999999999</v>
      </c>
      <c r="BL2307" s="72">
        <v>5.28</v>
      </c>
      <c r="BM2307" s="12">
        <v>878.36599999999999</v>
      </c>
      <c r="BN2307" s="72">
        <v>29.876999999999999</v>
      </c>
      <c r="BO2307" s="72">
        <v>4.9800000000000004</v>
      </c>
      <c r="BP2307" s="12">
        <v>1529.845</v>
      </c>
      <c r="BQ2307" s="72">
        <v>52.036000000000001</v>
      </c>
      <c r="BR2307" s="72">
        <v>2.6360000000000001</v>
      </c>
      <c r="BS2307" s="12">
        <v>1684.723</v>
      </c>
      <c r="BT2307" s="72">
        <v>57.304000000000002</v>
      </c>
      <c r="BU2307" s="72">
        <v>2.363</v>
      </c>
      <c r="BV2307" s="12">
        <v>2939.9789999999998</v>
      </c>
      <c r="BW2307" s="72">
        <v>100</v>
      </c>
      <c r="BX2307" s="72">
        <v>1.2609999999999999</v>
      </c>
      <c r="BY2307" s="13"/>
      <c r="BZ2307" s="13"/>
    </row>
    <row r="2308" spans="1:78" ht="12.75" customHeight="1">
      <c r="A2308" s="122" t="s">
        <v>65</v>
      </c>
      <c r="B2308" s="71" t="s">
        <v>45</v>
      </c>
      <c r="C2308" s="71" t="s">
        <v>25</v>
      </c>
      <c r="D2308" s="34">
        <v>45444</v>
      </c>
      <c r="E2308" s="12">
        <v>603.61900000000003</v>
      </c>
      <c r="F2308" s="72">
        <v>20.931999999999999</v>
      </c>
      <c r="G2308" s="72">
        <v>2.5070000000000001</v>
      </c>
      <c r="H2308" s="12">
        <v>33.554000000000002</v>
      </c>
      <c r="I2308" s="72">
        <v>1.1639999999999999</v>
      </c>
      <c r="J2308" s="72">
        <v>29.675000000000001</v>
      </c>
      <c r="K2308" s="12">
        <v>44.173000000000002</v>
      </c>
      <c r="L2308" s="72">
        <v>1.532</v>
      </c>
      <c r="M2308" s="72">
        <v>29.498999999999999</v>
      </c>
      <c r="N2308" s="12">
        <v>77.725999999999999</v>
      </c>
      <c r="O2308" s="72">
        <v>2.6949999999999998</v>
      </c>
      <c r="P2308" s="72">
        <v>21.739000000000001</v>
      </c>
      <c r="Q2308" s="12">
        <v>6.3940000000000001</v>
      </c>
      <c r="R2308" s="72">
        <v>0.222</v>
      </c>
      <c r="S2308" s="72">
        <v>61.353999999999999</v>
      </c>
      <c r="T2308" s="12">
        <v>84.120999999999995</v>
      </c>
      <c r="U2308" s="72">
        <v>2.9169999999999998</v>
      </c>
      <c r="V2308" s="72">
        <v>19.507000000000001</v>
      </c>
      <c r="W2308" s="12">
        <v>565.66800000000001</v>
      </c>
      <c r="X2308" s="72">
        <v>19.616</v>
      </c>
      <c r="Y2308" s="72">
        <v>4.4870000000000001</v>
      </c>
      <c r="Z2308" s="12">
        <v>649.78899999999999</v>
      </c>
      <c r="AA2308" s="72">
        <v>22.533999999999999</v>
      </c>
      <c r="AB2308" s="72">
        <v>2.8330000000000002</v>
      </c>
      <c r="AC2308" s="12">
        <v>1253.4079999999999</v>
      </c>
      <c r="AD2308" s="72">
        <v>43.466000000000001</v>
      </c>
      <c r="AE2308" s="72">
        <v>1.333</v>
      </c>
      <c r="AF2308" s="12">
        <v>7.6239999999999997</v>
      </c>
      <c r="AG2308" s="72">
        <v>0.26400000000000001</v>
      </c>
      <c r="AH2308" s="72">
        <v>76.072999999999993</v>
      </c>
      <c r="AI2308" s="12">
        <v>27.907</v>
      </c>
      <c r="AJ2308" s="72">
        <v>0.96799999999999997</v>
      </c>
      <c r="AK2308" s="72">
        <v>19.257000000000001</v>
      </c>
      <c r="AL2308" s="12">
        <v>35.530999999999999</v>
      </c>
      <c r="AM2308" s="72">
        <v>1.232</v>
      </c>
      <c r="AN2308" s="72">
        <v>7.7770000000000001</v>
      </c>
      <c r="AO2308" s="12">
        <v>1288.9380000000001</v>
      </c>
      <c r="AP2308" s="72">
        <v>44.698</v>
      </c>
      <c r="AQ2308" s="72">
        <v>1.286</v>
      </c>
      <c r="AR2308" s="12">
        <v>12.955</v>
      </c>
      <c r="AS2308" s="72">
        <v>0.44900000000000001</v>
      </c>
      <c r="AT2308" s="72">
        <v>56.076999999999998</v>
      </c>
      <c r="AU2308" s="12">
        <v>3.343</v>
      </c>
      <c r="AV2308" s="72">
        <v>0.11600000000000001</v>
      </c>
      <c r="AW2308" s="72">
        <v>102.31100000000001</v>
      </c>
      <c r="AX2308" s="12">
        <v>120.10299999999999</v>
      </c>
      <c r="AY2308" s="72">
        <v>4.165</v>
      </c>
      <c r="AZ2308" s="72">
        <v>17.565000000000001</v>
      </c>
      <c r="BA2308" s="12">
        <v>123.446</v>
      </c>
      <c r="BB2308" s="72">
        <v>4.2809999999999997</v>
      </c>
      <c r="BC2308" s="72">
        <v>16.82</v>
      </c>
      <c r="BD2308" s="12">
        <v>15.933999999999999</v>
      </c>
      <c r="BE2308" s="72">
        <v>0.55300000000000005</v>
      </c>
      <c r="BF2308" s="72">
        <v>39.700000000000003</v>
      </c>
      <c r="BG2308" s="12">
        <v>139.38</v>
      </c>
      <c r="BH2308" s="72">
        <v>4.8330000000000002</v>
      </c>
      <c r="BI2308" s="72">
        <v>15.047000000000001</v>
      </c>
      <c r="BJ2308" s="12">
        <v>546.20000000000005</v>
      </c>
      <c r="BK2308" s="72">
        <v>18.940999999999999</v>
      </c>
      <c r="BL2308" s="72">
        <v>5.9649999999999999</v>
      </c>
      <c r="BM2308" s="12">
        <v>896.18100000000004</v>
      </c>
      <c r="BN2308" s="72">
        <v>31.077999999999999</v>
      </c>
      <c r="BO2308" s="72">
        <v>4.4450000000000003</v>
      </c>
      <c r="BP2308" s="12">
        <v>1442.3810000000001</v>
      </c>
      <c r="BQ2308" s="72">
        <v>50.018999999999998</v>
      </c>
      <c r="BR2308" s="72">
        <v>3.24</v>
      </c>
      <c r="BS2308" s="12">
        <v>1594.7159999999999</v>
      </c>
      <c r="BT2308" s="72">
        <v>55.302</v>
      </c>
      <c r="BU2308" s="72">
        <v>2.758</v>
      </c>
      <c r="BV2308" s="12">
        <v>2883.654</v>
      </c>
      <c r="BW2308" s="72">
        <v>100</v>
      </c>
      <c r="BX2308" s="72">
        <v>1.4590000000000001</v>
      </c>
      <c r="BY2308" s="13"/>
      <c r="BZ2308" s="13"/>
    </row>
    <row r="2309" spans="1:78" ht="12.75" customHeight="1">
      <c r="A2309" s="122" t="s">
        <v>65</v>
      </c>
      <c r="B2309" s="71" t="s">
        <v>45</v>
      </c>
      <c r="C2309" s="71" t="s">
        <v>25</v>
      </c>
      <c r="D2309" s="34">
        <v>45536</v>
      </c>
      <c r="E2309" s="12">
        <v>611.17999999999995</v>
      </c>
      <c r="F2309" s="72">
        <v>20.978000000000002</v>
      </c>
      <c r="G2309" s="72">
        <v>2.6789999999999998</v>
      </c>
      <c r="H2309" s="12">
        <v>32.954999999999998</v>
      </c>
      <c r="I2309" s="72">
        <v>1.131</v>
      </c>
      <c r="J2309" s="72">
        <v>37.915999999999997</v>
      </c>
      <c r="K2309" s="12">
        <v>35.548999999999999</v>
      </c>
      <c r="L2309" s="72">
        <v>1.22</v>
      </c>
      <c r="M2309" s="72">
        <v>31.917000000000002</v>
      </c>
      <c r="N2309" s="12">
        <v>68.504000000000005</v>
      </c>
      <c r="O2309" s="72">
        <v>2.351</v>
      </c>
      <c r="P2309" s="72">
        <v>24.713999999999999</v>
      </c>
      <c r="Q2309" s="12">
        <v>5.35</v>
      </c>
      <c r="R2309" s="72">
        <v>0.184</v>
      </c>
      <c r="S2309" s="72">
        <v>75.956000000000003</v>
      </c>
      <c r="T2309" s="12">
        <v>73.853999999999999</v>
      </c>
      <c r="U2309" s="72">
        <v>2.5350000000000001</v>
      </c>
      <c r="V2309" s="72">
        <v>23.324000000000002</v>
      </c>
      <c r="W2309" s="12">
        <v>569.92200000000003</v>
      </c>
      <c r="X2309" s="72">
        <v>19.562000000000001</v>
      </c>
      <c r="Y2309" s="72">
        <v>4.4379999999999997</v>
      </c>
      <c r="Z2309" s="12">
        <v>643.77599999999995</v>
      </c>
      <c r="AA2309" s="72">
        <v>22.097000000000001</v>
      </c>
      <c r="AB2309" s="72">
        <v>2.919</v>
      </c>
      <c r="AC2309" s="12">
        <v>1254.9559999999999</v>
      </c>
      <c r="AD2309" s="72">
        <v>43.075000000000003</v>
      </c>
      <c r="AE2309" s="72">
        <v>1.419</v>
      </c>
      <c r="AF2309" s="12">
        <v>19.224</v>
      </c>
      <c r="AG2309" s="72">
        <v>0.66</v>
      </c>
      <c r="AH2309" s="72">
        <v>52.281999999999996</v>
      </c>
      <c r="AI2309" s="12">
        <v>19.692</v>
      </c>
      <c r="AJ2309" s="72">
        <v>0.67600000000000005</v>
      </c>
      <c r="AK2309" s="72">
        <v>50.045000000000002</v>
      </c>
      <c r="AL2309" s="12">
        <v>38.915999999999997</v>
      </c>
      <c r="AM2309" s="72">
        <v>1.3360000000000001</v>
      </c>
      <c r="AN2309" s="72">
        <v>8.9809999999999999</v>
      </c>
      <c r="AO2309" s="12">
        <v>1293.8720000000001</v>
      </c>
      <c r="AP2309" s="72">
        <v>44.411000000000001</v>
      </c>
      <c r="AQ2309" s="72">
        <v>1.2889999999999999</v>
      </c>
      <c r="AR2309" s="12">
        <v>9.01</v>
      </c>
      <c r="AS2309" s="72">
        <v>0.309</v>
      </c>
      <c r="AT2309" s="72">
        <v>51.154000000000003</v>
      </c>
      <c r="AU2309" s="12">
        <v>13.808999999999999</v>
      </c>
      <c r="AV2309" s="72">
        <v>0.47399999999999998</v>
      </c>
      <c r="AW2309" s="72">
        <v>71.997</v>
      </c>
      <c r="AX2309" s="12">
        <v>123.652</v>
      </c>
      <c r="AY2309" s="72">
        <v>4.2439999999999998</v>
      </c>
      <c r="AZ2309" s="72">
        <v>17.664999999999999</v>
      </c>
      <c r="BA2309" s="12">
        <v>137.46100000000001</v>
      </c>
      <c r="BB2309" s="72">
        <v>4.718</v>
      </c>
      <c r="BC2309" s="72">
        <v>15.563000000000001</v>
      </c>
      <c r="BD2309" s="12">
        <v>5.8470000000000004</v>
      </c>
      <c r="BE2309" s="72">
        <v>0.20100000000000001</v>
      </c>
      <c r="BF2309" s="72">
        <v>46.932000000000002</v>
      </c>
      <c r="BG2309" s="12">
        <v>143.30799999999999</v>
      </c>
      <c r="BH2309" s="72">
        <v>4.9189999999999996</v>
      </c>
      <c r="BI2309" s="72">
        <v>15.705</v>
      </c>
      <c r="BJ2309" s="12">
        <v>651.125</v>
      </c>
      <c r="BK2309" s="72">
        <v>22.349</v>
      </c>
      <c r="BL2309" s="72">
        <v>8.8040000000000003</v>
      </c>
      <c r="BM2309" s="12">
        <v>816.09500000000003</v>
      </c>
      <c r="BN2309" s="72">
        <v>28.012</v>
      </c>
      <c r="BO2309" s="72">
        <v>5.8959999999999999</v>
      </c>
      <c r="BP2309" s="12">
        <v>1467.2190000000001</v>
      </c>
      <c r="BQ2309" s="72">
        <v>50.360999999999997</v>
      </c>
      <c r="BR2309" s="72">
        <v>3.7320000000000002</v>
      </c>
      <c r="BS2309" s="12">
        <v>1619.538</v>
      </c>
      <c r="BT2309" s="72">
        <v>55.588999999999999</v>
      </c>
      <c r="BU2309" s="72">
        <v>3.7690000000000001</v>
      </c>
      <c r="BV2309" s="12">
        <v>2913.41</v>
      </c>
      <c r="BW2309" s="72">
        <v>100</v>
      </c>
      <c r="BX2309" s="72">
        <v>1.9910000000000001</v>
      </c>
      <c r="BY2309" s="13"/>
      <c r="BZ2309" s="13"/>
    </row>
    <row r="2310" spans="1:78" ht="12.75" customHeight="1">
      <c r="A2310" s="122" t="s">
        <v>65</v>
      </c>
      <c r="B2310" s="71" t="s">
        <v>45</v>
      </c>
      <c r="C2310" s="71" t="s">
        <v>25</v>
      </c>
      <c r="D2310" s="34">
        <v>45627</v>
      </c>
      <c r="E2310" s="12">
        <v>605.79399999999998</v>
      </c>
      <c r="F2310" s="72">
        <v>20.92</v>
      </c>
      <c r="G2310" s="72">
        <v>3.3620000000000001</v>
      </c>
      <c r="H2310" s="12">
        <v>31.925000000000001</v>
      </c>
      <c r="I2310" s="72">
        <v>1.1020000000000001</v>
      </c>
      <c r="J2310" s="72">
        <v>45.914000000000001</v>
      </c>
      <c r="K2310" s="12">
        <v>28.837</v>
      </c>
      <c r="L2310" s="72">
        <v>0.996</v>
      </c>
      <c r="M2310" s="72">
        <v>38.558999999999997</v>
      </c>
      <c r="N2310" s="12">
        <v>60.762</v>
      </c>
      <c r="O2310" s="72">
        <v>2.0979999999999999</v>
      </c>
      <c r="P2310" s="72">
        <v>30.178000000000001</v>
      </c>
      <c r="Q2310" s="12">
        <v>14.14</v>
      </c>
      <c r="R2310" s="72">
        <v>0.48799999999999999</v>
      </c>
      <c r="S2310" s="72">
        <v>70.748999999999995</v>
      </c>
      <c r="T2310" s="12">
        <v>74.902000000000001</v>
      </c>
      <c r="U2310" s="72">
        <v>2.5870000000000002</v>
      </c>
      <c r="V2310" s="72">
        <v>29.396000000000001</v>
      </c>
      <c r="W2310" s="12">
        <v>577.73500000000001</v>
      </c>
      <c r="X2310" s="72">
        <v>19.951000000000001</v>
      </c>
      <c r="Y2310" s="72">
        <v>4.1980000000000004</v>
      </c>
      <c r="Z2310" s="12">
        <v>652.63699999999994</v>
      </c>
      <c r="AA2310" s="72">
        <v>22.538</v>
      </c>
      <c r="AB2310" s="72">
        <v>2.895</v>
      </c>
      <c r="AC2310" s="12">
        <v>1258.431</v>
      </c>
      <c r="AD2310" s="72">
        <v>43.457999999999998</v>
      </c>
      <c r="AE2310" s="72">
        <v>1.448</v>
      </c>
      <c r="AF2310" s="12">
        <v>0</v>
      </c>
      <c r="AG2310" s="72">
        <v>0</v>
      </c>
      <c r="AH2310" s="72">
        <v>0</v>
      </c>
      <c r="AI2310" s="12">
        <v>34.253999999999998</v>
      </c>
      <c r="AJ2310" s="72">
        <v>1.1830000000000001</v>
      </c>
      <c r="AK2310" s="72">
        <v>7.258</v>
      </c>
      <c r="AL2310" s="12">
        <v>34.253999999999998</v>
      </c>
      <c r="AM2310" s="72">
        <v>1.1830000000000001</v>
      </c>
      <c r="AN2310" s="72">
        <v>7.258</v>
      </c>
      <c r="AO2310" s="12">
        <v>1292.6859999999999</v>
      </c>
      <c r="AP2310" s="72">
        <v>44.64</v>
      </c>
      <c r="AQ2310" s="72">
        <v>1.353</v>
      </c>
      <c r="AR2310" s="12">
        <v>26.460999999999999</v>
      </c>
      <c r="AS2310" s="72">
        <v>0.91400000000000003</v>
      </c>
      <c r="AT2310" s="72">
        <v>43.741999999999997</v>
      </c>
      <c r="AU2310" s="12">
        <v>6.7759999999999998</v>
      </c>
      <c r="AV2310" s="72">
        <v>0.23400000000000001</v>
      </c>
      <c r="AW2310" s="72">
        <v>65.027000000000001</v>
      </c>
      <c r="AX2310" s="12">
        <v>93.945999999999998</v>
      </c>
      <c r="AY2310" s="72">
        <v>3.2440000000000002</v>
      </c>
      <c r="AZ2310" s="72">
        <v>20.603000000000002</v>
      </c>
      <c r="BA2310" s="12">
        <v>100.721</v>
      </c>
      <c r="BB2310" s="72">
        <v>3.4780000000000002</v>
      </c>
      <c r="BC2310" s="72">
        <v>19.213999999999999</v>
      </c>
      <c r="BD2310" s="12">
        <v>9.8819999999999997</v>
      </c>
      <c r="BE2310" s="72">
        <v>0.34100000000000003</v>
      </c>
      <c r="BF2310" s="72">
        <v>50.749000000000002</v>
      </c>
      <c r="BG2310" s="12">
        <v>110.60299999999999</v>
      </c>
      <c r="BH2310" s="72">
        <v>3.819</v>
      </c>
      <c r="BI2310" s="72">
        <v>17.968</v>
      </c>
      <c r="BJ2310" s="12">
        <v>618.5</v>
      </c>
      <c r="BK2310" s="72">
        <v>21.359000000000002</v>
      </c>
      <c r="BL2310" s="72">
        <v>7.7850000000000001</v>
      </c>
      <c r="BM2310" s="12">
        <v>847.52300000000002</v>
      </c>
      <c r="BN2310" s="72">
        <v>29.268000000000001</v>
      </c>
      <c r="BO2310" s="72">
        <v>5.0839999999999996</v>
      </c>
      <c r="BP2310" s="12">
        <v>1466.0229999999999</v>
      </c>
      <c r="BQ2310" s="72">
        <v>50.625999999999998</v>
      </c>
      <c r="BR2310" s="72">
        <v>3.1120000000000001</v>
      </c>
      <c r="BS2310" s="12">
        <v>1603.086</v>
      </c>
      <c r="BT2310" s="72">
        <v>55.36</v>
      </c>
      <c r="BU2310" s="72">
        <v>3.0289999999999999</v>
      </c>
      <c r="BV2310" s="12">
        <v>2895.7719999999999</v>
      </c>
      <c r="BW2310" s="72">
        <v>100</v>
      </c>
      <c r="BX2310" s="72">
        <v>1.488</v>
      </c>
      <c r="BY2310" s="13"/>
      <c r="BZ2310" s="13"/>
    </row>
    <row r="2311" spans="1:78" ht="12.75" customHeight="1">
      <c r="A2311" s="122" t="s">
        <v>65</v>
      </c>
      <c r="B2311" s="71" t="s">
        <v>45</v>
      </c>
      <c r="C2311" s="71" t="s">
        <v>25</v>
      </c>
      <c r="D2311" s="34">
        <v>45717</v>
      </c>
      <c r="E2311" s="12">
        <v>605.84500000000003</v>
      </c>
      <c r="F2311" s="72">
        <v>20.015999999999998</v>
      </c>
      <c r="G2311" s="72">
        <v>2.9820000000000002</v>
      </c>
      <c r="H2311" s="12">
        <v>27.754999999999999</v>
      </c>
      <c r="I2311" s="72">
        <v>0.91700000000000004</v>
      </c>
      <c r="J2311" s="72">
        <v>44.424999999999997</v>
      </c>
      <c r="K2311" s="12">
        <v>14.346</v>
      </c>
      <c r="L2311" s="72">
        <v>0.47399999999999998</v>
      </c>
      <c r="M2311" s="72">
        <v>49.213999999999999</v>
      </c>
      <c r="N2311" s="12">
        <v>42.100999999999999</v>
      </c>
      <c r="O2311" s="72">
        <v>1.391</v>
      </c>
      <c r="P2311" s="72">
        <v>31.335000000000001</v>
      </c>
      <c r="Q2311" s="12">
        <v>7.7670000000000003</v>
      </c>
      <c r="R2311" s="72">
        <v>0.25700000000000001</v>
      </c>
      <c r="S2311" s="72">
        <v>51.051000000000002</v>
      </c>
      <c r="T2311" s="12">
        <v>49.866999999999997</v>
      </c>
      <c r="U2311" s="72">
        <v>1.6479999999999999</v>
      </c>
      <c r="V2311" s="72">
        <v>25.524999999999999</v>
      </c>
      <c r="W2311" s="12">
        <v>605.822</v>
      </c>
      <c r="X2311" s="72">
        <v>20.015999999999998</v>
      </c>
      <c r="Y2311" s="72">
        <v>4.1929999999999996</v>
      </c>
      <c r="Z2311" s="12">
        <v>655.69</v>
      </c>
      <c r="AA2311" s="72">
        <v>21.663</v>
      </c>
      <c r="AB2311" s="72">
        <v>2.83</v>
      </c>
      <c r="AC2311" s="12">
        <v>1261.5350000000001</v>
      </c>
      <c r="AD2311" s="72">
        <v>41.679000000000002</v>
      </c>
      <c r="AE2311" s="72">
        <v>1.35</v>
      </c>
      <c r="AF2311" s="12">
        <v>6.2210000000000001</v>
      </c>
      <c r="AG2311" s="72">
        <v>0.20599999999999999</v>
      </c>
      <c r="AH2311" s="72">
        <v>50.781999999999996</v>
      </c>
      <c r="AI2311" s="12">
        <v>31.738</v>
      </c>
      <c r="AJ2311" s="72">
        <v>1.0489999999999999</v>
      </c>
      <c r="AK2311" s="72">
        <v>13.401</v>
      </c>
      <c r="AL2311" s="12">
        <v>37.957999999999998</v>
      </c>
      <c r="AM2311" s="72">
        <v>1.254</v>
      </c>
      <c r="AN2311" s="72">
        <v>8.8260000000000005</v>
      </c>
      <c r="AO2311" s="12">
        <v>1299.4929999999999</v>
      </c>
      <c r="AP2311" s="72">
        <v>42.933</v>
      </c>
      <c r="AQ2311" s="72">
        <v>1.361</v>
      </c>
      <c r="AR2311" s="12">
        <v>15.651</v>
      </c>
      <c r="AS2311" s="72">
        <v>0.51700000000000002</v>
      </c>
      <c r="AT2311" s="72">
        <v>54.984000000000002</v>
      </c>
      <c r="AU2311" s="12">
        <v>11.202</v>
      </c>
      <c r="AV2311" s="72">
        <v>0.37</v>
      </c>
      <c r="AW2311" s="72">
        <v>47.597000000000001</v>
      </c>
      <c r="AX2311" s="12">
        <v>95.495000000000005</v>
      </c>
      <c r="AY2311" s="72">
        <v>3.1549999999999998</v>
      </c>
      <c r="AZ2311" s="72">
        <v>19.928000000000001</v>
      </c>
      <c r="BA2311" s="12">
        <v>106.697</v>
      </c>
      <c r="BB2311" s="72">
        <v>3.5249999999999999</v>
      </c>
      <c r="BC2311" s="72">
        <v>19.896999999999998</v>
      </c>
      <c r="BD2311" s="12">
        <v>33.110999999999997</v>
      </c>
      <c r="BE2311" s="72">
        <v>1.0940000000000001</v>
      </c>
      <c r="BF2311" s="72">
        <v>41.411000000000001</v>
      </c>
      <c r="BG2311" s="12">
        <v>139.80799999999999</v>
      </c>
      <c r="BH2311" s="72">
        <v>4.6189999999999998</v>
      </c>
      <c r="BI2311" s="72">
        <v>19.34</v>
      </c>
      <c r="BJ2311" s="12">
        <v>706.93799999999999</v>
      </c>
      <c r="BK2311" s="72">
        <v>23.356000000000002</v>
      </c>
      <c r="BL2311" s="72">
        <v>7.4480000000000004</v>
      </c>
      <c r="BM2311" s="12">
        <v>864.87400000000002</v>
      </c>
      <c r="BN2311" s="72">
        <v>28.574000000000002</v>
      </c>
      <c r="BO2311" s="72">
        <v>5.1950000000000003</v>
      </c>
      <c r="BP2311" s="12">
        <v>1571.8119999999999</v>
      </c>
      <c r="BQ2311" s="72">
        <v>51.93</v>
      </c>
      <c r="BR2311" s="72">
        <v>4.0979999999999999</v>
      </c>
      <c r="BS2311" s="12">
        <v>1727.271</v>
      </c>
      <c r="BT2311" s="72">
        <v>57.067</v>
      </c>
      <c r="BU2311" s="72">
        <v>3.0750000000000002</v>
      </c>
      <c r="BV2311" s="12">
        <v>3026.7640000000001</v>
      </c>
      <c r="BW2311" s="72">
        <v>100</v>
      </c>
      <c r="BX2311" s="72">
        <v>1.6679999999999999</v>
      </c>
      <c r="BY2311" s="13"/>
      <c r="BZ2311" s="13"/>
    </row>
    <row r="2312" spans="1:78" ht="12.75" customHeight="1">
      <c r="A2312" s="122" t="s">
        <v>65</v>
      </c>
      <c r="B2312" s="71" t="s">
        <v>45</v>
      </c>
      <c r="C2312" s="71" t="s">
        <v>25</v>
      </c>
      <c r="D2312" s="34">
        <v>45809</v>
      </c>
      <c r="E2312" s="12">
        <v>590.59</v>
      </c>
      <c r="F2312" s="72">
        <v>19.652000000000001</v>
      </c>
      <c r="G2312" s="72">
        <v>3.1219999999999999</v>
      </c>
      <c r="H2312" s="12">
        <v>23.591999999999999</v>
      </c>
      <c r="I2312" s="72">
        <v>0.78500000000000003</v>
      </c>
      <c r="J2312" s="72">
        <v>34.979999999999997</v>
      </c>
      <c r="K2312" s="12">
        <v>18.667999999999999</v>
      </c>
      <c r="L2312" s="72">
        <v>0.621</v>
      </c>
      <c r="M2312" s="72">
        <v>40.552</v>
      </c>
      <c r="N2312" s="12">
        <v>42.26</v>
      </c>
      <c r="O2312" s="72">
        <v>1.4059999999999999</v>
      </c>
      <c r="P2312" s="72">
        <v>25.451000000000001</v>
      </c>
      <c r="Q2312" s="12">
        <v>1.8049999999999999</v>
      </c>
      <c r="R2312" s="72">
        <v>0.06</v>
      </c>
      <c r="S2312" s="72">
        <v>103.477</v>
      </c>
      <c r="T2312" s="12">
        <v>44.064999999999998</v>
      </c>
      <c r="U2312" s="72">
        <v>1.466</v>
      </c>
      <c r="V2312" s="72">
        <v>25.936</v>
      </c>
      <c r="W2312" s="12">
        <v>641.21400000000006</v>
      </c>
      <c r="X2312" s="72">
        <v>21.337</v>
      </c>
      <c r="Y2312" s="72">
        <v>3.7749999999999999</v>
      </c>
      <c r="Z2312" s="12">
        <v>685.28</v>
      </c>
      <c r="AA2312" s="72">
        <v>22.803000000000001</v>
      </c>
      <c r="AB2312" s="72">
        <v>3.101</v>
      </c>
      <c r="AC2312" s="12">
        <v>1275.8699999999999</v>
      </c>
      <c r="AD2312" s="72">
        <v>42.456000000000003</v>
      </c>
      <c r="AE2312" s="72">
        <v>1.327</v>
      </c>
      <c r="AF2312" s="12">
        <v>0</v>
      </c>
      <c r="AG2312" s="72">
        <v>0</v>
      </c>
      <c r="AH2312" s="72">
        <v>0</v>
      </c>
      <c r="AI2312" s="12">
        <v>39.898000000000003</v>
      </c>
      <c r="AJ2312" s="72">
        <v>1.3280000000000001</v>
      </c>
      <c r="AK2312" s="72">
        <v>6.9720000000000004</v>
      </c>
      <c r="AL2312" s="12">
        <v>39.898000000000003</v>
      </c>
      <c r="AM2312" s="72">
        <v>1.3280000000000001</v>
      </c>
      <c r="AN2312" s="72">
        <v>6.9720000000000004</v>
      </c>
      <c r="AO2312" s="12">
        <v>1315.768</v>
      </c>
      <c r="AP2312" s="72">
        <v>43.783000000000001</v>
      </c>
      <c r="AQ2312" s="72">
        <v>1.2729999999999999</v>
      </c>
      <c r="AR2312" s="12">
        <v>10.420999999999999</v>
      </c>
      <c r="AS2312" s="72">
        <v>0.34699999999999998</v>
      </c>
      <c r="AT2312" s="72">
        <v>62.290999999999997</v>
      </c>
      <c r="AU2312" s="12">
        <v>11.574</v>
      </c>
      <c r="AV2312" s="72">
        <v>0.38500000000000001</v>
      </c>
      <c r="AW2312" s="72">
        <v>55.006</v>
      </c>
      <c r="AX2312" s="12">
        <v>101.41</v>
      </c>
      <c r="AY2312" s="72">
        <v>3.3740000000000001</v>
      </c>
      <c r="AZ2312" s="72">
        <v>18.72</v>
      </c>
      <c r="BA2312" s="12">
        <v>112.98399999999999</v>
      </c>
      <c r="BB2312" s="72">
        <v>3.76</v>
      </c>
      <c r="BC2312" s="72">
        <v>15.223000000000001</v>
      </c>
      <c r="BD2312" s="12">
        <v>15.906000000000001</v>
      </c>
      <c r="BE2312" s="72">
        <v>0.52900000000000003</v>
      </c>
      <c r="BF2312" s="72">
        <v>47.472999999999999</v>
      </c>
      <c r="BG2312" s="12">
        <v>128.88999999999999</v>
      </c>
      <c r="BH2312" s="72">
        <v>4.2889999999999997</v>
      </c>
      <c r="BI2312" s="72">
        <v>13.194000000000001</v>
      </c>
      <c r="BJ2312" s="12">
        <v>633.76</v>
      </c>
      <c r="BK2312" s="72">
        <v>21.088999999999999</v>
      </c>
      <c r="BL2312" s="72">
        <v>6.8440000000000003</v>
      </c>
      <c r="BM2312" s="12">
        <v>916.34500000000003</v>
      </c>
      <c r="BN2312" s="72">
        <v>30.492000000000001</v>
      </c>
      <c r="BO2312" s="72">
        <v>4.851</v>
      </c>
      <c r="BP2312" s="12">
        <v>1550.105</v>
      </c>
      <c r="BQ2312" s="72">
        <v>51.581000000000003</v>
      </c>
      <c r="BR2312" s="72">
        <v>3.2170000000000001</v>
      </c>
      <c r="BS2312" s="12">
        <v>1689.4159999999999</v>
      </c>
      <c r="BT2312" s="72">
        <v>56.216999999999999</v>
      </c>
      <c r="BU2312" s="72">
        <v>2.7919999999999998</v>
      </c>
      <c r="BV2312" s="12">
        <v>3005.1840000000002</v>
      </c>
      <c r="BW2312" s="72">
        <v>100</v>
      </c>
      <c r="BX2312" s="72">
        <v>1.5209999999999999</v>
      </c>
      <c r="BY2312" s="13"/>
      <c r="BZ2312" s="13"/>
    </row>
    <row r="2313" spans="1:78" ht="12.75" customHeight="1">
      <c r="A2313" s="122" t="s">
        <v>65</v>
      </c>
      <c r="B2313" s="71" t="s">
        <v>45</v>
      </c>
      <c r="C2313" s="71" t="s">
        <v>25</v>
      </c>
      <c r="D2313" s="34">
        <v>45901</v>
      </c>
      <c r="E2313" s="12">
        <v>599.34100000000001</v>
      </c>
      <c r="F2313" s="72">
        <v>20.221</v>
      </c>
      <c r="G2313" s="72">
        <v>2.9079999999999999</v>
      </c>
      <c r="H2313" s="12">
        <v>27.768000000000001</v>
      </c>
      <c r="I2313" s="72">
        <v>0.93700000000000006</v>
      </c>
      <c r="J2313" s="72">
        <v>44.051000000000002</v>
      </c>
      <c r="K2313" s="12">
        <v>30.187999999999999</v>
      </c>
      <c r="L2313" s="72">
        <v>1.0189999999999999</v>
      </c>
      <c r="M2313" s="72">
        <v>29.692</v>
      </c>
      <c r="N2313" s="12">
        <v>57.956000000000003</v>
      </c>
      <c r="O2313" s="72">
        <v>1.9550000000000001</v>
      </c>
      <c r="P2313" s="72">
        <v>27.969000000000001</v>
      </c>
      <c r="Q2313" s="12">
        <v>4.4379999999999997</v>
      </c>
      <c r="R2313" s="72">
        <v>0.15</v>
      </c>
      <c r="S2313" s="72">
        <v>101.672</v>
      </c>
      <c r="T2313" s="12">
        <v>62.395000000000003</v>
      </c>
      <c r="U2313" s="72">
        <v>2.105</v>
      </c>
      <c r="V2313" s="72">
        <v>27.006</v>
      </c>
      <c r="W2313" s="12">
        <v>611.23500000000001</v>
      </c>
      <c r="X2313" s="72">
        <v>20.623000000000001</v>
      </c>
      <c r="Y2313" s="72">
        <v>4.0919999999999996</v>
      </c>
      <c r="Z2313" s="12">
        <v>673.63</v>
      </c>
      <c r="AA2313" s="72">
        <v>22.728000000000002</v>
      </c>
      <c r="AB2313" s="72">
        <v>2.794</v>
      </c>
      <c r="AC2313" s="12">
        <v>1272.971</v>
      </c>
      <c r="AD2313" s="72">
        <v>42.948999999999998</v>
      </c>
      <c r="AE2313" s="72">
        <v>1.5469999999999999</v>
      </c>
      <c r="AF2313" s="12">
        <v>0</v>
      </c>
      <c r="AG2313" s="72">
        <v>0</v>
      </c>
      <c r="AH2313" s="72">
        <v>0</v>
      </c>
      <c r="AI2313" s="12">
        <v>37.322000000000003</v>
      </c>
      <c r="AJ2313" s="72">
        <v>1.2589999999999999</v>
      </c>
      <c r="AK2313" s="72">
        <v>9</v>
      </c>
      <c r="AL2313" s="12">
        <v>37.322000000000003</v>
      </c>
      <c r="AM2313" s="72">
        <v>1.2589999999999999</v>
      </c>
      <c r="AN2313" s="72">
        <v>9</v>
      </c>
      <c r="AO2313" s="12">
        <v>1310.2929999999999</v>
      </c>
      <c r="AP2313" s="72">
        <v>44.207999999999998</v>
      </c>
      <c r="AQ2313" s="72">
        <v>1.403</v>
      </c>
      <c r="AR2313" s="12">
        <v>12.709</v>
      </c>
      <c r="AS2313" s="72">
        <v>0.42899999999999999</v>
      </c>
      <c r="AT2313" s="72">
        <v>45.179000000000002</v>
      </c>
      <c r="AU2313" s="12">
        <v>10.394</v>
      </c>
      <c r="AV2313" s="72">
        <v>0.35099999999999998</v>
      </c>
      <c r="AW2313" s="72">
        <v>59.933</v>
      </c>
      <c r="AX2313" s="12">
        <v>84.83</v>
      </c>
      <c r="AY2313" s="72">
        <v>2.8620000000000001</v>
      </c>
      <c r="AZ2313" s="72">
        <v>17.318000000000001</v>
      </c>
      <c r="BA2313" s="12">
        <v>95.224000000000004</v>
      </c>
      <c r="BB2313" s="72">
        <v>3.2130000000000001</v>
      </c>
      <c r="BC2313" s="72">
        <v>17.341000000000001</v>
      </c>
      <c r="BD2313" s="12">
        <v>13.749000000000001</v>
      </c>
      <c r="BE2313" s="72">
        <v>0.46400000000000002</v>
      </c>
      <c r="BF2313" s="72">
        <v>64.748000000000005</v>
      </c>
      <c r="BG2313" s="12">
        <v>108.973</v>
      </c>
      <c r="BH2313" s="72">
        <v>3.677</v>
      </c>
      <c r="BI2313" s="72">
        <v>15.704000000000001</v>
      </c>
      <c r="BJ2313" s="12">
        <v>601.49300000000005</v>
      </c>
      <c r="BK2313" s="72">
        <v>20.294</v>
      </c>
      <c r="BL2313" s="72">
        <v>8.7829999999999995</v>
      </c>
      <c r="BM2313" s="12">
        <v>930.44799999999998</v>
      </c>
      <c r="BN2313" s="72">
        <v>31.393000000000001</v>
      </c>
      <c r="BO2313" s="72">
        <v>4.9550000000000001</v>
      </c>
      <c r="BP2313" s="12">
        <v>1531.941</v>
      </c>
      <c r="BQ2313" s="72">
        <v>51.686</v>
      </c>
      <c r="BR2313" s="72">
        <v>3.5779999999999998</v>
      </c>
      <c r="BS2313" s="12">
        <v>1653.623</v>
      </c>
      <c r="BT2313" s="72">
        <v>55.792000000000002</v>
      </c>
      <c r="BU2313" s="72">
        <v>3.0350000000000001</v>
      </c>
      <c r="BV2313" s="12">
        <v>2963.9160000000002</v>
      </c>
      <c r="BW2313" s="72">
        <v>100</v>
      </c>
      <c r="BX2313" s="72">
        <v>1.6240000000000001</v>
      </c>
      <c r="BY2313" s="13"/>
      <c r="BZ2313" s="13"/>
    </row>
    <row r="2314" spans="1:78" ht="12.75" customHeight="1">
      <c r="A2314" s="122" t="s">
        <v>65</v>
      </c>
      <c r="B2314" s="71" t="s">
        <v>45</v>
      </c>
      <c r="C2314" s="71" t="s">
        <v>25</v>
      </c>
      <c r="D2314" s="34">
        <v>45992</v>
      </c>
      <c r="E2314" s="12">
        <v>604.65200000000004</v>
      </c>
      <c r="F2314" s="72">
        <v>20.196000000000002</v>
      </c>
      <c r="G2314" s="72">
        <v>2.8170000000000002</v>
      </c>
      <c r="H2314" s="12">
        <v>21.437999999999999</v>
      </c>
      <c r="I2314" s="72">
        <v>0.71599999999999997</v>
      </c>
      <c r="J2314" s="72">
        <v>42.183</v>
      </c>
      <c r="K2314" s="12">
        <v>19.649000000000001</v>
      </c>
      <c r="L2314" s="72">
        <v>0.65600000000000003</v>
      </c>
      <c r="M2314" s="72">
        <v>51.676000000000002</v>
      </c>
      <c r="N2314" s="12">
        <v>41.087000000000003</v>
      </c>
      <c r="O2314" s="72">
        <v>1.3720000000000001</v>
      </c>
      <c r="P2314" s="72">
        <v>29.358000000000001</v>
      </c>
      <c r="Q2314" s="12">
        <v>0</v>
      </c>
      <c r="R2314" s="72">
        <v>0</v>
      </c>
      <c r="S2314" s="72">
        <v>0</v>
      </c>
      <c r="T2314" s="12">
        <v>41.087000000000003</v>
      </c>
      <c r="U2314" s="72">
        <v>1.3720000000000001</v>
      </c>
      <c r="V2314" s="72">
        <v>29.358000000000001</v>
      </c>
      <c r="W2314" s="12">
        <v>635.71799999999996</v>
      </c>
      <c r="X2314" s="72">
        <v>21.234000000000002</v>
      </c>
      <c r="Y2314" s="72">
        <v>3.0790000000000002</v>
      </c>
      <c r="Z2314" s="12">
        <v>676.80499999999995</v>
      </c>
      <c r="AA2314" s="72">
        <v>22.606000000000002</v>
      </c>
      <c r="AB2314" s="72">
        <v>2.694</v>
      </c>
      <c r="AC2314" s="12">
        <v>1281.4570000000001</v>
      </c>
      <c r="AD2314" s="72">
        <v>42.802999999999997</v>
      </c>
      <c r="AE2314" s="72">
        <v>1.5229999999999999</v>
      </c>
      <c r="AF2314" s="12">
        <v>8.1</v>
      </c>
      <c r="AG2314" s="72">
        <v>0.27100000000000002</v>
      </c>
      <c r="AH2314" s="72">
        <v>106.495</v>
      </c>
      <c r="AI2314" s="12">
        <v>28.366</v>
      </c>
      <c r="AJ2314" s="72">
        <v>0.94699999999999995</v>
      </c>
      <c r="AK2314" s="72">
        <v>34.048999999999999</v>
      </c>
      <c r="AL2314" s="12">
        <v>36.466000000000001</v>
      </c>
      <c r="AM2314" s="72">
        <v>1.218</v>
      </c>
      <c r="AN2314" s="72">
        <v>11.048999999999999</v>
      </c>
      <c r="AO2314" s="12">
        <v>1317.922</v>
      </c>
      <c r="AP2314" s="72">
        <v>44.021000000000001</v>
      </c>
      <c r="AQ2314" s="72">
        <v>1.53</v>
      </c>
      <c r="AR2314" s="12">
        <v>22.753</v>
      </c>
      <c r="AS2314" s="72">
        <v>0.76</v>
      </c>
      <c r="AT2314" s="72">
        <v>45.457000000000001</v>
      </c>
      <c r="AU2314" s="12">
        <v>4.8979999999999997</v>
      </c>
      <c r="AV2314" s="72">
        <v>0.16400000000000001</v>
      </c>
      <c r="AW2314" s="72">
        <v>100.78400000000001</v>
      </c>
      <c r="AX2314" s="12">
        <v>66.566999999999993</v>
      </c>
      <c r="AY2314" s="72">
        <v>2.2229999999999999</v>
      </c>
      <c r="AZ2314" s="72">
        <v>26.721</v>
      </c>
      <c r="BA2314" s="12">
        <v>71.465000000000003</v>
      </c>
      <c r="BB2314" s="72">
        <v>2.387</v>
      </c>
      <c r="BC2314" s="72">
        <v>25.094000000000001</v>
      </c>
      <c r="BD2314" s="12">
        <v>19.631</v>
      </c>
      <c r="BE2314" s="72">
        <v>0.65600000000000003</v>
      </c>
      <c r="BF2314" s="72">
        <v>45.616</v>
      </c>
      <c r="BG2314" s="12">
        <v>91.096000000000004</v>
      </c>
      <c r="BH2314" s="72">
        <v>3.0430000000000001</v>
      </c>
      <c r="BI2314" s="72">
        <v>19.134</v>
      </c>
      <c r="BJ2314" s="12">
        <v>547.91300000000001</v>
      </c>
      <c r="BK2314" s="72">
        <v>18.300999999999998</v>
      </c>
      <c r="BL2314" s="72">
        <v>10.481</v>
      </c>
      <c r="BM2314" s="12">
        <v>1014.191</v>
      </c>
      <c r="BN2314" s="72">
        <v>33.875999999999998</v>
      </c>
      <c r="BO2314" s="72">
        <v>5.5570000000000004</v>
      </c>
      <c r="BP2314" s="12">
        <v>1562.104</v>
      </c>
      <c r="BQ2314" s="72">
        <v>52.177</v>
      </c>
      <c r="BR2314" s="72">
        <v>3.1549999999999998</v>
      </c>
      <c r="BS2314" s="12">
        <v>1675.952</v>
      </c>
      <c r="BT2314" s="72">
        <v>55.978999999999999</v>
      </c>
      <c r="BU2314" s="72">
        <v>2.7029999999999998</v>
      </c>
      <c r="BV2314" s="12">
        <v>2993.875</v>
      </c>
      <c r="BW2314" s="72">
        <v>100</v>
      </c>
      <c r="BX2314" s="72">
        <v>1.49</v>
      </c>
      <c r="BY2314" s="13"/>
      <c r="BZ2314" s="13"/>
    </row>
    <row r="2315" spans="1:78" ht="12.75" customHeight="1">
      <c r="A2315" s="122" t="s">
        <v>65</v>
      </c>
      <c r="B2315" s="71" t="s">
        <v>45</v>
      </c>
      <c r="C2315" s="71" t="s">
        <v>25</v>
      </c>
      <c r="D2315" s="34">
        <v>46082</v>
      </c>
      <c r="E2315" s="12">
        <v>614.73400000000004</v>
      </c>
      <c r="F2315" s="72">
        <v>20.518000000000001</v>
      </c>
      <c r="G2315" s="72">
        <v>2.1970000000000001</v>
      </c>
      <c r="H2315" s="12">
        <v>20.809000000000001</v>
      </c>
      <c r="I2315" s="72">
        <v>0.69499999999999995</v>
      </c>
      <c r="J2315" s="72">
        <v>47.901000000000003</v>
      </c>
      <c r="K2315" s="12">
        <v>27.960999999999999</v>
      </c>
      <c r="L2315" s="72">
        <v>0.93300000000000005</v>
      </c>
      <c r="M2315" s="72">
        <v>39.631999999999998</v>
      </c>
      <c r="N2315" s="12">
        <v>48.768999999999998</v>
      </c>
      <c r="O2315" s="72">
        <v>1.6279999999999999</v>
      </c>
      <c r="P2315" s="72">
        <v>27.553999999999998</v>
      </c>
      <c r="Q2315" s="12">
        <v>4.6790000000000003</v>
      </c>
      <c r="R2315" s="72">
        <v>0.156</v>
      </c>
      <c r="S2315" s="72">
        <v>76.971000000000004</v>
      </c>
      <c r="T2315" s="12">
        <v>53.448</v>
      </c>
      <c r="U2315" s="72">
        <v>1.784</v>
      </c>
      <c r="V2315" s="72">
        <v>25.448</v>
      </c>
      <c r="W2315" s="12">
        <v>571.69200000000001</v>
      </c>
      <c r="X2315" s="72">
        <v>19.081</v>
      </c>
      <c r="Y2315" s="72">
        <v>3.5270000000000001</v>
      </c>
      <c r="Z2315" s="12">
        <v>625.14099999999996</v>
      </c>
      <c r="AA2315" s="72">
        <v>20.864999999999998</v>
      </c>
      <c r="AB2315" s="72">
        <v>2.9710000000000001</v>
      </c>
      <c r="AC2315" s="12">
        <v>1239.875</v>
      </c>
      <c r="AD2315" s="72">
        <v>41.383000000000003</v>
      </c>
      <c r="AE2315" s="72">
        <v>1.46</v>
      </c>
      <c r="AF2315" s="12">
        <v>0</v>
      </c>
      <c r="AG2315" s="72">
        <v>0</v>
      </c>
      <c r="AH2315" s="72">
        <v>0</v>
      </c>
      <c r="AI2315" s="12">
        <v>38.018000000000001</v>
      </c>
      <c r="AJ2315" s="72">
        <v>1.2689999999999999</v>
      </c>
      <c r="AK2315" s="72">
        <v>10.49</v>
      </c>
      <c r="AL2315" s="12">
        <v>38.018000000000001</v>
      </c>
      <c r="AM2315" s="72">
        <v>1.2689999999999999</v>
      </c>
      <c r="AN2315" s="72">
        <v>10.49</v>
      </c>
      <c r="AO2315" s="12">
        <v>1277.8920000000001</v>
      </c>
      <c r="AP2315" s="72">
        <v>42.651000000000003</v>
      </c>
      <c r="AQ2315" s="72">
        <v>1.3859999999999999</v>
      </c>
      <c r="AR2315" s="12">
        <v>4.1689999999999996</v>
      </c>
      <c r="AS2315" s="72">
        <v>0.13900000000000001</v>
      </c>
      <c r="AT2315" s="72">
        <v>77.959000000000003</v>
      </c>
      <c r="AU2315" s="12">
        <v>3.363</v>
      </c>
      <c r="AV2315" s="72">
        <v>0.112</v>
      </c>
      <c r="AW2315" s="72">
        <v>101.127</v>
      </c>
      <c r="AX2315" s="12">
        <v>100.486</v>
      </c>
      <c r="AY2315" s="72">
        <v>3.3540000000000001</v>
      </c>
      <c r="AZ2315" s="72">
        <v>21.792000000000002</v>
      </c>
      <c r="BA2315" s="12">
        <v>103.849</v>
      </c>
      <c r="BB2315" s="72">
        <v>3.4660000000000002</v>
      </c>
      <c r="BC2315" s="72">
        <v>20.713999999999999</v>
      </c>
      <c r="BD2315" s="12">
        <v>9.8520000000000003</v>
      </c>
      <c r="BE2315" s="72">
        <v>0.32900000000000001</v>
      </c>
      <c r="BF2315" s="72">
        <v>61.948999999999998</v>
      </c>
      <c r="BG2315" s="12">
        <v>113.702</v>
      </c>
      <c r="BH2315" s="72">
        <v>3.7949999999999999</v>
      </c>
      <c r="BI2315" s="72">
        <v>19.332999999999998</v>
      </c>
      <c r="BJ2315" s="12">
        <v>597.78599999999994</v>
      </c>
      <c r="BK2315" s="72">
        <v>19.952000000000002</v>
      </c>
      <c r="BL2315" s="72">
        <v>7.1710000000000003</v>
      </c>
      <c r="BM2315" s="12">
        <v>1002.578</v>
      </c>
      <c r="BN2315" s="72">
        <v>33.462000000000003</v>
      </c>
      <c r="BO2315" s="72">
        <v>5.2839999999999998</v>
      </c>
      <c r="BP2315" s="12">
        <v>1600.364</v>
      </c>
      <c r="BQ2315" s="72">
        <v>53.414000000000001</v>
      </c>
      <c r="BR2315" s="72">
        <v>3.298</v>
      </c>
      <c r="BS2315" s="12">
        <v>1718.2349999999999</v>
      </c>
      <c r="BT2315" s="72">
        <v>57.348999999999997</v>
      </c>
      <c r="BU2315" s="72">
        <v>2.8170000000000002</v>
      </c>
      <c r="BV2315" s="12">
        <v>2996.127</v>
      </c>
      <c r="BW2315" s="72">
        <v>100</v>
      </c>
      <c r="BX2315" s="72">
        <v>1.6180000000000001</v>
      </c>
      <c r="BY2315" s="13"/>
      <c r="BZ2315" s="13"/>
    </row>
    <row r="2316" spans="1:78" ht="12.75" customHeight="1">
      <c r="A2316" s="122" t="s">
        <v>65</v>
      </c>
      <c r="B2316" s="71" t="s">
        <v>45</v>
      </c>
      <c r="C2316" s="71" t="s">
        <v>25</v>
      </c>
      <c r="D2316" s="34">
        <v>46174</v>
      </c>
      <c r="E2316" s="12">
        <v>617.13099999999997</v>
      </c>
      <c r="F2316" s="72">
        <v>19.931999999999999</v>
      </c>
      <c r="G2316" s="72">
        <v>2.6720000000000002</v>
      </c>
      <c r="H2316" s="12">
        <v>45.738999999999997</v>
      </c>
      <c r="I2316" s="72">
        <v>1.4770000000000001</v>
      </c>
      <c r="J2316" s="72">
        <v>32.962000000000003</v>
      </c>
      <c r="K2316" s="12">
        <v>29.652999999999999</v>
      </c>
      <c r="L2316" s="72">
        <v>0.95799999999999996</v>
      </c>
      <c r="M2316" s="72">
        <v>40.915999999999997</v>
      </c>
      <c r="N2316" s="12">
        <v>75.391999999999996</v>
      </c>
      <c r="O2316" s="72">
        <v>2.4350000000000001</v>
      </c>
      <c r="P2316" s="72">
        <v>27.257000000000001</v>
      </c>
      <c r="Q2316" s="12">
        <v>6.3090000000000002</v>
      </c>
      <c r="R2316" s="72">
        <v>0.20399999999999999</v>
      </c>
      <c r="S2316" s="72">
        <v>58.167000000000002</v>
      </c>
      <c r="T2316" s="12">
        <v>81.700999999999993</v>
      </c>
      <c r="U2316" s="72">
        <v>2.6389999999999998</v>
      </c>
      <c r="V2316" s="72">
        <v>25.209</v>
      </c>
      <c r="W2316" s="12">
        <v>606.04100000000005</v>
      </c>
      <c r="X2316" s="72">
        <v>19.574000000000002</v>
      </c>
      <c r="Y2316" s="72">
        <v>5.4820000000000002</v>
      </c>
      <c r="Z2316" s="12">
        <v>687.74099999999999</v>
      </c>
      <c r="AA2316" s="72">
        <v>22.213000000000001</v>
      </c>
      <c r="AB2316" s="72">
        <v>3.1080000000000001</v>
      </c>
      <c r="AC2316" s="12">
        <v>1304.8720000000001</v>
      </c>
      <c r="AD2316" s="72">
        <v>42.145000000000003</v>
      </c>
      <c r="AE2316" s="72">
        <v>1.1679999999999999</v>
      </c>
      <c r="AF2316" s="12">
        <v>0</v>
      </c>
      <c r="AG2316" s="72">
        <v>0</v>
      </c>
      <c r="AH2316" s="72">
        <v>0</v>
      </c>
      <c r="AI2316" s="12">
        <v>34.084000000000003</v>
      </c>
      <c r="AJ2316" s="72">
        <v>1.101</v>
      </c>
      <c r="AK2316" s="72">
        <v>9.4009999999999998</v>
      </c>
      <c r="AL2316" s="12">
        <v>34.084000000000003</v>
      </c>
      <c r="AM2316" s="72">
        <v>1.101</v>
      </c>
      <c r="AN2316" s="72">
        <v>9.4009999999999998</v>
      </c>
      <c r="AO2316" s="12">
        <v>1338.9570000000001</v>
      </c>
      <c r="AP2316" s="72">
        <v>43.246000000000002</v>
      </c>
      <c r="AQ2316" s="72">
        <v>1.1200000000000001</v>
      </c>
      <c r="AR2316" s="12">
        <v>23.253</v>
      </c>
      <c r="AS2316" s="72">
        <v>0.751</v>
      </c>
      <c r="AT2316" s="72">
        <v>42.271999999999998</v>
      </c>
      <c r="AU2316" s="12">
        <v>6.048</v>
      </c>
      <c r="AV2316" s="72">
        <v>0.19500000000000001</v>
      </c>
      <c r="AW2316" s="72">
        <v>58.331000000000003</v>
      </c>
      <c r="AX2316" s="12">
        <v>95.534999999999997</v>
      </c>
      <c r="AY2316" s="72">
        <v>3.0859999999999999</v>
      </c>
      <c r="AZ2316" s="72">
        <v>21.236000000000001</v>
      </c>
      <c r="BA2316" s="12">
        <v>101.583</v>
      </c>
      <c r="BB2316" s="72">
        <v>3.2810000000000001</v>
      </c>
      <c r="BC2316" s="72">
        <v>19.792000000000002</v>
      </c>
      <c r="BD2316" s="12">
        <v>10.308999999999999</v>
      </c>
      <c r="BE2316" s="72">
        <v>0.33300000000000002</v>
      </c>
      <c r="BF2316" s="72">
        <v>42.139000000000003</v>
      </c>
      <c r="BG2316" s="12">
        <v>111.892</v>
      </c>
      <c r="BH2316" s="72">
        <v>3.6139999999999999</v>
      </c>
      <c r="BI2316" s="72">
        <v>18.045999999999999</v>
      </c>
      <c r="BJ2316" s="12">
        <v>463.387</v>
      </c>
      <c r="BK2316" s="72">
        <v>14.967000000000001</v>
      </c>
      <c r="BL2316" s="72">
        <v>8.8089999999999993</v>
      </c>
      <c r="BM2316" s="12">
        <v>1158.6320000000001</v>
      </c>
      <c r="BN2316" s="72">
        <v>37.421999999999997</v>
      </c>
      <c r="BO2316" s="72">
        <v>3.8149999999999999</v>
      </c>
      <c r="BP2316" s="12">
        <v>1622.019</v>
      </c>
      <c r="BQ2316" s="72">
        <v>52.389000000000003</v>
      </c>
      <c r="BR2316" s="72">
        <v>2.5910000000000002</v>
      </c>
      <c r="BS2316" s="12">
        <v>1757.163</v>
      </c>
      <c r="BT2316" s="72">
        <v>56.753999999999998</v>
      </c>
      <c r="BU2316" s="72">
        <v>2.1909999999999998</v>
      </c>
      <c r="BV2316" s="12">
        <v>3096.12</v>
      </c>
      <c r="BW2316" s="72">
        <v>100</v>
      </c>
      <c r="BX2316" s="72">
        <v>1.125</v>
      </c>
      <c r="BY2316" s="13"/>
      <c r="BZ2316" s="13"/>
    </row>
    <row r="2317" spans="1:78" ht="12.75" customHeight="1">
      <c r="A2317" s="122" t="s">
        <v>65</v>
      </c>
      <c r="B2317" s="71" t="s">
        <v>70</v>
      </c>
      <c r="C2317" s="71" t="s">
        <v>26</v>
      </c>
      <c r="D2317" s="34">
        <v>41883</v>
      </c>
      <c r="E2317" s="12">
        <v>2274.3690000000001</v>
      </c>
      <c r="F2317" s="72">
        <v>48.743000000000002</v>
      </c>
      <c r="G2317" s="72">
        <v>4.68</v>
      </c>
      <c r="H2317" s="12">
        <v>132.804</v>
      </c>
      <c r="I2317" s="72">
        <v>2.8460000000000001</v>
      </c>
      <c r="J2317" s="72">
        <v>20.388000000000002</v>
      </c>
      <c r="K2317" s="12">
        <v>79.899000000000001</v>
      </c>
      <c r="L2317" s="72">
        <v>1.712</v>
      </c>
      <c r="M2317" s="72">
        <v>28.373000000000001</v>
      </c>
      <c r="N2317" s="12">
        <v>212.703</v>
      </c>
      <c r="O2317" s="72">
        <v>4.5590000000000002</v>
      </c>
      <c r="P2317" s="72">
        <v>14.852</v>
      </c>
      <c r="Q2317" s="12">
        <v>53.408000000000001</v>
      </c>
      <c r="R2317" s="72">
        <v>1.145</v>
      </c>
      <c r="S2317" s="72">
        <v>42.091999999999999</v>
      </c>
      <c r="T2317" s="12">
        <v>266.11099999999999</v>
      </c>
      <c r="U2317" s="72">
        <v>5.7030000000000003</v>
      </c>
      <c r="V2317" s="72">
        <v>14.346</v>
      </c>
      <c r="W2317" s="12">
        <v>954.16</v>
      </c>
      <c r="X2317" s="72">
        <v>20.449000000000002</v>
      </c>
      <c r="Y2317" s="72">
        <v>4.87</v>
      </c>
      <c r="Z2317" s="12">
        <v>1220.271</v>
      </c>
      <c r="AA2317" s="72">
        <v>26.152000000000001</v>
      </c>
      <c r="AB2317" s="72">
        <v>5.3570000000000002</v>
      </c>
      <c r="AC2317" s="12">
        <v>3494.6410000000001</v>
      </c>
      <c r="AD2317" s="72">
        <v>74.894999999999996</v>
      </c>
      <c r="AE2317" s="72">
        <v>3.8889999999999998</v>
      </c>
      <c r="AF2317" s="12">
        <v>12.196999999999999</v>
      </c>
      <c r="AG2317" s="72">
        <v>0.26100000000000001</v>
      </c>
      <c r="AH2317" s="72">
        <v>79.494</v>
      </c>
      <c r="AI2317" s="12">
        <v>211.13300000000001</v>
      </c>
      <c r="AJ2317" s="72">
        <v>4.5250000000000004</v>
      </c>
      <c r="AK2317" s="72">
        <v>22.542000000000002</v>
      </c>
      <c r="AL2317" s="12">
        <v>223.33099999999999</v>
      </c>
      <c r="AM2317" s="72">
        <v>4.7859999999999996</v>
      </c>
      <c r="AN2317" s="72">
        <v>20.905999999999999</v>
      </c>
      <c r="AO2317" s="12">
        <v>3717.971</v>
      </c>
      <c r="AP2317" s="72">
        <v>79.680999999999997</v>
      </c>
      <c r="AQ2317" s="72">
        <v>3.3439999999999999</v>
      </c>
      <c r="AR2317" s="12">
        <v>31.605</v>
      </c>
      <c r="AS2317" s="72">
        <v>0.67700000000000005</v>
      </c>
      <c r="AT2317" s="72">
        <v>42.201999999999998</v>
      </c>
      <c r="AU2317" s="12">
        <v>1.006</v>
      </c>
      <c r="AV2317" s="72">
        <v>2.1999999999999999E-2</v>
      </c>
      <c r="AW2317" s="72">
        <v>102.038</v>
      </c>
      <c r="AX2317" s="12">
        <v>163.376</v>
      </c>
      <c r="AY2317" s="72">
        <v>3.5009999999999999</v>
      </c>
      <c r="AZ2317" s="72">
        <v>18.417000000000002</v>
      </c>
      <c r="BA2317" s="12">
        <v>164.38200000000001</v>
      </c>
      <c r="BB2317" s="72">
        <v>3.5230000000000001</v>
      </c>
      <c r="BC2317" s="72">
        <v>18.207999999999998</v>
      </c>
      <c r="BD2317" s="12">
        <v>211.239</v>
      </c>
      <c r="BE2317" s="72">
        <v>4.5270000000000001</v>
      </c>
      <c r="BF2317" s="72">
        <v>18.087</v>
      </c>
      <c r="BG2317" s="12">
        <v>375.62099999999998</v>
      </c>
      <c r="BH2317" s="72">
        <v>8.0500000000000007</v>
      </c>
      <c r="BI2317" s="72">
        <v>9.4149999999999991</v>
      </c>
      <c r="BJ2317" s="12">
        <v>511.221</v>
      </c>
      <c r="BK2317" s="72">
        <v>10.956</v>
      </c>
      <c r="BL2317" s="72">
        <v>13.882999999999999</v>
      </c>
      <c r="BM2317" s="12">
        <v>29.654</v>
      </c>
      <c r="BN2317" s="72">
        <v>0.63600000000000001</v>
      </c>
      <c r="BO2317" s="72">
        <v>51.631999999999998</v>
      </c>
      <c r="BP2317" s="12">
        <v>540.875</v>
      </c>
      <c r="BQ2317" s="72">
        <v>11.592000000000001</v>
      </c>
      <c r="BR2317" s="72">
        <v>13.342000000000001</v>
      </c>
      <c r="BS2317" s="12">
        <v>948.1</v>
      </c>
      <c r="BT2317" s="72">
        <v>20.318999999999999</v>
      </c>
      <c r="BU2317" s="72">
        <v>7.8979999999999997</v>
      </c>
      <c r="BV2317" s="12">
        <v>4666.0709999999999</v>
      </c>
      <c r="BW2317" s="72">
        <v>100</v>
      </c>
      <c r="BX2317" s="72">
        <v>3.2210000000000001</v>
      </c>
      <c r="BY2317" s="13"/>
      <c r="BZ2317" s="13"/>
    </row>
    <row r="2318" spans="1:78" ht="12.75" customHeight="1">
      <c r="A2318" s="122" t="s">
        <v>65</v>
      </c>
      <c r="B2318" s="71" t="s">
        <v>70</v>
      </c>
      <c r="C2318" s="71" t="s">
        <v>26</v>
      </c>
      <c r="D2318" s="34">
        <v>41974</v>
      </c>
      <c r="E2318" s="12">
        <v>2473.076</v>
      </c>
      <c r="F2318" s="72">
        <v>51.628999999999998</v>
      </c>
      <c r="G2318" s="72">
        <v>3.7549999999999999</v>
      </c>
      <c r="H2318" s="12">
        <v>117.46299999999999</v>
      </c>
      <c r="I2318" s="72">
        <v>2.452</v>
      </c>
      <c r="J2318" s="72">
        <v>24.891999999999999</v>
      </c>
      <c r="K2318" s="12">
        <v>100.05800000000001</v>
      </c>
      <c r="L2318" s="72">
        <v>2.089</v>
      </c>
      <c r="M2318" s="72">
        <v>23.568999999999999</v>
      </c>
      <c r="N2318" s="12">
        <v>217.52</v>
      </c>
      <c r="O2318" s="72">
        <v>4.5410000000000004</v>
      </c>
      <c r="P2318" s="72">
        <v>20.445</v>
      </c>
      <c r="Q2318" s="12">
        <v>14.516999999999999</v>
      </c>
      <c r="R2318" s="72">
        <v>0.30299999999999999</v>
      </c>
      <c r="S2318" s="72">
        <v>49.341999999999999</v>
      </c>
      <c r="T2318" s="12">
        <v>232.03700000000001</v>
      </c>
      <c r="U2318" s="72">
        <v>4.8440000000000003</v>
      </c>
      <c r="V2318" s="72">
        <v>19.298999999999999</v>
      </c>
      <c r="W2318" s="12">
        <v>887.40700000000004</v>
      </c>
      <c r="X2318" s="72">
        <v>18.526</v>
      </c>
      <c r="Y2318" s="72">
        <v>7.6479999999999997</v>
      </c>
      <c r="Z2318" s="12">
        <v>1119.444</v>
      </c>
      <c r="AA2318" s="72">
        <v>23.37</v>
      </c>
      <c r="AB2318" s="72">
        <v>5.3630000000000004</v>
      </c>
      <c r="AC2318" s="12">
        <v>3592.52</v>
      </c>
      <c r="AD2318" s="72">
        <v>74.998000000000005</v>
      </c>
      <c r="AE2318" s="72">
        <v>3.1179999999999999</v>
      </c>
      <c r="AF2318" s="12">
        <v>15.926</v>
      </c>
      <c r="AG2318" s="72">
        <v>0.33200000000000002</v>
      </c>
      <c r="AH2318" s="72">
        <v>87.858999999999995</v>
      </c>
      <c r="AI2318" s="12">
        <v>167.96</v>
      </c>
      <c r="AJ2318" s="72">
        <v>3.5059999999999998</v>
      </c>
      <c r="AK2318" s="72">
        <v>25.65</v>
      </c>
      <c r="AL2318" s="12">
        <v>183.886</v>
      </c>
      <c r="AM2318" s="72">
        <v>3.839</v>
      </c>
      <c r="AN2318" s="72">
        <v>23.658000000000001</v>
      </c>
      <c r="AO2318" s="12">
        <v>3776.4059999999999</v>
      </c>
      <c r="AP2318" s="72">
        <v>78.837000000000003</v>
      </c>
      <c r="AQ2318" s="72">
        <v>3.45</v>
      </c>
      <c r="AR2318" s="12">
        <v>65.914000000000001</v>
      </c>
      <c r="AS2318" s="72">
        <v>1.3759999999999999</v>
      </c>
      <c r="AT2318" s="72">
        <v>43.984000000000002</v>
      </c>
      <c r="AU2318" s="12">
        <v>11.484999999999999</v>
      </c>
      <c r="AV2318" s="72">
        <v>0.24</v>
      </c>
      <c r="AW2318" s="72">
        <v>73.046000000000006</v>
      </c>
      <c r="AX2318" s="12">
        <v>218.16499999999999</v>
      </c>
      <c r="AY2318" s="72">
        <v>4.5540000000000003</v>
      </c>
      <c r="AZ2318" s="72">
        <v>20.65</v>
      </c>
      <c r="BA2318" s="12">
        <v>229.65</v>
      </c>
      <c r="BB2318" s="72">
        <v>4.7939999999999996</v>
      </c>
      <c r="BC2318" s="72">
        <v>18.661999999999999</v>
      </c>
      <c r="BD2318" s="12">
        <v>141.68</v>
      </c>
      <c r="BE2318" s="72">
        <v>2.9580000000000002</v>
      </c>
      <c r="BF2318" s="72">
        <v>23.449000000000002</v>
      </c>
      <c r="BG2318" s="12">
        <v>371.33</v>
      </c>
      <c r="BH2318" s="72">
        <v>7.7519999999999998</v>
      </c>
      <c r="BI2318" s="72">
        <v>15.397</v>
      </c>
      <c r="BJ2318" s="12">
        <v>518.41399999999999</v>
      </c>
      <c r="BK2318" s="72">
        <v>10.823</v>
      </c>
      <c r="BL2318" s="72">
        <v>10.234999999999999</v>
      </c>
      <c r="BM2318" s="12">
        <v>58.06</v>
      </c>
      <c r="BN2318" s="72">
        <v>1.212</v>
      </c>
      <c r="BO2318" s="72">
        <v>46.177999999999997</v>
      </c>
      <c r="BP2318" s="12">
        <v>576.47500000000002</v>
      </c>
      <c r="BQ2318" s="72">
        <v>12.035</v>
      </c>
      <c r="BR2318" s="72">
        <v>10.336</v>
      </c>
      <c r="BS2318" s="12">
        <v>1013.7190000000001</v>
      </c>
      <c r="BT2318" s="72">
        <v>21.163</v>
      </c>
      <c r="BU2318" s="72">
        <v>5.726</v>
      </c>
      <c r="BV2318" s="12">
        <v>4790.125</v>
      </c>
      <c r="BW2318" s="72">
        <v>100</v>
      </c>
      <c r="BX2318" s="72">
        <v>3.1869999999999998</v>
      </c>
      <c r="BY2318" s="13"/>
      <c r="BZ2318" s="13"/>
    </row>
    <row r="2319" spans="1:78" ht="12.75" customHeight="1">
      <c r="A2319" s="122" t="s">
        <v>65</v>
      </c>
      <c r="B2319" s="71" t="s">
        <v>70</v>
      </c>
      <c r="C2319" s="71" t="s">
        <v>26</v>
      </c>
      <c r="D2319" s="34">
        <v>42064</v>
      </c>
      <c r="E2319" s="12">
        <v>2292.7420000000002</v>
      </c>
      <c r="F2319" s="72">
        <v>49.898000000000003</v>
      </c>
      <c r="G2319" s="72">
        <v>4.7439999999999998</v>
      </c>
      <c r="H2319" s="12">
        <v>116.087</v>
      </c>
      <c r="I2319" s="72">
        <v>2.5259999999999998</v>
      </c>
      <c r="J2319" s="72">
        <v>25.651</v>
      </c>
      <c r="K2319" s="12">
        <v>116.21599999999999</v>
      </c>
      <c r="L2319" s="72">
        <v>2.5289999999999999</v>
      </c>
      <c r="M2319" s="72">
        <v>23.189</v>
      </c>
      <c r="N2319" s="12">
        <v>232.303</v>
      </c>
      <c r="O2319" s="72">
        <v>5.056</v>
      </c>
      <c r="P2319" s="72">
        <v>17.033999999999999</v>
      </c>
      <c r="Q2319" s="12">
        <v>38.372</v>
      </c>
      <c r="R2319" s="72">
        <v>0.83499999999999996</v>
      </c>
      <c r="S2319" s="72">
        <v>61.895000000000003</v>
      </c>
      <c r="T2319" s="12">
        <v>270.67500000000001</v>
      </c>
      <c r="U2319" s="72">
        <v>5.891</v>
      </c>
      <c r="V2319" s="72">
        <v>14.993</v>
      </c>
      <c r="W2319" s="12">
        <v>838.14200000000005</v>
      </c>
      <c r="X2319" s="72">
        <v>18.241</v>
      </c>
      <c r="Y2319" s="72">
        <v>6.9790000000000001</v>
      </c>
      <c r="Z2319" s="12">
        <v>1108.817</v>
      </c>
      <c r="AA2319" s="72">
        <v>24.132000000000001</v>
      </c>
      <c r="AB2319" s="72">
        <v>5.6970000000000001</v>
      </c>
      <c r="AC2319" s="12">
        <v>3401.5590000000002</v>
      </c>
      <c r="AD2319" s="72">
        <v>74.03</v>
      </c>
      <c r="AE2319" s="72">
        <v>3.673</v>
      </c>
      <c r="AF2319" s="12">
        <v>17.366</v>
      </c>
      <c r="AG2319" s="72">
        <v>0.378</v>
      </c>
      <c r="AH2319" s="72">
        <v>80.929000000000002</v>
      </c>
      <c r="AI2319" s="12">
        <v>158.745</v>
      </c>
      <c r="AJ2319" s="72">
        <v>3.4550000000000001</v>
      </c>
      <c r="AK2319" s="72">
        <v>23.030999999999999</v>
      </c>
      <c r="AL2319" s="12">
        <v>176.11199999999999</v>
      </c>
      <c r="AM2319" s="72">
        <v>3.8330000000000002</v>
      </c>
      <c r="AN2319" s="72">
        <v>22.242000000000001</v>
      </c>
      <c r="AO2319" s="12">
        <v>3577.6709999999998</v>
      </c>
      <c r="AP2319" s="72">
        <v>77.863</v>
      </c>
      <c r="AQ2319" s="72">
        <v>3.49</v>
      </c>
      <c r="AR2319" s="12">
        <v>95.634</v>
      </c>
      <c r="AS2319" s="72">
        <v>2.081</v>
      </c>
      <c r="AT2319" s="72">
        <v>25.436</v>
      </c>
      <c r="AU2319" s="12">
        <v>50.378999999999998</v>
      </c>
      <c r="AV2319" s="72">
        <v>1.0960000000000001</v>
      </c>
      <c r="AW2319" s="72">
        <v>46.987000000000002</v>
      </c>
      <c r="AX2319" s="12">
        <v>133.84899999999999</v>
      </c>
      <c r="AY2319" s="72">
        <v>2.9129999999999998</v>
      </c>
      <c r="AZ2319" s="72">
        <v>23.273</v>
      </c>
      <c r="BA2319" s="12">
        <v>184.22800000000001</v>
      </c>
      <c r="BB2319" s="72">
        <v>4.0090000000000003</v>
      </c>
      <c r="BC2319" s="72">
        <v>23.193000000000001</v>
      </c>
      <c r="BD2319" s="12">
        <v>126.96899999999999</v>
      </c>
      <c r="BE2319" s="72">
        <v>2.7629999999999999</v>
      </c>
      <c r="BF2319" s="72">
        <v>25.803999999999998</v>
      </c>
      <c r="BG2319" s="12">
        <v>311.197</v>
      </c>
      <c r="BH2319" s="72">
        <v>6.7729999999999997</v>
      </c>
      <c r="BI2319" s="72">
        <v>15.212999999999999</v>
      </c>
      <c r="BJ2319" s="12">
        <v>547.74400000000003</v>
      </c>
      <c r="BK2319" s="72">
        <v>11.920999999999999</v>
      </c>
      <c r="BL2319" s="72">
        <v>11.137</v>
      </c>
      <c r="BM2319" s="12">
        <v>62.573</v>
      </c>
      <c r="BN2319" s="72">
        <v>1.3620000000000001</v>
      </c>
      <c r="BO2319" s="72">
        <v>41.484999999999999</v>
      </c>
      <c r="BP2319" s="12">
        <v>610.31700000000001</v>
      </c>
      <c r="BQ2319" s="72">
        <v>13.282999999999999</v>
      </c>
      <c r="BR2319" s="72">
        <v>10.146000000000001</v>
      </c>
      <c r="BS2319" s="12">
        <v>1017.148</v>
      </c>
      <c r="BT2319" s="72">
        <v>22.137</v>
      </c>
      <c r="BU2319" s="72">
        <v>5.7169999999999996</v>
      </c>
      <c r="BV2319" s="12">
        <v>4594.8190000000004</v>
      </c>
      <c r="BW2319" s="72">
        <v>100</v>
      </c>
      <c r="BX2319" s="72">
        <v>2.7309999999999999</v>
      </c>
      <c r="BY2319" s="13"/>
      <c r="BZ2319" s="13"/>
    </row>
    <row r="2320" spans="1:78" ht="12.75" customHeight="1">
      <c r="A2320" s="122" t="s">
        <v>65</v>
      </c>
      <c r="B2320" s="71" t="s">
        <v>70</v>
      </c>
      <c r="C2320" s="71" t="s">
        <v>26</v>
      </c>
      <c r="D2320" s="34">
        <v>42156</v>
      </c>
      <c r="E2320" s="12">
        <v>2479.9899999999998</v>
      </c>
      <c r="F2320" s="72">
        <v>50.542999999999999</v>
      </c>
      <c r="G2320" s="72">
        <v>4.7569999999999997</v>
      </c>
      <c r="H2320" s="12">
        <v>124.79300000000001</v>
      </c>
      <c r="I2320" s="72">
        <v>2.5430000000000001</v>
      </c>
      <c r="J2320" s="72">
        <v>25.881</v>
      </c>
      <c r="K2320" s="12">
        <v>101.908</v>
      </c>
      <c r="L2320" s="72">
        <v>2.077</v>
      </c>
      <c r="M2320" s="72">
        <v>17.832999999999998</v>
      </c>
      <c r="N2320" s="12">
        <v>226.702</v>
      </c>
      <c r="O2320" s="72">
        <v>4.62</v>
      </c>
      <c r="P2320" s="72">
        <v>15.3</v>
      </c>
      <c r="Q2320" s="12">
        <v>41.363</v>
      </c>
      <c r="R2320" s="72">
        <v>0.84299999999999997</v>
      </c>
      <c r="S2320" s="72">
        <v>48.295000000000002</v>
      </c>
      <c r="T2320" s="12">
        <v>268.065</v>
      </c>
      <c r="U2320" s="72">
        <v>5.4630000000000001</v>
      </c>
      <c r="V2320" s="72">
        <v>13.135</v>
      </c>
      <c r="W2320" s="12">
        <v>832.15200000000004</v>
      </c>
      <c r="X2320" s="72">
        <v>16.959</v>
      </c>
      <c r="Y2320" s="72">
        <v>8.4009999999999998</v>
      </c>
      <c r="Z2320" s="12">
        <v>1100.2159999999999</v>
      </c>
      <c r="AA2320" s="72">
        <v>22.422999999999998</v>
      </c>
      <c r="AB2320" s="72">
        <v>7.343</v>
      </c>
      <c r="AC2320" s="12">
        <v>3580.2069999999999</v>
      </c>
      <c r="AD2320" s="72">
        <v>72.965000000000003</v>
      </c>
      <c r="AE2320" s="72">
        <v>4.4329999999999998</v>
      </c>
      <c r="AF2320" s="12">
        <v>9.0909999999999993</v>
      </c>
      <c r="AG2320" s="72">
        <v>0.185</v>
      </c>
      <c r="AH2320" s="72">
        <v>105.995</v>
      </c>
      <c r="AI2320" s="12">
        <v>225.75899999999999</v>
      </c>
      <c r="AJ2320" s="72">
        <v>4.601</v>
      </c>
      <c r="AK2320" s="72">
        <v>21.201000000000001</v>
      </c>
      <c r="AL2320" s="12">
        <v>234.85</v>
      </c>
      <c r="AM2320" s="72">
        <v>4.7859999999999996</v>
      </c>
      <c r="AN2320" s="72">
        <v>21.957999999999998</v>
      </c>
      <c r="AO2320" s="12">
        <v>3815.0569999999998</v>
      </c>
      <c r="AP2320" s="72">
        <v>77.751000000000005</v>
      </c>
      <c r="AQ2320" s="72">
        <v>4.5220000000000002</v>
      </c>
      <c r="AR2320" s="12">
        <v>78.376000000000005</v>
      </c>
      <c r="AS2320" s="72">
        <v>1.597</v>
      </c>
      <c r="AT2320" s="72">
        <v>24.975999999999999</v>
      </c>
      <c r="AU2320" s="12">
        <v>39.805</v>
      </c>
      <c r="AV2320" s="72">
        <v>0.81100000000000005</v>
      </c>
      <c r="AW2320" s="72">
        <v>43.552</v>
      </c>
      <c r="AX2320" s="12">
        <v>157.57</v>
      </c>
      <c r="AY2320" s="72">
        <v>3.2109999999999999</v>
      </c>
      <c r="AZ2320" s="72">
        <v>21.777999999999999</v>
      </c>
      <c r="BA2320" s="12">
        <v>197.374</v>
      </c>
      <c r="BB2320" s="72">
        <v>4.0229999999999997</v>
      </c>
      <c r="BC2320" s="72">
        <v>18.815999999999999</v>
      </c>
      <c r="BD2320" s="12">
        <v>131.154</v>
      </c>
      <c r="BE2320" s="72">
        <v>2.673</v>
      </c>
      <c r="BF2320" s="72">
        <v>26.19</v>
      </c>
      <c r="BG2320" s="12">
        <v>328.52800000000002</v>
      </c>
      <c r="BH2320" s="72">
        <v>6.6950000000000003</v>
      </c>
      <c r="BI2320" s="72">
        <v>15.897</v>
      </c>
      <c r="BJ2320" s="12">
        <v>639.649</v>
      </c>
      <c r="BK2320" s="72">
        <v>13.036</v>
      </c>
      <c r="BL2320" s="72">
        <v>7.7380000000000004</v>
      </c>
      <c r="BM2320" s="12">
        <v>45.125</v>
      </c>
      <c r="BN2320" s="72">
        <v>0.92</v>
      </c>
      <c r="BO2320" s="72">
        <v>52.201999999999998</v>
      </c>
      <c r="BP2320" s="12">
        <v>684.774</v>
      </c>
      <c r="BQ2320" s="72">
        <v>13.956</v>
      </c>
      <c r="BR2320" s="72">
        <v>7.7850000000000001</v>
      </c>
      <c r="BS2320" s="12">
        <v>1091.6780000000001</v>
      </c>
      <c r="BT2320" s="72">
        <v>22.248999999999999</v>
      </c>
      <c r="BU2320" s="72">
        <v>5.657</v>
      </c>
      <c r="BV2320" s="12">
        <v>4906.7349999999997</v>
      </c>
      <c r="BW2320" s="72">
        <v>100</v>
      </c>
      <c r="BX2320" s="72">
        <v>3.718</v>
      </c>
      <c r="BY2320" s="13"/>
      <c r="BZ2320" s="13"/>
    </row>
    <row r="2321" spans="1:78" ht="12.75" customHeight="1">
      <c r="A2321" s="122" t="s">
        <v>65</v>
      </c>
      <c r="B2321" s="71" t="s">
        <v>70</v>
      </c>
      <c r="C2321" s="71" t="s">
        <v>26</v>
      </c>
      <c r="D2321" s="34">
        <v>42614</v>
      </c>
      <c r="E2321" s="12">
        <v>2433.5830000000001</v>
      </c>
      <c r="F2321" s="72">
        <v>51.106000000000002</v>
      </c>
      <c r="G2321" s="72">
        <v>4.4219999999999997</v>
      </c>
      <c r="H2321" s="12">
        <v>137.114</v>
      </c>
      <c r="I2321" s="72">
        <v>2.879</v>
      </c>
      <c r="J2321" s="72">
        <v>18.875</v>
      </c>
      <c r="K2321" s="12">
        <v>82.144999999999996</v>
      </c>
      <c r="L2321" s="72">
        <v>1.7250000000000001</v>
      </c>
      <c r="M2321" s="72">
        <v>20.387</v>
      </c>
      <c r="N2321" s="12">
        <v>219.25899999999999</v>
      </c>
      <c r="O2321" s="72">
        <v>4.6040000000000001</v>
      </c>
      <c r="P2321" s="72">
        <v>13.926</v>
      </c>
      <c r="Q2321" s="12">
        <v>20.664000000000001</v>
      </c>
      <c r="R2321" s="72">
        <v>0.434</v>
      </c>
      <c r="S2321" s="72">
        <v>49.860999999999997</v>
      </c>
      <c r="T2321" s="12">
        <v>239.923</v>
      </c>
      <c r="U2321" s="72">
        <v>5.0380000000000003</v>
      </c>
      <c r="V2321" s="72">
        <v>13.946</v>
      </c>
      <c r="W2321" s="12">
        <v>965.78</v>
      </c>
      <c r="X2321" s="72">
        <v>20.282</v>
      </c>
      <c r="Y2321" s="72">
        <v>6.3769999999999998</v>
      </c>
      <c r="Z2321" s="12">
        <v>1205.704</v>
      </c>
      <c r="AA2321" s="72">
        <v>25.32</v>
      </c>
      <c r="AB2321" s="72">
        <v>5.7309999999999999</v>
      </c>
      <c r="AC2321" s="12">
        <v>3639.2869999999998</v>
      </c>
      <c r="AD2321" s="72">
        <v>76.426000000000002</v>
      </c>
      <c r="AE2321" s="72">
        <v>3.7370000000000001</v>
      </c>
      <c r="AF2321" s="12">
        <v>2.903</v>
      </c>
      <c r="AG2321" s="72">
        <v>6.0999999999999999E-2</v>
      </c>
      <c r="AH2321" s="72">
        <v>105.22</v>
      </c>
      <c r="AI2321" s="12">
        <v>166.13399999999999</v>
      </c>
      <c r="AJ2321" s="72">
        <v>3.4889999999999999</v>
      </c>
      <c r="AK2321" s="72">
        <v>24.553999999999998</v>
      </c>
      <c r="AL2321" s="12">
        <v>169.03700000000001</v>
      </c>
      <c r="AM2321" s="72">
        <v>3.55</v>
      </c>
      <c r="AN2321" s="72">
        <v>24.036000000000001</v>
      </c>
      <c r="AO2321" s="12">
        <v>3808.3240000000001</v>
      </c>
      <c r="AP2321" s="72">
        <v>79.975999999999999</v>
      </c>
      <c r="AQ2321" s="72">
        <v>3.4769999999999999</v>
      </c>
      <c r="AR2321" s="12">
        <v>30.193999999999999</v>
      </c>
      <c r="AS2321" s="72">
        <v>0.63400000000000001</v>
      </c>
      <c r="AT2321" s="72">
        <v>40.101999999999997</v>
      </c>
      <c r="AU2321" s="12">
        <v>5.2770000000000001</v>
      </c>
      <c r="AV2321" s="72">
        <v>0.111</v>
      </c>
      <c r="AW2321" s="72">
        <v>76.349999999999994</v>
      </c>
      <c r="AX2321" s="12">
        <v>162.511</v>
      </c>
      <c r="AY2321" s="72">
        <v>3.4129999999999998</v>
      </c>
      <c r="AZ2321" s="72">
        <v>16.068999999999999</v>
      </c>
      <c r="BA2321" s="12">
        <v>167.78800000000001</v>
      </c>
      <c r="BB2321" s="72">
        <v>3.524</v>
      </c>
      <c r="BC2321" s="72">
        <v>16.317</v>
      </c>
      <c r="BD2321" s="12">
        <v>121.374</v>
      </c>
      <c r="BE2321" s="72">
        <v>2.5489999999999999</v>
      </c>
      <c r="BF2321" s="72">
        <v>21.547999999999998</v>
      </c>
      <c r="BG2321" s="12">
        <v>289.16199999999998</v>
      </c>
      <c r="BH2321" s="72">
        <v>6.0720000000000001</v>
      </c>
      <c r="BI2321" s="72">
        <v>11.587999999999999</v>
      </c>
      <c r="BJ2321" s="12">
        <v>609.35400000000004</v>
      </c>
      <c r="BK2321" s="72">
        <v>12.797000000000001</v>
      </c>
      <c r="BL2321" s="72">
        <v>6.8479999999999999</v>
      </c>
      <c r="BM2321" s="12">
        <v>24.829000000000001</v>
      </c>
      <c r="BN2321" s="72">
        <v>0.52100000000000002</v>
      </c>
      <c r="BO2321" s="72">
        <v>41.13</v>
      </c>
      <c r="BP2321" s="12">
        <v>634.18299999999999</v>
      </c>
      <c r="BQ2321" s="72">
        <v>13.318</v>
      </c>
      <c r="BR2321" s="72">
        <v>6.3769999999999998</v>
      </c>
      <c r="BS2321" s="12">
        <v>953.53899999999999</v>
      </c>
      <c r="BT2321" s="72">
        <v>20.024000000000001</v>
      </c>
      <c r="BU2321" s="72">
        <v>4.8689999999999998</v>
      </c>
      <c r="BV2321" s="12">
        <v>4761.8630000000003</v>
      </c>
      <c r="BW2321" s="72">
        <v>100</v>
      </c>
      <c r="BX2321" s="72">
        <v>3.198</v>
      </c>
      <c r="BY2321" s="13"/>
      <c r="BZ2321" s="13"/>
    </row>
    <row r="2322" spans="1:78" ht="12.75" customHeight="1">
      <c r="A2322" s="122" t="s">
        <v>65</v>
      </c>
      <c r="B2322" s="71" t="s">
        <v>70</v>
      </c>
      <c r="C2322" s="71" t="s">
        <v>26</v>
      </c>
      <c r="D2322" s="34">
        <v>42705</v>
      </c>
      <c r="E2322" s="12">
        <v>2269.788</v>
      </c>
      <c r="F2322" s="72">
        <v>48.655000000000001</v>
      </c>
      <c r="G2322" s="72">
        <v>4.2949999999999999</v>
      </c>
      <c r="H2322" s="12">
        <v>183.428</v>
      </c>
      <c r="I2322" s="72">
        <v>3.9319999999999999</v>
      </c>
      <c r="J2322" s="72">
        <v>18.428999999999998</v>
      </c>
      <c r="K2322" s="12">
        <v>60.555999999999997</v>
      </c>
      <c r="L2322" s="72">
        <v>1.298</v>
      </c>
      <c r="M2322" s="72">
        <v>35.65</v>
      </c>
      <c r="N2322" s="12">
        <v>243.98400000000001</v>
      </c>
      <c r="O2322" s="72">
        <v>5.23</v>
      </c>
      <c r="P2322" s="72">
        <v>16.614999999999998</v>
      </c>
      <c r="Q2322" s="12">
        <v>45.811999999999998</v>
      </c>
      <c r="R2322" s="72">
        <v>0.98199999999999998</v>
      </c>
      <c r="S2322" s="72">
        <v>39.738</v>
      </c>
      <c r="T2322" s="12">
        <v>289.79700000000003</v>
      </c>
      <c r="U2322" s="72">
        <v>6.2119999999999997</v>
      </c>
      <c r="V2322" s="72">
        <v>13.8</v>
      </c>
      <c r="W2322" s="12">
        <v>1010.759</v>
      </c>
      <c r="X2322" s="72">
        <v>21.666</v>
      </c>
      <c r="Y2322" s="72">
        <v>6.532</v>
      </c>
      <c r="Z2322" s="12">
        <v>1300.5550000000001</v>
      </c>
      <c r="AA2322" s="72">
        <v>27.878</v>
      </c>
      <c r="AB2322" s="72">
        <v>5.641</v>
      </c>
      <c r="AC2322" s="12">
        <v>3570.3429999999998</v>
      </c>
      <c r="AD2322" s="72">
        <v>76.533000000000001</v>
      </c>
      <c r="AE2322" s="72">
        <v>3.1080000000000001</v>
      </c>
      <c r="AF2322" s="12">
        <v>0</v>
      </c>
      <c r="AG2322" s="72">
        <v>0</v>
      </c>
      <c r="AH2322" s="72">
        <v>0</v>
      </c>
      <c r="AI2322" s="12">
        <v>142.99</v>
      </c>
      <c r="AJ2322" s="72">
        <v>3.0649999999999999</v>
      </c>
      <c r="AK2322" s="72">
        <v>17.611000000000001</v>
      </c>
      <c r="AL2322" s="12">
        <v>142.99</v>
      </c>
      <c r="AM2322" s="72">
        <v>3.0649999999999999</v>
      </c>
      <c r="AN2322" s="72">
        <v>17.611000000000001</v>
      </c>
      <c r="AO2322" s="12">
        <v>3713.3330000000001</v>
      </c>
      <c r="AP2322" s="72">
        <v>79.597999999999999</v>
      </c>
      <c r="AQ2322" s="72">
        <v>3.03</v>
      </c>
      <c r="AR2322" s="12">
        <v>78.25</v>
      </c>
      <c r="AS2322" s="72">
        <v>1.677</v>
      </c>
      <c r="AT2322" s="72">
        <v>46.005000000000003</v>
      </c>
      <c r="AU2322" s="12">
        <v>3.2050000000000001</v>
      </c>
      <c r="AV2322" s="72">
        <v>6.9000000000000006E-2</v>
      </c>
      <c r="AW2322" s="72">
        <v>101.402</v>
      </c>
      <c r="AX2322" s="12">
        <v>173.60900000000001</v>
      </c>
      <c r="AY2322" s="72">
        <v>3.7210000000000001</v>
      </c>
      <c r="AZ2322" s="72">
        <v>28.617999999999999</v>
      </c>
      <c r="BA2322" s="12">
        <v>176.81399999999999</v>
      </c>
      <c r="BB2322" s="72">
        <v>3.79</v>
      </c>
      <c r="BC2322" s="72">
        <v>28.047000000000001</v>
      </c>
      <c r="BD2322" s="12">
        <v>97.341999999999999</v>
      </c>
      <c r="BE2322" s="72">
        <v>2.0870000000000002</v>
      </c>
      <c r="BF2322" s="72">
        <v>33.652999999999999</v>
      </c>
      <c r="BG2322" s="12">
        <v>274.15600000000001</v>
      </c>
      <c r="BH2322" s="72">
        <v>5.8769999999999998</v>
      </c>
      <c r="BI2322" s="72">
        <v>17.721</v>
      </c>
      <c r="BJ2322" s="12">
        <v>544.46500000000003</v>
      </c>
      <c r="BK2322" s="72">
        <v>11.670999999999999</v>
      </c>
      <c r="BL2322" s="72">
        <v>14.271000000000001</v>
      </c>
      <c r="BM2322" s="12">
        <v>54.895000000000003</v>
      </c>
      <c r="BN2322" s="72">
        <v>1.177</v>
      </c>
      <c r="BO2322" s="72">
        <v>63.935000000000002</v>
      </c>
      <c r="BP2322" s="12">
        <v>599.36</v>
      </c>
      <c r="BQ2322" s="72">
        <v>12.848000000000001</v>
      </c>
      <c r="BR2322" s="72">
        <v>15.907999999999999</v>
      </c>
      <c r="BS2322" s="12">
        <v>951.76599999999996</v>
      </c>
      <c r="BT2322" s="72">
        <v>20.402000000000001</v>
      </c>
      <c r="BU2322" s="72">
        <v>10.224</v>
      </c>
      <c r="BV2322" s="12">
        <v>4665.0990000000002</v>
      </c>
      <c r="BW2322" s="72">
        <v>100</v>
      </c>
      <c r="BX2322" s="72">
        <v>2.786</v>
      </c>
      <c r="BY2322" s="13"/>
      <c r="BZ2322" s="13"/>
    </row>
    <row r="2323" spans="1:78" ht="12.75" customHeight="1">
      <c r="A2323" s="122" t="s">
        <v>65</v>
      </c>
      <c r="B2323" s="71" t="s">
        <v>70</v>
      </c>
      <c r="C2323" s="71" t="s">
        <v>26</v>
      </c>
      <c r="D2323" s="34">
        <v>42795</v>
      </c>
      <c r="E2323" s="12">
        <v>2577.9839999999999</v>
      </c>
      <c r="F2323" s="72">
        <v>53.101999999999997</v>
      </c>
      <c r="G2323" s="72">
        <v>4.0430000000000001</v>
      </c>
      <c r="H2323" s="12">
        <v>115.869</v>
      </c>
      <c r="I2323" s="72">
        <v>2.387</v>
      </c>
      <c r="J2323" s="72">
        <v>25.693000000000001</v>
      </c>
      <c r="K2323" s="12">
        <v>137.423</v>
      </c>
      <c r="L2323" s="72">
        <v>2.831</v>
      </c>
      <c r="M2323" s="72">
        <v>21.423999999999999</v>
      </c>
      <c r="N2323" s="12">
        <v>253.292</v>
      </c>
      <c r="O2323" s="72">
        <v>5.2169999999999996</v>
      </c>
      <c r="P2323" s="72">
        <v>16.827999999999999</v>
      </c>
      <c r="Q2323" s="12">
        <v>42.890999999999998</v>
      </c>
      <c r="R2323" s="72">
        <v>0.88300000000000001</v>
      </c>
      <c r="S2323" s="72">
        <v>35.884</v>
      </c>
      <c r="T2323" s="12">
        <v>296.18299999999999</v>
      </c>
      <c r="U2323" s="72">
        <v>6.101</v>
      </c>
      <c r="V2323" s="72">
        <v>12.759</v>
      </c>
      <c r="W2323" s="12">
        <v>883.59</v>
      </c>
      <c r="X2323" s="72">
        <v>18.2</v>
      </c>
      <c r="Y2323" s="72">
        <v>8.1129999999999995</v>
      </c>
      <c r="Z2323" s="12">
        <v>1179.7729999999999</v>
      </c>
      <c r="AA2323" s="72">
        <v>24.300999999999998</v>
      </c>
      <c r="AB2323" s="72">
        <v>6.8330000000000002</v>
      </c>
      <c r="AC2323" s="12">
        <v>3757.7579999999998</v>
      </c>
      <c r="AD2323" s="72">
        <v>77.403000000000006</v>
      </c>
      <c r="AE2323" s="72">
        <v>3.1309999999999998</v>
      </c>
      <c r="AF2323" s="12">
        <v>1.861</v>
      </c>
      <c r="AG2323" s="72">
        <v>3.7999999999999999E-2</v>
      </c>
      <c r="AH2323" s="72">
        <v>120.18600000000001</v>
      </c>
      <c r="AI2323" s="12">
        <v>142.82400000000001</v>
      </c>
      <c r="AJ2323" s="72">
        <v>2.9420000000000002</v>
      </c>
      <c r="AK2323" s="72">
        <v>19.904</v>
      </c>
      <c r="AL2323" s="12">
        <v>144.685</v>
      </c>
      <c r="AM2323" s="72">
        <v>2.98</v>
      </c>
      <c r="AN2323" s="72">
        <v>19.891999999999999</v>
      </c>
      <c r="AO2323" s="12">
        <v>3902.4430000000002</v>
      </c>
      <c r="AP2323" s="72">
        <v>80.382999999999996</v>
      </c>
      <c r="AQ2323" s="72">
        <v>3.0390000000000001</v>
      </c>
      <c r="AR2323" s="12">
        <v>149.512</v>
      </c>
      <c r="AS2323" s="72">
        <v>3.08</v>
      </c>
      <c r="AT2323" s="72">
        <v>20.995999999999999</v>
      </c>
      <c r="AU2323" s="12">
        <v>26.64</v>
      </c>
      <c r="AV2323" s="72">
        <v>0.54900000000000004</v>
      </c>
      <c r="AW2323" s="72">
        <v>50.902000000000001</v>
      </c>
      <c r="AX2323" s="12">
        <v>192.76300000000001</v>
      </c>
      <c r="AY2323" s="72">
        <v>3.9710000000000001</v>
      </c>
      <c r="AZ2323" s="72">
        <v>24.396999999999998</v>
      </c>
      <c r="BA2323" s="12">
        <v>219.40299999999999</v>
      </c>
      <c r="BB2323" s="72">
        <v>4.5190000000000001</v>
      </c>
      <c r="BC2323" s="72">
        <v>22.885000000000002</v>
      </c>
      <c r="BD2323" s="12">
        <v>137.30799999999999</v>
      </c>
      <c r="BE2323" s="72">
        <v>2.8279999999999998</v>
      </c>
      <c r="BF2323" s="72">
        <v>23.446999999999999</v>
      </c>
      <c r="BG2323" s="12">
        <v>356.71100000000001</v>
      </c>
      <c r="BH2323" s="72">
        <v>7.3479999999999999</v>
      </c>
      <c r="BI2323" s="72">
        <v>15.587</v>
      </c>
      <c r="BJ2323" s="12">
        <v>411.50799999999998</v>
      </c>
      <c r="BK2323" s="72">
        <v>8.4760000000000009</v>
      </c>
      <c r="BL2323" s="72">
        <v>13.458</v>
      </c>
      <c r="BM2323" s="12">
        <v>34.634</v>
      </c>
      <c r="BN2323" s="72">
        <v>0.71299999999999997</v>
      </c>
      <c r="BO2323" s="72">
        <v>55.732999999999997</v>
      </c>
      <c r="BP2323" s="12">
        <v>446.142</v>
      </c>
      <c r="BQ2323" s="72">
        <v>9.19</v>
      </c>
      <c r="BR2323" s="72">
        <v>14.345000000000001</v>
      </c>
      <c r="BS2323" s="12">
        <v>952.36500000000001</v>
      </c>
      <c r="BT2323" s="72">
        <v>19.617000000000001</v>
      </c>
      <c r="BU2323" s="72">
        <v>7.6260000000000003</v>
      </c>
      <c r="BV2323" s="12">
        <v>4854.808</v>
      </c>
      <c r="BW2323" s="72">
        <v>100</v>
      </c>
      <c r="BX2323" s="72">
        <v>2.9990000000000001</v>
      </c>
      <c r="BY2323" s="13"/>
      <c r="BZ2323" s="13"/>
    </row>
    <row r="2324" spans="1:78" ht="12.75" customHeight="1">
      <c r="A2324" s="122" t="s">
        <v>65</v>
      </c>
      <c r="B2324" s="71" t="s">
        <v>70</v>
      </c>
      <c r="C2324" s="71" t="s">
        <v>26</v>
      </c>
      <c r="D2324" s="34">
        <v>42887</v>
      </c>
      <c r="E2324" s="12">
        <v>2341.9670000000001</v>
      </c>
      <c r="F2324" s="72">
        <v>50.564999999999998</v>
      </c>
      <c r="G2324" s="72">
        <v>3.653</v>
      </c>
      <c r="H2324" s="12">
        <v>192.68799999999999</v>
      </c>
      <c r="I2324" s="72">
        <v>4.16</v>
      </c>
      <c r="J2324" s="72">
        <v>17.818000000000001</v>
      </c>
      <c r="K2324" s="12">
        <v>81.897999999999996</v>
      </c>
      <c r="L2324" s="72">
        <v>1.768</v>
      </c>
      <c r="M2324" s="72">
        <v>31.751000000000001</v>
      </c>
      <c r="N2324" s="12">
        <v>274.58699999999999</v>
      </c>
      <c r="O2324" s="72">
        <v>5.9290000000000003</v>
      </c>
      <c r="P2324" s="72">
        <v>18.699000000000002</v>
      </c>
      <c r="Q2324" s="12">
        <v>61.771999999999998</v>
      </c>
      <c r="R2324" s="72">
        <v>1.3340000000000001</v>
      </c>
      <c r="S2324" s="72">
        <v>30.879000000000001</v>
      </c>
      <c r="T2324" s="12">
        <v>336.35899999999998</v>
      </c>
      <c r="U2324" s="72">
        <v>7.2619999999999996</v>
      </c>
      <c r="V2324" s="72">
        <v>14.324</v>
      </c>
      <c r="W2324" s="12">
        <v>876.42499999999995</v>
      </c>
      <c r="X2324" s="72">
        <v>18.922999999999998</v>
      </c>
      <c r="Y2324" s="72">
        <v>6.1980000000000004</v>
      </c>
      <c r="Z2324" s="12">
        <v>1212.7840000000001</v>
      </c>
      <c r="AA2324" s="72">
        <v>26.184999999999999</v>
      </c>
      <c r="AB2324" s="72">
        <v>5.5880000000000001</v>
      </c>
      <c r="AC2324" s="12">
        <v>3554.7510000000002</v>
      </c>
      <c r="AD2324" s="72">
        <v>76.748999999999995</v>
      </c>
      <c r="AE2324" s="72">
        <v>2.8439999999999999</v>
      </c>
      <c r="AF2324" s="12">
        <v>25.065999999999999</v>
      </c>
      <c r="AG2324" s="72">
        <v>0.54100000000000004</v>
      </c>
      <c r="AH2324" s="72">
        <v>45.29</v>
      </c>
      <c r="AI2324" s="12">
        <v>144.58699999999999</v>
      </c>
      <c r="AJ2324" s="72">
        <v>3.1219999999999999</v>
      </c>
      <c r="AK2324" s="72">
        <v>16.962</v>
      </c>
      <c r="AL2324" s="12">
        <v>169.65299999999999</v>
      </c>
      <c r="AM2324" s="72">
        <v>3.6629999999999998</v>
      </c>
      <c r="AN2324" s="72">
        <v>12.522</v>
      </c>
      <c r="AO2324" s="12">
        <v>3724.404</v>
      </c>
      <c r="AP2324" s="72">
        <v>80.412000000000006</v>
      </c>
      <c r="AQ2324" s="72">
        <v>2.68</v>
      </c>
      <c r="AR2324" s="12">
        <v>59.01</v>
      </c>
      <c r="AS2324" s="72">
        <v>1.274</v>
      </c>
      <c r="AT2324" s="72">
        <v>30.132000000000001</v>
      </c>
      <c r="AU2324" s="12">
        <v>12.976000000000001</v>
      </c>
      <c r="AV2324" s="72">
        <v>0.28000000000000003</v>
      </c>
      <c r="AW2324" s="72">
        <v>59.009</v>
      </c>
      <c r="AX2324" s="12">
        <v>180.36500000000001</v>
      </c>
      <c r="AY2324" s="72">
        <v>3.8940000000000001</v>
      </c>
      <c r="AZ2324" s="72">
        <v>16.376999999999999</v>
      </c>
      <c r="BA2324" s="12">
        <v>193.34100000000001</v>
      </c>
      <c r="BB2324" s="72">
        <v>4.1740000000000004</v>
      </c>
      <c r="BC2324" s="72">
        <v>15.275</v>
      </c>
      <c r="BD2324" s="12">
        <v>119.39100000000001</v>
      </c>
      <c r="BE2324" s="72">
        <v>2.5779999999999998</v>
      </c>
      <c r="BF2324" s="72">
        <v>18.71</v>
      </c>
      <c r="BG2324" s="12">
        <v>312.73200000000003</v>
      </c>
      <c r="BH2324" s="72">
        <v>6.7519999999999998</v>
      </c>
      <c r="BI2324" s="72">
        <v>11.41</v>
      </c>
      <c r="BJ2324" s="12">
        <v>522.101</v>
      </c>
      <c r="BK2324" s="72">
        <v>11.273</v>
      </c>
      <c r="BL2324" s="72">
        <v>10.36</v>
      </c>
      <c r="BM2324" s="12">
        <v>13.381</v>
      </c>
      <c r="BN2324" s="72">
        <v>0.28899999999999998</v>
      </c>
      <c r="BO2324" s="72">
        <v>60.406999999999996</v>
      </c>
      <c r="BP2324" s="12">
        <v>535.48199999999997</v>
      </c>
      <c r="BQ2324" s="72">
        <v>11.561</v>
      </c>
      <c r="BR2324" s="72">
        <v>10.308</v>
      </c>
      <c r="BS2324" s="12">
        <v>907.22400000000005</v>
      </c>
      <c r="BT2324" s="72">
        <v>19.588000000000001</v>
      </c>
      <c r="BU2324" s="72">
        <v>6.4290000000000003</v>
      </c>
      <c r="BV2324" s="12">
        <v>4631.6279999999997</v>
      </c>
      <c r="BW2324" s="72">
        <v>100</v>
      </c>
      <c r="BX2324" s="72">
        <v>2.5529999999999999</v>
      </c>
      <c r="BY2324" s="13"/>
      <c r="BZ2324" s="13"/>
    </row>
    <row r="2325" spans="1:78" ht="12.75" customHeight="1">
      <c r="A2325" s="122" t="s">
        <v>65</v>
      </c>
      <c r="B2325" s="71" t="s">
        <v>70</v>
      </c>
      <c r="C2325" s="71" t="s">
        <v>26</v>
      </c>
      <c r="D2325" s="34">
        <v>43344</v>
      </c>
      <c r="E2325" s="12">
        <v>2448.6770000000001</v>
      </c>
      <c r="F2325" s="72">
        <v>51.265999999999998</v>
      </c>
      <c r="G2325" s="72">
        <v>4.093</v>
      </c>
      <c r="H2325" s="12">
        <v>163.25</v>
      </c>
      <c r="I2325" s="72">
        <v>3.4180000000000001</v>
      </c>
      <c r="J2325" s="72">
        <v>20.109000000000002</v>
      </c>
      <c r="K2325" s="12">
        <v>76.295000000000002</v>
      </c>
      <c r="L2325" s="72">
        <v>1.597</v>
      </c>
      <c r="M2325" s="72">
        <v>30.577999999999999</v>
      </c>
      <c r="N2325" s="12">
        <v>239.54599999999999</v>
      </c>
      <c r="O2325" s="72">
        <v>5.0149999999999997</v>
      </c>
      <c r="P2325" s="72">
        <v>20.956</v>
      </c>
      <c r="Q2325" s="12">
        <v>16.71</v>
      </c>
      <c r="R2325" s="72">
        <v>0.35</v>
      </c>
      <c r="S2325" s="72">
        <v>63.277000000000001</v>
      </c>
      <c r="T2325" s="12">
        <v>256.255</v>
      </c>
      <c r="U2325" s="72">
        <v>5.3650000000000002</v>
      </c>
      <c r="V2325" s="72">
        <v>19.657</v>
      </c>
      <c r="W2325" s="12">
        <v>992.08799999999997</v>
      </c>
      <c r="X2325" s="72">
        <v>20.77</v>
      </c>
      <c r="Y2325" s="72">
        <v>5.3890000000000002</v>
      </c>
      <c r="Z2325" s="12">
        <v>1248.3430000000001</v>
      </c>
      <c r="AA2325" s="72">
        <v>26.135000000000002</v>
      </c>
      <c r="AB2325" s="72">
        <v>6.1710000000000003</v>
      </c>
      <c r="AC2325" s="12">
        <v>3697.02</v>
      </c>
      <c r="AD2325" s="72">
        <v>77.400999999999996</v>
      </c>
      <c r="AE2325" s="72">
        <v>3.552</v>
      </c>
      <c r="AF2325" s="12">
        <v>11.797000000000001</v>
      </c>
      <c r="AG2325" s="72">
        <v>0.247</v>
      </c>
      <c r="AH2325" s="72">
        <v>82.739000000000004</v>
      </c>
      <c r="AI2325" s="12">
        <v>154.70400000000001</v>
      </c>
      <c r="AJ2325" s="72">
        <v>3.2389999999999999</v>
      </c>
      <c r="AK2325" s="72">
        <v>21.844999999999999</v>
      </c>
      <c r="AL2325" s="12">
        <v>166.501</v>
      </c>
      <c r="AM2325" s="72">
        <v>3.4860000000000002</v>
      </c>
      <c r="AN2325" s="72">
        <v>20.338000000000001</v>
      </c>
      <c r="AO2325" s="12">
        <v>3863.5210000000002</v>
      </c>
      <c r="AP2325" s="72">
        <v>80.887</v>
      </c>
      <c r="AQ2325" s="72">
        <v>3.6040000000000001</v>
      </c>
      <c r="AR2325" s="12">
        <v>106.621</v>
      </c>
      <c r="AS2325" s="72">
        <v>2.2320000000000002</v>
      </c>
      <c r="AT2325" s="72">
        <v>28.594000000000001</v>
      </c>
      <c r="AU2325" s="12">
        <v>3.3180000000000001</v>
      </c>
      <c r="AV2325" s="72">
        <v>6.9000000000000006E-2</v>
      </c>
      <c r="AW2325" s="72">
        <v>102.018</v>
      </c>
      <c r="AX2325" s="12">
        <v>102.998</v>
      </c>
      <c r="AY2325" s="72">
        <v>2.1560000000000001</v>
      </c>
      <c r="AZ2325" s="72">
        <v>25.2</v>
      </c>
      <c r="BA2325" s="12">
        <v>106.315</v>
      </c>
      <c r="BB2325" s="72">
        <v>2.226</v>
      </c>
      <c r="BC2325" s="72">
        <v>24.206</v>
      </c>
      <c r="BD2325" s="12">
        <v>157.23400000000001</v>
      </c>
      <c r="BE2325" s="72">
        <v>3.2919999999999998</v>
      </c>
      <c r="BF2325" s="72">
        <v>23.465</v>
      </c>
      <c r="BG2325" s="12">
        <v>263.54899999999998</v>
      </c>
      <c r="BH2325" s="72">
        <v>5.5179999999999998</v>
      </c>
      <c r="BI2325" s="72">
        <v>16.884</v>
      </c>
      <c r="BJ2325" s="12">
        <v>473.72800000000001</v>
      </c>
      <c r="BK2325" s="72">
        <v>9.9179999999999993</v>
      </c>
      <c r="BL2325" s="72">
        <v>9.2949999999999999</v>
      </c>
      <c r="BM2325" s="12">
        <v>69.028999999999996</v>
      </c>
      <c r="BN2325" s="72">
        <v>1.4450000000000001</v>
      </c>
      <c r="BO2325" s="72">
        <v>35.982999999999997</v>
      </c>
      <c r="BP2325" s="12">
        <v>542.75800000000004</v>
      </c>
      <c r="BQ2325" s="72">
        <v>11.363</v>
      </c>
      <c r="BR2325" s="72">
        <v>9.343</v>
      </c>
      <c r="BS2325" s="12">
        <v>912.928</v>
      </c>
      <c r="BT2325" s="72">
        <v>19.113</v>
      </c>
      <c r="BU2325" s="72">
        <v>5.1580000000000004</v>
      </c>
      <c r="BV2325" s="12">
        <v>4776.4489999999996</v>
      </c>
      <c r="BW2325" s="72">
        <v>100</v>
      </c>
      <c r="BX2325" s="72">
        <v>3.2109999999999999</v>
      </c>
      <c r="BY2325" s="13"/>
      <c r="BZ2325" s="13"/>
    </row>
    <row r="2326" spans="1:78" ht="12.75" customHeight="1">
      <c r="A2326" s="122" t="s">
        <v>65</v>
      </c>
      <c r="B2326" s="71" t="s">
        <v>70</v>
      </c>
      <c r="C2326" s="71" t="s">
        <v>26</v>
      </c>
      <c r="D2326" s="34">
        <v>43435</v>
      </c>
      <c r="E2326" s="12">
        <v>2710.2689999999998</v>
      </c>
      <c r="F2326" s="72">
        <v>54.155000000000001</v>
      </c>
      <c r="G2326" s="72">
        <v>3.6259999999999999</v>
      </c>
      <c r="H2326" s="12">
        <v>88.581999999999994</v>
      </c>
      <c r="I2326" s="72">
        <v>1.77</v>
      </c>
      <c r="J2326" s="72">
        <v>30.567</v>
      </c>
      <c r="K2326" s="12">
        <v>168.989</v>
      </c>
      <c r="L2326" s="72">
        <v>3.3769999999999998</v>
      </c>
      <c r="M2326" s="72">
        <v>22.428000000000001</v>
      </c>
      <c r="N2326" s="12">
        <v>257.57100000000003</v>
      </c>
      <c r="O2326" s="72">
        <v>5.1470000000000002</v>
      </c>
      <c r="P2326" s="72">
        <v>16.015999999999998</v>
      </c>
      <c r="Q2326" s="12">
        <v>27.087</v>
      </c>
      <c r="R2326" s="72">
        <v>0.54100000000000004</v>
      </c>
      <c r="S2326" s="72">
        <v>49.259</v>
      </c>
      <c r="T2326" s="12">
        <v>284.65800000000002</v>
      </c>
      <c r="U2326" s="72">
        <v>5.6879999999999997</v>
      </c>
      <c r="V2326" s="72">
        <v>15.737</v>
      </c>
      <c r="W2326" s="12">
        <v>870.98099999999999</v>
      </c>
      <c r="X2326" s="72">
        <v>17.402999999999999</v>
      </c>
      <c r="Y2326" s="72">
        <v>7.0529999999999999</v>
      </c>
      <c r="Z2326" s="12">
        <v>1155.6389999999999</v>
      </c>
      <c r="AA2326" s="72">
        <v>23.091000000000001</v>
      </c>
      <c r="AB2326" s="72">
        <v>6.4880000000000004</v>
      </c>
      <c r="AC2326" s="12">
        <v>3865.9079999999999</v>
      </c>
      <c r="AD2326" s="72">
        <v>77.247</v>
      </c>
      <c r="AE2326" s="72">
        <v>3.044</v>
      </c>
      <c r="AF2326" s="12">
        <v>0.89</v>
      </c>
      <c r="AG2326" s="72">
        <v>1.7999999999999999E-2</v>
      </c>
      <c r="AH2326" s="72">
        <v>109.505</v>
      </c>
      <c r="AI2326" s="12">
        <v>145.04499999999999</v>
      </c>
      <c r="AJ2326" s="72">
        <v>2.8980000000000001</v>
      </c>
      <c r="AK2326" s="72">
        <v>21.36</v>
      </c>
      <c r="AL2326" s="12">
        <v>145.935</v>
      </c>
      <c r="AM2326" s="72">
        <v>2.9159999999999999</v>
      </c>
      <c r="AN2326" s="72">
        <v>21.219000000000001</v>
      </c>
      <c r="AO2326" s="12">
        <v>4011.8429999999998</v>
      </c>
      <c r="AP2326" s="72">
        <v>80.162999999999997</v>
      </c>
      <c r="AQ2326" s="72">
        <v>3.0259999999999998</v>
      </c>
      <c r="AR2326" s="12">
        <v>90.506</v>
      </c>
      <c r="AS2326" s="72">
        <v>1.8080000000000001</v>
      </c>
      <c r="AT2326" s="72">
        <v>35.21</v>
      </c>
      <c r="AU2326" s="12">
        <v>44.436999999999998</v>
      </c>
      <c r="AV2326" s="72">
        <v>0.88800000000000001</v>
      </c>
      <c r="AW2326" s="72">
        <v>40.744999999999997</v>
      </c>
      <c r="AX2326" s="12">
        <v>127.392</v>
      </c>
      <c r="AY2326" s="72">
        <v>2.5449999999999999</v>
      </c>
      <c r="AZ2326" s="72">
        <v>20.657</v>
      </c>
      <c r="BA2326" s="12">
        <v>171.82900000000001</v>
      </c>
      <c r="BB2326" s="72">
        <v>3.4329999999999998</v>
      </c>
      <c r="BC2326" s="72">
        <v>18.295999999999999</v>
      </c>
      <c r="BD2326" s="12">
        <v>73.790999999999997</v>
      </c>
      <c r="BE2326" s="72">
        <v>1.474</v>
      </c>
      <c r="BF2326" s="72">
        <v>30.042000000000002</v>
      </c>
      <c r="BG2326" s="12">
        <v>245.62</v>
      </c>
      <c r="BH2326" s="72">
        <v>4.9080000000000004</v>
      </c>
      <c r="BI2326" s="72">
        <v>14.452999999999999</v>
      </c>
      <c r="BJ2326" s="12">
        <v>564.49199999999996</v>
      </c>
      <c r="BK2326" s="72">
        <v>11.279</v>
      </c>
      <c r="BL2326" s="72">
        <v>12.002000000000001</v>
      </c>
      <c r="BM2326" s="12">
        <v>92.17</v>
      </c>
      <c r="BN2326" s="72">
        <v>1.8420000000000001</v>
      </c>
      <c r="BO2326" s="72">
        <v>56.188000000000002</v>
      </c>
      <c r="BP2326" s="12">
        <v>656.66200000000003</v>
      </c>
      <c r="BQ2326" s="72">
        <v>13.121</v>
      </c>
      <c r="BR2326" s="72">
        <v>12.064</v>
      </c>
      <c r="BS2326" s="12">
        <v>992.78700000000003</v>
      </c>
      <c r="BT2326" s="72">
        <v>19.837</v>
      </c>
      <c r="BU2326" s="72">
        <v>8.6809999999999992</v>
      </c>
      <c r="BV2326" s="12">
        <v>5004.6310000000003</v>
      </c>
      <c r="BW2326" s="72">
        <v>100</v>
      </c>
      <c r="BX2326" s="72">
        <v>2.4609999999999999</v>
      </c>
      <c r="BY2326" s="13"/>
      <c r="BZ2326" s="13"/>
    </row>
    <row r="2327" spans="1:78" ht="12.75" customHeight="1">
      <c r="A2327" s="122" t="s">
        <v>65</v>
      </c>
      <c r="B2327" s="71" t="s">
        <v>70</v>
      </c>
      <c r="C2327" s="71" t="s">
        <v>26</v>
      </c>
      <c r="D2327" s="34">
        <v>43525</v>
      </c>
      <c r="E2327" s="12">
        <v>2499.1840000000002</v>
      </c>
      <c r="F2327" s="72">
        <v>51.781999999999996</v>
      </c>
      <c r="G2327" s="72">
        <v>4.3470000000000004</v>
      </c>
      <c r="H2327" s="12">
        <v>132.18299999999999</v>
      </c>
      <c r="I2327" s="72">
        <v>2.7389999999999999</v>
      </c>
      <c r="J2327" s="72">
        <v>28.094999999999999</v>
      </c>
      <c r="K2327" s="12">
        <v>136.65799999999999</v>
      </c>
      <c r="L2327" s="72">
        <v>2.8319999999999999</v>
      </c>
      <c r="M2327" s="72">
        <v>25.007999999999999</v>
      </c>
      <c r="N2327" s="12">
        <v>268.84100000000001</v>
      </c>
      <c r="O2327" s="72">
        <v>5.57</v>
      </c>
      <c r="P2327" s="72">
        <v>17.786999999999999</v>
      </c>
      <c r="Q2327" s="12">
        <v>6.2480000000000002</v>
      </c>
      <c r="R2327" s="72">
        <v>0.129</v>
      </c>
      <c r="S2327" s="72">
        <v>102.714</v>
      </c>
      <c r="T2327" s="12">
        <v>275.089</v>
      </c>
      <c r="U2327" s="72">
        <v>5.7</v>
      </c>
      <c r="V2327" s="72">
        <v>17.802</v>
      </c>
      <c r="W2327" s="12">
        <v>938.65800000000002</v>
      </c>
      <c r="X2327" s="72">
        <v>19.449000000000002</v>
      </c>
      <c r="Y2327" s="72">
        <v>9.4019999999999992</v>
      </c>
      <c r="Z2327" s="12">
        <v>1213.7460000000001</v>
      </c>
      <c r="AA2327" s="72">
        <v>25.148</v>
      </c>
      <c r="AB2327" s="72">
        <v>6.2629999999999999</v>
      </c>
      <c r="AC2327" s="12">
        <v>3712.93</v>
      </c>
      <c r="AD2327" s="72">
        <v>76.930999999999997</v>
      </c>
      <c r="AE2327" s="72">
        <v>3.871</v>
      </c>
      <c r="AF2327" s="12">
        <v>17.190999999999999</v>
      </c>
      <c r="AG2327" s="72">
        <v>0.35599999999999998</v>
      </c>
      <c r="AH2327" s="72">
        <v>83.522999999999996</v>
      </c>
      <c r="AI2327" s="12">
        <v>143.82</v>
      </c>
      <c r="AJ2327" s="72">
        <v>2.98</v>
      </c>
      <c r="AK2327" s="72">
        <v>30.177</v>
      </c>
      <c r="AL2327" s="12">
        <v>161.011</v>
      </c>
      <c r="AM2327" s="72">
        <v>3.3359999999999999</v>
      </c>
      <c r="AN2327" s="72">
        <v>28.1</v>
      </c>
      <c r="AO2327" s="12">
        <v>3873.9409999999998</v>
      </c>
      <c r="AP2327" s="72">
        <v>80.266999999999996</v>
      </c>
      <c r="AQ2327" s="72">
        <v>3.9510000000000001</v>
      </c>
      <c r="AR2327" s="12">
        <v>40.363999999999997</v>
      </c>
      <c r="AS2327" s="72">
        <v>0.83599999999999997</v>
      </c>
      <c r="AT2327" s="72">
        <v>33.786999999999999</v>
      </c>
      <c r="AU2327" s="12">
        <v>5.5490000000000004</v>
      </c>
      <c r="AV2327" s="72">
        <v>0.115</v>
      </c>
      <c r="AW2327" s="72">
        <v>81.620999999999995</v>
      </c>
      <c r="AX2327" s="12">
        <v>172.72800000000001</v>
      </c>
      <c r="AY2327" s="72">
        <v>3.5790000000000002</v>
      </c>
      <c r="AZ2327" s="72">
        <v>23.690999999999999</v>
      </c>
      <c r="BA2327" s="12">
        <v>178.27699999999999</v>
      </c>
      <c r="BB2327" s="72">
        <v>3.694</v>
      </c>
      <c r="BC2327" s="72">
        <v>23.03</v>
      </c>
      <c r="BD2327" s="12">
        <v>239.55500000000001</v>
      </c>
      <c r="BE2327" s="72">
        <v>4.9640000000000004</v>
      </c>
      <c r="BF2327" s="72">
        <v>23.010999999999999</v>
      </c>
      <c r="BG2327" s="12">
        <v>417.83199999999999</v>
      </c>
      <c r="BH2327" s="72">
        <v>8.657</v>
      </c>
      <c r="BI2327" s="72">
        <v>16.036999999999999</v>
      </c>
      <c r="BJ2327" s="12">
        <v>458.12099999999998</v>
      </c>
      <c r="BK2327" s="72">
        <v>9.4920000000000009</v>
      </c>
      <c r="BL2327" s="72">
        <v>14.442</v>
      </c>
      <c r="BM2327" s="12">
        <v>36.072000000000003</v>
      </c>
      <c r="BN2327" s="72">
        <v>0.747</v>
      </c>
      <c r="BO2327" s="72">
        <v>40.453000000000003</v>
      </c>
      <c r="BP2327" s="12">
        <v>494.19299999999998</v>
      </c>
      <c r="BQ2327" s="72">
        <v>10.24</v>
      </c>
      <c r="BR2327" s="72">
        <v>13.89</v>
      </c>
      <c r="BS2327" s="12">
        <v>952.38900000000001</v>
      </c>
      <c r="BT2327" s="72">
        <v>19.733000000000001</v>
      </c>
      <c r="BU2327" s="72">
        <v>6.1040000000000001</v>
      </c>
      <c r="BV2327" s="12">
        <v>4826.3289999999997</v>
      </c>
      <c r="BW2327" s="72">
        <v>100</v>
      </c>
      <c r="BX2327" s="72">
        <v>3.532</v>
      </c>
      <c r="BY2327" s="13"/>
      <c r="BZ2327" s="13"/>
    </row>
    <row r="2328" spans="1:78" ht="12.75" customHeight="1">
      <c r="A2328" s="122" t="s">
        <v>65</v>
      </c>
      <c r="B2328" s="71" t="s">
        <v>70</v>
      </c>
      <c r="C2328" s="71" t="s">
        <v>26</v>
      </c>
      <c r="D2328" s="34">
        <v>43617</v>
      </c>
      <c r="E2328" s="12">
        <v>2771.1480000000001</v>
      </c>
      <c r="F2328" s="72">
        <v>56.247</v>
      </c>
      <c r="G2328" s="72">
        <v>5.0380000000000003</v>
      </c>
      <c r="H2328" s="12">
        <v>142.44900000000001</v>
      </c>
      <c r="I2328" s="72">
        <v>2.891</v>
      </c>
      <c r="J2328" s="72">
        <v>20.422000000000001</v>
      </c>
      <c r="K2328" s="12">
        <v>111.31699999999999</v>
      </c>
      <c r="L2328" s="72">
        <v>2.2589999999999999</v>
      </c>
      <c r="M2328" s="72">
        <v>31.513000000000002</v>
      </c>
      <c r="N2328" s="12">
        <v>261.39</v>
      </c>
      <c r="O2328" s="72">
        <v>5.306</v>
      </c>
      <c r="P2328" s="72">
        <v>20.100999999999999</v>
      </c>
      <c r="Q2328" s="12">
        <v>40.978999999999999</v>
      </c>
      <c r="R2328" s="72">
        <v>0.83199999999999996</v>
      </c>
      <c r="S2328" s="72">
        <v>40.786999999999999</v>
      </c>
      <c r="T2328" s="12">
        <v>302.36900000000003</v>
      </c>
      <c r="U2328" s="72">
        <v>6.1369999999999996</v>
      </c>
      <c r="V2328" s="72">
        <v>16.760000000000002</v>
      </c>
      <c r="W2328" s="12">
        <v>958.423</v>
      </c>
      <c r="X2328" s="72">
        <v>19.452999999999999</v>
      </c>
      <c r="Y2328" s="72">
        <v>6.6580000000000004</v>
      </c>
      <c r="Z2328" s="12">
        <v>1260.7909999999999</v>
      </c>
      <c r="AA2328" s="72">
        <v>25.591000000000001</v>
      </c>
      <c r="AB2328" s="72">
        <v>5.7889999999999997</v>
      </c>
      <c r="AC2328" s="12">
        <v>4031.9389999999999</v>
      </c>
      <c r="AD2328" s="72">
        <v>81.837999999999994</v>
      </c>
      <c r="AE2328" s="72">
        <v>3.6219999999999999</v>
      </c>
      <c r="AF2328" s="12">
        <v>8.1549999999999994</v>
      </c>
      <c r="AG2328" s="72">
        <v>0.16600000000000001</v>
      </c>
      <c r="AH2328" s="72">
        <v>93.647999999999996</v>
      </c>
      <c r="AI2328" s="12">
        <v>131.32</v>
      </c>
      <c r="AJ2328" s="72">
        <v>2.665</v>
      </c>
      <c r="AK2328" s="72">
        <v>21.960999999999999</v>
      </c>
      <c r="AL2328" s="12">
        <v>139.47499999999999</v>
      </c>
      <c r="AM2328" s="72">
        <v>2.831</v>
      </c>
      <c r="AN2328" s="72">
        <v>18.565000000000001</v>
      </c>
      <c r="AO2328" s="12">
        <v>4171.4139999999998</v>
      </c>
      <c r="AP2328" s="72">
        <v>84.668999999999997</v>
      </c>
      <c r="AQ2328" s="72">
        <v>3.5609999999999999</v>
      </c>
      <c r="AR2328" s="12">
        <v>52.682000000000002</v>
      </c>
      <c r="AS2328" s="72">
        <v>1.069</v>
      </c>
      <c r="AT2328" s="72">
        <v>37.832000000000001</v>
      </c>
      <c r="AU2328" s="12">
        <v>12.856</v>
      </c>
      <c r="AV2328" s="72">
        <v>0.26100000000000001</v>
      </c>
      <c r="AW2328" s="72">
        <v>80.283000000000001</v>
      </c>
      <c r="AX2328" s="12">
        <v>102.063</v>
      </c>
      <c r="AY2328" s="72">
        <v>2.0720000000000001</v>
      </c>
      <c r="AZ2328" s="72">
        <v>29.702999999999999</v>
      </c>
      <c r="BA2328" s="12">
        <v>114.919</v>
      </c>
      <c r="BB2328" s="72">
        <v>2.3330000000000002</v>
      </c>
      <c r="BC2328" s="72">
        <v>29.239000000000001</v>
      </c>
      <c r="BD2328" s="12">
        <v>41.015999999999998</v>
      </c>
      <c r="BE2328" s="72">
        <v>0.83299999999999996</v>
      </c>
      <c r="BF2328" s="72">
        <v>40.509</v>
      </c>
      <c r="BG2328" s="12">
        <v>155.935</v>
      </c>
      <c r="BH2328" s="72">
        <v>3.165</v>
      </c>
      <c r="BI2328" s="72">
        <v>21.97</v>
      </c>
      <c r="BJ2328" s="12">
        <v>509.12799999999999</v>
      </c>
      <c r="BK2328" s="72">
        <v>10.334</v>
      </c>
      <c r="BL2328" s="72">
        <v>13.314</v>
      </c>
      <c r="BM2328" s="12">
        <v>37.591999999999999</v>
      </c>
      <c r="BN2328" s="72">
        <v>0.76300000000000001</v>
      </c>
      <c r="BO2328" s="72">
        <v>50.17</v>
      </c>
      <c r="BP2328" s="12">
        <v>546.72</v>
      </c>
      <c r="BQ2328" s="72">
        <v>11.097</v>
      </c>
      <c r="BR2328" s="72">
        <v>12.121</v>
      </c>
      <c r="BS2328" s="12">
        <v>755.33699999999999</v>
      </c>
      <c r="BT2328" s="72">
        <v>15.331</v>
      </c>
      <c r="BU2328" s="72">
        <v>9.9580000000000002</v>
      </c>
      <c r="BV2328" s="12">
        <v>4926.7510000000002</v>
      </c>
      <c r="BW2328" s="72">
        <v>100</v>
      </c>
      <c r="BX2328" s="72">
        <v>3.0510000000000002</v>
      </c>
      <c r="BY2328" s="13"/>
      <c r="BZ2328" s="13"/>
    </row>
    <row r="2329" spans="1:78" ht="12.75" customHeight="1">
      <c r="A2329" s="122" t="s">
        <v>65</v>
      </c>
      <c r="B2329" s="71" t="s">
        <v>70</v>
      </c>
      <c r="C2329" s="71" t="s">
        <v>26</v>
      </c>
      <c r="D2329" s="34">
        <v>44075</v>
      </c>
      <c r="E2329" s="12">
        <v>2694.6030000000001</v>
      </c>
      <c r="F2329" s="72">
        <v>55.029000000000003</v>
      </c>
      <c r="G2329" s="72">
        <v>4.5860000000000003</v>
      </c>
      <c r="H2329" s="12">
        <v>77.83</v>
      </c>
      <c r="I2329" s="72">
        <v>1.589</v>
      </c>
      <c r="J2329" s="72">
        <v>23.876999999999999</v>
      </c>
      <c r="K2329" s="12">
        <v>85.075000000000003</v>
      </c>
      <c r="L2329" s="72">
        <v>1.7370000000000001</v>
      </c>
      <c r="M2329" s="72">
        <v>31.959</v>
      </c>
      <c r="N2329" s="12">
        <v>162.905</v>
      </c>
      <c r="O2329" s="72">
        <v>3.327</v>
      </c>
      <c r="P2329" s="72">
        <v>20.748000000000001</v>
      </c>
      <c r="Q2329" s="12">
        <v>27.234000000000002</v>
      </c>
      <c r="R2329" s="72">
        <v>0.55600000000000005</v>
      </c>
      <c r="S2329" s="72">
        <v>64.611999999999995</v>
      </c>
      <c r="T2329" s="12">
        <v>190.13900000000001</v>
      </c>
      <c r="U2329" s="72">
        <v>3.883</v>
      </c>
      <c r="V2329" s="72">
        <v>21.475000000000001</v>
      </c>
      <c r="W2329" s="12">
        <v>907.774</v>
      </c>
      <c r="X2329" s="72">
        <v>18.538</v>
      </c>
      <c r="Y2329" s="72">
        <v>7.4690000000000003</v>
      </c>
      <c r="Z2329" s="12">
        <v>1097.913</v>
      </c>
      <c r="AA2329" s="72">
        <v>22.420999999999999</v>
      </c>
      <c r="AB2329" s="72">
        <v>6.1260000000000003</v>
      </c>
      <c r="AC2329" s="12">
        <v>3792.5149999999999</v>
      </c>
      <c r="AD2329" s="72">
        <v>77.45</v>
      </c>
      <c r="AE2329" s="72">
        <v>3.4390000000000001</v>
      </c>
      <c r="AF2329" s="12">
        <v>6.28</v>
      </c>
      <c r="AG2329" s="72">
        <v>0.128</v>
      </c>
      <c r="AH2329" s="72">
        <v>76.085999999999999</v>
      </c>
      <c r="AI2329" s="12">
        <v>128.37700000000001</v>
      </c>
      <c r="AJ2329" s="72">
        <v>2.6219999999999999</v>
      </c>
      <c r="AK2329" s="72">
        <v>18.626000000000001</v>
      </c>
      <c r="AL2329" s="12">
        <v>134.65600000000001</v>
      </c>
      <c r="AM2329" s="72">
        <v>2.75</v>
      </c>
      <c r="AN2329" s="72">
        <v>17.66</v>
      </c>
      <c r="AO2329" s="12">
        <v>3927.172</v>
      </c>
      <c r="AP2329" s="72">
        <v>80.2</v>
      </c>
      <c r="AQ2329" s="72">
        <v>3.3490000000000002</v>
      </c>
      <c r="AR2329" s="12">
        <v>105.536</v>
      </c>
      <c r="AS2329" s="72">
        <v>2.1549999999999998</v>
      </c>
      <c r="AT2329" s="72">
        <v>29.91</v>
      </c>
      <c r="AU2329" s="12">
        <v>19.957999999999998</v>
      </c>
      <c r="AV2329" s="72">
        <v>0.40799999999999997</v>
      </c>
      <c r="AW2329" s="72">
        <v>45.902000000000001</v>
      </c>
      <c r="AX2329" s="12">
        <v>103.682</v>
      </c>
      <c r="AY2329" s="72">
        <v>2.117</v>
      </c>
      <c r="AZ2329" s="72">
        <v>27.645</v>
      </c>
      <c r="BA2329" s="12">
        <v>123.64</v>
      </c>
      <c r="BB2329" s="72">
        <v>2.5249999999999999</v>
      </c>
      <c r="BC2329" s="72">
        <v>24.574000000000002</v>
      </c>
      <c r="BD2329" s="12">
        <v>120.81100000000001</v>
      </c>
      <c r="BE2329" s="72">
        <v>2.4670000000000001</v>
      </c>
      <c r="BF2329" s="72">
        <v>25.242000000000001</v>
      </c>
      <c r="BG2329" s="12">
        <v>244.45099999999999</v>
      </c>
      <c r="BH2329" s="72">
        <v>4.992</v>
      </c>
      <c r="BI2329" s="72">
        <v>16.181000000000001</v>
      </c>
      <c r="BJ2329" s="12">
        <v>585.125</v>
      </c>
      <c r="BK2329" s="72">
        <v>11.949</v>
      </c>
      <c r="BL2329" s="72">
        <v>12.615</v>
      </c>
      <c r="BM2329" s="12">
        <v>34.448</v>
      </c>
      <c r="BN2329" s="72">
        <v>0.70299999999999996</v>
      </c>
      <c r="BO2329" s="72">
        <v>43.914999999999999</v>
      </c>
      <c r="BP2329" s="12">
        <v>619.57399999999996</v>
      </c>
      <c r="BQ2329" s="72">
        <v>12.653</v>
      </c>
      <c r="BR2329" s="72">
        <v>12.555999999999999</v>
      </c>
      <c r="BS2329" s="12">
        <v>969.56</v>
      </c>
      <c r="BT2329" s="72">
        <v>19.8</v>
      </c>
      <c r="BU2329" s="72">
        <v>8.0239999999999991</v>
      </c>
      <c r="BV2329" s="12">
        <v>4896.732</v>
      </c>
      <c r="BW2329" s="72">
        <v>100</v>
      </c>
      <c r="BX2329" s="72">
        <v>2.7890000000000001</v>
      </c>
      <c r="BY2329" s="13"/>
      <c r="BZ2329" s="13"/>
    </row>
    <row r="2330" spans="1:78" ht="12.75" customHeight="1">
      <c r="A2330" s="122" t="s">
        <v>65</v>
      </c>
      <c r="B2330" s="71" t="s">
        <v>70</v>
      </c>
      <c r="C2330" s="71" t="s">
        <v>26</v>
      </c>
      <c r="D2330" s="34">
        <v>44166</v>
      </c>
      <c r="E2330" s="12">
        <v>2870.328</v>
      </c>
      <c r="F2330" s="72">
        <v>57.600999999999999</v>
      </c>
      <c r="G2330" s="72">
        <v>4.5359999999999996</v>
      </c>
      <c r="H2330" s="12">
        <v>108.13500000000001</v>
      </c>
      <c r="I2330" s="72">
        <v>2.17</v>
      </c>
      <c r="J2330" s="72">
        <v>25.085999999999999</v>
      </c>
      <c r="K2330" s="12">
        <v>119.261</v>
      </c>
      <c r="L2330" s="72">
        <v>2.3929999999999998</v>
      </c>
      <c r="M2330" s="72">
        <v>27.385000000000002</v>
      </c>
      <c r="N2330" s="12">
        <v>227.39699999999999</v>
      </c>
      <c r="O2330" s="72">
        <v>4.5629999999999997</v>
      </c>
      <c r="P2330" s="72">
        <v>16.670999999999999</v>
      </c>
      <c r="Q2330" s="12">
        <v>19.297999999999998</v>
      </c>
      <c r="R2330" s="72">
        <v>0.38700000000000001</v>
      </c>
      <c r="S2330" s="72">
        <v>61.622999999999998</v>
      </c>
      <c r="T2330" s="12">
        <v>246.69499999999999</v>
      </c>
      <c r="U2330" s="72">
        <v>4.9509999999999996</v>
      </c>
      <c r="V2330" s="72">
        <v>16.904</v>
      </c>
      <c r="W2330" s="12">
        <v>806.63400000000001</v>
      </c>
      <c r="X2330" s="72">
        <v>16.187000000000001</v>
      </c>
      <c r="Y2330" s="72">
        <v>9.4390000000000001</v>
      </c>
      <c r="Z2330" s="12">
        <v>1053.329</v>
      </c>
      <c r="AA2330" s="72">
        <v>21.138000000000002</v>
      </c>
      <c r="AB2330" s="72">
        <v>7.0860000000000003</v>
      </c>
      <c r="AC2330" s="12">
        <v>3923.6570000000002</v>
      </c>
      <c r="AD2330" s="72">
        <v>78.738</v>
      </c>
      <c r="AE2330" s="72">
        <v>4.3079999999999998</v>
      </c>
      <c r="AF2330" s="12">
        <v>0</v>
      </c>
      <c r="AG2330" s="72">
        <v>0</v>
      </c>
      <c r="AH2330" s="72">
        <v>0</v>
      </c>
      <c r="AI2330" s="12">
        <v>223.32400000000001</v>
      </c>
      <c r="AJ2330" s="72">
        <v>4.4820000000000002</v>
      </c>
      <c r="AK2330" s="72">
        <v>15.723000000000001</v>
      </c>
      <c r="AL2330" s="12">
        <v>223.32400000000001</v>
      </c>
      <c r="AM2330" s="72">
        <v>4.4820000000000002</v>
      </c>
      <c r="AN2330" s="72">
        <v>15.723000000000001</v>
      </c>
      <c r="AO2330" s="12">
        <v>4146.9809999999998</v>
      </c>
      <c r="AP2330" s="72">
        <v>83.22</v>
      </c>
      <c r="AQ2330" s="72">
        <v>3.8570000000000002</v>
      </c>
      <c r="AR2330" s="12">
        <v>96.537999999999997</v>
      </c>
      <c r="AS2330" s="72">
        <v>1.9370000000000001</v>
      </c>
      <c r="AT2330" s="72">
        <v>30.567</v>
      </c>
      <c r="AU2330" s="12">
        <v>0</v>
      </c>
      <c r="AV2330" s="72">
        <v>0</v>
      </c>
      <c r="AW2330" s="72">
        <v>0</v>
      </c>
      <c r="AX2330" s="12">
        <v>114.91200000000001</v>
      </c>
      <c r="AY2330" s="72">
        <v>2.306</v>
      </c>
      <c r="AZ2330" s="72">
        <v>30.882999999999999</v>
      </c>
      <c r="BA2330" s="12">
        <v>114.91200000000001</v>
      </c>
      <c r="BB2330" s="72">
        <v>2.306</v>
      </c>
      <c r="BC2330" s="72">
        <v>30.882999999999999</v>
      </c>
      <c r="BD2330" s="12">
        <v>75.524000000000001</v>
      </c>
      <c r="BE2330" s="72">
        <v>1.516</v>
      </c>
      <c r="BF2330" s="72">
        <v>40.555999999999997</v>
      </c>
      <c r="BG2330" s="12">
        <v>190.43600000000001</v>
      </c>
      <c r="BH2330" s="72">
        <v>3.8220000000000001</v>
      </c>
      <c r="BI2330" s="72">
        <v>25.103000000000002</v>
      </c>
      <c r="BJ2330" s="12">
        <v>489.553</v>
      </c>
      <c r="BK2330" s="72">
        <v>9.8239999999999998</v>
      </c>
      <c r="BL2330" s="72">
        <v>12.356</v>
      </c>
      <c r="BM2330" s="12">
        <v>59.642000000000003</v>
      </c>
      <c r="BN2330" s="72">
        <v>1.1970000000000001</v>
      </c>
      <c r="BO2330" s="72">
        <v>60.12</v>
      </c>
      <c r="BP2330" s="12">
        <v>549.19600000000003</v>
      </c>
      <c r="BQ2330" s="72">
        <v>11.021000000000001</v>
      </c>
      <c r="BR2330" s="72">
        <v>10.468999999999999</v>
      </c>
      <c r="BS2330" s="12">
        <v>836.17</v>
      </c>
      <c r="BT2330" s="72">
        <v>16.78</v>
      </c>
      <c r="BU2330" s="72">
        <v>6.452</v>
      </c>
      <c r="BV2330" s="12">
        <v>4983.1509999999998</v>
      </c>
      <c r="BW2330" s="72">
        <v>100</v>
      </c>
      <c r="BX2330" s="72">
        <v>3.3260000000000001</v>
      </c>
      <c r="BY2330" s="13"/>
      <c r="BZ2330" s="13"/>
    </row>
    <row r="2331" spans="1:78" ht="12.75" customHeight="1">
      <c r="A2331" s="122" t="s">
        <v>65</v>
      </c>
      <c r="B2331" s="71" t="s">
        <v>70</v>
      </c>
      <c r="C2331" s="71" t="s">
        <v>26</v>
      </c>
      <c r="D2331" s="34">
        <v>44256</v>
      </c>
      <c r="E2331" s="12">
        <v>2831.346</v>
      </c>
      <c r="F2331" s="72">
        <v>56.143000000000001</v>
      </c>
      <c r="G2331" s="72">
        <v>4.141</v>
      </c>
      <c r="H2331" s="12">
        <v>94.234999999999999</v>
      </c>
      <c r="I2331" s="72">
        <v>1.869</v>
      </c>
      <c r="J2331" s="72">
        <v>27.581</v>
      </c>
      <c r="K2331" s="12">
        <v>103.874</v>
      </c>
      <c r="L2331" s="72">
        <v>2.06</v>
      </c>
      <c r="M2331" s="72">
        <v>24.51</v>
      </c>
      <c r="N2331" s="12">
        <v>198.10900000000001</v>
      </c>
      <c r="O2331" s="72">
        <v>3.9279999999999999</v>
      </c>
      <c r="P2331" s="72">
        <v>17.451000000000001</v>
      </c>
      <c r="Q2331" s="12">
        <v>25.143999999999998</v>
      </c>
      <c r="R2331" s="72">
        <v>0.499</v>
      </c>
      <c r="S2331" s="72">
        <v>53.03</v>
      </c>
      <c r="T2331" s="12">
        <v>223.25299999999999</v>
      </c>
      <c r="U2331" s="72">
        <v>4.4269999999999996</v>
      </c>
      <c r="V2331" s="72">
        <v>13.877000000000001</v>
      </c>
      <c r="W2331" s="12">
        <v>1009.014</v>
      </c>
      <c r="X2331" s="72">
        <v>20.007999999999999</v>
      </c>
      <c r="Y2331" s="72">
        <v>6.9669999999999996</v>
      </c>
      <c r="Z2331" s="12">
        <v>1232.2670000000001</v>
      </c>
      <c r="AA2331" s="72">
        <v>24.434999999999999</v>
      </c>
      <c r="AB2331" s="72">
        <v>6.2519999999999998</v>
      </c>
      <c r="AC2331" s="12">
        <v>4063.6129999999998</v>
      </c>
      <c r="AD2331" s="72">
        <v>80.578000000000003</v>
      </c>
      <c r="AE2331" s="72">
        <v>2.9889999999999999</v>
      </c>
      <c r="AF2331" s="12">
        <v>24.097999999999999</v>
      </c>
      <c r="AG2331" s="72">
        <v>0.47799999999999998</v>
      </c>
      <c r="AH2331" s="72">
        <v>77.712999999999994</v>
      </c>
      <c r="AI2331" s="12">
        <v>155.161</v>
      </c>
      <c r="AJ2331" s="72">
        <v>3.077</v>
      </c>
      <c r="AK2331" s="72">
        <v>41.792000000000002</v>
      </c>
      <c r="AL2331" s="12">
        <v>179.25899999999999</v>
      </c>
      <c r="AM2331" s="72">
        <v>3.5550000000000002</v>
      </c>
      <c r="AN2331" s="72">
        <v>37.055</v>
      </c>
      <c r="AO2331" s="12">
        <v>4242.8710000000001</v>
      </c>
      <c r="AP2331" s="72">
        <v>84.132000000000005</v>
      </c>
      <c r="AQ2331" s="72">
        <v>3.3679999999999999</v>
      </c>
      <c r="AR2331" s="12">
        <v>74.049000000000007</v>
      </c>
      <c r="AS2331" s="72">
        <v>1.468</v>
      </c>
      <c r="AT2331" s="72">
        <v>35.063000000000002</v>
      </c>
      <c r="AU2331" s="12">
        <v>13.321999999999999</v>
      </c>
      <c r="AV2331" s="72">
        <v>0.26400000000000001</v>
      </c>
      <c r="AW2331" s="72">
        <v>60.456000000000003</v>
      </c>
      <c r="AX2331" s="12">
        <v>138.113</v>
      </c>
      <c r="AY2331" s="72">
        <v>2.7389999999999999</v>
      </c>
      <c r="AZ2331" s="72">
        <v>34.061999999999998</v>
      </c>
      <c r="BA2331" s="12">
        <v>151.435</v>
      </c>
      <c r="BB2331" s="72">
        <v>3.0030000000000001</v>
      </c>
      <c r="BC2331" s="72">
        <v>30.698</v>
      </c>
      <c r="BD2331" s="12">
        <v>86.141999999999996</v>
      </c>
      <c r="BE2331" s="72">
        <v>1.708</v>
      </c>
      <c r="BF2331" s="72">
        <v>33.835999999999999</v>
      </c>
      <c r="BG2331" s="12">
        <v>237.578</v>
      </c>
      <c r="BH2331" s="72">
        <v>4.7110000000000003</v>
      </c>
      <c r="BI2331" s="72">
        <v>22.347999999999999</v>
      </c>
      <c r="BJ2331" s="12">
        <v>436.47899999999998</v>
      </c>
      <c r="BK2331" s="72">
        <v>8.6549999999999994</v>
      </c>
      <c r="BL2331" s="72">
        <v>15.180999999999999</v>
      </c>
      <c r="BM2331" s="12">
        <v>52.133000000000003</v>
      </c>
      <c r="BN2331" s="72">
        <v>1.034</v>
      </c>
      <c r="BO2331" s="72">
        <v>57.448</v>
      </c>
      <c r="BP2331" s="12">
        <v>488.61200000000002</v>
      </c>
      <c r="BQ2331" s="72">
        <v>9.6890000000000001</v>
      </c>
      <c r="BR2331" s="72">
        <v>15.337</v>
      </c>
      <c r="BS2331" s="12">
        <v>800.23900000000003</v>
      </c>
      <c r="BT2331" s="72">
        <v>15.868</v>
      </c>
      <c r="BU2331" s="72">
        <v>12.356</v>
      </c>
      <c r="BV2331" s="12">
        <v>5043.1099999999997</v>
      </c>
      <c r="BW2331" s="72">
        <v>100</v>
      </c>
      <c r="BX2331" s="72">
        <v>3.0539999999999998</v>
      </c>
      <c r="BY2331" s="13"/>
      <c r="BZ2331" s="13"/>
    </row>
    <row r="2332" spans="1:78" ht="12.75" customHeight="1">
      <c r="A2332" s="122" t="s">
        <v>65</v>
      </c>
      <c r="B2332" s="71" t="s">
        <v>70</v>
      </c>
      <c r="C2332" s="71" t="s">
        <v>26</v>
      </c>
      <c r="D2332" s="34">
        <v>44348</v>
      </c>
      <c r="E2332" s="12">
        <v>2768.027</v>
      </c>
      <c r="F2332" s="72">
        <v>54.887</v>
      </c>
      <c r="G2332" s="72">
        <v>5.6239999999999997</v>
      </c>
      <c r="H2332" s="12">
        <v>131.13999999999999</v>
      </c>
      <c r="I2332" s="72">
        <v>2.6</v>
      </c>
      <c r="J2332" s="72">
        <v>25.878</v>
      </c>
      <c r="K2332" s="12">
        <v>84.358999999999995</v>
      </c>
      <c r="L2332" s="72">
        <v>1.673</v>
      </c>
      <c r="M2332" s="72">
        <v>26.858000000000001</v>
      </c>
      <c r="N2332" s="12">
        <v>215.499</v>
      </c>
      <c r="O2332" s="72">
        <v>4.2729999999999997</v>
      </c>
      <c r="P2332" s="72">
        <v>19.07</v>
      </c>
      <c r="Q2332" s="12">
        <v>26.661000000000001</v>
      </c>
      <c r="R2332" s="72">
        <v>0.52900000000000003</v>
      </c>
      <c r="S2332" s="72">
        <v>51.981000000000002</v>
      </c>
      <c r="T2332" s="12">
        <v>242.16</v>
      </c>
      <c r="U2332" s="72">
        <v>4.8019999999999996</v>
      </c>
      <c r="V2332" s="72">
        <v>19.11</v>
      </c>
      <c r="W2332" s="12">
        <v>998.25400000000002</v>
      </c>
      <c r="X2332" s="72">
        <v>19.794</v>
      </c>
      <c r="Y2332" s="72">
        <v>8.4250000000000007</v>
      </c>
      <c r="Z2332" s="12">
        <v>1240.415</v>
      </c>
      <c r="AA2332" s="72">
        <v>24.596</v>
      </c>
      <c r="AB2332" s="72">
        <v>5.7789999999999999</v>
      </c>
      <c r="AC2332" s="12">
        <v>4008.4409999999998</v>
      </c>
      <c r="AD2332" s="72">
        <v>79.483000000000004</v>
      </c>
      <c r="AE2332" s="72">
        <v>3.9359999999999999</v>
      </c>
      <c r="AF2332" s="12">
        <v>9.4190000000000005</v>
      </c>
      <c r="AG2332" s="72">
        <v>0.187</v>
      </c>
      <c r="AH2332" s="72">
        <v>121.33</v>
      </c>
      <c r="AI2332" s="12">
        <v>128.72800000000001</v>
      </c>
      <c r="AJ2332" s="72">
        <v>2.5529999999999999</v>
      </c>
      <c r="AK2332" s="72">
        <v>24.986999999999998</v>
      </c>
      <c r="AL2332" s="12">
        <v>138.14699999999999</v>
      </c>
      <c r="AM2332" s="72">
        <v>2.7389999999999999</v>
      </c>
      <c r="AN2332" s="72">
        <v>23.609000000000002</v>
      </c>
      <c r="AO2332" s="12">
        <v>4146.5879999999997</v>
      </c>
      <c r="AP2332" s="72">
        <v>82.221999999999994</v>
      </c>
      <c r="AQ2332" s="72">
        <v>3.9</v>
      </c>
      <c r="AR2332" s="12">
        <v>52.533999999999999</v>
      </c>
      <c r="AS2332" s="72">
        <v>1.042</v>
      </c>
      <c r="AT2332" s="72">
        <v>31.927</v>
      </c>
      <c r="AU2332" s="12">
        <v>12.096</v>
      </c>
      <c r="AV2332" s="72">
        <v>0.24</v>
      </c>
      <c r="AW2332" s="72">
        <v>73.653000000000006</v>
      </c>
      <c r="AX2332" s="12">
        <v>172.43100000000001</v>
      </c>
      <c r="AY2332" s="72">
        <v>3.419</v>
      </c>
      <c r="AZ2332" s="72">
        <v>20.693000000000001</v>
      </c>
      <c r="BA2332" s="12">
        <v>184.52600000000001</v>
      </c>
      <c r="BB2332" s="72">
        <v>3.6589999999999998</v>
      </c>
      <c r="BC2332" s="72">
        <v>19.071000000000002</v>
      </c>
      <c r="BD2332" s="12">
        <v>88.57</v>
      </c>
      <c r="BE2332" s="72">
        <v>1.756</v>
      </c>
      <c r="BF2332" s="72">
        <v>29.524000000000001</v>
      </c>
      <c r="BG2332" s="12">
        <v>273.096</v>
      </c>
      <c r="BH2332" s="72">
        <v>5.415</v>
      </c>
      <c r="BI2332" s="72">
        <v>17.811</v>
      </c>
      <c r="BJ2332" s="12">
        <v>515.27</v>
      </c>
      <c r="BK2332" s="72">
        <v>10.217000000000001</v>
      </c>
      <c r="BL2332" s="72">
        <v>11.946999999999999</v>
      </c>
      <c r="BM2332" s="12">
        <v>55.667000000000002</v>
      </c>
      <c r="BN2332" s="72">
        <v>1.1040000000000001</v>
      </c>
      <c r="BO2332" s="72">
        <v>51.887</v>
      </c>
      <c r="BP2332" s="12">
        <v>570.93700000000001</v>
      </c>
      <c r="BQ2332" s="72">
        <v>11.321</v>
      </c>
      <c r="BR2332" s="72">
        <v>12.526</v>
      </c>
      <c r="BS2332" s="12">
        <v>896.56700000000001</v>
      </c>
      <c r="BT2332" s="72">
        <v>17.777999999999999</v>
      </c>
      <c r="BU2332" s="72">
        <v>7.0759999999999996</v>
      </c>
      <c r="BV2332" s="12">
        <v>5043.1549999999997</v>
      </c>
      <c r="BW2332" s="72">
        <v>100</v>
      </c>
      <c r="BX2332" s="72">
        <v>3.6909999999999998</v>
      </c>
      <c r="BY2332" s="13"/>
      <c r="BZ2332" s="13"/>
    </row>
    <row r="2333" spans="1:78" ht="12.75" customHeight="1">
      <c r="A2333" s="122" t="s">
        <v>65</v>
      </c>
      <c r="B2333" s="71" t="s">
        <v>70</v>
      </c>
      <c r="C2333" s="71" t="s">
        <v>26</v>
      </c>
      <c r="D2333" s="34">
        <v>44805</v>
      </c>
      <c r="E2333" s="12">
        <v>2754.2910000000002</v>
      </c>
      <c r="F2333" s="72">
        <v>55.841999999999999</v>
      </c>
      <c r="G2333" s="72">
        <v>4.0330000000000004</v>
      </c>
      <c r="H2333" s="12">
        <v>87.894000000000005</v>
      </c>
      <c r="I2333" s="72">
        <v>1.782</v>
      </c>
      <c r="J2333" s="72">
        <v>34.363999999999997</v>
      </c>
      <c r="K2333" s="12">
        <v>102.488</v>
      </c>
      <c r="L2333" s="72">
        <v>2.0779999999999998</v>
      </c>
      <c r="M2333" s="72">
        <v>32.822000000000003</v>
      </c>
      <c r="N2333" s="12">
        <v>190.38200000000001</v>
      </c>
      <c r="O2333" s="72">
        <v>3.86</v>
      </c>
      <c r="P2333" s="72">
        <v>23.056999999999999</v>
      </c>
      <c r="Q2333" s="12">
        <v>46.835999999999999</v>
      </c>
      <c r="R2333" s="72">
        <v>0.95</v>
      </c>
      <c r="S2333" s="72">
        <v>60.14</v>
      </c>
      <c r="T2333" s="12">
        <v>237.21799999999999</v>
      </c>
      <c r="U2333" s="72">
        <v>4.8090000000000002</v>
      </c>
      <c r="V2333" s="72">
        <v>20.071999999999999</v>
      </c>
      <c r="W2333" s="12">
        <v>1121.251</v>
      </c>
      <c r="X2333" s="72">
        <v>22.733000000000001</v>
      </c>
      <c r="Y2333" s="72">
        <v>8.3059999999999992</v>
      </c>
      <c r="Z2333" s="12">
        <v>1358.4690000000001</v>
      </c>
      <c r="AA2333" s="72">
        <v>27.542000000000002</v>
      </c>
      <c r="AB2333" s="72">
        <v>6.9809999999999999</v>
      </c>
      <c r="AC2333" s="12">
        <v>4112.76</v>
      </c>
      <c r="AD2333" s="72">
        <v>83.385000000000005</v>
      </c>
      <c r="AE2333" s="72">
        <v>3.456</v>
      </c>
      <c r="AF2333" s="12">
        <v>4.1399999999999997</v>
      </c>
      <c r="AG2333" s="72">
        <v>8.4000000000000005E-2</v>
      </c>
      <c r="AH2333" s="72">
        <v>122.45099999999999</v>
      </c>
      <c r="AI2333" s="12">
        <v>67.290000000000006</v>
      </c>
      <c r="AJ2333" s="72">
        <v>1.3640000000000001</v>
      </c>
      <c r="AK2333" s="72">
        <v>36.909999999999997</v>
      </c>
      <c r="AL2333" s="12">
        <v>71.430000000000007</v>
      </c>
      <c r="AM2333" s="72">
        <v>1.448</v>
      </c>
      <c r="AN2333" s="72">
        <v>33.787999999999997</v>
      </c>
      <c r="AO2333" s="12">
        <v>4184.1899999999996</v>
      </c>
      <c r="AP2333" s="72">
        <v>84.832999999999998</v>
      </c>
      <c r="AQ2333" s="72">
        <v>3.5379999999999998</v>
      </c>
      <c r="AR2333" s="12">
        <v>91.063999999999993</v>
      </c>
      <c r="AS2333" s="72">
        <v>1.8460000000000001</v>
      </c>
      <c r="AT2333" s="72">
        <v>33.902000000000001</v>
      </c>
      <c r="AU2333" s="12">
        <v>20.233000000000001</v>
      </c>
      <c r="AV2333" s="72">
        <v>0.41</v>
      </c>
      <c r="AW2333" s="72">
        <v>64.622</v>
      </c>
      <c r="AX2333" s="12">
        <v>74.608000000000004</v>
      </c>
      <c r="AY2333" s="72">
        <v>1.5129999999999999</v>
      </c>
      <c r="AZ2333" s="72">
        <v>28.946999999999999</v>
      </c>
      <c r="BA2333" s="12">
        <v>94.840999999999994</v>
      </c>
      <c r="BB2333" s="72">
        <v>1.923</v>
      </c>
      <c r="BC2333" s="72">
        <v>21.991</v>
      </c>
      <c r="BD2333" s="12">
        <v>57.718000000000004</v>
      </c>
      <c r="BE2333" s="72">
        <v>1.17</v>
      </c>
      <c r="BF2333" s="72">
        <v>30.245000000000001</v>
      </c>
      <c r="BG2333" s="12">
        <v>152.559</v>
      </c>
      <c r="BH2333" s="72">
        <v>3.093</v>
      </c>
      <c r="BI2333" s="72">
        <v>15.89</v>
      </c>
      <c r="BJ2333" s="12">
        <v>493.81799999999998</v>
      </c>
      <c r="BK2333" s="72">
        <v>10.012</v>
      </c>
      <c r="BL2333" s="72">
        <v>11.222</v>
      </c>
      <c r="BM2333" s="12">
        <v>10.651</v>
      </c>
      <c r="BN2333" s="72">
        <v>0.216</v>
      </c>
      <c r="BO2333" s="72">
        <v>68.683999999999997</v>
      </c>
      <c r="BP2333" s="12">
        <v>504.47</v>
      </c>
      <c r="BQ2333" s="72">
        <v>10.228</v>
      </c>
      <c r="BR2333" s="72">
        <v>10.837999999999999</v>
      </c>
      <c r="BS2333" s="12">
        <v>748.09199999999998</v>
      </c>
      <c r="BT2333" s="72">
        <v>15.167</v>
      </c>
      <c r="BU2333" s="72">
        <v>5.7969999999999997</v>
      </c>
      <c r="BV2333" s="12">
        <v>4932.2830000000004</v>
      </c>
      <c r="BW2333" s="72">
        <v>100</v>
      </c>
      <c r="BX2333" s="72">
        <v>3.1989999999999998</v>
      </c>
      <c r="BY2333" s="13"/>
      <c r="BZ2333" s="13"/>
    </row>
    <row r="2334" spans="1:78" ht="12.75" customHeight="1">
      <c r="A2334" s="122" t="s">
        <v>65</v>
      </c>
      <c r="B2334" s="71" t="s">
        <v>70</v>
      </c>
      <c r="C2334" s="71" t="s">
        <v>26</v>
      </c>
      <c r="D2334" s="34">
        <v>44896</v>
      </c>
      <c r="E2334" s="12">
        <v>2762.0189999999998</v>
      </c>
      <c r="F2334" s="72">
        <v>57.014000000000003</v>
      </c>
      <c r="G2334" s="72">
        <v>4.1020000000000003</v>
      </c>
      <c r="H2334" s="12">
        <v>103.289</v>
      </c>
      <c r="I2334" s="72">
        <v>2.1320000000000001</v>
      </c>
      <c r="J2334" s="72">
        <v>35.908000000000001</v>
      </c>
      <c r="K2334" s="12">
        <v>70.914000000000001</v>
      </c>
      <c r="L2334" s="72">
        <v>1.464</v>
      </c>
      <c r="M2334" s="72">
        <v>34.228000000000002</v>
      </c>
      <c r="N2334" s="12">
        <v>174.203</v>
      </c>
      <c r="O2334" s="72">
        <v>3.5960000000000001</v>
      </c>
      <c r="P2334" s="72">
        <v>24.937000000000001</v>
      </c>
      <c r="Q2334" s="12">
        <v>34.761000000000003</v>
      </c>
      <c r="R2334" s="72">
        <v>0.71799999999999997</v>
      </c>
      <c r="S2334" s="72">
        <v>55.856000000000002</v>
      </c>
      <c r="T2334" s="12">
        <v>208.964</v>
      </c>
      <c r="U2334" s="72">
        <v>4.3129999999999997</v>
      </c>
      <c r="V2334" s="72">
        <v>24.155000000000001</v>
      </c>
      <c r="W2334" s="12">
        <v>1047.604</v>
      </c>
      <c r="X2334" s="72">
        <v>21.625</v>
      </c>
      <c r="Y2334" s="72">
        <v>6.74</v>
      </c>
      <c r="Z2334" s="12">
        <v>1256.568</v>
      </c>
      <c r="AA2334" s="72">
        <v>25.937999999999999</v>
      </c>
      <c r="AB2334" s="72">
        <v>5.3239999999999998</v>
      </c>
      <c r="AC2334" s="12">
        <v>4018.587</v>
      </c>
      <c r="AD2334" s="72">
        <v>82.953000000000003</v>
      </c>
      <c r="AE2334" s="72">
        <v>3.06</v>
      </c>
      <c r="AF2334" s="12">
        <v>0</v>
      </c>
      <c r="AG2334" s="72">
        <v>0</v>
      </c>
      <c r="AH2334" s="72">
        <v>0</v>
      </c>
      <c r="AI2334" s="12">
        <v>72.144999999999996</v>
      </c>
      <c r="AJ2334" s="72">
        <v>1.4890000000000001</v>
      </c>
      <c r="AK2334" s="72">
        <v>27.917999999999999</v>
      </c>
      <c r="AL2334" s="12">
        <v>72.144999999999996</v>
      </c>
      <c r="AM2334" s="72">
        <v>1.4890000000000001</v>
      </c>
      <c r="AN2334" s="72">
        <v>27.917999999999999</v>
      </c>
      <c r="AO2334" s="12">
        <v>4090.732</v>
      </c>
      <c r="AP2334" s="72">
        <v>84.441999999999993</v>
      </c>
      <c r="AQ2334" s="72">
        <v>3.1230000000000002</v>
      </c>
      <c r="AR2334" s="12">
        <v>38.664000000000001</v>
      </c>
      <c r="AS2334" s="72">
        <v>0.79800000000000004</v>
      </c>
      <c r="AT2334" s="72">
        <v>44.64</v>
      </c>
      <c r="AU2334" s="12">
        <v>2.851</v>
      </c>
      <c r="AV2334" s="72">
        <v>5.8999999999999997E-2</v>
      </c>
      <c r="AW2334" s="72">
        <v>84.402000000000001</v>
      </c>
      <c r="AX2334" s="12">
        <v>91.820999999999998</v>
      </c>
      <c r="AY2334" s="72">
        <v>1.895</v>
      </c>
      <c r="AZ2334" s="72">
        <v>27.963999999999999</v>
      </c>
      <c r="BA2334" s="12">
        <v>94.671999999999997</v>
      </c>
      <c r="BB2334" s="72">
        <v>1.954</v>
      </c>
      <c r="BC2334" s="72">
        <v>26.95</v>
      </c>
      <c r="BD2334" s="12">
        <v>109.065</v>
      </c>
      <c r="BE2334" s="72">
        <v>2.2509999999999999</v>
      </c>
      <c r="BF2334" s="72">
        <v>30.405999999999999</v>
      </c>
      <c r="BG2334" s="12">
        <v>203.73699999999999</v>
      </c>
      <c r="BH2334" s="72">
        <v>4.2060000000000004</v>
      </c>
      <c r="BI2334" s="72">
        <v>19.919</v>
      </c>
      <c r="BJ2334" s="12">
        <v>471.34899999999999</v>
      </c>
      <c r="BK2334" s="72">
        <v>9.73</v>
      </c>
      <c r="BL2334" s="72">
        <v>12.752000000000001</v>
      </c>
      <c r="BM2334" s="12">
        <v>39.938000000000002</v>
      </c>
      <c r="BN2334" s="72">
        <v>0.82399999999999995</v>
      </c>
      <c r="BO2334" s="72">
        <v>40.722000000000001</v>
      </c>
      <c r="BP2334" s="12">
        <v>511.28699999999998</v>
      </c>
      <c r="BQ2334" s="72">
        <v>10.554</v>
      </c>
      <c r="BR2334" s="72">
        <v>11.923999999999999</v>
      </c>
      <c r="BS2334" s="12">
        <v>753.68899999999996</v>
      </c>
      <c r="BT2334" s="72">
        <v>15.558</v>
      </c>
      <c r="BU2334" s="72">
        <v>9.4450000000000003</v>
      </c>
      <c r="BV2334" s="12">
        <v>4844.4210000000003</v>
      </c>
      <c r="BW2334" s="72">
        <v>100</v>
      </c>
      <c r="BX2334" s="72">
        <v>2.8180000000000001</v>
      </c>
      <c r="BY2334" s="13"/>
      <c r="BZ2334" s="13"/>
    </row>
    <row r="2335" spans="1:78" ht="12.75" customHeight="1">
      <c r="A2335" s="122" t="s">
        <v>65</v>
      </c>
      <c r="B2335" s="71" t="s">
        <v>70</v>
      </c>
      <c r="C2335" s="71" t="s">
        <v>26</v>
      </c>
      <c r="D2335" s="34">
        <v>44986</v>
      </c>
      <c r="E2335" s="12">
        <v>2924.8980000000001</v>
      </c>
      <c r="F2335" s="72">
        <v>59.512</v>
      </c>
      <c r="G2335" s="72">
        <v>3.64</v>
      </c>
      <c r="H2335" s="12">
        <v>81.739999999999995</v>
      </c>
      <c r="I2335" s="72">
        <v>1.663</v>
      </c>
      <c r="J2335" s="72">
        <v>20.835000000000001</v>
      </c>
      <c r="K2335" s="12">
        <v>69.733000000000004</v>
      </c>
      <c r="L2335" s="72">
        <v>1.419</v>
      </c>
      <c r="M2335" s="72">
        <v>27.722999999999999</v>
      </c>
      <c r="N2335" s="12">
        <v>151.47300000000001</v>
      </c>
      <c r="O2335" s="72">
        <v>3.0819999999999999</v>
      </c>
      <c r="P2335" s="72">
        <v>15.205</v>
      </c>
      <c r="Q2335" s="12">
        <v>46.045000000000002</v>
      </c>
      <c r="R2335" s="72">
        <v>0.93700000000000006</v>
      </c>
      <c r="S2335" s="72">
        <v>30.689</v>
      </c>
      <c r="T2335" s="12">
        <v>197.518</v>
      </c>
      <c r="U2335" s="72">
        <v>4.0190000000000001</v>
      </c>
      <c r="V2335" s="72">
        <v>13.238</v>
      </c>
      <c r="W2335" s="12">
        <v>1033.7539999999999</v>
      </c>
      <c r="X2335" s="72">
        <v>21.033999999999999</v>
      </c>
      <c r="Y2335" s="72">
        <v>5.2249999999999996</v>
      </c>
      <c r="Z2335" s="12">
        <v>1231.2719999999999</v>
      </c>
      <c r="AA2335" s="72">
        <v>25.052</v>
      </c>
      <c r="AB2335" s="72">
        <v>3.8069999999999999</v>
      </c>
      <c r="AC2335" s="12">
        <v>4156.17</v>
      </c>
      <c r="AD2335" s="72">
        <v>84.564999999999998</v>
      </c>
      <c r="AE2335" s="72">
        <v>3.0150000000000001</v>
      </c>
      <c r="AF2335" s="12">
        <v>2.2149999999999999</v>
      </c>
      <c r="AG2335" s="72">
        <v>4.4999999999999998E-2</v>
      </c>
      <c r="AH2335" s="72">
        <v>108.505</v>
      </c>
      <c r="AI2335" s="12">
        <v>73.518000000000001</v>
      </c>
      <c r="AJ2335" s="72">
        <v>1.496</v>
      </c>
      <c r="AK2335" s="72">
        <v>25.888999999999999</v>
      </c>
      <c r="AL2335" s="12">
        <v>75.733000000000004</v>
      </c>
      <c r="AM2335" s="72">
        <v>1.5409999999999999</v>
      </c>
      <c r="AN2335" s="72">
        <v>25.141999999999999</v>
      </c>
      <c r="AO2335" s="12">
        <v>4231.9040000000005</v>
      </c>
      <c r="AP2335" s="72">
        <v>86.105999999999995</v>
      </c>
      <c r="AQ2335" s="72">
        <v>2.9380000000000002</v>
      </c>
      <c r="AR2335" s="12">
        <v>106.297</v>
      </c>
      <c r="AS2335" s="72">
        <v>2.1629999999999998</v>
      </c>
      <c r="AT2335" s="72">
        <v>25.062999999999999</v>
      </c>
      <c r="AU2335" s="12">
        <v>7.4870000000000001</v>
      </c>
      <c r="AV2335" s="72">
        <v>0.152</v>
      </c>
      <c r="AW2335" s="72">
        <v>42.030999999999999</v>
      </c>
      <c r="AX2335" s="12">
        <v>119.774</v>
      </c>
      <c r="AY2335" s="72">
        <v>2.4369999999999998</v>
      </c>
      <c r="AZ2335" s="72">
        <v>21.242000000000001</v>
      </c>
      <c r="BA2335" s="12">
        <v>127.261</v>
      </c>
      <c r="BB2335" s="72">
        <v>2.589</v>
      </c>
      <c r="BC2335" s="72">
        <v>20.11</v>
      </c>
      <c r="BD2335" s="12">
        <v>104.539</v>
      </c>
      <c r="BE2335" s="72">
        <v>2.1269999999999998</v>
      </c>
      <c r="BF2335" s="72">
        <v>24.652999999999999</v>
      </c>
      <c r="BG2335" s="12">
        <v>231.8</v>
      </c>
      <c r="BH2335" s="72">
        <v>4.7160000000000002</v>
      </c>
      <c r="BI2335" s="72">
        <v>13.227</v>
      </c>
      <c r="BJ2335" s="12">
        <v>288.99799999999999</v>
      </c>
      <c r="BK2335" s="72">
        <v>5.88</v>
      </c>
      <c r="BL2335" s="72">
        <v>11.367000000000001</v>
      </c>
      <c r="BM2335" s="12">
        <v>55.774999999999999</v>
      </c>
      <c r="BN2335" s="72">
        <v>1.135</v>
      </c>
      <c r="BO2335" s="72">
        <v>30.225000000000001</v>
      </c>
      <c r="BP2335" s="12">
        <v>344.77300000000002</v>
      </c>
      <c r="BQ2335" s="72">
        <v>7.0149999999999997</v>
      </c>
      <c r="BR2335" s="72">
        <v>10.122</v>
      </c>
      <c r="BS2335" s="12">
        <v>682.87</v>
      </c>
      <c r="BT2335" s="72">
        <v>13.894</v>
      </c>
      <c r="BU2335" s="72">
        <v>7.0419999999999998</v>
      </c>
      <c r="BV2335" s="12">
        <v>4914.7730000000001</v>
      </c>
      <c r="BW2335" s="72">
        <v>100</v>
      </c>
      <c r="BX2335" s="72">
        <v>2.8330000000000002</v>
      </c>
      <c r="BY2335" s="13"/>
      <c r="BZ2335" s="13"/>
    </row>
    <row r="2336" spans="1:78" ht="12.75" customHeight="1">
      <c r="A2336" s="122" t="s">
        <v>65</v>
      </c>
      <c r="B2336" s="71" t="s">
        <v>70</v>
      </c>
      <c r="C2336" s="71" t="s">
        <v>26</v>
      </c>
      <c r="D2336" s="34">
        <v>45078</v>
      </c>
      <c r="E2336" s="12">
        <v>2916.65</v>
      </c>
      <c r="F2336" s="72">
        <v>59.341000000000001</v>
      </c>
      <c r="G2336" s="72">
        <v>2.8780000000000001</v>
      </c>
      <c r="H2336" s="12">
        <v>96.320999999999998</v>
      </c>
      <c r="I2336" s="72">
        <v>1.96</v>
      </c>
      <c r="J2336" s="72">
        <v>28.779</v>
      </c>
      <c r="K2336" s="12">
        <v>88.388999999999996</v>
      </c>
      <c r="L2336" s="72">
        <v>1.798</v>
      </c>
      <c r="M2336" s="72">
        <v>25.157</v>
      </c>
      <c r="N2336" s="12">
        <v>184.71</v>
      </c>
      <c r="O2336" s="72">
        <v>3.758</v>
      </c>
      <c r="P2336" s="72">
        <v>20.154</v>
      </c>
      <c r="Q2336" s="12">
        <v>28.413</v>
      </c>
      <c r="R2336" s="72">
        <v>0.57799999999999996</v>
      </c>
      <c r="S2336" s="72">
        <v>29.177</v>
      </c>
      <c r="T2336" s="12">
        <v>213.124</v>
      </c>
      <c r="U2336" s="72">
        <v>4.3360000000000003</v>
      </c>
      <c r="V2336" s="72">
        <v>17.667000000000002</v>
      </c>
      <c r="W2336" s="12">
        <v>1014.89</v>
      </c>
      <c r="X2336" s="72">
        <v>20.649000000000001</v>
      </c>
      <c r="Y2336" s="72">
        <v>6.6219999999999999</v>
      </c>
      <c r="Z2336" s="12">
        <v>1228.0139999999999</v>
      </c>
      <c r="AA2336" s="72">
        <v>24.984999999999999</v>
      </c>
      <c r="AB2336" s="72">
        <v>5.0369999999999999</v>
      </c>
      <c r="AC2336" s="12">
        <v>4144.6629999999996</v>
      </c>
      <c r="AD2336" s="72">
        <v>84.325999999999993</v>
      </c>
      <c r="AE2336" s="72">
        <v>2.6259999999999999</v>
      </c>
      <c r="AF2336" s="12">
        <v>0</v>
      </c>
      <c r="AG2336" s="72">
        <v>0</v>
      </c>
      <c r="AH2336" s="72">
        <v>0</v>
      </c>
      <c r="AI2336" s="12">
        <v>79.344999999999999</v>
      </c>
      <c r="AJ2336" s="72">
        <v>1.6140000000000001</v>
      </c>
      <c r="AK2336" s="72">
        <v>25.66</v>
      </c>
      <c r="AL2336" s="12">
        <v>79.344999999999999</v>
      </c>
      <c r="AM2336" s="72">
        <v>1.6140000000000001</v>
      </c>
      <c r="AN2336" s="72">
        <v>25.66</v>
      </c>
      <c r="AO2336" s="12">
        <v>4224.0079999999998</v>
      </c>
      <c r="AP2336" s="72">
        <v>85.94</v>
      </c>
      <c r="AQ2336" s="72">
        <v>2.3959999999999999</v>
      </c>
      <c r="AR2336" s="12">
        <v>59.813000000000002</v>
      </c>
      <c r="AS2336" s="72">
        <v>1.2170000000000001</v>
      </c>
      <c r="AT2336" s="72">
        <v>27.587</v>
      </c>
      <c r="AU2336" s="12">
        <v>5.327</v>
      </c>
      <c r="AV2336" s="72">
        <v>0.108</v>
      </c>
      <c r="AW2336" s="72">
        <v>59.997</v>
      </c>
      <c r="AX2336" s="12">
        <v>64.308999999999997</v>
      </c>
      <c r="AY2336" s="72">
        <v>1.3080000000000001</v>
      </c>
      <c r="AZ2336" s="72">
        <v>28.344000000000001</v>
      </c>
      <c r="BA2336" s="12">
        <v>69.635000000000005</v>
      </c>
      <c r="BB2336" s="72">
        <v>1.417</v>
      </c>
      <c r="BC2336" s="72">
        <v>26.19</v>
      </c>
      <c r="BD2336" s="12">
        <v>82.676000000000002</v>
      </c>
      <c r="BE2336" s="72">
        <v>1.6819999999999999</v>
      </c>
      <c r="BF2336" s="72">
        <v>18.818000000000001</v>
      </c>
      <c r="BG2336" s="12">
        <v>152.31200000000001</v>
      </c>
      <c r="BH2336" s="72">
        <v>3.0990000000000002</v>
      </c>
      <c r="BI2336" s="72">
        <v>17.399000000000001</v>
      </c>
      <c r="BJ2336" s="12">
        <v>404.27100000000002</v>
      </c>
      <c r="BK2336" s="72">
        <v>8.2249999999999996</v>
      </c>
      <c r="BL2336" s="72">
        <v>10.454000000000001</v>
      </c>
      <c r="BM2336" s="12">
        <v>74.655000000000001</v>
      </c>
      <c r="BN2336" s="72">
        <v>1.5189999999999999</v>
      </c>
      <c r="BO2336" s="72">
        <v>29.806000000000001</v>
      </c>
      <c r="BP2336" s="12">
        <v>478.92599999999999</v>
      </c>
      <c r="BQ2336" s="72">
        <v>9.7439999999999998</v>
      </c>
      <c r="BR2336" s="72">
        <v>8.9499999999999993</v>
      </c>
      <c r="BS2336" s="12">
        <v>691.05100000000004</v>
      </c>
      <c r="BT2336" s="72">
        <v>14.06</v>
      </c>
      <c r="BU2336" s="72">
        <v>6.7919999999999998</v>
      </c>
      <c r="BV2336" s="12">
        <v>4915.0590000000002</v>
      </c>
      <c r="BW2336" s="72">
        <v>100</v>
      </c>
      <c r="BX2336" s="72">
        <v>2.2269999999999999</v>
      </c>
      <c r="BY2336" s="13"/>
      <c r="BZ2336" s="13"/>
    </row>
    <row r="2337" spans="1:78" ht="12.75" customHeight="1">
      <c r="A2337" s="122" t="s">
        <v>65</v>
      </c>
      <c r="B2337" s="71" t="s">
        <v>70</v>
      </c>
      <c r="C2337" s="71" t="s">
        <v>26</v>
      </c>
      <c r="D2337" s="34">
        <v>45170</v>
      </c>
      <c r="E2337" s="12">
        <v>3089.1709999999998</v>
      </c>
      <c r="F2337" s="72">
        <v>58.85</v>
      </c>
      <c r="G2337" s="72">
        <v>2.72</v>
      </c>
      <c r="H2337" s="12">
        <v>85.055999999999997</v>
      </c>
      <c r="I2337" s="72">
        <v>1.62</v>
      </c>
      <c r="J2337" s="72">
        <v>20.818000000000001</v>
      </c>
      <c r="K2337" s="12">
        <v>99.513000000000005</v>
      </c>
      <c r="L2337" s="72">
        <v>1.8959999999999999</v>
      </c>
      <c r="M2337" s="72">
        <v>20.446999999999999</v>
      </c>
      <c r="N2337" s="12">
        <v>184.56800000000001</v>
      </c>
      <c r="O2337" s="72">
        <v>3.516</v>
      </c>
      <c r="P2337" s="72">
        <v>14.395</v>
      </c>
      <c r="Q2337" s="12">
        <v>18.228000000000002</v>
      </c>
      <c r="R2337" s="72">
        <v>0.34699999999999998</v>
      </c>
      <c r="S2337" s="72">
        <v>44.128999999999998</v>
      </c>
      <c r="T2337" s="12">
        <v>202.79599999999999</v>
      </c>
      <c r="U2337" s="72">
        <v>3.863</v>
      </c>
      <c r="V2337" s="72">
        <v>14.272</v>
      </c>
      <c r="W2337" s="12">
        <v>1111.3320000000001</v>
      </c>
      <c r="X2337" s="72">
        <v>21.170999999999999</v>
      </c>
      <c r="Y2337" s="72">
        <v>6.0069999999999997</v>
      </c>
      <c r="Z2337" s="12">
        <v>1314.1279999999999</v>
      </c>
      <c r="AA2337" s="72">
        <v>25.035</v>
      </c>
      <c r="AB2337" s="72">
        <v>5.3789999999999996</v>
      </c>
      <c r="AC2337" s="12">
        <v>4403.299</v>
      </c>
      <c r="AD2337" s="72">
        <v>83.884</v>
      </c>
      <c r="AE2337" s="72">
        <v>2.508</v>
      </c>
      <c r="AF2337" s="12">
        <v>12.548</v>
      </c>
      <c r="AG2337" s="72">
        <v>0.23899999999999999</v>
      </c>
      <c r="AH2337" s="72">
        <v>58.036000000000001</v>
      </c>
      <c r="AI2337" s="12">
        <v>103.18899999999999</v>
      </c>
      <c r="AJ2337" s="72">
        <v>1.966</v>
      </c>
      <c r="AK2337" s="72">
        <v>24.48</v>
      </c>
      <c r="AL2337" s="12">
        <v>115.73699999999999</v>
      </c>
      <c r="AM2337" s="72">
        <v>2.2050000000000001</v>
      </c>
      <c r="AN2337" s="72">
        <v>20.956</v>
      </c>
      <c r="AO2337" s="12">
        <v>4519.0360000000001</v>
      </c>
      <c r="AP2337" s="72">
        <v>86.088999999999999</v>
      </c>
      <c r="AQ2337" s="72">
        <v>2.4689999999999999</v>
      </c>
      <c r="AR2337" s="12">
        <v>71.680000000000007</v>
      </c>
      <c r="AS2337" s="72">
        <v>1.3660000000000001</v>
      </c>
      <c r="AT2337" s="72">
        <v>20.978000000000002</v>
      </c>
      <c r="AU2337" s="12">
        <v>9.9469999999999992</v>
      </c>
      <c r="AV2337" s="72">
        <v>0.189</v>
      </c>
      <c r="AW2337" s="72">
        <v>69.736999999999995</v>
      </c>
      <c r="AX2337" s="12">
        <v>100.565</v>
      </c>
      <c r="AY2337" s="72">
        <v>1.9159999999999999</v>
      </c>
      <c r="AZ2337" s="72">
        <v>22.431000000000001</v>
      </c>
      <c r="BA2337" s="12">
        <v>110.512</v>
      </c>
      <c r="BB2337" s="72">
        <v>2.105</v>
      </c>
      <c r="BC2337" s="72">
        <v>23.504000000000001</v>
      </c>
      <c r="BD2337" s="12">
        <v>93.147999999999996</v>
      </c>
      <c r="BE2337" s="72">
        <v>1.7749999999999999</v>
      </c>
      <c r="BF2337" s="72">
        <v>18.841999999999999</v>
      </c>
      <c r="BG2337" s="12">
        <v>203.66</v>
      </c>
      <c r="BH2337" s="72">
        <v>3.88</v>
      </c>
      <c r="BI2337" s="72">
        <v>13.103999999999999</v>
      </c>
      <c r="BJ2337" s="12">
        <v>412.38200000000001</v>
      </c>
      <c r="BK2337" s="72">
        <v>7.8559999999999999</v>
      </c>
      <c r="BL2337" s="72">
        <v>10.99</v>
      </c>
      <c r="BM2337" s="12">
        <v>42.484999999999999</v>
      </c>
      <c r="BN2337" s="72">
        <v>0.80900000000000005</v>
      </c>
      <c r="BO2337" s="72">
        <v>30.524999999999999</v>
      </c>
      <c r="BP2337" s="12">
        <v>454.86599999999999</v>
      </c>
      <c r="BQ2337" s="72">
        <v>8.6649999999999991</v>
      </c>
      <c r="BR2337" s="72">
        <v>10.125</v>
      </c>
      <c r="BS2337" s="12">
        <v>730.20699999999999</v>
      </c>
      <c r="BT2337" s="72">
        <v>13.911</v>
      </c>
      <c r="BU2337" s="72">
        <v>7.0339999999999998</v>
      </c>
      <c r="BV2337" s="12">
        <v>5249.2430000000004</v>
      </c>
      <c r="BW2337" s="72">
        <v>100</v>
      </c>
      <c r="BX2337" s="72">
        <v>2.4180000000000001</v>
      </c>
      <c r="BY2337" s="13"/>
      <c r="BZ2337" s="13"/>
    </row>
    <row r="2338" spans="1:78" ht="12.75" customHeight="1">
      <c r="A2338" s="122" t="s">
        <v>65</v>
      </c>
      <c r="B2338" s="71" t="s">
        <v>70</v>
      </c>
      <c r="C2338" s="71" t="s">
        <v>26</v>
      </c>
      <c r="D2338" s="34">
        <v>45261</v>
      </c>
      <c r="E2338" s="12">
        <v>2841.471</v>
      </c>
      <c r="F2338" s="72">
        <v>56.801000000000002</v>
      </c>
      <c r="G2338" s="72">
        <v>2.613</v>
      </c>
      <c r="H2338" s="12">
        <v>78.863</v>
      </c>
      <c r="I2338" s="72">
        <v>1.5760000000000001</v>
      </c>
      <c r="J2338" s="72">
        <v>24.606000000000002</v>
      </c>
      <c r="K2338" s="12">
        <v>100.479</v>
      </c>
      <c r="L2338" s="72">
        <v>2.0089999999999999</v>
      </c>
      <c r="M2338" s="72">
        <v>21.126999999999999</v>
      </c>
      <c r="N2338" s="12">
        <v>179.34299999999999</v>
      </c>
      <c r="O2338" s="72">
        <v>3.585</v>
      </c>
      <c r="P2338" s="72">
        <v>15.563000000000001</v>
      </c>
      <c r="Q2338" s="12">
        <v>61.054000000000002</v>
      </c>
      <c r="R2338" s="72">
        <v>1.22</v>
      </c>
      <c r="S2338" s="72">
        <v>27.303999999999998</v>
      </c>
      <c r="T2338" s="12">
        <v>240.39699999999999</v>
      </c>
      <c r="U2338" s="72">
        <v>4.806</v>
      </c>
      <c r="V2338" s="72">
        <v>10.92</v>
      </c>
      <c r="W2338" s="12">
        <v>1118.691</v>
      </c>
      <c r="X2338" s="72">
        <v>22.361999999999998</v>
      </c>
      <c r="Y2338" s="72">
        <v>4.2960000000000003</v>
      </c>
      <c r="Z2338" s="12">
        <v>1359.087</v>
      </c>
      <c r="AA2338" s="72">
        <v>27.167999999999999</v>
      </c>
      <c r="AB2338" s="72">
        <v>4.0190000000000001</v>
      </c>
      <c r="AC2338" s="12">
        <v>4200.558</v>
      </c>
      <c r="AD2338" s="72">
        <v>83.968999999999994</v>
      </c>
      <c r="AE2338" s="72">
        <v>2.5249999999999999</v>
      </c>
      <c r="AF2338" s="12">
        <v>5.532</v>
      </c>
      <c r="AG2338" s="72">
        <v>0.111</v>
      </c>
      <c r="AH2338" s="72">
        <v>104.304</v>
      </c>
      <c r="AI2338" s="12">
        <v>76.093999999999994</v>
      </c>
      <c r="AJ2338" s="72">
        <v>1.5209999999999999</v>
      </c>
      <c r="AK2338" s="72">
        <v>23.055</v>
      </c>
      <c r="AL2338" s="12">
        <v>81.626000000000005</v>
      </c>
      <c r="AM2338" s="72">
        <v>1.6319999999999999</v>
      </c>
      <c r="AN2338" s="72">
        <v>19.863</v>
      </c>
      <c r="AO2338" s="12">
        <v>4282.1840000000002</v>
      </c>
      <c r="AP2338" s="72">
        <v>85.6</v>
      </c>
      <c r="AQ2338" s="72">
        <v>2.524</v>
      </c>
      <c r="AR2338" s="12">
        <v>48.908000000000001</v>
      </c>
      <c r="AS2338" s="72">
        <v>0.97799999999999998</v>
      </c>
      <c r="AT2338" s="72">
        <v>36.149000000000001</v>
      </c>
      <c r="AU2338" s="12">
        <v>13.082000000000001</v>
      </c>
      <c r="AV2338" s="72">
        <v>0.26100000000000001</v>
      </c>
      <c r="AW2338" s="72">
        <v>48.683</v>
      </c>
      <c r="AX2338" s="12">
        <v>83.165999999999997</v>
      </c>
      <c r="AY2338" s="72">
        <v>1.6619999999999999</v>
      </c>
      <c r="AZ2338" s="72">
        <v>24.913</v>
      </c>
      <c r="BA2338" s="12">
        <v>96.247</v>
      </c>
      <c r="BB2338" s="72">
        <v>1.9239999999999999</v>
      </c>
      <c r="BC2338" s="72">
        <v>24.818000000000001</v>
      </c>
      <c r="BD2338" s="12">
        <v>58.905000000000001</v>
      </c>
      <c r="BE2338" s="72">
        <v>1.177</v>
      </c>
      <c r="BF2338" s="72">
        <v>25.021000000000001</v>
      </c>
      <c r="BG2338" s="12">
        <v>155.15199999999999</v>
      </c>
      <c r="BH2338" s="72">
        <v>3.101</v>
      </c>
      <c r="BI2338" s="72">
        <v>16.959</v>
      </c>
      <c r="BJ2338" s="12">
        <v>428.892</v>
      </c>
      <c r="BK2338" s="72">
        <v>8.5730000000000004</v>
      </c>
      <c r="BL2338" s="72">
        <v>10.057</v>
      </c>
      <c r="BM2338" s="12">
        <v>87.399000000000001</v>
      </c>
      <c r="BN2338" s="72">
        <v>1.7470000000000001</v>
      </c>
      <c r="BO2338" s="72">
        <v>28.297999999999998</v>
      </c>
      <c r="BP2338" s="12">
        <v>516.29</v>
      </c>
      <c r="BQ2338" s="72">
        <v>10.321</v>
      </c>
      <c r="BR2338" s="72">
        <v>8.8620000000000001</v>
      </c>
      <c r="BS2338" s="12">
        <v>720.35</v>
      </c>
      <c r="BT2338" s="72">
        <v>14.4</v>
      </c>
      <c r="BU2338" s="72">
        <v>6.4770000000000003</v>
      </c>
      <c r="BV2338" s="12">
        <v>5002.5339999999997</v>
      </c>
      <c r="BW2338" s="72">
        <v>100</v>
      </c>
      <c r="BX2338" s="72">
        <v>2.0579999999999998</v>
      </c>
      <c r="BY2338" s="13"/>
      <c r="BZ2338" s="13"/>
    </row>
    <row r="2339" spans="1:78" ht="12.75" customHeight="1">
      <c r="A2339" s="122" t="s">
        <v>65</v>
      </c>
      <c r="B2339" s="71" t="s">
        <v>70</v>
      </c>
      <c r="C2339" s="71" t="s">
        <v>26</v>
      </c>
      <c r="D2339" s="34">
        <v>45352</v>
      </c>
      <c r="E2339" s="12">
        <v>3040.2139999999999</v>
      </c>
      <c r="F2339" s="72">
        <v>60.177999999999997</v>
      </c>
      <c r="G2339" s="72">
        <v>3.7320000000000002</v>
      </c>
      <c r="H2339" s="12">
        <v>78.331000000000003</v>
      </c>
      <c r="I2339" s="72">
        <v>1.55</v>
      </c>
      <c r="J2339" s="72">
        <v>21.294</v>
      </c>
      <c r="K2339" s="12">
        <v>77.936999999999998</v>
      </c>
      <c r="L2339" s="72">
        <v>1.5429999999999999</v>
      </c>
      <c r="M2339" s="72">
        <v>18.367999999999999</v>
      </c>
      <c r="N2339" s="12">
        <v>156.268</v>
      </c>
      <c r="O2339" s="72">
        <v>3.093</v>
      </c>
      <c r="P2339" s="72">
        <v>13.692</v>
      </c>
      <c r="Q2339" s="12">
        <v>56.841999999999999</v>
      </c>
      <c r="R2339" s="72">
        <v>1.125</v>
      </c>
      <c r="S2339" s="72">
        <v>30.709</v>
      </c>
      <c r="T2339" s="12">
        <v>213.11</v>
      </c>
      <c r="U2339" s="72">
        <v>4.218</v>
      </c>
      <c r="V2339" s="72">
        <v>15.487</v>
      </c>
      <c r="W2339" s="12">
        <v>969.61599999999999</v>
      </c>
      <c r="X2339" s="72">
        <v>19.192</v>
      </c>
      <c r="Y2339" s="72">
        <v>5.6559999999999997</v>
      </c>
      <c r="Z2339" s="12">
        <v>1182.7249999999999</v>
      </c>
      <c r="AA2339" s="72">
        <v>23.411000000000001</v>
      </c>
      <c r="AB2339" s="72">
        <v>5.4480000000000004</v>
      </c>
      <c r="AC2339" s="12">
        <v>4222.9390000000003</v>
      </c>
      <c r="AD2339" s="72">
        <v>83.587999999999994</v>
      </c>
      <c r="AE2339" s="72">
        <v>3.0779999999999998</v>
      </c>
      <c r="AF2339" s="12">
        <v>21.141999999999999</v>
      </c>
      <c r="AG2339" s="72">
        <v>0.41799999999999998</v>
      </c>
      <c r="AH2339" s="72">
        <v>53.292000000000002</v>
      </c>
      <c r="AI2339" s="12">
        <v>100.483</v>
      </c>
      <c r="AJ2339" s="72">
        <v>1.9890000000000001</v>
      </c>
      <c r="AK2339" s="72">
        <v>18.766999999999999</v>
      </c>
      <c r="AL2339" s="12">
        <v>121.625</v>
      </c>
      <c r="AM2339" s="72">
        <v>2.407</v>
      </c>
      <c r="AN2339" s="72">
        <v>16.03</v>
      </c>
      <c r="AO2339" s="12">
        <v>4344.5640000000003</v>
      </c>
      <c r="AP2339" s="72">
        <v>85.995999999999995</v>
      </c>
      <c r="AQ2339" s="72">
        <v>3.0489999999999999</v>
      </c>
      <c r="AR2339" s="12">
        <v>81.647999999999996</v>
      </c>
      <c r="AS2339" s="72">
        <v>1.6160000000000001</v>
      </c>
      <c r="AT2339" s="72">
        <v>28.306000000000001</v>
      </c>
      <c r="AU2339" s="12">
        <v>4.37</v>
      </c>
      <c r="AV2339" s="72">
        <v>8.6999999999999994E-2</v>
      </c>
      <c r="AW2339" s="72">
        <v>83.147999999999996</v>
      </c>
      <c r="AX2339" s="12">
        <v>94.789000000000001</v>
      </c>
      <c r="AY2339" s="72">
        <v>1.8759999999999999</v>
      </c>
      <c r="AZ2339" s="72">
        <v>18.706</v>
      </c>
      <c r="BA2339" s="12">
        <v>99.159000000000006</v>
      </c>
      <c r="BB2339" s="72">
        <v>1.9630000000000001</v>
      </c>
      <c r="BC2339" s="72">
        <v>17.494</v>
      </c>
      <c r="BD2339" s="12">
        <v>56.185000000000002</v>
      </c>
      <c r="BE2339" s="72">
        <v>1.1120000000000001</v>
      </c>
      <c r="BF2339" s="72">
        <v>26.436</v>
      </c>
      <c r="BG2339" s="12">
        <v>155.34399999999999</v>
      </c>
      <c r="BH2339" s="72">
        <v>3.0750000000000002</v>
      </c>
      <c r="BI2339" s="72">
        <v>17.625</v>
      </c>
      <c r="BJ2339" s="12">
        <v>431.517</v>
      </c>
      <c r="BK2339" s="72">
        <v>8.5410000000000004</v>
      </c>
      <c r="BL2339" s="72">
        <v>8.0980000000000008</v>
      </c>
      <c r="BM2339" s="12">
        <v>38.997</v>
      </c>
      <c r="BN2339" s="72">
        <v>0.77200000000000002</v>
      </c>
      <c r="BO2339" s="72">
        <v>44.043999999999997</v>
      </c>
      <c r="BP2339" s="12">
        <v>470.51299999999998</v>
      </c>
      <c r="BQ2339" s="72">
        <v>9.3130000000000006</v>
      </c>
      <c r="BR2339" s="72">
        <v>8.7780000000000005</v>
      </c>
      <c r="BS2339" s="12">
        <v>707.505</v>
      </c>
      <c r="BT2339" s="72">
        <v>14.004</v>
      </c>
      <c r="BU2339" s="72">
        <v>5.7030000000000003</v>
      </c>
      <c r="BV2339" s="12">
        <v>5052.0690000000004</v>
      </c>
      <c r="BW2339" s="72">
        <v>100</v>
      </c>
      <c r="BX2339" s="72">
        <v>2.6909999999999998</v>
      </c>
      <c r="BY2339" s="13"/>
      <c r="BZ2339" s="13"/>
    </row>
    <row r="2340" spans="1:78" ht="12.75" customHeight="1">
      <c r="A2340" s="122" t="s">
        <v>65</v>
      </c>
      <c r="B2340" s="71" t="s">
        <v>70</v>
      </c>
      <c r="C2340" s="71" t="s">
        <v>26</v>
      </c>
      <c r="D2340" s="34">
        <v>45444</v>
      </c>
      <c r="E2340" s="12">
        <v>3117.8589999999999</v>
      </c>
      <c r="F2340" s="72">
        <v>60.453000000000003</v>
      </c>
      <c r="G2340" s="72">
        <v>2.4700000000000002</v>
      </c>
      <c r="H2340" s="12">
        <v>59.850999999999999</v>
      </c>
      <c r="I2340" s="72">
        <v>1.1599999999999999</v>
      </c>
      <c r="J2340" s="72">
        <v>27.699000000000002</v>
      </c>
      <c r="K2340" s="12">
        <v>106.85</v>
      </c>
      <c r="L2340" s="72">
        <v>2.0720000000000001</v>
      </c>
      <c r="M2340" s="72">
        <v>20.140999999999998</v>
      </c>
      <c r="N2340" s="12">
        <v>166.70099999999999</v>
      </c>
      <c r="O2340" s="72">
        <v>3.2320000000000002</v>
      </c>
      <c r="P2340" s="72">
        <v>17.373000000000001</v>
      </c>
      <c r="Q2340" s="12">
        <v>67.248000000000005</v>
      </c>
      <c r="R2340" s="72">
        <v>1.304</v>
      </c>
      <c r="S2340" s="72">
        <v>25.109000000000002</v>
      </c>
      <c r="T2340" s="12">
        <v>233.94900000000001</v>
      </c>
      <c r="U2340" s="72">
        <v>4.5359999999999996</v>
      </c>
      <c r="V2340" s="72">
        <v>12.201000000000001</v>
      </c>
      <c r="W2340" s="12">
        <v>982.51599999999996</v>
      </c>
      <c r="X2340" s="72">
        <v>19.05</v>
      </c>
      <c r="Y2340" s="72">
        <v>5.6879999999999997</v>
      </c>
      <c r="Z2340" s="12">
        <v>1216.4649999999999</v>
      </c>
      <c r="AA2340" s="72">
        <v>23.585999999999999</v>
      </c>
      <c r="AB2340" s="72">
        <v>5.07</v>
      </c>
      <c r="AC2340" s="12">
        <v>4334.3249999999998</v>
      </c>
      <c r="AD2340" s="72">
        <v>84.039000000000001</v>
      </c>
      <c r="AE2340" s="72">
        <v>2.3490000000000002</v>
      </c>
      <c r="AF2340" s="12">
        <v>5.0250000000000004</v>
      </c>
      <c r="AG2340" s="72">
        <v>9.7000000000000003E-2</v>
      </c>
      <c r="AH2340" s="72">
        <v>110.97499999999999</v>
      </c>
      <c r="AI2340" s="12">
        <v>66.66</v>
      </c>
      <c r="AJ2340" s="72">
        <v>1.292</v>
      </c>
      <c r="AK2340" s="72">
        <v>27.762</v>
      </c>
      <c r="AL2340" s="12">
        <v>71.685000000000002</v>
      </c>
      <c r="AM2340" s="72">
        <v>1.39</v>
      </c>
      <c r="AN2340" s="72">
        <v>23.36</v>
      </c>
      <c r="AO2340" s="12">
        <v>4406.01</v>
      </c>
      <c r="AP2340" s="72">
        <v>85.429000000000002</v>
      </c>
      <c r="AQ2340" s="72">
        <v>2.3740000000000001</v>
      </c>
      <c r="AR2340" s="12">
        <v>58.786999999999999</v>
      </c>
      <c r="AS2340" s="72">
        <v>1.1399999999999999</v>
      </c>
      <c r="AT2340" s="72">
        <v>27.117000000000001</v>
      </c>
      <c r="AU2340" s="12">
        <v>10.98</v>
      </c>
      <c r="AV2340" s="72">
        <v>0.21299999999999999</v>
      </c>
      <c r="AW2340" s="72">
        <v>60.203000000000003</v>
      </c>
      <c r="AX2340" s="12">
        <v>119.6</v>
      </c>
      <c r="AY2340" s="72">
        <v>2.319</v>
      </c>
      <c r="AZ2340" s="72">
        <v>22.146999999999998</v>
      </c>
      <c r="BA2340" s="12">
        <v>130.57900000000001</v>
      </c>
      <c r="BB2340" s="72">
        <v>2.532</v>
      </c>
      <c r="BC2340" s="72">
        <v>19.895</v>
      </c>
      <c r="BD2340" s="12">
        <v>64.933999999999997</v>
      </c>
      <c r="BE2340" s="72">
        <v>1.2589999999999999</v>
      </c>
      <c r="BF2340" s="72">
        <v>27.349</v>
      </c>
      <c r="BG2340" s="12">
        <v>195.51300000000001</v>
      </c>
      <c r="BH2340" s="72">
        <v>3.7909999999999999</v>
      </c>
      <c r="BI2340" s="72">
        <v>16.506</v>
      </c>
      <c r="BJ2340" s="12">
        <v>446.35399999999998</v>
      </c>
      <c r="BK2340" s="72">
        <v>8.6539999999999999</v>
      </c>
      <c r="BL2340" s="72">
        <v>11.125</v>
      </c>
      <c r="BM2340" s="12">
        <v>50.829000000000001</v>
      </c>
      <c r="BN2340" s="72">
        <v>0.98599999999999999</v>
      </c>
      <c r="BO2340" s="72">
        <v>33.941000000000003</v>
      </c>
      <c r="BP2340" s="12">
        <v>497.18299999999999</v>
      </c>
      <c r="BQ2340" s="72">
        <v>9.64</v>
      </c>
      <c r="BR2340" s="72">
        <v>9.6539999999999999</v>
      </c>
      <c r="BS2340" s="12">
        <v>751.48199999999997</v>
      </c>
      <c r="BT2340" s="72">
        <v>14.571</v>
      </c>
      <c r="BU2340" s="72">
        <v>7.524</v>
      </c>
      <c r="BV2340" s="12">
        <v>5157.4920000000002</v>
      </c>
      <c r="BW2340" s="72">
        <v>100</v>
      </c>
      <c r="BX2340" s="72">
        <v>2.472</v>
      </c>
      <c r="BY2340" s="13"/>
      <c r="BZ2340" s="13"/>
    </row>
    <row r="2341" spans="1:78" ht="12.75" customHeight="1">
      <c r="A2341" s="122" t="s">
        <v>65</v>
      </c>
      <c r="B2341" s="71" t="s">
        <v>70</v>
      </c>
      <c r="C2341" s="71" t="s">
        <v>26</v>
      </c>
      <c r="D2341" s="34">
        <v>45536</v>
      </c>
      <c r="E2341" s="12">
        <v>3082.88</v>
      </c>
      <c r="F2341" s="72">
        <v>58.642000000000003</v>
      </c>
      <c r="G2341" s="72">
        <v>2.84</v>
      </c>
      <c r="H2341" s="12">
        <v>63.152999999999999</v>
      </c>
      <c r="I2341" s="72">
        <v>1.2010000000000001</v>
      </c>
      <c r="J2341" s="72">
        <v>24.276</v>
      </c>
      <c r="K2341" s="12">
        <v>96.283000000000001</v>
      </c>
      <c r="L2341" s="72">
        <v>1.831</v>
      </c>
      <c r="M2341" s="72">
        <v>22.742999999999999</v>
      </c>
      <c r="N2341" s="12">
        <v>159.43600000000001</v>
      </c>
      <c r="O2341" s="72">
        <v>3.0329999999999999</v>
      </c>
      <c r="P2341" s="72">
        <v>16.241</v>
      </c>
      <c r="Q2341" s="12">
        <v>39.905999999999999</v>
      </c>
      <c r="R2341" s="72">
        <v>0.75900000000000001</v>
      </c>
      <c r="S2341" s="72">
        <v>34.954000000000001</v>
      </c>
      <c r="T2341" s="12">
        <v>199.34200000000001</v>
      </c>
      <c r="U2341" s="72">
        <v>3.7919999999999998</v>
      </c>
      <c r="V2341" s="72">
        <v>16.018999999999998</v>
      </c>
      <c r="W2341" s="12">
        <v>1108.702</v>
      </c>
      <c r="X2341" s="72">
        <v>21.09</v>
      </c>
      <c r="Y2341" s="72">
        <v>5.9589999999999996</v>
      </c>
      <c r="Z2341" s="12">
        <v>1308.0450000000001</v>
      </c>
      <c r="AA2341" s="72">
        <v>24.881</v>
      </c>
      <c r="AB2341" s="72">
        <v>5.3120000000000003</v>
      </c>
      <c r="AC2341" s="12">
        <v>4390.9250000000002</v>
      </c>
      <c r="AD2341" s="72">
        <v>83.522999999999996</v>
      </c>
      <c r="AE2341" s="72">
        <v>2.3639999999999999</v>
      </c>
      <c r="AF2341" s="12">
        <v>0</v>
      </c>
      <c r="AG2341" s="72">
        <v>0</v>
      </c>
      <c r="AH2341" s="72">
        <v>0</v>
      </c>
      <c r="AI2341" s="12">
        <v>92.337999999999994</v>
      </c>
      <c r="AJ2341" s="72">
        <v>1.756</v>
      </c>
      <c r="AK2341" s="72">
        <v>21.62</v>
      </c>
      <c r="AL2341" s="12">
        <v>92.337999999999994</v>
      </c>
      <c r="AM2341" s="72">
        <v>1.756</v>
      </c>
      <c r="AN2341" s="72">
        <v>21.62</v>
      </c>
      <c r="AO2341" s="12">
        <v>4483.2629999999999</v>
      </c>
      <c r="AP2341" s="72">
        <v>85.28</v>
      </c>
      <c r="AQ2341" s="72">
        <v>2.4</v>
      </c>
      <c r="AR2341" s="12">
        <v>70.507000000000005</v>
      </c>
      <c r="AS2341" s="72">
        <v>1.341</v>
      </c>
      <c r="AT2341" s="72">
        <v>25.41</v>
      </c>
      <c r="AU2341" s="12">
        <v>20.843</v>
      </c>
      <c r="AV2341" s="72">
        <v>0.39600000000000002</v>
      </c>
      <c r="AW2341" s="72">
        <v>60.776000000000003</v>
      </c>
      <c r="AX2341" s="12">
        <v>125.64400000000001</v>
      </c>
      <c r="AY2341" s="72">
        <v>2.39</v>
      </c>
      <c r="AZ2341" s="72">
        <v>18.251000000000001</v>
      </c>
      <c r="BA2341" s="12">
        <v>146.488</v>
      </c>
      <c r="BB2341" s="72">
        <v>2.786</v>
      </c>
      <c r="BC2341" s="72">
        <v>19.026</v>
      </c>
      <c r="BD2341" s="12">
        <v>69.67</v>
      </c>
      <c r="BE2341" s="72">
        <v>1.325</v>
      </c>
      <c r="BF2341" s="72">
        <v>28.951000000000001</v>
      </c>
      <c r="BG2341" s="12">
        <v>216.15700000000001</v>
      </c>
      <c r="BH2341" s="72">
        <v>4.1120000000000001</v>
      </c>
      <c r="BI2341" s="72">
        <v>15.943</v>
      </c>
      <c r="BJ2341" s="12">
        <v>434.68299999999999</v>
      </c>
      <c r="BK2341" s="72">
        <v>8.2680000000000007</v>
      </c>
      <c r="BL2341" s="72">
        <v>7.532</v>
      </c>
      <c r="BM2341" s="12">
        <v>52.51</v>
      </c>
      <c r="BN2341" s="72">
        <v>0.999</v>
      </c>
      <c r="BO2341" s="72">
        <v>29.795000000000002</v>
      </c>
      <c r="BP2341" s="12">
        <v>487.19299999999998</v>
      </c>
      <c r="BQ2341" s="72">
        <v>9.2669999999999995</v>
      </c>
      <c r="BR2341" s="72">
        <v>7.399</v>
      </c>
      <c r="BS2341" s="12">
        <v>773.85699999999997</v>
      </c>
      <c r="BT2341" s="72">
        <v>14.72</v>
      </c>
      <c r="BU2341" s="72">
        <v>5.4710000000000001</v>
      </c>
      <c r="BV2341" s="12">
        <v>5257.12</v>
      </c>
      <c r="BW2341" s="72">
        <v>100</v>
      </c>
      <c r="BX2341" s="72">
        <v>2.0110000000000001</v>
      </c>
      <c r="BY2341" s="13"/>
      <c r="BZ2341" s="13"/>
    </row>
    <row r="2342" spans="1:78" ht="12.75" customHeight="1">
      <c r="A2342" s="122" t="s">
        <v>65</v>
      </c>
      <c r="B2342" s="71" t="s">
        <v>70</v>
      </c>
      <c r="C2342" s="71" t="s">
        <v>26</v>
      </c>
      <c r="D2342" s="34">
        <v>45627</v>
      </c>
      <c r="E2342" s="12">
        <v>2825.2939999999999</v>
      </c>
      <c r="F2342" s="72">
        <v>56.540999999999997</v>
      </c>
      <c r="G2342" s="72">
        <v>3.1320000000000001</v>
      </c>
      <c r="H2342" s="12">
        <v>58.970999999999997</v>
      </c>
      <c r="I2342" s="72">
        <v>1.18</v>
      </c>
      <c r="J2342" s="72">
        <v>25.204999999999998</v>
      </c>
      <c r="K2342" s="12">
        <v>101.42400000000001</v>
      </c>
      <c r="L2342" s="72">
        <v>2.0299999999999998</v>
      </c>
      <c r="M2342" s="72">
        <v>21.177</v>
      </c>
      <c r="N2342" s="12">
        <v>160.39500000000001</v>
      </c>
      <c r="O2342" s="72">
        <v>3.21</v>
      </c>
      <c r="P2342" s="72">
        <v>14.706</v>
      </c>
      <c r="Q2342" s="12">
        <v>73.731999999999999</v>
      </c>
      <c r="R2342" s="72">
        <v>1.476</v>
      </c>
      <c r="S2342" s="72">
        <v>23.863</v>
      </c>
      <c r="T2342" s="12">
        <v>234.12700000000001</v>
      </c>
      <c r="U2342" s="72">
        <v>4.6849999999999996</v>
      </c>
      <c r="V2342" s="72">
        <v>14.135</v>
      </c>
      <c r="W2342" s="12">
        <v>1078.2850000000001</v>
      </c>
      <c r="X2342" s="72">
        <v>21.579000000000001</v>
      </c>
      <c r="Y2342" s="72">
        <v>5.5069999999999997</v>
      </c>
      <c r="Z2342" s="12">
        <v>1312.412</v>
      </c>
      <c r="AA2342" s="72">
        <v>26.265000000000001</v>
      </c>
      <c r="AB2342" s="72">
        <v>4.8079999999999998</v>
      </c>
      <c r="AC2342" s="12">
        <v>4137.7049999999999</v>
      </c>
      <c r="AD2342" s="72">
        <v>82.805999999999997</v>
      </c>
      <c r="AE2342" s="72">
        <v>2.6739999999999999</v>
      </c>
      <c r="AF2342" s="12">
        <v>12.528</v>
      </c>
      <c r="AG2342" s="72">
        <v>0.251</v>
      </c>
      <c r="AH2342" s="72">
        <v>56.816000000000003</v>
      </c>
      <c r="AI2342" s="12">
        <v>83.795000000000002</v>
      </c>
      <c r="AJ2342" s="72">
        <v>1.677</v>
      </c>
      <c r="AK2342" s="72">
        <v>16.943999999999999</v>
      </c>
      <c r="AL2342" s="12">
        <v>96.322999999999993</v>
      </c>
      <c r="AM2342" s="72">
        <v>1.9279999999999999</v>
      </c>
      <c r="AN2342" s="72">
        <v>16.622</v>
      </c>
      <c r="AO2342" s="12">
        <v>4234.0280000000002</v>
      </c>
      <c r="AP2342" s="72">
        <v>84.733999999999995</v>
      </c>
      <c r="AQ2342" s="72">
        <v>2.7559999999999998</v>
      </c>
      <c r="AR2342" s="12">
        <v>43.570999999999998</v>
      </c>
      <c r="AS2342" s="72">
        <v>0.872</v>
      </c>
      <c r="AT2342" s="72">
        <v>33.966000000000001</v>
      </c>
      <c r="AU2342" s="12">
        <v>37.695</v>
      </c>
      <c r="AV2342" s="72">
        <v>0.754</v>
      </c>
      <c r="AW2342" s="72">
        <v>44.052</v>
      </c>
      <c r="AX2342" s="12">
        <v>85.804000000000002</v>
      </c>
      <c r="AY2342" s="72">
        <v>1.7170000000000001</v>
      </c>
      <c r="AZ2342" s="72">
        <v>24.654</v>
      </c>
      <c r="BA2342" s="12">
        <v>123.499</v>
      </c>
      <c r="BB2342" s="72">
        <v>2.472</v>
      </c>
      <c r="BC2342" s="72">
        <v>19.597999999999999</v>
      </c>
      <c r="BD2342" s="12">
        <v>54.688000000000002</v>
      </c>
      <c r="BE2342" s="72">
        <v>1.0940000000000001</v>
      </c>
      <c r="BF2342" s="72">
        <v>31.617999999999999</v>
      </c>
      <c r="BG2342" s="12">
        <v>178.18700000000001</v>
      </c>
      <c r="BH2342" s="72">
        <v>3.5659999999999998</v>
      </c>
      <c r="BI2342" s="72">
        <v>18.381</v>
      </c>
      <c r="BJ2342" s="12">
        <v>498.18599999999998</v>
      </c>
      <c r="BK2342" s="72">
        <v>9.9700000000000006</v>
      </c>
      <c r="BL2342" s="72">
        <v>9.9120000000000008</v>
      </c>
      <c r="BM2342" s="12">
        <v>42.878999999999998</v>
      </c>
      <c r="BN2342" s="72">
        <v>0.85799999999999998</v>
      </c>
      <c r="BO2342" s="72">
        <v>27.841000000000001</v>
      </c>
      <c r="BP2342" s="12">
        <v>541.06600000000003</v>
      </c>
      <c r="BQ2342" s="72">
        <v>10.827999999999999</v>
      </c>
      <c r="BR2342" s="72">
        <v>9.3930000000000007</v>
      </c>
      <c r="BS2342" s="12">
        <v>762.82299999999998</v>
      </c>
      <c r="BT2342" s="72">
        <v>15.266</v>
      </c>
      <c r="BU2342" s="72">
        <v>7.407</v>
      </c>
      <c r="BV2342" s="12">
        <v>4996.8509999999997</v>
      </c>
      <c r="BW2342" s="72">
        <v>100</v>
      </c>
      <c r="BX2342" s="72">
        <v>2.569</v>
      </c>
      <c r="BY2342" s="13"/>
      <c r="BZ2342" s="13"/>
    </row>
    <row r="2343" spans="1:78" ht="12.75" customHeight="1">
      <c r="A2343" s="122" t="s">
        <v>65</v>
      </c>
      <c r="B2343" s="71" t="s">
        <v>70</v>
      </c>
      <c r="C2343" s="71" t="s">
        <v>26</v>
      </c>
      <c r="D2343" s="34">
        <v>45717</v>
      </c>
      <c r="E2343" s="12">
        <v>2983.9780000000001</v>
      </c>
      <c r="F2343" s="72">
        <v>60.402999999999999</v>
      </c>
      <c r="G2343" s="72">
        <v>3.8980000000000001</v>
      </c>
      <c r="H2343" s="12">
        <v>74.521000000000001</v>
      </c>
      <c r="I2343" s="72">
        <v>1.508</v>
      </c>
      <c r="J2343" s="72">
        <v>25.181000000000001</v>
      </c>
      <c r="K2343" s="12">
        <v>69.137</v>
      </c>
      <c r="L2343" s="72">
        <v>1.399</v>
      </c>
      <c r="M2343" s="72">
        <v>31.393999999999998</v>
      </c>
      <c r="N2343" s="12">
        <v>143.65799999999999</v>
      </c>
      <c r="O2343" s="72">
        <v>2.9079999999999999</v>
      </c>
      <c r="P2343" s="72">
        <v>20.835000000000001</v>
      </c>
      <c r="Q2343" s="12">
        <v>37.238999999999997</v>
      </c>
      <c r="R2343" s="72">
        <v>0.754</v>
      </c>
      <c r="S2343" s="72">
        <v>34.793999999999997</v>
      </c>
      <c r="T2343" s="12">
        <v>180.89699999999999</v>
      </c>
      <c r="U2343" s="72">
        <v>3.6619999999999999</v>
      </c>
      <c r="V2343" s="72">
        <v>17.994</v>
      </c>
      <c r="W2343" s="12">
        <v>1094.1420000000001</v>
      </c>
      <c r="X2343" s="72">
        <v>22.148</v>
      </c>
      <c r="Y2343" s="72">
        <v>6.1340000000000003</v>
      </c>
      <c r="Z2343" s="12">
        <v>1275.039</v>
      </c>
      <c r="AA2343" s="72">
        <v>25.81</v>
      </c>
      <c r="AB2343" s="72">
        <v>5.5579999999999998</v>
      </c>
      <c r="AC2343" s="12">
        <v>4259.018</v>
      </c>
      <c r="AD2343" s="72">
        <v>86.212000000000003</v>
      </c>
      <c r="AE2343" s="72">
        <v>3.17</v>
      </c>
      <c r="AF2343" s="12">
        <v>1.7969999999999999</v>
      </c>
      <c r="AG2343" s="72">
        <v>3.5999999999999997E-2</v>
      </c>
      <c r="AH2343" s="72">
        <v>103.718</v>
      </c>
      <c r="AI2343" s="12">
        <v>64.554000000000002</v>
      </c>
      <c r="AJ2343" s="72">
        <v>1.3069999999999999</v>
      </c>
      <c r="AK2343" s="72">
        <v>26.439</v>
      </c>
      <c r="AL2343" s="12">
        <v>66.352000000000004</v>
      </c>
      <c r="AM2343" s="72">
        <v>1.343</v>
      </c>
      <c r="AN2343" s="72">
        <v>25.547999999999998</v>
      </c>
      <c r="AO2343" s="12">
        <v>4325.3689999999997</v>
      </c>
      <c r="AP2343" s="72">
        <v>87.555999999999997</v>
      </c>
      <c r="AQ2343" s="72">
        <v>3.23</v>
      </c>
      <c r="AR2343" s="12">
        <v>74.176000000000002</v>
      </c>
      <c r="AS2343" s="72">
        <v>1.5009999999999999</v>
      </c>
      <c r="AT2343" s="72">
        <v>25.052</v>
      </c>
      <c r="AU2343" s="12">
        <v>9.6430000000000007</v>
      </c>
      <c r="AV2343" s="72">
        <v>0.19500000000000001</v>
      </c>
      <c r="AW2343" s="72">
        <v>59.161999999999999</v>
      </c>
      <c r="AX2343" s="12">
        <v>74.41</v>
      </c>
      <c r="AY2343" s="72">
        <v>1.506</v>
      </c>
      <c r="AZ2343" s="72">
        <v>24.169</v>
      </c>
      <c r="BA2343" s="12">
        <v>84.052999999999997</v>
      </c>
      <c r="BB2343" s="72">
        <v>1.7010000000000001</v>
      </c>
      <c r="BC2343" s="72">
        <v>25.178999999999998</v>
      </c>
      <c r="BD2343" s="12">
        <v>64.283000000000001</v>
      </c>
      <c r="BE2343" s="72">
        <v>1.3009999999999999</v>
      </c>
      <c r="BF2343" s="72">
        <v>27.597999999999999</v>
      </c>
      <c r="BG2343" s="12">
        <v>148.33600000000001</v>
      </c>
      <c r="BH2343" s="72">
        <v>3.0030000000000001</v>
      </c>
      <c r="BI2343" s="72">
        <v>18.555</v>
      </c>
      <c r="BJ2343" s="12">
        <v>350.31099999999998</v>
      </c>
      <c r="BK2343" s="72">
        <v>7.0910000000000002</v>
      </c>
      <c r="BL2343" s="72">
        <v>13.164</v>
      </c>
      <c r="BM2343" s="12">
        <v>41.95</v>
      </c>
      <c r="BN2343" s="72">
        <v>0.84899999999999998</v>
      </c>
      <c r="BO2343" s="72">
        <v>43.744999999999997</v>
      </c>
      <c r="BP2343" s="12">
        <v>392.26</v>
      </c>
      <c r="BQ2343" s="72">
        <v>7.94</v>
      </c>
      <c r="BR2343" s="72">
        <v>11.879</v>
      </c>
      <c r="BS2343" s="12">
        <v>614.77200000000005</v>
      </c>
      <c r="BT2343" s="72">
        <v>12.444000000000001</v>
      </c>
      <c r="BU2343" s="72">
        <v>7.5359999999999996</v>
      </c>
      <c r="BV2343" s="12">
        <v>4940.1409999999996</v>
      </c>
      <c r="BW2343" s="72">
        <v>100</v>
      </c>
      <c r="BX2343" s="72">
        <v>2.992</v>
      </c>
      <c r="BY2343" s="13"/>
      <c r="BZ2343" s="13"/>
    </row>
    <row r="2344" spans="1:78" ht="12.75" customHeight="1">
      <c r="A2344" s="122" t="s">
        <v>65</v>
      </c>
      <c r="B2344" s="71" t="s">
        <v>70</v>
      </c>
      <c r="C2344" s="71" t="s">
        <v>26</v>
      </c>
      <c r="D2344" s="34">
        <v>45809</v>
      </c>
      <c r="E2344" s="12">
        <v>2960.7829999999999</v>
      </c>
      <c r="F2344" s="72">
        <v>57.966999999999999</v>
      </c>
      <c r="G2344" s="72">
        <v>3.137</v>
      </c>
      <c r="H2344" s="12">
        <v>76.412000000000006</v>
      </c>
      <c r="I2344" s="72">
        <v>1.496</v>
      </c>
      <c r="J2344" s="72">
        <v>33.417999999999999</v>
      </c>
      <c r="K2344" s="12">
        <v>60.539000000000001</v>
      </c>
      <c r="L2344" s="72">
        <v>1.1850000000000001</v>
      </c>
      <c r="M2344" s="72">
        <v>27.6</v>
      </c>
      <c r="N2344" s="12">
        <v>136.94999999999999</v>
      </c>
      <c r="O2344" s="72">
        <v>2.681</v>
      </c>
      <c r="P2344" s="72">
        <v>17.516999999999999</v>
      </c>
      <c r="Q2344" s="12">
        <v>23.225000000000001</v>
      </c>
      <c r="R2344" s="72">
        <v>0.45500000000000002</v>
      </c>
      <c r="S2344" s="72">
        <v>39.493000000000002</v>
      </c>
      <c r="T2344" s="12">
        <v>160.17500000000001</v>
      </c>
      <c r="U2344" s="72">
        <v>3.1360000000000001</v>
      </c>
      <c r="V2344" s="72">
        <v>15.086</v>
      </c>
      <c r="W2344" s="12">
        <v>1133.8589999999999</v>
      </c>
      <c r="X2344" s="72">
        <v>22.199000000000002</v>
      </c>
      <c r="Y2344" s="72">
        <v>7.4009999999999998</v>
      </c>
      <c r="Z2344" s="12">
        <v>1294.0340000000001</v>
      </c>
      <c r="AA2344" s="72">
        <v>25.335000000000001</v>
      </c>
      <c r="AB2344" s="72">
        <v>6.47</v>
      </c>
      <c r="AC2344" s="12">
        <v>4254.817</v>
      </c>
      <c r="AD2344" s="72">
        <v>83.302000000000007</v>
      </c>
      <c r="AE2344" s="72">
        <v>2.8039999999999998</v>
      </c>
      <c r="AF2344" s="12">
        <v>10.185</v>
      </c>
      <c r="AG2344" s="72">
        <v>0.19900000000000001</v>
      </c>
      <c r="AH2344" s="72">
        <v>77.766999999999996</v>
      </c>
      <c r="AI2344" s="12">
        <v>109.166</v>
      </c>
      <c r="AJ2344" s="72">
        <v>2.137</v>
      </c>
      <c r="AK2344" s="72">
        <v>24.544</v>
      </c>
      <c r="AL2344" s="12">
        <v>119.351</v>
      </c>
      <c r="AM2344" s="72">
        <v>2.3370000000000002</v>
      </c>
      <c r="AN2344" s="72">
        <v>21.678000000000001</v>
      </c>
      <c r="AO2344" s="12">
        <v>4374.1679999999997</v>
      </c>
      <c r="AP2344" s="72">
        <v>85.638000000000005</v>
      </c>
      <c r="AQ2344" s="72">
        <v>2.9</v>
      </c>
      <c r="AR2344" s="12">
        <v>75.867000000000004</v>
      </c>
      <c r="AS2344" s="72">
        <v>1.4850000000000001</v>
      </c>
      <c r="AT2344" s="72">
        <v>25.486000000000001</v>
      </c>
      <c r="AU2344" s="12">
        <v>12.266999999999999</v>
      </c>
      <c r="AV2344" s="72">
        <v>0.24</v>
      </c>
      <c r="AW2344" s="72">
        <v>70.972999999999999</v>
      </c>
      <c r="AX2344" s="12">
        <v>115.11499999999999</v>
      </c>
      <c r="AY2344" s="72">
        <v>2.254</v>
      </c>
      <c r="AZ2344" s="72">
        <v>23.716000000000001</v>
      </c>
      <c r="BA2344" s="12">
        <v>127.38200000000001</v>
      </c>
      <c r="BB2344" s="72">
        <v>2.4940000000000002</v>
      </c>
      <c r="BC2344" s="72">
        <v>21.869</v>
      </c>
      <c r="BD2344" s="12">
        <v>17.888999999999999</v>
      </c>
      <c r="BE2344" s="72">
        <v>0.35</v>
      </c>
      <c r="BF2344" s="72">
        <v>56.932000000000002</v>
      </c>
      <c r="BG2344" s="12">
        <v>145.27099999999999</v>
      </c>
      <c r="BH2344" s="72">
        <v>2.8439999999999999</v>
      </c>
      <c r="BI2344" s="72">
        <v>22.417000000000002</v>
      </c>
      <c r="BJ2344" s="12">
        <v>447.84699999999998</v>
      </c>
      <c r="BK2344" s="72">
        <v>8.7680000000000007</v>
      </c>
      <c r="BL2344" s="72">
        <v>8.9789999999999992</v>
      </c>
      <c r="BM2344" s="12">
        <v>64.563999999999993</v>
      </c>
      <c r="BN2344" s="72">
        <v>1.264</v>
      </c>
      <c r="BO2344" s="72">
        <v>29.123000000000001</v>
      </c>
      <c r="BP2344" s="12">
        <v>512.41</v>
      </c>
      <c r="BQ2344" s="72">
        <v>10.032</v>
      </c>
      <c r="BR2344" s="72">
        <v>8.8729999999999993</v>
      </c>
      <c r="BS2344" s="12">
        <v>733.548</v>
      </c>
      <c r="BT2344" s="72">
        <v>14.362</v>
      </c>
      <c r="BU2344" s="72">
        <v>5.3490000000000002</v>
      </c>
      <c r="BV2344" s="12">
        <v>5107.7160000000003</v>
      </c>
      <c r="BW2344" s="72">
        <v>100</v>
      </c>
      <c r="BX2344" s="72">
        <v>2.5369999999999999</v>
      </c>
      <c r="BY2344" s="13"/>
      <c r="BZ2344" s="13"/>
    </row>
    <row r="2345" spans="1:78" ht="12.75" customHeight="1">
      <c r="A2345" s="122" t="s">
        <v>65</v>
      </c>
      <c r="B2345" s="71" t="s">
        <v>70</v>
      </c>
      <c r="C2345" s="71" t="s">
        <v>26</v>
      </c>
      <c r="D2345" s="34">
        <v>45901</v>
      </c>
      <c r="E2345" s="12">
        <v>2907.2089999999998</v>
      </c>
      <c r="F2345" s="72">
        <v>60.271999999999998</v>
      </c>
      <c r="G2345" s="72">
        <v>3.8410000000000002</v>
      </c>
      <c r="H2345" s="12">
        <v>65.462999999999994</v>
      </c>
      <c r="I2345" s="72">
        <v>1.357</v>
      </c>
      <c r="J2345" s="72">
        <v>34.295999999999999</v>
      </c>
      <c r="K2345" s="12">
        <v>54.856999999999999</v>
      </c>
      <c r="L2345" s="72">
        <v>1.137</v>
      </c>
      <c r="M2345" s="72">
        <v>32.131999999999998</v>
      </c>
      <c r="N2345" s="12">
        <v>120.32</v>
      </c>
      <c r="O2345" s="72">
        <v>2.4940000000000002</v>
      </c>
      <c r="P2345" s="72">
        <v>25.939</v>
      </c>
      <c r="Q2345" s="12">
        <v>41.353000000000002</v>
      </c>
      <c r="R2345" s="72">
        <v>0.85699999999999998</v>
      </c>
      <c r="S2345" s="72">
        <v>46.604999999999997</v>
      </c>
      <c r="T2345" s="12">
        <v>161.673</v>
      </c>
      <c r="U2345" s="72">
        <v>3.3519999999999999</v>
      </c>
      <c r="V2345" s="72">
        <v>21.31</v>
      </c>
      <c r="W2345" s="12">
        <v>1004.7089999999999</v>
      </c>
      <c r="X2345" s="72">
        <v>20.83</v>
      </c>
      <c r="Y2345" s="72">
        <v>7.5910000000000002</v>
      </c>
      <c r="Z2345" s="12">
        <v>1166.3820000000001</v>
      </c>
      <c r="AA2345" s="72">
        <v>24.181000000000001</v>
      </c>
      <c r="AB2345" s="72">
        <v>5.4379999999999997</v>
      </c>
      <c r="AC2345" s="12">
        <v>4073.5909999999999</v>
      </c>
      <c r="AD2345" s="72">
        <v>84.453000000000003</v>
      </c>
      <c r="AE2345" s="72">
        <v>2.8559999999999999</v>
      </c>
      <c r="AF2345" s="12">
        <v>9.6780000000000008</v>
      </c>
      <c r="AG2345" s="72">
        <v>0.20100000000000001</v>
      </c>
      <c r="AH2345" s="72">
        <v>84.602000000000004</v>
      </c>
      <c r="AI2345" s="12">
        <v>72.150999999999996</v>
      </c>
      <c r="AJ2345" s="72">
        <v>1.496</v>
      </c>
      <c r="AK2345" s="72">
        <v>33.213999999999999</v>
      </c>
      <c r="AL2345" s="12">
        <v>81.828999999999994</v>
      </c>
      <c r="AM2345" s="72">
        <v>1.696</v>
      </c>
      <c r="AN2345" s="72">
        <v>29.716000000000001</v>
      </c>
      <c r="AO2345" s="12">
        <v>4155.42</v>
      </c>
      <c r="AP2345" s="72">
        <v>86.15</v>
      </c>
      <c r="AQ2345" s="72">
        <v>2.8210000000000002</v>
      </c>
      <c r="AR2345" s="12">
        <v>65.171999999999997</v>
      </c>
      <c r="AS2345" s="72">
        <v>1.351</v>
      </c>
      <c r="AT2345" s="72">
        <v>29.943999999999999</v>
      </c>
      <c r="AU2345" s="12">
        <v>14.537000000000001</v>
      </c>
      <c r="AV2345" s="72">
        <v>0.30099999999999999</v>
      </c>
      <c r="AW2345" s="72">
        <v>59.122999999999998</v>
      </c>
      <c r="AX2345" s="12">
        <v>38.326000000000001</v>
      </c>
      <c r="AY2345" s="72">
        <v>0.79500000000000004</v>
      </c>
      <c r="AZ2345" s="72">
        <v>31.356999999999999</v>
      </c>
      <c r="BA2345" s="12">
        <v>52.863</v>
      </c>
      <c r="BB2345" s="72">
        <v>1.0960000000000001</v>
      </c>
      <c r="BC2345" s="72">
        <v>24.931000000000001</v>
      </c>
      <c r="BD2345" s="12">
        <v>38.661000000000001</v>
      </c>
      <c r="BE2345" s="72">
        <v>0.80200000000000005</v>
      </c>
      <c r="BF2345" s="72">
        <v>37.534999999999997</v>
      </c>
      <c r="BG2345" s="12">
        <v>91.525000000000006</v>
      </c>
      <c r="BH2345" s="72">
        <v>1.897</v>
      </c>
      <c r="BI2345" s="72">
        <v>20.646999999999998</v>
      </c>
      <c r="BJ2345" s="12">
        <v>464.77499999999998</v>
      </c>
      <c r="BK2345" s="72">
        <v>9.6359999999999992</v>
      </c>
      <c r="BL2345" s="72">
        <v>9.9849999999999994</v>
      </c>
      <c r="BM2345" s="12">
        <v>46.594000000000001</v>
      </c>
      <c r="BN2345" s="72">
        <v>0.96599999999999997</v>
      </c>
      <c r="BO2345" s="72">
        <v>33.673000000000002</v>
      </c>
      <c r="BP2345" s="12">
        <v>511.37</v>
      </c>
      <c r="BQ2345" s="72">
        <v>10.602</v>
      </c>
      <c r="BR2345" s="72">
        <v>9.5980000000000008</v>
      </c>
      <c r="BS2345" s="12">
        <v>668.06600000000003</v>
      </c>
      <c r="BT2345" s="72">
        <v>13.85</v>
      </c>
      <c r="BU2345" s="72">
        <v>6.8390000000000004</v>
      </c>
      <c r="BV2345" s="12">
        <v>4823.4859999999999</v>
      </c>
      <c r="BW2345" s="72">
        <v>100</v>
      </c>
      <c r="BX2345" s="72">
        <v>2.5880000000000001</v>
      </c>
      <c r="BY2345" s="13"/>
      <c r="BZ2345" s="13"/>
    </row>
    <row r="2346" spans="1:78" ht="12.75" customHeight="1">
      <c r="A2346" s="122" t="s">
        <v>65</v>
      </c>
      <c r="B2346" s="71" t="s">
        <v>70</v>
      </c>
      <c r="C2346" s="71" t="s">
        <v>26</v>
      </c>
      <c r="D2346" s="34">
        <v>45992</v>
      </c>
      <c r="E2346" s="12">
        <v>2992.5529999999999</v>
      </c>
      <c r="F2346" s="72">
        <v>61.655999999999999</v>
      </c>
      <c r="G2346" s="72">
        <v>2.8050000000000002</v>
      </c>
      <c r="H2346" s="12">
        <v>38.427</v>
      </c>
      <c r="I2346" s="72">
        <v>0.79200000000000004</v>
      </c>
      <c r="J2346" s="72">
        <v>38.167999999999999</v>
      </c>
      <c r="K2346" s="12">
        <v>98.48</v>
      </c>
      <c r="L2346" s="72">
        <v>2.0289999999999999</v>
      </c>
      <c r="M2346" s="72">
        <v>24.765999999999998</v>
      </c>
      <c r="N2346" s="12">
        <v>136.90700000000001</v>
      </c>
      <c r="O2346" s="72">
        <v>2.8210000000000002</v>
      </c>
      <c r="P2346" s="72">
        <v>23.783000000000001</v>
      </c>
      <c r="Q2346" s="12">
        <v>57.444000000000003</v>
      </c>
      <c r="R2346" s="72">
        <v>1.1839999999999999</v>
      </c>
      <c r="S2346" s="72">
        <v>33.433</v>
      </c>
      <c r="T2346" s="12">
        <v>194.352</v>
      </c>
      <c r="U2346" s="72">
        <v>4.0039999999999996</v>
      </c>
      <c r="V2346" s="72">
        <v>14.842000000000001</v>
      </c>
      <c r="W2346" s="12">
        <v>964.42700000000002</v>
      </c>
      <c r="X2346" s="72">
        <v>19.87</v>
      </c>
      <c r="Y2346" s="72">
        <v>3.9380000000000002</v>
      </c>
      <c r="Z2346" s="12">
        <v>1158.779</v>
      </c>
      <c r="AA2346" s="72">
        <v>23.873999999999999</v>
      </c>
      <c r="AB2346" s="72">
        <v>3.58</v>
      </c>
      <c r="AC2346" s="12">
        <v>4151.3320000000003</v>
      </c>
      <c r="AD2346" s="72">
        <v>85.53</v>
      </c>
      <c r="AE2346" s="72">
        <v>2.2000000000000002</v>
      </c>
      <c r="AF2346" s="12">
        <v>4.9260000000000002</v>
      </c>
      <c r="AG2346" s="72">
        <v>0.10100000000000001</v>
      </c>
      <c r="AH2346" s="72">
        <v>117.64700000000001</v>
      </c>
      <c r="AI2346" s="12">
        <v>116.65300000000001</v>
      </c>
      <c r="AJ2346" s="72">
        <v>2.403</v>
      </c>
      <c r="AK2346" s="72">
        <v>29.353999999999999</v>
      </c>
      <c r="AL2346" s="12">
        <v>121.57899999999999</v>
      </c>
      <c r="AM2346" s="72">
        <v>2.5049999999999999</v>
      </c>
      <c r="AN2346" s="72">
        <v>27.545999999999999</v>
      </c>
      <c r="AO2346" s="12">
        <v>4272.9110000000001</v>
      </c>
      <c r="AP2346" s="72">
        <v>88.034999999999997</v>
      </c>
      <c r="AQ2346" s="72">
        <v>2.1419999999999999</v>
      </c>
      <c r="AR2346" s="12">
        <v>72.347999999999999</v>
      </c>
      <c r="AS2346" s="72">
        <v>1.4910000000000001</v>
      </c>
      <c r="AT2346" s="72">
        <v>30.475999999999999</v>
      </c>
      <c r="AU2346" s="12">
        <v>10.262</v>
      </c>
      <c r="AV2346" s="72">
        <v>0.21099999999999999</v>
      </c>
      <c r="AW2346" s="72">
        <v>103.58</v>
      </c>
      <c r="AX2346" s="12">
        <v>61.289000000000001</v>
      </c>
      <c r="AY2346" s="72">
        <v>1.2629999999999999</v>
      </c>
      <c r="AZ2346" s="72">
        <v>35.005000000000003</v>
      </c>
      <c r="BA2346" s="12">
        <v>71.551000000000002</v>
      </c>
      <c r="BB2346" s="72">
        <v>1.474</v>
      </c>
      <c r="BC2346" s="72">
        <v>32.148000000000003</v>
      </c>
      <c r="BD2346" s="12">
        <v>47.914999999999999</v>
      </c>
      <c r="BE2346" s="72">
        <v>0.98699999999999999</v>
      </c>
      <c r="BF2346" s="72">
        <v>42.348999999999997</v>
      </c>
      <c r="BG2346" s="12">
        <v>119.46599999999999</v>
      </c>
      <c r="BH2346" s="72">
        <v>2.4609999999999999</v>
      </c>
      <c r="BI2346" s="72">
        <v>26.457000000000001</v>
      </c>
      <c r="BJ2346" s="12">
        <v>338.79300000000001</v>
      </c>
      <c r="BK2346" s="72">
        <v>6.98</v>
      </c>
      <c r="BL2346" s="72">
        <v>12.821999999999999</v>
      </c>
      <c r="BM2346" s="12">
        <v>50.143999999999998</v>
      </c>
      <c r="BN2346" s="72">
        <v>1.0329999999999999</v>
      </c>
      <c r="BO2346" s="72">
        <v>29.331</v>
      </c>
      <c r="BP2346" s="12">
        <v>388.93700000000001</v>
      </c>
      <c r="BQ2346" s="72">
        <v>8.0129999999999999</v>
      </c>
      <c r="BR2346" s="72">
        <v>11.612</v>
      </c>
      <c r="BS2346" s="12">
        <v>580.75099999999998</v>
      </c>
      <c r="BT2346" s="72">
        <v>11.965</v>
      </c>
      <c r="BU2346" s="72">
        <v>9.0459999999999994</v>
      </c>
      <c r="BV2346" s="12">
        <v>4853.6620000000003</v>
      </c>
      <c r="BW2346" s="72">
        <v>100</v>
      </c>
      <c r="BX2346" s="72">
        <v>2.2240000000000002</v>
      </c>
      <c r="BY2346" s="13"/>
      <c r="BZ2346" s="13"/>
    </row>
    <row r="2347" spans="1:78" ht="12.75" customHeight="1">
      <c r="A2347" s="122" t="s">
        <v>65</v>
      </c>
      <c r="B2347" s="71" t="s">
        <v>70</v>
      </c>
      <c r="C2347" s="71" t="s">
        <v>26</v>
      </c>
      <c r="D2347" s="34">
        <v>46082</v>
      </c>
      <c r="E2347" s="12">
        <v>3027.2570000000001</v>
      </c>
      <c r="F2347" s="72">
        <v>59.811999999999998</v>
      </c>
      <c r="G2347" s="72">
        <v>4.327</v>
      </c>
      <c r="H2347" s="12">
        <v>50.290999999999997</v>
      </c>
      <c r="I2347" s="72">
        <v>0.99399999999999999</v>
      </c>
      <c r="J2347" s="72">
        <v>35.598999999999997</v>
      </c>
      <c r="K2347" s="12">
        <v>42.923000000000002</v>
      </c>
      <c r="L2347" s="72">
        <v>0.84799999999999998</v>
      </c>
      <c r="M2347" s="72">
        <v>46.424999999999997</v>
      </c>
      <c r="N2347" s="12">
        <v>93.212999999999994</v>
      </c>
      <c r="O2347" s="72">
        <v>1.8420000000000001</v>
      </c>
      <c r="P2347" s="72">
        <v>27.635999999999999</v>
      </c>
      <c r="Q2347" s="12">
        <v>48.927</v>
      </c>
      <c r="R2347" s="72">
        <v>0.96699999999999997</v>
      </c>
      <c r="S2347" s="72">
        <v>43.728000000000002</v>
      </c>
      <c r="T2347" s="12">
        <v>142.13999999999999</v>
      </c>
      <c r="U2347" s="72">
        <v>2.8079999999999998</v>
      </c>
      <c r="V2347" s="72">
        <v>27.731000000000002</v>
      </c>
      <c r="W2347" s="12">
        <v>1077.4739999999999</v>
      </c>
      <c r="X2347" s="72">
        <v>21.289000000000001</v>
      </c>
      <c r="Y2347" s="72">
        <v>7.1340000000000003</v>
      </c>
      <c r="Z2347" s="12">
        <v>1219.6130000000001</v>
      </c>
      <c r="AA2347" s="72">
        <v>24.097000000000001</v>
      </c>
      <c r="AB2347" s="72">
        <v>6.1070000000000002</v>
      </c>
      <c r="AC2347" s="12">
        <v>4246.8710000000001</v>
      </c>
      <c r="AD2347" s="72">
        <v>83.909000000000006</v>
      </c>
      <c r="AE2347" s="72">
        <v>3.6760000000000002</v>
      </c>
      <c r="AF2347" s="12">
        <v>12.135999999999999</v>
      </c>
      <c r="AG2347" s="72">
        <v>0.24</v>
      </c>
      <c r="AH2347" s="72">
        <v>95.804000000000002</v>
      </c>
      <c r="AI2347" s="12">
        <v>114.405</v>
      </c>
      <c r="AJ2347" s="72">
        <v>2.2599999999999998</v>
      </c>
      <c r="AK2347" s="72">
        <v>16.949000000000002</v>
      </c>
      <c r="AL2347" s="12">
        <v>126.541</v>
      </c>
      <c r="AM2347" s="72">
        <v>2.5</v>
      </c>
      <c r="AN2347" s="72">
        <v>14.817</v>
      </c>
      <c r="AO2347" s="12">
        <v>4373.4110000000001</v>
      </c>
      <c r="AP2347" s="72">
        <v>86.409000000000006</v>
      </c>
      <c r="AQ2347" s="72">
        <v>3.5939999999999999</v>
      </c>
      <c r="AR2347" s="12">
        <v>65.864000000000004</v>
      </c>
      <c r="AS2347" s="72">
        <v>1.3009999999999999</v>
      </c>
      <c r="AT2347" s="72">
        <v>33.697000000000003</v>
      </c>
      <c r="AU2347" s="12">
        <v>25.004999999999999</v>
      </c>
      <c r="AV2347" s="72">
        <v>0.49399999999999999</v>
      </c>
      <c r="AW2347" s="72">
        <v>57.972999999999999</v>
      </c>
      <c r="AX2347" s="12">
        <v>75.61</v>
      </c>
      <c r="AY2347" s="72">
        <v>1.494</v>
      </c>
      <c r="AZ2347" s="72">
        <v>32.994</v>
      </c>
      <c r="BA2347" s="12">
        <v>100.61499999999999</v>
      </c>
      <c r="BB2347" s="72">
        <v>1.988</v>
      </c>
      <c r="BC2347" s="72">
        <v>26.277999999999999</v>
      </c>
      <c r="BD2347" s="12">
        <v>74.158000000000001</v>
      </c>
      <c r="BE2347" s="72">
        <v>1.4650000000000001</v>
      </c>
      <c r="BF2347" s="72">
        <v>39.216000000000001</v>
      </c>
      <c r="BG2347" s="12">
        <v>174.773</v>
      </c>
      <c r="BH2347" s="72">
        <v>3.4529999999999998</v>
      </c>
      <c r="BI2347" s="72">
        <v>21.103999999999999</v>
      </c>
      <c r="BJ2347" s="12">
        <v>403.096</v>
      </c>
      <c r="BK2347" s="72">
        <v>7.9640000000000004</v>
      </c>
      <c r="BL2347" s="72">
        <v>14.837</v>
      </c>
      <c r="BM2347" s="12">
        <v>44.146000000000001</v>
      </c>
      <c r="BN2347" s="72">
        <v>0.872</v>
      </c>
      <c r="BO2347" s="72">
        <v>39.203000000000003</v>
      </c>
      <c r="BP2347" s="12">
        <v>447.24200000000002</v>
      </c>
      <c r="BQ2347" s="72">
        <v>8.8369999999999997</v>
      </c>
      <c r="BR2347" s="72">
        <v>14.095000000000001</v>
      </c>
      <c r="BS2347" s="12">
        <v>687.87900000000002</v>
      </c>
      <c r="BT2347" s="72">
        <v>13.590999999999999</v>
      </c>
      <c r="BU2347" s="72">
        <v>8.6270000000000007</v>
      </c>
      <c r="BV2347" s="12">
        <v>5061.2910000000002</v>
      </c>
      <c r="BW2347" s="72">
        <v>100</v>
      </c>
      <c r="BX2347" s="72">
        <v>3.4729999999999999</v>
      </c>
      <c r="BY2347" s="13"/>
      <c r="BZ2347" s="13"/>
    </row>
    <row r="2348" spans="1:78" ht="12.75" customHeight="1">
      <c r="A2348" s="122" t="s">
        <v>65</v>
      </c>
      <c r="B2348" s="71" t="s">
        <v>70</v>
      </c>
      <c r="C2348" s="71" t="s">
        <v>26</v>
      </c>
      <c r="D2348" s="34">
        <v>46174</v>
      </c>
      <c r="E2348" s="12">
        <v>3183.4119999999998</v>
      </c>
      <c r="F2348" s="72">
        <v>59.38</v>
      </c>
      <c r="G2348" s="72">
        <v>3.395</v>
      </c>
      <c r="H2348" s="12">
        <v>87.587999999999994</v>
      </c>
      <c r="I2348" s="72">
        <v>1.6339999999999999</v>
      </c>
      <c r="J2348" s="72">
        <v>29.36</v>
      </c>
      <c r="K2348" s="12">
        <v>105.881</v>
      </c>
      <c r="L2348" s="72">
        <v>1.9750000000000001</v>
      </c>
      <c r="M2348" s="72">
        <v>25.853000000000002</v>
      </c>
      <c r="N2348" s="12">
        <v>193.47</v>
      </c>
      <c r="O2348" s="72">
        <v>3.609</v>
      </c>
      <c r="P2348" s="72">
        <v>16.651</v>
      </c>
      <c r="Q2348" s="12">
        <v>32.244</v>
      </c>
      <c r="R2348" s="72">
        <v>0.60099999999999998</v>
      </c>
      <c r="S2348" s="72">
        <v>41.640999999999998</v>
      </c>
      <c r="T2348" s="12">
        <v>225.714</v>
      </c>
      <c r="U2348" s="72">
        <v>4.21</v>
      </c>
      <c r="V2348" s="72">
        <v>13.826000000000001</v>
      </c>
      <c r="W2348" s="12">
        <v>1122.778</v>
      </c>
      <c r="X2348" s="72">
        <v>20.943000000000001</v>
      </c>
      <c r="Y2348" s="72">
        <v>4.7889999999999997</v>
      </c>
      <c r="Z2348" s="12">
        <v>1348.492</v>
      </c>
      <c r="AA2348" s="72">
        <v>25.152999999999999</v>
      </c>
      <c r="AB2348" s="72">
        <v>3.5179999999999998</v>
      </c>
      <c r="AC2348" s="12">
        <v>4531.9040000000005</v>
      </c>
      <c r="AD2348" s="72">
        <v>84.533000000000001</v>
      </c>
      <c r="AE2348" s="72">
        <v>2.58</v>
      </c>
      <c r="AF2348" s="12">
        <v>3.6059999999999999</v>
      </c>
      <c r="AG2348" s="72">
        <v>6.7000000000000004E-2</v>
      </c>
      <c r="AH2348" s="72">
        <v>106.783</v>
      </c>
      <c r="AI2348" s="12">
        <v>128.50800000000001</v>
      </c>
      <c r="AJ2348" s="72">
        <v>2.3969999999999998</v>
      </c>
      <c r="AK2348" s="72">
        <v>14.154999999999999</v>
      </c>
      <c r="AL2348" s="12">
        <v>132.114</v>
      </c>
      <c r="AM2348" s="72">
        <v>2.464</v>
      </c>
      <c r="AN2348" s="72">
        <v>12.891999999999999</v>
      </c>
      <c r="AO2348" s="12">
        <v>4664.018</v>
      </c>
      <c r="AP2348" s="72">
        <v>86.998000000000005</v>
      </c>
      <c r="AQ2348" s="72">
        <v>2.5219999999999998</v>
      </c>
      <c r="AR2348" s="12">
        <v>37.295000000000002</v>
      </c>
      <c r="AS2348" s="72">
        <v>0.69599999999999995</v>
      </c>
      <c r="AT2348" s="72">
        <v>30.428000000000001</v>
      </c>
      <c r="AU2348" s="12">
        <v>15.138999999999999</v>
      </c>
      <c r="AV2348" s="72">
        <v>0.28199999999999997</v>
      </c>
      <c r="AW2348" s="72">
        <v>53.39</v>
      </c>
      <c r="AX2348" s="12">
        <v>122.932</v>
      </c>
      <c r="AY2348" s="72">
        <v>2.2930000000000001</v>
      </c>
      <c r="AZ2348" s="72">
        <v>24.09</v>
      </c>
      <c r="BA2348" s="12">
        <v>138.071</v>
      </c>
      <c r="BB2348" s="72">
        <v>2.5750000000000002</v>
      </c>
      <c r="BC2348" s="72">
        <v>21.513999999999999</v>
      </c>
      <c r="BD2348" s="12">
        <v>47.192999999999998</v>
      </c>
      <c r="BE2348" s="72">
        <v>0.88</v>
      </c>
      <c r="BF2348" s="72">
        <v>30.536000000000001</v>
      </c>
      <c r="BG2348" s="12">
        <v>185.26300000000001</v>
      </c>
      <c r="BH2348" s="72">
        <v>3.456</v>
      </c>
      <c r="BI2348" s="72">
        <v>16.824999999999999</v>
      </c>
      <c r="BJ2348" s="12">
        <v>408.613</v>
      </c>
      <c r="BK2348" s="72">
        <v>7.6219999999999999</v>
      </c>
      <c r="BL2348" s="72">
        <v>9.6630000000000003</v>
      </c>
      <c r="BM2348" s="12">
        <v>65.89</v>
      </c>
      <c r="BN2348" s="72">
        <v>1.2290000000000001</v>
      </c>
      <c r="BO2348" s="72">
        <v>33.253</v>
      </c>
      <c r="BP2348" s="12">
        <v>474.50299999999999</v>
      </c>
      <c r="BQ2348" s="72">
        <v>8.8510000000000009</v>
      </c>
      <c r="BR2348" s="72">
        <v>9.3019999999999996</v>
      </c>
      <c r="BS2348" s="12">
        <v>697.06100000000004</v>
      </c>
      <c r="BT2348" s="72">
        <v>13.002000000000001</v>
      </c>
      <c r="BU2348" s="72">
        <v>6.5620000000000003</v>
      </c>
      <c r="BV2348" s="12">
        <v>5361.0789999999997</v>
      </c>
      <c r="BW2348" s="72">
        <v>100</v>
      </c>
      <c r="BX2348" s="72">
        <v>2.6920000000000002</v>
      </c>
      <c r="BY2348" s="13"/>
      <c r="BZ2348" s="13"/>
    </row>
    <row r="2349" spans="1:78" ht="12.75" customHeight="1">
      <c r="A2349" s="122" t="s">
        <v>65</v>
      </c>
      <c r="B2349" s="71" t="s">
        <v>70</v>
      </c>
      <c r="C2349" s="71" t="s">
        <v>24</v>
      </c>
      <c r="D2349" s="34">
        <v>41883</v>
      </c>
      <c r="E2349" s="12">
        <v>1651.664</v>
      </c>
      <c r="F2349" s="72">
        <v>79.527000000000001</v>
      </c>
      <c r="G2349" s="72">
        <v>5.7679999999999998</v>
      </c>
      <c r="H2349" s="12">
        <v>17.091999999999999</v>
      </c>
      <c r="I2349" s="72">
        <v>0.82299999999999995</v>
      </c>
      <c r="J2349" s="72">
        <v>69.730999999999995</v>
      </c>
      <c r="K2349" s="12">
        <v>26.969000000000001</v>
      </c>
      <c r="L2349" s="72">
        <v>1.2989999999999999</v>
      </c>
      <c r="M2349" s="72">
        <v>51.075000000000003</v>
      </c>
      <c r="N2349" s="12">
        <v>44.061</v>
      </c>
      <c r="O2349" s="72">
        <v>2.1219999999999999</v>
      </c>
      <c r="P2349" s="72">
        <v>38.207999999999998</v>
      </c>
      <c r="Q2349" s="12">
        <v>10.427</v>
      </c>
      <c r="R2349" s="72">
        <v>0.502</v>
      </c>
      <c r="S2349" s="72">
        <v>74.361000000000004</v>
      </c>
      <c r="T2349" s="12">
        <v>54.488999999999997</v>
      </c>
      <c r="U2349" s="72">
        <v>2.6240000000000001</v>
      </c>
      <c r="V2349" s="72">
        <v>34.170999999999999</v>
      </c>
      <c r="W2349" s="12">
        <v>99.204999999999998</v>
      </c>
      <c r="X2349" s="72">
        <v>4.7770000000000001</v>
      </c>
      <c r="Y2349" s="72">
        <v>37.978000000000002</v>
      </c>
      <c r="Z2349" s="12">
        <v>153.69399999999999</v>
      </c>
      <c r="AA2349" s="72">
        <v>7.4</v>
      </c>
      <c r="AB2349" s="72">
        <v>28.35</v>
      </c>
      <c r="AC2349" s="12">
        <v>1805.3579999999999</v>
      </c>
      <c r="AD2349" s="72">
        <v>86.927000000000007</v>
      </c>
      <c r="AE2349" s="72">
        <v>6.13</v>
      </c>
      <c r="AF2349" s="12">
        <v>6.383</v>
      </c>
      <c r="AG2349" s="72">
        <v>0.307</v>
      </c>
      <c r="AH2349" s="72">
        <v>112.26</v>
      </c>
      <c r="AI2349" s="12">
        <v>121.598</v>
      </c>
      <c r="AJ2349" s="72">
        <v>5.8550000000000004</v>
      </c>
      <c r="AK2349" s="72">
        <v>40.136000000000003</v>
      </c>
      <c r="AL2349" s="12">
        <v>127.98099999999999</v>
      </c>
      <c r="AM2349" s="72">
        <v>6.1619999999999999</v>
      </c>
      <c r="AN2349" s="72">
        <v>37.646000000000001</v>
      </c>
      <c r="AO2349" s="12">
        <v>1933.3389999999999</v>
      </c>
      <c r="AP2349" s="72">
        <v>93.088999999999999</v>
      </c>
      <c r="AQ2349" s="72">
        <v>5.0670000000000002</v>
      </c>
      <c r="AR2349" s="12">
        <v>0</v>
      </c>
      <c r="AS2349" s="72">
        <v>0</v>
      </c>
      <c r="AT2349" s="72">
        <v>0</v>
      </c>
      <c r="AU2349" s="12">
        <v>0</v>
      </c>
      <c r="AV2349" s="72">
        <v>0</v>
      </c>
      <c r="AW2349" s="72">
        <v>0</v>
      </c>
      <c r="AX2349" s="12">
        <v>19.535</v>
      </c>
      <c r="AY2349" s="72">
        <v>0.94099999999999995</v>
      </c>
      <c r="AZ2349" s="72">
        <v>75.412000000000006</v>
      </c>
      <c r="BA2349" s="12">
        <v>19.535</v>
      </c>
      <c r="BB2349" s="72">
        <v>0.94099999999999995</v>
      </c>
      <c r="BC2349" s="72">
        <v>75.412000000000006</v>
      </c>
      <c r="BD2349" s="12">
        <v>65.748000000000005</v>
      </c>
      <c r="BE2349" s="72">
        <v>3.1659999999999999</v>
      </c>
      <c r="BF2349" s="72">
        <v>41.524999999999999</v>
      </c>
      <c r="BG2349" s="12">
        <v>85.283000000000001</v>
      </c>
      <c r="BH2349" s="72">
        <v>4.1059999999999999</v>
      </c>
      <c r="BI2349" s="72">
        <v>30.526</v>
      </c>
      <c r="BJ2349" s="12">
        <v>52.143999999999998</v>
      </c>
      <c r="BK2349" s="72">
        <v>2.5110000000000001</v>
      </c>
      <c r="BL2349" s="72">
        <v>45.927999999999997</v>
      </c>
      <c r="BM2349" s="12">
        <v>6.1020000000000003</v>
      </c>
      <c r="BN2349" s="72">
        <v>0.29399999999999998</v>
      </c>
      <c r="BO2349" s="72">
        <v>105.44</v>
      </c>
      <c r="BP2349" s="12">
        <v>58.246000000000002</v>
      </c>
      <c r="BQ2349" s="72">
        <v>2.8050000000000002</v>
      </c>
      <c r="BR2349" s="72">
        <v>42.481000000000002</v>
      </c>
      <c r="BS2349" s="12">
        <v>143.53</v>
      </c>
      <c r="BT2349" s="72">
        <v>6.9109999999999996</v>
      </c>
      <c r="BU2349" s="72">
        <v>21.222999999999999</v>
      </c>
      <c r="BV2349" s="12">
        <v>2076.8690000000001</v>
      </c>
      <c r="BW2349" s="72">
        <v>100</v>
      </c>
      <c r="BX2349" s="72">
        <v>5.1609999999999996</v>
      </c>
      <c r="BY2349" s="13"/>
      <c r="BZ2349" s="13"/>
    </row>
    <row r="2350" spans="1:78" ht="12.75" customHeight="1">
      <c r="A2350" s="122" t="s">
        <v>65</v>
      </c>
      <c r="B2350" s="71" t="s">
        <v>70</v>
      </c>
      <c r="C2350" s="71" t="s">
        <v>24</v>
      </c>
      <c r="D2350" s="34">
        <v>41974</v>
      </c>
      <c r="E2350" s="12">
        <v>1820.4069999999999</v>
      </c>
      <c r="F2350" s="72">
        <v>79.953000000000003</v>
      </c>
      <c r="G2350" s="72">
        <v>3.6059999999999999</v>
      </c>
      <c r="H2350" s="12">
        <v>28.869</v>
      </c>
      <c r="I2350" s="72">
        <v>1.268</v>
      </c>
      <c r="J2350" s="72">
        <v>59.244</v>
      </c>
      <c r="K2350" s="12">
        <v>41.014000000000003</v>
      </c>
      <c r="L2350" s="72">
        <v>1.8009999999999999</v>
      </c>
      <c r="M2350" s="72">
        <v>45.465000000000003</v>
      </c>
      <c r="N2350" s="12">
        <v>69.884</v>
      </c>
      <c r="O2350" s="72">
        <v>3.069</v>
      </c>
      <c r="P2350" s="72">
        <v>29.25</v>
      </c>
      <c r="Q2350" s="12">
        <v>0</v>
      </c>
      <c r="R2350" s="72">
        <v>0</v>
      </c>
      <c r="S2350" s="72">
        <v>0</v>
      </c>
      <c r="T2350" s="12">
        <v>69.884</v>
      </c>
      <c r="U2350" s="72">
        <v>3.069</v>
      </c>
      <c r="V2350" s="72">
        <v>29.25</v>
      </c>
      <c r="W2350" s="12">
        <v>107.38</v>
      </c>
      <c r="X2350" s="72">
        <v>4.7160000000000002</v>
      </c>
      <c r="Y2350" s="72">
        <v>30.562000000000001</v>
      </c>
      <c r="Z2350" s="12">
        <v>177.26400000000001</v>
      </c>
      <c r="AA2350" s="72">
        <v>7.7850000000000001</v>
      </c>
      <c r="AB2350" s="72">
        <v>20.968</v>
      </c>
      <c r="AC2350" s="12">
        <v>1997.671</v>
      </c>
      <c r="AD2350" s="72">
        <v>87.738</v>
      </c>
      <c r="AE2350" s="72">
        <v>3.7130000000000001</v>
      </c>
      <c r="AF2350" s="12">
        <v>12.706</v>
      </c>
      <c r="AG2350" s="72">
        <v>0.55800000000000005</v>
      </c>
      <c r="AH2350" s="72">
        <v>107.051</v>
      </c>
      <c r="AI2350" s="12">
        <v>75.460999999999999</v>
      </c>
      <c r="AJ2350" s="72">
        <v>3.3140000000000001</v>
      </c>
      <c r="AK2350" s="72">
        <v>44.347000000000001</v>
      </c>
      <c r="AL2350" s="12">
        <v>88.167000000000002</v>
      </c>
      <c r="AM2350" s="72">
        <v>3.8719999999999999</v>
      </c>
      <c r="AN2350" s="72">
        <v>40.985999999999997</v>
      </c>
      <c r="AO2350" s="12">
        <v>2085.8380000000002</v>
      </c>
      <c r="AP2350" s="72">
        <v>91.61</v>
      </c>
      <c r="AQ2350" s="72">
        <v>4.4530000000000003</v>
      </c>
      <c r="AR2350" s="12">
        <v>17.244</v>
      </c>
      <c r="AS2350" s="72">
        <v>0.75700000000000001</v>
      </c>
      <c r="AT2350" s="72">
        <v>79.343999999999994</v>
      </c>
      <c r="AU2350" s="12">
        <v>0</v>
      </c>
      <c r="AV2350" s="72">
        <v>0</v>
      </c>
      <c r="AW2350" s="72">
        <v>0</v>
      </c>
      <c r="AX2350" s="12">
        <v>51.197000000000003</v>
      </c>
      <c r="AY2350" s="72">
        <v>2.2490000000000001</v>
      </c>
      <c r="AZ2350" s="72">
        <v>47.936999999999998</v>
      </c>
      <c r="BA2350" s="12">
        <v>51.197000000000003</v>
      </c>
      <c r="BB2350" s="72">
        <v>2.2490000000000001</v>
      </c>
      <c r="BC2350" s="72">
        <v>47.936999999999998</v>
      </c>
      <c r="BD2350" s="12">
        <v>45.646000000000001</v>
      </c>
      <c r="BE2350" s="72">
        <v>2.0049999999999999</v>
      </c>
      <c r="BF2350" s="72">
        <v>42.453000000000003</v>
      </c>
      <c r="BG2350" s="12">
        <v>96.843000000000004</v>
      </c>
      <c r="BH2350" s="72">
        <v>4.2530000000000001</v>
      </c>
      <c r="BI2350" s="72">
        <v>28.132000000000001</v>
      </c>
      <c r="BJ2350" s="12">
        <v>45.896999999999998</v>
      </c>
      <c r="BK2350" s="72">
        <v>2.016</v>
      </c>
      <c r="BL2350" s="72">
        <v>45.671999999999997</v>
      </c>
      <c r="BM2350" s="12">
        <v>31.033000000000001</v>
      </c>
      <c r="BN2350" s="72">
        <v>1.363</v>
      </c>
      <c r="BO2350" s="72">
        <v>53.402999999999999</v>
      </c>
      <c r="BP2350" s="12">
        <v>76.930000000000007</v>
      </c>
      <c r="BQ2350" s="72">
        <v>3.379</v>
      </c>
      <c r="BR2350" s="72">
        <v>30.456</v>
      </c>
      <c r="BS2350" s="12">
        <v>191.017</v>
      </c>
      <c r="BT2350" s="72">
        <v>8.39</v>
      </c>
      <c r="BU2350" s="72">
        <v>18.228000000000002</v>
      </c>
      <c r="BV2350" s="12">
        <v>2276.8539999999998</v>
      </c>
      <c r="BW2350" s="72">
        <v>100</v>
      </c>
      <c r="BX2350" s="72">
        <v>4.4409999999999998</v>
      </c>
      <c r="BY2350" s="13"/>
      <c r="BZ2350" s="13"/>
    </row>
    <row r="2351" spans="1:78" ht="12.75" customHeight="1">
      <c r="A2351" s="122" t="s">
        <v>65</v>
      </c>
      <c r="B2351" s="71" t="s">
        <v>70</v>
      </c>
      <c r="C2351" s="71" t="s">
        <v>24</v>
      </c>
      <c r="D2351" s="34">
        <v>42064</v>
      </c>
      <c r="E2351" s="12">
        <v>1775.74</v>
      </c>
      <c r="F2351" s="72">
        <v>82.076999999999998</v>
      </c>
      <c r="G2351" s="72">
        <v>5.3109999999999999</v>
      </c>
      <c r="H2351" s="12">
        <v>35.473999999999997</v>
      </c>
      <c r="I2351" s="72">
        <v>1.64</v>
      </c>
      <c r="J2351" s="72">
        <v>36.67</v>
      </c>
      <c r="K2351" s="12">
        <v>25.164999999999999</v>
      </c>
      <c r="L2351" s="72">
        <v>1.163</v>
      </c>
      <c r="M2351" s="72">
        <v>45.067999999999998</v>
      </c>
      <c r="N2351" s="12">
        <v>60.637999999999998</v>
      </c>
      <c r="O2351" s="72">
        <v>2.8029999999999999</v>
      </c>
      <c r="P2351" s="72">
        <v>27.312000000000001</v>
      </c>
      <c r="Q2351" s="12">
        <v>5.992</v>
      </c>
      <c r="R2351" s="72">
        <v>0.27700000000000002</v>
      </c>
      <c r="S2351" s="72">
        <v>102.479</v>
      </c>
      <c r="T2351" s="12">
        <v>66.63</v>
      </c>
      <c r="U2351" s="72">
        <v>3.08</v>
      </c>
      <c r="V2351" s="72">
        <v>26.474</v>
      </c>
      <c r="W2351" s="12">
        <v>102.816</v>
      </c>
      <c r="X2351" s="72">
        <v>4.7519999999999998</v>
      </c>
      <c r="Y2351" s="72">
        <v>29.196000000000002</v>
      </c>
      <c r="Z2351" s="12">
        <v>169.447</v>
      </c>
      <c r="AA2351" s="72">
        <v>7.8319999999999999</v>
      </c>
      <c r="AB2351" s="72">
        <v>20.725999999999999</v>
      </c>
      <c r="AC2351" s="12">
        <v>1945.1869999999999</v>
      </c>
      <c r="AD2351" s="72">
        <v>89.909000000000006</v>
      </c>
      <c r="AE2351" s="72">
        <v>5.4480000000000004</v>
      </c>
      <c r="AF2351" s="12">
        <v>0</v>
      </c>
      <c r="AG2351" s="72">
        <v>0</v>
      </c>
      <c r="AH2351" s="72">
        <v>0</v>
      </c>
      <c r="AI2351" s="12">
        <v>81.724000000000004</v>
      </c>
      <c r="AJ2351" s="72">
        <v>3.7770000000000001</v>
      </c>
      <c r="AK2351" s="72">
        <v>33.662999999999997</v>
      </c>
      <c r="AL2351" s="12">
        <v>81.724000000000004</v>
      </c>
      <c r="AM2351" s="72">
        <v>3.7770000000000001</v>
      </c>
      <c r="AN2351" s="72">
        <v>33.662999999999997</v>
      </c>
      <c r="AO2351" s="12">
        <v>2026.91</v>
      </c>
      <c r="AP2351" s="72">
        <v>93.686000000000007</v>
      </c>
      <c r="AQ2351" s="72">
        <v>5.3959999999999999</v>
      </c>
      <c r="AR2351" s="12">
        <v>0</v>
      </c>
      <c r="AS2351" s="72">
        <v>0</v>
      </c>
      <c r="AT2351" s="72">
        <v>0</v>
      </c>
      <c r="AU2351" s="12">
        <v>26.715</v>
      </c>
      <c r="AV2351" s="72">
        <v>1.2350000000000001</v>
      </c>
      <c r="AW2351" s="72">
        <v>82.167000000000002</v>
      </c>
      <c r="AX2351" s="12">
        <v>23.466000000000001</v>
      </c>
      <c r="AY2351" s="72">
        <v>1.085</v>
      </c>
      <c r="AZ2351" s="72">
        <v>95.786000000000001</v>
      </c>
      <c r="BA2351" s="12">
        <v>50.180999999999997</v>
      </c>
      <c r="BB2351" s="72">
        <v>2.319</v>
      </c>
      <c r="BC2351" s="72">
        <v>63.82</v>
      </c>
      <c r="BD2351" s="12">
        <v>23.748000000000001</v>
      </c>
      <c r="BE2351" s="72">
        <v>1.0980000000000001</v>
      </c>
      <c r="BF2351" s="72">
        <v>75.793000000000006</v>
      </c>
      <c r="BG2351" s="12">
        <v>73.930000000000007</v>
      </c>
      <c r="BH2351" s="72">
        <v>3.4169999999999998</v>
      </c>
      <c r="BI2351" s="72">
        <v>48.89</v>
      </c>
      <c r="BJ2351" s="12">
        <v>57.875999999999998</v>
      </c>
      <c r="BK2351" s="72">
        <v>2.6749999999999998</v>
      </c>
      <c r="BL2351" s="72">
        <v>59.597999999999999</v>
      </c>
      <c r="BM2351" s="12">
        <v>4.7960000000000003</v>
      </c>
      <c r="BN2351" s="72">
        <v>0.222</v>
      </c>
      <c r="BO2351" s="72">
        <v>103.60899999999999</v>
      </c>
      <c r="BP2351" s="12">
        <v>62.673000000000002</v>
      </c>
      <c r="BQ2351" s="72">
        <v>2.8969999999999998</v>
      </c>
      <c r="BR2351" s="72">
        <v>55.762999999999998</v>
      </c>
      <c r="BS2351" s="12">
        <v>136.602</v>
      </c>
      <c r="BT2351" s="72">
        <v>6.3140000000000001</v>
      </c>
      <c r="BU2351" s="72">
        <v>31.513000000000002</v>
      </c>
      <c r="BV2351" s="12">
        <v>2163.5129999999999</v>
      </c>
      <c r="BW2351" s="72">
        <v>100</v>
      </c>
      <c r="BX2351" s="72">
        <v>5.4610000000000003</v>
      </c>
      <c r="BY2351" s="13"/>
      <c r="BZ2351" s="13"/>
    </row>
    <row r="2352" spans="1:78" ht="12.75" customHeight="1">
      <c r="A2352" s="122" t="s">
        <v>65</v>
      </c>
      <c r="B2352" s="71" t="s">
        <v>70</v>
      </c>
      <c r="C2352" s="71" t="s">
        <v>24</v>
      </c>
      <c r="D2352" s="34">
        <v>42156</v>
      </c>
      <c r="E2352" s="12">
        <v>1863.992</v>
      </c>
      <c r="F2352" s="72">
        <v>81.126999999999995</v>
      </c>
      <c r="G2352" s="72">
        <v>5.61</v>
      </c>
      <c r="H2352" s="12">
        <v>17.648</v>
      </c>
      <c r="I2352" s="72">
        <v>0.76800000000000002</v>
      </c>
      <c r="J2352" s="72">
        <v>92.942999999999998</v>
      </c>
      <c r="K2352" s="12">
        <v>11.954000000000001</v>
      </c>
      <c r="L2352" s="72">
        <v>0.52</v>
      </c>
      <c r="M2352" s="72">
        <v>101.154</v>
      </c>
      <c r="N2352" s="12">
        <v>29.602</v>
      </c>
      <c r="O2352" s="72">
        <v>1.288</v>
      </c>
      <c r="P2352" s="72">
        <v>67.548000000000002</v>
      </c>
      <c r="Q2352" s="12">
        <v>3.3330000000000002</v>
      </c>
      <c r="R2352" s="72">
        <v>0.14499999999999999</v>
      </c>
      <c r="S2352" s="72">
        <v>105.02800000000001</v>
      </c>
      <c r="T2352" s="12">
        <v>32.935000000000002</v>
      </c>
      <c r="U2352" s="72">
        <v>1.4330000000000001</v>
      </c>
      <c r="V2352" s="72">
        <v>59.52</v>
      </c>
      <c r="W2352" s="12">
        <v>134.69499999999999</v>
      </c>
      <c r="X2352" s="72">
        <v>5.8620000000000001</v>
      </c>
      <c r="Y2352" s="72">
        <v>22.332000000000001</v>
      </c>
      <c r="Z2352" s="12">
        <v>167.63</v>
      </c>
      <c r="AA2352" s="72">
        <v>7.2960000000000003</v>
      </c>
      <c r="AB2352" s="72">
        <v>19.757999999999999</v>
      </c>
      <c r="AC2352" s="12">
        <v>2031.6220000000001</v>
      </c>
      <c r="AD2352" s="72">
        <v>88.423000000000002</v>
      </c>
      <c r="AE2352" s="72">
        <v>5.673</v>
      </c>
      <c r="AF2352" s="12">
        <v>9.0909999999999993</v>
      </c>
      <c r="AG2352" s="72">
        <v>0.39600000000000002</v>
      </c>
      <c r="AH2352" s="72">
        <v>105.995</v>
      </c>
      <c r="AI2352" s="12">
        <v>87.28</v>
      </c>
      <c r="AJ2352" s="72">
        <v>3.7989999999999999</v>
      </c>
      <c r="AK2352" s="72">
        <v>41.249000000000002</v>
      </c>
      <c r="AL2352" s="12">
        <v>96.372</v>
      </c>
      <c r="AM2352" s="72">
        <v>4.194</v>
      </c>
      <c r="AN2352" s="72">
        <v>39.32</v>
      </c>
      <c r="AO2352" s="12">
        <v>2127.9940000000001</v>
      </c>
      <c r="AP2352" s="72">
        <v>92.617000000000004</v>
      </c>
      <c r="AQ2352" s="72">
        <v>5.4219999999999997</v>
      </c>
      <c r="AR2352" s="12">
        <v>0</v>
      </c>
      <c r="AS2352" s="72">
        <v>0</v>
      </c>
      <c r="AT2352" s="72">
        <v>0</v>
      </c>
      <c r="AU2352" s="12">
        <v>5.907</v>
      </c>
      <c r="AV2352" s="72">
        <v>0.25700000000000001</v>
      </c>
      <c r="AW2352" s="72">
        <v>127.53100000000001</v>
      </c>
      <c r="AX2352" s="12">
        <v>16.959</v>
      </c>
      <c r="AY2352" s="72">
        <v>0.73799999999999999</v>
      </c>
      <c r="AZ2352" s="72">
        <v>92.459000000000003</v>
      </c>
      <c r="BA2352" s="12">
        <v>22.866</v>
      </c>
      <c r="BB2352" s="72">
        <v>0.995</v>
      </c>
      <c r="BC2352" s="72">
        <v>80.043000000000006</v>
      </c>
      <c r="BD2352" s="12">
        <v>45.011000000000003</v>
      </c>
      <c r="BE2352" s="72">
        <v>1.9590000000000001</v>
      </c>
      <c r="BF2352" s="72">
        <v>60.314</v>
      </c>
      <c r="BG2352" s="12">
        <v>67.876999999999995</v>
      </c>
      <c r="BH2352" s="72">
        <v>2.9540000000000002</v>
      </c>
      <c r="BI2352" s="72">
        <v>39.789000000000001</v>
      </c>
      <c r="BJ2352" s="12">
        <v>79.313000000000002</v>
      </c>
      <c r="BK2352" s="72">
        <v>3.452</v>
      </c>
      <c r="BL2352" s="72">
        <v>32.039000000000001</v>
      </c>
      <c r="BM2352" s="12">
        <v>22.436</v>
      </c>
      <c r="BN2352" s="72">
        <v>0.97699999999999998</v>
      </c>
      <c r="BO2352" s="72">
        <v>55.898000000000003</v>
      </c>
      <c r="BP2352" s="12">
        <v>101.749</v>
      </c>
      <c r="BQ2352" s="72">
        <v>4.4279999999999999</v>
      </c>
      <c r="BR2352" s="72">
        <v>31.853999999999999</v>
      </c>
      <c r="BS2352" s="12">
        <v>169.626</v>
      </c>
      <c r="BT2352" s="72">
        <v>7.383</v>
      </c>
      <c r="BU2352" s="72">
        <v>24.015000000000001</v>
      </c>
      <c r="BV2352" s="12">
        <v>2297.62</v>
      </c>
      <c r="BW2352" s="72">
        <v>100</v>
      </c>
      <c r="BX2352" s="72">
        <v>5.2969999999999997</v>
      </c>
      <c r="BY2352" s="13"/>
      <c r="BZ2352" s="13"/>
    </row>
    <row r="2353" spans="1:78" ht="12.75" customHeight="1">
      <c r="A2353" s="122" t="s">
        <v>65</v>
      </c>
      <c r="B2353" s="71" t="s">
        <v>70</v>
      </c>
      <c r="C2353" s="71" t="s">
        <v>24</v>
      </c>
      <c r="D2353" s="34">
        <v>42614</v>
      </c>
      <c r="E2353" s="12">
        <v>1751.0730000000001</v>
      </c>
      <c r="F2353" s="72">
        <v>82.331999999999994</v>
      </c>
      <c r="G2353" s="72">
        <v>4.3529999999999998</v>
      </c>
      <c r="H2353" s="12">
        <v>35.807000000000002</v>
      </c>
      <c r="I2353" s="72">
        <v>1.6839999999999999</v>
      </c>
      <c r="J2353" s="72">
        <v>40.887999999999998</v>
      </c>
      <c r="K2353" s="12">
        <v>9.8829999999999991</v>
      </c>
      <c r="L2353" s="72">
        <v>0.46500000000000002</v>
      </c>
      <c r="M2353" s="72">
        <v>76.486000000000004</v>
      </c>
      <c r="N2353" s="12">
        <v>45.69</v>
      </c>
      <c r="O2353" s="72">
        <v>2.1480000000000001</v>
      </c>
      <c r="P2353" s="72">
        <v>37.652999999999999</v>
      </c>
      <c r="Q2353" s="12">
        <v>0</v>
      </c>
      <c r="R2353" s="72">
        <v>0</v>
      </c>
      <c r="S2353" s="72">
        <v>0</v>
      </c>
      <c r="T2353" s="12">
        <v>45.69</v>
      </c>
      <c r="U2353" s="72">
        <v>2.1480000000000001</v>
      </c>
      <c r="V2353" s="72">
        <v>37.652999999999999</v>
      </c>
      <c r="W2353" s="12">
        <v>100.17700000000001</v>
      </c>
      <c r="X2353" s="72">
        <v>4.71</v>
      </c>
      <c r="Y2353" s="72">
        <v>31.030999999999999</v>
      </c>
      <c r="Z2353" s="12">
        <v>145.86600000000001</v>
      </c>
      <c r="AA2353" s="72">
        <v>6.8579999999999997</v>
      </c>
      <c r="AB2353" s="72">
        <v>22.143999999999998</v>
      </c>
      <c r="AC2353" s="12">
        <v>1896.9390000000001</v>
      </c>
      <c r="AD2353" s="72">
        <v>89.19</v>
      </c>
      <c r="AE2353" s="72">
        <v>4.1260000000000003</v>
      </c>
      <c r="AF2353" s="12">
        <v>0</v>
      </c>
      <c r="AG2353" s="72">
        <v>0</v>
      </c>
      <c r="AH2353" s="72">
        <v>0</v>
      </c>
      <c r="AI2353" s="12">
        <v>68.328999999999994</v>
      </c>
      <c r="AJ2353" s="72">
        <v>3.2130000000000001</v>
      </c>
      <c r="AK2353" s="72">
        <v>42.774000000000001</v>
      </c>
      <c r="AL2353" s="12">
        <v>68.328999999999994</v>
      </c>
      <c r="AM2353" s="72">
        <v>3.2130000000000001</v>
      </c>
      <c r="AN2353" s="72">
        <v>42.774000000000001</v>
      </c>
      <c r="AO2353" s="12">
        <v>1965.268</v>
      </c>
      <c r="AP2353" s="72">
        <v>92.403000000000006</v>
      </c>
      <c r="AQ2353" s="72">
        <v>3.98</v>
      </c>
      <c r="AR2353" s="12">
        <v>8.2739999999999991</v>
      </c>
      <c r="AS2353" s="72">
        <v>0.38900000000000001</v>
      </c>
      <c r="AT2353" s="72">
        <v>70.197000000000003</v>
      </c>
      <c r="AU2353" s="12">
        <v>0</v>
      </c>
      <c r="AV2353" s="72">
        <v>0</v>
      </c>
      <c r="AW2353" s="72">
        <v>0</v>
      </c>
      <c r="AX2353" s="12">
        <v>45.722999999999999</v>
      </c>
      <c r="AY2353" s="72">
        <v>2.15</v>
      </c>
      <c r="AZ2353" s="72">
        <v>44.866999999999997</v>
      </c>
      <c r="BA2353" s="12">
        <v>45.722999999999999</v>
      </c>
      <c r="BB2353" s="72">
        <v>2.15</v>
      </c>
      <c r="BC2353" s="72">
        <v>44.866999999999997</v>
      </c>
      <c r="BD2353" s="12">
        <v>22.094999999999999</v>
      </c>
      <c r="BE2353" s="72">
        <v>1.0389999999999999</v>
      </c>
      <c r="BF2353" s="72">
        <v>53.712000000000003</v>
      </c>
      <c r="BG2353" s="12">
        <v>67.819000000000003</v>
      </c>
      <c r="BH2353" s="72">
        <v>3.1890000000000001</v>
      </c>
      <c r="BI2353" s="72">
        <v>35.776000000000003</v>
      </c>
      <c r="BJ2353" s="12">
        <v>76.625</v>
      </c>
      <c r="BK2353" s="72">
        <v>3.6030000000000002</v>
      </c>
      <c r="BL2353" s="72">
        <v>31.055</v>
      </c>
      <c r="BM2353" s="12">
        <v>8.8699999999999992</v>
      </c>
      <c r="BN2353" s="72">
        <v>0.41699999999999998</v>
      </c>
      <c r="BO2353" s="72">
        <v>76.016000000000005</v>
      </c>
      <c r="BP2353" s="12">
        <v>85.495000000000005</v>
      </c>
      <c r="BQ2353" s="72">
        <v>4.0199999999999996</v>
      </c>
      <c r="BR2353" s="72">
        <v>29.271000000000001</v>
      </c>
      <c r="BS2353" s="12">
        <v>161.58799999999999</v>
      </c>
      <c r="BT2353" s="72">
        <v>7.5970000000000004</v>
      </c>
      <c r="BU2353" s="72">
        <v>21.571000000000002</v>
      </c>
      <c r="BV2353" s="12">
        <v>2126.8560000000002</v>
      </c>
      <c r="BW2353" s="72">
        <v>100</v>
      </c>
      <c r="BX2353" s="72">
        <v>3.9649999999999999</v>
      </c>
      <c r="BY2353" s="13"/>
      <c r="BZ2353" s="13"/>
    </row>
    <row r="2354" spans="1:78" ht="12.75" customHeight="1">
      <c r="A2354" s="122" t="s">
        <v>65</v>
      </c>
      <c r="B2354" s="71" t="s">
        <v>70</v>
      </c>
      <c r="C2354" s="71" t="s">
        <v>24</v>
      </c>
      <c r="D2354" s="34">
        <v>42705</v>
      </c>
      <c r="E2354" s="12">
        <v>1754.6559999999999</v>
      </c>
      <c r="F2354" s="72">
        <v>83.495000000000005</v>
      </c>
      <c r="G2354" s="72">
        <v>4.82</v>
      </c>
      <c r="H2354" s="12">
        <v>65.546000000000006</v>
      </c>
      <c r="I2354" s="72">
        <v>3.1190000000000002</v>
      </c>
      <c r="J2354" s="72">
        <v>35.865000000000002</v>
      </c>
      <c r="K2354" s="12">
        <v>13.21</v>
      </c>
      <c r="L2354" s="72">
        <v>0.629</v>
      </c>
      <c r="M2354" s="72">
        <v>76.519000000000005</v>
      </c>
      <c r="N2354" s="12">
        <v>78.756</v>
      </c>
      <c r="O2354" s="72">
        <v>3.7480000000000002</v>
      </c>
      <c r="P2354" s="72">
        <v>31.010999999999999</v>
      </c>
      <c r="Q2354" s="12">
        <v>0</v>
      </c>
      <c r="R2354" s="72">
        <v>0</v>
      </c>
      <c r="S2354" s="72">
        <v>0</v>
      </c>
      <c r="T2354" s="12">
        <v>78.756</v>
      </c>
      <c r="U2354" s="72">
        <v>3.7480000000000002</v>
      </c>
      <c r="V2354" s="72">
        <v>31.010999999999999</v>
      </c>
      <c r="W2354" s="12">
        <v>111.551</v>
      </c>
      <c r="X2354" s="72">
        <v>5.3079999999999998</v>
      </c>
      <c r="Y2354" s="72">
        <v>21.931999999999999</v>
      </c>
      <c r="Z2354" s="12">
        <v>190.30699999999999</v>
      </c>
      <c r="AA2354" s="72">
        <v>9.0559999999999992</v>
      </c>
      <c r="AB2354" s="72">
        <v>17.335000000000001</v>
      </c>
      <c r="AC2354" s="12">
        <v>1944.963</v>
      </c>
      <c r="AD2354" s="72">
        <v>92.551000000000002</v>
      </c>
      <c r="AE2354" s="72">
        <v>4.75</v>
      </c>
      <c r="AF2354" s="12">
        <v>0</v>
      </c>
      <c r="AG2354" s="72">
        <v>0</v>
      </c>
      <c r="AH2354" s="72">
        <v>0</v>
      </c>
      <c r="AI2354" s="12">
        <v>27.312999999999999</v>
      </c>
      <c r="AJ2354" s="72">
        <v>1.3</v>
      </c>
      <c r="AK2354" s="72">
        <v>60.658999999999999</v>
      </c>
      <c r="AL2354" s="12">
        <v>27.312999999999999</v>
      </c>
      <c r="AM2354" s="72">
        <v>1.3</v>
      </c>
      <c r="AN2354" s="72">
        <v>60.658999999999999</v>
      </c>
      <c r="AO2354" s="12">
        <v>1972.2760000000001</v>
      </c>
      <c r="AP2354" s="72">
        <v>93.85</v>
      </c>
      <c r="AQ2354" s="72">
        <v>5.0199999999999996</v>
      </c>
      <c r="AR2354" s="12">
        <v>16.321999999999999</v>
      </c>
      <c r="AS2354" s="72">
        <v>0.77700000000000002</v>
      </c>
      <c r="AT2354" s="72">
        <v>107.252</v>
      </c>
      <c r="AU2354" s="12">
        <v>0</v>
      </c>
      <c r="AV2354" s="72">
        <v>0</v>
      </c>
      <c r="AW2354" s="72">
        <v>0</v>
      </c>
      <c r="AX2354" s="12">
        <v>27.978999999999999</v>
      </c>
      <c r="AY2354" s="72">
        <v>1.331</v>
      </c>
      <c r="AZ2354" s="72">
        <v>57.353000000000002</v>
      </c>
      <c r="BA2354" s="12">
        <v>27.978999999999999</v>
      </c>
      <c r="BB2354" s="72">
        <v>1.331</v>
      </c>
      <c r="BC2354" s="72">
        <v>57.353000000000002</v>
      </c>
      <c r="BD2354" s="12">
        <v>0</v>
      </c>
      <c r="BE2354" s="72">
        <v>0</v>
      </c>
      <c r="BF2354" s="72">
        <v>0</v>
      </c>
      <c r="BG2354" s="12">
        <v>27.978999999999999</v>
      </c>
      <c r="BH2354" s="72">
        <v>1.331</v>
      </c>
      <c r="BI2354" s="72">
        <v>57.353000000000002</v>
      </c>
      <c r="BJ2354" s="12">
        <v>53.351999999999997</v>
      </c>
      <c r="BK2354" s="72">
        <v>2.5390000000000001</v>
      </c>
      <c r="BL2354" s="72">
        <v>42.319000000000003</v>
      </c>
      <c r="BM2354" s="12">
        <v>31.581</v>
      </c>
      <c r="BN2354" s="72">
        <v>1.5029999999999999</v>
      </c>
      <c r="BO2354" s="72">
        <v>62.572000000000003</v>
      </c>
      <c r="BP2354" s="12">
        <v>84.933000000000007</v>
      </c>
      <c r="BQ2354" s="72">
        <v>4.0419999999999998</v>
      </c>
      <c r="BR2354" s="72">
        <v>43.767000000000003</v>
      </c>
      <c r="BS2354" s="12">
        <v>129.23400000000001</v>
      </c>
      <c r="BT2354" s="72">
        <v>6.15</v>
      </c>
      <c r="BU2354" s="72">
        <v>30.324000000000002</v>
      </c>
      <c r="BV2354" s="12">
        <v>2101.5100000000002</v>
      </c>
      <c r="BW2354" s="72">
        <v>100</v>
      </c>
      <c r="BX2354" s="72">
        <v>4.4729999999999999</v>
      </c>
      <c r="BY2354" s="13"/>
      <c r="BZ2354" s="13"/>
    </row>
    <row r="2355" spans="1:78" ht="12.75" customHeight="1">
      <c r="A2355" s="122" t="s">
        <v>65</v>
      </c>
      <c r="B2355" s="71" t="s">
        <v>70</v>
      </c>
      <c r="C2355" s="71" t="s">
        <v>24</v>
      </c>
      <c r="D2355" s="34">
        <v>42795</v>
      </c>
      <c r="E2355" s="12">
        <v>1837.51</v>
      </c>
      <c r="F2355" s="72">
        <v>82.034999999999997</v>
      </c>
      <c r="G2355" s="72">
        <v>4.4349999999999996</v>
      </c>
      <c r="H2355" s="12">
        <v>46.494999999999997</v>
      </c>
      <c r="I2355" s="72">
        <v>2.0760000000000001</v>
      </c>
      <c r="J2355" s="72">
        <v>49.36</v>
      </c>
      <c r="K2355" s="12">
        <v>27.824999999999999</v>
      </c>
      <c r="L2355" s="72">
        <v>1.242</v>
      </c>
      <c r="M2355" s="72">
        <v>64.721000000000004</v>
      </c>
      <c r="N2355" s="12">
        <v>74.319999999999993</v>
      </c>
      <c r="O2355" s="72">
        <v>3.3180000000000001</v>
      </c>
      <c r="P2355" s="72">
        <v>39.593000000000004</v>
      </c>
      <c r="Q2355" s="12">
        <v>16.015000000000001</v>
      </c>
      <c r="R2355" s="72">
        <v>0.71499999999999997</v>
      </c>
      <c r="S2355" s="72">
        <v>78.778999999999996</v>
      </c>
      <c r="T2355" s="12">
        <v>90.334999999999994</v>
      </c>
      <c r="U2355" s="72">
        <v>4.0330000000000004</v>
      </c>
      <c r="V2355" s="72">
        <v>35</v>
      </c>
      <c r="W2355" s="12">
        <v>115.907</v>
      </c>
      <c r="X2355" s="72">
        <v>5.1749999999999998</v>
      </c>
      <c r="Y2355" s="72">
        <v>28.32</v>
      </c>
      <c r="Z2355" s="12">
        <v>206.24199999999999</v>
      </c>
      <c r="AA2355" s="72">
        <v>9.2080000000000002</v>
      </c>
      <c r="AB2355" s="72">
        <v>17.757000000000001</v>
      </c>
      <c r="AC2355" s="12">
        <v>2043.752</v>
      </c>
      <c r="AD2355" s="72">
        <v>91.242000000000004</v>
      </c>
      <c r="AE2355" s="72">
        <v>4.0650000000000004</v>
      </c>
      <c r="AF2355" s="12">
        <v>0</v>
      </c>
      <c r="AG2355" s="72">
        <v>0</v>
      </c>
      <c r="AH2355" s="72">
        <v>0</v>
      </c>
      <c r="AI2355" s="12">
        <v>48.563000000000002</v>
      </c>
      <c r="AJ2355" s="72">
        <v>2.1680000000000001</v>
      </c>
      <c r="AK2355" s="72">
        <v>37.823</v>
      </c>
      <c r="AL2355" s="12">
        <v>48.563000000000002</v>
      </c>
      <c r="AM2355" s="72">
        <v>2.1680000000000001</v>
      </c>
      <c r="AN2355" s="72">
        <v>37.823</v>
      </c>
      <c r="AO2355" s="12">
        <v>2092.3150000000001</v>
      </c>
      <c r="AP2355" s="72">
        <v>93.41</v>
      </c>
      <c r="AQ2355" s="72">
        <v>3.9420000000000002</v>
      </c>
      <c r="AR2355" s="12">
        <v>31.434999999999999</v>
      </c>
      <c r="AS2355" s="72">
        <v>1.403</v>
      </c>
      <c r="AT2355" s="72">
        <v>84.385000000000005</v>
      </c>
      <c r="AU2355" s="12">
        <v>0</v>
      </c>
      <c r="AV2355" s="72">
        <v>0</v>
      </c>
      <c r="AW2355" s="72">
        <v>0</v>
      </c>
      <c r="AX2355" s="12">
        <v>55.378</v>
      </c>
      <c r="AY2355" s="72">
        <v>2.472</v>
      </c>
      <c r="AZ2355" s="72">
        <v>68.403000000000006</v>
      </c>
      <c r="BA2355" s="12">
        <v>55.378</v>
      </c>
      <c r="BB2355" s="72">
        <v>2.472</v>
      </c>
      <c r="BC2355" s="72">
        <v>68.403000000000006</v>
      </c>
      <c r="BD2355" s="12">
        <v>21.937000000000001</v>
      </c>
      <c r="BE2355" s="72">
        <v>0.97899999999999998</v>
      </c>
      <c r="BF2355" s="72">
        <v>98.679000000000002</v>
      </c>
      <c r="BG2355" s="12">
        <v>77.314999999999998</v>
      </c>
      <c r="BH2355" s="72">
        <v>3.452</v>
      </c>
      <c r="BI2355" s="72">
        <v>52.048000000000002</v>
      </c>
      <c r="BJ2355" s="12">
        <v>38.857999999999997</v>
      </c>
      <c r="BK2355" s="72">
        <v>1.7350000000000001</v>
      </c>
      <c r="BL2355" s="72">
        <v>51.145000000000003</v>
      </c>
      <c r="BM2355" s="12">
        <v>0</v>
      </c>
      <c r="BN2355" s="72">
        <v>0</v>
      </c>
      <c r="BO2355" s="72">
        <v>0</v>
      </c>
      <c r="BP2355" s="12">
        <v>38.857999999999997</v>
      </c>
      <c r="BQ2355" s="72">
        <v>1.7350000000000001</v>
      </c>
      <c r="BR2355" s="72">
        <v>51.145000000000003</v>
      </c>
      <c r="BS2355" s="12">
        <v>147.608</v>
      </c>
      <c r="BT2355" s="72">
        <v>6.59</v>
      </c>
      <c r="BU2355" s="72">
        <v>31.285</v>
      </c>
      <c r="BV2355" s="12">
        <v>2239.922</v>
      </c>
      <c r="BW2355" s="72">
        <v>100</v>
      </c>
      <c r="BX2355" s="72">
        <v>4.5469999999999997</v>
      </c>
      <c r="BY2355" s="13"/>
      <c r="BZ2355" s="13"/>
    </row>
    <row r="2356" spans="1:78" ht="12.75" customHeight="1">
      <c r="A2356" s="122" t="s">
        <v>65</v>
      </c>
      <c r="B2356" s="71" t="s">
        <v>70</v>
      </c>
      <c r="C2356" s="71" t="s">
        <v>24</v>
      </c>
      <c r="D2356" s="34">
        <v>42887</v>
      </c>
      <c r="E2356" s="12">
        <v>1681.0250000000001</v>
      </c>
      <c r="F2356" s="72">
        <v>85.459000000000003</v>
      </c>
      <c r="G2356" s="72">
        <v>4.8929999999999998</v>
      </c>
      <c r="H2356" s="12">
        <v>47.213999999999999</v>
      </c>
      <c r="I2356" s="72">
        <v>2.4</v>
      </c>
      <c r="J2356" s="72">
        <v>46.329000000000001</v>
      </c>
      <c r="K2356" s="12">
        <v>26.834</v>
      </c>
      <c r="L2356" s="72">
        <v>1.3640000000000001</v>
      </c>
      <c r="M2356" s="72">
        <v>59.625999999999998</v>
      </c>
      <c r="N2356" s="12">
        <v>74.048000000000002</v>
      </c>
      <c r="O2356" s="72">
        <v>3.7639999999999998</v>
      </c>
      <c r="P2356" s="72">
        <v>39.130000000000003</v>
      </c>
      <c r="Q2356" s="12">
        <v>2.766</v>
      </c>
      <c r="R2356" s="72">
        <v>0.14099999999999999</v>
      </c>
      <c r="S2356" s="72">
        <v>104.047</v>
      </c>
      <c r="T2356" s="12">
        <v>76.813999999999993</v>
      </c>
      <c r="U2356" s="72">
        <v>3.9049999999999998</v>
      </c>
      <c r="V2356" s="72">
        <v>37.177999999999997</v>
      </c>
      <c r="W2356" s="12">
        <v>101.276</v>
      </c>
      <c r="X2356" s="72">
        <v>5.149</v>
      </c>
      <c r="Y2356" s="72">
        <v>24.53</v>
      </c>
      <c r="Z2356" s="12">
        <v>178.09</v>
      </c>
      <c r="AA2356" s="72">
        <v>9.0540000000000003</v>
      </c>
      <c r="AB2356" s="72">
        <v>20.097999999999999</v>
      </c>
      <c r="AC2356" s="12">
        <v>1859.115</v>
      </c>
      <c r="AD2356" s="72">
        <v>94.513000000000005</v>
      </c>
      <c r="AE2356" s="72">
        <v>4.8540000000000001</v>
      </c>
      <c r="AF2356" s="12">
        <v>9.0890000000000004</v>
      </c>
      <c r="AG2356" s="72">
        <v>0.46200000000000002</v>
      </c>
      <c r="AH2356" s="72">
        <v>105.21599999999999</v>
      </c>
      <c r="AI2356" s="12">
        <v>40.088999999999999</v>
      </c>
      <c r="AJ2356" s="72">
        <v>2.0379999999999998</v>
      </c>
      <c r="AK2356" s="72">
        <v>49.460999999999999</v>
      </c>
      <c r="AL2356" s="12">
        <v>49.177999999999997</v>
      </c>
      <c r="AM2356" s="72">
        <v>2.5</v>
      </c>
      <c r="AN2356" s="72">
        <v>41.670999999999999</v>
      </c>
      <c r="AO2356" s="12">
        <v>1908.2929999999999</v>
      </c>
      <c r="AP2356" s="72">
        <v>97.013000000000005</v>
      </c>
      <c r="AQ2356" s="72">
        <v>4.92</v>
      </c>
      <c r="AR2356" s="12">
        <v>0</v>
      </c>
      <c r="AS2356" s="72">
        <v>0</v>
      </c>
      <c r="AT2356" s="72">
        <v>0</v>
      </c>
      <c r="AU2356" s="12">
        <v>0</v>
      </c>
      <c r="AV2356" s="72">
        <v>0</v>
      </c>
      <c r="AW2356" s="72">
        <v>0</v>
      </c>
      <c r="AX2356" s="12">
        <v>10.757</v>
      </c>
      <c r="AY2356" s="72">
        <v>0.54700000000000004</v>
      </c>
      <c r="AZ2356" s="72">
        <v>78.694999999999993</v>
      </c>
      <c r="BA2356" s="12">
        <v>10.757</v>
      </c>
      <c r="BB2356" s="72">
        <v>0.54700000000000004</v>
      </c>
      <c r="BC2356" s="72">
        <v>78.694999999999993</v>
      </c>
      <c r="BD2356" s="12">
        <v>4.6989999999999998</v>
      </c>
      <c r="BE2356" s="72">
        <v>0.23899999999999999</v>
      </c>
      <c r="BF2356" s="72">
        <v>73.248999999999995</v>
      </c>
      <c r="BG2356" s="12">
        <v>15.456</v>
      </c>
      <c r="BH2356" s="72">
        <v>0.78600000000000003</v>
      </c>
      <c r="BI2356" s="72">
        <v>57.609000000000002</v>
      </c>
      <c r="BJ2356" s="12">
        <v>35.628</v>
      </c>
      <c r="BK2356" s="72">
        <v>1.8109999999999999</v>
      </c>
      <c r="BL2356" s="72">
        <v>57.073999999999998</v>
      </c>
      <c r="BM2356" s="12">
        <v>7.67</v>
      </c>
      <c r="BN2356" s="72">
        <v>0.39</v>
      </c>
      <c r="BO2356" s="72">
        <v>86.441999999999993</v>
      </c>
      <c r="BP2356" s="12">
        <v>43.298000000000002</v>
      </c>
      <c r="BQ2356" s="72">
        <v>2.2010000000000001</v>
      </c>
      <c r="BR2356" s="72">
        <v>49.463999999999999</v>
      </c>
      <c r="BS2356" s="12">
        <v>58.753999999999998</v>
      </c>
      <c r="BT2356" s="72">
        <v>2.9870000000000001</v>
      </c>
      <c r="BU2356" s="72">
        <v>38.767000000000003</v>
      </c>
      <c r="BV2356" s="12">
        <v>1967.047</v>
      </c>
      <c r="BW2356" s="72">
        <v>100</v>
      </c>
      <c r="BX2356" s="72">
        <v>4.76</v>
      </c>
      <c r="BY2356" s="13"/>
      <c r="BZ2356" s="13"/>
    </row>
    <row r="2357" spans="1:78" ht="12.75" customHeight="1">
      <c r="A2357" s="122" t="s">
        <v>65</v>
      </c>
      <c r="B2357" s="71" t="s">
        <v>70</v>
      </c>
      <c r="C2357" s="71" t="s">
        <v>24</v>
      </c>
      <c r="D2357" s="34">
        <v>43344</v>
      </c>
      <c r="E2357" s="12">
        <v>1716.325</v>
      </c>
      <c r="F2357" s="72">
        <v>81.984999999999999</v>
      </c>
      <c r="G2357" s="72">
        <v>5.23</v>
      </c>
      <c r="H2357" s="12">
        <v>59.851999999999997</v>
      </c>
      <c r="I2357" s="72">
        <v>2.859</v>
      </c>
      <c r="J2357" s="72">
        <v>43.320999999999998</v>
      </c>
      <c r="K2357" s="12">
        <v>20.6</v>
      </c>
      <c r="L2357" s="72">
        <v>0.98399999999999999</v>
      </c>
      <c r="M2357" s="72">
        <v>57.883000000000003</v>
      </c>
      <c r="N2357" s="12">
        <v>80.451999999999998</v>
      </c>
      <c r="O2357" s="72">
        <v>3.843</v>
      </c>
      <c r="P2357" s="72">
        <v>38.517000000000003</v>
      </c>
      <c r="Q2357" s="12">
        <v>6.9550000000000001</v>
      </c>
      <c r="R2357" s="72">
        <v>0.33200000000000002</v>
      </c>
      <c r="S2357" s="72">
        <v>112.846</v>
      </c>
      <c r="T2357" s="12">
        <v>87.406999999999996</v>
      </c>
      <c r="U2357" s="72">
        <v>4.1749999999999998</v>
      </c>
      <c r="V2357" s="72">
        <v>35.064</v>
      </c>
      <c r="W2357" s="12">
        <v>107.48399999999999</v>
      </c>
      <c r="X2357" s="72">
        <v>5.1340000000000003</v>
      </c>
      <c r="Y2357" s="72">
        <v>24.902000000000001</v>
      </c>
      <c r="Z2357" s="12">
        <v>194.89099999999999</v>
      </c>
      <c r="AA2357" s="72">
        <v>9.31</v>
      </c>
      <c r="AB2357" s="72">
        <v>17.219000000000001</v>
      </c>
      <c r="AC2357" s="12">
        <v>1911.2159999999999</v>
      </c>
      <c r="AD2357" s="72">
        <v>91.295000000000002</v>
      </c>
      <c r="AE2357" s="72">
        <v>5.343</v>
      </c>
      <c r="AF2357" s="12">
        <v>3.177</v>
      </c>
      <c r="AG2357" s="72">
        <v>0.152</v>
      </c>
      <c r="AH2357" s="72">
        <v>107.408</v>
      </c>
      <c r="AI2357" s="12">
        <v>73.677999999999997</v>
      </c>
      <c r="AJ2357" s="72">
        <v>3.5190000000000001</v>
      </c>
      <c r="AK2357" s="72">
        <v>38.405999999999999</v>
      </c>
      <c r="AL2357" s="12">
        <v>76.855000000000004</v>
      </c>
      <c r="AM2357" s="72">
        <v>3.6709999999999998</v>
      </c>
      <c r="AN2357" s="72">
        <v>36.488999999999997</v>
      </c>
      <c r="AO2357" s="12">
        <v>1988.0709999999999</v>
      </c>
      <c r="AP2357" s="72">
        <v>94.965999999999994</v>
      </c>
      <c r="AQ2357" s="72">
        <v>5.3650000000000002</v>
      </c>
      <c r="AR2357" s="12">
        <v>8.673</v>
      </c>
      <c r="AS2357" s="72">
        <v>0.41399999999999998</v>
      </c>
      <c r="AT2357" s="72">
        <v>109.608</v>
      </c>
      <c r="AU2357" s="12">
        <v>0</v>
      </c>
      <c r="AV2357" s="72">
        <v>0</v>
      </c>
      <c r="AW2357" s="72">
        <v>0</v>
      </c>
      <c r="AX2357" s="12">
        <v>16.734999999999999</v>
      </c>
      <c r="AY2357" s="72">
        <v>0.79900000000000004</v>
      </c>
      <c r="AZ2357" s="72">
        <v>81.900000000000006</v>
      </c>
      <c r="BA2357" s="12">
        <v>16.734999999999999</v>
      </c>
      <c r="BB2357" s="72">
        <v>0.79900000000000004</v>
      </c>
      <c r="BC2357" s="72">
        <v>81.900000000000006</v>
      </c>
      <c r="BD2357" s="12">
        <v>26.303999999999998</v>
      </c>
      <c r="BE2357" s="72">
        <v>1.256</v>
      </c>
      <c r="BF2357" s="72">
        <v>55.024000000000001</v>
      </c>
      <c r="BG2357" s="12">
        <v>43.039000000000001</v>
      </c>
      <c r="BH2357" s="72">
        <v>2.056</v>
      </c>
      <c r="BI2357" s="72">
        <v>42.097999999999999</v>
      </c>
      <c r="BJ2357" s="12">
        <v>36.350999999999999</v>
      </c>
      <c r="BK2357" s="72">
        <v>1.736</v>
      </c>
      <c r="BL2357" s="72">
        <v>54.634</v>
      </c>
      <c r="BM2357" s="12">
        <v>17.327999999999999</v>
      </c>
      <c r="BN2357" s="72">
        <v>0.82799999999999996</v>
      </c>
      <c r="BO2357" s="72">
        <v>68.984999999999999</v>
      </c>
      <c r="BP2357" s="12">
        <v>53.677999999999997</v>
      </c>
      <c r="BQ2357" s="72">
        <v>2.5640000000000001</v>
      </c>
      <c r="BR2357" s="72">
        <v>40.024999999999999</v>
      </c>
      <c r="BS2357" s="12">
        <v>105.39100000000001</v>
      </c>
      <c r="BT2357" s="72">
        <v>5.0339999999999998</v>
      </c>
      <c r="BU2357" s="72">
        <v>23.266999999999999</v>
      </c>
      <c r="BV2357" s="12">
        <v>2093.462</v>
      </c>
      <c r="BW2357" s="72">
        <v>100</v>
      </c>
      <c r="BX2357" s="72">
        <v>5.1769999999999996</v>
      </c>
      <c r="BY2357" s="13"/>
      <c r="BZ2357" s="13"/>
    </row>
    <row r="2358" spans="1:78" ht="12.75" customHeight="1">
      <c r="A2358" s="122" t="s">
        <v>65</v>
      </c>
      <c r="B2358" s="71" t="s">
        <v>70</v>
      </c>
      <c r="C2358" s="71" t="s">
        <v>24</v>
      </c>
      <c r="D2358" s="34">
        <v>43435</v>
      </c>
      <c r="E2358" s="12">
        <v>1953.4929999999999</v>
      </c>
      <c r="F2358" s="72">
        <v>86.683999999999997</v>
      </c>
      <c r="G2358" s="72">
        <v>4.407</v>
      </c>
      <c r="H2358" s="12">
        <v>13.991</v>
      </c>
      <c r="I2358" s="72">
        <v>0.621</v>
      </c>
      <c r="J2358" s="72">
        <v>73.754000000000005</v>
      </c>
      <c r="K2358" s="12">
        <v>5.3120000000000003</v>
      </c>
      <c r="L2358" s="72">
        <v>0.23599999999999999</v>
      </c>
      <c r="M2358" s="72">
        <v>90.100999999999999</v>
      </c>
      <c r="N2358" s="12">
        <v>19.303000000000001</v>
      </c>
      <c r="O2358" s="72">
        <v>0.85699999999999998</v>
      </c>
      <c r="P2358" s="72">
        <v>58.677999999999997</v>
      </c>
      <c r="Q2358" s="12">
        <v>0</v>
      </c>
      <c r="R2358" s="72">
        <v>0</v>
      </c>
      <c r="S2358" s="72">
        <v>0</v>
      </c>
      <c r="T2358" s="12">
        <v>19.303000000000001</v>
      </c>
      <c r="U2358" s="72">
        <v>0.85699999999999998</v>
      </c>
      <c r="V2358" s="72">
        <v>58.677999999999997</v>
      </c>
      <c r="W2358" s="12">
        <v>97.314999999999998</v>
      </c>
      <c r="X2358" s="72">
        <v>4.3179999999999996</v>
      </c>
      <c r="Y2358" s="72">
        <v>28.361000000000001</v>
      </c>
      <c r="Z2358" s="12">
        <v>116.61799999999999</v>
      </c>
      <c r="AA2358" s="72">
        <v>5.1749999999999998</v>
      </c>
      <c r="AB2358" s="72">
        <v>25.448</v>
      </c>
      <c r="AC2358" s="12">
        <v>2070.11</v>
      </c>
      <c r="AD2358" s="72">
        <v>91.858999999999995</v>
      </c>
      <c r="AE2358" s="72">
        <v>4.5579999999999998</v>
      </c>
      <c r="AF2358" s="12">
        <v>0</v>
      </c>
      <c r="AG2358" s="72">
        <v>0</v>
      </c>
      <c r="AH2358" s="72">
        <v>0</v>
      </c>
      <c r="AI2358" s="12">
        <v>38.957999999999998</v>
      </c>
      <c r="AJ2358" s="72">
        <v>1.7290000000000001</v>
      </c>
      <c r="AK2358" s="72">
        <v>65.736999999999995</v>
      </c>
      <c r="AL2358" s="12">
        <v>38.957999999999998</v>
      </c>
      <c r="AM2358" s="72">
        <v>1.7290000000000001</v>
      </c>
      <c r="AN2358" s="72">
        <v>65.736999999999995</v>
      </c>
      <c r="AO2358" s="12">
        <v>2109.069</v>
      </c>
      <c r="AP2358" s="72">
        <v>93.587000000000003</v>
      </c>
      <c r="AQ2358" s="72">
        <v>4.4349999999999996</v>
      </c>
      <c r="AR2358" s="12">
        <v>17.068000000000001</v>
      </c>
      <c r="AS2358" s="72">
        <v>0.75700000000000001</v>
      </c>
      <c r="AT2358" s="72">
        <v>113.232</v>
      </c>
      <c r="AU2358" s="12">
        <v>10.602</v>
      </c>
      <c r="AV2358" s="72">
        <v>0.47</v>
      </c>
      <c r="AW2358" s="72">
        <v>115.992</v>
      </c>
      <c r="AX2358" s="12">
        <v>23.824000000000002</v>
      </c>
      <c r="AY2358" s="72">
        <v>1.0569999999999999</v>
      </c>
      <c r="AZ2358" s="72">
        <v>75.795000000000002</v>
      </c>
      <c r="BA2358" s="12">
        <v>34.424999999999997</v>
      </c>
      <c r="BB2358" s="72">
        <v>1.528</v>
      </c>
      <c r="BC2358" s="72">
        <v>57.316000000000003</v>
      </c>
      <c r="BD2358" s="12">
        <v>6.7850000000000001</v>
      </c>
      <c r="BE2358" s="72">
        <v>0.30099999999999999</v>
      </c>
      <c r="BF2358" s="72">
        <v>103.485</v>
      </c>
      <c r="BG2358" s="12">
        <v>41.21</v>
      </c>
      <c r="BH2358" s="72">
        <v>1.829</v>
      </c>
      <c r="BI2358" s="72">
        <v>50.795999999999999</v>
      </c>
      <c r="BJ2358" s="12">
        <v>30.213999999999999</v>
      </c>
      <c r="BK2358" s="72">
        <v>1.341</v>
      </c>
      <c r="BL2358" s="72">
        <v>51.737000000000002</v>
      </c>
      <c r="BM2358" s="12">
        <v>56.023000000000003</v>
      </c>
      <c r="BN2358" s="72">
        <v>2.4860000000000002</v>
      </c>
      <c r="BO2358" s="72">
        <v>70.114999999999995</v>
      </c>
      <c r="BP2358" s="12">
        <v>86.236999999999995</v>
      </c>
      <c r="BQ2358" s="72">
        <v>3.827</v>
      </c>
      <c r="BR2358" s="72">
        <v>48.317999999999998</v>
      </c>
      <c r="BS2358" s="12">
        <v>144.51499999999999</v>
      </c>
      <c r="BT2358" s="72">
        <v>6.4130000000000003</v>
      </c>
      <c r="BU2358" s="72">
        <v>26.945</v>
      </c>
      <c r="BV2358" s="12">
        <v>2253.5830000000001</v>
      </c>
      <c r="BW2358" s="72">
        <v>100</v>
      </c>
      <c r="BX2358" s="72">
        <v>4.3719999999999999</v>
      </c>
      <c r="BY2358" s="13"/>
      <c r="BZ2358" s="13"/>
    </row>
    <row r="2359" spans="1:78" ht="12.75" customHeight="1">
      <c r="A2359" s="122" t="s">
        <v>65</v>
      </c>
      <c r="B2359" s="71" t="s">
        <v>70</v>
      </c>
      <c r="C2359" s="71" t="s">
        <v>24</v>
      </c>
      <c r="D2359" s="34">
        <v>43525</v>
      </c>
      <c r="E2359" s="12">
        <v>1710.5060000000001</v>
      </c>
      <c r="F2359" s="72">
        <v>82.552999999999997</v>
      </c>
      <c r="G2359" s="72">
        <v>5.4560000000000004</v>
      </c>
      <c r="H2359" s="12">
        <v>27.108000000000001</v>
      </c>
      <c r="I2359" s="72">
        <v>1.3080000000000001</v>
      </c>
      <c r="J2359" s="72">
        <v>64.129000000000005</v>
      </c>
      <c r="K2359" s="12">
        <v>18.541</v>
      </c>
      <c r="L2359" s="72">
        <v>0.89500000000000002</v>
      </c>
      <c r="M2359" s="72">
        <v>59.070999999999998</v>
      </c>
      <c r="N2359" s="12">
        <v>45.649000000000001</v>
      </c>
      <c r="O2359" s="72">
        <v>2.2029999999999998</v>
      </c>
      <c r="P2359" s="72">
        <v>46.674999999999997</v>
      </c>
      <c r="Q2359" s="12">
        <v>0</v>
      </c>
      <c r="R2359" s="72">
        <v>0</v>
      </c>
      <c r="S2359" s="72">
        <v>0</v>
      </c>
      <c r="T2359" s="12">
        <v>45.649000000000001</v>
      </c>
      <c r="U2359" s="72">
        <v>2.2029999999999998</v>
      </c>
      <c r="V2359" s="72">
        <v>46.674999999999997</v>
      </c>
      <c r="W2359" s="12">
        <v>98.191999999999993</v>
      </c>
      <c r="X2359" s="72">
        <v>4.7389999999999999</v>
      </c>
      <c r="Y2359" s="72">
        <v>30.03</v>
      </c>
      <c r="Z2359" s="12">
        <v>143.84100000000001</v>
      </c>
      <c r="AA2359" s="72">
        <v>6.9420000000000002</v>
      </c>
      <c r="AB2359" s="72">
        <v>20.606000000000002</v>
      </c>
      <c r="AC2359" s="12">
        <v>1854.346</v>
      </c>
      <c r="AD2359" s="72">
        <v>89.495000000000005</v>
      </c>
      <c r="AE2359" s="72">
        <v>5.4219999999999997</v>
      </c>
      <c r="AF2359" s="12">
        <v>0</v>
      </c>
      <c r="AG2359" s="72">
        <v>0</v>
      </c>
      <c r="AH2359" s="72">
        <v>0</v>
      </c>
      <c r="AI2359" s="12">
        <v>50.530999999999999</v>
      </c>
      <c r="AJ2359" s="72">
        <v>2.4390000000000001</v>
      </c>
      <c r="AK2359" s="72">
        <v>68.421000000000006</v>
      </c>
      <c r="AL2359" s="12">
        <v>50.530999999999999</v>
      </c>
      <c r="AM2359" s="72">
        <v>2.4390000000000001</v>
      </c>
      <c r="AN2359" s="72">
        <v>68.421000000000006</v>
      </c>
      <c r="AO2359" s="12">
        <v>1904.877</v>
      </c>
      <c r="AP2359" s="72">
        <v>91.933999999999997</v>
      </c>
      <c r="AQ2359" s="72">
        <v>6.2119999999999997</v>
      </c>
      <c r="AR2359" s="12">
        <v>3.8580000000000001</v>
      </c>
      <c r="AS2359" s="72">
        <v>0.186</v>
      </c>
      <c r="AT2359" s="72">
        <v>104.794</v>
      </c>
      <c r="AU2359" s="12">
        <v>0</v>
      </c>
      <c r="AV2359" s="72">
        <v>0</v>
      </c>
      <c r="AW2359" s="72">
        <v>0</v>
      </c>
      <c r="AX2359" s="12">
        <v>56.593000000000004</v>
      </c>
      <c r="AY2359" s="72">
        <v>2.7309999999999999</v>
      </c>
      <c r="AZ2359" s="72">
        <v>54.92</v>
      </c>
      <c r="BA2359" s="12">
        <v>56.593000000000004</v>
      </c>
      <c r="BB2359" s="72">
        <v>2.7309999999999999</v>
      </c>
      <c r="BC2359" s="72">
        <v>54.92</v>
      </c>
      <c r="BD2359" s="12">
        <v>63.814</v>
      </c>
      <c r="BE2359" s="72">
        <v>3.08</v>
      </c>
      <c r="BF2359" s="72">
        <v>53.832000000000001</v>
      </c>
      <c r="BG2359" s="12">
        <v>120.407</v>
      </c>
      <c r="BH2359" s="72">
        <v>5.8109999999999999</v>
      </c>
      <c r="BI2359" s="72">
        <v>33.869999999999997</v>
      </c>
      <c r="BJ2359" s="12">
        <v>23.821000000000002</v>
      </c>
      <c r="BK2359" s="72">
        <v>1.1499999999999999</v>
      </c>
      <c r="BL2359" s="72">
        <v>51.042000000000002</v>
      </c>
      <c r="BM2359" s="12">
        <v>19.042999999999999</v>
      </c>
      <c r="BN2359" s="72">
        <v>0.91900000000000004</v>
      </c>
      <c r="BO2359" s="72">
        <v>61.073999999999998</v>
      </c>
      <c r="BP2359" s="12">
        <v>42.863999999999997</v>
      </c>
      <c r="BQ2359" s="72">
        <v>2.069</v>
      </c>
      <c r="BR2359" s="72">
        <v>36.99</v>
      </c>
      <c r="BS2359" s="12">
        <v>167.12799999999999</v>
      </c>
      <c r="BT2359" s="72">
        <v>8.0660000000000007</v>
      </c>
      <c r="BU2359" s="72">
        <v>22.895</v>
      </c>
      <c r="BV2359" s="12">
        <v>2072.0059999999999</v>
      </c>
      <c r="BW2359" s="72">
        <v>100</v>
      </c>
      <c r="BX2359" s="72">
        <v>5.8849999999999998</v>
      </c>
      <c r="BY2359" s="13"/>
      <c r="BZ2359" s="13"/>
    </row>
    <row r="2360" spans="1:78" ht="12.75" customHeight="1">
      <c r="A2360" s="122" t="s">
        <v>65</v>
      </c>
      <c r="B2360" s="71" t="s">
        <v>70</v>
      </c>
      <c r="C2360" s="71" t="s">
        <v>24</v>
      </c>
      <c r="D2360" s="34">
        <v>43617</v>
      </c>
      <c r="E2360" s="12">
        <v>1936.04</v>
      </c>
      <c r="F2360" s="72">
        <v>87.512</v>
      </c>
      <c r="G2360" s="72">
        <v>4.5339999999999998</v>
      </c>
      <c r="H2360" s="12">
        <v>3.8980000000000001</v>
      </c>
      <c r="I2360" s="72">
        <v>0.17599999999999999</v>
      </c>
      <c r="J2360" s="72">
        <v>103.44</v>
      </c>
      <c r="K2360" s="12">
        <v>38.445</v>
      </c>
      <c r="L2360" s="72">
        <v>1.738</v>
      </c>
      <c r="M2360" s="72">
        <v>50.975999999999999</v>
      </c>
      <c r="N2360" s="12">
        <v>42.343000000000004</v>
      </c>
      <c r="O2360" s="72">
        <v>1.9139999999999999</v>
      </c>
      <c r="P2360" s="72">
        <v>45.982999999999997</v>
      </c>
      <c r="Q2360" s="12">
        <v>10.003</v>
      </c>
      <c r="R2360" s="72">
        <v>0.45200000000000001</v>
      </c>
      <c r="S2360" s="72">
        <v>106.81100000000001</v>
      </c>
      <c r="T2360" s="12">
        <v>52.344999999999999</v>
      </c>
      <c r="U2360" s="72">
        <v>2.3660000000000001</v>
      </c>
      <c r="V2360" s="72">
        <v>41.984000000000002</v>
      </c>
      <c r="W2360" s="12">
        <v>131.42099999999999</v>
      </c>
      <c r="X2360" s="72">
        <v>5.94</v>
      </c>
      <c r="Y2360" s="72">
        <v>21.942</v>
      </c>
      <c r="Z2360" s="12">
        <v>183.76599999999999</v>
      </c>
      <c r="AA2360" s="72">
        <v>8.3070000000000004</v>
      </c>
      <c r="AB2360" s="72">
        <v>22.401</v>
      </c>
      <c r="AC2360" s="12">
        <v>2119.806</v>
      </c>
      <c r="AD2360" s="72">
        <v>95.819000000000003</v>
      </c>
      <c r="AE2360" s="72">
        <v>4.7389999999999999</v>
      </c>
      <c r="AF2360" s="12">
        <v>0</v>
      </c>
      <c r="AG2360" s="72">
        <v>0</v>
      </c>
      <c r="AH2360" s="72">
        <v>0</v>
      </c>
      <c r="AI2360" s="12">
        <v>47.423999999999999</v>
      </c>
      <c r="AJ2360" s="72">
        <v>2.1440000000000001</v>
      </c>
      <c r="AK2360" s="72">
        <v>52.832999999999998</v>
      </c>
      <c r="AL2360" s="12">
        <v>47.423999999999999</v>
      </c>
      <c r="AM2360" s="72">
        <v>2.1440000000000001</v>
      </c>
      <c r="AN2360" s="72">
        <v>52.832999999999998</v>
      </c>
      <c r="AO2360" s="12">
        <v>2167.23</v>
      </c>
      <c r="AP2360" s="72">
        <v>97.962000000000003</v>
      </c>
      <c r="AQ2360" s="72">
        <v>4.6929999999999996</v>
      </c>
      <c r="AR2360" s="12">
        <v>0</v>
      </c>
      <c r="AS2360" s="72">
        <v>0</v>
      </c>
      <c r="AT2360" s="72">
        <v>0</v>
      </c>
      <c r="AU2360" s="12">
        <v>0</v>
      </c>
      <c r="AV2360" s="72">
        <v>0</v>
      </c>
      <c r="AW2360" s="72">
        <v>0</v>
      </c>
      <c r="AX2360" s="12">
        <v>3.8919999999999999</v>
      </c>
      <c r="AY2360" s="72">
        <v>0.17599999999999999</v>
      </c>
      <c r="AZ2360" s="72">
        <v>112.126</v>
      </c>
      <c r="BA2360" s="12">
        <v>3.8919999999999999</v>
      </c>
      <c r="BB2360" s="72">
        <v>0.17599999999999999</v>
      </c>
      <c r="BC2360" s="72">
        <v>112.126</v>
      </c>
      <c r="BD2360" s="12">
        <v>0</v>
      </c>
      <c r="BE2360" s="72">
        <v>0</v>
      </c>
      <c r="BF2360" s="72">
        <v>0</v>
      </c>
      <c r="BG2360" s="12">
        <v>3.8919999999999999</v>
      </c>
      <c r="BH2360" s="72">
        <v>0.17599999999999999</v>
      </c>
      <c r="BI2360" s="72">
        <v>112.126</v>
      </c>
      <c r="BJ2360" s="12">
        <v>41.19</v>
      </c>
      <c r="BK2360" s="72">
        <v>1.8620000000000001</v>
      </c>
      <c r="BL2360" s="72">
        <v>52.944000000000003</v>
      </c>
      <c r="BM2360" s="12">
        <v>0</v>
      </c>
      <c r="BN2360" s="72">
        <v>0</v>
      </c>
      <c r="BO2360" s="72">
        <v>0</v>
      </c>
      <c r="BP2360" s="12">
        <v>41.19</v>
      </c>
      <c r="BQ2360" s="72">
        <v>1.8620000000000001</v>
      </c>
      <c r="BR2360" s="72">
        <v>52.944000000000003</v>
      </c>
      <c r="BS2360" s="12">
        <v>45.082000000000001</v>
      </c>
      <c r="BT2360" s="72">
        <v>2.0379999999999998</v>
      </c>
      <c r="BU2360" s="72">
        <v>49.744</v>
      </c>
      <c r="BV2360" s="12">
        <v>2212.3130000000001</v>
      </c>
      <c r="BW2360" s="72">
        <v>100</v>
      </c>
      <c r="BX2360" s="72">
        <v>4.3730000000000002</v>
      </c>
      <c r="BY2360" s="13"/>
      <c r="BZ2360" s="13"/>
    </row>
    <row r="2361" spans="1:78" ht="12.75" customHeight="1">
      <c r="A2361" s="122" t="s">
        <v>65</v>
      </c>
      <c r="B2361" s="71" t="s">
        <v>70</v>
      </c>
      <c r="C2361" s="71" t="s">
        <v>24</v>
      </c>
      <c r="D2361" s="34">
        <v>44075</v>
      </c>
      <c r="E2361" s="12">
        <v>1988.8979999999999</v>
      </c>
      <c r="F2361" s="72">
        <v>85.248000000000005</v>
      </c>
      <c r="G2361" s="72">
        <v>4.9240000000000004</v>
      </c>
      <c r="H2361" s="12">
        <v>15.19</v>
      </c>
      <c r="I2361" s="72">
        <v>0.65100000000000002</v>
      </c>
      <c r="J2361" s="72">
        <v>56.39</v>
      </c>
      <c r="K2361" s="12">
        <v>15.422000000000001</v>
      </c>
      <c r="L2361" s="72">
        <v>0.66100000000000003</v>
      </c>
      <c r="M2361" s="72">
        <v>73.533000000000001</v>
      </c>
      <c r="N2361" s="12">
        <v>30.611999999999998</v>
      </c>
      <c r="O2361" s="72">
        <v>1.3120000000000001</v>
      </c>
      <c r="P2361" s="72">
        <v>45.744999999999997</v>
      </c>
      <c r="Q2361" s="12">
        <v>14.343</v>
      </c>
      <c r="R2361" s="72">
        <v>0.61499999999999999</v>
      </c>
      <c r="S2361" s="72">
        <v>119.381</v>
      </c>
      <c r="T2361" s="12">
        <v>44.954000000000001</v>
      </c>
      <c r="U2361" s="72">
        <v>1.927</v>
      </c>
      <c r="V2361" s="72">
        <v>51.258000000000003</v>
      </c>
      <c r="W2361" s="12">
        <v>89.712000000000003</v>
      </c>
      <c r="X2361" s="72">
        <v>3.8450000000000002</v>
      </c>
      <c r="Y2361" s="72">
        <v>43.036000000000001</v>
      </c>
      <c r="Z2361" s="12">
        <v>134.667</v>
      </c>
      <c r="AA2361" s="72">
        <v>5.7720000000000002</v>
      </c>
      <c r="AB2361" s="72">
        <v>30.404</v>
      </c>
      <c r="AC2361" s="12">
        <v>2123.5639999999999</v>
      </c>
      <c r="AD2361" s="72">
        <v>91.02</v>
      </c>
      <c r="AE2361" s="72">
        <v>4.375</v>
      </c>
      <c r="AF2361" s="12">
        <v>0</v>
      </c>
      <c r="AG2361" s="72">
        <v>0</v>
      </c>
      <c r="AH2361" s="72">
        <v>0</v>
      </c>
      <c r="AI2361" s="12">
        <v>31.71</v>
      </c>
      <c r="AJ2361" s="72">
        <v>1.359</v>
      </c>
      <c r="AK2361" s="72">
        <v>51.476999999999997</v>
      </c>
      <c r="AL2361" s="12">
        <v>31.71</v>
      </c>
      <c r="AM2361" s="72">
        <v>1.359</v>
      </c>
      <c r="AN2361" s="72">
        <v>51.476999999999997</v>
      </c>
      <c r="AO2361" s="12">
        <v>2155.2750000000001</v>
      </c>
      <c r="AP2361" s="72">
        <v>92.379000000000005</v>
      </c>
      <c r="AQ2361" s="72">
        <v>4.2640000000000002</v>
      </c>
      <c r="AR2361" s="12">
        <v>0</v>
      </c>
      <c r="AS2361" s="72">
        <v>0</v>
      </c>
      <c r="AT2361" s="72">
        <v>0</v>
      </c>
      <c r="AU2361" s="12">
        <v>5.0640000000000001</v>
      </c>
      <c r="AV2361" s="72">
        <v>0.217</v>
      </c>
      <c r="AW2361" s="72">
        <v>106.974</v>
      </c>
      <c r="AX2361" s="12">
        <v>13.746</v>
      </c>
      <c r="AY2361" s="72">
        <v>0.58899999999999997</v>
      </c>
      <c r="AZ2361" s="72">
        <v>104.27</v>
      </c>
      <c r="BA2361" s="12">
        <v>18.809999999999999</v>
      </c>
      <c r="BB2361" s="72">
        <v>0.80600000000000005</v>
      </c>
      <c r="BC2361" s="72">
        <v>76.378</v>
      </c>
      <c r="BD2361" s="12">
        <v>0.75</v>
      </c>
      <c r="BE2361" s="72">
        <v>3.2000000000000001E-2</v>
      </c>
      <c r="BF2361" s="72">
        <v>113.29900000000001</v>
      </c>
      <c r="BG2361" s="12">
        <v>19.559999999999999</v>
      </c>
      <c r="BH2361" s="72">
        <v>0.83799999999999997</v>
      </c>
      <c r="BI2361" s="72">
        <v>73.168999999999997</v>
      </c>
      <c r="BJ2361" s="12">
        <v>132.21</v>
      </c>
      <c r="BK2361" s="72">
        <v>5.6669999999999998</v>
      </c>
      <c r="BL2361" s="72">
        <v>25.018000000000001</v>
      </c>
      <c r="BM2361" s="12">
        <v>26.032</v>
      </c>
      <c r="BN2361" s="72">
        <v>1.1160000000000001</v>
      </c>
      <c r="BO2361" s="72">
        <v>53.597999999999999</v>
      </c>
      <c r="BP2361" s="12">
        <v>158.24199999999999</v>
      </c>
      <c r="BQ2361" s="72">
        <v>6.7830000000000004</v>
      </c>
      <c r="BR2361" s="72">
        <v>22.338000000000001</v>
      </c>
      <c r="BS2361" s="12">
        <v>177.80199999999999</v>
      </c>
      <c r="BT2361" s="72">
        <v>7.6210000000000004</v>
      </c>
      <c r="BU2361" s="72">
        <v>19.625</v>
      </c>
      <c r="BV2361" s="12">
        <v>2333.076</v>
      </c>
      <c r="BW2361" s="72">
        <v>100</v>
      </c>
      <c r="BX2361" s="72">
        <v>3.8530000000000002</v>
      </c>
      <c r="BY2361" s="13"/>
      <c r="BZ2361" s="13"/>
    </row>
    <row r="2362" spans="1:78" ht="12.75" customHeight="1">
      <c r="A2362" s="122" t="s">
        <v>65</v>
      </c>
      <c r="B2362" s="71" t="s">
        <v>70</v>
      </c>
      <c r="C2362" s="71" t="s">
        <v>24</v>
      </c>
      <c r="D2362" s="34">
        <v>44166</v>
      </c>
      <c r="E2362" s="12">
        <v>1938.0350000000001</v>
      </c>
      <c r="F2362" s="72">
        <v>83.616</v>
      </c>
      <c r="G2362" s="72">
        <v>6.1130000000000004</v>
      </c>
      <c r="H2362" s="12">
        <v>32.17</v>
      </c>
      <c r="I2362" s="72">
        <v>1.3879999999999999</v>
      </c>
      <c r="J2362" s="72">
        <v>59.640999999999998</v>
      </c>
      <c r="K2362" s="12">
        <v>10.217000000000001</v>
      </c>
      <c r="L2362" s="72">
        <v>0.441</v>
      </c>
      <c r="M2362" s="72">
        <v>107.629</v>
      </c>
      <c r="N2362" s="12">
        <v>42.387</v>
      </c>
      <c r="O2362" s="72">
        <v>1.829</v>
      </c>
      <c r="P2362" s="72">
        <v>48.037999999999997</v>
      </c>
      <c r="Q2362" s="12">
        <v>0</v>
      </c>
      <c r="R2362" s="72">
        <v>0</v>
      </c>
      <c r="S2362" s="72">
        <v>0</v>
      </c>
      <c r="T2362" s="12">
        <v>42.387</v>
      </c>
      <c r="U2362" s="72">
        <v>1.829</v>
      </c>
      <c r="V2362" s="72">
        <v>48.037999999999997</v>
      </c>
      <c r="W2362" s="12">
        <v>104.196</v>
      </c>
      <c r="X2362" s="72">
        <v>4.4950000000000001</v>
      </c>
      <c r="Y2362" s="72">
        <v>29.260999999999999</v>
      </c>
      <c r="Z2362" s="12">
        <v>146.583</v>
      </c>
      <c r="AA2362" s="72">
        <v>6.3239999999999998</v>
      </c>
      <c r="AB2362" s="72">
        <v>24.178999999999998</v>
      </c>
      <c r="AC2362" s="12">
        <v>2084.6179999999999</v>
      </c>
      <c r="AD2362" s="72">
        <v>89.94</v>
      </c>
      <c r="AE2362" s="72">
        <v>6.0960000000000001</v>
      </c>
      <c r="AF2362" s="12">
        <v>0</v>
      </c>
      <c r="AG2362" s="72">
        <v>0</v>
      </c>
      <c r="AH2362" s="72">
        <v>0</v>
      </c>
      <c r="AI2362" s="12">
        <v>108.211</v>
      </c>
      <c r="AJ2362" s="72">
        <v>4.6689999999999996</v>
      </c>
      <c r="AK2362" s="72">
        <v>29.602</v>
      </c>
      <c r="AL2362" s="12">
        <v>108.211</v>
      </c>
      <c r="AM2362" s="72">
        <v>4.6689999999999996</v>
      </c>
      <c r="AN2362" s="72">
        <v>29.602</v>
      </c>
      <c r="AO2362" s="12">
        <v>2192.83</v>
      </c>
      <c r="AP2362" s="72">
        <v>94.608999999999995</v>
      </c>
      <c r="AQ2362" s="72">
        <v>5.8780000000000001</v>
      </c>
      <c r="AR2362" s="12">
        <v>13.414</v>
      </c>
      <c r="AS2362" s="72">
        <v>0.57899999999999996</v>
      </c>
      <c r="AT2362" s="72">
        <v>105.55500000000001</v>
      </c>
      <c r="AU2362" s="12">
        <v>0</v>
      </c>
      <c r="AV2362" s="72">
        <v>0</v>
      </c>
      <c r="AW2362" s="72">
        <v>0</v>
      </c>
      <c r="AX2362" s="12">
        <v>40.234000000000002</v>
      </c>
      <c r="AY2362" s="72">
        <v>1.736</v>
      </c>
      <c r="AZ2362" s="72">
        <v>48.353000000000002</v>
      </c>
      <c r="BA2362" s="12">
        <v>40.234000000000002</v>
      </c>
      <c r="BB2362" s="72">
        <v>1.736</v>
      </c>
      <c r="BC2362" s="72">
        <v>48.353000000000002</v>
      </c>
      <c r="BD2362" s="12">
        <v>0</v>
      </c>
      <c r="BE2362" s="72">
        <v>0</v>
      </c>
      <c r="BF2362" s="72">
        <v>0</v>
      </c>
      <c r="BG2362" s="12">
        <v>40.234000000000002</v>
      </c>
      <c r="BH2362" s="72">
        <v>1.736</v>
      </c>
      <c r="BI2362" s="72">
        <v>48.353000000000002</v>
      </c>
      <c r="BJ2362" s="12">
        <v>21.292000000000002</v>
      </c>
      <c r="BK2362" s="72">
        <v>0.91900000000000004</v>
      </c>
      <c r="BL2362" s="72">
        <v>57.314</v>
      </c>
      <c r="BM2362" s="12">
        <v>50.018999999999998</v>
      </c>
      <c r="BN2362" s="72">
        <v>2.1579999999999999</v>
      </c>
      <c r="BO2362" s="72">
        <v>69.59</v>
      </c>
      <c r="BP2362" s="12">
        <v>71.31</v>
      </c>
      <c r="BQ2362" s="72">
        <v>3.077</v>
      </c>
      <c r="BR2362" s="72">
        <v>51.665999999999997</v>
      </c>
      <c r="BS2362" s="12">
        <v>124.959</v>
      </c>
      <c r="BT2362" s="72">
        <v>5.391</v>
      </c>
      <c r="BU2362" s="72">
        <v>35.536999999999999</v>
      </c>
      <c r="BV2362" s="12">
        <v>2317.788</v>
      </c>
      <c r="BW2362" s="72">
        <v>100</v>
      </c>
      <c r="BX2362" s="72">
        <v>5.9189999999999996</v>
      </c>
      <c r="BY2362" s="13"/>
      <c r="BZ2362" s="13"/>
    </row>
    <row r="2363" spans="1:78" ht="12.75" customHeight="1">
      <c r="A2363" s="122" t="s">
        <v>65</v>
      </c>
      <c r="B2363" s="71" t="s">
        <v>70</v>
      </c>
      <c r="C2363" s="71" t="s">
        <v>24</v>
      </c>
      <c r="D2363" s="34">
        <v>44256</v>
      </c>
      <c r="E2363" s="12">
        <v>2002.5160000000001</v>
      </c>
      <c r="F2363" s="72">
        <v>82.775000000000006</v>
      </c>
      <c r="G2363" s="72">
        <v>4.7439999999999998</v>
      </c>
      <c r="H2363" s="12">
        <v>39.862000000000002</v>
      </c>
      <c r="I2363" s="72">
        <v>1.6479999999999999</v>
      </c>
      <c r="J2363" s="72">
        <v>44.792000000000002</v>
      </c>
      <c r="K2363" s="12">
        <v>32.042000000000002</v>
      </c>
      <c r="L2363" s="72">
        <v>1.3240000000000001</v>
      </c>
      <c r="M2363" s="72">
        <v>50.287999999999997</v>
      </c>
      <c r="N2363" s="12">
        <v>71.903999999999996</v>
      </c>
      <c r="O2363" s="72">
        <v>2.972</v>
      </c>
      <c r="P2363" s="72">
        <v>28.175000000000001</v>
      </c>
      <c r="Q2363" s="12">
        <v>0</v>
      </c>
      <c r="R2363" s="72">
        <v>0</v>
      </c>
      <c r="S2363" s="72">
        <v>0</v>
      </c>
      <c r="T2363" s="12">
        <v>71.903999999999996</v>
      </c>
      <c r="U2363" s="72">
        <v>2.972</v>
      </c>
      <c r="V2363" s="72">
        <v>28.175000000000001</v>
      </c>
      <c r="W2363" s="12">
        <v>172.619</v>
      </c>
      <c r="X2363" s="72">
        <v>7.1349999999999998</v>
      </c>
      <c r="Y2363" s="72">
        <v>18.625</v>
      </c>
      <c r="Z2363" s="12">
        <v>244.52199999999999</v>
      </c>
      <c r="AA2363" s="72">
        <v>10.106999999999999</v>
      </c>
      <c r="AB2363" s="72">
        <v>16.050999999999998</v>
      </c>
      <c r="AC2363" s="12">
        <v>2247.0390000000002</v>
      </c>
      <c r="AD2363" s="72">
        <v>92.882000000000005</v>
      </c>
      <c r="AE2363" s="72">
        <v>4.1760000000000002</v>
      </c>
      <c r="AF2363" s="12">
        <v>7.3789999999999996</v>
      </c>
      <c r="AG2363" s="72">
        <v>0.30499999999999999</v>
      </c>
      <c r="AH2363" s="72">
        <v>105.988</v>
      </c>
      <c r="AI2363" s="12">
        <v>54.999000000000002</v>
      </c>
      <c r="AJ2363" s="72">
        <v>2.2730000000000001</v>
      </c>
      <c r="AK2363" s="72">
        <v>46.661999999999999</v>
      </c>
      <c r="AL2363" s="12">
        <v>62.378999999999998</v>
      </c>
      <c r="AM2363" s="72">
        <v>2.5779999999999998</v>
      </c>
      <c r="AN2363" s="72">
        <v>41.978999999999999</v>
      </c>
      <c r="AO2363" s="12">
        <v>2309.4169999999999</v>
      </c>
      <c r="AP2363" s="72">
        <v>95.46</v>
      </c>
      <c r="AQ2363" s="72">
        <v>3.8559999999999999</v>
      </c>
      <c r="AR2363" s="12">
        <v>4.5620000000000003</v>
      </c>
      <c r="AS2363" s="72">
        <v>0.189</v>
      </c>
      <c r="AT2363" s="72">
        <v>104.84099999999999</v>
      </c>
      <c r="AU2363" s="12">
        <v>0</v>
      </c>
      <c r="AV2363" s="72">
        <v>0</v>
      </c>
      <c r="AW2363" s="72">
        <v>0</v>
      </c>
      <c r="AX2363" s="12">
        <v>0</v>
      </c>
      <c r="AY2363" s="72">
        <v>0</v>
      </c>
      <c r="AZ2363" s="72">
        <v>0</v>
      </c>
      <c r="BA2363" s="12">
        <v>0</v>
      </c>
      <c r="BB2363" s="72">
        <v>0</v>
      </c>
      <c r="BC2363" s="72">
        <v>0</v>
      </c>
      <c r="BD2363" s="12">
        <v>9.4019999999999992</v>
      </c>
      <c r="BE2363" s="72">
        <v>0.38900000000000001</v>
      </c>
      <c r="BF2363" s="72">
        <v>109.751</v>
      </c>
      <c r="BG2363" s="12">
        <v>9.4019999999999992</v>
      </c>
      <c r="BH2363" s="72">
        <v>0.38900000000000001</v>
      </c>
      <c r="BI2363" s="72">
        <v>109.751</v>
      </c>
      <c r="BJ2363" s="12">
        <v>61.844000000000001</v>
      </c>
      <c r="BK2363" s="72">
        <v>2.556</v>
      </c>
      <c r="BL2363" s="72">
        <v>42.417000000000002</v>
      </c>
      <c r="BM2363" s="12">
        <v>34.014000000000003</v>
      </c>
      <c r="BN2363" s="72">
        <v>1.4059999999999999</v>
      </c>
      <c r="BO2363" s="72">
        <v>73.917000000000002</v>
      </c>
      <c r="BP2363" s="12">
        <v>95.858999999999995</v>
      </c>
      <c r="BQ2363" s="72">
        <v>3.9620000000000002</v>
      </c>
      <c r="BR2363" s="72">
        <v>37.133000000000003</v>
      </c>
      <c r="BS2363" s="12">
        <v>109.82299999999999</v>
      </c>
      <c r="BT2363" s="72">
        <v>4.54</v>
      </c>
      <c r="BU2363" s="72">
        <v>36.113</v>
      </c>
      <c r="BV2363" s="12">
        <v>2419.2399999999998</v>
      </c>
      <c r="BW2363" s="72">
        <v>100</v>
      </c>
      <c r="BX2363" s="72">
        <v>4.2389999999999999</v>
      </c>
      <c r="BY2363" s="13"/>
      <c r="BZ2363" s="13"/>
    </row>
    <row r="2364" spans="1:78" ht="12.75" customHeight="1">
      <c r="A2364" s="122" t="s">
        <v>65</v>
      </c>
      <c r="B2364" s="71" t="s">
        <v>70</v>
      </c>
      <c r="C2364" s="71" t="s">
        <v>24</v>
      </c>
      <c r="D2364" s="34">
        <v>44348</v>
      </c>
      <c r="E2364" s="12">
        <v>1788.702</v>
      </c>
      <c r="F2364" s="72">
        <v>82.22</v>
      </c>
      <c r="G2364" s="72">
        <v>6.601</v>
      </c>
      <c r="H2364" s="12">
        <v>24.442</v>
      </c>
      <c r="I2364" s="72">
        <v>1.123</v>
      </c>
      <c r="J2364" s="72">
        <v>60.009</v>
      </c>
      <c r="K2364" s="12">
        <v>38.823999999999998</v>
      </c>
      <c r="L2364" s="72">
        <v>1.7849999999999999</v>
      </c>
      <c r="M2364" s="72">
        <v>54.38</v>
      </c>
      <c r="N2364" s="12">
        <v>63.265999999999998</v>
      </c>
      <c r="O2364" s="72">
        <v>2.9079999999999999</v>
      </c>
      <c r="P2364" s="72">
        <v>38.411999999999999</v>
      </c>
      <c r="Q2364" s="12">
        <v>10.256</v>
      </c>
      <c r="R2364" s="72">
        <v>0.47099999999999997</v>
      </c>
      <c r="S2364" s="72">
        <v>102.31100000000001</v>
      </c>
      <c r="T2364" s="12">
        <v>73.522000000000006</v>
      </c>
      <c r="U2364" s="72">
        <v>3.38</v>
      </c>
      <c r="V2364" s="72">
        <v>39.798000000000002</v>
      </c>
      <c r="W2364" s="12">
        <v>121.68300000000001</v>
      </c>
      <c r="X2364" s="72">
        <v>5.593</v>
      </c>
      <c r="Y2364" s="72">
        <v>29.478000000000002</v>
      </c>
      <c r="Z2364" s="12">
        <v>195.20400000000001</v>
      </c>
      <c r="AA2364" s="72">
        <v>8.9730000000000008</v>
      </c>
      <c r="AB2364" s="72">
        <v>20.504999999999999</v>
      </c>
      <c r="AC2364" s="12">
        <v>1983.9059999999999</v>
      </c>
      <c r="AD2364" s="72">
        <v>91.191999999999993</v>
      </c>
      <c r="AE2364" s="72">
        <v>5.8630000000000004</v>
      </c>
      <c r="AF2364" s="12">
        <v>9.4190000000000005</v>
      </c>
      <c r="AG2364" s="72">
        <v>0.433</v>
      </c>
      <c r="AH2364" s="72">
        <v>121.33</v>
      </c>
      <c r="AI2364" s="12">
        <v>34.811999999999998</v>
      </c>
      <c r="AJ2364" s="72">
        <v>1.6</v>
      </c>
      <c r="AK2364" s="72">
        <v>49.555999999999997</v>
      </c>
      <c r="AL2364" s="12">
        <v>44.231000000000002</v>
      </c>
      <c r="AM2364" s="72">
        <v>2.0329999999999999</v>
      </c>
      <c r="AN2364" s="72">
        <v>43.762999999999998</v>
      </c>
      <c r="AO2364" s="12">
        <v>2028.1369999999999</v>
      </c>
      <c r="AP2364" s="72">
        <v>93.224999999999994</v>
      </c>
      <c r="AQ2364" s="72">
        <v>5.9080000000000004</v>
      </c>
      <c r="AR2364" s="12">
        <v>0</v>
      </c>
      <c r="AS2364" s="72">
        <v>0</v>
      </c>
      <c r="AT2364" s="72">
        <v>0</v>
      </c>
      <c r="AU2364" s="12">
        <v>0</v>
      </c>
      <c r="AV2364" s="72">
        <v>0</v>
      </c>
      <c r="AW2364" s="72">
        <v>0</v>
      </c>
      <c r="AX2364" s="12">
        <v>14.321</v>
      </c>
      <c r="AY2364" s="72">
        <v>0.65800000000000003</v>
      </c>
      <c r="AZ2364" s="72">
        <v>71.98</v>
      </c>
      <c r="BA2364" s="12">
        <v>14.321</v>
      </c>
      <c r="BB2364" s="72">
        <v>0.65800000000000003</v>
      </c>
      <c r="BC2364" s="72">
        <v>71.98</v>
      </c>
      <c r="BD2364" s="12">
        <v>7.6319999999999997</v>
      </c>
      <c r="BE2364" s="72">
        <v>0.35099999999999998</v>
      </c>
      <c r="BF2364" s="72">
        <v>111.66800000000001</v>
      </c>
      <c r="BG2364" s="12">
        <v>21.952999999999999</v>
      </c>
      <c r="BH2364" s="72">
        <v>1.0089999999999999</v>
      </c>
      <c r="BI2364" s="72">
        <v>58.481999999999999</v>
      </c>
      <c r="BJ2364" s="12">
        <v>100.008</v>
      </c>
      <c r="BK2364" s="72">
        <v>4.5970000000000004</v>
      </c>
      <c r="BL2364" s="72">
        <v>39.075000000000003</v>
      </c>
      <c r="BM2364" s="12">
        <v>25.42</v>
      </c>
      <c r="BN2364" s="72">
        <v>1.1679999999999999</v>
      </c>
      <c r="BO2364" s="72">
        <v>99.046999999999997</v>
      </c>
      <c r="BP2364" s="12">
        <v>125.428</v>
      </c>
      <c r="BQ2364" s="72">
        <v>5.7649999999999997</v>
      </c>
      <c r="BR2364" s="72">
        <v>39</v>
      </c>
      <c r="BS2364" s="12">
        <v>147.381</v>
      </c>
      <c r="BT2364" s="72">
        <v>6.7750000000000004</v>
      </c>
      <c r="BU2364" s="72">
        <v>33.341000000000001</v>
      </c>
      <c r="BV2364" s="12">
        <v>2175.518</v>
      </c>
      <c r="BW2364" s="72">
        <v>100</v>
      </c>
      <c r="BX2364" s="72">
        <v>6.2679999999999998</v>
      </c>
      <c r="BY2364" s="13"/>
      <c r="BZ2364" s="13"/>
    </row>
    <row r="2365" spans="1:78" ht="12.75" customHeight="1">
      <c r="A2365" s="122" t="s">
        <v>65</v>
      </c>
      <c r="B2365" s="71" t="s">
        <v>70</v>
      </c>
      <c r="C2365" s="71" t="s">
        <v>24</v>
      </c>
      <c r="D2365" s="34">
        <v>44805</v>
      </c>
      <c r="E2365" s="12">
        <v>1868.779</v>
      </c>
      <c r="F2365" s="72">
        <v>82.637</v>
      </c>
      <c r="G2365" s="72">
        <v>5.0830000000000002</v>
      </c>
      <c r="H2365" s="12">
        <v>37.078000000000003</v>
      </c>
      <c r="I2365" s="72">
        <v>1.64</v>
      </c>
      <c r="J2365" s="72">
        <v>45.014000000000003</v>
      </c>
      <c r="K2365" s="12">
        <v>18.105</v>
      </c>
      <c r="L2365" s="72">
        <v>0.80100000000000005</v>
      </c>
      <c r="M2365" s="72">
        <v>72.132999999999996</v>
      </c>
      <c r="N2365" s="12">
        <v>55.182000000000002</v>
      </c>
      <c r="O2365" s="72">
        <v>2.44</v>
      </c>
      <c r="P2365" s="72">
        <v>38.918999999999997</v>
      </c>
      <c r="Q2365" s="12">
        <v>2.633</v>
      </c>
      <c r="R2365" s="72">
        <v>0.11600000000000001</v>
      </c>
      <c r="S2365" s="72">
        <v>104.629</v>
      </c>
      <c r="T2365" s="12">
        <v>57.814999999999998</v>
      </c>
      <c r="U2365" s="72">
        <v>2.5569999999999999</v>
      </c>
      <c r="V2365" s="72">
        <v>38.182000000000002</v>
      </c>
      <c r="W2365" s="12">
        <v>240.482</v>
      </c>
      <c r="X2365" s="72">
        <v>10.634</v>
      </c>
      <c r="Y2365" s="72">
        <v>19.236000000000001</v>
      </c>
      <c r="Z2365" s="12">
        <v>298.29700000000003</v>
      </c>
      <c r="AA2365" s="72">
        <v>13.191000000000001</v>
      </c>
      <c r="AB2365" s="72">
        <v>15.837</v>
      </c>
      <c r="AC2365" s="12">
        <v>2167.0770000000002</v>
      </c>
      <c r="AD2365" s="72">
        <v>95.828000000000003</v>
      </c>
      <c r="AE2365" s="72">
        <v>5.2880000000000003</v>
      </c>
      <c r="AF2365" s="12">
        <v>0</v>
      </c>
      <c r="AG2365" s="72">
        <v>0</v>
      </c>
      <c r="AH2365" s="72">
        <v>0</v>
      </c>
      <c r="AI2365" s="12">
        <v>10.509</v>
      </c>
      <c r="AJ2365" s="72">
        <v>0.46500000000000002</v>
      </c>
      <c r="AK2365" s="72">
        <v>142.56800000000001</v>
      </c>
      <c r="AL2365" s="12">
        <v>10.509</v>
      </c>
      <c r="AM2365" s="72">
        <v>0.46500000000000002</v>
      </c>
      <c r="AN2365" s="72">
        <v>142.56800000000001</v>
      </c>
      <c r="AO2365" s="12">
        <v>2177.5859999999998</v>
      </c>
      <c r="AP2365" s="72">
        <v>96.292000000000002</v>
      </c>
      <c r="AQ2365" s="72">
        <v>5.2</v>
      </c>
      <c r="AR2365" s="12">
        <v>0</v>
      </c>
      <c r="AS2365" s="72">
        <v>0</v>
      </c>
      <c r="AT2365" s="72">
        <v>0</v>
      </c>
      <c r="AU2365" s="12">
        <v>0</v>
      </c>
      <c r="AV2365" s="72">
        <v>0</v>
      </c>
      <c r="AW2365" s="72">
        <v>0</v>
      </c>
      <c r="AX2365" s="12">
        <v>9.7430000000000003</v>
      </c>
      <c r="AY2365" s="72">
        <v>0.43099999999999999</v>
      </c>
      <c r="AZ2365" s="72">
        <v>105.95699999999999</v>
      </c>
      <c r="BA2365" s="12">
        <v>9.7430000000000003</v>
      </c>
      <c r="BB2365" s="72">
        <v>0.43099999999999999</v>
      </c>
      <c r="BC2365" s="72">
        <v>105.95699999999999</v>
      </c>
      <c r="BD2365" s="12">
        <v>0</v>
      </c>
      <c r="BE2365" s="72">
        <v>0</v>
      </c>
      <c r="BF2365" s="72">
        <v>0</v>
      </c>
      <c r="BG2365" s="12">
        <v>9.7430000000000003</v>
      </c>
      <c r="BH2365" s="72">
        <v>0.43099999999999999</v>
      </c>
      <c r="BI2365" s="72">
        <v>105.95699999999999</v>
      </c>
      <c r="BJ2365" s="12">
        <v>67.581000000000003</v>
      </c>
      <c r="BK2365" s="72">
        <v>2.988</v>
      </c>
      <c r="BL2365" s="72">
        <v>37.527000000000001</v>
      </c>
      <c r="BM2365" s="12">
        <v>6.5179999999999998</v>
      </c>
      <c r="BN2365" s="72">
        <v>0.28799999999999998</v>
      </c>
      <c r="BO2365" s="72">
        <v>95.664000000000001</v>
      </c>
      <c r="BP2365" s="12">
        <v>74.099000000000004</v>
      </c>
      <c r="BQ2365" s="72">
        <v>3.2770000000000001</v>
      </c>
      <c r="BR2365" s="72">
        <v>33.389000000000003</v>
      </c>
      <c r="BS2365" s="12">
        <v>83.843000000000004</v>
      </c>
      <c r="BT2365" s="72">
        <v>3.7080000000000002</v>
      </c>
      <c r="BU2365" s="72">
        <v>30.201000000000001</v>
      </c>
      <c r="BV2365" s="12">
        <v>2261.4279999999999</v>
      </c>
      <c r="BW2365" s="72">
        <v>100</v>
      </c>
      <c r="BX2365" s="72">
        <v>5.1820000000000004</v>
      </c>
      <c r="BY2365" s="13"/>
      <c r="BZ2365" s="13"/>
    </row>
    <row r="2366" spans="1:78" ht="12.75" customHeight="1">
      <c r="A2366" s="122" t="s">
        <v>65</v>
      </c>
      <c r="B2366" s="71" t="s">
        <v>70</v>
      </c>
      <c r="C2366" s="71" t="s">
        <v>24</v>
      </c>
      <c r="D2366" s="34">
        <v>44896</v>
      </c>
      <c r="E2366" s="12">
        <v>1810.8140000000001</v>
      </c>
      <c r="F2366" s="72">
        <v>81.123999999999995</v>
      </c>
      <c r="G2366" s="72">
        <v>5.0060000000000002</v>
      </c>
      <c r="H2366" s="12">
        <v>60.128999999999998</v>
      </c>
      <c r="I2366" s="72">
        <v>2.694</v>
      </c>
      <c r="J2366" s="72">
        <v>58.975999999999999</v>
      </c>
      <c r="K2366" s="12">
        <v>14.286</v>
      </c>
      <c r="L2366" s="72">
        <v>0.64</v>
      </c>
      <c r="M2366" s="72">
        <v>90.808000000000007</v>
      </c>
      <c r="N2366" s="12">
        <v>74.415000000000006</v>
      </c>
      <c r="O2366" s="72">
        <v>3.3340000000000001</v>
      </c>
      <c r="P2366" s="72">
        <v>48.959000000000003</v>
      </c>
      <c r="Q2366" s="12">
        <v>19.173999999999999</v>
      </c>
      <c r="R2366" s="72">
        <v>0.85899999999999999</v>
      </c>
      <c r="S2366" s="72">
        <v>94.203000000000003</v>
      </c>
      <c r="T2366" s="12">
        <v>93.588999999999999</v>
      </c>
      <c r="U2366" s="72">
        <v>4.1929999999999996</v>
      </c>
      <c r="V2366" s="72">
        <v>40.817999999999998</v>
      </c>
      <c r="W2366" s="12">
        <v>127.77800000000001</v>
      </c>
      <c r="X2366" s="72">
        <v>5.7240000000000002</v>
      </c>
      <c r="Y2366" s="72">
        <v>34.393000000000001</v>
      </c>
      <c r="Z2366" s="12">
        <v>221.36799999999999</v>
      </c>
      <c r="AA2366" s="72">
        <v>9.9169999999999998</v>
      </c>
      <c r="AB2366" s="72">
        <v>15.928000000000001</v>
      </c>
      <c r="AC2366" s="12">
        <v>2032.181</v>
      </c>
      <c r="AD2366" s="72">
        <v>91.040999999999997</v>
      </c>
      <c r="AE2366" s="72">
        <v>4.66</v>
      </c>
      <c r="AF2366" s="12">
        <v>0</v>
      </c>
      <c r="AG2366" s="72">
        <v>0</v>
      </c>
      <c r="AH2366" s="72">
        <v>0</v>
      </c>
      <c r="AI2366" s="12">
        <v>17.271000000000001</v>
      </c>
      <c r="AJ2366" s="72">
        <v>0.77400000000000002</v>
      </c>
      <c r="AK2366" s="72">
        <v>66.786000000000001</v>
      </c>
      <c r="AL2366" s="12">
        <v>17.271000000000001</v>
      </c>
      <c r="AM2366" s="72">
        <v>0.77400000000000002</v>
      </c>
      <c r="AN2366" s="72">
        <v>66.786000000000001</v>
      </c>
      <c r="AO2366" s="12">
        <v>2049.4520000000002</v>
      </c>
      <c r="AP2366" s="72">
        <v>91.814999999999998</v>
      </c>
      <c r="AQ2366" s="72">
        <v>4.7720000000000002</v>
      </c>
      <c r="AR2366" s="12">
        <v>12.151999999999999</v>
      </c>
      <c r="AS2366" s="72">
        <v>0.54400000000000004</v>
      </c>
      <c r="AT2366" s="72">
        <v>85.552999999999997</v>
      </c>
      <c r="AU2366" s="12">
        <v>0</v>
      </c>
      <c r="AV2366" s="72">
        <v>0</v>
      </c>
      <c r="AW2366" s="72">
        <v>0</v>
      </c>
      <c r="AX2366" s="12">
        <v>39.258000000000003</v>
      </c>
      <c r="AY2366" s="72">
        <v>1.7589999999999999</v>
      </c>
      <c r="AZ2366" s="72">
        <v>54.07</v>
      </c>
      <c r="BA2366" s="12">
        <v>39.258000000000003</v>
      </c>
      <c r="BB2366" s="72">
        <v>1.7589999999999999</v>
      </c>
      <c r="BC2366" s="72">
        <v>54.07</v>
      </c>
      <c r="BD2366" s="12">
        <v>36.390999999999998</v>
      </c>
      <c r="BE2366" s="72">
        <v>1.63</v>
      </c>
      <c r="BF2366" s="72">
        <v>55.081000000000003</v>
      </c>
      <c r="BG2366" s="12">
        <v>75.649000000000001</v>
      </c>
      <c r="BH2366" s="72">
        <v>3.3889999999999998</v>
      </c>
      <c r="BI2366" s="72">
        <v>36.298000000000002</v>
      </c>
      <c r="BJ2366" s="12">
        <v>78.948999999999998</v>
      </c>
      <c r="BK2366" s="72">
        <v>3.5369999999999999</v>
      </c>
      <c r="BL2366" s="72">
        <v>39.137</v>
      </c>
      <c r="BM2366" s="12">
        <v>15.956</v>
      </c>
      <c r="BN2366" s="72">
        <v>0.71499999999999997</v>
      </c>
      <c r="BO2366" s="72">
        <v>60.405000000000001</v>
      </c>
      <c r="BP2366" s="12">
        <v>94.905000000000001</v>
      </c>
      <c r="BQ2366" s="72">
        <v>4.2519999999999998</v>
      </c>
      <c r="BR2366" s="72">
        <v>33.713000000000001</v>
      </c>
      <c r="BS2366" s="12">
        <v>182.70599999999999</v>
      </c>
      <c r="BT2366" s="72">
        <v>8.1850000000000005</v>
      </c>
      <c r="BU2366" s="72">
        <v>19.657</v>
      </c>
      <c r="BV2366" s="12">
        <v>2232.1590000000001</v>
      </c>
      <c r="BW2366" s="72">
        <v>100</v>
      </c>
      <c r="BX2366" s="72">
        <v>4.6459999999999999</v>
      </c>
      <c r="BY2366" s="13"/>
      <c r="BZ2366" s="13"/>
    </row>
    <row r="2367" spans="1:78" ht="12.75" customHeight="1">
      <c r="A2367" s="122" t="s">
        <v>65</v>
      </c>
      <c r="B2367" s="71" t="s">
        <v>70</v>
      </c>
      <c r="C2367" s="71" t="s">
        <v>24</v>
      </c>
      <c r="D2367" s="34">
        <v>44986</v>
      </c>
      <c r="E2367" s="12">
        <v>1934.6469999999999</v>
      </c>
      <c r="F2367" s="72">
        <v>87.155000000000001</v>
      </c>
      <c r="G2367" s="72">
        <v>4.1459999999999999</v>
      </c>
      <c r="H2367" s="12">
        <v>16.693000000000001</v>
      </c>
      <c r="I2367" s="72">
        <v>0.752</v>
      </c>
      <c r="J2367" s="72">
        <v>54.670999999999999</v>
      </c>
      <c r="K2367" s="12">
        <v>11.244</v>
      </c>
      <c r="L2367" s="72">
        <v>0.50700000000000001</v>
      </c>
      <c r="M2367" s="72">
        <v>61.875999999999998</v>
      </c>
      <c r="N2367" s="12">
        <v>27.937000000000001</v>
      </c>
      <c r="O2367" s="72">
        <v>1.2589999999999999</v>
      </c>
      <c r="P2367" s="72">
        <v>45.673000000000002</v>
      </c>
      <c r="Q2367" s="12">
        <v>10.241</v>
      </c>
      <c r="R2367" s="72">
        <v>0.46100000000000002</v>
      </c>
      <c r="S2367" s="72">
        <v>51.203000000000003</v>
      </c>
      <c r="T2367" s="12">
        <v>38.177</v>
      </c>
      <c r="U2367" s="72">
        <v>1.72</v>
      </c>
      <c r="V2367" s="72">
        <v>37.545999999999999</v>
      </c>
      <c r="W2367" s="12">
        <v>117.38</v>
      </c>
      <c r="X2367" s="72">
        <v>5.2880000000000003</v>
      </c>
      <c r="Y2367" s="72">
        <v>16.995999999999999</v>
      </c>
      <c r="Z2367" s="12">
        <v>155.55699999999999</v>
      </c>
      <c r="AA2367" s="72">
        <v>7.008</v>
      </c>
      <c r="AB2367" s="72">
        <v>14.612</v>
      </c>
      <c r="AC2367" s="12">
        <v>2090.2049999999999</v>
      </c>
      <c r="AD2367" s="72">
        <v>94.162000000000006</v>
      </c>
      <c r="AE2367" s="72">
        <v>4.2430000000000003</v>
      </c>
      <c r="AF2367" s="12">
        <v>2.2149999999999999</v>
      </c>
      <c r="AG2367" s="72">
        <v>0.1</v>
      </c>
      <c r="AH2367" s="72">
        <v>108.505</v>
      </c>
      <c r="AI2367" s="12">
        <v>15.779</v>
      </c>
      <c r="AJ2367" s="72">
        <v>0.71099999999999997</v>
      </c>
      <c r="AK2367" s="72">
        <v>51.747</v>
      </c>
      <c r="AL2367" s="12">
        <v>17.995000000000001</v>
      </c>
      <c r="AM2367" s="72">
        <v>0.81100000000000005</v>
      </c>
      <c r="AN2367" s="72">
        <v>46.914000000000001</v>
      </c>
      <c r="AO2367" s="12">
        <v>2108.1990000000001</v>
      </c>
      <c r="AP2367" s="72">
        <v>94.972999999999999</v>
      </c>
      <c r="AQ2367" s="72">
        <v>4.194</v>
      </c>
      <c r="AR2367" s="12">
        <v>15.726000000000001</v>
      </c>
      <c r="AS2367" s="72">
        <v>0.70799999999999996</v>
      </c>
      <c r="AT2367" s="72">
        <v>57.862000000000002</v>
      </c>
      <c r="AU2367" s="12">
        <v>0</v>
      </c>
      <c r="AV2367" s="72">
        <v>0</v>
      </c>
      <c r="AW2367" s="72">
        <v>0</v>
      </c>
      <c r="AX2367" s="12">
        <v>20.202999999999999</v>
      </c>
      <c r="AY2367" s="72">
        <v>0.91</v>
      </c>
      <c r="AZ2367" s="72">
        <v>62.042999999999999</v>
      </c>
      <c r="BA2367" s="12">
        <v>20.202999999999999</v>
      </c>
      <c r="BB2367" s="72">
        <v>0.91</v>
      </c>
      <c r="BC2367" s="72">
        <v>62.042999999999999</v>
      </c>
      <c r="BD2367" s="12">
        <v>30.713000000000001</v>
      </c>
      <c r="BE2367" s="72">
        <v>1.3839999999999999</v>
      </c>
      <c r="BF2367" s="72">
        <v>46.335000000000001</v>
      </c>
      <c r="BG2367" s="12">
        <v>50.915999999999997</v>
      </c>
      <c r="BH2367" s="72">
        <v>2.294</v>
      </c>
      <c r="BI2367" s="72">
        <v>35.43</v>
      </c>
      <c r="BJ2367" s="12">
        <v>23.513999999999999</v>
      </c>
      <c r="BK2367" s="72">
        <v>1.0589999999999999</v>
      </c>
      <c r="BL2367" s="72">
        <v>43.146000000000001</v>
      </c>
      <c r="BM2367" s="12">
        <v>21.434000000000001</v>
      </c>
      <c r="BN2367" s="72">
        <v>0.96599999999999997</v>
      </c>
      <c r="BO2367" s="72">
        <v>55.451999999999998</v>
      </c>
      <c r="BP2367" s="12">
        <v>44.948</v>
      </c>
      <c r="BQ2367" s="72">
        <v>2.0249999999999999</v>
      </c>
      <c r="BR2367" s="72">
        <v>34.091999999999999</v>
      </c>
      <c r="BS2367" s="12">
        <v>111.59099999999999</v>
      </c>
      <c r="BT2367" s="72">
        <v>5.0270000000000001</v>
      </c>
      <c r="BU2367" s="72">
        <v>22.303000000000001</v>
      </c>
      <c r="BV2367" s="12">
        <v>2219.79</v>
      </c>
      <c r="BW2367" s="72">
        <v>100</v>
      </c>
      <c r="BX2367" s="72">
        <v>4.0220000000000002</v>
      </c>
      <c r="BY2367" s="13"/>
      <c r="BZ2367" s="13"/>
    </row>
    <row r="2368" spans="1:78" ht="12.75" customHeight="1">
      <c r="A2368" s="122" t="s">
        <v>65</v>
      </c>
      <c r="B2368" s="71" t="s">
        <v>70</v>
      </c>
      <c r="C2368" s="71" t="s">
        <v>24</v>
      </c>
      <c r="D2368" s="34">
        <v>45078</v>
      </c>
      <c r="E2368" s="12">
        <v>1956.9449999999999</v>
      </c>
      <c r="F2368" s="72">
        <v>85.834000000000003</v>
      </c>
      <c r="G2368" s="72">
        <v>3.6309999999999998</v>
      </c>
      <c r="H2368" s="12">
        <v>17.251999999999999</v>
      </c>
      <c r="I2368" s="72">
        <v>0.75700000000000001</v>
      </c>
      <c r="J2368" s="72">
        <v>64.040999999999997</v>
      </c>
      <c r="K2368" s="12">
        <v>27.797000000000001</v>
      </c>
      <c r="L2368" s="72">
        <v>1.2190000000000001</v>
      </c>
      <c r="M2368" s="72">
        <v>49.646000000000001</v>
      </c>
      <c r="N2368" s="12">
        <v>45.048000000000002</v>
      </c>
      <c r="O2368" s="72">
        <v>1.976</v>
      </c>
      <c r="P2368" s="72">
        <v>36.027000000000001</v>
      </c>
      <c r="Q2368" s="12">
        <v>1.958</v>
      </c>
      <c r="R2368" s="72">
        <v>8.5999999999999993E-2</v>
      </c>
      <c r="S2368" s="72">
        <v>108.402</v>
      </c>
      <c r="T2368" s="12">
        <v>47.006</v>
      </c>
      <c r="U2368" s="72">
        <v>2.0619999999999998</v>
      </c>
      <c r="V2368" s="72">
        <v>34.506999999999998</v>
      </c>
      <c r="W2368" s="12">
        <v>154.58500000000001</v>
      </c>
      <c r="X2368" s="72">
        <v>6.78</v>
      </c>
      <c r="Y2368" s="72">
        <v>22.152000000000001</v>
      </c>
      <c r="Z2368" s="12">
        <v>201.59200000000001</v>
      </c>
      <c r="AA2368" s="72">
        <v>8.8420000000000005</v>
      </c>
      <c r="AB2368" s="72">
        <v>18.838000000000001</v>
      </c>
      <c r="AC2368" s="12">
        <v>2158.5360000000001</v>
      </c>
      <c r="AD2368" s="72">
        <v>94.676000000000002</v>
      </c>
      <c r="AE2368" s="72">
        <v>3.8660000000000001</v>
      </c>
      <c r="AF2368" s="12">
        <v>0</v>
      </c>
      <c r="AG2368" s="72">
        <v>0</v>
      </c>
      <c r="AH2368" s="72">
        <v>0</v>
      </c>
      <c r="AI2368" s="12">
        <v>22.314</v>
      </c>
      <c r="AJ2368" s="72">
        <v>0.97899999999999998</v>
      </c>
      <c r="AK2368" s="72">
        <v>62.707999999999998</v>
      </c>
      <c r="AL2368" s="12">
        <v>22.314</v>
      </c>
      <c r="AM2368" s="72">
        <v>0.97899999999999998</v>
      </c>
      <c r="AN2368" s="72">
        <v>62.707999999999998</v>
      </c>
      <c r="AO2368" s="12">
        <v>2180.85</v>
      </c>
      <c r="AP2368" s="72">
        <v>95.655000000000001</v>
      </c>
      <c r="AQ2368" s="72">
        <v>3.8340000000000001</v>
      </c>
      <c r="AR2368" s="12">
        <v>17.338999999999999</v>
      </c>
      <c r="AS2368" s="72">
        <v>0.76100000000000001</v>
      </c>
      <c r="AT2368" s="72">
        <v>63.308</v>
      </c>
      <c r="AU2368" s="12">
        <v>0</v>
      </c>
      <c r="AV2368" s="72">
        <v>0</v>
      </c>
      <c r="AW2368" s="72">
        <v>0</v>
      </c>
      <c r="AX2368" s="12">
        <v>15.058</v>
      </c>
      <c r="AY2368" s="72">
        <v>0.66</v>
      </c>
      <c r="AZ2368" s="72">
        <v>60.52</v>
      </c>
      <c r="BA2368" s="12">
        <v>15.058</v>
      </c>
      <c r="BB2368" s="72">
        <v>0.66</v>
      </c>
      <c r="BC2368" s="72">
        <v>60.52</v>
      </c>
      <c r="BD2368" s="12">
        <v>16.309000000000001</v>
      </c>
      <c r="BE2368" s="72">
        <v>0.71499999999999997</v>
      </c>
      <c r="BF2368" s="72">
        <v>58.843000000000004</v>
      </c>
      <c r="BG2368" s="12">
        <v>31.367000000000001</v>
      </c>
      <c r="BH2368" s="72">
        <v>1.3759999999999999</v>
      </c>
      <c r="BI2368" s="72">
        <v>42.601999999999997</v>
      </c>
      <c r="BJ2368" s="12">
        <v>18.331</v>
      </c>
      <c r="BK2368" s="72">
        <v>0.80400000000000005</v>
      </c>
      <c r="BL2368" s="72">
        <v>52.69</v>
      </c>
      <c r="BM2368" s="12">
        <v>32.021000000000001</v>
      </c>
      <c r="BN2368" s="72">
        <v>1.4039999999999999</v>
      </c>
      <c r="BO2368" s="72">
        <v>40.75</v>
      </c>
      <c r="BP2368" s="12">
        <v>50.351999999999997</v>
      </c>
      <c r="BQ2368" s="72">
        <v>2.2090000000000001</v>
      </c>
      <c r="BR2368" s="72">
        <v>29.978999999999999</v>
      </c>
      <c r="BS2368" s="12">
        <v>99.058000000000007</v>
      </c>
      <c r="BT2368" s="72">
        <v>4.3449999999999998</v>
      </c>
      <c r="BU2368" s="72">
        <v>21.044</v>
      </c>
      <c r="BV2368" s="12">
        <v>2279.9079999999999</v>
      </c>
      <c r="BW2368" s="72">
        <v>100</v>
      </c>
      <c r="BX2368" s="72">
        <v>3.7229999999999999</v>
      </c>
      <c r="BY2368" s="13"/>
      <c r="BZ2368" s="13"/>
    </row>
    <row r="2369" spans="1:78" ht="12.75" customHeight="1">
      <c r="A2369" s="122" t="s">
        <v>65</v>
      </c>
      <c r="B2369" s="71" t="s">
        <v>70</v>
      </c>
      <c r="C2369" s="71" t="s">
        <v>24</v>
      </c>
      <c r="D2369" s="34">
        <v>45170</v>
      </c>
      <c r="E2369" s="12">
        <v>2009.51</v>
      </c>
      <c r="F2369" s="72">
        <v>82.11</v>
      </c>
      <c r="G2369" s="72">
        <v>3.1190000000000002</v>
      </c>
      <c r="H2369" s="12">
        <v>43.374000000000002</v>
      </c>
      <c r="I2369" s="72">
        <v>1.772</v>
      </c>
      <c r="J2369" s="72">
        <v>34.162999999999997</v>
      </c>
      <c r="K2369" s="12">
        <v>41.31</v>
      </c>
      <c r="L2369" s="72">
        <v>1.6879999999999999</v>
      </c>
      <c r="M2369" s="72">
        <v>38.091000000000001</v>
      </c>
      <c r="N2369" s="12">
        <v>84.683999999999997</v>
      </c>
      <c r="O2369" s="72">
        <v>3.46</v>
      </c>
      <c r="P2369" s="72">
        <v>26.021999999999998</v>
      </c>
      <c r="Q2369" s="12">
        <v>2.7669999999999999</v>
      </c>
      <c r="R2369" s="72">
        <v>0.113</v>
      </c>
      <c r="S2369" s="72">
        <v>74.167000000000002</v>
      </c>
      <c r="T2369" s="12">
        <v>87.450999999999993</v>
      </c>
      <c r="U2369" s="72">
        <v>3.573</v>
      </c>
      <c r="V2369" s="72">
        <v>25.242999999999999</v>
      </c>
      <c r="W2369" s="12">
        <v>169.71299999999999</v>
      </c>
      <c r="X2369" s="72">
        <v>6.9349999999999996</v>
      </c>
      <c r="Y2369" s="72">
        <v>17.196999999999999</v>
      </c>
      <c r="Z2369" s="12">
        <v>257.16399999999999</v>
      </c>
      <c r="AA2369" s="72">
        <v>10.507999999999999</v>
      </c>
      <c r="AB2369" s="72">
        <v>12.798999999999999</v>
      </c>
      <c r="AC2369" s="12">
        <v>2266.674</v>
      </c>
      <c r="AD2369" s="72">
        <v>92.617999999999995</v>
      </c>
      <c r="AE2369" s="72">
        <v>2.7010000000000001</v>
      </c>
      <c r="AF2369" s="12">
        <v>1.675</v>
      </c>
      <c r="AG2369" s="72">
        <v>6.8000000000000005E-2</v>
      </c>
      <c r="AH2369" s="72">
        <v>102.42</v>
      </c>
      <c r="AI2369" s="12">
        <v>44.81</v>
      </c>
      <c r="AJ2369" s="72">
        <v>1.831</v>
      </c>
      <c r="AK2369" s="72">
        <v>43.127000000000002</v>
      </c>
      <c r="AL2369" s="12">
        <v>46.484999999999999</v>
      </c>
      <c r="AM2369" s="72">
        <v>1.899</v>
      </c>
      <c r="AN2369" s="72">
        <v>41.021999999999998</v>
      </c>
      <c r="AO2369" s="12">
        <v>2313.1579999999999</v>
      </c>
      <c r="AP2369" s="72">
        <v>94.516999999999996</v>
      </c>
      <c r="AQ2369" s="72">
        <v>2.9670000000000001</v>
      </c>
      <c r="AR2369" s="12">
        <v>0</v>
      </c>
      <c r="AS2369" s="72">
        <v>0</v>
      </c>
      <c r="AT2369" s="72">
        <v>0</v>
      </c>
      <c r="AU2369" s="12">
        <v>0</v>
      </c>
      <c r="AV2369" s="72">
        <v>0</v>
      </c>
      <c r="AW2369" s="72">
        <v>0</v>
      </c>
      <c r="AX2369" s="12">
        <v>22.22</v>
      </c>
      <c r="AY2369" s="72">
        <v>0.90800000000000003</v>
      </c>
      <c r="AZ2369" s="72">
        <v>49.813000000000002</v>
      </c>
      <c r="BA2369" s="12">
        <v>22.22</v>
      </c>
      <c r="BB2369" s="72">
        <v>0.90800000000000003</v>
      </c>
      <c r="BC2369" s="72">
        <v>49.813000000000002</v>
      </c>
      <c r="BD2369" s="12">
        <v>19.71</v>
      </c>
      <c r="BE2369" s="72">
        <v>0.80500000000000005</v>
      </c>
      <c r="BF2369" s="72">
        <v>54.496000000000002</v>
      </c>
      <c r="BG2369" s="12">
        <v>41.930999999999997</v>
      </c>
      <c r="BH2369" s="72">
        <v>1.7130000000000001</v>
      </c>
      <c r="BI2369" s="72">
        <v>32.439</v>
      </c>
      <c r="BJ2369" s="12">
        <v>64.161000000000001</v>
      </c>
      <c r="BK2369" s="72">
        <v>2.6219999999999999</v>
      </c>
      <c r="BL2369" s="72">
        <v>34.703000000000003</v>
      </c>
      <c r="BM2369" s="12">
        <v>28.088999999999999</v>
      </c>
      <c r="BN2369" s="72">
        <v>1.1479999999999999</v>
      </c>
      <c r="BO2369" s="72">
        <v>31.43</v>
      </c>
      <c r="BP2369" s="12">
        <v>92.25</v>
      </c>
      <c r="BQ2369" s="72">
        <v>3.7690000000000001</v>
      </c>
      <c r="BR2369" s="72">
        <v>24.74</v>
      </c>
      <c r="BS2369" s="12">
        <v>134.18100000000001</v>
      </c>
      <c r="BT2369" s="72">
        <v>5.4829999999999997</v>
      </c>
      <c r="BU2369" s="72">
        <v>19.341000000000001</v>
      </c>
      <c r="BV2369" s="12">
        <v>2447.3389999999999</v>
      </c>
      <c r="BW2369" s="72">
        <v>100</v>
      </c>
      <c r="BX2369" s="72">
        <v>2.754</v>
      </c>
      <c r="BY2369" s="13"/>
      <c r="BZ2369" s="13"/>
    </row>
    <row r="2370" spans="1:78" ht="12.75" customHeight="1">
      <c r="A2370" s="122" t="s">
        <v>65</v>
      </c>
      <c r="B2370" s="71" t="s">
        <v>70</v>
      </c>
      <c r="C2370" s="71" t="s">
        <v>24</v>
      </c>
      <c r="D2370" s="34">
        <v>45261</v>
      </c>
      <c r="E2370" s="12">
        <v>1833.0340000000001</v>
      </c>
      <c r="F2370" s="72">
        <v>83.790999999999997</v>
      </c>
      <c r="G2370" s="72">
        <v>3.4750000000000001</v>
      </c>
      <c r="H2370" s="12">
        <v>14.226000000000001</v>
      </c>
      <c r="I2370" s="72">
        <v>0.65</v>
      </c>
      <c r="J2370" s="72">
        <v>38.398000000000003</v>
      </c>
      <c r="K2370" s="12">
        <v>20.434000000000001</v>
      </c>
      <c r="L2370" s="72">
        <v>0.93400000000000005</v>
      </c>
      <c r="M2370" s="72">
        <v>47.295999999999999</v>
      </c>
      <c r="N2370" s="12">
        <v>34.659999999999997</v>
      </c>
      <c r="O2370" s="72">
        <v>1.5840000000000001</v>
      </c>
      <c r="P2370" s="72">
        <v>33.927999999999997</v>
      </c>
      <c r="Q2370" s="12">
        <v>14.500999999999999</v>
      </c>
      <c r="R2370" s="72">
        <v>0.66300000000000003</v>
      </c>
      <c r="S2370" s="72">
        <v>58.89</v>
      </c>
      <c r="T2370" s="12">
        <v>49.161999999999999</v>
      </c>
      <c r="U2370" s="72">
        <v>2.2469999999999999</v>
      </c>
      <c r="V2370" s="72">
        <v>27.795999999999999</v>
      </c>
      <c r="W2370" s="12">
        <v>147.804</v>
      </c>
      <c r="X2370" s="72">
        <v>6.7560000000000002</v>
      </c>
      <c r="Y2370" s="72">
        <v>13.763</v>
      </c>
      <c r="Z2370" s="12">
        <v>196.96600000000001</v>
      </c>
      <c r="AA2370" s="72">
        <v>9.0039999999999996</v>
      </c>
      <c r="AB2370" s="72">
        <v>10.943</v>
      </c>
      <c r="AC2370" s="12">
        <v>2030.001</v>
      </c>
      <c r="AD2370" s="72">
        <v>92.795000000000002</v>
      </c>
      <c r="AE2370" s="72">
        <v>3.4569999999999999</v>
      </c>
      <c r="AF2370" s="12">
        <v>5.532</v>
      </c>
      <c r="AG2370" s="72">
        <v>0.253</v>
      </c>
      <c r="AH2370" s="72">
        <v>104.304</v>
      </c>
      <c r="AI2370" s="12">
        <v>17.187000000000001</v>
      </c>
      <c r="AJ2370" s="72">
        <v>0.78600000000000003</v>
      </c>
      <c r="AK2370" s="72">
        <v>52.750999999999998</v>
      </c>
      <c r="AL2370" s="12">
        <v>22.718</v>
      </c>
      <c r="AM2370" s="72">
        <v>1.038</v>
      </c>
      <c r="AN2370" s="72">
        <v>34.222000000000001</v>
      </c>
      <c r="AO2370" s="12">
        <v>2052.7190000000001</v>
      </c>
      <c r="AP2370" s="72">
        <v>93.832999999999998</v>
      </c>
      <c r="AQ2370" s="72">
        <v>3.3780000000000001</v>
      </c>
      <c r="AR2370" s="12">
        <v>4.9980000000000002</v>
      </c>
      <c r="AS2370" s="72">
        <v>0.22800000000000001</v>
      </c>
      <c r="AT2370" s="72">
        <v>101.66200000000001</v>
      </c>
      <c r="AU2370" s="12">
        <v>0</v>
      </c>
      <c r="AV2370" s="72">
        <v>0</v>
      </c>
      <c r="AW2370" s="72">
        <v>0</v>
      </c>
      <c r="AX2370" s="12">
        <v>1.1100000000000001</v>
      </c>
      <c r="AY2370" s="72">
        <v>5.0999999999999997E-2</v>
      </c>
      <c r="AZ2370" s="72">
        <v>108.10599999999999</v>
      </c>
      <c r="BA2370" s="12">
        <v>1.1100000000000001</v>
      </c>
      <c r="BB2370" s="72">
        <v>5.0999999999999997E-2</v>
      </c>
      <c r="BC2370" s="72">
        <v>108.10599999999999</v>
      </c>
      <c r="BD2370" s="12">
        <v>3.145</v>
      </c>
      <c r="BE2370" s="72">
        <v>0.14399999999999999</v>
      </c>
      <c r="BF2370" s="72">
        <v>77.902000000000001</v>
      </c>
      <c r="BG2370" s="12">
        <v>4.2549999999999999</v>
      </c>
      <c r="BH2370" s="72">
        <v>0.19500000000000001</v>
      </c>
      <c r="BI2370" s="72">
        <v>54.274999999999999</v>
      </c>
      <c r="BJ2370" s="12">
        <v>72.183999999999997</v>
      </c>
      <c r="BK2370" s="72">
        <v>3.3</v>
      </c>
      <c r="BL2370" s="72">
        <v>31.327000000000002</v>
      </c>
      <c r="BM2370" s="12">
        <v>53.462000000000003</v>
      </c>
      <c r="BN2370" s="72">
        <v>2.444</v>
      </c>
      <c r="BO2370" s="72">
        <v>39.545999999999999</v>
      </c>
      <c r="BP2370" s="12">
        <v>125.646</v>
      </c>
      <c r="BQ2370" s="72">
        <v>5.7439999999999998</v>
      </c>
      <c r="BR2370" s="72">
        <v>25.777999999999999</v>
      </c>
      <c r="BS2370" s="12">
        <v>134.9</v>
      </c>
      <c r="BT2370" s="72">
        <v>6.1669999999999998</v>
      </c>
      <c r="BU2370" s="72">
        <v>23.347999999999999</v>
      </c>
      <c r="BV2370" s="12">
        <v>2187.6179999999999</v>
      </c>
      <c r="BW2370" s="72">
        <v>100</v>
      </c>
      <c r="BX2370" s="72">
        <v>3.5</v>
      </c>
      <c r="BY2370" s="13"/>
      <c r="BZ2370" s="13"/>
    </row>
    <row r="2371" spans="1:78" ht="12.75" customHeight="1">
      <c r="A2371" s="122" t="s">
        <v>65</v>
      </c>
      <c r="B2371" s="71" t="s">
        <v>70</v>
      </c>
      <c r="C2371" s="71" t="s">
        <v>24</v>
      </c>
      <c r="D2371" s="34">
        <v>45352</v>
      </c>
      <c r="E2371" s="12">
        <v>1980.1130000000001</v>
      </c>
      <c r="F2371" s="72">
        <v>82.882000000000005</v>
      </c>
      <c r="G2371" s="72">
        <v>4.1689999999999996</v>
      </c>
      <c r="H2371" s="12">
        <v>25.713000000000001</v>
      </c>
      <c r="I2371" s="72">
        <v>1.0760000000000001</v>
      </c>
      <c r="J2371" s="72">
        <v>38.301000000000002</v>
      </c>
      <c r="K2371" s="12">
        <v>38.115000000000002</v>
      </c>
      <c r="L2371" s="72">
        <v>1.595</v>
      </c>
      <c r="M2371" s="72">
        <v>36.28</v>
      </c>
      <c r="N2371" s="12">
        <v>63.828000000000003</v>
      </c>
      <c r="O2371" s="72">
        <v>2.6720000000000002</v>
      </c>
      <c r="P2371" s="72">
        <v>22.452000000000002</v>
      </c>
      <c r="Q2371" s="12">
        <v>15.319000000000001</v>
      </c>
      <c r="R2371" s="72">
        <v>0.64100000000000001</v>
      </c>
      <c r="S2371" s="72">
        <v>88.814999999999998</v>
      </c>
      <c r="T2371" s="12">
        <v>79.147000000000006</v>
      </c>
      <c r="U2371" s="72">
        <v>3.3130000000000002</v>
      </c>
      <c r="V2371" s="72">
        <v>29.202000000000002</v>
      </c>
      <c r="W2371" s="12">
        <v>148.43700000000001</v>
      </c>
      <c r="X2371" s="72">
        <v>6.2130000000000001</v>
      </c>
      <c r="Y2371" s="72">
        <v>12.824999999999999</v>
      </c>
      <c r="Z2371" s="12">
        <v>227.58500000000001</v>
      </c>
      <c r="AA2371" s="72">
        <v>9.5259999999999998</v>
      </c>
      <c r="AB2371" s="72">
        <v>11.417999999999999</v>
      </c>
      <c r="AC2371" s="12">
        <v>2207.6970000000001</v>
      </c>
      <c r="AD2371" s="72">
        <v>92.408000000000001</v>
      </c>
      <c r="AE2371" s="72">
        <v>4.0519999999999996</v>
      </c>
      <c r="AF2371" s="12">
        <v>6.9710000000000001</v>
      </c>
      <c r="AG2371" s="72">
        <v>0.29199999999999998</v>
      </c>
      <c r="AH2371" s="72">
        <v>108.53100000000001</v>
      </c>
      <c r="AI2371" s="12">
        <v>46.304000000000002</v>
      </c>
      <c r="AJ2371" s="72">
        <v>1.9379999999999999</v>
      </c>
      <c r="AK2371" s="72">
        <v>39.866</v>
      </c>
      <c r="AL2371" s="12">
        <v>53.276000000000003</v>
      </c>
      <c r="AM2371" s="72">
        <v>2.23</v>
      </c>
      <c r="AN2371" s="72">
        <v>34.616</v>
      </c>
      <c r="AO2371" s="12">
        <v>2260.973</v>
      </c>
      <c r="AP2371" s="72">
        <v>94.638000000000005</v>
      </c>
      <c r="AQ2371" s="72">
        <v>4.093</v>
      </c>
      <c r="AR2371" s="12">
        <v>11.68</v>
      </c>
      <c r="AS2371" s="72">
        <v>0.48899999999999999</v>
      </c>
      <c r="AT2371" s="72">
        <v>74.281000000000006</v>
      </c>
      <c r="AU2371" s="12">
        <v>0</v>
      </c>
      <c r="AV2371" s="72">
        <v>0</v>
      </c>
      <c r="AW2371" s="72">
        <v>0</v>
      </c>
      <c r="AX2371" s="12">
        <v>16.934000000000001</v>
      </c>
      <c r="AY2371" s="72">
        <v>0.70899999999999996</v>
      </c>
      <c r="AZ2371" s="72">
        <v>60.761000000000003</v>
      </c>
      <c r="BA2371" s="12">
        <v>16.934000000000001</v>
      </c>
      <c r="BB2371" s="72">
        <v>0.70899999999999996</v>
      </c>
      <c r="BC2371" s="72">
        <v>60.761000000000003</v>
      </c>
      <c r="BD2371" s="12">
        <v>3.1659999999999999</v>
      </c>
      <c r="BE2371" s="72">
        <v>0.13300000000000001</v>
      </c>
      <c r="BF2371" s="72">
        <v>76.033000000000001</v>
      </c>
      <c r="BG2371" s="12">
        <v>20.100000000000001</v>
      </c>
      <c r="BH2371" s="72">
        <v>0.84099999999999997</v>
      </c>
      <c r="BI2371" s="72">
        <v>52.197000000000003</v>
      </c>
      <c r="BJ2371" s="12">
        <v>79.995000000000005</v>
      </c>
      <c r="BK2371" s="72">
        <v>3.3479999999999999</v>
      </c>
      <c r="BL2371" s="72">
        <v>23.047000000000001</v>
      </c>
      <c r="BM2371" s="12">
        <v>16.332999999999998</v>
      </c>
      <c r="BN2371" s="72">
        <v>0.68400000000000005</v>
      </c>
      <c r="BO2371" s="72">
        <v>67.540000000000006</v>
      </c>
      <c r="BP2371" s="12">
        <v>96.328000000000003</v>
      </c>
      <c r="BQ2371" s="72">
        <v>4.032</v>
      </c>
      <c r="BR2371" s="72">
        <v>23.093</v>
      </c>
      <c r="BS2371" s="12">
        <v>128.10900000000001</v>
      </c>
      <c r="BT2371" s="72">
        <v>5.3620000000000001</v>
      </c>
      <c r="BU2371" s="72">
        <v>19.893000000000001</v>
      </c>
      <c r="BV2371" s="12">
        <v>2389.0819999999999</v>
      </c>
      <c r="BW2371" s="72">
        <v>100</v>
      </c>
      <c r="BX2371" s="72">
        <v>3.9180000000000001</v>
      </c>
      <c r="BY2371" s="13"/>
      <c r="BZ2371" s="13"/>
    </row>
    <row r="2372" spans="1:78" ht="12.75" customHeight="1">
      <c r="A2372" s="122" t="s">
        <v>65</v>
      </c>
      <c r="B2372" s="71" t="s">
        <v>70</v>
      </c>
      <c r="C2372" s="71" t="s">
        <v>24</v>
      </c>
      <c r="D2372" s="34">
        <v>45444</v>
      </c>
      <c r="E2372" s="12">
        <v>1994.8140000000001</v>
      </c>
      <c r="F2372" s="72">
        <v>85.525999999999996</v>
      </c>
      <c r="G2372" s="72">
        <v>2.9129999999999998</v>
      </c>
      <c r="H2372" s="12">
        <v>5.77</v>
      </c>
      <c r="I2372" s="72">
        <v>0.247</v>
      </c>
      <c r="J2372" s="72">
        <v>84.593000000000004</v>
      </c>
      <c r="K2372" s="12">
        <v>43.457000000000001</v>
      </c>
      <c r="L2372" s="72">
        <v>1.863</v>
      </c>
      <c r="M2372" s="72">
        <v>37.034999999999997</v>
      </c>
      <c r="N2372" s="12">
        <v>49.225999999999999</v>
      </c>
      <c r="O2372" s="72">
        <v>2.1110000000000002</v>
      </c>
      <c r="P2372" s="72">
        <v>36.709000000000003</v>
      </c>
      <c r="Q2372" s="12">
        <v>13.430999999999999</v>
      </c>
      <c r="R2372" s="72">
        <v>0.57599999999999996</v>
      </c>
      <c r="S2372" s="72">
        <v>60.786000000000001</v>
      </c>
      <c r="T2372" s="12">
        <v>62.658000000000001</v>
      </c>
      <c r="U2372" s="72">
        <v>2.6859999999999999</v>
      </c>
      <c r="V2372" s="72">
        <v>35.472000000000001</v>
      </c>
      <c r="W2372" s="12">
        <v>144.07400000000001</v>
      </c>
      <c r="X2372" s="72">
        <v>6.1769999999999996</v>
      </c>
      <c r="Y2372" s="72">
        <v>17.021000000000001</v>
      </c>
      <c r="Z2372" s="12">
        <v>206.732</v>
      </c>
      <c r="AA2372" s="72">
        <v>8.8629999999999995</v>
      </c>
      <c r="AB2372" s="72">
        <v>16.533999999999999</v>
      </c>
      <c r="AC2372" s="12">
        <v>2201.5459999999998</v>
      </c>
      <c r="AD2372" s="72">
        <v>94.39</v>
      </c>
      <c r="AE2372" s="72">
        <v>3.5030000000000001</v>
      </c>
      <c r="AF2372" s="12">
        <v>0</v>
      </c>
      <c r="AG2372" s="72">
        <v>0</v>
      </c>
      <c r="AH2372" s="72">
        <v>0</v>
      </c>
      <c r="AI2372" s="12">
        <v>19.616</v>
      </c>
      <c r="AJ2372" s="72">
        <v>0.84099999999999997</v>
      </c>
      <c r="AK2372" s="72">
        <v>40.072000000000003</v>
      </c>
      <c r="AL2372" s="12">
        <v>19.616</v>
      </c>
      <c r="AM2372" s="72">
        <v>0.84099999999999997</v>
      </c>
      <c r="AN2372" s="72">
        <v>40.072000000000003</v>
      </c>
      <c r="AO2372" s="12">
        <v>2221.1619999999998</v>
      </c>
      <c r="AP2372" s="72">
        <v>95.230999999999995</v>
      </c>
      <c r="AQ2372" s="72">
        <v>3.4089999999999998</v>
      </c>
      <c r="AR2372" s="12">
        <v>9.4380000000000006</v>
      </c>
      <c r="AS2372" s="72">
        <v>0.40500000000000003</v>
      </c>
      <c r="AT2372" s="72">
        <v>69.828999999999994</v>
      </c>
      <c r="AU2372" s="12">
        <v>0</v>
      </c>
      <c r="AV2372" s="72">
        <v>0</v>
      </c>
      <c r="AW2372" s="72">
        <v>0</v>
      </c>
      <c r="AX2372" s="12">
        <v>30.129000000000001</v>
      </c>
      <c r="AY2372" s="72">
        <v>1.292</v>
      </c>
      <c r="AZ2372" s="72">
        <v>54.779000000000003</v>
      </c>
      <c r="BA2372" s="12">
        <v>30.129000000000001</v>
      </c>
      <c r="BB2372" s="72">
        <v>1.292</v>
      </c>
      <c r="BC2372" s="72">
        <v>54.779000000000003</v>
      </c>
      <c r="BD2372" s="12">
        <v>16.396000000000001</v>
      </c>
      <c r="BE2372" s="72">
        <v>0.70299999999999996</v>
      </c>
      <c r="BF2372" s="72">
        <v>84.158000000000001</v>
      </c>
      <c r="BG2372" s="12">
        <v>46.524999999999999</v>
      </c>
      <c r="BH2372" s="72">
        <v>1.9950000000000001</v>
      </c>
      <c r="BI2372" s="72">
        <v>50.12</v>
      </c>
      <c r="BJ2372" s="12">
        <v>41.304000000000002</v>
      </c>
      <c r="BK2372" s="72">
        <v>1.7709999999999999</v>
      </c>
      <c r="BL2372" s="72">
        <v>36.890999999999998</v>
      </c>
      <c r="BM2372" s="12">
        <v>13.97</v>
      </c>
      <c r="BN2372" s="72">
        <v>0.59899999999999998</v>
      </c>
      <c r="BO2372" s="72">
        <v>61.694000000000003</v>
      </c>
      <c r="BP2372" s="12">
        <v>55.274000000000001</v>
      </c>
      <c r="BQ2372" s="72">
        <v>2.37</v>
      </c>
      <c r="BR2372" s="72">
        <v>27.856000000000002</v>
      </c>
      <c r="BS2372" s="12">
        <v>111.23699999999999</v>
      </c>
      <c r="BT2372" s="72">
        <v>4.7690000000000001</v>
      </c>
      <c r="BU2372" s="72">
        <v>26.045000000000002</v>
      </c>
      <c r="BV2372" s="12">
        <v>2332.3989999999999</v>
      </c>
      <c r="BW2372" s="72">
        <v>100</v>
      </c>
      <c r="BX2372" s="72">
        <v>3.488</v>
      </c>
      <c r="BY2372" s="13"/>
      <c r="BZ2372" s="13"/>
    </row>
    <row r="2373" spans="1:78" ht="12.75" customHeight="1">
      <c r="A2373" s="122" t="s">
        <v>65</v>
      </c>
      <c r="B2373" s="71" t="s">
        <v>70</v>
      </c>
      <c r="C2373" s="71" t="s">
        <v>24</v>
      </c>
      <c r="D2373" s="34">
        <v>45536</v>
      </c>
      <c r="E2373" s="12">
        <v>2000.144</v>
      </c>
      <c r="F2373" s="72">
        <v>82.501000000000005</v>
      </c>
      <c r="G2373" s="72">
        <v>3.1160000000000001</v>
      </c>
      <c r="H2373" s="12">
        <v>19.527000000000001</v>
      </c>
      <c r="I2373" s="72">
        <v>0.80500000000000005</v>
      </c>
      <c r="J2373" s="72">
        <v>50.454000000000001</v>
      </c>
      <c r="K2373" s="12">
        <v>44.628</v>
      </c>
      <c r="L2373" s="72">
        <v>1.841</v>
      </c>
      <c r="M2373" s="72">
        <v>34.704999999999998</v>
      </c>
      <c r="N2373" s="12">
        <v>64.155000000000001</v>
      </c>
      <c r="O2373" s="72">
        <v>2.6459999999999999</v>
      </c>
      <c r="P2373" s="72">
        <v>22.123000000000001</v>
      </c>
      <c r="Q2373" s="12">
        <v>5.9119999999999999</v>
      </c>
      <c r="R2373" s="72">
        <v>0.24399999999999999</v>
      </c>
      <c r="S2373" s="72">
        <v>82.259</v>
      </c>
      <c r="T2373" s="12">
        <v>70.066000000000003</v>
      </c>
      <c r="U2373" s="72">
        <v>2.89</v>
      </c>
      <c r="V2373" s="72">
        <v>24.608000000000001</v>
      </c>
      <c r="W2373" s="12">
        <v>166.12299999999999</v>
      </c>
      <c r="X2373" s="72">
        <v>6.8520000000000003</v>
      </c>
      <c r="Y2373" s="72">
        <v>14.33</v>
      </c>
      <c r="Z2373" s="12">
        <v>236.18899999999999</v>
      </c>
      <c r="AA2373" s="72">
        <v>9.7420000000000009</v>
      </c>
      <c r="AB2373" s="72">
        <v>10.946</v>
      </c>
      <c r="AC2373" s="12">
        <v>2236.3330000000001</v>
      </c>
      <c r="AD2373" s="72">
        <v>92.244</v>
      </c>
      <c r="AE2373" s="72">
        <v>2.6269999999999998</v>
      </c>
      <c r="AF2373" s="12">
        <v>0</v>
      </c>
      <c r="AG2373" s="72">
        <v>0</v>
      </c>
      <c r="AH2373" s="72">
        <v>0</v>
      </c>
      <c r="AI2373" s="12">
        <v>40.779000000000003</v>
      </c>
      <c r="AJ2373" s="72">
        <v>1.6819999999999999</v>
      </c>
      <c r="AK2373" s="72">
        <v>27.891999999999999</v>
      </c>
      <c r="AL2373" s="12">
        <v>40.779000000000003</v>
      </c>
      <c r="AM2373" s="72">
        <v>1.6819999999999999</v>
      </c>
      <c r="AN2373" s="72">
        <v>27.891999999999999</v>
      </c>
      <c r="AO2373" s="12">
        <v>2277.1120000000001</v>
      </c>
      <c r="AP2373" s="72">
        <v>93.926000000000002</v>
      </c>
      <c r="AQ2373" s="72">
        <v>2.5089999999999999</v>
      </c>
      <c r="AR2373" s="12">
        <v>0</v>
      </c>
      <c r="AS2373" s="72">
        <v>0</v>
      </c>
      <c r="AT2373" s="72">
        <v>0</v>
      </c>
      <c r="AU2373" s="12">
        <v>0</v>
      </c>
      <c r="AV2373" s="72">
        <v>0</v>
      </c>
      <c r="AW2373" s="72">
        <v>0</v>
      </c>
      <c r="AX2373" s="12">
        <v>31.634</v>
      </c>
      <c r="AY2373" s="72">
        <v>1.3049999999999999</v>
      </c>
      <c r="AZ2373" s="72">
        <v>43.814</v>
      </c>
      <c r="BA2373" s="12">
        <v>31.634</v>
      </c>
      <c r="BB2373" s="72">
        <v>1.3049999999999999</v>
      </c>
      <c r="BC2373" s="72">
        <v>43.814</v>
      </c>
      <c r="BD2373" s="12">
        <v>14.701000000000001</v>
      </c>
      <c r="BE2373" s="72">
        <v>0.60599999999999998</v>
      </c>
      <c r="BF2373" s="72">
        <v>90.751999999999995</v>
      </c>
      <c r="BG2373" s="12">
        <v>46.335000000000001</v>
      </c>
      <c r="BH2373" s="72">
        <v>1.911</v>
      </c>
      <c r="BI2373" s="72">
        <v>41.872999999999998</v>
      </c>
      <c r="BJ2373" s="12">
        <v>76.349000000000004</v>
      </c>
      <c r="BK2373" s="72">
        <v>3.149</v>
      </c>
      <c r="BL2373" s="72">
        <v>28.274999999999999</v>
      </c>
      <c r="BM2373" s="12">
        <v>24.582999999999998</v>
      </c>
      <c r="BN2373" s="72">
        <v>1.014</v>
      </c>
      <c r="BO2373" s="72">
        <v>41.305</v>
      </c>
      <c r="BP2373" s="12">
        <v>100.932</v>
      </c>
      <c r="BQ2373" s="72">
        <v>4.1630000000000003</v>
      </c>
      <c r="BR2373" s="72">
        <v>27.28</v>
      </c>
      <c r="BS2373" s="12">
        <v>147.267</v>
      </c>
      <c r="BT2373" s="72">
        <v>6.0739999999999998</v>
      </c>
      <c r="BU2373" s="72">
        <v>19.579000000000001</v>
      </c>
      <c r="BV2373" s="12">
        <v>2424.3789999999999</v>
      </c>
      <c r="BW2373" s="72">
        <v>100</v>
      </c>
      <c r="BX2373" s="72">
        <v>2.927</v>
      </c>
      <c r="BY2373" s="13"/>
      <c r="BZ2373" s="13"/>
    </row>
    <row r="2374" spans="1:78" ht="12.75" customHeight="1">
      <c r="A2374" s="122" t="s">
        <v>65</v>
      </c>
      <c r="B2374" s="71" t="s">
        <v>70</v>
      </c>
      <c r="C2374" s="71" t="s">
        <v>24</v>
      </c>
      <c r="D2374" s="34">
        <v>45627</v>
      </c>
      <c r="E2374" s="12">
        <v>1879.4970000000001</v>
      </c>
      <c r="F2374" s="72">
        <v>83.222999999999999</v>
      </c>
      <c r="G2374" s="72">
        <v>4.5380000000000003</v>
      </c>
      <c r="H2374" s="12">
        <v>7.8730000000000002</v>
      </c>
      <c r="I2374" s="72">
        <v>0.34899999999999998</v>
      </c>
      <c r="J2374" s="72">
        <v>102.38</v>
      </c>
      <c r="K2374" s="12">
        <v>23.382000000000001</v>
      </c>
      <c r="L2374" s="72">
        <v>1.0349999999999999</v>
      </c>
      <c r="M2374" s="72">
        <v>49.587000000000003</v>
      </c>
      <c r="N2374" s="12">
        <v>31.254999999999999</v>
      </c>
      <c r="O2374" s="72">
        <v>1.3839999999999999</v>
      </c>
      <c r="P2374" s="72">
        <v>54.756</v>
      </c>
      <c r="Q2374" s="12">
        <v>13.778</v>
      </c>
      <c r="R2374" s="72">
        <v>0.61</v>
      </c>
      <c r="S2374" s="72">
        <v>71.370999999999995</v>
      </c>
      <c r="T2374" s="12">
        <v>45.033000000000001</v>
      </c>
      <c r="U2374" s="72">
        <v>1.994</v>
      </c>
      <c r="V2374" s="72">
        <v>45.643000000000001</v>
      </c>
      <c r="W2374" s="12">
        <v>158.49299999999999</v>
      </c>
      <c r="X2374" s="72">
        <v>7.0179999999999998</v>
      </c>
      <c r="Y2374" s="72">
        <v>19.422999999999998</v>
      </c>
      <c r="Z2374" s="12">
        <v>203.52699999999999</v>
      </c>
      <c r="AA2374" s="72">
        <v>9.0120000000000005</v>
      </c>
      <c r="AB2374" s="72">
        <v>18.292999999999999</v>
      </c>
      <c r="AC2374" s="12">
        <v>2083.0239999999999</v>
      </c>
      <c r="AD2374" s="72">
        <v>92.234999999999999</v>
      </c>
      <c r="AE2374" s="72">
        <v>4.8890000000000002</v>
      </c>
      <c r="AF2374" s="12">
        <v>3.2570000000000001</v>
      </c>
      <c r="AG2374" s="72">
        <v>0.14399999999999999</v>
      </c>
      <c r="AH2374" s="72">
        <v>104.456</v>
      </c>
      <c r="AI2374" s="12">
        <v>35.055999999999997</v>
      </c>
      <c r="AJ2374" s="72">
        <v>1.552</v>
      </c>
      <c r="AK2374" s="72">
        <v>33.753999999999998</v>
      </c>
      <c r="AL2374" s="12">
        <v>38.313000000000002</v>
      </c>
      <c r="AM2374" s="72">
        <v>1.696</v>
      </c>
      <c r="AN2374" s="72">
        <v>29.753</v>
      </c>
      <c r="AO2374" s="12">
        <v>2121.337</v>
      </c>
      <c r="AP2374" s="72">
        <v>93.930999999999997</v>
      </c>
      <c r="AQ2374" s="72">
        <v>4.9260000000000002</v>
      </c>
      <c r="AR2374" s="12">
        <v>6.9320000000000004</v>
      </c>
      <c r="AS2374" s="72">
        <v>0.307</v>
      </c>
      <c r="AT2374" s="72">
        <v>74.897000000000006</v>
      </c>
      <c r="AU2374" s="12">
        <v>10.128</v>
      </c>
      <c r="AV2374" s="72">
        <v>0.44800000000000001</v>
      </c>
      <c r="AW2374" s="72">
        <v>103.622</v>
      </c>
      <c r="AX2374" s="12">
        <v>39.546999999999997</v>
      </c>
      <c r="AY2374" s="72">
        <v>1.7509999999999999</v>
      </c>
      <c r="AZ2374" s="72">
        <v>40.969000000000001</v>
      </c>
      <c r="BA2374" s="12">
        <v>49.674999999999997</v>
      </c>
      <c r="BB2374" s="72">
        <v>2.2000000000000002</v>
      </c>
      <c r="BC2374" s="72">
        <v>41.156999999999996</v>
      </c>
      <c r="BD2374" s="12">
        <v>0.79800000000000004</v>
      </c>
      <c r="BE2374" s="72">
        <v>3.5000000000000003E-2</v>
      </c>
      <c r="BF2374" s="72">
        <v>105.492</v>
      </c>
      <c r="BG2374" s="12">
        <v>50.472999999999999</v>
      </c>
      <c r="BH2374" s="72">
        <v>2.2349999999999999</v>
      </c>
      <c r="BI2374" s="72">
        <v>40.265000000000001</v>
      </c>
      <c r="BJ2374" s="12">
        <v>59.454999999999998</v>
      </c>
      <c r="BK2374" s="72">
        <v>2.633</v>
      </c>
      <c r="BL2374" s="72">
        <v>27.782</v>
      </c>
      <c r="BM2374" s="12">
        <v>20.196000000000002</v>
      </c>
      <c r="BN2374" s="72">
        <v>0.89400000000000002</v>
      </c>
      <c r="BO2374" s="72">
        <v>42.415999999999997</v>
      </c>
      <c r="BP2374" s="12">
        <v>79.650999999999996</v>
      </c>
      <c r="BQ2374" s="72">
        <v>3.5270000000000001</v>
      </c>
      <c r="BR2374" s="72">
        <v>24.907</v>
      </c>
      <c r="BS2374" s="12">
        <v>137.05600000000001</v>
      </c>
      <c r="BT2374" s="72">
        <v>6.069</v>
      </c>
      <c r="BU2374" s="72">
        <v>18.248000000000001</v>
      </c>
      <c r="BV2374" s="12">
        <v>2258.393</v>
      </c>
      <c r="BW2374" s="72">
        <v>100</v>
      </c>
      <c r="BX2374" s="72">
        <v>4.6740000000000004</v>
      </c>
      <c r="BY2374" s="13"/>
      <c r="BZ2374" s="13"/>
    </row>
    <row r="2375" spans="1:78" ht="12.75" customHeight="1">
      <c r="A2375" s="122" t="s">
        <v>65</v>
      </c>
      <c r="B2375" s="71" t="s">
        <v>70</v>
      </c>
      <c r="C2375" s="71" t="s">
        <v>24</v>
      </c>
      <c r="D2375" s="34">
        <v>45717</v>
      </c>
      <c r="E2375" s="12">
        <v>1992.7550000000001</v>
      </c>
      <c r="F2375" s="72">
        <v>83.704999999999998</v>
      </c>
      <c r="G2375" s="72">
        <v>4.3289999999999997</v>
      </c>
      <c r="H2375" s="12">
        <v>30.963000000000001</v>
      </c>
      <c r="I2375" s="72">
        <v>1.3009999999999999</v>
      </c>
      <c r="J2375" s="72">
        <v>50.281999999999996</v>
      </c>
      <c r="K2375" s="12">
        <v>12.064</v>
      </c>
      <c r="L2375" s="72">
        <v>0.50700000000000001</v>
      </c>
      <c r="M2375" s="72">
        <v>86.536000000000001</v>
      </c>
      <c r="N2375" s="12">
        <v>43.026000000000003</v>
      </c>
      <c r="O2375" s="72">
        <v>1.8069999999999999</v>
      </c>
      <c r="P2375" s="72">
        <v>48.698</v>
      </c>
      <c r="Q2375" s="12">
        <v>7.7190000000000003</v>
      </c>
      <c r="R2375" s="72">
        <v>0.32400000000000001</v>
      </c>
      <c r="S2375" s="72">
        <v>76.918000000000006</v>
      </c>
      <c r="T2375" s="12">
        <v>50.746000000000002</v>
      </c>
      <c r="U2375" s="72">
        <v>2.1320000000000001</v>
      </c>
      <c r="V2375" s="72">
        <v>41.588999999999999</v>
      </c>
      <c r="W2375" s="12">
        <v>223.36799999999999</v>
      </c>
      <c r="X2375" s="72">
        <v>9.3819999999999997</v>
      </c>
      <c r="Y2375" s="72">
        <v>12.894</v>
      </c>
      <c r="Z2375" s="12">
        <v>274.113</v>
      </c>
      <c r="AA2375" s="72">
        <v>11.513999999999999</v>
      </c>
      <c r="AB2375" s="72">
        <v>12.317</v>
      </c>
      <c r="AC2375" s="12">
        <v>2266.8690000000001</v>
      </c>
      <c r="AD2375" s="72">
        <v>95.218999999999994</v>
      </c>
      <c r="AE2375" s="72">
        <v>4.42</v>
      </c>
      <c r="AF2375" s="12">
        <v>0</v>
      </c>
      <c r="AG2375" s="72">
        <v>0</v>
      </c>
      <c r="AH2375" s="72">
        <v>0</v>
      </c>
      <c r="AI2375" s="12">
        <v>26.888999999999999</v>
      </c>
      <c r="AJ2375" s="72">
        <v>1.129</v>
      </c>
      <c r="AK2375" s="72">
        <v>57.847000000000001</v>
      </c>
      <c r="AL2375" s="12">
        <v>26.888999999999999</v>
      </c>
      <c r="AM2375" s="72">
        <v>1.129</v>
      </c>
      <c r="AN2375" s="72">
        <v>57.847000000000001</v>
      </c>
      <c r="AO2375" s="12">
        <v>2293.7570000000001</v>
      </c>
      <c r="AP2375" s="72">
        <v>96.347999999999999</v>
      </c>
      <c r="AQ2375" s="72">
        <v>4.6749999999999998</v>
      </c>
      <c r="AR2375" s="12">
        <v>16.824999999999999</v>
      </c>
      <c r="AS2375" s="72">
        <v>0.70699999999999996</v>
      </c>
      <c r="AT2375" s="72">
        <v>55.097000000000001</v>
      </c>
      <c r="AU2375" s="12">
        <v>0</v>
      </c>
      <c r="AV2375" s="72">
        <v>0</v>
      </c>
      <c r="AW2375" s="72">
        <v>0</v>
      </c>
      <c r="AX2375" s="12">
        <v>15.285</v>
      </c>
      <c r="AY2375" s="72">
        <v>0.64200000000000002</v>
      </c>
      <c r="AZ2375" s="72">
        <v>65.41</v>
      </c>
      <c r="BA2375" s="12">
        <v>15.285</v>
      </c>
      <c r="BB2375" s="72">
        <v>0.64200000000000002</v>
      </c>
      <c r="BC2375" s="72">
        <v>65.41</v>
      </c>
      <c r="BD2375" s="12">
        <v>2.7149999999999999</v>
      </c>
      <c r="BE2375" s="72">
        <v>0.114</v>
      </c>
      <c r="BF2375" s="72">
        <v>103.08</v>
      </c>
      <c r="BG2375" s="12">
        <v>18</v>
      </c>
      <c r="BH2375" s="72">
        <v>0.75600000000000001</v>
      </c>
      <c r="BI2375" s="72">
        <v>57.436999999999998</v>
      </c>
      <c r="BJ2375" s="12">
        <v>27.16</v>
      </c>
      <c r="BK2375" s="72">
        <v>1.141</v>
      </c>
      <c r="BL2375" s="72">
        <v>43.970999999999997</v>
      </c>
      <c r="BM2375" s="12">
        <v>24.957999999999998</v>
      </c>
      <c r="BN2375" s="72">
        <v>1.048</v>
      </c>
      <c r="BO2375" s="72">
        <v>66.322999999999993</v>
      </c>
      <c r="BP2375" s="12">
        <v>52.118000000000002</v>
      </c>
      <c r="BQ2375" s="72">
        <v>2.1890000000000001</v>
      </c>
      <c r="BR2375" s="72">
        <v>39.174999999999997</v>
      </c>
      <c r="BS2375" s="12">
        <v>86.942999999999998</v>
      </c>
      <c r="BT2375" s="72">
        <v>3.6520000000000001</v>
      </c>
      <c r="BU2375" s="72">
        <v>25.774999999999999</v>
      </c>
      <c r="BV2375" s="12">
        <v>2380.6999999999998</v>
      </c>
      <c r="BW2375" s="72">
        <v>100</v>
      </c>
      <c r="BX2375" s="72">
        <v>4.6849999999999996</v>
      </c>
      <c r="BY2375" s="13"/>
      <c r="BZ2375" s="13"/>
    </row>
    <row r="2376" spans="1:78" ht="12.75" customHeight="1">
      <c r="A2376" s="122" t="s">
        <v>65</v>
      </c>
      <c r="B2376" s="71" t="s">
        <v>70</v>
      </c>
      <c r="C2376" s="71" t="s">
        <v>24</v>
      </c>
      <c r="D2376" s="34">
        <v>45809</v>
      </c>
      <c r="E2376" s="12">
        <v>1920.0530000000001</v>
      </c>
      <c r="F2376" s="72">
        <v>83.585999999999999</v>
      </c>
      <c r="G2376" s="72">
        <v>2.8980000000000001</v>
      </c>
      <c r="H2376" s="12">
        <v>24.116</v>
      </c>
      <c r="I2376" s="72">
        <v>1.05</v>
      </c>
      <c r="J2376" s="72">
        <v>73.206000000000003</v>
      </c>
      <c r="K2376" s="12">
        <v>15.879</v>
      </c>
      <c r="L2376" s="72">
        <v>0.69099999999999995</v>
      </c>
      <c r="M2376" s="72">
        <v>47.670999999999999</v>
      </c>
      <c r="N2376" s="12">
        <v>39.994999999999997</v>
      </c>
      <c r="O2376" s="72">
        <v>1.7410000000000001</v>
      </c>
      <c r="P2376" s="72">
        <v>43.631</v>
      </c>
      <c r="Q2376" s="12">
        <v>0</v>
      </c>
      <c r="R2376" s="72">
        <v>0</v>
      </c>
      <c r="S2376" s="72">
        <v>0</v>
      </c>
      <c r="T2376" s="12">
        <v>39.994999999999997</v>
      </c>
      <c r="U2376" s="72">
        <v>1.7410000000000001</v>
      </c>
      <c r="V2376" s="72">
        <v>43.631</v>
      </c>
      <c r="W2376" s="12">
        <v>151.709</v>
      </c>
      <c r="X2376" s="72">
        <v>6.6040000000000001</v>
      </c>
      <c r="Y2376" s="72">
        <v>20.606999999999999</v>
      </c>
      <c r="Z2376" s="12">
        <v>191.70400000000001</v>
      </c>
      <c r="AA2376" s="72">
        <v>8.3450000000000006</v>
      </c>
      <c r="AB2376" s="72">
        <v>18.274000000000001</v>
      </c>
      <c r="AC2376" s="12">
        <v>2111.7559999999999</v>
      </c>
      <c r="AD2376" s="72">
        <v>91.930999999999997</v>
      </c>
      <c r="AE2376" s="72">
        <v>2.9169999999999998</v>
      </c>
      <c r="AF2376" s="12">
        <v>5.3109999999999999</v>
      </c>
      <c r="AG2376" s="72">
        <v>0.23100000000000001</v>
      </c>
      <c r="AH2376" s="72">
        <v>106.851</v>
      </c>
      <c r="AI2376" s="12">
        <v>48.316000000000003</v>
      </c>
      <c r="AJ2376" s="72">
        <v>2.1030000000000002</v>
      </c>
      <c r="AK2376" s="72">
        <v>35.728999999999999</v>
      </c>
      <c r="AL2376" s="12">
        <v>53.625999999999998</v>
      </c>
      <c r="AM2376" s="72">
        <v>2.335</v>
      </c>
      <c r="AN2376" s="72">
        <v>30.536999999999999</v>
      </c>
      <c r="AO2376" s="12">
        <v>2165.3820000000001</v>
      </c>
      <c r="AP2376" s="72">
        <v>94.265000000000001</v>
      </c>
      <c r="AQ2376" s="72">
        <v>3.153</v>
      </c>
      <c r="AR2376" s="12">
        <v>7.9039999999999999</v>
      </c>
      <c r="AS2376" s="72">
        <v>0.34399999999999997</v>
      </c>
      <c r="AT2376" s="72">
        <v>60.817999999999998</v>
      </c>
      <c r="AU2376" s="12">
        <v>7.09</v>
      </c>
      <c r="AV2376" s="72">
        <v>0.309</v>
      </c>
      <c r="AW2376" s="72">
        <v>108.76</v>
      </c>
      <c r="AX2376" s="12">
        <v>18.513000000000002</v>
      </c>
      <c r="AY2376" s="72">
        <v>0.80600000000000005</v>
      </c>
      <c r="AZ2376" s="72">
        <v>65.159000000000006</v>
      </c>
      <c r="BA2376" s="12">
        <v>25.602</v>
      </c>
      <c r="BB2376" s="72">
        <v>1.115</v>
      </c>
      <c r="BC2376" s="72">
        <v>54.74</v>
      </c>
      <c r="BD2376" s="12">
        <v>0.36</v>
      </c>
      <c r="BE2376" s="72">
        <v>1.6E-2</v>
      </c>
      <c r="BF2376" s="72">
        <v>104.661</v>
      </c>
      <c r="BG2376" s="12">
        <v>25.962</v>
      </c>
      <c r="BH2376" s="72">
        <v>1.1299999999999999</v>
      </c>
      <c r="BI2376" s="72">
        <v>54.084000000000003</v>
      </c>
      <c r="BJ2376" s="12">
        <v>72.248000000000005</v>
      </c>
      <c r="BK2376" s="72">
        <v>3.145</v>
      </c>
      <c r="BL2376" s="72">
        <v>23.507000000000001</v>
      </c>
      <c r="BM2376" s="12">
        <v>25.614999999999998</v>
      </c>
      <c r="BN2376" s="72">
        <v>1.115</v>
      </c>
      <c r="BO2376" s="72">
        <v>56.052999999999997</v>
      </c>
      <c r="BP2376" s="12">
        <v>97.863</v>
      </c>
      <c r="BQ2376" s="72">
        <v>4.26</v>
      </c>
      <c r="BR2376" s="72">
        <v>25.253</v>
      </c>
      <c r="BS2376" s="12">
        <v>131.72900000000001</v>
      </c>
      <c r="BT2376" s="72">
        <v>5.7350000000000003</v>
      </c>
      <c r="BU2376" s="72">
        <v>21.745999999999999</v>
      </c>
      <c r="BV2376" s="12">
        <v>2297.1109999999999</v>
      </c>
      <c r="BW2376" s="72">
        <v>100</v>
      </c>
      <c r="BX2376" s="72">
        <v>3.2669999999999999</v>
      </c>
      <c r="BY2376" s="13"/>
      <c r="BZ2376" s="13"/>
    </row>
    <row r="2377" spans="1:78" ht="12.75" customHeight="1">
      <c r="A2377" s="122" t="s">
        <v>65</v>
      </c>
      <c r="B2377" s="71" t="s">
        <v>70</v>
      </c>
      <c r="C2377" s="71" t="s">
        <v>24</v>
      </c>
      <c r="D2377" s="34">
        <v>45901</v>
      </c>
      <c r="E2377" s="12">
        <v>1835.172</v>
      </c>
      <c r="F2377" s="72">
        <v>86.754999999999995</v>
      </c>
      <c r="G2377" s="72">
        <v>4.234</v>
      </c>
      <c r="H2377" s="12">
        <v>17.527000000000001</v>
      </c>
      <c r="I2377" s="72">
        <v>0.82899999999999996</v>
      </c>
      <c r="J2377" s="72">
        <v>58.665999999999997</v>
      </c>
      <c r="K2377" s="12">
        <v>17.035</v>
      </c>
      <c r="L2377" s="72">
        <v>0.80500000000000005</v>
      </c>
      <c r="M2377" s="72">
        <v>81.658000000000001</v>
      </c>
      <c r="N2377" s="12">
        <v>34.561999999999998</v>
      </c>
      <c r="O2377" s="72">
        <v>1.6339999999999999</v>
      </c>
      <c r="P2377" s="72">
        <v>51.189</v>
      </c>
      <c r="Q2377" s="12">
        <v>1.218</v>
      </c>
      <c r="R2377" s="72">
        <v>5.8000000000000003E-2</v>
      </c>
      <c r="S2377" s="72">
        <v>105.66500000000001</v>
      </c>
      <c r="T2377" s="12">
        <v>35.78</v>
      </c>
      <c r="U2377" s="72">
        <v>1.6910000000000001</v>
      </c>
      <c r="V2377" s="72">
        <v>49.215000000000003</v>
      </c>
      <c r="W2377" s="12">
        <v>121.479</v>
      </c>
      <c r="X2377" s="72">
        <v>5.7430000000000003</v>
      </c>
      <c r="Y2377" s="72">
        <v>22.36</v>
      </c>
      <c r="Z2377" s="12">
        <v>157.25899999999999</v>
      </c>
      <c r="AA2377" s="72">
        <v>7.4340000000000002</v>
      </c>
      <c r="AB2377" s="72">
        <v>18.744</v>
      </c>
      <c r="AC2377" s="12">
        <v>1992.431</v>
      </c>
      <c r="AD2377" s="72">
        <v>94.188999999999993</v>
      </c>
      <c r="AE2377" s="72">
        <v>4.0810000000000004</v>
      </c>
      <c r="AF2377" s="12">
        <v>2.5680000000000001</v>
      </c>
      <c r="AG2377" s="72">
        <v>0.121</v>
      </c>
      <c r="AH2377" s="72">
        <v>113.9</v>
      </c>
      <c r="AI2377" s="12">
        <v>23.010999999999999</v>
      </c>
      <c r="AJ2377" s="72">
        <v>1.0880000000000001</v>
      </c>
      <c r="AK2377" s="72">
        <v>72.745000000000005</v>
      </c>
      <c r="AL2377" s="12">
        <v>25.577999999999999</v>
      </c>
      <c r="AM2377" s="72">
        <v>1.2090000000000001</v>
      </c>
      <c r="AN2377" s="72">
        <v>66.296000000000006</v>
      </c>
      <c r="AO2377" s="12">
        <v>2018.009</v>
      </c>
      <c r="AP2377" s="72">
        <v>95.399000000000001</v>
      </c>
      <c r="AQ2377" s="72">
        <v>3.91</v>
      </c>
      <c r="AR2377" s="12">
        <v>10.398999999999999</v>
      </c>
      <c r="AS2377" s="72">
        <v>0.49199999999999999</v>
      </c>
      <c r="AT2377" s="72">
        <v>74.313000000000002</v>
      </c>
      <c r="AU2377" s="12">
        <v>7.0179999999999998</v>
      </c>
      <c r="AV2377" s="72">
        <v>0.33200000000000002</v>
      </c>
      <c r="AW2377" s="72">
        <v>102.96599999999999</v>
      </c>
      <c r="AX2377" s="12">
        <v>10.661</v>
      </c>
      <c r="AY2377" s="72">
        <v>0.504</v>
      </c>
      <c r="AZ2377" s="72">
        <v>76.915000000000006</v>
      </c>
      <c r="BA2377" s="12">
        <v>17.678999999999998</v>
      </c>
      <c r="BB2377" s="72">
        <v>0.83599999999999997</v>
      </c>
      <c r="BC2377" s="72">
        <v>60.246000000000002</v>
      </c>
      <c r="BD2377" s="12">
        <v>3.3490000000000002</v>
      </c>
      <c r="BE2377" s="72">
        <v>0.158</v>
      </c>
      <c r="BF2377" s="72">
        <v>102.93600000000001</v>
      </c>
      <c r="BG2377" s="12">
        <v>21.027999999999999</v>
      </c>
      <c r="BH2377" s="72">
        <v>0.99399999999999999</v>
      </c>
      <c r="BI2377" s="72">
        <v>50.158999999999999</v>
      </c>
      <c r="BJ2377" s="12">
        <v>48.098999999999997</v>
      </c>
      <c r="BK2377" s="72">
        <v>2.274</v>
      </c>
      <c r="BL2377" s="72">
        <v>29.041</v>
      </c>
      <c r="BM2377" s="12">
        <v>17.811</v>
      </c>
      <c r="BN2377" s="72">
        <v>0.84199999999999997</v>
      </c>
      <c r="BO2377" s="72">
        <v>49.667000000000002</v>
      </c>
      <c r="BP2377" s="12">
        <v>65.91</v>
      </c>
      <c r="BQ2377" s="72">
        <v>3.1160000000000001</v>
      </c>
      <c r="BR2377" s="72">
        <v>23.434000000000001</v>
      </c>
      <c r="BS2377" s="12">
        <v>97.335999999999999</v>
      </c>
      <c r="BT2377" s="72">
        <v>4.601</v>
      </c>
      <c r="BU2377" s="72">
        <v>21.835000000000001</v>
      </c>
      <c r="BV2377" s="12">
        <v>2115.3449999999998</v>
      </c>
      <c r="BW2377" s="72">
        <v>100</v>
      </c>
      <c r="BX2377" s="72">
        <v>3.516</v>
      </c>
      <c r="BY2377" s="13"/>
      <c r="BZ2377" s="13"/>
    </row>
    <row r="2378" spans="1:78" ht="12.75" customHeight="1">
      <c r="A2378" s="122" t="s">
        <v>65</v>
      </c>
      <c r="B2378" s="71" t="s">
        <v>70</v>
      </c>
      <c r="C2378" s="71" t="s">
        <v>24</v>
      </c>
      <c r="D2378" s="34">
        <v>45992</v>
      </c>
      <c r="E2378" s="12">
        <v>1955.124</v>
      </c>
      <c r="F2378" s="72">
        <v>84.805000000000007</v>
      </c>
      <c r="G2378" s="72">
        <v>3.0259999999999998</v>
      </c>
      <c r="H2378" s="12">
        <v>18.164999999999999</v>
      </c>
      <c r="I2378" s="72">
        <v>0.78800000000000003</v>
      </c>
      <c r="J2378" s="72">
        <v>57.308</v>
      </c>
      <c r="K2378" s="12">
        <v>23.77</v>
      </c>
      <c r="L2378" s="72">
        <v>1.0309999999999999</v>
      </c>
      <c r="M2378" s="72">
        <v>53.616999999999997</v>
      </c>
      <c r="N2378" s="12">
        <v>41.935000000000002</v>
      </c>
      <c r="O2378" s="72">
        <v>1.819</v>
      </c>
      <c r="P2378" s="72">
        <v>38.89</v>
      </c>
      <c r="Q2378" s="12">
        <v>7.3719999999999999</v>
      </c>
      <c r="R2378" s="72">
        <v>0.32</v>
      </c>
      <c r="S2378" s="72">
        <v>76.212999999999994</v>
      </c>
      <c r="T2378" s="12">
        <v>49.307000000000002</v>
      </c>
      <c r="U2378" s="72">
        <v>2.1389999999999998</v>
      </c>
      <c r="V2378" s="72">
        <v>33.694000000000003</v>
      </c>
      <c r="W2378" s="12">
        <v>135.02199999999999</v>
      </c>
      <c r="X2378" s="72">
        <v>5.8570000000000002</v>
      </c>
      <c r="Y2378" s="72">
        <v>20.588000000000001</v>
      </c>
      <c r="Z2378" s="12">
        <v>184.32900000000001</v>
      </c>
      <c r="AA2378" s="72">
        <v>7.9950000000000001</v>
      </c>
      <c r="AB2378" s="72">
        <v>17.907</v>
      </c>
      <c r="AC2378" s="12">
        <v>2139.453</v>
      </c>
      <c r="AD2378" s="72">
        <v>92.801000000000002</v>
      </c>
      <c r="AE2378" s="72">
        <v>2.843</v>
      </c>
      <c r="AF2378" s="12">
        <v>0</v>
      </c>
      <c r="AG2378" s="72">
        <v>0</v>
      </c>
      <c r="AH2378" s="72">
        <v>0</v>
      </c>
      <c r="AI2378" s="12">
        <v>45.110999999999997</v>
      </c>
      <c r="AJ2378" s="72">
        <v>1.9570000000000001</v>
      </c>
      <c r="AK2378" s="72">
        <v>25.93</v>
      </c>
      <c r="AL2378" s="12">
        <v>45.110999999999997</v>
      </c>
      <c r="AM2378" s="72">
        <v>1.9570000000000001</v>
      </c>
      <c r="AN2378" s="72">
        <v>25.93</v>
      </c>
      <c r="AO2378" s="12">
        <v>2184.5650000000001</v>
      </c>
      <c r="AP2378" s="72">
        <v>94.757999999999996</v>
      </c>
      <c r="AQ2378" s="72">
        <v>2.7839999999999998</v>
      </c>
      <c r="AR2378" s="12">
        <v>4.8259999999999996</v>
      </c>
      <c r="AS2378" s="72">
        <v>0.20899999999999999</v>
      </c>
      <c r="AT2378" s="72">
        <v>105.616</v>
      </c>
      <c r="AU2378" s="12">
        <v>0</v>
      </c>
      <c r="AV2378" s="72">
        <v>0</v>
      </c>
      <c r="AW2378" s="72">
        <v>0</v>
      </c>
      <c r="AX2378" s="12">
        <v>27.265999999999998</v>
      </c>
      <c r="AY2378" s="72">
        <v>1.1830000000000001</v>
      </c>
      <c r="AZ2378" s="72">
        <v>62.066000000000003</v>
      </c>
      <c r="BA2378" s="12">
        <v>27.265999999999998</v>
      </c>
      <c r="BB2378" s="72">
        <v>1.1830000000000001</v>
      </c>
      <c r="BC2378" s="72">
        <v>62.066000000000003</v>
      </c>
      <c r="BD2378" s="12">
        <v>0.70499999999999996</v>
      </c>
      <c r="BE2378" s="72">
        <v>3.1E-2</v>
      </c>
      <c r="BF2378" s="72">
        <v>104.63200000000001</v>
      </c>
      <c r="BG2378" s="12">
        <v>27.971</v>
      </c>
      <c r="BH2378" s="72">
        <v>1.2130000000000001</v>
      </c>
      <c r="BI2378" s="72">
        <v>60.582000000000001</v>
      </c>
      <c r="BJ2378" s="12">
        <v>58.710999999999999</v>
      </c>
      <c r="BK2378" s="72">
        <v>2.5470000000000002</v>
      </c>
      <c r="BL2378" s="72">
        <v>30.31</v>
      </c>
      <c r="BM2378" s="12">
        <v>29.353999999999999</v>
      </c>
      <c r="BN2378" s="72">
        <v>1.2729999999999999</v>
      </c>
      <c r="BO2378" s="72">
        <v>38.453000000000003</v>
      </c>
      <c r="BP2378" s="12">
        <v>88.064999999999998</v>
      </c>
      <c r="BQ2378" s="72">
        <v>3.82</v>
      </c>
      <c r="BR2378" s="72">
        <v>23.721</v>
      </c>
      <c r="BS2378" s="12">
        <v>120.86199999999999</v>
      </c>
      <c r="BT2378" s="72">
        <v>5.242</v>
      </c>
      <c r="BU2378" s="72">
        <v>25.657</v>
      </c>
      <c r="BV2378" s="12">
        <v>2305.4259999999999</v>
      </c>
      <c r="BW2378" s="72">
        <v>100</v>
      </c>
      <c r="BX2378" s="72">
        <v>3.0049999999999999</v>
      </c>
      <c r="BY2378" s="13"/>
      <c r="BZ2378" s="13"/>
    </row>
    <row r="2379" spans="1:78" ht="12.75" customHeight="1">
      <c r="A2379" s="122" t="s">
        <v>65</v>
      </c>
      <c r="B2379" s="71" t="s">
        <v>70</v>
      </c>
      <c r="C2379" s="71" t="s">
        <v>24</v>
      </c>
      <c r="D2379" s="34">
        <v>46082</v>
      </c>
      <c r="E2379" s="12">
        <v>1919.4269999999999</v>
      </c>
      <c r="F2379" s="72">
        <v>84.47</v>
      </c>
      <c r="G2379" s="72">
        <v>5.77</v>
      </c>
      <c r="H2379" s="12">
        <v>15.396000000000001</v>
      </c>
      <c r="I2379" s="72">
        <v>0.67800000000000005</v>
      </c>
      <c r="J2379" s="72">
        <v>64.98</v>
      </c>
      <c r="K2379" s="12">
        <v>31.661000000000001</v>
      </c>
      <c r="L2379" s="72">
        <v>1.393</v>
      </c>
      <c r="M2379" s="72">
        <v>52.432000000000002</v>
      </c>
      <c r="N2379" s="12">
        <v>47.057000000000002</v>
      </c>
      <c r="O2379" s="72">
        <v>2.0710000000000002</v>
      </c>
      <c r="P2379" s="72">
        <v>38.965000000000003</v>
      </c>
      <c r="Q2379" s="12">
        <v>8.7539999999999996</v>
      </c>
      <c r="R2379" s="72">
        <v>0.38500000000000001</v>
      </c>
      <c r="S2379" s="72">
        <v>105.77</v>
      </c>
      <c r="T2379" s="12">
        <v>55.811</v>
      </c>
      <c r="U2379" s="72">
        <v>2.456</v>
      </c>
      <c r="V2379" s="72">
        <v>38.49</v>
      </c>
      <c r="W2379" s="12">
        <v>170.16900000000001</v>
      </c>
      <c r="X2379" s="72">
        <v>7.4889999999999999</v>
      </c>
      <c r="Y2379" s="72">
        <v>24.425999999999998</v>
      </c>
      <c r="Z2379" s="12">
        <v>225.98</v>
      </c>
      <c r="AA2379" s="72">
        <v>9.9450000000000003</v>
      </c>
      <c r="AB2379" s="72">
        <v>18.568000000000001</v>
      </c>
      <c r="AC2379" s="12">
        <v>2145.4070000000002</v>
      </c>
      <c r="AD2379" s="72">
        <v>94.415000000000006</v>
      </c>
      <c r="AE2379" s="72">
        <v>5.7149999999999999</v>
      </c>
      <c r="AF2379" s="12">
        <v>0</v>
      </c>
      <c r="AG2379" s="72">
        <v>0</v>
      </c>
      <c r="AH2379" s="72">
        <v>0</v>
      </c>
      <c r="AI2379" s="12">
        <v>28.696999999999999</v>
      </c>
      <c r="AJ2379" s="72">
        <v>1.2629999999999999</v>
      </c>
      <c r="AK2379" s="72">
        <v>43.975999999999999</v>
      </c>
      <c r="AL2379" s="12">
        <v>28.696999999999999</v>
      </c>
      <c r="AM2379" s="72">
        <v>1.2629999999999999</v>
      </c>
      <c r="AN2379" s="72">
        <v>43.975999999999999</v>
      </c>
      <c r="AO2379" s="12">
        <v>2174.1039999999998</v>
      </c>
      <c r="AP2379" s="72">
        <v>95.677999999999997</v>
      </c>
      <c r="AQ2379" s="72">
        <v>5.6959999999999997</v>
      </c>
      <c r="AR2379" s="12">
        <v>7.7530000000000001</v>
      </c>
      <c r="AS2379" s="72">
        <v>0.34100000000000003</v>
      </c>
      <c r="AT2379" s="72">
        <v>103.89400000000001</v>
      </c>
      <c r="AU2379" s="12">
        <v>3.395</v>
      </c>
      <c r="AV2379" s="72">
        <v>0.14899999999999999</v>
      </c>
      <c r="AW2379" s="72">
        <v>107.188</v>
      </c>
      <c r="AX2379" s="12">
        <v>0</v>
      </c>
      <c r="AY2379" s="72">
        <v>0</v>
      </c>
      <c r="AZ2379" s="72">
        <v>0</v>
      </c>
      <c r="BA2379" s="12">
        <v>3.395</v>
      </c>
      <c r="BB2379" s="72">
        <v>0.14899999999999999</v>
      </c>
      <c r="BC2379" s="72">
        <v>107.188</v>
      </c>
      <c r="BD2379" s="12">
        <v>15.426</v>
      </c>
      <c r="BE2379" s="72">
        <v>0.67900000000000005</v>
      </c>
      <c r="BF2379" s="72">
        <v>76.793999999999997</v>
      </c>
      <c r="BG2379" s="12">
        <v>18.821000000000002</v>
      </c>
      <c r="BH2379" s="72">
        <v>0.82799999999999996</v>
      </c>
      <c r="BI2379" s="72">
        <v>67.611999999999995</v>
      </c>
      <c r="BJ2379" s="12">
        <v>47.801000000000002</v>
      </c>
      <c r="BK2379" s="72">
        <v>2.1040000000000001</v>
      </c>
      <c r="BL2379" s="72">
        <v>35.015999999999998</v>
      </c>
      <c r="BM2379" s="12">
        <v>23.826000000000001</v>
      </c>
      <c r="BN2379" s="72">
        <v>1.0489999999999999</v>
      </c>
      <c r="BO2379" s="72">
        <v>61.691000000000003</v>
      </c>
      <c r="BP2379" s="12">
        <v>71.626999999999995</v>
      </c>
      <c r="BQ2379" s="72">
        <v>3.1520000000000001</v>
      </c>
      <c r="BR2379" s="72">
        <v>29.815999999999999</v>
      </c>
      <c r="BS2379" s="12">
        <v>98.200999999999993</v>
      </c>
      <c r="BT2379" s="72">
        <v>4.3220000000000001</v>
      </c>
      <c r="BU2379" s="72">
        <v>25.670999999999999</v>
      </c>
      <c r="BV2379" s="12">
        <v>2272.3049999999998</v>
      </c>
      <c r="BW2379" s="72">
        <v>100</v>
      </c>
      <c r="BX2379" s="72">
        <v>5.726</v>
      </c>
      <c r="BY2379" s="13"/>
      <c r="BZ2379" s="13"/>
    </row>
    <row r="2380" spans="1:78" ht="12.75" customHeight="1">
      <c r="A2380" s="122" t="s">
        <v>65</v>
      </c>
      <c r="B2380" s="71" t="s">
        <v>70</v>
      </c>
      <c r="C2380" s="71" t="s">
        <v>24</v>
      </c>
      <c r="D2380" s="34">
        <v>46174</v>
      </c>
      <c r="E2380" s="12">
        <v>2019.6310000000001</v>
      </c>
      <c r="F2380" s="72">
        <v>80.959000000000003</v>
      </c>
      <c r="G2380" s="72">
        <v>4.3109999999999999</v>
      </c>
      <c r="H2380" s="12">
        <v>45.005000000000003</v>
      </c>
      <c r="I2380" s="72">
        <v>1.804</v>
      </c>
      <c r="J2380" s="72">
        <v>48.51</v>
      </c>
      <c r="K2380" s="12">
        <v>13.972</v>
      </c>
      <c r="L2380" s="72">
        <v>0.56000000000000005</v>
      </c>
      <c r="M2380" s="72">
        <v>70.305999999999997</v>
      </c>
      <c r="N2380" s="12">
        <v>58.975999999999999</v>
      </c>
      <c r="O2380" s="72">
        <v>2.3639999999999999</v>
      </c>
      <c r="P2380" s="72">
        <v>40.866999999999997</v>
      </c>
      <c r="Q2380" s="12">
        <v>0</v>
      </c>
      <c r="R2380" s="72">
        <v>0</v>
      </c>
      <c r="S2380" s="72">
        <v>0</v>
      </c>
      <c r="T2380" s="12">
        <v>58.975999999999999</v>
      </c>
      <c r="U2380" s="72">
        <v>2.3639999999999999</v>
      </c>
      <c r="V2380" s="72">
        <v>40.866999999999997</v>
      </c>
      <c r="W2380" s="12">
        <v>246.16200000000001</v>
      </c>
      <c r="X2380" s="72">
        <v>9.8680000000000003</v>
      </c>
      <c r="Y2380" s="72">
        <v>13.842000000000001</v>
      </c>
      <c r="Z2380" s="12">
        <v>305.13900000000001</v>
      </c>
      <c r="AA2380" s="72">
        <v>12.231999999999999</v>
      </c>
      <c r="AB2380" s="72">
        <v>9.3450000000000006</v>
      </c>
      <c r="AC2380" s="12">
        <v>2324.77</v>
      </c>
      <c r="AD2380" s="72">
        <v>93.19</v>
      </c>
      <c r="AE2380" s="72">
        <v>3.9119999999999999</v>
      </c>
      <c r="AF2380" s="12">
        <v>0</v>
      </c>
      <c r="AG2380" s="72">
        <v>0</v>
      </c>
      <c r="AH2380" s="72">
        <v>0</v>
      </c>
      <c r="AI2380" s="12">
        <v>59.683999999999997</v>
      </c>
      <c r="AJ2380" s="72">
        <v>2.3919999999999999</v>
      </c>
      <c r="AK2380" s="72">
        <v>23.407</v>
      </c>
      <c r="AL2380" s="12">
        <v>59.683999999999997</v>
      </c>
      <c r="AM2380" s="72">
        <v>2.3919999999999999</v>
      </c>
      <c r="AN2380" s="72">
        <v>23.407</v>
      </c>
      <c r="AO2380" s="12">
        <v>2384.4540000000002</v>
      </c>
      <c r="AP2380" s="72">
        <v>95.582999999999998</v>
      </c>
      <c r="AQ2380" s="72">
        <v>3.8010000000000002</v>
      </c>
      <c r="AR2380" s="12">
        <v>3.8220000000000001</v>
      </c>
      <c r="AS2380" s="72">
        <v>0.153</v>
      </c>
      <c r="AT2380" s="72">
        <v>102.834</v>
      </c>
      <c r="AU2380" s="12">
        <v>1.472</v>
      </c>
      <c r="AV2380" s="72">
        <v>5.8999999999999997E-2</v>
      </c>
      <c r="AW2380" s="72">
        <v>105.28</v>
      </c>
      <c r="AX2380" s="12">
        <v>32.902999999999999</v>
      </c>
      <c r="AY2380" s="72">
        <v>1.319</v>
      </c>
      <c r="AZ2380" s="72">
        <v>49.945999999999998</v>
      </c>
      <c r="BA2380" s="12">
        <v>34.375</v>
      </c>
      <c r="BB2380" s="72">
        <v>1.3779999999999999</v>
      </c>
      <c r="BC2380" s="72">
        <v>47.607999999999997</v>
      </c>
      <c r="BD2380" s="12">
        <v>0</v>
      </c>
      <c r="BE2380" s="72">
        <v>0</v>
      </c>
      <c r="BF2380" s="72">
        <v>0</v>
      </c>
      <c r="BG2380" s="12">
        <v>34.375</v>
      </c>
      <c r="BH2380" s="72">
        <v>1.3779999999999999</v>
      </c>
      <c r="BI2380" s="72">
        <v>47.607999999999997</v>
      </c>
      <c r="BJ2380" s="12">
        <v>34.408999999999999</v>
      </c>
      <c r="BK2380" s="72">
        <v>1.379</v>
      </c>
      <c r="BL2380" s="72">
        <v>40.124000000000002</v>
      </c>
      <c r="BM2380" s="12">
        <v>37.585999999999999</v>
      </c>
      <c r="BN2380" s="72">
        <v>1.5069999999999999</v>
      </c>
      <c r="BO2380" s="72">
        <v>36.673000000000002</v>
      </c>
      <c r="BP2380" s="12">
        <v>71.995000000000005</v>
      </c>
      <c r="BQ2380" s="72">
        <v>2.8860000000000001</v>
      </c>
      <c r="BR2380" s="72">
        <v>23.606999999999999</v>
      </c>
      <c r="BS2380" s="12">
        <v>110.19199999999999</v>
      </c>
      <c r="BT2380" s="72">
        <v>4.4169999999999998</v>
      </c>
      <c r="BU2380" s="72">
        <v>21.420999999999999</v>
      </c>
      <c r="BV2380" s="12">
        <v>2494.6460000000002</v>
      </c>
      <c r="BW2380" s="72">
        <v>100</v>
      </c>
      <c r="BX2380" s="72">
        <v>4.1180000000000003</v>
      </c>
      <c r="BY2380" s="13"/>
      <c r="BZ2380" s="13"/>
    </row>
    <row r="2381" spans="1:78" ht="12.75" customHeight="1">
      <c r="A2381" s="122" t="s">
        <v>65</v>
      </c>
      <c r="B2381" s="71" t="s">
        <v>70</v>
      </c>
      <c r="C2381" s="71" t="s">
        <v>25</v>
      </c>
      <c r="D2381" s="34">
        <v>41883</v>
      </c>
      <c r="E2381" s="12">
        <v>622.70600000000002</v>
      </c>
      <c r="F2381" s="72">
        <v>24.05</v>
      </c>
      <c r="G2381" s="72">
        <v>9.6379999999999999</v>
      </c>
      <c r="H2381" s="12">
        <v>115.712</v>
      </c>
      <c r="I2381" s="72">
        <v>4.4690000000000003</v>
      </c>
      <c r="J2381" s="72">
        <v>20.068000000000001</v>
      </c>
      <c r="K2381" s="12">
        <v>52.93</v>
      </c>
      <c r="L2381" s="72">
        <v>2.044</v>
      </c>
      <c r="M2381" s="72">
        <v>38.886000000000003</v>
      </c>
      <c r="N2381" s="12">
        <v>168.642</v>
      </c>
      <c r="O2381" s="72">
        <v>6.5129999999999999</v>
      </c>
      <c r="P2381" s="72">
        <v>15.967000000000001</v>
      </c>
      <c r="Q2381" s="12">
        <v>42.981000000000002</v>
      </c>
      <c r="R2381" s="72">
        <v>1.66</v>
      </c>
      <c r="S2381" s="72">
        <v>41.258000000000003</v>
      </c>
      <c r="T2381" s="12">
        <v>211.62299999999999</v>
      </c>
      <c r="U2381" s="72">
        <v>8.173</v>
      </c>
      <c r="V2381" s="72">
        <v>14.552</v>
      </c>
      <c r="W2381" s="12">
        <v>854.95500000000004</v>
      </c>
      <c r="X2381" s="72">
        <v>33.020000000000003</v>
      </c>
      <c r="Y2381" s="72">
        <v>5.2750000000000004</v>
      </c>
      <c r="Z2381" s="12">
        <v>1066.577</v>
      </c>
      <c r="AA2381" s="72">
        <v>41.192999999999998</v>
      </c>
      <c r="AB2381" s="72">
        <v>4.0510000000000002</v>
      </c>
      <c r="AC2381" s="12">
        <v>1689.2829999999999</v>
      </c>
      <c r="AD2381" s="72">
        <v>65.242999999999995</v>
      </c>
      <c r="AE2381" s="72">
        <v>4.1289999999999996</v>
      </c>
      <c r="AF2381" s="12">
        <v>5.8140000000000001</v>
      </c>
      <c r="AG2381" s="72">
        <v>0.22500000000000001</v>
      </c>
      <c r="AH2381" s="72">
        <v>105.76600000000001</v>
      </c>
      <c r="AI2381" s="12">
        <v>89.536000000000001</v>
      </c>
      <c r="AJ2381" s="72">
        <v>3.4580000000000002</v>
      </c>
      <c r="AK2381" s="72">
        <v>24.15</v>
      </c>
      <c r="AL2381" s="12">
        <v>95.349000000000004</v>
      </c>
      <c r="AM2381" s="72">
        <v>3.6829999999999998</v>
      </c>
      <c r="AN2381" s="72">
        <v>23.391999999999999</v>
      </c>
      <c r="AO2381" s="12">
        <v>1784.6320000000001</v>
      </c>
      <c r="AP2381" s="72">
        <v>68.926000000000002</v>
      </c>
      <c r="AQ2381" s="72">
        <v>3.9929999999999999</v>
      </c>
      <c r="AR2381" s="12">
        <v>31.605</v>
      </c>
      <c r="AS2381" s="72">
        <v>1.2210000000000001</v>
      </c>
      <c r="AT2381" s="72">
        <v>42.201999999999998</v>
      </c>
      <c r="AU2381" s="12">
        <v>1.006</v>
      </c>
      <c r="AV2381" s="72">
        <v>3.9E-2</v>
      </c>
      <c r="AW2381" s="72">
        <v>102.038</v>
      </c>
      <c r="AX2381" s="12">
        <v>143.84100000000001</v>
      </c>
      <c r="AY2381" s="72">
        <v>5.5549999999999997</v>
      </c>
      <c r="AZ2381" s="72">
        <v>16.234999999999999</v>
      </c>
      <c r="BA2381" s="12">
        <v>144.84700000000001</v>
      </c>
      <c r="BB2381" s="72">
        <v>5.5940000000000003</v>
      </c>
      <c r="BC2381" s="72">
        <v>15.962</v>
      </c>
      <c r="BD2381" s="12">
        <v>145.49100000000001</v>
      </c>
      <c r="BE2381" s="72">
        <v>5.6189999999999998</v>
      </c>
      <c r="BF2381" s="72">
        <v>19.678000000000001</v>
      </c>
      <c r="BG2381" s="12">
        <v>290.33699999999999</v>
      </c>
      <c r="BH2381" s="72">
        <v>11.212999999999999</v>
      </c>
      <c r="BI2381" s="72">
        <v>9.4789999999999992</v>
      </c>
      <c r="BJ2381" s="12">
        <v>459.07600000000002</v>
      </c>
      <c r="BK2381" s="72">
        <v>17.73</v>
      </c>
      <c r="BL2381" s="72">
        <v>13.646000000000001</v>
      </c>
      <c r="BM2381" s="12">
        <v>23.552</v>
      </c>
      <c r="BN2381" s="72">
        <v>0.91</v>
      </c>
      <c r="BO2381" s="72">
        <v>52.158000000000001</v>
      </c>
      <c r="BP2381" s="12">
        <v>482.62799999999999</v>
      </c>
      <c r="BQ2381" s="72">
        <v>18.64</v>
      </c>
      <c r="BR2381" s="72">
        <v>13.273999999999999</v>
      </c>
      <c r="BS2381" s="12">
        <v>804.57100000000003</v>
      </c>
      <c r="BT2381" s="72">
        <v>31.074000000000002</v>
      </c>
      <c r="BU2381" s="72">
        <v>7.867</v>
      </c>
      <c r="BV2381" s="12">
        <v>2589.203</v>
      </c>
      <c r="BW2381" s="72">
        <v>100</v>
      </c>
      <c r="BX2381" s="72">
        <v>3.907</v>
      </c>
      <c r="BY2381" s="13"/>
      <c r="BZ2381" s="13"/>
    </row>
    <row r="2382" spans="1:78" ht="12.75" customHeight="1">
      <c r="A2382" s="122" t="s">
        <v>65</v>
      </c>
      <c r="B2382" s="71" t="s">
        <v>70</v>
      </c>
      <c r="C2382" s="71" t="s">
        <v>25</v>
      </c>
      <c r="D2382" s="34">
        <v>41974</v>
      </c>
      <c r="E2382" s="12">
        <v>652.66899999999998</v>
      </c>
      <c r="F2382" s="72">
        <v>25.969000000000001</v>
      </c>
      <c r="G2382" s="72">
        <v>8.9890000000000008</v>
      </c>
      <c r="H2382" s="12">
        <v>88.593999999999994</v>
      </c>
      <c r="I2382" s="72">
        <v>3.5249999999999999</v>
      </c>
      <c r="J2382" s="72">
        <v>28.881</v>
      </c>
      <c r="K2382" s="12">
        <v>59.042999999999999</v>
      </c>
      <c r="L2382" s="72">
        <v>2.3490000000000002</v>
      </c>
      <c r="M2382" s="72">
        <v>36.116999999999997</v>
      </c>
      <c r="N2382" s="12">
        <v>147.637</v>
      </c>
      <c r="O2382" s="72">
        <v>5.8739999999999997</v>
      </c>
      <c r="P2382" s="72">
        <v>26.724</v>
      </c>
      <c r="Q2382" s="12">
        <v>14.516999999999999</v>
      </c>
      <c r="R2382" s="72">
        <v>0.57799999999999996</v>
      </c>
      <c r="S2382" s="72">
        <v>49.341999999999999</v>
      </c>
      <c r="T2382" s="12">
        <v>162.154</v>
      </c>
      <c r="U2382" s="72">
        <v>6.452</v>
      </c>
      <c r="V2382" s="72">
        <v>24.41</v>
      </c>
      <c r="W2382" s="12">
        <v>780.02700000000004</v>
      </c>
      <c r="X2382" s="72">
        <v>31.036000000000001</v>
      </c>
      <c r="Y2382" s="72">
        <v>7.1619999999999999</v>
      </c>
      <c r="Z2382" s="12">
        <v>942.18</v>
      </c>
      <c r="AA2382" s="72">
        <v>37.488</v>
      </c>
      <c r="AB2382" s="72">
        <v>5.569</v>
      </c>
      <c r="AC2382" s="12">
        <v>1594.85</v>
      </c>
      <c r="AD2382" s="72">
        <v>63.457000000000001</v>
      </c>
      <c r="AE2382" s="72">
        <v>4.3550000000000004</v>
      </c>
      <c r="AF2382" s="12">
        <v>3.22</v>
      </c>
      <c r="AG2382" s="72">
        <v>0.128</v>
      </c>
      <c r="AH2382" s="72">
        <v>111.467</v>
      </c>
      <c r="AI2382" s="12">
        <v>92.498999999999995</v>
      </c>
      <c r="AJ2382" s="72">
        <v>3.68</v>
      </c>
      <c r="AK2382" s="72">
        <v>27.456</v>
      </c>
      <c r="AL2382" s="12">
        <v>95.718999999999994</v>
      </c>
      <c r="AM2382" s="72">
        <v>3.8090000000000002</v>
      </c>
      <c r="AN2382" s="72">
        <v>26.087</v>
      </c>
      <c r="AO2382" s="12">
        <v>1690.569</v>
      </c>
      <c r="AP2382" s="72">
        <v>67.266000000000005</v>
      </c>
      <c r="AQ2382" s="72">
        <v>4.2919999999999998</v>
      </c>
      <c r="AR2382" s="12">
        <v>48.67</v>
      </c>
      <c r="AS2382" s="72">
        <v>1.9370000000000001</v>
      </c>
      <c r="AT2382" s="72">
        <v>48.896999999999998</v>
      </c>
      <c r="AU2382" s="12">
        <v>11.484999999999999</v>
      </c>
      <c r="AV2382" s="72">
        <v>0.45700000000000002</v>
      </c>
      <c r="AW2382" s="72">
        <v>73.046000000000006</v>
      </c>
      <c r="AX2382" s="12">
        <v>166.96799999999999</v>
      </c>
      <c r="AY2382" s="72">
        <v>6.6429999999999998</v>
      </c>
      <c r="AZ2382" s="72">
        <v>23.568999999999999</v>
      </c>
      <c r="BA2382" s="12">
        <v>178.453</v>
      </c>
      <c r="BB2382" s="72">
        <v>7.1</v>
      </c>
      <c r="BC2382" s="72">
        <v>20.803000000000001</v>
      </c>
      <c r="BD2382" s="12">
        <v>96.034000000000006</v>
      </c>
      <c r="BE2382" s="72">
        <v>3.8210000000000002</v>
      </c>
      <c r="BF2382" s="72">
        <v>24.786000000000001</v>
      </c>
      <c r="BG2382" s="12">
        <v>274.48700000000002</v>
      </c>
      <c r="BH2382" s="72">
        <v>10.922000000000001</v>
      </c>
      <c r="BI2382" s="72">
        <v>16.945</v>
      </c>
      <c r="BJ2382" s="12">
        <v>472.51799999999997</v>
      </c>
      <c r="BK2382" s="72">
        <v>18.800999999999998</v>
      </c>
      <c r="BL2382" s="72">
        <v>10.701000000000001</v>
      </c>
      <c r="BM2382" s="12">
        <v>27.027000000000001</v>
      </c>
      <c r="BN2382" s="72">
        <v>1.075</v>
      </c>
      <c r="BO2382" s="72">
        <v>59.457999999999998</v>
      </c>
      <c r="BP2382" s="12">
        <v>499.54500000000002</v>
      </c>
      <c r="BQ2382" s="72">
        <v>19.876000000000001</v>
      </c>
      <c r="BR2382" s="72">
        <v>11.117000000000001</v>
      </c>
      <c r="BS2382" s="12">
        <v>822.702</v>
      </c>
      <c r="BT2382" s="72">
        <v>32.734000000000002</v>
      </c>
      <c r="BU2382" s="72">
        <v>5.9829999999999997</v>
      </c>
      <c r="BV2382" s="12">
        <v>2513.2710000000002</v>
      </c>
      <c r="BW2382" s="72">
        <v>100</v>
      </c>
      <c r="BX2382" s="72">
        <v>3.476</v>
      </c>
      <c r="BY2382" s="13"/>
      <c r="BZ2382" s="13"/>
    </row>
    <row r="2383" spans="1:78" ht="12.75" customHeight="1">
      <c r="A2383" s="122" t="s">
        <v>65</v>
      </c>
      <c r="B2383" s="71" t="s">
        <v>70</v>
      </c>
      <c r="C2383" s="71" t="s">
        <v>25</v>
      </c>
      <c r="D2383" s="34">
        <v>42064</v>
      </c>
      <c r="E2383" s="12">
        <v>517.00300000000004</v>
      </c>
      <c r="F2383" s="72">
        <v>21.263999999999999</v>
      </c>
      <c r="G2383" s="72">
        <v>10.917999999999999</v>
      </c>
      <c r="H2383" s="12">
        <v>80.614000000000004</v>
      </c>
      <c r="I2383" s="72">
        <v>3.3159999999999998</v>
      </c>
      <c r="J2383" s="72">
        <v>27.893999999999998</v>
      </c>
      <c r="K2383" s="12">
        <v>91.051000000000002</v>
      </c>
      <c r="L2383" s="72">
        <v>3.7450000000000001</v>
      </c>
      <c r="M2383" s="72">
        <v>26.774999999999999</v>
      </c>
      <c r="N2383" s="12">
        <v>171.66399999999999</v>
      </c>
      <c r="O2383" s="72">
        <v>7.0609999999999999</v>
      </c>
      <c r="P2383" s="72">
        <v>20.091000000000001</v>
      </c>
      <c r="Q2383" s="12">
        <v>32.380000000000003</v>
      </c>
      <c r="R2383" s="72">
        <v>1.3320000000000001</v>
      </c>
      <c r="S2383" s="72">
        <v>72.545000000000002</v>
      </c>
      <c r="T2383" s="12">
        <v>204.04400000000001</v>
      </c>
      <c r="U2383" s="72">
        <v>8.3919999999999995</v>
      </c>
      <c r="V2383" s="72">
        <v>18.131</v>
      </c>
      <c r="W2383" s="12">
        <v>735.32600000000002</v>
      </c>
      <c r="X2383" s="72">
        <v>30.244</v>
      </c>
      <c r="Y2383" s="72">
        <v>7.2939999999999996</v>
      </c>
      <c r="Z2383" s="12">
        <v>939.37</v>
      </c>
      <c r="AA2383" s="72">
        <v>38.636000000000003</v>
      </c>
      <c r="AB2383" s="72">
        <v>5.601</v>
      </c>
      <c r="AC2383" s="12">
        <v>1456.373</v>
      </c>
      <c r="AD2383" s="72">
        <v>59.901000000000003</v>
      </c>
      <c r="AE2383" s="72">
        <v>4.9139999999999997</v>
      </c>
      <c r="AF2383" s="12">
        <v>17.366</v>
      </c>
      <c r="AG2383" s="72">
        <v>0.71399999999999997</v>
      </c>
      <c r="AH2383" s="72">
        <v>80.929000000000002</v>
      </c>
      <c r="AI2383" s="12">
        <v>77.022000000000006</v>
      </c>
      <c r="AJ2383" s="72">
        <v>3.1680000000000001</v>
      </c>
      <c r="AK2383" s="72">
        <v>25.303000000000001</v>
      </c>
      <c r="AL2383" s="12">
        <v>94.388000000000005</v>
      </c>
      <c r="AM2383" s="72">
        <v>3.8820000000000001</v>
      </c>
      <c r="AN2383" s="72">
        <v>22.975000000000001</v>
      </c>
      <c r="AO2383" s="12">
        <v>1550.761</v>
      </c>
      <c r="AP2383" s="72">
        <v>63.783000000000001</v>
      </c>
      <c r="AQ2383" s="72">
        <v>4.5880000000000001</v>
      </c>
      <c r="AR2383" s="12">
        <v>95.634</v>
      </c>
      <c r="AS2383" s="72">
        <v>3.9329999999999998</v>
      </c>
      <c r="AT2383" s="72">
        <v>25.436</v>
      </c>
      <c r="AU2383" s="12">
        <v>23.663</v>
      </c>
      <c r="AV2383" s="72">
        <v>0.97299999999999998</v>
      </c>
      <c r="AW2383" s="72">
        <v>49.719000000000001</v>
      </c>
      <c r="AX2383" s="12">
        <v>110.383</v>
      </c>
      <c r="AY2383" s="72">
        <v>4.54</v>
      </c>
      <c r="AZ2383" s="72">
        <v>20.45</v>
      </c>
      <c r="BA2383" s="12">
        <v>134.047</v>
      </c>
      <c r="BB2383" s="72">
        <v>5.5129999999999999</v>
      </c>
      <c r="BC2383" s="72">
        <v>20.73</v>
      </c>
      <c r="BD2383" s="12">
        <v>103.221</v>
      </c>
      <c r="BE2383" s="72">
        <v>4.2450000000000001</v>
      </c>
      <c r="BF2383" s="72">
        <v>27.286999999999999</v>
      </c>
      <c r="BG2383" s="12">
        <v>237.268</v>
      </c>
      <c r="BH2383" s="72">
        <v>9.7590000000000003</v>
      </c>
      <c r="BI2383" s="72">
        <v>13.855</v>
      </c>
      <c r="BJ2383" s="12">
        <v>489.86799999999999</v>
      </c>
      <c r="BK2383" s="72">
        <v>20.148</v>
      </c>
      <c r="BL2383" s="72">
        <v>9.32</v>
      </c>
      <c r="BM2383" s="12">
        <v>57.777000000000001</v>
      </c>
      <c r="BN2383" s="72">
        <v>2.3759999999999999</v>
      </c>
      <c r="BO2383" s="72">
        <v>43.976999999999997</v>
      </c>
      <c r="BP2383" s="12">
        <v>547.64499999999998</v>
      </c>
      <c r="BQ2383" s="72">
        <v>22.524999999999999</v>
      </c>
      <c r="BR2383" s="72">
        <v>8.5340000000000007</v>
      </c>
      <c r="BS2383" s="12">
        <v>880.54600000000005</v>
      </c>
      <c r="BT2383" s="72">
        <v>36.216999999999999</v>
      </c>
      <c r="BU2383" s="72">
        <v>5.3049999999999997</v>
      </c>
      <c r="BV2383" s="12">
        <v>2431.3069999999998</v>
      </c>
      <c r="BW2383" s="72">
        <v>100</v>
      </c>
      <c r="BX2383" s="72">
        <v>3.13</v>
      </c>
      <c r="BY2383" s="13"/>
      <c r="BZ2383" s="13"/>
    </row>
    <row r="2384" spans="1:78" ht="12.75" customHeight="1">
      <c r="A2384" s="122" t="s">
        <v>65</v>
      </c>
      <c r="B2384" s="71" t="s">
        <v>70</v>
      </c>
      <c r="C2384" s="71" t="s">
        <v>25</v>
      </c>
      <c r="D2384" s="34">
        <v>42156</v>
      </c>
      <c r="E2384" s="12">
        <v>615.99800000000005</v>
      </c>
      <c r="F2384" s="72">
        <v>23.609000000000002</v>
      </c>
      <c r="G2384" s="72">
        <v>10.050000000000001</v>
      </c>
      <c r="H2384" s="12">
        <v>107.146</v>
      </c>
      <c r="I2384" s="72">
        <v>4.1070000000000002</v>
      </c>
      <c r="J2384" s="72">
        <v>20.85</v>
      </c>
      <c r="K2384" s="12">
        <v>89.953999999999994</v>
      </c>
      <c r="L2384" s="72">
        <v>3.448</v>
      </c>
      <c r="M2384" s="72">
        <v>20.52</v>
      </c>
      <c r="N2384" s="12">
        <v>197.1</v>
      </c>
      <c r="O2384" s="72">
        <v>7.5540000000000003</v>
      </c>
      <c r="P2384" s="72">
        <v>14.047000000000001</v>
      </c>
      <c r="Q2384" s="12">
        <v>38.03</v>
      </c>
      <c r="R2384" s="72">
        <v>1.458</v>
      </c>
      <c r="S2384" s="72">
        <v>51.884</v>
      </c>
      <c r="T2384" s="12">
        <v>235.13</v>
      </c>
      <c r="U2384" s="72">
        <v>9.0120000000000005</v>
      </c>
      <c r="V2384" s="72">
        <v>11.565</v>
      </c>
      <c r="W2384" s="12">
        <v>697.45699999999999</v>
      </c>
      <c r="X2384" s="72">
        <v>26.731999999999999</v>
      </c>
      <c r="Y2384" s="72">
        <v>8.8789999999999996</v>
      </c>
      <c r="Z2384" s="12">
        <v>932.58600000000001</v>
      </c>
      <c r="AA2384" s="72">
        <v>35.743000000000002</v>
      </c>
      <c r="AB2384" s="72">
        <v>7.5380000000000003</v>
      </c>
      <c r="AC2384" s="12">
        <v>1548.585</v>
      </c>
      <c r="AD2384" s="72">
        <v>59.353000000000002</v>
      </c>
      <c r="AE2384" s="72">
        <v>6.65</v>
      </c>
      <c r="AF2384" s="12">
        <v>0</v>
      </c>
      <c r="AG2384" s="72">
        <v>0</v>
      </c>
      <c r="AH2384" s="72">
        <v>0</v>
      </c>
      <c r="AI2384" s="12">
        <v>138.47800000000001</v>
      </c>
      <c r="AJ2384" s="72">
        <v>5.3070000000000004</v>
      </c>
      <c r="AK2384" s="72">
        <v>19.725000000000001</v>
      </c>
      <c r="AL2384" s="12">
        <v>138.47800000000001</v>
      </c>
      <c r="AM2384" s="72">
        <v>5.3070000000000004</v>
      </c>
      <c r="AN2384" s="72">
        <v>19.725000000000001</v>
      </c>
      <c r="AO2384" s="12">
        <v>1687.0630000000001</v>
      </c>
      <c r="AP2384" s="72">
        <v>64.66</v>
      </c>
      <c r="AQ2384" s="72">
        <v>6.6020000000000003</v>
      </c>
      <c r="AR2384" s="12">
        <v>78.376000000000005</v>
      </c>
      <c r="AS2384" s="72">
        <v>3.004</v>
      </c>
      <c r="AT2384" s="72">
        <v>24.975999999999999</v>
      </c>
      <c r="AU2384" s="12">
        <v>33.898000000000003</v>
      </c>
      <c r="AV2384" s="72">
        <v>1.2989999999999999</v>
      </c>
      <c r="AW2384" s="72">
        <v>45.261000000000003</v>
      </c>
      <c r="AX2384" s="12">
        <v>140.61099999999999</v>
      </c>
      <c r="AY2384" s="72">
        <v>5.3890000000000002</v>
      </c>
      <c r="AZ2384" s="72">
        <v>22.835999999999999</v>
      </c>
      <c r="BA2384" s="12">
        <v>174.50899999999999</v>
      </c>
      <c r="BB2384" s="72">
        <v>6.6879999999999997</v>
      </c>
      <c r="BC2384" s="72">
        <v>20.225999999999999</v>
      </c>
      <c r="BD2384" s="12">
        <v>86.143000000000001</v>
      </c>
      <c r="BE2384" s="72">
        <v>3.302</v>
      </c>
      <c r="BF2384" s="72">
        <v>26.242999999999999</v>
      </c>
      <c r="BG2384" s="12">
        <v>260.65100000000001</v>
      </c>
      <c r="BH2384" s="72">
        <v>9.99</v>
      </c>
      <c r="BI2384" s="72">
        <v>17.478999999999999</v>
      </c>
      <c r="BJ2384" s="12">
        <v>560.33600000000001</v>
      </c>
      <c r="BK2384" s="72">
        <v>21.475999999999999</v>
      </c>
      <c r="BL2384" s="72">
        <v>7.6020000000000003</v>
      </c>
      <c r="BM2384" s="12">
        <v>22.689</v>
      </c>
      <c r="BN2384" s="72">
        <v>0.87</v>
      </c>
      <c r="BO2384" s="72">
        <v>90.881</v>
      </c>
      <c r="BP2384" s="12">
        <v>583.02499999999998</v>
      </c>
      <c r="BQ2384" s="72">
        <v>22.346</v>
      </c>
      <c r="BR2384" s="72">
        <v>7.27</v>
      </c>
      <c r="BS2384" s="12">
        <v>922.05200000000002</v>
      </c>
      <c r="BT2384" s="72">
        <v>35.340000000000003</v>
      </c>
      <c r="BU2384" s="72">
        <v>5.0309999999999997</v>
      </c>
      <c r="BV2384" s="12">
        <v>2609.114</v>
      </c>
      <c r="BW2384" s="72">
        <v>100</v>
      </c>
      <c r="BX2384" s="72">
        <v>4.47</v>
      </c>
      <c r="BY2384" s="13"/>
      <c r="BZ2384" s="13"/>
    </row>
    <row r="2385" spans="1:78" ht="12.75" customHeight="1">
      <c r="A2385" s="122" t="s">
        <v>65</v>
      </c>
      <c r="B2385" s="71" t="s">
        <v>70</v>
      </c>
      <c r="C2385" s="71" t="s">
        <v>25</v>
      </c>
      <c r="D2385" s="34">
        <v>42614</v>
      </c>
      <c r="E2385" s="12">
        <v>682.51</v>
      </c>
      <c r="F2385" s="72">
        <v>25.902000000000001</v>
      </c>
      <c r="G2385" s="72">
        <v>9.0820000000000007</v>
      </c>
      <c r="H2385" s="12">
        <v>101.307</v>
      </c>
      <c r="I2385" s="72">
        <v>3.8450000000000002</v>
      </c>
      <c r="J2385" s="72">
        <v>20.460999999999999</v>
      </c>
      <c r="K2385" s="12">
        <v>72.262</v>
      </c>
      <c r="L2385" s="72">
        <v>2.742</v>
      </c>
      <c r="M2385" s="72">
        <v>23.169</v>
      </c>
      <c r="N2385" s="12">
        <v>173.56899999999999</v>
      </c>
      <c r="O2385" s="72">
        <v>6.5869999999999997</v>
      </c>
      <c r="P2385" s="72">
        <v>15.48</v>
      </c>
      <c r="Q2385" s="12">
        <v>20.664000000000001</v>
      </c>
      <c r="R2385" s="72">
        <v>0.78400000000000003</v>
      </c>
      <c r="S2385" s="72">
        <v>49.860999999999997</v>
      </c>
      <c r="T2385" s="12">
        <v>194.23400000000001</v>
      </c>
      <c r="U2385" s="72">
        <v>7.3710000000000004</v>
      </c>
      <c r="V2385" s="72">
        <v>14.448</v>
      </c>
      <c r="W2385" s="12">
        <v>865.60400000000004</v>
      </c>
      <c r="X2385" s="72">
        <v>32.85</v>
      </c>
      <c r="Y2385" s="72">
        <v>6.6420000000000003</v>
      </c>
      <c r="Z2385" s="12">
        <v>1059.837</v>
      </c>
      <c r="AA2385" s="72">
        <v>40.220999999999997</v>
      </c>
      <c r="AB2385" s="72">
        <v>5.976</v>
      </c>
      <c r="AC2385" s="12">
        <v>1742.347</v>
      </c>
      <c r="AD2385" s="72">
        <v>66.123000000000005</v>
      </c>
      <c r="AE2385" s="72">
        <v>5.61</v>
      </c>
      <c r="AF2385" s="12">
        <v>2.903</v>
      </c>
      <c r="AG2385" s="72">
        <v>0.11</v>
      </c>
      <c r="AH2385" s="72">
        <v>105.22</v>
      </c>
      <c r="AI2385" s="12">
        <v>97.805000000000007</v>
      </c>
      <c r="AJ2385" s="72">
        <v>3.7120000000000002</v>
      </c>
      <c r="AK2385" s="72">
        <v>26.402000000000001</v>
      </c>
      <c r="AL2385" s="12">
        <v>100.708</v>
      </c>
      <c r="AM2385" s="72">
        <v>3.8220000000000001</v>
      </c>
      <c r="AN2385" s="72">
        <v>25.335000000000001</v>
      </c>
      <c r="AO2385" s="12">
        <v>1843.056</v>
      </c>
      <c r="AP2385" s="72">
        <v>69.944999999999993</v>
      </c>
      <c r="AQ2385" s="72">
        <v>5.1680000000000001</v>
      </c>
      <c r="AR2385" s="12">
        <v>21.92</v>
      </c>
      <c r="AS2385" s="72">
        <v>0.83199999999999996</v>
      </c>
      <c r="AT2385" s="72">
        <v>45.978000000000002</v>
      </c>
      <c r="AU2385" s="12">
        <v>5.2770000000000001</v>
      </c>
      <c r="AV2385" s="72">
        <v>0.2</v>
      </c>
      <c r="AW2385" s="72">
        <v>76.349999999999994</v>
      </c>
      <c r="AX2385" s="12">
        <v>116.788</v>
      </c>
      <c r="AY2385" s="72">
        <v>4.4320000000000004</v>
      </c>
      <c r="AZ2385" s="72">
        <v>15.476000000000001</v>
      </c>
      <c r="BA2385" s="12">
        <v>122.065</v>
      </c>
      <c r="BB2385" s="72">
        <v>4.6319999999999997</v>
      </c>
      <c r="BC2385" s="72">
        <v>16.535</v>
      </c>
      <c r="BD2385" s="12">
        <v>99.278999999999996</v>
      </c>
      <c r="BE2385" s="72">
        <v>3.7679999999999998</v>
      </c>
      <c r="BF2385" s="72">
        <v>24.120999999999999</v>
      </c>
      <c r="BG2385" s="12">
        <v>221.34299999999999</v>
      </c>
      <c r="BH2385" s="72">
        <v>8.4</v>
      </c>
      <c r="BI2385" s="72">
        <v>14.625</v>
      </c>
      <c r="BJ2385" s="12">
        <v>532.72900000000004</v>
      </c>
      <c r="BK2385" s="72">
        <v>20.216999999999999</v>
      </c>
      <c r="BL2385" s="72">
        <v>7.3860000000000001</v>
      </c>
      <c r="BM2385" s="12">
        <v>15.959</v>
      </c>
      <c r="BN2385" s="72">
        <v>0.60599999999999998</v>
      </c>
      <c r="BO2385" s="72">
        <v>51.37</v>
      </c>
      <c r="BP2385" s="12">
        <v>548.68799999999999</v>
      </c>
      <c r="BQ2385" s="72">
        <v>20.823</v>
      </c>
      <c r="BR2385" s="72">
        <v>7.0030000000000001</v>
      </c>
      <c r="BS2385" s="12">
        <v>791.95100000000002</v>
      </c>
      <c r="BT2385" s="72">
        <v>30.055</v>
      </c>
      <c r="BU2385" s="72">
        <v>5.1859999999999999</v>
      </c>
      <c r="BV2385" s="12">
        <v>2635.0070000000001</v>
      </c>
      <c r="BW2385" s="72">
        <v>100</v>
      </c>
      <c r="BX2385" s="72">
        <v>4.4539999999999997</v>
      </c>
      <c r="BY2385" s="13"/>
      <c r="BZ2385" s="13"/>
    </row>
    <row r="2386" spans="1:78" ht="12.75" customHeight="1">
      <c r="A2386" s="122" t="s">
        <v>65</v>
      </c>
      <c r="B2386" s="71" t="s">
        <v>70</v>
      </c>
      <c r="C2386" s="71" t="s">
        <v>25</v>
      </c>
      <c r="D2386" s="34">
        <v>42705</v>
      </c>
      <c r="E2386" s="12">
        <v>515.13099999999997</v>
      </c>
      <c r="F2386" s="72">
        <v>20.094000000000001</v>
      </c>
      <c r="G2386" s="72">
        <v>11.819000000000001</v>
      </c>
      <c r="H2386" s="12">
        <v>117.88200000000001</v>
      </c>
      <c r="I2386" s="72">
        <v>4.5979999999999999</v>
      </c>
      <c r="J2386" s="72">
        <v>25.715</v>
      </c>
      <c r="K2386" s="12">
        <v>47.345999999999997</v>
      </c>
      <c r="L2386" s="72">
        <v>1.847</v>
      </c>
      <c r="M2386" s="72">
        <v>43.027999999999999</v>
      </c>
      <c r="N2386" s="12">
        <v>165.22800000000001</v>
      </c>
      <c r="O2386" s="72">
        <v>6.4450000000000003</v>
      </c>
      <c r="P2386" s="72">
        <v>23.556999999999999</v>
      </c>
      <c r="Q2386" s="12">
        <v>45.811999999999998</v>
      </c>
      <c r="R2386" s="72">
        <v>1.7869999999999999</v>
      </c>
      <c r="S2386" s="72">
        <v>39.738</v>
      </c>
      <c r="T2386" s="12">
        <v>211.041</v>
      </c>
      <c r="U2386" s="72">
        <v>8.2319999999999993</v>
      </c>
      <c r="V2386" s="72">
        <v>19</v>
      </c>
      <c r="W2386" s="12">
        <v>899.20699999999999</v>
      </c>
      <c r="X2386" s="72">
        <v>35.076000000000001</v>
      </c>
      <c r="Y2386" s="72">
        <v>6.8620000000000001</v>
      </c>
      <c r="Z2386" s="12">
        <v>1110.248</v>
      </c>
      <c r="AA2386" s="72">
        <v>43.308</v>
      </c>
      <c r="AB2386" s="72">
        <v>6.2140000000000004</v>
      </c>
      <c r="AC2386" s="12">
        <v>1625.38</v>
      </c>
      <c r="AD2386" s="72">
        <v>63.402999999999999</v>
      </c>
      <c r="AE2386" s="72">
        <v>4.6319999999999997</v>
      </c>
      <c r="AF2386" s="12">
        <v>0</v>
      </c>
      <c r="AG2386" s="72">
        <v>0</v>
      </c>
      <c r="AH2386" s="72">
        <v>0</v>
      </c>
      <c r="AI2386" s="12">
        <v>115.67700000000001</v>
      </c>
      <c r="AJ2386" s="72">
        <v>4.5119999999999996</v>
      </c>
      <c r="AK2386" s="72">
        <v>17.042000000000002</v>
      </c>
      <c r="AL2386" s="12">
        <v>115.67700000000001</v>
      </c>
      <c r="AM2386" s="72">
        <v>4.5119999999999996</v>
      </c>
      <c r="AN2386" s="72">
        <v>17.042000000000002</v>
      </c>
      <c r="AO2386" s="12">
        <v>1741.057</v>
      </c>
      <c r="AP2386" s="72">
        <v>67.915000000000006</v>
      </c>
      <c r="AQ2386" s="72">
        <v>4.5549999999999997</v>
      </c>
      <c r="AR2386" s="12">
        <v>61.927</v>
      </c>
      <c r="AS2386" s="72">
        <v>2.4159999999999999</v>
      </c>
      <c r="AT2386" s="72">
        <v>57.061</v>
      </c>
      <c r="AU2386" s="12">
        <v>3.2050000000000001</v>
      </c>
      <c r="AV2386" s="72">
        <v>0.125</v>
      </c>
      <c r="AW2386" s="72">
        <v>101.402</v>
      </c>
      <c r="AX2386" s="12">
        <v>145.631</v>
      </c>
      <c r="AY2386" s="72">
        <v>5.681</v>
      </c>
      <c r="AZ2386" s="72">
        <v>31.513000000000002</v>
      </c>
      <c r="BA2386" s="12">
        <v>148.83500000000001</v>
      </c>
      <c r="BB2386" s="72">
        <v>5.806</v>
      </c>
      <c r="BC2386" s="72">
        <v>30.808</v>
      </c>
      <c r="BD2386" s="12">
        <v>97.341999999999999</v>
      </c>
      <c r="BE2386" s="72">
        <v>3.7970000000000002</v>
      </c>
      <c r="BF2386" s="72">
        <v>33.652999999999999</v>
      </c>
      <c r="BG2386" s="12">
        <v>246.178</v>
      </c>
      <c r="BH2386" s="72">
        <v>9.6029999999999998</v>
      </c>
      <c r="BI2386" s="72">
        <v>18.641999999999999</v>
      </c>
      <c r="BJ2386" s="12">
        <v>491.113</v>
      </c>
      <c r="BK2386" s="72">
        <v>19.157</v>
      </c>
      <c r="BL2386" s="72">
        <v>15.086</v>
      </c>
      <c r="BM2386" s="12">
        <v>23.314</v>
      </c>
      <c r="BN2386" s="72">
        <v>0.90900000000000003</v>
      </c>
      <c r="BO2386" s="72">
        <v>75.22</v>
      </c>
      <c r="BP2386" s="12">
        <v>514.42700000000002</v>
      </c>
      <c r="BQ2386" s="72">
        <v>20.067</v>
      </c>
      <c r="BR2386" s="72">
        <v>14.959</v>
      </c>
      <c r="BS2386" s="12">
        <v>822.53200000000004</v>
      </c>
      <c r="BT2386" s="72">
        <v>32.085000000000001</v>
      </c>
      <c r="BU2386" s="72">
        <v>9.5540000000000003</v>
      </c>
      <c r="BV2386" s="12">
        <v>2563.5889999999999</v>
      </c>
      <c r="BW2386" s="72">
        <v>100</v>
      </c>
      <c r="BX2386" s="72">
        <v>4.0679999999999996</v>
      </c>
      <c r="BY2386" s="13"/>
      <c r="BZ2386" s="13"/>
    </row>
    <row r="2387" spans="1:78" ht="12.75" customHeight="1">
      <c r="A2387" s="122" t="s">
        <v>65</v>
      </c>
      <c r="B2387" s="71" t="s">
        <v>70</v>
      </c>
      <c r="C2387" s="71" t="s">
        <v>25</v>
      </c>
      <c r="D2387" s="34">
        <v>42795</v>
      </c>
      <c r="E2387" s="12">
        <v>740.47400000000005</v>
      </c>
      <c r="F2387" s="72">
        <v>28.318000000000001</v>
      </c>
      <c r="G2387" s="72">
        <v>7.11</v>
      </c>
      <c r="H2387" s="12">
        <v>69.373999999999995</v>
      </c>
      <c r="I2387" s="72">
        <v>2.653</v>
      </c>
      <c r="J2387" s="72">
        <v>26.56</v>
      </c>
      <c r="K2387" s="12">
        <v>109.598</v>
      </c>
      <c r="L2387" s="72">
        <v>4.1909999999999998</v>
      </c>
      <c r="M2387" s="72">
        <v>16.763000000000002</v>
      </c>
      <c r="N2387" s="12">
        <v>178.97200000000001</v>
      </c>
      <c r="O2387" s="72">
        <v>6.8440000000000003</v>
      </c>
      <c r="P2387" s="72">
        <v>15.023</v>
      </c>
      <c r="Q2387" s="12">
        <v>26.876000000000001</v>
      </c>
      <c r="R2387" s="72">
        <v>1.028</v>
      </c>
      <c r="S2387" s="72">
        <v>47.515999999999998</v>
      </c>
      <c r="T2387" s="12">
        <v>205.84800000000001</v>
      </c>
      <c r="U2387" s="72">
        <v>7.8719999999999999</v>
      </c>
      <c r="V2387" s="72">
        <v>12.898999999999999</v>
      </c>
      <c r="W2387" s="12">
        <v>767.68299999999999</v>
      </c>
      <c r="X2387" s="72">
        <v>29.358000000000001</v>
      </c>
      <c r="Y2387" s="72">
        <v>8.0150000000000006</v>
      </c>
      <c r="Z2387" s="12">
        <v>973.53200000000004</v>
      </c>
      <c r="AA2387" s="72">
        <v>37.229999999999997</v>
      </c>
      <c r="AB2387" s="72">
        <v>6.2930000000000001</v>
      </c>
      <c r="AC2387" s="12">
        <v>1714.0060000000001</v>
      </c>
      <c r="AD2387" s="72">
        <v>65.548000000000002</v>
      </c>
      <c r="AE2387" s="72">
        <v>4.609</v>
      </c>
      <c r="AF2387" s="12">
        <v>1.861</v>
      </c>
      <c r="AG2387" s="72">
        <v>7.0999999999999994E-2</v>
      </c>
      <c r="AH2387" s="72">
        <v>120.18600000000001</v>
      </c>
      <c r="AI2387" s="12">
        <v>94.260999999999996</v>
      </c>
      <c r="AJ2387" s="72">
        <v>3.605</v>
      </c>
      <c r="AK2387" s="72">
        <v>21.277000000000001</v>
      </c>
      <c r="AL2387" s="12">
        <v>96.122</v>
      </c>
      <c r="AM2387" s="72">
        <v>3.6760000000000002</v>
      </c>
      <c r="AN2387" s="72">
        <v>21.19</v>
      </c>
      <c r="AO2387" s="12">
        <v>1810.1279999999999</v>
      </c>
      <c r="AP2387" s="72">
        <v>69.224000000000004</v>
      </c>
      <c r="AQ2387" s="72">
        <v>4.1980000000000004</v>
      </c>
      <c r="AR2387" s="12">
        <v>118.07599999999999</v>
      </c>
      <c r="AS2387" s="72">
        <v>4.516</v>
      </c>
      <c r="AT2387" s="72">
        <v>23.414999999999999</v>
      </c>
      <c r="AU2387" s="12">
        <v>26.64</v>
      </c>
      <c r="AV2387" s="72">
        <v>1.0189999999999999</v>
      </c>
      <c r="AW2387" s="72">
        <v>50.902000000000001</v>
      </c>
      <c r="AX2387" s="12">
        <v>137.38499999999999</v>
      </c>
      <c r="AY2387" s="72">
        <v>5.2539999999999996</v>
      </c>
      <c r="AZ2387" s="72">
        <v>18.972000000000001</v>
      </c>
      <c r="BA2387" s="12">
        <v>164.02500000000001</v>
      </c>
      <c r="BB2387" s="72">
        <v>6.2729999999999997</v>
      </c>
      <c r="BC2387" s="72">
        <v>17.541</v>
      </c>
      <c r="BD2387" s="12">
        <v>115.371</v>
      </c>
      <c r="BE2387" s="72">
        <v>4.4119999999999999</v>
      </c>
      <c r="BF2387" s="72">
        <v>22.701000000000001</v>
      </c>
      <c r="BG2387" s="12">
        <v>279.39600000000002</v>
      </c>
      <c r="BH2387" s="72">
        <v>10.685</v>
      </c>
      <c r="BI2387" s="72">
        <v>14.471</v>
      </c>
      <c r="BJ2387" s="12">
        <v>372.65</v>
      </c>
      <c r="BK2387" s="72">
        <v>14.250999999999999</v>
      </c>
      <c r="BL2387" s="72">
        <v>13.19</v>
      </c>
      <c r="BM2387" s="12">
        <v>34.634</v>
      </c>
      <c r="BN2387" s="72">
        <v>1.325</v>
      </c>
      <c r="BO2387" s="72">
        <v>55.732999999999997</v>
      </c>
      <c r="BP2387" s="12">
        <v>407.28399999999999</v>
      </c>
      <c r="BQ2387" s="72">
        <v>15.576000000000001</v>
      </c>
      <c r="BR2387" s="72">
        <v>13.294</v>
      </c>
      <c r="BS2387" s="12">
        <v>804.75699999999995</v>
      </c>
      <c r="BT2387" s="72">
        <v>30.776</v>
      </c>
      <c r="BU2387" s="72">
        <v>6.5469999999999997</v>
      </c>
      <c r="BV2387" s="12">
        <v>2614.8850000000002</v>
      </c>
      <c r="BW2387" s="72">
        <v>100</v>
      </c>
      <c r="BX2387" s="72">
        <v>3.5569999999999999</v>
      </c>
      <c r="BY2387" s="13"/>
      <c r="BZ2387" s="13"/>
    </row>
    <row r="2388" spans="1:78" ht="12.75" customHeight="1">
      <c r="A2388" s="122" t="s">
        <v>65</v>
      </c>
      <c r="B2388" s="71" t="s">
        <v>70</v>
      </c>
      <c r="C2388" s="71" t="s">
        <v>25</v>
      </c>
      <c r="D2388" s="34">
        <v>42887</v>
      </c>
      <c r="E2388" s="12">
        <v>660.94200000000001</v>
      </c>
      <c r="F2388" s="72">
        <v>24.805</v>
      </c>
      <c r="G2388" s="72">
        <v>11.539</v>
      </c>
      <c r="H2388" s="12">
        <v>145.47499999999999</v>
      </c>
      <c r="I2388" s="72">
        <v>5.46</v>
      </c>
      <c r="J2388" s="72">
        <v>19.687000000000001</v>
      </c>
      <c r="K2388" s="12">
        <v>55.064</v>
      </c>
      <c r="L2388" s="72">
        <v>2.0670000000000002</v>
      </c>
      <c r="M2388" s="72">
        <v>33.79</v>
      </c>
      <c r="N2388" s="12">
        <v>200.53899999999999</v>
      </c>
      <c r="O2388" s="72">
        <v>7.5259999999999998</v>
      </c>
      <c r="P2388" s="72">
        <v>17.385000000000002</v>
      </c>
      <c r="Q2388" s="12">
        <v>59.006999999999998</v>
      </c>
      <c r="R2388" s="72">
        <v>2.214</v>
      </c>
      <c r="S2388" s="72">
        <v>31.901</v>
      </c>
      <c r="T2388" s="12">
        <v>259.54599999999999</v>
      </c>
      <c r="U2388" s="72">
        <v>9.7409999999999997</v>
      </c>
      <c r="V2388" s="72">
        <v>12.727</v>
      </c>
      <c r="W2388" s="12">
        <v>775.149</v>
      </c>
      <c r="X2388" s="72">
        <v>29.091000000000001</v>
      </c>
      <c r="Y2388" s="72">
        <v>6.7119999999999997</v>
      </c>
      <c r="Z2388" s="12">
        <v>1034.6949999999999</v>
      </c>
      <c r="AA2388" s="72">
        <v>38.831000000000003</v>
      </c>
      <c r="AB2388" s="72">
        <v>5.13</v>
      </c>
      <c r="AC2388" s="12">
        <v>1695.636</v>
      </c>
      <c r="AD2388" s="72">
        <v>63.636000000000003</v>
      </c>
      <c r="AE2388" s="72">
        <v>5.1180000000000003</v>
      </c>
      <c r="AF2388" s="12">
        <v>15.977</v>
      </c>
      <c r="AG2388" s="72">
        <v>0.6</v>
      </c>
      <c r="AH2388" s="72">
        <v>63.648000000000003</v>
      </c>
      <c r="AI2388" s="12">
        <v>104.498</v>
      </c>
      <c r="AJ2388" s="72">
        <v>3.9220000000000002</v>
      </c>
      <c r="AK2388" s="72">
        <v>15.585000000000001</v>
      </c>
      <c r="AL2388" s="12">
        <v>120.47499999999999</v>
      </c>
      <c r="AM2388" s="72">
        <v>4.5209999999999999</v>
      </c>
      <c r="AN2388" s="72">
        <v>14.641</v>
      </c>
      <c r="AO2388" s="12">
        <v>1816.1120000000001</v>
      </c>
      <c r="AP2388" s="72">
        <v>68.156999999999996</v>
      </c>
      <c r="AQ2388" s="72">
        <v>4.7460000000000004</v>
      </c>
      <c r="AR2388" s="12">
        <v>59.01</v>
      </c>
      <c r="AS2388" s="72">
        <v>2.2149999999999999</v>
      </c>
      <c r="AT2388" s="72">
        <v>30.132000000000001</v>
      </c>
      <c r="AU2388" s="12">
        <v>12.976000000000001</v>
      </c>
      <c r="AV2388" s="72">
        <v>0.48699999999999999</v>
      </c>
      <c r="AW2388" s="72">
        <v>59.009</v>
      </c>
      <c r="AX2388" s="12">
        <v>169.608</v>
      </c>
      <c r="AY2388" s="72">
        <v>6.3650000000000002</v>
      </c>
      <c r="AZ2388" s="72">
        <v>16.245000000000001</v>
      </c>
      <c r="BA2388" s="12">
        <v>182.584</v>
      </c>
      <c r="BB2388" s="72">
        <v>6.8520000000000003</v>
      </c>
      <c r="BC2388" s="72">
        <v>15.161</v>
      </c>
      <c r="BD2388" s="12">
        <v>114.691</v>
      </c>
      <c r="BE2388" s="72">
        <v>4.3040000000000003</v>
      </c>
      <c r="BF2388" s="72">
        <v>19.018999999999998</v>
      </c>
      <c r="BG2388" s="12">
        <v>297.27600000000001</v>
      </c>
      <c r="BH2388" s="72">
        <v>11.157</v>
      </c>
      <c r="BI2388" s="72">
        <v>11.643000000000001</v>
      </c>
      <c r="BJ2388" s="12">
        <v>486.47399999999999</v>
      </c>
      <c r="BK2388" s="72">
        <v>18.257000000000001</v>
      </c>
      <c r="BL2388" s="72">
        <v>10.238</v>
      </c>
      <c r="BM2388" s="12">
        <v>5.7110000000000003</v>
      </c>
      <c r="BN2388" s="72">
        <v>0.214</v>
      </c>
      <c r="BO2388" s="72">
        <v>76.855999999999995</v>
      </c>
      <c r="BP2388" s="12">
        <v>492.18400000000003</v>
      </c>
      <c r="BQ2388" s="72">
        <v>18.471</v>
      </c>
      <c r="BR2388" s="72">
        <v>10.24</v>
      </c>
      <c r="BS2388" s="12">
        <v>848.47</v>
      </c>
      <c r="BT2388" s="72">
        <v>31.843</v>
      </c>
      <c r="BU2388" s="72">
        <v>6.673</v>
      </c>
      <c r="BV2388" s="12">
        <v>2664.5810000000001</v>
      </c>
      <c r="BW2388" s="72">
        <v>100</v>
      </c>
      <c r="BX2388" s="72">
        <v>3.871</v>
      </c>
      <c r="BY2388" s="13"/>
      <c r="BZ2388" s="13"/>
    </row>
    <row r="2389" spans="1:78" ht="12.75" customHeight="1">
      <c r="A2389" s="122" t="s">
        <v>65</v>
      </c>
      <c r="B2389" s="71" t="s">
        <v>70</v>
      </c>
      <c r="C2389" s="71" t="s">
        <v>25</v>
      </c>
      <c r="D2389" s="34">
        <v>43344</v>
      </c>
      <c r="E2389" s="12">
        <v>732.35199999999998</v>
      </c>
      <c r="F2389" s="72">
        <v>27.295999999999999</v>
      </c>
      <c r="G2389" s="72">
        <v>8.8209999999999997</v>
      </c>
      <c r="H2389" s="12">
        <v>103.398</v>
      </c>
      <c r="I2389" s="72">
        <v>3.8540000000000001</v>
      </c>
      <c r="J2389" s="72">
        <v>31.004000000000001</v>
      </c>
      <c r="K2389" s="12">
        <v>55.695999999999998</v>
      </c>
      <c r="L2389" s="72">
        <v>2.0760000000000001</v>
      </c>
      <c r="M2389" s="72">
        <v>37.064999999999998</v>
      </c>
      <c r="N2389" s="12">
        <v>159.09399999999999</v>
      </c>
      <c r="O2389" s="72">
        <v>5.93</v>
      </c>
      <c r="P2389" s="72">
        <v>27.324000000000002</v>
      </c>
      <c r="Q2389" s="12">
        <v>9.7539999999999996</v>
      </c>
      <c r="R2389" s="72">
        <v>0.36399999999999999</v>
      </c>
      <c r="S2389" s="72">
        <v>78.78</v>
      </c>
      <c r="T2389" s="12">
        <v>168.84800000000001</v>
      </c>
      <c r="U2389" s="72">
        <v>6.2930000000000001</v>
      </c>
      <c r="V2389" s="72">
        <v>26.207999999999998</v>
      </c>
      <c r="W2389" s="12">
        <v>884.60400000000004</v>
      </c>
      <c r="X2389" s="72">
        <v>32.970999999999997</v>
      </c>
      <c r="Y2389" s="72">
        <v>5.3140000000000001</v>
      </c>
      <c r="Z2389" s="12">
        <v>1053.452</v>
      </c>
      <c r="AA2389" s="72">
        <v>39.264000000000003</v>
      </c>
      <c r="AB2389" s="72">
        <v>6.2409999999999997</v>
      </c>
      <c r="AC2389" s="12">
        <v>1785.8040000000001</v>
      </c>
      <c r="AD2389" s="72">
        <v>66.56</v>
      </c>
      <c r="AE2389" s="72">
        <v>5.2549999999999999</v>
      </c>
      <c r="AF2389" s="12">
        <v>8.6199999999999992</v>
      </c>
      <c r="AG2389" s="72">
        <v>0.32100000000000001</v>
      </c>
      <c r="AH2389" s="72">
        <v>106.02500000000001</v>
      </c>
      <c r="AI2389" s="12">
        <v>81.025999999999996</v>
      </c>
      <c r="AJ2389" s="72">
        <v>3.02</v>
      </c>
      <c r="AK2389" s="72">
        <v>22.66</v>
      </c>
      <c r="AL2389" s="12">
        <v>89.646000000000001</v>
      </c>
      <c r="AM2389" s="72">
        <v>3.3410000000000002</v>
      </c>
      <c r="AN2389" s="72">
        <v>20.641999999999999</v>
      </c>
      <c r="AO2389" s="12">
        <v>1875.45</v>
      </c>
      <c r="AP2389" s="72">
        <v>69.902000000000001</v>
      </c>
      <c r="AQ2389" s="72">
        <v>5.0389999999999997</v>
      </c>
      <c r="AR2389" s="12">
        <v>97.947000000000003</v>
      </c>
      <c r="AS2389" s="72">
        <v>3.6509999999999998</v>
      </c>
      <c r="AT2389" s="72">
        <v>29.792000000000002</v>
      </c>
      <c r="AU2389" s="12">
        <v>3.3180000000000001</v>
      </c>
      <c r="AV2389" s="72">
        <v>0.124</v>
      </c>
      <c r="AW2389" s="72">
        <v>102.018</v>
      </c>
      <c r="AX2389" s="12">
        <v>86.262</v>
      </c>
      <c r="AY2389" s="72">
        <v>3.2149999999999999</v>
      </c>
      <c r="AZ2389" s="72">
        <v>20.475999999999999</v>
      </c>
      <c r="BA2389" s="12">
        <v>89.58</v>
      </c>
      <c r="BB2389" s="72">
        <v>3.339</v>
      </c>
      <c r="BC2389" s="72">
        <v>19.491</v>
      </c>
      <c r="BD2389" s="12">
        <v>130.93</v>
      </c>
      <c r="BE2389" s="72">
        <v>4.88</v>
      </c>
      <c r="BF2389" s="72">
        <v>24.370999999999999</v>
      </c>
      <c r="BG2389" s="12">
        <v>220.51</v>
      </c>
      <c r="BH2389" s="72">
        <v>8.2189999999999994</v>
      </c>
      <c r="BI2389" s="72">
        <v>17.558</v>
      </c>
      <c r="BJ2389" s="12">
        <v>437.37799999999999</v>
      </c>
      <c r="BK2389" s="72">
        <v>16.302</v>
      </c>
      <c r="BL2389" s="72">
        <v>9.4260000000000002</v>
      </c>
      <c r="BM2389" s="12">
        <v>51.701999999999998</v>
      </c>
      <c r="BN2389" s="72">
        <v>1.927</v>
      </c>
      <c r="BO2389" s="72">
        <v>40.884999999999998</v>
      </c>
      <c r="BP2389" s="12">
        <v>489.07900000000001</v>
      </c>
      <c r="BQ2389" s="72">
        <v>18.228999999999999</v>
      </c>
      <c r="BR2389" s="72">
        <v>9.4420000000000002</v>
      </c>
      <c r="BS2389" s="12">
        <v>807.53700000000003</v>
      </c>
      <c r="BT2389" s="72">
        <v>30.097999999999999</v>
      </c>
      <c r="BU2389" s="72">
        <v>5.4989999999999997</v>
      </c>
      <c r="BV2389" s="12">
        <v>2682.9870000000001</v>
      </c>
      <c r="BW2389" s="72">
        <v>100</v>
      </c>
      <c r="BX2389" s="72">
        <v>3.9209999999999998</v>
      </c>
      <c r="BY2389" s="13"/>
      <c r="BZ2389" s="13"/>
    </row>
    <row r="2390" spans="1:78" ht="12.75" customHeight="1">
      <c r="A2390" s="122" t="s">
        <v>65</v>
      </c>
      <c r="B2390" s="71" t="s">
        <v>70</v>
      </c>
      <c r="C2390" s="71" t="s">
        <v>25</v>
      </c>
      <c r="D2390" s="34">
        <v>43435</v>
      </c>
      <c r="E2390" s="12">
        <v>756.77599999999995</v>
      </c>
      <c r="F2390" s="72">
        <v>27.509</v>
      </c>
      <c r="G2390" s="72">
        <v>6.5430000000000001</v>
      </c>
      <c r="H2390" s="12">
        <v>74.590999999999994</v>
      </c>
      <c r="I2390" s="72">
        <v>2.7109999999999999</v>
      </c>
      <c r="J2390" s="72">
        <v>34.439</v>
      </c>
      <c r="K2390" s="12">
        <v>163.67699999999999</v>
      </c>
      <c r="L2390" s="72">
        <v>5.95</v>
      </c>
      <c r="M2390" s="72">
        <v>23.216000000000001</v>
      </c>
      <c r="N2390" s="12">
        <v>238.268</v>
      </c>
      <c r="O2390" s="72">
        <v>8.6609999999999996</v>
      </c>
      <c r="P2390" s="72">
        <v>17.829000000000001</v>
      </c>
      <c r="Q2390" s="12">
        <v>27.087</v>
      </c>
      <c r="R2390" s="72">
        <v>0.98499999999999999</v>
      </c>
      <c r="S2390" s="72">
        <v>49.259</v>
      </c>
      <c r="T2390" s="12">
        <v>265.35500000000002</v>
      </c>
      <c r="U2390" s="72">
        <v>9.6460000000000008</v>
      </c>
      <c r="V2390" s="72">
        <v>17.478000000000002</v>
      </c>
      <c r="W2390" s="12">
        <v>773.66600000000005</v>
      </c>
      <c r="X2390" s="72">
        <v>28.123000000000001</v>
      </c>
      <c r="Y2390" s="72">
        <v>6.8620000000000001</v>
      </c>
      <c r="Z2390" s="12">
        <v>1039.021</v>
      </c>
      <c r="AA2390" s="72">
        <v>37.768000000000001</v>
      </c>
      <c r="AB2390" s="72">
        <v>6.3390000000000004</v>
      </c>
      <c r="AC2390" s="12">
        <v>1795.798</v>
      </c>
      <c r="AD2390" s="72">
        <v>65.277000000000001</v>
      </c>
      <c r="AE2390" s="72">
        <v>3.8330000000000002</v>
      </c>
      <c r="AF2390" s="12">
        <v>0.89</v>
      </c>
      <c r="AG2390" s="72">
        <v>3.2000000000000001E-2</v>
      </c>
      <c r="AH2390" s="72">
        <v>109.505</v>
      </c>
      <c r="AI2390" s="12">
        <v>106.087</v>
      </c>
      <c r="AJ2390" s="72">
        <v>3.8559999999999999</v>
      </c>
      <c r="AK2390" s="72">
        <v>12.840999999999999</v>
      </c>
      <c r="AL2390" s="12">
        <v>106.977</v>
      </c>
      <c r="AM2390" s="72">
        <v>3.8889999999999998</v>
      </c>
      <c r="AN2390" s="72">
        <v>12.741</v>
      </c>
      <c r="AO2390" s="12">
        <v>1902.7750000000001</v>
      </c>
      <c r="AP2390" s="72">
        <v>69.165000000000006</v>
      </c>
      <c r="AQ2390" s="72">
        <v>3.7890000000000001</v>
      </c>
      <c r="AR2390" s="12">
        <v>73.438000000000002</v>
      </c>
      <c r="AS2390" s="72">
        <v>2.669</v>
      </c>
      <c r="AT2390" s="72">
        <v>34.616999999999997</v>
      </c>
      <c r="AU2390" s="12">
        <v>33.835000000000001</v>
      </c>
      <c r="AV2390" s="72">
        <v>1.23</v>
      </c>
      <c r="AW2390" s="72">
        <v>38.795000000000002</v>
      </c>
      <c r="AX2390" s="12">
        <v>103.568</v>
      </c>
      <c r="AY2390" s="72">
        <v>3.7650000000000001</v>
      </c>
      <c r="AZ2390" s="72">
        <v>19.309000000000001</v>
      </c>
      <c r="BA2390" s="12">
        <v>137.40299999999999</v>
      </c>
      <c r="BB2390" s="72">
        <v>4.9950000000000001</v>
      </c>
      <c r="BC2390" s="72">
        <v>18</v>
      </c>
      <c r="BD2390" s="12">
        <v>67.006</v>
      </c>
      <c r="BE2390" s="72">
        <v>2.4359999999999999</v>
      </c>
      <c r="BF2390" s="72">
        <v>32.267000000000003</v>
      </c>
      <c r="BG2390" s="12">
        <v>204.40899999999999</v>
      </c>
      <c r="BH2390" s="72">
        <v>7.43</v>
      </c>
      <c r="BI2390" s="72">
        <v>13.073</v>
      </c>
      <c r="BJ2390" s="12">
        <v>534.27800000000002</v>
      </c>
      <c r="BK2390" s="72">
        <v>19.420999999999999</v>
      </c>
      <c r="BL2390" s="72">
        <v>11.992000000000001</v>
      </c>
      <c r="BM2390" s="12">
        <v>36.146999999999998</v>
      </c>
      <c r="BN2390" s="72">
        <v>1.3140000000000001</v>
      </c>
      <c r="BO2390" s="72">
        <v>99.757000000000005</v>
      </c>
      <c r="BP2390" s="12">
        <v>570.42499999999995</v>
      </c>
      <c r="BQ2390" s="72">
        <v>20.734999999999999</v>
      </c>
      <c r="BR2390" s="72">
        <v>11.731999999999999</v>
      </c>
      <c r="BS2390" s="12">
        <v>848.27300000000002</v>
      </c>
      <c r="BT2390" s="72">
        <v>30.835000000000001</v>
      </c>
      <c r="BU2390" s="72">
        <v>8.0380000000000003</v>
      </c>
      <c r="BV2390" s="12">
        <v>2751.047</v>
      </c>
      <c r="BW2390" s="72">
        <v>100</v>
      </c>
      <c r="BX2390" s="72">
        <v>3.48</v>
      </c>
      <c r="BY2390" s="13"/>
      <c r="BZ2390" s="13"/>
    </row>
    <row r="2391" spans="1:78" ht="12.75" customHeight="1">
      <c r="A2391" s="122" t="s">
        <v>65</v>
      </c>
      <c r="B2391" s="71" t="s">
        <v>70</v>
      </c>
      <c r="C2391" s="71" t="s">
        <v>25</v>
      </c>
      <c r="D2391" s="34">
        <v>43525</v>
      </c>
      <c r="E2391" s="12">
        <v>788.678</v>
      </c>
      <c r="F2391" s="72">
        <v>28.634</v>
      </c>
      <c r="G2391" s="72">
        <v>8.5969999999999995</v>
      </c>
      <c r="H2391" s="12">
        <v>105.075</v>
      </c>
      <c r="I2391" s="72">
        <v>3.8149999999999999</v>
      </c>
      <c r="J2391" s="72">
        <v>31.425999999999998</v>
      </c>
      <c r="K2391" s="12">
        <v>118.117</v>
      </c>
      <c r="L2391" s="72">
        <v>4.2880000000000003</v>
      </c>
      <c r="M2391" s="72">
        <v>23.425000000000001</v>
      </c>
      <c r="N2391" s="12">
        <v>223.19200000000001</v>
      </c>
      <c r="O2391" s="72">
        <v>8.1029999999999998</v>
      </c>
      <c r="P2391" s="72">
        <v>18.663</v>
      </c>
      <c r="Q2391" s="12">
        <v>6.2480000000000002</v>
      </c>
      <c r="R2391" s="72">
        <v>0.22700000000000001</v>
      </c>
      <c r="S2391" s="72">
        <v>102.714</v>
      </c>
      <c r="T2391" s="12">
        <v>229.44</v>
      </c>
      <c r="U2391" s="72">
        <v>8.33</v>
      </c>
      <c r="V2391" s="72">
        <v>18.786999999999999</v>
      </c>
      <c r="W2391" s="12">
        <v>840.46600000000001</v>
      </c>
      <c r="X2391" s="72">
        <v>30.513999999999999</v>
      </c>
      <c r="Y2391" s="72">
        <v>9.0250000000000004</v>
      </c>
      <c r="Z2391" s="12">
        <v>1069.9059999999999</v>
      </c>
      <c r="AA2391" s="72">
        <v>38.844999999999999</v>
      </c>
      <c r="AB2391" s="72">
        <v>6.7690000000000001</v>
      </c>
      <c r="AC2391" s="12">
        <v>1858.5840000000001</v>
      </c>
      <c r="AD2391" s="72">
        <v>67.478999999999999</v>
      </c>
      <c r="AE2391" s="72">
        <v>5.17</v>
      </c>
      <c r="AF2391" s="12">
        <v>17.190999999999999</v>
      </c>
      <c r="AG2391" s="72">
        <v>0.624</v>
      </c>
      <c r="AH2391" s="72">
        <v>83.522999999999996</v>
      </c>
      <c r="AI2391" s="12">
        <v>93.289000000000001</v>
      </c>
      <c r="AJ2391" s="72">
        <v>3.387</v>
      </c>
      <c r="AK2391" s="72">
        <v>19.745000000000001</v>
      </c>
      <c r="AL2391" s="12">
        <v>110.48</v>
      </c>
      <c r="AM2391" s="72">
        <v>4.0110000000000001</v>
      </c>
      <c r="AN2391" s="72">
        <v>21.684000000000001</v>
      </c>
      <c r="AO2391" s="12">
        <v>1969.0640000000001</v>
      </c>
      <c r="AP2391" s="72">
        <v>71.489999999999995</v>
      </c>
      <c r="AQ2391" s="72">
        <v>5.0289999999999999</v>
      </c>
      <c r="AR2391" s="12">
        <v>36.506</v>
      </c>
      <c r="AS2391" s="72">
        <v>1.325</v>
      </c>
      <c r="AT2391" s="72">
        <v>37.383000000000003</v>
      </c>
      <c r="AU2391" s="12">
        <v>5.5490000000000004</v>
      </c>
      <c r="AV2391" s="72">
        <v>0.20100000000000001</v>
      </c>
      <c r="AW2391" s="72">
        <v>81.620999999999995</v>
      </c>
      <c r="AX2391" s="12">
        <v>116.13500000000001</v>
      </c>
      <c r="AY2391" s="72">
        <v>4.2160000000000002</v>
      </c>
      <c r="AZ2391" s="72">
        <v>24.766999999999999</v>
      </c>
      <c r="BA2391" s="12">
        <v>121.684</v>
      </c>
      <c r="BB2391" s="72">
        <v>4.4180000000000001</v>
      </c>
      <c r="BC2391" s="72">
        <v>23.422999999999998</v>
      </c>
      <c r="BD2391" s="12">
        <v>175.74100000000001</v>
      </c>
      <c r="BE2391" s="72">
        <v>6.3810000000000002</v>
      </c>
      <c r="BF2391" s="72">
        <v>27.98</v>
      </c>
      <c r="BG2391" s="12">
        <v>297.42500000000001</v>
      </c>
      <c r="BH2391" s="72">
        <v>10.798</v>
      </c>
      <c r="BI2391" s="72">
        <v>17.885999999999999</v>
      </c>
      <c r="BJ2391" s="12">
        <v>434.29899999999998</v>
      </c>
      <c r="BK2391" s="72">
        <v>15.768000000000001</v>
      </c>
      <c r="BL2391" s="72">
        <v>15.189</v>
      </c>
      <c r="BM2391" s="12">
        <v>17.029</v>
      </c>
      <c r="BN2391" s="72">
        <v>0.61799999999999999</v>
      </c>
      <c r="BO2391" s="72">
        <v>48.929000000000002</v>
      </c>
      <c r="BP2391" s="12">
        <v>451.32799999999997</v>
      </c>
      <c r="BQ2391" s="72">
        <v>16.385999999999999</v>
      </c>
      <c r="BR2391" s="72">
        <v>14.711</v>
      </c>
      <c r="BS2391" s="12">
        <v>785.26</v>
      </c>
      <c r="BT2391" s="72">
        <v>28.51</v>
      </c>
      <c r="BU2391" s="72">
        <v>6.7930000000000001</v>
      </c>
      <c r="BV2391" s="12">
        <v>2754.3240000000001</v>
      </c>
      <c r="BW2391" s="72">
        <v>100</v>
      </c>
      <c r="BX2391" s="72">
        <v>4.0640000000000001</v>
      </c>
      <c r="BY2391" s="13"/>
      <c r="BZ2391" s="13"/>
    </row>
    <row r="2392" spans="1:78" ht="12.75" customHeight="1">
      <c r="A2392" s="122" t="s">
        <v>65</v>
      </c>
      <c r="B2392" s="71" t="s">
        <v>70</v>
      </c>
      <c r="C2392" s="71" t="s">
        <v>25</v>
      </c>
      <c r="D2392" s="34">
        <v>43617</v>
      </c>
      <c r="E2392" s="12">
        <v>835.10900000000004</v>
      </c>
      <c r="F2392" s="72">
        <v>30.765000000000001</v>
      </c>
      <c r="G2392" s="72">
        <v>11.753</v>
      </c>
      <c r="H2392" s="12">
        <v>138.55099999999999</v>
      </c>
      <c r="I2392" s="72">
        <v>5.1040000000000001</v>
      </c>
      <c r="J2392" s="72">
        <v>20.550999999999998</v>
      </c>
      <c r="K2392" s="12">
        <v>72.872</v>
      </c>
      <c r="L2392" s="72">
        <v>2.6850000000000001</v>
      </c>
      <c r="M2392" s="72">
        <v>38.116999999999997</v>
      </c>
      <c r="N2392" s="12">
        <v>219.047</v>
      </c>
      <c r="O2392" s="72">
        <v>8.07</v>
      </c>
      <c r="P2392" s="72">
        <v>20.271999999999998</v>
      </c>
      <c r="Q2392" s="12">
        <v>30.975999999999999</v>
      </c>
      <c r="R2392" s="72">
        <v>1.141</v>
      </c>
      <c r="S2392" s="72">
        <v>47.088000000000001</v>
      </c>
      <c r="T2392" s="12">
        <v>250.023</v>
      </c>
      <c r="U2392" s="72">
        <v>9.2110000000000003</v>
      </c>
      <c r="V2392" s="72">
        <v>17.861999999999998</v>
      </c>
      <c r="W2392" s="12">
        <v>827.00099999999998</v>
      </c>
      <c r="X2392" s="72">
        <v>30.466999999999999</v>
      </c>
      <c r="Y2392" s="72">
        <v>7.2590000000000003</v>
      </c>
      <c r="Z2392" s="12">
        <v>1077.0250000000001</v>
      </c>
      <c r="AA2392" s="72">
        <v>39.677999999999997</v>
      </c>
      <c r="AB2392" s="72">
        <v>5.5350000000000001</v>
      </c>
      <c r="AC2392" s="12">
        <v>1912.133</v>
      </c>
      <c r="AD2392" s="72">
        <v>70.442999999999998</v>
      </c>
      <c r="AE2392" s="72">
        <v>5.7229999999999999</v>
      </c>
      <c r="AF2392" s="12">
        <v>8.1549999999999994</v>
      </c>
      <c r="AG2392" s="72">
        <v>0.3</v>
      </c>
      <c r="AH2392" s="72">
        <v>93.647999999999996</v>
      </c>
      <c r="AI2392" s="12">
        <v>83.896000000000001</v>
      </c>
      <c r="AJ2392" s="72">
        <v>3.0910000000000002</v>
      </c>
      <c r="AK2392" s="72">
        <v>20.884</v>
      </c>
      <c r="AL2392" s="12">
        <v>92.051000000000002</v>
      </c>
      <c r="AM2392" s="72">
        <v>3.391</v>
      </c>
      <c r="AN2392" s="72">
        <v>17.989999999999998</v>
      </c>
      <c r="AO2392" s="12">
        <v>2004.184</v>
      </c>
      <c r="AP2392" s="72">
        <v>73.834000000000003</v>
      </c>
      <c r="AQ2392" s="72">
        <v>5.4210000000000003</v>
      </c>
      <c r="AR2392" s="12">
        <v>52.682000000000002</v>
      </c>
      <c r="AS2392" s="72">
        <v>1.9410000000000001</v>
      </c>
      <c r="AT2392" s="72">
        <v>37.832000000000001</v>
      </c>
      <c r="AU2392" s="12">
        <v>12.856</v>
      </c>
      <c r="AV2392" s="72">
        <v>0.47399999999999998</v>
      </c>
      <c r="AW2392" s="72">
        <v>80.283000000000001</v>
      </c>
      <c r="AX2392" s="12">
        <v>98.171000000000006</v>
      </c>
      <c r="AY2392" s="72">
        <v>3.617</v>
      </c>
      <c r="AZ2392" s="72">
        <v>30.047000000000001</v>
      </c>
      <c r="BA2392" s="12">
        <v>111.027</v>
      </c>
      <c r="BB2392" s="72">
        <v>4.09</v>
      </c>
      <c r="BC2392" s="72">
        <v>28.994</v>
      </c>
      <c r="BD2392" s="12">
        <v>41.015999999999998</v>
      </c>
      <c r="BE2392" s="72">
        <v>1.5109999999999999</v>
      </c>
      <c r="BF2392" s="72">
        <v>40.509</v>
      </c>
      <c r="BG2392" s="12">
        <v>152.04300000000001</v>
      </c>
      <c r="BH2392" s="72">
        <v>5.601</v>
      </c>
      <c r="BI2392" s="72">
        <v>22.039000000000001</v>
      </c>
      <c r="BJ2392" s="12">
        <v>467.93799999999999</v>
      </c>
      <c r="BK2392" s="72">
        <v>17.239000000000001</v>
      </c>
      <c r="BL2392" s="72">
        <v>14.212999999999999</v>
      </c>
      <c r="BM2392" s="12">
        <v>37.591999999999999</v>
      </c>
      <c r="BN2392" s="72">
        <v>1.385</v>
      </c>
      <c r="BO2392" s="72">
        <v>50.17</v>
      </c>
      <c r="BP2392" s="12">
        <v>505.53</v>
      </c>
      <c r="BQ2392" s="72">
        <v>18.623999999999999</v>
      </c>
      <c r="BR2392" s="72">
        <v>12.983000000000001</v>
      </c>
      <c r="BS2392" s="12">
        <v>710.255</v>
      </c>
      <c r="BT2392" s="72">
        <v>26.166</v>
      </c>
      <c r="BU2392" s="72">
        <v>10.11</v>
      </c>
      <c r="BV2392" s="12">
        <v>2714.4389999999999</v>
      </c>
      <c r="BW2392" s="72">
        <v>100</v>
      </c>
      <c r="BX2392" s="72">
        <v>4.6890000000000001</v>
      </c>
      <c r="BY2392" s="13"/>
      <c r="BZ2392" s="13"/>
    </row>
    <row r="2393" spans="1:78" ht="12.75" customHeight="1">
      <c r="A2393" s="122" t="s">
        <v>65</v>
      </c>
      <c r="B2393" s="71" t="s">
        <v>70</v>
      </c>
      <c r="C2393" s="71" t="s">
        <v>25</v>
      </c>
      <c r="D2393" s="34">
        <v>44075</v>
      </c>
      <c r="E2393" s="12">
        <v>705.70500000000004</v>
      </c>
      <c r="F2393" s="72">
        <v>27.527000000000001</v>
      </c>
      <c r="G2393" s="72">
        <v>8.5619999999999994</v>
      </c>
      <c r="H2393" s="12">
        <v>62.64</v>
      </c>
      <c r="I2393" s="72">
        <v>2.4430000000000001</v>
      </c>
      <c r="J2393" s="72">
        <v>30.004999999999999</v>
      </c>
      <c r="K2393" s="12">
        <v>69.653999999999996</v>
      </c>
      <c r="L2393" s="72">
        <v>2.7170000000000001</v>
      </c>
      <c r="M2393" s="72">
        <v>37.688000000000002</v>
      </c>
      <c r="N2393" s="12">
        <v>132.29300000000001</v>
      </c>
      <c r="O2393" s="72">
        <v>5.16</v>
      </c>
      <c r="P2393" s="72">
        <v>26.951000000000001</v>
      </c>
      <c r="Q2393" s="12">
        <v>12.891</v>
      </c>
      <c r="R2393" s="72">
        <v>0.503</v>
      </c>
      <c r="S2393" s="72">
        <v>59.637</v>
      </c>
      <c r="T2393" s="12">
        <v>145.184</v>
      </c>
      <c r="U2393" s="72">
        <v>5.6630000000000003</v>
      </c>
      <c r="V2393" s="72">
        <v>27.138999999999999</v>
      </c>
      <c r="W2393" s="12">
        <v>818.06200000000001</v>
      </c>
      <c r="X2393" s="72">
        <v>31.91</v>
      </c>
      <c r="Y2393" s="72">
        <v>6.681</v>
      </c>
      <c r="Z2393" s="12">
        <v>963.24599999999998</v>
      </c>
      <c r="AA2393" s="72">
        <v>37.573</v>
      </c>
      <c r="AB2393" s="72">
        <v>5.306</v>
      </c>
      <c r="AC2393" s="12">
        <v>1668.951</v>
      </c>
      <c r="AD2393" s="72">
        <v>65.099999999999994</v>
      </c>
      <c r="AE2393" s="72">
        <v>4.5739999999999998</v>
      </c>
      <c r="AF2393" s="12">
        <v>6.28</v>
      </c>
      <c r="AG2393" s="72">
        <v>0.245</v>
      </c>
      <c r="AH2393" s="72">
        <v>76.085999999999999</v>
      </c>
      <c r="AI2393" s="12">
        <v>96.665999999999997</v>
      </c>
      <c r="AJ2393" s="72">
        <v>3.7709999999999999</v>
      </c>
      <c r="AK2393" s="72">
        <v>22.413</v>
      </c>
      <c r="AL2393" s="12">
        <v>102.946</v>
      </c>
      <c r="AM2393" s="72">
        <v>4.016</v>
      </c>
      <c r="AN2393" s="72">
        <v>20.518000000000001</v>
      </c>
      <c r="AO2393" s="12">
        <v>1771.8969999999999</v>
      </c>
      <c r="AP2393" s="72">
        <v>69.116</v>
      </c>
      <c r="AQ2393" s="72">
        <v>4.3630000000000004</v>
      </c>
      <c r="AR2393" s="12">
        <v>105.536</v>
      </c>
      <c r="AS2393" s="72">
        <v>4.117</v>
      </c>
      <c r="AT2393" s="72">
        <v>29.91</v>
      </c>
      <c r="AU2393" s="12">
        <v>14.894</v>
      </c>
      <c r="AV2393" s="72">
        <v>0.58099999999999996</v>
      </c>
      <c r="AW2393" s="72">
        <v>55.755000000000003</v>
      </c>
      <c r="AX2393" s="12">
        <v>89.936000000000007</v>
      </c>
      <c r="AY2393" s="72">
        <v>3.508</v>
      </c>
      <c r="AZ2393" s="72">
        <v>27.259</v>
      </c>
      <c r="BA2393" s="12">
        <v>104.82899999999999</v>
      </c>
      <c r="BB2393" s="72">
        <v>4.0890000000000004</v>
      </c>
      <c r="BC2393" s="72">
        <v>25.349</v>
      </c>
      <c r="BD2393" s="12">
        <v>120.062</v>
      </c>
      <c r="BE2393" s="72">
        <v>4.6829999999999998</v>
      </c>
      <c r="BF2393" s="72">
        <v>25.422000000000001</v>
      </c>
      <c r="BG2393" s="12">
        <v>224.89099999999999</v>
      </c>
      <c r="BH2393" s="72">
        <v>8.7720000000000002</v>
      </c>
      <c r="BI2393" s="72">
        <v>16.821000000000002</v>
      </c>
      <c r="BJ2393" s="12">
        <v>452.91500000000002</v>
      </c>
      <c r="BK2393" s="72">
        <v>17.667000000000002</v>
      </c>
      <c r="BL2393" s="72">
        <v>14.106999999999999</v>
      </c>
      <c r="BM2393" s="12">
        <v>8.4160000000000004</v>
      </c>
      <c r="BN2393" s="72">
        <v>0.32800000000000001</v>
      </c>
      <c r="BO2393" s="72">
        <v>74.674000000000007</v>
      </c>
      <c r="BP2393" s="12">
        <v>461.33199999999999</v>
      </c>
      <c r="BQ2393" s="72">
        <v>17.995000000000001</v>
      </c>
      <c r="BR2393" s="72">
        <v>13.967000000000001</v>
      </c>
      <c r="BS2393" s="12">
        <v>791.75900000000001</v>
      </c>
      <c r="BT2393" s="72">
        <v>30.884</v>
      </c>
      <c r="BU2393" s="72">
        <v>8.3369999999999997</v>
      </c>
      <c r="BV2393" s="12">
        <v>2563.6559999999999</v>
      </c>
      <c r="BW2393" s="72">
        <v>100</v>
      </c>
      <c r="BX2393" s="72">
        <v>3.59</v>
      </c>
      <c r="BY2393" s="13"/>
      <c r="BZ2393" s="13"/>
    </row>
    <row r="2394" spans="1:78" ht="12.75" customHeight="1">
      <c r="A2394" s="122" t="s">
        <v>65</v>
      </c>
      <c r="B2394" s="71" t="s">
        <v>70</v>
      </c>
      <c r="C2394" s="71" t="s">
        <v>25</v>
      </c>
      <c r="D2394" s="34">
        <v>44166</v>
      </c>
      <c r="E2394" s="12">
        <v>932.29300000000001</v>
      </c>
      <c r="F2394" s="72">
        <v>34.978000000000002</v>
      </c>
      <c r="G2394" s="72">
        <v>8.7789999999999999</v>
      </c>
      <c r="H2394" s="12">
        <v>75.965000000000003</v>
      </c>
      <c r="I2394" s="72">
        <v>2.85</v>
      </c>
      <c r="J2394" s="72">
        <v>26.266999999999999</v>
      </c>
      <c r="K2394" s="12">
        <v>109.044</v>
      </c>
      <c r="L2394" s="72">
        <v>4.0910000000000002</v>
      </c>
      <c r="M2394" s="72">
        <v>29.538</v>
      </c>
      <c r="N2394" s="12">
        <v>185.00899999999999</v>
      </c>
      <c r="O2394" s="72">
        <v>6.9409999999999998</v>
      </c>
      <c r="P2394" s="72">
        <v>21.408000000000001</v>
      </c>
      <c r="Q2394" s="12">
        <v>19.297999999999998</v>
      </c>
      <c r="R2394" s="72">
        <v>0.72399999999999998</v>
      </c>
      <c r="S2394" s="72">
        <v>61.622999999999998</v>
      </c>
      <c r="T2394" s="12">
        <v>204.30799999999999</v>
      </c>
      <c r="U2394" s="72">
        <v>7.665</v>
      </c>
      <c r="V2394" s="72">
        <v>20.931999999999999</v>
      </c>
      <c r="W2394" s="12">
        <v>702.43799999999999</v>
      </c>
      <c r="X2394" s="72">
        <v>26.353999999999999</v>
      </c>
      <c r="Y2394" s="72">
        <v>10.218</v>
      </c>
      <c r="Z2394" s="12">
        <v>906.74599999999998</v>
      </c>
      <c r="AA2394" s="72">
        <v>34.020000000000003</v>
      </c>
      <c r="AB2394" s="72">
        <v>8.0340000000000007</v>
      </c>
      <c r="AC2394" s="12">
        <v>1839.038</v>
      </c>
      <c r="AD2394" s="72">
        <v>68.998000000000005</v>
      </c>
      <c r="AE2394" s="72">
        <v>6.2510000000000003</v>
      </c>
      <c r="AF2394" s="12">
        <v>0</v>
      </c>
      <c r="AG2394" s="72">
        <v>0</v>
      </c>
      <c r="AH2394" s="72">
        <v>0</v>
      </c>
      <c r="AI2394" s="12">
        <v>115.113</v>
      </c>
      <c r="AJ2394" s="72">
        <v>4.319</v>
      </c>
      <c r="AK2394" s="72">
        <v>19.722000000000001</v>
      </c>
      <c r="AL2394" s="12">
        <v>115.113</v>
      </c>
      <c r="AM2394" s="72">
        <v>4.319</v>
      </c>
      <c r="AN2394" s="72">
        <v>19.722000000000001</v>
      </c>
      <c r="AO2394" s="12">
        <v>1954.1510000000001</v>
      </c>
      <c r="AP2394" s="72">
        <v>73.316999999999993</v>
      </c>
      <c r="AQ2394" s="72">
        <v>5.4720000000000004</v>
      </c>
      <c r="AR2394" s="12">
        <v>83.125</v>
      </c>
      <c r="AS2394" s="72">
        <v>3.1190000000000002</v>
      </c>
      <c r="AT2394" s="72">
        <v>32.335999999999999</v>
      </c>
      <c r="AU2394" s="12">
        <v>0</v>
      </c>
      <c r="AV2394" s="72">
        <v>0</v>
      </c>
      <c r="AW2394" s="72">
        <v>0</v>
      </c>
      <c r="AX2394" s="12">
        <v>74.677999999999997</v>
      </c>
      <c r="AY2394" s="72">
        <v>2.802</v>
      </c>
      <c r="AZ2394" s="72">
        <v>41.155999999999999</v>
      </c>
      <c r="BA2394" s="12">
        <v>74.677999999999997</v>
      </c>
      <c r="BB2394" s="72">
        <v>2.802</v>
      </c>
      <c r="BC2394" s="72">
        <v>41.155999999999999</v>
      </c>
      <c r="BD2394" s="12">
        <v>75.524000000000001</v>
      </c>
      <c r="BE2394" s="72">
        <v>2.8340000000000001</v>
      </c>
      <c r="BF2394" s="72">
        <v>40.555999999999997</v>
      </c>
      <c r="BG2394" s="12">
        <v>150.202</v>
      </c>
      <c r="BH2394" s="72">
        <v>5.6349999999999998</v>
      </c>
      <c r="BI2394" s="72">
        <v>28.550999999999998</v>
      </c>
      <c r="BJ2394" s="12">
        <v>468.262</v>
      </c>
      <c r="BK2394" s="72">
        <v>17.568000000000001</v>
      </c>
      <c r="BL2394" s="72">
        <v>11.831</v>
      </c>
      <c r="BM2394" s="12">
        <v>9.6240000000000006</v>
      </c>
      <c r="BN2394" s="72">
        <v>0.36099999999999999</v>
      </c>
      <c r="BO2394" s="72">
        <v>103.074</v>
      </c>
      <c r="BP2394" s="12">
        <v>477.88600000000002</v>
      </c>
      <c r="BQ2394" s="72">
        <v>17.928999999999998</v>
      </c>
      <c r="BR2394" s="72">
        <v>12.081</v>
      </c>
      <c r="BS2394" s="12">
        <v>711.21199999999999</v>
      </c>
      <c r="BT2394" s="72">
        <v>26.683</v>
      </c>
      <c r="BU2394" s="72">
        <v>8.1980000000000004</v>
      </c>
      <c r="BV2394" s="12">
        <v>2665.3629999999998</v>
      </c>
      <c r="BW2394" s="72">
        <v>100</v>
      </c>
      <c r="BX2394" s="72">
        <v>4.6989999999999998</v>
      </c>
      <c r="BY2394" s="13"/>
      <c r="BZ2394" s="13"/>
    </row>
    <row r="2395" spans="1:78" ht="12.75" customHeight="1">
      <c r="A2395" s="122" t="s">
        <v>65</v>
      </c>
      <c r="B2395" s="71" t="s">
        <v>70</v>
      </c>
      <c r="C2395" s="71" t="s">
        <v>25</v>
      </c>
      <c r="D2395" s="34">
        <v>44256</v>
      </c>
      <c r="E2395" s="12">
        <v>828.82899999999995</v>
      </c>
      <c r="F2395" s="72">
        <v>31.588000000000001</v>
      </c>
      <c r="G2395" s="72">
        <v>10.962</v>
      </c>
      <c r="H2395" s="12">
        <v>54.372999999999998</v>
      </c>
      <c r="I2395" s="72">
        <v>2.0720000000000001</v>
      </c>
      <c r="J2395" s="72">
        <v>42.298999999999999</v>
      </c>
      <c r="K2395" s="12">
        <v>71.832999999999998</v>
      </c>
      <c r="L2395" s="72">
        <v>2.738</v>
      </c>
      <c r="M2395" s="72">
        <v>31.710999999999999</v>
      </c>
      <c r="N2395" s="12">
        <v>126.205</v>
      </c>
      <c r="O2395" s="72">
        <v>4.8099999999999996</v>
      </c>
      <c r="P2395" s="72">
        <v>24.571999999999999</v>
      </c>
      <c r="Q2395" s="12">
        <v>25.143999999999998</v>
      </c>
      <c r="R2395" s="72">
        <v>0.95799999999999996</v>
      </c>
      <c r="S2395" s="72">
        <v>53.03</v>
      </c>
      <c r="T2395" s="12">
        <v>151.34899999999999</v>
      </c>
      <c r="U2395" s="72">
        <v>5.7679999999999998</v>
      </c>
      <c r="V2395" s="72">
        <v>20.387</v>
      </c>
      <c r="W2395" s="12">
        <v>836.39499999999998</v>
      </c>
      <c r="X2395" s="72">
        <v>31.876000000000001</v>
      </c>
      <c r="Y2395" s="72">
        <v>7.5179999999999998</v>
      </c>
      <c r="Z2395" s="12">
        <v>987.74400000000003</v>
      </c>
      <c r="AA2395" s="72">
        <v>37.645000000000003</v>
      </c>
      <c r="AB2395" s="72">
        <v>7.4660000000000002</v>
      </c>
      <c r="AC2395" s="12">
        <v>1816.5740000000001</v>
      </c>
      <c r="AD2395" s="72">
        <v>69.233000000000004</v>
      </c>
      <c r="AE2395" s="72">
        <v>6.9189999999999996</v>
      </c>
      <c r="AF2395" s="12">
        <v>16.719000000000001</v>
      </c>
      <c r="AG2395" s="72">
        <v>0.63700000000000001</v>
      </c>
      <c r="AH2395" s="72">
        <v>103.137</v>
      </c>
      <c r="AI2395" s="12">
        <v>100.16200000000001</v>
      </c>
      <c r="AJ2395" s="72">
        <v>3.8170000000000002</v>
      </c>
      <c r="AK2395" s="72">
        <v>57.948999999999998</v>
      </c>
      <c r="AL2395" s="12">
        <v>116.88</v>
      </c>
      <c r="AM2395" s="72">
        <v>4.4550000000000001</v>
      </c>
      <c r="AN2395" s="72">
        <v>50.25</v>
      </c>
      <c r="AO2395" s="12">
        <v>1933.454</v>
      </c>
      <c r="AP2395" s="72">
        <v>73.686999999999998</v>
      </c>
      <c r="AQ2395" s="72">
        <v>7.2850000000000001</v>
      </c>
      <c r="AR2395" s="12">
        <v>69.486000000000004</v>
      </c>
      <c r="AS2395" s="72">
        <v>2.6480000000000001</v>
      </c>
      <c r="AT2395" s="72">
        <v>37.241999999999997</v>
      </c>
      <c r="AU2395" s="12">
        <v>13.321999999999999</v>
      </c>
      <c r="AV2395" s="72">
        <v>0.50800000000000001</v>
      </c>
      <c r="AW2395" s="72">
        <v>60.456000000000003</v>
      </c>
      <c r="AX2395" s="12">
        <v>138.113</v>
      </c>
      <c r="AY2395" s="72">
        <v>5.2640000000000002</v>
      </c>
      <c r="AZ2395" s="72">
        <v>34.061999999999998</v>
      </c>
      <c r="BA2395" s="12">
        <v>151.435</v>
      </c>
      <c r="BB2395" s="72">
        <v>5.7709999999999999</v>
      </c>
      <c r="BC2395" s="72">
        <v>30.698</v>
      </c>
      <c r="BD2395" s="12">
        <v>76.741</v>
      </c>
      <c r="BE2395" s="72">
        <v>2.9249999999999998</v>
      </c>
      <c r="BF2395" s="72">
        <v>34.963999999999999</v>
      </c>
      <c r="BG2395" s="12">
        <v>228.17599999999999</v>
      </c>
      <c r="BH2395" s="72">
        <v>8.6959999999999997</v>
      </c>
      <c r="BI2395" s="72">
        <v>22.545000000000002</v>
      </c>
      <c r="BJ2395" s="12">
        <v>374.63499999999999</v>
      </c>
      <c r="BK2395" s="72">
        <v>14.278</v>
      </c>
      <c r="BL2395" s="72">
        <v>16.222000000000001</v>
      </c>
      <c r="BM2395" s="12">
        <v>18.117999999999999</v>
      </c>
      <c r="BN2395" s="72">
        <v>0.69099999999999995</v>
      </c>
      <c r="BO2395" s="72">
        <v>87.748000000000005</v>
      </c>
      <c r="BP2395" s="12">
        <v>392.75299999999999</v>
      </c>
      <c r="BQ2395" s="72">
        <v>14.968</v>
      </c>
      <c r="BR2395" s="72">
        <v>16.103999999999999</v>
      </c>
      <c r="BS2395" s="12">
        <v>690.41600000000005</v>
      </c>
      <c r="BT2395" s="72">
        <v>26.312999999999999</v>
      </c>
      <c r="BU2395" s="72">
        <v>12.111000000000001</v>
      </c>
      <c r="BV2395" s="12">
        <v>2623.87</v>
      </c>
      <c r="BW2395" s="72">
        <v>100</v>
      </c>
      <c r="BX2395" s="72">
        <v>5.4050000000000002</v>
      </c>
      <c r="BY2395" s="13"/>
      <c r="BZ2395" s="13"/>
    </row>
    <row r="2396" spans="1:78" ht="12.75" customHeight="1">
      <c r="A2396" s="122" t="s">
        <v>65</v>
      </c>
      <c r="B2396" s="71" t="s">
        <v>70</v>
      </c>
      <c r="C2396" s="71" t="s">
        <v>25</v>
      </c>
      <c r="D2396" s="34">
        <v>44348</v>
      </c>
      <c r="E2396" s="12">
        <v>979.32500000000005</v>
      </c>
      <c r="F2396" s="72">
        <v>34.151000000000003</v>
      </c>
      <c r="G2396" s="72">
        <v>6.9809999999999999</v>
      </c>
      <c r="H2396" s="12">
        <v>106.69799999999999</v>
      </c>
      <c r="I2396" s="72">
        <v>3.7210000000000001</v>
      </c>
      <c r="J2396" s="72">
        <v>29.582000000000001</v>
      </c>
      <c r="K2396" s="12">
        <v>45.534999999999997</v>
      </c>
      <c r="L2396" s="72">
        <v>1.5880000000000001</v>
      </c>
      <c r="M2396" s="72">
        <v>36.036999999999999</v>
      </c>
      <c r="N2396" s="12">
        <v>152.233</v>
      </c>
      <c r="O2396" s="72">
        <v>5.3090000000000002</v>
      </c>
      <c r="P2396" s="72">
        <v>25.346</v>
      </c>
      <c r="Q2396" s="12">
        <v>16.405000000000001</v>
      </c>
      <c r="R2396" s="72">
        <v>0.57199999999999995</v>
      </c>
      <c r="S2396" s="72">
        <v>58.119</v>
      </c>
      <c r="T2396" s="12">
        <v>168.63800000000001</v>
      </c>
      <c r="U2396" s="72">
        <v>5.8810000000000002</v>
      </c>
      <c r="V2396" s="72">
        <v>21.789000000000001</v>
      </c>
      <c r="W2396" s="12">
        <v>876.572</v>
      </c>
      <c r="X2396" s="72">
        <v>30.568000000000001</v>
      </c>
      <c r="Y2396" s="72">
        <v>7.0780000000000003</v>
      </c>
      <c r="Z2396" s="12">
        <v>1045.21</v>
      </c>
      <c r="AA2396" s="72">
        <v>36.448</v>
      </c>
      <c r="AB2396" s="72">
        <v>5.1820000000000004</v>
      </c>
      <c r="AC2396" s="12">
        <v>2024.5350000000001</v>
      </c>
      <c r="AD2396" s="72">
        <v>70.599000000000004</v>
      </c>
      <c r="AE2396" s="72">
        <v>3.956</v>
      </c>
      <c r="AF2396" s="12">
        <v>0</v>
      </c>
      <c r="AG2396" s="72">
        <v>0</v>
      </c>
      <c r="AH2396" s="72">
        <v>0</v>
      </c>
      <c r="AI2396" s="12">
        <v>93.915999999999997</v>
      </c>
      <c r="AJ2396" s="72">
        <v>3.2749999999999999</v>
      </c>
      <c r="AK2396" s="72">
        <v>25.018000000000001</v>
      </c>
      <c r="AL2396" s="12">
        <v>93.915999999999997</v>
      </c>
      <c r="AM2396" s="72">
        <v>3.2749999999999999</v>
      </c>
      <c r="AN2396" s="72">
        <v>25.018000000000001</v>
      </c>
      <c r="AO2396" s="12">
        <v>2118.4520000000002</v>
      </c>
      <c r="AP2396" s="72">
        <v>73.873999999999995</v>
      </c>
      <c r="AQ2396" s="72">
        <v>3.8069999999999999</v>
      </c>
      <c r="AR2396" s="12">
        <v>52.533999999999999</v>
      </c>
      <c r="AS2396" s="72">
        <v>1.8320000000000001</v>
      </c>
      <c r="AT2396" s="72">
        <v>31.927</v>
      </c>
      <c r="AU2396" s="12">
        <v>12.096</v>
      </c>
      <c r="AV2396" s="72">
        <v>0.42199999999999999</v>
      </c>
      <c r="AW2396" s="72">
        <v>73.653000000000006</v>
      </c>
      <c r="AX2396" s="12">
        <v>158.11000000000001</v>
      </c>
      <c r="AY2396" s="72">
        <v>5.5140000000000002</v>
      </c>
      <c r="AZ2396" s="72">
        <v>21.751000000000001</v>
      </c>
      <c r="BA2396" s="12">
        <v>170.20500000000001</v>
      </c>
      <c r="BB2396" s="72">
        <v>5.9349999999999996</v>
      </c>
      <c r="BC2396" s="72">
        <v>20.184000000000001</v>
      </c>
      <c r="BD2396" s="12">
        <v>80.938000000000002</v>
      </c>
      <c r="BE2396" s="72">
        <v>2.8220000000000001</v>
      </c>
      <c r="BF2396" s="72">
        <v>29.395</v>
      </c>
      <c r="BG2396" s="12">
        <v>251.143</v>
      </c>
      <c r="BH2396" s="72">
        <v>8.7579999999999991</v>
      </c>
      <c r="BI2396" s="72">
        <v>17.718</v>
      </c>
      <c r="BJ2396" s="12">
        <v>415.262</v>
      </c>
      <c r="BK2396" s="72">
        <v>14.481</v>
      </c>
      <c r="BL2396" s="72">
        <v>11.382</v>
      </c>
      <c r="BM2396" s="12">
        <v>30.247</v>
      </c>
      <c r="BN2396" s="72">
        <v>1.0549999999999999</v>
      </c>
      <c r="BO2396" s="72">
        <v>48.951000000000001</v>
      </c>
      <c r="BP2396" s="12">
        <v>445.50900000000001</v>
      </c>
      <c r="BQ2396" s="72">
        <v>15.536</v>
      </c>
      <c r="BR2396" s="72">
        <v>11.29</v>
      </c>
      <c r="BS2396" s="12">
        <v>749.18600000000004</v>
      </c>
      <c r="BT2396" s="72">
        <v>26.126000000000001</v>
      </c>
      <c r="BU2396" s="72">
        <v>6.26</v>
      </c>
      <c r="BV2396" s="12">
        <v>2867.6379999999999</v>
      </c>
      <c r="BW2396" s="72">
        <v>100</v>
      </c>
      <c r="BX2396" s="72">
        <v>3.3540000000000001</v>
      </c>
      <c r="BY2396" s="13"/>
      <c r="BZ2396" s="13"/>
    </row>
    <row r="2397" spans="1:78" ht="12.75" customHeight="1">
      <c r="A2397" s="122" t="s">
        <v>65</v>
      </c>
      <c r="B2397" s="71" t="s">
        <v>70</v>
      </c>
      <c r="C2397" s="71" t="s">
        <v>25</v>
      </c>
      <c r="D2397" s="34">
        <v>44805</v>
      </c>
      <c r="E2397" s="12">
        <v>885.51199999999994</v>
      </c>
      <c r="F2397" s="72">
        <v>33.155000000000001</v>
      </c>
      <c r="G2397" s="72">
        <v>7.5170000000000003</v>
      </c>
      <c r="H2397" s="12">
        <v>50.817</v>
      </c>
      <c r="I2397" s="72">
        <v>1.903</v>
      </c>
      <c r="J2397" s="72">
        <v>39.561999999999998</v>
      </c>
      <c r="K2397" s="12">
        <v>84.382999999999996</v>
      </c>
      <c r="L2397" s="72">
        <v>3.1589999999999998</v>
      </c>
      <c r="M2397" s="72">
        <v>30.692</v>
      </c>
      <c r="N2397" s="12">
        <v>135.19999999999999</v>
      </c>
      <c r="O2397" s="72">
        <v>5.0620000000000003</v>
      </c>
      <c r="P2397" s="72">
        <v>23.696000000000002</v>
      </c>
      <c r="Q2397" s="12">
        <v>44.203000000000003</v>
      </c>
      <c r="R2397" s="72">
        <v>1.655</v>
      </c>
      <c r="S2397" s="72">
        <v>59.511000000000003</v>
      </c>
      <c r="T2397" s="12">
        <v>179.40299999999999</v>
      </c>
      <c r="U2397" s="72">
        <v>6.7169999999999996</v>
      </c>
      <c r="V2397" s="72">
        <v>20.132999999999999</v>
      </c>
      <c r="W2397" s="12">
        <v>880.76900000000001</v>
      </c>
      <c r="X2397" s="72">
        <v>32.976999999999997</v>
      </c>
      <c r="Y2397" s="72">
        <v>9.0879999999999992</v>
      </c>
      <c r="Z2397" s="12">
        <v>1060.171</v>
      </c>
      <c r="AA2397" s="72">
        <v>39.694000000000003</v>
      </c>
      <c r="AB2397" s="72">
        <v>7.6520000000000001</v>
      </c>
      <c r="AC2397" s="12">
        <v>1945.683</v>
      </c>
      <c r="AD2397" s="72">
        <v>72.849000000000004</v>
      </c>
      <c r="AE2397" s="72">
        <v>4.3179999999999996</v>
      </c>
      <c r="AF2397" s="12">
        <v>4.1399999999999997</v>
      </c>
      <c r="AG2397" s="72">
        <v>0.155</v>
      </c>
      <c r="AH2397" s="72">
        <v>122.45099999999999</v>
      </c>
      <c r="AI2397" s="12">
        <v>56.780999999999999</v>
      </c>
      <c r="AJ2397" s="72">
        <v>2.1259999999999999</v>
      </c>
      <c r="AK2397" s="72">
        <v>39.24</v>
      </c>
      <c r="AL2397" s="12">
        <v>60.920999999999999</v>
      </c>
      <c r="AM2397" s="72">
        <v>2.2810000000000001</v>
      </c>
      <c r="AN2397" s="72">
        <v>34.768000000000001</v>
      </c>
      <c r="AO2397" s="12">
        <v>2006.605</v>
      </c>
      <c r="AP2397" s="72">
        <v>75.13</v>
      </c>
      <c r="AQ2397" s="72">
        <v>4.556</v>
      </c>
      <c r="AR2397" s="12">
        <v>91.063999999999993</v>
      </c>
      <c r="AS2397" s="72">
        <v>3.41</v>
      </c>
      <c r="AT2397" s="72">
        <v>33.902000000000001</v>
      </c>
      <c r="AU2397" s="12">
        <v>20.233000000000001</v>
      </c>
      <c r="AV2397" s="72">
        <v>0.75800000000000001</v>
      </c>
      <c r="AW2397" s="72">
        <v>64.622</v>
      </c>
      <c r="AX2397" s="12">
        <v>64.864999999999995</v>
      </c>
      <c r="AY2397" s="72">
        <v>2.4289999999999998</v>
      </c>
      <c r="AZ2397" s="72">
        <v>30.67</v>
      </c>
      <c r="BA2397" s="12">
        <v>85.097999999999999</v>
      </c>
      <c r="BB2397" s="72">
        <v>3.1859999999999999</v>
      </c>
      <c r="BC2397" s="72">
        <v>23.884</v>
      </c>
      <c r="BD2397" s="12">
        <v>57.718000000000004</v>
      </c>
      <c r="BE2397" s="72">
        <v>2.161</v>
      </c>
      <c r="BF2397" s="72">
        <v>30.245000000000001</v>
      </c>
      <c r="BG2397" s="12">
        <v>142.816</v>
      </c>
      <c r="BH2397" s="72">
        <v>5.3470000000000004</v>
      </c>
      <c r="BI2397" s="72">
        <v>17.5</v>
      </c>
      <c r="BJ2397" s="12">
        <v>426.238</v>
      </c>
      <c r="BK2397" s="72">
        <v>15.959</v>
      </c>
      <c r="BL2397" s="72">
        <v>11.893000000000001</v>
      </c>
      <c r="BM2397" s="12">
        <v>4.133</v>
      </c>
      <c r="BN2397" s="72">
        <v>0.155</v>
      </c>
      <c r="BO2397" s="72">
        <v>91.13</v>
      </c>
      <c r="BP2397" s="12">
        <v>430.37099999999998</v>
      </c>
      <c r="BQ2397" s="72">
        <v>16.114000000000001</v>
      </c>
      <c r="BR2397" s="72">
        <v>11.693</v>
      </c>
      <c r="BS2397" s="12">
        <v>664.25</v>
      </c>
      <c r="BT2397" s="72">
        <v>24.87</v>
      </c>
      <c r="BU2397" s="72">
        <v>5.992</v>
      </c>
      <c r="BV2397" s="12">
        <v>2670.8539999999998</v>
      </c>
      <c r="BW2397" s="72">
        <v>100</v>
      </c>
      <c r="BX2397" s="72">
        <v>3.4129999999999998</v>
      </c>
      <c r="BY2397" s="13"/>
      <c r="BZ2397" s="13"/>
    </row>
    <row r="2398" spans="1:78" ht="12.75" customHeight="1">
      <c r="A2398" s="122" t="s">
        <v>65</v>
      </c>
      <c r="B2398" s="71" t="s">
        <v>70</v>
      </c>
      <c r="C2398" s="71" t="s">
        <v>25</v>
      </c>
      <c r="D2398" s="34">
        <v>44896</v>
      </c>
      <c r="E2398" s="12">
        <v>951.20600000000002</v>
      </c>
      <c r="F2398" s="72">
        <v>36.412999999999997</v>
      </c>
      <c r="G2398" s="72">
        <v>7.9390000000000001</v>
      </c>
      <c r="H2398" s="12">
        <v>43.16</v>
      </c>
      <c r="I2398" s="72">
        <v>1.6519999999999999</v>
      </c>
      <c r="J2398" s="72">
        <v>38.124000000000002</v>
      </c>
      <c r="K2398" s="12">
        <v>56.628</v>
      </c>
      <c r="L2398" s="72">
        <v>2.1680000000000001</v>
      </c>
      <c r="M2398" s="72">
        <v>36.209000000000003</v>
      </c>
      <c r="N2398" s="12">
        <v>99.787999999999997</v>
      </c>
      <c r="O2398" s="72">
        <v>3.82</v>
      </c>
      <c r="P2398" s="72">
        <v>29.588000000000001</v>
      </c>
      <c r="Q2398" s="12">
        <v>15.587</v>
      </c>
      <c r="R2398" s="72">
        <v>0.59699999999999998</v>
      </c>
      <c r="S2398" s="72">
        <v>57.567</v>
      </c>
      <c r="T2398" s="12">
        <v>115.374</v>
      </c>
      <c r="U2398" s="72">
        <v>4.4169999999999998</v>
      </c>
      <c r="V2398" s="72">
        <v>26.324999999999999</v>
      </c>
      <c r="W2398" s="12">
        <v>919.82600000000002</v>
      </c>
      <c r="X2398" s="72">
        <v>35.212000000000003</v>
      </c>
      <c r="Y2398" s="72">
        <v>6.7210000000000001</v>
      </c>
      <c r="Z2398" s="12">
        <v>1035.2</v>
      </c>
      <c r="AA2398" s="72">
        <v>39.628</v>
      </c>
      <c r="AB2398" s="72">
        <v>6.3449999999999998</v>
      </c>
      <c r="AC2398" s="12">
        <v>1986.4059999999999</v>
      </c>
      <c r="AD2398" s="72">
        <v>76.042000000000002</v>
      </c>
      <c r="AE2398" s="72">
        <v>4.9530000000000003</v>
      </c>
      <c r="AF2398" s="12">
        <v>0</v>
      </c>
      <c r="AG2398" s="72">
        <v>0</v>
      </c>
      <c r="AH2398" s="72">
        <v>0</v>
      </c>
      <c r="AI2398" s="12">
        <v>54.874000000000002</v>
      </c>
      <c r="AJ2398" s="72">
        <v>2.101</v>
      </c>
      <c r="AK2398" s="72">
        <v>31.423999999999999</v>
      </c>
      <c r="AL2398" s="12">
        <v>54.874000000000002</v>
      </c>
      <c r="AM2398" s="72">
        <v>2.101</v>
      </c>
      <c r="AN2398" s="72">
        <v>31.423999999999999</v>
      </c>
      <c r="AO2398" s="12">
        <v>2041.28</v>
      </c>
      <c r="AP2398" s="72">
        <v>78.141999999999996</v>
      </c>
      <c r="AQ2398" s="72">
        <v>4.8789999999999996</v>
      </c>
      <c r="AR2398" s="12">
        <v>26.512</v>
      </c>
      <c r="AS2398" s="72">
        <v>1.0149999999999999</v>
      </c>
      <c r="AT2398" s="72">
        <v>53.941000000000003</v>
      </c>
      <c r="AU2398" s="12">
        <v>2.851</v>
      </c>
      <c r="AV2398" s="72">
        <v>0.109</v>
      </c>
      <c r="AW2398" s="72">
        <v>84.402000000000001</v>
      </c>
      <c r="AX2398" s="12">
        <v>52.563000000000002</v>
      </c>
      <c r="AY2398" s="72">
        <v>2.012</v>
      </c>
      <c r="AZ2398" s="72">
        <v>34.81</v>
      </c>
      <c r="BA2398" s="12">
        <v>55.414000000000001</v>
      </c>
      <c r="BB2398" s="72">
        <v>2.121</v>
      </c>
      <c r="BC2398" s="72">
        <v>32.865000000000002</v>
      </c>
      <c r="BD2398" s="12">
        <v>72.674000000000007</v>
      </c>
      <c r="BE2398" s="72">
        <v>2.782</v>
      </c>
      <c r="BF2398" s="72">
        <v>35.954000000000001</v>
      </c>
      <c r="BG2398" s="12">
        <v>128.08799999999999</v>
      </c>
      <c r="BH2398" s="72">
        <v>4.9029999999999996</v>
      </c>
      <c r="BI2398" s="72">
        <v>21.43</v>
      </c>
      <c r="BJ2398" s="12">
        <v>392.4</v>
      </c>
      <c r="BK2398" s="72">
        <v>15.021000000000001</v>
      </c>
      <c r="BL2398" s="72">
        <v>14.090999999999999</v>
      </c>
      <c r="BM2398" s="12">
        <v>23.981999999999999</v>
      </c>
      <c r="BN2398" s="72">
        <v>0.91800000000000004</v>
      </c>
      <c r="BO2398" s="72">
        <v>59.911000000000001</v>
      </c>
      <c r="BP2398" s="12">
        <v>416.38200000000001</v>
      </c>
      <c r="BQ2398" s="72">
        <v>15.94</v>
      </c>
      <c r="BR2398" s="72">
        <v>12.676</v>
      </c>
      <c r="BS2398" s="12">
        <v>570.98199999999997</v>
      </c>
      <c r="BT2398" s="72">
        <v>21.858000000000001</v>
      </c>
      <c r="BU2398" s="72">
        <v>10.5</v>
      </c>
      <c r="BV2398" s="12">
        <v>2612.2620000000002</v>
      </c>
      <c r="BW2398" s="72">
        <v>100</v>
      </c>
      <c r="BX2398" s="72">
        <v>4.1909999999999998</v>
      </c>
      <c r="BY2398" s="13"/>
      <c r="BZ2398" s="13"/>
    </row>
    <row r="2399" spans="1:78" ht="12.75" customHeight="1">
      <c r="A2399" s="122" t="s">
        <v>65</v>
      </c>
      <c r="B2399" s="71" t="s">
        <v>70</v>
      </c>
      <c r="C2399" s="71" t="s">
        <v>25</v>
      </c>
      <c r="D2399" s="34">
        <v>44986</v>
      </c>
      <c r="E2399" s="12">
        <v>990.25099999999998</v>
      </c>
      <c r="F2399" s="72">
        <v>36.744</v>
      </c>
      <c r="G2399" s="72">
        <v>5.4720000000000004</v>
      </c>
      <c r="H2399" s="12">
        <v>65.046999999999997</v>
      </c>
      <c r="I2399" s="72">
        <v>2.4140000000000001</v>
      </c>
      <c r="J2399" s="72">
        <v>26.004999999999999</v>
      </c>
      <c r="K2399" s="12">
        <v>58.488999999999997</v>
      </c>
      <c r="L2399" s="72">
        <v>2.17</v>
      </c>
      <c r="M2399" s="72">
        <v>29.591000000000001</v>
      </c>
      <c r="N2399" s="12">
        <v>123.536</v>
      </c>
      <c r="O2399" s="72">
        <v>4.5839999999999996</v>
      </c>
      <c r="P2399" s="72">
        <v>17.760000000000002</v>
      </c>
      <c r="Q2399" s="12">
        <v>35.805</v>
      </c>
      <c r="R2399" s="72">
        <v>1.329</v>
      </c>
      <c r="S2399" s="72">
        <v>32.841000000000001</v>
      </c>
      <c r="T2399" s="12">
        <v>159.34</v>
      </c>
      <c r="U2399" s="72">
        <v>5.9119999999999999</v>
      </c>
      <c r="V2399" s="72">
        <v>14.04</v>
      </c>
      <c r="W2399" s="12">
        <v>916.37400000000002</v>
      </c>
      <c r="X2399" s="72">
        <v>34.003</v>
      </c>
      <c r="Y2399" s="72">
        <v>5.6660000000000004</v>
      </c>
      <c r="Z2399" s="12">
        <v>1075.7149999999999</v>
      </c>
      <c r="AA2399" s="72">
        <v>39.914999999999999</v>
      </c>
      <c r="AB2399" s="72">
        <v>4.048</v>
      </c>
      <c r="AC2399" s="12">
        <v>2065.9659999999999</v>
      </c>
      <c r="AD2399" s="72">
        <v>76.66</v>
      </c>
      <c r="AE2399" s="72">
        <v>3.1560000000000001</v>
      </c>
      <c r="AF2399" s="12">
        <v>0</v>
      </c>
      <c r="AG2399" s="72">
        <v>0</v>
      </c>
      <c r="AH2399" s="72">
        <v>0</v>
      </c>
      <c r="AI2399" s="12">
        <v>57.738999999999997</v>
      </c>
      <c r="AJ2399" s="72">
        <v>2.1419999999999999</v>
      </c>
      <c r="AK2399" s="72">
        <v>28.161999999999999</v>
      </c>
      <c r="AL2399" s="12">
        <v>57.738999999999997</v>
      </c>
      <c r="AM2399" s="72">
        <v>2.1419999999999999</v>
      </c>
      <c r="AN2399" s="72">
        <v>28.161999999999999</v>
      </c>
      <c r="AO2399" s="12">
        <v>2123.7040000000002</v>
      </c>
      <c r="AP2399" s="72">
        <v>78.802000000000007</v>
      </c>
      <c r="AQ2399" s="72">
        <v>3.16</v>
      </c>
      <c r="AR2399" s="12">
        <v>90.57</v>
      </c>
      <c r="AS2399" s="72">
        <v>3.3610000000000002</v>
      </c>
      <c r="AT2399" s="72">
        <v>25.396000000000001</v>
      </c>
      <c r="AU2399" s="12">
        <v>7.4870000000000001</v>
      </c>
      <c r="AV2399" s="72">
        <v>0.27800000000000002</v>
      </c>
      <c r="AW2399" s="72">
        <v>42.030999999999999</v>
      </c>
      <c r="AX2399" s="12">
        <v>99.572000000000003</v>
      </c>
      <c r="AY2399" s="72">
        <v>3.6949999999999998</v>
      </c>
      <c r="AZ2399" s="72">
        <v>22.169</v>
      </c>
      <c r="BA2399" s="12">
        <v>107.059</v>
      </c>
      <c r="BB2399" s="72">
        <v>3.9729999999999999</v>
      </c>
      <c r="BC2399" s="72">
        <v>20.846</v>
      </c>
      <c r="BD2399" s="12">
        <v>73.825000000000003</v>
      </c>
      <c r="BE2399" s="72">
        <v>2.7389999999999999</v>
      </c>
      <c r="BF2399" s="72">
        <v>30.347000000000001</v>
      </c>
      <c r="BG2399" s="12">
        <v>180.88399999999999</v>
      </c>
      <c r="BH2399" s="72">
        <v>6.7119999999999997</v>
      </c>
      <c r="BI2399" s="72">
        <v>14.375999999999999</v>
      </c>
      <c r="BJ2399" s="12">
        <v>265.483</v>
      </c>
      <c r="BK2399" s="72">
        <v>9.8510000000000009</v>
      </c>
      <c r="BL2399" s="72">
        <v>12.43</v>
      </c>
      <c r="BM2399" s="12">
        <v>34.341000000000001</v>
      </c>
      <c r="BN2399" s="72">
        <v>1.274</v>
      </c>
      <c r="BO2399" s="72">
        <v>37.177</v>
      </c>
      <c r="BP2399" s="12">
        <v>299.82400000000001</v>
      </c>
      <c r="BQ2399" s="72">
        <v>11.125</v>
      </c>
      <c r="BR2399" s="72">
        <v>10.776</v>
      </c>
      <c r="BS2399" s="12">
        <v>571.279</v>
      </c>
      <c r="BT2399" s="72">
        <v>21.198</v>
      </c>
      <c r="BU2399" s="72">
        <v>6.7629999999999999</v>
      </c>
      <c r="BV2399" s="12">
        <v>2694.9830000000002</v>
      </c>
      <c r="BW2399" s="72">
        <v>100</v>
      </c>
      <c r="BX2399" s="72">
        <v>3.1379999999999999</v>
      </c>
      <c r="BY2399" s="13"/>
      <c r="BZ2399" s="13"/>
    </row>
    <row r="2400" spans="1:78" ht="12.75" customHeight="1">
      <c r="A2400" s="122" t="s">
        <v>65</v>
      </c>
      <c r="B2400" s="71" t="s">
        <v>70</v>
      </c>
      <c r="C2400" s="71" t="s">
        <v>25</v>
      </c>
      <c r="D2400" s="34">
        <v>45078</v>
      </c>
      <c r="E2400" s="12">
        <v>959.70500000000004</v>
      </c>
      <c r="F2400" s="72">
        <v>36.418999999999997</v>
      </c>
      <c r="G2400" s="72">
        <v>3.879</v>
      </c>
      <c r="H2400" s="12">
        <v>79.069999999999993</v>
      </c>
      <c r="I2400" s="72">
        <v>3.0009999999999999</v>
      </c>
      <c r="J2400" s="72">
        <v>32.628999999999998</v>
      </c>
      <c r="K2400" s="12">
        <v>60.591999999999999</v>
      </c>
      <c r="L2400" s="72">
        <v>2.2989999999999999</v>
      </c>
      <c r="M2400" s="72">
        <v>31.683</v>
      </c>
      <c r="N2400" s="12">
        <v>139.66200000000001</v>
      </c>
      <c r="O2400" s="72">
        <v>5.3</v>
      </c>
      <c r="P2400" s="72">
        <v>24.449000000000002</v>
      </c>
      <c r="Q2400" s="12">
        <v>26.456</v>
      </c>
      <c r="R2400" s="72">
        <v>1.004</v>
      </c>
      <c r="S2400" s="72">
        <v>31.094999999999999</v>
      </c>
      <c r="T2400" s="12">
        <v>166.11699999999999</v>
      </c>
      <c r="U2400" s="72">
        <v>6.3040000000000003</v>
      </c>
      <c r="V2400" s="72">
        <v>20.655000000000001</v>
      </c>
      <c r="W2400" s="12">
        <v>860.30499999999995</v>
      </c>
      <c r="X2400" s="72">
        <v>32.646999999999998</v>
      </c>
      <c r="Y2400" s="72">
        <v>6.46</v>
      </c>
      <c r="Z2400" s="12">
        <v>1026.422</v>
      </c>
      <c r="AA2400" s="72">
        <v>38.951000000000001</v>
      </c>
      <c r="AB2400" s="72">
        <v>4.7930000000000001</v>
      </c>
      <c r="AC2400" s="12">
        <v>1986.127</v>
      </c>
      <c r="AD2400" s="72">
        <v>75.370999999999995</v>
      </c>
      <c r="AE2400" s="72">
        <v>3.07</v>
      </c>
      <c r="AF2400" s="12">
        <v>0</v>
      </c>
      <c r="AG2400" s="72">
        <v>0</v>
      </c>
      <c r="AH2400" s="72">
        <v>0</v>
      </c>
      <c r="AI2400" s="12">
        <v>57.031999999999996</v>
      </c>
      <c r="AJ2400" s="72">
        <v>2.1640000000000001</v>
      </c>
      <c r="AK2400" s="72">
        <v>25.71</v>
      </c>
      <c r="AL2400" s="12">
        <v>57.031999999999996</v>
      </c>
      <c r="AM2400" s="72">
        <v>2.1640000000000001</v>
      </c>
      <c r="AN2400" s="72">
        <v>25.71</v>
      </c>
      <c r="AO2400" s="12">
        <v>2043.1590000000001</v>
      </c>
      <c r="AP2400" s="72">
        <v>77.534999999999997</v>
      </c>
      <c r="AQ2400" s="72">
        <v>2.8519999999999999</v>
      </c>
      <c r="AR2400" s="12">
        <v>42.473999999999997</v>
      </c>
      <c r="AS2400" s="72">
        <v>1.6120000000000001</v>
      </c>
      <c r="AT2400" s="72">
        <v>31.581</v>
      </c>
      <c r="AU2400" s="12">
        <v>5.327</v>
      </c>
      <c r="AV2400" s="72">
        <v>0.20200000000000001</v>
      </c>
      <c r="AW2400" s="72">
        <v>59.997</v>
      </c>
      <c r="AX2400" s="12">
        <v>49.25</v>
      </c>
      <c r="AY2400" s="72">
        <v>1.869</v>
      </c>
      <c r="AZ2400" s="72">
        <v>32.247</v>
      </c>
      <c r="BA2400" s="12">
        <v>54.576999999999998</v>
      </c>
      <c r="BB2400" s="72">
        <v>2.0710000000000002</v>
      </c>
      <c r="BC2400" s="72">
        <v>29.606999999999999</v>
      </c>
      <c r="BD2400" s="12">
        <v>66.367999999999995</v>
      </c>
      <c r="BE2400" s="72">
        <v>2.5190000000000001</v>
      </c>
      <c r="BF2400" s="72">
        <v>19.981000000000002</v>
      </c>
      <c r="BG2400" s="12">
        <v>120.94499999999999</v>
      </c>
      <c r="BH2400" s="72">
        <v>4.59</v>
      </c>
      <c r="BI2400" s="72">
        <v>19.437999999999999</v>
      </c>
      <c r="BJ2400" s="12">
        <v>385.94</v>
      </c>
      <c r="BK2400" s="72">
        <v>14.646000000000001</v>
      </c>
      <c r="BL2400" s="72">
        <v>9.5250000000000004</v>
      </c>
      <c r="BM2400" s="12">
        <v>42.633000000000003</v>
      </c>
      <c r="BN2400" s="72">
        <v>1.6180000000000001</v>
      </c>
      <c r="BO2400" s="72">
        <v>38.677999999999997</v>
      </c>
      <c r="BP2400" s="12">
        <v>428.57299999999998</v>
      </c>
      <c r="BQ2400" s="72">
        <v>16.263999999999999</v>
      </c>
      <c r="BR2400" s="72">
        <v>8.7710000000000008</v>
      </c>
      <c r="BS2400" s="12">
        <v>591.99300000000005</v>
      </c>
      <c r="BT2400" s="72">
        <v>22.465</v>
      </c>
      <c r="BU2400" s="72">
        <v>6.2619999999999996</v>
      </c>
      <c r="BV2400" s="12">
        <v>2635.1509999999998</v>
      </c>
      <c r="BW2400" s="72">
        <v>100</v>
      </c>
      <c r="BX2400" s="72">
        <v>2.641</v>
      </c>
      <c r="BY2400" s="13"/>
      <c r="BZ2400" s="13"/>
    </row>
    <row r="2401" spans="1:78" ht="12.75" customHeight="1">
      <c r="A2401" s="122" t="s">
        <v>65</v>
      </c>
      <c r="B2401" s="71" t="s">
        <v>70</v>
      </c>
      <c r="C2401" s="71" t="s">
        <v>25</v>
      </c>
      <c r="D2401" s="34">
        <v>45170</v>
      </c>
      <c r="E2401" s="12">
        <v>1079.6610000000001</v>
      </c>
      <c r="F2401" s="72">
        <v>38.533000000000001</v>
      </c>
      <c r="G2401" s="72">
        <v>5.0819999999999999</v>
      </c>
      <c r="H2401" s="12">
        <v>41.680999999999997</v>
      </c>
      <c r="I2401" s="72">
        <v>1.488</v>
      </c>
      <c r="J2401" s="72">
        <v>32.088999999999999</v>
      </c>
      <c r="K2401" s="12">
        <v>58.203000000000003</v>
      </c>
      <c r="L2401" s="72">
        <v>2.077</v>
      </c>
      <c r="M2401" s="72">
        <v>25.574000000000002</v>
      </c>
      <c r="N2401" s="12">
        <v>99.885000000000005</v>
      </c>
      <c r="O2401" s="72">
        <v>3.5649999999999999</v>
      </c>
      <c r="P2401" s="72">
        <v>20.760999999999999</v>
      </c>
      <c r="Q2401" s="12">
        <v>15.461</v>
      </c>
      <c r="R2401" s="72">
        <v>0.55200000000000005</v>
      </c>
      <c r="S2401" s="72">
        <v>51.289000000000001</v>
      </c>
      <c r="T2401" s="12">
        <v>115.345</v>
      </c>
      <c r="U2401" s="72">
        <v>4.117</v>
      </c>
      <c r="V2401" s="72">
        <v>20.521999999999998</v>
      </c>
      <c r="W2401" s="12">
        <v>941.61900000000003</v>
      </c>
      <c r="X2401" s="72">
        <v>33.606000000000002</v>
      </c>
      <c r="Y2401" s="72">
        <v>6.181</v>
      </c>
      <c r="Z2401" s="12">
        <v>1056.9649999999999</v>
      </c>
      <c r="AA2401" s="72">
        <v>37.722999999999999</v>
      </c>
      <c r="AB2401" s="72">
        <v>6.2709999999999999</v>
      </c>
      <c r="AC2401" s="12">
        <v>2136.6260000000002</v>
      </c>
      <c r="AD2401" s="72">
        <v>76.256</v>
      </c>
      <c r="AE2401" s="72">
        <v>3.4430000000000001</v>
      </c>
      <c r="AF2401" s="12">
        <v>10.872999999999999</v>
      </c>
      <c r="AG2401" s="72">
        <v>0.38800000000000001</v>
      </c>
      <c r="AH2401" s="72">
        <v>67.626000000000005</v>
      </c>
      <c r="AI2401" s="12">
        <v>58.378999999999998</v>
      </c>
      <c r="AJ2401" s="72">
        <v>2.0840000000000001</v>
      </c>
      <c r="AK2401" s="72">
        <v>22.555</v>
      </c>
      <c r="AL2401" s="12">
        <v>69.251999999999995</v>
      </c>
      <c r="AM2401" s="72">
        <v>2.472</v>
      </c>
      <c r="AN2401" s="72">
        <v>16.890999999999998</v>
      </c>
      <c r="AO2401" s="12">
        <v>2205.8780000000002</v>
      </c>
      <c r="AP2401" s="72">
        <v>78.727999999999994</v>
      </c>
      <c r="AQ2401" s="72">
        <v>3.258</v>
      </c>
      <c r="AR2401" s="12">
        <v>71.680000000000007</v>
      </c>
      <c r="AS2401" s="72">
        <v>2.5579999999999998</v>
      </c>
      <c r="AT2401" s="72">
        <v>20.978000000000002</v>
      </c>
      <c r="AU2401" s="12">
        <v>9.9469999999999992</v>
      </c>
      <c r="AV2401" s="72">
        <v>0.35499999999999998</v>
      </c>
      <c r="AW2401" s="72">
        <v>69.736999999999995</v>
      </c>
      <c r="AX2401" s="12">
        <v>78.344999999999999</v>
      </c>
      <c r="AY2401" s="72">
        <v>2.7959999999999998</v>
      </c>
      <c r="AZ2401" s="72">
        <v>26.640999999999998</v>
      </c>
      <c r="BA2401" s="12">
        <v>88.290999999999997</v>
      </c>
      <c r="BB2401" s="72">
        <v>3.1509999999999998</v>
      </c>
      <c r="BC2401" s="72">
        <v>28.093</v>
      </c>
      <c r="BD2401" s="12">
        <v>73.438000000000002</v>
      </c>
      <c r="BE2401" s="72">
        <v>2.621</v>
      </c>
      <c r="BF2401" s="72">
        <v>22.664000000000001</v>
      </c>
      <c r="BG2401" s="12">
        <v>161.72999999999999</v>
      </c>
      <c r="BH2401" s="72">
        <v>5.7720000000000002</v>
      </c>
      <c r="BI2401" s="72">
        <v>16.495999999999999</v>
      </c>
      <c r="BJ2401" s="12">
        <v>348.221</v>
      </c>
      <c r="BK2401" s="72">
        <v>12.428000000000001</v>
      </c>
      <c r="BL2401" s="72">
        <v>11.148</v>
      </c>
      <c r="BM2401" s="12">
        <v>14.396000000000001</v>
      </c>
      <c r="BN2401" s="72">
        <v>0.51400000000000001</v>
      </c>
      <c r="BO2401" s="72">
        <v>83.305999999999997</v>
      </c>
      <c r="BP2401" s="12">
        <v>362.61599999999999</v>
      </c>
      <c r="BQ2401" s="72">
        <v>12.942</v>
      </c>
      <c r="BR2401" s="72">
        <v>11.372999999999999</v>
      </c>
      <c r="BS2401" s="12">
        <v>596.02599999999995</v>
      </c>
      <c r="BT2401" s="72">
        <v>21.271999999999998</v>
      </c>
      <c r="BU2401" s="72">
        <v>8.0830000000000002</v>
      </c>
      <c r="BV2401" s="12">
        <v>2801.904</v>
      </c>
      <c r="BW2401" s="72">
        <v>100</v>
      </c>
      <c r="BX2401" s="72">
        <v>3.4319999999999999</v>
      </c>
      <c r="BY2401" s="13"/>
      <c r="BZ2401" s="13"/>
    </row>
    <row r="2402" spans="1:78" ht="12.75" customHeight="1">
      <c r="A2402" s="122" t="s">
        <v>65</v>
      </c>
      <c r="B2402" s="71" t="s">
        <v>70</v>
      </c>
      <c r="C2402" s="71" t="s">
        <v>25</v>
      </c>
      <c r="D2402" s="34">
        <v>45261</v>
      </c>
      <c r="E2402" s="12">
        <v>1008.436</v>
      </c>
      <c r="F2402" s="72">
        <v>35.825000000000003</v>
      </c>
      <c r="G2402" s="72">
        <v>5.3209999999999997</v>
      </c>
      <c r="H2402" s="12">
        <v>64.637</v>
      </c>
      <c r="I2402" s="72">
        <v>2.2959999999999998</v>
      </c>
      <c r="J2402" s="72">
        <v>24.661999999999999</v>
      </c>
      <c r="K2402" s="12">
        <v>80.045000000000002</v>
      </c>
      <c r="L2402" s="72">
        <v>2.8439999999999999</v>
      </c>
      <c r="M2402" s="72">
        <v>26.082999999999998</v>
      </c>
      <c r="N2402" s="12">
        <v>144.68299999999999</v>
      </c>
      <c r="O2402" s="72">
        <v>5.14</v>
      </c>
      <c r="P2402" s="72">
        <v>17.344999999999999</v>
      </c>
      <c r="Q2402" s="12">
        <v>46.552999999999997</v>
      </c>
      <c r="R2402" s="72">
        <v>1.6539999999999999</v>
      </c>
      <c r="S2402" s="72">
        <v>28.056999999999999</v>
      </c>
      <c r="T2402" s="12">
        <v>191.23500000000001</v>
      </c>
      <c r="U2402" s="72">
        <v>6.7939999999999996</v>
      </c>
      <c r="V2402" s="72">
        <v>11.769</v>
      </c>
      <c r="W2402" s="12">
        <v>970.88599999999997</v>
      </c>
      <c r="X2402" s="72">
        <v>34.491</v>
      </c>
      <c r="Y2402" s="72">
        <v>4.8479999999999999</v>
      </c>
      <c r="Z2402" s="12">
        <v>1162.1210000000001</v>
      </c>
      <c r="AA2402" s="72">
        <v>41.283999999999999</v>
      </c>
      <c r="AB2402" s="72">
        <v>3.8620000000000001</v>
      </c>
      <c r="AC2402" s="12">
        <v>2170.558</v>
      </c>
      <c r="AD2402" s="72">
        <v>77.108999999999995</v>
      </c>
      <c r="AE2402" s="72">
        <v>3.496</v>
      </c>
      <c r="AF2402" s="12">
        <v>0</v>
      </c>
      <c r="AG2402" s="72">
        <v>0</v>
      </c>
      <c r="AH2402" s="72">
        <v>0</v>
      </c>
      <c r="AI2402" s="12">
        <v>58.908000000000001</v>
      </c>
      <c r="AJ2402" s="72">
        <v>2.093</v>
      </c>
      <c r="AK2402" s="72">
        <v>25.734999999999999</v>
      </c>
      <c r="AL2402" s="12">
        <v>58.908000000000001</v>
      </c>
      <c r="AM2402" s="72">
        <v>2.093</v>
      </c>
      <c r="AN2402" s="72">
        <v>25.734999999999999</v>
      </c>
      <c r="AO2402" s="12">
        <v>2229.4659999999999</v>
      </c>
      <c r="AP2402" s="72">
        <v>79.201999999999998</v>
      </c>
      <c r="AQ2402" s="72">
        <v>3.5910000000000002</v>
      </c>
      <c r="AR2402" s="12">
        <v>43.91</v>
      </c>
      <c r="AS2402" s="72">
        <v>1.56</v>
      </c>
      <c r="AT2402" s="72">
        <v>39.646000000000001</v>
      </c>
      <c r="AU2402" s="12">
        <v>13.082000000000001</v>
      </c>
      <c r="AV2402" s="72">
        <v>0.46500000000000002</v>
      </c>
      <c r="AW2402" s="72">
        <v>48.683</v>
      </c>
      <c r="AX2402" s="12">
        <v>82.055999999999997</v>
      </c>
      <c r="AY2402" s="72">
        <v>2.915</v>
      </c>
      <c r="AZ2402" s="72">
        <v>25.35</v>
      </c>
      <c r="BA2402" s="12">
        <v>95.137</v>
      </c>
      <c r="BB2402" s="72">
        <v>3.38</v>
      </c>
      <c r="BC2402" s="72">
        <v>25.145</v>
      </c>
      <c r="BD2402" s="12">
        <v>55.76</v>
      </c>
      <c r="BE2402" s="72">
        <v>1.9810000000000001</v>
      </c>
      <c r="BF2402" s="72">
        <v>27.068000000000001</v>
      </c>
      <c r="BG2402" s="12">
        <v>150.89699999999999</v>
      </c>
      <c r="BH2402" s="72">
        <v>5.3609999999999998</v>
      </c>
      <c r="BI2402" s="72">
        <v>17.66</v>
      </c>
      <c r="BJ2402" s="12">
        <v>356.70699999999999</v>
      </c>
      <c r="BK2402" s="72">
        <v>12.672000000000001</v>
      </c>
      <c r="BL2402" s="72">
        <v>10.023</v>
      </c>
      <c r="BM2402" s="12">
        <v>33.936999999999998</v>
      </c>
      <c r="BN2402" s="72">
        <v>1.206</v>
      </c>
      <c r="BO2402" s="72">
        <v>35.091999999999999</v>
      </c>
      <c r="BP2402" s="12">
        <v>390.64400000000001</v>
      </c>
      <c r="BQ2402" s="72">
        <v>13.878</v>
      </c>
      <c r="BR2402" s="72">
        <v>9.7469999999999999</v>
      </c>
      <c r="BS2402" s="12">
        <v>585.45000000000005</v>
      </c>
      <c r="BT2402" s="72">
        <v>20.797999999999998</v>
      </c>
      <c r="BU2402" s="72">
        <v>7.1120000000000001</v>
      </c>
      <c r="BV2402" s="12">
        <v>2814.9160000000002</v>
      </c>
      <c r="BW2402" s="72">
        <v>100</v>
      </c>
      <c r="BX2402" s="72">
        <v>2.99</v>
      </c>
      <c r="BY2402" s="13"/>
      <c r="BZ2402" s="13"/>
    </row>
    <row r="2403" spans="1:78" ht="12.75" customHeight="1">
      <c r="A2403" s="122" t="s">
        <v>65</v>
      </c>
      <c r="B2403" s="71" t="s">
        <v>70</v>
      </c>
      <c r="C2403" s="71" t="s">
        <v>25</v>
      </c>
      <c r="D2403" s="34">
        <v>45352</v>
      </c>
      <c r="E2403" s="12">
        <v>1060.1010000000001</v>
      </c>
      <c r="F2403" s="72">
        <v>39.808999999999997</v>
      </c>
      <c r="G2403" s="72">
        <v>6.1769999999999996</v>
      </c>
      <c r="H2403" s="12">
        <v>52.616999999999997</v>
      </c>
      <c r="I2403" s="72">
        <v>1.976</v>
      </c>
      <c r="J2403" s="72">
        <v>26.324000000000002</v>
      </c>
      <c r="K2403" s="12">
        <v>39.822000000000003</v>
      </c>
      <c r="L2403" s="72">
        <v>1.4950000000000001</v>
      </c>
      <c r="M2403" s="72">
        <v>26.181000000000001</v>
      </c>
      <c r="N2403" s="12">
        <v>92.438999999999993</v>
      </c>
      <c r="O2403" s="72">
        <v>3.4710000000000001</v>
      </c>
      <c r="P2403" s="72">
        <v>16.622</v>
      </c>
      <c r="Q2403" s="12">
        <v>41.523000000000003</v>
      </c>
      <c r="R2403" s="72">
        <v>1.5589999999999999</v>
      </c>
      <c r="S2403" s="72">
        <v>32.935000000000002</v>
      </c>
      <c r="T2403" s="12">
        <v>133.96199999999999</v>
      </c>
      <c r="U2403" s="72">
        <v>5.0309999999999997</v>
      </c>
      <c r="V2403" s="72">
        <v>18.503</v>
      </c>
      <c r="W2403" s="12">
        <v>821.178</v>
      </c>
      <c r="X2403" s="72">
        <v>30.837</v>
      </c>
      <c r="Y2403" s="72">
        <v>6.0860000000000003</v>
      </c>
      <c r="Z2403" s="12">
        <v>955.14099999999996</v>
      </c>
      <c r="AA2403" s="72">
        <v>35.866999999999997</v>
      </c>
      <c r="AB2403" s="72">
        <v>5.8739999999999997</v>
      </c>
      <c r="AC2403" s="12">
        <v>2015.242</v>
      </c>
      <c r="AD2403" s="72">
        <v>75.676000000000002</v>
      </c>
      <c r="AE2403" s="72">
        <v>4.2590000000000003</v>
      </c>
      <c r="AF2403" s="12">
        <v>14.170999999999999</v>
      </c>
      <c r="AG2403" s="72">
        <v>0.53200000000000003</v>
      </c>
      <c r="AH2403" s="72">
        <v>59.906999999999996</v>
      </c>
      <c r="AI2403" s="12">
        <v>54.177999999999997</v>
      </c>
      <c r="AJ2403" s="72">
        <v>2.0339999999999998</v>
      </c>
      <c r="AK2403" s="72">
        <v>25.463999999999999</v>
      </c>
      <c r="AL2403" s="12">
        <v>68.349000000000004</v>
      </c>
      <c r="AM2403" s="72">
        <v>2.5670000000000002</v>
      </c>
      <c r="AN2403" s="72">
        <v>21.937999999999999</v>
      </c>
      <c r="AO2403" s="12">
        <v>2083.5909999999999</v>
      </c>
      <c r="AP2403" s="72">
        <v>78.242999999999995</v>
      </c>
      <c r="AQ2403" s="72">
        <v>4.2290000000000001</v>
      </c>
      <c r="AR2403" s="12">
        <v>69.968000000000004</v>
      </c>
      <c r="AS2403" s="72">
        <v>2.6269999999999998</v>
      </c>
      <c r="AT2403" s="72">
        <v>28.472000000000001</v>
      </c>
      <c r="AU2403" s="12">
        <v>4.37</v>
      </c>
      <c r="AV2403" s="72">
        <v>0.16400000000000001</v>
      </c>
      <c r="AW2403" s="72">
        <v>83.147999999999996</v>
      </c>
      <c r="AX2403" s="12">
        <v>77.855000000000004</v>
      </c>
      <c r="AY2403" s="72">
        <v>2.9239999999999999</v>
      </c>
      <c r="AZ2403" s="72">
        <v>24.535</v>
      </c>
      <c r="BA2403" s="12">
        <v>82.224999999999994</v>
      </c>
      <c r="BB2403" s="72">
        <v>3.0880000000000001</v>
      </c>
      <c r="BC2403" s="72">
        <v>23.303000000000001</v>
      </c>
      <c r="BD2403" s="12">
        <v>53.018999999999998</v>
      </c>
      <c r="BE2403" s="72">
        <v>1.9910000000000001</v>
      </c>
      <c r="BF2403" s="72">
        <v>27.173999999999999</v>
      </c>
      <c r="BG2403" s="12">
        <v>135.244</v>
      </c>
      <c r="BH2403" s="72">
        <v>5.0789999999999997</v>
      </c>
      <c r="BI2403" s="72">
        <v>19.463000000000001</v>
      </c>
      <c r="BJ2403" s="12">
        <v>351.52199999999999</v>
      </c>
      <c r="BK2403" s="72">
        <v>13.2</v>
      </c>
      <c r="BL2403" s="72">
        <v>8.2330000000000005</v>
      </c>
      <c r="BM2403" s="12">
        <v>22.663</v>
      </c>
      <c r="BN2403" s="72">
        <v>0.85099999999999998</v>
      </c>
      <c r="BO2403" s="72">
        <v>52.95</v>
      </c>
      <c r="BP2403" s="12">
        <v>374.185</v>
      </c>
      <c r="BQ2403" s="72">
        <v>14.051</v>
      </c>
      <c r="BR2403" s="72">
        <v>9.2240000000000002</v>
      </c>
      <c r="BS2403" s="12">
        <v>579.39700000000005</v>
      </c>
      <c r="BT2403" s="72">
        <v>21.757000000000001</v>
      </c>
      <c r="BU2403" s="72">
        <v>5.8550000000000004</v>
      </c>
      <c r="BV2403" s="12">
        <v>2662.9879999999998</v>
      </c>
      <c r="BW2403" s="72">
        <v>100</v>
      </c>
      <c r="BX2403" s="72">
        <v>3.63</v>
      </c>
      <c r="BY2403" s="13"/>
      <c r="BZ2403" s="13"/>
    </row>
    <row r="2404" spans="1:78" ht="12.75" customHeight="1">
      <c r="A2404" s="122" t="s">
        <v>65</v>
      </c>
      <c r="B2404" s="71" t="s">
        <v>70</v>
      </c>
      <c r="C2404" s="71" t="s">
        <v>25</v>
      </c>
      <c r="D2404" s="34">
        <v>45444</v>
      </c>
      <c r="E2404" s="12">
        <v>1123.0450000000001</v>
      </c>
      <c r="F2404" s="72">
        <v>39.753</v>
      </c>
      <c r="G2404" s="72">
        <v>4.7910000000000004</v>
      </c>
      <c r="H2404" s="12">
        <v>54.081000000000003</v>
      </c>
      <c r="I2404" s="72">
        <v>1.9139999999999999</v>
      </c>
      <c r="J2404" s="72">
        <v>29.384</v>
      </c>
      <c r="K2404" s="12">
        <v>63.393999999999998</v>
      </c>
      <c r="L2404" s="72">
        <v>2.2440000000000002</v>
      </c>
      <c r="M2404" s="72">
        <v>20.738</v>
      </c>
      <c r="N2404" s="12">
        <v>117.47499999999999</v>
      </c>
      <c r="O2404" s="72">
        <v>4.1580000000000004</v>
      </c>
      <c r="P2404" s="72">
        <v>19.655000000000001</v>
      </c>
      <c r="Q2404" s="12">
        <v>53.817</v>
      </c>
      <c r="R2404" s="72">
        <v>1.905</v>
      </c>
      <c r="S2404" s="72">
        <v>30.295000000000002</v>
      </c>
      <c r="T2404" s="12">
        <v>171.292</v>
      </c>
      <c r="U2404" s="72">
        <v>6.0629999999999997</v>
      </c>
      <c r="V2404" s="72">
        <v>13.901</v>
      </c>
      <c r="W2404" s="12">
        <v>838.44200000000001</v>
      </c>
      <c r="X2404" s="72">
        <v>29.678000000000001</v>
      </c>
      <c r="Y2404" s="72">
        <v>5.5640000000000001</v>
      </c>
      <c r="Z2404" s="12">
        <v>1009.734</v>
      </c>
      <c r="AA2404" s="72">
        <v>35.741999999999997</v>
      </c>
      <c r="AB2404" s="72">
        <v>4.7300000000000004</v>
      </c>
      <c r="AC2404" s="12">
        <v>2132.779</v>
      </c>
      <c r="AD2404" s="72">
        <v>75.494</v>
      </c>
      <c r="AE2404" s="72">
        <v>3.6160000000000001</v>
      </c>
      <c r="AF2404" s="12">
        <v>5.0250000000000004</v>
      </c>
      <c r="AG2404" s="72">
        <v>0.17799999999999999</v>
      </c>
      <c r="AH2404" s="72">
        <v>110.97499999999999</v>
      </c>
      <c r="AI2404" s="12">
        <v>47.042999999999999</v>
      </c>
      <c r="AJ2404" s="72">
        <v>1.665</v>
      </c>
      <c r="AK2404" s="72">
        <v>29.63</v>
      </c>
      <c r="AL2404" s="12">
        <v>52.069000000000003</v>
      </c>
      <c r="AM2404" s="72">
        <v>1.843</v>
      </c>
      <c r="AN2404" s="72">
        <v>23.814</v>
      </c>
      <c r="AO2404" s="12">
        <v>2184.8470000000002</v>
      </c>
      <c r="AP2404" s="72">
        <v>77.337000000000003</v>
      </c>
      <c r="AQ2404" s="72">
        <v>3.6179999999999999</v>
      </c>
      <c r="AR2404" s="12">
        <v>49.347999999999999</v>
      </c>
      <c r="AS2404" s="72">
        <v>1.7470000000000001</v>
      </c>
      <c r="AT2404" s="72">
        <v>29.846</v>
      </c>
      <c r="AU2404" s="12">
        <v>10.98</v>
      </c>
      <c r="AV2404" s="72">
        <v>0.38900000000000001</v>
      </c>
      <c r="AW2404" s="72">
        <v>60.203000000000003</v>
      </c>
      <c r="AX2404" s="12">
        <v>89.471000000000004</v>
      </c>
      <c r="AY2404" s="72">
        <v>3.1669999999999998</v>
      </c>
      <c r="AZ2404" s="72">
        <v>26.222999999999999</v>
      </c>
      <c r="BA2404" s="12">
        <v>100.45099999999999</v>
      </c>
      <c r="BB2404" s="72">
        <v>3.556</v>
      </c>
      <c r="BC2404" s="72">
        <v>22.837</v>
      </c>
      <c r="BD2404" s="12">
        <v>48.537999999999997</v>
      </c>
      <c r="BE2404" s="72">
        <v>1.718</v>
      </c>
      <c r="BF2404" s="72">
        <v>26.73</v>
      </c>
      <c r="BG2404" s="12">
        <v>148.989</v>
      </c>
      <c r="BH2404" s="72">
        <v>5.274</v>
      </c>
      <c r="BI2404" s="72">
        <v>14.696999999999999</v>
      </c>
      <c r="BJ2404" s="12">
        <v>405.05</v>
      </c>
      <c r="BK2404" s="72">
        <v>14.337999999999999</v>
      </c>
      <c r="BL2404" s="72">
        <v>11.654</v>
      </c>
      <c r="BM2404" s="12">
        <v>36.859000000000002</v>
      </c>
      <c r="BN2404" s="72">
        <v>1.3049999999999999</v>
      </c>
      <c r="BO2404" s="72">
        <v>33.210999999999999</v>
      </c>
      <c r="BP2404" s="12">
        <v>441.90899999999999</v>
      </c>
      <c r="BQ2404" s="72">
        <v>15.641999999999999</v>
      </c>
      <c r="BR2404" s="72">
        <v>10.611000000000001</v>
      </c>
      <c r="BS2404" s="12">
        <v>640.245</v>
      </c>
      <c r="BT2404" s="72">
        <v>22.663</v>
      </c>
      <c r="BU2404" s="72">
        <v>7.1040000000000001</v>
      </c>
      <c r="BV2404" s="12">
        <v>2825.0929999999998</v>
      </c>
      <c r="BW2404" s="72">
        <v>100</v>
      </c>
      <c r="BX2404" s="72">
        <v>3.7410000000000001</v>
      </c>
      <c r="BY2404" s="13"/>
      <c r="BZ2404" s="13"/>
    </row>
    <row r="2405" spans="1:78" ht="12.75" customHeight="1">
      <c r="A2405" s="122" t="s">
        <v>65</v>
      </c>
      <c r="B2405" s="71" t="s">
        <v>70</v>
      </c>
      <c r="C2405" s="71" t="s">
        <v>25</v>
      </c>
      <c r="D2405" s="34">
        <v>45536</v>
      </c>
      <c r="E2405" s="12">
        <v>1082.7360000000001</v>
      </c>
      <c r="F2405" s="72">
        <v>38.222000000000001</v>
      </c>
      <c r="G2405" s="72">
        <v>4.431</v>
      </c>
      <c r="H2405" s="12">
        <v>43.625999999999998</v>
      </c>
      <c r="I2405" s="72">
        <v>1.54</v>
      </c>
      <c r="J2405" s="72">
        <v>30.274999999999999</v>
      </c>
      <c r="K2405" s="12">
        <v>51.655000000000001</v>
      </c>
      <c r="L2405" s="72">
        <v>1.8240000000000001</v>
      </c>
      <c r="M2405" s="72">
        <v>30.582999999999998</v>
      </c>
      <c r="N2405" s="12">
        <v>95.281000000000006</v>
      </c>
      <c r="O2405" s="72">
        <v>3.3639999999999999</v>
      </c>
      <c r="P2405" s="72">
        <v>24.882000000000001</v>
      </c>
      <c r="Q2405" s="12">
        <v>33.994999999999997</v>
      </c>
      <c r="R2405" s="72">
        <v>1.2</v>
      </c>
      <c r="S2405" s="72">
        <v>35.36</v>
      </c>
      <c r="T2405" s="12">
        <v>129.27600000000001</v>
      </c>
      <c r="U2405" s="72">
        <v>4.5640000000000001</v>
      </c>
      <c r="V2405" s="72">
        <v>20.765000000000001</v>
      </c>
      <c r="W2405" s="12">
        <v>942.58</v>
      </c>
      <c r="X2405" s="72">
        <v>33.274000000000001</v>
      </c>
      <c r="Y2405" s="72">
        <v>6.4969999999999999</v>
      </c>
      <c r="Z2405" s="12">
        <v>1071.856</v>
      </c>
      <c r="AA2405" s="72">
        <v>37.838000000000001</v>
      </c>
      <c r="AB2405" s="72">
        <v>5.9180000000000001</v>
      </c>
      <c r="AC2405" s="12">
        <v>2154.5920000000001</v>
      </c>
      <c r="AD2405" s="72">
        <v>76.06</v>
      </c>
      <c r="AE2405" s="72">
        <v>3.6259999999999999</v>
      </c>
      <c r="AF2405" s="12">
        <v>0</v>
      </c>
      <c r="AG2405" s="72">
        <v>0</v>
      </c>
      <c r="AH2405" s="72">
        <v>0</v>
      </c>
      <c r="AI2405" s="12">
        <v>51.558999999999997</v>
      </c>
      <c r="AJ2405" s="72">
        <v>1.82</v>
      </c>
      <c r="AK2405" s="72">
        <v>31.99</v>
      </c>
      <c r="AL2405" s="12">
        <v>51.558999999999997</v>
      </c>
      <c r="AM2405" s="72">
        <v>1.82</v>
      </c>
      <c r="AN2405" s="72">
        <v>31.99</v>
      </c>
      <c r="AO2405" s="12">
        <v>2206.1509999999998</v>
      </c>
      <c r="AP2405" s="72">
        <v>77.88</v>
      </c>
      <c r="AQ2405" s="72">
        <v>3.702</v>
      </c>
      <c r="AR2405" s="12">
        <v>70.507000000000005</v>
      </c>
      <c r="AS2405" s="72">
        <v>2.4889999999999999</v>
      </c>
      <c r="AT2405" s="72">
        <v>25.41</v>
      </c>
      <c r="AU2405" s="12">
        <v>20.843</v>
      </c>
      <c r="AV2405" s="72">
        <v>0.73599999999999999</v>
      </c>
      <c r="AW2405" s="72">
        <v>60.776000000000003</v>
      </c>
      <c r="AX2405" s="12">
        <v>94.010999999999996</v>
      </c>
      <c r="AY2405" s="72">
        <v>3.319</v>
      </c>
      <c r="AZ2405" s="72">
        <v>19.521000000000001</v>
      </c>
      <c r="BA2405" s="12">
        <v>114.854</v>
      </c>
      <c r="BB2405" s="72">
        <v>4.0549999999999997</v>
      </c>
      <c r="BC2405" s="72">
        <v>18.861000000000001</v>
      </c>
      <c r="BD2405" s="12">
        <v>54.968000000000004</v>
      </c>
      <c r="BE2405" s="72">
        <v>1.94</v>
      </c>
      <c r="BF2405" s="72">
        <v>35.491999999999997</v>
      </c>
      <c r="BG2405" s="12">
        <v>169.822</v>
      </c>
      <c r="BH2405" s="72">
        <v>5.9950000000000001</v>
      </c>
      <c r="BI2405" s="72">
        <v>14.991</v>
      </c>
      <c r="BJ2405" s="12">
        <v>358.334</v>
      </c>
      <c r="BK2405" s="72">
        <v>12.65</v>
      </c>
      <c r="BL2405" s="72">
        <v>8.4700000000000006</v>
      </c>
      <c r="BM2405" s="12">
        <v>27.927</v>
      </c>
      <c r="BN2405" s="72">
        <v>0.98599999999999999</v>
      </c>
      <c r="BO2405" s="72">
        <v>31.131</v>
      </c>
      <c r="BP2405" s="12">
        <v>386.26100000000002</v>
      </c>
      <c r="BQ2405" s="72">
        <v>13.635999999999999</v>
      </c>
      <c r="BR2405" s="72">
        <v>7.657</v>
      </c>
      <c r="BS2405" s="12">
        <v>626.59100000000001</v>
      </c>
      <c r="BT2405" s="72">
        <v>22.12</v>
      </c>
      <c r="BU2405" s="72">
        <v>5.2679999999999998</v>
      </c>
      <c r="BV2405" s="12">
        <v>2832.7420000000002</v>
      </c>
      <c r="BW2405" s="72">
        <v>100</v>
      </c>
      <c r="BX2405" s="72">
        <v>2.786</v>
      </c>
      <c r="BY2405" s="13"/>
      <c r="BZ2405" s="13"/>
    </row>
    <row r="2406" spans="1:78" ht="12.75" customHeight="1">
      <c r="A2406" s="122" t="s">
        <v>65</v>
      </c>
      <c r="B2406" s="71" t="s">
        <v>70</v>
      </c>
      <c r="C2406" s="71" t="s">
        <v>25</v>
      </c>
      <c r="D2406" s="34">
        <v>45627</v>
      </c>
      <c r="E2406" s="12">
        <v>945.79700000000003</v>
      </c>
      <c r="F2406" s="72">
        <v>34.537999999999997</v>
      </c>
      <c r="G2406" s="72">
        <v>6.9189999999999996</v>
      </c>
      <c r="H2406" s="12">
        <v>51.097999999999999</v>
      </c>
      <c r="I2406" s="72">
        <v>1.8660000000000001</v>
      </c>
      <c r="J2406" s="72">
        <v>23.082000000000001</v>
      </c>
      <c r="K2406" s="12">
        <v>78.043000000000006</v>
      </c>
      <c r="L2406" s="72">
        <v>2.85</v>
      </c>
      <c r="M2406" s="72">
        <v>24.268000000000001</v>
      </c>
      <c r="N2406" s="12">
        <v>129.13999999999999</v>
      </c>
      <c r="O2406" s="72">
        <v>4.7160000000000002</v>
      </c>
      <c r="P2406" s="72">
        <v>15.069000000000001</v>
      </c>
      <c r="Q2406" s="12">
        <v>59.953000000000003</v>
      </c>
      <c r="R2406" s="72">
        <v>2.1890000000000001</v>
      </c>
      <c r="S2406" s="72">
        <v>26.928000000000001</v>
      </c>
      <c r="T2406" s="12">
        <v>189.09399999999999</v>
      </c>
      <c r="U2406" s="72">
        <v>6.9050000000000002</v>
      </c>
      <c r="V2406" s="72">
        <v>13.996</v>
      </c>
      <c r="W2406" s="12">
        <v>919.79100000000005</v>
      </c>
      <c r="X2406" s="72">
        <v>33.588000000000001</v>
      </c>
      <c r="Y2406" s="72">
        <v>6.34</v>
      </c>
      <c r="Z2406" s="12">
        <v>1108.885</v>
      </c>
      <c r="AA2406" s="72">
        <v>40.493000000000002</v>
      </c>
      <c r="AB2406" s="72">
        <v>4.6779999999999999</v>
      </c>
      <c r="AC2406" s="12">
        <v>2054.6819999999998</v>
      </c>
      <c r="AD2406" s="72">
        <v>75.031000000000006</v>
      </c>
      <c r="AE2406" s="72">
        <v>3.9710000000000001</v>
      </c>
      <c r="AF2406" s="12">
        <v>9.2710000000000008</v>
      </c>
      <c r="AG2406" s="72">
        <v>0.33900000000000002</v>
      </c>
      <c r="AH2406" s="72">
        <v>64.054000000000002</v>
      </c>
      <c r="AI2406" s="12">
        <v>48.74</v>
      </c>
      <c r="AJ2406" s="72">
        <v>1.78</v>
      </c>
      <c r="AK2406" s="72">
        <v>23.184000000000001</v>
      </c>
      <c r="AL2406" s="12">
        <v>58.01</v>
      </c>
      <c r="AM2406" s="72">
        <v>2.1179999999999999</v>
      </c>
      <c r="AN2406" s="72">
        <v>22.04</v>
      </c>
      <c r="AO2406" s="12">
        <v>2112.692</v>
      </c>
      <c r="AP2406" s="72">
        <v>77.149000000000001</v>
      </c>
      <c r="AQ2406" s="72">
        <v>4.0339999999999998</v>
      </c>
      <c r="AR2406" s="12">
        <v>36.639000000000003</v>
      </c>
      <c r="AS2406" s="72">
        <v>1.3380000000000001</v>
      </c>
      <c r="AT2406" s="72">
        <v>40.651000000000003</v>
      </c>
      <c r="AU2406" s="12">
        <v>27.567</v>
      </c>
      <c r="AV2406" s="72">
        <v>1.0069999999999999</v>
      </c>
      <c r="AW2406" s="72">
        <v>46.673000000000002</v>
      </c>
      <c r="AX2406" s="12">
        <v>46.256999999999998</v>
      </c>
      <c r="AY2406" s="72">
        <v>1.6890000000000001</v>
      </c>
      <c r="AZ2406" s="72">
        <v>32.063000000000002</v>
      </c>
      <c r="BA2406" s="12">
        <v>73.823999999999998</v>
      </c>
      <c r="BB2406" s="72">
        <v>2.6960000000000002</v>
      </c>
      <c r="BC2406" s="72">
        <v>22.489000000000001</v>
      </c>
      <c r="BD2406" s="12">
        <v>53.889000000000003</v>
      </c>
      <c r="BE2406" s="72">
        <v>1.968</v>
      </c>
      <c r="BF2406" s="72">
        <v>32.286999999999999</v>
      </c>
      <c r="BG2406" s="12">
        <v>127.714</v>
      </c>
      <c r="BH2406" s="72">
        <v>4.6639999999999997</v>
      </c>
      <c r="BI2406" s="72">
        <v>20.231999999999999</v>
      </c>
      <c r="BJ2406" s="12">
        <v>438.73099999999999</v>
      </c>
      <c r="BK2406" s="72">
        <v>16.021000000000001</v>
      </c>
      <c r="BL2406" s="72">
        <v>10.731</v>
      </c>
      <c r="BM2406" s="12">
        <v>22.683</v>
      </c>
      <c r="BN2406" s="72">
        <v>0.82799999999999996</v>
      </c>
      <c r="BO2406" s="72">
        <v>36.021000000000001</v>
      </c>
      <c r="BP2406" s="12">
        <v>461.41399999999999</v>
      </c>
      <c r="BQ2406" s="72">
        <v>16.849</v>
      </c>
      <c r="BR2406" s="72">
        <v>10.443</v>
      </c>
      <c r="BS2406" s="12">
        <v>625.76700000000005</v>
      </c>
      <c r="BT2406" s="72">
        <v>22.850999999999999</v>
      </c>
      <c r="BU2406" s="72">
        <v>7.7960000000000003</v>
      </c>
      <c r="BV2406" s="12">
        <v>2738.4589999999998</v>
      </c>
      <c r="BW2406" s="72">
        <v>100</v>
      </c>
      <c r="BX2406" s="72">
        <v>3.6440000000000001</v>
      </c>
      <c r="BY2406" s="13"/>
      <c r="BZ2406" s="13"/>
    </row>
    <row r="2407" spans="1:78" ht="12.75" customHeight="1">
      <c r="A2407" s="122" t="s">
        <v>65</v>
      </c>
      <c r="B2407" s="71" t="s">
        <v>70</v>
      </c>
      <c r="C2407" s="71" t="s">
        <v>25</v>
      </c>
      <c r="D2407" s="34">
        <v>45717</v>
      </c>
      <c r="E2407" s="12">
        <v>991.22299999999996</v>
      </c>
      <c r="F2407" s="72">
        <v>38.728000000000002</v>
      </c>
      <c r="G2407" s="72">
        <v>5.4889999999999999</v>
      </c>
      <c r="H2407" s="12">
        <v>43.558</v>
      </c>
      <c r="I2407" s="72">
        <v>1.702</v>
      </c>
      <c r="J2407" s="72">
        <v>31.035</v>
      </c>
      <c r="K2407" s="12">
        <v>57.073</v>
      </c>
      <c r="L2407" s="72">
        <v>2.23</v>
      </c>
      <c r="M2407" s="72">
        <v>28.611000000000001</v>
      </c>
      <c r="N2407" s="12">
        <v>100.63200000000001</v>
      </c>
      <c r="O2407" s="72">
        <v>3.9319999999999999</v>
      </c>
      <c r="P2407" s="72">
        <v>19.497</v>
      </c>
      <c r="Q2407" s="12">
        <v>29.52</v>
      </c>
      <c r="R2407" s="72">
        <v>1.153</v>
      </c>
      <c r="S2407" s="72">
        <v>42.851999999999997</v>
      </c>
      <c r="T2407" s="12">
        <v>130.15100000000001</v>
      </c>
      <c r="U2407" s="72">
        <v>5.085</v>
      </c>
      <c r="V2407" s="72">
        <v>18.893000000000001</v>
      </c>
      <c r="W2407" s="12">
        <v>870.77499999999998</v>
      </c>
      <c r="X2407" s="72">
        <v>34.021999999999998</v>
      </c>
      <c r="Y2407" s="72">
        <v>6.8179999999999996</v>
      </c>
      <c r="Z2407" s="12">
        <v>1000.926</v>
      </c>
      <c r="AA2407" s="72">
        <v>39.106999999999999</v>
      </c>
      <c r="AB2407" s="72">
        <v>5.5830000000000002</v>
      </c>
      <c r="AC2407" s="12">
        <v>1992.1489999999999</v>
      </c>
      <c r="AD2407" s="72">
        <v>77.834999999999994</v>
      </c>
      <c r="AE2407" s="72">
        <v>3.6619999999999999</v>
      </c>
      <c r="AF2407" s="12">
        <v>1.7969999999999999</v>
      </c>
      <c r="AG2407" s="72">
        <v>7.0000000000000007E-2</v>
      </c>
      <c r="AH2407" s="72">
        <v>103.718</v>
      </c>
      <c r="AI2407" s="12">
        <v>37.664999999999999</v>
      </c>
      <c r="AJ2407" s="72">
        <v>1.472</v>
      </c>
      <c r="AK2407" s="72">
        <v>30.821999999999999</v>
      </c>
      <c r="AL2407" s="12">
        <v>39.463000000000001</v>
      </c>
      <c r="AM2407" s="72">
        <v>1.542</v>
      </c>
      <c r="AN2407" s="72">
        <v>28.815000000000001</v>
      </c>
      <c r="AO2407" s="12">
        <v>2031.6120000000001</v>
      </c>
      <c r="AP2407" s="72">
        <v>79.376999999999995</v>
      </c>
      <c r="AQ2407" s="72">
        <v>3.6930000000000001</v>
      </c>
      <c r="AR2407" s="12">
        <v>57.350999999999999</v>
      </c>
      <c r="AS2407" s="72">
        <v>2.2410000000000001</v>
      </c>
      <c r="AT2407" s="72">
        <v>27.640999999999998</v>
      </c>
      <c r="AU2407" s="12">
        <v>9.6430000000000007</v>
      </c>
      <c r="AV2407" s="72">
        <v>0.377</v>
      </c>
      <c r="AW2407" s="72">
        <v>59.161999999999999</v>
      </c>
      <c r="AX2407" s="12">
        <v>59.125</v>
      </c>
      <c r="AY2407" s="72">
        <v>2.31</v>
      </c>
      <c r="AZ2407" s="72">
        <v>28.805</v>
      </c>
      <c r="BA2407" s="12">
        <v>68.769000000000005</v>
      </c>
      <c r="BB2407" s="72">
        <v>2.6869999999999998</v>
      </c>
      <c r="BC2407" s="72">
        <v>30.056000000000001</v>
      </c>
      <c r="BD2407" s="12">
        <v>61.567</v>
      </c>
      <c r="BE2407" s="72">
        <v>2.4060000000000001</v>
      </c>
      <c r="BF2407" s="72">
        <v>27.792000000000002</v>
      </c>
      <c r="BG2407" s="12">
        <v>130.33600000000001</v>
      </c>
      <c r="BH2407" s="72">
        <v>5.0919999999999996</v>
      </c>
      <c r="BI2407" s="72">
        <v>20.95</v>
      </c>
      <c r="BJ2407" s="12">
        <v>323.15100000000001</v>
      </c>
      <c r="BK2407" s="72">
        <v>12.625999999999999</v>
      </c>
      <c r="BL2407" s="72">
        <v>13.925000000000001</v>
      </c>
      <c r="BM2407" s="12">
        <v>16.991</v>
      </c>
      <c r="BN2407" s="72">
        <v>0.66400000000000003</v>
      </c>
      <c r="BO2407" s="72">
        <v>48.688000000000002</v>
      </c>
      <c r="BP2407" s="12">
        <v>340.142</v>
      </c>
      <c r="BQ2407" s="72">
        <v>13.29</v>
      </c>
      <c r="BR2407" s="72">
        <v>12.927</v>
      </c>
      <c r="BS2407" s="12">
        <v>527.82899999999995</v>
      </c>
      <c r="BT2407" s="72">
        <v>20.623000000000001</v>
      </c>
      <c r="BU2407" s="72">
        <v>8.9320000000000004</v>
      </c>
      <c r="BV2407" s="12">
        <v>2559.4409999999998</v>
      </c>
      <c r="BW2407" s="72">
        <v>100</v>
      </c>
      <c r="BX2407" s="72">
        <v>3.5529999999999999</v>
      </c>
      <c r="BY2407" s="13"/>
      <c r="BZ2407" s="13"/>
    </row>
    <row r="2408" spans="1:78" ht="12.75" customHeight="1">
      <c r="A2408" s="122" t="s">
        <v>65</v>
      </c>
      <c r="B2408" s="71" t="s">
        <v>70</v>
      </c>
      <c r="C2408" s="71" t="s">
        <v>25</v>
      </c>
      <c r="D2408" s="34">
        <v>45809</v>
      </c>
      <c r="E2408" s="12">
        <v>1040.731</v>
      </c>
      <c r="F2408" s="72">
        <v>37.029000000000003</v>
      </c>
      <c r="G2408" s="72">
        <v>6.58</v>
      </c>
      <c r="H2408" s="12">
        <v>52.295000000000002</v>
      </c>
      <c r="I2408" s="72">
        <v>1.861</v>
      </c>
      <c r="J2408" s="72">
        <v>24.222999999999999</v>
      </c>
      <c r="K2408" s="12">
        <v>44.66</v>
      </c>
      <c r="L2408" s="72">
        <v>1.589</v>
      </c>
      <c r="M2408" s="72">
        <v>33.884</v>
      </c>
      <c r="N2408" s="12">
        <v>96.954999999999998</v>
      </c>
      <c r="O2408" s="72">
        <v>3.45</v>
      </c>
      <c r="P2408" s="72">
        <v>14.827</v>
      </c>
      <c r="Q2408" s="12">
        <v>23.225000000000001</v>
      </c>
      <c r="R2408" s="72">
        <v>0.82599999999999996</v>
      </c>
      <c r="S2408" s="72">
        <v>39.493000000000002</v>
      </c>
      <c r="T2408" s="12">
        <v>120.18</v>
      </c>
      <c r="U2408" s="72">
        <v>4.2759999999999998</v>
      </c>
      <c r="V2408" s="72">
        <v>12.837999999999999</v>
      </c>
      <c r="W2408" s="12">
        <v>982.15099999999995</v>
      </c>
      <c r="X2408" s="72">
        <v>34.944000000000003</v>
      </c>
      <c r="Y2408" s="72">
        <v>7.0620000000000003</v>
      </c>
      <c r="Z2408" s="12">
        <v>1102.33</v>
      </c>
      <c r="AA2408" s="72">
        <v>39.22</v>
      </c>
      <c r="AB2408" s="72">
        <v>6.33</v>
      </c>
      <c r="AC2408" s="12">
        <v>2143.0610000000001</v>
      </c>
      <c r="AD2408" s="72">
        <v>76.248999999999995</v>
      </c>
      <c r="AE2408" s="72">
        <v>4.5209999999999999</v>
      </c>
      <c r="AF2408" s="12">
        <v>4.8739999999999997</v>
      </c>
      <c r="AG2408" s="72">
        <v>0.17299999999999999</v>
      </c>
      <c r="AH2408" s="72">
        <v>106.096</v>
      </c>
      <c r="AI2408" s="12">
        <v>60.85</v>
      </c>
      <c r="AJ2408" s="72">
        <v>2.165</v>
      </c>
      <c r="AK2408" s="72">
        <v>26.869</v>
      </c>
      <c r="AL2408" s="12">
        <v>65.724000000000004</v>
      </c>
      <c r="AM2408" s="72">
        <v>2.3380000000000001</v>
      </c>
      <c r="AN2408" s="72">
        <v>24.495000000000001</v>
      </c>
      <c r="AO2408" s="12">
        <v>2208.7849999999999</v>
      </c>
      <c r="AP2408" s="72">
        <v>78.587999999999994</v>
      </c>
      <c r="AQ2408" s="72">
        <v>4.5869999999999997</v>
      </c>
      <c r="AR2408" s="12">
        <v>67.963999999999999</v>
      </c>
      <c r="AS2408" s="72">
        <v>2.4180000000000001</v>
      </c>
      <c r="AT2408" s="72">
        <v>27.172999999999998</v>
      </c>
      <c r="AU2408" s="12">
        <v>5.1769999999999996</v>
      </c>
      <c r="AV2408" s="72">
        <v>0.184</v>
      </c>
      <c r="AW2408" s="72">
        <v>78.200999999999993</v>
      </c>
      <c r="AX2408" s="12">
        <v>96.602000000000004</v>
      </c>
      <c r="AY2408" s="72">
        <v>3.4369999999999998</v>
      </c>
      <c r="AZ2408" s="72">
        <v>23.076000000000001</v>
      </c>
      <c r="BA2408" s="12">
        <v>101.78</v>
      </c>
      <c r="BB2408" s="72">
        <v>3.621</v>
      </c>
      <c r="BC2408" s="72">
        <v>22.259</v>
      </c>
      <c r="BD2408" s="12">
        <v>17.529</v>
      </c>
      <c r="BE2408" s="72">
        <v>0.624</v>
      </c>
      <c r="BF2408" s="72">
        <v>58.225000000000001</v>
      </c>
      <c r="BG2408" s="12">
        <v>119.309</v>
      </c>
      <c r="BH2408" s="72">
        <v>4.2450000000000001</v>
      </c>
      <c r="BI2408" s="72">
        <v>23.603000000000002</v>
      </c>
      <c r="BJ2408" s="12">
        <v>375.59899999999999</v>
      </c>
      <c r="BK2408" s="72">
        <v>13.364000000000001</v>
      </c>
      <c r="BL2408" s="72">
        <v>8.5429999999999993</v>
      </c>
      <c r="BM2408" s="12">
        <v>38.948</v>
      </c>
      <c r="BN2408" s="72">
        <v>1.3859999999999999</v>
      </c>
      <c r="BO2408" s="72">
        <v>34.734999999999999</v>
      </c>
      <c r="BP2408" s="12">
        <v>414.54700000000003</v>
      </c>
      <c r="BQ2408" s="72">
        <v>14.749000000000001</v>
      </c>
      <c r="BR2408" s="72">
        <v>8.5030000000000001</v>
      </c>
      <c r="BS2408" s="12">
        <v>601.82000000000005</v>
      </c>
      <c r="BT2408" s="72">
        <v>21.411999999999999</v>
      </c>
      <c r="BU2408" s="72">
        <v>5.2640000000000002</v>
      </c>
      <c r="BV2408" s="12">
        <v>2810.605</v>
      </c>
      <c r="BW2408" s="72">
        <v>100</v>
      </c>
      <c r="BX2408" s="72">
        <v>3.1949999999999998</v>
      </c>
      <c r="BY2408" s="13"/>
      <c r="BZ2408" s="13"/>
    </row>
    <row r="2409" spans="1:78" ht="12.75" customHeight="1">
      <c r="A2409" s="122" t="s">
        <v>65</v>
      </c>
      <c r="B2409" s="71" t="s">
        <v>70</v>
      </c>
      <c r="C2409" s="71" t="s">
        <v>25</v>
      </c>
      <c r="D2409" s="34">
        <v>45901</v>
      </c>
      <c r="E2409" s="12">
        <v>1072.037</v>
      </c>
      <c r="F2409" s="72">
        <v>39.585999999999999</v>
      </c>
      <c r="G2409" s="72">
        <v>6.6890000000000001</v>
      </c>
      <c r="H2409" s="12">
        <v>47.936</v>
      </c>
      <c r="I2409" s="72">
        <v>1.77</v>
      </c>
      <c r="J2409" s="72">
        <v>35.76</v>
      </c>
      <c r="K2409" s="12">
        <v>37.822000000000003</v>
      </c>
      <c r="L2409" s="72">
        <v>1.397</v>
      </c>
      <c r="M2409" s="72">
        <v>30.667000000000002</v>
      </c>
      <c r="N2409" s="12">
        <v>85.757999999999996</v>
      </c>
      <c r="O2409" s="72">
        <v>3.1669999999999998</v>
      </c>
      <c r="P2409" s="72">
        <v>28.192</v>
      </c>
      <c r="Q2409" s="12">
        <v>40.134999999999998</v>
      </c>
      <c r="R2409" s="72">
        <v>1.482</v>
      </c>
      <c r="S2409" s="72">
        <v>48.026000000000003</v>
      </c>
      <c r="T2409" s="12">
        <v>125.893</v>
      </c>
      <c r="U2409" s="72">
        <v>4.649</v>
      </c>
      <c r="V2409" s="72">
        <v>24.132999999999999</v>
      </c>
      <c r="W2409" s="12">
        <v>883.23</v>
      </c>
      <c r="X2409" s="72">
        <v>32.613999999999997</v>
      </c>
      <c r="Y2409" s="72">
        <v>7.0490000000000004</v>
      </c>
      <c r="Z2409" s="12">
        <v>1009.123</v>
      </c>
      <c r="AA2409" s="72">
        <v>37.262999999999998</v>
      </c>
      <c r="AB2409" s="72">
        <v>5.0830000000000002</v>
      </c>
      <c r="AC2409" s="12">
        <v>2081.16</v>
      </c>
      <c r="AD2409" s="72">
        <v>76.847999999999999</v>
      </c>
      <c r="AE2409" s="72">
        <v>3.8359999999999999</v>
      </c>
      <c r="AF2409" s="12">
        <v>7.11</v>
      </c>
      <c r="AG2409" s="72">
        <v>0.26300000000000001</v>
      </c>
      <c r="AH2409" s="72">
        <v>106.721</v>
      </c>
      <c r="AI2409" s="12">
        <v>49.140999999999998</v>
      </c>
      <c r="AJ2409" s="72">
        <v>1.8149999999999999</v>
      </c>
      <c r="AK2409" s="72">
        <v>50.274999999999999</v>
      </c>
      <c r="AL2409" s="12">
        <v>56.250999999999998</v>
      </c>
      <c r="AM2409" s="72">
        <v>2.077</v>
      </c>
      <c r="AN2409" s="72">
        <v>45.790999999999997</v>
      </c>
      <c r="AO2409" s="12">
        <v>2137.4110000000001</v>
      </c>
      <c r="AP2409" s="72">
        <v>78.924999999999997</v>
      </c>
      <c r="AQ2409" s="72">
        <v>3.9350000000000001</v>
      </c>
      <c r="AR2409" s="12">
        <v>54.773000000000003</v>
      </c>
      <c r="AS2409" s="72">
        <v>2.0230000000000001</v>
      </c>
      <c r="AT2409" s="72">
        <v>33.021999999999998</v>
      </c>
      <c r="AU2409" s="12">
        <v>7.5190000000000001</v>
      </c>
      <c r="AV2409" s="72">
        <v>0.27800000000000002</v>
      </c>
      <c r="AW2409" s="72">
        <v>72.08</v>
      </c>
      <c r="AX2409" s="12">
        <v>27.664999999999999</v>
      </c>
      <c r="AY2409" s="72">
        <v>1.022</v>
      </c>
      <c r="AZ2409" s="72">
        <v>38.207000000000001</v>
      </c>
      <c r="BA2409" s="12">
        <v>35.183999999999997</v>
      </c>
      <c r="BB2409" s="72">
        <v>1.2989999999999999</v>
      </c>
      <c r="BC2409" s="72">
        <v>30.867000000000001</v>
      </c>
      <c r="BD2409" s="12">
        <v>35.313000000000002</v>
      </c>
      <c r="BE2409" s="72">
        <v>1.304</v>
      </c>
      <c r="BF2409" s="72">
        <v>40.795000000000002</v>
      </c>
      <c r="BG2409" s="12">
        <v>70.497</v>
      </c>
      <c r="BH2409" s="72">
        <v>2.6030000000000002</v>
      </c>
      <c r="BI2409" s="72">
        <v>26.713000000000001</v>
      </c>
      <c r="BJ2409" s="12">
        <v>416.67700000000002</v>
      </c>
      <c r="BK2409" s="72">
        <v>15.385999999999999</v>
      </c>
      <c r="BL2409" s="72">
        <v>11.885</v>
      </c>
      <c r="BM2409" s="12">
        <v>28.783000000000001</v>
      </c>
      <c r="BN2409" s="72">
        <v>1.0629999999999999</v>
      </c>
      <c r="BO2409" s="72">
        <v>40.920999999999999</v>
      </c>
      <c r="BP2409" s="12">
        <v>445.46</v>
      </c>
      <c r="BQ2409" s="72">
        <v>16.449000000000002</v>
      </c>
      <c r="BR2409" s="72">
        <v>11.298999999999999</v>
      </c>
      <c r="BS2409" s="12">
        <v>570.73</v>
      </c>
      <c r="BT2409" s="72">
        <v>21.074999999999999</v>
      </c>
      <c r="BU2409" s="72">
        <v>7.976</v>
      </c>
      <c r="BV2409" s="12">
        <v>2708.1410000000001</v>
      </c>
      <c r="BW2409" s="72">
        <v>100</v>
      </c>
      <c r="BX2409" s="72">
        <v>3.3210000000000002</v>
      </c>
      <c r="BY2409" s="13"/>
      <c r="BZ2409" s="13"/>
    </row>
    <row r="2410" spans="1:78" ht="12.75" customHeight="1">
      <c r="A2410" s="122" t="s">
        <v>65</v>
      </c>
      <c r="B2410" s="71" t="s">
        <v>70</v>
      </c>
      <c r="C2410" s="71" t="s">
        <v>25</v>
      </c>
      <c r="D2410" s="34">
        <v>45992</v>
      </c>
      <c r="E2410" s="12">
        <v>1037.4280000000001</v>
      </c>
      <c r="F2410" s="72">
        <v>40.712000000000003</v>
      </c>
      <c r="G2410" s="72">
        <v>6.1139999999999999</v>
      </c>
      <c r="H2410" s="12">
        <v>20.262</v>
      </c>
      <c r="I2410" s="72">
        <v>0.79500000000000004</v>
      </c>
      <c r="J2410" s="72">
        <v>36.244</v>
      </c>
      <c r="K2410" s="12">
        <v>74.709999999999994</v>
      </c>
      <c r="L2410" s="72">
        <v>2.9319999999999999</v>
      </c>
      <c r="M2410" s="72">
        <v>29.882000000000001</v>
      </c>
      <c r="N2410" s="12">
        <v>94.971999999999994</v>
      </c>
      <c r="O2410" s="72">
        <v>3.7269999999999999</v>
      </c>
      <c r="P2410" s="72">
        <v>25.922000000000001</v>
      </c>
      <c r="Q2410" s="12">
        <v>50.072000000000003</v>
      </c>
      <c r="R2410" s="72">
        <v>1.9650000000000001</v>
      </c>
      <c r="S2410" s="72">
        <v>39.445999999999998</v>
      </c>
      <c r="T2410" s="12">
        <v>145.04499999999999</v>
      </c>
      <c r="U2410" s="72">
        <v>5.6920000000000002</v>
      </c>
      <c r="V2410" s="72">
        <v>18.777000000000001</v>
      </c>
      <c r="W2410" s="12">
        <v>829.40599999999995</v>
      </c>
      <c r="X2410" s="72">
        <v>32.548000000000002</v>
      </c>
      <c r="Y2410" s="72">
        <v>4.6890000000000001</v>
      </c>
      <c r="Z2410" s="12">
        <v>974.45</v>
      </c>
      <c r="AA2410" s="72">
        <v>38.24</v>
      </c>
      <c r="AB2410" s="72">
        <v>4.4589999999999996</v>
      </c>
      <c r="AC2410" s="12">
        <v>2011.8789999999999</v>
      </c>
      <c r="AD2410" s="72">
        <v>78.951999999999998</v>
      </c>
      <c r="AE2410" s="72">
        <v>3.9540000000000002</v>
      </c>
      <c r="AF2410" s="12">
        <v>4.9260000000000002</v>
      </c>
      <c r="AG2410" s="72">
        <v>0.193</v>
      </c>
      <c r="AH2410" s="72">
        <v>117.64700000000001</v>
      </c>
      <c r="AI2410" s="12">
        <v>71.542000000000002</v>
      </c>
      <c r="AJ2410" s="72">
        <v>2.8079999999999998</v>
      </c>
      <c r="AK2410" s="72">
        <v>45.37</v>
      </c>
      <c r="AL2410" s="12">
        <v>76.468000000000004</v>
      </c>
      <c r="AM2410" s="72">
        <v>3.0009999999999999</v>
      </c>
      <c r="AN2410" s="72">
        <v>40.869</v>
      </c>
      <c r="AO2410" s="12">
        <v>2088.346</v>
      </c>
      <c r="AP2410" s="72">
        <v>81.953000000000003</v>
      </c>
      <c r="AQ2410" s="72">
        <v>3.6669999999999998</v>
      </c>
      <c r="AR2410" s="12">
        <v>67.522000000000006</v>
      </c>
      <c r="AS2410" s="72">
        <v>2.65</v>
      </c>
      <c r="AT2410" s="72">
        <v>32.267000000000003</v>
      </c>
      <c r="AU2410" s="12">
        <v>10.262</v>
      </c>
      <c r="AV2410" s="72">
        <v>0.40300000000000002</v>
      </c>
      <c r="AW2410" s="72">
        <v>103.58</v>
      </c>
      <c r="AX2410" s="12">
        <v>34.021999999999998</v>
      </c>
      <c r="AY2410" s="72">
        <v>1.335</v>
      </c>
      <c r="AZ2410" s="72">
        <v>44.134999999999998</v>
      </c>
      <c r="BA2410" s="12">
        <v>44.284999999999997</v>
      </c>
      <c r="BB2410" s="72">
        <v>1.738</v>
      </c>
      <c r="BC2410" s="72">
        <v>41.360999999999997</v>
      </c>
      <c r="BD2410" s="12">
        <v>47.210999999999999</v>
      </c>
      <c r="BE2410" s="72">
        <v>1.853</v>
      </c>
      <c r="BF2410" s="72">
        <v>43.021999999999998</v>
      </c>
      <c r="BG2410" s="12">
        <v>91.495000000000005</v>
      </c>
      <c r="BH2410" s="72">
        <v>3.5910000000000002</v>
      </c>
      <c r="BI2410" s="72">
        <v>29.547999999999998</v>
      </c>
      <c r="BJ2410" s="12">
        <v>280.08199999999999</v>
      </c>
      <c r="BK2410" s="72">
        <v>10.991</v>
      </c>
      <c r="BL2410" s="72">
        <v>14.087999999999999</v>
      </c>
      <c r="BM2410" s="12">
        <v>20.79</v>
      </c>
      <c r="BN2410" s="72">
        <v>0.81599999999999995</v>
      </c>
      <c r="BO2410" s="72">
        <v>36.893999999999998</v>
      </c>
      <c r="BP2410" s="12">
        <v>300.87200000000001</v>
      </c>
      <c r="BQ2410" s="72">
        <v>11.807</v>
      </c>
      <c r="BR2410" s="72">
        <v>13.366</v>
      </c>
      <c r="BS2410" s="12">
        <v>459.88900000000001</v>
      </c>
      <c r="BT2410" s="72">
        <v>18.047000000000001</v>
      </c>
      <c r="BU2410" s="72">
        <v>9.2539999999999996</v>
      </c>
      <c r="BV2410" s="12">
        <v>2548.2350000000001</v>
      </c>
      <c r="BW2410" s="72">
        <v>100</v>
      </c>
      <c r="BX2410" s="72">
        <v>3.165</v>
      </c>
      <c r="BY2410" s="13"/>
      <c r="BZ2410" s="13"/>
    </row>
    <row r="2411" spans="1:78" ht="12.75" customHeight="1">
      <c r="A2411" s="122" t="s">
        <v>65</v>
      </c>
      <c r="B2411" s="71" t="s">
        <v>70</v>
      </c>
      <c r="C2411" s="71" t="s">
        <v>25</v>
      </c>
      <c r="D2411" s="34">
        <v>46082</v>
      </c>
      <c r="E2411" s="12">
        <v>1107.83</v>
      </c>
      <c r="F2411" s="72">
        <v>39.722000000000001</v>
      </c>
      <c r="G2411" s="72">
        <v>7.516</v>
      </c>
      <c r="H2411" s="12">
        <v>34.895000000000003</v>
      </c>
      <c r="I2411" s="72">
        <v>1.2509999999999999</v>
      </c>
      <c r="J2411" s="72">
        <v>44.567999999999998</v>
      </c>
      <c r="K2411" s="12">
        <v>11.262</v>
      </c>
      <c r="L2411" s="72">
        <v>0.40400000000000003</v>
      </c>
      <c r="M2411" s="72">
        <v>72.856999999999999</v>
      </c>
      <c r="N2411" s="12">
        <v>46.156999999999996</v>
      </c>
      <c r="O2411" s="72">
        <v>1.655</v>
      </c>
      <c r="P2411" s="72">
        <v>37.886000000000003</v>
      </c>
      <c r="Q2411" s="12">
        <v>40.171999999999997</v>
      </c>
      <c r="R2411" s="72">
        <v>1.44</v>
      </c>
      <c r="S2411" s="72">
        <v>41.790999999999997</v>
      </c>
      <c r="T2411" s="12">
        <v>86.328999999999994</v>
      </c>
      <c r="U2411" s="72">
        <v>3.0950000000000002</v>
      </c>
      <c r="V2411" s="72">
        <v>33.978999999999999</v>
      </c>
      <c r="W2411" s="12">
        <v>907.30499999999995</v>
      </c>
      <c r="X2411" s="72">
        <v>32.531999999999996</v>
      </c>
      <c r="Y2411" s="72">
        <v>7.0819999999999999</v>
      </c>
      <c r="Z2411" s="12">
        <v>993.63400000000001</v>
      </c>
      <c r="AA2411" s="72">
        <v>35.627000000000002</v>
      </c>
      <c r="AB2411" s="72">
        <v>6.2539999999999996</v>
      </c>
      <c r="AC2411" s="12">
        <v>2101.4639999999999</v>
      </c>
      <c r="AD2411" s="72">
        <v>75.349000000000004</v>
      </c>
      <c r="AE2411" s="72">
        <v>5.3239999999999998</v>
      </c>
      <c r="AF2411" s="12">
        <v>12.135999999999999</v>
      </c>
      <c r="AG2411" s="72">
        <v>0.435</v>
      </c>
      <c r="AH2411" s="72">
        <v>95.804000000000002</v>
      </c>
      <c r="AI2411" s="12">
        <v>85.707999999999998</v>
      </c>
      <c r="AJ2411" s="72">
        <v>3.073</v>
      </c>
      <c r="AK2411" s="72">
        <v>18.346</v>
      </c>
      <c r="AL2411" s="12">
        <v>97.843999999999994</v>
      </c>
      <c r="AM2411" s="72">
        <v>3.508</v>
      </c>
      <c r="AN2411" s="72">
        <v>17.908000000000001</v>
      </c>
      <c r="AO2411" s="12">
        <v>2199.3069999999998</v>
      </c>
      <c r="AP2411" s="72">
        <v>78.856999999999999</v>
      </c>
      <c r="AQ2411" s="72">
        <v>5.274</v>
      </c>
      <c r="AR2411" s="12">
        <v>58.110999999999997</v>
      </c>
      <c r="AS2411" s="72">
        <v>2.0840000000000001</v>
      </c>
      <c r="AT2411" s="72">
        <v>31.521000000000001</v>
      </c>
      <c r="AU2411" s="12">
        <v>21.61</v>
      </c>
      <c r="AV2411" s="72">
        <v>0.77500000000000002</v>
      </c>
      <c r="AW2411" s="72">
        <v>64.741</v>
      </c>
      <c r="AX2411" s="12">
        <v>75.61</v>
      </c>
      <c r="AY2411" s="72">
        <v>2.7109999999999999</v>
      </c>
      <c r="AZ2411" s="72">
        <v>32.994</v>
      </c>
      <c r="BA2411" s="12">
        <v>97.22</v>
      </c>
      <c r="BB2411" s="72">
        <v>3.4860000000000002</v>
      </c>
      <c r="BC2411" s="72">
        <v>27.218</v>
      </c>
      <c r="BD2411" s="12">
        <v>58.731999999999999</v>
      </c>
      <c r="BE2411" s="72">
        <v>2.1059999999999999</v>
      </c>
      <c r="BF2411" s="72">
        <v>44.860999999999997</v>
      </c>
      <c r="BG2411" s="12">
        <v>155.952</v>
      </c>
      <c r="BH2411" s="72">
        <v>5.5919999999999996</v>
      </c>
      <c r="BI2411" s="72">
        <v>21.859000000000002</v>
      </c>
      <c r="BJ2411" s="12">
        <v>355.29599999999999</v>
      </c>
      <c r="BK2411" s="72">
        <v>12.739000000000001</v>
      </c>
      <c r="BL2411" s="72">
        <v>14.191000000000001</v>
      </c>
      <c r="BM2411" s="12">
        <v>20.318999999999999</v>
      </c>
      <c r="BN2411" s="72">
        <v>0.72899999999999998</v>
      </c>
      <c r="BO2411" s="72">
        <v>51.837000000000003</v>
      </c>
      <c r="BP2411" s="12">
        <v>375.61500000000001</v>
      </c>
      <c r="BQ2411" s="72">
        <v>13.468</v>
      </c>
      <c r="BR2411" s="72">
        <v>13.836</v>
      </c>
      <c r="BS2411" s="12">
        <v>589.678</v>
      </c>
      <c r="BT2411" s="72">
        <v>21.143000000000001</v>
      </c>
      <c r="BU2411" s="72">
        <v>8.0250000000000004</v>
      </c>
      <c r="BV2411" s="12">
        <v>2788.9850000000001</v>
      </c>
      <c r="BW2411" s="72">
        <v>100</v>
      </c>
      <c r="BX2411" s="72">
        <v>4.9530000000000003</v>
      </c>
      <c r="BY2411" s="13"/>
      <c r="BZ2411" s="13"/>
    </row>
    <row r="2412" spans="1:78" ht="12.75" customHeight="1">
      <c r="A2412" s="122" t="s">
        <v>65</v>
      </c>
      <c r="B2412" s="71" t="s">
        <v>70</v>
      </c>
      <c r="C2412" s="71" t="s">
        <v>25</v>
      </c>
      <c r="D2412" s="34">
        <v>46174</v>
      </c>
      <c r="E2412" s="12">
        <v>1163.7809999999999</v>
      </c>
      <c r="F2412" s="72">
        <v>40.6</v>
      </c>
      <c r="G2412" s="72">
        <v>4.609</v>
      </c>
      <c r="H2412" s="12">
        <v>42.584000000000003</v>
      </c>
      <c r="I2412" s="72">
        <v>1.486</v>
      </c>
      <c r="J2412" s="72">
        <v>24.951000000000001</v>
      </c>
      <c r="K2412" s="12">
        <v>91.91</v>
      </c>
      <c r="L2412" s="72">
        <v>3.206</v>
      </c>
      <c r="M2412" s="72">
        <v>29.957000000000001</v>
      </c>
      <c r="N2412" s="12">
        <v>134.49299999999999</v>
      </c>
      <c r="O2412" s="72">
        <v>4.6920000000000002</v>
      </c>
      <c r="P2412" s="72">
        <v>21.081</v>
      </c>
      <c r="Q2412" s="12">
        <v>32.244</v>
      </c>
      <c r="R2412" s="72">
        <v>1.125</v>
      </c>
      <c r="S2412" s="72">
        <v>41.640999999999998</v>
      </c>
      <c r="T2412" s="12">
        <v>166.73699999999999</v>
      </c>
      <c r="U2412" s="72">
        <v>5.8170000000000002</v>
      </c>
      <c r="V2412" s="72">
        <v>15.994</v>
      </c>
      <c r="W2412" s="12">
        <v>876.61599999999999</v>
      </c>
      <c r="X2412" s="72">
        <v>30.582000000000001</v>
      </c>
      <c r="Y2412" s="72">
        <v>4.944</v>
      </c>
      <c r="Z2412" s="12">
        <v>1043.3530000000001</v>
      </c>
      <c r="AA2412" s="72">
        <v>36.399000000000001</v>
      </c>
      <c r="AB2412" s="72">
        <v>4.2489999999999997</v>
      </c>
      <c r="AC2412" s="12">
        <v>2207.134</v>
      </c>
      <c r="AD2412" s="72">
        <v>76.998999999999995</v>
      </c>
      <c r="AE2412" s="72">
        <v>2.96</v>
      </c>
      <c r="AF2412" s="12">
        <v>3.6059999999999999</v>
      </c>
      <c r="AG2412" s="72">
        <v>0.126</v>
      </c>
      <c r="AH2412" s="72">
        <v>106.783</v>
      </c>
      <c r="AI2412" s="12">
        <v>68.822999999999993</v>
      </c>
      <c r="AJ2412" s="72">
        <v>2.4009999999999998</v>
      </c>
      <c r="AK2412" s="72">
        <v>21.654</v>
      </c>
      <c r="AL2412" s="12">
        <v>72.430000000000007</v>
      </c>
      <c r="AM2412" s="72">
        <v>2.5270000000000001</v>
      </c>
      <c r="AN2412" s="72">
        <v>20.721</v>
      </c>
      <c r="AO2412" s="12">
        <v>2279.5639999999999</v>
      </c>
      <c r="AP2412" s="72">
        <v>79.525999999999996</v>
      </c>
      <c r="AQ2412" s="72">
        <v>2.8809999999999998</v>
      </c>
      <c r="AR2412" s="12">
        <v>33.472000000000001</v>
      </c>
      <c r="AS2412" s="72">
        <v>1.1679999999999999</v>
      </c>
      <c r="AT2412" s="72">
        <v>32.250999999999998</v>
      </c>
      <c r="AU2412" s="12">
        <v>13.666</v>
      </c>
      <c r="AV2412" s="72">
        <v>0.47699999999999998</v>
      </c>
      <c r="AW2412" s="72">
        <v>57.915999999999997</v>
      </c>
      <c r="AX2412" s="12">
        <v>90.028999999999996</v>
      </c>
      <c r="AY2412" s="72">
        <v>3.141</v>
      </c>
      <c r="AZ2412" s="72">
        <v>27.332000000000001</v>
      </c>
      <c r="BA2412" s="12">
        <v>103.696</v>
      </c>
      <c r="BB2412" s="72">
        <v>3.6179999999999999</v>
      </c>
      <c r="BC2412" s="72">
        <v>23.350999999999999</v>
      </c>
      <c r="BD2412" s="12">
        <v>47.192999999999998</v>
      </c>
      <c r="BE2412" s="72">
        <v>1.6459999999999999</v>
      </c>
      <c r="BF2412" s="72">
        <v>30.536000000000001</v>
      </c>
      <c r="BG2412" s="12">
        <v>150.88800000000001</v>
      </c>
      <c r="BH2412" s="72">
        <v>5.2640000000000002</v>
      </c>
      <c r="BI2412" s="72">
        <v>17.827999999999999</v>
      </c>
      <c r="BJ2412" s="12">
        <v>374.20400000000001</v>
      </c>
      <c r="BK2412" s="72">
        <v>13.055</v>
      </c>
      <c r="BL2412" s="72">
        <v>10.363</v>
      </c>
      <c r="BM2412" s="12">
        <v>28.303999999999998</v>
      </c>
      <c r="BN2412" s="72">
        <v>0.98699999999999999</v>
      </c>
      <c r="BO2412" s="72">
        <v>47.545999999999999</v>
      </c>
      <c r="BP2412" s="12">
        <v>402.50799999999998</v>
      </c>
      <c r="BQ2412" s="72">
        <v>14.042</v>
      </c>
      <c r="BR2412" s="72">
        <v>9.8689999999999998</v>
      </c>
      <c r="BS2412" s="12">
        <v>586.86900000000003</v>
      </c>
      <c r="BT2412" s="72">
        <v>20.474</v>
      </c>
      <c r="BU2412" s="72">
        <v>6.5819999999999999</v>
      </c>
      <c r="BV2412" s="12">
        <v>2866.433</v>
      </c>
      <c r="BW2412" s="72">
        <v>100</v>
      </c>
      <c r="BX2412" s="72">
        <v>2.8780000000000001</v>
      </c>
      <c r="BY2412" s="13"/>
      <c r="BZ2412" s="13"/>
    </row>
    <row r="2413" spans="1:78" ht="12.75" customHeight="1">
      <c r="A2413" s="122" t="s">
        <v>65</v>
      </c>
      <c r="B2413" s="71" t="s">
        <v>71</v>
      </c>
      <c r="C2413" s="71" t="s">
        <v>26</v>
      </c>
      <c r="D2413" s="34">
        <v>41883</v>
      </c>
      <c r="E2413" s="12">
        <v>1306.9100000000001</v>
      </c>
      <c r="F2413" s="72">
        <v>46.384</v>
      </c>
      <c r="G2413" s="72">
        <v>7.2009999999999996</v>
      </c>
      <c r="H2413" s="12">
        <v>56.938000000000002</v>
      </c>
      <c r="I2413" s="72">
        <v>2.0209999999999999</v>
      </c>
      <c r="J2413" s="72">
        <v>31.981000000000002</v>
      </c>
      <c r="K2413" s="12">
        <v>54.023000000000003</v>
      </c>
      <c r="L2413" s="72">
        <v>1.917</v>
      </c>
      <c r="M2413" s="72">
        <v>32.978000000000002</v>
      </c>
      <c r="N2413" s="12">
        <v>110.961</v>
      </c>
      <c r="O2413" s="72">
        <v>3.9380000000000002</v>
      </c>
      <c r="P2413" s="72">
        <v>21.552</v>
      </c>
      <c r="Q2413" s="12">
        <v>46.652000000000001</v>
      </c>
      <c r="R2413" s="72">
        <v>1.6559999999999999</v>
      </c>
      <c r="S2413" s="72">
        <v>43.9</v>
      </c>
      <c r="T2413" s="12">
        <v>157.613</v>
      </c>
      <c r="U2413" s="72">
        <v>5.5940000000000003</v>
      </c>
      <c r="V2413" s="72">
        <v>20.422999999999998</v>
      </c>
      <c r="W2413" s="12">
        <v>617.86099999999999</v>
      </c>
      <c r="X2413" s="72">
        <v>21.928999999999998</v>
      </c>
      <c r="Y2413" s="72">
        <v>8.15</v>
      </c>
      <c r="Z2413" s="12">
        <v>775.47400000000005</v>
      </c>
      <c r="AA2413" s="72">
        <v>27.523</v>
      </c>
      <c r="AB2413" s="72">
        <v>7.9690000000000003</v>
      </c>
      <c r="AC2413" s="12">
        <v>2082.384</v>
      </c>
      <c r="AD2413" s="72">
        <v>73.906999999999996</v>
      </c>
      <c r="AE2413" s="72">
        <v>5.9640000000000004</v>
      </c>
      <c r="AF2413" s="12">
        <v>5.8140000000000001</v>
      </c>
      <c r="AG2413" s="72">
        <v>0.20599999999999999</v>
      </c>
      <c r="AH2413" s="72">
        <v>105.76600000000001</v>
      </c>
      <c r="AI2413" s="12">
        <v>105.285</v>
      </c>
      <c r="AJ2413" s="72">
        <v>3.7370000000000001</v>
      </c>
      <c r="AK2413" s="72">
        <v>48.936999999999998</v>
      </c>
      <c r="AL2413" s="12">
        <v>111.099</v>
      </c>
      <c r="AM2413" s="72">
        <v>3.9430000000000001</v>
      </c>
      <c r="AN2413" s="72">
        <v>44.844999999999999</v>
      </c>
      <c r="AO2413" s="12">
        <v>2193.4839999999999</v>
      </c>
      <c r="AP2413" s="72">
        <v>77.849999999999994</v>
      </c>
      <c r="AQ2413" s="72">
        <v>5.9850000000000003</v>
      </c>
      <c r="AR2413" s="12">
        <v>29.725999999999999</v>
      </c>
      <c r="AS2413" s="72">
        <v>1.0549999999999999</v>
      </c>
      <c r="AT2413" s="72">
        <v>44.558</v>
      </c>
      <c r="AU2413" s="12">
        <v>0</v>
      </c>
      <c r="AV2413" s="72">
        <v>0</v>
      </c>
      <c r="AW2413" s="72">
        <v>0</v>
      </c>
      <c r="AX2413" s="12">
        <v>104.038</v>
      </c>
      <c r="AY2413" s="72">
        <v>3.6920000000000002</v>
      </c>
      <c r="AZ2413" s="72">
        <v>27.96</v>
      </c>
      <c r="BA2413" s="12">
        <v>104.038</v>
      </c>
      <c r="BB2413" s="72">
        <v>3.6920000000000002</v>
      </c>
      <c r="BC2413" s="72">
        <v>27.96</v>
      </c>
      <c r="BD2413" s="12">
        <v>151.15899999999999</v>
      </c>
      <c r="BE2413" s="72">
        <v>5.3650000000000002</v>
      </c>
      <c r="BF2413" s="72">
        <v>22.093</v>
      </c>
      <c r="BG2413" s="12">
        <v>255.197</v>
      </c>
      <c r="BH2413" s="72">
        <v>9.0570000000000004</v>
      </c>
      <c r="BI2413" s="72">
        <v>14.923</v>
      </c>
      <c r="BJ2413" s="12">
        <v>328.83800000000002</v>
      </c>
      <c r="BK2413" s="72">
        <v>11.670999999999999</v>
      </c>
      <c r="BL2413" s="72">
        <v>15.456</v>
      </c>
      <c r="BM2413" s="12">
        <v>10.335000000000001</v>
      </c>
      <c r="BN2413" s="72">
        <v>0.36699999999999999</v>
      </c>
      <c r="BO2413" s="72">
        <v>102.68</v>
      </c>
      <c r="BP2413" s="12">
        <v>339.173</v>
      </c>
      <c r="BQ2413" s="72">
        <v>12.038</v>
      </c>
      <c r="BR2413" s="72">
        <v>15.502000000000001</v>
      </c>
      <c r="BS2413" s="12">
        <v>624.096</v>
      </c>
      <c r="BT2413" s="72">
        <v>22.15</v>
      </c>
      <c r="BU2413" s="72">
        <v>9.3819999999999997</v>
      </c>
      <c r="BV2413" s="12">
        <v>2817.58</v>
      </c>
      <c r="BW2413" s="72">
        <v>100</v>
      </c>
      <c r="BX2413" s="72">
        <v>5.2489999999999997</v>
      </c>
      <c r="BY2413" s="13"/>
      <c r="BZ2413" s="13"/>
    </row>
    <row r="2414" spans="1:78" ht="12.75" customHeight="1">
      <c r="A2414" s="122" t="s">
        <v>65</v>
      </c>
      <c r="B2414" s="71" t="s">
        <v>71</v>
      </c>
      <c r="C2414" s="71" t="s">
        <v>26</v>
      </c>
      <c r="D2414" s="34">
        <v>41974</v>
      </c>
      <c r="E2414" s="12">
        <v>1476.4259999999999</v>
      </c>
      <c r="F2414" s="72">
        <v>51.43</v>
      </c>
      <c r="G2414" s="72">
        <v>5.7789999999999999</v>
      </c>
      <c r="H2414" s="12">
        <v>59.030999999999999</v>
      </c>
      <c r="I2414" s="72">
        <v>2.056</v>
      </c>
      <c r="J2414" s="72">
        <v>32.673999999999999</v>
      </c>
      <c r="K2414" s="12">
        <v>48.38</v>
      </c>
      <c r="L2414" s="72">
        <v>1.6850000000000001</v>
      </c>
      <c r="M2414" s="72">
        <v>42.402999999999999</v>
      </c>
      <c r="N2414" s="12">
        <v>107.411</v>
      </c>
      <c r="O2414" s="72">
        <v>3.742</v>
      </c>
      <c r="P2414" s="72">
        <v>26.084</v>
      </c>
      <c r="Q2414" s="12">
        <v>7.2969999999999997</v>
      </c>
      <c r="R2414" s="72">
        <v>0.254</v>
      </c>
      <c r="S2414" s="72">
        <v>86.587999999999994</v>
      </c>
      <c r="T2414" s="12">
        <v>114.70699999999999</v>
      </c>
      <c r="U2414" s="72">
        <v>3.996</v>
      </c>
      <c r="V2414" s="72">
        <v>23.9</v>
      </c>
      <c r="W2414" s="12">
        <v>497.03800000000001</v>
      </c>
      <c r="X2414" s="72">
        <v>17.314</v>
      </c>
      <c r="Y2414" s="72">
        <v>10.09</v>
      </c>
      <c r="Z2414" s="12">
        <v>611.745</v>
      </c>
      <c r="AA2414" s="72">
        <v>21.31</v>
      </c>
      <c r="AB2414" s="72">
        <v>7.9489999999999998</v>
      </c>
      <c r="AC2414" s="12">
        <v>2088.172</v>
      </c>
      <c r="AD2414" s="72">
        <v>72.739999999999995</v>
      </c>
      <c r="AE2414" s="72">
        <v>4.8550000000000004</v>
      </c>
      <c r="AF2414" s="12">
        <v>15.926</v>
      </c>
      <c r="AG2414" s="72">
        <v>0.55500000000000005</v>
      </c>
      <c r="AH2414" s="72">
        <v>87.858999999999995</v>
      </c>
      <c r="AI2414" s="12">
        <v>85.203999999999994</v>
      </c>
      <c r="AJ2414" s="72">
        <v>2.968</v>
      </c>
      <c r="AK2414" s="72">
        <v>42.884999999999998</v>
      </c>
      <c r="AL2414" s="12">
        <v>101.13</v>
      </c>
      <c r="AM2414" s="72">
        <v>3.5230000000000001</v>
      </c>
      <c r="AN2414" s="72">
        <v>36.363</v>
      </c>
      <c r="AO2414" s="12">
        <v>2189.3009999999999</v>
      </c>
      <c r="AP2414" s="72">
        <v>76.262</v>
      </c>
      <c r="AQ2414" s="72">
        <v>5.3250000000000002</v>
      </c>
      <c r="AR2414" s="12">
        <v>46.003</v>
      </c>
      <c r="AS2414" s="72">
        <v>1.6020000000000001</v>
      </c>
      <c r="AT2414" s="72">
        <v>51.697000000000003</v>
      </c>
      <c r="AU2414" s="12">
        <v>7.3109999999999999</v>
      </c>
      <c r="AV2414" s="72">
        <v>0.255</v>
      </c>
      <c r="AW2414" s="72">
        <v>101.80200000000001</v>
      </c>
      <c r="AX2414" s="12">
        <v>127.39100000000001</v>
      </c>
      <c r="AY2414" s="72">
        <v>4.4379999999999997</v>
      </c>
      <c r="AZ2414" s="72">
        <v>29.617000000000001</v>
      </c>
      <c r="BA2414" s="12">
        <v>134.702</v>
      </c>
      <c r="BB2414" s="72">
        <v>4.6920000000000002</v>
      </c>
      <c r="BC2414" s="72">
        <v>27.44</v>
      </c>
      <c r="BD2414" s="12">
        <v>101.575</v>
      </c>
      <c r="BE2414" s="72">
        <v>3.5379999999999998</v>
      </c>
      <c r="BF2414" s="72">
        <v>28.184999999999999</v>
      </c>
      <c r="BG2414" s="12">
        <v>236.27799999999999</v>
      </c>
      <c r="BH2414" s="72">
        <v>8.2309999999999999</v>
      </c>
      <c r="BI2414" s="72">
        <v>22.841000000000001</v>
      </c>
      <c r="BJ2414" s="12">
        <v>364.48500000000001</v>
      </c>
      <c r="BK2414" s="72">
        <v>12.696999999999999</v>
      </c>
      <c r="BL2414" s="72">
        <v>12.666</v>
      </c>
      <c r="BM2414" s="12">
        <v>34.68</v>
      </c>
      <c r="BN2414" s="72">
        <v>1.208</v>
      </c>
      <c r="BO2414" s="72">
        <v>61.688000000000002</v>
      </c>
      <c r="BP2414" s="12">
        <v>399.16500000000002</v>
      </c>
      <c r="BQ2414" s="72">
        <v>13.904999999999999</v>
      </c>
      <c r="BR2414" s="72">
        <v>13.131</v>
      </c>
      <c r="BS2414" s="12">
        <v>681.44500000000005</v>
      </c>
      <c r="BT2414" s="72">
        <v>23.738</v>
      </c>
      <c r="BU2414" s="72">
        <v>9.2289999999999992</v>
      </c>
      <c r="BV2414" s="12">
        <v>2870.7469999999998</v>
      </c>
      <c r="BW2414" s="72">
        <v>100</v>
      </c>
      <c r="BX2414" s="72">
        <v>4.2240000000000002</v>
      </c>
      <c r="BY2414" s="13"/>
      <c r="BZ2414" s="13"/>
    </row>
    <row r="2415" spans="1:78" ht="12.75" customHeight="1">
      <c r="A2415" s="122" t="s">
        <v>65</v>
      </c>
      <c r="B2415" s="71" t="s">
        <v>71</v>
      </c>
      <c r="C2415" s="71" t="s">
        <v>26</v>
      </c>
      <c r="D2415" s="34">
        <v>42064</v>
      </c>
      <c r="E2415" s="12">
        <v>1360.048</v>
      </c>
      <c r="F2415" s="72">
        <v>51.68</v>
      </c>
      <c r="G2415" s="72">
        <v>5.8280000000000003</v>
      </c>
      <c r="H2415" s="12">
        <v>47.072000000000003</v>
      </c>
      <c r="I2415" s="72">
        <v>1.7889999999999999</v>
      </c>
      <c r="J2415" s="72">
        <v>35.710999999999999</v>
      </c>
      <c r="K2415" s="12">
        <v>79.447000000000003</v>
      </c>
      <c r="L2415" s="72">
        <v>3.0190000000000001</v>
      </c>
      <c r="M2415" s="72">
        <v>28.308</v>
      </c>
      <c r="N2415" s="12">
        <v>126.51900000000001</v>
      </c>
      <c r="O2415" s="72">
        <v>4.8079999999999998</v>
      </c>
      <c r="P2415" s="72">
        <v>22.335999999999999</v>
      </c>
      <c r="Q2415" s="12">
        <v>28.469000000000001</v>
      </c>
      <c r="R2415" s="72">
        <v>1.0820000000000001</v>
      </c>
      <c r="S2415" s="72">
        <v>81.224000000000004</v>
      </c>
      <c r="T2415" s="12">
        <v>154.988</v>
      </c>
      <c r="U2415" s="72">
        <v>5.8890000000000002</v>
      </c>
      <c r="V2415" s="72">
        <v>21.154</v>
      </c>
      <c r="W2415" s="12">
        <v>391.48</v>
      </c>
      <c r="X2415" s="72">
        <v>14.875999999999999</v>
      </c>
      <c r="Y2415" s="72">
        <v>12.656000000000001</v>
      </c>
      <c r="Z2415" s="12">
        <v>546.46900000000005</v>
      </c>
      <c r="AA2415" s="72">
        <v>20.765000000000001</v>
      </c>
      <c r="AB2415" s="72">
        <v>10.605</v>
      </c>
      <c r="AC2415" s="12">
        <v>1906.5170000000001</v>
      </c>
      <c r="AD2415" s="72">
        <v>72.445999999999998</v>
      </c>
      <c r="AE2415" s="72">
        <v>5.5060000000000002</v>
      </c>
      <c r="AF2415" s="12">
        <v>17.366</v>
      </c>
      <c r="AG2415" s="72">
        <v>0.66</v>
      </c>
      <c r="AH2415" s="72">
        <v>80.929000000000002</v>
      </c>
      <c r="AI2415" s="12">
        <v>124.446</v>
      </c>
      <c r="AJ2415" s="72">
        <v>4.7290000000000001</v>
      </c>
      <c r="AK2415" s="72">
        <v>27.832999999999998</v>
      </c>
      <c r="AL2415" s="12">
        <v>141.81200000000001</v>
      </c>
      <c r="AM2415" s="72">
        <v>5.3890000000000002</v>
      </c>
      <c r="AN2415" s="72">
        <v>26.344999999999999</v>
      </c>
      <c r="AO2415" s="12">
        <v>2048.3290000000002</v>
      </c>
      <c r="AP2415" s="72">
        <v>77.834000000000003</v>
      </c>
      <c r="AQ2415" s="72">
        <v>4.9989999999999997</v>
      </c>
      <c r="AR2415" s="12">
        <v>71.566999999999993</v>
      </c>
      <c r="AS2415" s="72">
        <v>2.7189999999999999</v>
      </c>
      <c r="AT2415" s="72">
        <v>28.579000000000001</v>
      </c>
      <c r="AU2415" s="12">
        <v>28.86</v>
      </c>
      <c r="AV2415" s="72">
        <v>1.097</v>
      </c>
      <c r="AW2415" s="72">
        <v>75.119</v>
      </c>
      <c r="AX2415" s="12">
        <v>71.78</v>
      </c>
      <c r="AY2415" s="72">
        <v>2.7280000000000002</v>
      </c>
      <c r="AZ2415" s="72">
        <v>39.744</v>
      </c>
      <c r="BA2415" s="12">
        <v>100.639</v>
      </c>
      <c r="BB2415" s="72">
        <v>3.8239999999999998</v>
      </c>
      <c r="BC2415" s="72">
        <v>35.091999999999999</v>
      </c>
      <c r="BD2415" s="12">
        <v>81.231999999999999</v>
      </c>
      <c r="BE2415" s="72">
        <v>3.0870000000000002</v>
      </c>
      <c r="BF2415" s="72">
        <v>34.700000000000003</v>
      </c>
      <c r="BG2415" s="12">
        <v>181.87100000000001</v>
      </c>
      <c r="BH2415" s="72">
        <v>6.9109999999999996</v>
      </c>
      <c r="BI2415" s="72">
        <v>22.89</v>
      </c>
      <c r="BJ2415" s="12">
        <v>294.11799999999999</v>
      </c>
      <c r="BK2415" s="72">
        <v>11.176</v>
      </c>
      <c r="BL2415" s="72">
        <v>19.332999999999998</v>
      </c>
      <c r="BM2415" s="12">
        <v>35.768999999999998</v>
      </c>
      <c r="BN2415" s="72">
        <v>1.359</v>
      </c>
      <c r="BO2415" s="72">
        <v>64.525999999999996</v>
      </c>
      <c r="BP2415" s="12">
        <v>329.88600000000002</v>
      </c>
      <c r="BQ2415" s="72">
        <v>12.535</v>
      </c>
      <c r="BR2415" s="72">
        <v>16.504999999999999</v>
      </c>
      <c r="BS2415" s="12">
        <v>583.32500000000005</v>
      </c>
      <c r="BT2415" s="72">
        <v>22.166</v>
      </c>
      <c r="BU2415" s="72">
        <v>10.468999999999999</v>
      </c>
      <c r="BV2415" s="12">
        <v>2631.6529999999998</v>
      </c>
      <c r="BW2415" s="72">
        <v>100</v>
      </c>
      <c r="BX2415" s="72">
        <v>4.7069999999999999</v>
      </c>
      <c r="BY2415" s="13"/>
      <c r="BZ2415" s="13"/>
    </row>
    <row r="2416" spans="1:78" ht="12.75" customHeight="1">
      <c r="A2416" s="122" t="s">
        <v>65</v>
      </c>
      <c r="B2416" s="71" t="s">
        <v>71</v>
      </c>
      <c r="C2416" s="71" t="s">
        <v>26</v>
      </c>
      <c r="D2416" s="34">
        <v>42156</v>
      </c>
      <c r="E2416" s="12">
        <v>1375.7840000000001</v>
      </c>
      <c r="F2416" s="72">
        <v>47.594000000000001</v>
      </c>
      <c r="G2416" s="72">
        <v>8.3919999999999995</v>
      </c>
      <c r="H2416" s="12">
        <v>49.366999999999997</v>
      </c>
      <c r="I2416" s="72">
        <v>1.708</v>
      </c>
      <c r="J2416" s="72">
        <v>58.597000000000001</v>
      </c>
      <c r="K2416" s="12">
        <v>46.847999999999999</v>
      </c>
      <c r="L2416" s="72">
        <v>1.621</v>
      </c>
      <c r="M2416" s="72">
        <v>39.087000000000003</v>
      </c>
      <c r="N2416" s="12">
        <v>96.215000000000003</v>
      </c>
      <c r="O2416" s="72">
        <v>3.3279999999999998</v>
      </c>
      <c r="P2416" s="72">
        <v>32.555999999999997</v>
      </c>
      <c r="Q2416" s="12">
        <v>37.375</v>
      </c>
      <c r="R2416" s="72">
        <v>1.2929999999999999</v>
      </c>
      <c r="S2416" s="72">
        <v>52.133000000000003</v>
      </c>
      <c r="T2416" s="12">
        <v>133.59</v>
      </c>
      <c r="U2416" s="72">
        <v>4.6210000000000004</v>
      </c>
      <c r="V2416" s="72">
        <v>27.635999999999999</v>
      </c>
      <c r="W2416" s="12">
        <v>466.64</v>
      </c>
      <c r="X2416" s="72">
        <v>16.143000000000001</v>
      </c>
      <c r="Y2416" s="72">
        <v>11.196999999999999</v>
      </c>
      <c r="Z2416" s="12">
        <v>600.23</v>
      </c>
      <c r="AA2416" s="72">
        <v>20.765000000000001</v>
      </c>
      <c r="AB2416" s="72">
        <v>10.473000000000001</v>
      </c>
      <c r="AC2416" s="12">
        <v>1976.0150000000001</v>
      </c>
      <c r="AD2416" s="72">
        <v>68.358999999999995</v>
      </c>
      <c r="AE2416" s="72">
        <v>7.5220000000000002</v>
      </c>
      <c r="AF2416" s="12">
        <v>0</v>
      </c>
      <c r="AG2416" s="72">
        <v>0</v>
      </c>
      <c r="AH2416" s="72">
        <v>0</v>
      </c>
      <c r="AI2416" s="12">
        <v>156.208</v>
      </c>
      <c r="AJ2416" s="72">
        <v>5.4039999999999999</v>
      </c>
      <c r="AK2416" s="72">
        <v>22.181999999999999</v>
      </c>
      <c r="AL2416" s="12">
        <v>156.208</v>
      </c>
      <c r="AM2416" s="72">
        <v>5.4039999999999999</v>
      </c>
      <c r="AN2416" s="72">
        <v>22.181999999999999</v>
      </c>
      <c r="AO2416" s="12">
        <v>2132.2220000000002</v>
      </c>
      <c r="AP2416" s="72">
        <v>73.763000000000005</v>
      </c>
      <c r="AQ2416" s="72">
        <v>7.3140000000000001</v>
      </c>
      <c r="AR2416" s="12">
        <v>71.152000000000001</v>
      </c>
      <c r="AS2416" s="72">
        <v>2.4609999999999999</v>
      </c>
      <c r="AT2416" s="72">
        <v>27.396999999999998</v>
      </c>
      <c r="AU2416" s="12">
        <v>39.805</v>
      </c>
      <c r="AV2416" s="72">
        <v>1.377</v>
      </c>
      <c r="AW2416" s="72">
        <v>43.552</v>
      </c>
      <c r="AX2416" s="12">
        <v>109.46299999999999</v>
      </c>
      <c r="AY2416" s="72">
        <v>3.7869999999999999</v>
      </c>
      <c r="AZ2416" s="72">
        <v>24.542000000000002</v>
      </c>
      <c r="BA2416" s="12">
        <v>149.268</v>
      </c>
      <c r="BB2416" s="72">
        <v>5.1639999999999997</v>
      </c>
      <c r="BC2416" s="72">
        <v>21.032</v>
      </c>
      <c r="BD2416" s="12">
        <v>72.536000000000001</v>
      </c>
      <c r="BE2416" s="72">
        <v>2.5089999999999999</v>
      </c>
      <c r="BF2416" s="72">
        <v>35.911000000000001</v>
      </c>
      <c r="BG2416" s="12">
        <v>221.804</v>
      </c>
      <c r="BH2416" s="72">
        <v>7.673</v>
      </c>
      <c r="BI2416" s="72">
        <v>18.544</v>
      </c>
      <c r="BJ2416" s="12">
        <v>451.58300000000003</v>
      </c>
      <c r="BK2416" s="72">
        <v>15.622</v>
      </c>
      <c r="BL2416" s="72">
        <v>9.9169999999999998</v>
      </c>
      <c r="BM2416" s="12">
        <v>13.881</v>
      </c>
      <c r="BN2416" s="72">
        <v>0.48</v>
      </c>
      <c r="BO2416" s="72">
        <v>78.090999999999994</v>
      </c>
      <c r="BP2416" s="12">
        <v>465.46499999999997</v>
      </c>
      <c r="BQ2416" s="72">
        <v>16.102</v>
      </c>
      <c r="BR2416" s="72">
        <v>9.6059999999999999</v>
      </c>
      <c r="BS2416" s="12">
        <v>758.42</v>
      </c>
      <c r="BT2416" s="72">
        <v>26.236999999999998</v>
      </c>
      <c r="BU2416" s="72">
        <v>6.35</v>
      </c>
      <c r="BV2416" s="12">
        <v>2890.6419999999998</v>
      </c>
      <c r="BW2416" s="72">
        <v>100</v>
      </c>
      <c r="BX2416" s="72">
        <v>5.8550000000000004</v>
      </c>
      <c r="BY2416" s="13"/>
      <c r="BZ2416" s="13"/>
    </row>
    <row r="2417" spans="1:78" ht="12.75" customHeight="1">
      <c r="A2417" s="122" t="s">
        <v>65</v>
      </c>
      <c r="B2417" s="71" t="s">
        <v>71</v>
      </c>
      <c r="C2417" s="71" t="s">
        <v>26</v>
      </c>
      <c r="D2417" s="34">
        <v>42614</v>
      </c>
      <c r="E2417" s="12">
        <v>1309.4059999999999</v>
      </c>
      <c r="F2417" s="72">
        <v>49.923000000000002</v>
      </c>
      <c r="G2417" s="72">
        <v>7.0739999999999998</v>
      </c>
      <c r="H2417" s="12">
        <v>37.259</v>
      </c>
      <c r="I2417" s="72">
        <v>1.421</v>
      </c>
      <c r="J2417" s="72">
        <v>48.579000000000001</v>
      </c>
      <c r="K2417" s="12">
        <v>14.891</v>
      </c>
      <c r="L2417" s="72">
        <v>0.56799999999999995</v>
      </c>
      <c r="M2417" s="72">
        <v>47.578000000000003</v>
      </c>
      <c r="N2417" s="12">
        <v>52.15</v>
      </c>
      <c r="O2417" s="72">
        <v>1.988</v>
      </c>
      <c r="P2417" s="72">
        <v>35.493000000000002</v>
      </c>
      <c r="Q2417" s="12">
        <v>15.884</v>
      </c>
      <c r="R2417" s="72">
        <v>0.60599999999999998</v>
      </c>
      <c r="S2417" s="72">
        <v>62.720999999999997</v>
      </c>
      <c r="T2417" s="12">
        <v>68.034000000000006</v>
      </c>
      <c r="U2417" s="72">
        <v>2.5939999999999999</v>
      </c>
      <c r="V2417" s="72">
        <v>33.831000000000003</v>
      </c>
      <c r="W2417" s="12">
        <v>478.12400000000002</v>
      </c>
      <c r="X2417" s="72">
        <v>18.228999999999999</v>
      </c>
      <c r="Y2417" s="72">
        <v>10.428000000000001</v>
      </c>
      <c r="Z2417" s="12">
        <v>546.15800000000002</v>
      </c>
      <c r="AA2417" s="72">
        <v>20.823</v>
      </c>
      <c r="AB2417" s="72">
        <v>10.048999999999999</v>
      </c>
      <c r="AC2417" s="12">
        <v>1855.5640000000001</v>
      </c>
      <c r="AD2417" s="72">
        <v>70.745000000000005</v>
      </c>
      <c r="AE2417" s="72">
        <v>6.226</v>
      </c>
      <c r="AF2417" s="12">
        <v>2.903</v>
      </c>
      <c r="AG2417" s="72">
        <v>0.111</v>
      </c>
      <c r="AH2417" s="72">
        <v>105.22</v>
      </c>
      <c r="AI2417" s="12">
        <v>102.248</v>
      </c>
      <c r="AJ2417" s="72">
        <v>3.8980000000000001</v>
      </c>
      <c r="AK2417" s="72">
        <v>33.756999999999998</v>
      </c>
      <c r="AL2417" s="12">
        <v>105.151</v>
      </c>
      <c r="AM2417" s="72">
        <v>4.0090000000000003</v>
      </c>
      <c r="AN2417" s="72">
        <v>32.628999999999998</v>
      </c>
      <c r="AO2417" s="12">
        <v>1960.7149999999999</v>
      </c>
      <c r="AP2417" s="72">
        <v>74.754000000000005</v>
      </c>
      <c r="AQ2417" s="72">
        <v>5.96</v>
      </c>
      <c r="AR2417" s="12">
        <v>30.193999999999999</v>
      </c>
      <c r="AS2417" s="72">
        <v>1.151</v>
      </c>
      <c r="AT2417" s="72">
        <v>40.101999999999997</v>
      </c>
      <c r="AU2417" s="12">
        <v>2.798</v>
      </c>
      <c r="AV2417" s="72">
        <v>0.107</v>
      </c>
      <c r="AW2417" s="72">
        <v>105.377</v>
      </c>
      <c r="AX2417" s="12">
        <v>109.137</v>
      </c>
      <c r="AY2417" s="72">
        <v>4.1609999999999996</v>
      </c>
      <c r="AZ2417" s="72">
        <v>20.67</v>
      </c>
      <c r="BA2417" s="12">
        <v>111.935</v>
      </c>
      <c r="BB2417" s="72">
        <v>4.2679999999999998</v>
      </c>
      <c r="BC2417" s="72">
        <v>20.542000000000002</v>
      </c>
      <c r="BD2417" s="12">
        <v>93.296999999999997</v>
      </c>
      <c r="BE2417" s="72">
        <v>3.5569999999999999</v>
      </c>
      <c r="BF2417" s="72">
        <v>27.675999999999998</v>
      </c>
      <c r="BG2417" s="12">
        <v>205.233</v>
      </c>
      <c r="BH2417" s="72">
        <v>7.8250000000000002</v>
      </c>
      <c r="BI2417" s="72">
        <v>14.472</v>
      </c>
      <c r="BJ2417" s="12">
        <v>409.298</v>
      </c>
      <c r="BK2417" s="72">
        <v>15.605</v>
      </c>
      <c r="BL2417" s="72">
        <v>9.24</v>
      </c>
      <c r="BM2417" s="12">
        <v>17.437000000000001</v>
      </c>
      <c r="BN2417" s="72">
        <v>0.66500000000000004</v>
      </c>
      <c r="BO2417" s="72">
        <v>53.369</v>
      </c>
      <c r="BP2417" s="12">
        <v>426.73500000000001</v>
      </c>
      <c r="BQ2417" s="72">
        <v>16.27</v>
      </c>
      <c r="BR2417" s="72">
        <v>8.7379999999999995</v>
      </c>
      <c r="BS2417" s="12">
        <v>662.16200000000003</v>
      </c>
      <c r="BT2417" s="72">
        <v>25.245999999999999</v>
      </c>
      <c r="BU2417" s="72">
        <v>6.4939999999999998</v>
      </c>
      <c r="BV2417" s="12">
        <v>2622.877</v>
      </c>
      <c r="BW2417" s="72">
        <v>100</v>
      </c>
      <c r="BX2417" s="72">
        <v>5.0659999999999998</v>
      </c>
      <c r="BY2417" s="13"/>
      <c r="BZ2417" s="13"/>
    </row>
    <row r="2418" spans="1:78" ht="12.75" customHeight="1">
      <c r="A2418" s="122" t="s">
        <v>65</v>
      </c>
      <c r="B2418" s="71" t="s">
        <v>71</v>
      </c>
      <c r="C2418" s="71" t="s">
        <v>26</v>
      </c>
      <c r="D2418" s="34">
        <v>42705</v>
      </c>
      <c r="E2418" s="12">
        <v>1228.9570000000001</v>
      </c>
      <c r="F2418" s="72">
        <v>45.139000000000003</v>
      </c>
      <c r="G2418" s="72">
        <v>6.5869999999999997</v>
      </c>
      <c r="H2418" s="12">
        <v>84.507000000000005</v>
      </c>
      <c r="I2418" s="72">
        <v>3.1040000000000001</v>
      </c>
      <c r="J2418" s="72">
        <v>28.515999999999998</v>
      </c>
      <c r="K2418" s="12">
        <v>30.413</v>
      </c>
      <c r="L2418" s="72">
        <v>1.117</v>
      </c>
      <c r="M2418" s="72">
        <v>52.505000000000003</v>
      </c>
      <c r="N2418" s="12">
        <v>114.92</v>
      </c>
      <c r="O2418" s="72">
        <v>4.2210000000000001</v>
      </c>
      <c r="P2418" s="72">
        <v>23.449000000000002</v>
      </c>
      <c r="Q2418" s="12">
        <v>34.411999999999999</v>
      </c>
      <c r="R2418" s="72">
        <v>1.264</v>
      </c>
      <c r="S2418" s="72">
        <v>45.773000000000003</v>
      </c>
      <c r="T2418" s="12">
        <v>149.33199999999999</v>
      </c>
      <c r="U2418" s="72">
        <v>5.4850000000000003</v>
      </c>
      <c r="V2418" s="72">
        <v>18.620999999999999</v>
      </c>
      <c r="W2418" s="12">
        <v>575.79899999999998</v>
      </c>
      <c r="X2418" s="72">
        <v>21.149000000000001</v>
      </c>
      <c r="Y2418" s="72">
        <v>9.4220000000000006</v>
      </c>
      <c r="Z2418" s="12">
        <v>725.13099999999997</v>
      </c>
      <c r="AA2418" s="72">
        <v>26.634</v>
      </c>
      <c r="AB2418" s="72">
        <v>8.68</v>
      </c>
      <c r="AC2418" s="12">
        <v>1954.088</v>
      </c>
      <c r="AD2418" s="72">
        <v>71.772999999999996</v>
      </c>
      <c r="AE2418" s="72">
        <v>4.95</v>
      </c>
      <c r="AF2418" s="12">
        <v>0</v>
      </c>
      <c r="AG2418" s="72">
        <v>0</v>
      </c>
      <c r="AH2418" s="72">
        <v>0</v>
      </c>
      <c r="AI2418" s="12">
        <v>75.715000000000003</v>
      </c>
      <c r="AJ2418" s="72">
        <v>2.7810000000000001</v>
      </c>
      <c r="AK2418" s="72">
        <v>29.617999999999999</v>
      </c>
      <c r="AL2418" s="12">
        <v>75.715000000000003</v>
      </c>
      <c r="AM2418" s="72">
        <v>2.7810000000000001</v>
      </c>
      <c r="AN2418" s="72">
        <v>29.617999999999999</v>
      </c>
      <c r="AO2418" s="12">
        <v>2029.8019999999999</v>
      </c>
      <c r="AP2418" s="72">
        <v>74.554000000000002</v>
      </c>
      <c r="AQ2418" s="72">
        <v>4.9870000000000001</v>
      </c>
      <c r="AR2418" s="12">
        <v>61.439</v>
      </c>
      <c r="AS2418" s="72">
        <v>2.2570000000000001</v>
      </c>
      <c r="AT2418" s="72">
        <v>57.496000000000002</v>
      </c>
      <c r="AU2418" s="12">
        <v>0</v>
      </c>
      <c r="AV2418" s="72">
        <v>0</v>
      </c>
      <c r="AW2418" s="72">
        <v>0</v>
      </c>
      <c r="AX2418" s="12">
        <v>103.473</v>
      </c>
      <c r="AY2418" s="72">
        <v>3.8010000000000002</v>
      </c>
      <c r="AZ2418" s="72">
        <v>33.673999999999999</v>
      </c>
      <c r="BA2418" s="12">
        <v>103.473</v>
      </c>
      <c r="BB2418" s="72">
        <v>3.8010000000000002</v>
      </c>
      <c r="BC2418" s="72">
        <v>33.673999999999999</v>
      </c>
      <c r="BD2418" s="12">
        <v>73.938000000000002</v>
      </c>
      <c r="BE2418" s="72">
        <v>2.7160000000000002</v>
      </c>
      <c r="BF2418" s="72">
        <v>40.917999999999999</v>
      </c>
      <c r="BG2418" s="12">
        <v>177.411</v>
      </c>
      <c r="BH2418" s="72">
        <v>6.516</v>
      </c>
      <c r="BI2418" s="72">
        <v>22.085000000000001</v>
      </c>
      <c r="BJ2418" s="12">
        <v>419.589</v>
      </c>
      <c r="BK2418" s="72">
        <v>15.411</v>
      </c>
      <c r="BL2418" s="72">
        <v>14.842000000000001</v>
      </c>
      <c r="BM2418" s="12">
        <v>34.348999999999997</v>
      </c>
      <c r="BN2418" s="72">
        <v>1.262</v>
      </c>
      <c r="BO2418" s="72">
        <v>98.53</v>
      </c>
      <c r="BP2418" s="12">
        <v>453.93799999999999</v>
      </c>
      <c r="BQ2418" s="72">
        <v>16.672999999999998</v>
      </c>
      <c r="BR2418" s="72">
        <v>16.855</v>
      </c>
      <c r="BS2418" s="12">
        <v>692.78800000000001</v>
      </c>
      <c r="BT2418" s="72">
        <v>25.446000000000002</v>
      </c>
      <c r="BU2418" s="72">
        <v>11.327999999999999</v>
      </c>
      <c r="BV2418" s="12">
        <v>2722.59</v>
      </c>
      <c r="BW2418" s="72">
        <v>100</v>
      </c>
      <c r="BX2418" s="72">
        <v>4.4640000000000004</v>
      </c>
      <c r="BY2418" s="13"/>
      <c r="BZ2418" s="13"/>
    </row>
    <row r="2419" spans="1:78" ht="12.75" customHeight="1">
      <c r="A2419" s="122" t="s">
        <v>65</v>
      </c>
      <c r="B2419" s="71" t="s">
        <v>71</v>
      </c>
      <c r="C2419" s="71" t="s">
        <v>26</v>
      </c>
      <c r="D2419" s="34">
        <v>42795</v>
      </c>
      <c r="E2419" s="12">
        <v>1378.7190000000001</v>
      </c>
      <c r="F2419" s="72">
        <v>51.31</v>
      </c>
      <c r="G2419" s="72">
        <v>5.5359999999999996</v>
      </c>
      <c r="H2419" s="12">
        <v>31.728999999999999</v>
      </c>
      <c r="I2419" s="72">
        <v>1.181</v>
      </c>
      <c r="J2419" s="72">
        <v>37.25</v>
      </c>
      <c r="K2419" s="12">
        <v>54.304000000000002</v>
      </c>
      <c r="L2419" s="72">
        <v>2.0209999999999999</v>
      </c>
      <c r="M2419" s="72">
        <v>54.484999999999999</v>
      </c>
      <c r="N2419" s="12">
        <v>86.031999999999996</v>
      </c>
      <c r="O2419" s="72">
        <v>3.202</v>
      </c>
      <c r="P2419" s="72">
        <v>35.844000000000001</v>
      </c>
      <c r="Q2419" s="12">
        <v>27.888000000000002</v>
      </c>
      <c r="R2419" s="72">
        <v>1.038</v>
      </c>
      <c r="S2419" s="72">
        <v>51.082999999999998</v>
      </c>
      <c r="T2419" s="12">
        <v>113.92</v>
      </c>
      <c r="U2419" s="72">
        <v>4.24</v>
      </c>
      <c r="V2419" s="72">
        <v>27.963000000000001</v>
      </c>
      <c r="W2419" s="12">
        <v>455.923</v>
      </c>
      <c r="X2419" s="72">
        <v>16.968</v>
      </c>
      <c r="Y2419" s="72">
        <v>12.109</v>
      </c>
      <c r="Z2419" s="12">
        <v>569.84299999999996</v>
      </c>
      <c r="AA2419" s="72">
        <v>21.207000000000001</v>
      </c>
      <c r="AB2419" s="72">
        <v>10.166</v>
      </c>
      <c r="AC2419" s="12">
        <v>1948.5619999999999</v>
      </c>
      <c r="AD2419" s="72">
        <v>72.518000000000001</v>
      </c>
      <c r="AE2419" s="72">
        <v>4.6909999999999998</v>
      </c>
      <c r="AF2419" s="12">
        <v>0</v>
      </c>
      <c r="AG2419" s="72">
        <v>0</v>
      </c>
      <c r="AH2419" s="72">
        <v>0</v>
      </c>
      <c r="AI2419" s="12">
        <v>50.613</v>
      </c>
      <c r="AJ2419" s="72">
        <v>1.8839999999999999</v>
      </c>
      <c r="AK2419" s="72">
        <v>32.6</v>
      </c>
      <c r="AL2419" s="12">
        <v>50.613</v>
      </c>
      <c r="AM2419" s="72">
        <v>1.8839999999999999</v>
      </c>
      <c r="AN2419" s="72">
        <v>32.6</v>
      </c>
      <c r="AO2419" s="12">
        <v>1999.174</v>
      </c>
      <c r="AP2419" s="72">
        <v>74.400999999999996</v>
      </c>
      <c r="AQ2419" s="72">
        <v>4.8630000000000004</v>
      </c>
      <c r="AR2419" s="12">
        <v>97.210999999999999</v>
      </c>
      <c r="AS2419" s="72">
        <v>3.6179999999999999</v>
      </c>
      <c r="AT2419" s="72">
        <v>31.088999999999999</v>
      </c>
      <c r="AU2419" s="12">
        <v>12.836</v>
      </c>
      <c r="AV2419" s="72">
        <v>0.47799999999999998</v>
      </c>
      <c r="AW2419" s="72">
        <v>62.573</v>
      </c>
      <c r="AX2419" s="12">
        <v>150.43600000000001</v>
      </c>
      <c r="AY2419" s="72">
        <v>5.5990000000000002</v>
      </c>
      <c r="AZ2419" s="72">
        <v>27.024999999999999</v>
      </c>
      <c r="BA2419" s="12">
        <v>163.27199999999999</v>
      </c>
      <c r="BB2419" s="72">
        <v>6.0759999999999996</v>
      </c>
      <c r="BC2419" s="72">
        <v>27.431999999999999</v>
      </c>
      <c r="BD2419" s="12">
        <v>118.93</v>
      </c>
      <c r="BE2419" s="72">
        <v>4.4260000000000002</v>
      </c>
      <c r="BF2419" s="72">
        <v>26.151</v>
      </c>
      <c r="BG2419" s="12">
        <v>282.202</v>
      </c>
      <c r="BH2419" s="72">
        <v>10.502000000000001</v>
      </c>
      <c r="BI2419" s="72">
        <v>18.324000000000002</v>
      </c>
      <c r="BJ2419" s="12">
        <v>288.41199999999998</v>
      </c>
      <c r="BK2419" s="72">
        <v>10.734</v>
      </c>
      <c r="BL2419" s="72">
        <v>15.881</v>
      </c>
      <c r="BM2419" s="12">
        <v>20.015999999999998</v>
      </c>
      <c r="BN2419" s="72">
        <v>0.745</v>
      </c>
      <c r="BO2419" s="72">
        <v>65.11</v>
      </c>
      <c r="BP2419" s="12">
        <v>308.428</v>
      </c>
      <c r="BQ2419" s="72">
        <v>11.478</v>
      </c>
      <c r="BR2419" s="72">
        <v>15.791</v>
      </c>
      <c r="BS2419" s="12">
        <v>687.84100000000001</v>
      </c>
      <c r="BT2419" s="72">
        <v>25.599</v>
      </c>
      <c r="BU2419" s="72">
        <v>10.117000000000001</v>
      </c>
      <c r="BV2419" s="12">
        <v>2687.0149999999999</v>
      </c>
      <c r="BW2419" s="72">
        <v>100</v>
      </c>
      <c r="BX2419" s="72">
        <v>4.7389999999999999</v>
      </c>
      <c r="BY2419" s="13"/>
      <c r="BZ2419" s="13"/>
    </row>
    <row r="2420" spans="1:78" ht="12.75" customHeight="1">
      <c r="A2420" s="122" t="s">
        <v>65</v>
      </c>
      <c r="B2420" s="71" t="s">
        <v>71</v>
      </c>
      <c r="C2420" s="71" t="s">
        <v>26</v>
      </c>
      <c r="D2420" s="34">
        <v>42887</v>
      </c>
      <c r="E2420" s="12">
        <v>1202.6990000000001</v>
      </c>
      <c r="F2420" s="72">
        <v>46.192</v>
      </c>
      <c r="G2420" s="72">
        <v>4.9980000000000002</v>
      </c>
      <c r="H2420" s="12">
        <v>72.679000000000002</v>
      </c>
      <c r="I2420" s="72">
        <v>2.7909999999999999</v>
      </c>
      <c r="J2420" s="72">
        <v>30.779</v>
      </c>
      <c r="K2420" s="12">
        <v>28.797000000000001</v>
      </c>
      <c r="L2420" s="72">
        <v>1.1060000000000001</v>
      </c>
      <c r="M2420" s="72">
        <v>52.63</v>
      </c>
      <c r="N2420" s="12">
        <v>101.476</v>
      </c>
      <c r="O2420" s="72">
        <v>3.8969999999999998</v>
      </c>
      <c r="P2420" s="72">
        <v>25.82</v>
      </c>
      <c r="Q2420" s="12">
        <v>41.578000000000003</v>
      </c>
      <c r="R2420" s="72">
        <v>1.597</v>
      </c>
      <c r="S2420" s="72">
        <v>35.590000000000003</v>
      </c>
      <c r="T2420" s="12">
        <v>143.054</v>
      </c>
      <c r="U2420" s="72">
        <v>5.4939999999999998</v>
      </c>
      <c r="V2420" s="72">
        <v>17.013999999999999</v>
      </c>
      <c r="W2420" s="12">
        <v>476.49099999999999</v>
      </c>
      <c r="X2420" s="72">
        <v>18.300999999999998</v>
      </c>
      <c r="Y2420" s="72">
        <v>9.7720000000000002</v>
      </c>
      <c r="Z2420" s="12">
        <v>619.54399999999998</v>
      </c>
      <c r="AA2420" s="72">
        <v>23.795000000000002</v>
      </c>
      <c r="AB2420" s="72">
        <v>7.9770000000000003</v>
      </c>
      <c r="AC2420" s="12">
        <v>1822.2429999999999</v>
      </c>
      <c r="AD2420" s="72">
        <v>69.986999999999995</v>
      </c>
      <c r="AE2420" s="72">
        <v>4.4279999999999999</v>
      </c>
      <c r="AF2420" s="12">
        <v>15.977</v>
      </c>
      <c r="AG2420" s="72">
        <v>0.61399999999999999</v>
      </c>
      <c r="AH2420" s="72">
        <v>63.648000000000003</v>
      </c>
      <c r="AI2420" s="12">
        <v>85.951999999999998</v>
      </c>
      <c r="AJ2420" s="72">
        <v>3.3010000000000002</v>
      </c>
      <c r="AK2420" s="72">
        <v>24.852</v>
      </c>
      <c r="AL2420" s="12">
        <v>101.929</v>
      </c>
      <c r="AM2420" s="72">
        <v>3.915</v>
      </c>
      <c r="AN2420" s="72">
        <v>19.702000000000002</v>
      </c>
      <c r="AO2420" s="12">
        <v>1924.173</v>
      </c>
      <c r="AP2420" s="72">
        <v>73.902000000000001</v>
      </c>
      <c r="AQ2420" s="72">
        <v>4.407</v>
      </c>
      <c r="AR2420" s="12">
        <v>59.01</v>
      </c>
      <c r="AS2420" s="72">
        <v>2.266</v>
      </c>
      <c r="AT2420" s="72">
        <v>30.132000000000001</v>
      </c>
      <c r="AU2420" s="12">
        <v>8.7759999999999998</v>
      </c>
      <c r="AV2420" s="72">
        <v>0.33700000000000002</v>
      </c>
      <c r="AW2420" s="72">
        <v>75.290999999999997</v>
      </c>
      <c r="AX2420" s="12">
        <v>134.13399999999999</v>
      </c>
      <c r="AY2420" s="72">
        <v>5.1520000000000001</v>
      </c>
      <c r="AZ2420" s="72">
        <v>18.898</v>
      </c>
      <c r="BA2420" s="12">
        <v>142.90899999999999</v>
      </c>
      <c r="BB2420" s="72">
        <v>5.4889999999999999</v>
      </c>
      <c r="BC2420" s="72">
        <v>17.22</v>
      </c>
      <c r="BD2420" s="12">
        <v>70.561000000000007</v>
      </c>
      <c r="BE2420" s="72">
        <v>2.71</v>
      </c>
      <c r="BF2420" s="72">
        <v>25.795000000000002</v>
      </c>
      <c r="BG2420" s="12">
        <v>213.47</v>
      </c>
      <c r="BH2420" s="72">
        <v>8.1989999999999998</v>
      </c>
      <c r="BI2420" s="72">
        <v>14.18</v>
      </c>
      <c r="BJ2420" s="12">
        <v>402.85199999999998</v>
      </c>
      <c r="BK2420" s="72">
        <v>15.472</v>
      </c>
      <c r="BL2420" s="72">
        <v>11.002000000000001</v>
      </c>
      <c r="BM2420" s="12">
        <v>4.1870000000000003</v>
      </c>
      <c r="BN2420" s="72">
        <v>0.161</v>
      </c>
      <c r="BO2420" s="72">
        <v>103.373</v>
      </c>
      <c r="BP2420" s="12">
        <v>407.03899999999999</v>
      </c>
      <c r="BQ2420" s="72">
        <v>15.632999999999999</v>
      </c>
      <c r="BR2420" s="72">
        <v>11.153</v>
      </c>
      <c r="BS2420" s="12">
        <v>679.51900000000001</v>
      </c>
      <c r="BT2420" s="72">
        <v>26.097999999999999</v>
      </c>
      <c r="BU2420" s="72">
        <v>8.0510000000000002</v>
      </c>
      <c r="BV2420" s="12">
        <v>2603.692</v>
      </c>
      <c r="BW2420" s="72">
        <v>100</v>
      </c>
      <c r="BX2420" s="72">
        <v>3.6760000000000002</v>
      </c>
      <c r="BY2420" s="13"/>
      <c r="BZ2420" s="13"/>
    </row>
    <row r="2421" spans="1:78" ht="12.75" customHeight="1">
      <c r="A2421" s="122" t="s">
        <v>65</v>
      </c>
      <c r="B2421" s="71" t="s">
        <v>71</v>
      </c>
      <c r="C2421" s="71" t="s">
        <v>26</v>
      </c>
      <c r="D2421" s="34">
        <v>43344</v>
      </c>
      <c r="E2421" s="12">
        <v>1257.8800000000001</v>
      </c>
      <c r="F2421" s="72">
        <v>47.21</v>
      </c>
      <c r="G2421" s="72">
        <v>4.7729999999999997</v>
      </c>
      <c r="H2421" s="12">
        <v>68.120999999999995</v>
      </c>
      <c r="I2421" s="72">
        <v>2.5569999999999999</v>
      </c>
      <c r="J2421" s="72">
        <v>32.463999999999999</v>
      </c>
      <c r="K2421" s="12">
        <v>48.323999999999998</v>
      </c>
      <c r="L2421" s="72">
        <v>1.8140000000000001</v>
      </c>
      <c r="M2421" s="72">
        <v>37.042999999999999</v>
      </c>
      <c r="N2421" s="12">
        <v>116.446</v>
      </c>
      <c r="O2421" s="72">
        <v>4.37</v>
      </c>
      <c r="P2421" s="72">
        <v>28.951000000000001</v>
      </c>
      <c r="Q2421" s="12">
        <v>13.711</v>
      </c>
      <c r="R2421" s="72">
        <v>0.51500000000000001</v>
      </c>
      <c r="S2421" s="72">
        <v>74.198999999999998</v>
      </c>
      <c r="T2421" s="12">
        <v>130.15600000000001</v>
      </c>
      <c r="U2421" s="72">
        <v>4.8849999999999998</v>
      </c>
      <c r="V2421" s="72">
        <v>25.989000000000001</v>
      </c>
      <c r="W2421" s="12">
        <v>578.85299999999995</v>
      </c>
      <c r="X2421" s="72">
        <v>21.725000000000001</v>
      </c>
      <c r="Y2421" s="72">
        <v>8.0510000000000002</v>
      </c>
      <c r="Z2421" s="12">
        <v>709.00900000000001</v>
      </c>
      <c r="AA2421" s="72">
        <v>26.61</v>
      </c>
      <c r="AB2421" s="72">
        <v>7.9420000000000002</v>
      </c>
      <c r="AC2421" s="12">
        <v>1966.89</v>
      </c>
      <c r="AD2421" s="72">
        <v>73.819999999999993</v>
      </c>
      <c r="AE2421" s="72">
        <v>4.3550000000000004</v>
      </c>
      <c r="AF2421" s="12">
        <v>7.4580000000000002</v>
      </c>
      <c r="AG2421" s="72">
        <v>0.28000000000000003</v>
      </c>
      <c r="AH2421" s="72">
        <v>78.37</v>
      </c>
      <c r="AI2421" s="12">
        <v>83.251000000000005</v>
      </c>
      <c r="AJ2421" s="72">
        <v>3.125</v>
      </c>
      <c r="AK2421" s="72">
        <v>35.350999999999999</v>
      </c>
      <c r="AL2421" s="12">
        <v>90.71</v>
      </c>
      <c r="AM2421" s="72">
        <v>3.4039999999999999</v>
      </c>
      <c r="AN2421" s="72">
        <v>31.866</v>
      </c>
      <c r="AO2421" s="12">
        <v>2057.5990000000002</v>
      </c>
      <c r="AP2421" s="72">
        <v>77.224000000000004</v>
      </c>
      <c r="AQ2421" s="72">
        <v>4.22</v>
      </c>
      <c r="AR2421" s="12">
        <v>93.619</v>
      </c>
      <c r="AS2421" s="72">
        <v>3.5139999999999998</v>
      </c>
      <c r="AT2421" s="72">
        <v>32.469000000000001</v>
      </c>
      <c r="AU2421" s="12">
        <v>0</v>
      </c>
      <c r="AV2421" s="72">
        <v>0</v>
      </c>
      <c r="AW2421" s="72">
        <v>0</v>
      </c>
      <c r="AX2421" s="12">
        <v>55.292999999999999</v>
      </c>
      <c r="AY2421" s="72">
        <v>2.0750000000000002</v>
      </c>
      <c r="AZ2421" s="72">
        <v>47.22</v>
      </c>
      <c r="BA2421" s="12">
        <v>55.292999999999999</v>
      </c>
      <c r="BB2421" s="72">
        <v>2.0750000000000002</v>
      </c>
      <c r="BC2421" s="72">
        <v>47.22</v>
      </c>
      <c r="BD2421" s="12">
        <v>107.096</v>
      </c>
      <c r="BE2421" s="72">
        <v>4.0190000000000001</v>
      </c>
      <c r="BF2421" s="72">
        <v>29.544</v>
      </c>
      <c r="BG2421" s="12">
        <v>162.38900000000001</v>
      </c>
      <c r="BH2421" s="72">
        <v>6.0949999999999998</v>
      </c>
      <c r="BI2421" s="72">
        <v>24.721</v>
      </c>
      <c r="BJ2421" s="12">
        <v>331.85700000000003</v>
      </c>
      <c r="BK2421" s="72">
        <v>12.455</v>
      </c>
      <c r="BL2421" s="72">
        <v>9.9589999999999996</v>
      </c>
      <c r="BM2421" s="12">
        <v>18.988</v>
      </c>
      <c r="BN2421" s="72">
        <v>0.71299999999999997</v>
      </c>
      <c r="BO2421" s="72">
        <v>70.171000000000006</v>
      </c>
      <c r="BP2421" s="12">
        <v>350.84500000000003</v>
      </c>
      <c r="BQ2421" s="72">
        <v>13.167999999999999</v>
      </c>
      <c r="BR2421" s="72">
        <v>10.429</v>
      </c>
      <c r="BS2421" s="12">
        <v>606.85299999999995</v>
      </c>
      <c r="BT2421" s="72">
        <v>22.776</v>
      </c>
      <c r="BU2421" s="72">
        <v>8.0419999999999998</v>
      </c>
      <c r="BV2421" s="12">
        <v>2664.453</v>
      </c>
      <c r="BW2421" s="72">
        <v>100</v>
      </c>
      <c r="BX2421" s="72">
        <v>3.7389999999999999</v>
      </c>
      <c r="BY2421" s="13"/>
      <c r="BZ2421" s="13"/>
    </row>
    <row r="2422" spans="1:78" ht="12.75" customHeight="1">
      <c r="A2422" s="122" t="s">
        <v>65</v>
      </c>
      <c r="B2422" s="71" t="s">
        <v>71</v>
      </c>
      <c r="C2422" s="71" t="s">
        <v>26</v>
      </c>
      <c r="D2422" s="34">
        <v>43435</v>
      </c>
      <c r="E2422" s="12">
        <v>1596.307</v>
      </c>
      <c r="F2422" s="72">
        <v>53.963999999999999</v>
      </c>
      <c r="G2422" s="72">
        <v>4.9279999999999999</v>
      </c>
      <c r="H2422" s="12">
        <v>50.497</v>
      </c>
      <c r="I2422" s="72">
        <v>1.7070000000000001</v>
      </c>
      <c r="J2422" s="72">
        <v>44.933999999999997</v>
      </c>
      <c r="K2422" s="12">
        <v>71.027000000000001</v>
      </c>
      <c r="L2422" s="72">
        <v>2.4009999999999998</v>
      </c>
      <c r="M2422" s="72">
        <v>32.415999999999997</v>
      </c>
      <c r="N2422" s="12">
        <v>121.524</v>
      </c>
      <c r="O2422" s="72">
        <v>4.1079999999999997</v>
      </c>
      <c r="P2422" s="72">
        <v>25.388999999999999</v>
      </c>
      <c r="Q2422" s="12">
        <v>13.722</v>
      </c>
      <c r="R2422" s="72">
        <v>0.46400000000000002</v>
      </c>
      <c r="S2422" s="72">
        <v>71.037000000000006</v>
      </c>
      <c r="T2422" s="12">
        <v>135.24600000000001</v>
      </c>
      <c r="U2422" s="72">
        <v>4.5720000000000001</v>
      </c>
      <c r="V2422" s="72">
        <v>24.513999999999999</v>
      </c>
      <c r="W2422" s="12">
        <v>476.88499999999999</v>
      </c>
      <c r="X2422" s="72">
        <v>16.120999999999999</v>
      </c>
      <c r="Y2422" s="72">
        <v>11.709</v>
      </c>
      <c r="Z2422" s="12">
        <v>612.13099999999997</v>
      </c>
      <c r="AA2422" s="72">
        <v>20.693000000000001</v>
      </c>
      <c r="AB2422" s="72">
        <v>9.0169999999999995</v>
      </c>
      <c r="AC2422" s="12">
        <v>2208.4369999999999</v>
      </c>
      <c r="AD2422" s="72">
        <v>74.656999999999996</v>
      </c>
      <c r="AE2422" s="72">
        <v>4.0439999999999996</v>
      </c>
      <c r="AF2422" s="12">
        <v>0</v>
      </c>
      <c r="AG2422" s="72">
        <v>0</v>
      </c>
      <c r="AH2422" s="72">
        <v>0</v>
      </c>
      <c r="AI2422" s="12">
        <v>84.441999999999993</v>
      </c>
      <c r="AJ2422" s="72">
        <v>2.855</v>
      </c>
      <c r="AK2422" s="72">
        <v>35.112000000000002</v>
      </c>
      <c r="AL2422" s="12">
        <v>84.441999999999993</v>
      </c>
      <c r="AM2422" s="72">
        <v>2.855</v>
      </c>
      <c r="AN2422" s="72">
        <v>35.112000000000002</v>
      </c>
      <c r="AO2422" s="12">
        <v>2292.8789999999999</v>
      </c>
      <c r="AP2422" s="72">
        <v>77.512</v>
      </c>
      <c r="AQ2422" s="72">
        <v>4.016</v>
      </c>
      <c r="AR2422" s="12">
        <v>86.292000000000002</v>
      </c>
      <c r="AS2422" s="72">
        <v>2.9169999999999998</v>
      </c>
      <c r="AT2422" s="72">
        <v>37.042000000000002</v>
      </c>
      <c r="AU2422" s="12">
        <v>17.471</v>
      </c>
      <c r="AV2422" s="72">
        <v>0.59099999999999997</v>
      </c>
      <c r="AW2422" s="72">
        <v>64.724000000000004</v>
      </c>
      <c r="AX2422" s="12">
        <v>85.27</v>
      </c>
      <c r="AY2422" s="72">
        <v>2.883</v>
      </c>
      <c r="AZ2422" s="72">
        <v>26.821999999999999</v>
      </c>
      <c r="BA2422" s="12">
        <v>102.741</v>
      </c>
      <c r="BB2422" s="72">
        <v>3.4729999999999999</v>
      </c>
      <c r="BC2422" s="72">
        <v>24.010999999999999</v>
      </c>
      <c r="BD2422" s="12">
        <v>41.277000000000001</v>
      </c>
      <c r="BE2422" s="72">
        <v>1.395</v>
      </c>
      <c r="BF2422" s="72">
        <v>35.156999999999996</v>
      </c>
      <c r="BG2422" s="12">
        <v>144.018</v>
      </c>
      <c r="BH2422" s="72">
        <v>4.8689999999999998</v>
      </c>
      <c r="BI2422" s="72">
        <v>20.741</v>
      </c>
      <c r="BJ2422" s="12">
        <v>423.62</v>
      </c>
      <c r="BK2422" s="72">
        <v>14.321</v>
      </c>
      <c r="BL2422" s="72">
        <v>11.481999999999999</v>
      </c>
      <c r="BM2422" s="12">
        <v>11.297000000000001</v>
      </c>
      <c r="BN2422" s="72">
        <v>0.38200000000000001</v>
      </c>
      <c r="BO2422" s="72">
        <v>103.196</v>
      </c>
      <c r="BP2422" s="12">
        <v>434.916</v>
      </c>
      <c r="BQ2422" s="72">
        <v>14.702999999999999</v>
      </c>
      <c r="BR2422" s="72">
        <v>11.109</v>
      </c>
      <c r="BS2422" s="12">
        <v>665.226</v>
      </c>
      <c r="BT2422" s="72">
        <v>22.488</v>
      </c>
      <c r="BU2422" s="72">
        <v>8.5</v>
      </c>
      <c r="BV2422" s="12">
        <v>2958.1060000000002</v>
      </c>
      <c r="BW2422" s="72">
        <v>100</v>
      </c>
      <c r="BX2422" s="72">
        <v>3.8690000000000002</v>
      </c>
      <c r="BY2422" s="13"/>
      <c r="BZ2422" s="13"/>
    </row>
    <row r="2423" spans="1:78" ht="12.75" customHeight="1">
      <c r="A2423" s="122" t="s">
        <v>65</v>
      </c>
      <c r="B2423" s="71" t="s">
        <v>71</v>
      </c>
      <c r="C2423" s="71" t="s">
        <v>26</v>
      </c>
      <c r="D2423" s="34">
        <v>43525</v>
      </c>
      <c r="E2423" s="12">
        <v>1344.52</v>
      </c>
      <c r="F2423" s="72">
        <v>50.746000000000002</v>
      </c>
      <c r="G2423" s="72">
        <v>6.665</v>
      </c>
      <c r="H2423" s="12">
        <v>58.695</v>
      </c>
      <c r="I2423" s="72">
        <v>2.2149999999999999</v>
      </c>
      <c r="J2423" s="72">
        <v>41.621000000000002</v>
      </c>
      <c r="K2423" s="12">
        <v>44.481999999999999</v>
      </c>
      <c r="L2423" s="72">
        <v>1.679</v>
      </c>
      <c r="M2423" s="72">
        <v>48.831000000000003</v>
      </c>
      <c r="N2423" s="12">
        <v>103.178</v>
      </c>
      <c r="O2423" s="72">
        <v>3.8940000000000001</v>
      </c>
      <c r="P2423" s="72">
        <v>28.411999999999999</v>
      </c>
      <c r="Q2423" s="12">
        <v>6.2480000000000002</v>
      </c>
      <c r="R2423" s="72">
        <v>0.23599999999999999</v>
      </c>
      <c r="S2423" s="72">
        <v>102.714</v>
      </c>
      <c r="T2423" s="12">
        <v>109.426</v>
      </c>
      <c r="U2423" s="72">
        <v>4.13</v>
      </c>
      <c r="V2423" s="72">
        <v>29.262</v>
      </c>
      <c r="W2423" s="12">
        <v>499.61700000000002</v>
      </c>
      <c r="X2423" s="72">
        <v>18.856999999999999</v>
      </c>
      <c r="Y2423" s="72">
        <v>12.856999999999999</v>
      </c>
      <c r="Z2423" s="12">
        <v>609.04200000000003</v>
      </c>
      <c r="AA2423" s="72">
        <v>22.986999999999998</v>
      </c>
      <c r="AB2423" s="72">
        <v>11.135</v>
      </c>
      <c r="AC2423" s="12">
        <v>1953.5619999999999</v>
      </c>
      <c r="AD2423" s="72">
        <v>73.733000000000004</v>
      </c>
      <c r="AE2423" s="72">
        <v>6.5389999999999997</v>
      </c>
      <c r="AF2423" s="12">
        <v>13.914</v>
      </c>
      <c r="AG2423" s="72">
        <v>0.52500000000000002</v>
      </c>
      <c r="AH2423" s="72">
        <v>103.51</v>
      </c>
      <c r="AI2423" s="12">
        <v>107.15600000000001</v>
      </c>
      <c r="AJ2423" s="72">
        <v>4.0439999999999996</v>
      </c>
      <c r="AK2423" s="72">
        <v>40.603999999999999</v>
      </c>
      <c r="AL2423" s="12">
        <v>121.07</v>
      </c>
      <c r="AM2423" s="72">
        <v>4.57</v>
      </c>
      <c r="AN2423" s="72">
        <v>38.835000000000001</v>
      </c>
      <c r="AO2423" s="12">
        <v>2074.6320000000001</v>
      </c>
      <c r="AP2423" s="72">
        <v>78.302999999999997</v>
      </c>
      <c r="AQ2423" s="72">
        <v>6.2069999999999999</v>
      </c>
      <c r="AR2423" s="12">
        <v>38.380000000000003</v>
      </c>
      <c r="AS2423" s="72">
        <v>1.4490000000000001</v>
      </c>
      <c r="AT2423" s="72">
        <v>35.616</v>
      </c>
      <c r="AU2423" s="12">
        <v>1.488</v>
      </c>
      <c r="AV2423" s="72">
        <v>5.6000000000000001E-2</v>
      </c>
      <c r="AW2423" s="72">
        <v>105.35899999999999</v>
      </c>
      <c r="AX2423" s="12">
        <v>94.991</v>
      </c>
      <c r="AY2423" s="72">
        <v>3.585</v>
      </c>
      <c r="AZ2423" s="72">
        <v>28.881</v>
      </c>
      <c r="BA2423" s="12">
        <v>96.477999999999994</v>
      </c>
      <c r="BB2423" s="72">
        <v>3.641</v>
      </c>
      <c r="BC2423" s="72">
        <v>28.364999999999998</v>
      </c>
      <c r="BD2423" s="12">
        <v>140.727</v>
      </c>
      <c r="BE2423" s="72">
        <v>5.3109999999999999</v>
      </c>
      <c r="BF2423" s="72">
        <v>29.634</v>
      </c>
      <c r="BG2423" s="12">
        <v>237.20500000000001</v>
      </c>
      <c r="BH2423" s="72">
        <v>8.9529999999999994</v>
      </c>
      <c r="BI2423" s="72">
        <v>20.863</v>
      </c>
      <c r="BJ2423" s="12">
        <v>286.536</v>
      </c>
      <c r="BK2423" s="72">
        <v>10.815</v>
      </c>
      <c r="BL2423" s="72">
        <v>19.210999999999999</v>
      </c>
      <c r="BM2423" s="12">
        <v>12.739000000000001</v>
      </c>
      <c r="BN2423" s="72">
        <v>0.48099999999999998</v>
      </c>
      <c r="BO2423" s="72">
        <v>70.361000000000004</v>
      </c>
      <c r="BP2423" s="12">
        <v>299.27499999999998</v>
      </c>
      <c r="BQ2423" s="72">
        <v>11.295999999999999</v>
      </c>
      <c r="BR2423" s="72">
        <v>19.594999999999999</v>
      </c>
      <c r="BS2423" s="12">
        <v>574.86</v>
      </c>
      <c r="BT2423" s="72">
        <v>21.696999999999999</v>
      </c>
      <c r="BU2423" s="72">
        <v>9.2870000000000008</v>
      </c>
      <c r="BV2423" s="12">
        <v>2649.4920000000002</v>
      </c>
      <c r="BW2423" s="72">
        <v>100</v>
      </c>
      <c r="BX2423" s="72">
        <v>4.7750000000000004</v>
      </c>
      <c r="BY2423" s="13"/>
      <c r="BZ2423" s="13"/>
    </row>
    <row r="2424" spans="1:78" ht="12.75" customHeight="1">
      <c r="A2424" s="122" t="s">
        <v>65</v>
      </c>
      <c r="B2424" s="71" t="s">
        <v>71</v>
      </c>
      <c r="C2424" s="71" t="s">
        <v>26</v>
      </c>
      <c r="D2424" s="34">
        <v>43617</v>
      </c>
      <c r="E2424" s="12">
        <v>1441.3910000000001</v>
      </c>
      <c r="F2424" s="72">
        <v>53.825000000000003</v>
      </c>
      <c r="G2424" s="72">
        <v>6.5309999999999997</v>
      </c>
      <c r="H2424" s="12">
        <v>63.354999999999997</v>
      </c>
      <c r="I2424" s="72">
        <v>2.3660000000000001</v>
      </c>
      <c r="J2424" s="72">
        <v>32.951999999999998</v>
      </c>
      <c r="K2424" s="12">
        <v>44.357999999999997</v>
      </c>
      <c r="L2424" s="72">
        <v>1.6559999999999999</v>
      </c>
      <c r="M2424" s="72">
        <v>49.155999999999999</v>
      </c>
      <c r="N2424" s="12">
        <v>115.337</v>
      </c>
      <c r="O2424" s="72">
        <v>4.3070000000000004</v>
      </c>
      <c r="P2424" s="72">
        <v>25.616</v>
      </c>
      <c r="Q2424" s="12">
        <v>38.479999999999997</v>
      </c>
      <c r="R2424" s="72">
        <v>1.4370000000000001</v>
      </c>
      <c r="S2424" s="72">
        <v>42.875</v>
      </c>
      <c r="T2424" s="12">
        <v>153.81800000000001</v>
      </c>
      <c r="U2424" s="72">
        <v>5.7439999999999998</v>
      </c>
      <c r="V2424" s="72">
        <v>19.878</v>
      </c>
      <c r="W2424" s="12">
        <v>536.41999999999996</v>
      </c>
      <c r="X2424" s="72">
        <v>20.030999999999999</v>
      </c>
      <c r="Y2424" s="72">
        <v>7.6189999999999998</v>
      </c>
      <c r="Z2424" s="12">
        <v>690.23800000000006</v>
      </c>
      <c r="AA2424" s="72">
        <v>25.774999999999999</v>
      </c>
      <c r="AB2424" s="72">
        <v>5.1349999999999998</v>
      </c>
      <c r="AC2424" s="12">
        <v>2131.6289999999999</v>
      </c>
      <c r="AD2424" s="72">
        <v>79.599000000000004</v>
      </c>
      <c r="AE2424" s="72">
        <v>4.6079999999999997</v>
      </c>
      <c r="AF2424" s="12">
        <v>8.1549999999999994</v>
      </c>
      <c r="AG2424" s="72">
        <v>0.30499999999999999</v>
      </c>
      <c r="AH2424" s="72">
        <v>93.647999999999996</v>
      </c>
      <c r="AI2424" s="12">
        <v>74.463999999999999</v>
      </c>
      <c r="AJ2424" s="72">
        <v>2.7810000000000001</v>
      </c>
      <c r="AK2424" s="72">
        <v>31.048999999999999</v>
      </c>
      <c r="AL2424" s="12">
        <v>82.619</v>
      </c>
      <c r="AM2424" s="72">
        <v>3.085</v>
      </c>
      <c r="AN2424" s="72">
        <v>24.64</v>
      </c>
      <c r="AO2424" s="12">
        <v>2214.248</v>
      </c>
      <c r="AP2424" s="72">
        <v>82.685000000000002</v>
      </c>
      <c r="AQ2424" s="72">
        <v>4.4619999999999997</v>
      </c>
      <c r="AR2424" s="12">
        <v>45.932000000000002</v>
      </c>
      <c r="AS2424" s="72">
        <v>1.7150000000000001</v>
      </c>
      <c r="AT2424" s="72">
        <v>42.005000000000003</v>
      </c>
      <c r="AU2424" s="12">
        <v>7.05</v>
      </c>
      <c r="AV2424" s="72">
        <v>0.26300000000000001</v>
      </c>
      <c r="AW2424" s="72">
        <v>106.337</v>
      </c>
      <c r="AX2424" s="12">
        <v>44.941000000000003</v>
      </c>
      <c r="AY2424" s="72">
        <v>1.6779999999999999</v>
      </c>
      <c r="AZ2424" s="72">
        <v>36.771999999999998</v>
      </c>
      <c r="BA2424" s="12">
        <v>51.99</v>
      </c>
      <c r="BB2424" s="72">
        <v>1.9410000000000001</v>
      </c>
      <c r="BC2424" s="72">
        <v>34.537999999999997</v>
      </c>
      <c r="BD2424" s="12">
        <v>28.277999999999999</v>
      </c>
      <c r="BE2424" s="72">
        <v>1.056</v>
      </c>
      <c r="BF2424" s="72">
        <v>52.716999999999999</v>
      </c>
      <c r="BG2424" s="12">
        <v>80.268000000000001</v>
      </c>
      <c r="BH2424" s="72">
        <v>2.9969999999999999</v>
      </c>
      <c r="BI2424" s="72">
        <v>29.286000000000001</v>
      </c>
      <c r="BJ2424" s="12">
        <v>334.07299999999998</v>
      </c>
      <c r="BK2424" s="72">
        <v>12.475</v>
      </c>
      <c r="BL2424" s="72">
        <v>16.312000000000001</v>
      </c>
      <c r="BM2424" s="12">
        <v>3.4220000000000002</v>
      </c>
      <c r="BN2424" s="72">
        <v>0.128</v>
      </c>
      <c r="BO2424" s="72">
        <v>115.548</v>
      </c>
      <c r="BP2424" s="12">
        <v>337.495</v>
      </c>
      <c r="BQ2424" s="72">
        <v>12.603</v>
      </c>
      <c r="BR2424" s="72">
        <v>16.097000000000001</v>
      </c>
      <c r="BS2424" s="12">
        <v>463.69600000000003</v>
      </c>
      <c r="BT2424" s="72">
        <v>17.315000000000001</v>
      </c>
      <c r="BU2424" s="72">
        <v>13.81</v>
      </c>
      <c r="BV2424" s="12">
        <v>2677.944</v>
      </c>
      <c r="BW2424" s="72">
        <v>100</v>
      </c>
      <c r="BX2424" s="72">
        <v>4.2889999999999997</v>
      </c>
      <c r="BY2424" s="13"/>
      <c r="BZ2424" s="13"/>
    </row>
    <row r="2425" spans="1:78" ht="12.75" customHeight="1">
      <c r="A2425" s="122" t="s">
        <v>65</v>
      </c>
      <c r="B2425" s="71" t="s">
        <v>71</v>
      </c>
      <c r="C2425" s="71" t="s">
        <v>26</v>
      </c>
      <c r="D2425" s="34">
        <v>44075</v>
      </c>
      <c r="E2425" s="12">
        <v>1298.6500000000001</v>
      </c>
      <c r="F2425" s="72">
        <v>50.709000000000003</v>
      </c>
      <c r="G2425" s="72">
        <v>7.5010000000000003</v>
      </c>
      <c r="H2425" s="12">
        <v>30.459</v>
      </c>
      <c r="I2425" s="72">
        <v>1.1890000000000001</v>
      </c>
      <c r="J2425" s="72">
        <v>39.590000000000003</v>
      </c>
      <c r="K2425" s="12">
        <v>27.869</v>
      </c>
      <c r="L2425" s="72">
        <v>1.0880000000000001</v>
      </c>
      <c r="M2425" s="72">
        <v>46.302999999999997</v>
      </c>
      <c r="N2425" s="12">
        <v>58.328000000000003</v>
      </c>
      <c r="O2425" s="72">
        <v>2.278</v>
      </c>
      <c r="P2425" s="72">
        <v>27.981999999999999</v>
      </c>
      <c r="Q2425" s="12">
        <v>16.588000000000001</v>
      </c>
      <c r="R2425" s="72">
        <v>0.64800000000000002</v>
      </c>
      <c r="S2425" s="72">
        <v>104.188</v>
      </c>
      <c r="T2425" s="12">
        <v>74.915999999999997</v>
      </c>
      <c r="U2425" s="72">
        <v>2.9249999999999998</v>
      </c>
      <c r="V2425" s="72">
        <v>35.930999999999997</v>
      </c>
      <c r="W2425" s="12">
        <v>571.274</v>
      </c>
      <c r="X2425" s="72">
        <v>22.306999999999999</v>
      </c>
      <c r="Y2425" s="72">
        <v>11.263</v>
      </c>
      <c r="Z2425" s="12">
        <v>646.19000000000005</v>
      </c>
      <c r="AA2425" s="72">
        <v>25.231999999999999</v>
      </c>
      <c r="AB2425" s="72">
        <v>8.9480000000000004</v>
      </c>
      <c r="AC2425" s="12">
        <v>1944.84</v>
      </c>
      <c r="AD2425" s="72">
        <v>75.941999999999993</v>
      </c>
      <c r="AE2425" s="72">
        <v>5.6769999999999996</v>
      </c>
      <c r="AF2425" s="12">
        <v>6.28</v>
      </c>
      <c r="AG2425" s="72">
        <v>0.245</v>
      </c>
      <c r="AH2425" s="72">
        <v>76.085999999999999</v>
      </c>
      <c r="AI2425" s="12">
        <v>49.177999999999997</v>
      </c>
      <c r="AJ2425" s="72">
        <v>1.92</v>
      </c>
      <c r="AK2425" s="72">
        <v>51.526000000000003</v>
      </c>
      <c r="AL2425" s="12">
        <v>55.457000000000001</v>
      </c>
      <c r="AM2425" s="72">
        <v>2.165</v>
      </c>
      <c r="AN2425" s="72">
        <v>45.975999999999999</v>
      </c>
      <c r="AO2425" s="12">
        <v>2000.298</v>
      </c>
      <c r="AP2425" s="72">
        <v>78.106999999999999</v>
      </c>
      <c r="AQ2425" s="72">
        <v>5.7750000000000004</v>
      </c>
      <c r="AR2425" s="12">
        <v>94.894999999999996</v>
      </c>
      <c r="AS2425" s="72">
        <v>3.7050000000000001</v>
      </c>
      <c r="AT2425" s="72">
        <v>33.237000000000002</v>
      </c>
      <c r="AU2425" s="12">
        <v>13.685</v>
      </c>
      <c r="AV2425" s="72">
        <v>0.53400000000000003</v>
      </c>
      <c r="AW2425" s="72">
        <v>61.737000000000002</v>
      </c>
      <c r="AX2425" s="12">
        <v>38.792000000000002</v>
      </c>
      <c r="AY2425" s="72">
        <v>1.5149999999999999</v>
      </c>
      <c r="AZ2425" s="72">
        <v>47.484000000000002</v>
      </c>
      <c r="BA2425" s="12">
        <v>52.476999999999997</v>
      </c>
      <c r="BB2425" s="72">
        <v>2.0489999999999999</v>
      </c>
      <c r="BC2425" s="72">
        <v>35.624000000000002</v>
      </c>
      <c r="BD2425" s="12">
        <v>48.320999999999998</v>
      </c>
      <c r="BE2425" s="72">
        <v>1.887</v>
      </c>
      <c r="BF2425" s="72">
        <v>31.24</v>
      </c>
      <c r="BG2425" s="12">
        <v>100.79900000000001</v>
      </c>
      <c r="BH2425" s="72">
        <v>3.9359999999999999</v>
      </c>
      <c r="BI2425" s="72">
        <v>22.498999999999999</v>
      </c>
      <c r="BJ2425" s="12">
        <v>354.7</v>
      </c>
      <c r="BK2425" s="72">
        <v>13.85</v>
      </c>
      <c r="BL2425" s="72">
        <v>15.084</v>
      </c>
      <c r="BM2425" s="12">
        <v>10.276</v>
      </c>
      <c r="BN2425" s="72">
        <v>0.40100000000000002</v>
      </c>
      <c r="BO2425" s="72">
        <v>88.265000000000001</v>
      </c>
      <c r="BP2425" s="12">
        <v>364.976</v>
      </c>
      <c r="BQ2425" s="72">
        <v>14.250999999999999</v>
      </c>
      <c r="BR2425" s="72">
        <v>15.225</v>
      </c>
      <c r="BS2425" s="12">
        <v>560.66899999999998</v>
      </c>
      <c r="BT2425" s="72">
        <v>21.893000000000001</v>
      </c>
      <c r="BU2425" s="72">
        <v>11.132</v>
      </c>
      <c r="BV2425" s="12">
        <v>2560.9670000000001</v>
      </c>
      <c r="BW2425" s="72">
        <v>100</v>
      </c>
      <c r="BX2425" s="72">
        <v>4.5</v>
      </c>
      <c r="BY2425" s="13"/>
      <c r="BZ2425" s="13"/>
    </row>
    <row r="2426" spans="1:78" ht="12.75" customHeight="1">
      <c r="A2426" s="122" t="s">
        <v>65</v>
      </c>
      <c r="B2426" s="71" t="s">
        <v>71</v>
      </c>
      <c r="C2426" s="71" t="s">
        <v>26</v>
      </c>
      <c r="D2426" s="34">
        <v>44166</v>
      </c>
      <c r="E2426" s="12">
        <v>1488.2280000000001</v>
      </c>
      <c r="F2426" s="72">
        <v>54.97</v>
      </c>
      <c r="G2426" s="72">
        <v>6.7510000000000003</v>
      </c>
      <c r="H2426" s="12">
        <v>59.21</v>
      </c>
      <c r="I2426" s="72">
        <v>2.1869999999999998</v>
      </c>
      <c r="J2426" s="72">
        <v>38.869</v>
      </c>
      <c r="K2426" s="12">
        <v>65.337999999999994</v>
      </c>
      <c r="L2426" s="72">
        <v>2.4129999999999998</v>
      </c>
      <c r="M2426" s="72">
        <v>37.246000000000002</v>
      </c>
      <c r="N2426" s="12">
        <v>124.547</v>
      </c>
      <c r="O2426" s="72">
        <v>4.5999999999999996</v>
      </c>
      <c r="P2426" s="72">
        <v>21.012</v>
      </c>
      <c r="Q2426" s="12">
        <v>13.329000000000001</v>
      </c>
      <c r="R2426" s="72">
        <v>0.49199999999999999</v>
      </c>
      <c r="S2426" s="72">
        <v>81.921000000000006</v>
      </c>
      <c r="T2426" s="12">
        <v>137.876</v>
      </c>
      <c r="U2426" s="72">
        <v>5.093</v>
      </c>
      <c r="V2426" s="72">
        <v>23.233000000000001</v>
      </c>
      <c r="W2426" s="12">
        <v>380.60500000000002</v>
      </c>
      <c r="X2426" s="72">
        <v>14.058</v>
      </c>
      <c r="Y2426" s="72">
        <v>15.64</v>
      </c>
      <c r="Z2426" s="12">
        <v>518.48099999999999</v>
      </c>
      <c r="AA2426" s="72">
        <v>19.151</v>
      </c>
      <c r="AB2426" s="72">
        <v>12.638999999999999</v>
      </c>
      <c r="AC2426" s="12">
        <v>2006.7090000000001</v>
      </c>
      <c r="AD2426" s="72">
        <v>74.120999999999995</v>
      </c>
      <c r="AE2426" s="72">
        <v>5.4349999999999996</v>
      </c>
      <c r="AF2426" s="12">
        <v>0</v>
      </c>
      <c r="AG2426" s="72">
        <v>0</v>
      </c>
      <c r="AH2426" s="72">
        <v>0</v>
      </c>
      <c r="AI2426" s="12">
        <v>145.03100000000001</v>
      </c>
      <c r="AJ2426" s="72">
        <v>5.3570000000000002</v>
      </c>
      <c r="AK2426" s="72">
        <v>24.062000000000001</v>
      </c>
      <c r="AL2426" s="12">
        <v>145.03100000000001</v>
      </c>
      <c r="AM2426" s="72">
        <v>5.3570000000000002</v>
      </c>
      <c r="AN2426" s="72">
        <v>24.062000000000001</v>
      </c>
      <c r="AO2426" s="12">
        <v>2151.7399999999998</v>
      </c>
      <c r="AP2426" s="72">
        <v>79.477999999999994</v>
      </c>
      <c r="AQ2426" s="72">
        <v>5.4359999999999999</v>
      </c>
      <c r="AR2426" s="12">
        <v>91.787000000000006</v>
      </c>
      <c r="AS2426" s="72">
        <v>3.39</v>
      </c>
      <c r="AT2426" s="72">
        <v>31.99</v>
      </c>
      <c r="AU2426" s="12">
        <v>0</v>
      </c>
      <c r="AV2426" s="72">
        <v>0</v>
      </c>
      <c r="AW2426" s="72">
        <v>0</v>
      </c>
      <c r="AX2426" s="12">
        <v>81.227999999999994</v>
      </c>
      <c r="AY2426" s="72">
        <v>3</v>
      </c>
      <c r="AZ2426" s="72">
        <v>45.396000000000001</v>
      </c>
      <c r="BA2426" s="12">
        <v>81.227999999999994</v>
      </c>
      <c r="BB2426" s="72">
        <v>3</v>
      </c>
      <c r="BC2426" s="72">
        <v>45.396000000000001</v>
      </c>
      <c r="BD2426" s="12">
        <v>65.076999999999998</v>
      </c>
      <c r="BE2426" s="72">
        <v>2.4039999999999999</v>
      </c>
      <c r="BF2426" s="72">
        <v>43.817</v>
      </c>
      <c r="BG2426" s="12">
        <v>146.30500000000001</v>
      </c>
      <c r="BH2426" s="72">
        <v>5.4039999999999999</v>
      </c>
      <c r="BI2426" s="72">
        <v>31.042999999999999</v>
      </c>
      <c r="BJ2426" s="12">
        <v>312.19499999999999</v>
      </c>
      <c r="BK2426" s="72">
        <v>11.531000000000001</v>
      </c>
      <c r="BL2426" s="72">
        <v>17.969000000000001</v>
      </c>
      <c r="BM2426" s="12">
        <v>5.3029999999999999</v>
      </c>
      <c r="BN2426" s="72">
        <v>0.19600000000000001</v>
      </c>
      <c r="BO2426" s="72">
        <v>116.43600000000001</v>
      </c>
      <c r="BP2426" s="12">
        <v>317.49799999999999</v>
      </c>
      <c r="BQ2426" s="72">
        <v>11.727</v>
      </c>
      <c r="BR2426" s="72">
        <v>17.699000000000002</v>
      </c>
      <c r="BS2426" s="12">
        <v>555.58900000000006</v>
      </c>
      <c r="BT2426" s="72">
        <v>20.521999999999998</v>
      </c>
      <c r="BU2426" s="72">
        <v>12.773999999999999</v>
      </c>
      <c r="BV2426" s="12">
        <v>2707.33</v>
      </c>
      <c r="BW2426" s="72">
        <v>100</v>
      </c>
      <c r="BX2426" s="72">
        <v>4.79</v>
      </c>
      <c r="BY2426" s="13"/>
      <c r="BZ2426" s="13"/>
    </row>
    <row r="2427" spans="1:78" ht="12.75" customHeight="1">
      <c r="A2427" s="122" t="s">
        <v>65</v>
      </c>
      <c r="B2427" s="71" t="s">
        <v>71</v>
      </c>
      <c r="C2427" s="71" t="s">
        <v>26</v>
      </c>
      <c r="D2427" s="34">
        <v>44256</v>
      </c>
      <c r="E2427" s="12">
        <v>1419.808</v>
      </c>
      <c r="F2427" s="72">
        <v>52.503</v>
      </c>
      <c r="G2427" s="72">
        <v>5.7949999999999999</v>
      </c>
      <c r="H2427" s="12">
        <v>46.075000000000003</v>
      </c>
      <c r="I2427" s="72">
        <v>1.704</v>
      </c>
      <c r="J2427" s="72">
        <v>48.966000000000001</v>
      </c>
      <c r="K2427" s="12">
        <v>46.405000000000001</v>
      </c>
      <c r="L2427" s="72">
        <v>1.716</v>
      </c>
      <c r="M2427" s="72">
        <v>45.177999999999997</v>
      </c>
      <c r="N2427" s="12">
        <v>92.48</v>
      </c>
      <c r="O2427" s="72">
        <v>3.42</v>
      </c>
      <c r="P2427" s="72">
        <v>35.188000000000002</v>
      </c>
      <c r="Q2427" s="12">
        <v>17.297999999999998</v>
      </c>
      <c r="R2427" s="72">
        <v>0.64</v>
      </c>
      <c r="S2427" s="72">
        <v>62.152000000000001</v>
      </c>
      <c r="T2427" s="12">
        <v>109.779</v>
      </c>
      <c r="U2427" s="72">
        <v>4.0590000000000002</v>
      </c>
      <c r="V2427" s="72">
        <v>29.187000000000001</v>
      </c>
      <c r="W2427" s="12">
        <v>579.01</v>
      </c>
      <c r="X2427" s="72">
        <v>21.411000000000001</v>
      </c>
      <c r="Y2427" s="72">
        <v>9.9770000000000003</v>
      </c>
      <c r="Z2427" s="12">
        <v>688.78800000000001</v>
      </c>
      <c r="AA2427" s="72">
        <v>25.471</v>
      </c>
      <c r="AB2427" s="72">
        <v>10.09</v>
      </c>
      <c r="AC2427" s="12">
        <v>2108.596</v>
      </c>
      <c r="AD2427" s="72">
        <v>77.972999999999999</v>
      </c>
      <c r="AE2427" s="72">
        <v>4.4080000000000004</v>
      </c>
      <c r="AF2427" s="12">
        <v>16.719000000000001</v>
      </c>
      <c r="AG2427" s="72">
        <v>0.61799999999999999</v>
      </c>
      <c r="AH2427" s="72">
        <v>103.137</v>
      </c>
      <c r="AI2427" s="12">
        <v>88.126999999999995</v>
      </c>
      <c r="AJ2427" s="72">
        <v>3.2589999999999999</v>
      </c>
      <c r="AK2427" s="72">
        <v>69.138999999999996</v>
      </c>
      <c r="AL2427" s="12">
        <v>104.846</v>
      </c>
      <c r="AM2427" s="72">
        <v>3.8769999999999998</v>
      </c>
      <c r="AN2427" s="72">
        <v>60.414999999999999</v>
      </c>
      <c r="AO2427" s="12">
        <v>2213.442</v>
      </c>
      <c r="AP2427" s="72">
        <v>81.849999999999994</v>
      </c>
      <c r="AQ2427" s="72">
        <v>5.0129999999999999</v>
      </c>
      <c r="AR2427" s="12">
        <v>59.017000000000003</v>
      </c>
      <c r="AS2427" s="72">
        <v>2.1819999999999999</v>
      </c>
      <c r="AT2427" s="72">
        <v>39.423999999999999</v>
      </c>
      <c r="AU2427" s="12">
        <v>7.0990000000000002</v>
      </c>
      <c r="AV2427" s="72">
        <v>0.26300000000000001</v>
      </c>
      <c r="AW2427" s="72">
        <v>72.007000000000005</v>
      </c>
      <c r="AX2427" s="12">
        <v>78.811999999999998</v>
      </c>
      <c r="AY2427" s="72">
        <v>2.9140000000000001</v>
      </c>
      <c r="AZ2427" s="72">
        <v>38.750999999999998</v>
      </c>
      <c r="BA2427" s="12">
        <v>85.911000000000001</v>
      </c>
      <c r="BB2427" s="72">
        <v>3.177</v>
      </c>
      <c r="BC2427" s="72">
        <v>36.014000000000003</v>
      </c>
      <c r="BD2427" s="12">
        <v>42.685000000000002</v>
      </c>
      <c r="BE2427" s="72">
        <v>1.5780000000000001</v>
      </c>
      <c r="BF2427" s="72">
        <v>50.996000000000002</v>
      </c>
      <c r="BG2427" s="12">
        <v>128.596</v>
      </c>
      <c r="BH2427" s="72">
        <v>4.7549999999999999</v>
      </c>
      <c r="BI2427" s="72">
        <v>29.17</v>
      </c>
      <c r="BJ2427" s="12">
        <v>271.05</v>
      </c>
      <c r="BK2427" s="72">
        <v>10.023</v>
      </c>
      <c r="BL2427" s="72">
        <v>21.405000000000001</v>
      </c>
      <c r="BM2427" s="12">
        <v>32.148000000000003</v>
      </c>
      <c r="BN2427" s="72">
        <v>1.1890000000000001</v>
      </c>
      <c r="BO2427" s="72">
        <v>69.17</v>
      </c>
      <c r="BP2427" s="12">
        <v>303.19799999999998</v>
      </c>
      <c r="BQ2427" s="72">
        <v>11.212</v>
      </c>
      <c r="BR2427" s="72">
        <v>20.433</v>
      </c>
      <c r="BS2427" s="12">
        <v>490.81099999999998</v>
      </c>
      <c r="BT2427" s="72">
        <v>18.149999999999999</v>
      </c>
      <c r="BU2427" s="72">
        <v>15.526999999999999</v>
      </c>
      <c r="BV2427" s="12">
        <v>2704.2530000000002</v>
      </c>
      <c r="BW2427" s="72">
        <v>100</v>
      </c>
      <c r="BX2427" s="72">
        <v>4.4660000000000002</v>
      </c>
      <c r="BY2427" s="13"/>
      <c r="BZ2427" s="13"/>
    </row>
    <row r="2428" spans="1:78" ht="12.75" customHeight="1">
      <c r="A2428" s="122" t="s">
        <v>65</v>
      </c>
      <c r="B2428" s="71" t="s">
        <v>71</v>
      </c>
      <c r="C2428" s="71" t="s">
        <v>26</v>
      </c>
      <c r="D2428" s="34">
        <v>44348</v>
      </c>
      <c r="E2428" s="12">
        <v>1350.171</v>
      </c>
      <c r="F2428" s="72">
        <v>51.045000000000002</v>
      </c>
      <c r="G2428" s="72">
        <v>8.6660000000000004</v>
      </c>
      <c r="H2428" s="12">
        <v>40.863</v>
      </c>
      <c r="I2428" s="72">
        <v>1.5449999999999999</v>
      </c>
      <c r="J2428" s="72">
        <v>53.420999999999999</v>
      </c>
      <c r="K2428" s="12">
        <v>47.726999999999997</v>
      </c>
      <c r="L2428" s="72">
        <v>1.804</v>
      </c>
      <c r="M2428" s="72">
        <v>42.671999999999997</v>
      </c>
      <c r="N2428" s="12">
        <v>88.590999999999994</v>
      </c>
      <c r="O2428" s="72">
        <v>3.3490000000000002</v>
      </c>
      <c r="P2428" s="72">
        <v>36.67</v>
      </c>
      <c r="Q2428" s="12">
        <v>23.472999999999999</v>
      </c>
      <c r="R2428" s="72">
        <v>0.88700000000000001</v>
      </c>
      <c r="S2428" s="72">
        <v>58.960999999999999</v>
      </c>
      <c r="T2428" s="12">
        <v>112.06399999999999</v>
      </c>
      <c r="U2428" s="72">
        <v>4.2370000000000001</v>
      </c>
      <c r="V2428" s="72">
        <v>37.500999999999998</v>
      </c>
      <c r="W2428" s="12">
        <v>499.51</v>
      </c>
      <c r="X2428" s="72">
        <v>18.885000000000002</v>
      </c>
      <c r="Y2428" s="72">
        <v>16.734999999999999</v>
      </c>
      <c r="Z2428" s="12">
        <v>611.57399999999996</v>
      </c>
      <c r="AA2428" s="72">
        <v>23.120999999999999</v>
      </c>
      <c r="AB2428" s="72">
        <v>14.02</v>
      </c>
      <c r="AC2428" s="12">
        <v>1961.7439999999999</v>
      </c>
      <c r="AD2428" s="72">
        <v>74.167000000000002</v>
      </c>
      <c r="AE2428" s="72">
        <v>7.1319999999999997</v>
      </c>
      <c r="AF2428" s="12">
        <v>9.4190000000000005</v>
      </c>
      <c r="AG2428" s="72">
        <v>0.35599999999999998</v>
      </c>
      <c r="AH2428" s="72">
        <v>121.33</v>
      </c>
      <c r="AI2428" s="12">
        <v>70.988</v>
      </c>
      <c r="AJ2428" s="72">
        <v>2.6840000000000002</v>
      </c>
      <c r="AK2428" s="72">
        <v>31.538</v>
      </c>
      <c r="AL2428" s="12">
        <v>80.406999999999996</v>
      </c>
      <c r="AM2428" s="72">
        <v>3.04</v>
      </c>
      <c r="AN2428" s="72">
        <v>25.821000000000002</v>
      </c>
      <c r="AO2428" s="12">
        <v>2042.152</v>
      </c>
      <c r="AP2428" s="72">
        <v>77.206999999999994</v>
      </c>
      <c r="AQ2428" s="72">
        <v>6.9180000000000001</v>
      </c>
      <c r="AR2428" s="12">
        <v>42.718000000000004</v>
      </c>
      <c r="AS2428" s="72">
        <v>1.615</v>
      </c>
      <c r="AT2428" s="72">
        <v>37.451000000000001</v>
      </c>
      <c r="AU2428" s="12">
        <v>0</v>
      </c>
      <c r="AV2428" s="72">
        <v>0</v>
      </c>
      <c r="AW2428" s="72">
        <v>0</v>
      </c>
      <c r="AX2428" s="12">
        <v>95.228999999999999</v>
      </c>
      <c r="AY2428" s="72">
        <v>3.6</v>
      </c>
      <c r="AZ2428" s="72">
        <v>29.962</v>
      </c>
      <c r="BA2428" s="12">
        <v>95.228999999999999</v>
      </c>
      <c r="BB2428" s="72">
        <v>3.6</v>
      </c>
      <c r="BC2428" s="72">
        <v>29.962</v>
      </c>
      <c r="BD2428" s="12">
        <v>36.095999999999997</v>
      </c>
      <c r="BE2428" s="72">
        <v>1.365</v>
      </c>
      <c r="BF2428" s="72">
        <v>44.194000000000003</v>
      </c>
      <c r="BG2428" s="12">
        <v>131.32499999999999</v>
      </c>
      <c r="BH2428" s="72">
        <v>4.9649999999999999</v>
      </c>
      <c r="BI2428" s="72">
        <v>27.853999999999999</v>
      </c>
      <c r="BJ2428" s="12">
        <v>388.202</v>
      </c>
      <c r="BK2428" s="72">
        <v>14.677</v>
      </c>
      <c r="BL2428" s="72">
        <v>12.468</v>
      </c>
      <c r="BM2428" s="12">
        <v>40.649000000000001</v>
      </c>
      <c r="BN2428" s="72">
        <v>1.5369999999999999</v>
      </c>
      <c r="BO2428" s="72">
        <v>67.552999999999997</v>
      </c>
      <c r="BP2428" s="12">
        <v>428.851</v>
      </c>
      <c r="BQ2428" s="72">
        <v>16.213000000000001</v>
      </c>
      <c r="BR2428" s="72">
        <v>13.221</v>
      </c>
      <c r="BS2428" s="12">
        <v>602.89400000000001</v>
      </c>
      <c r="BT2428" s="72">
        <v>22.792999999999999</v>
      </c>
      <c r="BU2428" s="72">
        <v>9.0540000000000003</v>
      </c>
      <c r="BV2428" s="12">
        <v>2645.0450000000001</v>
      </c>
      <c r="BW2428" s="72">
        <v>100</v>
      </c>
      <c r="BX2428" s="72">
        <v>6.202</v>
      </c>
      <c r="BY2428" s="13"/>
      <c r="BZ2428" s="13"/>
    </row>
    <row r="2429" spans="1:78" ht="12.75" customHeight="1">
      <c r="A2429" s="122" t="s">
        <v>65</v>
      </c>
      <c r="B2429" s="71" t="s">
        <v>71</v>
      </c>
      <c r="C2429" s="71" t="s">
        <v>26</v>
      </c>
      <c r="D2429" s="34">
        <v>44805</v>
      </c>
      <c r="E2429" s="12">
        <v>1380.7149999999999</v>
      </c>
      <c r="F2429" s="72">
        <v>55.095999999999997</v>
      </c>
      <c r="G2429" s="72">
        <v>9.2620000000000005</v>
      </c>
      <c r="H2429" s="12">
        <v>37.942999999999998</v>
      </c>
      <c r="I2429" s="72">
        <v>1.514</v>
      </c>
      <c r="J2429" s="72">
        <v>47.28</v>
      </c>
      <c r="K2429" s="12">
        <v>26.571000000000002</v>
      </c>
      <c r="L2429" s="72">
        <v>1.06</v>
      </c>
      <c r="M2429" s="72">
        <v>53.841000000000001</v>
      </c>
      <c r="N2429" s="12">
        <v>64.515000000000001</v>
      </c>
      <c r="O2429" s="72">
        <v>2.5739999999999998</v>
      </c>
      <c r="P2429" s="72">
        <v>34.436</v>
      </c>
      <c r="Q2429" s="12">
        <v>15.792999999999999</v>
      </c>
      <c r="R2429" s="72">
        <v>0.63</v>
      </c>
      <c r="S2429" s="72">
        <v>80.605999999999995</v>
      </c>
      <c r="T2429" s="12">
        <v>80.308000000000007</v>
      </c>
      <c r="U2429" s="72">
        <v>3.2050000000000001</v>
      </c>
      <c r="V2429" s="72">
        <v>30.03</v>
      </c>
      <c r="W2429" s="12">
        <v>559.58199999999999</v>
      </c>
      <c r="X2429" s="72">
        <v>22.33</v>
      </c>
      <c r="Y2429" s="72">
        <v>10.146000000000001</v>
      </c>
      <c r="Z2429" s="12">
        <v>639.89</v>
      </c>
      <c r="AA2429" s="72">
        <v>25.533999999999999</v>
      </c>
      <c r="AB2429" s="72">
        <v>9.5050000000000008</v>
      </c>
      <c r="AC2429" s="12">
        <v>2020.604</v>
      </c>
      <c r="AD2429" s="72">
        <v>80.63</v>
      </c>
      <c r="AE2429" s="72">
        <v>7.56</v>
      </c>
      <c r="AF2429" s="12">
        <v>4.1399999999999997</v>
      </c>
      <c r="AG2429" s="72">
        <v>0.16500000000000001</v>
      </c>
      <c r="AH2429" s="72">
        <v>122.45099999999999</v>
      </c>
      <c r="AI2429" s="12">
        <v>30.372</v>
      </c>
      <c r="AJ2429" s="72">
        <v>1.212</v>
      </c>
      <c r="AK2429" s="72">
        <v>48.040999999999997</v>
      </c>
      <c r="AL2429" s="12">
        <v>34.512</v>
      </c>
      <c r="AM2429" s="72">
        <v>1.377</v>
      </c>
      <c r="AN2429" s="72">
        <v>46.369</v>
      </c>
      <c r="AO2429" s="12">
        <v>2055.116</v>
      </c>
      <c r="AP2429" s="72">
        <v>82.007000000000005</v>
      </c>
      <c r="AQ2429" s="72">
        <v>7.5030000000000001</v>
      </c>
      <c r="AR2429" s="12">
        <v>77.177999999999997</v>
      </c>
      <c r="AS2429" s="72">
        <v>3.08</v>
      </c>
      <c r="AT2429" s="72">
        <v>37.082999999999998</v>
      </c>
      <c r="AU2429" s="12">
        <v>20.233000000000001</v>
      </c>
      <c r="AV2429" s="72">
        <v>0.80700000000000005</v>
      </c>
      <c r="AW2429" s="72">
        <v>64.622</v>
      </c>
      <c r="AX2429" s="12">
        <v>18.311</v>
      </c>
      <c r="AY2429" s="72">
        <v>0.73099999999999998</v>
      </c>
      <c r="AZ2429" s="72">
        <v>45.798999999999999</v>
      </c>
      <c r="BA2429" s="12">
        <v>38.542999999999999</v>
      </c>
      <c r="BB2429" s="72">
        <v>1.538</v>
      </c>
      <c r="BC2429" s="72">
        <v>39.774000000000001</v>
      </c>
      <c r="BD2429" s="12">
        <v>50.003</v>
      </c>
      <c r="BE2429" s="72">
        <v>1.9950000000000001</v>
      </c>
      <c r="BF2429" s="72">
        <v>32.207999999999998</v>
      </c>
      <c r="BG2429" s="12">
        <v>88.546000000000006</v>
      </c>
      <c r="BH2429" s="72">
        <v>3.5329999999999999</v>
      </c>
      <c r="BI2429" s="72">
        <v>28.169</v>
      </c>
      <c r="BJ2429" s="12">
        <v>285.17399999999998</v>
      </c>
      <c r="BK2429" s="72">
        <v>11.38</v>
      </c>
      <c r="BL2429" s="72">
        <v>13.513999999999999</v>
      </c>
      <c r="BM2429" s="12">
        <v>0</v>
      </c>
      <c r="BN2429" s="72">
        <v>0</v>
      </c>
      <c r="BO2429" s="72">
        <v>0</v>
      </c>
      <c r="BP2429" s="12">
        <v>285.17399999999998</v>
      </c>
      <c r="BQ2429" s="72">
        <v>11.38</v>
      </c>
      <c r="BR2429" s="72">
        <v>13.513999999999999</v>
      </c>
      <c r="BS2429" s="12">
        <v>450.89800000000002</v>
      </c>
      <c r="BT2429" s="72">
        <v>17.992999999999999</v>
      </c>
      <c r="BU2429" s="72">
        <v>9.1129999999999995</v>
      </c>
      <c r="BV2429" s="12">
        <v>2506.0140000000001</v>
      </c>
      <c r="BW2429" s="72">
        <v>100</v>
      </c>
      <c r="BX2429" s="72">
        <v>6.5</v>
      </c>
      <c r="BY2429" s="13"/>
      <c r="BZ2429" s="13"/>
    </row>
    <row r="2430" spans="1:78" ht="12.75" customHeight="1">
      <c r="A2430" s="122" t="s">
        <v>65</v>
      </c>
      <c r="B2430" s="71" t="s">
        <v>71</v>
      </c>
      <c r="C2430" s="71" t="s">
        <v>26</v>
      </c>
      <c r="D2430" s="34">
        <v>44896</v>
      </c>
      <c r="E2430" s="12">
        <v>1343.4179999999999</v>
      </c>
      <c r="F2430" s="72">
        <v>52.698999999999998</v>
      </c>
      <c r="G2430" s="72">
        <v>7.7069999999999999</v>
      </c>
      <c r="H2430" s="12">
        <v>85.174000000000007</v>
      </c>
      <c r="I2430" s="72">
        <v>3.3410000000000002</v>
      </c>
      <c r="J2430" s="72">
        <v>40.968000000000004</v>
      </c>
      <c r="K2430" s="12">
        <v>10.548999999999999</v>
      </c>
      <c r="L2430" s="72">
        <v>0.41399999999999998</v>
      </c>
      <c r="M2430" s="72">
        <v>78.841999999999999</v>
      </c>
      <c r="N2430" s="12">
        <v>95.722999999999999</v>
      </c>
      <c r="O2430" s="72">
        <v>3.7549999999999999</v>
      </c>
      <c r="P2430" s="72">
        <v>36.31</v>
      </c>
      <c r="Q2430" s="12">
        <v>13.698</v>
      </c>
      <c r="R2430" s="72">
        <v>0.53700000000000003</v>
      </c>
      <c r="S2430" s="72">
        <v>66.319999999999993</v>
      </c>
      <c r="T2430" s="12">
        <v>109.42100000000001</v>
      </c>
      <c r="U2430" s="72">
        <v>4.2919999999999998</v>
      </c>
      <c r="V2430" s="72">
        <v>38.396000000000001</v>
      </c>
      <c r="W2430" s="12">
        <v>585.09</v>
      </c>
      <c r="X2430" s="72">
        <v>22.952000000000002</v>
      </c>
      <c r="Y2430" s="72">
        <v>10.602</v>
      </c>
      <c r="Z2430" s="12">
        <v>694.51099999999997</v>
      </c>
      <c r="AA2430" s="72">
        <v>27.244</v>
      </c>
      <c r="AB2430" s="72">
        <v>6.8819999999999997</v>
      </c>
      <c r="AC2430" s="12">
        <v>2037.93</v>
      </c>
      <c r="AD2430" s="72">
        <v>79.942999999999998</v>
      </c>
      <c r="AE2430" s="72">
        <v>5.5350000000000001</v>
      </c>
      <c r="AF2430" s="12">
        <v>0</v>
      </c>
      <c r="AG2430" s="72">
        <v>0</v>
      </c>
      <c r="AH2430" s="72">
        <v>0</v>
      </c>
      <c r="AI2430" s="12">
        <v>21.803000000000001</v>
      </c>
      <c r="AJ2430" s="72">
        <v>0.85499999999999998</v>
      </c>
      <c r="AK2430" s="72">
        <v>72.081000000000003</v>
      </c>
      <c r="AL2430" s="12">
        <v>21.803000000000001</v>
      </c>
      <c r="AM2430" s="72">
        <v>0.85499999999999998</v>
      </c>
      <c r="AN2430" s="72">
        <v>72.081000000000003</v>
      </c>
      <c r="AO2430" s="12">
        <v>2059.7330000000002</v>
      </c>
      <c r="AP2430" s="72">
        <v>80.798000000000002</v>
      </c>
      <c r="AQ2430" s="72">
        <v>5.2460000000000004</v>
      </c>
      <c r="AR2430" s="12">
        <v>35.572000000000003</v>
      </c>
      <c r="AS2430" s="72">
        <v>1.395</v>
      </c>
      <c r="AT2430" s="72">
        <v>47.723999999999997</v>
      </c>
      <c r="AU2430" s="12">
        <v>0.89200000000000002</v>
      </c>
      <c r="AV2430" s="72">
        <v>3.5000000000000003E-2</v>
      </c>
      <c r="AW2430" s="72">
        <v>106.238</v>
      </c>
      <c r="AX2430" s="12">
        <v>44.988999999999997</v>
      </c>
      <c r="AY2430" s="72">
        <v>1.7649999999999999</v>
      </c>
      <c r="AZ2430" s="72">
        <v>38.225999999999999</v>
      </c>
      <c r="BA2430" s="12">
        <v>45.881</v>
      </c>
      <c r="BB2430" s="72">
        <v>1.8</v>
      </c>
      <c r="BC2430" s="72">
        <v>37.353000000000002</v>
      </c>
      <c r="BD2430" s="12">
        <v>66.2</v>
      </c>
      <c r="BE2430" s="72">
        <v>2.597</v>
      </c>
      <c r="BF2430" s="72">
        <v>42.055</v>
      </c>
      <c r="BG2430" s="12">
        <v>112.081</v>
      </c>
      <c r="BH2430" s="72">
        <v>4.3970000000000002</v>
      </c>
      <c r="BI2430" s="72">
        <v>29.969000000000001</v>
      </c>
      <c r="BJ2430" s="12">
        <v>332.892</v>
      </c>
      <c r="BK2430" s="72">
        <v>13.058</v>
      </c>
      <c r="BL2430" s="72">
        <v>19.562000000000001</v>
      </c>
      <c r="BM2430" s="12">
        <v>8.9580000000000002</v>
      </c>
      <c r="BN2430" s="72">
        <v>0.35099999999999998</v>
      </c>
      <c r="BO2430" s="72">
        <v>75.224999999999994</v>
      </c>
      <c r="BP2430" s="12">
        <v>341.85</v>
      </c>
      <c r="BQ2430" s="72">
        <v>13.41</v>
      </c>
      <c r="BR2430" s="72">
        <v>18.606000000000002</v>
      </c>
      <c r="BS2430" s="12">
        <v>489.50299999999999</v>
      </c>
      <c r="BT2430" s="72">
        <v>19.202000000000002</v>
      </c>
      <c r="BU2430" s="72">
        <v>17.262</v>
      </c>
      <c r="BV2430" s="12">
        <v>2549.2359999999999</v>
      </c>
      <c r="BW2430" s="72">
        <v>100</v>
      </c>
      <c r="BX2430" s="72">
        <v>5.2750000000000004</v>
      </c>
      <c r="BY2430" s="13"/>
      <c r="BZ2430" s="13"/>
    </row>
    <row r="2431" spans="1:78" ht="12.75" customHeight="1">
      <c r="A2431" s="122" t="s">
        <v>65</v>
      </c>
      <c r="B2431" s="71" t="s">
        <v>71</v>
      </c>
      <c r="C2431" s="71" t="s">
        <v>26</v>
      </c>
      <c r="D2431" s="34">
        <v>44986</v>
      </c>
      <c r="E2431" s="12">
        <v>1563.854</v>
      </c>
      <c r="F2431" s="72">
        <v>57.533000000000001</v>
      </c>
      <c r="G2431" s="72">
        <v>4.3330000000000002</v>
      </c>
      <c r="H2431" s="12">
        <v>26.919</v>
      </c>
      <c r="I2431" s="72">
        <v>0.99</v>
      </c>
      <c r="J2431" s="72">
        <v>42.930999999999997</v>
      </c>
      <c r="K2431" s="12">
        <v>45.805999999999997</v>
      </c>
      <c r="L2431" s="72">
        <v>1.6850000000000001</v>
      </c>
      <c r="M2431" s="72">
        <v>27.835000000000001</v>
      </c>
      <c r="N2431" s="12">
        <v>72.724999999999994</v>
      </c>
      <c r="O2431" s="72">
        <v>2.6760000000000002</v>
      </c>
      <c r="P2431" s="72">
        <v>22.245999999999999</v>
      </c>
      <c r="Q2431" s="12">
        <v>31.091000000000001</v>
      </c>
      <c r="R2431" s="72">
        <v>1.1439999999999999</v>
      </c>
      <c r="S2431" s="72">
        <v>31.189</v>
      </c>
      <c r="T2431" s="12">
        <v>103.816</v>
      </c>
      <c r="U2431" s="72">
        <v>3.819</v>
      </c>
      <c r="V2431" s="72">
        <v>19.303000000000001</v>
      </c>
      <c r="W2431" s="12">
        <v>541.71100000000001</v>
      </c>
      <c r="X2431" s="72">
        <v>19.928999999999998</v>
      </c>
      <c r="Y2431" s="72">
        <v>7.7640000000000002</v>
      </c>
      <c r="Z2431" s="12">
        <v>645.52599999999995</v>
      </c>
      <c r="AA2431" s="72">
        <v>23.748999999999999</v>
      </c>
      <c r="AB2431" s="72">
        <v>6.6779999999999999</v>
      </c>
      <c r="AC2431" s="12">
        <v>2209.38</v>
      </c>
      <c r="AD2431" s="72">
        <v>81.281999999999996</v>
      </c>
      <c r="AE2431" s="72">
        <v>3.5619999999999998</v>
      </c>
      <c r="AF2431" s="12">
        <v>0</v>
      </c>
      <c r="AG2431" s="72">
        <v>0</v>
      </c>
      <c r="AH2431" s="72">
        <v>0</v>
      </c>
      <c r="AI2431" s="12">
        <v>32.235999999999997</v>
      </c>
      <c r="AJ2431" s="72">
        <v>1.1859999999999999</v>
      </c>
      <c r="AK2431" s="72">
        <v>31.501999999999999</v>
      </c>
      <c r="AL2431" s="12">
        <v>32.235999999999997</v>
      </c>
      <c r="AM2431" s="72">
        <v>1.1859999999999999</v>
      </c>
      <c r="AN2431" s="72">
        <v>31.501999999999999</v>
      </c>
      <c r="AO2431" s="12">
        <v>2241.6149999999998</v>
      </c>
      <c r="AP2431" s="72">
        <v>82.468000000000004</v>
      </c>
      <c r="AQ2431" s="72">
        <v>3.4590000000000001</v>
      </c>
      <c r="AR2431" s="12">
        <v>89.233999999999995</v>
      </c>
      <c r="AS2431" s="72">
        <v>3.2829999999999999</v>
      </c>
      <c r="AT2431" s="72">
        <v>28.722999999999999</v>
      </c>
      <c r="AU2431" s="12">
        <v>4.92</v>
      </c>
      <c r="AV2431" s="72">
        <v>0.18099999999999999</v>
      </c>
      <c r="AW2431" s="72">
        <v>58.820999999999998</v>
      </c>
      <c r="AX2431" s="12">
        <v>81.611000000000004</v>
      </c>
      <c r="AY2431" s="72">
        <v>3.0019999999999998</v>
      </c>
      <c r="AZ2431" s="72">
        <v>25.686</v>
      </c>
      <c r="BA2431" s="12">
        <v>86.531000000000006</v>
      </c>
      <c r="BB2431" s="72">
        <v>3.1829999999999998</v>
      </c>
      <c r="BC2431" s="72">
        <v>24.128</v>
      </c>
      <c r="BD2431" s="12">
        <v>89.522999999999996</v>
      </c>
      <c r="BE2431" s="72">
        <v>3.2930000000000001</v>
      </c>
      <c r="BF2431" s="72">
        <v>28.445</v>
      </c>
      <c r="BG2431" s="12">
        <v>176.054</v>
      </c>
      <c r="BH2431" s="72">
        <v>6.4770000000000003</v>
      </c>
      <c r="BI2431" s="72">
        <v>16.78</v>
      </c>
      <c r="BJ2431" s="12">
        <v>197.06299999999999</v>
      </c>
      <c r="BK2431" s="72">
        <v>7.25</v>
      </c>
      <c r="BL2431" s="72">
        <v>12.273</v>
      </c>
      <c r="BM2431" s="12">
        <v>14.21</v>
      </c>
      <c r="BN2431" s="72">
        <v>0.52300000000000002</v>
      </c>
      <c r="BO2431" s="72">
        <v>43.86</v>
      </c>
      <c r="BP2431" s="12">
        <v>211.273</v>
      </c>
      <c r="BQ2431" s="72">
        <v>7.7729999999999997</v>
      </c>
      <c r="BR2431" s="72">
        <v>11.52</v>
      </c>
      <c r="BS2431" s="12">
        <v>476.56099999999998</v>
      </c>
      <c r="BT2431" s="72">
        <v>17.532</v>
      </c>
      <c r="BU2431" s="72">
        <v>8.7149999999999999</v>
      </c>
      <c r="BV2431" s="12">
        <v>2718.1759999999999</v>
      </c>
      <c r="BW2431" s="72">
        <v>100</v>
      </c>
      <c r="BX2431" s="72">
        <v>3.4990000000000001</v>
      </c>
      <c r="BY2431" s="13"/>
      <c r="BZ2431" s="13"/>
    </row>
    <row r="2432" spans="1:78" ht="12.75" customHeight="1">
      <c r="A2432" s="122" t="s">
        <v>65</v>
      </c>
      <c r="B2432" s="71" t="s">
        <v>71</v>
      </c>
      <c r="C2432" s="71" t="s">
        <v>26</v>
      </c>
      <c r="D2432" s="34">
        <v>45078</v>
      </c>
      <c r="E2432" s="12">
        <v>1451.828</v>
      </c>
      <c r="F2432" s="72">
        <v>55.572000000000003</v>
      </c>
      <c r="G2432" s="72">
        <v>3.9969999999999999</v>
      </c>
      <c r="H2432" s="12">
        <v>37.084000000000003</v>
      </c>
      <c r="I2432" s="72">
        <v>1.419</v>
      </c>
      <c r="J2432" s="72">
        <v>39.975999999999999</v>
      </c>
      <c r="K2432" s="12">
        <v>43.579000000000001</v>
      </c>
      <c r="L2432" s="72">
        <v>1.6679999999999999</v>
      </c>
      <c r="M2432" s="72">
        <v>40.975999999999999</v>
      </c>
      <c r="N2432" s="12">
        <v>80.662999999999997</v>
      </c>
      <c r="O2432" s="72">
        <v>3.0880000000000001</v>
      </c>
      <c r="P2432" s="72">
        <v>26.795000000000002</v>
      </c>
      <c r="Q2432" s="12">
        <v>12.827999999999999</v>
      </c>
      <c r="R2432" s="72">
        <v>0.49099999999999999</v>
      </c>
      <c r="S2432" s="72">
        <v>47.838000000000001</v>
      </c>
      <c r="T2432" s="12">
        <v>93.491</v>
      </c>
      <c r="U2432" s="72">
        <v>3.5790000000000002</v>
      </c>
      <c r="V2432" s="72">
        <v>24.053999999999998</v>
      </c>
      <c r="W2432" s="12">
        <v>573.18200000000002</v>
      </c>
      <c r="X2432" s="72">
        <v>21.94</v>
      </c>
      <c r="Y2432" s="72">
        <v>7.8529999999999998</v>
      </c>
      <c r="Z2432" s="12">
        <v>666.67399999999998</v>
      </c>
      <c r="AA2432" s="72">
        <v>25.518000000000001</v>
      </c>
      <c r="AB2432" s="72">
        <v>7.1989999999999998</v>
      </c>
      <c r="AC2432" s="12">
        <v>2118.502</v>
      </c>
      <c r="AD2432" s="72">
        <v>81.09</v>
      </c>
      <c r="AE2432" s="72">
        <v>3.8</v>
      </c>
      <c r="AF2432" s="12">
        <v>0</v>
      </c>
      <c r="AG2432" s="72">
        <v>0</v>
      </c>
      <c r="AH2432" s="72">
        <v>0</v>
      </c>
      <c r="AI2432" s="12">
        <v>52.701000000000001</v>
      </c>
      <c r="AJ2432" s="72">
        <v>2.0169999999999999</v>
      </c>
      <c r="AK2432" s="72">
        <v>37.021000000000001</v>
      </c>
      <c r="AL2432" s="12">
        <v>52.701000000000001</v>
      </c>
      <c r="AM2432" s="72">
        <v>2.0169999999999999</v>
      </c>
      <c r="AN2432" s="72">
        <v>37.021000000000001</v>
      </c>
      <c r="AO2432" s="12">
        <v>2171.2020000000002</v>
      </c>
      <c r="AP2432" s="72">
        <v>83.106999999999999</v>
      </c>
      <c r="AQ2432" s="72">
        <v>3.7160000000000002</v>
      </c>
      <c r="AR2432" s="12">
        <v>46.920999999999999</v>
      </c>
      <c r="AS2432" s="72">
        <v>1.796</v>
      </c>
      <c r="AT2432" s="72">
        <v>29.593</v>
      </c>
      <c r="AU2432" s="12">
        <v>3.923</v>
      </c>
      <c r="AV2432" s="72">
        <v>0.15</v>
      </c>
      <c r="AW2432" s="72">
        <v>74.61</v>
      </c>
      <c r="AX2432" s="12">
        <v>22.363</v>
      </c>
      <c r="AY2432" s="72">
        <v>0.85599999999999998</v>
      </c>
      <c r="AZ2432" s="72">
        <v>49.691000000000003</v>
      </c>
      <c r="BA2432" s="12">
        <v>26.286000000000001</v>
      </c>
      <c r="BB2432" s="72">
        <v>1.006</v>
      </c>
      <c r="BC2432" s="72">
        <v>42.996000000000002</v>
      </c>
      <c r="BD2432" s="12">
        <v>60.911999999999999</v>
      </c>
      <c r="BE2432" s="72">
        <v>2.3319999999999999</v>
      </c>
      <c r="BF2432" s="72">
        <v>25.286999999999999</v>
      </c>
      <c r="BG2432" s="12">
        <v>87.198999999999998</v>
      </c>
      <c r="BH2432" s="72">
        <v>3.3380000000000001</v>
      </c>
      <c r="BI2432" s="72">
        <v>22.934999999999999</v>
      </c>
      <c r="BJ2432" s="12">
        <v>275.19900000000001</v>
      </c>
      <c r="BK2432" s="72">
        <v>10.534000000000001</v>
      </c>
      <c r="BL2432" s="72">
        <v>14.721</v>
      </c>
      <c r="BM2432" s="12">
        <v>32.018000000000001</v>
      </c>
      <c r="BN2432" s="72">
        <v>1.226</v>
      </c>
      <c r="BO2432" s="72">
        <v>49.125</v>
      </c>
      <c r="BP2432" s="12">
        <v>307.21699999999998</v>
      </c>
      <c r="BQ2432" s="72">
        <v>11.759</v>
      </c>
      <c r="BR2432" s="72">
        <v>14.01</v>
      </c>
      <c r="BS2432" s="12">
        <v>441.33699999999999</v>
      </c>
      <c r="BT2432" s="72">
        <v>16.893000000000001</v>
      </c>
      <c r="BU2432" s="72">
        <v>8.7569999999999997</v>
      </c>
      <c r="BV2432" s="12">
        <v>2612.5390000000002</v>
      </c>
      <c r="BW2432" s="72">
        <v>100</v>
      </c>
      <c r="BX2432" s="72">
        <v>3.2090000000000001</v>
      </c>
      <c r="BY2432" s="13"/>
      <c r="BZ2432" s="13"/>
    </row>
    <row r="2433" spans="1:78" ht="12.75" customHeight="1">
      <c r="A2433" s="122" t="s">
        <v>65</v>
      </c>
      <c r="B2433" s="71" t="s">
        <v>71</v>
      </c>
      <c r="C2433" s="71" t="s">
        <v>26</v>
      </c>
      <c r="D2433" s="34">
        <v>45170</v>
      </c>
      <c r="E2433" s="12">
        <v>1614.3019999999999</v>
      </c>
      <c r="F2433" s="72">
        <v>58.814</v>
      </c>
      <c r="G2433" s="72">
        <v>4.4630000000000001</v>
      </c>
      <c r="H2433" s="12">
        <v>31.475000000000001</v>
      </c>
      <c r="I2433" s="72">
        <v>1.147</v>
      </c>
      <c r="J2433" s="72">
        <v>36.195</v>
      </c>
      <c r="K2433" s="12">
        <v>52.131</v>
      </c>
      <c r="L2433" s="72">
        <v>1.899</v>
      </c>
      <c r="M2433" s="72">
        <v>30.344000000000001</v>
      </c>
      <c r="N2433" s="12">
        <v>83.605999999999995</v>
      </c>
      <c r="O2433" s="72">
        <v>3.0459999999999998</v>
      </c>
      <c r="P2433" s="72">
        <v>20.393000000000001</v>
      </c>
      <c r="Q2433" s="12">
        <v>15.461</v>
      </c>
      <c r="R2433" s="72">
        <v>0.56299999999999994</v>
      </c>
      <c r="S2433" s="72">
        <v>51.289000000000001</v>
      </c>
      <c r="T2433" s="12">
        <v>99.066999999999993</v>
      </c>
      <c r="U2433" s="72">
        <v>3.609</v>
      </c>
      <c r="V2433" s="72">
        <v>18.323</v>
      </c>
      <c r="W2433" s="12">
        <v>517.89599999999996</v>
      </c>
      <c r="X2433" s="72">
        <v>18.869</v>
      </c>
      <c r="Y2433" s="72">
        <v>8.6489999999999991</v>
      </c>
      <c r="Z2433" s="12">
        <v>616.96199999999999</v>
      </c>
      <c r="AA2433" s="72">
        <v>22.478000000000002</v>
      </c>
      <c r="AB2433" s="72">
        <v>7.4749999999999996</v>
      </c>
      <c r="AC2433" s="12">
        <v>2231.2649999999999</v>
      </c>
      <c r="AD2433" s="72">
        <v>81.292000000000002</v>
      </c>
      <c r="AE2433" s="72">
        <v>4.2699999999999996</v>
      </c>
      <c r="AF2433" s="12">
        <v>6.2190000000000003</v>
      </c>
      <c r="AG2433" s="72">
        <v>0.22700000000000001</v>
      </c>
      <c r="AH2433" s="72">
        <v>105.955</v>
      </c>
      <c r="AI2433" s="12">
        <v>47.204999999999998</v>
      </c>
      <c r="AJ2433" s="72">
        <v>1.72</v>
      </c>
      <c r="AK2433" s="72">
        <v>40.890999999999998</v>
      </c>
      <c r="AL2433" s="12">
        <v>53.423999999999999</v>
      </c>
      <c r="AM2433" s="72">
        <v>1.946</v>
      </c>
      <c r="AN2433" s="72">
        <v>39.209000000000003</v>
      </c>
      <c r="AO2433" s="12">
        <v>2284.6880000000001</v>
      </c>
      <c r="AP2433" s="72">
        <v>83.238</v>
      </c>
      <c r="AQ2433" s="72">
        <v>4.3949999999999996</v>
      </c>
      <c r="AR2433" s="12">
        <v>63.877000000000002</v>
      </c>
      <c r="AS2433" s="72">
        <v>2.327</v>
      </c>
      <c r="AT2433" s="72">
        <v>23.14</v>
      </c>
      <c r="AU2433" s="12">
        <v>5.5730000000000004</v>
      </c>
      <c r="AV2433" s="72">
        <v>0.20300000000000001</v>
      </c>
      <c r="AW2433" s="72">
        <v>81.350999999999999</v>
      </c>
      <c r="AX2433" s="12">
        <v>51.674999999999997</v>
      </c>
      <c r="AY2433" s="72">
        <v>1.883</v>
      </c>
      <c r="AZ2433" s="72">
        <v>33.046999999999997</v>
      </c>
      <c r="BA2433" s="12">
        <v>57.249000000000002</v>
      </c>
      <c r="BB2433" s="72">
        <v>2.0859999999999999</v>
      </c>
      <c r="BC2433" s="72">
        <v>35.643999999999998</v>
      </c>
      <c r="BD2433" s="12">
        <v>54.939</v>
      </c>
      <c r="BE2433" s="72">
        <v>2.0019999999999998</v>
      </c>
      <c r="BF2433" s="72">
        <v>27.564</v>
      </c>
      <c r="BG2433" s="12">
        <v>112.187</v>
      </c>
      <c r="BH2433" s="72">
        <v>4.0869999999999997</v>
      </c>
      <c r="BI2433" s="72">
        <v>21.994</v>
      </c>
      <c r="BJ2433" s="12">
        <v>273.30200000000002</v>
      </c>
      <c r="BK2433" s="72">
        <v>9.9570000000000007</v>
      </c>
      <c r="BL2433" s="72">
        <v>12.589</v>
      </c>
      <c r="BM2433" s="12">
        <v>10.707000000000001</v>
      </c>
      <c r="BN2433" s="72">
        <v>0.39</v>
      </c>
      <c r="BO2433" s="72">
        <v>110.19799999999999</v>
      </c>
      <c r="BP2433" s="12">
        <v>284.00799999999998</v>
      </c>
      <c r="BQ2433" s="72">
        <v>10.347</v>
      </c>
      <c r="BR2433" s="72">
        <v>13.07</v>
      </c>
      <c r="BS2433" s="12">
        <v>460.07299999999998</v>
      </c>
      <c r="BT2433" s="72">
        <v>16.762</v>
      </c>
      <c r="BU2433" s="72">
        <v>7.7910000000000004</v>
      </c>
      <c r="BV2433" s="12">
        <v>2744.761</v>
      </c>
      <c r="BW2433" s="72">
        <v>100</v>
      </c>
      <c r="BX2433" s="72">
        <v>3.6339999999999999</v>
      </c>
      <c r="BY2433" s="13"/>
      <c r="BZ2433" s="13"/>
    </row>
    <row r="2434" spans="1:78" ht="12.75" customHeight="1">
      <c r="A2434" s="122" t="s">
        <v>65</v>
      </c>
      <c r="B2434" s="71" t="s">
        <v>71</v>
      </c>
      <c r="C2434" s="71" t="s">
        <v>26</v>
      </c>
      <c r="D2434" s="34">
        <v>45261</v>
      </c>
      <c r="E2434" s="12">
        <v>1383.279</v>
      </c>
      <c r="F2434" s="72">
        <v>54.296999999999997</v>
      </c>
      <c r="G2434" s="72">
        <v>4.2619999999999996</v>
      </c>
      <c r="H2434" s="12">
        <v>40.216000000000001</v>
      </c>
      <c r="I2434" s="72">
        <v>1.579</v>
      </c>
      <c r="J2434" s="72">
        <v>29.053000000000001</v>
      </c>
      <c r="K2434" s="12">
        <v>36.125</v>
      </c>
      <c r="L2434" s="72">
        <v>1.4179999999999999</v>
      </c>
      <c r="M2434" s="72">
        <v>39.185000000000002</v>
      </c>
      <c r="N2434" s="12">
        <v>76.340999999999994</v>
      </c>
      <c r="O2434" s="72">
        <v>2.9969999999999999</v>
      </c>
      <c r="P2434" s="72">
        <v>25.463000000000001</v>
      </c>
      <c r="Q2434" s="12">
        <v>31.681000000000001</v>
      </c>
      <c r="R2434" s="72">
        <v>1.244</v>
      </c>
      <c r="S2434" s="72">
        <v>34.1</v>
      </c>
      <c r="T2434" s="12">
        <v>108.02200000000001</v>
      </c>
      <c r="U2434" s="72">
        <v>4.24</v>
      </c>
      <c r="V2434" s="72">
        <v>18.885999999999999</v>
      </c>
      <c r="W2434" s="12">
        <v>549.697</v>
      </c>
      <c r="X2434" s="72">
        <v>21.577000000000002</v>
      </c>
      <c r="Y2434" s="72">
        <v>6.2290000000000001</v>
      </c>
      <c r="Z2434" s="12">
        <v>657.71900000000005</v>
      </c>
      <c r="AA2434" s="72">
        <v>25.817</v>
      </c>
      <c r="AB2434" s="72">
        <v>5.4359999999999999</v>
      </c>
      <c r="AC2434" s="12">
        <v>2040.999</v>
      </c>
      <c r="AD2434" s="72">
        <v>80.114000000000004</v>
      </c>
      <c r="AE2434" s="72">
        <v>3.8929999999999998</v>
      </c>
      <c r="AF2434" s="12">
        <v>5.532</v>
      </c>
      <c r="AG2434" s="72">
        <v>0.217</v>
      </c>
      <c r="AH2434" s="72">
        <v>104.304</v>
      </c>
      <c r="AI2434" s="12">
        <v>50.664999999999999</v>
      </c>
      <c r="AJ2434" s="72">
        <v>1.9890000000000001</v>
      </c>
      <c r="AK2434" s="72">
        <v>29.52</v>
      </c>
      <c r="AL2434" s="12">
        <v>56.197000000000003</v>
      </c>
      <c r="AM2434" s="72">
        <v>2.206</v>
      </c>
      <c r="AN2434" s="72">
        <v>23.59</v>
      </c>
      <c r="AO2434" s="12">
        <v>2097.1959999999999</v>
      </c>
      <c r="AP2434" s="72">
        <v>82.32</v>
      </c>
      <c r="AQ2434" s="72">
        <v>4.0259999999999998</v>
      </c>
      <c r="AR2434" s="12">
        <v>43.91</v>
      </c>
      <c r="AS2434" s="72">
        <v>1.724</v>
      </c>
      <c r="AT2434" s="72">
        <v>39.646000000000001</v>
      </c>
      <c r="AU2434" s="12">
        <v>10.614000000000001</v>
      </c>
      <c r="AV2434" s="72">
        <v>0.41699999999999998</v>
      </c>
      <c r="AW2434" s="72">
        <v>59.497999999999998</v>
      </c>
      <c r="AX2434" s="12">
        <v>53.277999999999999</v>
      </c>
      <c r="AY2434" s="72">
        <v>2.0910000000000002</v>
      </c>
      <c r="AZ2434" s="72">
        <v>37.139000000000003</v>
      </c>
      <c r="BA2434" s="12">
        <v>63.892000000000003</v>
      </c>
      <c r="BB2434" s="72">
        <v>2.508</v>
      </c>
      <c r="BC2434" s="72">
        <v>34.143999999999998</v>
      </c>
      <c r="BD2434" s="12">
        <v>39.92</v>
      </c>
      <c r="BE2434" s="72">
        <v>1.5669999999999999</v>
      </c>
      <c r="BF2434" s="72">
        <v>28.096</v>
      </c>
      <c r="BG2434" s="12">
        <v>103.812</v>
      </c>
      <c r="BH2434" s="72">
        <v>4.0750000000000002</v>
      </c>
      <c r="BI2434" s="72">
        <v>22.72</v>
      </c>
      <c r="BJ2434" s="12">
        <v>267.077</v>
      </c>
      <c r="BK2434" s="72">
        <v>10.483000000000001</v>
      </c>
      <c r="BL2434" s="72">
        <v>12.305</v>
      </c>
      <c r="BM2434" s="12">
        <v>35.630000000000003</v>
      </c>
      <c r="BN2434" s="72">
        <v>1.399</v>
      </c>
      <c r="BO2434" s="72">
        <v>43.585000000000001</v>
      </c>
      <c r="BP2434" s="12">
        <v>302.70800000000003</v>
      </c>
      <c r="BQ2434" s="72">
        <v>11.882</v>
      </c>
      <c r="BR2434" s="72">
        <v>11.542</v>
      </c>
      <c r="BS2434" s="12">
        <v>450.43</v>
      </c>
      <c r="BT2434" s="72">
        <v>17.68</v>
      </c>
      <c r="BU2434" s="72">
        <v>8.7149999999999999</v>
      </c>
      <c r="BV2434" s="12">
        <v>2547.625</v>
      </c>
      <c r="BW2434" s="72">
        <v>100</v>
      </c>
      <c r="BX2434" s="72">
        <v>3.4209999999999998</v>
      </c>
      <c r="BY2434" s="13"/>
      <c r="BZ2434" s="13"/>
    </row>
    <row r="2435" spans="1:78" ht="12.75" customHeight="1">
      <c r="A2435" s="122" t="s">
        <v>65</v>
      </c>
      <c r="B2435" s="71" t="s">
        <v>71</v>
      </c>
      <c r="C2435" s="71" t="s">
        <v>26</v>
      </c>
      <c r="D2435" s="34">
        <v>45352</v>
      </c>
      <c r="E2435" s="12">
        <v>1509.259</v>
      </c>
      <c r="F2435" s="72">
        <v>57.219000000000001</v>
      </c>
      <c r="G2435" s="72">
        <v>5.53</v>
      </c>
      <c r="H2435" s="12">
        <v>29.492000000000001</v>
      </c>
      <c r="I2435" s="72">
        <v>1.1180000000000001</v>
      </c>
      <c r="J2435" s="72">
        <v>32.479999999999997</v>
      </c>
      <c r="K2435" s="12">
        <v>41.780999999999999</v>
      </c>
      <c r="L2435" s="72">
        <v>1.5840000000000001</v>
      </c>
      <c r="M2435" s="72">
        <v>25.736000000000001</v>
      </c>
      <c r="N2435" s="12">
        <v>71.272999999999996</v>
      </c>
      <c r="O2435" s="72">
        <v>2.702</v>
      </c>
      <c r="P2435" s="72">
        <v>21.576000000000001</v>
      </c>
      <c r="Q2435" s="12">
        <v>49.030999999999999</v>
      </c>
      <c r="R2435" s="72">
        <v>1.859</v>
      </c>
      <c r="S2435" s="72">
        <v>34.749000000000002</v>
      </c>
      <c r="T2435" s="12">
        <v>120.304</v>
      </c>
      <c r="U2435" s="72">
        <v>4.5609999999999999</v>
      </c>
      <c r="V2435" s="72">
        <v>17.600999999999999</v>
      </c>
      <c r="W2435" s="12">
        <v>517.39200000000005</v>
      </c>
      <c r="X2435" s="72">
        <v>19.614999999999998</v>
      </c>
      <c r="Y2435" s="72">
        <v>8.2729999999999997</v>
      </c>
      <c r="Z2435" s="12">
        <v>637.69600000000003</v>
      </c>
      <c r="AA2435" s="72">
        <v>24.175999999999998</v>
      </c>
      <c r="AB2435" s="72">
        <v>7.3639999999999999</v>
      </c>
      <c r="AC2435" s="12">
        <v>2146.9549999999999</v>
      </c>
      <c r="AD2435" s="72">
        <v>81.394999999999996</v>
      </c>
      <c r="AE2435" s="72">
        <v>5.1870000000000003</v>
      </c>
      <c r="AF2435" s="12">
        <v>2.3580000000000001</v>
      </c>
      <c r="AG2435" s="72">
        <v>8.8999999999999996E-2</v>
      </c>
      <c r="AH2435" s="72">
        <v>103.57299999999999</v>
      </c>
      <c r="AI2435" s="12">
        <v>33.28</v>
      </c>
      <c r="AJ2435" s="72">
        <v>1.262</v>
      </c>
      <c r="AK2435" s="72">
        <v>33.908999999999999</v>
      </c>
      <c r="AL2435" s="12">
        <v>35.637999999999998</v>
      </c>
      <c r="AM2435" s="72">
        <v>1.351</v>
      </c>
      <c r="AN2435" s="72">
        <v>35.015999999999998</v>
      </c>
      <c r="AO2435" s="12">
        <v>2182.5929999999998</v>
      </c>
      <c r="AP2435" s="72">
        <v>82.745999999999995</v>
      </c>
      <c r="AQ2435" s="72">
        <v>5.1029999999999998</v>
      </c>
      <c r="AR2435" s="12">
        <v>71.766000000000005</v>
      </c>
      <c r="AS2435" s="72">
        <v>2.7210000000000001</v>
      </c>
      <c r="AT2435" s="72">
        <v>28.815999999999999</v>
      </c>
      <c r="AU2435" s="12">
        <v>0</v>
      </c>
      <c r="AV2435" s="72">
        <v>0</v>
      </c>
      <c r="AW2435" s="72">
        <v>0</v>
      </c>
      <c r="AX2435" s="12">
        <v>53.716999999999999</v>
      </c>
      <c r="AY2435" s="72">
        <v>2.0369999999999999</v>
      </c>
      <c r="AZ2435" s="72">
        <v>25.687000000000001</v>
      </c>
      <c r="BA2435" s="12">
        <v>53.716999999999999</v>
      </c>
      <c r="BB2435" s="72">
        <v>2.0369999999999999</v>
      </c>
      <c r="BC2435" s="72">
        <v>25.687000000000001</v>
      </c>
      <c r="BD2435" s="12">
        <v>33.15</v>
      </c>
      <c r="BE2435" s="72">
        <v>1.2569999999999999</v>
      </c>
      <c r="BF2435" s="72">
        <v>33.616</v>
      </c>
      <c r="BG2435" s="12">
        <v>86.867000000000004</v>
      </c>
      <c r="BH2435" s="72">
        <v>3.2930000000000001</v>
      </c>
      <c r="BI2435" s="72">
        <v>24.161000000000001</v>
      </c>
      <c r="BJ2435" s="12">
        <v>289.27300000000002</v>
      </c>
      <c r="BK2435" s="72">
        <v>10.967000000000001</v>
      </c>
      <c r="BL2435" s="72">
        <v>9.8010000000000002</v>
      </c>
      <c r="BM2435" s="12">
        <v>7.2080000000000002</v>
      </c>
      <c r="BN2435" s="72">
        <v>0.27300000000000002</v>
      </c>
      <c r="BO2435" s="72">
        <v>75.825000000000003</v>
      </c>
      <c r="BP2435" s="12">
        <v>296.48</v>
      </c>
      <c r="BQ2435" s="72">
        <v>11.24</v>
      </c>
      <c r="BR2435" s="72">
        <v>10.186999999999999</v>
      </c>
      <c r="BS2435" s="12">
        <v>455.11399999999998</v>
      </c>
      <c r="BT2435" s="72">
        <v>17.254000000000001</v>
      </c>
      <c r="BU2435" s="72">
        <v>7.3070000000000004</v>
      </c>
      <c r="BV2435" s="12">
        <v>2637.7069999999999</v>
      </c>
      <c r="BW2435" s="72">
        <v>100</v>
      </c>
      <c r="BX2435" s="72">
        <v>4.6079999999999997</v>
      </c>
      <c r="BY2435" s="13"/>
      <c r="BZ2435" s="13"/>
    </row>
    <row r="2436" spans="1:78" ht="12.75" customHeight="1">
      <c r="A2436" s="122" t="s">
        <v>65</v>
      </c>
      <c r="B2436" s="71" t="s">
        <v>71</v>
      </c>
      <c r="C2436" s="71" t="s">
        <v>26</v>
      </c>
      <c r="D2436" s="34">
        <v>45444</v>
      </c>
      <c r="E2436" s="12">
        <v>1496.021</v>
      </c>
      <c r="F2436" s="72">
        <v>55.73</v>
      </c>
      <c r="G2436" s="72">
        <v>4.556</v>
      </c>
      <c r="H2436" s="12">
        <v>33.262</v>
      </c>
      <c r="I2436" s="72">
        <v>1.2390000000000001</v>
      </c>
      <c r="J2436" s="72">
        <v>41.957000000000001</v>
      </c>
      <c r="K2436" s="12">
        <v>35.537999999999997</v>
      </c>
      <c r="L2436" s="72">
        <v>1.3240000000000001</v>
      </c>
      <c r="M2436" s="72">
        <v>39.564</v>
      </c>
      <c r="N2436" s="12">
        <v>68.8</v>
      </c>
      <c r="O2436" s="72">
        <v>2.5630000000000002</v>
      </c>
      <c r="P2436" s="72">
        <v>31.405000000000001</v>
      </c>
      <c r="Q2436" s="12">
        <v>49.328000000000003</v>
      </c>
      <c r="R2436" s="72">
        <v>1.8380000000000001</v>
      </c>
      <c r="S2436" s="72">
        <v>30.126000000000001</v>
      </c>
      <c r="T2436" s="12">
        <v>118.128</v>
      </c>
      <c r="U2436" s="72">
        <v>4.4009999999999998</v>
      </c>
      <c r="V2436" s="72">
        <v>21.783999999999999</v>
      </c>
      <c r="W2436" s="12">
        <v>554.02800000000002</v>
      </c>
      <c r="X2436" s="72">
        <v>20.638999999999999</v>
      </c>
      <c r="Y2436" s="72">
        <v>8.2550000000000008</v>
      </c>
      <c r="Z2436" s="12">
        <v>672.15599999999995</v>
      </c>
      <c r="AA2436" s="72">
        <v>25.039000000000001</v>
      </c>
      <c r="AB2436" s="72">
        <v>6.944</v>
      </c>
      <c r="AC2436" s="12">
        <v>2168.1759999999999</v>
      </c>
      <c r="AD2436" s="72">
        <v>80.77</v>
      </c>
      <c r="AE2436" s="72">
        <v>3.9359999999999999</v>
      </c>
      <c r="AF2436" s="12">
        <v>0</v>
      </c>
      <c r="AG2436" s="72">
        <v>0</v>
      </c>
      <c r="AH2436" s="72">
        <v>0</v>
      </c>
      <c r="AI2436" s="12">
        <v>29.213000000000001</v>
      </c>
      <c r="AJ2436" s="72">
        <v>1.0880000000000001</v>
      </c>
      <c r="AK2436" s="72">
        <v>27.169</v>
      </c>
      <c r="AL2436" s="12">
        <v>29.213000000000001</v>
      </c>
      <c r="AM2436" s="72">
        <v>1.0880000000000001</v>
      </c>
      <c r="AN2436" s="72">
        <v>27.169</v>
      </c>
      <c r="AO2436" s="12">
        <v>2197.3890000000001</v>
      </c>
      <c r="AP2436" s="72">
        <v>81.858000000000004</v>
      </c>
      <c r="AQ2436" s="72">
        <v>3.8969999999999998</v>
      </c>
      <c r="AR2436" s="12">
        <v>50.094999999999999</v>
      </c>
      <c r="AS2436" s="72">
        <v>1.8660000000000001</v>
      </c>
      <c r="AT2436" s="72">
        <v>31.103999999999999</v>
      </c>
      <c r="AU2436" s="12">
        <v>8.7149999999999999</v>
      </c>
      <c r="AV2436" s="72">
        <v>0.32500000000000001</v>
      </c>
      <c r="AW2436" s="72">
        <v>75.332999999999998</v>
      </c>
      <c r="AX2436" s="12">
        <v>78.524000000000001</v>
      </c>
      <c r="AY2436" s="72">
        <v>2.9249999999999998</v>
      </c>
      <c r="AZ2436" s="72">
        <v>23.419</v>
      </c>
      <c r="BA2436" s="12">
        <v>87.239000000000004</v>
      </c>
      <c r="BB2436" s="72">
        <v>3.25</v>
      </c>
      <c r="BC2436" s="72">
        <v>21.620999999999999</v>
      </c>
      <c r="BD2436" s="12">
        <v>35.582999999999998</v>
      </c>
      <c r="BE2436" s="72">
        <v>1.3260000000000001</v>
      </c>
      <c r="BF2436" s="72">
        <v>34.451999999999998</v>
      </c>
      <c r="BG2436" s="12">
        <v>122.822</v>
      </c>
      <c r="BH2436" s="72">
        <v>4.5750000000000002</v>
      </c>
      <c r="BI2436" s="72">
        <v>16.786999999999999</v>
      </c>
      <c r="BJ2436" s="12">
        <v>294.726</v>
      </c>
      <c r="BK2436" s="72">
        <v>10.978999999999999</v>
      </c>
      <c r="BL2436" s="72">
        <v>14.13</v>
      </c>
      <c r="BM2436" s="12">
        <v>19.367000000000001</v>
      </c>
      <c r="BN2436" s="72">
        <v>0.72099999999999997</v>
      </c>
      <c r="BO2436" s="72">
        <v>49.17</v>
      </c>
      <c r="BP2436" s="12">
        <v>314.09199999999998</v>
      </c>
      <c r="BQ2436" s="72">
        <v>11.701000000000001</v>
      </c>
      <c r="BR2436" s="72">
        <v>12.682</v>
      </c>
      <c r="BS2436" s="12">
        <v>487.00900000000001</v>
      </c>
      <c r="BT2436" s="72">
        <v>18.141999999999999</v>
      </c>
      <c r="BU2436" s="72">
        <v>7.59</v>
      </c>
      <c r="BV2436" s="12">
        <v>2684.3980000000001</v>
      </c>
      <c r="BW2436" s="72">
        <v>100</v>
      </c>
      <c r="BX2436" s="72">
        <v>3.5179999999999998</v>
      </c>
      <c r="BY2436" s="13"/>
      <c r="BZ2436" s="13"/>
    </row>
    <row r="2437" spans="1:78" ht="12.75" customHeight="1">
      <c r="A2437" s="122" t="s">
        <v>65</v>
      </c>
      <c r="B2437" s="71" t="s">
        <v>71</v>
      </c>
      <c r="C2437" s="71" t="s">
        <v>26</v>
      </c>
      <c r="D2437" s="34">
        <v>45536</v>
      </c>
      <c r="E2437" s="12">
        <v>1428.5260000000001</v>
      </c>
      <c r="F2437" s="72">
        <v>54.225999999999999</v>
      </c>
      <c r="G2437" s="72">
        <v>5.907</v>
      </c>
      <c r="H2437" s="12">
        <v>27.745999999999999</v>
      </c>
      <c r="I2437" s="72">
        <v>1.0529999999999999</v>
      </c>
      <c r="J2437" s="72">
        <v>36.063000000000002</v>
      </c>
      <c r="K2437" s="12">
        <v>37.185000000000002</v>
      </c>
      <c r="L2437" s="72">
        <v>1.4119999999999999</v>
      </c>
      <c r="M2437" s="72">
        <v>38.654000000000003</v>
      </c>
      <c r="N2437" s="12">
        <v>64.930999999999997</v>
      </c>
      <c r="O2437" s="72">
        <v>2.4649999999999999</v>
      </c>
      <c r="P2437" s="72">
        <v>29.998000000000001</v>
      </c>
      <c r="Q2437" s="12">
        <v>30.699000000000002</v>
      </c>
      <c r="R2437" s="72">
        <v>1.165</v>
      </c>
      <c r="S2437" s="72">
        <v>44.343000000000004</v>
      </c>
      <c r="T2437" s="12">
        <v>95.629000000000005</v>
      </c>
      <c r="U2437" s="72">
        <v>3.63</v>
      </c>
      <c r="V2437" s="72">
        <v>23.103000000000002</v>
      </c>
      <c r="W2437" s="12">
        <v>612.78800000000001</v>
      </c>
      <c r="X2437" s="72">
        <v>23.260999999999999</v>
      </c>
      <c r="Y2437" s="72">
        <v>7.3440000000000003</v>
      </c>
      <c r="Z2437" s="12">
        <v>708.41700000000003</v>
      </c>
      <c r="AA2437" s="72">
        <v>26.890999999999998</v>
      </c>
      <c r="AB2437" s="72">
        <v>6.6</v>
      </c>
      <c r="AC2437" s="12">
        <v>2136.9430000000002</v>
      </c>
      <c r="AD2437" s="72">
        <v>81.117000000000004</v>
      </c>
      <c r="AE2437" s="72">
        <v>4.0750000000000002</v>
      </c>
      <c r="AF2437" s="12">
        <v>0</v>
      </c>
      <c r="AG2437" s="72">
        <v>0</v>
      </c>
      <c r="AH2437" s="72">
        <v>0</v>
      </c>
      <c r="AI2437" s="12">
        <v>33.506</v>
      </c>
      <c r="AJ2437" s="72">
        <v>1.272</v>
      </c>
      <c r="AK2437" s="72">
        <v>32.509</v>
      </c>
      <c r="AL2437" s="12">
        <v>33.506</v>
      </c>
      <c r="AM2437" s="72">
        <v>1.272</v>
      </c>
      <c r="AN2437" s="72">
        <v>32.509</v>
      </c>
      <c r="AO2437" s="12">
        <v>2170.4499999999998</v>
      </c>
      <c r="AP2437" s="72">
        <v>82.388999999999996</v>
      </c>
      <c r="AQ2437" s="72">
        <v>4.0679999999999996</v>
      </c>
      <c r="AR2437" s="12">
        <v>64.537000000000006</v>
      </c>
      <c r="AS2437" s="72">
        <v>2.4500000000000002</v>
      </c>
      <c r="AT2437" s="72">
        <v>27.917000000000002</v>
      </c>
      <c r="AU2437" s="12">
        <v>14.96</v>
      </c>
      <c r="AV2437" s="72">
        <v>0.56799999999999995</v>
      </c>
      <c r="AW2437" s="72">
        <v>82.513999999999996</v>
      </c>
      <c r="AX2437" s="12">
        <v>65.204999999999998</v>
      </c>
      <c r="AY2437" s="72">
        <v>2.4750000000000001</v>
      </c>
      <c r="AZ2437" s="72">
        <v>26.184000000000001</v>
      </c>
      <c r="BA2437" s="12">
        <v>80.165000000000006</v>
      </c>
      <c r="BB2437" s="72">
        <v>3.0430000000000001</v>
      </c>
      <c r="BC2437" s="72">
        <v>25.742000000000001</v>
      </c>
      <c r="BD2437" s="12">
        <v>51.235999999999997</v>
      </c>
      <c r="BE2437" s="72">
        <v>1.9450000000000001</v>
      </c>
      <c r="BF2437" s="72">
        <v>38.539000000000001</v>
      </c>
      <c r="BG2437" s="12">
        <v>131.40100000000001</v>
      </c>
      <c r="BH2437" s="72">
        <v>4.9880000000000004</v>
      </c>
      <c r="BI2437" s="72">
        <v>19.844999999999999</v>
      </c>
      <c r="BJ2437" s="12">
        <v>253.929</v>
      </c>
      <c r="BK2437" s="72">
        <v>9.6389999999999993</v>
      </c>
      <c r="BL2437" s="72">
        <v>12.367000000000001</v>
      </c>
      <c r="BM2437" s="12">
        <v>14.074</v>
      </c>
      <c r="BN2437" s="72">
        <v>0.53400000000000003</v>
      </c>
      <c r="BO2437" s="72">
        <v>61.563000000000002</v>
      </c>
      <c r="BP2437" s="12">
        <v>268.00200000000001</v>
      </c>
      <c r="BQ2437" s="72">
        <v>10.173</v>
      </c>
      <c r="BR2437" s="72">
        <v>12.397</v>
      </c>
      <c r="BS2437" s="12">
        <v>463.94099999999997</v>
      </c>
      <c r="BT2437" s="72">
        <v>17.611000000000001</v>
      </c>
      <c r="BU2437" s="72">
        <v>8.7669999999999995</v>
      </c>
      <c r="BV2437" s="12">
        <v>2634.39</v>
      </c>
      <c r="BW2437" s="72">
        <v>100</v>
      </c>
      <c r="BX2437" s="72">
        <v>3.702</v>
      </c>
      <c r="BY2437" s="13"/>
      <c r="BZ2437" s="13"/>
    </row>
    <row r="2438" spans="1:78" ht="12.75" customHeight="1">
      <c r="A2438" s="122" t="s">
        <v>65</v>
      </c>
      <c r="B2438" s="71" t="s">
        <v>71</v>
      </c>
      <c r="C2438" s="71" t="s">
        <v>26</v>
      </c>
      <c r="D2438" s="34">
        <v>45627</v>
      </c>
      <c r="E2438" s="12">
        <v>1454.903</v>
      </c>
      <c r="F2438" s="72">
        <v>52.488999999999997</v>
      </c>
      <c r="G2438" s="72">
        <v>4.2450000000000001</v>
      </c>
      <c r="H2438" s="12">
        <v>27.931999999999999</v>
      </c>
      <c r="I2438" s="72">
        <v>1.008</v>
      </c>
      <c r="J2438" s="72">
        <v>43.332999999999998</v>
      </c>
      <c r="K2438" s="12">
        <v>73.093999999999994</v>
      </c>
      <c r="L2438" s="72">
        <v>2.637</v>
      </c>
      <c r="M2438" s="72">
        <v>25.712</v>
      </c>
      <c r="N2438" s="12">
        <v>101.026</v>
      </c>
      <c r="O2438" s="72">
        <v>3.645</v>
      </c>
      <c r="P2438" s="72">
        <v>22.984000000000002</v>
      </c>
      <c r="Q2438" s="12">
        <v>69.350999999999999</v>
      </c>
      <c r="R2438" s="72">
        <v>2.5019999999999998</v>
      </c>
      <c r="S2438" s="72">
        <v>25.806000000000001</v>
      </c>
      <c r="T2438" s="12">
        <v>170.37700000000001</v>
      </c>
      <c r="U2438" s="72">
        <v>6.1470000000000002</v>
      </c>
      <c r="V2438" s="72">
        <v>18.518000000000001</v>
      </c>
      <c r="W2438" s="12">
        <v>582.89700000000005</v>
      </c>
      <c r="X2438" s="72">
        <v>21.029</v>
      </c>
      <c r="Y2438" s="72">
        <v>8.3919999999999995</v>
      </c>
      <c r="Z2438" s="12">
        <v>753.274</v>
      </c>
      <c r="AA2438" s="72">
        <v>27.175999999999998</v>
      </c>
      <c r="AB2438" s="72">
        <v>6.7850000000000001</v>
      </c>
      <c r="AC2438" s="12">
        <v>2208.1779999999999</v>
      </c>
      <c r="AD2438" s="72">
        <v>79.665000000000006</v>
      </c>
      <c r="AE2438" s="72">
        <v>4.01</v>
      </c>
      <c r="AF2438" s="12">
        <v>6.5309999999999997</v>
      </c>
      <c r="AG2438" s="72">
        <v>0.23599999999999999</v>
      </c>
      <c r="AH2438" s="72">
        <v>76.082999999999998</v>
      </c>
      <c r="AI2438" s="12">
        <v>51.566000000000003</v>
      </c>
      <c r="AJ2438" s="72">
        <v>1.86</v>
      </c>
      <c r="AK2438" s="72">
        <v>27.007999999999999</v>
      </c>
      <c r="AL2438" s="12">
        <v>58.097000000000001</v>
      </c>
      <c r="AM2438" s="72">
        <v>2.0960000000000001</v>
      </c>
      <c r="AN2438" s="72">
        <v>26.765000000000001</v>
      </c>
      <c r="AO2438" s="12">
        <v>2266.2739999999999</v>
      </c>
      <c r="AP2438" s="72">
        <v>81.760999999999996</v>
      </c>
      <c r="AQ2438" s="72">
        <v>4.1719999999999997</v>
      </c>
      <c r="AR2438" s="12">
        <v>31.896000000000001</v>
      </c>
      <c r="AS2438" s="72">
        <v>1.151</v>
      </c>
      <c r="AT2438" s="72">
        <v>42.146999999999998</v>
      </c>
      <c r="AU2438" s="12">
        <v>27.879000000000001</v>
      </c>
      <c r="AV2438" s="72">
        <v>1.006</v>
      </c>
      <c r="AW2438" s="72">
        <v>44.893000000000001</v>
      </c>
      <c r="AX2438" s="12">
        <v>37.500999999999998</v>
      </c>
      <c r="AY2438" s="72">
        <v>1.353</v>
      </c>
      <c r="AZ2438" s="72">
        <v>41.540999999999997</v>
      </c>
      <c r="BA2438" s="12">
        <v>65.38</v>
      </c>
      <c r="BB2438" s="72">
        <v>2.359</v>
      </c>
      <c r="BC2438" s="72">
        <v>26.937000000000001</v>
      </c>
      <c r="BD2438" s="12">
        <v>38.707000000000001</v>
      </c>
      <c r="BE2438" s="72">
        <v>1.3959999999999999</v>
      </c>
      <c r="BF2438" s="72">
        <v>39.328000000000003</v>
      </c>
      <c r="BG2438" s="12">
        <v>104.087</v>
      </c>
      <c r="BH2438" s="72">
        <v>3.7549999999999999</v>
      </c>
      <c r="BI2438" s="72">
        <v>24.151</v>
      </c>
      <c r="BJ2438" s="12">
        <v>351.55799999999999</v>
      </c>
      <c r="BK2438" s="72">
        <v>12.683</v>
      </c>
      <c r="BL2438" s="72">
        <v>12.032999999999999</v>
      </c>
      <c r="BM2438" s="12">
        <v>18.026</v>
      </c>
      <c r="BN2438" s="72">
        <v>0.65</v>
      </c>
      <c r="BO2438" s="72">
        <v>60.024999999999999</v>
      </c>
      <c r="BP2438" s="12">
        <v>369.58300000000003</v>
      </c>
      <c r="BQ2438" s="72">
        <v>13.333</v>
      </c>
      <c r="BR2438" s="72">
        <v>11.489000000000001</v>
      </c>
      <c r="BS2438" s="12">
        <v>505.56599999999997</v>
      </c>
      <c r="BT2438" s="72">
        <v>18.239000000000001</v>
      </c>
      <c r="BU2438" s="72">
        <v>8.1739999999999995</v>
      </c>
      <c r="BV2438" s="12">
        <v>2771.84</v>
      </c>
      <c r="BW2438" s="72">
        <v>100</v>
      </c>
      <c r="BX2438" s="72">
        <v>3.605</v>
      </c>
      <c r="BY2438" s="13"/>
      <c r="BZ2438" s="13"/>
    </row>
    <row r="2439" spans="1:78" ht="12.75" customHeight="1">
      <c r="A2439" s="122" t="s">
        <v>65</v>
      </c>
      <c r="B2439" s="71" t="s">
        <v>71</v>
      </c>
      <c r="C2439" s="71" t="s">
        <v>26</v>
      </c>
      <c r="D2439" s="34">
        <v>45717</v>
      </c>
      <c r="E2439" s="12">
        <v>1438.9259999999999</v>
      </c>
      <c r="F2439" s="72">
        <v>56.801000000000002</v>
      </c>
      <c r="G2439" s="72">
        <v>4.9790000000000001</v>
      </c>
      <c r="H2439" s="12">
        <v>22.206</v>
      </c>
      <c r="I2439" s="72">
        <v>0.877</v>
      </c>
      <c r="J2439" s="72">
        <v>56.85</v>
      </c>
      <c r="K2439" s="12">
        <v>26.606999999999999</v>
      </c>
      <c r="L2439" s="72">
        <v>1.05</v>
      </c>
      <c r="M2439" s="72">
        <v>49.429000000000002</v>
      </c>
      <c r="N2439" s="12">
        <v>48.813000000000002</v>
      </c>
      <c r="O2439" s="72">
        <v>1.927</v>
      </c>
      <c r="P2439" s="72">
        <v>38.429000000000002</v>
      </c>
      <c r="Q2439" s="12">
        <v>24.027000000000001</v>
      </c>
      <c r="R2439" s="72">
        <v>0.94799999999999995</v>
      </c>
      <c r="S2439" s="72">
        <v>43.296999999999997</v>
      </c>
      <c r="T2439" s="12">
        <v>72.84</v>
      </c>
      <c r="U2439" s="72">
        <v>2.875</v>
      </c>
      <c r="V2439" s="72">
        <v>28.126000000000001</v>
      </c>
      <c r="W2439" s="12">
        <v>567.71699999999998</v>
      </c>
      <c r="X2439" s="72">
        <v>22.411000000000001</v>
      </c>
      <c r="Y2439" s="72">
        <v>8.5920000000000005</v>
      </c>
      <c r="Z2439" s="12">
        <v>640.55700000000002</v>
      </c>
      <c r="AA2439" s="72">
        <v>25.286000000000001</v>
      </c>
      <c r="AB2439" s="72">
        <v>8.4960000000000004</v>
      </c>
      <c r="AC2439" s="12">
        <v>2079.4830000000002</v>
      </c>
      <c r="AD2439" s="72">
        <v>82.087000000000003</v>
      </c>
      <c r="AE2439" s="72">
        <v>3.6259999999999999</v>
      </c>
      <c r="AF2439" s="12">
        <v>0</v>
      </c>
      <c r="AG2439" s="72">
        <v>0</v>
      </c>
      <c r="AH2439" s="72">
        <v>0</v>
      </c>
      <c r="AI2439" s="12">
        <v>36.493000000000002</v>
      </c>
      <c r="AJ2439" s="72">
        <v>1.4410000000000001</v>
      </c>
      <c r="AK2439" s="72">
        <v>49.055999999999997</v>
      </c>
      <c r="AL2439" s="12">
        <v>36.493000000000002</v>
      </c>
      <c r="AM2439" s="72">
        <v>1.4410000000000001</v>
      </c>
      <c r="AN2439" s="72">
        <v>49.055999999999997</v>
      </c>
      <c r="AO2439" s="12">
        <v>2115.9760000000001</v>
      </c>
      <c r="AP2439" s="72">
        <v>83.528000000000006</v>
      </c>
      <c r="AQ2439" s="72">
        <v>3.9449999999999998</v>
      </c>
      <c r="AR2439" s="12">
        <v>66.247</v>
      </c>
      <c r="AS2439" s="72">
        <v>2.6150000000000002</v>
      </c>
      <c r="AT2439" s="72">
        <v>27.443999999999999</v>
      </c>
      <c r="AU2439" s="12">
        <v>9.6430000000000007</v>
      </c>
      <c r="AV2439" s="72">
        <v>0.38100000000000001</v>
      </c>
      <c r="AW2439" s="72">
        <v>59.161999999999999</v>
      </c>
      <c r="AX2439" s="12">
        <v>43.857999999999997</v>
      </c>
      <c r="AY2439" s="72">
        <v>1.7310000000000001</v>
      </c>
      <c r="AZ2439" s="72">
        <v>32.636000000000003</v>
      </c>
      <c r="BA2439" s="12">
        <v>53.502000000000002</v>
      </c>
      <c r="BB2439" s="72">
        <v>2.1120000000000001</v>
      </c>
      <c r="BC2439" s="72">
        <v>30.527000000000001</v>
      </c>
      <c r="BD2439" s="12">
        <v>30.94</v>
      </c>
      <c r="BE2439" s="72">
        <v>1.2210000000000001</v>
      </c>
      <c r="BF2439" s="72">
        <v>40.384999999999998</v>
      </c>
      <c r="BG2439" s="12">
        <v>84.441000000000003</v>
      </c>
      <c r="BH2439" s="72">
        <v>3.3330000000000002</v>
      </c>
      <c r="BI2439" s="72">
        <v>25.123000000000001</v>
      </c>
      <c r="BJ2439" s="12">
        <v>246.578</v>
      </c>
      <c r="BK2439" s="72">
        <v>9.734</v>
      </c>
      <c r="BL2439" s="72">
        <v>17.748000000000001</v>
      </c>
      <c r="BM2439" s="12">
        <v>20.02</v>
      </c>
      <c r="BN2439" s="72">
        <v>0.79</v>
      </c>
      <c r="BO2439" s="72">
        <v>81.686000000000007</v>
      </c>
      <c r="BP2439" s="12">
        <v>266.59800000000001</v>
      </c>
      <c r="BQ2439" s="72">
        <v>10.523999999999999</v>
      </c>
      <c r="BR2439" s="72">
        <v>16.952000000000002</v>
      </c>
      <c r="BS2439" s="12">
        <v>417.28699999999998</v>
      </c>
      <c r="BT2439" s="72">
        <v>16.472000000000001</v>
      </c>
      <c r="BU2439" s="72">
        <v>11.218999999999999</v>
      </c>
      <c r="BV2439" s="12">
        <v>2533.2620000000002</v>
      </c>
      <c r="BW2439" s="72">
        <v>100</v>
      </c>
      <c r="BX2439" s="72">
        <v>3.7629999999999999</v>
      </c>
      <c r="BY2439" s="13"/>
      <c r="BZ2439" s="13"/>
    </row>
    <row r="2440" spans="1:78" ht="12.75" customHeight="1">
      <c r="A2440" s="122" t="s">
        <v>65</v>
      </c>
      <c r="B2440" s="71" t="s">
        <v>71</v>
      </c>
      <c r="C2440" s="71" t="s">
        <v>26</v>
      </c>
      <c r="D2440" s="34">
        <v>45809</v>
      </c>
      <c r="E2440" s="12">
        <v>1447.9860000000001</v>
      </c>
      <c r="F2440" s="72">
        <v>54.124000000000002</v>
      </c>
      <c r="G2440" s="72">
        <v>5.1879999999999997</v>
      </c>
      <c r="H2440" s="12">
        <v>36.813000000000002</v>
      </c>
      <c r="I2440" s="72">
        <v>1.3759999999999999</v>
      </c>
      <c r="J2440" s="72">
        <v>51.972000000000001</v>
      </c>
      <c r="K2440" s="12">
        <v>18.48</v>
      </c>
      <c r="L2440" s="72">
        <v>0.69099999999999995</v>
      </c>
      <c r="M2440" s="72">
        <v>49.918999999999997</v>
      </c>
      <c r="N2440" s="12">
        <v>55.292999999999999</v>
      </c>
      <c r="O2440" s="72">
        <v>2.0670000000000002</v>
      </c>
      <c r="P2440" s="72">
        <v>34.343000000000004</v>
      </c>
      <c r="Q2440" s="12">
        <v>6.0030000000000001</v>
      </c>
      <c r="R2440" s="72">
        <v>0.224</v>
      </c>
      <c r="S2440" s="72">
        <v>64.067999999999998</v>
      </c>
      <c r="T2440" s="12">
        <v>61.295999999999999</v>
      </c>
      <c r="U2440" s="72">
        <v>2.2909999999999999</v>
      </c>
      <c r="V2440" s="72">
        <v>31.288</v>
      </c>
      <c r="W2440" s="12">
        <v>665.38699999999994</v>
      </c>
      <c r="X2440" s="72">
        <v>24.870999999999999</v>
      </c>
      <c r="Y2440" s="72">
        <v>10.497999999999999</v>
      </c>
      <c r="Z2440" s="12">
        <v>726.68299999999999</v>
      </c>
      <c r="AA2440" s="72">
        <v>27.161999999999999</v>
      </c>
      <c r="AB2440" s="72">
        <v>9.7880000000000003</v>
      </c>
      <c r="AC2440" s="12">
        <v>2174.6689999999999</v>
      </c>
      <c r="AD2440" s="72">
        <v>81.286000000000001</v>
      </c>
      <c r="AE2440" s="72">
        <v>4.6449999999999996</v>
      </c>
      <c r="AF2440" s="12">
        <v>4.8739999999999997</v>
      </c>
      <c r="AG2440" s="72">
        <v>0.182</v>
      </c>
      <c r="AH2440" s="72">
        <v>106.096</v>
      </c>
      <c r="AI2440" s="12">
        <v>55.42</v>
      </c>
      <c r="AJ2440" s="72">
        <v>2.0720000000000001</v>
      </c>
      <c r="AK2440" s="72">
        <v>32.979999999999997</v>
      </c>
      <c r="AL2440" s="12">
        <v>60.295000000000002</v>
      </c>
      <c r="AM2440" s="72">
        <v>2.254</v>
      </c>
      <c r="AN2440" s="72">
        <v>30.881</v>
      </c>
      <c r="AO2440" s="12">
        <v>2234.9639999999999</v>
      </c>
      <c r="AP2440" s="72">
        <v>83.54</v>
      </c>
      <c r="AQ2440" s="72">
        <v>4.9489999999999998</v>
      </c>
      <c r="AR2440" s="12">
        <v>61.463999999999999</v>
      </c>
      <c r="AS2440" s="72">
        <v>2.2970000000000002</v>
      </c>
      <c r="AT2440" s="72">
        <v>26.686</v>
      </c>
      <c r="AU2440" s="12">
        <v>5.1769999999999996</v>
      </c>
      <c r="AV2440" s="72">
        <v>0.19400000000000001</v>
      </c>
      <c r="AW2440" s="72">
        <v>78.200999999999993</v>
      </c>
      <c r="AX2440" s="12">
        <v>60.247</v>
      </c>
      <c r="AY2440" s="72">
        <v>2.2519999999999998</v>
      </c>
      <c r="AZ2440" s="72">
        <v>34.659999999999997</v>
      </c>
      <c r="BA2440" s="12">
        <v>65.424000000000007</v>
      </c>
      <c r="BB2440" s="72">
        <v>2.4449999999999998</v>
      </c>
      <c r="BC2440" s="72">
        <v>32.505000000000003</v>
      </c>
      <c r="BD2440" s="12">
        <v>5.5609999999999999</v>
      </c>
      <c r="BE2440" s="72">
        <v>0.20799999999999999</v>
      </c>
      <c r="BF2440" s="72">
        <v>101.721</v>
      </c>
      <c r="BG2440" s="12">
        <v>70.986000000000004</v>
      </c>
      <c r="BH2440" s="72">
        <v>2.653</v>
      </c>
      <c r="BI2440" s="72">
        <v>30.152000000000001</v>
      </c>
      <c r="BJ2440" s="12">
        <v>286.346</v>
      </c>
      <c r="BK2440" s="72">
        <v>10.702999999999999</v>
      </c>
      <c r="BL2440" s="72">
        <v>10.676</v>
      </c>
      <c r="BM2440" s="12">
        <v>21.56</v>
      </c>
      <c r="BN2440" s="72">
        <v>0.80600000000000005</v>
      </c>
      <c r="BO2440" s="72">
        <v>48.03</v>
      </c>
      <c r="BP2440" s="12">
        <v>307.90600000000001</v>
      </c>
      <c r="BQ2440" s="72">
        <v>11.509</v>
      </c>
      <c r="BR2440" s="72">
        <v>11.285</v>
      </c>
      <c r="BS2440" s="12">
        <v>440.35599999999999</v>
      </c>
      <c r="BT2440" s="72">
        <v>16.46</v>
      </c>
      <c r="BU2440" s="72">
        <v>7.9930000000000003</v>
      </c>
      <c r="BV2440" s="12">
        <v>2675.319</v>
      </c>
      <c r="BW2440" s="72">
        <v>100</v>
      </c>
      <c r="BX2440" s="72">
        <v>4.0220000000000002</v>
      </c>
      <c r="BY2440" s="13"/>
      <c r="BZ2440" s="13"/>
    </row>
    <row r="2441" spans="1:78" ht="12.75" customHeight="1">
      <c r="A2441" s="122" t="s">
        <v>65</v>
      </c>
      <c r="B2441" s="71" t="s">
        <v>71</v>
      </c>
      <c r="C2441" s="71" t="s">
        <v>26</v>
      </c>
      <c r="D2441" s="34">
        <v>45901</v>
      </c>
      <c r="E2441" s="12">
        <v>1422.732</v>
      </c>
      <c r="F2441" s="72">
        <v>54.44</v>
      </c>
      <c r="G2441" s="72">
        <v>5.7350000000000003</v>
      </c>
      <c r="H2441" s="12">
        <v>37.469000000000001</v>
      </c>
      <c r="I2441" s="72">
        <v>1.4339999999999999</v>
      </c>
      <c r="J2441" s="72">
        <v>38.741</v>
      </c>
      <c r="K2441" s="12">
        <v>17.571000000000002</v>
      </c>
      <c r="L2441" s="72">
        <v>0.67200000000000004</v>
      </c>
      <c r="M2441" s="72">
        <v>83.494</v>
      </c>
      <c r="N2441" s="12">
        <v>55.04</v>
      </c>
      <c r="O2441" s="72">
        <v>2.1059999999999999</v>
      </c>
      <c r="P2441" s="72">
        <v>36.805</v>
      </c>
      <c r="Q2441" s="12">
        <v>31.975999999999999</v>
      </c>
      <c r="R2441" s="72">
        <v>1.224</v>
      </c>
      <c r="S2441" s="72">
        <v>44.814999999999998</v>
      </c>
      <c r="T2441" s="12">
        <v>87.016000000000005</v>
      </c>
      <c r="U2441" s="72">
        <v>3.33</v>
      </c>
      <c r="V2441" s="72">
        <v>27.009</v>
      </c>
      <c r="W2441" s="12">
        <v>601.33500000000004</v>
      </c>
      <c r="X2441" s="72">
        <v>23.01</v>
      </c>
      <c r="Y2441" s="72">
        <v>8.3780000000000001</v>
      </c>
      <c r="Z2441" s="12">
        <v>688.351</v>
      </c>
      <c r="AA2441" s="72">
        <v>26.338999999999999</v>
      </c>
      <c r="AB2441" s="72">
        <v>6.9779999999999998</v>
      </c>
      <c r="AC2441" s="12">
        <v>2111.0830000000001</v>
      </c>
      <c r="AD2441" s="72">
        <v>80.778999999999996</v>
      </c>
      <c r="AE2441" s="72">
        <v>4.6399999999999997</v>
      </c>
      <c r="AF2441" s="12">
        <v>9.6780000000000008</v>
      </c>
      <c r="AG2441" s="72">
        <v>0.37</v>
      </c>
      <c r="AH2441" s="72">
        <v>84.602000000000004</v>
      </c>
      <c r="AI2441" s="12">
        <v>35.484000000000002</v>
      </c>
      <c r="AJ2441" s="72">
        <v>1.3580000000000001</v>
      </c>
      <c r="AK2441" s="72">
        <v>54.643999999999998</v>
      </c>
      <c r="AL2441" s="12">
        <v>45.161999999999999</v>
      </c>
      <c r="AM2441" s="72">
        <v>1.728</v>
      </c>
      <c r="AN2441" s="72">
        <v>45.24</v>
      </c>
      <c r="AO2441" s="12">
        <v>2156.2449999999999</v>
      </c>
      <c r="AP2441" s="72">
        <v>82.507000000000005</v>
      </c>
      <c r="AQ2441" s="72">
        <v>4.5620000000000003</v>
      </c>
      <c r="AR2441" s="12">
        <v>56.259</v>
      </c>
      <c r="AS2441" s="72">
        <v>2.153</v>
      </c>
      <c r="AT2441" s="72">
        <v>28.553999999999998</v>
      </c>
      <c r="AU2441" s="12">
        <v>4.7309999999999999</v>
      </c>
      <c r="AV2441" s="72">
        <v>0.18099999999999999</v>
      </c>
      <c r="AW2441" s="72">
        <v>101.515</v>
      </c>
      <c r="AX2441" s="12">
        <v>9.3520000000000003</v>
      </c>
      <c r="AY2441" s="72">
        <v>0.35799999999999998</v>
      </c>
      <c r="AZ2441" s="72">
        <v>75.447000000000003</v>
      </c>
      <c r="BA2441" s="12">
        <v>14.083</v>
      </c>
      <c r="BB2441" s="72">
        <v>0.53900000000000003</v>
      </c>
      <c r="BC2441" s="72">
        <v>61.253</v>
      </c>
      <c r="BD2441" s="12">
        <v>35.313000000000002</v>
      </c>
      <c r="BE2441" s="72">
        <v>1.351</v>
      </c>
      <c r="BF2441" s="72">
        <v>40.795000000000002</v>
      </c>
      <c r="BG2441" s="12">
        <v>49.396000000000001</v>
      </c>
      <c r="BH2441" s="72">
        <v>1.89</v>
      </c>
      <c r="BI2441" s="72">
        <v>36.993000000000002</v>
      </c>
      <c r="BJ2441" s="12">
        <v>326.69900000000001</v>
      </c>
      <c r="BK2441" s="72">
        <v>12.500999999999999</v>
      </c>
      <c r="BL2441" s="72">
        <v>14.141</v>
      </c>
      <c r="BM2441" s="12">
        <v>24.805</v>
      </c>
      <c r="BN2441" s="72">
        <v>0.94899999999999995</v>
      </c>
      <c r="BO2441" s="72">
        <v>58.408000000000001</v>
      </c>
      <c r="BP2441" s="12">
        <v>351.50400000000002</v>
      </c>
      <c r="BQ2441" s="72">
        <v>13.45</v>
      </c>
      <c r="BR2441" s="72">
        <v>13.682</v>
      </c>
      <c r="BS2441" s="12">
        <v>457.15899999999999</v>
      </c>
      <c r="BT2441" s="72">
        <v>17.492999999999999</v>
      </c>
      <c r="BU2441" s="72">
        <v>8.4890000000000008</v>
      </c>
      <c r="BV2441" s="12">
        <v>2613.404</v>
      </c>
      <c r="BW2441" s="72">
        <v>100</v>
      </c>
      <c r="BX2441" s="72">
        <v>4.4690000000000003</v>
      </c>
      <c r="BY2441" s="13"/>
      <c r="BZ2441" s="13"/>
    </row>
    <row r="2442" spans="1:78" ht="12.75" customHeight="1">
      <c r="A2442" s="122" t="s">
        <v>65</v>
      </c>
      <c r="B2442" s="71" t="s">
        <v>71</v>
      </c>
      <c r="C2442" s="71" t="s">
        <v>26</v>
      </c>
      <c r="D2442" s="34">
        <v>45992</v>
      </c>
      <c r="E2442" s="12">
        <v>1372.7180000000001</v>
      </c>
      <c r="F2442" s="72">
        <v>56.390999999999998</v>
      </c>
      <c r="G2442" s="72">
        <v>5.4480000000000004</v>
      </c>
      <c r="H2442" s="12">
        <v>14.997999999999999</v>
      </c>
      <c r="I2442" s="72">
        <v>0.61599999999999999</v>
      </c>
      <c r="J2442" s="72">
        <v>49.341000000000001</v>
      </c>
      <c r="K2442" s="12">
        <v>45.267000000000003</v>
      </c>
      <c r="L2442" s="72">
        <v>1.86</v>
      </c>
      <c r="M2442" s="72">
        <v>31.367999999999999</v>
      </c>
      <c r="N2442" s="12">
        <v>60.265000000000001</v>
      </c>
      <c r="O2442" s="72">
        <v>2.476</v>
      </c>
      <c r="P2442" s="72">
        <v>25.236000000000001</v>
      </c>
      <c r="Q2442" s="12">
        <v>22.035</v>
      </c>
      <c r="R2442" s="72">
        <v>0.90500000000000003</v>
      </c>
      <c r="S2442" s="72">
        <v>44.454000000000001</v>
      </c>
      <c r="T2442" s="12">
        <v>82.3</v>
      </c>
      <c r="U2442" s="72">
        <v>3.3809999999999998</v>
      </c>
      <c r="V2442" s="72">
        <v>19.07</v>
      </c>
      <c r="W2442" s="12">
        <v>538.03800000000001</v>
      </c>
      <c r="X2442" s="72">
        <v>22.102</v>
      </c>
      <c r="Y2442" s="72">
        <v>7.226</v>
      </c>
      <c r="Z2442" s="12">
        <v>620.33799999999997</v>
      </c>
      <c r="AA2442" s="72">
        <v>25.483000000000001</v>
      </c>
      <c r="AB2442" s="72">
        <v>6.58</v>
      </c>
      <c r="AC2442" s="12">
        <v>1993.056</v>
      </c>
      <c r="AD2442" s="72">
        <v>81.873999999999995</v>
      </c>
      <c r="AE2442" s="72">
        <v>4.6740000000000004</v>
      </c>
      <c r="AF2442" s="12">
        <v>0</v>
      </c>
      <c r="AG2442" s="72">
        <v>0</v>
      </c>
      <c r="AH2442" s="72">
        <v>0</v>
      </c>
      <c r="AI2442" s="12">
        <v>63.055</v>
      </c>
      <c r="AJ2442" s="72">
        <v>2.59</v>
      </c>
      <c r="AK2442" s="72">
        <v>41.746000000000002</v>
      </c>
      <c r="AL2442" s="12">
        <v>63.055</v>
      </c>
      <c r="AM2442" s="72">
        <v>2.59</v>
      </c>
      <c r="AN2442" s="72">
        <v>41.746000000000002</v>
      </c>
      <c r="AO2442" s="12">
        <v>2056.1109999999999</v>
      </c>
      <c r="AP2442" s="72">
        <v>84.463999999999999</v>
      </c>
      <c r="AQ2442" s="72">
        <v>4.8719999999999999</v>
      </c>
      <c r="AR2442" s="12">
        <v>72.347999999999999</v>
      </c>
      <c r="AS2442" s="72">
        <v>2.972</v>
      </c>
      <c r="AT2442" s="72">
        <v>30.475999999999999</v>
      </c>
      <c r="AU2442" s="12">
        <v>10.262</v>
      </c>
      <c r="AV2442" s="72">
        <v>0.42199999999999999</v>
      </c>
      <c r="AW2442" s="72">
        <v>103.58</v>
      </c>
      <c r="AX2442" s="12">
        <v>20.739000000000001</v>
      </c>
      <c r="AY2442" s="72">
        <v>0.85199999999999998</v>
      </c>
      <c r="AZ2442" s="72">
        <v>48.88</v>
      </c>
      <c r="BA2442" s="12">
        <v>31.001000000000001</v>
      </c>
      <c r="BB2442" s="72">
        <v>1.274</v>
      </c>
      <c r="BC2442" s="72">
        <v>43.908999999999999</v>
      </c>
      <c r="BD2442" s="12">
        <v>35.658999999999999</v>
      </c>
      <c r="BE2442" s="72">
        <v>1.4650000000000001</v>
      </c>
      <c r="BF2442" s="72">
        <v>44.93</v>
      </c>
      <c r="BG2442" s="12">
        <v>66.66</v>
      </c>
      <c r="BH2442" s="72">
        <v>2.738</v>
      </c>
      <c r="BI2442" s="72">
        <v>35.037999999999997</v>
      </c>
      <c r="BJ2442" s="12">
        <v>216.82599999999999</v>
      </c>
      <c r="BK2442" s="72">
        <v>8.907</v>
      </c>
      <c r="BL2442" s="72">
        <v>16.853999999999999</v>
      </c>
      <c r="BM2442" s="12">
        <v>22.35</v>
      </c>
      <c r="BN2442" s="72">
        <v>0.91800000000000004</v>
      </c>
      <c r="BO2442" s="72">
        <v>43.384999999999998</v>
      </c>
      <c r="BP2442" s="12">
        <v>239.17599999999999</v>
      </c>
      <c r="BQ2442" s="72">
        <v>9.8249999999999993</v>
      </c>
      <c r="BR2442" s="72">
        <v>15.052</v>
      </c>
      <c r="BS2442" s="12">
        <v>378.185</v>
      </c>
      <c r="BT2442" s="72">
        <v>15.536</v>
      </c>
      <c r="BU2442" s="72">
        <v>11.635999999999999</v>
      </c>
      <c r="BV2442" s="12">
        <v>2434.2950000000001</v>
      </c>
      <c r="BW2442" s="72">
        <v>100</v>
      </c>
      <c r="BX2442" s="72">
        <v>4.7560000000000002</v>
      </c>
      <c r="BY2442" s="13"/>
      <c r="BZ2442" s="13"/>
    </row>
    <row r="2443" spans="1:78" ht="12.75" customHeight="1">
      <c r="A2443" s="122" t="s">
        <v>65</v>
      </c>
      <c r="B2443" s="71" t="s">
        <v>71</v>
      </c>
      <c r="C2443" s="71" t="s">
        <v>26</v>
      </c>
      <c r="D2443" s="34">
        <v>46082</v>
      </c>
      <c r="E2443" s="12">
        <v>1476.653</v>
      </c>
      <c r="F2443" s="72">
        <v>57.113</v>
      </c>
      <c r="G2443" s="72">
        <v>6.3540000000000001</v>
      </c>
      <c r="H2443" s="12">
        <v>13.823</v>
      </c>
      <c r="I2443" s="72">
        <v>0.53500000000000003</v>
      </c>
      <c r="J2443" s="72">
        <v>57.052999999999997</v>
      </c>
      <c r="K2443" s="12">
        <v>5.7489999999999997</v>
      </c>
      <c r="L2443" s="72">
        <v>0.222</v>
      </c>
      <c r="M2443" s="72">
        <v>104.03100000000001</v>
      </c>
      <c r="N2443" s="12">
        <v>19.571999999999999</v>
      </c>
      <c r="O2443" s="72">
        <v>0.75700000000000001</v>
      </c>
      <c r="P2443" s="72">
        <v>48.488999999999997</v>
      </c>
      <c r="Q2443" s="12">
        <v>29.818999999999999</v>
      </c>
      <c r="R2443" s="72">
        <v>1.153</v>
      </c>
      <c r="S2443" s="72">
        <v>61.921999999999997</v>
      </c>
      <c r="T2443" s="12">
        <v>49.390999999999998</v>
      </c>
      <c r="U2443" s="72">
        <v>1.91</v>
      </c>
      <c r="V2443" s="72">
        <v>43.965000000000003</v>
      </c>
      <c r="W2443" s="12">
        <v>602.48900000000003</v>
      </c>
      <c r="X2443" s="72">
        <v>23.303000000000001</v>
      </c>
      <c r="Y2443" s="72">
        <v>11.151999999999999</v>
      </c>
      <c r="Z2443" s="12">
        <v>651.88</v>
      </c>
      <c r="AA2443" s="72">
        <v>25.213000000000001</v>
      </c>
      <c r="AB2443" s="72">
        <v>10.539</v>
      </c>
      <c r="AC2443" s="12">
        <v>2128.5329999999999</v>
      </c>
      <c r="AD2443" s="72">
        <v>82.325999999999993</v>
      </c>
      <c r="AE2443" s="72">
        <v>6.1849999999999996</v>
      </c>
      <c r="AF2443" s="12">
        <v>12.135999999999999</v>
      </c>
      <c r="AG2443" s="72">
        <v>0.46899999999999997</v>
      </c>
      <c r="AH2443" s="72">
        <v>95.804000000000002</v>
      </c>
      <c r="AI2443" s="12">
        <v>60.183</v>
      </c>
      <c r="AJ2443" s="72">
        <v>2.3279999999999998</v>
      </c>
      <c r="AK2443" s="72">
        <v>34.082000000000001</v>
      </c>
      <c r="AL2443" s="12">
        <v>72.319000000000003</v>
      </c>
      <c r="AM2443" s="72">
        <v>2.7970000000000002</v>
      </c>
      <c r="AN2443" s="72">
        <v>28.292999999999999</v>
      </c>
      <c r="AO2443" s="12">
        <v>2200.8510000000001</v>
      </c>
      <c r="AP2443" s="72">
        <v>85.123000000000005</v>
      </c>
      <c r="AQ2443" s="72">
        <v>6.1260000000000003</v>
      </c>
      <c r="AR2443" s="12">
        <v>57.564999999999998</v>
      </c>
      <c r="AS2443" s="72">
        <v>2.226</v>
      </c>
      <c r="AT2443" s="72">
        <v>36.799999999999997</v>
      </c>
      <c r="AU2443" s="12">
        <v>3.395</v>
      </c>
      <c r="AV2443" s="72">
        <v>0.13100000000000001</v>
      </c>
      <c r="AW2443" s="72">
        <v>107.188</v>
      </c>
      <c r="AX2443" s="12">
        <v>33.655999999999999</v>
      </c>
      <c r="AY2443" s="72">
        <v>1.302</v>
      </c>
      <c r="AZ2443" s="72">
        <v>38.445999999999998</v>
      </c>
      <c r="BA2443" s="12">
        <v>37.051000000000002</v>
      </c>
      <c r="BB2443" s="72">
        <v>1.4330000000000001</v>
      </c>
      <c r="BC2443" s="72">
        <v>35.484999999999999</v>
      </c>
      <c r="BD2443" s="12">
        <v>22.170999999999999</v>
      </c>
      <c r="BE2443" s="72">
        <v>0.85799999999999998</v>
      </c>
      <c r="BF2443" s="72">
        <v>53.204000000000001</v>
      </c>
      <c r="BG2443" s="12">
        <v>59.220999999999997</v>
      </c>
      <c r="BH2443" s="72">
        <v>2.2909999999999999</v>
      </c>
      <c r="BI2443" s="72">
        <v>29.913</v>
      </c>
      <c r="BJ2443" s="12">
        <v>245.874</v>
      </c>
      <c r="BK2443" s="72">
        <v>9.51</v>
      </c>
      <c r="BL2443" s="72">
        <v>18.515000000000001</v>
      </c>
      <c r="BM2443" s="12">
        <v>21.978999999999999</v>
      </c>
      <c r="BN2443" s="72">
        <v>0.85</v>
      </c>
      <c r="BO2443" s="72">
        <v>51.97</v>
      </c>
      <c r="BP2443" s="12">
        <v>267.85199999999998</v>
      </c>
      <c r="BQ2443" s="72">
        <v>10.36</v>
      </c>
      <c r="BR2443" s="72">
        <v>18.704999999999998</v>
      </c>
      <c r="BS2443" s="12">
        <v>384.63799999999998</v>
      </c>
      <c r="BT2443" s="72">
        <v>14.877000000000001</v>
      </c>
      <c r="BU2443" s="72">
        <v>11.946</v>
      </c>
      <c r="BV2443" s="12">
        <v>2585.4899999999998</v>
      </c>
      <c r="BW2443" s="72">
        <v>100</v>
      </c>
      <c r="BX2443" s="72">
        <v>4.9980000000000002</v>
      </c>
      <c r="BY2443" s="13"/>
      <c r="BZ2443" s="13"/>
    </row>
    <row r="2444" spans="1:78" ht="12.75" customHeight="1">
      <c r="A2444" s="122" t="s">
        <v>65</v>
      </c>
      <c r="B2444" s="71" t="s">
        <v>71</v>
      </c>
      <c r="C2444" s="71" t="s">
        <v>26</v>
      </c>
      <c r="D2444" s="34">
        <v>46174</v>
      </c>
      <c r="E2444" s="12">
        <v>1529.258</v>
      </c>
      <c r="F2444" s="72">
        <v>56.457999999999998</v>
      </c>
      <c r="G2444" s="72">
        <v>4.5019999999999998</v>
      </c>
      <c r="H2444" s="12">
        <v>51.914999999999999</v>
      </c>
      <c r="I2444" s="72">
        <v>1.917</v>
      </c>
      <c r="J2444" s="72">
        <v>45.39</v>
      </c>
      <c r="K2444" s="12">
        <v>62.319000000000003</v>
      </c>
      <c r="L2444" s="72">
        <v>2.3010000000000002</v>
      </c>
      <c r="M2444" s="72">
        <v>36.374000000000002</v>
      </c>
      <c r="N2444" s="12">
        <v>114.23399999999999</v>
      </c>
      <c r="O2444" s="72">
        <v>4.2169999999999996</v>
      </c>
      <c r="P2444" s="72">
        <v>27.172999999999998</v>
      </c>
      <c r="Q2444" s="12">
        <v>14.242000000000001</v>
      </c>
      <c r="R2444" s="72">
        <v>0.52600000000000002</v>
      </c>
      <c r="S2444" s="72">
        <v>50.073999999999998</v>
      </c>
      <c r="T2444" s="12">
        <v>128.476</v>
      </c>
      <c r="U2444" s="72">
        <v>4.7430000000000003</v>
      </c>
      <c r="V2444" s="72">
        <v>23.521000000000001</v>
      </c>
      <c r="W2444" s="12">
        <v>571.17100000000005</v>
      </c>
      <c r="X2444" s="72">
        <v>21.087</v>
      </c>
      <c r="Y2444" s="72">
        <v>9.7880000000000003</v>
      </c>
      <c r="Z2444" s="12">
        <v>699.64700000000005</v>
      </c>
      <c r="AA2444" s="72">
        <v>25.83</v>
      </c>
      <c r="AB2444" s="72">
        <v>8.4260000000000002</v>
      </c>
      <c r="AC2444" s="12">
        <v>2228.9050000000002</v>
      </c>
      <c r="AD2444" s="72">
        <v>82.287000000000006</v>
      </c>
      <c r="AE2444" s="72">
        <v>3.9849999999999999</v>
      </c>
      <c r="AF2444" s="12">
        <v>3.6059999999999999</v>
      </c>
      <c r="AG2444" s="72">
        <v>0.13300000000000001</v>
      </c>
      <c r="AH2444" s="72">
        <v>106.783</v>
      </c>
      <c r="AI2444" s="12">
        <v>55.093000000000004</v>
      </c>
      <c r="AJ2444" s="72">
        <v>2.0339999999999998</v>
      </c>
      <c r="AK2444" s="72">
        <v>35.838000000000001</v>
      </c>
      <c r="AL2444" s="12">
        <v>58.698999999999998</v>
      </c>
      <c r="AM2444" s="72">
        <v>2.1669999999999998</v>
      </c>
      <c r="AN2444" s="72">
        <v>33.347000000000001</v>
      </c>
      <c r="AO2444" s="12">
        <v>2287.6039999999998</v>
      </c>
      <c r="AP2444" s="72">
        <v>84.453999999999994</v>
      </c>
      <c r="AQ2444" s="72">
        <v>3.7570000000000001</v>
      </c>
      <c r="AR2444" s="12">
        <v>37.295000000000002</v>
      </c>
      <c r="AS2444" s="72">
        <v>1.377</v>
      </c>
      <c r="AT2444" s="72">
        <v>30.428000000000001</v>
      </c>
      <c r="AU2444" s="12">
        <v>9.9420000000000002</v>
      </c>
      <c r="AV2444" s="72">
        <v>0.36699999999999999</v>
      </c>
      <c r="AW2444" s="72">
        <v>71.757999999999996</v>
      </c>
      <c r="AX2444" s="12">
        <v>72.400999999999996</v>
      </c>
      <c r="AY2444" s="72">
        <v>2.673</v>
      </c>
      <c r="AZ2444" s="72">
        <v>29.501000000000001</v>
      </c>
      <c r="BA2444" s="12">
        <v>82.343000000000004</v>
      </c>
      <c r="BB2444" s="72">
        <v>3.04</v>
      </c>
      <c r="BC2444" s="72">
        <v>27.437999999999999</v>
      </c>
      <c r="BD2444" s="12">
        <v>14.525</v>
      </c>
      <c r="BE2444" s="72">
        <v>0.53600000000000003</v>
      </c>
      <c r="BF2444" s="72">
        <v>55.786999999999999</v>
      </c>
      <c r="BG2444" s="12">
        <v>96.867999999999995</v>
      </c>
      <c r="BH2444" s="72">
        <v>3.5760000000000001</v>
      </c>
      <c r="BI2444" s="72">
        <v>22.343</v>
      </c>
      <c r="BJ2444" s="12">
        <v>279.42</v>
      </c>
      <c r="BK2444" s="72">
        <v>10.316000000000001</v>
      </c>
      <c r="BL2444" s="72">
        <v>13.209</v>
      </c>
      <c r="BM2444" s="12">
        <v>7.4989999999999997</v>
      </c>
      <c r="BN2444" s="72">
        <v>0.27700000000000002</v>
      </c>
      <c r="BO2444" s="72">
        <v>75.638999999999996</v>
      </c>
      <c r="BP2444" s="12">
        <v>286.91899999999998</v>
      </c>
      <c r="BQ2444" s="72">
        <v>10.593</v>
      </c>
      <c r="BR2444" s="72">
        <v>13.013999999999999</v>
      </c>
      <c r="BS2444" s="12">
        <v>421.08100000000002</v>
      </c>
      <c r="BT2444" s="72">
        <v>15.545999999999999</v>
      </c>
      <c r="BU2444" s="72">
        <v>9.2390000000000008</v>
      </c>
      <c r="BV2444" s="12">
        <v>2708.6849999999999</v>
      </c>
      <c r="BW2444" s="72">
        <v>100</v>
      </c>
      <c r="BX2444" s="72">
        <v>3.8490000000000002</v>
      </c>
      <c r="BY2444" s="13"/>
      <c r="BZ2444" s="13"/>
    </row>
    <row r="2445" spans="1:78" ht="12.75" customHeight="1">
      <c r="A2445" s="122" t="s">
        <v>65</v>
      </c>
      <c r="B2445" s="71" t="s">
        <v>71</v>
      </c>
      <c r="C2445" s="71" t="s">
        <v>24</v>
      </c>
      <c r="D2445" s="34">
        <v>41883</v>
      </c>
      <c r="E2445" s="12">
        <v>1054.423</v>
      </c>
      <c r="F2445" s="72">
        <v>80.992000000000004</v>
      </c>
      <c r="G2445" s="72">
        <v>7.3259999999999996</v>
      </c>
      <c r="H2445" s="12">
        <v>9.9489999999999998</v>
      </c>
      <c r="I2445" s="72">
        <v>0.76400000000000001</v>
      </c>
      <c r="J2445" s="72">
        <v>105.238</v>
      </c>
      <c r="K2445" s="12">
        <v>17.771000000000001</v>
      </c>
      <c r="L2445" s="72">
        <v>1.365</v>
      </c>
      <c r="M2445" s="72">
        <v>63.365000000000002</v>
      </c>
      <c r="N2445" s="12">
        <v>27.72</v>
      </c>
      <c r="O2445" s="72">
        <v>2.129</v>
      </c>
      <c r="P2445" s="72">
        <v>52.8</v>
      </c>
      <c r="Q2445" s="12">
        <v>10.427</v>
      </c>
      <c r="R2445" s="72">
        <v>0.80100000000000005</v>
      </c>
      <c r="S2445" s="72">
        <v>74.361000000000004</v>
      </c>
      <c r="T2445" s="12">
        <v>38.146999999999998</v>
      </c>
      <c r="U2445" s="72">
        <v>2.93</v>
      </c>
      <c r="V2445" s="72">
        <v>43.642000000000003</v>
      </c>
      <c r="W2445" s="12">
        <v>57.328000000000003</v>
      </c>
      <c r="X2445" s="72">
        <v>4.4029999999999996</v>
      </c>
      <c r="Y2445" s="72">
        <v>49.460999999999999</v>
      </c>
      <c r="Z2445" s="12">
        <v>95.474999999999994</v>
      </c>
      <c r="AA2445" s="72">
        <v>7.3339999999999996</v>
      </c>
      <c r="AB2445" s="72">
        <v>37.511000000000003</v>
      </c>
      <c r="AC2445" s="12">
        <v>1149.8979999999999</v>
      </c>
      <c r="AD2445" s="72">
        <v>88.325999999999993</v>
      </c>
      <c r="AE2445" s="72">
        <v>7.8419999999999996</v>
      </c>
      <c r="AF2445" s="12">
        <v>0</v>
      </c>
      <c r="AG2445" s="72">
        <v>0</v>
      </c>
      <c r="AH2445" s="72">
        <v>0</v>
      </c>
      <c r="AI2445" s="12">
        <v>68.183000000000007</v>
      </c>
      <c r="AJ2445" s="72">
        <v>5.2370000000000001</v>
      </c>
      <c r="AK2445" s="72">
        <v>74.054000000000002</v>
      </c>
      <c r="AL2445" s="12">
        <v>68.183000000000007</v>
      </c>
      <c r="AM2445" s="72">
        <v>5.2370000000000001</v>
      </c>
      <c r="AN2445" s="72">
        <v>74.054000000000002</v>
      </c>
      <c r="AO2445" s="12">
        <v>1218.0809999999999</v>
      </c>
      <c r="AP2445" s="72">
        <v>93.563000000000002</v>
      </c>
      <c r="AQ2445" s="72">
        <v>8.17</v>
      </c>
      <c r="AR2445" s="12">
        <v>0</v>
      </c>
      <c r="AS2445" s="72">
        <v>0</v>
      </c>
      <c r="AT2445" s="72">
        <v>0</v>
      </c>
      <c r="AU2445" s="12">
        <v>0</v>
      </c>
      <c r="AV2445" s="72">
        <v>0</v>
      </c>
      <c r="AW2445" s="72">
        <v>0</v>
      </c>
      <c r="AX2445" s="12">
        <v>15.089</v>
      </c>
      <c r="AY2445" s="72">
        <v>1.159</v>
      </c>
      <c r="AZ2445" s="72">
        <v>94.564999999999998</v>
      </c>
      <c r="BA2445" s="12">
        <v>15.089</v>
      </c>
      <c r="BB2445" s="72">
        <v>1.159</v>
      </c>
      <c r="BC2445" s="72">
        <v>94.564999999999998</v>
      </c>
      <c r="BD2445" s="12">
        <v>41.317</v>
      </c>
      <c r="BE2445" s="72">
        <v>3.1739999999999999</v>
      </c>
      <c r="BF2445" s="72">
        <v>58.164000000000001</v>
      </c>
      <c r="BG2445" s="12">
        <v>56.405999999999999</v>
      </c>
      <c r="BH2445" s="72">
        <v>4.3330000000000002</v>
      </c>
      <c r="BI2445" s="72">
        <v>41.241999999999997</v>
      </c>
      <c r="BJ2445" s="12">
        <v>21.29</v>
      </c>
      <c r="BK2445" s="72">
        <v>1.635</v>
      </c>
      <c r="BL2445" s="72">
        <v>79.801000000000002</v>
      </c>
      <c r="BM2445" s="12">
        <v>6.1020000000000003</v>
      </c>
      <c r="BN2445" s="72">
        <v>0.46899999999999997</v>
      </c>
      <c r="BO2445" s="72">
        <v>105.44</v>
      </c>
      <c r="BP2445" s="12">
        <v>27.391999999999999</v>
      </c>
      <c r="BQ2445" s="72">
        <v>2.1040000000000001</v>
      </c>
      <c r="BR2445" s="72">
        <v>66.497</v>
      </c>
      <c r="BS2445" s="12">
        <v>83.796999999999997</v>
      </c>
      <c r="BT2445" s="72">
        <v>6.4370000000000003</v>
      </c>
      <c r="BU2445" s="72">
        <v>32.665999999999997</v>
      </c>
      <c r="BV2445" s="12">
        <v>1301.8779999999999</v>
      </c>
      <c r="BW2445" s="72">
        <v>100</v>
      </c>
      <c r="BX2445" s="72">
        <v>8.4350000000000005</v>
      </c>
      <c r="BY2445" s="13"/>
      <c r="BZ2445" s="13"/>
    </row>
    <row r="2446" spans="1:78" ht="12.75" customHeight="1">
      <c r="A2446" s="122" t="s">
        <v>65</v>
      </c>
      <c r="B2446" s="71" t="s">
        <v>71</v>
      </c>
      <c r="C2446" s="71" t="s">
        <v>24</v>
      </c>
      <c r="D2446" s="34">
        <v>41974</v>
      </c>
      <c r="E2446" s="12">
        <v>1175.2940000000001</v>
      </c>
      <c r="F2446" s="72">
        <v>78.918000000000006</v>
      </c>
      <c r="G2446" s="72">
        <v>5.5960000000000001</v>
      </c>
      <c r="H2446" s="12">
        <v>18.937999999999999</v>
      </c>
      <c r="I2446" s="72">
        <v>1.272</v>
      </c>
      <c r="J2446" s="72">
        <v>85.531999999999996</v>
      </c>
      <c r="K2446" s="12">
        <v>34.543999999999997</v>
      </c>
      <c r="L2446" s="72">
        <v>2.3199999999999998</v>
      </c>
      <c r="M2446" s="72">
        <v>52.792999999999999</v>
      </c>
      <c r="N2446" s="12">
        <v>53.481999999999999</v>
      </c>
      <c r="O2446" s="72">
        <v>3.5910000000000002</v>
      </c>
      <c r="P2446" s="72">
        <v>37.936</v>
      </c>
      <c r="Q2446" s="12">
        <v>0</v>
      </c>
      <c r="R2446" s="72">
        <v>0</v>
      </c>
      <c r="S2446" s="72">
        <v>0</v>
      </c>
      <c r="T2446" s="12">
        <v>53.481999999999999</v>
      </c>
      <c r="U2446" s="72">
        <v>3.5910000000000002</v>
      </c>
      <c r="V2446" s="72">
        <v>37.936</v>
      </c>
      <c r="W2446" s="12">
        <v>88.486000000000004</v>
      </c>
      <c r="X2446" s="72">
        <v>5.9420000000000002</v>
      </c>
      <c r="Y2446" s="72">
        <v>35.091000000000001</v>
      </c>
      <c r="Z2446" s="12">
        <v>141.96799999999999</v>
      </c>
      <c r="AA2446" s="72">
        <v>9.5329999999999995</v>
      </c>
      <c r="AB2446" s="72">
        <v>25.023</v>
      </c>
      <c r="AC2446" s="12">
        <v>1317.2619999999999</v>
      </c>
      <c r="AD2446" s="72">
        <v>88.450999999999993</v>
      </c>
      <c r="AE2446" s="72">
        <v>5.4569999999999999</v>
      </c>
      <c r="AF2446" s="12">
        <v>12.706</v>
      </c>
      <c r="AG2446" s="72">
        <v>0.85299999999999998</v>
      </c>
      <c r="AH2446" s="72">
        <v>107.051</v>
      </c>
      <c r="AI2446" s="12">
        <v>39.429000000000002</v>
      </c>
      <c r="AJ2446" s="72">
        <v>2.6480000000000001</v>
      </c>
      <c r="AK2446" s="72">
        <v>71.209999999999994</v>
      </c>
      <c r="AL2446" s="12">
        <v>52.134999999999998</v>
      </c>
      <c r="AM2446" s="72">
        <v>3.5009999999999999</v>
      </c>
      <c r="AN2446" s="72">
        <v>59.372</v>
      </c>
      <c r="AO2446" s="12">
        <v>1369.3969999999999</v>
      </c>
      <c r="AP2446" s="72">
        <v>91.950999999999993</v>
      </c>
      <c r="AQ2446" s="72">
        <v>6.2679999999999998</v>
      </c>
      <c r="AR2446" s="12">
        <v>0</v>
      </c>
      <c r="AS2446" s="72">
        <v>0</v>
      </c>
      <c r="AT2446" s="72">
        <v>0</v>
      </c>
      <c r="AU2446" s="12">
        <v>0</v>
      </c>
      <c r="AV2446" s="72">
        <v>0</v>
      </c>
      <c r="AW2446" s="72">
        <v>0</v>
      </c>
      <c r="AX2446" s="12">
        <v>42.399000000000001</v>
      </c>
      <c r="AY2446" s="72">
        <v>2.847</v>
      </c>
      <c r="AZ2446" s="72">
        <v>54.375999999999998</v>
      </c>
      <c r="BA2446" s="12">
        <v>42.399000000000001</v>
      </c>
      <c r="BB2446" s="72">
        <v>2.847</v>
      </c>
      <c r="BC2446" s="72">
        <v>54.375999999999998</v>
      </c>
      <c r="BD2446" s="12">
        <v>25.356000000000002</v>
      </c>
      <c r="BE2446" s="72">
        <v>1.7030000000000001</v>
      </c>
      <c r="BF2446" s="72">
        <v>57.965000000000003</v>
      </c>
      <c r="BG2446" s="12">
        <v>67.754999999999995</v>
      </c>
      <c r="BH2446" s="72">
        <v>4.55</v>
      </c>
      <c r="BI2446" s="72">
        <v>36.628</v>
      </c>
      <c r="BJ2446" s="12">
        <v>33.241</v>
      </c>
      <c r="BK2446" s="72">
        <v>2.2320000000000002</v>
      </c>
      <c r="BL2446" s="72">
        <v>59.99</v>
      </c>
      <c r="BM2446" s="12">
        <v>18.87</v>
      </c>
      <c r="BN2446" s="72">
        <v>1.2669999999999999</v>
      </c>
      <c r="BO2446" s="72">
        <v>59.521999999999998</v>
      </c>
      <c r="BP2446" s="12">
        <v>52.112000000000002</v>
      </c>
      <c r="BQ2446" s="72">
        <v>3.4990000000000001</v>
      </c>
      <c r="BR2446" s="72">
        <v>40.222000000000001</v>
      </c>
      <c r="BS2446" s="12">
        <v>119.867</v>
      </c>
      <c r="BT2446" s="72">
        <v>8.0489999999999995</v>
      </c>
      <c r="BU2446" s="72">
        <v>28.704999999999998</v>
      </c>
      <c r="BV2446" s="12">
        <v>1489.2639999999999</v>
      </c>
      <c r="BW2446" s="72">
        <v>100</v>
      </c>
      <c r="BX2446" s="72">
        <v>5.7569999999999997</v>
      </c>
      <c r="BY2446" s="13"/>
      <c r="BZ2446" s="13"/>
    </row>
    <row r="2447" spans="1:78" ht="12.75" customHeight="1">
      <c r="A2447" s="122" t="s">
        <v>65</v>
      </c>
      <c r="B2447" s="71" t="s">
        <v>71</v>
      </c>
      <c r="C2447" s="71" t="s">
        <v>24</v>
      </c>
      <c r="D2447" s="34">
        <v>42064</v>
      </c>
      <c r="E2447" s="12">
        <v>1094.625</v>
      </c>
      <c r="F2447" s="72">
        <v>80.759</v>
      </c>
      <c r="G2447" s="72">
        <v>6.5880000000000001</v>
      </c>
      <c r="H2447" s="12">
        <v>26.478000000000002</v>
      </c>
      <c r="I2447" s="72">
        <v>1.954</v>
      </c>
      <c r="J2447" s="72">
        <v>48.344000000000001</v>
      </c>
      <c r="K2447" s="12">
        <v>17.391999999999999</v>
      </c>
      <c r="L2447" s="72">
        <v>1.2829999999999999</v>
      </c>
      <c r="M2447" s="72">
        <v>53.204999999999998</v>
      </c>
      <c r="N2447" s="12">
        <v>43.87</v>
      </c>
      <c r="O2447" s="72">
        <v>3.2370000000000001</v>
      </c>
      <c r="P2447" s="72">
        <v>36.526000000000003</v>
      </c>
      <c r="Q2447" s="12">
        <v>0</v>
      </c>
      <c r="R2447" s="72">
        <v>0</v>
      </c>
      <c r="S2447" s="72">
        <v>0</v>
      </c>
      <c r="T2447" s="12">
        <v>43.87</v>
      </c>
      <c r="U2447" s="72">
        <v>3.2370000000000001</v>
      </c>
      <c r="V2447" s="72">
        <v>36.526000000000003</v>
      </c>
      <c r="W2447" s="12">
        <v>64.41</v>
      </c>
      <c r="X2447" s="72">
        <v>4.7519999999999998</v>
      </c>
      <c r="Y2447" s="72">
        <v>44.584000000000003</v>
      </c>
      <c r="Z2447" s="12">
        <v>108.28</v>
      </c>
      <c r="AA2447" s="72">
        <v>7.9889999999999999</v>
      </c>
      <c r="AB2447" s="72">
        <v>29.335000000000001</v>
      </c>
      <c r="AC2447" s="12">
        <v>1202.904</v>
      </c>
      <c r="AD2447" s="72">
        <v>88.748000000000005</v>
      </c>
      <c r="AE2447" s="72">
        <v>7.181</v>
      </c>
      <c r="AF2447" s="12">
        <v>0</v>
      </c>
      <c r="AG2447" s="72">
        <v>0</v>
      </c>
      <c r="AH2447" s="72">
        <v>0</v>
      </c>
      <c r="AI2447" s="12">
        <v>71.378</v>
      </c>
      <c r="AJ2447" s="72">
        <v>5.266</v>
      </c>
      <c r="AK2447" s="72">
        <v>38.630000000000003</v>
      </c>
      <c r="AL2447" s="12">
        <v>71.378</v>
      </c>
      <c r="AM2447" s="72">
        <v>5.266</v>
      </c>
      <c r="AN2447" s="72">
        <v>38.630000000000003</v>
      </c>
      <c r="AO2447" s="12">
        <v>1274.2819999999999</v>
      </c>
      <c r="AP2447" s="72">
        <v>94.013999999999996</v>
      </c>
      <c r="AQ2447" s="72">
        <v>6.8680000000000003</v>
      </c>
      <c r="AR2447" s="12">
        <v>0</v>
      </c>
      <c r="AS2447" s="72">
        <v>0</v>
      </c>
      <c r="AT2447" s="72">
        <v>0</v>
      </c>
      <c r="AU2447" s="12">
        <v>22.908000000000001</v>
      </c>
      <c r="AV2447" s="72">
        <v>1.69</v>
      </c>
      <c r="AW2447" s="72">
        <v>94.554000000000002</v>
      </c>
      <c r="AX2447" s="12">
        <v>23.466000000000001</v>
      </c>
      <c r="AY2447" s="72">
        <v>1.7310000000000001</v>
      </c>
      <c r="AZ2447" s="72">
        <v>95.786000000000001</v>
      </c>
      <c r="BA2447" s="12">
        <v>46.374000000000002</v>
      </c>
      <c r="BB2447" s="72">
        <v>3.4209999999999998</v>
      </c>
      <c r="BC2447" s="72">
        <v>66.545000000000002</v>
      </c>
      <c r="BD2447" s="12">
        <v>8.5510000000000002</v>
      </c>
      <c r="BE2447" s="72">
        <v>0.63100000000000001</v>
      </c>
      <c r="BF2447" s="72">
        <v>96.6</v>
      </c>
      <c r="BG2447" s="12">
        <v>54.924999999999997</v>
      </c>
      <c r="BH2447" s="72">
        <v>4.0519999999999996</v>
      </c>
      <c r="BI2447" s="72">
        <v>56.173000000000002</v>
      </c>
      <c r="BJ2447" s="12">
        <v>21.417000000000002</v>
      </c>
      <c r="BK2447" s="72">
        <v>1.58</v>
      </c>
      <c r="BL2447" s="72">
        <v>96.665000000000006</v>
      </c>
      <c r="BM2447" s="12">
        <v>4.7960000000000003</v>
      </c>
      <c r="BN2447" s="72">
        <v>0.35399999999999998</v>
      </c>
      <c r="BO2447" s="72">
        <v>103.60899999999999</v>
      </c>
      <c r="BP2447" s="12">
        <v>26.213999999999999</v>
      </c>
      <c r="BQ2447" s="72">
        <v>1.9339999999999999</v>
      </c>
      <c r="BR2447" s="72">
        <v>81.323999999999998</v>
      </c>
      <c r="BS2447" s="12">
        <v>81.138000000000005</v>
      </c>
      <c r="BT2447" s="72">
        <v>5.9859999999999998</v>
      </c>
      <c r="BU2447" s="72">
        <v>38.786999999999999</v>
      </c>
      <c r="BV2447" s="12">
        <v>1355.42</v>
      </c>
      <c r="BW2447" s="72">
        <v>100</v>
      </c>
      <c r="BX2447" s="72">
        <v>7.04</v>
      </c>
      <c r="BY2447" s="13"/>
      <c r="BZ2447" s="13"/>
    </row>
    <row r="2448" spans="1:78" ht="12.75" customHeight="1">
      <c r="A2448" s="122" t="s">
        <v>65</v>
      </c>
      <c r="B2448" s="71" t="s">
        <v>71</v>
      </c>
      <c r="C2448" s="71" t="s">
        <v>24</v>
      </c>
      <c r="D2448" s="34">
        <v>42156</v>
      </c>
      <c r="E2448" s="12">
        <v>1087.0329999999999</v>
      </c>
      <c r="F2448" s="72">
        <v>81.757999999999996</v>
      </c>
      <c r="G2448" s="72">
        <v>9.109</v>
      </c>
      <c r="H2448" s="12">
        <v>14.791</v>
      </c>
      <c r="I2448" s="72">
        <v>1.1120000000000001</v>
      </c>
      <c r="J2448" s="72">
        <v>109.27500000000001</v>
      </c>
      <c r="K2448" s="12">
        <v>10.417999999999999</v>
      </c>
      <c r="L2448" s="72">
        <v>0.78400000000000003</v>
      </c>
      <c r="M2448" s="72">
        <v>115.06100000000001</v>
      </c>
      <c r="N2448" s="12">
        <v>25.209</v>
      </c>
      <c r="O2448" s="72">
        <v>1.8959999999999999</v>
      </c>
      <c r="P2448" s="72">
        <v>78.486000000000004</v>
      </c>
      <c r="Q2448" s="12">
        <v>0</v>
      </c>
      <c r="R2448" s="72">
        <v>0</v>
      </c>
      <c r="S2448" s="72">
        <v>0</v>
      </c>
      <c r="T2448" s="12">
        <v>25.209</v>
      </c>
      <c r="U2448" s="72">
        <v>1.8959999999999999</v>
      </c>
      <c r="V2448" s="72">
        <v>78.486000000000004</v>
      </c>
      <c r="W2448" s="12">
        <v>65.72</v>
      </c>
      <c r="X2448" s="72">
        <v>4.9429999999999996</v>
      </c>
      <c r="Y2448" s="72">
        <v>40.497999999999998</v>
      </c>
      <c r="Z2448" s="12">
        <v>90.929000000000002</v>
      </c>
      <c r="AA2448" s="72">
        <v>6.8390000000000004</v>
      </c>
      <c r="AB2448" s="72">
        <v>30.141999999999999</v>
      </c>
      <c r="AC2448" s="12">
        <v>1177.962</v>
      </c>
      <c r="AD2448" s="72">
        <v>88.596999999999994</v>
      </c>
      <c r="AE2448" s="72">
        <v>8.4369999999999994</v>
      </c>
      <c r="AF2448" s="12">
        <v>0</v>
      </c>
      <c r="AG2448" s="72">
        <v>0</v>
      </c>
      <c r="AH2448" s="72">
        <v>0</v>
      </c>
      <c r="AI2448" s="12">
        <v>53.167000000000002</v>
      </c>
      <c r="AJ2448" s="72">
        <v>3.9990000000000001</v>
      </c>
      <c r="AK2448" s="72">
        <v>58.354999999999997</v>
      </c>
      <c r="AL2448" s="12">
        <v>53.167000000000002</v>
      </c>
      <c r="AM2448" s="72">
        <v>3.9990000000000001</v>
      </c>
      <c r="AN2448" s="72">
        <v>58.354999999999997</v>
      </c>
      <c r="AO2448" s="12">
        <v>1231.1289999999999</v>
      </c>
      <c r="AP2448" s="72">
        <v>92.596000000000004</v>
      </c>
      <c r="AQ2448" s="72">
        <v>8.6180000000000003</v>
      </c>
      <c r="AR2448" s="12">
        <v>0</v>
      </c>
      <c r="AS2448" s="72">
        <v>0</v>
      </c>
      <c r="AT2448" s="72">
        <v>0</v>
      </c>
      <c r="AU2448" s="12">
        <v>5.907</v>
      </c>
      <c r="AV2448" s="72">
        <v>0.44400000000000001</v>
      </c>
      <c r="AW2448" s="72">
        <v>127.53100000000001</v>
      </c>
      <c r="AX2448" s="12">
        <v>13.999000000000001</v>
      </c>
      <c r="AY2448" s="72">
        <v>1.0529999999999999</v>
      </c>
      <c r="AZ2448" s="72">
        <v>108.623</v>
      </c>
      <c r="BA2448" s="12">
        <v>19.905999999999999</v>
      </c>
      <c r="BB2448" s="72">
        <v>1.4970000000000001</v>
      </c>
      <c r="BC2448" s="72">
        <v>89.29</v>
      </c>
      <c r="BD2448" s="12">
        <v>24.702999999999999</v>
      </c>
      <c r="BE2448" s="72">
        <v>1.8580000000000001</v>
      </c>
      <c r="BF2448" s="72">
        <v>68.385999999999996</v>
      </c>
      <c r="BG2448" s="12">
        <v>44.609000000000002</v>
      </c>
      <c r="BH2448" s="72">
        <v>3.355</v>
      </c>
      <c r="BI2448" s="72">
        <v>49.561999999999998</v>
      </c>
      <c r="BJ2448" s="12">
        <v>39.951000000000001</v>
      </c>
      <c r="BK2448" s="72">
        <v>3.0049999999999999</v>
      </c>
      <c r="BL2448" s="72">
        <v>50.65</v>
      </c>
      <c r="BM2448" s="12">
        <v>13.881</v>
      </c>
      <c r="BN2448" s="72">
        <v>1.044</v>
      </c>
      <c r="BO2448" s="72">
        <v>78.090999999999994</v>
      </c>
      <c r="BP2448" s="12">
        <v>53.832000000000001</v>
      </c>
      <c r="BQ2448" s="72">
        <v>4.0490000000000004</v>
      </c>
      <c r="BR2448" s="72">
        <v>44.75</v>
      </c>
      <c r="BS2448" s="12">
        <v>98.441000000000003</v>
      </c>
      <c r="BT2448" s="72">
        <v>7.4039999999999999</v>
      </c>
      <c r="BU2448" s="72">
        <v>32.113999999999997</v>
      </c>
      <c r="BV2448" s="12">
        <v>1329.57</v>
      </c>
      <c r="BW2448" s="72">
        <v>100</v>
      </c>
      <c r="BX2448" s="72">
        <v>8.8089999999999993</v>
      </c>
      <c r="BY2448" s="13"/>
      <c r="BZ2448" s="13"/>
    </row>
    <row r="2449" spans="1:78" ht="12.75" customHeight="1">
      <c r="A2449" s="122" t="s">
        <v>65</v>
      </c>
      <c r="B2449" s="71" t="s">
        <v>71</v>
      </c>
      <c r="C2449" s="71" t="s">
        <v>24</v>
      </c>
      <c r="D2449" s="34">
        <v>42614</v>
      </c>
      <c r="E2449" s="12">
        <v>1038.5830000000001</v>
      </c>
      <c r="F2449" s="72">
        <v>82.763999999999996</v>
      </c>
      <c r="G2449" s="72">
        <v>7.4240000000000004</v>
      </c>
      <c r="H2449" s="12">
        <v>24.460999999999999</v>
      </c>
      <c r="I2449" s="72">
        <v>1.9490000000000001</v>
      </c>
      <c r="J2449" s="72">
        <v>56.377000000000002</v>
      </c>
      <c r="K2449" s="12">
        <v>0</v>
      </c>
      <c r="L2449" s="72">
        <v>0</v>
      </c>
      <c r="M2449" s="72">
        <v>0</v>
      </c>
      <c r="N2449" s="12">
        <v>24.460999999999999</v>
      </c>
      <c r="O2449" s="72">
        <v>1.9490000000000001</v>
      </c>
      <c r="P2449" s="72">
        <v>56.377000000000002</v>
      </c>
      <c r="Q2449" s="12">
        <v>0</v>
      </c>
      <c r="R2449" s="72">
        <v>0</v>
      </c>
      <c r="S2449" s="72">
        <v>0</v>
      </c>
      <c r="T2449" s="12">
        <v>24.460999999999999</v>
      </c>
      <c r="U2449" s="72">
        <v>1.9490000000000001</v>
      </c>
      <c r="V2449" s="72">
        <v>56.377000000000002</v>
      </c>
      <c r="W2449" s="12">
        <v>49.908000000000001</v>
      </c>
      <c r="X2449" s="72">
        <v>3.9769999999999999</v>
      </c>
      <c r="Y2449" s="72">
        <v>44.308999999999997</v>
      </c>
      <c r="Z2449" s="12">
        <v>74.369</v>
      </c>
      <c r="AA2449" s="72">
        <v>5.9260000000000002</v>
      </c>
      <c r="AB2449" s="72">
        <v>34.256</v>
      </c>
      <c r="AC2449" s="12">
        <v>1112.952</v>
      </c>
      <c r="AD2449" s="72">
        <v>88.691000000000003</v>
      </c>
      <c r="AE2449" s="72">
        <v>7.12</v>
      </c>
      <c r="AF2449" s="12">
        <v>0</v>
      </c>
      <c r="AG2449" s="72">
        <v>0</v>
      </c>
      <c r="AH2449" s="72">
        <v>0</v>
      </c>
      <c r="AI2449" s="12">
        <v>51.283999999999999</v>
      </c>
      <c r="AJ2449" s="72">
        <v>4.0869999999999997</v>
      </c>
      <c r="AK2449" s="72">
        <v>57.470999999999997</v>
      </c>
      <c r="AL2449" s="12">
        <v>51.283999999999999</v>
      </c>
      <c r="AM2449" s="72">
        <v>4.0869999999999997</v>
      </c>
      <c r="AN2449" s="72">
        <v>57.470999999999997</v>
      </c>
      <c r="AO2449" s="12">
        <v>1164.2370000000001</v>
      </c>
      <c r="AP2449" s="72">
        <v>92.778000000000006</v>
      </c>
      <c r="AQ2449" s="72">
        <v>7.1529999999999996</v>
      </c>
      <c r="AR2449" s="12">
        <v>8.2739999999999991</v>
      </c>
      <c r="AS2449" s="72">
        <v>0.65900000000000003</v>
      </c>
      <c r="AT2449" s="72">
        <v>70.197000000000003</v>
      </c>
      <c r="AU2449" s="12">
        <v>0</v>
      </c>
      <c r="AV2449" s="72">
        <v>0</v>
      </c>
      <c r="AW2449" s="72">
        <v>0</v>
      </c>
      <c r="AX2449" s="12">
        <v>26.715</v>
      </c>
      <c r="AY2449" s="72">
        <v>2.129</v>
      </c>
      <c r="AZ2449" s="72">
        <v>64.262</v>
      </c>
      <c r="BA2449" s="12">
        <v>26.715</v>
      </c>
      <c r="BB2449" s="72">
        <v>2.129</v>
      </c>
      <c r="BC2449" s="72">
        <v>64.262</v>
      </c>
      <c r="BD2449" s="12">
        <v>17.402000000000001</v>
      </c>
      <c r="BE2449" s="72">
        <v>1.387</v>
      </c>
      <c r="BF2449" s="72">
        <v>57.216999999999999</v>
      </c>
      <c r="BG2449" s="12">
        <v>44.116999999999997</v>
      </c>
      <c r="BH2449" s="72">
        <v>3.516</v>
      </c>
      <c r="BI2449" s="72">
        <v>45.735999999999997</v>
      </c>
      <c r="BJ2449" s="12">
        <v>31.59</v>
      </c>
      <c r="BK2449" s="72">
        <v>2.5169999999999999</v>
      </c>
      <c r="BL2449" s="72">
        <v>50.878999999999998</v>
      </c>
      <c r="BM2449" s="12">
        <v>6.6479999999999997</v>
      </c>
      <c r="BN2449" s="72">
        <v>0.53</v>
      </c>
      <c r="BO2449" s="72">
        <v>100.699</v>
      </c>
      <c r="BP2449" s="12">
        <v>38.238</v>
      </c>
      <c r="BQ2449" s="72">
        <v>3.0470000000000002</v>
      </c>
      <c r="BR2449" s="72">
        <v>47.706000000000003</v>
      </c>
      <c r="BS2449" s="12">
        <v>90.629000000000005</v>
      </c>
      <c r="BT2449" s="72">
        <v>7.2220000000000004</v>
      </c>
      <c r="BU2449" s="72">
        <v>29.335000000000001</v>
      </c>
      <c r="BV2449" s="12">
        <v>1254.866</v>
      </c>
      <c r="BW2449" s="72">
        <v>100</v>
      </c>
      <c r="BX2449" s="72">
        <v>7.0350000000000001</v>
      </c>
      <c r="BY2449" s="13"/>
      <c r="BZ2449" s="13"/>
    </row>
    <row r="2450" spans="1:78" ht="12.75" customHeight="1">
      <c r="A2450" s="122" t="s">
        <v>65</v>
      </c>
      <c r="B2450" s="71" t="s">
        <v>71</v>
      </c>
      <c r="C2450" s="71" t="s">
        <v>24</v>
      </c>
      <c r="D2450" s="34">
        <v>42705</v>
      </c>
      <c r="E2450" s="12">
        <v>1028.336</v>
      </c>
      <c r="F2450" s="72">
        <v>82.168999999999997</v>
      </c>
      <c r="G2450" s="72">
        <v>7.3259999999999996</v>
      </c>
      <c r="H2450" s="12">
        <v>42.707999999999998</v>
      </c>
      <c r="I2450" s="72">
        <v>3.4129999999999998</v>
      </c>
      <c r="J2450" s="72">
        <v>47.881999999999998</v>
      </c>
      <c r="K2450" s="12">
        <v>13.21</v>
      </c>
      <c r="L2450" s="72">
        <v>1.056</v>
      </c>
      <c r="M2450" s="72">
        <v>76.519000000000005</v>
      </c>
      <c r="N2450" s="12">
        <v>55.917999999999999</v>
      </c>
      <c r="O2450" s="72">
        <v>4.468</v>
      </c>
      <c r="P2450" s="72">
        <v>38.863999999999997</v>
      </c>
      <c r="Q2450" s="12">
        <v>0</v>
      </c>
      <c r="R2450" s="72">
        <v>0</v>
      </c>
      <c r="S2450" s="72">
        <v>0</v>
      </c>
      <c r="T2450" s="12">
        <v>55.917999999999999</v>
      </c>
      <c r="U2450" s="72">
        <v>4.468</v>
      </c>
      <c r="V2450" s="72">
        <v>38.863999999999997</v>
      </c>
      <c r="W2450" s="12">
        <v>69.245000000000005</v>
      </c>
      <c r="X2450" s="72">
        <v>5.5330000000000004</v>
      </c>
      <c r="Y2450" s="72">
        <v>33.395000000000003</v>
      </c>
      <c r="Z2450" s="12">
        <v>125.164</v>
      </c>
      <c r="AA2450" s="72">
        <v>10.000999999999999</v>
      </c>
      <c r="AB2450" s="72">
        <v>26.356000000000002</v>
      </c>
      <c r="AC2450" s="12">
        <v>1153.499</v>
      </c>
      <c r="AD2450" s="72">
        <v>92.17</v>
      </c>
      <c r="AE2450" s="72">
        <v>7.0650000000000004</v>
      </c>
      <c r="AF2450" s="12">
        <v>0</v>
      </c>
      <c r="AG2450" s="72">
        <v>0</v>
      </c>
      <c r="AH2450" s="72">
        <v>0</v>
      </c>
      <c r="AI2450" s="12">
        <v>24.474</v>
      </c>
      <c r="AJ2450" s="72">
        <v>1.956</v>
      </c>
      <c r="AK2450" s="72">
        <v>70.421000000000006</v>
      </c>
      <c r="AL2450" s="12">
        <v>24.474</v>
      </c>
      <c r="AM2450" s="72">
        <v>1.956</v>
      </c>
      <c r="AN2450" s="72">
        <v>70.421000000000006</v>
      </c>
      <c r="AO2450" s="12">
        <v>1177.973</v>
      </c>
      <c r="AP2450" s="72">
        <v>94.125</v>
      </c>
      <c r="AQ2450" s="72">
        <v>7.4889999999999999</v>
      </c>
      <c r="AR2450" s="12">
        <v>0</v>
      </c>
      <c r="AS2450" s="72">
        <v>0</v>
      </c>
      <c r="AT2450" s="72">
        <v>0</v>
      </c>
      <c r="AU2450" s="12">
        <v>0</v>
      </c>
      <c r="AV2450" s="72">
        <v>0</v>
      </c>
      <c r="AW2450" s="72">
        <v>0</v>
      </c>
      <c r="AX2450" s="12">
        <v>11.506</v>
      </c>
      <c r="AY2450" s="72">
        <v>0.91900000000000004</v>
      </c>
      <c r="AZ2450" s="72">
        <v>107.205</v>
      </c>
      <c r="BA2450" s="12">
        <v>11.506</v>
      </c>
      <c r="BB2450" s="72">
        <v>0.91900000000000004</v>
      </c>
      <c r="BC2450" s="72">
        <v>107.205</v>
      </c>
      <c r="BD2450" s="12">
        <v>0</v>
      </c>
      <c r="BE2450" s="72">
        <v>0</v>
      </c>
      <c r="BF2450" s="72">
        <v>0</v>
      </c>
      <c r="BG2450" s="12">
        <v>11.506</v>
      </c>
      <c r="BH2450" s="72">
        <v>0.91900000000000004</v>
      </c>
      <c r="BI2450" s="72">
        <v>107.205</v>
      </c>
      <c r="BJ2450" s="12">
        <v>44.88</v>
      </c>
      <c r="BK2450" s="72">
        <v>3.5859999999999999</v>
      </c>
      <c r="BL2450" s="72">
        <v>48.993000000000002</v>
      </c>
      <c r="BM2450" s="12">
        <v>17.135000000000002</v>
      </c>
      <c r="BN2450" s="72">
        <v>1.369</v>
      </c>
      <c r="BO2450" s="72">
        <v>98.179000000000002</v>
      </c>
      <c r="BP2450" s="12">
        <v>62.015999999999998</v>
      </c>
      <c r="BQ2450" s="72">
        <v>4.9550000000000001</v>
      </c>
      <c r="BR2450" s="72">
        <v>56.941000000000003</v>
      </c>
      <c r="BS2450" s="12">
        <v>73.521000000000001</v>
      </c>
      <c r="BT2450" s="72">
        <v>5.875</v>
      </c>
      <c r="BU2450" s="72">
        <v>46.69</v>
      </c>
      <c r="BV2450" s="12">
        <v>1251.4939999999999</v>
      </c>
      <c r="BW2450" s="72">
        <v>100</v>
      </c>
      <c r="BX2450" s="72">
        <v>7.6070000000000002</v>
      </c>
      <c r="BY2450" s="13"/>
      <c r="BZ2450" s="13"/>
    </row>
    <row r="2451" spans="1:78" ht="12.75" customHeight="1">
      <c r="A2451" s="122" t="s">
        <v>65</v>
      </c>
      <c r="B2451" s="71" t="s">
        <v>71</v>
      </c>
      <c r="C2451" s="71" t="s">
        <v>24</v>
      </c>
      <c r="D2451" s="34">
        <v>42795</v>
      </c>
      <c r="E2451" s="12">
        <v>1091.9739999999999</v>
      </c>
      <c r="F2451" s="72">
        <v>81.293999999999997</v>
      </c>
      <c r="G2451" s="72">
        <v>6.1219999999999999</v>
      </c>
      <c r="H2451" s="12">
        <v>6.9169999999999998</v>
      </c>
      <c r="I2451" s="72">
        <v>0.51500000000000001</v>
      </c>
      <c r="J2451" s="72">
        <v>102.73699999999999</v>
      </c>
      <c r="K2451" s="12">
        <v>18.106999999999999</v>
      </c>
      <c r="L2451" s="72">
        <v>1.3480000000000001</v>
      </c>
      <c r="M2451" s="72">
        <v>90.225999999999999</v>
      </c>
      <c r="N2451" s="12">
        <v>25.024000000000001</v>
      </c>
      <c r="O2451" s="72">
        <v>1.863</v>
      </c>
      <c r="P2451" s="72">
        <v>72.421999999999997</v>
      </c>
      <c r="Q2451" s="12">
        <v>16.015000000000001</v>
      </c>
      <c r="R2451" s="72">
        <v>1.1919999999999999</v>
      </c>
      <c r="S2451" s="72">
        <v>78.778999999999996</v>
      </c>
      <c r="T2451" s="12">
        <v>41.037999999999997</v>
      </c>
      <c r="U2451" s="72">
        <v>3.0550000000000002</v>
      </c>
      <c r="V2451" s="72">
        <v>51.273000000000003</v>
      </c>
      <c r="W2451" s="12">
        <v>65.86</v>
      </c>
      <c r="X2451" s="72">
        <v>4.9029999999999996</v>
      </c>
      <c r="Y2451" s="72">
        <v>45.594999999999999</v>
      </c>
      <c r="Z2451" s="12">
        <v>106.899</v>
      </c>
      <c r="AA2451" s="72">
        <v>7.9580000000000002</v>
      </c>
      <c r="AB2451" s="72">
        <v>30.164000000000001</v>
      </c>
      <c r="AC2451" s="12">
        <v>1198.873</v>
      </c>
      <c r="AD2451" s="72">
        <v>89.253</v>
      </c>
      <c r="AE2451" s="72">
        <v>6.2560000000000002</v>
      </c>
      <c r="AF2451" s="12">
        <v>0</v>
      </c>
      <c r="AG2451" s="72">
        <v>0</v>
      </c>
      <c r="AH2451" s="72">
        <v>0</v>
      </c>
      <c r="AI2451" s="12">
        <v>17.190000000000001</v>
      </c>
      <c r="AJ2451" s="72">
        <v>1.28</v>
      </c>
      <c r="AK2451" s="72">
        <v>54.807000000000002</v>
      </c>
      <c r="AL2451" s="12">
        <v>17.190000000000001</v>
      </c>
      <c r="AM2451" s="72">
        <v>1.28</v>
      </c>
      <c r="AN2451" s="72">
        <v>54.807000000000002</v>
      </c>
      <c r="AO2451" s="12">
        <v>1216.0630000000001</v>
      </c>
      <c r="AP2451" s="72">
        <v>90.533000000000001</v>
      </c>
      <c r="AQ2451" s="72">
        <v>6.2779999999999996</v>
      </c>
      <c r="AR2451" s="12">
        <v>23.736999999999998</v>
      </c>
      <c r="AS2451" s="72">
        <v>1.7669999999999999</v>
      </c>
      <c r="AT2451" s="72">
        <v>109.161</v>
      </c>
      <c r="AU2451" s="12">
        <v>0</v>
      </c>
      <c r="AV2451" s="72">
        <v>0</v>
      </c>
      <c r="AW2451" s="72">
        <v>0</v>
      </c>
      <c r="AX2451" s="12">
        <v>55.378</v>
      </c>
      <c r="AY2451" s="72">
        <v>4.1230000000000002</v>
      </c>
      <c r="AZ2451" s="72">
        <v>68.403000000000006</v>
      </c>
      <c r="BA2451" s="12">
        <v>55.378</v>
      </c>
      <c r="BB2451" s="72">
        <v>4.1230000000000002</v>
      </c>
      <c r="BC2451" s="72">
        <v>68.403000000000006</v>
      </c>
      <c r="BD2451" s="12">
        <v>21.07</v>
      </c>
      <c r="BE2451" s="72">
        <v>1.569</v>
      </c>
      <c r="BF2451" s="72">
        <v>102.417</v>
      </c>
      <c r="BG2451" s="12">
        <v>76.447000000000003</v>
      </c>
      <c r="BH2451" s="72">
        <v>5.6909999999999998</v>
      </c>
      <c r="BI2451" s="72">
        <v>52.555999999999997</v>
      </c>
      <c r="BJ2451" s="12">
        <v>26.984999999999999</v>
      </c>
      <c r="BK2451" s="72">
        <v>2.0089999999999999</v>
      </c>
      <c r="BL2451" s="72">
        <v>71.052999999999997</v>
      </c>
      <c r="BM2451" s="12">
        <v>0</v>
      </c>
      <c r="BN2451" s="72">
        <v>0</v>
      </c>
      <c r="BO2451" s="72">
        <v>0</v>
      </c>
      <c r="BP2451" s="12">
        <v>26.984999999999999</v>
      </c>
      <c r="BQ2451" s="72">
        <v>2.0089999999999999</v>
      </c>
      <c r="BR2451" s="72">
        <v>71.052999999999997</v>
      </c>
      <c r="BS2451" s="12">
        <v>127.17</v>
      </c>
      <c r="BT2451" s="72">
        <v>9.4670000000000005</v>
      </c>
      <c r="BU2451" s="72">
        <v>37.131</v>
      </c>
      <c r="BV2451" s="12">
        <v>1343.2329999999999</v>
      </c>
      <c r="BW2451" s="72">
        <v>100</v>
      </c>
      <c r="BX2451" s="72">
        <v>7.0309999999999997</v>
      </c>
      <c r="BY2451" s="13"/>
      <c r="BZ2451" s="13"/>
    </row>
    <row r="2452" spans="1:78" ht="12.75" customHeight="1">
      <c r="A2452" s="122" t="s">
        <v>65</v>
      </c>
      <c r="B2452" s="71" t="s">
        <v>71</v>
      </c>
      <c r="C2452" s="71" t="s">
        <v>24</v>
      </c>
      <c r="D2452" s="34">
        <v>42887</v>
      </c>
      <c r="E2452" s="12">
        <v>897.00800000000004</v>
      </c>
      <c r="F2452" s="72">
        <v>86.888999999999996</v>
      </c>
      <c r="G2452" s="72">
        <v>7.24</v>
      </c>
      <c r="H2452" s="12">
        <v>3.968</v>
      </c>
      <c r="I2452" s="72">
        <v>0.38400000000000001</v>
      </c>
      <c r="J2452" s="72">
        <v>104.782</v>
      </c>
      <c r="K2452" s="12">
        <v>13.04</v>
      </c>
      <c r="L2452" s="72">
        <v>1.2629999999999999</v>
      </c>
      <c r="M2452" s="72">
        <v>74.855000000000004</v>
      </c>
      <c r="N2452" s="12">
        <v>17.007999999999999</v>
      </c>
      <c r="O2452" s="72">
        <v>1.647</v>
      </c>
      <c r="P2452" s="72">
        <v>62.845999999999997</v>
      </c>
      <c r="Q2452" s="12">
        <v>2.766</v>
      </c>
      <c r="R2452" s="72">
        <v>0.26800000000000002</v>
      </c>
      <c r="S2452" s="72">
        <v>104.047</v>
      </c>
      <c r="T2452" s="12">
        <v>19.774000000000001</v>
      </c>
      <c r="U2452" s="72">
        <v>1.915</v>
      </c>
      <c r="V2452" s="72">
        <v>54.19</v>
      </c>
      <c r="W2452" s="12">
        <v>43.22</v>
      </c>
      <c r="X2452" s="72">
        <v>4.1870000000000003</v>
      </c>
      <c r="Y2452" s="72">
        <v>43.777999999999999</v>
      </c>
      <c r="Z2452" s="12">
        <v>62.994</v>
      </c>
      <c r="AA2452" s="72">
        <v>6.1020000000000003</v>
      </c>
      <c r="AB2452" s="72">
        <v>34.476999999999997</v>
      </c>
      <c r="AC2452" s="12">
        <v>960.00199999999995</v>
      </c>
      <c r="AD2452" s="72">
        <v>92.991</v>
      </c>
      <c r="AE2452" s="72">
        <v>7.4870000000000001</v>
      </c>
      <c r="AF2452" s="12">
        <v>0</v>
      </c>
      <c r="AG2452" s="72">
        <v>0</v>
      </c>
      <c r="AH2452" s="72">
        <v>0</v>
      </c>
      <c r="AI2452" s="12">
        <v>25.757000000000001</v>
      </c>
      <c r="AJ2452" s="72">
        <v>2.4950000000000001</v>
      </c>
      <c r="AK2452" s="72">
        <v>53.933</v>
      </c>
      <c r="AL2452" s="12">
        <v>25.757000000000001</v>
      </c>
      <c r="AM2452" s="72">
        <v>2.4950000000000001</v>
      </c>
      <c r="AN2452" s="72">
        <v>53.933</v>
      </c>
      <c r="AO2452" s="12">
        <v>985.75900000000001</v>
      </c>
      <c r="AP2452" s="72">
        <v>95.486000000000004</v>
      </c>
      <c r="AQ2452" s="72">
        <v>7.6829999999999998</v>
      </c>
      <c r="AR2452" s="12">
        <v>0</v>
      </c>
      <c r="AS2452" s="72">
        <v>0</v>
      </c>
      <c r="AT2452" s="72">
        <v>0</v>
      </c>
      <c r="AU2452" s="12">
        <v>0</v>
      </c>
      <c r="AV2452" s="72">
        <v>0</v>
      </c>
      <c r="AW2452" s="72">
        <v>0</v>
      </c>
      <c r="AX2452" s="12">
        <v>7.6029999999999998</v>
      </c>
      <c r="AY2452" s="72">
        <v>0.73599999999999999</v>
      </c>
      <c r="AZ2452" s="72">
        <v>104.77800000000001</v>
      </c>
      <c r="BA2452" s="12">
        <v>7.6029999999999998</v>
      </c>
      <c r="BB2452" s="72">
        <v>0.73599999999999999</v>
      </c>
      <c r="BC2452" s="72">
        <v>104.77800000000001</v>
      </c>
      <c r="BD2452" s="12">
        <v>3.3730000000000002</v>
      </c>
      <c r="BE2452" s="72">
        <v>0.32700000000000001</v>
      </c>
      <c r="BF2452" s="72">
        <v>103.48699999999999</v>
      </c>
      <c r="BG2452" s="12">
        <v>10.976000000000001</v>
      </c>
      <c r="BH2452" s="72">
        <v>1.0629999999999999</v>
      </c>
      <c r="BI2452" s="72">
        <v>78.247</v>
      </c>
      <c r="BJ2452" s="12">
        <v>35.628</v>
      </c>
      <c r="BK2452" s="72">
        <v>3.4510000000000001</v>
      </c>
      <c r="BL2452" s="72">
        <v>57.073999999999998</v>
      </c>
      <c r="BM2452" s="12">
        <v>0</v>
      </c>
      <c r="BN2452" s="72">
        <v>0</v>
      </c>
      <c r="BO2452" s="72">
        <v>0</v>
      </c>
      <c r="BP2452" s="12">
        <v>35.628</v>
      </c>
      <c r="BQ2452" s="72">
        <v>3.4510000000000001</v>
      </c>
      <c r="BR2452" s="72">
        <v>57.073999999999998</v>
      </c>
      <c r="BS2452" s="12">
        <v>46.603000000000002</v>
      </c>
      <c r="BT2452" s="72">
        <v>4.5140000000000002</v>
      </c>
      <c r="BU2452" s="72">
        <v>47.662999999999997</v>
      </c>
      <c r="BV2452" s="12">
        <v>1032.3620000000001</v>
      </c>
      <c r="BW2452" s="72">
        <v>100</v>
      </c>
      <c r="BX2452" s="72">
        <v>7.3730000000000002</v>
      </c>
      <c r="BY2452" s="13"/>
      <c r="BZ2452" s="13"/>
    </row>
    <row r="2453" spans="1:78" ht="12.75" customHeight="1">
      <c r="A2453" s="122" t="s">
        <v>65</v>
      </c>
      <c r="B2453" s="71" t="s">
        <v>71</v>
      </c>
      <c r="C2453" s="71" t="s">
        <v>24</v>
      </c>
      <c r="D2453" s="34">
        <v>43344</v>
      </c>
      <c r="E2453" s="12">
        <v>931.27099999999996</v>
      </c>
      <c r="F2453" s="72">
        <v>79.718999999999994</v>
      </c>
      <c r="G2453" s="72">
        <v>5.31</v>
      </c>
      <c r="H2453" s="12">
        <v>36.362000000000002</v>
      </c>
      <c r="I2453" s="72">
        <v>3.113</v>
      </c>
      <c r="J2453" s="72">
        <v>59.845999999999997</v>
      </c>
      <c r="K2453" s="12">
        <v>19.052</v>
      </c>
      <c r="L2453" s="72">
        <v>1.631</v>
      </c>
      <c r="M2453" s="72">
        <v>62.642000000000003</v>
      </c>
      <c r="N2453" s="12">
        <v>55.414999999999999</v>
      </c>
      <c r="O2453" s="72">
        <v>4.7439999999999998</v>
      </c>
      <c r="P2453" s="72">
        <v>44.244</v>
      </c>
      <c r="Q2453" s="12">
        <v>6.9550000000000001</v>
      </c>
      <c r="R2453" s="72">
        <v>0.59499999999999997</v>
      </c>
      <c r="S2453" s="72">
        <v>112.846</v>
      </c>
      <c r="T2453" s="12">
        <v>62.37</v>
      </c>
      <c r="U2453" s="72">
        <v>5.3390000000000004</v>
      </c>
      <c r="V2453" s="72">
        <v>39.372999999999998</v>
      </c>
      <c r="W2453" s="12">
        <v>64.061000000000007</v>
      </c>
      <c r="X2453" s="72">
        <v>5.484</v>
      </c>
      <c r="Y2453" s="72">
        <v>34.369</v>
      </c>
      <c r="Z2453" s="12">
        <v>126.431</v>
      </c>
      <c r="AA2453" s="72">
        <v>10.823</v>
      </c>
      <c r="AB2453" s="72">
        <v>25.164999999999999</v>
      </c>
      <c r="AC2453" s="12">
        <v>1057.702</v>
      </c>
      <c r="AD2453" s="72">
        <v>90.542000000000002</v>
      </c>
      <c r="AE2453" s="72">
        <v>5.5789999999999997</v>
      </c>
      <c r="AF2453" s="12">
        <v>3.177</v>
      </c>
      <c r="AG2453" s="72">
        <v>0.27200000000000002</v>
      </c>
      <c r="AH2453" s="72">
        <v>107.408</v>
      </c>
      <c r="AI2453" s="12">
        <v>51.496000000000002</v>
      </c>
      <c r="AJ2453" s="72">
        <v>4.4080000000000004</v>
      </c>
      <c r="AK2453" s="72">
        <v>50.354999999999997</v>
      </c>
      <c r="AL2453" s="12">
        <v>54.673000000000002</v>
      </c>
      <c r="AM2453" s="72">
        <v>4.68</v>
      </c>
      <c r="AN2453" s="72">
        <v>47.308</v>
      </c>
      <c r="AO2453" s="12">
        <v>1112.375</v>
      </c>
      <c r="AP2453" s="72">
        <v>95.221999999999994</v>
      </c>
      <c r="AQ2453" s="72">
        <v>5.9980000000000002</v>
      </c>
      <c r="AR2453" s="12">
        <v>8.673</v>
      </c>
      <c r="AS2453" s="72">
        <v>0.74199999999999999</v>
      </c>
      <c r="AT2453" s="72">
        <v>109.608</v>
      </c>
      <c r="AU2453" s="12">
        <v>0</v>
      </c>
      <c r="AV2453" s="72">
        <v>0</v>
      </c>
      <c r="AW2453" s="72">
        <v>0</v>
      </c>
      <c r="AX2453" s="12">
        <v>13.101000000000001</v>
      </c>
      <c r="AY2453" s="72">
        <v>1.121</v>
      </c>
      <c r="AZ2453" s="72">
        <v>102.13800000000001</v>
      </c>
      <c r="BA2453" s="12">
        <v>13.101000000000001</v>
      </c>
      <c r="BB2453" s="72">
        <v>1.121</v>
      </c>
      <c r="BC2453" s="72">
        <v>102.13800000000001</v>
      </c>
      <c r="BD2453" s="12">
        <v>15.823</v>
      </c>
      <c r="BE2453" s="72">
        <v>1.3540000000000001</v>
      </c>
      <c r="BF2453" s="72">
        <v>73.268000000000001</v>
      </c>
      <c r="BG2453" s="12">
        <v>28.923999999999999</v>
      </c>
      <c r="BH2453" s="72">
        <v>2.476</v>
      </c>
      <c r="BI2453" s="72">
        <v>51.984999999999999</v>
      </c>
      <c r="BJ2453" s="12">
        <v>6.859</v>
      </c>
      <c r="BK2453" s="72">
        <v>0.58699999999999997</v>
      </c>
      <c r="BL2453" s="72">
        <v>104.024</v>
      </c>
      <c r="BM2453" s="12">
        <v>11.358000000000001</v>
      </c>
      <c r="BN2453" s="72">
        <v>0.97199999999999998</v>
      </c>
      <c r="BO2453" s="72">
        <v>102.49299999999999</v>
      </c>
      <c r="BP2453" s="12">
        <v>18.216999999999999</v>
      </c>
      <c r="BQ2453" s="72">
        <v>1.5589999999999999</v>
      </c>
      <c r="BR2453" s="72">
        <v>70.599999999999994</v>
      </c>
      <c r="BS2453" s="12">
        <v>55.814</v>
      </c>
      <c r="BT2453" s="72">
        <v>4.7779999999999996</v>
      </c>
      <c r="BU2453" s="72">
        <v>29.943999999999999</v>
      </c>
      <c r="BV2453" s="12">
        <v>1168.1890000000001</v>
      </c>
      <c r="BW2453" s="72">
        <v>100</v>
      </c>
      <c r="BX2453" s="72">
        <v>5.8390000000000004</v>
      </c>
      <c r="BY2453" s="13"/>
      <c r="BZ2453" s="13"/>
    </row>
    <row r="2454" spans="1:78" ht="12.75" customHeight="1">
      <c r="A2454" s="122" t="s">
        <v>65</v>
      </c>
      <c r="B2454" s="71" t="s">
        <v>71</v>
      </c>
      <c r="C2454" s="71" t="s">
        <v>24</v>
      </c>
      <c r="D2454" s="34">
        <v>43435</v>
      </c>
      <c r="E2454" s="12">
        <v>1199.665</v>
      </c>
      <c r="F2454" s="72">
        <v>87.679000000000002</v>
      </c>
      <c r="G2454" s="72">
        <v>5.0629999999999997</v>
      </c>
      <c r="H2454" s="12">
        <v>6.694</v>
      </c>
      <c r="I2454" s="72">
        <v>0.48899999999999999</v>
      </c>
      <c r="J2454" s="72">
        <v>97.131</v>
      </c>
      <c r="K2454" s="12">
        <v>5.3120000000000003</v>
      </c>
      <c r="L2454" s="72">
        <v>0.38800000000000001</v>
      </c>
      <c r="M2454" s="72">
        <v>90.100999999999999</v>
      </c>
      <c r="N2454" s="12">
        <v>12.006</v>
      </c>
      <c r="O2454" s="72">
        <v>0.877</v>
      </c>
      <c r="P2454" s="72">
        <v>66.414000000000001</v>
      </c>
      <c r="Q2454" s="12">
        <v>0</v>
      </c>
      <c r="R2454" s="72">
        <v>0</v>
      </c>
      <c r="S2454" s="72">
        <v>0</v>
      </c>
      <c r="T2454" s="12">
        <v>12.006</v>
      </c>
      <c r="U2454" s="72">
        <v>0.877</v>
      </c>
      <c r="V2454" s="72">
        <v>66.414000000000001</v>
      </c>
      <c r="W2454" s="12">
        <v>56.484000000000002</v>
      </c>
      <c r="X2454" s="72">
        <v>4.1280000000000001</v>
      </c>
      <c r="Y2454" s="72">
        <v>43.862000000000002</v>
      </c>
      <c r="Z2454" s="12">
        <v>68.489999999999995</v>
      </c>
      <c r="AA2454" s="72">
        <v>5.0060000000000002</v>
      </c>
      <c r="AB2454" s="72">
        <v>38.238</v>
      </c>
      <c r="AC2454" s="12">
        <v>1268.155</v>
      </c>
      <c r="AD2454" s="72">
        <v>92.685000000000002</v>
      </c>
      <c r="AE2454" s="72">
        <v>5.3609999999999998</v>
      </c>
      <c r="AF2454" s="12">
        <v>0</v>
      </c>
      <c r="AG2454" s="72">
        <v>0</v>
      </c>
      <c r="AH2454" s="72">
        <v>0</v>
      </c>
      <c r="AI2454" s="12">
        <v>26.911000000000001</v>
      </c>
      <c r="AJ2454" s="72">
        <v>1.9670000000000001</v>
      </c>
      <c r="AK2454" s="72">
        <v>88.067999999999998</v>
      </c>
      <c r="AL2454" s="12">
        <v>26.911000000000001</v>
      </c>
      <c r="AM2454" s="72">
        <v>1.9670000000000001</v>
      </c>
      <c r="AN2454" s="72">
        <v>88.067999999999998</v>
      </c>
      <c r="AO2454" s="12">
        <v>1295.066</v>
      </c>
      <c r="AP2454" s="72">
        <v>94.652000000000001</v>
      </c>
      <c r="AQ2454" s="72">
        <v>5.1539999999999999</v>
      </c>
      <c r="AR2454" s="12">
        <v>17.068000000000001</v>
      </c>
      <c r="AS2454" s="72">
        <v>1.2470000000000001</v>
      </c>
      <c r="AT2454" s="72">
        <v>113.232</v>
      </c>
      <c r="AU2454" s="12">
        <v>0</v>
      </c>
      <c r="AV2454" s="72">
        <v>0</v>
      </c>
      <c r="AW2454" s="72">
        <v>0</v>
      </c>
      <c r="AX2454" s="12">
        <v>16.364999999999998</v>
      </c>
      <c r="AY2454" s="72">
        <v>1.196</v>
      </c>
      <c r="AZ2454" s="72">
        <v>108.93600000000001</v>
      </c>
      <c r="BA2454" s="12">
        <v>16.364999999999998</v>
      </c>
      <c r="BB2454" s="72">
        <v>1.196</v>
      </c>
      <c r="BC2454" s="72">
        <v>108.93600000000001</v>
      </c>
      <c r="BD2454" s="12">
        <v>6.7850000000000001</v>
      </c>
      <c r="BE2454" s="72">
        <v>0.496</v>
      </c>
      <c r="BF2454" s="72">
        <v>103.485</v>
      </c>
      <c r="BG2454" s="12">
        <v>23.15</v>
      </c>
      <c r="BH2454" s="72">
        <v>1.6919999999999999</v>
      </c>
      <c r="BI2454" s="72">
        <v>83.093999999999994</v>
      </c>
      <c r="BJ2454" s="12">
        <v>21.664000000000001</v>
      </c>
      <c r="BK2454" s="72">
        <v>1.583</v>
      </c>
      <c r="BL2454" s="72">
        <v>68.903000000000006</v>
      </c>
      <c r="BM2454" s="12">
        <v>11.297000000000001</v>
      </c>
      <c r="BN2454" s="72">
        <v>0.82599999999999996</v>
      </c>
      <c r="BO2454" s="72">
        <v>103.196</v>
      </c>
      <c r="BP2454" s="12">
        <v>32.960999999999999</v>
      </c>
      <c r="BQ2454" s="72">
        <v>2.4089999999999998</v>
      </c>
      <c r="BR2454" s="72">
        <v>52.384999999999998</v>
      </c>
      <c r="BS2454" s="12">
        <v>73.179000000000002</v>
      </c>
      <c r="BT2454" s="72">
        <v>5.3479999999999999</v>
      </c>
      <c r="BU2454" s="72">
        <v>34.642000000000003</v>
      </c>
      <c r="BV2454" s="12">
        <v>1368.2449999999999</v>
      </c>
      <c r="BW2454" s="72">
        <v>100</v>
      </c>
      <c r="BX2454" s="72">
        <v>5.6509999999999998</v>
      </c>
      <c r="BY2454" s="13"/>
      <c r="BZ2454" s="13"/>
    </row>
    <row r="2455" spans="1:78" ht="12.75" customHeight="1">
      <c r="A2455" s="122" t="s">
        <v>65</v>
      </c>
      <c r="B2455" s="71" t="s">
        <v>71</v>
      </c>
      <c r="C2455" s="71" t="s">
        <v>24</v>
      </c>
      <c r="D2455" s="34">
        <v>43525</v>
      </c>
      <c r="E2455" s="12">
        <v>1045.827</v>
      </c>
      <c r="F2455" s="72">
        <v>86.460999999999999</v>
      </c>
      <c r="G2455" s="72">
        <v>8.0180000000000007</v>
      </c>
      <c r="H2455" s="12">
        <v>5.54</v>
      </c>
      <c r="I2455" s="72">
        <v>0.45800000000000002</v>
      </c>
      <c r="J2455" s="72">
        <v>104.845</v>
      </c>
      <c r="K2455" s="12">
        <v>0</v>
      </c>
      <c r="L2455" s="72">
        <v>0</v>
      </c>
      <c r="M2455" s="72">
        <v>0</v>
      </c>
      <c r="N2455" s="12">
        <v>5.54</v>
      </c>
      <c r="O2455" s="72">
        <v>0.45800000000000002</v>
      </c>
      <c r="P2455" s="72">
        <v>104.845</v>
      </c>
      <c r="Q2455" s="12">
        <v>0</v>
      </c>
      <c r="R2455" s="72">
        <v>0</v>
      </c>
      <c r="S2455" s="72">
        <v>0</v>
      </c>
      <c r="T2455" s="12">
        <v>5.54</v>
      </c>
      <c r="U2455" s="72">
        <v>0.45800000000000002</v>
      </c>
      <c r="V2455" s="72">
        <v>104.845</v>
      </c>
      <c r="W2455" s="12">
        <v>49.195</v>
      </c>
      <c r="X2455" s="72">
        <v>4.0670000000000002</v>
      </c>
      <c r="Y2455" s="72">
        <v>42.817999999999998</v>
      </c>
      <c r="Z2455" s="12">
        <v>54.734999999999999</v>
      </c>
      <c r="AA2455" s="72">
        <v>4.5250000000000004</v>
      </c>
      <c r="AB2455" s="72">
        <v>38.720999999999997</v>
      </c>
      <c r="AC2455" s="12">
        <v>1100.5619999999999</v>
      </c>
      <c r="AD2455" s="72">
        <v>90.986000000000004</v>
      </c>
      <c r="AE2455" s="72">
        <v>7.7910000000000004</v>
      </c>
      <c r="AF2455" s="12">
        <v>0</v>
      </c>
      <c r="AG2455" s="72">
        <v>0</v>
      </c>
      <c r="AH2455" s="72">
        <v>0</v>
      </c>
      <c r="AI2455" s="12">
        <v>43.127000000000002</v>
      </c>
      <c r="AJ2455" s="72">
        <v>3.5649999999999999</v>
      </c>
      <c r="AK2455" s="72">
        <v>78.953000000000003</v>
      </c>
      <c r="AL2455" s="12">
        <v>43.127000000000002</v>
      </c>
      <c r="AM2455" s="72">
        <v>3.5649999999999999</v>
      </c>
      <c r="AN2455" s="72">
        <v>78.953000000000003</v>
      </c>
      <c r="AO2455" s="12">
        <v>1143.6890000000001</v>
      </c>
      <c r="AP2455" s="72">
        <v>94.551000000000002</v>
      </c>
      <c r="AQ2455" s="72">
        <v>8.4429999999999996</v>
      </c>
      <c r="AR2455" s="12">
        <v>3.8580000000000001</v>
      </c>
      <c r="AS2455" s="72">
        <v>0.31900000000000001</v>
      </c>
      <c r="AT2455" s="72">
        <v>104.794</v>
      </c>
      <c r="AU2455" s="12">
        <v>0</v>
      </c>
      <c r="AV2455" s="72">
        <v>0</v>
      </c>
      <c r="AW2455" s="72">
        <v>0</v>
      </c>
      <c r="AX2455" s="12">
        <v>15.349</v>
      </c>
      <c r="AY2455" s="72">
        <v>1.2689999999999999</v>
      </c>
      <c r="AZ2455" s="72">
        <v>77.462000000000003</v>
      </c>
      <c r="BA2455" s="12">
        <v>15.349</v>
      </c>
      <c r="BB2455" s="72">
        <v>1.2689999999999999</v>
      </c>
      <c r="BC2455" s="72">
        <v>77.462000000000003</v>
      </c>
      <c r="BD2455" s="12">
        <v>31.273</v>
      </c>
      <c r="BE2455" s="72">
        <v>2.585</v>
      </c>
      <c r="BF2455" s="72">
        <v>73.221000000000004</v>
      </c>
      <c r="BG2455" s="12">
        <v>46.622999999999998</v>
      </c>
      <c r="BH2455" s="72">
        <v>3.8540000000000001</v>
      </c>
      <c r="BI2455" s="72">
        <v>52.765000000000001</v>
      </c>
      <c r="BJ2455" s="12">
        <v>9.0530000000000008</v>
      </c>
      <c r="BK2455" s="72">
        <v>0.748</v>
      </c>
      <c r="BL2455" s="72">
        <v>104.306</v>
      </c>
      <c r="BM2455" s="12">
        <v>6.3730000000000002</v>
      </c>
      <c r="BN2455" s="72">
        <v>0.52700000000000002</v>
      </c>
      <c r="BO2455" s="72">
        <v>116.429</v>
      </c>
      <c r="BP2455" s="12">
        <v>15.426</v>
      </c>
      <c r="BQ2455" s="72">
        <v>1.2749999999999999</v>
      </c>
      <c r="BR2455" s="72">
        <v>75.811999999999998</v>
      </c>
      <c r="BS2455" s="12">
        <v>65.906000000000006</v>
      </c>
      <c r="BT2455" s="72">
        <v>5.4489999999999998</v>
      </c>
      <c r="BU2455" s="72">
        <v>36.847999999999999</v>
      </c>
      <c r="BV2455" s="12">
        <v>1209.596</v>
      </c>
      <c r="BW2455" s="72">
        <v>100</v>
      </c>
      <c r="BX2455" s="72">
        <v>7.774</v>
      </c>
      <c r="BY2455" s="13"/>
      <c r="BZ2455" s="13"/>
    </row>
    <row r="2456" spans="1:78" ht="12.75" customHeight="1">
      <c r="A2456" s="122" t="s">
        <v>65</v>
      </c>
      <c r="B2456" s="71" t="s">
        <v>71</v>
      </c>
      <c r="C2456" s="71" t="s">
        <v>24</v>
      </c>
      <c r="D2456" s="34">
        <v>43617</v>
      </c>
      <c r="E2456" s="12">
        <v>1121.1859999999999</v>
      </c>
      <c r="F2456" s="72">
        <v>87.738</v>
      </c>
      <c r="G2456" s="72">
        <v>7.2460000000000004</v>
      </c>
      <c r="H2456" s="12">
        <v>3.8980000000000001</v>
      </c>
      <c r="I2456" s="72">
        <v>0.30499999999999999</v>
      </c>
      <c r="J2456" s="72">
        <v>103.44</v>
      </c>
      <c r="K2456" s="12">
        <v>13.069000000000001</v>
      </c>
      <c r="L2456" s="72">
        <v>1.0229999999999999</v>
      </c>
      <c r="M2456" s="72">
        <v>101.863</v>
      </c>
      <c r="N2456" s="12">
        <v>16.966000000000001</v>
      </c>
      <c r="O2456" s="72">
        <v>1.3280000000000001</v>
      </c>
      <c r="P2456" s="72">
        <v>79.754999999999995</v>
      </c>
      <c r="Q2456" s="12">
        <v>10.003</v>
      </c>
      <c r="R2456" s="72">
        <v>0.78300000000000003</v>
      </c>
      <c r="S2456" s="72">
        <v>106.81100000000001</v>
      </c>
      <c r="T2456" s="12">
        <v>26.969000000000001</v>
      </c>
      <c r="U2456" s="72">
        <v>2.11</v>
      </c>
      <c r="V2456" s="72">
        <v>63.603000000000002</v>
      </c>
      <c r="W2456" s="12">
        <v>69.515000000000001</v>
      </c>
      <c r="X2456" s="72">
        <v>5.44</v>
      </c>
      <c r="Y2456" s="72">
        <v>30.54</v>
      </c>
      <c r="Z2456" s="12">
        <v>96.484999999999999</v>
      </c>
      <c r="AA2456" s="72">
        <v>7.55</v>
      </c>
      <c r="AB2456" s="72">
        <v>27.274999999999999</v>
      </c>
      <c r="AC2456" s="12">
        <v>1217.67</v>
      </c>
      <c r="AD2456" s="72">
        <v>95.289000000000001</v>
      </c>
      <c r="AE2456" s="72">
        <v>7.3239999999999998</v>
      </c>
      <c r="AF2456" s="12">
        <v>0</v>
      </c>
      <c r="AG2456" s="72">
        <v>0</v>
      </c>
      <c r="AH2456" s="72">
        <v>0</v>
      </c>
      <c r="AI2456" s="12">
        <v>28.606000000000002</v>
      </c>
      <c r="AJ2456" s="72">
        <v>2.2389999999999999</v>
      </c>
      <c r="AK2456" s="72">
        <v>71.858999999999995</v>
      </c>
      <c r="AL2456" s="12">
        <v>28.606000000000002</v>
      </c>
      <c r="AM2456" s="72">
        <v>2.2389999999999999</v>
      </c>
      <c r="AN2456" s="72">
        <v>71.858999999999995</v>
      </c>
      <c r="AO2456" s="12">
        <v>1246.277</v>
      </c>
      <c r="AP2456" s="72">
        <v>97.527000000000001</v>
      </c>
      <c r="AQ2456" s="72">
        <v>7.0229999999999997</v>
      </c>
      <c r="AR2456" s="12">
        <v>0</v>
      </c>
      <c r="AS2456" s="72">
        <v>0</v>
      </c>
      <c r="AT2456" s="72">
        <v>0</v>
      </c>
      <c r="AU2456" s="12">
        <v>0</v>
      </c>
      <c r="AV2456" s="72">
        <v>0</v>
      </c>
      <c r="AW2456" s="72">
        <v>0</v>
      </c>
      <c r="AX2456" s="12">
        <v>0</v>
      </c>
      <c r="AY2456" s="72">
        <v>0</v>
      </c>
      <c r="AZ2456" s="72">
        <v>0</v>
      </c>
      <c r="BA2456" s="12">
        <v>0</v>
      </c>
      <c r="BB2456" s="72">
        <v>0</v>
      </c>
      <c r="BC2456" s="72">
        <v>0</v>
      </c>
      <c r="BD2456" s="12">
        <v>0</v>
      </c>
      <c r="BE2456" s="72">
        <v>0</v>
      </c>
      <c r="BF2456" s="72">
        <v>0</v>
      </c>
      <c r="BG2456" s="12">
        <v>0</v>
      </c>
      <c r="BH2456" s="72">
        <v>0</v>
      </c>
      <c r="BI2456" s="72">
        <v>0</v>
      </c>
      <c r="BJ2456" s="12">
        <v>31.6</v>
      </c>
      <c r="BK2456" s="72">
        <v>2.4729999999999999</v>
      </c>
      <c r="BL2456" s="72">
        <v>61.985999999999997</v>
      </c>
      <c r="BM2456" s="12">
        <v>0</v>
      </c>
      <c r="BN2456" s="72">
        <v>0</v>
      </c>
      <c r="BO2456" s="72">
        <v>0</v>
      </c>
      <c r="BP2456" s="12">
        <v>31.6</v>
      </c>
      <c r="BQ2456" s="72">
        <v>2.4729999999999999</v>
      </c>
      <c r="BR2456" s="72">
        <v>61.985999999999997</v>
      </c>
      <c r="BS2456" s="12">
        <v>31.6</v>
      </c>
      <c r="BT2456" s="72">
        <v>2.4729999999999999</v>
      </c>
      <c r="BU2456" s="72">
        <v>61.985999999999997</v>
      </c>
      <c r="BV2456" s="12">
        <v>1277.876</v>
      </c>
      <c r="BW2456" s="72">
        <v>100</v>
      </c>
      <c r="BX2456" s="72">
        <v>6.7510000000000003</v>
      </c>
      <c r="BY2456" s="13"/>
      <c r="BZ2456" s="13"/>
    </row>
    <row r="2457" spans="1:78" ht="12.75" customHeight="1">
      <c r="A2457" s="122" t="s">
        <v>65</v>
      </c>
      <c r="B2457" s="71" t="s">
        <v>71</v>
      </c>
      <c r="C2457" s="71" t="s">
        <v>24</v>
      </c>
      <c r="D2457" s="34">
        <v>44075</v>
      </c>
      <c r="E2457" s="12">
        <v>1072.914</v>
      </c>
      <c r="F2457" s="72">
        <v>85.489000000000004</v>
      </c>
      <c r="G2457" s="72">
        <v>8.5120000000000005</v>
      </c>
      <c r="H2457" s="12">
        <v>4.6710000000000003</v>
      </c>
      <c r="I2457" s="72">
        <v>0.372</v>
      </c>
      <c r="J2457" s="72">
        <v>85.444000000000003</v>
      </c>
      <c r="K2457" s="12">
        <v>15.422000000000001</v>
      </c>
      <c r="L2457" s="72">
        <v>1.2290000000000001</v>
      </c>
      <c r="M2457" s="72">
        <v>73.533000000000001</v>
      </c>
      <c r="N2457" s="12">
        <v>20.093</v>
      </c>
      <c r="O2457" s="72">
        <v>1.601</v>
      </c>
      <c r="P2457" s="72">
        <v>59.494</v>
      </c>
      <c r="Q2457" s="12">
        <v>14.343</v>
      </c>
      <c r="R2457" s="72">
        <v>1.143</v>
      </c>
      <c r="S2457" s="72">
        <v>119.381</v>
      </c>
      <c r="T2457" s="12">
        <v>34.435000000000002</v>
      </c>
      <c r="U2457" s="72">
        <v>2.7440000000000002</v>
      </c>
      <c r="V2457" s="72">
        <v>63.646000000000001</v>
      </c>
      <c r="W2457" s="12">
        <v>54.313000000000002</v>
      </c>
      <c r="X2457" s="72">
        <v>4.3280000000000003</v>
      </c>
      <c r="Y2457" s="72">
        <v>59.95</v>
      </c>
      <c r="Z2457" s="12">
        <v>88.748000000000005</v>
      </c>
      <c r="AA2457" s="72">
        <v>7.0709999999999997</v>
      </c>
      <c r="AB2457" s="72">
        <v>39.343000000000004</v>
      </c>
      <c r="AC2457" s="12">
        <v>1161.662</v>
      </c>
      <c r="AD2457" s="72">
        <v>92.56</v>
      </c>
      <c r="AE2457" s="72">
        <v>8.2880000000000003</v>
      </c>
      <c r="AF2457" s="12">
        <v>0</v>
      </c>
      <c r="AG2457" s="72">
        <v>0</v>
      </c>
      <c r="AH2457" s="72">
        <v>0</v>
      </c>
      <c r="AI2457" s="12">
        <v>14.057</v>
      </c>
      <c r="AJ2457" s="72">
        <v>1.1200000000000001</v>
      </c>
      <c r="AK2457" s="72">
        <v>71.7</v>
      </c>
      <c r="AL2457" s="12">
        <v>14.057</v>
      </c>
      <c r="AM2457" s="72">
        <v>1.1200000000000001</v>
      </c>
      <c r="AN2457" s="72">
        <v>71.7</v>
      </c>
      <c r="AO2457" s="12">
        <v>1175.7190000000001</v>
      </c>
      <c r="AP2457" s="72">
        <v>93.68</v>
      </c>
      <c r="AQ2457" s="72">
        <v>8.468</v>
      </c>
      <c r="AR2457" s="12">
        <v>0</v>
      </c>
      <c r="AS2457" s="72">
        <v>0</v>
      </c>
      <c r="AT2457" s="72">
        <v>0</v>
      </c>
      <c r="AU2457" s="12">
        <v>0</v>
      </c>
      <c r="AV2457" s="72">
        <v>0</v>
      </c>
      <c r="AW2457" s="72">
        <v>0</v>
      </c>
      <c r="AX2457" s="12">
        <v>13.746</v>
      </c>
      <c r="AY2457" s="72">
        <v>1.095</v>
      </c>
      <c r="AZ2457" s="72">
        <v>104.27</v>
      </c>
      <c r="BA2457" s="12">
        <v>13.746</v>
      </c>
      <c r="BB2457" s="72">
        <v>1.095</v>
      </c>
      <c r="BC2457" s="72">
        <v>104.27</v>
      </c>
      <c r="BD2457" s="12">
        <v>0.75</v>
      </c>
      <c r="BE2457" s="72">
        <v>0.06</v>
      </c>
      <c r="BF2457" s="72">
        <v>113.29900000000001</v>
      </c>
      <c r="BG2457" s="12">
        <v>14.496</v>
      </c>
      <c r="BH2457" s="72">
        <v>1.155</v>
      </c>
      <c r="BI2457" s="72">
        <v>98.435000000000002</v>
      </c>
      <c r="BJ2457" s="12">
        <v>54.543999999999997</v>
      </c>
      <c r="BK2457" s="72">
        <v>4.3460000000000001</v>
      </c>
      <c r="BL2457" s="72">
        <v>37.259</v>
      </c>
      <c r="BM2457" s="12">
        <v>10.276</v>
      </c>
      <c r="BN2457" s="72">
        <v>0.81899999999999995</v>
      </c>
      <c r="BO2457" s="72">
        <v>88.265000000000001</v>
      </c>
      <c r="BP2457" s="12">
        <v>64.819999999999993</v>
      </c>
      <c r="BQ2457" s="72">
        <v>5.165</v>
      </c>
      <c r="BR2457" s="72">
        <v>32.302999999999997</v>
      </c>
      <c r="BS2457" s="12">
        <v>79.316000000000003</v>
      </c>
      <c r="BT2457" s="72">
        <v>6.32</v>
      </c>
      <c r="BU2457" s="72">
        <v>23.31</v>
      </c>
      <c r="BV2457" s="12">
        <v>1255.0350000000001</v>
      </c>
      <c r="BW2457" s="72">
        <v>100</v>
      </c>
      <c r="BX2457" s="72">
        <v>7.54</v>
      </c>
      <c r="BY2457" s="13"/>
      <c r="BZ2457" s="13"/>
    </row>
    <row r="2458" spans="1:78" ht="12.75" customHeight="1">
      <c r="A2458" s="122" t="s">
        <v>65</v>
      </c>
      <c r="B2458" s="71" t="s">
        <v>71</v>
      </c>
      <c r="C2458" s="71" t="s">
        <v>24</v>
      </c>
      <c r="D2458" s="34">
        <v>44166</v>
      </c>
      <c r="E2458" s="12">
        <v>1128.68</v>
      </c>
      <c r="F2458" s="72">
        <v>83.795000000000002</v>
      </c>
      <c r="G2458" s="72">
        <v>8.2970000000000006</v>
      </c>
      <c r="H2458" s="12">
        <v>30.43</v>
      </c>
      <c r="I2458" s="72">
        <v>2.2589999999999999</v>
      </c>
      <c r="J2458" s="72">
        <v>64.251999999999995</v>
      </c>
      <c r="K2458" s="12">
        <v>10.217000000000001</v>
      </c>
      <c r="L2458" s="72">
        <v>0.75900000000000001</v>
      </c>
      <c r="M2458" s="72">
        <v>107.629</v>
      </c>
      <c r="N2458" s="12">
        <v>40.646999999999998</v>
      </c>
      <c r="O2458" s="72">
        <v>3.0179999999999998</v>
      </c>
      <c r="P2458" s="72">
        <v>50.773000000000003</v>
      </c>
      <c r="Q2458" s="12">
        <v>0</v>
      </c>
      <c r="R2458" s="72">
        <v>0</v>
      </c>
      <c r="S2458" s="72">
        <v>0</v>
      </c>
      <c r="T2458" s="12">
        <v>40.646999999999998</v>
      </c>
      <c r="U2458" s="72">
        <v>3.0179999999999998</v>
      </c>
      <c r="V2458" s="72">
        <v>50.773000000000003</v>
      </c>
      <c r="W2458" s="12">
        <v>37.793999999999997</v>
      </c>
      <c r="X2458" s="72">
        <v>2.806</v>
      </c>
      <c r="Y2458" s="72">
        <v>53.488</v>
      </c>
      <c r="Z2458" s="12">
        <v>78.441000000000003</v>
      </c>
      <c r="AA2458" s="72">
        <v>5.8239999999999998</v>
      </c>
      <c r="AB2458" s="72">
        <v>40.667000000000002</v>
      </c>
      <c r="AC2458" s="12">
        <v>1207.1210000000001</v>
      </c>
      <c r="AD2458" s="72">
        <v>89.619</v>
      </c>
      <c r="AE2458" s="72">
        <v>8.2149999999999999</v>
      </c>
      <c r="AF2458" s="12">
        <v>0</v>
      </c>
      <c r="AG2458" s="72">
        <v>0</v>
      </c>
      <c r="AH2458" s="72">
        <v>0</v>
      </c>
      <c r="AI2458" s="12">
        <v>80.938000000000002</v>
      </c>
      <c r="AJ2458" s="72">
        <v>6.0090000000000003</v>
      </c>
      <c r="AK2458" s="72">
        <v>35.817999999999998</v>
      </c>
      <c r="AL2458" s="12">
        <v>80.938000000000002</v>
      </c>
      <c r="AM2458" s="72">
        <v>6.0090000000000003</v>
      </c>
      <c r="AN2458" s="72">
        <v>35.817999999999998</v>
      </c>
      <c r="AO2458" s="12">
        <v>1288.06</v>
      </c>
      <c r="AP2458" s="72">
        <v>95.628</v>
      </c>
      <c r="AQ2458" s="72">
        <v>8.5359999999999996</v>
      </c>
      <c r="AR2458" s="12">
        <v>13.414</v>
      </c>
      <c r="AS2458" s="72">
        <v>0.996</v>
      </c>
      <c r="AT2458" s="72">
        <v>105.55500000000001</v>
      </c>
      <c r="AU2458" s="12">
        <v>0</v>
      </c>
      <c r="AV2458" s="72">
        <v>0</v>
      </c>
      <c r="AW2458" s="72">
        <v>0</v>
      </c>
      <c r="AX2458" s="12">
        <v>24.986000000000001</v>
      </c>
      <c r="AY2458" s="72">
        <v>1.855</v>
      </c>
      <c r="AZ2458" s="72">
        <v>70.588999999999999</v>
      </c>
      <c r="BA2458" s="12">
        <v>24.986000000000001</v>
      </c>
      <c r="BB2458" s="72">
        <v>1.855</v>
      </c>
      <c r="BC2458" s="72">
        <v>70.588999999999999</v>
      </c>
      <c r="BD2458" s="12">
        <v>0</v>
      </c>
      <c r="BE2458" s="72">
        <v>0</v>
      </c>
      <c r="BF2458" s="72">
        <v>0</v>
      </c>
      <c r="BG2458" s="12">
        <v>24.986000000000001</v>
      </c>
      <c r="BH2458" s="72">
        <v>1.855</v>
      </c>
      <c r="BI2458" s="72">
        <v>70.588999999999999</v>
      </c>
      <c r="BJ2458" s="12">
        <v>15.191000000000001</v>
      </c>
      <c r="BK2458" s="72">
        <v>1.1279999999999999</v>
      </c>
      <c r="BL2458" s="72">
        <v>75.046999999999997</v>
      </c>
      <c r="BM2458" s="12">
        <v>5.3029999999999999</v>
      </c>
      <c r="BN2458" s="72">
        <v>0.39400000000000002</v>
      </c>
      <c r="BO2458" s="72">
        <v>116.43600000000001</v>
      </c>
      <c r="BP2458" s="12">
        <v>20.494</v>
      </c>
      <c r="BQ2458" s="72">
        <v>1.5209999999999999</v>
      </c>
      <c r="BR2458" s="72">
        <v>65.233000000000004</v>
      </c>
      <c r="BS2458" s="12">
        <v>58.893999999999998</v>
      </c>
      <c r="BT2458" s="72">
        <v>4.3719999999999999</v>
      </c>
      <c r="BU2458" s="72">
        <v>44.988999999999997</v>
      </c>
      <c r="BV2458" s="12">
        <v>1346.953</v>
      </c>
      <c r="BW2458" s="72">
        <v>100</v>
      </c>
      <c r="BX2458" s="72">
        <v>8.2200000000000006</v>
      </c>
      <c r="BY2458" s="13"/>
      <c r="BZ2458" s="13"/>
    </row>
    <row r="2459" spans="1:78" ht="12.75" customHeight="1">
      <c r="A2459" s="122" t="s">
        <v>65</v>
      </c>
      <c r="B2459" s="71" t="s">
        <v>71</v>
      </c>
      <c r="C2459" s="71" t="s">
        <v>24</v>
      </c>
      <c r="D2459" s="34">
        <v>44256</v>
      </c>
      <c r="E2459" s="12">
        <v>1119.114</v>
      </c>
      <c r="F2459" s="72">
        <v>85.932000000000002</v>
      </c>
      <c r="G2459" s="72">
        <v>6.3559999999999999</v>
      </c>
      <c r="H2459" s="12">
        <v>11.708</v>
      </c>
      <c r="I2459" s="72">
        <v>0.89900000000000002</v>
      </c>
      <c r="J2459" s="72">
        <v>67.602000000000004</v>
      </c>
      <c r="K2459" s="12">
        <v>14.587</v>
      </c>
      <c r="L2459" s="72">
        <v>1.1200000000000001</v>
      </c>
      <c r="M2459" s="72">
        <v>86.085999999999999</v>
      </c>
      <c r="N2459" s="12">
        <v>26.295000000000002</v>
      </c>
      <c r="O2459" s="72">
        <v>2.0190000000000001</v>
      </c>
      <c r="P2459" s="72">
        <v>55.154000000000003</v>
      </c>
      <c r="Q2459" s="12">
        <v>0</v>
      </c>
      <c r="R2459" s="72">
        <v>0</v>
      </c>
      <c r="S2459" s="72">
        <v>0</v>
      </c>
      <c r="T2459" s="12">
        <v>26.295000000000002</v>
      </c>
      <c r="U2459" s="72">
        <v>2.0190000000000001</v>
      </c>
      <c r="V2459" s="72">
        <v>55.154000000000003</v>
      </c>
      <c r="W2459" s="12">
        <v>76.67</v>
      </c>
      <c r="X2459" s="72">
        <v>5.8869999999999996</v>
      </c>
      <c r="Y2459" s="72">
        <v>38.136000000000003</v>
      </c>
      <c r="Z2459" s="12">
        <v>102.965</v>
      </c>
      <c r="AA2459" s="72">
        <v>7.9059999999999997</v>
      </c>
      <c r="AB2459" s="72">
        <v>38.665999999999997</v>
      </c>
      <c r="AC2459" s="12">
        <v>1222.079</v>
      </c>
      <c r="AD2459" s="72">
        <v>93.837999999999994</v>
      </c>
      <c r="AE2459" s="72">
        <v>5.9859999999999998</v>
      </c>
      <c r="AF2459" s="12">
        <v>0</v>
      </c>
      <c r="AG2459" s="72">
        <v>0</v>
      </c>
      <c r="AH2459" s="72">
        <v>0</v>
      </c>
      <c r="AI2459" s="12">
        <v>22.300999999999998</v>
      </c>
      <c r="AJ2459" s="72">
        <v>1.712</v>
      </c>
      <c r="AK2459" s="72">
        <v>99.534000000000006</v>
      </c>
      <c r="AL2459" s="12">
        <v>22.300999999999998</v>
      </c>
      <c r="AM2459" s="72">
        <v>1.712</v>
      </c>
      <c r="AN2459" s="72">
        <v>99.534000000000006</v>
      </c>
      <c r="AO2459" s="12">
        <v>1244.3800000000001</v>
      </c>
      <c r="AP2459" s="72">
        <v>95.551000000000002</v>
      </c>
      <c r="AQ2459" s="72">
        <v>5.3710000000000004</v>
      </c>
      <c r="AR2459" s="12">
        <v>4.5620000000000003</v>
      </c>
      <c r="AS2459" s="72">
        <v>0.35</v>
      </c>
      <c r="AT2459" s="72">
        <v>104.84099999999999</v>
      </c>
      <c r="AU2459" s="12">
        <v>0</v>
      </c>
      <c r="AV2459" s="72">
        <v>0</v>
      </c>
      <c r="AW2459" s="72">
        <v>0</v>
      </c>
      <c r="AX2459" s="12">
        <v>0</v>
      </c>
      <c r="AY2459" s="72">
        <v>0</v>
      </c>
      <c r="AZ2459" s="72">
        <v>0</v>
      </c>
      <c r="BA2459" s="12">
        <v>0</v>
      </c>
      <c r="BB2459" s="72">
        <v>0</v>
      </c>
      <c r="BC2459" s="72">
        <v>0</v>
      </c>
      <c r="BD2459" s="12">
        <v>9.4019999999999992</v>
      </c>
      <c r="BE2459" s="72">
        <v>0.72199999999999998</v>
      </c>
      <c r="BF2459" s="72">
        <v>109.751</v>
      </c>
      <c r="BG2459" s="12">
        <v>9.4019999999999992</v>
      </c>
      <c r="BH2459" s="72">
        <v>0.72199999999999998</v>
      </c>
      <c r="BI2459" s="72">
        <v>109.751</v>
      </c>
      <c r="BJ2459" s="12">
        <v>28.896000000000001</v>
      </c>
      <c r="BK2459" s="72">
        <v>2.2189999999999999</v>
      </c>
      <c r="BL2459" s="72">
        <v>60.319000000000003</v>
      </c>
      <c r="BM2459" s="12">
        <v>15.081</v>
      </c>
      <c r="BN2459" s="72">
        <v>1.1579999999999999</v>
      </c>
      <c r="BO2459" s="72">
        <v>104.285</v>
      </c>
      <c r="BP2459" s="12">
        <v>43.976999999999997</v>
      </c>
      <c r="BQ2459" s="72">
        <v>3.3769999999999998</v>
      </c>
      <c r="BR2459" s="72">
        <v>50.262999999999998</v>
      </c>
      <c r="BS2459" s="12">
        <v>57.941000000000003</v>
      </c>
      <c r="BT2459" s="72">
        <v>4.4489999999999998</v>
      </c>
      <c r="BU2459" s="72">
        <v>48.337000000000003</v>
      </c>
      <c r="BV2459" s="12">
        <v>1302.3209999999999</v>
      </c>
      <c r="BW2459" s="72">
        <v>100</v>
      </c>
      <c r="BX2459" s="72">
        <v>5.3520000000000003</v>
      </c>
      <c r="BY2459" s="13"/>
      <c r="BZ2459" s="13"/>
    </row>
    <row r="2460" spans="1:78" ht="12.75" customHeight="1">
      <c r="A2460" s="122" t="s">
        <v>65</v>
      </c>
      <c r="B2460" s="71" t="s">
        <v>71</v>
      </c>
      <c r="C2460" s="71" t="s">
        <v>24</v>
      </c>
      <c r="D2460" s="34">
        <v>44348</v>
      </c>
      <c r="E2460" s="12">
        <v>941.45299999999997</v>
      </c>
      <c r="F2460" s="72">
        <v>81.135000000000005</v>
      </c>
      <c r="G2460" s="72">
        <v>9.5670000000000002</v>
      </c>
      <c r="H2460" s="12">
        <v>8.7059999999999995</v>
      </c>
      <c r="I2460" s="72">
        <v>0.75</v>
      </c>
      <c r="J2460" s="72">
        <v>103.851</v>
      </c>
      <c r="K2460" s="12">
        <v>28.454999999999998</v>
      </c>
      <c r="L2460" s="72">
        <v>2.452</v>
      </c>
      <c r="M2460" s="72">
        <v>66.753</v>
      </c>
      <c r="N2460" s="12">
        <v>37.161999999999999</v>
      </c>
      <c r="O2460" s="72">
        <v>3.2029999999999998</v>
      </c>
      <c r="P2460" s="72">
        <v>55.930999999999997</v>
      </c>
      <c r="Q2460" s="12">
        <v>10.256</v>
      </c>
      <c r="R2460" s="72">
        <v>0.88400000000000001</v>
      </c>
      <c r="S2460" s="72">
        <v>102.31100000000001</v>
      </c>
      <c r="T2460" s="12">
        <v>47.417999999999999</v>
      </c>
      <c r="U2460" s="72">
        <v>4.0869999999999997</v>
      </c>
      <c r="V2460" s="72">
        <v>56.000999999999998</v>
      </c>
      <c r="W2460" s="12">
        <v>69.884</v>
      </c>
      <c r="X2460" s="72">
        <v>6.0229999999999997</v>
      </c>
      <c r="Y2460" s="72">
        <v>44.921999999999997</v>
      </c>
      <c r="Z2460" s="12">
        <v>117.30200000000001</v>
      </c>
      <c r="AA2460" s="72">
        <v>10.109</v>
      </c>
      <c r="AB2460" s="72">
        <v>33.582000000000001</v>
      </c>
      <c r="AC2460" s="12">
        <v>1058.7560000000001</v>
      </c>
      <c r="AD2460" s="72">
        <v>91.244</v>
      </c>
      <c r="AE2460" s="72">
        <v>8.9860000000000007</v>
      </c>
      <c r="AF2460" s="12">
        <v>9.4190000000000005</v>
      </c>
      <c r="AG2460" s="72">
        <v>0.81200000000000006</v>
      </c>
      <c r="AH2460" s="72">
        <v>121.33</v>
      </c>
      <c r="AI2460" s="12">
        <v>23.274999999999999</v>
      </c>
      <c r="AJ2460" s="72">
        <v>2.0059999999999998</v>
      </c>
      <c r="AK2460" s="72">
        <v>61.411000000000001</v>
      </c>
      <c r="AL2460" s="12">
        <v>32.694000000000003</v>
      </c>
      <c r="AM2460" s="72">
        <v>2.8180000000000001</v>
      </c>
      <c r="AN2460" s="72">
        <v>51.75</v>
      </c>
      <c r="AO2460" s="12">
        <v>1091.4490000000001</v>
      </c>
      <c r="AP2460" s="72">
        <v>94.061999999999998</v>
      </c>
      <c r="AQ2460" s="72">
        <v>8.9109999999999996</v>
      </c>
      <c r="AR2460" s="12">
        <v>0</v>
      </c>
      <c r="AS2460" s="72">
        <v>0</v>
      </c>
      <c r="AT2460" s="72">
        <v>0</v>
      </c>
      <c r="AU2460" s="12">
        <v>0</v>
      </c>
      <c r="AV2460" s="72">
        <v>0</v>
      </c>
      <c r="AW2460" s="72">
        <v>0</v>
      </c>
      <c r="AX2460" s="12">
        <v>2.39</v>
      </c>
      <c r="AY2460" s="72">
        <v>0.20599999999999999</v>
      </c>
      <c r="AZ2460" s="72">
        <v>110.77</v>
      </c>
      <c r="BA2460" s="12">
        <v>2.39</v>
      </c>
      <c r="BB2460" s="72">
        <v>0.20599999999999999</v>
      </c>
      <c r="BC2460" s="72">
        <v>110.77</v>
      </c>
      <c r="BD2460" s="12">
        <v>0</v>
      </c>
      <c r="BE2460" s="72">
        <v>0</v>
      </c>
      <c r="BF2460" s="72">
        <v>0</v>
      </c>
      <c r="BG2460" s="12">
        <v>2.39</v>
      </c>
      <c r="BH2460" s="72">
        <v>0.20599999999999999</v>
      </c>
      <c r="BI2460" s="72">
        <v>110.77</v>
      </c>
      <c r="BJ2460" s="12">
        <v>44.743000000000002</v>
      </c>
      <c r="BK2460" s="72">
        <v>3.8559999999999999</v>
      </c>
      <c r="BL2460" s="72">
        <v>48.981000000000002</v>
      </c>
      <c r="BM2460" s="12">
        <v>21.771999999999998</v>
      </c>
      <c r="BN2460" s="72">
        <v>1.8759999999999999</v>
      </c>
      <c r="BO2460" s="72">
        <v>114.786</v>
      </c>
      <c r="BP2460" s="12">
        <v>66.515000000000001</v>
      </c>
      <c r="BQ2460" s="72">
        <v>5.7320000000000002</v>
      </c>
      <c r="BR2460" s="72">
        <v>50.011000000000003</v>
      </c>
      <c r="BS2460" s="12">
        <v>68.906000000000006</v>
      </c>
      <c r="BT2460" s="72">
        <v>5.9379999999999997</v>
      </c>
      <c r="BU2460" s="72">
        <v>48.170999999999999</v>
      </c>
      <c r="BV2460" s="12">
        <v>1160.355</v>
      </c>
      <c r="BW2460" s="72">
        <v>100</v>
      </c>
      <c r="BX2460" s="72">
        <v>9.02</v>
      </c>
      <c r="BY2460" s="13"/>
      <c r="BZ2460" s="13"/>
    </row>
    <row r="2461" spans="1:78" ht="12.75" customHeight="1">
      <c r="A2461" s="122" t="s">
        <v>65</v>
      </c>
      <c r="B2461" s="71" t="s">
        <v>71</v>
      </c>
      <c r="C2461" s="71" t="s">
        <v>24</v>
      </c>
      <c r="D2461" s="34">
        <v>44805</v>
      </c>
      <c r="E2461" s="12">
        <v>1035.8599999999999</v>
      </c>
      <c r="F2461" s="72">
        <v>87.364999999999995</v>
      </c>
      <c r="G2461" s="72">
        <v>9.59</v>
      </c>
      <c r="H2461" s="12">
        <v>18.788</v>
      </c>
      <c r="I2461" s="72">
        <v>1.585</v>
      </c>
      <c r="J2461" s="72">
        <v>71.076999999999998</v>
      </c>
      <c r="K2461" s="12">
        <v>10.67</v>
      </c>
      <c r="L2461" s="72">
        <v>0.9</v>
      </c>
      <c r="M2461" s="72">
        <v>105.753</v>
      </c>
      <c r="N2461" s="12">
        <v>29.457999999999998</v>
      </c>
      <c r="O2461" s="72">
        <v>2.4849999999999999</v>
      </c>
      <c r="P2461" s="72">
        <v>57.476999999999997</v>
      </c>
      <c r="Q2461" s="12">
        <v>0</v>
      </c>
      <c r="R2461" s="72">
        <v>0</v>
      </c>
      <c r="S2461" s="72">
        <v>0</v>
      </c>
      <c r="T2461" s="12">
        <v>29.457999999999998</v>
      </c>
      <c r="U2461" s="72">
        <v>2.4849999999999999</v>
      </c>
      <c r="V2461" s="72">
        <v>57.476999999999997</v>
      </c>
      <c r="W2461" s="12">
        <v>83.02</v>
      </c>
      <c r="X2461" s="72">
        <v>7.0019999999999998</v>
      </c>
      <c r="Y2461" s="72">
        <v>32.944000000000003</v>
      </c>
      <c r="Z2461" s="12">
        <v>112.47799999999999</v>
      </c>
      <c r="AA2461" s="72">
        <v>9.4860000000000007</v>
      </c>
      <c r="AB2461" s="72">
        <v>27.414000000000001</v>
      </c>
      <c r="AC2461" s="12">
        <v>1148.338</v>
      </c>
      <c r="AD2461" s="72">
        <v>96.852000000000004</v>
      </c>
      <c r="AE2461" s="72">
        <v>10.047000000000001</v>
      </c>
      <c r="AF2461" s="12">
        <v>0</v>
      </c>
      <c r="AG2461" s="72">
        <v>0</v>
      </c>
      <c r="AH2461" s="72">
        <v>0</v>
      </c>
      <c r="AI2461" s="12">
        <v>10.509</v>
      </c>
      <c r="AJ2461" s="72">
        <v>0.88600000000000001</v>
      </c>
      <c r="AK2461" s="72">
        <v>142.56800000000001</v>
      </c>
      <c r="AL2461" s="12">
        <v>10.509</v>
      </c>
      <c r="AM2461" s="72">
        <v>0.88600000000000001</v>
      </c>
      <c r="AN2461" s="72">
        <v>142.56800000000001</v>
      </c>
      <c r="AO2461" s="12">
        <v>1158.847</v>
      </c>
      <c r="AP2461" s="72">
        <v>97.738</v>
      </c>
      <c r="AQ2461" s="72">
        <v>9.9320000000000004</v>
      </c>
      <c r="AR2461" s="12">
        <v>0</v>
      </c>
      <c r="AS2461" s="72">
        <v>0</v>
      </c>
      <c r="AT2461" s="72">
        <v>0</v>
      </c>
      <c r="AU2461" s="12">
        <v>0</v>
      </c>
      <c r="AV2461" s="72">
        <v>0</v>
      </c>
      <c r="AW2461" s="72">
        <v>0</v>
      </c>
      <c r="AX2461" s="12">
        <v>0</v>
      </c>
      <c r="AY2461" s="72">
        <v>0</v>
      </c>
      <c r="AZ2461" s="72">
        <v>0</v>
      </c>
      <c r="BA2461" s="12">
        <v>0</v>
      </c>
      <c r="BB2461" s="72">
        <v>0</v>
      </c>
      <c r="BC2461" s="72">
        <v>0</v>
      </c>
      <c r="BD2461" s="12">
        <v>0</v>
      </c>
      <c r="BE2461" s="72">
        <v>0</v>
      </c>
      <c r="BF2461" s="72">
        <v>0</v>
      </c>
      <c r="BG2461" s="12">
        <v>0</v>
      </c>
      <c r="BH2461" s="72">
        <v>0</v>
      </c>
      <c r="BI2461" s="72">
        <v>0</v>
      </c>
      <c r="BJ2461" s="12">
        <v>26.821000000000002</v>
      </c>
      <c r="BK2461" s="72">
        <v>2.262</v>
      </c>
      <c r="BL2461" s="72">
        <v>75.736999999999995</v>
      </c>
      <c r="BM2461" s="12">
        <v>0</v>
      </c>
      <c r="BN2461" s="72">
        <v>0</v>
      </c>
      <c r="BO2461" s="72">
        <v>0</v>
      </c>
      <c r="BP2461" s="12">
        <v>26.821000000000002</v>
      </c>
      <c r="BQ2461" s="72">
        <v>2.262</v>
      </c>
      <c r="BR2461" s="72">
        <v>75.736999999999995</v>
      </c>
      <c r="BS2461" s="12">
        <v>26.821000000000002</v>
      </c>
      <c r="BT2461" s="72">
        <v>2.262</v>
      </c>
      <c r="BU2461" s="72">
        <v>75.736999999999995</v>
      </c>
      <c r="BV2461" s="12">
        <v>1185.6679999999999</v>
      </c>
      <c r="BW2461" s="72">
        <v>100</v>
      </c>
      <c r="BX2461" s="72">
        <v>9.6389999999999993</v>
      </c>
      <c r="BY2461" s="13"/>
      <c r="BZ2461" s="13"/>
    </row>
    <row r="2462" spans="1:78" ht="12.75" customHeight="1">
      <c r="A2462" s="122" t="s">
        <v>65</v>
      </c>
      <c r="B2462" s="71" t="s">
        <v>71</v>
      </c>
      <c r="C2462" s="71" t="s">
        <v>24</v>
      </c>
      <c r="D2462" s="34">
        <v>44896</v>
      </c>
      <c r="E2462" s="12">
        <v>938.02300000000002</v>
      </c>
      <c r="F2462" s="72">
        <v>78.793000000000006</v>
      </c>
      <c r="G2462" s="72">
        <v>9.4719999999999995</v>
      </c>
      <c r="H2462" s="12">
        <v>52.366</v>
      </c>
      <c r="I2462" s="72">
        <v>4.399</v>
      </c>
      <c r="J2462" s="72">
        <v>64.688000000000002</v>
      </c>
      <c r="K2462" s="12">
        <v>1.901</v>
      </c>
      <c r="L2462" s="72">
        <v>0.16</v>
      </c>
      <c r="M2462" s="72">
        <v>111.111</v>
      </c>
      <c r="N2462" s="12">
        <v>54.268000000000001</v>
      </c>
      <c r="O2462" s="72">
        <v>4.5579999999999998</v>
      </c>
      <c r="P2462" s="72">
        <v>62.54</v>
      </c>
      <c r="Q2462" s="12">
        <v>0</v>
      </c>
      <c r="R2462" s="72">
        <v>0</v>
      </c>
      <c r="S2462" s="72">
        <v>0</v>
      </c>
      <c r="T2462" s="12">
        <v>54.268000000000001</v>
      </c>
      <c r="U2462" s="72">
        <v>4.5579999999999998</v>
      </c>
      <c r="V2462" s="72">
        <v>62.54</v>
      </c>
      <c r="W2462" s="12">
        <v>86.91</v>
      </c>
      <c r="X2462" s="72">
        <v>7.3</v>
      </c>
      <c r="Y2462" s="72">
        <v>40.015000000000001</v>
      </c>
      <c r="Z2462" s="12">
        <v>141.178</v>
      </c>
      <c r="AA2462" s="72">
        <v>11.859</v>
      </c>
      <c r="AB2462" s="72">
        <v>18.16</v>
      </c>
      <c r="AC2462" s="12">
        <v>1079.201</v>
      </c>
      <c r="AD2462" s="72">
        <v>90.650999999999996</v>
      </c>
      <c r="AE2462" s="72">
        <v>8.3780000000000001</v>
      </c>
      <c r="AF2462" s="12">
        <v>0</v>
      </c>
      <c r="AG2462" s="72">
        <v>0</v>
      </c>
      <c r="AH2462" s="72">
        <v>0</v>
      </c>
      <c r="AI2462" s="12">
        <v>5.7</v>
      </c>
      <c r="AJ2462" s="72">
        <v>0.47899999999999998</v>
      </c>
      <c r="AK2462" s="72">
        <v>135.14099999999999</v>
      </c>
      <c r="AL2462" s="12">
        <v>5.7</v>
      </c>
      <c r="AM2462" s="72">
        <v>0.47899999999999998</v>
      </c>
      <c r="AN2462" s="72">
        <v>135.14099999999999</v>
      </c>
      <c r="AO2462" s="12">
        <v>1084.9010000000001</v>
      </c>
      <c r="AP2462" s="72">
        <v>91.13</v>
      </c>
      <c r="AQ2462" s="72">
        <v>8.1590000000000007</v>
      </c>
      <c r="AR2462" s="12">
        <v>9.0589999999999993</v>
      </c>
      <c r="AS2462" s="72">
        <v>0.76100000000000001</v>
      </c>
      <c r="AT2462" s="72">
        <v>107.352</v>
      </c>
      <c r="AU2462" s="12">
        <v>0</v>
      </c>
      <c r="AV2462" s="72">
        <v>0</v>
      </c>
      <c r="AW2462" s="72">
        <v>0</v>
      </c>
      <c r="AX2462" s="12">
        <v>23.885999999999999</v>
      </c>
      <c r="AY2462" s="72">
        <v>2.0059999999999998</v>
      </c>
      <c r="AZ2462" s="72">
        <v>65.917000000000002</v>
      </c>
      <c r="BA2462" s="12">
        <v>23.885999999999999</v>
      </c>
      <c r="BB2462" s="72">
        <v>2.0059999999999998</v>
      </c>
      <c r="BC2462" s="72">
        <v>65.917000000000002</v>
      </c>
      <c r="BD2462" s="12">
        <v>18.545999999999999</v>
      </c>
      <c r="BE2462" s="72">
        <v>1.5580000000000001</v>
      </c>
      <c r="BF2462" s="72">
        <v>83.567999999999998</v>
      </c>
      <c r="BG2462" s="12">
        <v>42.432000000000002</v>
      </c>
      <c r="BH2462" s="72">
        <v>3.5640000000000001</v>
      </c>
      <c r="BI2462" s="72">
        <v>50.915999999999997</v>
      </c>
      <c r="BJ2462" s="12">
        <v>49.939</v>
      </c>
      <c r="BK2462" s="72">
        <v>4.1950000000000003</v>
      </c>
      <c r="BL2462" s="72">
        <v>38.918999999999997</v>
      </c>
      <c r="BM2462" s="12">
        <v>4.165</v>
      </c>
      <c r="BN2462" s="72">
        <v>0.35</v>
      </c>
      <c r="BO2462" s="72">
        <v>101.08199999999999</v>
      </c>
      <c r="BP2462" s="12">
        <v>54.103999999999999</v>
      </c>
      <c r="BQ2462" s="72">
        <v>4.5449999999999999</v>
      </c>
      <c r="BR2462" s="72">
        <v>37.771999999999998</v>
      </c>
      <c r="BS2462" s="12">
        <v>105.595</v>
      </c>
      <c r="BT2462" s="72">
        <v>8.8699999999999992</v>
      </c>
      <c r="BU2462" s="72">
        <v>26.452999999999999</v>
      </c>
      <c r="BV2462" s="12">
        <v>1190.4970000000001</v>
      </c>
      <c r="BW2462" s="72">
        <v>100</v>
      </c>
      <c r="BX2462" s="72">
        <v>8.2840000000000007</v>
      </c>
      <c r="BY2462" s="13"/>
      <c r="BZ2462" s="13"/>
    </row>
    <row r="2463" spans="1:78" ht="12.75" customHeight="1">
      <c r="A2463" s="122" t="s">
        <v>65</v>
      </c>
      <c r="B2463" s="71" t="s">
        <v>71</v>
      </c>
      <c r="C2463" s="71" t="s">
        <v>24</v>
      </c>
      <c r="D2463" s="34">
        <v>44986</v>
      </c>
      <c r="E2463" s="12">
        <v>1132.5429999999999</v>
      </c>
      <c r="F2463" s="72">
        <v>90.525999999999996</v>
      </c>
      <c r="G2463" s="72">
        <v>5.1749999999999998</v>
      </c>
      <c r="H2463" s="12">
        <v>6.4480000000000004</v>
      </c>
      <c r="I2463" s="72">
        <v>0.51500000000000001</v>
      </c>
      <c r="J2463" s="72">
        <v>103.655</v>
      </c>
      <c r="K2463" s="12">
        <v>7.44</v>
      </c>
      <c r="L2463" s="72">
        <v>0.59499999999999997</v>
      </c>
      <c r="M2463" s="72">
        <v>73.712999999999994</v>
      </c>
      <c r="N2463" s="12">
        <v>13.887</v>
      </c>
      <c r="O2463" s="72">
        <v>1.1100000000000001</v>
      </c>
      <c r="P2463" s="72">
        <v>58.796999999999997</v>
      </c>
      <c r="Q2463" s="12">
        <v>7.58</v>
      </c>
      <c r="R2463" s="72">
        <v>0.60599999999999998</v>
      </c>
      <c r="S2463" s="72">
        <v>66.692999999999998</v>
      </c>
      <c r="T2463" s="12">
        <v>21.466999999999999</v>
      </c>
      <c r="U2463" s="72">
        <v>1.716</v>
      </c>
      <c r="V2463" s="72">
        <v>51.433</v>
      </c>
      <c r="W2463" s="12">
        <v>30.905000000000001</v>
      </c>
      <c r="X2463" s="72">
        <v>2.4700000000000002</v>
      </c>
      <c r="Y2463" s="72">
        <v>37.134999999999998</v>
      </c>
      <c r="Z2463" s="12">
        <v>52.372</v>
      </c>
      <c r="AA2463" s="72">
        <v>4.1859999999999999</v>
      </c>
      <c r="AB2463" s="72">
        <v>32.201000000000001</v>
      </c>
      <c r="AC2463" s="12">
        <v>1184.915</v>
      </c>
      <c r="AD2463" s="72">
        <v>94.712000000000003</v>
      </c>
      <c r="AE2463" s="72">
        <v>4.7709999999999999</v>
      </c>
      <c r="AF2463" s="12">
        <v>0</v>
      </c>
      <c r="AG2463" s="72">
        <v>0</v>
      </c>
      <c r="AH2463" s="72">
        <v>0</v>
      </c>
      <c r="AI2463" s="12">
        <v>0</v>
      </c>
      <c r="AJ2463" s="72">
        <v>0</v>
      </c>
      <c r="AK2463" s="72">
        <v>0</v>
      </c>
      <c r="AL2463" s="12">
        <v>0</v>
      </c>
      <c r="AM2463" s="72">
        <v>0</v>
      </c>
      <c r="AN2463" s="72">
        <v>0</v>
      </c>
      <c r="AO2463" s="12">
        <v>1184.915</v>
      </c>
      <c r="AP2463" s="72">
        <v>94.712000000000003</v>
      </c>
      <c r="AQ2463" s="72">
        <v>4.7709999999999999</v>
      </c>
      <c r="AR2463" s="12">
        <v>15.726000000000001</v>
      </c>
      <c r="AS2463" s="72">
        <v>1.2569999999999999</v>
      </c>
      <c r="AT2463" s="72">
        <v>57.862000000000002</v>
      </c>
      <c r="AU2463" s="12">
        <v>0</v>
      </c>
      <c r="AV2463" s="72">
        <v>0</v>
      </c>
      <c r="AW2463" s="72">
        <v>0</v>
      </c>
      <c r="AX2463" s="12">
        <v>7.9589999999999996</v>
      </c>
      <c r="AY2463" s="72">
        <v>0.63600000000000001</v>
      </c>
      <c r="AZ2463" s="72">
        <v>108.414</v>
      </c>
      <c r="BA2463" s="12">
        <v>7.9589999999999996</v>
      </c>
      <c r="BB2463" s="72">
        <v>0.63600000000000001</v>
      </c>
      <c r="BC2463" s="72">
        <v>108.414</v>
      </c>
      <c r="BD2463" s="12">
        <v>21.736999999999998</v>
      </c>
      <c r="BE2463" s="72">
        <v>1.7370000000000001</v>
      </c>
      <c r="BF2463" s="72">
        <v>56.264000000000003</v>
      </c>
      <c r="BG2463" s="12">
        <v>29.696000000000002</v>
      </c>
      <c r="BH2463" s="72">
        <v>2.3740000000000001</v>
      </c>
      <c r="BI2463" s="72">
        <v>48.289000000000001</v>
      </c>
      <c r="BJ2463" s="12">
        <v>17.111000000000001</v>
      </c>
      <c r="BK2463" s="72">
        <v>1.3680000000000001</v>
      </c>
      <c r="BL2463" s="72">
        <v>56.256</v>
      </c>
      <c r="BM2463" s="12">
        <v>3.6240000000000001</v>
      </c>
      <c r="BN2463" s="72">
        <v>0.28999999999999998</v>
      </c>
      <c r="BO2463" s="72">
        <v>105.98699999999999</v>
      </c>
      <c r="BP2463" s="12">
        <v>20.734999999999999</v>
      </c>
      <c r="BQ2463" s="72">
        <v>1.657</v>
      </c>
      <c r="BR2463" s="72">
        <v>48.206000000000003</v>
      </c>
      <c r="BS2463" s="12">
        <v>66.156999999999996</v>
      </c>
      <c r="BT2463" s="72">
        <v>5.2880000000000003</v>
      </c>
      <c r="BU2463" s="72">
        <v>28.492999999999999</v>
      </c>
      <c r="BV2463" s="12">
        <v>1251.0719999999999</v>
      </c>
      <c r="BW2463" s="72">
        <v>100</v>
      </c>
      <c r="BX2463" s="72">
        <v>4.78</v>
      </c>
      <c r="BY2463" s="13"/>
      <c r="BZ2463" s="13"/>
    </row>
    <row r="2464" spans="1:78" ht="12.75" customHeight="1">
      <c r="A2464" s="122" t="s">
        <v>65</v>
      </c>
      <c r="B2464" s="71" t="s">
        <v>71</v>
      </c>
      <c r="C2464" s="71" t="s">
        <v>24</v>
      </c>
      <c r="D2464" s="34">
        <v>45078</v>
      </c>
      <c r="E2464" s="12">
        <v>1076.068</v>
      </c>
      <c r="F2464" s="72">
        <v>88.159000000000006</v>
      </c>
      <c r="G2464" s="72">
        <v>5.1130000000000004</v>
      </c>
      <c r="H2464" s="12">
        <v>6.6580000000000004</v>
      </c>
      <c r="I2464" s="72">
        <v>0.54500000000000004</v>
      </c>
      <c r="J2464" s="72">
        <v>104.733</v>
      </c>
      <c r="K2464" s="12">
        <v>6.242</v>
      </c>
      <c r="L2464" s="72">
        <v>0.51100000000000001</v>
      </c>
      <c r="M2464" s="72">
        <v>103.818</v>
      </c>
      <c r="N2464" s="12">
        <v>12.9</v>
      </c>
      <c r="O2464" s="72">
        <v>1.0569999999999999</v>
      </c>
      <c r="P2464" s="72">
        <v>71.519000000000005</v>
      </c>
      <c r="Q2464" s="12">
        <v>0</v>
      </c>
      <c r="R2464" s="72">
        <v>0</v>
      </c>
      <c r="S2464" s="72">
        <v>0</v>
      </c>
      <c r="T2464" s="12">
        <v>12.9</v>
      </c>
      <c r="U2464" s="72">
        <v>1.0569999999999999</v>
      </c>
      <c r="V2464" s="72">
        <v>71.519000000000005</v>
      </c>
      <c r="W2464" s="12">
        <v>82.221999999999994</v>
      </c>
      <c r="X2464" s="72">
        <v>6.7359999999999998</v>
      </c>
      <c r="Y2464" s="72">
        <v>30.643999999999998</v>
      </c>
      <c r="Z2464" s="12">
        <v>95.122</v>
      </c>
      <c r="AA2464" s="72">
        <v>7.7930000000000001</v>
      </c>
      <c r="AB2464" s="72">
        <v>28.111999999999998</v>
      </c>
      <c r="AC2464" s="12">
        <v>1171.19</v>
      </c>
      <c r="AD2464" s="72">
        <v>95.951999999999998</v>
      </c>
      <c r="AE2464" s="72">
        <v>5.1310000000000002</v>
      </c>
      <c r="AF2464" s="12">
        <v>0</v>
      </c>
      <c r="AG2464" s="72">
        <v>0</v>
      </c>
      <c r="AH2464" s="72">
        <v>0</v>
      </c>
      <c r="AI2464" s="12">
        <v>13.347</v>
      </c>
      <c r="AJ2464" s="72">
        <v>1.093</v>
      </c>
      <c r="AK2464" s="72">
        <v>86.436000000000007</v>
      </c>
      <c r="AL2464" s="12">
        <v>13.347</v>
      </c>
      <c r="AM2464" s="72">
        <v>1.093</v>
      </c>
      <c r="AN2464" s="72">
        <v>86.436000000000007</v>
      </c>
      <c r="AO2464" s="12">
        <v>1184.5360000000001</v>
      </c>
      <c r="AP2464" s="72">
        <v>97.045000000000002</v>
      </c>
      <c r="AQ2464" s="72">
        <v>5.25</v>
      </c>
      <c r="AR2464" s="12">
        <v>8.6829999999999998</v>
      </c>
      <c r="AS2464" s="72">
        <v>0.71099999999999997</v>
      </c>
      <c r="AT2464" s="72">
        <v>81.022999999999996</v>
      </c>
      <c r="AU2464" s="12">
        <v>0</v>
      </c>
      <c r="AV2464" s="72">
        <v>0</v>
      </c>
      <c r="AW2464" s="72">
        <v>0</v>
      </c>
      <c r="AX2464" s="12">
        <v>0</v>
      </c>
      <c r="AY2464" s="72">
        <v>0</v>
      </c>
      <c r="AZ2464" s="72">
        <v>0</v>
      </c>
      <c r="BA2464" s="12">
        <v>0</v>
      </c>
      <c r="BB2464" s="72">
        <v>0</v>
      </c>
      <c r="BC2464" s="72">
        <v>0</v>
      </c>
      <c r="BD2464" s="12">
        <v>9.09</v>
      </c>
      <c r="BE2464" s="72">
        <v>0.745</v>
      </c>
      <c r="BF2464" s="72">
        <v>78.897000000000006</v>
      </c>
      <c r="BG2464" s="12">
        <v>9.09</v>
      </c>
      <c r="BH2464" s="72">
        <v>0.745</v>
      </c>
      <c r="BI2464" s="72">
        <v>78.897000000000006</v>
      </c>
      <c r="BJ2464" s="12">
        <v>8.0109999999999992</v>
      </c>
      <c r="BK2464" s="72">
        <v>0.65600000000000003</v>
      </c>
      <c r="BL2464" s="72">
        <v>76.313000000000002</v>
      </c>
      <c r="BM2464" s="12">
        <v>10.282</v>
      </c>
      <c r="BN2464" s="72">
        <v>0.84199999999999997</v>
      </c>
      <c r="BO2464" s="72">
        <v>97.74</v>
      </c>
      <c r="BP2464" s="12">
        <v>18.292999999999999</v>
      </c>
      <c r="BQ2464" s="72">
        <v>1.4990000000000001</v>
      </c>
      <c r="BR2464" s="72">
        <v>63.232999999999997</v>
      </c>
      <c r="BS2464" s="12">
        <v>36.064999999999998</v>
      </c>
      <c r="BT2464" s="72">
        <v>2.9550000000000001</v>
      </c>
      <c r="BU2464" s="72">
        <v>45.180999999999997</v>
      </c>
      <c r="BV2464" s="12">
        <v>1220.6020000000001</v>
      </c>
      <c r="BW2464" s="72">
        <v>100</v>
      </c>
      <c r="BX2464" s="72">
        <v>5.2050000000000001</v>
      </c>
      <c r="BY2464" s="13"/>
      <c r="BZ2464" s="13"/>
    </row>
    <row r="2465" spans="1:78" ht="12.75" customHeight="1">
      <c r="A2465" s="122" t="s">
        <v>65</v>
      </c>
      <c r="B2465" s="71" t="s">
        <v>71</v>
      </c>
      <c r="C2465" s="71" t="s">
        <v>24</v>
      </c>
      <c r="D2465" s="34">
        <v>45170</v>
      </c>
      <c r="E2465" s="12">
        <v>1116.778</v>
      </c>
      <c r="F2465" s="72">
        <v>85.116</v>
      </c>
      <c r="G2465" s="72">
        <v>5.2</v>
      </c>
      <c r="H2465" s="12">
        <v>12.444000000000001</v>
      </c>
      <c r="I2465" s="72">
        <v>0.94799999999999995</v>
      </c>
      <c r="J2465" s="72">
        <v>60.082000000000001</v>
      </c>
      <c r="K2465" s="12">
        <v>27.707000000000001</v>
      </c>
      <c r="L2465" s="72">
        <v>2.1120000000000001</v>
      </c>
      <c r="M2465" s="72">
        <v>49.182000000000002</v>
      </c>
      <c r="N2465" s="12">
        <v>40.15</v>
      </c>
      <c r="O2465" s="72">
        <v>3.06</v>
      </c>
      <c r="P2465" s="72">
        <v>36.767000000000003</v>
      </c>
      <c r="Q2465" s="12">
        <v>0</v>
      </c>
      <c r="R2465" s="72">
        <v>0</v>
      </c>
      <c r="S2465" s="72">
        <v>0</v>
      </c>
      <c r="T2465" s="12">
        <v>40.15</v>
      </c>
      <c r="U2465" s="72">
        <v>3.06</v>
      </c>
      <c r="V2465" s="72">
        <v>36.767000000000003</v>
      </c>
      <c r="W2465" s="12">
        <v>76.58</v>
      </c>
      <c r="X2465" s="72">
        <v>5.8369999999999997</v>
      </c>
      <c r="Y2465" s="72">
        <v>24.574999999999999</v>
      </c>
      <c r="Z2465" s="12">
        <v>116.73099999999999</v>
      </c>
      <c r="AA2465" s="72">
        <v>8.8970000000000002</v>
      </c>
      <c r="AB2465" s="72">
        <v>19.120999999999999</v>
      </c>
      <c r="AC2465" s="12">
        <v>1233.508</v>
      </c>
      <c r="AD2465" s="72">
        <v>94.013000000000005</v>
      </c>
      <c r="AE2465" s="72">
        <v>4.9969999999999999</v>
      </c>
      <c r="AF2465" s="12">
        <v>0</v>
      </c>
      <c r="AG2465" s="72">
        <v>0</v>
      </c>
      <c r="AH2465" s="72">
        <v>0</v>
      </c>
      <c r="AI2465" s="12">
        <v>26.244</v>
      </c>
      <c r="AJ2465" s="72">
        <v>2</v>
      </c>
      <c r="AK2465" s="72">
        <v>58.082000000000001</v>
      </c>
      <c r="AL2465" s="12">
        <v>26.244</v>
      </c>
      <c r="AM2465" s="72">
        <v>2</v>
      </c>
      <c r="AN2465" s="72">
        <v>58.082000000000001</v>
      </c>
      <c r="AO2465" s="12">
        <v>1259.7529999999999</v>
      </c>
      <c r="AP2465" s="72">
        <v>96.013000000000005</v>
      </c>
      <c r="AQ2465" s="72">
        <v>5.2489999999999997</v>
      </c>
      <c r="AR2465" s="12">
        <v>0</v>
      </c>
      <c r="AS2465" s="72">
        <v>0</v>
      </c>
      <c r="AT2465" s="72">
        <v>0</v>
      </c>
      <c r="AU2465" s="12">
        <v>0</v>
      </c>
      <c r="AV2465" s="72">
        <v>0</v>
      </c>
      <c r="AW2465" s="72">
        <v>0</v>
      </c>
      <c r="AX2465" s="12">
        <v>8.3710000000000004</v>
      </c>
      <c r="AY2465" s="72">
        <v>0.63800000000000001</v>
      </c>
      <c r="AZ2465" s="72">
        <v>70.775999999999996</v>
      </c>
      <c r="BA2465" s="12">
        <v>8.3710000000000004</v>
      </c>
      <c r="BB2465" s="72">
        <v>0.63800000000000001</v>
      </c>
      <c r="BC2465" s="72">
        <v>70.775999999999996</v>
      </c>
      <c r="BD2465" s="12">
        <v>11.222</v>
      </c>
      <c r="BE2465" s="72">
        <v>0.85499999999999998</v>
      </c>
      <c r="BF2465" s="72">
        <v>80.959000000000003</v>
      </c>
      <c r="BG2465" s="12">
        <v>19.593</v>
      </c>
      <c r="BH2465" s="72">
        <v>1.4930000000000001</v>
      </c>
      <c r="BI2465" s="72">
        <v>51.676000000000002</v>
      </c>
      <c r="BJ2465" s="12">
        <v>32.716000000000001</v>
      </c>
      <c r="BK2465" s="72">
        <v>2.4940000000000002</v>
      </c>
      <c r="BL2465" s="72">
        <v>37.475999999999999</v>
      </c>
      <c r="BM2465" s="12">
        <v>0</v>
      </c>
      <c r="BN2465" s="72">
        <v>0</v>
      </c>
      <c r="BO2465" s="72">
        <v>0</v>
      </c>
      <c r="BP2465" s="12">
        <v>32.716000000000001</v>
      </c>
      <c r="BQ2465" s="72">
        <v>2.4940000000000002</v>
      </c>
      <c r="BR2465" s="72">
        <v>37.475999999999999</v>
      </c>
      <c r="BS2465" s="12">
        <v>52.31</v>
      </c>
      <c r="BT2465" s="72">
        <v>3.9870000000000001</v>
      </c>
      <c r="BU2465" s="72">
        <v>26.196000000000002</v>
      </c>
      <c r="BV2465" s="12">
        <v>1312.0619999999999</v>
      </c>
      <c r="BW2465" s="72">
        <v>100</v>
      </c>
      <c r="BX2465" s="72">
        <v>4.5759999999999996</v>
      </c>
      <c r="BY2465" s="13"/>
      <c r="BZ2465" s="13"/>
    </row>
    <row r="2466" spans="1:78" ht="12.75" customHeight="1">
      <c r="A2466" s="122" t="s">
        <v>65</v>
      </c>
      <c r="B2466" s="71" t="s">
        <v>71</v>
      </c>
      <c r="C2466" s="71" t="s">
        <v>24</v>
      </c>
      <c r="D2466" s="34">
        <v>45261</v>
      </c>
      <c r="E2466" s="12">
        <v>953.96400000000006</v>
      </c>
      <c r="F2466" s="72">
        <v>84.256</v>
      </c>
      <c r="G2466" s="72">
        <v>4.7290000000000001</v>
      </c>
      <c r="H2466" s="12">
        <v>8.1010000000000009</v>
      </c>
      <c r="I2466" s="72">
        <v>0.71499999999999997</v>
      </c>
      <c r="J2466" s="72">
        <v>48.411999999999999</v>
      </c>
      <c r="K2466" s="12">
        <v>6.5579999999999998</v>
      </c>
      <c r="L2466" s="72">
        <v>0.57899999999999996</v>
      </c>
      <c r="M2466" s="72">
        <v>101.867</v>
      </c>
      <c r="N2466" s="12">
        <v>14.659000000000001</v>
      </c>
      <c r="O2466" s="72">
        <v>1.2949999999999999</v>
      </c>
      <c r="P2466" s="72">
        <v>66.674999999999997</v>
      </c>
      <c r="Q2466" s="12">
        <v>7.0839999999999996</v>
      </c>
      <c r="R2466" s="72">
        <v>0.626</v>
      </c>
      <c r="S2466" s="72">
        <v>74.646000000000001</v>
      </c>
      <c r="T2466" s="12">
        <v>21.742999999999999</v>
      </c>
      <c r="U2466" s="72">
        <v>1.92</v>
      </c>
      <c r="V2466" s="72">
        <v>51.238999999999997</v>
      </c>
      <c r="W2466" s="12">
        <v>71.414000000000001</v>
      </c>
      <c r="X2466" s="72">
        <v>6.3070000000000004</v>
      </c>
      <c r="Y2466" s="72">
        <v>20.084</v>
      </c>
      <c r="Z2466" s="12">
        <v>93.156999999999996</v>
      </c>
      <c r="AA2466" s="72">
        <v>8.2279999999999998</v>
      </c>
      <c r="AB2466" s="72">
        <v>18.492000000000001</v>
      </c>
      <c r="AC2466" s="12">
        <v>1047.1210000000001</v>
      </c>
      <c r="AD2466" s="72">
        <v>92.483999999999995</v>
      </c>
      <c r="AE2466" s="72">
        <v>5.3479999999999999</v>
      </c>
      <c r="AF2466" s="12">
        <v>5.532</v>
      </c>
      <c r="AG2466" s="72">
        <v>0.48899999999999999</v>
      </c>
      <c r="AH2466" s="72">
        <v>104.304</v>
      </c>
      <c r="AI2466" s="12">
        <v>17.187000000000001</v>
      </c>
      <c r="AJ2466" s="72">
        <v>1.518</v>
      </c>
      <c r="AK2466" s="72">
        <v>52.750999999999998</v>
      </c>
      <c r="AL2466" s="12">
        <v>22.718</v>
      </c>
      <c r="AM2466" s="72">
        <v>2.0070000000000001</v>
      </c>
      <c r="AN2466" s="72">
        <v>34.222000000000001</v>
      </c>
      <c r="AO2466" s="12">
        <v>1069.8389999999999</v>
      </c>
      <c r="AP2466" s="72">
        <v>94.491</v>
      </c>
      <c r="AQ2466" s="72">
        <v>5.3970000000000002</v>
      </c>
      <c r="AR2466" s="12">
        <v>0</v>
      </c>
      <c r="AS2466" s="72">
        <v>0</v>
      </c>
      <c r="AT2466" s="72">
        <v>0</v>
      </c>
      <c r="AU2466" s="12">
        <v>0</v>
      </c>
      <c r="AV2466" s="72">
        <v>0</v>
      </c>
      <c r="AW2466" s="72">
        <v>0</v>
      </c>
      <c r="AX2466" s="12">
        <v>1.1100000000000001</v>
      </c>
      <c r="AY2466" s="72">
        <v>9.8000000000000004E-2</v>
      </c>
      <c r="AZ2466" s="72">
        <v>108.10599999999999</v>
      </c>
      <c r="BA2466" s="12">
        <v>1.1100000000000001</v>
      </c>
      <c r="BB2466" s="72">
        <v>9.8000000000000004E-2</v>
      </c>
      <c r="BC2466" s="72">
        <v>108.10599999999999</v>
      </c>
      <c r="BD2466" s="12">
        <v>2.0329999999999999</v>
      </c>
      <c r="BE2466" s="72">
        <v>0.18</v>
      </c>
      <c r="BF2466" s="72">
        <v>116.233</v>
      </c>
      <c r="BG2466" s="12">
        <v>3.1429999999999998</v>
      </c>
      <c r="BH2466" s="72">
        <v>0.27800000000000002</v>
      </c>
      <c r="BI2466" s="72">
        <v>73.123000000000005</v>
      </c>
      <c r="BJ2466" s="12">
        <v>37.323999999999998</v>
      </c>
      <c r="BK2466" s="72">
        <v>3.2970000000000002</v>
      </c>
      <c r="BL2466" s="72">
        <v>51.823999999999998</v>
      </c>
      <c r="BM2466" s="12">
        <v>21.911000000000001</v>
      </c>
      <c r="BN2466" s="72">
        <v>1.9350000000000001</v>
      </c>
      <c r="BO2466" s="72">
        <v>64.576999999999998</v>
      </c>
      <c r="BP2466" s="12">
        <v>59.235999999999997</v>
      </c>
      <c r="BQ2466" s="72">
        <v>5.2320000000000002</v>
      </c>
      <c r="BR2466" s="72">
        <v>44.567</v>
      </c>
      <c r="BS2466" s="12">
        <v>62.378999999999998</v>
      </c>
      <c r="BT2466" s="72">
        <v>5.5090000000000003</v>
      </c>
      <c r="BU2466" s="72">
        <v>41.389000000000003</v>
      </c>
      <c r="BV2466" s="12">
        <v>1132.2180000000001</v>
      </c>
      <c r="BW2466" s="72">
        <v>100</v>
      </c>
      <c r="BX2466" s="72">
        <v>4.9660000000000002</v>
      </c>
      <c r="BY2466" s="13"/>
      <c r="BZ2466" s="13"/>
    </row>
    <row r="2467" spans="1:78" ht="12.75" customHeight="1">
      <c r="A2467" s="122" t="s">
        <v>65</v>
      </c>
      <c r="B2467" s="71" t="s">
        <v>71</v>
      </c>
      <c r="C2467" s="71" t="s">
        <v>24</v>
      </c>
      <c r="D2467" s="34">
        <v>45352</v>
      </c>
      <c r="E2467" s="12">
        <v>1037.0350000000001</v>
      </c>
      <c r="F2467" s="72">
        <v>86.867000000000004</v>
      </c>
      <c r="G2467" s="72">
        <v>4.9210000000000003</v>
      </c>
      <c r="H2467" s="12">
        <v>9.2530000000000001</v>
      </c>
      <c r="I2467" s="72">
        <v>0.77500000000000002</v>
      </c>
      <c r="J2467" s="72">
        <v>72.320999999999998</v>
      </c>
      <c r="K2467" s="12">
        <v>15.343999999999999</v>
      </c>
      <c r="L2467" s="72">
        <v>1.2849999999999999</v>
      </c>
      <c r="M2467" s="72">
        <v>53.817999999999998</v>
      </c>
      <c r="N2467" s="12">
        <v>24.597000000000001</v>
      </c>
      <c r="O2467" s="72">
        <v>2.06</v>
      </c>
      <c r="P2467" s="72">
        <v>43.328000000000003</v>
      </c>
      <c r="Q2467" s="12">
        <v>12.859</v>
      </c>
      <c r="R2467" s="72">
        <v>1.077</v>
      </c>
      <c r="S2467" s="72">
        <v>102.464</v>
      </c>
      <c r="T2467" s="12">
        <v>37.456000000000003</v>
      </c>
      <c r="U2467" s="72">
        <v>3.1379999999999999</v>
      </c>
      <c r="V2467" s="72">
        <v>38.948999999999998</v>
      </c>
      <c r="W2467" s="12">
        <v>52.832999999999998</v>
      </c>
      <c r="X2467" s="72">
        <v>4.4260000000000002</v>
      </c>
      <c r="Y2467" s="72">
        <v>35.656999999999996</v>
      </c>
      <c r="Z2467" s="12">
        <v>90.289000000000001</v>
      </c>
      <c r="AA2467" s="72">
        <v>7.5629999999999997</v>
      </c>
      <c r="AB2467" s="72">
        <v>22.056000000000001</v>
      </c>
      <c r="AC2467" s="12">
        <v>1127.3240000000001</v>
      </c>
      <c r="AD2467" s="72">
        <v>94.43</v>
      </c>
      <c r="AE2467" s="72">
        <v>5.01</v>
      </c>
      <c r="AF2467" s="12">
        <v>0</v>
      </c>
      <c r="AG2467" s="72">
        <v>0</v>
      </c>
      <c r="AH2467" s="72">
        <v>0</v>
      </c>
      <c r="AI2467" s="12">
        <v>7.9109999999999996</v>
      </c>
      <c r="AJ2467" s="72">
        <v>0.66300000000000003</v>
      </c>
      <c r="AK2467" s="72">
        <v>53.777999999999999</v>
      </c>
      <c r="AL2467" s="12">
        <v>7.9109999999999996</v>
      </c>
      <c r="AM2467" s="72">
        <v>0.66300000000000003</v>
      </c>
      <c r="AN2467" s="72">
        <v>53.777999999999999</v>
      </c>
      <c r="AO2467" s="12">
        <v>1135.2349999999999</v>
      </c>
      <c r="AP2467" s="72">
        <v>95.093000000000004</v>
      </c>
      <c r="AQ2467" s="72">
        <v>5.101</v>
      </c>
      <c r="AR2467" s="12">
        <v>8.0879999999999992</v>
      </c>
      <c r="AS2467" s="72">
        <v>0.67700000000000005</v>
      </c>
      <c r="AT2467" s="72">
        <v>103.434</v>
      </c>
      <c r="AU2467" s="12">
        <v>0</v>
      </c>
      <c r="AV2467" s="72">
        <v>0</v>
      </c>
      <c r="AW2467" s="72">
        <v>0</v>
      </c>
      <c r="AX2467" s="12">
        <v>8.2889999999999997</v>
      </c>
      <c r="AY2467" s="72">
        <v>0.69399999999999995</v>
      </c>
      <c r="AZ2467" s="72">
        <v>107.97799999999999</v>
      </c>
      <c r="BA2467" s="12">
        <v>8.2889999999999997</v>
      </c>
      <c r="BB2467" s="72">
        <v>0.69399999999999995</v>
      </c>
      <c r="BC2467" s="72">
        <v>107.97799999999999</v>
      </c>
      <c r="BD2467" s="12">
        <v>2.2839999999999998</v>
      </c>
      <c r="BE2467" s="72">
        <v>0.191</v>
      </c>
      <c r="BF2467" s="72">
        <v>103</v>
      </c>
      <c r="BG2467" s="12">
        <v>10.574</v>
      </c>
      <c r="BH2467" s="72">
        <v>0.88600000000000001</v>
      </c>
      <c r="BI2467" s="72">
        <v>87.849000000000004</v>
      </c>
      <c r="BJ2467" s="12">
        <v>39.917999999999999</v>
      </c>
      <c r="BK2467" s="72">
        <v>3.3439999999999999</v>
      </c>
      <c r="BL2467" s="72">
        <v>32.302</v>
      </c>
      <c r="BM2467" s="12">
        <v>0</v>
      </c>
      <c r="BN2467" s="72">
        <v>0</v>
      </c>
      <c r="BO2467" s="72">
        <v>0</v>
      </c>
      <c r="BP2467" s="12">
        <v>39.917999999999999</v>
      </c>
      <c r="BQ2467" s="72">
        <v>3.3439999999999999</v>
      </c>
      <c r="BR2467" s="72">
        <v>32.302</v>
      </c>
      <c r="BS2467" s="12">
        <v>58.579000000000001</v>
      </c>
      <c r="BT2467" s="72">
        <v>4.907</v>
      </c>
      <c r="BU2467" s="72">
        <v>31.908999999999999</v>
      </c>
      <c r="BV2467" s="12">
        <v>1193.8140000000001</v>
      </c>
      <c r="BW2467" s="72">
        <v>100</v>
      </c>
      <c r="BX2467" s="72">
        <v>4.8280000000000003</v>
      </c>
      <c r="BY2467" s="13"/>
      <c r="BZ2467" s="13"/>
    </row>
    <row r="2468" spans="1:78" ht="12.75" customHeight="1">
      <c r="A2468" s="122" t="s">
        <v>65</v>
      </c>
      <c r="B2468" s="71" t="s">
        <v>71</v>
      </c>
      <c r="C2468" s="71" t="s">
        <v>24</v>
      </c>
      <c r="D2468" s="34">
        <v>45444</v>
      </c>
      <c r="E2468" s="12">
        <v>1032.1559999999999</v>
      </c>
      <c r="F2468" s="72">
        <v>85.171999999999997</v>
      </c>
      <c r="G2468" s="72">
        <v>4.9189999999999996</v>
      </c>
      <c r="H2468" s="12">
        <v>5.77</v>
      </c>
      <c r="I2468" s="72">
        <v>0.47599999999999998</v>
      </c>
      <c r="J2468" s="72">
        <v>84.593000000000004</v>
      </c>
      <c r="K2468" s="12">
        <v>23.152000000000001</v>
      </c>
      <c r="L2468" s="72">
        <v>1.91</v>
      </c>
      <c r="M2468" s="72">
        <v>51.555999999999997</v>
      </c>
      <c r="N2468" s="12">
        <v>28.920999999999999</v>
      </c>
      <c r="O2468" s="72">
        <v>2.387</v>
      </c>
      <c r="P2468" s="72">
        <v>43.167000000000002</v>
      </c>
      <c r="Q2468" s="12">
        <v>13.430999999999999</v>
      </c>
      <c r="R2468" s="72">
        <v>1.1080000000000001</v>
      </c>
      <c r="S2468" s="72">
        <v>60.786000000000001</v>
      </c>
      <c r="T2468" s="12">
        <v>42.351999999999997</v>
      </c>
      <c r="U2468" s="72">
        <v>3.4950000000000001</v>
      </c>
      <c r="V2468" s="72">
        <v>42.433</v>
      </c>
      <c r="W2468" s="12">
        <v>81.700999999999993</v>
      </c>
      <c r="X2468" s="72">
        <v>6.742</v>
      </c>
      <c r="Y2468" s="72">
        <v>24.152000000000001</v>
      </c>
      <c r="Z2468" s="12">
        <v>124.054</v>
      </c>
      <c r="AA2468" s="72">
        <v>10.237</v>
      </c>
      <c r="AB2468" s="72">
        <v>22.100999999999999</v>
      </c>
      <c r="AC2468" s="12">
        <v>1156.2090000000001</v>
      </c>
      <c r="AD2468" s="72">
        <v>95.409000000000006</v>
      </c>
      <c r="AE2468" s="72">
        <v>5.2629999999999999</v>
      </c>
      <c r="AF2468" s="12">
        <v>0</v>
      </c>
      <c r="AG2468" s="72">
        <v>0</v>
      </c>
      <c r="AH2468" s="72">
        <v>0</v>
      </c>
      <c r="AI2468" s="12">
        <v>5.9660000000000002</v>
      </c>
      <c r="AJ2468" s="72">
        <v>0.49199999999999999</v>
      </c>
      <c r="AK2468" s="72">
        <v>77.149000000000001</v>
      </c>
      <c r="AL2468" s="12">
        <v>5.9660000000000002</v>
      </c>
      <c r="AM2468" s="72">
        <v>0.49199999999999999</v>
      </c>
      <c r="AN2468" s="72">
        <v>77.149000000000001</v>
      </c>
      <c r="AO2468" s="12">
        <v>1162.175</v>
      </c>
      <c r="AP2468" s="72">
        <v>95.900999999999996</v>
      </c>
      <c r="AQ2468" s="72">
        <v>5.1820000000000004</v>
      </c>
      <c r="AR2468" s="12">
        <v>9.4380000000000006</v>
      </c>
      <c r="AS2468" s="72">
        <v>0.77900000000000003</v>
      </c>
      <c r="AT2468" s="72">
        <v>69.828999999999994</v>
      </c>
      <c r="AU2468" s="12">
        <v>0</v>
      </c>
      <c r="AV2468" s="72">
        <v>0</v>
      </c>
      <c r="AW2468" s="72">
        <v>0</v>
      </c>
      <c r="AX2468" s="12">
        <v>23.221</v>
      </c>
      <c r="AY2468" s="72">
        <v>1.9159999999999999</v>
      </c>
      <c r="AZ2468" s="72">
        <v>64.421999999999997</v>
      </c>
      <c r="BA2468" s="12">
        <v>23.221</v>
      </c>
      <c r="BB2468" s="72">
        <v>1.9159999999999999</v>
      </c>
      <c r="BC2468" s="72">
        <v>64.421999999999997</v>
      </c>
      <c r="BD2468" s="12">
        <v>0</v>
      </c>
      <c r="BE2468" s="72">
        <v>0</v>
      </c>
      <c r="BF2468" s="72">
        <v>0</v>
      </c>
      <c r="BG2468" s="12">
        <v>23.221</v>
      </c>
      <c r="BH2468" s="72">
        <v>1.9159999999999999</v>
      </c>
      <c r="BI2468" s="72">
        <v>64.421999999999997</v>
      </c>
      <c r="BJ2468" s="12">
        <v>16.268000000000001</v>
      </c>
      <c r="BK2468" s="72">
        <v>1.3420000000000001</v>
      </c>
      <c r="BL2468" s="72">
        <v>52.551000000000002</v>
      </c>
      <c r="BM2468" s="12">
        <v>0.74399999999999999</v>
      </c>
      <c r="BN2468" s="72">
        <v>6.0999999999999999E-2</v>
      </c>
      <c r="BO2468" s="72">
        <v>105.349</v>
      </c>
      <c r="BP2468" s="12">
        <v>17.012</v>
      </c>
      <c r="BQ2468" s="72">
        <v>1.4039999999999999</v>
      </c>
      <c r="BR2468" s="72">
        <v>51.625999999999998</v>
      </c>
      <c r="BS2468" s="12">
        <v>49.671999999999997</v>
      </c>
      <c r="BT2468" s="72">
        <v>4.0990000000000002</v>
      </c>
      <c r="BU2468" s="72">
        <v>39.994999999999997</v>
      </c>
      <c r="BV2468" s="12">
        <v>1211.847</v>
      </c>
      <c r="BW2468" s="72">
        <v>100</v>
      </c>
      <c r="BX2468" s="72">
        <v>5.7750000000000004</v>
      </c>
      <c r="BY2468" s="13"/>
      <c r="BZ2468" s="13"/>
    </row>
    <row r="2469" spans="1:78" ht="12.75" customHeight="1">
      <c r="A2469" s="122" t="s">
        <v>65</v>
      </c>
      <c r="B2469" s="71" t="s">
        <v>71</v>
      </c>
      <c r="C2469" s="71" t="s">
        <v>24</v>
      </c>
      <c r="D2469" s="34">
        <v>45536</v>
      </c>
      <c r="E2469" s="12">
        <v>963.12</v>
      </c>
      <c r="F2469" s="72">
        <v>83.382000000000005</v>
      </c>
      <c r="G2469" s="72">
        <v>6.5490000000000004</v>
      </c>
      <c r="H2469" s="12">
        <v>6.2380000000000004</v>
      </c>
      <c r="I2469" s="72">
        <v>0.54</v>
      </c>
      <c r="J2469" s="72">
        <v>89.831000000000003</v>
      </c>
      <c r="K2469" s="12">
        <v>7.3570000000000002</v>
      </c>
      <c r="L2469" s="72">
        <v>0.63700000000000001</v>
      </c>
      <c r="M2469" s="72">
        <v>70.884</v>
      </c>
      <c r="N2469" s="12">
        <v>13.595000000000001</v>
      </c>
      <c r="O2469" s="72">
        <v>1.177</v>
      </c>
      <c r="P2469" s="72">
        <v>53.563000000000002</v>
      </c>
      <c r="Q2469" s="12">
        <v>4.4749999999999996</v>
      </c>
      <c r="R2469" s="72">
        <v>0.38700000000000001</v>
      </c>
      <c r="S2469" s="72">
        <v>104.69799999999999</v>
      </c>
      <c r="T2469" s="12">
        <v>18.071000000000002</v>
      </c>
      <c r="U2469" s="72">
        <v>1.5640000000000001</v>
      </c>
      <c r="V2469" s="72">
        <v>46.677999999999997</v>
      </c>
      <c r="W2469" s="12">
        <v>90.644000000000005</v>
      </c>
      <c r="X2469" s="72">
        <v>7.8470000000000004</v>
      </c>
      <c r="Y2469" s="72">
        <v>21.091000000000001</v>
      </c>
      <c r="Z2469" s="12">
        <v>108.715</v>
      </c>
      <c r="AA2469" s="72">
        <v>9.4120000000000008</v>
      </c>
      <c r="AB2469" s="72">
        <v>19.068999999999999</v>
      </c>
      <c r="AC2469" s="12">
        <v>1071.835</v>
      </c>
      <c r="AD2469" s="72">
        <v>92.793000000000006</v>
      </c>
      <c r="AE2469" s="72">
        <v>5.9169999999999998</v>
      </c>
      <c r="AF2469" s="12">
        <v>0</v>
      </c>
      <c r="AG2469" s="72">
        <v>0</v>
      </c>
      <c r="AH2469" s="72">
        <v>0</v>
      </c>
      <c r="AI2469" s="12">
        <v>27.968</v>
      </c>
      <c r="AJ2469" s="72">
        <v>2.4209999999999998</v>
      </c>
      <c r="AK2469" s="72">
        <v>36.734999999999999</v>
      </c>
      <c r="AL2469" s="12">
        <v>27.968</v>
      </c>
      <c r="AM2469" s="72">
        <v>2.4209999999999998</v>
      </c>
      <c r="AN2469" s="72">
        <v>36.734999999999999</v>
      </c>
      <c r="AO2469" s="12">
        <v>1099.8030000000001</v>
      </c>
      <c r="AP2469" s="72">
        <v>95.215000000000003</v>
      </c>
      <c r="AQ2469" s="72">
        <v>5.7869999999999999</v>
      </c>
      <c r="AR2469" s="12">
        <v>0</v>
      </c>
      <c r="AS2469" s="72">
        <v>0</v>
      </c>
      <c r="AT2469" s="72">
        <v>0</v>
      </c>
      <c r="AU2469" s="12">
        <v>0</v>
      </c>
      <c r="AV2469" s="72">
        <v>0</v>
      </c>
      <c r="AW2469" s="72">
        <v>0</v>
      </c>
      <c r="AX2469" s="12">
        <v>11.741</v>
      </c>
      <c r="AY2469" s="72">
        <v>1.016</v>
      </c>
      <c r="AZ2469" s="72">
        <v>62.290999999999997</v>
      </c>
      <c r="BA2469" s="12">
        <v>11.741</v>
      </c>
      <c r="BB2469" s="72">
        <v>1.016</v>
      </c>
      <c r="BC2469" s="72">
        <v>62.290999999999997</v>
      </c>
      <c r="BD2469" s="12">
        <v>2.15</v>
      </c>
      <c r="BE2469" s="72">
        <v>0.186</v>
      </c>
      <c r="BF2469" s="72">
        <v>108.063</v>
      </c>
      <c r="BG2469" s="12">
        <v>13.89</v>
      </c>
      <c r="BH2469" s="72">
        <v>1.2030000000000001</v>
      </c>
      <c r="BI2469" s="72">
        <v>56.113999999999997</v>
      </c>
      <c r="BJ2469" s="12">
        <v>34.234999999999999</v>
      </c>
      <c r="BK2469" s="72">
        <v>2.964</v>
      </c>
      <c r="BL2469" s="72">
        <v>42.47</v>
      </c>
      <c r="BM2469" s="12">
        <v>7.1470000000000002</v>
      </c>
      <c r="BN2469" s="72">
        <v>0.61899999999999999</v>
      </c>
      <c r="BO2469" s="72">
        <v>88.088999999999999</v>
      </c>
      <c r="BP2469" s="12">
        <v>41.381999999999998</v>
      </c>
      <c r="BQ2469" s="72">
        <v>3.5830000000000002</v>
      </c>
      <c r="BR2469" s="72">
        <v>38.276000000000003</v>
      </c>
      <c r="BS2469" s="12">
        <v>55.273000000000003</v>
      </c>
      <c r="BT2469" s="72">
        <v>4.7850000000000001</v>
      </c>
      <c r="BU2469" s="72">
        <v>32.49</v>
      </c>
      <c r="BV2469" s="12">
        <v>1155.076</v>
      </c>
      <c r="BW2469" s="72">
        <v>100</v>
      </c>
      <c r="BX2469" s="72">
        <v>6.1609999999999996</v>
      </c>
      <c r="BY2469" s="13"/>
      <c r="BZ2469" s="13"/>
    </row>
    <row r="2470" spans="1:78" ht="12.75" customHeight="1">
      <c r="A2470" s="122" t="s">
        <v>65</v>
      </c>
      <c r="B2470" s="71" t="s">
        <v>71</v>
      </c>
      <c r="C2470" s="71" t="s">
        <v>24</v>
      </c>
      <c r="D2470" s="34">
        <v>45627</v>
      </c>
      <c r="E2470" s="12">
        <v>1036.6199999999999</v>
      </c>
      <c r="F2470" s="72">
        <v>85.81</v>
      </c>
      <c r="G2470" s="72">
        <v>5.4279999999999999</v>
      </c>
      <c r="H2470" s="12">
        <v>7.8730000000000002</v>
      </c>
      <c r="I2470" s="72">
        <v>0.65200000000000002</v>
      </c>
      <c r="J2470" s="72">
        <v>102.38</v>
      </c>
      <c r="K2470" s="12">
        <v>19.135999999999999</v>
      </c>
      <c r="L2470" s="72">
        <v>1.5840000000000001</v>
      </c>
      <c r="M2470" s="72">
        <v>54.884999999999998</v>
      </c>
      <c r="N2470" s="12">
        <v>27.009</v>
      </c>
      <c r="O2470" s="72">
        <v>2.2360000000000002</v>
      </c>
      <c r="P2470" s="72">
        <v>60.435000000000002</v>
      </c>
      <c r="Q2470" s="12">
        <v>13.778</v>
      </c>
      <c r="R2470" s="72">
        <v>1.141</v>
      </c>
      <c r="S2470" s="72">
        <v>71.370999999999995</v>
      </c>
      <c r="T2470" s="12">
        <v>40.787999999999997</v>
      </c>
      <c r="U2470" s="72">
        <v>3.3759999999999999</v>
      </c>
      <c r="V2470" s="72">
        <v>45.006</v>
      </c>
      <c r="W2470" s="12">
        <v>67.867999999999995</v>
      </c>
      <c r="X2470" s="72">
        <v>5.6180000000000003</v>
      </c>
      <c r="Y2470" s="72">
        <v>26.88</v>
      </c>
      <c r="Z2470" s="12">
        <v>108.65600000000001</v>
      </c>
      <c r="AA2470" s="72">
        <v>8.9939999999999998</v>
      </c>
      <c r="AB2470" s="72">
        <v>25.794</v>
      </c>
      <c r="AC2470" s="12">
        <v>1145.2760000000001</v>
      </c>
      <c r="AD2470" s="72">
        <v>94.805000000000007</v>
      </c>
      <c r="AE2470" s="72">
        <v>5.4809999999999999</v>
      </c>
      <c r="AF2470" s="12">
        <v>0</v>
      </c>
      <c r="AG2470" s="72">
        <v>0</v>
      </c>
      <c r="AH2470" s="72">
        <v>0</v>
      </c>
      <c r="AI2470" s="12">
        <v>18.574000000000002</v>
      </c>
      <c r="AJ2470" s="72">
        <v>1.538</v>
      </c>
      <c r="AK2470" s="72">
        <v>62.222000000000001</v>
      </c>
      <c r="AL2470" s="12">
        <v>18.574000000000002</v>
      </c>
      <c r="AM2470" s="72">
        <v>1.538</v>
      </c>
      <c r="AN2470" s="72">
        <v>62.222000000000001</v>
      </c>
      <c r="AO2470" s="12">
        <v>1163.8499999999999</v>
      </c>
      <c r="AP2470" s="72">
        <v>96.341999999999999</v>
      </c>
      <c r="AQ2470" s="72">
        <v>5.774</v>
      </c>
      <c r="AR2470" s="12">
        <v>0</v>
      </c>
      <c r="AS2470" s="72">
        <v>0</v>
      </c>
      <c r="AT2470" s="72">
        <v>0</v>
      </c>
      <c r="AU2470" s="12">
        <v>6.4560000000000004</v>
      </c>
      <c r="AV2470" s="72">
        <v>0.53400000000000003</v>
      </c>
      <c r="AW2470" s="72">
        <v>108.667</v>
      </c>
      <c r="AX2470" s="12">
        <v>19.347000000000001</v>
      </c>
      <c r="AY2470" s="72">
        <v>1.601</v>
      </c>
      <c r="AZ2470" s="72">
        <v>65.486000000000004</v>
      </c>
      <c r="BA2470" s="12">
        <v>25.803000000000001</v>
      </c>
      <c r="BB2470" s="72">
        <v>2.1360000000000001</v>
      </c>
      <c r="BC2470" s="72">
        <v>53.939</v>
      </c>
      <c r="BD2470" s="12">
        <v>0.79800000000000004</v>
      </c>
      <c r="BE2470" s="72">
        <v>6.6000000000000003E-2</v>
      </c>
      <c r="BF2470" s="72">
        <v>105.492</v>
      </c>
      <c r="BG2470" s="12">
        <v>26.600999999999999</v>
      </c>
      <c r="BH2470" s="72">
        <v>2.202</v>
      </c>
      <c r="BI2470" s="72">
        <v>51.905000000000001</v>
      </c>
      <c r="BJ2470" s="12">
        <v>6.2309999999999999</v>
      </c>
      <c r="BK2470" s="72">
        <v>0.51600000000000001</v>
      </c>
      <c r="BL2470" s="72">
        <v>90.382000000000005</v>
      </c>
      <c r="BM2470" s="12">
        <v>11.353999999999999</v>
      </c>
      <c r="BN2470" s="72">
        <v>0.94</v>
      </c>
      <c r="BO2470" s="72">
        <v>62.372999999999998</v>
      </c>
      <c r="BP2470" s="12">
        <v>17.585999999999999</v>
      </c>
      <c r="BQ2470" s="72">
        <v>1.456</v>
      </c>
      <c r="BR2470" s="72">
        <v>51.243000000000002</v>
      </c>
      <c r="BS2470" s="12">
        <v>44.186999999999998</v>
      </c>
      <c r="BT2470" s="72">
        <v>3.6579999999999999</v>
      </c>
      <c r="BU2470" s="72">
        <v>40.466999999999999</v>
      </c>
      <c r="BV2470" s="12">
        <v>1208.037</v>
      </c>
      <c r="BW2470" s="72">
        <v>100</v>
      </c>
      <c r="BX2470" s="72">
        <v>5.5110000000000001</v>
      </c>
      <c r="BY2470" s="13"/>
      <c r="BZ2470" s="13"/>
    </row>
    <row r="2471" spans="1:78" ht="12.75" customHeight="1">
      <c r="A2471" s="122" t="s">
        <v>65</v>
      </c>
      <c r="B2471" s="71" t="s">
        <v>71</v>
      </c>
      <c r="C2471" s="71" t="s">
        <v>24</v>
      </c>
      <c r="D2471" s="34">
        <v>45717</v>
      </c>
      <c r="E2471" s="12">
        <v>1063.739</v>
      </c>
      <c r="F2471" s="72">
        <v>85.57</v>
      </c>
      <c r="G2471" s="72">
        <v>5.633</v>
      </c>
      <c r="H2471" s="12">
        <v>12.31</v>
      </c>
      <c r="I2471" s="72">
        <v>0.99</v>
      </c>
      <c r="J2471" s="72">
        <v>103.029</v>
      </c>
      <c r="K2471" s="12">
        <v>1.9690000000000001</v>
      </c>
      <c r="L2471" s="72">
        <v>0.158</v>
      </c>
      <c r="M2471" s="72">
        <v>108.294</v>
      </c>
      <c r="N2471" s="12">
        <v>14.279</v>
      </c>
      <c r="O2471" s="72">
        <v>1.149</v>
      </c>
      <c r="P2471" s="72">
        <v>89.203999999999994</v>
      </c>
      <c r="Q2471" s="12">
        <v>7.7190000000000003</v>
      </c>
      <c r="R2471" s="72">
        <v>0.621</v>
      </c>
      <c r="S2471" s="72">
        <v>76.918000000000006</v>
      </c>
      <c r="T2471" s="12">
        <v>21.998999999999999</v>
      </c>
      <c r="U2471" s="72">
        <v>1.77</v>
      </c>
      <c r="V2471" s="72">
        <v>64.421000000000006</v>
      </c>
      <c r="W2471" s="12">
        <v>92.131</v>
      </c>
      <c r="X2471" s="72">
        <v>7.4109999999999996</v>
      </c>
      <c r="Y2471" s="72">
        <v>26.08</v>
      </c>
      <c r="Z2471" s="12">
        <v>114.13</v>
      </c>
      <c r="AA2471" s="72">
        <v>9.1809999999999992</v>
      </c>
      <c r="AB2471" s="72">
        <v>23.969000000000001</v>
      </c>
      <c r="AC2471" s="12">
        <v>1177.8689999999999</v>
      </c>
      <c r="AD2471" s="72">
        <v>94.751000000000005</v>
      </c>
      <c r="AE2471" s="72">
        <v>6.0119999999999996</v>
      </c>
      <c r="AF2471" s="12">
        <v>0</v>
      </c>
      <c r="AG2471" s="72">
        <v>0</v>
      </c>
      <c r="AH2471" s="72">
        <v>0</v>
      </c>
      <c r="AI2471" s="12">
        <v>18.334</v>
      </c>
      <c r="AJ2471" s="72">
        <v>1.4750000000000001</v>
      </c>
      <c r="AK2471" s="72">
        <v>84.527000000000001</v>
      </c>
      <c r="AL2471" s="12">
        <v>18.334</v>
      </c>
      <c r="AM2471" s="72">
        <v>1.4750000000000001</v>
      </c>
      <c r="AN2471" s="72">
        <v>84.527000000000001</v>
      </c>
      <c r="AO2471" s="12">
        <v>1196.203</v>
      </c>
      <c r="AP2471" s="72">
        <v>96.225999999999999</v>
      </c>
      <c r="AQ2471" s="72">
        <v>6.5730000000000004</v>
      </c>
      <c r="AR2471" s="12">
        <v>11.617000000000001</v>
      </c>
      <c r="AS2471" s="72">
        <v>0.93500000000000005</v>
      </c>
      <c r="AT2471" s="72">
        <v>67.799000000000007</v>
      </c>
      <c r="AU2471" s="12">
        <v>0</v>
      </c>
      <c r="AV2471" s="72">
        <v>0</v>
      </c>
      <c r="AW2471" s="72">
        <v>0</v>
      </c>
      <c r="AX2471" s="12">
        <v>2.3650000000000002</v>
      </c>
      <c r="AY2471" s="72">
        <v>0.19</v>
      </c>
      <c r="AZ2471" s="72">
        <v>103.31399999999999</v>
      </c>
      <c r="BA2471" s="12">
        <v>2.3650000000000002</v>
      </c>
      <c r="BB2471" s="72">
        <v>0.19</v>
      </c>
      <c r="BC2471" s="72">
        <v>103.31399999999999</v>
      </c>
      <c r="BD2471" s="12">
        <v>0</v>
      </c>
      <c r="BE2471" s="72">
        <v>0</v>
      </c>
      <c r="BF2471" s="72">
        <v>0</v>
      </c>
      <c r="BG2471" s="12">
        <v>2.3650000000000002</v>
      </c>
      <c r="BH2471" s="72">
        <v>0.19</v>
      </c>
      <c r="BI2471" s="72">
        <v>103.31399999999999</v>
      </c>
      <c r="BJ2471" s="12">
        <v>12.917999999999999</v>
      </c>
      <c r="BK2471" s="72">
        <v>1.0389999999999999</v>
      </c>
      <c r="BL2471" s="72">
        <v>81.950999999999993</v>
      </c>
      <c r="BM2471" s="12">
        <v>20.02</v>
      </c>
      <c r="BN2471" s="72">
        <v>1.61</v>
      </c>
      <c r="BO2471" s="72">
        <v>81.686000000000007</v>
      </c>
      <c r="BP2471" s="12">
        <v>32.938000000000002</v>
      </c>
      <c r="BQ2471" s="72">
        <v>2.65</v>
      </c>
      <c r="BR2471" s="72">
        <v>58.235999999999997</v>
      </c>
      <c r="BS2471" s="12">
        <v>46.920999999999999</v>
      </c>
      <c r="BT2471" s="72">
        <v>3.774</v>
      </c>
      <c r="BU2471" s="72">
        <v>39.758000000000003</v>
      </c>
      <c r="BV2471" s="12">
        <v>1243.123</v>
      </c>
      <c r="BW2471" s="72">
        <v>100</v>
      </c>
      <c r="BX2471" s="72">
        <v>6.5960000000000001</v>
      </c>
      <c r="BY2471" s="13"/>
      <c r="BZ2471" s="13"/>
    </row>
    <row r="2472" spans="1:78" ht="12.75" customHeight="1">
      <c r="A2472" s="122" t="s">
        <v>65</v>
      </c>
      <c r="B2472" s="71" t="s">
        <v>71</v>
      </c>
      <c r="C2472" s="71" t="s">
        <v>24</v>
      </c>
      <c r="D2472" s="34">
        <v>45809</v>
      </c>
      <c r="E2472" s="12">
        <v>992.63400000000001</v>
      </c>
      <c r="F2472" s="72">
        <v>86.022000000000006</v>
      </c>
      <c r="G2472" s="72">
        <v>6.1159999999999997</v>
      </c>
      <c r="H2472" s="12">
        <v>20.393999999999998</v>
      </c>
      <c r="I2472" s="72">
        <v>1.7669999999999999</v>
      </c>
      <c r="J2472" s="72">
        <v>80.421000000000006</v>
      </c>
      <c r="K2472" s="12">
        <v>5.0129999999999999</v>
      </c>
      <c r="L2472" s="72">
        <v>0.434</v>
      </c>
      <c r="M2472" s="72">
        <v>103.30200000000001</v>
      </c>
      <c r="N2472" s="12">
        <v>25.407</v>
      </c>
      <c r="O2472" s="72">
        <v>2.202</v>
      </c>
      <c r="P2472" s="72">
        <v>65.78</v>
      </c>
      <c r="Q2472" s="12">
        <v>0</v>
      </c>
      <c r="R2472" s="72">
        <v>0</v>
      </c>
      <c r="S2472" s="72">
        <v>0</v>
      </c>
      <c r="T2472" s="12">
        <v>25.407</v>
      </c>
      <c r="U2472" s="72">
        <v>2.202</v>
      </c>
      <c r="V2472" s="72">
        <v>65.78</v>
      </c>
      <c r="W2472" s="12">
        <v>80.063000000000002</v>
      </c>
      <c r="X2472" s="72">
        <v>6.9379999999999997</v>
      </c>
      <c r="Y2472" s="72">
        <v>35.058</v>
      </c>
      <c r="Z2472" s="12">
        <v>105.47</v>
      </c>
      <c r="AA2472" s="72">
        <v>9.14</v>
      </c>
      <c r="AB2472" s="72">
        <v>32.646999999999998</v>
      </c>
      <c r="AC2472" s="12">
        <v>1098.104</v>
      </c>
      <c r="AD2472" s="72">
        <v>95.162000000000006</v>
      </c>
      <c r="AE2472" s="72">
        <v>6.8570000000000002</v>
      </c>
      <c r="AF2472" s="12">
        <v>0</v>
      </c>
      <c r="AG2472" s="72">
        <v>0</v>
      </c>
      <c r="AH2472" s="72">
        <v>0</v>
      </c>
      <c r="AI2472" s="12">
        <v>20.184999999999999</v>
      </c>
      <c r="AJ2472" s="72">
        <v>1.7490000000000001</v>
      </c>
      <c r="AK2472" s="72">
        <v>65.709000000000003</v>
      </c>
      <c r="AL2472" s="12">
        <v>20.184999999999999</v>
      </c>
      <c r="AM2472" s="72">
        <v>1.7490000000000001</v>
      </c>
      <c r="AN2472" s="72">
        <v>65.709000000000003</v>
      </c>
      <c r="AO2472" s="12">
        <v>1118.289</v>
      </c>
      <c r="AP2472" s="72">
        <v>96.911000000000001</v>
      </c>
      <c r="AQ2472" s="72">
        <v>7.2709999999999999</v>
      </c>
      <c r="AR2472" s="12">
        <v>4.8140000000000001</v>
      </c>
      <c r="AS2472" s="72">
        <v>0.41699999999999998</v>
      </c>
      <c r="AT2472" s="72">
        <v>87.56</v>
      </c>
      <c r="AU2472" s="12">
        <v>0</v>
      </c>
      <c r="AV2472" s="72">
        <v>0</v>
      </c>
      <c r="AW2472" s="72">
        <v>0</v>
      </c>
      <c r="AX2472" s="12">
        <v>4.9800000000000004</v>
      </c>
      <c r="AY2472" s="72">
        <v>0.432</v>
      </c>
      <c r="AZ2472" s="72">
        <v>102.652</v>
      </c>
      <c r="BA2472" s="12">
        <v>4.9800000000000004</v>
      </c>
      <c r="BB2472" s="72">
        <v>0.432</v>
      </c>
      <c r="BC2472" s="72">
        <v>102.652</v>
      </c>
      <c r="BD2472" s="12">
        <v>0</v>
      </c>
      <c r="BE2472" s="72">
        <v>0</v>
      </c>
      <c r="BF2472" s="72">
        <v>0</v>
      </c>
      <c r="BG2472" s="12">
        <v>4.9800000000000004</v>
      </c>
      <c r="BH2472" s="72">
        <v>0.432</v>
      </c>
      <c r="BI2472" s="72">
        <v>102.652</v>
      </c>
      <c r="BJ2472" s="12">
        <v>24.013000000000002</v>
      </c>
      <c r="BK2472" s="72">
        <v>2.081</v>
      </c>
      <c r="BL2472" s="72">
        <v>52.585000000000001</v>
      </c>
      <c r="BM2472" s="12">
        <v>1.8320000000000001</v>
      </c>
      <c r="BN2472" s="72">
        <v>0.159</v>
      </c>
      <c r="BO2472" s="72">
        <v>73.019000000000005</v>
      </c>
      <c r="BP2472" s="12">
        <v>25.844999999999999</v>
      </c>
      <c r="BQ2472" s="72">
        <v>2.2400000000000002</v>
      </c>
      <c r="BR2472" s="72">
        <v>48.220999999999997</v>
      </c>
      <c r="BS2472" s="12">
        <v>35.64</v>
      </c>
      <c r="BT2472" s="72">
        <v>3.089</v>
      </c>
      <c r="BU2472" s="72">
        <v>38.18</v>
      </c>
      <c r="BV2472" s="12">
        <v>1153.9290000000001</v>
      </c>
      <c r="BW2472" s="72">
        <v>100</v>
      </c>
      <c r="BX2472" s="72">
        <v>7.1779999999999999</v>
      </c>
      <c r="BY2472" s="13"/>
      <c r="BZ2472" s="13"/>
    </row>
    <row r="2473" spans="1:78" ht="12.75" customHeight="1">
      <c r="A2473" s="122" t="s">
        <v>65</v>
      </c>
      <c r="B2473" s="71" t="s">
        <v>71</v>
      </c>
      <c r="C2473" s="71" t="s">
        <v>24</v>
      </c>
      <c r="D2473" s="34">
        <v>45901</v>
      </c>
      <c r="E2473" s="12">
        <v>945.71400000000006</v>
      </c>
      <c r="F2473" s="72">
        <v>88.745999999999995</v>
      </c>
      <c r="G2473" s="72">
        <v>6.6289999999999996</v>
      </c>
      <c r="H2473" s="12">
        <v>10.598000000000001</v>
      </c>
      <c r="I2473" s="72">
        <v>0.995</v>
      </c>
      <c r="J2473" s="72">
        <v>75.537999999999997</v>
      </c>
      <c r="K2473" s="12">
        <v>12.419</v>
      </c>
      <c r="L2473" s="72">
        <v>1.165</v>
      </c>
      <c r="M2473" s="72">
        <v>108.884</v>
      </c>
      <c r="N2473" s="12">
        <v>23.016999999999999</v>
      </c>
      <c r="O2473" s="72">
        <v>2.16</v>
      </c>
      <c r="P2473" s="72">
        <v>69.903000000000006</v>
      </c>
      <c r="Q2473" s="12">
        <v>1.218</v>
      </c>
      <c r="R2473" s="72">
        <v>0.114</v>
      </c>
      <c r="S2473" s="72">
        <v>105.66500000000001</v>
      </c>
      <c r="T2473" s="12">
        <v>24.234999999999999</v>
      </c>
      <c r="U2473" s="72">
        <v>2.274</v>
      </c>
      <c r="V2473" s="72">
        <v>66.003</v>
      </c>
      <c r="W2473" s="12">
        <v>36.774999999999999</v>
      </c>
      <c r="X2473" s="72">
        <v>3.4510000000000001</v>
      </c>
      <c r="Y2473" s="72">
        <v>42.88</v>
      </c>
      <c r="Z2473" s="12">
        <v>61.01</v>
      </c>
      <c r="AA2473" s="72">
        <v>5.7249999999999996</v>
      </c>
      <c r="AB2473" s="72">
        <v>39.911999999999999</v>
      </c>
      <c r="AC2473" s="12">
        <v>1006.724</v>
      </c>
      <c r="AD2473" s="72">
        <v>94.471999999999994</v>
      </c>
      <c r="AE2473" s="72">
        <v>6.7990000000000004</v>
      </c>
      <c r="AF2473" s="12">
        <v>2.5680000000000001</v>
      </c>
      <c r="AG2473" s="72">
        <v>0.24099999999999999</v>
      </c>
      <c r="AH2473" s="72">
        <v>113.9</v>
      </c>
      <c r="AI2473" s="12">
        <v>8.5850000000000009</v>
      </c>
      <c r="AJ2473" s="72">
        <v>0.80600000000000005</v>
      </c>
      <c r="AK2473" s="72">
        <v>84.135000000000005</v>
      </c>
      <c r="AL2473" s="12">
        <v>11.151999999999999</v>
      </c>
      <c r="AM2473" s="72">
        <v>1.0469999999999999</v>
      </c>
      <c r="AN2473" s="72">
        <v>70.683999999999997</v>
      </c>
      <c r="AO2473" s="12">
        <v>1017.876</v>
      </c>
      <c r="AP2473" s="72">
        <v>95.518000000000001</v>
      </c>
      <c r="AQ2473" s="72">
        <v>6.6760000000000002</v>
      </c>
      <c r="AR2473" s="12">
        <v>6.4589999999999996</v>
      </c>
      <c r="AS2473" s="72">
        <v>0.60599999999999998</v>
      </c>
      <c r="AT2473" s="72">
        <v>104.172</v>
      </c>
      <c r="AU2473" s="12">
        <v>0</v>
      </c>
      <c r="AV2473" s="72">
        <v>0</v>
      </c>
      <c r="AW2473" s="72">
        <v>0</v>
      </c>
      <c r="AX2473" s="12">
        <v>6.7060000000000004</v>
      </c>
      <c r="AY2473" s="72">
        <v>0.629</v>
      </c>
      <c r="AZ2473" s="72">
        <v>101.568</v>
      </c>
      <c r="BA2473" s="12">
        <v>6.7060000000000004</v>
      </c>
      <c r="BB2473" s="72">
        <v>0.629</v>
      </c>
      <c r="BC2473" s="72">
        <v>101.568</v>
      </c>
      <c r="BD2473" s="12">
        <v>0</v>
      </c>
      <c r="BE2473" s="72">
        <v>0</v>
      </c>
      <c r="BF2473" s="72">
        <v>0</v>
      </c>
      <c r="BG2473" s="12">
        <v>6.7060000000000004</v>
      </c>
      <c r="BH2473" s="72">
        <v>0.629</v>
      </c>
      <c r="BI2473" s="72">
        <v>101.568</v>
      </c>
      <c r="BJ2473" s="12">
        <v>28.41</v>
      </c>
      <c r="BK2473" s="72">
        <v>2.6659999999999999</v>
      </c>
      <c r="BL2473" s="72">
        <v>42.423000000000002</v>
      </c>
      <c r="BM2473" s="12">
        <v>6.1859999999999999</v>
      </c>
      <c r="BN2473" s="72">
        <v>0.58099999999999996</v>
      </c>
      <c r="BO2473" s="72">
        <v>103.28700000000001</v>
      </c>
      <c r="BP2473" s="12">
        <v>34.595999999999997</v>
      </c>
      <c r="BQ2473" s="72">
        <v>3.2469999999999999</v>
      </c>
      <c r="BR2473" s="72">
        <v>38.143999999999998</v>
      </c>
      <c r="BS2473" s="12">
        <v>47.761000000000003</v>
      </c>
      <c r="BT2473" s="72">
        <v>4.4820000000000002</v>
      </c>
      <c r="BU2473" s="72">
        <v>32.878999999999998</v>
      </c>
      <c r="BV2473" s="12">
        <v>1065.6369999999999</v>
      </c>
      <c r="BW2473" s="72">
        <v>100</v>
      </c>
      <c r="BX2473" s="72">
        <v>6.266</v>
      </c>
      <c r="BY2473" s="13"/>
      <c r="BZ2473" s="13"/>
    </row>
    <row r="2474" spans="1:78" ht="12.75" customHeight="1">
      <c r="A2474" s="122" t="s">
        <v>65</v>
      </c>
      <c r="B2474" s="71" t="s">
        <v>71</v>
      </c>
      <c r="C2474" s="71" t="s">
        <v>24</v>
      </c>
      <c r="D2474" s="34">
        <v>45992</v>
      </c>
      <c r="E2474" s="12">
        <v>942.95</v>
      </c>
      <c r="F2474" s="72">
        <v>84.72</v>
      </c>
      <c r="G2474" s="72">
        <v>6.3330000000000002</v>
      </c>
      <c r="H2474" s="12">
        <v>1.379</v>
      </c>
      <c r="I2474" s="72">
        <v>0.124</v>
      </c>
      <c r="J2474" s="72">
        <v>102.45099999999999</v>
      </c>
      <c r="K2474" s="12">
        <v>13.99</v>
      </c>
      <c r="L2474" s="72">
        <v>1.2569999999999999</v>
      </c>
      <c r="M2474" s="72">
        <v>80.162000000000006</v>
      </c>
      <c r="N2474" s="12">
        <v>15.369</v>
      </c>
      <c r="O2474" s="72">
        <v>1.381</v>
      </c>
      <c r="P2474" s="72">
        <v>73.765000000000001</v>
      </c>
      <c r="Q2474" s="12">
        <v>3.6920000000000002</v>
      </c>
      <c r="R2474" s="72">
        <v>0.33200000000000002</v>
      </c>
      <c r="S2474" s="72">
        <v>102.744</v>
      </c>
      <c r="T2474" s="12">
        <v>19.061</v>
      </c>
      <c r="U2474" s="72">
        <v>1.7130000000000001</v>
      </c>
      <c r="V2474" s="72">
        <v>60.743000000000002</v>
      </c>
      <c r="W2474" s="12">
        <v>60.021000000000001</v>
      </c>
      <c r="X2474" s="72">
        <v>5.3929999999999998</v>
      </c>
      <c r="Y2474" s="72">
        <v>33.125999999999998</v>
      </c>
      <c r="Z2474" s="12">
        <v>79.081000000000003</v>
      </c>
      <c r="AA2474" s="72">
        <v>7.1050000000000004</v>
      </c>
      <c r="AB2474" s="72">
        <v>29.550999999999998</v>
      </c>
      <c r="AC2474" s="12">
        <v>1022.0309999999999</v>
      </c>
      <c r="AD2474" s="72">
        <v>91.825000000000003</v>
      </c>
      <c r="AE2474" s="72">
        <v>6.7149999999999999</v>
      </c>
      <c r="AF2474" s="12">
        <v>0</v>
      </c>
      <c r="AG2474" s="72">
        <v>0</v>
      </c>
      <c r="AH2474" s="72">
        <v>0</v>
      </c>
      <c r="AI2474" s="12">
        <v>19.449000000000002</v>
      </c>
      <c r="AJ2474" s="72">
        <v>1.7470000000000001</v>
      </c>
      <c r="AK2474" s="72">
        <v>43.677</v>
      </c>
      <c r="AL2474" s="12">
        <v>19.449000000000002</v>
      </c>
      <c r="AM2474" s="72">
        <v>1.7470000000000001</v>
      </c>
      <c r="AN2474" s="72">
        <v>43.677</v>
      </c>
      <c r="AO2474" s="12">
        <v>1041.48</v>
      </c>
      <c r="AP2474" s="72">
        <v>93.572000000000003</v>
      </c>
      <c r="AQ2474" s="72">
        <v>6.782</v>
      </c>
      <c r="AR2474" s="12">
        <v>4.8259999999999996</v>
      </c>
      <c r="AS2474" s="72">
        <v>0.434</v>
      </c>
      <c r="AT2474" s="72">
        <v>105.616</v>
      </c>
      <c r="AU2474" s="12">
        <v>0</v>
      </c>
      <c r="AV2474" s="72">
        <v>0</v>
      </c>
      <c r="AW2474" s="72">
        <v>0</v>
      </c>
      <c r="AX2474" s="12">
        <v>10.179</v>
      </c>
      <c r="AY2474" s="72">
        <v>0.91500000000000004</v>
      </c>
      <c r="AZ2474" s="72">
        <v>75.841999999999999</v>
      </c>
      <c r="BA2474" s="12">
        <v>10.179</v>
      </c>
      <c r="BB2474" s="72">
        <v>0.91500000000000004</v>
      </c>
      <c r="BC2474" s="72">
        <v>75.841999999999999</v>
      </c>
      <c r="BD2474" s="12">
        <v>0.70499999999999996</v>
      </c>
      <c r="BE2474" s="72">
        <v>6.3E-2</v>
      </c>
      <c r="BF2474" s="72">
        <v>104.63200000000001</v>
      </c>
      <c r="BG2474" s="12">
        <v>10.882999999999999</v>
      </c>
      <c r="BH2474" s="72">
        <v>0.97799999999999998</v>
      </c>
      <c r="BI2474" s="72">
        <v>70.709999999999994</v>
      </c>
      <c r="BJ2474" s="12">
        <v>42.252000000000002</v>
      </c>
      <c r="BK2474" s="72">
        <v>3.7959999999999998</v>
      </c>
      <c r="BL2474" s="72">
        <v>36.411000000000001</v>
      </c>
      <c r="BM2474" s="12">
        <v>13.581</v>
      </c>
      <c r="BN2474" s="72">
        <v>1.22</v>
      </c>
      <c r="BO2474" s="72">
        <v>60.456000000000003</v>
      </c>
      <c r="BP2474" s="12">
        <v>55.832999999999998</v>
      </c>
      <c r="BQ2474" s="72">
        <v>5.016</v>
      </c>
      <c r="BR2474" s="72">
        <v>32.570999999999998</v>
      </c>
      <c r="BS2474" s="12">
        <v>71.543000000000006</v>
      </c>
      <c r="BT2474" s="72">
        <v>6.4279999999999999</v>
      </c>
      <c r="BU2474" s="72">
        <v>34.15</v>
      </c>
      <c r="BV2474" s="12">
        <v>1113.0229999999999</v>
      </c>
      <c r="BW2474" s="72">
        <v>100</v>
      </c>
      <c r="BX2474" s="72">
        <v>6.7560000000000002</v>
      </c>
      <c r="BY2474" s="13"/>
      <c r="BZ2474" s="13"/>
    </row>
    <row r="2475" spans="1:78" ht="12.75" customHeight="1">
      <c r="A2475" s="122" t="s">
        <v>65</v>
      </c>
      <c r="B2475" s="71" t="s">
        <v>71</v>
      </c>
      <c r="C2475" s="71" t="s">
        <v>24</v>
      </c>
      <c r="D2475" s="34">
        <v>46082</v>
      </c>
      <c r="E2475" s="12">
        <v>1016.7670000000001</v>
      </c>
      <c r="F2475" s="72">
        <v>85.346999999999994</v>
      </c>
      <c r="G2475" s="72">
        <v>7.6950000000000003</v>
      </c>
      <c r="H2475" s="12">
        <v>0</v>
      </c>
      <c r="I2475" s="72">
        <v>0</v>
      </c>
      <c r="J2475" s="72">
        <v>0</v>
      </c>
      <c r="K2475" s="12">
        <v>5.7489999999999997</v>
      </c>
      <c r="L2475" s="72">
        <v>0.48299999999999998</v>
      </c>
      <c r="M2475" s="72">
        <v>104.03100000000001</v>
      </c>
      <c r="N2475" s="12">
        <v>5.7489999999999997</v>
      </c>
      <c r="O2475" s="72">
        <v>0.48299999999999998</v>
      </c>
      <c r="P2475" s="72">
        <v>104.03100000000001</v>
      </c>
      <c r="Q2475" s="12">
        <v>8.7539999999999996</v>
      </c>
      <c r="R2475" s="72">
        <v>0.73499999999999999</v>
      </c>
      <c r="S2475" s="72">
        <v>105.77</v>
      </c>
      <c r="T2475" s="12">
        <v>14.504</v>
      </c>
      <c r="U2475" s="72">
        <v>1.2170000000000001</v>
      </c>
      <c r="V2475" s="72">
        <v>75.947000000000003</v>
      </c>
      <c r="W2475" s="12">
        <v>107.169</v>
      </c>
      <c r="X2475" s="72">
        <v>8.9960000000000004</v>
      </c>
      <c r="Y2475" s="72">
        <v>31.231999999999999</v>
      </c>
      <c r="Z2475" s="12">
        <v>121.673</v>
      </c>
      <c r="AA2475" s="72">
        <v>10.212999999999999</v>
      </c>
      <c r="AB2475" s="72">
        <v>26.599</v>
      </c>
      <c r="AC2475" s="12">
        <v>1138.44</v>
      </c>
      <c r="AD2475" s="72">
        <v>95.56</v>
      </c>
      <c r="AE2475" s="72">
        <v>7.7249999999999996</v>
      </c>
      <c r="AF2475" s="12">
        <v>0</v>
      </c>
      <c r="AG2475" s="72">
        <v>0</v>
      </c>
      <c r="AH2475" s="72">
        <v>0</v>
      </c>
      <c r="AI2475" s="12">
        <v>12.811</v>
      </c>
      <c r="AJ2475" s="72">
        <v>1.075</v>
      </c>
      <c r="AK2475" s="72">
        <v>68.192999999999998</v>
      </c>
      <c r="AL2475" s="12">
        <v>12.811</v>
      </c>
      <c r="AM2475" s="72">
        <v>1.075</v>
      </c>
      <c r="AN2475" s="72">
        <v>68.192999999999998</v>
      </c>
      <c r="AO2475" s="12">
        <v>1151.252</v>
      </c>
      <c r="AP2475" s="72">
        <v>96.635999999999996</v>
      </c>
      <c r="AQ2475" s="72">
        <v>7.72</v>
      </c>
      <c r="AR2475" s="12">
        <v>7.7530000000000001</v>
      </c>
      <c r="AS2475" s="72">
        <v>0.65100000000000002</v>
      </c>
      <c r="AT2475" s="72">
        <v>103.89400000000001</v>
      </c>
      <c r="AU2475" s="12">
        <v>3.395</v>
      </c>
      <c r="AV2475" s="72">
        <v>0.28499999999999998</v>
      </c>
      <c r="AW2475" s="72">
        <v>107.188</v>
      </c>
      <c r="AX2475" s="12">
        <v>0</v>
      </c>
      <c r="AY2475" s="72">
        <v>0</v>
      </c>
      <c r="AZ2475" s="72">
        <v>0</v>
      </c>
      <c r="BA2475" s="12">
        <v>3.395</v>
      </c>
      <c r="BB2475" s="72">
        <v>0.28499999999999998</v>
      </c>
      <c r="BC2475" s="72">
        <v>107.188</v>
      </c>
      <c r="BD2475" s="12">
        <v>0</v>
      </c>
      <c r="BE2475" s="72">
        <v>0</v>
      </c>
      <c r="BF2475" s="72">
        <v>0</v>
      </c>
      <c r="BG2475" s="12">
        <v>3.395</v>
      </c>
      <c r="BH2475" s="72">
        <v>0.28499999999999998</v>
      </c>
      <c r="BI2475" s="72">
        <v>107.188</v>
      </c>
      <c r="BJ2475" s="12">
        <v>17.442</v>
      </c>
      <c r="BK2475" s="72">
        <v>1.464</v>
      </c>
      <c r="BL2475" s="72">
        <v>59.07</v>
      </c>
      <c r="BM2475" s="12">
        <v>11.49</v>
      </c>
      <c r="BN2475" s="72">
        <v>0.96399999999999997</v>
      </c>
      <c r="BO2475" s="72">
        <v>82.506</v>
      </c>
      <c r="BP2475" s="12">
        <v>28.931999999999999</v>
      </c>
      <c r="BQ2475" s="72">
        <v>2.4289999999999998</v>
      </c>
      <c r="BR2475" s="72">
        <v>47.5</v>
      </c>
      <c r="BS2475" s="12">
        <v>40.08</v>
      </c>
      <c r="BT2475" s="72">
        <v>3.3639999999999999</v>
      </c>
      <c r="BU2475" s="72">
        <v>36.786999999999999</v>
      </c>
      <c r="BV2475" s="12">
        <v>1191.3320000000001</v>
      </c>
      <c r="BW2475" s="72">
        <v>100</v>
      </c>
      <c r="BX2475" s="72">
        <v>7.5640000000000001</v>
      </c>
      <c r="BY2475" s="13"/>
      <c r="BZ2475" s="13"/>
    </row>
    <row r="2476" spans="1:78" ht="12.75" customHeight="1">
      <c r="A2476" s="122" t="s">
        <v>65</v>
      </c>
      <c r="B2476" s="71" t="s">
        <v>71</v>
      </c>
      <c r="C2476" s="71" t="s">
        <v>24</v>
      </c>
      <c r="D2476" s="34">
        <v>46174</v>
      </c>
      <c r="E2476" s="12">
        <v>1067.905</v>
      </c>
      <c r="F2476" s="72">
        <v>83.697999999999993</v>
      </c>
      <c r="G2476" s="72">
        <v>6.2770000000000001</v>
      </c>
      <c r="H2476" s="12">
        <v>33.305</v>
      </c>
      <c r="I2476" s="72">
        <v>2.61</v>
      </c>
      <c r="J2476" s="72">
        <v>60.235999999999997</v>
      </c>
      <c r="K2476" s="12">
        <v>6.17</v>
      </c>
      <c r="L2476" s="72">
        <v>0.48399999999999999</v>
      </c>
      <c r="M2476" s="72">
        <v>77.84</v>
      </c>
      <c r="N2476" s="12">
        <v>39.473999999999997</v>
      </c>
      <c r="O2476" s="72">
        <v>3.0939999999999999</v>
      </c>
      <c r="P2476" s="72">
        <v>51.506999999999998</v>
      </c>
      <c r="Q2476" s="12">
        <v>0</v>
      </c>
      <c r="R2476" s="72">
        <v>0</v>
      </c>
      <c r="S2476" s="72">
        <v>0</v>
      </c>
      <c r="T2476" s="12">
        <v>39.473999999999997</v>
      </c>
      <c r="U2476" s="72">
        <v>3.0939999999999999</v>
      </c>
      <c r="V2476" s="72">
        <v>51.506999999999998</v>
      </c>
      <c r="W2476" s="12">
        <v>98.638999999999996</v>
      </c>
      <c r="X2476" s="72">
        <v>7.7309999999999999</v>
      </c>
      <c r="Y2476" s="72">
        <v>31.231999999999999</v>
      </c>
      <c r="Z2476" s="12">
        <v>138.114</v>
      </c>
      <c r="AA2476" s="72">
        <v>10.824999999999999</v>
      </c>
      <c r="AB2476" s="72">
        <v>23.7</v>
      </c>
      <c r="AC2476" s="12">
        <v>1206.018</v>
      </c>
      <c r="AD2476" s="72">
        <v>94.522999999999996</v>
      </c>
      <c r="AE2476" s="72">
        <v>6.3</v>
      </c>
      <c r="AF2476" s="12">
        <v>0</v>
      </c>
      <c r="AG2476" s="72">
        <v>0</v>
      </c>
      <c r="AH2476" s="72">
        <v>0</v>
      </c>
      <c r="AI2476" s="12">
        <v>25.597000000000001</v>
      </c>
      <c r="AJ2476" s="72">
        <v>2.0059999999999998</v>
      </c>
      <c r="AK2476" s="72">
        <v>61.511000000000003</v>
      </c>
      <c r="AL2476" s="12">
        <v>25.597000000000001</v>
      </c>
      <c r="AM2476" s="72">
        <v>2.0059999999999998</v>
      </c>
      <c r="AN2476" s="72">
        <v>61.511000000000003</v>
      </c>
      <c r="AO2476" s="12">
        <v>1231.615</v>
      </c>
      <c r="AP2476" s="72">
        <v>96.528999999999996</v>
      </c>
      <c r="AQ2476" s="72">
        <v>6.1029999999999998</v>
      </c>
      <c r="AR2476" s="12">
        <v>3.8220000000000001</v>
      </c>
      <c r="AS2476" s="72">
        <v>0.3</v>
      </c>
      <c r="AT2476" s="72">
        <v>102.834</v>
      </c>
      <c r="AU2476" s="12">
        <v>1.472</v>
      </c>
      <c r="AV2476" s="72">
        <v>0.115</v>
      </c>
      <c r="AW2476" s="72">
        <v>105.28</v>
      </c>
      <c r="AX2476" s="12">
        <v>20.530999999999999</v>
      </c>
      <c r="AY2476" s="72">
        <v>1.609</v>
      </c>
      <c r="AZ2476" s="72">
        <v>57.261000000000003</v>
      </c>
      <c r="BA2476" s="12">
        <v>22.003</v>
      </c>
      <c r="BB2476" s="72">
        <v>1.7250000000000001</v>
      </c>
      <c r="BC2476" s="72">
        <v>52.991999999999997</v>
      </c>
      <c r="BD2476" s="12">
        <v>0</v>
      </c>
      <c r="BE2476" s="72">
        <v>0</v>
      </c>
      <c r="BF2476" s="72">
        <v>0</v>
      </c>
      <c r="BG2476" s="12">
        <v>22.003</v>
      </c>
      <c r="BH2476" s="72">
        <v>1.7250000000000001</v>
      </c>
      <c r="BI2476" s="72">
        <v>52.991999999999997</v>
      </c>
      <c r="BJ2476" s="12">
        <v>10.961</v>
      </c>
      <c r="BK2476" s="72">
        <v>0.85899999999999999</v>
      </c>
      <c r="BL2476" s="72">
        <v>77.137</v>
      </c>
      <c r="BM2476" s="12">
        <v>7.4989999999999997</v>
      </c>
      <c r="BN2476" s="72">
        <v>0.58799999999999997</v>
      </c>
      <c r="BO2476" s="72">
        <v>75.638999999999996</v>
      </c>
      <c r="BP2476" s="12">
        <v>18.460999999999999</v>
      </c>
      <c r="BQ2476" s="72">
        <v>1.4470000000000001</v>
      </c>
      <c r="BR2476" s="72">
        <v>51.473999999999997</v>
      </c>
      <c r="BS2476" s="12">
        <v>44.286000000000001</v>
      </c>
      <c r="BT2476" s="72">
        <v>3.4710000000000001</v>
      </c>
      <c r="BU2476" s="72">
        <v>28.795999999999999</v>
      </c>
      <c r="BV2476" s="12">
        <v>1275.9010000000001</v>
      </c>
      <c r="BW2476" s="72">
        <v>100</v>
      </c>
      <c r="BX2476" s="72">
        <v>6.1970000000000001</v>
      </c>
      <c r="BY2476" s="13"/>
      <c r="BZ2476" s="13"/>
    </row>
    <row r="2477" spans="1:78" ht="12.75" customHeight="1">
      <c r="A2477" s="122" t="s">
        <v>65</v>
      </c>
      <c r="B2477" s="71" t="s">
        <v>71</v>
      </c>
      <c r="C2477" s="71" t="s">
        <v>25</v>
      </c>
      <c r="D2477" s="34">
        <v>41883</v>
      </c>
      <c r="E2477" s="12">
        <v>252.48699999999999</v>
      </c>
      <c r="F2477" s="72">
        <v>16.658000000000001</v>
      </c>
      <c r="G2477" s="72">
        <v>19.507999999999999</v>
      </c>
      <c r="H2477" s="12">
        <v>46.988999999999997</v>
      </c>
      <c r="I2477" s="72">
        <v>3.1</v>
      </c>
      <c r="J2477" s="72">
        <v>32.392000000000003</v>
      </c>
      <c r="K2477" s="12">
        <v>36.252000000000002</v>
      </c>
      <c r="L2477" s="72">
        <v>2.3919999999999999</v>
      </c>
      <c r="M2477" s="72">
        <v>43.457999999999998</v>
      </c>
      <c r="N2477" s="12">
        <v>83.241</v>
      </c>
      <c r="O2477" s="72">
        <v>5.492</v>
      </c>
      <c r="P2477" s="72">
        <v>25.236999999999998</v>
      </c>
      <c r="Q2477" s="12">
        <v>36.225000000000001</v>
      </c>
      <c r="R2477" s="72">
        <v>2.39</v>
      </c>
      <c r="S2477" s="72">
        <v>44.12</v>
      </c>
      <c r="T2477" s="12">
        <v>119.46599999999999</v>
      </c>
      <c r="U2477" s="72">
        <v>7.8819999999999997</v>
      </c>
      <c r="V2477" s="72">
        <v>22.641999999999999</v>
      </c>
      <c r="W2477" s="12">
        <v>560.53300000000002</v>
      </c>
      <c r="X2477" s="72">
        <v>36.981999999999999</v>
      </c>
      <c r="Y2477" s="72">
        <v>8.8330000000000002</v>
      </c>
      <c r="Z2477" s="12">
        <v>680</v>
      </c>
      <c r="AA2477" s="72">
        <v>44.863999999999997</v>
      </c>
      <c r="AB2477" s="72">
        <v>7.6150000000000002</v>
      </c>
      <c r="AC2477" s="12">
        <v>932.48699999999997</v>
      </c>
      <c r="AD2477" s="72">
        <v>61.521999999999998</v>
      </c>
      <c r="AE2477" s="72">
        <v>7.5170000000000003</v>
      </c>
      <c r="AF2477" s="12">
        <v>5.8140000000000001</v>
      </c>
      <c r="AG2477" s="72">
        <v>0.38400000000000001</v>
      </c>
      <c r="AH2477" s="72">
        <v>105.76600000000001</v>
      </c>
      <c r="AI2477" s="12">
        <v>37.101999999999997</v>
      </c>
      <c r="AJ2477" s="72">
        <v>2.448</v>
      </c>
      <c r="AK2477" s="72">
        <v>43.119</v>
      </c>
      <c r="AL2477" s="12">
        <v>42.915999999999997</v>
      </c>
      <c r="AM2477" s="72">
        <v>2.831</v>
      </c>
      <c r="AN2477" s="72">
        <v>39.802999999999997</v>
      </c>
      <c r="AO2477" s="12">
        <v>975.40300000000002</v>
      </c>
      <c r="AP2477" s="72">
        <v>64.352999999999994</v>
      </c>
      <c r="AQ2477" s="72">
        <v>7.2119999999999997</v>
      </c>
      <c r="AR2477" s="12">
        <v>29.725999999999999</v>
      </c>
      <c r="AS2477" s="72">
        <v>1.9610000000000001</v>
      </c>
      <c r="AT2477" s="72">
        <v>44.558</v>
      </c>
      <c r="AU2477" s="12">
        <v>0</v>
      </c>
      <c r="AV2477" s="72">
        <v>0</v>
      </c>
      <c r="AW2477" s="72">
        <v>0</v>
      </c>
      <c r="AX2477" s="12">
        <v>88.95</v>
      </c>
      <c r="AY2477" s="72">
        <v>5.8689999999999998</v>
      </c>
      <c r="AZ2477" s="72">
        <v>25.754000000000001</v>
      </c>
      <c r="BA2477" s="12">
        <v>88.95</v>
      </c>
      <c r="BB2477" s="72">
        <v>5.8689999999999998</v>
      </c>
      <c r="BC2477" s="72">
        <v>25.754000000000001</v>
      </c>
      <c r="BD2477" s="12">
        <v>109.842</v>
      </c>
      <c r="BE2477" s="72">
        <v>7.2469999999999999</v>
      </c>
      <c r="BF2477" s="72">
        <v>23.513000000000002</v>
      </c>
      <c r="BG2477" s="12">
        <v>198.792</v>
      </c>
      <c r="BH2477" s="72">
        <v>13.115</v>
      </c>
      <c r="BI2477" s="72">
        <v>15.566000000000001</v>
      </c>
      <c r="BJ2477" s="12">
        <v>307.548</v>
      </c>
      <c r="BK2477" s="72">
        <v>20.291</v>
      </c>
      <c r="BL2477" s="72">
        <v>16.488</v>
      </c>
      <c r="BM2477" s="12">
        <v>4.2329999999999997</v>
      </c>
      <c r="BN2477" s="72">
        <v>0.27900000000000003</v>
      </c>
      <c r="BO2477" s="72">
        <v>103.166</v>
      </c>
      <c r="BP2477" s="12">
        <v>311.78100000000001</v>
      </c>
      <c r="BQ2477" s="72">
        <v>20.57</v>
      </c>
      <c r="BR2477" s="72">
        <v>16.489000000000001</v>
      </c>
      <c r="BS2477" s="12">
        <v>540.29899999999998</v>
      </c>
      <c r="BT2477" s="72">
        <v>35.646999999999998</v>
      </c>
      <c r="BU2477" s="72">
        <v>10.785</v>
      </c>
      <c r="BV2477" s="12">
        <v>1515.701</v>
      </c>
      <c r="BW2477" s="72">
        <v>100</v>
      </c>
      <c r="BX2477" s="72">
        <v>6.6829999999999998</v>
      </c>
      <c r="BY2477" s="13"/>
      <c r="BZ2477" s="13"/>
    </row>
    <row r="2478" spans="1:78" ht="12.75" customHeight="1">
      <c r="A2478" s="122" t="s">
        <v>65</v>
      </c>
      <c r="B2478" s="71" t="s">
        <v>71</v>
      </c>
      <c r="C2478" s="71" t="s">
        <v>25</v>
      </c>
      <c r="D2478" s="34">
        <v>41974</v>
      </c>
      <c r="E2478" s="12">
        <v>301.13200000000001</v>
      </c>
      <c r="F2478" s="72">
        <v>21.797999999999998</v>
      </c>
      <c r="G2478" s="72">
        <v>14.67</v>
      </c>
      <c r="H2478" s="12">
        <v>40.093000000000004</v>
      </c>
      <c r="I2478" s="72">
        <v>2.9020000000000001</v>
      </c>
      <c r="J2478" s="72">
        <v>37.692999999999998</v>
      </c>
      <c r="K2478" s="12">
        <v>13.836</v>
      </c>
      <c r="L2478" s="72">
        <v>1.002</v>
      </c>
      <c r="M2478" s="72">
        <v>71.12</v>
      </c>
      <c r="N2478" s="12">
        <v>53.929000000000002</v>
      </c>
      <c r="O2478" s="72">
        <v>3.9039999999999999</v>
      </c>
      <c r="P2478" s="72">
        <v>36.253999999999998</v>
      </c>
      <c r="Q2478" s="12">
        <v>7.2969999999999997</v>
      </c>
      <c r="R2478" s="72">
        <v>0.52800000000000002</v>
      </c>
      <c r="S2478" s="72">
        <v>86.587999999999994</v>
      </c>
      <c r="T2478" s="12">
        <v>61.225000000000001</v>
      </c>
      <c r="U2478" s="72">
        <v>4.4320000000000004</v>
      </c>
      <c r="V2478" s="72">
        <v>31.398</v>
      </c>
      <c r="W2478" s="12">
        <v>408.55200000000002</v>
      </c>
      <c r="X2478" s="72">
        <v>29.573</v>
      </c>
      <c r="Y2478" s="72">
        <v>8.0950000000000006</v>
      </c>
      <c r="Z2478" s="12">
        <v>469.77699999999999</v>
      </c>
      <c r="AA2478" s="72">
        <v>34.005000000000003</v>
      </c>
      <c r="AB2478" s="72">
        <v>7.2130000000000001</v>
      </c>
      <c r="AC2478" s="12">
        <v>770.90899999999999</v>
      </c>
      <c r="AD2478" s="72">
        <v>55.802999999999997</v>
      </c>
      <c r="AE2478" s="72">
        <v>7.1840000000000002</v>
      </c>
      <c r="AF2478" s="12">
        <v>3.22</v>
      </c>
      <c r="AG2478" s="72">
        <v>0.23300000000000001</v>
      </c>
      <c r="AH2478" s="72">
        <v>111.467</v>
      </c>
      <c r="AI2478" s="12">
        <v>45.774999999999999</v>
      </c>
      <c r="AJ2478" s="72">
        <v>3.3130000000000002</v>
      </c>
      <c r="AK2478" s="72">
        <v>49.427</v>
      </c>
      <c r="AL2478" s="12">
        <v>48.994999999999997</v>
      </c>
      <c r="AM2478" s="72">
        <v>3.5470000000000002</v>
      </c>
      <c r="AN2478" s="72">
        <v>46.128999999999998</v>
      </c>
      <c r="AO2478" s="12">
        <v>819.904</v>
      </c>
      <c r="AP2478" s="72">
        <v>59.35</v>
      </c>
      <c r="AQ2478" s="72">
        <v>7.1959999999999997</v>
      </c>
      <c r="AR2478" s="12">
        <v>46.003</v>
      </c>
      <c r="AS2478" s="72">
        <v>3.33</v>
      </c>
      <c r="AT2478" s="72">
        <v>51.697000000000003</v>
      </c>
      <c r="AU2478" s="12">
        <v>7.3109999999999999</v>
      </c>
      <c r="AV2478" s="72">
        <v>0.52900000000000003</v>
      </c>
      <c r="AW2478" s="72">
        <v>101.80200000000001</v>
      </c>
      <c r="AX2478" s="12">
        <v>84.992000000000004</v>
      </c>
      <c r="AY2478" s="72">
        <v>6.1520000000000001</v>
      </c>
      <c r="AZ2478" s="72">
        <v>35.262</v>
      </c>
      <c r="BA2478" s="12">
        <v>92.302999999999997</v>
      </c>
      <c r="BB2478" s="72">
        <v>6.681</v>
      </c>
      <c r="BC2478" s="72">
        <v>31.501999999999999</v>
      </c>
      <c r="BD2478" s="12">
        <v>76.218999999999994</v>
      </c>
      <c r="BE2478" s="72">
        <v>5.5170000000000003</v>
      </c>
      <c r="BF2478" s="72">
        <v>29.439</v>
      </c>
      <c r="BG2478" s="12">
        <v>168.523</v>
      </c>
      <c r="BH2478" s="72">
        <v>12.199</v>
      </c>
      <c r="BI2478" s="72">
        <v>24.463000000000001</v>
      </c>
      <c r="BJ2478" s="12">
        <v>331.24400000000003</v>
      </c>
      <c r="BK2478" s="72">
        <v>23.977</v>
      </c>
      <c r="BL2478" s="72">
        <v>13.673</v>
      </c>
      <c r="BM2478" s="12">
        <v>15.81</v>
      </c>
      <c r="BN2478" s="72">
        <v>1.1439999999999999</v>
      </c>
      <c r="BO2478" s="72">
        <v>78.48</v>
      </c>
      <c r="BP2478" s="12">
        <v>347.053</v>
      </c>
      <c r="BQ2478" s="72">
        <v>25.122</v>
      </c>
      <c r="BR2478" s="72">
        <v>14.129</v>
      </c>
      <c r="BS2478" s="12">
        <v>561.57799999999997</v>
      </c>
      <c r="BT2478" s="72">
        <v>40.65</v>
      </c>
      <c r="BU2478" s="72">
        <v>9.5039999999999996</v>
      </c>
      <c r="BV2478" s="12">
        <v>1381.4829999999999</v>
      </c>
      <c r="BW2478" s="72">
        <v>100</v>
      </c>
      <c r="BX2478" s="72">
        <v>5.726</v>
      </c>
      <c r="BY2478" s="13"/>
      <c r="BZ2478" s="13"/>
    </row>
    <row r="2479" spans="1:78" ht="12.75" customHeight="1">
      <c r="A2479" s="122" t="s">
        <v>65</v>
      </c>
      <c r="B2479" s="71" t="s">
        <v>71</v>
      </c>
      <c r="C2479" s="71" t="s">
        <v>25</v>
      </c>
      <c r="D2479" s="34">
        <v>42064</v>
      </c>
      <c r="E2479" s="12">
        <v>265.423</v>
      </c>
      <c r="F2479" s="72">
        <v>20.797000000000001</v>
      </c>
      <c r="G2479" s="72">
        <v>15.192</v>
      </c>
      <c r="H2479" s="12">
        <v>20.594000000000001</v>
      </c>
      <c r="I2479" s="72">
        <v>1.6140000000000001</v>
      </c>
      <c r="J2479" s="72">
        <v>53.718000000000004</v>
      </c>
      <c r="K2479" s="12">
        <v>62.055</v>
      </c>
      <c r="L2479" s="72">
        <v>4.8620000000000001</v>
      </c>
      <c r="M2479" s="72">
        <v>31.396000000000001</v>
      </c>
      <c r="N2479" s="12">
        <v>82.649000000000001</v>
      </c>
      <c r="O2479" s="72">
        <v>6.476</v>
      </c>
      <c r="P2479" s="72">
        <v>28.811</v>
      </c>
      <c r="Q2479" s="12">
        <v>28.469000000000001</v>
      </c>
      <c r="R2479" s="72">
        <v>2.2309999999999999</v>
      </c>
      <c r="S2479" s="72">
        <v>81.224000000000004</v>
      </c>
      <c r="T2479" s="12">
        <v>111.11799999999999</v>
      </c>
      <c r="U2479" s="72">
        <v>8.7070000000000007</v>
      </c>
      <c r="V2479" s="72">
        <v>28.701000000000001</v>
      </c>
      <c r="W2479" s="12">
        <v>327.07100000000003</v>
      </c>
      <c r="X2479" s="72">
        <v>25.628</v>
      </c>
      <c r="Y2479" s="72">
        <v>13.295999999999999</v>
      </c>
      <c r="Z2479" s="12">
        <v>438.18900000000002</v>
      </c>
      <c r="AA2479" s="72">
        <v>34.335000000000001</v>
      </c>
      <c r="AB2479" s="72">
        <v>11.457000000000001</v>
      </c>
      <c r="AC2479" s="12">
        <v>703.61300000000006</v>
      </c>
      <c r="AD2479" s="72">
        <v>55.131999999999998</v>
      </c>
      <c r="AE2479" s="72">
        <v>8.2739999999999991</v>
      </c>
      <c r="AF2479" s="12">
        <v>17.366</v>
      </c>
      <c r="AG2479" s="72">
        <v>1.361</v>
      </c>
      <c r="AH2479" s="72">
        <v>80.929000000000002</v>
      </c>
      <c r="AI2479" s="12">
        <v>53.067999999999998</v>
      </c>
      <c r="AJ2479" s="72">
        <v>4.1580000000000004</v>
      </c>
      <c r="AK2479" s="72">
        <v>30.963000000000001</v>
      </c>
      <c r="AL2479" s="12">
        <v>70.433999999999997</v>
      </c>
      <c r="AM2479" s="72">
        <v>5.5190000000000001</v>
      </c>
      <c r="AN2479" s="72">
        <v>27.202999999999999</v>
      </c>
      <c r="AO2479" s="12">
        <v>774.04700000000003</v>
      </c>
      <c r="AP2479" s="72">
        <v>60.651000000000003</v>
      </c>
      <c r="AQ2479" s="72">
        <v>7.468</v>
      </c>
      <c r="AR2479" s="12">
        <v>71.566999999999993</v>
      </c>
      <c r="AS2479" s="72">
        <v>5.6079999999999997</v>
      </c>
      <c r="AT2479" s="72">
        <v>28.579000000000001</v>
      </c>
      <c r="AU2479" s="12">
        <v>5.952</v>
      </c>
      <c r="AV2479" s="72">
        <v>0.46600000000000003</v>
      </c>
      <c r="AW2479" s="72">
        <v>79.391000000000005</v>
      </c>
      <c r="AX2479" s="12">
        <v>48.314</v>
      </c>
      <c r="AY2479" s="72">
        <v>3.786</v>
      </c>
      <c r="AZ2479" s="72">
        <v>33.75</v>
      </c>
      <c r="BA2479" s="12">
        <v>54.265000000000001</v>
      </c>
      <c r="BB2479" s="72">
        <v>4.2519999999999998</v>
      </c>
      <c r="BC2479" s="72">
        <v>29.395</v>
      </c>
      <c r="BD2479" s="12">
        <v>72.680999999999997</v>
      </c>
      <c r="BE2479" s="72">
        <v>5.6950000000000003</v>
      </c>
      <c r="BF2479" s="72">
        <v>31.463999999999999</v>
      </c>
      <c r="BG2479" s="12">
        <v>126.946</v>
      </c>
      <c r="BH2479" s="72">
        <v>9.9469999999999992</v>
      </c>
      <c r="BI2479" s="72">
        <v>22.82</v>
      </c>
      <c r="BJ2479" s="12">
        <v>272.7</v>
      </c>
      <c r="BK2479" s="72">
        <v>21.367999999999999</v>
      </c>
      <c r="BL2479" s="72">
        <v>16.965</v>
      </c>
      <c r="BM2479" s="12">
        <v>30.972000000000001</v>
      </c>
      <c r="BN2479" s="72">
        <v>2.427</v>
      </c>
      <c r="BO2479" s="72">
        <v>72.897000000000006</v>
      </c>
      <c r="BP2479" s="12">
        <v>303.673</v>
      </c>
      <c r="BQ2479" s="72">
        <v>23.794</v>
      </c>
      <c r="BR2479" s="72">
        <v>14.207000000000001</v>
      </c>
      <c r="BS2479" s="12">
        <v>502.18599999999998</v>
      </c>
      <c r="BT2479" s="72">
        <v>39.348999999999997</v>
      </c>
      <c r="BU2479" s="72">
        <v>9.7070000000000007</v>
      </c>
      <c r="BV2479" s="12">
        <v>1276.2329999999999</v>
      </c>
      <c r="BW2479" s="72">
        <v>100</v>
      </c>
      <c r="BX2479" s="72">
        <v>5.2949999999999999</v>
      </c>
      <c r="BY2479" s="13"/>
      <c r="BZ2479" s="13"/>
    </row>
    <row r="2480" spans="1:78" ht="12.75" customHeight="1">
      <c r="A2480" s="122" t="s">
        <v>65</v>
      </c>
      <c r="B2480" s="71" t="s">
        <v>71</v>
      </c>
      <c r="C2480" s="71" t="s">
        <v>25</v>
      </c>
      <c r="D2480" s="34">
        <v>42156</v>
      </c>
      <c r="E2480" s="12">
        <v>288.75099999999998</v>
      </c>
      <c r="F2480" s="72">
        <v>18.497</v>
      </c>
      <c r="G2480" s="72">
        <v>14.571999999999999</v>
      </c>
      <c r="H2480" s="12">
        <v>34.576000000000001</v>
      </c>
      <c r="I2480" s="72">
        <v>2.2149999999999999</v>
      </c>
      <c r="J2480" s="72">
        <v>47.868000000000002</v>
      </c>
      <c r="K2480" s="12">
        <v>36.43</v>
      </c>
      <c r="L2480" s="72">
        <v>2.3340000000000001</v>
      </c>
      <c r="M2480" s="72">
        <v>42.180999999999997</v>
      </c>
      <c r="N2480" s="12">
        <v>71.006</v>
      </c>
      <c r="O2480" s="72">
        <v>4.5490000000000004</v>
      </c>
      <c r="P2480" s="72">
        <v>29.303999999999998</v>
      </c>
      <c r="Q2480" s="12">
        <v>37.375</v>
      </c>
      <c r="R2480" s="72">
        <v>2.3940000000000001</v>
      </c>
      <c r="S2480" s="72">
        <v>52.133000000000003</v>
      </c>
      <c r="T2480" s="12">
        <v>108.381</v>
      </c>
      <c r="U2480" s="72">
        <v>6.9429999999999996</v>
      </c>
      <c r="V2480" s="72">
        <v>23.771000000000001</v>
      </c>
      <c r="W2480" s="12">
        <v>400.92</v>
      </c>
      <c r="X2480" s="72">
        <v>25.681999999999999</v>
      </c>
      <c r="Y2480" s="72">
        <v>11.581</v>
      </c>
      <c r="Z2480" s="12">
        <v>509.30099999999999</v>
      </c>
      <c r="AA2480" s="72">
        <v>32.625</v>
      </c>
      <c r="AB2480" s="72">
        <v>10.542</v>
      </c>
      <c r="AC2480" s="12">
        <v>798.05200000000002</v>
      </c>
      <c r="AD2480" s="72">
        <v>51.122</v>
      </c>
      <c r="AE2480" s="72">
        <v>10.045999999999999</v>
      </c>
      <c r="AF2480" s="12">
        <v>0</v>
      </c>
      <c r="AG2480" s="72">
        <v>0</v>
      </c>
      <c r="AH2480" s="72">
        <v>0</v>
      </c>
      <c r="AI2480" s="12">
        <v>103.041</v>
      </c>
      <c r="AJ2480" s="72">
        <v>6.601</v>
      </c>
      <c r="AK2480" s="72">
        <v>22.31</v>
      </c>
      <c r="AL2480" s="12">
        <v>103.041</v>
      </c>
      <c r="AM2480" s="72">
        <v>6.601</v>
      </c>
      <c r="AN2480" s="72">
        <v>22.31</v>
      </c>
      <c r="AO2480" s="12">
        <v>901.09299999999996</v>
      </c>
      <c r="AP2480" s="72">
        <v>57.722999999999999</v>
      </c>
      <c r="AQ2480" s="72">
        <v>9.2409999999999997</v>
      </c>
      <c r="AR2480" s="12">
        <v>71.152000000000001</v>
      </c>
      <c r="AS2480" s="72">
        <v>4.5579999999999998</v>
      </c>
      <c r="AT2480" s="72">
        <v>27.396999999999998</v>
      </c>
      <c r="AU2480" s="12">
        <v>33.898000000000003</v>
      </c>
      <c r="AV2480" s="72">
        <v>2.1709999999999998</v>
      </c>
      <c r="AW2480" s="72">
        <v>45.261000000000003</v>
      </c>
      <c r="AX2480" s="12">
        <v>95.463999999999999</v>
      </c>
      <c r="AY2480" s="72">
        <v>6.1150000000000002</v>
      </c>
      <c r="AZ2480" s="72">
        <v>25.385000000000002</v>
      </c>
      <c r="BA2480" s="12">
        <v>129.36199999999999</v>
      </c>
      <c r="BB2480" s="72">
        <v>8.2870000000000008</v>
      </c>
      <c r="BC2480" s="72">
        <v>22.375</v>
      </c>
      <c r="BD2480" s="12">
        <v>47.832999999999998</v>
      </c>
      <c r="BE2480" s="72">
        <v>3.0640000000000001</v>
      </c>
      <c r="BF2480" s="72">
        <v>34.935000000000002</v>
      </c>
      <c r="BG2480" s="12">
        <v>177.19499999999999</v>
      </c>
      <c r="BH2480" s="72">
        <v>11.351000000000001</v>
      </c>
      <c r="BI2480" s="72">
        <v>19.34</v>
      </c>
      <c r="BJ2480" s="12">
        <v>411.63200000000001</v>
      </c>
      <c r="BK2480" s="72">
        <v>26.369</v>
      </c>
      <c r="BL2480" s="72">
        <v>10.364000000000001</v>
      </c>
      <c r="BM2480" s="12">
        <v>0</v>
      </c>
      <c r="BN2480" s="72">
        <v>0</v>
      </c>
      <c r="BO2480" s="72">
        <v>0</v>
      </c>
      <c r="BP2480" s="12">
        <v>411.63200000000001</v>
      </c>
      <c r="BQ2480" s="72">
        <v>26.369</v>
      </c>
      <c r="BR2480" s="72">
        <v>10.364000000000001</v>
      </c>
      <c r="BS2480" s="12">
        <v>659.97900000000004</v>
      </c>
      <c r="BT2480" s="72">
        <v>42.277000000000001</v>
      </c>
      <c r="BU2480" s="72">
        <v>6.6669999999999998</v>
      </c>
      <c r="BV2480" s="12">
        <v>1561.0719999999999</v>
      </c>
      <c r="BW2480" s="72">
        <v>100</v>
      </c>
      <c r="BX2480" s="72">
        <v>5.8719999999999999</v>
      </c>
      <c r="BY2480" s="13"/>
      <c r="BZ2480" s="13"/>
    </row>
    <row r="2481" spans="1:78" ht="12.75" customHeight="1">
      <c r="A2481" s="122" t="s">
        <v>65</v>
      </c>
      <c r="B2481" s="71" t="s">
        <v>71</v>
      </c>
      <c r="C2481" s="71" t="s">
        <v>25</v>
      </c>
      <c r="D2481" s="34">
        <v>42614</v>
      </c>
      <c r="E2481" s="12">
        <v>270.822</v>
      </c>
      <c r="F2481" s="72">
        <v>19.797000000000001</v>
      </c>
      <c r="G2481" s="72">
        <v>12.282999999999999</v>
      </c>
      <c r="H2481" s="12">
        <v>12.798</v>
      </c>
      <c r="I2481" s="72">
        <v>0.93600000000000005</v>
      </c>
      <c r="J2481" s="72">
        <v>68.77</v>
      </c>
      <c r="K2481" s="12">
        <v>14.891</v>
      </c>
      <c r="L2481" s="72">
        <v>1.0880000000000001</v>
      </c>
      <c r="M2481" s="72">
        <v>47.578000000000003</v>
      </c>
      <c r="N2481" s="12">
        <v>27.689</v>
      </c>
      <c r="O2481" s="72">
        <v>2.024</v>
      </c>
      <c r="P2481" s="72">
        <v>38.722000000000001</v>
      </c>
      <c r="Q2481" s="12">
        <v>15.884</v>
      </c>
      <c r="R2481" s="72">
        <v>1.161</v>
      </c>
      <c r="S2481" s="72">
        <v>62.720999999999997</v>
      </c>
      <c r="T2481" s="12">
        <v>43.573</v>
      </c>
      <c r="U2481" s="72">
        <v>3.1850000000000001</v>
      </c>
      <c r="V2481" s="72">
        <v>31.454999999999998</v>
      </c>
      <c r="W2481" s="12">
        <v>428.21600000000001</v>
      </c>
      <c r="X2481" s="72">
        <v>31.302</v>
      </c>
      <c r="Y2481" s="72">
        <v>10.122</v>
      </c>
      <c r="Z2481" s="12">
        <v>471.78899999999999</v>
      </c>
      <c r="AA2481" s="72">
        <v>34.487000000000002</v>
      </c>
      <c r="AB2481" s="72">
        <v>9.3840000000000003</v>
      </c>
      <c r="AC2481" s="12">
        <v>742.61099999999999</v>
      </c>
      <c r="AD2481" s="72">
        <v>54.283999999999999</v>
      </c>
      <c r="AE2481" s="72">
        <v>8.2029999999999994</v>
      </c>
      <c r="AF2481" s="12">
        <v>2.903</v>
      </c>
      <c r="AG2481" s="72">
        <v>0.21199999999999999</v>
      </c>
      <c r="AH2481" s="72">
        <v>105.22</v>
      </c>
      <c r="AI2481" s="12">
        <v>50.963000000000001</v>
      </c>
      <c r="AJ2481" s="72">
        <v>3.7250000000000001</v>
      </c>
      <c r="AK2481" s="72">
        <v>42.826999999999998</v>
      </c>
      <c r="AL2481" s="12">
        <v>53.866999999999997</v>
      </c>
      <c r="AM2481" s="72">
        <v>3.9380000000000002</v>
      </c>
      <c r="AN2481" s="72">
        <v>39.762999999999998</v>
      </c>
      <c r="AO2481" s="12">
        <v>796.47799999999995</v>
      </c>
      <c r="AP2481" s="72">
        <v>58.222000000000001</v>
      </c>
      <c r="AQ2481" s="72">
        <v>7.5380000000000003</v>
      </c>
      <c r="AR2481" s="12">
        <v>21.92</v>
      </c>
      <c r="AS2481" s="72">
        <v>1.6020000000000001</v>
      </c>
      <c r="AT2481" s="72">
        <v>45.978000000000002</v>
      </c>
      <c r="AU2481" s="12">
        <v>2.798</v>
      </c>
      <c r="AV2481" s="72">
        <v>0.20499999999999999</v>
      </c>
      <c r="AW2481" s="72">
        <v>105.377</v>
      </c>
      <c r="AX2481" s="12">
        <v>82.421999999999997</v>
      </c>
      <c r="AY2481" s="72">
        <v>6.0250000000000004</v>
      </c>
      <c r="AZ2481" s="72">
        <v>20.34</v>
      </c>
      <c r="BA2481" s="12">
        <v>85.22</v>
      </c>
      <c r="BB2481" s="72">
        <v>6.2290000000000001</v>
      </c>
      <c r="BC2481" s="72">
        <v>20.870999999999999</v>
      </c>
      <c r="BD2481" s="12">
        <v>75.896000000000001</v>
      </c>
      <c r="BE2481" s="72">
        <v>5.548</v>
      </c>
      <c r="BF2481" s="72">
        <v>29.562999999999999</v>
      </c>
      <c r="BG2481" s="12">
        <v>161.11600000000001</v>
      </c>
      <c r="BH2481" s="72">
        <v>11.776999999999999</v>
      </c>
      <c r="BI2481" s="72">
        <v>16.832000000000001</v>
      </c>
      <c r="BJ2481" s="12">
        <v>377.70800000000003</v>
      </c>
      <c r="BK2481" s="72">
        <v>27.61</v>
      </c>
      <c r="BL2481" s="72">
        <v>7.8630000000000004</v>
      </c>
      <c r="BM2481" s="12">
        <v>10.789</v>
      </c>
      <c r="BN2481" s="72">
        <v>0.78900000000000003</v>
      </c>
      <c r="BO2481" s="72">
        <v>62.012</v>
      </c>
      <c r="BP2481" s="12">
        <v>388.49700000000001</v>
      </c>
      <c r="BQ2481" s="72">
        <v>28.399000000000001</v>
      </c>
      <c r="BR2481" s="72">
        <v>7.3849999999999998</v>
      </c>
      <c r="BS2481" s="12">
        <v>571.53300000000002</v>
      </c>
      <c r="BT2481" s="72">
        <v>41.777999999999999</v>
      </c>
      <c r="BU2481" s="72">
        <v>6.3940000000000001</v>
      </c>
      <c r="BV2481" s="12">
        <v>1368.011</v>
      </c>
      <c r="BW2481" s="72">
        <v>100</v>
      </c>
      <c r="BX2481" s="72">
        <v>5.5839999999999996</v>
      </c>
      <c r="BY2481" s="13"/>
      <c r="BZ2481" s="13"/>
    </row>
    <row r="2482" spans="1:78" ht="12.75" customHeight="1">
      <c r="A2482" s="122" t="s">
        <v>65</v>
      </c>
      <c r="B2482" s="71" t="s">
        <v>71</v>
      </c>
      <c r="C2482" s="71" t="s">
        <v>25</v>
      </c>
      <c r="D2482" s="34">
        <v>42705</v>
      </c>
      <c r="E2482" s="12">
        <v>200.62100000000001</v>
      </c>
      <c r="F2482" s="72">
        <v>13.638</v>
      </c>
      <c r="G2482" s="72">
        <v>19.440999999999999</v>
      </c>
      <c r="H2482" s="12">
        <v>41.798999999999999</v>
      </c>
      <c r="I2482" s="72">
        <v>2.8410000000000002</v>
      </c>
      <c r="J2482" s="72">
        <v>40.058</v>
      </c>
      <c r="K2482" s="12">
        <v>17.202999999999999</v>
      </c>
      <c r="L2482" s="72">
        <v>1.169</v>
      </c>
      <c r="M2482" s="72">
        <v>73.710999999999999</v>
      </c>
      <c r="N2482" s="12">
        <v>59.002000000000002</v>
      </c>
      <c r="O2482" s="72">
        <v>4.0110000000000001</v>
      </c>
      <c r="P2482" s="72">
        <v>34.337000000000003</v>
      </c>
      <c r="Q2482" s="12">
        <v>34.411999999999999</v>
      </c>
      <c r="R2482" s="72">
        <v>2.339</v>
      </c>
      <c r="S2482" s="72">
        <v>45.773000000000003</v>
      </c>
      <c r="T2482" s="12">
        <v>93.414000000000001</v>
      </c>
      <c r="U2482" s="72">
        <v>6.35</v>
      </c>
      <c r="V2482" s="72">
        <v>24.652000000000001</v>
      </c>
      <c r="W2482" s="12">
        <v>506.55399999999997</v>
      </c>
      <c r="X2482" s="72">
        <v>34.433999999999997</v>
      </c>
      <c r="Y2482" s="72">
        <v>9.2629999999999999</v>
      </c>
      <c r="Z2482" s="12">
        <v>599.96699999999998</v>
      </c>
      <c r="AA2482" s="72">
        <v>40.783999999999999</v>
      </c>
      <c r="AB2482" s="72">
        <v>8.5109999999999992</v>
      </c>
      <c r="AC2482" s="12">
        <v>800.58900000000006</v>
      </c>
      <c r="AD2482" s="72">
        <v>54.420999999999999</v>
      </c>
      <c r="AE2482" s="72">
        <v>7.5910000000000002</v>
      </c>
      <c r="AF2482" s="12">
        <v>0</v>
      </c>
      <c r="AG2482" s="72">
        <v>0</v>
      </c>
      <c r="AH2482" s="72">
        <v>0</v>
      </c>
      <c r="AI2482" s="12">
        <v>51.241</v>
      </c>
      <c r="AJ2482" s="72">
        <v>3.4830000000000001</v>
      </c>
      <c r="AK2482" s="72">
        <v>35.698</v>
      </c>
      <c r="AL2482" s="12">
        <v>51.241</v>
      </c>
      <c r="AM2482" s="72">
        <v>3.4830000000000001</v>
      </c>
      <c r="AN2482" s="72">
        <v>35.698</v>
      </c>
      <c r="AO2482" s="12">
        <v>851.83</v>
      </c>
      <c r="AP2482" s="72">
        <v>57.904000000000003</v>
      </c>
      <c r="AQ2482" s="72">
        <v>7.7809999999999997</v>
      </c>
      <c r="AR2482" s="12">
        <v>61.439</v>
      </c>
      <c r="AS2482" s="72">
        <v>4.1760000000000002</v>
      </c>
      <c r="AT2482" s="72">
        <v>57.496000000000002</v>
      </c>
      <c r="AU2482" s="12">
        <v>0</v>
      </c>
      <c r="AV2482" s="72">
        <v>0</v>
      </c>
      <c r="AW2482" s="72">
        <v>0</v>
      </c>
      <c r="AX2482" s="12">
        <v>91.966999999999999</v>
      </c>
      <c r="AY2482" s="72">
        <v>6.2519999999999998</v>
      </c>
      <c r="AZ2482" s="72">
        <v>34.335999999999999</v>
      </c>
      <c r="BA2482" s="12">
        <v>91.966999999999999</v>
      </c>
      <c r="BB2482" s="72">
        <v>6.2519999999999998</v>
      </c>
      <c r="BC2482" s="72">
        <v>34.335999999999999</v>
      </c>
      <c r="BD2482" s="12">
        <v>73.938000000000002</v>
      </c>
      <c r="BE2482" s="72">
        <v>5.0259999999999998</v>
      </c>
      <c r="BF2482" s="72">
        <v>40.917999999999999</v>
      </c>
      <c r="BG2482" s="12">
        <v>165.905</v>
      </c>
      <c r="BH2482" s="72">
        <v>11.278</v>
      </c>
      <c r="BI2482" s="72">
        <v>21.803999999999998</v>
      </c>
      <c r="BJ2482" s="12">
        <v>374.709</v>
      </c>
      <c r="BK2482" s="72">
        <v>25.471</v>
      </c>
      <c r="BL2482" s="72">
        <v>16.170999999999999</v>
      </c>
      <c r="BM2482" s="12">
        <v>17.213999999999999</v>
      </c>
      <c r="BN2482" s="72">
        <v>1.17</v>
      </c>
      <c r="BO2482" s="72">
        <v>100.78</v>
      </c>
      <c r="BP2482" s="12">
        <v>391.923</v>
      </c>
      <c r="BQ2482" s="72">
        <v>26.641999999999999</v>
      </c>
      <c r="BR2482" s="72">
        <v>15.832000000000001</v>
      </c>
      <c r="BS2482" s="12">
        <v>619.26599999999996</v>
      </c>
      <c r="BT2482" s="72">
        <v>42.095999999999997</v>
      </c>
      <c r="BU2482" s="72">
        <v>11.452</v>
      </c>
      <c r="BV2482" s="12">
        <v>1471.096</v>
      </c>
      <c r="BW2482" s="72">
        <v>100</v>
      </c>
      <c r="BX2482" s="72">
        <v>5.7729999999999997</v>
      </c>
      <c r="BY2482" s="13"/>
      <c r="BZ2482" s="13"/>
    </row>
    <row r="2483" spans="1:78" ht="12.75" customHeight="1">
      <c r="A2483" s="122" t="s">
        <v>65</v>
      </c>
      <c r="B2483" s="71" t="s">
        <v>71</v>
      </c>
      <c r="C2483" s="71" t="s">
        <v>25</v>
      </c>
      <c r="D2483" s="34">
        <v>42795</v>
      </c>
      <c r="E2483" s="12">
        <v>286.745</v>
      </c>
      <c r="F2483" s="72">
        <v>21.338999999999999</v>
      </c>
      <c r="G2483" s="72">
        <v>14.154999999999999</v>
      </c>
      <c r="H2483" s="12">
        <v>24.811</v>
      </c>
      <c r="I2483" s="72">
        <v>1.8460000000000001</v>
      </c>
      <c r="J2483" s="72">
        <v>40.216999999999999</v>
      </c>
      <c r="K2483" s="12">
        <v>36.197000000000003</v>
      </c>
      <c r="L2483" s="72">
        <v>2.694</v>
      </c>
      <c r="M2483" s="72">
        <v>43.466000000000001</v>
      </c>
      <c r="N2483" s="12">
        <v>61.008000000000003</v>
      </c>
      <c r="O2483" s="72">
        <v>4.54</v>
      </c>
      <c r="P2483" s="72">
        <v>29.597999999999999</v>
      </c>
      <c r="Q2483" s="12">
        <v>11.872999999999999</v>
      </c>
      <c r="R2483" s="72">
        <v>0.88400000000000001</v>
      </c>
      <c r="S2483" s="72">
        <v>70.882999999999996</v>
      </c>
      <c r="T2483" s="12">
        <v>72.881</v>
      </c>
      <c r="U2483" s="72">
        <v>5.4240000000000004</v>
      </c>
      <c r="V2483" s="72">
        <v>28.594999999999999</v>
      </c>
      <c r="W2483" s="12">
        <v>390.06299999999999</v>
      </c>
      <c r="X2483" s="72">
        <v>29.027000000000001</v>
      </c>
      <c r="Y2483" s="72">
        <v>11.074999999999999</v>
      </c>
      <c r="Z2483" s="12">
        <v>462.94400000000002</v>
      </c>
      <c r="AA2483" s="72">
        <v>34.451000000000001</v>
      </c>
      <c r="AB2483" s="72">
        <v>10.349</v>
      </c>
      <c r="AC2483" s="12">
        <v>749.68899999999996</v>
      </c>
      <c r="AD2483" s="72">
        <v>55.789000000000001</v>
      </c>
      <c r="AE2483" s="72">
        <v>7.9649999999999999</v>
      </c>
      <c r="AF2483" s="12">
        <v>0</v>
      </c>
      <c r="AG2483" s="72">
        <v>0</v>
      </c>
      <c r="AH2483" s="72">
        <v>0</v>
      </c>
      <c r="AI2483" s="12">
        <v>33.421999999999997</v>
      </c>
      <c r="AJ2483" s="72">
        <v>2.4870000000000001</v>
      </c>
      <c r="AK2483" s="72">
        <v>39.984999999999999</v>
      </c>
      <c r="AL2483" s="12">
        <v>33.421999999999997</v>
      </c>
      <c r="AM2483" s="72">
        <v>2.4870000000000001</v>
      </c>
      <c r="AN2483" s="72">
        <v>39.984999999999999</v>
      </c>
      <c r="AO2483" s="12">
        <v>783.11099999999999</v>
      </c>
      <c r="AP2483" s="72">
        <v>58.277000000000001</v>
      </c>
      <c r="AQ2483" s="72">
        <v>8.0289999999999999</v>
      </c>
      <c r="AR2483" s="12">
        <v>73.472999999999999</v>
      </c>
      <c r="AS2483" s="72">
        <v>5.468</v>
      </c>
      <c r="AT2483" s="72">
        <v>29.433</v>
      </c>
      <c r="AU2483" s="12">
        <v>12.836</v>
      </c>
      <c r="AV2483" s="72">
        <v>0.95499999999999996</v>
      </c>
      <c r="AW2483" s="72">
        <v>62.573</v>
      </c>
      <c r="AX2483" s="12">
        <v>95.058999999999997</v>
      </c>
      <c r="AY2483" s="72">
        <v>7.0739999999999998</v>
      </c>
      <c r="AZ2483" s="72">
        <v>24.286000000000001</v>
      </c>
      <c r="BA2483" s="12">
        <v>107.89400000000001</v>
      </c>
      <c r="BB2483" s="72">
        <v>8.0289999999999999</v>
      </c>
      <c r="BC2483" s="72">
        <v>21.021999999999998</v>
      </c>
      <c r="BD2483" s="12">
        <v>97.861000000000004</v>
      </c>
      <c r="BE2483" s="72">
        <v>7.282</v>
      </c>
      <c r="BF2483" s="72">
        <v>25.51</v>
      </c>
      <c r="BG2483" s="12">
        <v>205.755</v>
      </c>
      <c r="BH2483" s="72">
        <v>15.311999999999999</v>
      </c>
      <c r="BI2483" s="72">
        <v>18.186</v>
      </c>
      <c r="BJ2483" s="12">
        <v>261.42700000000002</v>
      </c>
      <c r="BK2483" s="72">
        <v>19.454999999999998</v>
      </c>
      <c r="BL2483" s="72">
        <v>15.651</v>
      </c>
      <c r="BM2483" s="12">
        <v>20.015999999999998</v>
      </c>
      <c r="BN2483" s="72">
        <v>1.49</v>
      </c>
      <c r="BO2483" s="72">
        <v>65.11</v>
      </c>
      <c r="BP2483" s="12">
        <v>281.44299999999998</v>
      </c>
      <c r="BQ2483" s="72">
        <v>20.943999999999999</v>
      </c>
      <c r="BR2483" s="72">
        <v>15.593999999999999</v>
      </c>
      <c r="BS2483" s="12">
        <v>560.67200000000003</v>
      </c>
      <c r="BT2483" s="72">
        <v>41.722999999999999</v>
      </c>
      <c r="BU2483" s="72">
        <v>9.6690000000000005</v>
      </c>
      <c r="BV2483" s="12">
        <v>1343.7829999999999</v>
      </c>
      <c r="BW2483" s="72">
        <v>100</v>
      </c>
      <c r="BX2483" s="72">
        <v>6.2569999999999997</v>
      </c>
      <c r="BY2483" s="13"/>
      <c r="BZ2483" s="13"/>
    </row>
    <row r="2484" spans="1:78" ht="12.75" customHeight="1">
      <c r="A2484" s="122" t="s">
        <v>65</v>
      </c>
      <c r="B2484" s="71" t="s">
        <v>71</v>
      </c>
      <c r="C2484" s="71" t="s">
        <v>25</v>
      </c>
      <c r="D2484" s="34">
        <v>42887</v>
      </c>
      <c r="E2484" s="12">
        <v>305.69099999999997</v>
      </c>
      <c r="F2484" s="72">
        <v>19.454000000000001</v>
      </c>
      <c r="G2484" s="72">
        <v>14.816000000000001</v>
      </c>
      <c r="H2484" s="12">
        <v>68.710999999999999</v>
      </c>
      <c r="I2484" s="72">
        <v>4.3730000000000002</v>
      </c>
      <c r="J2484" s="72">
        <v>32.750999999999998</v>
      </c>
      <c r="K2484" s="12">
        <v>15.756</v>
      </c>
      <c r="L2484" s="72">
        <v>1.0029999999999999</v>
      </c>
      <c r="M2484" s="72">
        <v>55.473999999999997</v>
      </c>
      <c r="N2484" s="12">
        <v>84.468000000000004</v>
      </c>
      <c r="O2484" s="72">
        <v>5.3760000000000003</v>
      </c>
      <c r="P2484" s="72">
        <v>29.373000000000001</v>
      </c>
      <c r="Q2484" s="12">
        <v>38.811999999999998</v>
      </c>
      <c r="R2484" s="72">
        <v>2.4700000000000002</v>
      </c>
      <c r="S2484" s="72">
        <v>37.738999999999997</v>
      </c>
      <c r="T2484" s="12">
        <v>123.28</v>
      </c>
      <c r="U2484" s="72">
        <v>7.8460000000000001</v>
      </c>
      <c r="V2484" s="72">
        <v>17.795999999999999</v>
      </c>
      <c r="W2484" s="12">
        <v>433.27</v>
      </c>
      <c r="X2484" s="72">
        <v>27.573</v>
      </c>
      <c r="Y2484" s="72">
        <v>10.612</v>
      </c>
      <c r="Z2484" s="12">
        <v>556.54999999999995</v>
      </c>
      <c r="AA2484" s="72">
        <v>35.418999999999997</v>
      </c>
      <c r="AB2484" s="72">
        <v>7.7709999999999999</v>
      </c>
      <c r="AC2484" s="12">
        <v>862.24099999999999</v>
      </c>
      <c r="AD2484" s="72">
        <v>54.872999999999998</v>
      </c>
      <c r="AE2484" s="72">
        <v>6.7770000000000001</v>
      </c>
      <c r="AF2484" s="12">
        <v>15.977</v>
      </c>
      <c r="AG2484" s="72">
        <v>1.0169999999999999</v>
      </c>
      <c r="AH2484" s="72">
        <v>63.648000000000003</v>
      </c>
      <c r="AI2484" s="12">
        <v>60.195</v>
      </c>
      <c r="AJ2484" s="72">
        <v>3.831</v>
      </c>
      <c r="AK2484" s="72">
        <v>25.68</v>
      </c>
      <c r="AL2484" s="12">
        <v>76.173000000000002</v>
      </c>
      <c r="AM2484" s="72">
        <v>4.8479999999999999</v>
      </c>
      <c r="AN2484" s="72">
        <v>22.175000000000001</v>
      </c>
      <c r="AO2484" s="12">
        <v>938.41399999999999</v>
      </c>
      <c r="AP2484" s="72">
        <v>59.720999999999997</v>
      </c>
      <c r="AQ2484" s="72">
        <v>6.53</v>
      </c>
      <c r="AR2484" s="12">
        <v>59.01</v>
      </c>
      <c r="AS2484" s="72">
        <v>3.7549999999999999</v>
      </c>
      <c r="AT2484" s="72">
        <v>30.132000000000001</v>
      </c>
      <c r="AU2484" s="12">
        <v>8.7759999999999998</v>
      </c>
      <c r="AV2484" s="72">
        <v>0.55800000000000005</v>
      </c>
      <c r="AW2484" s="72">
        <v>75.290999999999997</v>
      </c>
      <c r="AX2484" s="12">
        <v>126.53100000000001</v>
      </c>
      <c r="AY2484" s="72">
        <v>8.0519999999999996</v>
      </c>
      <c r="AZ2484" s="72">
        <v>18.120999999999999</v>
      </c>
      <c r="BA2484" s="12">
        <v>135.30699999999999</v>
      </c>
      <c r="BB2484" s="72">
        <v>8.6110000000000007</v>
      </c>
      <c r="BC2484" s="72">
        <v>16.481999999999999</v>
      </c>
      <c r="BD2484" s="12">
        <v>67.188000000000002</v>
      </c>
      <c r="BE2484" s="72">
        <v>4.2759999999999998</v>
      </c>
      <c r="BF2484" s="72">
        <v>27.058</v>
      </c>
      <c r="BG2484" s="12">
        <v>202.495</v>
      </c>
      <c r="BH2484" s="72">
        <v>12.887</v>
      </c>
      <c r="BI2484" s="72">
        <v>14.411</v>
      </c>
      <c r="BJ2484" s="12">
        <v>367.22399999999999</v>
      </c>
      <c r="BK2484" s="72">
        <v>23.37</v>
      </c>
      <c r="BL2484" s="72">
        <v>10.667999999999999</v>
      </c>
      <c r="BM2484" s="12">
        <v>4.1870000000000003</v>
      </c>
      <c r="BN2484" s="72">
        <v>0.26600000000000001</v>
      </c>
      <c r="BO2484" s="72">
        <v>103.373</v>
      </c>
      <c r="BP2484" s="12">
        <v>371.411</v>
      </c>
      <c r="BQ2484" s="72">
        <v>23.637</v>
      </c>
      <c r="BR2484" s="72">
        <v>10.858000000000001</v>
      </c>
      <c r="BS2484" s="12">
        <v>632.91600000000005</v>
      </c>
      <c r="BT2484" s="72">
        <v>40.279000000000003</v>
      </c>
      <c r="BU2484" s="72">
        <v>8.3179999999999996</v>
      </c>
      <c r="BV2484" s="12">
        <v>1571.33</v>
      </c>
      <c r="BW2484" s="72">
        <v>100</v>
      </c>
      <c r="BX2484" s="72">
        <v>5.0149999999999997</v>
      </c>
      <c r="BY2484" s="13"/>
      <c r="BZ2484" s="13"/>
    </row>
    <row r="2485" spans="1:78" ht="12.75" customHeight="1">
      <c r="A2485" s="122" t="s">
        <v>65</v>
      </c>
      <c r="B2485" s="71" t="s">
        <v>71</v>
      </c>
      <c r="C2485" s="71" t="s">
        <v>25</v>
      </c>
      <c r="D2485" s="34">
        <v>43344</v>
      </c>
      <c r="E2485" s="12">
        <v>326.61</v>
      </c>
      <c r="F2485" s="72">
        <v>21.827999999999999</v>
      </c>
      <c r="G2485" s="72">
        <v>13.670999999999999</v>
      </c>
      <c r="H2485" s="12">
        <v>31.759</v>
      </c>
      <c r="I2485" s="72">
        <v>2.1230000000000002</v>
      </c>
      <c r="J2485" s="72">
        <v>42.426000000000002</v>
      </c>
      <c r="K2485" s="12">
        <v>29.271999999999998</v>
      </c>
      <c r="L2485" s="72">
        <v>1.956</v>
      </c>
      <c r="M2485" s="72">
        <v>49.118000000000002</v>
      </c>
      <c r="N2485" s="12">
        <v>61.030999999999999</v>
      </c>
      <c r="O2485" s="72">
        <v>4.0789999999999997</v>
      </c>
      <c r="P2485" s="72">
        <v>34.911999999999999</v>
      </c>
      <c r="Q2485" s="12">
        <v>6.7549999999999999</v>
      </c>
      <c r="R2485" s="72">
        <v>0.45100000000000001</v>
      </c>
      <c r="S2485" s="72">
        <v>101.473</v>
      </c>
      <c r="T2485" s="12">
        <v>67.786000000000001</v>
      </c>
      <c r="U2485" s="72">
        <v>4.53</v>
      </c>
      <c r="V2485" s="72">
        <v>32.5</v>
      </c>
      <c r="W2485" s="12">
        <v>514.79200000000003</v>
      </c>
      <c r="X2485" s="72">
        <v>34.405000000000001</v>
      </c>
      <c r="Y2485" s="72">
        <v>8.3010000000000002</v>
      </c>
      <c r="Z2485" s="12">
        <v>582.57799999999997</v>
      </c>
      <c r="AA2485" s="72">
        <v>38.936</v>
      </c>
      <c r="AB2485" s="72">
        <v>7.4770000000000003</v>
      </c>
      <c r="AC2485" s="12">
        <v>909.18799999999999</v>
      </c>
      <c r="AD2485" s="72">
        <v>60.764000000000003</v>
      </c>
      <c r="AE2485" s="72">
        <v>6.9889999999999999</v>
      </c>
      <c r="AF2485" s="12">
        <v>4.282</v>
      </c>
      <c r="AG2485" s="72">
        <v>0.28599999999999998</v>
      </c>
      <c r="AH2485" s="72">
        <v>109.822</v>
      </c>
      <c r="AI2485" s="12">
        <v>31.754999999999999</v>
      </c>
      <c r="AJ2485" s="72">
        <v>2.1219999999999999</v>
      </c>
      <c r="AK2485" s="72">
        <v>44.595999999999997</v>
      </c>
      <c r="AL2485" s="12">
        <v>36.036999999999999</v>
      </c>
      <c r="AM2485" s="72">
        <v>2.4079999999999999</v>
      </c>
      <c r="AN2485" s="72">
        <v>38.371000000000002</v>
      </c>
      <c r="AO2485" s="12">
        <v>945.22500000000002</v>
      </c>
      <c r="AP2485" s="72">
        <v>63.171999999999997</v>
      </c>
      <c r="AQ2485" s="72">
        <v>6.9569999999999999</v>
      </c>
      <c r="AR2485" s="12">
        <v>84.945999999999998</v>
      </c>
      <c r="AS2485" s="72">
        <v>5.6769999999999996</v>
      </c>
      <c r="AT2485" s="72">
        <v>33.906999999999996</v>
      </c>
      <c r="AU2485" s="12">
        <v>0</v>
      </c>
      <c r="AV2485" s="72">
        <v>0</v>
      </c>
      <c r="AW2485" s="72">
        <v>0</v>
      </c>
      <c r="AX2485" s="12">
        <v>42.192</v>
      </c>
      <c r="AY2485" s="72">
        <v>2.82</v>
      </c>
      <c r="AZ2485" s="72">
        <v>40.503</v>
      </c>
      <c r="BA2485" s="12">
        <v>42.192</v>
      </c>
      <c r="BB2485" s="72">
        <v>2.82</v>
      </c>
      <c r="BC2485" s="72">
        <v>40.503</v>
      </c>
      <c r="BD2485" s="12">
        <v>91.272999999999996</v>
      </c>
      <c r="BE2485" s="72">
        <v>6.1</v>
      </c>
      <c r="BF2485" s="72">
        <v>32.220999999999997</v>
      </c>
      <c r="BG2485" s="12">
        <v>133.465</v>
      </c>
      <c r="BH2485" s="72">
        <v>8.92</v>
      </c>
      <c r="BI2485" s="72">
        <v>26.873000000000001</v>
      </c>
      <c r="BJ2485" s="12">
        <v>324.99799999999999</v>
      </c>
      <c r="BK2485" s="72">
        <v>21.721</v>
      </c>
      <c r="BL2485" s="72">
        <v>10.313000000000001</v>
      </c>
      <c r="BM2485" s="12">
        <v>7.63</v>
      </c>
      <c r="BN2485" s="72">
        <v>0.51</v>
      </c>
      <c r="BO2485" s="72">
        <v>102.361</v>
      </c>
      <c r="BP2485" s="12">
        <v>332.62799999999999</v>
      </c>
      <c r="BQ2485" s="72">
        <v>22.231000000000002</v>
      </c>
      <c r="BR2485" s="72">
        <v>9.8810000000000002</v>
      </c>
      <c r="BS2485" s="12">
        <v>551.03899999999999</v>
      </c>
      <c r="BT2485" s="72">
        <v>36.828000000000003</v>
      </c>
      <c r="BU2485" s="72">
        <v>8.08</v>
      </c>
      <c r="BV2485" s="12">
        <v>1496.2639999999999</v>
      </c>
      <c r="BW2485" s="72">
        <v>100</v>
      </c>
      <c r="BX2485" s="72">
        <v>5.125</v>
      </c>
      <c r="BY2485" s="13"/>
      <c r="BZ2485" s="13"/>
    </row>
    <row r="2486" spans="1:78" ht="12.75" customHeight="1">
      <c r="A2486" s="122" t="s">
        <v>65</v>
      </c>
      <c r="B2486" s="71" t="s">
        <v>71</v>
      </c>
      <c r="C2486" s="71" t="s">
        <v>25</v>
      </c>
      <c r="D2486" s="34">
        <v>43435</v>
      </c>
      <c r="E2486" s="12">
        <v>396.642</v>
      </c>
      <c r="F2486" s="72">
        <v>24.948</v>
      </c>
      <c r="G2486" s="72">
        <v>12.914</v>
      </c>
      <c r="H2486" s="12">
        <v>43.802999999999997</v>
      </c>
      <c r="I2486" s="72">
        <v>2.7549999999999999</v>
      </c>
      <c r="J2486" s="72">
        <v>46.866999999999997</v>
      </c>
      <c r="K2486" s="12">
        <v>65.715000000000003</v>
      </c>
      <c r="L2486" s="72">
        <v>4.133</v>
      </c>
      <c r="M2486" s="72">
        <v>34.414000000000001</v>
      </c>
      <c r="N2486" s="12">
        <v>109.51900000000001</v>
      </c>
      <c r="O2486" s="72">
        <v>6.8890000000000002</v>
      </c>
      <c r="P2486" s="72">
        <v>27.26</v>
      </c>
      <c r="Q2486" s="12">
        <v>13.722</v>
      </c>
      <c r="R2486" s="72">
        <v>0.86299999999999999</v>
      </c>
      <c r="S2486" s="72">
        <v>71.037000000000006</v>
      </c>
      <c r="T2486" s="12">
        <v>123.24</v>
      </c>
      <c r="U2486" s="72">
        <v>7.7519999999999998</v>
      </c>
      <c r="V2486" s="72">
        <v>26.155000000000001</v>
      </c>
      <c r="W2486" s="12">
        <v>420.4</v>
      </c>
      <c r="X2486" s="72">
        <v>26.443000000000001</v>
      </c>
      <c r="Y2486" s="72">
        <v>11.617000000000001</v>
      </c>
      <c r="Z2486" s="12">
        <v>543.64099999999996</v>
      </c>
      <c r="AA2486" s="72">
        <v>34.194000000000003</v>
      </c>
      <c r="AB2486" s="72">
        <v>8.5429999999999993</v>
      </c>
      <c r="AC2486" s="12">
        <v>940.28200000000004</v>
      </c>
      <c r="AD2486" s="72">
        <v>59.142000000000003</v>
      </c>
      <c r="AE2486" s="72">
        <v>6.6390000000000002</v>
      </c>
      <c r="AF2486" s="12">
        <v>0</v>
      </c>
      <c r="AG2486" s="72">
        <v>0</v>
      </c>
      <c r="AH2486" s="72">
        <v>0</v>
      </c>
      <c r="AI2486" s="12">
        <v>57.530999999999999</v>
      </c>
      <c r="AJ2486" s="72">
        <v>3.6190000000000002</v>
      </c>
      <c r="AK2486" s="72">
        <v>29.143999999999998</v>
      </c>
      <c r="AL2486" s="12">
        <v>57.530999999999999</v>
      </c>
      <c r="AM2486" s="72">
        <v>3.6190000000000002</v>
      </c>
      <c r="AN2486" s="72">
        <v>29.143999999999998</v>
      </c>
      <c r="AO2486" s="12">
        <v>997.81299999999999</v>
      </c>
      <c r="AP2486" s="72">
        <v>62.761000000000003</v>
      </c>
      <c r="AQ2486" s="72">
        <v>6.7930000000000001</v>
      </c>
      <c r="AR2486" s="12">
        <v>69.224999999999994</v>
      </c>
      <c r="AS2486" s="72">
        <v>4.3540000000000001</v>
      </c>
      <c r="AT2486" s="72">
        <v>37.088999999999999</v>
      </c>
      <c r="AU2486" s="12">
        <v>17.471</v>
      </c>
      <c r="AV2486" s="72">
        <v>1.099</v>
      </c>
      <c r="AW2486" s="72">
        <v>64.724000000000004</v>
      </c>
      <c r="AX2486" s="12">
        <v>68.905000000000001</v>
      </c>
      <c r="AY2486" s="72">
        <v>4.3339999999999996</v>
      </c>
      <c r="AZ2486" s="72">
        <v>24.24</v>
      </c>
      <c r="BA2486" s="12">
        <v>86.376000000000005</v>
      </c>
      <c r="BB2486" s="72">
        <v>5.4329999999999998</v>
      </c>
      <c r="BC2486" s="72">
        <v>22.204999999999998</v>
      </c>
      <c r="BD2486" s="12">
        <v>34.491999999999997</v>
      </c>
      <c r="BE2486" s="72">
        <v>2.169</v>
      </c>
      <c r="BF2486" s="72">
        <v>39.174999999999997</v>
      </c>
      <c r="BG2486" s="12">
        <v>120.86799999999999</v>
      </c>
      <c r="BH2486" s="72">
        <v>7.6020000000000003</v>
      </c>
      <c r="BI2486" s="72">
        <v>16.911999999999999</v>
      </c>
      <c r="BJ2486" s="12">
        <v>401.95499999999998</v>
      </c>
      <c r="BK2486" s="72">
        <v>25.282</v>
      </c>
      <c r="BL2486" s="72">
        <v>11.323</v>
      </c>
      <c r="BM2486" s="12">
        <v>0</v>
      </c>
      <c r="BN2486" s="72">
        <v>0</v>
      </c>
      <c r="BO2486" s="72">
        <v>0</v>
      </c>
      <c r="BP2486" s="12">
        <v>401.95499999999998</v>
      </c>
      <c r="BQ2486" s="72">
        <v>25.282</v>
      </c>
      <c r="BR2486" s="72">
        <v>11.323</v>
      </c>
      <c r="BS2486" s="12">
        <v>592.048</v>
      </c>
      <c r="BT2486" s="72">
        <v>37.238999999999997</v>
      </c>
      <c r="BU2486" s="72">
        <v>8.7620000000000005</v>
      </c>
      <c r="BV2486" s="12">
        <v>1589.8610000000001</v>
      </c>
      <c r="BW2486" s="72">
        <v>100</v>
      </c>
      <c r="BX2486" s="72">
        <v>5.5789999999999997</v>
      </c>
      <c r="BY2486" s="13"/>
      <c r="BZ2486" s="13"/>
    </row>
    <row r="2487" spans="1:78" ht="12.75" customHeight="1">
      <c r="A2487" s="122" t="s">
        <v>65</v>
      </c>
      <c r="B2487" s="71" t="s">
        <v>71</v>
      </c>
      <c r="C2487" s="71" t="s">
        <v>25</v>
      </c>
      <c r="D2487" s="34">
        <v>43525</v>
      </c>
      <c r="E2487" s="12">
        <v>298.69299999999998</v>
      </c>
      <c r="F2487" s="72">
        <v>20.744</v>
      </c>
      <c r="G2487" s="72">
        <v>16.492000000000001</v>
      </c>
      <c r="H2487" s="12">
        <v>53.155000000000001</v>
      </c>
      <c r="I2487" s="72">
        <v>3.6920000000000002</v>
      </c>
      <c r="J2487" s="72">
        <v>45.576000000000001</v>
      </c>
      <c r="K2487" s="12">
        <v>44.481999999999999</v>
      </c>
      <c r="L2487" s="72">
        <v>3.089</v>
      </c>
      <c r="M2487" s="72">
        <v>48.831000000000003</v>
      </c>
      <c r="N2487" s="12">
        <v>97.637</v>
      </c>
      <c r="O2487" s="72">
        <v>6.7809999999999997</v>
      </c>
      <c r="P2487" s="72">
        <v>29.774999999999999</v>
      </c>
      <c r="Q2487" s="12">
        <v>6.2480000000000002</v>
      </c>
      <c r="R2487" s="72">
        <v>0.434</v>
      </c>
      <c r="S2487" s="72">
        <v>102.714</v>
      </c>
      <c r="T2487" s="12">
        <v>103.88500000000001</v>
      </c>
      <c r="U2487" s="72">
        <v>7.2149999999999999</v>
      </c>
      <c r="V2487" s="72">
        <v>30.652000000000001</v>
      </c>
      <c r="W2487" s="12">
        <v>450.42200000000003</v>
      </c>
      <c r="X2487" s="72">
        <v>31.282</v>
      </c>
      <c r="Y2487" s="72">
        <v>14.048999999999999</v>
      </c>
      <c r="Z2487" s="12">
        <v>554.30700000000002</v>
      </c>
      <c r="AA2487" s="72">
        <v>38.496000000000002</v>
      </c>
      <c r="AB2487" s="72">
        <v>12.693</v>
      </c>
      <c r="AC2487" s="12">
        <v>853</v>
      </c>
      <c r="AD2487" s="72">
        <v>59.24</v>
      </c>
      <c r="AE2487" s="72">
        <v>10.186999999999999</v>
      </c>
      <c r="AF2487" s="12">
        <v>13.914</v>
      </c>
      <c r="AG2487" s="72">
        <v>0.96599999999999997</v>
      </c>
      <c r="AH2487" s="72">
        <v>103.51</v>
      </c>
      <c r="AI2487" s="12">
        <v>64.028000000000006</v>
      </c>
      <c r="AJ2487" s="72">
        <v>4.4470000000000001</v>
      </c>
      <c r="AK2487" s="72">
        <v>30.452000000000002</v>
      </c>
      <c r="AL2487" s="12">
        <v>77.942999999999998</v>
      </c>
      <c r="AM2487" s="72">
        <v>5.4130000000000003</v>
      </c>
      <c r="AN2487" s="72">
        <v>36.335999999999999</v>
      </c>
      <c r="AO2487" s="12">
        <v>930.94299999999998</v>
      </c>
      <c r="AP2487" s="72">
        <v>64.653000000000006</v>
      </c>
      <c r="AQ2487" s="72">
        <v>9.5350000000000001</v>
      </c>
      <c r="AR2487" s="12">
        <v>34.523000000000003</v>
      </c>
      <c r="AS2487" s="72">
        <v>2.3980000000000001</v>
      </c>
      <c r="AT2487" s="72">
        <v>39.65</v>
      </c>
      <c r="AU2487" s="12">
        <v>1.488</v>
      </c>
      <c r="AV2487" s="72">
        <v>0.10299999999999999</v>
      </c>
      <c r="AW2487" s="72">
        <v>105.35899999999999</v>
      </c>
      <c r="AX2487" s="12">
        <v>79.641000000000005</v>
      </c>
      <c r="AY2487" s="72">
        <v>5.5309999999999997</v>
      </c>
      <c r="AZ2487" s="72">
        <v>32.113999999999997</v>
      </c>
      <c r="BA2487" s="12">
        <v>81.129000000000005</v>
      </c>
      <c r="BB2487" s="72">
        <v>5.6340000000000003</v>
      </c>
      <c r="BC2487" s="72">
        <v>31.436</v>
      </c>
      <c r="BD2487" s="12">
        <v>109.45399999999999</v>
      </c>
      <c r="BE2487" s="72">
        <v>7.6020000000000003</v>
      </c>
      <c r="BF2487" s="72">
        <v>38.151000000000003</v>
      </c>
      <c r="BG2487" s="12">
        <v>190.583</v>
      </c>
      <c r="BH2487" s="72">
        <v>13.236000000000001</v>
      </c>
      <c r="BI2487" s="72">
        <v>25.503</v>
      </c>
      <c r="BJ2487" s="12">
        <v>277.483</v>
      </c>
      <c r="BK2487" s="72">
        <v>19.271000000000001</v>
      </c>
      <c r="BL2487" s="72">
        <v>19.614000000000001</v>
      </c>
      <c r="BM2487" s="12">
        <v>6.3659999999999997</v>
      </c>
      <c r="BN2487" s="72">
        <v>0.442</v>
      </c>
      <c r="BO2487" s="72">
        <v>85.796000000000006</v>
      </c>
      <c r="BP2487" s="12">
        <v>283.84899999999999</v>
      </c>
      <c r="BQ2487" s="72">
        <v>19.713000000000001</v>
      </c>
      <c r="BR2487" s="72">
        <v>19.303000000000001</v>
      </c>
      <c r="BS2487" s="12">
        <v>508.95400000000001</v>
      </c>
      <c r="BT2487" s="72">
        <v>35.347000000000001</v>
      </c>
      <c r="BU2487" s="72">
        <v>10.843999999999999</v>
      </c>
      <c r="BV2487" s="12">
        <v>1439.896</v>
      </c>
      <c r="BW2487" s="72">
        <v>100</v>
      </c>
      <c r="BX2487" s="72">
        <v>5.7809999999999997</v>
      </c>
      <c r="BY2487" s="13"/>
      <c r="BZ2487" s="13"/>
    </row>
    <row r="2488" spans="1:78" ht="12.75" customHeight="1">
      <c r="A2488" s="122" t="s">
        <v>65</v>
      </c>
      <c r="B2488" s="71" t="s">
        <v>71</v>
      </c>
      <c r="C2488" s="71" t="s">
        <v>25</v>
      </c>
      <c r="D2488" s="34">
        <v>43617</v>
      </c>
      <c r="E2488" s="12">
        <v>320.20499999999998</v>
      </c>
      <c r="F2488" s="72">
        <v>22.870999999999999</v>
      </c>
      <c r="G2488" s="72">
        <v>16.331</v>
      </c>
      <c r="H2488" s="12">
        <v>59.457000000000001</v>
      </c>
      <c r="I2488" s="72">
        <v>4.2469999999999999</v>
      </c>
      <c r="J2488" s="72">
        <v>33.313000000000002</v>
      </c>
      <c r="K2488" s="12">
        <v>31.29</v>
      </c>
      <c r="L2488" s="72">
        <v>2.2349999999999999</v>
      </c>
      <c r="M2488" s="72">
        <v>44.26</v>
      </c>
      <c r="N2488" s="12">
        <v>98.370999999999995</v>
      </c>
      <c r="O2488" s="72">
        <v>7.0259999999999998</v>
      </c>
      <c r="P2488" s="72">
        <v>22.277000000000001</v>
      </c>
      <c r="Q2488" s="12">
        <v>28.477</v>
      </c>
      <c r="R2488" s="72">
        <v>2.0339999999999998</v>
      </c>
      <c r="S2488" s="72">
        <v>50.374000000000002</v>
      </c>
      <c r="T2488" s="12">
        <v>126.848</v>
      </c>
      <c r="U2488" s="72">
        <v>9.06</v>
      </c>
      <c r="V2488" s="72">
        <v>20.065000000000001</v>
      </c>
      <c r="W2488" s="12">
        <v>466.90499999999997</v>
      </c>
      <c r="X2488" s="72">
        <v>33.348999999999997</v>
      </c>
      <c r="Y2488" s="72">
        <v>8.9749999999999996</v>
      </c>
      <c r="Z2488" s="12">
        <v>593.75300000000004</v>
      </c>
      <c r="AA2488" s="72">
        <v>42.408999999999999</v>
      </c>
      <c r="AB2488" s="72">
        <v>6.3360000000000003</v>
      </c>
      <c r="AC2488" s="12">
        <v>913.95799999999997</v>
      </c>
      <c r="AD2488" s="72">
        <v>65.28</v>
      </c>
      <c r="AE2488" s="72">
        <v>6.9169999999999998</v>
      </c>
      <c r="AF2488" s="12">
        <v>8.1549999999999994</v>
      </c>
      <c r="AG2488" s="72">
        <v>0.58199999999999996</v>
      </c>
      <c r="AH2488" s="72">
        <v>93.647999999999996</v>
      </c>
      <c r="AI2488" s="12">
        <v>45.856999999999999</v>
      </c>
      <c r="AJ2488" s="72">
        <v>3.2749999999999999</v>
      </c>
      <c r="AK2488" s="72">
        <v>26.925000000000001</v>
      </c>
      <c r="AL2488" s="12">
        <v>54.012</v>
      </c>
      <c r="AM2488" s="72">
        <v>3.8580000000000001</v>
      </c>
      <c r="AN2488" s="72">
        <v>20.43</v>
      </c>
      <c r="AO2488" s="12">
        <v>967.971</v>
      </c>
      <c r="AP2488" s="72">
        <v>69.137</v>
      </c>
      <c r="AQ2488" s="72">
        <v>6.5350000000000001</v>
      </c>
      <c r="AR2488" s="12">
        <v>45.932000000000002</v>
      </c>
      <c r="AS2488" s="72">
        <v>3.2810000000000001</v>
      </c>
      <c r="AT2488" s="72">
        <v>42.005000000000003</v>
      </c>
      <c r="AU2488" s="12">
        <v>7.05</v>
      </c>
      <c r="AV2488" s="72">
        <v>0.504</v>
      </c>
      <c r="AW2488" s="72">
        <v>106.337</v>
      </c>
      <c r="AX2488" s="12">
        <v>44.941000000000003</v>
      </c>
      <c r="AY2488" s="72">
        <v>3.21</v>
      </c>
      <c r="AZ2488" s="72">
        <v>36.771999999999998</v>
      </c>
      <c r="BA2488" s="12">
        <v>51.99</v>
      </c>
      <c r="BB2488" s="72">
        <v>3.7130000000000001</v>
      </c>
      <c r="BC2488" s="72">
        <v>34.537999999999997</v>
      </c>
      <c r="BD2488" s="12">
        <v>28.277999999999999</v>
      </c>
      <c r="BE2488" s="72">
        <v>2.02</v>
      </c>
      <c r="BF2488" s="72">
        <v>52.716999999999999</v>
      </c>
      <c r="BG2488" s="12">
        <v>80.268000000000001</v>
      </c>
      <c r="BH2488" s="72">
        <v>5.7329999999999997</v>
      </c>
      <c r="BI2488" s="72">
        <v>29.286000000000001</v>
      </c>
      <c r="BJ2488" s="12">
        <v>302.47399999999999</v>
      </c>
      <c r="BK2488" s="72">
        <v>21.603999999999999</v>
      </c>
      <c r="BL2488" s="72">
        <v>17.731999999999999</v>
      </c>
      <c r="BM2488" s="12">
        <v>3.4220000000000002</v>
      </c>
      <c r="BN2488" s="72">
        <v>0.24399999999999999</v>
      </c>
      <c r="BO2488" s="72">
        <v>115.548</v>
      </c>
      <c r="BP2488" s="12">
        <v>305.89600000000002</v>
      </c>
      <c r="BQ2488" s="72">
        <v>21.849</v>
      </c>
      <c r="BR2488" s="72">
        <v>17.539000000000001</v>
      </c>
      <c r="BS2488" s="12">
        <v>432.09699999999998</v>
      </c>
      <c r="BT2488" s="72">
        <v>30.863</v>
      </c>
      <c r="BU2488" s="72">
        <v>14.268000000000001</v>
      </c>
      <c r="BV2488" s="12">
        <v>1400.067</v>
      </c>
      <c r="BW2488" s="72">
        <v>100</v>
      </c>
      <c r="BX2488" s="72">
        <v>6.6719999999999997</v>
      </c>
      <c r="BY2488" s="13"/>
      <c r="BZ2488" s="13"/>
    </row>
    <row r="2489" spans="1:78" ht="12.75" customHeight="1">
      <c r="A2489" s="122" t="s">
        <v>65</v>
      </c>
      <c r="B2489" s="71" t="s">
        <v>71</v>
      </c>
      <c r="C2489" s="71" t="s">
        <v>25</v>
      </c>
      <c r="D2489" s="34">
        <v>44075</v>
      </c>
      <c r="E2489" s="12">
        <v>225.73599999999999</v>
      </c>
      <c r="F2489" s="72">
        <v>17.285</v>
      </c>
      <c r="G2489" s="72">
        <v>17.864999999999998</v>
      </c>
      <c r="H2489" s="12">
        <v>25.786999999999999</v>
      </c>
      <c r="I2489" s="72">
        <v>1.9750000000000001</v>
      </c>
      <c r="J2489" s="72">
        <v>47.170999999999999</v>
      </c>
      <c r="K2489" s="12">
        <v>12.448</v>
      </c>
      <c r="L2489" s="72">
        <v>0.95299999999999996</v>
      </c>
      <c r="M2489" s="72">
        <v>55.912999999999997</v>
      </c>
      <c r="N2489" s="12">
        <v>38.234999999999999</v>
      </c>
      <c r="O2489" s="72">
        <v>2.9279999999999999</v>
      </c>
      <c r="P2489" s="72">
        <v>38.411999999999999</v>
      </c>
      <c r="Q2489" s="12">
        <v>2.2450000000000001</v>
      </c>
      <c r="R2489" s="72">
        <v>0.17199999999999999</v>
      </c>
      <c r="S2489" s="72">
        <v>101.551</v>
      </c>
      <c r="T2489" s="12">
        <v>40.481000000000002</v>
      </c>
      <c r="U2489" s="72">
        <v>3.1</v>
      </c>
      <c r="V2489" s="72">
        <v>37.228000000000002</v>
      </c>
      <c r="W2489" s="12">
        <v>516.96100000000001</v>
      </c>
      <c r="X2489" s="72">
        <v>39.585999999999999</v>
      </c>
      <c r="Y2489" s="72">
        <v>9.6349999999999998</v>
      </c>
      <c r="Z2489" s="12">
        <v>557.44200000000001</v>
      </c>
      <c r="AA2489" s="72">
        <v>42.685000000000002</v>
      </c>
      <c r="AB2489" s="72">
        <v>8.2330000000000005</v>
      </c>
      <c r="AC2489" s="12">
        <v>783.178</v>
      </c>
      <c r="AD2489" s="72">
        <v>59.970999999999997</v>
      </c>
      <c r="AE2489" s="72">
        <v>7.0010000000000003</v>
      </c>
      <c r="AF2489" s="12">
        <v>6.28</v>
      </c>
      <c r="AG2489" s="72">
        <v>0.48099999999999998</v>
      </c>
      <c r="AH2489" s="72">
        <v>76.085999999999999</v>
      </c>
      <c r="AI2489" s="12">
        <v>35.121000000000002</v>
      </c>
      <c r="AJ2489" s="72">
        <v>2.6890000000000001</v>
      </c>
      <c r="AK2489" s="72">
        <v>69.105999999999995</v>
      </c>
      <c r="AL2489" s="12">
        <v>41.4</v>
      </c>
      <c r="AM2489" s="72">
        <v>3.17</v>
      </c>
      <c r="AN2489" s="72">
        <v>58.756999999999998</v>
      </c>
      <c r="AO2489" s="12">
        <v>824.57899999999995</v>
      </c>
      <c r="AP2489" s="72">
        <v>63.140999999999998</v>
      </c>
      <c r="AQ2489" s="72">
        <v>8.0210000000000008</v>
      </c>
      <c r="AR2489" s="12">
        <v>94.894999999999996</v>
      </c>
      <c r="AS2489" s="72">
        <v>7.266</v>
      </c>
      <c r="AT2489" s="72">
        <v>33.237000000000002</v>
      </c>
      <c r="AU2489" s="12">
        <v>13.685</v>
      </c>
      <c r="AV2489" s="72">
        <v>1.048</v>
      </c>
      <c r="AW2489" s="72">
        <v>61.737000000000002</v>
      </c>
      <c r="AX2489" s="12">
        <v>25.045999999999999</v>
      </c>
      <c r="AY2489" s="72">
        <v>1.9179999999999999</v>
      </c>
      <c r="AZ2489" s="72">
        <v>49.496000000000002</v>
      </c>
      <c r="BA2489" s="12">
        <v>38.731000000000002</v>
      </c>
      <c r="BB2489" s="72">
        <v>2.9660000000000002</v>
      </c>
      <c r="BC2489" s="72">
        <v>33.390999999999998</v>
      </c>
      <c r="BD2489" s="12">
        <v>47.572000000000003</v>
      </c>
      <c r="BE2489" s="72">
        <v>3.6429999999999998</v>
      </c>
      <c r="BF2489" s="72">
        <v>32.109000000000002</v>
      </c>
      <c r="BG2489" s="12">
        <v>86.302999999999997</v>
      </c>
      <c r="BH2489" s="72">
        <v>6.609</v>
      </c>
      <c r="BI2489" s="72">
        <v>20.39</v>
      </c>
      <c r="BJ2489" s="12">
        <v>300.15600000000001</v>
      </c>
      <c r="BK2489" s="72">
        <v>22.984000000000002</v>
      </c>
      <c r="BL2489" s="72">
        <v>16.167999999999999</v>
      </c>
      <c r="BM2489" s="12">
        <v>0</v>
      </c>
      <c r="BN2489" s="72">
        <v>0</v>
      </c>
      <c r="BO2489" s="72">
        <v>0</v>
      </c>
      <c r="BP2489" s="12">
        <v>300.15600000000001</v>
      </c>
      <c r="BQ2489" s="72">
        <v>22.984000000000002</v>
      </c>
      <c r="BR2489" s="72">
        <v>16.167999999999999</v>
      </c>
      <c r="BS2489" s="12">
        <v>481.35300000000001</v>
      </c>
      <c r="BT2489" s="72">
        <v>36.859000000000002</v>
      </c>
      <c r="BU2489" s="72">
        <v>11.867000000000001</v>
      </c>
      <c r="BV2489" s="12">
        <v>1305.932</v>
      </c>
      <c r="BW2489" s="72">
        <v>100</v>
      </c>
      <c r="BX2489" s="72">
        <v>7.5510000000000002</v>
      </c>
      <c r="BY2489" s="13"/>
      <c r="BZ2489" s="13"/>
    </row>
    <row r="2490" spans="1:78" ht="12.75" customHeight="1">
      <c r="A2490" s="122" t="s">
        <v>65</v>
      </c>
      <c r="B2490" s="71" t="s">
        <v>71</v>
      </c>
      <c r="C2490" s="71" t="s">
        <v>25</v>
      </c>
      <c r="D2490" s="34">
        <v>44166</v>
      </c>
      <c r="E2490" s="12">
        <v>359.548</v>
      </c>
      <c r="F2490" s="72">
        <v>26.43</v>
      </c>
      <c r="G2490" s="72">
        <v>11.06</v>
      </c>
      <c r="H2490" s="12">
        <v>28.78</v>
      </c>
      <c r="I2490" s="72">
        <v>2.1160000000000001</v>
      </c>
      <c r="J2490" s="72">
        <v>49.588999999999999</v>
      </c>
      <c r="K2490" s="12">
        <v>55.12</v>
      </c>
      <c r="L2490" s="72">
        <v>4.0519999999999996</v>
      </c>
      <c r="M2490" s="72">
        <v>41.741</v>
      </c>
      <c r="N2490" s="12">
        <v>83.9</v>
      </c>
      <c r="O2490" s="72">
        <v>6.1669999999999998</v>
      </c>
      <c r="P2490" s="72">
        <v>31.37</v>
      </c>
      <c r="Q2490" s="12">
        <v>13.329000000000001</v>
      </c>
      <c r="R2490" s="72">
        <v>0.98</v>
      </c>
      <c r="S2490" s="72">
        <v>81.921000000000006</v>
      </c>
      <c r="T2490" s="12">
        <v>97.228999999999999</v>
      </c>
      <c r="U2490" s="72">
        <v>7.1470000000000002</v>
      </c>
      <c r="V2490" s="72">
        <v>32.35</v>
      </c>
      <c r="W2490" s="12">
        <v>342.81099999999998</v>
      </c>
      <c r="X2490" s="72">
        <v>25.2</v>
      </c>
      <c r="Y2490" s="72">
        <v>16.966999999999999</v>
      </c>
      <c r="Z2490" s="12">
        <v>440.04</v>
      </c>
      <c r="AA2490" s="72">
        <v>32.347000000000001</v>
      </c>
      <c r="AB2490" s="72">
        <v>12.936</v>
      </c>
      <c r="AC2490" s="12">
        <v>799.58799999999997</v>
      </c>
      <c r="AD2490" s="72">
        <v>58.777000000000001</v>
      </c>
      <c r="AE2490" s="72">
        <v>7.7169999999999996</v>
      </c>
      <c r="AF2490" s="12">
        <v>0</v>
      </c>
      <c r="AG2490" s="72">
        <v>0</v>
      </c>
      <c r="AH2490" s="72">
        <v>0</v>
      </c>
      <c r="AI2490" s="12">
        <v>64.093000000000004</v>
      </c>
      <c r="AJ2490" s="72">
        <v>4.7110000000000003</v>
      </c>
      <c r="AK2490" s="72">
        <v>34.881999999999998</v>
      </c>
      <c r="AL2490" s="12">
        <v>64.093000000000004</v>
      </c>
      <c r="AM2490" s="72">
        <v>4.7110000000000003</v>
      </c>
      <c r="AN2490" s="72">
        <v>34.881999999999998</v>
      </c>
      <c r="AO2490" s="12">
        <v>863.68100000000004</v>
      </c>
      <c r="AP2490" s="72">
        <v>63.488</v>
      </c>
      <c r="AQ2490" s="72">
        <v>7.7089999999999996</v>
      </c>
      <c r="AR2490" s="12">
        <v>78.373000000000005</v>
      </c>
      <c r="AS2490" s="72">
        <v>5.7610000000000001</v>
      </c>
      <c r="AT2490" s="72">
        <v>34.176000000000002</v>
      </c>
      <c r="AU2490" s="12">
        <v>0</v>
      </c>
      <c r="AV2490" s="72">
        <v>0</v>
      </c>
      <c r="AW2490" s="72">
        <v>0</v>
      </c>
      <c r="AX2490" s="12">
        <v>56.241999999999997</v>
      </c>
      <c r="AY2490" s="72">
        <v>4.1340000000000003</v>
      </c>
      <c r="AZ2490" s="72">
        <v>57.648000000000003</v>
      </c>
      <c r="BA2490" s="12">
        <v>56.241999999999997</v>
      </c>
      <c r="BB2490" s="72">
        <v>4.1340000000000003</v>
      </c>
      <c r="BC2490" s="72">
        <v>57.648000000000003</v>
      </c>
      <c r="BD2490" s="12">
        <v>65.076999999999998</v>
      </c>
      <c r="BE2490" s="72">
        <v>4.7839999999999998</v>
      </c>
      <c r="BF2490" s="72">
        <v>43.817</v>
      </c>
      <c r="BG2490" s="12">
        <v>121.318</v>
      </c>
      <c r="BH2490" s="72">
        <v>8.9179999999999993</v>
      </c>
      <c r="BI2490" s="72">
        <v>33.689</v>
      </c>
      <c r="BJ2490" s="12">
        <v>297.00400000000002</v>
      </c>
      <c r="BK2490" s="72">
        <v>21.832999999999998</v>
      </c>
      <c r="BL2490" s="72">
        <v>17.189</v>
      </c>
      <c r="BM2490" s="12">
        <v>0</v>
      </c>
      <c r="BN2490" s="72">
        <v>0</v>
      </c>
      <c r="BO2490" s="72">
        <v>0</v>
      </c>
      <c r="BP2490" s="12">
        <v>297.00400000000002</v>
      </c>
      <c r="BQ2490" s="72">
        <v>21.832999999999998</v>
      </c>
      <c r="BR2490" s="72">
        <v>17.189</v>
      </c>
      <c r="BS2490" s="12">
        <v>496.69499999999999</v>
      </c>
      <c r="BT2490" s="72">
        <v>36.512</v>
      </c>
      <c r="BU2490" s="72">
        <v>12.983000000000001</v>
      </c>
      <c r="BV2490" s="12">
        <v>1360.376</v>
      </c>
      <c r="BW2490" s="72">
        <v>100</v>
      </c>
      <c r="BX2490" s="72">
        <v>7.3019999999999996</v>
      </c>
      <c r="BY2490" s="13"/>
      <c r="BZ2490" s="13"/>
    </row>
    <row r="2491" spans="1:78" ht="12.75" customHeight="1">
      <c r="A2491" s="122" t="s">
        <v>65</v>
      </c>
      <c r="B2491" s="71" t="s">
        <v>71</v>
      </c>
      <c r="C2491" s="71" t="s">
        <v>25</v>
      </c>
      <c r="D2491" s="34">
        <v>44256</v>
      </c>
      <c r="E2491" s="12">
        <v>300.69400000000002</v>
      </c>
      <c r="F2491" s="72">
        <v>21.449000000000002</v>
      </c>
      <c r="G2491" s="72">
        <v>17.456</v>
      </c>
      <c r="H2491" s="12">
        <v>34.368000000000002</v>
      </c>
      <c r="I2491" s="72">
        <v>2.4510000000000001</v>
      </c>
      <c r="J2491" s="72">
        <v>63.984000000000002</v>
      </c>
      <c r="K2491" s="12">
        <v>31.818000000000001</v>
      </c>
      <c r="L2491" s="72">
        <v>2.27</v>
      </c>
      <c r="M2491" s="72">
        <v>54.941000000000003</v>
      </c>
      <c r="N2491" s="12">
        <v>66.185000000000002</v>
      </c>
      <c r="O2491" s="72">
        <v>4.7210000000000001</v>
      </c>
      <c r="P2491" s="72">
        <v>42.548999999999999</v>
      </c>
      <c r="Q2491" s="12">
        <v>17.297999999999998</v>
      </c>
      <c r="R2491" s="72">
        <v>1.234</v>
      </c>
      <c r="S2491" s="72">
        <v>62.152000000000001</v>
      </c>
      <c r="T2491" s="12">
        <v>83.483999999999995</v>
      </c>
      <c r="U2491" s="72">
        <v>5.9550000000000001</v>
      </c>
      <c r="V2491" s="72">
        <v>33.496000000000002</v>
      </c>
      <c r="W2491" s="12">
        <v>502.34</v>
      </c>
      <c r="X2491" s="72">
        <v>35.832000000000001</v>
      </c>
      <c r="Y2491" s="72">
        <v>11.69</v>
      </c>
      <c r="Z2491" s="12">
        <v>585.82299999999998</v>
      </c>
      <c r="AA2491" s="72">
        <v>41.786999999999999</v>
      </c>
      <c r="AB2491" s="72">
        <v>11.722</v>
      </c>
      <c r="AC2491" s="12">
        <v>886.51700000000005</v>
      </c>
      <c r="AD2491" s="72">
        <v>63.234999999999999</v>
      </c>
      <c r="AE2491" s="72">
        <v>9.8420000000000005</v>
      </c>
      <c r="AF2491" s="12">
        <v>16.719000000000001</v>
      </c>
      <c r="AG2491" s="72">
        <v>1.1930000000000001</v>
      </c>
      <c r="AH2491" s="72">
        <v>103.137</v>
      </c>
      <c r="AI2491" s="12">
        <v>65.825999999999993</v>
      </c>
      <c r="AJ2491" s="72">
        <v>4.6950000000000003</v>
      </c>
      <c r="AK2491" s="72">
        <v>83</v>
      </c>
      <c r="AL2491" s="12">
        <v>82.545000000000002</v>
      </c>
      <c r="AM2491" s="72">
        <v>5.8879999999999999</v>
      </c>
      <c r="AN2491" s="72">
        <v>68.313000000000002</v>
      </c>
      <c r="AO2491" s="12">
        <v>969.06200000000001</v>
      </c>
      <c r="AP2491" s="72">
        <v>69.123000000000005</v>
      </c>
      <c r="AQ2491" s="72">
        <v>11.143000000000001</v>
      </c>
      <c r="AR2491" s="12">
        <v>54.454000000000001</v>
      </c>
      <c r="AS2491" s="72">
        <v>3.8839999999999999</v>
      </c>
      <c r="AT2491" s="72">
        <v>41.805</v>
      </c>
      <c r="AU2491" s="12">
        <v>7.0990000000000002</v>
      </c>
      <c r="AV2491" s="72">
        <v>0.50600000000000001</v>
      </c>
      <c r="AW2491" s="72">
        <v>72.007000000000005</v>
      </c>
      <c r="AX2491" s="12">
        <v>78.811999999999998</v>
      </c>
      <c r="AY2491" s="72">
        <v>5.6219999999999999</v>
      </c>
      <c r="AZ2491" s="72">
        <v>38.750999999999998</v>
      </c>
      <c r="BA2491" s="12">
        <v>85.911000000000001</v>
      </c>
      <c r="BB2491" s="72">
        <v>6.1280000000000001</v>
      </c>
      <c r="BC2491" s="72">
        <v>36.014000000000003</v>
      </c>
      <c r="BD2491" s="12">
        <v>33.283000000000001</v>
      </c>
      <c r="BE2491" s="72">
        <v>2.3740000000000001</v>
      </c>
      <c r="BF2491" s="72">
        <v>50.408999999999999</v>
      </c>
      <c r="BG2491" s="12">
        <v>119.19499999999999</v>
      </c>
      <c r="BH2491" s="72">
        <v>8.5020000000000007</v>
      </c>
      <c r="BI2491" s="72">
        <v>29.463999999999999</v>
      </c>
      <c r="BJ2491" s="12">
        <v>242.154</v>
      </c>
      <c r="BK2491" s="72">
        <v>17.273</v>
      </c>
      <c r="BL2491" s="72">
        <v>20.960999999999999</v>
      </c>
      <c r="BM2491" s="12">
        <v>17.067</v>
      </c>
      <c r="BN2491" s="72">
        <v>1.2170000000000001</v>
      </c>
      <c r="BO2491" s="72">
        <v>92.867000000000004</v>
      </c>
      <c r="BP2491" s="12">
        <v>259.221</v>
      </c>
      <c r="BQ2491" s="72">
        <v>18.489999999999998</v>
      </c>
      <c r="BR2491" s="72">
        <v>21.065000000000001</v>
      </c>
      <c r="BS2491" s="12">
        <v>432.87</v>
      </c>
      <c r="BT2491" s="72">
        <v>30.876999999999999</v>
      </c>
      <c r="BU2491" s="72">
        <v>14.599</v>
      </c>
      <c r="BV2491" s="12">
        <v>1401.932</v>
      </c>
      <c r="BW2491" s="72">
        <v>100</v>
      </c>
      <c r="BX2491" s="72">
        <v>7.734</v>
      </c>
      <c r="BY2491" s="13"/>
      <c r="BZ2491" s="13"/>
    </row>
    <row r="2492" spans="1:78" ht="12.75" customHeight="1">
      <c r="A2492" s="122" t="s">
        <v>65</v>
      </c>
      <c r="B2492" s="71" t="s">
        <v>71</v>
      </c>
      <c r="C2492" s="71" t="s">
        <v>25</v>
      </c>
      <c r="D2492" s="34">
        <v>44348</v>
      </c>
      <c r="E2492" s="12">
        <v>408.71699999999998</v>
      </c>
      <c r="F2492" s="72">
        <v>27.529</v>
      </c>
      <c r="G2492" s="72">
        <v>13.712999999999999</v>
      </c>
      <c r="H2492" s="12">
        <v>32.156999999999996</v>
      </c>
      <c r="I2492" s="72">
        <v>2.1659999999999999</v>
      </c>
      <c r="J2492" s="72">
        <v>48.948</v>
      </c>
      <c r="K2492" s="12">
        <v>19.271999999999998</v>
      </c>
      <c r="L2492" s="72">
        <v>1.298</v>
      </c>
      <c r="M2492" s="72">
        <v>60.445999999999998</v>
      </c>
      <c r="N2492" s="12">
        <v>51.429000000000002</v>
      </c>
      <c r="O2492" s="72">
        <v>3.464</v>
      </c>
      <c r="P2492" s="72">
        <v>43.679000000000002</v>
      </c>
      <c r="Q2492" s="12">
        <v>13.217000000000001</v>
      </c>
      <c r="R2492" s="72">
        <v>0.89</v>
      </c>
      <c r="S2492" s="72">
        <v>72.466999999999999</v>
      </c>
      <c r="T2492" s="12">
        <v>64.646000000000001</v>
      </c>
      <c r="U2492" s="72">
        <v>4.3540000000000001</v>
      </c>
      <c r="V2492" s="72">
        <v>34.784999999999997</v>
      </c>
      <c r="W2492" s="12">
        <v>429.625</v>
      </c>
      <c r="X2492" s="72">
        <v>28.937000000000001</v>
      </c>
      <c r="Y2492" s="72">
        <v>15.319000000000001</v>
      </c>
      <c r="Z2492" s="12">
        <v>494.27100000000002</v>
      </c>
      <c r="AA2492" s="72">
        <v>33.290999999999997</v>
      </c>
      <c r="AB2492" s="72">
        <v>12.893000000000001</v>
      </c>
      <c r="AC2492" s="12">
        <v>902.98900000000003</v>
      </c>
      <c r="AD2492" s="72">
        <v>60.82</v>
      </c>
      <c r="AE2492" s="72">
        <v>8.6050000000000004</v>
      </c>
      <c r="AF2492" s="12">
        <v>0</v>
      </c>
      <c r="AG2492" s="72">
        <v>0</v>
      </c>
      <c r="AH2492" s="72">
        <v>0</v>
      </c>
      <c r="AI2492" s="12">
        <v>47.713000000000001</v>
      </c>
      <c r="AJ2492" s="72">
        <v>3.214</v>
      </c>
      <c r="AK2492" s="72">
        <v>33.802999999999997</v>
      </c>
      <c r="AL2492" s="12">
        <v>47.713000000000001</v>
      </c>
      <c r="AM2492" s="72">
        <v>3.214</v>
      </c>
      <c r="AN2492" s="72">
        <v>33.802999999999997</v>
      </c>
      <c r="AO2492" s="12">
        <v>950.702</v>
      </c>
      <c r="AP2492" s="72">
        <v>64.034000000000006</v>
      </c>
      <c r="AQ2492" s="72">
        <v>8.2119999999999997</v>
      </c>
      <c r="AR2492" s="12">
        <v>42.718000000000004</v>
      </c>
      <c r="AS2492" s="72">
        <v>2.8769999999999998</v>
      </c>
      <c r="AT2492" s="72">
        <v>37.451000000000001</v>
      </c>
      <c r="AU2492" s="12">
        <v>0</v>
      </c>
      <c r="AV2492" s="72">
        <v>0</v>
      </c>
      <c r="AW2492" s="72">
        <v>0</v>
      </c>
      <c r="AX2492" s="12">
        <v>92.838999999999999</v>
      </c>
      <c r="AY2492" s="72">
        <v>6.2530000000000001</v>
      </c>
      <c r="AZ2492" s="72">
        <v>30.245000000000001</v>
      </c>
      <c r="BA2492" s="12">
        <v>92.838999999999999</v>
      </c>
      <c r="BB2492" s="72">
        <v>6.2530000000000001</v>
      </c>
      <c r="BC2492" s="72">
        <v>30.245000000000001</v>
      </c>
      <c r="BD2492" s="12">
        <v>36.095999999999997</v>
      </c>
      <c r="BE2492" s="72">
        <v>2.431</v>
      </c>
      <c r="BF2492" s="72">
        <v>44.194000000000003</v>
      </c>
      <c r="BG2492" s="12">
        <v>128.935</v>
      </c>
      <c r="BH2492" s="72">
        <v>8.6839999999999993</v>
      </c>
      <c r="BI2492" s="72">
        <v>28.079000000000001</v>
      </c>
      <c r="BJ2492" s="12">
        <v>343.45800000000003</v>
      </c>
      <c r="BK2492" s="72">
        <v>23.132999999999999</v>
      </c>
      <c r="BL2492" s="72">
        <v>12.743</v>
      </c>
      <c r="BM2492" s="12">
        <v>18.876999999999999</v>
      </c>
      <c r="BN2492" s="72">
        <v>1.2709999999999999</v>
      </c>
      <c r="BO2492" s="72">
        <v>65.966999999999999</v>
      </c>
      <c r="BP2492" s="12">
        <v>362.33499999999998</v>
      </c>
      <c r="BQ2492" s="72">
        <v>24.405000000000001</v>
      </c>
      <c r="BR2492" s="72">
        <v>12.242000000000001</v>
      </c>
      <c r="BS2492" s="12">
        <v>533.98800000000006</v>
      </c>
      <c r="BT2492" s="72">
        <v>35.966000000000001</v>
      </c>
      <c r="BU2492" s="72">
        <v>7.6230000000000002</v>
      </c>
      <c r="BV2492" s="12">
        <v>1484.69</v>
      </c>
      <c r="BW2492" s="72">
        <v>100</v>
      </c>
      <c r="BX2492" s="72">
        <v>6.2759999999999998</v>
      </c>
      <c r="BY2492" s="13"/>
      <c r="BZ2492" s="13"/>
    </row>
    <row r="2493" spans="1:78" ht="12.75" customHeight="1">
      <c r="A2493" s="122" t="s">
        <v>65</v>
      </c>
      <c r="B2493" s="71" t="s">
        <v>71</v>
      </c>
      <c r="C2493" s="71" t="s">
        <v>25</v>
      </c>
      <c r="D2493" s="34">
        <v>44805</v>
      </c>
      <c r="E2493" s="12">
        <v>344.85399999999998</v>
      </c>
      <c r="F2493" s="72">
        <v>26.117999999999999</v>
      </c>
      <c r="G2493" s="72">
        <v>16.326000000000001</v>
      </c>
      <c r="H2493" s="12">
        <v>19.155000000000001</v>
      </c>
      <c r="I2493" s="72">
        <v>1.4510000000000001</v>
      </c>
      <c r="J2493" s="72">
        <v>64.123999999999995</v>
      </c>
      <c r="K2493" s="12">
        <v>15.901</v>
      </c>
      <c r="L2493" s="72">
        <v>1.204</v>
      </c>
      <c r="M2493" s="72">
        <v>55.082000000000001</v>
      </c>
      <c r="N2493" s="12">
        <v>35.055999999999997</v>
      </c>
      <c r="O2493" s="72">
        <v>2.6549999999999998</v>
      </c>
      <c r="P2493" s="72">
        <v>41.78</v>
      </c>
      <c r="Q2493" s="12">
        <v>15.792999999999999</v>
      </c>
      <c r="R2493" s="72">
        <v>1.196</v>
      </c>
      <c r="S2493" s="72">
        <v>80.605999999999995</v>
      </c>
      <c r="T2493" s="12">
        <v>50.85</v>
      </c>
      <c r="U2493" s="72">
        <v>3.851</v>
      </c>
      <c r="V2493" s="72">
        <v>35.741999999999997</v>
      </c>
      <c r="W2493" s="12">
        <v>476.56200000000001</v>
      </c>
      <c r="X2493" s="72">
        <v>36.094000000000001</v>
      </c>
      <c r="Y2493" s="72">
        <v>11.816000000000001</v>
      </c>
      <c r="Z2493" s="12">
        <v>527.41099999999994</v>
      </c>
      <c r="AA2493" s="72">
        <v>39.945</v>
      </c>
      <c r="AB2493" s="72">
        <v>11.702</v>
      </c>
      <c r="AC2493" s="12">
        <v>872.26599999999996</v>
      </c>
      <c r="AD2493" s="72">
        <v>66.063000000000002</v>
      </c>
      <c r="AE2493" s="72">
        <v>10.067</v>
      </c>
      <c r="AF2493" s="12">
        <v>4.1399999999999997</v>
      </c>
      <c r="AG2493" s="72">
        <v>0.314</v>
      </c>
      <c r="AH2493" s="72">
        <v>122.45099999999999</v>
      </c>
      <c r="AI2493" s="12">
        <v>19.863</v>
      </c>
      <c r="AJ2493" s="72">
        <v>1.504</v>
      </c>
      <c r="AK2493" s="72">
        <v>53.128</v>
      </c>
      <c r="AL2493" s="12">
        <v>24.003</v>
      </c>
      <c r="AM2493" s="72">
        <v>1.8180000000000001</v>
      </c>
      <c r="AN2493" s="72">
        <v>49.494999999999997</v>
      </c>
      <c r="AO2493" s="12">
        <v>896.26900000000001</v>
      </c>
      <c r="AP2493" s="72">
        <v>67.881</v>
      </c>
      <c r="AQ2493" s="72">
        <v>10.157</v>
      </c>
      <c r="AR2493" s="12">
        <v>77.177999999999997</v>
      </c>
      <c r="AS2493" s="72">
        <v>5.8449999999999998</v>
      </c>
      <c r="AT2493" s="72">
        <v>37.082999999999998</v>
      </c>
      <c r="AU2493" s="12">
        <v>20.233000000000001</v>
      </c>
      <c r="AV2493" s="72">
        <v>1.532</v>
      </c>
      <c r="AW2493" s="72">
        <v>64.622</v>
      </c>
      <c r="AX2493" s="12">
        <v>18.311</v>
      </c>
      <c r="AY2493" s="72">
        <v>1.387</v>
      </c>
      <c r="AZ2493" s="72">
        <v>45.798999999999999</v>
      </c>
      <c r="BA2493" s="12">
        <v>38.542999999999999</v>
      </c>
      <c r="BB2493" s="72">
        <v>2.919</v>
      </c>
      <c r="BC2493" s="72">
        <v>39.774000000000001</v>
      </c>
      <c r="BD2493" s="12">
        <v>50.003</v>
      </c>
      <c r="BE2493" s="72">
        <v>3.7869999999999999</v>
      </c>
      <c r="BF2493" s="72">
        <v>32.207999999999998</v>
      </c>
      <c r="BG2493" s="12">
        <v>88.546000000000006</v>
      </c>
      <c r="BH2493" s="72">
        <v>6.7060000000000004</v>
      </c>
      <c r="BI2493" s="72">
        <v>28.169</v>
      </c>
      <c r="BJ2493" s="12">
        <v>258.35300000000001</v>
      </c>
      <c r="BK2493" s="72">
        <v>19.567</v>
      </c>
      <c r="BL2493" s="72">
        <v>13.518000000000001</v>
      </c>
      <c r="BM2493" s="12">
        <v>0</v>
      </c>
      <c r="BN2493" s="72">
        <v>0</v>
      </c>
      <c r="BO2493" s="72">
        <v>0</v>
      </c>
      <c r="BP2493" s="12">
        <v>258.35300000000001</v>
      </c>
      <c r="BQ2493" s="72">
        <v>19.567</v>
      </c>
      <c r="BR2493" s="72">
        <v>13.518000000000001</v>
      </c>
      <c r="BS2493" s="12">
        <v>424.077</v>
      </c>
      <c r="BT2493" s="72">
        <v>32.119</v>
      </c>
      <c r="BU2493" s="72">
        <v>8.6370000000000005</v>
      </c>
      <c r="BV2493" s="12">
        <v>1320.346</v>
      </c>
      <c r="BW2493" s="72">
        <v>100</v>
      </c>
      <c r="BX2493" s="72">
        <v>7.6470000000000002</v>
      </c>
      <c r="BY2493" s="13"/>
      <c r="BZ2493" s="13"/>
    </row>
    <row r="2494" spans="1:78" ht="12.75" customHeight="1">
      <c r="A2494" s="122" t="s">
        <v>65</v>
      </c>
      <c r="B2494" s="71" t="s">
        <v>71</v>
      </c>
      <c r="C2494" s="71" t="s">
        <v>25</v>
      </c>
      <c r="D2494" s="34">
        <v>44896</v>
      </c>
      <c r="E2494" s="12">
        <v>405.39499999999998</v>
      </c>
      <c r="F2494" s="72">
        <v>29.835999999999999</v>
      </c>
      <c r="G2494" s="72">
        <v>13.914</v>
      </c>
      <c r="H2494" s="12">
        <v>32.808</v>
      </c>
      <c r="I2494" s="72">
        <v>2.415</v>
      </c>
      <c r="J2494" s="72">
        <v>44.146999999999998</v>
      </c>
      <c r="K2494" s="12">
        <v>8.6479999999999997</v>
      </c>
      <c r="L2494" s="72">
        <v>0.63600000000000001</v>
      </c>
      <c r="M2494" s="72">
        <v>76.691999999999993</v>
      </c>
      <c r="N2494" s="12">
        <v>41.454999999999998</v>
      </c>
      <c r="O2494" s="72">
        <v>3.0510000000000002</v>
      </c>
      <c r="P2494" s="72">
        <v>36.895000000000003</v>
      </c>
      <c r="Q2494" s="12">
        <v>13.698</v>
      </c>
      <c r="R2494" s="72">
        <v>1.008</v>
      </c>
      <c r="S2494" s="72">
        <v>66.319999999999993</v>
      </c>
      <c r="T2494" s="12">
        <v>55.152999999999999</v>
      </c>
      <c r="U2494" s="72">
        <v>4.0590000000000002</v>
      </c>
      <c r="V2494" s="72">
        <v>34.057000000000002</v>
      </c>
      <c r="W2494" s="12">
        <v>498.18</v>
      </c>
      <c r="X2494" s="72">
        <v>36.664999999999999</v>
      </c>
      <c r="Y2494" s="72">
        <v>10.01</v>
      </c>
      <c r="Z2494" s="12">
        <v>553.33299999999997</v>
      </c>
      <c r="AA2494" s="72">
        <v>40.723999999999997</v>
      </c>
      <c r="AB2494" s="72">
        <v>8.4960000000000004</v>
      </c>
      <c r="AC2494" s="12">
        <v>958.72799999999995</v>
      </c>
      <c r="AD2494" s="72">
        <v>70.56</v>
      </c>
      <c r="AE2494" s="72">
        <v>7.827</v>
      </c>
      <c r="AF2494" s="12">
        <v>0</v>
      </c>
      <c r="AG2494" s="72">
        <v>0</v>
      </c>
      <c r="AH2494" s="72">
        <v>0</v>
      </c>
      <c r="AI2494" s="12">
        <v>16.103000000000002</v>
      </c>
      <c r="AJ2494" s="72">
        <v>1.1850000000000001</v>
      </c>
      <c r="AK2494" s="72">
        <v>81.742000000000004</v>
      </c>
      <c r="AL2494" s="12">
        <v>16.103000000000002</v>
      </c>
      <c r="AM2494" s="72">
        <v>1.1850000000000001</v>
      </c>
      <c r="AN2494" s="72">
        <v>81.742000000000004</v>
      </c>
      <c r="AO2494" s="12">
        <v>974.83100000000002</v>
      </c>
      <c r="AP2494" s="72">
        <v>71.745000000000005</v>
      </c>
      <c r="AQ2494" s="72">
        <v>7.3689999999999998</v>
      </c>
      <c r="AR2494" s="12">
        <v>26.512</v>
      </c>
      <c r="AS2494" s="72">
        <v>1.9510000000000001</v>
      </c>
      <c r="AT2494" s="72">
        <v>53.941000000000003</v>
      </c>
      <c r="AU2494" s="12">
        <v>0.89200000000000002</v>
      </c>
      <c r="AV2494" s="72">
        <v>6.6000000000000003E-2</v>
      </c>
      <c r="AW2494" s="72">
        <v>106.238</v>
      </c>
      <c r="AX2494" s="12">
        <v>21.103000000000002</v>
      </c>
      <c r="AY2494" s="72">
        <v>1.5529999999999999</v>
      </c>
      <c r="AZ2494" s="72">
        <v>42.834000000000003</v>
      </c>
      <c r="BA2494" s="12">
        <v>21.995000000000001</v>
      </c>
      <c r="BB2494" s="72">
        <v>1.619</v>
      </c>
      <c r="BC2494" s="72">
        <v>41.183</v>
      </c>
      <c r="BD2494" s="12">
        <v>47.654000000000003</v>
      </c>
      <c r="BE2494" s="72">
        <v>3.5070000000000001</v>
      </c>
      <c r="BF2494" s="72">
        <v>46.720999999999997</v>
      </c>
      <c r="BG2494" s="12">
        <v>69.649000000000001</v>
      </c>
      <c r="BH2494" s="72">
        <v>5.1260000000000003</v>
      </c>
      <c r="BI2494" s="72">
        <v>34.698999999999998</v>
      </c>
      <c r="BJ2494" s="12">
        <v>282.95299999999997</v>
      </c>
      <c r="BK2494" s="72">
        <v>20.824999999999999</v>
      </c>
      <c r="BL2494" s="72">
        <v>20.917000000000002</v>
      </c>
      <c r="BM2494" s="12">
        <v>4.7930000000000001</v>
      </c>
      <c r="BN2494" s="72">
        <v>0.35299999999999998</v>
      </c>
      <c r="BO2494" s="72">
        <v>106.515</v>
      </c>
      <c r="BP2494" s="12">
        <v>287.74599999999998</v>
      </c>
      <c r="BQ2494" s="72">
        <v>21.177</v>
      </c>
      <c r="BR2494" s="72">
        <v>20.099</v>
      </c>
      <c r="BS2494" s="12">
        <v>383.90699999999998</v>
      </c>
      <c r="BT2494" s="72">
        <v>28.254999999999999</v>
      </c>
      <c r="BU2494" s="72">
        <v>19.422999999999998</v>
      </c>
      <c r="BV2494" s="12">
        <v>1358.739</v>
      </c>
      <c r="BW2494" s="72">
        <v>100</v>
      </c>
      <c r="BX2494" s="72">
        <v>7.7629999999999999</v>
      </c>
      <c r="BY2494" s="13"/>
      <c r="BZ2494" s="13"/>
    </row>
    <row r="2495" spans="1:78" ht="12.75" customHeight="1">
      <c r="A2495" s="122" t="s">
        <v>65</v>
      </c>
      <c r="B2495" s="71" t="s">
        <v>71</v>
      </c>
      <c r="C2495" s="71" t="s">
        <v>25</v>
      </c>
      <c r="D2495" s="34">
        <v>44986</v>
      </c>
      <c r="E2495" s="12">
        <v>431.31099999999998</v>
      </c>
      <c r="F2495" s="72">
        <v>29.399000000000001</v>
      </c>
      <c r="G2495" s="72">
        <v>7.39</v>
      </c>
      <c r="H2495" s="12">
        <v>20.471</v>
      </c>
      <c r="I2495" s="72">
        <v>1.395</v>
      </c>
      <c r="J2495" s="72">
        <v>50.201000000000001</v>
      </c>
      <c r="K2495" s="12">
        <v>38.366</v>
      </c>
      <c r="L2495" s="72">
        <v>2.6150000000000002</v>
      </c>
      <c r="M2495" s="72">
        <v>26.533999999999999</v>
      </c>
      <c r="N2495" s="12">
        <v>58.837000000000003</v>
      </c>
      <c r="O2495" s="72">
        <v>4.01</v>
      </c>
      <c r="P2495" s="72">
        <v>23.466999999999999</v>
      </c>
      <c r="Q2495" s="12">
        <v>23.510999999999999</v>
      </c>
      <c r="R2495" s="72">
        <v>1.603</v>
      </c>
      <c r="S2495" s="72">
        <v>34.465000000000003</v>
      </c>
      <c r="T2495" s="12">
        <v>82.349000000000004</v>
      </c>
      <c r="U2495" s="72">
        <v>5.6130000000000004</v>
      </c>
      <c r="V2495" s="72">
        <v>17.497</v>
      </c>
      <c r="W2495" s="12">
        <v>510.80599999999998</v>
      </c>
      <c r="X2495" s="72">
        <v>34.817</v>
      </c>
      <c r="Y2495" s="72">
        <v>7.44</v>
      </c>
      <c r="Z2495" s="12">
        <v>593.154</v>
      </c>
      <c r="AA2495" s="72">
        <v>40.43</v>
      </c>
      <c r="AB2495" s="72">
        <v>6.33</v>
      </c>
      <c r="AC2495" s="12">
        <v>1024.4649999999999</v>
      </c>
      <c r="AD2495" s="72">
        <v>69.828999999999994</v>
      </c>
      <c r="AE2495" s="72">
        <v>4.859</v>
      </c>
      <c r="AF2495" s="12">
        <v>0</v>
      </c>
      <c r="AG2495" s="72">
        <v>0</v>
      </c>
      <c r="AH2495" s="72">
        <v>0</v>
      </c>
      <c r="AI2495" s="12">
        <v>32.235999999999997</v>
      </c>
      <c r="AJ2495" s="72">
        <v>2.1970000000000001</v>
      </c>
      <c r="AK2495" s="72">
        <v>31.501999999999999</v>
      </c>
      <c r="AL2495" s="12">
        <v>32.235999999999997</v>
      </c>
      <c r="AM2495" s="72">
        <v>2.1970000000000001</v>
      </c>
      <c r="AN2495" s="72">
        <v>31.501999999999999</v>
      </c>
      <c r="AO2495" s="12">
        <v>1056.7</v>
      </c>
      <c r="AP2495" s="72">
        <v>72.025999999999996</v>
      </c>
      <c r="AQ2495" s="72">
        <v>4.7030000000000003</v>
      </c>
      <c r="AR2495" s="12">
        <v>73.507999999999996</v>
      </c>
      <c r="AS2495" s="72">
        <v>5.01</v>
      </c>
      <c r="AT2495" s="72">
        <v>30.187999999999999</v>
      </c>
      <c r="AU2495" s="12">
        <v>4.92</v>
      </c>
      <c r="AV2495" s="72">
        <v>0.33500000000000002</v>
      </c>
      <c r="AW2495" s="72">
        <v>58.820999999999998</v>
      </c>
      <c r="AX2495" s="12">
        <v>73.652000000000001</v>
      </c>
      <c r="AY2495" s="72">
        <v>5.0199999999999996</v>
      </c>
      <c r="AZ2495" s="72">
        <v>27.734999999999999</v>
      </c>
      <c r="BA2495" s="12">
        <v>78.572000000000003</v>
      </c>
      <c r="BB2495" s="72">
        <v>5.3559999999999999</v>
      </c>
      <c r="BC2495" s="72">
        <v>26.17</v>
      </c>
      <c r="BD2495" s="12">
        <v>67.786000000000001</v>
      </c>
      <c r="BE2495" s="72">
        <v>4.62</v>
      </c>
      <c r="BF2495" s="72">
        <v>33.061</v>
      </c>
      <c r="BG2495" s="12">
        <v>146.358</v>
      </c>
      <c r="BH2495" s="72">
        <v>9.9760000000000009</v>
      </c>
      <c r="BI2495" s="72">
        <v>18.533999999999999</v>
      </c>
      <c r="BJ2495" s="12">
        <v>179.952</v>
      </c>
      <c r="BK2495" s="72">
        <v>12.266</v>
      </c>
      <c r="BL2495" s="72">
        <v>13.914999999999999</v>
      </c>
      <c r="BM2495" s="12">
        <v>10.586</v>
      </c>
      <c r="BN2495" s="72">
        <v>0.72199999999999998</v>
      </c>
      <c r="BO2495" s="72">
        <v>47.61</v>
      </c>
      <c r="BP2495" s="12">
        <v>190.53700000000001</v>
      </c>
      <c r="BQ2495" s="72">
        <v>12.987</v>
      </c>
      <c r="BR2495" s="72">
        <v>12.907999999999999</v>
      </c>
      <c r="BS2495" s="12">
        <v>410.40300000000002</v>
      </c>
      <c r="BT2495" s="72">
        <v>27.974</v>
      </c>
      <c r="BU2495" s="72">
        <v>8.74</v>
      </c>
      <c r="BV2495" s="12">
        <v>1467.104</v>
      </c>
      <c r="BW2495" s="72">
        <v>100</v>
      </c>
      <c r="BX2495" s="72">
        <v>4.5960000000000001</v>
      </c>
      <c r="BY2495" s="13"/>
      <c r="BZ2495" s="13"/>
    </row>
    <row r="2496" spans="1:78" ht="12.75" customHeight="1">
      <c r="A2496" s="122" t="s">
        <v>65</v>
      </c>
      <c r="B2496" s="71" t="s">
        <v>71</v>
      </c>
      <c r="C2496" s="71" t="s">
        <v>25</v>
      </c>
      <c r="D2496" s="34">
        <v>45078</v>
      </c>
      <c r="E2496" s="12">
        <v>375.76</v>
      </c>
      <c r="F2496" s="72">
        <v>26.995000000000001</v>
      </c>
      <c r="G2496" s="72">
        <v>9.1790000000000003</v>
      </c>
      <c r="H2496" s="12">
        <v>30.425999999999998</v>
      </c>
      <c r="I2496" s="72">
        <v>2.1859999999999999</v>
      </c>
      <c r="J2496" s="72">
        <v>43.301000000000002</v>
      </c>
      <c r="K2496" s="12">
        <v>37.337000000000003</v>
      </c>
      <c r="L2496" s="72">
        <v>2.6819999999999999</v>
      </c>
      <c r="M2496" s="72">
        <v>45.701999999999998</v>
      </c>
      <c r="N2496" s="12">
        <v>67.763000000000005</v>
      </c>
      <c r="O2496" s="72">
        <v>4.8680000000000003</v>
      </c>
      <c r="P2496" s="72">
        <v>30.164999999999999</v>
      </c>
      <c r="Q2496" s="12">
        <v>12.827999999999999</v>
      </c>
      <c r="R2496" s="72">
        <v>0.92200000000000004</v>
      </c>
      <c r="S2496" s="72">
        <v>47.838000000000001</v>
      </c>
      <c r="T2496" s="12">
        <v>80.590999999999994</v>
      </c>
      <c r="U2496" s="72">
        <v>5.79</v>
      </c>
      <c r="V2496" s="72">
        <v>26.45</v>
      </c>
      <c r="W2496" s="12">
        <v>490.96100000000001</v>
      </c>
      <c r="X2496" s="72">
        <v>35.271999999999998</v>
      </c>
      <c r="Y2496" s="72">
        <v>6.915</v>
      </c>
      <c r="Z2496" s="12">
        <v>571.55200000000002</v>
      </c>
      <c r="AA2496" s="72">
        <v>41.061999999999998</v>
      </c>
      <c r="AB2496" s="72">
        <v>5.9029999999999996</v>
      </c>
      <c r="AC2496" s="12">
        <v>947.31200000000001</v>
      </c>
      <c r="AD2496" s="72">
        <v>68.057000000000002</v>
      </c>
      <c r="AE2496" s="72">
        <v>5.476</v>
      </c>
      <c r="AF2496" s="12">
        <v>0</v>
      </c>
      <c r="AG2496" s="72">
        <v>0</v>
      </c>
      <c r="AH2496" s="72">
        <v>0</v>
      </c>
      <c r="AI2496" s="12">
        <v>39.353999999999999</v>
      </c>
      <c r="AJ2496" s="72">
        <v>2.827</v>
      </c>
      <c r="AK2496" s="72">
        <v>36.835000000000001</v>
      </c>
      <c r="AL2496" s="12">
        <v>39.353999999999999</v>
      </c>
      <c r="AM2496" s="72">
        <v>2.827</v>
      </c>
      <c r="AN2496" s="72">
        <v>36.835000000000001</v>
      </c>
      <c r="AO2496" s="12">
        <v>986.66600000000005</v>
      </c>
      <c r="AP2496" s="72">
        <v>70.884</v>
      </c>
      <c r="AQ2496" s="72">
        <v>5.1719999999999997</v>
      </c>
      <c r="AR2496" s="12">
        <v>38.238</v>
      </c>
      <c r="AS2496" s="72">
        <v>2.7469999999999999</v>
      </c>
      <c r="AT2496" s="72">
        <v>33.923999999999999</v>
      </c>
      <c r="AU2496" s="12">
        <v>3.923</v>
      </c>
      <c r="AV2496" s="72">
        <v>0.28199999999999997</v>
      </c>
      <c r="AW2496" s="72">
        <v>74.61</v>
      </c>
      <c r="AX2496" s="12">
        <v>22.363</v>
      </c>
      <c r="AY2496" s="72">
        <v>1.607</v>
      </c>
      <c r="AZ2496" s="72">
        <v>49.691000000000003</v>
      </c>
      <c r="BA2496" s="12">
        <v>26.286000000000001</v>
      </c>
      <c r="BB2496" s="72">
        <v>1.8879999999999999</v>
      </c>
      <c r="BC2496" s="72">
        <v>42.996000000000002</v>
      </c>
      <c r="BD2496" s="12">
        <v>51.823</v>
      </c>
      <c r="BE2496" s="72">
        <v>3.7229999999999999</v>
      </c>
      <c r="BF2496" s="72">
        <v>26.468</v>
      </c>
      <c r="BG2496" s="12">
        <v>78.108999999999995</v>
      </c>
      <c r="BH2496" s="72">
        <v>5.6120000000000001</v>
      </c>
      <c r="BI2496" s="72">
        <v>24.61</v>
      </c>
      <c r="BJ2496" s="12">
        <v>267.18799999999999</v>
      </c>
      <c r="BK2496" s="72">
        <v>19.195</v>
      </c>
      <c r="BL2496" s="72">
        <v>14.03</v>
      </c>
      <c r="BM2496" s="12">
        <v>21.736000000000001</v>
      </c>
      <c r="BN2496" s="72">
        <v>1.5620000000000001</v>
      </c>
      <c r="BO2496" s="72">
        <v>63.164999999999999</v>
      </c>
      <c r="BP2496" s="12">
        <v>288.92399999999998</v>
      </c>
      <c r="BQ2496" s="72">
        <v>20.757000000000001</v>
      </c>
      <c r="BR2496" s="72">
        <v>13.839</v>
      </c>
      <c r="BS2496" s="12">
        <v>405.27100000000002</v>
      </c>
      <c r="BT2496" s="72">
        <v>29.116</v>
      </c>
      <c r="BU2496" s="72">
        <v>8.827</v>
      </c>
      <c r="BV2496" s="12">
        <v>1391.9369999999999</v>
      </c>
      <c r="BW2496" s="72">
        <v>100</v>
      </c>
      <c r="BX2496" s="72">
        <v>3.7090000000000001</v>
      </c>
      <c r="BY2496" s="13"/>
      <c r="BZ2496" s="13"/>
    </row>
    <row r="2497" spans="1:78" ht="12.75" customHeight="1">
      <c r="A2497" s="122" t="s">
        <v>65</v>
      </c>
      <c r="B2497" s="71" t="s">
        <v>71</v>
      </c>
      <c r="C2497" s="71" t="s">
        <v>25</v>
      </c>
      <c r="D2497" s="34">
        <v>45170</v>
      </c>
      <c r="E2497" s="12">
        <v>497.52499999999998</v>
      </c>
      <c r="F2497" s="72">
        <v>34.725999999999999</v>
      </c>
      <c r="G2497" s="72">
        <v>7.3410000000000002</v>
      </c>
      <c r="H2497" s="12">
        <v>19.030999999999999</v>
      </c>
      <c r="I2497" s="72">
        <v>1.3280000000000001</v>
      </c>
      <c r="J2497" s="72">
        <v>53.762</v>
      </c>
      <c r="K2497" s="12">
        <v>24.423999999999999</v>
      </c>
      <c r="L2497" s="72">
        <v>1.7050000000000001</v>
      </c>
      <c r="M2497" s="72">
        <v>45.747</v>
      </c>
      <c r="N2497" s="12">
        <v>43.454999999999998</v>
      </c>
      <c r="O2497" s="72">
        <v>3.0329999999999999</v>
      </c>
      <c r="P2497" s="72">
        <v>34.527000000000001</v>
      </c>
      <c r="Q2497" s="12">
        <v>15.461</v>
      </c>
      <c r="R2497" s="72">
        <v>1.079</v>
      </c>
      <c r="S2497" s="72">
        <v>51.289000000000001</v>
      </c>
      <c r="T2497" s="12">
        <v>58.915999999999997</v>
      </c>
      <c r="U2497" s="72">
        <v>4.1120000000000001</v>
      </c>
      <c r="V2497" s="72">
        <v>28.925999999999998</v>
      </c>
      <c r="W2497" s="12">
        <v>441.31599999999997</v>
      </c>
      <c r="X2497" s="72">
        <v>30.803000000000001</v>
      </c>
      <c r="Y2497" s="72">
        <v>9.4179999999999993</v>
      </c>
      <c r="Z2497" s="12">
        <v>500.23200000000003</v>
      </c>
      <c r="AA2497" s="72">
        <v>34.914999999999999</v>
      </c>
      <c r="AB2497" s="72">
        <v>8.8420000000000005</v>
      </c>
      <c r="AC2497" s="12">
        <v>997.75599999999997</v>
      </c>
      <c r="AD2497" s="72">
        <v>69.641999999999996</v>
      </c>
      <c r="AE2497" s="72">
        <v>6.4160000000000004</v>
      </c>
      <c r="AF2497" s="12">
        <v>6.2190000000000003</v>
      </c>
      <c r="AG2497" s="72">
        <v>0.434</v>
      </c>
      <c r="AH2497" s="72">
        <v>105.955</v>
      </c>
      <c r="AI2497" s="12">
        <v>20.96</v>
      </c>
      <c r="AJ2497" s="72">
        <v>1.4630000000000001</v>
      </c>
      <c r="AK2497" s="72">
        <v>32.591000000000001</v>
      </c>
      <c r="AL2497" s="12">
        <v>27.178999999999998</v>
      </c>
      <c r="AM2497" s="72">
        <v>1.897</v>
      </c>
      <c r="AN2497" s="72">
        <v>38.673999999999999</v>
      </c>
      <c r="AO2497" s="12">
        <v>1024.9349999999999</v>
      </c>
      <c r="AP2497" s="72">
        <v>71.539000000000001</v>
      </c>
      <c r="AQ2497" s="72">
        <v>6.5720000000000001</v>
      </c>
      <c r="AR2497" s="12">
        <v>63.877000000000002</v>
      </c>
      <c r="AS2497" s="72">
        <v>4.4589999999999996</v>
      </c>
      <c r="AT2497" s="72">
        <v>23.14</v>
      </c>
      <c r="AU2497" s="12">
        <v>5.5730000000000004</v>
      </c>
      <c r="AV2497" s="72">
        <v>0.38900000000000001</v>
      </c>
      <c r="AW2497" s="72">
        <v>81.350999999999999</v>
      </c>
      <c r="AX2497" s="12">
        <v>43.304000000000002</v>
      </c>
      <c r="AY2497" s="72">
        <v>3.0230000000000001</v>
      </c>
      <c r="AZ2497" s="72">
        <v>39.655000000000001</v>
      </c>
      <c r="BA2497" s="12">
        <v>48.878</v>
      </c>
      <c r="BB2497" s="72">
        <v>3.4119999999999999</v>
      </c>
      <c r="BC2497" s="72">
        <v>42.131999999999998</v>
      </c>
      <c r="BD2497" s="12">
        <v>43.716000000000001</v>
      </c>
      <c r="BE2497" s="72">
        <v>3.0510000000000002</v>
      </c>
      <c r="BF2497" s="72">
        <v>33.15</v>
      </c>
      <c r="BG2497" s="12">
        <v>92.593999999999994</v>
      </c>
      <c r="BH2497" s="72">
        <v>6.4630000000000001</v>
      </c>
      <c r="BI2497" s="72">
        <v>26.498000000000001</v>
      </c>
      <c r="BJ2497" s="12">
        <v>240.58500000000001</v>
      </c>
      <c r="BK2497" s="72">
        <v>16.792000000000002</v>
      </c>
      <c r="BL2497" s="72">
        <v>13.276</v>
      </c>
      <c r="BM2497" s="12">
        <v>10.707000000000001</v>
      </c>
      <c r="BN2497" s="72">
        <v>0.747</v>
      </c>
      <c r="BO2497" s="72">
        <v>110.19799999999999</v>
      </c>
      <c r="BP2497" s="12">
        <v>251.292</v>
      </c>
      <c r="BQ2497" s="72">
        <v>17.54</v>
      </c>
      <c r="BR2497" s="72">
        <v>13.866</v>
      </c>
      <c r="BS2497" s="12">
        <v>407.76299999999998</v>
      </c>
      <c r="BT2497" s="72">
        <v>28.460999999999999</v>
      </c>
      <c r="BU2497" s="72">
        <v>8.8030000000000008</v>
      </c>
      <c r="BV2497" s="12">
        <v>1432.6980000000001</v>
      </c>
      <c r="BW2497" s="72">
        <v>100</v>
      </c>
      <c r="BX2497" s="72">
        <v>5.3120000000000003</v>
      </c>
      <c r="BY2497" s="13"/>
      <c r="BZ2497" s="13"/>
    </row>
    <row r="2498" spans="1:78" ht="12.75" customHeight="1">
      <c r="A2498" s="122" t="s">
        <v>65</v>
      </c>
      <c r="B2498" s="71" t="s">
        <v>71</v>
      </c>
      <c r="C2498" s="71" t="s">
        <v>25</v>
      </c>
      <c r="D2498" s="34">
        <v>45261</v>
      </c>
      <c r="E2498" s="12">
        <v>429.315</v>
      </c>
      <c r="F2498" s="72">
        <v>30.332000000000001</v>
      </c>
      <c r="G2498" s="72">
        <v>8.18</v>
      </c>
      <c r="H2498" s="12">
        <v>32.115000000000002</v>
      </c>
      <c r="I2498" s="72">
        <v>2.2690000000000001</v>
      </c>
      <c r="J2498" s="72">
        <v>34.235999999999997</v>
      </c>
      <c r="K2498" s="12">
        <v>29.567</v>
      </c>
      <c r="L2498" s="72">
        <v>2.089</v>
      </c>
      <c r="M2498" s="72">
        <v>38.015000000000001</v>
      </c>
      <c r="N2498" s="12">
        <v>61.682000000000002</v>
      </c>
      <c r="O2498" s="72">
        <v>4.3579999999999997</v>
      </c>
      <c r="P2498" s="72">
        <v>24.363</v>
      </c>
      <c r="Q2498" s="12">
        <v>24.597000000000001</v>
      </c>
      <c r="R2498" s="72">
        <v>1.738</v>
      </c>
      <c r="S2498" s="72">
        <v>37.811999999999998</v>
      </c>
      <c r="T2498" s="12">
        <v>86.278999999999996</v>
      </c>
      <c r="U2498" s="72">
        <v>6.0960000000000001</v>
      </c>
      <c r="V2498" s="72">
        <v>19.123000000000001</v>
      </c>
      <c r="W2498" s="12">
        <v>478.28300000000002</v>
      </c>
      <c r="X2498" s="72">
        <v>33.790999999999997</v>
      </c>
      <c r="Y2498" s="72">
        <v>7.2229999999999999</v>
      </c>
      <c r="Z2498" s="12">
        <v>564.56200000000001</v>
      </c>
      <c r="AA2498" s="72">
        <v>39.887</v>
      </c>
      <c r="AB2498" s="72">
        <v>5.0919999999999996</v>
      </c>
      <c r="AC2498" s="12">
        <v>993.87800000000004</v>
      </c>
      <c r="AD2498" s="72">
        <v>70.218000000000004</v>
      </c>
      <c r="AE2498" s="72">
        <v>4.7030000000000003</v>
      </c>
      <c r="AF2498" s="12">
        <v>0</v>
      </c>
      <c r="AG2498" s="72">
        <v>0</v>
      </c>
      <c r="AH2498" s="72">
        <v>0</v>
      </c>
      <c r="AI2498" s="12">
        <v>33.478999999999999</v>
      </c>
      <c r="AJ2498" s="72">
        <v>2.3650000000000002</v>
      </c>
      <c r="AK2498" s="72">
        <v>34.450000000000003</v>
      </c>
      <c r="AL2498" s="12">
        <v>33.478999999999999</v>
      </c>
      <c r="AM2498" s="72">
        <v>2.3650000000000002</v>
      </c>
      <c r="AN2498" s="72">
        <v>34.450000000000003</v>
      </c>
      <c r="AO2498" s="12">
        <v>1027.357</v>
      </c>
      <c r="AP2498" s="72">
        <v>72.584000000000003</v>
      </c>
      <c r="AQ2498" s="72">
        <v>5.1239999999999997</v>
      </c>
      <c r="AR2498" s="12">
        <v>43.91</v>
      </c>
      <c r="AS2498" s="72">
        <v>3.1019999999999999</v>
      </c>
      <c r="AT2498" s="72">
        <v>39.646000000000001</v>
      </c>
      <c r="AU2498" s="12">
        <v>10.614000000000001</v>
      </c>
      <c r="AV2498" s="72">
        <v>0.75</v>
      </c>
      <c r="AW2498" s="72">
        <v>59.497999999999998</v>
      </c>
      <c r="AX2498" s="12">
        <v>52.167999999999999</v>
      </c>
      <c r="AY2498" s="72">
        <v>3.6859999999999999</v>
      </c>
      <c r="AZ2498" s="72">
        <v>38.146000000000001</v>
      </c>
      <c r="BA2498" s="12">
        <v>62.781999999999996</v>
      </c>
      <c r="BB2498" s="72">
        <v>4.4359999999999999</v>
      </c>
      <c r="BC2498" s="72">
        <v>34.853999999999999</v>
      </c>
      <c r="BD2498" s="12">
        <v>37.887</v>
      </c>
      <c r="BE2498" s="72">
        <v>2.677</v>
      </c>
      <c r="BF2498" s="72">
        <v>29.824000000000002</v>
      </c>
      <c r="BG2498" s="12">
        <v>100.669</v>
      </c>
      <c r="BH2498" s="72">
        <v>7.1120000000000001</v>
      </c>
      <c r="BI2498" s="72">
        <v>23.768999999999998</v>
      </c>
      <c r="BJ2498" s="12">
        <v>229.75299999999999</v>
      </c>
      <c r="BK2498" s="72">
        <v>16.231999999999999</v>
      </c>
      <c r="BL2498" s="72">
        <v>13.298</v>
      </c>
      <c r="BM2498" s="12">
        <v>13.718999999999999</v>
      </c>
      <c r="BN2498" s="72">
        <v>0.96899999999999997</v>
      </c>
      <c r="BO2498" s="72">
        <v>54.784999999999997</v>
      </c>
      <c r="BP2498" s="12">
        <v>243.47200000000001</v>
      </c>
      <c r="BQ2498" s="72">
        <v>17.202000000000002</v>
      </c>
      <c r="BR2498" s="72">
        <v>12.68</v>
      </c>
      <c r="BS2498" s="12">
        <v>388.05099999999999</v>
      </c>
      <c r="BT2498" s="72">
        <v>27.416</v>
      </c>
      <c r="BU2498" s="72">
        <v>8.7360000000000007</v>
      </c>
      <c r="BV2498" s="12">
        <v>1415.4079999999999</v>
      </c>
      <c r="BW2498" s="72">
        <v>100</v>
      </c>
      <c r="BX2498" s="72">
        <v>4.6130000000000004</v>
      </c>
      <c r="BY2498" s="13"/>
      <c r="BZ2498" s="13"/>
    </row>
    <row r="2499" spans="1:78" ht="12.75" customHeight="1">
      <c r="A2499" s="122" t="s">
        <v>65</v>
      </c>
      <c r="B2499" s="71" t="s">
        <v>71</v>
      </c>
      <c r="C2499" s="71" t="s">
        <v>25</v>
      </c>
      <c r="D2499" s="34">
        <v>45352</v>
      </c>
      <c r="E2499" s="12">
        <v>472.22300000000001</v>
      </c>
      <c r="F2499" s="72">
        <v>32.704999999999998</v>
      </c>
      <c r="G2499" s="72">
        <v>9.9139999999999997</v>
      </c>
      <c r="H2499" s="12">
        <v>20.239000000000001</v>
      </c>
      <c r="I2499" s="72">
        <v>1.4019999999999999</v>
      </c>
      <c r="J2499" s="72">
        <v>39.177</v>
      </c>
      <c r="K2499" s="12">
        <v>26.437000000000001</v>
      </c>
      <c r="L2499" s="72">
        <v>1.831</v>
      </c>
      <c r="M2499" s="72">
        <v>30.51</v>
      </c>
      <c r="N2499" s="12">
        <v>46.676000000000002</v>
      </c>
      <c r="O2499" s="72">
        <v>3.2330000000000001</v>
      </c>
      <c r="P2499" s="72">
        <v>24.018999999999998</v>
      </c>
      <c r="Q2499" s="12">
        <v>36.171999999999997</v>
      </c>
      <c r="R2499" s="72">
        <v>2.5049999999999999</v>
      </c>
      <c r="S2499" s="72">
        <v>36.381999999999998</v>
      </c>
      <c r="T2499" s="12">
        <v>82.847999999999999</v>
      </c>
      <c r="U2499" s="72">
        <v>5.7380000000000004</v>
      </c>
      <c r="V2499" s="72">
        <v>20.369</v>
      </c>
      <c r="W2499" s="12">
        <v>464.56</v>
      </c>
      <c r="X2499" s="72">
        <v>32.173999999999999</v>
      </c>
      <c r="Y2499" s="72">
        <v>9.4290000000000003</v>
      </c>
      <c r="Z2499" s="12">
        <v>547.40700000000004</v>
      </c>
      <c r="AA2499" s="72">
        <v>37.911999999999999</v>
      </c>
      <c r="AB2499" s="72">
        <v>8.9239999999999995</v>
      </c>
      <c r="AC2499" s="12">
        <v>1019.631</v>
      </c>
      <c r="AD2499" s="72">
        <v>70.617000000000004</v>
      </c>
      <c r="AE2499" s="72">
        <v>7.5869999999999997</v>
      </c>
      <c r="AF2499" s="12">
        <v>2.3580000000000001</v>
      </c>
      <c r="AG2499" s="72">
        <v>0.16300000000000001</v>
      </c>
      <c r="AH2499" s="72">
        <v>103.57299999999999</v>
      </c>
      <c r="AI2499" s="12">
        <v>25.369</v>
      </c>
      <c r="AJ2499" s="72">
        <v>1.7569999999999999</v>
      </c>
      <c r="AK2499" s="72">
        <v>39.811</v>
      </c>
      <c r="AL2499" s="12">
        <v>27.727</v>
      </c>
      <c r="AM2499" s="72">
        <v>1.92</v>
      </c>
      <c r="AN2499" s="72">
        <v>41.850999999999999</v>
      </c>
      <c r="AO2499" s="12">
        <v>1047.3579999999999</v>
      </c>
      <c r="AP2499" s="72">
        <v>72.537000000000006</v>
      </c>
      <c r="AQ2499" s="72">
        <v>7.2460000000000004</v>
      </c>
      <c r="AR2499" s="12">
        <v>63.679000000000002</v>
      </c>
      <c r="AS2499" s="72">
        <v>4.41</v>
      </c>
      <c r="AT2499" s="72">
        <v>28.539000000000001</v>
      </c>
      <c r="AU2499" s="12">
        <v>0</v>
      </c>
      <c r="AV2499" s="72">
        <v>0</v>
      </c>
      <c r="AW2499" s="72">
        <v>0</v>
      </c>
      <c r="AX2499" s="12">
        <v>45.427999999999997</v>
      </c>
      <c r="AY2499" s="72">
        <v>3.1459999999999999</v>
      </c>
      <c r="AZ2499" s="72">
        <v>28.984000000000002</v>
      </c>
      <c r="BA2499" s="12">
        <v>45.427999999999997</v>
      </c>
      <c r="BB2499" s="72">
        <v>3.1459999999999999</v>
      </c>
      <c r="BC2499" s="72">
        <v>28.984000000000002</v>
      </c>
      <c r="BD2499" s="12">
        <v>30.866</v>
      </c>
      <c r="BE2499" s="72">
        <v>2.1379999999999999</v>
      </c>
      <c r="BF2499" s="72">
        <v>36.026000000000003</v>
      </c>
      <c r="BG2499" s="12">
        <v>76.293999999999997</v>
      </c>
      <c r="BH2499" s="72">
        <v>5.2839999999999998</v>
      </c>
      <c r="BI2499" s="72">
        <v>22.538</v>
      </c>
      <c r="BJ2499" s="12">
        <v>249.35400000000001</v>
      </c>
      <c r="BK2499" s="72">
        <v>17.27</v>
      </c>
      <c r="BL2499" s="72">
        <v>11.167999999999999</v>
      </c>
      <c r="BM2499" s="12">
        <v>7.2080000000000002</v>
      </c>
      <c r="BN2499" s="72">
        <v>0.499</v>
      </c>
      <c r="BO2499" s="72">
        <v>75.825000000000003</v>
      </c>
      <c r="BP2499" s="12">
        <v>256.56200000000001</v>
      </c>
      <c r="BQ2499" s="72">
        <v>17.768999999999998</v>
      </c>
      <c r="BR2499" s="72">
        <v>11.157999999999999</v>
      </c>
      <c r="BS2499" s="12">
        <v>396.53399999999999</v>
      </c>
      <c r="BT2499" s="72">
        <v>27.463000000000001</v>
      </c>
      <c r="BU2499" s="72">
        <v>8.2420000000000009</v>
      </c>
      <c r="BV2499" s="12">
        <v>1443.8920000000001</v>
      </c>
      <c r="BW2499" s="72">
        <v>100</v>
      </c>
      <c r="BX2499" s="72">
        <v>5.9260000000000002</v>
      </c>
      <c r="BY2499" s="13"/>
      <c r="BZ2499" s="13"/>
    </row>
    <row r="2500" spans="1:78" ht="12.75" customHeight="1">
      <c r="A2500" s="122" t="s">
        <v>65</v>
      </c>
      <c r="B2500" s="71" t="s">
        <v>71</v>
      </c>
      <c r="C2500" s="71" t="s">
        <v>25</v>
      </c>
      <c r="D2500" s="34">
        <v>45444</v>
      </c>
      <c r="E2500" s="12">
        <v>463.86500000000001</v>
      </c>
      <c r="F2500" s="72">
        <v>31.501000000000001</v>
      </c>
      <c r="G2500" s="72">
        <v>7.9770000000000003</v>
      </c>
      <c r="H2500" s="12">
        <v>27.492999999999999</v>
      </c>
      <c r="I2500" s="72">
        <v>1.867</v>
      </c>
      <c r="J2500" s="72">
        <v>47.518000000000001</v>
      </c>
      <c r="K2500" s="12">
        <v>12.385999999999999</v>
      </c>
      <c r="L2500" s="72">
        <v>0.84099999999999997</v>
      </c>
      <c r="M2500" s="72">
        <v>56.133000000000003</v>
      </c>
      <c r="N2500" s="12">
        <v>39.878999999999998</v>
      </c>
      <c r="O2500" s="72">
        <v>2.7080000000000002</v>
      </c>
      <c r="P2500" s="72">
        <v>44.637</v>
      </c>
      <c r="Q2500" s="12">
        <v>35.896999999999998</v>
      </c>
      <c r="R2500" s="72">
        <v>2.4380000000000002</v>
      </c>
      <c r="S2500" s="72">
        <v>37.357999999999997</v>
      </c>
      <c r="T2500" s="12">
        <v>75.775999999999996</v>
      </c>
      <c r="U2500" s="72">
        <v>5.1459999999999999</v>
      </c>
      <c r="V2500" s="72">
        <v>28.294</v>
      </c>
      <c r="W2500" s="12">
        <v>472.32600000000002</v>
      </c>
      <c r="X2500" s="72">
        <v>32.075000000000003</v>
      </c>
      <c r="Y2500" s="72">
        <v>8.19</v>
      </c>
      <c r="Z2500" s="12">
        <v>548.10199999999998</v>
      </c>
      <c r="AA2500" s="72">
        <v>37.220999999999997</v>
      </c>
      <c r="AB2500" s="72">
        <v>6.8929999999999998</v>
      </c>
      <c r="AC2500" s="12">
        <v>1011.967</v>
      </c>
      <c r="AD2500" s="72">
        <v>68.721999999999994</v>
      </c>
      <c r="AE2500" s="72">
        <v>5.4379999999999997</v>
      </c>
      <c r="AF2500" s="12">
        <v>0</v>
      </c>
      <c r="AG2500" s="72">
        <v>0</v>
      </c>
      <c r="AH2500" s="72">
        <v>0</v>
      </c>
      <c r="AI2500" s="12">
        <v>23.247</v>
      </c>
      <c r="AJ2500" s="72">
        <v>1.579</v>
      </c>
      <c r="AK2500" s="72">
        <v>27.904</v>
      </c>
      <c r="AL2500" s="12">
        <v>23.247</v>
      </c>
      <c r="AM2500" s="72">
        <v>1.579</v>
      </c>
      <c r="AN2500" s="72">
        <v>27.904</v>
      </c>
      <c r="AO2500" s="12">
        <v>1035.2139999999999</v>
      </c>
      <c r="AP2500" s="72">
        <v>70.301000000000002</v>
      </c>
      <c r="AQ2500" s="72">
        <v>5.29</v>
      </c>
      <c r="AR2500" s="12">
        <v>40.655999999999999</v>
      </c>
      <c r="AS2500" s="72">
        <v>2.7610000000000001</v>
      </c>
      <c r="AT2500" s="72">
        <v>35.066000000000003</v>
      </c>
      <c r="AU2500" s="12">
        <v>8.7149999999999999</v>
      </c>
      <c r="AV2500" s="72">
        <v>0.59199999999999997</v>
      </c>
      <c r="AW2500" s="72">
        <v>75.332999999999998</v>
      </c>
      <c r="AX2500" s="12">
        <v>55.302999999999997</v>
      </c>
      <c r="AY2500" s="72">
        <v>3.7559999999999998</v>
      </c>
      <c r="AZ2500" s="72">
        <v>26.620999999999999</v>
      </c>
      <c r="BA2500" s="12">
        <v>64.018000000000001</v>
      </c>
      <c r="BB2500" s="72">
        <v>4.3470000000000004</v>
      </c>
      <c r="BC2500" s="72">
        <v>24.466999999999999</v>
      </c>
      <c r="BD2500" s="12">
        <v>35.582999999999998</v>
      </c>
      <c r="BE2500" s="72">
        <v>2.4159999999999999</v>
      </c>
      <c r="BF2500" s="72">
        <v>34.451999999999998</v>
      </c>
      <c r="BG2500" s="12">
        <v>99.600999999999999</v>
      </c>
      <c r="BH2500" s="72">
        <v>6.7640000000000002</v>
      </c>
      <c r="BI2500" s="72">
        <v>15.121</v>
      </c>
      <c r="BJ2500" s="12">
        <v>278.45699999999999</v>
      </c>
      <c r="BK2500" s="72">
        <v>18.91</v>
      </c>
      <c r="BL2500" s="72">
        <v>14.208</v>
      </c>
      <c r="BM2500" s="12">
        <v>18.623000000000001</v>
      </c>
      <c r="BN2500" s="72">
        <v>1.2649999999999999</v>
      </c>
      <c r="BO2500" s="72">
        <v>48.616</v>
      </c>
      <c r="BP2500" s="12">
        <v>297.08</v>
      </c>
      <c r="BQ2500" s="72">
        <v>20.175000000000001</v>
      </c>
      <c r="BR2500" s="72">
        <v>12.654999999999999</v>
      </c>
      <c r="BS2500" s="12">
        <v>437.33699999999999</v>
      </c>
      <c r="BT2500" s="72">
        <v>29.699000000000002</v>
      </c>
      <c r="BU2500" s="72">
        <v>6.6689999999999996</v>
      </c>
      <c r="BV2500" s="12">
        <v>1472.5509999999999</v>
      </c>
      <c r="BW2500" s="72">
        <v>100</v>
      </c>
      <c r="BX2500" s="72">
        <v>3.8980000000000001</v>
      </c>
      <c r="BY2500" s="13"/>
      <c r="BZ2500" s="13"/>
    </row>
    <row r="2501" spans="1:78" ht="12.75" customHeight="1">
      <c r="A2501" s="122" t="s">
        <v>65</v>
      </c>
      <c r="B2501" s="71" t="s">
        <v>71</v>
      </c>
      <c r="C2501" s="71" t="s">
        <v>25</v>
      </c>
      <c r="D2501" s="34">
        <v>45536</v>
      </c>
      <c r="E2501" s="12">
        <v>465.40600000000001</v>
      </c>
      <c r="F2501" s="72">
        <v>31.460999999999999</v>
      </c>
      <c r="G2501" s="72">
        <v>8.5169999999999995</v>
      </c>
      <c r="H2501" s="12">
        <v>21.507000000000001</v>
      </c>
      <c r="I2501" s="72">
        <v>1.454</v>
      </c>
      <c r="J2501" s="72">
        <v>42.131</v>
      </c>
      <c r="K2501" s="12">
        <v>29.827999999999999</v>
      </c>
      <c r="L2501" s="72">
        <v>2.016</v>
      </c>
      <c r="M2501" s="72">
        <v>46.935000000000002</v>
      </c>
      <c r="N2501" s="12">
        <v>51.335000000000001</v>
      </c>
      <c r="O2501" s="72">
        <v>3.47</v>
      </c>
      <c r="P2501" s="72">
        <v>37.929000000000002</v>
      </c>
      <c r="Q2501" s="12">
        <v>26.224</v>
      </c>
      <c r="R2501" s="72">
        <v>1.7729999999999999</v>
      </c>
      <c r="S2501" s="72">
        <v>43.82</v>
      </c>
      <c r="T2501" s="12">
        <v>77.558999999999997</v>
      </c>
      <c r="U2501" s="72">
        <v>5.2430000000000003</v>
      </c>
      <c r="V2501" s="72">
        <v>28.390999999999998</v>
      </c>
      <c r="W2501" s="12">
        <v>522.14300000000003</v>
      </c>
      <c r="X2501" s="72">
        <v>35.295999999999999</v>
      </c>
      <c r="Y2501" s="72">
        <v>7.6219999999999999</v>
      </c>
      <c r="Z2501" s="12">
        <v>599.702</v>
      </c>
      <c r="AA2501" s="72">
        <v>40.539000000000001</v>
      </c>
      <c r="AB2501" s="72">
        <v>7.335</v>
      </c>
      <c r="AC2501" s="12">
        <v>1065.1089999999999</v>
      </c>
      <c r="AD2501" s="72">
        <v>72</v>
      </c>
      <c r="AE2501" s="72">
        <v>4.3680000000000003</v>
      </c>
      <c r="AF2501" s="12">
        <v>0</v>
      </c>
      <c r="AG2501" s="72">
        <v>0</v>
      </c>
      <c r="AH2501" s="72">
        <v>0</v>
      </c>
      <c r="AI2501" s="12">
        <v>5.5380000000000003</v>
      </c>
      <c r="AJ2501" s="72">
        <v>0.374</v>
      </c>
      <c r="AK2501" s="72">
        <v>75.75</v>
      </c>
      <c r="AL2501" s="12">
        <v>5.5380000000000003</v>
      </c>
      <c r="AM2501" s="72">
        <v>0.374</v>
      </c>
      <c r="AN2501" s="72">
        <v>75.75</v>
      </c>
      <c r="AO2501" s="12">
        <v>1070.6469999999999</v>
      </c>
      <c r="AP2501" s="72">
        <v>72.375</v>
      </c>
      <c r="AQ2501" s="72">
        <v>4.4950000000000001</v>
      </c>
      <c r="AR2501" s="12">
        <v>64.537000000000006</v>
      </c>
      <c r="AS2501" s="72">
        <v>4.3630000000000004</v>
      </c>
      <c r="AT2501" s="72">
        <v>27.917000000000002</v>
      </c>
      <c r="AU2501" s="12">
        <v>14.96</v>
      </c>
      <c r="AV2501" s="72">
        <v>1.0109999999999999</v>
      </c>
      <c r="AW2501" s="72">
        <v>82.513999999999996</v>
      </c>
      <c r="AX2501" s="12">
        <v>53.465000000000003</v>
      </c>
      <c r="AY2501" s="72">
        <v>3.6139999999999999</v>
      </c>
      <c r="AZ2501" s="72">
        <v>28.974</v>
      </c>
      <c r="BA2501" s="12">
        <v>68.424999999999997</v>
      </c>
      <c r="BB2501" s="72">
        <v>4.625</v>
      </c>
      <c r="BC2501" s="72">
        <v>28.047999999999998</v>
      </c>
      <c r="BD2501" s="12">
        <v>49.085999999999999</v>
      </c>
      <c r="BE2501" s="72">
        <v>3.3180000000000001</v>
      </c>
      <c r="BF2501" s="72">
        <v>41.241999999999997</v>
      </c>
      <c r="BG2501" s="12">
        <v>117.511</v>
      </c>
      <c r="BH2501" s="72">
        <v>7.944</v>
      </c>
      <c r="BI2501" s="72">
        <v>22.222000000000001</v>
      </c>
      <c r="BJ2501" s="12">
        <v>219.69399999999999</v>
      </c>
      <c r="BK2501" s="72">
        <v>14.851000000000001</v>
      </c>
      <c r="BL2501" s="72">
        <v>13.028</v>
      </c>
      <c r="BM2501" s="12">
        <v>6.9260000000000002</v>
      </c>
      <c r="BN2501" s="72">
        <v>0.46800000000000003</v>
      </c>
      <c r="BO2501" s="72">
        <v>91.114999999999995</v>
      </c>
      <c r="BP2501" s="12">
        <v>226.62</v>
      </c>
      <c r="BQ2501" s="72">
        <v>15.319000000000001</v>
      </c>
      <c r="BR2501" s="72">
        <v>13.144</v>
      </c>
      <c r="BS2501" s="12">
        <v>408.66800000000001</v>
      </c>
      <c r="BT2501" s="72">
        <v>27.625</v>
      </c>
      <c r="BU2501" s="72">
        <v>8.8670000000000009</v>
      </c>
      <c r="BV2501" s="12">
        <v>1479.3150000000001</v>
      </c>
      <c r="BW2501" s="72">
        <v>100</v>
      </c>
      <c r="BX2501" s="72">
        <v>3.972</v>
      </c>
      <c r="BY2501" s="13"/>
      <c r="BZ2501" s="13"/>
    </row>
    <row r="2502" spans="1:78" ht="12.75" customHeight="1">
      <c r="A2502" s="122" t="s">
        <v>65</v>
      </c>
      <c r="B2502" s="71" t="s">
        <v>71</v>
      </c>
      <c r="C2502" s="71" t="s">
        <v>25</v>
      </c>
      <c r="D2502" s="34">
        <v>45627</v>
      </c>
      <c r="E2502" s="12">
        <v>418.28300000000002</v>
      </c>
      <c r="F2502" s="72">
        <v>26.748000000000001</v>
      </c>
      <c r="G2502" s="72">
        <v>11.077999999999999</v>
      </c>
      <c r="H2502" s="12">
        <v>20.059000000000001</v>
      </c>
      <c r="I2502" s="72">
        <v>1.2829999999999999</v>
      </c>
      <c r="J2502" s="72">
        <v>34.994</v>
      </c>
      <c r="K2502" s="12">
        <v>53.957999999999998</v>
      </c>
      <c r="L2502" s="72">
        <v>3.45</v>
      </c>
      <c r="M2502" s="72">
        <v>35.587000000000003</v>
      </c>
      <c r="N2502" s="12">
        <v>74.016999999999996</v>
      </c>
      <c r="O2502" s="72">
        <v>4.7329999999999997</v>
      </c>
      <c r="P2502" s="72">
        <v>26.576000000000001</v>
      </c>
      <c r="Q2502" s="12">
        <v>55.573</v>
      </c>
      <c r="R2502" s="72">
        <v>3.5539999999999998</v>
      </c>
      <c r="S2502" s="72">
        <v>29.478999999999999</v>
      </c>
      <c r="T2502" s="12">
        <v>129.589</v>
      </c>
      <c r="U2502" s="72">
        <v>8.2870000000000008</v>
      </c>
      <c r="V2502" s="72">
        <v>20.56</v>
      </c>
      <c r="W2502" s="12">
        <v>515.03</v>
      </c>
      <c r="X2502" s="72">
        <v>32.933999999999997</v>
      </c>
      <c r="Y2502" s="72">
        <v>8.8190000000000008</v>
      </c>
      <c r="Z2502" s="12">
        <v>644.61900000000003</v>
      </c>
      <c r="AA2502" s="72">
        <v>41.220999999999997</v>
      </c>
      <c r="AB2502" s="72">
        <v>6.7050000000000001</v>
      </c>
      <c r="AC2502" s="12">
        <v>1062.902</v>
      </c>
      <c r="AD2502" s="72">
        <v>67.968999999999994</v>
      </c>
      <c r="AE2502" s="72">
        <v>5.8010000000000002</v>
      </c>
      <c r="AF2502" s="12">
        <v>6.5309999999999997</v>
      </c>
      <c r="AG2502" s="72">
        <v>0.41799999999999998</v>
      </c>
      <c r="AH2502" s="72">
        <v>76.082999999999998</v>
      </c>
      <c r="AI2502" s="12">
        <v>32.991999999999997</v>
      </c>
      <c r="AJ2502" s="72">
        <v>2.11</v>
      </c>
      <c r="AK2502" s="72">
        <v>32.957000000000001</v>
      </c>
      <c r="AL2502" s="12">
        <v>39.521999999999998</v>
      </c>
      <c r="AM2502" s="72">
        <v>2.5270000000000001</v>
      </c>
      <c r="AN2502" s="72">
        <v>32.618000000000002</v>
      </c>
      <c r="AO2502" s="12">
        <v>1102.424</v>
      </c>
      <c r="AP2502" s="72">
        <v>70.495999999999995</v>
      </c>
      <c r="AQ2502" s="72">
        <v>5.86</v>
      </c>
      <c r="AR2502" s="12">
        <v>31.896000000000001</v>
      </c>
      <c r="AS2502" s="72">
        <v>2.04</v>
      </c>
      <c r="AT2502" s="72">
        <v>42.146999999999998</v>
      </c>
      <c r="AU2502" s="12">
        <v>21.422000000000001</v>
      </c>
      <c r="AV2502" s="72">
        <v>1.37</v>
      </c>
      <c r="AW2502" s="72">
        <v>48.406999999999996</v>
      </c>
      <c r="AX2502" s="12">
        <v>18.154</v>
      </c>
      <c r="AY2502" s="72">
        <v>1.161</v>
      </c>
      <c r="AZ2502" s="72">
        <v>51.076999999999998</v>
      </c>
      <c r="BA2502" s="12">
        <v>39.576999999999998</v>
      </c>
      <c r="BB2502" s="72">
        <v>2.5310000000000001</v>
      </c>
      <c r="BC2502" s="72">
        <v>30.861000000000001</v>
      </c>
      <c r="BD2502" s="12">
        <v>37.908999999999999</v>
      </c>
      <c r="BE2502" s="72">
        <v>2.4239999999999999</v>
      </c>
      <c r="BF2502" s="72">
        <v>40.517000000000003</v>
      </c>
      <c r="BG2502" s="12">
        <v>77.486000000000004</v>
      </c>
      <c r="BH2502" s="72">
        <v>4.9550000000000001</v>
      </c>
      <c r="BI2502" s="72">
        <v>25.651</v>
      </c>
      <c r="BJ2502" s="12">
        <v>345.32600000000002</v>
      </c>
      <c r="BK2502" s="72">
        <v>22.082000000000001</v>
      </c>
      <c r="BL2502" s="72">
        <v>11.48</v>
      </c>
      <c r="BM2502" s="12">
        <v>6.6710000000000003</v>
      </c>
      <c r="BN2502" s="72">
        <v>0.42699999999999999</v>
      </c>
      <c r="BO2502" s="72">
        <v>66.436000000000007</v>
      </c>
      <c r="BP2502" s="12">
        <v>351.99799999999999</v>
      </c>
      <c r="BQ2502" s="72">
        <v>22.509</v>
      </c>
      <c r="BR2502" s="72">
        <v>11.432</v>
      </c>
      <c r="BS2502" s="12">
        <v>461.38</v>
      </c>
      <c r="BT2502" s="72">
        <v>29.504000000000001</v>
      </c>
      <c r="BU2502" s="72">
        <v>8.0500000000000007</v>
      </c>
      <c r="BV2502" s="12">
        <v>1563.8040000000001</v>
      </c>
      <c r="BW2502" s="72">
        <v>100</v>
      </c>
      <c r="BX2502" s="72">
        <v>4.9420000000000002</v>
      </c>
      <c r="BY2502" s="13"/>
      <c r="BZ2502" s="13"/>
    </row>
    <row r="2503" spans="1:78" ht="12.75" customHeight="1">
      <c r="A2503" s="122" t="s">
        <v>65</v>
      </c>
      <c r="B2503" s="71" t="s">
        <v>71</v>
      </c>
      <c r="C2503" s="71" t="s">
        <v>25</v>
      </c>
      <c r="D2503" s="34">
        <v>45717</v>
      </c>
      <c r="E2503" s="12">
        <v>375.18700000000001</v>
      </c>
      <c r="F2503" s="72">
        <v>29.081</v>
      </c>
      <c r="G2503" s="72">
        <v>9.7579999999999991</v>
      </c>
      <c r="H2503" s="12">
        <v>9.8960000000000008</v>
      </c>
      <c r="I2503" s="72">
        <v>0.76700000000000002</v>
      </c>
      <c r="J2503" s="72">
        <v>47.774000000000001</v>
      </c>
      <c r="K2503" s="12">
        <v>24.638000000000002</v>
      </c>
      <c r="L2503" s="72">
        <v>1.91</v>
      </c>
      <c r="M2503" s="72">
        <v>52.777999999999999</v>
      </c>
      <c r="N2503" s="12">
        <v>34.533999999999999</v>
      </c>
      <c r="O2503" s="72">
        <v>2.677</v>
      </c>
      <c r="P2503" s="72">
        <v>43.295999999999999</v>
      </c>
      <c r="Q2503" s="12">
        <v>16.308</v>
      </c>
      <c r="R2503" s="72">
        <v>1.264</v>
      </c>
      <c r="S2503" s="72">
        <v>56.034999999999997</v>
      </c>
      <c r="T2503" s="12">
        <v>50.841999999999999</v>
      </c>
      <c r="U2503" s="72">
        <v>3.9409999999999998</v>
      </c>
      <c r="V2503" s="72">
        <v>33.731000000000002</v>
      </c>
      <c r="W2503" s="12">
        <v>475.58600000000001</v>
      </c>
      <c r="X2503" s="72">
        <v>36.863</v>
      </c>
      <c r="Y2503" s="72">
        <v>9.6509999999999998</v>
      </c>
      <c r="Z2503" s="12">
        <v>526.42700000000002</v>
      </c>
      <c r="AA2503" s="72">
        <v>40.804000000000002</v>
      </c>
      <c r="AB2503" s="72">
        <v>9.0169999999999995</v>
      </c>
      <c r="AC2503" s="12">
        <v>901.61400000000003</v>
      </c>
      <c r="AD2503" s="72">
        <v>69.885000000000005</v>
      </c>
      <c r="AE2503" s="72">
        <v>5.3019999999999996</v>
      </c>
      <c r="AF2503" s="12">
        <v>0</v>
      </c>
      <c r="AG2503" s="72">
        <v>0</v>
      </c>
      <c r="AH2503" s="72">
        <v>0</v>
      </c>
      <c r="AI2503" s="12">
        <v>18.158999999999999</v>
      </c>
      <c r="AJ2503" s="72">
        <v>1.4079999999999999</v>
      </c>
      <c r="AK2503" s="72">
        <v>47.444000000000003</v>
      </c>
      <c r="AL2503" s="12">
        <v>18.158999999999999</v>
      </c>
      <c r="AM2503" s="72">
        <v>1.4079999999999999</v>
      </c>
      <c r="AN2503" s="72">
        <v>47.444000000000003</v>
      </c>
      <c r="AO2503" s="12">
        <v>919.77300000000002</v>
      </c>
      <c r="AP2503" s="72">
        <v>71.293000000000006</v>
      </c>
      <c r="AQ2503" s="72">
        <v>5.6459999999999999</v>
      </c>
      <c r="AR2503" s="12">
        <v>54.63</v>
      </c>
      <c r="AS2503" s="72">
        <v>4.234</v>
      </c>
      <c r="AT2503" s="72">
        <v>29.161999999999999</v>
      </c>
      <c r="AU2503" s="12">
        <v>9.6430000000000007</v>
      </c>
      <c r="AV2503" s="72">
        <v>0.747</v>
      </c>
      <c r="AW2503" s="72">
        <v>59.161999999999999</v>
      </c>
      <c r="AX2503" s="12">
        <v>41.493000000000002</v>
      </c>
      <c r="AY2503" s="72">
        <v>3.2160000000000002</v>
      </c>
      <c r="AZ2503" s="72">
        <v>33.950000000000003</v>
      </c>
      <c r="BA2503" s="12">
        <v>51.136000000000003</v>
      </c>
      <c r="BB2503" s="72">
        <v>3.964</v>
      </c>
      <c r="BC2503" s="72">
        <v>31.632999999999999</v>
      </c>
      <c r="BD2503" s="12">
        <v>30.94</v>
      </c>
      <c r="BE2503" s="72">
        <v>2.3980000000000001</v>
      </c>
      <c r="BF2503" s="72">
        <v>40.384999999999998</v>
      </c>
      <c r="BG2503" s="12">
        <v>82.075999999999993</v>
      </c>
      <c r="BH2503" s="72">
        <v>6.3620000000000001</v>
      </c>
      <c r="BI2503" s="72">
        <v>25.748999999999999</v>
      </c>
      <c r="BJ2503" s="12">
        <v>233.66</v>
      </c>
      <c r="BK2503" s="72">
        <v>18.111000000000001</v>
      </c>
      <c r="BL2503" s="72">
        <v>17.744</v>
      </c>
      <c r="BM2503" s="12">
        <v>0</v>
      </c>
      <c r="BN2503" s="72">
        <v>0</v>
      </c>
      <c r="BO2503" s="72">
        <v>0</v>
      </c>
      <c r="BP2503" s="12">
        <v>233.66</v>
      </c>
      <c r="BQ2503" s="72">
        <v>18.111000000000001</v>
      </c>
      <c r="BR2503" s="72">
        <v>17.744</v>
      </c>
      <c r="BS2503" s="12">
        <v>370.36599999999999</v>
      </c>
      <c r="BT2503" s="72">
        <v>28.707000000000001</v>
      </c>
      <c r="BU2503" s="72">
        <v>12.201000000000001</v>
      </c>
      <c r="BV2503" s="12">
        <v>1290.1389999999999</v>
      </c>
      <c r="BW2503" s="72">
        <v>100</v>
      </c>
      <c r="BX2503" s="72">
        <v>5.1420000000000003</v>
      </c>
      <c r="BY2503" s="13"/>
      <c r="BZ2503" s="13"/>
    </row>
    <row r="2504" spans="1:78" ht="12.75" customHeight="1">
      <c r="A2504" s="122" t="s">
        <v>65</v>
      </c>
      <c r="B2504" s="71" t="s">
        <v>71</v>
      </c>
      <c r="C2504" s="71" t="s">
        <v>25</v>
      </c>
      <c r="D2504" s="34">
        <v>45809</v>
      </c>
      <c r="E2504" s="12">
        <v>455.35300000000001</v>
      </c>
      <c r="F2504" s="72">
        <v>29.93</v>
      </c>
      <c r="G2504" s="72">
        <v>10.555999999999999</v>
      </c>
      <c r="H2504" s="12">
        <v>16.419</v>
      </c>
      <c r="I2504" s="72">
        <v>1.079</v>
      </c>
      <c r="J2504" s="72">
        <v>49.667000000000002</v>
      </c>
      <c r="K2504" s="12">
        <v>13.467000000000001</v>
      </c>
      <c r="L2504" s="72">
        <v>0.88500000000000001</v>
      </c>
      <c r="M2504" s="72">
        <v>56.817</v>
      </c>
      <c r="N2504" s="12">
        <v>29.885999999999999</v>
      </c>
      <c r="O2504" s="72">
        <v>1.964</v>
      </c>
      <c r="P2504" s="72">
        <v>32.127000000000002</v>
      </c>
      <c r="Q2504" s="12">
        <v>6.0030000000000001</v>
      </c>
      <c r="R2504" s="72">
        <v>0.39500000000000002</v>
      </c>
      <c r="S2504" s="72">
        <v>64.067999999999998</v>
      </c>
      <c r="T2504" s="12">
        <v>35.889000000000003</v>
      </c>
      <c r="U2504" s="72">
        <v>2.359</v>
      </c>
      <c r="V2504" s="72">
        <v>27.800999999999998</v>
      </c>
      <c r="W2504" s="12">
        <v>585.32399999999996</v>
      </c>
      <c r="X2504" s="72">
        <v>38.472999999999999</v>
      </c>
      <c r="Y2504" s="72">
        <v>9.5660000000000007</v>
      </c>
      <c r="Z2504" s="12">
        <v>621.21299999999997</v>
      </c>
      <c r="AA2504" s="72">
        <v>40.832000000000001</v>
      </c>
      <c r="AB2504" s="72">
        <v>9.2729999999999997</v>
      </c>
      <c r="AC2504" s="12">
        <v>1076.5650000000001</v>
      </c>
      <c r="AD2504" s="72">
        <v>70.762</v>
      </c>
      <c r="AE2504" s="72">
        <v>6.43</v>
      </c>
      <c r="AF2504" s="12">
        <v>4.8739999999999997</v>
      </c>
      <c r="AG2504" s="72">
        <v>0.32</v>
      </c>
      <c r="AH2504" s="72">
        <v>106.096</v>
      </c>
      <c r="AI2504" s="12">
        <v>35.234999999999999</v>
      </c>
      <c r="AJ2504" s="72">
        <v>2.3159999999999998</v>
      </c>
      <c r="AK2504" s="72">
        <v>38.328000000000003</v>
      </c>
      <c r="AL2504" s="12">
        <v>40.11</v>
      </c>
      <c r="AM2504" s="72">
        <v>2.6360000000000001</v>
      </c>
      <c r="AN2504" s="72">
        <v>33.539000000000001</v>
      </c>
      <c r="AO2504" s="12">
        <v>1116.675</v>
      </c>
      <c r="AP2504" s="72">
        <v>73.397999999999996</v>
      </c>
      <c r="AQ2504" s="72">
        <v>6.8869999999999996</v>
      </c>
      <c r="AR2504" s="12">
        <v>56.65</v>
      </c>
      <c r="AS2504" s="72">
        <v>3.7240000000000002</v>
      </c>
      <c r="AT2504" s="72">
        <v>26.785</v>
      </c>
      <c r="AU2504" s="12">
        <v>5.1769999999999996</v>
      </c>
      <c r="AV2504" s="72">
        <v>0.34</v>
      </c>
      <c r="AW2504" s="72">
        <v>78.200999999999993</v>
      </c>
      <c r="AX2504" s="12">
        <v>55.267000000000003</v>
      </c>
      <c r="AY2504" s="72">
        <v>3.633</v>
      </c>
      <c r="AZ2504" s="72">
        <v>33.468000000000004</v>
      </c>
      <c r="BA2504" s="12">
        <v>60.444000000000003</v>
      </c>
      <c r="BB2504" s="72">
        <v>3.9729999999999999</v>
      </c>
      <c r="BC2504" s="72">
        <v>31.408999999999999</v>
      </c>
      <c r="BD2504" s="12">
        <v>5.5609999999999999</v>
      </c>
      <c r="BE2504" s="72">
        <v>0.36599999999999999</v>
      </c>
      <c r="BF2504" s="72">
        <v>101.721</v>
      </c>
      <c r="BG2504" s="12">
        <v>66.004999999999995</v>
      </c>
      <c r="BH2504" s="72">
        <v>4.3380000000000001</v>
      </c>
      <c r="BI2504" s="72">
        <v>29.149000000000001</v>
      </c>
      <c r="BJ2504" s="12">
        <v>262.33300000000003</v>
      </c>
      <c r="BK2504" s="72">
        <v>17.242999999999999</v>
      </c>
      <c r="BL2504" s="72">
        <v>11.313000000000001</v>
      </c>
      <c r="BM2504" s="12">
        <v>19.728000000000002</v>
      </c>
      <c r="BN2504" s="72">
        <v>1.2969999999999999</v>
      </c>
      <c r="BO2504" s="72">
        <v>48.268999999999998</v>
      </c>
      <c r="BP2504" s="12">
        <v>282.06099999999998</v>
      </c>
      <c r="BQ2504" s="72">
        <v>18.54</v>
      </c>
      <c r="BR2504" s="72">
        <v>12.083</v>
      </c>
      <c r="BS2504" s="12">
        <v>404.71600000000001</v>
      </c>
      <c r="BT2504" s="72">
        <v>26.602</v>
      </c>
      <c r="BU2504" s="72">
        <v>8.14</v>
      </c>
      <c r="BV2504" s="12">
        <v>1521.3910000000001</v>
      </c>
      <c r="BW2504" s="72">
        <v>100</v>
      </c>
      <c r="BX2504" s="72">
        <v>4.7169999999999996</v>
      </c>
      <c r="BY2504" s="13"/>
      <c r="BZ2504" s="13"/>
    </row>
    <row r="2505" spans="1:78" ht="12.75" customHeight="1">
      <c r="A2505" s="122" t="s">
        <v>65</v>
      </c>
      <c r="B2505" s="71" t="s">
        <v>71</v>
      </c>
      <c r="C2505" s="71" t="s">
        <v>25</v>
      </c>
      <c r="D2505" s="34">
        <v>45901</v>
      </c>
      <c r="E2505" s="12">
        <v>477.017</v>
      </c>
      <c r="F2505" s="72">
        <v>30.82</v>
      </c>
      <c r="G2505" s="72">
        <v>11.561</v>
      </c>
      <c r="H2505" s="12">
        <v>26.870999999999999</v>
      </c>
      <c r="I2505" s="72">
        <v>1.736</v>
      </c>
      <c r="J2505" s="72">
        <v>48.655000000000001</v>
      </c>
      <c r="K2505" s="12">
        <v>5.1529999999999996</v>
      </c>
      <c r="L2505" s="72">
        <v>0.33300000000000002</v>
      </c>
      <c r="M2505" s="72">
        <v>101.456</v>
      </c>
      <c r="N2505" s="12">
        <v>32.023000000000003</v>
      </c>
      <c r="O2505" s="72">
        <v>2.069</v>
      </c>
      <c r="P2505" s="72">
        <v>42.774000000000001</v>
      </c>
      <c r="Q2505" s="12">
        <v>30.757999999999999</v>
      </c>
      <c r="R2505" s="72">
        <v>1.9870000000000001</v>
      </c>
      <c r="S2505" s="72">
        <v>46.680999999999997</v>
      </c>
      <c r="T2505" s="12">
        <v>62.781999999999996</v>
      </c>
      <c r="U2505" s="72">
        <v>4.056</v>
      </c>
      <c r="V2505" s="72">
        <v>31.123999999999999</v>
      </c>
      <c r="W2505" s="12">
        <v>564.55899999999997</v>
      </c>
      <c r="X2505" s="72">
        <v>36.475999999999999</v>
      </c>
      <c r="Y2505" s="72">
        <v>8.4190000000000005</v>
      </c>
      <c r="Z2505" s="12">
        <v>627.34100000000001</v>
      </c>
      <c r="AA2505" s="72">
        <v>40.531999999999996</v>
      </c>
      <c r="AB2505" s="72">
        <v>6.758</v>
      </c>
      <c r="AC2505" s="12">
        <v>1104.3589999999999</v>
      </c>
      <c r="AD2505" s="72">
        <v>71.352000000000004</v>
      </c>
      <c r="AE2505" s="72">
        <v>5.9089999999999998</v>
      </c>
      <c r="AF2505" s="12">
        <v>7.11</v>
      </c>
      <c r="AG2505" s="72">
        <v>0.45900000000000002</v>
      </c>
      <c r="AH2505" s="72">
        <v>106.721</v>
      </c>
      <c r="AI2505" s="12">
        <v>26.899000000000001</v>
      </c>
      <c r="AJ2505" s="72">
        <v>1.738</v>
      </c>
      <c r="AK2505" s="72">
        <v>71.489000000000004</v>
      </c>
      <c r="AL2505" s="12">
        <v>34.01</v>
      </c>
      <c r="AM2505" s="72">
        <v>2.1970000000000001</v>
      </c>
      <c r="AN2505" s="72">
        <v>60.226999999999997</v>
      </c>
      <c r="AO2505" s="12">
        <v>1138.3679999999999</v>
      </c>
      <c r="AP2505" s="72">
        <v>73.549000000000007</v>
      </c>
      <c r="AQ2505" s="72">
        <v>5.4969999999999999</v>
      </c>
      <c r="AR2505" s="12">
        <v>49.8</v>
      </c>
      <c r="AS2505" s="72">
        <v>3.218</v>
      </c>
      <c r="AT2505" s="72">
        <v>30.053000000000001</v>
      </c>
      <c r="AU2505" s="12">
        <v>4.7309999999999999</v>
      </c>
      <c r="AV2505" s="72">
        <v>0.30599999999999999</v>
      </c>
      <c r="AW2505" s="72">
        <v>101.515</v>
      </c>
      <c r="AX2505" s="12">
        <v>2.6469999999999998</v>
      </c>
      <c r="AY2505" s="72">
        <v>0.17100000000000001</v>
      </c>
      <c r="AZ2505" s="72">
        <v>101.489</v>
      </c>
      <c r="BA2505" s="12">
        <v>7.3769999999999998</v>
      </c>
      <c r="BB2505" s="72">
        <v>0.47699999999999998</v>
      </c>
      <c r="BC2505" s="72">
        <v>75.531000000000006</v>
      </c>
      <c r="BD2505" s="12">
        <v>35.313000000000002</v>
      </c>
      <c r="BE2505" s="72">
        <v>2.282</v>
      </c>
      <c r="BF2505" s="72">
        <v>40.795000000000002</v>
      </c>
      <c r="BG2505" s="12">
        <v>42.69</v>
      </c>
      <c r="BH2505" s="72">
        <v>2.758</v>
      </c>
      <c r="BI2505" s="72">
        <v>40.767000000000003</v>
      </c>
      <c r="BJ2505" s="12">
        <v>298.29000000000002</v>
      </c>
      <c r="BK2505" s="72">
        <v>19.271999999999998</v>
      </c>
      <c r="BL2505" s="72">
        <v>15.484</v>
      </c>
      <c r="BM2505" s="12">
        <v>18.617999999999999</v>
      </c>
      <c r="BN2505" s="72">
        <v>1.2030000000000001</v>
      </c>
      <c r="BO2505" s="72">
        <v>56.966999999999999</v>
      </c>
      <c r="BP2505" s="12">
        <v>316.90800000000002</v>
      </c>
      <c r="BQ2505" s="72">
        <v>20.475000000000001</v>
      </c>
      <c r="BR2505" s="72">
        <v>14.544</v>
      </c>
      <c r="BS2505" s="12">
        <v>409.39800000000002</v>
      </c>
      <c r="BT2505" s="72">
        <v>26.451000000000001</v>
      </c>
      <c r="BU2505" s="72">
        <v>9.109</v>
      </c>
      <c r="BV2505" s="12">
        <v>1547.7660000000001</v>
      </c>
      <c r="BW2505" s="72">
        <v>100</v>
      </c>
      <c r="BX2505" s="72">
        <v>5.01</v>
      </c>
      <c r="BY2505" s="13"/>
      <c r="BZ2505" s="13"/>
    </row>
    <row r="2506" spans="1:78" ht="12.75" customHeight="1">
      <c r="A2506" s="122" t="s">
        <v>65</v>
      </c>
      <c r="B2506" s="71" t="s">
        <v>71</v>
      </c>
      <c r="C2506" s="71" t="s">
        <v>25</v>
      </c>
      <c r="D2506" s="34">
        <v>45992</v>
      </c>
      <c r="E2506" s="12">
        <v>429.76799999999997</v>
      </c>
      <c r="F2506" s="72">
        <v>32.527000000000001</v>
      </c>
      <c r="G2506" s="72">
        <v>12.042</v>
      </c>
      <c r="H2506" s="12">
        <v>13.619</v>
      </c>
      <c r="I2506" s="72">
        <v>1.0309999999999999</v>
      </c>
      <c r="J2506" s="72">
        <v>48.277000000000001</v>
      </c>
      <c r="K2506" s="12">
        <v>31.277000000000001</v>
      </c>
      <c r="L2506" s="72">
        <v>2.367</v>
      </c>
      <c r="M2506" s="72">
        <v>37.508000000000003</v>
      </c>
      <c r="N2506" s="12">
        <v>44.896000000000001</v>
      </c>
      <c r="O2506" s="72">
        <v>3.3980000000000001</v>
      </c>
      <c r="P2506" s="72">
        <v>25.959</v>
      </c>
      <c r="Q2506" s="12">
        <v>18.344000000000001</v>
      </c>
      <c r="R2506" s="72">
        <v>1.3879999999999999</v>
      </c>
      <c r="S2506" s="72">
        <v>54.195999999999998</v>
      </c>
      <c r="T2506" s="12">
        <v>63.24</v>
      </c>
      <c r="U2506" s="72">
        <v>4.7859999999999996</v>
      </c>
      <c r="V2506" s="72">
        <v>22.608000000000001</v>
      </c>
      <c r="W2506" s="12">
        <v>478.017</v>
      </c>
      <c r="X2506" s="72">
        <v>36.179000000000002</v>
      </c>
      <c r="Y2506" s="72">
        <v>6.173</v>
      </c>
      <c r="Z2506" s="12">
        <v>541.25699999999995</v>
      </c>
      <c r="AA2506" s="72">
        <v>40.965000000000003</v>
      </c>
      <c r="AB2506" s="72">
        <v>5.8529999999999998</v>
      </c>
      <c r="AC2506" s="12">
        <v>971.02499999999998</v>
      </c>
      <c r="AD2506" s="72">
        <v>73.492000000000004</v>
      </c>
      <c r="AE2506" s="72">
        <v>6.3789999999999996</v>
      </c>
      <c r="AF2506" s="12">
        <v>0</v>
      </c>
      <c r="AG2506" s="72">
        <v>0</v>
      </c>
      <c r="AH2506" s="72">
        <v>0</v>
      </c>
      <c r="AI2506" s="12">
        <v>43.606000000000002</v>
      </c>
      <c r="AJ2506" s="72">
        <v>3.3</v>
      </c>
      <c r="AK2506" s="72">
        <v>56.488999999999997</v>
      </c>
      <c r="AL2506" s="12">
        <v>43.606000000000002</v>
      </c>
      <c r="AM2506" s="72">
        <v>3.3</v>
      </c>
      <c r="AN2506" s="72">
        <v>56.488999999999997</v>
      </c>
      <c r="AO2506" s="12">
        <v>1014.631</v>
      </c>
      <c r="AP2506" s="72">
        <v>76.792000000000002</v>
      </c>
      <c r="AQ2506" s="72">
        <v>6.1920000000000002</v>
      </c>
      <c r="AR2506" s="12">
        <v>67.522000000000006</v>
      </c>
      <c r="AS2506" s="72">
        <v>5.1100000000000003</v>
      </c>
      <c r="AT2506" s="72">
        <v>32.267000000000003</v>
      </c>
      <c r="AU2506" s="12">
        <v>10.262</v>
      </c>
      <c r="AV2506" s="72">
        <v>0.77700000000000002</v>
      </c>
      <c r="AW2506" s="72">
        <v>103.58</v>
      </c>
      <c r="AX2506" s="12">
        <v>10.56</v>
      </c>
      <c r="AY2506" s="72">
        <v>0.79900000000000004</v>
      </c>
      <c r="AZ2506" s="72">
        <v>69.941000000000003</v>
      </c>
      <c r="BA2506" s="12">
        <v>20.821999999999999</v>
      </c>
      <c r="BB2506" s="72">
        <v>1.5760000000000001</v>
      </c>
      <c r="BC2506" s="72">
        <v>61.569000000000003</v>
      </c>
      <c r="BD2506" s="12">
        <v>34.954000000000001</v>
      </c>
      <c r="BE2506" s="72">
        <v>2.645</v>
      </c>
      <c r="BF2506" s="72">
        <v>45.847000000000001</v>
      </c>
      <c r="BG2506" s="12">
        <v>55.776000000000003</v>
      </c>
      <c r="BH2506" s="72">
        <v>4.2210000000000001</v>
      </c>
      <c r="BI2506" s="72">
        <v>36.979999999999997</v>
      </c>
      <c r="BJ2506" s="12">
        <v>174.57400000000001</v>
      </c>
      <c r="BK2506" s="72">
        <v>13.212999999999999</v>
      </c>
      <c r="BL2506" s="72">
        <v>17.599</v>
      </c>
      <c r="BM2506" s="12">
        <v>8.7690000000000001</v>
      </c>
      <c r="BN2506" s="72">
        <v>0.66400000000000003</v>
      </c>
      <c r="BO2506" s="72">
        <v>59.481000000000002</v>
      </c>
      <c r="BP2506" s="12">
        <v>183.34299999999999</v>
      </c>
      <c r="BQ2506" s="72">
        <v>13.875999999999999</v>
      </c>
      <c r="BR2506" s="72">
        <v>16.756</v>
      </c>
      <c r="BS2506" s="12">
        <v>306.642</v>
      </c>
      <c r="BT2506" s="72">
        <v>23.207999999999998</v>
      </c>
      <c r="BU2506" s="72">
        <v>12.343999999999999</v>
      </c>
      <c r="BV2506" s="12">
        <v>1321.2719999999999</v>
      </c>
      <c r="BW2506" s="72">
        <v>100</v>
      </c>
      <c r="BX2506" s="72">
        <v>5.1440000000000001</v>
      </c>
      <c r="BY2506" s="13"/>
      <c r="BZ2506" s="13"/>
    </row>
    <row r="2507" spans="1:78" ht="12.75" customHeight="1">
      <c r="A2507" s="122" t="s">
        <v>65</v>
      </c>
      <c r="B2507" s="71" t="s">
        <v>71</v>
      </c>
      <c r="C2507" s="71" t="s">
        <v>25</v>
      </c>
      <c r="D2507" s="34">
        <v>46082</v>
      </c>
      <c r="E2507" s="12">
        <v>459.88499999999999</v>
      </c>
      <c r="F2507" s="72">
        <v>32.987000000000002</v>
      </c>
      <c r="G2507" s="72">
        <v>12.491</v>
      </c>
      <c r="H2507" s="12">
        <v>13.823</v>
      </c>
      <c r="I2507" s="72">
        <v>0.99099999999999999</v>
      </c>
      <c r="J2507" s="72">
        <v>57.052999999999997</v>
      </c>
      <c r="K2507" s="12">
        <v>0</v>
      </c>
      <c r="L2507" s="72">
        <v>0</v>
      </c>
      <c r="M2507" s="72">
        <v>0</v>
      </c>
      <c r="N2507" s="12">
        <v>13.823</v>
      </c>
      <c r="O2507" s="72">
        <v>0.99099999999999999</v>
      </c>
      <c r="P2507" s="72">
        <v>57.052999999999997</v>
      </c>
      <c r="Q2507" s="12">
        <v>21.065000000000001</v>
      </c>
      <c r="R2507" s="72">
        <v>1.5109999999999999</v>
      </c>
      <c r="S2507" s="72">
        <v>74.662000000000006</v>
      </c>
      <c r="T2507" s="12">
        <v>34.887</v>
      </c>
      <c r="U2507" s="72">
        <v>2.5019999999999998</v>
      </c>
      <c r="V2507" s="72">
        <v>55.863</v>
      </c>
      <c r="W2507" s="12">
        <v>495.32</v>
      </c>
      <c r="X2507" s="72">
        <v>35.527999999999999</v>
      </c>
      <c r="Y2507" s="72">
        <v>12.269</v>
      </c>
      <c r="Z2507" s="12">
        <v>530.20699999999999</v>
      </c>
      <c r="AA2507" s="72">
        <v>38.030999999999999</v>
      </c>
      <c r="AB2507" s="72">
        <v>12.324</v>
      </c>
      <c r="AC2507" s="12">
        <v>990.09199999999998</v>
      </c>
      <c r="AD2507" s="72">
        <v>71.016999999999996</v>
      </c>
      <c r="AE2507" s="72">
        <v>9.6590000000000007</v>
      </c>
      <c r="AF2507" s="12">
        <v>12.135999999999999</v>
      </c>
      <c r="AG2507" s="72">
        <v>0.87</v>
      </c>
      <c r="AH2507" s="72">
        <v>95.804000000000002</v>
      </c>
      <c r="AI2507" s="12">
        <v>47.371000000000002</v>
      </c>
      <c r="AJ2507" s="72">
        <v>3.3980000000000001</v>
      </c>
      <c r="AK2507" s="72">
        <v>37.487000000000002</v>
      </c>
      <c r="AL2507" s="12">
        <v>59.506999999999998</v>
      </c>
      <c r="AM2507" s="72">
        <v>4.2679999999999998</v>
      </c>
      <c r="AN2507" s="72">
        <v>29.483000000000001</v>
      </c>
      <c r="AO2507" s="12">
        <v>1049.5999999999999</v>
      </c>
      <c r="AP2507" s="72">
        <v>75.286000000000001</v>
      </c>
      <c r="AQ2507" s="72">
        <v>9.7309999999999999</v>
      </c>
      <c r="AR2507" s="12">
        <v>49.811</v>
      </c>
      <c r="AS2507" s="72">
        <v>3.573</v>
      </c>
      <c r="AT2507" s="72">
        <v>33.680999999999997</v>
      </c>
      <c r="AU2507" s="12">
        <v>0</v>
      </c>
      <c r="AV2507" s="72">
        <v>0</v>
      </c>
      <c r="AW2507" s="72">
        <v>0</v>
      </c>
      <c r="AX2507" s="12">
        <v>33.655999999999999</v>
      </c>
      <c r="AY2507" s="72">
        <v>2.4140000000000001</v>
      </c>
      <c r="AZ2507" s="72">
        <v>38.445999999999998</v>
      </c>
      <c r="BA2507" s="12">
        <v>33.655999999999999</v>
      </c>
      <c r="BB2507" s="72">
        <v>2.4140000000000001</v>
      </c>
      <c r="BC2507" s="72">
        <v>38.445999999999998</v>
      </c>
      <c r="BD2507" s="12">
        <v>22.170999999999999</v>
      </c>
      <c r="BE2507" s="72">
        <v>1.59</v>
      </c>
      <c r="BF2507" s="72">
        <v>53.204000000000001</v>
      </c>
      <c r="BG2507" s="12">
        <v>55.826000000000001</v>
      </c>
      <c r="BH2507" s="72">
        <v>4.0039999999999996</v>
      </c>
      <c r="BI2507" s="72">
        <v>31.484000000000002</v>
      </c>
      <c r="BJ2507" s="12">
        <v>228.43100000000001</v>
      </c>
      <c r="BK2507" s="72">
        <v>16.385000000000002</v>
      </c>
      <c r="BL2507" s="72">
        <v>17.622</v>
      </c>
      <c r="BM2507" s="12">
        <v>10.489000000000001</v>
      </c>
      <c r="BN2507" s="72">
        <v>0.752</v>
      </c>
      <c r="BO2507" s="72">
        <v>60.259</v>
      </c>
      <c r="BP2507" s="12">
        <v>238.92099999999999</v>
      </c>
      <c r="BQ2507" s="72">
        <v>17.137</v>
      </c>
      <c r="BR2507" s="72">
        <v>17.835000000000001</v>
      </c>
      <c r="BS2507" s="12">
        <v>344.55799999999999</v>
      </c>
      <c r="BT2507" s="72">
        <v>24.713999999999999</v>
      </c>
      <c r="BU2507" s="72">
        <v>11.493</v>
      </c>
      <c r="BV2507" s="12">
        <v>1394.1579999999999</v>
      </c>
      <c r="BW2507" s="72">
        <v>100</v>
      </c>
      <c r="BX2507" s="72">
        <v>7.0209999999999999</v>
      </c>
      <c r="BY2507" s="13"/>
      <c r="BZ2507" s="13"/>
    </row>
    <row r="2508" spans="1:78" ht="12.75" customHeight="1">
      <c r="A2508" s="122" t="s">
        <v>65</v>
      </c>
      <c r="B2508" s="71" t="s">
        <v>71</v>
      </c>
      <c r="C2508" s="71" t="s">
        <v>25</v>
      </c>
      <c r="D2508" s="34">
        <v>46174</v>
      </c>
      <c r="E2508" s="12">
        <v>461.35399999999998</v>
      </c>
      <c r="F2508" s="72">
        <v>32.200000000000003</v>
      </c>
      <c r="G2508" s="72">
        <v>10.145</v>
      </c>
      <c r="H2508" s="12">
        <v>18.611000000000001</v>
      </c>
      <c r="I2508" s="72">
        <v>1.2989999999999999</v>
      </c>
      <c r="J2508" s="72">
        <v>45.77</v>
      </c>
      <c r="K2508" s="12">
        <v>56.149000000000001</v>
      </c>
      <c r="L2508" s="72">
        <v>3.919</v>
      </c>
      <c r="M2508" s="72">
        <v>41.106000000000002</v>
      </c>
      <c r="N2508" s="12">
        <v>74.760000000000005</v>
      </c>
      <c r="O2508" s="72">
        <v>5.218</v>
      </c>
      <c r="P2508" s="72">
        <v>34.375</v>
      </c>
      <c r="Q2508" s="12">
        <v>14.242000000000001</v>
      </c>
      <c r="R2508" s="72">
        <v>0.99399999999999999</v>
      </c>
      <c r="S2508" s="72">
        <v>50.073999999999998</v>
      </c>
      <c r="T2508" s="12">
        <v>89.001999999999995</v>
      </c>
      <c r="U2508" s="72">
        <v>6.2119999999999997</v>
      </c>
      <c r="V2508" s="72">
        <v>27.504999999999999</v>
      </c>
      <c r="W2508" s="12">
        <v>472.53100000000001</v>
      </c>
      <c r="X2508" s="72">
        <v>32.979999999999997</v>
      </c>
      <c r="Y2508" s="72">
        <v>8.2919999999999998</v>
      </c>
      <c r="Z2508" s="12">
        <v>561.53300000000002</v>
      </c>
      <c r="AA2508" s="72">
        <v>39.192</v>
      </c>
      <c r="AB2508" s="72">
        <v>7.54</v>
      </c>
      <c r="AC2508" s="12">
        <v>1022.8869999999999</v>
      </c>
      <c r="AD2508" s="72">
        <v>71.391999999999996</v>
      </c>
      <c r="AE2508" s="72">
        <v>6.0140000000000002</v>
      </c>
      <c r="AF2508" s="12">
        <v>3.6059999999999999</v>
      </c>
      <c r="AG2508" s="72">
        <v>0.252</v>
      </c>
      <c r="AH2508" s="72">
        <v>106.783</v>
      </c>
      <c r="AI2508" s="12">
        <v>29.495999999999999</v>
      </c>
      <c r="AJ2508" s="72">
        <v>2.0590000000000002</v>
      </c>
      <c r="AK2508" s="72">
        <v>39.689</v>
      </c>
      <c r="AL2508" s="12">
        <v>33.103000000000002</v>
      </c>
      <c r="AM2508" s="72">
        <v>2.31</v>
      </c>
      <c r="AN2508" s="72">
        <v>37.042000000000002</v>
      </c>
      <c r="AO2508" s="12">
        <v>1055.989</v>
      </c>
      <c r="AP2508" s="72">
        <v>73.701999999999998</v>
      </c>
      <c r="AQ2508" s="72">
        <v>5.7140000000000004</v>
      </c>
      <c r="AR2508" s="12">
        <v>33.472000000000001</v>
      </c>
      <c r="AS2508" s="72">
        <v>2.3359999999999999</v>
      </c>
      <c r="AT2508" s="72">
        <v>32.250999999999998</v>
      </c>
      <c r="AU2508" s="12">
        <v>8.4689999999999994</v>
      </c>
      <c r="AV2508" s="72">
        <v>0.59099999999999997</v>
      </c>
      <c r="AW2508" s="72">
        <v>81.879000000000005</v>
      </c>
      <c r="AX2508" s="12">
        <v>51.871000000000002</v>
      </c>
      <c r="AY2508" s="72">
        <v>3.62</v>
      </c>
      <c r="AZ2508" s="72">
        <v>34.142000000000003</v>
      </c>
      <c r="BA2508" s="12">
        <v>60.34</v>
      </c>
      <c r="BB2508" s="72">
        <v>4.2110000000000003</v>
      </c>
      <c r="BC2508" s="72">
        <v>31.445</v>
      </c>
      <c r="BD2508" s="12">
        <v>14.525</v>
      </c>
      <c r="BE2508" s="72">
        <v>1.014</v>
      </c>
      <c r="BF2508" s="72">
        <v>55.786999999999999</v>
      </c>
      <c r="BG2508" s="12">
        <v>74.864000000000004</v>
      </c>
      <c r="BH2508" s="72">
        <v>5.2249999999999996</v>
      </c>
      <c r="BI2508" s="72">
        <v>24.702999999999999</v>
      </c>
      <c r="BJ2508" s="12">
        <v>268.45800000000003</v>
      </c>
      <c r="BK2508" s="72">
        <v>18.736999999999998</v>
      </c>
      <c r="BL2508" s="72">
        <v>12.465999999999999</v>
      </c>
      <c r="BM2508" s="12">
        <v>0</v>
      </c>
      <c r="BN2508" s="72">
        <v>0</v>
      </c>
      <c r="BO2508" s="72">
        <v>0</v>
      </c>
      <c r="BP2508" s="12">
        <v>268.45800000000003</v>
      </c>
      <c r="BQ2508" s="72">
        <v>18.736999999999998</v>
      </c>
      <c r="BR2508" s="72">
        <v>12.465999999999999</v>
      </c>
      <c r="BS2508" s="12">
        <v>376.79500000000002</v>
      </c>
      <c r="BT2508" s="72">
        <v>26.297999999999998</v>
      </c>
      <c r="BU2508" s="72">
        <v>9.3290000000000006</v>
      </c>
      <c r="BV2508" s="12">
        <v>1432.7850000000001</v>
      </c>
      <c r="BW2508" s="72">
        <v>100</v>
      </c>
      <c r="BX2508" s="72">
        <v>5.2640000000000002</v>
      </c>
      <c r="BY2508" s="13"/>
      <c r="BZ2508" s="13"/>
    </row>
    <row r="2509" spans="1:78" ht="12.75" customHeight="1">
      <c r="A2509" s="122" t="s">
        <v>65</v>
      </c>
      <c r="B2509" s="71" t="s">
        <v>80</v>
      </c>
      <c r="C2509" s="71" t="s">
        <v>26</v>
      </c>
      <c r="D2509" s="34">
        <v>41883</v>
      </c>
      <c r="E2509" s="12">
        <v>5400.8860000000004</v>
      </c>
      <c r="F2509" s="72">
        <v>45.948</v>
      </c>
      <c r="G2509" s="72">
        <v>1.964</v>
      </c>
      <c r="H2509" s="12">
        <v>324.29500000000002</v>
      </c>
      <c r="I2509" s="72">
        <v>2.7589999999999999</v>
      </c>
      <c r="J2509" s="72">
        <v>16.04</v>
      </c>
      <c r="K2509" s="12">
        <v>329.98500000000001</v>
      </c>
      <c r="L2509" s="72">
        <v>2.8069999999999999</v>
      </c>
      <c r="M2509" s="72">
        <v>18.079999999999998</v>
      </c>
      <c r="N2509" s="12">
        <v>654.28</v>
      </c>
      <c r="O2509" s="72">
        <v>5.5659999999999998</v>
      </c>
      <c r="P2509" s="72">
        <v>12.218999999999999</v>
      </c>
      <c r="Q2509" s="12">
        <v>15.071</v>
      </c>
      <c r="R2509" s="72">
        <v>0.128</v>
      </c>
      <c r="S2509" s="72">
        <v>62.234000000000002</v>
      </c>
      <c r="T2509" s="12">
        <v>669.351</v>
      </c>
      <c r="U2509" s="72">
        <v>5.694</v>
      </c>
      <c r="V2509" s="72">
        <v>11.987</v>
      </c>
      <c r="W2509" s="12">
        <v>1448.3710000000001</v>
      </c>
      <c r="X2509" s="72">
        <v>12.321999999999999</v>
      </c>
      <c r="Y2509" s="72">
        <v>5.7649999999999997</v>
      </c>
      <c r="Z2509" s="12">
        <v>2117.721</v>
      </c>
      <c r="AA2509" s="72">
        <v>18.016999999999999</v>
      </c>
      <c r="AB2509" s="72">
        <v>3.3250000000000002</v>
      </c>
      <c r="AC2509" s="12">
        <v>7518.607</v>
      </c>
      <c r="AD2509" s="72">
        <v>63.965000000000003</v>
      </c>
      <c r="AE2509" s="72">
        <v>1.825</v>
      </c>
      <c r="AF2509" s="12">
        <v>10.79</v>
      </c>
      <c r="AG2509" s="72">
        <v>9.1999999999999998E-2</v>
      </c>
      <c r="AH2509" s="72">
        <v>81.519000000000005</v>
      </c>
      <c r="AI2509" s="12">
        <v>425.29199999999997</v>
      </c>
      <c r="AJ2509" s="72">
        <v>3.6179999999999999</v>
      </c>
      <c r="AK2509" s="72">
        <v>10.949</v>
      </c>
      <c r="AL2509" s="12">
        <v>436.08199999999999</v>
      </c>
      <c r="AM2509" s="72">
        <v>3.71</v>
      </c>
      <c r="AN2509" s="72">
        <v>10.824999999999999</v>
      </c>
      <c r="AO2509" s="12">
        <v>7954.6890000000003</v>
      </c>
      <c r="AP2509" s="72">
        <v>67.674000000000007</v>
      </c>
      <c r="AQ2509" s="72">
        <v>1.679</v>
      </c>
      <c r="AR2509" s="12">
        <v>78.376999999999995</v>
      </c>
      <c r="AS2509" s="72">
        <v>0.66700000000000004</v>
      </c>
      <c r="AT2509" s="72">
        <v>36.746000000000002</v>
      </c>
      <c r="AU2509" s="12">
        <v>26.138000000000002</v>
      </c>
      <c r="AV2509" s="72">
        <v>0.222</v>
      </c>
      <c r="AW2509" s="72">
        <v>46.206000000000003</v>
      </c>
      <c r="AX2509" s="12">
        <v>567.05499999999995</v>
      </c>
      <c r="AY2509" s="72">
        <v>4.8239999999999998</v>
      </c>
      <c r="AZ2509" s="72">
        <v>15.23</v>
      </c>
      <c r="BA2509" s="12">
        <v>593.19299999999998</v>
      </c>
      <c r="BB2509" s="72">
        <v>5.0469999999999997</v>
      </c>
      <c r="BC2509" s="72">
        <v>14.242000000000001</v>
      </c>
      <c r="BD2509" s="12">
        <v>285.89400000000001</v>
      </c>
      <c r="BE2509" s="72">
        <v>2.4319999999999999</v>
      </c>
      <c r="BF2509" s="72">
        <v>22.998000000000001</v>
      </c>
      <c r="BG2509" s="12">
        <v>879.08699999999999</v>
      </c>
      <c r="BH2509" s="72">
        <v>7.4790000000000001</v>
      </c>
      <c r="BI2509" s="72">
        <v>10.221</v>
      </c>
      <c r="BJ2509" s="12">
        <v>1497.2280000000001</v>
      </c>
      <c r="BK2509" s="72">
        <v>12.738</v>
      </c>
      <c r="BL2509" s="72">
        <v>8.7110000000000003</v>
      </c>
      <c r="BM2509" s="12">
        <v>1344.961</v>
      </c>
      <c r="BN2509" s="72">
        <v>11.442</v>
      </c>
      <c r="BO2509" s="72">
        <v>6.9290000000000003</v>
      </c>
      <c r="BP2509" s="12">
        <v>2842.1889999999999</v>
      </c>
      <c r="BQ2509" s="72">
        <v>24.18</v>
      </c>
      <c r="BR2509" s="72">
        <v>4.4139999999999997</v>
      </c>
      <c r="BS2509" s="12">
        <v>3799.652</v>
      </c>
      <c r="BT2509" s="72">
        <v>32.326000000000001</v>
      </c>
      <c r="BU2509" s="72">
        <v>3.004</v>
      </c>
      <c r="BV2509" s="12">
        <v>11754.341</v>
      </c>
      <c r="BW2509" s="72">
        <v>100</v>
      </c>
      <c r="BX2509" s="72">
        <v>1.5640000000000001</v>
      </c>
      <c r="BY2509" s="13"/>
      <c r="BZ2509" s="13"/>
    </row>
    <row r="2510" spans="1:78" ht="12.75" customHeight="1">
      <c r="A2510" s="122" t="s">
        <v>65</v>
      </c>
      <c r="B2510" s="71" t="s">
        <v>80</v>
      </c>
      <c r="C2510" s="71" t="s">
        <v>26</v>
      </c>
      <c r="D2510" s="34">
        <v>41974</v>
      </c>
      <c r="E2510" s="12">
        <v>5322.1019999999999</v>
      </c>
      <c r="F2510" s="72">
        <v>45.32</v>
      </c>
      <c r="G2510" s="72">
        <v>1.966</v>
      </c>
      <c r="H2510" s="12">
        <v>392.34699999999998</v>
      </c>
      <c r="I2510" s="72">
        <v>3.3410000000000002</v>
      </c>
      <c r="J2510" s="72">
        <v>12.826000000000001</v>
      </c>
      <c r="K2510" s="12">
        <v>352.86700000000002</v>
      </c>
      <c r="L2510" s="72">
        <v>3.0049999999999999</v>
      </c>
      <c r="M2510" s="72">
        <v>15.999000000000001</v>
      </c>
      <c r="N2510" s="12">
        <v>745.21500000000003</v>
      </c>
      <c r="O2510" s="72">
        <v>6.3460000000000001</v>
      </c>
      <c r="P2510" s="72">
        <v>8.3979999999999997</v>
      </c>
      <c r="Q2510" s="12">
        <v>25.071000000000002</v>
      </c>
      <c r="R2510" s="72">
        <v>0.21299999999999999</v>
      </c>
      <c r="S2510" s="72">
        <v>50.006999999999998</v>
      </c>
      <c r="T2510" s="12">
        <v>770.28599999999994</v>
      </c>
      <c r="U2510" s="72">
        <v>6.5590000000000002</v>
      </c>
      <c r="V2510" s="72">
        <v>8.1440000000000001</v>
      </c>
      <c r="W2510" s="12">
        <v>1448.5039999999999</v>
      </c>
      <c r="X2510" s="72">
        <v>12.335000000000001</v>
      </c>
      <c r="Y2510" s="72">
        <v>5.8810000000000002</v>
      </c>
      <c r="Z2510" s="12">
        <v>2218.79</v>
      </c>
      <c r="AA2510" s="72">
        <v>18.893999999999998</v>
      </c>
      <c r="AB2510" s="72">
        <v>3.2080000000000002</v>
      </c>
      <c r="AC2510" s="12">
        <v>7540.8919999999998</v>
      </c>
      <c r="AD2510" s="72">
        <v>64.213999999999999</v>
      </c>
      <c r="AE2510" s="72">
        <v>1.601</v>
      </c>
      <c r="AF2510" s="12">
        <v>4.97</v>
      </c>
      <c r="AG2510" s="72">
        <v>4.2000000000000003E-2</v>
      </c>
      <c r="AH2510" s="72">
        <v>80.474000000000004</v>
      </c>
      <c r="AI2510" s="12">
        <v>445.51499999999999</v>
      </c>
      <c r="AJ2510" s="72">
        <v>3.794</v>
      </c>
      <c r="AK2510" s="72">
        <v>9.9480000000000004</v>
      </c>
      <c r="AL2510" s="12">
        <v>450.48599999999999</v>
      </c>
      <c r="AM2510" s="72">
        <v>3.8359999999999999</v>
      </c>
      <c r="AN2510" s="72">
        <v>9.7629999999999999</v>
      </c>
      <c r="AO2510" s="12">
        <v>7991.3779999999997</v>
      </c>
      <c r="AP2510" s="72">
        <v>68.05</v>
      </c>
      <c r="AQ2510" s="72">
        <v>1.7</v>
      </c>
      <c r="AR2510" s="12">
        <v>47.82</v>
      </c>
      <c r="AS2510" s="72">
        <v>0.40699999999999997</v>
      </c>
      <c r="AT2510" s="72">
        <v>66.527000000000001</v>
      </c>
      <c r="AU2510" s="12">
        <v>41.042999999999999</v>
      </c>
      <c r="AV2510" s="72">
        <v>0.35</v>
      </c>
      <c r="AW2510" s="72">
        <v>47.488</v>
      </c>
      <c r="AX2510" s="12">
        <v>509.49099999999999</v>
      </c>
      <c r="AY2510" s="72">
        <v>4.3390000000000004</v>
      </c>
      <c r="AZ2510" s="72">
        <v>14.3</v>
      </c>
      <c r="BA2510" s="12">
        <v>550.53499999999997</v>
      </c>
      <c r="BB2510" s="72">
        <v>4.6879999999999997</v>
      </c>
      <c r="BC2510" s="72">
        <v>13.951000000000001</v>
      </c>
      <c r="BD2510" s="12">
        <v>256.55599999999998</v>
      </c>
      <c r="BE2510" s="72">
        <v>2.1850000000000001</v>
      </c>
      <c r="BF2510" s="72">
        <v>16.45</v>
      </c>
      <c r="BG2510" s="12">
        <v>807.09100000000001</v>
      </c>
      <c r="BH2510" s="72">
        <v>6.8730000000000002</v>
      </c>
      <c r="BI2510" s="72">
        <v>10.266</v>
      </c>
      <c r="BJ2510" s="12">
        <v>1706.8130000000001</v>
      </c>
      <c r="BK2510" s="72">
        <v>14.534000000000001</v>
      </c>
      <c r="BL2510" s="72">
        <v>5.7789999999999999</v>
      </c>
      <c r="BM2510" s="12">
        <v>1190.289</v>
      </c>
      <c r="BN2510" s="72">
        <v>10.135999999999999</v>
      </c>
      <c r="BO2510" s="72">
        <v>7.7729999999999997</v>
      </c>
      <c r="BP2510" s="12">
        <v>2897.1019999999999</v>
      </c>
      <c r="BQ2510" s="72">
        <v>24.67</v>
      </c>
      <c r="BR2510" s="72">
        <v>3.706</v>
      </c>
      <c r="BS2510" s="12">
        <v>3752.0129999999999</v>
      </c>
      <c r="BT2510" s="72">
        <v>31.95</v>
      </c>
      <c r="BU2510" s="72">
        <v>2.5840000000000001</v>
      </c>
      <c r="BV2510" s="12">
        <v>11743.391</v>
      </c>
      <c r="BW2510" s="72">
        <v>100</v>
      </c>
      <c r="BX2510" s="72">
        <v>1.409</v>
      </c>
      <c r="BY2510" s="13"/>
      <c r="BZ2510" s="13"/>
    </row>
    <row r="2511" spans="1:78" ht="12.75" customHeight="1">
      <c r="A2511" s="122" t="s">
        <v>65</v>
      </c>
      <c r="B2511" s="71" t="s">
        <v>80</v>
      </c>
      <c r="C2511" s="71" t="s">
        <v>26</v>
      </c>
      <c r="D2511" s="34">
        <v>42064</v>
      </c>
      <c r="E2511" s="12">
        <v>5442.4849999999997</v>
      </c>
      <c r="F2511" s="72">
        <v>45.835999999999999</v>
      </c>
      <c r="G2511" s="72">
        <v>2.3159999999999998</v>
      </c>
      <c r="H2511" s="12">
        <v>346.81799999999998</v>
      </c>
      <c r="I2511" s="72">
        <v>2.9209999999999998</v>
      </c>
      <c r="J2511" s="72">
        <v>13.845000000000001</v>
      </c>
      <c r="K2511" s="12">
        <v>198.39699999999999</v>
      </c>
      <c r="L2511" s="72">
        <v>1.671</v>
      </c>
      <c r="M2511" s="72">
        <v>16.84</v>
      </c>
      <c r="N2511" s="12">
        <v>545.21500000000003</v>
      </c>
      <c r="O2511" s="72">
        <v>4.5919999999999996</v>
      </c>
      <c r="P2511" s="72">
        <v>10.724</v>
      </c>
      <c r="Q2511" s="12">
        <v>47.668999999999997</v>
      </c>
      <c r="R2511" s="72">
        <v>0.40100000000000002</v>
      </c>
      <c r="S2511" s="72">
        <v>54.655999999999999</v>
      </c>
      <c r="T2511" s="12">
        <v>592.88400000000001</v>
      </c>
      <c r="U2511" s="72">
        <v>4.9930000000000003</v>
      </c>
      <c r="V2511" s="72">
        <v>10.327</v>
      </c>
      <c r="W2511" s="12">
        <v>1652.9059999999999</v>
      </c>
      <c r="X2511" s="72">
        <v>13.920999999999999</v>
      </c>
      <c r="Y2511" s="72">
        <v>5.5510000000000002</v>
      </c>
      <c r="Z2511" s="12">
        <v>2245.7890000000002</v>
      </c>
      <c r="AA2511" s="72">
        <v>18.914000000000001</v>
      </c>
      <c r="AB2511" s="72">
        <v>3.085</v>
      </c>
      <c r="AC2511" s="12">
        <v>7688.2740000000003</v>
      </c>
      <c r="AD2511" s="72">
        <v>64.75</v>
      </c>
      <c r="AE2511" s="72">
        <v>1.7649999999999999</v>
      </c>
      <c r="AF2511" s="12">
        <v>45.804000000000002</v>
      </c>
      <c r="AG2511" s="72">
        <v>0.38600000000000001</v>
      </c>
      <c r="AH2511" s="72">
        <v>45.432000000000002</v>
      </c>
      <c r="AI2511" s="12">
        <v>509.33699999999999</v>
      </c>
      <c r="AJ2511" s="72">
        <v>4.29</v>
      </c>
      <c r="AK2511" s="72">
        <v>7.2619999999999996</v>
      </c>
      <c r="AL2511" s="12">
        <v>555.14099999999996</v>
      </c>
      <c r="AM2511" s="72">
        <v>4.6749999999999998</v>
      </c>
      <c r="AN2511" s="72">
        <v>7.0970000000000004</v>
      </c>
      <c r="AO2511" s="12">
        <v>8243.4150000000009</v>
      </c>
      <c r="AP2511" s="72">
        <v>69.426000000000002</v>
      </c>
      <c r="AQ2511" s="72">
        <v>1.623</v>
      </c>
      <c r="AR2511" s="12">
        <v>73.400000000000006</v>
      </c>
      <c r="AS2511" s="72">
        <v>0.61799999999999999</v>
      </c>
      <c r="AT2511" s="72">
        <v>40.664000000000001</v>
      </c>
      <c r="AU2511" s="12">
        <v>76.766999999999996</v>
      </c>
      <c r="AV2511" s="72">
        <v>0.64700000000000002</v>
      </c>
      <c r="AW2511" s="72">
        <v>47.173000000000002</v>
      </c>
      <c r="AX2511" s="12">
        <v>503.52100000000002</v>
      </c>
      <c r="AY2511" s="72">
        <v>4.2409999999999997</v>
      </c>
      <c r="AZ2511" s="72">
        <v>17.114000000000001</v>
      </c>
      <c r="BA2511" s="12">
        <v>580.28800000000001</v>
      </c>
      <c r="BB2511" s="72">
        <v>4.8869999999999996</v>
      </c>
      <c r="BC2511" s="72">
        <v>14.750999999999999</v>
      </c>
      <c r="BD2511" s="12">
        <v>208.07900000000001</v>
      </c>
      <c r="BE2511" s="72">
        <v>1.752</v>
      </c>
      <c r="BF2511" s="72">
        <v>20.12</v>
      </c>
      <c r="BG2511" s="12">
        <v>788.36699999999996</v>
      </c>
      <c r="BH2511" s="72">
        <v>6.64</v>
      </c>
      <c r="BI2511" s="72">
        <v>10.132999999999999</v>
      </c>
      <c r="BJ2511" s="12">
        <v>1632.998</v>
      </c>
      <c r="BK2511" s="72">
        <v>13.753</v>
      </c>
      <c r="BL2511" s="72">
        <v>6.2430000000000003</v>
      </c>
      <c r="BM2511" s="12">
        <v>1135.5360000000001</v>
      </c>
      <c r="BN2511" s="72">
        <v>9.5630000000000006</v>
      </c>
      <c r="BO2511" s="72">
        <v>5.444</v>
      </c>
      <c r="BP2511" s="12">
        <v>2768.5349999999999</v>
      </c>
      <c r="BQ2511" s="72">
        <v>23.315999999999999</v>
      </c>
      <c r="BR2511" s="72">
        <v>3.4529999999999998</v>
      </c>
      <c r="BS2511" s="12">
        <v>3630.3009999999999</v>
      </c>
      <c r="BT2511" s="72">
        <v>30.574000000000002</v>
      </c>
      <c r="BU2511" s="72">
        <v>2.093</v>
      </c>
      <c r="BV2511" s="12">
        <v>11873.716</v>
      </c>
      <c r="BW2511" s="72">
        <v>100</v>
      </c>
      <c r="BX2511" s="72">
        <v>1.212</v>
      </c>
      <c r="BY2511" s="13"/>
      <c r="BZ2511" s="13"/>
    </row>
    <row r="2512" spans="1:78" ht="12.75" customHeight="1">
      <c r="A2512" s="122" t="s">
        <v>65</v>
      </c>
      <c r="B2512" s="71" t="s">
        <v>80</v>
      </c>
      <c r="C2512" s="71" t="s">
        <v>26</v>
      </c>
      <c r="D2512" s="34">
        <v>42156</v>
      </c>
      <c r="E2512" s="12">
        <v>5329.9759999999997</v>
      </c>
      <c r="F2512" s="72">
        <v>45.677</v>
      </c>
      <c r="G2512" s="72">
        <v>2.04</v>
      </c>
      <c r="H2512" s="12">
        <v>326.09199999999998</v>
      </c>
      <c r="I2512" s="72">
        <v>2.7949999999999999</v>
      </c>
      <c r="J2512" s="72">
        <v>15.757</v>
      </c>
      <c r="K2512" s="12">
        <v>286.02300000000002</v>
      </c>
      <c r="L2512" s="72">
        <v>2.4510000000000001</v>
      </c>
      <c r="M2512" s="72">
        <v>15.563000000000001</v>
      </c>
      <c r="N2512" s="12">
        <v>612.11500000000001</v>
      </c>
      <c r="O2512" s="72">
        <v>5.2460000000000004</v>
      </c>
      <c r="P2512" s="72">
        <v>9.2309999999999999</v>
      </c>
      <c r="Q2512" s="12">
        <v>27.346</v>
      </c>
      <c r="R2512" s="72">
        <v>0.23400000000000001</v>
      </c>
      <c r="S2512" s="72">
        <v>86.518000000000001</v>
      </c>
      <c r="T2512" s="12">
        <v>639.46100000000001</v>
      </c>
      <c r="U2512" s="72">
        <v>5.48</v>
      </c>
      <c r="V2512" s="72">
        <v>9.8119999999999994</v>
      </c>
      <c r="W2512" s="12">
        <v>1707.979</v>
      </c>
      <c r="X2512" s="72">
        <v>14.637</v>
      </c>
      <c r="Y2512" s="72">
        <v>4.8970000000000002</v>
      </c>
      <c r="Z2512" s="12">
        <v>2347.44</v>
      </c>
      <c r="AA2512" s="72">
        <v>20.117000000000001</v>
      </c>
      <c r="AB2512" s="72">
        <v>3.423</v>
      </c>
      <c r="AC2512" s="12">
        <v>7677.4160000000002</v>
      </c>
      <c r="AD2512" s="72">
        <v>65.795000000000002</v>
      </c>
      <c r="AE2512" s="72">
        <v>2.0470000000000002</v>
      </c>
      <c r="AF2512" s="12">
        <v>8.0510000000000002</v>
      </c>
      <c r="AG2512" s="72">
        <v>6.9000000000000006E-2</v>
      </c>
      <c r="AH2512" s="72">
        <v>97.507000000000005</v>
      </c>
      <c r="AI2512" s="12">
        <v>409.79599999999999</v>
      </c>
      <c r="AJ2512" s="72">
        <v>3.512</v>
      </c>
      <c r="AK2512" s="72">
        <v>12.151999999999999</v>
      </c>
      <c r="AL2512" s="12">
        <v>417.84699999999998</v>
      </c>
      <c r="AM2512" s="72">
        <v>3.581</v>
      </c>
      <c r="AN2512" s="72">
        <v>12.048</v>
      </c>
      <c r="AO2512" s="12">
        <v>8095.2629999999999</v>
      </c>
      <c r="AP2512" s="72">
        <v>69.375</v>
      </c>
      <c r="AQ2512" s="72">
        <v>2.121</v>
      </c>
      <c r="AR2512" s="12">
        <v>25.373000000000001</v>
      </c>
      <c r="AS2512" s="72">
        <v>0.217</v>
      </c>
      <c r="AT2512" s="72">
        <v>47.68</v>
      </c>
      <c r="AU2512" s="12">
        <v>29.809000000000001</v>
      </c>
      <c r="AV2512" s="72">
        <v>0.255</v>
      </c>
      <c r="AW2512" s="72">
        <v>38.47</v>
      </c>
      <c r="AX2512" s="12">
        <v>520.39400000000001</v>
      </c>
      <c r="AY2512" s="72">
        <v>4.46</v>
      </c>
      <c r="AZ2512" s="72">
        <v>13.071999999999999</v>
      </c>
      <c r="BA2512" s="12">
        <v>550.202</v>
      </c>
      <c r="BB2512" s="72">
        <v>4.7149999999999999</v>
      </c>
      <c r="BC2512" s="72">
        <v>12.794</v>
      </c>
      <c r="BD2512" s="12">
        <v>253.333</v>
      </c>
      <c r="BE2512" s="72">
        <v>2.1709999999999998</v>
      </c>
      <c r="BF2512" s="72">
        <v>18.524999999999999</v>
      </c>
      <c r="BG2512" s="12">
        <v>803.53499999999997</v>
      </c>
      <c r="BH2512" s="72">
        <v>6.8860000000000001</v>
      </c>
      <c r="BI2512" s="72">
        <v>10.746</v>
      </c>
      <c r="BJ2512" s="12">
        <v>1608.4490000000001</v>
      </c>
      <c r="BK2512" s="72">
        <v>13.784000000000001</v>
      </c>
      <c r="BL2512" s="72">
        <v>6.883</v>
      </c>
      <c r="BM2512" s="12">
        <v>1136.1569999999999</v>
      </c>
      <c r="BN2512" s="72">
        <v>9.7370000000000001</v>
      </c>
      <c r="BO2512" s="72">
        <v>6.5529999999999999</v>
      </c>
      <c r="BP2512" s="12">
        <v>2744.6060000000002</v>
      </c>
      <c r="BQ2512" s="72">
        <v>23.521000000000001</v>
      </c>
      <c r="BR2512" s="72">
        <v>4.415</v>
      </c>
      <c r="BS2512" s="12">
        <v>3573.5149999999999</v>
      </c>
      <c r="BT2512" s="72">
        <v>30.625</v>
      </c>
      <c r="BU2512" s="72">
        <v>3.294</v>
      </c>
      <c r="BV2512" s="12">
        <v>11668.778</v>
      </c>
      <c r="BW2512" s="72">
        <v>100</v>
      </c>
      <c r="BX2512" s="72">
        <v>1.8340000000000001</v>
      </c>
      <c r="BY2512" s="13"/>
      <c r="BZ2512" s="13"/>
    </row>
    <row r="2513" spans="1:78" ht="12.75" customHeight="1">
      <c r="A2513" s="122" t="s">
        <v>65</v>
      </c>
      <c r="B2513" s="71" t="s">
        <v>80</v>
      </c>
      <c r="C2513" s="71" t="s">
        <v>26</v>
      </c>
      <c r="D2513" s="34">
        <v>42614</v>
      </c>
      <c r="E2513" s="12">
        <v>5343.8440000000001</v>
      </c>
      <c r="F2513" s="72">
        <v>44.244</v>
      </c>
      <c r="G2513" s="72">
        <v>1.887</v>
      </c>
      <c r="H2513" s="12">
        <v>389.75799999999998</v>
      </c>
      <c r="I2513" s="72">
        <v>3.2269999999999999</v>
      </c>
      <c r="J2513" s="72">
        <v>15.996</v>
      </c>
      <c r="K2513" s="12">
        <v>261.89</v>
      </c>
      <c r="L2513" s="72">
        <v>2.1680000000000001</v>
      </c>
      <c r="M2513" s="72">
        <v>17.030999999999999</v>
      </c>
      <c r="N2513" s="12">
        <v>651.64700000000005</v>
      </c>
      <c r="O2513" s="72">
        <v>5.3949999999999996</v>
      </c>
      <c r="P2513" s="72">
        <v>13.98</v>
      </c>
      <c r="Q2513" s="12">
        <v>55.405999999999999</v>
      </c>
      <c r="R2513" s="72">
        <v>0.45900000000000002</v>
      </c>
      <c r="S2513" s="72">
        <v>35.021999999999998</v>
      </c>
      <c r="T2513" s="12">
        <v>707.053</v>
      </c>
      <c r="U2513" s="72">
        <v>5.8540000000000001</v>
      </c>
      <c r="V2513" s="72">
        <v>12.422000000000001</v>
      </c>
      <c r="W2513" s="12">
        <v>1706.4359999999999</v>
      </c>
      <c r="X2513" s="72">
        <v>14.128</v>
      </c>
      <c r="Y2513" s="72">
        <v>5.2329999999999997</v>
      </c>
      <c r="Z2513" s="12">
        <v>2413.4879999999998</v>
      </c>
      <c r="AA2513" s="72">
        <v>19.981999999999999</v>
      </c>
      <c r="AB2513" s="72">
        <v>2.7050000000000001</v>
      </c>
      <c r="AC2513" s="12">
        <v>7757.3320000000003</v>
      </c>
      <c r="AD2513" s="72">
        <v>64.227000000000004</v>
      </c>
      <c r="AE2513" s="72">
        <v>1.7090000000000001</v>
      </c>
      <c r="AF2513" s="12">
        <v>12.195</v>
      </c>
      <c r="AG2513" s="72">
        <v>0.10100000000000001</v>
      </c>
      <c r="AH2513" s="72">
        <v>81.807000000000002</v>
      </c>
      <c r="AI2513" s="12">
        <v>437.286</v>
      </c>
      <c r="AJ2513" s="72">
        <v>3.62</v>
      </c>
      <c r="AK2513" s="72">
        <v>8.6950000000000003</v>
      </c>
      <c r="AL2513" s="12">
        <v>449.48099999999999</v>
      </c>
      <c r="AM2513" s="72">
        <v>3.7210000000000001</v>
      </c>
      <c r="AN2513" s="72">
        <v>8.2059999999999995</v>
      </c>
      <c r="AO2513" s="12">
        <v>8206.8130000000001</v>
      </c>
      <c r="AP2513" s="72">
        <v>67.947999999999993</v>
      </c>
      <c r="AQ2513" s="72">
        <v>1.5649999999999999</v>
      </c>
      <c r="AR2513" s="12">
        <v>59.997999999999998</v>
      </c>
      <c r="AS2513" s="72">
        <v>0.497</v>
      </c>
      <c r="AT2513" s="72">
        <v>37.024999999999999</v>
      </c>
      <c r="AU2513" s="12">
        <v>34.209000000000003</v>
      </c>
      <c r="AV2513" s="72">
        <v>0.28299999999999997</v>
      </c>
      <c r="AW2513" s="72">
        <v>43.970999999999997</v>
      </c>
      <c r="AX2513" s="12">
        <v>419.61200000000002</v>
      </c>
      <c r="AY2513" s="72">
        <v>3.4740000000000002</v>
      </c>
      <c r="AZ2513" s="72">
        <v>18.056000000000001</v>
      </c>
      <c r="BA2513" s="12">
        <v>453.82100000000003</v>
      </c>
      <c r="BB2513" s="72">
        <v>3.7570000000000001</v>
      </c>
      <c r="BC2513" s="72">
        <v>16.163</v>
      </c>
      <c r="BD2513" s="12">
        <v>301.61500000000001</v>
      </c>
      <c r="BE2513" s="72">
        <v>2.4969999999999999</v>
      </c>
      <c r="BF2513" s="72">
        <v>16.472000000000001</v>
      </c>
      <c r="BG2513" s="12">
        <v>755.43499999999995</v>
      </c>
      <c r="BH2513" s="72">
        <v>6.2549999999999999</v>
      </c>
      <c r="BI2513" s="72">
        <v>11.82</v>
      </c>
      <c r="BJ2513" s="12">
        <v>1708.6769999999999</v>
      </c>
      <c r="BK2513" s="72">
        <v>14.147</v>
      </c>
      <c r="BL2513" s="72">
        <v>4.7649999999999997</v>
      </c>
      <c r="BM2513" s="12">
        <v>1347.16</v>
      </c>
      <c r="BN2513" s="72">
        <v>11.154</v>
      </c>
      <c r="BO2513" s="72">
        <v>6.3209999999999997</v>
      </c>
      <c r="BP2513" s="12">
        <v>3055.837</v>
      </c>
      <c r="BQ2513" s="72">
        <v>25.300999999999998</v>
      </c>
      <c r="BR2513" s="72">
        <v>2.8809999999999998</v>
      </c>
      <c r="BS2513" s="12">
        <v>3871.27</v>
      </c>
      <c r="BT2513" s="72">
        <v>32.052</v>
      </c>
      <c r="BU2513" s="72">
        <v>1.8089999999999999</v>
      </c>
      <c r="BV2513" s="12">
        <v>12078.084000000001</v>
      </c>
      <c r="BW2513" s="72">
        <v>100</v>
      </c>
      <c r="BX2513" s="72">
        <v>1.2330000000000001</v>
      </c>
      <c r="BY2513" s="13"/>
      <c r="BZ2513" s="13"/>
    </row>
    <row r="2514" spans="1:78" ht="12.75" customHeight="1">
      <c r="A2514" s="122" t="s">
        <v>65</v>
      </c>
      <c r="B2514" s="71" t="s">
        <v>80</v>
      </c>
      <c r="C2514" s="71" t="s">
        <v>26</v>
      </c>
      <c r="D2514" s="34">
        <v>42705</v>
      </c>
      <c r="E2514" s="12">
        <v>5529.6319999999996</v>
      </c>
      <c r="F2514" s="72">
        <v>45.152000000000001</v>
      </c>
      <c r="G2514" s="72">
        <v>1.796</v>
      </c>
      <c r="H2514" s="12">
        <v>354.18200000000002</v>
      </c>
      <c r="I2514" s="72">
        <v>2.8919999999999999</v>
      </c>
      <c r="J2514" s="72">
        <v>16.302</v>
      </c>
      <c r="K2514" s="12">
        <v>354.35700000000003</v>
      </c>
      <c r="L2514" s="72">
        <v>2.8940000000000001</v>
      </c>
      <c r="M2514" s="72">
        <v>17.039000000000001</v>
      </c>
      <c r="N2514" s="12">
        <v>708.53899999999999</v>
      </c>
      <c r="O2514" s="72">
        <v>5.7859999999999996</v>
      </c>
      <c r="P2514" s="72">
        <v>10.784000000000001</v>
      </c>
      <c r="Q2514" s="12">
        <v>37.741</v>
      </c>
      <c r="R2514" s="72">
        <v>0.308</v>
      </c>
      <c r="S2514" s="72">
        <v>47.808</v>
      </c>
      <c r="T2514" s="12">
        <v>746.28099999999995</v>
      </c>
      <c r="U2514" s="72">
        <v>6.0940000000000003</v>
      </c>
      <c r="V2514" s="72">
        <v>10.422000000000001</v>
      </c>
      <c r="W2514" s="12">
        <v>1616.367</v>
      </c>
      <c r="X2514" s="72">
        <v>13.199</v>
      </c>
      <c r="Y2514" s="72">
        <v>4.7389999999999999</v>
      </c>
      <c r="Z2514" s="12">
        <v>2362.6480000000001</v>
      </c>
      <c r="AA2514" s="72">
        <v>19.292000000000002</v>
      </c>
      <c r="AB2514" s="72">
        <v>3.0550000000000002</v>
      </c>
      <c r="AC2514" s="12">
        <v>7892.2790000000005</v>
      </c>
      <c r="AD2514" s="72">
        <v>64.444999999999993</v>
      </c>
      <c r="AE2514" s="72">
        <v>1.373</v>
      </c>
      <c r="AF2514" s="12">
        <v>16.228000000000002</v>
      </c>
      <c r="AG2514" s="72">
        <v>0.13300000000000001</v>
      </c>
      <c r="AH2514" s="72">
        <v>59.811999999999998</v>
      </c>
      <c r="AI2514" s="12">
        <v>445.262</v>
      </c>
      <c r="AJ2514" s="72">
        <v>3.6360000000000001</v>
      </c>
      <c r="AK2514" s="72">
        <v>6.6020000000000003</v>
      </c>
      <c r="AL2514" s="12">
        <v>461.48899999999998</v>
      </c>
      <c r="AM2514" s="72">
        <v>3.7679999999999998</v>
      </c>
      <c r="AN2514" s="72">
        <v>5.8479999999999999</v>
      </c>
      <c r="AO2514" s="12">
        <v>8353.7690000000002</v>
      </c>
      <c r="AP2514" s="72">
        <v>68.212999999999994</v>
      </c>
      <c r="AQ2514" s="72">
        <v>1.3240000000000001</v>
      </c>
      <c r="AR2514" s="12">
        <v>69.058000000000007</v>
      </c>
      <c r="AS2514" s="72">
        <v>0.56399999999999995</v>
      </c>
      <c r="AT2514" s="72">
        <v>47.462000000000003</v>
      </c>
      <c r="AU2514" s="12">
        <v>24.876999999999999</v>
      </c>
      <c r="AV2514" s="72">
        <v>0.20300000000000001</v>
      </c>
      <c r="AW2514" s="72">
        <v>53.470999999999997</v>
      </c>
      <c r="AX2514" s="12">
        <v>439.06700000000001</v>
      </c>
      <c r="AY2514" s="72">
        <v>3.585</v>
      </c>
      <c r="AZ2514" s="72">
        <v>18.155999999999999</v>
      </c>
      <c r="BA2514" s="12">
        <v>463.94400000000002</v>
      </c>
      <c r="BB2514" s="72">
        <v>3.7879999999999998</v>
      </c>
      <c r="BC2514" s="72">
        <v>16.489999999999998</v>
      </c>
      <c r="BD2514" s="12">
        <v>237.173</v>
      </c>
      <c r="BE2514" s="72">
        <v>1.9370000000000001</v>
      </c>
      <c r="BF2514" s="72">
        <v>18.919</v>
      </c>
      <c r="BG2514" s="12">
        <v>701.11699999999996</v>
      </c>
      <c r="BH2514" s="72">
        <v>5.7249999999999996</v>
      </c>
      <c r="BI2514" s="72">
        <v>10.613</v>
      </c>
      <c r="BJ2514" s="12">
        <v>1547.3979999999999</v>
      </c>
      <c r="BK2514" s="72">
        <v>12.635</v>
      </c>
      <c r="BL2514" s="72">
        <v>6.7619999999999996</v>
      </c>
      <c r="BM2514" s="12">
        <v>1575.2460000000001</v>
      </c>
      <c r="BN2514" s="72">
        <v>12.863</v>
      </c>
      <c r="BO2514" s="72">
        <v>6.9109999999999996</v>
      </c>
      <c r="BP2514" s="12">
        <v>3122.6439999999998</v>
      </c>
      <c r="BQ2514" s="72">
        <v>25.498000000000001</v>
      </c>
      <c r="BR2514" s="72">
        <v>3.8290000000000002</v>
      </c>
      <c r="BS2514" s="12">
        <v>3892.819</v>
      </c>
      <c r="BT2514" s="72">
        <v>31.786999999999999</v>
      </c>
      <c r="BU2514" s="72">
        <v>3.2810000000000001</v>
      </c>
      <c r="BV2514" s="12">
        <v>12246.588</v>
      </c>
      <c r="BW2514" s="72">
        <v>100</v>
      </c>
      <c r="BX2514" s="72">
        <v>1.264</v>
      </c>
      <c r="BY2514" s="13"/>
      <c r="BZ2514" s="13"/>
    </row>
    <row r="2515" spans="1:78" ht="12.75" customHeight="1">
      <c r="A2515" s="122" t="s">
        <v>65</v>
      </c>
      <c r="B2515" s="71" t="s">
        <v>80</v>
      </c>
      <c r="C2515" s="71" t="s">
        <v>26</v>
      </c>
      <c r="D2515" s="34">
        <v>42795</v>
      </c>
      <c r="E2515" s="12">
        <v>5159.0039999999999</v>
      </c>
      <c r="F2515" s="72">
        <v>43.015999999999998</v>
      </c>
      <c r="G2515" s="72">
        <v>2.286</v>
      </c>
      <c r="H2515" s="12">
        <v>506.15199999999999</v>
      </c>
      <c r="I2515" s="72">
        <v>4.22</v>
      </c>
      <c r="J2515" s="72">
        <v>12.661</v>
      </c>
      <c r="K2515" s="12">
        <v>290.49299999999999</v>
      </c>
      <c r="L2515" s="72">
        <v>2.4220000000000002</v>
      </c>
      <c r="M2515" s="72">
        <v>19.369</v>
      </c>
      <c r="N2515" s="12">
        <v>796.64400000000001</v>
      </c>
      <c r="O2515" s="72">
        <v>6.6420000000000003</v>
      </c>
      <c r="P2515" s="72">
        <v>8.7140000000000004</v>
      </c>
      <c r="Q2515" s="12">
        <v>19.555</v>
      </c>
      <c r="R2515" s="72">
        <v>0.16300000000000001</v>
      </c>
      <c r="S2515" s="72">
        <v>54.314</v>
      </c>
      <c r="T2515" s="12">
        <v>816.19899999999996</v>
      </c>
      <c r="U2515" s="72">
        <v>6.8049999999999997</v>
      </c>
      <c r="V2515" s="72">
        <v>8.4450000000000003</v>
      </c>
      <c r="W2515" s="12">
        <v>1681.3040000000001</v>
      </c>
      <c r="X2515" s="72">
        <v>14.019</v>
      </c>
      <c r="Y2515" s="72">
        <v>5.1989999999999998</v>
      </c>
      <c r="Z2515" s="12">
        <v>2497.5030000000002</v>
      </c>
      <c r="AA2515" s="72">
        <v>20.824000000000002</v>
      </c>
      <c r="AB2515" s="72">
        <v>3.9569999999999999</v>
      </c>
      <c r="AC2515" s="12">
        <v>7656.5069999999996</v>
      </c>
      <c r="AD2515" s="72">
        <v>63.84</v>
      </c>
      <c r="AE2515" s="72">
        <v>1.506</v>
      </c>
      <c r="AF2515" s="12">
        <v>15.879</v>
      </c>
      <c r="AG2515" s="72">
        <v>0.13200000000000001</v>
      </c>
      <c r="AH2515" s="72">
        <v>76.334999999999994</v>
      </c>
      <c r="AI2515" s="12">
        <v>541.48900000000003</v>
      </c>
      <c r="AJ2515" s="72">
        <v>4.5149999999999997</v>
      </c>
      <c r="AK2515" s="72">
        <v>6.2869999999999999</v>
      </c>
      <c r="AL2515" s="12">
        <v>557.36800000000005</v>
      </c>
      <c r="AM2515" s="72">
        <v>4.6470000000000002</v>
      </c>
      <c r="AN2515" s="72">
        <v>6.4509999999999996</v>
      </c>
      <c r="AO2515" s="12">
        <v>8213.875</v>
      </c>
      <c r="AP2515" s="72">
        <v>68.486999999999995</v>
      </c>
      <c r="AQ2515" s="72">
        <v>1.411</v>
      </c>
      <c r="AR2515" s="12">
        <v>64.537000000000006</v>
      </c>
      <c r="AS2515" s="72">
        <v>0.53800000000000003</v>
      </c>
      <c r="AT2515" s="72">
        <v>30.539000000000001</v>
      </c>
      <c r="AU2515" s="12">
        <v>0</v>
      </c>
      <c r="AV2515" s="72">
        <v>0</v>
      </c>
      <c r="AW2515" s="72">
        <v>0</v>
      </c>
      <c r="AX2515" s="12">
        <v>466.98</v>
      </c>
      <c r="AY2515" s="72">
        <v>3.8940000000000001</v>
      </c>
      <c r="AZ2515" s="72">
        <v>9.4890000000000008</v>
      </c>
      <c r="BA2515" s="12">
        <v>466.98</v>
      </c>
      <c r="BB2515" s="72">
        <v>3.8940000000000001</v>
      </c>
      <c r="BC2515" s="72">
        <v>9.4890000000000008</v>
      </c>
      <c r="BD2515" s="12">
        <v>266.42200000000003</v>
      </c>
      <c r="BE2515" s="72">
        <v>2.2210000000000001</v>
      </c>
      <c r="BF2515" s="72">
        <v>22.123999999999999</v>
      </c>
      <c r="BG2515" s="12">
        <v>733.40200000000004</v>
      </c>
      <c r="BH2515" s="72">
        <v>6.1150000000000002</v>
      </c>
      <c r="BI2515" s="72">
        <v>9.5229999999999997</v>
      </c>
      <c r="BJ2515" s="12">
        <v>1618.501</v>
      </c>
      <c r="BK2515" s="72">
        <v>13.494999999999999</v>
      </c>
      <c r="BL2515" s="72">
        <v>6.8390000000000004</v>
      </c>
      <c r="BM2515" s="12">
        <v>1363.029</v>
      </c>
      <c r="BN2515" s="72">
        <v>11.365</v>
      </c>
      <c r="BO2515" s="72">
        <v>6.6029999999999998</v>
      </c>
      <c r="BP2515" s="12">
        <v>2981.53</v>
      </c>
      <c r="BQ2515" s="72">
        <v>24.86</v>
      </c>
      <c r="BR2515" s="72">
        <v>3.004</v>
      </c>
      <c r="BS2515" s="12">
        <v>3779.4690000000001</v>
      </c>
      <c r="BT2515" s="72">
        <v>31.513000000000002</v>
      </c>
      <c r="BU2515" s="72">
        <v>2.4500000000000002</v>
      </c>
      <c r="BV2515" s="12">
        <v>11993.343999999999</v>
      </c>
      <c r="BW2515" s="72">
        <v>100</v>
      </c>
      <c r="BX2515" s="72">
        <v>1.248</v>
      </c>
      <c r="BY2515" s="13"/>
      <c r="BZ2515" s="13"/>
    </row>
    <row r="2516" spans="1:78" ht="12.75" customHeight="1">
      <c r="A2516" s="122" t="s">
        <v>65</v>
      </c>
      <c r="B2516" s="71" t="s">
        <v>80</v>
      </c>
      <c r="C2516" s="71" t="s">
        <v>26</v>
      </c>
      <c r="D2516" s="34">
        <v>42887</v>
      </c>
      <c r="E2516" s="12">
        <v>5549.0680000000002</v>
      </c>
      <c r="F2516" s="72">
        <v>44.92</v>
      </c>
      <c r="G2516" s="72">
        <v>1.764</v>
      </c>
      <c r="H2516" s="12">
        <v>377.98700000000002</v>
      </c>
      <c r="I2516" s="72">
        <v>3.06</v>
      </c>
      <c r="J2516" s="72">
        <v>18.870999999999999</v>
      </c>
      <c r="K2516" s="12">
        <v>338.06200000000001</v>
      </c>
      <c r="L2516" s="72">
        <v>2.7370000000000001</v>
      </c>
      <c r="M2516" s="72">
        <v>18.117000000000001</v>
      </c>
      <c r="N2516" s="12">
        <v>716.05</v>
      </c>
      <c r="O2516" s="72">
        <v>5.7969999999999997</v>
      </c>
      <c r="P2516" s="72">
        <v>10.058999999999999</v>
      </c>
      <c r="Q2516" s="12">
        <v>30.161000000000001</v>
      </c>
      <c r="R2516" s="72">
        <v>0.24399999999999999</v>
      </c>
      <c r="S2516" s="72">
        <v>46.426000000000002</v>
      </c>
      <c r="T2516" s="12">
        <v>746.21100000000001</v>
      </c>
      <c r="U2516" s="72">
        <v>6.0410000000000004</v>
      </c>
      <c r="V2516" s="72">
        <v>9.9079999999999995</v>
      </c>
      <c r="W2516" s="12">
        <v>1693.4749999999999</v>
      </c>
      <c r="X2516" s="72">
        <v>13.709</v>
      </c>
      <c r="Y2516" s="72">
        <v>4.6909999999999998</v>
      </c>
      <c r="Z2516" s="12">
        <v>2439.6860000000001</v>
      </c>
      <c r="AA2516" s="72">
        <v>19.75</v>
      </c>
      <c r="AB2516" s="72">
        <v>2.9140000000000001</v>
      </c>
      <c r="AC2516" s="12">
        <v>7988.7539999999999</v>
      </c>
      <c r="AD2516" s="72">
        <v>64.67</v>
      </c>
      <c r="AE2516" s="72">
        <v>1.413</v>
      </c>
      <c r="AF2516" s="12">
        <v>8.6910000000000007</v>
      </c>
      <c r="AG2516" s="72">
        <v>7.0000000000000007E-2</v>
      </c>
      <c r="AH2516" s="72">
        <v>75.488</v>
      </c>
      <c r="AI2516" s="12">
        <v>440.42899999999997</v>
      </c>
      <c r="AJ2516" s="72">
        <v>3.5649999999999999</v>
      </c>
      <c r="AK2516" s="72">
        <v>6.0149999999999997</v>
      </c>
      <c r="AL2516" s="12">
        <v>449.12</v>
      </c>
      <c r="AM2516" s="72">
        <v>3.6360000000000001</v>
      </c>
      <c r="AN2516" s="72">
        <v>6.0490000000000004</v>
      </c>
      <c r="AO2516" s="12">
        <v>8437.8739999999998</v>
      </c>
      <c r="AP2516" s="72">
        <v>68.305999999999997</v>
      </c>
      <c r="AQ2516" s="72">
        <v>1.3089999999999999</v>
      </c>
      <c r="AR2516" s="12">
        <v>43.604999999999997</v>
      </c>
      <c r="AS2516" s="72">
        <v>0.35299999999999998</v>
      </c>
      <c r="AT2516" s="72">
        <v>45.969000000000001</v>
      </c>
      <c r="AU2516" s="12">
        <v>7.6429999999999998</v>
      </c>
      <c r="AV2516" s="72">
        <v>6.2E-2</v>
      </c>
      <c r="AW2516" s="72">
        <v>75.367999999999995</v>
      </c>
      <c r="AX2516" s="12">
        <v>354.15499999999997</v>
      </c>
      <c r="AY2516" s="72">
        <v>2.867</v>
      </c>
      <c r="AZ2516" s="72">
        <v>13.416</v>
      </c>
      <c r="BA2516" s="12">
        <v>361.798</v>
      </c>
      <c r="BB2516" s="72">
        <v>2.9289999999999998</v>
      </c>
      <c r="BC2516" s="72">
        <v>13.188000000000001</v>
      </c>
      <c r="BD2516" s="12">
        <v>224.869</v>
      </c>
      <c r="BE2516" s="72">
        <v>1.82</v>
      </c>
      <c r="BF2516" s="72">
        <v>20.094000000000001</v>
      </c>
      <c r="BG2516" s="12">
        <v>586.66700000000003</v>
      </c>
      <c r="BH2516" s="72">
        <v>4.7489999999999997</v>
      </c>
      <c r="BI2516" s="72">
        <v>8.9329999999999998</v>
      </c>
      <c r="BJ2516" s="12">
        <v>1751.8409999999999</v>
      </c>
      <c r="BK2516" s="72">
        <v>14.180999999999999</v>
      </c>
      <c r="BL2516" s="72">
        <v>5.5279999999999996</v>
      </c>
      <c r="BM2516" s="12">
        <v>1533.1279999999999</v>
      </c>
      <c r="BN2516" s="72">
        <v>12.411</v>
      </c>
      <c r="BO2516" s="72">
        <v>5.0430000000000001</v>
      </c>
      <c r="BP2516" s="12">
        <v>3284.9690000000001</v>
      </c>
      <c r="BQ2516" s="72">
        <v>26.591999999999999</v>
      </c>
      <c r="BR2516" s="72">
        <v>2.9590000000000001</v>
      </c>
      <c r="BS2516" s="12">
        <v>3915.24</v>
      </c>
      <c r="BT2516" s="72">
        <v>31.693999999999999</v>
      </c>
      <c r="BU2516" s="72">
        <v>2.4409999999999998</v>
      </c>
      <c r="BV2516" s="12">
        <v>12353.115</v>
      </c>
      <c r="BW2516" s="72">
        <v>100</v>
      </c>
      <c r="BX2516" s="72">
        <v>1.2130000000000001</v>
      </c>
      <c r="BY2516" s="13"/>
      <c r="BZ2516" s="13"/>
    </row>
    <row r="2517" spans="1:78" ht="12.75" customHeight="1">
      <c r="A2517" s="122" t="s">
        <v>65</v>
      </c>
      <c r="B2517" s="71" t="s">
        <v>80</v>
      </c>
      <c r="C2517" s="71" t="s">
        <v>26</v>
      </c>
      <c r="D2517" s="34">
        <v>43344</v>
      </c>
      <c r="E2517" s="12">
        <v>5630.1360000000004</v>
      </c>
      <c r="F2517" s="72">
        <v>44.533000000000001</v>
      </c>
      <c r="G2517" s="72">
        <v>1.9470000000000001</v>
      </c>
      <c r="H2517" s="12">
        <v>407.06099999999998</v>
      </c>
      <c r="I2517" s="72">
        <v>3.22</v>
      </c>
      <c r="J2517" s="72">
        <v>15.109</v>
      </c>
      <c r="K2517" s="12">
        <v>365.48</v>
      </c>
      <c r="L2517" s="72">
        <v>2.891</v>
      </c>
      <c r="M2517" s="72">
        <v>10.667999999999999</v>
      </c>
      <c r="N2517" s="12">
        <v>772.54100000000005</v>
      </c>
      <c r="O2517" s="72">
        <v>6.1109999999999998</v>
      </c>
      <c r="P2517" s="72">
        <v>10.468</v>
      </c>
      <c r="Q2517" s="12">
        <v>26.713000000000001</v>
      </c>
      <c r="R2517" s="72">
        <v>0.21099999999999999</v>
      </c>
      <c r="S2517" s="72">
        <v>61.968000000000004</v>
      </c>
      <c r="T2517" s="12">
        <v>799.25400000000002</v>
      </c>
      <c r="U2517" s="72">
        <v>6.3220000000000001</v>
      </c>
      <c r="V2517" s="72">
        <v>11.135999999999999</v>
      </c>
      <c r="W2517" s="12">
        <v>1772.5730000000001</v>
      </c>
      <c r="X2517" s="72">
        <v>14.021000000000001</v>
      </c>
      <c r="Y2517" s="72">
        <v>5.0789999999999997</v>
      </c>
      <c r="Z2517" s="12">
        <v>2571.828</v>
      </c>
      <c r="AA2517" s="72">
        <v>20.343</v>
      </c>
      <c r="AB2517" s="72">
        <v>2.831</v>
      </c>
      <c r="AC2517" s="12">
        <v>8201.9639999999999</v>
      </c>
      <c r="AD2517" s="72">
        <v>64.876000000000005</v>
      </c>
      <c r="AE2517" s="72">
        <v>1.56</v>
      </c>
      <c r="AF2517" s="12">
        <v>1.2849999999999999</v>
      </c>
      <c r="AG2517" s="72">
        <v>0.01</v>
      </c>
      <c r="AH2517" s="72">
        <v>107.16200000000001</v>
      </c>
      <c r="AI2517" s="12">
        <v>414.154</v>
      </c>
      <c r="AJ2517" s="72">
        <v>3.2759999999999998</v>
      </c>
      <c r="AK2517" s="72">
        <v>7.1449999999999996</v>
      </c>
      <c r="AL2517" s="12">
        <v>415.43900000000002</v>
      </c>
      <c r="AM2517" s="72">
        <v>3.286</v>
      </c>
      <c r="AN2517" s="72">
        <v>7.1219999999999999</v>
      </c>
      <c r="AO2517" s="12">
        <v>8617.4030000000002</v>
      </c>
      <c r="AP2517" s="72">
        <v>68.162000000000006</v>
      </c>
      <c r="AQ2517" s="72">
        <v>1.5980000000000001</v>
      </c>
      <c r="AR2517" s="12">
        <v>45.296999999999997</v>
      </c>
      <c r="AS2517" s="72">
        <v>0.35799999999999998</v>
      </c>
      <c r="AT2517" s="72">
        <v>39.268000000000001</v>
      </c>
      <c r="AU2517" s="12">
        <v>50.689</v>
      </c>
      <c r="AV2517" s="72">
        <v>0.40100000000000002</v>
      </c>
      <c r="AW2517" s="72">
        <v>61.125999999999998</v>
      </c>
      <c r="AX2517" s="12">
        <v>422.08800000000002</v>
      </c>
      <c r="AY2517" s="72">
        <v>3.339</v>
      </c>
      <c r="AZ2517" s="72">
        <v>15.175000000000001</v>
      </c>
      <c r="BA2517" s="12">
        <v>472.77699999999999</v>
      </c>
      <c r="BB2517" s="72">
        <v>3.74</v>
      </c>
      <c r="BC2517" s="72">
        <v>14.913</v>
      </c>
      <c r="BD2517" s="12">
        <v>268.46100000000001</v>
      </c>
      <c r="BE2517" s="72">
        <v>2.1230000000000002</v>
      </c>
      <c r="BF2517" s="72">
        <v>14.013999999999999</v>
      </c>
      <c r="BG2517" s="12">
        <v>741.23699999999997</v>
      </c>
      <c r="BH2517" s="72">
        <v>5.8630000000000004</v>
      </c>
      <c r="BI2517" s="72">
        <v>11.46</v>
      </c>
      <c r="BJ2517" s="12">
        <v>1735.5840000000001</v>
      </c>
      <c r="BK2517" s="72">
        <v>13.728</v>
      </c>
      <c r="BL2517" s="72">
        <v>4.95</v>
      </c>
      <c r="BM2517" s="12">
        <v>1503.0350000000001</v>
      </c>
      <c r="BN2517" s="72">
        <v>11.888999999999999</v>
      </c>
      <c r="BO2517" s="72">
        <v>6.556</v>
      </c>
      <c r="BP2517" s="12">
        <v>3238.6190000000001</v>
      </c>
      <c r="BQ2517" s="72">
        <v>25.617000000000001</v>
      </c>
      <c r="BR2517" s="72">
        <v>3.641</v>
      </c>
      <c r="BS2517" s="12">
        <v>4025.154</v>
      </c>
      <c r="BT2517" s="72">
        <v>31.838000000000001</v>
      </c>
      <c r="BU2517" s="72">
        <v>2.8260000000000001</v>
      </c>
      <c r="BV2517" s="12">
        <v>12642.557000000001</v>
      </c>
      <c r="BW2517" s="72">
        <v>100</v>
      </c>
      <c r="BX2517" s="72">
        <v>1.2569999999999999</v>
      </c>
      <c r="BY2517" s="13"/>
      <c r="BZ2517" s="13"/>
    </row>
    <row r="2518" spans="1:78" ht="12.75" customHeight="1">
      <c r="A2518" s="122" t="s">
        <v>65</v>
      </c>
      <c r="B2518" s="71" t="s">
        <v>80</v>
      </c>
      <c r="C2518" s="71" t="s">
        <v>26</v>
      </c>
      <c r="D2518" s="34">
        <v>43435</v>
      </c>
      <c r="E2518" s="12">
        <v>5503.7240000000002</v>
      </c>
      <c r="F2518" s="72">
        <v>43.927</v>
      </c>
      <c r="G2518" s="72">
        <v>1.76</v>
      </c>
      <c r="H2518" s="12">
        <v>417.24200000000002</v>
      </c>
      <c r="I2518" s="72">
        <v>3.33</v>
      </c>
      <c r="J2518" s="72">
        <v>18.571999999999999</v>
      </c>
      <c r="K2518" s="12">
        <v>339.767</v>
      </c>
      <c r="L2518" s="72">
        <v>2.7120000000000002</v>
      </c>
      <c r="M2518" s="72">
        <v>15.456</v>
      </c>
      <c r="N2518" s="12">
        <v>757.01</v>
      </c>
      <c r="O2518" s="72">
        <v>6.0419999999999998</v>
      </c>
      <c r="P2518" s="72">
        <v>11.188000000000001</v>
      </c>
      <c r="Q2518" s="12">
        <v>21.927</v>
      </c>
      <c r="R2518" s="72">
        <v>0.17499999999999999</v>
      </c>
      <c r="S2518" s="72">
        <v>61.393999999999998</v>
      </c>
      <c r="T2518" s="12">
        <v>778.93600000000004</v>
      </c>
      <c r="U2518" s="72">
        <v>6.2169999999999996</v>
      </c>
      <c r="V2518" s="72">
        <v>10.782</v>
      </c>
      <c r="W2518" s="12">
        <v>1903.2670000000001</v>
      </c>
      <c r="X2518" s="72">
        <v>15.19</v>
      </c>
      <c r="Y2518" s="72">
        <v>4.18</v>
      </c>
      <c r="Z2518" s="12">
        <v>2682.203</v>
      </c>
      <c r="AA2518" s="72">
        <v>21.407</v>
      </c>
      <c r="AB2518" s="72">
        <v>2.8479999999999999</v>
      </c>
      <c r="AC2518" s="12">
        <v>8185.9269999999997</v>
      </c>
      <c r="AD2518" s="72">
        <v>65.334000000000003</v>
      </c>
      <c r="AE2518" s="72">
        <v>1.4550000000000001</v>
      </c>
      <c r="AF2518" s="12">
        <v>9.9700000000000006</v>
      </c>
      <c r="AG2518" s="72">
        <v>0.08</v>
      </c>
      <c r="AH2518" s="72">
        <v>75.975999999999999</v>
      </c>
      <c r="AI2518" s="12">
        <v>381.58499999999998</v>
      </c>
      <c r="AJ2518" s="72">
        <v>3.0459999999999998</v>
      </c>
      <c r="AK2518" s="72">
        <v>7.077</v>
      </c>
      <c r="AL2518" s="12">
        <v>391.55399999999997</v>
      </c>
      <c r="AM2518" s="72">
        <v>3.125</v>
      </c>
      <c r="AN2518" s="72">
        <v>7.2789999999999999</v>
      </c>
      <c r="AO2518" s="12">
        <v>8577.482</v>
      </c>
      <c r="AP2518" s="72">
        <v>68.459000000000003</v>
      </c>
      <c r="AQ2518" s="72">
        <v>1.49</v>
      </c>
      <c r="AR2518" s="12">
        <v>47.137999999999998</v>
      </c>
      <c r="AS2518" s="72">
        <v>0.376</v>
      </c>
      <c r="AT2518" s="72">
        <v>36.965000000000003</v>
      </c>
      <c r="AU2518" s="12">
        <v>31.724</v>
      </c>
      <c r="AV2518" s="72">
        <v>0.253</v>
      </c>
      <c r="AW2518" s="72">
        <v>72.89</v>
      </c>
      <c r="AX2518" s="12">
        <v>396.24900000000002</v>
      </c>
      <c r="AY2518" s="72">
        <v>3.1629999999999998</v>
      </c>
      <c r="AZ2518" s="72">
        <v>17.997</v>
      </c>
      <c r="BA2518" s="12">
        <v>427.97300000000001</v>
      </c>
      <c r="BB2518" s="72">
        <v>3.4159999999999999</v>
      </c>
      <c r="BC2518" s="72">
        <v>17.821000000000002</v>
      </c>
      <c r="BD2518" s="12">
        <v>231.542</v>
      </c>
      <c r="BE2518" s="72">
        <v>1.8480000000000001</v>
      </c>
      <c r="BF2518" s="72">
        <v>21.347000000000001</v>
      </c>
      <c r="BG2518" s="12">
        <v>659.51499999999999</v>
      </c>
      <c r="BH2518" s="72">
        <v>5.2640000000000002</v>
      </c>
      <c r="BI2518" s="72">
        <v>13.750999999999999</v>
      </c>
      <c r="BJ2518" s="12">
        <v>1636.819</v>
      </c>
      <c r="BK2518" s="72">
        <v>13.064</v>
      </c>
      <c r="BL2518" s="72">
        <v>6.3029999999999999</v>
      </c>
      <c r="BM2518" s="12">
        <v>1608.4269999999999</v>
      </c>
      <c r="BN2518" s="72">
        <v>12.837</v>
      </c>
      <c r="BO2518" s="72">
        <v>4.7729999999999997</v>
      </c>
      <c r="BP2518" s="12">
        <v>3245.2460000000001</v>
      </c>
      <c r="BQ2518" s="72">
        <v>25.901</v>
      </c>
      <c r="BR2518" s="72">
        <v>3.3610000000000002</v>
      </c>
      <c r="BS2518" s="12">
        <v>3951.9</v>
      </c>
      <c r="BT2518" s="72">
        <v>31.541</v>
      </c>
      <c r="BU2518" s="72">
        <v>2.4260000000000002</v>
      </c>
      <c r="BV2518" s="12">
        <v>12529.382</v>
      </c>
      <c r="BW2518" s="72">
        <v>100</v>
      </c>
      <c r="BX2518" s="72">
        <v>1.069</v>
      </c>
      <c r="BY2518" s="13"/>
      <c r="BZ2518" s="13"/>
    </row>
    <row r="2519" spans="1:78" ht="12.75" customHeight="1">
      <c r="A2519" s="122" t="s">
        <v>65</v>
      </c>
      <c r="B2519" s="71" t="s">
        <v>80</v>
      </c>
      <c r="C2519" s="71" t="s">
        <v>26</v>
      </c>
      <c r="D2519" s="34">
        <v>43525</v>
      </c>
      <c r="E2519" s="12">
        <v>5824.8459999999995</v>
      </c>
      <c r="F2519" s="72">
        <v>46.609000000000002</v>
      </c>
      <c r="G2519" s="72">
        <v>2.032</v>
      </c>
      <c r="H2519" s="12">
        <v>311.721</v>
      </c>
      <c r="I2519" s="72">
        <v>2.4940000000000002</v>
      </c>
      <c r="J2519" s="72">
        <v>17.747</v>
      </c>
      <c r="K2519" s="12">
        <v>296.27699999999999</v>
      </c>
      <c r="L2519" s="72">
        <v>2.371</v>
      </c>
      <c r="M2519" s="72">
        <v>16.599</v>
      </c>
      <c r="N2519" s="12">
        <v>625.322</v>
      </c>
      <c r="O2519" s="72">
        <v>5.0039999999999996</v>
      </c>
      <c r="P2519" s="72">
        <v>9.7880000000000003</v>
      </c>
      <c r="Q2519" s="12">
        <v>16.11</v>
      </c>
      <c r="R2519" s="72">
        <v>0.129</v>
      </c>
      <c r="S2519" s="72">
        <v>73.144000000000005</v>
      </c>
      <c r="T2519" s="12">
        <v>641.43299999999999</v>
      </c>
      <c r="U2519" s="72">
        <v>5.133</v>
      </c>
      <c r="V2519" s="72">
        <v>9.6760000000000002</v>
      </c>
      <c r="W2519" s="12">
        <v>1803.6980000000001</v>
      </c>
      <c r="X2519" s="72">
        <v>14.433</v>
      </c>
      <c r="Y2519" s="72">
        <v>5.4749999999999996</v>
      </c>
      <c r="Z2519" s="12">
        <v>2445.13</v>
      </c>
      <c r="AA2519" s="72">
        <v>19.565000000000001</v>
      </c>
      <c r="AB2519" s="72">
        <v>3.3460000000000001</v>
      </c>
      <c r="AC2519" s="12">
        <v>8269.9760000000006</v>
      </c>
      <c r="AD2519" s="72">
        <v>66.174999999999997</v>
      </c>
      <c r="AE2519" s="72">
        <v>1.9339999999999999</v>
      </c>
      <c r="AF2519" s="12">
        <v>21.056000000000001</v>
      </c>
      <c r="AG2519" s="72">
        <v>0.16800000000000001</v>
      </c>
      <c r="AH2519" s="72">
        <v>43.896000000000001</v>
      </c>
      <c r="AI2519" s="12">
        <v>443.428</v>
      </c>
      <c r="AJ2519" s="72">
        <v>3.548</v>
      </c>
      <c r="AK2519" s="72">
        <v>10.228</v>
      </c>
      <c r="AL2519" s="12">
        <v>464.48399999999998</v>
      </c>
      <c r="AM2519" s="72">
        <v>3.7170000000000001</v>
      </c>
      <c r="AN2519" s="72">
        <v>9.6430000000000007</v>
      </c>
      <c r="AO2519" s="12">
        <v>8734.4599999999991</v>
      </c>
      <c r="AP2519" s="72">
        <v>69.891999999999996</v>
      </c>
      <c r="AQ2519" s="72">
        <v>1.9339999999999999</v>
      </c>
      <c r="AR2519" s="12">
        <v>73.486000000000004</v>
      </c>
      <c r="AS2519" s="72">
        <v>0.58799999999999997</v>
      </c>
      <c r="AT2519" s="72">
        <v>40.892000000000003</v>
      </c>
      <c r="AU2519" s="12">
        <v>20.97</v>
      </c>
      <c r="AV2519" s="72">
        <v>0.16800000000000001</v>
      </c>
      <c r="AW2519" s="72">
        <v>64.341999999999999</v>
      </c>
      <c r="AX2519" s="12">
        <v>481.13499999999999</v>
      </c>
      <c r="AY2519" s="72">
        <v>3.85</v>
      </c>
      <c r="AZ2519" s="72">
        <v>12.515000000000001</v>
      </c>
      <c r="BA2519" s="12">
        <v>502.10399999999998</v>
      </c>
      <c r="BB2519" s="72">
        <v>4.0179999999999998</v>
      </c>
      <c r="BC2519" s="72">
        <v>12.282</v>
      </c>
      <c r="BD2519" s="12">
        <v>130.13</v>
      </c>
      <c r="BE2519" s="72">
        <v>1.0409999999999999</v>
      </c>
      <c r="BF2519" s="72">
        <v>25.524000000000001</v>
      </c>
      <c r="BG2519" s="12">
        <v>632.23500000000001</v>
      </c>
      <c r="BH2519" s="72">
        <v>5.0590000000000002</v>
      </c>
      <c r="BI2519" s="72">
        <v>11.183</v>
      </c>
      <c r="BJ2519" s="12">
        <v>1695.22</v>
      </c>
      <c r="BK2519" s="72">
        <v>13.565</v>
      </c>
      <c r="BL2519" s="72">
        <v>7.6230000000000002</v>
      </c>
      <c r="BM2519" s="12">
        <v>1361.758</v>
      </c>
      <c r="BN2519" s="72">
        <v>10.897</v>
      </c>
      <c r="BO2519" s="72">
        <v>9.3309999999999995</v>
      </c>
      <c r="BP2519" s="12">
        <v>3056.9780000000001</v>
      </c>
      <c r="BQ2519" s="72">
        <v>24.460999999999999</v>
      </c>
      <c r="BR2519" s="72">
        <v>3.645</v>
      </c>
      <c r="BS2519" s="12">
        <v>3762.7</v>
      </c>
      <c r="BT2519" s="72">
        <v>30.108000000000001</v>
      </c>
      <c r="BU2519" s="72">
        <v>2.6040000000000001</v>
      </c>
      <c r="BV2519" s="12">
        <v>12497.16</v>
      </c>
      <c r="BW2519" s="72">
        <v>100</v>
      </c>
      <c r="BX2519" s="72">
        <v>1.573</v>
      </c>
      <c r="BY2519" s="13"/>
      <c r="BZ2519" s="13"/>
    </row>
    <row r="2520" spans="1:78" ht="12.75" customHeight="1">
      <c r="A2520" s="122" t="s">
        <v>65</v>
      </c>
      <c r="B2520" s="71" t="s">
        <v>80</v>
      </c>
      <c r="C2520" s="71" t="s">
        <v>26</v>
      </c>
      <c r="D2520" s="34">
        <v>43617</v>
      </c>
      <c r="E2520" s="12">
        <v>5524.1379999999999</v>
      </c>
      <c r="F2520" s="72">
        <v>44.143000000000001</v>
      </c>
      <c r="G2520" s="72">
        <v>2.4830000000000001</v>
      </c>
      <c r="H2520" s="12">
        <v>335.87700000000001</v>
      </c>
      <c r="I2520" s="72">
        <v>2.6840000000000002</v>
      </c>
      <c r="J2520" s="72">
        <v>14.561999999999999</v>
      </c>
      <c r="K2520" s="12">
        <v>389.25099999999998</v>
      </c>
      <c r="L2520" s="72">
        <v>3.11</v>
      </c>
      <c r="M2520" s="72">
        <v>13.855</v>
      </c>
      <c r="N2520" s="12">
        <v>725.12800000000004</v>
      </c>
      <c r="O2520" s="72">
        <v>5.7939999999999996</v>
      </c>
      <c r="P2520" s="72">
        <v>11.561</v>
      </c>
      <c r="Q2520" s="12">
        <v>16.195</v>
      </c>
      <c r="R2520" s="72">
        <v>0.129</v>
      </c>
      <c r="S2520" s="72">
        <v>85.424999999999997</v>
      </c>
      <c r="T2520" s="12">
        <v>741.32299999999998</v>
      </c>
      <c r="U2520" s="72">
        <v>5.9240000000000004</v>
      </c>
      <c r="V2520" s="72">
        <v>11.263</v>
      </c>
      <c r="W2520" s="12">
        <v>1862.0309999999999</v>
      </c>
      <c r="X2520" s="72">
        <v>14.879</v>
      </c>
      <c r="Y2520" s="72">
        <v>5.6550000000000002</v>
      </c>
      <c r="Z2520" s="12">
        <v>2603.355</v>
      </c>
      <c r="AA2520" s="72">
        <v>20.803000000000001</v>
      </c>
      <c r="AB2520" s="72">
        <v>3.1080000000000001</v>
      </c>
      <c r="AC2520" s="12">
        <v>8127.4920000000002</v>
      </c>
      <c r="AD2520" s="72">
        <v>64.945999999999998</v>
      </c>
      <c r="AE2520" s="72">
        <v>1.8759999999999999</v>
      </c>
      <c r="AF2520" s="12">
        <v>8.9960000000000004</v>
      </c>
      <c r="AG2520" s="72">
        <v>7.1999999999999995E-2</v>
      </c>
      <c r="AH2520" s="72">
        <v>52.957000000000001</v>
      </c>
      <c r="AI2520" s="12">
        <v>451.71199999999999</v>
      </c>
      <c r="AJ2520" s="72">
        <v>3.61</v>
      </c>
      <c r="AK2520" s="72">
        <v>5.8019999999999996</v>
      </c>
      <c r="AL2520" s="12">
        <v>460.70800000000003</v>
      </c>
      <c r="AM2520" s="72">
        <v>3.681</v>
      </c>
      <c r="AN2520" s="72">
        <v>5.9009999999999998</v>
      </c>
      <c r="AO2520" s="12">
        <v>8588.2000000000007</v>
      </c>
      <c r="AP2520" s="72">
        <v>68.626999999999995</v>
      </c>
      <c r="AQ2520" s="72">
        <v>1.8109999999999999</v>
      </c>
      <c r="AR2520" s="12">
        <v>39.228999999999999</v>
      </c>
      <c r="AS2520" s="72">
        <v>0.313</v>
      </c>
      <c r="AT2520" s="72">
        <v>46.377000000000002</v>
      </c>
      <c r="AU2520" s="12">
        <v>76.113</v>
      </c>
      <c r="AV2520" s="72">
        <v>0.60799999999999998</v>
      </c>
      <c r="AW2520" s="72">
        <v>43.201000000000001</v>
      </c>
      <c r="AX2520" s="12">
        <v>334.678</v>
      </c>
      <c r="AY2520" s="72">
        <v>2.6739999999999999</v>
      </c>
      <c r="AZ2520" s="72">
        <v>14.176</v>
      </c>
      <c r="BA2520" s="12">
        <v>410.791</v>
      </c>
      <c r="BB2520" s="72">
        <v>3.2829999999999999</v>
      </c>
      <c r="BC2520" s="72">
        <v>14.382</v>
      </c>
      <c r="BD2520" s="12">
        <v>208.67</v>
      </c>
      <c r="BE2520" s="72">
        <v>1.667</v>
      </c>
      <c r="BF2520" s="72">
        <v>21.437000000000001</v>
      </c>
      <c r="BG2520" s="12">
        <v>619.46100000000001</v>
      </c>
      <c r="BH2520" s="72">
        <v>4.95</v>
      </c>
      <c r="BI2520" s="72">
        <v>11.438000000000001</v>
      </c>
      <c r="BJ2520" s="12">
        <v>1576.5350000000001</v>
      </c>
      <c r="BK2520" s="72">
        <v>12.598000000000001</v>
      </c>
      <c r="BL2520" s="72">
        <v>6.5730000000000004</v>
      </c>
      <c r="BM2520" s="12">
        <v>1690.886</v>
      </c>
      <c r="BN2520" s="72">
        <v>13.512</v>
      </c>
      <c r="BO2520" s="72">
        <v>4.202</v>
      </c>
      <c r="BP2520" s="12">
        <v>3267.422</v>
      </c>
      <c r="BQ2520" s="72">
        <v>26.109000000000002</v>
      </c>
      <c r="BR2520" s="72">
        <v>3.508</v>
      </c>
      <c r="BS2520" s="12">
        <v>3926.1120000000001</v>
      </c>
      <c r="BT2520" s="72">
        <v>31.373000000000001</v>
      </c>
      <c r="BU2520" s="72">
        <v>2.8839999999999999</v>
      </c>
      <c r="BV2520" s="12">
        <v>12514.312</v>
      </c>
      <c r="BW2520" s="72">
        <v>100</v>
      </c>
      <c r="BX2520" s="72">
        <v>1.359</v>
      </c>
      <c r="BY2520" s="13"/>
      <c r="BZ2520" s="13"/>
    </row>
    <row r="2521" spans="1:78" ht="12.75" customHeight="1">
      <c r="A2521" s="122" t="s">
        <v>65</v>
      </c>
      <c r="B2521" s="71" t="s">
        <v>80</v>
      </c>
      <c r="C2521" s="71" t="s">
        <v>26</v>
      </c>
      <c r="D2521" s="34">
        <v>44075</v>
      </c>
      <c r="E2521" s="12">
        <v>5334.3609999999999</v>
      </c>
      <c r="F2521" s="72">
        <v>41.826999999999998</v>
      </c>
      <c r="G2521" s="72">
        <v>2.3450000000000002</v>
      </c>
      <c r="H2521" s="12">
        <v>346.25799999999998</v>
      </c>
      <c r="I2521" s="72">
        <v>2.7149999999999999</v>
      </c>
      <c r="J2521" s="72">
        <v>17.114000000000001</v>
      </c>
      <c r="K2521" s="12">
        <v>517.13</v>
      </c>
      <c r="L2521" s="72">
        <v>4.0549999999999997</v>
      </c>
      <c r="M2521" s="72">
        <v>13.586</v>
      </c>
      <c r="N2521" s="12">
        <v>863.38800000000003</v>
      </c>
      <c r="O2521" s="72">
        <v>6.77</v>
      </c>
      <c r="P2521" s="72">
        <v>8.7159999999999993</v>
      </c>
      <c r="Q2521" s="12">
        <v>22.978999999999999</v>
      </c>
      <c r="R2521" s="72">
        <v>0.18</v>
      </c>
      <c r="S2521" s="72">
        <v>61.204000000000001</v>
      </c>
      <c r="T2521" s="12">
        <v>886.36699999999996</v>
      </c>
      <c r="U2521" s="72">
        <v>6.95</v>
      </c>
      <c r="V2521" s="72">
        <v>8.07</v>
      </c>
      <c r="W2521" s="12">
        <v>1765.8679999999999</v>
      </c>
      <c r="X2521" s="72">
        <v>13.846</v>
      </c>
      <c r="Y2521" s="72">
        <v>5.0460000000000003</v>
      </c>
      <c r="Z2521" s="12">
        <v>2652.2350000000001</v>
      </c>
      <c r="AA2521" s="72">
        <v>20.795999999999999</v>
      </c>
      <c r="AB2521" s="72">
        <v>2.831</v>
      </c>
      <c r="AC2521" s="12">
        <v>7986.5969999999998</v>
      </c>
      <c r="AD2521" s="72">
        <v>62.624000000000002</v>
      </c>
      <c r="AE2521" s="72">
        <v>1.609</v>
      </c>
      <c r="AF2521" s="12">
        <v>36.850999999999999</v>
      </c>
      <c r="AG2521" s="72">
        <v>0.28899999999999998</v>
      </c>
      <c r="AH2521" s="72">
        <v>57.223999999999997</v>
      </c>
      <c r="AI2521" s="12">
        <v>668.08799999999997</v>
      </c>
      <c r="AJ2521" s="72">
        <v>5.2389999999999999</v>
      </c>
      <c r="AK2521" s="72">
        <v>5.7619999999999996</v>
      </c>
      <c r="AL2521" s="12">
        <v>704.93899999999996</v>
      </c>
      <c r="AM2521" s="72">
        <v>5.5270000000000001</v>
      </c>
      <c r="AN2521" s="72">
        <v>3.63</v>
      </c>
      <c r="AO2521" s="12">
        <v>8691.5349999999999</v>
      </c>
      <c r="AP2521" s="72">
        <v>68.150999999999996</v>
      </c>
      <c r="AQ2521" s="72">
        <v>1.4470000000000001</v>
      </c>
      <c r="AR2521" s="12">
        <v>129.91999999999999</v>
      </c>
      <c r="AS2521" s="72">
        <v>1.0189999999999999</v>
      </c>
      <c r="AT2521" s="72">
        <v>36.655999999999999</v>
      </c>
      <c r="AU2521" s="12">
        <v>25.513000000000002</v>
      </c>
      <c r="AV2521" s="72">
        <v>0.2</v>
      </c>
      <c r="AW2521" s="72">
        <v>57.051000000000002</v>
      </c>
      <c r="AX2521" s="12">
        <v>459.50099999999998</v>
      </c>
      <c r="AY2521" s="72">
        <v>3.6030000000000002</v>
      </c>
      <c r="AZ2521" s="72">
        <v>16.602</v>
      </c>
      <c r="BA2521" s="12">
        <v>485.01400000000001</v>
      </c>
      <c r="BB2521" s="72">
        <v>3.8029999999999999</v>
      </c>
      <c r="BC2521" s="72">
        <v>15.491</v>
      </c>
      <c r="BD2521" s="12">
        <v>237.07499999999999</v>
      </c>
      <c r="BE2521" s="72">
        <v>1.859</v>
      </c>
      <c r="BF2521" s="72">
        <v>25.361999999999998</v>
      </c>
      <c r="BG2521" s="12">
        <v>722.08799999999997</v>
      </c>
      <c r="BH2521" s="72">
        <v>5.6619999999999999</v>
      </c>
      <c r="BI2521" s="72">
        <v>11.779</v>
      </c>
      <c r="BJ2521" s="12">
        <v>1565.502</v>
      </c>
      <c r="BK2521" s="72">
        <v>12.275</v>
      </c>
      <c r="BL2521" s="72">
        <v>7.194</v>
      </c>
      <c r="BM2521" s="12">
        <v>1644.2660000000001</v>
      </c>
      <c r="BN2521" s="72">
        <v>12.893000000000001</v>
      </c>
      <c r="BO2521" s="72">
        <v>5.72</v>
      </c>
      <c r="BP2521" s="12">
        <v>3209.7669999999998</v>
      </c>
      <c r="BQ2521" s="72">
        <v>25.167999999999999</v>
      </c>
      <c r="BR2521" s="72">
        <v>3.84</v>
      </c>
      <c r="BS2521" s="12">
        <v>4061.7750000000001</v>
      </c>
      <c r="BT2521" s="72">
        <v>31.849</v>
      </c>
      <c r="BU2521" s="72">
        <v>2.6459999999999999</v>
      </c>
      <c r="BV2521" s="12">
        <v>12753.31</v>
      </c>
      <c r="BW2521" s="72">
        <v>100</v>
      </c>
      <c r="BX2521" s="72">
        <v>1.05</v>
      </c>
      <c r="BY2521" s="13"/>
      <c r="BZ2521" s="13"/>
    </row>
    <row r="2522" spans="1:78" ht="12.75" customHeight="1">
      <c r="A2522" s="122" t="s">
        <v>65</v>
      </c>
      <c r="B2522" s="71" t="s">
        <v>80</v>
      </c>
      <c r="C2522" s="71" t="s">
        <v>26</v>
      </c>
      <c r="D2522" s="34">
        <v>44166</v>
      </c>
      <c r="E2522" s="12">
        <v>5337.8879999999999</v>
      </c>
      <c r="F2522" s="72">
        <v>42.03</v>
      </c>
      <c r="G2522" s="72">
        <v>2.7109999999999999</v>
      </c>
      <c r="H2522" s="12">
        <v>599.45899999999995</v>
      </c>
      <c r="I2522" s="72">
        <v>4.72</v>
      </c>
      <c r="J2522" s="72">
        <v>16.587</v>
      </c>
      <c r="K2522" s="12">
        <v>342.495</v>
      </c>
      <c r="L2522" s="72">
        <v>2.6970000000000001</v>
      </c>
      <c r="M2522" s="72">
        <v>16.934000000000001</v>
      </c>
      <c r="N2522" s="12">
        <v>941.95399999999995</v>
      </c>
      <c r="O2522" s="72">
        <v>7.4169999999999998</v>
      </c>
      <c r="P2522" s="72">
        <v>11.071</v>
      </c>
      <c r="Q2522" s="12">
        <v>73.691999999999993</v>
      </c>
      <c r="R2522" s="72">
        <v>0.57999999999999996</v>
      </c>
      <c r="S2522" s="72">
        <v>46.463000000000001</v>
      </c>
      <c r="T2522" s="12">
        <v>1015.646</v>
      </c>
      <c r="U2522" s="72">
        <v>7.9969999999999999</v>
      </c>
      <c r="V2522" s="72">
        <v>11.135</v>
      </c>
      <c r="W2522" s="12">
        <v>1853.4670000000001</v>
      </c>
      <c r="X2522" s="72">
        <v>14.593999999999999</v>
      </c>
      <c r="Y2522" s="72">
        <v>6.26</v>
      </c>
      <c r="Z2522" s="12">
        <v>2869.1120000000001</v>
      </c>
      <c r="AA2522" s="72">
        <v>22.591000000000001</v>
      </c>
      <c r="AB2522" s="72">
        <v>3.2930000000000001</v>
      </c>
      <c r="AC2522" s="12">
        <v>8207</v>
      </c>
      <c r="AD2522" s="72">
        <v>64.620999999999995</v>
      </c>
      <c r="AE2522" s="72">
        <v>1.79</v>
      </c>
      <c r="AF2522" s="12">
        <v>36.881999999999998</v>
      </c>
      <c r="AG2522" s="72">
        <v>0.28999999999999998</v>
      </c>
      <c r="AH2522" s="72">
        <v>56.316000000000003</v>
      </c>
      <c r="AI2522" s="12">
        <v>506.39699999999999</v>
      </c>
      <c r="AJ2522" s="72">
        <v>3.9870000000000001</v>
      </c>
      <c r="AK2522" s="72">
        <v>6.2679999999999998</v>
      </c>
      <c r="AL2522" s="12">
        <v>543.279</v>
      </c>
      <c r="AM2522" s="72">
        <v>4.2779999999999996</v>
      </c>
      <c r="AN2522" s="72">
        <v>6.0510000000000002</v>
      </c>
      <c r="AO2522" s="12">
        <v>8750.2790000000005</v>
      </c>
      <c r="AP2522" s="72">
        <v>68.899000000000001</v>
      </c>
      <c r="AQ2522" s="72">
        <v>1.637</v>
      </c>
      <c r="AR2522" s="12">
        <v>115.754</v>
      </c>
      <c r="AS2522" s="72">
        <v>0.91100000000000003</v>
      </c>
      <c r="AT2522" s="72">
        <v>29.277000000000001</v>
      </c>
      <c r="AU2522" s="12">
        <v>14.926</v>
      </c>
      <c r="AV2522" s="72">
        <v>0.11799999999999999</v>
      </c>
      <c r="AW2522" s="72">
        <v>59.497999999999998</v>
      </c>
      <c r="AX2522" s="12">
        <v>557.55700000000002</v>
      </c>
      <c r="AY2522" s="72">
        <v>4.3899999999999997</v>
      </c>
      <c r="AZ2522" s="72">
        <v>16.111999999999998</v>
      </c>
      <c r="BA2522" s="12">
        <v>572.48299999999995</v>
      </c>
      <c r="BB2522" s="72">
        <v>4.508</v>
      </c>
      <c r="BC2522" s="72">
        <v>15.597</v>
      </c>
      <c r="BD2522" s="12">
        <v>237.10599999999999</v>
      </c>
      <c r="BE2522" s="72">
        <v>1.867</v>
      </c>
      <c r="BF2522" s="72">
        <v>33.853999999999999</v>
      </c>
      <c r="BG2522" s="12">
        <v>809.58900000000006</v>
      </c>
      <c r="BH2522" s="72">
        <v>6.375</v>
      </c>
      <c r="BI2522" s="72">
        <v>13.641</v>
      </c>
      <c r="BJ2522" s="12">
        <v>1472.7529999999999</v>
      </c>
      <c r="BK2522" s="72">
        <v>11.596</v>
      </c>
      <c r="BL2522" s="72">
        <v>7.3959999999999999</v>
      </c>
      <c r="BM2522" s="12">
        <v>1551.808</v>
      </c>
      <c r="BN2522" s="72">
        <v>12.218999999999999</v>
      </c>
      <c r="BO2522" s="72">
        <v>6.476</v>
      </c>
      <c r="BP2522" s="12">
        <v>3024.5610000000001</v>
      </c>
      <c r="BQ2522" s="72">
        <v>23.815000000000001</v>
      </c>
      <c r="BR2522" s="72">
        <v>4.2770000000000001</v>
      </c>
      <c r="BS2522" s="12">
        <v>3949.904</v>
      </c>
      <c r="BT2522" s="72">
        <v>31.100999999999999</v>
      </c>
      <c r="BU2522" s="72">
        <v>2.3029999999999999</v>
      </c>
      <c r="BV2522" s="12">
        <v>12700.183000000001</v>
      </c>
      <c r="BW2522" s="72">
        <v>100</v>
      </c>
      <c r="BX2522" s="72">
        <v>1.2949999999999999</v>
      </c>
      <c r="BY2522" s="13"/>
      <c r="BZ2522" s="13"/>
    </row>
    <row r="2523" spans="1:78" ht="12.75" customHeight="1">
      <c r="A2523" s="122" t="s">
        <v>65</v>
      </c>
      <c r="B2523" s="71" t="s">
        <v>80</v>
      </c>
      <c r="C2523" s="71" t="s">
        <v>26</v>
      </c>
      <c r="D2523" s="34">
        <v>44256</v>
      </c>
      <c r="E2523" s="12">
        <v>5552.0609999999997</v>
      </c>
      <c r="F2523" s="72">
        <v>44.085999999999999</v>
      </c>
      <c r="G2523" s="72">
        <v>2.4119999999999999</v>
      </c>
      <c r="H2523" s="12">
        <v>335.916</v>
      </c>
      <c r="I2523" s="72">
        <v>2.6669999999999998</v>
      </c>
      <c r="J2523" s="72">
        <v>25.466999999999999</v>
      </c>
      <c r="K2523" s="12">
        <v>423.49200000000002</v>
      </c>
      <c r="L2523" s="72">
        <v>3.363</v>
      </c>
      <c r="M2523" s="72">
        <v>18.721</v>
      </c>
      <c r="N2523" s="12">
        <v>759.40800000000002</v>
      </c>
      <c r="O2523" s="72">
        <v>6.03</v>
      </c>
      <c r="P2523" s="72">
        <v>12.13</v>
      </c>
      <c r="Q2523" s="12">
        <v>32.845999999999997</v>
      </c>
      <c r="R2523" s="72">
        <v>0.26100000000000001</v>
      </c>
      <c r="S2523" s="72">
        <v>56.851999999999997</v>
      </c>
      <c r="T2523" s="12">
        <v>792.25400000000002</v>
      </c>
      <c r="U2523" s="72">
        <v>6.2910000000000004</v>
      </c>
      <c r="V2523" s="72">
        <v>11.191000000000001</v>
      </c>
      <c r="W2523" s="12">
        <v>1766.434</v>
      </c>
      <c r="X2523" s="72">
        <v>14.026</v>
      </c>
      <c r="Y2523" s="72">
        <v>5.12</v>
      </c>
      <c r="Z2523" s="12">
        <v>2558.6889999999999</v>
      </c>
      <c r="AA2523" s="72">
        <v>20.317</v>
      </c>
      <c r="AB2523" s="72">
        <v>3.1720000000000002</v>
      </c>
      <c r="AC2523" s="12">
        <v>8110.7489999999998</v>
      </c>
      <c r="AD2523" s="72">
        <v>64.403999999999996</v>
      </c>
      <c r="AE2523" s="72">
        <v>1.524</v>
      </c>
      <c r="AF2523" s="12">
        <v>36.749000000000002</v>
      </c>
      <c r="AG2523" s="72">
        <v>0.29199999999999998</v>
      </c>
      <c r="AH2523" s="72">
        <v>61.393000000000001</v>
      </c>
      <c r="AI2523" s="12">
        <v>554.95399999999995</v>
      </c>
      <c r="AJ2523" s="72">
        <v>4.407</v>
      </c>
      <c r="AK2523" s="72">
        <v>11.776999999999999</v>
      </c>
      <c r="AL2523" s="12">
        <v>591.70299999999997</v>
      </c>
      <c r="AM2523" s="72">
        <v>4.6980000000000004</v>
      </c>
      <c r="AN2523" s="72">
        <v>12.010999999999999</v>
      </c>
      <c r="AO2523" s="12">
        <v>8702.4529999999995</v>
      </c>
      <c r="AP2523" s="72">
        <v>69.102000000000004</v>
      </c>
      <c r="AQ2523" s="72">
        <v>1.6839999999999999</v>
      </c>
      <c r="AR2523" s="12">
        <v>171.387</v>
      </c>
      <c r="AS2523" s="72">
        <v>1.361</v>
      </c>
      <c r="AT2523" s="72">
        <v>28.716000000000001</v>
      </c>
      <c r="AU2523" s="12">
        <v>43.595999999999997</v>
      </c>
      <c r="AV2523" s="72">
        <v>0.34599999999999997</v>
      </c>
      <c r="AW2523" s="72">
        <v>56.265999999999998</v>
      </c>
      <c r="AX2523" s="12">
        <v>307.94499999999999</v>
      </c>
      <c r="AY2523" s="72">
        <v>2.4449999999999998</v>
      </c>
      <c r="AZ2523" s="72">
        <v>17.946999999999999</v>
      </c>
      <c r="BA2523" s="12">
        <v>351.541</v>
      </c>
      <c r="BB2523" s="72">
        <v>2.7909999999999999</v>
      </c>
      <c r="BC2523" s="72">
        <v>16.501999999999999</v>
      </c>
      <c r="BD2523" s="12">
        <v>270.64400000000001</v>
      </c>
      <c r="BE2523" s="72">
        <v>2.149</v>
      </c>
      <c r="BF2523" s="72">
        <v>24.888999999999999</v>
      </c>
      <c r="BG2523" s="12">
        <v>622.18600000000004</v>
      </c>
      <c r="BH2523" s="72">
        <v>4.9400000000000004</v>
      </c>
      <c r="BI2523" s="72">
        <v>14.32</v>
      </c>
      <c r="BJ2523" s="12">
        <v>1603.922</v>
      </c>
      <c r="BK2523" s="72">
        <v>12.736000000000001</v>
      </c>
      <c r="BL2523" s="72">
        <v>6.7560000000000002</v>
      </c>
      <c r="BM2523" s="12">
        <v>1493.6569999999999</v>
      </c>
      <c r="BN2523" s="72">
        <v>11.86</v>
      </c>
      <c r="BO2523" s="72">
        <v>6.35</v>
      </c>
      <c r="BP2523" s="12">
        <v>3097.5790000000002</v>
      </c>
      <c r="BQ2523" s="72">
        <v>24.596</v>
      </c>
      <c r="BR2523" s="72">
        <v>4.218</v>
      </c>
      <c r="BS2523" s="12">
        <v>3891.152</v>
      </c>
      <c r="BT2523" s="72">
        <v>30.898</v>
      </c>
      <c r="BU2523" s="72">
        <v>3.2370000000000001</v>
      </c>
      <c r="BV2523" s="12">
        <v>12593.605</v>
      </c>
      <c r="BW2523" s="72">
        <v>100</v>
      </c>
      <c r="BX2523" s="72">
        <v>1.361</v>
      </c>
      <c r="BY2523" s="13"/>
      <c r="BZ2523" s="13"/>
    </row>
    <row r="2524" spans="1:78" ht="12.75" customHeight="1">
      <c r="A2524" s="122" t="s">
        <v>65</v>
      </c>
      <c r="B2524" s="71" t="s">
        <v>80</v>
      </c>
      <c r="C2524" s="71" t="s">
        <v>26</v>
      </c>
      <c r="D2524" s="34">
        <v>44348</v>
      </c>
      <c r="E2524" s="12">
        <v>5657.857</v>
      </c>
      <c r="F2524" s="72">
        <v>45.225000000000001</v>
      </c>
      <c r="G2524" s="72">
        <v>2.5840000000000001</v>
      </c>
      <c r="H2524" s="12">
        <v>379.28300000000002</v>
      </c>
      <c r="I2524" s="72">
        <v>3.032</v>
      </c>
      <c r="J2524" s="72">
        <v>17.047000000000001</v>
      </c>
      <c r="K2524" s="12">
        <v>297.637</v>
      </c>
      <c r="L2524" s="72">
        <v>2.379</v>
      </c>
      <c r="M2524" s="72">
        <v>19.048999999999999</v>
      </c>
      <c r="N2524" s="12">
        <v>676.92</v>
      </c>
      <c r="O2524" s="72">
        <v>5.4109999999999996</v>
      </c>
      <c r="P2524" s="72">
        <v>10.824999999999999</v>
      </c>
      <c r="Q2524" s="12">
        <v>17.103999999999999</v>
      </c>
      <c r="R2524" s="72">
        <v>0.13700000000000001</v>
      </c>
      <c r="S2524" s="72">
        <v>70.697000000000003</v>
      </c>
      <c r="T2524" s="12">
        <v>694.024</v>
      </c>
      <c r="U2524" s="72">
        <v>5.548</v>
      </c>
      <c r="V2524" s="72">
        <v>10.802</v>
      </c>
      <c r="W2524" s="12">
        <v>1995.7719999999999</v>
      </c>
      <c r="X2524" s="72">
        <v>15.952999999999999</v>
      </c>
      <c r="Y2524" s="72">
        <v>4.8940000000000001</v>
      </c>
      <c r="Z2524" s="12">
        <v>2689.7959999999998</v>
      </c>
      <c r="AA2524" s="72">
        <v>21.501000000000001</v>
      </c>
      <c r="AB2524" s="72">
        <v>2.444</v>
      </c>
      <c r="AC2524" s="12">
        <v>8347.6530000000002</v>
      </c>
      <c r="AD2524" s="72">
        <v>66.725999999999999</v>
      </c>
      <c r="AE2524" s="72">
        <v>1.9419999999999999</v>
      </c>
      <c r="AF2524" s="12">
        <v>31.594000000000001</v>
      </c>
      <c r="AG2524" s="72">
        <v>0.253</v>
      </c>
      <c r="AH2524" s="72">
        <v>68.524000000000001</v>
      </c>
      <c r="AI2524" s="12">
        <v>453.04199999999997</v>
      </c>
      <c r="AJ2524" s="72">
        <v>3.621</v>
      </c>
      <c r="AK2524" s="72">
        <v>7.891</v>
      </c>
      <c r="AL2524" s="12">
        <v>484.63600000000002</v>
      </c>
      <c r="AM2524" s="72">
        <v>3.8740000000000001</v>
      </c>
      <c r="AN2524" s="72">
        <v>6.8929999999999998</v>
      </c>
      <c r="AO2524" s="12">
        <v>8832.2890000000007</v>
      </c>
      <c r="AP2524" s="72">
        <v>70.599999999999994</v>
      </c>
      <c r="AQ2524" s="72">
        <v>1.8340000000000001</v>
      </c>
      <c r="AR2524" s="12">
        <v>74.641999999999996</v>
      </c>
      <c r="AS2524" s="72">
        <v>0.59699999999999998</v>
      </c>
      <c r="AT2524" s="72">
        <v>44.308999999999997</v>
      </c>
      <c r="AU2524" s="12">
        <v>29.125</v>
      </c>
      <c r="AV2524" s="72">
        <v>0.23300000000000001</v>
      </c>
      <c r="AW2524" s="72">
        <v>77.870999999999995</v>
      </c>
      <c r="AX2524" s="12">
        <v>335.49400000000003</v>
      </c>
      <c r="AY2524" s="72">
        <v>2.6819999999999999</v>
      </c>
      <c r="AZ2524" s="72">
        <v>14.901</v>
      </c>
      <c r="BA2524" s="12">
        <v>364.61900000000003</v>
      </c>
      <c r="BB2524" s="72">
        <v>2.915</v>
      </c>
      <c r="BC2524" s="72">
        <v>14.76</v>
      </c>
      <c r="BD2524" s="12">
        <v>166.62899999999999</v>
      </c>
      <c r="BE2524" s="72">
        <v>1.3320000000000001</v>
      </c>
      <c r="BF2524" s="72">
        <v>18.045000000000002</v>
      </c>
      <c r="BG2524" s="12">
        <v>531.24900000000002</v>
      </c>
      <c r="BH2524" s="72">
        <v>4.2460000000000004</v>
      </c>
      <c r="BI2524" s="72">
        <v>10.49</v>
      </c>
      <c r="BJ2524" s="12">
        <v>1527.4269999999999</v>
      </c>
      <c r="BK2524" s="72">
        <v>12.209</v>
      </c>
      <c r="BL2524" s="72">
        <v>6.3760000000000003</v>
      </c>
      <c r="BM2524" s="12">
        <v>1544.741</v>
      </c>
      <c r="BN2524" s="72">
        <v>12.348000000000001</v>
      </c>
      <c r="BO2524" s="72">
        <v>5.1619999999999999</v>
      </c>
      <c r="BP2524" s="12">
        <v>3072.1680000000001</v>
      </c>
      <c r="BQ2524" s="72">
        <v>24.556999999999999</v>
      </c>
      <c r="BR2524" s="72">
        <v>3.0510000000000002</v>
      </c>
      <c r="BS2524" s="12">
        <v>3678.0590000000002</v>
      </c>
      <c r="BT2524" s="72">
        <v>29.4</v>
      </c>
      <c r="BU2524" s="72">
        <v>2.4550000000000001</v>
      </c>
      <c r="BV2524" s="12">
        <v>12510.349</v>
      </c>
      <c r="BW2524" s="72">
        <v>100</v>
      </c>
      <c r="BX2524" s="72">
        <v>1.663</v>
      </c>
      <c r="BY2524" s="13"/>
      <c r="BZ2524" s="13"/>
    </row>
    <row r="2525" spans="1:78" ht="12.75" customHeight="1">
      <c r="A2525" s="122" t="s">
        <v>65</v>
      </c>
      <c r="B2525" s="71" t="s">
        <v>80</v>
      </c>
      <c r="C2525" s="71" t="s">
        <v>26</v>
      </c>
      <c r="D2525" s="34">
        <v>44805</v>
      </c>
      <c r="E2525" s="12">
        <v>6186.902</v>
      </c>
      <c r="F2525" s="72">
        <v>47.311999999999998</v>
      </c>
      <c r="G2525" s="72">
        <v>2.2109999999999999</v>
      </c>
      <c r="H2525" s="12">
        <v>215.14500000000001</v>
      </c>
      <c r="I2525" s="72">
        <v>1.645</v>
      </c>
      <c r="J2525" s="72">
        <v>22.012</v>
      </c>
      <c r="K2525" s="12">
        <v>204.28</v>
      </c>
      <c r="L2525" s="72">
        <v>1.5620000000000001</v>
      </c>
      <c r="M2525" s="72">
        <v>25.61</v>
      </c>
      <c r="N2525" s="12">
        <v>419.42500000000001</v>
      </c>
      <c r="O2525" s="72">
        <v>3.2069999999999999</v>
      </c>
      <c r="P2525" s="72">
        <v>15.343999999999999</v>
      </c>
      <c r="Q2525" s="12">
        <v>33.262</v>
      </c>
      <c r="R2525" s="72">
        <v>0.254</v>
      </c>
      <c r="S2525" s="72">
        <v>45.112000000000002</v>
      </c>
      <c r="T2525" s="12">
        <v>452.68799999999999</v>
      </c>
      <c r="U2525" s="72">
        <v>3.4620000000000002</v>
      </c>
      <c r="V2525" s="72">
        <v>14.724</v>
      </c>
      <c r="W2525" s="12">
        <v>2057.163</v>
      </c>
      <c r="X2525" s="72">
        <v>15.731</v>
      </c>
      <c r="Y2525" s="72">
        <v>4.702</v>
      </c>
      <c r="Z2525" s="12">
        <v>2509.85</v>
      </c>
      <c r="AA2525" s="72">
        <v>19.193000000000001</v>
      </c>
      <c r="AB2525" s="72">
        <v>4.2110000000000003</v>
      </c>
      <c r="AC2525" s="12">
        <v>8696.7520000000004</v>
      </c>
      <c r="AD2525" s="72">
        <v>66.504999999999995</v>
      </c>
      <c r="AE2525" s="72">
        <v>1.734</v>
      </c>
      <c r="AF2525" s="12">
        <v>33.22</v>
      </c>
      <c r="AG2525" s="72">
        <v>0.254</v>
      </c>
      <c r="AH2525" s="72">
        <v>84.132000000000005</v>
      </c>
      <c r="AI2525" s="12">
        <v>242.61500000000001</v>
      </c>
      <c r="AJ2525" s="72">
        <v>1.855</v>
      </c>
      <c r="AK2525" s="72">
        <v>20.245999999999999</v>
      </c>
      <c r="AL2525" s="12">
        <v>275.83499999999998</v>
      </c>
      <c r="AM2525" s="72">
        <v>2.109</v>
      </c>
      <c r="AN2525" s="72">
        <v>13.228999999999999</v>
      </c>
      <c r="AO2525" s="12">
        <v>8972.5869999999995</v>
      </c>
      <c r="AP2525" s="72">
        <v>68.614999999999995</v>
      </c>
      <c r="AQ2525" s="72">
        <v>1.804</v>
      </c>
      <c r="AR2525" s="12">
        <v>129.84399999999999</v>
      </c>
      <c r="AS2525" s="72">
        <v>0.99299999999999999</v>
      </c>
      <c r="AT2525" s="72">
        <v>33.945</v>
      </c>
      <c r="AU2525" s="12">
        <v>25.513999999999999</v>
      </c>
      <c r="AV2525" s="72">
        <v>0.19500000000000001</v>
      </c>
      <c r="AW2525" s="72">
        <v>82.391000000000005</v>
      </c>
      <c r="AX2525" s="12">
        <v>401.74200000000002</v>
      </c>
      <c r="AY2525" s="72">
        <v>3.0720000000000001</v>
      </c>
      <c r="AZ2525" s="72">
        <v>16.760000000000002</v>
      </c>
      <c r="BA2525" s="12">
        <v>427.25599999999997</v>
      </c>
      <c r="BB2525" s="72">
        <v>3.2669999999999999</v>
      </c>
      <c r="BC2525" s="72">
        <v>15.496</v>
      </c>
      <c r="BD2525" s="12">
        <v>282.99900000000002</v>
      </c>
      <c r="BE2525" s="72">
        <v>2.1640000000000001</v>
      </c>
      <c r="BF2525" s="72">
        <v>27.766999999999999</v>
      </c>
      <c r="BG2525" s="12">
        <v>710.255</v>
      </c>
      <c r="BH2525" s="72">
        <v>5.431</v>
      </c>
      <c r="BI2525" s="72">
        <v>11.882</v>
      </c>
      <c r="BJ2525" s="12">
        <v>1603.2080000000001</v>
      </c>
      <c r="BK2525" s="72">
        <v>12.26</v>
      </c>
      <c r="BL2525" s="72">
        <v>4.9240000000000004</v>
      </c>
      <c r="BM2525" s="12">
        <v>1660.913</v>
      </c>
      <c r="BN2525" s="72">
        <v>12.701000000000001</v>
      </c>
      <c r="BO2525" s="72">
        <v>5.6520000000000001</v>
      </c>
      <c r="BP2525" s="12">
        <v>3264.1210000000001</v>
      </c>
      <c r="BQ2525" s="72">
        <v>24.960999999999999</v>
      </c>
      <c r="BR2525" s="72">
        <v>3.286</v>
      </c>
      <c r="BS2525" s="12">
        <v>4104.22</v>
      </c>
      <c r="BT2525" s="72">
        <v>31.385000000000002</v>
      </c>
      <c r="BU2525" s="72">
        <v>2.1360000000000001</v>
      </c>
      <c r="BV2525" s="12">
        <v>13076.807000000001</v>
      </c>
      <c r="BW2525" s="72">
        <v>100</v>
      </c>
      <c r="BX2525" s="72">
        <v>1.425</v>
      </c>
      <c r="BY2525" s="13"/>
      <c r="BZ2525" s="13"/>
    </row>
    <row r="2526" spans="1:78" ht="12.75" customHeight="1">
      <c r="A2526" s="122" t="s">
        <v>65</v>
      </c>
      <c r="B2526" s="71" t="s">
        <v>80</v>
      </c>
      <c r="C2526" s="71" t="s">
        <v>26</v>
      </c>
      <c r="D2526" s="34">
        <v>44896</v>
      </c>
      <c r="E2526" s="12">
        <v>6377.6440000000002</v>
      </c>
      <c r="F2526" s="72">
        <v>47.771000000000001</v>
      </c>
      <c r="G2526" s="72">
        <v>1.712</v>
      </c>
      <c r="H2526" s="12">
        <v>210.38300000000001</v>
      </c>
      <c r="I2526" s="72">
        <v>1.5760000000000001</v>
      </c>
      <c r="J2526" s="72">
        <v>21.457999999999998</v>
      </c>
      <c r="K2526" s="12">
        <v>275.18799999999999</v>
      </c>
      <c r="L2526" s="72">
        <v>2.0609999999999999</v>
      </c>
      <c r="M2526" s="72">
        <v>23.835999999999999</v>
      </c>
      <c r="N2526" s="12">
        <v>485.57100000000003</v>
      </c>
      <c r="O2526" s="72">
        <v>3.637</v>
      </c>
      <c r="P2526" s="72">
        <v>14.207000000000001</v>
      </c>
      <c r="Q2526" s="12">
        <v>46.247999999999998</v>
      </c>
      <c r="R2526" s="72">
        <v>0.34599999999999997</v>
      </c>
      <c r="S2526" s="72">
        <v>59.164000000000001</v>
      </c>
      <c r="T2526" s="12">
        <v>531.81899999999996</v>
      </c>
      <c r="U2526" s="72">
        <v>3.984</v>
      </c>
      <c r="V2526" s="72">
        <v>12.887</v>
      </c>
      <c r="W2526" s="12">
        <v>2114.058</v>
      </c>
      <c r="X2526" s="72">
        <v>15.835000000000001</v>
      </c>
      <c r="Y2526" s="72">
        <v>4.4260000000000002</v>
      </c>
      <c r="Z2526" s="12">
        <v>2645.877</v>
      </c>
      <c r="AA2526" s="72">
        <v>19.818999999999999</v>
      </c>
      <c r="AB2526" s="72">
        <v>2.66</v>
      </c>
      <c r="AC2526" s="12">
        <v>9023.5220000000008</v>
      </c>
      <c r="AD2526" s="72">
        <v>67.588999999999999</v>
      </c>
      <c r="AE2526" s="72">
        <v>1.4059999999999999</v>
      </c>
      <c r="AF2526" s="12">
        <v>24.353000000000002</v>
      </c>
      <c r="AG2526" s="72">
        <v>0.182</v>
      </c>
      <c r="AH2526" s="72">
        <v>86.513000000000005</v>
      </c>
      <c r="AI2526" s="12">
        <v>271.31599999999997</v>
      </c>
      <c r="AJ2526" s="72">
        <v>2.032</v>
      </c>
      <c r="AK2526" s="72">
        <v>13.464</v>
      </c>
      <c r="AL2526" s="12">
        <v>295.66899999999998</v>
      </c>
      <c r="AM2526" s="72">
        <v>2.2149999999999999</v>
      </c>
      <c r="AN2526" s="72">
        <v>10.526999999999999</v>
      </c>
      <c r="AO2526" s="12">
        <v>9319.19</v>
      </c>
      <c r="AP2526" s="72">
        <v>69.804000000000002</v>
      </c>
      <c r="AQ2526" s="72">
        <v>1.4</v>
      </c>
      <c r="AR2526" s="12">
        <v>65.495000000000005</v>
      </c>
      <c r="AS2526" s="72">
        <v>0.49099999999999999</v>
      </c>
      <c r="AT2526" s="72">
        <v>36.923999999999999</v>
      </c>
      <c r="AU2526" s="12">
        <v>44.52</v>
      </c>
      <c r="AV2526" s="72">
        <v>0.33300000000000002</v>
      </c>
      <c r="AW2526" s="72">
        <v>78.837000000000003</v>
      </c>
      <c r="AX2526" s="12">
        <v>417.43</v>
      </c>
      <c r="AY2526" s="72">
        <v>3.1269999999999998</v>
      </c>
      <c r="AZ2526" s="72">
        <v>15.564</v>
      </c>
      <c r="BA2526" s="12">
        <v>461.95</v>
      </c>
      <c r="BB2526" s="72">
        <v>3.46</v>
      </c>
      <c r="BC2526" s="72">
        <v>13.933</v>
      </c>
      <c r="BD2526" s="12">
        <v>166.13200000000001</v>
      </c>
      <c r="BE2526" s="72">
        <v>1.244</v>
      </c>
      <c r="BF2526" s="72">
        <v>22.097999999999999</v>
      </c>
      <c r="BG2526" s="12">
        <v>628.08199999999999</v>
      </c>
      <c r="BH2526" s="72">
        <v>4.7050000000000001</v>
      </c>
      <c r="BI2526" s="72">
        <v>11.214</v>
      </c>
      <c r="BJ2526" s="12">
        <v>1816.204</v>
      </c>
      <c r="BK2526" s="72">
        <v>13.603999999999999</v>
      </c>
      <c r="BL2526" s="72">
        <v>7.1429999999999998</v>
      </c>
      <c r="BM2526" s="12">
        <v>1521.5509999999999</v>
      </c>
      <c r="BN2526" s="72">
        <v>11.397</v>
      </c>
      <c r="BO2526" s="72">
        <v>5.5650000000000004</v>
      </c>
      <c r="BP2526" s="12">
        <v>3337.7550000000001</v>
      </c>
      <c r="BQ2526" s="72">
        <v>25.001000000000001</v>
      </c>
      <c r="BR2526" s="72">
        <v>3.0670000000000002</v>
      </c>
      <c r="BS2526" s="12">
        <v>4031.3330000000001</v>
      </c>
      <c r="BT2526" s="72">
        <v>30.196000000000002</v>
      </c>
      <c r="BU2526" s="72">
        <v>2.4420000000000002</v>
      </c>
      <c r="BV2526" s="12">
        <v>13350.523999999999</v>
      </c>
      <c r="BW2526" s="72">
        <v>100</v>
      </c>
      <c r="BX2526" s="72">
        <v>1.2869999999999999</v>
      </c>
      <c r="BY2526" s="13"/>
      <c r="BZ2526" s="13"/>
    </row>
    <row r="2527" spans="1:78" ht="12.75" customHeight="1">
      <c r="A2527" s="122" t="s">
        <v>65</v>
      </c>
      <c r="B2527" s="71" t="s">
        <v>80</v>
      </c>
      <c r="C2527" s="71" t="s">
        <v>26</v>
      </c>
      <c r="D2527" s="34">
        <v>44986</v>
      </c>
      <c r="E2527" s="12">
        <v>6305.2110000000002</v>
      </c>
      <c r="F2527" s="72">
        <v>47.311999999999998</v>
      </c>
      <c r="G2527" s="72">
        <v>2.0230000000000001</v>
      </c>
      <c r="H2527" s="12">
        <v>243.24799999999999</v>
      </c>
      <c r="I2527" s="72">
        <v>1.825</v>
      </c>
      <c r="J2527" s="72">
        <v>17.491</v>
      </c>
      <c r="K2527" s="12">
        <v>240.63499999999999</v>
      </c>
      <c r="L2527" s="72">
        <v>1.806</v>
      </c>
      <c r="M2527" s="72">
        <v>11.81</v>
      </c>
      <c r="N2527" s="12">
        <v>483.88299999999998</v>
      </c>
      <c r="O2527" s="72">
        <v>3.6309999999999998</v>
      </c>
      <c r="P2527" s="72">
        <v>11.500999999999999</v>
      </c>
      <c r="Q2527" s="12">
        <v>26.779</v>
      </c>
      <c r="R2527" s="72">
        <v>0.20100000000000001</v>
      </c>
      <c r="S2527" s="72">
        <v>63.204000000000001</v>
      </c>
      <c r="T2527" s="12">
        <v>510.66199999999998</v>
      </c>
      <c r="U2527" s="72">
        <v>3.8319999999999999</v>
      </c>
      <c r="V2527" s="72">
        <v>10.664999999999999</v>
      </c>
      <c r="W2527" s="12">
        <v>2043.8340000000001</v>
      </c>
      <c r="X2527" s="72">
        <v>15.336</v>
      </c>
      <c r="Y2527" s="72">
        <v>3.1960000000000002</v>
      </c>
      <c r="Z2527" s="12">
        <v>2554.4969999999998</v>
      </c>
      <c r="AA2527" s="72">
        <v>19.167999999999999</v>
      </c>
      <c r="AB2527" s="72">
        <v>2.6150000000000002</v>
      </c>
      <c r="AC2527" s="12">
        <v>8859.7070000000003</v>
      </c>
      <c r="AD2527" s="72">
        <v>66.48</v>
      </c>
      <c r="AE2527" s="72">
        <v>1.595</v>
      </c>
      <c r="AF2527" s="12">
        <v>47.722999999999999</v>
      </c>
      <c r="AG2527" s="72">
        <v>0.35799999999999998</v>
      </c>
      <c r="AH2527" s="72">
        <v>51.581000000000003</v>
      </c>
      <c r="AI2527" s="12">
        <v>341.16899999999998</v>
      </c>
      <c r="AJ2527" s="72">
        <v>2.56</v>
      </c>
      <c r="AK2527" s="72">
        <v>8.0120000000000005</v>
      </c>
      <c r="AL2527" s="12">
        <v>388.892</v>
      </c>
      <c r="AM2527" s="72">
        <v>2.9180000000000001</v>
      </c>
      <c r="AN2527" s="72">
        <v>5.093</v>
      </c>
      <c r="AO2527" s="12">
        <v>9248.5990000000002</v>
      </c>
      <c r="AP2527" s="72">
        <v>69.397999999999996</v>
      </c>
      <c r="AQ2527" s="72">
        <v>1.4810000000000001</v>
      </c>
      <c r="AR2527" s="12">
        <v>95.869</v>
      </c>
      <c r="AS2527" s="72">
        <v>0.71899999999999997</v>
      </c>
      <c r="AT2527" s="72">
        <v>33.265999999999998</v>
      </c>
      <c r="AU2527" s="12">
        <v>18.094000000000001</v>
      </c>
      <c r="AV2527" s="72">
        <v>0.13600000000000001</v>
      </c>
      <c r="AW2527" s="72">
        <v>47.866</v>
      </c>
      <c r="AX2527" s="12">
        <v>438.73500000000001</v>
      </c>
      <c r="AY2527" s="72">
        <v>3.2919999999999998</v>
      </c>
      <c r="AZ2527" s="72">
        <v>12.52</v>
      </c>
      <c r="BA2527" s="12">
        <v>456.82900000000001</v>
      </c>
      <c r="BB2527" s="72">
        <v>3.4279999999999999</v>
      </c>
      <c r="BC2527" s="72">
        <v>11.927</v>
      </c>
      <c r="BD2527" s="12">
        <v>261.45499999999998</v>
      </c>
      <c r="BE2527" s="72">
        <v>1.962</v>
      </c>
      <c r="BF2527" s="72">
        <v>18.114999999999998</v>
      </c>
      <c r="BG2527" s="12">
        <v>718.28399999999999</v>
      </c>
      <c r="BH2527" s="72">
        <v>5.39</v>
      </c>
      <c r="BI2527" s="72">
        <v>9.4280000000000008</v>
      </c>
      <c r="BJ2527" s="12">
        <v>1569.3579999999999</v>
      </c>
      <c r="BK2527" s="72">
        <v>11.776</v>
      </c>
      <c r="BL2527" s="72">
        <v>4.26</v>
      </c>
      <c r="BM2527" s="12">
        <v>1694.6969999999999</v>
      </c>
      <c r="BN2527" s="72">
        <v>12.715999999999999</v>
      </c>
      <c r="BO2527" s="72">
        <v>3.589</v>
      </c>
      <c r="BP2527" s="12">
        <v>3264.0549999999998</v>
      </c>
      <c r="BQ2527" s="72">
        <v>24.492000000000001</v>
      </c>
      <c r="BR2527" s="72">
        <v>2.4</v>
      </c>
      <c r="BS2527" s="12">
        <v>4078.2089999999998</v>
      </c>
      <c r="BT2527" s="72">
        <v>30.602</v>
      </c>
      <c r="BU2527" s="72">
        <v>2.1560000000000001</v>
      </c>
      <c r="BV2527" s="12">
        <v>13326.808000000001</v>
      </c>
      <c r="BW2527" s="72">
        <v>100</v>
      </c>
      <c r="BX2527" s="72">
        <v>1.3109999999999999</v>
      </c>
      <c r="BY2527" s="13"/>
      <c r="BZ2527" s="13"/>
    </row>
    <row r="2528" spans="1:78" ht="12.75" customHeight="1">
      <c r="A2528" s="122" t="s">
        <v>65</v>
      </c>
      <c r="B2528" s="71" t="s">
        <v>80</v>
      </c>
      <c r="C2528" s="71" t="s">
        <v>26</v>
      </c>
      <c r="D2528" s="34">
        <v>45078</v>
      </c>
      <c r="E2528" s="12">
        <v>6413.9089999999997</v>
      </c>
      <c r="F2528" s="72">
        <v>48.162999999999997</v>
      </c>
      <c r="G2528" s="72">
        <v>1.4610000000000001</v>
      </c>
      <c r="H2528" s="12">
        <v>227.12299999999999</v>
      </c>
      <c r="I2528" s="72">
        <v>1.7050000000000001</v>
      </c>
      <c r="J2528" s="72">
        <v>15.129</v>
      </c>
      <c r="K2528" s="12">
        <v>233.12100000000001</v>
      </c>
      <c r="L2528" s="72">
        <v>1.7509999999999999</v>
      </c>
      <c r="M2528" s="72">
        <v>15.843999999999999</v>
      </c>
      <c r="N2528" s="12">
        <v>460.24299999999999</v>
      </c>
      <c r="O2528" s="72">
        <v>3.456</v>
      </c>
      <c r="P2528" s="72">
        <v>10.211</v>
      </c>
      <c r="Q2528" s="12">
        <v>24.178999999999998</v>
      </c>
      <c r="R2528" s="72">
        <v>0.182</v>
      </c>
      <c r="S2528" s="72">
        <v>36.805999999999997</v>
      </c>
      <c r="T2528" s="12">
        <v>484.42200000000003</v>
      </c>
      <c r="U2528" s="72">
        <v>3.6379999999999999</v>
      </c>
      <c r="V2528" s="72">
        <v>9.8940000000000001</v>
      </c>
      <c r="W2528" s="12">
        <v>2159.23</v>
      </c>
      <c r="X2528" s="72">
        <v>16.213999999999999</v>
      </c>
      <c r="Y2528" s="72">
        <v>3.798</v>
      </c>
      <c r="Z2528" s="12">
        <v>2643.652</v>
      </c>
      <c r="AA2528" s="72">
        <v>19.850999999999999</v>
      </c>
      <c r="AB2528" s="72">
        <v>2.4140000000000001</v>
      </c>
      <c r="AC2528" s="12">
        <v>9057.5609999999997</v>
      </c>
      <c r="AD2528" s="72">
        <v>68.013999999999996</v>
      </c>
      <c r="AE2528" s="72">
        <v>1.246</v>
      </c>
      <c r="AF2528" s="12">
        <v>16.745000000000001</v>
      </c>
      <c r="AG2528" s="72">
        <v>0.126</v>
      </c>
      <c r="AH2528" s="72">
        <v>47.930999999999997</v>
      </c>
      <c r="AI2528" s="12">
        <v>336.88299999999998</v>
      </c>
      <c r="AJ2528" s="72">
        <v>2.5299999999999998</v>
      </c>
      <c r="AK2528" s="72">
        <v>8.3239999999999998</v>
      </c>
      <c r="AL2528" s="12">
        <v>353.62799999999999</v>
      </c>
      <c r="AM2528" s="72">
        <v>2.6549999999999998</v>
      </c>
      <c r="AN2528" s="72">
        <v>7.01</v>
      </c>
      <c r="AO2528" s="12">
        <v>9411.1890000000003</v>
      </c>
      <c r="AP2528" s="72">
        <v>70.668999999999997</v>
      </c>
      <c r="AQ2528" s="72">
        <v>1.1220000000000001</v>
      </c>
      <c r="AR2528" s="12">
        <v>88.552000000000007</v>
      </c>
      <c r="AS2528" s="72">
        <v>0.66500000000000004</v>
      </c>
      <c r="AT2528" s="72">
        <v>29.146999999999998</v>
      </c>
      <c r="AU2528" s="12">
        <v>9.7230000000000008</v>
      </c>
      <c r="AV2528" s="72">
        <v>7.2999999999999995E-2</v>
      </c>
      <c r="AW2528" s="72">
        <v>58.781999999999996</v>
      </c>
      <c r="AX2528" s="12">
        <v>419.74</v>
      </c>
      <c r="AY2528" s="72">
        <v>3.1520000000000001</v>
      </c>
      <c r="AZ2528" s="72">
        <v>11.409000000000001</v>
      </c>
      <c r="BA2528" s="12">
        <v>429.46300000000002</v>
      </c>
      <c r="BB2528" s="72">
        <v>3.2250000000000001</v>
      </c>
      <c r="BC2528" s="72">
        <v>10.734</v>
      </c>
      <c r="BD2528" s="12">
        <v>220.274</v>
      </c>
      <c r="BE2528" s="72">
        <v>1.6539999999999999</v>
      </c>
      <c r="BF2528" s="72">
        <v>14.486000000000001</v>
      </c>
      <c r="BG2528" s="12">
        <v>649.73800000000006</v>
      </c>
      <c r="BH2528" s="72">
        <v>4.8789999999999996</v>
      </c>
      <c r="BI2528" s="72">
        <v>8.4870000000000001</v>
      </c>
      <c r="BJ2528" s="12">
        <v>1501.982</v>
      </c>
      <c r="BK2528" s="72">
        <v>11.278</v>
      </c>
      <c r="BL2528" s="72">
        <v>5.3949999999999996</v>
      </c>
      <c r="BM2528" s="12">
        <v>1665.759</v>
      </c>
      <c r="BN2528" s="72">
        <v>12.507999999999999</v>
      </c>
      <c r="BO2528" s="72">
        <v>5.3529999999999998</v>
      </c>
      <c r="BP2528" s="12">
        <v>3167.74</v>
      </c>
      <c r="BQ2528" s="72">
        <v>23.786999999999999</v>
      </c>
      <c r="BR2528" s="72">
        <v>2.78</v>
      </c>
      <c r="BS2528" s="12">
        <v>3906.03</v>
      </c>
      <c r="BT2528" s="72">
        <v>29.331</v>
      </c>
      <c r="BU2528" s="72">
        <v>1.8480000000000001</v>
      </c>
      <c r="BV2528" s="12">
        <v>13317.218000000001</v>
      </c>
      <c r="BW2528" s="72">
        <v>100</v>
      </c>
      <c r="BX2528" s="72">
        <v>0.878</v>
      </c>
      <c r="BY2528" s="13"/>
      <c r="BZ2528" s="13"/>
    </row>
    <row r="2529" spans="1:78" ht="12.75" customHeight="1">
      <c r="A2529" s="122" t="s">
        <v>65</v>
      </c>
      <c r="B2529" s="71" t="s">
        <v>80</v>
      </c>
      <c r="C2529" s="71" t="s">
        <v>26</v>
      </c>
      <c r="D2529" s="34">
        <v>45170</v>
      </c>
      <c r="E2529" s="12">
        <v>6118.7939999999999</v>
      </c>
      <c r="F2529" s="72">
        <v>46.652000000000001</v>
      </c>
      <c r="G2529" s="72">
        <v>1.54</v>
      </c>
      <c r="H2529" s="12">
        <v>217.285</v>
      </c>
      <c r="I2529" s="72">
        <v>1.657</v>
      </c>
      <c r="J2529" s="72">
        <v>20.803000000000001</v>
      </c>
      <c r="K2529" s="12">
        <v>303.67</v>
      </c>
      <c r="L2529" s="72">
        <v>2.3149999999999999</v>
      </c>
      <c r="M2529" s="72">
        <v>20.044</v>
      </c>
      <c r="N2529" s="12">
        <v>520.95500000000004</v>
      </c>
      <c r="O2529" s="72">
        <v>3.972</v>
      </c>
      <c r="P2529" s="72">
        <v>14.349</v>
      </c>
      <c r="Q2529" s="12">
        <v>72.736999999999995</v>
      </c>
      <c r="R2529" s="72">
        <v>0.55500000000000005</v>
      </c>
      <c r="S2529" s="72">
        <v>28.285</v>
      </c>
      <c r="T2529" s="12">
        <v>593.69200000000001</v>
      </c>
      <c r="U2529" s="72">
        <v>4.5270000000000001</v>
      </c>
      <c r="V2529" s="72">
        <v>13.06</v>
      </c>
      <c r="W2529" s="12">
        <v>2120.7939999999999</v>
      </c>
      <c r="X2529" s="72">
        <v>16.170000000000002</v>
      </c>
      <c r="Y2529" s="72">
        <v>4.2530000000000001</v>
      </c>
      <c r="Z2529" s="12">
        <v>2714.4859999999999</v>
      </c>
      <c r="AA2529" s="72">
        <v>20.696000000000002</v>
      </c>
      <c r="AB2529" s="72">
        <v>2.617</v>
      </c>
      <c r="AC2529" s="12">
        <v>8833.2800000000007</v>
      </c>
      <c r="AD2529" s="72">
        <v>67.349000000000004</v>
      </c>
      <c r="AE2529" s="72">
        <v>1.3660000000000001</v>
      </c>
      <c r="AF2529" s="12">
        <v>19.965</v>
      </c>
      <c r="AG2529" s="72">
        <v>0.152</v>
      </c>
      <c r="AH2529" s="72">
        <v>47.973999999999997</v>
      </c>
      <c r="AI2529" s="12">
        <v>304.48099999999999</v>
      </c>
      <c r="AJ2529" s="72">
        <v>2.3220000000000001</v>
      </c>
      <c r="AK2529" s="72">
        <v>7.6449999999999996</v>
      </c>
      <c r="AL2529" s="12">
        <v>324.447</v>
      </c>
      <c r="AM2529" s="72">
        <v>2.4740000000000002</v>
      </c>
      <c r="AN2529" s="72">
        <v>7.3819999999999997</v>
      </c>
      <c r="AO2529" s="12">
        <v>9157.7260000000006</v>
      </c>
      <c r="AP2529" s="72">
        <v>69.822999999999993</v>
      </c>
      <c r="AQ2529" s="72">
        <v>1.3320000000000001</v>
      </c>
      <c r="AR2529" s="12">
        <v>94.709000000000003</v>
      </c>
      <c r="AS2529" s="72">
        <v>0.72199999999999998</v>
      </c>
      <c r="AT2529" s="72">
        <v>33.319000000000003</v>
      </c>
      <c r="AU2529" s="12">
        <v>58.84</v>
      </c>
      <c r="AV2529" s="72">
        <v>0.44900000000000001</v>
      </c>
      <c r="AW2529" s="72">
        <v>41.421999999999997</v>
      </c>
      <c r="AX2529" s="12">
        <v>416.16699999999997</v>
      </c>
      <c r="AY2529" s="72">
        <v>3.173</v>
      </c>
      <c r="AZ2529" s="72">
        <v>9.9770000000000003</v>
      </c>
      <c r="BA2529" s="12">
        <v>475.00799999999998</v>
      </c>
      <c r="BB2529" s="72">
        <v>3.6219999999999999</v>
      </c>
      <c r="BC2529" s="72">
        <v>9.5649999999999995</v>
      </c>
      <c r="BD2529" s="12">
        <v>142.46</v>
      </c>
      <c r="BE2529" s="72">
        <v>1.0860000000000001</v>
      </c>
      <c r="BF2529" s="72">
        <v>23.806999999999999</v>
      </c>
      <c r="BG2529" s="12">
        <v>617.46699999999998</v>
      </c>
      <c r="BH2529" s="72">
        <v>4.7080000000000002</v>
      </c>
      <c r="BI2529" s="72">
        <v>8.6509999999999998</v>
      </c>
      <c r="BJ2529" s="12">
        <v>1681.4110000000001</v>
      </c>
      <c r="BK2529" s="72">
        <v>12.82</v>
      </c>
      <c r="BL2529" s="72">
        <v>4.9249999999999998</v>
      </c>
      <c r="BM2529" s="12">
        <v>1564.393</v>
      </c>
      <c r="BN2529" s="72">
        <v>11.928000000000001</v>
      </c>
      <c r="BO2529" s="72">
        <v>5.3310000000000004</v>
      </c>
      <c r="BP2529" s="12">
        <v>3245.8040000000001</v>
      </c>
      <c r="BQ2529" s="72">
        <v>24.747</v>
      </c>
      <c r="BR2529" s="72">
        <v>2.6560000000000001</v>
      </c>
      <c r="BS2529" s="12">
        <v>3957.98</v>
      </c>
      <c r="BT2529" s="72">
        <v>30.177</v>
      </c>
      <c r="BU2529" s="72">
        <v>2.359</v>
      </c>
      <c r="BV2529" s="12">
        <v>13115.707</v>
      </c>
      <c r="BW2529" s="72">
        <v>100</v>
      </c>
      <c r="BX2529" s="72">
        <v>1.0569999999999999</v>
      </c>
      <c r="BY2529" s="13"/>
      <c r="BZ2529" s="13"/>
    </row>
    <row r="2530" spans="1:78" ht="12.75" customHeight="1">
      <c r="A2530" s="122" t="s">
        <v>65</v>
      </c>
      <c r="B2530" s="71" t="s">
        <v>80</v>
      </c>
      <c r="C2530" s="71" t="s">
        <v>26</v>
      </c>
      <c r="D2530" s="34">
        <v>45261</v>
      </c>
      <c r="E2530" s="12">
        <v>6558.0119999999997</v>
      </c>
      <c r="F2530" s="72">
        <v>48.107999999999997</v>
      </c>
      <c r="G2530" s="72">
        <v>1.081</v>
      </c>
      <c r="H2530" s="12">
        <v>224.12299999999999</v>
      </c>
      <c r="I2530" s="72">
        <v>1.6439999999999999</v>
      </c>
      <c r="J2530" s="72">
        <v>15.622999999999999</v>
      </c>
      <c r="K2530" s="12">
        <v>299.46600000000001</v>
      </c>
      <c r="L2530" s="72">
        <v>2.1970000000000001</v>
      </c>
      <c r="M2530" s="72">
        <v>13.087</v>
      </c>
      <c r="N2530" s="12">
        <v>523.58900000000006</v>
      </c>
      <c r="O2530" s="72">
        <v>3.8410000000000002</v>
      </c>
      <c r="P2530" s="72">
        <v>8.5359999999999996</v>
      </c>
      <c r="Q2530" s="12">
        <v>29.146999999999998</v>
      </c>
      <c r="R2530" s="72">
        <v>0.214</v>
      </c>
      <c r="S2530" s="72">
        <v>43.658000000000001</v>
      </c>
      <c r="T2530" s="12">
        <v>552.73599999999999</v>
      </c>
      <c r="U2530" s="72">
        <v>4.0549999999999997</v>
      </c>
      <c r="V2530" s="72">
        <v>8.0190000000000001</v>
      </c>
      <c r="W2530" s="12">
        <v>2179.5729999999999</v>
      </c>
      <c r="X2530" s="72">
        <v>15.989000000000001</v>
      </c>
      <c r="Y2530" s="72">
        <v>3.9929999999999999</v>
      </c>
      <c r="Z2530" s="12">
        <v>2732.3090000000002</v>
      </c>
      <c r="AA2530" s="72">
        <v>20.044</v>
      </c>
      <c r="AB2530" s="72">
        <v>2.5990000000000002</v>
      </c>
      <c r="AC2530" s="12">
        <v>9290.3209999999999</v>
      </c>
      <c r="AD2530" s="72">
        <v>68.150999999999996</v>
      </c>
      <c r="AE2530" s="72">
        <v>1.1100000000000001</v>
      </c>
      <c r="AF2530" s="12">
        <v>17.981999999999999</v>
      </c>
      <c r="AG2530" s="72">
        <v>0.13200000000000001</v>
      </c>
      <c r="AH2530" s="72">
        <v>73.620999999999995</v>
      </c>
      <c r="AI2530" s="12">
        <v>339.68599999999998</v>
      </c>
      <c r="AJ2530" s="72">
        <v>2.492</v>
      </c>
      <c r="AK2530" s="72">
        <v>7.6319999999999997</v>
      </c>
      <c r="AL2530" s="12">
        <v>357.66899999999998</v>
      </c>
      <c r="AM2530" s="72">
        <v>2.6240000000000001</v>
      </c>
      <c r="AN2530" s="72">
        <v>5.8440000000000003</v>
      </c>
      <c r="AO2530" s="12">
        <v>9647.99</v>
      </c>
      <c r="AP2530" s="72">
        <v>70.775000000000006</v>
      </c>
      <c r="AQ2530" s="72">
        <v>1.0509999999999999</v>
      </c>
      <c r="AR2530" s="12">
        <v>81.361999999999995</v>
      </c>
      <c r="AS2530" s="72">
        <v>0.59699999999999998</v>
      </c>
      <c r="AT2530" s="72">
        <v>32.168999999999997</v>
      </c>
      <c r="AU2530" s="12">
        <v>72.262</v>
      </c>
      <c r="AV2530" s="72">
        <v>0.53</v>
      </c>
      <c r="AW2530" s="72">
        <v>27.591000000000001</v>
      </c>
      <c r="AX2530" s="12">
        <v>395.96</v>
      </c>
      <c r="AY2530" s="72">
        <v>2.9049999999999998</v>
      </c>
      <c r="AZ2530" s="72">
        <v>10.513999999999999</v>
      </c>
      <c r="BA2530" s="12">
        <v>468.221</v>
      </c>
      <c r="BB2530" s="72">
        <v>3.4350000000000001</v>
      </c>
      <c r="BC2530" s="72">
        <v>8.6890000000000001</v>
      </c>
      <c r="BD2530" s="12">
        <v>110.133</v>
      </c>
      <c r="BE2530" s="72">
        <v>0.80800000000000005</v>
      </c>
      <c r="BF2530" s="72">
        <v>26.353999999999999</v>
      </c>
      <c r="BG2530" s="12">
        <v>578.35400000000004</v>
      </c>
      <c r="BH2530" s="72">
        <v>4.2430000000000003</v>
      </c>
      <c r="BI2530" s="72">
        <v>8.9510000000000005</v>
      </c>
      <c r="BJ2530" s="12">
        <v>1648.249</v>
      </c>
      <c r="BK2530" s="72">
        <v>12.090999999999999</v>
      </c>
      <c r="BL2530" s="72">
        <v>5.3360000000000003</v>
      </c>
      <c r="BM2530" s="12">
        <v>1675.92</v>
      </c>
      <c r="BN2530" s="72">
        <v>12.294</v>
      </c>
      <c r="BO2530" s="72">
        <v>4.6749999999999998</v>
      </c>
      <c r="BP2530" s="12">
        <v>3324.1689999999999</v>
      </c>
      <c r="BQ2530" s="72">
        <v>24.385000000000002</v>
      </c>
      <c r="BR2530" s="72">
        <v>2.4590000000000001</v>
      </c>
      <c r="BS2530" s="12">
        <v>3983.8850000000002</v>
      </c>
      <c r="BT2530" s="72">
        <v>29.225000000000001</v>
      </c>
      <c r="BU2530" s="72">
        <v>1.974</v>
      </c>
      <c r="BV2530" s="12">
        <v>13631.875</v>
      </c>
      <c r="BW2530" s="72">
        <v>100</v>
      </c>
      <c r="BX2530" s="72">
        <v>0.85899999999999999</v>
      </c>
      <c r="BY2530" s="13"/>
      <c r="BZ2530" s="13"/>
    </row>
    <row r="2531" spans="1:78" ht="12.75" customHeight="1">
      <c r="A2531" s="122" t="s">
        <v>65</v>
      </c>
      <c r="B2531" s="71" t="s">
        <v>80</v>
      </c>
      <c r="C2531" s="71" t="s">
        <v>26</v>
      </c>
      <c r="D2531" s="34">
        <v>45352</v>
      </c>
      <c r="E2531" s="12">
        <v>6344.2979999999998</v>
      </c>
      <c r="F2531" s="72">
        <v>46.155999999999999</v>
      </c>
      <c r="G2531" s="72">
        <v>1.623</v>
      </c>
      <c r="H2531" s="12">
        <v>296.70100000000002</v>
      </c>
      <c r="I2531" s="72">
        <v>2.1589999999999998</v>
      </c>
      <c r="J2531" s="72">
        <v>15.840999999999999</v>
      </c>
      <c r="K2531" s="12">
        <v>372.25900000000001</v>
      </c>
      <c r="L2531" s="72">
        <v>2.7080000000000002</v>
      </c>
      <c r="M2531" s="72">
        <v>13.503</v>
      </c>
      <c r="N2531" s="12">
        <v>668.96</v>
      </c>
      <c r="O2531" s="72">
        <v>4.867</v>
      </c>
      <c r="P2531" s="72">
        <v>8.4689999999999994</v>
      </c>
      <c r="Q2531" s="12">
        <v>53.706000000000003</v>
      </c>
      <c r="R2531" s="72">
        <v>0.39100000000000001</v>
      </c>
      <c r="S2531" s="72">
        <v>36.703000000000003</v>
      </c>
      <c r="T2531" s="12">
        <v>722.66600000000005</v>
      </c>
      <c r="U2531" s="72">
        <v>5.258</v>
      </c>
      <c r="V2531" s="72">
        <v>8.11</v>
      </c>
      <c r="W2531" s="12">
        <v>2106.35</v>
      </c>
      <c r="X2531" s="72">
        <v>15.324</v>
      </c>
      <c r="Y2531" s="72">
        <v>4.4420000000000002</v>
      </c>
      <c r="Z2531" s="12">
        <v>2829.0160000000001</v>
      </c>
      <c r="AA2531" s="72">
        <v>20.582000000000001</v>
      </c>
      <c r="AB2531" s="72">
        <v>2.76</v>
      </c>
      <c r="AC2531" s="12">
        <v>9173.3140000000003</v>
      </c>
      <c r="AD2531" s="72">
        <v>66.736999999999995</v>
      </c>
      <c r="AE2531" s="72">
        <v>1.411</v>
      </c>
      <c r="AF2531" s="12">
        <v>36.851999999999997</v>
      </c>
      <c r="AG2531" s="72">
        <v>0.26800000000000002</v>
      </c>
      <c r="AH2531" s="72">
        <v>49.807000000000002</v>
      </c>
      <c r="AI2531" s="12">
        <v>363.78399999999999</v>
      </c>
      <c r="AJ2531" s="72">
        <v>2.6469999999999998</v>
      </c>
      <c r="AK2531" s="72">
        <v>7.3150000000000004</v>
      </c>
      <c r="AL2531" s="12">
        <v>400.63600000000002</v>
      </c>
      <c r="AM2531" s="72">
        <v>2.915</v>
      </c>
      <c r="AN2531" s="72">
        <v>4.9539999999999997</v>
      </c>
      <c r="AO2531" s="12">
        <v>9573.9500000000007</v>
      </c>
      <c r="AP2531" s="72">
        <v>69.652000000000001</v>
      </c>
      <c r="AQ2531" s="72">
        <v>1.3979999999999999</v>
      </c>
      <c r="AR2531" s="12">
        <v>102.36</v>
      </c>
      <c r="AS2531" s="72">
        <v>0.745</v>
      </c>
      <c r="AT2531" s="72">
        <v>26.524000000000001</v>
      </c>
      <c r="AU2531" s="12">
        <v>43.256999999999998</v>
      </c>
      <c r="AV2531" s="72">
        <v>0.315</v>
      </c>
      <c r="AW2531" s="72">
        <v>44.219000000000001</v>
      </c>
      <c r="AX2531" s="12">
        <v>496.02600000000001</v>
      </c>
      <c r="AY2531" s="72">
        <v>3.609</v>
      </c>
      <c r="AZ2531" s="72">
        <v>11.010999999999999</v>
      </c>
      <c r="BA2531" s="12">
        <v>539.28399999999999</v>
      </c>
      <c r="BB2531" s="72">
        <v>3.923</v>
      </c>
      <c r="BC2531" s="72">
        <v>10.47</v>
      </c>
      <c r="BD2531" s="12">
        <v>100.63800000000001</v>
      </c>
      <c r="BE2531" s="72">
        <v>0.73199999999999998</v>
      </c>
      <c r="BF2531" s="72">
        <v>30.062000000000001</v>
      </c>
      <c r="BG2531" s="12">
        <v>639.92200000000003</v>
      </c>
      <c r="BH2531" s="72">
        <v>4.6559999999999997</v>
      </c>
      <c r="BI2531" s="72">
        <v>9.2240000000000002</v>
      </c>
      <c r="BJ2531" s="12">
        <v>1690.2560000000001</v>
      </c>
      <c r="BK2531" s="72">
        <v>12.297000000000001</v>
      </c>
      <c r="BL2531" s="72">
        <v>4.6050000000000004</v>
      </c>
      <c r="BM2531" s="12">
        <v>1738.8889999999999</v>
      </c>
      <c r="BN2531" s="72">
        <v>12.651</v>
      </c>
      <c r="BO2531" s="72">
        <v>3.3250000000000002</v>
      </c>
      <c r="BP2531" s="12">
        <v>3429.145</v>
      </c>
      <c r="BQ2531" s="72">
        <v>24.948</v>
      </c>
      <c r="BR2531" s="72">
        <v>1.865</v>
      </c>
      <c r="BS2531" s="12">
        <v>4171.4269999999997</v>
      </c>
      <c r="BT2531" s="72">
        <v>30.347999999999999</v>
      </c>
      <c r="BU2531" s="72">
        <v>1.2410000000000001</v>
      </c>
      <c r="BV2531" s="12">
        <v>13745.377</v>
      </c>
      <c r="BW2531" s="72">
        <v>100</v>
      </c>
      <c r="BX2531" s="72">
        <v>0.95799999999999996</v>
      </c>
      <c r="BY2531" s="13"/>
      <c r="BZ2531" s="13"/>
    </row>
    <row r="2532" spans="1:78" ht="12.75" customHeight="1">
      <c r="A2532" s="122" t="s">
        <v>65</v>
      </c>
      <c r="B2532" s="71" t="s">
        <v>80</v>
      </c>
      <c r="C2532" s="71" t="s">
        <v>26</v>
      </c>
      <c r="D2532" s="34">
        <v>45444</v>
      </c>
      <c r="E2532" s="12">
        <v>6270.4709999999995</v>
      </c>
      <c r="F2532" s="72">
        <v>46.167000000000002</v>
      </c>
      <c r="G2532" s="72">
        <v>1.2709999999999999</v>
      </c>
      <c r="H2532" s="12">
        <v>334.529</v>
      </c>
      <c r="I2532" s="72">
        <v>2.4630000000000001</v>
      </c>
      <c r="J2532" s="72">
        <v>15.589</v>
      </c>
      <c r="K2532" s="12">
        <v>324.77699999999999</v>
      </c>
      <c r="L2532" s="72">
        <v>2.391</v>
      </c>
      <c r="M2532" s="72">
        <v>16.065000000000001</v>
      </c>
      <c r="N2532" s="12">
        <v>659.30600000000004</v>
      </c>
      <c r="O2532" s="72">
        <v>4.8540000000000001</v>
      </c>
      <c r="P2532" s="72">
        <v>7.7960000000000003</v>
      </c>
      <c r="Q2532" s="12">
        <v>81.304000000000002</v>
      </c>
      <c r="R2532" s="72">
        <v>0.59899999999999998</v>
      </c>
      <c r="S2532" s="72">
        <v>28.866</v>
      </c>
      <c r="T2532" s="12">
        <v>740.61</v>
      </c>
      <c r="U2532" s="72">
        <v>5.4530000000000003</v>
      </c>
      <c r="V2532" s="72">
        <v>7.49</v>
      </c>
      <c r="W2532" s="12">
        <v>2243.2420000000002</v>
      </c>
      <c r="X2532" s="72">
        <v>16.515999999999998</v>
      </c>
      <c r="Y2532" s="72">
        <v>3.26</v>
      </c>
      <c r="Z2532" s="12">
        <v>2983.8519999999999</v>
      </c>
      <c r="AA2532" s="72">
        <v>21.969000000000001</v>
      </c>
      <c r="AB2532" s="72">
        <v>2.544</v>
      </c>
      <c r="AC2532" s="12">
        <v>9254.3220000000001</v>
      </c>
      <c r="AD2532" s="72">
        <v>68.135999999999996</v>
      </c>
      <c r="AE2532" s="72">
        <v>1.099</v>
      </c>
      <c r="AF2532" s="12">
        <v>29.619</v>
      </c>
      <c r="AG2532" s="72">
        <v>0.218</v>
      </c>
      <c r="AH2532" s="72">
        <v>64.686999999999998</v>
      </c>
      <c r="AI2532" s="12">
        <v>407.82</v>
      </c>
      <c r="AJ2532" s="72">
        <v>3.0030000000000001</v>
      </c>
      <c r="AK2532" s="72">
        <v>6.9939999999999998</v>
      </c>
      <c r="AL2532" s="12">
        <v>437.43900000000002</v>
      </c>
      <c r="AM2532" s="72">
        <v>3.2210000000000001</v>
      </c>
      <c r="AN2532" s="72">
        <v>4.8819999999999997</v>
      </c>
      <c r="AO2532" s="12">
        <v>9691.7610000000004</v>
      </c>
      <c r="AP2532" s="72">
        <v>71.355999999999995</v>
      </c>
      <c r="AQ2532" s="72">
        <v>1.0840000000000001</v>
      </c>
      <c r="AR2532" s="12">
        <v>67.692999999999998</v>
      </c>
      <c r="AS2532" s="72">
        <v>0.498</v>
      </c>
      <c r="AT2532" s="72">
        <v>45.895000000000003</v>
      </c>
      <c r="AU2532" s="12">
        <v>26.466999999999999</v>
      </c>
      <c r="AV2532" s="72">
        <v>0.19500000000000001</v>
      </c>
      <c r="AW2532" s="72">
        <v>37.39</v>
      </c>
      <c r="AX2532" s="12">
        <v>488.45299999999997</v>
      </c>
      <c r="AY2532" s="72">
        <v>3.5960000000000001</v>
      </c>
      <c r="AZ2532" s="72">
        <v>10.069000000000001</v>
      </c>
      <c r="BA2532" s="12">
        <v>514.91999999999996</v>
      </c>
      <c r="BB2532" s="72">
        <v>3.7909999999999999</v>
      </c>
      <c r="BC2532" s="72">
        <v>9.4269999999999996</v>
      </c>
      <c r="BD2532" s="12">
        <v>74.944000000000003</v>
      </c>
      <c r="BE2532" s="72">
        <v>0.55200000000000005</v>
      </c>
      <c r="BF2532" s="72">
        <v>21.596</v>
      </c>
      <c r="BG2532" s="12">
        <v>589.86400000000003</v>
      </c>
      <c r="BH2532" s="72">
        <v>4.343</v>
      </c>
      <c r="BI2532" s="72">
        <v>8.8350000000000009</v>
      </c>
      <c r="BJ2532" s="12">
        <v>1382.32</v>
      </c>
      <c r="BK2532" s="72">
        <v>10.177</v>
      </c>
      <c r="BL2532" s="72">
        <v>6.2030000000000003</v>
      </c>
      <c r="BM2532" s="12">
        <v>1850.567</v>
      </c>
      <c r="BN2532" s="72">
        <v>13.625</v>
      </c>
      <c r="BO2532" s="72">
        <v>4.0579999999999998</v>
      </c>
      <c r="BP2532" s="12">
        <v>3232.8870000000002</v>
      </c>
      <c r="BQ2532" s="72">
        <v>23.802</v>
      </c>
      <c r="BR2532" s="72">
        <v>3.19</v>
      </c>
      <c r="BS2532" s="12">
        <v>3890.444</v>
      </c>
      <c r="BT2532" s="72">
        <v>28.643999999999998</v>
      </c>
      <c r="BU2532" s="72">
        <v>2.0499999999999998</v>
      </c>
      <c r="BV2532" s="12">
        <v>13582.205</v>
      </c>
      <c r="BW2532" s="72">
        <v>100</v>
      </c>
      <c r="BX2532" s="72">
        <v>1.016</v>
      </c>
      <c r="BY2532" s="13"/>
      <c r="BZ2532" s="13"/>
    </row>
    <row r="2533" spans="1:78" ht="12.75" customHeight="1">
      <c r="A2533" s="122" t="s">
        <v>65</v>
      </c>
      <c r="B2533" s="71" t="s">
        <v>80</v>
      </c>
      <c r="C2533" s="71" t="s">
        <v>26</v>
      </c>
      <c r="D2533" s="34">
        <v>45536</v>
      </c>
      <c r="E2533" s="12">
        <v>6367.0069999999996</v>
      </c>
      <c r="F2533" s="72">
        <v>46.935000000000002</v>
      </c>
      <c r="G2533" s="72">
        <v>1.6120000000000001</v>
      </c>
      <c r="H2533" s="12">
        <v>213.708</v>
      </c>
      <c r="I2533" s="72">
        <v>1.575</v>
      </c>
      <c r="J2533" s="72">
        <v>19.771000000000001</v>
      </c>
      <c r="K2533" s="12">
        <v>269.96199999999999</v>
      </c>
      <c r="L2533" s="72">
        <v>1.99</v>
      </c>
      <c r="M2533" s="72">
        <v>18.440999999999999</v>
      </c>
      <c r="N2533" s="12">
        <v>483.67</v>
      </c>
      <c r="O2533" s="72">
        <v>3.5649999999999999</v>
      </c>
      <c r="P2533" s="72">
        <v>11.817</v>
      </c>
      <c r="Q2533" s="12">
        <v>49.12</v>
      </c>
      <c r="R2533" s="72">
        <v>0.36199999999999999</v>
      </c>
      <c r="S2533" s="72">
        <v>45.725999999999999</v>
      </c>
      <c r="T2533" s="12">
        <v>532.79</v>
      </c>
      <c r="U2533" s="72">
        <v>3.927</v>
      </c>
      <c r="V2533" s="72">
        <v>10.204000000000001</v>
      </c>
      <c r="W2533" s="12">
        <v>2318.962</v>
      </c>
      <c r="X2533" s="72">
        <v>17.094000000000001</v>
      </c>
      <c r="Y2533" s="72">
        <v>3.6320000000000001</v>
      </c>
      <c r="Z2533" s="12">
        <v>2851.752</v>
      </c>
      <c r="AA2533" s="72">
        <v>21.021999999999998</v>
      </c>
      <c r="AB2533" s="72">
        <v>2.2130000000000001</v>
      </c>
      <c r="AC2533" s="12">
        <v>9218.759</v>
      </c>
      <c r="AD2533" s="72">
        <v>67.956999999999994</v>
      </c>
      <c r="AE2533" s="72">
        <v>1.1739999999999999</v>
      </c>
      <c r="AF2533" s="12">
        <v>57.951999999999998</v>
      </c>
      <c r="AG2533" s="72">
        <v>0.42699999999999999</v>
      </c>
      <c r="AH2533" s="72">
        <v>30.986000000000001</v>
      </c>
      <c r="AI2533" s="12">
        <v>364.75200000000001</v>
      </c>
      <c r="AJ2533" s="72">
        <v>2.6890000000000001</v>
      </c>
      <c r="AK2533" s="72">
        <v>6.4740000000000002</v>
      </c>
      <c r="AL2533" s="12">
        <v>422.70499999999998</v>
      </c>
      <c r="AM2533" s="72">
        <v>3.1160000000000001</v>
      </c>
      <c r="AN2533" s="72">
        <v>4.4059999999999997</v>
      </c>
      <c r="AO2533" s="12">
        <v>9641.4629999999997</v>
      </c>
      <c r="AP2533" s="72">
        <v>71.072999999999993</v>
      </c>
      <c r="AQ2533" s="72">
        <v>1.153</v>
      </c>
      <c r="AR2533" s="12">
        <v>84.691999999999993</v>
      </c>
      <c r="AS2533" s="72">
        <v>0.624</v>
      </c>
      <c r="AT2533" s="72">
        <v>31.385000000000002</v>
      </c>
      <c r="AU2533" s="12">
        <v>40.383000000000003</v>
      </c>
      <c r="AV2533" s="72">
        <v>0.29799999999999999</v>
      </c>
      <c r="AW2533" s="72">
        <v>37.084000000000003</v>
      </c>
      <c r="AX2533" s="12">
        <v>379.75</v>
      </c>
      <c r="AY2533" s="72">
        <v>2.7989999999999999</v>
      </c>
      <c r="AZ2533" s="72">
        <v>9.2810000000000006</v>
      </c>
      <c r="BA2533" s="12">
        <v>420.13299999999998</v>
      </c>
      <c r="BB2533" s="72">
        <v>3.097</v>
      </c>
      <c r="BC2533" s="72">
        <v>9.3780000000000001</v>
      </c>
      <c r="BD2533" s="12">
        <v>64.105999999999995</v>
      </c>
      <c r="BE2533" s="72">
        <v>0.47299999999999998</v>
      </c>
      <c r="BF2533" s="72">
        <v>28.123999999999999</v>
      </c>
      <c r="BG2533" s="12">
        <v>484.23899999999998</v>
      </c>
      <c r="BH2533" s="72">
        <v>3.57</v>
      </c>
      <c r="BI2533" s="72">
        <v>9.3989999999999991</v>
      </c>
      <c r="BJ2533" s="12">
        <v>1636.662</v>
      </c>
      <c r="BK2533" s="72">
        <v>12.065</v>
      </c>
      <c r="BL2533" s="72">
        <v>5.9089999999999998</v>
      </c>
      <c r="BM2533" s="12">
        <v>1718.616</v>
      </c>
      <c r="BN2533" s="72">
        <v>12.669</v>
      </c>
      <c r="BO2533" s="72">
        <v>4.7300000000000004</v>
      </c>
      <c r="BP2533" s="12">
        <v>3355.2779999999998</v>
      </c>
      <c r="BQ2533" s="72">
        <v>24.734000000000002</v>
      </c>
      <c r="BR2533" s="72">
        <v>2.8889999999999998</v>
      </c>
      <c r="BS2533" s="12">
        <v>3924.2089999999998</v>
      </c>
      <c r="BT2533" s="72">
        <v>28.927</v>
      </c>
      <c r="BU2533" s="72">
        <v>2.4550000000000001</v>
      </c>
      <c r="BV2533" s="12">
        <v>13565.673000000001</v>
      </c>
      <c r="BW2533" s="72">
        <v>100</v>
      </c>
      <c r="BX2533" s="72">
        <v>1.046</v>
      </c>
      <c r="BY2533" s="13"/>
      <c r="BZ2533" s="13"/>
    </row>
    <row r="2534" spans="1:78" ht="12.75" customHeight="1">
      <c r="A2534" s="122" t="s">
        <v>65</v>
      </c>
      <c r="B2534" s="71" t="s">
        <v>80</v>
      </c>
      <c r="C2534" s="71" t="s">
        <v>26</v>
      </c>
      <c r="D2534" s="34">
        <v>45627</v>
      </c>
      <c r="E2534" s="12">
        <v>6694.5559999999996</v>
      </c>
      <c r="F2534" s="72">
        <v>48.415999999999997</v>
      </c>
      <c r="G2534" s="72">
        <v>1.5029999999999999</v>
      </c>
      <c r="H2534" s="12">
        <v>322.476</v>
      </c>
      <c r="I2534" s="72">
        <v>2.3319999999999999</v>
      </c>
      <c r="J2534" s="72">
        <v>14.125999999999999</v>
      </c>
      <c r="K2534" s="12">
        <v>274.79399999999998</v>
      </c>
      <c r="L2534" s="72">
        <v>1.9870000000000001</v>
      </c>
      <c r="M2534" s="72">
        <v>14.516999999999999</v>
      </c>
      <c r="N2534" s="12">
        <v>597.27</v>
      </c>
      <c r="O2534" s="72">
        <v>4.32</v>
      </c>
      <c r="P2534" s="72">
        <v>8.4499999999999993</v>
      </c>
      <c r="Q2534" s="12">
        <v>56.975999999999999</v>
      </c>
      <c r="R2534" s="72">
        <v>0.41199999999999998</v>
      </c>
      <c r="S2534" s="72">
        <v>27.623000000000001</v>
      </c>
      <c r="T2534" s="12">
        <v>654.24599999999998</v>
      </c>
      <c r="U2534" s="72">
        <v>4.7320000000000002</v>
      </c>
      <c r="V2534" s="72">
        <v>7.3879999999999999</v>
      </c>
      <c r="W2534" s="12">
        <v>2232.2460000000001</v>
      </c>
      <c r="X2534" s="72">
        <v>16.143999999999998</v>
      </c>
      <c r="Y2534" s="72">
        <v>3.048</v>
      </c>
      <c r="Z2534" s="12">
        <v>2886.4920000000002</v>
      </c>
      <c r="AA2534" s="72">
        <v>20.876000000000001</v>
      </c>
      <c r="AB2534" s="72">
        <v>2.5230000000000001</v>
      </c>
      <c r="AC2534" s="12">
        <v>9581.0480000000007</v>
      </c>
      <c r="AD2534" s="72">
        <v>69.292000000000002</v>
      </c>
      <c r="AE2534" s="72">
        <v>1.3220000000000001</v>
      </c>
      <c r="AF2534" s="12">
        <v>9.51</v>
      </c>
      <c r="AG2534" s="72">
        <v>6.9000000000000006E-2</v>
      </c>
      <c r="AH2534" s="72">
        <v>69.558999999999997</v>
      </c>
      <c r="AI2534" s="12">
        <v>365.16199999999998</v>
      </c>
      <c r="AJ2534" s="72">
        <v>2.641</v>
      </c>
      <c r="AK2534" s="72">
        <v>4.9160000000000004</v>
      </c>
      <c r="AL2534" s="12">
        <v>374.67200000000003</v>
      </c>
      <c r="AM2534" s="72">
        <v>2.71</v>
      </c>
      <c r="AN2534" s="72">
        <v>4.5270000000000001</v>
      </c>
      <c r="AO2534" s="12">
        <v>9955.7199999999993</v>
      </c>
      <c r="AP2534" s="72">
        <v>72.001000000000005</v>
      </c>
      <c r="AQ2534" s="72">
        <v>1.3129999999999999</v>
      </c>
      <c r="AR2534" s="12">
        <v>83.122</v>
      </c>
      <c r="AS2534" s="72">
        <v>0.60099999999999998</v>
      </c>
      <c r="AT2534" s="72">
        <v>27.259</v>
      </c>
      <c r="AU2534" s="12">
        <v>58.640999999999998</v>
      </c>
      <c r="AV2534" s="72">
        <v>0.42399999999999999</v>
      </c>
      <c r="AW2534" s="72">
        <v>31.074000000000002</v>
      </c>
      <c r="AX2534" s="12">
        <v>339.09800000000001</v>
      </c>
      <c r="AY2534" s="72">
        <v>2.452</v>
      </c>
      <c r="AZ2534" s="72">
        <v>13.291</v>
      </c>
      <c r="BA2534" s="12">
        <v>397.738</v>
      </c>
      <c r="BB2534" s="72">
        <v>2.8769999999999998</v>
      </c>
      <c r="BC2534" s="72">
        <v>11.522</v>
      </c>
      <c r="BD2534" s="12">
        <v>115.783</v>
      </c>
      <c r="BE2534" s="72">
        <v>0.83699999999999997</v>
      </c>
      <c r="BF2534" s="72">
        <v>32.130000000000003</v>
      </c>
      <c r="BG2534" s="12">
        <v>513.52200000000005</v>
      </c>
      <c r="BH2534" s="72">
        <v>3.714</v>
      </c>
      <c r="BI2534" s="72">
        <v>11.695</v>
      </c>
      <c r="BJ2534" s="12">
        <v>1561.9960000000001</v>
      </c>
      <c r="BK2534" s="72">
        <v>11.297000000000001</v>
      </c>
      <c r="BL2534" s="72">
        <v>5.5720000000000001</v>
      </c>
      <c r="BM2534" s="12">
        <v>1712.7950000000001</v>
      </c>
      <c r="BN2534" s="72">
        <v>12.387</v>
      </c>
      <c r="BO2534" s="72">
        <v>4.992</v>
      </c>
      <c r="BP2534" s="12">
        <v>3274.7910000000002</v>
      </c>
      <c r="BQ2534" s="72">
        <v>23.684000000000001</v>
      </c>
      <c r="BR2534" s="72">
        <v>3.823</v>
      </c>
      <c r="BS2534" s="12">
        <v>3871.4349999999999</v>
      </c>
      <c r="BT2534" s="72">
        <v>27.998999999999999</v>
      </c>
      <c r="BU2534" s="72">
        <v>2.7930000000000001</v>
      </c>
      <c r="BV2534" s="12">
        <v>13827.155000000001</v>
      </c>
      <c r="BW2534" s="72">
        <v>100</v>
      </c>
      <c r="BX2534" s="72">
        <v>1.181</v>
      </c>
      <c r="BY2534" s="13"/>
      <c r="BZ2534" s="13"/>
    </row>
    <row r="2535" spans="1:78" ht="12.75" customHeight="1">
      <c r="A2535" s="122" t="s">
        <v>65</v>
      </c>
      <c r="B2535" s="71" t="s">
        <v>80</v>
      </c>
      <c r="C2535" s="71" t="s">
        <v>26</v>
      </c>
      <c r="D2535" s="34">
        <v>45717</v>
      </c>
      <c r="E2535" s="12">
        <v>6505.683</v>
      </c>
      <c r="F2535" s="72">
        <v>46.216000000000001</v>
      </c>
      <c r="G2535" s="72">
        <v>1.921</v>
      </c>
      <c r="H2535" s="12">
        <v>238.84899999999999</v>
      </c>
      <c r="I2535" s="72">
        <v>1.6970000000000001</v>
      </c>
      <c r="J2535" s="72">
        <v>18.045999999999999</v>
      </c>
      <c r="K2535" s="12">
        <v>243.85499999999999</v>
      </c>
      <c r="L2535" s="72">
        <v>1.732</v>
      </c>
      <c r="M2535" s="72">
        <v>17.132000000000001</v>
      </c>
      <c r="N2535" s="12">
        <v>482.70400000000001</v>
      </c>
      <c r="O2535" s="72">
        <v>3.4289999999999998</v>
      </c>
      <c r="P2535" s="72">
        <v>12.292</v>
      </c>
      <c r="Q2535" s="12">
        <v>31.844000000000001</v>
      </c>
      <c r="R2535" s="72">
        <v>0.22600000000000001</v>
      </c>
      <c r="S2535" s="72">
        <v>38.168999999999997</v>
      </c>
      <c r="T2535" s="12">
        <v>514.548</v>
      </c>
      <c r="U2535" s="72">
        <v>3.6549999999999998</v>
      </c>
      <c r="V2535" s="72">
        <v>11.510999999999999</v>
      </c>
      <c r="W2535" s="12">
        <v>2422.7040000000002</v>
      </c>
      <c r="X2535" s="72">
        <v>17.210999999999999</v>
      </c>
      <c r="Y2535" s="72">
        <v>3.4990000000000001</v>
      </c>
      <c r="Z2535" s="12">
        <v>2937.252</v>
      </c>
      <c r="AA2535" s="72">
        <v>20.866</v>
      </c>
      <c r="AB2535" s="72">
        <v>2.2069999999999999</v>
      </c>
      <c r="AC2535" s="12">
        <v>9442.9359999999997</v>
      </c>
      <c r="AD2535" s="72">
        <v>67.081999999999994</v>
      </c>
      <c r="AE2535" s="72">
        <v>1.4630000000000001</v>
      </c>
      <c r="AF2535" s="12">
        <v>43.491999999999997</v>
      </c>
      <c r="AG2535" s="72">
        <v>0.309</v>
      </c>
      <c r="AH2535" s="72">
        <v>34.770000000000003</v>
      </c>
      <c r="AI2535" s="12">
        <v>460.7</v>
      </c>
      <c r="AJ2535" s="72">
        <v>3.2730000000000001</v>
      </c>
      <c r="AK2535" s="72">
        <v>5.8730000000000002</v>
      </c>
      <c r="AL2535" s="12">
        <v>504.19200000000001</v>
      </c>
      <c r="AM2535" s="72">
        <v>3.5819999999999999</v>
      </c>
      <c r="AN2535" s="72">
        <v>4.0519999999999996</v>
      </c>
      <c r="AO2535" s="12">
        <v>9947.1280000000006</v>
      </c>
      <c r="AP2535" s="72">
        <v>70.664000000000001</v>
      </c>
      <c r="AQ2535" s="72">
        <v>1.419</v>
      </c>
      <c r="AR2535" s="12">
        <v>60.389000000000003</v>
      </c>
      <c r="AS2535" s="72">
        <v>0.42899999999999999</v>
      </c>
      <c r="AT2535" s="72">
        <v>32.430999999999997</v>
      </c>
      <c r="AU2535" s="12">
        <v>100.678</v>
      </c>
      <c r="AV2535" s="72">
        <v>0.71499999999999997</v>
      </c>
      <c r="AW2535" s="72">
        <v>24.478999999999999</v>
      </c>
      <c r="AX2535" s="12">
        <v>377.642</v>
      </c>
      <c r="AY2535" s="72">
        <v>2.6829999999999998</v>
      </c>
      <c r="AZ2535" s="72">
        <v>14.907</v>
      </c>
      <c r="BA2535" s="12">
        <v>478.32</v>
      </c>
      <c r="BB2535" s="72">
        <v>3.3980000000000001</v>
      </c>
      <c r="BC2535" s="72">
        <v>12.693</v>
      </c>
      <c r="BD2535" s="12">
        <v>81.837999999999994</v>
      </c>
      <c r="BE2535" s="72">
        <v>0.58099999999999996</v>
      </c>
      <c r="BF2535" s="72">
        <v>26.222999999999999</v>
      </c>
      <c r="BG2535" s="12">
        <v>560.15800000000002</v>
      </c>
      <c r="BH2535" s="72">
        <v>3.9790000000000001</v>
      </c>
      <c r="BI2535" s="72">
        <v>10.772</v>
      </c>
      <c r="BJ2535" s="12">
        <v>1696.4549999999999</v>
      </c>
      <c r="BK2535" s="72">
        <v>12.052</v>
      </c>
      <c r="BL2535" s="72">
        <v>5.1689999999999996</v>
      </c>
      <c r="BM2535" s="12">
        <v>1812.5440000000001</v>
      </c>
      <c r="BN2535" s="72">
        <v>12.875999999999999</v>
      </c>
      <c r="BO2535" s="72">
        <v>3.9940000000000002</v>
      </c>
      <c r="BP2535" s="12">
        <v>3509</v>
      </c>
      <c r="BQ2535" s="72">
        <v>24.928000000000001</v>
      </c>
      <c r="BR2535" s="72">
        <v>2.3519999999999999</v>
      </c>
      <c r="BS2535" s="12">
        <v>4129.5469999999996</v>
      </c>
      <c r="BT2535" s="72">
        <v>29.335999999999999</v>
      </c>
      <c r="BU2535" s="72">
        <v>2.0670000000000002</v>
      </c>
      <c r="BV2535" s="12">
        <v>14076.674999999999</v>
      </c>
      <c r="BW2535" s="72">
        <v>100</v>
      </c>
      <c r="BX2535" s="72">
        <v>1.1619999999999999</v>
      </c>
      <c r="BY2535" s="13"/>
      <c r="BZ2535" s="13"/>
    </row>
    <row r="2536" spans="1:78" ht="12.75" customHeight="1">
      <c r="A2536" s="122" t="s">
        <v>65</v>
      </c>
      <c r="B2536" s="71" t="s">
        <v>80</v>
      </c>
      <c r="C2536" s="71" t="s">
        <v>26</v>
      </c>
      <c r="D2536" s="34">
        <v>45809</v>
      </c>
      <c r="E2536" s="12">
        <v>6670.2979999999998</v>
      </c>
      <c r="F2536" s="72">
        <v>47.508000000000003</v>
      </c>
      <c r="G2536" s="72">
        <v>1.486</v>
      </c>
      <c r="H2536" s="12">
        <v>337.16500000000002</v>
      </c>
      <c r="I2536" s="72">
        <v>2.4009999999999998</v>
      </c>
      <c r="J2536" s="72">
        <v>13.622</v>
      </c>
      <c r="K2536" s="12">
        <v>311.81900000000002</v>
      </c>
      <c r="L2536" s="72">
        <v>2.2210000000000001</v>
      </c>
      <c r="M2536" s="72">
        <v>18.754000000000001</v>
      </c>
      <c r="N2536" s="12">
        <v>648.98299999999995</v>
      </c>
      <c r="O2536" s="72">
        <v>4.6219999999999999</v>
      </c>
      <c r="P2536" s="72">
        <v>11.9</v>
      </c>
      <c r="Q2536" s="12">
        <v>36.109000000000002</v>
      </c>
      <c r="R2536" s="72">
        <v>0.25700000000000001</v>
      </c>
      <c r="S2536" s="72">
        <v>57.371000000000002</v>
      </c>
      <c r="T2536" s="12">
        <v>685.09199999999998</v>
      </c>
      <c r="U2536" s="72">
        <v>4.8789999999999996</v>
      </c>
      <c r="V2536" s="72">
        <v>12.871</v>
      </c>
      <c r="W2536" s="12">
        <v>2243.36</v>
      </c>
      <c r="X2536" s="72">
        <v>15.978</v>
      </c>
      <c r="Y2536" s="72">
        <v>4.7530000000000001</v>
      </c>
      <c r="Z2536" s="12">
        <v>2928.4520000000002</v>
      </c>
      <c r="AA2536" s="72">
        <v>20.856999999999999</v>
      </c>
      <c r="AB2536" s="72">
        <v>3.2429999999999999</v>
      </c>
      <c r="AC2536" s="12">
        <v>9598.7489999999998</v>
      </c>
      <c r="AD2536" s="72">
        <v>68.364999999999995</v>
      </c>
      <c r="AE2536" s="72">
        <v>1.2509999999999999</v>
      </c>
      <c r="AF2536" s="12">
        <v>31.468</v>
      </c>
      <c r="AG2536" s="72">
        <v>0.224</v>
      </c>
      <c r="AH2536" s="72">
        <v>52.052</v>
      </c>
      <c r="AI2536" s="12">
        <v>381.988</v>
      </c>
      <c r="AJ2536" s="72">
        <v>2.7210000000000001</v>
      </c>
      <c r="AK2536" s="72">
        <v>7.5069999999999997</v>
      </c>
      <c r="AL2536" s="12">
        <v>413.45600000000002</v>
      </c>
      <c r="AM2536" s="72">
        <v>2.9449999999999998</v>
      </c>
      <c r="AN2536" s="72">
        <v>6.1280000000000001</v>
      </c>
      <c r="AO2536" s="12">
        <v>10012.205</v>
      </c>
      <c r="AP2536" s="72">
        <v>71.31</v>
      </c>
      <c r="AQ2536" s="72">
        <v>1.236</v>
      </c>
      <c r="AR2536" s="12">
        <v>54.865000000000002</v>
      </c>
      <c r="AS2536" s="72">
        <v>0.39100000000000001</v>
      </c>
      <c r="AT2536" s="72">
        <v>32.296999999999997</v>
      </c>
      <c r="AU2536" s="12">
        <v>50.506999999999998</v>
      </c>
      <c r="AV2536" s="72">
        <v>0.36</v>
      </c>
      <c r="AW2536" s="72">
        <v>32.432000000000002</v>
      </c>
      <c r="AX2536" s="12">
        <v>396.286</v>
      </c>
      <c r="AY2536" s="72">
        <v>2.8220000000000001</v>
      </c>
      <c r="AZ2536" s="72">
        <v>12.84</v>
      </c>
      <c r="BA2536" s="12">
        <v>446.79399999999998</v>
      </c>
      <c r="BB2536" s="72">
        <v>3.1819999999999999</v>
      </c>
      <c r="BC2536" s="72">
        <v>11.32</v>
      </c>
      <c r="BD2536" s="12">
        <v>53.595999999999997</v>
      </c>
      <c r="BE2536" s="72">
        <v>0.38200000000000001</v>
      </c>
      <c r="BF2536" s="72">
        <v>32.725000000000001</v>
      </c>
      <c r="BG2536" s="12">
        <v>500.39</v>
      </c>
      <c r="BH2536" s="72">
        <v>3.5640000000000001</v>
      </c>
      <c r="BI2536" s="72">
        <v>9.0489999999999995</v>
      </c>
      <c r="BJ2536" s="12">
        <v>1553.61</v>
      </c>
      <c r="BK2536" s="72">
        <v>11.065</v>
      </c>
      <c r="BL2536" s="72">
        <v>6.2089999999999996</v>
      </c>
      <c r="BM2536" s="12">
        <v>1919.28</v>
      </c>
      <c r="BN2536" s="72">
        <v>13.67</v>
      </c>
      <c r="BO2536" s="72">
        <v>3.6789999999999998</v>
      </c>
      <c r="BP2536" s="12">
        <v>3472.8910000000001</v>
      </c>
      <c r="BQ2536" s="72">
        <v>24.734999999999999</v>
      </c>
      <c r="BR2536" s="72">
        <v>2.6259999999999999</v>
      </c>
      <c r="BS2536" s="12">
        <v>4028.145</v>
      </c>
      <c r="BT2536" s="72">
        <v>28.69</v>
      </c>
      <c r="BU2536" s="72">
        <v>2.0499999999999998</v>
      </c>
      <c r="BV2536" s="12">
        <v>14040.35</v>
      </c>
      <c r="BW2536" s="72">
        <v>100</v>
      </c>
      <c r="BX2536" s="72">
        <v>1.038</v>
      </c>
      <c r="BY2536" s="13"/>
      <c r="BZ2536" s="13"/>
    </row>
    <row r="2537" spans="1:78" ht="12.75" customHeight="1">
      <c r="A2537" s="122" t="s">
        <v>65</v>
      </c>
      <c r="B2537" s="71" t="s">
        <v>80</v>
      </c>
      <c r="C2537" s="71" t="s">
        <v>26</v>
      </c>
      <c r="D2537" s="34">
        <v>45901</v>
      </c>
      <c r="E2537" s="12">
        <v>6715.4709999999995</v>
      </c>
      <c r="F2537" s="72">
        <v>47.326000000000001</v>
      </c>
      <c r="G2537" s="72">
        <v>1.877</v>
      </c>
      <c r="H2537" s="12">
        <v>392.30399999999997</v>
      </c>
      <c r="I2537" s="72">
        <v>2.7650000000000001</v>
      </c>
      <c r="J2537" s="72">
        <v>14.167999999999999</v>
      </c>
      <c r="K2537" s="12">
        <v>271.25</v>
      </c>
      <c r="L2537" s="72">
        <v>1.9119999999999999</v>
      </c>
      <c r="M2537" s="72">
        <v>17.812000000000001</v>
      </c>
      <c r="N2537" s="12">
        <v>663.55399999999997</v>
      </c>
      <c r="O2537" s="72">
        <v>4.6760000000000002</v>
      </c>
      <c r="P2537" s="72">
        <v>11.401999999999999</v>
      </c>
      <c r="Q2537" s="12">
        <v>39.329000000000001</v>
      </c>
      <c r="R2537" s="72">
        <v>0.27700000000000002</v>
      </c>
      <c r="S2537" s="72">
        <v>45.454000000000001</v>
      </c>
      <c r="T2537" s="12">
        <v>702.88300000000004</v>
      </c>
      <c r="U2537" s="72">
        <v>4.9530000000000003</v>
      </c>
      <c r="V2537" s="72">
        <v>11.185</v>
      </c>
      <c r="W2537" s="12">
        <v>2315.39</v>
      </c>
      <c r="X2537" s="72">
        <v>16.317</v>
      </c>
      <c r="Y2537" s="72">
        <v>4.09</v>
      </c>
      <c r="Z2537" s="12">
        <v>3018.2719999999999</v>
      </c>
      <c r="AA2537" s="72">
        <v>21.271000000000001</v>
      </c>
      <c r="AB2537" s="72">
        <v>2.6789999999999998</v>
      </c>
      <c r="AC2537" s="12">
        <v>9733.7430000000004</v>
      </c>
      <c r="AD2537" s="72">
        <v>68.596999999999994</v>
      </c>
      <c r="AE2537" s="72">
        <v>1.5189999999999999</v>
      </c>
      <c r="AF2537" s="12">
        <v>26.297000000000001</v>
      </c>
      <c r="AG2537" s="72">
        <v>0.185</v>
      </c>
      <c r="AH2537" s="72">
        <v>71.53</v>
      </c>
      <c r="AI2537" s="12">
        <v>441.81799999999998</v>
      </c>
      <c r="AJ2537" s="72">
        <v>3.1139999999999999</v>
      </c>
      <c r="AK2537" s="72">
        <v>5.5449999999999999</v>
      </c>
      <c r="AL2537" s="12">
        <v>468.11599999999999</v>
      </c>
      <c r="AM2537" s="72">
        <v>3.2989999999999999</v>
      </c>
      <c r="AN2537" s="72">
        <v>6.23</v>
      </c>
      <c r="AO2537" s="12">
        <v>10201.859</v>
      </c>
      <c r="AP2537" s="72">
        <v>71.896000000000001</v>
      </c>
      <c r="AQ2537" s="72">
        <v>1.421</v>
      </c>
      <c r="AR2537" s="12">
        <v>86.259</v>
      </c>
      <c r="AS2537" s="72">
        <v>0.60799999999999998</v>
      </c>
      <c r="AT2537" s="72">
        <v>25.225000000000001</v>
      </c>
      <c r="AU2537" s="12">
        <v>58.442</v>
      </c>
      <c r="AV2537" s="72">
        <v>0.41199999999999998</v>
      </c>
      <c r="AW2537" s="72">
        <v>31.408000000000001</v>
      </c>
      <c r="AX2537" s="12">
        <v>417.73200000000003</v>
      </c>
      <c r="AY2537" s="72">
        <v>2.944</v>
      </c>
      <c r="AZ2537" s="72">
        <v>16.059000000000001</v>
      </c>
      <c r="BA2537" s="12">
        <v>476.173</v>
      </c>
      <c r="BB2537" s="72">
        <v>3.3559999999999999</v>
      </c>
      <c r="BC2537" s="72">
        <v>13.657999999999999</v>
      </c>
      <c r="BD2537" s="12">
        <v>120.011</v>
      </c>
      <c r="BE2537" s="72">
        <v>0.84599999999999997</v>
      </c>
      <c r="BF2537" s="72">
        <v>27.207999999999998</v>
      </c>
      <c r="BG2537" s="12">
        <v>596.18399999999997</v>
      </c>
      <c r="BH2537" s="72">
        <v>4.202</v>
      </c>
      <c r="BI2537" s="72">
        <v>12.06</v>
      </c>
      <c r="BJ2537" s="12">
        <v>1492.35</v>
      </c>
      <c r="BK2537" s="72">
        <v>10.516999999999999</v>
      </c>
      <c r="BL2537" s="72">
        <v>5.851</v>
      </c>
      <c r="BM2537" s="12">
        <v>1813.028</v>
      </c>
      <c r="BN2537" s="72">
        <v>12.776999999999999</v>
      </c>
      <c r="BO2537" s="72">
        <v>5.23</v>
      </c>
      <c r="BP2537" s="12">
        <v>3305.3780000000002</v>
      </c>
      <c r="BQ2537" s="72">
        <v>23.294</v>
      </c>
      <c r="BR2537" s="72">
        <v>2.6880000000000002</v>
      </c>
      <c r="BS2537" s="12">
        <v>3987.82</v>
      </c>
      <c r="BT2537" s="72">
        <v>28.103999999999999</v>
      </c>
      <c r="BU2537" s="72">
        <v>1.8069999999999999</v>
      </c>
      <c r="BV2537" s="12">
        <v>14189.679</v>
      </c>
      <c r="BW2537" s="72">
        <v>100</v>
      </c>
      <c r="BX2537" s="72">
        <v>1.1000000000000001</v>
      </c>
      <c r="BY2537" s="13"/>
      <c r="BZ2537" s="13"/>
    </row>
    <row r="2538" spans="1:78" ht="12.75" customHeight="1">
      <c r="A2538" s="122" t="s">
        <v>65</v>
      </c>
      <c r="B2538" s="71" t="s">
        <v>80</v>
      </c>
      <c r="C2538" s="71" t="s">
        <v>26</v>
      </c>
      <c r="D2538" s="34">
        <v>45992</v>
      </c>
      <c r="E2538" s="12">
        <v>6704.8329999999996</v>
      </c>
      <c r="F2538" s="72">
        <v>46.712000000000003</v>
      </c>
      <c r="G2538" s="72">
        <v>1.4850000000000001</v>
      </c>
      <c r="H2538" s="12">
        <v>269.75400000000002</v>
      </c>
      <c r="I2538" s="72">
        <v>1.879</v>
      </c>
      <c r="J2538" s="72">
        <v>17.390999999999998</v>
      </c>
      <c r="K2538" s="12">
        <v>283.66899999999998</v>
      </c>
      <c r="L2538" s="72">
        <v>1.976</v>
      </c>
      <c r="M2538" s="72">
        <v>19.21</v>
      </c>
      <c r="N2538" s="12">
        <v>553.42399999999998</v>
      </c>
      <c r="O2538" s="72">
        <v>3.8559999999999999</v>
      </c>
      <c r="P2538" s="72">
        <v>10.247999999999999</v>
      </c>
      <c r="Q2538" s="12">
        <v>43.819000000000003</v>
      </c>
      <c r="R2538" s="72">
        <v>0.30499999999999999</v>
      </c>
      <c r="S2538" s="72">
        <v>44.241</v>
      </c>
      <c r="T2538" s="12">
        <v>597.24300000000005</v>
      </c>
      <c r="U2538" s="72">
        <v>4.1609999999999996</v>
      </c>
      <c r="V2538" s="72">
        <v>9.7159999999999993</v>
      </c>
      <c r="W2538" s="12">
        <v>2468.4540000000002</v>
      </c>
      <c r="X2538" s="72">
        <v>17.198</v>
      </c>
      <c r="Y2538" s="72">
        <v>2.7879999999999998</v>
      </c>
      <c r="Z2538" s="12">
        <v>3065.6959999999999</v>
      </c>
      <c r="AA2538" s="72">
        <v>21.359000000000002</v>
      </c>
      <c r="AB2538" s="72">
        <v>2.2290000000000001</v>
      </c>
      <c r="AC2538" s="12">
        <v>9770.5300000000007</v>
      </c>
      <c r="AD2538" s="72">
        <v>68.070999999999998</v>
      </c>
      <c r="AE2538" s="72">
        <v>1.0549999999999999</v>
      </c>
      <c r="AF2538" s="12">
        <v>13.025</v>
      </c>
      <c r="AG2538" s="72">
        <v>9.0999999999999998E-2</v>
      </c>
      <c r="AH2538" s="72">
        <v>71.751999999999995</v>
      </c>
      <c r="AI2538" s="12">
        <v>368.98099999999999</v>
      </c>
      <c r="AJ2538" s="72">
        <v>2.5710000000000002</v>
      </c>
      <c r="AK2538" s="72">
        <v>11.425000000000001</v>
      </c>
      <c r="AL2538" s="12">
        <v>382.00700000000001</v>
      </c>
      <c r="AM2538" s="72">
        <v>2.661</v>
      </c>
      <c r="AN2538" s="72">
        <v>9.5350000000000001</v>
      </c>
      <c r="AO2538" s="12">
        <v>10152.536</v>
      </c>
      <c r="AP2538" s="72">
        <v>70.731999999999999</v>
      </c>
      <c r="AQ2538" s="72">
        <v>1.01</v>
      </c>
      <c r="AR2538" s="12">
        <v>114.116</v>
      </c>
      <c r="AS2538" s="72">
        <v>0.79500000000000004</v>
      </c>
      <c r="AT2538" s="72">
        <v>32.984000000000002</v>
      </c>
      <c r="AU2538" s="12">
        <v>73.076999999999998</v>
      </c>
      <c r="AV2538" s="72">
        <v>0.50900000000000001</v>
      </c>
      <c r="AW2538" s="72">
        <v>45.286999999999999</v>
      </c>
      <c r="AX2538" s="12">
        <v>300.673</v>
      </c>
      <c r="AY2538" s="72">
        <v>2.0950000000000002</v>
      </c>
      <c r="AZ2538" s="72">
        <v>17.669</v>
      </c>
      <c r="BA2538" s="12">
        <v>373.75</v>
      </c>
      <c r="BB2538" s="72">
        <v>2.6040000000000001</v>
      </c>
      <c r="BC2538" s="72">
        <v>14.727</v>
      </c>
      <c r="BD2538" s="12">
        <v>93.953000000000003</v>
      </c>
      <c r="BE2538" s="72">
        <v>0.65500000000000003</v>
      </c>
      <c r="BF2538" s="72">
        <v>35.563000000000002</v>
      </c>
      <c r="BG2538" s="12">
        <v>467.70299999999997</v>
      </c>
      <c r="BH2538" s="72">
        <v>3.258</v>
      </c>
      <c r="BI2538" s="72">
        <v>11.417</v>
      </c>
      <c r="BJ2538" s="12">
        <v>1521.412</v>
      </c>
      <c r="BK2538" s="72">
        <v>10.6</v>
      </c>
      <c r="BL2538" s="72">
        <v>5.4219999999999997</v>
      </c>
      <c r="BM2538" s="12">
        <v>2097.665</v>
      </c>
      <c r="BN2538" s="72">
        <v>14.614000000000001</v>
      </c>
      <c r="BO2538" s="72">
        <v>4.6749999999999998</v>
      </c>
      <c r="BP2538" s="12">
        <v>3619.0770000000002</v>
      </c>
      <c r="BQ2538" s="72">
        <v>25.213999999999999</v>
      </c>
      <c r="BR2538" s="72">
        <v>2.927</v>
      </c>
      <c r="BS2538" s="12">
        <v>4200.8959999999997</v>
      </c>
      <c r="BT2538" s="72">
        <v>29.268000000000001</v>
      </c>
      <c r="BU2538" s="72">
        <v>2.177</v>
      </c>
      <c r="BV2538" s="12">
        <v>14353.432000000001</v>
      </c>
      <c r="BW2538" s="72">
        <v>100</v>
      </c>
      <c r="BX2538" s="72">
        <v>1.054</v>
      </c>
      <c r="BY2538" s="13"/>
      <c r="BZ2538" s="13"/>
    </row>
    <row r="2539" spans="1:78" ht="12.75" customHeight="1">
      <c r="A2539" s="122" t="s">
        <v>65</v>
      </c>
      <c r="B2539" s="71" t="s">
        <v>80</v>
      </c>
      <c r="C2539" s="71" t="s">
        <v>26</v>
      </c>
      <c r="D2539" s="34">
        <v>46082</v>
      </c>
      <c r="E2539" s="12">
        <v>6701.4840000000004</v>
      </c>
      <c r="F2539" s="72">
        <v>47.234999999999999</v>
      </c>
      <c r="G2539" s="72">
        <v>2.0129999999999999</v>
      </c>
      <c r="H2539" s="12">
        <v>290.10000000000002</v>
      </c>
      <c r="I2539" s="72">
        <v>2.0449999999999999</v>
      </c>
      <c r="J2539" s="72">
        <v>19.071999999999999</v>
      </c>
      <c r="K2539" s="12">
        <v>296.04599999999999</v>
      </c>
      <c r="L2539" s="72">
        <v>2.0870000000000002</v>
      </c>
      <c r="M2539" s="72">
        <v>20.271999999999998</v>
      </c>
      <c r="N2539" s="12">
        <v>586.14599999999996</v>
      </c>
      <c r="O2539" s="72">
        <v>4.1310000000000002</v>
      </c>
      <c r="P2539" s="72">
        <v>11.464</v>
      </c>
      <c r="Q2539" s="12">
        <v>32.767000000000003</v>
      </c>
      <c r="R2539" s="72">
        <v>0.23100000000000001</v>
      </c>
      <c r="S2539" s="72">
        <v>55.594000000000001</v>
      </c>
      <c r="T2539" s="12">
        <v>618.91399999999999</v>
      </c>
      <c r="U2539" s="72">
        <v>4.3620000000000001</v>
      </c>
      <c r="V2539" s="72">
        <v>10.69</v>
      </c>
      <c r="W2539" s="12">
        <v>2290.6350000000002</v>
      </c>
      <c r="X2539" s="72">
        <v>16.145</v>
      </c>
      <c r="Y2539" s="72">
        <v>3.8149999999999999</v>
      </c>
      <c r="Z2539" s="12">
        <v>2909.5479999999998</v>
      </c>
      <c r="AA2539" s="72">
        <v>20.507999999999999</v>
      </c>
      <c r="AB2539" s="72">
        <v>2.54</v>
      </c>
      <c r="AC2539" s="12">
        <v>9611.0319999999992</v>
      </c>
      <c r="AD2539" s="72">
        <v>67.742000000000004</v>
      </c>
      <c r="AE2539" s="72">
        <v>1.655</v>
      </c>
      <c r="AF2539" s="12">
        <v>26.292999999999999</v>
      </c>
      <c r="AG2539" s="72">
        <v>0.185</v>
      </c>
      <c r="AH2539" s="72">
        <v>52.6</v>
      </c>
      <c r="AI2539" s="12">
        <v>428.42</v>
      </c>
      <c r="AJ2539" s="72">
        <v>3.02</v>
      </c>
      <c r="AK2539" s="72">
        <v>4.8390000000000004</v>
      </c>
      <c r="AL2539" s="12">
        <v>454.714</v>
      </c>
      <c r="AM2539" s="72">
        <v>3.2050000000000001</v>
      </c>
      <c r="AN2539" s="72">
        <v>4.2089999999999996</v>
      </c>
      <c r="AO2539" s="12">
        <v>10065.745999999999</v>
      </c>
      <c r="AP2539" s="72">
        <v>70.947000000000003</v>
      </c>
      <c r="AQ2539" s="72">
        <v>1.5580000000000001</v>
      </c>
      <c r="AR2539" s="12">
        <v>76.759</v>
      </c>
      <c r="AS2539" s="72">
        <v>0.54100000000000004</v>
      </c>
      <c r="AT2539" s="72">
        <v>29.023</v>
      </c>
      <c r="AU2539" s="12">
        <v>40.363</v>
      </c>
      <c r="AV2539" s="72">
        <v>0.28399999999999997</v>
      </c>
      <c r="AW2539" s="72">
        <v>48.832999999999998</v>
      </c>
      <c r="AX2539" s="12">
        <v>312.23700000000002</v>
      </c>
      <c r="AY2539" s="72">
        <v>2.2010000000000001</v>
      </c>
      <c r="AZ2539" s="72">
        <v>16.504000000000001</v>
      </c>
      <c r="BA2539" s="12">
        <v>352.59899999999999</v>
      </c>
      <c r="BB2539" s="72">
        <v>2.4849999999999999</v>
      </c>
      <c r="BC2539" s="72">
        <v>16.164000000000001</v>
      </c>
      <c r="BD2539" s="12">
        <v>65.376999999999995</v>
      </c>
      <c r="BE2539" s="72">
        <v>0.46100000000000002</v>
      </c>
      <c r="BF2539" s="72">
        <v>29.094999999999999</v>
      </c>
      <c r="BG2539" s="12">
        <v>417.976</v>
      </c>
      <c r="BH2539" s="72">
        <v>2.9460000000000002</v>
      </c>
      <c r="BI2539" s="72">
        <v>14.257</v>
      </c>
      <c r="BJ2539" s="12">
        <v>1593.3109999999999</v>
      </c>
      <c r="BK2539" s="72">
        <v>11.23</v>
      </c>
      <c r="BL2539" s="72">
        <v>4.6680000000000001</v>
      </c>
      <c r="BM2539" s="12">
        <v>2033.8330000000001</v>
      </c>
      <c r="BN2539" s="72">
        <v>14.335000000000001</v>
      </c>
      <c r="BO2539" s="72">
        <v>3.722</v>
      </c>
      <c r="BP2539" s="12">
        <v>3627.1439999999998</v>
      </c>
      <c r="BQ2539" s="72">
        <v>25.565999999999999</v>
      </c>
      <c r="BR2539" s="72">
        <v>2.556</v>
      </c>
      <c r="BS2539" s="12">
        <v>4121.8789999999999</v>
      </c>
      <c r="BT2539" s="72">
        <v>29.053000000000001</v>
      </c>
      <c r="BU2539" s="72">
        <v>1.95</v>
      </c>
      <c r="BV2539" s="12">
        <v>14187.625</v>
      </c>
      <c r="BW2539" s="72">
        <v>100</v>
      </c>
      <c r="BX2539" s="72">
        <v>1.381</v>
      </c>
      <c r="BY2539" s="13"/>
      <c r="BZ2539" s="13"/>
    </row>
    <row r="2540" spans="1:78" ht="12.75" customHeight="1">
      <c r="A2540" s="122" t="s">
        <v>65</v>
      </c>
      <c r="B2540" s="71" t="s">
        <v>80</v>
      </c>
      <c r="C2540" s="71" t="s">
        <v>26</v>
      </c>
      <c r="D2540" s="34">
        <v>46174</v>
      </c>
      <c r="E2540" s="12">
        <v>6604.2669999999998</v>
      </c>
      <c r="F2540" s="72">
        <v>46.591999999999999</v>
      </c>
      <c r="G2540" s="72">
        <v>1.835</v>
      </c>
      <c r="H2540" s="12">
        <v>308.63200000000001</v>
      </c>
      <c r="I2540" s="72">
        <v>2.177</v>
      </c>
      <c r="J2540" s="72">
        <v>16.221</v>
      </c>
      <c r="K2540" s="12">
        <v>191.26</v>
      </c>
      <c r="L2540" s="72">
        <v>1.349</v>
      </c>
      <c r="M2540" s="72">
        <v>16.263000000000002</v>
      </c>
      <c r="N2540" s="12">
        <v>499.89100000000002</v>
      </c>
      <c r="O2540" s="72">
        <v>3.5270000000000001</v>
      </c>
      <c r="P2540" s="72">
        <v>13.561999999999999</v>
      </c>
      <c r="Q2540" s="12">
        <v>47.651000000000003</v>
      </c>
      <c r="R2540" s="72">
        <v>0.33600000000000002</v>
      </c>
      <c r="S2540" s="72">
        <v>32.463000000000001</v>
      </c>
      <c r="T2540" s="12">
        <v>547.54200000000003</v>
      </c>
      <c r="U2540" s="72">
        <v>3.863</v>
      </c>
      <c r="V2540" s="72">
        <v>12.621</v>
      </c>
      <c r="W2540" s="12">
        <v>2387.0039999999999</v>
      </c>
      <c r="X2540" s="72">
        <v>16.84</v>
      </c>
      <c r="Y2540" s="72">
        <v>3.0720000000000001</v>
      </c>
      <c r="Z2540" s="12">
        <v>2934.5459999999998</v>
      </c>
      <c r="AA2540" s="72">
        <v>20.702999999999999</v>
      </c>
      <c r="AB2540" s="72">
        <v>1.484</v>
      </c>
      <c r="AC2540" s="12">
        <v>9538.8130000000001</v>
      </c>
      <c r="AD2540" s="72">
        <v>67.295000000000002</v>
      </c>
      <c r="AE2540" s="72">
        <v>1.2330000000000001</v>
      </c>
      <c r="AF2540" s="12">
        <v>51.854999999999997</v>
      </c>
      <c r="AG2540" s="72">
        <v>0.36599999999999999</v>
      </c>
      <c r="AH2540" s="72">
        <v>40.484999999999999</v>
      </c>
      <c r="AI2540" s="12">
        <v>388.71199999999999</v>
      </c>
      <c r="AJ2540" s="72">
        <v>2.742</v>
      </c>
      <c r="AK2540" s="72">
        <v>5.9749999999999996</v>
      </c>
      <c r="AL2540" s="12">
        <v>440.56700000000001</v>
      </c>
      <c r="AM2540" s="72">
        <v>3.1080000000000001</v>
      </c>
      <c r="AN2540" s="72">
        <v>4.6180000000000003</v>
      </c>
      <c r="AO2540" s="12">
        <v>9979.3799999999992</v>
      </c>
      <c r="AP2540" s="72">
        <v>70.403000000000006</v>
      </c>
      <c r="AQ2540" s="72">
        <v>1.169</v>
      </c>
      <c r="AR2540" s="12">
        <v>80.900000000000006</v>
      </c>
      <c r="AS2540" s="72">
        <v>0.57099999999999995</v>
      </c>
      <c r="AT2540" s="72">
        <v>42.195</v>
      </c>
      <c r="AU2540" s="12">
        <v>80.766000000000005</v>
      </c>
      <c r="AV2540" s="72">
        <v>0.56999999999999995</v>
      </c>
      <c r="AW2540" s="72">
        <v>33.360999999999997</v>
      </c>
      <c r="AX2540" s="12">
        <v>415.04199999999997</v>
      </c>
      <c r="AY2540" s="72">
        <v>2.9279999999999999</v>
      </c>
      <c r="AZ2540" s="72">
        <v>11.628</v>
      </c>
      <c r="BA2540" s="12">
        <v>495.80799999999999</v>
      </c>
      <c r="BB2540" s="72">
        <v>3.4980000000000002</v>
      </c>
      <c r="BC2540" s="72">
        <v>9.9700000000000006</v>
      </c>
      <c r="BD2540" s="12">
        <v>123.178</v>
      </c>
      <c r="BE2540" s="72">
        <v>0.86899999999999999</v>
      </c>
      <c r="BF2540" s="72">
        <v>25.77</v>
      </c>
      <c r="BG2540" s="12">
        <v>618.98599999999999</v>
      </c>
      <c r="BH2540" s="72">
        <v>4.367</v>
      </c>
      <c r="BI2540" s="72">
        <v>8.6349999999999998</v>
      </c>
      <c r="BJ2540" s="12">
        <v>1310.9459999999999</v>
      </c>
      <c r="BK2540" s="72">
        <v>9.2479999999999993</v>
      </c>
      <c r="BL2540" s="72">
        <v>6.4569999999999999</v>
      </c>
      <c r="BM2540" s="12">
        <v>2184.5079999999998</v>
      </c>
      <c r="BN2540" s="72">
        <v>15.411</v>
      </c>
      <c r="BO2540" s="72">
        <v>3.379</v>
      </c>
      <c r="BP2540" s="12">
        <v>3495.4540000000002</v>
      </c>
      <c r="BQ2540" s="72">
        <v>24.66</v>
      </c>
      <c r="BR2540" s="72">
        <v>2.7989999999999999</v>
      </c>
      <c r="BS2540" s="12">
        <v>4195.3410000000003</v>
      </c>
      <c r="BT2540" s="72">
        <v>29.597000000000001</v>
      </c>
      <c r="BU2540" s="72">
        <v>1.9730000000000001</v>
      </c>
      <c r="BV2540" s="12">
        <v>14174.72</v>
      </c>
      <c r="BW2540" s="72">
        <v>100</v>
      </c>
      <c r="BX2540" s="72">
        <v>0.95199999999999996</v>
      </c>
      <c r="BY2540" s="13"/>
      <c r="BZ2540" s="13"/>
    </row>
    <row r="2541" spans="1:78" ht="12.75" customHeight="1">
      <c r="A2541" s="122" t="s">
        <v>65</v>
      </c>
      <c r="B2541" s="71" t="s">
        <v>80</v>
      </c>
      <c r="C2541" s="71" t="s">
        <v>24</v>
      </c>
      <c r="D2541" s="34">
        <v>41883</v>
      </c>
      <c r="E2541" s="12">
        <v>3369.7939999999999</v>
      </c>
      <c r="F2541" s="72">
        <v>55.12</v>
      </c>
      <c r="G2541" s="72">
        <v>2.7919999999999998</v>
      </c>
      <c r="H2541" s="12">
        <v>116.68</v>
      </c>
      <c r="I2541" s="72">
        <v>1.909</v>
      </c>
      <c r="J2541" s="72">
        <v>34.972000000000001</v>
      </c>
      <c r="K2541" s="12">
        <v>117.565</v>
      </c>
      <c r="L2541" s="72">
        <v>1.923</v>
      </c>
      <c r="M2541" s="72">
        <v>32.006</v>
      </c>
      <c r="N2541" s="12">
        <v>234.245</v>
      </c>
      <c r="O2541" s="72">
        <v>3.8319999999999999</v>
      </c>
      <c r="P2541" s="72">
        <v>26.388999999999999</v>
      </c>
      <c r="Q2541" s="12">
        <v>2.927</v>
      </c>
      <c r="R2541" s="72">
        <v>4.8000000000000001E-2</v>
      </c>
      <c r="S2541" s="72">
        <v>112.837</v>
      </c>
      <c r="T2541" s="12">
        <v>237.172</v>
      </c>
      <c r="U2541" s="72">
        <v>3.879</v>
      </c>
      <c r="V2541" s="72">
        <v>26.23</v>
      </c>
      <c r="W2541" s="12">
        <v>558.4</v>
      </c>
      <c r="X2541" s="72">
        <v>9.1340000000000003</v>
      </c>
      <c r="Y2541" s="72">
        <v>12.31</v>
      </c>
      <c r="Z2541" s="12">
        <v>795.57100000000003</v>
      </c>
      <c r="AA2541" s="72">
        <v>13.013</v>
      </c>
      <c r="AB2541" s="72">
        <v>5.8529999999999998</v>
      </c>
      <c r="AC2541" s="12">
        <v>4165.366</v>
      </c>
      <c r="AD2541" s="72">
        <v>68.132999999999996</v>
      </c>
      <c r="AE2541" s="72">
        <v>2.6859999999999999</v>
      </c>
      <c r="AF2541" s="12">
        <v>1.018</v>
      </c>
      <c r="AG2541" s="72">
        <v>1.7000000000000001E-2</v>
      </c>
      <c r="AH2541" s="72">
        <v>107.36799999999999</v>
      </c>
      <c r="AI2541" s="12">
        <v>225.15700000000001</v>
      </c>
      <c r="AJ2541" s="72">
        <v>3.6829999999999998</v>
      </c>
      <c r="AK2541" s="72">
        <v>21.716000000000001</v>
      </c>
      <c r="AL2541" s="12">
        <v>226.17500000000001</v>
      </c>
      <c r="AM2541" s="72">
        <v>3.7</v>
      </c>
      <c r="AN2541" s="72">
        <v>21.655000000000001</v>
      </c>
      <c r="AO2541" s="12">
        <v>4391.5410000000002</v>
      </c>
      <c r="AP2541" s="72">
        <v>71.831999999999994</v>
      </c>
      <c r="AQ2541" s="72">
        <v>2.2789999999999999</v>
      </c>
      <c r="AR2541" s="12">
        <v>47.421999999999997</v>
      </c>
      <c r="AS2541" s="72">
        <v>0.77600000000000002</v>
      </c>
      <c r="AT2541" s="72">
        <v>52.570999999999998</v>
      </c>
      <c r="AU2541" s="12">
        <v>16.292999999999999</v>
      </c>
      <c r="AV2541" s="72">
        <v>0.26700000000000002</v>
      </c>
      <c r="AW2541" s="72">
        <v>61.314999999999998</v>
      </c>
      <c r="AX2541" s="12">
        <v>282.57499999999999</v>
      </c>
      <c r="AY2541" s="72">
        <v>4.6219999999999999</v>
      </c>
      <c r="AZ2541" s="72">
        <v>21.902000000000001</v>
      </c>
      <c r="BA2541" s="12">
        <v>298.86799999999999</v>
      </c>
      <c r="BB2541" s="72">
        <v>4.8890000000000002</v>
      </c>
      <c r="BC2541" s="72">
        <v>19.943000000000001</v>
      </c>
      <c r="BD2541" s="12">
        <v>163.58199999999999</v>
      </c>
      <c r="BE2541" s="72">
        <v>2.6760000000000002</v>
      </c>
      <c r="BF2541" s="72">
        <v>36.631</v>
      </c>
      <c r="BG2541" s="12">
        <v>462.45</v>
      </c>
      <c r="BH2541" s="72">
        <v>7.5640000000000001</v>
      </c>
      <c r="BI2541" s="72">
        <v>15.787000000000001</v>
      </c>
      <c r="BJ2541" s="12">
        <v>604.33399999999995</v>
      </c>
      <c r="BK2541" s="72">
        <v>9.8849999999999998</v>
      </c>
      <c r="BL2541" s="72">
        <v>13.175000000000001</v>
      </c>
      <c r="BM2541" s="12">
        <v>607.851</v>
      </c>
      <c r="BN2541" s="72">
        <v>9.9429999999999996</v>
      </c>
      <c r="BO2541" s="72">
        <v>10.898</v>
      </c>
      <c r="BP2541" s="12">
        <v>1212.184</v>
      </c>
      <c r="BQ2541" s="72">
        <v>19.827999999999999</v>
      </c>
      <c r="BR2541" s="72">
        <v>6.3630000000000004</v>
      </c>
      <c r="BS2541" s="12">
        <v>1722.057</v>
      </c>
      <c r="BT2541" s="72">
        <v>28.167999999999999</v>
      </c>
      <c r="BU2541" s="72">
        <v>3.4620000000000002</v>
      </c>
      <c r="BV2541" s="12">
        <v>6113.5969999999998</v>
      </c>
      <c r="BW2541" s="72">
        <v>100</v>
      </c>
      <c r="BX2541" s="72">
        <v>1.919</v>
      </c>
      <c r="BY2541" s="13"/>
      <c r="BZ2541" s="13"/>
    </row>
    <row r="2542" spans="1:78" ht="12.75" customHeight="1">
      <c r="A2542" s="122" t="s">
        <v>65</v>
      </c>
      <c r="B2542" s="71" t="s">
        <v>80</v>
      </c>
      <c r="C2542" s="71" t="s">
        <v>24</v>
      </c>
      <c r="D2542" s="34">
        <v>41974</v>
      </c>
      <c r="E2542" s="12">
        <v>3244.9989999999998</v>
      </c>
      <c r="F2542" s="72">
        <v>55.109000000000002</v>
      </c>
      <c r="G2542" s="72">
        <v>2.2519999999999998</v>
      </c>
      <c r="H2542" s="12">
        <v>158.43</v>
      </c>
      <c r="I2542" s="72">
        <v>2.6909999999999998</v>
      </c>
      <c r="J2542" s="72">
        <v>20.876999999999999</v>
      </c>
      <c r="K2542" s="12">
        <v>174.72900000000001</v>
      </c>
      <c r="L2542" s="72">
        <v>2.9670000000000001</v>
      </c>
      <c r="M2542" s="72">
        <v>27.722999999999999</v>
      </c>
      <c r="N2542" s="12">
        <v>333.15899999999999</v>
      </c>
      <c r="O2542" s="72">
        <v>5.6580000000000004</v>
      </c>
      <c r="P2542" s="72">
        <v>14.653</v>
      </c>
      <c r="Q2542" s="12">
        <v>17.061</v>
      </c>
      <c r="R2542" s="72">
        <v>0.28999999999999998</v>
      </c>
      <c r="S2542" s="72">
        <v>69.162000000000006</v>
      </c>
      <c r="T2542" s="12">
        <v>350.22</v>
      </c>
      <c r="U2542" s="72">
        <v>5.9480000000000004</v>
      </c>
      <c r="V2542" s="72">
        <v>14.042</v>
      </c>
      <c r="W2542" s="12">
        <v>436.291</v>
      </c>
      <c r="X2542" s="72">
        <v>7.4089999999999998</v>
      </c>
      <c r="Y2542" s="72">
        <v>10.516</v>
      </c>
      <c r="Z2542" s="12">
        <v>786.51099999999997</v>
      </c>
      <c r="AA2542" s="72">
        <v>13.356999999999999</v>
      </c>
      <c r="AB2542" s="72">
        <v>4.63</v>
      </c>
      <c r="AC2542" s="12">
        <v>4031.51</v>
      </c>
      <c r="AD2542" s="72">
        <v>68.465999999999994</v>
      </c>
      <c r="AE2542" s="72">
        <v>1.923</v>
      </c>
      <c r="AF2542" s="12">
        <v>1.4770000000000001</v>
      </c>
      <c r="AG2542" s="72">
        <v>2.5000000000000001E-2</v>
      </c>
      <c r="AH2542" s="72">
        <v>123.995</v>
      </c>
      <c r="AI2542" s="12">
        <v>254.505</v>
      </c>
      <c r="AJ2542" s="72">
        <v>4.3220000000000001</v>
      </c>
      <c r="AK2542" s="72">
        <v>14.978</v>
      </c>
      <c r="AL2542" s="12">
        <v>255.982</v>
      </c>
      <c r="AM2542" s="72">
        <v>4.3470000000000004</v>
      </c>
      <c r="AN2542" s="72">
        <v>14.708</v>
      </c>
      <c r="AO2542" s="12">
        <v>4287.4930000000004</v>
      </c>
      <c r="AP2542" s="72">
        <v>72.813000000000002</v>
      </c>
      <c r="AQ2542" s="72">
        <v>2.2869999999999999</v>
      </c>
      <c r="AR2542" s="12">
        <v>25.606999999999999</v>
      </c>
      <c r="AS2542" s="72">
        <v>0.435</v>
      </c>
      <c r="AT2542" s="72">
        <v>89.019000000000005</v>
      </c>
      <c r="AU2542" s="12">
        <v>21.108000000000001</v>
      </c>
      <c r="AV2542" s="72">
        <v>0.35799999999999998</v>
      </c>
      <c r="AW2542" s="72">
        <v>66.584000000000003</v>
      </c>
      <c r="AX2542" s="12">
        <v>237.68</v>
      </c>
      <c r="AY2542" s="72">
        <v>4.0359999999999996</v>
      </c>
      <c r="AZ2542" s="72">
        <v>20.196999999999999</v>
      </c>
      <c r="BA2542" s="12">
        <v>258.78800000000001</v>
      </c>
      <c r="BB2542" s="72">
        <v>4.3949999999999996</v>
      </c>
      <c r="BC2542" s="72">
        <v>19.940999999999999</v>
      </c>
      <c r="BD2542" s="12">
        <v>128.494</v>
      </c>
      <c r="BE2542" s="72">
        <v>2.1819999999999999</v>
      </c>
      <c r="BF2542" s="72">
        <v>21.126999999999999</v>
      </c>
      <c r="BG2542" s="12">
        <v>387.28300000000002</v>
      </c>
      <c r="BH2542" s="72">
        <v>6.577</v>
      </c>
      <c r="BI2542" s="72">
        <v>15.313000000000001</v>
      </c>
      <c r="BJ2542" s="12">
        <v>661.84</v>
      </c>
      <c r="BK2542" s="72">
        <v>11.24</v>
      </c>
      <c r="BL2542" s="72">
        <v>10.77</v>
      </c>
      <c r="BM2542" s="12">
        <v>526.10400000000004</v>
      </c>
      <c r="BN2542" s="72">
        <v>8.9350000000000005</v>
      </c>
      <c r="BO2542" s="72">
        <v>9.2530000000000001</v>
      </c>
      <c r="BP2542" s="12">
        <v>1187.9449999999999</v>
      </c>
      <c r="BQ2542" s="72">
        <v>20.175000000000001</v>
      </c>
      <c r="BR2542" s="72">
        <v>5.9790000000000001</v>
      </c>
      <c r="BS2542" s="12">
        <v>1600.8340000000001</v>
      </c>
      <c r="BT2542" s="72">
        <v>27.187000000000001</v>
      </c>
      <c r="BU2542" s="72">
        <v>4.5250000000000004</v>
      </c>
      <c r="BV2542" s="12">
        <v>5888.3270000000002</v>
      </c>
      <c r="BW2542" s="72">
        <v>100</v>
      </c>
      <c r="BX2542" s="72">
        <v>1.992</v>
      </c>
      <c r="BY2542" s="13"/>
      <c r="BZ2542" s="13"/>
    </row>
    <row r="2543" spans="1:78" ht="12.75" customHeight="1">
      <c r="A2543" s="122" t="s">
        <v>65</v>
      </c>
      <c r="B2543" s="71" t="s">
        <v>80</v>
      </c>
      <c r="C2543" s="71" t="s">
        <v>24</v>
      </c>
      <c r="D2543" s="34">
        <v>42064</v>
      </c>
      <c r="E2543" s="12">
        <v>3248.3519999999999</v>
      </c>
      <c r="F2543" s="72">
        <v>53.533000000000001</v>
      </c>
      <c r="G2543" s="72">
        <v>3.1309999999999998</v>
      </c>
      <c r="H2543" s="12">
        <v>115.57899999999999</v>
      </c>
      <c r="I2543" s="72">
        <v>1.905</v>
      </c>
      <c r="J2543" s="72">
        <v>27.015000000000001</v>
      </c>
      <c r="K2543" s="12">
        <v>75.228999999999999</v>
      </c>
      <c r="L2543" s="72">
        <v>1.24</v>
      </c>
      <c r="M2543" s="72">
        <v>33.381</v>
      </c>
      <c r="N2543" s="12">
        <v>190.809</v>
      </c>
      <c r="O2543" s="72">
        <v>3.145</v>
      </c>
      <c r="P2543" s="72">
        <v>18.302</v>
      </c>
      <c r="Q2543" s="12">
        <v>14.775</v>
      </c>
      <c r="R2543" s="72">
        <v>0.24299999999999999</v>
      </c>
      <c r="S2543" s="72">
        <v>66.349000000000004</v>
      </c>
      <c r="T2543" s="12">
        <v>205.584</v>
      </c>
      <c r="U2543" s="72">
        <v>3.3879999999999999</v>
      </c>
      <c r="V2543" s="72">
        <v>18.478000000000002</v>
      </c>
      <c r="W2543" s="12">
        <v>589.37199999999996</v>
      </c>
      <c r="X2543" s="72">
        <v>9.7129999999999992</v>
      </c>
      <c r="Y2543" s="72">
        <v>8.51</v>
      </c>
      <c r="Z2543" s="12">
        <v>794.95600000000002</v>
      </c>
      <c r="AA2543" s="72">
        <v>13.101000000000001</v>
      </c>
      <c r="AB2543" s="72">
        <v>5.2309999999999999</v>
      </c>
      <c r="AC2543" s="12">
        <v>4043.308</v>
      </c>
      <c r="AD2543" s="72">
        <v>66.634</v>
      </c>
      <c r="AE2543" s="72">
        <v>2.8479999999999999</v>
      </c>
      <c r="AF2543" s="12">
        <v>10.295999999999999</v>
      </c>
      <c r="AG2543" s="72">
        <v>0.17</v>
      </c>
      <c r="AH2543" s="72">
        <v>110.178</v>
      </c>
      <c r="AI2543" s="12">
        <v>301.19499999999999</v>
      </c>
      <c r="AJ2543" s="72">
        <v>4.9640000000000004</v>
      </c>
      <c r="AK2543" s="72">
        <v>8.7270000000000003</v>
      </c>
      <c r="AL2543" s="12">
        <v>311.49099999999999</v>
      </c>
      <c r="AM2543" s="72">
        <v>5.133</v>
      </c>
      <c r="AN2543" s="72">
        <v>8.6509999999999998</v>
      </c>
      <c r="AO2543" s="12">
        <v>4354.799</v>
      </c>
      <c r="AP2543" s="72">
        <v>71.768000000000001</v>
      </c>
      <c r="AQ2543" s="72">
        <v>2.6859999999999999</v>
      </c>
      <c r="AR2543" s="12">
        <v>35.430999999999997</v>
      </c>
      <c r="AS2543" s="72">
        <v>0.58399999999999996</v>
      </c>
      <c r="AT2543" s="72">
        <v>50.48</v>
      </c>
      <c r="AU2543" s="12">
        <v>38.939</v>
      </c>
      <c r="AV2543" s="72">
        <v>0.64200000000000002</v>
      </c>
      <c r="AW2543" s="72">
        <v>70.783000000000001</v>
      </c>
      <c r="AX2543" s="12">
        <v>253.01400000000001</v>
      </c>
      <c r="AY2543" s="72">
        <v>4.17</v>
      </c>
      <c r="AZ2543" s="72">
        <v>23.87</v>
      </c>
      <c r="BA2543" s="12">
        <v>291.95299999999997</v>
      </c>
      <c r="BB2543" s="72">
        <v>4.8109999999999999</v>
      </c>
      <c r="BC2543" s="72">
        <v>21.06</v>
      </c>
      <c r="BD2543" s="12">
        <v>116.236</v>
      </c>
      <c r="BE2543" s="72">
        <v>1.9159999999999999</v>
      </c>
      <c r="BF2543" s="72">
        <v>32.804000000000002</v>
      </c>
      <c r="BG2543" s="12">
        <v>408.18900000000002</v>
      </c>
      <c r="BH2543" s="72">
        <v>6.7270000000000003</v>
      </c>
      <c r="BI2543" s="72">
        <v>14.12</v>
      </c>
      <c r="BJ2543" s="12">
        <v>725.91899999999998</v>
      </c>
      <c r="BK2543" s="72">
        <v>11.962999999999999</v>
      </c>
      <c r="BL2543" s="72">
        <v>8.27</v>
      </c>
      <c r="BM2543" s="12">
        <v>543.56500000000005</v>
      </c>
      <c r="BN2543" s="72">
        <v>8.9580000000000002</v>
      </c>
      <c r="BO2543" s="72">
        <v>6.923</v>
      </c>
      <c r="BP2543" s="12">
        <v>1269.4839999999999</v>
      </c>
      <c r="BQ2543" s="72">
        <v>20.920999999999999</v>
      </c>
      <c r="BR2543" s="72">
        <v>4.9690000000000003</v>
      </c>
      <c r="BS2543" s="12">
        <v>1713.104</v>
      </c>
      <c r="BT2543" s="72">
        <v>28.231999999999999</v>
      </c>
      <c r="BU2543" s="72">
        <v>3.65</v>
      </c>
      <c r="BV2543" s="12">
        <v>6067.9030000000002</v>
      </c>
      <c r="BW2543" s="72">
        <v>100</v>
      </c>
      <c r="BX2543" s="72">
        <v>2.0739999999999998</v>
      </c>
      <c r="BY2543" s="13"/>
      <c r="BZ2543" s="13"/>
    </row>
    <row r="2544" spans="1:78" ht="12.75" customHeight="1">
      <c r="A2544" s="122" t="s">
        <v>65</v>
      </c>
      <c r="B2544" s="71" t="s">
        <v>80</v>
      </c>
      <c r="C2544" s="71" t="s">
        <v>24</v>
      </c>
      <c r="D2544" s="34">
        <v>42156</v>
      </c>
      <c r="E2544" s="12">
        <v>3172.7429999999999</v>
      </c>
      <c r="F2544" s="72">
        <v>53.45</v>
      </c>
      <c r="G2544" s="72">
        <v>3.1</v>
      </c>
      <c r="H2544" s="12">
        <v>136.85300000000001</v>
      </c>
      <c r="I2544" s="72">
        <v>2.306</v>
      </c>
      <c r="J2544" s="72">
        <v>22.797999999999998</v>
      </c>
      <c r="K2544" s="12">
        <v>117.048</v>
      </c>
      <c r="L2544" s="72">
        <v>1.972</v>
      </c>
      <c r="M2544" s="72">
        <v>30.535</v>
      </c>
      <c r="N2544" s="12">
        <v>253.90100000000001</v>
      </c>
      <c r="O2544" s="72">
        <v>4.2770000000000001</v>
      </c>
      <c r="P2544" s="72">
        <v>17.097000000000001</v>
      </c>
      <c r="Q2544" s="12">
        <v>1.8640000000000001</v>
      </c>
      <c r="R2544" s="72">
        <v>3.1E-2</v>
      </c>
      <c r="S2544" s="72">
        <v>103.07</v>
      </c>
      <c r="T2544" s="12">
        <v>255.76499999999999</v>
      </c>
      <c r="U2544" s="72">
        <v>4.3090000000000002</v>
      </c>
      <c r="V2544" s="72">
        <v>17.117000000000001</v>
      </c>
      <c r="W2544" s="12">
        <v>615.91600000000005</v>
      </c>
      <c r="X2544" s="72">
        <v>10.375999999999999</v>
      </c>
      <c r="Y2544" s="72">
        <v>8.5890000000000004</v>
      </c>
      <c r="Z2544" s="12">
        <v>871.68100000000004</v>
      </c>
      <c r="AA2544" s="72">
        <v>14.685</v>
      </c>
      <c r="AB2544" s="72">
        <v>4.5439999999999996</v>
      </c>
      <c r="AC2544" s="12">
        <v>4044.424</v>
      </c>
      <c r="AD2544" s="72">
        <v>68.135000000000005</v>
      </c>
      <c r="AE2544" s="72">
        <v>2.94</v>
      </c>
      <c r="AF2544" s="12">
        <v>8.0510000000000002</v>
      </c>
      <c r="AG2544" s="72">
        <v>0.13600000000000001</v>
      </c>
      <c r="AH2544" s="72">
        <v>97.507000000000005</v>
      </c>
      <c r="AI2544" s="12">
        <v>243.86099999999999</v>
      </c>
      <c r="AJ2544" s="72">
        <v>4.1079999999999997</v>
      </c>
      <c r="AK2544" s="72">
        <v>15.694000000000001</v>
      </c>
      <c r="AL2544" s="12">
        <v>251.91200000000001</v>
      </c>
      <c r="AM2544" s="72">
        <v>4.2439999999999998</v>
      </c>
      <c r="AN2544" s="72">
        <v>15.016999999999999</v>
      </c>
      <c r="AO2544" s="12">
        <v>4296.3360000000002</v>
      </c>
      <c r="AP2544" s="72">
        <v>72.379000000000005</v>
      </c>
      <c r="AQ2544" s="72">
        <v>2.9020000000000001</v>
      </c>
      <c r="AR2544" s="12">
        <v>0</v>
      </c>
      <c r="AS2544" s="72">
        <v>0</v>
      </c>
      <c r="AT2544" s="72">
        <v>0</v>
      </c>
      <c r="AU2544" s="12">
        <v>1.3009999999999999</v>
      </c>
      <c r="AV2544" s="72">
        <v>2.1999999999999999E-2</v>
      </c>
      <c r="AW2544" s="72">
        <v>100.307</v>
      </c>
      <c r="AX2544" s="12">
        <v>288.80799999999999</v>
      </c>
      <c r="AY2544" s="72">
        <v>4.8650000000000002</v>
      </c>
      <c r="AZ2544" s="72">
        <v>17.16</v>
      </c>
      <c r="BA2544" s="12">
        <v>290.10899999999998</v>
      </c>
      <c r="BB2544" s="72">
        <v>4.8869999999999996</v>
      </c>
      <c r="BC2544" s="72">
        <v>17.010999999999999</v>
      </c>
      <c r="BD2544" s="12">
        <v>154.86500000000001</v>
      </c>
      <c r="BE2544" s="72">
        <v>2.609</v>
      </c>
      <c r="BF2544" s="72">
        <v>28.343</v>
      </c>
      <c r="BG2544" s="12">
        <v>444.97500000000002</v>
      </c>
      <c r="BH2544" s="72">
        <v>7.4960000000000004</v>
      </c>
      <c r="BI2544" s="72">
        <v>14.478999999999999</v>
      </c>
      <c r="BJ2544" s="12">
        <v>679.55899999999997</v>
      </c>
      <c r="BK2544" s="72">
        <v>11.448</v>
      </c>
      <c r="BL2544" s="72">
        <v>11.06</v>
      </c>
      <c r="BM2544" s="12">
        <v>515.04</v>
      </c>
      <c r="BN2544" s="72">
        <v>8.6769999999999996</v>
      </c>
      <c r="BO2544" s="72">
        <v>10.468</v>
      </c>
      <c r="BP2544" s="12">
        <v>1194.598</v>
      </c>
      <c r="BQ2544" s="72">
        <v>20.125</v>
      </c>
      <c r="BR2544" s="72">
        <v>6.4809999999999999</v>
      </c>
      <c r="BS2544" s="12">
        <v>1639.5730000000001</v>
      </c>
      <c r="BT2544" s="72">
        <v>27.620999999999999</v>
      </c>
      <c r="BU2544" s="72">
        <v>4.194</v>
      </c>
      <c r="BV2544" s="12">
        <v>5935.9089999999997</v>
      </c>
      <c r="BW2544" s="72">
        <v>100</v>
      </c>
      <c r="BX2544" s="72">
        <v>2.2989999999999999</v>
      </c>
      <c r="BY2544" s="13"/>
      <c r="BZ2544" s="13"/>
    </row>
    <row r="2545" spans="1:78" ht="12.75" customHeight="1">
      <c r="A2545" s="122" t="s">
        <v>65</v>
      </c>
      <c r="B2545" s="71" t="s">
        <v>80</v>
      </c>
      <c r="C2545" s="71" t="s">
        <v>24</v>
      </c>
      <c r="D2545" s="34">
        <v>42614</v>
      </c>
      <c r="E2545" s="12">
        <v>3217.7130000000002</v>
      </c>
      <c r="F2545" s="72">
        <v>52.643999999999998</v>
      </c>
      <c r="G2545" s="72">
        <v>2.29</v>
      </c>
      <c r="H2545" s="12">
        <v>190.52</v>
      </c>
      <c r="I2545" s="72">
        <v>3.117</v>
      </c>
      <c r="J2545" s="72">
        <v>19.077000000000002</v>
      </c>
      <c r="K2545" s="12">
        <v>141.62799999999999</v>
      </c>
      <c r="L2545" s="72">
        <v>2.3170000000000002</v>
      </c>
      <c r="M2545" s="72">
        <v>21.873999999999999</v>
      </c>
      <c r="N2545" s="12">
        <v>332.14800000000002</v>
      </c>
      <c r="O2545" s="72">
        <v>5.4340000000000002</v>
      </c>
      <c r="P2545" s="72">
        <v>15.967000000000001</v>
      </c>
      <c r="Q2545" s="12">
        <v>31.001999999999999</v>
      </c>
      <c r="R2545" s="72">
        <v>0.50700000000000001</v>
      </c>
      <c r="S2545" s="72">
        <v>50.811</v>
      </c>
      <c r="T2545" s="12">
        <v>363.15</v>
      </c>
      <c r="U2545" s="72">
        <v>5.9409999999999998</v>
      </c>
      <c r="V2545" s="72">
        <v>14.561</v>
      </c>
      <c r="W2545" s="12">
        <v>599.36199999999997</v>
      </c>
      <c r="X2545" s="72">
        <v>9.8059999999999992</v>
      </c>
      <c r="Y2545" s="72">
        <v>10.212999999999999</v>
      </c>
      <c r="Z2545" s="12">
        <v>962.51199999999994</v>
      </c>
      <c r="AA2545" s="72">
        <v>15.747</v>
      </c>
      <c r="AB2545" s="72">
        <v>2.9289999999999998</v>
      </c>
      <c r="AC2545" s="12">
        <v>4180.2250000000004</v>
      </c>
      <c r="AD2545" s="72">
        <v>68.391000000000005</v>
      </c>
      <c r="AE2545" s="72">
        <v>1.716</v>
      </c>
      <c r="AF2545" s="12">
        <v>11.186</v>
      </c>
      <c r="AG2545" s="72">
        <v>0.183</v>
      </c>
      <c r="AH2545" s="72">
        <v>81.391000000000005</v>
      </c>
      <c r="AI2545" s="12">
        <v>251.702</v>
      </c>
      <c r="AJ2545" s="72">
        <v>4.1180000000000003</v>
      </c>
      <c r="AK2545" s="72">
        <v>12.042</v>
      </c>
      <c r="AL2545" s="12">
        <v>262.88900000000001</v>
      </c>
      <c r="AM2545" s="72">
        <v>4.3010000000000002</v>
      </c>
      <c r="AN2545" s="72">
        <v>10.646000000000001</v>
      </c>
      <c r="AO2545" s="12">
        <v>4443.1139999999996</v>
      </c>
      <c r="AP2545" s="72">
        <v>72.691999999999993</v>
      </c>
      <c r="AQ2545" s="72">
        <v>1.6579999999999999</v>
      </c>
      <c r="AR2545" s="12">
        <v>33.014000000000003</v>
      </c>
      <c r="AS2545" s="72">
        <v>0.54</v>
      </c>
      <c r="AT2545" s="72">
        <v>55.616</v>
      </c>
      <c r="AU2545" s="12">
        <v>12.853999999999999</v>
      </c>
      <c r="AV2545" s="72">
        <v>0.21</v>
      </c>
      <c r="AW2545" s="72">
        <v>69.771000000000001</v>
      </c>
      <c r="AX2545" s="12">
        <v>200.208</v>
      </c>
      <c r="AY2545" s="72">
        <v>3.2759999999999998</v>
      </c>
      <c r="AZ2545" s="72">
        <v>24.614999999999998</v>
      </c>
      <c r="BA2545" s="12">
        <v>213.06200000000001</v>
      </c>
      <c r="BB2545" s="72">
        <v>3.4860000000000002</v>
      </c>
      <c r="BC2545" s="72">
        <v>22.591999999999999</v>
      </c>
      <c r="BD2545" s="12">
        <v>135.99100000000001</v>
      </c>
      <c r="BE2545" s="72">
        <v>2.2250000000000001</v>
      </c>
      <c r="BF2545" s="72">
        <v>27.670999999999999</v>
      </c>
      <c r="BG2545" s="12">
        <v>349.053</v>
      </c>
      <c r="BH2545" s="72">
        <v>5.7110000000000003</v>
      </c>
      <c r="BI2545" s="72">
        <v>16.151</v>
      </c>
      <c r="BJ2545" s="12">
        <v>648.40899999999999</v>
      </c>
      <c r="BK2545" s="72">
        <v>10.608000000000001</v>
      </c>
      <c r="BL2545" s="72">
        <v>8.3840000000000003</v>
      </c>
      <c r="BM2545" s="12">
        <v>638.66499999999996</v>
      </c>
      <c r="BN2545" s="72">
        <v>10.449</v>
      </c>
      <c r="BO2545" s="72">
        <v>8.7460000000000004</v>
      </c>
      <c r="BP2545" s="12">
        <v>1287.0740000000001</v>
      </c>
      <c r="BQ2545" s="72">
        <v>21.056999999999999</v>
      </c>
      <c r="BR2545" s="72">
        <v>5.2610000000000001</v>
      </c>
      <c r="BS2545" s="12">
        <v>1669.1410000000001</v>
      </c>
      <c r="BT2545" s="72">
        <v>27.308</v>
      </c>
      <c r="BU2545" s="72">
        <v>3.3260000000000001</v>
      </c>
      <c r="BV2545" s="12">
        <v>6112.2539999999999</v>
      </c>
      <c r="BW2545" s="72">
        <v>100</v>
      </c>
      <c r="BX2545" s="72">
        <v>1.6359999999999999</v>
      </c>
      <c r="BY2545" s="13"/>
      <c r="BZ2545" s="13"/>
    </row>
    <row r="2546" spans="1:78" ht="12.75" customHeight="1">
      <c r="A2546" s="122" t="s">
        <v>65</v>
      </c>
      <c r="B2546" s="71" t="s">
        <v>80</v>
      </c>
      <c r="C2546" s="71" t="s">
        <v>24</v>
      </c>
      <c r="D2546" s="34">
        <v>42705</v>
      </c>
      <c r="E2546" s="12">
        <v>3254.1080000000002</v>
      </c>
      <c r="F2546" s="72">
        <v>52.124000000000002</v>
      </c>
      <c r="G2546" s="72">
        <v>2.3079999999999998</v>
      </c>
      <c r="H2546" s="12">
        <v>164.953</v>
      </c>
      <c r="I2546" s="72">
        <v>2.6419999999999999</v>
      </c>
      <c r="J2546" s="72">
        <v>21.138000000000002</v>
      </c>
      <c r="K2546" s="12">
        <v>131.10300000000001</v>
      </c>
      <c r="L2546" s="72">
        <v>2.1</v>
      </c>
      <c r="M2546" s="72">
        <v>25.574000000000002</v>
      </c>
      <c r="N2546" s="12">
        <v>296.05599999999998</v>
      </c>
      <c r="O2546" s="72">
        <v>4.742</v>
      </c>
      <c r="P2546" s="72">
        <v>16.931999999999999</v>
      </c>
      <c r="Q2546" s="12">
        <v>6.0759999999999996</v>
      </c>
      <c r="R2546" s="72">
        <v>9.7000000000000003E-2</v>
      </c>
      <c r="S2546" s="72">
        <v>78.695999999999998</v>
      </c>
      <c r="T2546" s="12">
        <v>302.13200000000001</v>
      </c>
      <c r="U2546" s="72">
        <v>4.84</v>
      </c>
      <c r="V2546" s="72">
        <v>16.713000000000001</v>
      </c>
      <c r="W2546" s="12">
        <v>601.57299999999998</v>
      </c>
      <c r="X2546" s="72">
        <v>9.6359999999999992</v>
      </c>
      <c r="Y2546" s="72">
        <v>8.9369999999999994</v>
      </c>
      <c r="Z2546" s="12">
        <v>903.70500000000004</v>
      </c>
      <c r="AA2546" s="72">
        <v>14.476000000000001</v>
      </c>
      <c r="AB2546" s="72">
        <v>4.2210000000000001</v>
      </c>
      <c r="AC2546" s="12">
        <v>4157.8130000000001</v>
      </c>
      <c r="AD2546" s="72">
        <v>66.599999999999994</v>
      </c>
      <c r="AE2546" s="72">
        <v>1.9590000000000001</v>
      </c>
      <c r="AF2546" s="12">
        <v>3.7850000000000001</v>
      </c>
      <c r="AG2546" s="72">
        <v>6.0999999999999999E-2</v>
      </c>
      <c r="AH2546" s="72">
        <v>110.95099999999999</v>
      </c>
      <c r="AI2546" s="12">
        <v>294.44299999999998</v>
      </c>
      <c r="AJ2546" s="72">
        <v>4.7160000000000002</v>
      </c>
      <c r="AK2546" s="72">
        <v>6.91</v>
      </c>
      <c r="AL2546" s="12">
        <v>298.22800000000001</v>
      </c>
      <c r="AM2546" s="72">
        <v>4.7770000000000001</v>
      </c>
      <c r="AN2546" s="72">
        <v>6.5979999999999999</v>
      </c>
      <c r="AO2546" s="12">
        <v>4456.0410000000002</v>
      </c>
      <c r="AP2546" s="72">
        <v>71.376999999999995</v>
      </c>
      <c r="AQ2546" s="72">
        <v>2.0049999999999999</v>
      </c>
      <c r="AR2546" s="12">
        <v>56.505000000000003</v>
      </c>
      <c r="AS2546" s="72">
        <v>0.90500000000000003</v>
      </c>
      <c r="AT2546" s="72">
        <v>55.97</v>
      </c>
      <c r="AU2546" s="12">
        <v>18.853999999999999</v>
      </c>
      <c r="AV2546" s="72">
        <v>0.30199999999999999</v>
      </c>
      <c r="AW2546" s="72">
        <v>62.718000000000004</v>
      </c>
      <c r="AX2546" s="12">
        <v>233.83600000000001</v>
      </c>
      <c r="AY2546" s="72">
        <v>3.746</v>
      </c>
      <c r="AZ2546" s="72">
        <v>16.992000000000001</v>
      </c>
      <c r="BA2546" s="12">
        <v>252.68899999999999</v>
      </c>
      <c r="BB2546" s="72">
        <v>4.048</v>
      </c>
      <c r="BC2546" s="72">
        <v>15.141999999999999</v>
      </c>
      <c r="BD2546" s="12">
        <v>82.412000000000006</v>
      </c>
      <c r="BE2546" s="72">
        <v>1.32</v>
      </c>
      <c r="BF2546" s="72">
        <v>37.011000000000003</v>
      </c>
      <c r="BG2546" s="12">
        <v>335.10199999999998</v>
      </c>
      <c r="BH2546" s="72">
        <v>5.3680000000000003</v>
      </c>
      <c r="BI2546" s="72">
        <v>11.276</v>
      </c>
      <c r="BJ2546" s="12">
        <v>749.18</v>
      </c>
      <c r="BK2546" s="72">
        <v>12</v>
      </c>
      <c r="BL2546" s="72">
        <v>9.8330000000000002</v>
      </c>
      <c r="BM2546" s="12">
        <v>646.16099999999994</v>
      </c>
      <c r="BN2546" s="72">
        <v>10.35</v>
      </c>
      <c r="BO2546" s="72">
        <v>9.8659999999999997</v>
      </c>
      <c r="BP2546" s="12">
        <v>1395.3409999999999</v>
      </c>
      <c r="BQ2546" s="72">
        <v>22.350999999999999</v>
      </c>
      <c r="BR2546" s="72">
        <v>4.6429999999999998</v>
      </c>
      <c r="BS2546" s="12">
        <v>1786.9480000000001</v>
      </c>
      <c r="BT2546" s="72">
        <v>28.623000000000001</v>
      </c>
      <c r="BU2546" s="72">
        <v>2.9209999999999998</v>
      </c>
      <c r="BV2546" s="12">
        <v>6242.9889999999996</v>
      </c>
      <c r="BW2546" s="72">
        <v>100</v>
      </c>
      <c r="BX2546" s="72">
        <v>1.675</v>
      </c>
      <c r="BY2546" s="13"/>
      <c r="BZ2546" s="13"/>
    </row>
    <row r="2547" spans="1:78" ht="12.75" customHeight="1">
      <c r="A2547" s="122" t="s">
        <v>65</v>
      </c>
      <c r="B2547" s="71" t="s">
        <v>80</v>
      </c>
      <c r="C2547" s="71" t="s">
        <v>24</v>
      </c>
      <c r="D2547" s="34">
        <v>42795</v>
      </c>
      <c r="E2547" s="12">
        <v>3137.9059999999999</v>
      </c>
      <c r="F2547" s="72">
        <v>51.542000000000002</v>
      </c>
      <c r="G2547" s="72">
        <v>2.9169999999999998</v>
      </c>
      <c r="H2547" s="12">
        <v>186.375</v>
      </c>
      <c r="I2547" s="72">
        <v>3.0609999999999999</v>
      </c>
      <c r="J2547" s="72">
        <v>18.957000000000001</v>
      </c>
      <c r="K2547" s="12">
        <v>139.363</v>
      </c>
      <c r="L2547" s="72">
        <v>2.2890000000000001</v>
      </c>
      <c r="M2547" s="72">
        <v>25.001000000000001</v>
      </c>
      <c r="N2547" s="12">
        <v>325.738</v>
      </c>
      <c r="O2547" s="72">
        <v>5.35</v>
      </c>
      <c r="P2547" s="72">
        <v>9.66</v>
      </c>
      <c r="Q2547" s="12">
        <v>3.7170000000000001</v>
      </c>
      <c r="R2547" s="72">
        <v>6.0999999999999999E-2</v>
      </c>
      <c r="S2547" s="72">
        <v>106.43600000000001</v>
      </c>
      <c r="T2547" s="12">
        <v>329.45400000000001</v>
      </c>
      <c r="U2547" s="72">
        <v>5.4109999999999996</v>
      </c>
      <c r="V2547" s="72">
        <v>9.82</v>
      </c>
      <c r="W2547" s="12">
        <v>588.47</v>
      </c>
      <c r="X2547" s="72">
        <v>9.6660000000000004</v>
      </c>
      <c r="Y2547" s="72">
        <v>8.048</v>
      </c>
      <c r="Z2547" s="12">
        <v>917.92399999999998</v>
      </c>
      <c r="AA2547" s="72">
        <v>15.077</v>
      </c>
      <c r="AB2547" s="72">
        <v>5.4039999999999999</v>
      </c>
      <c r="AC2547" s="12">
        <v>4055.83</v>
      </c>
      <c r="AD2547" s="72">
        <v>66.619</v>
      </c>
      <c r="AE2547" s="72">
        <v>2.0739999999999998</v>
      </c>
      <c r="AF2547" s="12">
        <v>0</v>
      </c>
      <c r="AG2547" s="72">
        <v>0</v>
      </c>
      <c r="AH2547" s="72">
        <v>0</v>
      </c>
      <c r="AI2547" s="12">
        <v>310.60000000000002</v>
      </c>
      <c r="AJ2547" s="72">
        <v>5.1020000000000003</v>
      </c>
      <c r="AK2547" s="72">
        <v>7.782</v>
      </c>
      <c r="AL2547" s="12">
        <v>310.60000000000002</v>
      </c>
      <c r="AM2547" s="72">
        <v>5.1020000000000003</v>
      </c>
      <c r="AN2547" s="72">
        <v>7.782</v>
      </c>
      <c r="AO2547" s="12">
        <v>4366.43</v>
      </c>
      <c r="AP2547" s="72">
        <v>71.721000000000004</v>
      </c>
      <c r="AQ2547" s="72">
        <v>1.847</v>
      </c>
      <c r="AR2547" s="12">
        <v>24.673999999999999</v>
      </c>
      <c r="AS2547" s="72">
        <v>0.40500000000000003</v>
      </c>
      <c r="AT2547" s="72">
        <v>46.557000000000002</v>
      </c>
      <c r="AU2547" s="12">
        <v>0</v>
      </c>
      <c r="AV2547" s="72">
        <v>0</v>
      </c>
      <c r="AW2547" s="72">
        <v>0</v>
      </c>
      <c r="AX2547" s="12">
        <v>187.80699999999999</v>
      </c>
      <c r="AY2547" s="72">
        <v>3.085</v>
      </c>
      <c r="AZ2547" s="72">
        <v>19.471</v>
      </c>
      <c r="BA2547" s="12">
        <v>187.80699999999999</v>
      </c>
      <c r="BB2547" s="72">
        <v>3.085</v>
      </c>
      <c r="BC2547" s="72">
        <v>19.471</v>
      </c>
      <c r="BD2547" s="12">
        <v>180.87899999999999</v>
      </c>
      <c r="BE2547" s="72">
        <v>2.9710000000000001</v>
      </c>
      <c r="BF2547" s="72">
        <v>24.149000000000001</v>
      </c>
      <c r="BG2547" s="12">
        <v>368.68599999999998</v>
      </c>
      <c r="BH2547" s="72">
        <v>6.056</v>
      </c>
      <c r="BI2547" s="72">
        <v>13.683</v>
      </c>
      <c r="BJ2547" s="12">
        <v>700.84500000000003</v>
      </c>
      <c r="BK2547" s="72">
        <v>11.512</v>
      </c>
      <c r="BL2547" s="72">
        <v>9.0169999999999995</v>
      </c>
      <c r="BM2547" s="12">
        <v>627.46100000000001</v>
      </c>
      <c r="BN2547" s="72">
        <v>10.305999999999999</v>
      </c>
      <c r="BO2547" s="72">
        <v>11.488</v>
      </c>
      <c r="BP2547" s="12">
        <v>1328.306</v>
      </c>
      <c r="BQ2547" s="72">
        <v>21.818000000000001</v>
      </c>
      <c r="BR2547" s="72">
        <v>5.2060000000000004</v>
      </c>
      <c r="BS2547" s="12">
        <v>1721.6659999999999</v>
      </c>
      <c r="BT2547" s="72">
        <v>28.279</v>
      </c>
      <c r="BU2547" s="72">
        <v>3.8839999999999999</v>
      </c>
      <c r="BV2547" s="12">
        <v>6088.0959999999995</v>
      </c>
      <c r="BW2547" s="72">
        <v>100</v>
      </c>
      <c r="BX2547" s="72">
        <v>1.7889999999999999</v>
      </c>
      <c r="BY2547" s="13"/>
      <c r="BZ2547" s="13"/>
    </row>
    <row r="2548" spans="1:78" ht="12.75" customHeight="1">
      <c r="A2548" s="122" t="s">
        <v>65</v>
      </c>
      <c r="B2548" s="71" t="s">
        <v>80</v>
      </c>
      <c r="C2548" s="71" t="s">
        <v>24</v>
      </c>
      <c r="D2548" s="34">
        <v>42887</v>
      </c>
      <c r="E2548" s="12">
        <v>3386.2660000000001</v>
      </c>
      <c r="F2548" s="72">
        <v>53.375999999999998</v>
      </c>
      <c r="G2548" s="72">
        <v>2.5960000000000001</v>
      </c>
      <c r="H2548" s="12">
        <v>118.253</v>
      </c>
      <c r="I2548" s="72">
        <v>1.8640000000000001</v>
      </c>
      <c r="J2548" s="72">
        <v>28.927</v>
      </c>
      <c r="K2548" s="12">
        <v>106.217</v>
      </c>
      <c r="L2548" s="72">
        <v>1.6739999999999999</v>
      </c>
      <c r="M2548" s="72">
        <v>33.834000000000003</v>
      </c>
      <c r="N2548" s="12">
        <v>224.47</v>
      </c>
      <c r="O2548" s="72">
        <v>3.5379999999999998</v>
      </c>
      <c r="P2548" s="72">
        <v>21.077999999999999</v>
      </c>
      <c r="Q2548" s="12">
        <v>8.6270000000000007</v>
      </c>
      <c r="R2548" s="72">
        <v>0.13600000000000001</v>
      </c>
      <c r="S2548" s="72">
        <v>104.709</v>
      </c>
      <c r="T2548" s="12">
        <v>233.09700000000001</v>
      </c>
      <c r="U2548" s="72">
        <v>3.6739999999999999</v>
      </c>
      <c r="V2548" s="72">
        <v>21.256</v>
      </c>
      <c r="W2548" s="12">
        <v>674.27</v>
      </c>
      <c r="X2548" s="72">
        <v>10.628</v>
      </c>
      <c r="Y2548" s="72">
        <v>8.4760000000000009</v>
      </c>
      <c r="Z2548" s="12">
        <v>907.36699999999996</v>
      </c>
      <c r="AA2548" s="72">
        <v>14.302</v>
      </c>
      <c r="AB2548" s="72">
        <v>4.6280000000000001</v>
      </c>
      <c r="AC2548" s="12">
        <v>4293.634</v>
      </c>
      <c r="AD2548" s="72">
        <v>67.677999999999997</v>
      </c>
      <c r="AE2548" s="72">
        <v>2.2879999999999998</v>
      </c>
      <c r="AF2548" s="12">
        <v>5.5590000000000002</v>
      </c>
      <c r="AG2548" s="72">
        <v>8.7999999999999995E-2</v>
      </c>
      <c r="AH2548" s="72">
        <v>108.119</v>
      </c>
      <c r="AI2548" s="12">
        <v>259.036</v>
      </c>
      <c r="AJ2548" s="72">
        <v>4.0830000000000002</v>
      </c>
      <c r="AK2548" s="72">
        <v>8.9489999999999998</v>
      </c>
      <c r="AL2548" s="12">
        <v>264.59500000000003</v>
      </c>
      <c r="AM2548" s="72">
        <v>4.1710000000000003</v>
      </c>
      <c r="AN2548" s="72">
        <v>8.6940000000000008</v>
      </c>
      <c r="AO2548" s="12">
        <v>4558.2290000000003</v>
      </c>
      <c r="AP2548" s="72">
        <v>71.849000000000004</v>
      </c>
      <c r="AQ2548" s="72">
        <v>2.2149999999999999</v>
      </c>
      <c r="AR2548" s="12">
        <v>6.6829999999999998</v>
      </c>
      <c r="AS2548" s="72">
        <v>0.105</v>
      </c>
      <c r="AT2548" s="72">
        <v>103.163</v>
      </c>
      <c r="AU2548" s="12">
        <v>3.1949999999999998</v>
      </c>
      <c r="AV2548" s="72">
        <v>0.05</v>
      </c>
      <c r="AW2548" s="72">
        <v>107.75700000000001</v>
      </c>
      <c r="AX2548" s="12">
        <v>148.827</v>
      </c>
      <c r="AY2548" s="72">
        <v>2.3460000000000001</v>
      </c>
      <c r="AZ2548" s="72">
        <v>19.526</v>
      </c>
      <c r="BA2548" s="12">
        <v>152.02199999999999</v>
      </c>
      <c r="BB2548" s="72">
        <v>2.3959999999999999</v>
      </c>
      <c r="BC2548" s="72">
        <v>19.268000000000001</v>
      </c>
      <c r="BD2548" s="12">
        <v>148.93700000000001</v>
      </c>
      <c r="BE2548" s="72">
        <v>2.3479999999999999</v>
      </c>
      <c r="BF2548" s="72">
        <v>26.164999999999999</v>
      </c>
      <c r="BG2548" s="12">
        <v>300.95999999999998</v>
      </c>
      <c r="BH2548" s="72">
        <v>4.7439999999999998</v>
      </c>
      <c r="BI2548" s="72">
        <v>13.622</v>
      </c>
      <c r="BJ2548" s="12">
        <v>797.12699999999995</v>
      </c>
      <c r="BK2548" s="72">
        <v>12.565</v>
      </c>
      <c r="BL2548" s="72">
        <v>8.048</v>
      </c>
      <c r="BM2548" s="12">
        <v>681.17399999999998</v>
      </c>
      <c r="BN2548" s="72">
        <v>10.737</v>
      </c>
      <c r="BO2548" s="72">
        <v>7.4260000000000002</v>
      </c>
      <c r="BP2548" s="12">
        <v>1478.3</v>
      </c>
      <c r="BQ2548" s="72">
        <v>23.302</v>
      </c>
      <c r="BR2548" s="72">
        <v>4.1020000000000003</v>
      </c>
      <c r="BS2548" s="12">
        <v>1785.943</v>
      </c>
      <c r="BT2548" s="72">
        <v>28.151</v>
      </c>
      <c r="BU2548" s="72">
        <v>3.0609999999999999</v>
      </c>
      <c r="BV2548" s="12">
        <v>6344.1710000000003</v>
      </c>
      <c r="BW2548" s="72">
        <v>100</v>
      </c>
      <c r="BX2548" s="72">
        <v>1.665</v>
      </c>
      <c r="BY2548" s="13"/>
      <c r="BZ2548" s="13"/>
    </row>
    <row r="2549" spans="1:78" ht="12.75" customHeight="1">
      <c r="A2549" s="122" t="s">
        <v>65</v>
      </c>
      <c r="B2549" s="71" t="s">
        <v>80</v>
      </c>
      <c r="C2549" s="71" t="s">
        <v>24</v>
      </c>
      <c r="D2549" s="34">
        <v>43344</v>
      </c>
      <c r="E2549" s="12">
        <v>3423.4479999999999</v>
      </c>
      <c r="F2549" s="72">
        <v>53.161999999999999</v>
      </c>
      <c r="G2549" s="72">
        <v>2.61</v>
      </c>
      <c r="H2549" s="12">
        <v>145.411</v>
      </c>
      <c r="I2549" s="72">
        <v>2.258</v>
      </c>
      <c r="J2549" s="72">
        <v>19.797999999999998</v>
      </c>
      <c r="K2549" s="12">
        <v>206.40700000000001</v>
      </c>
      <c r="L2549" s="72">
        <v>3.2050000000000001</v>
      </c>
      <c r="M2549" s="72">
        <v>17.126000000000001</v>
      </c>
      <c r="N2549" s="12">
        <v>351.81799999999998</v>
      </c>
      <c r="O2549" s="72">
        <v>5.4630000000000001</v>
      </c>
      <c r="P2549" s="72">
        <v>12.468</v>
      </c>
      <c r="Q2549" s="12">
        <v>14.378</v>
      </c>
      <c r="R2549" s="72">
        <v>0.223</v>
      </c>
      <c r="S2549" s="72">
        <v>74.994</v>
      </c>
      <c r="T2549" s="12">
        <v>366.19499999999999</v>
      </c>
      <c r="U2549" s="72">
        <v>5.6870000000000003</v>
      </c>
      <c r="V2549" s="72">
        <v>13.234</v>
      </c>
      <c r="W2549" s="12">
        <v>619.15800000000002</v>
      </c>
      <c r="X2549" s="72">
        <v>9.6150000000000002</v>
      </c>
      <c r="Y2549" s="72">
        <v>10.257999999999999</v>
      </c>
      <c r="Z2549" s="12">
        <v>985.35299999999995</v>
      </c>
      <c r="AA2549" s="72">
        <v>15.301</v>
      </c>
      <c r="AB2549" s="72">
        <v>3.7170000000000001</v>
      </c>
      <c r="AC2549" s="12">
        <v>4408.8010000000004</v>
      </c>
      <c r="AD2549" s="72">
        <v>68.463999999999999</v>
      </c>
      <c r="AE2549" s="72">
        <v>2.3239999999999998</v>
      </c>
      <c r="AF2549" s="12">
        <v>1.2849999999999999</v>
      </c>
      <c r="AG2549" s="72">
        <v>0.02</v>
      </c>
      <c r="AH2549" s="72">
        <v>107.16200000000001</v>
      </c>
      <c r="AI2549" s="12">
        <v>229.82900000000001</v>
      </c>
      <c r="AJ2549" s="72">
        <v>3.569</v>
      </c>
      <c r="AK2549" s="72">
        <v>10.314</v>
      </c>
      <c r="AL2549" s="12">
        <v>231.114</v>
      </c>
      <c r="AM2549" s="72">
        <v>3.589</v>
      </c>
      <c r="AN2549" s="72">
        <v>10.333</v>
      </c>
      <c r="AO2549" s="12">
        <v>4639.915</v>
      </c>
      <c r="AP2549" s="72">
        <v>72.052999999999997</v>
      </c>
      <c r="AQ2549" s="72">
        <v>2.351</v>
      </c>
      <c r="AR2549" s="12">
        <v>29.702000000000002</v>
      </c>
      <c r="AS2549" s="72">
        <v>0.46100000000000002</v>
      </c>
      <c r="AT2549" s="72">
        <v>47.988</v>
      </c>
      <c r="AU2549" s="12">
        <v>4.8470000000000004</v>
      </c>
      <c r="AV2549" s="72">
        <v>7.4999999999999997E-2</v>
      </c>
      <c r="AW2549" s="72">
        <v>77.185000000000002</v>
      </c>
      <c r="AX2549" s="12">
        <v>219.33699999999999</v>
      </c>
      <c r="AY2549" s="72">
        <v>3.4060000000000001</v>
      </c>
      <c r="AZ2549" s="72">
        <v>24.831</v>
      </c>
      <c r="BA2549" s="12">
        <v>224.184</v>
      </c>
      <c r="BB2549" s="72">
        <v>3.4809999999999999</v>
      </c>
      <c r="BC2549" s="72">
        <v>24.026</v>
      </c>
      <c r="BD2549" s="12">
        <v>160.75399999999999</v>
      </c>
      <c r="BE2549" s="72">
        <v>2.496</v>
      </c>
      <c r="BF2549" s="72">
        <v>15.999000000000001</v>
      </c>
      <c r="BG2549" s="12">
        <v>384.93799999999999</v>
      </c>
      <c r="BH2549" s="72">
        <v>5.9779999999999998</v>
      </c>
      <c r="BI2549" s="72">
        <v>16.073</v>
      </c>
      <c r="BJ2549" s="12">
        <v>762.76400000000001</v>
      </c>
      <c r="BK2549" s="72">
        <v>11.845000000000001</v>
      </c>
      <c r="BL2549" s="72">
        <v>8.5370000000000008</v>
      </c>
      <c r="BM2549" s="12">
        <v>622.28800000000001</v>
      </c>
      <c r="BN2549" s="72">
        <v>9.6630000000000003</v>
      </c>
      <c r="BO2549" s="72">
        <v>10.676</v>
      </c>
      <c r="BP2549" s="12">
        <v>1385.0519999999999</v>
      </c>
      <c r="BQ2549" s="72">
        <v>21.507999999999999</v>
      </c>
      <c r="BR2549" s="72">
        <v>6.0410000000000004</v>
      </c>
      <c r="BS2549" s="12">
        <v>1799.693</v>
      </c>
      <c r="BT2549" s="72">
        <v>27.946999999999999</v>
      </c>
      <c r="BU2549" s="72">
        <v>3.3340000000000001</v>
      </c>
      <c r="BV2549" s="12">
        <v>6439.6080000000002</v>
      </c>
      <c r="BW2549" s="72">
        <v>100</v>
      </c>
      <c r="BX2549" s="72">
        <v>1.722</v>
      </c>
      <c r="BY2549" s="13"/>
      <c r="BZ2549" s="13"/>
    </row>
    <row r="2550" spans="1:78" ht="12.75" customHeight="1">
      <c r="A2550" s="122" t="s">
        <v>65</v>
      </c>
      <c r="B2550" s="71" t="s">
        <v>80</v>
      </c>
      <c r="C2550" s="71" t="s">
        <v>24</v>
      </c>
      <c r="D2550" s="34">
        <v>43435</v>
      </c>
      <c r="E2550" s="12">
        <v>3296.3980000000001</v>
      </c>
      <c r="F2550" s="72">
        <v>51.743000000000002</v>
      </c>
      <c r="G2550" s="72">
        <v>2.629</v>
      </c>
      <c r="H2550" s="12">
        <v>188.501</v>
      </c>
      <c r="I2550" s="72">
        <v>2.9590000000000001</v>
      </c>
      <c r="J2550" s="72">
        <v>31.98</v>
      </c>
      <c r="K2550" s="12">
        <v>124.467</v>
      </c>
      <c r="L2550" s="72">
        <v>1.954</v>
      </c>
      <c r="M2550" s="72">
        <v>23.68</v>
      </c>
      <c r="N2550" s="12">
        <v>312.96800000000002</v>
      </c>
      <c r="O2550" s="72">
        <v>4.9130000000000003</v>
      </c>
      <c r="P2550" s="72">
        <v>22.027999999999999</v>
      </c>
      <c r="Q2550" s="12">
        <v>5.9249999999999998</v>
      </c>
      <c r="R2550" s="72">
        <v>9.2999999999999999E-2</v>
      </c>
      <c r="S2550" s="72">
        <v>105.048</v>
      </c>
      <c r="T2550" s="12">
        <v>318.89299999999997</v>
      </c>
      <c r="U2550" s="72">
        <v>5.0060000000000002</v>
      </c>
      <c r="V2550" s="72">
        <v>21.61</v>
      </c>
      <c r="W2550" s="12">
        <v>698.59</v>
      </c>
      <c r="X2550" s="72">
        <v>10.965999999999999</v>
      </c>
      <c r="Y2550" s="72">
        <v>9.8450000000000006</v>
      </c>
      <c r="Z2550" s="12">
        <v>1017.4829999999999</v>
      </c>
      <c r="AA2550" s="72">
        <v>15.971</v>
      </c>
      <c r="AB2550" s="72">
        <v>3.3260000000000001</v>
      </c>
      <c r="AC2550" s="12">
        <v>4313.88</v>
      </c>
      <c r="AD2550" s="72">
        <v>67.713999999999999</v>
      </c>
      <c r="AE2550" s="72">
        <v>2.2509999999999999</v>
      </c>
      <c r="AF2550" s="12">
        <v>3.246</v>
      </c>
      <c r="AG2550" s="72">
        <v>5.0999999999999997E-2</v>
      </c>
      <c r="AH2550" s="72">
        <v>115.04900000000001</v>
      </c>
      <c r="AI2550" s="12">
        <v>244.18899999999999</v>
      </c>
      <c r="AJ2550" s="72">
        <v>3.8330000000000002</v>
      </c>
      <c r="AK2550" s="72">
        <v>10.385</v>
      </c>
      <c r="AL2550" s="12">
        <v>247.435</v>
      </c>
      <c r="AM2550" s="72">
        <v>3.8839999999999999</v>
      </c>
      <c r="AN2550" s="72">
        <v>10.363</v>
      </c>
      <c r="AO2550" s="12">
        <v>4561.3149999999996</v>
      </c>
      <c r="AP2550" s="72">
        <v>71.597999999999999</v>
      </c>
      <c r="AQ2550" s="72">
        <v>2.1440000000000001</v>
      </c>
      <c r="AR2550" s="12">
        <v>27.712</v>
      </c>
      <c r="AS2550" s="72">
        <v>0.435</v>
      </c>
      <c r="AT2550" s="72">
        <v>46.277000000000001</v>
      </c>
      <c r="AU2550" s="12">
        <v>8.4480000000000004</v>
      </c>
      <c r="AV2550" s="72">
        <v>0.13300000000000001</v>
      </c>
      <c r="AW2550" s="72">
        <v>90.555000000000007</v>
      </c>
      <c r="AX2550" s="12">
        <v>213.364</v>
      </c>
      <c r="AY2550" s="72">
        <v>3.3490000000000002</v>
      </c>
      <c r="AZ2550" s="72">
        <v>17.565999999999999</v>
      </c>
      <c r="BA2550" s="12">
        <v>221.81200000000001</v>
      </c>
      <c r="BB2550" s="72">
        <v>3.4820000000000002</v>
      </c>
      <c r="BC2550" s="72">
        <v>18.202000000000002</v>
      </c>
      <c r="BD2550" s="12">
        <v>155.84700000000001</v>
      </c>
      <c r="BE2550" s="72">
        <v>2.4460000000000002</v>
      </c>
      <c r="BF2550" s="72">
        <v>25.832000000000001</v>
      </c>
      <c r="BG2550" s="12">
        <v>377.65899999999999</v>
      </c>
      <c r="BH2550" s="72">
        <v>5.9279999999999999</v>
      </c>
      <c r="BI2550" s="72">
        <v>15.891</v>
      </c>
      <c r="BJ2550" s="12">
        <v>752.13499999999999</v>
      </c>
      <c r="BK2550" s="72">
        <v>11.805999999999999</v>
      </c>
      <c r="BL2550" s="72">
        <v>9.15</v>
      </c>
      <c r="BM2550" s="12">
        <v>651.93200000000002</v>
      </c>
      <c r="BN2550" s="72">
        <v>10.233000000000001</v>
      </c>
      <c r="BO2550" s="72">
        <v>9.641</v>
      </c>
      <c r="BP2550" s="12">
        <v>1404.068</v>
      </c>
      <c r="BQ2550" s="72">
        <v>22.039000000000001</v>
      </c>
      <c r="BR2550" s="72">
        <v>6.0860000000000003</v>
      </c>
      <c r="BS2550" s="12">
        <v>1809.4390000000001</v>
      </c>
      <c r="BT2550" s="72">
        <v>28.402000000000001</v>
      </c>
      <c r="BU2550" s="72">
        <v>3.5920000000000001</v>
      </c>
      <c r="BV2550" s="12">
        <v>6370.7539999999999</v>
      </c>
      <c r="BW2550" s="72">
        <v>100</v>
      </c>
      <c r="BX2550" s="72">
        <v>1.7090000000000001</v>
      </c>
      <c r="BY2550" s="13"/>
      <c r="BZ2550" s="13"/>
    </row>
    <row r="2551" spans="1:78" ht="12.75" customHeight="1">
      <c r="A2551" s="122" t="s">
        <v>65</v>
      </c>
      <c r="B2551" s="71" t="s">
        <v>80</v>
      </c>
      <c r="C2551" s="71" t="s">
        <v>24</v>
      </c>
      <c r="D2551" s="34">
        <v>43525</v>
      </c>
      <c r="E2551" s="12">
        <v>3543.7510000000002</v>
      </c>
      <c r="F2551" s="72">
        <v>55.052999999999997</v>
      </c>
      <c r="G2551" s="72">
        <v>2.9809999999999999</v>
      </c>
      <c r="H2551" s="12">
        <v>156.83500000000001</v>
      </c>
      <c r="I2551" s="72">
        <v>2.4359999999999999</v>
      </c>
      <c r="J2551" s="72">
        <v>29.574000000000002</v>
      </c>
      <c r="K2551" s="12">
        <v>155.87200000000001</v>
      </c>
      <c r="L2551" s="72">
        <v>2.4209999999999998</v>
      </c>
      <c r="M2551" s="72">
        <v>28.881</v>
      </c>
      <c r="N2551" s="12">
        <v>312.70699999999999</v>
      </c>
      <c r="O2551" s="72">
        <v>4.8579999999999997</v>
      </c>
      <c r="P2551" s="72">
        <v>13.962</v>
      </c>
      <c r="Q2551" s="12">
        <v>16.11</v>
      </c>
      <c r="R2551" s="72">
        <v>0.25</v>
      </c>
      <c r="S2551" s="72">
        <v>73.144000000000005</v>
      </c>
      <c r="T2551" s="12">
        <v>328.81700000000001</v>
      </c>
      <c r="U2551" s="72">
        <v>5.1079999999999997</v>
      </c>
      <c r="V2551" s="72">
        <v>13.912000000000001</v>
      </c>
      <c r="W2551" s="12">
        <v>618.36500000000001</v>
      </c>
      <c r="X2551" s="72">
        <v>9.6059999999999999</v>
      </c>
      <c r="Y2551" s="72">
        <v>10.221</v>
      </c>
      <c r="Z2551" s="12">
        <v>947.18200000000002</v>
      </c>
      <c r="AA2551" s="72">
        <v>14.715</v>
      </c>
      <c r="AB2551" s="72">
        <v>5.399</v>
      </c>
      <c r="AC2551" s="12">
        <v>4490.933</v>
      </c>
      <c r="AD2551" s="72">
        <v>69.766999999999996</v>
      </c>
      <c r="AE2551" s="72">
        <v>2.5459999999999998</v>
      </c>
      <c r="AF2551" s="12">
        <v>17.640999999999998</v>
      </c>
      <c r="AG2551" s="72">
        <v>0.27400000000000002</v>
      </c>
      <c r="AH2551" s="72">
        <v>56.12</v>
      </c>
      <c r="AI2551" s="12">
        <v>257.99400000000003</v>
      </c>
      <c r="AJ2551" s="72">
        <v>4.008</v>
      </c>
      <c r="AK2551" s="72">
        <v>13.861000000000001</v>
      </c>
      <c r="AL2551" s="12">
        <v>275.63499999999999</v>
      </c>
      <c r="AM2551" s="72">
        <v>4.282</v>
      </c>
      <c r="AN2551" s="72">
        <v>12.395</v>
      </c>
      <c r="AO2551" s="12">
        <v>4766.5680000000002</v>
      </c>
      <c r="AP2551" s="72">
        <v>74.049000000000007</v>
      </c>
      <c r="AQ2551" s="72">
        <v>2.7480000000000002</v>
      </c>
      <c r="AR2551" s="12">
        <v>45.42</v>
      </c>
      <c r="AS2551" s="72">
        <v>0.70599999999999996</v>
      </c>
      <c r="AT2551" s="72">
        <v>60.713999999999999</v>
      </c>
      <c r="AU2551" s="12">
        <v>8.8070000000000004</v>
      </c>
      <c r="AV2551" s="72">
        <v>0.13700000000000001</v>
      </c>
      <c r="AW2551" s="72">
        <v>118.675</v>
      </c>
      <c r="AX2551" s="12">
        <v>211.22200000000001</v>
      </c>
      <c r="AY2551" s="72">
        <v>3.2810000000000001</v>
      </c>
      <c r="AZ2551" s="72">
        <v>20.228999999999999</v>
      </c>
      <c r="BA2551" s="12">
        <v>220.029</v>
      </c>
      <c r="BB2551" s="72">
        <v>3.4180000000000001</v>
      </c>
      <c r="BC2551" s="72">
        <v>20.123999999999999</v>
      </c>
      <c r="BD2551" s="12">
        <v>46.484000000000002</v>
      </c>
      <c r="BE2551" s="72">
        <v>0.72199999999999998</v>
      </c>
      <c r="BF2551" s="72">
        <v>46.636000000000003</v>
      </c>
      <c r="BG2551" s="12">
        <v>266.51400000000001</v>
      </c>
      <c r="BH2551" s="72">
        <v>4.1399999999999997</v>
      </c>
      <c r="BI2551" s="72">
        <v>18.712</v>
      </c>
      <c r="BJ2551" s="12">
        <v>703.26400000000001</v>
      </c>
      <c r="BK2551" s="72">
        <v>10.925000000000001</v>
      </c>
      <c r="BL2551" s="72">
        <v>11.643000000000001</v>
      </c>
      <c r="BM2551" s="12">
        <v>655.26800000000003</v>
      </c>
      <c r="BN2551" s="72">
        <v>10.18</v>
      </c>
      <c r="BO2551" s="72">
        <v>14.24</v>
      </c>
      <c r="BP2551" s="12">
        <v>1358.5309999999999</v>
      </c>
      <c r="BQ2551" s="72">
        <v>21.105</v>
      </c>
      <c r="BR2551" s="72">
        <v>6.1239999999999997</v>
      </c>
      <c r="BS2551" s="12">
        <v>1670.4649999999999</v>
      </c>
      <c r="BT2551" s="72">
        <v>25.951000000000001</v>
      </c>
      <c r="BU2551" s="72">
        <v>4.2050000000000001</v>
      </c>
      <c r="BV2551" s="12">
        <v>6437.0320000000002</v>
      </c>
      <c r="BW2551" s="72">
        <v>100</v>
      </c>
      <c r="BX2551" s="72">
        <v>2.1150000000000002</v>
      </c>
      <c r="BY2551" s="13"/>
      <c r="BZ2551" s="13"/>
    </row>
    <row r="2552" spans="1:78" ht="12.75" customHeight="1">
      <c r="A2552" s="122" t="s">
        <v>65</v>
      </c>
      <c r="B2552" s="71" t="s">
        <v>80</v>
      </c>
      <c r="C2552" s="71" t="s">
        <v>24</v>
      </c>
      <c r="D2552" s="34">
        <v>43617</v>
      </c>
      <c r="E2552" s="12">
        <v>3308.2849999999999</v>
      </c>
      <c r="F2552" s="72">
        <v>51.963000000000001</v>
      </c>
      <c r="G2552" s="72">
        <v>2.7029999999999998</v>
      </c>
      <c r="H2552" s="12">
        <v>134.52500000000001</v>
      </c>
      <c r="I2552" s="72">
        <v>2.113</v>
      </c>
      <c r="J2552" s="72">
        <v>25.731999999999999</v>
      </c>
      <c r="K2552" s="12">
        <v>149.00299999999999</v>
      </c>
      <c r="L2552" s="72">
        <v>2.34</v>
      </c>
      <c r="M2552" s="72">
        <v>22.56</v>
      </c>
      <c r="N2552" s="12">
        <v>283.52800000000002</v>
      </c>
      <c r="O2552" s="72">
        <v>4.4530000000000003</v>
      </c>
      <c r="P2552" s="72">
        <v>17.867000000000001</v>
      </c>
      <c r="Q2552" s="12">
        <v>3.76</v>
      </c>
      <c r="R2552" s="72">
        <v>5.8999999999999997E-2</v>
      </c>
      <c r="S2552" s="72">
        <v>69.227999999999994</v>
      </c>
      <c r="T2552" s="12">
        <v>287.28800000000001</v>
      </c>
      <c r="U2552" s="72">
        <v>4.5119999999999996</v>
      </c>
      <c r="V2552" s="72">
        <v>17.655999999999999</v>
      </c>
      <c r="W2552" s="12">
        <v>703.40599999999995</v>
      </c>
      <c r="X2552" s="72">
        <v>11.048</v>
      </c>
      <c r="Y2552" s="72">
        <v>7.6260000000000003</v>
      </c>
      <c r="Z2552" s="12">
        <v>990.69399999999996</v>
      </c>
      <c r="AA2552" s="72">
        <v>15.561</v>
      </c>
      <c r="AB2552" s="72">
        <v>4.8079999999999998</v>
      </c>
      <c r="AC2552" s="12">
        <v>4298.9790000000003</v>
      </c>
      <c r="AD2552" s="72">
        <v>67.522999999999996</v>
      </c>
      <c r="AE2552" s="72">
        <v>2.5640000000000001</v>
      </c>
      <c r="AF2552" s="12">
        <v>5.1239999999999997</v>
      </c>
      <c r="AG2552" s="72">
        <v>0.08</v>
      </c>
      <c r="AH2552" s="72">
        <v>93.989000000000004</v>
      </c>
      <c r="AI2552" s="12">
        <v>261.50900000000001</v>
      </c>
      <c r="AJ2552" s="72">
        <v>4.1070000000000002</v>
      </c>
      <c r="AK2552" s="72">
        <v>10.013</v>
      </c>
      <c r="AL2552" s="12">
        <v>266.63299999999998</v>
      </c>
      <c r="AM2552" s="72">
        <v>4.1879999999999997</v>
      </c>
      <c r="AN2552" s="72">
        <v>10.201000000000001</v>
      </c>
      <c r="AO2552" s="12">
        <v>4565.6120000000001</v>
      </c>
      <c r="AP2552" s="72">
        <v>71.710999999999999</v>
      </c>
      <c r="AQ2552" s="72">
        <v>2.3860000000000001</v>
      </c>
      <c r="AR2552" s="12">
        <v>31.827999999999999</v>
      </c>
      <c r="AS2552" s="72">
        <v>0.5</v>
      </c>
      <c r="AT2552" s="72">
        <v>56.055999999999997</v>
      </c>
      <c r="AU2552" s="12">
        <v>59.57</v>
      </c>
      <c r="AV2552" s="72">
        <v>0.93600000000000005</v>
      </c>
      <c r="AW2552" s="72">
        <v>50.127000000000002</v>
      </c>
      <c r="AX2552" s="12">
        <v>182.18100000000001</v>
      </c>
      <c r="AY2552" s="72">
        <v>2.8610000000000002</v>
      </c>
      <c r="AZ2552" s="72">
        <v>21.216000000000001</v>
      </c>
      <c r="BA2552" s="12">
        <v>241.75</v>
      </c>
      <c r="BB2552" s="72">
        <v>3.7970000000000002</v>
      </c>
      <c r="BC2552" s="72">
        <v>18.436</v>
      </c>
      <c r="BD2552" s="12">
        <v>159.72300000000001</v>
      </c>
      <c r="BE2552" s="72">
        <v>2.5089999999999999</v>
      </c>
      <c r="BF2552" s="72">
        <v>24.707999999999998</v>
      </c>
      <c r="BG2552" s="12">
        <v>401.47399999999999</v>
      </c>
      <c r="BH2552" s="72">
        <v>6.306</v>
      </c>
      <c r="BI2552" s="72">
        <v>13.721</v>
      </c>
      <c r="BJ2552" s="12">
        <v>628.51300000000003</v>
      </c>
      <c r="BK2552" s="72">
        <v>9.8719999999999999</v>
      </c>
      <c r="BL2552" s="72">
        <v>8.7609999999999992</v>
      </c>
      <c r="BM2552" s="12">
        <v>739.25</v>
      </c>
      <c r="BN2552" s="72">
        <v>11.611000000000001</v>
      </c>
      <c r="BO2552" s="72">
        <v>8.2240000000000002</v>
      </c>
      <c r="BP2552" s="12">
        <v>1367.7629999999999</v>
      </c>
      <c r="BQ2552" s="72">
        <v>21.483000000000001</v>
      </c>
      <c r="BR2552" s="72">
        <v>4.8159999999999998</v>
      </c>
      <c r="BS2552" s="12">
        <v>1801.0650000000001</v>
      </c>
      <c r="BT2552" s="72">
        <v>28.289000000000001</v>
      </c>
      <c r="BU2552" s="72">
        <v>3.036</v>
      </c>
      <c r="BV2552" s="12">
        <v>6366.6769999999997</v>
      </c>
      <c r="BW2552" s="72">
        <v>100</v>
      </c>
      <c r="BX2552" s="72">
        <v>1.577</v>
      </c>
      <c r="BY2552" s="13"/>
      <c r="BZ2552" s="13"/>
    </row>
    <row r="2553" spans="1:78" ht="12.75" customHeight="1">
      <c r="A2553" s="122" t="s">
        <v>65</v>
      </c>
      <c r="B2553" s="71" t="s">
        <v>80</v>
      </c>
      <c r="C2553" s="71" t="s">
        <v>24</v>
      </c>
      <c r="D2553" s="34">
        <v>44075</v>
      </c>
      <c r="E2553" s="12">
        <v>3053.1759999999999</v>
      </c>
      <c r="F2553" s="72">
        <v>48.142000000000003</v>
      </c>
      <c r="G2553" s="72">
        <v>3.1019999999999999</v>
      </c>
      <c r="H2553" s="12">
        <v>184.66900000000001</v>
      </c>
      <c r="I2553" s="72">
        <v>2.9119999999999999</v>
      </c>
      <c r="J2553" s="72">
        <v>23.99</v>
      </c>
      <c r="K2553" s="12">
        <v>214.81399999999999</v>
      </c>
      <c r="L2553" s="72">
        <v>3.387</v>
      </c>
      <c r="M2553" s="72">
        <v>27.481000000000002</v>
      </c>
      <c r="N2553" s="12">
        <v>399.483</v>
      </c>
      <c r="O2553" s="72">
        <v>6.2990000000000004</v>
      </c>
      <c r="P2553" s="72">
        <v>14.77</v>
      </c>
      <c r="Q2553" s="12">
        <v>19.837</v>
      </c>
      <c r="R2553" s="72">
        <v>0.313</v>
      </c>
      <c r="S2553" s="72">
        <v>73.335999999999999</v>
      </c>
      <c r="T2553" s="12">
        <v>419.32</v>
      </c>
      <c r="U2553" s="72">
        <v>6.6120000000000001</v>
      </c>
      <c r="V2553" s="72">
        <v>13.433999999999999</v>
      </c>
      <c r="W2553" s="12">
        <v>601.61699999999996</v>
      </c>
      <c r="X2553" s="72">
        <v>9.4860000000000007</v>
      </c>
      <c r="Y2553" s="72">
        <v>6.6120000000000001</v>
      </c>
      <c r="Z2553" s="12">
        <v>1020.937</v>
      </c>
      <c r="AA2553" s="72">
        <v>16.097999999999999</v>
      </c>
      <c r="AB2553" s="72">
        <v>4.2759999999999998</v>
      </c>
      <c r="AC2553" s="12">
        <v>4074.1129999999998</v>
      </c>
      <c r="AD2553" s="72">
        <v>64.241</v>
      </c>
      <c r="AE2553" s="72">
        <v>2.4079999999999999</v>
      </c>
      <c r="AF2553" s="12">
        <v>9.5850000000000009</v>
      </c>
      <c r="AG2553" s="72">
        <v>0.151</v>
      </c>
      <c r="AH2553" s="72">
        <v>105.712</v>
      </c>
      <c r="AI2553" s="12">
        <v>415.70499999999998</v>
      </c>
      <c r="AJ2553" s="72">
        <v>6.5549999999999997</v>
      </c>
      <c r="AK2553" s="72">
        <v>4.7809999999999997</v>
      </c>
      <c r="AL2553" s="12">
        <v>425.29</v>
      </c>
      <c r="AM2553" s="72">
        <v>6.7060000000000004</v>
      </c>
      <c r="AN2553" s="72">
        <v>4.5410000000000004</v>
      </c>
      <c r="AO2553" s="12">
        <v>4499.4030000000002</v>
      </c>
      <c r="AP2553" s="72">
        <v>70.947000000000003</v>
      </c>
      <c r="AQ2553" s="72">
        <v>2.1629999999999998</v>
      </c>
      <c r="AR2553" s="12">
        <v>67.462000000000003</v>
      </c>
      <c r="AS2553" s="72">
        <v>1.0640000000000001</v>
      </c>
      <c r="AT2553" s="72">
        <v>60.66</v>
      </c>
      <c r="AU2553" s="12">
        <v>0</v>
      </c>
      <c r="AV2553" s="72">
        <v>0</v>
      </c>
      <c r="AW2553" s="72">
        <v>0</v>
      </c>
      <c r="AX2553" s="12">
        <v>207.84800000000001</v>
      </c>
      <c r="AY2553" s="72">
        <v>3.2770000000000001</v>
      </c>
      <c r="AZ2553" s="72">
        <v>29.826000000000001</v>
      </c>
      <c r="BA2553" s="12">
        <v>207.84800000000001</v>
      </c>
      <c r="BB2553" s="72">
        <v>3.2770000000000001</v>
      </c>
      <c r="BC2553" s="72">
        <v>29.826000000000001</v>
      </c>
      <c r="BD2553" s="12">
        <v>108.009</v>
      </c>
      <c r="BE2553" s="72">
        <v>1.7030000000000001</v>
      </c>
      <c r="BF2553" s="72">
        <v>37.265000000000001</v>
      </c>
      <c r="BG2553" s="12">
        <v>315.85599999999999</v>
      </c>
      <c r="BH2553" s="72">
        <v>4.9800000000000004</v>
      </c>
      <c r="BI2553" s="72">
        <v>17.972999999999999</v>
      </c>
      <c r="BJ2553" s="12">
        <v>728.77200000000005</v>
      </c>
      <c r="BK2553" s="72">
        <v>11.491</v>
      </c>
      <c r="BL2553" s="72">
        <v>11.291</v>
      </c>
      <c r="BM2553" s="12">
        <v>730.46900000000005</v>
      </c>
      <c r="BN2553" s="72">
        <v>11.518000000000001</v>
      </c>
      <c r="BO2553" s="72">
        <v>10.398</v>
      </c>
      <c r="BP2553" s="12">
        <v>1459.241</v>
      </c>
      <c r="BQ2553" s="72">
        <v>23.009</v>
      </c>
      <c r="BR2553" s="72">
        <v>6.2640000000000002</v>
      </c>
      <c r="BS2553" s="12">
        <v>1842.56</v>
      </c>
      <c r="BT2553" s="72">
        <v>29.053000000000001</v>
      </c>
      <c r="BU2553" s="72">
        <v>3.3090000000000002</v>
      </c>
      <c r="BV2553" s="12">
        <v>6341.9639999999999</v>
      </c>
      <c r="BW2553" s="72">
        <v>100</v>
      </c>
      <c r="BX2553" s="72">
        <v>1.4139999999999999</v>
      </c>
      <c r="BY2553" s="13"/>
      <c r="BZ2553" s="13"/>
    </row>
    <row r="2554" spans="1:78" ht="12.75" customHeight="1">
      <c r="A2554" s="122" t="s">
        <v>65</v>
      </c>
      <c r="B2554" s="71" t="s">
        <v>80</v>
      </c>
      <c r="C2554" s="71" t="s">
        <v>24</v>
      </c>
      <c r="D2554" s="34">
        <v>44166</v>
      </c>
      <c r="E2554" s="12">
        <v>3264.422</v>
      </c>
      <c r="F2554" s="72">
        <v>51.348999999999997</v>
      </c>
      <c r="G2554" s="72">
        <v>3.5539999999999998</v>
      </c>
      <c r="H2554" s="12">
        <v>259.22699999999998</v>
      </c>
      <c r="I2554" s="72">
        <v>4.0780000000000003</v>
      </c>
      <c r="J2554" s="72">
        <v>22.33</v>
      </c>
      <c r="K2554" s="12">
        <v>180.96100000000001</v>
      </c>
      <c r="L2554" s="72">
        <v>2.8460000000000001</v>
      </c>
      <c r="M2554" s="72">
        <v>24.905999999999999</v>
      </c>
      <c r="N2554" s="12">
        <v>440.18799999999999</v>
      </c>
      <c r="O2554" s="72">
        <v>6.9240000000000004</v>
      </c>
      <c r="P2554" s="72">
        <v>14.417</v>
      </c>
      <c r="Q2554" s="12">
        <v>30.408000000000001</v>
      </c>
      <c r="R2554" s="72">
        <v>0.47799999999999998</v>
      </c>
      <c r="S2554" s="72">
        <v>65.155000000000001</v>
      </c>
      <c r="T2554" s="12">
        <v>470.59500000000003</v>
      </c>
      <c r="U2554" s="72">
        <v>7.4020000000000001</v>
      </c>
      <c r="V2554" s="72">
        <v>14.146000000000001</v>
      </c>
      <c r="W2554" s="12">
        <v>561.00099999999998</v>
      </c>
      <c r="X2554" s="72">
        <v>8.8239999999999998</v>
      </c>
      <c r="Y2554" s="72">
        <v>12.528</v>
      </c>
      <c r="Z2554" s="12">
        <v>1031.596</v>
      </c>
      <c r="AA2554" s="72">
        <v>16.227</v>
      </c>
      <c r="AB2554" s="72">
        <v>3.573</v>
      </c>
      <c r="AC2554" s="12">
        <v>4296.018</v>
      </c>
      <c r="AD2554" s="72">
        <v>67.575000000000003</v>
      </c>
      <c r="AE2554" s="72">
        <v>2.8330000000000002</v>
      </c>
      <c r="AF2554" s="12">
        <v>6.9669999999999996</v>
      </c>
      <c r="AG2554" s="72">
        <v>0.11</v>
      </c>
      <c r="AH2554" s="72">
        <v>93.903000000000006</v>
      </c>
      <c r="AI2554" s="12">
        <v>291.202</v>
      </c>
      <c r="AJ2554" s="72">
        <v>4.5810000000000004</v>
      </c>
      <c r="AK2554" s="72">
        <v>10.725</v>
      </c>
      <c r="AL2554" s="12">
        <v>298.16899999999998</v>
      </c>
      <c r="AM2554" s="72">
        <v>4.6900000000000004</v>
      </c>
      <c r="AN2554" s="72">
        <v>10.361000000000001</v>
      </c>
      <c r="AO2554" s="12">
        <v>4594.1869999999999</v>
      </c>
      <c r="AP2554" s="72">
        <v>72.266000000000005</v>
      </c>
      <c r="AQ2554" s="72">
        <v>2.6669999999999998</v>
      </c>
      <c r="AR2554" s="12">
        <v>41.975999999999999</v>
      </c>
      <c r="AS2554" s="72">
        <v>0.66</v>
      </c>
      <c r="AT2554" s="72">
        <v>47.259</v>
      </c>
      <c r="AU2554" s="12">
        <v>0</v>
      </c>
      <c r="AV2554" s="72">
        <v>0</v>
      </c>
      <c r="AW2554" s="72">
        <v>0</v>
      </c>
      <c r="AX2554" s="12">
        <v>258.70299999999997</v>
      </c>
      <c r="AY2554" s="72">
        <v>4.069</v>
      </c>
      <c r="AZ2554" s="72">
        <v>20.056999999999999</v>
      </c>
      <c r="BA2554" s="12">
        <v>258.70299999999997</v>
      </c>
      <c r="BB2554" s="72">
        <v>4.069</v>
      </c>
      <c r="BC2554" s="72">
        <v>20.056999999999999</v>
      </c>
      <c r="BD2554" s="12">
        <v>148.92500000000001</v>
      </c>
      <c r="BE2554" s="72">
        <v>2.343</v>
      </c>
      <c r="BF2554" s="72">
        <v>52.488999999999997</v>
      </c>
      <c r="BG2554" s="12">
        <v>407.62700000000001</v>
      </c>
      <c r="BH2554" s="72">
        <v>6.4119999999999999</v>
      </c>
      <c r="BI2554" s="72">
        <v>15.534000000000001</v>
      </c>
      <c r="BJ2554" s="12">
        <v>625.54100000000005</v>
      </c>
      <c r="BK2554" s="72">
        <v>9.84</v>
      </c>
      <c r="BL2554" s="72">
        <v>9.0180000000000007</v>
      </c>
      <c r="BM2554" s="12">
        <v>688.03099999999995</v>
      </c>
      <c r="BN2554" s="72">
        <v>10.823</v>
      </c>
      <c r="BO2554" s="72">
        <v>10.417999999999999</v>
      </c>
      <c r="BP2554" s="12">
        <v>1313.5719999999999</v>
      </c>
      <c r="BQ2554" s="72">
        <v>20.661999999999999</v>
      </c>
      <c r="BR2554" s="72">
        <v>6.1449999999999996</v>
      </c>
      <c r="BS2554" s="12">
        <v>1763.175</v>
      </c>
      <c r="BT2554" s="72">
        <v>27.734000000000002</v>
      </c>
      <c r="BU2554" s="72">
        <v>4.5709999999999997</v>
      </c>
      <c r="BV2554" s="12">
        <v>6357.3620000000001</v>
      </c>
      <c r="BW2554" s="72">
        <v>100</v>
      </c>
      <c r="BX2554" s="72">
        <v>2.4049999999999998</v>
      </c>
      <c r="BY2554" s="13"/>
      <c r="BZ2554" s="13"/>
    </row>
    <row r="2555" spans="1:78" ht="12.75" customHeight="1">
      <c r="A2555" s="122" t="s">
        <v>65</v>
      </c>
      <c r="B2555" s="71" t="s">
        <v>80</v>
      </c>
      <c r="C2555" s="71" t="s">
        <v>24</v>
      </c>
      <c r="D2555" s="34">
        <v>44256</v>
      </c>
      <c r="E2555" s="12">
        <v>3216.53</v>
      </c>
      <c r="F2555" s="72">
        <v>51.765000000000001</v>
      </c>
      <c r="G2555" s="72">
        <v>3.0350000000000001</v>
      </c>
      <c r="H2555" s="12">
        <v>172.95</v>
      </c>
      <c r="I2555" s="72">
        <v>2.7829999999999999</v>
      </c>
      <c r="J2555" s="72">
        <v>37.216999999999999</v>
      </c>
      <c r="K2555" s="12">
        <v>138.66</v>
      </c>
      <c r="L2555" s="72">
        <v>2.2320000000000002</v>
      </c>
      <c r="M2555" s="72">
        <v>34.234999999999999</v>
      </c>
      <c r="N2555" s="12">
        <v>311.61</v>
      </c>
      <c r="O2555" s="72">
        <v>5.0149999999999997</v>
      </c>
      <c r="P2555" s="72">
        <v>16.696000000000002</v>
      </c>
      <c r="Q2555" s="12">
        <v>16.591999999999999</v>
      </c>
      <c r="R2555" s="72">
        <v>0.26700000000000002</v>
      </c>
      <c r="S2555" s="72">
        <v>86.984999999999999</v>
      </c>
      <c r="T2555" s="12">
        <v>328.202</v>
      </c>
      <c r="U2555" s="72">
        <v>5.282</v>
      </c>
      <c r="V2555" s="72">
        <v>14.868</v>
      </c>
      <c r="W2555" s="12">
        <v>605.94600000000003</v>
      </c>
      <c r="X2555" s="72">
        <v>9.7520000000000007</v>
      </c>
      <c r="Y2555" s="72">
        <v>7.8259999999999996</v>
      </c>
      <c r="Z2555" s="12">
        <v>934.14800000000002</v>
      </c>
      <c r="AA2555" s="72">
        <v>15.034000000000001</v>
      </c>
      <c r="AB2555" s="72">
        <v>4.6539999999999999</v>
      </c>
      <c r="AC2555" s="12">
        <v>4150.6779999999999</v>
      </c>
      <c r="AD2555" s="72">
        <v>66.798000000000002</v>
      </c>
      <c r="AE2555" s="72">
        <v>2.2839999999999998</v>
      </c>
      <c r="AF2555" s="12">
        <v>16.995000000000001</v>
      </c>
      <c r="AG2555" s="72">
        <v>0.27400000000000002</v>
      </c>
      <c r="AH2555" s="72">
        <v>62.512</v>
      </c>
      <c r="AI2555" s="12">
        <v>333.93799999999999</v>
      </c>
      <c r="AJ2555" s="72">
        <v>5.3739999999999997</v>
      </c>
      <c r="AK2555" s="72">
        <v>9.6110000000000007</v>
      </c>
      <c r="AL2555" s="12">
        <v>350.93299999999999</v>
      </c>
      <c r="AM2555" s="72">
        <v>5.6479999999999997</v>
      </c>
      <c r="AN2555" s="72">
        <v>8.6859999999999999</v>
      </c>
      <c r="AO2555" s="12">
        <v>4501.6109999999999</v>
      </c>
      <c r="AP2555" s="72">
        <v>72.445999999999998</v>
      </c>
      <c r="AQ2555" s="72">
        <v>2.008</v>
      </c>
      <c r="AR2555" s="12">
        <v>61.676000000000002</v>
      </c>
      <c r="AS2555" s="72">
        <v>0.99299999999999999</v>
      </c>
      <c r="AT2555" s="72">
        <v>43.767000000000003</v>
      </c>
      <c r="AU2555" s="12">
        <v>22.172000000000001</v>
      </c>
      <c r="AV2555" s="72">
        <v>0.35699999999999998</v>
      </c>
      <c r="AW2555" s="72">
        <v>97.712000000000003</v>
      </c>
      <c r="AX2555" s="12">
        <v>191.107</v>
      </c>
      <c r="AY2555" s="72">
        <v>3.0760000000000001</v>
      </c>
      <c r="AZ2555" s="72">
        <v>22.634</v>
      </c>
      <c r="BA2555" s="12">
        <v>213.27799999999999</v>
      </c>
      <c r="BB2555" s="72">
        <v>3.4319999999999999</v>
      </c>
      <c r="BC2555" s="72">
        <v>19.591000000000001</v>
      </c>
      <c r="BD2555" s="12">
        <v>124.78400000000001</v>
      </c>
      <c r="BE2555" s="72">
        <v>2.008</v>
      </c>
      <c r="BF2555" s="72">
        <v>32.362000000000002</v>
      </c>
      <c r="BG2555" s="12">
        <v>338.06200000000001</v>
      </c>
      <c r="BH2555" s="72">
        <v>5.4409999999999998</v>
      </c>
      <c r="BI2555" s="72">
        <v>15.882</v>
      </c>
      <c r="BJ2555" s="12">
        <v>641.73299999999995</v>
      </c>
      <c r="BK2555" s="72">
        <v>10.327999999999999</v>
      </c>
      <c r="BL2555" s="72">
        <v>9.6669999999999998</v>
      </c>
      <c r="BM2555" s="12">
        <v>670.67</v>
      </c>
      <c r="BN2555" s="72">
        <v>10.792999999999999</v>
      </c>
      <c r="BO2555" s="72">
        <v>10.106</v>
      </c>
      <c r="BP2555" s="12">
        <v>1312.403</v>
      </c>
      <c r="BQ2555" s="72">
        <v>21.120999999999999</v>
      </c>
      <c r="BR2555" s="72">
        <v>4.84</v>
      </c>
      <c r="BS2555" s="12">
        <v>1712.1410000000001</v>
      </c>
      <c r="BT2555" s="72">
        <v>27.553999999999998</v>
      </c>
      <c r="BU2555" s="72">
        <v>3.9860000000000002</v>
      </c>
      <c r="BV2555" s="12">
        <v>6213.7520000000004</v>
      </c>
      <c r="BW2555" s="72">
        <v>100</v>
      </c>
      <c r="BX2555" s="72">
        <v>1.9059999999999999</v>
      </c>
      <c r="BY2555" s="13"/>
      <c r="BZ2555" s="13"/>
    </row>
    <row r="2556" spans="1:78" ht="12.75" customHeight="1">
      <c r="A2556" s="122" t="s">
        <v>65</v>
      </c>
      <c r="B2556" s="71" t="s">
        <v>80</v>
      </c>
      <c r="C2556" s="71" t="s">
        <v>24</v>
      </c>
      <c r="D2556" s="34">
        <v>44348</v>
      </c>
      <c r="E2556" s="12">
        <v>3418.44</v>
      </c>
      <c r="F2556" s="72">
        <v>53.527000000000001</v>
      </c>
      <c r="G2556" s="72">
        <v>3.4220000000000002</v>
      </c>
      <c r="H2556" s="12">
        <v>172.06800000000001</v>
      </c>
      <c r="I2556" s="72">
        <v>2.694</v>
      </c>
      <c r="J2556" s="72">
        <v>27.888000000000002</v>
      </c>
      <c r="K2556" s="12">
        <v>157.84100000000001</v>
      </c>
      <c r="L2556" s="72">
        <v>2.472</v>
      </c>
      <c r="M2556" s="72">
        <v>30.919</v>
      </c>
      <c r="N2556" s="12">
        <v>329.90899999999999</v>
      </c>
      <c r="O2556" s="72">
        <v>5.1660000000000004</v>
      </c>
      <c r="P2556" s="72">
        <v>20.443000000000001</v>
      </c>
      <c r="Q2556" s="12">
        <v>0</v>
      </c>
      <c r="R2556" s="72">
        <v>0</v>
      </c>
      <c r="S2556" s="72">
        <v>0</v>
      </c>
      <c r="T2556" s="12">
        <v>329.90899999999999</v>
      </c>
      <c r="U2556" s="72">
        <v>5.1660000000000004</v>
      </c>
      <c r="V2556" s="72">
        <v>20.443000000000001</v>
      </c>
      <c r="W2556" s="12">
        <v>731.04899999999998</v>
      </c>
      <c r="X2556" s="72">
        <v>11.446999999999999</v>
      </c>
      <c r="Y2556" s="72">
        <v>9.0670000000000002</v>
      </c>
      <c r="Z2556" s="12">
        <v>1060.9570000000001</v>
      </c>
      <c r="AA2556" s="72">
        <v>16.613</v>
      </c>
      <c r="AB2556" s="72">
        <v>4.3440000000000003</v>
      </c>
      <c r="AC2556" s="12">
        <v>4479.3969999999999</v>
      </c>
      <c r="AD2556" s="72">
        <v>70.138999999999996</v>
      </c>
      <c r="AE2556" s="72">
        <v>2.7730000000000001</v>
      </c>
      <c r="AF2556" s="12">
        <v>22.442</v>
      </c>
      <c r="AG2556" s="72">
        <v>0.35099999999999998</v>
      </c>
      <c r="AH2556" s="72">
        <v>83.248000000000005</v>
      </c>
      <c r="AI2556" s="12">
        <v>265.37</v>
      </c>
      <c r="AJ2556" s="72">
        <v>4.1550000000000002</v>
      </c>
      <c r="AK2556" s="72">
        <v>9.0389999999999997</v>
      </c>
      <c r="AL2556" s="12">
        <v>287.81200000000001</v>
      </c>
      <c r="AM2556" s="72">
        <v>4.5069999999999997</v>
      </c>
      <c r="AN2556" s="72">
        <v>7.17</v>
      </c>
      <c r="AO2556" s="12">
        <v>4767.2089999999998</v>
      </c>
      <c r="AP2556" s="72">
        <v>74.646000000000001</v>
      </c>
      <c r="AQ2556" s="72">
        <v>2.6309999999999998</v>
      </c>
      <c r="AR2556" s="12">
        <v>23.489000000000001</v>
      </c>
      <c r="AS2556" s="72">
        <v>0.36799999999999999</v>
      </c>
      <c r="AT2556" s="72">
        <v>47.911999999999999</v>
      </c>
      <c r="AU2556" s="12">
        <v>7.3339999999999996</v>
      </c>
      <c r="AV2556" s="72">
        <v>0.115</v>
      </c>
      <c r="AW2556" s="72">
        <v>104.17</v>
      </c>
      <c r="AX2556" s="12">
        <v>129.79599999999999</v>
      </c>
      <c r="AY2556" s="72">
        <v>2.032</v>
      </c>
      <c r="AZ2556" s="72">
        <v>30.834</v>
      </c>
      <c r="BA2556" s="12">
        <v>137.131</v>
      </c>
      <c r="BB2556" s="72">
        <v>2.1469999999999998</v>
      </c>
      <c r="BC2556" s="72">
        <v>28.757999999999999</v>
      </c>
      <c r="BD2556" s="12">
        <v>87.394999999999996</v>
      </c>
      <c r="BE2556" s="72">
        <v>1.3680000000000001</v>
      </c>
      <c r="BF2556" s="72">
        <v>33.624000000000002</v>
      </c>
      <c r="BG2556" s="12">
        <v>224.52600000000001</v>
      </c>
      <c r="BH2556" s="72">
        <v>3.516</v>
      </c>
      <c r="BI2556" s="72">
        <v>20.001999999999999</v>
      </c>
      <c r="BJ2556" s="12">
        <v>720.18600000000004</v>
      </c>
      <c r="BK2556" s="72">
        <v>11.276999999999999</v>
      </c>
      <c r="BL2556" s="72">
        <v>9.8109999999999999</v>
      </c>
      <c r="BM2556" s="12">
        <v>651.00199999999995</v>
      </c>
      <c r="BN2556" s="72">
        <v>10.194000000000001</v>
      </c>
      <c r="BO2556" s="72">
        <v>8.2579999999999991</v>
      </c>
      <c r="BP2556" s="12">
        <v>1371.1880000000001</v>
      </c>
      <c r="BQ2556" s="72">
        <v>21.47</v>
      </c>
      <c r="BR2556" s="72">
        <v>5.7039999999999997</v>
      </c>
      <c r="BS2556" s="12">
        <v>1619.203</v>
      </c>
      <c r="BT2556" s="72">
        <v>25.353999999999999</v>
      </c>
      <c r="BU2556" s="72">
        <v>4.54</v>
      </c>
      <c r="BV2556" s="12">
        <v>6386.4120000000003</v>
      </c>
      <c r="BW2556" s="72">
        <v>100</v>
      </c>
      <c r="BX2556" s="72">
        <v>2.7749999999999999</v>
      </c>
      <c r="BY2556" s="13"/>
      <c r="BZ2556" s="13"/>
    </row>
    <row r="2557" spans="1:78" ht="12.75" customHeight="1">
      <c r="A2557" s="122" t="s">
        <v>65</v>
      </c>
      <c r="B2557" s="71" t="s">
        <v>80</v>
      </c>
      <c r="C2557" s="71" t="s">
        <v>24</v>
      </c>
      <c r="D2557" s="34">
        <v>44805</v>
      </c>
      <c r="E2557" s="12">
        <v>3663.89</v>
      </c>
      <c r="F2557" s="72">
        <v>54.978999999999999</v>
      </c>
      <c r="G2557" s="72">
        <v>3.0739999999999998</v>
      </c>
      <c r="H2557" s="12">
        <v>71.353999999999999</v>
      </c>
      <c r="I2557" s="72">
        <v>1.071</v>
      </c>
      <c r="J2557" s="72">
        <v>42.585000000000001</v>
      </c>
      <c r="K2557" s="12">
        <v>83.888000000000005</v>
      </c>
      <c r="L2557" s="72">
        <v>1.2589999999999999</v>
      </c>
      <c r="M2557" s="72">
        <v>43.598999999999997</v>
      </c>
      <c r="N2557" s="12">
        <v>155.24199999999999</v>
      </c>
      <c r="O2557" s="72">
        <v>2.33</v>
      </c>
      <c r="P2557" s="72">
        <v>21.701000000000001</v>
      </c>
      <c r="Q2557" s="12">
        <v>12.646000000000001</v>
      </c>
      <c r="R2557" s="72">
        <v>0.19</v>
      </c>
      <c r="S2557" s="72">
        <v>63.896000000000001</v>
      </c>
      <c r="T2557" s="12">
        <v>167.88800000000001</v>
      </c>
      <c r="U2557" s="72">
        <v>2.5190000000000001</v>
      </c>
      <c r="V2557" s="72">
        <v>19.978999999999999</v>
      </c>
      <c r="W2557" s="12">
        <v>716.85799999999995</v>
      </c>
      <c r="X2557" s="72">
        <v>10.757</v>
      </c>
      <c r="Y2557" s="72">
        <v>7.5140000000000002</v>
      </c>
      <c r="Z2557" s="12">
        <v>884.74599999999998</v>
      </c>
      <c r="AA2557" s="72">
        <v>13.276</v>
      </c>
      <c r="AB2557" s="72">
        <v>6.6420000000000003</v>
      </c>
      <c r="AC2557" s="12">
        <v>4548.6360000000004</v>
      </c>
      <c r="AD2557" s="72">
        <v>68.254999999999995</v>
      </c>
      <c r="AE2557" s="72">
        <v>2.637</v>
      </c>
      <c r="AF2557" s="12">
        <v>18.741</v>
      </c>
      <c r="AG2557" s="72">
        <v>0.28100000000000003</v>
      </c>
      <c r="AH2557" s="72">
        <v>117.78100000000001</v>
      </c>
      <c r="AI2557" s="12">
        <v>142.83699999999999</v>
      </c>
      <c r="AJ2557" s="72">
        <v>2.1429999999999998</v>
      </c>
      <c r="AK2557" s="72">
        <v>23.396000000000001</v>
      </c>
      <c r="AL2557" s="12">
        <v>161.57900000000001</v>
      </c>
      <c r="AM2557" s="72">
        <v>2.4249999999999998</v>
      </c>
      <c r="AN2557" s="72">
        <v>13.576000000000001</v>
      </c>
      <c r="AO2557" s="12">
        <v>4710.2150000000001</v>
      </c>
      <c r="AP2557" s="72">
        <v>70.680000000000007</v>
      </c>
      <c r="AQ2557" s="72">
        <v>2.5329999999999999</v>
      </c>
      <c r="AR2557" s="12">
        <v>82.194000000000003</v>
      </c>
      <c r="AS2557" s="72">
        <v>1.2330000000000001</v>
      </c>
      <c r="AT2557" s="72">
        <v>44.142000000000003</v>
      </c>
      <c r="AU2557" s="12">
        <v>21.614000000000001</v>
      </c>
      <c r="AV2557" s="72">
        <v>0.32400000000000001</v>
      </c>
      <c r="AW2557" s="72">
        <v>96.111999999999995</v>
      </c>
      <c r="AX2557" s="12">
        <v>174.91300000000001</v>
      </c>
      <c r="AY2557" s="72">
        <v>2.625</v>
      </c>
      <c r="AZ2557" s="72">
        <v>21.792000000000002</v>
      </c>
      <c r="BA2557" s="12">
        <v>196.52600000000001</v>
      </c>
      <c r="BB2557" s="72">
        <v>2.9489999999999998</v>
      </c>
      <c r="BC2557" s="72">
        <v>21.78</v>
      </c>
      <c r="BD2557" s="12">
        <v>163.57400000000001</v>
      </c>
      <c r="BE2557" s="72">
        <v>2.4550000000000001</v>
      </c>
      <c r="BF2557" s="72">
        <v>37.65</v>
      </c>
      <c r="BG2557" s="12">
        <v>360.1</v>
      </c>
      <c r="BH2557" s="72">
        <v>5.4039999999999999</v>
      </c>
      <c r="BI2557" s="72">
        <v>17.396999999999998</v>
      </c>
      <c r="BJ2557" s="12">
        <v>723.69500000000005</v>
      </c>
      <c r="BK2557" s="72">
        <v>10.86</v>
      </c>
      <c r="BL2557" s="72">
        <v>8.5690000000000008</v>
      </c>
      <c r="BM2557" s="12">
        <v>787.928</v>
      </c>
      <c r="BN2557" s="72">
        <v>11.823</v>
      </c>
      <c r="BO2557" s="72">
        <v>8.3550000000000004</v>
      </c>
      <c r="BP2557" s="12">
        <v>1511.623</v>
      </c>
      <c r="BQ2557" s="72">
        <v>22.683</v>
      </c>
      <c r="BR2557" s="72">
        <v>5.0869999999999997</v>
      </c>
      <c r="BS2557" s="12">
        <v>1953.9169999999999</v>
      </c>
      <c r="BT2557" s="72">
        <v>29.32</v>
      </c>
      <c r="BU2557" s="72">
        <v>2.863</v>
      </c>
      <c r="BV2557" s="12">
        <v>6664.1319999999996</v>
      </c>
      <c r="BW2557" s="72">
        <v>100</v>
      </c>
      <c r="BX2557" s="72">
        <v>2.0129999999999999</v>
      </c>
      <c r="BY2557" s="13"/>
      <c r="BZ2557" s="13"/>
    </row>
    <row r="2558" spans="1:78" ht="12.75" customHeight="1">
      <c r="A2558" s="122" t="s">
        <v>65</v>
      </c>
      <c r="B2558" s="71" t="s">
        <v>80</v>
      </c>
      <c r="C2558" s="71" t="s">
        <v>24</v>
      </c>
      <c r="D2558" s="34">
        <v>44896</v>
      </c>
      <c r="E2558" s="12">
        <v>3819.4560000000001</v>
      </c>
      <c r="F2558" s="72">
        <v>56.387</v>
      </c>
      <c r="G2558" s="72">
        <v>2.4460000000000002</v>
      </c>
      <c r="H2558" s="12">
        <v>87.477000000000004</v>
      </c>
      <c r="I2558" s="72">
        <v>1.2909999999999999</v>
      </c>
      <c r="J2558" s="72">
        <v>45.45</v>
      </c>
      <c r="K2558" s="12">
        <v>180.91800000000001</v>
      </c>
      <c r="L2558" s="72">
        <v>2.6709999999999998</v>
      </c>
      <c r="M2558" s="72">
        <v>28.268000000000001</v>
      </c>
      <c r="N2558" s="12">
        <v>268.39499999999998</v>
      </c>
      <c r="O2558" s="72">
        <v>3.9620000000000002</v>
      </c>
      <c r="P2558" s="72">
        <v>21.535</v>
      </c>
      <c r="Q2558" s="12">
        <v>1.75</v>
      </c>
      <c r="R2558" s="72">
        <v>2.5999999999999999E-2</v>
      </c>
      <c r="S2558" s="72">
        <v>105.133</v>
      </c>
      <c r="T2558" s="12">
        <v>270.14499999999998</v>
      </c>
      <c r="U2558" s="72">
        <v>3.988</v>
      </c>
      <c r="V2558" s="72">
        <v>21.321999999999999</v>
      </c>
      <c r="W2558" s="12">
        <v>716.81</v>
      </c>
      <c r="X2558" s="72">
        <v>10.582000000000001</v>
      </c>
      <c r="Y2558" s="72">
        <v>8.6069999999999993</v>
      </c>
      <c r="Z2558" s="12">
        <v>986.95600000000002</v>
      </c>
      <c r="AA2558" s="72">
        <v>14.571</v>
      </c>
      <c r="AB2558" s="72">
        <v>4.5990000000000002</v>
      </c>
      <c r="AC2558" s="12">
        <v>4806.4120000000003</v>
      </c>
      <c r="AD2558" s="72">
        <v>70.957999999999998</v>
      </c>
      <c r="AE2558" s="72">
        <v>2.1219999999999999</v>
      </c>
      <c r="AF2558" s="12">
        <v>18.173999999999999</v>
      </c>
      <c r="AG2558" s="72">
        <v>0.26800000000000002</v>
      </c>
      <c r="AH2558" s="72">
        <v>109.378</v>
      </c>
      <c r="AI2558" s="12">
        <v>161.34299999999999</v>
      </c>
      <c r="AJ2558" s="72">
        <v>2.3820000000000001</v>
      </c>
      <c r="AK2558" s="72">
        <v>14.734</v>
      </c>
      <c r="AL2558" s="12">
        <v>179.517</v>
      </c>
      <c r="AM2558" s="72">
        <v>2.65</v>
      </c>
      <c r="AN2558" s="72">
        <v>8.9309999999999992</v>
      </c>
      <c r="AO2558" s="12">
        <v>4985.9279999999999</v>
      </c>
      <c r="AP2558" s="72">
        <v>73.608000000000004</v>
      </c>
      <c r="AQ2558" s="72">
        <v>2.153</v>
      </c>
      <c r="AR2558" s="12">
        <v>39.994999999999997</v>
      </c>
      <c r="AS2558" s="72">
        <v>0.59</v>
      </c>
      <c r="AT2558" s="72">
        <v>49.631999999999998</v>
      </c>
      <c r="AU2558" s="12">
        <v>22.928000000000001</v>
      </c>
      <c r="AV2558" s="72">
        <v>0.33800000000000002</v>
      </c>
      <c r="AW2558" s="72">
        <v>119.889</v>
      </c>
      <c r="AX2558" s="12">
        <v>168.02199999999999</v>
      </c>
      <c r="AY2558" s="72">
        <v>2.4809999999999999</v>
      </c>
      <c r="AZ2558" s="72">
        <v>22.164999999999999</v>
      </c>
      <c r="BA2558" s="12">
        <v>190.95</v>
      </c>
      <c r="BB2558" s="72">
        <v>2.819</v>
      </c>
      <c r="BC2558" s="72">
        <v>21.925999999999998</v>
      </c>
      <c r="BD2558" s="12">
        <v>99.805999999999997</v>
      </c>
      <c r="BE2558" s="72">
        <v>1.4730000000000001</v>
      </c>
      <c r="BF2558" s="72">
        <v>32.101999999999997</v>
      </c>
      <c r="BG2558" s="12">
        <v>290.755</v>
      </c>
      <c r="BH2558" s="72">
        <v>4.2919999999999998</v>
      </c>
      <c r="BI2558" s="72">
        <v>17.048999999999999</v>
      </c>
      <c r="BJ2558" s="12">
        <v>780.16300000000001</v>
      </c>
      <c r="BK2558" s="72">
        <v>11.518000000000001</v>
      </c>
      <c r="BL2558" s="72">
        <v>10.435</v>
      </c>
      <c r="BM2558" s="12">
        <v>676.779</v>
      </c>
      <c r="BN2558" s="72">
        <v>9.9909999999999997</v>
      </c>
      <c r="BO2558" s="72">
        <v>8.2189999999999994</v>
      </c>
      <c r="BP2558" s="12">
        <v>1456.943</v>
      </c>
      <c r="BQ2558" s="72">
        <v>21.509</v>
      </c>
      <c r="BR2558" s="72">
        <v>6.7759999999999998</v>
      </c>
      <c r="BS2558" s="12">
        <v>1787.693</v>
      </c>
      <c r="BT2558" s="72">
        <v>26.391999999999999</v>
      </c>
      <c r="BU2558" s="72">
        <v>3.9969999999999999</v>
      </c>
      <c r="BV2558" s="12">
        <v>6773.6210000000001</v>
      </c>
      <c r="BW2558" s="72">
        <v>100</v>
      </c>
      <c r="BX2558" s="72">
        <v>1.7789999999999999</v>
      </c>
      <c r="BY2558" s="13"/>
      <c r="BZ2558" s="13"/>
    </row>
    <row r="2559" spans="1:78" ht="12.75" customHeight="1">
      <c r="A2559" s="122" t="s">
        <v>65</v>
      </c>
      <c r="B2559" s="71" t="s">
        <v>80</v>
      </c>
      <c r="C2559" s="71" t="s">
        <v>24</v>
      </c>
      <c r="D2559" s="34">
        <v>44986</v>
      </c>
      <c r="E2559" s="12">
        <v>3678.5630000000001</v>
      </c>
      <c r="F2559" s="72">
        <v>54.68</v>
      </c>
      <c r="G2559" s="72">
        <v>2.665</v>
      </c>
      <c r="H2559" s="12">
        <v>115.35899999999999</v>
      </c>
      <c r="I2559" s="72">
        <v>1.7150000000000001</v>
      </c>
      <c r="J2559" s="72">
        <v>25.311</v>
      </c>
      <c r="K2559" s="12">
        <v>105.628</v>
      </c>
      <c r="L2559" s="72">
        <v>1.57</v>
      </c>
      <c r="M2559" s="72">
        <v>20.126000000000001</v>
      </c>
      <c r="N2559" s="12">
        <v>220.98599999999999</v>
      </c>
      <c r="O2559" s="72">
        <v>3.2850000000000001</v>
      </c>
      <c r="P2559" s="72">
        <v>18.141999999999999</v>
      </c>
      <c r="Q2559" s="12">
        <v>17.382999999999999</v>
      </c>
      <c r="R2559" s="72">
        <v>0.25800000000000001</v>
      </c>
      <c r="S2559" s="72">
        <v>73.528000000000006</v>
      </c>
      <c r="T2559" s="12">
        <v>238.369</v>
      </c>
      <c r="U2559" s="72">
        <v>3.5430000000000001</v>
      </c>
      <c r="V2559" s="72">
        <v>18.109000000000002</v>
      </c>
      <c r="W2559" s="12">
        <v>773.37400000000002</v>
      </c>
      <c r="X2559" s="72">
        <v>11.496</v>
      </c>
      <c r="Y2559" s="72">
        <v>5.9169999999999998</v>
      </c>
      <c r="Z2559" s="12">
        <v>1011.7430000000001</v>
      </c>
      <c r="AA2559" s="72">
        <v>15.039</v>
      </c>
      <c r="AB2559" s="72">
        <v>3.778</v>
      </c>
      <c r="AC2559" s="12">
        <v>4690.3050000000003</v>
      </c>
      <c r="AD2559" s="72">
        <v>69.718999999999994</v>
      </c>
      <c r="AE2559" s="72">
        <v>2.121</v>
      </c>
      <c r="AF2559" s="12">
        <v>36.999000000000002</v>
      </c>
      <c r="AG2559" s="72">
        <v>0.55000000000000004</v>
      </c>
      <c r="AH2559" s="72">
        <v>53.927999999999997</v>
      </c>
      <c r="AI2559" s="12">
        <v>193.80099999999999</v>
      </c>
      <c r="AJ2559" s="72">
        <v>2.8809999999999998</v>
      </c>
      <c r="AK2559" s="72">
        <v>10.18</v>
      </c>
      <c r="AL2559" s="12">
        <v>230.8</v>
      </c>
      <c r="AM2559" s="72">
        <v>3.431</v>
      </c>
      <c r="AN2559" s="72">
        <v>4.9029999999999996</v>
      </c>
      <c r="AO2559" s="12">
        <v>4921.1059999999998</v>
      </c>
      <c r="AP2559" s="72">
        <v>73.150000000000006</v>
      </c>
      <c r="AQ2559" s="72">
        <v>1.998</v>
      </c>
      <c r="AR2559" s="12">
        <v>43.917999999999999</v>
      </c>
      <c r="AS2559" s="72">
        <v>0.65300000000000002</v>
      </c>
      <c r="AT2559" s="72">
        <v>59.518000000000001</v>
      </c>
      <c r="AU2559" s="12">
        <v>5.8170000000000002</v>
      </c>
      <c r="AV2559" s="72">
        <v>8.5999999999999993E-2</v>
      </c>
      <c r="AW2559" s="72">
        <v>70.27</v>
      </c>
      <c r="AX2559" s="12">
        <v>205.327</v>
      </c>
      <c r="AY2559" s="72">
        <v>3.052</v>
      </c>
      <c r="AZ2559" s="72">
        <v>15.569000000000001</v>
      </c>
      <c r="BA2559" s="12">
        <v>211.14400000000001</v>
      </c>
      <c r="BB2559" s="72">
        <v>3.1389999999999998</v>
      </c>
      <c r="BC2559" s="72">
        <v>15.597</v>
      </c>
      <c r="BD2559" s="12">
        <v>156.322</v>
      </c>
      <c r="BE2559" s="72">
        <v>2.3239999999999998</v>
      </c>
      <c r="BF2559" s="72">
        <v>21.82</v>
      </c>
      <c r="BG2559" s="12">
        <v>367.46600000000001</v>
      </c>
      <c r="BH2559" s="72">
        <v>5.4619999999999997</v>
      </c>
      <c r="BI2559" s="72">
        <v>11.323</v>
      </c>
      <c r="BJ2559" s="12">
        <v>642.64200000000005</v>
      </c>
      <c r="BK2559" s="72">
        <v>9.5530000000000008</v>
      </c>
      <c r="BL2559" s="72">
        <v>7.9349999999999996</v>
      </c>
      <c r="BM2559" s="12">
        <v>752.26900000000001</v>
      </c>
      <c r="BN2559" s="72">
        <v>11.182</v>
      </c>
      <c r="BO2559" s="72">
        <v>5.5670000000000002</v>
      </c>
      <c r="BP2559" s="12">
        <v>1394.9110000000001</v>
      </c>
      <c r="BQ2559" s="72">
        <v>20.734999999999999</v>
      </c>
      <c r="BR2559" s="72">
        <v>3.6139999999999999</v>
      </c>
      <c r="BS2559" s="12">
        <v>1806.2940000000001</v>
      </c>
      <c r="BT2559" s="72">
        <v>26.85</v>
      </c>
      <c r="BU2559" s="72">
        <v>2.552</v>
      </c>
      <c r="BV2559" s="12">
        <v>6727.4</v>
      </c>
      <c r="BW2559" s="72">
        <v>100</v>
      </c>
      <c r="BX2559" s="72">
        <v>1.5549999999999999</v>
      </c>
      <c r="BY2559" s="13"/>
      <c r="BZ2559" s="13"/>
    </row>
    <row r="2560" spans="1:78" ht="12.75" customHeight="1">
      <c r="A2560" s="122" t="s">
        <v>65</v>
      </c>
      <c r="B2560" s="71" t="s">
        <v>80</v>
      </c>
      <c r="C2560" s="71" t="s">
        <v>24</v>
      </c>
      <c r="D2560" s="34">
        <v>45078</v>
      </c>
      <c r="E2560" s="12">
        <v>3697.7159999999999</v>
      </c>
      <c r="F2560" s="72">
        <v>55.417000000000002</v>
      </c>
      <c r="G2560" s="72">
        <v>1.9870000000000001</v>
      </c>
      <c r="H2560" s="12">
        <v>109.708</v>
      </c>
      <c r="I2560" s="72">
        <v>1.6439999999999999</v>
      </c>
      <c r="J2560" s="72">
        <v>26.393999999999998</v>
      </c>
      <c r="K2560" s="12">
        <v>98.126999999999995</v>
      </c>
      <c r="L2560" s="72">
        <v>1.4710000000000001</v>
      </c>
      <c r="M2560" s="72">
        <v>21.925000000000001</v>
      </c>
      <c r="N2560" s="12">
        <v>207.834</v>
      </c>
      <c r="O2560" s="72">
        <v>3.1150000000000002</v>
      </c>
      <c r="P2560" s="72">
        <v>17.126000000000001</v>
      </c>
      <c r="Q2560" s="12">
        <v>9.4220000000000006</v>
      </c>
      <c r="R2560" s="72">
        <v>0.14099999999999999</v>
      </c>
      <c r="S2560" s="72">
        <v>64.893000000000001</v>
      </c>
      <c r="T2560" s="12">
        <v>217.256</v>
      </c>
      <c r="U2560" s="72">
        <v>3.2559999999999998</v>
      </c>
      <c r="V2560" s="72">
        <v>16.739000000000001</v>
      </c>
      <c r="W2560" s="12">
        <v>780.12900000000002</v>
      </c>
      <c r="X2560" s="72">
        <v>11.692</v>
      </c>
      <c r="Y2560" s="72">
        <v>8.1310000000000002</v>
      </c>
      <c r="Z2560" s="12">
        <v>997.38499999999999</v>
      </c>
      <c r="AA2560" s="72">
        <v>14.948</v>
      </c>
      <c r="AB2560" s="72">
        <v>5.2350000000000003</v>
      </c>
      <c r="AC2560" s="12">
        <v>4695.1009999999997</v>
      </c>
      <c r="AD2560" s="72">
        <v>70.364999999999995</v>
      </c>
      <c r="AE2560" s="72">
        <v>1.722</v>
      </c>
      <c r="AF2560" s="12">
        <v>7.65</v>
      </c>
      <c r="AG2560" s="72">
        <v>0.115</v>
      </c>
      <c r="AH2560" s="72">
        <v>63.82</v>
      </c>
      <c r="AI2560" s="12">
        <v>209.15700000000001</v>
      </c>
      <c r="AJ2560" s="72">
        <v>3.1349999999999998</v>
      </c>
      <c r="AK2560" s="72">
        <v>7.5979999999999999</v>
      </c>
      <c r="AL2560" s="12">
        <v>216.80600000000001</v>
      </c>
      <c r="AM2560" s="72">
        <v>3.2490000000000001</v>
      </c>
      <c r="AN2560" s="72">
        <v>7.27</v>
      </c>
      <c r="AO2560" s="12">
        <v>4911.9070000000002</v>
      </c>
      <c r="AP2560" s="72">
        <v>73.614000000000004</v>
      </c>
      <c r="AQ2560" s="72">
        <v>1.661</v>
      </c>
      <c r="AR2560" s="12">
        <v>25.033000000000001</v>
      </c>
      <c r="AS2560" s="72">
        <v>0.375</v>
      </c>
      <c r="AT2560" s="72">
        <v>58.332000000000001</v>
      </c>
      <c r="AU2560" s="12">
        <v>1.974</v>
      </c>
      <c r="AV2560" s="72">
        <v>0.03</v>
      </c>
      <c r="AW2560" s="72">
        <v>101.371</v>
      </c>
      <c r="AX2560" s="12">
        <v>210.26300000000001</v>
      </c>
      <c r="AY2560" s="72">
        <v>3.1509999999999998</v>
      </c>
      <c r="AZ2560" s="72">
        <v>17.686</v>
      </c>
      <c r="BA2560" s="12">
        <v>212.23699999999999</v>
      </c>
      <c r="BB2560" s="72">
        <v>3.181</v>
      </c>
      <c r="BC2560" s="72">
        <v>17.513000000000002</v>
      </c>
      <c r="BD2560" s="12">
        <v>78.418999999999997</v>
      </c>
      <c r="BE2560" s="72">
        <v>1.175</v>
      </c>
      <c r="BF2560" s="72">
        <v>31.834</v>
      </c>
      <c r="BG2560" s="12">
        <v>290.65699999999998</v>
      </c>
      <c r="BH2560" s="72">
        <v>4.3559999999999999</v>
      </c>
      <c r="BI2560" s="72">
        <v>14.811</v>
      </c>
      <c r="BJ2560" s="12">
        <v>704.34799999999996</v>
      </c>
      <c r="BK2560" s="72">
        <v>10.555999999999999</v>
      </c>
      <c r="BL2560" s="72">
        <v>7.3280000000000003</v>
      </c>
      <c r="BM2560" s="12">
        <v>740.56399999999996</v>
      </c>
      <c r="BN2560" s="72">
        <v>11.099</v>
      </c>
      <c r="BO2560" s="72">
        <v>8.3689999999999998</v>
      </c>
      <c r="BP2560" s="12">
        <v>1444.912</v>
      </c>
      <c r="BQ2560" s="72">
        <v>21.655000000000001</v>
      </c>
      <c r="BR2560" s="72">
        <v>4.0890000000000004</v>
      </c>
      <c r="BS2560" s="12">
        <v>1760.6020000000001</v>
      </c>
      <c r="BT2560" s="72">
        <v>26.385999999999999</v>
      </c>
      <c r="BU2560" s="72">
        <v>2.9590000000000001</v>
      </c>
      <c r="BV2560" s="12">
        <v>6672.509</v>
      </c>
      <c r="BW2560" s="72">
        <v>100</v>
      </c>
      <c r="BX2560" s="72">
        <v>1.141</v>
      </c>
      <c r="BY2560" s="13"/>
      <c r="BZ2560" s="13"/>
    </row>
    <row r="2561" spans="1:78" ht="12.75" customHeight="1">
      <c r="A2561" s="122" t="s">
        <v>65</v>
      </c>
      <c r="B2561" s="71" t="s">
        <v>80</v>
      </c>
      <c r="C2561" s="71" t="s">
        <v>24</v>
      </c>
      <c r="D2561" s="34">
        <v>45170</v>
      </c>
      <c r="E2561" s="12">
        <v>3614.5340000000001</v>
      </c>
      <c r="F2561" s="72">
        <v>54.984000000000002</v>
      </c>
      <c r="G2561" s="72">
        <v>2.0049999999999999</v>
      </c>
      <c r="H2561" s="12">
        <v>80.613</v>
      </c>
      <c r="I2561" s="72">
        <v>1.226</v>
      </c>
      <c r="J2561" s="72">
        <v>24.315999999999999</v>
      </c>
      <c r="K2561" s="12">
        <v>124.937</v>
      </c>
      <c r="L2561" s="72">
        <v>1.901</v>
      </c>
      <c r="M2561" s="72">
        <v>26.003</v>
      </c>
      <c r="N2561" s="12">
        <v>205.55</v>
      </c>
      <c r="O2561" s="72">
        <v>3.1269999999999998</v>
      </c>
      <c r="P2561" s="72">
        <v>20.256</v>
      </c>
      <c r="Q2561" s="12">
        <v>24.068000000000001</v>
      </c>
      <c r="R2561" s="72">
        <v>0.36599999999999999</v>
      </c>
      <c r="S2561" s="72">
        <v>51.512</v>
      </c>
      <c r="T2561" s="12">
        <v>229.61799999999999</v>
      </c>
      <c r="U2561" s="72">
        <v>3.4929999999999999</v>
      </c>
      <c r="V2561" s="72">
        <v>18.451000000000001</v>
      </c>
      <c r="W2561" s="12">
        <v>793.697</v>
      </c>
      <c r="X2561" s="72">
        <v>12.074</v>
      </c>
      <c r="Y2561" s="72">
        <v>6.2930000000000001</v>
      </c>
      <c r="Z2561" s="12">
        <v>1023.3150000000001</v>
      </c>
      <c r="AA2561" s="72">
        <v>15.566000000000001</v>
      </c>
      <c r="AB2561" s="72">
        <v>3.653</v>
      </c>
      <c r="AC2561" s="12">
        <v>4637.8490000000002</v>
      </c>
      <c r="AD2561" s="72">
        <v>70.55</v>
      </c>
      <c r="AE2561" s="72">
        <v>1.536</v>
      </c>
      <c r="AF2561" s="12">
        <v>0.69199999999999995</v>
      </c>
      <c r="AG2561" s="72">
        <v>1.0999999999999999E-2</v>
      </c>
      <c r="AH2561" s="72">
        <v>111.042</v>
      </c>
      <c r="AI2561" s="12">
        <v>187.68700000000001</v>
      </c>
      <c r="AJ2561" s="72">
        <v>2.855</v>
      </c>
      <c r="AK2561" s="72">
        <v>10.476000000000001</v>
      </c>
      <c r="AL2561" s="12">
        <v>188.37899999999999</v>
      </c>
      <c r="AM2561" s="72">
        <v>2.8660000000000001</v>
      </c>
      <c r="AN2561" s="72">
        <v>10.413</v>
      </c>
      <c r="AO2561" s="12">
        <v>4826.2280000000001</v>
      </c>
      <c r="AP2561" s="72">
        <v>73.415999999999997</v>
      </c>
      <c r="AQ2561" s="72">
        <v>1.5860000000000001</v>
      </c>
      <c r="AR2561" s="12">
        <v>40.067</v>
      </c>
      <c r="AS2561" s="72">
        <v>0.60899999999999999</v>
      </c>
      <c r="AT2561" s="72">
        <v>33.070999999999998</v>
      </c>
      <c r="AU2561" s="12">
        <v>14.518000000000001</v>
      </c>
      <c r="AV2561" s="72">
        <v>0.221</v>
      </c>
      <c r="AW2561" s="72">
        <v>55.671999999999997</v>
      </c>
      <c r="AX2561" s="12">
        <v>221.387</v>
      </c>
      <c r="AY2561" s="72">
        <v>3.3679999999999999</v>
      </c>
      <c r="AZ2561" s="72">
        <v>12.028</v>
      </c>
      <c r="BA2561" s="12">
        <v>235.904</v>
      </c>
      <c r="BB2561" s="72">
        <v>3.589</v>
      </c>
      <c r="BC2561" s="72">
        <v>11.529</v>
      </c>
      <c r="BD2561" s="12">
        <v>78.338999999999999</v>
      </c>
      <c r="BE2561" s="72">
        <v>1.1919999999999999</v>
      </c>
      <c r="BF2561" s="72">
        <v>34.999000000000002</v>
      </c>
      <c r="BG2561" s="12">
        <v>314.24299999999999</v>
      </c>
      <c r="BH2561" s="72">
        <v>4.78</v>
      </c>
      <c r="BI2561" s="72">
        <v>9.4600000000000009</v>
      </c>
      <c r="BJ2561" s="12">
        <v>719.553</v>
      </c>
      <c r="BK2561" s="72">
        <v>10.946</v>
      </c>
      <c r="BL2561" s="72">
        <v>6.9450000000000003</v>
      </c>
      <c r="BM2561" s="12">
        <v>673.75</v>
      </c>
      <c r="BN2561" s="72">
        <v>10.249000000000001</v>
      </c>
      <c r="BO2561" s="72">
        <v>7.1310000000000002</v>
      </c>
      <c r="BP2561" s="12">
        <v>1393.3019999999999</v>
      </c>
      <c r="BQ2561" s="72">
        <v>21.195</v>
      </c>
      <c r="BR2561" s="72">
        <v>2.7240000000000002</v>
      </c>
      <c r="BS2561" s="12">
        <v>1747.6120000000001</v>
      </c>
      <c r="BT2561" s="72">
        <v>26.584</v>
      </c>
      <c r="BU2561" s="72">
        <v>2.379</v>
      </c>
      <c r="BV2561" s="12">
        <v>6573.84</v>
      </c>
      <c r="BW2561" s="72">
        <v>100</v>
      </c>
      <c r="BX2561" s="72">
        <v>1.163</v>
      </c>
      <c r="BY2561" s="13"/>
      <c r="BZ2561" s="13"/>
    </row>
    <row r="2562" spans="1:78" ht="12.75" customHeight="1">
      <c r="A2562" s="122" t="s">
        <v>65</v>
      </c>
      <c r="B2562" s="71" t="s">
        <v>80</v>
      </c>
      <c r="C2562" s="71" t="s">
        <v>24</v>
      </c>
      <c r="D2562" s="34">
        <v>45261</v>
      </c>
      <c r="E2562" s="12">
        <v>3927.3319999999999</v>
      </c>
      <c r="F2562" s="72">
        <v>56.006999999999998</v>
      </c>
      <c r="G2562" s="72">
        <v>1.6060000000000001</v>
      </c>
      <c r="H2562" s="12">
        <v>110.834</v>
      </c>
      <c r="I2562" s="72">
        <v>1.581</v>
      </c>
      <c r="J2562" s="72">
        <v>24.529</v>
      </c>
      <c r="K2562" s="12">
        <v>120.789</v>
      </c>
      <c r="L2562" s="72">
        <v>1.7230000000000001</v>
      </c>
      <c r="M2562" s="72">
        <v>26.645</v>
      </c>
      <c r="N2562" s="12">
        <v>231.62299999999999</v>
      </c>
      <c r="O2562" s="72">
        <v>3.3029999999999999</v>
      </c>
      <c r="P2562" s="72">
        <v>13.084</v>
      </c>
      <c r="Q2562" s="12">
        <v>7.0910000000000002</v>
      </c>
      <c r="R2562" s="72">
        <v>0.10100000000000001</v>
      </c>
      <c r="S2562" s="72">
        <v>76.284999999999997</v>
      </c>
      <c r="T2562" s="12">
        <v>238.714</v>
      </c>
      <c r="U2562" s="72">
        <v>3.4039999999999999</v>
      </c>
      <c r="V2562" s="72">
        <v>12.891</v>
      </c>
      <c r="W2562" s="12">
        <v>836.06500000000005</v>
      </c>
      <c r="X2562" s="72">
        <v>11.923</v>
      </c>
      <c r="Y2562" s="72">
        <v>5.9889999999999999</v>
      </c>
      <c r="Z2562" s="12">
        <v>1074.779</v>
      </c>
      <c r="AA2562" s="72">
        <v>15.327</v>
      </c>
      <c r="AB2562" s="72">
        <v>2.677</v>
      </c>
      <c r="AC2562" s="12">
        <v>5002.1109999999999</v>
      </c>
      <c r="AD2562" s="72">
        <v>71.334999999999994</v>
      </c>
      <c r="AE2562" s="72">
        <v>1.417</v>
      </c>
      <c r="AF2562" s="12">
        <v>14.186</v>
      </c>
      <c r="AG2562" s="72">
        <v>0.20200000000000001</v>
      </c>
      <c r="AH2562" s="72">
        <v>83.384</v>
      </c>
      <c r="AI2562" s="12">
        <v>198.25800000000001</v>
      </c>
      <c r="AJ2562" s="72">
        <v>2.827</v>
      </c>
      <c r="AK2562" s="72">
        <v>8.3049999999999997</v>
      </c>
      <c r="AL2562" s="12">
        <v>212.44399999999999</v>
      </c>
      <c r="AM2562" s="72">
        <v>3.03</v>
      </c>
      <c r="AN2562" s="72">
        <v>5.6710000000000003</v>
      </c>
      <c r="AO2562" s="12">
        <v>5214.5550000000003</v>
      </c>
      <c r="AP2562" s="72">
        <v>74.364999999999995</v>
      </c>
      <c r="AQ2562" s="72">
        <v>1.3220000000000001</v>
      </c>
      <c r="AR2562" s="12">
        <v>59.829000000000001</v>
      </c>
      <c r="AS2562" s="72">
        <v>0.85299999999999998</v>
      </c>
      <c r="AT2562" s="72">
        <v>36.521000000000001</v>
      </c>
      <c r="AU2562" s="12">
        <v>44.820999999999998</v>
      </c>
      <c r="AV2562" s="72">
        <v>0.63900000000000001</v>
      </c>
      <c r="AW2562" s="72">
        <v>43.95</v>
      </c>
      <c r="AX2562" s="12">
        <v>187.435</v>
      </c>
      <c r="AY2562" s="72">
        <v>2.673</v>
      </c>
      <c r="AZ2562" s="72">
        <v>17.058</v>
      </c>
      <c r="BA2562" s="12">
        <v>232.256</v>
      </c>
      <c r="BB2562" s="72">
        <v>3.3119999999999998</v>
      </c>
      <c r="BC2562" s="72">
        <v>14.260999999999999</v>
      </c>
      <c r="BD2562" s="12">
        <v>49.555999999999997</v>
      </c>
      <c r="BE2562" s="72">
        <v>0.70699999999999996</v>
      </c>
      <c r="BF2562" s="72">
        <v>36.582000000000001</v>
      </c>
      <c r="BG2562" s="12">
        <v>281.81200000000001</v>
      </c>
      <c r="BH2562" s="72">
        <v>4.0190000000000001</v>
      </c>
      <c r="BI2562" s="72">
        <v>13.192</v>
      </c>
      <c r="BJ2562" s="12">
        <v>666.94600000000003</v>
      </c>
      <c r="BK2562" s="72">
        <v>9.5109999999999992</v>
      </c>
      <c r="BL2562" s="72">
        <v>8.0139999999999993</v>
      </c>
      <c r="BM2562" s="12">
        <v>789.01400000000001</v>
      </c>
      <c r="BN2562" s="72">
        <v>11.252000000000001</v>
      </c>
      <c r="BO2562" s="72">
        <v>6.42</v>
      </c>
      <c r="BP2562" s="12">
        <v>1455.96</v>
      </c>
      <c r="BQ2562" s="72">
        <v>20.763000000000002</v>
      </c>
      <c r="BR2562" s="72">
        <v>3.621</v>
      </c>
      <c r="BS2562" s="12">
        <v>1797.6010000000001</v>
      </c>
      <c r="BT2562" s="72">
        <v>25.635000000000002</v>
      </c>
      <c r="BU2562" s="72">
        <v>2.883</v>
      </c>
      <c r="BV2562" s="12">
        <v>7012.1559999999999</v>
      </c>
      <c r="BW2562" s="72">
        <v>100</v>
      </c>
      <c r="BX2562" s="72">
        <v>1.3160000000000001</v>
      </c>
      <c r="BY2562" s="13"/>
      <c r="BZ2562" s="13"/>
    </row>
    <row r="2563" spans="1:78" ht="12.75" customHeight="1">
      <c r="A2563" s="122" t="s">
        <v>65</v>
      </c>
      <c r="B2563" s="71" t="s">
        <v>80</v>
      </c>
      <c r="C2563" s="71" t="s">
        <v>24</v>
      </c>
      <c r="D2563" s="34">
        <v>45352</v>
      </c>
      <c r="E2563" s="12">
        <v>3718.518</v>
      </c>
      <c r="F2563" s="72">
        <v>53.965000000000003</v>
      </c>
      <c r="G2563" s="72">
        <v>2.2269999999999999</v>
      </c>
      <c r="H2563" s="12">
        <v>117.4</v>
      </c>
      <c r="I2563" s="72">
        <v>1.704</v>
      </c>
      <c r="J2563" s="72">
        <v>23.969000000000001</v>
      </c>
      <c r="K2563" s="12">
        <v>153.07400000000001</v>
      </c>
      <c r="L2563" s="72">
        <v>2.2210000000000001</v>
      </c>
      <c r="M2563" s="72">
        <v>21.919</v>
      </c>
      <c r="N2563" s="12">
        <v>270.47399999999999</v>
      </c>
      <c r="O2563" s="72">
        <v>3.9249999999999998</v>
      </c>
      <c r="P2563" s="72">
        <v>16.03</v>
      </c>
      <c r="Q2563" s="12">
        <v>15.122999999999999</v>
      </c>
      <c r="R2563" s="72">
        <v>0.219</v>
      </c>
      <c r="S2563" s="72">
        <v>62.273000000000003</v>
      </c>
      <c r="T2563" s="12">
        <v>285.59699999999998</v>
      </c>
      <c r="U2563" s="72">
        <v>4.1449999999999996</v>
      </c>
      <c r="V2563" s="72">
        <v>15.282999999999999</v>
      </c>
      <c r="W2563" s="12">
        <v>767.92700000000002</v>
      </c>
      <c r="X2563" s="72">
        <v>11.144</v>
      </c>
      <c r="Y2563" s="72">
        <v>6.4470000000000001</v>
      </c>
      <c r="Z2563" s="12">
        <v>1053.5239999999999</v>
      </c>
      <c r="AA2563" s="72">
        <v>15.289</v>
      </c>
      <c r="AB2563" s="72">
        <v>3.2440000000000002</v>
      </c>
      <c r="AC2563" s="12">
        <v>4772.0420000000004</v>
      </c>
      <c r="AD2563" s="72">
        <v>69.254000000000005</v>
      </c>
      <c r="AE2563" s="72">
        <v>1.831</v>
      </c>
      <c r="AF2563" s="12">
        <v>21.234000000000002</v>
      </c>
      <c r="AG2563" s="72">
        <v>0.308</v>
      </c>
      <c r="AH2563" s="72">
        <v>59.83</v>
      </c>
      <c r="AI2563" s="12">
        <v>199.62899999999999</v>
      </c>
      <c r="AJ2563" s="72">
        <v>2.8969999999999998</v>
      </c>
      <c r="AK2563" s="72">
        <v>11.182</v>
      </c>
      <c r="AL2563" s="12">
        <v>220.864</v>
      </c>
      <c r="AM2563" s="72">
        <v>3.2050000000000001</v>
      </c>
      <c r="AN2563" s="72">
        <v>8.3680000000000003</v>
      </c>
      <c r="AO2563" s="12">
        <v>4992.9059999999999</v>
      </c>
      <c r="AP2563" s="72">
        <v>72.459000000000003</v>
      </c>
      <c r="AQ2563" s="72">
        <v>1.81</v>
      </c>
      <c r="AR2563" s="12">
        <v>47.957999999999998</v>
      </c>
      <c r="AS2563" s="72">
        <v>0.69599999999999995</v>
      </c>
      <c r="AT2563" s="72">
        <v>28.047999999999998</v>
      </c>
      <c r="AU2563" s="12">
        <v>29.091000000000001</v>
      </c>
      <c r="AV2563" s="72">
        <v>0.42199999999999999</v>
      </c>
      <c r="AW2563" s="72">
        <v>61.411999999999999</v>
      </c>
      <c r="AX2563" s="12">
        <v>208.607</v>
      </c>
      <c r="AY2563" s="72">
        <v>3.0270000000000001</v>
      </c>
      <c r="AZ2563" s="72">
        <v>21.091000000000001</v>
      </c>
      <c r="BA2563" s="12">
        <v>237.69800000000001</v>
      </c>
      <c r="BB2563" s="72">
        <v>3.45</v>
      </c>
      <c r="BC2563" s="72">
        <v>19.576000000000001</v>
      </c>
      <c r="BD2563" s="12">
        <v>61.271000000000001</v>
      </c>
      <c r="BE2563" s="72">
        <v>0.88900000000000001</v>
      </c>
      <c r="BF2563" s="72">
        <v>40.808</v>
      </c>
      <c r="BG2563" s="12">
        <v>298.96899999999999</v>
      </c>
      <c r="BH2563" s="72">
        <v>4.3390000000000004</v>
      </c>
      <c r="BI2563" s="72">
        <v>12.629</v>
      </c>
      <c r="BJ2563" s="12">
        <v>765.82100000000003</v>
      </c>
      <c r="BK2563" s="72">
        <v>11.114000000000001</v>
      </c>
      <c r="BL2563" s="72">
        <v>7.1020000000000003</v>
      </c>
      <c r="BM2563" s="12">
        <v>784.98599999999999</v>
      </c>
      <c r="BN2563" s="72">
        <v>11.391999999999999</v>
      </c>
      <c r="BO2563" s="72">
        <v>6.2119999999999997</v>
      </c>
      <c r="BP2563" s="12">
        <v>1550.806</v>
      </c>
      <c r="BQ2563" s="72">
        <v>22.506</v>
      </c>
      <c r="BR2563" s="72">
        <v>2.903</v>
      </c>
      <c r="BS2563" s="12">
        <v>1897.7329999999999</v>
      </c>
      <c r="BT2563" s="72">
        <v>27.541</v>
      </c>
      <c r="BU2563" s="72">
        <v>2.573</v>
      </c>
      <c r="BV2563" s="12">
        <v>6890.6390000000001</v>
      </c>
      <c r="BW2563" s="72">
        <v>100</v>
      </c>
      <c r="BX2563" s="72">
        <v>1.355</v>
      </c>
      <c r="BY2563" s="13"/>
      <c r="BZ2563" s="13"/>
    </row>
    <row r="2564" spans="1:78" ht="12.75" customHeight="1">
      <c r="A2564" s="122" t="s">
        <v>65</v>
      </c>
      <c r="B2564" s="71" t="s">
        <v>80</v>
      </c>
      <c r="C2564" s="71" t="s">
        <v>24</v>
      </c>
      <c r="D2564" s="34">
        <v>45444</v>
      </c>
      <c r="E2564" s="12">
        <v>3733.3449999999998</v>
      </c>
      <c r="F2564" s="72">
        <v>54.197000000000003</v>
      </c>
      <c r="G2564" s="72">
        <v>1.6519999999999999</v>
      </c>
      <c r="H2564" s="12">
        <v>130.61500000000001</v>
      </c>
      <c r="I2564" s="72">
        <v>1.8959999999999999</v>
      </c>
      <c r="J2564" s="72">
        <v>31.663</v>
      </c>
      <c r="K2564" s="12">
        <v>116.268</v>
      </c>
      <c r="L2564" s="72">
        <v>1.6879999999999999</v>
      </c>
      <c r="M2564" s="72">
        <v>24.343</v>
      </c>
      <c r="N2564" s="12">
        <v>246.88300000000001</v>
      </c>
      <c r="O2564" s="72">
        <v>3.5840000000000001</v>
      </c>
      <c r="P2564" s="72">
        <v>15.459</v>
      </c>
      <c r="Q2564" s="12">
        <v>15.348000000000001</v>
      </c>
      <c r="R2564" s="72">
        <v>0.223</v>
      </c>
      <c r="S2564" s="72">
        <v>53.975999999999999</v>
      </c>
      <c r="T2564" s="12">
        <v>262.23</v>
      </c>
      <c r="U2564" s="72">
        <v>3.8069999999999999</v>
      </c>
      <c r="V2564" s="72">
        <v>15.019</v>
      </c>
      <c r="W2564" s="12">
        <v>865.01900000000001</v>
      </c>
      <c r="X2564" s="72">
        <v>12.558</v>
      </c>
      <c r="Y2564" s="72">
        <v>4.7229999999999999</v>
      </c>
      <c r="Z2564" s="12">
        <v>1127.25</v>
      </c>
      <c r="AA2564" s="72">
        <v>16.364000000000001</v>
      </c>
      <c r="AB2564" s="72">
        <v>3.7610000000000001</v>
      </c>
      <c r="AC2564" s="12">
        <v>4860.5940000000001</v>
      </c>
      <c r="AD2564" s="72">
        <v>70.561999999999998</v>
      </c>
      <c r="AE2564" s="72">
        <v>1.504</v>
      </c>
      <c r="AF2564" s="12">
        <v>19.521000000000001</v>
      </c>
      <c r="AG2564" s="72">
        <v>0.28299999999999997</v>
      </c>
      <c r="AH2564" s="72">
        <v>74.340999999999994</v>
      </c>
      <c r="AI2564" s="12">
        <v>232.642</v>
      </c>
      <c r="AJ2564" s="72">
        <v>3.3769999999999998</v>
      </c>
      <c r="AK2564" s="72">
        <v>8.8759999999999994</v>
      </c>
      <c r="AL2564" s="12">
        <v>252.16300000000001</v>
      </c>
      <c r="AM2564" s="72">
        <v>3.661</v>
      </c>
      <c r="AN2564" s="72">
        <v>5.14</v>
      </c>
      <c r="AO2564" s="12">
        <v>5112.7569999999996</v>
      </c>
      <c r="AP2564" s="72">
        <v>74.221999999999994</v>
      </c>
      <c r="AQ2564" s="72">
        <v>1.3819999999999999</v>
      </c>
      <c r="AR2564" s="12">
        <v>26.154</v>
      </c>
      <c r="AS2564" s="72">
        <v>0.38</v>
      </c>
      <c r="AT2564" s="72">
        <v>40.69</v>
      </c>
      <c r="AU2564" s="12">
        <v>16.625</v>
      </c>
      <c r="AV2564" s="72">
        <v>0.24099999999999999</v>
      </c>
      <c r="AW2564" s="72">
        <v>44.780999999999999</v>
      </c>
      <c r="AX2564" s="12">
        <v>255.232</v>
      </c>
      <c r="AY2564" s="72">
        <v>3.7050000000000001</v>
      </c>
      <c r="AZ2564" s="72">
        <v>15</v>
      </c>
      <c r="BA2564" s="12">
        <v>271.85700000000003</v>
      </c>
      <c r="BB2564" s="72">
        <v>3.9470000000000001</v>
      </c>
      <c r="BC2564" s="72">
        <v>13.734</v>
      </c>
      <c r="BD2564" s="12">
        <v>37.140999999999998</v>
      </c>
      <c r="BE2564" s="72">
        <v>0.53900000000000003</v>
      </c>
      <c r="BF2564" s="72">
        <v>29.393000000000001</v>
      </c>
      <c r="BG2564" s="12">
        <v>308.99799999999999</v>
      </c>
      <c r="BH2564" s="72">
        <v>4.4859999999999998</v>
      </c>
      <c r="BI2564" s="72">
        <v>12.927</v>
      </c>
      <c r="BJ2564" s="12">
        <v>630.23699999999997</v>
      </c>
      <c r="BK2564" s="72">
        <v>9.1489999999999991</v>
      </c>
      <c r="BL2564" s="72">
        <v>9.0510000000000002</v>
      </c>
      <c r="BM2564" s="12">
        <v>810.29600000000005</v>
      </c>
      <c r="BN2564" s="72">
        <v>11.763</v>
      </c>
      <c r="BO2564" s="72">
        <v>6.4859999999999998</v>
      </c>
      <c r="BP2564" s="12">
        <v>1440.5329999999999</v>
      </c>
      <c r="BQ2564" s="72">
        <v>20.911999999999999</v>
      </c>
      <c r="BR2564" s="72">
        <v>4.1769999999999996</v>
      </c>
      <c r="BS2564" s="12">
        <v>1775.6849999999999</v>
      </c>
      <c r="BT2564" s="72">
        <v>25.777999999999999</v>
      </c>
      <c r="BU2564" s="72">
        <v>2.786</v>
      </c>
      <c r="BV2564" s="12">
        <v>6888.4430000000002</v>
      </c>
      <c r="BW2564" s="72">
        <v>100</v>
      </c>
      <c r="BX2564" s="72">
        <v>1.33</v>
      </c>
      <c r="BY2564" s="13"/>
      <c r="BZ2564" s="13"/>
    </row>
    <row r="2565" spans="1:78" ht="12.75" customHeight="1">
      <c r="A2565" s="122" t="s">
        <v>65</v>
      </c>
      <c r="B2565" s="71" t="s">
        <v>80</v>
      </c>
      <c r="C2565" s="71" t="s">
        <v>24</v>
      </c>
      <c r="D2565" s="34">
        <v>45536</v>
      </c>
      <c r="E2565" s="12">
        <v>3745.3</v>
      </c>
      <c r="F2565" s="72">
        <v>54.762</v>
      </c>
      <c r="G2565" s="72">
        <v>1.8149999999999999</v>
      </c>
      <c r="H2565" s="12">
        <v>85.82</v>
      </c>
      <c r="I2565" s="72">
        <v>1.2549999999999999</v>
      </c>
      <c r="J2565" s="72">
        <v>31.648</v>
      </c>
      <c r="K2565" s="12">
        <v>124.66500000000001</v>
      </c>
      <c r="L2565" s="72">
        <v>1.823</v>
      </c>
      <c r="M2565" s="72">
        <v>23.922999999999998</v>
      </c>
      <c r="N2565" s="12">
        <v>210.48599999999999</v>
      </c>
      <c r="O2565" s="72">
        <v>3.0779999999999998</v>
      </c>
      <c r="P2565" s="72">
        <v>18.818999999999999</v>
      </c>
      <c r="Q2565" s="12">
        <v>13.903</v>
      </c>
      <c r="R2565" s="72">
        <v>0.20300000000000001</v>
      </c>
      <c r="S2565" s="72">
        <v>43.468000000000004</v>
      </c>
      <c r="T2565" s="12">
        <v>224.38800000000001</v>
      </c>
      <c r="U2565" s="72">
        <v>3.2810000000000001</v>
      </c>
      <c r="V2565" s="72">
        <v>17.832999999999998</v>
      </c>
      <c r="W2565" s="12">
        <v>878.42700000000002</v>
      </c>
      <c r="X2565" s="72">
        <v>12.843999999999999</v>
      </c>
      <c r="Y2565" s="72">
        <v>5.0010000000000003</v>
      </c>
      <c r="Z2565" s="12">
        <v>1102.8150000000001</v>
      </c>
      <c r="AA2565" s="72">
        <v>16.125</v>
      </c>
      <c r="AB2565" s="72">
        <v>3.2480000000000002</v>
      </c>
      <c r="AC2565" s="12">
        <v>4848.1149999999998</v>
      </c>
      <c r="AD2565" s="72">
        <v>70.887</v>
      </c>
      <c r="AE2565" s="72">
        <v>1.2629999999999999</v>
      </c>
      <c r="AF2565" s="12">
        <v>20.3</v>
      </c>
      <c r="AG2565" s="72">
        <v>0.29699999999999999</v>
      </c>
      <c r="AH2565" s="72">
        <v>48.585000000000001</v>
      </c>
      <c r="AI2565" s="12">
        <v>216.26300000000001</v>
      </c>
      <c r="AJ2565" s="72">
        <v>3.1619999999999999</v>
      </c>
      <c r="AK2565" s="72">
        <v>7.3540000000000001</v>
      </c>
      <c r="AL2565" s="12">
        <v>236.56299999999999</v>
      </c>
      <c r="AM2565" s="72">
        <v>3.4590000000000001</v>
      </c>
      <c r="AN2565" s="72">
        <v>5.7089999999999996</v>
      </c>
      <c r="AO2565" s="12">
        <v>5084.6769999999997</v>
      </c>
      <c r="AP2565" s="72">
        <v>74.344999999999999</v>
      </c>
      <c r="AQ2565" s="72">
        <v>1.1930000000000001</v>
      </c>
      <c r="AR2565" s="12">
        <v>48.712000000000003</v>
      </c>
      <c r="AS2565" s="72">
        <v>0.71199999999999997</v>
      </c>
      <c r="AT2565" s="72">
        <v>40.744</v>
      </c>
      <c r="AU2565" s="12">
        <v>15.827999999999999</v>
      </c>
      <c r="AV2565" s="72">
        <v>0.23100000000000001</v>
      </c>
      <c r="AW2565" s="72">
        <v>59.039000000000001</v>
      </c>
      <c r="AX2565" s="12">
        <v>197.911</v>
      </c>
      <c r="AY2565" s="72">
        <v>2.8940000000000001</v>
      </c>
      <c r="AZ2565" s="72">
        <v>16.614000000000001</v>
      </c>
      <c r="BA2565" s="12">
        <v>213.739</v>
      </c>
      <c r="BB2565" s="72">
        <v>3.125</v>
      </c>
      <c r="BC2565" s="72">
        <v>15.478</v>
      </c>
      <c r="BD2565" s="12">
        <v>31.881</v>
      </c>
      <c r="BE2565" s="72">
        <v>0.46600000000000003</v>
      </c>
      <c r="BF2565" s="72">
        <v>48.152000000000001</v>
      </c>
      <c r="BG2565" s="12">
        <v>245.62</v>
      </c>
      <c r="BH2565" s="72">
        <v>3.5910000000000002</v>
      </c>
      <c r="BI2565" s="72">
        <v>14.852</v>
      </c>
      <c r="BJ2565" s="12">
        <v>637.06700000000001</v>
      </c>
      <c r="BK2565" s="72">
        <v>9.3149999999999995</v>
      </c>
      <c r="BL2565" s="72">
        <v>8.407</v>
      </c>
      <c r="BM2565" s="12">
        <v>823.18399999999997</v>
      </c>
      <c r="BN2565" s="72">
        <v>12.036</v>
      </c>
      <c r="BO2565" s="72">
        <v>5.5819999999999999</v>
      </c>
      <c r="BP2565" s="12">
        <v>1460.251</v>
      </c>
      <c r="BQ2565" s="72">
        <v>21.350999999999999</v>
      </c>
      <c r="BR2565" s="72">
        <v>4.1520000000000001</v>
      </c>
      <c r="BS2565" s="12">
        <v>1754.5830000000001</v>
      </c>
      <c r="BT2565" s="72">
        <v>25.655000000000001</v>
      </c>
      <c r="BU2565" s="72">
        <v>3.1139999999999999</v>
      </c>
      <c r="BV2565" s="12">
        <v>6839.26</v>
      </c>
      <c r="BW2565" s="72">
        <v>100</v>
      </c>
      <c r="BX2565" s="72">
        <v>1.1819999999999999</v>
      </c>
      <c r="BY2565" s="13"/>
      <c r="BZ2565" s="13"/>
    </row>
    <row r="2566" spans="1:78" ht="12.75" customHeight="1">
      <c r="A2566" s="122" t="s">
        <v>65</v>
      </c>
      <c r="B2566" s="71" t="s">
        <v>80</v>
      </c>
      <c r="C2566" s="71" t="s">
        <v>24</v>
      </c>
      <c r="D2566" s="34">
        <v>45627</v>
      </c>
      <c r="E2566" s="12">
        <v>3927.0549999999998</v>
      </c>
      <c r="F2566" s="72">
        <v>56.084000000000003</v>
      </c>
      <c r="G2566" s="72">
        <v>2.2890000000000001</v>
      </c>
      <c r="H2566" s="12">
        <v>116.366</v>
      </c>
      <c r="I2566" s="72">
        <v>1.6619999999999999</v>
      </c>
      <c r="J2566" s="72">
        <v>27.088000000000001</v>
      </c>
      <c r="K2566" s="12">
        <v>136.81100000000001</v>
      </c>
      <c r="L2566" s="72">
        <v>1.954</v>
      </c>
      <c r="M2566" s="72">
        <v>22.492000000000001</v>
      </c>
      <c r="N2566" s="12">
        <v>253.17699999999999</v>
      </c>
      <c r="O2566" s="72">
        <v>3.6160000000000001</v>
      </c>
      <c r="P2566" s="72">
        <v>18.048999999999999</v>
      </c>
      <c r="Q2566" s="12">
        <v>24.161999999999999</v>
      </c>
      <c r="R2566" s="72">
        <v>0.34499999999999997</v>
      </c>
      <c r="S2566" s="72">
        <v>44.262</v>
      </c>
      <c r="T2566" s="12">
        <v>277.339</v>
      </c>
      <c r="U2566" s="72">
        <v>3.9609999999999999</v>
      </c>
      <c r="V2566" s="72">
        <v>16.863</v>
      </c>
      <c r="W2566" s="12">
        <v>843.71900000000005</v>
      </c>
      <c r="X2566" s="72">
        <v>12.048999999999999</v>
      </c>
      <c r="Y2566" s="72">
        <v>6.1109999999999998</v>
      </c>
      <c r="Z2566" s="12">
        <v>1121.058</v>
      </c>
      <c r="AA2566" s="72">
        <v>16.010000000000002</v>
      </c>
      <c r="AB2566" s="72">
        <v>3.9809999999999999</v>
      </c>
      <c r="AC2566" s="12">
        <v>5048.1120000000001</v>
      </c>
      <c r="AD2566" s="72">
        <v>72.093999999999994</v>
      </c>
      <c r="AE2566" s="72">
        <v>2.13</v>
      </c>
      <c r="AF2566" s="12">
        <v>0.94699999999999995</v>
      </c>
      <c r="AG2566" s="72">
        <v>1.4E-2</v>
      </c>
      <c r="AH2566" s="72">
        <v>84.665000000000006</v>
      </c>
      <c r="AI2566" s="12">
        <v>211.102</v>
      </c>
      <c r="AJ2566" s="72">
        <v>3.0150000000000001</v>
      </c>
      <c r="AK2566" s="72">
        <v>5.9059999999999997</v>
      </c>
      <c r="AL2566" s="12">
        <v>212.04900000000001</v>
      </c>
      <c r="AM2566" s="72">
        <v>3.028</v>
      </c>
      <c r="AN2566" s="72">
        <v>5.9249999999999998</v>
      </c>
      <c r="AO2566" s="12">
        <v>5260.1620000000003</v>
      </c>
      <c r="AP2566" s="72">
        <v>75.122</v>
      </c>
      <c r="AQ2566" s="72">
        <v>2.0670000000000002</v>
      </c>
      <c r="AR2566" s="12">
        <v>43.84</v>
      </c>
      <c r="AS2566" s="72">
        <v>0.626</v>
      </c>
      <c r="AT2566" s="72">
        <v>44.457000000000001</v>
      </c>
      <c r="AU2566" s="12">
        <v>21.648</v>
      </c>
      <c r="AV2566" s="72">
        <v>0.309</v>
      </c>
      <c r="AW2566" s="72">
        <v>47.752000000000002</v>
      </c>
      <c r="AX2566" s="12">
        <v>164.93600000000001</v>
      </c>
      <c r="AY2566" s="72">
        <v>2.3559999999999999</v>
      </c>
      <c r="AZ2566" s="72">
        <v>18.451000000000001</v>
      </c>
      <c r="BA2566" s="12">
        <v>186.584</v>
      </c>
      <c r="BB2566" s="72">
        <v>2.665</v>
      </c>
      <c r="BC2566" s="72">
        <v>16.567</v>
      </c>
      <c r="BD2566" s="12">
        <v>80.266999999999996</v>
      </c>
      <c r="BE2566" s="72">
        <v>1.1459999999999999</v>
      </c>
      <c r="BF2566" s="72">
        <v>45.65</v>
      </c>
      <c r="BG2566" s="12">
        <v>266.851</v>
      </c>
      <c r="BH2566" s="72">
        <v>3.8109999999999999</v>
      </c>
      <c r="BI2566" s="72">
        <v>17.661999999999999</v>
      </c>
      <c r="BJ2566" s="12">
        <v>659.97699999999998</v>
      </c>
      <c r="BK2566" s="72">
        <v>9.4250000000000007</v>
      </c>
      <c r="BL2566" s="72">
        <v>9.3079999999999998</v>
      </c>
      <c r="BM2566" s="12">
        <v>771.32299999999998</v>
      </c>
      <c r="BN2566" s="72">
        <v>11.016</v>
      </c>
      <c r="BO2566" s="72">
        <v>7.7949999999999999</v>
      </c>
      <c r="BP2566" s="12">
        <v>1431.3009999999999</v>
      </c>
      <c r="BQ2566" s="72">
        <v>20.440999999999999</v>
      </c>
      <c r="BR2566" s="72">
        <v>6.1790000000000003</v>
      </c>
      <c r="BS2566" s="12">
        <v>1741.992</v>
      </c>
      <c r="BT2566" s="72">
        <v>24.878</v>
      </c>
      <c r="BU2566" s="72">
        <v>3.758</v>
      </c>
      <c r="BV2566" s="12">
        <v>7002.1540000000005</v>
      </c>
      <c r="BW2566" s="72">
        <v>100</v>
      </c>
      <c r="BX2566" s="72">
        <v>1.966</v>
      </c>
      <c r="BY2566" s="13"/>
      <c r="BZ2566" s="13"/>
    </row>
    <row r="2567" spans="1:78" ht="12.75" customHeight="1">
      <c r="A2567" s="122" t="s">
        <v>65</v>
      </c>
      <c r="B2567" s="71" t="s">
        <v>80</v>
      </c>
      <c r="C2567" s="71" t="s">
        <v>24</v>
      </c>
      <c r="D2567" s="34">
        <v>45717</v>
      </c>
      <c r="E2567" s="12">
        <v>3779.0070000000001</v>
      </c>
      <c r="F2567" s="72">
        <v>54.469000000000001</v>
      </c>
      <c r="G2567" s="72">
        <v>2.427</v>
      </c>
      <c r="H2567" s="12">
        <v>85.262</v>
      </c>
      <c r="I2567" s="72">
        <v>1.2290000000000001</v>
      </c>
      <c r="J2567" s="72">
        <v>35.92</v>
      </c>
      <c r="K2567" s="12">
        <v>103.41500000000001</v>
      </c>
      <c r="L2567" s="72">
        <v>1.4910000000000001</v>
      </c>
      <c r="M2567" s="72">
        <v>34.298999999999999</v>
      </c>
      <c r="N2567" s="12">
        <v>188.67699999999999</v>
      </c>
      <c r="O2567" s="72">
        <v>2.7189999999999999</v>
      </c>
      <c r="P2567" s="72">
        <v>19.998000000000001</v>
      </c>
      <c r="Q2567" s="12">
        <v>6.76</v>
      </c>
      <c r="R2567" s="72">
        <v>9.7000000000000003E-2</v>
      </c>
      <c r="S2567" s="72">
        <v>84.584999999999994</v>
      </c>
      <c r="T2567" s="12">
        <v>195.43700000000001</v>
      </c>
      <c r="U2567" s="72">
        <v>2.8170000000000002</v>
      </c>
      <c r="V2567" s="72">
        <v>19.71</v>
      </c>
      <c r="W2567" s="12">
        <v>903.322</v>
      </c>
      <c r="X2567" s="72">
        <v>13.02</v>
      </c>
      <c r="Y2567" s="72">
        <v>5.2329999999999997</v>
      </c>
      <c r="Z2567" s="12">
        <v>1098.759</v>
      </c>
      <c r="AA2567" s="72">
        <v>15.837</v>
      </c>
      <c r="AB2567" s="72">
        <v>2.5270000000000001</v>
      </c>
      <c r="AC2567" s="12">
        <v>4877.7659999999996</v>
      </c>
      <c r="AD2567" s="72">
        <v>70.305000000000007</v>
      </c>
      <c r="AE2567" s="72">
        <v>2.0350000000000001</v>
      </c>
      <c r="AF2567" s="12">
        <v>7.9130000000000003</v>
      </c>
      <c r="AG2567" s="72">
        <v>0.114</v>
      </c>
      <c r="AH2567" s="72">
        <v>49.917000000000002</v>
      </c>
      <c r="AI2567" s="12">
        <v>264.44900000000001</v>
      </c>
      <c r="AJ2567" s="72">
        <v>3.8119999999999998</v>
      </c>
      <c r="AK2567" s="72">
        <v>7.5250000000000004</v>
      </c>
      <c r="AL2567" s="12">
        <v>272.363</v>
      </c>
      <c r="AM2567" s="72">
        <v>3.9260000000000002</v>
      </c>
      <c r="AN2567" s="72">
        <v>6.9260000000000002</v>
      </c>
      <c r="AO2567" s="12">
        <v>5150.1289999999999</v>
      </c>
      <c r="AP2567" s="72">
        <v>74.230999999999995</v>
      </c>
      <c r="AQ2567" s="72">
        <v>2.0640000000000001</v>
      </c>
      <c r="AR2567" s="12">
        <v>36.22</v>
      </c>
      <c r="AS2567" s="72">
        <v>0.52200000000000002</v>
      </c>
      <c r="AT2567" s="72">
        <v>45.546999999999997</v>
      </c>
      <c r="AU2567" s="12">
        <v>57.356000000000002</v>
      </c>
      <c r="AV2567" s="72">
        <v>0.82699999999999996</v>
      </c>
      <c r="AW2567" s="72">
        <v>38.404000000000003</v>
      </c>
      <c r="AX2567" s="12">
        <v>160.78800000000001</v>
      </c>
      <c r="AY2567" s="72">
        <v>2.3180000000000001</v>
      </c>
      <c r="AZ2567" s="72">
        <v>19.212</v>
      </c>
      <c r="BA2567" s="12">
        <v>218.14400000000001</v>
      </c>
      <c r="BB2567" s="72">
        <v>3.1440000000000001</v>
      </c>
      <c r="BC2567" s="72">
        <v>15.16</v>
      </c>
      <c r="BD2567" s="12">
        <v>28.058</v>
      </c>
      <c r="BE2567" s="72">
        <v>0.40400000000000003</v>
      </c>
      <c r="BF2567" s="72">
        <v>43.85</v>
      </c>
      <c r="BG2567" s="12">
        <v>246.202</v>
      </c>
      <c r="BH2567" s="72">
        <v>3.5489999999999999</v>
      </c>
      <c r="BI2567" s="72">
        <v>11.603999999999999</v>
      </c>
      <c r="BJ2567" s="12">
        <v>658.60799999999995</v>
      </c>
      <c r="BK2567" s="72">
        <v>9.4930000000000003</v>
      </c>
      <c r="BL2567" s="72">
        <v>8.9139999999999997</v>
      </c>
      <c r="BM2567" s="12">
        <v>846.80499999999995</v>
      </c>
      <c r="BN2567" s="72">
        <v>12.205</v>
      </c>
      <c r="BO2567" s="72">
        <v>4.0890000000000004</v>
      </c>
      <c r="BP2567" s="12">
        <v>1505.413</v>
      </c>
      <c r="BQ2567" s="72">
        <v>21.698</v>
      </c>
      <c r="BR2567" s="72">
        <v>3.3820000000000001</v>
      </c>
      <c r="BS2567" s="12">
        <v>1787.835</v>
      </c>
      <c r="BT2567" s="72">
        <v>25.768999999999998</v>
      </c>
      <c r="BU2567" s="72">
        <v>2.6749999999999998</v>
      </c>
      <c r="BV2567" s="12">
        <v>6937.9639999999999</v>
      </c>
      <c r="BW2567" s="72">
        <v>100</v>
      </c>
      <c r="BX2567" s="72">
        <v>1.639</v>
      </c>
      <c r="BY2567" s="13"/>
      <c r="BZ2567" s="13"/>
    </row>
    <row r="2568" spans="1:78" ht="12.75" customHeight="1">
      <c r="A2568" s="122" t="s">
        <v>65</v>
      </c>
      <c r="B2568" s="71" t="s">
        <v>80</v>
      </c>
      <c r="C2568" s="71" t="s">
        <v>24</v>
      </c>
      <c r="D2568" s="34">
        <v>45809</v>
      </c>
      <c r="E2568" s="12">
        <v>3889.6060000000002</v>
      </c>
      <c r="F2568" s="72">
        <v>54.688000000000002</v>
      </c>
      <c r="G2568" s="72">
        <v>1.4219999999999999</v>
      </c>
      <c r="H2568" s="12">
        <v>121.964</v>
      </c>
      <c r="I2568" s="72">
        <v>1.7150000000000001</v>
      </c>
      <c r="J2568" s="72">
        <v>17.503</v>
      </c>
      <c r="K2568" s="12">
        <v>132.87100000000001</v>
      </c>
      <c r="L2568" s="72">
        <v>1.8680000000000001</v>
      </c>
      <c r="M2568" s="72">
        <v>25.741</v>
      </c>
      <c r="N2568" s="12">
        <v>254.83500000000001</v>
      </c>
      <c r="O2568" s="72">
        <v>3.5830000000000002</v>
      </c>
      <c r="P2568" s="72">
        <v>18.093</v>
      </c>
      <c r="Q2568" s="12">
        <v>22.027999999999999</v>
      </c>
      <c r="R2568" s="72">
        <v>0.31</v>
      </c>
      <c r="S2568" s="72">
        <v>92.132000000000005</v>
      </c>
      <c r="T2568" s="12">
        <v>276.863</v>
      </c>
      <c r="U2568" s="72">
        <v>3.8929999999999998</v>
      </c>
      <c r="V2568" s="72">
        <v>20.167999999999999</v>
      </c>
      <c r="W2568" s="12">
        <v>890.59199999999998</v>
      </c>
      <c r="X2568" s="72">
        <v>12.522</v>
      </c>
      <c r="Y2568" s="72">
        <v>6.5739999999999998</v>
      </c>
      <c r="Z2568" s="12">
        <v>1167.4549999999999</v>
      </c>
      <c r="AA2568" s="72">
        <v>16.414000000000001</v>
      </c>
      <c r="AB2568" s="72">
        <v>4.343</v>
      </c>
      <c r="AC2568" s="12">
        <v>5057.0619999999999</v>
      </c>
      <c r="AD2568" s="72">
        <v>71.102000000000004</v>
      </c>
      <c r="AE2568" s="72">
        <v>1.458</v>
      </c>
      <c r="AF2568" s="12">
        <v>22.748999999999999</v>
      </c>
      <c r="AG2568" s="72">
        <v>0.32</v>
      </c>
      <c r="AH2568" s="72">
        <v>63.485999999999997</v>
      </c>
      <c r="AI2568" s="12">
        <v>211.608</v>
      </c>
      <c r="AJ2568" s="72">
        <v>2.9750000000000001</v>
      </c>
      <c r="AK2568" s="72">
        <v>10.185</v>
      </c>
      <c r="AL2568" s="12">
        <v>234.35599999999999</v>
      </c>
      <c r="AM2568" s="72">
        <v>3.2949999999999999</v>
      </c>
      <c r="AN2568" s="72">
        <v>6.6970000000000001</v>
      </c>
      <c r="AO2568" s="12">
        <v>5291.4179999999997</v>
      </c>
      <c r="AP2568" s="72">
        <v>74.397000000000006</v>
      </c>
      <c r="AQ2568" s="72">
        <v>1.4119999999999999</v>
      </c>
      <c r="AR2568" s="12">
        <v>21.123999999999999</v>
      </c>
      <c r="AS2568" s="72">
        <v>0.29699999999999999</v>
      </c>
      <c r="AT2568" s="72">
        <v>60.305</v>
      </c>
      <c r="AU2568" s="12">
        <v>34.972999999999999</v>
      </c>
      <c r="AV2568" s="72">
        <v>0.49199999999999999</v>
      </c>
      <c r="AW2568" s="72">
        <v>48.683999999999997</v>
      </c>
      <c r="AX2568" s="12">
        <v>152.43899999999999</v>
      </c>
      <c r="AY2568" s="72">
        <v>2.1429999999999998</v>
      </c>
      <c r="AZ2568" s="72">
        <v>20.285</v>
      </c>
      <c r="BA2568" s="12">
        <v>187.41300000000001</v>
      </c>
      <c r="BB2568" s="72">
        <v>2.6349999999999998</v>
      </c>
      <c r="BC2568" s="72">
        <v>16.911000000000001</v>
      </c>
      <c r="BD2568" s="12">
        <v>24.334</v>
      </c>
      <c r="BE2568" s="72">
        <v>0.34200000000000003</v>
      </c>
      <c r="BF2568" s="72">
        <v>45.917999999999999</v>
      </c>
      <c r="BG2568" s="12">
        <v>211.74600000000001</v>
      </c>
      <c r="BH2568" s="72">
        <v>2.9769999999999999</v>
      </c>
      <c r="BI2568" s="72">
        <v>14.276</v>
      </c>
      <c r="BJ2568" s="12">
        <v>672.47</v>
      </c>
      <c r="BK2568" s="72">
        <v>9.4550000000000001</v>
      </c>
      <c r="BL2568" s="72">
        <v>7.0309999999999997</v>
      </c>
      <c r="BM2568" s="12">
        <v>915.60599999999999</v>
      </c>
      <c r="BN2568" s="72">
        <v>12.872999999999999</v>
      </c>
      <c r="BO2568" s="72">
        <v>6.1040000000000001</v>
      </c>
      <c r="BP2568" s="12">
        <v>1588.076</v>
      </c>
      <c r="BQ2568" s="72">
        <v>22.327999999999999</v>
      </c>
      <c r="BR2568" s="72">
        <v>3.5739999999999998</v>
      </c>
      <c r="BS2568" s="12">
        <v>1820.9459999999999</v>
      </c>
      <c r="BT2568" s="72">
        <v>25.603000000000002</v>
      </c>
      <c r="BU2568" s="72">
        <v>2.4790000000000001</v>
      </c>
      <c r="BV2568" s="12">
        <v>7112.3639999999996</v>
      </c>
      <c r="BW2568" s="72">
        <v>100</v>
      </c>
      <c r="BX2568" s="72">
        <v>1.339</v>
      </c>
      <c r="BY2568" s="13"/>
      <c r="BZ2568" s="13"/>
    </row>
    <row r="2569" spans="1:78" ht="12.75" customHeight="1">
      <c r="A2569" s="122" t="s">
        <v>65</v>
      </c>
      <c r="B2569" s="71" t="s">
        <v>80</v>
      </c>
      <c r="C2569" s="71" t="s">
        <v>24</v>
      </c>
      <c r="D2569" s="34">
        <v>45901</v>
      </c>
      <c r="E2569" s="12">
        <v>3921.7240000000002</v>
      </c>
      <c r="F2569" s="72">
        <v>54.665999999999997</v>
      </c>
      <c r="G2569" s="72">
        <v>2.5670000000000002</v>
      </c>
      <c r="H2569" s="12">
        <v>224.50700000000001</v>
      </c>
      <c r="I2569" s="72">
        <v>3.129</v>
      </c>
      <c r="J2569" s="72">
        <v>20.116</v>
      </c>
      <c r="K2569" s="12">
        <v>124.43899999999999</v>
      </c>
      <c r="L2569" s="72">
        <v>1.7350000000000001</v>
      </c>
      <c r="M2569" s="72">
        <v>26.222000000000001</v>
      </c>
      <c r="N2569" s="12">
        <v>348.94600000000003</v>
      </c>
      <c r="O2569" s="72">
        <v>4.8639999999999999</v>
      </c>
      <c r="P2569" s="72">
        <v>15.333</v>
      </c>
      <c r="Q2569" s="12">
        <v>25.074999999999999</v>
      </c>
      <c r="R2569" s="72">
        <v>0.35</v>
      </c>
      <c r="S2569" s="72">
        <v>53.38</v>
      </c>
      <c r="T2569" s="12">
        <v>374.02100000000002</v>
      </c>
      <c r="U2569" s="72">
        <v>5.2140000000000004</v>
      </c>
      <c r="V2569" s="72">
        <v>15.211</v>
      </c>
      <c r="W2569" s="12">
        <v>839.44399999999996</v>
      </c>
      <c r="X2569" s="72">
        <v>11.701000000000001</v>
      </c>
      <c r="Y2569" s="72">
        <v>7.2229999999999999</v>
      </c>
      <c r="Z2569" s="12">
        <v>1213.4649999999999</v>
      </c>
      <c r="AA2569" s="72">
        <v>16.914999999999999</v>
      </c>
      <c r="AB2569" s="72">
        <v>3.8980000000000001</v>
      </c>
      <c r="AC2569" s="12">
        <v>5135.1899999999996</v>
      </c>
      <c r="AD2569" s="72">
        <v>71.581000000000003</v>
      </c>
      <c r="AE2569" s="72">
        <v>1.97</v>
      </c>
      <c r="AF2569" s="12">
        <v>9.0679999999999996</v>
      </c>
      <c r="AG2569" s="72">
        <v>0.126</v>
      </c>
      <c r="AH2569" s="72">
        <v>64.394000000000005</v>
      </c>
      <c r="AI2569" s="12">
        <v>264.70400000000001</v>
      </c>
      <c r="AJ2569" s="72">
        <v>3.69</v>
      </c>
      <c r="AK2569" s="72">
        <v>8.532</v>
      </c>
      <c r="AL2569" s="12">
        <v>273.77199999999999</v>
      </c>
      <c r="AM2569" s="72">
        <v>3.8159999999999998</v>
      </c>
      <c r="AN2569" s="72">
        <v>8.1940000000000008</v>
      </c>
      <c r="AO2569" s="12">
        <v>5408.9620000000004</v>
      </c>
      <c r="AP2569" s="72">
        <v>75.397000000000006</v>
      </c>
      <c r="AQ2569" s="72">
        <v>1.8160000000000001</v>
      </c>
      <c r="AR2569" s="12">
        <v>49.912999999999997</v>
      </c>
      <c r="AS2569" s="72">
        <v>0.69599999999999995</v>
      </c>
      <c r="AT2569" s="72">
        <v>42.484999999999999</v>
      </c>
      <c r="AU2569" s="12">
        <v>21.716999999999999</v>
      </c>
      <c r="AV2569" s="72">
        <v>0.30299999999999999</v>
      </c>
      <c r="AW2569" s="72">
        <v>40.063000000000002</v>
      </c>
      <c r="AX2569" s="12">
        <v>225.54400000000001</v>
      </c>
      <c r="AY2569" s="72">
        <v>3.1440000000000001</v>
      </c>
      <c r="AZ2569" s="72">
        <v>19.419</v>
      </c>
      <c r="BA2569" s="12">
        <v>247.261</v>
      </c>
      <c r="BB2569" s="72">
        <v>3.4470000000000001</v>
      </c>
      <c r="BC2569" s="72">
        <v>18.228000000000002</v>
      </c>
      <c r="BD2569" s="12">
        <v>69.760999999999996</v>
      </c>
      <c r="BE2569" s="72">
        <v>0.97199999999999998</v>
      </c>
      <c r="BF2569" s="72">
        <v>32.19</v>
      </c>
      <c r="BG2569" s="12">
        <v>317.02199999999999</v>
      </c>
      <c r="BH2569" s="72">
        <v>4.4189999999999996</v>
      </c>
      <c r="BI2569" s="72">
        <v>16.131</v>
      </c>
      <c r="BJ2569" s="12">
        <v>611.54399999999998</v>
      </c>
      <c r="BK2569" s="72">
        <v>8.5239999999999991</v>
      </c>
      <c r="BL2569" s="72">
        <v>10.576000000000001</v>
      </c>
      <c r="BM2569" s="12">
        <v>786.53899999999999</v>
      </c>
      <c r="BN2569" s="72">
        <v>10.964</v>
      </c>
      <c r="BO2569" s="72">
        <v>8.7080000000000002</v>
      </c>
      <c r="BP2569" s="12">
        <v>1398.0830000000001</v>
      </c>
      <c r="BQ2569" s="72">
        <v>19.488</v>
      </c>
      <c r="BR2569" s="72">
        <v>4.6459999999999999</v>
      </c>
      <c r="BS2569" s="12">
        <v>1765.018</v>
      </c>
      <c r="BT2569" s="72">
        <v>24.603000000000002</v>
      </c>
      <c r="BU2569" s="72">
        <v>3.5390000000000001</v>
      </c>
      <c r="BV2569" s="12">
        <v>7173.9790000000003</v>
      </c>
      <c r="BW2569" s="72">
        <v>100</v>
      </c>
      <c r="BX2569" s="72">
        <v>1.4990000000000001</v>
      </c>
      <c r="BY2569" s="13"/>
      <c r="BZ2569" s="13"/>
    </row>
    <row r="2570" spans="1:78" ht="12.75" customHeight="1">
      <c r="A2570" s="122" t="s">
        <v>65</v>
      </c>
      <c r="B2570" s="71" t="s">
        <v>80</v>
      </c>
      <c r="C2570" s="71" t="s">
        <v>24</v>
      </c>
      <c r="D2570" s="34">
        <v>45992</v>
      </c>
      <c r="E2570" s="12">
        <v>3901.2660000000001</v>
      </c>
      <c r="F2570" s="72">
        <v>54.722999999999999</v>
      </c>
      <c r="G2570" s="72">
        <v>1.93</v>
      </c>
      <c r="H2570" s="12">
        <v>109.303</v>
      </c>
      <c r="I2570" s="72">
        <v>1.5329999999999999</v>
      </c>
      <c r="J2570" s="72">
        <v>28.93</v>
      </c>
      <c r="K2570" s="12">
        <v>140.548</v>
      </c>
      <c r="L2570" s="72">
        <v>1.9710000000000001</v>
      </c>
      <c r="M2570" s="72">
        <v>25.82</v>
      </c>
      <c r="N2570" s="12">
        <v>249.851</v>
      </c>
      <c r="O2570" s="72">
        <v>3.5049999999999999</v>
      </c>
      <c r="P2570" s="72">
        <v>17.587</v>
      </c>
      <c r="Q2570" s="12">
        <v>27.565000000000001</v>
      </c>
      <c r="R2570" s="72">
        <v>0.38700000000000001</v>
      </c>
      <c r="S2570" s="72">
        <v>63.427999999999997</v>
      </c>
      <c r="T2570" s="12">
        <v>277.41500000000002</v>
      </c>
      <c r="U2570" s="72">
        <v>3.891</v>
      </c>
      <c r="V2570" s="72">
        <v>17.126000000000001</v>
      </c>
      <c r="W2570" s="12">
        <v>900.50099999999998</v>
      </c>
      <c r="X2570" s="72">
        <v>12.631</v>
      </c>
      <c r="Y2570" s="72">
        <v>5.9960000000000004</v>
      </c>
      <c r="Z2570" s="12">
        <v>1177.9159999999999</v>
      </c>
      <c r="AA2570" s="72">
        <v>16.521999999999998</v>
      </c>
      <c r="AB2570" s="72">
        <v>3.8439999999999999</v>
      </c>
      <c r="AC2570" s="12">
        <v>5079.1819999999998</v>
      </c>
      <c r="AD2570" s="72">
        <v>71.245000000000005</v>
      </c>
      <c r="AE2570" s="72">
        <v>1.498</v>
      </c>
      <c r="AF2570" s="12">
        <v>4.0990000000000002</v>
      </c>
      <c r="AG2570" s="72">
        <v>5.7000000000000002E-2</v>
      </c>
      <c r="AH2570" s="72">
        <v>93.977000000000004</v>
      </c>
      <c r="AI2570" s="12">
        <v>223.96600000000001</v>
      </c>
      <c r="AJ2570" s="72">
        <v>3.1419999999999999</v>
      </c>
      <c r="AK2570" s="72">
        <v>6.4720000000000004</v>
      </c>
      <c r="AL2570" s="12">
        <v>228.065</v>
      </c>
      <c r="AM2570" s="72">
        <v>3.1989999999999998</v>
      </c>
      <c r="AN2570" s="72">
        <v>6.3630000000000004</v>
      </c>
      <c r="AO2570" s="12">
        <v>5307.2470000000003</v>
      </c>
      <c r="AP2570" s="72">
        <v>74.444000000000003</v>
      </c>
      <c r="AQ2570" s="72">
        <v>1.4259999999999999</v>
      </c>
      <c r="AR2570" s="12">
        <v>70.762</v>
      </c>
      <c r="AS2570" s="72">
        <v>0.99299999999999999</v>
      </c>
      <c r="AT2570" s="72">
        <v>53.066000000000003</v>
      </c>
      <c r="AU2570" s="12">
        <v>25.126000000000001</v>
      </c>
      <c r="AV2570" s="72">
        <v>0.35199999999999998</v>
      </c>
      <c r="AW2570" s="72">
        <v>56.012999999999998</v>
      </c>
      <c r="AX2570" s="12">
        <v>160.70500000000001</v>
      </c>
      <c r="AY2570" s="72">
        <v>2.254</v>
      </c>
      <c r="AZ2570" s="72">
        <v>28.631</v>
      </c>
      <c r="BA2570" s="12">
        <v>185.83</v>
      </c>
      <c r="BB2570" s="72">
        <v>2.6070000000000002</v>
      </c>
      <c r="BC2570" s="72">
        <v>24.728999999999999</v>
      </c>
      <c r="BD2570" s="12">
        <v>26.093</v>
      </c>
      <c r="BE2570" s="72">
        <v>0.36599999999999999</v>
      </c>
      <c r="BF2570" s="72">
        <v>57.414000000000001</v>
      </c>
      <c r="BG2570" s="12">
        <v>211.92400000000001</v>
      </c>
      <c r="BH2570" s="72">
        <v>2.9729999999999999</v>
      </c>
      <c r="BI2570" s="72">
        <v>21.782</v>
      </c>
      <c r="BJ2570" s="12">
        <v>599.89499999999998</v>
      </c>
      <c r="BK2570" s="72">
        <v>8.4149999999999991</v>
      </c>
      <c r="BL2570" s="72">
        <v>8.32</v>
      </c>
      <c r="BM2570" s="12">
        <v>939.33699999999999</v>
      </c>
      <c r="BN2570" s="72">
        <v>13.176</v>
      </c>
      <c r="BO2570" s="72">
        <v>6.6959999999999997</v>
      </c>
      <c r="BP2570" s="12">
        <v>1539.232</v>
      </c>
      <c r="BQ2570" s="72">
        <v>21.591000000000001</v>
      </c>
      <c r="BR2570" s="72">
        <v>5.14</v>
      </c>
      <c r="BS2570" s="12">
        <v>1821.9179999999999</v>
      </c>
      <c r="BT2570" s="72">
        <v>25.556000000000001</v>
      </c>
      <c r="BU2570" s="72">
        <v>3.718</v>
      </c>
      <c r="BV2570" s="12">
        <v>7129.165</v>
      </c>
      <c r="BW2570" s="72">
        <v>100</v>
      </c>
      <c r="BX2570" s="72">
        <v>1.5840000000000001</v>
      </c>
      <c r="BY2570" s="13"/>
      <c r="BZ2570" s="13"/>
    </row>
    <row r="2571" spans="1:78" ht="12.75" customHeight="1">
      <c r="A2571" s="122" t="s">
        <v>65</v>
      </c>
      <c r="B2571" s="71" t="s">
        <v>80</v>
      </c>
      <c r="C2571" s="71" t="s">
        <v>24</v>
      </c>
      <c r="D2571" s="34">
        <v>46082</v>
      </c>
      <c r="E2571" s="12">
        <v>3938.4690000000001</v>
      </c>
      <c r="F2571" s="72">
        <v>54.621000000000002</v>
      </c>
      <c r="G2571" s="72">
        <v>2.9460000000000002</v>
      </c>
      <c r="H2571" s="12">
        <v>179.96299999999999</v>
      </c>
      <c r="I2571" s="72">
        <v>2.496</v>
      </c>
      <c r="J2571" s="72">
        <v>27.79</v>
      </c>
      <c r="K2571" s="12">
        <v>98.673000000000002</v>
      </c>
      <c r="L2571" s="72">
        <v>1.3680000000000001</v>
      </c>
      <c r="M2571" s="72">
        <v>37.887999999999998</v>
      </c>
      <c r="N2571" s="12">
        <v>278.63600000000002</v>
      </c>
      <c r="O2571" s="72">
        <v>3.8639999999999999</v>
      </c>
      <c r="P2571" s="72">
        <v>21.85</v>
      </c>
      <c r="Q2571" s="12">
        <v>23.007999999999999</v>
      </c>
      <c r="R2571" s="72">
        <v>0.31900000000000001</v>
      </c>
      <c r="S2571" s="72">
        <v>77.272000000000006</v>
      </c>
      <c r="T2571" s="12">
        <v>301.64299999999997</v>
      </c>
      <c r="U2571" s="72">
        <v>4.1829999999999998</v>
      </c>
      <c r="V2571" s="72">
        <v>20.606000000000002</v>
      </c>
      <c r="W2571" s="12">
        <v>815.09</v>
      </c>
      <c r="X2571" s="72">
        <v>11.304</v>
      </c>
      <c r="Y2571" s="72">
        <v>9.0790000000000006</v>
      </c>
      <c r="Z2571" s="12">
        <v>1116.7339999999999</v>
      </c>
      <c r="AA2571" s="72">
        <v>15.487</v>
      </c>
      <c r="AB2571" s="72">
        <v>5.0430000000000001</v>
      </c>
      <c r="AC2571" s="12">
        <v>5055.2030000000004</v>
      </c>
      <c r="AD2571" s="72">
        <v>70.108000000000004</v>
      </c>
      <c r="AE2571" s="72">
        <v>2.5289999999999999</v>
      </c>
      <c r="AF2571" s="12">
        <v>3.5369999999999999</v>
      </c>
      <c r="AG2571" s="72">
        <v>4.9000000000000002E-2</v>
      </c>
      <c r="AH2571" s="72">
        <v>106.22199999999999</v>
      </c>
      <c r="AI2571" s="12">
        <v>280.214</v>
      </c>
      <c r="AJ2571" s="72">
        <v>3.8860000000000001</v>
      </c>
      <c r="AK2571" s="72">
        <v>5.2450000000000001</v>
      </c>
      <c r="AL2571" s="12">
        <v>283.75099999999998</v>
      </c>
      <c r="AM2571" s="72">
        <v>3.9350000000000001</v>
      </c>
      <c r="AN2571" s="72">
        <v>5.0629999999999997</v>
      </c>
      <c r="AO2571" s="12">
        <v>5338.9539999999997</v>
      </c>
      <c r="AP2571" s="72">
        <v>74.043000000000006</v>
      </c>
      <c r="AQ2571" s="72">
        <v>2.36</v>
      </c>
      <c r="AR2571" s="12">
        <v>61.765000000000001</v>
      </c>
      <c r="AS2571" s="72">
        <v>0.85699999999999998</v>
      </c>
      <c r="AT2571" s="72">
        <v>34.668999999999997</v>
      </c>
      <c r="AU2571" s="12">
        <v>37.097000000000001</v>
      </c>
      <c r="AV2571" s="72">
        <v>0.51400000000000001</v>
      </c>
      <c r="AW2571" s="72">
        <v>52.948</v>
      </c>
      <c r="AX2571" s="12">
        <v>124.49</v>
      </c>
      <c r="AY2571" s="72">
        <v>1.726</v>
      </c>
      <c r="AZ2571" s="72">
        <v>25.407</v>
      </c>
      <c r="BA2571" s="12">
        <v>161.58699999999999</v>
      </c>
      <c r="BB2571" s="72">
        <v>2.2410000000000001</v>
      </c>
      <c r="BC2571" s="72">
        <v>22.382999999999999</v>
      </c>
      <c r="BD2571" s="12">
        <v>38.131</v>
      </c>
      <c r="BE2571" s="72">
        <v>0.52900000000000003</v>
      </c>
      <c r="BF2571" s="72">
        <v>33.131999999999998</v>
      </c>
      <c r="BG2571" s="12">
        <v>199.71799999999999</v>
      </c>
      <c r="BH2571" s="72">
        <v>2.77</v>
      </c>
      <c r="BI2571" s="72">
        <v>18.867000000000001</v>
      </c>
      <c r="BJ2571" s="12">
        <v>700.01099999999997</v>
      </c>
      <c r="BK2571" s="72">
        <v>9.7080000000000002</v>
      </c>
      <c r="BL2571" s="72">
        <v>7.931</v>
      </c>
      <c r="BM2571" s="12">
        <v>910.125</v>
      </c>
      <c r="BN2571" s="72">
        <v>12.622</v>
      </c>
      <c r="BO2571" s="72">
        <v>5.9740000000000002</v>
      </c>
      <c r="BP2571" s="12">
        <v>1610.136</v>
      </c>
      <c r="BQ2571" s="72">
        <v>22.33</v>
      </c>
      <c r="BR2571" s="72">
        <v>3.51</v>
      </c>
      <c r="BS2571" s="12">
        <v>1871.62</v>
      </c>
      <c r="BT2571" s="72">
        <v>25.957000000000001</v>
      </c>
      <c r="BU2571" s="72">
        <v>3.1280000000000001</v>
      </c>
      <c r="BV2571" s="12">
        <v>7210.5739999999996</v>
      </c>
      <c r="BW2571" s="72">
        <v>100</v>
      </c>
      <c r="BX2571" s="72">
        <v>2.0179999999999998</v>
      </c>
      <c r="BY2571" s="13"/>
      <c r="BZ2571" s="13"/>
    </row>
    <row r="2572" spans="1:78" ht="12.75" customHeight="1">
      <c r="A2572" s="122" t="s">
        <v>65</v>
      </c>
      <c r="B2572" s="71" t="s">
        <v>80</v>
      </c>
      <c r="C2572" s="71" t="s">
        <v>24</v>
      </c>
      <c r="D2572" s="34">
        <v>46174</v>
      </c>
      <c r="E2572" s="12">
        <v>3908.8220000000001</v>
      </c>
      <c r="F2572" s="72">
        <v>55.113</v>
      </c>
      <c r="G2572" s="72">
        <v>2.2410000000000001</v>
      </c>
      <c r="H2572" s="12">
        <v>118.833</v>
      </c>
      <c r="I2572" s="72">
        <v>1.6759999999999999</v>
      </c>
      <c r="J2572" s="72">
        <v>27.748000000000001</v>
      </c>
      <c r="K2572" s="12">
        <v>107.139</v>
      </c>
      <c r="L2572" s="72">
        <v>1.5109999999999999</v>
      </c>
      <c r="M2572" s="72">
        <v>19.79</v>
      </c>
      <c r="N2572" s="12">
        <v>225.97200000000001</v>
      </c>
      <c r="O2572" s="72">
        <v>3.1859999999999999</v>
      </c>
      <c r="P2572" s="72">
        <v>19.079000000000001</v>
      </c>
      <c r="Q2572" s="12">
        <v>15.318</v>
      </c>
      <c r="R2572" s="72">
        <v>0.216</v>
      </c>
      <c r="S2572" s="72">
        <v>68.861000000000004</v>
      </c>
      <c r="T2572" s="12">
        <v>241.29</v>
      </c>
      <c r="U2572" s="72">
        <v>3.4020000000000001</v>
      </c>
      <c r="V2572" s="72">
        <v>18.709</v>
      </c>
      <c r="W2572" s="12">
        <v>833.03800000000001</v>
      </c>
      <c r="X2572" s="72">
        <v>11.746</v>
      </c>
      <c r="Y2572" s="72">
        <v>5.7469999999999999</v>
      </c>
      <c r="Z2572" s="12">
        <v>1074.328</v>
      </c>
      <c r="AA2572" s="72">
        <v>15.148</v>
      </c>
      <c r="AB2572" s="72">
        <v>3.32</v>
      </c>
      <c r="AC2572" s="12">
        <v>4983.1499999999996</v>
      </c>
      <c r="AD2572" s="72">
        <v>70.260999999999996</v>
      </c>
      <c r="AE2572" s="72">
        <v>1.8939999999999999</v>
      </c>
      <c r="AF2572" s="12">
        <v>35.627000000000002</v>
      </c>
      <c r="AG2572" s="72">
        <v>0.502</v>
      </c>
      <c r="AH2572" s="72">
        <v>49.539000000000001</v>
      </c>
      <c r="AI2572" s="12">
        <v>204.71299999999999</v>
      </c>
      <c r="AJ2572" s="72">
        <v>2.8860000000000001</v>
      </c>
      <c r="AK2572" s="72">
        <v>12.112</v>
      </c>
      <c r="AL2572" s="12">
        <v>240.34</v>
      </c>
      <c r="AM2572" s="72">
        <v>3.3889999999999998</v>
      </c>
      <c r="AN2572" s="72">
        <v>6.4530000000000003</v>
      </c>
      <c r="AO2572" s="12">
        <v>5223.49</v>
      </c>
      <c r="AP2572" s="72">
        <v>73.650000000000006</v>
      </c>
      <c r="AQ2572" s="72">
        <v>1.78</v>
      </c>
      <c r="AR2572" s="12">
        <v>43.7</v>
      </c>
      <c r="AS2572" s="72">
        <v>0.61599999999999999</v>
      </c>
      <c r="AT2572" s="72">
        <v>67.295000000000002</v>
      </c>
      <c r="AU2572" s="12">
        <v>60.076999999999998</v>
      </c>
      <c r="AV2572" s="72">
        <v>0.84699999999999998</v>
      </c>
      <c r="AW2572" s="72">
        <v>35.941000000000003</v>
      </c>
      <c r="AX2572" s="12">
        <v>183.143</v>
      </c>
      <c r="AY2572" s="72">
        <v>2.5819999999999999</v>
      </c>
      <c r="AZ2572" s="72">
        <v>22.376999999999999</v>
      </c>
      <c r="BA2572" s="12">
        <v>243.22</v>
      </c>
      <c r="BB2572" s="72">
        <v>3.4289999999999998</v>
      </c>
      <c r="BC2572" s="72">
        <v>17.779</v>
      </c>
      <c r="BD2572" s="12">
        <v>74.69</v>
      </c>
      <c r="BE2572" s="72">
        <v>1.0529999999999999</v>
      </c>
      <c r="BF2572" s="72">
        <v>37.64</v>
      </c>
      <c r="BG2572" s="12">
        <v>317.90899999999999</v>
      </c>
      <c r="BH2572" s="72">
        <v>4.4820000000000002</v>
      </c>
      <c r="BI2572" s="72">
        <v>13.411</v>
      </c>
      <c r="BJ2572" s="12">
        <v>599.15499999999997</v>
      </c>
      <c r="BK2572" s="72">
        <v>8.4480000000000004</v>
      </c>
      <c r="BL2572" s="72">
        <v>7.2640000000000002</v>
      </c>
      <c r="BM2572" s="12">
        <v>908.10599999999999</v>
      </c>
      <c r="BN2572" s="72">
        <v>12.804</v>
      </c>
      <c r="BO2572" s="72">
        <v>5.4269999999999996</v>
      </c>
      <c r="BP2572" s="12">
        <v>1507.261</v>
      </c>
      <c r="BQ2572" s="72">
        <v>21.251999999999999</v>
      </c>
      <c r="BR2572" s="72">
        <v>3.7130000000000001</v>
      </c>
      <c r="BS2572" s="12">
        <v>1868.87</v>
      </c>
      <c r="BT2572" s="72">
        <v>26.35</v>
      </c>
      <c r="BU2572" s="72">
        <v>2.4279999999999999</v>
      </c>
      <c r="BV2572" s="12">
        <v>7092.36</v>
      </c>
      <c r="BW2572" s="72">
        <v>100</v>
      </c>
      <c r="BX2572" s="72">
        <v>1.411</v>
      </c>
      <c r="BY2572" s="13"/>
      <c r="BZ2572" s="13"/>
    </row>
    <row r="2573" spans="1:78" ht="12.75" customHeight="1">
      <c r="A2573" s="122" t="s">
        <v>65</v>
      </c>
      <c r="B2573" s="71" t="s">
        <v>80</v>
      </c>
      <c r="C2573" s="71" t="s">
        <v>25</v>
      </c>
      <c r="D2573" s="34">
        <v>41883</v>
      </c>
      <c r="E2573" s="12">
        <v>2031.0920000000001</v>
      </c>
      <c r="F2573" s="72">
        <v>36.008000000000003</v>
      </c>
      <c r="G2573" s="72">
        <v>3.0979999999999999</v>
      </c>
      <c r="H2573" s="12">
        <v>207.614</v>
      </c>
      <c r="I2573" s="72">
        <v>3.681</v>
      </c>
      <c r="J2573" s="72">
        <v>16.341000000000001</v>
      </c>
      <c r="K2573" s="12">
        <v>212.42</v>
      </c>
      <c r="L2573" s="72">
        <v>3.766</v>
      </c>
      <c r="M2573" s="72">
        <v>22.914999999999999</v>
      </c>
      <c r="N2573" s="12">
        <v>420.03500000000003</v>
      </c>
      <c r="O2573" s="72">
        <v>7.4459999999999997</v>
      </c>
      <c r="P2573" s="72">
        <v>13.036</v>
      </c>
      <c r="Q2573" s="12">
        <v>12.144</v>
      </c>
      <c r="R2573" s="72">
        <v>0.215</v>
      </c>
      <c r="S2573" s="72">
        <v>74.064999999999998</v>
      </c>
      <c r="T2573" s="12">
        <v>432.17899999999997</v>
      </c>
      <c r="U2573" s="72">
        <v>7.6619999999999999</v>
      </c>
      <c r="V2573" s="72">
        <v>12.914</v>
      </c>
      <c r="W2573" s="12">
        <v>889.971</v>
      </c>
      <c r="X2573" s="72">
        <v>15.778</v>
      </c>
      <c r="Y2573" s="72">
        <v>7.08</v>
      </c>
      <c r="Z2573" s="12">
        <v>1322.15</v>
      </c>
      <c r="AA2573" s="72">
        <v>23.439</v>
      </c>
      <c r="AB2573" s="72">
        <v>3.6549999999999998</v>
      </c>
      <c r="AC2573" s="12">
        <v>3353.2420000000002</v>
      </c>
      <c r="AD2573" s="72">
        <v>59.447000000000003</v>
      </c>
      <c r="AE2573" s="72">
        <v>2.0760000000000001</v>
      </c>
      <c r="AF2573" s="12">
        <v>9.7710000000000008</v>
      </c>
      <c r="AG2573" s="72">
        <v>0.17299999999999999</v>
      </c>
      <c r="AH2573" s="72">
        <v>89.263999999999996</v>
      </c>
      <c r="AI2573" s="12">
        <v>200.136</v>
      </c>
      <c r="AJ2573" s="72">
        <v>3.548</v>
      </c>
      <c r="AK2573" s="72">
        <v>10.59</v>
      </c>
      <c r="AL2573" s="12">
        <v>209.90700000000001</v>
      </c>
      <c r="AM2573" s="72">
        <v>3.7210000000000001</v>
      </c>
      <c r="AN2573" s="72">
        <v>10.242000000000001</v>
      </c>
      <c r="AO2573" s="12">
        <v>3563.1489999999999</v>
      </c>
      <c r="AP2573" s="72">
        <v>63.167999999999999</v>
      </c>
      <c r="AQ2573" s="72">
        <v>1.978</v>
      </c>
      <c r="AR2573" s="12">
        <v>30.954999999999998</v>
      </c>
      <c r="AS2573" s="72">
        <v>0.54900000000000004</v>
      </c>
      <c r="AT2573" s="72">
        <v>52.514000000000003</v>
      </c>
      <c r="AU2573" s="12">
        <v>9.8450000000000006</v>
      </c>
      <c r="AV2573" s="72">
        <v>0.17499999999999999</v>
      </c>
      <c r="AW2573" s="72">
        <v>65.028000000000006</v>
      </c>
      <c r="AX2573" s="12">
        <v>284.48</v>
      </c>
      <c r="AY2573" s="72">
        <v>5.0430000000000001</v>
      </c>
      <c r="AZ2573" s="72">
        <v>16.25</v>
      </c>
      <c r="BA2573" s="12">
        <v>294.32499999999999</v>
      </c>
      <c r="BB2573" s="72">
        <v>5.218</v>
      </c>
      <c r="BC2573" s="72">
        <v>15.617000000000001</v>
      </c>
      <c r="BD2573" s="12">
        <v>122.31100000000001</v>
      </c>
      <c r="BE2573" s="72">
        <v>2.1680000000000001</v>
      </c>
      <c r="BF2573" s="72">
        <v>35.506</v>
      </c>
      <c r="BG2573" s="12">
        <v>416.63600000000002</v>
      </c>
      <c r="BH2573" s="72">
        <v>7.3860000000000001</v>
      </c>
      <c r="BI2573" s="72">
        <v>13.55</v>
      </c>
      <c r="BJ2573" s="12">
        <v>892.89400000000001</v>
      </c>
      <c r="BK2573" s="72">
        <v>15.829000000000001</v>
      </c>
      <c r="BL2573" s="72">
        <v>8.952</v>
      </c>
      <c r="BM2573" s="12">
        <v>737.11099999999999</v>
      </c>
      <c r="BN2573" s="72">
        <v>13.068</v>
      </c>
      <c r="BO2573" s="72">
        <v>7.8869999999999996</v>
      </c>
      <c r="BP2573" s="12">
        <v>1630.0039999999999</v>
      </c>
      <c r="BQ2573" s="72">
        <v>28.896999999999998</v>
      </c>
      <c r="BR2573" s="72">
        <v>4.8879999999999999</v>
      </c>
      <c r="BS2573" s="12">
        <v>2077.596</v>
      </c>
      <c r="BT2573" s="72">
        <v>36.832000000000001</v>
      </c>
      <c r="BU2573" s="72">
        <v>3.8820000000000001</v>
      </c>
      <c r="BV2573" s="12">
        <v>5640.7439999999997</v>
      </c>
      <c r="BW2573" s="72">
        <v>100</v>
      </c>
      <c r="BX2573" s="72">
        <v>2.246</v>
      </c>
      <c r="BY2573" s="13"/>
      <c r="BZ2573" s="13"/>
    </row>
    <row r="2574" spans="1:78" ht="12.75" customHeight="1">
      <c r="A2574" s="122" t="s">
        <v>65</v>
      </c>
      <c r="B2574" s="71" t="s">
        <v>80</v>
      </c>
      <c r="C2574" s="71" t="s">
        <v>25</v>
      </c>
      <c r="D2574" s="34">
        <v>41974</v>
      </c>
      <c r="E2574" s="12">
        <v>2077.1030000000001</v>
      </c>
      <c r="F2574" s="72">
        <v>35.475000000000001</v>
      </c>
      <c r="G2574" s="72">
        <v>2.8860000000000001</v>
      </c>
      <c r="H2574" s="12">
        <v>233.917</v>
      </c>
      <c r="I2574" s="72">
        <v>3.9950000000000001</v>
      </c>
      <c r="J2574" s="72">
        <v>19.158999999999999</v>
      </c>
      <c r="K2574" s="12">
        <v>178.13900000000001</v>
      </c>
      <c r="L2574" s="72">
        <v>3.0419999999999998</v>
      </c>
      <c r="M2574" s="72">
        <v>21.425000000000001</v>
      </c>
      <c r="N2574" s="12">
        <v>412.05599999999998</v>
      </c>
      <c r="O2574" s="72">
        <v>7.0380000000000003</v>
      </c>
      <c r="P2574" s="72">
        <v>12.619</v>
      </c>
      <c r="Q2574" s="12">
        <v>8.01</v>
      </c>
      <c r="R2574" s="72">
        <v>0.13700000000000001</v>
      </c>
      <c r="S2574" s="72">
        <v>67.061999999999998</v>
      </c>
      <c r="T2574" s="12">
        <v>420.06599999999997</v>
      </c>
      <c r="U2574" s="72">
        <v>7.1740000000000004</v>
      </c>
      <c r="V2574" s="72">
        <v>12.842000000000001</v>
      </c>
      <c r="W2574" s="12">
        <v>1012.213</v>
      </c>
      <c r="X2574" s="72">
        <v>17.288</v>
      </c>
      <c r="Y2574" s="72">
        <v>7.2919999999999998</v>
      </c>
      <c r="Z2574" s="12">
        <v>1432.279</v>
      </c>
      <c r="AA2574" s="72">
        <v>24.462</v>
      </c>
      <c r="AB2574" s="72">
        <v>4.1829999999999998</v>
      </c>
      <c r="AC2574" s="12">
        <v>3509.3820000000001</v>
      </c>
      <c r="AD2574" s="72">
        <v>59.938000000000002</v>
      </c>
      <c r="AE2574" s="72">
        <v>2.1269999999999998</v>
      </c>
      <c r="AF2574" s="12">
        <v>3.4929999999999999</v>
      </c>
      <c r="AG2574" s="72">
        <v>0.06</v>
      </c>
      <c r="AH2574" s="72">
        <v>104.21899999999999</v>
      </c>
      <c r="AI2574" s="12">
        <v>191.01</v>
      </c>
      <c r="AJ2574" s="72">
        <v>3.262</v>
      </c>
      <c r="AK2574" s="72">
        <v>13.936</v>
      </c>
      <c r="AL2574" s="12">
        <v>194.50299999999999</v>
      </c>
      <c r="AM2574" s="72">
        <v>3.3220000000000001</v>
      </c>
      <c r="AN2574" s="72">
        <v>13.448</v>
      </c>
      <c r="AO2574" s="12">
        <v>3703.8850000000002</v>
      </c>
      <c r="AP2574" s="72">
        <v>63.26</v>
      </c>
      <c r="AQ2574" s="72">
        <v>2.0350000000000001</v>
      </c>
      <c r="AR2574" s="12">
        <v>22.213000000000001</v>
      </c>
      <c r="AS2574" s="72">
        <v>0.379</v>
      </c>
      <c r="AT2574" s="72">
        <v>100.583</v>
      </c>
      <c r="AU2574" s="12">
        <v>19.934999999999999</v>
      </c>
      <c r="AV2574" s="72">
        <v>0.34</v>
      </c>
      <c r="AW2574" s="72">
        <v>77.486000000000004</v>
      </c>
      <c r="AX2574" s="12">
        <v>271.81099999999998</v>
      </c>
      <c r="AY2574" s="72">
        <v>4.6420000000000003</v>
      </c>
      <c r="AZ2574" s="72">
        <v>20.765999999999998</v>
      </c>
      <c r="BA2574" s="12">
        <v>291.74599999999998</v>
      </c>
      <c r="BB2574" s="72">
        <v>4.9829999999999997</v>
      </c>
      <c r="BC2574" s="72">
        <v>20.843</v>
      </c>
      <c r="BD2574" s="12">
        <v>128.06200000000001</v>
      </c>
      <c r="BE2574" s="72">
        <v>2.1869999999999998</v>
      </c>
      <c r="BF2574" s="72">
        <v>25.542999999999999</v>
      </c>
      <c r="BG2574" s="12">
        <v>419.80799999999999</v>
      </c>
      <c r="BH2574" s="72">
        <v>7.17</v>
      </c>
      <c r="BI2574" s="72">
        <v>14.673</v>
      </c>
      <c r="BJ2574" s="12">
        <v>1044.972</v>
      </c>
      <c r="BK2574" s="72">
        <v>17.847000000000001</v>
      </c>
      <c r="BL2574" s="72">
        <v>7.3109999999999999</v>
      </c>
      <c r="BM2574" s="12">
        <v>664.18499999999995</v>
      </c>
      <c r="BN2574" s="72">
        <v>11.343999999999999</v>
      </c>
      <c r="BO2574" s="72">
        <v>8.86</v>
      </c>
      <c r="BP2574" s="12">
        <v>1709.1569999999999</v>
      </c>
      <c r="BQ2574" s="72">
        <v>29.190999999999999</v>
      </c>
      <c r="BR2574" s="72">
        <v>4.5140000000000002</v>
      </c>
      <c r="BS2574" s="12">
        <v>2151.1790000000001</v>
      </c>
      <c r="BT2574" s="72">
        <v>36.74</v>
      </c>
      <c r="BU2574" s="72">
        <v>2.6989999999999998</v>
      </c>
      <c r="BV2574" s="12">
        <v>5855.0640000000003</v>
      </c>
      <c r="BW2574" s="72">
        <v>100</v>
      </c>
      <c r="BX2574" s="72">
        <v>1.66</v>
      </c>
      <c r="BY2574" s="13"/>
      <c r="BZ2574" s="13"/>
    </row>
    <row r="2575" spans="1:78" ht="12.75" customHeight="1">
      <c r="A2575" s="122" t="s">
        <v>65</v>
      </c>
      <c r="B2575" s="71" t="s">
        <v>80</v>
      </c>
      <c r="C2575" s="71" t="s">
        <v>25</v>
      </c>
      <c r="D2575" s="34">
        <v>42064</v>
      </c>
      <c r="E2575" s="12">
        <v>2194.1329999999998</v>
      </c>
      <c r="F2575" s="72">
        <v>37.792000000000002</v>
      </c>
      <c r="G2575" s="72">
        <v>2.766</v>
      </c>
      <c r="H2575" s="12">
        <v>231.239</v>
      </c>
      <c r="I2575" s="72">
        <v>3.9830000000000001</v>
      </c>
      <c r="J2575" s="72">
        <v>17.611999999999998</v>
      </c>
      <c r="K2575" s="12">
        <v>123.167</v>
      </c>
      <c r="L2575" s="72">
        <v>2.121</v>
      </c>
      <c r="M2575" s="72">
        <v>20.382999999999999</v>
      </c>
      <c r="N2575" s="12">
        <v>354.40600000000001</v>
      </c>
      <c r="O2575" s="72">
        <v>6.1040000000000001</v>
      </c>
      <c r="P2575" s="72">
        <v>12.484</v>
      </c>
      <c r="Q2575" s="12">
        <v>32.893999999999998</v>
      </c>
      <c r="R2575" s="72">
        <v>0.56699999999999995</v>
      </c>
      <c r="S2575" s="72">
        <v>74.643000000000001</v>
      </c>
      <c r="T2575" s="12">
        <v>387.3</v>
      </c>
      <c r="U2575" s="72">
        <v>6.6710000000000003</v>
      </c>
      <c r="V2575" s="72">
        <v>12.744999999999999</v>
      </c>
      <c r="W2575" s="12">
        <v>1063.5340000000001</v>
      </c>
      <c r="X2575" s="72">
        <v>18.318000000000001</v>
      </c>
      <c r="Y2575" s="72">
        <v>6.3520000000000003</v>
      </c>
      <c r="Z2575" s="12">
        <v>1450.8330000000001</v>
      </c>
      <c r="AA2575" s="72">
        <v>24.989000000000001</v>
      </c>
      <c r="AB2575" s="72">
        <v>3.63</v>
      </c>
      <c r="AC2575" s="12">
        <v>3644.9659999999999</v>
      </c>
      <c r="AD2575" s="72">
        <v>62.780999999999999</v>
      </c>
      <c r="AE2575" s="72">
        <v>1.891</v>
      </c>
      <c r="AF2575" s="12">
        <v>35.508000000000003</v>
      </c>
      <c r="AG2575" s="72">
        <v>0.61199999999999999</v>
      </c>
      <c r="AH2575" s="72">
        <v>48.948999999999998</v>
      </c>
      <c r="AI2575" s="12">
        <v>208.142</v>
      </c>
      <c r="AJ2575" s="72">
        <v>3.585</v>
      </c>
      <c r="AK2575" s="72">
        <v>11.808999999999999</v>
      </c>
      <c r="AL2575" s="12">
        <v>243.65</v>
      </c>
      <c r="AM2575" s="72">
        <v>4.1970000000000001</v>
      </c>
      <c r="AN2575" s="72">
        <v>9.3889999999999993</v>
      </c>
      <c r="AO2575" s="12">
        <v>3888.616</v>
      </c>
      <c r="AP2575" s="72">
        <v>66.977999999999994</v>
      </c>
      <c r="AQ2575" s="72">
        <v>1.764</v>
      </c>
      <c r="AR2575" s="12">
        <v>37.969000000000001</v>
      </c>
      <c r="AS2575" s="72">
        <v>0.65400000000000003</v>
      </c>
      <c r="AT2575" s="72">
        <v>46.554000000000002</v>
      </c>
      <c r="AU2575" s="12">
        <v>37.828000000000003</v>
      </c>
      <c r="AV2575" s="72">
        <v>0.65200000000000002</v>
      </c>
      <c r="AW2575" s="72">
        <v>68.004000000000005</v>
      </c>
      <c r="AX2575" s="12">
        <v>250.50700000000001</v>
      </c>
      <c r="AY2575" s="72">
        <v>4.3150000000000004</v>
      </c>
      <c r="AZ2575" s="72">
        <v>18.792999999999999</v>
      </c>
      <c r="BA2575" s="12">
        <v>288.33499999999998</v>
      </c>
      <c r="BB2575" s="72">
        <v>4.9660000000000002</v>
      </c>
      <c r="BC2575" s="72">
        <v>19.553000000000001</v>
      </c>
      <c r="BD2575" s="12">
        <v>91.843000000000004</v>
      </c>
      <c r="BE2575" s="72">
        <v>1.5820000000000001</v>
      </c>
      <c r="BF2575" s="72">
        <v>21.606000000000002</v>
      </c>
      <c r="BG2575" s="12">
        <v>380.178</v>
      </c>
      <c r="BH2575" s="72">
        <v>6.548</v>
      </c>
      <c r="BI2575" s="72">
        <v>14.279</v>
      </c>
      <c r="BJ2575" s="12">
        <v>907.07899999999995</v>
      </c>
      <c r="BK2575" s="72">
        <v>15.624000000000001</v>
      </c>
      <c r="BL2575" s="72">
        <v>7.1890000000000001</v>
      </c>
      <c r="BM2575" s="12">
        <v>591.971</v>
      </c>
      <c r="BN2575" s="72">
        <v>10.196</v>
      </c>
      <c r="BO2575" s="72">
        <v>9.3209999999999997</v>
      </c>
      <c r="BP2575" s="12">
        <v>1499.05</v>
      </c>
      <c r="BQ2575" s="72">
        <v>25.82</v>
      </c>
      <c r="BR2575" s="72">
        <v>4.9080000000000004</v>
      </c>
      <c r="BS2575" s="12">
        <v>1917.1969999999999</v>
      </c>
      <c r="BT2575" s="72">
        <v>33.021999999999998</v>
      </c>
      <c r="BU2575" s="72">
        <v>2.8170000000000002</v>
      </c>
      <c r="BV2575" s="12">
        <v>5805.8130000000001</v>
      </c>
      <c r="BW2575" s="72">
        <v>100</v>
      </c>
      <c r="BX2575" s="72">
        <v>1.5249999999999999</v>
      </c>
      <c r="BY2575" s="13"/>
      <c r="BZ2575" s="13"/>
    </row>
    <row r="2576" spans="1:78" ht="12.75" customHeight="1">
      <c r="A2576" s="122" t="s">
        <v>65</v>
      </c>
      <c r="B2576" s="71" t="s">
        <v>80</v>
      </c>
      <c r="C2576" s="71" t="s">
        <v>25</v>
      </c>
      <c r="D2576" s="34">
        <v>42156</v>
      </c>
      <c r="E2576" s="12">
        <v>2157.2330000000002</v>
      </c>
      <c r="F2576" s="72">
        <v>37.628999999999998</v>
      </c>
      <c r="G2576" s="72">
        <v>2.7240000000000002</v>
      </c>
      <c r="H2576" s="12">
        <v>189.239</v>
      </c>
      <c r="I2576" s="72">
        <v>3.3010000000000002</v>
      </c>
      <c r="J2576" s="72">
        <v>17.206</v>
      </c>
      <c r="K2576" s="12">
        <v>168.97499999999999</v>
      </c>
      <c r="L2576" s="72">
        <v>2.9470000000000001</v>
      </c>
      <c r="M2576" s="72">
        <v>15.541</v>
      </c>
      <c r="N2576" s="12">
        <v>358.214</v>
      </c>
      <c r="O2576" s="72">
        <v>6.2480000000000002</v>
      </c>
      <c r="P2576" s="72">
        <v>9.7319999999999993</v>
      </c>
      <c r="Q2576" s="12">
        <v>25.481999999999999</v>
      </c>
      <c r="R2576" s="72">
        <v>0.44400000000000001</v>
      </c>
      <c r="S2576" s="72">
        <v>92.293999999999997</v>
      </c>
      <c r="T2576" s="12">
        <v>383.69600000000003</v>
      </c>
      <c r="U2576" s="72">
        <v>6.6929999999999996</v>
      </c>
      <c r="V2576" s="72">
        <v>10.891</v>
      </c>
      <c r="W2576" s="12">
        <v>1092.0630000000001</v>
      </c>
      <c r="X2576" s="72">
        <v>19.048999999999999</v>
      </c>
      <c r="Y2576" s="72">
        <v>4.827</v>
      </c>
      <c r="Z2576" s="12">
        <v>1475.759</v>
      </c>
      <c r="AA2576" s="72">
        <v>25.742000000000001</v>
      </c>
      <c r="AB2576" s="72">
        <v>4.5599999999999996</v>
      </c>
      <c r="AC2576" s="12">
        <v>3632.9920000000002</v>
      </c>
      <c r="AD2576" s="72">
        <v>63.371000000000002</v>
      </c>
      <c r="AE2576" s="72">
        <v>2.7229999999999999</v>
      </c>
      <c r="AF2576" s="12">
        <v>0</v>
      </c>
      <c r="AG2576" s="72">
        <v>0</v>
      </c>
      <c r="AH2576" s="72">
        <v>0</v>
      </c>
      <c r="AI2576" s="12">
        <v>165.934</v>
      </c>
      <c r="AJ2576" s="72">
        <v>2.8940000000000001</v>
      </c>
      <c r="AK2576" s="72">
        <v>16.702000000000002</v>
      </c>
      <c r="AL2576" s="12">
        <v>165.934</v>
      </c>
      <c r="AM2576" s="72">
        <v>2.8940000000000001</v>
      </c>
      <c r="AN2576" s="72">
        <v>16.702000000000002</v>
      </c>
      <c r="AO2576" s="12">
        <v>3798.9259999999999</v>
      </c>
      <c r="AP2576" s="72">
        <v>66.266000000000005</v>
      </c>
      <c r="AQ2576" s="72">
        <v>2.802</v>
      </c>
      <c r="AR2576" s="12">
        <v>25.373000000000001</v>
      </c>
      <c r="AS2576" s="72">
        <v>0.443</v>
      </c>
      <c r="AT2576" s="72">
        <v>47.68</v>
      </c>
      <c r="AU2576" s="12">
        <v>28.507000000000001</v>
      </c>
      <c r="AV2576" s="72">
        <v>0.497</v>
      </c>
      <c r="AW2576" s="72">
        <v>40.335999999999999</v>
      </c>
      <c r="AX2576" s="12">
        <v>231.58600000000001</v>
      </c>
      <c r="AY2576" s="72">
        <v>4.04</v>
      </c>
      <c r="AZ2576" s="72">
        <v>15.664</v>
      </c>
      <c r="BA2576" s="12">
        <v>260.09300000000002</v>
      </c>
      <c r="BB2576" s="72">
        <v>4.5369999999999999</v>
      </c>
      <c r="BC2576" s="72">
        <v>14.067</v>
      </c>
      <c r="BD2576" s="12">
        <v>98.468000000000004</v>
      </c>
      <c r="BE2576" s="72">
        <v>1.718</v>
      </c>
      <c r="BF2576" s="72">
        <v>22.059000000000001</v>
      </c>
      <c r="BG2576" s="12">
        <v>358.56099999999998</v>
      </c>
      <c r="BH2576" s="72">
        <v>6.2539999999999996</v>
      </c>
      <c r="BI2576" s="72">
        <v>11.497</v>
      </c>
      <c r="BJ2576" s="12">
        <v>928.89</v>
      </c>
      <c r="BK2576" s="72">
        <v>16.202999999999999</v>
      </c>
      <c r="BL2576" s="72">
        <v>8.1300000000000008</v>
      </c>
      <c r="BM2576" s="12">
        <v>621.11800000000005</v>
      </c>
      <c r="BN2576" s="72">
        <v>10.834</v>
      </c>
      <c r="BO2576" s="72">
        <v>8.1560000000000006</v>
      </c>
      <c r="BP2576" s="12">
        <v>1550.008</v>
      </c>
      <c r="BQ2576" s="72">
        <v>27.036999999999999</v>
      </c>
      <c r="BR2576" s="72">
        <v>5.5940000000000003</v>
      </c>
      <c r="BS2576" s="12">
        <v>1933.942</v>
      </c>
      <c r="BT2576" s="72">
        <v>33.734000000000002</v>
      </c>
      <c r="BU2576" s="72">
        <v>4.2069999999999999</v>
      </c>
      <c r="BV2576" s="12">
        <v>5732.8689999999997</v>
      </c>
      <c r="BW2576" s="72">
        <v>100</v>
      </c>
      <c r="BX2576" s="72">
        <v>2.3929999999999998</v>
      </c>
      <c r="BY2576" s="13"/>
      <c r="BZ2576" s="13"/>
    </row>
    <row r="2577" spans="1:78" ht="12.75" customHeight="1">
      <c r="A2577" s="122" t="s">
        <v>65</v>
      </c>
      <c r="B2577" s="71" t="s">
        <v>80</v>
      </c>
      <c r="C2577" s="71" t="s">
        <v>25</v>
      </c>
      <c r="D2577" s="34">
        <v>42614</v>
      </c>
      <c r="E2577" s="12">
        <v>2126.13</v>
      </c>
      <c r="F2577" s="72">
        <v>35.637999999999998</v>
      </c>
      <c r="G2577" s="72">
        <v>3.3380000000000001</v>
      </c>
      <c r="H2577" s="12">
        <v>199.23699999999999</v>
      </c>
      <c r="I2577" s="72">
        <v>3.34</v>
      </c>
      <c r="J2577" s="72">
        <v>21.805</v>
      </c>
      <c r="K2577" s="12">
        <v>120.262</v>
      </c>
      <c r="L2577" s="72">
        <v>2.016</v>
      </c>
      <c r="M2577" s="72">
        <v>29.998999999999999</v>
      </c>
      <c r="N2577" s="12">
        <v>319.49900000000002</v>
      </c>
      <c r="O2577" s="72">
        <v>5.3550000000000004</v>
      </c>
      <c r="P2577" s="72">
        <v>17.14</v>
      </c>
      <c r="Q2577" s="12">
        <v>24.404</v>
      </c>
      <c r="R2577" s="72">
        <v>0.40899999999999997</v>
      </c>
      <c r="S2577" s="72">
        <v>49.56</v>
      </c>
      <c r="T2577" s="12">
        <v>343.90300000000002</v>
      </c>
      <c r="U2577" s="72">
        <v>5.7649999999999997</v>
      </c>
      <c r="V2577" s="72">
        <v>15.254</v>
      </c>
      <c r="W2577" s="12">
        <v>1107.0740000000001</v>
      </c>
      <c r="X2577" s="72">
        <v>18.556999999999999</v>
      </c>
      <c r="Y2577" s="72">
        <v>6.5</v>
      </c>
      <c r="Z2577" s="12">
        <v>1450.9770000000001</v>
      </c>
      <c r="AA2577" s="72">
        <v>24.321000000000002</v>
      </c>
      <c r="AB2577" s="72">
        <v>4.8780000000000001</v>
      </c>
      <c r="AC2577" s="12">
        <v>3577.107</v>
      </c>
      <c r="AD2577" s="72">
        <v>59.96</v>
      </c>
      <c r="AE2577" s="72">
        <v>3.0529999999999999</v>
      </c>
      <c r="AF2577" s="12">
        <v>1.0089999999999999</v>
      </c>
      <c r="AG2577" s="72">
        <v>1.7000000000000001E-2</v>
      </c>
      <c r="AH2577" s="72">
        <v>119.613</v>
      </c>
      <c r="AI2577" s="12">
        <v>185.584</v>
      </c>
      <c r="AJ2577" s="72">
        <v>3.1110000000000002</v>
      </c>
      <c r="AK2577" s="72">
        <v>13.506</v>
      </c>
      <c r="AL2577" s="12">
        <v>186.59299999999999</v>
      </c>
      <c r="AM2577" s="72">
        <v>3.1280000000000001</v>
      </c>
      <c r="AN2577" s="72">
        <v>13.513999999999999</v>
      </c>
      <c r="AO2577" s="12">
        <v>3763.7</v>
      </c>
      <c r="AP2577" s="72">
        <v>63.088000000000001</v>
      </c>
      <c r="AQ2577" s="72">
        <v>2.7829999999999999</v>
      </c>
      <c r="AR2577" s="12">
        <v>26.984000000000002</v>
      </c>
      <c r="AS2577" s="72">
        <v>0.45200000000000001</v>
      </c>
      <c r="AT2577" s="72">
        <v>48.640999999999998</v>
      </c>
      <c r="AU2577" s="12">
        <v>21.353999999999999</v>
      </c>
      <c r="AV2577" s="72">
        <v>0.35799999999999998</v>
      </c>
      <c r="AW2577" s="72">
        <v>61.795999999999999</v>
      </c>
      <c r="AX2577" s="12">
        <v>219.404</v>
      </c>
      <c r="AY2577" s="72">
        <v>3.6779999999999999</v>
      </c>
      <c r="AZ2577" s="72">
        <v>18.724</v>
      </c>
      <c r="BA2577" s="12">
        <v>240.75899999999999</v>
      </c>
      <c r="BB2577" s="72">
        <v>4.0359999999999996</v>
      </c>
      <c r="BC2577" s="72">
        <v>16.893999999999998</v>
      </c>
      <c r="BD2577" s="12">
        <v>165.624</v>
      </c>
      <c r="BE2577" s="72">
        <v>2.7759999999999998</v>
      </c>
      <c r="BF2577" s="72">
        <v>20.956</v>
      </c>
      <c r="BG2577" s="12">
        <v>406.38299999999998</v>
      </c>
      <c r="BH2577" s="72">
        <v>6.8120000000000003</v>
      </c>
      <c r="BI2577" s="72">
        <v>11.977</v>
      </c>
      <c r="BJ2577" s="12">
        <v>1060.269</v>
      </c>
      <c r="BK2577" s="72">
        <v>17.771999999999998</v>
      </c>
      <c r="BL2577" s="72">
        <v>5.968</v>
      </c>
      <c r="BM2577" s="12">
        <v>708.495</v>
      </c>
      <c r="BN2577" s="72">
        <v>11.875999999999999</v>
      </c>
      <c r="BO2577" s="72">
        <v>7.8070000000000004</v>
      </c>
      <c r="BP2577" s="12">
        <v>1768.7629999999999</v>
      </c>
      <c r="BQ2577" s="72">
        <v>29.648</v>
      </c>
      <c r="BR2577" s="72">
        <v>3.5350000000000001</v>
      </c>
      <c r="BS2577" s="12">
        <v>2202.13</v>
      </c>
      <c r="BT2577" s="72">
        <v>36.911999999999999</v>
      </c>
      <c r="BU2577" s="72">
        <v>2.6320000000000001</v>
      </c>
      <c r="BV2577" s="12">
        <v>5965.8289999999997</v>
      </c>
      <c r="BW2577" s="72">
        <v>100</v>
      </c>
      <c r="BX2577" s="72">
        <v>2.113</v>
      </c>
      <c r="BY2577" s="13"/>
      <c r="BZ2577" s="13"/>
    </row>
    <row r="2578" spans="1:78" ht="12.75" customHeight="1">
      <c r="A2578" s="122" t="s">
        <v>65</v>
      </c>
      <c r="B2578" s="71" t="s">
        <v>80</v>
      </c>
      <c r="C2578" s="71" t="s">
        <v>25</v>
      </c>
      <c r="D2578" s="34">
        <v>42705</v>
      </c>
      <c r="E2578" s="12">
        <v>2275.5230000000001</v>
      </c>
      <c r="F2578" s="72">
        <v>37.902999999999999</v>
      </c>
      <c r="G2578" s="72">
        <v>2.7440000000000002</v>
      </c>
      <c r="H2578" s="12">
        <v>189.22900000000001</v>
      </c>
      <c r="I2578" s="72">
        <v>3.1520000000000001</v>
      </c>
      <c r="J2578" s="72">
        <v>24.393999999999998</v>
      </c>
      <c r="K2578" s="12">
        <v>223.25399999999999</v>
      </c>
      <c r="L2578" s="72">
        <v>3.7189999999999999</v>
      </c>
      <c r="M2578" s="72">
        <v>27.477</v>
      </c>
      <c r="N2578" s="12">
        <v>412.483</v>
      </c>
      <c r="O2578" s="72">
        <v>6.8710000000000004</v>
      </c>
      <c r="P2578" s="72">
        <v>13.802</v>
      </c>
      <c r="Q2578" s="12">
        <v>31.664999999999999</v>
      </c>
      <c r="R2578" s="72">
        <v>0.52700000000000002</v>
      </c>
      <c r="S2578" s="72">
        <v>55.439</v>
      </c>
      <c r="T2578" s="12">
        <v>444.14800000000002</v>
      </c>
      <c r="U2578" s="72">
        <v>7.3979999999999997</v>
      </c>
      <c r="V2578" s="72">
        <v>14.398999999999999</v>
      </c>
      <c r="W2578" s="12">
        <v>1014.795</v>
      </c>
      <c r="X2578" s="72">
        <v>16.902999999999999</v>
      </c>
      <c r="Y2578" s="72">
        <v>4.9820000000000002</v>
      </c>
      <c r="Z2578" s="12">
        <v>1458.943</v>
      </c>
      <c r="AA2578" s="72">
        <v>24.300999999999998</v>
      </c>
      <c r="AB2578" s="72">
        <v>4.4989999999999997</v>
      </c>
      <c r="AC2578" s="12">
        <v>3734.4659999999999</v>
      </c>
      <c r="AD2578" s="72">
        <v>62.204000000000001</v>
      </c>
      <c r="AE2578" s="72">
        <v>1.9530000000000001</v>
      </c>
      <c r="AF2578" s="12">
        <v>12.443</v>
      </c>
      <c r="AG2578" s="72">
        <v>0.20699999999999999</v>
      </c>
      <c r="AH2578" s="72">
        <v>70.897999999999996</v>
      </c>
      <c r="AI2578" s="12">
        <v>150.81800000000001</v>
      </c>
      <c r="AJ2578" s="72">
        <v>2.512</v>
      </c>
      <c r="AK2578" s="72">
        <v>14.278</v>
      </c>
      <c r="AL2578" s="12">
        <v>163.261</v>
      </c>
      <c r="AM2578" s="72">
        <v>2.7189999999999999</v>
      </c>
      <c r="AN2578" s="72">
        <v>12.053000000000001</v>
      </c>
      <c r="AO2578" s="12">
        <v>3897.7269999999999</v>
      </c>
      <c r="AP2578" s="72">
        <v>64.923000000000002</v>
      </c>
      <c r="AQ2578" s="72">
        <v>1.986</v>
      </c>
      <c r="AR2578" s="12">
        <v>12.553000000000001</v>
      </c>
      <c r="AS2578" s="72">
        <v>0.20899999999999999</v>
      </c>
      <c r="AT2578" s="72">
        <v>62.984999999999999</v>
      </c>
      <c r="AU2578" s="12">
        <v>6.0229999999999997</v>
      </c>
      <c r="AV2578" s="72">
        <v>0.1</v>
      </c>
      <c r="AW2578" s="72">
        <v>101.923</v>
      </c>
      <c r="AX2578" s="12">
        <v>205.23099999999999</v>
      </c>
      <c r="AY2578" s="72">
        <v>3.4180000000000001</v>
      </c>
      <c r="AZ2578" s="72">
        <v>30.780999999999999</v>
      </c>
      <c r="BA2578" s="12">
        <v>211.25399999999999</v>
      </c>
      <c r="BB2578" s="72">
        <v>3.5190000000000001</v>
      </c>
      <c r="BC2578" s="72">
        <v>30.422999999999998</v>
      </c>
      <c r="BD2578" s="12">
        <v>154.761</v>
      </c>
      <c r="BE2578" s="72">
        <v>2.5779999999999998</v>
      </c>
      <c r="BF2578" s="72">
        <v>27.960999999999999</v>
      </c>
      <c r="BG2578" s="12">
        <v>366.01499999999999</v>
      </c>
      <c r="BH2578" s="72">
        <v>6.0970000000000004</v>
      </c>
      <c r="BI2578" s="72">
        <v>20.100000000000001</v>
      </c>
      <c r="BJ2578" s="12">
        <v>798.21799999999996</v>
      </c>
      <c r="BK2578" s="72">
        <v>13.295999999999999</v>
      </c>
      <c r="BL2578" s="72">
        <v>11.44</v>
      </c>
      <c r="BM2578" s="12">
        <v>929.08500000000004</v>
      </c>
      <c r="BN2578" s="72">
        <v>15.475</v>
      </c>
      <c r="BO2578" s="72">
        <v>7.6740000000000004</v>
      </c>
      <c r="BP2578" s="12">
        <v>1727.3030000000001</v>
      </c>
      <c r="BQ2578" s="72">
        <v>28.771000000000001</v>
      </c>
      <c r="BR2578" s="72">
        <v>5.3150000000000004</v>
      </c>
      <c r="BS2578" s="12">
        <v>2105.8710000000001</v>
      </c>
      <c r="BT2578" s="72">
        <v>35.076999999999998</v>
      </c>
      <c r="BU2578" s="72">
        <v>4.6449999999999996</v>
      </c>
      <c r="BV2578" s="12">
        <v>6003.5990000000002</v>
      </c>
      <c r="BW2578" s="72">
        <v>100</v>
      </c>
      <c r="BX2578" s="72">
        <v>2.0920000000000001</v>
      </c>
      <c r="BY2578" s="13"/>
      <c r="BZ2578" s="13"/>
    </row>
    <row r="2579" spans="1:78" ht="12.75" customHeight="1">
      <c r="A2579" s="122" t="s">
        <v>65</v>
      </c>
      <c r="B2579" s="71" t="s">
        <v>80</v>
      </c>
      <c r="C2579" s="71" t="s">
        <v>25</v>
      </c>
      <c r="D2579" s="34">
        <v>42795</v>
      </c>
      <c r="E2579" s="12">
        <v>2021.098</v>
      </c>
      <c r="F2579" s="72">
        <v>34.225000000000001</v>
      </c>
      <c r="G2579" s="72">
        <v>3.056</v>
      </c>
      <c r="H2579" s="12">
        <v>319.77699999999999</v>
      </c>
      <c r="I2579" s="72">
        <v>5.415</v>
      </c>
      <c r="J2579" s="72">
        <v>17.498000000000001</v>
      </c>
      <c r="K2579" s="12">
        <v>151.13</v>
      </c>
      <c r="L2579" s="72">
        <v>2.5590000000000002</v>
      </c>
      <c r="M2579" s="72">
        <v>23.08</v>
      </c>
      <c r="N2579" s="12">
        <v>470.90699999999998</v>
      </c>
      <c r="O2579" s="72">
        <v>7.9740000000000002</v>
      </c>
      <c r="P2579" s="72">
        <v>12.394</v>
      </c>
      <c r="Q2579" s="12">
        <v>15.837999999999999</v>
      </c>
      <c r="R2579" s="72">
        <v>0.26800000000000002</v>
      </c>
      <c r="S2579" s="72">
        <v>63.883000000000003</v>
      </c>
      <c r="T2579" s="12">
        <v>486.745</v>
      </c>
      <c r="U2579" s="72">
        <v>8.2430000000000003</v>
      </c>
      <c r="V2579" s="72">
        <v>11.765000000000001</v>
      </c>
      <c r="W2579" s="12">
        <v>1092.8340000000001</v>
      </c>
      <c r="X2579" s="72">
        <v>18.506</v>
      </c>
      <c r="Y2579" s="72">
        <v>6.9669999999999996</v>
      </c>
      <c r="Z2579" s="12">
        <v>1579.579</v>
      </c>
      <c r="AA2579" s="72">
        <v>26.748999999999999</v>
      </c>
      <c r="AB2579" s="72">
        <v>4.8330000000000002</v>
      </c>
      <c r="AC2579" s="12">
        <v>3600.6770000000001</v>
      </c>
      <c r="AD2579" s="72">
        <v>60.973999999999997</v>
      </c>
      <c r="AE2579" s="72">
        <v>2.2930000000000001</v>
      </c>
      <c r="AF2579" s="12">
        <v>15.879</v>
      </c>
      <c r="AG2579" s="72">
        <v>0.26900000000000002</v>
      </c>
      <c r="AH2579" s="72">
        <v>76.334999999999994</v>
      </c>
      <c r="AI2579" s="12">
        <v>230.88900000000001</v>
      </c>
      <c r="AJ2579" s="72">
        <v>3.91</v>
      </c>
      <c r="AK2579" s="72">
        <v>8.0850000000000009</v>
      </c>
      <c r="AL2579" s="12">
        <v>246.767</v>
      </c>
      <c r="AM2579" s="72">
        <v>4.1790000000000003</v>
      </c>
      <c r="AN2579" s="72">
        <v>8.4990000000000006</v>
      </c>
      <c r="AO2579" s="12">
        <v>3847.444</v>
      </c>
      <c r="AP2579" s="72">
        <v>65.153000000000006</v>
      </c>
      <c r="AQ2579" s="72">
        <v>2.0880000000000001</v>
      </c>
      <c r="AR2579" s="12">
        <v>39.863</v>
      </c>
      <c r="AS2579" s="72">
        <v>0.67500000000000004</v>
      </c>
      <c r="AT2579" s="72">
        <v>45.118000000000002</v>
      </c>
      <c r="AU2579" s="12">
        <v>0</v>
      </c>
      <c r="AV2579" s="72">
        <v>0</v>
      </c>
      <c r="AW2579" s="72">
        <v>0</v>
      </c>
      <c r="AX2579" s="12">
        <v>279.17399999999998</v>
      </c>
      <c r="AY2579" s="72">
        <v>4.7279999999999998</v>
      </c>
      <c r="AZ2579" s="72">
        <v>15.016</v>
      </c>
      <c r="BA2579" s="12">
        <v>279.17399999999998</v>
      </c>
      <c r="BB2579" s="72">
        <v>4.7279999999999998</v>
      </c>
      <c r="BC2579" s="72">
        <v>15.016</v>
      </c>
      <c r="BD2579" s="12">
        <v>85.543000000000006</v>
      </c>
      <c r="BE2579" s="72">
        <v>1.4490000000000001</v>
      </c>
      <c r="BF2579" s="72">
        <v>29.073</v>
      </c>
      <c r="BG2579" s="12">
        <v>364.71699999999998</v>
      </c>
      <c r="BH2579" s="72">
        <v>6.1760000000000002</v>
      </c>
      <c r="BI2579" s="72">
        <v>14.569000000000001</v>
      </c>
      <c r="BJ2579" s="12">
        <v>917.65599999999995</v>
      </c>
      <c r="BK2579" s="72">
        <v>15.54</v>
      </c>
      <c r="BL2579" s="72">
        <v>7.5940000000000003</v>
      </c>
      <c r="BM2579" s="12">
        <v>735.56799999999998</v>
      </c>
      <c r="BN2579" s="72">
        <v>12.456</v>
      </c>
      <c r="BO2579" s="72">
        <v>8.3940000000000001</v>
      </c>
      <c r="BP2579" s="12">
        <v>1653.2239999999999</v>
      </c>
      <c r="BQ2579" s="72">
        <v>27.995999999999999</v>
      </c>
      <c r="BR2579" s="72">
        <v>4.3440000000000003</v>
      </c>
      <c r="BS2579" s="12">
        <v>2057.8029999999999</v>
      </c>
      <c r="BT2579" s="72">
        <v>34.847000000000001</v>
      </c>
      <c r="BU2579" s="72">
        <v>3.3919999999999999</v>
      </c>
      <c r="BV2579" s="12">
        <v>5905.2479999999996</v>
      </c>
      <c r="BW2579" s="72">
        <v>100</v>
      </c>
      <c r="BX2579" s="72">
        <v>1.5940000000000001</v>
      </c>
      <c r="BY2579" s="13"/>
      <c r="BZ2579" s="13"/>
    </row>
    <row r="2580" spans="1:78" ht="12.75" customHeight="1">
      <c r="A2580" s="122" t="s">
        <v>65</v>
      </c>
      <c r="B2580" s="71" t="s">
        <v>80</v>
      </c>
      <c r="C2580" s="71" t="s">
        <v>25</v>
      </c>
      <c r="D2580" s="34">
        <v>42887</v>
      </c>
      <c r="E2580" s="12">
        <v>2162.8009999999999</v>
      </c>
      <c r="F2580" s="72">
        <v>35.993000000000002</v>
      </c>
      <c r="G2580" s="72">
        <v>3.347</v>
      </c>
      <c r="H2580" s="12">
        <v>259.73399999999998</v>
      </c>
      <c r="I2580" s="72">
        <v>4.3220000000000001</v>
      </c>
      <c r="J2580" s="72">
        <v>21.745000000000001</v>
      </c>
      <c r="K2580" s="12">
        <v>231.845</v>
      </c>
      <c r="L2580" s="72">
        <v>3.8580000000000001</v>
      </c>
      <c r="M2580" s="72">
        <v>21.673999999999999</v>
      </c>
      <c r="N2580" s="12">
        <v>491.57900000000001</v>
      </c>
      <c r="O2580" s="72">
        <v>8.1809999999999992</v>
      </c>
      <c r="P2580" s="72">
        <v>11.542999999999999</v>
      </c>
      <c r="Q2580" s="12">
        <v>21.533999999999999</v>
      </c>
      <c r="R2580" s="72">
        <v>0.35799999999999998</v>
      </c>
      <c r="S2580" s="72">
        <v>54.936999999999998</v>
      </c>
      <c r="T2580" s="12">
        <v>513.11400000000003</v>
      </c>
      <c r="U2580" s="72">
        <v>8.5389999999999997</v>
      </c>
      <c r="V2580" s="72">
        <v>11.573</v>
      </c>
      <c r="W2580" s="12">
        <v>1019.205</v>
      </c>
      <c r="X2580" s="72">
        <v>16.960999999999999</v>
      </c>
      <c r="Y2580" s="72">
        <v>6.5270000000000001</v>
      </c>
      <c r="Z2580" s="12">
        <v>1532.319</v>
      </c>
      <c r="AA2580" s="72">
        <v>25.501000000000001</v>
      </c>
      <c r="AB2580" s="72">
        <v>3.3029999999999999</v>
      </c>
      <c r="AC2580" s="12">
        <v>3695.12</v>
      </c>
      <c r="AD2580" s="72">
        <v>61.494</v>
      </c>
      <c r="AE2580" s="72">
        <v>2.653</v>
      </c>
      <c r="AF2580" s="12">
        <v>3.1320000000000001</v>
      </c>
      <c r="AG2580" s="72">
        <v>5.1999999999999998E-2</v>
      </c>
      <c r="AH2580" s="72">
        <v>98.081000000000003</v>
      </c>
      <c r="AI2580" s="12">
        <v>181.39400000000001</v>
      </c>
      <c r="AJ2580" s="72">
        <v>3.0190000000000001</v>
      </c>
      <c r="AK2580" s="72">
        <v>9.9469999999999992</v>
      </c>
      <c r="AL2580" s="12">
        <v>184.52600000000001</v>
      </c>
      <c r="AM2580" s="72">
        <v>3.0710000000000002</v>
      </c>
      <c r="AN2580" s="72">
        <v>9.9529999999999994</v>
      </c>
      <c r="AO2580" s="12">
        <v>3879.6460000000002</v>
      </c>
      <c r="AP2580" s="72">
        <v>64.564999999999998</v>
      </c>
      <c r="AQ2580" s="72">
        <v>2.5270000000000001</v>
      </c>
      <c r="AR2580" s="12">
        <v>36.921999999999997</v>
      </c>
      <c r="AS2580" s="72">
        <v>0.61399999999999999</v>
      </c>
      <c r="AT2580" s="72">
        <v>52.466000000000001</v>
      </c>
      <c r="AU2580" s="12">
        <v>4.4480000000000004</v>
      </c>
      <c r="AV2580" s="72">
        <v>7.3999999999999996E-2</v>
      </c>
      <c r="AW2580" s="72">
        <v>102.425</v>
      </c>
      <c r="AX2580" s="12">
        <v>205.327</v>
      </c>
      <c r="AY2580" s="72">
        <v>3.4169999999999998</v>
      </c>
      <c r="AZ2580" s="72">
        <v>15.955</v>
      </c>
      <c r="BA2580" s="12">
        <v>209.77500000000001</v>
      </c>
      <c r="BB2580" s="72">
        <v>3.4910000000000001</v>
      </c>
      <c r="BC2580" s="72">
        <v>15.587999999999999</v>
      </c>
      <c r="BD2580" s="12">
        <v>75.932000000000002</v>
      </c>
      <c r="BE2580" s="72">
        <v>1.264</v>
      </c>
      <c r="BF2580" s="72">
        <v>27.143000000000001</v>
      </c>
      <c r="BG2580" s="12">
        <v>285.70699999999999</v>
      </c>
      <c r="BH2580" s="72">
        <v>4.7549999999999999</v>
      </c>
      <c r="BI2580" s="72">
        <v>12.715</v>
      </c>
      <c r="BJ2580" s="12">
        <v>954.71400000000006</v>
      </c>
      <c r="BK2580" s="72">
        <v>15.888</v>
      </c>
      <c r="BL2580" s="72">
        <v>7.8159999999999998</v>
      </c>
      <c r="BM2580" s="12">
        <v>851.95399999999995</v>
      </c>
      <c r="BN2580" s="72">
        <v>14.178000000000001</v>
      </c>
      <c r="BO2580" s="72">
        <v>7.4880000000000004</v>
      </c>
      <c r="BP2580" s="12">
        <v>1806.6690000000001</v>
      </c>
      <c r="BQ2580" s="72">
        <v>30.065999999999999</v>
      </c>
      <c r="BR2580" s="72">
        <v>3.036</v>
      </c>
      <c r="BS2580" s="12">
        <v>2129.2979999999998</v>
      </c>
      <c r="BT2580" s="72">
        <v>35.435000000000002</v>
      </c>
      <c r="BU2580" s="72">
        <v>2.8639999999999999</v>
      </c>
      <c r="BV2580" s="12">
        <v>6008.9430000000002</v>
      </c>
      <c r="BW2580" s="72">
        <v>100</v>
      </c>
      <c r="BX2580" s="72">
        <v>2.056</v>
      </c>
      <c r="BY2580" s="13"/>
      <c r="BZ2580" s="13"/>
    </row>
    <row r="2581" spans="1:78" ht="12.75" customHeight="1">
      <c r="A2581" s="122" t="s">
        <v>65</v>
      </c>
      <c r="B2581" s="71" t="s">
        <v>80</v>
      </c>
      <c r="C2581" s="71" t="s">
        <v>25</v>
      </c>
      <c r="D2581" s="34">
        <v>43344</v>
      </c>
      <c r="E2581" s="12">
        <v>2206.6880000000001</v>
      </c>
      <c r="F2581" s="72">
        <v>35.575000000000003</v>
      </c>
      <c r="G2581" s="72">
        <v>3.04</v>
      </c>
      <c r="H2581" s="12">
        <v>261.65100000000001</v>
      </c>
      <c r="I2581" s="72">
        <v>4.218</v>
      </c>
      <c r="J2581" s="72">
        <v>20.920999999999999</v>
      </c>
      <c r="K2581" s="12">
        <v>159.07300000000001</v>
      </c>
      <c r="L2581" s="72">
        <v>2.5640000000000001</v>
      </c>
      <c r="M2581" s="72">
        <v>20.626000000000001</v>
      </c>
      <c r="N2581" s="12">
        <v>420.72399999999999</v>
      </c>
      <c r="O2581" s="72">
        <v>6.7830000000000004</v>
      </c>
      <c r="P2581" s="72">
        <v>14.863</v>
      </c>
      <c r="Q2581" s="12">
        <v>12.335000000000001</v>
      </c>
      <c r="R2581" s="72">
        <v>0.19900000000000001</v>
      </c>
      <c r="S2581" s="72">
        <v>101.438</v>
      </c>
      <c r="T2581" s="12">
        <v>433.05900000000003</v>
      </c>
      <c r="U2581" s="72">
        <v>6.9820000000000002</v>
      </c>
      <c r="V2581" s="72">
        <v>16.018999999999998</v>
      </c>
      <c r="W2581" s="12">
        <v>1153.415</v>
      </c>
      <c r="X2581" s="72">
        <v>18.594999999999999</v>
      </c>
      <c r="Y2581" s="72">
        <v>5.782</v>
      </c>
      <c r="Z2581" s="12">
        <v>1586.4739999999999</v>
      </c>
      <c r="AA2581" s="72">
        <v>25.576000000000001</v>
      </c>
      <c r="AB2581" s="72">
        <v>4.1399999999999997</v>
      </c>
      <c r="AC2581" s="12">
        <v>3793.163</v>
      </c>
      <c r="AD2581" s="72">
        <v>61.151000000000003</v>
      </c>
      <c r="AE2581" s="72">
        <v>2.4119999999999999</v>
      </c>
      <c r="AF2581" s="12">
        <v>0</v>
      </c>
      <c r="AG2581" s="72">
        <v>0</v>
      </c>
      <c r="AH2581" s="72">
        <v>0</v>
      </c>
      <c r="AI2581" s="12">
        <v>184.32499999999999</v>
      </c>
      <c r="AJ2581" s="72">
        <v>2.972</v>
      </c>
      <c r="AK2581" s="72">
        <v>9.9179999999999993</v>
      </c>
      <c r="AL2581" s="12">
        <v>184.32499999999999</v>
      </c>
      <c r="AM2581" s="72">
        <v>2.972</v>
      </c>
      <c r="AN2581" s="72">
        <v>9.9179999999999993</v>
      </c>
      <c r="AO2581" s="12">
        <v>3977.4870000000001</v>
      </c>
      <c r="AP2581" s="72">
        <v>64.123000000000005</v>
      </c>
      <c r="AQ2581" s="72">
        <v>2.3250000000000002</v>
      </c>
      <c r="AR2581" s="12">
        <v>15.595000000000001</v>
      </c>
      <c r="AS2581" s="72">
        <v>0.251</v>
      </c>
      <c r="AT2581" s="72">
        <v>76.902000000000001</v>
      </c>
      <c r="AU2581" s="12">
        <v>45.841000000000001</v>
      </c>
      <c r="AV2581" s="72">
        <v>0.73899999999999999</v>
      </c>
      <c r="AW2581" s="72">
        <v>68.248999999999995</v>
      </c>
      <c r="AX2581" s="12">
        <v>202.751</v>
      </c>
      <c r="AY2581" s="72">
        <v>3.2690000000000001</v>
      </c>
      <c r="AZ2581" s="72">
        <v>18.789000000000001</v>
      </c>
      <c r="BA2581" s="12">
        <v>248.59200000000001</v>
      </c>
      <c r="BB2581" s="72">
        <v>4.008</v>
      </c>
      <c r="BC2581" s="72">
        <v>19.045999999999999</v>
      </c>
      <c r="BD2581" s="12">
        <v>107.70699999999999</v>
      </c>
      <c r="BE2581" s="72">
        <v>1.736</v>
      </c>
      <c r="BF2581" s="72">
        <v>19.75</v>
      </c>
      <c r="BG2581" s="12">
        <v>356.29899999999998</v>
      </c>
      <c r="BH2581" s="72">
        <v>5.7439999999999998</v>
      </c>
      <c r="BI2581" s="72">
        <v>16.27</v>
      </c>
      <c r="BJ2581" s="12">
        <v>972.81899999999996</v>
      </c>
      <c r="BK2581" s="72">
        <v>15.683</v>
      </c>
      <c r="BL2581" s="72">
        <v>6.202</v>
      </c>
      <c r="BM2581" s="12">
        <v>880.74800000000005</v>
      </c>
      <c r="BN2581" s="72">
        <v>14.199</v>
      </c>
      <c r="BO2581" s="72">
        <v>7.1920000000000002</v>
      </c>
      <c r="BP2581" s="12">
        <v>1853.567</v>
      </c>
      <c r="BQ2581" s="72">
        <v>29.882000000000001</v>
      </c>
      <c r="BR2581" s="72">
        <v>3.617</v>
      </c>
      <c r="BS2581" s="12">
        <v>2225.4609999999998</v>
      </c>
      <c r="BT2581" s="72">
        <v>35.877000000000002</v>
      </c>
      <c r="BU2581" s="72">
        <v>3.5110000000000001</v>
      </c>
      <c r="BV2581" s="12">
        <v>6202.9489999999996</v>
      </c>
      <c r="BW2581" s="72">
        <v>100</v>
      </c>
      <c r="BX2581" s="72">
        <v>1.716</v>
      </c>
      <c r="BY2581" s="13"/>
      <c r="BZ2581" s="13"/>
    </row>
    <row r="2582" spans="1:78" ht="12.75" customHeight="1">
      <c r="A2582" s="122" t="s">
        <v>65</v>
      </c>
      <c r="B2582" s="71" t="s">
        <v>80</v>
      </c>
      <c r="C2582" s="71" t="s">
        <v>25</v>
      </c>
      <c r="D2582" s="34">
        <v>43435</v>
      </c>
      <c r="E2582" s="12">
        <v>2207.326</v>
      </c>
      <c r="F2582" s="72">
        <v>35.841000000000001</v>
      </c>
      <c r="G2582" s="72">
        <v>2.33</v>
      </c>
      <c r="H2582" s="12">
        <v>228.74199999999999</v>
      </c>
      <c r="I2582" s="72">
        <v>3.714</v>
      </c>
      <c r="J2582" s="72">
        <v>25.786999999999999</v>
      </c>
      <c r="K2582" s="12">
        <v>215.3</v>
      </c>
      <c r="L2582" s="72">
        <v>3.496</v>
      </c>
      <c r="M2582" s="72">
        <v>20.532</v>
      </c>
      <c r="N2582" s="12">
        <v>444.04199999999997</v>
      </c>
      <c r="O2582" s="72">
        <v>7.21</v>
      </c>
      <c r="P2582" s="72">
        <v>14.768000000000001</v>
      </c>
      <c r="Q2582" s="12">
        <v>16.001999999999999</v>
      </c>
      <c r="R2582" s="72">
        <v>0.26</v>
      </c>
      <c r="S2582" s="72">
        <v>73.728999999999999</v>
      </c>
      <c r="T2582" s="12">
        <v>460.04300000000001</v>
      </c>
      <c r="U2582" s="72">
        <v>7.47</v>
      </c>
      <c r="V2582" s="72">
        <v>14.254</v>
      </c>
      <c r="W2582" s="12">
        <v>1204.6780000000001</v>
      </c>
      <c r="X2582" s="72">
        <v>19.561</v>
      </c>
      <c r="Y2582" s="72">
        <v>5.5060000000000002</v>
      </c>
      <c r="Z2582" s="12">
        <v>1664.721</v>
      </c>
      <c r="AA2582" s="72">
        <v>27.030999999999999</v>
      </c>
      <c r="AB2582" s="72">
        <v>3.851</v>
      </c>
      <c r="AC2582" s="12">
        <v>3872.047</v>
      </c>
      <c r="AD2582" s="72">
        <v>62.872</v>
      </c>
      <c r="AE2582" s="72">
        <v>1.75</v>
      </c>
      <c r="AF2582" s="12">
        <v>6.7240000000000002</v>
      </c>
      <c r="AG2582" s="72">
        <v>0.109</v>
      </c>
      <c r="AH2582" s="72">
        <v>106.184</v>
      </c>
      <c r="AI2582" s="12">
        <v>137.39599999999999</v>
      </c>
      <c r="AJ2582" s="72">
        <v>2.2309999999999999</v>
      </c>
      <c r="AK2582" s="72">
        <v>10.782999999999999</v>
      </c>
      <c r="AL2582" s="12">
        <v>144.12</v>
      </c>
      <c r="AM2582" s="72">
        <v>2.34</v>
      </c>
      <c r="AN2582" s="72">
        <v>10.098000000000001</v>
      </c>
      <c r="AO2582" s="12">
        <v>4016.1669999999999</v>
      </c>
      <c r="AP2582" s="72">
        <v>65.212000000000003</v>
      </c>
      <c r="AQ2582" s="72">
        <v>1.79</v>
      </c>
      <c r="AR2582" s="12">
        <v>19.425999999999998</v>
      </c>
      <c r="AS2582" s="72">
        <v>0.315</v>
      </c>
      <c r="AT2582" s="72">
        <v>55.85</v>
      </c>
      <c r="AU2582" s="12">
        <v>23.276</v>
      </c>
      <c r="AV2582" s="72">
        <v>0.378</v>
      </c>
      <c r="AW2582" s="72">
        <v>92.361000000000004</v>
      </c>
      <c r="AX2582" s="12">
        <v>182.88499999999999</v>
      </c>
      <c r="AY2582" s="72">
        <v>2.97</v>
      </c>
      <c r="AZ2582" s="72">
        <v>22.849</v>
      </c>
      <c r="BA2582" s="12">
        <v>206.161</v>
      </c>
      <c r="BB2582" s="72">
        <v>3.3479999999999999</v>
      </c>
      <c r="BC2582" s="72">
        <v>21.911000000000001</v>
      </c>
      <c r="BD2582" s="12">
        <v>75.695999999999998</v>
      </c>
      <c r="BE2582" s="72">
        <v>1.2290000000000001</v>
      </c>
      <c r="BF2582" s="72">
        <v>36.142000000000003</v>
      </c>
      <c r="BG2582" s="12">
        <v>281.85599999999999</v>
      </c>
      <c r="BH2582" s="72">
        <v>4.577</v>
      </c>
      <c r="BI2582" s="72">
        <v>16.045000000000002</v>
      </c>
      <c r="BJ2582" s="12">
        <v>884.68399999999997</v>
      </c>
      <c r="BK2582" s="72">
        <v>14.365</v>
      </c>
      <c r="BL2582" s="72">
        <v>8.4969999999999999</v>
      </c>
      <c r="BM2582" s="12">
        <v>956.495</v>
      </c>
      <c r="BN2582" s="72">
        <v>15.531000000000001</v>
      </c>
      <c r="BO2582" s="72">
        <v>6.1680000000000001</v>
      </c>
      <c r="BP2582" s="12">
        <v>1841.1780000000001</v>
      </c>
      <c r="BQ2582" s="72">
        <v>29.896000000000001</v>
      </c>
      <c r="BR2582" s="72">
        <v>3.9769999999999999</v>
      </c>
      <c r="BS2582" s="12">
        <v>2142.4609999999998</v>
      </c>
      <c r="BT2582" s="72">
        <v>34.787999999999997</v>
      </c>
      <c r="BU2582" s="72">
        <v>3.286</v>
      </c>
      <c r="BV2582" s="12">
        <v>6158.6270000000004</v>
      </c>
      <c r="BW2582" s="72">
        <v>100</v>
      </c>
      <c r="BX2582" s="72">
        <v>1.639</v>
      </c>
      <c r="BY2582" s="13"/>
      <c r="BZ2582" s="13"/>
    </row>
    <row r="2583" spans="1:78" ht="12.75" customHeight="1">
      <c r="A2583" s="122" t="s">
        <v>65</v>
      </c>
      <c r="B2583" s="71" t="s">
        <v>80</v>
      </c>
      <c r="C2583" s="71" t="s">
        <v>25</v>
      </c>
      <c r="D2583" s="34">
        <v>43525</v>
      </c>
      <c r="E2583" s="12">
        <v>2281.0949999999998</v>
      </c>
      <c r="F2583" s="72">
        <v>37.640999999999998</v>
      </c>
      <c r="G2583" s="72">
        <v>3.2050000000000001</v>
      </c>
      <c r="H2583" s="12">
        <v>154.886</v>
      </c>
      <c r="I2583" s="72">
        <v>2.556</v>
      </c>
      <c r="J2583" s="72">
        <v>20.835000000000001</v>
      </c>
      <c r="K2583" s="12">
        <v>140.405</v>
      </c>
      <c r="L2583" s="72">
        <v>2.3170000000000002</v>
      </c>
      <c r="M2583" s="72">
        <v>23.792000000000002</v>
      </c>
      <c r="N2583" s="12">
        <v>312.61500000000001</v>
      </c>
      <c r="O2583" s="72">
        <v>5.1589999999999998</v>
      </c>
      <c r="P2583" s="72">
        <v>15.635</v>
      </c>
      <c r="Q2583" s="12">
        <v>0</v>
      </c>
      <c r="R2583" s="72">
        <v>0</v>
      </c>
      <c r="S2583" s="72">
        <v>0</v>
      </c>
      <c r="T2583" s="12">
        <v>312.61500000000001</v>
      </c>
      <c r="U2583" s="72">
        <v>5.1589999999999998</v>
      </c>
      <c r="V2583" s="72">
        <v>15.635</v>
      </c>
      <c r="W2583" s="12">
        <v>1185.3330000000001</v>
      </c>
      <c r="X2583" s="72">
        <v>19.559999999999999</v>
      </c>
      <c r="Y2583" s="72">
        <v>6.8689999999999998</v>
      </c>
      <c r="Z2583" s="12">
        <v>1497.9480000000001</v>
      </c>
      <c r="AA2583" s="72">
        <v>24.718</v>
      </c>
      <c r="AB2583" s="72">
        <v>4.6479999999999997</v>
      </c>
      <c r="AC2583" s="12">
        <v>3779.0439999999999</v>
      </c>
      <c r="AD2583" s="72">
        <v>62.359000000000002</v>
      </c>
      <c r="AE2583" s="72">
        <v>2.5510000000000002</v>
      </c>
      <c r="AF2583" s="12">
        <v>3.415</v>
      </c>
      <c r="AG2583" s="72">
        <v>5.6000000000000001E-2</v>
      </c>
      <c r="AH2583" s="72">
        <v>114.449</v>
      </c>
      <c r="AI2583" s="12">
        <v>185.434</v>
      </c>
      <c r="AJ2583" s="72">
        <v>3.06</v>
      </c>
      <c r="AK2583" s="72">
        <v>11.544</v>
      </c>
      <c r="AL2583" s="12">
        <v>188.84899999999999</v>
      </c>
      <c r="AM2583" s="72">
        <v>3.1160000000000001</v>
      </c>
      <c r="AN2583" s="72">
        <v>11.843</v>
      </c>
      <c r="AO2583" s="12">
        <v>3967.893</v>
      </c>
      <c r="AP2583" s="72">
        <v>65.474999999999994</v>
      </c>
      <c r="AQ2583" s="72">
        <v>2.5449999999999999</v>
      </c>
      <c r="AR2583" s="12">
        <v>28.067</v>
      </c>
      <c r="AS2583" s="72">
        <v>0.46300000000000002</v>
      </c>
      <c r="AT2583" s="72">
        <v>47.987000000000002</v>
      </c>
      <c r="AU2583" s="12">
        <v>12.162000000000001</v>
      </c>
      <c r="AV2583" s="72">
        <v>0.20100000000000001</v>
      </c>
      <c r="AW2583" s="72">
        <v>61.991</v>
      </c>
      <c r="AX2583" s="12">
        <v>269.91300000000001</v>
      </c>
      <c r="AY2583" s="72">
        <v>4.4539999999999997</v>
      </c>
      <c r="AZ2583" s="72">
        <v>21.835000000000001</v>
      </c>
      <c r="BA2583" s="12">
        <v>282.07499999999999</v>
      </c>
      <c r="BB2583" s="72">
        <v>4.6550000000000002</v>
      </c>
      <c r="BC2583" s="72">
        <v>21.25</v>
      </c>
      <c r="BD2583" s="12">
        <v>83.646000000000001</v>
      </c>
      <c r="BE2583" s="72">
        <v>1.38</v>
      </c>
      <c r="BF2583" s="72">
        <v>27.338000000000001</v>
      </c>
      <c r="BG2583" s="12">
        <v>365.721</v>
      </c>
      <c r="BH2583" s="72">
        <v>6.0350000000000001</v>
      </c>
      <c r="BI2583" s="72">
        <v>16.986999999999998</v>
      </c>
      <c r="BJ2583" s="12">
        <v>991.95600000000002</v>
      </c>
      <c r="BK2583" s="72">
        <v>16.369</v>
      </c>
      <c r="BL2583" s="72">
        <v>8.6929999999999996</v>
      </c>
      <c r="BM2583" s="12">
        <v>706.49099999999999</v>
      </c>
      <c r="BN2583" s="72">
        <v>11.657999999999999</v>
      </c>
      <c r="BO2583" s="72">
        <v>8.4450000000000003</v>
      </c>
      <c r="BP2583" s="12">
        <v>1698.4469999999999</v>
      </c>
      <c r="BQ2583" s="72">
        <v>28.027000000000001</v>
      </c>
      <c r="BR2583" s="72">
        <v>4.0830000000000002</v>
      </c>
      <c r="BS2583" s="12">
        <v>2092.2350000000001</v>
      </c>
      <c r="BT2583" s="72">
        <v>34.524999999999999</v>
      </c>
      <c r="BU2583" s="72">
        <v>3.226</v>
      </c>
      <c r="BV2583" s="12">
        <v>6060.1270000000004</v>
      </c>
      <c r="BW2583" s="72">
        <v>100</v>
      </c>
      <c r="BX2583" s="72">
        <v>1.996</v>
      </c>
      <c r="BY2583" s="13"/>
      <c r="BZ2583" s="13"/>
    </row>
    <row r="2584" spans="1:78" ht="12.75" customHeight="1">
      <c r="A2584" s="122" t="s">
        <v>65</v>
      </c>
      <c r="B2584" s="71" t="s">
        <v>80</v>
      </c>
      <c r="C2584" s="71" t="s">
        <v>25</v>
      </c>
      <c r="D2584" s="34">
        <v>43617</v>
      </c>
      <c r="E2584" s="12">
        <v>2215.8530000000001</v>
      </c>
      <c r="F2584" s="72">
        <v>36.043999999999997</v>
      </c>
      <c r="G2584" s="72">
        <v>4.4630000000000001</v>
      </c>
      <c r="H2584" s="12">
        <v>201.352</v>
      </c>
      <c r="I2584" s="72">
        <v>3.2749999999999999</v>
      </c>
      <c r="J2584" s="72">
        <v>22.55</v>
      </c>
      <c r="K2584" s="12">
        <v>240.24700000000001</v>
      </c>
      <c r="L2584" s="72">
        <v>3.9079999999999999</v>
      </c>
      <c r="M2584" s="72">
        <v>20.05</v>
      </c>
      <c r="N2584" s="12">
        <v>441.6</v>
      </c>
      <c r="O2584" s="72">
        <v>7.1829999999999998</v>
      </c>
      <c r="P2584" s="72">
        <v>13.032</v>
      </c>
      <c r="Q2584" s="12">
        <v>12.435</v>
      </c>
      <c r="R2584" s="72">
        <v>0.20200000000000001</v>
      </c>
      <c r="S2584" s="72">
        <v>106.598</v>
      </c>
      <c r="T2584" s="12">
        <v>454.03500000000003</v>
      </c>
      <c r="U2584" s="72">
        <v>7.3860000000000001</v>
      </c>
      <c r="V2584" s="72">
        <v>12.396000000000001</v>
      </c>
      <c r="W2584" s="12">
        <v>1158.625</v>
      </c>
      <c r="X2584" s="72">
        <v>18.847000000000001</v>
      </c>
      <c r="Y2584" s="72">
        <v>7.49</v>
      </c>
      <c r="Z2584" s="12">
        <v>1612.66</v>
      </c>
      <c r="AA2584" s="72">
        <v>26.231999999999999</v>
      </c>
      <c r="AB2584" s="72">
        <v>4.5250000000000004</v>
      </c>
      <c r="AC2584" s="12">
        <v>3828.5129999999999</v>
      </c>
      <c r="AD2584" s="72">
        <v>62.276000000000003</v>
      </c>
      <c r="AE2584" s="72">
        <v>2.738</v>
      </c>
      <c r="AF2584" s="12">
        <v>3.8719999999999999</v>
      </c>
      <c r="AG2584" s="72">
        <v>6.3E-2</v>
      </c>
      <c r="AH2584" s="72">
        <v>104.786</v>
      </c>
      <c r="AI2584" s="12">
        <v>190.203</v>
      </c>
      <c r="AJ2584" s="72">
        <v>3.0939999999999999</v>
      </c>
      <c r="AK2584" s="72">
        <v>7.9930000000000003</v>
      </c>
      <c r="AL2584" s="12">
        <v>194.07499999999999</v>
      </c>
      <c r="AM2584" s="72">
        <v>3.157</v>
      </c>
      <c r="AN2584" s="72">
        <v>7.86</v>
      </c>
      <c r="AO2584" s="12">
        <v>4022.5880000000002</v>
      </c>
      <c r="AP2584" s="72">
        <v>65.433000000000007</v>
      </c>
      <c r="AQ2584" s="72">
        <v>2.629</v>
      </c>
      <c r="AR2584" s="12">
        <v>7.4020000000000001</v>
      </c>
      <c r="AS2584" s="72">
        <v>0.12</v>
      </c>
      <c r="AT2584" s="72">
        <v>66.078000000000003</v>
      </c>
      <c r="AU2584" s="12">
        <v>16.544</v>
      </c>
      <c r="AV2584" s="72">
        <v>0.26900000000000002</v>
      </c>
      <c r="AW2584" s="72">
        <v>98.185000000000002</v>
      </c>
      <c r="AX2584" s="12">
        <v>152.49700000000001</v>
      </c>
      <c r="AY2584" s="72">
        <v>2.4809999999999999</v>
      </c>
      <c r="AZ2584" s="72">
        <v>19.539000000000001</v>
      </c>
      <c r="BA2584" s="12">
        <v>169.04</v>
      </c>
      <c r="BB2584" s="72">
        <v>2.75</v>
      </c>
      <c r="BC2584" s="72">
        <v>21.905999999999999</v>
      </c>
      <c r="BD2584" s="12">
        <v>48.945999999999998</v>
      </c>
      <c r="BE2584" s="72">
        <v>0.79600000000000004</v>
      </c>
      <c r="BF2584" s="72">
        <v>45.600999999999999</v>
      </c>
      <c r="BG2584" s="12">
        <v>217.98699999999999</v>
      </c>
      <c r="BH2584" s="72">
        <v>3.5459999999999998</v>
      </c>
      <c r="BI2584" s="72">
        <v>19.094000000000001</v>
      </c>
      <c r="BJ2584" s="12">
        <v>948.02200000000005</v>
      </c>
      <c r="BK2584" s="72">
        <v>15.420999999999999</v>
      </c>
      <c r="BL2584" s="72">
        <v>8.1180000000000003</v>
      </c>
      <c r="BM2584" s="12">
        <v>951.63599999999997</v>
      </c>
      <c r="BN2584" s="72">
        <v>15.48</v>
      </c>
      <c r="BO2584" s="72">
        <v>5.9720000000000004</v>
      </c>
      <c r="BP2584" s="12">
        <v>1899.6590000000001</v>
      </c>
      <c r="BQ2584" s="72">
        <v>30.901</v>
      </c>
      <c r="BR2584" s="72">
        <v>4.556</v>
      </c>
      <c r="BS2584" s="12">
        <v>2125.047</v>
      </c>
      <c r="BT2584" s="72">
        <v>34.567</v>
      </c>
      <c r="BU2584" s="72">
        <v>4.5010000000000003</v>
      </c>
      <c r="BV2584" s="12">
        <v>6147.6350000000002</v>
      </c>
      <c r="BW2584" s="72">
        <v>100</v>
      </c>
      <c r="BX2584" s="72">
        <v>2.4620000000000002</v>
      </c>
      <c r="BY2584" s="13"/>
      <c r="BZ2584" s="13"/>
    </row>
    <row r="2585" spans="1:78" ht="12.75" customHeight="1">
      <c r="A2585" s="122" t="s">
        <v>65</v>
      </c>
      <c r="B2585" s="71" t="s">
        <v>80</v>
      </c>
      <c r="C2585" s="71" t="s">
        <v>25</v>
      </c>
      <c r="D2585" s="34">
        <v>44075</v>
      </c>
      <c r="E2585" s="12">
        <v>2281.1849999999999</v>
      </c>
      <c r="F2585" s="72">
        <v>35.58</v>
      </c>
      <c r="G2585" s="72">
        <v>2.8639999999999999</v>
      </c>
      <c r="H2585" s="12">
        <v>161.58799999999999</v>
      </c>
      <c r="I2585" s="72">
        <v>2.52</v>
      </c>
      <c r="J2585" s="72">
        <v>21.033999999999999</v>
      </c>
      <c r="K2585" s="12">
        <v>302.31599999999997</v>
      </c>
      <c r="L2585" s="72">
        <v>4.7149999999999999</v>
      </c>
      <c r="M2585" s="72">
        <v>17.013000000000002</v>
      </c>
      <c r="N2585" s="12">
        <v>463.90499999999997</v>
      </c>
      <c r="O2585" s="72">
        <v>7.2359999999999998</v>
      </c>
      <c r="P2585" s="72">
        <v>12.006</v>
      </c>
      <c r="Q2585" s="12">
        <v>3.1419999999999999</v>
      </c>
      <c r="R2585" s="72">
        <v>4.9000000000000002E-2</v>
      </c>
      <c r="S2585" s="72">
        <v>75.631</v>
      </c>
      <c r="T2585" s="12">
        <v>467.04700000000003</v>
      </c>
      <c r="U2585" s="72">
        <v>7.2850000000000001</v>
      </c>
      <c r="V2585" s="72">
        <v>12.081</v>
      </c>
      <c r="W2585" s="12">
        <v>1164.252</v>
      </c>
      <c r="X2585" s="72">
        <v>18.158999999999999</v>
      </c>
      <c r="Y2585" s="72">
        <v>6.7149999999999999</v>
      </c>
      <c r="Z2585" s="12">
        <v>1631.298</v>
      </c>
      <c r="AA2585" s="72">
        <v>25.443999999999999</v>
      </c>
      <c r="AB2585" s="72">
        <v>3.3660000000000001</v>
      </c>
      <c r="AC2585" s="12">
        <v>3912.4839999999999</v>
      </c>
      <c r="AD2585" s="72">
        <v>61.024000000000001</v>
      </c>
      <c r="AE2585" s="72">
        <v>2.0649999999999999</v>
      </c>
      <c r="AF2585" s="12">
        <v>27.265999999999998</v>
      </c>
      <c r="AG2585" s="72">
        <v>0.42499999999999999</v>
      </c>
      <c r="AH2585" s="72">
        <v>73.064999999999998</v>
      </c>
      <c r="AI2585" s="12">
        <v>252.38200000000001</v>
      </c>
      <c r="AJ2585" s="72">
        <v>3.9359999999999999</v>
      </c>
      <c r="AK2585" s="72">
        <v>12.952</v>
      </c>
      <c r="AL2585" s="12">
        <v>279.64800000000002</v>
      </c>
      <c r="AM2585" s="72">
        <v>4.3620000000000001</v>
      </c>
      <c r="AN2585" s="72">
        <v>7.9720000000000004</v>
      </c>
      <c r="AO2585" s="12">
        <v>4192.1319999999996</v>
      </c>
      <c r="AP2585" s="72">
        <v>65.385999999999996</v>
      </c>
      <c r="AQ2585" s="72">
        <v>1.869</v>
      </c>
      <c r="AR2585" s="12">
        <v>62.457000000000001</v>
      </c>
      <c r="AS2585" s="72">
        <v>0.97399999999999998</v>
      </c>
      <c r="AT2585" s="72">
        <v>48.755000000000003</v>
      </c>
      <c r="AU2585" s="12">
        <v>25.513000000000002</v>
      </c>
      <c r="AV2585" s="72">
        <v>0.39800000000000002</v>
      </c>
      <c r="AW2585" s="72">
        <v>57.051000000000002</v>
      </c>
      <c r="AX2585" s="12">
        <v>251.65299999999999</v>
      </c>
      <c r="AY2585" s="72">
        <v>3.9249999999999998</v>
      </c>
      <c r="AZ2585" s="72">
        <v>24.004999999999999</v>
      </c>
      <c r="BA2585" s="12">
        <v>277.166</v>
      </c>
      <c r="BB2585" s="72">
        <v>4.3230000000000004</v>
      </c>
      <c r="BC2585" s="72">
        <v>21.27</v>
      </c>
      <c r="BD2585" s="12">
        <v>129.066</v>
      </c>
      <c r="BE2585" s="72">
        <v>2.0129999999999999</v>
      </c>
      <c r="BF2585" s="72">
        <v>33.417000000000002</v>
      </c>
      <c r="BG2585" s="12">
        <v>406.23200000000003</v>
      </c>
      <c r="BH2585" s="72">
        <v>6.3360000000000003</v>
      </c>
      <c r="BI2585" s="72">
        <v>18.462</v>
      </c>
      <c r="BJ2585" s="12">
        <v>836.73</v>
      </c>
      <c r="BK2585" s="72">
        <v>13.051</v>
      </c>
      <c r="BL2585" s="72">
        <v>7.5650000000000004</v>
      </c>
      <c r="BM2585" s="12">
        <v>913.79600000000005</v>
      </c>
      <c r="BN2585" s="72">
        <v>14.253</v>
      </c>
      <c r="BO2585" s="72">
        <v>7.8650000000000002</v>
      </c>
      <c r="BP2585" s="12">
        <v>1750.5260000000001</v>
      </c>
      <c r="BQ2585" s="72">
        <v>27.303999999999998</v>
      </c>
      <c r="BR2585" s="72">
        <v>4.7859999999999996</v>
      </c>
      <c r="BS2585" s="12">
        <v>2219.2150000000001</v>
      </c>
      <c r="BT2585" s="72">
        <v>34.613999999999997</v>
      </c>
      <c r="BU2585" s="72">
        <v>4.0309999999999997</v>
      </c>
      <c r="BV2585" s="12">
        <v>6411.3469999999998</v>
      </c>
      <c r="BW2585" s="72">
        <v>100</v>
      </c>
      <c r="BX2585" s="72">
        <v>1.7130000000000001</v>
      </c>
      <c r="BY2585" s="13"/>
      <c r="BZ2585" s="13"/>
    </row>
    <row r="2586" spans="1:78" ht="12.75" customHeight="1">
      <c r="A2586" s="122" t="s">
        <v>65</v>
      </c>
      <c r="B2586" s="71" t="s">
        <v>80</v>
      </c>
      <c r="C2586" s="71" t="s">
        <v>25</v>
      </c>
      <c r="D2586" s="34">
        <v>44166</v>
      </c>
      <c r="E2586" s="12">
        <v>2073.4659999999999</v>
      </c>
      <c r="F2586" s="72">
        <v>32.69</v>
      </c>
      <c r="G2586" s="72">
        <v>4.5670000000000002</v>
      </c>
      <c r="H2586" s="12">
        <v>340.23200000000003</v>
      </c>
      <c r="I2586" s="72">
        <v>5.3639999999999999</v>
      </c>
      <c r="J2586" s="72">
        <v>17.867000000000001</v>
      </c>
      <c r="K2586" s="12">
        <v>161.535</v>
      </c>
      <c r="L2586" s="72">
        <v>2.5470000000000002</v>
      </c>
      <c r="M2586" s="72">
        <v>27.411999999999999</v>
      </c>
      <c r="N2586" s="12">
        <v>501.76600000000002</v>
      </c>
      <c r="O2586" s="72">
        <v>7.9109999999999996</v>
      </c>
      <c r="P2586" s="72">
        <v>13.874000000000001</v>
      </c>
      <c r="Q2586" s="12">
        <v>43.283999999999999</v>
      </c>
      <c r="R2586" s="72">
        <v>0.68200000000000005</v>
      </c>
      <c r="S2586" s="72">
        <v>65.438999999999993</v>
      </c>
      <c r="T2586" s="12">
        <v>545.04999999999995</v>
      </c>
      <c r="U2586" s="72">
        <v>8.593</v>
      </c>
      <c r="V2586" s="72">
        <v>14.436</v>
      </c>
      <c r="W2586" s="12">
        <v>1292.4659999999999</v>
      </c>
      <c r="X2586" s="72">
        <v>20.376999999999999</v>
      </c>
      <c r="Y2586" s="72">
        <v>6.9749999999999996</v>
      </c>
      <c r="Z2586" s="12">
        <v>1837.5160000000001</v>
      </c>
      <c r="AA2586" s="72">
        <v>28.97</v>
      </c>
      <c r="AB2586" s="72">
        <v>4.6369999999999996</v>
      </c>
      <c r="AC2586" s="12">
        <v>3910.982</v>
      </c>
      <c r="AD2586" s="72">
        <v>61.66</v>
      </c>
      <c r="AE2586" s="72">
        <v>2.7879999999999998</v>
      </c>
      <c r="AF2586" s="12">
        <v>29.914000000000001</v>
      </c>
      <c r="AG2586" s="72">
        <v>0.47199999999999998</v>
      </c>
      <c r="AH2586" s="72">
        <v>67.064999999999998</v>
      </c>
      <c r="AI2586" s="12">
        <v>215.196</v>
      </c>
      <c r="AJ2586" s="72">
        <v>3.3929999999999998</v>
      </c>
      <c r="AK2586" s="72">
        <v>8.7650000000000006</v>
      </c>
      <c r="AL2586" s="12">
        <v>245.11</v>
      </c>
      <c r="AM2586" s="72">
        <v>3.8639999999999999</v>
      </c>
      <c r="AN2586" s="72">
        <v>9.2050000000000001</v>
      </c>
      <c r="AO2586" s="12">
        <v>4156.0919999999996</v>
      </c>
      <c r="AP2586" s="72">
        <v>65.524000000000001</v>
      </c>
      <c r="AQ2586" s="72">
        <v>2.5419999999999998</v>
      </c>
      <c r="AR2586" s="12">
        <v>73.778000000000006</v>
      </c>
      <c r="AS2586" s="72">
        <v>1.163</v>
      </c>
      <c r="AT2586" s="72">
        <v>45.055</v>
      </c>
      <c r="AU2586" s="12">
        <v>14.926</v>
      </c>
      <c r="AV2586" s="72">
        <v>0.23499999999999999</v>
      </c>
      <c r="AW2586" s="72">
        <v>59.497999999999998</v>
      </c>
      <c r="AX2586" s="12">
        <v>298.85399999999998</v>
      </c>
      <c r="AY2586" s="72">
        <v>4.7119999999999997</v>
      </c>
      <c r="AZ2586" s="72">
        <v>25.803000000000001</v>
      </c>
      <c r="BA2586" s="12">
        <v>313.78100000000001</v>
      </c>
      <c r="BB2586" s="72">
        <v>4.9470000000000001</v>
      </c>
      <c r="BC2586" s="72">
        <v>24.913</v>
      </c>
      <c r="BD2586" s="12">
        <v>88.182000000000002</v>
      </c>
      <c r="BE2586" s="72">
        <v>1.39</v>
      </c>
      <c r="BF2586" s="72">
        <v>32.85</v>
      </c>
      <c r="BG2586" s="12">
        <v>401.96199999999999</v>
      </c>
      <c r="BH2586" s="72">
        <v>6.3369999999999997</v>
      </c>
      <c r="BI2586" s="72">
        <v>20.224</v>
      </c>
      <c r="BJ2586" s="12">
        <v>847.21100000000001</v>
      </c>
      <c r="BK2586" s="72">
        <v>13.356999999999999</v>
      </c>
      <c r="BL2586" s="72">
        <v>10.481</v>
      </c>
      <c r="BM2586" s="12">
        <v>863.77700000000004</v>
      </c>
      <c r="BN2586" s="72">
        <v>13.618</v>
      </c>
      <c r="BO2586" s="72">
        <v>8.0150000000000006</v>
      </c>
      <c r="BP2586" s="12">
        <v>1710.989</v>
      </c>
      <c r="BQ2586" s="72">
        <v>26.975000000000001</v>
      </c>
      <c r="BR2586" s="72">
        <v>5.41</v>
      </c>
      <c r="BS2586" s="12">
        <v>2186.7289999999998</v>
      </c>
      <c r="BT2586" s="72">
        <v>34.475999999999999</v>
      </c>
      <c r="BU2586" s="72">
        <v>3.6480000000000001</v>
      </c>
      <c r="BV2586" s="12">
        <v>6342.8209999999999</v>
      </c>
      <c r="BW2586" s="72">
        <v>100</v>
      </c>
      <c r="BX2586" s="72">
        <v>2.0049999999999999</v>
      </c>
      <c r="BY2586" s="13"/>
      <c r="BZ2586" s="13"/>
    </row>
    <row r="2587" spans="1:78" ht="12.75" customHeight="1">
      <c r="A2587" s="122" t="s">
        <v>65</v>
      </c>
      <c r="B2587" s="71" t="s">
        <v>80</v>
      </c>
      <c r="C2587" s="71" t="s">
        <v>25</v>
      </c>
      <c r="D2587" s="34">
        <v>44256</v>
      </c>
      <c r="E2587" s="12">
        <v>2335.5309999999999</v>
      </c>
      <c r="F2587" s="72">
        <v>36.607999999999997</v>
      </c>
      <c r="G2587" s="72">
        <v>3.9340000000000002</v>
      </c>
      <c r="H2587" s="12">
        <v>162.96600000000001</v>
      </c>
      <c r="I2587" s="72">
        <v>2.5539999999999998</v>
      </c>
      <c r="J2587" s="72">
        <v>30.491</v>
      </c>
      <c r="K2587" s="12">
        <v>284.83199999999999</v>
      </c>
      <c r="L2587" s="72">
        <v>4.4649999999999999</v>
      </c>
      <c r="M2587" s="72">
        <v>19.131</v>
      </c>
      <c r="N2587" s="12">
        <v>447.798</v>
      </c>
      <c r="O2587" s="72">
        <v>7.0190000000000001</v>
      </c>
      <c r="P2587" s="72">
        <v>16.41</v>
      </c>
      <c r="Q2587" s="12">
        <v>16.254000000000001</v>
      </c>
      <c r="R2587" s="72">
        <v>0.255</v>
      </c>
      <c r="S2587" s="72">
        <v>63.69</v>
      </c>
      <c r="T2587" s="12">
        <v>464.05200000000002</v>
      </c>
      <c r="U2587" s="72">
        <v>7.274</v>
      </c>
      <c r="V2587" s="72">
        <v>15.826000000000001</v>
      </c>
      <c r="W2587" s="12">
        <v>1160.489</v>
      </c>
      <c r="X2587" s="72">
        <v>18.190000000000001</v>
      </c>
      <c r="Y2587" s="72">
        <v>6.9390000000000001</v>
      </c>
      <c r="Z2587" s="12">
        <v>1624.54</v>
      </c>
      <c r="AA2587" s="72">
        <v>25.463999999999999</v>
      </c>
      <c r="AB2587" s="72">
        <v>5.0190000000000001</v>
      </c>
      <c r="AC2587" s="12">
        <v>3960.0709999999999</v>
      </c>
      <c r="AD2587" s="72">
        <v>62.072000000000003</v>
      </c>
      <c r="AE2587" s="72">
        <v>3.11</v>
      </c>
      <c r="AF2587" s="12">
        <v>19.754000000000001</v>
      </c>
      <c r="AG2587" s="72">
        <v>0.31</v>
      </c>
      <c r="AH2587" s="72">
        <v>93.01</v>
      </c>
      <c r="AI2587" s="12">
        <v>221.01599999999999</v>
      </c>
      <c r="AJ2587" s="72">
        <v>3.464</v>
      </c>
      <c r="AK2587" s="72">
        <v>24.411999999999999</v>
      </c>
      <c r="AL2587" s="12">
        <v>240.77</v>
      </c>
      <c r="AM2587" s="72">
        <v>3.774</v>
      </c>
      <c r="AN2587" s="72">
        <v>25.449000000000002</v>
      </c>
      <c r="AO2587" s="12">
        <v>4200.8419999999996</v>
      </c>
      <c r="AP2587" s="72">
        <v>65.844999999999999</v>
      </c>
      <c r="AQ2587" s="72">
        <v>3.23</v>
      </c>
      <c r="AR2587" s="12">
        <v>109.711</v>
      </c>
      <c r="AS2587" s="72">
        <v>1.72</v>
      </c>
      <c r="AT2587" s="72">
        <v>36.795999999999999</v>
      </c>
      <c r="AU2587" s="12">
        <v>21.425000000000001</v>
      </c>
      <c r="AV2587" s="72">
        <v>0.33600000000000002</v>
      </c>
      <c r="AW2587" s="72">
        <v>61.206000000000003</v>
      </c>
      <c r="AX2587" s="12">
        <v>116.83799999999999</v>
      </c>
      <c r="AY2587" s="72">
        <v>1.831</v>
      </c>
      <c r="AZ2587" s="72">
        <v>28.334</v>
      </c>
      <c r="BA2587" s="12">
        <v>138.26300000000001</v>
      </c>
      <c r="BB2587" s="72">
        <v>2.1669999999999998</v>
      </c>
      <c r="BC2587" s="72">
        <v>26.466000000000001</v>
      </c>
      <c r="BD2587" s="12">
        <v>145.86099999999999</v>
      </c>
      <c r="BE2587" s="72">
        <v>2.286</v>
      </c>
      <c r="BF2587" s="72">
        <v>32.134</v>
      </c>
      <c r="BG2587" s="12">
        <v>284.12400000000002</v>
      </c>
      <c r="BH2587" s="72">
        <v>4.4530000000000003</v>
      </c>
      <c r="BI2587" s="72">
        <v>17.91</v>
      </c>
      <c r="BJ2587" s="12">
        <v>962.18899999999996</v>
      </c>
      <c r="BK2587" s="72">
        <v>15.082000000000001</v>
      </c>
      <c r="BL2587" s="72">
        <v>9.0980000000000008</v>
      </c>
      <c r="BM2587" s="12">
        <v>822.98800000000006</v>
      </c>
      <c r="BN2587" s="72">
        <v>12.9</v>
      </c>
      <c r="BO2587" s="72">
        <v>8.8629999999999995</v>
      </c>
      <c r="BP2587" s="12">
        <v>1785.1759999999999</v>
      </c>
      <c r="BQ2587" s="72">
        <v>27.981000000000002</v>
      </c>
      <c r="BR2587" s="72">
        <v>5.5810000000000004</v>
      </c>
      <c r="BS2587" s="12">
        <v>2179.011</v>
      </c>
      <c r="BT2587" s="72">
        <v>34.155000000000001</v>
      </c>
      <c r="BU2587" s="72">
        <v>4.4989999999999997</v>
      </c>
      <c r="BV2587" s="12">
        <v>6379.8519999999999</v>
      </c>
      <c r="BW2587" s="72">
        <v>100</v>
      </c>
      <c r="BX2587" s="72">
        <v>2.3660000000000001</v>
      </c>
      <c r="BY2587" s="13"/>
      <c r="BZ2587" s="13"/>
    </row>
    <row r="2588" spans="1:78" ht="12.75" customHeight="1">
      <c r="A2588" s="122" t="s">
        <v>65</v>
      </c>
      <c r="B2588" s="71" t="s">
        <v>80</v>
      </c>
      <c r="C2588" s="71" t="s">
        <v>25</v>
      </c>
      <c r="D2588" s="34">
        <v>44348</v>
      </c>
      <c r="E2588" s="12">
        <v>2239.4169999999999</v>
      </c>
      <c r="F2588" s="72">
        <v>36.567999999999998</v>
      </c>
      <c r="G2588" s="72">
        <v>3.504</v>
      </c>
      <c r="H2588" s="12">
        <v>207.215</v>
      </c>
      <c r="I2588" s="72">
        <v>3.3839999999999999</v>
      </c>
      <c r="J2588" s="72">
        <v>19.78</v>
      </c>
      <c r="K2588" s="12">
        <v>139.79599999999999</v>
      </c>
      <c r="L2588" s="72">
        <v>2.2829999999999999</v>
      </c>
      <c r="M2588" s="72">
        <v>29.63</v>
      </c>
      <c r="N2588" s="12">
        <v>347.01100000000002</v>
      </c>
      <c r="O2588" s="72">
        <v>5.6660000000000004</v>
      </c>
      <c r="P2588" s="72">
        <v>14.788</v>
      </c>
      <c r="Q2588" s="12">
        <v>17.103999999999999</v>
      </c>
      <c r="R2588" s="72">
        <v>0.27900000000000003</v>
      </c>
      <c r="S2588" s="72">
        <v>70.697000000000003</v>
      </c>
      <c r="T2588" s="12">
        <v>364.11500000000001</v>
      </c>
      <c r="U2588" s="72">
        <v>5.9459999999999997</v>
      </c>
      <c r="V2588" s="72">
        <v>14.387</v>
      </c>
      <c r="W2588" s="12">
        <v>1264.7239999999999</v>
      </c>
      <c r="X2588" s="72">
        <v>20.652000000000001</v>
      </c>
      <c r="Y2588" s="72">
        <v>5.12</v>
      </c>
      <c r="Z2588" s="12">
        <v>1628.8389999999999</v>
      </c>
      <c r="AA2588" s="72">
        <v>26.597999999999999</v>
      </c>
      <c r="AB2588" s="72">
        <v>3.46</v>
      </c>
      <c r="AC2588" s="12">
        <v>3868.2559999999999</v>
      </c>
      <c r="AD2588" s="72">
        <v>63.165999999999997</v>
      </c>
      <c r="AE2588" s="72">
        <v>2.2330000000000001</v>
      </c>
      <c r="AF2588" s="12">
        <v>9.1519999999999992</v>
      </c>
      <c r="AG2588" s="72">
        <v>0.14899999999999999</v>
      </c>
      <c r="AH2588" s="72">
        <v>113.48399999999999</v>
      </c>
      <c r="AI2588" s="12">
        <v>187.673</v>
      </c>
      <c r="AJ2588" s="72">
        <v>3.0649999999999999</v>
      </c>
      <c r="AK2588" s="72">
        <v>14.351000000000001</v>
      </c>
      <c r="AL2588" s="12">
        <v>196.82499999999999</v>
      </c>
      <c r="AM2588" s="72">
        <v>3.214</v>
      </c>
      <c r="AN2588" s="72">
        <v>12.496</v>
      </c>
      <c r="AO2588" s="12">
        <v>4065.0810000000001</v>
      </c>
      <c r="AP2588" s="72">
        <v>66.38</v>
      </c>
      <c r="AQ2588" s="72">
        <v>2.0640000000000001</v>
      </c>
      <c r="AR2588" s="12">
        <v>51.154000000000003</v>
      </c>
      <c r="AS2588" s="72">
        <v>0.83499999999999996</v>
      </c>
      <c r="AT2588" s="72">
        <v>54.027000000000001</v>
      </c>
      <c r="AU2588" s="12">
        <v>21.791</v>
      </c>
      <c r="AV2588" s="72">
        <v>0.35599999999999998</v>
      </c>
      <c r="AW2588" s="72">
        <v>100.83799999999999</v>
      </c>
      <c r="AX2588" s="12">
        <v>205.69800000000001</v>
      </c>
      <c r="AY2588" s="72">
        <v>3.359</v>
      </c>
      <c r="AZ2588" s="72">
        <v>17.998000000000001</v>
      </c>
      <c r="BA2588" s="12">
        <v>227.489</v>
      </c>
      <c r="BB2588" s="72">
        <v>3.7149999999999999</v>
      </c>
      <c r="BC2588" s="72">
        <v>19.492000000000001</v>
      </c>
      <c r="BD2588" s="12">
        <v>79.233999999999995</v>
      </c>
      <c r="BE2588" s="72">
        <v>1.294</v>
      </c>
      <c r="BF2588" s="72">
        <v>29.911999999999999</v>
      </c>
      <c r="BG2588" s="12">
        <v>306.72199999999998</v>
      </c>
      <c r="BH2588" s="72">
        <v>5.0090000000000003</v>
      </c>
      <c r="BI2588" s="72">
        <v>16.044</v>
      </c>
      <c r="BJ2588" s="12">
        <v>807.24099999999999</v>
      </c>
      <c r="BK2588" s="72">
        <v>13.182</v>
      </c>
      <c r="BL2588" s="72">
        <v>8.077</v>
      </c>
      <c r="BM2588" s="12">
        <v>893.73900000000003</v>
      </c>
      <c r="BN2588" s="72">
        <v>14.593999999999999</v>
      </c>
      <c r="BO2588" s="72">
        <v>6.93</v>
      </c>
      <c r="BP2588" s="12">
        <v>1700.98</v>
      </c>
      <c r="BQ2588" s="72">
        <v>27.776</v>
      </c>
      <c r="BR2588" s="72">
        <v>4.1029999999999998</v>
      </c>
      <c r="BS2588" s="12">
        <v>2058.8560000000002</v>
      </c>
      <c r="BT2588" s="72">
        <v>33.619999999999997</v>
      </c>
      <c r="BU2588" s="72">
        <v>2.9670000000000001</v>
      </c>
      <c r="BV2588" s="12">
        <v>6123.9369999999999</v>
      </c>
      <c r="BW2588" s="72">
        <v>100</v>
      </c>
      <c r="BX2588" s="72">
        <v>1.468</v>
      </c>
      <c r="BY2588" s="13"/>
      <c r="BZ2588" s="13"/>
    </row>
    <row r="2589" spans="1:78" ht="12.75" customHeight="1">
      <c r="A2589" s="122" t="s">
        <v>65</v>
      </c>
      <c r="B2589" s="71" t="s">
        <v>80</v>
      </c>
      <c r="C2589" s="71" t="s">
        <v>25</v>
      </c>
      <c r="D2589" s="34">
        <v>44805</v>
      </c>
      <c r="E2589" s="12">
        <v>2523.0120000000002</v>
      </c>
      <c r="F2589" s="72">
        <v>39.344000000000001</v>
      </c>
      <c r="G2589" s="72">
        <v>3.0939999999999999</v>
      </c>
      <c r="H2589" s="12">
        <v>143.791</v>
      </c>
      <c r="I2589" s="72">
        <v>2.242</v>
      </c>
      <c r="J2589" s="72">
        <v>31.361000000000001</v>
      </c>
      <c r="K2589" s="12">
        <v>120.393</v>
      </c>
      <c r="L2589" s="72">
        <v>1.877</v>
      </c>
      <c r="M2589" s="72">
        <v>35.125999999999998</v>
      </c>
      <c r="N2589" s="12">
        <v>264.18400000000003</v>
      </c>
      <c r="O2589" s="72">
        <v>4.12</v>
      </c>
      <c r="P2589" s="72">
        <v>22.106999999999999</v>
      </c>
      <c r="Q2589" s="12">
        <v>20.616</v>
      </c>
      <c r="R2589" s="72">
        <v>0.32100000000000001</v>
      </c>
      <c r="S2589" s="72">
        <v>63.933</v>
      </c>
      <c r="T2589" s="12">
        <v>284.8</v>
      </c>
      <c r="U2589" s="72">
        <v>4.4409999999999998</v>
      </c>
      <c r="V2589" s="72">
        <v>21.786000000000001</v>
      </c>
      <c r="W2589" s="12">
        <v>1340.3050000000001</v>
      </c>
      <c r="X2589" s="72">
        <v>20.901</v>
      </c>
      <c r="Y2589" s="72">
        <v>7.0270000000000001</v>
      </c>
      <c r="Z2589" s="12">
        <v>1625.105</v>
      </c>
      <c r="AA2589" s="72">
        <v>25.341999999999999</v>
      </c>
      <c r="AB2589" s="72">
        <v>5.093</v>
      </c>
      <c r="AC2589" s="12">
        <v>4148.116</v>
      </c>
      <c r="AD2589" s="72">
        <v>64.686000000000007</v>
      </c>
      <c r="AE2589" s="72">
        <v>1.917</v>
      </c>
      <c r="AF2589" s="12">
        <v>14.478</v>
      </c>
      <c r="AG2589" s="72">
        <v>0.22600000000000001</v>
      </c>
      <c r="AH2589" s="72">
        <v>103.336</v>
      </c>
      <c r="AI2589" s="12">
        <v>99.778000000000006</v>
      </c>
      <c r="AJ2589" s="72">
        <v>1.556</v>
      </c>
      <c r="AK2589" s="72">
        <v>25.393000000000001</v>
      </c>
      <c r="AL2589" s="12">
        <v>114.256</v>
      </c>
      <c r="AM2589" s="72">
        <v>1.782</v>
      </c>
      <c r="AN2589" s="72">
        <v>22.501999999999999</v>
      </c>
      <c r="AO2589" s="12">
        <v>4262.3720000000003</v>
      </c>
      <c r="AP2589" s="72">
        <v>66.468000000000004</v>
      </c>
      <c r="AQ2589" s="72">
        <v>2.1800000000000002</v>
      </c>
      <c r="AR2589" s="12">
        <v>47.65</v>
      </c>
      <c r="AS2589" s="72">
        <v>0.74299999999999999</v>
      </c>
      <c r="AT2589" s="72">
        <v>56.195999999999998</v>
      </c>
      <c r="AU2589" s="12">
        <v>3.9</v>
      </c>
      <c r="AV2589" s="72">
        <v>6.0999999999999999E-2</v>
      </c>
      <c r="AW2589" s="72">
        <v>102.348</v>
      </c>
      <c r="AX2589" s="12">
        <v>226.82900000000001</v>
      </c>
      <c r="AY2589" s="72">
        <v>3.5369999999999999</v>
      </c>
      <c r="AZ2589" s="72">
        <v>20.959</v>
      </c>
      <c r="BA2589" s="12">
        <v>230.72900000000001</v>
      </c>
      <c r="BB2589" s="72">
        <v>3.5979999999999999</v>
      </c>
      <c r="BC2589" s="72">
        <v>20.634</v>
      </c>
      <c r="BD2589" s="12">
        <v>119.425</v>
      </c>
      <c r="BE2589" s="72">
        <v>1.8620000000000001</v>
      </c>
      <c r="BF2589" s="72">
        <v>39.552999999999997</v>
      </c>
      <c r="BG2589" s="12">
        <v>350.154</v>
      </c>
      <c r="BH2589" s="72">
        <v>5.46</v>
      </c>
      <c r="BI2589" s="72">
        <v>17.184000000000001</v>
      </c>
      <c r="BJ2589" s="12">
        <v>879.51300000000003</v>
      </c>
      <c r="BK2589" s="72">
        <v>13.715</v>
      </c>
      <c r="BL2589" s="72">
        <v>8.0630000000000006</v>
      </c>
      <c r="BM2589" s="12">
        <v>872.98500000000001</v>
      </c>
      <c r="BN2589" s="72">
        <v>13.613</v>
      </c>
      <c r="BO2589" s="72">
        <v>8.3640000000000008</v>
      </c>
      <c r="BP2589" s="12">
        <v>1752.498</v>
      </c>
      <c r="BQ2589" s="72">
        <v>27.329000000000001</v>
      </c>
      <c r="BR2589" s="72">
        <v>5.266</v>
      </c>
      <c r="BS2589" s="12">
        <v>2150.3029999999999</v>
      </c>
      <c r="BT2589" s="72">
        <v>33.531999999999996</v>
      </c>
      <c r="BU2589" s="72">
        <v>3.363</v>
      </c>
      <c r="BV2589" s="12">
        <v>6412.6750000000002</v>
      </c>
      <c r="BW2589" s="72">
        <v>100</v>
      </c>
      <c r="BX2589" s="72">
        <v>1.897</v>
      </c>
      <c r="BY2589" s="13"/>
      <c r="BZ2589" s="13"/>
    </row>
    <row r="2590" spans="1:78" ht="12.75" customHeight="1">
      <c r="A2590" s="122" t="s">
        <v>65</v>
      </c>
      <c r="B2590" s="71" t="s">
        <v>80</v>
      </c>
      <c r="C2590" s="71" t="s">
        <v>25</v>
      </c>
      <c r="D2590" s="34">
        <v>44896</v>
      </c>
      <c r="E2590" s="12">
        <v>2558.1880000000001</v>
      </c>
      <c r="F2590" s="72">
        <v>38.896999999999998</v>
      </c>
      <c r="G2590" s="72">
        <v>2.7909999999999999</v>
      </c>
      <c r="H2590" s="12">
        <v>122.90600000000001</v>
      </c>
      <c r="I2590" s="72">
        <v>1.869</v>
      </c>
      <c r="J2590" s="72">
        <v>30.725000000000001</v>
      </c>
      <c r="K2590" s="12">
        <v>94.27</v>
      </c>
      <c r="L2590" s="72">
        <v>1.4330000000000001</v>
      </c>
      <c r="M2590" s="72">
        <v>39.18</v>
      </c>
      <c r="N2590" s="12">
        <v>217.17599999999999</v>
      </c>
      <c r="O2590" s="72">
        <v>3.302</v>
      </c>
      <c r="P2590" s="72">
        <v>23.542000000000002</v>
      </c>
      <c r="Q2590" s="12">
        <v>44.499000000000002</v>
      </c>
      <c r="R2590" s="72">
        <v>0.67700000000000005</v>
      </c>
      <c r="S2590" s="72">
        <v>58.295999999999999</v>
      </c>
      <c r="T2590" s="12">
        <v>261.67399999999998</v>
      </c>
      <c r="U2590" s="72">
        <v>3.9790000000000001</v>
      </c>
      <c r="V2590" s="72">
        <v>20.343</v>
      </c>
      <c r="W2590" s="12">
        <v>1397.2470000000001</v>
      </c>
      <c r="X2590" s="72">
        <v>21.245000000000001</v>
      </c>
      <c r="Y2590" s="72">
        <v>5.0490000000000004</v>
      </c>
      <c r="Z2590" s="12">
        <v>1658.922</v>
      </c>
      <c r="AA2590" s="72">
        <v>25.222999999999999</v>
      </c>
      <c r="AB2590" s="72">
        <v>3.9780000000000002</v>
      </c>
      <c r="AC2590" s="12">
        <v>4217.1099999999997</v>
      </c>
      <c r="AD2590" s="72">
        <v>64.12</v>
      </c>
      <c r="AE2590" s="72">
        <v>2.2160000000000002</v>
      </c>
      <c r="AF2590" s="12">
        <v>6.1790000000000003</v>
      </c>
      <c r="AG2590" s="72">
        <v>9.4E-2</v>
      </c>
      <c r="AH2590" s="72">
        <v>115.247</v>
      </c>
      <c r="AI2590" s="12">
        <v>109.973</v>
      </c>
      <c r="AJ2590" s="72">
        <v>1.6719999999999999</v>
      </c>
      <c r="AK2590" s="72">
        <v>23.547999999999998</v>
      </c>
      <c r="AL2590" s="12">
        <v>116.152</v>
      </c>
      <c r="AM2590" s="72">
        <v>1.766</v>
      </c>
      <c r="AN2590" s="72">
        <v>22.952000000000002</v>
      </c>
      <c r="AO2590" s="12">
        <v>4333.2619999999997</v>
      </c>
      <c r="AP2590" s="72">
        <v>65.885999999999996</v>
      </c>
      <c r="AQ2590" s="72">
        <v>2.1890000000000001</v>
      </c>
      <c r="AR2590" s="12">
        <v>25.5</v>
      </c>
      <c r="AS2590" s="72">
        <v>0.38800000000000001</v>
      </c>
      <c r="AT2590" s="72">
        <v>58.087000000000003</v>
      </c>
      <c r="AU2590" s="12">
        <v>21.593</v>
      </c>
      <c r="AV2590" s="72">
        <v>0.32800000000000001</v>
      </c>
      <c r="AW2590" s="72">
        <v>102.017</v>
      </c>
      <c r="AX2590" s="12">
        <v>249.40799999999999</v>
      </c>
      <c r="AY2590" s="72">
        <v>3.7919999999999998</v>
      </c>
      <c r="AZ2590" s="72">
        <v>21.696999999999999</v>
      </c>
      <c r="BA2590" s="12">
        <v>271.00099999999998</v>
      </c>
      <c r="BB2590" s="72">
        <v>4.12</v>
      </c>
      <c r="BC2590" s="72">
        <v>18.654</v>
      </c>
      <c r="BD2590" s="12">
        <v>66.325999999999993</v>
      </c>
      <c r="BE2590" s="72">
        <v>1.008</v>
      </c>
      <c r="BF2590" s="72">
        <v>34.015999999999998</v>
      </c>
      <c r="BG2590" s="12">
        <v>337.327</v>
      </c>
      <c r="BH2590" s="72">
        <v>5.1289999999999996</v>
      </c>
      <c r="BI2590" s="72">
        <v>17.196000000000002</v>
      </c>
      <c r="BJ2590" s="12">
        <v>1036.0409999999999</v>
      </c>
      <c r="BK2590" s="72">
        <v>15.753</v>
      </c>
      <c r="BL2590" s="72">
        <v>9.7140000000000004</v>
      </c>
      <c r="BM2590" s="12">
        <v>844.77200000000005</v>
      </c>
      <c r="BN2590" s="72">
        <v>12.845000000000001</v>
      </c>
      <c r="BO2590" s="72">
        <v>7.1360000000000001</v>
      </c>
      <c r="BP2590" s="12">
        <v>1880.8130000000001</v>
      </c>
      <c r="BQ2590" s="72">
        <v>28.597000000000001</v>
      </c>
      <c r="BR2590" s="72">
        <v>4.4880000000000004</v>
      </c>
      <c r="BS2590" s="12">
        <v>2243.64</v>
      </c>
      <c r="BT2590" s="72">
        <v>34.113999999999997</v>
      </c>
      <c r="BU2590" s="72">
        <v>4</v>
      </c>
      <c r="BV2590" s="12">
        <v>6576.902</v>
      </c>
      <c r="BW2590" s="72">
        <v>100</v>
      </c>
      <c r="BX2590" s="72">
        <v>1.968</v>
      </c>
      <c r="BY2590" s="13"/>
      <c r="BZ2590" s="13"/>
    </row>
    <row r="2591" spans="1:78" ht="12.75" customHeight="1">
      <c r="A2591" s="122" t="s">
        <v>65</v>
      </c>
      <c r="B2591" s="71" t="s">
        <v>80</v>
      </c>
      <c r="C2591" s="71" t="s">
        <v>25</v>
      </c>
      <c r="D2591" s="34">
        <v>44986</v>
      </c>
      <c r="E2591" s="12">
        <v>2626.6480000000001</v>
      </c>
      <c r="F2591" s="72">
        <v>39.801000000000002</v>
      </c>
      <c r="G2591" s="72">
        <v>2.3290000000000002</v>
      </c>
      <c r="H2591" s="12">
        <v>127.889</v>
      </c>
      <c r="I2591" s="72">
        <v>1.9379999999999999</v>
      </c>
      <c r="J2591" s="72">
        <v>23.512</v>
      </c>
      <c r="K2591" s="12">
        <v>135.00800000000001</v>
      </c>
      <c r="L2591" s="72">
        <v>2.0459999999999998</v>
      </c>
      <c r="M2591" s="72">
        <v>20.765000000000001</v>
      </c>
      <c r="N2591" s="12">
        <v>262.89699999999999</v>
      </c>
      <c r="O2591" s="72">
        <v>3.984</v>
      </c>
      <c r="P2591" s="72">
        <v>17.013000000000002</v>
      </c>
      <c r="Q2591" s="12">
        <v>9.3970000000000002</v>
      </c>
      <c r="R2591" s="72">
        <v>0.14199999999999999</v>
      </c>
      <c r="S2591" s="72">
        <v>53.802</v>
      </c>
      <c r="T2591" s="12">
        <v>272.29399999999998</v>
      </c>
      <c r="U2591" s="72">
        <v>4.1260000000000003</v>
      </c>
      <c r="V2591" s="72">
        <v>15.773</v>
      </c>
      <c r="W2591" s="12">
        <v>1270.461</v>
      </c>
      <c r="X2591" s="72">
        <v>19.251000000000001</v>
      </c>
      <c r="Y2591" s="72">
        <v>4.218</v>
      </c>
      <c r="Z2591" s="12">
        <v>1542.7539999999999</v>
      </c>
      <c r="AA2591" s="72">
        <v>23.376999999999999</v>
      </c>
      <c r="AB2591" s="72">
        <v>4.0069999999999997</v>
      </c>
      <c r="AC2591" s="12">
        <v>4169.402</v>
      </c>
      <c r="AD2591" s="72">
        <v>63.177999999999997</v>
      </c>
      <c r="AE2591" s="72">
        <v>1.708</v>
      </c>
      <c r="AF2591" s="12">
        <v>10.724</v>
      </c>
      <c r="AG2591" s="72">
        <v>0.16200000000000001</v>
      </c>
      <c r="AH2591" s="72">
        <v>102.09699999999999</v>
      </c>
      <c r="AI2591" s="12">
        <v>147.36799999999999</v>
      </c>
      <c r="AJ2591" s="72">
        <v>2.2330000000000001</v>
      </c>
      <c r="AK2591" s="72">
        <v>12.798</v>
      </c>
      <c r="AL2591" s="12">
        <v>158.09200000000001</v>
      </c>
      <c r="AM2591" s="72">
        <v>2.3959999999999999</v>
      </c>
      <c r="AN2591" s="72">
        <v>9.5850000000000009</v>
      </c>
      <c r="AO2591" s="12">
        <v>4327.4939999999997</v>
      </c>
      <c r="AP2591" s="72">
        <v>65.573999999999998</v>
      </c>
      <c r="AQ2591" s="72">
        <v>1.661</v>
      </c>
      <c r="AR2591" s="12">
        <v>51.951999999999998</v>
      </c>
      <c r="AS2591" s="72">
        <v>0.78700000000000003</v>
      </c>
      <c r="AT2591" s="72">
        <v>27.196999999999999</v>
      </c>
      <c r="AU2591" s="12">
        <v>12.276999999999999</v>
      </c>
      <c r="AV2591" s="72">
        <v>0.186</v>
      </c>
      <c r="AW2591" s="72">
        <v>59.756999999999998</v>
      </c>
      <c r="AX2591" s="12">
        <v>233.40799999999999</v>
      </c>
      <c r="AY2591" s="72">
        <v>3.5369999999999999</v>
      </c>
      <c r="AZ2591" s="72">
        <v>17.335999999999999</v>
      </c>
      <c r="BA2591" s="12">
        <v>245.685</v>
      </c>
      <c r="BB2591" s="72">
        <v>3.7229999999999999</v>
      </c>
      <c r="BC2591" s="72">
        <v>15.920999999999999</v>
      </c>
      <c r="BD2591" s="12">
        <v>105.133</v>
      </c>
      <c r="BE2591" s="72">
        <v>1.593</v>
      </c>
      <c r="BF2591" s="72">
        <v>22.690999999999999</v>
      </c>
      <c r="BG2591" s="12">
        <v>350.81900000000002</v>
      </c>
      <c r="BH2591" s="72">
        <v>5.3159999999999998</v>
      </c>
      <c r="BI2591" s="72">
        <v>13.561999999999999</v>
      </c>
      <c r="BJ2591" s="12">
        <v>926.71600000000001</v>
      </c>
      <c r="BK2591" s="72">
        <v>14.042</v>
      </c>
      <c r="BL2591" s="72">
        <v>5.508</v>
      </c>
      <c r="BM2591" s="12">
        <v>942.428</v>
      </c>
      <c r="BN2591" s="72">
        <v>14.28</v>
      </c>
      <c r="BO2591" s="72">
        <v>5.516</v>
      </c>
      <c r="BP2591" s="12">
        <v>1869.144</v>
      </c>
      <c r="BQ2591" s="72">
        <v>28.323</v>
      </c>
      <c r="BR2591" s="72">
        <v>2.9350000000000001</v>
      </c>
      <c r="BS2591" s="12">
        <v>2271.9140000000002</v>
      </c>
      <c r="BT2591" s="72">
        <v>34.426000000000002</v>
      </c>
      <c r="BU2591" s="72">
        <v>2.7309999999999999</v>
      </c>
      <c r="BV2591" s="12">
        <v>6599.4080000000004</v>
      </c>
      <c r="BW2591" s="72">
        <v>100</v>
      </c>
      <c r="BX2591" s="72">
        <v>1.6080000000000001</v>
      </c>
      <c r="BY2591" s="13"/>
      <c r="BZ2591" s="13"/>
    </row>
    <row r="2592" spans="1:78" ht="12.75" customHeight="1">
      <c r="A2592" s="122" t="s">
        <v>65</v>
      </c>
      <c r="B2592" s="71" t="s">
        <v>80</v>
      </c>
      <c r="C2592" s="71" t="s">
        <v>25</v>
      </c>
      <c r="D2592" s="34">
        <v>45078</v>
      </c>
      <c r="E2592" s="12">
        <v>2716.1930000000002</v>
      </c>
      <c r="F2592" s="72">
        <v>40.878</v>
      </c>
      <c r="G2592" s="72">
        <v>2.0910000000000002</v>
      </c>
      <c r="H2592" s="12">
        <v>117.41500000000001</v>
      </c>
      <c r="I2592" s="72">
        <v>1.7669999999999999</v>
      </c>
      <c r="J2592" s="72">
        <v>18.875</v>
      </c>
      <c r="K2592" s="12">
        <v>134.994</v>
      </c>
      <c r="L2592" s="72">
        <v>2.032</v>
      </c>
      <c r="M2592" s="72">
        <v>20.847999999999999</v>
      </c>
      <c r="N2592" s="12">
        <v>252.40899999999999</v>
      </c>
      <c r="O2592" s="72">
        <v>3.7989999999999999</v>
      </c>
      <c r="P2592" s="72">
        <v>14.194000000000001</v>
      </c>
      <c r="Q2592" s="12">
        <v>14.757</v>
      </c>
      <c r="R2592" s="72">
        <v>0.222</v>
      </c>
      <c r="S2592" s="72">
        <v>43.395000000000003</v>
      </c>
      <c r="T2592" s="12">
        <v>267.166</v>
      </c>
      <c r="U2592" s="72">
        <v>4.0209999999999999</v>
      </c>
      <c r="V2592" s="72">
        <v>13.257999999999999</v>
      </c>
      <c r="W2592" s="12">
        <v>1379.1010000000001</v>
      </c>
      <c r="X2592" s="72">
        <v>20.754999999999999</v>
      </c>
      <c r="Y2592" s="72">
        <v>3.306</v>
      </c>
      <c r="Z2592" s="12">
        <v>1646.2670000000001</v>
      </c>
      <c r="AA2592" s="72">
        <v>24.776</v>
      </c>
      <c r="AB2592" s="72">
        <v>2.77</v>
      </c>
      <c r="AC2592" s="12">
        <v>4362.46</v>
      </c>
      <c r="AD2592" s="72">
        <v>65.653000000000006</v>
      </c>
      <c r="AE2592" s="72">
        <v>1.6579999999999999</v>
      </c>
      <c r="AF2592" s="12">
        <v>9.0950000000000006</v>
      </c>
      <c r="AG2592" s="72">
        <v>0.13700000000000001</v>
      </c>
      <c r="AH2592" s="72">
        <v>78.531000000000006</v>
      </c>
      <c r="AI2592" s="12">
        <v>127.726</v>
      </c>
      <c r="AJ2592" s="72">
        <v>1.9219999999999999</v>
      </c>
      <c r="AK2592" s="72">
        <v>15.034000000000001</v>
      </c>
      <c r="AL2592" s="12">
        <v>136.821</v>
      </c>
      <c r="AM2592" s="72">
        <v>2.0590000000000002</v>
      </c>
      <c r="AN2592" s="72">
        <v>12.53</v>
      </c>
      <c r="AO2592" s="12">
        <v>4499.2809999999999</v>
      </c>
      <c r="AP2592" s="72">
        <v>67.712000000000003</v>
      </c>
      <c r="AQ2592" s="72">
        <v>1.57</v>
      </c>
      <c r="AR2592" s="12">
        <v>63.518000000000001</v>
      </c>
      <c r="AS2592" s="72">
        <v>0.95599999999999996</v>
      </c>
      <c r="AT2592" s="72">
        <v>34.639000000000003</v>
      </c>
      <c r="AU2592" s="12">
        <v>7.7489999999999997</v>
      </c>
      <c r="AV2592" s="72">
        <v>0.11700000000000001</v>
      </c>
      <c r="AW2592" s="72">
        <v>71.14</v>
      </c>
      <c r="AX2592" s="12">
        <v>209.477</v>
      </c>
      <c r="AY2592" s="72">
        <v>3.153</v>
      </c>
      <c r="AZ2592" s="72">
        <v>13.972</v>
      </c>
      <c r="BA2592" s="12">
        <v>217.226</v>
      </c>
      <c r="BB2592" s="72">
        <v>3.2690000000000001</v>
      </c>
      <c r="BC2592" s="72">
        <v>13.026</v>
      </c>
      <c r="BD2592" s="12">
        <v>141.85499999999999</v>
      </c>
      <c r="BE2592" s="72">
        <v>2.1349999999999998</v>
      </c>
      <c r="BF2592" s="72">
        <v>19.038</v>
      </c>
      <c r="BG2592" s="12">
        <v>359.08100000000002</v>
      </c>
      <c r="BH2592" s="72">
        <v>5.4039999999999999</v>
      </c>
      <c r="BI2592" s="72">
        <v>9.2439999999999998</v>
      </c>
      <c r="BJ2592" s="12">
        <v>797.63400000000001</v>
      </c>
      <c r="BK2592" s="72">
        <v>12.004</v>
      </c>
      <c r="BL2592" s="72">
        <v>7.3710000000000004</v>
      </c>
      <c r="BM2592" s="12">
        <v>925.19500000000005</v>
      </c>
      <c r="BN2592" s="72">
        <v>13.923999999999999</v>
      </c>
      <c r="BO2592" s="72">
        <v>5.9290000000000003</v>
      </c>
      <c r="BP2592" s="12">
        <v>1722.829</v>
      </c>
      <c r="BQ2592" s="72">
        <v>25.928000000000001</v>
      </c>
      <c r="BR2592" s="72">
        <v>4.1260000000000003</v>
      </c>
      <c r="BS2592" s="12">
        <v>2145.4279999999999</v>
      </c>
      <c r="BT2592" s="72">
        <v>32.287999999999997</v>
      </c>
      <c r="BU2592" s="72">
        <v>2.8559999999999999</v>
      </c>
      <c r="BV2592" s="12">
        <v>6644.7089999999998</v>
      </c>
      <c r="BW2592" s="72">
        <v>100</v>
      </c>
      <c r="BX2592" s="72">
        <v>1.458</v>
      </c>
      <c r="BY2592" s="13"/>
      <c r="BZ2592" s="13"/>
    </row>
    <row r="2593" spans="1:78" ht="12.75" customHeight="1">
      <c r="A2593" s="122" t="s">
        <v>65</v>
      </c>
      <c r="B2593" s="71" t="s">
        <v>80</v>
      </c>
      <c r="C2593" s="71" t="s">
        <v>25</v>
      </c>
      <c r="D2593" s="34">
        <v>45170</v>
      </c>
      <c r="E2593" s="12">
        <v>2504.2600000000002</v>
      </c>
      <c r="F2593" s="72">
        <v>38.280999999999999</v>
      </c>
      <c r="G2593" s="72">
        <v>2.5249999999999999</v>
      </c>
      <c r="H2593" s="12">
        <v>136.672</v>
      </c>
      <c r="I2593" s="72">
        <v>2.089</v>
      </c>
      <c r="J2593" s="72">
        <v>25.01</v>
      </c>
      <c r="K2593" s="12">
        <v>178.733</v>
      </c>
      <c r="L2593" s="72">
        <v>2.7320000000000002</v>
      </c>
      <c r="M2593" s="72">
        <v>22.861000000000001</v>
      </c>
      <c r="N2593" s="12">
        <v>315.40499999999997</v>
      </c>
      <c r="O2593" s="72">
        <v>4.8209999999999997</v>
      </c>
      <c r="P2593" s="72">
        <v>15.595000000000001</v>
      </c>
      <c r="Q2593" s="12">
        <v>48.668999999999997</v>
      </c>
      <c r="R2593" s="72">
        <v>0.74399999999999999</v>
      </c>
      <c r="S2593" s="72">
        <v>28.44</v>
      </c>
      <c r="T2593" s="12">
        <v>364.07400000000001</v>
      </c>
      <c r="U2593" s="72">
        <v>5.5650000000000004</v>
      </c>
      <c r="V2593" s="72">
        <v>14.35</v>
      </c>
      <c r="W2593" s="12">
        <v>1327.097</v>
      </c>
      <c r="X2593" s="72">
        <v>20.286000000000001</v>
      </c>
      <c r="Y2593" s="72">
        <v>5.8730000000000002</v>
      </c>
      <c r="Z2593" s="12">
        <v>1691.171</v>
      </c>
      <c r="AA2593" s="72">
        <v>25.852</v>
      </c>
      <c r="AB2593" s="72">
        <v>3.9969999999999999</v>
      </c>
      <c r="AC2593" s="12">
        <v>4195.4309999999996</v>
      </c>
      <c r="AD2593" s="72">
        <v>64.132000000000005</v>
      </c>
      <c r="AE2593" s="72">
        <v>1.86</v>
      </c>
      <c r="AF2593" s="12">
        <v>19.273</v>
      </c>
      <c r="AG2593" s="72">
        <v>0.29499999999999998</v>
      </c>
      <c r="AH2593" s="72">
        <v>49.210999999999999</v>
      </c>
      <c r="AI2593" s="12">
        <v>116.794</v>
      </c>
      <c r="AJ2593" s="72">
        <v>1.7849999999999999</v>
      </c>
      <c r="AK2593" s="72">
        <v>13.134</v>
      </c>
      <c r="AL2593" s="12">
        <v>136.06700000000001</v>
      </c>
      <c r="AM2593" s="72">
        <v>2.08</v>
      </c>
      <c r="AN2593" s="72">
        <v>9.375</v>
      </c>
      <c r="AO2593" s="12">
        <v>4331.4979999999996</v>
      </c>
      <c r="AP2593" s="72">
        <v>66.212000000000003</v>
      </c>
      <c r="AQ2593" s="72">
        <v>1.8140000000000001</v>
      </c>
      <c r="AR2593" s="12">
        <v>54.642000000000003</v>
      </c>
      <c r="AS2593" s="72">
        <v>0.83499999999999996</v>
      </c>
      <c r="AT2593" s="72">
        <v>45.927999999999997</v>
      </c>
      <c r="AU2593" s="12">
        <v>44.322000000000003</v>
      </c>
      <c r="AV2593" s="72">
        <v>0.67800000000000005</v>
      </c>
      <c r="AW2593" s="72">
        <v>53.378999999999998</v>
      </c>
      <c r="AX2593" s="12">
        <v>194.78100000000001</v>
      </c>
      <c r="AY2593" s="72">
        <v>2.9769999999999999</v>
      </c>
      <c r="AZ2593" s="72">
        <v>17.645</v>
      </c>
      <c r="BA2593" s="12">
        <v>239.10300000000001</v>
      </c>
      <c r="BB2593" s="72">
        <v>3.6549999999999998</v>
      </c>
      <c r="BC2593" s="72">
        <v>15.288</v>
      </c>
      <c r="BD2593" s="12">
        <v>64.120999999999995</v>
      </c>
      <c r="BE2593" s="72">
        <v>0.98</v>
      </c>
      <c r="BF2593" s="72">
        <v>33.195</v>
      </c>
      <c r="BG2593" s="12">
        <v>303.22399999999999</v>
      </c>
      <c r="BH2593" s="72">
        <v>4.6349999999999998</v>
      </c>
      <c r="BI2593" s="72">
        <v>15.186</v>
      </c>
      <c r="BJ2593" s="12">
        <v>961.85799999999995</v>
      </c>
      <c r="BK2593" s="72">
        <v>14.702999999999999</v>
      </c>
      <c r="BL2593" s="72">
        <v>6.4249999999999998</v>
      </c>
      <c r="BM2593" s="12">
        <v>890.64300000000003</v>
      </c>
      <c r="BN2593" s="72">
        <v>13.615</v>
      </c>
      <c r="BO2593" s="72">
        <v>5.944</v>
      </c>
      <c r="BP2593" s="12">
        <v>1852.501</v>
      </c>
      <c r="BQ2593" s="72">
        <v>28.318000000000001</v>
      </c>
      <c r="BR2593" s="72">
        <v>4.0439999999999996</v>
      </c>
      <c r="BS2593" s="12">
        <v>2210.3679999999999</v>
      </c>
      <c r="BT2593" s="72">
        <v>33.787999999999997</v>
      </c>
      <c r="BU2593" s="72">
        <v>3.7450000000000001</v>
      </c>
      <c r="BV2593" s="12">
        <v>6541.866</v>
      </c>
      <c r="BW2593" s="72">
        <v>100</v>
      </c>
      <c r="BX2593" s="72">
        <v>1.722</v>
      </c>
      <c r="BY2593" s="13"/>
      <c r="BZ2593" s="13"/>
    </row>
    <row r="2594" spans="1:78" ht="12.75" customHeight="1">
      <c r="A2594" s="122" t="s">
        <v>65</v>
      </c>
      <c r="B2594" s="71" t="s">
        <v>80</v>
      </c>
      <c r="C2594" s="71" t="s">
        <v>25</v>
      </c>
      <c r="D2594" s="34">
        <v>45261</v>
      </c>
      <c r="E2594" s="12">
        <v>2630.68</v>
      </c>
      <c r="F2594" s="72">
        <v>39.74</v>
      </c>
      <c r="G2594" s="72">
        <v>1.964</v>
      </c>
      <c r="H2594" s="12">
        <v>113.289</v>
      </c>
      <c r="I2594" s="72">
        <v>1.7110000000000001</v>
      </c>
      <c r="J2594" s="72">
        <v>24.701000000000001</v>
      </c>
      <c r="K2594" s="12">
        <v>178.67699999999999</v>
      </c>
      <c r="L2594" s="72">
        <v>2.6989999999999998</v>
      </c>
      <c r="M2594" s="72">
        <v>14.411</v>
      </c>
      <c r="N2594" s="12">
        <v>291.96600000000001</v>
      </c>
      <c r="O2594" s="72">
        <v>4.4109999999999996</v>
      </c>
      <c r="P2594" s="72">
        <v>11.371</v>
      </c>
      <c r="Q2594" s="12">
        <v>22.056000000000001</v>
      </c>
      <c r="R2594" s="72">
        <v>0.33300000000000002</v>
      </c>
      <c r="S2594" s="72">
        <v>54.609000000000002</v>
      </c>
      <c r="T2594" s="12">
        <v>314.02199999999999</v>
      </c>
      <c r="U2594" s="72">
        <v>4.7439999999999998</v>
      </c>
      <c r="V2594" s="72">
        <v>10.472</v>
      </c>
      <c r="W2594" s="12">
        <v>1343.508</v>
      </c>
      <c r="X2594" s="72">
        <v>20.295999999999999</v>
      </c>
      <c r="Y2594" s="72">
        <v>4.7329999999999997</v>
      </c>
      <c r="Z2594" s="12">
        <v>1657.53</v>
      </c>
      <c r="AA2594" s="72">
        <v>25.039000000000001</v>
      </c>
      <c r="AB2594" s="72">
        <v>3.55</v>
      </c>
      <c r="AC2594" s="12">
        <v>4288.21</v>
      </c>
      <c r="AD2594" s="72">
        <v>64.778999999999996</v>
      </c>
      <c r="AE2594" s="72">
        <v>1.6719999999999999</v>
      </c>
      <c r="AF2594" s="12">
        <v>3.7970000000000002</v>
      </c>
      <c r="AG2594" s="72">
        <v>5.7000000000000002E-2</v>
      </c>
      <c r="AH2594" s="72">
        <v>112.14</v>
      </c>
      <c r="AI2594" s="12">
        <v>141.428</v>
      </c>
      <c r="AJ2594" s="72">
        <v>2.1360000000000001</v>
      </c>
      <c r="AK2594" s="72">
        <v>13.516999999999999</v>
      </c>
      <c r="AL2594" s="12">
        <v>145.22499999999999</v>
      </c>
      <c r="AM2594" s="72">
        <v>2.194</v>
      </c>
      <c r="AN2594" s="72">
        <v>12.115</v>
      </c>
      <c r="AO2594" s="12">
        <v>4433.4350000000004</v>
      </c>
      <c r="AP2594" s="72">
        <v>66.972999999999999</v>
      </c>
      <c r="AQ2594" s="72">
        <v>1.6719999999999999</v>
      </c>
      <c r="AR2594" s="12">
        <v>21.533999999999999</v>
      </c>
      <c r="AS2594" s="72">
        <v>0.32500000000000001</v>
      </c>
      <c r="AT2594" s="72">
        <v>52.918999999999997</v>
      </c>
      <c r="AU2594" s="12">
        <v>27.440999999999999</v>
      </c>
      <c r="AV2594" s="72">
        <v>0.41499999999999998</v>
      </c>
      <c r="AW2594" s="72">
        <v>36.472000000000001</v>
      </c>
      <c r="AX2594" s="12">
        <v>208.524</v>
      </c>
      <c r="AY2594" s="72">
        <v>3.15</v>
      </c>
      <c r="AZ2594" s="72">
        <v>13.814</v>
      </c>
      <c r="BA2594" s="12">
        <v>235.965</v>
      </c>
      <c r="BB2594" s="72">
        <v>3.5649999999999999</v>
      </c>
      <c r="BC2594" s="72">
        <v>13.106</v>
      </c>
      <c r="BD2594" s="12">
        <v>60.576999999999998</v>
      </c>
      <c r="BE2594" s="72">
        <v>0.91500000000000004</v>
      </c>
      <c r="BF2594" s="72">
        <v>34.618000000000002</v>
      </c>
      <c r="BG2594" s="12">
        <v>296.54199999999997</v>
      </c>
      <c r="BH2594" s="72">
        <v>4.4800000000000004</v>
      </c>
      <c r="BI2594" s="72">
        <v>11.618</v>
      </c>
      <c r="BJ2594" s="12">
        <v>981.303</v>
      </c>
      <c r="BK2594" s="72">
        <v>14.824</v>
      </c>
      <c r="BL2594" s="72">
        <v>5.3310000000000004</v>
      </c>
      <c r="BM2594" s="12">
        <v>886.90599999999995</v>
      </c>
      <c r="BN2594" s="72">
        <v>13.398</v>
      </c>
      <c r="BO2594" s="72">
        <v>5.6379999999999999</v>
      </c>
      <c r="BP2594" s="12">
        <v>1868.2090000000001</v>
      </c>
      <c r="BQ2594" s="72">
        <v>28.222000000000001</v>
      </c>
      <c r="BR2594" s="72">
        <v>3.2610000000000001</v>
      </c>
      <c r="BS2594" s="12">
        <v>2186.2840000000001</v>
      </c>
      <c r="BT2594" s="72">
        <v>33.027000000000001</v>
      </c>
      <c r="BU2594" s="72">
        <v>2.8340000000000001</v>
      </c>
      <c r="BV2594" s="12">
        <v>6619.7190000000001</v>
      </c>
      <c r="BW2594" s="72">
        <v>100</v>
      </c>
      <c r="BX2594" s="72">
        <v>1.4930000000000001</v>
      </c>
      <c r="BY2594" s="13"/>
      <c r="BZ2594" s="13"/>
    </row>
    <row r="2595" spans="1:78" ht="12.75" customHeight="1">
      <c r="A2595" s="122" t="s">
        <v>65</v>
      </c>
      <c r="B2595" s="71" t="s">
        <v>80</v>
      </c>
      <c r="C2595" s="71" t="s">
        <v>25</v>
      </c>
      <c r="D2595" s="34">
        <v>45352</v>
      </c>
      <c r="E2595" s="12">
        <v>2625.78</v>
      </c>
      <c r="F2595" s="72">
        <v>38.305999999999997</v>
      </c>
      <c r="G2595" s="72">
        <v>2.4369999999999998</v>
      </c>
      <c r="H2595" s="12">
        <v>179.30099999999999</v>
      </c>
      <c r="I2595" s="72">
        <v>2.6160000000000001</v>
      </c>
      <c r="J2595" s="72">
        <v>24.126999999999999</v>
      </c>
      <c r="K2595" s="12">
        <v>219.185</v>
      </c>
      <c r="L2595" s="72">
        <v>3.198</v>
      </c>
      <c r="M2595" s="72">
        <v>15.471</v>
      </c>
      <c r="N2595" s="12">
        <v>398.48599999999999</v>
      </c>
      <c r="O2595" s="72">
        <v>5.8129999999999997</v>
      </c>
      <c r="P2595" s="72">
        <v>10.871</v>
      </c>
      <c r="Q2595" s="12">
        <v>38.582999999999998</v>
      </c>
      <c r="R2595" s="72">
        <v>0.56299999999999994</v>
      </c>
      <c r="S2595" s="72">
        <v>48.935000000000002</v>
      </c>
      <c r="T2595" s="12">
        <v>437.06900000000002</v>
      </c>
      <c r="U2595" s="72">
        <v>6.3760000000000003</v>
      </c>
      <c r="V2595" s="72">
        <v>10.897</v>
      </c>
      <c r="W2595" s="12">
        <v>1338.422</v>
      </c>
      <c r="X2595" s="72">
        <v>19.526</v>
      </c>
      <c r="Y2595" s="72">
        <v>4.9820000000000002</v>
      </c>
      <c r="Z2595" s="12">
        <v>1775.492</v>
      </c>
      <c r="AA2595" s="72">
        <v>25.902000000000001</v>
      </c>
      <c r="AB2595" s="72">
        <v>3.2559999999999998</v>
      </c>
      <c r="AC2595" s="12">
        <v>4401.2709999999997</v>
      </c>
      <c r="AD2595" s="72">
        <v>64.207999999999998</v>
      </c>
      <c r="AE2595" s="72">
        <v>1.9490000000000001</v>
      </c>
      <c r="AF2595" s="12">
        <v>15.617000000000001</v>
      </c>
      <c r="AG2595" s="72">
        <v>0.22800000000000001</v>
      </c>
      <c r="AH2595" s="72">
        <v>82.061999999999998</v>
      </c>
      <c r="AI2595" s="12">
        <v>164.155</v>
      </c>
      <c r="AJ2595" s="72">
        <v>2.395</v>
      </c>
      <c r="AK2595" s="72">
        <v>11.43</v>
      </c>
      <c r="AL2595" s="12">
        <v>179.773</v>
      </c>
      <c r="AM2595" s="72">
        <v>2.6230000000000002</v>
      </c>
      <c r="AN2595" s="72">
        <v>8.3719999999999999</v>
      </c>
      <c r="AO2595" s="12">
        <v>4581.0439999999999</v>
      </c>
      <c r="AP2595" s="72">
        <v>66.83</v>
      </c>
      <c r="AQ2595" s="72">
        <v>1.9330000000000001</v>
      </c>
      <c r="AR2595" s="12">
        <v>54.402000000000001</v>
      </c>
      <c r="AS2595" s="72">
        <v>0.79400000000000004</v>
      </c>
      <c r="AT2595" s="72">
        <v>36.121000000000002</v>
      </c>
      <c r="AU2595" s="12">
        <v>14.166</v>
      </c>
      <c r="AV2595" s="72">
        <v>0.20699999999999999</v>
      </c>
      <c r="AW2595" s="72">
        <v>43.859000000000002</v>
      </c>
      <c r="AX2595" s="12">
        <v>287.41899999999998</v>
      </c>
      <c r="AY2595" s="72">
        <v>4.1929999999999996</v>
      </c>
      <c r="AZ2595" s="72">
        <v>11.742000000000001</v>
      </c>
      <c r="BA2595" s="12">
        <v>301.58499999999998</v>
      </c>
      <c r="BB2595" s="72">
        <v>4.4000000000000004</v>
      </c>
      <c r="BC2595" s="72">
        <v>11.621</v>
      </c>
      <c r="BD2595" s="12">
        <v>39.368000000000002</v>
      </c>
      <c r="BE2595" s="72">
        <v>0.57399999999999995</v>
      </c>
      <c r="BF2595" s="72">
        <v>40.415999999999997</v>
      </c>
      <c r="BG2595" s="12">
        <v>340.95299999999997</v>
      </c>
      <c r="BH2595" s="72">
        <v>4.9740000000000002</v>
      </c>
      <c r="BI2595" s="72">
        <v>12.316000000000001</v>
      </c>
      <c r="BJ2595" s="12">
        <v>924.43499999999995</v>
      </c>
      <c r="BK2595" s="72">
        <v>13.486000000000001</v>
      </c>
      <c r="BL2595" s="72">
        <v>4.2640000000000002</v>
      </c>
      <c r="BM2595" s="12">
        <v>953.90300000000002</v>
      </c>
      <c r="BN2595" s="72">
        <v>13.916</v>
      </c>
      <c r="BO2595" s="72">
        <v>4.8579999999999997</v>
      </c>
      <c r="BP2595" s="12">
        <v>1878.338</v>
      </c>
      <c r="BQ2595" s="72">
        <v>27.402000000000001</v>
      </c>
      <c r="BR2595" s="72">
        <v>2.6349999999999998</v>
      </c>
      <c r="BS2595" s="12">
        <v>2273.6930000000002</v>
      </c>
      <c r="BT2595" s="72">
        <v>33.17</v>
      </c>
      <c r="BU2595" s="72">
        <v>2.028</v>
      </c>
      <c r="BV2595" s="12">
        <v>6854.7370000000001</v>
      </c>
      <c r="BW2595" s="72">
        <v>100</v>
      </c>
      <c r="BX2595" s="72">
        <v>1.468</v>
      </c>
      <c r="BY2595" s="13"/>
      <c r="BZ2595" s="13"/>
    </row>
    <row r="2596" spans="1:78" ht="12.75" customHeight="1">
      <c r="A2596" s="122" t="s">
        <v>65</v>
      </c>
      <c r="B2596" s="71" t="s">
        <v>80</v>
      </c>
      <c r="C2596" s="71" t="s">
        <v>25</v>
      </c>
      <c r="D2596" s="34">
        <v>45444</v>
      </c>
      <c r="E2596" s="12">
        <v>2537.1260000000002</v>
      </c>
      <c r="F2596" s="72">
        <v>37.902999999999999</v>
      </c>
      <c r="G2596" s="72">
        <v>2.2869999999999999</v>
      </c>
      <c r="H2596" s="12">
        <v>203.91399999999999</v>
      </c>
      <c r="I2596" s="72">
        <v>3.0459999999999998</v>
      </c>
      <c r="J2596" s="72">
        <v>15.369</v>
      </c>
      <c r="K2596" s="12">
        <v>208.50899999999999</v>
      </c>
      <c r="L2596" s="72">
        <v>3.1150000000000002</v>
      </c>
      <c r="M2596" s="72">
        <v>22.427</v>
      </c>
      <c r="N2596" s="12">
        <v>412.423</v>
      </c>
      <c r="O2596" s="72">
        <v>6.1609999999999996</v>
      </c>
      <c r="P2596" s="72">
        <v>12.053000000000001</v>
      </c>
      <c r="Q2596" s="12">
        <v>65.956000000000003</v>
      </c>
      <c r="R2596" s="72">
        <v>0.98499999999999999</v>
      </c>
      <c r="S2596" s="72">
        <v>34.146000000000001</v>
      </c>
      <c r="T2596" s="12">
        <v>478.37900000000002</v>
      </c>
      <c r="U2596" s="72">
        <v>7.1470000000000002</v>
      </c>
      <c r="V2596" s="72">
        <v>9.7739999999999991</v>
      </c>
      <c r="W2596" s="12">
        <v>1378.223</v>
      </c>
      <c r="X2596" s="72">
        <v>20.59</v>
      </c>
      <c r="Y2596" s="72">
        <v>4.99</v>
      </c>
      <c r="Z2596" s="12">
        <v>1856.6020000000001</v>
      </c>
      <c r="AA2596" s="72">
        <v>27.736000000000001</v>
      </c>
      <c r="AB2596" s="72">
        <v>3.282</v>
      </c>
      <c r="AC2596" s="12">
        <v>4393.7280000000001</v>
      </c>
      <c r="AD2596" s="72">
        <v>65.638999999999996</v>
      </c>
      <c r="AE2596" s="72">
        <v>1.9850000000000001</v>
      </c>
      <c r="AF2596" s="12">
        <v>10.098000000000001</v>
      </c>
      <c r="AG2596" s="72">
        <v>0.151</v>
      </c>
      <c r="AH2596" s="72">
        <v>64.582999999999998</v>
      </c>
      <c r="AI2596" s="12">
        <v>175.178</v>
      </c>
      <c r="AJ2596" s="72">
        <v>2.617</v>
      </c>
      <c r="AK2596" s="72">
        <v>7.9249999999999998</v>
      </c>
      <c r="AL2596" s="12">
        <v>185.27600000000001</v>
      </c>
      <c r="AM2596" s="72">
        <v>2.7679999999999998</v>
      </c>
      <c r="AN2596" s="72">
        <v>7.0090000000000003</v>
      </c>
      <c r="AO2596" s="12">
        <v>4579.0029999999997</v>
      </c>
      <c r="AP2596" s="72">
        <v>68.406999999999996</v>
      </c>
      <c r="AQ2596" s="72">
        <v>1.911</v>
      </c>
      <c r="AR2596" s="12">
        <v>41.539000000000001</v>
      </c>
      <c r="AS2596" s="72">
        <v>0.621</v>
      </c>
      <c r="AT2596" s="72">
        <v>74.242999999999995</v>
      </c>
      <c r="AU2596" s="12">
        <v>9.8420000000000005</v>
      </c>
      <c r="AV2596" s="72">
        <v>0.14699999999999999</v>
      </c>
      <c r="AW2596" s="72">
        <v>80.123000000000005</v>
      </c>
      <c r="AX2596" s="12">
        <v>233.221</v>
      </c>
      <c r="AY2596" s="72">
        <v>3.484</v>
      </c>
      <c r="AZ2596" s="72">
        <v>15.007999999999999</v>
      </c>
      <c r="BA2596" s="12">
        <v>243.06299999999999</v>
      </c>
      <c r="BB2596" s="72">
        <v>3.6309999999999998</v>
      </c>
      <c r="BC2596" s="72">
        <v>13.75</v>
      </c>
      <c r="BD2596" s="12">
        <v>37.802999999999997</v>
      </c>
      <c r="BE2596" s="72">
        <v>0.56499999999999995</v>
      </c>
      <c r="BF2596" s="72">
        <v>31.398</v>
      </c>
      <c r="BG2596" s="12">
        <v>280.86599999999999</v>
      </c>
      <c r="BH2596" s="72">
        <v>4.1959999999999997</v>
      </c>
      <c r="BI2596" s="72">
        <v>13.619</v>
      </c>
      <c r="BJ2596" s="12">
        <v>752.08299999999997</v>
      </c>
      <c r="BK2596" s="72">
        <v>11.236000000000001</v>
      </c>
      <c r="BL2596" s="72">
        <v>6.6950000000000003</v>
      </c>
      <c r="BM2596" s="12">
        <v>1040.27</v>
      </c>
      <c r="BN2596" s="72">
        <v>15.541</v>
      </c>
      <c r="BO2596" s="72">
        <v>6.2670000000000003</v>
      </c>
      <c r="BP2596" s="12">
        <v>1792.3530000000001</v>
      </c>
      <c r="BQ2596" s="72">
        <v>26.776</v>
      </c>
      <c r="BR2596" s="72">
        <v>4.2990000000000004</v>
      </c>
      <c r="BS2596" s="12">
        <v>2114.759</v>
      </c>
      <c r="BT2596" s="72">
        <v>31.593</v>
      </c>
      <c r="BU2596" s="72">
        <v>3.0230000000000001</v>
      </c>
      <c r="BV2596" s="12">
        <v>6693.7619999999997</v>
      </c>
      <c r="BW2596" s="72">
        <v>100</v>
      </c>
      <c r="BX2596" s="72">
        <v>1.849</v>
      </c>
      <c r="BY2596" s="13"/>
      <c r="BZ2596" s="13"/>
    </row>
    <row r="2597" spans="1:78" ht="12.75" customHeight="1">
      <c r="A2597" s="122" t="s">
        <v>65</v>
      </c>
      <c r="B2597" s="71" t="s">
        <v>80</v>
      </c>
      <c r="C2597" s="71" t="s">
        <v>25</v>
      </c>
      <c r="D2597" s="34">
        <v>45536</v>
      </c>
      <c r="E2597" s="12">
        <v>2621.7069999999999</v>
      </c>
      <c r="F2597" s="72">
        <v>38.975999999999999</v>
      </c>
      <c r="G2597" s="72">
        <v>1.982</v>
      </c>
      <c r="H2597" s="12">
        <v>127.88800000000001</v>
      </c>
      <c r="I2597" s="72">
        <v>1.901</v>
      </c>
      <c r="J2597" s="72">
        <v>28.318999999999999</v>
      </c>
      <c r="K2597" s="12">
        <v>145.297</v>
      </c>
      <c r="L2597" s="72">
        <v>2.16</v>
      </c>
      <c r="M2597" s="72">
        <v>23.263999999999999</v>
      </c>
      <c r="N2597" s="12">
        <v>273.18400000000003</v>
      </c>
      <c r="O2597" s="72">
        <v>4.0609999999999999</v>
      </c>
      <c r="P2597" s="72">
        <v>16.79</v>
      </c>
      <c r="Q2597" s="12">
        <v>35.216999999999999</v>
      </c>
      <c r="R2597" s="72">
        <v>0.52400000000000002</v>
      </c>
      <c r="S2597" s="72">
        <v>60.262</v>
      </c>
      <c r="T2597" s="12">
        <v>308.40100000000001</v>
      </c>
      <c r="U2597" s="72">
        <v>4.585</v>
      </c>
      <c r="V2597" s="72">
        <v>14.092000000000001</v>
      </c>
      <c r="W2597" s="12">
        <v>1440.5350000000001</v>
      </c>
      <c r="X2597" s="72">
        <v>21.416</v>
      </c>
      <c r="Y2597" s="72">
        <v>4.6680000000000001</v>
      </c>
      <c r="Z2597" s="12">
        <v>1748.9369999999999</v>
      </c>
      <c r="AA2597" s="72">
        <v>26.001000000000001</v>
      </c>
      <c r="AB2597" s="72">
        <v>2.9660000000000002</v>
      </c>
      <c r="AC2597" s="12">
        <v>4370.6440000000002</v>
      </c>
      <c r="AD2597" s="72">
        <v>64.977000000000004</v>
      </c>
      <c r="AE2597" s="72">
        <v>1.7330000000000001</v>
      </c>
      <c r="AF2597" s="12">
        <v>37.652999999999999</v>
      </c>
      <c r="AG2597" s="72">
        <v>0.56000000000000005</v>
      </c>
      <c r="AH2597" s="72">
        <v>41.472999999999999</v>
      </c>
      <c r="AI2597" s="12">
        <v>148.489</v>
      </c>
      <c r="AJ2597" s="72">
        <v>2.2080000000000002</v>
      </c>
      <c r="AK2597" s="72">
        <v>13.433</v>
      </c>
      <c r="AL2597" s="12">
        <v>186.142</v>
      </c>
      <c r="AM2597" s="72">
        <v>2.7669999999999999</v>
      </c>
      <c r="AN2597" s="72">
        <v>7.8879999999999999</v>
      </c>
      <c r="AO2597" s="12">
        <v>4556.7860000000001</v>
      </c>
      <c r="AP2597" s="72">
        <v>67.745000000000005</v>
      </c>
      <c r="AQ2597" s="72">
        <v>1.71</v>
      </c>
      <c r="AR2597" s="12">
        <v>35.979999999999997</v>
      </c>
      <c r="AS2597" s="72">
        <v>0.53500000000000003</v>
      </c>
      <c r="AT2597" s="72">
        <v>43.832000000000001</v>
      </c>
      <c r="AU2597" s="12">
        <v>24.553999999999998</v>
      </c>
      <c r="AV2597" s="72">
        <v>0.36499999999999999</v>
      </c>
      <c r="AW2597" s="72">
        <v>50.526000000000003</v>
      </c>
      <c r="AX2597" s="12">
        <v>181.84</v>
      </c>
      <c r="AY2597" s="72">
        <v>2.7029999999999998</v>
      </c>
      <c r="AZ2597" s="72">
        <v>17.742999999999999</v>
      </c>
      <c r="BA2597" s="12">
        <v>206.39400000000001</v>
      </c>
      <c r="BB2597" s="72">
        <v>3.0680000000000001</v>
      </c>
      <c r="BC2597" s="72">
        <v>15.914</v>
      </c>
      <c r="BD2597" s="12">
        <v>32.225000000000001</v>
      </c>
      <c r="BE2597" s="72">
        <v>0.47899999999999998</v>
      </c>
      <c r="BF2597" s="72">
        <v>30.427</v>
      </c>
      <c r="BG2597" s="12">
        <v>238.619</v>
      </c>
      <c r="BH2597" s="72">
        <v>3.5470000000000002</v>
      </c>
      <c r="BI2597" s="72">
        <v>15.086</v>
      </c>
      <c r="BJ2597" s="12">
        <v>999.59500000000003</v>
      </c>
      <c r="BK2597" s="72">
        <v>14.861000000000001</v>
      </c>
      <c r="BL2597" s="72">
        <v>6.7380000000000004</v>
      </c>
      <c r="BM2597" s="12">
        <v>895.43200000000002</v>
      </c>
      <c r="BN2597" s="72">
        <v>13.311999999999999</v>
      </c>
      <c r="BO2597" s="72">
        <v>6.3970000000000002</v>
      </c>
      <c r="BP2597" s="12">
        <v>1895.027</v>
      </c>
      <c r="BQ2597" s="72">
        <v>28.172999999999998</v>
      </c>
      <c r="BR2597" s="72">
        <v>3.8090000000000002</v>
      </c>
      <c r="BS2597" s="12">
        <v>2169.6260000000002</v>
      </c>
      <c r="BT2597" s="72">
        <v>32.255000000000003</v>
      </c>
      <c r="BU2597" s="72">
        <v>3.12</v>
      </c>
      <c r="BV2597" s="12">
        <v>6726.4120000000003</v>
      </c>
      <c r="BW2597" s="72">
        <v>100</v>
      </c>
      <c r="BX2597" s="72">
        <v>1.61</v>
      </c>
      <c r="BY2597" s="13"/>
      <c r="BZ2597" s="13"/>
    </row>
    <row r="2598" spans="1:78" ht="12.75" customHeight="1">
      <c r="A2598" s="122" t="s">
        <v>65</v>
      </c>
      <c r="B2598" s="71" t="s">
        <v>80</v>
      </c>
      <c r="C2598" s="71" t="s">
        <v>25</v>
      </c>
      <c r="D2598" s="34">
        <v>45627</v>
      </c>
      <c r="E2598" s="12">
        <v>2767.5010000000002</v>
      </c>
      <c r="F2598" s="72">
        <v>40.548999999999999</v>
      </c>
      <c r="G2598" s="72">
        <v>2.4420000000000002</v>
      </c>
      <c r="H2598" s="12">
        <v>206.11</v>
      </c>
      <c r="I2598" s="72">
        <v>3.02</v>
      </c>
      <c r="J2598" s="72">
        <v>17.670999999999999</v>
      </c>
      <c r="K2598" s="12">
        <v>137.983</v>
      </c>
      <c r="L2598" s="72">
        <v>2.0219999999999998</v>
      </c>
      <c r="M2598" s="72">
        <v>19.835999999999999</v>
      </c>
      <c r="N2598" s="12">
        <v>344.09300000000002</v>
      </c>
      <c r="O2598" s="72">
        <v>5.0419999999999998</v>
      </c>
      <c r="P2598" s="72">
        <v>12.252000000000001</v>
      </c>
      <c r="Q2598" s="12">
        <v>32.814</v>
      </c>
      <c r="R2598" s="72">
        <v>0.48099999999999998</v>
      </c>
      <c r="S2598" s="72">
        <v>42.587000000000003</v>
      </c>
      <c r="T2598" s="12">
        <v>376.90699999999998</v>
      </c>
      <c r="U2598" s="72">
        <v>5.5220000000000002</v>
      </c>
      <c r="V2598" s="72">
        <v>11.335000000000001</v>
      </c>
      <c r="W2598" s="12">
        <v>1388.527</v>
      </c>
      <c r="X2598" s="72">
        <v>20.344999999999999</v>
      </c>
      <c r="Y2598" s="72">
        <v>4.0679999999999996</v>
      </c>
      <c r="Z2598" s="12">
        <v>1765.434</v>
      </c>
      <c r="AA2598" s="72">
        <v>25.867000000000001</v>
      </c>
      <c r="AB2598" s="72">
        <v>2.8580000000000001</v>
      </c>
      <c r="AC2598" s="12">
        <v>4532.9359999999997</v>
      </c>
      <c r="AD2598" s="72">
        <v>66.417000000000002</v>
      </c>
      <c r="AE2598" s="72">
        <v>1.958</v>
      </c>
      <c r="AF2598" s="12">
        <v>8.5630000000000006</v>
      </c>
      <c r="AG2598" s="72">
        <v>0.125</v>
      </c>
      <c r="AH2598" s="72">
        <v>77.858000000000004</v>
      </c>
      <c r="AI2598" s="12">
        <v>154.06</v>
      </c>
      <c r="AJ2598" s="72">
        <v>2.2570000000000001</v>
      </c>
      <c r="AK2598" s="72">
        <v>9.1880000000000006</v>
      </c>
      <c r="AL2598" s="12">
        <v>162.62299999999999</v>
      </c>
      <c r="AM2598" s="72">
        <v>2.383</v>
      </c>
      <c r="AN2598" s="72">
        <v>7.883</v>
      </c>
      <c r="AO2598" s="12">
        <v>4695.558</v>
      </c>
      <c r="AP2598" s="72">
        <v>68.799000000000007</v>
      </c>
      <c r="AQ2598" s="72">
        <v>1.972</v>
      </c>
      <c r="AR2598" s="12">
        <v>39.281999999999996</v>
      </c>
      <c r="AS2598" s="72">
        <v>0.57599999999999996</v>
      </c>
      <c r="AT2598" s="72">
        <v>31.869</v>
      </c>
      <c r="AU2598" s="12">
        <v>36.993000000000002</v>
      </c>
      <c r="AV2598" s="72">
        <v>0.54200000000000004</v>
      </c>
      <c r="AW2598" s="72">
        <v>39.341999999999999</v>
      </c>
      <c r="AX2598" s="12">
        <v>174.161</v>
      </c>
      <c r="AY2598" s="72">
        <v>2.552</v>
      </c>
      <c r="AZ2598" s="72">
        <v>19.515999999999998</v>
      </c>
      <c r="BA2598" s="12">
        <v>211.154</v>
      </c>
      <c r="BB2598" s="72">
        <v>3.0939999999999999</v>
      </c>
      <c r="BC2598" s="72">
        <v>17.132999999999999</v>
      </c>
      <c r="BD2598" s="12">
        <v>35.517000000000003</v>
      </c>
      <c r="BE2598" s="72">
        <v>0.52</v>
      </c>
      <c r="BF2598" s="72">
        <v>31.327000000000002</v>
      </c>
      <c r="BG2598" s="12">
        <v>246.67099999999999</v>
      </c>
      <c r="BH2598" s="72">
        <v>3.6139999999999999</v>
      </c>
      <c r="BI2598" s="72">
        <v>15.507999999999999</v>
      </c>
      <c r="BJ2598" s="12">
        <v>902.01800000000003</v>
      </c>
      <c r="BK2598" s="72">
        <v>13.215999999999999</v>
      </c>
      <c r="BL2598" s="72">
        <v>6.5170000000000003</v>
      </c>
      <c r="BM2598" s="12">
        <v>941.47199999999998</v>
      </c>
      <c r="BN2598" s="72">
        <v>13.794</v>
      </c>
      <c r="BO2598" s="72">
        <v>5.6269999999999998</v>
      </c>
      <c r="BP2598" s="12">
        <v>1843.49</v>
      </c>
      <c r="BQ2598" s="72">
        <v>27.010999999999999</v>
      </c>
      <c r="BR2598" s="72">
        <v>3.21</v>
      </c>
      <c r="BS2598" s="12">
        <v>2129.4430000000002</v>
      </c>
      <c r="BT2598" s="72">
        <v>31.201000000000001</v>
      </c>
      <c r="BU2598" s="72">
        <v>2.8109999999999999</v>
      </c>
      <c r="BV2598" s="12">
        <v>6825.0010000000002</v>
      </c>
      <c r="BW2598" s="72">
        <v>100</v>
      </c>
      <c r="BX2598" s="72">
        <v>1.3939999999999999</v>
      </c>
      <c r="BY2598" s="13"/>
      <c r="BZ2598" s="13"/>
    </row>
    <row r="2599" spans="1:78" ht="12.75" customHeight="1">
      <c r="A2599" s="122" t="s">
        <v>65</v>
      </c>
      <c r="B2599" s="71" t="s">
        <v>80</v>
      </c>
      <c r="C2599" s="71" t="s">
        <v>25</v>
      </c>
      <c r="D2599" s="34">
        <v>45717</v>
      </c>
      <c r="E2599" s="12">
        <v>2726.6770000000001</v>
      </c>
      <c r="F2599" s="72">
        <v>38.195999999999998</v>
      </c>
      <c r="G2599" s="72">
        <v>2.3969999999999998</v>
      </c>
      <c r="H2599" s="12">
        <v>153.58699999999999</v>
      </c>
      <c r="I2599" s="72">
        <v>2.1509999999999998</v>
      </c>
      <c r="J2599" s="72">
        <v>19.478999999999999</v>
      </c>
      <c r="K2599" s="12">
        <v>140.44</v>
      </c>
      <c r="L2599" s="72">
        <v>1.9670000000000001</v>
      </c>
      <c r="M2599" s="72">
        <v>19.974</v>
      </c>
      <c r="N2599" s="12">
        <v>294.02699999999999</v>
      </c>
      <c r="O2599" s="72">
        <v>4.1189999999999998</v>
      </c>
      <c r="P2599" s="72">
        <v>13.885999999999999</v>
      </c>
      <c r="Q2599" s="12">
        <v>25.084</v>
      </c>
      <c r="R2599" s="72">
        <v>0.35099999999999998</v>
      </c>
      <c r="S2599" s="72">
        <v>42.594000000000001</v>
      </c>
      <c r="T2599" s="12">
        <v>319.11099999999999</v>
      </c>
      <c r="U2599" s="72">
        <v>4.47</v>
      </c>
      <c r="V2599" s="72">
        <v>12.926</v>
      </c>
      <c r="W2599" s="12">
        <v>1519.3820000000001</v>
      </c>
      <c r="X2599" s="72">
        <v>21.283999999999999</v>
      </c>
      <c r="Y2599" s="72">
        <v>5.0949999999999998</v>
      </c>
      <c r="Z2599" s="12">
        <v>1838.4929999999999</v>
      </c>
      <c r="AA2599" s="72">
        <v>25.754000000000001</v>
      </c>
      <c r="AB2599" s="72">
        <v>3.2829999999999999</v>
      </c>
      <c r="AC2599" s="12">
        <v>4565.1689999999999</v>
      </c>
      <c r="AD2599" s="72">
        <v>63.948999999999998</v>
      </c>
      <c r="AE2599" s="72">
        <v>1.736</v>
      </c>
      <c r="AF2599" s="12">
        <v>35.579000000000001</v>
      </c>
      <c r="AG2599" s="72">
        <v>0.498</v>
      </c>
      <c r="AH2599" s="72">
        <v>42.795000000000002</v>
      </c>
      <c r="AI2599" s="12">
        <v>196.251</v>
      </c>
      <c r="AJ2599" s="72">
        <v>2.7490000000000001</v>
      </c>
      <c r="AK2599" s="72">
        <v>10.973000000000001</v>
      </c>
      <c r="AL2599" s="12">
        <v>231.83</v>
      </c>
      <c r="AM2599" s="72">
        <v>3.2469999999999999</v>
      </c>
      <c r="AN2599" s="72">
        <v>5.4279999999999999</v>
      </c>
      <c r="AO2599" s="12">
        <v>4796.9989999999998</v>
      </c>
      <c r="AP2599" s="72">
        <v>67.197000000000003</v>
      </c>
      <c r="AQ2599" s="72">
        <v>1.6990000000000001</v>
      </c>
      <c r="AR2599" s="12">
        <v>24.169</v>
      </c>
      <c r="AS2599" s="72">
        <v>0.33900000000000002</v>
      </c>
      <c r="AT2599" s="72">
        <v>40.238999999999997</v>
      </c>
      <c r="AU2599" s="12">
        <v>43.322000000000003</v>
      </c>
      <c r="AV2599" s="72">
        <v>0.60699999999999998</v>
      </c>
      <c r="AW2599" s="72">
        <v>48</v>
      </c>
      <c r="AX2599" s="12">
        <v>216.85400000000001</v>
      </c>
      <c r="AY2599" s="72">
        <v>3.0379999999999998</v>
      </c>
      <c r="AZ2599" s="72">
        <v>17.452999999999999</v>
      </c>
      <c r="BA2599" s="12">
        <v>260.17599999999999</v>
      </c>
      <c r="BB2599" s="72">
        <v>3.645</v>
      </c>
      <c r="BC2599" s="72">
        <v>16.463000000000001</v>
      </c>
      <c r="BD2599" s="12">
        <v>53.78</v>
      </c>
      <c r="BE2599" s="72">
        <v>0.753</v>
      </c>
      <c r="BF2599" s="72">
        <v>32.707000000000001</v>
      </c>
      <c r="BG2599" s="12">
        <v>313.95600000000002</v>
      </c>
      <c r="BH2599" s="72">
        <v>4.3979999999999997</v>
      </c>
      <c r="BI2599" s="72">
        <v>15.339</v>
      </c>
      <c r="BJ2599" s="12">
        <v>1037.847</v>
      </c>
      <c r="BK2599" s="72">
        <v>14.538</v>
      </c>
      <c r="BL2599" s="72">
        <v>6.9619999999999997</v>
      </c>
      <c r="BM2599" s="12">
        <v>965.73900000000003</v>
      </c>
      <c r="BN2599" s="72">
        <v>13.528</v>
      </c>
      <c r="BO2599" s="72">
        <v>5.9059999999999997</v>
      </c>
      <c r="BP2599" s="12">
        <v>2003.587</v>
      </c>
      <c r="BQ2599" s="72">
        <v>28.067</v>
      </c>
      <c r="BR2599" s="72">
        <v>3.4159999999999999</v>
      </c>
      <c r="BS2599" s="12">
        <v>2341.712</v>
      </c>
      <c r="BT2599" s="72">
        <v>32.802999999999997</v>
      </c>
      <c r="BU2599" s="72">
        <v>2.7570000000000001</v>
      </c>
      <c r="BV2599" s="12">
        <v>7138.7110000000002</v>
      </c>
      <c r="BW2599" s="72">
        <v>100</v>
      </c>
      <c r="BX2599" s="72">
        <v>1.623</v>
      </c>
      <c r="BY2599" s="13"/>
      <c r="BZ2599" s="13"/>
    </row>
    <row r="2600" spans="1:78" ht="12.75" customHeight="1">
      <c r="A2600" s="122" t="s">
        <v>65</v>
      </c>
      <c r="B2600" s="71" t="s">
        <v>80</v>
      </c>
      <c r="C2600" s="71" t="s">
        <v>25</v>
      </c>
      <c r="D2600" s="34">
        <v>45809</v>
      </c>
      <c r="E2600" s="12">
        <v>2780.6909999999998</v>
      </c>
      <c r="F2600" s="72">
        <v>40.137</v>
      </c>
      <c r="G2600" s="72">
        <v>2.4089999999999998</v>
      </c>
      <c r="H2600" s="12">
        <v>215.20099999999999</v>
      </c>
      <c r="I2600" s="72">
        <v>3.1059999999999999</v>
      </c>
      <c r="J2600" s="72">
        <v>18.614000000000001</v>
      </c>
      <c r="K2600" s="12">
        <v>178.94800000000001</v>
      </c>
      <c r="L2600" s="72">
        <v>2.5830000000000002</v>
      </c>
      <c r="M2600" s="72">
        <v>21.561</v>
      </c>
      <c r="N2600" s="12">
        <v>394.149</v>
      </c>
      <c r="O2600" s="72">
        <v>5.6890000000000001</v>
      </c>
      <c r="P2600" s="72">
        <v>13.337999999999999</v>
      </c>
      <c r="Q2600" s="12">
        <v>14.08</v>
      </c>
      <c r="R2600" s="72">
        <v>0.20300000000000001</v>
      </c>
      <c r="S2600" s="72">
        <v>39.863</v>
      </c>
      <c r="T2600" s="12">
        <v>408.22899999999998</v>
      </c>
      <c r="U2600" s="72">
        <v>5.8920000000000003</v>
      </c>
      <c r="V2600" s="72">
        <v>12.742000000000001</v>
      </c>
      <c r="W2600" s="12">
        <v>1352.7670000000001</v>
      </c>
      <c r="X2600" s="72">
        <v>19.526</v>
      </c>
      <c r="Y2600" s="72">
        <v>5.68</v>
      </c>
      <c r="Z2600" s="12">
        <v>1760.9960000000001</v>
      </c>
      <c r="AA2600" s="72">
        <v>25.419</v>
      </c>
      <c r="AB2600" s="72">
        <v>4.3650000000000002</v>
      </c>
      <c r="AC2600" s="12">
        <v>4541.6880000000001</v>
      </c>
      <c r="AD2600" s="72">
        <v>65.555999999999997</v>
      </c>
      <c r="AE2600" s="72">
        <v>2.0950000000000002</v>
      </c>
      <c r="AF2600" s="12">
        <v>8.7189999999999994</v>
      </c>
      <c r="AG2600" s="72">
        <v>0.126</v>
      </c>
      <c r="AH2600" s="72">
        <v>81.105999999999995</v>
      </c>
      <c r="AI2600" s="12">
        <v>170.38</v>
      </c>
      <c r="AJ2600" s="72">
        <v>2.4590000000000001</v>
      </c>
      <c r="AK2600" s="72">
        <v>10.012</v>
      </c>
      <c r="AL2600" s="12">
        <v>179.09899999999999</v>
      </c>
      <c r="AM2600" s="72">
        <v>2.585</v>
      </c>
      <c r="AN2600" s="72">
        <v>9.4580000000000002</v>
      </c>
      <c r="AO2600" s="12">
        <v>4720.7870000000003</v>
      </c>
      <c r="AP2600" s="72">
        <v>68.141000000000005</v>
      </c>
      <c r="AQ2600" s="72">
        <v>2.0830000000000002</v>
      </c>
      <c r="AR2600" s="12">
        <v>33.74</v>
      </c>
      <c r="AS2600" s="72">
        <v>0.48699999999999999</v>
      </c>
      <c r="AT2600" s="72">
        <v>39.83</v>
      </c>
      <c r="AU2600" s="12">
        <v>15.534000000000001</v>
      </c>
      <c r="AV2600" s="72">
        <v>0.224</v>
      </c>
      <c r="AW2600" s="72">
        <v>47.692999999999998</v>
      </c>
      <c r="AX2600" s="12">
        <v>243.84700000000001</v>
      </c>
      <c r="AY2600" s="72">
        <v>3.52</v>
      </c>
      <c r="AZ2600" s="72">
        <v>16.562000000000001</v>
      </c>
      <c r="BA2600" s="12">
        <v>259.38099999999997</v>
      </c>
      <c r="BB2600" s="72">
        <v>3.7440000000000002</v>
      </c>
      <c r="BC2600" s="72">
        <v>15.321999999999999</v>
      </c>
      <c r="BD2600" s="12">
        <v>29.262</v>
      </c>
      <c r="BE2600" s="72">
        <v>0.42199999999999999</v>
      </c>
      <c r="BF2600" s="72">
        <v>37.57</v>
      </c>
      <c r="BG2600" s="12">
        <v>288.64299999999997</v>
      </c>
      <c r="BH2600" s="72">
        <v>4.1660000000000004</v>
      </c>
      <c r="BI2600" s="72">
        <v>13.303000000000001</v>
      </c>
      <c r="BJ2600" s="12">
        <v>881.14099999999996</v>
      </c>
      <c r="BK2600" s="72">
        <v>12.718999999999999</v>
      </c>
      <c r="BL2600" s="72">
        <v>8.0969999999999995</v>
      </c>
      <c r="BM2600" s="12">
        <v>1003.674</v>
      </c>
      <c r="BN2600" s="72">
        <v>14.487</v>
      </c>
      <c r="BO2600" s="72">
        <v>4.8529999999999998</v>
      </c>
      <c r="BP2600" s="12">
        <v>1884.8150000000001</v>
      </c>
      <c r="BQ2600" s="72">
        <v>27.206</v>
      </c>
      <c r="BR2600" s="72">
        <v>3.2629999999999999</v>
      </c>
      <c r="BS2600" s="12">
        <v>2207.1979999999999</v>
      </c>
      <c r="BT2600" s="72">
        <v>31.859000000000002</v>
      </c>
      <c r="BU2600" s="72">
        <v>2.613</v>
      </c>
      <c r="BV2600" s="12">
        <v>6927.9859999999999</v>
      </c>
      <c r="BW2600" s="72">
        <v>100</v>
      </c>
      <c r="BX2600" s="72">
        <v>1.458</v>
      </c>
      <c r="BY2600" s="13"/>
      <c r="BZ2600" s="13"/>
    </row>
    <row r="2601" spans="1:78" ht="12.75" customHeight="1">
      <c r="A2601" s="122" t="s">
        <v>65</v>
      </c>
      <c r="B2601" s="71" t="s">
        <v>80</v>
      </c>
      <c r="C2601" s="71" t="s">
        <v>25</v>
      </c>
      <c r="D2601" s="34">
        <v>45901</v>
      </c>
      <c r="E2601" s="12">
        <v>2793.7469999999998</v>
      </c>
      <c r="F2601" s="72">
        <v>39.820999999999998</v>
      </c>
      <c r="G2601" s="72">
        <v>2.4140000000000001</v>
      </c>
      <c r="H2601" s="12">
        <v>167.797</v>
      </c>
      <c r="I2601" s="72">
        <v>2.3919999999999999</v>
      </c>
      <c r="J2601" s="72">
        <v>18.748000000000001</v>
      </c>
      <c r="K2601" s="12">
        <v>146.81100000000001</v>
      </c>
      <c r="L2601" s="72">
        <v>2.093</v>
      </c>
      <c r="M2601" s="72">
        <v>23.314</v>
      </c>
      <c r="N2601" s="12">
        <v>314.608</v>
      </c>
      <c r="O2601" s="72">
        <v>4.484</v>
      </c>
      <c r="P2601" s="72">
        <v>16.645</v>
      </c>
      <c r="Q2601" s="12">
        <v>14.254</v>
      </c>
      <c r="R2601" s="72">
        <v>0.20300000000000001</v>
      </c>
      <c r="S2601" s="72">
        <v>79.28</v>
      </c>
      <c r="T2601" s="12">
        <v>328.86200000000002</v>
      </c>
      <c r="U2601" s="72">
        <v>4.6879999999999997</v>
      </c>
      <c r="V2601" s="72">
        <v>16.045000000000002</v>
      </c>
      <c r="W2601" s="12">
        <v>1475.9449999999999</v>
      </c>
      <c r="X2601" s="72">
        <v>21.038</v>
      </c>
      <c r="Y2601" s="72">
        <v>5.1070000000000002</v>
      </c>
      <c r="Z2601" s="12">
        <v>1804.807</v>
      </c>
      <c r="AA2601" s="72">
        <v>25.725000000000001</v>
      </c>
      <c r="AB2601" s="72">
        <v>3.355</v>
      </c>
      <c r="AC2601" s="12">
        <v>4598.5540000000001</v>
      </c>
      <c r="AD2601" s="72">
        <v>65.546999999999997</v>
      </c>
      <c r="AE2601" s="72">
        <v>1.8879999999999999</v>
      </c>
      <c r="AF2601" s="12">
        <v>17.228999999999999</v>
      </c>
      <c r="AG2601" s="72">
        <v>0.246</v>
      </c>
      <c r="AH2601" s="72">
        <v>103.74</v>
      </c>
      <c r="AI2601" s="12">
        <v>177.114</v>
      </c>
      <c r="AJ2601" s="72">
        <v>2.5249999999999999</v>
      </c>
      <c r="AK2601" s="72">
        <v>11.917999999999999</v>
      </c>
      <c r="AL2601" s="12">
        <v>194.34399999999999</v>
      </c>
      <c r="AM2601" s="72">
        <v>2.77</v>
      </c>
      <c r="AN2601" s="72">
        <v>14.074999999999999</v>
      </c>
      <c r="AO2601" s="12">
        <v>4792.8969999999999</v>
      </c>
      <c r="AP2601" s="72">
        <v>68.316999999999993</v>
      </c>
      <c r="AQ2601" s="72">
        <v>1.8839999999999999</v>
      </c>
      <c r="AR2601" s="12">
        <v>36.344999999999999</v>
      </c>
      <c r="AS2601" s="72">
        <v>0.51800000000000002</v>
      </c>
      <c r="AT2601" s="72">
        <v>33.74</v>
      </c>
      <c r="AU2601" s="12">
        <v>36.725000000000001</v>
      </c>
      <c r="AV2601" s="72">
        <v>0.52300000000000002</v>
      </c>
      <c r="AW2601" s="72">
        <v>42.289000000000001</v>
      </c>
      <c r="AX2601" s="12">
        <v>192.18700000000001</v>
      </c>
      <c r="AY2601" s="72">
        <v>2.7389999999999999</v>
      </c>
      <c r="AZ2601" s="72">
        <v>21.166</v>
      </c>
      <c r="BA2601" s="12">
        <v>228.91200000000001</v>
      </c>
      <c r="BB2601" s="72">
        <v>3.2629999999999999</v>
      </c>
      <c r="BC2601" s="72">
        <v>18.276</v>
      </c>
      <c r="BD2601" s="12">
        <v>50.25</v>
      </c>
      <c r="BE2601" s="72">
        <v>0.71599999999999997</v>
      </c>
      <c r="BF2601" s="72">
        <v>48.975999999999999</v>
      </c>
      <c r="BG2601" s="12">
        <v>279.16199999999998</v>
      </c>
      <c r="BH2601" s="72">
        <v>3.9790000000000001</v>
      </c>
      <c r="BI2601" s="72">
        <v>17.922999999999998</v>
      </c>
      <c r="BJ2601" s="12">
        <v>880.80600000000004</v>
      </c>
      <c r="BK2601" s="72">
        <v>12.555</v>
      </c>
      <c r="BL2601" s="72">
        <v>8.2729999999999997</v>
      </c>
      <c r="BM2601" s="12">
        <v>1026.49</v>
      </c>
      <c r="BN2601" s="72">
        <v>14.631</v>
      </c>
      <c r="BO2601" s="72">
        <v>4.649</v>
      </c>
      <c r="BP2601" s="12">
        <v>1907.2950000000001</v>
      </c>
      <c r="BQ2601" s="72">
        <v>27.186</v>
      </c>
      <c r="BR2601" s="72">
        <v>3.5550000000000002</v>
      </c>
      <c r="BS2601" s="12">
        <v>2222.8029999999999</v>
      </c>
      <c r="BT2601" s="72">
        <v>31.683</v>
      </c>
      <c r="BU2601" s="72">
        <v>2.6960000000000002</v>
      </c>
      <c r="BV2601" s="12">
        <v>7015.7</v>
      </c>
      <c r="BW2601" s="72">
        <v>100</v>
      </c>
      <c r="BX2601" s="72">
        <v>1.375</v>
      </c>
      <c r="BY2601" s="13"/>
      <c r="BZ2601" s="13"/>
    </row>
    <row r="2602" spans="1:78" ht="12.75" customHeight="1">
      <c r="A2602" s="122" t="s">
        <v>65</v>
      </c>
      <c r="B2602" s="71" t="s">
        <v>80</v>
      </c>
      <c r="C2602" s="71" t="s">
        <v>25</v>
      </c>
      <c r="D2602" s="34">
        <v>45992</v>
      </c>
      <c r="E2602" s="12">
        <v>2803.567</v>
      </c>
      <c r="F2602" s="72">
        <v>38.808</v>
      </c>
      <c r="G2602" s="72">
        <v>2.3860000000000001</v>
      </c>
      <c r="H2602" s="12">
        <v>160.45099999999999</v>
      </c>
      <c r="I2602" s="72">
        <v>2.2210000000000001</v>
      </c>
      <c r="J2602" s="72">
        <v>18.122</v>
      </c>
      <c r="K2602" s="12">
        <v>143.12200000000001</v>
      </c>
      <c r="L2602" s="72">
        <v>1.9810000000000001</v>
      </c>
      <c r="M2602" s="72">
        <v>27.495999999999999</v>
      </c>
      <c r="N2602" s="12">
        <v>303.57299999999998</v>
      </c>
      <c r="O2602" s="72">
        <v>4.202</v>
      </c>
      <c r="P2602" s="72">
        <v>13.945</v>
      </c>
      <c r="Q2602" s="12">
        <v>16.254999999999999</v>
      </c>
      <c r="R2602" s="72">
        <v>0.22500000000000001</v>
      </c>
      <c r="S2602" s="72">
        <v>61.543999999999997</v>
      </c>
      <c r="T2602" s="12">
        <v>319.82799999999997</v>
      </c>
      <c r="U2602" s="72">
        <v>4.4269999999999996</v>
      </c>
      <c r="V2602" s="72">
        <v>13.205</v>
      </c>
      <c r="W2602" s="12">
        <v>1567.953</v>
      </c>
      <c r="X2602" s="72">
        <v>21.704000000000001</v>
      </c>
      <c r="Y2602" s="72">
        <v>3.4249999999999998</v>
      </c>
      <c r="Z2602" s="12">
        <v>1887.78</v>
      </c>
      <c r="AA2602" s="72">
        <v>26.131</v>
      </c>
      <c r="AB2602" s="72">
        <v>2.363</v>
      </c>
      <c r="AC2602" s="12">
        <v>4691.348</v>
      </c>
      <c r="AD2602" s="72">
        <v>64.938999999999993</v>
      </c>
      <c r="AE2602" s="72">
        <v>1.7390000000000001</v>
      </c>
      <c r="AF2602" s="12">
        <v>8.9260000000000002</v>
      </c>
      <c r="AG2602" s="72">
        <v>0.124</v>
      </c>
      <c r="AH2602" s="72">
        <v>94.099000000000004</v>
      </c>
      <c r="AI2602" s="12">
        <v>145.01499999999999</v>
      </c>
      <c r="AJ2602" s="72">
        <v>2.0070000000000001</v>
      </c>
      <c r="AK2602" s="72">
        <v>24.547999999999998</v>
      </c>
      <c r="AL2602" s="12">
        <v>153.941</v>
      </c>
      <c r="AM2602" s="72">
        <v>2.1309999999999998</v>
      </c>
      <c r="AN2602" s="72">
        <v>19.004999999999999</v>
      </c>
      <c r="AO2602" s="12">
        <v>4845.2889999999998</v>
      </c>
      <c r="AP2602" s="72">
        <v>67.069999999999993</v>
      </c>
      <c r="AQ2602" s="72">
        <v>1.605</v>
      </c>
      <c r="AR2602" s="12">
        <v>43.353999999999999</v>
      </c>
      <c r="AS2602" s="72">
        <v>0.6</v>
      </c>
      <c r="AT2602" s="72">
        <v>30.643000000000001</v>
      </c>
      <c r="AU2602" s="12">
        <v>47.951000000000001</v>
      </c>
      <c r="AV2602" s="72">
        <v>0.66400000000000003</v>
      </c>
      <c r="AW2602" s="72">
        <v>65.724999999999994</v>
      </c>
      <c r="AX2602" s="12">
        <v>139.96799999999999</v>
      </c>
      <c r="AY2602" s="72">
        <v>1.9370000000000001</v>
      </c>
      <c r="AZ2602" s="72">
        <v>24.341999999999999</v>
      </c>
      <c r="BA2602" s="12">
        <v>187.91900000000001</v>
      </c>
      <c r="BB2602" s="72">
        <v>2.601</v>
      </c>
      <c r="BC2602" s="72">
        <v>23.219000000000001</v>
      </c>
      <c r="BD2602" s="12">
        <v>67.86</v>
      </c>
      <c r="BE2602" s="72">
        <v>0.93899999999999995</v>
      </c>
      <c r="BF2602" s="72">
        <v>47.076999999999998</v>
      </c>
      <c r="BG2602" s="12">
        <v>255.779</v>
      </c>
      <c r="BH2602" s="72">
        <v>3.5409999999999999</v>
      </c>
      <c r="BI2602" s="72">
        <v>18.324999999999999</v>
      </c>
      <c r="BJ2602" s="12">
        <v>921.51700000000005</v>
      </c>
      <c r="BK2602" s="72">
        <v>12.756</v>
      </c>
      <c r="BL2602" s="72">
        <v>7.9029999999999996</v>
      </c>
      <c r="BM2602" s="12">
        <v>1158.328</v>
      </c>
      <c r="BN2602" s="72">
        <v>16.033999999999999</v>
      </c>
      <c r="BO2602" s="72">
        <v>6.0190000000000001</v>
      </c>
      <c r="BP2602" s="12">
        <v>2079.8449999999998</v>
      </c>
      <c r="BQ2602" s="72">
        <v>28.79</v>
      </c>
      <c r="BR2602" s="72">
        <v>3.7869999999999999</v>
      </c>
      <c r="BS2602" s="12">
        <v>2378.9780000000001</v>
      </c>
      <c r="BT2602" s="72">
        <v>32.93</v>
      </c>
      <c r="BU2602" s="72">
        <v>2.4969999999999999</v>
      </c>
      <c r="BV2602" s="12">
        <v>7224.2669999999998</v>
      </c>
      <c r="BW2602" s="72">
        <v>100</v>
      </c>
      <c r="BX2602" s="72">
        <v>1.077</v>
      </c>
      <c r="BY2602" s="13"/>
      <c r="BZ2602" s="13"/>
    </row>
    <row r="2603" spans="1:78" ht="12.75" customHeight="1">
      <c r="A2603" s="122" t="s">
        <v>65</v>
      </c>
      <c r="B2603" s="71" t="s">
        <v>80</v>
      </c>
      <c r="C2603" s="71" t="s">
        <v>25</v>
      </c>
      <c r="D2603" s="34">
        <v>46082</v>
      </c>
      <c r="E2603" s="12">
        <v>2763.0149999999999</v>
      </c>
      <c r="F2603" s="72">
        <v>39.600999999999999</v>
      </c>
      <c r="G2603" s="72">
        <v>3.1259999999999999</v>
      </c>
      <c r="H2603" s="12">
        <v>110.137</v>
      </c>
      <c r="I2603" s="72">
        <v>1.579</v>
      </c>
      <c r="J2603" s="72">
        <v>26.972000000000001</v>
      </c>
      <c r="K2603" s="12">
        <v>197.37299999999999</v>
      </c>
      <c r="L2603" s="72">
        <v>2.8290000000000002</v>
      </c>
      <c r="M2603" s="72">
        <v>24.893000000000001</v>
      </c>
      <c r="N2603" s="12">
        <v>307.51</v>
      </c>
      <c r="O2603" s="72">
        <v>4.407</v>
      </c>
      <c r="P2603" s="72">
        <v>16.498999999999999</v>
      </c>
      <c r="Q2603" s="12">
        <v>9.76</v>
      </c>
      <c r="R2603" s="72">
        <v>0.14000000000000001</v>
      </c>
      <c r="S2603" s="72">
        <v>50.249000000000002</v>
      </c>
      <c r="T2603" s="12">
        <v>317.27</v>
      </c>
      <c r="U2603" s="72">
        <v>4.5469999999999997</v>
      </c>
      <c r="V2603" s="72">
        <v>15.901</v>
      </c>
      <c r="W2603" s="12">
        <v>1475.5440000000001</v>
      </c>
      <c r="X2603" s="72">
        <v>21.149000000000001</v>
      </c>
      <c r="Y2603" s="72">
        <v>4.6580000000000004</v>
      </c>
      <c r="Z2603" s="12">
        <v>1792.8150000000001</v>
      </c>
      <c r="AA2603" s="72">
        <v>25.696000000000002</v>
      </c>
      <c r="AB2603" s="72">
        <v>3.6659999999999999</v>
      </c>
      <c r="AC2603" s="12">
        <v>4555.8289999999997</v>
      </c>
      <c r="AD2603" s="72">
        <v>65.296999999999997</v>
      </c>
      <c r="AE2603" s="72">
        <v>2.3650000000000002</v>
      </c>
      <c r="AF2603" s="12">
        <v>22.757000000000001</v>
      </c>
      <c r="AG2603" s="72">
        <v>0.32600000000000001</v>
      </c>
      <c r="AH2603" s="72">
        <v>59.445</v>
      </c>
      <c r="AI2603" s="12">
        <v>148.20599999999999</v>
      </c>
      <c r="AJ2603" s="72">
        <v>2.1240000000000001</v>
      </c>
      <c r="AK2603" s="72">
        <v>12.8</v>
      </c>
      <c r="AL2603" s="12">
        <v>170.96299999999999</v>
      </c>
      <c r="AM2603" s="72">
        <v>2.4500000000000002</v>
      </c>
      <c r="AN2603" s="72">
        <v>9.2539999999999996</v>
      </c>
      <c r="AO2603" s="12">
        <v>4726.7920000000004</v>
      </c>
      <c r="AP2603" s="72">
        <v>67.748000000000005</v>
      </c>
      <c r="AQ2603" s="72">
        <v>2.3039999999999998</v>
      </c>
      <c r="AR2603" s="12">
        <v>14.993</v>
      </c>
      <c r="AS2603" s="72">
        <v>0.215</v>
      </c>
      <c r="AT2603" s="72">
        <v>50.731000000000002</v>
      </c>
      <c r="AU2603" s="12">
        <v>3.266</v>
      </c>
      <c r="AV2603" s="72">
        <v>4.7E-2</v>
      </c>
      <c r="AW2603" s="72">
        <v>103.73</v>
      </c>
      <c r="AX2603" s="12">
        <v>187.74600000000001</v>
      </c>
      <c r="AY2603" s="72">
        <v>2.6909999999999998</v>
      </c>
      <c r="AZ2603" s="72">
        <v>21.155000000000001</v>
      </c>
      <c r="BA2603" s="12">
        <v>191.012</v>
      </c>
      <c r="BB2603" s="72">
        <v>2.738</v>
      </c>
      <c r="BC2603" s="72">
        <v>20.641999999999999</v>
      </c>
      <c r="BD2603" s="12">
        <v>27.245999999999999</v>
      </c>
      <c r="BE2603" s="72">
        <v>0.39100000000000001</v>
      </c>
      <c r="BF2603" s="72">
        <v>50.792999999999999</v>
      </c>
      <c r="BG2603" s="12">
        <v>218.25800000000001</v>
      </c>
      <c r="BH2603" s="72">
        <v>3.1280000000000001</v>
      </c>
      <c r="BI2603" s="72">
        <v>19.614999999999998</v>
      </c>
      <c r="BJ2603" s="12">
        <v>893.3</v>
      </c>
      <c r="BK2603" s="72">
        <v>12.803000000000001</v>
      </c>
      <c r="BL2603" s="72">
        <v>6.4269999999999996</v>
      </c>
      <c r="BM2603" s="12">
        <v>1123.7080000000001</v>
      </c>
      <c r="BN2603" s="72">
        <v>16.106000000000002</v>
      </c>
      <c r="BO2603" s="72">
        <v>4.49</v>
      </c>
      <c r="BP2603" s="12">
        <v>2017.008</v>
      </c>
      <c r="BQ2603" s="72">
        <v>28.908999999999999</v>
      </c>
      <c r="BR2603" s="72">
        <v>3.8610000000000002</v>
      </c>
      <c r="BS2603" s="12">
        <v>2250.259</v>
      </c>
      <c r="BT2603" s="72">
        <v>32.252000000000002</v>
      </c>
      <c r="BU2603" s="72">
        <v>3.141</v>
      </c>
      <c r="BV2603" s="12">
        <v>6977.0510000000004</v>
      </c>
      <c r="BW2603" s="72">
        <v>100</v>
      </c>
      <c r="BX2603" s="72">
        <v>2.2650000000000001</v>
      </c>
      <c r="BY2603" s="13"/>
      <c r="BZ2603" s="13"/>
    </row>
    <row r="2604" spans="1:78" ht="12.75" customHeight="1">
      <c r="A2604" s="122" t="s">
        <v>65</v>
      </c>
      <c r="B2604" s="71" t="s">
        <v>80</v>
      </c>
      <c r="C2604" s="71" t="s">
        <v>25</v>
      </c>
      <c r="D2604" s="34">
        <v>46174</v>
      </c>
      <c r="E2604" s="12">
        <v>2695.4450000000002</v>
      </c>
      <c r="F2604" s="72">
        <v>38.058999999999997</v>
      </c>
      <c r="G2604" s="72">
        <v>2.206</v>
      </c>
      <c r="H2604" s="12">
        <v>189.79900000000001</v>
      </c>
      <c r="I2604" s="72">
        <v>2.68</v>
      </c>
      <c r="J2604" s="72">
        <v>21.222999999999999</v>
      </c>
      <c r="K2604" s="12">
        <v>84.120999999999995</v>
      </c>
      <c r="L2604" s="72">
        <v>1.1879999999999999</v>
      </c>
      <c r="M2604" s="72">
        <v>32.420999999999999</v>
      </c>
      <c r="N2604" s="12">
        <v>273.91899999999998</v>
      </c>
      <c r="O2604" s="72">
        <v>3.8679999999999999</v>
      </c>
      <c r="P2604" s="72">
        <v>19.774999999999999</v>
      </c>
      <c r="Q2604" s="12">
        <v>32.332999999999998</v>
      </c>
      <c r="R2604" s="72">
        <v>0.45700000000000002</v>
      </c>
      <c r="S2604" s="72">
        <v>40.597000000000001</v>
      </c>
      <c r="T2604" s="12">
        <v>306.25200000000001</v>
      </c>
      <c r="U2604" s="72">
        <v>4.3239999999999998</v>
      </c>
      <c r="V2604" s="72">
        <v>18.009</v>
      </c>
      <c r="W2604" s="12">
        <v>1553.9659999999999</v>
      </c>
      <c r="X2604" s="72">
        <v>21.940999999999999</v>
      </c>
      <c r="Y2604" s="72">
        <v>3.9609999999999999</v>
      </c>
      <c r="Z2604" s="12">
        <v>1860.2180000000001</v>
      </c>
      <c r="AA2604" s="72">
        <v>26.265999999999998</v>
      </c>
      <c r="AB2604" s="72">
        <v>2.173</v>
      </c>
      <c r="AC2604" s="12">
        <v>4555.6629999999996</v>
      </c>
      <c r="AD2604" s="72">
        <v>64.323999999999998</v>
      </c>
      <c r="AE2604" s="72">
        <v>1.3740000000000001</v>
      </c>
      <c r="AF2604" s="12">
        <v>16.228000000000002</v>
      </c>
      <c r="AG2604" s="72">
        <v>0.22900000000000001</v>
      </c>
      <c r="AH2604" s="72">
        <v>95.778999999999996</v>
      </c>
      <c r="AI2604" s="12">
        <v>183.999</v>
      </c>
      <c r="AJ2604" s="72">
        <v>2.5979999999999999</v>
      </c>
      <c r="AK2604" s="72">
        <v>8.5640000000000001</v>
      </c>
      <c r="AL2604" s="12">
        <v>200.227</v>
      </c>
      <c r="AM2604" s="72">
        <v>2.827</v>
      </c>
      <c r="AN2604" s="72">
        <v>7.3259999999999996</v>
      </c>
      <c r="AO2604" s="12">
        <v>4755.8900000000003</v>
      </c>
      <c r="AP2604" s="72">
        <v>67.150999999999996</v>
      </c>
      <c r="AQ2604" s="72">
        <v>1.3420000000000001</v>
      </c>
      <c r="AR2604" s="12">
        <v>37.200000000000003</v>
      </c>
      <c r="AS2604" s="72">
        <v>0.52500000000000002</v>
      </c>
      <c r="AT2604" s="72">
        <v>34.902000000000001</v>
      </c>
      <c r="AU2604" s="12">
        <v>20.69</v>
      </c>
      <c r="AV2604" s="72">
        <v>0.29199999999999998</v>
      </c>
      <c r="AW2604" s="72">
        <v>73.558999999999997</v>
      </c>
      <c r="AX2604" s="12">
        <v>231.898</v>
      </c>
      <c r="AY2604" s="72">
        <v>3.274</v>
      </c>
      <c r="AZ2604" s="72">
        <v>14.715999999999999</v>
      </c>
      <c r="BA2604" s="12">
        <v>252.58799999999999</v>
      </c>
      <c r="BB2604" s="72">
        <v>3.5659999999999998</v>
      </c>
      <c r="BC2604" s="72">
        <v>13.129</v>
      </c>
      <c r="BD2604" s="12">
        <v>48.488999999999997</v>
      </c>
      <c r="BE2604" s="72">
        <v>0.68500000000000005</v>
      </c>
      <c r="BF2604" s="72">
        <v>40.918999999999997</v>
      </c>
      <c r="BG2604" s="12">
        <v>301.077</v>
      </c>
      <c r="BH2604" s="72">
        <v>4.2510000000000003</v>
      </c>
      <c r="BI2604" s="72">
        <v>11.667</v>
      </c>
      <c r="BJ2604" s="12">
        <v>711.79100000000005</v>
      </c>
      <c r="BK2604" s="72">
        <v>10.050000000000001</v>
      </c>
      <c r="BL2604" s="72">
        <v>7.609</v>
      </c>
      <c r="BM2604" s="12">
        <v>1276.402</v>
      </c>
      <c r="BN2604" s="72">
        <v>18.021999999999998</v>
      </c>
      <c r="BO2604" s="72">
        <v>4.7530000000000001</v>
      </c>
      <c r="BP2604" s="12">
        <v>1988.193</v>
      </c>
      <c r="BQ2604" s="72">
        <v>28.071999999999999</v>
      </c>
      <c r="BR2604" s="72">
        <v>3.7509999999999999</v>
      </c>
      <c r="BS2604" s="12">
        <v>2326.4699999999998</v>
      </c>
      <c r="BT2604" s="72">
        <v>32.848999999999997</v>
      </c>
      <c r="BU2604" s="72">
        <v>2.56</v>
      </c>
      <c r="BV2604" s="12">
        <v>7082.36</v>
      </c>
      <c r="BW2604" s="72">
        <v>100</v>
      </c>
      <c r="BX2604" s="72">
        <v>1.2669999999999999</v>
      </c>
      <c r="BY2604" s="13"/>
      <c r="BZ2604" s="13"/>
    </row>
    <row r="2605" spans="1:78" ht="12.75" customHeight="1">
      <c r="A2605" s="122" t="s">
        <v>65</v>
      </c>
      <c r="B2605" s="71" t="s">
        <v>46</v>
      </c>
      <c r="C2605" s="71" t="s">
        <v>26</v>
      </c>
      <c r="D2605" s="34">
        <v>41883</v>
      </c>
      <c r="E2605" s="12">
        <v>0</v>
      </c>
      <c r="F2605" s="72">
        <v>0</v>
      </c>
      <c r="G2605" s="72">
        <v>0</v>
      </c>
      <c r="H2605" s="12">
        <v>149.715</v>
      </c>
      <c r="I2605" s="72">
        <v>4.3419999999999996</v>
      </c>
      <c r="J2605" s="72">
        <v>20.666</v>
      </c>
      <c r="K2605" s="12">
        <v>131.428</v>
      </c>
      <c r="L2605" s="72">
        <v>3.8109999999999999</v>
      </c>
      <c r="M2605" s="72">
        <v>23.253</v>
      </c>
      <c r="N2605" s="12">
        <v>281.14299999999997</v>
      </c>
      <c r="O2605" s="72">
        <v>8.1530000000000005</v>
      </c>
      <c r="P2605" s="72">
        <v>14.228</v>
      </c>
      <c r="Q2605" s="12">
        <v>52.652999999999999</v>
      </c>
      <c r="R2605" s="72">
        <v>1.5269999999999999</v>
      </c>
      <c r="S2605" s="72">
        <v>41.643999999999998</v>
      </c>
      <c r="T2605" s="12">
        <v>333.79500000000002</v>
      </c>
      <c r="U2605" s="72">
        <v>9.68</v>
      </c>
      <c r="V2605" s="72">
        <v>13.218999999999999</v>
      </c>
      <c r="W2605" s="12">
        <v>1157.6489999999999</v>
      </c>
      <c r="X2605" s="72">
        <v>33.57</v>
      </c>
      <c r="Y2605" s="72">
        <v>6.0460000000000003</v>
      </c>
      <c r="Z2605" s="12">
        <v>1491.4449999999999</v>
      </c>
      <c r="AA2605" s="72">
        <v>43.25</v>
      </c>
      <c r="AB2605" s="72">
        <v>5.1390000000000002</v>
      </c>
      <c r="AC2605" s="12">
        <v>1491.4449999999999</v>
      </c>
      <c r="AD2605" s="72">
        <v>43.25</v>
      </c>
      <c r="AE2605" s="72">
        <v>5.1390000000000002</v>
      </c>
      <c r="AF2605" s="12">
        <v>12.196999999999999</v>
      </c>
      <c r="AG2605" s="72">
        <v>0.35399999999999998</v>
      </c>
      <c r="AH2605" s="72">
        <v>79.494</v>
      </c>
      <c r="AI2605" s="12">
        <v>272.09199999999998</v>
      </c>
      <c r="AJ2605" s="72">
        <v>7.89</v>
      </c>
      <c r="AK2605" s="72">
        <v>17.239000000000001</v>
      </c>
      <c r="AL2605" s="12">
        <v>284.28899999999999</v>
      </c>
      <c r="AM2605" s="72">
        <v>8.2439999999999998</v>
      </c>
      <c r="AN2605" s="72">
        <v>15.89</v>
      </c>
      <c r="AO2605" s="12">
        <v>1775.7339999999999</v>
      </c>
      <c r="AP2605" s="72">
        <v>51.494</v>
      </c>
      <c r="AQ2605" s="72">
        <v>5.5709999999999997</v>
      </c>
      <c r="AR2605" s="12">
        <v>31.605</v>
      </c>
      <c r="AS2605" s="72">
        <v>0.91600000000000004</v>
      </c>
      <c r="AT2605" s="72">
        <v>42.201999999999998</v>
      </c>
      <c r="AU2605" s="12">
        <v>9.7249999999999996</v>
      </c>
      <c r="AV2605" s="72">
        <v>0.28199999999999997</v>
      </c>
      <c r="AW2605" s="72">
        <v>64.652000000000001</v>
      </c>
      <c r="AX2605" s="12">
        <v>252.22300000000001</v>
      </c>
      <c r="AY2605" s="72">
        <v>7.3140000000000001</v>
      </c>
      <c r="AZ2605" s="72">
        <v>17.986000000000001</v>
      </c>
      <c r="BA2605" s="12">
        <v>261.94799999999998</v>
      </c>
      <c r="BB2605" s="72">
        <v>7.5960000000000001</v>
      </c>
      <c r="BC2605" s="72">
        <v>18.013999999999999</v>
      </c>
      <c r="BD2605" s="12">
        <v>272.92700000000002</v>
      </c>
      <c r="BE2605" s="72">
        <v>7.915</v>
      </c>
      <c r="BF2605" s="72">
        <v>16.309999999999999</v>
      </c>
      <c r="BG2605" s="12">
        <v>534.875</v>
      </c>
      <c r="BH2605" s="72">
        <v>15.510999999999999</v>
      </c>
      <c r="BI2605" s="72">
        <v>8.8439999999999994</v>
      </c>
      <c r="BJ2605" s="12">
        <v>812.14499999999998</v>
      </c>
      <c r="BK2605" s="72">
        <v>23.550999999999998</v>
      </c>
      <c r="BL2605" s="72">
        <v>9.5399999999999991</v>
      </c>
      <c r="BM2605" s="12">
        <v>294.06099999999998</v>
      </c>
      <c r="BN2605" s="72">
        <v>8.5269999999999992</v>
      </c>
      <c r="BO2605" s="72">
        <v>15.481</v>
      </c>
      <c r="BP2605" s="12">
        <v>1106.2059999999999</v>
      </c>
      <c r="BQ2605" s="72">
        <v>32.079000000000001</v>
      </c>
      <c r="BR2605" s="72">
        <v>7.2869999999999999</v>
      </c>
      <c r="BS2605" s="12">
        <v>1672.6859999999999</v>
      </c>
      <c r="BT2605" s="72">
        <v>48.506</v>
      </c>
      <c r="BU2605" s="72">
        <v>4.8479999999999999</v>
      </c>
      <c r="BV2605" s="12">
        <v>3448.4189999999999</v>
      </c>
      <c r="BW2605" s="72">
        <v>100</v>
      </c>
      <c r="BX2605" s="72">
        <v>3.8130000000000002</v>
      </c>
      <c r="BY2605" s="13"/>
      <c r="BZ2605" s="13"/>
    </row>
    <row r="2606" spans="1:78" ht="12.75" customHeight="1">
      <c r="A2606" s="122" t="s">
        <v>65</v>
      </c>
      <c r="B2606" s="71" t="s">
        <v>46</v>
      </c>
      <c r="C2606" s="71" t="s">
        <v>26</v>
      </c>
      <c r="D2606" s="34">
        <v>41974</v>
      </c>
      <c r="E2606" s="12">
        <v>2.73</v>
      </c>
      <c r="F2606" s="72">
        <v>0.08</v>
      </c>
      <c r="G2606" s="72">
        <v>101.4</v>
      </c>
      <c r="H2606" s="12">
        <v>196.89599999999999</v>
      </c>
      <c r="I2606" s="72">
        <v>5.7990000000000004</v>
      </c>
      <c r="J2606" s="72">
        <v>19.623000000000001</v>
      </c>
      <c r="K2606" s="12">
        <v>132.29499999999999</v>
      </c>
      <c r="L2606" s="72">
        <v>3.8959999999999999</v>
      </c>
      <c r="M2606" s="72">
        <v>23.997</v>
      </c>
      <c r="N2606" s="12">
        <v>329.19099999999997</v>
      </c>
      <c r="O2606" s="72">
        <v>9.6950000000000003</v>
      </c>
      <c r="P2606" s="72">
        <v>14.103999999999999</v>
      </c>
      <c r="Q2606" s="12">
        <v>25.83</v>
      </c>
      <c r="R2606" s="72">
        <v>0.76100000000000001</v>
      </c>
      <c r="S2606" s="72">
        <v>51.018999999999998</v>
      </c>
      <c r="T2606" s="12">
        <v>355.02100000000002</v>
      </c>
      <c r="U2606" s="72">
        <v>10.456</v>
      </c>
      <c r="V2606" s="72">
        <v>12.319000000000001</v>
      </c>
      <c r="W2606" s="12">
        <v>1096.479</v>
      </c>
      <c r="X2606" s="72">
        <v>32.292999999999999</v>
      </c>
      <c r="Y2606" s="72">
        <v>5.476</v>
      </c>
      <c r="Z2606" s="12">
        <v>1451.5</v>
      </c>
      <c r="AA2606" s="72">
        <v>42.749000000000002</v>
      </c>
      <c r="AB2606" s="72">
        <v>4.5049999999999999</v>
      </c>
      <c r="AC2606" s="12">
        <v>1454.23</v>
      </c>
      <c r="AD2606" s="72">
        <v>42.83</v>
      </c>
      <c r="AE2606" s="72">
        <v>4.5199999999999996</v>
      </c>
      <c r="AF2606" s="12">
        <v>19.419</v>
      </c>
      <c r="AG2606" s="72">
        <v>0.57199999999999995</v>
      </c>
      <c r="AH2606" s="72">
        <v>73.966999999999999</v>
      </c>
      <c r="AI2606" s="12">
        <v>174.56899999999999</v>
      </c>
      <c r="AJ2606" s="72">
        <v>5.141</v>
      </c>
      <c r="AK2606" s="72">
        <v>28.428999999999998</v>
      </c>
      <c r="AL2606" s="12">
        <v>193.988</v>
      </c>
      <c r="AM2606" s="72">
        <v>5.7130000000000001</v>
      </c>
      <c r="AN2606" s="72">
        <v>25.675000000000001</v>
      </c>
      <c r="AO2606" s="12">
        <v>1648.2180000000001</v>
      </c>
      <c r="AP2606" s="72">
        <v>48.542999999999999</v>
      </c>
      <c r="AQ2606" s="72">
        <v>4.3650000000000002</v>
      </c>
      <c r="AR2606" s="12">
        <v>58.118000000000002</v>
      </c>
      <c r="AS2606" s="72">
        <v>1.712</v>
      </c>
      <c r="AT2606" s="72">
        <v>47.27</v>
      </c>
      <c r="AU2606" s="12">
        <v>14.8</v>
      </c>
      <c r="AV2606" s="72">
        <v>0.436</v>
      </c>
      <c r="AW2606" s="72">
        <v>59.459000000000003</v>
      </c>
      <c r="AX2606" s="12">
        <v>290.84100000000001</v>
      </c>
      <c r="AY2606" s="72">
        <v>8.5660000000000007</v>
      </c>
      <c r="AZ2606" s="72">
        <v>18.324999999999999</v>
      </c>
      <c r="BA2606" s="12">
        <v>305.64100000000002</v>
      </c>
      <c r="BB2606" s="72">
        <v>9.0020000000000007</v>
      </c>
      <c r="BC2606" s="72">
        <v>16.658000000000001</v>
      </c>
      <c r="BD2606" s="12">
        <v>183.417</v>
      </c>
      <c r="BE2606" s="72">
        <v>5.4020000000000001</v>
      </c>
      <c r="BF2606" s="72">
        <v>20.734999999999999</v>
      </c>
      <c r="BG2606" s="12">
        <v>489.05799999999999</v>
      </c>
      <c r="BH2606" s="72">
        <v>14.404</v>
      </c>
      <c r="BI2606" s="72">
        <v>13.542999999999999</v>
      </c>
      <c r="BJ2606" s="12">
        <v>918.87400000000002</v>
      </c>
      <c r="BK2606" s="72">
        <v>27.062000000000001</v>
      </c>
      <c r="BL2606" s="72">
        <v>9.8859999999999992</v>
      </c>
      <c r="BM2606" s="12">
        <v>281.12400000000002</v>
      </c>
      <c r="BN2606" s="72">
        <v>8.2799999999999994</v>
      </c>
      <c r="BO2606" s="72">
        <v>18.486999999999998</v>
      </c>
      <c r="BP2606" s="12">
        <v>1199.9970000000001</v>
      </c>
      <c r="BQ2606" s="72">
        <v>35.341999999999999</v>
      </c>
      <c r="BR2606" s="72">
        <v>6.5949999999999998</v>
      </c>
      <c r="BS2606" s="12">
        <v>1747.173</v>
      </c>
      <c r="BT2606" s="72">
        <v>51.457000000000001</v>
      </c>
      <c r="BU2606" s="72">
        <v>4.6980000000000004</v>
      </c>
      <c r="BV2606" s="12">
        <v>3395.3919999999998</v>
      </c>
      <c r="BW2606" s="72">
        <v>100</v>
      </c>
      <c r="BX2606" s="72">
        <v>3.1280000000000001</v>
      </c>
      <c r="BY2606" s="13"/>
      <c r="BZ2606" s="13"/>
    </row>
    <row r="2607" spans="1:78" ht="12.75" customHeight="1">
      <c r="A2607" s="122" t="s">
        <v>65</v>
      </c>
      <c r="B2607" s="71" t="s">
        <v>46</v>
      </c>
      <c r="C2607" s="71" t="s">
        <v>26</v>
      </c>
      <c r="D2607" s="34">
        <v>42064</v>
      </c>
      <c r="E2607" s="12">
        <v>0</v>
      </c>
      <c r="F2607" s="72">
        <v>0</v>
      </c>
      <c r="G2607" s="72">
        <v>0</v>
      </c>
      <c r="H2607" s="12">
        <v>165.80799999999999</v>
      </c>
      <c r="I2607" s="72">
        <v>5.1150000000000002</v>
      </c>
      <c r="J2607" s="72">
        <v>19.689</v>
      </c>
      <c r="K2607" s="12">
        <v>115.134</v>
      </c>
      <c r="L2607" s="72">
        <v>3.552</v>
      </c>
      <c r="M2607" s="72">
        <v>24.207999999999998</v>
      </c>
      <c r="N2607" s="12">
        <v>280.94099999999997</v>
      </c>
      <c r="O2607" s="72">
        <v>8.6669999999999998</v>
      </c>
      <c r="P2607" s="72">
        <v>15.452999999999999</v>
      </c>
      <c r="Q2607" s="12">
        <v>42.107999999999997</v>
      </c>
      <c r="R2607" s="72">
        <v>1.2989999999999999</v>
      </c>
      <c r="S2607" s="72">
        <v>57.92</v>
      </c>
      <c r="T2607" s="12">
        <v>323.04899999999998</v>
      </c>
      <c r="U2607" s="72">
        <v>9.9670000000000005</v>
      </c>
      <c r="V2607" s="72">
        <v>15.207000000000001</v>
      </c>
      <c r="W2607" s="12">
        <v>1041.5999999999999</v>
      </c>
      <c r="X2607" s="72">
        <v>32.134999999999998</v>
      </c>
      <c r="Y2607" s="72">
        <v>7.4290000000000003</v>
      </c>
      <c r="Z2607" s="12">
        <v>1364.6489999999999</v>
      </c>
      <c r="AA2607" s="72">
        <v>42.100999999999999</v>
      </c>
      <c r="AB2607" s="72">
        <v>5.835</v>
      </c>
      <c r="AC2607" s="12">
        <v>1364.6489999999999</v>
      </c>
      <c r="AD2607" s="72">
        <v>42.100999999999999</v>
      </c>
      <c r="AE2607" s="72">
        <v>5.835</v>
      </c>
      <c r="AF2607" s="12">
        <v>39.805999999999997</v>
      </c>
      <c r="AG2607" s="72">
        <v>1.228</v>
      </c>
      <c r="AH2607" s="72">
        <v>42.051000000000002</v>
      </c>
      <c r="AI2607" s="12">
        <v>248.34399999999999</v>
      </c>
      <c r="AJ2607" s="72">
        <v>7.6619999999999999</v>
      </c>
      <c r="AK2607" s="72">
        <v>20.782</v>
      </c>
      <c r="AL2607" s="12">
        <v>288.14999999999998</v>
      </c>
      <c r="AM2607" s="72">
        <v>8.89</v>
      </c>
      <c r="AN2607" s="72">
        <v>16.834</v>
      </c>
      <c r="AO2607" s="12">
        <v>1652.799</v>
      </c>
      <c r="AP2607" s="72">
        <v>50.991</v>
      </c>
      <c r="AQ2607" s="72">
        <v>5.3849999999999998</v>
      </c>
      <c r="AR2607" s="12">
        <v>102.32599999999999</v>
      </c>
      <c r="AS2607" s="72">
        <v>3.157</v>
      </c>
      <c r="AT2607" s="72">
        <v>23.600999999999999</v>
      </c>
      <c r="AU2607" s="12">
        <v>69.784000000000006</v>
      </c>
      <c r="AV2607" s="72">
        <v>2.153</v>
      </c>
      <c r="AW2607" s="72">
        <v>38.177999999999997</v>
      </c>
      <c r="AX2607" s="12">
        <v>215.953</v>
      </c>
      <c r="AY2607" s="72">
        <v>6.6619999999999999</v>
      </c>
      <c r="AZ2607" s="72">
        <v>22.437000000000001</v>
      </c>
      <c r="BA2607" s="12">
        <v>285.73700000000002</v>
      </c>
      <c r="BB2607" s="72">
        <v>8.8149999999999995</v>
      </c>
      <c r="BC2607" s="72">
        <v>19.681999999999999</v>
      </c>
      <c r="BD2607" s="12">
        <v>152.762</v>
      </c>
      <c r="BE2607" s="72">
        <v>4.7130000000000001</v>
      </c>
      <c r="BF2607" s="72">
        <v>21.562000000000001</v>
      </c>
      <c r="BG2607" s="12">
        <v>438.49900000000002</v>
      </c>
      <c r="BH2607" s="72">
        <v>13.528</v>
      </c>
      <c r="BI2607" s="72">
        <v>14.63</v>
      </c>
      <c r="BJ2607" s="12">
        <v>794.60599999999999</v>
      </c>
      <c r="BK2607" s="72">
        <v>24.515000000000001</v>
      </c>
      <c r="BL2607" s="72">
        <v>9.6010000000000009</v>
      </c>
      <c r="BM2607" s="12">
        <v>253.10499999999999</v>
      </c>
      <c r="BN2607" s="72">
        <v>7.8090000000000002</v>
      </c>
      <c r="BO2607" s="72">
        <v>24.462</v>
      </c>
      <c r="BP2607" s="12">
        <v>1047.711</v>
      </c>
      <c r="BQ2607" s="72">
        <v>32.323</v>
      </c>
      <c r="BR2607" s="72">
        <v>7.5679999999999996</v>
      </c>
      <c r="BS2607" s="12">
        <v>1588.5350000000001</v>
      </c>
      <c r="BT2607" s="72">
        <v>49.009</v>
      </c>
      <c r="BU2607" s="72">
        <v>4.5720000000000001</v>
      </c>
      <c r="BV2607" s="12">
        <v>3241.3339999999998</v>
      </c>
      <c r="BW2607" s="72">
        <v>100</v>
      </c>
      <c r="BX2607" s="72">
        <v>3.5859999999999999</v>
      </c>
      <c r="BY2607" s="13"/>
      <c r="BZ2607" s="13"/>
    </row>
    <row r="2608" spans="1:78" ht="12.75" customHeight="1">
      <c r="A2608" s="122" t="s">
        <v>65</v>
      </c>
      <c r="B2608" s="71" t="s">
        <v>46</v>
      </c>
      <c r="C2608" s="71" t="s">
        <v>26</v>
      </c>
      <c r="D2608" s="34">
        <v>42156</v>
      </c>
      <c r="E2608" s="12">
        <v>0</v>
      </c>
      <c r="F2608" s="72">
        <v>0</v>
      </c>
      <c r="G2608" s="72">
        <v>0</v>
      </c>
      <c r="H2608" s="12">
        <v>152.488</v>
      </c>
      <c r="I2608" s="72">
        <v>4.351</v>
      </c>
      <c r="J2608" s="72">
        <v>20.431999999999999</v>
      </c>
      <c r="K2608" s="12">
        <v>139.58000000000001</v>
      </c>
      <c r="L2608" s="72">
        <v>3.9830000000000001</v>
      </c>
      <c r="M2608" s="72">
        <v>19.276</v>
      </c>
      <c r="N2608" s="12">
        <v>292.06799999999998</v>
      </c>
      <c r="O2608" s="72">
        <v>8.3339999999999996</v>
      </c>
      <c r="P2608" s="72">
        <v>15.371</v>
      </c>
      <c r="Q2608" s="12">
        <v>42.572000000000003</v>
      </c>
      <c r="R2608" s="72">
        <v>1.2150000000000001</v>
      </c>
      <c r="S2608" s="72">
        <v>46.768000000000001</v>
      </c>
      <c r="T2608" s="12">
        <v>334.64</v>
      </c>
      <c r="U2608" s="72">
        <v>9.548</v>
      </c>
      <c r="V2608" s="72">
        <v>14.57</v>
      </c>
      <c r="W2608" s="12">
        <v>1063.146</v>
      </c>
      <c r="X2608" s="72">
        <v>30.335000000000001</v>
      </c>
      <c r="Y2608" s="72">
        <v>6.5890000000000004</v>
      </c>
      <c r="Z2608" s="12">
        <v>1397.7860000000001</v>
      </c>
      <c r="AA2608" s="72">
        <v>39.883000000000003</v>
      </c>
      <c r="AB2608" s="72">
        <v>5.8449999999999998</v>
      </c>
      <c r="AC2608" s="12">
        <v>1397.7860000000001</v>
      </c>
      <c r="AD2608" s="72">
        <v>39.883000000000003</v>
      </c>
      <c r="AE2608" s="72">
        <v>5.8449999999999998</v>
      </c>
      <c r="AF2608" s="12">
        <v>9.0909999999999993</v>
      </c>
      <c r="AG2608" s="72">
        <v>0.25900000000000001</v>
      </c>
      <c r="AH2608" s="72">
        <v>105.995</v>
      </c>
      <c r="AI2608" s="12">
        <v>292.904</v>
      </c>
      <c r="AJ2608" s="72">
        <v>8.3569999999999993</v>
      </c>
      <c r="AK2608" s="72">
        <v>16.759</v>
      </c>
      <c r="AL2608" s="12">
        <v>301.99599999999998</v>
      </c>
      <c r="AM2608" s="72">
        <v>8.6170000000000009</v>
      </c>
      <c r="AN2608" s="72">
        <v>17.241</v>
      </c>
      <c r="AO2608" s="12">
        <v>1699.7819999999999</v>
      </c>
      <c r="AP2608" s="72">
        <v>48.5</v>
      </c>
      <c r="AQ2608" s="72">
        <v>6.8289999999999997</v>
      </c>
      <c r="AR2608" s="12">
        <v>78.376000000000005</v>
      </c>
      <c r="AS2608" s="72">
        <v>2.2360000000000002</v>
      </c>
      <c r="AT2608" s="72">
        <v>24.975999999999999</v>
      </c>
      <c r="AU2608" s="12">
        <v>58.106000000000002</v>
      </c>
      <c r="AV2608" s="72">
        <v>1.6579999999999999</v>
      </c>
      <c r="AW2608" s="72">
        <v>31.231999999999999</v>
      </c>
      <c r="AX2608" s="12">
        <v>292.94299999999998</v>
      </c>
      <c r="AY2608" s="72">
        <v>8.359</v>
      </c>
      <c r="AZ2608" s="72">
        <v>15.906000000000001</v>
      </c>
      <c r="BA2608" s="12">
        <v>351.04899999999998</v>
      </c>
      <c r="BB2608" s="72">
        <v>10.016</v>
      </c>
      <c r="BC2608" s="72">
        <v>13.603999999999999</v>
      </c>
      <c r="BD2608" s="12">
        <v>177.39400000000001</v>
      </c>
      <c r="BE2608" s="72">
        <v>5.0620000000000003</v>
      </c>
      <c r="BF2608" s="72">
        <v>19.75</v>
      </c>
      <c r="BG2608" s="12">
        <v>528.44299999999998</v>
      </c>
      <c r="BH2608" s="72">
        <v>15.077999999999999</v>
      </c>
      <c r="BI2608" s="72">
        <v>12.032</v>
      </c>
      <c r="BJ2608" s="12">
        <v>1005.571</v>
      </c>
      <c r="BK2608" s="72">
        <v>28.692</v>
      </c>
      <c r="BL2608" s="72">
        <v>8.4269999999999996</v>
      </c>
      <c r="BM2608" s="12">
        <v>192.548</v>
      </c>
      <c r="BN2608" s="72">
        <v>5.4939999999999998</v>
      </c>
      <c r="BO2608" s="72">
        <v>20.138999999999999</v>
      </c>
      <c r="BP2608" s="12">
        <v>1198.1189999999999</v>
      </c>
      <c r="BQ2608" s="72">
        <v>34.186</v>
      </c>
      <c r="BR2608" s="72">
        <v>7.45</v>
      </c>
      <c r="BS2608" s="12">
        <v>1804.9380000000001</v>
      </c>
      <c r="BT2608" s="72">
        <v>51.5</v>
      </c>
      <c r="BU2608" s="72">
        <v>4.4589999999999996</v>
      </c>
      <c r="BV2608" s="12">
        <v>3504.72</v>
      </c>
      <c r="BW2608" s="72">
        <v>100</v>
      </c>
      <c r="BX2608" s="72">
        <v>3.9820000000000002</v>
      </c>
      <c r="BY2608" s="13"/>
      <c r="BZ2608" s="13"/>
    </row>
    <row r="2609" spans="1:78" ht="12.75" customHeight="1">
      <c r="A2609" s="122" t="s">
        <v>65</v>
      </c>
      <c r="B2609" s="71" t="s">
        <v>46</v>
      </c>
      <c r="C2609" s="71" t="s">
        <v>26</v>
      </c>
      <c r="D2609" s="34">
        <v>42614</v>
      </c>
      <c r="E2609" s="12">
        <v>0</v>
      </c>
      <c r="F2609" s="72">
        <v>0</v>
      </c>
      <c r="G2609" s="72">
        <v>0</v>
      </c>
      <c r="H2609" s="12">
        <v>169.208</v>
      </c>
      <c r="I2609" s="72">
        <v>5.0599999999999996</v>
      </c>
      <c r="J2609" s="72">
        <v>18.501000000000001</v>
      </c>
      <c r="K2609" s="12">
        <v>85.86</v>
      </c>
      <c r="L2609" s="72">
        <v>2.5670000000000002</v>
      </c>
      <c r="M2609" s="72">
        <v>25.861999999999998</v>
      </c>
      <c r="N2609" s="12">
        <v>255.06800000000001</v>
      </c>
      <c r="O2609" s="72">
        <v>7.6269999999999998</v>
      </c>
      <c r="P2609" s="72">
        <v>14.494</v>
      </c>
      <c r="Q2609" s="12">
        <v>30.492000000000001</v>
      </c>
      <c r="R2609" s="72">
        <v>0.91200000000000003</v>
      </c>
      <c r="S2609" s="72">
        <v>39.770000000000003</v>
      </c>
      <c r="T2609" s="12">
        <v>285.56</v>
      </c>
      <c r="U2609" s="72">
        <v>8.5389999999999997</v>
      </c>
      <c r="V2609" s="72">
        <v>13.949</v>
      </c>
      <c r="W2609" s="12">
        <v>1181.383</v>
      </c>
      <c r="X2609" s="72">
        <v>35.325000000000003</v>
      </c>
      <c r="Y2609" s="72">
        <v>6.1449999999999996</v>
      </c>
      <c r="Z2609" s="12">
        <v>1466.943</v>
      </c>
      <c r="AA2609" s="72">
        <v>43.863999999999997</v>
      </c>
      <c r="AB2609" s="72">
        <v>5.03</v>
      </c>
      <c r="AC2609" s="12">
        <v>1466.943</v>
      </c>
      <c r="AD2609" s="72">
        <v>43.863999999999997</v>
      </c>
      <c r="AE2609" s="72">
        <v>5.03</v>
      </c>
      <c r="AF2609" s="12">
        <v>2.903</v>
      </c>
      <c r="AG2609" s="72">
        <v>8.6999999999999994E-2</v>
      </c>
      <c r="AH2609" s="72">
        <v>105.22</v>
      </c>
      <c r="AI2609" s="12">
        <v>253.87299999999999</v>
      </c>
      <c r="AJ2609" s="72">
        <v>7.5910000000000002</v>
      </c>
      <c r="AK2609" s="72">
        <v>16.169</v>
      </c>
      <c r="AL2609" s="12">
        <v>256.77600000000001</v>
      </c>
      <c r="AM2609" s="72">
        <v>7.6779999999999999</v>
      </c>
      <c r="AN2609" s="72">
        <v>15.914999999999999</v>
      </c>
      <c r="AO2609" s="12">
        <v>1723.7190000000001</v>
      </c>
      <c r="AP2609" s="72">
        <v>51.542000000000002</v>
      </c>
      <c r="AQ2609" s="72">
        <v>4.7329999999999997</v>
      </c>
      <c r="AR2609" s="12">
        <v>30.193999999999999</v>
      </c>
      <c r="AS2609" s="72">
        <v>0.90300000000000002</v>
      </c>
      <c r="AT2609" s="72">
        <v>40.101999999999997</v>
      </c>
      <c r="AU2609" s="12">
        <v>8.5869999999999997</v>
      </c>
      <c r="AV2609" s="72">
        <v>0.25700000000000001</v>
      </c>
      <c r="AW2609" s="72">
        <v>51.234999999999999</v>
      </c>
      <c r="AX2609" s="12">
        <v>267.476</v>
      </c>
      <c r="AY2609" s="72">
        <v>7.9980000000000002</v>
      </c>
      <c r="AZ2609" s="72">
        <v>18.986000000000001</v>
      </c>
      <c r="BA2609" s="12">
        <v>276.06200000000001</v>
      </c>
      <c r="BB2609" s="72">
        <v>8.2550000000000008</v>
      </c>
      <c r="BC2609" s="72">
        <v>18.863</v>
      </c>
      <c r="BD2609" s="12">
        <v>196.11500000000001</v>
      </c>
      <c r="BE2609" s="72">
        <v>5.8639999999999999</v>
      </c>
      <c r="BF2609" s="72">
        <v>18.131</v>
      </c>
      <c r="BG2609" s="12">
        <v>472.178</v>
      </c>
      <c r="BH2609" s="72">
        <v>14.119</v>
      </c>
      <c r="BI2609" s="72">
        <v>10.718999999999999</v>
      </c>
      <c r="BJ2609" s="12">
        <v>866.54100000000005</v>
      </c>
      <c r="BK2609" s="72">
        <v>25.911000000000001</v>
      </c>
      <c r="BL2609" s="72">
        <v>6.2830000000000004</v>
      </c>
      <c r="BM2609" s="12">
        <v>251.68899999999999</v>
      </c>
      <c r="BN2609" s="72">
        <v>7.5259999999999998</v>
      </c>
      <c r="BO2609" s="72">
        <v>15.69</v>
      </c>
      <c r="BP2609" s="12">
        <v>1118.229</v>
      </c>
      <c r="BQ2609" s="72">
        <v>33.436999999999998</v>
      </c>
      <c r="BR2609" s="72">
        <v>6.0350000000000001</v>
      </c>
      <c r="BS2609" s="12">
        <v>1620.6010000000001</v>
      </c>
      <c r="BT2609" s="72">
        <v>48.457999999999998</v>
      </c>
      <c r="BU2609" s="72">
        <v>3.879</v>
      </c>
      <c r="BV2609" s="12">
        <v>3344.32</v>
      </c>
      <c r="BW2609" s="72">
        <v>100</v>
      </c>
      <c r="BX2609" s="72">
        <v>3.4060000000000001</v>
      </c>
      <c r="BY2609" s="13"/>
      <c r="BZ2609" s="13"/>
    </row>
    <row r="2610" spans="1:78" ht="12.75" customHeight="1">
      <c r="A2610" s="122" t="s">
        <v>65</v>
      </c>
      <c r="B2610" s="71" t="s">
        <v>46</v>
      </c>
      <c r="C2610" s="71" t="s">
        <v>26</v>
      </c>
      <c r="D2610" s="34">
        <v>42705</v>
      </c>
      <c r="E2610" s="12">
        <v>0</v>
      </c>
      <c r="F2610" s="72">
        <v>0</v>
      </c>
      <c r="G2610" s="72">
        <v>0</v>
      </c>
      <c r="H2610" s="12">
        <v>218.911</v>
      </c>
      <c r="I2610" s="72">
        <v>6.0919999999999996</v>
      </c>
      <c r="J2610" s="72">
        <v>21.654</v>
      </c>
      <c r="K2610" s="12">
        <v>137.17599999999999</v>
      </c>
      <c r="L2610" s="72">
        <v>3.8170000000000002</v>
      </c>
      <c r="M2610" s="72">
        <v>39.284999999999997</v>
      </c>
      <c r="N2610" s="12">
        <v>356.08699999999999</v>
      </c>
      <c r="O2610" s="72">
        <v>9.9090000000000007</v>
      </c>
      <c r="P2610" s="72">
        <v>23.265999999999998</v>
      </c>
      <c r="Q2610" s="12">
        <v>51.887999999999998</v>
      </c>
      <c r="R2610" s="72">
        <v>1.444</v>
      </c>
      <c r="S2610" s="72">
        <v>35.838000000000001</v>
      </c>
      <c r="T2610" s="12">
        <v>407.97500000000002</v>
      </c>
      <c r="U2610" s="72">
        <v>11.353</v>
      </c>
      <c r="V2610" s="72">
        <v>20.800999999999998</v>
      </c>
      <c r="W2610" s="12">
        <v>1194.3019999999999</v>
      </c>
      <c r="X2610" s="72">
        <v>33.234000000000002</v>
      </c>
      <c r="Y2610" s="72">
        <v>7.0129999999999999</v>
      </c>
      <c r="Z2610" s="12">
        <v>1602.277</v>
      </c>
      <c r="AA2610" s="72">
        <v>44.587000000000003</v>
      </c>
      <c r="AB2610" s="72">
        <v>7.3330000000000002</v>
      </c>
      <c r="AC2610" s="12">
        <v>1602.277</v>
      </c>
      <c r="AD2610" s="72">
        <v>44.587000000000003</v>
      </c>
      <c r="AE2610" s="72">
        <v>7.3330000000000002</v>
      </c>
      <c r="AF2610" s="12">
        <v>2.387</v>
      </c>
      <c r="AG2610" s="72">
        <v>6.6000000000000003E-2</v>
      </c>
      <c r="AH2610" s="72">
        <v>125.946</v>
      </c>
      <c r="AI2610" s="12">
        <v>207.124</v>
      </c>
      <c r="AJ2610" s="72">
        <v>5.7640000000000002</v>
      </c>
      <c r="AK2610" s="72">
        <v>17.266999999999999</v>
      </c>
      <c r="AL2610" s="12">
        <v>209.511</v>
      </c>
      <c r="AM2610" s="72">
        <v>5.83</v>
      </c>
      <c r="AN2610" s="72">
        <v>16.922000000000001</v>
      </c>
      <c r="AO2610" s="12">
        <v>1811.788</v>
      </c>
      <c r="AP2610" s="72">
        <v>50.417000000000002</v>
      </c>
      <c r="AQ2610" s="72">
        <v>6.2809999999999997</v>
      </c>
      <c r="AR2610" s="12">
        <v>84.525999999999996</v>
      </c>
      <c r="AS2610" s="72">
        <v>2.3519999999999999</v>
      </c>
      <c r="AT2610" s="72">
        <v>42.427999999999997</v>
      </c>
      <c r="AU2610" s="12">
        <v>9.2279999999999998</v>
      </c>
      <c r="AV2610" s="72">
        <v>0.25700000000000001</v>
      </c>
      <c r="AW2610" s="72">
        <v>75.304000000000002</v>
      </c>
      <c r="AX2610" s="12">
        <v>335.94799999999998</v>
      </c>
      <c r="AY2610" s="72">
        <v>9.3480000000000008</v>
      </c>
      <c r="AZ2610" s="72">
        <v>23.062000000000001</v>
      </c>
      <c r="BA2610" s="12">
        <v>345.17500000000001</v>
      </c>
      <c r="BB2610" s="72">
        <v>9.6050000000000004</v>
      </c>
      <c r="BC2610" s="72">
        <v>22.388000000000002</v>
      </c>
      <c r="BD2610" s="12">
        <v>183.864</v>
      </c>
      <c r="BE2610" s="72">
        <v>5.1159999999999997</v>
      </c>
      <c r="BF2610" s="72">
        <v>22.298999999999999</v>
      </c>
      <c r="BG2610" s="12">
        <v>529.03899999999999</v>
      </c>
      <c r="BH2610" s="72">
        <v>14.722</v>
      </c>
      <c r="BI2610" s="72">
        <v>15.305</v>
      </c>
      <c r="BJ2610" s="12">
        <v>758.35</v>
      </c>
      <c r="BK2610" s="72">
        <v>21.103000000000002</v>
      </c>
      <c r="BL2610" s="72">
        <v>8.9990000000000006</v>
      </c>
      <c r="BM2610" s="12">
        <v>409.904</v>
      </c>
      <c r="BN2610" s="72">
        <v>11.406000000000001</v>
      </c>
      <c r="BO2610" s="72">
        <v>14.442</v>
      </c>
      <c r="BP2610" s="12">
        <v>1168.2539999999999</v>
      </c>
      <c r="BQ2610" s="72">
        <v>32.509</v>
      </c>
      <c r="BR2610" s="72">
        <v>7.8170000000000002</v>
      </c>
      <c r="BS2610" s="12">
        <v>1781.819</v>
      </c>
      <c r="BT2610" s="72">
        <v>49.582999999999998</v>
      </c>
      <c r="BU2610" s="72">
        <v>5.7329999999999997</v>
      </c>
      <c r="BV2610" s="12">
        <v>3593.607</v>
      </c>
      <c r="BW2610" s="72">
        <v>100</v>
      </c>
      <c r="BX2610" s="72">
        <v>4.0839999999999996</v>
      </c>
      <c r="BY2610" s="13"/>
      <c r="BZ2610" s="13"/>
    </row>
    <row r="2611" spans="1:78" ht="12.75" customHeight="1">
      <c r="A2611" s="122" t="s">
        <v>65</v>
      </c>
      <c r="B2611" s="71" t="s">
        <v>46</v>
      </c>
      <c r="C2611" s="71" t="s">
        <v>26</v>
      </c>
      <c r="D2611" s="34">
        <v>42795</v>
      </c>
      <c r="E2611" s="12">
        <v>0</v>
      </c>
      <c r="F2611" s="72">
        <v>0</v>
      </c>
      <c r="G2611" s="72">
        <v>0</v>
      </c>
      <c r="H2611" s="12">
        <v>159.18700000000001</v>
      </c>
      <c r="I2611" s="72">
        <v>4.8159999999999998</v>
      </c>
      <c r="J2611" s="72">
        <v>18.943000000000001</v>
      </c>
      <c r="K2611" s="12">
        <v>184.52699999999999</v>
      </c>
      <c r="L2611" s="72">
        <v>5.5830000000000002</v>
      </c>
      <c r="M2611" s="72">
        <v>24.181000000000001</v>
      </c>
      <c r="N2611" s="12">
        <v>343.71499999999997</v>
      </c>
      <c r="O2611" s="72">
        <v>10.398999999999999</v>
      </c>
      <c r="P2611" s="72">
        <v>14.129</v>
      </c>
      <c r="Q2611" s="12">
        <v>43.822000000000003</v>
      </c>
      <c r="R2611" s="72">
        <v>1.3260000000000001</v>
      </c>
      <c r="S2611" s="72">
        <v>40.210999999999999</v>
      </c>
      <c r="T2611" s="12">
        <v>387.53699999999998</v>
      </c>
      <c r="U2611" s="72">
        <v>11.725</v>
      </c>
      <c r="V2611" s="72">
        <v>11.728</v>
      </c>
      <c r="W2611" s="12">
        <v>1102.624</v>
      </c>
      <c r="X2611" s="72">
        <v>33.360999999999997</v>
      </c>
      <c r="Y2611" s="72">
        <v>7.6870000000000003</v>
      </c>
      <c r="Z2611" s="12">
        <v>1490.1610000000001</v>
      </c>
      <c r="AA2611" s="72">
        <v>45.085999999999999</v>
      </c>
      <c r="AB2611" s="72">
        <v>5.1100000000000003</v>
      </c>
      <c r="AC2611" s="12">
        <v>1490.1610000000001</v>
      </c>
      <c r="AD2611" s="72">
        <v>45.085999999999999</v>
      </c>
      <c r="AE2611" s="72">
        <v>5.1100000000000003</v>
      </c>
      <c r="AF2611" s="12">
        <v>1.861</v>
      </c>
      <c r="AG2611" s="72">
        <v>5.6000000000000001E-2</v>
      </c>
      <c r="AH2611" s="72">
        <v>120.18600000000001</v>
      </c>
      <c r="AI2611" s="12">
        <v>229.04599999999999</v>
      </c>
      <c r="AJ2611" s="72">
        <v>6.93</v>
      </c>
      <c r="AK2611" s="72">
        <v>23.533000000000001</v>
      </c>
      <c r="AL2611" s="12">
        <v>230.90700000000001</v>
      </c>
      <c r="AM2611" s="72">
        <v>6.9859999999999998</v>
      </c>
      <c r="AN2611" s="72">
        <v>23.529</v>
      </c>
      <c r="AO2611" s="12">
        <v>1721.068</v>
      </c>
      <c r="AP2611" s="72">
        <v>52.073</v>
      </c>
      <c r="AQ2611" s="72">
        <v>5.1079999999999997</v>
      </c>
      <c r="AR2611" s="12">
        <v>133.14099999999999</v>
      </c>
      <c r="AS2611" s="72">
        <v>4.0279999999999996</v>
      </c>
      <c r="AT2611" s="72">
        <v>21.22</v>
      </c>
      <c r="AU2611" s="12">
        <v>12.836</v>
      </c>
      <c r="AV2611" s="72">
        <v>0.38800000000000001</v>
      </c>
      <c r="AW2611" s="72">
        <v>62.573</v>
      </c>
      <c r="AX2611" s="12">
        <v>224.68600000000001</v>
      </c>
      <c r="AY2611" s="72">
        <v>6.798</v>
      </c>
      <c r="AZ2611" s="72">
        <v>16.667000000000002</v>
      </c>
      <c r="BA2611" s="12">
        <v>237.52199999999999</v>
      </c>
      <c r="BB2611" s="72">
        <v>7.1859999999999999</v>
      </c>
      <c r="BC2611" s="72">
        <v>15.273</v>
      </c>
      <c r="BD2611" s="12">
        <v>192.08099999999999</v>
      </c>
      <c r="BE2611" s="72">
        <v>5.8120000000000003</v>
      </c>
      <c r="BF2611" s="72">
        <v>17.251000000000001</v>
      </c>
      <c r="BG2611" s="12">
        <v>429.60300000000001</v>
      </c>
      <c r="BH2611" s="72">
        <v>12.997999999999999</v>
      </c>
      <c r="BI2611" s="72">
        <v>11.249000000000001</v>
      </c>
      <c r="BJ2611" s="12">
        <v>719.58</v>
      </c>
      <c r="BK2611" s="72">
        <v>21.771999999999998</v>
      </c>
      <c r="BL2611" s="72">
        <v>10.715</v>
      </c>
      <c r="BM2611" s="12">
        <v>301.733</v>
      </c>
      <c r="BN2611" s="72">
        <v>9.1289999999999996</v>
      </c>
      <c r="BO2611" s="72">
        <v>16.027999999999999</v>
      </c>
      <c r="BP2611" s="12">
        <v>1021.313</v>
      </c>
      <c r="BQ2611" s="72">
        <v>30.901</v>
      </c>
      <c r="BR2611" s="72">
        <v>8.4320000000000004</v>
      </c>
      <c r="BS2611" s="12">
        <v>1584.057</v>
      </c>
      <c r="BT2611" s="72">
        <v>47.927</v>
      </c>
      <c r="BU2611" s="72">
        <v>6.47</v>
      </c>
      <c r="BV2611" s="12">
        <v>3305.1260000000002</v>
      </c>
      <c r="BW2611" s="72">
        <v>100</v>
      </c>
      <c r="BX2611" s="72">
        <v>3.8460000000000001</v>
      </c>
      <c r="BY2611" s="13"/>
      <c r="BZ2611" s="13"/>
    </row>
    <row r="2612" spans="1:78" ht="12.75" customHeight="1">
      <c r="A2612" s="122" t="s">
        <v>65</v>
      </c>
      <c r="B2612" s="71" t="s">
        <v>46</v>
      </c>
      <c r="C2612" s="71" t="s">
        <v>26</v>
      </c>
      <c r="D2612" s="34">
        <v>42887</v>
      </c>
      <c r="E2612" s="12">
        <v>8.5440000000000005</v>
      </c>
      <c r="F2612" s="72">
        <v>0.252</v>
      </c>
      <c r="G2612" s="72">
        <v>96.906999999999996</v>
      </c>
      <c r="H2612" s="12">
        <v>247.06700000000001</v>
      </c>
      <c r="I2612" s="72">
        <v>7.2850000000000001</v>
      </c>
      <c r="J2612" s="72">
        <v>20.481000000000002</v>
      </c>
      <c r="K2612" s="12">
        <v>96.21</v>
      </c>
      <c r="L2612" s="72">
        <v>2.8370000000000002</v>
      </c>
      <c r="M2612" s="72">
        <v>23.9</v>
      </c>
      <c r="N2612" s="12">
        <v>343.27699999999999</v>
      </c>
      <c r="O2612" s="72">
        <v>10.122</v>
      </c>
      <c r="P2612" s="72">
        <v>15.814</v>
      </c>
      <c r="Q2612" s="12">
        <v>67.923000000000002</v>
      </c>
      <c r="R2612" s="72">
        <v>2.0030000000000001</v>
      </c>
      <c r="S2612" s="72">
        <v>32.15</v>
      </c>
      <c r="T2612" s="12">
        <v>411.2</v>
      </c>
      <c r="U2612" s="72">
        <v>12.124000000000001</v>
      </c>
      <c r="V2612" s="72">
        <v>12.701000000000001</v>
      </c>
      <c r="W2612" s="12">
        <v>1237.4449999999999</v>
      </c>
      <c r="X2612" s="72">
        <v>36.485999999999997</v>
      </c>
      <c r="Y2612" s="72">
        <v>6.2640000000000002</v>
      </c>
      <c r="Z2612" s="12">
        <v>1648.645</v>
      </c>
      <c r="AA2612" s="72">
        <v>48.610999999999997</v>
      </c>
      <c r="AB2612" s="72">
        <v>5.6829999999999998</v>
      </c>
      <c r="AC2612" s="12">
        <v>1657.1890000000001</v>
      </c>
      <c r="AD2612" s="72">
        <v>48.863</v>
      </c>
      <c r="AE2612" s="72">
        <v>5.6719999999999997</v>
      </c>
      <c r="AF2612" s="12">
        <v>25.065999999999999</v>
      </c>
      <c r="AG2612" s="72">
        <v>0.73899999999999999</v>
      </c>
      <c r="AH2612" s="72">
        <v>45.29</v>
      </c>
      <c r="AI2612" s="12">
        <v>178.11600000000001</v>
      </c>
      <c r="AJ2612" s="72">
        <v>5.2519999999999998</v>
      </c>
      <c r="AK2612" s="72">
        <v>15.051</v>
      </c>
      <c r="AL2612" s="12">
        <v>203.18299999999999</v>
      </c>
      <c r="AM2612" s="72">
        <v>5.9909999999999997</v>
      </c>
      <c r="AN2612" s="72">
        <v>12.547000000000001</v>
      </c>
      <c r="AO2612" s="12">
        <v>1860.3720000000001</v>
      </c>
      <c r="AP2612" s="72">
        <v>54.853000000000002</v>
      </c>
      <c r="AQ2612" s="72">
        <v>5.1180000000000003</v>
      </c>
      <c r="AR2612" s="12">
        <v>81.94</v>
      </c>
      <c r="AS2612" s="72">
        <v>2.4159999999999999</v>
      </c>
      <c r="AT2612" s="72">
        <v>31.846</v>
      </c>
      <c r="AU2612" s="12">
        <v>17.423999999999999</v>
      </c>
      <c r="AV2612" s="72">
        <v>0.51400000000000001</v>
      </c>
      <c r="AW2612" s="72">
        <v>48.542999999999999</v>
      </c>
      <c r="AX2612" s="12">
        <v>259.50200000000001</v>
      </c>
      <c r="AY2612" s="72">
        <v>7.6509999999999998</v>
      </c>
      <c r="AZ2612" s="72">
        <v>11.178000000000001</v>
      </c>
      <c r="BA2612" s="12">
        <v>276.92599999999999</v>
      </c>
      <c r="BB2612" s="72">
        <v>8.1649999999999991</v>
      </c>
      <c r="BC2612" s="72">
        <v>10.202999999999999</v>
      </c>
      <c r="BD2612" s="12">
        <v>146.34800000000001</v>
      </c>
      <c r="BE2612" s="72">
        <v>4.3150000000000004</v>
      </c>
      <c r="BF2612" s="72">
        <v>18.786999999999999</v>
      </c>
      <c r="BG2612" s="12">
        <v>423.274</v>
      </c>
      <c r="BH2612" s="72">
        <v>12.48</v>
      </c>
      <c r="BI2612" s="72">
        <v>8.6649999999999991</v>
      </c>
      <c r="BJ2612" s="12">
        <v>786.995</v>
      </c>
      <c r="BK2612" s="72">
        <v>23.204999999999998</v>
      </c>
      <c r="BL2612" s="72">
        <v>8.8219999999999992</v>
      </c>
      <c r="BM2612" s="12">
        <v>238.94800000000001</v>
      </c>
      <c r="BN2612" s="72">
        <v>7.0449999999999999</v>
      </c>
      <c r="BO2612" s="72">
        <v>15.65</v>
      </c>
      <c r="BP2612" s="12">
        <v>1025.943</v>
      </c>
      <c r="BQ2612" s="72">
        <v>30.25</v>
      </c>
      <c r="BR2612" s="72">
        <v>8.1679999999999993</v>
      </c>
      <c r="BS2612" s="12">
        <v>1531.1569999999999</v>
      </c>
      <c r="BT2612" s="72">
        <v>45.146999999999998</v>
      </c>
      <c r="BU2612" s="72">
        <v>5.56</v>
      </c>
      <c r="BV2612" s="12">
        <v>3391.529</v>
      </c>
      <c r="BW2612" s="72">
        <v>100</v>
      </c>
      <c r="BX2612" s="72">
        <v>4.0629999999999997</v>
      </c>
      <c r="BY2612" s="13"/>
      <c r="BZ2612" s="13"/>
    </row>
    <row r="2613" spans="1:78" ht="12.75" customHeight="1">
      <c r="A2613" s="122" t="s">
        <v>65</v>
      </c>
      <c r="B2613" s="71" t="s">
        <v>46</v>
      </c>
      <c r="C2613" s="71" t="s">
        <v>26</v>
      </c>
      <c r="D2613" s="34">
        <v>43344</v>
      </c>
      <c r="E2613" s="12">
        <v>0</v>
      </c>
      <c r="F2613" s="72">
        <v>0</v>
      </c>
      <c r="G2613" s="72">
        <v>0</v>
      </c>
      <c r="H2613" s="12">
        <v>198.07499999999999</v>
      </c>
      <c r="I2613" s="72">
        <v>5.8949999999999996</v>
      </c>
      <c r="J2613" s="72">
        <v>17.904</v>
      </c>
      <c r="K2613" s="12">
        <v>99.123999999999995</v>
      </c>
      <c r="L2613" s="72">
        <v>2.95</v>
      </c>
      <c r="M2613" s="72">
        <v>29.556999999999999</v>
      </c>
      <c r="N2613" s="12">
        <v>297.19799999999998</v>
      </c>
      <c r="O2613" s="72">
        <v>8.8450000000000006</v>
      </c>
      <c r="P2613" s="72">
        <v>18.541</v>
      </c>
      <c r="Q2613" s="12">
        <v>9.7539999999999996</v>
      </c>
      <c r="R2613" s="72">
        <v>0.28999999999999998</v>
      </c>
      <c r="S2613" s="72">
        <v>78.78</v>
      </c>
      <c r="T2613" s="12">
        <v>306.952</v>
      </c>
      <c r="U2613" s="72">
        <v>9.1349999999999998</v>
      </c>
      <c r="V2613" s="72">
        <v>18.100000000000001</v>
      </c>
      <c r="W2613" s="12">
        <v>1213.096</v>
      </c>
      <c r="X2613" s="72">
        <v>36.101999999999997</v>
      </c>
      <c r="Y2613" s="72">
        <v>5.4969999999999999</v>
      </c>
      <c r="Z2613" s="12">
        <v>1520.048</v>
      </c>
      <c r="AA2613" s="72">
        <v>45.237000000000002</v>
      </c>
      <c r="AB2613" s="72">
        <v>6.36</v>
      </c>
      <c r="AC2613" s="12">
        <v>1520.048</v>
      </c>
      <c r="AD2613" s="72">
        <v>45.237000000000002</v>
      </c>
      <c r="AE2613" s="72">
        <v>6.36</v>
      </c>
      <c r="AF2613" s="12">
        <v>7.4580000000000002</v>
      </c>
      <c r="AG2613" s="72">
        <v>0.222</v>
      </c>
      <c r="AH2613" s="72">
        <v>78.37</v>
      </c>
      <c r="AI2613" s="12">
        <v>196.10499999999999</v>
      </c>
      <c r="AJ2613" s="72">
        <v>5.8360000000000003</v>
      </c>
      <c r="AK2613" s="72">
        <v>21.393999999999998</v>
      </c>
      <c r="AL2613" s="12">
        <v>203.56299999999999</v>
      </c>
      <c r="AM2613" s="72">
        <v>6.0579999999999998</v>
      </c>
      <c r="AN2613" s="72">
        <v>20.074999999999999</v>
      </c>
      <c r="AO2613" s="12">
        <v>1723.6110000000001</v>
      </c>
      <c r="AP2613" s="72">
        <v>51.295000000000002</v>
      </c>
      <c r="AQ2613" s="72">
        <v>5.75</v>
      </c>
      <c r="AR2613" s="12">
        <v>121.136</v>
      </c>
      <c r="AS2613" s="72">
        <v>3.605</v>
      </c>
      <c r="AT2613" s="72">
        <v>26.262</v>
      </c>
      <c r="AU2613" s="12">
        <v>6.6689999999999996</v>
      </c>
      <c r="AV2613" s="72">
        <v>0.19800000000000001</v>
      </c>
      <c r="AW2613" s="72">
        <v>73.051000000000002</v>
      </c>
      <c r="AX2613" s="12">
        <v>156.13</v>
      </c>
      <c r="AY2613" s="72">
        <v>4.6459999999999999</v>
      </c>
      <c r="AZ2613" s="72">
        <v>23.834</v>
      </c>
      <c r="BA2613" s="12">
        <v>162.79900000000001</v>
      </c>
      <c r="BB2613" s="72">
        <v>4.8449999999999998</v>
      </c>
      <c r="BC2613" s="72">
        <v>22.715</v>
      </c>
      <c r="BD2613" s="12">
        <v>225.83</v>
      </c>
      <c r="BE2613" s="72">
        <v>6.7210000000000001</v>
      </c>
      <c r="BF2613" s="72">
        <v>19.099</v>
      </c>
      <c r="BG2613" s="12">
        <v>388.62799999999999</v>
      </c>
      <c r="BH2613" s="72">
        <v>11.566000000000001</v>
      </c>
      <c r="BI2613" s="72">
        <v>14.144</v>
      </c>
      <c r="BJ2613" s="12">
        <v>831.98599999999999</v>
      </c>
      <c r="BK2613" s="72">
        <v>24.76</v>
      </c>
      <c r="BL2613" s="72">
        <v>7.0730000000000004</v>
      </c>
      <c r="BM2613" s="12">
        <v>294.85000000000002</v>
      </c>
      <c r="BN2613" s="72">
        <v>8.7750000000000004</v>
      </c>
      <c r="BO2613" s="72">
        <v>18.271000000000001</v>
      </c>
      <c r="BP2613" s="12">
        <v>1126.836</v>
      </c>
      <c r="BQ2613" s="72">
        <v>33.534999999999997</v>
      </c>
      <c r="BR2613" s="72">
        <v>6.0830000000000002</v>
      </c>
      <c r="BS2613" s="12">
        <v>1636.6</v>
      </c>
      <c r="BT2613" s="72">
        <v>48.704999999999998</v>
      </c>
      <c r="BU2613" s="72">
        <v>4.7190000000000003</v>
      </c>
      <c r="BV2613" s="12">
        <v>3360.2109999999998</v>
      </c>
      <c r="BW2613" s="72">
        <v>100</v>
      </c>
      <c r="BX2613" s="72">
        <v>3.9279999999999999</v>
      </c>
      <c r="BY2613" s="13"/>
      <c r="BZ2613" s="13"/>
    </row>
    <row r="2614" spans="1:78" ht="12.75" customHeight="1">
      <c r="A2614" s="122" t="s">
        <v>65</v>
      </c>
      <c r="B2614" s="71" t="s">
        <v>46</v>
      </c>
      <c r="C2614" s="71" t="s">
        <v>26</v>
      </c>
      <c r="D2614" s="34">
        <v>43435</v>
      </c>
      <c r="E2614" s="12">
        <v>0</v>
      </c>
      <c r="F2614" s="72">
        <v>0</v>
      </c>
      <c r="G2614" s="72">
        <v>0</v>
      </c>
      <c r="H2614" s="12">
        <v>139.87299999999999</v>
      </c>
      <c r="I2614" s="72">
        <v>4.0720000000000001</v>
      </c>
      <c r="J2614" s="72">
        <v>22.46</v>
      </c>
      <c r="K2614" s="12">
        <v>191.74299999999999</v>
      </c>
      <c r="L2614" s="72">
        <v>5.5819999999999999</v>
      </c>
      <c r="M2614" s="72">
        <v>20.381</v>
      </c>
      <c r="N2614" s="12">
        <v>331.61599999999999</v>
      </c>
      <c r="O2614" s="72">
        <v>9.6530000000000005</v>
      </c>
      <c r="P2614" s="72">
        <v>11.7</v>
      </c>
      <c r="Q2614" s="12">
        <v>27.087</v>
      </c>
      <c r="R2614" s="72">
        <v>0.78900000000000003</v>
      </c>
      <c r="S2614" s="72">
        <v>49.259</v>
      </c>
      <c r="T2614" s="12">
        <v>358.70299999999997</v>
      </c>
      <c r="U2614" s="72">
        <v>10.442</v>
      </c>
      <c r="V2614" s="72">
        <v>11.877000000000001</v>
      </c>
      <c r="W2614" s="12">
        <v>1125.8430000000001</v>
      </c>
      <c r="X2614" s="72">
        <v>32.774000000000001</v>
      </c>
      <c r="Y2614" s="72">
        <v>5.1580000000000004</v>
      </c>
      <c r="Z2614" s="12">
        <v>1484.5450000000001</v>
      </c>
      <c r="AA2614" s="72">
        <v>43.216000000000001</v>
      </c>
      <c r="AB2614" s="72">
        <v>4.9749999999999996</v>
      </c>
      <c r="AC2614" s="12">
        <v>1484.5450000000001</v>
      </c>
      <c r="AD2614" s="72">
        <v>43.216000000000001</v>
      </c>
      <c r="AE2614" s="72">
        <v>4.9749999999999996</v>
      </c>
      <c r="AF2614" s="12">
        <v>0.89</v>
      </c>
      <c r="AG2614" s="72">
        <v>2.5999999999999999E-2</v>
      </c>
      <c r="AH2614" s="72">
        <v>109.505</v>
      </c>
      <c r="AI2614" s="12">
        <v>170.142</v>
      </c>
      <c r="AJ2614" s="72">
        <v>4.9530000000000003</v>
      </c>
      <c r="AK2614" s="72">
        <v>18.295999999999999</v>
      </c>
      <c r="AL2614" s="12">
        <v>171.03200000000001</v>
      </c>
      <c r="AM2614" s="72">
        <v>4.9790000000000001</v>
      </c>
      <c r="AN2614" s="72">
        <v>18.231999999999999</v>
      </c>
      <c r="AO2614" s="12">
        <v>1655.577</v>
      </c>
      <c r="AP2614" s="72">
        <v>48.195</v>
      </c>
      <c r="AQ2614" s="72">
        <v>5.1639999999999997</v>
      </c>
      <c r="AR2614" s="12">
        <v>92.667000000000002</v>
      </c>
      <c r="AS2614" s="72">
        <v>2.698</v>
      </c>
      <c r="AT2614" s="72">
        <v>34.728999999999999</v>
      </c>
      <c r="AU2614" s="12">
        <v>44.436999999999998</v>
      </c>
      <c r="AV2614" s="72">
        <v>1.294</v>
      </c>
      <c r="AW2614" s="72">
        <v>40.744999999999997</v>
      </c>
      <c r="AX2614" s="12">
        <v>181.94200000000001</v>
      </c>
      <c r="AY2614" s="72">
        <v>5.2960000000000003</v>
      </c>
      <c r="AZ2614" s="72">
        <v>20.905999999999999</v>
      </c>
      <c r="BA2614" s="12">
        <v>226.37899999999999</v>
      </c>
      <c r="BB2614" s="72">
        <v>6.59</v>
      </c>
      <c r="BC2614" s="72">
        <v>17.315999999999999</v>
      </c>
      <c r="BD2614" s="12">
        <v>101.833</v>
      </c>
      <c r="BE2614" s="72">
        <v>2.964</v>
      </c>
      <c r="BF2614" s="72">
        <v>28.445</v>
      </c>
      <c r="BG2614" s="12">
        <v>328.21199999999999</v>
      </c>
      <c r="BH2614" s="72">
        <v>9.5540000000000003</v>
      </c>
      <c r="BI2614" s="72">
        <v>15.111000000000001</v>
      </c>
      <c r="BJ2614" s="12">
        <v>953.14700000000005</v>
      </c>
      <c r="BK2614" s="72">
        <v>27.747</v>
      </c>
      <c r="BL2614" s="72">
        <v>8.3390000000000004</v>
      </c>
      <c r="BM2614" s="12">
        <v>405.584</v>
      </c>
      <c r="BN2614" s="72">
        <v>11.807</v>
      </c>
      <c r="BO2614" s="72">
        <v>16.100999999999999</v>
      </c>
      <c r="BP2614" s="12">
        <v>1358.731</v>
      </c>
      <c r="BQ2614" s="72">
        <v>39.552999999999997</v>
      </c>
      <c r="BR2614" s="72">
        <v>8.1170000000000009</v>
      </c>
      <c r="BS2614" s="12">
        <v>1779.61</v>
      </c>
      <c r="BT2614" s="72">
        <v>51.805</v>
      </c>
      <c r="BU2614" s="72">
        <v>6.0990000000000002</v>
      </c>
      <c r="BV2614" s="12">
        <v>3435.1869999999999</v>
      </c>
      <c r="BW2614" s="72">
        <v>100</v>
      </c>
      <c r="BX2614" s="72">
        <v>3.6429999999999998</v>
      </c>
      <c r="BY2614" s="13"/>
      <c r="BZ2614" s="13"/>
    </row>
    <row r="2615" spans="1:78" ht="12.75" customHeight="1">
      <c r="A2615" s="122" t="s">
        <v>65</v>
      </c>
      <c r="B2615" s="71" t="s">
        <v>46</v>
      </c>
      <c r="C2615" s="71" t="s">
        <v>26</v>
      </c>
      <c r="D2615" s="34">
        <v>43525</v>
      </c>
      <c r="E2615" s="12">
        <v>0</v>
      </c>
      <c r="F2615" s="72">
        <v>0</v>
      </c>
      <c r="G2615" s="72">
        <v>0</v>
      </c>
      <c r="H2615" s="12">
        <v>140.24799999999999</v>
      </c>
      <c r="I2615" s="72">
        <v>4.0439999999999996</v>
      </c>
      <c r="J2615" s="72">
        <v>26.45</v>
      </c>
      <c r="K2615" s="12">
        <v>177.66800000000001</v>
      </c>
      <c r="L2615" s="72">
        <v>5.1230000000000002</v>
      </c>
      <c r="M2615" s="72">
        <v>25.939</v>
      </c>
      <c r="N2615" s="12">
        <v>317.916</v>
      </c>
      <c r="O2615" s="72">
        <v>9.1660000000000004</v>
      </c>
      <c r="P2615" s="72">
        <v>15.266</v>
      </c>
      <c r="Q2615" s="12">
        <v>15.529</v>
      </c>
      <c r="R2615" s="72">
        <v>0.44800000000000001</v>
      </c>
      <c r="S2615" s="72">
        <v>68.537000000000006</v>
      </c>
      <c r="T2615" s="12">
        <v>333.44400000000002</v>
      </c>
      <c r="U2615" s="72">
        <v>9.6140000000000008</v>
      </c>
      <c r="V2615" s="72">
        <v>14.863</v>
      </c>
      <c r="W2615" s="12">
        <v>1233.0930000000001</v>
      </c>
      <c r="X2615" s="72">
        <v>35.552999999999997</v>
      </c>
      <c r="Y2615" s="72">
        <v>7.6340000000000003</v>
      </c>
      <c r="Z2615" s="12">
        <v>1566.537</v>
      </c>
      <c r="AA2615" s="72">
        <v>45.167000000000002</v>
      </c>
      <c r="AB2615" s="72">
        <v>5.9279999999999999</v>
      </c>
      <c r="AC2615" s="12">
        <v>1566.537</v>
      </c>
      <c r="AD2615" s="72">
        <v>45.167000000000002</v>
      </c>
      <c r="AE2615" s="72">
        <v>5.9279999999999999</v>
      </c>
      <c r="AF2615" s="12">
        <v>17.190999999999999</v>
      </c>
      <c r="AG2615" s="72">
        <v>0.496</v>
      </c>
      <c r="AH2615" s="72">
        <v>83.522999999999996</v>
      </c>
      <c r="AI2615" s="12">
        <v>218.66</v>
      </c>
      <c r="AJ2615" s="72">
        <v>6.3040000000000003</v>
      </c>
      <c r="AK2615" s="72">
        <v>24.027000000000001</v>
      </c>
      <c r="AL2615" s="12">
        <v>235.851</v>
      </c>
      <c r="AM2615" s="72">
        <v>6.8</v>
      </c>
      <c r="AN2615" s="72">
        <v>22.411000000000001</v>
      </c>
      <c r="AO2615" s="12">
        <v>1802.3879999999999</v>
      </c>
      <c r="AP2615" s="72">
        <v>51.966999999999999</v>
      </c>
      <c r="AQ2615" s="72">
        <v>6.1950000000000003</v>
      </c>
      <c r="AR2615" s="12">
        <v>75.569999999999993</v>
      </c>
      <c r="AS2615" s="72">
        <v>2.1789999999999998</v>
      </c>
      <c r="AT2615" s="72">
        <v>34.082999999999998</v>
      </c>
      <c r="AU2615" s="12">
        <v>5.5490000000000004</v>
      </c>
      <c r="AV2615" s="72">
        <v>0.16</v>
      </c>
      <c r="AW2615" s="72">
        <v>81.620999999999995</v>
      </c>
      <c r="AX2615" s="12">
        <v>225.084</v>
      </c>
      <c r="AY2615" s="72">
        <v>6.49</v>
      </c>
      <c r="AZ2615" s="72">
        <v>23.785</v>
      </c>
      <c r="BA2615" s="12">
        <v>230.63300000000001</v>
      </c>
      <c r="BB2615" s="72">
        <v>6.65</v>
      </c>
      <c r="BC2615" s="72">
        <v>23.448</v>
      </c>
      <c r="BD2615" s="12">
        <v>256.44299999999998</v>
      </c>
      <c r="BE2615" s="72">
        <v>7.3940000000000001</v>
      </c>
      <c r="BF2615" s="72">
        <v>20.417000000000002</v>
      </c>
      <c r="BG2615" s="12">
        <v>487.077</v>
      </c>
      <c r="BH2615" s="72">
        <v>14.044</v>
      </c>
      <c r="BI2615" s="72">
        <v>15.159000000000001</v>
      </c>
      <c r="BJ2615" s="12">
        <v>775.83199999999999</v>
      </c>
      <c r="BK2615" s="72">
        <v>22.369</v>
      </c>
      <c r="BL2615" s="72">
        <v>9.2910000000000004</v>
      </c>
      <c r="BM2615" s="12">
        <v>327.47399999999999</v>
      </c>
      <c r="BN2615" s="72">
        <v>9.4420000000000002</v>
      </c>
      <c r="BO2615" s="72">
        <v>14.837999999999999</v>
      </c>
      <c r="BP2615" s="12">
        <v>1103.307</v>
      </c>
      <c r="BQ2615" s="72">
        <v>31.811</v>
      </c>
      <c r="BR2615" s="72">
        <v>8.8249999999999993</v>
      </c>
      <c r="BS2615" s="12">
        <v>1665.953</v>
      </c>
      <c r="BT2615" s="72">
        <v>48.033000000000001</v>
      </c>
      <c r="BU2615" s="72">
        <v>6.5670000000000002</v>
      </c>
      <c r="BV2615" s="12">
        <v>3468.3409999999999</v>
      </c>
      <c r="BW2615" s="72">
        <v>100</v>
      </c>
      <c r="BX2615" s="72">
        <v>4.6589999999999998</v>
      </c>
      <c r="BY2615" s="13"/>
      <c r="BZ2615" s="13"/>
    </row>
    <row r="2616" spans="1:78" ht="12.75" customHeight="1">
      <c r="A2616" s="122" t="s">
        <v>65</v>
      </c>
      <c r="B2616" s="71" t="s">
        <v>46</v>
      </c>
      <c r="C2616" s="71" t="s">
        <v>26</v>
      </c>
      <c r="D2616" s="34">
        <v>43617</v>
      </c>
      <c r="E2616" s="12">
        <v>0</v>
      </c>
      <c r="F2616" s="72">
        <v>0</v>
      </c>
      <c r="G2616" s="72">
        <v>0</v>
      </c>
      <c r="H2616" s="12">
        <v>163.85400000000001</v>
      </c>
      <c r="I2616" s="72">
        <v>4.9790000000000001</v>
      </c>
      <c r="J2616" s="72">
        <v>20.344000000000001</v>
      </c>
      <c r="K2616" s="12">
        <v>149.28299999999999</v>
      </c>
      <c r="L2616" s="72">
        <v>4.5359999999999996</v>
      </c>
      <c r="M2616" s="72">
        <v>23.585999999999999</v>
      </c>
      <c r="N2616" s="12">
        <v>320.76100000000002</v>
      </c>
      <c r="O2616" s="72">
        <v>9.7469999999999999</v>
      </c>
      <c r="P2616" s="72">
        <v>15.728</v>
      </c>
      <c r="Q2616" s="12">
        <v>40.978999999999999</v>
      </c>
      <c r="R2616" s="72">
        <v>1.2450000000000001</v>
      </c>
      <c r="S2616" s="72">
        <v>40.786999999999999</v>
      </c>
      <c r="T2616" s="12">
        <v>361.74</v>
      </c>
      <c r="U2616" s="72">
        <v>10.992000000000001</v>
      </c>
      <c r="V2616" s="72">
        <v>13.942</v>
      </c>
      <c r="W2616" s="12">
        <v>1226.029</v>
      </c>
      <c r="X2616" s="72">
        <v>37.255000000000003</v>
      </c>
      <c r="Y2616" s="72">
        <v>5.4180000000000001</v>
      </c>
      <c r="Z2616" s="12">
        <v>1587.769</v>
      </c>
      <c r="AA2616" s="72">
        <v>48.247</v>
      </c>
      <c r="AB2616" s="72">
        <v>5.3490000000000002</v>
      </c>
      <c r="AC2616" s="12">
        <v>1587.769</v>
      </c>
      <c r="AD2616" s="72">
        <v>48.247</v>
      </c>
      <c r="AE2616" s="72">
        <v>5.3490000000000002</v>
      </c>
      <c r="AF2616" s="12">
        <v>8.1549999999999994</v>
      </c>
      <c r="AG2616" s="72">
        <v>0.248</v>
      </c>
      <c r="AH2616" s="72">
        <v>93.647999999999996</v>
      </c>
      <c r="AI2616" s="12">
        <v>195.94200000000001</v>
      </c>
      <c r="AJ2616" s="72">
        <v>5.9539999999999997</v>
      </c>
      <c r="AK2616" s="72">
        <v>15.526</v>
      </c>
      <c r="AL2616" s="12">
        <v>204.09700000000001</v>
      </c>
      <c r="AM2616" s="72">
        <v>6.202</v>
      </c>
      <c r="AN2616" s="72">
        <v>15.189</v>
      </c>
      <c r="AO2616" s="12">
        <v>1791.866</v>
      </c>
      <c r="AP2616" s="72">
        <v>54.448999999999998</v>
      </c>
      <c r="AQ2616" s="72">
        <v>5.0540000000000003</v>
      </c>
      <c r="AR2616" s="12">
        <v>61.203000000000003</v>
      </c>
      <c r="AS2616" s="72">
        <v>1.86</v>
      </c>
      <c r="AT2616" s="72">
        <v>35.386000000000003</v>
      </c>
      <c r="AU2616" s="12">
        <v>15.81</v>
      </c>
      <c r="AV2616" s="72">
        <v>0.48</v>
      </c>
      <c r="AW2616" s="72">
        <v>67.244</v>
      </c>
      <c r="AX2616" s="12">
        <v>162.40199999999999</v>
      </c>
      <c r="AY2616" s="72">
        <v>4.9349999999999996</v>
      </c>
      <c r="AZ2616" s="72">
        <v>19.765000000000001</v>
      </c>
      <c r="BA2616" s="12">
        <v>178.21100000000001</v>
      </c>
      <c r="BB2616" s="72">
        <v>5.415</v>
      </c>
      <c r="BC2616" s="72">
        <v>19.027999999999999</v>
      </c>
      <c r="BD2616" s="12">
        <v>58.959000000000003</v>
      </c>
      <c r="BE2616" s="72">
        <v>1.792</v>
      </c>
      <c r="BF2616" s="72">
        <v>34.642000000000003</v>
      </c>
      <c r="BG2616" s="12">
        <v>237.17099999999999</v>
      </c>
      <c r="BH2616" s="72">
        <v>7.2069999999999999</v>
      </c>
      <c r="BI2616" s="72">
        <v>15.234</v>
      </c>
      <c r="BJ2616" s="12">
        <v>859.82399999999996</v>
      </c>
      <c r="BK2616" s="72">
        <v>26.126999999999999</v>
      </c>
      <c r="BL2616" s="72">
        <v>8.3460000000000001</v>
      </c>
      <c r="BM2616" s="12">
        <v>340.82600000000002</v>
      </c>
      <c r="BN2616" s="72">
        <v>10.356999999999999</v>
      </c>
      <c r="BO2616" s="72">
        <v>12.398999999999999</v>
      </c>
      <c r="BP2616" s="12">
        <v>1200.6500000000001</v>
      </c>
      <c r="BQ2616" s="72">
        <v>36.484000000000002</v>
      </c>
      <c r="BR2616" s="72">
        <v>6.5119999999999996</v>
      </c>
      <c r="BS2616" s="12">
        <v>1499.0239999999999</v>
      </c>
      <c r="BT2616" s="72">
        <v>45.551000000000002</v>
      </c>
      <c r="BU2616" s="72">
        <v>4.9630000000000001</v>
      </c>
      <c r="BV2616" s="12">
        <v>3290.89</v>
      </c>
      <c r="BW2616" s="72">
        <v>100</v>
      </c>
      <c r="BX2616" s="72">
        <v>3.2650000000000001</v>
      </c>
      <c r="BY2616" s="13"/>
      <c r="BZ2616" s="13"/>
    </row>
    <row r="2617" spans="1:78" ht="12.75" customHeight="1">
      <c r="A2617" s="122" t="s">
        <v>65</v>
      </c>
      <c r="B2617" s="71" t="s">
        <v>46</v>
      </c>
      <c r="C2617" s="71" t="s">
        <v>26</v>
      </c>
      <c r="D2617" s="34">
        <v>44075</v>
      </c>
      <c r="E2617" s="12">
        <v>11.374000000000001</v>
      </c>
      <c r="F2617" s="72">
        <v>0.33600000000000002</v>
      </c>
      <c r="G2617" s="72">
        <v>104.292</v>
      </c>
      <c r="H2617" s="12">
        <v>175.024</v>
      </c>
      <c r="I2617" s="72">
        <v>5.1710000000000003</v>
      </c>
      <c r="J2617" s="72">
        <v>22.738</v>
      </c>
      <c r="K2617" s="12">
        <v>180.12</v>
      </c>
      <c r="L2617" s="72">
        <v>5.3209999999999997</v>
      </c>
      <c r="M2617" s="72">
        <v>21.484999999999999</v>
      </c>
      <c r="N2617" s="12">
        <v>355.14400000000001</v>
      </c>
      <c r="O2617" s="72">
        <v>10.492000000000001</v>
      </c>
      <c r="P2617" s="72">
        <v>13.074</v>
      </c>
      <c r="Q2617" s="12">
        <v>28.440999999999999</v>
      </c>
      <c r="R2617" s="72">
        <v>0.84</v>
      </c>
      <c r="S2617" s="72">
        <v>60.478999999999999</v>
      </c>
      <c r="T2617" s="12">
        <v>383.58499999999998</v>
      </c>
      <c r="U2617" s="72">
        <v>11.332000000000001</v>
      </c>
      <c r="V2617" s="72">
        <v>13.257</v>
      </c>
      <c r="W2617" s="12">
        <v>1050.989</v>
      </c>
      <c r="X2617" s="72">
        <v>31.05</v>
      </c>
      <c r="Y2617" s="72">
        <v>7.0010000000000003</v>
      </c>
      <c r="Z2617" s="12">
        <v>1434.5730000000001</v>
      </c>
      <c r="AA2617" s="72">
        <v>42.381999999999998</v>
      </c>
      <c r="AB2617" s="72">
        <v>6.25</v>
      </c>
      <c r="AC2617" s="12">
        <v>1445.9469999999999</v>
      </c>
      <c r="AD2617" s="72">
        <v>42.718000000000004</v>
      </c>
      <c r="AE2617" s="72">
        <v>6.21</v>
      </c>
      <c r="AF2617" s="12">
        <v>13.679</v>
      </c>
      <c r="AG2617" s="72">
        <v>0.40400000000000003</v>
      </c>
      <c r="AH2617" s="72">
        <v>52.832000000000001</v>
      </c>
      <c r="AI2617" s="12">
        <v>182.90700000000001</v>
      </c>
      <c r="AJ2617" s="72">
        <v>5.4039999999999999</v>
      </c>
      <c r="AK2617" s="72">
        <v>14.22</v>
      </c>
      <c r="AL2617" s="12">
        <v>196.58600000000001</v>
      </c>
      <c r="AM2617" s="72">
        <v>5.8079999999999998</v>
      </c>
      <c r="AN2617" s="72">
        <v>13.023999999999999</v>
      </c>
      <c r="AO2617" s="12">
        <v>1642.5340000000001</v>
      </c>
      <c r="AP2617" s="72">
        <v>48.526000000000003</v>
      </c>
      <c r="AQ2617" s="72">
        <v>5.4909999999999997</v>
      </c>
      <c r="AR2617" s="12">
        <v>120.21299999999999</v>
      </c>
      <c r="AS2617" s="72">
        <v>3.552</v>
      </c>
      <c r="AT2617" s="72">
        <v>27.974</v>
      </c>
      <c r="AU2617" s="12">
        <v>16.053999999999998</v>
      </c>
      <c r="AV2617" s="72">
        <v>0.47399999999999998</v>
      </c>
      <c r="AW2617" s="72">
        <v>52.749000000000002</v>
      </c>
      <c r="AX2617" s="12">
        <v>149.22200000000001</v>
      </c>
      <c r="AY2617" s="72">
        <v>4.4089999999999998</v>
      </c>
      <c r="AZ2617" s="72">
        <v>22.585999999999999</v>
      </c>
      <c r="BA2617" s="12">
        <v>165.27699999999999</v>
      </c>
      <c r="BB2617" s="72">
        <v>4.883</v>
      </c>
      <c r="BC2617" s="72">
        <v>21.792999999999999</v>
      </c>
      <c r="BD2617" s="12">
        <v>215.381</v>
      </c>
      <c r="BE2617" s="72">
        <v>6.3630000000000004</v>
      </c>
      <c r="BF2617" s="72">
        <v>27.324999999999999</v>
      </c>
      <c r="BG2617" s="12">
        <v>380.65800000000002</v>
      </c>
      <c r="BH2617" s="72">
        <v>11.246</v>
      </c>
      <c r="BI2617" s="72">
        <v>18.388000000000002</v>
      </c>
      <c r="BJ2617" s="12">
        <v>893.01700000000005</v>
      </c>
      <c r="BK2617" s="72">
        <v>26.382999999999999</v>
      </c>
      <c r="BL2617" s="72">
        <v>11.755000000000001</v>
      </c>
      <c r="BM2617" s="12">
        <v>348.40899999999999</v>
      </c>
      <c r="BN2617" s="72">
        <v>10.292999999999999</v>
      </c>
      <c r="BO2617" s="72">
        <v>19.201000000000001</v>
      </c>
      <c r="BP2617" s="12">
        <v>1241.4259999999999</v>
      </c>
      <c r="BQ2617" s="72">
        <v>36.676000000000002</v>
      </c>
      <c r="BR2617" s="72">
        <v>10.069000000000001</v>
      </c>
      <c r="BS2617" s="12">
        <v>1742.296</v>
      </c>
      <c r="BT2617" s="72">
        <v>51.473999999999997</v>
      </c>
      <c r="BU2617" s="72">
        <v>7.2450000000000001</v>
      </c>
      <c r="BV2617" s="12">
        <v>3384.83</v>
      </c>
      <c r="BW2617" s="72">
        <v>100</v>
      </c>
      <c r="BX2617" s="72">
        <v>5.0010000000000003</v>
      </c>
      <c r="BY2617" s="13"/>
      <c r="BZ2617" s="13"/>
    </row>
    <row r="2618" spans="1:78" ht="12.75" customHeight="1">
      <c r="A2618" s="122" t="s">
        <v>65</v>
      </c>
      <c r="B2618" s="71" t="s">
        <v>46</v>
      </c>
      <c r="C2618" s="71" t="s">
        <v>26</v>
      </c>
      <c r="D2618" s="34">
        <v>44166</v>
      </c>
      <c r="E2618" s="12">
        <v>0</v>
      </c>
      <c r="F2618" s="72">
        <v>0</v>
      </c>
      <c r="G2618" s="72">
        <v>0</v>
      </c>
      <c r="H2618" s="12">
        <v>120.068</v>
      </c>
      <c r="I2618" s="72">
        <v>3.4630000000000001</v>
      </c>
      <c r="J2618" s="72">
        <v>30.582999999999998</v>
      </c>
      <c r="K2618" s="12">
        <v>152.95599999999999</v>
      </c>
      <c r="L2618" s="72">
        <v>4.4109999999999996</v>
      </c>
      <c r="M2618" s="72">
        <v>24.937999999999999</v>
      </c>
      <c r="N2618" s="12">
        <v>273.02499999999998</v>
      </c>
      <c r="O2618" s="72">
        <v>7.8739999999999997</v>
      </c>
      <c r="P2618" s="72">
        <v>16.518999999999998</v>
      </c>
      <c r="Q2618" s="12">
        <v>19.297999999999998</v>
      </c>
      <c r="R2618" s="72">
        <v>0.55700000000000005</v>
      </c>
      <c r="S2618" s="72">
        <v>61.622999999999998</v>
      </c>
      <c r="T2618" s="12">
        <v>292.32299999999998</v>
      </c>
      <c r="U2618" s="72">
        <v>8.4309999999999992</v>
      </c>
      <c r="V2618" s="72">
        <v>16.27</v>
      </c>
      <c r="W2618" s="12">
        <v>1187.9829999999999</v>
      </c>
      <c r="X2618" s="72">
        <v>34.261000000000003</v>
      </c>
      <c r="Y2618" s="72">
        <v>9.0749999999999993</v>
      </c>
      <c r="Z2618" s="12">
        <v>1480.306</v>
      </c>
      <c r="AA2618" s="72">
        <v>42.692</v>
      </c>
      <c r="AB2618" s="72">
        <v>7.3609999999999998</v>
      </c>
      <c r="AC2618" s="12">
        <v>1480.306</v>
      </c>
      <c r="AD2618" s="72">
        <v>42.692</v>
      </c>
      <c r="AE2618" s="72">
        <v>7.3609999999999998</v>
      </c>
      <c r="AF2618" s="12">
        <v>0</v>
      </c>
      <c r="AG2618" s="72">
        <v>0</v>
      </c>
      <c r="AH2618" s="72">
        <v>0</v>
      </c>
      <c r="AI2618" s="12">
        <v>297.28399999999999</v>
      </c>
      <c r="AJ2618" s="72">
        <v>8.5739999999999998</v>
      </c>
      <c r="AK2618" s="72">
        <v>14.795</v>
      </c>
      <c r="AL2618" s="12">
        <v>297.28399999999999</v>
      </c>
      <c r="AM2618" s="72">
        <v>8.5739999999999998</v>
      </c>
      <c r="AN2618" s="72">
        <v>14.795</v>
      </c>
      <c r="AO2618" s="12">
        <v>1777.5889999999999</v>
      </c>
      <c r="AP2618" s="72">
        <v>51.265000000000001</v>
      </c>
      <c r="AQ2618" s="72">
        <v>6.5469999999999997</v>
      </c>
      <c r="AR2618" s="12">
        <v>109.75</v>
      </c>
      <c r="AS2618" s="72">
        <v>3.165</v>
      </c>
      <c r="AT2618" s="72">
        <v>29.478000000000002</v>
      </c>
      <c r="AU2618" s="12">
        <v>0</v>
      </c>
      <c r="AV2618" s="72">
        <v>0</v>
      </c>
      <c r="AW2618" s="72">
        <v>0</v>
      </c>
      <c r="AX2618" s="12">
        <v>264.78699999999998</v>
      </c>
      <c r="AY2618" s="72">
        <v>7.6360000000000001</v>
      </c>
      <c r="AZ2618" s="72">
        <v>31.170999999999999</v>
      </c>
      <c r="BA2618" s="12">
        <v>264.78699999999998</v>
      </c>
      <c r="BB2618" s="72">
        <v>7.6360000000000001</v>
      </c>
      <c r="BC2618" s="72">
        <v>31.170999999999999</v>
      </c>
      <c r="BD2618" s="12">
        <v>121.125</v>
      </c>
      <c r="BE2618" s="72">
        <v>3.4929999999999999</v>
      </c>
      <c r="BF2618" s="72">
        <v>30.382999999999999</v>
      </c>
      <c r="BG2618" s="12">
        <v>385.91199999999998</v>
      </c>
      <c r="BH2618" s="72">
        <v>11.13</v>
      </c>
      <c r="BI2618" s="72">
        <v>23.702999999999999</v>
      </c>
      <c r="BJ2618" s="12">
        <v>836.32799999999997</v>
      </c>
      <c r="BK2618" s="72">
        <v>24.119</v>
      </c>
      <c r="BL2618" s="72">
        <v>9.4969999999999999</v>
      </c>
      <c r="BM2618" s="12">
        <v>357.863</v>
      </c>
      <c r="BN2618" s="72">
        <v>10.321</v>
      </c>
      <c r="BO2618" s="72">
        <v>22.843</v>
      </c>
      <c r="BP2618" s="12">
        <v>1194.191</v>
      </c>
      <c r="BQ2618" s="72">
        <v>34.44</v>
      </c>
      <c r="BR2618" s="72">
        <v>10.042</v>
      </c>
      <c r="BS2618" s="12">
        <v>1689.8530000000001</v>
      </c>
      <c r="BT2618" s="72">
        <v>48.734999999999999</v>
      </c>
      <c r="BU2618" s="72">
        <v>6.8170000000000002</v>
      </c>
      <c r="BV2618" s="12">
        <v>3467.4430000000002</v>
      </c>
      <c r="BW2618" s="72">
        <v>100</v>
      </c>
      <c r="BX2618" s="72">
        <v>4.6769999999999996</v>
      </c>
      <c r="BY2618" s="13"/>
      <c r="BZ2618" s="13"/>
    </row>
    <row r="2619" spans="1:78" ht="12.75" customHeight="1">
      <c r="A2619" s="122" t="s">
        <v>65</v>
      </c>
      <c r="B2619" s="71" t="s">
        <v>46</v>
      </c>
      <c r="C2619" s="71" t="s">
        <v>26</v>
      </c>
      <c r="D2619" s="34">
        <v>44256</v>
      </c>
      <c r="E2619" s="12">
        <v>0</v>
      </c>
      <c r="F2619" s="72">
        <v>0</v>
      </c>
      <c r="G2619" s="72">
        <v>0</v>
      </c>
      <c r="H2619" s="12">
        <v>85.031999999999996</v>
      </c>
      <c r="I2619" s="72">
        <v>2.5409999999999999</v>
      </c>
      <c r="J2619" s="72">
        <v>33.262</v>
      </c>
      <c r="K2619" s="12">
        <v>132.62</v>
      </c>
      <c r="L2619" s="72">
        <v>3.9630000000000001</v>
      </c>
      <c r="M2619" s="72">
        <v>21.678999999999998</v>
      </c>
      <c r="N2619" s="12">
        <v>217.65199999999999</v>
      </c>
      <c r="O2619" s="72">
        <v>6.5030000000000001</v>
      </c>
      <c r="P2619" s="72">
        <v>20.61</v>
      </c>
      <c r="Q2619" s="12">
        <v>25.143999999999998</v>
      </c>
      <c r="R2619" s="72">
        <v>0.751</v>
      </c>
      <c r="S2619" s="72">
        <v>53.03</v>
      </c>
      <c r="T2619" s="12">
        <v>242.79499999999999</v>
      </c>
      <c r="U2619" s="72">
        <v>7.2549999999999999</v>
      </c>
      <c r="V2619" s="72">
        <v>18.297999999999998</v>
      </c>
      <c r="W2619" s="12">
        <v>1168.066</v>
      </c>
      <c r="X2619" s="72">
        <v>34.902000000000001</v>
      </c>
      <c r="Y2619" s="72">
        <v>6.9089999999999998</v>
      </c>
      <c r="Z2619" s="12">
        <v>1410.8620000000001</v>
      </c>
      <c r="AA2619" s="72">
        <v>42.156999999999996</v>
      </c>
      <c r="AB2619" s="72">
        <v>6.4809999999999999</v>
      </c>
      <c r="AC2619" s="12">
        <v>1410.8620000000001</v>
      </c>
      <c r="AD2619" s="72">
        <v>42.156999999999996</v>
      </c>
      <c r="AE2619" s="72">
        <v>6.4809999999999999</v>
      </c>
      <c r="AF2619" s="12">
        <v>30.692</v>
      </c>
      <c r="AG2619" s="72">
        <v>0.91700000000000004</v>
      </c>
      <c r="AH2619" s="72">
        <v>61.933999999999997</v>
      </c>
      <c r="AI2619" s="12">
        <v>243.566</v>
      </c>
      <c r="AJ2619" s="72">
        <v>7.2779999999999996</v>
      </c>
      <c r="AK2619" s="72">
        <v>26.988</v>
      </c>
      <c r="AL2619" s="12">
        <v>274.25799999999998</v>
      </c>
      <c r="AM2619" s="72">
        <v>8.1950000000000003</v>
      </c>
      <c r="AN2619" s="72">
        <v>23.170999999999999</v>
      </c>
      <c r="AO2619" s="12">
        <v>1685.12</v>
      </c>
      <c r="AP2619" s="72">
        <v>50.351999999999997</v>
      </c>
      <c r="AQ2619" s="72">
        <v>6.88</v>
      </c>
      <c r="AR2619" s="12">
        <v>132.53100000000001</v>
      </c>
      <c r="AS2619" s="72">
        <v>3.96</v>
      </c>
      <c r="AT2619" s="72">
        <v>35.088000000000001</v>
      </c>
      <c r="AU2619" s="12">
        <v>10.129</v>
      </c>
      <c r="AV2619" s="72">
        <v>0.30299999999999999</v>
      </c>
      <c r="AW2619" s="72">
        <v>53.859000000000002</v>
      </c>
      <c r="AX2619" s="12">
        <v>204.18899999999999</v>
      </c>
      <c r="AY2619" s="72">
        <v>6.101</v>
      </c>
      <c r="AZ2619" s="72">
        <v>25.419</v>
      </c>
      <c r="BA2619" s="12">
        <v>214.31800000000001</v>
      </c>
      <c r="BB2619" s="72">
        <v>6.4039999999999999</v>
      </c>
      <c r="BC2619" s="72">
        <v>23.687000000000001</v>
      </c>
      <c r="BD2619" s="12">
        <v>145.869</v>
      </c>
      <c r="BE2619" s="72">
        <v>4.359</v>
      </c>
      <c r="BF2619" s="72">
        <v>26.638999999999999</v>
      </c>
      <c r="BG2619" s="12">
        <v>360.18700000000001</v>
      </c>
      <c r="BH2619" s="72">
        <v>10.762</v>
      </c>
      <c r="BI2619" s="72">
        <v>16.974</v>
      </c>
      <c r="BJ2619" s="12">
        <v>786.79399999999998</v>
      </c>
      <c r="BK2619" s="72">
        <v>23.51</v>
      </c>
      <c r="BL2619" s="72">
        <v>9.4779999999999998</v>
      </c>
      <c r="BM2619" s="12">
        <v>382.05700000000002</v>
      </c>
      <c r="BN2619" s="72">
        <v>11.416</v>
      </c>
      <c r="BO2619" s="72">
        <v>15.311</v>
      </c>
      <c r="BP2619" s="12">
        <v>1168.8510000000001</v>
      </c>
      <c r="BQ2619" s="72">
        <v>34.926000000000002</v>
      </c>
      <c r="BR2619" s="72">
        <v>6.4379999999999997</v>
      </c>
      <c r="BS2619" s="12">
        <v>1661.569</v>
      </c>
      <c r="BT2619" s="72">
        <v>49.648000000000003</v>
      </c>
      <c r="BU2619" s="72">
        <v>6.3780000000000001</v>
      </c>
      <c r="BV2619" s="12">
        <v>3346.6889999999999</v>
      </c>
      <c r="BW2619" s="72">
        <v>100</v>
      </c>
      <c r="BX2619" s="72">
        <v>4.5949999999999998</v>
      </c>
      <c r="BY2619" s="13"/>
      <c r="BZ2619" s="13"/>
    </row>
    <row r="2620" spans="1:78" ht="12.75" customHeight="1">
      <c r="A2620" s="122" t="s">
        <v>65</v>
      </c>
      <c r="B2620" s="71" t="s">
        <v>46</v>
      </c>
      <c r="C2620" s="71" t="s">
        <v>26</v>
      </c>
      <c r="D2620" s="34">
        <v>44348</v>
      </c>
      <c r="E2620" s="12">
        <v>0</v>
      </c>
      <c r="F2620" s="72">
        <v>0</v>
      </c>
      <c r="G2620" s="72">
        <v>0</v>
      </c>
      <c r="H2620" s="12">
        <v>141.43299999999999</v>
      </c>
      <c r="I2620" s="72">
        <v>4.2460000000000004</v>
      </c>
      <c r="J2620" s="72">
        <v>22.806999999999999</v>
      </c>
      <c r="K2620" s="12">
        <v>153.69300000000001</v>
      </c>
      <c r="L2620" s="72">
        <v>4.6150000000000002</v>
      </c>
      <c r="M2620" s="72">
        <v>21.937000000000001</v>
      </c>
      <c r="N2620" s="12">
        <v>295.12599999999998</v>
      </c>
      <c r="O2620" s="72">
        <v>8.8610000000000007</v>
      </c>
      <c r="P2620" s="72">
        <v>15.849</v>
      </c>
      <c r="Q2620" s="12">
        <v>32.909999999999997</v>
      </c>
      <c r="R2620" s="72">
        <v>0.98799999999999999</v>
      </c>
      <c r="S2620" s="72">
        <v>45.296999999999997</v>
      </c>
      <c r="T2620" s="12">
        <v>328.036</v>
      </c>
      <c r="U2620" s="72">
        <v>9.8490000000000002</v>
      </c>
      <c r="V2620" s="72">
        <v>14.739000000000001</v>
      </c>
      <c r="W2620" s="12">
        <v>1278.5029999999999</v>
      </c>
      <c r="X2620" s="72">
        <v>38.387</v>
      </c>
      <c r="Y2620" s="72">
        <v>6.2869999999999999</v>
      </c>
      <c r="Z2620" s="12">
        <v>1606.539</v>
      </c>
      <c r="AA2620" s="72">
        <v>48.235999999999997</v>
      </c>
      <c r="AB2620" s="72">
        <v>4.7859999999999996</v>
      </c>
      <c r="AC2620" s="12">
        <v>1606.539</v>
      </c>
      <c r="AD2620" s="72">
        <v>48.235999999999997</v>
      </c>
      <c r="AE2620" s="72">
        <v>4.7859999999999996</v>
      </c>
      <c r="AF2620" s="12">
        <v>9.4190000000000005</v>
      </c>
      <c r="AG2620" s="72">
        <v>0.28299999999999997</v>
      </c>
      <c r="AH2620" s="72">
        <v>121.33</v>
      </c>
      <c r="AI2620" s="12">
        <v>122.69799999999999</v>
      </c>
      <c r="AJ2620" s="72">
        <v>3.6840000000000002</v>
      </c>
      <c r="AK2620" s="72">
        <v>25.207999999999998</v>
      </c>
      <c r="AL2620" s="12">
        <v>132.11699999999999</v>
      </c>
      <c r="AM2620" s="72">
        <v>3.9670000000000001</v>
      </c>
      <c r="AN2620" s="72">
        <v>22.065999999999999</v>
      </c>
      <c r="AO2620" s="12">
        <v>1738.6569999999999</v>
      </c>
      <c r="AP2620" s="72">
        <v>52.203000000000003</v>
      </c>
      <c r="AQ2620" s="72">
        <v>4.125</v>
      </c>
      <c r="AR2620" s="12">
        <v>52.533999999999999</v>
      </c>
      <c r="AS2620" s="72">
        <v>1.577</v>
      </c>
      <c r="AT2620" s="72">
        <v>31.927</v>
      </c>
      <c r="AU2620" s="12">
        <v>33.886000000000003</v>
      </c>
      <c r="AV2620" s="72">
        <v>1.0169999999999999</v>
      </c>
      <c r="AW2620" s="72">
        <v>69.197000000000003</v>
      </c>
      <c r="AX2620" s="12">
        <v>212.54400000000001</v>
      </c>
      <c r="AY2620" s="72">
        <v>6.3819999999999997</v>
      </c>
      <c r="AZ2620" s="72">
        <v>20.273</v>
      </c>
      <c r="BA2620" s="12">
        <v>246.43</v>
      </c>
      <c r="BB2620" s="72">
        <v>7.399</v>
      </c>
      <c r="BC2620" s="72">
        <v>18.436</v>
      </c>
      <c r="BD2620" s="12">
        <v>110.57</v>
      </c>
      <c r="BE2620" s="72">
        <v>3.32</v>
      </c>
      <c r="BF2620" s="72">
        <v>26.04</v>
      </c>
      <c r="BG2620" s="12">
        <v>357</v>
      </c>
      <c r="BH2620" s="72">
        <v>10.718999999999999</v>
      </c>
      <c r="BI2620" s="72">
        <v>15.544</v>
      </c>
      <c r="BJ2620" s="12">
        <v>870.36199999999997</v>
      </c>
      <c r="BK2620" s="72">
        <v>26.132000000000001</v>
      </c>
      <c r="BL2620" s="72">
        <v>12.441000000000001</v>
      </c>
      <c r="BM2620" s="12">
        <v>312.04599999999999</v>
      </c>
      <c r="BN2620" s="72">
        <v>9.3689999999999998</v>
      </c>
      <c r="BO2620" s="72">
        <v>18.084</v>
      </c>
      <c r="BP2620" s="12">
        <v>1182.4079999999999</v>
      </c>
      <c r="BQ2620" s="72">
        <v>35.500999999999998</v>
      </c>
      <c r="BR2620" s="72">
        <v>10.045</v>
      </c>
      <c r="BS2620" s="12">
        <v>1591.942</v>
      </c>
      <c r="BT2620" s="72">
        <v>47.796999999999997</v>
      </c>
      <c r="BU2620" s="72">
        <v>7.37</v>
      </c>
      <c r="BV2620" s="12">
        <v>3330.598</v>
      </c>
      <c r="BW2620" s="72">
        <v>100</v>
      </c>
      <c r="BX2620" s="72">
        <v>4.3600000000000003</v>
      </c>
      <c r="BY2620" s="13"/>
      <c r="BZ2620" s="13"/>
    </row>
    <row r="2621" spans="1:78" ht="12.75" customHeight="1">
      <c r="A2621" s="122" t="s">
        <v>65</v>
      </c>
      <c r="B2621" s="71" t="s">
        <v>46</v>
      </c>
      <c r="C2621" s="71" t="s">
        <v>26</v>
      </c>
      <c r="D2621" s="34">
        <v>44805</v>
      </c>
      <c r="E2621" s="12">
        <v>0</v>
      </c>
      <c r="F2621" s="72">
        <v>0</v>
      </c>
      <c r="G2621" s="72">
        <v>0</v>
      </c>
      <c r="H2621" s="12">
        <v>127.883</v>
      </c>
      <c r="I2621" s="72">
        <v>3.8610000000000002</v>
      </c>
      <c r="J2621" s="72">
        <v>31.062000000000001</v>
      </c>
      <c r="K2621" s="12">
        <v>151.10900000000001</v>
      </c>
      <c r="L2621" s="72">
        <v>4.5620000000000003</v>
      </c>
      <c r="M2621" s="72">
        <v>28.071999999999999</v>
      </c>
      <c r="N2621" s="12">
        <v>278.99099999999999</v>
      </c>
      <c r="O2621" s="72">
        <v>8.4239999999999995</v>
      </c>
      <c r="P2621" s="72">
        <v>22.709</v>
      </c>
      <c r="Q2621" s="12">
        <v>55.238999999999997</v>
      </c>
      <c r="R2621" s="72">
        <v>1.6679999999999999</v>
      </c>
      <c r="S2621" s="72">
        <v>52.805999999999997</v>
      </c>
      <c r="T2621" s="12">
        <v>334.23099999999999</v>
      </c>
      <c r="U2621" s="72">
        <v>10.090999999999999</v>
      </c>
      <c r="V2621" s="72">
        <v>20.353999999999999</v>
      </c>
      <c r="W2621" s="12">
        <v>1385.3340000000001</v>
      </c>
      <c r="X2621" s="72">
        <v>41.826999999999998</v>
      </c>
      <c r="Y2621" s="72">
        <v>7.5880000000000001</v>
      </c>
      <c r="Z2621" s="12">
        <v>1719.5640000000001</v>
      </c>
      <c r="AA2621" s="72">
        <v>51.918999999999997</v>
      </c>
      <c r="AB2621" s="72">
        <v>6.7830000000000004</v>
      </c>
      <c r="AC2621" s="12">
        <v>1719.5640000000001</v>
      </c>
      <c r="AD2621" s="72">
        <v>51.918999999999997</v>
      </c>
      <c r="AE2621" s="72">
        <v>6.7830000000000004</v>
      </c>
      <c r="AF2621" s="12">
        <v>18.619</v>
      </c>
      <c r="AG2621" s="72">
        <v>0.56200000000000006</v>
      </c>
      <c r="AH2621" s="72">
        <v>84.760999999999996</v>
      </c>
      <c r="AI2621" s="12">
        <v>99.05</v>
      </c>
      <c r="AJ2621" s="72">
        <v>2.9910000000000001</v>
      </c>
      <c r="AK2621" s="72">
        <v>28.384</v>
      </c>
      <c r="AL2621" s="12">
        <v>117.66800000000001</v>
      </c>
      <c r="AM2621" s="72">
        <v>3.5529999999999999</v>
      </c>
      <c r="AN2621" s="72">
        <v>24.009</v>
      </c>
      <c r="AO2621" s="12">
        <v>1837.2329999999999</v>
      </c>
      <c r="AP2621" s="72">
        <v>55.470999999999997</v>
      </c>
      <c r="AQ2621" s="72">
        <v>6.8689999999999998</v>
      </c>
      <c r="AR2621" s="12">
        <v>82.867999999999995</v>
      </c>
      <c r="AS2621" s="72">
        <v>2.5019999999999998</v>
      </c>
      <c r="AT2621" s="72">
        <v>38.244</v>
      </c>
      <c r="AU2621" s="12">
        <v>20.233000000000001</v>
      </c>
      <c r="AV2621" s="72">
        <v>0.61099999999999999</v>
      </c>
      <c r="AW2621" s="72">
        <v>64.622</v>
      </c>
      <c r="AX2621" s="12">
        <v>136.97999999999999</v>
      </c>
      <c r="AY2621" s="72">
        <v>4.1360000000000001</v>
      </c>
      <c r="AZ2621" s="72">
        <v>21.681999999999999</v>
      </c>
      <c r="BA2621" s="12">
        <v>157.21299999999999</v>
      </c>
      <c r="BB2621" s="72">
        <v>4.7469999999999999</v>
      </c>
      <c r="BC2621" s="72">
        <v>17.878</v>
      </c>
      <c r="BD2621" s="12">
        <v>77.328000000000003</v>
      </c>
      <c r="BE2621" s="72">
        <v>2.335</v>
      </c>
      <c r="BF2621" s="72">
        <v>27.54</v>
      </c>
      <c r="BG2621" s="12">
        <v>234.541</v>
      </c>
      <c r="BH2621" s="72">
        <v>7.0810000000000004</v>
      </c>
      <c r="BI2621" s="72">
        <v>13.019</v>
      </c>
      <c r="BJ2621" s="12">
        <v>790.23699999999997</v>
      </c>
      <c r="BK2621" s="72">
        <v>23.859000000000002</v>
      </c>
      <c r="BL2621" s="72">
        <v>9.0660000000000007</v>
      </c>
      <c r="BM2621" s="12">
        <v>367.16500000000002</v>
      </c>
      <c r="BN2621" s="72">
        <v>11.086</v>
      </c>
      <c r="BO2621" s="72">
        <v>14.946999999999999</v>
      </c>
      <c r="BP2621" s="12">
        <v>1157.402</v>
      </c>
      <c r="BQ2621" s="72">
        <v>34.945</v>
      </c>
      <c r="BR2621" s="72">
        <v>7.2350000000000003</v>
      </c>
      <c r="BS2621" s="12">
        <v>1474.8109999999999</v>
      </c>
      <c r="BT2621" s="72">
        <v>44.529000000000003</v>
      </c>
      <c r="BU2621" s="72">
        <v>4.9939999999999998</v>
      </c>
      <c r="BV2621" s="12">
        <v>3312.0439999999999</v>
      </c>
      <c r="BW2621" s="72">
        <v>100</v>
      </c>
      <c r="BX2621" s="72">
        <v>4.2969999999999997</v>
      </c>
      <c r="BY2621" s="13"/>
      <c r="BZ2621" s="13"/>
    </row>
    <row r="2622" spans="1:78" ht="12.75" customHeight="1">
      <c r="A2622" s="122" t="s">
        <v>65</v>
      </c>
      <c r="B2622" s="71" t="s">
        <v>46</v>
      </c>
      <c r="C2622" s="71" t="s">
        <v>26</v>
      </c>
      <c r="D2622" s="34">
        <v>44896</v>
      </c>
      <c r="E2622" s="12">
        <v>0</v>
      </c>
      <c r="F2622" s="72">
        <v>0</v>
      </c>
      <c r="G2622" s="72">
        <v>0</v>
      </c>
      <c r="H2622" s="12">
        <v>107.185</v>
      </c>
      <c r="I2622" s="72">
        <v>3.246</v>
      </c>
      <c r="J2622" s="72">
        <v>34.655000000000001</v>
      </c>
      <c r="K2622" s="12">
        <v>81.772999999999996</v>
      </c>
      <c r="L2622" s="72">
        <v>2.476</v>
      </c>
      <c r="M2622" s="72">
        <v>29.222999999999999</v>
      </c>
      <c r="N2622" s="12">
        <v>188.959</v>
      </c>
      <c r="O2622" s="72">
        <v>5.7220000000000004</v>
      </c>
      <c r="P2622" s="72">
        <v>21.835999999999999</v>
      </c>
      <c r="Q2622" s="12">
        <v>19.510000000000002</v>
      </c>
      <c r="R2622" s="72">
        <v>0.59099999999999997</v>
      </c>
      <c r="S2622" s="72">
        <v>48.771000000000001</v>
      </c>
      <c r="T2622" s="12">
        <v>208.46799999999999</v>
      </c>
      <c r="U2622" s="72">
        <v>6.3129999999999997</v>
      </c>
      <c r="V2622" s="72">
        <v>22.399000000000001</v>
      </c>
      <c r="W2622" s="12">
        <v>1331.472</v>
      </c>
      <c r="X2622" s="72">
        <v>40.32</v>
      </c>
      <c r="Y2622" s="72">
        <v>6.4880000000000004</v>
      </c>
      <c r="Z2622" s="12">
        <v>1539.94</v>
      </c>
      <c r="AA2622" s="72">
        <v>46.633000000000003</v>
      </c>
      <c r="AB2622" s="72">
        <v>4.984</v>
      </c>
      <c r="AC2622" s="12">
        <v>1539.94</v>
      </c>
      <c r="AD2622" s="72">
        <v>46.633000000000003</v>
      </c>
      <c r="AE2622" s="72">
        <v>4.984</v>
      </c>
      <c r="AF2622" s="12">
        <v>0</v>
      </c>
      <c r="AG2622" s="72">
        <v>0</v>
      </c>
      <c r="AH2622" s="72">
        <v>0</v>
      </c>
      <c r="AI2622" s="12">
        <v>115.694</v>
      </c>
      <c r="AJ2622" s="72">
        <v>3.5030000000000001</v>
      </c>
      <c r="AK2622" s="72">
        <v>19.167000000000002</v>
      </c>
      <c r="AL2622" s="12">
        <v>115.694</v>
      </c>
      <c r="AM2622" s="72">
        <v>3.5030000000000001</v>
      </c>
      <c r="AN2622" s="72">
        <v>19.167000000000002</v>
      </c>
      <c r="AO2622" s="12">
        <v>1655.634</v>
      </c>
      <c r="AP2622" s="72">
        <v>50.136000000000003</v>
      </c>
      <c r="AQ2622" s="72">
        <v>4.9119999999999999</v>
      </c>
      <c r="AR2622" s="12">
        <v>51.25</v>
      </c>
      <c r="AS2622" s="72">
        <v>1.552</v>
      </c>
      <c r="AT2622" s="72">
        <v>42.03</v>
      </c>
      <c r="AU2622" s="12">
        <v>2.851</v>
      </c>
      <c r="AV2622" s="72">
        <v>8.5999999999999993E-2</v>
      </c>
      <c r="AW2622" s="72">
        <v>84.402000000000001</v>
      </c>
      <c r="AX2622" s="12">
        <v>165.93</v>
      </c>
      <c r="AY2622" s="72">
        <v>5.0250000000000004</v>
      </c>
      <c r="AZ2622" s="72">
        <v>19.282</v>
      </c>
      <c r="BA2622" s="12">
        <v>168.78</v>
      </c>
      <c r="BB2622" s="72">
        <v>5.1109999999999998</v>
      </c>
      <c r="BC2622" s="72">
        <v>18.943999999999999</v>
      </c>
      <c r="BD2622" s="12">
        <v>164.62100000000001</v>
      </c>
      <c r="BE2622" s="72">
        <v>4.9850000000000003</v>
      </c>
      <c r="BF2622" s="72">
        <v>24.016999999999999</v>
      </c>
      <c r="BG2622" s="12">
        <v>333.40199999999999</v>
      </c>
      <c r="BH2622" s="72">
        <v>10.096</v>
      </c>
      <c r="BI2622" s="72">
        <v>14.51</v>
      </c>
      <c r="BJ2622" s="12">
        <v>916.47900000000004</v>
      </c>
      <c r="BK2622" s="72">
        <v>27.753</v>
      </c>
      <c r="BL2622" s="72">
        <v>8.7119999999999997</v>
      </c>
      <c r="BM2622" s="12">
        <v>345.51299999999998</v>
      </c>
      <c r="BN2622" s="72">
        <v>10.462999999999999</v>
      </c>
      <c r="BO2622" s="72">
        <v>14.282999999999999</v>
      </c>
      <c r="BP2622" s="12">
        <v>1261.991</v>
      </c>
      <c r="BQ2622" s="72">
        <v>38.216000000000001</v>
      </c>
      <c r="BR2622" s="72">
        <v>6.5839999999999996</v>
      </c>
      <c r="BS2622" s="12">
        <v>1646.643</v>
      </c>
      <c r="BT2622" s="72">
        <v>49.863999999999997</v>
      </c>
      <c r="BU2622" s="72">
        <v>5.133</v>
      </c>
      <c r="BV2622" s="12">
        <v>3302.277</v>
      </c>
      <c r="BW2622" s="72">
        <v>100</v>
      </c>
      <c r="BX2622" s="72">
        <v>4.3</v>
      </c>
      <c r="BY2622" s="13"/>
      <c r="BZ2622" s="13"/>
    </row>
    <row r="2623" spans="1:78" ht="12.75" customHeight="1">
      <c r="A2623" s="122" t="s">
        <v>65</v>
      </c>
      <c r="B2623" s="71" t="s">
        <v>46</v>
      </c>
      <c r="C2623" s="71" t="s">
        <v>26</v>
      </c>
      <c r="D2623" s="34">
        <v>44986</v>
      </c>
      <c r="E2623" s="12">
        <v>0</v>
      </c>
      <c r="F2623" s="72">
        <v>0</v>
      </c>
      <c r="G2623" s="72">
        <v>0</v>
      </c>
      <c r="H2623" s="12">
        <v>118.91800000000001</v>
      </c>
      <c r="I2623" s="72">
        <v>3.8069999999999999</v>
      </c>
      <c r="J2623" s="72">
        <v>15.428000000000001</v>
      </c>
      <c r="K2623" s="12">
        <v>106.023</v>
      </c>
      <c r="L2623" s="72">
        <v>3.395</v>
      </c>
      <c r="M2623" s="72">
        <v>21.352</v>
      </c>
      <c r="N2623" s="12">
        <v>224.94200000000001</v>
      </c>
      <c r="O2623" s="72">
        <v>7.202</v>
      </c>
      <c r="P2623" s="72">
        <v>12.404</v>
      </c>
      <c r="Q2623" s="12">
        <v>42.518999999999998</v>
      </c>
      <c r="R2623" s="72">
        <v>1.361</v>
      </c>
      <c r="S2623" s="72">
        <v>32.133000000000003</v>
      </c>
      <c r="T2623" s="12">
        <v>267.46100000000001</v>
      </c>
      <c r="U2623" s="72">
        <v>8.5630000000000006</v>
      </c>
      <c r="V2623" s="72">
        <v>11.906000000000001</v>
      </c>
      <c r="W2623" s="12">
        <v>1300.5219999999999</v>
      </c>
      <c r="X2623" s="72">
        <v>41.639000000000003</v>
      </c>
      <c r="Y2623" s="72">
        <v>4.6379999999999999</v>
      </c>
      <c r="Z2623" s="12">
        <v>1567.982</v>
      </c>
      <c r="AA2623" s="72">
        <v>50.201999999999998</v>
      </c>
      <c r="AB2623" s="72">
        <v>3.7349999999999999</v>
      </c>
      <c r="AC2623" s="12">
        <v>1567.982</v>
      </c>
      <c r="AD2623" s="72">
        <v>50.201999999999998</v>
      </c>
      <c r="AE2623" s="72">
        <v>3.7349999999999999</v>
      </c>
      <c r="AF2623" s="12">
        <v>4.8159999999999998</v>
      </c>
      <c r="AG2623" s="72">
        <v>0.154</v>
      </c>
      <c r="AH2623" s="72">
        <v>80.671999999999997</v>
      </c>
      <c r="AI2623" s="12">
        <v>132.53399999999999</v>
      </c>
      <c r="AJ2623" s="72">
        <v>4.2430000000000003</v>
      </c>
      <c r="AK2623" s="72">
        <v>20.327000000000002</v>
      </c>
      <c r="AL2623" s="12">
        <v>137.35</v>
      </c>
      <c r="AM2623" s="72">
        <v>4.3979999999999997</v>
      </c>
      <c r="AN2623" s="72">
        <v>20.408999999999999</v>
      </c>
      <c r="AO2623" s="12">
        <v>1705.3320000000001</v>
      </c>
      <c r="AP2623" s="72">
        <v>54.6</v>
      </c>
      <c r="AQ2623" s="72">
        <v>3.6219999999999999</v>
      </c>
      <c r="AR2623" s="12">
        <v>140.54</v>
      </c>
      <c r="AS2623" s="72">
        <v>4.5</v>
      </c>
      <c r="AT2623" s="72">
        <v>28.65</v>
      </c>
      <c r="AU2623" s="12">
        <v>7.4870000000000001</v>
      </c>
      <c r="AV2623" s="72">
        <v>0.24</v>
      </c>
      <c r="AW2623" s="72">
        <v>42.030999999999999</v>
      </c>
      <c r="AX2623" s="12">
        <v>194.69300000000001</v>
      </c>
      <c r="AY2623" s="72">
        <v>6.2329999999999997</v>
      </c>
      <c r="AZ2623" s="72">
        <v>14.606</v>
      </c>
      <c r="BA2623" s="12">
        <v>202.18</v>
      </c>
      <c r="BB2623" s="72">
        <v>6.4729999999999999</v>
      </c>
      <c r="BC2623" s="72">
        <v>14.272</v>
      </c>
      <c r="BD2623" s="12">
        <v>171.703</v>
      </c>
      <c r="BE2623" s="72">
        <v>5.4969999999999999</v>
      </c>
      <c r="BF2623" s="72">
        <v>14.859</v>
      </c>
      <c r="BG2623" s="12">
        <v>373.88299999999998</v>
      </c>
      <c r="BH2623" s="72">
        <v>11.971</v>
      </c>
      <c r="BI2623" s="72">
        <v>8.4860000000000007</v>
      </c>
      <c r="BJ2623" s="12">
        <v>554.14099999999996</v>
      </c>
      <c r="BK2623" s="72">
        <v>17.742000000000001</v>
      </c>
      <c r="BL2623" s="72">
        <v>8.8689999999999998</v>
      </c>
      <c r="BM2623" s="12">
        <v>349.44799999999998</v>
      </c>
      <c r="BN2623" s="72">
        <v>11.188000000000001</v>
      </c>
      <c r="BO2623" s="72">
        <v>12.016</v>
      </c>
      <c r="BP2623" s="12">
        <v>903.58900000000006</v>
      </c>
      <c r="BQ2623" s="72">
        <v>28.93</v>
      </c>
      <c r="BR2623" s="72">
        <v>7.7939999999999996</v>
      </c>
      <c r="BS2623" s="12">
        <v>1418.0119999999999</v>
      </c>
      <c r="BT2623" s="72">
        <v>45.4</v>
      </c>
      <c r="BU2623" s="72">
        <v>4.923</v>
      </c>
      <c r="BV2623" s="12">
        <v>3123.3440000000001</v>
      </c>
      <c r="BW2623" s="72">
        <v>100</v>
      </c>
      <c r="BX2623" s="72">
        <v>2.8580000000000001</v>
      </c>
      <c r="BY2623" s="13"/>
      <c r="BZ2623" s="13"/>
    </row>
    <row r="2624" spans="1:78" ht="12.75" customHeight="1">
      <c r="A2624" s="122" t="s">
        <v>65</v>
      </c>
      <c r="B2624" s="71" t="s">
        <v>46</v>
      </c>
      <c r="C2624" s="71" t="s">
        <v>26</v>
      </c>
      <c r="D2624" s="34">
        <v>45078</v>
      </c>
      <c r="E2624" s="12">
        <v>0</v>
      </c>
      <c r="F2624" s="72">
        <v>0</v>
      </c>
      <c r="G2624" s="72">
        <v>0</v>
      </c>
      <c r="H2624" s="12">
        <v>115.25700000000001</v>
      </c>
      <c r="I2624" s="72">
        <v>3.6389999999999998</v>
      </c>
      <c r="J2624" s="72">
        <v>22.541</v>
      </c>
      <c r="K2624" s="12">
        <v>115.724</v>
      </c>
      <c r="L2624" s="72">
        <v>3.653</v>
      </c>
      <c r="M2624" s="72">
        <v>23.719000000000001</v>
      </c>
      <c r="N2624" s="12">
        <v>230.982</v>
      </c>
      <c r="O2624" s="72">
        <v>7.2919999999999998</v>
      </c>
      <c r="P2624" s="72">
        <v>16.350000000000001</v>
      </c>
      <c r="Q2624" s="12">
        <v>34.237000000000002</v>
      </c>
      <c r="R2624" s="72">
        <v>1.081</v>
      </c>
      <c r="S2624" s="72">
        <v>26.933</v>
      </c>
      <c r="T2624" s="12">
        <v>265.21899999999999</v>
      </c>
      <c r="U2624" s="72">
        <v>8.3729999999999993</v>
      </c>
      <c r="V2624" s="72">
        <v>14.67</v>
      </c>
      <c r="W2624" s="12">
        <v>1261.8910000000001</v>
      </c>
      <c r="X2624" s="72">
        <v>39.837000000000003</v>
      </c>
      <c r="Y2624" s="72">
        <v>5.9459999999999997</v>
      </c>
      <c r="Z2624" s="12">
        <v>1527.1089999999999</v>
      </c>
      <c r="AA2624" s="72">
        <v>48.21</v>
      </c>
      <c r="AB2624" s="72">
        <v>4.6829999999999998</v>
      </c>
      <c r="AC2624" s="12">
        <v>1527.1089999999999</v>
      </c>
      <c r="AD2624" s="72">
        <v>48.21</v>
      </c>
      <c r="AE2624" s="72">
        <v>4.6829999999999998</v>
      </c>
      <c r="AF2624" s="12">
        <v>0</v>
      </c>
      <c r="AG2624" s="72">
        <v>0</v>
      </c>
      <c r="AH2624" s="72">
        <v>0</v>
      </c>
      <c r="AI2624" s="12">
        <v>137.422</v>
      </c>
      <c r="AJ2624" s="72">
        <v>4.3380000000000001</v>
      </c>
      <c r="AK2624" s="72">
        <v>22.39</v>
      </c>
      <c r="AL2624" s="12">
        <v>137.422</v>
      </c>
      <c r="AM2624" s="72">
        <v>4.3380000000000001</v>
      </c>
      <c r="AN2624" s="72">
        <v>22.39</v>
      </c>
      <c r="AO2624" s="12">
        <v>1664.5309999999999</v>
      </c>
      <c r="AP2624" s="72">
        <v>52.548000000000002</v>
      </c>
      <c r="AQ2624" s="72">
        <v>4.5540000000000003</v>
      </c>
      <c r="AR2624" s="12">
        <v>50.231000000000002</v>
      </c>
      <c r="AS2624" s="72">
        <v>1.5860000000000001</v>
      </c>
      <c r="AT2624" s="72">
        <v>28.923999999999999</v>
      </c>
      <c r="AU2624" s="12">
        <v>13.076000000000001</v>
      </c>
      <c r="AV2624" s="72">
        <v>0.41299999999999998</v>
      </c>
      <c r="AW2624" s="72">
        <v>46.82</v>
      </c>
      <c r="AX2624" s="12">
        <v>143.672</v>
      </c>
      <c r="AY2624" s="72">
        <v>4.5359999999999996</v>
      </c>
      <c r="AZ2624" s="72">
        <v>25.878</v>
      </c>
      <c r="BA2624" s="12">
        <v>156.74799999999999</v>
      </c>
      <c r="BB2624" s="72">
        <v>4.9480000000000004</v>
      </c>
      <c r="BC2624" s="72">
        <v>23.834</v>
      </c>
      <c r="BD2624" s="12">
        <v>132.63499999999999</v>
      </c>
      <c r="BE2624" s="72">
        <v>4.1870000000000003</v>
      </c>
      <c r="BF2624" s="72">
        <v>17.841999999999999</v>
      </c>
      <c r="BG2624" s="12">
        <v>289.38299999999998</v>
      </c>
      <c r="BH2624" s="72">
        <v>9.1359999999999992</v>
      </c>
      <c r="BI2624" s="72">
        <v>16.388999999999999</v>
      </c>
      <c r="BJ2624" s="12">
        <v>776.38</v>
      </c>
      <c r="BK2624" s="72">
        <v>24.51</v>
      </c>
      <c r="BL2624" s="72">
        <v>6.9080000000000004</v>
      </c>
      <c r="BM2624" s="12">
        <v>387.1</v>
      </c>
      <c r="BN2624" s="72">
        <v>12.221</v>
      </c>
      <c r="BO2624" s="72">
        <v>11.26</v>
      </c>
      <c r="BP2624" s="12">
        <v>1163.48</v>
      </c>
      <c r="BQ2624" s="72">
        <v>36.729999999999997</v>
      </c>
      <c r="BR2624" s="72">
        <v>5.6360000000000001</v>
      </c>
      <c r="BS2624" s="12">
        <v>1503.0940000000001</v>
      </c>
      <c r="BT2624" s="72">
        <v>47.451999999999998</v>
      </c>
      <c r="BU2624" s="72">
        <v>5.6660000000000004</v>
      </c>
      <c r="BV2624" s="12">
        <v>3167.625</v>
      </c>
      <c r="BW2624" s="72">
        <v>100</v>
      </c>
      <c r="BX2624" s="72">
        <v>3.6030000000000002</v>
      </c>
      <c r="BY2624" s="13"/>
      <c r="BZ2624" s="13"/>
    </row>
    <row r="2625" spans="1:78" ht="12.75" customHeight="1">
      <c r="A2625" s="122" t="s">
        <v>65</v>
      </c>
      <c r="B2625" s="71" t="s">
        <v>46</v>
      </c>
      <c r="C2625" s="71" t="s">
        <v>26</v>
      </c>
      <c r="D2625" s="34">
        <v>45170</v>
      </c>
      <c r="E2625" s="12">
        <v>0</v>
      </c>
      <c r="F2625" s="72">
        <v>0</v>
      </c>
      <c r="G2625" s="72">
        <v>0</v>
      </c>
      <c r="H2625" s="12">
        <v>99.126000000000005</v>
      </c>
      <c r="I2625" s="72">
        <v>3.1920000000000002</v>
      </c>
      <c r="J2625" s="72">
        <v>16.568999999999999</v>
      </c>
      <c r="K2625" s="12">
        <v>108.333</v>
      </c>
      <c r="L2625" s="72">
        <v>3.4889999999999999</v>
      </c>
      <c r="M2625" s="72">
        <v>20.239000000000001</v>
      </c>
      <c r="N2625" s="12">
        <v>207.459</v>
      </c>
      <c r="O2625" s="72">
        <v>6.681</v>
      </c>
      <c r="P2625" s="72">
        <v>12.172000000000001</v>
      </c>
      <c r="Q2625" s="12">
        <v>38.322000000000003</v>
      </c>
      <c r="R2625" s="72">
        <v>1.234</v>
      </c>
      <c r="S2625" s="72">
        <v>35.122999999999998</v>
      </c>
      <c r="T2625" s="12">
        <v>245.78100000000001</v>
      </c>
      <c r="U2625" s="72">
        <v>7.915</v>
      </c>
      <c r="V2625" s="72">
        <v>12.632999999999999</v>
      </c>
      <c r="W2625" s="12">
        <v>1291.5119999999999</v>
      </c>
      <c r="X2625" s="72">
        <v>41.59</v>
      </c>
      <c r="Y2625" s="72">
        <v>5.1580000000000004</v>
      </c>
      <c r="Z2625" s="12">
        <v>1537.2929999999999</v>
      </c>
      <c r="AA2625" s="72">
        <v>49.505000000000003</v>
      </c>
      <c r="AB2625" s="72">
        <v>5.1059999999999999</v>
      </c>
      <c r="AC2625" s="12">
        <v>1537.2929999999999</v>
      </c>
      <c r="AD2625" s="72">
        <v>49.505000000000003</v>
      </c>
      <c r="AE2625" s="72">
        <v>5.1059999999999999</v>
      </c>
      <c r="AF2625" s="12">
        <v>12.548</v>
      </c>
      <c r="AG2625" s="72">
        <v>0.40400000000000003</v>
      </c>
      <c r="AH2625" s="72">
        <v>58.036000000000001</v>
      </c>
      <c r="AI2625" s="12">
        <v>112.504</v>
      </c>
      <c r="AJ2625" s="72">
        <v>3.6230000000000002</v>
      </c>
      <c r="AK2625" s="72">
        <v>23.936</v>
      </c>
      <c r="AL2625" s="12">
        <v>125.05200000000001</v>
      </c>
      <c r="AM2625" s="72">
        <v>4.0270000000000001</v>
      </c>
      <c r="AN2625" s="72">
        <v>20.745999999999999</v>
      </c>
      <c r="AO2625" s="12">
        <v>1662.345</v>
      </c>
      <c r="AP2625" s="72">
        <v>53.530999999999999</v>
      </c>
      <c r="AQ2625" s="72">
        <v>4.6950000000000003</v>
      </c>
      <c r="AR2625" s="12">
        <v>71.088999999999999</v>
      </c>
      <c r="AS2625" s="72">
        <v>2.2890000000000001</v>
      </c>
      <c r="AT2625" s="72">
        <v>19.91</v>
      </c>
      <c r="AU2625" s="12">
        <v>9.9469999999999992</v>
      </c>
      <c r="AV2625" s="72">
        <v>0.32</v>
      </c>
      <c r="AW2625" s="72">
        <v>69.736999999999995</v>
      </c>
      <c r="AX2625" s="12">
        <v>167.63</v>
      </c>
      <c r="AY2625" s="72">
        <v>5.3979999999999997</v>
      </c>
      <c r="AZ2625" s="72">
        <v>16.52</v>
      </c>
      <c r="BA2625" s="12">
        <v>177.57599999999999</v>
      </c>
      <c r="BB2625" s="72">
        <v>5.718</v>
      </c>
      <c r="BC2625" s="72">
        <v>16.75</v>
      </c>
      <c r="BD2625" s="12">
        <v>96.06</v>
      </c>
      <c r="BE2625" s="72">
        <v>3.093</v>
      </c>
      <c r="BF2625" s="72">
        <v>21.358000000000001</v>
      </c>
      <c r="BG2625" s="12">
        <v>273.63600000000002</v>
      </c>
      <c r="BH2625" s="72">
        <v>8.8119999999999994</v>
      </c>
      <c r="BI2625" s="72">
        <v>12.211</v>
      </c>
      <c r="BJ2625" s="12">
        <v>744.649</v>
      </c>
      <c r="BK2625" s="72">
        <v>23.978999999999999</v>
      </c>
      <c r="BL2625" s="72">
        <v>6.4139999999999997</v>
      </c>
      <c r="BM2625" s="12">
        <v>353.64100000000002</v>
      </c>
      <c r="BN2625" s="72">
        <v>11.388</v>
      </c>
      <c r="BO2625" s="72">
        <v>16.526</v>
      </c>
      <c r="BP2625" s="12">
        <v>1098.289</v>
      </c>
      <c r="BQ2625" s="72">
        <v>35.368000000000002</v>
      </c>
      <c r="BR2625" s="72">
        <v>6.84</v>
      </c>
      <c r="BS2625" s="12">
        <v>1443.0139999999999</v>
      </c>
      <c r="BT2625" s="72">
        <v>46.469000000000001</v>
      </c>
      <c r="BU2625" s="72">
        <v>5.032</v>
      </c>
      <c r="BV2625" s="12">
        <v>3105.3589999999999</v>
      </c>
      <c r="BW2625" s="72">
        <v>100</v>
      </c>
      <c r="BX2625" s="72">
        <v>3.827</v>
      </c>
      <c r="BY2625" s="13"/>
      <c r="BZ2625" s="13"/>
    </row>
    <row r="2626" spans="1:78" ht="12.75" customHeight="1">
      <c r="A2626" s="122" t="s">
        <v>65</v>
      </c>
      <c r="B2626" s="71" t="s">
        <v>46</v>
      </c>
      <c r="C2626" s="71" t="s">
        <v>26</v>
      </c>
      <c r="D2626" s="34">
        <v>45261</v>
      </c>
      <c r="E2626" s="12">
        <v>6.8929999999999998</v>
      </c>
      <c r="F2626" s="72">
        <v>0.214</v>
      </c>
      <c r="G2626" s="72">
        <v>77.971000000000004</v>
      </c>
      <c r="H2626" s="12">
        <v>89.59</v>
      </c>
      <c r="I2626" s="72">
        <v>2.7829999999999999</v>
      </c>
      <c r="J2626" s="72">
        <v>19.5</v>
      </c>
      <c r="K2626" s="12">
        <v>149.31700000000001</v>
      </c>
      <c r="L2626" s="72">
        <v>4.6390000000000002</v>
      </c>
      <c r="M2626" s="72">
        <v>17.925999999999998</v>
      </c>
      <c r="N2626" s="12">
        <v>238.90600000000001</v>
      </c>
      <c r="O2626" s="72">
        <v>7.4219999999999997</v>
      </c>
      <c r="P2626" s="72">
        <v>13.31</v>
      </c>
      <c r="Q2626" s="12">
        <v>65.878</v>
      </c>
      <c r="R2626" s="72">
        <v>2.0459999999999998</v>
      </c>
      <c r="S2626" s="72">
        <v>27.632000000000001</v>
      </c>
      <c r="T2626" s="12">
        <v>304.78399999999999</v>
      </c>
      <c r="U2626" s="72">
        <v>9.468</v>
      </c>
      <c r="V2626" s="72">
        <v>10.406000000000001</v>
      </c>
      <c r="W2626" s="12">
        <v>1344.848</v>
      </c>
      <c r="X2626" s="72">
        <v>41.777999999999999</v>
      </c>
      <c r="Y2626" s="72">
        <v>4.7789999999999999</v>
      </c>
      <c r="Z2626" s="12">
        <v>1649.6320000000001</v>
      </c>
      <c r="AA2626" s="72">
        <v>51.246000000000002</v>
      </c>
      <c r="AB2626" s="72">
        <v>3.903</v>
      </c>
      <c r="AC2626" s="12">
        <v>1656.5260000000001</v>
      </c>
      <c r="AD2626" s="72">
        <v>51.46</v>
      </c>
      <c r="AE2626" s="72">
        <v>3.952</v>
      </c>
      <c r="AF2626" s="12">
        <v>8.2200000000000006</v>
      </c>
      <c r="AG2626" s="72">
        <v>0.255</v>
      </c>
      <c r="AH2626" s="72">
        <v>87.087000000000003</v>
      </c>
      <c r="AI2626" s="12">
        <v>90.620999999999995</v>
      </c>
      <c r="AJ2626" s="72">
        <v>2.8149999999999999</v>
      </c>
      <c r="AK2626" s="72">
        <v>21.143000000000001</v>
      </c>
      <c r="AL2626" s="12">
        <v>98.840999999999994</v>
      </c>
      <c r="AM2626" s="72">
        <v>3.0710000000000002</v>
      </c>
      <c r="AN2626" s="72">
        <v>19.622</v>
      </c>
      <c r="AO2626" s="12">
        <v>1755.367</v>
      </c>
      <c r="AP2626" s="72">
        <v>54.530999999999999</v>
      </c>
      <c r="AQ2626" s="72">
        <v>4.1619999999999999</v>
      </c>
      <c r="AR2626" s="12">
        <v>54.08</v>
      </c>
      <c r="AS2626" s="72">
        <v>1.68</v>
      </c>
      <c r="AT2626" s="72">
        <v>34.052</v>
      </c>
      <c r="AU2626" s="12">
        <v>19.52</v>
      </c>
      <c r="AV2626" s="72">
        <v>0.60599999999999998</v>
      </c>
      <c r="AW2626" s="72">
        <v>39.463000000000001</v>
      </c>
      <c r="AX2626" s="12">
        <v>136.67500000000001</v>
      </c>
      <c r="AY2626" s="72">
        <v>4.2460000000000004</v>
      </c>
      <c r="AZ2626" s="72">
        <v>22.448</v>
      </c>
      <c r="BA2626" s="12">
        <v>156.19499999999999</v>
      </c>
      <c r="BB2626" s="72">
        <v>4.8520000000000003</v>
      </c>
      <c r="BC2626" s="72">
        <v>21.045999999999999</v>
      </c>
      <c r="BD2626" s="12">
        <v>73.406000000000006</v>
      </c>
      <c r="BE2626" s="72">
        <v>2.2799999999999998</v>
      </c>
      <c r="BF2626" s="72">
        <v>26.427</v>
      </c>
      <c r="BG2626" s="12">
        <v>229.601</v>
      </c>
      <c r="BH2626" s="72">
        <v>7.133</v>
      </c>
      <c r="BI2626" s="72">
        <v>15.824</v>
      </c>
      <c r="BJ2626" s="12">
        <v>801.64</v>
      </c>
      <c r="BK2626" s="72">
        <v>24.902999999999999</v>
      </c>
      <c r="BL2626" s="72">
        <v>9.8960000000000008</v>
      </c>
      <c r="BM2626" s="12">
        <v>378.36399999999998</v>
      </c>
      <c r="BN2626" s="72">
        <v>11.754</v>
      </c>
      <c r="BO2626" s="72">
        <v>11.858000000000001</v>
      </c>
      <c r="BP2626" s="12">
        <v>1180.0039999999999</v>
      </c>
      <c r="BQ2626" s="72">
        <v>36.656999999999996</v>
      </c>
      <c r="BR2626" s="72">
        <v>7.2729999999999997</v>
      </c>
      <c r="BS2626" s="12">
        <v>1463.6849999999999</v>
      </c>
      <c r="BT2626" s="72">
        <v>45.469000000000001</v>
      </c>
      <c r="BU2626" s="72">
        <v>5.742</v>
      </c>
      <c r="BV2626" s="12">
        <v>3219.0520000000001</v>
      </c>
      <c r="BW2626" s="72">
        <v>100</v>
      </c>
      <c r="BX2626" s="72">
        <v>3.226</v>
      </c>
      <c r="BY2626" s="13"/>
      <c r="BZ2626" s="13"/>
    </row>
    <row r="2627" spans="1:78" ht="12.75" customHeight="1">
      <c r="A2627" s="122" t="s">
        <v>65</v>
      </c>
      <c r="B2627" s="71" t="s">
        <v>46</v>
      </c>
      <c r="C2627" s="71" t="s">
        <v>26</v>
      </c>
      <c r="D2627" s="34">
        <v>45352</v>
      </c>
      <c r="E2627" s="12">
        <v>0</v>
      </c>
      <c r="F2627" s="72">
        <v>0</v>
      </c>
      <c r="G2627" s="72">
        <v>0</v>
      </c>
      <c r="H2627" s="12">
        <v>108.389</v>
      </c>
      <c r="I2627" s="72">
        <v>3.42</v>
      </c>
      <c r="J2627" s="72">
        <v>19.556999999999999</v>
      </c>
      <c r="K2627" s="12">
        <v>119.619</v>
      </c>
      <c r="L2627" s="72">
        <v>3.774</v>
      </c>
      <c r="M2627" s="72">
        <v>18.844000000000001</v>
      </c>
      <c r="N2627" s="12">
        <v>228.00899999999999</v>
      </c>
      <c r="O2627" s="72">
        <v>7.1950000000000003</v>
      </c>
      <c r="P2627" s="72">
        <v>12.127000000000001</v>
      </c>
      <c r="Q2627" s="12">
        <v>59.36</v>
      </c>
      <c r="R2627" s="72">
        <v>1.873</v>
      </c>
      <c r="S2627" s="72">
        <v>29.221</v>
      </c>
      <c r="T2627" s="12">
        <v>287.36900000000003</v>
      </c>
      <c r="U2627" s="72">
        <v>9.0679999999999996</v>
      </c>
      <c r="V2627" s="72">
        <v>12.795999999999999</v>
      </c>
      <c r="W2627" s="12">
        <v>1296.4449999999999</v>
      </c>
      <c r="X2627" s="72">
        <v>40.908000000000001</v>
      </c>
      <c r="Y2627" s="72">
        <v>5.8520000000000003</v>
      </c>
      <c r="Z2627" s="12">
        <v>1583.8140000000001</v>
      </c>
      <c r="AA2627" s="72">
        <v>49.975999999999999</v>
      </c>
      <c r="AB2627" s="72">
        <v>5.1879999999999997</v>
      </c>
      <c r="AC2627" s="12">
        <v>1583.8140000000001</v>
      </c>
      <c r="AD2627" s="72">
        <v>49.975999999999999</v>
      </c>
      <c r="AE2627" s="72">
        <v>5.1879999999999997</v>
      </c>
      <c r="AF2627" s="12">
        <v>4.2290000000000001</v>
      </c>
      <c r="AG2627" s="72">
        <v>0.13300000000000001</v>
      </c>
      <c r="AH2627" s="72">
        <v>76.527000000000001</v>
      </c>
      <c r="AI2627" s="12">
        <v>119.83</v>
      </c>
      <c r="AJ2627" s="72">
        <v>3.7810000000000001</v>
      </c>
      <c r="AK2627" s="72">
        <v>19.916</v>
      </c>
      <c r="AL2627" s="12">
        <v>124.06</v>
      </c>
      <c r="AM2627" s="72">
        <v>3.915</v>
      </c>
      <c r="AN2627" s="72">
        <v>19.187000000000001</v>
      </c>
      <c r="AO2627" s="12">
        <v>1707.874</v>
      </c>
      <c r="AP2627" s="72">
        <v>53.89</v>
      </c>
      <c r="AQ2627" s="72">
        <v>5.1619999999999999</v>
      </c>
      <c r="AR2627" s="12">
        <v>87.366</v>
      </c>
      <c r="AS2627" s="72">
        <v>2.7570000000000001</v>
      </c>
      <c r="AT2627" s="72">
        <v>26.814</v>
      </c>
      <c r="AU2627" s="12">
        <v>4.37</v>
      </c>
      <c r="AV2627" s="72">
        <v>0.13800000000000001</v>
      </c>
      <c r="AW2627" s="72">
        <v>83.147999999999996</v>
      </c>
      <c r="AX2627" s="12">
        <v>195.69</v>
      </c>
      <c r="AY2627" s="72">
        <v>6.1749999999999998</v>
      </c>
      <c r="AZ2627" s="72">
        <v>19.170000000000002</v>
      </c>
      <c r="BA2627" s="12">
        <v>200.06</v>
      </c>
      <c r="BB2627" s="72">
        <v>6.3129999999999997</v>
      </c>
      <c r="BC2627" s="72">
        <v>19.021999999999998</v>
      </c>
      <c r="BD2627" s="12">
        <v>94.460999999999999</v>
      </c>
      <c r="BE2627" s="72">
        <v>2.9809999999999999</v>
      </c>
      <c r="BF2627" s="72">
        <v>23.683</v>
      </c>
      <c r="BG2627" s="12">
        <v>294.52199999999999</v>
      </c>
      <c r="BH2627" s="72">
        <v>9.2929999999999993</v>
      </c>
      <c r="BI2627" s="72">
        <v>16.292000000000002</v>
      </c>
      <c r="BJ2627" s="12">
        <v>755.00800000000004</v>
      </c>
      <c r="BK2627" s="72">
        <v>23.824000000000002</v>
      </c>
      <c r="BL2627" s="72">
        <v>7.3940000000000001</v>
      </c>
      <c r="BM2627" s="12">
        <v>324.40300000000002</v>
      </c>
      <c r="BN2627" s="72">
        <v>10.236000000000001</v>
      </c>
      <c r="BO2627" s="72">
        <v>10.502000000000001</v>
      </c>
      <c r="BP2627" s="12">
        <v>1079.4110000000001</v>
      </c>
      <c r="BQ2627" s="72">
        <v>34.06</v>
      </c>
      <c r="BR2627" s="72">
        <v>5.2210000000000001</v>
      </c>
      <c r="BS2627" s="12">
        <v>1461.299</v>
      </c>
      <c r="BT2627" s="72">
        <v>46.11</v>
      </c>
      <c r="BU2627" s="72">
        <v>5.0259999999999998</v>
      </c>
      <c r="BV2627" s="12">
        <v>3169.1729999999998</v>
      </c>
      <c r="BW2627" s="72">
        <v>100</v>
      </c>
      <c r="BX2627" s="72">
        <v>3.1360000000000001</v>
      </c>
      <c r="BY2627" s="13"/>
      <c r="BZ2627" s="13"/>
    </row>
    <row r="2628" spans="1:78" ht="12.75" customHeight="1">
      <c r="A2628" s="122" t="s">
        <v>65</v>
      </c>
      <c r="B2628" s="71" t="s">
        <v>46</v>
      </c>
      <c r="C2628" s="71" t="s">
        <v>26</v>
      </c>
      <c r="D2628" s="34">
        <v>45444</v>
      </c>
      <c r="E2628" s="12">
        <v>0</v>
      </c>
      <c r="F2628" s="72">
        <v>0</v>
      </c>
      <c r="G2628" s="72">
        <v>0</v>
      </c>
      <c r="H2628" s="12">
        <v>95.266999999999996</v>
      </c>
      <c r="I2628" s="72">
        <v>2.8559999999999999</v>
      </c>
      <c r="J2628" s="72">
        <v>22.495999999999999</v>
      </c>
      <c r="K2628" s="12">
        <v>128.89699999999999</v>
      </c>
      <c r="L2628" s="72">
        <v>3.8639999999999999</v>
      </c>
      <c r="M2628" s="72">
        <v>18.861999999999998</v>
      </c>
      <c r="N2628" s="12">
        <v>224.16300000000001</v>
      </c>
      <c r="O2628" s="72">
        <v>6.7190000000000003</v>
      </c>
      <c r="P2628" s="72">
        <v>16.265999999999998</v>
      </c>
      <c r="Q2628" s="12">
        <v>90.194999999999993</v>
      </c>
      <c r="R2628" s="72">
        <v>2.7040000000000002</v>
      </c>
      <c r="S2628" s="72">
        <v>23.687999999999999</v>
      </c>
      <c r="T2628" s="12">
        <v>314.35899999999998</v>
      </c>
      <c r="U2628" s="72">
        <v>9.423</v>
      </c>
      <c r="V2628" s="72">
        <v>12.205</v>
      </c>
      <c r="W2628" s="12">
        <v>1338.0070000000001</v>
      </c>
      <c r="X2628" s="72">
        <v>40.106000000000002</v>
      </c>
      <c r="Y2628" s="72">
        <v>4.8879999999999999</v>
      </c>
      <c r="Z2628" s="12">
        <v>1652.366</v>
      </c>
      <c r="AA2628" s="72">
        <v>49.527999999999999</v>
      </c>
      <c r="AB2628" s="72">
        <v>5.3579999999999997</v>
      </c>
      <c r="AC2628" s="12">
        <v>1652.366</v>
      </c>
      <c r="AD2628" s="72">
        <v>49.527999999999999</v>
      </c>
      <c r="AE2628" s="72">
        <v>5.3579999999999997</v>
      </c>
      <c r="AF2628" s="12">
        <v>12.648999999999999</v>
      </c>
      <c r="AG2628" s="72">
        <v>0.379</v>
      </c>
      <c r="AH2628" s="72">
        <v>62.526000000000003</v>
      </c>
      <c r="AI2628" s="12">
        <v>129.61699999999999</v>
      </c>
      <c r="AJ2628" s="72">
        <v>3.8849999999999998</v>
      </c>
      <c r="AK2628" s="72">
        <v>21.097000000000001</v>
      </c>
      <c r="AL2628" s="12">
        <v>142.26599999999999</v>
      </c>
      <c r="AM2628" s="72">
        <v>4.2640000000000002</v>
      </c>
      <c r="AN2628" s="72">
        <v>19.033000000000001</v>
      </c>
      <c r="AO2628" s="12">
        <v>1794.6320000000001</v>
      </c>
      <c r="AP2628" s="72">
        <v>53.792000000000002</v>
      </c>
      <c r="AQ2628" s="72">
        <v>5.4349999999999996</v>
      </c>
      <c r="AR2628" s="12">
        <v>64.192999999999998</v>
      </c>
      <c r="AS2628" s="72">
        <v>1.9239999999999999</v>
      </c>
      <c r="AT2628" s="72">
        <v>25.742000000000001</v>
      </c>
      <c r="AU2628" s="12">
        <v>14.323</v>
      </c>
      <c r="AV2628" s="72">
        <v>0.42899999999999999</v>
      </c>
      <c r="AW2628" s="72">
        <v>51.134999999999998</v>
      </c>
      <c r="AX2628" s="12">
        <v>209.43700000000001</v>
      </c>
      <c r="AY2628" s="72">
        <v>6.2779999999999996</v>
      </c>
      <c r="AZ2628" s="72">
        <v>13.420999999999999</v>
      </c>
      <c r="BA2628" s="12">
        <v>223.76</v>
      </c>
      <c r="BB2628" s="72">
        <v>6.7069999999999999</v>
      </c>
      <c r="BC2628" s="72">
        <v>12.41</v>
      </c>
      <c r="BD2628" s="12">
        <v>77.275999999999996</v>
      </c>
      <c r="BE2628" s="72">
        <v>2.3159999999999998</v>
      </c>
      <c r="BF2628" s="72">
        <v>23.407</v>
      </c>
      <c r="BG2628" s="12">
        <v>301.036</v>
      </c>
      <c r="BH2628" s="72">
        <v>9.0229999999999997</v>
      </c>
      <c r="BI2628" s="72">
        <v>12.196999999999999</v>
      </c>
      <c r="BJ2628" s="12">
        <v>766.15</v>
      </c>
      <c r="BK2628" s="72">
        <v>22.965</v>
      </c>
      <c r="BL2628" s="72">
        <v>6.3520000000000003</v>
      </c>
      <c r="BM2628" s="12">
        <v>410.20400000000001</v>
      </c>
      <c r="BN2628" s="72">
        <v>12.295</v>
      </c>
      <c r="BO2628" s="72">
        <v>10.218999999999999</v>
      </c>
      <c r="BP2628" s="12">
        <v>1176.355</v>
      </c>
      <c r="BQ2628" s="72">
        <v>35.26</v>
      </c>
      <c r="BR2628" s="72">
        <v>5.1849999999999996</v>
      </c>
      <c r="BS2628" s="12">
        <v>1541.5840000000001</v>
      </c>
      <c r="BT2628" s="72">
        <v>46.207999999999998</v>
      </c>
      <c r="BU2628" s="72">
        <v>3.5529999999999999</v>
      </c>
      <c r="BV2628" s="12">
        <v>3336.2159999999999</v>
      </c>
      <c r="BW2628" s="72">
        <v>100</v>
      </c>
      <c r="BX2628" s="72">
        <v>2.9060000000000001</v>
      </c>
      <c r="BY2628" s="13"/>
      <c r="BZ2628" s="13"/>
    </row>
    <row r="2629" spans="1:78" ht="12.75" customHeight="1">
      <c r="A2629" s="122" t="s">
        <v>65</v>
      </c>
      <c r="B2629" s="71" t="s">
        <v>46</v>
      </c>
      <c r="C2629" s="71" t="s">
        <v>26</v>
      </c>
      <c r="D2629" s="34">
        <v>45536</v>
      </c>
      <c r="E2629" s="12">
        <v>0</v>
      </c>
      <c r="F2629" s="72">
        <v>0</v>
      </c>
      <c r="G2629" s="72">
        <v>0</v>
      </c>
      <c r="H2629" s="12">
        <v>91.421000000000006</v>
      </c>
      <c r="I2629" s="72">
        <v>2.7360000000000002</v>
      </c>
      <c r="J2629" s="72">
        <v>25.556000000000001</v>
      </c>
      <c r="K2629" s="12">
        <v>113.322</v>
      </c>
      <c r="L2629" s="72">
        <v>3.391</v>
      </c>
      <c r="M2629" s="72">
        <v>20.838000000000001</v>
      </c>
      <c r="N2629" s="12">
        <v>204.74199999999999</v>
      </c>
      <c r="O2629" s="72">
        <v>6.1269999999999998</v>
      </c>
      <c r="P2629" s="72">
        <v>17.067</v>
      </c>
      <c r="Q2629" s="12">
        <v>69.953000000000003</v>
      </c>
      <c r="R2629" s="72">
        <v>2.093</v>
      </c>
      <c r="S2629" s="72">
        <v>31.416</v>
      </c>
      <c r="T2629" s="12">
        <v>274.69499999999999</v>
      </c>
      <c r="U2629" s="72">
        <v>8.2200000000000006</v>
      </c>
      <c r="V2629" s="72">
        <v>13.172000000000001</v>
      </c>
      <c r="W2629" s="12">
        <v>1452.0820000000001</v>
      </c>
      <c r="X2629" s="72">
        <v>43.451999999999998</v>
      </c>
      <c r="Y2629" s="72">
        <v>4.1539999999999999</v>
      </c>
      <c r="Z2629" s="12">
        <v>1726.777</v>
      </c>
      <c r="AA2629" s="72">
        <v>51.671999999999997</v>
      </c>
      <c r="AB2629" s="72">
        <v>3.8239999999999998</v>
      </c>
      <c r="AC2629" s="12">
        <v>1726.777</v>
      </c>
      <c r="AD2629" s="72">
        <v>51.671999999999997</v>
      </c>
      <c r="AE2629" s="72">
        <v>3.8239999999999998</v>
      </c>
      <c r="AF2629" s="12">
        <v>2.9449999999999998</v>
      </c>
      <c r="AG2629" s="72">
        <v>8.7999999999999995E-2</v>
      </c>
      <c r="AH2629" s="72">
        <v>108.045</v>
      </c>
      <c r="AI2629" s="12">
        <v>150.51499999999999</v>
      </c>
      <c r="AJ2629" s="72">
        <v>4.5039999999999996</v>
      </c>
      <c r="AK2629" s="72">
        <v>23.808</v>
      </c>
      <c r="AL2629" s="12">
        <v>153.46</v>
      </c>
      <c r="AM2629" s="72">
        <v>4.5919999999999996</v>
      </c>
      <c r="AN2629" s="72">
        <v>23.338000000000001</v>
      </c>
      <c r="AO2629" s="12">
        <v>1880.2370000000001</v>
      </c>
      <c r="AP2629" s="72">
        <v>56.265000000000001</v>
      </c>
      <c r="AQ2629" s="72">
        <v>3.4140000000000001</v>
      </c>
      <c r="AR2629" s="12">
        <v>94.995999999999995</v>
      </c>
      <c r="AS2629" s="72">
        <v>2.843</v>
      </c>
      <c r="AT2629" s="72">
        <v>23.013000000000002</v>
      </c>
      <c r="AU2629" s="12">
        <v>33.069000000000003</v>
      </c>
      <c r="AV2629" s="72">
        <v>0.99</v>
      </c>
      <c r="AW2629" s="72">
        <v>43.6</v>
      </c>
      <c r="AX2629" s="12">
        <v>226.16900000000001</v>
      </c>
      <c r="AY2629" s="72">
        <v>6.7679999999999998</v>
      </c>
      <c r="AZ2629" s="72">
        <v>18.024000000000001</v>
      </c>
      <c r="BA2629" s="12">
        <v>259.238</v>
      </c>
      <c r="BB2629" s="72">
        <v>7.7569999999999997</v>
      </c>
      <c r="BC2629" s="72">
        <v>16.289000000000001</v>
      </c>
      <c r="BD2629" s="12">
        <v>82.319000000000003</v>
      </c>
      <c r="BE2629" s="72">
        <v>2.4630000000000001</v>
      </c>
      <c r="BF2629" s="72">
        <v>25.835999999999999</v>
      </c>
      <c r="BG2629" s="12">
        <v>341.55700000000002</v>
      </c>
      <c r="BH2629" s="72">
        <v>10.221</v>
      </c>
      <c r="BI2629" s="72">
        <v>14.749000000000001</v>
      </c>
      <c r="BJ2629" s="12">
        <v>706.60199999999998</v>
      </c>
      <c r="BK2629" s="72">
        <v>21.143999999999998</v>
      </c>
      <c r="BL2629" s="72">
        <v>6.077</v>
      </c>
      <c r="BM2629" s="12">
        <v>318.38900000000001</v>
      </c>
      <c r="BN2629" s="72">
        <v>9.5280000000000005</v>
      </c>
      <c r="BO2629" s="72">
        <v>11.071999999999999</v>
      </c>
      <c r="BP2629" s="12">
        <v>1024.991</v>
      </c>
      <c r="BQ2629" s="72">
        <v>30.672000000000001</v>
      </c>
      <c r="BR2629" s="72">
        <v>5.2249999999999996</v>
      </c>
      <c r="BS2629" s="12">
        <v>1461.5429999999999</v>
      </c>
      <c r="BT2629" s="72">
        <v>43.734999999999999</v>
      </c>
      <c r="BU2629" s="72">
        <v>4.82</v>
      </c>
      <c r="BV2629" s="12">
        <v>3341.7809999999999</v>
      </c>
      <c r="BW2629" s="72">
        <v>100</v>
      </c>
      <c r="BX2629" s="72">
        <v>3.093</v>
      </c>
      <c r="BY2629" s="13"/>
      <c r="BZ2629" s="13"/>
    </row>
    <row r="2630" spans="1:78" ht="12.75" customHeight="1">
      <c r="A2630" s="122" t="s">
        <v>65</v>
      </c>
      <c r="B2630" s="71" t="s">
        <v>46</v>
      </c>
      <c r="C2630" s="71" t="s">
        <v>26</v>
      </c>
      <c r="D2630" s="34">
        <v>45627</v>
      </c>
      <c r="E2630" s="12">
        <v>0</v>
      </c>
      <c r="F2630" s="72">
        <v>0</v>
      </c>
      <c r="G2630" s="72">
        <v>0</v>
      </c>
      <c r="H2630" s="12">
        <v>109.854</v>
      </c>
      <c r="I2630" s="72">
        <v>3.3610000000000002</v>
      </c>
      <c r="J2630" s="72">
        <v>24.117999999999999</v>
      </c>
      <c r="K2630" s="12">
        <v>157.721</v>
      </c>
      <c r="L2630" s="72">
        <v>4.8250000000000002</v>
      </c>
      <c r="M2630" s="72">
        <v>16.922000000000001</v>
      </c>
      <c r="N2630" s="12">
        <v>267.57499999999999</v>
      </c>
      <c r="O2630" s="72">
        <v>8.1859999999999999</v>
      </c>
      <c r="P2630" s="72">
        <v>13.135999999999999</v>
      </c>
      <c r="Q2630" s="12">
        <v>78.477999999999994</v>
      </c>
      <c r="R2630" s="72">
        <v>2.4009999999999998</v>
      </c>
      <c r="S2630" s="72">
        <v>22.416</v>
      </c>
      <c r="T2630" s="12">
        <v>346.053</v>
      </c>
      <c r="U2630" s="72">
        <v>10.587</v>
      </c>
      <c r="V2630" s="72">
        <v>11.512</v>
      </c>
      <c r="W2630" s="12">
        <v>1265.0440000000001</v>
      </c>
      <c r="X2630" s="72">
        <v>38.701000000000001</v>
      </c>
      <c r="Y2630" s="72">
        <v>4.8250000000000002</v>
      </c>
      <c r="Z2630" s="12">
        <v>1611.097</v>
      </c>
      <c r="AA2630" s="72">
        <v>49.287999999999997</v>
      </c>
      <c r="AB2630" s="72">
        <v>3.85</v>
      </c>
      <c r="AC2630" s="12">
        <v>1611.097</v>
      </c>
      <c r="AD2630" s="72">
        <v>49.287999999999997</v>
      </c>
      <c r="AE2630" s="72">
        <v>3.85</v>
      </c>
      <c r="AF2630" s="12">
        <v>15.209</v>
      </c>
      <c r="AG2630" s="72">
        <v>0.46500000000000002</v>
      </c>
      <c r="AH2630" s="72">
        <v>50.728999999999999</v>
      </c>
      <c r="AI2630" s="12">
        <v>120.85899999999999</v>
      </c>
      <c r="AJ2630" s="72">
        <v>3.6970000000000001</v>
      </c>
      <c r="AK2630" s="72">
        <v>15.929</v>
      </c>
      <c r="AL2630" s="12">
        <v>136.06800000000001</v>
      </c>
      <c r="AM2630" s="72">
        <v>4.1630000000000003</v>
      </c>
      <c r="AN2630" s="72">
        <v>15.423999999999999</v>
      </c>
      <c r="AO2630" s="12">
        <v>1747.1659999999999</v>
      </c>
      <c r="AP2630" s="72">
        <v>53.451000000000001</v>
      </c>
      <c r="AQ2630" s="72">
        <v>3.4510000000000001</v>
      </c>
      <c r="AR2630" s="12">
        <v>71.176000000000002</v>
      </c>
      <c r="AS2630" s="72">
        <v>2.177</v>
      </c>
      <c r="AT2630" s="72">
        <v>25.884</v>
      </c>
      <c r="AU2630" s="12">
        <v>40.359000000000002</v>
      </c>
      <c r="AV2630" s="72">
        <v>1.2350000000000001</v>
      </c>
      <c r="AW2630" s="72">
        <v>39.878999999999998</v>
      </c>
      <c r="AX2630" s="12">
        <v>163.62</v>
      </c>
      <c r="AY2630" s="72">
        <v>5.0060000000000002</v>
      </c>
      <c r="AZ2630" s="72">
        <v>22.364000000000001</v>
      </c>
      <c r="BA2630" s="12">
        <v>203.97800000000001</v>
      </c>
      <c r="BB2630" s="72">
        <v>6.24</v>
      </c>
      <c r="BC2630" s="72">
        <v>19.866</v>
      </c>
      <c r="BD2630" s="12">
        <v>78.012</v>
      </c>
      <c r="BE2630" s="72">
        <v>2.387</v>
      </c>
      <c r="BF2630" s="72">
        <v>24.744</v>
      </c>
      <c r="BG2630" s="12">
        <v>281.99099999999999</v>
      </c>
      <c r="BH2630" s="72">
        <v>8.6270000000000007</v>
      </c>
      <c r="BI2630" s="72">
        <v>15.53</v>
      </c>
      <c r="BJ2630" s="12">
        <v>818.61500000000001</v>
      </c>
      <c r="BK2630" s="72">
        <v>25.044</v>
      </c>
      <c r="BL2630" s="72">
        <v>7.5949999999999998</v>
      </c>
      <c r="BM2630" s="12">
        <v>349.79199999999997</v>
      </c>
      <c r="BN2630" s="72">
        <v>10.701000000000001</v>
      </c>
      <c r="BO2630" s="72">
        <v>12.361000000000001</v>
      </c>
      <c r="BP2630" s="12">
        <v>1168.4069999999999</v>
      </c>
      <c r="BQ2630" s="72">
        <v>35.744999999999997</v>
      </c>
      <c r="BR2630" s="72">
        <v>6.11</v>
      </c>
      <c r="BS2630" s="12">
        <v>1521.5740000000001</v>
      </c>
      <c r="BT2630" s="72">
        <v>46.548999999999999</v>
      </c>
      <c r="BU2630" s="72">
        <v>4.8079999999999998</v>
      </c>
      <c r="BV2630" s="12">
        <v>3268.74</v>
      </c>
      <c r="BW2630" s="72">
        <v>100</v>
      </c>
      <c r="BX2630" s="72">
        <v>3.427</v>
      </c>
      <c r="BY2630" s="13"/>
      <c r="BZ2630" s="13"/>
    </row>
    <row r="2631" spans="1:78" ht="12.75" customHeight="1">
      <c r="A2631" s="122" t="s">
        <v>65</v>
      </c>
      <c r="B2631" s="71" t="s">
        <v>46</v>
      </c>
      <c r="C2631" s="71" t="s">
        <v>26</v>
      </c>
      <c r="D2631" s="34">
        <v>45717</v>
      </c>
      <c r="E2631" s="12">
        <v>0</v>
      </c>
      <c r="F2631" s="72">
        <v>0</v>
      </c>
      <c r="G2631" s="72">
        <v>0</v>
      </c>
      <c r="H2631" s="12">
        <v>139.44499999999999</v>
      </c>
      <c r="I2631" s="72">
        <v>4.3659999999999997</v>
      </c>
      <c r="J2631" s="72">
        <v>29.218</v>
      </c>
      <c r="K2631" s="12">
        <v>82.08</v>
      </c>
      <c r="L2631" s="72">
        <v>2.57</v>
      </c>
      <c r="M2631" s="72">
        <v>32.133000000000003</v>
      </c>
      <c r="N2631" s="12">
        <v>221.52500000000001</v>
      </c>
      <c r="O2631" s="72">
        <v>6.9359999999999999</v>
      </c>
      <c r="P2631" s="72">
        <v>23.946999999999999</v>
      </c>
      <c r="Q2631" s="12">
        <v>39.518999999999998</v>
      </c>
      <c r="R2631" s="72">
        <v>1.2370000000000001</v>
      </c>
      <c r="S2631" s="72">
        <v>33.975999999999999</v>
      </c>
      <c r="T2631" s="12">
        <v>261.04500000000002</v>
      </c>
      <c r="U2631" s="72">
        <v>8.1739999999999995</v>
      </c>
      <c r="V2631" s="72">
        <v>20.957999999999998</v>
      </c>
      <c r="W2631" s="12">
        <v>1302.5419999999999</v>
      </c>
      <c r="X2631" s="72">
        <v>40.784999999999997</v>
      </c>
      <c r="Y2631" s="72">
        <v>5.907</v>
      </c>
      <c r="Z2631" s="12">
        <v>1563.587</v>
      </c>
      <c r="AA2631" s="72">
        <v>48.959000000000003</v>
      </c>
      <c r="AB2631" s="72">
        <v>6.2549999999999999</v>
      </c>
      <c r="AC2631" s="12">
        <v>1563.587</v>
      </c>
      <c r="AD2631" s="72">
        <v>48.959000000000003</v>
      </c>
      <c r="AE2631" s="72">
        <v>6.2549999999999999</v>
      </c>
      <c r="AF2631" s="12">
        <v>6.4210000000000003</v>
      </c>
      <c r="AG2631" s="72">
        <v>0.20100000000000001</v>
      </c>
      <c r="AH2631" s="72">
        <v>56.170999999999999</v>
      </c>
      <c r="AI2631" s="12">
        <v>123.86499999999999</v>
      </c>
      <c r="AJ2631" s="72">
        <v>3.8780000000000001</v>
      </c>
      <c r="AK2631" s="72">
        <v>27.635999999999999</v>
      </c>
      <c r="AL2631" s="12">
        <v>130.28700000000001</v>
      </c>
      <c r="AM2631" s="72">
        <v>4.08</v>
      </c>
      <c r="AN2631" s="72">
        <v>26.335999999999999</v>
      </c>
      <c r="AO2631" s="12">
        <v>1693.873</v>
      </c>
      <c r="AP2631" s="72">
        <v>53.039000000000001</v>
      </c>
      <c r="AQ2631" s="72">
        <v>6.5650000000000004</v>
      </c>
      <c r="AR2631" s="12">
        <v>101.72499999999999</v>
      </c>
      <c r="AS2631" s="72">
        <v>3.1850000000000001</v>
      </c>
      <c r="AT2631" s="72">
        <v>24.68</v>
      </c>
      <c r="AU2631" s="12">
        <v>34.805</v>
      </c>
      <c r="AV2631" s="72">
        <v>1.0900000000000001</v>
      </c>
      <c r="AW2631" s="72">
        <v>45.079000000000001</v>
      </c>
      <c r="AX2631" s="12">
        <v>179.12</v>
      </c>
      <c r="AY2631" s="72">
        <v>5.609</v>
      </c>
      <c r="AZ2631" s="72">
        <v>16.943999999999999</v>
      </c>
      <c r="BA2631" s="12">
        <v>213.92500000000001</v>
      </c>
      <c r="BB2631" s="72">
        <v>6.6980000000000004</v>
      </c>
      <c r="BC2631" s="72">
        <v>16.852</v>
      </c>
      <c r="BD2631" s="12">
        <v>104.146</v>
      </c>
      <c r="BE2631" s="72">
        <v>3.2610000000000001</v>
      </c>
      <c r="BF2631" s="72">
        <v>24.312999999999999</v>
      </c>
      <c r="BG2631" s="12">
        <v>318.07100000000003</v>
      </c>
      <c r="BH2631" s="72">
        <v>9.9589999999999996</v>
      </c>
      <c r="BI2631" s="72">
        <v>13.387</v>
      </c>
      <c r="BJ2631" s="12">
        <v>733.46</v>
      </c>
      <c r="BK2631" s="72">
        <v>22.966000000000001</v>
      </c>
      <c r="BL2631" s="72">
        <v>7.6189999999999998</v>
      </c>
      <c r="BM2631" s="12">
        <v>346.51799999999997</v>
      </c>
      <c r="BN2631" s="72">
        <v>10.85</v>
      </c>
      <c r="BO2631" s="72">
        <v>12.292</v>
      </c>
      <c r="BP2631" s="12">
        <v>1079.9780000000001</v>
      </c>
      <c r="BQ2631" s="72">
        <v>33.816000000000003</v>
      </c>
      <c r="BR2631" s="72">
        <v>5.8259999999999996</v>
      </c>
      <c r="BS2631" s="12">
        <v>1499.7729999999999</v>
      </c>
      <c r="BT2631" s="72">
        <v>46.960999999999999</v>
      </c>
      <c r="BU2631" s="72">
        <v>5.069</v>
      </c>
      <c r="BV2631" s="12">
        <v>3193.6460000000002</v>
      </c>
      <c r="BW2631" s="72">
        <v>100</v>
      </c>
      <c r="BX2631" s="72">
        <v>3.528</v>
      </c>
      <c r="BY2631" s="13"/>
      <c r="BZ2631" s="13"/>
    </row>
    <row r="2632" spans="1:78" ht="12.75" customHeight="1">
      <c r="A2632" s="122" t="s">
        <v>65</v>
      </c>
      <c r="B2632" s="71" t="s">
        <v>46</v>
      </c>
      <c r="C2632" s="71" t="s">
        <v>26</v>
      </c>
      <c r="D2632" s="34">
        <v>45809</v>
      </c>
      <c r="E2632" s="12">
        <v>0</v>
      </c>
      <c r="F2632" s="72">
        <v>0</v>
      </c>
      <c r="G2632" s="72">
        <v>0</v>
      </c>
      <c r="H2632" s="12">
        <v>118.68600000000001</v>
      </c>
      <c r="I2632" s="72">
        <v>3.617</v>
      </c>
      <c r="J2632" s="72">
        <v>30.811</v>
      </c>
      <c r="K2632" s="12">
        <v>71.346999999999994</v>
      </c>
      <c r="L2632" s="72">
        <v>2.1739999999999999</v>
      </c>
      <c r="M2632" s="72">
        <v>23.045999999999999</v>
      </c>
      <c r="N2632" s="12">
        <v>190.03299999999999</v>
      </c>
      <c r="O2632" s="72">
        <v>5.7910000000000004</v>
      </c>
      <c r="P2632" s="72">
        <v>20.169</v>
      </c>
      <c r="Q2632" s="12">
        <v>25.209</v>
      </c>
      <c r="R2632" s="72">
        <v>0.76800000000000002</v>
      </c>
      <c r="S2632" s="72">
        <v>36.345999999999997</v>
      </c>
      <c r="T2632" s="12">
        <v>215.24299999999999</v>
      </c>
      <c r="U2632" s="72">
        <v>6.56</v>
      </c>
      <c r="V2632" s="72">
        <v>17.053999999999998</v>
      </c>
      <c r="W2632" s="12">
        <v>1331.846</v>
      </c>
      <c r="X2632" s="72">
        <v>40.588000000000001</v>
      </c>
      <c r="Y2632" s="72">
        <v>7.6630000000000003</v>
      </c>
      <c r="Z2632" s="12">
        <v>1547.0889999999999</v>
      </c>
      <c r="AA2632" s="72">
        <v>47.148000000000003</v>
      </c>
      <c r="AB2632" s="72">
        <v>6.6820000000000004</v>
      </c>
      <c r="AC2632" s="12">
        <v>1547.0889999999999</v>
      </c>
      <c r="AD2632" s="72">
        <v>47.148000000000003</v>
      </c>
      <c r="AE2632" s="72">
        <v>6.6820000000000004</v>
      </c>
      <c r="AF2632" s="12">
        <v>19.643000000000001</v>
      </c>
      <c r="AG2632" s="72">
        <v>0.59899999999999998</v>
      </c>
      <c r="AH2632" s="72">
        <v>71.358999999999995</v>
      </c>
      <c r="AI2632" s="12">
        <v>152.78200000000001</v>
      </c>
      <c r="AJ2632" s="72">
        <v>4.6559999999999997</v>
      </c>
      <c r="AK2632" s="72">
        <v>18.635999999999999</v>
      </c>
      <c r="AL2632" s="12">
        <v>172.42500000000001</v>
      </c>
      <c r="AM2632" s="72">
        <v>5.2549999999999999</v>
      </c>
      <c r="AN2632" s="72">
        <v>16.876000000000001</v>
      </c>
      <c r="AO2632" s="12">
        <v>1719.5139999999999</v>
      </c>
      <c r="AP2632" s="72">
        <v>52.402000000000001</v>
      </c>
      <c r="AQ2632" s="72">
        <v>6.476</v>
      </c>
      <c r="AR2632" s="12">
        <v>84.197999999999993</v>
      </c>
      <c r="AS2632" s="72">
        <v>2.5659999999999998</v>
      </c>
      <c r="AT2632" s="72">
        <v>23.754000000000001</v>
      </c>
      <c r="AU2632" s="12">
        <v>17.366</v>
      </c>
      <c r="AV2632" s="72">
        <v>0.52900000000000003</v>
      </c>
      <c r="AW2632" s="72">
        <v>55.805999999999997</v>
      </c>
      <c r="AX2632" s="12">
        <v>227.58199999999999</v>
      </c>
      <c r="AY2632" s="72">
        <v>6.9359999999999999</v>
      </c>
      <c r="AZ2632" s="72">
        <v>13.621</v>
      </c>
      <c r="BA2632" s="12">
        <v>244.94800000000001</v>
      </c>
      <c r="BB2632" s="72">
        <v>7.4649999999999999</v>
      </c>
      <c r="BC2632" s="72">
        <v>12.928000000000001</v>
      </c>
      <c r="BD2632" s="12">
        <v>24.971</v>
      </c>
      <c r="BE2632" s="72">
        <v>0.76100000000000001</v>
      </c>
      <c r="BF2632" s="72">
        <v>42.637</v>
      </c>
      <c r="BG2632" s="12">
        <v>269.91899999999998</v>
      </c>
      <c r="BH2632" s="72">
        <v>8.2260000000000009</v>
      </c>
      <c r="BI2632" s="72">
        <v>12.298</v>
      </c>
      <c r="BJ2632" s="12">
        <v>749.97799999999995</v>
      </c>
      <c r="BK2632" s="72">
        <v>22.856000000000002</v>
      </c>
      <c r="BL2632" s="72">
        <v>6.452</v>
      </c>
      <c r="BM2632" s="12">
        <v>457.76400000000001</v>
      </c>
      <c r="BN2632" s="72">
        <v>13.95</v>
      </c>
      <c r="BO2632" s="72">
        <v>10.837999999999999</v>
      </c>
      <c r="BP2632" s="12">
        <v>1207.742</v>
      </c>
      <c r="BQ2632" s="72">
        <v>36.805999999999997</v>
      </c>
      <c r="BR2632" s="72">
        <v>5.96</v>
      </c>
      <c r="BS2632" s="12">
        <v>1561.8589999999999</v>
      </c>
      <c r="BT2632" s="72">
        <v>47.597999999999999</v>
      </c>
      <c r="BU2632" s="72">
        <v>5.0519999999999996</v>
      </c>
      <c r="BV2632" s="12">
        <v>3281.373</v>
      </c>
      <c r="BW2632" s="72">
        <v>100</v>
      </c>
      <c r="BX2632" s="72">
        <v>4.5049999999999999</v>
      </c>
      <c r="BY2632" s="13"/>
      <c r="BZ2632" s="13"/>
    </row>
    <row r="2633" spans="1:78" ht="12.75" customHeight="1">
      <c r="A2633" s="122" t="s">
        <v>65</v>
      </c>
      <c r="B2633" s="71" t="s">
        <v>46</v>
      </c>
      <c r="C2633" s="71" t="s">
        <v>26</v>
      </c>
      <c r="D2633" s="34">
        <v>45901</v>
      </c>
      <c r="E2633" s="12">
        <v>0</v>
      </c>
      <c r="F2633" s="72">
        <v>0</v>
      </c>
      <c r="G2633" s="72">
        <v>0</v>
      </c>
      <c r="H2633" s="12">
        <v>119.119</v>
      </c>
      <c r="I2633" s="72">
        <v>3.7610000000000001</v>
      </c>
      <c r="J2633" s="72">
        <v>24.881</v>
      </c>
      <c r="K2633" s="12">
        <v>83.745999999999995</v>
      </c>
      <c r="L2633" s="72">
        <v>2.6440000000000001</v>
      </c>
      <c r="M2633" s="72">
        <v>31.507999999999999</v>
      </c>
      <c r="N2633" s="12">
        <v>202.86500000000001</v>
      </c>
      <c r="O2633" s="72">
        <v>6.4059999999999997</v>
      </c>
      <c r="P2633" s="72">
        <v>20.196000000000002</v>
      </c>
      <c r="Q2633" s="12">
        <v>41.353000000000002</v>
      </c>
      <c r="R2633" s="72">
        <v>1.306</v>
      </c>
      <c r="S2633" s="72">
        <v>46.604999999999997</v>
      </c>
      <c r="T2633" s="12">
        <v>244.21799999999999</v>
      </c>
      <c r="U2633" s="72">
        <v>7.7110000000000003</v>
      </c>
      <c r="V2633" s="72">
        <v>17.236999999999998</v>
      </c>
      <c r="W2633" s="12">
        <v>1371.1969999999999</v>
      </c>
      <c r="X2633" s="72">
        <v>43.296999999999997</v>
      </c>
      <c r="Y2633" s="72">
        <v>6.7190000000000003</v>
      </c>
      <c r="Z2633" s="12">
        <v>1615.4159999999999</v>
      </c>
      <c r="AA2633" s="72">
        <v>51.008000000000003</v>
      </c>
      <c r="AB2633" s="72">
        <v>4.8490000000000002</v>
      </c>
      <c r="AC2633" s="12">
        <v>1615.4159999999999</v>
      </c>
      <c r="AD2633" s="72">
        <v>51.008000000000003</v>
      </c>
      <c r="AE2633" s="72">
        <v>4.8490000000000002</v>
      </c>
      <c r="AF2633" s="12">
        <v>9.6780000000000008</v>
      </c>
      <c r="AG2633" s="72">
        <v>0.30599999999999999</v>
      </c>
      <c r="AH2633" s="72">
        <v>84.602000000000004</v>
      </c>
      <c r="AI2633" s="12">
        <v>129.459</v>
      </c>
      <c r="AJ2633" s="72">
        <v>4.0880000000000001</v>
      </c>
      <c r="AK2633" s="72">
        <v>24.08</v>
      </c>
      <c r="AL2633" s="12">
        <v>139.137</v>
      </c>
      <c r="AM2633" s="72">
        <v>4.3929999999999998</v>
      </c>
      <c r="AN2633" s="72">
        <v>23.1</v>
      </c>
      <c r="AO2633" s="12">
        <v>1754.5530000000001</v>
      </c>
      <c r="AP2633" s="72">
        <v>55.401000000000003</v>
      </c>
      <c r="AQ2633" s="72">
        <v>4.49</v>
      </c>
      <c r="AR2633" s="12">
        <v>75.974000000000004</v>
      </c>
      <c r="AS2633" s="72">
        <v>2.399</v>
      </c>
      <c r="AT2633" s="72">
        <v>28.670999999999999</v>
      </c>
      <c r="AU2633" s="12">
        <v>19.602</v>
      </c>
      <c r="AV2633" s="72">
        <v>0.61899999999999999</v>
      </c>
      <c r="AW2633" s="72">
        <v>39.975999999999999</v>
      </c>
      <c r="AX2633" s="12">
        <v>124.67700000000001</v>
      </c>
      <c r="AY2633" s="72">
        <v>3.9369999999999998</v>
      </c>
      <c r="AZ2633" s="72">
        <v>19.870999999999999</v>
      </c>
      <c r="BA2633" s="12">
        <v>144.279</v>
      </c>
      <c r="BB2633" s="72">
        <v>4.556</v>
      </c>
      <c r="BC2633" s="72">
        <v>16.611000000000001</v>
      </c>
      <c r="BD2633" s="12">
        <v>67.372</v>
      </c>
      <c r="BE2633" s="72">
        <v>2.1269999999999998</v>
      </c>
      <c r="BF2633" s="72">
        <v>26.603999999999999</v>
      </c>
      <c r="BG2633" s="12">
        <v>211.65100000000001</v>
      </c>
      <c r="BH2633" s="72">
        <v>6.6829999999999998</v>
      </c>
      <c r="BI2633" s="72">
        <v>13.32</v>
      </c>
      <c r="BJ2633" s="12">
        <v>737.43700000000001</v>
      </c>
      <c r="BK2633" s="72">
        <v>23.285</v>
      </c>
      <c r="BL2633" s="72">
        <v>8.5370000000000008</v>
      </c>
      <c r="BM2633" s="12">
        <v>387.37799999999999</v>
      </c>
      <c r="BN2633" s="72">
        <v>12.231999999999999</v>
      </c>
      <c r="BO2633" s="72">
        <v>9.875</v>
      </c>
      <c r="BP2633" s="12">
        <v>1124.8140000000001</v>
      </c>
      <c r="BQ2633" s="72">
        <v>35.517000000000003</v>
      </c>
      <c r="BR2633" s="72">
        <v>7.1710000000000003</v>
      </c>
      <c r="BS2633" s="12">
        <v>1412.44</v>
      </c>
      <c r="BT2633" s="72">
        <v>44.598999999999997</v>
      </c>
      <c r="BU2633" s="72">
        <v>5.798</v>
      </c>
      <c r="BV2633" s="12">
        <v>3166.9920000000002</v>
      </c>
      <c r="BW2633" s="72">
        <v>100</v>
      </c>
      <c r="BX2633" s="72">
        <v>3.9489999999999998</v>
      </c>
      <c r="BY2633" s="13"/>
      <c r="BZ2633" s="13"/>
    </row>
    <row r="2634" spans="1:78" ht="12.75" customHeight="1">
      <c r="A2634" s="122" t="s">
        <v>65</v>
      </c>
      <c r="B2634" s="71" t="s">
        <v>46</v>
      </c>
      <c r="C2634" s="71" t="s">
        <v>26</v>
      </c>
      <c r="D2634" s="34">
        <v>45992</v>
      </c>
      <c r="E2634" s="12">
        <v>0</v>
      </c>
      <c r="F2634" s="72">
        <v>0</v>
      </c>
      <c r="G2634" s="72">
        <v>0</v>
      </c>
      <c r="H2634" s="12">
        <v>83.016999999999996</v>
      </c>
      <c r="I2634" s="72">
        <v>2.7440000000000002</v>
      </c>
      <c r="J2634" s="72">
        <v>30.513000000000002</v>
      </c>
      <c r="K2634" s="12">
        <v>127.7</v>
      </c>
      <c r="L2634" s="72">
        <v>4.2210000000000001</v>
      </c>
      <c r="M2634" s="72">
        <v>27.294</v>
      </c>
      <c r="N2634" s="12">
        <v>210.71600000000001</v>
      </c>
      <c r="O2634" s="72">
        <v>6.9649999999999999</v>
      </c>
      <c r="P2634" s="72">
        <v>24.324999999999999</v>
      </c>
      <c r="Q2634" s="12">
        <v>67.335999999999999</v>
      </c>
      <c r="R2634" s="72">
        <v>2.226</v>
      </c>
      <c r="S2634" s="72">
        <v>29.948</v>
      </c>
      <c r="T2634" s="12">
        <v>278.053</v>
      </c>
      <c r="U2634" s="72">
        <v>9.1910000000000007</v>
      </c>
      <c r="V2634" s="72">
        <v>17.863</v>
      </c>
      <c r="W2634" s="12">
        <v>1318.8230000000001</v>
      </c>
      <c r="X2634" s="72">
        <v>43.594000000000001</v>
      </c>
      <c r="Y2634" s="72">
        <v>4.8719999999999999</v>
      </c>
      <c r="Z2634" s="12">
        <v>1596.876</v>
      </c>
      <c r="AA2634" s="72">
        <v>52.784999999999997</v>
      </c>
      <c r="AB2634" s="72">
        <v>3.8</v>
      </c>
      <c r="AC2634" s="12">
        <v>1596.876</v>
      </c>
      <c r="AD2634" s="72">
        <v>52.784999999999997</v>
      </c>
      <c r="AE2634" s="72">
        <v>3.8</v>
      </c>
      <c r="AF2634" s="12">
        <v>4.9260000000000002</v>
      </c>
      <c r="AG2634" s="72">
        <v>0.16300000000000001</v>
      </c>
      <c r="AH2634" s="72">
        <v>117.64700000000001</v>
      </c>
      <c r="AI2634" s="12">
        <v>176.126</v>
      </c>
      <c r="AJ2634" s="72">
        <v>5.8220000000000001</v>
      </c>
      <c r="AK2634" s="72">
        <v>17.085999999999999</v>
      </c>
      <c r="AL2634" s="12">
        <v>181.05199999999999</v>
      </c>
      <c r="AM2634" s="72">
        <v>5.9850000000000003</v>
      </c>
      <c r="AN2634" s="72">
        <v>16.393999999999998</v>
      </c>
      <c r="AO2634" s="12">
        <v>1777.9280000000001</v>
      </c>
      <c r="AP2634" s="72">
        <v>58.77</v>
      </c>
      <c r="AQ2634" s="72">
        <v>4.3689999999999998</v>
      </c>
      <c r="AR2634" s="12">
        <v>95.665999999999997</v>
      </c>
      <c r="AS2634" s="72">
        <v>3.1619999999999999</v>
      </c>
      <c r="AT2634" s="72">
        <v>31.334</v>
      </c>
      <c r="AU2634" s="12">
        <v>15.852</v>
      </c>
      <c r="AV2634" s="72">
        <v>0.52400000000000002</v>
      </c>
      <c r="AW2634" s="72">
        <v>75.823999999999998</v>
      </c>
      <c r="AX2634" s="12">
        <v>108.497</v>
      </c>
      <c r="AY2634" s="72">
        <v>3.5859999999999999</v>
      </c>
      <c r="AZ2634" s="72">
        <v>27.452999999999999</v>
      </c>
      <c r="BA2634" s="12">
        <v>124.349</v>
      </c>
      <c r="BB2634" s="72">
        <v>4.1100000000000003</v>
      </c>
      <c r="BC2634" s="72">
        <v>24.363</v>
      </c>
      <c r="BD2634" s="12">
        <v>78.408000000000001</v>
      </c>
      <c r="BE2634" s="72">
        <v>2.5920000000000001</v>
      </c>
      <c r="BF2634" s="72">
        <v>29.86</v>
      </c>
      <c r="BG2634" s="12">
        <v>202.75700000000001</v>
      </c>
      <c r="BH2634" s="72">
        <v>6.702</v>
      </c>
      <c r="BI2634" s="72">
        <v>18.295999999999999</v>
      </c>
      <c r="BJ2634" s="12">
        <v>575.56399999999996</v>
      </c>
      <c r="BK2634" s="72">
        <v>19.024999999999999</v>
      </c>
      <c r="BL2634" s="72">
        <v>8.1210000000000004</v>
      </c>
      <c r="BM2634" s="12">
        <v>373.31700000000001</v>
      </c>
      <c r="BN2634" s="72">
        <v>12.34</v>
      </c>
      <c r="BO2634" s="72">
        <v>11.58</v>
      </c>
      <c r="BP2634" s="12">
        <v>948.88099999999997</v>
      </c>
      <c r="BQ2634" s="72">
        <v>31.366</v>
      </c>
      <c r="BR2634" s="72">
        <v>7.0750000000000002</v>
      </c>
      <c r="BS2634" s="12">
        <v>1247.3040000000001</v>
      </c>
      <c r="BT2634" s="72">
        <v>41.23</v>
      </c>
      <c r="BU2634" s="72">
        <v>5.4749999999999996</v>
      </c>
      <c r="BV2634" s="12">
        <v>3025.232</v>
      </c>
      <c r="BW2634" s="72">
        <v>100</v>
      </c>
      <c r="BX2634" s="72">
        <v>3.8820000000000001</v>
      </c>
      <c r="BY2634" s="13"/>
      <c r="BZ2634" s="13"/>
    </row>
    <row r="2635" spans="1:78" ht="12.75" customHeight="1">
      <c r="A2635" s="122" t="s">
        <v>65</v>
      </c>
      <c r="B2635" s="71" t="s">
        <v>46</v>
      </c>
      <c r="C2635" s="71" t="s">
        <v>26</v>
      </c>
      <c r="D2635" s="34">
        <v>46082</v>
      </c>
      <c r="E2635" s="12">
        <v>0</v>
      </c>
      <c r="F2635" s="72">
        <v>0</v>
      </c>
      <c r="G2635" s="72">
        <v>0</v>
      </c>
      <c r="H2635" s="12">
        <v>71.963999999999999</v>
      </c>
      <c r="I2635" s="72">
        <v>2.2829999999999999</v>
      </c>
      <c r="J2635" s="72">
        <v>33.787999999999997</v>
      </c>
      <c r="K2635" s="12">
        <v>76.391999999999996</v>
      </c>
      <c r="L2635" s="72">
        <v>2.423</v>
      </c>
      <c r="M2635" s="72">
        <v>34.414000000000001</v>
      </c>
      <c r="N2635" s="12">
        <v>148.35599999999999</v>
      </c>
      <c r="O2635" s="72">
        <v>4.7060000000000004</v>
      </c>
      <c r="P2635" s="72">
        <v>28.404</v>
      </c>
      <c r="Q2635" s="12">
        <v>53.774000000000001</v>
      </c>
      <c r="R2635" s="72">
        <v>1.706</v>
      </c>
      <c r="S2635" s="72">
        <v>42.811</v>
      </c>
      <c r="T2635" s="12">
        <v>202.12899999999999</v>
      </c>
      <c r="U2635" s="72">
        <v>6.4119999999999999</v>
      </c>
      <c r="V2635" s="72">
        <v>26.446000000000002</v>
      </c>
      <c r="W2635" s="12">
        <v>1380.317</v>
      </c>
      <c r="X2635" s="72">
        <v>43.789000000000001</v>
      </c>
      <c r="Y2635" s="72">
        <v>5.91</v>
      </c>
      <c r="Z2635" s="12">
        <v>1582.4469999999999</v>
      </c>
      <c r="AA2635" s="72">
        <v>50.201999999999998</v>
      </c>
      <c r="AB2635" s="72">
        <v>5.23</v>
      </c>
      <c r="AC2635" s="12">
        <v>1582.4469999999999</v>
      </c>
      <c r="AD2635" s="72">
        <v>50.201999999999998</v>
      </c>
      <c r="AE2635" s="72">
        <v>5.23</v>
      </c>
      <c r="AF2635" s="12">
        <v>19.911999999999999</v>
      </c>
      <c r="AG2635" s="72">
        <v>0.63200000000000001</v>
      </c>
      <c r="AH2635" s="72">
        <v>66.117000000000004</v>
      </c>
      <c r="AI2635" s="12">
        <v>131.38800000000001</v>
      </c>
      <c r="AJ2635" s="72">
        <v>4.1680000000000001</v>
      </c>
      <c r="AK2635" s="72">
        <v>21.898</v>
      </c>
      <c r="AL2635" s="12">
        <v>151.30000000000001</v>
      </c>
      <c r="AM2635" s="72">
        <v>4.8</v>
      </c>
      <c r="AN2635" s="72">
        <v>19.779</v>
      </c>
      <c r="AO2635" s="12">
        <v>1733.7460000000001</v>
      </c>
      <c r="AP2635" s="72">
        <v>55.002000000000002</v>
      </c>
      <c r="AQ2635" s="72">
        <v>5.6239999999999997</v>
      </c>
      <c r="AR2635" s="12">
        <v>68.721999999999994</v>
      </c>
      <c r="AS2635" s="72">
        <v>2.1800000000000002</v>
      </c>
      <c r="AT2635" s="72">
        <v>33.351999999999997</v>
      </c>
      <c r="AU2635" s="12">
        <v>21.641999999999999</v>
      </c>
      <c r="AV2635" s="72">
        <v>0.68700000000000006</v>
      </c>
      <c r="AW2635" s="72">
        <v>65.647999999999996</v>
      </c>
      <c r="AX2635" s="12">
        <v>137.47900000000001</v>
      </c>
      <c r="AY2635" s="72">
        <v>4.3609999999999998</v>
      </c>
      <c r="AZ2635" s="72">
        <v>28.253</v>
      </c>
      <c r="BA2635" s="12">
        <v>159.12100000000001</v>
      </c>
      <c r="BB2635" s="72">
        <v>5.048</v>
      </c>
      <c r="BC2635" s="72">
        <v>24.233000000000001</v>
      </c>
      <c r="BD2635" s="12">
        <v>67.034999999999997</v>
      </c>
      <c r="BE2635" s="72">
        <v>2.1269999999999998</v>
      </c>
      <c r="BF2635" s="72">
        <v>33.715000000000003</v>
      </c>
      <c r="BG2635" s="12">
        <v>226.15600000000001</v>
      </c>
      <c r="BH2635" s="72">
        <v>7.1749999999999998</v>
      </c>
      <c r="BI2635" s="72">
        <v>19.837</v>
      </c>
      <c r="BJ2635" s="12">
        <v>728.70799999999997</v>
      </c>
      <c r="BK2635" s="72">
        <v>23.117999999999999</v>
      </c>
      <c r="BL2635" s="72">
        <v>8.3569999999999993</v>
      </c>
      <c r="BM2635" s="12">
        <v>394.83600000000001</v>
      </c>
      <c r="BN2635" s="72">
        <v>12.526</v>
      </c>
      <c r="BO2635" s="72">
        <v>13.266999999999999</v>
      </c>
      <c r="BP2635" s="12">
        <v>1123.5429999999999</v>
      </c>
      <c r="BQ2635" s="72">
        <v>35.643999999999998</v>
      </c>
      <c r="BR2635" s="72">
        <v>6.5259999999999998</v>
      </c>
      <c r="BS2635" s="12">
        <v>1418.421</v>
      </c>
      <c r="BT2635" s="72">
        <v>44.997999999999998</v>
      </c>
      <c r="BU2635" s="72">
        <v>6.1870000000000003</v>
      </c>
      <c r="BV2635" s="12">
        <v>3152.1669999999999</v>
      </c>
      <c r="BW2635" s="72">
        <v>100</v>
      </c>
      <c r="BX2635" s="72">
        <v>4.1959999999999997</v>
      </c>
      <c r="BY2635" s="13"/>
      <c r="BZ2635" s="13"/>
    </row>
    <row r="2636" spans="1:78" ht="12.75" customHeight="1">
      <c r="A2636" s="122" t="s">
        <v>65</v>
      </c>
      <c r="B2636" s="71" t="s">
        <v>46</v>
      </c>
      <c r="C2636" s="71" t="s">
        <v>26</v>
      </c>
      <c r="D2636" s="34">
        <v>46174</v>
      </c>
      <c r="E2636" s="12">
        <v>0</v>
      </c>
      <c r="F2636" s="72">
        <v>0</v>
      </c>
      <c r="G2636" s="72">
        <v>0</v>
      </c>
      <c r="H2636" s="12">
        <v>95.286000000000001</v>
      </c>
      <c r="I2636" s="72">
        <v>3.036</v>
      </c>
      <c r="J2636" s="72">
        <v>29.492000000000001</v>
      </c>
      <c r="K2636" s="12">
        <v>117.33499999999999</v>
      </c>
      <c r="L2636" s="72">
        <v>3.7389999999999999</v>
      </c>
      <c r="M2636" s="72">
        <v>23.873999999999999</v>
      </c>
      <c r="N2636" s="12">
        <v>212.62200000000001</v>
      </c>
      <c r="O2636" s="72">
        <v>6.7759999999999998</v>
      </c>
      <c r="P2636" s="72">
        <v>15.356999999999999</v>
      </c>
      <c r="Q2636" s="12">
        <v>44.679000000000002</v>
      </c>
      <c r="R2636" s="72">
        <v>1.4239999999999999</v>
      </c>
      <c r="S2636" s="72">
        <v>31.155999999999999</v>
      </c>
      <c r="T2636" s="12">
        <v>257.30099999999999</v>
      </c>
      <c r="U2636" s="72">
        <v>8.1989999999999998</v>
      </c>
      <c r="V2636" s="72">
        <v>14.176</v>
      </c>
      <c r="W2636" s="12">
        <v>1340.009</v>
      </c>
      <c r="X2636" s="72">
        <v>42.701999999999998</v>
      </c>
      <c r="Y2636" s="72">
        <v>5.0739999999999998</v>
      </c>
      <c r="Z2636" s="12">
        <v>1597.309</v>
      </c>
      <c r="AA2636" s="72">
        <v>50.901000000000003</v>
      </c>
      <c r="AB2636" s="72">
        <v>3.891</v>
      </c>
      <c r="AC2636" s="12">
        <v>1597.309</v>
      </c>
      <c r="AD2636" s="72">
        <v>50.901000000000003</v>
      </c>
      <c r="AE2636" s="72">
        <v>3.891</v>
      </c>
      <c r="AF2636" s="12">
        <v>14.092000000000001</v>
      </c>
      <c r="AG2636" s="72">
        <v>0.44900000000000001</v>
      </c>
      <c r="AH2636" s="72">
        <v>112.05200000000001</v>
      </c>
      <c r="AI2636" s="12">
        <v>204.61099999999999</v>
      </c>
      <c r="AJ2636" s="72">
        <v>6.52</v>
      </c>
      <c r="AK2636" s="72">
        <v>13.821</v>
      </c>
      <c r="AL2636" s="12">
        <v>218.702</v>
      </c>
      <c r="AM2636" s="72">
        <v>6.9690000000000003</v>
      </c>
      <c r="AN2636" s="72">
        <v>13.898999999999999</v>
      </c>
      <c r="AO2636" s="12">
        <v>1816.0119999999999</v>
      </c>
      <c r="AP2636" s="72">
        <v>57.871000000000002</v>
      </c>
      <c r="AQ2636" s="72">
        <v>3.8380000000000001</v>
      </c>
      <c r="AR2636" s="12">
        <v>39.616</v>
      </c>
      <c r="AS2636" s="72">
        <v>1.262</v>
      </c>
      <c r="AT2636" s="72">
        <v>29.376999999999999</v>
      </c>
      <c r="AU2636" s="12">
        <v>38.634999999999998</v>
      </c>
      <c r="AV2636" s="72">
        <v>1.2310000000000001</v>
      </c>
      <c r="AW2636" s="72">
        <v>43.5</v>
      </c>
      <c r="AX2636" s="12">
        <v>182.62700000000001</v>
      </c>
      <c r="AY2636" s="72">
        <v>5.82</v>
      </c>
      <c r="AZ2636" s="72">
        <v>18.533999999999999</v>
      </c>
      <c r="BA2636" s="12">
        <v>221.262</v>
      </c>
      <c r="BB2636" s="72">
        <v>7.0510000000000002</v>
      </c>
      <c r="BC2636" s="72">
        <v>16.204999999999998</v>
      </c>
      <c r="BD2636" s="12">
        <v>57.991999999999997</v>
      </c>
      <c r="BE2636" s="72">
        <v>1.8480000000000001</v>
      </c>
      <c r="BF2636" s="72">
        <v>30.02</v>
      </c>
      <c r="BG2636" s="12">
        <v>279.25400000000002</v>
      </c>
      <c r="BH2636" s="72">
        <v>8.8989999999999991</v>
      </c>
      <c r="BI2636" s="72">
        <v>13.696</v>
      </c>
      <c r="BJ2636" s="12">
        <v>657.24599999999998</v>
      </c>
      <c r="BK2636" s="72">
        <v>20.943999999999999</v>
      </c>
      <c r="BL2636" s="72">
        <v>10.488</v>
      </c>
      <c r="BM2636" s="12">
        <v>345.93200000000002</v>
      </c>
      <c r="BN2636" s="72">
        <v>11.023999999999999</v>
      </c>
      <c r="BO2636" s="72">
        <v>9.9220000000000006</v>
      </c>
      <c r="BP2636" s="12">
        <v>1003.178</v>
      </c>
      <c r="BQ2636" s="72">
        <v>31.968</v>
      </c>
      <c r="BR2636" s="72">
        <v>7.2809999999999997</v>
      </c>
      <c r="BS2636" s="12">
        <v>1322.049</v>
      </c>
      <c r="BT2636" s="72">
        <v>42.128999999999998</v>
      </c>
      <c r="BU2636" s="72">
        <v>5.9580000000000002</v>
      </c>
      <c r="BV2636" s="12">
        <v>3138.06</v>
      </c>
      <c r="BW2636" s="72">
        <v>100</v>
      </c>
      <c r="BX2636" s="72">
        <v>3.524</v>
      </c>
      <c r="BY2636" s="13"/>
      <c r="BZ2636" s="13"/>
    </row>
    <row r="2637" spans="1:78" ht="12.75" customHeight="1">
      <c r="A2637" s="122" t="s">
        <v>65</v>
      </c>
      <c r="B2637" s="71" t="s">
        <v>46</v>
      </c>
      <c r="C2637" s="71" t="s">
        <v>24</v>
      </c>
      <c r="D2637" s="34">
        <v>41883</v>
      </c>
      <c r="E2637" s="12">
        <v>0</v>
      </c>
      <c r="F2637" s="72">
        <v>0</v>
      </c>
      <c r="G2637" s="72">
        <v>0</v>
      </c>
      <c r="H2637" s="12">
        <v>37.637</v>
      </c>
      <c r="I2637" s="72">
        <v>4.4329999999999998</v>
      </c>
      <c r="J2637" s="72">
        <v>56.109000000000002</v>
      </c>
      <c r="K2637" s="12">
        <v>40.768000000000001</v>
      </c>
      <c r="L2637" s="72">
        <v>4.8019999999999996</v>
      </c>
      <c r="M2637" s="72">
        <v>41.637</v>
      </c>
      <c r="N2637" s="12">
        <v>78.403999999999996</v>
      </c>
      <c r="O2637" s="72">
        <v>9.2349999999999994</v>
      </c>
      <c r="P2637" s="72">
        <v>29.327000000000002</v>
      </c>
      <c r="Q2637" s="12">
        <v>13.353999999999999</v>
      </c>
      <c r="R2637" s="72">
        <v>1.573</v>
      </c>
      <c r="S2637" s="72">
        <v>58.012</v>
      </c>
      <c r="T2637" s="12">
        <v>91.757999999999996</v>
      </c>
      <c r="U2637" s="72">
        <v>10.808</v>
      </c>
      <c r="V2637" s="72">
        <v>27.757000000000001</v>
      </c>
      <c r="W2637" s="12">
        <v>172.16900000000001</v>
      </c>
      <c r="X2637" s="72">
        <v>20.279</v>
      </c>
      <c r="Y2637" s="72">
        <v>28.901</v>
      </c>
      <c r="Z2637" s="12">
        <v>263.92700000000002</v>
      </c>
      <c r="AA2637" s="72">
        <v>31.085999999999999</v>
      </c>
      <c r="AB2637" s="72">
        <v>18.247</v>
      </c>
      <c r="AC2637" s="12">
        <v>263.92700000000002</v>
      </c>
      <c r="AD2637" s="72">
        <v>31.085999999999999</v>
      </c>
      <c r="AE2637" s="72">
        <v>18.247</v>
      </c>
      <c r="AF2637" s="12">
        <v>6.383</v>
      </c>
      <c r="AG2637" s="72">
        <v>0.752</v>
      </c>
      <c r="AH2637" s="72">
        <v>112.26</v>
      </c>
      <c r="AI2637" s="12">
        <v>165.29599999999999</v>
      </c>
      <c r="AJ2637" s="72">
        <v>19.469000000000001</v>
      </c>
      <c r="AK2637" s="72">
        <v>28.273</v>
      </c>
      <c r="AL2637" s="12">
        <v>171.679</v>
      </c>
      <c r="AM2637" s="72">
        <v>20.221</v>
      </c>
      <c r="AN2637" s="72">
        <v>26.266999999999999</v>
      </c>
      <c r="AO2637" s="12">
        <v>435.60599999999999</v>
      </c>
      <c r="AP2637" s="72">
        <v>51.307000000000002</v>
      </c>
      <c r="AQ2637" s="72">
        <v>14.837999999999999</v>
      </c>
      <c r="AR2637" s="12">
        <v>0</v>
      </c>
      <c r="AS2637" s="72">
        <v>0</v>
      </c>
      <c r="AT2637" s="72">
        <v>0</v>
      </c>
      <c r="AU2637" s="12">
        <v>0</v>
      </c>
      <c r="AV2637" s="72">
        <v>0</v>
      </c>
      <c r="AW2637" s="72">
        <v>0</v>
      </c>
      <c r="AX2637" s="12">
        <v>55.530999999999999</v>
      </c>
      <c r="AY2637" s="72">
        <v>6.5410000000000004</v>
      </c>
      <c r="AZ2637" s="72">
        <v>42.984999999999999</v>
      </c>
      <c r="BA2637" s="12">
        <v>55.530999999999999</v>
      </c>
      <c r="BB2637" s="72">
        <v>6.5410000000000004</v>
      </c>
      <c r="BC2637" s="72">
        <v>42.984999999999999</v>
      </c>
      <c r="BD2637" s="12">
        <v>97.340999999999994</v>
      </c>
      <c r="BE2637" s="72">
        <v>11.465</v>
      </c>
      <c r="BF2637" s="72">
        <v>33.795000000000002</v>
      </c>
      <c r="BG2637" s="12">
        <v>152.87200000000001</v>
      </c>
      <c r="BH2637" s="72">
        <v>18.006</v>
      </c>
      <c r="BI2637" s="72">
        <v>23.329000000000001</v>
      </c>
      <c r="BJ2637" s="12">
        <v>178.36099999999999</v>
      </c>
      <c r="BK2637" s="72">
        <v>21.007999999999999</v>
      </c>
      <c r="BL2637" s="72">
        <v>22.082999999999998</v>
      </c>
      <c r="BM2637" s="12">
        <v>82.176000000000002</v>
      </c>
      <c r="BN2637" s="72">
        <v>9.6790000000000003</v>
      </c>
      <c r="BO2637" s="72">
        <v>29.338999999999999</v>
      </c>
      <c r="BP2637" s="12">
        <v>260.53800000000001</v>
      </c>
      <c r="BQ2637" s="72">
        <v>30.687000000000001</v>
      </c>
      <c r="BR2637" s="72">
        <v>17.881</v>
      </c>
      <c r="BS2637" s="12">
        <v>413.40899999999999</v>
      </c>
      <c r="BT2637" s="72">
        <v>48.692999999999998</v>
      </c>
      <c r="BU2637" s="72">
        <v>11.439</v>
      </c>
      <c r="BV2637" s="12">
        <v>849.01599999999996</v>
      </c>
      <c r="BW2637" s="72">
        <v>100</v>
      </c>
      <c r="BX2637" s="72">
        <v>9.0690000000000008</v>
      </c>
      <c r="BY2637" s="13"/>
      <c r="BZ2637" s="13"/>
    </row>
    <row r="2638" spans="1:78" ht="12.75" customHeight="1">
      <c r="A2638" s="122" t="s">
        <v>65</v>
      </c>
      <c r="B2638" s="71" t="s">
        <v>46</v>
      </c>
      <c r="C2638" s="71" t="s">
        <v>24</v>
      </c>
      <c r="D2638" s="34">
        <v>41974</v>
      </c>
      <c r="E2638" s="12">
        <v>0</v>
      </c>
      <c r="F2638" s="72">
        <v>0</v>
      </c>
      <c r="G2638" s="72">
        <v>0</v>
      </c>
      <c r="H2638" s="12">
        <v>79.597999999999999</v>
      </c>
      <c r="I2638" s="72">
        <v>9.6639999999999997</v>
      </c>
      <c r="J2638" s="72">
        <v>36.869</v>
      </c>
      <c r="K2638" s="12">
        <v>57.401000000000003</v>
      </c>
      <c r="L2638" s="72">
        <v>6.9690000000000003</v>
      </c>
      <c r="M2638" s="72">
        <v>50.137</v>
      </c>
      <c r="N2638" s="12">
        <v>136.999</v>
      </c>
      <c r="O2638" s="72">
        <v>16.634</v>
      </c>
      <c r="P2638" s="72">
        <v>27.158000000000001</v>
      </c>
      <c r="Q2638" s="12">
        <v>13.56</v>
      </c>
      <c r="R2638" s="72">
        <v>1.6459999999999999</v>
      </c>
      <c r="S2638" s="72">
        <v>85.641999999999996</v>
      </c>
      <c r="T2638" s="12">
        <v>150.559</v>
      </c>
      <c r="U2638" s="72">
        <v>18.28</v>
      </c>
      <c r="V2638" s="72">
        <v>24.913</v>
      </c>
      <c r="W2638" s="12">
        <v>130.244</v>
      </c>
      <c r="X2638" s="72">
        <v>15.813000000000001</v>
      </c>
      <c r="Y2638" s="72">
        <v>25.949000000000002</v>
      </c>
      <c r="Z2638" s="12">
        <v>280.80200000000002</v>
      </c>
      <c r="AA2638" s="72">
        <v>34.093000000000004</v>
      </c>
      <c r="AB2638" s="72">
        <v>16.222000000000001</v>
      </c>
      <c r="AC2638" s="12">
        <v>280.80200000000002</v>
      </c>
      <c r="AD2638" s="72">
        <v>34.093000000000004</v>
      </c>
      <c r="AE2638" s="72">
        <v>16.222000000000001</v>
      </c>
      <c r="AF2638" s="12">
        <v>12.706</v>
      </c>
      <c r="AG2638" s="72">
        <v>1.5429999999999999</v>
      </c>
      <c r="AH2638" s="72">
        <v>107.051</v>
      </c>
      <c r="AI2638" s="12">
        <v>77.397000000000006</v>
      </c>
      <c r="AJ2638" s="72">
        <v>9.3970000000000002</v>
      </c>
      <c r="AK2638" s="72">
        <v>43.381999999999998</v>
      </c>
      <c r="AL2638" s="12">
        <v>90.102000000000004</v>
      </c>
      <c r="AM2638" s="72">
        <v>10.94</v>
      </c>
      <c r="AN2638" s="72">
        <v>40.475000000000001</v>
      </c>
      <c r="AO2638" s="12">
        <v>370.90499999999997</v>
      </c>
      <c r="AP2638" s="72">
        <v>45.033000000000001</v>
      </c>
      <c r="AQ2638" s="72">
        <v>13.019</v>
      </c>
      <c r="AR2638" s="12">
        <v>12.116</v>
      </c>
      <c r="AS2638" s="72">
        <v>1.4710000000000001</v>
      </c>
      <c r="AT2638" s="72">
        <v>104.57899999999999</v>
      </c>
      <c r="AU2638" s="12">
        <v>3.3149999999999999</v>
      </c>
      <c r="AV2638" s="72">
        <v>0.40300000000000002</v>
      </c>
      <c r="AW2638" s="72">
        <v>108.782</v>
      </c>
      <c r="AX2638" s="12">
        <v>91.542000000000002</v>
      </c>
      <c r="AY2638" s="72">
        <v>11.114000000000001</v>
      </c>
      <c r="AZ2638" s="72">
        <v>29.712</v>
      </c>
      <c r="BA2638" s="12">
        <v>94.856999999999999</v>
      </c>
      <c r="BB2638" s="72">
        <v>11.516999999999999</v>
      </c>
      <c r="BC2638" s="72">
        <v>28.965</v>
      </c>
      <c r="BD2638" s="12">
        <v>68.212000000000003</v>
      </c>
      <c r="BE2638" s="72">
        <v>8.282</v>
      </c>
      <c r="BF2638" s="72">
        <v>31.428000000000001</v>
      </c>
      <c r="BG2638" s="12">
        <v>163.06899999999999</v>
      </c>
      <c r="BH2638" s="72">
        <v>19.798999999999999</v>
      </c>
      <c r="BI2638" s="72">
        <v>19.472000000000001</v>
      </c>
      <c r="BJ2638" s="12">
        <v>158.95500000000001</v>
      </c>
      <c r="BK2638" s="72">
        <v>19.298999999999999</v>
      </c>
      <c r="BL2638" s="72">
        <v>24.109000000000002</v>
      </c>
      <c r="BM2638" s="12">
        <v>118.583</v>
      </c>
      <c r="BN2638" s="72">
        <v>14.398</v>
      </c>
      <c r="BO2638" s="72">
        <v>28.574999999999999</v>
      </c>
      <c r="BP2638" s="12">
        <v>277.53800000000001</v>
      </c>
      <c r="BQ2638" s="72">
        <v>33.697000000000003</v>
      </c>
      <c r="BR2638" s="72">
        <v>16.77</v>
      </c>
      <c r="BS2638" s="12">
        <v>452.72199999999998</v>
      </c>
      <c r="BT2638" s="72">
        <v>54.966999999999999</v>
      </c>
      <c r="BU2638" s="72">
        <v>12.717000000000001</v>
      </c>
      <c r="BV2638" s="12">
        <v>823.62699999999995</v>
      </c>
      <c r="BW2638" s="72">
        <v>100</v>
      </c>
      <c r="BX2638" s="72">
        <v>8.6419999999999995</v>
      </c>
      <c r="BY2638" s="13"/>
      <c r="BZ2638" s="13"/>
    </row>
    <row r="2639" spans="1:78" ht="12.75" customHeight="1">
      <c r="A2639" s="122" t="s">
        <v>65</v>
      </c>
      <c r="B2639" s="71" t="s">
        <v>46</v>
      </c>
      <c r="C2639" s="71" t="s">
        <v>24</v>
      </c>
      <c r="D2639" s="34">
        <v>42064</v>
      </c>
      <c r="E2639" s="12">
        <v>0</v>
      </c>
      <c r="F2639" s="72">
        <v>0</v>
      </c>
      <c r="G2639" s="72">
        <v>0</v>
      </c>
      <c r="H2639" s="12">
        <v>45.237000000000002</v>
      </c>
      <c r="I2639" s="72">
        <v>6.3319999999999999</v>
      </c>
      <c r="J2639" s="72">
        <v>40.201999999999998</v>
      </c>
      <c r="K2639" s="12">
        <v>25.164999999999999</v>
      </c>
      <c r="L2639" s="72">
        <v>3.5219999999999998</v>
      </c>
      <c r="M2639" s="72">
        <v>45.067999999999998</v>
      </c>
      <c r="N2639" s="12">
        <v>70.400999999999996</v>
      </c>
      <c r="O2639" s="72">
        <v>9.8539999999999992</v>
      </c>
      <c r="P2639" s="72">
        <v>35.244</v>
      </c>
      <c r="Q2639" s="12">
        <v>8.9580000000000002</v>
      </c>
      <c r="R2639" s="72">
        <v>1.254</v>
      </c>
      <c r="S2639" s="72">
        <v>102.154</v>
      </c>
      <c r="T2639" s="12">
        <v>79.358999999999995</v>
      </c>
      <c r="U2639" s="72">
        <v>11.108000000000001</v>
      </c>
      <c r="V2639" s="72">
        <v>33.390999999999998</v>
      </c>
      <c r="W2639" s="12">
        <v>139.65</v>
      </c>
      <c r="X2639" s="72">
        <v>19.547999999999998</v>
      </c>
      <c r="Y2639" s="72">
        <v>25.616</v>
      </c>
      <c r="Z2639" s="12">
        <v>219.01</v>
      </c>
      <c r="AA2639" s="72">
        <v>30.655999999999999</v>
      </c>
      <c r="AB2639" s="72">
        <v>19.411999999999999</v>
      </c>
      <c r="AC2639" s="12">
        <v>219.01</v>
      </c>
      <c r="AD2639" s="72">
        <v>30.655999999999999</v>
      </c>
      <c r="AE2639" s="72">
        <v>19.411999999999999</v>
      </c>
      <c r="AF2639" s="12">
        <v>0</v>
      </c>
      <c r="AG2639" s="72">
        <v>0</v>
      </c>
      <c r="AH2639" s="72">
        <v>0</v>
      </c>
      <c r="AI2639" s="12">
        <v>120.099</v>
      </c>
      <c r="AJ2639" s="72">
        <v>16.811</v>
      </c>
      <c r="AK2639" s="72">
        <v>40.417999999999999</v>
      </c>
      <c r="AL2639" s="12">
        <v>120.099</v>
      </c>
      <c r="AM2639" s="72">
        <v>16.811</v>
      </c>
      <c r="AN2639" s="72">
        <v>40.417999999999999</v>
      </c>
      <c r="AO2639" s="12">
        <v>339.10899999999998</v>
      </c>
      <c r="AP2639" s="72">
        <v>47.466999999999999</v>
      </c>
      <c r="AQ2639" s="72">
        <v>18.827999999999999</v>
      </c>
      <c r="AR2639" s="12">
        <v>0</v>
      </c>
      <c r="AS2639" s="72">
        <v>0</v>
      </c>
      <c r="AT2639" s="72">
        <v>0</v>
      </c>
      <c r="AU2639" s="12">
        <v>38.926000000000002</v>
      </c>
      <c r="AV2639" s="72">
        <v>5.4489999999999998</v>
      </c>
      <c r="AW2639" s="72">
        <v>61.84</v>
      </c>
      <c r="AX2639" s="12">
        <v>79.885999999999996</v>
      </c>
      <c r="AY2639" s="72">
        <v>11.182</v>
      </c>
      <c r="AZ2639" s="72">
        <v>46.447000000000003</v>
      </c>
      <c r="BA2639" s="12">
        <v>118.812</v>
      </c>
      <c r="BB2639" s="72">
        <v>16.631</v>
      </c>
      <c r="BC2639" s="72">
        <v>35.625</v>
      </c>
      <c r="BD2639" s="12">
        <v>28.262</v>
      </c>
      <c r="BE2639" s="72">
        <v>3.956</v>
      </c>
      <c r="BF2639" s="72">
        <v>64.748999999999995</v>
      </c>
      <c r="BG2639" s="12">
        <v>147.07499999999999</v>
      </c>
      <c r="BH2639" s="72">
        <v>20.587</v>
      </c>
      <c r="BI2639" s="72">
        <v>29.806999999999999</v>
      </c>
      <c r="BJ2639" s="12">
        <v>156.922</v>
      </c>
      <c r="BK2639" s="72">
        <v>21.965</v>
      </c>
      <c r="BL2639" s="72">
        <v>22.425000000000001</v>
      </c>
      <c r="BM2639" s="12">
        <v>71.305999999999997</v>
      </c>
      <c r="BN2639" s="72">
        <v>9.9809999999999999</v>
      </c>
      <c r="BO2639" s="72">
        <v>31.562999999999999</v>
      </c>
      <c r="BP2639" s="12">
        <v>228.22800000000001</v>
      </c>
      <c r="BQ2639" s="72">
        <v>31.946000000000002</v>
      </c>
      <c r="BR2639" s="72">
        <v>16.596</v>
      </c>
      <c r="BS2639" s="12">
        <v>375.30200000000002</v>
      </c>
      <c r="BT2639" s="72">
        <v>52.533000000000001</v>
      </c>
      <c r="BU2639" s="72">
        <v>12.429</v>
      </c>
      <c r="BV2639" s="12">
        <v>714.41099999999994</v>
      </c>
      <c r="BW2639" s="72">
        <v>100</v>
      </c>
      <c r="BX2639" s="72">
        <v>12.416</v>
      </c>
      <c r="BY2639" s="13"/>
      <c r="BZ2639" s="13"/>
    </row>
    <row r="2640" spans="1:78" ht="12.75" customHeight="1">
      <c r="A2640" s="122" t="s">
        <v>65</v>
      </c>
      <c r="B2640" s="71" t="s">
        <v>46</v>
      </c>
      <c r="C2640" s="71" t="s">
        <v>24</v>
      </c>
      <c r="D2640" s="34">
        <v>42156</v>
      </c>
      <c r="E2640" s="12">
        <v>0</v>
      </c>
      <c r="F2640" s="72">
        <v>0</v>
      </c>
      <c r="G2640" s="72">
        <v>0</v>
      </c>
      <c r="H2640" s="12">
        <v>21.591999999999999</v>
      </c>
      <c r="I2640" s="72">
        <v>2.4079999999999999</v>
      </c>
      <c r="J2640" s="72">
        <v>79.492999999999995</v>
      </c>
      <c r="K2640" s="12">
        <v>19.457000000000001</v>
      </c>
      <c r="L2640" s="72">
        <v>2.17</v>
      </c>
      <c r="M2640" s="72">
        <v>76.355999999999995</v>
      </c>
      <c r="N2640" s="12">
        <v>41.048999999999999</v>
      </c>
      <c r="O2640" s="72">
        <v>4.5780000000000003</v>
      </c>
      <c r="P2640" s="72">
        <v>54.631999999999998</v>
      </c>
      <c r="Q2640" s="12">
        <v>5.1970000000000001</v>
      </c>
      <c r="R2640" s="72">
        <v>0.57999999999999996</v>
      </c>
      <c r="S2640" s="72">
        <v>102.596</v>
      </c>
      <c r="T2640" s="12">
        <v>46.247</v>
      </c>
      <c r="U2640" s="72">
        <v>5.1580000000000004</v>
      </c>
      <c r="V2640" s="72">
        <v>47.646000000000001</v>
      </c>
      <c r="W2640" s="12">
        <v>172.411</v>
      </c>
      <c r="X2640" s="72">
        <v>19.228000000000002</v>
      </c>
      <c r="Y2640" s="72">
        <v>20.050999999999998</v>
      </c>
      <c r="Z2640" s="12">
        <v>218.65700000000001</v>
      </c>
      <c r="AA2640" s="72">
        <v>24.385999999999999</v>
      </c>
      <c r="AB2640" s="72">
        <v>17.939</v>
      </c>
      <c r="AC2640" s="12">
        <v>218.65700000000001</v>
      </c>
      <c r="AD2640" s="72">
        <v>24.385999999999999</v>
      </c>
      <c r="AE2640" s="72">
        <v>17.939</v>
      </c>
      <c r="AF2640" s="12">
        <v>9.0909999999999993</v>
      </c>
      <c r="AG2640" s="72">
        <v>1.014</v>
      </c>
      <c r="AH2640" s="72">
        <v>105.995</v>
      </c>
      <c r="AI2640" s="12">
        <v>137.464</v>
      </c>
      <c r="AJ2640" s="72">
        <v>15.331</v>
      </c>
      <c r="AK2640" s="72">
        <v>24.024000000000001</v>
      </c>
      <c r="AL2640" s="12">
        <v>146.55600000000001</v>
      </c>
      <c r="AM2640" s="72">
        <v>16.344000000000001</v>
      </c>
      <c r="AN2640" s="72">
        <v>22.978000000000002</v>
      </c>
      <c r="AO2640" s="12">
        <v>365.21300000000002</v>
      </c>
      <c r="AP2640" s="72">
        <v>40.729999999999997</v>
      </c>
      <c r="AQ2640" s="72">
        <v>14.935</v>
      </c>
      <c r="AR2640" s="12">
        <v>0</v>
      </c>
      <c r="AS2640" s="72">
        <v>0</v>
      </c>
      <c r="AT2640" s="72">
        <v>0</v>
      </c>
      <c r="AU2640" s="12">
        <v>5.907</v>
      </c>
      <c r="AV2640" s="72">
        <v>0.65900000000000003</v>
      </c>
      <c r="AW2640" s="72">
        <v>127.53100000000001</v>
      </c>
      <c r="AX2640" s="12">
        <v>100.739</v>
      </c>
      <c r="AY2640" s="72">
        <v>11.234999999999999</v>
      </c>
      <c r="AZ2640" s="72">
        <v>29.91</v>
      </c>
      <c r="BA2640" s="12">
        <v>106.646</v>
      </c>
      <c r="BB2640" s="72">
        <v>11.894</v>
      </c>
      <c r="BC2640" s="72">
        <v>28.308</v>
      </c>
      <c r="BD2640" s="12">
        <v>84.418999999999997</v>
      </c>
      <c r="BE2640" s="72">
        <v>9.4149999999999991</v>
      </c>
      <c r="BF2640" s="72">
        <v>35.529000000000003</v>
      </c>
      <c r="BG2640" s="12">
        <v>191.065</v>
      </c>
      <c r="BH2640" s="72">
        <v>21.308</v>
      </c>
      <c r="BI2640" s="72">
        <v>21.027000000000001</v>
      </c>
      <c r="BJ2640" s="12">
        <v>243.256</v>
      </c>
      <c r="BK2640" s="72">
        <v>27.129000000000001</v>
      </c>
      <c r="BL2640" s="72">
        <v>19.620999999999999</v>
      </c>
      <c r="BM2640" s="12">
        <v>97.132000000000005</v>
      </c>
      <c r="BN2640" s="72">
        <v>10.833</v>
      </c>
      <c r="BO2640" s="72">
        <v>24.599</v>
      </c>
      <c r="BP2640" s="12">
        <v>340.38799999999998</v>
      </c>
      <c r="BQ2640" s="72">
        <v>37.962000000000003</v>
      </c>
      <c r="BR2640" s="72">
        <v>15.162000000000001</v>
      </c>
      <c r="BS2640" s="12">
        <v>531.45299999999997</v>
      </c>
      <c r="BT2640" s="72">
        <v>59.27</v>
      </c>
      <c r="BU2640" s="72">
        <v>10.962</v>
      </c>
      <c r="BV2640" s="12">
        <v>896.66600000000005</v>
      </c>
      <c r="BW2640" s="72">
        <v>100</v>
      </c>
      <c r="BX2640" s="72">
        <v>8.3740000000000006</v>
      </c>
      <c r="BY2640" s="13"/>
      <c r="BZ2640" s="13"/>
    </row>
    <row r="2641" spans="1:78" ht="12.75" customHeight="1">
      <c r="A2641" s="122" t="s">
        <v>65</v>
      </c>
      <c r="B2641" s="71" t="s">
        <v>46</v>
      </c>
      <c r="C2641" s="71" t="s">
        <v>24</v>
      </c>
      <c r="D2641" s="34">
        <v>42614</v>
      </c>
      <c r="E2641" s="12">
        <v>0</v>
      </c>
      <c r="F2641" s="72">
        <v>0</v>
      </c>
      <c r="G2641" s="72">
        <v>0</v>
      </c>
      <c r="H2641" s="12">
        <v>50.23</v>
      </c>
      <c r="I2641" s="72">
        <v>6.58</v>
      </c>
      <c r="J2641" s="72">
        <v>34.927999999999997</v>
      </c>
      <c r="K2641" s="12">
        <v>21.242999999999999</v>
      </c>
      <c r="L2641" s="72">
        <v>2.7829999999999999</v>
      </c>
      <c r="M2641" s="72">
        <v>64.346000000000004</v>
      </c>
      <c r="N2641" s="12">
        <v>71.472999999999999</v>
      </c>
      <c r="O2641" s="72">
        <v>9.3620000000000001</v>
      </c>
      <c r="P2641" s="72">
        <v>28.137</v>
      </c>
      <c r="Q2641" s="12">
        <v>0</v>
      </c>
      <c r="R2641" s="72">
        <v>0</v>
      </c>
      <c r="S2641" s="72">
        <v>0</v>
      </c>
      <c r="T2641" s="12">
        <v>71.472999999999999</v>
      </c>
      <c r="U2641" s="72">
        <v>9.3620000000000001</v>
      </c>
      <c r="V2641" s="72">
        <v>28.137</v>
      </c>
      <c r="W2641" s="12">
        <v>173.95400000000001</v>
      </c>
      <c r="X2641" s="72">
        <v>22.786000000000001</v>
      </c>
      <c r="Y2641" s="72">
        <v>17.510999999999999</v>
      </c>
      <c r="Z2641" s="12">
        <v>245.42699999999999</v>
      </c>
      <c r="AA2641" s="72">
        <v>32.149000000000001</v>
      </c>
      <c r="AB2641" s="72">
        <v>14.177</v>
      </c>
      <c r="AC2641" s="12">
        <v>245.42699999999999</v>
      </c>
      <c r="AD2641" s="72">
        <v>32.149000000000001</v>
      </c>
      <c r="AE2641" s="72">
        <v>14.177</v>
      </c>
      <c r="AF2641" s="12">
        <v>0</v>
      </c>
      <c r="AG2641" s="72">
        <v>0</v>
      </c>
      <c r="AH2641" s="72">
        <v>0</v>
      </c>
      <c r="AI2641" s="12">
        <v>123.108</v>
      </c>
      <c r="AJ2641" s="72">
        <v>16.126000000000001</v>
      </c>
      <c r="AK2641" s="72">
        <v>25.015000000000001</v>
      </c>
      <c r="AL2641" s="12">
        <v>123.108</v>
      </c>
      <c r="AM2641" s="72">
        <v>16.126000000000001</v>
      </c>
      <c r="AN2641" s="72">
        <v>25.015000000000001</v>
      </c>
      <c r="AO2641" s="12">
        <v>368.53500000000003</v>
      </c>
      <c r="AP2641" s="72">
        <v>48.274999999999999</v>
      </c>
      <c r="AQ2641" s="72">
        <v>13.678000000000001</v>
      </c>
      <c r="AR2641" s="12">
        <v>8.2739999999999991</v>
      </c>
      <c r="AS2641" s="72">
        <v>1.0840000000000001</v>
      </c>
      <c r="AT2641" s="72">
        <v>70.197000000000003</v>
      </c>
      <c r="AU2641" s="12">
        <v>0.998</v>
      </c>
      <c r="AV2641" s="72">
        <v>0.13100000000000001</v>
      </c>
      <c r="AW2641" s="72">
        <v>101.498</v>
      </c>
      <c r="AX2641" s="12">
        <v>71.489000000000004</v>
      </c>
      <c r="AY2641" s="72">
        <v>9.3640000000000008</v>
      </c>
      <c r="AZ2641" s="72">
        <v>35.499000000000002</v>
      </c>
      <c r="BA2641" s="12">
        <v>72.486999999999995</v>
      </c>
      <c r="BB2641" s="72">
        <v>9.4949999999999992</v>
      </c>
      <c r="BC2641" s="72">
        <v>34.875</v>
      </c>
      <c r="BD2641" s="12">
        <v>52.457999999999998</v>
      </c>
      <c r="BE2641" s="72">
        <v>6.8719999999999999</v>
      </c>
      <c r="BF2641" s="72">
        <v>29.928999999999998</v>
      </c>
      <c r="BG2641" s="12">
        <v>124.94499999999999</v>
      </c>
      <c r="BH2641" s="72">
        <v>16.367000000000001</v>
      </c>
      <c r="BI2641" s="72">
        <v>22.007000000000001</v>
      </c>
      <c r="BJ2641" s="12">
        <v>151.70500000000001</v>
      </c>
      <c r="BK2641" s="72">
        <v>19.872</v>
      </c>
      <c r="BL2641" s="72">
        <v>18.733000000000001</v>
      </c>
      <c r="BM2641" s="12">
        <v>109.95399999999999</v>
      </c>
      <c r="BN2641" s="72">
        <v>14.403</v>
      </c>
      <c r="BO2641" s="72">
        <v>21.704999999999998</v>
      </c>
      <c r="BP2641" s="12">
        <v>261.65899999999999</v>
      </c>
      <c r="BQ2641" s="72">
        <v>34.274999999999999</v>
      </c>
      <c r="BR2641" s="72">
        <v>15.363</v>
      </c>
      <c r="BS2641" s="12">
        <v>394.87799999999999</v>
      </c>
      <c r="BT2641" s="72">
        <v>51.725000000000001</v>
      </c>
      <c r="BU2641" s="72">
        <v>11.49</v>
      </c>
      <c r="BV2641" s="12">
        <v>763.41300000000001</v>
      </c>
      <c r="BW2641" s="72">
        <v>100</v>
      </c>
      <c r="BX2641" s="72">
        <v>7.8079999999999998</v>
      </c>
      <c r="BY2641" s="13"/>
      <c r="BZ2641" s="13"/>
    </row>
    <row r="2642" spans="1:78" ht="12.75" customHeight="1">
      <c r="A2642" s="122" t="s">
        <v>65</v>
      </c>
      <c r="B2642" s="71" t="s">
        <v>46</v>
      </c>
      <c r="C2642" s="71" t="s">
        <v>24</v>
      </c>
      <c r="D2642" s="34">
        <v>42705</v>
      </c>
      <c r="E2642" s="12">
        <v>0</v>
      </c>
      <c r="F2642" s="72">
        <v>0</v>
      </c>
      <c r="G2642" s="72">
        <v>0</v>
      </c>
      <c r="H2642" s="12">
        <v>91.799000000000007</v>
      </c>
      <c r="I2642" s="72">
        <v>10.7</v>
      </c>
      <c r="J2642" s="72">
        <v>37.317999999999998</v>
      </c>
      <c r="K2642" s="12">
        <v>59.75</v>
      </c>
      <c r="L2642" s="72">
        <v>6.9640000000000004</v>
      </c>
      <c r="M2642" s="72">
        <v>75.393000000000001</v>
      </c>
      <c r="N2642" s="12">
        <v>151.548</v>
      </c>
      <c r="O2642" s="72">
        <v>17.664000000000001</v>
      </c>
      <c r="P2642" s="72">
        <v>36.26</v>
      </c>
      <c r="Q2642" s="12">
        <v>6.0759999999999996</v>
      </c>
      <c r="R2642" s="72">
        <v>0.70799999999999996</v>
      </c>
      <c r="S2642" s="72">
        <v>78.695999999999998</v>
      </c>
      <c r="T2642" s="12">
        <v>157.624</v>
      </c>
      <c r="U2642" s="72">
        <v>18.372</v>
      </c>
      <c r="V2642" s="72">
        <v>35.198</v>
      </c>
      <c r="W2642" s="12">
        <v>194.74199999999999</v>
      </c>
      <c r="X2642" s="72">
        <v>22.699000000000002</v>
      </c>
      <c r="Y2642" s="72">
        <v>18.155999999999999</v>
      </c>
      <c r="Z2642" s="12">
        <v>352.36700000000002</v>
      </c>
      <c r="AA2642" s="72">
        <v>41.070999999999998</v>
      </c>
      <c r="AB2642" s="72">
        <v>18.672000000000001</v>
      </c>
      <c r="AC2642" s="12">
        <v>352.36700000000002</v>
      </c>
      <c r="AD2642" s="72">
        <v>41.070999999999998</v>
      </c>
      <c r="AE2642" s="72">
        <v>18.672000000000001</v>
      </c>
      <c r="AF2642" s="12">
        <v>0</v>
      </c>
      <c r="AG2642" s="72">
        <v>0</v>
      </c>
      <c r="AH2642" s="72">
        <v>0</v>
      </c>
      <c r="AI2642" s="12">
        <v>77.936000000000007</v>
      </c>
      <c r="AJ2642" s="72">
        <v>9.0839999999999996</v>
      </c>
      <c r="AK2642" s="72">
        <v>37.064999999999998</v>
      </c>
      <c r="AL2642" s="12">
        <v>77.936000000000007</v>
      </c>
      <c r="AM2642" s="72">
        <v>9.0839999999999996</v>
      </c>
      <c r="AN2642" s="72">
        <v>37.064999999999998</v>
      </c>
      <c r="AO2642" s="12">
        <v>430.303</v>
      </c>
      <c r="AP2642" s="72">
        <v>50.155000000000001</v>
      </c>
      <c r="AQ2642" s="72">
        <v>16.484000000000002</v>
      </c>
      <c r="AR2642" s="12">
        <v>16.321999999999999</v>
      </c>
      <c r="AS2642" s="72">
        <v>1.903</v>
      </c>
      <c r="AT2642" s="72">
        <v>107.252</v>
      </c>
      <c r="AU2642" s="12">
        <v>0</v>
      </c>
      <c r="AV2642" s="72">
        <v>0</v>
      </c>
      <c r="AW2642" s="72">
        <v>0</v>
      </c>
      <c r="AX2642" s="12">
        <v>128.00399999999999</v>
      </c>
      <c r="AY2642" s="72">
        <v>14.92</v>
      </c>
      <c r="AZ2642" s="72">
        <v>30.396999999999998</v>
      </c>
      <c r="BA2642" s="12">
        <v>128.00399999999999</v>
      </c>
      <c r="BB2642" s="72">
        <v>14.92</v>
      </c>
      <c r="BC2642" s="72">
        <v>30.396999999999998</v>
      </c>
      <c r="BD2642" s="12">
        <v>19.815000000000001</v>
      </c>
      <c r="BE2642" s="72">
        <v>2.31</v>
      </c>
      <c r="BF2642" s="72">
        <v>67.409000000000006</v>
      </c>
      <c r="BG2642" s="12">
        <v>147.81899999999999</v>
      </c>
      <c r="BH2642" s="72">
        <v>17.228999999999999</v>
      </c>
      <c r="BI2642" s="72">
        <v>25.411000000000001</v>
      </c>
      <c r="BJ2642" s="12">
        <v>138.06299999999999</v>
      </c>
      <c r="BK2642" s="72">
        <v>16.091999999999999</v>
      </c>
      <c r="BL2642" s="72">
        <v>19.838000000000001</v>
      </c>
      <c r="BM2642" s="12">
        <v>125.435</v>
      </c>
      <c r="BN2642" s="72">
        <v>14.62</v>
      </c>
      <c r="BO2642" s="72">
        <v>26.206</v>
      </c>
      <c r="BP2642" s="12">
        <v>263.49799999999999</v>
      </c>
      <c r="BQ2642" s="72">
        <v>30.713000000000001</v>
      </c>
      <c r="BR2642" s="72">
        <v>15.359</v>
      </c>
      <c r="BS2642" s="12">
        <v>427.63900000000001</v>
      </c>
      <c r="BT2642" s="72">
        <v>49.844999999999999</v>
      </c>
      <c r="BU2642" s="72">
        <v>13.069000000000001</v>
      </c>
      <c r="BV2642" s="12">
        <v>857.94200000000001</v>
      </c>
      <c r="BW2642" s="72">
        <v>100</v>
      </c>
      <c r="BX2642" s="72">
        <v>10.028</v>
      </c>
      <c r="BY2642" s="13"/>
      <c r="BZ2642" s="13"/>
    </row>
    <row r="2643" spans="1:78" ht="12.75" customHeight="1">
      <c r="A2643" s="122" t="s">
        <v>65</v>
      </c>
      <c r="B2643" s="71" t="s">
        <v>46</v>
      </c>
      <c r="C2643" s="71" t="s">
        <v>24</v>
      </c>
      <c r="D2643" s="34">
        <v>42795</v>
      </c>
      <c r="E2643" s="12">
        <v>0</v>
      </c>
      <c r="F2643" s="72">
        <v>0</v>
      </c>
      <c r="G2643" s="72">
        <v>0</v>
      </c>
      <c r="H2643" s="12">
        <v>62.911000000000001</v>
      </c>
      <c r="I2643" s="72">
        <v>9.8940000000000001</v>
      </c>
      <c r="J2643" s="72">
        <v>37.072000000000003</v>
      </c>
      <c r="K2643" s="12">
        <v>33.316000000000003</v>
      </c>
      <c r="L2643" s="72">
        <v>5.24</v>
      </c>
      <c r="M2643" s="72">
        <v>57.771000000000001</v>
      </c>
      <c r="N2643" s="12">
        <v>96.227000000000004</v>
      </c>
      <c r="O2643" s="72">
        <v>15.134</v>
      </c>
      <c r="P2643" s="72">
        <v>28.635000000000002</v>
      </c>
      <c r="Q2643" s="12">
        <v>9.9480000000000004</v>
      </c>
      <c r="R2643" s="72">
        <v>1.5649999999999999</v>
      </c>
      <c r="S2643" s="72">
        <v>106.55800000000001</v>
      </c>
      <c r="T2643" s="12">
        <v>106.175</v>
      </c>
      <c r="U2643" s="72">
        <v>16.699000000000002</v>
      </c>
      <c r="V2643" s="72">
        <v>26.422999999999998</v>
      </c>
      <c r="W2643" s="12">
        <v>168.66</v>
      </c>
      <c r="X2643" s="72">
        <v>26.526</v>
      </c>
      <c r="Y2643" s="72">
        <v>27.506</v>
      </c>
      <c r="Z2643" s="12">
        <v>274.834</v>
      </c>
      <c r="AA2643" s="72">
        <v>43.225000000000001</v>
      </c>
      <c r="AB2643" s="72">
        <v>16.559999999999999</v>
      </c>
      <c r="AC2643" s="12">
        <v>274.834</v>
      </c>
      <c r="AD2643" s="72">
        <v>43.225000000000001</v>
      </c>
      <c r="AE2643" s="72">
        <v>16.559999999999999</v>
      </c>
      <c r="AF2643" s="12">
        <v>0</v>
      </c>
      <c r="AG2643" s="72">
        <v>0</v>
      </c>
      <c r="AH2643" s="72">
        <v>0</v>
      </c>
      <c r="AI2643" s="12">
        <v>75.015000000000001</v>
      </c>
      <c r="AJ2643" s="72">
        <v>11.798</v>
      </c>
      <c r="AK2643" s="72">
        <v>46.305999999999997</v>
      </c>
      <c r="AL2643" s="12">
        <v>75.015000000000001</v>
      </c>
      <c r="AM2643" s="72">
        <v>11.798</v>
      </c>
      <c r="AN2643" s="72">
        <v>46.305999999999997</v>
      </c>
      <c r="AO2643" s="12">
        <v>349.84899999999999</v>
      </c>
      <c r="AP2643" s="72">
        <v>55.023000000000003</v>
      </c>
      <c r="AQ2643" s="72">
        <v>15.621</v>
      </c>
      <c r="AR2643" s="12">
        <v>14.625999999999999</v>
      </c>
      <c r="AS2643" s="72">
        <v>2.2999999999999998</v>
      </c>
      <c r="AT2643" s="72">
        <v>72.161000000000001</v>
      </c>
      <c r="AU2643" s="12">
        <v>0</v>
      </c>
      <c r="AV2643" s="72">
        <v>0</v>
      </c>
      <c r="AW2643" s="72">
        <v>0</v>
      </c>
      <c r="AX2643" s="12">
        <v>17.77</v>
      </c>
      <c r="AY2643" s="72">
        <v>2.7949999999999999</v>
      </c>
      <c r="AZ2643" s="72">
        <v>49.332999999999998</v>
      </c>
      <c r="BA2643" s="12">
        <v>17.77</v>
      </c>
      <c r="BB2643" s="72">
        <v>2.7949999999999999</v>
      </c>
      <c r="BC2643" s="72">
        <v>49.332999999999998</v>
      </c>
      <c r="BD2643" s="12">
        <v>46.460999999999999</v>
      </c>
      <c r="BE2643" s="72">
        <v>7.3070000000000004</v>
      </c>
      <c r="BF2643" s="72">
        <v>50.747999999999998</v>
      </c>
      <c r="BG2643" s="12">
        <v>64.230999999999995</v>
      </c>
      <c r="BH2643" s="72">
        <v>10.102</v>
      </c>
      <c r="BI2643" s="72">
        <v>35.593000000000004</v>
      </c>
      <c r="BJ2643" s="12">
        <v>136.78399999999999</v>
      </c>
      <c r="BK2643" s="72">
        <v>21.513000000000002</v>
      </c>
      <c r="BL2643" s="72">
        <v>27.036000000000001</v>
      </c>
      <c r="BM2643" s="12">
        <v>70.332999999999998</v>
      </c>
      <c r="BN2643" s="72">
        <v>11.061999999999999</v>
      </c>
      <c r="BO2643" s="72">
        <v>39.292000000000002</v>
      </c>
      <c r="BP2643" s="12">
        <v>207.11799999999999</v>
      </c>
      <c r="BQ2643" s="72">
        <v>32.575000000000003</v>
      </c>
      <c r="BR2643" s="72">
        <v>23.555</v>
      </c>
      <c r="BS2643" s="12">
        <v>285.97500000000002</v>
      </c>
      <c r="BT2643" s="72">
        <v>44.976999999999997</v>
      </c>
      <c r="BU2643" s="72">
        <v>15.695</v>
      </c>
      <c r="BV2643" s="12">
        <v>635.82399999999996</v>
      </c>
      <c r="BW2643" s="72">
        <v>100</v>
      </c>
      <c r="BX2643" s="72">
        <v>8.4369999999999994</v>
      </c>
      <c r="BY2643" s="13"/>
      <c r="BZ2643" s="13"/>
    </row>
    <row r="2644" spans="1:78" ht="12.75" customHeight="1">
      <c r="A2644" s="122" t="s">
        <v>65</v>
      </c>
      <c r="B2644" s="71" t="s">
        <v>46</v>
      </c>
      <c r="C2644" s="71" t="s">
        <v>24</v>
      </c>
      <c r="D2644" s="34">
        <v>42887</v>
      </c>
      <c r="E2644" s="12">
        <v>8.5440000000000005</v>
      </c>
      <c r="F2644" s="72">
        <v>1.3320000000000001</v>
      </c>
      <c r="G2644" s="72">
        <v>96.906999999999996</v>
      </c>
      <c r="H2644" s="12">
        <v>31.218</v>
      </c>
      <c r="I2644" s="72">
        <v>4.8680000000000003</v>
      </c>
      <c r="J2644" s="72">
        <v>43.182000000000002</v>
      </c>
      <c r="K2644" s="12">
        <v>24.157</v>
      </c>
      <c r="L2644" s="72">
        <v>3.7669999999999999</v>
      </c>
      <c r="M2644" s="72">
        <v>64.408000000000001</v>
      </c>
      <c r="N2644" s="12">
        <v>55.375</v>
      </c>
      <c r="O2644" s="72">
        <v>8.6349999999999998</v>
      </c>
      <c r="P2644" s="72">
        <v>37.17</v>
      </c>
      <c r="Q2644" s="12">
        <v>2.766</v>
      </c>
      <c r="R2644" s="72">
        <v>0.43099999999999999</v>
      </c>
      <c r="S2644" s="72">
        <v>104.047</v>
      </c>
      <c r="T2644" s="12">
        <v>58.140999999999998</v>
      </c>
      <c r="U2644" s="72">
        <v>9.0660000000000007</v>
      </c>
      <c r="V2644" s="72">
        <v>34.802999999999997</v>
      </c>
      <c r="W2644" s="12">
        <v>260.84100000000001</v>
      </c>
      <c r="X2644" s="72">
        <v>40.674999999999997</v>
      </c>
      <c r="Y2644" s="72">
        <v>15.847</v>
      </c>
      <c r="Z2644" s="12">
        <v>318.98200000000003</v>
      </c>
      <c r="AA2644" s="72">
        <v>49.741</v>
      </c>
      <c r="AB2644" s="72">
        <v>13.057</v>
      </c>
      <c r="AC2644" s="12">
        <v>327.52600000000001</v>
      </c>
      <c r="AD2644" s="72">
        <v>51.073999999999998</v>
      </c>
      <c r="AE2644" s="72">
        <v>12.236000000000001</v>
      </c>
      <c r="AF2644" s="12">
        <v>9.0890000000000004</v>
      </c>
      <c r="AG2644" s="72">
        <v>1.417</v>
      </c>
      <c r="AH2644" s="72">
        <v>105.21599999999999</v>
      </c>
      <c r="AI2644" s="12">
        <v>68.709999999999994</v>
      </c>
      <c r="AJ2644" s="72">
        <v>10.714</v>
      </c>
      <c r="AK2644" s="72">
        <v>35.643999999999998</v>
      </c>
      <c r="AL2644" s="12">
        <v>77.799000000000007</v>
      </c>
      <c r="AM2644" s="72">
        <v>12.132</v>
      </c>
      <c r="AN2644" s="72">
        <v>37.405000000000001</v>
      </c>
      <c r="AO2644" s="12">
        <v>405.32499999999999</v>
      </c>
      <c r="AP2644" s="72">
        <v>63.206000000000003</v>
      </c>
      <c r="AQ2644" s="72">
        <v>11.449</v>
      </c>
      <c r="AR2644" s="12">
        <v>6.6829999999999998</v>
      </c>
      <c r="AS2644" s="72">
        <v>1.042</v>
      </c>
      <c r="AT2644" s="72">
        <v>103.163</v>
      </c>
      <c r="AU2644" s="12">
        <v>0</v>
      </c>
      <c r="AV2644" s="72">
        <v>0</v>
      </c>
      <c r="AW2644" s="72">
        <v>0</v>
      </c>
      <c r="AX2644" s="12">
        <v>28.501999999999999</v>
      </c>
      <c r="AY2644" s="72">
        <v>4.444</v>
      </c>
      <c r="AZ2644" s="72">
        <v>38.892000000000003</v>
      </c>
      <c r="BA2644" s="12">
        <v>28.501999999999999</v>
      </c>
      <c r="BB2644" s="72">
        <v>4.444</v>
      </c>
      <c r="BC2644" s="72">
        <v>38.892000000000003</v>
      </c>
      <c r="BD2644" s="12">
        <v>32.709000000000003</v>
      </c>
      <c r="BE2644" s="72">
        <v>5.101</v>
      </c>
      <c r="BF2644" s="72">
        <v>50.411999999999999</v>
      </c>
      <c r="BG2644" s="12">
        <v>61.210999999999999</v>
      </c>
      <c r="BH2644" s="72">
        <v>9.5449999999999999</v>
      </c>
      <c r="BI2644" s="72">
        <v>28.864999999999998</v>
      </c>
      <c r="BJ2644" s="12">
        <v>96.935000000000002</v>
      </c>
      <c r="BK2644" s="72">
        <v>15.116</v>
      </c>
      <c r="BL2644" s="72">
        <v>32.542000000000002</v>
      </c>
      <c r="BM2644" s="12">
        <v>71.126999999999995</v>
      </c>
      <c r="BN2644" s="72">
        <v>11.090999999999999</v>
      </c>
      <c r="BO2644" s="72">
        <v>30.584</v>
      </c>
      <c r="BP2644" s="12">
        <v>168.06200000000001</v>
      </c>
      <c r="BQ2644" s="72">
        <v>26.207000000000001</v>
      </c>
      <c r="BR2644" s="72">
        <v>24.727</v>
      </c>
      <c r="BS2644" s="12">
        <v>235.95599999999999</v>
      </c>
      <c r="BT2644" s="72">
        <v>36.793999999999997</v>
      </c>
      <c r="BU2644" s="72">
        <v>18.010999999999999</v>
      </c>
      <c r="BV2644" s="12">
        <v>641.28099999999995</v>
      </c>
      <c r="BW2644" s="72">
        <v>100</v>
      </c>
      <c r="BX2644" s="72">
        <v>9.3670000000000009</v>
      </c>
      <c r="BY2644" s="13"/>
      <c r="BZ2644" s="13"/>
    </row>
    <row r="2645" spans="1:78" ht="12.75" customHeight="1">
      <c r="A2645" s="122" t="s">
        <v>65</v>
      </c>
      <c r="B2645" s="71" t="s">
        <v>46</v>
      </c>
      <c r="C2645" s="71" t="s">
        <v>24</v>
      </c>
      <c r="D2645" s="34">
        <v>43344</v>
      </c>
      <c r="E2645" s="12">
        <v>0</v>
      </c>
      <c r="F2645" s="72">
        <v>0</v>
      </c>
      <c r="G2645" s="72">
        <v>0</v>
      </c>
      <c r="H2645" s="12">
        <v>51.731000000000002</v>
      </c>
      <c r="I2645" s="72">
        <v>6.9980000000000002</v>
      </c>
      <c r="J2645" s="72">
        <v>44.831000000000003</v>
      </c>
      <c r="K2645" s="12">
        <v>37.661999999999999</v>
      </c>
      <c r="L2645" s="72">
        <v>5.0949999999999998</v>
      </c>
      <c r="M2645" s="72">
        <v>49.500999999999998</v>
      </c>
      <c r="N2645" s="12">
        <v>89.391999999999996</v>
      </c>
      <c r="O2645" s="72">
        <v>12.093</v>
      </c>
      <c r="P2645" s="72">
        <v>37.012</v>
      </c>
      <c r="Q2645" s="12">
        <v>0</v>
      </c>
      <c r="R2645" s="72">
        <v>0</v>
      </c>
      <c r="S2645" s="72">
        <v>0</v>
      </c>
      <c r="T2645" s="12">
        <v>89.391999999999996</v>
      </c>
      <c r="U2645" s="72">
        <v>12.093</v>
      </c>
      <c r="V2645" s="72">
        <v>37.012</v>
      </c>
      <c r="W2645" s="12">
        <v>151.52600000000001</v>
      </c>
      <c r="X2645" s="72">
        <v>20.498999999999999</v>
      </c>
      <c r="Y2645" s="72">
        <v>21.356999999999999</v>
      </c>
      <c r="Z2645" s="12">
        <v>240.91800000000001</v>
      </c>
      <c r="AA2645" s="72">
        <v>32.591999999999999</v>
      </c>
      <c r="AB2645" s="72">
        <v>19.992999999999999</v>
      </c>
      <c r="AC2645" s="12">
        <v>240.91800000000001</v>
      </c>
      <c r="AD2645" s="72">
        <v>32.591999999999999</v>
      </c>
      <c r="AE2645" s="72">
        <v>19.992999999999999</v>
      </c>
      <c r="AF2645" s="12">
        <v>3.177</v>
      </c>
      <c r="AG2645" s="72">
        <v>0.43</v>
      </c>
      <c r="AH2645" s="72">
        <v>107.408</v>
      </c>
      <c r="AI2645" s="12">
        <v>102.042</v>
      </c>
      <c r="AJ2645" s="72">
        <v>13.804</v>
      </c>
      <c r="AK2645" s="72">
        <v>37.325000000000003</v>
      </c>
      <c r="AL2645" s="12">
        <v>105.21899999999999</v>
      </c>
      <c r="AM2645" s="72">
        <v>14.234</v>
      </c>
      <c r="AN2645" s="72">
        <v>35.904000000000003</v>
      </c>
      <c r="AO2645" s="12">
        <v>346.137</v>
      </c>
      <c r="AP2645" s="72">
        <v>46.826000000000001</v>
      </c>
      <c r="AQ2645" s="72">
        <v>16.484999999999999</v>
      </c>
      <c r="AR2645" s="12">
        <v>17.003</v>
      </c>
      <c r="AS2645" s="72">
        <v>2.2999999999999998</v>
      </c>
      <c r="AT2645" s="72">
        <v>73.23</v>
      </c>
      <c r="AU2645" s="12">
        <v>0</v>
      </c>
      <c r="AV2645" s="72">
        <v>0</v>
      </c>
      <c r="AW2645" s="72">
        <v>0</v>
      </c>
      <c r="AX2645" s="12">
        <v>56.329000000000001</v>
      </c>
      <c r="AY2645" s="72">
        <v>7.62</v>
      </c>
      <c r="AZ2645" s="72">
        <v>42.735999999999997</v>
      </c>
      <c r="BA2645" s="12">
        <v>56.329000000000001</v>
      </c>
      <c r="BB2645" s="72">
        <v>7.62</v>
      </c>
      <c r="BC2645" s="72">
        <v>42.735999999999997</v>
      </c>
      <c r="BD2645" s="12">
        <v>64.957999999999998</v>
      </c>
      <c r="BE2645" s="72">
        <v>8.7880000000000003</v>
      </c>
      <c r="BF2645" s="72">
        <v>32.94</v>
      </c>
      <c r="BG2645" s="12">
        <v>121.28700000000001</v>
      </c>
      <c r="BH2645" s="72">
        <v>16.408000000000001</v>
      </c>
      <c r="BI2645" s="72">
        <v>21.821999999999999</v>
      </c>
      <c r="BJ2645" s="12">
        <v>150.089</v>
      </c>
      <c r="BK2645" s="72">
        <v>20.303999999999998</v>
      </c>
      <c r="BL2645" s="72">
        <v>25.137</v>
      </c>
      <c r="BM2645" s="12">
        <v>104.68600000000001</v>
      </c>
      <c r="BN2645" s="72">
        <v>14.162000000000001</v>
      </c>
      <c r="BO2645" s="72">
        <v>22.22</v>
      </c>
      <c r="BP2645" s="12">
        <v>254.77500000000001</v>
      </c>
      <c r="BQ2645" s="72">
        <v>34.466000000000001</v>
      </c>
      <c r="BR2645" s="72">
        <v>17.274000000000001</v>
      </c>
      <c r="BS2645" s="12">
        <v>393.065</v>
      </c>
      <c r="BT2645" s="72">
        <v>53.173999999999999</v>
      </c>
      <c r="BU2645" s="72">
        <v>12.51</v>
      </c>
      <c r="BV2645" s="12">
        <v>739.202</v>
      </c>
      <c r="BW2645" s="72">
        <v>100</v>
      </c>
      <c r="BX2645" s="72">
        <v>10.214</v>
      </c>
      <c r="BY2645" s="13"/>
      <c r="BZ2645" s="13"/>
    </row>
    <row r="2646" spans="1:78" ht="12.75" customHeight="1">
      <c r="A2646" s="122" t="s">
        <v>65</v>
      </c>
      <c r="B2646" s="71" t="s">
        <v>46</v>
      </c>
      <c r="C2646" s="71" t="s">
        <v>24</v>
      </c>
      <c r="D2646" s="34">
        <v>43435</v>
      </c>
      <c r="E2646" s="12">
        <v>0</v>
      </c>
      <c r="F2646" s="72">
        <v>0</v>
      </c>
      <c r="G2646" s="72">
        <v>0</v>
      </c>
      <c r="H2646" s="12">
        <v>17.564</v>
      </c>
      <c r="I2646" s="72">
        <v>2.633</v>
      </c>
      <c r="J2646" s="72">
        <v>63.658999999999999</v>
      </c>
      <c r="K2646" s="12">
        <v>27.895</v>
      </c>
      <c r="L2646" s="72">
        <v>4.181</v>
      </c>
      <c r="M2646" s="72">
        <v>50.87</v>
      </c>
      <c r="N2646" s="12">
        <v>45.457999999999998</v>
      </c>
      <c r="O2646" s="72">
        <v>6.8140000000000001</v>
      </c>
      <c r="P2646" s="72">
        <v>39.235999999999997</v>
      </c>
      <c r="Q2646" s="12">
        <v>0</v>
      </c>
      <c r="R2646" s="72">
        <v>0</v>
      </c>
      <c r="S2646" s="72">
        <v>0</v>
      </c>
      <c r="T2646" s="12">
        <v>45.457999999999998</v>
      </c>
      <c r="U2646" s="72">
        <v>6.8140000000000001</v>
      </c>
      <c r="V2646" s="72">
        <v>39.235999999999997</v>
      </c>
      <c r="W2646" s="12">
        <v>164.67099999999999</v>
      </c>
      <c r="X2646" s="72">
        <v>24.681999999999999</v>
      </c>
      <c r="Y2646" s="72">
        <v>22.31</v>
      </c>
      <c r="Z2646" s="12">
        <v>210.12899999999999</v>
      </c>
      <c r="AA2646" s="72">
        <v>31.495999999999999</v>
      </c>
      <c r="AB2646" s="72">
        <v>17.591999999999999</v>
      </c>
      <c r="AC2646" s="12">
        <v>210.12899999999999</v>
      </c>
      <c r="AD2646" s="72">
        <v>31.495999999999999</v>
      </c>
      <c r="AE2646" s="72">
        <v>17.591999999999999</v>
      </c>
      <c r="AF2646" s="12">
        <v>0</v>
      </c>
      <c r="AG2646" s="72">
        <v>0</v>
      </c>
      <c r="AH2646" s="72">
        <v>0</v>
      </c>
      <c r="AI2646" s="12">
        <v>34.863</v>
      </c>
      <c r="AJ2646" s="72">
        <v>5.226</v>
      </c>
      <c r="AK2646" s="72">
        <v>57.104999999999997</v>
      </c>
      <c r="AL2646" s="12">
        <v>34.863</v>
      </c>
      <c r="AM2646" s="72">
        <v>5.226</v>
      </c>
      <c r="AN2646" s="72">
        <v>57.104999999999997</v>
      </c>
      <c r="AO2646" s="12">
        <v>244.99199999999999</v>
      </c>
      <c r="AP2646" s="72">
        <v>36.720999999999997</v>
      </c>
      <c r="AQ2646" s="72">
        <v>18.113</v>
      </c>
      <c r="AR2646" s="12">
        <v>17.068000000000001</v>
      </c>
      <c r="AS2646" s="72">
        <v>2.5579999999999998</v>
      </c>
      <c r="AT2646" s="72">
        <v>113.232</v>
      </c>
      <c r="AU2646" s="12">
        <v>10.602</v>
      </c>
      <c r="AV2646" s="72">
        <v>1.589</v>
      </c>
      <c r="AW2646" s="72">
        <v>115.992</v>
      </c>
      <c r="AX2646" s="12">
        <v>50.073999999999998</v>
      </c>
      <c r="AY2646" s="72">
        <v>7.5049999999999999</v>
      </c>
      <c r="AZ2646" s="72">
        <v>53.823999999999998</v>
      </c>
      <c r="BA2646" s="12">
        <v>60.674999999999997</v>
      </c>
      <c r="BB2646" s="72">
        <v>9.0950000000000006</v>
      </c>
      <c r="BC2646" s="72">
        <v>45.881999999999998</v>
      </c>
      <c r="BD2646" s="12">
        <v>24.587</v>
      </c>
      <c r="BE2646" s="72">
        <v>3.6850000000000001</v>
      </c>
      <c r="BF2646" s="72">
        <v>54.802</v>
      </c>
      <c r="BG2646" s="12">
        <v>85.262</v>
      </c>
      <c r="BH2646" s="72">
        <v>12.78</v>
      </c>
      <c r="BI2646" s="72">
        <v>32.551000000000002</v>
      </c>
      <c r="BJ2646" s="12">
        <v>159.702</v>
      </c>
      <c r="BK2646" s="72">
        <v>23.937999999999999</v>
      </c>
      <c r="BL2646" s="72">
        <v>24.388999999999999</v>
      </c>
      <c r="BM2646" s="12">
        <v>160.13900000000001</v>
      </c>
      <c r="BN2646" s="72">
        <v>24.003</v>
      </c>
      <c r="BO2646" s="72">
        <v>20.071000000000002</v>
      </c>
      <c r="BP2646" s="12">
        <v>319.84199999999998</v>
      </c>
      <c r="BQ2646" s="72">
        <v>47.94</v>
      </c>
      <c r="BR2646" s="72">
        <v>16.117000000000001</v>
      </c>
      <c r="BS2646" s="12">
        <v>422.17200000000003</v>
      </c>
      <c r="BT2646" s="72">
        <v>63.279000000000003</v>
      </c>
      <c r="BU2646" s="72">
        <v>14.930999999999999</v>
      </c>
      <c r="BV2646" s="12">
        <v>667.16399999999999</v>
      </c>
      <c r="BW2646" s="72">
        <v>100</v>
      </c>
      <c r="BX2646" s="72">
        <v>11.518000000000001</v>
      </c>
      <c r="BY2646" s="13"/>
      <c r="BZ2646" s="13"/>
    </row>
    <row r="2647" spans="1:78" ht="12.75" customHeight="1">
      <c r="A2647" s="122" t="s">
        <v>65</v>
      </c>
      <c r="B2647" s="71" t="s">
        <v>46</v>
      </c>
      <c r="C2647" s="71" t="s">
        <v>24</v>
      </c>
      <c r="D2647" s="34">
        <v>43525</v>
      </c>
      <c r="E2647" s="12">
        <v>0</v>
      </c>
      <c r="F2647" s="72">
        <v>0</v>
      </c>
      <c r="G2647" s="72">
        <v>0</v>
      </c>
      <c r="H2647" s="12">
        <v>29.266999999999999</v>
      </c>
      <c r="I2647" s="72">
        <v>3.6070000000000002</v>
      </c>
      <c r="J2647" s="72">
        <v>59.433999999999997</v>
      </c>
      <c r="K2647" s="12">
        <v>65.775000000000006</v>
      </c>
      <c r="L2647" s="72">
        <v>8.1059999999999999</v>
      </c>
      <c r="M2647" s="72">
        <v>46.439</v>
      </c>
      <c r="N2647" s="12">
        <v>95.042000000000002</v>
      </c>
      <c r="O2647" s="72">
        <v>11.712999999999999</v>
      </c>
      <c r="P2647" s="72">
        <v>30.513999999999999</v>
      </c>
      <c r="Q2647" s="12">
        <v>9.2810000000000006</v>
      </c>
      <c r="R2647" s="72">
        <v>1.1439999999999999</v>
      </c>
      <c r="S2647" s="72">
        <v>102.087</v>
      </c>
      <c r="T2647" s="12">
        <v>104.32299999999999</v>
      </c>
      <c r="U2647" s="72">
        <v>12.856999999999999</v>
      </c>
      <c r="V2647" s="72">
        <v>27.369</v>
      </c>
      <c r="W2647" s="12">
        <v>173.52600000000001</v>
      </c>
      <c r="X2647" s="72">
        <v>21.385000000000002</v>
      </c>
      <c r="Y2647" s="72">
        <v>21.777999999999999</v>
      </c>
      <c r="Z2647" s="12">
        <v>277.84899999999999</v>
      </c>
      <c r="AA2647" s="72">
        <v>34.241999999999997</v>
      </c>
      <c r="AB2647" s="72">
        <v>14.609</v>
      </c>
      <c r="AC2647" s="12">
        <v>277.84899999999999</v>
      </c>
      <c r="AD2647" s="72">
        <v>34.241999999999997</v>
      </c>
      <c r="AE2647" s="72">
        <v>14.609</v>
      </c>
      <c r="AF2647" s="12">
        <v>0</v>
      </c>
      <c r="AG2647" s="72">
        <v>0</v>
      </c>
      <c r="AH2647" s="72">
        <v>0</v>
      </c>
      <c r="AI2647" s="12">
        <v>80.944000000000003</v>
      </c>
      <c r="AJ2647" s="72">
        <v>9.9749999999999996</v>
      </c>
      <c r="AK2647" s="72">
        <v>49.841999999999999</v>
      </c>
      <c r="AL2647" s="12">
        <v>80.944000000000003</v>
      </c>
      <c r="AM2647" s="72">
        <v>9.9749999999999996</v>
      </c>
      <c r="AN2647" s="72">
        <v>49.841999999999999</v>
      </c>
      <c r="AO2647" s="12">
        <v>358.79399999999998</v>
      </c>
      <c r="AP2647" s="72">
        <v>44.216999999999999</v>
      </c>
      <c r="AQ2647" s="72">
        <v>16.658000000000001</v>
      </c>
      <c r="AR2647" s="12">
        <v>23.809000000000001</v>
      </c>
      <c r="AS2647" s="72">
        <v>2.9340000000000002</v>
      </c>
      <c r="AT2647" s="72">
        <v>96.677000000000007</v>
      </c>
      <c r="AU2647" s="12">
        <v>0</v>
      </c>
      <c r="AV2647" s="72">
        <v>0</v>
      </c>
      <c r="AW2647" s="72">
        <v>0</v>
      </c>
      <c r="AX2647" s="12">
        <v>81.629000000000005</v>
      </c>
      <c r="AY2647" s="72">
        <v>10.06</v>
      </c>
      <c r="AZ2647" s="72">
        <v>42.86</v>
      </c>
      <c r="BA2647" s="12">
        <v>81.629000000000005</v>
      </c>
      <c r="BB2647" s="72">
        <v>10.06</v>
      </c>
      <c r="BC2647" s="72">
        <v>42.86</v>
      </c>
      <c r="BD2647" s="12">
        <v>63.075000000000003</v>
      </c>
      <c r="BE2647" s="72">
        <v>7.7729999999999997</v>
      </c>
      <c r="BF2647" s="72">
        <v>54.222000000000001</v>
      </c>
      <c r="BG2647" s="12">
        <v>144.703</v>
      </c>
      <c r="BH2647" s="72">
        <v>17.832999999999998</v>
      </c>
      <c r="BI2647" s="72">
        <v>27.763999999999999</v>
      </c>
      <c r="BJ2647" s="12">
        <v>139.37</v>
      </c>
      <c r="BK2647" s="72">
        <v>17.175999999999998</v>
      </c>
      <c r="BL2647" s="72">
        <v>24.706</v>
      </c>
      <c r="BM2647" s="12">
        <v>144.756</v>
      </c>
      <c r="BN2647" s="72">
        <v>17.84</v>
      </c>
      <c r="BO2647" s="72">
        <v>23.731999999999999</v>
      </c>
      <c r="BP2647" s="12">
        <v>284.12599999999998</v>
      </c>
      <c r="BQ2647" s="72">
        <v>35.015000000000001</v>
      </c>
      <c r="BR2647" s="72">
        <v>16.178999999999998</v>
      </c>
      <c r="BS2647" s="12">
        <v>452.63799999999998</v>
      </c>
      <c r="BT2647" s="72">
        <v>55.783000000000001</v>
      </c>
      <c r="BU2647" s="72">
        <v>14.775</v>
      </c>
      <c r="BV2647" s="12">
        <v>811.43200000000002</v>
      </c>
      <c r="BW2647" s="72">
        <v>100</v>
      </c>
      <c r="BX2647" s="72">
        <v>10.942</v>
      </c>
      <c r="BY2647" s="13"/>
      <c r="BZ2647" s="13"/>
    </row>
    <row r="2648" spans="1:78" ht="12.75" customHeight="1">
      <c r="A2648" s="122" t="s">
        <v>65</v>
      </c>
      <c r="B2648" s="71" t="s">
        <v>46</v>
      </c>
      <c r="C2648" s="71" t="s">
        <v>24</v>
      </c>
      <c r="D2648" s="34">
        <v>43617</v>
      </c>
      <c r="E2648" s="12">
        <v>0</v>
      </c>
      <c r="F2648" s="72">
        <v>0</v>
      </c>
      <c r="G2648" s="72">
        <v>0</v>
      </c>
      <c r="H2648" s="12">
        <v>18.015000000000001</v>
      </c>
      <c r="I2648" s="72">
        <v>2.915</v>
      </c>
      <c r="J2648" s="72">
        <v>47.491999999999997</v>
      </c>
      <c r="K2648" s="12">
        <v>33.244</v>
      </c>
      <c r="L2648" s="72">
        <v>5.3780000000000001</v>
      </c>
      <c r="M2648" s="72">
        <v>52.216000000000001</v>
      </c>
      <c r="N2648" s="12">
        <v>51.259</v>
      </c>
      <c r="O2648" s="72">
        <v>8.2929999999999993</v>
      </c>
      <c r="P2648" s="72">
        <v>35.308</v>
      </c>
      <c r="Q2648" s="12">
        <v>10.003</v>
      </c>
      <c r="R2648" s="72">
        <v>1.6180000000000001</v>
      </c>
      <c r="S2648" s="72">
        <v>106.81100000000001</v>
      </c>
      <c r="T2648" s="12">
        <v>61.262</v>
      </c>
      <c r="U2648" s="72">
        <v>9.9109999999999996</v>
      </c>
      <c r="V2648" s="72">
        <v>33.643000000000001</v>
      </c>
      <c r="W2648" s="12">
        <v>163.51599999999999</v>
      </c>
      <c r="X2648" s="72">
        <v>26.454000000000001</v>
      </c>
      <c r="Y2648" s="72">
        <v>20.753</v>
      </c>
      <c r="Z2648" s="12">
        <v>224.779</v>
      </c>
      <c r="AA2648" s="72">
        <v>36.365000000000002</v>
      </c>
      <c r="AB2648" s="72">
        <v>20.843</v>
      </c>
      <c r="AC2648" s="12">
        <v>224.779</v>
      </c>
      <c r="AD2648" s="72">
        <v>36.365000000000002</v>
      </c>
      <c r="AE2648" s="72">
        <v>20.843</v>
      </c>
      <c r="AF2648" s="12">
        <v>0</v>
      </c>
      <c r="AG2648" s="72">
        <v>0</v>
      </c>
      <c r="AH2648" s="72">
        <v>0</v>
      </c>
      <c r="AI2648" s="12">
        <v>99.483000000000004</v>
      </c>
      <c r="AJ2648" s="72">
        <v>16.094999999999999</v>
      </c>
      <c r="AK2648" s="72">
        <v>33.674999999999997</v>
      </c>
      <c r="AL2648" s="12">
        <v>99.483000000000004</v>
      </c>
      <c r="AM2648" s="72">
        <v>16.094999999999999</v>
      </c>
      <c r="AN2648" s="72">
        <v>33.674999999999997</v>
      </c>
      <c r="AO2648" s="12">
        <v>324.262</v>
      </c>
      <c r="AP2648" s="72">
        <v>52.46</v>
      </c>
      <c r="AQ2648" s="72">
        <v>19.079000000000001</v>
      </c>
      <c r="AR2648" s="12">
        <v>8.5210000000000008</v>
      </c>
      <c r="AS2648" s="72">
        <v>1.379</v>
      </c>
      <c r="AT2648" s="72">
        <v>104.407</v>
      </c>
      <c r="AU2648" s="12">
        <v>2.9540000000000002</v>
      </c>
      <c r="AV2648" s="72">
        <v>0.47799999999999998</v>
      </c>
      <c r="AW2648" s="72">
        <v>118.428</v>
      </c>
      <c r="AX2648" s="12">
        <v>38.484999999999999</v>
      </c>
      <c r="AY2648" s="72">
        <v>6.226</v>
      </c>
      <c r="AZ2648" s="72">
        <v>36.985999999999997</v>
      </c>
      <c r="BA2648" s="12">
        <v>41.439</v>
      </c>
      <c r="BB2648" s="72">
        <v>6.7039999999999997</v>
      </c>
      <c r="BC2648" s="72">
        <v>34.295000000000002</v>
      </c>
      <c r="BD2648" s="12">
        <v>15.327</v>
      </c>
      <c r="BE2648" s="72">
        <v>2.48</v>
      </c>
      <c r="BF2648" s="72">
        <v>81.522000000000006</v>
      </c>
      <c r="BG2648" s="12">
        <v>56.765999999999998</v>
      </c>
      <c r="BH2648" s="72">
        <v>9.1839999999999993</v>
      </c>
      <c r="BI2648" s="72">
        <v>32.521999999999998</v>
      </c>
      <c r="BJ2648" s="12">
        <v>131.1</v>
      </c>
      <c r="BK2648" s="72">
        <v>21.21</v>
      </c>
      <c r="BL2648" s="72">
        <v>30.893999999999998</v>
      </c>
      <c r="BM2648" s="12">
        <v>97.462999999999994</v>
      </c>
      <c r="BN2648" s="72">
        <v>15.768000000000001</v>
      </c>
      <c r="BO2648" s="72">
        <v>23.928000000000001</v>
      </c>
      <c r="BP2648" s="12">
        <v>228.56299999999999</v>
      </c>
      <c r="BQ2648" s="72">
        <v>36.978000000000002</v>
      </c>
      <c r="BR2648" s="72">
        <v>19.131</v>
      </c>
      <c r="BS2648" s="12">
        <v>293.85000000000002</v>
      </c>
      <c r="BT2648" s="72">
        <v>47.54</v>
      </c>
      <c r="BU2648" s="72">
        <v>17.07</v>
      </c>
      <c r="BV2648" s="12">
        <v>618.11199999999997</v>
      </c>
      <c r="BW2648" s="72">
        <v>100</v>
      </c>
      <c r="BX2648" s="72">
        <v>13.561999999999999</v>
      </c>
      <c r="BY2648" s="13"/>
      <c r="BZ2648" s="13"/>
    </row>
    <row r="2649" spans="1:78" ht="12.75" customHeight="1">
      <c r="A2649" s="122" t="s">
        <v>65</v>
      </c>
      <c r="B2649" s="71" t="s">
        <v>46</v>
      </c>
      <c r="C2649" s="71" t="s">
        <v>24</v>
      </c>
      <c r="D2649" s="34">
        <v>44075</v>
      </c>
      <c r="E2649" s="12">
        <v>11.374000000000001</v>
      </c>
      <c r="F2649" s="72">
        <v>1.371</v>
      </c>
      <c r="G2649" s="72">
        <v>104.292</v>
      </c>
      <c r="H2649" s="12">
        <v>82.706999999999994</v>
      </c>
      <c r="I2649" s="72">
        <v>9.9700000000000006</v>
      </c>
      <c r="J2649" s="72">
        <v>41.694000000000003</v>
      </c>
      <c r="K2649" s="12">
        <v>74.228999999999999</v>
      </c>
      <c r="L2649" s="72">
        <v>8.9480000000000004</v>
      </c>
      <c r="M2649" s="72">
        <v>47.970999999999997</v>
      </c>
      <c r="N2649" s="12">
        <v>156.93600000000001</v>
      </c>
      <c r="O2649" s="72">
        <v>18.917000000000002</v>
      </c>
      <c r="P2649" s="72">
        <v>29.802</v>
      </c>
      <c r="Q2649" s="12">
        <v>14.343</v>
      </c>
      <c r="R2649" s="72">
        <v>1.7290000000000001</v>
      </c>
      <c r="S2649" s="72">
        <v>119.381</v>
      </c>
      <c r="T2649" s="12">
        <v>171.27799999999999</v>
      </c>
      <c r="U2649" s="72">
        <v>20.646000000000001</v>
      </c>
      <c r="V2649" s="72">
        <v>28.378</v>
      </c>
      <c r="W2649" s="12">
        <v>102.49299999999999</v>
      </c>
      <c r="X2649" s="72">
        <v>12.355</v>
      </c>
      <c r="Y2649" s="72">
        <v>34.338000000000001</v>
      </c>
      <c r="Z2649" s="12">
        <v>273.77199999999999</v>
      </c>
      <c r="AA2649" s="72">
        <v>33</v>
      </c>
      <c r="AB2649" s="72">
        <v>18.573</v>
      </c>
      <c r="AC2649" s="12">
        <v>285.14600000000002</v>
      </c>
      <c r="AD2649" s="72">
        <v>34.372</v>
      </c>
      <c r="AE2649" s="72">
        <v>18.738</v>
      </c>
      <c r="AF2649" s="12">
        <v>0</v>
      </c>
      <c r="AG2649" s="72">
        <v>0</v>
      </c>
      <c r="AH2649" s="72">
        <v>0</v>
      </c>
      <c r="AI2649" s="12">
        <v>63.536000000000001</v>
      </c>
      <c r="AJ2649" s="72">
        <v>7.6589999999999998</v>
      </c>
      <c r="AK2649" s="72">
        <v>25.927</v>
      </c>
      <c r="AL2649" s="12">
        <v>63.536000000000001</v>
      </c>
      <c r="AM2649" s="72">
        <v>7.6589999999999998</v>
      </c>
      <c r="AN2649" s="72">
        <v>25.927</v>
      </c>
      <c r="AO2649" s="12">
        <v>348.68200000000002</v>
      </c>
      <c r="AP2649" s="72">
        <v>42.03</v>
      </c>
      <c r="AQ2649" s="72">
        <v>15.815</v>
      </c>
      <c r="AR2649" s="12">
        <v>0</v>
      </c>
      <c r="AS2649" s="72">
        <v>0</v>
      </c>
      <c r="AT2649" s="72">
        <v>0</v>
      </c>
      <c r="AU2649" s="12">
        <v>0</v>
      </c>
      <c r="AV2649" s="72">
        <v>0</v>
      </c>
      <c r="AW2649" s="72">
        <v>0</v>
      </c>
      <c r="AX2649" s="12">
        <v>38.213000000000001</v>
      </c>
      <c r="AY2649" s="72">
        <v>4.6059999999999999</v>
      </c>
      <c r="AZ2649" s="72">
        <v>48.424999999999997</v>
      </c>
      <c r="BA2649" s="12">
        <v>38.213000000000001</v>
      </c>
      <c r="BB2649" s="72">
        <v>4.6059999999999999</v>
      </c>
      <c r="BC2649" s="72">
        <v>48.424999999999997</v>
      </c>
      <c r="BD2649" s="12">
        <v>36.674999999999997</v>
      </c>
      <c r="BE2649" s="72">
        <v>4.4210000000000003</v>
      </c>
      <c r="BF2649" s="72">
        <v>98.149000000000001</v>
      </c>
      <c r="BG2649" s="12">
        <v>74.888000000000005</v>
      </c>
      <c r="BH2649" s="72">
        <v>9.0269999999999992</v>
      </c>
      <c r="BI2649" s="72">
        <v>65.872</v>
      </c>
      <c r="BJ2649" s="12">
        <v>253.22499999999999</v>
      </c>
      <c r="BK2649" s="72">
        <v>30.524000000000001</v>
      </c>
      <c r="BL2649" s="72">
        <v>20.536000000000001</v>
      </c>
      <c r="BM2649" s="12">
        <v>152.804</v>
      </c>
      <c r="BN2649" s="72">
        <v>18.419</v>
      </c>
      <c r="BO2649" s="72">
        <v>23.765000000000001</v>
      </c>
      <c r="BP2649" s="12">
        <v>406.029</v>
      </c>
      <c r="BQ2649" s="72">
        <v>48.942999999999998</v>
      </c>
      <c r="BR2649" s="72">
        <v>16.696999999999999</v>
      </c>
      <c r="BS2649" s="12">
        <v>480.91699999999997</v>
      </c>
      <c r="BT2649" s="72">
        <v>57.97</v>
      </c>
      <c r="BU2649" s="72">
        <v>16.21</v>
      </c>
      <c r="BV2649" s="12">
        <v>829.59900000000005</v>
      </c>
      <c r="BW2649" s="72">
        <v>100</v>
      </c>
      <c r="BX2649" s="72">
        <v>12.340999999999999</v>
      </c>
      <c r="BY2649" s="13"/>
      <c r="BZ2649" s="13"/>
    </row>
    <row r="2650" spans="1:78" ht="12.75" customHeight="1">
      <c r="A2650" s="122" t="s">
        <v>65</v>
      </c>
      <c r="B2650" s="71" t="s">
        <v>46</v>
      </c>
      <c r="C2650" s="71" t="s">
        <v>24</v>
      </c>
      <c r="D2650" s="34">
        <v>44166</v>
      </c>
      <c r="E2650" s="12">
        <v>0</v>
      </c>
      <c r="F2650" s="72">
        <v>0</v>
      </c>
      <c r="G2650" s="72">
        <v>0</v>
      </c>
      <c r="H2650" s="12">
        <v>30.43</v>
      </c>
      <c r="I2650" s="72">
        <v>3.7450000000000001</v>
      </c>
      <c r="J2650" s="72">
        <v>64.251999999999995</v>
      </c>
      <c r="K2650" s="12">
        <v>18.956</v>
      </c>
      <c r="L2650" s="72">
        <v>2.3330000000000002</v>
      </c>
      <c r="M2650" s="72">
        <v>70.772000000000006</v>
      </c>
      <c r="N2650" s="12">
        <v>49.386000000000003</v>
      </c>
      <c r="O2650" s="72">
        <v>6.077</v>
      </c>
      <c r="P2650" s="72">
        <v>42.357999999999997</v>
      </c>
      <c r="Q2650" s="12">
        <v>0</v>
      </c>
      <c r="R2650" s="72">
        <v>0</v>
      </c>
      <c r="S2650" s="72">
        <v>0</v>
      </c>
      <c r="T2650" s="12">
        <v>49.386000000000003</v>
      </c>
      <c r="U2650" s="72">
        <v>6.077</v>
      </c>
      <c r="V2650" s="72">
        <v>42.357999999999997</v>
      </c>
      <c r="W2650" s="12">
        <v>187.02500000000001</v>
      </c>
      <c r="X2650" s="72">
        <v>23.015000000000001</v>
      </c>
      <c r="Y2650" s="72">
        <v>22.254000000000001</v>
      </c>
      <c r="Z2650" s="12">
        <v>236.411</v>
      </c>
      <c r="AA2650" s="72">
        <v>29.091999999999999</v>
      </c>
      <c r="AB2650" s="72">
        <v>19.484000000000002</v>
      </c>
      <c r="AC2650" s="12">
        <v>236.411</v>
      </c>
      <c r="AD2650" s="72">
        <v>29.091999999999999</v>
      </c>
      <c r="AE2650" s="72">
        <v>19.484000000000002</v>
      </c>
      <c r="AF2650" s="12">
        <v>0</v>
      </c>
      <c r="AG2650" s="72">
        <v>0</v>
      </c>
      <c r="AH2650" s="72">
        <v>0</v>
      </c>
      <c r="AI2650" s="12">
        <v>159.196</v>
      </c>
      <c r="AJ2650" s="72">
        <v>19.59</v>
      </c>
      <c r="AK2650" s="72">
        <v>24.763999999999999</v>
      </c>
      <c r="AL2650" s="12">
        <v>159.196</v>
      </c>
      <c r="AM2650" s="72">
        <v>19.59</v>
      </c>
      <c r="AN2650" s="72">
        <v>24.763999999999999</v>
      </c>
      <c r="AO2650" s="12">
        <v>395.608</v>
      </c>
      <c r="AP2650" s="72">
        <v>48.683</v>
      </c>
      <c r="AQ2650" s="72">
        <v>14.701000000000001</v>
      </c>
      <c r="AR2650" s="12">
        <v>13.414</v>
      </c>
      <c r="AS2650" s="72">
        <v>1.651</v>
      </c>
      <c r="AT2650" s="72">
        <v>105.55500000000001</v>
      </c>
      <c r="AU2650" s="12">
        <v>0</v>
      </c>
      <c r="AV2650" s="72">
        <v>0</v>
      </c>
      <c r="AW2650" s="72">
        <v>0</v>
      </c>
      <c r="AX2650" s="12">
        <v>100.005</v>
      </c>
      <c r="AY2650" s="72">
        <v>12.305999999999999</v>
      </c>
      <c r="AZ2650" s="72">
        <v>40.558999999999997</v>
      </c>
      <c r="BA2650" s="12">
        <v>100.005</v>
      </c>
      <c r="BB2650" s="72">
        <v>12.305999999999999</v>
      </c>
      <c r="BC2650" s="72">
        <v>40.558999999999997</v>
      </c>
      <c r="BD2650" s="12">
        <v>17.312999999999999</v>
      </c>
      <c r="BE2650" s="72">
        <v>2.1309999999999998</v>
      </c>
      <c r="BF2650" s="72">
        <v>49.75</v>
      </c>
      <c r="BG2650" s="12">
        <v>117.318</v>
      </c>
      <c r="BH2650" s="72">
        <v>14.436999999999999</v>
      </c>
      <c r="BI2650" s="72">
        <v>35.948</v>
      </c>
      <c r="BJ2650" s="12">
        <v>145.56100000000001</v>
      </c>
      <c r="BK2650" s="72">
        <v>17.913</v>
      </c>
      <c r="BL2650" s="72">
        <v>36.253</v>
      </c>
      <c r="BM2650" s="12">
        <v>140.721</v>
      </c>
      <c r="BN2650" s="72">
        <v>17.317</v>
      </c>
      <c r="BO2650" s="72">
        <v>33.328000000000003</v>
      </c>
      <c r="BP2650" s="12">
        <v>286.28199999999998</v>
      </c>
      <c r="BQ2650" s="72">
        <v>35.228999999999999</v>
      </c>
      <c r="BR2650" s="72">
        <v>27.358000000000001</v>
      </c>
      <c r="BS2650" s="12">
        <v>417.01400000000001</v>
      </c>
      <c r="BT2650" s="72">
        <v>51.317</v>
      </c>
      <c r="BU2650" s="72">
        <v>19.483000000000001</v>
      </c>
      <c r="BV2650" s="12">
        <v>812.62199999999996</v>
      </c>
      <c r="BW2650" s="72">
        <v>100</v>
      </c>
      <c r="BX2650" s="72">
        <v>11.776999999999999</v>
      </c>
      <c r="BY2650" s="13"/>
      <c r="BZ2650" s="13"/>
    </row>
    <row r="2651" spans="1:78" ht="12.75" customHeight="1">
      <c r="A2651" s="122" t="s">
        <v>65</v>
      </c>
      <c r="B2651" s="71" t="s">
        <v>46</v>
      </c>
      <c r="C2651" s="71" t="s">
        <v>24</v>
      </c>
      <c r="D2651" s="34">
        <v>44256</v>
      </c>
      <c r="E2651" s="12">
        <v>0</v>
      </c>
      <c r="F2651" s="72">
        <v>0</v>
      </c>
      <c r="G2651" s="72">
        <v>0</v>
      </c>
      <c r="H2651" s="12">
        <v>30.481999999999999</v>
      </c>
      <c r="I2651" s="72">
        <v>4.048</v>
      </c>
      <c r="J2651" s="72">
        <v>34.470999999999997</v>
      </c>
      <c r="K2651" s="12">
        <v>26.530999999999999</v>
      </c>
      <c r="L2651" s="72">
        <v>3.5230000000000001</v>
      </c>
      <c r="M2651" s="72">
        <v>55.655000000000001</v>
      </c>
      <c r="N2651" s="12">
        <v>57.012</v>
      </c>
      <c r="O2651" s="72">
        <v>7.5709999999999997</v>
      </c>
      <c r="P2651" s="72">
        <v>32.375</v>
      </c>
      <c r="Q2651" s="12">
        <v>0</v>
      </c>
      <c r="R2651" s="72">
        <v>0</v>
      </c>
      <c r="S2651" s="72">
        <v>0</v>
      </c>
      <c r="T2651" s="12">
        <v>57.012</v>
      </c>
      <c r="U2651" s="72">
        <v>7.5709999999999997</v>
      </c>
      <c r="V2651" s="72">
        <v>32.375</v>
      </c>
      <c r="W2651" s="12">
        <v>212.62299999999999</v>
      </c>
      <c r="X2651" s="72">
        <v>28.236999999999998</v>
      </c>
      <c r="Y2651" s="72">
        <v>19.041</v>
      </c>
      <c r="Z2651" s="12">
        <v>269.63499999999999</v>
      </c>
      <c r="AA2651" s="72">
        <v>35.808</v>
      </c>
      <c r="AB2651" s="72">
        <v>17.291</v>
      </c>
      <c r="AC2651" s="12">
        <v>269.63499999999999</v>
      </c>
      <c r="AD2651" s="72">
        <v>35.808</v>
      </c>
      <c r="AE2651" s="72">
        <v>17.291</v>
      </c>
      <c r="AF2651" s="12">
        <v>9.7040000000000006</v>
      </c>
      <c r="AG2651" s="72">
        <v>1.2889999999999999</v>
      </c>
      <c r="AH2651" s="72">
        <v>83.32</v>
      </c>
      <c r="AI2651" s="12">
        <v>114.617</v>
      </c>
      <c r="AJ2651" s="72">
        <v>15.221</v>
      </c>
      <c r="AK2651" s="72">
        <v>24.341999999999999</v>
      </c>
      <c r="AL2651" s="12">
        <v>124.321</v>
      </c>
      <c r="AM2651" s="72">
        <v>16.510000000000002</v>
      </c>
      <c r="AN2651" s="72">
        <v>21.986000000000001</v>
      </c>
      <c r="AO2651" s="12">
        <v>393.95600000000002</v>
      </c>
      <c r="AP2651" s="72">
        <v>52.319000000000003</v>
      </c>
      <c r="AQ2651" s="72">
        <v>15.242000000000001</v>
      </c>
      <c r="AR2651" s="12">
        <v>4.5620000000000003</v>
      </c>
      <c r="AS2651" s="72">
        <v>0.60599999999999998</v>
      </c>
      <c r="AT2651" s="72">
        <v>104.84099999999999</v>
      </c>
      <c r="AU2651" s="12">
        <v>0</v>
      </c>
      <c r="AV2651" s="72">
        <v>0</v>
      </c>
      <c r="AW2651" s="72">
        <v>0</v>
      </c>
      <c r="AX2651" s="12">
        <v>20.257999999999999</v>
      </c>
      <c r="AY2651" s="72">
        <v>2.69</v>
      </c>
      <c r="AZ2651" s="72">
        <v>62.923999999999999</v>
      </c>
      <c r="BA2651" s="12">
        <v>20.257999999999999</v>
      </c>
      <c r="BB2651" s="72">
        <v>2.69</v>
      </c>
      <c r="BC2651" s="72">
        <v>62.923999999999999</v>
      </c>
      <c r="BD2651" s="12">
        <v>35.622</v>
      </c>
      <c r="BE2651" s="72">
        <v>4.7309999999999999</v>
      </c>
      <c r="BF2651" s="72">
        <v>49.518000000000001</v>
      </c>
      <c r="BG2651" s="12">
        <v>55.88</v>
      </c>
      <c r="BH2651" s="72">
        <v>7.4210000000000003</v>
      </c>
      <c r="BI2651" s="72">
        <v>43.91</v>
      </c>
      <c r="BJ2651" s="12">
        <v>154.273</v>
      </c>
      <c r="BK2651" s="72">
        <v>20.488</v>
      </c>
      <c r="BL2651" s="72">
        <v>27.870999999999999</v>
      </c>
      <c r="BM2651" s="12">
        <v>144.32300000000001</v>
      </c>
      <c r="BN2651" s="72">
        <v>19.167000000000002</v>
      </c>
      <c r="BO2651" s="72">
        <v>26.648</v>
      </c>
      <c r="BP2651" s="12">
        <v>298.59500000000003</v>
      </c>
      <c r="BQ2651" s="72">
        <v>39.654000000000003</v>
      </c>
      <c r="BR2651" s="72">
        <v>16.745999999999999</v>
      </c>
      <c r="BS2651" s="12">
        <v>359.03800000000001</v>
      </c>
      <c r="BT2651" s="72">
        <v>47.680999999999997</v>
      </c>
      <c r="BU2651" s="72">
        <v>14.779</v>
      </c>
      <c r="BV2651" s="12">
        <v>752.99400000000003</v>
      </c>
      <c r="BW2651" s="72">
        <v>100</v>
      </c>
      <c r="BX2651" s="72">
        <v>11.164</v>
      </c>
      <c r="BY2651" s="13"/>
      <c r="BZ2651" s="13"/>
    </row>
    <row r="2652" spans="1:78" ht="12.75" customHeight="1">
      <c r="A2652" s="122" t="s">
        <v>65</v>
      </c>
      <c r="B2652" s="71" t="s">
        <v>46</v>
      </c>
      <c r="C2652" s="71" t="s">
        <v>24</v>
      </c>
      <c r="D2652" s="34">
        <v>44348</v>
      </c>
      <c r="E2652" s="12">
        <v>0</v>
      </c>
      <c r="F2652" s="72">
        <v>0</v>
      </c>
      <c r="G2652" s="72">
        <v>0</v>
      </c>
      <c r="H2652" s="12">
        <v>38.478000000000002</v>
      </c>
      <c r="I2652" s="72">
        <v>5.468</v>
      </c>
      <c r="J2652" s="72">
        <v>59.35</v>
      </c>
      <c r="K2652" s="12">
        <v>95.459000000000003</v>
      </c>
      <c r="L2652" s="72">
        <v>13.566000000000001</v>
      </c>
      <c r="M2652" s="72">
        <v>28.422999999999998</v>
      </c>
      <c r="N2652" s="12">
        <v>133.93700000000001</v>
      </c>
      <c r="O2652" s="72">
        <v>19.035</v>
      </c>
      <c r="P2652" s="72">
        <v>25.527000000000001</v>
      </c>
      <c r="Q2652" s="12">
        <v>10.256</v>
      </c>
      <c r="R2652" s="72">
        <v>1.458</v>
      </c>
      <c r="S2652" s="72">
        <v>102.31100000000001</v>
      </c>
      <c r="T2652" s="12">
        <v>144.19399999999999</v>
      </c>
      <c r="U2652" s="72">
        <v>20.492000000000001</v>
      </c>
      <c r="V2652" s="72">
        <v>25.007000000000001</v>
      </c>
      <c r="W2652" s="12">
        <v>158.035</v>
      </c>
      <c r="X2652" s="72">
        <v>22.46</v>
      </c>
      <c r="Y2652" s="72">
        <v>19.55</v>
      </c>
      <c r="Z2652" s="12">
        <v>302.22899999999998</v>
      </c>
      <c r="AA2652" s="72">
        <v>42.951999999999998</v>
      </c>
      <c r="AB2652" s="72">
        <v>14.074999999999999</v>
      </c>
      <c r="AC2652" s="12">
        <v>302.22899999999998</v>
      </c>
      <c r="AD2652" s="72">
        <v>42.951999999999998</v>
      </c>
      <c r="AE2652" s="72">
        <v>14.074999999999999</v>
      </c>
      <c r="AF2652" s="12">
        <v>9.4190000000000005</v>
      </c>
      <c r="AG2652" s="72">
        <v>1.339</v>
      </c>
      <c r="AH2652" s="72">
        <v>121.33</v>
      </c>
      <c r="AI2652" s="12">
        <v>29.603000000000002</v>
      </c>
      <c r="AJ2652" s="72">
        <v>4.2069999999999999</v>
      </c>
      <c r="AK2652" s="72">
        <v>55.707999999999998</v>
      </c>
      <c r="AL2652" s="12">
        <v>39.021999999999998</v>
      </c>
      <c r="AM2652" s="72">
        <v>5.5460000000000003</v>
      </c>
      <c r="AN2652" s="72">
        <v>48.375999999999998</v>
      </c>
      <c r="AO2652" s="12">
        <v>341.25099999999998</v>
      </c>
      <c r="AP2652" s="72">
        <v>48.497999999999998</v>
      </c>
      <c r="AQ2652" s="72">
        <v>13.827</v>
      </c>
      <c r="AR2652" s="12">
        <v>0</v>
      </c>
      <c r="AS2652" s="72">
        <v>0</v>
      </c>
      <c r="AT2652" s="72">
        <v>0</v>
      </c>
      <c r="AU2652" s="12">
        <v>0</v>
      </c>
      <c r="AV2652" s="72">
        <v>0</v>
      </c>
      <c r="AW2652" s="72">
        <v>0</v>
      </c>
      <c r="AX2652" s="12">
        <v>27.808</v>
      </c>
      <c r="AY2652" s="72">
        <v>3.952</v>
      </c>
      <c r="AZ2652" s="72">
        <v>75.134</v>
      </c>
      <c r="BA2652" s="12">
        <v>27.808</v>
      </c>
      <c r="BB2652" s="72">
        <v>3.952</v>
      </c>
      <c r="BC2652" s="72">
        <v>75.134</v>
      </c>
      <c r="BD2652" s="12">
        <v>18.946000000000002</v>
      </c>
      <c r="BE2652" s="72">
        <v>2.6930000000000001</v>
      </c>
      <c r="BF2652" s="72">
        <v>55.052</v>
      </c>
      <c r="BG2652" s="12">
        <v>46.753999999999998</v>
      </c>
      <c r="BH2652" s="72">
        <v>6.6449999999999996</v>
      </c>
      <c r="BI2652" s="72">
        <v>49.713000000000001</v>
      </c>
      <c r="BJ2652" s="12">
        <v>223.64500000000001</v>
      </c>
      <c r="BK2652" s="72">
        <v>31.783999999999999</v>
      </c>
      <c r="BL2652" s="72">
        <v>31.315999999999999</v>
      </c>
      <c r="BM2652" s="12">
        <v>91.995999999999995</v>
      </c>
      <c r="BN2652" s="72">
        <v>13.074</v>
      </c>
      <c r="BO2652" s="72">
        <v>41.607999999999997</v>
      </c>
      <c r="BP2652" s="12">
        <v>315.64100000000002</v>
      </c>
      <c r="BQ2652" s="72">
        <v>44.857999999999997</v>
      </c>
      <c r="BR2652" s="72">
        <v>24.335000000000001</v>
      </c>
      <c r="BS2652" s="12">
        <v>362.39499999999998</v>
      </c>
      <c r="BT2652" s="72">
        <v>51.502000000000002</v>
      </c>
      <c r="BU2652" s="72">
        <v>20.516999999999999</v>
      </c>
      <c r="BV2652" s="12">
        <v>703.64499999999998</v>
      </c>
      <c r="BW2652" s="72">
        <v>100</v>
      </c>
      <c r="BX2652" s="72">
        <v>11.840999999999999</v>
      </c>
      <c r="BY2652" s="13"/>
      <c r="BZ2652" s="13"/>
    </row>
    <row r="2653" spans="1:78" ht="12.75" customHeight="1">
      <c r="A2653" s="122" t="s">
        <v>65</v>
      </c>
      <c r="B2653" s="71" t="s">
        <v>46</v>
      </c>
      <c r="C2653" s="71" t="s">
        <v>24</v>
      </c>
      <c r="D2653" s="34">
        <v>44805</v>
      </c>
      <c r="E2653" s="12">
        <v>0</v>
      </c>
      <c r="F2653" s="72">
        <v>0</v>
      </c>
      <c r="G2653" s="72">
        <v>0</v>
      </c>
      <c r="H2653" s="12">
        <v>50.414999999999999</v>
      </c>
      <c r="I2653" s="72">
        <v>6.2519999999999998</v>
      </c>
      <c r="J2653" s="72">
        <v>37.276000000000003</v>
      </c>
      <c r="K2653" s="12">
        <v>51.697000000000003</v>
      </c>
      <c r="L2653" s="72">
        <v>6.4109999999999996</v>
      </c>
      <c r="M2653" s="72">
        <v>54.420999999999999</v>
      </c>
      <c r="N2653" s="12">
        <v>102.11199999999999</v>
      </c>
      <c r="O2653" s="72">
        <v>12.663</v>
      </c>
      <c r="P2653" s="72">
        <v>33.344999999999999</v>
      </c>
      <c r="Q2653" s="12">
        <v>11.036</v>
      </c>
      <c r="R2653" s="72">
        <v>1.369</v>
      </c>
      <c r="S2653" s="72">
        <v>64.674000000000007</v>
      </c>
      <c r="T2653" s="12">
        <v>113.148</v>
      </c>
      <c r="U2653" s="72">
        <v>14.032</v>
      </c>
      <c r="V2653" s="72">
        <v>32.167000000000002</v>
      </c>
      <c r="W2653" s="12">
        <v>279.04700000000003</v>
      </c>
      <c r="X2653" s="72">
        <v>34.606000000000002</v>
      </c>
      <c r="Y2653" s="72">
        <v>18.390999999999998</v>
      </c>
      <c r="Z2653" s="12">
        <v>392.19499999999999</v>
      </c>
      <c r="AA2653" s="72">
        <v>48.637999999999998</v>
      </c>
      <c r="AB2653" s="72">
        <v>15.763</v>
      </c>
      <c r="AC2653" s="12">
        <v>392.19499999999999</v>
      </c>
      <c r="AD2653" s="72">
        <v>48.637999999999998</v>
      </c>
      <c r="AE2653" s="72">
        <v>15.763</v>
      </c>
      <c r="AF2653" s="12">
        <v>0</v>
      </c>
      <c r="AG2653" s="72">
        <v>0</v>
      </c>
      <c r="AH2653" s="72">
        <v>0</v>
      </c>
      <c r="AI2653" s="12">
        <v>46.945999999999998</v>
      </c>
      <c r="AJ2653" s="72">
        <v>5.8220000000000001</v>
      </c>
      <c r="AK2653" s="72">
        <v>45.536000000000001</v>
      </c>
      <c r="AL2653" s="12">
        <v>46.945999999999998</v>
      </c>
      <c r="AM2653" s="72">
        <v>5.8220000000000001</v>
      </c>
      <c r="AN2653" s="72">
        <v>45.536000000000001</v>
      </c>
      <c r="AO2653" s="12">
        <v>439.14</v>
      </c>
      <c r="AP2653" s="72">
        <v>54.46</v>
      </c>
      <c r="AQ2653" s="72">
        <v>14.457000000000001</v>
      </c>
      <c r="AR2653" s="12">
        <v>5.69</v>
      </c>
      <c r="AS2653" s="72">
        <v>0.70599999999999996</v>
      </c>
      <c r="AT2653" s="72">
        <v>102.212</v>
      </c>
      <c r="AU2653" s="12">
        <v>0</v>
      </c>
      <c r="AV2653" s="72">
        <v>0</v>
      </c>
      <c r="AW2653" s="72">
        <v>0</v>
      </c>
      <c r="AX2653" s="12">
        <v>28.565999999999999</v>
      </c>
      <c r="AY2653" s="72">
        <v>3.5430000000000001</v>
      </c>
      <c r="AZ2653" s="72">
        <v>52.997</v>
      </c>
      <c r="BA2653" s="12">
        <v>28.565999999999999</v>
      </c>
      <c r="BB2653" s="72">
        <v>3.5430000000000001</v>
      </c>
      <c r="BC2653" s="72">
        <v>52.997</v>
      </c>
      <c r="BD2653" s="12">
        <v>21.164000000000001</v>
      </c>
      <c r="BE2653" s="72">
        <v>2.625</v>
      </c>
      <c r="BF2653" s="72">
        <v>61.203000000000003</v>
      </c>
      <c r="BG2653" s="12">
        <v>49.73</v>
      </c>
      <c r="BH2653" s="72">
        <v>6.1669999999999998</v>
      </c>
      <c r="BI2653" s="72">
        <v>38.082000000000001</v>
      </c>
      <c r="BJ2653" s="12">
        <v>183.74</v>
      </c>
      <c r="BK2653" s="72">
        <v>22.786999999999999</v>
      </c>
      <c r="BL2653" s="72">
        <v>23.669</v>
      </c>
      <c r="BM2653" s="12">
        <v>128.05199999999999</v>
      </c>
      <c r="BN2653" s="72">
        <v>15.88</v>
      </c>
      <c r="BO2653" s="72">
        <v>29.391999999999999</v>
      </c>
      <c r="BP2653" s="12">
        <v>311.79199999999997</v>
      </c>
      <c r="BQ2653" s="72">
        <v>38.667000000000002</v>
      </c>
      <c r="BR2653" s="72">
        <v>18.632999999999999</v>
      </c>
      <c r="BS2653" s="12">
        <v>367.21199999999999</v>
      </c>
      <c r="BT2653" s="72">
        <v>45.54</v>
      </c>
      <c r="BU2653" s="72">
        <v>15.125999999999999</v>
      </c>
      <c r="BV2653" s="12">
        <v>806.35199999999998</v>
      </c>
      <c r="BW2653" s="72">
        <v>100</v>
      </c>
      <c r="BX2653" s="72">
        <v>10.321999999999999</v>
      </c>
      <c r="BY2653" s="13"/>
      <c r="BZ2653" s="13"/>
    </row>
    <row r="2654" spans="1:78" ht="12.75" customHeight="1">
      <c r="A2654" s="122" t="s">
        <v>65</v>
      </c>
      <c r="B2654" s="71" t="s">
        <v>46</v>
      </c>
      <c r="C2654" s="71" t="s">
        <v>24</v>
      </c>
      <c r="D2654" s="34">
        <v>44896</v>
      </c>
      <c r="E2654" s="12">
        <v>0</v>
      </c>
      <c r="F2654" s="72">
        <v>0</v>
      </c>
      <c r="G2654" s="72">
        <v>0</v>
      </c>
      <c r="H2654" s="12">
        <v>61.802</v>
      </c>
      <c r="I2654" s="72">
        <v>7.2309999999999999</v>
      </c>
      <c r="J2654" s="72">
        <v>57.326999999999998</v>
      </c>
      <c r="K2654" s="12">
        <v>23.283999999999999</v>
      </c>
      <c r="L2654" s="72">
        <v>2.7240000000000002</v>
      </c>
      <c r="M2654" s="72">
        <v>63.344000000000001</v>
      </c>
      <c r="N2654" s="12">
        <v>85.085999999999999</v>
      </c>
      <c r="O2654" s="72">
        <v>9.9550000000000001</v>
      </c>
      <c r="P2654" s="72">
        <v>41.558</v>
      </c>
      <c r="Q2654" s="12">
        <v>3.923</v>
      </c>
      <c r="R2654" s="72">
        <v>0.45900000000000002</v>
      </c>
      <c r="S2654" s="72">
        <v>78.257999999999996</v>
      </c>
      <c r="T2654" s="12">
        <v>89.009</v>
      </c>
      <c r="U2654" s="72">
        <v>10.414</v>
      </c>
      <c r="V2654" s="72">
        <v>39.688000000000002</v>
      </c>
      <c r="W2654" s="12">
        <v>195.35499999999999</v>
      </c>
      <c r="X2654" s="72">
        <v>22.856999999999999</v>
      </c>
      <c r="Y2654" s="72">
        <v>26.515999999999998</v>
      </c>
      <c r="Z2654" s="12">
        <v>284.36399999999998</v>
      </c>
      <c r="AA2654" s="72">
        <v>33.270000000000003</v>
      </c>
      <c r="AB2654" s="72">
        <v>16.722999999999999</v>
      </c>
      <c r="AC2654" s="12">
        <v>284.36399999999998</v>
      </c>
      <c r="AD2654" s="72">
        <v>33.270000000000003</v>
      </c>
      <c r="AE2654" s="72">
        <v>16.722999999999999</v>
      </c>
      <c r="AF2654" s="12">
        <v>0</v>
      </c>
      <c r="AG2654" s="72">
        <v>0</v>
      </c>
      <c r="AH2654" s="72">
        <v>0</v>
      </c>
      <c r="AI2654" s="12">
        <v>66.977999999999994</v>
      </c>
      <c r="AJ2654" s="72">
        <v>7.8360000000000003</v>
      </c>
      <c r="AK2654" s="72">
        <v>41.802</v>
      </c>
      <c r="AL2654" s="12">
        <v>66.977999999999994</v>
      </c>
      <c r="AM2654" s="72">
        <v>7.8360000000000003</v>
      </c>
      <c r="AN2654" s="72">
        <v>41.802</v>
      </c>
      <c r="AO2654" s="12">
        <v>351.34199999999998</v>
      </c>
      <c r="AP2654" s="72">
        <v>41.106999999999999</v>
      </c>
      <c r="AQ2654" s="72">
        <v>17.291</v>
      </c>
      <c r="AR2654" s="12">
        <v>24.738</v>
      </c>
      <c r="AS2654" s="72">
        <v>2.8940000000000001</v>
      </c>
      <c r="AT2654" s="72">
        <v>68.338999999999999</v>
      </c>
      <c r="AU2654" s="12">
        <v>0</v>
      </c>
      <c r="AV2654" s="72">
        <v>0</v>
      </c>
      <c r="AW2654" s="72">
        <v>0</v>
      </c>
      <c r="AX2654" s="12">
        <v>79.72</v>
      </c>
      <c r="AY2654" s="72">
        <v>9.327</v>
      </c>
      <c r="AZ2654" s="72">
        <v>34.979999999999997</v>
      </c>
      <c r="BA2654" s="12">
        <v>79.72</v>
      </c>
      <c r="BB2654" s="72">
        <v>9.327</v>
      </c>
      <c r="BC2654" s="72">
        <v>34.979999999999997</v>
      </c>
      <c r="BD2654" s="12">
        <v>64.814999999999998</v>
      </c>
      <c r="BE2654" s="72">
        <v>7.5830000000000002</v>
      </c>
      <c r="BF2654" s="72">
        <v>42.866999999999997</v>
      </c>
      <c r="BG2654" s="12">
        <v>144.535</v>
      </c>
      <c r="BH2654" s="72">
        <v>16.911000000000001</v>
      </c>
      <c r="BI2654" s="72">
        <v>25.96</v>
      </c>
      <c r="BJ2654" s="12">
        <v>220.28399999999999</v>
      </c>
      <c r="BK2654" s="72">
        <v>25.773</v>
      </c>
      <c r="BL2654" s="72">
        <v>22.832000000000001</v>
      </c>
      <c r="BM2654" s="12">
        <v>113.80500000000001</v>
      </c>
      <c r="BN2654" s="72">
        <v>13.315</v>
      </c>
      <c r="BO2654" s="72">
        <v>24.34</v>
      </c>
      <c r="BP2654" s="12">
        <v>334.089</v>
      </c>
      <c r="BQ2654" s="72">
        <v>39.088000000000001</v>
      </c>
      <c r="BR2654" s="72">
        <v>17.337</v>
      </c>
      <c r="BS2654" s="12">
        <v>503.36200000000002</v>
      </c>
      <c r="BT2654" s="72">
        <v>58.893000000000001</v>
      </c>
      <c r="BU2654" s="72">
        <v>12.218999999999999</v>
      </c>
      <c r="BV2654" s="12">
        <v>854.70299999999997</v>
      </c>
      <c r="BW2654" s="72">
        <v>100</v>
      </c>
      <c r="BX2654" s="72">
        <v>10.974</v>
      </c>
      <c r="BY2654" s="13"/>
      <c r="BZ2654" s="13"/>
    </row>
    <row r="2655" spans="1:78" ht="12.75" customHeight="1">
      <c r="A2655" s="122" t="s">
        <v>65</v>
      </c>
      <c r="B2655" s="71" t="s">
        <v>46</v>
      </c>
      <c r="C2655" s="71" t="s">
        <v>24</v>
      </c>
      <c r="D2655" s="34">
        <v>44986</v>
      </c>
      <c r="E2655" s="12">
        <v>0</v>
      </c>
      <c r="F2655" s="72">
        <v>0</v>
      </c>
      <c r="G2655" s="72">
        <v>0</v>
      </c>
      <c r="H2655" s="12">
        <v>23.997</v>
      </c>
      <c r="I2655" s="72">
        <v>3.3079999999999998</v>
      </c>
      <c r="J2655" s="72">
        <v>39.433</v>
      </c>
      <c r="K2655" s="12">
        <v>32.393000000000001</v>
      </c>
      <c r="L2655" s="72">
        <v>4.4649999999999999</v>
      </c>
      <c r="M2655" s="72">
        <v>41.045999999999999</v>
      </c>
      <c r="N2655" s="12">
        <v>56.39</v>
      </c>
      <c r="O2655" s="72">
        <v>7.7729999999999997</v>
      </c>
      <c r="P2655" s="72">
        <v>34.006</v>
      </c>
      <c r="Q2655" s="12">
        <v>10.241</v>
      </c>
      <c r="R2655" s="72">
        <v>1.4119999999999999</v>
      </c>
      <c r="S2655" s="72">
        <v>51.203000000000003</v>
      </c>
      <c r="T2655" s="12">
        <v>66.631</v>
      </c>
      <c r="U2655" s="72">
        <v>9.1839999999999993</v>
      </c>
      <c r="V2655" s="72">
        <v>32.110999999999997</v>
      </c>
      <c r="W2655" s="12">
        <v>176.173</v>
      </c>
      <c r="X2655" s="72">
        <v>24.283000000000001</v>
      </c>
      <c r="Y2655" s="72">
        <v>14.010999999999999</v>
      </c>
      <c r="Z2655" s="12">
        <v>242.804</v>
      </c>
      <c r="AA2655" s="72">
        <v>33.468000000000004</v>
      </c>
      <c r="AB2655" s="72">
        <v>11.785</v>
      </c>
      <c r="AC2655" s="12">
        <v>242.804</v>
      </c>
      <c r="AD2655" s="72">
        <v>33.468000000000004</v>
      </c>
      <c r="AE2655" s="72">
        <v>11.785</v>
      </c>
      <c r="AF2655" s="12">
        <v>4.8159999999999998</v>
      </c>
      <c r="AG2655" s="72">
        <v>0.66400000000000003</v>
      </c>
      <c r="AH2655" s="72">
        <v>80.671999999999997</v>
      </c>
      <c r="AI2655" s="12">
        <v>52.161999999999999</v>
      </c>
      <c r="AJ2655" s="72">
        <v>7.19</v>
      </c>
      <c r="AK2655" s="72">
        <v>35.627000000000002</v>
      </c>
      <c r="AL2655" s="12">
        <v>56.978000000000002</v>
      </c>
      <c r="AM2655" s="72">
        <v>7.8540000000000001</v>
      </c>
      <c r="AN2655" s="72">
        <v>33.85</v>
      </c>
      <c r="AO2655" s="12">
        <v>299.78199999999998</v>
      </c>
      <c r="AP2655" s="72">
        <v>41.320999999999998</v>
      </c>
      <c r="AQ2655" s="72">
        <v>12.577</v>
      </c>
      <c r="AR2655" s="12">
        <v>40.847999999999999</v>
      </c>
      <c r="AS2655" s="72">
        <v>5.63</v>
      </c>
      <c r="AT2655" s="72">
        <v>67.686000000000007</v>
      </c>
      <c r="AU2655" s="12">
        <v>0</v>
      </c>
      <c r="AV2655" s="72">
        <v>0</v>
      </c>
      <c r="AW2655" s="72">
        <v>0</v>
      </c>
      <c r="AX2655" s="12">
        <v>57.877000000000002</v>
      </c>
      <c r="AY2655" s="72">
        <v>7.9779999999999998</v>
      </c>
      <c r="AZ2655" s="72">
        <v>27.68</v>
      </c>
      <c r="BA2655" s="12">
        <v>57.877000000000002</v>
      </c>
      <c r="BB2655" s="72">
        <v>7.9779999999999998</v>
      </c>
      <c r="BC2655" s="72">
        <v>27.68</v>
      </c>
      <c r="BD2655" s="12">
        <v>72.811000000000007</v>
      </c>
      <c r="BE2655" s="72">
        <v>10.036</v>
      </c>
      <c r="BF2655" s="72">
        <v>31.257000000000001</v>
      </c>
      <c r="BG2655" s="12">
        <v>130.68799999999999</v>
      </c>
      <c r="BH2655" s="72">
        <v>18.013999999999999</v>
      </c>
      <c r="BI2655" s="72">
        <v>20.114000000000001</v>
      </c>
      <c r="BJ2655" s="12">
        <v>125.96899999999999</v>
      </c>
      <c r="BK2655" s="72">
        <v>17.363</v>
      </c>
      <c r="BL2655" s="72">
        <v>19.600999999999999</v>
      </c>
      <c r="BM2655" s="12">
        <v>128.20099999999999</v>
      </c>
      <c r="BN2655" s="72">
        <v>17.670999999999999</v>
      </c>
      <c r="BO2655" s="72">
        <v>19.173999999999999</v>
      </c>
      <c r="BP2655" s="12">
        <v>254.16900000000001</v>
      </c>
      <c r="BQ2655" s="72">
        <v>35.033999999999999</v>
      </c>
      <c r="BR2655" s="72">
        <v>13.329000000000001</v>
      </c>
      <c r="BS2655" s="12">
        <v>425.70600000000002</v>
      </c>
      <c r="BT2655" s="72">
        <v>58.679000000000002</v>
      </c>
      <c r="BU2655" s="72">
        <v>10.882999999999999</v>
      </c>
      <c r="BV2655" s="12">
        <v>725.48699999999997</v>
      </c>
      <c r="BW2655" s="72">
        <v>100</v>
      </c>
      <c r="BX2655" s="72">
        <v>8.0129999999999999</v>
      </c>
      <c r="BY2655" s="13"/>
      <c r="BZ2655" s="13"/>
    </row>
    <row r="2656" spans="1:78" ht="12.75" customHeight="1">
      <c r="A2656" s="122" t="s">
        <v>65</v>
      </c>
      <c r="B2656" s="71" t="s">
        <v>46</v>
      </c>
      <c r="C2656" s="71" t="s">
        <v>24</v>
      </c>
      <c r="D2656" s="34">
        <v>45078</v>
      </c>
      <c r="E2656" s="12">
        <v>0</v>
      </c>
      <c r="F2656" s="72">
        <v>0</v>
      </c>
      <c r="G2656" s="72">
        <v>0</v>
      </c>
      <c r="H2656" s="12">
        <v>17.648</v>
      </c>
      <c r="I2656" s="72">
        <v>2.6240000000000001</v>
      </c>
      <c r="J2656" s="72">
        <v>62.598999999999997</v>
      </c>
      <c r="K2656" s="12">
        <v>27.567</v>
      </c>
      <c r="L2656" s="72">
        <v>4.0979999999999999</v>
      </c>
      <c r="M2656" s="72">
        <v>47.552999999999997</v>
      </c>
      <c r="N2656" s="12">
        <v>45.215000000000003</v>
      </c>
      <c r="O2656" s="72">
        <v>6.7220000000000004</v>
      </c>
      <c r="P2656" s="72">
        <v>35.576999999999998</v>
      </c>
      <c r="Q2656" s="12">
        <v>7.782</v>
      </c>
      <c r="R2656" s="72">
        <v>1.157</v>
      </c>
      <c r="S2656" s="72">
        <v>68.045000000000002</v>
      </c>
      <c r="T2656" s="12">
        <v>52.997</v>
      </c>
      <c r="U2656" s="72">
        <v>7.8789999999999996</v>
      </c>
      <c r="V2656" s="72">
        <v>29.815999999999999</v>
      </c>
      <c r="W2656" s="12">
        <v>191.13800000000001</v>
      </c>
      <c r="X2656" s="72">
        <v>28.417000000000002</v>
      </c>
      <c r="Y2656" s="72">
        <v>18.815999999999999</v>
      </c>
      <c r="Z2656" s="12">
        <v>244.13399999999999</v>
      </c>
      <c r="AA2656" s="72">
        <v>36.295999999999999</v>
      </c>
      <c r="AB2656" s="72">
        <v>16.518999999999998</v>
      </c>
      <c r="AC2656" s="12">
        <v>244.13399999999999</v>
      </c>
      <c r="AD2656" s="72">
        <v>36.295999999999999</v>
      </c>
      <c r="AE2656" s="72">
        <v>16.518999999999998</v>
      </c>
      <c r="AF2656" s="12">
        <v>0</v>
      </c>
      <c r="AG2656" s="72">
        <v>0</v>
      </c>
      <c r="AH2656" s="72">
        <v>0</v>
      </c>
      <c r="AI2656" s="12">
        <v>45.743000000000002</v>
      </c>
      <c r="AJ2656" s="72">
        <v>6.8010000000000002</v>
      </c>
      <c r="AK2656" s="72">
        <v>40.256</v>
      </c>
      <c r="AL2656" s="12">
        <v>45.743000000000002</v>
      </c>
      <c r="AM2656" s="72">
        <v>6.8010000000000002</v>
      </c>
      <c r="AN2656" s="72">
        <v>40.256</v>
      </c>
      <c r="AO2656" s="12">
        <v>289.87700000000001</v>
      </c>
      <c r="AP2656" s="72">
        <v>43.097000000000001</v>
      </c>
      <c r="AQ2656" s="72">
        <v>15.874000000000001</v>
      </c>
      <c r="AR2656" s="12">
        <v>11.032</v>
      </c>
      <c r="AS2656" s="72">
        <v>1.64</v>
      </c>
      <c r="AT2656" s="72">
        <v>70.212000000000003</v>
      </c>
      <c r="AU2656" s="12">
        <v>0</v>
      </c>
      <c r="AV2656" s="72">
        <v>0</v>
      </c>
      <c r="AW2656" s="72">
        <v>0</v>
      </c>
      <c r="AX2656" s="12">
        <v>36.161999999999999</v>
      </c>
      <c r="AY2656" s="72">
        <v>5.3760000000000003</v>
      </c>
      <c r="AZ2656" s="72">
        <v>48.725999999999999</v>
      </c>
      <c r="BA2656" s="12">
        <v>36.161999999999999</v>
      </c>
      <c r="BB2656" s="72">
        <v>5.3760000000000003</v>
      </c>
      <c r="BC2656" s="72">
        <v>48.725999999999999</v>
      </c>
      <c r="BD2656" s="12">
        <v>18.440000000000001</v>
      </c>
      <c r="BE2656" s="72">
        <v>2.742</v>
      </c>
      <c r="BF2656" s="72">
        <v>51.923999999999999</v>
      </c>
      <c r="BG2656" s="12">
        <v>54.601999999999997</v>
      </c>
      <c r="BH2656" s="72">
        <v>8.1180000000000003</v>
      </c>
      <c r="BI2656" s="72">
        <v>35.762999999999998</v>
      </c>
      <c r="BJ2656" s="12">
        <v>162.22800000000001</v>
      </c>
      <c r="BK2656" s="72">
        <v>24.119</v>
      </c>
      <c r="BL2656" s="72">
        <v>19.036999999999999</v>
      </c>
      <c r="BM2656" s="12">
        <v>154.881</v>
      </c>
      <c r="BN2656" s="72">
        <v>23.026</v>
      </c>
      <c r="BO2656" s="72">
        <v>18.050999999999998</v>
      </c>
      <c r="BP2656" s="12">
        <v>317.10899999999998</v>
      </c>
      <c r="BQ2656" s="72">
        <v>47.145000000000003</v>
      </c>
      <c r="BR2656" s="72">
        <v>13.442</v>
      </c>
      <c r="BS2656" s="12">
        <v>382.74299999999999</v>
      </c>
      <c r="BT2656" s="72">
        <v>56.902999999999999</v>
      </c>
      <c r="BU2656" s="72">
        <v>11.058</v>
      </c>
      <c r="BV2656" s="12">
        <v>672.62099999999998</v>
      </c>
      <c r="BW2656" s="72">
        <v>100</v>
      </c>
      <c r="BX2656" s="72">
        <v>8.3559999999999999</v>
      </c>
      <c r="BY2656" s="13"/>
      <c r="BZ2656" s="13"/>
    </row>
    <row r="2657" spans="1:78" ht="12.75" customHeight="1">
      <c r="A2657" s="122" t="s">
        <v>65</v>
      </c>
      <c r="B2657" s="71" t="s">
        <v>46</v>
      </c>
      <c r="C2657" s="71" t="s">
        <v>24</v>
      </c>
      <c r="D2657" s="34">
        <v>45170</v>
      </c>
      <c r="E2657" s="12">
        <v>0</v>
      </c>
      <c r="F2657" s="72">
        <v>0</v>
      </c>
      <c r="G2657" s="72">
        <v>0</v>
      </c>
      <c r="H2657" s="12">
        <v>43.212000000000003</v>
      </c>
      <c r="I2657" s="72">
        <v>6.4420000000000002</v>
      </c>
      <c r="J2657" s="72">
        <v>26.69</v>
      </c>
      <c r="K2657" s="12">
        <v>39.506999999999998</v>
      </c>
      <c r="L2657" s="72">
        <v>5.89</v>
      </c>
      <c r="M2657" s="72">
        <v>39.164000000000001</v>
      </c>
      <c r="N2657" s="12">
        <v>82.718999999999994</v>
      </c>
      <c r="O2657" s="72">
        <v>12.332000000000001</v>
      </c>
      <c r="P2657" s="72">
        <v>23.201000000000001</v>
      </c>
      <c r="Q2657" s="12">
        <v>2.7669999999999999</v>
      </c>
      <c r="R2657" s="72">
        <v>0.41299999999999998</v>
      </c>
      <c r="S2657" s="72">
        <v>74.167000000000002</v>
      </c>
      <c r="T2657" s="12">
        <v>85.486000000000004</v>
      </c>
      <c r="U2657" s="72">
        <v>12.744</v>
      </c>
      <c r="V2657" s="72">
        <v>22.664000000000001</v>
      </c>
      <c r="W2657" s="12">
        <v>182.61199999999999</v>
      </c>
      <c r="X2657" s="72">
        <v>27.222999999999999</v>
      </c>
      <c r="Y2657" s="72">
        <v>16.091999999999999</v>
      </c>
      <c r="Z2657" s="12">
        <v>268.09800000000001</v>
      </c>
      <c r="AA2657" s="72">
        <v>39.968000000000004</v>
      </c>
      <c r="AB2657" s="72">
        <v>12.856999999999999</v>
      </c>
      <c r="AC2657" s="12">
        <v>268.09800000000001</v>
      </c>
      <c r="AD2657" s="72">
        <v>39.968000000000004</v>
      </c>
      <c r="AE2657" s="72">
        <v>12.856999999999999</v>
      </c>
      <c r="AF2657" s="12">
        <v>1.675</v>
      </c>
      <c r="AG2657" s="72">
        <v>0.25</v>
      </c>
      <c r="AH2657" s="72">
        <v>102.42</v>
      </c>
      <c r="AI2657" s="12">
        <v>47.365000000000002</v>
      </c>
      <c r="AJ2657" s="72">
        <v>7.0609999999999999</v>
      </c>
      <c r="AK2657" s="72">
        <v>40.165999999999997</v>
      </c>
      <c r="AL2657" s="12">
        <v>49.039000000000001</v>
      </c>
      <c r="AM2657" s="72">
        <v>7.3109999999999999</v>
      </c>
      <c r="AN2657" s="72">
        <v>38.237000000000002</v>
      </c>
      <c r="AO2657" s="12">
        <v>317.137</v>
      </c>
      <c r="AP2657" s="72">
        <v>47.277999999999999</v>
      </c>
      <c r="AQ2657" s="72">
        <v>10.955</v>
      </c>
      <c r="AR2657" s="12">
        <v>0</v>
      </c>
      <c r="AS2657" s="72">
        <v>0</v>
      </c>
      <c r="AT2657" s="72">
        <v>0</v>
      </c>
      <c r="AU2657" s="12">
        <v>0</v>
      </c>
      <c r="AV2657" s="72">
        <v>0</v>
      </c>
      <c r="AW2657" s="72">
        <v>0</v>
      </c>
      <c r="AX2657" s="12">
        <v>53.081000000000003</v>
      </c>
      <c r="AY2657" s="72">
        <v>7.9130000000000003</v>
      </c>
      <c r="AZ2657" s="72">
        <v>25.805</v>
      </c>
      <c r="BA2657" s="12">
        <v>53.081000000000003</v>
      </c>
      <c r="BB2657" s="72">
        <v>7.9130000000000003</v>
      </c>
      <c r="BC2657" s="72">
        <v>25.805</v>
      </c>
      <c r="BD2657" s="12">
        <v>14.619</v>
      </c>
      <c r="BE2657" s="72">
        <v>2.1789999999999998</v>
      </c>
      <c r="BF2657" s="72">
        <v>53.963999999999999</v>
      </c>
      <c r="BG2657" s="12">
        <v>67.700999999999993</v>
      </c>
      <c r="BH2657" s="72">
        <v>10.093</v>
      </c>
      <c r="BI2657" s="72">
        <v>22.472000000000001</v>
      </c>
      <c r="BJ2657" s="12">
        <v>161.97300000000001</v>
      </c>
      <c r="BK2657" s="72">
        <v>24.146999999999998</v>
      </c>
      <c r="BL2657" s="72">
        <v>26.332999999999998</v>
      </c>
      <c r="BM2657" s="12">
        <v>123.97799999999999</v>
      </c>
      <c r="BN2657" s="72">
        <v>18.481999999999999</v>
      </c>
      <c r="BO2657" s="72">
        <v>26.978999999999999</v>
      </c>
      <c r="BP2657" s="12">
        <v>285.95100000000002</v>
      </c>
      <c r="BQ2657" s="72">
        <v>42.628999999999998</v>
      </c>
      <c r="BR2657" s="72">
        <v>16.759</v>
      </c>
      <c r="BS2657" s="12">
        <v>353.65199999999999</v>
      </c>
      <c r="BT2657" s="72">
        <v>52.722000000000001</v>
      </c>
      <c r="BU2657" s="72">
        <v>14.878</v>
      </c>
      <c r="BV2657" s="12">
        <v>670.78899999999999</v>
      </c>
      <c r="BW2657" s="72">
        <v>100</v>
      </c>
      <c r="BX2657" s="72">
        <v>9.8149999999999995</v>
      </c>
      <c r="BY2657" s="13"/>
      <c r="BZ2657" s="13"/>
    </row>
    <row r="2658" spans="1:78" ht="12.75" customHeight="1">
      <c r="A2658" s="122" t="s">
        <v>65</v>
      </c>
      <c r="B2658" s="71" t="s">
        <v>46</v>
      </c>
      <c r="C2658" s="71" t="s">
        <v>24</v>
      </c>
      <c r="D2658" s="34">
        <v>45261</v>
      </c>
      <c r="E2658" s="12">
        <v>4.9749999999999996</v>
      </c>
      <c r="F2658" s="72">
        <v>0.71399999999999997</v>
      </c>
      <c r="G2658" s="72">
        <v>108.554</v>
      </c>
      <c r="H2658" s="12">
        <v>29.524999999999999</v>
      </c>
      <c r="I2658" s="72">
        <v>4.2359999999999998</v>
      </c>
      <c r="J2658" s="72">
        <v>31.613</v>
      </c>
      <c r="K2658" s="12">
        <v>35.749000000000002</v>
      </c>
      <c r="L2658" s="72">
        <v>5.1289999999999996</v>
      </c>
      <c r="M2658" s="72">
        <v>30.998999999999999</v>
      </c>
      <c r="N2658" s="12">
        <v>65.274000000000001</v>
      </c>
      <c r="O2658" s="72">
        <v>9.3650000000000002</v>
      </c>
      <c r="P2658" s="72">
        <v>23.010999999999999</v>
      </c>
      <c r="Q2658" s="12">
        <v>14.500999999999999</v>
      </c>
      <c r="R2658" s="72">
        <v>2.08</v>
      </c>
      <c r="S2658" s="72">
        <v>58.89</v>
      </c>
      <c r="T2658" s="12">
        <v>79.775000000000006</v>
      </c>
      <c r="U2658" s="72">
        <v>11.445</v>
      </c>
      <c r="V2658" s="72">
        <v>21.452999999999999</v>
      </c>
      <c r="W2658" s="12">
        <v>205.00899999999999</v>
      </c>
      <c r="X2658" s="72">
        <v>29.411999999999999</v>
      </c>
      <c r="Y2658" s="72">
        <v>13.154</v>
      </c>
      <c r="Z2658" s="12">
        <v>284.78500000000003</v>
      </c>
      <c r="AA2658" s="72">
        <v>40.857999999999997</v>
      </c>
      <c r="AB2658" s="72">
        <v>10.281000000000001</v>
      </c>
      <c r="AC2658" s="12">
        <v>289.76</v>
      </c>
      <c r="AD2658" s="72">
        <v>41.572000000000003</v>
      </c>
      <c r="AE2658" s="72">
        <v>10.340999999999999</v>
      </c>
      <c r="AF2658" s="12">
        <v>5.532</v>
      </c>
      <c r="AG2658" s="72">
        <v>0.79400000000000004</v>
      </c>
      <c r="AH2658" s="72">
        <v>104.304</v>
      </c>
      <c r="AI2658" s="12">
        <v>20.318000000000001</v>
      </c>
      <c r="AJ2658" s="72">
        <v>2.915</v>
      </c>
      <c r="AK2658" s="72">
        <v>44.412999999999997</v>
      </c>
      <c r="AL2658" s="12">
        <v>25.85</v>
      </c>
      <c r="AM2658" s="72">
        <v>3.7090000000000001</v>
      </c>
      <c r="AN2658" s="72">
        <v>29.363</v>
      </c>
      <c r="AO2658" s="12">
        <v>315.61</v>
      </c>
      <c r="AP2658" s="72">
        <v>45.28</v>
      </c>
      <c r="AQ2658" s="72">
        <v>9.5380000000000003</v>
      </c>
      <c r="AR2658" s="12">
        <v>0</v>
      </c>
      <c r="AS2658" s="72">
        <v>0</v>
      </c>
      <c r="AT2658" s="72">
        <v>0</v>
      </c>
      <c r="AU2658" s="12">
        <v>0.34200000000000003</v>
      </c>
      <c r="AV2658" s="72">
        <v>4.9000000000000002E-2</v>
      </c>
      <c r="AW2658" s="72">
        <v>104.375</v>
      </c>
      <c r="AX2658" s="12">
        <v>31.832999999999998</v>
      </c>
      <c r="AY2658" s="72">
        <v>4.5670000000000002</v>
      </c>
      <c r="AZ2658" s="72">
        <v>51.673999999999999</v>
      </c>
      <c r="BA2658" s="12">
        <v>32.173999999999999</v>
      </c>
      <c r="BB2658" s="72">
        <v>4.6159999999999997</v>
      </c>
      <c r="BC2658" s="72">
        <v>51.37</v>
      </c>
      <c r="BD2658" s="12">
        <v>5.3719999999999999</v>
      </c>
      <c r="BE2658" s="72">
        <v>0.77100000000000002</v>
      </c>
      <c r="BF2658" s="72">
        <v>69.995000000000005</v>
      </c>
      <c r="BG2658" s="12">
        <v>37.545999999999999</v>
      </c>
      <c r="BH2658" s="72">
        <v>5.3869999999999996</v>
      </c>
      <c r="BI2658" s="72">
        <v>43.011000000000003</v>
      </c>
      <c r="BJ2658" s="12">
        <v>206.97300000000001</v>
      </c>
      <c r="BK2658" s="72">
        <v>29.693999999999999</v>
      </c>
      <c r="BL2658" s="72">
        <v>21.411999999999999</v>
      </c>
      <c r="BM2658" s="12">
        <v>136.886</v>
      </c>
      <c r="BN2658" s="72">
        <v>19.638999999999999</v>
      </c>
      <c r="BO2658" s="72">
        <v>16.198</v>
      </c>
      <c r="BP2658" s="12">
        <v>343.85899999999998</v>
      </c>
      <c r="BQ2658" s="72">
        <v>49.332999999999998</v>
      </c>
      <c r="BR2658" s="72">
        <v>12.766</v>
      </c>
      <c r="BS2658" s="12">
        <v>381.40499999999997</v>
      </c>
      <c r="BT2658" s="72">
        <v>54.72</v>
      </c>
      <c r="BU2658" s="72">
        <v>11.313000000000001</v>
      </c>
      <c r="BV2658" s="12">
        <v>697.01499999999999</v>
      </c>
      <c r="BW2658" s="72">
        <v>100</v>
      </c>
      <c r="BX2658" s="72">
        <v>7.71</v>
      </c>
      <c r="BY2658" s="13"/>
      <c r="BZ2658" s="13"/>
    </row>
    <row r="2659" spans="1:78" ht="12.75" customHeight="1">
      <c r="A2659" s="122" t="s">
        <v>65</v>
      </c>
      <c r="B2659" s="71" t="s">
        <v>46</v>
      </c>
      <c r="C2659" s="71" t="s">
        <v>24</v>
      </c>
      <c r="D2659" s="34">
        <v>45352</v>
      </c>
      <c r="E2659" s="12">
        <v>0</v>
      </c>
      <c r="F2659" s="72">
        <v>0</v>
      </c>
      <c r="G2659" s="72">
        <v>0</v>
      </c>
      <c r="H2659" s="12">
        <v>38.554000000000002</v>
      </c>
      <c r="I2659" s="72">
        <v>4.7699999999999996</v>
      </c>
      <c r="J2659" s="72">
        <v>29.422999999999998</v>
      </c>
      <c r="K2659" s="12">
        <v>37.651000000000003</v>
      </c>
      <c r="L2659" s="72">
        <v>4.6589999999999998</v>
      </c>
      <c r="M2659" s="72">
        <v>32.576000000000001</v>
      </c>
      <c r="N2659" s="12">
        <v>76.204999999999998</v>
      </c>
      <c r="O2659" s="72">
        <v>9.4290000000000003</v>
      </c>
      <c r="P2659" s="72">
        <v>19.277000000000001</v>
      </c>
      <c r="Q2659" s="12">
        <v>12.859</v>
      </c>
      <c r="R2659" s="72">
        <v>1.591</v>
      </c>
      <c r="S2659" s="72">
        <v>102.464</v>
      </c>
      <c r="T2659" s="12">
        <v>89.063000000000002</v>
      </c>
      <c r="U2659" s="72">
        <v>11.02</v>
      </c>
      <c r="V2659" s="72">
        <v>22.774999999999999</v>
      </c>
      <c r="W2659" s="12">
        <v>276.72300000000001</v>
      </c>
      <c r="X2659" s="72">
        <v>34.24</v>
      </c>
      <c r="Y2659" s="72">
        <v>14.101000000000001</v>
      </c>
      <c r="Z2659" s="12">
        <v>365.786</v>
      </c>
      <c r="AA2659" s="72">
        <v>45.26</v>
      </c>
      <c r="AB2659" s="72">
        <v>12.999000000000001</v>
      </c>
      <c r="AC2659" s="12">
        <v>365.786</v>
      </c>
      <c r="AD2659" s="72">
        <v>45.26</v>
      </c>
      <c r="AE2659" s="72">
        <v>12.999000000000001</v>
      </c>
      <c r="AF2659" s="12">
        <v>0</v>
      </c>
      <c r="AG2659" s="72">
        <v>0</v>
      </c>
      <c r="AH2659" s="72">
        <v>0</v>
      </c>
      <c r="AI2659" s="12">
        <v>42.231000000000002</v>
      </c>
      <c r="AJ2659" s="72">
        <v>5.2249999999999996</v>
      </c>
      <c r="AK2659" s="72">
        <v>47.77</v>
      </c>
      <c r="AL2659" s="12">
        <v>42.231000000000002</v>
      </c>
      <c r="AM2659" s="72">
        <v>5.2249999999999996</v>
      </c>
      <c r="AN2659" s="72">
        <v>47.77</v>
      </c>
      <c r="AO2659" s="12">
        <v>408.017</v>
      </c>
      <c r="AP2659" s="72">
        <v>50.484999999999999</v>
      </c>
      <c r="AQ2659" s="72">
        <v>13.605</v>
      </c>
      <c r="AR2659" s="12">
        <v>17.398</v>
      </c>
      <c r="AS2659" s="72">
        <v>2.153</v>
      </c>
      <c r="AT2659" s="72">
        <v>66.546999999999997</v>
      </c>
      <c r="AU2659" s="12">
        <v>0</v>
      </c>
      <c r="AV2659" s="72">
        <v>0</v>
      </c>
      <c r="AW2659" s="72">
        <v>0</v>
      </c>
      <c r="AX2659" s="12">
        <v>59.451000000000001</v>
      </c>
      <c r="AY2659" s="72">
        <v>7.3559999999999999</v>
      </c>
      <c r="AZ2659" s="72">
        <v>32.9</v>
      </c>
      <c r="BA2659" s="12">
        <v>59.451000000000001</v>
      </c>
      <c r="BB2659" s="72">
        <v>7.3559999999999999</v>
      </c>
      <c r="BC2659" s="72">
        <v>32.9</v>
      </c>
      <c r="BD2659" s="12">
        <v>27.923999999999999</v>
      </c>
      <c r="BE2659" s="72">
        <v>3.4550000000000001</v>
      </c>
      <c r="BF2659" s="72">
        <v>53.624000000000002</v>
      </c>
      <c r="BG2659" s="12">
        <v>87.375</v>
      </c>
      <c r="BH2659" s="72">
        <v>10.811</v>
      </c>
      <c r="BI2659" s="72">
        <v>25.738</v>
      </c>
      <c r="BJ2659" s="12">
        <v>188.95500000000001</v>
      </c>
      <c r="BK2659" s="72">
        <v>23.38</v>
      </c>
      <c r="BL2659" s="72">
        <v>16.965</v>
      </c>
      <c r="BM2659" s="12">
        <v>106.443</v>
      </c>
      <c r="BN2659" s="72">
        <v>13.170999999999999</v>
      </c>
      <c r="BO2659" s="72">
        <v>19.952000000000002</v>
      </c>
      <c r="BP2659" s="12">
        <v>295.39800000000002</v>
      </c>
      <c r="BQ2659" s="72">
        <v>36.551000000000002</v>
      </c>
      <c r="BR2659" s="72">
        <v>11.92</v>
      </c>
      <c r="BS2659" s="12">
        <v>400.17099999999999</v>
      </c>
      <c r="BT2659" s="72">
        <v>49.515000000000001</v>
      </c>
      <c r="BU2659" s="72">
        <v>10.871</v>
      </c>
      <c r="BV2659" s="12">
        <v>808.18799999999999</v>
      </c>
      <c r="BW2659" s="72">
        <v>100</v>
      </c>
      <c r="BX2659" s="72">
        <v>7.9260000000000002</v>
      </c>
      <c r="BY2659" s="13"/>
      <c r="BZ2659" s="13"/>
    </row>
    <row r="2660" spans="1:78" ht="12.75" customHeight="1">
      <c r="A2660" s="122" t="s">
        <v>65</v>
      </c>
      <c r="B2660" s="71" t="s">
        <v>46</v>
      </c>
      <c r="C2660" s="71" t="s">
        <v>24</v>
      </c>
      <c r="D2660" s="34">
        <v>45444</v>
      </c>
      <c r="E2660" s="12">
        <v>0</v>
      </c>
      <c r="F2660" s="72">
        <v>0</v>
      </c>
      <c r="G2660" s="72">
        <v>0</v>
      </c>
      <c r="H2660" s="12">
        <v>21.294</v>
      </c>
      <c r="I2660" s="72">
        <v>2.7829999999999999</v>
      </c>
      <c r="J2660" s="72">
        <v>44.764000000000003</v>
      </c>
      <c r="K2660" s="12">
        <v>38.213000000000001</v>
      </c>
      <c r="L2660" s="72">
        <v>4.9950000000000001</v>
      </c>
      <c r="M2660" s="72">
        <v>29.635999999999999</v>
      </c>
      <c r="N2660" s="12">
        <v>59.506</v>
      </c>
      <c r="O2660" s="72">
        <v>7.7779999999999996</v>
      </c>
      <c r="P2660" s="72">
        <v>25.533999999999999</v>
      </c>
      <c r="Q2660" s="12">
        <v>18.535</v>
      </c>
      <c r="R2660" s="72">
        <v>2.423</v>
      </c>
      <c r="S2660" s="72">
        <v>47.701999999999998</v>
      </c>
      <c r="T2660" s="12">
        <v>78.040999999999997</v>
      </c>
      <c r="U2660" s="72">
        <v>10.199999999999999</v>
      </c>
      <c r="V2660" s="72">
        <v>23.548999999999999</v>
      </c>
      <c r="W2660" s="12">
        <v>257.274</v>
      </c>
      <c r="X2660" s="72">
        <v>33.627000000000002</v>
      </c>
      <c r="Y2660" s="72">
        <v>12.818</v>
      </c>
      <c r="Z2660" s="12">
        <v>335.315</v>
      </c>
      <c r="AA2660" s="72">
        <v>43.828000000000003</v>
      </c>
      <c r="AB2660" s="72">
        <v>10.807</v>
      </c>
      <c r="AC2660" s="12">
        <v>335.315</v>
      </c>
      <c r="AD2660" s="72">
        <v>43.828000000000003</v>
      </c>
      <c r="AE2660" s="72">
        <v>10.807</v>
      </c>
      <c r="AF2660" s="12">
        <v>0</v>
      </c>
      <c r="AG2660" s="72">
        <v>0</v>
      </c>
      <c r="AH2660" s="72">
        <v>0</v>
      </c>
      <c r="AI2660" s="12">
        <v>46.704999999999998</v>
      </c>
      <c r="AJ2660" s="72">
        <v>6.1050000000000004</v>
      </c>
      <c r="AK2660" s="72">
        <v>24.582999999999998</v>
      </c>
      <c r="AL2660" s="12">
        <v>46.704999999999998</v>
      </c>
      <c r="AM2660" s="72">
        <v>6.1050000000000004</v>
      </c>
      <c r="AN2660" s="72">
        <v>24.582999999999998</v>
      </c>
      <c r="AO2660" s="12">
        <v>382.02</v>
      </c>
      <c r="AP2660" s="72">
        <v>49.933</v>
      </c>
      <c r="AQ2660" s="72">
        <v>10.491</v>
      </c>
      <c r="AR2660" s="12">
        <v>9.4380000000000006</v>
      </c>
      <c r="AS2660" s="72">
        <v>1.234</v>
      </c>
      <c r="AT2660" s="72">
        <v>69.828999999999994</v>
      </c>
      <c r="AU2660" s="12">
        <v>0</v>
      </c>
      <c r="AV2660" s="72">
        <v>0</v>
      </c>
      <c r="AW2660" s="72">
        <v>0</v>
      </c>
      <c r="AX2660" s="12">
        <v>68.855999999999995</v>
      </c>
      <c r="AY2660" s="72">
        <v>9</v>
      </c>
      <c r="AZ2660" s="72">
        <v>27.917999999999999</v>
      </c>
      <c r="BA2660" s="12">
        <v>68.855999999999995</v>
      </c>
      <c r="BB2660" s="72">
        <v>9</v>
      </c>
      <c r="BC2660" s="72">
        <v>27.917999999999999</v>
      </c>
      <c r="BD2660" s="12">
        <v>17.277000000000001</v>
      </c>
      <c r="BE2660" s="72">
        <v>2.258</v>
      </c>
      <c r="BF2660" s="72">
        <v>80.516000000000005</v>
      </c>
      <c r="BG2660" s="12">
        <v>86.132999999999996</v>
      </c>
      <c r="BH2660" s="72">
        <v>11.257999999999999</v>
      </c>
      <c r="BI2660" s="72">
        <v>32.731000000000002</v>
      </c>
      <c r="BJ2660" s="12">
        <v>162.19200000000001</v>
      </c>
      <c r="BK2660" s="72">
        <v>21.2</v>
      </c>
      <c r="BL2660" s="72">
        <v>17.547999999999998</v>
      </c>
      <c r="BM2660" s="12">
        <v>125.289</v>
      </c>
      <c r="BN2660" s="72">
        <v>16.376000000000001</v>
      </c>
      <c r="BO2660" s="72">
        <v>22.724</v>
      </c>
      <c r="BP2660" s="12">
        <v>287.48099999999999</v>
      </c>
      <c r="BQ2660" s="72">
        <v>37.576000000000001</v>
      </c>
      <c r="BR2660" s="72">
        <v>13.523</v>
      </c>
      <c r="BS2660" s="12">
        <v>383.05200000000002</v>
      </c>
      <c r="BT2660" s="72">
        <v>50.067</v>
      </c>
      <c r="BU2660" s="72">
        <v>10.525</v>
      </c>
      <c r="BV2660" s="12">
        <v>765.072</v>
      </c>
      <c r="BW2660" s="72">
        <v>100</v>
      </c>
      <c r="BX2660" s="72">
        <v>7.1230000000000002</v>
      </c>
      <c r="BY2660" s="13"/>
      <c r="BZ2660" s="13"/>
    </row>
    <row r="2661" spans="1:78" ht="12.75" customHeight="1">
      <c r="A2661" s="122" t="s">
        <v>65</v>
      </c>
      <c r="B2661" s="71" t="s">
        <v>46</v>
      </c>
      <c r="C2661" s="71" t="s">
        <v>24</v>
      </c>
      <c r="D2661" s="34">
        <v>45536</v>
      </c>
      <c r="E2661" s="12">
        <v>0</v>
      </c>
      <c r="F2661" s="72">
        <v>0</v>
      </c>
      <c r="G2661" s="72">
        <v>0</v>
      </c>
      <c r="H2661" s="12">
        <v>22.995999999999999</v>
      </c>
      <c r="I2661" s="72">
        <v>2.9169999999999998</v>
      </c>
      <c r="J2661" s="72">
        <v>42.031999999999996</v>
      </c>
      <c r="K2661" s="12">
        <v>48.261000000000003</v>
      </c>
      <c r="L2661" s="72">
        <v>6.1210000000000004</v>
      </c>
      <c r="M2661" s="72">
        <v>40.347999999999999</v>
      </c>
      <c r="N2661" s="12">
        <v>71.257000000000005</v>
      </c>
      <c r="O2661" s="72">
        <v>9.0370000000000008</v>
      </c>
      <c r="P2661" s="72">
        <v>26.356000000000002</v>
      </c>
      <c r="Q2661" s="12">
        <v>14.625</v>
      </c>
      <c r="R2661" s="72">
        <v>1.855</v>
      </c>
      <c r="S2661" s="72">
        <v>54.396000000000001</v>
      </c>
      <c r="T2661" s="12">
        <v>85.882000000000005</v>
      </c>
      <c r="U2661" s="72">
        <v>10.891999999999999</v>
      </c>
      <c r="V2661" s="72">
        <v>21.710999999999999</v>
      </c>
      <c r="W2661" s="12">
        <v>241.352</v>
      </c>
      <c r="X2661" s="72">
        <v>30.611000000000001</v>
      </c>
      <c r="Y2661" s="72">
        <v>12.601000000000001</v>
      </c>
      <c r="Z2661" s="12">
        <v>327.233</v>
      </c>
      <c r="AA2661" s="72">
        <v>41.503</v>
      </c>
      <c r="AB2661" s="72">
        <v>10.845000000000001</v>
      </c>
      <c r="AC2661" s="12">
        <v>327.233</v>
      </c>
      <c r="AD2661" s="72">
        <v>41.503</v>
      </c>
      <c r="AE2661" s="72">
        <v>10.845000000000001</v>
      </c>
      <c r="AF2661" s="12">
        <v>0</v>
      </c>
      <c r="AG2661" s="72">
        <v>0</v>
      </c>
      <c r="AH2661" s="72">
        <v>0</v>
      </c>
      <c r="AI2661" s="12">
        <v>86.278999999999996</v>
      </c>
      <c r="AJ2661" s="72">
        <v>10.943</v>
      </c>
      <c r="AK2661" s="72">
        <v>29.56</v>
      </c>
      <c r="AL2661" s="12">
        <v>86.278999999999996</v>
      </c>
      <c r="AM2661" s="72">
        <v>10.943</v>
      </c>
      <c r="AN2661" s="72">
        <v>29.56</v>
      </c>
      <c r="AO2661" s="12">
        <v>413.512</v>
      </c>
      <c r="AP2661" s="72">
        <v>52.445999999999998</v>
      </c>
      <c r="AQ2661" s="72">
        <v>9.8559999999999999</v>
      </c>
      <c r="AR2661" s="12">
        <v>12.632999999999999</v>
      </c>
      <c r="AS2661" s="72">
        <v>1.6020000000000001</v>
      </c>
      <c r="AT2661" s="72">
        <v>87.411000000000001</v>
      </c>
      <c r="AU2661" s="12">
        <v>2.8919999999999999</v>
      </c>
      <c r="AV2661" s="72">
        <v>0.36699999999999999</v>
      </c>
      <c r="AW2661" s="72">
        <v>102.836</v>
      </c>
      <c r="AX2661" s="12">
        <v>94.602999999999994</v>
      </c>
      <c r="AY2661" s="72">
        <v>11.997999999999999</v>
      </c>
      <c r="AZ2661" s="72">
        <v>33.646000000000001</v>
      </c>
      <c r="BA2661" s="12">
        <v>97.495000000000005</v>
      </c>
      <c r="BB2661" s="72">
        <v>12.365</v>
      </c>
      <c r="BC2661" s="72">
        <v>32.408000000000001</v>
      </c>
      <c r="BD2661" s="12">
        <v>18.155999999999999</v>
      </c>
      <c r="BE2661" s="72">
        <v>2.3029999999999999</v>
      </c>
      <c r="BF2661" s="72">
        <v>76.945999999999998</v>
      </c>
      <c r="BG2661" s="12">
        <v>115.651</v>
      </c>
      <c r="BH2661" s="72">
        <v>14.667999999999999</v>
      </c>
      <c r="BI2661" s="72">
        <v>34.109000000000002</v>
      </c>
      <c r="BJ2661" s="12">
        <v>136.49100000000001</v>
      </c>
      <c r="BK2661" s="72">
        <v>17.311</v>
      </c>
      <c r="BL2661" s="72">
        <v>17.41</v>
      </c>
      <c r="BM2661" s="12">
        <v>110.172</v>
      </c>
      <c r="BN2661" s="72">
        <v>13.973000000000001</v>
      </c>
      <c r="BO2661" s="72">
        <v>18.518000000000001</v>
      </c>
      <c r="BP2661" s="12">
        <v>246.66200000000001</v>
      </c>
      <c r="BQ2661" s="72">
        <v>31.283999999999999</v>
      </c>
      <c r="BR2661" s="72">
        <v>12.868</v>
      </c>
      <c r="BS2661" s="12">
        <v>374.947</v>
      </c>
      <c r="BT2661" s="72">
        <v>47.554000000000002</v>
      </c>
      <c r="BU2661" s="72">
        <v>12.583</v>
      </c>
      <c r="BV2661" s="12">
        <v>788.45899999999995</v>
      </c>
      <c r="BW2661" s="72">
        <v>100</v>
      </c>
      <c r="BX2661" s="72">
        <v>9.4049999999999994</v>
      </c>
      <c r="BY2661" s="13"/>
      <c r="BZ2661" s="13"/>
    </row>
    <row r="2662" spans="1:78" ht="12.75" customHeight="1">
      <c r="A2662" s="122" t="s">
        <v>65</v>
      </c>
      <c r="B2662" s="71" t="s">
        <v>46</v>
      </c>
      <c r="C2662" s="71" t="s">
        <v>24</v>
      </c>
      <c r="D2662" s="34">
        <v>45627</v>
      </c>
      <c r="E2662" s="12">
        <v>0</v>
      </c>
      <c r="F2662" s="72">
        <v>0</v>
      </c>
      <c r="G2662" s="72">
        <v>0</v>
      </c>
      <c r="H2662" s="12">
        <v>19.603000000000002</v>
      </c>
      <c r="I2662" s="72">
        <v>2.58</v>
      </c>
      <c r="J2662" s="72">
        <v>58.884999999999998</v>
      </c>
      <c r="K2662" s="12">
        <v>49.959000000000003</v>
      </c>
      <c r="L2662" s="72">
        <v>6.5750000000000002</v>
      </c>
      <c r="M2662" s="72">
        <v>38.152999999999999</v>
      </c>
      <c r="N2662" s="12">
        <v>69.561000000000007</v>
      </c>
      <c r="O2662" s="72">
        <v>9.1549999999999994</v>
      </c>
      <c r="P2662" s="72">
        <v>35.524999999999999</v>
      </c>
      <c r="Q2662" s="12">
        <v>13.778</v>
      </c>
      <c r="R2662" s="72">
        <v>1.8129999999999999</v>
      </c>
      <c r="S2662" s="72">
        <v>71.370999999999995</v>
      </c>
      <c r="T2662" s="12">
        <v>83.34</v>
      </c>
      <c r="U2662" s="72">
        <v>10.968999999999999</v>
      </c>
      <c r="V2662" s="72">
        <v>31.968</v>
      </c>
      <c r="W2662" s="12">
        <v>222.98599999999999</v>
      </c>
      <c r="X2662" s="72">
        <v>29.347999999999999</v>
      </c>
      <c r="Y2662" s="72">
        <v>12.417999999999999</v>
      </c>
      <c r="Z2662" s="12">
        <v>306.32600000000002</v>
      </c>
      <c r="AA2662" s="72">
        <v>40.317</v>
      </c>
      <c r="AB2662" s="72">
        <v>11.013999999999999</v>
      </c>
      <c r="AC2662" s="12">
        <v>306.32600000000002</v>
      </c>
      <c r="AD2662" s="72">
        <v>40.317</v>
      </c>
      <c r="AE2662" s="72">
        <v>11.013999999999999</v>
      </c>
      <c r="AF2662" s="12">
        <v>3.2570000000000001</v>
      </c>
      <c r="AG2662" s="72">
        <v>0.42899999999999999</v>
      </c>
      <c r="AH2662" s="72">
        <v>104.456</v>
      </c>
      <c r="AI2662" s="12">
        <v>54.031999999999996</v>
      </c>
      <c r="AJ2662" s="72">
        <v>7.1109999999999998</v>
      </c>
      <c r="AK2662" s="72">
        <v>21.766999999999999</v>
      </c>
      <c r="AL2662" s="12">
        <v>57.289000000000001</v>
      </c>
      <c r="AM2662" s="72">
        <v>7.54</v>
      </c>
      <c r="AN2662" s="72">
        <v>19.498999999999999</v>
      </c>
      <c r="AO2662" s="12">
        <v>363.61500000000001</v>
      </c>
      <c r="AP2662" s="72">
        <v>47.856999999999999</v>
      </c>
      <c r="AQ2662" s="72">
        <v>9.5429999999999993</v>
      </c>
      <c r="AR2662" s="12">
        <v>19.501000000000001</v>
      </c>
      <c r="AS2662" s="72">
        <v>2.5670000000000002</v>
      </c>
      <c r="AT2662" s="72">
        <v>47.55</v>
      </c>
      <c r="AU2662" s="12">
        <v>6.4560000000000004</v>
      </c>
      <c r="AV2662" s="72">
        <v>0.85</v>
      </c>
      <c r="AW2662" s="72">
        <v>108.667</v>
      </c>
      <c r="AX2662" s="12">
        <v>67.566999999999993</v>
      </c>
      <c r="AY2662" s="72">
        <v>8.8930000000000007</v>
      </c>
      <c r="AZ2662" s="72">
        <v>39.613</v>
      </c>
      <c r="BA2662" s="12">
        <v>74.022999999999996</v>
      </c>
      <c r="BB2662" s="72">
        <v>9.7420000000000009</v>
      </c>
      <c r="BC2662" s="72">
        <v>43.326999999999998</v>
      </c>
      <c r="BD2662" s="12">
        <v>3.4159999999999999</v>
      </c>
      <c r="BE2662" s="72">
        <v>0.45</v>
      </c>
      <c r="BF2662" s="72">
        <v>84.067999999999998</v>
      </c>
      <c r="BG2662" s="12">
        <v>77.438000000000002</v>
      </c>
      <c r="BH2662" s="72">
        <v>10.192</v>
      </c>
      <c r="BI2662" s="72">
        <v>40.753</v>
      </c>
      <c r="BJ2662" s="12">
        <v>151.679</v>
      </c>
      <c r="BK2662" s="72">
        <v>19.963000000000001</v>
      </c>
      <c r="BL2662" s="72">
        <v>19.059000000000001</v>
      </c>
      <c r="BM2662" s="12">
        <v>147.56299999999999</v>
      </c>
      <c r="BN2662" s="72">
        <v>19.420999999999999</v>
      </c>
      <c r="BO2662" s="72">
        <v>17.288</v>
      </c>
      <c r="BP2662" s="12">
        <v>299.24200000000002</v>
      </c>
      <c r="BQ2662" s="72">
        <v>39.384</v>
      </c>
      <c r="BR2662" s="72">
        <v>12.009</v>
      </c>
      <c r="BS2662" s="12">
        <v>396.18200000000002</v>
      </c>
      <c r="BT2662" s="72">
        <v>52.143000000000001</v>
      </c>
      <c r="BU2662" s="72">
        <v>9.9209999999999994</v>
      </c>
      <c r="BV2662" s="12">
        <v>759.79700000000003</v>
      </c>
      <c r="BW2662" s="72">
        <v>100</v>
      </c>
      <c r="BX2662" s="72">
        <v>7.2409999999999997</v>
      </c>
      <c r="BY2662" s="13"/>
      <c r="BZ2662" s="13"/>
    </row>
    <row r="2663" spans="1:78" ht="12.75" customHeight="1">
      <c r="A2663" s="122" t="s">
        <v>65</v>
      </c>
      <c r="B2663" s="71" t="s">
        <v>46</v>
      </c>
      <c r="C2663" s="71" t="s">
        <v>24</v>
      </c>
      <c r="D2663" s="34">
        <v>45717</v>
      </c>
      <c r="E2663" s="12">
        <v>0</v>
      </c>
      <c r="F2663" s="72">
        <v>0</v>
      </c>
      <c r="G2663" s="72">
        <v>0</v>
      </c>
      <c r="H2663" s="12">
        <v>42.542999999999999</v>
      </c>
      <c r="I2663" s="72">
        <v>5.8529999999999998</v>
      </c>
      <c r="J2663" s="72">
        <v>44.334000000000003</v>
      </c>
      <c r="K2663" s="12">
        <v>16.594999999999999</v>
      </c>
      <c r="L2663" s="72">
        <v>2.2829999999999999</v>
      </c>
      <c r="M2663" s="72">
        <v>70.33</v>
      </c>
      <c r="N2663" s="12">
        <v>59.137</v>
      </c>
      <c r="O2663" s="72">
        <v>8.1359999999999992</v>
      </c>
      <c r="P2663" s="72">
        <v>45.326999999999998</v>
      </c>
      <c r="Q2663" s="12">
        <v>7.7190000000000003</v>
      </c>
      <c r="R2663" s="72">
        <v>1.0620000000000001</v>
      </c>
      <c r="S2663" s="72">
        <v>76.918000000000006</v>
      </c>
      <c r="T2663" s="12">
        <v>66.856999999999999</v>
      </c>
      <c r="U2663" s="72">
        <v>9.1980000000000004</v>
      </c>
      <c r="V2663" s="72">
        <v>39.965000000000003</v>
      </c>
      <c r="W2663" s="12">
        <v>262.28199999999998</v>
      </c>
      <c r="X2663" s="72">
        <v>36.084000000000003</v>
      </c>
      <c r="Y2663" s="72">
        <v>16.324999999999999</v>
      </c>
      <c r="Z2663" s="12">
        <v>329.13900000000001</v>
      </c>
      <c r="AA2663" s="72">
        <v>45.283000000000001</v>
      </c>
      <c r="AB2663" s="72">
        <v>14.327</v>
      </c>
      <c r="AC2663" s="12">
        <v>329.13900000000001</v>
      </c>
      <c r="AD2663" s="72">
        <v>45.283000000000001</v>
      </c>
      <c r="AE2663" s="72">
        <v>14.327</v>
      </c>
      <c r="AF2663" s="12">
        <v>4.6239999999999997</v>
      </c>
      <c r="AG2663" s="72">
        <v>0.63600000000000001</v>
      </c>
      <c r="AH2663" s="72">
        <v>67.02</v>
      </c>
      <c r="AI2663" s="12">
        <v>51.131999999999998</v>
      </c>
      <c r="AJ2663" s="72">
        <v>7.0350000000000001</v>
      </c>
      <c r="AK2663" s="72">
        <v>59.72</v>
      </c>
      <c r="AL2663" s="12">
        <v>55.756</v>
      </c>
      <c r="AM2663" s="72">
        <v>7.6710000000000003</v>
      </c>
      <c r="AN2663" s="72">
        <v>55.33</v>
      </c>
      <c r="AO2663" s="12">
        <v>384.89499999999998</v>
      </c>
      <c r="AP2663" s="72">
        <v>52.953000000000003</v>
      </c>
      <c r="AQ2663" s="72">
        <v>17.649999999999999</v>
      </c>
      <c r="AR2663" s="12">
        <v>35.183</v>
      </c>
      <c r="AS2663" s="72">
        <v>4.84</v>
      </c>
      <c r="AT2663" s="72">
        <v>45.917999999999999</v>
      </c>
      <c r="AU2663" s="12">
        <v>8.6430000000000007</v>
      </c>
      <c r="AV2663" s="72">
        <v>1.1890000000000001</v>
      </c>
      <c r="AW2663" s="72">
        <v>67.363</v>
      </c>
      <c r="AX2663" s="12">
        <v>38.155000000000001</v>
      </c>
      <c r="AY2663" s="72">
        <v>5.2489999999999997</v>
      </c>
      <c r="AZ2663" s="72">
        <v>33.259</v>
      </c>
      <c r="BA2663" s="12">
        <v>46.798000000000002</v>
      </c>
      <c r="BB2663" s="72">
        <v>6.4379999999999997</v>
      </c>
      <c r="BC2663" s="72">
        <v>35.386000000000003</v>
      </c>
      <c r="BD2663" s="12">
        <v>10.212999999999999</v>
      </c>
      <c r="BE2663" s="72">
        <v>1.405</v>
      </c>
      <c r="BF2663" s="72">
        <v>105.17700000000001</v>
      </c>
      <c r="BG2663" s="12">
        <v>57.011000000000003</v>
      </c>
      <c r="BH2663" s="72">
        <v>7.843</v>
      </c>
      <c r="BI2663" s="72">
        <v>34.177</v>
      </c>
      <c r="BJ2663" s="12">
        <v>125.93600000000001</v>
      </c>
      <c r="BK2663" s="72">
        <v>17.326000000000001</v>
      </c>
      <c r="BL2663" s="72">
        <v>23.852</v>
      </c>
      <c r="BM2663" s="12">
        <v>123.83199999999999</v>
      </c>
      <c r="BN2663" s="72">
        <v>17.036999999999999</v>
      </c>
      <c r="BO2663" s="72">
        <v>19.419</v>
      </c>
      <c r="BP2663" s="12">
        <v>249.767</v>
      </c>
      <c r="BQ2663" s="72">
        <v>34.363</v>
      </c>
      <c r="BR2663" s="72">
        <v>17.306999999999999</v>
      </c>
      <c r="BS2663" s="12">
        <v>341.96100000000001</v>
      </c>
      <c r="BT2663" s="72">
        <v>47.046999999999997</v>
      </c>
      <c r="BU2663" s="72">
        <v>12.141</v>
      </c>
      <c r="BV2663" s="12">
        <v>726.85599999999999</v>
      </c>
      <c r="BW2663" s="72">
        <v>100</v>
      </c>
      <c r="BX2663" s="72">
        <v>10.997</v>
      </c>
      <c r="BY2663" s="13"/>
      <c r="BZ2663" s="13"/>
    </row>
    <row r="2664" spans="1:78" ht="12.75" customHeight="1">
      <c r="A2664" s="122" t="s">
        <v>65</v>
      </c>
      <c r="B2664" s="71" t="s">
        <v>46</v>
      </c>
      <c r="C2664" s="71" t="s">
        <v>24</v>
      </c>
      <c r="D2664" s="34">
        <v>45809</v>
      </c>
      <c r="E2664" s="12">
        <v>0</v>
      </c>
      <c r="F2664" s="72">
        <v>0</v>
      </c>
      <c r="G2664" s="72">
        <v>0</v>
      </c>
      <c r="H2664" s="12">
        <v>30.059000000000001</v>
      </c>
      <c r="I2664" s="72">
        <v>4.07</v>
      </c>
      <c r="J2664" s="72">
        <v>60.829000000000001</v>
      </c>
      <c r="K2664" s="12">
        <v>15.49</v>
      </c>
      <c r="L2664" s="72">
        <v>2.0979999999999999</v>
      </c>
      <c r="M2664" s="72">
        <v>45.814</v>
      </c>
      <c r="N2664" s="12">
        <v>45.548999999999999</v>
      </c>
      <c r="O2664" s="72">
        <v>6.1680000000000001</v>
      </c>
      <c r="P2664" s="72">
        <v>41.805999999999997</v>
      </c>
      <c r="Q2664" s="12">
        <v>0</v>
      </c>
      <c r="R2664" s="72">
        <v>0</v>
      </c>
      <c r="S2664" s="72">
        <v>0</v>
      </c>
      <c r="T2664" s="12">
        <v>45.548999999999999</v>
      </c>
      <c r="U2664" s="72">
        <v>6.1680000000000001</v>
      </c>
      <c r="V2664" s="72">
        <v>41.805999999999997</v>
      </c>
      <c r="W2664" s="12">
        <v>211.68700000000001</v>
      </c>
      <c r="X2664" s="72">
        <v>28.664999999999999</v>
      </c>
      <c r="Y2664" s="72">
        <v>21.359000000000002</v>
      </c>
      <c r="Z2664" s="12">
        <v>257.23599999999999</v>
      </c>
      <c r="AA2664" s="72">
        <v>34.832999999999998</v>
      </c>
      <c r="AB2664" s="72">
        <v>19.039000000000001</v>
      </c>
      <c r="AC2664" s="12">
        <v>257.23599999999999</v>
      </c>
      <c r="AD2664" s="72">
        <v>34.832999999999998</v>
      </c>
      <c r="AE2664" s="72">
        <v>19.039000000000001</v>
      </c>
      <c r="AF2664" s="12">
        <v>14.769</v>
      </c>
      <c r="AG2664" s="72">
        <v>2</v>
      </c>
      <c r="AH2664" s="72">
        <v>82.058000000000007</v>
      </c>
      <c r="AI2664" s="12">
        <v>70.313999999999993</v>
      </c>
      <c r="AJ2664" s="72">
        <v>9.5210000000000008</v>
      </c>
      <c r="AK2664" s="72">
        <v>32.963000000000001</v>
      </c>
      <c r="AL2664" s="12">
        <v>85.081999999999994</v>
      </c>
      <c r="AM2664" s="72">
        <v>11.521000000000001</v>
      </c>
      <c r="AN2664" s="72">
        <v>28.792000000000002</v>
      </c>
      <c r="AO2664" s="12">
        <v>342.31799999999998</v>
      </c>
      <c r="AP2664" s="72">
        <v>46.353999999999999</v>
      </c>
      <c r="AQ2664" s="72">
        <v>17.841000000000001</v>
      </c>
      <c r="AR2664" s="12">
        <v>9.9749999999999996</v>
      </c>
      <c r="AS2664" s="72">
        <v>1.351</v>
      </c>
      <c r="AT2664" s="72">
        <v>56.962000000000003</v>
      </c>
      <c r="AU2664" s="12">
        <v>8.4789999999999992</v>
      </c>
      <c r="AV2664" s="72">
        <v>1.1479999999999999</v>
      </c>
      <c r="AW2664" s="72">
        <v>90.738</v>
      </c>
      <c r="AX2664" s="12">
        <v>67.054000000000002</v>
      </c>
      <c r="AY2664" s="72">
        <v>9.08</v>
      </c>
      <c r="AZ2664" s="72">
        <v>34.5</v>
      </c>
      <c r="BA2664" s="12">
        <v>75.533000000000001</v>
      </c>
      <c r="BB2664" s="72">
        <v>10.228</v>
      </c>
      <c r="BC2664" s="72">
        <v>30.577999999999999</v>
      </c>
      <c r="BD2664" s="12">
        <v>4.2359999999999998</v>
      </c>
      <c r="BE2664" s="72">
        <v>0.57399999999999995</v>
      </c>
      <c r="BF2664" s="72">
        <v>93.584999999999994</v>
      </c>
      <c r="BG2664" s="12">
        <v>79.769000000000005</v>
      </c>
      <c r="BH2664" s="72">
        <v>10.802</v>
      </c>
      <c r="BI2664" s="72">
        <v>31.779</v>
      </c>
      <c r="BJ2664" s="12">
        <v>131.91399999999999</v>
      </c>
      <c r="BK2664" s="72">
        <v>17.863</v>
      </c>
      <c r="BL2664" s="72">
        <v>23.478999999999999</v>
      </c>
      <c r="BM2664" s="12">
        <v>174.51599999999999</v>
      </c>
      <c r="BN2664" s="72">
        <v>23.631</v>
      </c>
      <c r="BO2664" s="72">
        <v>19.829000000000001</v>
      </c>
      <c r="BP2664" s="12">
        <v>306.43</v>
      </c>
      <c r="BQ2664" s="72">
        <v>41.494</v>
      </c>
      <c r="BR2664" s="72">
        <v>16.041</v>
      </c>
      <c r="BS2664" s="12">
        <v>396.17399999999998</v>
      </c>
      <c r="BT2664" s="72">
        <v>53.646000000000001</v>
      </c>
      <c r="BU2664" s="72">
        <v>12.882999999999999</v>
      </c>
      <c r="BV2664" s="12">
        <v>738.49199999999996</v>
      </c>
      <c r="BW2664" s="72">
        <v>100</v>
      </c>
      <c r="BX2664" s="72">
        <v>10.893000000000001</v>
      </c>
      <c r="BY2664" s="13"/>
      <c r="BZ2664" s="13"/>
    </row>
    <row r="2665" spans="1:78" ht="12.75" customHeight="1">
      <c r="A2665" s="122" t="s">
        <v>65</v>
      </c>
      <c r="B2665" s="71" t="s">
        <v>46</v>
      </c>
      <c r="C2665" s="71" t="s">
        <v>24</v>
      </c>
      <c r="D2665" s="34">
        <v>45901</v>
      </c>
      <c r="E2665" s="12">
        <v>0</v>
      </c>
      <c r="F2665" s="72">
        <v>0</v>
      </c>
      <c r="G2665" s="72">
        <v>0</v>
      </c>
      <c r="H2665" s="12">
        <v>35.368000000000002</v>
      </c>
      <c r="I2665" s="72">
        <v>5.4550000000000001</v>
      </c>
      <c r="J2665" s="72">
        <v>46.45</v>
      </c>
      <c r="K2665" s="12">
        <v>17.338999999999999</v>
      </c>
      <c r="L2665" s="72">
        <v>2.6739999999999999</v>
      </c>
      <c r="M2665" s="72">
        <v>79.504999999999995</v>
      </c>
      <c r="N2665" s="12">
        <v>52.707000000000001</v>
      </c>
      <c r="O2665" s="72">
        <v>8.1289999999999996</v>
      </c>
      <c r="P2665" s="72">
        <v>44.018999999999998</v>
      </c>
      <c r="Q2665" s="12">
        <v>1.218</v>
      </c>
      <c r="R2665" s="72">
        <v>0.188</v>
      </c>
      <c r="S2665" s="72">
        <v>105.66500000000001</v>
      </c>
      <c r="T2665" s="12">
        <v>53.923999999999999</v>
      </c>
      <c r="U2665" s="72">
        <v>8.3170000000000002</v>
      </c>
      <c r="V2665" s="72">
        <v>42.826000000000001</v>
      </c>
      <c r="W2665" s="12">
        <v>184.40600000000001</v>
      </c>
      <c r="X2665" s="72">
        <v>28.443000000000001</v>
      </c>
      <c r="Y2665" s="72">
        <v>20.356000000000002</v>
      </c>
      <c r="Z2665" s="12">
        <v>238.33</v>
      </c>
      <c r="AA2665" s="72">
        <v>36.76</v>
      </c>
      <c r="AB2665" s="72">
        <v>17.312999999999999</v>
      </c>
      <c r="AC2665" s="12">
        <v>238.33</v>
      </c>
      <c r="AD2665" s="72">
        <v>36.76</v>
      </c>
      <c r="AE2665" s="72">
        <v>17.312999999999999</v>
      </c>
      <c r="AF2665" s="12">
        <v>2.5680000000000001</v>
      </c>
      <c r="AG2665" s="72">
        <v>0.39600000000000002</v>
      </c>
      <c r="AH2665" s="72">
        <v>113.9</v>
      </c>
      <c r="AI2665" s="12">
        <v>55.79</v>
      </c>
      <c r="AJ2665" s="72">
        <v>8.6050000000000004</v>
      </c>
      <c r="AK2665" s="72">
        <v>54.002000000000002</v>
      </c>
      <c r="AL2665" s="12">
        <v>58.356999999999999</v>
      </c>
      <c r="AM2665" s="72">
        <v>9.0009999999999994</v>
      </c>
      <c r="AN2665" s="72">
        <v>51.811999999999998</v>
      </c>
      <c r="AO2665" s="12">
        <v>296.68799999999999</v>
      </c>
      <c r="AP2665" s="72">
        <v>45.761000000000003</v>
      </c>
      <c r="AQ2665" s="72">
        <v>17.111999999999998</v>
      </c>
      <c r="AR2665" s="12">
        <v>9.3849999999999998</v>
      </c>
      <c r="AS2665" s="72">
        <v>1.448</v>
      </c>
      <c r="AT2665" s="72">
        <v>71.619</v>
      </c>
      <c r="AU2665" s="12">
        <v>10.638</v>
      </c>
      <c r="AV2665" s="72">
        <v>1.641</v>
      </c>
      <c r="AW2665" s="72">
        <v>58.539000000000001</v>
      </c>
      <c r="AX2665" s="12">
        <v>42.393999999999998</v>
      </c>
      <c r="AY2665" s="72">
        <v>6.5389999999999997</v>
      </c>
      <c r="AZ2665" s="72">
        <v>31.742000000000001</v>
      </c>
      <c r="BA2665" s="12">
        <v>53.030999999999999</v>
      </c>
      <c r="BB2665" s="72">
        <v>8.1790000000000003</v>
      </c>
      <c r="BC2665" s="72">
        <v>29.805</v>
      </c>
      <c r="BD2665" s="12">
        <v>22.619</v>
      </c>
      <c r="BE2665" s="72">
        <v>3.4889999999999999</v>
      </c>
      <c r="BF2665" s="72">
        <v>48.863999999999997</v>
      </c>
      <c r="BG2665" s="12">
        <v>75.650000000000006</v>
      </c>
      <c r="BH2665" s="72">
        <v>11.667999999999999</v>
      </c>
      <c r="BI2665" s="72">
        <v>25.798999999999999</v>
      </c>
      <c r="BJ2665" s="12">
        <v>141.31100000000001</v>
      </c>
      <c r="BK2665" s="72">
        <v>21.795999999999999</v>
      </c>
      <c r="BL2665" s="72">
        <v>18.802</v>
      </c>
      <c r="BM2665" s="12">
        <v>125.31100000000001</v>
      </c>
      <c r="BN2665" s="72">
        <v>19.327999999999999</v>
      </c>
      <c r="BO2665" s="72">
        <v>21.295999999999999</v>
      </c>
      <c r="BP2665" s="12">
        <v>266.62299999999999</v>
      </c>
      <c r="BQ2665" s="72">
        <v>41.124000000000002</v>
      </c>
      <c r="BR2665" s="72">
        <v>12.821999999999999</v>
      </c>
      <c r="BS2665" s="12">
        <v>351.65800000000002</v>
      </c>
      <c r="BT2665" s="72">
        <v>54.238999999999997</v>
      </c>
      <c r="BU2665" s="72">
        <v>9.5990000000000002</v>
      </c>
      <c r="BV2665" s="12">
        <v>648.346</v>
      </c>
      <c r="BW2665" s="72">
        <v>100</v>
      </c>
      <c r="BX2665" s="72">
        <v>11.433999999999999</v>
      </c>
      <c r="BY2665" s="13"/>
      <c r="BZ2665" s="13"/>
    </row>
    <row r="2666" spans="1:78" ht="12.75" customHeight="1">
      <c r="A2666" s="122" t="s">
        <v>65</v>
      </c>
      <c r="B2666" s="71" t="s">
        <v>46</v>
      </c>
      <c r="C2666" s="71" t="s">
        <v>24</v>
      </c>
      <c r="D2666" s="34">
        <v>45992</v>
      </c>
      <c r="E2666" s="12">
        <v>0</v>
      </c>
      <c r="F2666" s="72">
        <v>0</v>
      </c>
      <c r="G2666" s="72">
        <v>0</v>
      </c>
      <c r="H2666" s="12">
        <v>34.323</v>
      </c>
      <c r="I2666" s="72">
        <v>4.3220000000000001</v>
      </c>
      <c r="J2666" s="72">
        <v>47.368000000000002</v>
      </c>
      <c r="K2666" s="12">
        <v>32.107999999999997</v>
      </c>
      <c r="L2666" s="72">
        <v>4.0430000000000001</v>
      </c>
      <c r="M2666" s="72">
        <v>48.706000000000003</v>
      </c>
      <c r="N2666" s="12">
        <v>66.430999999999997</v>
      </c>
      <c r="O2666" s="72">
        <v>8.3659999999999997</v>
      </c>
      <c r="P2666" s="72">
        <v>31.34</v>
      </c>
      <c r="Q2666" s="12">
        <v>17.263999999999999</v>
      </c>
      <c r="R2666" s="72">
        <v>2.1739999999999999</v>
      </c>
      <c r="S2666" s="72">
        <v>65.713999999999999</v>
      </c>
      <c r="T2666" s="12">
        <v>83.694999999999993</v>
      </c>
      <c r="U2666" s="72">
        <v>10.54</v>
      </c>
      <c r="V2666" s="72">
        <v>30.957999999999998</v>
      </c>
      <c r="W2666" s="12">
        <v>235.238</v>
      </c>
      <c r="X2666" s="72">
        <v>29.623999999999999</v>
      </c>
      <c r="Y2666" s="72">
        <v>17.378</v>
      </c>
      <c r="Z2666" s="12">
        <v>318.93299999999999</v>
      </c>
      <c r="AA2666" s="72">
        <v>40.162999999999997</v>
      </c>
      <c r="AB2666" s="72">
        <v>12.817</v>
      </c>
      <c r="AC2666" s="12">
        <v>318.93299999999999</v>
      </c>
      <c r="AD2666" s="72">
        <v>40.162999999999997</v>
      </c>
      <c r="AE2666" s="72">
        <v>12.817</v>
      </c>
      <c r="AF2666" s="12">
        <v>0</v>
      </c>
      <c r="AG2666" s="72">
        <v>0</v>
      </c>
      <c r="AH2666" s="72">
        <v>0</v>
      </c>
      <c r="AI2666" s="12">
        <v>80.12</v>
      </c>
      <c r="AJ2666" s="72">
        <v>10.09</v>
      </c>
      <c r="AK2666" s="72">
        <v>20.588999999999999</v>
      </c>
      <c r="AL2666" s="12">
        <v>80.12</v>
      </c>
      <c r="AM2666" s="72">
        <v>10.09</v>
      </c>
      <c r="AN2666" s="72">
        <v>20.588999999999999</v>
      </c>
      <c r="AO2666" s="12">
        <v>399.053</v>
      </c>
      <c r="AP2666" s="72">
        <v>50.253</v>
      </c>
      <c r="AQ2666" s="72">
        <v>11.755000000000001</v>
      </c>
      <c r="AR2666" s="12">
        <v>20.169</v>
      </c>
      <c r="AS2666" s="72">
        <v>2.54</v>
      </c>
      <c r="AT2666" s="72">
        <v>64.840999999999994</v>
      </c>
      <c r="AU2666" s="12">
        <v>5.59</v>
      </c>
      <c r="AV2666" s="72">
        <v>0.70399999999999996</v>
      </c>
      <c r="AW2666" s="72">
        <v>103.479</v>
      </c>
      <c r="AX2666" s="12">
        <v>61.73</v>
      </c>
      <c r="AY2666" s="72">
        <v>7.774</v>
      </c>
      <c r="AZ2666" s="72">
        <v>42.143999999999998</v>
      </c>
      <c r="BA2666" s="12">
        <v>67.319999999999993</v>
      </c>
      <c r="BB2666" s="72">
        <v>8.4779999999999998</v>
      </c>
      <c r="BC2666" s="72">
        <v>38.445999999999998</v>
      </c>
      <c r="BD2666" s="12">
        <v>9.0879999999999992</v>
      </c>
      <c r="BE2666" s="72">
        <v>1.1439999999999999</v>
      </c>
      <c r="BF2666" s="72">
        <v>95.521000000000001</v>
      </c>
      <c r="BG2666" s="12">
        <v>76.408000000000001</v>
      </c>
      <c r="BH2666" s="72">
        <v>9.6219999999999999</v>
      </c>
      <c r="BI2666" s="72">
        <v>35.061999999999998</v>
      </c>
      <c r="BJ2666" s="12">
        <v>141.77500000000001</v>
      </c>
      <c r="BK2666" s="72">
        <v>17.853999999999999</v>
      </c>
      <c r="BL2666" s="72">
        <v>23.369</v>
      </c>
      <c r="BM2666" s="12">
        <v>156.68600000000001</v>
      </c>
      <c r="BN2666" s="72">
        <v>19.731999999999999</v>
      </c>
      <c r="BO2666" s="72">
        <v>13.909000000000001</v>
      </c>
      <c r="BP2666" s="12">
        <v>298.46199999999999</v>
      </c>
      <c r="BQ2666" s="72">
        <v>37.585000000000001</v>
      </c>
      <c r="BR2666" s="72">
        <v>14.672000000000001</v>
      </c>
      <c r="BS2666" s="12">
        <v>395.03800000000001</v>
      </c>
      <c r="BT2666" s="72">
        <v>49.747</v>
      </c>
      <c r="BU2666" s="72">
        <v>12.82</v>
      </c>
      <c r="BV2666" s="12">
        <v>794.09100000000001</v>
      </c>
      <c r="BW2666" s="72">
        <v>100</v>
      </c>
      <c r="BX2666" s="72">
        <v>8.5890000000000004</v>
      </c>
      <c r="BY2666" s="13"/>
      <c r="BZ2666" s="13"/>
    </row>
    <row r="2667" spans="1:78" ht="12.75" customHeight="1">
      <c r="A2667" s="122" t="s">
        <v>65</v>
      </c>
      <c r="B2667" s="71" t="s">
        <v>46</v>
      </c>
      <c r="C2667" s="71" t="s">
        <v>24</v>
      </c>
      <c r="D2667" s="34">
        <v>46082</v>
      </c>
      <c r="E2667" s="12">
        <v>0</v>
      </c>
      <c r="F2667" s="72">
        <v>0</v>
      </c>
      <c r="G2667" s="72">
        <v>0</v>
      </c>
      <c r="H2667" s="12">
        <v>29.321000000000002</v>
      </c>
      <c r="I2667" s="72">
        <v>4.0289999999999999</v>
      </c>
      <c r="J2667" s="72">
        <v>62.350999999999999</v>
      </c>
      <c r="K2667" s="12">
        <v>21.161000000000001</v>
      </c>
      <c r="L2667" s="72">
        <v>2.9079999999999999</v>
      </c>
      <c r="M2667" s="72">
        <v>61.969000000000001</v>
      </c>
      <c r="N2667" s="12">
        <v>50.481999999999999</v>
      </c>
      <c r="O2667" s="72">
        <v>6.9359999999999999</v>
      </c>
      <c r="P2667" s="72">
        <v>41.045000000000002</v>
      </c>
      <c r="Q2667" s="12">
        <v>8.7539999999999996</v>
      </c>
      <c r="R2667" s="72">
        <v>1.2030000000000001</v>
      </c>
      <c r="S2667" s="72">
        <v>105.77</v>
      </c>
      <c r="T2667" s="12">
        <v>59.235999999999997</v>
      </c>
      <c r="U2667" s="72">
        <v>8.1389999999999993</v>
      </c>
      <c r="V2667" s="72">
        <v>37.173000000000002</v>
      </c>
      <c r="W2667" s="12">
        <v>291.745</v>
      </c>
      <c r="X2667" s="72">
        <v>40.088000000000001</v>
      </c>
      <c r="Y2667" s="72">
        <v>17.007999999999999</v>
      </c>
      <c r="Z2667" s="12">
        <v>350.98099999999999</v>
      </c>
      <c r="AA2667" s="72">
        <v>48.226999999999997</v>
      </c>
      <c r="AB2667" s="72">
        <v>14.855</v>
      </c>
      <c r="AC2667" s="12">
        <v>350.98099999999999</v>
      </c>
      <c r="AD2667" s="72">
        <v>48.226999999999997</v>
      </c>
      <c r="AE2667" s="72">
        <v>14.855</v>
      </c>
      <c r="AF2667" s="12">
        <v>0</v>
      </c>
      <c r="AG2667" s="72">
        <v>0</v>
      </c>
      <c r="AH2667" s="72">
        <v>0</v>
      </c>
      <c r="AI2667" s="12">
        <v>53.14</v>
      </c>
      <c r="AJ2667" s="72">
        <v>7.3019999999999996</v>
      </c>
      <c r="AK2667" s="72">
        <v>40.14</v>
      </c>
      <c r="AL2667" s="12">
        <v>53.14</v>
      </c>
      <c r="AM2667" s="72">
        <v>7.3019999999999996</v>
      </c>
      <c r="AN2667" s="72">
        <v>40.14</v>
      </c>
      <c r="AO2667" s="12">
        <v>404.12099999999998</v>
      </c>
      <c r="AP2667" s="72">
        <v>55.529000000000003</v>
      </c>
      <c r="AQ2667" s="72">
        <v>14.826000000000001</v>
      </c>
      <c r="AR2667" s="12">
        <v>8.6419999999999995</v>
      </c>
      <c r="AS2667" s="72">
        <v>1.1879999999999999</v>
      </c>
      <c r="AT2667" s="72">
        <v>94.454999999999998</v>
      </c>
      <c r="AU2667" s="12">
        <v>3.395</v>
      </c>
      <c r="AV2667" s="72">
        <v>0.46700000000000003</v>
      </c>
      <c r="AW2667" s="72">
        <v>107.188</v>
      </c>
      <c r="AX2667" s="12">
        <v>24.114000000000001</v>
      </c>
      <c r="AY2667" s="72">
        <v>3.3130000000000002</v>
      </c>
      <c r="AZ2667" s="72">
        <v>69.179000000000002</v>
      </c>
      <c r="BA2667" s="12">
        <v>27.509</v>
      </c>
      <c r="BB2667" s="72">
        <v>3.78</v>
      </c>
      <c r="BC2667" s="72">
        <v>64.61</v>
      </c>
      <c r="BD2667" s="12">
        <v>21.274000000000001</v>
      </c>
      <c r="BE2667" s="72">
        <v>2.923</v>
      </c>
      <c r="BF2667" s="72">
        <v>61.353999999999999</v>
      </c>
      <c r="BG2667" s="12">
        <v>48.783000000000001</v>
      </c>
      <c r="BH2667" s="72">
        <v>6.7030000000000003</v>
      </c>
      <c r="BI2667" s="72">
        <v>50.441000000000003</v>
      </c>
      <c r="BJ2667" s="12">
        <v>159.482</v>
      </c>
      <c r="BK2667" s="72">
        <v>21.914000000000001</v>
      </c>
      <c r="BL2667" s="72">
        <v>30.085999999999999</v>
      </c>
      <c r="BM2667" s="12">
        <v>106.739</v>
      </c>
      <c r="BN2667" s="72">
        <v>14.667</v>
      </c>
      <c r="BO2667" s="72">
        <v>22.63</v>
      </c>
      <c r="BP2667" s="12">
        <v>266.221</v>
      </c>
      <c r="BQ2667" s="72">
        <v>36.58</v>
      </c>
      <c r="BR2667" s="72">
        <v>20.727</v>
      </c>
      <c r="BS2667" s="12">
        <v>323.64600000000002</v>
      </c>
      <c r="BT2667" s="72">
        <v>44.470999999999997</v>
      </c>
      <c r="BU2667" s="72">
        <v>21.216000000000001</v>
      </c>
      <c r="BV2667" s="12">
        <v>727.76700000000005</v>
      </c>
      <c r="BW2667" s="72">
        <v>100</v>
      </c>
      <c r="BX2667" s="72">
        <v>11.864000000000001</v>
      </c>
      <c r="BY2667" s="13"/>
      <c r="BZ2667" s="13"/>
    </row>
    <row r="2668" spans="1:78" ht="12.75" customHeight="1">
      <c r="A2668" s="122" t="s">
        <v>65</v>
      </c>
      <c r="B2668" s="71" t="s">
        <v>46</v>
      </c>
      <c r="C2668" s="71" t="s">
        <v>24</v>
      </c>
      <c r="D2668" s="34">
        <v>46174</v>
      </c>
      <c r="E2668" s="12">
        <v>0</v>
      </c>
      <c r="F2668" s="72">
        <v>0</v>
      </c>
      <c r="G2668" s="72">
        <v>0</v>
      </c>
      <c r="H2668" s="12">
        <v>50.18</v>
      </c>
      <c r="I2668" s="72">
        <v>6.8209999999999997</v>
      </c>
      <c r="J2668" s="72">
        <v>48.451000000000001</v>
      </c>
      <c r="K2668" s="12">
        <v>19.280999999999999</v>
      </c>
      <c r="L2668" s="72">
        <v>2.621</v>
      </c>
      <c r="M2668" s="72">
        <v>57.527000000000001</v>
      </c>
      <c r="N2668" s="12">
        <v>69.460999999999999</v>
      </c>
      <c r="O2668" s="72">
        <v>9.4410000000000007</v>
      </c>
      <c r="P2668" s="72">
        <v>38.192</v>
      </c>
      <c r="Q2668" s="12">
        <v>0</v>
      </c>
      <c r="R2668" s="72">
        <v>0</v>
      </c>
      <c r="S2668" s="72">
        <v>0</v>
      </c>
      <c r="T2668" s="12">
        <v>69.460999999999999</v>
      </c>
      <c r="U2668" s="72">
        <v>9.4410000000000007</v>
      </c>
      <c r="V2668" s="72">
        <v>38.192</v>
      </c>
      <c r="W2668" s="12">
        <v>287.66199999999998</v>
      </c>
      <c r="X2668" s="72">
        <v>39.098999999999997</v>
      </c>
      <c r="Y2668" s="72">
        <v>12.68</v>
      </c>
      <c r="Z2668" s="12">
        <v>357.12299999999999</v>
      </c>
      <c r="AA2668" s="72">
        <v>48.540999999999997</v>
      </c>
      <c r="AB2668" s="72">
        <v>10.146000000000001</v>
      </c>
      <c r="AC2668" s="12">
        <v>357.12299999999999</v>
      </c>
      <c r="AD2668" s="72">
        <v>48.540999999999997</v>
      </c>
      <c r="AE2668" s="72">
        <v>10.146000000000001</v>
      </c>
      <c r="AF2668" s="12">
        <v>0</v>
      </c>
      <c r="AG2668" s="72">
        <v>0</v>
      </c>
      <c r="AH2668" s="72">
        <v>0</v>
      </c>
      <c r="AI2668" s="12">
        <v>76.608999999999995</v>
      </c>
      <c r="AJ2668" s="72">
        <v>10.413</v>
      </c>
      <c r="AK2668" s="72">
        <v>27.428000000000001</v>
      </c>
      <c r="AL2668" s="12">
        <v>76.608999999999995</v>
      </c>
      <c r="AM2668" s="72">
        <v>10.413</v>
      </c>
      <c r="AN2668" s="72">
        <v>27.428000000000001</v>
      </c>
      <c r="AO2668" s="12">
        <v>433.733</v>
      </c>
      <c r="AP2668" s="72">
        <v>58.953000000000003</v>
      </c>
      <c r="AQ2668" s="72">
        <v>10.004</v>
      </c>
      <c r="AR2668" s="12">
        <v>0.74399999999999999</v>
      </c>
      <c r="AS2668" s="72">
        <v>0.10100000000000001</v>
      </c>
      <c r="AT2668" s="72">
        <v>103.91800000000001</v>
      </c>
      <c r="AU2668" s="12">
        <v>23.007000000000001</v>
      </c>
      <c r="AV2668" s="72">
        <v>3.1269999999999998</v>
      </c>
      <c r="AW2668" s="72">
        <v>69.131</v>
      </c>
      <c r="AX2668" s="12">
        <v>47.116</v>
      </c>
      <c r="AY2668" s="72">
        <v>6.4039999999999999</v>
      </c>
      <c r="AZ2668" s="72">
        <v>40.686</v>
      </c>
      <c r="BA2668" s="12">
        <v>70.123999999999995</v>
      </c>
      <c r="BB2668" s="72">
        <v>9.5310000000000006</v>
      </c>
      <c r="BC2668" s="72">
        <v>32.406999999999996</v>
      </c>
      <c r="BD2668" s="12">
        <v>3.399</v>
      </c>
      <c r="BE2668" s="72">
        <v>0.46200000000000002</v>
      </c>
      <c r="BF2668" s="72">
        <v>102.012</v>
      </c>
      <c r="BG2668" s="12">
        <v>73.522000000000006</v>
      </c>
      <c r="BH2668" s="72">
        <v>9.9930000000000003</v>
      </c>
      <c r="BI2668" s="72">
        <v>29.702000000000002</v>
      </c>
      <c r="BJ2668" s="12">
        <v>111.04600000000001</v>
      </c>
      <c r="BK2668" s="72">
        <v>15.093999999999999</v>
      </c>
      <c r="BL2668" s="72">
        <v>26.114000000000001</v>
      </c>
      <c r="BM2668" s="12">
        <v>116.676</v>
      </c>
      <c r="BN2668" s="72">
        <v>15.859</v>
      </c>
      <c r="BO2668" s="72">
        <v>15.686</v>
      </c>
      <c r="BP2668" s="12">
        <v>227.72300000000001</v>
      </c>
      <c r="BQ2668" s="72">
        <v>30.952000000000002</v>
      </c>
      <c r="BR2668" s="72">
        <v>11.619</v>
      </c>
      <c r="BS2668" s="12">
        <v>301.98899999999998</v>
      </c>
      <c r="BT2668" s="72">
        <v>41.046999999999997</v>
      </c>
      <c r="BU2668" s="72">
        <v>10.481999999999999</v>
      </c>
      <c r="BV2668" s="12">
        <v>735.721</v>
      </c>
      <c r="BW2668" s="72">
        <v>100</v>
      </c>
      <c r="BX2668" s="72">
        <v>6.5890000000000004</v>
      </c>
      <c r="BY2668" s="13"/>
      <c r="BZ2668" s="13"/>
    </row>
    <row r="2669" spans="1:78" ht="12.75" customHeight="1">
      <c r="A2669" s="122" t="s">
        <v>65</v>
      </c>
      <c r="B2669" s="71" t="s">
        <v>46</v>
      </c>
      <c r="C2669" s="71" t="s">
        <v>25</v>
      </c>
      <c r="D2669" s="34">
        <v>41883</v>
      </c>
      <c r="E2669" s="12">
        <v>0</v>
      </c>
      <c r="F2669" s="72">
        <v>0</v>
      </c>
      <c r="G2669" s="72">
        <v>0</v>
      </c>
      <c r="H2669" s="12">
        <v>112.078</v>
      </c>
      <c r="I2669" s="72">
        <v>4.3120000000000003</v>
      </c>
      <c r="J2669" s="72">
        <v>21.545000000000002</v>
      </c>
      <c r="K2669" s="12">
        <v>90.66</v>
      </c>
      <c r="L2669" s="72">
        <v>3.488</v>
      </c>
      <c r="M2669" s="72">
        <v>28.343</v>
      </c>
      <c r="N2669" s="12">
        <v>202.738</v>
      </c>
      <c r="O2669" s="72">
        <v>7.7990000000000004</v>
      </c>
      <c r="P2669" s="72">
        <v>16.812999999999999</v>
      </c>
      <c r="Q2669" s="12">
        <v>39.298999999999999</v>
      </c>
      <c r="R2669" s="72">
        <v>1.512</v>
      </c>
      <c r="S2669" s="72">
        <v>44.97</v>
      </c>
      <c r="T2669" s="12">
        <v>242.03700000000001</v>
      </c>
      <c r="U2669" s="72">
        <v>9.3109999999999999</v>
      </c>
      <c r="V2669" s="72">
        <v>14.723000000000001</v>
      </c>
      <c r="W2669" s="12">
        <v>985.48</v>
      </c>
      <c r="X2669" s="72">
        <v>37.911999999999999</v>
      </c>
      <c r="Y2669" s="72">
        <v>7.2530000000000001</v>
      </c>
      <c r="Z2669" s="12">
        <v>1227.5170000000001</v>
      </c>
      <c r="AA2669" s="72">
        <v>47.222999999999999</v>
      </c>
      <c r="AB2669" s="72">
        <v>5.3769999999999998</v>
      </c>
      <c r="AC2669" s="12">
        <v>1227.5170000000001</v>
      </c>
      <c r="AD2669" s="72">
        <v>47.222999999999999</v>
      </c>
      <c r="AE2669" s="72">
        <v>5.3769999999999998</v>
      </c>
      <c r="AF2669" s="12">
        <v>5.8140000000000001</v>
      </c>
      <c r="AG2669" s="72">
        <v>0.224</v>
      </c>
      <c r="AH2669" s="72">
        <v>105.76600000000001</v>
      </c>
      <c r="AI2669" s="12">
        <v>106.79600000000001</v>
      </c>
      <c r="AJ2669" s="72">
        <v>4.1079999999999997</v>
      </c>
      <c r="AK2669" s="72">
        <v>19</v>
      </c>
      <c r="AL2669" s="12">
        <v>112.61</v>
      </c>
      <c r="AM2669" s="72">
        <v>4.3319999999999999</v>
      </c>
      <c r="AN2669" s="72">
        <v>18.513999999999999</v>
      </c>
      <c r="AO2669" s="12">
        <v>1340.127</v>
      </c>
      <c r="AP2669" s="72">
        <v>51.555</v>
      </c>
      <c r="AQ2669" s="72">
        <v>5.1580000000000004</v>
      </c>
      <c r="AR2669" s="12">
        <v>31.605</v>
      </c>
      <c r="AS2669" s="72">
        <v>1.216</v>
      </c>
      <c r="AT2669" s="72">
        <v>42.201999999999998</v>
      </c>
      <c r="AU2669" s="12">
        <v>9.7249999999999996</v>
      </c>
      <c r="AV2669" s="72">
        <v>0.374</v>
      </c>
      <c r="AW2669" s="72">
        <v>64.652000000000001</v>
      </c>
      <c r="AX2669" s="12">
        <v>196.69200000000001</v>
      </c>
      <c r="AY2669" s="72">
        <v>7.5670000000000002</v>
      </c>
      <c r="AZ2669" s="72">
        <v>17.114000000000001</v>
      </c>
      <c r="BA2669" s="12">
        <v>206.41800000000001</v>
      </c>
      <c r="BB2669" s="72">
        <v>7.9409999999999998</v>
      </c>
      <c r="BC2669" s="72">
        <v>16.678999999999998</v>
      </c>
      <c r="BD2669" s="12">
        <v>175.58600000000001</v>
      </c>
      <c r="BE2669" s="72">
        <v>6.7549999999999999</v>
      </c>
      <c r="BF2669" s="72">
        <v>20.733000000000001</v>
      </c>
      <c r="BG2669" s="12">
        <v>382.00299999999999</v>
      </c>
      <c r="BH2669" s="72">
        <v>14.696</v>
      </c>
      <c r="BI2669" s="72">
        <v>11.301</v>
      </c>
      <c r="BJ2669" s="12">
        <v>633.78300000000002</v>
      </c>
      <c r="BK2669" s="72">
        <v>24.382000000000001</v>
      </c>
      <c r="BL2669" s="72">
        <v>10.302</v>
      </c>
      <c r="BM2669" s="12">
        <v>211.88499999999999</v>
      </c>
      <c r="BN2669" s="72">
        <v>8.1509999999999998</v>
      </c>
      <c r="BO2669" s="72">
        <v>18.431999999999999</v>
      </c>
      <c r="BP2669" s="12">
        <v>845.66800000000001</v>
      </c>
      <c r="BQ2669" s="72">
        <v>32.533000000000001</v>
      </c>
      <c r="BR2669" s="72">
        <v>7.5519999999999996</v>
      </c>
      <c r="BS2669" s="12">
        <v>1259.2760000000001</v>
      </c>
      <c r="BT2669" s="72">
        <v>48.445</v>
      </c>
      <c r="BU2669" s="72">
        <v>5.306</v>
      </c>
      <c r="BV2669" s="12">
        <v>2599.404</v>
      </c>
      <c r="BW2669" s="72">
        <v>100</v>
      </c>
      <c r="BX2669" s="72">
        <v>3.7629999999999999</v>
      </c>
      <c r="BY2669" s="13"/>
      <c r="BZ2669" s="13"/>
    </row>
    <row r="2670" spans="1:78" ht="12.75" customHeight="1">
      <c r="A2670" s="122" t="s">
        <v>65</v>
      </c>
      <c r="B2670" s="71" t="s">
        <v>46</v>
      </c>
      <c r="C2670" s="71" t="s">
        <v>25</v>
      </c>
      <c r="D2670" s="34">
        <v>41974</v>
      </c>
      <c r="E2670" s="12">
        <v>2.73</v>
      </c>
      <c r="F2670" s="72">
        <v>0.106</v>
      </c>
      <c r="G2670" s="72">
        <v>101.4</v>
      </c>
      <c r="H2670" s="12">
        <v>117.298</v>
      </c>
      <c r="I2670" s="72">
        <v>4.5609999999999999</v>
      </c>
      <c r="J2670" s="72">
        <v>23.795000000000002</v>
      </c>
      <c r="K2670" s="12">
        <v>74.893000000000001</v>
      </c>
      <c r="L2670" s="72">
        <v>2.9119999999999999</v>
      </c>
      <c r="M2670" s="72">
        <v>34.17</v>
      </c>
      <c r="N2670" s="12">
        <v>192.19200000000001</v>
      </c>
      <c r="O2670" s="72">
        <v>7.4729999999999999</v>
      </c>
      <c r="P2670" s="72">
        <v>17.792999999999999</v>
      </c>
      <c r="Q2670" s="12">
        <v>12.27</v>
      </c>
      <c r="R2670" s="72">
        <v>0.47699999999999998</v>
      </c>
      <c r="S2670" s="72">
        <v>56.040999999999997</v>
      </c>
      <c r="T2670" s="12">
        <v>204.46199999999999</v>
      </c>
      <c r="U2670" s="72">
        <v>7.95</v>
      </c>
      <c r="V2670" s="72">
        <v>16.556999999999999</v>
      </c>
      <c r="W2670" s="12">
        <v>966.23599999999999</v>
      </c>
      <c r="X2670" s="72">
        <v>37.570999999999998</v>
      </c>
      <c r="Y2670" s="72">
        <v>4.8460000000000001</v>
      </c>
      <c r="Z2670" s="12">
        <v>1170.6969999999999</v>
      </c>
      <c r="AA2670" s="72">
        <v>45.521000000000001</v>
      </c>
      <c r="AB2670" s="72">
        <v>3.952</v>
      </c>
      <c r="AC2670" s="12">
        <v>1173.4280000000001</v>
      </c>
      <c r="AD2670" s="72">
        <v>45.627000000000002</v>
      </c>
      <c r="AE2670" s="72">
        <v>3.9990000000000001</v>
      </c>
      <c r="AF2670" s="12">
        <v>6.7130000000000001</v>
      </c>
      <c r="AG2670" s="72">
        <v>0.26100000000000001</v>
      </c>
      <c r="AH2670" s="72">
        <v>80.468000000000004</v>
      </c>
      <c r="AI2670" s="12">
        <v>97.173000000000002</v>
      </c>
      <c r="AJ2670" s="72">
        <v>3.778</v>
      </c>
      <c r="AK2670" s="72">
        <v>26.091000000000001</v>
      </c>
      <c r="AL2670" s="12">
        <v>103.886</v>
      </c>
      <c r="AM2670" s="72">
        <v>4.0389999999999997</v>
      </c>
      <c r="AN2670" s="72">
        <v>24.04</v>
      </c>
      <c r="AO2670" s="12">
        <v>1277.3140000000001</v>
      </c>
      <c r="AP2670" s="72">
        <v>49.667000000000002</v>
      </c>
      <c r="AQ2670" s="72">
        <v>3.8210000000000002</v>
      </c>
      <c r="AR2670" s="12">
        <v>46.003</v>
      </c>
      <c r="AS2670" s="72">
        <v>1.7889999999999999</v>
      </c>
      <c r="AT2670" s="72">
        <v>51.697000000000003</v>
      </c>
      <c r="AU2670" s="12">
        <v>11.484999999999999</v>
      </c>
      <c r="AV2670" s="72">
        <v>0.44700000000000001</v>
      </c>
      <c r="AW2670" s="72">
        <v>73.046000000000006</v>
      </c>
      <c r="AX2670" s="12">
        <v>199.29900000000001</v>
      </c>
      <c r="AY2670" s="72">
        <v>7.75</v>
      </c>
      <c r="AZ2670" s="72">
        <v>20.361000000000001</v>
      </c>
      <c r="BA2670" s="12">
        <v>210.78399999999999</v>
      </c>
      <c r="BB2670" s="72">
        <v>8.1959999999999997</v>
      </c>
      <c r="BC2670" s="72">
        <v>18.126999999999999</v>
      </c>
      <c r="BD2670" s="12">
        <v>115.205</v>
      </c>
      <c r="BE2670" s="72">
        <v>4.4800000000000004</v>
      </c>
      <c r="BF2670" s="72">
        <v>22.513000000000002</v>
      </c>
      <c r="BG2670" s="12">
        <v>325.98899999999998</v>
      </c>
      <c r="BH2670" s="72">
        <v>12.676</v>
      </c>
      <c r="BI2670" s="72">
        <v>14.257999999999999</v>
      </c>
      <c r="BJ2670" s="12">
        <v>759.91899999999998</v>
      </c>
      <c r="BK2670" s="72">
        <v>29.548999999999999</v>
      </c>
      <c r="BL2670" s="72">
        <v>9.7430000000000003</v>
      </c>
      <c r="BM2670" s="12">
        <v>162.541</v>
      </c>
      <c r="BN2670" s="72">
        <v>6.32</v>
      </c>
      <c r="BO2670" s="72">
        <v>19.254000000000001</v>
      </c>
      <c r="BP2670" s="12">
        <v>922.46</v>
      </c>
      <c r="BQ2670" s="72">
        <v>35.869</v>
      </c>
      <c r="BR2670" s="72">
        <v>6.82</v>
      </c>
      <c r="BS2670" s="12">
        <v>1294.451</v>
      </c>
      <c r="BT2670" s="72">
        <v>50.332999999999998</v>
      </c>
      <c r="BU2670" s="72">
        <v>4.6840000000000002</v>
      </c>
      <c r="BV2670" s="12">
        <v>2571.7649999999999</v>
      </c>
      <c r="BW2670" s="72">
        <v>100</v>
      </c>
      <c r="BX2670" s="72">
        <v>2.8220000000000001</v>
      </c>
      <c r="BY2670" s="13"/>
      <c r="BZ2670" s="13"/>
    </row>
    <row r="2671" spans="1:78" ht="12.75" customHeight="1">
      <c r="A2671" s="122" t="s">
        <v>65</v>
      </c>
      <c r="B2671" s="71" t="s">
        <v>46</v>
      </c>
      <c r="C2671" s="71" t="s">
        <v>25</v>
      </c>
      <c r="D2671" s="34">
        <v>42064</v>
      </c>
      <c r="E2671" s="12">
        <v>0</v>
      </c>
      <c r="F2671" s="72">
        <v>0</v>
      </c>
      <c r="G2671" s="72">
        <v>0</v>
      </c>
      <c r="H2671" s="12">
        <v>120.571</v>
      </c>
      <c r="I2671" s="72">
        <v>4.7709999999999999</v>
      </c>
      <c r="J2671" s="72">
        <v>24.55</v>
      </c>
      <c r="K2671" s="12">
        <v>89.968999999999994</v>
      </c>
      <c r="L2671" s="72">
        <v>3.56</v>
      </c>
      <c r="M2671" s="72">
        <v>28.061</v>
      </c>
      <c r="N2671" s="12">
        <v>210.54</v>
      </c>
      <c r="O2671" s="72">
        <v>8.3320000000000007</v>
      </c>
      <c r="P2671" s="72">
        <v>19.190000000000001</v>
      </c>
      <c r="Q2671" s="12">
        <v>33.15</v>
      </c>
      <c r="R2671" s="72">
        <v>1.3120000000000001</v>
      </c>
      <c r="S2671" s="72">
        <v>70.930000000000007</v>
      </c>
      <c r="T2671" s="12">
        <v>243.69</v>
      </c>
      <c r="U2671" s="72">
        <v>9.6440000000000001</v>
      </c>
      <c r="V2671" s="72">
        <v>17.887</v>
      </c>
      <c r="W2671" s="12">
        <v>901.94899999999996</v>
      </c>
      <c r="X2671" s="72">
        <v>35.694000000000003</v>
      </c>
      <c r="Y2671" s="72">
        <v>7.4829999999999997</v>
      </c>
      <c r="Z2671" s="12">
        <v>1145.6389999999999</v>
      </c>
      <c r="AA2671" s="72">
        <v>45.337000000000003</v>
      </c>
      <c r="AB2671" s="72">
        <v>5.47</v>
      </c>
      <c r="AC2671" s="12">
        <v>1145.6389999999999</v>
      </c>
      <c r="AD2671" s="72">
        <v>45.337000000000003</v>
      </c>
      <c r="AE2671" s="72">
        <v>5.47</v>
      </c>
      <c r="AF2671" s="12">
        <v>39.805999999999997</v>
      </c>
      <c r="AG2671" s="72">
        <v>1.575</v>
      </c>
      <c r="AH2671" s="72">
        <v>42.051000000000002</v>
      </c>
      <c r="AI2671" s="12">
        <v>128.245</v>
      </c>
      <c r="AJ2671" s="72">
        <v>5.0750000000000002</v>
      </c>
      <c r="AK2671" s="72">
        <v>19.033999999999999</v>
      </c>
      <c r="AL2671" s="12">
        <v>168.05099999999999</v>
      </c>
      <c r="AM2671" s="72">
        <v>6.65</v>
      </c>
      <c r="AN2671" s="72">
        <v>11.85</v>
      </c>
      <c r="AO2671" s="12">
        <v>1313.69</v>
      </c>
      <c r="AP2671" s="72">
        <v>51.988</v>
      </c>
      <c r="AQ2671" s="72">
        <v>4.6269999999999998</v>
      </c>
      <c r="AR2671" s="12">
        <v>102.32599999999999</v>
      </c>
      <c r="AS2671" s="72">
        <v>4.0490000000000004</v>
      </c>
      <c r="AT2671" s="72">
        <v>23.600999999999999</v>
      </c>
      <c r="AU2671" s="12">
        <v>30.858000000000001</v>
      </c>
      <c r="AV2671" s="72">
        <v>1.2210000000000001</v>
      </c>
      <c r="AW2671" s="72">
        <v>44.628</v>
      </c>
      <c r="AX2671" s="12">
        <v>136.066</v>
      </c>
      <c r="AY2671" s="72">
        <v>5.3849999999999998</v>
      </c>
      <c r="AZ2671" s="72">
        <v>20.055</v>
      </c>
      <c r="BA2671" s="12">
        <v>166.92400000000001</v>
      </c>
      <c r="BB2671" s="72">
        <v>6.6059999999999999</v>
      </c>
      <c r="BC2671" s="72">
        <v>20.936</v>
      </c>
      <c r="BD2671" s="12">
        <v>124.5</v>
      </c>
      <c r="BE2671" s="72">
        <v>4.9269999999999996</v>
      </c>
      <c r="BF2671" s="72">
        <v>23.491</v>
      </c>
      <c r="BG2671" s="12">
        <v>291.42399999999998</v>
      </c>
      <c r="BH2671" s="72">
        <v>11.532999999999999</v>
      </c>
      <c r="BI2671" s="72">
        <v>15.9</v>
      </c>
      <c r="BJ2671" s="12">
        <v>637.68399999999997</v>
      </c>
      <c r="BK2671" s="72">
        <v>25.236000000000001</v>
      </c>
      <c r="BL2671" s="72">
        <v>9.3190000000000008</v>
      </c>
      <c r="BM2671" s="12">
        <v>181.798</v>
      </c>
      <c r="BN2671" s="72">
        <v>7.194</v>
      </c>
      <c r="BO2671" s="72">
        <v>28.251999999999999</v>
      </c>
      <c r="BP2671" s="12">
        <v>819.48299999999995</v>
      </c>
      <c r="BQ2671" s="72">
        <v>32.43</v>
      </c>
      <c r="BR2671" s="72">
        <v>8.0510000000000002</v>
      </c>
      <c r="BS2671" s="12">
        <v>1213.2329999999999</v>
      </c>
      <c r="BT2671" s="72">
        <v>48.012</v>
      </c>
      <c r="BU2671" s="72">
        <v>5.3079999999999998</v>
      </c>
      <c r="BV2671" s="12">
        <v>2526.9229999999998</v>
      </c>
      <c r="BW2671" s="72">
        <v>100</v>
      </c>
      <c r="BX2671" s="72">
        <v>3.0339999999999998</v>
      </c>
      <c r="BY2671" s="13"/>
      <c r="BZ2671" s="13"/>
    </row>
    <row r="2672" spans="1:78" ht="12.75" customHeight="1">
      <c r="A2672" s="122" t="s">
        <v>65</v>
      </c>
      <c r="B2672" s="71" t="s">
        <v>46</v>
      </c>
      <c r="C2672" s="71" t="s">
        <v>25</v>
      </c>
      <c r="D2672" s="34">
        <v>42156</v>
      </c>
      <c r="E2672" s="12">
        <v>0</v>
      </c>
      <c r="F2672" s="72">
        <v>0</v>
      </c>
      <c r="G2672" s="72">
        <v>0</v>
      </c>
      <c r="H2672" s="12">
        <v>130.89599999999999</v>
      </c>
      <c r="I2672" s="72">
        <v>5.0190000000000001</v>
      </c>
      <c r="J2672" s="72">
        <v>18.193000000000001</v>
      </c>
      <c r="K2672" s="12">
        <v>120.123</v>
      </c>
      <c r="L2672" s="72">
        <v>4.6059999999999999</v>
      </c>
      <c r="M2672" s="72">
        <v>20.683</v>
      </c>
      <c r="N2672" s="12">
        <v>251.018</v>
      </c>
      <c r="O2672" s="72">
        <v>9.625</v>
      </c>
      <c r="P2672" s="72">
        <v>13.775</v>
      </c>
      <c r="Q2672" s="12">
        <v>37.375</v>
      </c>
      <c r="R2672" s="72">
        <v>1.4330000000000001</v>
      </c>
      <c r="S2672" s="72">
        <v>52.133000000000003</v>
      </c>
      <c r="T2672" s="12">
        <v>288.39299999999997</v>
      </c>
      <c r="U2672" s="72">
        <v>11.058</v>
      </c>
      <c r="V2672" s="72">
        <v>13.51</v>
      </c>
      <c r="W2672" s="12">
        <v>890.73599999999999</v>
      </c>
      <c r="X2672" s="72">
        <v>34.152999999999999</v>
      </c>
      <c r="Y2672" s="72">
        <v>7.423</v>
      </c>
      <c r="Z2672" s="12">
        <v>1179.1289999999999</v>
      </c>
      <c r="AA2672" s="72">
        <v>45.210999999999999</v>
      </c>
      <c r="AB2672" s="72">
        <v>6.0410000000000004</v>
      </c>
      <c r="AC2672" s="12">
        <v>1179.1289999999999</v>
      </c>
      <c r="AD2672" s="72">
        <v>45.210999999999999</v>
      </c>
      <c r="AE2672" s="72">
        <v>6.0410000000000004</v>
      </c>
      <c r="AF2672" s="12">
        <v>0</v>
      </c>
      <c r="AG2672" s="72">
        <v>0</v>
      </c>
      <c r="AH2672" s="72">
        <v>0</v>
      </c>
      <c r="AI2672" s="12">
        <v>155.44</v>
      </c>
      <c r="AJ2672" s="72">
        <v>5.96</v>
      </c>
      <c r="AK2672" s="72">
        <v>19.824999999999999</v>
      </c>
      <c r="AL2672" s="12">
        <v>155.44</v>
      </c>
      <c r="AM2672" s="72">
        <v>5.96</v>
      </c>
      <c r="AN2672" s="72">
        <v>19.824999999999999</v>
      </c>
      <c r="AO2672" s="12">
        <v>1334.569</v>
      </c>
      <c r="AP2672" s="72">
        <v>51.170999999999999</v>
      </c>
      <c r="AQ2672" s="72">
        <v>6.1870000000000003</v>
      </c>
      <c r="AR2672" s="12">
        <v>78.376000000000005</v>
      </c>
      <c r="AS2672" s="72">
        <v>3.0049999999999999</v>
      </c>
      <c r="AT2672" s="72">
        <v>24.975999999999999</v>
      </c>
      <c r="AU2672" s="12">
        <v>52.2</v>
      </c>
      <c r="AV2672" s="72">
        <v>2.0009999999999999</v>
      </c>
      <c r="AW2672" s="72">
        <v>31.041</v>
      </c>
      <c r="AX2672" s="12">
        <v>192.20400000000001</v>
      </c>
      <c r="AY2672" s="72">
        <v>7.37</v>
      </c>
      <c r="AZ2672" s="72">
        <v>17.210999999999999</v>
      </c>
      <c r="BA2672" s="12">
        <v>244.40299999999999</v>
      </c>
      <c r="BB2672" s="72">
        <v>9.3710000000000004</v>
      </c>
      <c r="BC2672" s="72">
        <v>15.340999999999999</v>
      </c>
      <c r="BD2672" s="12">
        <v>92.974999999999994</v>
      </c>
      <c r="BE2672" s="72">
        <v>3.5649999999999999</v>
      </c>
      <c r="BF2672" s="72">
        <v>23.384</v>
      </c>
      <c r="BG2672" s="12">
        <v>337.37900000000002</v>
      </c>
      <c r="BH2672" s="72">
        <v>12.936</v>
      </c>
      <c r="BI2672" s="72">
        <v>14.000999999999999</v>
      </c>
      <c r="BJ2672" s="12">
        <v>762.31500000000005</v>
      </c>
      <c r="BK2672" s="72">
        <v>29.228999999999999</v>
      </c>
      <c r="BL2672" s="72">
        <v>8.0259999999999998</v>
      </c>
      <c r="BM2672" s="12">
        <v>95.415999999999997</v>
      </c>
      <c r="BN2672" s="72">
        <v>3.6589999999999998</v>
      </c>
      <c r="BO2672" s="72">
        <v>30.574999999999999</v>
      </c>
      <c r="BP2672" s="12">
        <v>857.73099999999999</v>
      </c>
      <c r="BQ2672" s="72">
        <v>32.887999999999998</v>
      </c>
      <c r="BR2672" s="72">
        <v>8.3829999999999991</v>
      </c>
      <c r="BS2672" s="12">
        <v>1273.4849999999999</v>
      </c>
      <c r="BT2672" s="72">
        <v>48.829000000000001</v>
      </c>
      <c r="BU2672" s="72">
        <v>4.7300000000000004</v>
      </c>
      <c r="BV2672" s="12">
        <v>2608.0540000000001</v>
      </c>
      <c r="BW2672" s="72">
        <v>100</v>
      </c>
      <c r="BX2672" s="72">
        <v>3.9340000000000002</v>
      </c>
      <c r="BY2672" s="13"/>
      <c r="BZ2672" s="13"/>
    </row>
    <row r="2673" spans="1:78" ht="12.75" customHeight="1">
      <c r="A2673" s="122" t="s">
        <v>65</v>
      </c>
      <c r="B2673" s="71" t="s">
        <v>46</v>
      </c>
      <c r="C2673" s="71" t="s">
        <v>25</v>
      </c>
      <c r="D2673" s="34">
        <v>42614</v>
      </c>
      <c r="E2673" s="12">
        <v>0</v>
      </c>
      <c r="F2673" s="72">
        <v>0</v>
      </c>
      <c r="G2673" s="72">
        <v>0</v>
      </c>
      <c r="H2673" s="12">
        <v>118.977</v>
      </c>
      <c r="I2673" s="72">
        <v>4.6100000000000003</v>
      </c>
      <c r="J2673" s="72">
        <v>19.777000000000001</v>
      </c>
      <c r="K2673" s="12">
        <v>64.617000000000004</v>
      </c>
      <c r="L2673" s="72">
        <v>2.504</v>
      </c>
      <c r="M2673" s="72">
        <v>25.256</v>
      </c>
      <c r="N2673" s="12">
        <v>183.595</v>
      </c>
      <c r="O2673" s="72">
        <v>7.1139999999999999</v>
      </c>
      <c r="P2673" s="72">
        <v>16.594000000000001</v>
      </c>
      <c r="Q2673" s="12">
        <v>30.492000000000001</v>
      </c>
      <c r="R2673" s="72">
        <v>1.181</v>
      </c>
      <c r="S2673" s="72">
        <v>39.770000000000003</v>
      </c>
      <c r="T2673" s="12">
        <v>214.08699999999999</v>
      </c>
      <c r="U2673" s="72">
        <v>8.2949999999999999</v>
      </c>
      <c r="V2673" s="72">
        <v>15.029</v>
      </c>
      <c r="W2673" s="12">
        <v>1007.429</v>
      </c>
      <c r="X2673" s="72">
        <v>39.033999999999999</v>
      </c>
      <c r="Y2673" s="72">
        <v>7.0259999999999998</v>
      </c>
      <c r="Z2673" s="12">
        <v>1221.5160000000001</v>
      </c>
      <c r="AA2673" s="72">
        <v>47.329000000000001</v>
      </c>
      <c r="AB2673" s="72">
        <v>5.4180000000000001</v>
      </c>
      <c r="AC2673" s="12">
        <v>1221.5160000000001</v>
      </c>
      <c r="AD2673" s="72">
        <v>47.329000000000001</v>
      </c>
      <c r="AE2673" s="72">
        <v>5.4180000000000001</v>
      </c>
      <c r="AF2673" s="12">
        <v>2.903</v>
      </c>
      <c r="AG2673" s="72">
        <v>0.112</v>
      </c>
      <c r="AH2673" s="72">
        <v>105.22</v>
      </c>
      <c r="AI2673" s="12">
        <v>130.76499999999999</v>
      </c>
      <c r="AJ2673" s="72">
        <v>5.0670000000000002</v>
      </c>
      <c r="AK2673" s="72">
        <v>20.228000000000002</v>
      </c>
      <c r="AL2673" s="12">
        <v>133.66800000000001</v>
      </c>
      <c r="AM2673" s="72">
        <v>5.1790000000000003</v>
      </c>
      <c r="AN2673" s="72">
        <v>19.533000000000001</v>
      </c>
      <c r="AO2673" s="12">
        <v>1355.184</v>
      </c>
      <c r="AP2673" s="72">
        <v>52.508000000000003</v>
      </c>
      <c r="AQ2673" s="72">
        <v>4.9740000000000002</v>
      </c>
      <c r="AR2673" s="12">
        <v>21.92</v>
      </c>
      <c r="AS2673" s="72">
        <v>0.84899999999999998</v>
      </c>
      <c r="AT2673" s="72">
        <v>45.978000000000002</v>
      </c>
      <c r="AU2673" s="12">
        <v>7.5890000000000004</v>
      </c>
      <c r="AV2673" s="72">
        <v>0.29399999999999998</v>
      </c>
      <c r="AW2673" s="72">
        <v>58.44</v>
      </c>
      <c r="AX2673" s="12">
        <v>195.98699999999999</v>
      </c>
      <c r="AY2673" s="72">
        <v>7.5940000000000003</v>
      </c>
      <c r="AZ2673" s="72">
        <v>20.841000000000001</v>
      </c>
      <c r="BA2673" s="12">
        <v>203.57599999999999</v>
      </c>
      <c r="BB2673" s="72">
        <v>7.8879999999999999</v>
      </c>
      <c r="BC2673" s="72">
        <v>20.95</v>
      </c>
      <c r="BD2673" s="12">
        <v>143.65700000000001</v>
      </c>
      <c r="BE2673" s="72">
        <v>5.5659999999999998</v>
      </c>
      <c r="BF2673" s="72">
        <v>20.477</v>
      </c>
      <c r="BG2673" s="12">
        <v>347.233</v>
      </c>
      <c r="BH2673" s="72">
        <v>13.454000000000001</v>
      </c>
      <c r="BI2673" s="72">
        <v>13.769</v>
      </c>
      <c r="BJ2673" s="12">
        <v>714.83600000000001</v>
      </c>
      <c r="BK2673" s="72">
        <v>27.696999999999999</v>
      </c>
      <c r="BL2673" s="72">
        <v>7.8369999999999997</v>
      </c>
      <c r="BM2673" s="12">
        <v>141.73500000000001</v>
      </c>
      <c r="BN2673" s="72">
        <v>5.492</v>
      </c>
      <c r="BO2673" s="72">
        <v>16.643999999999998</v>
      </c>
      <c r="BP2673" s="12">
        <v>856.57</v>
      </c>
      <c r="BQ2673" s="72">
        <v>33.189</v>
      </c>
      <c r="BR2673" s="72">
        <v>6.5970000000000004</v>
      </c>
      <c r="BS2673" s="12">
        <v>1225.7239999999999</v>
      </c>
      <c r="BT2673" s="72">
        <v>47.491999999999997</v>
      </c>
      <c r="BU2673" s="72">
        <v>4.2069999999999999</v>
      </c>
      <c r="BV2673" s="12">
        <v>2580.9070000000002</v>
      </c>
      <c r="BW2673" s="72">
        <v>100</v>
      </c>
      <c r="BX2673" s="72">
        <v>3.113</v>
      </c>
      <c r="BY2673" s="13"/>
      <c r="BZ2673" s="13"/>
    </row>
    <row r="2674" spans="1:78" ht="12.75" customHeight="1">
      <c r="A2674" s="122" t="s">
        <v>65</v>
      </c>
      <c r="B2674" s="71" t="s">
        <v>46</v>
      </c>
      <c r="C2674" s="71" t="s">
        <v>25</v>
      </c>
      <c r="D2674" s="34">
        <v>42705</v>
      </c>
      <c r="E2674" s="12">
        <v>0</v>
      </c>
      <c r="F2674" s="72">
        <v>0</v>
      </c>
      <c r="G2674" s="72">
        <v>0</v>
      </c>
      <c r="H2674" s="12">
        <v>127.11199999999999</v>
      </c>
      <c r="I2674" s="72">
        <v>4.6459999999999999</v>
      </c>
      <c r="J2674" s="72">
        <v>23.361999999999998</v>
      </c>
      <c r="K2674" s="12">
        <v>77.427000000000007</v>
      </c>
      <c r="L2674" s="72">
        <v>2.83</v>
      </c>
      <c r="M2674" s="72">
        <v>31.809000000000001</v>
      </c>
      <c r="N2674" s="12">
        <v>204.53899999999999</v>
      </c>
      <c r="O2674" s="72">
        <v>7.4770000000000003</v>
      </c>
      <c r="P2674" s="72">
        <v>19.800999999999998</v>
      </c>
      <c r="Q2674" s="12">
        <v>45.811999999999998</v>
      </c>
      <c r="R2674" s="72">
        <v>1.675</v>
      </c>
      <c r="S2674" s="72">
        <v>39.738</v>
      </c>
      <c r="T2674" s="12">
        <v>250.351</v>
      </c>
      <c r="U2674" s="72">
        <v>9.1509999999999998</v>
      </c>
      <c r="V2674" s="72">
        <v>16.492999999999999</v>
      </c>
      <c r="W2674" s="12">
        <v>999.56</v>
      </c>
      <c r="X2674" s="72">
        <v>36.537999999999997</v>
      </c>
      <c r="Y2674" s="72">
        <v>8.1479999999999997</v>
      </c>
      <c r="Z2674" s="12">
        <v>1249.9110000000001</v>
      </c>
      <c r="AA2674" s="72">
        <v>45.689</v>
      </c>
      <c r="AB2674" s="72">
        <v>6.7309999999999999</v>
      </c>
      <c r="AC2674" s="12">
        <v>1249.9110000000001</v>
      </c>
      <c r="AD2674" s="72">
        <v>45.689</v>
      </c>
      <c r="AE2674" s="72">
        <v>6.7309999999999999</v>
      </c>
      <c r="AF2674" s="12">
        <v>2.387</v>
      </c>
      <c r="AG2674" s="72">
        <v>8.6999999999999994E-2</v>
      </c>
      <c r="AH2674" s="72">
        <v>125.946</v>
      </c>
      <c r="AI2674" s="12">
        <v>129.18799999999999</v>
      </c>
      <c r="AJ2674" s="72">
        <v>4.7220000000000004</v>
      </c>
      <c r="AK2674" s="72">
        <v>18.128</v>
      </c>
      <c r="AL2674" s="12">
        <v>131.57499999999999</v>
      </c>
      <c r="AM2674" s="72">
        <v>4.8099999999999996</v>
      </c>
      <c r="AN2674" s="72">
        <v>17.600000000000001</v>
      </c>
      <c r="AO2674" s="12">
        <v>1381.4849999999999</v>
      </c>
      <c r="AP2674" s="72">
        <v>50.499000000000002</v>
      </c>
      <c r="AQ2674" s="72">
        <v>5.5339999999999998</v>
      </c>
      <c r="AR2674" s="12">
        <v>68.203000000000003</v>
      </c>
      <c r="AS2674" s="72">
        <v>2.4929999999999999</v>
      </c>
      <c r="AT2674" s="72">
        <v>51.981999999999999</v>
      </c>
      <c r="AU2674" s="12">
        <v>9.2279999999999998</v>
      </c>
      <c r="AV2674" s="72">
        <v>0.33700000000000002</v>
      </c>
      <c r="AW2674" s="72">
        <v>75.304000000000002</v>
      </c>
      <c r="AX2674" s="12">
        <v>207.94399999999999</v>
      </c>
      <c r="AY2674" s="72">
        <v>7.601</v>
      </c>
      <c r="AZ2674" s="72">
        <v>25.917000000000002</v>
      </c>
      <c r="BA2674" s="12">
        <v>217.172</v>
      </c>
      <c r="BB2674" s="72">
        <v>7.9390000000000001</v>
      </c>
      <c r="BC2674" s="72">
        <v>24.765000000000001</v>
      </c>
      <c r="BD2674" s="12">
        <v>164.04900000000001</v>
      </c>
      <c r="BE2674" s="72">
        <v>5.9969999999999999</v>
      </c>
      <c r="BF2674" s="72">
        <v>24.652000000000001</v>
      </c>
      <c r="BG2674" s="12">
        <v>381.22</v>
      </c>
      <c r="BH2674" s="72">
        <v>13.935</v>
      </c>
      <c r="BI2674" s="72">
        <v>17.454999999999998</v>
      </c>
      <c r="BJ2674" s="12">
        <v>620.28700000000003</v>
      </c>
      <c r="BK2674" s="72">
        <v>22.673999999999999</v>
      </c>
      <c r="BL2674" s="72">
        <v>10.223000000000001</v>
      </c>
      <c r="BM2674" s="12">
        <v>284.46899999999999</v>
      </c>
      <c r="BN2674" s="72">
        <v>10.398999999999999</v>
      </c>
      <c r="BO2674" s="72">
        <v>18.670000000000002</v>
      </c>
      <c r="BP2674" s="12">
        <v>904.75599999999997</v>
      </c>
      <c r="BQ2674" s="72">
        <v>33.073</v>
      </c>
      <c r="BR2674" s="72">
        <v>8.5879999999999992</v>
      </c>
      <c r="BS2674" s="12">
        <v>1354.18</v>
      </c>
      <c r="BT2674" s="72">
        <v>49.500999999999998</v>
      </c>
      <c r="BU2674" s="72">
        <v>5.851</v>
      </c>
      <c r="BV2674" s="12">
        <v>2735.665</v>
      </c>
      <c r="BW2674" s="72">
        <v>100</v>
      </c>
      <c r="BX2674" s="72">
        <v>3.609</v>
      </c>
      <c r="BY2674" s="13"/>
      <c r="BZ2674" s="13"/>
    </row>
    <row r="2675" spans="1:78" ht="12.75" customHeight="1">
      <c r="A2675" s="122" t="s">
        <v>65</v>
      </c>
      <c r="B2675" s="71" t="s">
        <v>46</v>
      </c>
      <c r="C2675" s="71" t="s">
        <v>25</v>
      </c>
      <c r="D2675" s="34">
        <v>42795</v>
      </c>
      <c r="E2675" s="12">
        <v>0</v>
      </c>
      <c r="F2675" s="72">
        <v>0</v>
      </c>
      <c r="G2675" s="72">
        <v>0</v>
      </c>
      <c r="H2675" s="12">
        <v>96.277000000000001</v>
      </c>
      <c r="I2675" s="72">
        <v>3.6070000000000002</v>
      </c>
      <c r="J2675" s="72">
        <v>25.210999999999999</v>
      </c>
      <c r="K2675" s="12">
        <v>151.21199999999999</v>
      </c>
      <c r="L2675" s="72">
        <v>5.665</v>
      </c>
      <c r="M2675" s="72">
        <v>20.696999999999999</v>
      </c>
      <c r="N2675" s="12">
        <v>247.488</v>
      </c>
      <c r="O2675" s="72">
        <v>9.2720000000000002</v>
      </c>
      <c r="P2675" s="72">
        <v>15.829000000000001</v>
      </c>
      <c r="Q2675" s="12">
        <v>33.874000000000002</v>
      </c>
      <c r="R2675" s="72">
        <v>1.2689999999999999</v>
      </c>
      <c r="S2675" s="72">
        <v>47.954000000000001</v>
      </c>
      <c r="T2675" s="12">
        <v>281.363</v>
      </c>
      <c r="U2675" s="72">
        <v>10.541</v>
      </c>
      <c r="V2675" s="72">
        <v>13.29</v>
      </c>
      <c r="W2675" s="12">
        <v>933.96400000000006</v>
      </c>
      <c r="X2675" s="72">
        <v>34.988999999999997</v>
      </c>
      <c r="Y2675" s="72">
        <v>7.351</v>
      </c>
      <c r="Z2675" s="12">
        <v>1215.327</v>
      </c>
      <c r="AA2675" s="72">
        <v>45.53</v>
      </c>
      <c r="AB2675" s="72">
        <v>4.6669999999999998</v>
      </c>
      <c r="AC2675" s="12">
        <v>1215.327</v>
      </c>
      <c r="AD2675" s="72">
        <v>45.53</v>
      </c>
      <c r="AE2675" s="72">
        <v>4.6669999999999998</v>
      </c>
      <c r="AF2675" s="12">
        <v>1.861</v>
      </c>
      <c r="AG2675" s="72">
        <v>7.0000000000000007E-2</v>
      </c>
      <c r="AH2675" s="72">
        <v>120.18600000000001</v>
      </c>
      <c r="AI2675" s="12">
        <v>154.03100000000001</v>
      </c>
      <c r="AJ2675" s="72">
        <v>5.77</v>
      </c>
      <c r="AK2675" s="72">
        <v>23.204999999999998</v>
      </c>
      <c r="AL2675" s="12">
        <v>155.892</v>
      </c>
      <c r="AM2675" s="72">
        <v>5.84</v>
      </c>
      <c r="AN2675" s="72">
        <v>23.266999999999999</v>
      </c>
      <c r="AO2675" s="12">
        <v>1371.2190000000001</v>
      </c>
      <c r="AP2675" s="72">
        <v>51.37</v>
      </c>
      <c r="AQ2675" s="72">
        <v>4.3360000000000003</v>
      </c>
      <c r="AR2675" s="12">
        <v>118.515</v>
      </c>
      <c r="AS2675" s="72">
        <v>4.4400000000000004</v>
      </c>
      <c r="AT2675" s="72">
        <v>22.605</v>
      </c>
      <c r="AU2675" s="12">
        <v>12.836</v>
      </c>
      <c r="AV2675" s="72">
        <v>0.48099999999999998</v>
      </c>
      <c r="AW2675" s="72">
        <v>62.573</v>
      </c>
      <c r="AX2675" s="12">
        <v>206.916</v>
      </c>
      <c r="AY2675" s="72">
        <v>7.7519999999999998</v>
      </c>
      <c r="AZ2675" s="72">
        <v>16.527000000000001</v>
      </c>
      <c r="BA2675" s="12">
        <v>219.75200000000001</v>
      </c>
      <c r="BB2675" s="72">
        <v>8.2330000000000005</v>
      </c>
      <c r="BC2675" s="72">
        <v>15.12</v>
      </c>
      <c r="BD2675" s="12">
        <v>145.62</v>
      </c>
      <c r="BE2675" s="72">
        <v>5.4550000000000001</v>
      </c>
      <c r="BF2675" s="72">
        <v>16.670000000000002</v>
      </c>
      <c r="BG2675" s="12">
        <v>365.37200000000001</v>
      </c>
      <c r="BH2675" s="72">
        <v>13.688000000000001</v>
      </c>
      <c r="BI2675" s="72">
        <v>11.856999999999999</v>
      </c>
      <c r="BJ2675" s="12">
        <v>582.79600000000005</v>
      </c>
      <c r="BK2675" s="72">
        <v>21.832999999999998</v>
      </c>
      <c r="BL2675" s="72">
        <v>12.548999999999999</v>
      </c>
      <c r="BM2675" s="12">
        <v>231.4</v>
      </c>
      <c r="BN2675" s="72">
        <v>8.6690000000000005</v>
      </c>
      <c r="BO2675" s="72">
        <v>17.376999999999999</v>
      </c>
      <c r="BP2675" s="12">
        <v>814.19600000000003</v>
      </c>
      <c r="BQ2675" s="72">
        <v>30.501999999999999</v>
      </c>
      <c r="BR2675" s="72">
        <v>9.6340000000000003</v>
      </c>
      <c r="BS2675" s="12">
        <v>1298.0820000000001</v>
      </c>
      <c r="BT2675" s="72">
        <v>48.63</v>
      </c>
      <c r="BU2675" s="72">
        <v>6.8780000000000001</v>
      </c>
      <c r="BV2675" s="12">
        <v>2669.3009999999999</v>
      </c>
      <c r="BW2675" s="72">
        <v>100</v>
      </c>
      <c r="BX2675" s="72">
        <v>4.2930000000000001</v>
      </c>
      <c r="BY2675" s="13"/>
      <c r="BZ2675" s="13"/>
    </row>
    <row r="2676" spans="1:78" ht="12.75" customHeight="1">
      <c r="A2676" s="122" t="s">
        <v>65</v>
      </c>
      <c r="B2676" s="71" t="s">
        <v>46</v>
      </c>
      <c r="C2676" s="71" t="s">
        <v>25</v>
      </c>
      <c r="D2676" s="34">
        <v>42887</v>
      </c>
      <c r="E2676" s="12">
        <v>0</v>
      </c>
      <c r="F2676" s="72">
        <v>0</v>
      </c>
      <c r="G2676" s="72">
        <v>0</v>
      </c>
      <c r="H2676" s="12">
        <v>215.84899999999999</v>
      </c>
      <c r="I2676" s="72">
        <v>7.8479999999999999</v>
      </c>
      <c r="J2676" s="72">
        <v>21.213000000000001</v>
      </c>
      <c r="K2676" s="12">
        <v>72.052000000000007</v>
      </c>
      <c r="L2676" s="72">
        <v>2.62</v>
      </c>
      <c r="M2676" s="72">
        <v>28.788</v>
      </c>
      <c r="N2676" s="12">
        <v>287.90199999999999</v>
      </c>
      <c r="O2676" s="72">
        <v>10.468</v>
      </c>
      <c r="P2676" s="72">
        <v>17.815000000000001</v>
      </c>
      <c r="Q2676" s="12">
        <v>65.158000000000001</v>
      </c>
      <c r="R2676" s="72">
        <v>2.3690000000000002</v>
      </c>
      <c r="S2676" s="72">
        <v>33.142000000000003</v>
      </c>
      <c r="T2676" s="12">
        <v>353.05900000000003</v>
      </c>
      <c r="U2676" s="72">
        <v>12.837</v>
      </c>
      <c r="V2676" s="72">
        <v>14.074</v>
      </c>
      <c r="W2676" s="12">
        <v>976.60400000000004</v>
      </c>
      <c r="X2676" s="72">
        <v>35.51</v>
      </c>
      <c r="Y2676" s="72">
        <v>7.1349999999999998</v>
      </c>
      <c r="Z2676" s="12">
        <v>1329.663</v>
      </c>
      <c r="AA2676" s="72">
        <v>48.347000000000001</v>
      </c>
      <c r="AB2676" s="72">
        <v>5.915</v>
      </c>
      <c r="AC2676" s="12">
        <v>1329.663</v>
      </c>
      <c r="AD2676" s="72">
        <v>48.347000000000001</v>
      </c>
      <c r="AE2676" s="72">
        <v>5.915</v>
      </c>
      <c r="AF2676" s="12">
        <v>15.977</v>
      </c>
      <c r="AG2676" s="72">
        <v>0.58099999999999996</v>
      </c>
      <c r="AH2676" s="72">
        <v>63.648000000000003</v>
      </c>
      <c r="AI2676" s="12">
        <v>109.407</v>
      </c>
      <c r="AJ2676" s="72">
        <v>3.9780000000000002</v>
      </c>
      <c r="AK2676" s="72">
        <v>14.276999999999999</v>
      </c>
      <c r="AL2676" s="12">
        <v>125.384</v>
      </c>
      <c r="AM2676" s="72">
        <v>4.5590000000000002</v>
      </c>
      <c r="AN2676" s="72">
        <v>12.753</v>
      </c>
      <c r="AO2676" s="12">
        <v>1455.047</v>
      </c>
      <c r="AP2676" s="72">
        <v>52.905999999999999</v>
      </c>
      <c r="AQ2676" s="72">
        <v>5.6959999999999997</v>
      </c>
      <c r="AR2676" s="12">
        <v>75.257000000000005</v>
      </c>
      <c r="AS2676" s="72">
        <v>2.7360000000000002</v>
      </c>
      <c r="AT2676" s="72">
        <v>32.085000000000001</v>
      </c>
      <c r="AU2676" s="12">
        <v>17.423999999999999</v>
      </c>
      <c r="AV2676" s="72">
        <v>0.63400000000000001</v>
      </c>
      <c r="AW2676" s="72">
        <v>48.542999999999999</v>
      </c>
      <c r="AX2676" s="12">
        <v>231</v>
      </c>
      <c r="AY2676" s="72">
        <v>8.3989999999999991</v>
      </c>
      <c r="AZ2676" s="72">
        <v>12.595000000000001</v>
      </c>
      <c r="BA2676" s="12">
        <v>248.42400000000001</v>
      </c>
      <c r="BB2676" s="72">
        <v>9.0329999999999995</v>
      </c>
      <c r="BC2676" s="72">
        <v>11.074</v>
      </c>
      <c r="BD2676" s="12">
        <v>113.639</v>
      </c>
      <c r="BE2676" s="72">
        <v>4.1319999999999997</v>
      </c>
      <c r="BF2676" s="72">
        <v>19.54</v>
      </c>
      <c r="BG2676" s="12">
        <v>362.06299999999999</v>
      </c>
      <c r="BH2676" s="72">
        <v>13.164999999999999</v>
      </c>
      <c r="BI2676" s="72">
        <v>9.1880000000000006</v>
      </c>
      <c r="BJ2676" s="12">
        <v>690.06</v>
      </c>
      <c r="BK2676" s="72">
        <v>25.091000000000001</v>
      </c>
      <c r="BL2676" s="72">
        <v>9.4269999999999996</v>
      </c>
      <c r="BM2676" s="12">
        <v>167.821</v>
      </c>
      <c r="BN2676" s="72">
        <v>6.1020000000000003</v>
      </c>
      <c r="BO2676" s="72">
        <v>18.268999999999998</v>
      </c>
      <c r="BP2676" s="12">
        <v>857.88099999999997</v>
      </c>
      <c r="BQ2676" s="72">
        <v>31.193000000000001</v>
      </c>
      <c r="BR2676" s="72">
        <v>8.3290000000000006</v>
      </c>
      <c r="BS2676" s="12">
        <v>1295.201</v>
      </c>
      <c r="BT2676" s="72">
        <v>47.094000000000001</v>
      </c>
      <c r="BU2676" s="72">
        <v>5.9619999999999997</v>
      </c>
      <c r="BV2676" s="12">
        <v>2750.248</v>
      </c>
      <c r="BW2676" s="72">
        <v>100</v>
      </c>
      <c r="BX2676" s="72">
        <v>4.2919999999999998</v>
      </c>
      <c r="BY2676" s="13"/>
      <c r="BZ2676" s="13"/>
    </row>
    <row r="2677" spans="1:78" ht="12.75" customHeight="1">
      <c r="A2677" s="122" t="s">
        <v>65</v>
      </c>
      <c r="B2677" s="71" t="s">
        <v>46</v>
      </c>
      <c r="C2677" s="71" t="s">
        <v>25</v>
      </c>
      <c r="D2677" s="34">
        <v>43344</v>
      </c>
      <c r="E2677" s="12">
        <v>0</v>
      </c>
      <c r="F2677" s="72">
        <v>0</v>
      </c>
      <c r="G2677" s="72">
        <v>0</v>
      </c>
      <c r="H2677" s="12">
        <v>146.34399999999999</v>
      </c>
      <c r="I2677" s="72">
        <v>5.5830000000000002</v>
      </c>
      <c r="J2677" s="72">
        <v>25.285</v>
      </c>
      <c r="K2677" s="12">
        <v>61.462000000000003</v>
      </c>
      <c r="L2677" s="72">
        <v>2.3450000000000002</v>
      </c>
      <c r="M2677" s="72">
        <v>35.460999999999999</v>
      </c>
      <c r="N2677" s="12">
        <v>207.80600000000001</v>
      </c>
      <c r="O2677" s="72">
        <v>7.9279999999999999</v>
      </c>
      <c r="P2677" s="72">
        <v>24.134</v>
      </c>
      <c r="Q2677" s="12">
        <v>9.7539999999999996</v>
      </c>
      <c r="R2677" s="72">
        <v>0.372</v>
      </c>
      <c r="S2677" s="72">
        <v>78.78</v>
      </c>
      <c r="T2677" s="12">
        <v>217.56</v>
      </c>
      <c r="U2677" s="72">
        <v>8.3010000000000002</v>
      </c>
      <c r="V2677" s="72">
        <v>23.431999999999999</v>
      </c>
      <c r="W2677" s="12">
        <v>1061.57</v>
      </c>
      <c r="X2677" s="72">
        <v>40.502000000000002</v>
      </c>
      <c r="Y2677" s="72">
        <v>6.1589999999999998</v>
      </c>
      <c r="Z2677" s="12">
        <v>1279.1289999999999</v>
      </c>
      <c r="AA2677" s="72">
        <v>48.802999999999997</v>
      </c>
      <c r="AB2677" s="72">
        <v>6.0540000000000003</v>
      </c>
      <c r="AC2677" s="12">
        <v>1279.1289999999999</v>
      </c>
      <c r="AD2677" s="72">
        <v>48.802999999999997</v>
      </c>
      <c r="AE2677" s="72">
        <v>6.0540000000000003</v>
      </c>
      <c r="AF2677" s="12">
        <v>4.282</v>
      </c>
      <c r="AG2677" s="72">
        <v>0.16300000000000001</v>
      </c>
      <c r="AH2677" s="72">
        <v>109.822</v>
      </c>
      <c r="AI2677" s="12">
        <v>94.063000000000002</v>
      </c>
      <c r="AJ2677" s="72">
        <v>3.589</v>
      </c>
      <c r="AK2677" s="72">
        <v>21.056999999999999</v>
      </c>
      <c r="AL2677" s="12">
        <v>98.343999999999994</v>
      </c>
      <c r="AM2677" s="72">
        <v>3.7519999999999998</v>
      </c>
      <c r="AN2677" s="72">
        <v>19.576000000000001</v>
      </c>
      <c r="AO2677" s="12">
        <v>1377.4739999999999</v>
      </c>
      <c r="AP2677" s="72">
        <v>52.555</v>
      </c>
      <c r="AQ2677" s="72">
        <v>5.4820000000000002</v>
      </c>
      <c r="AR2677" s="12">
        <v>104.133</v>
      </c>
      <c r="AS2677" s="72">
        <v>3.9729999999999999</v>
      </c>
      <c r="AT2677" s="72">
        <v>28.114000000000001</v>
      </c>
      <c r="AU2677" s="12">
        <v>6.6689999999999996</v>
      </c>
      <c r="AV2677" s="72">
        <v>0.254</v>
      </c>
      <c r="AW2677" s="72">
        <v>73.051000000000002</v>
      </c>
      <c r="AX2677" s="12">
        <v>99.8</v>
      </c>
      <c r="AY2677" s="72">
        <v>3.8079999999999998</v>
      </c>
      <c r="AZ2677" s="72">
        <v>24.271999999999998</v>
      </c>
      <c r="BA2677" s="12">
        <v>106.46899999999999</v>
      </c>
      <c r="BB2677" s="72">
        <v>4.0620000000000003</v>
      </c>
      <c r="BC2677" s="72">
        <v>22.85</v>
      </c>
      <c r="BD2677" s="12">
        <v>160.87200000000001</v>
      </c>
      <c r="BE2677" s="72">
        <v>6.1379999999999999</v>
      </c>
      <c r="BF2677" s="72">
        <v>22.86</v>
      </c>
      <c r="BG2677" s="12">
        <v>267.34100000000001</v>
      </c>
      <c r="BH2677" s="72">
        <v>10.199999999999999</v>
      </c>
      <c r="BI2677" s="72">
        <v>17.373000000000001</v>
      </c>
      <c r="BJ2677" s="12">
        <v>681.89700000000005</v>
      </c>
      <c r="BK2677" s="72">
        <v>26.016999999999999</v>
      </c>
      <c r="BL2677" s="72">
        <v>6.1989999999999998</v>
      </c>
      <c r="BM2677" s="12">
        <v>190.16399999999999</v>
      </c>
      <c r="BN2677" s="72">
        <v>7.2549999999999999</v>
      </c>
      <c r="BO2677" s="72">
        <v>20.765999999999998</v>
      </c>
      <c r="BP2677" s="12">
        <v>872.06100000000004</v>
      </c>
      <c r="BQ2677" s="72">
        <v>33.271999999999998</v>
      </c>
      <c r="BR2677" s="72">
        <v>5.3639999999999999</v>
      </c>
      <c r="BS2677" s="12">
        <v>1243.5360000000001</v>
      </c>
      <c r="BT2677" s="72">
        <v>47.445</v>
      </c>
      <c r="BU2677" s="72">
        <v>5.4939999999999998</v>
      </c>
      <c r="BV2677" s="12">
        <v>2621.009</v>
      </c>
      <c r="BW2677" s="72">
        <v>100</v>
      </c>
      <c r="BX2677" s="72">
        <v>4.2519999999999998</v>
      </c>
      <c r="BY2677" s="13"/>
      <c r="BZ2677" s="13"/>
    </row>
    <row r="2678" spans="1:78" ht="12.75" customHeight="1">
      <c r="A2678" s="122" t="s">
        <v>65</v>
      </c>
      <c r="B2678" s="71" t="s">
        <v>46</v>
      </c>
      <c r="C2678" s="71" t="s">
        <v>25</v>
      </c>
      <c r="D2678" s="34">
        <v>43435</v>
      </c>
      <c r="E2678" s="12">
        <v>0</v>
      </c>
      <c r="F2678" s="72">
        <v>0</v>
      </c>
      <c r="G2678" s="72">
        <v>0</v>
      </c>
      <c r="H2678" s="12">
        <v>122.309</v>
      </c>
      <c r="I2678" s="72">
        <v>4.4189999999999996</v>
      </c>
      <c r="J2678" s="72">
        <v>24.106000000000002</v>
      </c>
      <c r="K2678" s="12">
        <v>163.84800000000001</v>
      </c>
      <c r="L2678" s="72">
        <v>5.9189999999999996</v>
      </c>
      <c r="M2678" s="72">
        <v>20.792999999999999</v>
      </c>
      <c r="N2678" s="12">
        <v>286.15699999999998</v>
      </c>
      <c r="O2678" s="72">
        <v>10.337999999999999</v>
      </c>
      <c r="P2678" s="72">
        <v>13.602</v>
      </c>
      <c r="Q2678" s="12">
        <v>27.087</v>
      </c>
      <c r="R2678" s="72">
        <v>0.97899999999999998</v>
      </c>
      <c r="S2678" s="72">
        <v>49.259</v>
      </c>
      <c r="T2678" s="12">
        <v>313.24400000000003</v>
      </c>
      <c r="U2678" s="72">
        <v>11.317</v>
      </c>
      <c r="V2678" s="72">
        <v>13.58</v>
      </c>
      <c r="W2678" s="12">
        <v>961.17200000000003</v>
      </c>
      <c r="X2678" s="72">
        <v>34.723999999999997</v>
      </c>
      <c r="Y2678" s="72">
        <v>5.1269999999999998</v>
      </c>
      <c r="Z2678" s="12">
        <v>1274.4169999999999</v>
      </c>
      <c r="AA2678" s="72">
        <v>46.040999999999997</v>
      </c>
      <c r="AB2678" s="72">
        <v>5.0949999999999998</v>
      </c>
      <c r="AC2678" s="12">
        <v>1274.4169999999999</v>
      </c>
      <c r="AD2678" s="72">
        <v>46.040999999999997</v>
      </c>
      <c r="AE2678" s="72">
        <v>5.0949999999999998</v>
      </c>
      <c r="AF2678" s="12">
        <v>0.89</v>
      </c>
      <c r="AG2678" s="72">
        <v>3.2000000000000001E-2</v>
      </c>
      <c r="AH2678" s="72">
        <v>109.505</v>
      </c>
      <c r="AI2678" s="12">
        <v>135.27799999999999</v>
      </c>
      <c r="AJ2678" s="72">
        <v>4.8869999999999996</v>
      </c>
      <c r="AK2678" s="72">
        <v>16.297999999999998</v>
      </c>
      <c r="AL2678" s="12">
        <v>136.16800000000001</v>
      </c>
      <c r="AM2678" s="72">
        <v>4.9189999999999996</v>
      </c>
      <c r="AN2678" s="72">
        <v>16.239999999999998</v>
      </c>
      <c r="AO2678" s="12">
        <v>1410.585</v>
      </c>
      <c r="AP2678" s="72">
        <v>50.96</v>
      </c>
      <c r="AQ2678" s="72">
        <v>5.117</v>
      </c>
      <c r="AR2678" s="12">
        <v>75.599000000000004</v>
      </c>
      <c r="AS2678" s="72">
        <v>2.7309999999999999</v>
      </c>
      <c r="AT2678" s="72">
        <v>34.384999999999998</v>
      </c>
      <c r="AU2678" s="12">
        <v>33.835000000000001</v>
      </c>
      <c r="AV2678" s="72">
        <v>1.222</v>
      </c>
      <c r="AW2678" s="72">
        <v>38.795000000000002</v>
      </c>
      <c r="AX2678" s="12">
        <v>131.86799999999999</v>
      </c>
      <c r="AY2678" s="72">
        <v>4.7640000000000002</v>
      </c>
      <c r="AZ2678" s="72">
        <v>15.420999999999999</v>
      </c>
      <c r="BA2678" s="12">
        <v>165.703</v>
      </c>
      <c r="BB2678" s="72">
        <v>5.9859999999999998</v>
      </c>
      <c r="BC2678" s="72">
        <v>14.422000000000001</v>
      </c>
      <c r="BD2678" s="12">
        <v>77.245999999999995</v>
      </c>
      <c r="BE2678" s="72">
        <v>2.7909999999999999</v>
      </c>
      <c r="BF2678" s="72">
        <v>34.634</v>
      </c>
      <c r="BG2678" s="12">
        <v>242.95</v>
      </c>
      <c r="BH2678" s="72">
        <v>8.7769999999999992</v>
      </c>
      <c r="BI2678" s="72">
        <v>14.615</v>
      </c>
      <c r="BJ2678" s="12">
        <v>793.44399999999996</v>
      </c>
      <c r="BK2678" s="72">
        <v>28.664999999999999</v>
      </c>
      <c r="BL2678" s="72">
        <v>9.3160000000000007</v>
      </c>
      <c r="BM2678" s="12">
        <v>245.44499999999999</v>
      </c>
      <c r="BN2678" s="72">
        <v>8.8670000000000009</v>
      </c>
      <c r="BO2678" s="72">
        <v>22.494</v>
      </c>
      <c r="BP2678" s="12">
        <v>1038.8889999999999</v>
      </c>
      <c r="BQ2678" s="72">
        <v>37.531999999999996</v>
      </c>
      <c r="BR2678" s="72">
        <v>8.18</v>
      </c>
      <c r="BS2678" s="12">
        <v>1357.4380000000001</v>
      </c>
      <c r="BT2678" s="72">
        <v>49.04</v>
      </c>
      <c r="BU2678" s="72">
        <v>5.9779999999999998</v>
      </c>
      <c r="BV2678" s="12">
        <v>2768.0230000000001</v>
      </c>
      <c r="BW2678" s="72">
        <v>100</v>
      </c>
      <c r="BX2678" s="72">
        <v>3.6</v>
      </c>
      <c r="BY2678" s="13"/>
      <c r="BZ2678" s="13"/>
    </row>
    <row r="2679" spans="1:78" ht="12.75" customHeight="1">
      <c r="A2679" s="122" t="s">
        <v>65</v>
      </c>
      <c r="B2679" s="71" t="s">
        <v>46</v>
      </c>
      <c r="C2679" s="71" t="s">
        <v>25</v>
      </c>
      <c r="D2679" s="34">
        <v>43525</v>
      </c>
      <c r="E2679" s="12">
        <v>0</v>
      </c>
      <c r="F2679" s="72">
        <v>0</v>
      </c>
      <c r="G2679" s="72">
        <v>0</v>
      </c>
      <c r="H2679" s="12">
        <v>110.98</v>
      </c>
      <c r="I2679" s="72">
        <v>4.1769999999999996</v>
      </c>
      <c r="J2679" s="72">
        <v>29.599</v>
      </c>
      <c r="K2679" s="12">
        <v>111.893</v>
      </c>
      <c r="L2679" s="72">
        <v>4.2110000000000003</v>
      </c>
      <c r="M2679" s="72">
        <v>25.353999999999999</v>
      </c>
      <c r="N2679" s="12">
        <v>222.87299999999999</v>
      </c>
      <c r="O2679" s="72">
        <v>8.3879999999999999</v>
      </c>
      <c r="P2679" s="72">
        <v>19.626000000000001</v>
      </c>
      <c r="Q2679" s="12">
        <v>6.2480000000000002</v>
      </c>
      <c r="R2679" s="72">
        <v>0.23499999999999999</v>
      </c>
      <c r="S2679" s="72">
        <v>102.714</v>
      </c>
      <c r="T2679" s="12">
        <v>229.12100000000001</v>
      </c>
      <c r="U2679" s="72">
        <v>8.6240000000000006</v>
      </c>
      <c r="V2679" s="72">
        <v>19.824000000000002</v>
      </c>
      <c r="W2679" s="12">
        <v>1059.566</v>
      </c>
      <c r="X2679" s="72">
        <v>39.880000000000003</v>
      </c>
      <c r="Y2679" s="72">
        <v>8.0440000000000005</v>
      </c>
      <c r="Z2679" s="12">
        <v>1288.6869999999999</v>
      </c>
      <c r="AA2679" s="72">
        <v>48.503</v>
      </c>
      <c r="AB2679" s="72">
        <v>6.8109999999999999</v>
      </c>
      <c r="AC2679" s="12">
        <v>1288.6869999999999</v>
      </c>
      <c r="AD2679" s="72">
        <v>48.503</v>
      </c>
      <c r="AE2679" s="72">
        <v>6.8109999999999999</v>
      </c>
      <c r="AF2679" s="12">
        <v>17.190999999999999</v>
      </c>
      <c r="AG2679" s="72">
        <v>0.64700000000000002</v>
      </c>
      <c r="AH2679" s="72">
        <v>83.522999999999996</v>
      </c>
      <c r="AI2679" s="12">
        <v>137.71600000000001</v>
      </c>
      <c r="AJ2679" s="72">
        <v>5.1829999999999998</v>
      </c>
      <c r="AK2679" s="72">
        <v>24.06</v>
      </c>
      <c r="AL2679" s="12">
        <v>154.90700000000001</v>
      </c>
      <c r="AM2679" s="72">
        <v>5.83</v>
      </c>
      <c r="AN2679" s="72">
        <v>22.861000000000001</v>
      </c>
      <c r="AO2679" s="12">
        <v>1443.5940000000001</v>
      </c>
      <c r="AP2679" s="72">
        <v>54.334000000000003</v>
      </c>
      <c r="AQ2679" s="72">
        <v>6.8049999999999997</v>
      </c>
      <c r="AR2679" s="12">
        <v>51.761000000000003</v>
      </c>
      <c r="AS2679" s="72">
        <v>1.948</v>
      </c>
      <c r="AT2679" s="72">
        <v>29.891999999999999</v>
      </c>
      <c r="AU2679" s="12">
        <v>5.5490000000000004</v>
      </c>
      <c r="AV2679" s="72">
        <v>0.20899999999999999</v>
      </c>
      <c r="AW2679" s="72">
        <v>81.620999999999995</v>
      </c>
      <c r="AX2679" s="12">
        <v>143.45599999999999</v>
      </c>
      <c r="AY2679" s="72">
        <v>5.399</v>
      </c>
      <c r="AZ2679" s="72">
        <v>23.282</v>
      </c>
      <c r="BA2679" s="12">
        <v>149.005</v>
      </c>
      <c r="BB2679" s="72">
        <v>5.6079999999999997</v>
      </c>
      <c r="BC2679" s="72">
        <v>22.562000000000001</v>
      </c>
      <c r="BD2679" s="12">
        <v>193.369</v>
      </c>
      <c r="BE2679" s="72">
        <v>7.2779999999999996</v>
      </c>
      <c r="BF2679" s="72">
        <v>25.253</v>
      </c>
      <c r="BG2679" s="12">
        <v>342.37299999999999</v>
      </c>
      <c r="BH2679" s="72">
        <v>12.885999999999999</v>
      </c>
      <c r="BI2679" s="72">
        <v>16.192</v>
      </c>
      <c r="BJ2679" s="12">
        <v>636.46199999999999</v>
      </c>
      <c r="BK2679" s="72">
        <v>23.954999999999998</v>
      </c>
      <c r="BL2679" s="72">
        <v>9.9659999999999993</v>
      </c>
      <c r="BM2679" s="12">
        <v>182.71899999999999</v>
      </c>
      <c r="BN2679" s="72">
        <v>6.8769999999999998</v>
      </c>
      <c r="BO2679" s="72">
        <v>15.202</v>
      </c>
      <c r="BP2679" s="12">
        <v>819.18100000000004</v>
      </c>
      <c r="BQ2679" s="72">
        <v>30.832000000000001</v>
      </c>
      <c r="BR2679" s="72">
        <v>9.3339999999999996</v>
      </c>
      <c r="BS2679" s="12">
        <v>1213.3150000000001</v>
      </c>
      <c r="BT2679" s="72">
        <v>45.665999999999997</v>
      </c>
      <c r="BU2679" s="72">
        <v>6.4029999999999996</v>
      </c>
      <c r="BV2679" s="12">
        <v>2656.9090000000001</v>
      </c>
      <c r="BW2679" s="72">
        <v>100</v>
      </c>
      <c r="BX2679" s="72">
        <v>5.1520000000000001</v>
      </c>
      <c r="BY2679" s="13"/>
      <c r="BZ2679" s="13"/>
    </row>
    <row r="2680" spans="1:78" ht="12.75" customHeight="1">
      <c r="A2680" s="122" t="s">
        <v>65</v>
      </c>
      <c r="B2680" s="71" t="s">
        <v>46</v>
      </c>
      <c r="C2680" s="71" t="s">
        <v>25</v>
      </c>
      <c r="D2680" s="34">
        <v>43617</v>
      </c>
      <c r="E2680" s="12">
        <v>0</v>
      </c>
      <c r="F2680" s="72">
        <v>0</v>
      </c>
      <c r="G2680" s="72">
        <v>0</v>
      </c>
      <c r="H2680" s="12">
        <v>145.839</v>
      </c>
      <c r="I2680" s="72">
        <v>5.4560000000000004</v>
      </c>
      <c r="J2680" s="72">
        <v>22.346</v>
      </c>
      <c r="K2680" s="12">
        <v>116.039</v>
      </c>
      <c r="L2680" s="72">
        <v>4.3419999999999996</v>
      </c>
      <c r="M2680" s="72">
        <v>26.722000000000001</v>
      </c>
      <c r="N2680" s="12">
        <v>269.50200000000001</v>
      </c>
      <c r="O2680" s="72">
        <v>10.083</v>
      </c>
      <c r="P2680" s="72">
        <v>16.341999999999999</v>
      </c>
      <c r="Q2680" s="12">
        <v>30.975999999999999</v>
      </c>
      <c r="R2680" s="72">
        <v>1.159</v>
      </c>
      <c r="S2680" s="72">
        <v>47.088000000000001</v>
      </c>
      <c r="T2680" s="12">
        <v>300.47800000000001</v>
      </c>
      <c r="U2680" s="72">
        <v>11.242000000000001</v>
      </c>
      <c r="V2680" s="72">
        <v>15.129</v>
      </c>
      <c r="W2680" s="12">
        <v>1062.5129999999999</v>
      </c>
      <c r="X2680" s="72">
        <v>39.753</v>
      </c>
      <c r="Y2680" s="72">
        <v>5.2409999999999997</v>
      </c>
      <c r="Z2680" s="12">
        <v>1362.991</v>
      </c>
      <c r="AA2680" s="72">
        <v>50.994999999999997</v>
      </c>
      <c r="AB2680" s="72">
        <v>4.1280000000000001</v>
      </c>
      <c r="AC2680" s="12">
        <v>1362.991</v>
      </c>
      <c r="AD2680" s="72">
        <v>50.994999999999997</v>
      </c>
      <c r="AE2680" s="72">
        <v>4.1280000000000001</v>
      </c>
      <c r="AF2680" s="12">
        <v>8.1549999999999994</v>
      </c>
      <c r="AG2680" s="72">
        <v>0.30499999999999999</v>
      </c>
      <c r="AH2680" s="72">
        <v>93.647999999999996</v>
      </c>
      <c r="AI2680" s="12">
        <v>96.459000000000003</v>
      </c>
      <c r="AJ2680" s="72">
        <v>3.609</v>
      </c>
      <c r="AK2680" s="72">
        <v>18.055</v>
      </c>
      <c r="AL2680" s="12">
        <v>104.614</v>
      </c>
      <c r="AM2680" s="72">
        <v>3.9140000000000001</v>
      </c>
      <c r="AN2680" s="72">
        <v>14.547000000000001</v>
      </c>
      <c r="AO2680" s="12">
        <v>1467.604</v>
      </c>
      <c r="AP2680" s="72">
        <v>54.908999999999999</v>
      </c>
      <c r="AQ2680" s="72">
        <v>3.5409999999999999</v>
      </c>
      <c r="AR2680" s="12">
        <v>52.682000000000002</v>
      </c>
      <c r="AS2680" s="72">
        <v>1.9710000000000001</v>
      </c>
      <c r="AT2680" s="72">
        <v>37.832000000000001</v>
      </c>
      <c r="AU2680" s="12">
        <v>12.856</v>
      </c>
      <c r="AV2680" s="72">
        <v>0.48099999999999998</v>
      </c>
      <c r="AW2680" s="72">
        <v>80.283000000000001</v>
      </c>
      <c r="AX2680" s="12">
        <v>123.917</v>
      </c>
      <c r="AY2680" s="72">
        <v>4.6360000000000001</v>
      </c>
      <c r="AZ2680" s="72">
        <v>25.241</v>
      </c>
      <c r="BA2680" s="12">
        <v>136.773</v>
      </c>
      <c r="BB2680" s="72">
        <v>5.117</v>
      </c>
      <c r="BC2680" s="72">
        <v>24.678000000000001</v>
      </c>
      <c r="BD2680" s="12">
        <v>43.631999999999998</v>
      </c>
      <c r="BE2680" s="72">
        <v>1.6319999999999999</v>
      </c>
      <c r="BF2680" s="72">
        <v>38.360999999999997</v>
      </c>
      <c r="BG2680" s="12">
        <v>180.405</v>
      </c>
      <c r="BH2680" s="72">
        <v>6.75</v>
      </c>
      <c r="BI2680" s="72">
        <v>19.986999999999998</v>
      </c>
      <c r="BJ2680" s="12">
        <v>728.72400000000005</v>
      </c>
      <c r="BK2680" s="72">
        <v>27.265000000000001</v>
      </c>
      <c r="BL2680" s="72">
        <v>8.9109999999999996</v>
      </c>
      <c r="BM2680" s="12">
        <v>243.363</v>
      </c>
      <c r="BN2680" s="72">
        <v>9.1050000000000004</v>
      </c>
      <c r="BO2680" s="72">
        <v>19.018999999999998</v>
      </c>
      <c r="BP2680" s="12">
        <v>972.08699999999999</v>
      </c>
      <c r="BQ2680" s="72">
        <v>36.369999999999997</v>
      </c>
      <c r="BR2680" s="72">
        <v>7.6619999999999999</v>
      </c>
      <c r="BS2680" s="12">
        <v>1205.174</v>
      </c>
      <c r="BT2680" s="72">
        <v>45.091000000000001</v>
      </c>
      <c r="BU2680" s="72">
        <v>5.9950000000000001</v>
      </c>
      <c r="BV2680" s="12">
        <v>2672.7779999999998</v>
      </c>
      <c r="BW2680" s="72">
        <v>100</v>
      </c>
      <c r="BX2680" s="72">
        <v>3.0590000000000002</v>
      </c>
      <c r="BY2680" s="13"/>
      <c r="BZ2680" s="13"/>
    </row>
    <row r="2681" spans="1:78" ht="12.75" customHeight="1">
      <c r="A2681" s="122" t="s">
        <v>65</v>
      </c>
      <c r="B2681" s="71" t="s">
        <v>46</v>
      </c>
      <c r="C2681" s="71" t="s">
        <v>25</v>
      </c>
      <c r="D2681" s="34">
        <v>44075</v>
      </c>
      <c r="E2681" s="12">
        <v>0</v>
      </c>
      <c r="F2681" s="72">
        <v>0</v>
      </c>
      <c r="G2681" s="72">
        <v>0</v>
      </c>
      <c r="H2681" s="12">
        <v>92.316999999999993</v>
      </c>
      <c r="I2681" s="72">
        <v>3.613</v>
      </c>
      <c r="J2681" s="72">
        <v>26.759</v>
      </c>
      <c r="K2681" s="12">
        <v>105.89100000000001</v>
      </c>
      <c r="L2681" s="72">
        <v>4.1440000000000001</v>
      </c>
      <c r="M2681" s="72">
        <v>27.245999999999999</v>
      </c>
      <c r="N2681" s="12">
        <v>198.208</v>
      </c>
      <c r="O2681" s="72">
        <v>7.7569999999999997</v>
      </c>
      <c r="P2681" s="72">
        <v>18.663</v>
      </c>
      <c r="Q2681" s="12">
        <v>14.098000000000001</v>
      </c>
      <c r="R2681" s="72">
        <v>0.55200000000000005</v>
      </c>
      <c r="S2681" s="72">
        <v>53.99</v>
      </c>
      <c r="T2681" s="12">
        <v>212.30600000000001</v>
      </c>
      <c r="U2681" s="72">
        <v>8.3089999999999993</v>
      </c>
      <c r="V2681" s="72">
        <v>19.145</v>
      </c>
      <c r="W2681" s="12">
        <v>948.495</v>
      </c>
      <c r="X2681" s="72">
        <v>37.119999999999997</v>
      </c>
      <c r="Y2681" s="72">
        <v>7.5129999999999999</v>
      </c>
      <c r="Z2681" s="12">
        <v>1160.8009999999999</v>
      </c>
      <c r="AA2681" s="72">
        <v>45.427999999999997</v>
      </c>
      <c r="AB2681" s="72">
        <v>6.7309999999999999</v>
      </c>
      <c r="AC2681" s="12">
        <v>1160.8009999999999</v>
      </c>
      <c r="AD2681" s="72">
        <v>45.427999999999997</v>
      </c>
      <c r="AE2681" s="72">
        <v>6.7309999999999999</v>
      </c>
      <c r="AF2681" s="12">
        <v>13.679</v>
      </c>
      <c r="AG2681" s="72">
        <v>0.53500000000000003</v>
      </c>
      <c r="AH2681" s="72">
        <v>52.832000000000001</v>
      </c>
      <c r="AI2681" s="12">
        <v>119.371</v>
      </c>
      <c r="AJ2681" s="72">
        <v>4.6719999999999997</v>
      </c>
      <c r="AK2681" s="72">
        <v>20.779</v>
      </c>
      <c r="AL2681" s="12">
        <v>133.05000000000001</v>
      </c>
      <c r="AM2681" s="72">
        <v>5.2069999999999999</v>
      </c>
      <c r="AN2681" s="72">
        <v>18.501999999999999</v>
      </c>
      <c r="AO2681" s="12">
        <v>1293.8520000000001</v>
      </c>
      <c r="AP2681" s="72">
        <v>50.634999999999998</v>
      </c>
      <c r="AQ2681" s="72">
        <v>6.3739999999999997</v>
      </c>
      <c r="AR2681" s="12">
        <v>120.21299999999999</v>
      </c>
      <c r="AS2681" s="72">
        <v>4.7050000000000001</v>
      </c>
      <c r="AT2681" s="72">
        <v>27.974</v>
      </c>
      <c r="AU2681" s="12">
        <v>16.053999999999998</v>
      </c>
      <c r="AV2681" s="72">
        <v>0.628</v>
      </c>
      <c r="AW2681" s="72">
        <v>52.749000000000002</v>
      </c>
      <c r="AX2681" s="12">
        <v>111.009</v>
      </c>
      <c r="AY2681" s="72">
        <v>4.3440000000000003</v>
      </c>
      <c r="AZ2681" s="72">
        <v>25.478000000000002</v>
      </c>
      <c r="BA2681" s="12">
        <v>127.06399999999999</v>
      </c>
      <c r="BB2681" s="72">
        <v>4.9729999999999999</v>
      </c>
      <c r="BC2681" s="72">
        <v>24.367999999999999</v>
      </c>
      <c r="BD2681" s="12">
        <v>178.70599999999999</v>
      </c>
      <c r="BE2681" s="72">
        <v>6.9939999999999998</v>
      </c>
      <c r="BF2681" s="72">
        <v>22.053000000000001</v>
      </c>
      <c r="BG2681" s="12">
        <v>305.77</v>
      </c>
      <c r="BH2681" s="72">
        <v>11.965999999999999</v>
      </c>
      <c r="BI2681" s="72">
        <v>14.048</v>
      </c>
      <c r="BJ2681" s="12">
        <v>639.79200000000003</v>
      </c>
      <c r="BK2681" s="72">
        <v>25.039000000000001</v>
      </c>
      <c r="BL2681" s="72">
        <v>12.635999999999999</v>
      </c>
      <c r="BM2681" s="12">
        <v>195.60499999999999</v>
      </c>
      <c r="BN2681" s="72">
        <v>7.6550000000000002</v>
      </c>
      <c r="BO2681" s="72">
        <v>24.245000000000001</v>
      </c>
      <c r="BP2681" s="12">
        <v>835.39700000000005</v>
      </c>
      <c r="BQ2681" s="72">
        <v>32.694000000000003</v>
      </c>
      <c r="BR2681" s="72">
        <v>9.8049999999999997</v>
      </c>
      <c r="BS2681" s="12">
        <v>1261.3789999999999</v>
      </c>
      <c r="BT2681" s="72">
        <v>49.365000000000002</v>
      </c>
      <c r="BU2681" s="72">
        <v>6.7590000000000003</v>
      </c>
      <c r="BV2681" s="12">
        <v>2555.2310000000002</v>
      </c>
      <c r="BW2681" s="72">
        <v>100</v>
      </c>
      <c r="BX2681" s="72">
        <v>4.9260000000000002</v>
      </c>
      <c r="BY2681" s="13"/>
      <c r="BZ2681" s="13"/>
    </row>
    <row r="2682" spans="1:78" ht="12.75" customHeight="1">
      <c r="A2682" s="122" t="s">
        <v>65</v>
      </c>
      <c r="B2682" s="71" t="s">
        <v>46</v>
      </c>
      <c r="C2682" s="71" t="s">
        <v>25</v>
      </c>
      <c r="D2682" s="34">
        <v>44166</v>
      </c>
      <c r="E2682" s="12">
        <v>0</v>
      </c>
      <c r="F2682" s="72">
        <v>0</v>
      </c>
      <c r="G2682" s="72">
        <v>0</v>
      </c>
      <c r="H2682" s="12">
        <v>89.638000000000005</v>
      </c>
      <c r="I2682" s="72">
        <v>3.3759999999999999</v>
      </c>
      <c r="J2682" s="72">
        <v>28.847000000000001</v>
      </c>
      <c r="K2682" s="12">
        <v>134</v>
      </c>
      <c r="L2682" s="72">
        <v>5.0469999999999997</v>
      </c>
      <c r="M2682" s="72">
        <v>24.417999999999999</v>
      </c>
      <c r="N2682" s="12">
        <v>223.63900000000001</v>
      </c>
      <c r="O2682" s="72">
        <v>8.4239999999999995</v>
      </c>
      <c r="P2682" s="72">
        <v>17.821999999999999</v>
      </c>
      <c r="Q2682" s="12">
        <v>19.297999999999998</v>
      </c>
      <c r="R2682" s="72">
        <v>0.72699999999999998</v>
      </c>
      <c r="S2682" s="72">
        <v>61.622999999999998</v>
      </c>
      <c r="T2682" s="12">
        <v>242.93700000000001</v>
      </c>
      <c r="U2682" s="72">
        <v>9.1509999999999998</v>
      </c>
      <c r="V2682" s="72">
        <v>17.282</v>
      </c>
      <c r="W2682" s="12">
        <v>1000.957</v>
      </c>
      <c r="X2682" s="72">
        <v>37.703000000000003</v>
      </c>
      <c r="Y2682" s="72">
        <v>8.4689999999999994</v>
      </c>
      <c r="Z2682" s="12">
        <v>1243.895</v>
      </c>
      <c r="AA2682" s="72">
        <v>46.853999999999999</v>
      </c>
      <c r="AB2682" s="72">
        <v>6.5549999999999997</v>
      </c>
      <c r="AC2682" s="12">
        <v>1243.895</v>
      </c>
      <c r="AD2682" s="72">
        <v>46.853999999999999</v>
      </c>
      <c r="AE2682" s="72">
        <v>6.5549999999999997</v>
      </c>
      <c r="AF2682" s="12">
        <v>0</v>
      </c>
      <c r="AG2682" s="72">
        <v>0</v>
      </c>
      <c r="AH2682" s="72">
        <v>0</v>
      </c>
      <c r="AI2682" s="12">
        <v>138.08699999999999</v>
      </c>
      <c r="AJ2682" s="72">
        <v>5.2009999999999996</v>
      </c>
      <c r="AK2682" s="72">
        <v>17.446000000000002</v>
      </c>
      <c r="AL2682" s="12">
        <v>138.08699999999999</v>
      </c>
      <c r="AM2682" s="72">
        <v>5.2009999999999996</v>
      </c>
      <c r="AN2682" s="72">
        <v>17.446000000000002</v>
      </c>
      <c r="AO2682" s="12">
        <v>1381.982</v>
      </c>
      <c r="AP2682" s="72">
        <v>52.055999999999997</v>
      </c>
      <c r="AQ2682" s="72">
        <v>5.8209999999999997</v>
      </c>
      <c r="AR2682" s="12">
        <v>96.335999999999999</v>
      </c>
      <c r="AS2682" s="72">
        <v>3.629</v>
      </c>
      <c r="AT2682" s="72">
        <v>31.085000000000001</v>
      </c>
      <c r="AU2682" s="12">
        <v>0</v>
      </c>
      <c r="AV2682" s="72">
        <v>0</v>
      </c>
      <c r="AW2682" s="72">
        <v>0</v>
      </c>
      <c r="AX2682" s="12">
        <v>164.78200000000001</v>
      </c>
      <c r="AY2682" s="72">
        <v>6.2069999999999999</v>
      </c>
      <c r="AZ2682" s="72">
        <v>41.765999999999998</v>
      </c>
      <c r="BA2682" s="12">
        <v>164.78200000000001</v>
      </c>
      <c r="BB2682" s="72">
        <v>6.2069999999999999</v>
      </c>
      <c r="BC2682" s="72">
        <v>41.765999999999998</v>
      </c>
      <c r="BD2682" s="12">
        <v>103.812</v>
      </c>
      <c r="BE2682" s="72">
        <v>3.91</v>
      </c>
      <c r="BF2682" s="72">
        <v>31.385999999999999</v>
      </c>
      <c r="BG2682" s="12">
        <v>268.59300000000002</v>
      </c>
      <c r="BH2682" s="72">
        <v>10.117000000000001</v>
      </c>
      <c r="BI2682" s="72">
        <v>28.318999999999999</v>
      </c>
      <c r="BJ2682" s="12">
        <v>690.76700000000005</v>
      </c>
      <c r="BK2682" s="72">
        <v>26.018999999999998</v>
      </c>
      <c r="BL2682" s="72">
        <v>8.875</v>
      </c>
      <c r="BM2682" s="12">
        <v>217.142</v>
      </c>
      <c r="BN2682" s="72">
        <v>8.1790000000000003</v>
      </c>
      <c r="BO2682" s="72">
        <v>20.681999999999999</v>
      </c>
      <c r="BP2682" s="12">
        <v>907.90899999999999</v>
      </c>
      <c r="BQ2682" s="72">
        <v>34.198999999999998</v>
      </c>
      <c r="BR2682" s="72">
        <v>8.3550000000000004</v>
      </c>
      <c r="BS2682" s="12">
        <v>1272.8389999999999</v>
      </c>
      <c r="BT2682" s="72">
        <v>47.944000000000003</v>
      </c>
      <c r="BU2682" s="72">
        <v>6.28</v>
      </c>
      <c r="BV2682" s="12">
        <v>2654.8209999999999</v>
      </c>
      <c r="BW2682" s="72">
        <v>100</v>
      </c>
      <c r="BX2682" s="72">
        <v>4.452</v>
      </c>
      <c r="BY2682" s="13"/>
      <c r="BZ2682" s="13"/>
    </row>
    <row r="2683" spans="1:78" ht="12.75" customHeight="1">
      <c r="A2683" s="122" t="s">
        <v>65</v>
      </c>
      <c r="B2683" s="71" t="s">
        <v>46</v>
      </c>
      <c r="C2683" s="71" t="s">
        <v>25</v>
      </c>
      <c r="D2683" s="34">
        <v>44256</v>
      </c>
      <c r="E2683" s="12">
        <v>0</v>
      </c>
      <c r="F2683" s="72">
        <v>0</v>
      </c>
      <c r="G2683" s="72">
        <v>0</v>
      </c>
      <c r="H2683" s="12">
        <v>54.55</v>
      </c>
      <c r="I2683" s="72">
        <v>2.1030000000000002</v>
      </c>
      <c r="J2683" s="72">
        <v>44.463000000000001</v>
      </c>
      <c r="K2683" s="12">
        <v>106.09</v>
      </c>
      <c r="L2683" s="72">
        <v>4.09</v>
      </c>
      <c r="M2683" s="72">
        <v>26.231000000000002</v>
      </c>
      <c r="N2683" s="12">
        <v>160.63900000000001</v>
      </c>
      <c r="O2683" s="72">
        <v>6.1929999999999996</v>
      </c>
      <c r="P2683" s="72">
        <v>24.291</v>
      </c>
      <c r="Q2683" s="12">
        <v>25.143999999999998</v>
      </c>
      <c r="R2683" s="72">
        <v>0.96899999999999997</v>
      </c>
      <c r="S2683" s="72">
        <v>53.03</v>
      </c>
      <c r="T2683" s="12">
        <v>185.78299999999999</v>
      </c>
      <c r="U2683" s="72">
        <v>7.1630000000000003</v>
      </c>
      <c r="V2683" s="72">
        <v>21.728999999999999</v>
      </c>
      <c r="W2683" s="12">
        <v>955.44399999999996</v>
      </c>
      <c r="X2683" s="72">
        <v>36.837000000000003</v>
      </c>
      <c r="Y2683" s="72">
        <v>7.3550000000000004</v>
      </c>
      <c r="Z2683" s="12">
        <v>1141.2270000000001</v>
      </c>
      <c r="AA2683" s="72">
        <v>44</v>
      </c>
      <c r="AB2683" s="72">
        <v>6.6139999999999999</v>
      </c>
      <c r="AC2683" s="12">
        <v>1141.2270000000001</v>
      </c>
      <c r="AD2683" s="72">
        <v>44</v>
      </c>
      <c r="AE2683" s="72">
        <v>6.6139999999999999</v>
      </c>
      <c r="AF2683" s="12">
        <v>20.988</v>
      </c>
      <c r="AG2683" s="72">
        <v>0.80900000000000005</v>
      </c>
      <c r="AH2683" s="72">
        <v>84.013000000000005</v>
      </c>
      <c r="AI2683" s="12">
        <v>128.94900000000001</v>
      </c>
      <c r="AJ2683" s="72">
        <v>4.9720000000000004</v>
      </c>
      <c r="AK2683" s="72">
        <v>42.988999999999997</v>
      </c>
      <c r="AL2683" s="12">
        <v>149.93700000000001</v>
      </c>
      <c r="AM2683" s="72">
        <v>5.7809999999999997</v>
      </c>
      <c r="AN2683" s="72">
        <v>36.302999999999997</v>
      </c>
      <c r="AO2683" s="12">
        <v>1291.164</v>
      </c>
      <c r="AP2683" s="72">
        <v>49.780999999999999</v>
      </c>
      <c r="AQ2683" s="72">
        <v>6.9950000000000001</v>
      </c>
      <c r="AR2683" s="12">
        <v>127.968</v>
      </c>
      <c r="AS2683" s="72">
        <v>4.9340000000000002</v>
      </c>
      <c r="AT2683" s="72">
        <v>36.442</v>
      </c>
      <c r="AU2683" s="12">
        <v>10.129</v>
      </c>
      <c r="AV2683" s="72">
        <v>0.39100000000000001</v>
      </c>
      <c r="AW2683" s="72">
        <v>53.859000000000002</v>
      </c>
      <c r="AX2683" s="12">
        <v>183.93100000000001</v>
      </c>
      <c r="AY2683" s="72">
        <v>7.0910000000000002</v>
      </c>
      <c r="AZ2683" s="72">
        <v>28.239000000000001</v>
      </c>
      <c r="BA2683" s="12">
        <v>194.06</v>
      </c>
      <c r="BB2683" s="72">
        <v>7.4820000000000002</v>
      </c>
      <c r="BC2683" s="72">
        <v>26.289000000000001</v>
      </c>
      <c r="BD2683" s="12">
        <v>110.247</v>
      </c>
      <c r="BE2683" s="72">
        <v>4.2510000000000003</v>
      </c>
      <c r="BF2683" s="72">
        <v>30.292000000000002</v>
      </c>
      <c r="BG2683" s="12">
        <v>304.30700000000002</v>
      </c>
      <c r="BH2683" s="72">
        <v>11.733000000000001</v>
      </c>
      <c r="BI2683" s="72">
        <v>19.716999999999999</v>
      </c>
      <c r="BJ2683" s="12">
        <v>632.52200000000005</v>
      </c>
      <c r="BK2683" s="72">
        <v>24.387</v>
      </c>
      <c r="BL2683" s="72">
        <v>11.487</v>
      </c>
      <c r="BM2683" s="12">
        <v>237.73400000000001</v>
      </c>
      <c r="BN2683" s="72">
        <v>9.1660000000000004</v>
      </c>
      <c r="BO2683" s="72">
        <v>17.606999999999999</v>
      </c>
      <c r="BP2683" s="12">
        <v>870.25599999999997</v>
      </c>
      <c r="BQ2683" s="72">
        <v>33.552999999999997</v>
      </c>
      <c r="BR2683" s="72">
        <v>9.8800000000000008</v>
      </c>
      <c r="BS2683" s="12">
        <v>1302.5309999999999</v>
      </c>
      <c r="BT2683" s="72">
        <v>50.219000000000001</v>
      </c>
      <c r="BU2683" s="72">
        <v>8.5470000000000006</v>
      </c>
      <c r="BV2683" s="12">
        <v>2593.6950000000002</v>
      </c>
      <c r="BW2683" s="72">
        <v>100</v>
      </c>
      <c r="BX2683" s="72">
        <v>5.0439999999999996</v>
      </c>
      <c r="BY2683" s="13"/>
      <c r="BZ2683" s="13"/>
    </row>
    <row r="2684" spans="1:78" ht="12.75" customHeight="1">
      <c r="A2684" s="122" t="s">
        <v>65</v>
      </c>
      <c r="B2684" s="71" t="s">
        <v>46</v>
      </c>
      <c r="C2684" s="71" t="s">
        <v>25</v>
      </c>
      <c r="D2684" s="34">
        <v>44348</v>
      </c>
      <c r="E2684" s="12">
        <v>0</v>
      </c>
      <c r="F2684" s="72">
        <v>0</v>
      </c>
      <c r="G2684" s="72">
        <v>0</v>
      </c>
      <c r="H2684" s="12">
        <v>102.95399999999999</v>
      </c>
      <c r="I2684" s="72">
        <v>3.919</v>
      </c>
      <c r="J2684" s="72">
        <v>25.384</v>
      </c>
      <c r="K2684" s="12">
        <v>58.234000000000002</v>
      </c>
      <c r="L2684" s="72">
        <v>2.2170000000000001</v>
      </c>
      <c r="M2684" s="72">
        <v>30.283999999999999</v>
      </c>
      <c r="N2684" s="12">
        <v>161.18899999999999</v>
      </c>
      <c r="O2684" s="72">
        <v>6.1360000000000001</v>
      </c>
      <c r="P2684" s="72">
        <v>21.527999999999999</v>
      </c>
      <c r="Q2684" s="12">
        <v>22.654</v>
      </c>
      <c r="R2684" s="72">
        <v>0.86199999999999999</v>
      </c>
      <c r="S2684" s="72">
        <v>49.451000000000001</v>
      </c>
      <c r="T2684" s="12">
        <v>183.84299999999999</v>
      </c>
      <c r="U2684" s="72">
        <v>6.9980000000000002</v>
      </c>
      <c r="V2684" s="72">
        <v>17.768999999999998</v>
      </c>
      <c r="W2684" s="12">
        <v>1120.4680000000001</v>
      </c>
      <c r="X2684" s="72">
        <v>42.652999999999999</v>
      </c>
      <c r="Y2684" s="72">
        <v>5.7450000000000001</v>
      </c>
      <c r="Z2684" s="12">
        <v>1304.31</v>
      </c>
      <c r="AA2684" s="72">
        <v>49.651000000000003</v>
      </c>
      <c r="AB2684" s="72">
        <v>4.7409999999999997</v>
      </c>
      <c r="AC2684" s="12">
        <v>1304.31</v>
      </c>
      <c r="AD2684" s="72">
        <v>49.651000000000003</v>
      </c>
      <c r="AE2684" s="72">
        <v>4.7409999999999997</v>
      </c>
      <c r="AF2684" s="12">
        <v>0</v>
      </c>
      <c r="AG2684" s="72">
        <v>0</v>
      </c>
      <c r="AH2684" s="72">
        <v>0</v>
      </c>
      <c r="AI2684" s="12">
        <v>93.096000000000004</v>
      </c>
      <c r="AJ2684" s="72">
        <v>3.544</v>
      </c>
      <c r="AK2684" s="72">
        <v>28.055</v>
      </c>
      <c r="AL2684" s="12">
        <v>93.096000000000004</v>
      </c>
      <c r="AM2684" s="72">
        <v>3.544</v>
      </c>
      <c r="AN2684" s="72">
        <v>28.055</v>
      </c>
      <c r="AO2684" s="12">
        <v>1397.4059999999999</v>
      </c>
      <c r="AP2684" s="72">
        <v>53.195</v>
      </c>
      <c r="AQ2684" s="72">
        <v>4.68</v>
      </c>
      <c r="AR2684" s="12">
        <v>52.533999999999999</v>
      </c>
      <c r="AS2684" s="72">
        <v>2</v>
      </c>
      <c r="AT2684" s="72">
        <v>31.927</v>
      </c>
      <c r="AU2684" s="12">
        <v>33.886000000000003</v>
      </c>
      <c r="AV2684" s="72">
        <v>1.29</v>
      </c>
      <c r="AW2684" s="72">
        <v>69.197000000000003</v>
      </c>
      <c r="AX2684" s="12">
        <v>184.73500000000001</v>
      </c>
      <c r="AY2684" s="72">
        <v>7.032</v>
      </c>
      <c r="AZ2684" s="72">
        <v>19.257999999999999</v>
      </c>
      <c r="BA2684" s="12">
        <v>218.62200000000001</v>
      </c>
      <c r="BB2684" s="72">
        <v>8.3219999999999992</v>
      </c>
      <c r="BC2684" s="72">
        <v>18.079000000000001</v>
      </c>
      <c r="BD2684" s="12">
        <v>91.623999999999995</v>
      </c>
      <c r="BE2684" s="72">
        <v>3.488</v>
      </c>
      <c r="BF2684" s="72">
        <v>27.742000000000001</v>
      </c>
      <c r="BG2684" s="12">
        <v>310.24599999999998</v>
      </c>
      <c r="BH2684" s="72">
        <v>11.81</v>
      </c>
      <c r="BI2684" s="72">
        <v>15.657999999999999</v>
      </c>
      <c r="BJ2684" s="12">
        <v>646.71699999999998</v>
      </c>
      <c r="BK2684" s="72">
        <v>24.619</v>
      </c>
      <c r="BL2684" s="72">
        <v>9.7509999999999994</v>
      </c>
      <c r="BM2684" s="12">
        <v>220.05099999999999</v>
      </c>
      <c r="BN2684" s="72">
        <v>8.3770000000000007</v>
      </c>
      <c r="BO2684" s="72">
        <v>18.443999999999999</v>
      </c>
      <c r="BP2684" s="12">
        <v>866.76800000000003</v>
      </c>
      <c r="BQ2684" s="72">
        <v>32.994999999999997</v>
      </c>
      <c r="BR2684" s="72">
        <v>8.2010000000000005</v>
      </c>
      <c r="BS2684" s="12">
        <v>1229.547</v>
      </c>
      <c r="BT2684" s="72">
        <v>46.805</v>
      </c>
      <c r="BU2684" s="72">
        <v>5.17</v>
      </c>
      <c r="BV2684" s="12">
        <v>2626.953</v>
      </c>
      <c r="BW2684" s="72">
        <v>100</v>
      </c>
      <c r="BX2684" s="72">
        <v>3.6539999999999999</v>
      </c>
      <c r="BY2684" s="13"/>
      <c r="BZ2684" s="13"/>
    </row>
    <row r="2685" spans="1:78" ht="12.75" customHeight="1">
      <c r="A2685" s="122" t="s">
        <v>65</v>
      </c>
      <c r="B2685" s="71" t="s">
        <v>46</v>
      </c>
      <c r="C2685" s="71" t="s">
        <v>25</v>
      </c>
      <c r="D2685" s="34">
        <v>44805</v>
      </c>
      <c r="E2685" s="12">
        <v>0</v>
      </c>
      <c r="F2685" s="72">
        <v>0</v>
      </c>
      <c r="G2685" s="72">
        <v>0</v>
      </c>
      <c r="H2685" s="12">
        <v>77.466999999999999</v>
      </c>
      <c r="I2685" s="72">
        <v>3.0920000000000001</v>
      </c>
      <c r="J2685" s="72">
        <v>40.853000000000002</v>
      </c>
      <c r="K2685" s="12">
        <v>99.412000000000006</v>
      </c>
      <c r="L2685" s="72">
        <v>3.9670000000000001</v>
      </c>
      <c r="M2685" s="72">
        <v>32.454999999999998</v>
      </c>
      <c r="N2685" s="12">
        <v>176.87899999999999</v>
      </c>
      <c r="O2685" s="72">
        <v>7.0590000000000002</v>
      </c>
      <c r="P2685" s="72">
        <v>29.206</v>
      </c>
      <c r="Q2685" s="12">
        <v>44.203000000000003</v>
      </c>
      <c r="R2685" s="72">
        <v>1.764</v>
      </c>
      <c r="S2685" s="72">
        <v>59.511000000000003</v>
      </c>
      <c r="T2685" s="12">
        <v>221.08199999999999</v>
      </c>
      <c r="U2685" s="72">
        <v>8.8230000000000004</v>
      </c>
      <c r="V2685" s="72">
        <v>24.541</v>
      </c>
      <c r="W2685" s="12">
        <v>1106.287</v>
      </c>
      <c r="X2685" s="72">
        <v>44.151000000000003</v>
      </c>
      <c r="Y2685" s="72">
        <v>8.98</v>
      </c>
      <c r="Z2685" s="12">
        <v>1327.3689999999999</v>
      </c>
      <c r="AA2685" s="72">
        <v>52.973999999999997</v>
      </c>
      <c r="AB2685" s="72">
        <v>7.8449999999999998</v>
      </c>
      <c r="AC2685" s="12">
        <v>1327.3689999999999</v>
      </c>
      <c r="AD2685" s="72">
        <v>52.973999999999997</v>
      </c>
      <c r="AE2685" s="72">
        <v>7.8449999999999998</v>
      </c>
      <c r="AF2685" s="12">
        <v>18.619</v>
      </c>
      <c r="AG2685" s="72">
        <v>0.74299999999999999</v>
      </c>
      <c r="AH2685" s="72">
        <v>84.760999999999996</v>
      </c>
      <c r="AI2685" s="12">
        <v>52.103999999999999</v>
      </c>
      <c r="AJ2685" s="72">
        <v>2.0790000000000002</v>
      </c>
      <c r="AK2685" s="72">
        <v>32.530999999999999</v>
      </c>
      <c r="AL2685" s="12">
        <v>70.722999999999999</v>
      </c>
      <c r="AM2685" s="72">
        <v>2.8220000000000001</v>
      </c>
      <c r="AN2685" s="72">
        <v>22.539000000000001</v>
      </c>
      <c r="AO2685" s="12">
        <v>1398.0920000000001</v>
      </c>
      <c r="AP2685" s="72">
        <v>55.796999999999997</v>
      </c>
      <c r="AQ2685" s="72">
        <v>7.5810000000000004</v>
      </c>
      <c r="AR2685" s="12">
        <v>77.177999999999997</v>
      </c>
      <c r="AS2685" s="72">
        <v>3.08</v>
      </c>
      <c r="AT2685" s="72">
        <v>37.082999999999998</v>
      </c>
      <c r="AU2685" s="12">
        <v>20.233000000000001</v>
      </c>
      <c r="AV2685" s="72">
        <v>0.80700000000000005</v>
      </c>
      <c r="AW2685" s="72">
        <v>64.622</v>
      </c>
      <c r="AX2685" s="12">
        <v>108.414</v>
      </c>
      <c r="AY2685" s="72">
        <v>4.327</v>
      </c>
      <c r="AZ2685" s="72">
        <v>24.977</v>
      </c>
      <c r="BA2685" s="12">
        <v>128.64699999999999</v>
      </c>
      <c r="BB2685" s="72">
        <v>5.1340000000000003</v>
      </c>
      <c r="BC2685" s="72">
        <v>20.521999999999998</v>
      </c>
      <c r="BD2685" s="12">
        <v>56.164000000000001</v>
      </c>
      <c r="BE2685" s="72">
        <v>2.2410000000000001</v>
      </c>
      <c r="BF2685" s="72">
        <v>29.524999999999999</v>
      </c>
      <c r="BG2685" s="12">
        <v>184.81100000000001</v>
      </c>
      <c r="BH2685" s="72">
        <v>7.3760000000000003</v>
      </c>
      <c r="BI2685" s="72">
        <v>15.933999999999999</v>
      </c>
      <c r="BJ2685" s="12">
        <v>606.49699999999996</v>
      </c>
      <c r="BK2685" s="72">
        <v>24.204999999999998</v>
      </c>
      <c r="BL2685" s="72">
        <v>8.3079999999999998</v>
      </c>
      <c r="BM2685" s="12">
        <v>239.114</v>
      </c>
      <c r="BN2685" s="72">
        <v>9.5429999999999993</v>
      </c>
      <c r="BO2685" s="72">
        <v>18.606000000000002</v>
      </c>
      <c r="BP2685" s="12">
        <v>845.61</v>
      </c>
      <c r="BQ2685" s="72">
        <v>33.747999999999998</v>
      </c>
      <c r="BR2685" s="72">
        <v>7.7370000000000001</v>
      </c>
      <c r="BS2685" s="12">
        <v>1107.5989999999999</v>
      </c>
      <c r="BT2685" s="72">
        <v>44.203000000000003</v>
      </c>
      <c r="BU2685" s="72">
        <v>5.39</v>
      </c>
      <c r="BV2685" s="12">
        <v>2505.6909999999998</v>
      </c>
      <c r="BW2685" s="72">
        <v>100</v>
      </c>
      <c r="BX2685" s="72">
        <v>4.657</v>
      </c>
      <c r="BY2685" s="13"/>
      <c r="BZ2685" s="13"/>
    </row>
    <row r="2686" spans="1:78" ht="12.75" customHeight="1">
      <c r="A2686" s="122" t="s">
        <v>65</v>
      </c>
      <c r="B2686" s="71" t="s">
        <v>46</v>
      </c>
      <c r="C2686" s="71" t="s">
        <v>25</v>
      </c>
      <c r="D2686" s="34">
        <v>44896</v>
      </c>
      <c r="E2686" s="12">
        <v>0</v>
      </c>
      <c r="F2686" s="72">
        <v>0</v>
      </c>
      <c r="G2686" s="72">
        <v>0</v>
      </c>
      <c r="H2686" s="12">
        <v>45.383000000000003</v>
      </c>
      <c r="I2686" s="72">
        <v>1.8540000000000001</v>
      </c>
      <c r="J2686" s="72">
        <v>36.603999999999999</v>
      </c>
      <c r="K2686" s="12">
        <v>58.488999999999997</v>
      </c>
      <c r="L2686" s="72">
        <v>2.39</v>
      </c>
      <c r="M2686" s="72">
        <v>31.992999999999999</v>
      </c>
      <c r="N2686" s="12">
        <v>103.873</v>
      </c>
      <c r="O2686" s="72">
        <v>4.2439999999999998</v>
      </c>
      <c r="P2686" s="72">
        <v>26.052</v>
      </c>
      <c r="Q2686" s="12">
        <v>15.587</v>
      </c>
      <c r="R2686" s="72">
        <v>0.63700000000000001</v>
      </c>
      <c r="S2686" s="72">
        <v>57.567</v>
      </c>
      <c r="T2686" s="12">
        <v>119.459</v>
      </c>
      <c r="U2686" s="72">
        <v>4.8810000000000002</v>
      </c>
      <c r="V2686" s="72">
        <v>23.422000000000001</v>
      </c>
      <c r="W2686" s="12">
        <v>1136.116</v>
      </c>
      <c r="X2686" s="72">
        <v>46.417999999999999</v>
      </c>
      <c r="Y2686" s="72">
        <v>6.641</v>
      </c>
      <c r="Z2686" s="12">
        <v>1255.576</v>
      </c>
      <c r="AA2686" s="72">
        <v>51.298999999999999</v>
      </c>
      <c r="AB2686" s="72">
        <v>6.1029999999999998</v>
      </c>
      <c r="AC2686" s="12">
        <v>1255.576</v>
      </c>
      <c r="AD2686" s="72">
        <v>51.298999999999999</v>
      </c>
      <c r="AE2686" s="72">
        <v>6.1029999999999998</v>
      </c>
      <c r="AF2686" s="12">
        <v>0</v>
      </c>
      <c r="AG2686" s="72">
        <v>0</v>
      </c>
      <c r="AH2686" s="72">
        <v>0</v>
      </c>
      <c r="AI2686" s="12">
        <v>48.716999999999999</v>
      </c>
      <c r="AJ2686" s="72">
        <v>1.99</v>
      </c>
      <c r="AK2686" s="72">
        <v>56.216999999999999</v>
      </c>
      <c r="AL2686" s="12">
        <v>48.716999999999999</v>
      </c>
      <c r="AM2686" s="72">
        <v>1.99</v>
      </c>
      <c r="AN2686" s="72">
        <v>56.216999999999999</v>
      </c>
      <c r="AO2686" s="12">
        <v>1304.2919999999999</v>
      </c>
      <c r="AP2686" s="72">
        <v>53.289000000000001</v>
      </c>
      <c r="AQ2686" s="72">
        <v>6.4729999999999999</v>
      </c>
      <c r="AR2686" s="12">
        <v>26.512</v>
      </c>
      <c r="AS2686" s="72">
        <v>1.083</v>
      </c>
      <c r="AT2686" s="72">
        <v>53.941000000000003</v>
      </c>
      <c r="AU2686" s="12">
        <v>2.851</v>
      </c>
      <c r="AV2686" s="72">
        <v>0.11600000000000001</v>
      </c>
      <c r="AW2686" s="72">
        <v>84.402000000000001</v>
      </c>
      <c r="AX2686" s="12">
        <v>86.21</v>
      </c>
      <c r="AY2686" s="72">
        <v>3.5219999999999998</v>
      </c>
      <c r="AZ2686" s="72">
        <v>24.704999999999998</v>
      </c>
      <c r="BA2686" s="12">
        <v>89.061000000000007</v>
      </c>
      <c r="BB2686" s="72">
        <v>3.6389999999999998</v>
      </c>
      <c r="BC2686" s="72">
        <v>23.864000000000001</v>
      </c>
      <c r="BD2686" s="12">
        <v>99.805999999999997</v>
      </c>
      <c r="BE2686" s="72">
        <v>4.0780000000000003</v>
      </c>
      <c r="BF2686" s="72">
        <v>29.568999999999999</v>
      </c>
      <c r="BG2686" s="12">
        <v>188.86699999999999</v>
      </c>
      <c r="BH2686" s="72">
        <v>7.7160000000000002</v>
      </c>
      <c r="BI2686" s="72">
        <v>15.323</v>
      </c>
      <c r="BJ2686" s="12">
        <v>696.19500000000005</v>
      </c>
      <c r="BK2686" s="72">
        <v>28.443999999999999</v>
      </c>
      <c r="BL2686" s="72">
        <v>9.7200000000000006</v>
      </c>
      <c r="BM2686" s="12">
        <v>231.708</v>
      </c>
      <c r="BN2686" s="72">
        <v>9.4670000000000005</v>
      </c>
      <c r="BO2686" s="72">
        <v>17.396999999999998</v>
      </c>
      <c r="BP2686" s="12">
        <v>927.90200000000004</v>
      </c>
      <c r="BQ2686" s="72">
        <v>37.911000000000001</v>
      </c>
      <c r="BR2686" s="72">
        <v>7.6360000000000001</v>
      </c>
      <c r="BS2686" s="12">
        <v>1143.2809999999999</v>
      </c>
      <c r="BT2686" s="72">
        <v>46.710999999999999</v>
      </c>
      <c r="BU2686" s="72">
        <v>6.2039999999999997</v>
      </c>
      <c r="BV2686" s="12">
        <v>2447.5740000000001</v>
      </c>
      <c r="BW2686" s="72">
        <v>100</v>
      </c>
      <c r="BX2686" s="72">
        <v>4.7889999999999997</v>
      </c>
      <c r="BY2686" s="13"/>
      <c r="BZ2686" s="13"/>
    </row>
    <row r="2687" spans="1:78" ht="12.75" customHeight="1">
      <c r="A2687" s="122" t="s">
        <v>65</v>
      </c>
      <c r="B2687" s="71" t="s">
        <v>46</v>
      </c>
      <c r="C2687" s="71" t="s">
        <v>25</v>
      </c>
      <c r="D2687" s="34">
        <v>44986</v>
      </c>
      <c r="E2687" s="12">
        <v>0</v>
      </c>
      <c r="F2687" s="72">
        <v>0</v>
      </c>
      <c r="G2687" s="72">
        <v>0</v>
      </c>
      <c r="H2687" s="12">
        <v>94.921000000000006</v>
      </c>
      <c r="I2687" s="72">
        <v>3.9590000000000001</v>
      </c>
      <c r="J2687" s="72">
        <v>19.753</v>
      </c>
      <c r="K2687" s="12">
        <v>73.63</v>
      </c>
      <c r="L2687" s="72">
        <v>3.0710000000000002</v>
      </c>
      <c r="M2687" s="72">
        <v>25.164999999999999</v>
      </c>
      <c r="N2687" s="12">
        <v>168.55099999999999</v>
      </c>
      <c r="O2687" s="72">
        <v>7.0289999999999999</v>
      </c>
      <c r="P2687" s="72">
        <v>15.573</v>
      </c>
      <c r="Q2687" s="12">
        <v>32.277999999999999</v>
      </c>
      <c r="R2687" s="72">
        <v>1.3460000000000001</v>
      </c>
      <c r="S2687" s="72">
        <v>34.698</v>
      </c>
      <c r="T2687" s="12">
        <v>200.83</v>
      </c>
      <c r="U2687" s="72">
        <v>8.375</v>
      </c>
      <c r="V2687" s="72">
        <v>12.965999999999999</v>
      </c>
      <c r="W2687" s="12">
        <v>1124.3489999999999</v>
      </c>
      <c r="X2687" s="72">
        <v>46.89</v>
      </c>
      <c r="Y2687" s="72">
        <v>4.6970000000000001</v>
      </c>
      <c r="Z2687" s="12">
        <v>1325.1790000000001</v>
      </c>
      <c r="AA2687" s="72">
        <v>55.265000000000001</v>
      </c>
      <c r="AB2687" s="72">
        <v>3.7930000000000001</v>
      </c>
      <c r="AC2687" s="12">
        <v>1325.1790000000001</v>
      </c>
      <c r="AD2687" s="72">
        <v>55.265000000000001</v>
      </c>
      <c r="AE2687" s="72">
        <v>3.7930000000000001</v>
      </c>
      <c r="AF2687" s="12">
        <v>0</v>
      </c>
      <c r="AG2687" s="72">
        <v>0</v>
      </c>
      <c r="AH2687" s="72">
        <v>0</v>
      </c>
      <c r="AI2687" s="12">
        <v>80.372</v>
      </c>
      <c r="AJ2687" s="72">
        <v>3.3519999999999999</v>
      </c>
      <c r="AK2687" s="72">
        <v>19.518000000000001</v>
      </c>
      <c r="AL2687" s="12">
        <v>80.372</v>
      </c>
      <c r="AM2687" s="72">
        <v>3.3519999999999999</v>
      </c>
      <c r="AN2687" s="72">
        <v>19.518000000000001</v>
      </c>
      <c r="AO2687" s="12">
        <v>1405.55</v>
      </c>
      <c r="AP2687" s="72">
        <v>58.616999999999997</v>
      </c>
      <c r="AQ2687" s="72">
        <v>3.4849999999999999</v>
      </c>
      <c r="AR2687" s="12">
        <v>99.691000000000003</v>
      </c>
      <c r="AS2687" s="72">
        <v>4.1580000000000004</v>
      </c>
      <c r="AT2687" s="72">
        <v>24.702999999999999</v>
      </c>
      <c r="AU2687" s="12">
        <v>7.4870000000000001</v>
      </c>
      <c r="AV2687" s="72">
        <v>0.312</v>
      </c>
      <c r="AW2687" s="72">
        <v>42.030999999999999</v>
      </c>
      <c r="AX2687" s="12">
        <v>136.816</v>
      </c>
      <c r="AY2687" s="72">
        <v>5.7060000000000004</v>
      </c>
      <c r="AZ2687" s="72">
        <v>18.355</v>
      </c>
      <c r="BA2687" s="12">
        <v>144.30199999999999</v>
      </c>
      <c r="BB2687" s="72">
        <v>6.0179999999999998</v>
      </c>
      <c r="BC2687" s="72">
        <v>17.614999999999998</v>
      </c>
      <c r="BD2687" s="12">
        <v>98.893000000000001</v>
      </c>
      <c r="BE2687" s="72">
        <v>4.1239999999999997</v>
      </c>
      <c r="BF2687" s="72">
        <v>22.971</v>
      </c>
      <c r="BG2687" s="12">
        <v>243.19499999999999</v>
      </c>
      <c r="BH2687" s="72">
        <v>10.141999999999999</v>
      </c>
      <c r="BI2687" s="72">
        <v>12.54</v>
      </c>
      <c r="BJ2687" s="12">
        <v>428.17200000000003</v>
      </c>
      <c r="BK2687" s="72">
        <v>17.856000000000002</v>
      </c>
      <c r="BL2687" s="72">
        <v>10.037000000000001</v>
      </c>
      <c r="BM2687" s="12">
        <v>221.24700000000001</v>
      </c>
      <c r="BN2687" s="72">
        <v>9.2270000000000003</v>
      </c>
      <c r="BO2687" s="72">
        <v>13.634</v>
      </c>
      <c r="BP2687" s="12">
        <v>649.41899999999998</v>
      </c>
      <c r="BQ2687" s="72">
        <v>27.082999999999998</v>
      </c>
      <c r="BR2687" s="72">
        <v>8.1080000000000005</v>
      </c>
      <c r="BS2687" s="12">
        <v>992.30600000000004</v>
      </c>
      <c r="BT2687" s="72">
        <v>41.383000000000003</v>
      </c>
      <c r="BU2687" s="72">
        <v>5.3049999999999997</v>
      </c>
      <c r="BV2687" s="12">
        <v>2397.8560000000002</v>
      </c>
      <c r="BW2687" s="72">
        <v>100</v>
      </c>
      <c r="BX2687" s="72">
        <v>2.7530000000000001</v>
      </c>
      <c r="BY2687" s="13"/>
      <c r="BZ2687" s="13"/>
    </row>
    <row r="2688" spans="1:78" ht="12.75" customHeight="1">
      <c r="A2688" s="122" t="s">
        <v>65</v>
      </c>
      <c r="B2688" s="71" t="s">
        <v>46</v>
      </c>
      <c r="C2688" s="71" t="s">
        <v>25</v>
      </c>
      <c r="D2688" s="34">
        <v>45078</v>
      </c>
      <c r="E2688" s="12">
        <v>0</v>
      </c>
      <c r="F2688" s="72">
        <v>0</v>
      </c>
      <c r="G2688" s="72">
        <v>0</v>
      </c>
      <c r="H2688" s="12">
        <v>97.608999999999995</v>
      </c>
      <c r="I2688" s="72">
        <v>3.9119999999999999</v>
      </c>
      <c r="J2688" s="72">
        <v>25.43</v>
      </c>
      <c r="K2688" s="12">
        <v>88.156999999999996</v>
      </c>
      <c r="L2688" s="72">
        <v>3.5329999999999999</v>
      </c>
      <c r="M2688" s="72">
        <v>26.943000000000001</v>
      </c>
      <c r="N2688" s="12">
        <v>185.76599999999999</v>
      </c>
      <c r="O2688" s="72">
        <v>7.4459999999999997</v>
      </c>
      <c r="P2688" s="72">
        <v>17.277999999999999</v>
      </c>
      <c r="Q2688" s="12">
        <v>26.456</v>
      </c>
      <c r="R2688" s="72">
        <v>1.06</v>
      </c>
      <c r="S2688" s="72">
        <v>31.094999999999999</v>
      </c>
      <c r="T2688" s="12">
        <v>212.22200000000001</v>
      </c>
      <c r="U2688" s="72">
        <v>8.5060000000000002</v>
      </c>
      <c r="V2688" s="72">
        <v>16.039000000000001</v>
      </c>
      <c r="W2688" s="12">
        <v>1070.7529999999999</v>
      </c>
      <c r="X2688" s="72">
        <v>42.915999999999997</v>
      </c>
      <c r="Y2688" s="72">
        <v>5.5220000000000002</v>
      </c>
      <c r="Z2688" s="12">
        <v>1282.9749999999999</v>
      </c>
      <c r="AA2688" s="72">
        <v>51.421999999999997</v>
      </c>
      <c r="AB2688" s="72">
        <v>4.1870000000000003</v>
      </c>
      <c r="AC2688" s="12">
        <v>1282.9749999999999</v>
      </c>
      <c r="AD2688" s="72">
        <v>51.421999999999997</v>
      </c>
      <c r="AE2688" s="72">
        <v>4.1870000000000003</v>
      </c>
      <c r="AF2688" s="12">
        <v>0</v>
      </c>
      <c r="AG2688" s="72">
        <v>0</v>
      </c>
      <c r="AH2688" s="72">
        <v>0</v>
      </c>
      <c r="AI2688" s="12">
        <v>91.679000000000002</v>
      </c>
      <c r="AJ2688" s="72">
        <v>3.6739999999999999</v>
      </c>
      <c r="AK2688" s="72">
        <v>21.91</v>
      </c>
      <c r="AL2688" s="12">
        <v>91.679000000000002</v>
      </c>
      <c r="AM2688" s="72">
        <v>3.6739999999999999</v>
      </c>
      <c r="AN2688" s="72">
        <v>21.91</v>
      </c>
      <c r="AO2688" s="12">
        <v>1374.653</v>
      </c>
      <c r="AP2688" s="72">
        <v>55.095999999999997</v>
      </c>
      <c r="AQ2688" s="72">
        <v>4.1719999999999997</v>
      </c>
      <c r="AR2688" s="12">
        <v>39.198</v>
      </c>
      <c r="AS2688" s="72">
        <v>1.571</v>
      </c>
      <c r="AT2688" s="72">
        <v>33.421999999999997</v>
      </c>
      <c r="AU2688" s="12">
        <v>13.076000000000001</v>
      </c>
      <c r="AV2688" s="72">
        <v>0.52400000000000002</v>
      </c>
      <c r="AW2688" s="72">
        <v>46.82</v>
      </c>
      <c r="AX2688" s="12">
        <v>107.51</v>
      </c>
      <c r="AY2688" s="72">
        <v>4.3090000000000002</v>
      </c>
      <c r="AZ2688" s="72">
        <v>28.978000000000002</v>
      </c>
      <c r="BA2688" s="12">
        <v>120.586</v>
      </c>
      <c r="BB2688" s="72">
        <v>4.8330000000000002</v>
      </c>
      <c r="BC2688" s="72">
        <v>26.053999999999998</v>
      </c>
      <c r="BD2688" s="12">
        <v>114.19499999999999</v>
      </c>
      <c r="BE2688" s="72">
        <v>4.577</v>
      </c>
      <c r="BF2688" s="72">
        <v>18.222000000000001</v>
      </c>
      <c r="BG2688" s="12">
        <v>234.78100000000001</v>
      </c>
      <c r="BH2688" s="72">
        <v>9.41</v>
      </c>
      <c r="BI2688" s="72">
        <v>17.109000000000002</v>
      </c>
      <c r="BJ2688" s="12">
        <v>614.15200000000004</v>
      </c>
      <c r="BK2688" s="72">
        <v>24.614999999999998</v>
      </c>
      <c r="BL2688" s="72">
        <v>7.92</v>
      </c>
      <c r="BM2688" s="12">
        <v>232.21899999999999</v>
      </c>
      <c r="BN2688" s="72">
        <v>9.3070000000000004</v>
      </c>
      <c r="BO2688" s="72">
        <v>14.534000000000001</v>
      </c>
      <c r="BP2688" s="12">
        <v>846.37199999999996</v>
      </c>
      <c r="BQ2688" s="72">
        <v>33.923000000000002</v>
      </c>
      <c r="BR2688" s="72">
        <v>6.5209999999999999</v>
      </c>
      <c r="BS2688" s="12">
        <v>1120.3510000000001</v>
      </c>
      <c r="BT2688" s="72">
        <v>44.904000000000003</v>
      </c>
      <c r="BU2688" s="72">
        <v>6.01</v>
      </c>
      <c r="BV2688" s="12">
        <v>2495.0039999999999</v>
      </c>
      <c r="BW2688" s="72">
        <v>100</v>
      </c>
      <c r="BX2688" s="72">
        <v>3.5070000000000001</v>
      </c>
      <c r="BY2688" s="13"/>
      <c r="BZ2688" s="13"/>
    </row>
    <row r="2689" spans="1:78" ht="12.75" customHeight="1">
      <c r="A2689" s="122" t="s">
        <v>65</v>
      </c>
      <c r="B2689" s="71" t="s">
        <v>46</v>
      </c>
      <c r="C2689" s="71" t="s">
        <v>25</v>
      </c>
      <c r="D2689" s="34">
        <v>45170</v>
      </c>
      <c r="E2689" s="12">
        <v>0</v>
      </c>
      <c r="F2689" s="72">
        <v>0</v>
      </c>
      <c r="G2689" s="72">
        <v>0</v>
      </c>
      <c r="H2689" s="12">
        <v>55.914000000000001</v>
      </c>
      <c r="I2689" s="72">
        <v>2.2970000000000002</v>
      </c>
      <c r="J2689" s="72">
        <v>25.658999999999999</v>
      </c>
      <c r="K2689" s="12">
        <v>68.825999999999993</v>
      </c>
      <c r="L2689" s="72">
        <v>2.827</v>
      </c>
      <c r="M2689" s="72">
        <v>24.844999999999999</v>
      </c>
      <c r="N2689" s="12">
        <v>124.74</v>
      </c>
      <c r="O2689" s="72">
        <v>5.1239999999999997</v>
      </c>
      <c r="P2689" s="72">
        <v>18.64</v>
      </c>
      <c r="Q2689" s="12">
        <v>35.555</v>
      </c>
      <c r="R2689" s="72">
        <v>1.46</v>
      </c>
      <c r="S2689" s="72">
        <v>35.862000000000002</v>
      </c>
      <c r="T2689" s="12">
        <v>160.29499999999999</v>
      </c>
      <c r="U2689" s="72">
        <v>6.5839999999999996</v>
      </c>
      <c r="V2689" s="72">
        <v>17.509</v>
      </c>
      <c r="W2689" s="12">
        <v>1108.9000000000001</v>
      </c>
      <c r="X2689" s="72">
        <v>45.548000000000002</v>
      </c>
      <c r="Y2689" s="72">
        <v>4.7770000000000001</v>
      </c>
      <c r="Z2689" s="12">
        <v>1269.1949999999999</v>
      </c>
      <c r="AA2689" s="72">
        <v>52.131999999999998</v>
      </c>
      <c r="AB2689" s="72">
        <v>5.1529999999999996</v>
      </c>
      <c r="AC2689" s="12">
        <v>1269.1949999999999</v>
      </c>
      <c r="AD2689" s="72">
        <v>52.131999999999998</v>
      </c>
      <c r="AE2689" s="72">
        <v>5.1529999999999996</v>
      </c>
      <c r="AF2689" s="12">
        <v>10.872999999999999</v>
      </c>
      <c r="AG2689" s="72">
        <v>0.44700000000000001</v>
      </c>
      <c r="AH2689" s="72">
        <v>67.626000000000005</v>
      </c>
      <c r="AI2689" s="12">
        <v>65.138999999999996</v>
      </c>
      <c r="AJ2689" s="72">
        <v>2.6760000000000002</v>
      </c>
      <c r="AK2689" s="72">
        <v>20.242999999999999</v>
      </c>
      <c r="AL2689" s="12">
        <v>76.013000000000005</v>
      </c>
      <c r="AM2689" s="72">
        <v>3.1219999999999999</v>
      </c>
      <c r="AN2689" s="72">
        <v>15.615</v>
      </c>
      <c r="AO2689" s="12">
        <v>1345.2080000000001</v>
      </c>
      <c r="AP2689" s="72">
        <v>55.253999999999998</v>
      </c>
      <c r="AQ2689" s="72">
        <v>4.7629999999999999</v>
      </c>
      <c r="AR2689" s="12">
        <v>71.088999999999999</v>
      </c>
      <c r="AS2689" s="72">
        <v>2.92</v>
      </c>
      <c r="AT2689" s="72">
        <v>19.91</v>
      </c>
      <c r="AU2689" s="12">
        <v>9.9469999999999992</v>
      </c>
      <c r="AV2689" s="72">
        <v>0.40899999999999997</v>
      </c>
      <c r="AW2689" s="72">
        <v>69.736999999999995</v>
      </c>
      <c r="AX2689" s="12">
        <v>114.548</v>
      </c>
      <c r="AY2689" s="72">
        <v>4.7050000000000001</v>
      </c>
      <c r="AZ2689" s="72">
        <v>17.984000000000002</v>
      </c>
      <c r="BA2689" s="12">
        <v>124.495</v>
      </c>
      <c r="BB2689" s="72">
        <v>5.1139999999999999</v>
      </c>
      <c r="BC2689" s="72">
        <v>18.821000000000002</v>
      </c>
      <c r="BD2689" s="12">
        <v>81.44</v>
      </c>
      <c r="BE2689" s="72">
        <v>3.3450000000000002</v>
      </c>
      <c r="BF2689" s="72">
        <v>23.103000000000002</v>
      </c>
      <c r="BG2689" s="12">
        <v>205.935</v>
      </c>
      <c r="BH2689" s="72">
        <v>8.4589999999999996</v>
      </c>
      <c r="BI2689" s="72">
        <v>13.337</v>
      </c>
      <c r="BJ2689" s="12">
        <v>582.67499999999995</v>
      </c>
      <c r="BK2689" s="72">
        <v>23.933</v>
      </c>
      <c r="BL2689" s="72">
        <v>6.5919999999999996</v>
      </c>
      <c r="BM2689" s="12">
        <v>229.66300000000001</v>
      </c>
      <c r="BN2689" s="72">
        <v>9.4329999999999998</v>
      </c>
      <c r="BO2689" s="72">
        <v>15.37</v>
      </c>
      <c r="BP2689" s="12">
        <v>812.33799999999997</v>
      </c>
      <c r="BQ2689" s="72">
        <v>33.366999999999997</v>
      </c>
      <c r="BR2689" s="72">
        <v>7.2359999999999998</v>
      </c>
      <c r="BS2689" s="12">
        <v>1089.3630000000001</v>
      </c>
      <c r="BT2689" s="72">
        <v>44.746000000000002</v>
      </c>
      <c r="BU2689" s="72">
        <v>4.7720000000000002</v>
      </c>
      <c r="BV2689" s="12">
        <v>2434.5700000000002</v>
      </c>
      <c r="BW2689" s="72">
        <v>100</v>
      </c>
      <c r="BX2689" s="72">
        <v>3.9380000000000002</v>
      </c>
      <c r="BY2689" s="13"/>
      <c r="BZ2689" s="13"/>
    </row>
    <row r="2690" spans="1:78" ht="12.75" customHeight="1">
      <c r="A2690" s="122" t="s">
        <v>65</v>
      </c>
      <c r="B2690" s="71" t="s">
        <v>46</v>
      </c>
      <c r="C2690" s="71" t="s">
        <v>25</v>
      </c>
      <c r="D2690" s="34">
        <v>45261</v>
      </c>
      <c r="E2690" s="12">
        <v>1.9179999999999999</v>
      </c>
      <c r="F2690" s="72">
        <v>7.5999999999999998E-2</v>
      </c>
      <c r="G2690" s="72">
        <v>101.07899999999999</v>
      </c>
      <c r="H2690" s="12">
        <v>60.064999999999998</v>
      </c>
      <c r="I2690" s="72">
        <v>2.3820000000000001</v>
      </c>
      <c r="J2690" s="72">
        <v>21.550999999999998</v>
      </c>
      <c r="K2690" s="12">
        <v>113.568</v>
      </c>
      <c r="L2690" s="72">
        <v>4.5030000000000001</v>
      </c>
      <c r="M2690" s="72">
        <v>21.091000000000001</v>
      </c>
      <c r="N2690" s="12">
        <v>173.63300000000001</v>
      </c>
      <c r="O2690" s="72">
        <v>6.8849999999999998</v>
      </c>
      <c r="P2690" s="72">
        <v>14.319000000000001</v>
      </c>
      <c r="Q2690" s="12">
        <v>51.375999999999998</v>
      </c>
      <c r="R2690" s="72">
        <v>2.0369999999999999</v>
      </c>
      <c r="S2690" s="72">
        <v>29.622</v>
      </c>
      <c r="T2690" s="12">
        <v>225.00899999999999</v>
      </c>
      <c r="U2690" s="72">
        <v>8.9220000000000006</v>
      </c>
      <c r="V2690" s="72">
        <v>10.627000000000001</v>
      </c>
      <c r="W2690" s="12">
        <v>1139.8389999999999</v>
      </c>
      <c r="X2690" s="72">
        <v>45.195</v>
      </c>
      <c r="Y2690" s="72">
        <v>4.8460000000000001</v>
      </c>
      <c r="Z2690" s="12">
        <v>1364.848</v>
      </c>
      <c r="AA2690" s="72">
        <v>54.116999999999997</v>
      </c>
      <c r="AB2690" s="72">
        <v>3.9289999999999998</v>
      </c>
      <c r="AC2690" s="12">
        <v>1366.7660000000001</v>
      </c>
      <c r="AD2690" s="72">
        <v>54.192999999999998</v>
      </c>
      <c r="AE2690" s="72">
        <v>3.9129999999999998</v>
      </c>
      <c r="AF2690" s="12">
        <v>2.6890000000000001</v>
      </c>
      <c r="AG2690" s="72">
        <v>0.107</v>
      </c>
      <c r="AH2690" s="72">
        <v>149.98599999999999</v>
      </c>
      <c r="AI2690" s="12">
        <v>70.302999999999997</v>
      </c>
      <c r="AJ2690" s="72">
        <v>2.7879999999999998</v>
      </c>
      <c r="AK2690" s="72">
        <v>23.574000000000002</v>
      </c>
      <c r="AL2690" s="12">
        <v>72.991</v>
      </c>
      <c r="AM2690" s="72">
        <v>2.8940000000000001</v>
      </c>
      <c r="AN2690" s="72">
        <v>24.806000000000001</v>
      </c>
      <c r="AO2690" s="12">
        <v>1439.7570000000001</v>
      </c>
      <c r="AP2690" s="72">
        <v>57.087000000000003</v>
      </c>
      <c r="AQ2690" s="72">
        <v>4.125</v>
      </c>
      <c r="AR2690" s="12">
        <v>54.08</v>
      </c>
      <c r="AS2690" s="72">
        <v>2.1440000000000001</v>
      </c>
      <c r="AT2690" s="72">
        <v>34.052</v>
      </c>
      <c r="AU2690" s="12">
        <v>19.178999999999998</v>
      </c>
      <c r="AV2690" s="72">
        <v>0.76</v>
      </c>
      <c r="AW2690" s="72">
        <v>40.064999999999998</v>
      </c>
      <c r="AX2690" s="12">
        <v>104.842</v>
      </c>
      <c r="AY2690" s="72">
        <v>4.157</v>
      </c>
      <c r="AZ2690" s="72">
        <v>23.745000000000001</v>
      </c>
      <c r="BA2690" s="12">
        <v>124.021</v>
      </c>
      <c r="BB2690" s="72">
        <v>4.9169999999999998</v>
      </c>
      <c r="BC2690" s="72">
        <v>21.495000000000001</v>
      </c>
      <c r="BD2690" s="12">
        <v>68.034000000000006</v>
      </c>
      <c r="BE2690" s="72">
        <v>2.698</v>
      </c>
      <c r="BF2690" s="72">
        <v>28.314</v>
      </c>
      <c r="BG2690" s="12">
        <v>192.05500000000001</v>
      </c>
      <c r="BH2690" s="72">
        <v>7.6150000000000002</v>
      </c>
      <c r="BI2690" s="72">
        <v>14.656000000000001</v>
      </c>
      <c r="BJ2690" s="12">
        <v>594.66600000000005</v>
      </c>
      <c r="BK2690" s="72">
        <v>23.579000000000001</v>
      </c>
      <c r="BL2690" s="72">
        <v>8.7200000000000006</v>
      </c>
      <c r="BM2690" s="12">
        <v>241.47900000000001</v>
      </c>
      <c r="BN2690" s="72">
        <v>9.5749999999999993</v>
      </c>
      <c r="BO2690" s="72">
        <v>14.689</v>
      </c>
      <c r="BP2690" s="12">
        <v>836.14499999999998</v>
      </c>
      <c r="BQ2690" s="72">
        <v>33.154000000000003</v>
      </c>
      <c r="BR2690" s="72">
        <v>7.8490000000000002</v>
      </c>
      <c r="BS2690" s="12">
        <v>1082.28</v>
      </c>
      <c r="BT2690" s="72">
        <v>42.912999999999997</v>
      </c>
      <c r="BU2690" s="72">
        <v>6.3220000000000001</v>
      </c>
      <c r="BV2690" s="12">
        <v>2522.0369999999998</v>
      </c>
      <c r="BW2690" s="72">
        <v>100</v>
      </c>
      <c r="BX2690" s="72">
        <v>3.5739999999999998</v>
      </c>
      <c r="BY2690" s="13"/>
      <c r="BZ2690" s="13"/>
    </row>
    <row r="2691" spans="1:78" ht="12.75" customHeight="1">
      <c r="A2691" s="122" t="s">
        <v>65</v>
      </c>
      <c r="B2691" s="71" t="s">
        <v>46</v>
      </c>
      <c r="C2691" s="71" t="s">
        <v>25</v>
      </c>
      <c r="D2691" s="34">
        <v>45352</v>
      </c>
      <c r="E2691" s="12">
        <v>0</v>
      </c>
      <c r="F2691" s="72">
        <v>0</v>
      </c>
      <c r="G2691" s="72">
        <v>0</v>
      </c>
      <c r="H2691" s="12">
        <v>69.835999999999999</v>
      </c>
      <c r="I2691" s="72">
        <v>2.9580000000000002</v>
      </c>
      <c r="J2691" s="72">
        <v>26.591000000000001</v>
      </c>
      <c r="K2691" s="12">
        <v>81.968000000000004</v>
      </c>
      <c r="L2691" s="72">
        <v>3.472</v>
      </c>
      <c r="M2691" s="72">
        <v>23.529</v>
      </c>
      <c r="N2691" s="12">
        <v>151.804</v>
      </c>
      <c r="O2691" s="72">
        <v>6.43</v>
      </c>
      <c r="P2691" s="72">
        <v>15.407999999999999</v>
      </c>
      <c r="Q2691" s="12">
        <v>46.500999999999998</v>
      </c>
      <c r="R2691" s="72">
        <v>1.97</v>
      </c>
      <c r="S2691" s="72">
        <v>29.827000000000002</v>
      </c>
      <c r="T2691" s="12">
        <v>198.30600000000001</v>
      </c>
      <c r="U2691" s="72">
        <v>8.3989999999999991</v>
      </c>
      <c r="V2691" s="72">
        <v>13.797000000000001</v>
      </c>
      <c r="W2691" s="12">
        <v>1019.723</v>
      </c>
      <c r="X2691" s="72">
        <v>43.191000000000003</v>
      </c>
      <c r="Y2691" s="72">
        <v>5.3760000000000003</v>
      </c>
      <c r="Z2691" s="12">
        <v>1218.028</v>
      </c>
      <c r="AA2691" s="72">
        <v>51.59</v>
      </c>
      <c r="AB2691" s="72">
        <v>4.415</v>
      </c>
      <c r="AC2691" s="12">
        <v>1218.028</v>
      </c>
      <c r="AD2691" s="72">
        <v>51.59</v>
      </c>
      <c r="AE2691" s="72">
        <v>4.415</v>
      </c>
      <c r="AF2691" s="12">
        <v>4.2290000000000001</v>
      </c>
      <c r="AG2691" s="72">
        <v>0.17899999999999999</v>
      </c>
      <c r="AH2691" s="72">
        <v>76.527000000000001</v>
      </c>
      <c r="AI2691" s="12">
        <v>77.599999999999994</v>
      </c>
      <c r="AJ2691" s="72">
        <v>3.2869999999999999</v>
      </c>
      <c r="AK2691" s="72">
        <v>24.228999999999999</v>
      </c>
      <c r="AL2691" s="12">
        <v>81.828999999999994</v>
      </c>
      <c r="AM2691" s="72">
        <v>3.4660000000000002</v>
      </c>
      <c r="AN2691" s="72">
        <v>23.603000000000002</v>
      </c>
      <c r="AO2691" s="12">
        <v>1299.857</v>
      </c>
      <c r="AP2691" s="72">
        <v>55.055999999999997</v>
      </c>
      <c r="AQ2691" s="72">
        <v>4.4989999999999997</v>
      </c>
      <c r="AR2691" s="12">
        <v>69.968000000000004</v>
      </c>
      <c r="AS2691" s="72">
        <v>2.9630000000000001</v>
      </c>
      <c r="AT2691" s="72">
        <v>28.472000000000001</v>
      </c>
      <c r="AU2691" s="12">
        <v>4.37</v>
      </c>
      <c r="AV2691" s="72">
        <v>0.185</v>
      </c>
      <c r="AW2691" s="72">
        <v>83.147999999999996</v>
      </c>
      <c r="AX2691" s="12">
        <v>136.239</v>
      </c>
      <c r="AY2691" s="72">
        <v>5.77</v>
      </c>
      <c r="AZ2691" s="72">
        <v>19.867000000000001</v>
      </c>
      <c r="BA2691" s="12">
        <v>140.60900000000001</v>
      </c>
      <c r="BB2691" s="72">
        <v>5.9560000000000004</v>
      </c>
      <c r="BC2691" s="72">
        <v>19.585999999999999</v>
      </c>
      <c r="BD2691" s="12">
        <v>66.537000000000006</v>
      </c>
      <c r="BE2691" s="72">
        <v>2.8180000000000001</v>
      </c>
      <c r="BF2691" s="72">
        <v>24.385999999999999</v>
      </c>
      <c r="BG2691" s="12">
        <v>207.14599999999999</v>
      </c>
      <c r="BH2691" s="72">
        <v>8.7739999999999991</v>
      </c>
      <c r="BI2691" s="72">
        <v>18.706</v>
      </c>
      <c r="BJ2691" s="12">
        <v>566.05399999999997</v>
      </c>
      <c r="BK2691" s="72">
        <v>23.975000000000001</v>
      </c>
      <c r="BL2691" s="72">
        <v>7.9429999999999996</v>
      </c>
      <c r="BM2691" s="12">
        <v>217.96</v>
      </c>
      <c r="BN2691" s="72">
        <v>9.2319999999999993</v>
      </c>
      <c r="BO2691" s="72">
        <v>11.379</v>
      </c>
      <c r="BP2691" s="12">
        <v>784.01300000000003</v>
      </c>
      <c r="BQ2691" s="72">
        <v>33.207000000000001</v>
      </c>
      <c r="BR2691" s="72">
        <v>5.7560000000000002</v>
      </c>
      <c r="BS2691" s="12">
        <v>1061.1279999999999</v>
      </c>
      <c r="BT2691" s="72">
        <v>44.944000000000003</v>
      </c>
      <c r="BU2691" s="72">
        <v>4.9569999999999999</v>
      </c>
      <c r="BV2691" s="12">
        <v>2360.9850000000001</v>
      </c>
      <c r="BW2691" s="72">
        <v>100</v>
      </c>
      <c r="BX2691" s="72">
        <v>3.133</v>
      </c>
      <c r="BY2691" s="13"/>
      <c r="BZ2691" s="13"/>
    </row>
    <row r="2692" spans="1:78" ht="12.75" customHeight="1">
      <c r="A2692" s="122" t="s">
        <v>65</v>
      </c>
      <c r="B2692" s="71" t="s">
        <v>46</v>
      </c>
      <c r="C2692" s="71" t="s">
        <v>25</v>
      </c>
      <c r="D2692" s="34">
        <v>45444</v>
      </c>
      <c r="E2692" s="12">
        <v>0</v>
      </c>
      <c r="F2692" s="72">
        <v>0</v>
      </c>
      <c r="G2692" s="72">
        <v>0</v>
      </c>
      <c r="H2692" s="12">
        <v>73.972999999999999</v>
      </c>
      <c r="I2692" s="72">
        <v>2.8769999999999998</v>
      </c>
      <c r="J2692" s="72">
        <v>25.574999999999999</v>
      </c>
      <c r="K2692" s="12">
        <v>90.683999999999997</v>
      </c>
      <c r="L2692" s="72">
        <v>3.5270000000000001</v>
      </c>
      <c r="M2692" s="72">
        <v>22.094000000000001</v>
      </c>
      <c r="N2692" s="12">
        <v>164.65700000000001</v>
      </c>
      <c r="O2692" s="72">
        <v>6.4039999999999999</v>
      </c>
      <c r="P2692" s="72">
        <v>17.577999999999999</v>
      </c>
      <c r="Q2692" s="12">
        <v>71.66</v>
      </c>
      <c r="R2692" s="72">
        <v>2.7869999999999999</v>
      </c>
      <c r="S2692" s="72">
        <v>27.783999999999999</v>
      </c>
      <c r="T2692" s="12">
        <v>236.31700000000001</v>
      </c>
      <c r="U2692" s="72">
        <v>9.1910000000000007</v>
      </c>
      <c r="V2692" s="72">
        <v>13.715</v>
      </c>
      <c r="W2692" s="12">
        <v>1080.7329999999999</v>
      </c>
      <c r="X2692" s="72">
        <v>42.033000000000001</v>
      </c>
      <c r="Y2692" s="72">
        <v>4.5510000000000002</v>
      </c>
      <c r="Z2692" s="12">
        <v>1317.05</v>
      </c>
      <c r="AA2692" s="72">
        <v>51.223999999999997</v>
      </c>
      <c r="AB2692" s="72">
        <v>5.26</v>
      </c>
      <c r="AC2692" s="12">
        <v>1317.05</v>
      </c>
      <c r="AD2692" s="72">
        <v>51.223999999999997</v>
      </c>
      <c r="AE2692" s="72">
        <v>5.26</v>
      </c>
      <c r="AF2692" s="12">
        <v>12.648999999999999</v>
      </c>
      <c r="AG2692" s="72">
        <v>0.49199999999999999</v>
      </c>
      <c r="AH2692" s="72">
        <v>62.526000000000003</v>
      </c>
      <c r="AI2692" s="12">
        <v>82.912999999999997</v>
      </c>
      <c r="AJ2692" s="72">
        <v>3.2250000000000001</v>
      </c>
      <c r="AK2692" s="72">
        <v>27.617000000000001</v>
      </c>
      <c r="AL2692" s="12">
        <v>95.561999999999998</v>
      </c>
      <c r="AM2692" s="72">
        <v>3.7170000000000001</v>
      </c>
      <c r="AN2692" s="72">
        <v>22.509</v>
      </c>
      <c r="AO2692" s="12">
        <v>1412.6120000000001</v>
      </c>
      <c r="AP2692" s="72">
        <v>54.941000000000003</v>
      </c>
      <c r="AQ2692" s="72">
        <v>5.5110000000000001</v>
      </c>
      <c r="AR2692" s="12">
        <v>54.755000000000003</v>
      </c>
      <c r="AS2692" s="72">
        <v>2.13</v>
      </c>
      <c r="AT2692" s="72">
        <v>28.532</v>
      </c>
      <c r="AU2692" s="12">
        <v>14.323</v>
      </c>
      <c r="AV2692" s="72">
        <v>0.55700000000000005</v>
      </c>
      <c r="AW2692" s="72">
        <v>51.134999999999998</v>
      </c>
      <c r="AX2692" s="12">
        <v>140.58099999999999</v>
      </c>
      <c r="AY2692" s="72">
        <v>5.468</v>
      </c>
      <c r="AZ2692" s="72">
        <v>16.097999999999999</v>
      </c>
      <c r="BA2692" s="12">
        <v>154.904</v>
      </c>
      <c r="BB2692" s="72">
        <v>6.0250000000000004</v>
      </c>
      <c r="BC2692" s="72">
        <v>14.339</v>
      </c>
      <c r="BD2692" s="12">
        <v>59.999000000000002</v>
      </c>
      <c r="BE2692" s="72">
        <v>2.3340000000000001</v>
      </c>
      <c r="BF2692" s="72">
        <v>23.945</v>
      </c>
      <c r="BG2692" s="12">
        <v>214.90299999999999</v>
      </c>
      <c r="BH2692" s="72">
        <v>8.3580000000000005</v>
      </c>
      <c r="BI2692" s="72">
        <v>10.676</v>
      </c>
      <c r="BJ2692" s="12">
        <v>603.95899999999995</v>
      </c>
      <c r="BK2692" s="72">
        <v>23.49</v>
      </c>
      <c r="BL2692" s="72">
        <v>7.8460000000000001</v>
      </c>
      <c r="BM2692" s="12">
        <v>284.91500000000002</v>
      </c>
      <c r="BN2692" s="72">
        <v>11.081</v>
      </c>
      <c r="BO2692" s="72">
        <v>11.852</v>
      </c>
      <c r="BP2692" s="12">
        <v>888.87400000000002</v>
      </c>
      <c r="BQ2692" s="72">
        <v>34.570999999999998</v>
      </c>
      <c r="BR2692" s="72">
        <v>6.8079999999999998</v>
      </c>
      <c r="BS2692" s="12">
        <v>1158.5319999999999</v>
      </c>
      <c r="BT2692" s="72">
        <v>45.058999999999997</v>
      </c>
      <c r="BU2692" s="72">
        <v>4.1740000000000004</v>
      </c>
      <c r="BV2692" s="12">
        <v>2571.1439999999998</v>
      </c>
      <c r="BW2692" s="72">
        <v>100</v>
      </c>
      <c r="BX2692" s="72">
        <v>3.3260000000000001</v>
      </c>
      <c r="BY2692" s="13"/>
      <c r="BZ2692" s="13"/>
    </row>
    <row r="2693" spans="1:78" ht="12.75" customHeight="1">
      <c r="A2693" s="122" t="s">
        <v>65</v>
      </c>
      <c r="B2693" s="71" t="s">
        <v>46</v>
      </c>
      <c r="C2693" s="71" t="s">
        <v>25</v>
      </c>
      <c r="D2693" s="34">
        <v>45536</v>
      </c>
      <c r="E2693" s="12">
        <v>0</v>
      </c>
      <c r="F2693" s="72">
        <v>0</v>
      </c>
      <c r="G2693" s="72">
        <v>0</v>
      </c>
      <c r="H2693" s="12">
        <v>68.424999999999997</v>
      </c>
      <c r="I2693" s="72">
        <v>2.68</v>
      </c>
      <c r="J2693" s="72">
        <v>32.222999999999999</v>
      </c>
      <c r="K2693" s="12">
        <v>65.06</v>
      </c>
      <c r="L2693" s="72">
        <v>2.548</v>
      </c>
      <c r="M2693" s="72">
        <v>27.22</v>
      </c>
      <c r="N2693" s="12">
        <v>133.48500000000001</v>
      </c>
      <c r="O2693" s="72">
        <v>5.2279999999999998</v>
      </c>
      <c r="P2693" s="72">
        <v>21.873999999999999</v>
      </c>
      <c r="Q2693" s="12">
        <v>55.328000000000003</v>
      </c>
      <c r="R2693" s="72">
        <v>2.1669999999999998</v>
      </c>
      <c r="S2693" s="72">
        <v>36.79</v>
      </c>
      <c r="T2693" s="12">
        <v>188.81399999999999</v>
      </c>
      <c r="U2693" s="72">
        <v>7.3949999999999996</v>
      </c>
      <c r="V2693" s="72">
        <v>17.649999999999999</v>
      </c>
      <c r="W2693" s="12">
        <v>1210.73</v>
      </c>
      <c r="X2693" s="72">
        <v>47.417999999999999</v>
      </c>
      <c r="Y2693" s="72">
        <v>4.6079999999999997</v>
      </c>
      <c r="Z2693" s="12">
        <v>1399.5440000000001</v>
      </c>
      <c r="AA2693" s="72">
        <v>54.813000000000002</v>
      </c>
      <c r="AB2693" s="72">
        <v>4.327</v>
      </c>
      <c r="AC2693" s="12">
        <v>1399.5440000000001</v>
      </c>
      <c r="AD2693" s="72">
        <v>54.813000000000002</v>
      </c>
      <c r="AE2693" s="72">
        <v>4.327</v>
      </c>
      <c r="AF2693" s="12">
        <v>2.9449999999999998</v>
      </c>
      <c r="AG2693" s="72">
        <v>0.115</v>
      </c>
      <c r="AH2693" s="72">
        <v>108.045</v>
      </c>
      <c r="AI2693" s="12">
        <v>64.236000000000004</v>
      </c>
      <c r="AJ2693" s="72">
        <v>2.516</v>
      </c>
      <c r="AK2693" s="72">
        <v>37.881</v>
      </c>
      <c r="AL2693" s="12">
        <v>67.180999999999997</v>
      </c>
      <c r="AM2693" s="72">
        <v>2.6309999999999998</v>
      </c>
      <c r="AN2693" s="72">
        <v>35.941000000000003</v>
      </c>
      <c r="AO2693" s="12">
        <v>1466.7249999999999</v>
      </c>
      <c r="AP2693" s="72">
        <v>57.444000000000003</v>
      </c>
      <c r="AQ2693" s="72">
        <v>3.613</v>
      </c>
      <c r="AR2693" s="12">
        <v>82.363</v>
      </c>
      <c r="AS2693" s="72">
        <v>3.226</v>
      </c>
      <c r="AT2693" s="72">
        <v>24.940999999999999</v>
      </c>
      <c r="AU2693" s="12">
        <v>30.177</v>
      </c>
      <c r="AV2693" s="72">
        <v>1.1819999999999999</v>
      </c>
      <c r="AW2693" s="72">
        <v>47.142000000000003</v>
      </c>
      <c r="AX2693" s="12">
        <v>131.566</v>
      </c>
      <c r="AY2693" s="72">
        <v>5.1529999999999996</v>
      </c>
      <c r="AZ2693" s="72">
        <v>18.213999999999999</v>
      </c>
      <c r="BA2693" s="12">
        <v>161.74299999999999</v>
      </c>
      <c r="BB2693" s="72">
        <v>6.335</v>
      </c>
      <c r="BC2693" s="72">
        <v>16.239999999999998</v>
      </c>
      <c r="BD2693" s="12">
        <v>64.162000000000006</v>
      </c>
      <c r="BE2693" s="72">
        <v>2.5129999999999999</v>
      </c>
      <c r="BF2693" s="72">
        <v>31.771999999999998</v>
      </c>
      <c r="BG2693" s="12">
        <v>225.90600000000001</v>
      </c>
      <c r="BH2693" s="72">
        <v>8.8480000000000008</v>
      </c>
      <c r="BI2693" s="72">
        <v>14.039</v>
      </c>
      <c r="BJ2693" s="12">
        <v>570.11099999999999</v>
      </c>
      <c r="BK2693" s="72">
        <v>22.327999999999999</v>
      </c>
      <c r="BL2693" s="72">
        <v>7.81</v>
      </c>
      <c r="BM2693" s="12">
        <v>208.21700000000001</v>
      </c>
      <c r="BN2693" s="72">
        <v>8.1549999999999994</v>
      </c>
      <c r="BO2693" s="72">
        <v>15.433999999999999</v>
      </c>
      <c r="BP2693" s="12">
        <v>778.32799999999997</v>
      </c>
      <c r="BQ2693" s="72">
        <v>30.483000000000001</v>
      </c>
      <c r="BR2693" s="72">
        <v>6.2329999999999997</v>
      </c>
      <c r="BS2693" s="12">
        <v>1086.597</v>
      </c>
      <c r="BT2693" s="72">
        <v>42.555999999999997</v>
      </c>
      <c r="BU2693" s="72">
        <v>4.6669999999999998</v>
      </c>
      <c r="BV2693" s="12">
        <v>2553.3220000000001</v>
      </c>
      <c r="BW2693" s="72">
        <v>100</v>
      </c>
      <c r="BX2693" s="72">
        <v>2.9180000000000001</v>
      </c>
      <c r="BY2693" s="13"/>
      <c r="BZ2693" s="13"/>
    </row>
    <row r="2694" spans="1:78" ht="12.75" customHeight="1">
      <c r="A2694" s="122" t="s">
        <v>65</v>
      </c>
      <c r="B2694" s="71" t="s">
        <v>46</v>
      </c>
      <c r="C2694" s="71" t="s">
        <v>25</v>
      </c>
      <c r="D2694" s="34">
        <v>45627</v>
      </c>
      <c r="E2694" s="12">
        <v>0</v>
      </c>
      <c r="F2694" s="72">
        <v>0</v>
      </c>
      <c r="G2694" s="72">
        <v>0</v>
      </c>
      <c r="H2694" s="12">
        <v>90.251999999999995</v>
      </c>
      <c r="I2694" s="72">
        <v>3.597</v>
      </c>
      <c r="J2694" s="72">
        <v>26.861999999999998</v>
      </c>
      <c r="K2694" s="12">
        <v>107.762</v>
      </c>
      <c r="L2694" s="72">
        <v>4.2949999999999999</v>
      </c>
      <c r="M2694" s="72">
        <v>21.905999999999999</v>
      </c>
      <c r="N2694" s="12">
        <v>198.01400000000001</v>
      </c>
      <c r="O2694" s="72">
        <v>7.8920000000000003</v>
      </c>
      <c r="P2694" s="72">
        <v>14.494999999999999</v>
      </c>
      <c r="Q2694" s="12">
        <v>64.7</v>
      </c>
      <c r="R2694" s="72">
        <v>2.5790000000000002</v>
      </c>
      <c r="S2694" s="72">
        <v>25.300999999999998</v>
      </c>
      <c r="T2694" s="12">
        <v>262.71300000000002</v>
      </c>
      <c r="U2694" s="72">
        <v>10.471</v>
      </c>
      <c r="V2694" s="72">
        <v>12.753</v>
      </c>
      <c r="W2694" s="12">
        <v>1042.058</v>
      </c>
      <c r="X2694" s="72">
        <v>41.533999999999999</v>
      </c>
      <c r="Y2694" s="72">
        <v>5.7519999999999998</v>
      </c>
      <c r="Z2694" s="12">
        <v>1304.771</v>
      </c>
      <c r="AA2694" s="72">
        <v>52.005000000000003</v>
      </c>
      <c r="AB2694" s="72">
        <v>4.4409999999999998</v>
      </c>
      <c r="AC2694" s="12">
        <v>1304.771</v>
      </c>
      <c r="AD2694" s="72">
        <v>52.005000000000003</v>
      </c>
      <c r="AE2694" s="72">
        <v>4.4409999999999998</v>
      </c>
      <c r="AF2694" s="12">
        <v>11.952</v>
      </c>
      <c r="AG2694" s="72">
        <v>0.47599999999999998</v>
      </c>
      <c r="AH2694" s="72">
        <v>56.2</v>
      </c>
      <c r="AI2694" s="12">
        <v>66.826999999999998</v>
      </c>
      <c r="AJ2694" s="72">
        <v>2.6640000000000001</v>
      </c>
      <c r="AK2694" s="72">
        <v>17.986999999999998</v>
      </c>
      <c r="AL2694" s="12">
        <v>78.778999999999996</v>
      </c>
      <c r="AM2694" s="72">
        <v>3.14</v>
      </c>
      <c r="AN2694" s="72">
        <v>18.355</v>
      </c>
      <c r="AO2694" s="12">
        <v>1383.5509999999999</v>
      </c>
      <c r="AP2694" s="72">
        <v>55.145000000000003</v>
      </c>
      <c r="AQ2694" s="72">
        <v>4.1500000000000004</v>
      </c>
      <c r="AR2694" s="12">
        <v>51.674999999999997</v>
      </c>
      <c r="AS2694" s="72">
        <v>2.06</v>
      </c>
      <c r="AT2694" s="72">
        <v>31.954000000000001</v>
      </c>
      <c r="AU2694" s="12">
        <v>33.902000000000001</v>
      </c>
      <c r="AV2694" s="72">
        <v>1.351</v>
      </c>
      <c r="AW2694" s="72">
        <v>41.945999999999998</v>
      </c>
      <c r="AX2694" s="12">
        <v>96.052999999999997</v>
      </c>
      <c r="AY2694" s="72">
        <v>3.8279999999999998</v>
      </c>
      <c r="AZ2694" s="72">
        <v>24.117999999999999</v>
      </c>
      <c r="BA2694" s="12">
        <v>129.95500000000001</v>
      </c>
      <c r="BB2694" s="72">
        <v>5.18</v>
      </c>
      <c r="BC2694" s="72">
        <v>18.942</v>
      </c>
      <c r="BD2694" s="12">
        <v>74.596999999999994</v>
      </c>
      <c r="BE2694" s="72">
        <v>2.9729999999999999</v>
      </c>
      <c r="BF2694" s="72">
        <v>25.896000000000001</v>
      </c>
      <c r="BG2694" s="12">
        <v>204.55199999999999</v>
      </c>
      <c r="BH2694" s="72">
        <v>8.1530000000000005</v>
      </c>
      <c r="BI2694" s="72">
        <v>14.737</v>
      </c>
      <c r="BJ2694" s="12">
        <v>666.93600000000004</v>
      </c>
      <c r="BK2694" s="72">
        <v>26.582000000000001</v>
      </c>
      <c r="BL2694" s="72">
        <v>8.3989999999999991</v>
      </c>
      <c r="BM2694" s="12">
        <v>202.22900000000001</v>
      </c>
      <c r="BN2694" s="72">
        <v>8.06</v>
      </c>
      <c r="BO2694" s="72">
        <v>15.768000000000001</v>
      </c>
      <c r="BP2694" s="12">
        <v>869.16499999999996</v>
      </c>
      <c r="BQ2694" s="72">
        <v>34.643000000000001</v>
      </c>
      <c r="BR2694" s="72">
        <v>7.351</v>
      </c>
      <c r="BS2694" s="12">
        <v>1125.3920000000001</v>
      </c>
      <c r="BT2694" s="72">
        <v>44.854999999999997</v>
      </c>
      <c r="BU2694" s="72">
        <v>5.3310000000000004</v>
      </c>
      <c r="BV2694" s="12">
        <v>2508.9430000000002</v>
      </c>
      <c r="BW2694" s="72">
        <v>100</v>
      </c>
      <c r="BX2694" s="72">
        <v>3.8420000000000001</v>
      </c>
      <c r="BY2694" s="13"/>
      <c r="BZ2694" s="13"/>
    </row>
    <row r="2695" spans="1:78" ht="12.75" customHeight="1">
      <c r="A2695" s="122" t="s">
        <v>65</v>
      </c>
      <c r="B2695" s="71" t="s">
        <v>46</v>
      </c>
      <c r="C2695" s="71" t="s">
        <v>25</v>
      </c>
      <c r="D2695" s="34">
        <v>45717</v>
      </c>
      <c r="E2695" s="12">
        <v>0</v>
      </c>
      <c r="F2695" s="72">
        <v>0</v>
      </c>
      <c r="G2695" s="72">
        <v>0</v>
      </c>
      <c r="H2695" s="12">
        <v>96.902000000000001</v>
      </c>
      <c r="I2695" s="72">
        <v>3.9279999999999999</v>
      </c>
      <c r="J2695" s="72">
        <v>31.41</v>
      </c>
      <c r="K2695" s="12">
        <v>65.486000000000004</v>
      </c>
      <c r="L2695" s="72">
        <v>2.6549999999999998</v>
      </c>
      <c r="M2695" s="72">
        <v>29.462</v>
      </c>
      <c r="N2695" s="12">
        <v>162.38800000000001</v>
      </c>
      <c r="O2695" s="72">
        <v>6.5830000000000002</v>
      </c>
      <c r="P2695" s="72">
        <v>22.006</v>
      </c>
      <c r="Q2695" s="12">
        <v>31.8</v>
      </c>
      <c r="R2695" s="72">
        <v>1.2889999999999999</v>
      </c>
      <c r="S2695" s="72">
        <v>41.777000000000001</v>
      </c>
      <c r="T2695" s="12">
        <v>194.18799999999999</v>
      </c>
      <c r="U2695" s="72">
        <v>7.8719999999999999</v>
      </c>
      <c r="V2695" s="72">
        <v>20.206</v>
      </c>
      <c r="W2695" s="12">
        <v>1040.26</v>
      </c>
      <c r="X2695" s="72">
        <v>42.170999999999999</v>
      </c>
      <c r="Y2695" s="72">
        <v>7.1109999999999998</v>
      </c>
      <c r="Z2695" s="12">
        <v>1234.4480000000001</v>
      </c>
      <c r="AA2695" s="72">
        <v>50.042999999999999</v>
      </c>
      <c r="AB2695" s="72">
        <v>6.875</v>
      </c>
      <c r="AC2695" s="12">
        <v>1234.4480000000001</v>
      </c>
      <c r="AD2695" s="72">
        <v>50.042999999999999</v>
      </c>
      <c r="AE2695" s="72">
        <v>6.875</v>
      </c>
      <c r="AF2695" s="12">
        <v>1.7969999999999999</v>
      </c>
      <c r="AG2695" s="72">
        <v>7.2999999999999995E-2</v>
      </c>
      <c r="AH2695" s="72">
        <v>103.718</v>
      </c>
      <c r="AI2695" s="12">
        <v>72.733000000000004</v>
      </c>
      <c r="AJ2695" s="72">
        <v>2.948</v>
      </c>
      <c r="AK2695" s="72">
        <v>21.890999999999998</v>
      </c>
      <c r="AL2695" s="12">
        <v>74.53</v>
      </c>
      <c r="AM2695" s="72">
        <v>3.0209999999999999</v>
      </c>
      <c r="AN2695" s="72">
        <v>21.215</v>
      </c>
      <c r="AO2695" s="12">
        <v>1308.9780000000001</v>
      </c>
      <c r="AP2695" s="72">
        <v>53.064</v>
      </c>
      <c r="AQ2695" s="72">
        <v>6.87</v>
      </c>
      <c r="AR2695" s="12">
        <v>66.542000000000002</v>
      </c>
      <c r="AS2695" s="72">
        <v>2.698</v>
      </c>
      <c r="AT2695" s="72">
        <v>26.881</v>
      </c>
      <c r="AU2695" s="12">
        <v>26.163</v>
      </c>
      <c r="AV2695" s="72">
        <v>1.0609999999999999</v>
      </c>
      <c r="AW2695" s="72">
        <v>62.41</v>
      </c>
      <c r="AX2695" s="12">
        <v>140.964</v>
      </c>
      <c r="AY2695" s="72">
        <v>5.7140000000000004</v>
      </c>
      <c r="AZ2695" s="72">
        <v>19.587</v>
      </c>
      <c r="BA2695" s="12">
        <v>167.12700000000001</v>
      </c>
      <c r="BB2695" s="72">
        <v>6.7750000000000004</v>
      </c>
      <c r="BC2695" s="72">
        <v>19.329000000000001</v>
      </c>
      <c r="BD2695" s="12">
        <v>93.933000000000007</v>
      </c>
      <c r="BE2695" s="72">
        <v>3.8079999999999998</v>
      </c>
      <c r="BF2695" s="72">
        <v>23.276</v>
      </c>
      <c r="BG2695" s="12">
        <v>261.06</v>
      </c>
      <c r="BH2695" s="72">
        <v>10.583</v>
      </c>
      <c r="BI2695" s="72">
        <v>15.108000000000001</v>
      </c>
      <c r="BJ2695" s="12">
        <v>607.524</v>
      </c>
      <c r="BK2695" s="72">
        <v>24.628</v>
      </c>
      <c r="BL2695" s="72">
        <v>8.3529999999999998</v>
      </c>
      <c r="BM2695" s="12">
        <v>222.68600000000001</v>
      </c>
      <c r="BN2695" s="72">
        <v>9.0269999999999992</v>
      </c>
      <c r="BO2695" s="72">
        <v>14.993</v>
      </c>
      <c r="BP2695" s="12">
        <v>830.21</v>
      </c>
      <c r="BQ2695" s="72">
        <v>33.655000000000001</v>
      </c>
      <c r="BR2695" s="72">
        <v>6.9829999999999997</v>
      </c>
      <c r="BS2695" s="12">
        <v>1157.8119999999999</v>
      </c>
      <c r="BT2695" s="72">
        <v>46.936</v>
      </c>
      <c r="BU2695" s="72">
        <v>5.9690000000000003</v>
      </c>
      <c r="BV2695" s="12">
        <v>2466.79</v>
      </c>
      <c r="BW2695" s="72">
        <v>100</v>
      </c>
      <c r="BX2695" s="72">
        <v>4.2190000000000003</v>
      </c>
      <c r="BY2695" s="13"/>
      <c r="BZ2695" s="13"/>
    </row>
    <row r="2696" spans="1:78" ht="12.75" customHeight="1">
      <c r="A2696" s="122" t="s">
        <v>65</v>
      </c>
      <c r="B2696" s="71" t="s">
        <v>46</v>
      </c>
      <c r="C2696" s="71" t="s">
        <v>25</v>
      </c>
      <c r="D2696" s="34">
        <v>45809</v>
      </c>
      <c r="E2696" s="12">
        <v>0</v>
      </c>
      <c r="F2696" s="72">
        <v>0</v>
      </c>
      <c r="G2696" s="72">
        <v>0</v>
      </c>
      <c r="H2696" s="12">
        <v>88.626999999999995</v>
      </c>
      <c r="I2696" s="72">
        <v>3.4849999999999999</v>
      </c>
      <c r="J2696" s="72">
        <v>27.376999999999999</v>
      </c>
      <c r="K2696" s="12">
        <v>55.856999999999999</v>
      </c>
      <c r="L2696" s="72">
        <v>2.1970000000000001</v>
      </c>
      <c r="M2696" s="72">
        <v>28.876999999999999</v>
      </c>
      <c r="N2696" s="12">
        <v>144.48500000000001</v>
      </c>
      <c r="O2696" s="72">
        <v>5.6820000000000004</v>
      </c>
      <c r="P2696" s="72">
        <v>19.516999999999999</v>
      </c>
      <c r="Q2696" s="12">
        <v>25.209</v>
      </c>
      <c r="R2696" s="72">
        <v>0.99099999999999999</v>
      </c>
      <c r="S2696" s="72">
        <v>36.345999999999997</v>
      </c>
      <c r="T2696" s="12">
        <v>169.69399999999999</v>
      </c>
      <c r="U2696" s="72">
        <v>6.673</v>
      </c>
      <c r="V2696" s="72">
        <v>16.013000000000002</v>
      </c>
      <c r="W2696" s="12">
        <v>1120.1590000000001</v>
      </c>
      <c r="X2696" s="72">
        <v>44.051000000000002</v>
      </c>
      <c r="Y2696" s="72">
        <v>7.1280000000000001</v>
      </c>
      <c r="Z2696" s="12">
        <v>1289.8530000000001</v>
      </c>
      <c r="AA2696" s="72">
        <v>50.723999999999997</v>
      </c>
      <c r="AB2696" s="72">
        <v>6.3259999999999996</v>
      </c>
      <c r="AC2696" s="12">
        <v>1289.8530000000001</v>
      </c>
      <c r="AD2696" s="72">
        <v>50.723999999999997</v>
      </c>
      <c r="AE2696" s="72">
        <v>6.3259999999999996</v>
      </c>
      <c r="AF2696" s="12">
        <v>4.8739999999999997</v>
      </c>
      <c r="AG2696" s="72">
        <v>0.192</v>
      </c>
      <c r="AH2696" s="72">
        <v>106.096</v>
      </c>
      <c r="AI2696" s="12">
        <v>82.468000000000004</v>
      </c>
      <c r="AJ2696" s="72">
        <v>3.2429999999999999</v>
      </c>
      <c r="AK2696" s="72">
        <v>22.552</v>
      </c>
      <c r="AL2696" s="12">
        <v>87.341999999999999</v>
      </c>
      <c r="AM2696" s="72">
        <v>3.4350000000000001</v>
      </c>
      <c r="AN2696" s="72">
        <v>20.481000000000002</v>
      </c>
      <c r="AO2696" s="12">
        <v>1377.1949999999999</v>
      </c>
      <c r="AP2696" s="72">
        <v>54.158999999999999</v>
      </c>
      <c r="AQ2696" s="72">
        <v>6.26</v>
      </c>
      <c r="AR2696" s="12">
        <v>74.222999999999999</v>
      </c>
      <c r="AS2696" s="72">
        <v>2.919</v>
      </c>
      <c r="AT2696" s="72">
        <v>24.401</v>
      </c>
      <c r="AU2696" s="12">
        <v>8.8870000000000005</v>
      </c>
      <c r="AV2696" s="72">
        <v>0.34899999999999998</v>
      </c>
      <c r="AW2696" s="72">
        <v>62.234000000000002</v>
      </c>
      <c r="AX2696" s="12">
        <v>160.52799999999999</v>
      </c>
      <c r="AY2696" s="72">
        <v>6.3129999999999997</v>
      </c>
      <c r="AZ2696" s="72">
        <v>17.239999999999998</v>
      </c>
      <c r="BA2696" s="12">
        <v>169.41499999999999</v>
      </c>
      <c r="BB2696" s="72">
        <v>6.6619999999999999</v>
      </c>
      <c r="BC2696" s="72">
        <v>17.042999999999999</v>
      </c>
      <c r="BD2696" s="12">
        <v>20.734999999999999</v>
      </c>
      <c r="BE2696" s="72">
        <v>0.81499999999999995</v>
      </c>
      <c r="BF2696" s="72">
        <v>51.561999999999998</v>
      </c>
      <c r="BG2696" s="12">
        <v>190.15100000000001</v>
      </c>
      <c r="BH2696" s="72">
        <v>7.4779999999999998</v>
      </c>
      <c r="BI2696" s="72">
        <v>16.626000000000001</v>
      </c>
      <c r="BJ2696" s="12">
        <v>618.06399999999996</v>
      </c>
      <c r="BK2696" s="72">
        <v>24.306000000000001</v>
      </c>
      <c r="BL2696" s="72">
        <v>6.2930000000000001</v>
      </c>
      <c r="BM2696" s="12">
        <v>283.24799999999999</v>
      </c>
      <c r="BN2696" s="72">
        <v>11.138999999999999</v>
      </c>
      <c r="BO2696" s="72">
        <v>9.9139999999999997</v>
      </c>
      <c r="BP2696" s="12">
        <v>901.31200000000001</v>
      </c>
      <c r="BQ2696" s="72">
        <v>35.445</v>
      </c>
      <c r="BR2696" s="72">
        <v>5.0960000000000001</v>
      </c>
      <c r="BS2696" s="12">
        <v>1165.6849999999999</v>
      </c>
      <c r="BT2696" s="72">
        <v>45.841000000000001</v>
      </c>
      <c r="BU2696" s="72">
        <v>5.09</v>
      </c>
      <c r="BV2696" s="12">
        <v>2542.88</v>
      </c>
      <c r="BW2696" s="72">
        <v>100</v>
      </c>
      <c r="BX2696" s="72">
        <v>4.0789999999999997</v>
      </c>
      <c r="BY2696" s="13"/>
      <c r="BZ2696" s="13"/>
    </row>
    <row r="2697" spans="1:78" ht="12.75" customHeight="1">
      <c r="A2697" s="122" t="s">
        <v>65</v>
      </c>
      <c r="B2697" s="71" t="s">
        <v>46</v>
      </c>
      <c r="C2697" s="71" t="s">
        <v>25</v>
      </c>
      <c r="D2697" s="34">
        <v>45901</v>
      </c>
      <c r="E2697" s="12">
        <v>0</v>
      </c>
      <c r="F2697" s="72">
        <v>0</v>
      </c>
      <c r="G2697" s="72">
        <v>0</v>
      </c>
      <c r="H2697" s="12">
        <v>83.751000000000005</v>
      </c>
      <c r="I2697" s="72">
        <v>3.3250000000000002</v>
      </c>
      <c r="J2697" s="72">
        <v>27.471</v>
      </c>
      <c r="K2697" s="12">
        <v>66.408000000000001</v>
      </c>
      <c r="L2697" s="72">
        <v>2.637</v>
      </c>
      <c r="M2697" s="72">
        <v>34.947000000000003</v>
      </c>
      <c r="N2697" s="12">
        <v>150.15799999999999</v>
      </c>
      <c r="O2697" s="72">
        <v>5.9619999999999997</v>
      </c>
      <c r="P2697" s="72">
        <v>22.454000000000001</v>
      </c>
      <c r="Q2697" s="12">
        <v>40.134999999999998</v>
      </c>
      <c r="R2697" s="72">
        <v>1.5940000000000001</v>
      </c>
      <c r="S2697" s="72">
        <v>48.026000000000003</v>
      </c>
      <c r="T2697" s="12">
        <v>190.29400000000001</v>
      </c>
      <c r="U2697" s="72">
        <v>7.5549999999999997</v>
      </c>
      <c r="V2697" s="72">
        <v>19.856000000000002</v>
      </c>
      <c r="W2697" s="12">
        <v>1186.7909999999999</v>
      </c>
      <c r="X2697" s="72">
        <v>47.12</v>
      </c>
      <c r="Y2697" s="72">
        <v>5.6219999999999999</v>
      </c>
      <c r="Z2697" s="12">
        <v>1377.085</v>
      </c>
      <c r="AA2697" s="72">
        <v>54.676000000000002</v>
      </c>
      <c r="AB2697" s="72">
        <v>3.7679999999999998</v>
      </c>
      <c r="AC2697" s="12">
        <v>1377.085</v>
      </c>
      <c r="AD2697" s="72">
        <v>54.676000000000002</v>
      </c>
      <c r="AE2697" s="72">
        <v>3.7679999999999998</v>
      </c>
      <c r="AF2697" s="12">
        <v>7.11</v>
      </c>
      <c r="AG2697" s="72">
        <v>0.28199999999999997</v>
      </c>
      <c r="AH2697" s="72">
        <v>106.721</v>
      </c>
      <c r="AI2697" s="12">
        <v>73.668999999999997</v>
      </c>
      <c r="AJ2697" s="72">
        <v>2.9249999999999998</v>
      </c>
      <c r="AK2697" s="72">
        <v>30.626000000000001</v>
      </c>
      <c r="AL2697" s="12">
        <v>80.78</v>
      </c>
      <c r="AM2697" s="72">
        <v>3.2069999999999999</v>
      </c>
      <c r="AN2697" s="72">
        <v>29.9</v>
      </c>
      <c r="AO2697" s="12">
        <v>1457.865</v>
      </c>
      <c r="AP2697" s="72">
        <v>57.883000000000003</v>
      </c>
      <c r="AQ2697" s="72">
        <v>3.95</v>
      </c>
      <c r="AR2697" s="12">
        <v>66.588999999999999</v>
      </c>
      <c r="AS2697" s="72">
        <v>2.6440000000000001</v>
      </c>
      <c r="AT2697" s="72">
        <v>30.687999999999999</v>
      </c>
      <c r="AU2697" s="12">
        <v>8.9640000000000004</v>
      </c>
      <c r="AV2697" s="72">
        <v>0.35599999999999998</v>
      </c>
      <c r="AW2697" s="72">
        <v>62.121000000000002</v>
      </c>
      <c r="AX2697" s="12">
        <v>82.283000000000001</v>
      </c>
      <c r="AY2697" s="72">
        <v>3.2669999999999999</v>
      </c>
      <c r="AZ2697" s="72">
        <v>26.062999999999999</v>
      </c>
      <c r="BA2697" s="12">
        <v>91.247</v>
      </c>
      <c r="BB2697" s="72">
        <v>3.6230000000000002</v>
      </c>
      <c r="BC2697" s="72">
        <v>22.140999999999998</v>
      </c>
      <c r="BD2697" s="12">
        <v>44.753</v>
      </c>
      <c r="BE2697" s="72">
        <v>1.7769999999999999</v>
      </c>
      <c r="BF2697" s="72">
        <v>35.204000000000001</v>
      </c>
      <c r="BG2697" s="12">
        <v>136.001</v>
      </c>
      <c r="BH2697" s="72">
        <v>5.4</v>
      </c>
      <c r="BI2697" s="72">
        <v>16.466000000000001</v>
      </c>
      <c r="BJ2697" s="12">
        <v>596.12599999999998</v>
      </c>
      <c r="BK2697" s="72">
        <v>23.667999999999999</v>
      </c>
      <c r="BL2697" s="72">
        <v>9.7149999999999999</v>
      </c>
      <c r="BM2697" s="12">
        <v>262.06599999999997</v>
      </c>
      <c r="BN2697" s="72">
        <v>10.404999999999999</v>
      </c>
      <c r="BO2697" s="72">
        <v>9.6229999999999993</v>
      </c>
      <c r="BP2697" s="12">
        <v>858.19200000000001</v>
      </c>
      <c r="BQ2697" s="72">
        <v>34.073999999999998</v>
      </c>
      <c r="BR2697" s="72">
        <v>7.665</v>
      </c>
      <c r="BS2697" s="12">
        <v>1060.7809999999999</v>
      </c>
      <c r="BT2697" s="72">
        <v>42.116999999999997</v>
      </c>
      <c r="BU2697" s="72">
        <v>6.0880000000000001</v>
      </c>
      <c r="BV2697" s="12">
        <v>2518.6460000000002</v>
      </c>
      <c r="BW2697" s="72">
        <v>100</v>
      </c>
      <c r="BX2697" s="72">
        <v>3.125</v>
      </c>
      <c r="BY2697" s="13"/>
      <c r="BZ2697" s="13"/>
    </row>
    <row r="2698" spans="1:78" ht="12.75" customHeight="1">
      <c r="A2698" s="122" t="s">
        <v>65</v>
      </c>
      <c r="B2698" s="71" t="s">
        <v>46</v>
      </c>
      <c r="C2698" s="71" t="s">
        <v>25</v>
      </c>
      <c r="D2698" s="34">
        <v>45992</v>
      </c>
      <c r="E2698" s="12">
        <v>0</v>
      </c>
      <c r="F2698" s="72">
        <v>0</v>
      </c>
      <c r="G2698" s="72">
        <v>0</v>
      </c>
      <c r="H2698" s="12">
        <v>48.692999999999998</v>
      </c>
      <c r="I2698" s="72">
        <v>2.1819999999999999</v>
      </c>
      <c r="J2698" s="72">
        <v>35.226999999999997</v>
      </c>
      <c r="K2698" s="12">
        <v>95.591999999999999</v>
      </c>
      <c r="L2698" s="72">
        <v>4.2839999999999998</v>
      </c>
      <c r="M2698" s="72">
        <v>34.186</v>
      </c>
      <c r="N2698" s="12">
        <v>144.285</v>
      </c>
      <c r="O2698" s="72">
        <v>6.4669999999999996</v>
      </c>
      <c r="P2698" s="72">
        <v>31.928000000000001</v>
      </c>
      <c r="Q2698" s="12">
        <v>50.072000000000003</v>
      </c>
      <c r="R2698" s="72">
        <v>2.2440000000000002</v>
      </c>
      <c r="S2698" s="72">
        <v>39.445999999999998</v>
      </c>
      <c r="T2698" s="12">
        <v>194.358</v>
      </c>
      <c r="U2698" s="72">
        <v>8.7110000000000003</v>
      </c>
      <c r="V2698" s="72">
        <v>23.73</v>
      </c>
      <c r="W2698" s="12">
        <v>1083.585</v>
      </c>
      <c r="X2698" s="72">
        <v>48.566000000000003</v>
      </c>
      <c r="Y2698" s="72">
        <v>5.3140000000000001</v>
      </c>
      <c r="Z2698" s="12">
        <v>1277.943</v>
      </c>
      <c r="AA2698" s="72">
        <v>57.277999999999999</v>
      </c>
      <c r="AB2698" s="72">
        <v>4.0999999999999996</v>
      </c>
      <c r="AC2698" s="12">
        <v>1277.943</v>
      </c>
      <c r="AD2698" s="72">
        <v>57.277999999999999</v>
      </c>
      <c r="AE2698" s="72">
        <v>4.0999999999999996</v>
      </c>
      <c r="AF2698" s="12">
        <v>4.9260000000000002</v>
      </c>
      <c r="AG2698" s="72">
        <v>0.221</v>
      </c>
      <c r="AH2698" s="72">
        <v>117.64700000000001</v>
      </c>
      <c r="AI2698" s="12">
        <v>96.006</v>
      </c>
      <c r="AJ2698" s="72">
        <v>4.3029999999999999</v>
      </c>
      <c r="AK2698" s="72">
        <v>27.686</v>
      </c>
      <c r="AL2698" s="12">
        <v>100.932</v>
      </c>
      <c r="AM2698" s="72">
        <v>4.524</v>
      </c>
      <c r="AN2698" s="72">
        <v>25.722999999999999</v>
      </c>
      <c r="AO2698" s="12">
        <v>1378.875</v>
      </c>
      <c r="AP2698" s="72">
        <v>61.801000000000002</v>
      </c>
      <c r="AQ2698" s="72">
        <v>4.8879999999999999</v>
      </c>
      <c r="AR2698" s="12">
        <v>75.497</v>
      </c>
      <c r="AS2698" s="72">
        <v>3.3839999999999999</v>
      </c>
      <c r="AT2698" s="72">
        <v>29.710999999999999</v>
      </c>
      <c r="AU2698" s="12">
        <v>10.262</v>
      </c>
      <c r="AV2698" s="72">
        <v>0.46</v>
      </c>
      <c r="AW2698" s="72">
        <v>103.58</v>
      </c>
      <c r="AX2698" s="12">
        <v>46.767000000000003</v>
      </c>
      <c r="AY2698" s="72">
        <v>2.0960000000000001</v>
      </c>
      <c r="AZ2698" s="72">
        <v>40.353999999999999</v>
      </c>
      <c r="BA2698" s="12">
        <v>57.029000000000003</v>
      </c>
      <c r="BB2698" s="72">
        <v>2.556</v>
      </c>
      <c r="BC2698" s="72">
        <v>37.914000000000001</v>
      </c>
      <c r="BD2698" s="12">
        <v>69.319999999999993</v>
      </c>
      <c r="BE2698" s="72">
        <v>3.1070000000000002</v>
      </c>
      <c r="BF2698" s="72">
        <v>28.364000000000001</v>
      </c>
      <c r="BG2698" s="12">
        <v>126.35</v>
      </c>
      <c r="BH2698" s="72">
        <v>5.6630000000000003</v>
      </c>
      <c r="BI2698" s="72">
        <v>20.641999999999999</v>
      </c>
      <c r="BJ2698" s="12">
        <v>433.78899999999999</v>
      </c>
      <c r="BK2698" s="72">
        <v>19.442</v>
      </c>
      <c r="BL2698" s="72">
        <v>11.231</v>
      </c>
      <c r="BM2698" s="12">
        <v>216.631</v>
      </c>
      <c r="BN2698" s="72">
        <v>9.7089999999999996</v>
      </c>
      <c r="BO2698" s="72">
        <v>13.959</v>
      </c>
      <c r="BP2698" s="12">
        <v>650.41899999999998</v>
      </c>
      <c r="BQ2698" s="72">
        <v>29.152000000000001</v>
      </c>
      <c r="BR2698" s="72">
        <v>8.1859999999999999</v>
      </c>
      <c r="BS2698" s="12">
        <v>852.26599999999996</v>
      </c>
      <c r="BT2698" s="72">
        <v>38.198999999999998</v>
      </c>
      <c r="BU2698" s="72">
        <v>6.1989999999999998</v>
      </c>
      <c r="BV2698" s="12">
        <v>2231.1410000000001</v>
      </c>
      <c r="BW2698" s="72">
        <v>100</v>
      </c>
      <c r="BX2698" s="72">
        <v>3.9049999999999998</v>
      </c>
      <c r="BY2698" s="13"/>
      <c r="BZ2698" s="13"/>
    </row>
    <row r="2699" spans="1:78" ht="12.75" customHeight="1">
      <c r="A2699" s="122" t="s">
        <v>65</v>
      </c>
      <c r="B2699" s="71" t="s">
        <v>46</v>
      </c>
      <c r="C2699" s="71" t="s">
        <v>25</v>
      </c>
      <c r="D2699" s="34">
        <v>46082</v>
      </c>
      <c r="E2699" s="12">
        <v>0</v>
      </c>
      <c r="F2699" s="72">
        <v>0</v>
      </c>
      <c r="G2699" s="72">
        <v>0</v>
      </c>
      <c r="H2699" s="12">
        <v>42.643000000000001</v>
      </c>
      <c r="I2699" s="72">
        <v>1.7589999999999999</v>
      </c>
      <c r="J2699" s="72">
        <v>43.286000000000001</v>
      </c>
      <c r="K2699" s="12">
        <v>55.231000000000002</v>
      </c>
      <c r="L2699" s="72">
        <v>2.278</v>
      </c>
      <c r="M2699" s="72">
        <v>42.639000000000003</v>
      </c>
      <c r="N2699" s="12">
        <v>97.873999999999995</v>
      </c>
      <c r="O2699" s="72">
        <v>4.0369999999999999</v>
      </c>
      <c r="P2699" s="72">
        <v>29.562000000000001</v>
      </c>
      <c r="Q2699" s="12">
        <v>45.018999999999998</v>
      </c>
      <c r="R2699" s="72">
        <v>1.857</v>
      </c>
      <c r="S2699" s="72">
        <v>41.877000000000002</v>
      </c>
      <c r="T2699" s="12">
        <v>142.893</v>
      </c>
      <c r="U2699" s="72">
        <v>5.8940000000000001</v>
      </c>
      <c r="V2699" s="72">
        <v>28.015000000000001</v>
      </c>
      <c r="W2699" s="12">
        <v>1088.5719999999999</v>
      </c>
      <c r="X2699" s="72">
        <v>44.901000000000003</v>
      </c>
      <c r="Y2699" s="72">
        <v>5.96</v>
      </c>
      <c r="Z2699" s="12">
        <v>1231.4659999999999</v>
      </c>
      <c r="AA2699" s="72">
        <v>50.795000000000002</v>
      </c>
      <c r="AB2699" s="72">
        <v>5.1920000000000002</v>
      </c>
      <c r="AC2699" s="12">
        <v>1231.4659999999999</v>
      </c>
      <c r="AD2699" s="72">
        <v>50.795000000000002</v>
      </c>
      <c r="AE2699" s="72">
        <v>5.1920000000000002</v>
      </c>
      <c r="AF2699" s="12">
        <v>19.911999999999999</v>
      </c>
      <c r="AG2699" s="72">
        <v>0.82099999999999995</v>
      </c>
      <c r="AH2699" s="72">
        <v>66.117000000000004</v>
      </c>
      <c r="AI2699" s="12">
        <v>78.248000000000005</v>
      </c>
      <c r="AJ2699" s="72">
        <v>3.2269999999999999</v>
      </c>
      <c r="AK2699" s="72">
        <v>22.776</v>
      </c>
      <c r="AL2699" s="12">
        <v>98.159000000000006</v>
      </c>
      <c r="AM2699" s="72">
        <v>4.0490000000000004</v>
      </c>
      <c r="AN2699" s="72">
        <v>22.463999999999999</v>
      </c>
      <c r="AO2699" s="12">
        <v>1329.625</v>
      </c>
      <c r="AP2699" s="72">
        <v>54.843000000000004</v>
      </c>
      <c r="AQ2699" s="72">
        <v>5.2750000000000004</v>
      </c>
      <c r="AR2699" s="12">
        <v>60.08</v>
      </c>
      <c r="AS2699" s="72">
        <v>2.4780000000000002</v>
      </c>
      <c r="AT2699" s="72">
        <v>31.838999999999999</v>
      </c>
      <c r="AU2699" s="12">
        <v>18.247</v>
      </c>
      <c r="AV2699" s="72">
        <v>0.753</v>
      </c>
      <c r="AW2699" s="72">
        <v>74.599000000000004</v>
      </c>
      <c r="AX2699" s="12">
        <v>113.364</v>
      </c>
      <c r="AY2699" s="72">
        <v>4.6760000000000002</v>
      </c>
      <c r="AZ2699" s="72">
        <v>29.687000000000001</v>
      </c>
      <c r="BA2699" s="12">
        <v>131.61099999999999</v>
      </c>
      <c r="BB2699" s="72">
        <v>5.4290000000000003</v>
      </c>
      <c r="BC2699" s="72">
        <v>25.265000000000001</v>
      </c>
      <c r="BD2699" s="12">
        <v>45.762</v>
      </c>
      <c r="BE2699" s="72">
        <v>1.8879999999999999</v>
      </c>
      <c r="BF2699" s="72">
        <v>37.982999999999997</v>
      </c>
      <c r="BG2699" s="12">
        <v>177.37299999999999</v>
      </c>
      <c r="BH2699" s="72">
        <v>7.3159999999999998</v>
      </c>
      <c r="BI2699" s="72">
        <v>20.940999999999999</v>
      </c>
      <c r="BJ2699" s="12">
        <v>569.226</v>
      </c>
      <c r="BK2699" s="72">
        <v>23.478999999999999</v>
      </c>
      <c r="BL2699" s="72">
        <v>8.9440000000000008</v>
      </c>
      <c r="BM2699" s="12">
        <v>288.09699999999998</v>
      </c>
      <c r="BN2699" s="72">
        <v>11.882999999999999</v>
      </c>
      <c r="BO2699" s="72">
        <v>16.983000000000001</v>
      </c>
      <c r="BP2699" s="12">
        <v>857.322</v>
      </c>
      <c r="BQ2699" s="72">
        <v>35.362000000000002</v>
      </c>
      <c r="BR2699" s="72">
        <v>8.8290000000000006</v>
      </c>
      <c r="BS2699" s="12">
        <v>1094.7750000000001</v>
      </c>
      <c r="BT2699" s="72">
        <v>45.156999999999996</v>
      </c>
      <c r="BU2699" s="72">
        <v>6.0469999999999997</v>
      </c>
      <c r="BV2699" s="12">
        <v>2424.4</v>
      </c>
      <c r="BW2699" s="72">
        <v>100</v>
      </c>
      <c r="BX2699" s="72">
        <v>3.9910000000000001</v>
      </c>
      <c r="BY2699" s="13"/>
      <c r="BZ2699" s="13"/>
    </row>
    <row r="2700" spans="1:78" ht="12.75" customHeight="1">
      <c r="A2700" s="122" t="s">
        <v>65</v>
      </c>
      <c r="B2700" s="71" t="s">
        <v>46</v>
      </c>
      <c r="C2700" s="71" t="s">
        <v>25</v>
      </c>
      <c r="D2700" s="34">
        <v>46174</v>
      </c>
      <c r="E2700" s="12">
        <v>0</v>
      </c>
      <c r="F2700" s="72">
        <v>0</v>
      </c>
      <c r="G2700" s="72">
        <v>0</v>
      </c>
      <c r="H2700" s="12">
        <v>45.106000000000002</v>
      </c>
      <c r="I2700" s="72">
        <v>1.8779999999999999</v>
      </c>
      <c r="J2700" s="72">
        <v>22.884</v>
      </c>
      <c r="K2700" s="12">
        <v>98.055000000000007</v>
      </c>
      <c r="L2700" s="72">
        <v>4.0819999999999999</v>
      </c>
      <c r="M2700" s="72">
        <v>30.170999999999999</v>
      </c>
      <c r="N2700" s="12">
        <v>143.16</v>
      </c>
      <c r="O2700" s="72">
        <v>5.9589999999999996</v>
      </c>
      <c r="P2700" s="72">
        <v>20.684000000000001</v>
      </c>
      <c r="Q2700" s="12">
        <v>44.679000000000002</v>
      </c>
      <c r="R2700" s="72">
        <v>1.86</v>
      </c>
      <c r="S2700" s="72">
        <v>31.155999999999999</v>
      </c>
      <c r="T2700" s="12">
        <v>187.839</v>
      </c>
      <c r="U2700" s="72">
        <v>7.819</v>
      </c>
      <c r="V2700" s="72">
        <v>16.879000000000001</v>
      </c>
      <c r="W2700" s="12">
        <v>1052.346</v>
      </c>
      <c r="X2700" s="72">
        <v>43.805</v>
      </c>
      <c r="Y2700" s="72">
        <v>4.9059999999999997</v>
      </c>
      <c r="Z2700" s="12">
        <v>1240.1859999999999</v>
      </c>
      <c r="AA2700" s="72">
        <v>51.624000000000002</v>
      </c>
      <c r="AB2700" s="72">
        <v>4.26</v>
      </c>
      <c r="AC2700" s="12">
        <v>1240.1859999999999</v>
      </c>
      <c r="AD2700" s="72">
        <v>51.624000000000002</v>
      </c>
      <c r="AE2700" s="72">
        <v>4.26</v>
      </c>
      <c r="AF2700" s="12">
        <v>14.092000000000001</v>
      </c>
      <c r="AG2700" s="72">
        <v>0.58699999999999997</v>
      </c>
      <c r="AH2700" s="72">
        <v>112.05200000000001</v>
      </c>
      <c r="AI2700" s="12">
        <v>128.00200000000001</v>
      </c>
      <c r="AJ2700" s="72">
        <v>5.3280000000000003</v>
      </c>
      <c r="AK2700" s="72">
        <v>23.297000000000001</v>
      </c>
      <c r="AL2700" s="12">
        <v>142.09299999999999</v>
      </c>
      <c r="AM2700" s="72">
        <v>5.915</v>
      </c>
      <c r="AN2700" s="72">
        <v>17.614000000000001</v>
      </c>
      <c r="AO2700" s="12">
        <v>1382.279</v>
      </c>
      <c r="AP2700" s="72">
        <v>57.539000000000001</v>
      </c>
      <c r="AQ2700" s="72">
        <v>3.9529999999999998</v>
      </c>
      <c r="AR2700" s="12">
        <v>38.872</v>
      </c>
      <c r="AS2700" s="72">
        <v>1.6180000000000001</v>
      </c>
      <c r="AT2700" s="72">
        <v>29.332999999999998</v>
      </c>
      <c r="AU2700" s="12">
        <v>15.628</v>
      </c>
      <c r="AV2700" s="72">
        <v>0.65100000000000002</v>
      </c>
      <c r="AW2700" s="72">
        <v>52.564999999999998</v>
      </c>
      <c r="AX2700" s="12">
        <v>135.511</v>
      </c>
      <c r="AY2700" s="72">
        <v>5.641</v>
      </c>
      <c r="AZ2700" s="72">
        <v>19.526</v>
      </c>
      <c r="BA2700" s="12">
        <v>151.13900000000001</v>
      </c>
      <c r="BB2700" s="72">
        <v>6.2910000000000004</v>
      </c>
      <c r="BC2700" s="72">
        <v>18.062000000000001</v>
      </c>
      <c r="BD2700" s="12">
        <v>54.593000000000004</v>
      </c>
      <c r="BE2700" s="72">
        <v>2.2730000000000001</v>
      </c>
      <c r="BF2700" s="72">
        <v>32.22</v>
      </c>
      <c r="BG2700" s="12">
        <v>205.732</v>
      </c>
      <c r="BH2700" s="72">
        <v>8.5640000000000001</v>
      </c>
      <c r="BI2700" s="72">
        <v>15.625</v>
      </c>
      <c r="BJ2700" s="12">
        <v>546.20000000000005</v>
      </c>
      <c r="BK2700" s="72">
        <v>22.736000000000001</v>
      </c>
      <c r="BL2700" s="72">
        <v>10.603</v>
      </c>
      <c r="BM2700" s="12">
        <v>229.255</v>
      </c>
      <c r="BN2700" s="72">
        <v>9.5429999999999993</v>
      </c>
      <c r="BO2700" s="72">
        <v>15.298</v>
      </c>
      <c r="BP2700" s="12">
        <v>775.45600000000002</v>
      </c>
      <c r="BQ2700" s="72">
        <v>32.279000000000003</v>
      </c>
      <c r="BR2700" s="72">
        <v>7.8780000000000001</v>
      </c>
      <c r="BS2700" s="12">
        <v>1020.06</v>
      </c>
      <c r="BT2700" s="72">
        <v>42.460999999999999</v>
      </c>
      <c r="BU2700" s="72">
        <v>6.117</v>
      </c>
      <c r="BV2700" s="12">
        <v>2402.3389999999999</v>
      </c>
      <c r="BW2700" s="72">
        <v>100</v>
      </c>
      <c r="BX2700" s="72">
        <v>4.1139999999999999</v>
      </c>
      <c r="BY2700" s="13"/>
      <c r="BZ2700" s="13"/>
    </row>
    <row r="2701" spans="1:78" ht="12.75" customHeight="1">
      <c r="A2701" s="122" t="s">
        <v>65</v>
      </c>
      <c r="B2701" s="71" t="s">
        <v>72</v>
      </c>
      <c r="C2701" s="71" t="s">
        <v>26</v>
      </c>
      <c r="D2701" s="34">
        <v>41883</v>
      </c>
      <c r="E2701" s="12">
        <v>0</v>
      </c>
      <c r="F2701" s="72">
        <v>0</v>
      </c>
      <c r="G2701" s="72">
        <v>0</v>
      </c>
      <c r="H2701" s="12">
        <v>102.30800000000001</v>
      </c>
      <c r="I2701" s="72">
        <v>4.423</v>
      </c>
      <c r="J2701" s="72">
        <v>24.548999999999999</v>
      </c>
      <c r="K2701" s="12">
        <v>90.069000000000003</v>
      </c>
      <c r="L2701" s="72">
        <v>3.8940000000000001</v>
      </c>
      <c r="M2701" s="72">
        <v>27.039000000000001</v>
      </c>
      <c r="N2701" s="12">
        <v>192.37700000000001</v>
      </c>
      <c r="O2701" s="72">
        <v>8.3170000000000002</v>
      </c>
      <c r="P2701" s="72">
        <v>17.300999999999998</v>
      </c>
      <c r="Q2701" s="12">
        <v>46.652000000000001</v>
      </c>
      <c r="R2701" s="72">
        <v>2.0169999999999999</v>
      </c>
      <c r="S2701" s="72">
        <v>43.9</v>
      </c>
      <c r="T2701" s="12">
        <v>239.03</v>
      </c>
      <c r="U2701" s="72">
        <v>10.334</v>
      </c>
      <c r="V2701" s="72">
        <v>16.757000000000001</v>
      </c>
      <c r="W2701" s="12">
        <v>908.29200000000003</v>
      </c>
      <c r="X2701" s="72">
        <v>39.268999999999998</v>
      </c>
      <c r="Y2701" s="72">
        <v>6.0129999999999999</v>
      </c>
      <c r="Z2701" s="12">
        <v>1147.3219999999999</v>
      </c>
      <c r="AA2701" s="72">
        <v>49.603000000000002</v>
      </c>
      <c r="AB2701" s="72">
        <v>6.05</v>
      </c>
      <c r="AC2701" s="12">
        <v>1147.3219999999999</v>
      </c>
      <c r="AD2701" s="72">
        <v>49.603000000000002</v>
      </c>
      <c r="AE2701" s="72">
        <v>6.05</v>
      </c>
      <c r="AF2701" s="12">
        <v>12.196999999999999</v>
      </c>
      <c r="AG2701" s="72">
        <v>0.52700000000000002</v>
      </c>
      <c r="AH2701" s="72">
        <v>79.494</v>
      </c>
      <c r="AI2701" s="12">
        <v>225.10599999999999</v>
      </c>
      <c r="AJ2701" s="72">
        <v>9.7319999999999993</v>
      </c>
      <c r="AK2701" s="72">
        <v>20.681999999999999</v>
      </c>
      <c r="AL2701" s="12">
        <v>237.303</v>
      </c>
      <c r="AM2701" s="72">
        <v>10.26</v>
      </c>
      <c r="AN2701" s="72">
        <v>19.539000000000001</v>
      </c>
      <c r="AO2701" s="12">
        <v>1384.625</v>
      </c>
      <c r="AP2701" s="72">
        <v>59.863</v>
      </c>
      <c r="AQ2701" s="72">
        <v>6.0609999999999999</v>
      </c>
      <c r="AR2701" s="12">
        <v>31.605</v>
      </c>
      <c r="AS2701" s="72">
        <v>1.3660000000000001</v>
      </c>
      <c r="AT2701" s="72">
        <v>42.201999999999998</v>
      </c>
      <c r="AU2701" s="12">
        <v>1.006</v>
      </c>
      <c r="AV2701" s="72">
        <v>4.2999999999999997E-2</v>
      </c>
      <c r="AW2701" s="72">
        <v>102.038</v>
      </c>
      <c r="AX2701" s="12">
        <v>154.077</v>
      </c>
      <c r="AY2701" s="72">
        <v>6.6609999999999996</v>
      </c>
      <c r="AZ2701" s="72">
        <v>19.405999999999999</v>
      </c>
      <c r="BA2701" s="12">
        <v>155.08199999999999</v>
      </c>
      <c r="BB2701" s="72">
        <v>6.7050000000000001</v>
      </c>
      <c r="BC2701" s="72">
        <v>19.198</v>
      </c>
      <c r="BD2701" s="12">
        <v>246.81700000000001</v>
      </c>
      <c r="BE2701" s="72">
        <v>10.670999999999999</v>
      </c>
      <c r="BF2701" s="72">
        <v>17.571999999999999</v>
      </c>
      <c r="BG2701" s="12">
        <v>401.899</v>
      </c>
      <c r="BH2701" s="72">
        <v>17.376000000000001</v>
      </c>
      <c r="BI2701" s="72">
        <v>10.138999999999999</v>
      </c>
      <c r="BJ2701" s="12">
        <v>468.15800000000002</v>
      </c>
      <c r="BK2701" s="72">
        <v>20.239999999999998</v>
      </c>
      <c r="BL2701" s="72">
        <v>12.708</v>
      </c>
      <c r="BM2701" s="12">
        <v>26.713000000000001</v>
      </c>
      <c r="BN2701" s="72">
        <v>1.155</v>
      </c>
      <c r="BO2701" s="72">
        <v>45.277999999999999</v>
      </c>
      <c r="BP2701" s="12">
        <v>494.87</v>
      </c>
      <c r="BQ2701" s="72">
        <v>21.395</v>
      </c>
      <c r="BR2701" s="72">
        <v>12.122</v>
      </c>
      <c r="BS2701" s="12">
        <v>928.37400000000002</v>
      </c>
      <c r="BT2701" s="72">
        <v>40.137</v>
      </c>
      <c r="BU2701" s="72">
        <v>7.5289999999999999</v>
      </c>
      <c r="BV2701" s="12">
        <v>2312.9989999999998</v>
      </c>
      <c r="BW2701" s="72">
        <v>100</v>
      </c>
      <c r="BX2701" s="72">
        <v>4.867</v>
      </c>
      <c r="BY2701" s="13"/>
      <c r="BZ2701" s="13"/>
    </row>
    <row r="2702" spans="1:78" ht="12.75" customHeight="1">
      <c r="A2702" s="122" t="s">
        <v>65</v>
      </c>
      <c r="B2702" s="71" t="s">
        <v>72</v>
      </c>
      <c r="C2702" s="71" t="s">
        <v>26</v>
      </c>
      <c r="D2702" s="34">
        <v>41974</v>
      </c>
      <c r="E2702" s="12">
        <v>2.73</v>
      </c>
      <c r="F2702" s="72">
        <v>0.126</v>
      </c>
      <c r="G2702" s="72">
        <v>101.4</v>
      </c>
      <c r="H2702" s="12">
        <v>119.29600000000001</v>
      </c>
      <c r="I2702" s="72">
        <v>5.5060000000000002</v>
      </c>
      <c r="J2702" s="72">
        <v>24.375</v>
      </c>
      <c r="K2702" s="12">
        <v>77.304000000000002</v>
      </c>
      <c r="L2702" s="72">
        <v>3.5680000000000001</v>
      </c>
      <c r="M2702" s="72">
        <v>29.196999999999999</v>
      </c>
      <c r="N2702" s="12">
        <v>196.601</v>
      </c>
      <c r="O2702" s="72">
        <v>9.0739999999999998</v>
      </c>
      <c r="P2702" s="72">
        <v>20.983000000000001</v>
      </c>
      <c r="Q2702" s="12">
        <v>10.4</v>
      </c>
      <c r="R2702" s="72">
        <v>0.48</v>
      </c>
      <c r="S2702" s="72">
        <v>64.186000000000007</v>
      </c>
      <c r="T2702" s="12">
        <v>207</v>
      </c>
      <c r="U2702" s="72">
        <v>9.5540000000000003</v>
      </c>
      <c r="V2702" s="72">
        <v>19.832999999999998</v>
      </c>
      <c r="W2702" s="12">
        <v>821.39099999999996</v>
      </c>
      <c r="X2702" s="72">
        <v>37.911000000000001</v>
      </c>
      <c r="Y2702" s="72">
        <v>8.7769999999999992</v>
      </c>
      <c r="Z2702" s="12">
        <v>1028.3910000000001</v>
      </c>
      <c r="AA2702" s="72">
        <v>47.465000000000003</v>
      </c>
      <c r="AB2702" s="72">
        <v>6.3449999999999998</v>
      </c>
      <c r="AC2702" s="12">
        <v>1031.1210000000001</v>
      </c>
      <c r="AD2702" s="72">
        <v>47.591000000000001</v>
      </c>
      <c r="AE2702" s="72">
        <v>6.38</v>
      </c>
      <c r="AF2702" s="12">
        <v>15.926</v>
      </c>
      <c r="AG2702" s="72">
        <v>0.73499999999999999</v>
      </c>
      <c r="AH2702" s="72">
        <v>87.858999999999995</v>
      </c>
      <c r="AI2702" s="12">
        <v>140.17500000000001</v>
      </c>
      <c r="AJ2702" s="72">
        <v>6.47</v>
      </c>
      <c r="AK2702" s="72">
        <v>28.898</v>
      </c>
      <c r="AL2702" s="12">
        <v>156.101</v>
      </c>
      <c r="AM2702" s="72">
        <v>7.2050000000000001</v>
      </c>
      <c r="AN2702" s="72">
        <v>26.492999999999999</v>
      </c>
      <c r="AO2702" s="12">
        <v>1187.222</v>
      </c>
      <c r="AP2702" s="72">
        <v>54.795999999999999</v>
      </c>
      <c r="AQ2702" s="72">
        <v>6.008</v>
      </c>
      <c r="AR2702" s="12">
        <v>58.118000000000002</v>
      </c>
      <c r="AS2702" s="72">
        <v>2.6819999999999999</v>
      </c>
      <c r="AT2702" s="72">
        <v>47.27</v>
      </c>
      <c r="AU2702" s="12">
        <v>11.484999999999999</v>
      </c>
      <c r="AV2702" s="72">
        <v>0.53</v>
      </c>
      <c r="AW2702" s="72">
        <v>73.046000000000006</v>
      </c>
      <c r="AX2702" s="12">
        <v>212.619</v>
      </c>
      <c r="AY2702" s="72">
        <v>9.8130000000000006</v>
      </c>
      <c r="AZ2702" s="72">
        <v>20.187999999999999</v>
      </c>
      <c r="BA2702" s="12">
        <v>224.10400000000001</v>
      </c>
      <c r="BB2702" s="72">
        <v>10.343999999999999</v>
      </c>
      <c r="BC2702" s="72">
        <v>18.256</v>
      </c>
      <c r="BD2702" s="12">
        <v>143.245</v>
      </c>
      <c r="BE2702" s="72">
        <v>6.6109999999999998</v>
      </c>
      <c r="BF2702" s="72">
        <v>24.712</v>
      </c>
      <c r="BG2702" s="12">
        <v>367.34800000000001</v>
      </c>
      <c r="BH2702" s="72">
        <v>16.954999999999998</v>
      </c>
      <c r="BI2702" s="72">
        <v>15.394</v>
      </c>
      <c r="BJ2702" s="12">
        <v>499.48200000000003</v>
      </c>
      <c r="BK2702" s="72">
        <v>23.053999999999998</v>
      </c>
      <c r="BL2702" s="72">
        <v>9.6780000000000008</v>
      </c>
      <c r="BM2702" s="12">
        <v>54.438000000000002</v>
      </c>
      <c r="BN2702" s="72">
        <v>2.5129999999999999</v>
      </c>
      <c r="BO2702" s="72">
        <v>49.165999999999997</v>
      </c>
      <c r="BP2702" s="12">
        <v>553.91999999999996</v>
      </c>
      <c r="BQ2702" s="72">
        <v>25.565999999999999</v>
      </c>
      <c r="BR2702" s="72">
        <v>10.403</v>
      </c>
      <c r="BS2702" s="12">
        <v>979.38699999999994</v>
      </c>
      <c r="BT2702" s="72">
        <v>45.204000000000001</v>
      </c>
      <c r="BU2702" s="72">
        <v>6.7560000000000002</v>
      </c>
      <c r="BV2702" s="12">
        <v>2166.6080000000002</v>
      </c>
      <c r="BW2702" s="72">
        <v>100</v>
      </c>
      <c r="BX2702" s="72">
        <v>4.3959999999999999</v>
      </c>
      <c r="BY2702" s="13"/>
      <c r="BZ2702" s="13"/>
    </row>
    <row r="2703" spans="1:78" ht="12.75" customHeight="1">
      <c r="A2703" s="122" t="s">
        <v>65</v>
      </c>
      <c r="B2703" s="71" t="s">
        <v>72</v>
      </c>
      <c r="C2703" s="71" t="s">
        <v>26</v>
      </c>
      <c r="D2703" s="34">
        <v>42064</v>
      </c>
      <c r="E2703" s="12">
        <v>0</v>
      </c>
      <c r="F2703" s="72">
        <v>0</v>
      </c>
      <c r="G2703" s="72">
        <v>0</v>
      </c>
      <c r="H2703" s="12">
        <v>98.281000000000006</v>
      </c>
      <c r="I2703" s="72">
        <v>4.6689999999999996</v>
      </c>
      <c r="J2703" s="72">
        <v>24.443999999999999</v>
      </c>
      <c r="K2703" s="12">
        <v>110.447</v>
      </c>
      <c r="L2703" s="72">
        <v>5.2469999999999999</v>
      </c>
      <c r="M2703" s="72">
        <v>24.303000000000001</v>
      </c>
      <c r="N2703" s="12">
        <v>208.72900000000001</v>
      </c>
      <c r="O2703" s="72">
        <v>9.9149999999999991</v>
      </c>
      <c r="P2703" s="72">
        <v>17.25</v>
      </c>
      <c r="Q2703" s="12">
        <v>38.372</v>
      </c>
      <c r="R2703" s="72">
        <v>1.823</v>
      </c>
      <c r="S2703" s="72">
        <v>61.895000000000003</v>
      </c>
      <c r="T2703" s="12">
        <v>247.101</v>
      </c>
      <c r="U2703" s="72">
        <v>11.738</v>
      </c>
      <c r="V2703" s="72">
        <v>15.278</v>
      </c>
      <c r="W2703" s="12">
        <v>751.92499999999995</v>
      </c>
      <c r="X2703" s="72">
        <v>35.718000000000004</v>
      </c>
      <c r="Y2703" s="72">
        <v>7.4859999999999998</v>
      </c>
      <c r="Z2703" s="12">
        <v>999.02599999999995</v>
      </c>
      <c r="AA2703" s="72">
        <v>47.456000000000003</v>
      </c>
      <c r="AB2703" s="72">
        <v>5.9359999999999999</v>
      </c>
      <c r="AC2703" s="12">
        <v>999.02599999999995</v>
      </c>
      <c r="AD2703" s="72">
        <v>47.456000000000003</v>
      </c>
      <c r="AE2703" s="72">
        <v>5.9359999999999999</v>
      </c>
      <c r="AF2703" s="12">
        <v>17.366</v>
      </c>
      <c r="AG2703" s="72">
        <v>0.82499999999999996</v>
      </c>
      <c r="AH2703" s="72">
        <v>80.929000000000002</v>
      </c>
      <c r="AI2703" s="12">
        <v>182.131</v>
      </c>
      <c r="AJ2703" s="72">
        <v>8.6519999999999992</v>
      </c>
      <c r="AK2703" s="72">
        <v>20.805</v>
      </c>
      <c r="AL2703" s="12">
        <v>199.49700000000001</v>
      </c>
      <c r="AM2703" s="72">
        <v>9.4770000000000003</v>
      </c>
      <c r="AN2703" s="72">
        <v>20.597000000000001</v>
      </c>
      <c r="AO2703" s="12">
        <v>1198.5229999999999</v>
      </c>
      <c r="AP2703" s="72">
        <v>56.933</v>
      </c>
      <c r="AQ2703" s="72">
        <v>6.1379999999999999</v>
      </c>
      <c r="AR2703" s="12">
        <v>95.078000000000003</v>
      </c>
      <c r="AS2703" s="72">
        <v>4.516</v>
      </c>
      <c r="AT2703" s="72">
        <v>25.59</v>
      </c>
      <c r="AU2703" s="12">
        <v>50.378999999999998</v>
      </c>
      <c r="AV2703" s="72">
        <v>2.3929999999999998</v>
      </c>
      <c r="AW2703" s="72">
        <v>46.987000000000002</v>
      </c>
      <c r="AX2703" s="12">
        <v>119.94499999999999</v>
      </c>
      <c r="AY2703" s="72">
        <v>5.6980000000000004</v>
      </c>
      <c r="AZ2703" s="72">
        <v>26.51</v>
      </c>
      <c r="BA2703" s="12">
        <v>170.32400000000001</v>
      </c>
      <c r="BB2703" s="72">
        <v>8.0909999999999993</v>
      </c>
      <c r="BC2703" s="72">
        <v>23.693000000000001</v>
      </c>
      <c r="BD2703" s="12">
        <v>112.256</v>
      </c>
      <c r="BE2703" s="72">
        <v>5.3319999999999999</v>
      </c>
      <c r="BF2703" s="72">
        <v>27.646000000000001</v>
      </c>
      <c r="BG2703" s="12">
        <v>282.58</v>
      </c>
      <c r="BH2703" s="72">
        <v>13.423</v>
      </c>
      <c r="BI2703" s="72">
        <v>16.311</v>
      </c>
      <c r="BJ2703" s="12">
        <v>489.95600000000002</v>
      </c>
      <c r="BK2703" s="72">
        <v>23.274000000000001</v>
      </c>
      <c r="BL2703" s="72">
        <v>12.489000000000001</v>
      </c>
      <c r="BM2703" s="12">
        <v>39.011000000000003</v>
      </c>
      <c r="BN2703" s="72">
        <v>1.853</v>
      </c>
      <c r="BO2703" s="72">
        <v>59.158999999999999</v>
      </c>
      <c r="BP2703" s="12">
        <v>528.96799999999996</v>
      </c>
      <c r="BQ2703" s="72">
        <v>25.126999999999999</v>
      </c>
      <c r="BR2703" s="72">
        <v>10.975</v>
      </c>
      <c r="BS2703" s="12">
        <v>906.62599999999998</v>
      </c>
      <c r="BT2703" s="72">
        <v>43.067</v>
      </c>
      <c r="BU2703" s="72">
        <v>6.0170000000000003</v>
      </c>
      <c r="BV2703" s="12">
        <v>2105.1489999999999</v>
      </c>
      <c r="BW2703" s="72">
        <v>100</v>
      </c>
      <c r="BX2703" s="72">
        <v>4.343</v>
      </c>
      <c r="BY2703" s="13"/>
      <c r="BZ2703" s="13"/>
    </row>
    <row r="2704" spans="1:78" ht="12.75" customHeight="1">
      <c r="A2704" s="122" t="s">
        <v>65</v>
      </c>
      <c r="B2704" s="71" t="s">
        <v>72</v>
      </c>
      <c r="C2704" s="71" t="s">
        <v>26</v>
      </c>
      <c r="D2704" s="34">
        <v>42156</v>
      </c>
      <c r="E2704" s="12">
        <v>0</v>
      </c>
      <c r="F2704" s="72">
        <v>0</v>
      </c>
      <c r="G2704" s="72">
        <v>0</v>
      </c>
      <c r="H2704" s="12">
        <v>101.35</v>
      </c>
      <c r="I2704" s="72">
        <v>4.3849999999999998</v>
      </c>
      <c r="J2704" s="72">
        <v>29.227</v>
      </c>
      <c r="K2704" s="12">
        <v>103.63200000000001</v>
      </c>
      <c r="L2704" s="72">
        <v>4.484</v>
      </c>
      <c r="M2704" s="72">
        <v>19.202000000000002</v>
      </c>
      <c r="N2704" s="12">
        <v>204.982</v>
      </c>
      <c r="O2704" s="72">
        <v>8.8680000000000003</v>
      </c>
      <c r="P2704" s="72">
        <v>17.728000000000002</v>
      </c>
      <c r="Q2704" s="12">
        <v>40.707999999999998</v>
      </c>
      <c r="R2704" s="72">
        <v>1.7609999999999999</v>
      </c>
      <c r="S2704" s="72">
        <v>48.478999999999999</v>
      </c>
      <c r="T2704" s="12">
        <v>245.691</v>
      </c>
      <c r="U2704" s="72">
        <v>10.63</v>
      </c>
      <c r="V2704" s="72">
        <v>15.615</v>
      </c>
      <c r="W2704" s="12">
        <v>815.55499999999995</v>
      </c>
      <c r="X2704" s="72">
        <v>35.283999999999999</v>
      </c>
      <c r="Y2704" s="72">
        <v>8.4640000000000004</v>
      </c>
      <c r="Z2704" s="12">
        <v>1061.2449999999999</v>
      </c>
      <c r="AA2704" s="72">
        <v>45.914000000000001</v>
      </c>
      <c r="AB2704" s="72">
        <v>7.423</v>
      </c>
      <c r="AC2704" s="12">
        <v>1061.2449999999999</v>
      </c>
      <c r="AD2704" s="72">
        <v>45.914000000000001</v>
      </c>
      <c r="AE2704" s="72">
        <v>7.423</v>
      </c>
      <c r="AF2704" s="12">
        <v>9.0909999999999993</v>
      </c>
      <c r="AG2704" s="72">
        <v>0.39300000000000002</v>
      </c>
      <c r="AH2704" s="72">
        <v>105.995</v>
      </c>
      <c r="AI2704" s="12">
        <v>217.17</v>
      </c>
      <c r="AJ2704" s="72">
        <v>9.3960000000000008</v>
      </c>
      <c r="AK2704" s="72">
        <v>21.437999999999999</v>
      </c>
      <c r="AL2704" s="12">
        <v>226.261</v>
      </c>
      <c r="AM2704" s="72">
        <v>9.7889999999999997</v>
      </c>
      <c r="AN2704" s="72">
        <v>22.443999999999999</v>
      </c>
      <c r="AO2704" s="12">
        <v>1287.5070000000001</v>
      </c>
      <c r="AP2704" s="72">
        <v>55.703000000000003</v>
      </c>
      <c r="AQ2704" s="72">
        <v>8.2859999999999996</v>
      </c>
      <c r="AR2704" s="12">
        <v>75.072999999999993</v>
      </c>
      <c r="AS2704" s="72">
        <v>3.2480000000000002</v>
      </c>
      <c r="AT2704" s="72">
        <v>25.782</v>
      </c>
      <c r="AU2704" s="12">
        <v>39.805</v>
      </c>
      <c r="AV2704" s="72">
        <v>1.722</v>
      </c>
      <c r="AW2704" s="72">
        <v>43.552</v>
      </c>
      <c r="AX2704" s="12">
        <v>163.459</v>
      </c>
      <c r="AY2704" s="72">
        <v>7.0720000000000001</v>
      </c>
      <c r="AZ2704" s="72">
        <v>18.702999999999999</v>
      </c>
      <c r="BA2704" s="12">
        <v>203.26400000000001</v>
      </c>
      <c r="BB2704" s="72">
        <v>8.7940000000000005</v>
      </c>
      <c r="BC2704" s="72">
        <v>18.524000000000001</v>
      </c>
      <c r="BD2704" s="12">
        <v>114.873</v>
      </c>
      <c r="BE2704" s="72">
        <v>4.97</v>
      </c>
      <c r="BF2704" s="72">
        <v>30.015999999999998</v>
      </c>
      <c r="BG2704" s="12">
        <v>318.137</v>
      </c>
      <c r="BH2704" s="72">
        <v>13.763999999999999</v>
      </c>
      <c r="BI2704" s="72">
        <v>16.523</v>
      </c>
      <c r="BJ2704" s="12">
        <v>609.24699999999996</v>
      </c>
      <c r="BK2704" s="72">
        <v>26.359000000000002</v>
      </c>
      <c r="BL2704" s="72">
        <v>8.0749999999999993</v>
      </c>
      <c r="BM2704" s="12">
        <v>21.416</v>
      </c>
      <c r="BN2704" s="72">
        <v>0.92700000000000005</v>
      </c>
      <c r="BO2704" s="72">
        <v>59.768999999999998</v>
      </c>
      <c r="BP2704" s="12">
        <v>630.66200000000003</v>
      </c>
      <c r="BQ2704" s="72">
        <v>27.285</v>
      </c>
      <c r="BR2704" s="72">
        <v>7.7270000000000003</v>
      </c>
      <c r="BS2704" s="12">
        <v>1023.873</v>
      </c>
      <c r="BT2704" s="72">
        <v>44.296999999999997</v>
      </c>
      <c r="BU2704" s="72">
        <v>5.2830000000000004</v>
      </c>
      <c r="BV2704" s="12">
        <v>2311.38</v>
      </c>
      <c r="BW2704" s="72">
        <v>100</v>
      </c>
      <c r="BX2704" s="72">
        <v>4.9480000000000004</v>
      </c>
      <c r="BY2704" s="13"/>
      <c r="BZ2704" s="13"/>
    </row>
    <row r="2705" spans="1:78" ht="12.75" customHeight="1">
      <c r="A2705" s="122" t="s">
        <v>65</v>
      </c>
      <c r="B2705" s="71" t="s">
        <v>72</v>
      </c>
      <c r="C2705" s="71" t="s">
        <v>26</v>
      </c>
      <c r="D2705" s="34">
        <v>42614</v>
      </c>
      <c r="E2705" s="12">
        <v>0</v>
      </c>
      <c r="F2705" s="72">
        <v>0</v>
      </c>
      <c r="G2705" s="72">
        <v>0</v>
      </c>
      <c r="H2705" s="12">
        <v>116.161</v>
      </c>
      <c r="I2705" s="72">
        <v>5.3419999999999996</v>
      </c>
      <c r="J2705" s="72">
        <v>20.885999999999999</v>
      </c>
      <c r="K2705" s="12">
        <v>49.305</v>
      </c>
      <c r="L2705" s="72">
        <v>2.2679999999999998</v>
      </c>
      <c r="M2705" s="72">
        <v>27.247</v>
      </c>
      <c r="N2705" s="12">
        <v>165.46600000000001</v>
      </c>
      <c r="O2705" s="72">
        <v>7.61</v>
      </c>
      <c r="P2705" s="72">
        <v>18.350999999999999</v>
      </c>
      <c r="Q2705" s="12">
        <v>20.664000000000001</v>
      </c>
      <c r="R2705" s="72">
        <v>0.95</v>
      </c>
      <c r="S2705" s="72">
        <v>49.860999999999997</v>
      </c>
      <c r="T2705" s="12">
        <v>186.13</v>
      </c>
      <c r="U2705" s="72">
        <v>8.56</v>
      </c>
      <c r="V2705" s="72">
        <v>18.369</v>
      </c>
      <c r="W2705" s="12">
        <v>894.98</v>
      </c>
      <c r="X2705" s="72">
        <v>41.161999999999999</v>
      </c>
      <c r="Y2705" s="72">
        <v>8.6579999999999995</v>
      </c>
      <c r="Z2705" s="12">
        <v>1081.1110000000001</v>
      </c>
      <c r="AA2705" s="72">
        <v>49.722000000000001</v>
      </c>
      <c r="AB2705" s="72">
        <v>7.7060000000000004</v>
      </c>
      <c r="AC2705" s="12">
        <v>1081.1110000000001</v>
      </c>
      <c r="AD2705" s="72">
        <v>49.722000000000001</v>
      </c>
      <c r="AE2705" s="72">
        <v>7.7060000000000004</v>
      </c>
      <c r="AF2705" s="12">
        <v>2.903</v>
      </c>
      <c r="AG2705" s="72">
        <v>0.13400000000000001</v>
      </c>
      <c r="AH2705" s="72">
        <v>105.22</v>
      </c>
      <c r="AI2705" s="12">
        <v>151.691</v>
      </c>
      <c r="AJ2705" s="72">
        <v>6.9770000000000003</v>
      </c>
      <c r="AK2705" s="72">
        <v>23.919</v>
      </c>
      <c r="AL2705" s="12">
        <v>154.595</v>
      </c>
      <c r="AM2705" s="72">
        <v>7.11</v>
      </c>
      <c r="AN2705" s="72">
        <v>23.303999999999998</v>
      </c>
      <c r="AO2705" s="12">
        <v>1235.7059999999999</v>
      </c>
      <c r="AP2705" s="72">
        <v>56.832000000000001</v>
      </c>
      <c r="AQ2705" s="72">
        <v>6.6959999999999997</v>
      </c>
      <c r="AR2705" s="12">
        <v>30.193999999999999</v>
      </c>
      <c r="AS2705" s="72">
        <v>1.389</v>
      </c>
      <c r="AT2705" s="72">
        <v>40.101999999999997</v>
      </c>
      <c r="AU2705" s="12">
        <v>5.2770000000000001</v>
      </c>
      <c r="AV2705" s="72">
        <v>0.24299999999999999</v>
      </c>
      <c r="AW2705" s="72">
        <v>76.349999999999994</v>
      </c>
      <c r="AX2705" s="12">
        <v>185.178</v>
      </c>
      <c r="AY2705" s="72">
        <v>8.5169999999999995</v>
      </c>
      <c r="AZ2705" s="72">
        <v>18.225000000000001</v>
      </c>
      <c r="BA2705" s="12">
        <v>190.45500000000001</v>
      </c>
      <c r="BB2705" s="72">
        <v>8.7590000000000003</v>
      </c>
      <c r="BC2705" s="72">
        <v>17.917999999999999</v>
      </c>
      <c r="BD2705" s="12">
        <v>120.48099999999999</v>
      </c>
      <c r="BE2705" s="72">
        <v>5.5410000000000004</v>
      </c>
      <c r="BF2705" s="72">
        <v>21.733000000000001</v>
      </c>
      <c r="BG2705" s="12">
        <v>310.93599999999998</v>
      </c>
      <c r="BH2705" s="72">
        <v>14.3</v>
      </c>
      <c r="BI2705" s="72">
        <v>11.387</v>
      </c>
      <c r="BJ2705" s="12">
        <v>565.17399999999998</v>
      </c>
      <c r="BK2705" s="72">
        <v>25.992999999999999</v>
      </c>
      <c r="BL2705" s="72">
        <v>7.3879999999999999</v>
      </c>
      <c r="BM2705" s="12">
        <v>32.295000000000002</v>
      </c>
      <c r="BN2705" s="72">
        <v>1.4850000000000001</v>
      </c>
      <c r="BO2705" s="72">
        <v>42.088000000000001</v>
      </c>
      <c r="BP2705" s="12">
        <v>597.46799999999996</v>
      </c>
      <c r="BQ2705" s="72">
        <v>27.478999999999999</v>
      </c>
      <c r="BR2705" s="72">
        <v>6.7919999999999998</v>
      </c>
      <c r="BS2705" s="12">
        <v>938.59900000000005</v>
      </c>
      <c r="BT2705" s="72">
        <v>43.167999999999999</v>
      </c>
      <c r="BU2705" s="72">
        <v>4.7640000000000002</v>
      </c>
      <c r="BV2705" s="12">
        <v>2174.3040000000001</v>
      </c>
      <c r="BW2705" s="72">
        <v>100</v>
      </c>
      <c r="BX2705" s="72">
        <v>5.1029999999999998</v>
      </c>
      <c r="BY2705" s="13"/>
      <c r="BZ2705" s="13"/>
    </row>
    <row r="2706" spans="1:78" ht="12.75" customHeight="1">
      <c r="A2706" s="122" t="s">
        <v>65</v>
      </c>
      <c r="B2706" s="71" t="s">
        <v>72</v>
      </c>
      <c r="C2706" s="71" t="s">
        <v>26</v>
      </c>
      <c r="D2706" s="34">
        <v>42705</v>
      </c>
      <c r="E2706" s="12">
        <v>0</v>
      </c>
      <c r="F2706" s="72">
        <v>0</v>
      </c>
      <c r="G2706" s="72">
        <v>0</v>
      </c>
      <c r="H2706" s="12">
        <v>161.07499999999999</v>
      </c>
      <c r="I2706" s="72">
        <v>6.91</v>
      </c>
      <c r="J2706" s="72">
        <v>22.149000000000001</v>
      </c>
      <c r="K2706" s="12">
        <v>60.5</v>
      </c>
      <c r="L2706" s="72">
        <v>2.5960000000000001</v>
      </c>
      <c r="M2706" s="72">
        <v>39.76</v>
      </c>
      <c r="N2706" s="12">
        <v>221.57499999999999</v>
      </c>
      <c r="O2706" s="72">
        <v>9.5060000000000002</v>
      </c>
      <c r="P2706" s="72">
        <v>23.419</v>
      </c>
      <c r="Q2706" s="12">
        <v>45.811999999999998</v>
      </c>
      <c r="R2706" s="72">
        <v>1.9650000000000001</v>
      </c>
      <c r="S2706" s="72">
        <v>39.738</v>
      </c>
      <c r="T2706" s="12">
        <v>267.387</v>
      </c>
      <c r="U2706" s="72">
        <v>11.471</v>
      </c>
      <c r="V2706" s="72">
        <v>19.47</v>
      </c>
      <c r="W2706" s="12">
        <v>930.10699999999997</v>
      </c>
      <c r="X2706" s="72">
        <v>39.902999999999999</v>
      </c>
      <c r="Y2706" s="72">
        <v>7.6029999999999998</v>
      </c>
      <c r="Z2706" s="12">
        <v>1197.4939999999999</v>
      </c>
      <c r="AA2706" s="72">
        <v>51.374000000000002</v>
      </c>
      <c r="AB2706" s="72">
        <v>7.1070000000000002</v>
      </c>
      <c r="AC2706" s="12">
        <v>1197.4939999999999</v>
      </c>
      <c r="AD2706" s="72">
        <v>51.374000000000002</v>
      </c>
      <c r="AE2706" s="72">
        <v>7.1070000000000002</v>
      </c>
      <c r="AF2706" s="12">
        <v>0</v>
      </c>
      <c r="AG2706" s="72">
        <v>0</v>
      </c>
      <c r="AH2706" s="72">
        <v>0</v>
      </c>
      <c r="AI2706" s="12">
        <v>160.25800000000001</v>
      </c>
      <c r="AJ2706" s="72">
        <v>6.875</v>
      </c>
      <c r="AK2706" s="72">
        <v>18.515999999999998</v>
      </c>
      <c r="AL2706" s="12">
        <v>160.25800000000001</v>
      </c>
      <c r="AM2706" s="72">
        <v>6.875</v>
      </c>
      <c r="AN2706" s="72">
        <v>18.515999999999998</v>
      </c>
      <c r="AO2706" s="12">
        <v>1357.752</v>
      </c>
      <c r="AP2706" s="72">
        <v>58.249000000000002</v>
      </c>
      <c r="AQ2706" s="72">
        <v>6.1950000000000003</v>
      </c>
      <c r="AR2706" s="12">
        <v>77.760999999999996</v>
      </c>
      <c r="AS2706" s="72">
        <v>3.3359999999999999</v>
      </c>
      <c r="AT2706" s="72">
        <v>46.281999999999996</v>
      </c>
      <c r="AU2706" s="12">
        <v>3.2050000000000001</v>
      </c>
      <c r="AV2706" s="72">
        <v>0.13700000000000001</v>
      </c>
      <c r="AW2706" s="72">
        <v>101.402</v>
      </c>
      <c r="AX2706" s="12">
        <v>206.11699999999999</v>
      </c>
      <c r="AY2706" s="72">
        <v>8.843</v>
      </c>
      <c r="AZ2706" s="72">
        <v>23.919</v>
      </c>
      <c r="BA2706" s="12">
        <v>209.322</v>
      </c>
      <c r="BB2706" s="72">
        <v>8.98</v>
      </c>
      <c r="BC2706" s="72">
        <v>23.481999999999999</v>
      </c>
      <c r="BD2706" s="12">
        <v>97.341999999999999</v>
      </c>
      <c r="BE2706" s="72">
        <v>4.1760000000000002</v>
      </c>
      <c r="BF2706" s="72">
        <v>33.652999999999999</v>
      </c>
      <c r="BG2706" s="12">
        <v>306.66399999999999</v>
      </c>
      <c r="BH2706" s="72">
        <v>13.156000000000001</v>
      </c>
      <c r="BI2706" s="72">
        <v>16.152999999999999</v>
      </c>
      <c r="BJ2706" s="12">
        <v>504.99799999999999</v>
      </c>
      <c r="BK2706" s="72">
        <v>21.664999999999999</v>
      </c>
      <c r="BL2706" s="72">
        <v>13.298</v>
      </c>
      <c r="BM2706" s="12">
        <v>83.759</v>
      </c>
      <c r="BN2706" s="72">
        <v>3.593</v>
      </c>
      <c r="BO2706" s="72">
        <v>53.011000000000003</v>
      </c>
      <c r="BP2706" s="12">
        <v>588.75699999999995</v>
      </c>
      <c r="BQ2706" s="72">
        <v>25.257999999999999</v>
      </c>
      <c r="BR2706" s="72">
        <v>15.3</v>
      </c>
      <c r="BS2706" s="12">
        <v>973.18200000000002</v>
      </c>
      <c r="BT2706" s="72">
        <v>41.750999999999998</v>
      </c>
      <c r="BU2706" s="72">
        <v>9.1790000000000003</v>
      </c>
      <c r="BV2706" s="12">
        <v>2330.9340000000002</v>
      </c>
      <c r="BW2706" s="72">
        <v>100</v>
      </c>
      <c r="BX2706" s="72">
        <v>5.601</v>
      </c>
      <c r="BY2706" s="13"/>
      <c r="BZ2706" s="13"/>
    </row>
    <row r="2707" spans="1:78" ht="12.75" customHeight="1">
      <c r="A2707" s="122" t="s">
        <v>65</v>
      </c>
      <c r="B2707" s="71" t="s">
        <v>72</v>
      </c>
      <c r="C2707" s="71" t="s">
        <v>26</v>
      </c>
      <c r="D2707" s="34">
        <v>42795</v>
      </c>
      <c r="E2707" s="12">
        <v>0</v>
      </c>
      <c r="F2707" s="72">
        <v>0</v>
      </c>
      <c r="G2707" s="72">
        <v>0</v>
      </c>
      <c r="H2707" s="12">
        <v>94.561000000000007</v>
      </c>
      <c r="I2707" s="72">
        <v>4.5819999999999999</v>
      </c>
      <c r="J2707" s="72">
        <v>28.02</v>
      </c>
      <c r="K2707" s="12">
        <v>128.184</v>
      </c>
      <c r="L2707" s="72">
        <v>6.2110000000000003</v>
      </c>
      <c r="M2707" s="72">
        <v>21.654</v>
      </c>
      <c r="N2707" s="12">
        <v>222.744</v>
      </c>
      <c r="O2707" s="72">
        <v>10.792999999999999</v>
      </c>
      <c r="P2707" s="72">
        <v>16.295999999999999</v>
      </c>
      <c r="Q2707" s="12">
        <v>35.24</v>
      </c>
      <c r="R2707" s="72">
        <v>1.708</v>
      </c>
      <c r="S2707" s="72">
        <v>41.287999999999997</v>
      </c>
      <c r="T2707" s="12">
        <v>257.98500000000001</v>
      </c>
      <c r="U2707" s="72">
        <v>12.5</v>
      </c>
      <c r="V2707" s="72">
        <v>12.874000000000001</v>
      </c>
      <c r="W2707" s="12">
        <v>820.72799999999995</v>
      </c>
      <c r="X2707" s="72">
        <v>39.768000000000001</v>
      </c>
      <c r="Y2707" s="72">
        <v>9.01</v>
      </c>
      <c r="Z2707" s="12">
        <v>1078.713</v>
      </c>
      <c r="AA2707" s="72">
        <v>52.268000000000001</v>
      </c>
      <c r="AB2707" s="72">
        <v>6.9710000000000001</v>
      </c>
      <c r="AC2707" s="12">
        <v>1078.713</v>
      </c>
      <c r="AD2707" s="72">
        <v>52.268000000000001</v>
      </c>
      <c r="AE2707" s="72">
        <v>6.9710000000000001</v>
      </c>
      <c r="AF2707" s="12">
        <v>1.861</v>
      </c>
      <c r="AG2707" s="72">
        <v>0.09</v>
      </c>
      <c r="AH2707" s="72">
        <v>120.18600000000001</v>
      </c>
      <c r="AI2707" s="12">
        <v>132.36000000000001</v>
      </c>
      <c r="AJ2707" s="72">
        <v>6.4130000000000003</v>
      </c>
      <c r="AK2707" s="72">
        <v>23.292999999999999</v>
      </c>
      <c r="AL2707" s="12">
        <v>134.221</v>
      </c>
      <c r="AM2707" s="72">
        <v>6.5039999999999996</v>
      </c>
      <c r="AN2707" s="72">
        <v>23.033999999999999</v>
      </c>
      <c r="AO2707" s="12">
        <v>1212.934</v>
      </c>
      <c r="AP2707" s="72">
        <v>58.771999999999998</v>
      </c>
      <c r="AQ2707" s="72">
        <v>6.7089999999999996</v>
      </c>
      <c r="AR2707" s="12">
        <v>114.651</v>
      </c>
      <c r="AS2707" s="72">
        <v>5.5549999999999997</v>
      </c>
      <c r="AT2707" s="72">
        <v>25.56</v>
      </c>
      <c r="AU2707" s="12">
        <v>12.836</v>
      </c>
      <c r="AV2707" s="72">
        <v>0.622</v>
      </c>
      <c r="AW2707" s="72">
        <v>62.573</v>
      </c>
      <c r="AX2707" s="12">
        <v>160.53</v>
      </c>
      <c r="AY2707" s="72">
        <v>7.7779999999999996</v>
      </c>
      <c r="AZ2707" s="72">
        <v>18.294</v>
      </c>
      <c r="BA2707" s="12">
        <v>173.36600000000001</v>
      </c>
      <c r="BB2707" s="72">
        <v>8.4</v>
      </c>
      <c r="BC2707" s="72">
        <v>17.081</v>
      </c>
      <c r="BD2707" s="12">
        <v>137.30799999999999</v>
      </c>
      <c r="BE2707" s="72">
        <v>6.6529999999999996</v>
      </c>
      <c r="BF2707" s="72">
        <v>23.446999999999999</v>
      </c>
      <c r="BG2707" s="12">
        <v>310.67399999999998</v>
      </c>
      <c r="BH2707" s="72">
        <v>15.053000000000001</v>
      </c>
      <c r="BI2707" s="72">
        <v>14.35</v>
      </c>
      <c r="BJ2707" s="12">
        <v>376.75799999999998</v>
      </c>
      <c r="BK2707" s="72">
        <v>18.256</v>
      </c>
      <c r="BL2707" s="72">
        <v>13.865</v>
      </c>
      <c r="BM2707" s="12">
        <v>48.784999999999997</v>
      </c>
      <c r="BN2707" s="72">
        <v>2.3639999999999999</v>
      </c>
      <c r="BO2707" s="72">
        <v>45.1</v>
      </c>
      <c r="BP2707" s="12">
        <v>425.54300000000001</v>
      </c>
      <c r="BQ2707" s="72">
        <v>20.619</v>
      </c>
      <c r="BR2707" s="72">
        <v>12.811</v>
      </c>
      <c r="BS2707" s="12">
        <v>850.86900000000003</v>
      </c>
      <c r="BT2707" s="72">
        <v>41.228000000000002</v>
      </c>
      <c r="BU2707" s="72">
        <v>7.9429999999999996</v>
      </c>
      <c r="BV2707" s="12">
        <v>2063.8029999999999</v>
      </c>
      <c r="BW2707" s="72">
        <v>100</v>
      </c>
      <c r="BX2707" s="72">
        <v>5.7009999999999996</v>
      </c>
      <c r="BY2707" s="13"/>
      <c r="BZ2707" s="13"/>
    </row>
    <row r="2708" spans="1:78" ht="12.75" customHeight="1">
      <c r="A2708" s="122" t="s">
        <v>65</v>
      </c>
      <c r="B2708" s="71" t="s">
        <v>72</v>
      </c>
      <c r="C2708" s="71" t="s">
        <v>26</v>
      </c>
      <c r="D2708" s="34">
        <v>42887</v>
      </c>
      <c r="E2708" s="12">
        <v>8.0619999999999994</v>
      </c>
      <c r="F2708" s="72">
        <v>0.35899999999999999</v>
      </c>
      <c r="G2708" s="72">
        <v>102.366</v>
      </c>
      <c r="H2708" s="12">
        <v>150.05000000000001</v>
      </c>
      <c r="I2708" s="72">
        <v>6.6820000000000004</v>
      </c>
      <c r="J2708" s="72">
        <v>17.443999999999999</v>
      </c>
      <c r="K2708" s="12">
        <v>74.944000000000003</v>
      </c>
      <c r="L2708" s="72">
        <v>3.3370000000000002</v>
      </c>
      <c r="M2708" s="72">
        <v>29.045000000000002</v>
      </c>
      <c r="N2708" s="12">
        <v>224.994</v>
      </c>
      <c r="O2708" s="72">
        <v>10.019</v>
      </c>
      <c r="P2708" s="72">
        <v>15.218</v>
      </c>
      <c r="Q2708" s="12">
        <v>61.771999999999998</v>
      </c>
      <c r="R2708" s="72">
        <v>2.7509999999999999</v>
      </c>
      <c r="S2708" s="72">
        <v>30.879000000000001</v>
      </c>
      <c r="T2708" s="12">
        <v>286.767</v>
      </c>
      <c r="U2708" s="72">
        <v>12.77</v>
      </c>
      <c r="V2708" s="72">
        <v>11.6</v>
      </c>
      <c r="W2708" s="12">
        <v>878.601</v>
      </c>
      <c r="X2708" s="72">
        <v>39.124000000000002</v>
      </c>
      <c r="Y2708" s="72">
        <v>7.9790000000000001</v>
      </c>
      <c r="Z2708" s="12">
        <v>1165.3679999999999</v>
      </c>
      <c r="AA2708" s="72">
        <v>51.893000000000001</v>
      </c>
      <c r="AB2708" s="72">
        <v>6.0620000000000003</v>
      </c>
      <c r="AC2708" s="12">
        <v>1173.4290000000001</v>
      </c>
      <c r="AD2708" s="72">
        <v>52.252000000000002</v>
      </c>
      <c r="AE2708" s="72">
        <v>6.0449999999999999</v>
      </c>
      <c r="AF2708" s="12">
        <v>25.065999999999999</v>
      </c>
      <c r="AG2708" s="72">
        <v>1.1160000000000001</v>
      </c>
      <c r="AH2708" s="72">
        <v>45.29</v>
      </c>
      <c r="AI2708" s="12">
        <v>127.786</v>
      </c>
      <c r="AJ2708" s="72">
        <v>5.69</v>
      </c>
      <c r="AK2708" s="72">
        <v>18.739999999999998</v>
      </c>
      <c r="AL2708" s="12">
        <v>152.85300000000001</v>
      </c>
      <c r="AM2708" s="72">
        <v>6.806</v>
      </c>
      <c r="AN2708" s="72">
        <v>14.055999999999999</v>
      </c>
      <c r="AO2708" s="12">
        <v>1326.2819999999999</v>
      </c>
      <c r="AP2708" s="72">
        <v>59.058999999999997</v>
      </c>
      <c r="AQ2708" s="72">
        <v>5.6520000000000001</v>
      </c>
      <c r="AR2708" s="12">
        <v>59.01</v>
      </c>
      <c r="AS2708" s="72">
        <v>2.6280000000000001</v>
      </c>
      <c r="AT2708" s="72">
        <v>30.132000000000001</v>
      </c>
      <c r="AU2708" s="12">
        <v>12.976000000000001</v>
      </c>
      <c r="AV2708" s="72">
        <v>0.57799999999999996</v>
      </c>
      <c r="AW2708" s="72">
        <v>59.009</v>
      </c>
      <c r="AX2708" s="12">
        <v>161.286</v>
      </c>
      <c r="AY2708" s="72">
        <v>7.1820000000000004</v>
      </c>
      <c r="AZ2708" s="72">
        <v>18.681999999999999</v>
      </c>
      <c r="BA2708" s="12">
        <v>174.262</v>
      </c>
      <c r="BB2708" s="72">
        <v>7.76</v>
      </c>
      <c r="BC2708" s="72">
        <v>16.692</v>
      </c>
      <c r="BD2708" s="12">
        <v>127.75700000000001</v>
      </c>
      <c r="BE2708" s="72">
        <v>5.6890000000000001</v>
      </c>
      <c r="BF2708" s="72">
        <v>19.974</v>
      </c>
      <c r="BG2708" s="12">
        <v>302.01900000000001</v>
      </c>
      <c r="BH2708" s="72">
        <v>13.449</v>
      </c>
      <c r="BI2708" s="72">
        <v>13.16</v>
      </c>
      <c r="BJ2708" s="12">
        <v>522.05600000000004</v>
      </c>
      <c r="BK2708" s="72">
        <v>23.247</v>
      </c>
      <c r="BL2708" s="72">
        <v>10.247999999999999</v>
      </c>
      <c r="BM2708" s="12">
        <v>36.340000000000003</v>
      </c>
      <c r="BN2708" s="72">
        <v>1.6180000000000001</v>
      </c>
      <c r="BO2708" s="72">
        <v>38.265000000000001</v>
      </c>
      <c r="BP2708" s="12">
        <v>558.39599999999996</v>
      </c>
      <c r="BQ2708" s="72">
        <v>24.864999999999998</v>
      </c>
      <c r="BR2708" s="72">
        <v>9.9600000000000009</v>
      </c>
      <c r="BS2708" s="12">
        <v>919.42399999999998</v>
      </c>
      <c r="BT2708" s="72">
        <v>40.941000000000003</v>
      </c>
      <c r="BU2708" s="72">
        <v>7.2750000000000004</v>
      </c>
      <c r="BV2708" s="12">
        <v>2245.7069999999999</v>
      </c>
      <c r="BW2708" s="72">
        <v>100</v>
      </c>
      <c r="BX2708" s="72">
        <v>4.4560000000000004</v>
      </c>
      <c r="BY2708" s="13"/>
      <c r="BZ2708" s="13"/>
    </row>
    <row r="2709" spans="1:78" ht="12.75" customHeight="1">
      <c r="A2709" s="122" t="s">
        <v>65</v>
      </c>
      <c r="B2709" s="71" t="s">
        <v>72</v>
      </c>
      <c r="C2709" s="71" t="s">
        <v>26</v>
      </c>
      <c r="D2709" s="34">
        <v>43344</v>
      </c>
      <c r="E2709" s="12">
        <v>0</v>
      </c>
      <c r="F2709" s="72">
        <v>0</v>
      </c>
      <c r="G2709" s="72">
        <v>0</v>
      </c>
      <c r="H2709" s="12">
        <v>113.051</v>
      </c>
      <c r="I2709" s="72">
        <v>5.165</v>
      </c>
      <c r="J2709" s="72">
        <v>24.393999999999998</v>
      </c>
      <c r="K2709" s="12">
        <v>70.671999999999997</v>
      </c>
      <c r="L2709" s="72">
        <v>3.2290000000000001</v>
      </c>
      <c r="M2709" s="72">
        <v>33.595999999999997</v>
      </c>
      <c r="N2709" s="12">
        <v>183.72300000000001</v>
      </c>
      <c r="O2709" s="72">
        <v>8.3940000000000001</v>
      </c>
      <c r="P2709" s="72">
        <v>23.315999999999999</v>
      </c>
      <c r="Q2709" s="12">
        <v>6.7549999999999999</v>
      </c>
      <c r="R2709" s="72">
        <v>0.309</v>
      </c>
      <c r="S2709" s="72">
        <v>101.473</v>
      </c>
      <c r="T2709" s="12">
        <v>190.47900000000001</v>
      </c>
      <c r="U2709" s="72">
        <v>8.7029999999999994</v>
      </c>
      <c r="V2709" s="72">
        <v>22.576000000000001</v>
      </c>
      <c r="W2709" s="12">
        <v>992.423</v>
      </c>
      <c r="X2709" s="72">
        <v>45.341999999999999</v>
      </c>
      <c r="Y2709" s="72">
        <v>6.6289999999999996</v>
      </c>
      <c r="Z2709" s="12">
        <v>1182.902</v>
      </c>
      <c r="AA2709" s="72">
        <v>54.045000000000002</v>
      </c>
      <c r="AB2709" s="72">
        <v>7.67</v>
      </c>
      <c r="AC2709" s="12">
        <v>1182.902</v>
      </c>
      <c r="AD2709" s="72">
        <v>54.045000000000002</v>
      </c>
      <c r="AE2709" s="72">
        <v>7.67</v>
      </c>
      <c r="AF2709" s="12">
        <v>7.4580000000000002</v>
      </c>
      <c r="AG2709" s="72">
        <v>0.34100000000000003</v>
      </c>
      <c r="AH2709" s="72">
        <v>78.37</v>
      </c>
      <c r="AI2709" s="12">
        <v>117.626</v>
      </c>
      <c r="AJ2709" s="72">
        <v>5.3739999999999997</v>
      </c>
      <c r="AK2709" s="72">
        <v>26.065000000000001</v>
      </c>
      <c r="AL2709" s="12">
        <v>125.08499999999999</v>
      </c>
      <c r="AM2709" s="72">
        <v>5.7149999999999999</v>
      </c>
      <c r="AN2709" s="72">
        <v>23.637</v>
      </c>
      <c r="AO2709" s="12">
        <v>1307.9870000000001</v>
      </c>
      <c r="AP2709" s="72">
        <v>59.76</v>
      </c>
      <c r="AQ2709" s="72">
        <v>7.3390000000000004</v>
      </c>
      <c r="AR2709" s="12">
        <v>106.621</v>
      </c>
      <c r="AS2709" s="72">
        <v>4.8710000000000004</v>
      </c>
      <c r="AT2709" s="72">
        <v>28.594000000000001</v>
      </c>
      <c r="AU2709" s="12">
        <v>3.3180000000000001</v>
      </c>
      <c r="AV2709" s="72">
        <v>0.152</v>
      </c>
      <c r="AW2709" s="72">
        <v>102.018</v>
      </c>
      <c r="AX2709" s="12">
        <v>80.546000000000006</v>
      </c>
      <c r="AY2709" s="72">
        <v>3.68</v>
      </c>
      <c r="AZ2709" s="72">
        <v>32.600999999999999</v>
      </c>
      <c r="BA2709" s="12">
        <v>83.863</v>
      </c>
      <c r="BB2709" s="72">
        <v>3.8319999999999999</v>
      </c>
      <c r="BC2709" s="72">
        <v>31.238</v>
      </c>
      <c r="BD2709" s="12">
        <v>140.327</v>
      </c>
      <c r="BE2709" s="72">
        <v>6.4109999999999996</v>
      </c>
      <c r="BF2709" s="72">
        <v>23.96</v>
      </c>
      <c r="BG2709" s="12">
        <v>224.19</v>
      </c>
      <c r="BH2709" s="72">
        <v>10.243</v>
      </c>
      <c r="BI2709" s="72">
        <v>18.084</v>
      </c>
      <c r="BJ2709" s="12">
        <v>486.48700000000002</v>
      </c>
      <c r="BK2709" s="72">
        <v>22.227</v>
      </c>
      <c r="BL2709" s="72">
        <v>9.4689999999999994</v>
      </c>
      <c r="BM2709" s="12">
        <v>63.445</v>
      </c>
      <c r="BN2709" s="72">
        <v>2.899</v>
      </c>
      <c r="BO2709" s="72">
        <v>40.409999999999997</v>
      </c>
      <c r="BP2709" s="12">
        <v>549.93200000000002</v>
      </c>
      <c r="BQ2709" s="72">
        <v>25.126000000000001</v>
      </c>
      <c r="BR2709" s="72">
        <v>8.7669999999999995</v>
      </c>
      <c r="BS2709" s="12">
        <v>880.74300000000005</v>
      </c>
      <c r="BT2709" s="72">
        <v>40.24</v>
      </c>
      <c r="BU2709" s="72">
        <v>5.3460000000000001</v>
      </c>
      <c r="BV2709" s="12">
        <v>2188.73</v>
      </c>
      <c r="BW2709" s="72">
        <v>100</v>
      </c>
      <c r="BX2709" s="72">
        <v>5.4039999999999999</v>
      </c>
      <c r="BY2709" s="13"/>
      <c r="BZ2709" s="13"/>
    </row>
    <row r="2710" spans="1:78" ht="12.75" customHeight="1">
      <c r="A2710" s="122" t="s">
        <v>65</v>
      </c>
      <c r="B2710" s="71" t="s">
        <v>72</v>
      </c>
      <c r="C2710" s="71" t="s">
        <v>26</v>
      </c>
      <c r="D2710" s="34">
        <v>43435</v>
      </c>
      <c r="E2710" s="12">
        <v>0</v>
      </c>
      <c r="F2710" s="72">
        <v>0</v>
      </c>
      <c r="G2710" s="72">
        <v>0</v>
      </c>
      <c r="H2710" s="12">
        <v>101.871</v>
      </c>
      <c r="I2710" s="72">
        <v>4.577</v>
      </c>
      <c r="J2710" s="72">
        <v>28.834</v>
      </c>
      <c r="K2710" s="12">
        <v>139.30600000000001</v>
      </c>
      <c r="L2710" s="72">
        <v>6.26</v>
      </c>
      <c r="M2710" s="72">
        <v>23.408999999999999</v>
      </c>
      <c r="N2710" s="12">
        <v>241.178</v>
      </c>
      <c r="O2710" s="72">
        <v>10.837</v>
      </c>
      <c r="P2710" s="72">
        <v>15.545</v>
      </c>
      <c r="Q2710" s="12">
        <v>27.087</v>
      </c>
      <c r="R2710" s="72">
        <v>1.2170000000000001</v>
      </c>
      <c r="S2710" s="72">
        <v>49.259</v>
      </c>
      <c r="T2710" s="12">
        <v>268.26499999999999</v>
      </c>
      <c r="U2710" s="72">
        <v>12.054</v>
      </c>
      <c r="V2710" s="72">
        <v>14.849</v>
      </c>
      <c r="W2710" s="12">
        <v>811.60500000000002</v>
      </c>
      <c r="X2710" s="72">
        <v>36.468000000000004</v>
      </c>
      <c r="Y2710" s="72">
        <v>7.4269999999999996</v>
      </c>
      <c r="Z2710" s="12">
        <v>1079.8699999999999</v>
      </c>
      <c r="AA2710" s="72">
        <v>48.521999999999998</v>
      </c>
      <c r="AB2710" s="72">
        <v>6.86</v>
      </c>
      <c r="AC2710" s="12">
        <v>1079.8699999999999</v>
      </c>
      <c r="AD2710" s="72">
        <v>48.521999999999998</v>
      </c>
      <c r="AE2710" s="72">
        <v>6.86</v>
      </c>
      <c r="AF2710" s="12">
        <v>0.89</v>
      </c>
      <c r="AG2710" s="72">
        <v>0.04</v>
      </c>
      <c r="AH2710" s="72">
        <v>109.505</v>
      </c>
      <c r="AI2710" s="12">
        <v>113.974</v>
      </c>
      <c r="AJ2710" s="72">
        <v>5.1210000000000004</v>
      </c>
      <c r="AK2710" s="72">
        <v>13.304</v>
      </c>
      <c r="AL2710" s="12">
        <v>114.86499999999999</v>
      </c>
      <c r="AM2710" s="72">
        <v>5.1609999999999996</v>
      </c>
      <c r="AN2710" s="72">
        <v>13.196999999999999</v>
      </c>
      <c r="AO2710" s="12">
        <v>1194.7339999999999</v>
      </c>
      <c r="AP2710" s="72">
        <v>53.683</v>
      </c>
      <c r="AQ2710" s="72">
        <v>6.12</v>
      </c>
      <c r="AR2710" s="12">
        <v>90.506</v>
      </c>
      <c r="AS2710" s="72">
        <v>4.0670000000000002</v>
      </c>
      <c r="AT2710" s="72">
        <v>35.21</v>
      </c>
      <c r="AU2710" s="12">
        <v>44.436999999999998</v>
      </c>
      <c r="AV2710" s="72">
        <v>1.9970000000000001</v>
      </c>
      <c r="AW2710" s="72">
        <v>40.744999999999997</v>
      </c>
      <c r="AX2710" s="12">
        <v>137.28800000000001</v>
      </c>
      <c r="AY2710" s="72">
        <v>6.1689999999999996</v>
      </c>
      <c r="AZ2710" s="72">
        <v>27.332999999999998</v>
      </c>
      <c r="BA2710" s="12">
        <v>181.72499999999999</v>
      </c>
      <c r="BB2710" s="72">
        <v>8.1660000000000004</v>
      </c>
      <c r="BC2710" s="72">
        <v>22.102</v>
      </c>
      <c r="BD2710" s="12">
        <v>79.959000000000003</v>
      </c>
      <c r="BE2710" s="72">
        <v>3.593</v>
      </c>
      <c r="BF2710" s="72">
        <v>32.92</v>
      </c>
      <c r="BG2710" s="12">
        <v>261.68400000000003</v>
      </c>
      <c r="BH2710" s="72">
        <v>11.757999999999999</v>
      </c>
      <c r="BI2710" s="72">
        <v>18.399999999999999</v>
      </c>
      <c r="BJ2710" s="12">
        <v>557.90499999999997</v>
      </c>
      <c r="BK2710" s="72">
        <v>25.068999999999999</v>
      </c>
      <c r="BL2710" s="72">
        <v>12.057</v>
      </c>
      <c r="BM2710" s="12">
        <v>120.688</v>
      </c>
      <c r="BN2710" s="72">
        <v>5.423</v>
      </c>
      <c r="BO2710" s="72">
        <v>40.551000000000002</v>
      </c>
      <c r="BP2710" s="12">
        <v>678.59299999999996</v>
      </c>
      <c r="BQ2710" s="72">
        <v>30.491</v>
      </c>
      <c r="BR2710" s="72">
        <v>12.14</v>
      </c>
      <c r="BS2710" s="12">
        <v>1030.7829999999999</v>
      </c>
      <c r="BT2710" s="72">
        <v>46.317</v>
      </c>
      <c r="BU2710" s="72">
        <v>8.7100000000000009</v>
      </c>
      <c r="BV2710" s="12">
        <v>2225.5169999999998</v>
      </c>
      <c r="BW2710" s="72">
        <v>100</v>
      </c>
      <c r="BX2710" s="72">
        <v>5.3319999999999999</v>
      </c>
      <c r="BY2710" s="13"/>
      <c r="BZ2710" s="13"/>
    </row>
    <row r="2711" spans="1:78" ht="12.75" customHeight="1">
      <c r="A2711" s="122" t="s">
        <v>65</v>
      </c>
      <c r="B2711" s="71" t="s">
        <v>72</v>
      </c>
      <c r="C2711" s="71" t="s">
        <v>26</v>
      </c>
      <c r="D2711" s="34">
        <v>43525</v>
      </c>
      <c r="E2711" s="12">
        <v>0</v>
      </c>
      <c r="F2711" s="72">
        <v>0</v>
      </c>
      <c r="G2711" s="72">
        <v>0</v>
      </c>
      <c r="H2711" s="12">
        <v>125.42100000000001</v>
      </c>
      <c r="I2711" s="72">
        <v>5.601</v>
      </c>
      <c r="J2711" s="72">
        <v>28.167000000000002</v>
      </c>
      <c r="K2711" s="12">
        <v>109.38800000000001</v>
      </c>
      <c r="L2711" s="72">
        <v>4.8849999999999998</v>
      </c>
      <c r="M2711" s="72">
        <v>25.355</v>
      </c>
      <c r="N2711" s="12">
        <v>234.809</v>
      </c>
      <c r="O2711" s="72">
        <v>10.487</v>
      </c>
      <c r="P2711" s="72">
        <v>19.077000000000002</v>
      </c>
      <c r="Q2711" s="12">
        <v>6.2480000000000002</v>
      </c>
      <c r="R2711" s="72">
        <v>0.27900000000000003</v>
      </c>
      <c r="S2711" s="72">
        <v>102.714</v>
      </c>
      <c r="T2711" s="12">
        <v>241.05699999999999</v>
      </c>
      <c r="U2711" s="72">
        <v>10.766</v>
      </c>
      <c r="V2711" s="72">
        <v>19.23</v>
      </c>
      <c r="W2711" s="12">
        <v>883.779</v>
      </c>
      <c r="X2711" s="72">
        <v>39.47</v>
      </c>
      <c r="Y2711" s="72">
        <v>10.071</v>
      </c>
      <c r="Z2711" s="12">
        <v>1124.836</v>
      </c>
      <c r="AA2711" s="72">
        <v>50.235999999999997</v>
      </c>
      <c r="AB2711" s="72">
        <v>7.41</v>
      </c>
      <c r="AC2711" s="12">
        <v>1124.836</v>
      </c>
      <c r="AD2711" s="72">
        <v>50.235999999999997</v>
      </c>
      <c r="AE2711" s="72">
        <v>7.41</v>
      </c>
      <c r="AF2711" s="12">
        <v>17.190999999999999</v>
      </c>
      <c r="AG2711" s="72">
        <v>0.76800000000000002</v>
      </c>
      <c r="AH2711" s="72">
        <v>83.522999999999996</v>
      </c>
      <c r="AI2711" s="12">
        <v>141.75700000000001</v>
      </c>
      <c r="AJ2711" s="72">
        <v>6.3310000000000004</v>
      </c>
      <c r="AK2711" s="72">
        <v>28.004999999999999</v>
      </c>
      <c r="AL2711" s="12">
        <v>158.94800000000001</v>
      </c>
      <c r="AM2711" s="72">
        <v>7.0990000000000002</v>
      </c>
      <c r="AN2711" s="72">
        <v>26.242999999999999</v>
      </c>
      <c r="AO2711" s="12">
        <v>1283.7850000000001</v>
      </c>
      <c r="AP2711" s="72">
        <v>57.335000000000001</v>
      </c>
      <c r="AQ2711" s="72">
        <v>7.02</v>
      </c>
      <c r="AR2711" s="12">
        <v>38.915999999999997</v>
      </c>
      <c r="AS2711" s="72">
        <v>1.738</v>
      </c>
      <c r="AT2711" s="72">
        <v>34.997</v>
      </c>
      <c r="AU2711" s="12">
        <v>5.5490000000000004</v>
      </c>
      <c r="AV2711" s="72">
        <v>0.248</v>
      </c>
      <c r="AW2711" s="72">
        <v>81.620999999999995</v>
      </c>
      <c r="AX2711" s="12">
        <v>152.17699999999999</v>
      </c>
      <c r="AY2711" s="72">
        <v>6.7960000000000003</v>
      </c>
      <c r="AZ2711" s="72">
        <v>22.463999999999999</v>
      </c>
      <c r="BA2711" s="12">
        <v>157.726</v>
      </c>
      <c r="BB2711" s="72">
        <v>7.0439999999999996</v>
      </c>
      <c r="BC2711" s="72">
        <v>21.885999999999999</v>
      </c>
      <c r="BD2711" s="12">
        <v>218.84700000000001</v>
      </c>
      <c r="BE2711" s="72">
        <v>9.7739999999999991</v>
      </c>
      <c r="BF2711" s="72">
        <v>24.06</v>
      </c>
      <c r="BG2711" s="12">
        <v>376.572</v>
      </c>
      <c r="BH2711" s="72">
        <v>16.818000000000001</v>
      </c>
      <c r="BI2711" s="72">
        <v>16.905999999999999</v>
      </c>
      <c r="BJ2711" s="12">
        <v>479.37200000000001</v>
      </c>
      <c r="BK2711" s="72">
        <v>21.408999999999999</v>
      </c>
      <c r="BL2711" s="72">
        <v>12.962</v>
      </c>
      <c r="BM2711" s="12">
        <v>60.456000000000003</v>
      </c>
      <c r="BN2711" s="72">
        <v>2.7</v>
      </c>
      <c r="BO2711" s="72">
        <v>26.975999999999999</v>
      </c>
      <c r="BP2711" s="12">
        <v>539.82899999999995</v>
      </c>
      <c r="BQ2711" s="72">
        <v>24.109000000000002</v>
      </c>
      <c r="BR2711" s="72">
        <v>13.18</v>
      </c>
      <c r="BS2711" s="12">
        <v>955.31700000000001</v>
      </c>
      <c r="BT2711" s="72">
        <v>42.664999999999999</v>
      </c>
      <c r="BU2711" s="72">
        <v>7.62</v>
      </c>
      <c r="BV2711" s="12">
        <v>2239.1010000000001</v>
      </c>
      <c r="BW2711" s="72">
        <v>100</v>
      </c>
      <c r="BX2711" s="72">
        <v>4.8620000000000001</v>
      </c>
      <c r="BY2711" s="13"/>
      <c r="BZ2711" s="13"/>
    </row>
    <row r="2712" spans="1:78" ht="12.75" customHeight="1">
      <c r="A2712" s="122" t="s">
        <v>65</v>
      </c>
      <c r="B2712" s="71" t="s">
        <v>72</v>
      </c>
      <c r="C2712" s="71" t="s">
        <v>26</v>
      </c>
      <c r="D2712" s="34">
        <v>43617</v>
      </c>
      <c r="E2712" s="12">
        <v>0</v>
      </c>
      <c r="F2712" s="72">
        <v>0</v>
      </c>
      <c r="G2712" s="72">
        <v>0</v>
      </c>
      <c r="H2712" s="12">
        <v>134.08099999999999</v>
      </c>
      <c r="I2712" s="72">
        <v>6.3010000000000002</v>
      </c>
      <c r="J2712" s="72">
        <v>21.266999999999999</v>
      </c>
      <c r="K2712" s="12">
        <v>102.541</v>
      </c>
      <c r="L2712" s="72">
        <v>4.819</v>
      </c>
      <c r="M2712" s="72">
        <v>33.228999999999999</v>
      </c>
      <c r="N2712" s="12">
        <v>244.24600000000001</v>
      </c>
      <c r="O2712" s="72">
        <v>11.478</v>
      </c>
      <c r="P2712" s="72">
        <v>20.024000000000001</v>
      </c>
      <c r="Q2712" s="12">
        <v>40.978999999999999</v>
      </c>
      <c r="R2712" s="72">
        <v>1.9259999999999999</v>
      </c>
      <c r="S2712" s="72">
        <v>40.786999999999999</v>
      </c>
      <c r="T2712" s="12">
        <v>285.22399999999999</v>
      </c>
      <c r="U2712" s="72">
        <v>13.404</v>
      </c>
      <c r="V2712" s="72">
        <v>16.949000000000002</v>
      </c>
      <c r="W2712" s="12">
        <v>888.80700000000002</v>
      </c>
      <c r="X2712" s="72">
        <v>41.768000000000001</v>
      </c>
      <c r="Y2712" s="72">
        <v>7.18</v>
      </c>
      <c r="Z2712" s="12">
        <v>1174.0309999999999</v>
      </c>
      <c r="AA2712" s="72">
        <v>55.170999999999999</v>
      </c>
      <c r="AB2712" s="72">
        <v>6.2370000000000001</v>
      </c>
      <c r="AC2712" s="12">
        <v>1174.0309999999999</v>
      </c>
      <c r="AD2712" s="72">
        <v>55.170999999999999</v>
      </c>
      <c r="AE2712" s="72">
        <v>6.2370000000000001</v>
      </c>
      <c r="AF2712" s="12">
        <v>8.1549999999999994</v>
      </c>
      <c r="AG2712" s="72">
        <v>0.38300000000000001</v>
      </c>
      <c r="AH2712" s="72">
        <v>93.647999999999996</v>
      </c>
      <c r="AI2712" s="12">
        <v>165.67400000000001</v>
      </c>
      <c r="AJ2712" s="72">
        <v>7.7859999999999996</v>
      </c>
      <c r="AK2712" s="72">
        <v>18.119</v>
      </c>
      <c r="AL2712" s="12">
        <v>173.82900000000001</v>
      </c>
      <c r="AM2712" s="72">
        <v>8.1690000000000005</v>
      </c>
      <c r="AN2712" s="72">
        <v>18.231000000000002</v>
      </c>
      <c r="AO2712" s="12">
        <v>1347.86</v>
      </c>
      <c r="AP2712" s="72">
        <v>63.34</v>
      </c>
      <c r="AQ2712" s="72">
        <v>5.5540000000000003</v>
      </c>
      <c r="AR2712" s="12">
        <v>52.682000000000002</v>
      </c>
      <c r="AS2712" s="72">
        <v>2.476</v>
      </c>
      <c r="AT2712" s="72">
        <v>37.832000000000001</v>
      </c>
      <c r="AU2712" s="12">
        <v>12.856</v>
      </c>
      <c r="AV2712" s="72">
        <v>0.60399999999999998</v>
      </c>
      <c r="AW2712" s="72">
        <v>80.283000000000001</v>
      </c>
      <c r="AX2712" s="12">
        <v>112.876</v>
      </c>
      <c r="AY2712" s="72">
        <v>5.3040000000000003</v>
      </c>
      <c r="AZ2712" s="72">
        <v>27.806999999999999</v>
      </c>
      <c r="BA2712" s="12">
        <v>125.732</v>
      </c>
      <c r="BB2712" s="72">
        <v>5.9089999999999998</v>
      </c>
      <c r="BC2712" s="72">
        <v>26.873000000000001</v>
      </c>
      <c r="BD2712" s="12">
        <v>39.279000000000003</v>
      </c>
      <c r="BE2712" s="72">
        <v>1.8460000000000001</v>
      </c>
      <c r="BF2712" s="72">
        <v>42.280999999999999</v>
      </c>
      <c r="BG2712" s="12">
        <v>165.011</v>
      </c>
      <c r="BH2712" s="72">
        <v>7.7539999999999996</v>
      </c>
      <c r="BI2712" s="72">
        <v>22.036999999999999</v>
      </c>
      <c r="BJ2712" s="12">
        <v>506.07400000000001</v>
      </c>
      <c r="BK2712" s="72">
        <v>23.782</v>
      </c>
      <c r="BL2712" s="72">
        <v>14.375</v>
      </c>
      <c r="BM2712" s="12">
        <v>56.350999999999999</v>
      </c>
      <c r="BN2712" s="72">
        <v>2.6480000000000001</v>
      </c>
      <c r="BO2712" s="72">
        <v>44.546999999999997</v>
      </c>
      <c r="BP2712" s="12">
        <v>562.42499999999995</v>
      </c>
      <c r="BQ2712" s="72">
        <v>26.43</v>
      </c>
      <c r="BR2712" s="72">
        <v>12.723000000000001</v>
      </c>
      <c r="BS2712" s="12">
        <v>780.11800000000005</v>
      </c>
      <c r="BT2712" s="72">
        <v>36.659999999999997</v>
      </c>
      <c r="BU2712" s="72">
        <v>10.087999999999999</v>
      </c>
      <c r="BV2712" s="12">
        <v>2127.9780000000001</v>
      </c>
      <c r="BW2712" s="72">
        <v>100</v>
      </c>
      <c r="BX2712" s="72">
        <v>5.1859999999999999</v>
      </c>
      <c r="BY2712" s="13"/>
      <c r="BZ2712" s="13"/>
    </row>
    <row r="2713" spans="1:78" ht="12.75" customHeight="1">
      <c r="A2713" s="122" t="s">
        <v>65</v>
      </c>
      <c r="B2713" s="71" t="s">
        <v>72</v>
      </c>
      <c r="C2713" s="71" t="s">
        <v>26</v>
      </c>
      <c r="D2713" s="34">
        <v>44075</v>
      </c>
      <c r="E2713" s="12">
        <v>11.374000000000001</v>
      </c>
      <c r="F2713" s="72">
        <v>0.54300000000000004</v>
      </c>
      <c r="G2713" s="72">
        <v>104.292</v>
      </c>
      <c r="H2713" s="12">
        <v>69.36</v>
      </c>
      <c r="I2713" s="72">
        <v>3.3079999999999998</v>
      </c>
      <c r="J2713" s="72">
        <v>25.492999999999999</v>
      </c>
      <c r="K2713" s="12">
        <v>59.024999999999999</v>
      </c>
      <c r="L2713" s="72">
        <v>2.8149999999999999</v>
      </c>
      <c r="M2713" s="72">
        <v>32.707999999999998</v>
      </c>
      <c r="N2713" s="12">
        <v>128.38499999999999</v>
      </c>
      <c r="O2713" s="72">
        <v>6.1239999999999997</v>
      </c>
      <c r="P2713" s="72">
        <v>19.64</v>
      </c>
      <c r="Q2713" s="12">
        <v>27.234000000000002</v>
      </c>
      <c r="R2713" s="72">
        <v>1.2989999999999999</v>
      </c>
      <c r="S2713" s="72">
        <v>64.611999999999995</v>
      </c>
      <c r="T2713" s="12">
        <v>155.619</v>
      </c>
      <c r="U2713" s="72">
        <v>7.423</v>
      </c>
      <c r="V2713" s="72">
        <v>22.035</v>
      </c>
      <c r="W2713" s="12">
        <v>828.03899999999999</v>
      </c>
      <c r="X2713" s="72">
        <v>39.494999999999997</v>
      </c>
      <c r="Y2713" s="72">
        <v>8.7509999999999994</v>
      </c>
      <c r="Z2713" s="12">
        <v>983.65800000000002</v>
      </c>
      <c r="AA2713" s="72">
        <v>46.917999999999999</v>
      </c>
      <c r="AB2713" s="72">
        <v>6.8639999999999999</v>
      </c>
      <c r="AC2713" s="12">
        <v>995.03200000000004</v>
      </c>
      <c r="AD2713" s="72">
        <v>47.460999999999999</v>
      </c>
      <c r="AE2713" s="72">
        <v>6.8049999999999997</v>
      </c>
      <c r="AF2713" s="12">
        <v>6.28</v>
      </c>
      <c r="AG2713" s="72">
        <v>0.3</v>
      </c>
      <c r="AH2713" s="72">
        <v>76.085999999999999</v>
      </c>
      <c r="AI2713" s="12">
        <v>128.37700000000001</v>
      </c>
      <c r="AJ2713" s="72">
        <v>6.1230000000000002</v>
      </c>
      <c r="AK2713" s="72">
        <v>18.626000000000001</v>
      </c>
      <c r="AL2713" s="12">
        <v>134.65600000000001</v>
      </c>
      <c r="AM2713" s="72">
        <v>6.423</v>
      </c>
      <c r="AN2713" s="72">
        <v>17.66</v>
      </c>
      <c r="AO2713" s="12">
        <v>1129.6880000000001</v>
      </c>
      <c r="AP2713" s="72">
        <v>53.883000000000003</v>
      </c>
      <c r="AQ2713" s="72">
        <v>6.49</v>
      </c>
      <c r="AR2713" s="12">
        <v>103.661</v>
      </c>
      <c r="AS2713" s="72">
        <v>4.944</v>
      </c>
      <c r="AT2713" s="72">
        <v>30.454999999999998</v>
      </c>
      <c r="AU2713" s="12">
        <v>13.685</v>
      </c>
      <c r="AV2713" s="72">
        <v>0.65300000000000002</v>
      </c>
      <c r="AW2713" s="72">
        <v>61.737000000000002</v>
      </c>
      <c r="AX2713" s="12">
        <v>72.037000000000006</v>
      </c>
      <c r="AY2713" s="72">
        <v>3.4359999999999999</v>
      </c>
      <c r="AZ2713" s="72">
        <v>32.365000000000002</v>
      </c>
      <c r="BA2713" s="12">
        <v>85.721999999999994</v>
      </c>
      <c r="BB2713" s="72">
        <v>4.0890000000000004</v>
      </c>
      <c r="BC2713" s="72">
        <v>31.085999999999999</v>
      </c>
      <c r="BD2713" s="12">
        <v>146.67500000000001</v>
      </c>
      <c r="BE2713" s="72">
        <v>6.9960000000000004</v>
      </c>
      <c r="BF2713" s="72">
        <v>34.637999999999998</v>
      </c>
      <c r="BG2713" s="12">
        <v>232.39699999999999</v>
      </c>
      <c r="BH2713" s="72">
        <v>11.085000000000001</v>
      </c>
      <c r="BI2713" s="72">
        <v>24.332000000000001</v>
      </c>
      <c r="BJ2713" s="12">
        <v>543.904</v>
      </c>
      <c r="BK2713" s="72">
        <v>25.943000000000001</v>
      </c>
      <c r="BL2713" s="72">
        <v>13.576000000000001</v>
      </c>
      <c r="BM2713" s="12">
        <v>86.891000000000005</v>
      </c>
      <c r="BN2713" s="72">
        <v>4.1440000000000001</v>
      </c>
      <c r="BO2713" s="72">
        <v>50.28</v>
      </c>
      <c r="BP2713" s="12">
        <v>630.79499999999996</v>
      </c>
      <c r="BQ2713" s="72">
        <v>30.087</v>
      </c>
      <c r="BR2713" s="72">
        <v>12.99</v>
      </c>
      <c r="BS2713" s="12">
        <v>966.85400000000004</v>
      </c>
      <c r="BT2713" s="72">
        <v>46.116999999999997</v>
      </c>
      <c r="BU2713" s="72">
        <v>9.4580000000000002</v>
      </c>
      <c r="BV2713" s="12">
        <v>2096.5419999999999</v>
      </c>
      <c r="BW2713" s="72">
        <v>100</v>
      </c>
      <c r="BX2713" s="72">
        <v>5.7850000000000001</v>
      </c>
      <c r="BY2713" s="13"/>
      <c r="BZ2713" s="13"/>
    </row>
    <row r="2714" spans="1:78" ht="12.75" customHeight="1">
      <c r="A2714" s="122" t="s">
        <v>65</v>
      </c>
      <c r="B2714" s="71" t="s">
        <v>72</v>
      </c>
      <c r="C2714" s="71" t="s">
        <v>26</v>
      </c>
      <c r="D2714" s="34">
        <v>44166</v>
      </c>
      <c r="E2714" s="12">
        <v>0</v>
      </c>
      <c r="F2714" s="72">
        <v>0</v>
      </c>
      <c r="G2714" s="72">
        <v>0</v>
      </c>
      <c r="H2714" s="12">
        <v>88.215000000000003</v>
      </c>
      <c r="I2714" s="72">
        <v>4.0869999999999997</v>
      </c>
      <c r="J2714" s="72">
        <v>27.341999999999999</v>
      </c>
      <c r="K2714" s="12">
        <v>116.63500000000001</v>
      </c>
      <c r="L2714" s="72">
        <v>5.4039999999999999</v>
      </c>
      <c r="M2714" s="72">
        <v>27.9</v>
      </c>
      <c r="N2714" s="12">
        <v>204.85</v>
      </c>
      <c r="O2714" s="72">
        <v>9.4909999999999997</v>
      </c>
      <c r="P2714" s="72">
        <v>18.75</v>
      </c>
      <c r="Q2714" s="12">
        <v>19.297999999999998</v>
      </c>
      <c r="R2714" s="72">
        <v>0.89400000000000002</v>
      </c>
      <c r="S2714" s="72">
        <v>61.622999999999998</v>
      </c>
      <c r="T2714" s="12">
        <v>224.148</v>
      </c>
      <c r="U2714" s="72">
        <v>10.385</v>
      </c>
      <c r="V2714" s="72">
        <v>18.835999999999999</v>
      </c>
      <c r="W2714" s="12">
        <v>808.03499999999997</v>
      </c>
      <c r="X2714" s="72">
        <v>37.438000000000002</v>
      </c>
      <c r="Y2714" s="72">
        <v>10.413</v>
      </c>
      <c r="Z2714" s="12">
        <v>1032.183</v>
      </c>
      <c r="AA2714" s="72">
        <v>47.823</v>
      </c>
      <c r="AB2714" s="72">
        <v>8.452</v>
      </c>
      <c r="AC2714" s="12">
        <v>1032.183</v>
      </c>
      <c r="AD2714" s="72">
        <v>47.823</v>
      </c>
      <c r="AE2714" s="72">
        <v>8.452</v>
      </c>
      <c r="AF2714" s="12">
        <v>0</v>
      </c>
      <c r="AG2714" s="72">
        <v>0</v>
      </c>
      <c r="AH2714" s="72">
        <v>0</v>
      </c>
      <c r="AI2714" s="12">
        <v>236.804</v>
      </c>
      <c r="AJ2714" s="72">
        <v>10.972</v>
      </c>
      <c r="AK2714" s="72">
        <v>17.95</v>
      </c>
      <c r="AL2714" s="12">
        <v>236.804</v>
      </c>
      <c r="AM2714" s="72">
        <v>10.972</v>
      </c>
      <c r="AN2714" s="72">
        <v>17.95</v>
      </c>
      <c r="AO2714" s="12">
        <v>1268.9870000000001</v>
      </c>
      <c r="AP2714" s="72">
        <v>58.795000000000002</v>
      </c>
      <c r="AQ2714" s="72">
        <v>6.133</v>
      </c>
      <c r="AR2714" s="12">
        <v>96.537999999999997</v>
      </c>
      <c r="AS2714" s="72">
        <v>4.4729999999999999</v>
      </c>
      <c r="AT2714" s="72">
        <v>30.567</v>
      </c>
      <c r="AU2714" s="12">
        <v>0</v>
      </c>
      <c r="AV2714" s="72">
        <v>0</v>
      </c>
      <c r="AW2714" s="72">
        <v>0</v>
      </c>
      <c r="AX2714" s="12">
        <v>140.15199999999999</v>
      </c>
      <c r="AY2714" s="72">
        <v>6.4939999999999998</v>
      </c>
      <c r="AZ2714" s="72">
        <v>34.99</v>
      </c>
      <c r="BA2714" s="12">
        <v>140.15199999999999</v>
      </c>
      <c r="BB2714" s="72">
        <v>6.4939999999999998</v>
      </c>
      <c r="BC2714" s="72">
        <v>34.99</v>
      </c>
      <c r="BD2714" s="12">
        <v>65.076999999999998</v>
      </c>
      <c r="BE2714" s="72">
        <v>3.0150000000000001</v>
      </c>
      <c r="BF2714" s="72">
        <v>43.817</v>
      </c>
      <c r="BG2714" s="12">
        <v>205.22900000000001</v>
      </c>
      <c r="BH2714" s="72">
        <v>9.5090000000000003</v>
      </c>
      <c r="BI2714" s="72">
        <v>26.895</v>
      </c>
      <c r="BJ2714" s="12">
        <v>512.98299999999995</v>
      </c>
      <c r="BK2714" s="72">
        <v>23.768000000000001</v>
      </c>
      <c r="BL2714" s="72">
        <v>10.930999999999999</v>
      </c>
      <c r="BM2714" s="12">
        <v>74.587000000000003</v>
      </c>
      <c r="BN2714" s="72">
        <v>3.456</v>
      </c>
      <c r="BO2714" s="72">
        <v>37.835000000000001</v>
      </c>
      <c r="BP2714" s="12">
        <v>587.57100000000003</v>
      </c>
      <c r="BQ2714" s="72">
        <v>27.222999999999999</v>
      </c>
      <c r="BR2714" s="72">
        <v>10.819000000000001</v>
      </c>
      <c r="BS2714" s="12">
        <v>889.33799999999997</v>
      </c>
      <c r="BT2714" s="72">
        <v>41.204999999999998</v>
      </c>
      <c r="BU2714" s="72">
        <v>7.7089999999999996</v>
      </c>
      <c r="BV2714" s="12">
        <v>2158.3249999999998</v>
      </c>
      <c r="BW2714" s="72">
        <v>100</v>
      </c>
      <c r="BX2714" s="72">
        <v>4.415</v>
      </c>
      <c r="BY2714" s="13"/>
      <c r="BZ2714" s="13"/>
    </row>
    <row r="2715" spans="1:78" ht="12.75" customHeight="1">
      <c r="A2715" s="122" t="s">
        <v>65</v>
      </c>
      <c r="B2715" s="71" t="s">
        <v>72</v>
      </c>
      <c r="C2715" s="71" t="s">
        <v>26</v>
      </c>
      <c r="D2715" s="34">
        <v>44256</v>
      </c>
      <c r="E2715" s="12">
        <v>0</v>
      </c>
      <c r="F2715" s="72">
        <v>0</v>
      </c>
      <c r="G2715" s="72">
        <v>0</v>
      </c>
      <c r="H2715" s="12">
        <v>61.344999999999999</v>
      </c>
      <c r="I2715" s="72">
        <v>2.9350000000000001</v>
      </c>
      <c r="J2715" s="72">
        <v>37.247999999999998</v>
      </c>
      <c r="K2715" s="12">
        <v>70.831000000000003</v>
      </c>
      <c r="L2715" s="72">
        <v>3.3889999999999998</v>
      </c>
      <c r="M2715" s="72">
        <v>32.54</v>
      </c>
      <c r="N2715" s="12">
        <v>132.17599999999999</v>
      </c>
      <c r="O2715" s="72">
        <v>6.3239999999999998</v>
      </c>
      <c r="P2715" s="72">
        <v>24.105</v>
      </c>
      <c r="Q2715" s="12">
        <v>25.143999999999998</v>
      </c>
      <c r="R2715" s="72">
        <v>1.2030000000000001</v>
      </c>
      <c r="S2715" s="72">
        <v>53.03</v>
      </c>
      <c r="T2715" s="12">
        <v>157.32</v>
      </c>
      <c r="U2715" s="72">
        <v>7.5270000000000001</v>
      </c>
      <c r="V2715" s="72">
        <v>18.61</v>
      </c>
      <c r="W2715" s="12">
        <v>927.36099999999999</v>
      </c>
      <c r="X2715" s="72">
        <v>44.368000000000002</v>
      </c>
      <c r="Y2715" s="72">
        <v>7.5549999999999997</v>
      </c>
      <c r="Z2715" s="12">
        <v>1084.681</v>
      </c>
      <c r="AA2715" s="72">
        <v>51.895000000000003</v>
      </c>
      <c r="AB2715" s="72">
        <v>7.4509999999999996</v>
      </c>
      <c r="AC2715" s="12">
        <v>1084.681</v>
      </c>
      <c r="AD2715" s="72">
        <v>51.895000000000003</v>
      </c>
      <c r="AE2715" s="72">
        <v>7.4509999999999996</v>
      </c>
      <c r="AF2715" s="12">
        <v>24.097999999999999</v>
      </c>
      <c r="AG2715" s="72">
        <v>1.153</v>
      </c>
      <c r="AH2715" s="72">
        <v>77.712999999999994</v>
      </c>
      <c r="AI2715" s="12">
        <v>133.13999999999999</v>
      </c>
      <c r="AJ2715" s="72">
        <v>6.37</v>
      </c>
      <c r="AK2715" s="72">
        <v>46.725999999999999</v>
      </c>
      <c r="AL2715" s="12">
        <v>157.238</v>
      </c>
      <c r="AM2715" s="72">
        <v>7.5229999999999997</v>
      </c>
      <c r="AN2715" s="72">
        <v>40.750999999999998</v>
      </c>
      <c r="AO2715" s="12">
        <v>1241.9190000000001</v>
      </c>
      <c r="AP2715" s="72">
        <v>59.417999999999999</v>
      </c>
      <c r="AQ2715" s="72">
        <v>8.5399999999999991</v>
      </c>
      <c r="AR2715" s="12">
        <v>74.049000000000007</v>
      </c>
      <c r="AS2715" s="72">
        <v>3.5430000000000001</v>
      </c>
      <c r="AT2715" s="72">
        <v>35.063000000000002</v>
      </c>
      <c r="AU2715" s="12">
        <v>7.0990000000000002</v>
      </c>
      <c r="AV2715" s="72">
        <v>0.34</v>
      </c>
      <c r="AW2715" s="72">
        <v>72.007000000000005</v>
      </c>
      <c r="AX2715" s="12">
        <v>143.655</v>
      </c>
      <c r="AY2715" s="72">
        <v>6.8730000000000002</v>
      </c>
      <c r="AZ2715" s="72">
        <v>33.167999999999999</v>
      </c>
      <c r="BA2715" s="12">
        <v>150.75399999999999</v>
      </c>
      <c r="BB2715" s="72">
        <v>7.2130000000000001</v>
      </c>
      <c r="BC2715" s="72">
        <v>31.321999999999999</v>
      </c>
      <c r="BD2715" s="12">
        <v>71.813000000000002</v>
      </c>
      <c r="BE2715" s="72">
        <v>3.4359999999999999</v>
      </c>
      <c r="BF2715" s="72">
        <v>38.027999999999999</v>
      </c>
      <c r="BG2715" s="12">
        <v>222.56700000000001</v>
      </c>
      <c r="BH2715" s="72">
        <v>10.648</v>
      </c>
      <c r="BI2715" s="72">
        <v>23.474</v>
      </c>
      <c r="BJ2715" s="12">
        <v>479.63</v>
      </c>
      <c r="BK2715" s="72">
        <v>22.946999999999999</v>
      </c>
      <c r="BL2715" s="72">
        <v>15.582000000000001</v>
      </c>
      <c r="BM2715" s="12">
        <v>71.977999999999994</v>
      </c>
      <c r="BN2715" s="72">
        <v>3.444</v>
      </c>
      <c r="BO2715" s="72">
        <v>48.835000000000001</v>
      </c>
      <c r="BP2715" s="12">
        <v>551.60799999999995</v>
      </c>
      <c r="BQ2715" s="72">
        <v>26.390999999999998</v>
      </c>
      <c r="BR2715" s="72">
        <v>15.192</v>
      </c>
      <c r="BS2715" s="12">
        <v>848.22400000000005</v>
      </c>
      <c r="BT2715" s="72">
        <v>40.582000000000001</v>
      </c>
      <c r="BU2715" s="72">
        <v>12.08</v>
      </c>
      <c r="BV2715" s="12">
        <v>2090.143</v>
      </c>
      <c r="BW2715" s="72">
        <v>100</v>
      </c>
      <c r="BX2715" s="72">
        <v>6.3150000000000004</v>
      </c>
      <c r="BY2715" s="13"/>
      <c r="BZ2715" s="13"/>
    </row>
    <row r="2716" spans="1:78" ht="12.75" customHeight="1">
      <c r="A2716" s="122" t="s">
        <v>65</v>
      </c>
      <c r="B2716" s="71" t="s">
        <v>72</v>
      </c>
      <c r="C2716" s="71" t="s">
        <v>26</v>
      </c>
      <c r="D2716" s="34">
        <v>44348</v>
      </c>
      <c r="E2716" s="12">
        <v>0</v>
      </c>
      <c r="F2716" s="72">
        <v>0</v>
      </c>
      <c r="G2716" s="72">
        <v>0</v>
      </c>
      <c r="H2716" s="12">
        <v>101.178</v>
      </c>
      <c r="I2716" s="72">
        <v>4.6459999999999999</v>
      </c>
      <c r="J2716" s="72">
        <v>30.344000000000001</v>
      </c>
      <c r="K2716" s="12">
        <v>95.091999999999999</v>
      </c>
      <c r="L2716" s="72">
        <v>4.367</v>
      </c>
      <c r="M2716" s="72">
        <v>27.238</v>
      </c>
      <c r="N2716" s="12">
        <v>196.27</v>
      </c>
      <c r="O2716" s="72">
        <v>9.0129999999999999</v>
      </c>
      <c r="P2716" s="72">
        <v>18.716999999999999</v>
      </c>
      <c r="Q2716" s="12">
        <v>26.661000000000001</v>
      </c>
      <c r="R2716" s="72">
        <v>1.224</v>
      </c>
      <c r="S2716" s="72">
        <v>51.981000000000002</v>
      </c>
      <c r="T2716" s="12">
        <v>222.93100000000001</v>
      </c>
      <c r="U2716" s="72">
        <v>10.238</v>
      </c>
      <c r="V2716" s="72">
        <v>19.457999999999998</v>
      </c>
      <c r="W2716" s="12">
        <v>954.49099999999999</v>
      </c>
      <c r="X2716" s="72">
        <v>43.832999999999998</v>
      </c>
      <c r="Y2716" s="72">
        <v>7.7290000000000001</v>
      </c>
      <c r="Z2716" s="12">
        <v>1177.422</v>
      </c>
      <c r="AA2716" s="72">
        <v>54.070999999999998</v>
      </c>
      <c r="AB2716" s="72">
        <v>5.6509999999999998</v>
      </c>
      <c r="AC2716" s="12">
        <v>1177.422</v>
      </c>
      <c r="AD2716" s="72">
        <v>54.070999999999998</v>
      </c>
      <c r="AE2716" s="72">
        <v>5.6509999999999998</v>
      </c>
      <c r="AF2716" s="12">
        <v>9.4190000000000005</v>
      </c>
      <c r="AG2716" s="72">
        <v>0.433</v>
      </c>
      <c r="AH2716" s="72">
        <v>121.33</v>
      </c>
      <c r="AI2716" s="12">
        <v>110.57299999999999</v>
      </c>
      <c r="AJ2716" s="72">
        <v>5.0780000000000003</v>
      </c>
      <c r="AK2716" s="72">
        <v>21.129000000000001</v>
      </c>
      <c r="AL2716" s="12">
        <v>119.992</v>
      </c>
      <c r="AM2716" s="72">
        <v>5.51</v>
      </c>
      <c r="AN2716" s="72">
        <v>19.896000000000001</v>
      </c>
      <c r="AO2716" s="12">
        <v>1297.414</v>
      </c>
      <c r="AP2716" s="72">
        <v>59.582000000000001</v>
      </c>
      <c r="AQ2716" s="72">
        <v>4.71</v>
      </c>
      <c r="AR2716" s="12">
        <v>42.718000000000004</v>
      </c>
      <c r="AS2716" s="72">
        <v>1.962</v>
      </c>
      <c r="AT2716" s="72">
        <v>37.451000000000001</v>
      </c>
      <c r="AU2716" s="12">
        <v>12.096</v>
      </c>
      <c r="AV2716" s="72">
        <v>0.55500000000000005</v>
      </c>
      <c r="AW2716" s="72">
        <v>73.653000000000006</v>
      </c>
      <c r="AX2716" s="12">
        <v>167.91900000000001</v>
      </c>
      <c r="AY2716" s="72">
        <v>7.7110000000000003</v>
      </c>
      <c r="AZ2716" s="72">
        <v>21.135999999999999</v>
      </c>
      <c r="BA2716" s="12">
        <v>180.01499999999999</v>
      </c>
      <c r="BB2716" s="72">
        <v>8.2669999999999995</v>
      </c>
      <c r="BC2716" s="72">
        <v>20.053000000000001</v>
      </c>
      <c r="BD2716" s="12">
        <v>76.614000000000004</v>
      </c>
      <c r="BE2716" s="72">
        <v>3.5179999999999998</v>
      </c>
      <c r="BF2716" s="72">
        <v>30.651</v>
      </c>
      <c r="BG2716" s="12">
        <v>256.62799999999999</v>
      </c>
      <c r="BH2716" s="72">
        <v>11.785</v>
      </c>
      <c r="BI2716" s="72">
        <v>16.486000000000001</v>
      </c>
      <c r="BJ2716" s="12">
        <v>481.21300000000002</v>
      </c>
      <c r="BK2716" s="72">
        <v>22.099</v>
      </c>
      <c r="BL2716" s="72">
        <v>13.317</v>
      </c>
      <c r="BM2716" s="12">
        <v>99.570999999999998</v>
      </c>
      <c r="BN2716" s="72">
        <v>4.5730000000000004</v>
      </c>
      <c r="BO2716" s="72">
        <v>37.241</v>
      </c>
      <c r="BP2716" s="12">
        <v>580.78300000000002</v>
      </c>
      <c r="BQ2716" s="72">
        <v>26.670999999999999</v>
      </c>
      <c r="BR2716" s="72">
        <v>14.787000000000001</v>
      </c>
      <c r="BS2716" s="12">
        <v>880.12900000000002</v>
      </c>
      <c r="BT2716" s="72">
        <v>40.417999999999999</v>
      </c>
      <c r="BU2716" s="72">
        <v>8.89</v>
      </c>
      <c r="BV2716" s="12">
        <v>2177.5430000000001</v>
      </c>
      <c r="BW2716" s="72">
        <v>100</v>
      </c>
      <c r="BX2716" s="72">
        <v>4.8449999999999998</v>
      </c>
      <c r="BY2716" s="13"/>
      <c r="BZ2716" s="13"/>
    </row>
    <row r="2717" spans="1:78" ht="12.75" customHeight="1">
      <c r="A2717" s="122" t="s">
        <v>65</v>
      </c>
      <c r="B2717" s="71" t="s">
        <v>72</v>
      </c>
      <c r="C2717" s="71" t="s">
        <v>26</v>
      </c>
      <c r="D2717" s="34">
        <v>44805</v>
      </c>
      <c r="E2717" s="12">
        <v>0</v>
      </c>
      <c r="F2717" s="72">
        <v>0</v>
      </c>
      <c r="G2717" s="72">
        <v>0</v>
      </c>
      <c r="H2717" s="12">
        <v>83.319000000000003</v>
      </c>
      <c r="I2717" s="72">
        <v>3.8929999999999998</v>
      </c>
      <c r="J2717" s="72">
        <v>36.087000000000003</v>
      </c>
      <c r="K2717" s="12">
        <v>82.66</v>
      </c>
      <c r="L2717" s="72">
        <v>3.8620000000000001</v>
      </c>
      <c r="M2717" s="72">
        <v>32.884</v>
      </c>
      <c r="N2717" s="12">
        <v>165.98</v>
      </c>
      <c r="O2717" s="72">
        <v>7.7549999999999999</v>
      </c>
      <c r="P2717" s="72">
        <v>25.443000000000001</v>
      </c>
      <c r="Q2717" s="12">
        <v>46.835999999999999</v>
      </c>
      <c r="R2717" s="72">
        <v>2.1880000000000002</v>
      </c>
      <c r="S2717" s="72">
        <v>60.14</v>
      </c>
      <c r="T2717" s="12">
        <v>212.816</v>
      </c>
      <c r="U2717" s="72">
        <v>9.9440000000000008</v>
      </c>
      <c r="V2717" s="72">
        <v>21.904</v>
      </c>
      <c r="W2717" s="12">
        <v>1088.6030000000001</v>
      </c>
      <c r="X2717" s="72">
        <v>50.863999999999997</v>
      </c>
      <c r="Y2717" s="72">
        <v>8.4870000000000001</v>
      </c>
      <c r="Z2717" s="12">
        <v>1301.4190000000001</v>
      </c>
      <c r="AA2717" s="72">
        <v>60.807000000000002</v>
      </c>
      <c r="AB2717" s="72">
        <v>7.5670000000000002</v>
      </c>
      <c r="AC2717" s="12">
        <v>1301.4190000000001</v>
      </c>
      <c r="AD2717" s="72">
        <v>60.807000000000002</v>
      </c>
      <c r="AE2717" s="72">
        <v>7.5670000000000002</v>
      </c>
      <c r="AF2717" s="12">
        <v>18.619</v>
      </c>
      <c r="AG2717" s="72">
        <v>0.87</v>
      </c>
      <c r="AH2717" s="72">
        <v>84.760999999999996</v>
      </c>
      <c r="AI2717" s="12">
        <v>46.029000000000003</v>
      </c>
      <c r="AJ2717" s="72">
        <v>2.1509999999999998</v>
      </c>
      <c r="AK2717" s="72">
        <v>38.884999999999998</v>
      </c>
      <c r="AL2717" s="12">
        <v>64.647999999999996</v>
      </c>
      <c r="AM2717" s="72">
        <v>3.0209999999999999</v>
      </c>
      <c r="AN2717" s="72">
        <v>27.794</v>
      </c>
      <c r="AO2717" s="12">
        <v>1366.067</v>
      </c>
      <c r="AP2717" s="72">
        <v>63.828000000000003</v>
      </c>
      <c r="AQ2717" s="72">
        <v>7.2889999999999997</v>
      </c>
      <c r="AR2717" s="12">
        <v>77.177999999999997</v>
      </c>
      <c r="AS2717" s="72">
        <v>3.6059999999999999</v>
      </c>
      <c r="AT2717" s="72">
        <v>37.082999999999998</v>
      </c>
      <c r="AU2717" s="12">
        <v>20.233000000000001</v>
      </c>
      <c r="AV2717" s="72">
        <v>0.94499999999999995</v>
      </c>
      <c r="AW2717" s="72">
        <v>64.622</v>
      </c>
      <c r="AX2717" s="12">
        <v>64.820999999999998</v>
      </c>
      <c r="AY2717" s="72">
        <v>3.0289999999999999</v>
      </c>
      <c r="AZ2717" s="72">
        <v>28.856999999999999</v>
      </c>
      <c r="BA2717" s="12">
        <v>85.054000000000002</v>
      </c>
      <c r="BB2717" s="72">
        <v>3.9740000000000002</v>
      </c>
      <c r="BC2717" s="72">
        <v>22.126999999999999</v>
      </c>
      <c r="BD2717" s="12">
        <v>54.43</v>
      </c>
      <c r="BE2717" s="72">
        <v>2.5430000000000001</v>
      </c>
      <c r="BF2717" s="72">
        <v>31.036000000000001</v>
      </c>
      <c r="BG2717" s="12">
        <v>139.48400000000001</v>
      </c>
      <c r="BH2717" s="72">
        <v>6.5170000000000003</v>
      </c>
      <c r="BI2717" s="72">
        <v>16.791</v>
      </c>
      <c r="BJ2717" s="12">
        <v>479.24200000000002</v>
      </c>
      <c r="BK2717" s="72">
        <v>22.391999999999999</v>
      </c>
      <c r="BL2717" s="72">
        <v>11.7</v>
      </c>
      <c r="BM2717" s="12">
        <v>78.268000000000001</v>
      </c>
      <c r="BN2717" s="72">
        <v>3.657</v>
      </c>
      <c r="BO2717" s="72">
        <v>39.81</v>
      </c>
      <c r="BP2717" s="12">
        <v>557.51</v>
      </c>
      <c r="BQ2717" s="72">
        <v>26.048999999999999</v>
      </c>
      <c r="BR2717" s="72">
        <v>9.6270000000000007</v>
      </c>
      <c r="BS2717" s="12">
        <v>774.17200000000003</v>
      </c>
      <c r="BT2717" s="72">
        <v>36.171999999999997</v>
      </c>
      <c r="BU2717" s="72">
        <v>5.9509999999999996</v>
      </c>
      <c r="BV2717" s="12">
        <v>2140.2379999999998</v>
      </c>
      <c r="BW2717" s="72">
        <v>100</v>
      </c>
      <c r="BX2717" s="72">
        <v>5.3179999999999996</v>
      </c>
      <c r="BY2717" s="13"/>
      <c r="BZ2717" s="13"/>
    </row>
    <row r="2718" spans="1:78" ht="12.75" customHeight="1">
      <c r="A2718" s="122" t="s">
        <v>65</v>
      </c>
      <c r="B2718" s="71" t="s">
        <v>72</v>
      </c>
      <c r="C2718" s="71" t="s">
        <v>26</v>
      </c>
      <c r="D2718" s="34">
        <v>44896</v>
      </c>
      <c r="E2718" s="12">
        <v>0</v>
      </c>
      <c r="F2718" s="72">
        <v>0</v>
      </c>
      <c r="G2718" s="72">
        <v>0</v>
      </c>
      <c r="H2718" s="12">
        <v>103.289</v>
      </c>
      <c r="I2718" s="72">
        <v>4.992</v>
      </c>
      <c r="J2718" s="72">
        <v>35.908000000000001</v>
      </c>
      <c r="K2718" s="12">
        <v>67.837999999999994</v>
      </c>
      <c r="L2718" s="72">
        <v>3.2789999999999999</v>
      </c>
      <c r="M2718" s="72">
        <v>33.771999999999998</v>
      </c>
      <c r="N2718" s="12">
        <v>171.12700000000001</v>
      </c>
      <c r="O2718" s="72">
        <v>8.2710000000000008</v>
      </c>
      <c r="P2718" s="72">
        <v>24.68</v>
      </c>
      <c r="Q2718" s="12">
        <v>17.760000000000002</v>
      </c>
      <c r="R2718" s="72">
        <v>0.85799999999999998</v>
      </c>
      <c r="S2718" s="72">
        <v>52.997</v>
      </c>
      <c r="T2718" s="12">
        <v>188.887</v>
      </c>
      <c r="U2718" s="72">
        <v>9.1289999999999996</v>
      </c>
      <c r="V2718" s="72">
        <v>25.097000000000001</v>
      </c>
      <c r="W2718" s="12">
        <v>1003.306</v>
      </c>
      <c r="X2718" s="72">
        <v>48.491999999999997</v>
      </c>
      <c r="Y2718" s="72">
        <v>8.1620000000000008</v>
      </c>
      <c r="Z2718" s="12">
        <v>1192.193</v>
      </c>
      <c r="AA2718" s="72">
        <v>57.621000000000002</v>
      </c>
      <c r="AB2718" s="72">
        <v>5.81</v>
      </c>
      <c r="AC2718" s="12">
        <v>1192.193</v>
      </c>
      <c r="AD2718" s="72">
        <v>57.621000000000002</v>
      </c>
      <c r="AE2718" s="72">
        <v>5.81</v>
      </c>
      <c r="AF2718" s="12">
        <v>0</v>
      </c>
      <c r="AG2718" s="72">
        <v>0</v>
      </c>
      <c r="AH2718" s="72">
        <v>0</v>
      </c>
      <c r="AI2718" s="12">
        <v>51.86</v>
      </c>
      <c r="AJ2718" s="72">
        <v>2.5059999999999998</v>
      </c>
      <c r="AK2718" s="72">
        <v>37.468000000000004</v>
      </c>
      <c r="AL2718" s="12">
        <v>51.86</v>
      </c>
      <c r="AM2718" s="72">
        <v>2.5059999999999998</v>
      </c>
      <c r="AN2718" s="72">
        <v>37.468000000000004</v>
      </c>
      <c r="AO2718" s="12">
        <v>1244.0530000000001</v>
      </c>
      <c r="AP2718" s="72">
        <v>60.127000000000002</v>
      </c>
      <c r="AQ2718" s="72">
        <v>5.3579999999999997</v>
      </c>
      <c r="AR2718" s="12">
        <v>35.572000000000003</v>
      </c>
      <c r="AS2718" s="72">
        <v>1.7190000000000001</v>
      </c>
      <c r="AT2718" s="72">
        <v>47.723999999999997</v>
      </c>
      <c r="AU2718" s="12">
        <v>2.851</v>
      </c>
      <c r="AV2718" s="72">
        <v>0.13800000000000001</v>
      </c>
      <c r="AW2718" s="72">
        <v>84.402000000000001</v>
      </c>
      <c r="AX2718" s="12">
        <v>102.931</v>
      </c>
      <c r="AY2718" s="72">
        <v>4.9749999999999996</v>
      </c>
      <c r="AZ2718" s="72">
        <v>26.126999999999999</v>
      </c>
      <c r="BA2718" s="12">
        <v>105.782</v>
      </c>
      <c r="BB2718" s="72">
        <v>5.1130000000000004</v>
      </c>
      <c r="BC2718" s="72">
        <v>25.263000000000002</v>
      </c>
      <c r="BD2718" s="12">
        <v>109.065</v>
      </c>
      <c r="BE2718" s="72">
        <v>5.2709999999999999</v>
      </c>
      <c r="BF2718" s="72">
        <v>30.405999999999999</v>
      </c>
      <c r="BG2718" s="12">
        <v>214.84700000000001</v>
      </c>
      <c r="BH2718" s="72">
        <v>10.384</v>
      </c>
      <c r="BI2718" s="72">
        <v>18.614999999999998</v>
      </c>
      <c r="BJ2718" s="12">
        <v>508.98700000000002</v>
      </c>
      <c r="BK2718" s="72">
        <v>24.6</v>
      </c>
      <c r="BL2718" s="72">
        <v>13.71</v>
      </c>
      <c r="BM2718" s="12">
        <v>65.573999999999998</v>
      </c>
      <c r="BN2718" s="72">
        <v>3.169</v>
      </c>
      <c r="BO2718" s="72">
        <v>37.26</v>
      </c>
      <c r="BP2718" s="12">
        <v>574.56100000000004</v>
      </c>
      <c r="BQ2718" s="72">
        <v>27.77</v>
      </c>
      <c r="BR2718" s="72">
        <v>11.827</v>
      </c>
      <c r="BS2718" s="12">
        <v>824.97900000000004</v>
      </c>
      <c r="BT2718" s="72">
        <v>39.872999999999998</v>
      </c>
      <c r="BU2718" s="72">
        <v>9.5359999999999996</v>
      </c>
      <c r="BV2718" s="12">
        <v>2069.0329999999999</v>
      </c>
      <c r="BW2718" s="72">
        <v>100</v>
      </c>
      <c r="BX2718" s="72">
        <v>5.6539999999999999</v>
      </c>
      <c r="BY2718" s="13"/>
      <c r="BZ2718" s="13"/>
    </row>
    <row r="2719" spans="1:78" ht="12.75" customHeight="1">
      <c r="A2719" s="122" t="s">
        <v>65</v>
      </c>
      <c r="B2719" s="71" t="s">
        <v>72</v>
      </c>
      <c r="C2719" s="71" t="s">
        <v>26</v>
      </c>
      <c r="D2719" s="34">
        <v>44986</v>
      </c>
      <c r="E2719" s="12">
        <v>0</v>
      </c>
      <c r="F2719" s="72">
        <v>0</v>
      </c>
      <c r="G2719" s="72">
        <v>0</v>
      </c>
      <c r="H2719" s="12">
        <v>75.959999999999994</v>
      </c>
      <c r="I2719" s="72">
        <v>4.0129999999999999</v>
      </c>
      <c r="J2719" s="72">
        <v>22.677</v>
      </c>
      <c r="K2719" s="12">
        <v>71.034000000000006</v>
      </c>
      <c r="L2719" s="72">
        <v>3.7530000000000001</v>
      </c>
      <c r="M2719" s="72">
        <v>28.852</v>
      </c>
      <c r="N2719" s="12">
        <v>146.994</v>
      </c>
      <c r="O2719" s="72">
        <v>7.7649999999999997</v>
      </c>
      <c r="P2719" s="72">
        <v>16.875</v>
      </c>
      <c r="Q2719" s="12">
        <v>42.094999999999999</v>
      </c>
      <c r="R2719" s="72">
        <v>2.2240000000000002</v>
      </c>
      <c r="S2719" s="72">
        <v>32.268999999999998</v>
      </c>
      <c r="T2719" s="12">
        <v>189.089</v>
      </c>
      <c r="U2719" s="72">
        <v>9.9890000000000008</v>
      </c>
      <c r="V2719" s="72">
        <v>14.577</v>
      </c>
      <c r="W2719" s="12">
        <v>971.76300000000003</v>
      </c>
      <c r="X2719" s="72">
        <v>51.337000000000003</v>
      </c>
      <c r="Y2719" s="72">
        <v>5.2809999999999997</v>
      </c>
      <c r="Z2719" s="12">
        <v>1160.8520000000001</v>
      </c>
      <c r="AA2719" s="72">
        <v>61.326000000000001</v>
      </c>
      <c r="AB2719" s="72">
        <v>4.0069999999999997</v>
      </c>
      <c r="AC2719" s="12">
        <v>1160.8520000000001</v>
      </c>
      <c r="AD2719" s="72">
        <v>61.326000000000001</v>
      </c>
      <c r="AE2719" s="72">
        <v>4.0069999999999997</v>
      </c>
      <c r="AF2719" s="12">
        <v>2.2149999999999999</v>
      </c>
      <c r="AG2719" s="72">
        <v>0.11700000000000001</v>
      </c>
      <c r="AH2719" s="72">
        <v>108.505</v>
      </c>
      <c r="AI2719" s="12">
        <v>63.814999999999998</v>
      </c>
      <c r="AJ2719" s="72">
        <v>3.371</v>
      </c>
      <c r="AK2719" s="72">
        <v>26.606000000000002</v>
      </c>
      <c r="AL2719" s="12">
        <v>66.03</v>
      </c>
      <c r="AM2719" s="72">
        <v>3.488</v>
      </c>
      <c r="AN2719" s="72">
        <v>25.631</v>
      </c>
      <c r="AO2719" s="12">
        <v>1226.883</v>
      </c>
      <c r="AP2719" s="72">
        <v>64.814999999999998</v>
      </c>
      <c r="AQ2719" s="72">
        <v>4.2450000000000001</v>
      </c>
      <c r="AR2719" s="12">
        <v>105.386</v>
      </c>
      <c r="AS2719" s="72">
        <v>5.5670000000000002</v>
      </c>
      <c r="AT2719" s="72">
        <v>25.238</v>
      </c>
      <c r="AU2719" s="12">
        <v>7.4870000000000001</v>
      </c>
      <c r="AV2719" s="72">
        <v>0.39600000000000002</v>
      </c>
      <c r="AW2719" s="72">
        <v>42.030999999999999</v>
      </c>
      <c r="AX2719" s="12">
        <v>126.342</v>
      </c>
      <c r="AY2719" s="72">
        <v>6.6740000000000004</v>
      </c>
      <c r="AZ2719" s="72">
        <v>21.01</v>
      </c>
      <c r="BA2719" s="12">
        <v>133.82900000000001</v>
      </c>
      <c r="BB2719" s="72">
        <v>7.07</v>
      </c>
      <c r="BC2719" s="72">
        <v>19.870999999999999</v>
      </c>
      <c r="BD2719" s="12">
        <v>101.51600000000001</v>
      </c>
      <c r="BE2719" s="72">
        <v>5.3630000000000004</v>
      </c>
      <c r="BF2719" s="72">
        <v>22.478999999999999</v>
      </c>
      <c r="BG2719" s="12">
        <v>235.345</v>
      </c>
      <c r="BH2719" s="72">
        <v>12.433</v>
      </c>
      <c r="BI2719" s="72">
        <v>11.875999999999999</v>
      </c>
      <c r="BJ2719" s="12">
        <v>265.02600000000001</v>
      </c>
      <c r="BK2719" s="72">
        <v>14.000999999999999</v>
      </c>
      <c r="BL2719" s="72">
        <v>11.737</v>
      </c>
      <c r="BM2719" s="12">
        <v>60.274000000000001</v>
      </c>
      <c r="BN2719" s="72">
        <v>3.1840000000000002</v>
      </c>
      <c r="BO2719" s="72">
        <v>31.49</v>
      </c>
      <c r="BP2719" s="12">
        <v>325.3</v>
      </c>
      <c r="BQ2719" s="72">
        <v>17.184999999999999</v>
      </c>
      <c r="BR2719" s="72">
        <v>12.631</v>
      </c>
      <c r="BS2719" s="12">
        <v>666.03099999999995</v>
      </c>
      <c r="BT2719" s="72">
        <v>35.185000000000002</v>
      </c>
      <c r="BU2719" s="72">
        <v>7.6779999999999999</v>
      </c>
      <c r="BV2719" s="12">
        <v>1892.913</v>
      </c>
      <c r="BW2719" s="72">
        <v>100</v>
      </c>
      <c r="BX2719" s="72">
        <v>3.8580000000000001</v>
      </c>
      <c r="BY2719" s="13"/>
      <c r="BZ2719" s="13"/>
    </row>
    <row r="2720" spans="1:78" ht="12.75" customHeight="1">
      <c r="A2720" s="122" t="s">
        <v>65</v>
      </c>
      <c r="B2720" s="71" t="s">
        <v>72</v>
      </c>
      <c r="C2720" s="71" t="s">
        <v>26</v>
      </c>
      <c r="D2720" s="34">
        <v>45078</v>
      </c>
      <c r="E2720" s="12">
        <v>0</v>
      </c>
      <c r="F2720" s="72">
        <v>0</v>
      </c>
      <c r="G2720" s="72">
        <v>0</v>
      </c>
      <c r="H2720" s="12">
        <v>82.563000000000002</v>
      </c>
      <c r="I2720" s="72">
        <v>4.1420000000000003</v>
      </c>
      <c r="J2720" s="72">
        <v>31.241</v>
      </c>
      <c r="K2720" s="12">
        <v>75.646000000000001</v>
      </c>
      <c r="L2720" s="72">
        <v>3.7949999999999999</v>
      </c>
      <c r="M2720" s="72">
        <v>26.422999999999998</v>
      </c>
      <c r="N2720" s="12">
        <v>158.209</v>
      </c>
      <c r="O2720" s="72">
        <v>7.9370000000000003</v>
      </c>
      <c r="P2720" s="72">
        <v>22.126999999999999</v>
      </c>
      <c r="Q2720" s="12">
        <v>28.413</v>
      </c>
      <c r="R2720" s="72">
        <v>1.425</v>
      </c>
      <c r="S2720" s="72">
        <v>29.177</v>
      </c>
      <c r="T2720" s="12">
        <v>186.62200000000001</v>
      </c>
      <c r="U2720" s="72">
        <v>9.3629999999999995</v>
      </c>
      <c r="V2720" s="72">
        <v>19.145</v>
      </c>
      <c r="W2720" s="12">
        <v>959.60199999999998</v>
      </c>
      <c r="X2720" s="72">
        <v>48.142000000000003</v>
      </c>
      <c r="Y2720" s="72">
        <v>6.6420000000000003</v>
      </c>
      <c r="Z2720" s="12">
        <v>1146.2239999999999</v>
      </c>
      <c r="AA2720" s="72">
        <v>57.505000000000003</v>
      </c>
      <c r="AB2720" s="72">
        <v>4.9950000000000001</v>
      </c>
      <c r="AC2720" s="12">
        <v>1146.2239999999999</v>
      </c>
      <c r="AD2720" s="72">
        <v>57.505000000000003</v>
      </c>
      <c r="AE2720" s="72">
        <v>4.9950000000000001</v>
      </c>
      <c r="AF2720" s="12">
        <v>0</v>
      </c>
      <c r="AG2720" s="72">
        <v>0</v>
      </c>
      <c r="AH2720" s="72">
        <v>0</v>
      </c>
      <c r="AI2720" s="12">
        <v>84.655000000000001</v>
      </c>
      <c r="AJ2720" s="72">
        <v>4.2469999999999999</v>
      </c>
      <c r="AK2720" s="72">
        <v>24.189</v>
      </c>
      <c r="AL2720" s="12">
        <v>84.655000000000001</v>
      </c>
      <c r="AM2720" s="72">
        <v>4.2469999999999999</v>
      </c>
      <c r="AN2720" s="72">
        <v>24.189</v>
      </c>
      <c r="AO2720" s="12">
        <v>1230.8800000000001</v>
      </c>
      <c r="AP2720" s="72">
        <v>61.752000000000002</v>
      </c>
      <c r="AQ2720" s="72">
        <v>4.6070000000000002</v>
      </c>
      <c r="AR2720" s="12">
        <v>49.27</v>
      </c>
      <c r="AS2720" s="72">
        <v>2.472</v>
      </c>
      <c r="AT2720" s="72">
        <v>29.24</v>
      </c>
      <c r="AU2720" s="12">
        <v>5.327</v>
      </c>
      <c r="AV2720" s="72">
        <v>0.26700000000000002</v>
      </c>
      <c r="AW2720" s="72">
        <v>59.997</v>
      </c>
      <c r="AX2720" s="12">
        <v>79.504999999999995</v>
      </c>
      <c r="AY2720" s="72">
        <v>3.9889999999999999</v>
      </c>
      <c r="AZ2720" s="72">
        <v>37.1</v>
      </c>
      <c r="BA2720" s="12">
        <v>84.831999999999994</v>
      </c>
      <c r="BB2720" s="72">
        <v>4.2560000000000002</v>
      </c>
      <c r="BC2720" s="72">
        <v>35.084000000000003</v>
      </c>
      <c r="BD2720" s="12">
        <v>91.325000000000003</v>
      </c>
      <c r="BE2720" s="72">
        <v>4.5819999999999999</v>
      </c>
      <c r="BF2720" s="72">
        <v>21.009</v>
      </c>
      <c r="BG2720" s="12">
        <v>176.15700000000001</v>
      </c>
      <c r="BH2720" s="72">
        <v>8.8379999999999992</v>
      </c>
      <c r="BI2720" s="72">
        <v>21.039000000000001</v>
      </c>
      <c r="BJ2720" s="12">
        <v>434.68099999999998</v>
      </c>
      <c r="BK2720" s="72">
        <v>21.808</v>
      </c>
      <c r="BL2720" s="72">
        <v>10.949</v>
      </c>
      <c r="BM2720" s="12">
        <v>102.276</v>
      </c>
      <c r="BN2720" s="72">
        <v>5.1310000000000002</v>
      </c>
      <c r="BO2720" s="72">
        <v>30.920999999999999</v>
      </c>
      <c r="BP2720" s="12">
        <v>536.95699999999999</v>
      </c>
      <c r="BQ2720" s="72">
        <v>26.939</v>
      </c>
      <c r="BR2720" s="72">
        <v>10.032999999999999</v>
      </c>
      <c r="BS2720" s="12">
        <v>762.38400000000001</v>
      </c>
      <c r="BT2720" s="72">
        <v>38.247999999999998</v>
      </c>
      <c r="BU2720" s="72">
        <v>8.1590000000000007</v>
      </c>
      <c r="BV2720" s="12">
        <v>1993.2639999999999</v>
      </c>
      <c r="BW2720" s="72">
        <v>100</v>
      </c>
      <c r="BX2720" s="72">
        <v>3.7919999999999998</v>
      </c>
      <c r="BY2720" s="13"/>
      <c r="BZ2720" s="13"/>
    </row>
    <row r="2721" spans="1:78" ht="12.75" customHeight="1">
      <c r="A2721" s="122" t="s">
        <v>65</v>
      </c>
      <c r="B2721" s="71" t="s">
        <v>72</v>
      </c>
      <c r="C2721" s="71" t="s">
        <v>26</v>
      </c>
      <c r="D2721" s="34">
        <v>45170</v>
      </c>
      <c r="E2721" s="12">
        <v>0</v>
      </c>
      <c r="F2721" s="72">
        <v>0</v>
      </c>
      <c r="G2721" s="72">
        <v>0</v>
      </c>
      <c r="H2721" s="12">
        <v>66.882999999999996</v>
      </c>
      <c r="I2721" s="72">
        <v>3.3769999999999998</v>
      </c>
      <c r="J2721" s="72">
        <v>22.312000000000001</v>
      </c>
      <c r="K2721" s="12">
        <v>86.665000000000006</v>
      </c>
      <c r="L2721" s="72">
        <v>4.3760000000000003</v>
      </c>
      <c r="M2721" s="72">
        <v>21.366</v>
      </c>
      <c r="N2721" s="12">
        <v>153.548</v>
      </c>
      <c r="O2721" s="72">
        <v>7.7530000000000001</v>
      </c>
      <c r="P2721" s="72">
        <v>15.494</v>
      </c>
      <c r="Q2721" s="12">
        <v>25.178000000000001</v>
      </c>
      <c r="R2721" s="72">
        <v>1.2709999999999999</v>
      </c>
      <c r="S2721" s="72">
        <v>40.244</v>
      </c>
      <c r="T2721" s="12">
        <v>178.726</v>
      </c>
      <c r="U2721" s="72">
        <v>9.0239999999999991</v>
      </c>
      <c r="V2721" s="72">
        <v>15.019</v>
      </c>
      <c r="W2721" s="12">
        <v>951.05799999999999</v>
      </c>
      <c r="X2721" s="72">
        <v>48.021000000000001</v>
      </c>
      <c r="Y2721" s="72">
        <v>5.9560000000000004</v>
      </c>
      <c r="Z2721" s="12">
        <v>1129.7850000000001</v>
      </c>
      <c r="AA2721" s="72">
        <v>57.045000000000002</v>
      </c>
      <c r="AB2721" s="72">
        <v>5.6849999999999996</v>
      </c>
      <c r="AC2721" s="12">
        <v>1129.7850000000001</v>
      </c>
      <c r="AD2721" s="72">
        <v>57.045000000000002</v>
      </c>
      <c r="AE2721" s="72">
        <v>5.6849999999999996</v>
      </c>
      <c r="AF2721" s="12">
        <v>12.548</v>
      </c>
      <c r="AG2721" s="72">
        <v>0.63400000000000001</v>
      </c>
      <c r="AH2721" s="72">
        <v>58.036000000000001</v>
      </c>
      <c r="AI2721" s="12">
        <v>99.983000000000004</v>
      </c>
      <c r="AJ2721" s="72">
        <v>5.048</v>
      </c>
      <c r="AK2721" s="72">
        <v>25.058</v>
      </c>
      <c r="AL2721" s="12">
        <v>112.53100000000001</v>
      </c>
      <c r="AM2721" s="72">
        <v>5.6820000000000004</v>
      </c>
      <c r="AN2721" s="72">
        <v>21.442</v>
      </c>
      <c r="AO2721" s="12">
        <v>1242.316</v>
      </c>
      <c r="AP2721" s="72">
        <v>62.726999999999997</v>
      </c>
      <c r="AQ2721" s="72">
        <v>4.8239999999999998</v>
      </c>
      <c r="AR2721" s="12">
        <v>68.113</v>
      </c>
      <c r="AS2721" s="72">
        <v>3.4390000000000001</v>
      </c>
      <c r="AT2721" s="72">
        <v>21.129000000000001</v>
      </c>
      <c r="AU2721" s="12">
        <v>9.9469999999999992</v>
      </c>
      <c r="AV2721" s="72">
        <v>0.502</v>
      </c>
      <c r="AW2721" s="72">
        <v>69.736999999999995</v>
      </c>
      <c r="AX2721" s="12">
        <v>93.004999999999995</v>
      </c>
      <c r="AY2721" s="72">
        <v>4.6959999999999997</v>
      </c>
      <c r="AZ2721" s="72">
        <v>23.821000000000002</v>
      </c>
      <c r="BA2721" s="12">
        <v>102.952</v>
      </c>
      <c r="BB2721" s="72">
        <v>5.1980000000000004</v>
      </c>
      <c r="BC2721" s="72">
        <v>25.122</v>
      </c>
      <c r="BD2721" s="12">
        <v>79.028999999999996</v>
      </c>
      <c r="BE2721" s="72">
        <v>3.99</v>
      </c>
      <c r="BF2721" s="72">
        <v>23.539000000000001</v>
      </c>
      <c r="BG2721" s="12">
        <v>181.98099999999999</v>
      </c>
      <c r="BH2721" s="72">
        <v>9.1890000000000001</v>
      </c>
      <c r="BI2721" s="72">
        <v>16.177</v>
      </c>
      <c r="BJ2721" s="12">
        <v>429.108</v>
      </c>
      <c r="BK2721" s="72">
        <v>21.667000000000002</v>
      </c>
      <c r="BL2721" s="72">
        <v>12.121</v>
      </c>
      <c r="BM2721" s="12">
        <v>58.98</v>
      </c>
      <c r="BN2721" s="72">
        <v>2.9780000000000002</v>
      </c>
      <c r="BO2721" s="72">
        <v>25.364999999999998</v>
      </c>
      <c r="BP2721" s="12">
        <v>488.08800000000002</v>
      </c>
      <c r="BQ2721" s="72">
        <v>24.645</v>
      </c>
      <c r="BR2721" s="72">
        <v>11.185</v>
      </c>
      <c r="BS2721" s="12">
        <v>738.18299999999999</v>
      </c>
      <c r="BT2721" s="72">
        <v>37.273000000000003</v>
      </c>
      <c r="BU2721" s="72">
        <v>7.9269999999999996</v>
      </c>
      <c r="BV2721" s="12">
        <v>1980.498</v>
      </c>
      <c r="BW2721" s="72">
        <v>100</v>
      </c>
      <c r="BX2721" s="72">
        <v>4.2839999999999998</v>
      </c>
      <c r="BY2721" s="13"/>
      <c r="BZ2721" s="13"/>
    </row>
    <row r="2722" spans="1:78" ht="12.75" customHeight="1">
      <c r="A2722" s="122" t="s">
        <v>65</v>
      </c>
      <c r="B2722" s="71" t="s">
        <v>72</v>
      </c>
      <c r="C2722" s="71" t="s">
        <v>26</v>
      </c>
      <c r="D2722" s="34">
        <v>45261</v>
      </c>
      <c r="E2722" s="12">
        <v>0</v>
      </c>
      <c r="F2722" s="72">
        <v>0</v>
      </c>
      <c r="G2722" s="72">
        <v>0</v>
      </c>
      <c r="H2722" s="12">
        <v>60.951999999999998</v>
      </c>
      <c r="I2722" s="72">
        <v>3.0960000000000001</v>
      </c>
      <c r="J2722" s="72">
        <v>21.931000000000001</v>
      </c>
      <c r="K2722" s="12">
        <v>100.75</v>
      </c>
      <c r="L2722" s="72">
        <v>5.117</v>
      </c>
      <c r="M2722" s="72">
        <v>21.396000000000001</v>
      </c>
      <c r="N2722" s="12">
        <v>161.702</v>
      </c>
      <c r="O2722" s="72">
        <v>8.2129999999999992</v>
      </c>
      <c r="P2722" s="72">
        <v>14.818</v>
      </c>
      <c r="Q2722" s="12">
        <v>56.302999999999997</v>
      </c>
      <c r="R2722" s="72">
        <v>2.86</v>
      </c>
      <c r="S2722" s="72">
        <v>29.867000000000001</v>
      </c>
      <c r="T2722" s="12">
        <v>218.005</v>
      </c>
      <c r="U2722" s="72">
        <v>11.073</v>
      </c>
      <c r="V2722" s="72">
        <v>11.567</v>
      </c>
      <c r="W2722" s="12">
        <v>1025.7470000000001</v>
      </c>
      <c r="X2722" s="72">
        <v>52.098999999999997</v>
      </c>
      <c r="Y2722" s="72">
        <v>5.0389999999999997</v>
      </c>
      <c r="Z2722" s="12">
        <v>1243.752</v>
      </c>
      <c r="AA2722" s="72">
        <v>63.171999999999997</v>
      </c>
      <c r="AB2722" s="72">
        <v>4.6879999999999997</v>
      </c>
      <c r="AC2722" s="12">
        <v>1243.752</v>
      </c>
      <c r="AD2722" s="72">
        <v>63.171999999999997</v>
      </c>
      <c r="AE2722" s="72">
        <v>4.6879999999999997</v>
      </c>
      <c r="AF2722" s="12">
        <v>5.532</v>
      </c>
      <c r="AG2722" s="72">
        <v>0.28100000000000003</v>
      </c>
      <c r="AH2722" s="72">
        <v>104.304</v>
      </c>
      <c r="AI2722" s="12">
        <v>77.057000000000002</v>
      </c>
      <c r="AJ2722" s="72">
        <v>3.9140000000000001</v>
      </c>
      <c r="AK2722" s="72">
        <v>25.300999999999998</v>
      </c>
      <c r="AL2722" s="12">
        <v>82.587999999999994</v>
      </c>
      <c r="AM2722" s="72">
        <v>4.1950000000000003</v>
      </c>
      <c r="AN2722" s="72">
        <v>22.271000000000001</v>
      </c>
      <c r="AO2722" s="12">
        <v>1326.3409999999999</v>
      </c>
      <c r="AP2722" s="72">
        <v>67.367000000000004</v>
      </c>
      <c r="AQ2722" s="72">
        <v>5.0090000000000003</v>
      </c>
      <c r="AR2722" s="12">
        <v>50.485999999999997</v>
      </c>
      <c r="AS2722" s="72">
        <v>2.5640000000000001</v>
      </c>
      <c r="AT2722" s="72">
        <v>35.762999999999998</v>
      </c>
      <c r="AU2722" s="12">
        <v>13.082000000000001</v>
      </c>
      <c r="AV2722" s="72">
        <v>0.66400000000000003</v>
      </c>
      <c r="AW2722" s="72">
        <v>48.683</v>
      </c>
      <c r="AX2722" s="12">
        <v>70.471999999999994</v>
      </c>
      <c r="AY2722" s="72">
        <v>3.5790000000000002</v>
      </c>
      <c r="AZ2722" s="72">
        <v>29.417999999999999</v>
      </c>
      <c r="BA2722" s="12">
        <v>83.552999999999997</v>
      </c>
      <c r="BB2722" s="72">
        <v>4.2439999999999998</v>
      </c>
      <c r="BC2722" s="72">
        <v>26.57</v>
      </c>
      <c r="BD2722" s="12">
        <v>57.792000000000002</v>
      </c>
      <c r="BE2722" s="72">
        <v>2.9350000000000001</v>
      </c>
      <c r="BF2722" s="72">
        <v>25.802</v>
      </c>
      <c r="BG2722" s="12">
        <v>141.346</v>
      </c>
      <c r="BH2722" s="72">
        <v>7.1790000000000003</v>
      </c>
      <c r="BI2722" s="72">
        <v>16.957999999999998</v>
      </c>
      <c r="BJ2722" s="12">
        <v>400.291</v>
      </c>
      <c r="BK2722" s="72">
        <v>20.331</v>
      </c>
      <c r="BL2722" s="72">
        <v>10.71</v>
      </c>
      <c r="BM2722" s="12">
        <v>50.363999999999997</v>
      </c>
      <c r="BN2722" s="72">
        <v>2.5579999999999998</v>
      </c>
      <c r="BO2722" s="72">
        <v>32.804000000000002</v>
      </c>
      <c r="BP2722" s="12">
        <v>450.65499999999997</v>
      </c>
      <c r="BQ2722" s="72">
        <v>22.89</v>
      </c>
      <c r="BR2722" s="72">
        <v>8.702</v>
      </c>
      <c r="BS2722" s="12">
        <v>642.48699999999997</v>
      </c>
      <c r="BT2722" s="72">
        <v>32.633000000000003</v>
      </c>
      <c r="BU2722" s="72">
        <v>6.6760000000000002</v>
      </c>
      <c r="BV2722" s="12">
        <v>1968.827</v>
      </c>
      <c r="BW2722" s="72">
        <v>100</v>
      </c>
      <c r="BX2722" s="72">
        <v>4.0730000000000004</v>
      </c>
      <c r="BY2722" s="13"/>
      <c r="BZ2722" s="13"/>
    </row>
    <row r="2723" spans="1:78" ht="12.75" customHeight="1">
      <c r="A2723" s="122" t="s">
        <v>65</v>
      </c>
      <c r="B2723" s="71" t="s">
        <v>72</v>
      </c>
      <c r="C2723" s="71" t="s">
        <v>26</v>
      </c>
      <c r="D2723" s="34">
        <v>45352</v>
      </c>
      <c r="E2723" s="12">
        <v>0</v>
      </c>
      <c r="F2723" s="72">
        <v>0</v>
      </c>
      <c r="G2723" s="72">
        <v>0</v>
      </c>
      <c r="H2723" s="12">
        <v>56.198999999999998</v>
      </c>
      <c r="I2723" s="72">
        <v>2.907</v>
      </c>
      <c r="J2723" s="72">
        <v>24.571999999999999</v>
      </c>
      <c r="K2723" s="12">
        <v>78.522000000000006</v>
      </c>
      <c r="L2723" s="72">
        <v>4.0609999999999999</v>
      </c>
      <c r="M2723" s="72">
        <v>23.370999999999999</v>
      </c>
      <c r="N2723" s="12">
        <v>134.72</v>
      </c>
      <c r="O2723" s="72">
        <v>6.968</v>
      </c>
      <c r="P2723" s="72">
        <v>14.323</v>
      </c>
      <c r="Q2723" s="12">
        <v>54.381999999999998</v>
      </c>
      <c r="R2723" s="72">
        <v>2.8130000000000002</v>
      </c>
      <c r="S2723" s="72">
        <v>31.449000000000002</v>
      </c>
      <c r="T2723" s="12">
        <v>189.102</v>
      </c>
      <c r="U2723" s="72">
        <v>9.7810000000000006</v>
      </c>
      <c r="V2723" s="72">
        <v>13.435</v>
      </c>
      <c r="W2723" s="12">
        <v>936.62099999999998</v>
      </c>
      <c r="X2723" s="72">
        <v>48.445</v>
      </c>
      <c r="Y2723" s="72">
        <v>6.2359999999999998</v>
      </c>
      <c r="Z2723" s="12">
        <v>1125.723</v>
      </c>
      <c r="AA2723" s="72">
        <v>58.225999999999999</v>
      </c>
      <c r="AB2723" s="72">
        <v>5.99</v>
      </c>
      <c r="AC2723" s="12">
        <v>1125.723</v>
      </c>
      <c r="AD2723" s="72">
        <v>58.225999999999999</v>
      </c>
      <c r="AE2723" s="72">
        <v>5.99</v>
      </c>
      <c r="AF2723" s="12">
        <v>2.3580000000000001</v>
      </c>
      <c r="AG2723" s="72">
        <v>0.122</v>
      </c>
      <c r="AH2723" s="72">
        <v>103.57299999999999</v>
      </c>
      <c r="AI2723" s="12">
        <v>90.253</v>
      </c>
      <c r="AJ2723" s="72">
        <v>4.6680000000000001</v>
      </c>
      <c r="AK2723" s="72">
        <v>24.687999999999999</v>
      </c>
      <c r="AL2723" s="12">
        <v>92.611000000000004</v>
      </c>
      <c r="AM2723" s="72">
        <v>4.79</v>
      </c>
      <c r="AN2723" s="72">
        <v>24.547999999999998</v>
      </c>
      <c r="AO2723" s="12">
        <v>1218.335</v>
      </c>
      <c r="AP2723" s="72">
        <v>63.015999999999998</v>
      </c>
      <c r="AQ2723" s="72">
        <v>6.0330000000000004</v>
      </c>
      <c r="AR2723" s="12">
        <v>76.356999999999999</v>
      </c>
      <c r="AS2723" s="72">
        <v>3.9489999999999998</v>
      </c>
      <c r="AT2723" s="72">
        <v>29.027999999999999</v>
      </c>
      <c r="AU2723" s="12">
        <v>4.37</v>
      </c>
      <c r="AV2723" s="72">
        <v>0.22600000000000001</v>
      </c>
      <c r="AW2723" s="72">
        <v>83.147999999999996</v>
      </c>
      <c r="AX2723" s="12">
        <v>102.54300000000001</v>
      </c>
      <c r="AY2723" s="72">
        <v>5.3040000000000003</v>
      </c>
      <c r="AZ2723" s="72">
        <v>19.535</v>
      </c>
      <c r="BA2723" s="12">
        <v>106.913</v>
      </c>
      <c r="BB2723" s="72">
        <v>5.53</v>
      </c>
      <c r="BC2723" s="72">
        <v>18.489999999999998</v>
      </c>
      <c r="BD2723" s="12">
        <v>56.185000000000002</v>
      </c>
      <c r="BE2723" s="72">
        <v>2.9060000000000001</v>
      </c>
      <c r="BF2723" s="72">
        <v>26.436</v>
      </c>
      <c r="BG2723" s="12">
        <v>163.09800000000001</v>
      </c>
      <c r="BH2723" s="72">
        <v>8.4359999999999999</v>
      </c>
      <c r="BI2723" s="72">
        <v>18.059999999999999</v>
      </c>
      <c r="BJ2723" s="12">
        <v>428.04</v>
      </c>
      <c r="BK2723" s="72">
        <v>22.138999999999999</v>
      </c>
      <c r="BL2723" s="72">
        <v>9.4760000000000009</v>
      </c>
      <c r="BM2723" s="12">
        <v>47.548000000000002</v>
      </c>
      <c r="BN2723" s="72">
        <v>2.4590000000000001</v>
      </c>
      <c r="BO2723" s="72">
        <v>32.395000000000003</v>
      </c>
      <c r="BP2723" s="12">
        <v>475.58800000000002</v>
      </c>
      <c r="BQ2723" s="72">
        <v>24.599</v>
      </c>
      <c r="BR2723" s="72">
        <v>8.8699999999999992</v>
      </c>
      <c r="BS2723" s="12">
        <v>715.04200000000003</v>
      </c>
      <c r="BT2723" s="72">
        <v>36.984000000000002</v>
      </c>
      <c r="BU2723" s="72">
        <v>7.2789999999999999</v>
      </c>
      <c r="BV2723" s="12">
        <v>1933.377</v>
      </c>
      <c r="BW2723" s="72">
        <v>100</v>
      </c>
      <c r="BX2723" s="72">
        <v>4.6669999999999998</v>
      </c>
      <c r="BY2723" s="13"/>
      <c r="BZ2723" s="13"/>
    </row>
    <row r="2724" spans="1:78" ht="12.75" customHeight="1">
      <c r="A2724" s="122" t="s">
        <v>65</v>
      </c>
      <c r="B2724" s="71" t="s">
        <v>72</v>
      </c>
      <c r="C2724" s="71" t="s">
        <v>26</v>
      </c>
      <c r="D2724" s="34">
        <v>45444</v>
      </c>
      <c r="E2724" s="12">
        <v>0</v>
      </c>
      <c r="F2724" s="72">
        <v>0</v>
      </c>
      <c r="G2724" s="72">
        <v>0</v>
      </c>
      <c r="H2724" s="12">
        <v>62.442</v>
      </c>
      <c r="I2724" s="72">
        <v>3.1139999999999999</v>
      </c>
      <c r="J2724" s="72">
        <v>28.611000000000001</v>
      </c>
      <c r="K2724" s="12">
        <v>92.856999999999999</v>
      </c>
      <c r="L2724" s="72">
        <v>4.6310000000000002</v>
      </c>
      <c r="M2724" s="72">
        <v>19.943000000000001</v>
      </c>
      <c r="N2724" s="12">
        <v>155.29900000000001</v>
      </c>
      <c r="O2724" s="72">
        <v>7.7439999999999998</v>
      </c>
      <c r="P2724" s="72">
        <v>18.216999999999999</v>
      </c>
      <c r="Q2724" s="12">
        <v>61.613999999999997</v>
      </c>
      <c r="R2724" s="72">
        <v>3.073</v>
      </c>
      <c r="S2724" s="72">
        <v>26.562000000000001</v>
      </c>
      <c r="T2724" s="12">
        <v>216.91300000000001</v>
      </c>
      <c r="U2724" s="72">
        <v>10.817</v>
      </c>
      <c r="V2724" s="72">
        <v>12.353</v>
      </c>
      <c r="W2724" s="12">
        <v>933.86900000000003</v>
      </c>
      <c r="X2724" s="72">
        <v>46.57</v>
      </c>
      <c r="Y2724" s="72">
        <v>5.6459999999999999</v>
      </c>
      <c r="Z2724" s="12">
        <v>1150.7819999999999</v>
      </c>
      <c r="AA2724" s="72">
        <v>57.386000000000003</v>
      </c>
      <c r="AB2724" s="72">
        <v>5.1639999999999997</v>
      </c>
      <c r="AC2724" s="12">
        <v>1150.7819999999999</v>
      </c>
      <c r="AD2724" s="72">
        <v>57.386000000000003</v>
      </c>
      <c r="AE2724" s="72">
        <v>5.1639999999999997</v>
      </c>
      <c r="AF2724" s="12">
        <v>5.0250000000000004</v>
      </c>
      <c r="AG2724" s="72">
        <v>0.251</v>
      </c>
      <c r="AH2724" s="72">
        <v>110.97499999999999</v>
      </c>
      <c r="AI2724" s="12">
        <v>65.516999999999996</v>
      </c>
      <c r="AJ2724" s="72">
        <v>3.2669999999999999</v>
      </c>
      <c r="AK2724" s="72">
        <v>28.422999999999998</v>
      </c>
      <c r="AL2724" s="12">
        <v>70.542000000000002</v>
      </c>
      <c r="AM2724" s="72">
        <v>3.5179999999999998</v>
      </c>
      <c r="AN2724" s="72">
        <v>23.856000000000002</v>
      </c>
      <c r="AO2724" s="12">
        <v>1221.3240000000001</v>
      </c>
      <c r="AP2724" s="72">
        <v>60.904000000000003</v>
      </c>
      <c r="AQ2724" s="72">
        <v>5.056</v>
      </c>
      <c r="AR2724" s="12">
        <v>54.57</v>
      </c>
      <c r="AS2724" s="72">
        <v>2.7210000000000001</v>
      </c>
      <c r="AT2724" s="72">
        <v>29.352</v>
      </c>
      <c r="AU2724" s="12">
        <v>9.9719999999999995</v>
      </c>
      <c r="AV2724" s="72">
        <v>0.497</v>
      </c>
      <c r="AW2724" s="72">
        <v>65.98</v>
      </c>
      <c r="AX2724" s="12">
        <v>129.184</v>
      </c>
      <c r="AY2724" s="72">
        <v>6.4420000000000002</v>
      </c>
      <c r="AZ2724" s="72">
        <v>18.009</v>
      </c>
      <c r="BA2724" s="12">
        <v>139.15600000000001</v>
      </c>
      <c r="BB2724" s="72">
        <v>6.9390000000000001</v>
      </c>
      <c r="BC2724" s="72">
        <v>16.588000000000001</v>
      </c>
      <c r="BD2724" s="12">
        <v>47.31</v>
      </c>
      <c r="BE2724" s="72">
        <v>2.359</v>
      </c>
      <c r="BF2724" s="72">
        <v>26.792999999999999</v>
      </c>
      <c r="BG2724" s="12">
        <v>186.465</v>
      </c>
      <c r="BH2724" s="72">
        <v>9.2989999999999995</v>
      </c>
      <c r="BI2724" s="72">
        <v>12.752000000000001</v>
      </c>
      <c r="BJ2724" s="12">
        <v>449.76100000000002</v>
      </c>
      <c r="BK2724" s="72">
        <v>22.428000000000001</v>
      </c>
      <c r="BL2724" s="72">
        <v>9.3550000000000004</v>
      </c>
      <c r="BM2724" s="12">
        <v>93.2</v>
      </c>
      <c r="BN2724" s="72">
        <v>4.6479999999999997</v>
      </c>
      <c r="BO2724" s="72">
        <v>26.193999999999999</v>
      </c>
      <c r="BP2724" s="12">
        <v>542.96100000000001</v>
      </c>
      <c r="BQ2724" s="72">
        <v>27.076000000000001</v>
      </c>
      <c r="BR2724" s="72">
        <v>9.2230000000000008</v>
      </c>
      <c r="BS2724" s="12">
        <v>783.99699999999996</v>
      </c>
      <c r="BT2724" s="72">
        <v>39.095999999999997</v>
      </c>
      <c r="BU2724" s="72">
        <v>6.976</v>
      </c>
      <c r="BV2724" s="12">
        <v>2005.3209999999999</v>
      </c>
      <c r="BW2724" s="72">
        <v>100</v>
      </c>
      <c r="BX2724" s="72">
        <v>4.3869999999999996</v>
      </c>
      <c r="BY2724" s="13"/>
      <c r="BZ2724" s="13"/>
    </row>
    <row r="2725" spans="1:78" ht="12.75" customHeight="1">
      <c r="A2725" s="122" t="s">
        <v>65</v>
      </c>
      <c r="B2725" s="71" t="s">
        <v>72</v>
      </c>
      <c r="C2725" s="71" t="s">
        <v>26</v>
      </c>
      <c r="D2725" s="34">
        <v>45536</v>
      </c>
      <c r="E2725" s="12">
        <v>0</v>
      </c>
      <c r="F2725" s="72">
        <v>0</v>
      </c>
      <c r="G2725" s="72">
        <v>0</v>
      </c>
      <c r="H2725" s="12">
        <v>59.552999999999997</v>
      </c>
      <c r="I2725" s="72">
        <v>2.8690000000000002</v>
      </c>
      <c r="J2725" s="72">
        <v>25.260999999999999</v>
      </c>
      <c r="K2725" s="12">
        <v>76.248999999999995</v>
      </c>
      <c r="L2725" s="72">
        <v>3.673</v>
      </c>
      <c r="M2725" s="72">
        <v>23.872</v>
      </c>
      <c r="N2725" s="12">
        <v>135.80199999999999</v>
      </c>
      <c r="O2725" s="72">
        <v>6.5410000000000004</v>
      </c>
      <c r="P2725" s="72">
        <v>19.265999999999998</v>
      </c>
      <c r="Q2725" s="12">
        <v>37.981999999999999</v>
      </c>
      <c r="R2725" s="72">
        <v>1.83</v>
      </c>
      <c r="S2725" s="72">
        <v>37.01</v>
      </c>
      <c r="T2725" s="12">
        <v>173.78399999999999</v>
      </c>
      <c r="U2725" s="72">
        <v>8.3710000000000004</v>
      </c>
      <c r="V2725" s="72">
        <v>15.452999999999999</v>
      </c>
      <c r="W2725" s="12">
        <v>1021.1130000000001</v>
      </c>
      <c r="X2725" s="72">
        <v>49.186</v>
      </c>
      <c r="Y2725" s="72">
        <v>5.53</v>
      </c>
      <c r="Z2725" s="12">
        <v>1194.8969999999999</v>
      </c>
      <c r="AA2725" s="72">
        <v>57.557000000000002</v>
      </c>
      <c r="AB2725" s="72">
        <v>4.7119999999999997</v>
      </c>
      <c r="AC2725" s="12">
        <v>1194.8969999999999</v>
      </c>
      <c r="AD2725" s="72">
        <v>57.557000000000002</v>
      </c>
      <c r="AE2725" s="72">
        <v>4.7119999999999997</v>
      </c>
      <c r="AF2725" s="12">
        <v>0</v>
      </c>
      <c r="AG2725" s="72">
        <v>0</v>
      </c>
      <c r="AH2725" s="72">
        <v>0</v>
      </c>
      <c r="AI2725" s="12">
        <v>102.111</v>
      </c>
      <c r="AJ2725" s="72">
        <v>4.9189999999999996</v>
      </c>
      <c r="AK2725" s="72">
        <v>31.158000000000001</v>
      </c>
      <c r="AL2725" s="12">
        <v>102.111</v>
      </c>
      <c r="AM2725" s="72">
        <v>4.9189999999999996</v>
      </c>
      <c r="AN2725" s="72">
        <v>31.158000000000001</v>
      </c>
      <c r="AO2725" s="12">
        <v>1297.008</v>
      </c>
      <c r="AP2725" s="72">
        <v>62.475999999999999</v>
      </c>
      <c r="AQ2725" s="72">
        <v>4.9429999999999996</v>
      </c>
      <c r="AR2725" s="12">
        <v>67.781000000000006</v>
      </c>
      <c r="AS2725" s="72">
        <v>3.2650000000000001</v>
      </c>
      <c r="AT2725" s="72">
        <v>26.298999999999999</v>
      </c>
      <c r="AU2725" s="12">
        <v>20.843</v>
      </c>
      <c r="AV2725" s="72">
        <v>1.004</v>
      </c>
      <c r="AW2725" s="72">
        <v>60.776000000000003</v>
      </c>
      <c r="AX2725" s="12">
        <v>130.41399999999999</v>
      </c>
      <c r="AY2725" s="72">
        <v>6.282</v>
      </c>
      <c r="AZ2725" s="72">
        <v>16.696999999999999</v>
      </c>
      <c r="BA2725" s="12">
        <v>151.25700000000001</v>
      </c>
      <c r="BB2725" s="72">
        <v>7.2859999999999996</v>
      </c>
      <c r="BC2725" s="72">
        <v>17.651</v>
      </c>
      <c r="BD2725" s="12">
        <v>69.67</v>
      </c>
      <c r="BE2725" s="72">
        <v>3.3559999999999999</v>
      </c>
      <c r="BF2725" s="72">
        <v>28.951000000000001</v>
      </c>
      <c r="BG2725" s="12">
        <v>220.92599999999999</v>
      </c>
      <c r="BH2725" s="72">
        <v>10.641999999999999</v>
      </c>
      <c r="BI2725" s="72">
        <v>15.945</v>
      </c>
      <c r="BJ2725" s="12">
        <v>412.87599999999998</v>
      </c>
      <c r="BK2725" s="72">
        <v>19.888000000000002</v>
      </c>
      <c r="BL2725" s="72">
        <v>6.9029999999999996</v>
      </c>
      <c r="BM2725" s="12">
        <v>77.432000000000002</v>
      </c>
      <c r="BN2725" s="72">
        <v>3.73</v>
      </c>
      <c r="BO2725" s="72">
        <v>27.904</v>
      </c>
      <c r="BP2725" s="12">
        <v>490.30799999999999</v>
      </c>
      <c r="BQ2725" s="72">
        <v>23.617999999999999</v>
      </c>
      <c r="BR2725" s="72">
        <v>7.03</v>
      </c>
      <c r="BS2725" s="12">
        <v>779.01499999999999</v>
      </c>
      <c r="BT2725" s="72">
        <v>37.524000000000001</v>
      </c>
      <c r="BU2725" s="72">
        <v>5.8330000000000002</v>
      </c>
      <c r="BV2725" s="12">
        <v>2076.0230000000001</v>
      </c>
      <c r="BW2725" s="72">
        <v>100</v>
      </c>
      <c r="BX2725" s="72">
        <v>3.2839999999999998</v>
      </c>
      <c r="BY2725" s="13"/>
      <c r="BZ2725" s="13"/>
    </row>
    <row r="2726" spans="1:78" ht="12.75" customHeight="1">
      <c r="A2726" s="122" t="s">
        <v>65</v>
      </c>
      <c r="B2726" s="71" t="s">
        <v>72</v>
      </c>
      <c r="C2726" s="71" t="s">
        <v>26</v>
      </c>
      <c r="D2726" s="34">
        <v>45627</v>
      </c>
      <c r="E2726" s="12">
        <v>0</v>
      </c>
      <c r="F2726" s="72">
        <v>0</v>
      </c>
      <c r="G2726" s="72">
        <v>0</v>
      </c>
      <c r="H2726" s="12">
        <v>76.481999999999999</v>
      </c>
      <c r="I2726" s="72">
        <v>3.6150000000000002</v>
      </c>
      <c r="J2726" s="72">
        <v>32.847000000000001</v>
      </c>
      <c r="K2726" s="12">
        <v>102.366</v>
      </c>
      <c r="L2726" s="72">
        <v>4.8380000000000001</v>
      </c>
      <c r="M2726" s="72">
        <v>21.082000000000001</v>
      </c>
      <c r="N2726" s="12">
        <v>178.84800000000001</v>
      </c>
      <c r="O2726" s="72">
        <v>8.452</v>
      </c>
      <c r="P2726" s="72">
        <v>16.292999999999999</v>
      </c>
      <c r="Q2726" s="12">
        <v>73.731999999999999</v>
      </c>
      <c r="R2726" s="72">
        <v>3.4849999999999999</v>
      </c>
      <c r="S2726" s="72">
        <v>23.863</v>
      </c>
      <c r="T2726" s="12">
        <v>252.57900000000001</v>
      </c>
      <c r="U2726" s="72">
        <v>11.936999999999999</v>
      </c>
      <c r="V2726" s="72">
        <v>15.036</v>
      </c>
      <c r="W2726" s="12">
        <v>962.77099999999996</v>
      </c>
      <c r="X2726" s="72">
        <v>45.500999999999998</v>
      </c>
      <c r="Y2726" s="72">
        <v>5.5789999999999997</v>
      </c>
      <c r="Z2726" s="12">
        <v>1215.3510000000001</v>
      </c>
      <c r="AA2726" s="72">
        <v>57.438000000000002</v>
      </c>
      <c r="AB2726" s="72">
        <v>4.774</v>
      </c>
      <c r="AC2726" s="12">
        <v>1215.3510000000001</v>
      </c>
      <c r="AD2726" s="72">
        <v>57.438000000000002</v>
      </c>
      <c r="AE2726" s="72">
        <v>4.774</v>
      </c>
      <c r="AF2726" s="12">
        <v>12.528</v>
      </c>
      <c r="AG2726" s="72">
        <v>0.59199999999999997</v>
      </c>
      <c r="AH2726" s="72">
        <v>56.816000000000003</v>
      </c>
      <c r="AI2726" s="12">
        <v>84.808999999999997</v>
      </c>
      <c r="AJ2726" s="72">
        <v>4.008</v>
      </c>
      <c r="AK2726" s="72">
        <v>21.984999999999999</v>
      </c>
      <c r="AL2726" s="12">
        <v>97.337000000000003</v>
      </c>
      <c r="AM2726" s="72">
        <v>4.5999999999999996</v>
      </c>
      <c r="AN2726" s="72">
        <v>21.224</v>
      </c>
      <c r="AO2726" s="12">
        <v>1312.6880000000001</v>
      </c>
      <c r="AP2726" s="72">
        <v>62.037999999999997</v>
      </c>
      <c r="AQ2726" s="72">
        <v>4.5819999999999999</v>
      </c>
      <c r="AR2726" s="12">
        <v>49.508000000000003</v>
      </c>
      <c r="AS2726" s="72">
        <v>2.34</v>
      </c>
      <c r="AT2726" s="72">
        <v>30.353999999999999</v>
      </c>
      <c r="AU2726" s="12">
        <v>34.024000000000001</v>
      </c>
      <c r="AV2726" s="72">
        <v>1.6080000000000001</v>
      </c>
      <c r="AW2726" s="72">
        <v>43.55</v>
      </c>
      <c r="AX2726" s="12">
        <v>94.084000000000003</v>
      </c>
      <c r="AY2726" s="72">
        <v>4.4459999999999997</v>
      </c>
      <c r="AZ2726" s="72">
        <v>27.922000000000001</v>
      </c>
      <c r="BA2726" s="12">
        <v>128.107</v>
      </c>
      <c r="BB2726" s="72">
        <v>6.0540000000000003</v>
      </c>
      <c r="BC2726" s="72">
        <v>23.972999999999999</v>
      </c>
      <c r="BD2726" s="12">
        <v>54.186999999999998</v>
      </c>
      <c r="BE2726" s="72">
        <v>2.5609999999999999</v>
      </c>
      <c r="BF2726" s="72">
        <v>32.015000000000001</v>
      </c>
      <c r="BG2726" s="12">
        <v>182.29499999999999</v>
      </c>
      <c r="BH2726" s="72">
        <v>8.6150000000000002</v>
      </c>
      <c r="BI2726" s="72">
        <v>20.38</v>
      </c>
      <c r="BJ2726" s="12">
        <v>535.94100000000003</v>
      </c>
      <c r="BK2726" s="72">
        <v>25.329000000000001</v>
      </c>
      <c r="BL2726" s="72">
        <v>9.8610000000000007</v>
      </c>
      <c r="BM2726" s="12">
        <v>35.518000000000001</v>
      </c>
      <c r="BN2726" s="72">
        <v>1.679</v>
      </c>
      <c r="BO2726" s="72">
        <v>32.093000000000004</v>
      </c>
      <c r="BP2726" s="12">
        <v>571.45799999999997</v>
      </c>
      <c r="BQ2726" s="72">
        <v>27.007000000000001</v>
      </c>
      <c r="BR2726" s="72">
        <v>9.7010000000000005</v>
      </c>
      <c r="BS2726" s="12">
        <v>803.26099999999997</v>
      </c>
      <c r="BT2726" s="72">
        <v>37.962000000000003</v>
      </c>
      <c r="BU2726" s="72">
        <v>7.8879999999999999</v>
      </c>
      <c r="BV2726" s="12">
        <v>2115.9490000000001</v>
      </c>
      <c r="BW2726" s="72">
        <v>100</v>
      </c>
      <c r="BX2726" s="72">
        <v>3.863</v>
      </c>
      <c r="BY2726" s="13"/>
      <c r="BZ2726" s="13"/>
    </row>
    <row r="2727" spans="1:78" ht="12.75" customHeight="1">
      <c r="A2727" s="122" t="s">
        <v>65</v>
      </c>
      <c r="B2727" s="71" t="s">
        <v>72</v>
      </c>
      <c r="C2727" s="71" t="s">
        <v>26</v>
      </c>
      <c r="D2727" s="34">
        <v>45717</v>
      </c>
      <c r="E2727" s="12">
        <v>0</v>
      </c>
      <c r="F2727" s="72">
        <v>0</v>
      </c>
      <c r="G2727" s="72">
        <v>0</v>
      </c>
      <c r="H2727" s="12">
        <v>77.846000000000004</v>
      </c>
      <c r="I2727" s="72">
        <v>4.069</v>
      </c>
      <c r="J2727" s="72">
        <v>31.045000000000002</v>
      </c>
      <c r="K2727" s="12">
        <v>64.894000000000005</v>
      </c>
      <c r="L2727" s="72">
        <v>3.3919999999999999</v>
      </c>
      <c r="M2727" s="72">
        <v>33.459000000000003</v>
      </c>
      <c r="N2727" s="12">
        <v>142.74</v>
      </c>
      <c r="O2727" s="72">
        <v>7.4610000000000003</v>
      </c>
      <c r="P2727" s="72">
        <v>23.530999999999999</v>
      </c>
      <c r="Q2727" s="12">
        <v>37.238999999999997</v>
      </c>
      <c r="R2727" s="72">
        <v>1.9470000000000001</v>
      </c>
      <c r="S2727" s="72">
        <v>34.793999999999997</v>
      </c>
      <c r="T2727" s="12">
        <v>179.97900000000001</v>
      </c>
      <c r="U2727" s="72">
        <v>9.4079999999999995</v>
      </c>
      <c r="V2727" s="72">
        <v>19.513000000000002</v>
      </c>
      <c r="W2727" s="12">
        <v>963.97400000000005</v>
      </c>
      <c r="X2727" s="72">
        <v>50.389000000000003</v>
      </c>
      <c r="Y2727" s="72">
        <v>6.4269999999999996</v>
      </c>
      <c r="Z2727" s="12">
        <v>1143.953</v>
      </c>
      <c r="AA2727" s="72">
        <v>59.796999999999997</v>
      </c>
      <c r="AB2727" s="72">
        <v>6.343</v>
      </c>
      <c r="AC2727" s="12">
        <v>1143.953</v>
      </c>
      <c r="AD2727" s="72">
        <v>59.796999999999997</v>
      </c>
      <c r="AE2727" s="72">
        <v>6.343</v>
      </c>
      <c r="AF2727" s="12">
        <v>3.7269999999999999</v>
      </c>
      <c r="AG2727" s="72">
        <v>0.19500000000000001</v>
      </c>
      <c r="AH2727" s="72">
        <v>70.444000000000003</v>
      </c>
      <c r="AI2727" s="12">
        <v>57.933</v>
      </c>
      <c r="AJ2727" s="72">
        <v>3.028</v>
      </c>
      <c r="AK2727" s="72">
        <v>30.283999999999999</v>
      </c>
      <c r="AL2727" s="12">
        <v>61.658999999999999</v>
      </c>
      <c r="AM2727" s="72">
        <v>3.2229999999999999</v>
      </c>
      <c r="AN2727" s="72">
        <v>28.318000000000001</v>
      </c>
      <c r="AO2727" s="12">
        <v>1205.6130000000001</v>
      </c>
      <c r="AP2727" s="72">
        <v>63.021000000000001</v>
      </c>
      <c r="AQ2727" s="72">
        <v>6.6429999999999998</v>
      </c>
      <c r="AR2727" s="12">
        <v>86.784000000000006</v>
      </c>
      <c r="AS2727" s="72">
        <v>4.5359999999999996</v>
      </c>
      <c r="AT2727" s="72">
        <v>28.335999999999999</v>
      </c>
      <c r="AU2727" s="12">
        <v>24.603999999999999</v>
      </c>
      <c r="AV2727" s="72">
        <v>1.286</v>
      </c>
      <c r="AW2727" s="72">
        <v>66.376999999999995</v>
      </c>
      <c r="AX2727" s="12">
        <v>86.037000000000006</v>
      </c>
      <c r="AY2727" s="72">
        <v>4.4969999999999999</v>
      </c>
      <c r="AZ2727" s="72">
        <v>24.541</v>
      </c>
      <c r="BA2727" s="12">
        <v>110.64100000000001</v>
      </c>
      <c r="BB2727" s="72">
        <v>5.7830000000000004</v>
      </c>
      <c r="BC2727" s="72">
        <v>21.538</v>
      </c>
      <c r="BD2727" s="12">
        <v>56.366</v>
      </c>
      <c r="BE2727" s="72">
        <v>2.9460000000000002</v>
      </c>
      <c r="BF2727" s="72">
        <v>29.687000000000001</v>
      </c>
      <c r="BG2727" s="12">
        <v>167.00700000000001</v>
      </c>
      <c r="BH2727" s="72">
        <v>8.73</v>
      </c>
      <c r="BI2727" s="72">
        <v>17.858000000000001</v>
      </c>
      <c r="BJ2727" s="12">
        <v>375.29899999999998</v>
      </c>
      <c r="BK2727" s="72">
        <v>19.617999999999999</v>
      </c>
      <c r="BL2727" s="72">
        <v>13.255000000000001</v>
      </c>
      <c r="BM2727" s="12">
        <v>78.343999999999994</v>
      </c>
      <c r="BN2727" s="72">
        <v>4.0949999999999998</v>
      </c>
      <c r="BO2727" s="72">
        <v>32.683</v>
      </c>
      <c r="BP2727" s="12">
        <v>453.64299999999997</v>
      </c>
      <c r="BQ2727" s="72">
        <v>23.713000000000001</v>
      </c>
      <c r="BR2727" s="72">
        <v>11.284000000000001</v>
      </c>
      <c r="BS2727" s="12">
        <v>707.43399999999997</v>
      </c>
      <c r="BT2727" s="72">
        <v>36.978999999999999</v>
      </c>
      <c r="BU2727" s="72">
        <v>7.5640000000000001</v>
      </c>
      <c r="BV2727" s="12">
        <v>1913.047</v>
      </c>
      <c r="BW2727" s="72">
        <v>100</v>
      </c>
      <c r="BX2727" s="72">
        <v>4.649</v>
      </c>
      <c r="BY2727" s="13"/>
      <c r="BZ2727" s="13"/>
    </row>
    <row r="2728" spans="1:78" ht="12.75" customHeight="1">
      <c r="A2728" s="122" t="s">
        <v>65</v>
      </c>
      <c r="B2728" s="71" t="s">
        <v>72</v>
      </c>
      <c r="C2728" s="71" t="s">
        <v>26</v>
      </c>
      <c r="D2728" s="34">
        <v>45809</v>
      </c>
      <c r="E2728" s="12">
        <v>0</v>
      </c>
      <c r="F2728" s="72">
        <v>0</v>
      </c>
      <c r="G2728" s="72">
        <v>0</v>
      </c>
      <c r="H2728" s="12">
        <v>68.230999999999995</v>
      </c>
      <c r="I2728" s="72">
        <v>3.35</v>
      </c>
      <c r="J2728" s="72">
        <v>37.573</v>
      </c>
      <c r="K2728" s="12">
        <v>51.698999999999998</v>
      </c>
      <c r="L2728" s="72">
        <v>2.5379999999999998</v>
      </c>
      <c r="M2728" s="72">
        <v>30.184999999999999</v>
      </c>
      <c r="N2728" s="12">
        <v>119.929</v>
      </c>
      <c r="O2728" s="72">
        <v>5.8890000000000002</v>
      </c>
      <c r="P2728" s="72">
        <v>21.256</v>
      </c>
      <c r="Q2728" s="12">
        <v>18.466999999999999</v>
      </c>
      <c r="R2728" s="72">
        <v>0.90700000000000003</v>
      </c>
      <c r="S2728" s="72">
        <v>44.02</v>
      </c>
      <c r="T2728" s="12">
        <v>138.39699999999999</v>
      </c>
      <c r="U2728" s="72">
        <v>6.7960000000000003</v>
      </c>
      <c r="V2728" s="72">
        <v>18.417000000000002</v>
      </c>
      <c r="W2728" s="12">
        <v>1054.9559999999999</v>
      </c>
      <c r="X2728" s="72">
        <v>51.8</v>
      </c>
      <c r="Y2728" s="72">
        <v>8.0739999999999998</v>
      </c>
      <c r="Z2728" s="12">
        <v>1193.3520000000001</v>
      </c>
      <c r="AA2728" s="72">
        <v>58.595999999999997</v>
      </c>
      <c r="AB2728" s="72">
        <v>7.3630000000000004</v>
      </c>
      <c r="AC2728" s="12">
        <v>1193.3520000000001</v>
      </c>
      <c r="AD2728" s="72">
        <v>58.595999999999997</v>
      </c>
      <c r="AE2728" s="72">
        <v>7.3630000000000004</v>
      </c>
      <c r="AF2728" s="12">
        <v>10.185</v>
      </c>
      <c r="AG2728" s="72">
        <v>0.5</v>
      </c>
      <c r="AH2728" s="72">
        <v>77.766999999999996</v>
      </c>
      <c r="AI2728" s="12">
        <v>101.324</v>
      </c>
      <c r="AJ2728" s="72">
        <v>4.9749999999999996</v>
      </c>
      <c r="AK2728" s="72">
        <v>24.5</v>
      </c>
      <c r="AL2728" s="12">
        <v>111.509</v>
      </c>
      <c r="AM2728" s="72">
        <v>5.4749999999999996</v>
      </c>
      <c r="AN2728" s="72">
        <v>21.318999999999999</v>
      </c>
      <c r="AO2728" s="12">
        <v>1304.8610000000001</v>
      </c>
      <c r="AP2728" s="72">
        <v>64.070999999999998</v>
      </c>
      <c r="AQ2728" s="72">
        <v>7.2720000000000002</v>
      </c>
      <c r="AR2728" s="12">
        <v>68.009</v>
      </c>
      <c r="AS2728" s="72">
        <v>3.339</v>
      </c>
      <c r="AT2728" s="72">
        <v>24.268000000000001</v>
      </c>
      <c r="AU2728" s="12">
        <v>12.266999999999999</v>
      </c>
      <c r="AV2728" s="72">
        <v>0.60199999999999998</v>
      </c>
      <c r="AW2728" s="72">
        <v>70.972999999999999</v>
      </c>
      <c r="AX2728" s="12">
        <v>127.785</v>
      </c>
      <c r="AY2728" s="72">
        <v>6.274</v>
      </c>
      <c r="AZ2728" s="72">
        <v>20.736000000000001</v>
      </c>
      <c r="BA2728" s="12">
        <v>140.05199999999999</v>
      </c>
      <c r="BB2728" s="72">
        <v>6.8769999999999998</v>
      </c>
      <c r="BC2728" s="72">
        <v>19.905000000000001</v>
      </c>
      <c r="BD2728" s="12">
        <v>16.702000000000002</v>
      </c>
      <c r="BE2728" s="72">
        <v>0.82</v>
      </c>
      <c r="BF2728" s="72">
        <v>61.091999999999999</v>
      </c>
      <c r="BG2728" s="12">
        <v>156.75399999999999</v>
      </c>
      <c r="BH2728" s="72">
        <v>7.6970000000000001</v>
      </c>
      <c r="BI2728" s="72">
        <v>19.408999999999999</v>
      </c>
      <c r="BJ2728" s="12">
        <v>395.65</v>
      </c>
      <c r="BK2728" s="72">
        <v>19.427</v>
      </c>
      <c r="BL2728" s="72">
        <v>9.6229999999999993</v>
      </c>
      <c r="BM2728" s="12">
        <v>111.318</v>
      </c>
      <c r="BN2728" s="72">
        <v>5.4660000000000002</v>
      </c>
      <c r="BO2728" s="72">
        <v>23.719000000000001</v>
      </c>
      <c r="BP2728" s="12">
        <v>506.96800000000002</v>
      </c>
      <c r="BQ2728" s="72">
        <v>24.893000000000001</v>
      </c>
      <c r="BR2728" s="72">
        <v>10.695</v>
      </c>
      <c r="BS2728" s="12">
        <v>731.73099999999999</v>
      </c>
      <c r="BT2728" s="72">
        <v>35.929000000000002</v>
      </c>
      <c r="BU2728" s="72">
        <v>7.5350000000000001</v>
      </c>
      <c r="BV2728" s="12">
        <v>2036.5920000000001</v>
      </c>
      <c r="BW2728" s="72">
        <v>100</v>
      </c>
      <c r="BX2728" s="72">
        <v>4.8579999999999997</v>
      </c>
      <c r="BY2728" s="13"/>
      <c r="BZ2728" s="13"/>
    </row>
    <row r="2729" spans="1:78" ht="12.75" customHeight="1">
      <c r="A2729" s="122" t="s">
        <v>65</v>
      </c>
      <c r="B2729" s="71" t="s">
        <v>72</v>
      </c>
      <c r="C2729" s="71" t="s">
        <v>26</v>
      </c>
      <c r="D2729" s="34">
        <v>45901</v>
      </c>
      <c r="E2729" s="12">
        <v>0</v>
      </c>
      <c r="F2729" s="72">
        <v>0</v>
      </c>
      <c r="G2729" s="72">
        <v>0</v>
      </c>
      <c r="H2729" s="12">
        <v>56.570999999999998</v>
      </c>
      <c r="I2729" s="72">
        <v>2.9990000000000001</v>
      </c>
      <c r="J2729" s="72">
        <v>31.132999999999999</v>
      </c>
      <c r="K2729" s="12">
        <v>47.828000000000003</v>
      </c>
      <c r="L2729" s="72">
        <v>2.536</v>
      </c>
      <c r="M2729" s="72">
        <v>36.29</v>
      </c>
      <c r="N2729" s="12">
        <v>104.398</v>
      </c>
      <c r="O2729" s="72">
        <v>5.5350000000000001</v>
      </c>
      <c r="P2729" s="72">
        <v>25.664999999999999</v>
      </c>
      <c r="Q2729" s="12">
        <v>41.353000000000002</v>
      </c>
      <c r="R2729" s="72">
        <v>2.1920000000000002</v>
      </c>
      <c r="S2729" s="72">
        <v>46.604999999999997</v>
      </c>
      <c r="T2729" s="12">
        <v>145.75200000000001</v>
      </c>
      <c r="U2729" s="72">
        <v>7.7270000000000003</v>
      </c>
      <c r="V2729" s="72">
        <v>22.024000000000001</v>
      </c>
      <c r="W2729" s="12">
        <v>988.20299999999997</v>
      </c>
      <c r="X2729" s="72">
        <v>52.392000000000003</v>
      </c>
      <c r="Y2729" s="72">
        <v>8.077</v>
      </c>
      <c r="Z2729" s="12">
        <v>1133.9549999999999</v>
      </c>
      <c r="AA2729" s="72">
        <v>60.119</v>
      </c>
      <c r="AB2729" s="72">
        <v>6.3319999999999999</v>
      </c>
      <c r="AC2729" s="12">
        <v>1133.9549999999999</v>
      </c>
      <c r="AD2729" s="72">
        <v>60.119</v>
      </c>
      <c r="AE2729" s="72">
        <v>6.3319999999999999</v>
      </c>
      <c r="AF2729" s="12">
        <v>9.6780000000000008</v>
      </c>
      <c r="AG2729" s="72">
        <v>0.51300000000000001</v>
      </c>
      <c r="AH2729" s="72">
        <v>84.602000000000004</v>
      </c>
      <c r="AI2729" s="12">
        <v>79.798000000000002</v>
      </c>
      <c r="AJ2729" s="72">
        <v>4.2309999999999999</v>
      </c>
      <c r="AK2729" s="72">
        <v>34.945999999999998</v>
      </c>
      <c r="AL2729" s="12">
        <v>89.475999999999999</v>
      </c>
      <c r="AM2729" s="72">
        <v>4.7439999999999998</v>
      </c>
      <c r="AN2729" s="72">
        <v>32.411999999999999</v>
      </c>
      <c r="AO2729" s="12">
        <v>1223.43</v>
      </c>
      <c r="AP2729" s="72">
        <v>64.863</v>
      </c>
      <c r="AQ2729" s="72">
        <v>5.9269999999999996</v>
      </c>
      <c r="AR2729" s="12">
        <v>61.232999999999997</v>
      </c>
      <c r="AS2729" s="72">
        <v>3.246</v>
      </c>
      <c r="AT2729" s="72">
        <v>30.811</v>
      </c>
      <c r="AU2729" s="12">
        <v>7.5190000000000001</v>
      </c>
      <c r="AV2729" s="72">
        <v>0.39900000000000002</v>
      </c>
      <c r="AW2729" s="72">
        <v>72.08</v>
      </c>
      <c r="AX2729" s="12">
        <v>30.856000000000002</v>
      </c>
      <c r="AY2729" s="72">
        <v>1.6359999999999999</v>
      </c>
      <c r="AZ2729" s="72">
        <v>36.033999999999999</v>
      </c>
      <c r="BA2729" s="12">
        <v>38.375999999999998</v>
      </c>
      <c r="BB2729" s="72">
        <v>2.0350000000000001</v>
      </c>
      <c r="BC2729" s="72">
        <v>29.882999999999999</v>
      </c>
      <c r="BD2729" s="12">
        <v>47.768000000000001</v>
      </c>
      <c r="BE2729" s="72">
        <v>2.5329999999999999</v>
      </c>
      <c r="BF2729" s="72">
        <v>34.134</v>
      </c>
      <c r="BG2729" s="12">
        <v>86.144000000000005</v>
      </c>
      <c r="BH2729" s="72">
        <v>4.5670000000000002</v>
      </c>
      <c r="BI2729" s="72">
        <v>24.332000000000001</v>
      </c>
      <c r="BJ2729" s="12">
        <v>451.10399999999998</v>
      </c>
      <c r="BK2729" s="72">
        <v>23.916</v>
      </c>
      <c r="BL2729" s="72">
        <v>12.494</v>
      </c>
      <c r="BM2729" s="12">
        <v>64.263000000000005</v>
      </c>
      <c r="BN2729" s="72">
        <v>3.407</v>
      </c>
      <c r="BO2729" s="72">
        <v>31.571000000000002</v>
      </c>
      <c r="BP2729" s="12">
        <v>515.36699999999996</v>
      </c>
      <c r="BQ2729" s="72">
        <v>27.323</v>
      </c>
      <c r="BR2729" s="72">
        <v>12.032</v>
      </c>
      <c r="BS2729" s="12">
        <v>662.74400000000003</v>
      </c>
      <c r="BT2729" s="72">
        <v>35.137</v>
      </c>
      <c r="BU2729" s="72">
        <v>8.5809999999999995</v>
      </c>
      <c r="BV2729" s="12">
        <v>1886.174</v>
      </c>
      <c r="BW2729" s="72">
        <v>100</v>
      </c>
      <c r="BX2729" s="72">
        <v>5.3440000000000003</v>
      </c>
      <c r="BY2729" s="13"/>
      <c r="BZ2729" s="13"/>
    </row>
    <row r="2730" spans="1:78" ht="12.75" customHeight="1">
      <c r="A2730" s="122" t="s">
        <v>65</v>
      </c>
      <c r="B2730" s="71" t="s">
        <v>72</v>
      </c>
      <c r="C2730" s="71" t="s">
        <v>26</v>
      </c>
      <c r="D2730" s="34">
        <v>45992</v>
      </c>
      <c r="E2730" s="12">
        <v>0</v>
      </c>
      <c r="F2730" s="72">
        <v>0</v>
      </c>
      <c r="G2730" s="72">
        <v>0</v>
      </c>
      <c r="H2730" s="12">
        <v>33.951999999999998</v>
      </c>
      <c r="I2730" s="72">
        <v>1.821</v>
      </c>
      <c r="J2730" s="72">
        <v>42.247999999999998</v>
      </c>
      <c r="K2730" s="12">
        <v>97.667000000000002</v>
      </c>
      <c r="L2730" s="72">
        <v>5.2380000000000004</v>
      </c>
      <c r="M2730" s="72">
        <v>31.041</v>
      </c>
      <c r="N2730" s="12">
        <v>131.619</v>
      </c>
      <c r="O2730" s="72">
        <v>7.0590000000000002</v>
      </c>
      <c r="P2730" s="72">
        <v>25.937999999999999</v>
      </c>
      <c r="Q2730" s="12">
        <v>57.444000000000003</v>
      </c>
      <c r="R2730" s="72">
        <v>3.081</v>
      </c>
      <c r="S2730" s="72">
        <v>33.433</v>
      </c>
      <c r="T2730" s="12">
        <v>189.06299999999999</v>
      </c>
      <c r="U2730" s="72">
        <v>10.138999999999999</v>
      </c>
      <c r="V2730" s="72">
        <v>16.760000000000002</v>
      </c>
      <c r="W2730" s="12">
        <v>935.81299999999999</v>
      </c>
      <c r="X2730" s="72">
        <v>50.186</v>
      </c>
      <c r="Y2730" s="72">
        <v>3.7669999999999999</v>
      </c>
      <c r="Z2730" s="12">
        <v>1124.876</v>
      </c>
      <c r="AA2730" s="72">
        <v>60.326000000000001</v>
      </c>
      <c r="AB2730" s="72">
        <v>3.6970000000000001</v>
      </c>
      <c r="AC2730" s="12">
        <v>1124.876</v>
      </c>
      <c r="AD2730" s="72">
        <v>60.326000000000001</v>
      </c>
      <c r="AE2730" s="72">
        <v>3.6970000000000001</v>
      </c>
      <c r="AF2730" s="12">
        <v>4.9260000000000002</v>
      </c>
      <c r="AG2730" s="72">
        <v>0.26400000000000001</v>
      </c>
      <c r="AH2730" s="72">
        <v>117.64700000000001</v>
      </c>
      <c r="AI2730" s="12">
        <v>138.33600000000001</v>
      </c>
      <c r="AJ2730" s="72">
        <v>7.4189999999999996</v>
      </c>
      <c r="AK2730" s="72">
        <v>18.385999999999999</v>
      </c>
      <c r="AL2730" s="12">
        <v>143.261</v>
      </c>
      <c r="AM2730" s="72">
        <v>7.6829999999999998</v>
      </c>
      <c r="AN2730" s="72">
        <v>17.88</v>
      </c>
      <c r="AO2730" s="12">
        <v>1268.1379999999999</v>
      </c>
      <c r="AP2730" s="72">
        <v>68.009</v>
      </c>
      <c r="AQ2730" s="72">
        <v>3.9140000000000001</v>
      </c>
      <c r="AR2730" s="12">
        <v>72.347999999999999</v>
      </c>
      <c r="AS2730" s="72">
        <v>3.88</v>
      </c>
      <c r="AT2730" s="72">
        <v>30.475999999999999</v>
      </c>
      <c r="AU2730" s="12">
        <v>10.262</v>
      </c>
      <c r="AV2730" s="72">
        <v>0.55000000000000004</v>
      </c>
      <c r="AW2730" s="72">
        <v>103.58</v>
      </c>
      <c r="AX2730" s="12">
        <v>58.353999999999999</v>
      </c>
      <c r="AY2730" s="72">
        <v>3.129</v>
      </c>
      <c r="AZ2730" s="72">
        <v>38.823999999999998</v>
      </c>
      <c r="BA2730" s="12">
        <v>68.616</v>
      </c>
      <c r="BB2730" s="72">
        <v>3.68</v>
      </c>
      <c r="BC2730" s="72">
        <v>35.262</v>
      </c>
      <c r="BD2730" s="12">
        <v>52.473999999999997</v>
      </c>
      <c r="BE2730" s="72">
        <v>2.8140000000000001</v>
      </c>
      <c r="BF2730" s="72">
        <v>42.469000000000001</v>
      </c>
      <c r="BG2730" s="12">
        <v>121.09</v>
      </c>
      <c r="BH2730" s="72">
        <v>6.4939999999999998</v>
      </c>
      <c r="BI2730" s="72">
        <v>28.247</v>
      </c>
      <c r="BJ2730" s="12">
        <v>352.98200000000003</v>
      </c>
      <c r="BK2730" s="72">
        <v>18.93</v>
      </c>
      <c r="BL2730" s="72">
        <v>11.226000000000001</v>
      </c>
      <c r="BM2730" s="12">
        <v>50.113999999999997</v>
      </c>
      <c r="BN2730" s="72">
        <v>2.6880000000000002</v>
      </c>
      <c r="BO2730" s="72">
        <v>25.577999999999999</v>
      </c>
      <c r="BP2730" s="12">
        <v>403.096</v>
      </c>
      <c r="BQ2730" s="72">
        <v>21.617999999999999</v>
      </c>
      <c r="BR2730" s="72">
        <v>10.013999999999999</v>
      </c>
      <c r="BS2730" s="12">
        <v>596.53399999999999</v>
      </c>
      <c r="BT2730" s="72">
        <v>31.991</v>
      </c>
      <c r="BU2730" s="72">
        <v>8.077</v>
      </c>
      <c r="BV2730" s="12">
        <v>1864.672</v>
      </c>
      <c r="BW2730" s="72">
        <v>100</v>
      </c>
      <c r="BX2730" s="72">
        <v>3.9780000000000002</v>
      </c>
      <c r="BY2730" s="13"/>
      <c r="BZ2730" s="13"/>
    </row>
    <row r="2731" spans="1:78" ht="12.75" customHeight="1">
      <c r="A2731" s="122" t="s">
        <v>65</v>
      </c>
      <c r="B2731" s="71" t="s">
        <v>72</v>
      </c>
      <c r="C2731" s="71" t="s">
        <v>26</v>
      </c>
      <c r="D2731" s="34">
        <v>46082</v>
      </c>
      <c r="E2731" s="12">
        <v>0</v>
      </c>
      <c r="F2731" s="72">
        <v>0</v>
      </c>
      <c r="G2731" s="72">
        <v>0</v>
      </c>
      <c r="H2731" s="12">
        <v>39.557000000000002</v>
      </c>
      <c r="I2731" s="72">
        <v>2.0369999999999999</v>
      </c>
      <c r="J2731" s="72">
        <v>40.171999999999997</v>
      </c>
      <c r="K2731" s="12">
        <v>47.548999999999999</v>
      </c>
      <c r="L2731" s="72">
        <v>2.448</v>
      </c>
      <c r="M2731" s="72">
        <v>47.204999999999998</v>
      </c>
      <c r="N2731" s="12">
        <v>87.105999999999995</v>
      </c>
      <c r="O2731" s="72">
        <v>4.4850000000000003</v>
      </c>
      <c r="P2731" s="72">
        <v>33.186999999999998</v>
      </c>
      <c r="Q2731" s="12">
        <v>50.066000000000003</v>
      </c>
      <c r="R2731" s="72">
        <v>2.5779999999999998</v>
      </c>
      <c r="S2731" s="72">
        <v>46.369</v>
      </c>
      <c r="T2731" s="12">
        <v>137.172</v>
      </c>
      <c r="U2731" s="72">
        <v>7.0629999999999997</v>
      </c>
      <c r="V2731" s="72">
        <v>28.518999999999998</v>
      </c>
      <c r="W2731" s="12">
        <v>1008.736</v>
      </c>
      <c r="X2731" s="72">
        <v>51.94</v>
      </c>
      <c r="Y2731" s="72">
        <v>7.9909999999999997</v>
      </c>
      <c r="Z2731" s="12">
        <v>1145.9079999999999</v>
      </c>
      <c r="AA2731" s="72">
        <v>59.003</v>
      </c>
      <c r="AB2731" s="72">
        <v>6.8259999999999996</v>
      </c>
      <c r="AC2731" s="12">
        <v>1145.9079999999999</v>
      </c>
      <c r="AD2731" s="72">
        <v>59.003</v>
      </c>
      <c r="AE2731" s="72">
        <v>6.8259999999999996</v>
      </c>
      <c r="AF2731" s="12">
        <v>12.135999999999999</v>
      </c>
      <c r="AG2731" s="72">
        <v>0.625</v>
      </c>
      <c r="AH2731" s="72">
        <v>95.804000000000002</v>
      </c>
      <c r="AI2731" s="12">
        <v>104.425</v>
      </c>
      <c r="AJ2731" s="72">
        <v>5.3769999999999998</v>
      </c>
      <c r="AK2731" s="72">
        <v>25.216999999999999</v>
      </c>
      <c r="AL2731" s="12">
        <v>116.56100000000001</v>
      </c>
      <c r="AM2731" s="72">
        <v>6.0019999999999998</v>
      </c>
      <c r="AN2731" s="72">
        <v>23.157</v>
      </c>
      <c r="AO2731" s="12">
        <v>1262.4690000000001</v>
      </c>
      <c r="AP2731" s="72">
        <v>65.004999999999995</v>
      </c>
      <c r="AQ2731" s="72">
        <v>6.5179999999999998</v>
      </c>
      <c r="AR2731" s="12">
        <v>65.864000000000004</v>
      </c>
      <c r="AS2731" s="72">
        <v>3.391</v>
      </c>
      <c r="AT2731" s="72">
        <v>33.697000000000003</v>
      </c>
      <c r="AU2731" s="12">
        <v>21.641999999999999</v>
      </c>
      <c r="AV2731" s="72">
        <v>1.1140000000000001</v>
      </c>
      <c r="AW2731" s="72">
        <v>65.647999999999996</v>
      </c>
      <c r="AX2731" s="12">
        <v>99.591999999999999</v>
      </c>
      <c r="AY2731" s="72">
        <v>5.1280000000000001</v>
      </c>
      <c r="AZ2731" s="72">
        <v>32.03</v>
      </c>
      <c r="BA2731" s="12">
        <v>121.23399999999999</v>
      </c>
      <c r="BB2731" s="72">
        <v>6.242</v>
      </c>
      <c r="BC2731" s="72">
        <v>27.206</v>
      </c>
      <c r="BD2731" s="12">
        <v>47.969000000000001</v>
      </c>
      <c r="BE2731" s="72">
        <v>2.4700000000000002</v>
      </c>
      <c r="BF2731" s="72">
        <v>38.975000000000001</v>
      </c>
      <c r="BG2731" s="12">
        <v>169.202</v>
      </c>
      <c r="BH2731" s="72">
        <v>8.7119999999999997</v>
      </c>
      <c r="BI2731" s="72">
        <v>22.242999999999999</v>
      </c>
      <c r="BJ2731" s="12">
        <v>373.50599999999997</v>
      </c>
      <c r="BK2731" s="72">
        <v>19.231999999999999</v>
      </c>
      <c r="BL2731" s="72">
        <v>15.096</v>
      </c>
      <c r="BM2731" s="12">
        <v>71.061000000000007</v>
      </c>
      <c r="BN2731" s="72">
        <v>3.6589999999999998</v>
      </c>
      <c r="BO2731" s="72">
        <v>30.152999999999999</v>
      </c>
      <c r="BP2731" s="12">
        <v>444.56700000000001</v>
      </c>
      <c r="BQ2731" s="72">
        <v>22.890999999999998</v>
      </c>
      <c r="BR2731" s="72">
        <v>13.920999999999999</v>
      </c>
      <c r="BS2731" s="12">
        <v>679.63400000000001</v>
      </c>
      <c r="BT2731" s="72">
        <v>34.994999999999997</v>
      </c>
      <c r="BU2731" s="72">
        <v>8.5370000000000008</v>
      </c>
      <c r="BV2731" s="12">
        <v>1942.1030000000001</v>
      </c>
      <c r="BW2731" s="72">
        <v>100</v>
      </c>
      <c r="BX2731" s="72">
        <v>4.7249999999999996</v>
      </c>
      <c r="BY2731" s="13"/>
      <c r="BZ2731" s="13"/>
    </row>
    <row r="2732" spans="1:78" ht="12.75" customHeight="1">
      <c r="A2732" s="122" t="s">
        <v>65</v>
      </c>
      <c r="B2732" s="71" t="s">
        <v>72</v>
      </c>
      <c r="C2732" s="71" t="s">
        <v>26</v>
      </c>
      <c r="D2732" s="34">
        <v>46174</v>
      </c>
      <c r="E2732" s="12">
        <v>0</v>
      </c>
      <c r="F2732" s="72">
        <v>0</v>
      </c>
      <c r="G2732" s="72">
        <v>0</v>
      </c>
      <c r="H2732" s="12">
        <v>81.706999999999994</v>
      </c>
      <c r="I2732" s="72">
        <v>4.1580000000000004</v>
      </c>
      <c r="J2732" s="72">
        <v>31.26</v>
      </c>
      <c r="K2732" s="12">
        <v>105.881</v>
      </c>
      <c r="L2732" s="72">
        <v>5.3890000000000002</v>
      </c>
      <c r="M2732" s="72">
        <v>25.853000000000002</v>
      </c>
      <c r="N2732" s="12">
        <v>187.58799999999999</v>
      </c>
      <c r="O2732" s="72">
        <v>9.5470000000000006</v>
      </c>
      <c r="P2732" s="72">
        <v>17.47</v>
      </c>
      <c r="Q2732" s="12">
        <v>24.544</v>
      </c>
      <c r="R2732" s="72">
        <v>1.2490000000000001</v>
      </c>
      <c r="S2732" s="72">
        <v>44.555</v>
      </c>
      <c r="T2732" s="12">
        <v>212.13200000000001</v>
      </c>
      <c r="U2732" s="72">
        <v>10.795999999999999</v>
      </c>
      <c r="V2732" s="72">
        <v>15.27</v>
      </c>
      <c r="W2732" s="12">
        <v>991.62699999999995</v>
      </c>
      <c r="X2732" s="72">
        <v>50.466999999999999</v>
      </c>
      <c r="Y2732" s="72">
        <v>5.4269999999999996</v>
      </c>
      <c r="Z2732" s="12">
        <v>1203.759</v>
      </c>
      <c r="AA2732" s="72">
        <v>61.262999999999998</v>
      </c>
      <c r="AB2732" s="72">
        <v>4.5620000000000003</v>
      </c>
      <c r="AC2732" s="12">
        <v>1203.759</v>
      </c>
      <c r="AD2732" s="72">
        <v>61.262999999999998</v>
      </c>
      <c r="AE2732" s="72">
        <v>4.5620000000000003</v>
      </c>
      <c r="AF2732" s="12">
        <v>0</v>
      </c>
      <c r="AG2732" s="72">
        <v>0</v>
      </c>
      <c r="AH2732" s="72">
        <v>0</v>
      </c>
      <c r="AI2732" s="12">
        <v>121.056</v>
      </c>
      <c r="AJ2732" s="72">
        <v>6.1609999999999996</v>
      </c>
      <c r="AK2732" s="72">
        <v>14.936</v>
      </c>
      <c r="AL2732" s="12">
        <v>121.056</v>
      </c>
      <c r="AM2732" s="72">
        <v>6.1609999999999996</v>
      </c>
      <c r="AN2732" s="72">
        <v>14.936</v>
      </c>
      <c r="AO2732" s="12">
        <v>1324.8150000000001</v>
      </c>
      <c r="AP2732" s="72">
        <v>67.424000000000007</v>
      </c>
      <c r="AQ2732" s="72">
        <v>4.4720000000000004</v>
      </c>
      <c r="AR2732" s="12">
        <v>33.472000000000001</v>
      </c>
      <c r="AS2732" s="72">
        <v>1.704</v>
      </c>
      <c r="AT2732" s="72">
        <v>32.250999999999998</v>
      </c>
      <c r="AU2732" s="12">
        <v>15.138999999999999</v>
      </c>
      <c r="AV2732" s="72">
        <v>0.77</v>
      </c>
      <c r="AW2732" s="72">
        <v>53.39</v>
      </c>
      <c r="AX2732" s="12">
        <v>113.96299999999999</v>
      </c>
      <c r="AY2732" s="72">
        <v>5.8</v>
      </c>
      <c r="AZ2732" s="72">
        <v>23.948</v>
      </c>
      <c r="BA2732" s="12">
        <v>129.102</v>
      </c>
      <c r="BB2732" s="72">
        <v>6.57</v>
      </c>
      <c r="BC2732" s="72">
        <v>20.992000000000001</v>
      </c>
      <c r="BD2732" s="12">
        <v>43.610999999999997</v>
      </c>
      <c r="BE2732" s="72">
        <v>2.2189999999999999</v>
      </c>
      <c r="BF2732" s="72">
        <v>30.536000000000001</v>
      </c>
      <c r="BG2732" s="12">
        <v>172.71299999999999</v>
      </c>
      <c r="BH2732" s="72">
        <v>8.7899999999999991</v>
      </c>
      <c r="BI2732" s="72">
        <v>16.565999999999999</v>
      </c>
      <c r="BJ2732" s="12">
        <v>397.20100000000002</v>
      </c>
      <c r="BK2732" s="72">
        <v>20.215</v>
      </c>
      <c r="BL2732" s="72">
        <v>11.744</v>
      </c>
      <c r="BM2732" s="12">
        <v>36.69</v>
      </c>
      <c r="BN2732" s="72">
        <v>1.867</v>
      </c>
      <c r="BO2732" s="72">
        <v>38.335000000000001</v>
      </c>
      <c r="BP2732" s="12">
        <v>433.89</v>
      </c>
      <c r="BQ2732" s="72">
        <v>22.082000000000001</v>
      </c>
      <c r="BR2732" s="72">
        <v>10.853</v>
      </c>
      <c r="BS2732" s="12">
        <v>640.07600000000002</v>
      </c>
      <c r="BT2732" s="72">
        <v>32.576000000000001</v>
      </c>
      <c r="BU2732" s="72">
        <v>7.6109999999999998</v>
      </c>
      <c r="BV2732" s="12">
        <v>1964.89</v>
      </c>
      <c r="BW2732" s="72">
        <v>100</v>
      </c>
      <c r="BX2732" s="72">
        <v>4.32</v>
      </c>
      <c r="BY2732" s="13"/>
      <c r="BZ2732" s="13"/>
    </row>
    <row r="2733" spans="1:78" ht="12.75" customHeight="1">
      <c r="A2733" s="122" t="s">
        <v>65</v>
      </c>
      <c r="B2733" s="71" t="s">
        <v>72</v>
      </c>
      <c r="C2733" s="71" t="s">
        <v>24</v>
      </c>
      <c r="D2733" s="34">
        <v>41883</v>
      </c>
      <c r="E2733" s="12">
        <v>0</v>
      </c>
      <c r="F2733" s="72">
        <v>0</v>
      </c>
      <c r="G2733" s="72">
        <v>0</v>
      </c>
      <c r="H2733" s="12">
        <v>17.091999999999999</v>
      </c>
      <c r="I2733" s="72">
        <v>3.6080000000000001</v>
      </c>
      <c r="J2733" s="72">
        <v>69.730999999999995</v>
      </c>
      <c r="K2733" s="12">
        <v>24.751000000000001</v>
      </c>
      <c r="L2733" s="72">
        <v>5.2240000000000002</v>
      </c>
      <c r="M2733" s="72">
        <v>54.722999999999999</v>
      </c>
      <c r="N2733" s="12">
        <v>41.843000000000004</v>
      </c>
      <c r="O2733" s="72">
        <v>8.8320000000000007</v>
      </c>
      <c r="P2733" s="72">
        <v>39.920999999999999</v>
      </c>
      <c r="Q2733" s="12">
        <v>10.427</v>
      </c>
      <c r="R2733" s="72">
        <v>2.2010000000000001</v>
      </c>
      <c r="S2733" s="72">
        <v>74.361000000000004</v>
      </c>
      <c r="T2733" s="12">
        <v>52.271000000000001</v>
      </c>
      <c r="U2733" s="72">
        <v>11.032999999999999</v>
      </c>
      <c r="V2733" s="72">
        <v>35.375</v>
      </c>
      <c r="W2733" s="12">
        <v>100.934</v>
      </c>
      <c r="X2733" s="72">
        <v>21.303999999999998</v>
      </c>
      <c r="Y2733" s="72">
        <v>40.877000000000002</v>
      </c>
      <c r="Z2733" s="12">
        <v>153.20500000000001</v>
      </c>
      <c r="AA2733" s="72">
        <v>32.335999999999999</v>
      </c>
      <c r="AB2733" s="72">
        <v>31.018000000000001</v>
      </c>
      <c r="AC2733" s="12">
        <v>153.20500000000001</v>
      </c>
      <c r="AD2733" s="72">
        <v>32.335999999999999</v>
      </c>
      <c r="AE2733" s="72">
        <v>31.018000000000001</v>
      </c>
      <c r="AF2733" s="12">
        <v>6.383</v>
      </c>
      <c r="AG2733" s="72">
        <v>1.347</v>
      </c>
      <c r="AH2733" s="72">
        <v>112.26</v>
      </c>
      <c r="AI2733" s="12">
        <v>141.56899999999999</v>
      </c>
      <c r="AJ2733" s="72">
        <v>29.88</v>
      </c>
      <c r="AK2733" s="72">
        <v>32.746000000000002</v>
      </c>
      <c r="AL2733" s="12">
        <v>147.952</v>
      </c>
      <c r="AM2733" s="72">
        <v>31.228000000000002</v>
      </c>
      <c r="AN2733" s="72">
        <v>31.173999999999999</v>
      </c>
      <c r="AO2733" s="12">
        <v>301.15699999999998</v>
      </c>
      <c r="AP2733" s="72">
        <v>63.564</v>
      </c>
      <c r="AQ2733" s="72">
        <v>21.065999999999999</v>
      </c>
      <c r="AR2733" s="12">
        <v>0</v>
      </c>
      <c r="AS2733" s="72">
        <v>0</v>
      </c>
      <c r="AT2733" s="72">
        <v>0</v>
      </c>
      <c r="AU2733" s="12">
        <v>0</v>
      </c>
      <c r="AV2733" s="72">
        <v>0</v>
      </c>
      <c r="AW2733" s="72">
        <v>0</v>
      </c>
      <c r="AX2733" s="12">
        <v>19.535</v>
      </c>
      <c r="AY2733" s="72">
        <v>4.1230000000000002</v>
      </c>
      <c r="AZ2733" s="72">
        <v>75.412000000000006</v>
      </c>
      <c r="BA2733" s="12">
        <v>19.535</v>
      </c>
      <c r="BB2733" s="72">
        <v>4.1230000000000002</v>
      </c>
      <c r="BC2733" s="72">
        <v>75.412000000000006</v>
      </c>
      <c r="BD2733" s="12">
        <v>86.891000000000005</v>
      </c>
      <c r="BE2733" s="72">
        <v>18.34</v>
      </c>
      <c r="BF2733" s="72">
        <v>37.851999999999997</v>
      </c>
      <c r="BG2733" s="12">
        <v>106.42700000000001</v>
      </c>
      <c r="BH2733" s="72">
        <v>22.463000000000001</v>
      </c>
      <c r="BI2733" s="72">
        <v>30.244</v>
      </c>
      <c r="BJ2733" s="12">
        <v>66.2</v>
      </c>
      <c r="BK2733" s="72">
        <v>13.973000000000001</v>
      </c>
      <c r="BL2733" s="72">
        <v>44.363999999999997</v>
      </c>
      <c r="BM2733" s="12">
        <v>0</v>
      </c>
      <c r="BN2733" s="72">
        <v>0</v>
      </c>
      <c r="BO2733" s="72">
        <v>0</v>
      </c>
      <c r="BP2733" s="12">
        <v>66.2</v>
      </c>
      <c r="BQ2733" s="72">
        <v>13.973000000000001</v>
      </c>
      <c r="BR2733" s="72">
        <v>44.363999999999997</v>
      </c>
      <c r="BS2733" s="12">
        <v>172.62700000000001</v>
      </c>
      <c r="BT2733" s="72">
        <v>36.436</v>
      </c>
      <c r="BU2733" s="72">
        <v>24.140999999999998</v>
      </c>
      <c r="BV2733" s="12">
        <v>473.78399999999999</v>
      </c>
      <c r="BW2733" s="72">
        <v>100</v>
      </c>
      <c r="BX2733" s="72">
        <v>16.045000000000002</v>
      </c>
      <c r="BY2733" s="13"/>
      <c r="BZ2733" s="13"/>
    </row>
    <row r="2734" spans="1:78" ht="12.75" customHeight="1">
      <c r="A2734" s="122" t="s">
        <v>65</v>
      </c>
      <c r="B2734" s="71" t="s">
        <v>72</v>
      </c>
      <c r="C2734" s="71" t="s">
        <v>24</v>
      </c>
      <c r="D2734" s="34">
        <v>41974</v>
      </c>
      <c r="E2734" s="12">
        <v>0</v>
      </c>
      <c r="F2734" s="72">
        <v>0</v>
      </c>
      <c r="G2734" s="72">
        <v>0</v>
      </c>
      <c r="H2734" s="12">
        <v>40.450000000000003</v>
      </c>
      <c r="I2734" s="72">
        <v>9.3119999999999994</v>
      </c>
      <c r="J2734" s="72">
        <v>55.128</v>
      </c>
      <c r="K2734" s="12">
        <v>34.543999999999997</v>
      </c>
      <c r="L2734" s="72">
        <v>7.952</v>
      </c>
      <c r="M2734" s="72">
        <v>52.792999999999999</v>
      </c>
      <c r="N2734" s="12">
        <v>74.994</v>
      </c>
      <c r="O2734" s="72">
        <v>17.263999999999999</v>
      </c>
      <c r="P2734" s="72">
        <v>40.170999999999999</v>
      </c>
      <c r="Q2734" s="12">
        <v>0</v>
      </c>
      <c r="R2734" s="72">
        <v>0</v>
      </c>
      <c r="S2734" s="72">
        <v>0</v>
      </c>
      <c r="T2734" s="12">
        <v>74.994</v>
      </c>
      <c r="U2734" s="72">
        <v>17.263999999999999</v>
      </c>
      <c r="V2734" s="72">
        <v>40.170999999999999</v>
      </c>
      <c r="W2734" s="12">
        <v>104.77</v>
      </c>
      <c r="X2734" s="72">
        <v>24.119</v>
      </c>
      <c r="Y2734" s="72">
        <v>31.58</v>
      </c>
      <c r="Z2734" s="12">
        <v>179.76300000000001</v>
      </c>
      <c r="AA2734" s="72">
        <v>41.383000000000003</v>
      </c>
      <c r="AB2734" s="72">
        <v>24.308</v>
      </c>
      <c r="AC2734" s="12">
        <v>179.76300000000001</v>
      </c>
      <c r="AD2734" s="72">
        <v>41.383000000000003</v>
      </c>
      <c r="AE2734" s="72">
        <v>24.308</v>
      </c>
      <c r="AF2734" s="12">
        <v>12.706</v>
      </c>
      <c r="AG2734" s="72">
        <v>2.9249999999999998</v>
      </c>
      <c r="AH2734" s="72">
        <v>107.051</v>
      </c>
      <c r="AI2734" s="12">
        <v>56.173000000000002</v>
      </c>
      <c r="AJ2734" s="72">
        <v>12.932</v>
      </c>
      <c r="AK2734" s="72">
        <v>52.542999999999999</v>
      </c>
      <c r="AL2734" s="12">
        <v>68.879000000000005</v>
      </c>
      <c r="AM2734" s="72">
        <v>15.856999999999999</v>
      </c>
      <c r="AN2734" s="72">
        <v>47.475000000000001</v>
      </c>
      <c r="AO2734" s="12">
        <v>248.642</v>
      </c>
      <c r="AP2734" s="72">
        <v>57.24</v>
      </c>
      <c r="AQ2734" s="72">
        <v>19.818999999999999</v>
      </c>
      <c r="AR2734" s="12">
        <v>12.116</v>
      </c>
      <c r="AS2734" s="72">
        <v>2.7890000000000001</v>
      </c>
      <c r="AT2734" s="72">
        <v>104.57899999999999</v>
      </c>
      <c r="AU2734" s="12">
        <v>0</v>
      </c>
      <c r="AV2734" s="72">
        <v>0</v>
      </c>
      <c r="AW2734" s="72">
        <v>0</v>
      </c>
      <c r="AX2734" s="12">
        <v>55.463999999999999</v>
      </c>
      <c r="AY2734" s="72">
        <v>12.768000000000001</v>
      </c>
      <c r="AZ2734" s="72">
        <v>42.731999999999999</v>
      </c>
      <c r="BA2734" s="12">
        <v>55.463999999999999</v>
      </c>
      <c r="BB2734" s="72">
        <v>12.768000000000001</v>
      </c>
      <c r="BC2734" s="72">
        <v>42.731999999999999</v>
      </c>
      <c r="BD2734" s="12">
        <v>44.857999999999997</v>
      </c>
      <c r="BE2734" s="72">
        <v>10.327</v>
      </c>
      <c r="BF2734" s="72">
        <v>46.034999999999997</v>
      </c>
      <c r="BG2734" s="12">
        <v>100.322</v>
      </c>
      <c r="BH2734" s="72">
        <v>23.094999999999999</v>
      </c>
      <c r="BI2734" s="72">
        <v>27.640999999999998</v>
      </c>
      <c r="BJ2734" s="12">
        <v>45.896999999999998</v>
      </c>
      <c r="BK2734" s="72">
        <v>10.566000000000001</v>
      </c>
      <c r="BL2734" s="72">
        <v>45.671999999999997</v>
      </c>
      <c r="BM2734" s="12">
        <v>27.411000000000001</v>
      </c>
      <c r="BN2734" s="72">
        <v>6.31</v>
      </c>
      <c r="BO2734" s="72">
        <v>59.871000000000002</v>
      </c>
      <c r="BP2734" s="12">
        <v>73.308000000000007</v>
      </c>
      <c r="BQ2734" s="72">
        <v>16.876000000000001</v>
      </c>
      <c r="BR2734" s="72">
        <v>32.348999999999997</v>
      </c>
      <c r="BS2734" s="12">
        <v>185.745</v>
      </c>
      <c r="BT2734" s="72">
        <v>42.76</v>
      </c>
      <c r="BU2734" s="72">
        <v>20.475000000000001</v>
      </c>
      <c r="BV2734" s="12">
        <v>434.38799999999998</v>
      </c>
      <c r="BW2734" s="72">
        <v>100</v>
      </c>
      <c r="BX2734" s="72">
        <v>13.932</v>
      </c>
      <c r="BY2734" s="13"/>
      <c r="BZ2734" s="13"/>
    </row>
    <row r="2735" spans="1:78" ht="12.75" customHeight="1">
      <c r="A2735" s="122" t="s">
        <v>65</v>
      </c>
      <c r="B2735" s="71" t="s">
        <v>72</v>
      </c>
      <c r="C2735" s="71" t="s">
        <v>24</v>
      </c>
      <c r="D2735" s="34">
        <v>42064</v>
      </c>
      <c r="E2735" s="12">
        <v>0</v>
      </c>
      <c r="F2735" s="72">
        <v>0</v>
      </c>
      <c r="G2735" s="72">
        <v>0</v>
      </c>
      <c r="H2735" s="12">
        <v>23.335999999999999</v>
      </c>
      <c r="I2735" s="72">
        <v>7.1539999999999999</v>
      </c>
      <c r="J2735" s="72">
        <v>47.280999999999999</v>
      </c>
      <c r="K2735" s="12">
        <v>25.164999999999999</v>
      </c>
      <c r="L2735" s="72">
        <v>7.7149999999999999</v>
      </c>
      <c r="M2735" s="72">
        <v>45.067999999999998</v>
      </c>
      <c r="N2735" s="12">
        <v>48.5</v>
      </c>
      <c r="O2735" s="72">
        <v>14.87</v>
      </c>
      <c r="P2735" s="72">
        <v>33.22</v>
      </c>
      <c r="Q2735" s="12">
        <v>5.992</v>
      </c>
      <c r="R2735" s="72">
        <v>1.837</v>
      </c>
      <c r="S2735" s="72">
        <v>102.479</v>
      </c>
      <c r="T2735" s="12">
        <v>54.491999999999997</v>
      </c>
      <c r="U2735" s="72">
        <v>16.707000000000001</v>
      </c>
      <c r="V2735" s="72">
        <v>31.962</v>
      </c>
      <c r="W2735" s="12">
        <v>81.281000000000006</v>
      </c>
      <c r="X2735" s="72">
        <v>24.92</v>
      </c>
      <c r="Y2735" s="72">
        <v>34.183</v>
      </c>
      <c r="Z2735" s="12">
        <v>135.774</v>
      </c>
      <c r="AA2735" s="72">
        <v>41.627000000000002</v>
      </c>
      <c r="AB2735" s="72">
        <v>23.324000000000002</v>
      </c>
      <c r="AC2735" s="12">
        <v>135.774</v>
      </c>
      <c r="AD2735" s="72">
        <v>41.627000000000002</v>
      </c>
      <c r="AE2735" s="72">
        <v>23.324000000000002</v>
      </c>
      <c r="AF2735" s="12">
        <v>0</v>
      </c>
      <c r="AG2735" s="72">
        <v>0</v>
      </c>
      <c r="AH2735" s="72">
        <v>0</v>
      </c>
      <c r="AI2735" s="12">
        <v>78.093999999999994</v>
      </c>
      <c r="AJ2735" s="72">
        <v>23.943000000000001</v>
      </c>
      <c r="AK2735" s="72">
        <v>39.81</v>
      </c>
      <c r="AL2735" s="12">
        <v>78.093999999999994</v>
      </c>
      <c r="AM2735" s="72">
        <v>23.943000000000001</v>
      </c>
      <c r="AN2735" s="72">
        <v>39.81</v>
      </c>
      <c r="AO2735" s="12">
        <v>213.86699999999999</v>
      </c>
      <c r="AP2735" s="72">
        <v>65.569000000000003</v>
      </c>
      <c r="AQ2735" s="72">
        <v>20.699000000000002</v>
      </c>
      <c r="AR2735" s="12">
        <v>0</v>
      </c>
      <c r="AS2735" s="72">
        <v>0</v>
      </c>
      <c r="AT2735" s="72">
        <v>0</v>
      </c>
      <c r="AU2735" s="12">
        <v>26.715</v>
      </c>
      <c r="AV2735" s="72">
        <v>8.1910000000000007</v>
      </c>
      <c r="AW2735" s="72">
        <v>82.167000000000002</v>
      </c>
      <c r="AX2735" s="12">
        <v>23.466000000000001</v>
      </c>
      <c r="AY2735" s="72">
        <v>7.194</v>
      </c>
      <c r="AZ2735" s="72">
        <v>95.786000000000001</v>
      </c>
      <c r="BA2735" s="12">
        <v>50.180999999999997</v>
      </c>
      <c r="BB2735" s="72">
        <v>15.385</v>
      </c>
      <c r="BC2735" s="72">
        <v>63.82</v>
      </c>
      <c r="BD2735" s="12">
        <v>8.5510000000000002</v>
      </c>
      <c r="BE2735" s="72">
        <v>2.6219999999999999</v>
      </c>
      <c r="BF2735" s="72">
        <v>96.6</v>
      </c>
      <c r="BG2735" s="12">
        <v>58.731999999999999</v>
      </c>
      <c r="BH2735" s="72">
        <v>18.007000000000001</v>
      </c>
      <c r="BI2735" s="72">
        <v>54.543999999999997</v>
      </c>
      <c r="BJ2735" s="12">
        <v>48.774999999999999</v>
      </c>
      <c r="BK2735" s="72">
        <v>14.954000000000001</v>
      </c>
      <c r="BL2735" s="72">
        <v>65.510999999999996</v>
      </c>
      <c r="BM2735" s="12">
        <v>4.7960000000000003</v>
      </c>
      <c r="BN2735" s="72">
        <v>1.4710000000000001</v>
      </c>
      <c r="BO2735" s="72">
        <v>103.60899999999999</v>
      </c>
      <c r="BP2735" s="12">
        <v>53.570999999999998</v>
      </c>
      <c r="BQ2735" s="72">
        <v>16.423999999999999</v>
      </c>
      <c r="BR2735" s="72">
        <v>60.372</v>
      </c>
      <c r="BS2735" s="12">
        <v>112.303</v>
      </c>
      <c r="BT2735" s="72">
        <v>34.430999999999997</v>
      </c>
      <c r="BU2735" s="72">
        <v>33.375</v>
      </c>
      <c r="BV2735" s="12">
        <v>326.17099999999999</v>
      </c>
      <c r="BW2735" s="72">
        <v>100</v>
      </c>
      <c r="BX2735" s="72">
        <v>19.044</v>
      </c>
      <c r="BY2735" s="13"/>
      <c r="BZ2735" s="13"/>
    </row>
    <row r="2736" spans="1:78" ht="12.75" customHeight="1">
      <c r="A2736" s="122" t="s">
        <v>65</v>
      </c>
      <c r="B2736" s="71" t="s">
        <v>72</v>
      </c>
      <c r="C2736" s="71" t="s">
        <v>24</v>
      </c>
      <c r="D2736" s="34">
        <v>42156</v>
      </c>
      <c r="E2736" s="12">
        <v>0</v>
      </c>
      <c r="F2736" s="72">
        <v>0</v>
      </c>
      <c r="G2736" s="72">
        <v>0</v>
      </c>
      <c r="H2736" s="12">
        <v>14.791</v>
      </c>
      <c r="I2736" s="72">
        <v>3.8050000000000002</v>
      </c>
      <c r="J2736" s="72">
        <v>109.27500000000001</v>
      </c>
      <c r="K2736" s="12">
        <v>11.954000000000001</v>
      </c>
      <c r="L2736" s="72">
        <v>3.0750000000000002</v>
      </c>
      <c r="M2736" s="72">
        <v>101.154</v>
      </c>
      <c r="N2736" s="12">
        <v>26.745000000000001</v>
      </c>
      <c r="O2736" s="72">
        <v>6.88</v>
      </c>
      <c r="P2736" s="72">
        <v>74.016999999999996</v>
      </c>
      <c r="Q2736" s="12">
        <v>3.3330000000000002</v>
      </c>
      <c r="R2736" s="72">
        <v>0.85799999999999998</v>
      </c>
      <c r="S2736" s="72">
        <v>105.02800000000001</v>
      </c>
      <c r="T2736" s="12">
        <v>30.077999999999999</v>
      </c>
      <c r="U2736" s="72">
        <v>7.7380000000000004</v>
      </c>
      <c r="V2736" s="72">
        <v>64.578000000000003</v>
      </c>
      <c r="W2736" s="12">
        <v>115.416</v>
      </c>
      <c r="X2736" s="72">
        <v>29.690999999999999</v>
      </c>
      <c r="Y2736" s="72">
        <v>27.193999999999999</v>
      </c>
      <c r="Z2736" s="12">
        <v>145.494</v>
      </c>
      <c r="AA2736" s="72">
        <v>37.427999999999997</v>
      </c>
      <c r="AB2736" s="72">
        <v>24.614999999999998</v>
      </c>
      <c r="AC2736" s="12">
        <v>145.494</v>
      </c>
      <c r="AD2736" s="72">
        <v>37.427999999999997</v>
      </c>
      <c r="AE2736" s="72">
        <v>24.614999999999998</v>
      </c>
      <c r="AF2736" s="12">
        <v>9.0909999999999993</v>
      </c>
      <c r="AG2736" s="72">
        <v>2.339</v>
      </c>
      <c r="AH2736" s="72">
        <v>105.995</v>
      </c>
      <c r="AI2736" s="12">
        <v>87.852000000000004</v>
      </c>
      <c r="AJ2736" s="72">
        <v>22.6</v>
      </c>
      <c r="AK2736" s="72">
        <v>39.924999999999997</v>
      </c>
      <c r="AL2736" s="12">
        <v>96.942999999999998</v>
      </c>
      <c r="AM2736" s="72">
        <v>24.939</v>
      </c>
      <c r="AN2736" s="72">
        <v>38.469000000000001</v>
      </c>
      <c r="AO2736" s="12">
        <v>242.43700000000001</v>
      </c>
      <c r="AP2736" s="72">
        <v>62.366999999999997</v>
      </c>
      <c r="AQ2736" s="72">
        <v>23.341999999999999</v>
      </c>
      <c r="AR2736" s="12">
        <v>0</v>
      </c>
      <c r="AS2736" s="72">
        <v>0</v>
      </c>
      <c r="AT2736" s="72">
        <v>0</v>
      </c>
      <c r="AU2736" s="12">
        <v>5.907</v>
      </c>
      <c r="AV2736" s="72">
        <v>1.5189999999999999</v>
      </c>
      <c r="AW2736" s="72">
        <v>127.53100000000001</v>
      </c>
      <c r="AX2736" s="12">
        <v>16.959</v>
      </c>
      <c r="AY2736" s="72">
        <v>4.3630000000000004</v>
      </c>
      <c r="AZ2736" s="72">
        <v>92.459000000000003</v>
      </c>
      <c r="BA2736" s="12">
        <v>22.866</v>
      </c>
      <c r="BB2736" s="72">
        <v>5.8819999999999997</v>
      </c>
      <c r="BC2736" s="72">
        <v>80.043000000000006</v>
      </c>
      <c r="BD2736" s="12">
        <v>45.011000000000003</v>
      </c>
      <c r="BE2736" s="72">
        <v>11.579000000000001</v>
      </c>
      <c r="BF2736" s="72">
        <v>60.314</v>
      </c>
      <c r="BG2736" s="12">
        <v>67.876999999999995</v>
      </c>
      <c r="BH2736" s="72">
        <v>17.460999999999999</v>
      </c>
      <c r="BI2736" s="72">
        <v>39.789000000000001</v>
      </c>
      <c r="BJ2736" s="12">
        <v>64.53</v>
      </c>
      <c r="BK2736" s="72">
        <v>16.600000000000001</v>
      </c>
      <c r="BL2736" s="72">
        <v>35.837000000000003</v>
      </c>
      <c r="BM2736" s="12">
        <v>13.881</v>
      </c>
      <c r="BN2736" s="72">
        <v>3.5710000000000002</v>
      </c>
      <c r="BO2736" s="72">
        <v>78.090999999999994</v>
      </c>
      <c r="BP2736" s="12">
        <v>78.411000000000001</v>
      </c>
      <c r="BQ2736" s="72">
        <v>20.170999999999999</v>
      </c>
      <c r="BR2736" s="72">
        <v>34.228999999999999</v>
      </c>
      <c r="BS2736" s="12">
        <v>146.28800000000001</v>
      </c>
      <c r="BT2736" s="72">
        <v>37.633000000000003</v>
      </c>
      <c r="BU2736" s="72">
        <v>25.542000000000002</v>
      </c>
      <c r="BV2736" s="12">
        <v>388.72500000000002</v>
      </c>
      <c r="BW2736" s="72">
        <v>100</v>
      </c>
      <c r="BX2736" s="72">
        <v>16.474</v>
      </c>
      <c r="BY2736" s="13"/>
      <c r="BZ2736" s="13"/>
    </row>
    <row r="2737" spans="1:78" ht="12.75" customHeight="1">
      <c r="A2737" s="122" t="s">
        <v>65</v>
      </c>
      <c r="B2737" s="71" t="s">
        <v>72</v>
      </c>
      <c r="C2737" s="71" t="s">
        <v>24</v>
      </c>
      <c r="D2737" s="34">
        <v>42614</v>
      </c>
      <c r="E2737" s="12">
        <v>0</v>
      </c>
      <c r="F2737" s="72">
        <v>0</v>
      </c>
      <c r="G2737" s="72">
        <v>0</v>
      </c>
      <c r="H2737" s="12">
        <v>31.902000000000001</v>
      </c>
      <c r="I2737" s="72">
        <v>9.3119999999999994</v>
      </c>
      <c r="J2737" s="72">
        <v>45.317</v>
      </c>
      <c r="K2737" s="12">
        <v>4.3689999999999998</v>
      </c>
      <c r="L2737" s="72">
        <v>1.2749999999999999</v>
      </c>
      <c r="M2737" s="72">
        <v>103.661</v>
      </c>
      <c r="N2737" s="12">
        <v>36.271000000000001</v>
      </c>
      <c r="O2737" s="72">
        <v>10.587</v>
      </c>
      <c r="P2737" s="72">
        <v>41.334000000000003</v>
      </c>
      <c r="Q2737" s="12">
        <v>0</v>
      </c>
      <c r="R2737" s="72">
        <v>0</v>
      </c>
      <c r="S2737" s="72">
        <v>0</v>
      </c>
      <c r="T2737" s="12">
        <v>36.271000000000001</v>
      </c>
      <c r="U2737" s="72">
        <v>10.587</v>
      </c>
      <c r="V2737" s="72">
        <v>41.334000000000003</v>
      </c>
      <c r="W2737" s="12">
        <v>81.272999999999996</v>
      </c>
      <c r="X2737" s="72">
        <v>23.722000000000001</v>
      </c>
      <c r="Y2737" s="72">
        <v>35.576999999999998</v>
      </c>
      <c r="Z2737" s="12">
        <v>117.544</v>
      </c>
      <c r="AA2737" s="72">
        <v>34.308999999999997</v>
      </c>
      <c r="AB2737" s="72">
        <v>26.599</v>
      </c>
      <c r="AC2737" s="12">
        <v>117.544</v>
      </c>
      <c r="AD2737" s="72">
        <v>34.308999999999997</v>
      </c>
      <c r="AE2737" s="72">
        <v>26.599</v>
      </c>
      <c r="AF2737" s="12">
        <v>0</v>
      </c>
      <c r="AG2737" s="72">
        <v>0</v>
      </c>
      <c r="AH2737" s="72">
        <v>0</v>
      </c>
      <c r="AI2737" s="12">
        <v>60.317</v>
      </c>
      <c r="AJ2737" s="72">
        <v>17.606000000000002</v>
      </c>
      <c r="AK2737" s="72">
        <v>48.17</v>
      </c>
      <c r="AL2737" s="12">
        <v>60.317</v>
      </c>
      <c r="AM2737" s="72">
        <v>17.606000000000002</v>
      </c>
      <c r="AN2737" s="72">
        <v>48.17</v>
      </c>
      <c r="AO2737" s="12">
        <v>177.86</v>
      </c>
      <c r="AP2737" s="72">
        <v>51.914999999999999</v>
      </c>
      <c r="AQ2737" s="72">
        <v>24.643999999999998</v>
      </c>
      <c r="AR2737" s="12">
        <v>8.2739999999999991</v>
      </c>
      <c r="AS2737" s="72">
        <v>2.415</v>
      </c>
      <c r="AT2737" s="72">
        <v>70.197000000000003</v>
      </c>
      <c r="AU2737" s="12">
        <v>0</v>
      </c>
      <c r="AV2737" s="72">
        <v>0</v>
      </c>
      <c r="AW2737" s="72">
        <v>0</v>
      </c>
      <c r="AX2737" s="12">
        <v>62.914999999999999</v>
      </c>
      <c r="AY2737" s="72">
        <v>18.364000000000001</v>
      </c>
      <c r="AZ2737" s="72">
        <v>40.892000000000003</v>
      </c>
      <c r="BA2737" s="12">
        <v>62.914999999999999</v>
      </c>
      <c r="BB2737" s="72">
        <v>18.364000000000001</v>
      </c>
      <c r="BC2737" s="72">
        <v>40.892000000000003</v>
      </c>
      <c r="BD2737" s="12">
        <v>22.094999999999999</v>
      </c>
      <c r="BE2737" s="72">
        <v>6.4489999999999998</v>
      </c>
      <c r="BF2737" s="72">
        <v>53.712000000000003</v>
      </c>
      <c r="BG2737" s="12">
        <v>85.01</v>
      </c>
      <c r="BH2737" s="72">
        <v>24.812999999999999</v>
      </c>
      <c r="BI2737" s="72">
        <v>33.780999999999999</v>
      </c>
      <c r="BJ2737" s="12">
        <v>69.917000000000002</v>
      </c>
      <c r="BK2737" s="72">
        <v>20.408000000000001</v>
      </c>
      <c r="BL2737" s="72">
        <v>29.827999999999999</v>
      </c>
      <c r="BM2737" s="12">
        <v>1.5369999999999999</v>
      </c>
      <c r="BN2737" s="72">
        <v>0.44900000000000001</v>
      </c>
      <c r="BO2737" s="72">
        <v>100.607</v>
      </c>
      <c r="BP2737" s="12">
        <v>71.453000000000003</v>
      </c>
      <c r="BQ2737" s="72">
        <v>20.856000000000002</v>
      </c>
      <c r="BR2737" s="72">
        <v>28.856000000000002</v>
      </c>
      <c r="BS2737" s="12">
        <v>164.738</v>
      </c>
      <c r="BT2737" s="72">
        <v>48.085000000000001</v>
      </c>
      <c r="BU2737" s="72">
        <v>20.297000000000001</v>
      </c>
      <c r="BV2737" s="12">
        <v>342.59800000000001</v>
      </c>
      <c r="BW2737" s="72">
        <v>100</v>
      </c>
      <c r="BX2737" s="72">
        <v>14.398999999999999</v>
      </c>
      <c r="BY2737" s="13"/>
      <c r="BZ2737" s="13"/>
    </row>
    <row r="2738" spans="1:78" ht="12.75" customHeight="1">
      <c r="A2738" s="122" t="s">
        <v>65</v>
      </c>
      <c r="B2738" s="71" t="s">
        <v>72</v>
      </c>
      <c r="C2738" s="71" t="s">
        <v>24</v>
      </c>
      <c r="D2738" s="34">
        <v>42705</v>
      </c>
      <c r="E2738" s="12">
        <v>0</v>
      </c>
      <c r="F2738" s="72">
        <v>0</v>
      </c>
      <c r="G2738" s="72">
        <v>0</v>
      </c>
      <c r="H2738" s="12">
        <v>53.677999999999997</v>
      </c>
      <c r="I2738" s="72">
        <v>15.398</v>
      </c>
      <c r="J2738" s="72">
        <v>41.362000000000002</v>
      </c>
      <c r="K2738" s="12">
        <v>0</v>
      </c>
      <c r="L2738" s="72">
        <v>0</v>
      </c>
      <c r="M2738" s="72">
        <v>0</v>
      </c>
      <c r="N2738" s="12">
        <v>53.677999999999997</v>
      </c>
      <c r="O2738" s="72">
        <v>15.398</v>
      </c>
      <c r="P2738" s="72">
        <v>41.362000000000002</v>
      </c>
      <c r="Q2738" s="12">
        <v>0</v>
      </c>
      <c r="R2738" s="72">
        <v>0</v>
      </c>
      <c r="S2738" s="72">
        <v>0</v>
      </c>
      <c r="T2738" s="12">
        <v>53.677999999999997</v>
      </c>
      <c r="U2738" s="72">
        <v>15.398</v>
      </c>
      <c r="V2738" s="72">
        <v>41.362000000000002</v>
      </c>
      <c r="W2738" s="12">
        <v>98.650999999999996</v>
      </c>
      <c r="X2738" s="72">
        <v>28.298999999999999</v>
      </c>
      <c r="Y2738" s="72">
        <v>22.5</v>
      </c>
      <c r="Z2738" s="12">
        <v>152.32900000000001</v>
      </c>
      <c r="AA2738" s="72">
        <v>43.697000000000003</v>
      </c>
      <c r="AB2738" s="72">
        <v>18.538</v>
      </c>
      <c r="AC2738" s="12">
        <v>152.32900000000001</v>
      </c>
      <c r="AD2738" s="72">
        <v>43.697000000000003</v>
      </c>
      <c r="AE2738" s="72">
        <v>18.538</v>
      </c>
      <c r="AF2738" s="12">
        <v>0</v>
      </c>
      <c r="AG2738" s="72">
        <v>0</v>
      </c>
      <c r="AH2738" s="72">
        <v>0</v>
      </c>
      <c r="AI2738" s="12">
        <v>54.284999999999997</v>
      </c>
      <c r="AJ2738" s="72">
        <v>15.571999999999999</v>
      </c>
      <c r="AK2738" s="72">
        <v>45.072000000000003</v>
      </c>
      <c r="AL2738" s="12">
        <v>54.284999999999997</v>
      </c>
      <c r="AM2738" s="72">
        <v>15.571999999999999</v>
      </c>
      <c r="AN2738" s="72">
        <v>45.072000000000003</v>
      </c>
      <c r="AO2738" s="12">
        <v>206.614</v>
      </c>
      <c r="AP2738" s="72">
        <v>59.268999999999998</v>
      </c>
      <c r="AQ2738" s="72">
        <v>18.478000000000002</v>
      </c>
      <c r="AR2738" s="12">
        <v>16.321999999999999</v>
      </c>
      <c r="AS2738" s="72">
        <v>4.6820000000000004</v>
      </c>
      <c r="AT2738" s="72">
        <v>107.252</v>
      </c>
      <c r="AU2738" s="12">
        <v>0</v>
      </c>
      <c r="AV2738" s="72">
        <v>0</v>
      </c>
      <c r="AW2738" s="72">
        <v>0</v>
      </c>
      <c r="AX2738" s="12">
        <v>40.316000000000003</v>
      </c>
      <c r="AY2738" s="72">
        <v>11.565</v>
      </c>
      <c r="AZ2738" s="72">
        <v>59.180999999999997</v>
      </c>
      <c r="BA2738" s="12">
        <v>40.316000000000003</v>
      </c>
      <c r="BB2738" s="72">
        <v>11.565</v>
      </c>
      <c r="BC2738" s="72">
        <v>59.180999999999997</v>
      </c>
      <c r="BD2738" s="12">
        <v>0</v>
      </c>
      <c r="BE2738" s="72">
        <v>0</v>
      </c>
      <c r="BF2738" s="72">
        <v>0</v>
      </c>
      <c r="BG2738" s="12">
        <v>40.316000000000003</v>
      </c>
      <c r="BH2738" s="72">
        <v>11.565</v>
      </c>
      <c r="BI2738" s="72">
        <v>59.180999999999997</v>
      </c>
      <c r="BJ2738" s="12">
        <v>55.917999999999999</v>
      </c>
      <c r="BK2738" s="72">
        <v>16.041</v>
      </c>
      <c r="BL2738" s="72">
        <v>41.555</v>
      </c>
      <c r="BM2738" s="12">
        <v>29.433</v>
      </c>
      <c r="BN2738" s="72">
        <v>8.4429999999999996</v>
      </c>
      <c r="BO2738" s="72">
        <v>64.251000000000005</v>
      </c>
      <c r="BP2738" s="12">
        <v>85.350999999999999</v>
      </c>
      <c r="BQ2738" s="72">
        <v>24.484000000000002</v>
      </c>
      <c r="BR2738" s="72">
        <v>42.436</v>
      </c>
      <c r="BS2738" s="12">
        <v>141.99</v>
      </c>
      <c r="BT2738" s="72">
        <v>40.731000000000002</v>
      </c>
      <c r="BU2738" s="72">
        <v>31.195</v>
      </c>
      <c r="BV2738" s="12">
        <v>348.60399999999998</v>
      </c>
      <c r="BW2738" s="72">
        <v>100</v>
      </c>
      <c r="BX2738" s="72">
        <v>17.893000000000001</v>
      </c>
      <c r="BY2738" s="13"/>
      <c r="BZ2738" s="13"/>
    </row>
    <row r="2739" spans="1:78" ht="12.75" customHeight="1">
      <c r="A2739" s="122" t="s">
        <v>65</v>
      </c>
      <c r="B2739" s="71" t="s">
        <v>72</v>
      </c>
      <c r="C2739" s="71" t="s">
        <v>24</v>
      </c>
      <c r="D2739" s="34">
        <v>42795</v>
      </c>
      <c r="E2739" s="12">
        <v>0</v>
      </c>
      <c r="F2739" s="72">
        <v>0</v>
      </c>
      <c r="G2739" s="72">
        <v>0</v>
      </c>
      <c r="H2739" s="12">
        <v>49.027999999999999</v>
      </c>
      <c r="I2739" s="72">
        <v>17.265000000000001</v>
      </c>
      <c r="J2739" s="72">
        <v>49.113999999999997</v>
      </c>
      <c r="K2739" s="12">
        <v>18.106999999999999</v>
      </c>
      <c r="L2739" s="72">
        <v>6.3760000000000003</v>
      </c>
      <c r="M2739" s="72">
        <v>90.225999999999999</v>
      </c>
      <c r="N2739" s="12">
        <v>67.134</v>
      </c>
      <c r="O2739" s="72">
        <v>23.640999999999998</v>
      </c>
      <c r="P2739" s="72">
        <v>41.576000000000001</v>
      </c>
      <c r="Q2739" s="12">
        <v>9.9480000000000004</v>
      </c>
      <c r="R2739" s="72">
        <v>3.5030000000000001</v>
      </c>
      <c r="S2739" s="72">
        <v>106.55800000000001</v>
      </c>
      <c r="T2739" s="12">
        <v>77.081999999999994</v>
      </c>
      <c r="U2739" s="72">
        <v>27.143999999999998</v>
      </c>
      <c r="V2739" s="72">
        <v>37.825000000000003</v>
      </c>
      <c r="W2739" s="12">
        <v>95.781999999999996</v>
      </c>
      <c r="X2739" s="72">
        <v>33.728999999999999</v>
      </c>
      <c r="Y2739" s="72">
        <v>38.106000000000002</v>
      </c>
      <c r="Z2739" s="12">
        <v>172.864</v>
      </c>
      <c r="AA2739" s="72">
        <v>60.872999999999998</v>
      </c>
      <c r="AB2739" s="72">
        <v>23.831</v>
      </c>
      <c r="AC2739" s="12">
        <v>172.864</v>
      </c>
      <c r="AD2739" s="72">
        <v>60.872999999999998</v>
      </c>
      <c r="AE2739" s="72">
        <v>23.831</v>
      </c>
      <c r="AF2739" s="12">
        <v>0</v>
      </c>
      <c r="AG2739" s="72">
        <v>0</v>
      </c>
      <c r="AH2739" s="72">
        <v>0</v>
      </c>
      <c r="AI2739" s="12">
        <v>49.713000000000001</v>
      </c>
      <c r="AJ2739" s="72">
        <v>17.506</v>
      </c>
      <c r="AK2739" s="72">
        <v>48.110999999999997</v>
      </c>
      <c r="AL2739" s="12">
        <v>49.713000000000001</v>
      </c>
      <c r="AM2739" s="72">
        <v>17.506</v>
      </c>
      <c r="AN2739" s="72">
        <v>48.110999999999997</v>
      </c>
      <c r="AO2739" s="12">
        <v>222.578</v>
      </c>
      <c r="AP2739" s="72">
        <v>78.379000000000005</v>
      </c>
      <c r="AQ2739" s="72">
        <v>21.100999999999999</v>
      </c>
      <c r="AR2739" s="12">
        <v>7.6980000000000004</v>
      </c>
      <c r="AS2739" s="72">
        <v>2.7109999999999999</v>
      </c>
      <c r="AT2739" s="72">
        <v>103.714</v>
      </c>
      <c r="AU2739" s="12">
        <v>0</v>
      </c>
      <c r="AV2739" s="72">
        <v>0</v>
      </c>
      <c r="AW2739" s="72">
        <v>0</v>
      </c>
      <c r="AX2739" s="12">
        <v>10.92</v>
      </c>
      <c r="AY2739" s="72">
        <v>3.8450000000000002</v>
      </c>
      <c r="AZ2739" s="72">
        <v>74.281999999999996</v>
      </c>
      <c r="BA2739" s="12">
        <v>10.92</v>
      </c>
      <c r="BB2739" s="72">
        <v>3.8450000000000002</v>
      </c>
      <c r="BC2739" s="72">
        <v>74.281999999999996</v>
      </c>
      <c r="BD2739" s="12">
        <v>21.937000000000001</v>
      </c>
      <c r="BE2739" s="72">
        <v>7.7249999999999996</v>
      </c>
      <c r="BF2739" s="72">
        <v>98.679000000000002</v>
      </c>
      <c r="BG2739" s="12">
        <v>32.856999999999999</v>
      </c>
      <c r="BH2739" s="72">
        <v>11.57</v>
      </c>
      <c r="BI2739" s="72">
        <v>64.721999999999994</v>
      </c>
      <c r="BJ2739" s="12">
        <v>20.844999999999999</v>
      </c>
      <c r="BK2739" s="72">
        <v>7.34</v>
      </c>
      <c r="BL2739" s="72">
        <v>53.415999999999997</v>
      </c>
      <c r="BM2739" s="12">
        <v>0</v>
      </c>
      <c r="BN2739" s="72">
        <v>0</v>
      </c>
      <c r="BO2739" s="72">
        <v>0</v>
      </c>
      <c r="BP2739" s="12">
        <v>20.844999999999999</v>
      </c>
      <c r="BQ2739" s="72">
        <v>7.34</v>
      </c>
      <c r="BR2739" s="72">
        <v>53.415999999999997</v>
      </c>
      <c r="BS2739" s="12">
        <v>61.399000000000001</v>
      </c>
      <c r="BT2739" s="72">
        <v>21.620999999999999</v>
      </c>
      <c r="BU2739" s="72">
        <v>36.878</v>
      </c>
      <c r="BV2739" s="12">
        <v>283.97699999999998</v>
      </c>
      <c r="BW2739" s="72">
        <v>100</v>
      </c>
      <c r="BX2739" s="72">
        <v>16.605</v>
      </c>
      <c r="BY2739" s="13"/>
      <c r="BZ2739" s="13"/>
    </row>
    <row r="2740" spans="1:78" ht="12.75" customHeight="1">
      <c r="A2740" s="122" t="s">
        <v>65</v>
      </c>
      <c r="B2740" s="71" t="s">
        <v>72</v>
      </c>
      <c r="C2740" s="71" t="s">
        <v>24</v>
      </c>
      <c r="D2740" s="34">
        <v>42887</v>
      </c>
      <c r="E2740" s="12">
        <v>8.0619999999999994</v>
      </c>
      <c r="F2740" s="72">
        <v>3.1669999999999998</v>
      </c>
      <c r="G2740" s="72">
        <v>102.366</v>
      </c>
      <c r="H2740" s="12">
        <v>13.228</v>
      </c>
      <c r="I2740" s="72">
        <v>5.1970000000000001</v>
      </c>
      <c r="J2740" s="72">
        <v>56.585999999999999</v>
      </c>
      <c r="K2740" s="12">
        <v>21.975000000000001</v>
      </c>
      <c r="L2740" s="72">
        <v>8.6329999999999991</v>
      </c>
      <c r="M2740" s="72">
        <v>69.802999999999997</v>
      </c>
      <c r="N2740" s="12">
        <v>35.203000000000003</v>
      </c>
      <c r="O2740" s="72">
        <v>13.829000000000001</v>
      </c>
      <c r="P2740" s="72">
        <v>47.954999999999998</v>
      </c>
      <c r="Q2740" s="12">
        <v>2.766</v>
      </c>
      <c r="R2740" s="72">
        <v>1.0860000000000001</v>
      </c>
      <c r="S2740" s="72">
        <v>104.047</v>
      </c>
      <c r="T2740" s="12">
        <v>37.969000000000001</v>
      </c>
      <c r="U2740" s="72">
        <v>14.916</v>
      </c>
      <c r="V2740" s="72">
        <v>44.249000000000002</v>
      </c>
      <c r="W2740" s="12">
        <v>115.05800000000001</v>
      </c>
      <c r="X2740" s="72">
        <v>45.2</v>
      </c>
      <c r="Y2740" s="72">
        <v>32.192999999999998</v>
      </c>
      <c r="Z2740" s="12">
        <v>153.02699999999999</v>
      </c>
      <c r="AA2740" s="72">
        <v>60.115000000000002</v>
      </c>
      <c r="AB2740" s="72">
        <v>24.381</v>
      </c>
      <c r="AC2740" s="12">
        <v>161.089</v>
      </c>
      <c r="AD2740" s="72">
        <v>63.281999999999996</v>
      </c>
      <c r="AE2740" s="72">
        <v>23.422999999999998</v>
      </c>
      <c r="AF2740" s="12">
        <v>9.0890000000000004</v>
      </c>
      <c r="AG2740" s="72">
        <v>3.5710000000000002</v>
      </c>
      <c r="AH2740" s="72">
        <v>105.21599999999999</v>
      </c>
      <c r="AI2740" s="12">
        <v>33.457000000000001</v>
      </c>
      <c r="AJ2740" s="72">
        <v>13.143000000000001</v>
      </c>
      <c r="AK2740" s="72">
        <v>51.529000000000003</v>
      </c>
      <c r="AL2740" s="12">
        <v>42.545999999999999</v>
      </c>
      <c r="AM2740" s="72">
        <v>16.713999999999999</v>
      </c>
      <c r="AN2740" s="72">
        <v>43.881999999999998</v>
      </c>
      <c r="AO2740" s="12">
        <v>203.63499999999999</v>
      </c>
      <c r="AP2740" s="72">
        <v>79.995999999999995</v>
      </c>
      <c r="AQ2740" s="72">
        <v>20.87</v>
      </c>
      <c r="AR2740" s="12">
        <v>0</v>
      </c>
      <c r="AS2740" s="72">
        <v>0</v>
      </c>
      <c r="AT2740" s="72">
        <v>0</v>
      </c>
      <c r="AU2740" s="12">
        <v>0</v>
      </c>
      <c r="AV2740" s="72">
        <v>0</v>
      </c>
      <c r="AW2740" s="72">
        <v>0</v>
      </c>
      <c r="AX2740" s="12">
        <v>9.0619999999999994</v>
      </c>
      <c r="AY2740" s="72">
        <v>3.56</v>
      </c>
      <c r="AZ2740" s="72">
        <v>89.346000000000004</v>
      </c>
      <c r="BA2740" s="12">
        <v>9.0619999999999994</v>
      </c>
      <c r="BB2740" s="72">
        <v>3.56</v>
      </c>
      <c r="BC2740" s="72">
        <v>89.346000000000004</v>
      </c>
      <c r="BD2740" s="12">
        <v>19.478000000000002</v>
      </c>
      <c r="BE2740" s="72">
        <v>7.6520000000000001</v>
      </c>
      <c r="BF2740" s="72">
        <v>78.346000000000004</v>
      </c>
      <c r="BG2740" s="12">
        <v>28.54</v>
      </c>
      <c r="BH2740" s="72">
        <v>11.212</v>
      </c>
      <c r="BI2740" s="72">
        <v>59.232999999999997</v>
      </c>
      <c r="BJ2740" s="12">
        <v>14.057</v>
      </c>
      <c r="BK2740" s="72">
        <v>5.5220000000000002</v>
      </c>
      <c r="BL2740" s="72">
        <v>81.533000000000001</v>
      </c>
      <c r="BM2740" s="12">
        <v>8.3230000000000004</v>
      </c>
      <c r="BN2740" s="72">
        <v>3.27</v>
      </c>
      <c r="BO2740" s="72">
        <v>82.525000000000006</v>
      </c>
      <c r="BP2740" s="12">
        <v>22.381</v>
      </c>
      <c r="BQ2740" s="72">
        <v>8.7919999999999998</v>
      </c>
      <c r="BR2740" s="72">
        <v>59.969000000000001</v>
      </c>
      <c r="BS2740" s="12">
        <v>50.920999999999999</v>
      </c>
      <c r="BT2740" s="72">
        <v>20.004000000000001</v>
      </c>
      <c r="BU2740" s="72">
        <v>41.143000000000001</v>
      </c>
      <c r="BV2740" s="12">
        <v>254.55600000000001</v>
      </c>
      <c r="BW2740" s="72">
        <v>100</v>
      </c>
      <c r="BX2740" s="72">
        <v>17.573</v>
      </c>
      <c r="BY2740" s="13"/>
      <c r="BZ2740" s="13"/>
    </row>
    <row r="2741" spans="1:78" ht="12.75" customHeight="1">
      <c r="A2741" s="122" t="s">
        <v>65</v>
      </c>
      <c r="B2741" s="71" t="s">
        <v>72</v>
      </c>
      <c r="C2741" s="71" t="s">
        <v>24</v>
      </c>
      <c r="D2741" s="34">
        <v>43344</v>
      </c>
      <c r="E2741" s="12">
        <v>0</v>
      </c>
      <c r="F2741" s="72">
        <v>0</v>
      </c>
      <c r="G2741" s="72">
        <v>0</v>
      </c>
      <c r="H2741" s="12">
        <v>48.128</v>
      </c>
      <c r="I2741" s="72">
        <v>14.02</v>
      </c>
      <c r="J2741" s="72">
        <v>46.813000000000002</v>
      </c>
      <c r="K2741" s="12">
        <v>19.052</v>
      </c>
      <c r="L2741" s="72">
        <v>5.55</v>
      </c>
      <c r="M2741" s="72">
        <v>62.642000000000003</v>
      </c>
      <c r="N2741" s="12">
        <v>67.180000000000007</v>
      </c>
      <c r="O2741" s="72">
        <v>19.571000000000002</v>
      </c>
      <c r="P2741" s="72">
        <v>39.194000000000003</v>
      </c>
      <c r="Q2741" s="12">
        <v>0</v>
      </c>
      <c r="R2741" s="72">
        <v>0</v>
      </c>
      <c r="S2741" s="72">
        <v>0</v>
      </c>
      <c r="T2741" s="12">
        <v>67.180000000000007</v>
      </c>
      <c r="U2741" s="72">
        <v>19.571000000000002</v>
      </c>
      <c r="V2741" s="72">
        <v>39.194000000000003</v>
      </c>
      <c r="W2741" s="12">
        <v>124.28100000000001</v>
      </c>
      <c r="X2741" s="72">
        <v>36.204999999999998</v>
      </c>
      <c r="Y2741" s="72">
        <v>25.863</v>
      </c>
      <c r="Z2741" s="12">
        <v>191.46199999999999</v>
      </c>
      <c r="AA2741" s="72">
        <v>55.776000000000003</v>
      </c>
      <c r="AB2741" s="72">
        <v>19.792000000000002</v>
      </c>
      <c r="AC2741" s="12">
        <v>191.46199999999999</v>
      </c>
      <c r="AD2741" s="72">
        <v>55.776000000000003</v>
      </c>
      <c r="AE2741" s="72">
        <v>19.792000000000002</v>
      </c>
      <c r="AF2741" s="12">
        <v>3.177</v>
      </c>
      <c r="AG2741" s="72">
        <v>0.92500000000000004</v>
      </c>
      <c r="AH2741" s="72">
        <v>107.408</v>
      </c>
      <c r="AI2741" s="12">
        <v>63.249000000000002</v>
      </c>
      <c r="AJ2741" s="72">
        <v>18.425000000000001</v>
      </c>
      <c r="AK2741" s="72">
        <v>44.106999999999999</v>
      </c>
      <c r="AL2741" s="12">
        <v>66.424999999999997</v>
      </c>
      <c r="AM2741" s="72">
        <v>19.350999999999999</v>
      </c>
      <c r="AN2741" s="72">
        <v>41.854999999999997</v>
      </c>
      <c r="AO2741" s="12">
        <v>257.887</v>
      </c>
      <c r="AP2741" s="72">
        <v>75.126999999999995</v>
      </c>
      <c r="AQ2741" s="72">
        <v>18.399000000000001</v>
      </c>
      <c r="AR2741" s="12">
        <v>8.673</v>
      </c>
      <c r="AS2741" s="72">
        <v>2.5270000000000001</v>
      </c>
      <c r="AT2741" s="72">
        <v>109.608</v>
      </c>
      <c r="AU2741" s="12">
        <v>0</v>
      </c>
      <c r="AV2741" s="72">
        <v>0</v>
      </c>
      <c r="AW2741" s="72">
        <v>0</v>
      </c>
      <c r="AX2741" s="12">
        <v>16.734999999999999</v>
      </c>
      <c r="AY2741" s="72">
        <v>4.875</v>
      </c>
      <c r="AZ2741" s="72">
        <v>81.900000000000006</v>
      </c>
      <c r="BA2741" s="12">
        <v>16.734999999999999</v>
      </c>
      <c r="BB2741" s="72">
        <v>4.875</v>
      </c>
      <c r="BC2741" s="72">
        <v>81.900000000000006</v>
      </c>
      <c r="BD2741" s="12">
        <v>26.303999999999998</v>
      </c>
      <c r="BE2741" s="72">
        <v>7.6630000000000003</v>
      </c>
      <c r="BF2741" s="72">
        <v>55.024000000000001</v>
      </c>
      <c r="BG2741" s="12">
        <v>43.039000000000001</v>
      </c>
      <c r="BH2741" s="72">
        <v>12.538</v>
      </c>
      <c r="BI2741" s="72">
        <v>42.097999999999999</v>
      </c>
      <c r="BJ2741" s="12">
        <v>31.390999999999998</v>
      </c>
      <c r="BK2741" s="72">
        <v>9.1449999999999996</v>
      </c>
      <c r="BL2741" s="72">
        <v>61.756999999999998</v>
      </c>
      <c r="BM2741" s="12">
        <v>2.2789999999999999</v>
      </c>
      <c r="BN2741" s="72">
        <v>0.66400000000000003</v>
      </c>
      <c r="BO2741" s="72">
        <v>105.078</v>
      </c>
      <c r="BP2741" s="12">
        <v>33.67</v>
      </c>
      <c r="BQ2741" s="72">
        <v>9.8089999999999993</v>
      </c>
      <c r="BR2741" s="72">
        <v>58.124000000000002</v>
      </c>
      <c r="BS2741" s="12">
        <v>85.382999999999996</v>
      </c>
      <c r="BT2741" s="72">
        <v>24.873000000000001</v>
      </c>
      <c r="BU2741" s="72">
        <v>30.122</v>
      </c>
      <c r="BV2741" s="12">
        <v>343.27</v>
      </c>
      <c r="BW2741" s="72">
        <v>100</v>
      </c>
      <c r="BX2741" s="72">
        <v>14.811999999999999</v>
      </c>
      <c r="BY2741" s="13"/>
      <c r="BZ2741" s="13"/>
    </row>
    <row r="2742" spans="1:78" ht="12.75" customHeight="1">
      <c r="A2742" s="122" t="s">
        <v>65</v>
      </c>
      <c r="B2742" s="71" t="s">
        <v>72</v>
      </c>
      <c r="C2742" s="71" t="s">
        <v>24</v>
      </c>
      <c r="D2742" s="34">
        <v>43435</v>
      </c>
      <c r="E2742" s="12">
        <v>0</v>
      </c>
      <c r="F2742" s="72">
        <v>0</v>
      </c>
      <c r="G2742" s="72">
        <v>0</v>
      </c>
      <c r="H2742" s="12">
        <v>13.991</v>
      </c>
      <c r="I2742" s="72">
        <v>5.7389999999999999</v>
      </c>
      <c r="J2742" s="72">
        <v>73.754000000000005</v>
      </c>
      <c r="K2742" s="12">
        <v>5.3120000000000003</v>
      </c>
      <c r="L2742" s="72">
        <v>2.1789999999999998</v>
      </c>
      <c r="M2742" s="72">
        <v>90.100999999999999</v>
      </c>
      <c r="N2742" s="12">
        <v>19.303000000000001</v>
      </c>
      <c r="O2742" s="72">
        <v>7.9169999999999998</v>
      </c>
      <c r="P2742" s="72">
        <v>58.677999999999997</v>
      </c>
      <c r="Q2742" s="12">
        <v>0</v>
      </c>
      <c r="R2742" s="72">
        <v>0</v>
      </c>
      <c r="S2742" s="72">
        <v>0</v>
      </c>
      <c r="T2742" s="12">
        <v>19.303000000000001</v>
      </c>
      <c r="U2742" s="72">
        <v>7.9169999999999998</v>
      </c>
      <c r="V2742" s="72">
        <v>58.677999999999997</v>
      </c>
      <c r="W2742" s="12">
        <v>72.393000000000001</v>
      </c>
      <c r="X2742" s="72">
        <v>29.693000000000001</v>
      </c>
      <c r="Y2742" s="72">
        <v>34.932000000000002</v>
      </c>
      <c r="Z2742" s="12">
        <v>91.697000000000003</v>
      </c>
      <c r="AA2742" s="72">
        <v>37.61</v>
      </c>
      <c r="AB2742" s="72">
        <v>31.023</v>
      </c>
      <c r="AC2742" s="12">
        <v>91.697000000000003</v>
      </c>
      <c r="AD2742" s="72">
        <v>37.61</v>
      </c>
      <c r="AE2742" s="72">
        <v>31.023</v>
      </c>
      <c r="AF2742" s="12">
        <v>0</v>
      </c>
      <c r="AG2742" s="72">
        <v>0</v>
      </c>
      <c r="AH2742" s="72">
        <v>0</v>
      </c>
      <c r="AI2742" s="12">
        <v>12.113</v>
      </c>
      <c r="AJ2742" s="72">
        <v>4.968</v>
      </c>
      <c r="AK2742" s="72">
        <v>77.852000000000004</v>
      </c>
      <c r="AL2742" s="12">
        <v>12.113</v>
      </c>
      <c r="AM2742" s="72">
        <v>4.968</v>
      </c>
      <c r="AN2742" s="72">
        <v>77.852000000000004</v>
      </c>
      <c r="AO2742" s="12">
        <v>103.81</v>
      </c>
      <c r="AP2742" s="72">
        <v>42.578000000000003</v>
      </c>
      <c r="AQ2742" s="72">
        <v>27.562000000000001</v>
      </c>
      <c r="AR2742" s="12">
        <v>17.068000000000001</v>
      </c>
      <c r="AS2742" s="72">
        <v>7.0010000000000003</v>
      </c>
      <c r="AT2742" s="72">
        <v>113.232</v>
      </c>
      <c r="AU2742" s="12">
        <v>10.602</v>
      </c>
      <c r="AV2742" s="72">
        <v>4.3479999999999999</v>
      </c>
      <c r="AW2742" s="72">
        <v>115.992</v>
      </c>
      <c r="AX2742" s="12">
        <v>33.558999999999997</v>
      </c>
      <c r="AY2742" s="72">
        <v>13.765000000000001</v>
      </c>
      <c r="AZ2742" s="72">
        <v>74.39</v>
      </c>
      <c r="BA2742" s="12">
        <v>44.161000000000001</v>
      </c>
      <c r="BB2742" s="72">
        <v>18.113</v>
      </c>
      <c r="BC2742" s="72">
        <v>58.042999999999999</v>
      </c>
      <c r="BD2742" s="12">
        <v>6.7850000000000001</v>
      </c>
      <c r="BE2742" s="72">
        <v>2.7829999999999999</v>
      </c>
      <c r="BF2742" s="72">
        <v>103.485</v>
      </c>
      <c r="BG2742" s="12">
        <v>50.945999999999998</v>
      </c>
      <c r="BH2742" s="72">
        <v>20.896000000000001</v>
      </c>
      <c r="BI2742" s="72">
        <v>52.514000000000003</v>
      </c>
      <c r="BJ2742" s="12">
        <v>24.509</v>
      </c>
      <c r="BK2742" s="72">
        <v>10.052</v>
      </c>
      <c r="BL2742" s="72">
        <v>60.512</v>
      </c>
      <c r="BM2742" s="12">
        <v>47.476999999999997</v>
      </c>
      <c r="BN2742" s="72">
        <v>19.472999999999999</v>
      </c>
      <c r="BO2742" s="72">
        <v>50.119</v>
      </c>
      <c r="BP2742" s="12">
        <v>71.986000000000004</v>
      </c>
      <c r="BQ2742" s="72">
        <v>29.524999999999999</v>
      </c>
      <c r="BR2742" s="72">
        <v>35.194000000000003</v>
      </c>
      <c r="BS2742" s="12">
        <v>140</v>
      </c>
      <c r="BT2742" s="72">
        <v>57.421999999999997</v>
      </c>
      <c r="BU2742" s="72">
        <v>31.489000000000001</v>
      </c>
      <c r="BV2742" s="12">
        <v>243.809</v>
      </c>
      <c r="BW2742" s="72">
        <v>100</v>
      </c>
      <c r="BX2742" s="72">
        <v>21.986999999999998</v>
      </c>
      <c r="BY2742" s="13"/>
      <c r="BZ2742" s="13"/>
    </row>
    <row r="2743" spans="1:78" ht="12.75" customHeight="1">
      <c r="A2743" s="122" t="s">
        <v>65</v>
      </c>
      <c r="B2743" s="71" t="s">
        <v>72</v>
      </c>
      <c r="C2743" s="71" t="s">
        <v>24</v>
      </c>
      <c r="D2743" s="34">
        <v>43525</v>
      </c>
      <c r="E2743" s="12">
        <v>0</v>
      </c>
      <c r="F2743" s="72">
        <v>0</v>
      </c>
      <c r="G2743" s="72">
        <v>0</v>
      </c>
      <c r="H2743" s="12">
        <v>27.108000000000001</v>
      </c>
      <c r="I2743" s="72">
        <v>8.43</v>
      </c>
      <c r="J2743" s="72">
        <v>64.129000000000005</v>
      </c>
      <c r="K2743" s="12">
        <v>11.52</v>
      </c>
      <c r="L2743" s="72">
        <v>3.5830000000000002</v>
      </c>
      <c r="M2743" s="72">
        <v>83.637</v>
      </c>
      <c r="N2743" s="12">
        <v>38.628</v>
      </c>
      <c r="O2743" s="72">
        <v>12.013</v>
      </c>
      <c r="P2743" s="72">
        <v>52.552999999999997</v>
      </c>
      <c r="Q2743" s="12">
        <v>0</v>
      </c>
      <c r="R2743" s="72">
        <v>0</v>
      </c>
      <c r="S2743" s="72">
        <v>0</v>
      </c>
      <c r="T2743" s="12">
        <v>38.628</v>
      </c>
      <c r="U2743" s="72">
        <v>12.013</v>
      </c>
      <c r="V2743" s="72">
        <v>52.552999999999997</v>
      </c>
      <c r="W2743" s="12">
        <v>87.418000000000006</v>
      </c>
      <c r="X2743" s="72">
        <v>27.186</v>
      </c>
      <c r="Y2743" s="72">
        <v>34.308</v>
      </c>
      <c r="Z2743" s="12">
        <v>126.04600000000001</v>
      </c>
      <c r="AA2743" s="72">
        <v>39.198999999999998</v>
      </c>
      <c r="AB2743" s="72">
        <v>31.949000000000002</v>
      </c>
      <c r="AC2743" s="12">
        <v>126.04600000000001</v>
      </c>
      <c r="AD2743" s="72">
        <v>39.198999999999998</v>
      </c>
      <c r="AE2743" s="72">
        <v>31.949000000000002</v>
      </c>
      <c r="AF2743" s="12">
        <v>0</v>
      </c>
      <c r="AG2743" s="72">
        <v>0</v>
      </c>
      <c r="AH2743" s="72">
        <v>0</v>
      </c>
      <c r="AI2743" s="12">
        <v>48.468000000000004</v>
      </c>
      <c r="AJ2743" s="72">
        <v>15.073</v>
      </c>
      <c r="AK2743" s="72">
        <v>67.203000000000003</v>
      </c>
      <c r="AL2743" s="12">
        <v>48.468000000000004</v>
      </c>
      <c r="AM2743" s="72">
        <v>15.073</v>
      </c>
      <c r="AN2743" s="72">
        <v>67.203000000000003</v>
      </c>
      <c r="AO2743" s="12">
        <v>174.51400000000001</v>
      </c>
      <c r="AP2743" s="72">
        <v>54.271999999999998</v>
      </c>
      <c r="AQ2743" s="72">
        <v>31.413</v>
      </c>
      <c r="AR2743" s="12">
        <v>3.8580000000000001</v>
      </c>
      <c r="AS2743" s="72">
        <v>1.2</v>
      </c>
      <c r="AT2743" s="72">
        <v>104.794</v>
      </c>
      <c r="AU2743" s="12">
        <v>0</v>
      </c>
      <c r="AV2743" s="72">
        <v>0</v>
      </c>
      <c r="AW2743" s="72">
        <v>0</v>
      </c>
      <c r="AX2743" s="12">
        <v>40.753</v>
      </c>
      <c r="AY2743" s="72">
        <v>12.673999999999999</v>
      </c>
      <c r="AZ2743" s="72">
        <v>54.118000000000002</v>
      </c>
      <c r="BA2743" s="12">
        <v>40.753</v>
      </c>
      <c r="BB2743" s="72">
        <v>12.673999999999999</v>
      </c>
      <c r="BC2743" s="72">
        <v>54.118000000000002</v>
      </c>
      <c r="BD2743" s="12">
        <v>46.323</v>
      </c>
      <c r="BE2743" s="72">
        <v>14.406000000000001</v>
      </c>
      <c r="BF2743" s="72">
        <v>52.564</v>
      </c>
      <c r="BG2743" s="12">
        <v>87.075999999999993</v>
      </c>
      <c r="BH2743" s="72">
        <v>27.08</v>
      </c>
      <c r="BI2743" s="72">
        <v>33.747999999999998</v>
      </c>
      <c r="BJ2743" s="12">
        <v>33.93</v>
      </c>
      <c r="BK2743" s="72">
        <v>10.552</v>
      </c>
      <c r="BL2743" s="72">
        <v>55.081000000000003</v>
      </c>
      <c r="BM2743" s="12">
        <v>22.173999999999999</v>
      </c>
      <c r="BN2743" s="72">
        <v>6.8959999999999999</v>
      </c>
      <c r="BO2743" s="72">
        <v>67.668000000000006</v>
      </c>
      <c r="BP2743" s="12">
        <v>56.103999999999999</v>
      </c>
      <c r="BQ2743" s="72">
        <v>17.448</v>
      </c>
      <c r="BR2743" s="72">
        <v>41.417000000000002</v>
      </c>
      <c r="BS2743" s="12">
        <v>147.03700000000001</v>
      </c>
      <c r="BT2743" s="72">
        <v>45.728000000000002</v>
      </c>
      <c r="BU2743" s="72">
        <v>24.259</v>
      </c>
      <c r="BV2743" s="12">
        <v>321.55099999999999</v>
      </c>
      <c r="BW2743" s="72">
        <v>100</v>
      </c>
      <c r="BX2743" s="72">
        <v>19.64</v>
      </c>
      <c r="BY2743" s="13"/>
      <c r="BZ2743" s="13"/>
    </row>
    <row r="2744" spans="1:78" ht="12.75" customHeight="1">
      <c r="A2744" s="122" t="s">
        <v>65</v>
      </c>
      <c r="B2744" s="71" t="s">
        <v>72</v>
      </c>
      <c r="C2744" s="71" t="s">
        <v>24</v>
      </c>
      <c r="D2744" s="34">
        <v>43617</v>
      </c>
      <c r="E2744" s="12">
        <v>0</v>
      </c>
      <c r="F2744" s="72">
        <v>0</v>
      </c>
      <c r="G2744" s="72">
        <v>0</v>
      </c>
      <c r="H2744" s="12">
        <v>9.4489999999999998</v>
      </c>
      <c r="I2744" s="72">
        <v>3.3069999999999999</v>
      </c>
      <c r="J2744" s="72">
        <v>74.712000000000003</v>
      </c>
      <c r="K2744" s="12">
        <v>20.507000000000001</v>
      </c>
      <c r="L2744" s="72">
        <v>7.1779999999999999</v>
      </c>
      <c r="M2744" s="72">
        <v>73.968000000000004</v>
      </c>
      <c r="N2744" s="12">
        <v>29.956</v>
      </c>
      <c r="O2744" s="72">
        <v>10.484999999999999</v>
      </c>
      <c r="P2744" s="72">
        <v>53.670999999999999</v>
      </c>
      <c r="Q2744" s="12">
        <v>10.003</v>
      </c>
      <c r="R2744" s="72">
        <v>3.5009999999999999</v>
      </c>
      <c r="S2744" s="72">
        <v>106.81100000000001</v>
      </c>
      <c r="T2744" s="12">
        <v>39.959000000000003</v>
      </c>
      <c r="U2744" s="72">
        <v>13.986000000000001</v>
      </c>
      <c r="V2744" s="72">
        <v>46.74</v>
      </c>
      <c r="W2744" s="12">
        <v>120.13500000000001</v>
      </c>
      <c r="X2744" s="72">
        <v>42.048000000000002</v>
      </c>
      <c r="Y2744" s="72">
        <v>21.195</v>
      </c>
      <c r="Z2744" s="12">
        <v>160.09399999999999</v>
      </c>
      <c r="AA2744" s="72">
        <v>56.033999999999999</v>
      </c>
      <c r="AB2744" s="72">
        <v>25.245000000000001</v>
      </c>
      <c r="AC2744" s="12">
        <v>160.09399999999999</v>
      </c>
      <c r="AD2744" s="72">
        <v>56.033999999999999</v>
      </c>
      <c r="AE2744" s="72">
        <v>25.245000000000001</v>
      </c>
      <c r="AF2744" s="12">
        <v>0</v>
      </c>
      <c r="AG2744" s="72">
        <v>0</v>
      </c>
      <c r="AH2744" s="72">
        <v>0</v>
      </c>
      <c r="AI2744" s="12">
        <v>89.718999999999994</v>
      </c>
      <c r="AJ2744" s="72">
        <v>31.402000000000001</v>
      </c>
      <c r="AK2744" s="72">
        <v>37.258000000000003</v>
      </c>
      <c r="AL2744" s="12">
        <v>89.718999999999994</v>
      </c>
      <c r="AM2744" s="72">
        <v>31.402000000000001</v>
      </c>
      <c r="AN2744" s="72">
        <v>37.258000000000003</v>
      </c>
      <c r="AO2744" s="12">
        <v>249.81299999999999</v>
      </c>
      <c r="AP2744" s="72">
        <v>87.436000000000007</v>
      </c>
      <c r="AQ2744" s="72">
        <v>21.866</v>
      </c>
      <c r="AR2744" s="12">
        <v>0</v>
      </c>
      <c r="AS2744" s="72">
        <v>0</v>
      </c>
      <c r="AT2744" s="72">
        <v>0</v>
      </c>
      <c r="AU2744" s="12">
        <v>0</v>
      </c>
      <c r="AV2744" s="72">
        <v>0</v>
      </c>
      <c r="AW2744" s="72">
        <v>0</v>
      </c>
      <c r="AX2744" s="12">
        <v>3.8919999999999999</v>
      </c>
      <c r="AY2744" s="72">
        <v>1.3620000000000001</v>
      </c>
      <c r="AZ2744" s="72">
        <v>112.126</v>
      </c>
      <c r="BA2744" s="12">
        <v>3.8919999999999999</v>
      </c>
      <c r="BB2744" s="72">
        <v>1.3620000000000001</v>
      </c>
      <c r="BC2744" s="72">
        <v>112.126</v>
      </c>
      <c r="BD2744" s="12">
        <v>0</v>
      </c>
      <c r="BE2744" s="72">
        <v>0</v>
      </c>
      <c r="BF2744" s="72">
        <v>0</v>
      </c>
      <c r="BG2744" s="12">
        <v>3.8919999999999999</v>
      </c>
      <c r="BH2744" s="72">
        <v>1.3620000000000001</v>
      </c>
      <c r="BI2744" s="72">
        <v>112.126</v>
      </c>
      <c r="BJ2744" s="12">
        <v>25.605</v>
      </c>
      <c r="BK2744" s="72">
        <v>8.9619999999999997</v>
      </c>
      <c r="BL2744" s="72">
        <v>56.353999999999999</v>
      </c>
      <c r="BM2744" s="12">
        <v>6.399</v>
      </c>
      <c r="BN2744" s="72">
        <v>2.2400000000000002</v>
      </c>
      <c r="BO2744" s="72">
        <v>104.979</v>
      </c>
      <c r="BP2744" s="12">
        <v>32.003</v>
      </c>
      <c r="BQ2744" s="72">
        <v>11.201000000000001</v>
      </c>
      <c r="BR2744" s="72">
        <v>45.427999999999997</v>
      </c>
      <c r="BS2744" s="12">
        <v>35.895000000000003</v>
      </c>
      <c r="BT2744" s="72">
        <v>12.564</v>
      </c>
      <c r="BU2744" s="72">
        <v>42.744</v>
      </c>
      <c r="BV2744" s="12">
        <v>285.70800000000003</v>
      </c>
      <c r="BW2744" s="72">
        <v>100</v>
      </c>
      <c r="BX2744" s="72">
        <v>20.23</v>
      </c>
      <c r="BY2744" s="13"/>
      <c r="BZ2744" s="13"/>
    </row>
    <row r="2745" spans="1:78" ht="12.75" customHeight="1">
      <c r="A2745" s="122" t="s">
        <v>65</v>
      </c>
      <c r="B2745" s="71" t="s">
        <v>72</v>
      </c>
      <c r="C2745" s="71" t="s">
        <v>24</v>
      </c>
      <c r="D2745" s="34">
        <v>44075</v>
      </c>
      <c r="E2745" s="12">
        <v>11.374000000000001</v>
      </c>
      <c r="F2745" s="72">
        <v>3.7490000000000001</v>
      </c>
      <c r="G2745" s="72">
        <v>104.292</v>
      </c>
      <c r="H2745" s="12">
        <v>15.19</v>
      </c>
      <c r="I2745" s="72">
        <v>5.0069999999999997</v>
      </c>
      <c r="J2745" s="72">
        <v>56.39</v>
      </c>
      <c r="K2745" s="12">
        <v>15.422000000000001</v>
      </c>
      <c r="L2745" s="72">
        <v>5.0830000000000002</v>
      </c>
      <c r="M2745" s="72">
        <v>73.533000000000001</v>
      </c>
      <c r="N2745" s="12">
        <v>30.611999999999998</v>
      </c>
      <c r="O2745" s="72">
        <v>10.09</v>
      </c>
      <c r="P2745" s="72">
        <v>45.744999999999997</v>
      </c>
      <c r="Q2745" s="12">
        <v>14.343</v>
      </c>
      <c r="R2745" s="72">
        <v>4.7279999999999998</v>
      </c>
      <c r="S2745" s="72">
        <v>119.381</v>
      </c>
      <c r="T2745" s="12">
        <v>44.954000000000001</v>
      </c>
      <c r="U2745" s="72">
        <v>14.818</v>
      </c>
      <c r="V2745" s="72">
        <v>51.258000000000003</v>
      </c>
      <c r="W2745" s="12">
        <v>69.394999999999996</v>
      </c>
      <c r="X2745" s="72">
        <v>22.873999999999999</v>
      </c>
      <c r="Y2745" s="72">
        <v>49.029000000000003</v>
      </c>
      <c r="Z2745" s="12">
        <v>114.349</v>
      </c>
      <c r="AA2745" s="72">
        <v>37.692</v>
      </c>
      <c r="AB2745" s="72">
        <v>33.192999999999998</v>
      </c>
      <c r="AC2745" s="12">
        <v>125.723</v>
      </c>
      <c r="AD2745" s="72">
        <v>41.442</v>
      </c>
      <c r="AE2745" s="72">
        <v>33.036999999999999</v>
      </c>
      <c r="AF2745" s="12">
        <v>0</v>
      </c>
      <c r="AG2745" s="72">
        <v>0</v>
      </c>
      <c r="AH2745" s="72">
        <v>0</v>
      </c>
      <c r="AI2745" s="12">
        <v>31.71</v>
      </c>
      <c r="AJ2745" s="72">
        <v>10.452999999999999</v>
      </c>
      <c r="AK2745" s="72">
        <v>51.476999999999997</v>
      </c>
      <c r="AL2745" s="12">
        <v>31.71</v>
      </c>
      <c r="AM2745" s="72">
        <v>10.452999999999999</v>
      </c>
      <c r="AN2745" s="72">
        <v>51.476999999999997</v>
      </c>
      <c r="AO2745" s="12">
        <v>157.43299999999999</v>
      </c>
      <c r="AP2745" s="72">
        <v>51.893999999999998</v>
      </c>
      <c r="AQ2745" s="72">
        <v>26.12</v>
      </c>
      <c r="AR2745" s="12">
        <v>0</v>
      </c>
      <c r="AS2745" s="72">
        <v>0</v>
      </c>
      <c r="AT2745" s="72">
        <v>0</v>
      </c>
      <c r="AU2745" s="12">
        <v>0</v>
      </c>
      <c r="AV2745" s="72">
        <v>0</v>
      </c>
      <c r="AW2745" s="72">
        <v>0</v>
      </c>
      <c r="AX2745" s="12">
        <v>13.746</v>
      </c>
      <c r="AY2745" s="72">
        <v>4.5309999999999997</v>
      </c>
      <c r="AZ2745" s="72">
        <v>104.27</v>
      </c>
      <c r="BA2745" s="12">
        <v>13.746</v>
      </c>
      <c r="BB2745" s="72">
        <v>4.5309999999999997</v>
      </c>
      <c r="BC2745" s="72">
        <v>104.27</v>
      </c>
      <c r="BD2745" s="12">
        <v>26.614000000000001</v>
      </c>
      <c r="BE2745" s="72">
        <v>8.7729999999999997</v>
      </c>
      <c r="BF2745" s="72">
        <v>130.90100000000001</v>
      </c>
      <c r="BG2745" s="12">
        <v>40.36</v>
      </c>
      <c r="BH2745" s="72">
        <v>13.304</v>
      </c>
      <c r="BI2745" s="72">
        <v>94.89</v>
      </c>
      <c r="BJ2745" s="12">
        <v>67.772999999999996</v>
      </c>
      <c r="BK2745" s="72">
        <v>22.34</v>
      </c>
      <c r="BL2745" s="72">
        <v>34.316000000000003</v>
      </c>
      <c r="BM2745" s="12">
        <v>37.808</v>
      </c>
      <c r="BN2745" s="72">
        <v>12.462</v>
      </c>
      <c r="BO2745" s="72">
        <v>56.082999999999998</v>
      </c>
      <c r="BP2745" s="12">
        <v>105.581</v>
      </c>
      <c r="BQ2745" s="72">
        <v>34.802</v>
      </c>
      <c r="BR2745" s="72">
        <v>28.346</v>
      </c>
      <c r="BS2745" s="12">
        <v>145.94</v>
      </c>
      <c r="BT2745" s="72">
        <v>48.106000000000002</v>
      </c>
      <c r="BU2745" s="72">
        <v>27.609000000000002</v>
      </c>
      <c r="BV2745" s="12">
        <v>303.37400000000002</v>
      </c>
      <c r="BW2745" s="72">
        <v>100</v>
      </c>
      <c r="BX2745" s="72">
        <v>20.507000000000001</v>
      </c>
      <c r="BY2745" s="13"/>
      <c r="BZ2745" s="13"/>
    </row>
    <row r="2746" spans="1:78" ht="12.75" customHeight="1">
      <c r="A2746" s="122" t="s">
        <v>65</v>
      </c>
      <c r="B2746" s="71" t="s">
        <v>72</v>
      </c>
      <c r="C2746" s="71" t="s">
        <v>24</v>
      </c>
      <c r="D2746" s="34">
        <v>44166</v>
      </c>
      <c r="E2746" s="12">
        <v>0</v>
      </c>
      <c r="F2746" s="72">
        <v>0</v>
      </c>
      <c r="G2746" s="72">
        <v>0</v>
      </c>
      <c r="H2746" s="12">
        <v>30.43</v>
      </c>
      <c r="I2746" s="72">
        <v>8.42</v>
      </c>
      <c r="J2746" s="72">
        <v>64.251999999999995</v>
      </c>
      <c r="K2746" s="12">
        <v>10.217000000000001</v>
      </c>
      <c r="L2746" s="72">
        <v>2.827</v>
      </c>
      <c r="M2746" s="72">
        <v>107.629</v>
      </c>
      <c r="N2746" s="12">
        <v>40.646999999999998</v>
      </c>
      <c r="O2746" s="72">
        <v>11.247999999999999</v>
      </c>
      <c r="P2746" s="72">
        <v>50.773000000000003</v>
      </c>
      <c r="Q2746" s="12">
        <v>0</v>
      </c>
      <c r="R2746" s="72">
        <v>0</v>
      </c>
      <c r="S2746" s="72">
        <v>0</v>
      </c>
      <c r="T2746" s="12">
        <v>40.646999999999998</v>
      </c>
      <c r="U2746" s="72">
        <v>11.247999999999999</v>
      </c>
      <c r="V2746" s="72">
        <v>50.773000000000003</v>
      </c>
      <c r="W2746" s="12">
        <v>107.102</v>
      </c>
      <c r="X2746" s="72">
        <v>29.637</v>
      </c>
      <c r="Y2746" s="72">
        <v>30.06</v>
      </c>
      <c r="Z2746" s="12">
        <v>147.749</v>
      </c>
      <c r="AA2746" s="72">
        <v>40.884</v>
      </c>
      <c r="AB2746" s="72">
        <v>25.276</v>
      </c>
      <c r="AC2746" s="12">
        <v>147.749</v>
      </c>
      <c r="AD2746" s="72">
        <v>40.884</v>
      </c>
      <c r="AE2746" s="72">
        <v>25.276</v>
      </c>
      <c r="AF2746" s="12">
        <v>0</v>
      </c>
      <c r="AG2746" s="72">
        <v>0</v>
      </c>
      <c r="AH2746" s="72">
        <v>0</v>
      </c>
      <c r="AI2746" s="12">
        <v>123.01300000000001</v>
      </c>
      <c r="AJ2746" s="72">
        <v>34.039000000000001</v>
      </c>
      <c r="AK2746" s="72">
        <v>30.978999999999999</v>
      </c>
      <c r="AL2746" s="12">
        <v>123.01300000000001</v>
      </c>
      <c r="AM2746" s="72">
        <v>34.039000000000001</v>
      </c>
      <c r="AN2746" s="72">
        <v>30.978999999999999</v>
      </c>
      <c r="AO2746" s="12">
        <v>270.762</v>
      </c>
      <c r="AP2746" s="72">
        <v>74.923000000000002</v>
      </c>
      <c r="AQ2746" s="72">
        <v>18.032</v>
      </c>
      <c r="AR2746" s="12">
        <v>13.414</v>
      </c>
      <c r="AS2746" s="72">
        <v>3.7120000000000002</v>
      </c>
      <c r="AT2746" s="72">
        <v>105.55500000000001</v>
      </c>
      <c r="AU2746" s="12">
        <v>0</v>
      </c>
      <c r="AV2746" s="72">
        <v>0</v>
      </c>
      <c r="AW2746" s="72">
        <v>0</v>
      </c>
      <c r="AX2746" s="12">
        <v>54.107999999999997</v>
      </c>
      <c r="AY2746" s="72">
        <v>14.972</v>
      </c>
      <c r="AZ2746" s="72">
        <v>65.224999999999994</v>
      </c>
      <c r="BA2746" s="12">
        <v>54.107999999999997</v>
      </c>
      <c r="BB2746" s="72">
        <v>14.972</v>
      </c>
      <c r="BC2746" s="72">
        <v>65.224999999999994</v>
      </c>
      <c r="BD2746" s="12">
        <v>0</v>
      </c>
      <c r="BE2746" s="72">
        <v>0</v>
      </c>
      <c r="BF2746" s="72">
        <v>0</v>
      </c>
      <c r="BG2746" s="12">
        <v>54.107999999999997</v>
      </c>
      <c r="BH2746" s="72">
        <v>14.972</v>
      </c>
      <c r="BI2746" s="72">
        <v>65.224999999999994</v>
      </c>
      <c r="BJ2746" s="12">
        <v>14.5</v>
      </c>
      <c r="BK2746" s="72">
        <v>4.0119999999999996</v>
      </c>
      <c r="BL2746" s="72">
        <v>62.859000000000002</v>
      </c>
      <c r="BM2746" s="12">
        <v>8.6020000000000003</v>
      </c>
      <c r="BN2746" s="72">
        <v>2.38</v>
      </c>
      <c r="BO2746" s="72">
        <v>79.924000000000007</v>
      </c>
      <c r="BP2746" s="12">
        <v>23.102</v>
      </c>
      <c r="BQ2746" s="72">
        <v>6.3929999999999998</v>
      </c>
      <c r="BR2746" s="72">
        <v>48.261000000000003</v>
      </c>
      <c r="BS2746" s="12">
        <v>90.623999999999995</v>
      </c>
      <c r="BT2746" s="72">
        <v>25.077000000000002</v>
      </c>
      <c r="BU2746" s="72">
        <v>41.905000000000001</v>
      </c>
      <c r="BV2746" s="12">
        <v>361.38600000000002</v>
      </c>
      <c r="BW2746" s="72">
        <v>100</v>
      </c>
      <c r="BX2746" s="72">
        <v>15.696999999999999</v>
      </c>
      <c r="BY2746" s="13"/>
      <c r="BZ2746" s="13"/>
    </row>
    <row r="2747" spans="1:78" ht="12.75" customHeight="1">
      <c r="A2747" s="122" t="s">
        <v>65</v>
      </c>
      <c r="B2747" s="71" t="s">
        <v>72</v>
      </c>
      <c r="C2747" s="71" t="s">
        <v>24</v>
      </c>
      <c r="D2747" s="34">
        <v>44256</v>
      </c>
      <c r="E2747" s="12">
        <v>0</v>
      </c>
      <c r="F2747" s="72">
        <v>0</v>
      </c>
      <c r="G2747" s="72">
        <v>0</v>
      </c>
      <c r="H2747" s="12">
        <v>21.742999999999999</v>
      </c>
      <c r="I2747" s="72">
        <v>6.2850000000000001</v>
      </c>
      <c r="J2747" s="72">
        <v>44.783999999999999</v>
      </c>
      <c r="K2747" s="12">
        <v>20.257999999999999</v>
      </c>
      <c r="L2747" s="72">
        <v>5.8559999999999999</v>
      </c>
      <c r="M2747" s="72">
        <v>66.132000000000005</v>
      </c>
      <c r="N2747" s="12">
        <v>42.000999999999998</v>
      </c>
      <c r="O2747" s="72">
        <v>12.141</v>
      </c>
      <c r="P2747" s="72">
        <v>36.628999999999998</v>
      </c>
      <c r="Q2747" s="12">
        <v>0</v>
      </c>
      <c r="R2747" s="72">
        <v>0</v>
      </c>
      <c r="S2747" s="72">
        <v>0</v>
      </c>
      <c r="T2747" s="12">
        <v>42.000999999999998</v>
      </c>
      <c r="U2747" s="72">
        <v>12.141</v>
      </c>
      <c r="V2747" s="72">
        <v>36.628999999999998</v>
      </c>
      <c r="W2747" s="12">
        <v>160.06100000000001</v>
      </c>
      <c r="X2747" s="72">
        <v>46.265999999999998</v>
      </c>
      <c r="Y2747" s="72">
        <v>21.492000000000001</v>
      </c>
      <c r="Z2747" s="12">
        <v>202.06299999999999</v>
      </c>
      <c r="AA2747" s="72">
        <v>58.406999999999996</v>
      </c>
      <c r="AB2747" s="72">
        <v>19.782</v>
      </c>
      <c r="AC2747" s="12">
        <v>202.06299999999999</v>
      </c>
      <c r="AD2747" s="72">
        <v>58.406999999999996</v>
      </c>
      <c r="AE2747" s="72">
        <v>19.782</v>
      </c>
      <c r="AF2747" s="12">
        <v>7.3789999999999996</v>
      </c>
      <c r="AG2747" s="72">
        <v>2.133</v>
      </c>
      <c r="AH2747" s="72">
        <v>105.988</v>
      </c>
      <c r="AI2747" s="12">
        <v>38.372</v>
      </c>
      <c r="AJ2747" s="72">
        <v>11.092000000000001</v>
      </c>
      <c r="AK2747" s="72">
        <v>64.233000000000004</v>
      </c>
      <c r="AL2747" s="12">
        <v>45.752000000000002</v>
      </c>
      <c r="AM2747" s="72">
        <v>13.225</v>
      </c>
      <c r="AN2747" s="72">
        <v>56.262999999999998</v>
      </c>
      <c r="AO2747" s="12">
        <v>247.81399999999999</v>
      </c>
      <c r="AP2747" s="72">
        <v>71.631</v>
      </c>
      <c r="AQ2747" s="72">
        <v>20.158000000000001</v>
      </c>
      <c r="AR2747" s="12">
        <v>4.5620000000000003</v>
      </c>
      <c r="AS2747" s="72">
        <v>1.319</v>
      </c>
      <c r="AT2747" s="72">
        <v>104.84099999999999</v>
      </c>
      <c r="AU2747" s="12">
        <v>0</v>
      </c>
      <c r="AV2747" s="72">
        <v>0</v>
      </c>
      <c r="AW2747" s="72">
        <v>0</v>
      </c>
      <c r="AX2747" s="12">
        <v>0</v>
      </c>
      <c r="AY2747" s="72">
        <v>0</v>
      </c>
      <c r="AZ2747" s="72">
        <v>0</v>
      </c>
      <c r="BA2747" s="12">
        <v>0</v>
      </c>
      <c r="BB2747" s="72">
        <v>0</v>
      </c>
      <c r="BC2747" s="72">
        <v>0</v>
      </c>
      <c r="BD2747" s="12">
        <v>9.4019999999999992</v>
      </c>
      <c r="BE2747" s="72">
        <v>2.718</v>
      </c>
      <c r="BF2747" s="72">
        <v>109.751</v>
      </c>
      <c r="BG2747" s="12">
        <v>9.4019999999999992</v>
      </c>
      <c r="BH2747" s="72">
        <v>2.718</v>
      </c>
      <c r="BI2747" s="72">
        <v>109.751</v>
      </c>
      <c r="BJ2747" s="12">
        <v>49.793999999999997</v>
      </c>
      <c r="BK2747" s="72">
        <v>14.393000000000001</v>
      </c>
      <c r="BL2747" s="72">
        <v>44.173000000000002</v>
      </c>
      <c r="BM2747" s="12">
        <v>34.384999999999998</v>
      </c>
      <c r="BN2747" s="72">
        <v>9.9390000000000001</v>
      </c>
      <c r="BO2747" s="72">
        <v>57.308</v>
      </c>
      <c r="BP2747" s="12">
        <v>84.179000000000002</v>
      </c>
      <c r="BQ2747" s="72">
        <v>24.332000000000001</v>
      </c>
      <c r="BR2747" s="72">
        <v>37.200000000000003</v>
      </c>
      <c r="BS2747" s="12">
        <v>98.144000000000005</v>
      </c>
      <c r="BT2747" s="72">
        <v>28.369</v>
      </c>
      <c r="BU2747" s="72">
        <v>36.152000000000001</v>
      </c>
      <c r="BV2747" s="12">
        <v>345.95800000000003</v>
      </c>
      <c r="BW2747" s="72">
        <v>100</v>
      </c>
      <c r="BX2747" s="72">
        <v>18.733000000000001</v>
      </c>
      <c r="BY2747" s="13"/>
      <c r="BZ2747" s="13"/>
    </row>
    <row r="2748" spans="1:78" ht="12.75" customHeight="1">
      <c r="A2748" s="122" t="s">
        <v>65</v>
      </c>
      <c r="B2748" s="71" t="s">
        <v>72</v>
      </c>
      <c r="C2748" s="71" t="s">
        <v>24</v>
      </c>
      <c r="D2748" s="34">
        <v>44348</v>
      </c>
      <c r="E2748" s="12">
        <v>0</v>
      </c>
      <c r="F2748" s="72">
        <v>0</v>
      </c>
      <c r="G2748" s="72">
        <v>0</v>
      </c>
      <c r="H2748" s="12">
        <v>30.742000000000001</v>
      </c>
      <c r="I2748" s="72">
        <v>8.0839999999999996</v>
      </c>
      <c r="J2748" s="72">
        <v>69.700999999999993</v>
      </c>
      <c r="K2748" s="12">
        <v>57.064999999999998</v>
      </c>
      <c r="L2748" s="72">
        <v>15.005000000000001</v>
      </c>
      <c r="M2748" s="72">
        <v>44.19</v>
      </c>
      <c r="N2748" s="12">
        <v>87.807000000000002</v>
      </c>
      <c r="O2748" s="72">
        <v>23.088999999999999</v>
      </c>
      <c r="P2748" s="72">
        <v>32.738999999999997</v>
      </c>
      <c r="Q2748" s="12">
        <v>10.256</v>
      </c>
      <c r="R2748" s="72">
        <v>2.6970000000000001</v>
      </c>
      <c r="S2748" s="72">
        <v>102.31100000000001</v>
      </c>
      <c r="T2748" s="12">
        <v>98.063000000000002</v>
      </c>
      <c r="U2748" s="72">
        <v>25.786000000000001</v>
      </c>
      <c r="V2748" s="72">
        <v>33.131</v>
      </c>
      <c r="W2748" s="12">
        <v>92.638999999999996</v>
      </c>
      <c r="X2748" s="72">
        <v>24.36</v>
      </c>
      <c r="Y2748" s="72">
        <v>25.248999999999999</v>
      </c>
      <c r="Z2748" s="12">
        <v>190.702</v>
      </c>
      <c r="AA2748" s="72">
        <v>50.146000000000001</v>
      </c>
      <c r="AB2748" s="72">
        <v>18.800999999999998</v>
      </c>
      <c r="AC2748" s="12">
        <v>190.702</v>
      </c>
      <c r="AD2748" s="72">
        <v>50.146000000000001</v>
      </c>
      <c r="AE2748" s="72">
        <v>18.800999999999998</v>
      </c>
      <c r="AF2748" s="12">
        <v>9.4190000000000005</v>
      </c>
      <c r="AG2748" s="72">
        <v>2.4769999999999999</v>
      </c>
      <c r="AH2748" s="72">
        <v>121.33</v>
      </c>
      <c r="AI2748" s="12">
        <v>29.603000000000002</v>
      </c>
      <c r="AJ2748" s="72">
        <v>7.7839999999999998</v>
      </c>
      <c r="AK2748" s="72">
        <v>55.707999999999998</v>
      </c>
      <c r="AL2748" s="12">
        <v>39.021999999999998</v>
      </c>
      <c r="AM2748" s="72">
        <v>10.260999999999999</v>
      </c>
      <c r="AN2748" s="72">
        <v>48.375999999999998</v>
      </c>
      <c r="AO2748" s="12">
        <v>229.72300000000001</v>
      </c>
      <c r="AP2748" s="72">
        <v>60.405999999999999</v>
      </c>
      <c r="AQ2748" s="72">
        <v>17.452999999999999</v>
      </c>
      <c r="AR2748" s="12">
        <v>0</v>
      </c>
      <c r="AS2748" s="72">
        <v>0</v>
      </c>
      <c r="AT2748" s="72">
        <v>0</v>
      </c>
      <c r="AU2748" s="12">
        <v>0</v>
      </c>
      <c r="AV2748" s="72">
        <v>0</v>
      </c>
      <c r="AW2748" s="72">
        <v>0</v>
      </c>
      <c r="AX2748" s="12">
        <v>6.74</v>
      </c>
      <c r="AY2748" s="72">
        <v>1.772</v>
      </c>
      <c r="AZ2748" s="72">
        <v>75.296999999999997</v>
      </c>
      <c r="BA2748" s="12">
        <v>6.74</v>
      </c>
      <c r="BB2748" s="72">
        <v>1.772</v>
      </c>
      <c r="BC2748" s="72">
        <v>75.296999999999997</v>
      </c>
      <c r="BD2748" s="12">
        <v>0</v>
      </c>
      <c r="BE2748" s="72">
        <v>0</v>
      </c>
      <c r="BF2748" s="72">
        <v>0</v>
      </c>
      <c r="BG2748" s="12">
        <v>6.74</v>
      </c>
      <c r="BH2748" s="72">
        <v>1.772</v>
      </c>
      <c r="BI2748" s="72">
        <v>75.296999999999997</v>
      </c>
      <c r="BJ2748" s="12">
        <v>92.528000000000006</v>
      </c>
      <c r="BK2748" s="72">
        <v>24.33</v>
      </c>
      <c r="BL2748" s="72">
        <v>42.100999999999999</v>
      </c>
      <c r="BM2748" s="12">
        <v>51.305</v>
      </c>
      <c r="BN2748" s="72">
        <v>13.491</v>
      </c>
      <c r="BO2748" s="72">
        <v>56.914999999999999</v>
      </c>
      <c r="BP2748" s="12">
        <v>143.833</v>
      </c>
      <c r="BQ2748" s="72">
        <v>37.820999999999998</v>
      </c>
      <c r="BR2748" s="72">
        <v>36.405999999999999</v>
      </c>
      <c r="BS2748" s="12">
        <v>150.57300000000001</v>
      </c>
      <c r="BT2748" s="72">
        <v>39.594000000000001</v>
      </c>
      <c r="BU2748" s="72">
        <v>34.89</v>
      </c>
      <c r="BV2748" s="12">
        <v>380.29599999999999</v>
      </c>
      <c r="BW2748" s="72">
        <v>100</v>
      </c>
      <c r="BX2748" s="72">
        <v>17.029</v>
      </c>
      <c r="BY2748" s="13"/>
      <c r="BZ2748" s="13"/>
    </row>
    <row r="2749" spans="1:78" ht="12.75" customHeight="1">
      <c r="A2749" s="122" t="s">
        <v>65</v>
      </c>
      <c r="B2749" s="71" t="s">
        <v>72</v>
      </c>
      <c r="C2749" s="71" t="s">
        <v>24</v>
      </c>
      <c r="D2749" s="34">
        <v>44805</v>
      </c>
      <c r="E2749" s="12">
        <v>0</v>
      </c>
      <c r="F2749" s="72">
        <v>0</v>
      </c>
      <c r="G2749" s="72">
        <v>0</v>
      </c>
      <c r="H2749" s="12">
        <v>37.078000000000003</v>
      </c>
      <c r="I2749" s="72">
        <v>9.73</v>
      </c>
      <c r="J2749" s="72">
        <v>45.014000000000003</v>
      </c>
      <c r="K2749" s="12">
        <v>18.105</v>
      </c>
      <c r="L2749" s="72">
        <v>4.7510000000000003</v>
      </c>
      <c r="M2749" s="72">
        <v>72.132999999999996</v>
      </c>
      <c r="N2749" s="12">
        <v>55.182000000000002</v>
      </c>
      <c r="O2749" s="72">
        <v>14.481</v>
      </c>
      <c r="P2749" s="72">
        <v>38.918999999999997</v>
      </c>
      <c r="Q2749" s="12">
        <v>2.633</v>
      </c>
      <c r="R2749" s="72">
        <v>0.69099999999999995</v>
      </c>
      <c r="S2749" s="72">
        <v>104.629</v>
      </c>
      <c r="T2749" s="12">
        <v>57.814999999999998</v>
      </c>
      <c r="U2749" s="72">
        <v>15.172000000000001</v>
      </c>
      <c r="V2749" s="72">
        <v>38.182000000000002</v>
      </c>
      <c r="W2749" s="12">
        <v>202.51599999999999</v>
      </c>
      <c r="X2749" s="72">
        <v>53.143999999999998</v>
      </c>
      <c r="Y2749" s="72">
        <v>23.640999999999998</v>
      </c>
      <c r="Z2749" s="12">
        <v>260.33100000000002</v>
      </c>
      <c r="AA2749" s="72">
        <v>68.316000000000003</v>
      </c>
      <c r="AB2749" s="72">
        <v>18.858000000000001</v>
      </c>
      <c r="AC2749" s="12">
        <v>260.33100000000002</v>
      </c>
      <c r="AD2749" s="72">
        <v>68.316000000000003</v>
      </c>
      <c r="AE2749" s="72">
        <v>18.858000000000001</v>
      </c>
      <c r="AF2749" s="12">
        <v>0</v>
      </c>
      <c r="AG2749" s="72">
        <v>0</v>
      </c>
      <c r="AH2749" s="72">
        <v>0</v>
      </c>
      <c r="AI2749" s="12">
        <v>10.509</v>
      </c>
      <c r="AJ2749" s="72">
        <v>2.758</v>
      </c>
      <c r="AK2749" s="72">
        <v>142.56800000000001</v>
      </c>
      <c r="AL2749" s="12">
        <v>10.509</v>
      </c>
      <c r="AM2749" s="72">
        <v>2.758</v>
      </c>
      <c r="AN2749" s="72">
        <v>142.56800000000001</v>
      </c>
      <c r="AO2749" s="12">
        <v>270.83999999999997</v>
      </c>
      <c r="AP2749" s="72">
        <v>71.072999999999993</v>
      </c>
      <c r="AQ2749" s="72">
        <v>17.152000000000001</v>
      </c>
      <c r="AR2749" s="12">
        <v>0</v>
      </c>
      <c r="AS2749" s="72">
        <v>0</v>
      </c>
      <c r="AT2749" s="72">
        <v>0</v>
      </c>
      <c r="AU2749" s="12">
        <v>0</v>
      </c>
      <c r="AV2749" s="72">
        <v>0</v>
      </c>
      <c r="AW2749" s="72">
        <v>0</v>
      </c>
      <c r="AX2749" s="12">
        <v>9.7430000000000003</v>
      </c>
      <c r="AY2749" s="72">
        <v>2.5569999999999999</v>
      </c>
      <c r="AZ2749" s="72">
        <v>105.95699999999999</v>
      </c>
      <c r="BA2749" s="12">
        <v>9.7430000000000003</v>
      </c>
      <c r="BB2749" s="72">
        <v>2.5569999999999999</v>
      </c>
      <c r="BC2749" s="72">
        <v>105.95699999999999</v>
      </c>
      <c r="BD2749" s="12">
        <v>0</v>
      </c>
      <c r="BE2749" s="72">
        <v>0</v>
      </c>
      <c r="BF2749" s="72">
        <v>0</v>
      </c>
      <c r="BG2749" s="12">
        <v>9.7430000000000003</v>
      </c>
      <c r="BH2749" s="72">
        <v>2.5569999999999999</v>
      </c>
      <c r="BI2749" s="72">
        <v>105.95699999999999</v>
      </c>
      <c r="BJ2749" s="12">
        <v>76.507999999999996</v>
      </c>
      <c r="BK2749" s="72">
        <v>20.077000000000002</v>
      </c>
      <c r="BL2749" s="72">
        <v>39.46</v>
      </c>
      <c r="BM2749" s="12">
        <v>23.978999999999999</v>
      </c>
      <c r="BN2749" s="72">
        <v>6.2930000000000001</v>
      </c>
      <c r="BO2749" s="72">
        <v>81.626999999999995</v>
      </c>
      <c r="BP2749" s="12">
        <v>100.488</v>
      </c>
      <c r="BQ2749" s="72">
        <v>26.37</v>
      </c>
      <c r="BR2749" s="72">
        <v>33.347000000000001</v>
      </c>
      <c r="BS2749" s="12">
        <v>110.23099999999999</v>
      </c>
      <c r="BT2749" s="72">
        <v>28.927</v>
      </c>
      <c r="BU2749" s="72">
        <v>30.928000000000001</v>
      </c>
      <c r="BV2749" s="12">
        <v>381.07100000000003</v>
      </c>
      <c r="BW2749" s="72">
        <v>100</v>
      </c>
      <c r="BX2749" s="72">
        <v>13.978999999999999</v>
      </c>
      <c r="BY2749" s="13"/>
      <c r="BZ2749" s="13"/>
    </row>
    <row r="2750" spans="1:78" ht="12.75" customHeight="1">
      <c r="A2750" s="122" t="s">
        <v>65</v>
      </c>
      <c r="B2750" s="71" t="s">
        <v>72</v>
      </c>
      <c r="C2750" s="71" t="s">
        <v>24</v>
      </c>
      <c r="D2750" s="34">
        <v>44896</v>
      </c>
      <c r="E2750" s="12">
        <v>0</v>
      </c>
      <c r="F2750" s="72">
        <v>0</v>
      </c>
      <c r="G2750" s="72">
        <v>0</v>
      </c>
      <c r="H2750" s="12">
        <v>60.128999999999998</v>
      </c>
      <c r="I2750" s="72">
        <v>14.045</v>
      </c>
      <c r="J2750" s="72">
        <v>58.975999999999999</v>
      </c>
      <c r="K2750" s="12">
        <v>14.286</v>
      </c>
      <c r="L2750" s="72">
        <v>3.3370000000000002</v>
      </c>
      <c r="M2750" s="72">
        <v>90.808000000000007</v>
      </c>
      <c r="N2750" s="12">
        <v>74.415000000000006</v>
      </c>
      <c r="O2750" s="72">
        <v>17.382000000000001</v>
      </c>
      <c r="P2750" s="72">
        <v>48.959000000000003</v>
      </c>
      <c r="Q2750" s="12">
        <v>2.173</v>
      </c>
      <c r="R2750" s="72">
        <v>0.50800000000000001</v>
      </c>
      <c r="S2750" s="72">
        <v>112.357</v>
      </c>
      <c r="T2750" s="12">
        <v>76.587999999999994</v>
      </c>
      <c r="U2750" s="72">
        <v>17.888999999999999</v>
      </c>
      <c r="V2750" s="72">
        <v>47.575000000000003</v>
      </c>
      <c r="W2750" s="12">
        <v>116.995</v>
      </c>
      <c r="X2750" s="72">
        <v>27.327000000000002</v>
      </c>
      <c r="Y2750" s="72">
        <v>32.975999999999999</v>
      </c>
      <c r="Z2750" s="12">
        <v>193.583</v>
      </c>
      <c r="AA2750" s="72">
        <v>45.216000000000001</v>
      </c>
      <c r="AB2750" s="72">
        <v>16.114999999999998</v>
      </c>
      <c r="AC2750" s="12">
        <v>193.583</v>
      </c>
      <c r="AD2750" s="72">
        <v>45.216000000000001</v>
      </c>
      <c r="AE2750" s="72">
        <v>16.114999999999998</v>
      </c>
      <c r="AF2750" s="12">
        <v>0</v>
      </c>
      <c r="AG2750" s="72">
        <v>0</v>
      </c>
      <c r="AH2750" s="72">
        <v>0</v>
      </c>
      <c r="AI2750" s="12">
        <v>23.710999999999999</v>
      </c>
      <c r="AJ2750" s="72">
        <v>5.5380000000000003</v>
      </c>
      <c r="AK2750" s="72">
        <v>54.5</v>
      </c>
      <c r="AL2750" s="12">
        <v>23.710999999999999</v>
      </c>
      <c r="AM2750" s="72">
        <v>5.5380000000000003</v>
      </c>
      <c r="AN2750" s="72">
        <v>54.5</v>
      </c>
      <c r="AO2750" s="12">
        <v>217.29400000000001</v>
      </c>
      <c r="AP2750" s="72">
        <v>50.753999999999998</v>
      </c>
      <c r="AQ2750" s="72">
        <v>17.262</v>
      </c>
      <c r="AR2750" s="12">
        <v>9.0589999999999993</v>
      </c>
      <c r="AS2750" s="72">
        <v>2.1160000000000001</v>
      </c>
      <c r="AT2750" s="72">
        <v>107.352</v>
      </c>
      <c r="AU2750" s="12">
        <v>0</v>
      </c>
      <c r="AV2750" s="72">
        <v>0</v>
      </c>
      <c r="AW2750" s="72">
        <v>0</v>
      </c>
      <c r="AX2750" s="12">
        <v>39.258000000000003</v>
      </c>
      <c r="AY2750" s="72">
        <v>9.17</v>
      </c>
      <c r="AZ2750" s="72">
        <v>54.07</v>
      </c>
      <c r="BA2750" s="12">
        <v>39.258000000000003</v>
      </c>
      <c r="BB2750" s="72">
        <v>9.17</v>
      </c>
      <c r="BC2750" s="72">
        <v>54.07</v>
      </c>
      <c r="BD2750" s="12">
        <v>36.390999999999998</v>
      </c>
      <c r="BE2750" s="72">
        <v>8.5</v>
      </c>
      <c r="BF2750" s="72">
        <v>55.081000000000003</v>
      </c>
      <c r="BG2750" s="12">
        <v>75.649000000000001</v>
      </c>
      <c r="BH2750" s="72">
        <v>17.670000000000002</v>
      </c>
      <c r="BI2750" s="72">
        <v>36.298000000000002</v>
      </c>
      <c r="BJ2750" s="12">
        <v>90.215000000000003</v>
      </c>
      <c r="BK2750" s="72">
        <v>21.071999999999999</v>
      </c>
      <c r="BL2750" s="72">
        <v>34.064</v>
      </c>
      <c r="BM2750" s="12">
        <v>35.911000000000001</v>
      </c>
      <c r="BN2750" s="72">
        <v>8.3879999999999999</v>
      </c>
      <c r="BO2750" s="72">
        <v>55.820999999999998</v>
      </c>
      <c r="BP2750" s="12">
        <v>126.126</v>
      </c>
      <c r="BQ2750" s="72">
        <v>29.46</v>
      </c>
      <c r="BR2750" s="72">
        <v>30.527999999999999</v>
      </c>
      <c r="BS2750" s="12">
        <v>210.83500000000001</v>
      </c>
      <c r="BT2750" s="72">
        <v>49.246000000000002</v>
      </c>
      <c r="BU2750" s="72">
        <v>19.957999999999998</v>
      </c>
      <c r="BV2750" s="12">
        <v>428.12799999999999</v>
      </c>
      <c r="BW2750" s="72">
        <v>100</v>
      </c>
      <c r="BX2750" s="72">
        <v>14.423999999999999</v>
      </c>
      <c r="BY2750" s="13"/>
      <c r="BZ2750" s="13"/>
    </row>
    <row r="2751" spans="1:78" ht="12.75" customHeight="1">
      <c r="A2751" s="122" t="s">
        <v>65</v>
      </c>
      <c r="B2751" s="71" t="s">
        <v>72</v>
      </c>
      <c r="C2751" s="71" t="s">
        <v>24</v>
      </c>
      <c r="D2751" s="34">
        <v>44986</v>
      </c>
      <c r="E2751" s="12">
        <v>0</v>
      </c>
      <c r="F2751" s="72">
        <v>0</v>
      </c>
      <c r="G2751" s="72">
        <v>0</v>
      </c>
      <c r="H2751" s="12">
        <v>15.752000000000001</v>
      </c>
      <c r="I2751" s="72">
        <v>6.3120000000000003</v>
      </c>
      <c r="J2751" s="72">
        <v>58.311</v>
      </c>
      <c r="K2751" s="12">
        <v>11.244</v>
      </c>
      <c r="L2751" s="72">
        <v>4.5049999999999999</v>
      </c>
      <c r="M2751" s="72">
        <v>61.875999999999998</v>
      </c>
      <c r="N2751" s="12">
        <v>26.995999999999999</v>
      </c>
      <c r="O2751" s="72">
        <v>10.817</v>
      </c>
      <c r="P2751" s="72">
        <v>46.511000000000003</v>
      </c>
      <c r="Q2751" s="12">
        <v>10.241</v>
      </c>
      <c r="R2751" s="72">
        <v>4.1029999999999998</v>
      </c>
      <c r="S2751" s="72">
        <v>51.203000000000003</v>
      </c>
      <c r="T2751" s="12">
        <v>37.235999999999997</v>
      </c>
      <c r="U2751" s="72">
        <v>14.92</v>
      </c>
      <c r="V2751" s="72">
        <v>38.020000000000003</v>
      </c>
      <c r="W2751" s="12">
        <v>82.659000000000006</v>
      </c>
      <c r="X2751" s="72">
        <v>33.119</v>
      </c>
      <c r="Y2751" s="72">
        <v>26.087</v>
      </c>
      <c r="Z2751" s="12">
        <v>119.895</v>
      </c>
      <c r="AA2751" s="72">
        <v>48.039000000000001</v>
      </c>
      <c r="AB2751" s="72">
        <v>20.308</v>
      </c>
      <c r="AC2751" s="12">
        <v>119.895</v>
      </c>
      <c r="AD2751" s="72">
        <v>48.039000000000001</v>
      </c>
      <c r="AE2751" s="72">
        <v>20.308</v>
      </c>
      <c r="AF2751" s="12">
        <v>2.2149999999999999</v>
      </c>
      <c r="AG2751" s="72">
        <v>0.88800000000000001</v>
      </c>
      <c r="AH2751" s="72">
        <v>108.505</v>
      </c>
      <c r="AI2751" s="12">
        <v>15.602</v>
      </c>
      <c r="AJ2751" s="72">
        <v>6.2510000000000003</v>
      </c>
      <c r="AK2751" s="72">
        <v>53.113</v>
      </c>
      <c r="AL2751" s="12">
        <v>17.817</v>
      </c>
      <c r="AM2751" s="72">
        <v>7.1390000000000002</v>
      </c>
      <c r="AN2751" s="72">
        <v>47.497999999999998</v>
      </c>
      <c r="AO2751" s="12">
        <v>137.71199999999999</v>
      </c>
      <c r="AP2751" s="72">
        <v>55.177999999999997</v>
      </c>
      <c r="AQ2751" s="72">
        <v>21.471</v>
      </c>
      <c r="AR2751" s="12">
        <v>15.726000000000001</v>
      </c>
      <c r="AS2751" s="72">
        <v>6.3010000000000002</v>
      </c>
      <c r="AT2751" s="72">
        <v>57.862000000000002</v>
      </c>
      <c r="AU2751" s="12">
        <v>0</v>
      </c>
      <c r="AV2751" s="72">
        <v>0</v>
      </c>
      <c r="AW2751" s="72">
        <v>0</v>
      </c>
      <c r="AX2751" s="12">
        <v>20.202999999999999</v>
      </c>
      <c r="AY2751" s="72">
        <v>8.0950000000000006</v>
      </c>
      <c r="AZ2751" s="72">
        <v>62.042999999999999</v>
      </c>
      <c r="BA2751" s="12">
        <v>20.202999999999999</v>
      </c>
      <c r="BB2751" s="72">
        <v>8.0950000000000006</v>
      </c>
      <c r="BC2751" s="72">
        <v>62.042999999999999</v>
      </c>
      <c r="BD2751" s="12">
        <v>35.231000000000002</v>
      </c>
      <c r="BE2751" s="72">
        <v>14.116</v>
      </c>
      <c r="BF2751" s="72">
        <v>43.871000000000002</v>
      </c>
      <c r="BG2751" s="12">
        <v>55.433999999999997</v>
      </c>
      <c r="BH2751" s="72">
        <v>22.210999999999999</v>
      </c>
      <c r="BI2751" s="72">
        <v>34.359000000000002</v>
      </c>
      <c r="BJ2751" s="12">
        <v>15.250999999999999</v>
      </c>
      <c r="BK2751" s="72">
        <v>6.1109999999999998</v>
      </c>
      <c r="BL2751" s="72">
        <v>55.924999999999997</v>
      </c>
      <c r="BM2751" s="12">
        <v>25.454999999999998</v>
      </c>
      <c r="BN2751" s="72">
        <v>10.199</v>
      </c>
      <c r="BO2751" s="72">
        <v>54.457999999999998</v>
      </c>
      <c r="BP2751" s="12">
        <v>40.706000000000003</v>
      </c>
      <c r="BQ2751" s="72">
        <v>16.309999999999999</v>
      </c>
      <c r="BR2751" s="72">
        <v>38.292000000000002</v>
      </c>
      <c r="BS2751" s="12">
        <v>111.866</v>
      </c>
      <c r="BT2751" s="72">
        <v>44.822000000000003</v>
      </c>
      <c r="BU2751" s="72">
        <v>23.917999999999999</v>
      </c>
      <c r="BV2751" s="12">
        <v>249.578</v>
      </c>
      <c r="BW2751" s="72">
        <v>100</v>
      </c>
      <c r="BX2751" s="72">
        <v>15.352</v>
      </c>
      <c r="BY2751" s="13"/>
      <c r="BZ2751" s="13"/>
    </row>
    <row r="2752" spans="1:78" ht="12.75" customHeight="1">
      <c r="A2752" s="122" t="s">
        <v>65</v>
      </c>
      <c r="B2752" s="71" t="s">
        <v>72</v>
      </c>
      <c r="C2752" s="71" t="s">
        <v>24</v>
      </c>
      <c r="D2752" s="34">
        <v>45078</v>
      </c>
      <c r="E2752" s="12">
        <v>0</v>
      </c>
      <c r="F2752" s="72">
        <v>0</v>
      </c>
      <c r="G2752" s="72">
        <v>0</v>
      </c>
      <c r="H2752" s="12">
        <v>15.189</v>
      </c>
      <c r="I2752" s="72">
        <v>5.2039999999999997</v>
      </c>
      <c r="J2752" s="72">
        <v>71.957999999999998</v>
      </c>
      <c r="K2752" s="12">
        <v>20.468</v>
      </c>
      <c r="L2752" s="72">
        <v>7.0129999999999999</v>
      </c>
      <c r="M2752" s="72">
        <v>61.725999999999999</v>
      </c>
      <c r="N2752" s="12">
        <v>35.656999999999996</v>
      </c>
      <c r="O2752" s="72">
        <v>12.217000000000001</v>
      </c>
      <c r="P2752" s="72">
        <v>44.789000000000001</v>
      </c>
      <c r="Q2752" s="12">
        <v>1.958</v>
      </c>
      <c r="R2752" s="72">
        <v>0.67100000000000004</v>
      </c>
      <c r="S2752" s="72">
        <v>108.402</v>
      </c>
      <c r="T2752" s="12">
        <v>37.615000000000002</v>
      </c>
      <c r="U2752" s="72">
        <v>12.888</v>
      </c>
      <c r="V2752" s="72">
        <v>42.603000000000002</v>
      </c>
      <c r="W2752" s="12">
        <v>141.709</v>
      </c>
      <c r="X2752" s="72">
        <v>48.552999999999997</v>
      </c>
      <c r="Y2752" s="72">
        <v>24.649000000000001</v>
      </c>
      <c r="Z2752" s="12">
        <v>179.32400000000001</v>
      </c>
      <c r="AA2752" s="72">
        <v>61.44</v>
      </c>
      <c r="AB2752" s="72">
        <v>20.73</v>
      </c>
      <c r="AC2752" s="12">
        <v>179.32400000000001</v>
      </c>
      <c r="AD2752" s="72">
        <v>61.44</v>
      </c>
      <c r="AE2752" s="72">
        <v>20.73</v>
      </c>
      <c r="AF2752" s="12">
        <v>0</v>
      </c>
      <c r="AG2752" s="72">
        <v>0</v>
      </c>
      <c r="AH2752" s="72">
        <v>0</v>
      </c>
      <c r="AI2752" s="12">
        <v>22.314</v>
      </c>
      <c r="AJ2752" s="72">
        <v>7.6449999999999996</v>
      </c>
      <c r="AK2752" s="72">
        <v>62.707999999999998</v>
      </c>
      <c r="AL2752" s="12">
        <v>22.314</v>
      </c>
      <c r="AM2752" s="72">
        <v>7.6449999999999996</v>
      </c>
      <c r="AN2752" s="72">
        <v>62.707999999999998</v>
      </c>
      <c r="AO2752" s="12">
        <v>201.637</v>
      </c>
      <c r="AP2752" s="72">
        <v>69.084999999999994</v>
      </c>
      <c r="AQ2752" s="72">
        <v>21.2</v>
      </c>
      <c r="AR2752" s="12">
        <v>11.032</v>
      </c>
      <c r="AS2752" s="72">
        <v>3.78</v>
      </c>
      <c r="AT2752" s="72">
        <v>70.212000000000003</v>
      </c>
      <c r="AU2752" s="12">
        <v>0</v>
      </c>
      <c r="AV2752" s="72">
        <v>0</v>
      </c>
      <c r="AW2752" s="72">
        <v>0</v>
      </c>
      <c r="AX2752" s="12">
        <v>0</v>
      </c>
      <c r="AY2752" s="72">
        <v>0</v>
      </c>
      <c r="AZ2752" s="72">
        <v>0</v>
      </c>
      <c r="BA2752" s="12">
        <v>0</v>
      </c>
      <c r="BB2752" s="72">
        <v>0</v>
      </c>
      <c r="BC2752" s="72">
        <v>0</v>
      </c>
      <c r="BD2752" s="12">
        <v>16.309000000000001</v>
      </c>
      <c r="BE2752" s="72">
        <v>5.5880000000000001</v>
      </c>
      <c r="BF2752" s="72">
        <v>58.843000000000004</v>
      </c>
      <c r="BG2752" s="12">
        <v>16.309000000000001</v>
      </c>
      <c r="BH2752" s="72">
        <v>5.5880000000000001</v>
      </c>
      <c r="BI2752" s="72">
        <v>58.843000000000004</v>
      </c>
      <c r="BJ2752" s="12">
        <v>30.477</v>
      </c>
      <c r="BK2752" s="72">
        <v>10.442</v>
      </c>
      <c r="BL2752" s="72">
        <v>45.276000000000003</v>
      </c>
      <c r="BM2752" s="12">
        <v>32.411999999999999</v>
      </c>
      <c r="BN2752" s="72">
        <v>11.105</v>
      </c>
      <c r="BO2752" s="72">
        <v>47.817999999999998</v>
      </c>
      <c r="BP2752" s="12">
        <v>62.889000000000003</v>
      </c>
      <c r="BQ2752" s="72">
        <v>21.547000000000001</v>
      </c>
      <c r="BR2752" s="72">
        <v>34.21</v>
      </c>
      <c r="BS2752" s="12">
        <v>90.23</v>
      </c>
      <c r="BT2752" s="72">
        <v>30.914999999999999</v>
      </c>
      <c r="BU2752" s="72">
        <v>27.472000000000001</v>
      </c>
      <c r="BV2752" s="12">
        <v>291.86700000000002</v>
      </c>
      <c r="BW2752" s="72">
        <v>100</v>
      </c>
      <c r="BX2752" s="72">
        <v>14.422000000000001</v>
      </c>
      <c r="BY2752" s="13"/>
      <c r="BZ2752" s="13"/>
    </row>
    <row r="2753" spans="1:78" ht="12.75" customHeight="1">
      <c r="A2753" s="122" t="s">
        <v>65</v>
      </c>
      <c r="B2753" s="71" t="s">
        <v>72</v>
      </c>
      <c r="C2753" s="71" t="s">
        <v>24</v>
      </c>
      <c r="D2753" s="34">
        <v>45170</v>
      </c>
      <c r="E2753" s="12">
        <v>0</v>
      </c>
      <c r="F2753" s="72">
        <v>0</v>
      </c>
      <c r="G2753" s="72">
        <v>0</v>
      </c>
      <c r="H2753" s="12">
        <v>26.451000000000001</v>
      </c>
      <c r="I2753" s="72">
        <v>7.1970000000000001</v>
      </c>
      <c r="J2753" s="72">
        <v>40.045000000000002</v>
      </c>
      <c r="K2753" s="12">
        <v>31.783999999999999</v>
      </c>
      <c r="L2753" s="72">
        <v>8.6479999999999997</v>
      </c>
      <c r="M2753" s="72">
        <v>43.606999999999999</v>
      </c>
      <c r="N2753" s="12">
        <v>58.234999999999999</v>
      </c>
      <c r="O2753" s="72">
        <v>15.845000000000001</v>
      </c>
      <c r="P2753" s="72">
        <v>30.477</v>
      </c>
      <c r="Q2753" s="12">
        <v>2.7669999999999999</v>
      </c>
      <c r="R2753" s="72">
        <v>0.753</v>
      </c>
      <c r="S2753" s="72">
        <v>74.167000000000002</v>
      </c>
      <c r="T2753" s="12">
        <v>61.002000000000002</v>
      </c>
      <c r="U2753" s="72">
        <v>16.597999999999999</v>
      </c>
      <c r="V2753" s="72">
        <v>29.725999999999999</v>
      </c>
      <c r="W2753" s="12">
        <v>115.836</v>
      </c>
      <c r="X2753" s="72">
        <v>31.518000000000001</v>
      </c>
      <c r="Y2753" s="72">
        <v>20.442</v>
      </c>
      <c r="Z2753" s="12">
        <v>176.83799999999999</v>
      </c>
      <c r="AA2753" s="72">
        <v>48.116</v>
      </c>
      <c r="AB2753" s="72">
        <v>14.273999999999999</v>
      </c>
      <c r="AC2753" s="12">
        <v>176.83799999999999</v>
      </c>
      <c r="AD2753" s="72">
        <v>48.116</v>
      </c>
      <c r="AE2753" s="72">
        <v>14.273999999999999</v>
      </c>
      <c r="AF2753" s="12">
        <v>1.675</v>
      </c>
      <c r="AG2753" s="72">
        <v>0.45600000000000002</v>
      </c>
      <c r="AH2753" s="72">
        <v>102.42</v>
      </c>
      <c r="AI2753" s="12">
        <v>44.81</v>
      </c>
      <c r="AJ2753" s="72">
        <v>12.192</v>
      </c>
      <c r="AK2753" s="72">
        <v>43.127000000000002</v>
      </c>
      <c r="AL2753" s="12">
        <v>46.484999999999999</v>
      </c>
      <c r="AM2753" s="72">
        <v>12.648</v>
      </c>
      <c r="AN2753" s="72">
        <v>41.021999999999998</v>
      </c>
      <c r="AO2753" s="12">
        <v>223.32300000000001</v>
      </c>
      <c r="AP2753" s="72">
        <v>60.764000000000003</v>
      </c>
      <c r="AQ2753" s="72">
        <v>12.074999999999999</v>
      </c>
      <c r="AR2753" s="12">
        <v>0</v>
      </c>
      <c r="AS2753" s="72">
        <v>0</v>
      </c>
      <c r="AT2753" s="72">
        <v>0</v>
      </c>
      <c r="AU2753" s="12">
        <v>0</v>
      </c>
      <c r="AV2753" s="72">
        <v>0</v>
      </c>
      <c r="AW2753" s="72">
        <v>0</v>
      </c>
      <c r="AX2753" s="12">
        <v>28.77</v>
      </c>
      <c r="AY2753" s="72">
        <v>7.8280000000000003</v>
      </c>
      <c r="AZ2753" s="72">
        <v>40.534999999999997</v>
      </c>
      <c r="BA2753" s="12">
        <v>28.77</v>
      </c>
      <c r="BB2753" s="72">
        <v>7.8280000000000003</v>
      </c>
      <c r="BC2753" s="72">
        <v>40.534999999999997</v>
      </c>
      <c r="BD2753" s="12">
        <v>11.759</v>
      </c>
      <c r="BE2753" s="72">
        <v>3.2</v>
      </c>
      <c r="BF2753" s="72">
        <v>60.337000000000003</v>
      </c>
      <c r="BG2753" s="12">
        <v>40.529000000000003</v>
      </c>
      <c r="BH2753" s="72">
        <v>11.028</v>
      </c>
      <c r="BI2753" s="72">
        <v>32.228000000000002</v>
      </c>
      <c r="BJ2753" s="12">
        <v>83.302999999999997</v>
      </c>
      <c r="BK2753" s="72">
        <v>22.666</v>
      </c>
      <c r="BL2753" s="72">
        <v>40.604999999999997</v>
      </c>
      <c r="BM2753" s="12">
        <v>20.37</v>
      </c>
      <c r="BN2753" s="72">
        <v>5.5430000000000001</v>
      </c>
      <c r="BO2753" s="72">
        <v>49.143999999999998</v>
      </c>
      <c r="BP2753" s="12">
        <v>103.67400000000001</v>
      </c>
      <c r="BQ2753" s="72">
        <v>28.209</v>
      </c>
      <c r="BR2753" s="72">
        <v>31.908999999999999</v>
      </c>
      <c r="BS2753" s="12">
        <v>144.203</v>
      </c>
      <c r="BT2753" s="72">
        <v>39.235999999999997</v>
      </c>
      <c r="BU2753" s="72">
        <v>25.638999999999999</v>
      </c>
      <c r="BV2753" s="12">
        <v>367.52499999999998</v>
      </c>
      <c r="BW2753" s="72">
        <v>100</v>
      </c>
      <c r="BX2753" s="72">
        <v>11.946</v>
      </c>
      <c r="BY2753" s="13"/>
      <c r="BZ2753" s="13"/>
    </row>
    <row r="2754" spans="1:78" ht="12.75" customHeight="1">
      <c r="A2754" s="122" t="s">
        <v>65</v>
      </c>
      <c r="B2754" s="71" t="s">
        <v>72</v>
      </c>
      <c r="C2754" s="71" t="s">
        <v>24</v>
      </c>
      <c r="D2754" s="34">
        <v>45261</v>
      </c>
      <c r="E2754" s="12">
        <v>0</v>
      </c>
      <c r="F2754" s="72">
        <v>0</v>
      </c>
      <c r="G2754" s="72">
        <v>0</v>
      </c>
      <c r="H2754" s="12">
        <v>10.401999999999999</v>
      </c>
      <c r="I2754" s="72">
        <v>3.8570000000000002</v>
      </c>
      <c r="J2754" s="72">
        <v>42.161000000000001</v>
      </c>
      <c r="K2754" s="12">
        <v>19.132000000000001</v>
      </c>
      <c r="L2754" s="72">
        <v>7.0949999999999998</v>
      </c>
      <c r="M2754" s="72">
        <v>49.667000000000002</v>
      </c>
      <c r="N2754" s="12">
        <v>29.533999999999999</v>
      </c>
      <c r="O2754" s="72">
        <v>10.952</v>
      </c>
      <c r="P2754" s="72">
        <v>34.223999999999997</v>
      </c>
      <c r="Q2754" s="12">
        <v>14.500999999999999</v>
      </c>
      <c r="R2754" s="72">
        <v>5.3780000000000001</v>
      </c>
      <c r="S2754" s="72">
        <v>58.89</v>
      </c>
      <c r="T2754" s="12">
        <v>44.034999999999997</v>
      </c>
      <c r="U2754" s="72">
        <v>16.329999999999998</v>
      </c>
      <c r="V2754" s="72">
        <v>29.265000000000001</v>
      </c>
      <c r="W2754" s="12">
        <v>123.501</v>
      </c>
      <c r="X2754" s="72">
        <v>45.798000000000002</v>
      </c>
      <c r="Y2754" s="72">
        <v>15.35</v>
      </c>
      <c r="Z2754" s="12">
        <v>167.536</v>
      </c>
      <c r="AA2754" s="72">
        <v>62.128</v>
      </c>
      <c r="AB2754" s="72">
        <v>10.46</v>
      </c>
      <c r="AC2754" s="12">
        <v>167.536</v>
      </c>
      <c r="AD2754" s="72">
        <v>62.128</v>
      </c>
      <c r="AE2754" s="72">
        <v>10.46</v>
      </c>
      <c r="AF2754" s="12">
        <v>5.532</v>
      </c>
      <c r="AG2754" s="72">
        <v>2.0510000000000002</v>
      </c>
      <c r="AH2754" s="72">
        <v>104.304</v>
      </c>
      <c r="AI2754" s="12">
        <v>17.187000000000001</v>
      </c>
      <c r="AJ2754" s="72">
        <v>6.3730000000000002</v>
      </c>
      <c r="AK2754" s="72">
        <v>52.750999999999998</v>
      </c>
      <c r="AL2754" s="12">
        <v>22.718</v>
      </c>
      <c r="AM2754" s="72">
        <v>8.4250000000000007</v>
      </c>
      <c r="AN2754" s="72">
        <v>34.222000000000001</v>
      </c>
      <c r="AO2754" s="12">
        <v>190.25399999999999</v>
      </c>
      <c r="AP2754" s="72">
        <v>70.552999999999997</v>
      </c>
      <c r="AQ2754" s="72">
        <v>9.4670000000000005</v>
      </c>
      <c r="AR2754" s="12">
        <v>0</v>
      </c>
      <c r="AS2754" s="72">
        <v>0</v>
      </c>
      <c r="AT2754" s="72">
        <v>0</v>
      </c>
      <c r="AU2754" s="12">
        <v>0</v>
      </c>
      <c r="AV2754" s="72">
        <v>0</v>
      </c>
      <c r="AW2754" s="72">
        <v>0</v>
      </c>
      <c r="AX2754" s="12">
        <v>1.1100000000000001</v>
      </c>
      <c r="AY2754" s="72">
        <v>0.41199999999999998</v>
      </c>
      <c r="AZ2754" s="72">
        <v>108.10599999999999</v>
      </c>
      <c r="BA2754" s="12">
        <v>1.1100000000000001</v>
      </c>
      <c r="BB2754" s="72">
        <v>0.41199999999999998</v>
      </c>
      <c r="BC2754" s="72">
        <v>108.10599999999999</v>
      </c>
      <c r="BD2754" s="12">
        <v>2.0329999999999999</v>
      </c>
      <c r="BE2754" s="72">
        <v>0.754</v>
      </c>
      <c r="BF2754" s="72">
        <v>116.233</v>
      </c>
      <c r="BG2754" s="12">
        <v>3.1429999999999998</v>
      </c>
      <c r="BH2754" s="72">
        <v>1.1659999999999999</v>
      </c>
      <c r="BI2754" s="72">
        <v>73.123000000000005</v>
      </c>
      <c r="BJ2754" s="12">
        <v>63.033999999999999</v>
      </c>
      <c r="BK2754" s="72">
        <v>23.375</v>
      </c>
      <c r="BL2754" s="72">
        <v>38.845999999999997</v>
      </c>
      <c r="BM2754" s="12">
        <v>13.231999999999999</v>
      </c>
      <c r="BN2754" s="72">
        <v>4.907</v>
      </c>
      <c r="BO2754" s="72">
        <v>76.807000000000002</v>
      </c>
      <c r="BP2754" s="12">
        <v>76.266000000000005</v>
      </c>
      <c r="BQ2754" s="72">
        <v>28.282</v>
      </c>
      <c r="BR2754" s="72">
        <v>34.695</v>
      </c>
      <c r="BS2754" s="12">
        <v>79.409000000000006</v>
      </c>
      <c r="BT2754" s="72">
        <v>29.446999999999999</v>
      </c>
      <c r="BU2754" s="72">
        <v>33.024999999999999</v>
      </c>
      <c r="BV2754" s="12">
        <v>269.66300000000001</v>
      </c>
      <c r="BW2754" s="72">
        <v>100</v>
      </c>
      <c r="BX2754" s="72">
        <v>10.340999999999999</v>
      </c>
      <c r="BY2754" s="13"/>
      <c r="BZ2754" s="13"/>
    </row>
    <row r="2755" spans="1:78" ht="12.75" customHeight="1">
      <c r="A2755" s="122" t="s">
        <v>65</v>
      </c>
      <c r="B2755" s="71" t="s">
        <v>72</v>
      </c>
      <c r="C2755" s="71" t="s">
        <v>24</v>
      </c>
      <c r="D2755" s="34">
        <v>45352</v>
      </c>
      <c r="E2755" s="12">
        <v>0</v>
      </c>
      <c r="F2755" s="72">
        <v>0</v>
      </c>
      <c r="G2755" s="72">
        <v>0</v>
      </c>
      <c r="H2755" s="12">
        <v>25.713000000000001</v>
      </c>
      <c r="I2755" s="72">
        <v>6.7610000000000001</v>
      </c>
      <c r="J2755" s="72">
        <v>38.301000000000002</v>
      </c>
      <c r="K2755" s="12">
        <v>29.631</v>
      </c>
      <c r="L2755" s="72">
        <v>7.7910000000000004</v>
      </c>
      <c r="M2755" s="72">
        <v>38.92</v>
      </c>
      <c r="N2755" s="12">
        <v>55.344000000000001</v>
      </c>
      <c r="O2755" s="72">
        <v>14.553000000000001</v>
      </c>
      <c r="P2755" s="72">
        <v>23.465</v>
      </c>
      <c r="Q2755" s="12">
        <v>12.859</v>
      </c>
      <c r="R2755" s="72">
        <v>3.3809999999999998</v>
      </c>
      <c r="S2755" s="72">
        <v>102.464</v>
      </c>
      <c r="T2755" s="12">
        <v>68.203000000000003</v>
      </c>
      <c r="U2755" s="72">
        <v>17.934000000000001</v>
      </c>
      <c r="V2755" s="72">
        <v>28.228000000000002</v>
      </c>
      <c r="W2755" s="12">
        <v>135.928</v>
      </c>
      <c r="X2755" s="72">
        <v>35.741999999999997</v>
      </c>
      <c r="Y2755" s="72">
        <v>17.231000000000002</v>
      </c>
      <c r="Z2755" s="12">
        <v>204.131</v>
      </c>
      <c r="AA2755" s="72">
        <v>53.676000000000002</v>
      </c>
      <c r="AB2755" s="72">
        <v>13.019</v>
      </c>
      <c r="AC2755" s="12">
        <v>204.131</v>
      </c>
      <c r="AD2755" s="72">
        <v>53.676000000000002</v>
      </c>
      <c r="AE2755" s="72">
        <v>13.019</v>
      </c>
      <c r="AF2755" s="12">
        <v>0</v>
      </c>
      <c r="AG2755" s="72">
        <v>0</v>
      </c>
      <c r="AH2755" s="72">
        <v>0</v>
      </c>
      <c r="AI2755" s="12">
        <v>39.215000000000003</v>
      </c>
      <c r="AJ2755" s="72">
        <v>10.311999999999999</v>
      </c>
      <c r="AK2755" s="72">
        <v>51.625</v>
      </c>
      <c r="AL2755" s="12">
        <v>39.215000000000003</v>
      </c>
      <c r="AM2755" s="72">
        <v>10.311999999999999</v>
      </c>
      <c r="AN2755" s="72">
        <v>51.625</v>
      </c>
      <c r="AO2755" s="12">
        <v>243.346</v>
      </c>
      <c r="AP2755" s="72">
        <v>63.988</v>
      </c>
      <c r="AQ2755" s="72">
        <v>15.526999999999999</v>
      </c>
      <c r="AR2755" s="12">
        <v>9.5860000000000003</v>
      </c>
      <c r="AS2755" s="72">
        <v>2.5209999999999999</v>
      </c>
      <c r="AT2755" s="72">
        <v>88.635999999999996</v>
      </c>
      <c r="AU2755" s="12">
        <v>0</v>
      </c>
      <c r="AV2755" s="72">
        <v>0</v>
      </c>
      <c r="AW2755" s="72">
        <v>0</v>
      </c>
      <c r="AX2755" s="12">
        <v>24.687999999999999</v>
      </c>
      <c r="AY2755" s="72">
        <v>6.492</v>
      </c>
      <c r="AZ2755" s="72">
        <v>46.305999999999997</v>
      </c>
      <c r="BA2755" s="12">
        <v>24.687999999999999</v>
      </c>
      <c r="BB2755" s="72">
        <v>6.492</v>
      </c>
      <c r="BC2755" s="72">
        <v>46.305999999999997</v>
      </c>
      <c r="BD2755" s="12">
        <v>3.1659999999999999</v>
      </c>
      <c r="BE2755" s="72">
        <v>0.83199999999999996</v>
      </c>
      <c r="BF2755" s="72">
        <v>76.033000000000001</v>
      </c>
      <c r="BG2755" s="12">
        <v>27.853000000000002</v>
      </c>
      <c r="BH2755" s="72">
        <v>7.3239999999999998</v>
      </c>
      <c r="BI2755" s="72">
        <v>41.502000000000002</v>
      </c>
      <c r="BJ2755" s="12">
        <v>93.275999999999996</v>
      </c>
      <c r="BK2755" s="72">
        <v>24.527000000000001</v>
      </c>
      <c r="BL2755" s="72">
        <v>25.274000000000001</v>
      </c>
      <c r="BM2755" s="12">
        <v>6.2389999999999999</v>
      </c>
      <c r="BN2755" s="72">
        <v>1.641</v>
      </c>
      <c r="BO2755" s="72">
        <v>85.997</v>
      </c>
      <c r="BP2755" s="12">
        <v>99.516000000000005</v>
      </c>
      <c r="BQ2755" s="72">
        <v>26.167999999999999</v>
      </c>
      <c r="BR2755" s="72">
        <v>23.48</v>
      </c>
      <c r="BS2755" s="12">
        <v>136.95500000000001</v>
      </c>
      <c r="BT2755" s="72">
        <v>36.012</v>
      </c>
      <c r="BU2755" s="72">
        <v>22.015000000000001</v>
      </c>
      <c r="BV2755" s="12">
        <v>380.30200000000002</v>
      </c>
      <c r="BW2755" s="72">
        <v>100</v>
      </c>
      <c r="BX2755" s="72">
        <v>11.832000000000001</v>
      </c>
      <c r="BY2755" s="13"/>
      <c r="BZ2755" s="13"/>
    </row>
    <row r="2756" spans="1:78" ht="12.75" customHeight="1">
      <c r="A2756" s="122" t="s">
        <v>65</v>
      </c>
      <c r="B2756" s="71" t="s">
        <v>72</v>
      </c>
      <c r="C2756" s="71" t="s">
        <v>24</v>
      </c>
      <c r="D2756" s="34">
        <v>45444</v>
      </c>
      <c r="E2756" s="12">
        <v>0</v>
      </c>
      <c r="F2756" s="72">
        <v>0</v>
      </c>
      <c r="G2756" s="72">
        <v>0</v>
      </c>
      <c r="H2756" s="12">
        <v>8.36</v>
      </c>
      <c r="I2756" s="72">
        <v>2.69</v>
      </c>
      <c r="J2756" s="72">
        <v>58.481000000000002</v>
      </c>
      <c r="K2756" s="12">
        <v>26.212</v>
      </c>
      <c r="L2756" s="72">
        <v>8.4329999999999998</v>
      </c>
      <c r="M2756" s="72">
        <v>43.427</v>
      </c>
      <c r="N2756" s="12">
        <v>34.573</v>
      </c>
      <c r="O2756" s="72">
        <v>11.122</v>
      </c>
      <c r="P2756" s="72">
        <v>40.819000000000003</v>
      </c>
      <c r="Q2756" s="12">
        <v>13.430999999999999</v>
      </c>
      <c r="R2756" s="72">
        <v>4.3209999999999997</v>
      </c>
      <c r="S2756" s="72">
        <v>60.786000000000001</v>
      </c>
      <c r="T2756" s="12">
        <v>48.003999999999998</v>
      </c>
      <c r="U2756" s="72">
        <v>15.443</v>
      </c>
      <c r="V2756" s="72">
        <v>40.189</v>
      </c>
      <c r="W2756" s="12">
        <v>149.87</v>
      </c>
      <c r="X2756" s="72">
        <v>48.215000000000003</v>
      </c>
      <c r="Y2756" s="72">
        <v>19.242000000000001</v>
      </c>
      <c r="Z2756" s="12">
        <v>197.874</v>
      </c>
      <c r="AA2756" s="72">
        <v>63.658000000000001</v>
      </c>
      <c r="AB2756" s="72">
        <v>17.599</v>
      </c>
      <c r="AC2756" s="12">
        <v>197.874</v>
      </c>
      <c r="AD2756" s="72">
        <v>63.658000000000001</v>
      </c>
      <c r="AE2756" s="72">
        <v>17.599</v>
      </c>
      <c r="AF2756" s="12">
        <v>0</v>
      </c>
      <c r="AG2756" s="72">
        <v>0</v>
      </c>
      <c r="AH2756" s="72">
        <v>0</v>
      </c>
      <c r="AI2756" s="12">
        <v>19.616</v>
      </c>
      <c r="AJ2756" s="72">
        <v>6.3109999999999999</v>
      </c>
      <c r="AK2756" s="72">
        <v>40.072000000000003</v>
      </c>
      <c r="AL2756" s="12">
        <v>19.616</v>
      </c>
      <c r="AM2756" s="72">
        <v>6.3109999999999999</v>
      </c>
      <c r="AN2756" s="72">
        <v>40.072000000000003</v>
      </c>
      <c r="AO2756" s="12">
        <v>217.49</v>
      </c>
      <c r="AP2756" s="72">
        <v>69.968999999999994</v>
      </c>
      <c r="AQ2756" s="72">
        <v>15.516999999999999</v>
      </c>
      <c r="AR2756" s="12">
        <v>9.4380000000000006</v>
      </c>
      <c r="AS2756" s="72">
        <v>3.036</v>
      </c>
      <c r="AT2756" s="72">
        <v>69.828999999999994</v>
      </c>
      <c r="AU2756" s="12">
        <v>0</v>
      </c>
      <c r="AV2756" s="72">
        <v>0</v>
      </c>
      <c r="AW2756" s="72">
        <v>0</v>
      </c>
      <c r="AX2756" s="12">
        <v>31.495000000000001</v>
      </c>
      <c r="AY2756" s="72">
        <v>10.132</v>
      </c>
      <c r="AZ2756" s="72">
        <v>53.875999999999998</v>
      </c>
      <c r="BA2756" s="12">
        <v>31.495000000000001</v>
      </c>
      <c r="BB2756" s="72">
        <v>10.132</v>
      </c>
      <c r="BC2756" s="72">
        <v>53.875999999999998</v>
      </c>
      <c r="BD2756" s="12">
        <v>0</v>
      </c>
      <c r="BE2756" s="72">
        <v>0</v>
      </c>
      <c r="BF2756" s="72">
        <v>0</v>
      </c>
      <c r="BG2756" s="12">
        <v>31.495000000000001</v>
      </c>
      <c r="BH2756" s="72">
        <v>10.132</v>
      </c>
      <c r="BI2756" s="72">
        <v>53.875999999999998</v>
      </c>
      <c r="BJ2756" s="12">
        <v>26.902000000000001</v>
      </c>
      <c r="BK2756" s="72">
        <v>8.6549999999999994</v>
      </c>
      <c r="BL2756" s="72">
        <v>48.116</v>
      </c>
      <c r="BM2756" s="12">
        <v>25.512</v>
      </c>
      <c r="BN2756" s="72">
        <v>8.2080000000000002</v>
      </c>
      <c r="BO2756" s="72">
        <v>71.057000000000002</v>
      </c>
      <c r="BP2756" s="12">
        <v>52.414000000000001</v>
      </c>
      <c r="BQ2756" s="72">
        <v>16.861999999999998</v>
      </c>
      <c r="BR2756" s="72">
        <v>38.149000000000001</v>
      </c>
      <c r="BS2756" s="12">
        <v>93.347999999999999</v>
      </c>
      <c r="BT2756" s="72">
        <v>30.030999999999999</v>
      </c>
      <c r="BU2756" s="72">
        <v>27.454000000000001</v>
      </c>
      <c r="BV2756" s="12">
        <v>310.83800000000002</v>
      </c>
      <c r="BW2756" s="72">
        <v>100</v>
      </c>
      <c r="BX2756" s="72">
        <v>16.966999999999999</v>
      </c>
      <c r="BY2756" s="13"/>
      <c r="BZ2756" s="13"/>
    </row>
    <row r="2757" spans="1:78" ht="12.75" customHeight="1">
      <c r="A2757" s="122" t="s">
        <v>65</v>
      </c>
      <c r="B2757" s="71" t="s">
        <v>72</v>
      </c>
      <c r="C2757" s="71" t="s">
        <v>24</v>
      </c>
      <c r="D2757" s="34">
        <v>45536</v>
      </c>
      <c r="E2757" s="12">
        <v>0</v>
      </c>
      <c r="F2757" s="72">
        <v>0</v>
      </c>
      <c r="G2757" s="72">
        <v>0</v>
      </c>
      <c r="H2757" s="12">
        <v>19.527000000000001</v>
      </c>
      <c r="I2757" s="72">
        <v>5.0259999999999998</v>
      </c>
      <c r="J2757" s="72">
        <v>50.454000000000001</v>
      </c>
      <c r="K2757" s="12">
        <v>30.831</v>
      </c>
      <c r="L2757" s="72">
        <v>7.9359999999999999</v>
      </c>
      <c r="M2757" s="72">
        <v>36.932000000000002</v>
      </c>
      <c r="N2757" s="12">
        <v>50.357999999999997</v>
      </c>
      <c r="O2757" s="72">
        <v>12.962</v>
      </c>
      <c r="P2757" s="72">
        <v>23.975999999999999</v>
      </c>
      <c r="Q2757" s="12">
        <v>5.9119999999999999</v>
      </c>
      <c r="R2757" s="72">
        <v>1.522</v>
      </c>
      <c r="S2757" s="72">
        <v>82.259</v>
      </c>
      <c r="T2757" s="12">
        <v>56.27</v>
      </c>
      <c r="U2757" s="72">
        <v>14.484</v>
      </c>
      <c r="V2757" s="72">
        <v>18.952000000000002</v>
      </c>
      <c r="W2757" s="12">
        <v>147.547</v>
      </c>
      <c r="X2757" s="72">
        <v>37.978000000000002</v>
      </c>
      <c r="Y2757" s="72">
        <v>14.798</v>
      </c>
      <c r="Z2757" s="12">
        <v>203.81700000000001</v>
      </c>
      <c r="AA2757" s="72">
        <v>52.462000000000003</v>
      </c>
      <c r="AB2757" s="72">
        <v>12.141</v>
      </c>
      <c r="AC2757" s="12">
        <v>203.81700000000001</v>
      </c>
      <c r="AD2757" s="72">
        <v>52.462000000000003</v>
      </c>
      <c r="AE2757" s="72">
        <v>12.141</v>
      </c>
      <c r="AF2757" s="12">
        <v>0</v>
      </c>
      <c r="AG2757" s="72">
        <v>0</v>
      </c>
      <c r="AH2757" s="72">
        <v>0</v>
      </c>
      <c r="AI2757" s="12">
        <v>57.728000000000002</v>
      </c>
      <c r="AJ2757" s="72">
        <v>14.859</v>
      </c>
      <c r="AK2757" s="72">
        <v>37.185000000000002</v>
      </c>
      <c r="AL2757" s="12">
        <v>57.728000000000002</v>
      </c>
      <c r="AM2757" s="72">
        <v>14.859</v>
      </c>
      <c r="AN2757" s="72">
        <v>37.185000000000002</v>
      </c>
      <c r="AO2757" s="12">
        <v>261.54599999999999</v>
      </c>
      <c r="AP2757" s="72">
        <v>67.320999999999998</v>
      </c>
      <c r="AQ2757" s="72">
        <v>11.818</v>
      </c>
      <c r="AR2757" s="12">
        <v>0</v>
      </c>
      <c r="AS2757" s="72">
        <v>0</v>
      </c>
      <c r="AT2757" s="72">
        <v>0</v>
      </c>
      <c r="AU2757" s="12">
        <v>0</v>
      </c>
      <c r="AV2757" s="72">
        <v>0</v>
      </c>
      <c r="AW2757" s="72">
        <v>0</v>
      </c>
      <c r="AX2757" s="12">
        <v>29.452999999999999</v>
      </c>
      <c r="AY2757" s="72">
        <v>7.5810000000000004</v>
      </c>
      <c r="AZ2757" s="72">
        <v>46.095999999999997</v>
      </c>
      <c r="BA2757" s="12">
        <v>29.452999999999999</v>
      </c>
      <c r="BB2757" s="72">
        <v>7.5810000000000004</v>
      </c>
      <c r="BC2757" s="72">
        <v>46.095999999999997</v>
      </c>
      <c r="BD2757" s="12">
        <v>14.701000000000001</v>
      </c>
      <c r="BE2757" s="72">
        <v>3.7839999999999998</v>
      </c>
      <c r="BF2757" s="72">
        <v>90.751999999999995</v>
      </c>
      <c r="BG2757" s="12">
        <v>44.154000000000003</v>
      </c>
      <c r="BH2757" s="72">
        <v>11.365</v>
      </c>
      <c r="BI2757" s="72">
        <v>43.683</v>
      </c>
      <c r="BJ2757" s="12">
        <v>65.087000000000003</v>
      </c>
      <c r="BK2757" s="72">
        <v>16.753</v>
      </c>
      <c r="BL2757" s="72">
        <v>26.024000000000001</v>
      </c>
      <c r="BM2757" s="12">
        <v>17.716999999999999</v>
      </c>
      <c r="BN2757" s="72">
        <v>4.5599999999999996</v>
      </c>
      <c r="BO2757" s="72">
        <v>43.781999999999996</v>
      </c>
      <c r="BP2757" s="12">
        <v>82.804000000000002</v>
      </c>
      <c r="BQ2757" s="72">
        <v>21.312999999999999</v>
      </c>
      <c r="BR2757" s="72">
        <v>23.847999999999999</v>
      </c>
      <c r="BS2757" s="12">
        <v>126.95699999999999</v>
      </c>
      <c r="BT2757" s="72">
        <v>32.679000000000002</v>
      </c>
      <c r="BU2757" s="72">
        <v>17.867999999999999</v>
      </c>
      <c r="BV2757" s="12">
        <v>388.50299999999999</v>
      </c>
      <c r="BW2757" s="72">
        <v>100</v>
      </c>
      <c r="BX2757" s="72">
        <v>10.666</v>
      </c>
      <c r="BY2757" s="13"/>
      <c r="BZ2757" s="13"/>
    </row>
    <row r="2758" spans="1:78" ht="12.75" customHeight="1">
      <c r="A2758" s="122" t="s">
        <v>65</v>
      </c>
      <c r="B2758" s="71" t="s">
        <v>72</v>
      </c>
      <c r="C2758" s="71" t="s">
        <v>24</v>
      </c>
      <c r="D2758" s="34">
        <v>45627</v>
      </c>
      <c r="E2758" s="12">
        <v>0</v>
      </c>
      <c r="F2758" s="72">
        <v>0</v>
      </c>
      <c r="G2758" s="72">
        <v>0</v>
      </c>
      <c r="H2758" s="12">
        <v>7.8730000000000002</v>
      </c>
      <c r="I2758" s="72">
        <v>2.2029999999999998</v>
      </c>
      <c r="J2758" s="72">
        <v>102.38</v>
      </c>
      <c r="K2758" s="12">
        <v>24.323</v>
      </c>
      <c r="L2758" s="72">
        <v>6.8049999999999997</v>
      </c>
      <c r="M2758" s="72">
        <v>49.78</v>
      </c>
      <c r="N2758" s="12">
        <v>32.197000000000003</v>
      </c>
      <c r="O2758" s="72">
        <v>9.0079999999999991</v>
      </c>
      <c r="P2758" s="72">
        <v>55.003</v>
      </c>
      <c r="Q2758" s="12">
        <v>13.778</v>
      </c>
      <c r="R2758" s="72">
        <v>3.855</v>
      </c>
      <c r="S2758" s="72">
        <v>71.370999999999995</v>
      </c>
      <c r="T2758" s="12">
        <v>45.975000000000001</v>
      </c>
      <c r="U2758" s="72">
        <v>12.863</v>
      </c>
      <c r="V2758" s="72">
        <v>46.173000000000002</v>
      </c>
      <c r="W2758" s="12">
        <v>134.62</v>
      </c>
      <c r="X2758" s="72">
        <v>37.662999999999997</v>
      </c>
      <c r="Y2758" s="72">
        <v>18.251999999999999</v>
      </c>
      <c r="Z2758" s="12">
        <v>180.595</v>
      </c>
      <c r="AA2758" s="72">
        <v>50.526000000000003</v>
      </c>
      <c r="AB2758" s="72">
        <v>19.065999999999999</v>
      </c>
      <c r="AC2758" s="12">
        <v>180.595</v>
      </c>
      <c r="AD2758" s="72">
        <v>50.526000000000003</v>
      </c>
      <c r="AE2758" s="72">
        <v>19.065999999999999</v>
      </c>
      <c r="AF2758" s="12">
        <v>3.2570000000000001</v>
      </c>
      <c r="AG2758" s="72">
        <v>0.91100000000000003</v>
      </c>
      <c r="AH2758" s="72">
        <v>104.456</v>
      </c>
      <c r="AI2758" s="12">
        <v>36.177</v>
      </c>
      <c r="AJ2758" s="72">
        <v>10.122</v>
      </c>
      <c r="AK2758" s="72">
        <v>32.405000000000001</v>
      </c>
      <c r="AL2758" s="12">
        <v>39.433999999999997</v>
      </c>
      <c r="AM2758" s="72">
        <v>11.032999999999999</v>
      </c>
      <c r="AN2758" s="72">
        <v>28.539000000000001</v>
      </c>
      <c r="AO2758" s="12">
        <v>220.03</v>
      </c>
      <c r="AP2758" s="72">
        <v>61.558999999999997</v>
      </c>
      <c r="AQ2758" s="72">
        <v>17.134</v>
      </c>
      <c r="AR2758" s="12">
        <v>7.9809999999999999</v>
      </c>
      <c r="AS2758" s="72">
        <v>2.2330000000000001</v>
      </c>
      <c r="AT2758" s="72">
        <v>65.712999999999994</v>
      </c>
      <c r="AU2758" s="12">
        <v>6.4560000000000004</v>
      </c>
      <c r="AV2758" s="72">
        <v>1.806</v>
      </c>
      <c r="AW2758" s="72">
        <v>108.667</v>
      </c>
      <c r="AX2758" s="12">
        <v>54.325000000000003</v>
      </c>
      <c r="AY2758" s="72">
        <v>15.199</v>
      </c>
      <c r="AZ2758" s="72">
        <v>42.921999999999997</v>
      </c>
      <c r="BA2758" s="12">
        <v>60.780999999999999</v>
      </c>
      <c r="BB2758" s="72">
        <v>17.004999999999999</v>
      </c>
      <c r="BC2758" s="72">
        <v>47.13</v>
      </c>
      <c r="BD2758" s="12">
        <v>0.79800000000000004</v>
      </c>
      <c r="BE2758" s="72">
        <v>0.223</v>
      </c>
      <c r="BF2758" s="72">
        <v>105.492</v>
      </c>
      <c r="BG2758" s="12">
        <v>61.579000000000001</v>
      </c>
      <c r="BH2758" s="72">
        <v>17.228000000000002</v>
      </c>
      <c r="BI2758" s="72">
        <v>46.341000000000001</v>
      </c>
      <c r="BJ2758" s="12">
        <v>53.533000000000001</v>
      </c>
      <c r="BK2758" s="72">
        <v>14.977</v>
      </c>
      <c r="BL2758" s="72">
        <v>34.133000000000003</v>
      </c>
      <c r="BM2758" s="12">
        <v>14.305</v>
      </c>
      <c r="BN2758" s="72">
        <v>4.0019999999999998</v>
      </c>
      <c r="BO2758" s="72">
        <v>53.655999999999999</v>
      </c>
      <c r="BP2758" s="12">
        <v>67.837999999999994</v>
      </c>
      <c r="BQ2758" s="72">
        <v>18.978999999999999</v>
      </c>
      <c r="BR2758" s="72">
        <v>28.786999999999999</v>
      </c>
      <c r="BS2758" s="12">
        <v>137.399</v>
      </c>
      <c r="BT2758" s="72">
        <v>38.441000000000003</v>
      </c>
      <c r="BU2758" s="72">
        <v>23.794</v>
      </c>
      <c r="BV2758" s="12">
        <v>357.428</v>
      </c>
      <c r="BW2758" s="72">
        <v>100</v>
      </c>
      <c r="BX2758" s="72">
        <v>14.686999999999999</v>
      </c>
      <c r="BY2758" s="13"/>
      <c r="BZ2758" s="13"/>
    </row>
    <row r="2759" spans="1:78" ht="12.75" customHeight="1">
      <c r="A2759" s="122" t="s">
        <v>65</v>
      </c>
      <c r="B2759" s="71" t="s">
        <v>72</v>
      </c>
      <c r="C2759" s="71" t="s">
        <v>24</v>
      </c>
      <c r="D2759" s="34">
        <v>45717</v>
      </c>
      <c r="E2759" s="12">
        <v>0</v>
      </c>
      <c r="F2759" s="72">
        <v>0</v>
      </c>
      <c r="G2759" s="72">
        <v>0</v>
      </c>
      <c r="H2759" s="12">
        <v>27.591000000000001</v>
      </c>
      <c r="I2759" s="72">
        <v>7.2789999999999999</v>
      </c>
      <c r="J2759" s="72">
        <v>55.226999999999997</v>
      </c>
      <c r="K2759" s="12">
        <v>12.064</v>
      </c>
      <c r="L2759" s="72">
        <v>3.1819999999999999</v>
      </c>
      <c r="M2759" s="72">
        <v>86.536000000000001</v>
      </c>
      <c r="N2759" s="12">
        <v>39.655000000000001</v>
      </c>
      <c r="O2759" s="72">
        <v>10.461</v>
      </c>
      <c r="P2759" s="72">
        <v>51.98</v>
      </c>
      <c r="Q2759" s="12">
        <v>7.7190000000000003</v>
      </c>
      <c r="R2759" s="72">
        <v>2.036</v>
      </c>
      <c r="S2759" s="72">
        <v>76.918000000000006</v>
      </c>
      <c r="T2759" s="12">
        <v>47.374000000000002</v>
      </c>
      <c r="U2759" s="72">
        <v>12.497999999999999</v>
      </c>
      <c r="V2759" s="72">
        <v>43.886000000000003</v>
      </c>
      <c r="W2759" s="12">
        <v>185.405</v>
      </c>
      <c r="X2759" s="72">
        <v>48.911000000000001</v>
      </c>
      <c r="Y2759" s="72">
        <v>17.706</v>
      </c>
      <c r="Z2759" s="12">
        <v>232.78</v>
      </c>
      <c r="AA2759" s="72">
        <v>61.408000000000001</v>
      </c>
      <c r="AB2759" s="72">
        <v>16.065999999999999</v>
      </c>
      <c r="AC2759" s="12">
        <v>232.78</v>
      </c>
      <c r="AD2759" s="72">
        <v>61.408000000000001</v>
      </c>
      <c r="AE2759" s="72">
        <v>16.065999999999999</v>
      </c>
      <c r="AF2759" s="12">
        <v>1.929</v>
      </c>
      <c r="AG2759" s="72">
        <v>0.50900000000000001</v>
      </c>
      <c r="AH2759" s="72">
        <v>89.192999999999998</v>
      </c>
      <c r="AI2759" s="12">
        <v>22.943999999999999</v>
      </c>
      <c r="AJ2759" s="72">
        <v>6.0529999999999999</v>
      </c>
      <c r="AK2759" s="72">
        <v>67.260000000000005</v>
      </c>
      <c r="AL2759" s="12">
        <v>24.873000000000001</v>
      </c>
      <c r="AM2759" s="72">
        <v>6.5620000000000003</v>
      </c>
      <c r="AN2759" s="72">
        <v>61.329000000000001</v>
      </c>
      <c r="AO2759" s="12">
        <v>257.65300000000002</v>
      </c>
      <c r="AP2759" s="72">
        <v>67.97</v>
      </c>
      <c r="AQ2759" s="72">
        <v>18.375</v>
      </c>
      <c r="AR2759" s="12">
        <v>29.728999999999999</v>
      </c>
      <c r="AS2759" s="72">
        <v>7.843</v>
      </c>
      <c r="AT2759" s="72">
        <v>53.972999999999999</v>
      </c>
      <c r="AU2759" s="12">
        <v>0</v>
      </c>
      <c r="AV2759" s="72">
        <v>0</v>
      </c>
      <c r="AW2759" s="72">
        <v>0</v>
      </c>
      <c r="AX2759" s="12">
        <v>15.285</v>
      </c>
      <c r="AY2759" s="72">
        <v>4.032</v>
      </c>
      <c r="AZ2759" s="72">
        <v>65.41</v>
      </c>
      <c r="BA2759" s="12">
        <v>15.285</v>
      </c>
      <c r="BB2759" s="72">
        <v>4.032</v>
      </c>
      <c r="BC2759" s="72">
        <v>65.41</v>
      </c>
      <c r="BD2759" s="12">
        <v>0</v>
      </c>
      <c r="BE2759" s="72">
        <v>0</v>
      </c>
      <c r="BF2759" s="72">
        <v>0</v>
      </c>
      <c r="BG2759" s="12">
        <v>15.285</v>
      </c>
      <c r="BH2759" s="72">
        <v>4.032</v>
      </c>
      <c r="BI2759" s="72">
        <v>65.41</v>
      </c>
      <c r="BJ2759" s="12">
        <v>39.113999999999997</v>
      </c>
      <c r="BK2759" s="72">
        <v>10.319000000000001</v>
      </c>
      <c r="BL2759" s="72">
        <v>44.716000000000001</v>
      </c>
      <c r="BM2759" s="12">
        <v>37.287999999999997</v>
      </c>
      <c r="BN2759" s="72">
        <v>9.8369999999999997</v>
      </c>
      <c r="BO2759" s="72">
        <v>52.820999999999998</v>
      </c>
      <c r="BP2759" s="12">
        <v>76.403000000000006</v>
      </c>
      <c r="BQ2759" s="72">
        <v>20.155000000000001</v>
      </c>
      <c r="BR2759" s="72">
        <v>33.639000000000003</v>
      </c>
      <c r="BS2759" s="12">
        <v>121.416</v>
      </c>
      <c r="BT2759" s="72">
        <v>32.03</v>
      </c>
      <c r="BU2759" s="72">
        <v>20.405000000000001</v>
      </c>
      <c r="BV2759" s="12">
        <v>379.06900000000002</v>
      </c>
      <c r="BW2759" s="72">
        <v>100</v>
      </c>
      <c r="BX2759" s="72">
        <v>14.218</v>
      </c>
      <c r="BY2759" s="13"/>
      <c r="BZ2759" s="13"/>
    </row>
    <row r="2760" spans="1:78" ht="12.75" customHeight="1">
      <c r="A2760" s="122" t="s">
        <v>65</v>
      </c>
      <c r="B2760" s="71" t="s">
        <v>72</v>
      </c>
      <c r="C2760" s="71" t="s">
        <v>24</v>
      </c>
      <c r="D2760" s="34">
        <v>45809</v>
      </c>
      <c r="E2760" s="12">
        <v>0</v>
      </c>
      <c r="F2760" s="72">
        <v>0</v>
      </c>
      <c r="G2760" s="72">
        <v>0</v>
      </c>
      <c r="H2760" s="12">
        <v>24.116</v>
      </c>
      <c r="I2760" s="72">
        <v>6.9119999999999999</v>
      </c>
      <c r="J2760" s="72">
        <v>73.206000000000003</v>
      </c>
      <c r="K2760" s="12">
        <v>12.169</v>
      </c>
      <c r="L2760" s="72">
        <v>3.488</v>
      </c>
      <c r="M2760" s="72">
        <v>54.613999999999997</v>
      </c>
      <c r="N2760" s="12">
        <v>36.284999999999997</v>
      </c>
      <c r="O2760" s="72">
        <v>10.4</v>
      </c>
      <c r="P2760" s="72">
        <v>48.305999999999997</v>
      </c>
      <c r="Q2760" s="12">
        <v>0</v>
      </c>
      <c r="R2760" s="72">
        <v>0</v>
      </c>
      <c r="S2760" s="72">
        <v>0</v>
      </c>
      <c r="T2760" s="12">
        <v>36.284999999999997</v>
      </c>
      <c r="U2760" s="72">
        <v>10.4</v>
      </c>
      <c r="V2760" s="72">
        <v>48.305999999999997</v>
      </c>
      <c r="W2760" s="12">
        <v>135.00200000000001</v>
      </c>
      <c r="X2760" s="72">
        <v>38.692999999999998</v>
      </c>
      <c r="Y2760" s="72">
        <v>23.753</v>
      </c>
      <c r="Z2760" s="12">
        <v>171.28700000000001</v>
      </c>
      <c r="AA2760" s="72">
        <v>49.091999999999999</v>
      </c>
      <c r="AB2760" s="72">
        <v>20.931000000000001</v>
      </c>
      <c r="AC2760" s="12">
        <v>171.28700000000001</v>
      </c>
      <c r="AD2760" s="72">
        <v>49.091999999999999</v>
      </c>
      <c r="AE2760" s="72">
        <v>20.931000000000001</v>
      </c>
      <c r="AF2760" s="12">
        <v>5.3109999999999999</v>
      </c>
      <c r="AG2760" s="72">
        <v>1.522</v>
      </c>
      <c r="AH2760" s="72">
        <v>106.851</v>
      </c>
      <c r="AI2760" s="12">
        <v>42.05</v>
      </c>
      <c r="AJ2760" s="72">
        <v>12.052</v>
      </c>
      <c r="AK2760" s="72">
        <v>38.741</v>
      </c>
      <c r="AL2760" s="12">
        <v>47.360999999999997</v>
      </c>
      <c r="AM2760" s="72">
        <v>13.574</v>
      </c>
      <c r="AN2760" s="72">
        <v>31.77</v>
      </c>
      <c r="AO2760" s="12">
        <v>218.648</v>
      </c>
      <c r="AP2760" s="72">
        <v>62.665999999999997</v>
      </c>
      <c r="AQ2760" s="72">
        <v>18.574999999999999</v>
      </c>
      <c r="AR2760" s="12">
        <v>7.33</v>
      </c>
      <c r="AS2760" s="72">
        <v>2.101</v>
      </c>
      <c r="AT2760" s="72">
        <v>65.028000000000006</v>
      </c>
      <c r="AU2760" s="12">
        <v>7.09</v>
      </c>
      <c r="AV2760" s="72">
        <v>2.032</v>
      </c>
      <c r="AW2760" s="72">
        <v>108.76</v>
      </c>
      <c r="AX2760" s="12">
        <v>21.457999999999998</v>
      </c>
      <c r="AY2760" s="72">
        <v>6.15</v>
      </c>
      <c r="AZ2760" s="72">
        <v>59.829000000000001</v>
      </c>
      <c r="BA2760" s="12">
        <v>28.547999999999998</v>
      </c>
      <c r="BB2760" s="72">
        <v>8.1820000000000004</v>
      </c>
      <c r="BC2760" s="72">
        <v>49.927999999999997</v>
      </c>
      <c r="BD2760" s="12">
        <v>0</v>
      </c>
      <c r="BE2760" s="72">
        <v>0</v>
      </c>
      <c r="BF2760" s="72">
        <v>0</v>
      </c>
      <c r="BG2760" s="12">
        <v>28.547999999999998</v>
      </c>
      <c r="BH2760" s="72">
        <v>8.1820000000000004</v>
      </c>
      <c r="BI2760" s="72">
        <v>49.927999999999997</v>
      </c>
      <c r="BJ2760" s="12">
        <v>54.128</v>
      </c>
      <c r="BK2760" s="72">
        <v>15.513999999999999</v>
      </c>
      <c r="BL2760" s="72">
        <v>33.237000000000002</v>
      </c>
      <c r="BM2760" s="12">
        <v>40.253</v>
      </c>
      <c r="BN2760" s="72">
        <v>11.537000000000001</v>
      </c>
      <c r="BO2760" s="72">
        <v>45.884</v>
      </c>
      <c r="BP2760" s="12">
        <v>94.382000000000005</v>
      </c>
      <c r="BQ2760" s="72">
        <v>27.050999999999998</v>
      </c>
      <c r="BR2760" s="72">
        <v>28.408000000000001</v>
      </c>
      <c r="BS2760" s="12">
        <v>130.26</v>
      </c>
      <c r="BT2760" s="72">
        <v>37.334000000000003</v>
      </c>
      <c r="BU2760" s="72">
        <v>19.736000000000001</v>
      </c>
      <c r="BV2760" s="12">
        <v>348.90699999999998</v>
      </c>
      <c r="BW2760" s="72">
        <v>100</v>
      </c>
      <c r="BX2760" s="72">
        <v>13.441000000000001</v>
      </c>
      <c r="BY2760" s="13"/>
      <c r="BZ2760" s="13"/>
    </row>
    <row r="2761" spans="1:78" ht="12.75" customHeight="1">
      <c r="A2761" s="122" t="s">
        <v>65</v>
      </c>
      <c r="B2761" s="71" t="s">
        <v>72</v>
      </c>
      <c r="C2761" s="71" t="s">
        <v>24</v>
      </c>
      <c r="D2761" s="34">
        <v>45901</v>
      </c>
      <c r="E2761" s="12">
        <v>0</v>
      </c>
      <c r="F2761" s="72">
        <v>0</v>
      </c>
      <c r="G2761" s="72">
        <v>0</v>
      </c>
      <c r="H2761" s="12">
        <v>10.598000000000001</v>
      </c>
      <c r="I2761" s="72">
        <v>3.8090000000000002</v>
      </c>
      <c r="J2761" s="72">
        <v>75.537999999999997</v>
      </c>
      <c r="K2761" s="12">
        <v>12.419</v>
      </c>
      <c r="L2761" s="72">
        <v>4.4630000000000001</v>
      </c>
      <c r="M2761" s="72">
        <v>108.884</v>
      </c>
      <c r="N2761" s="12">
        <v>23.016999999999999</v>
      </c>
      <c r="O2761" s="72">
        <v>8.2720000000000002</v>
      </c>
      <c r="P2761" s="72">
        <v>69.903000000000006</v>
      </c>
      <c r="Q2761" s="12">
        <v>1.218</v>
      </c>
      <c r="R2761" s="72">
        <v>0.438</v>
      </c>
      <c r="S2761" s="72">
        <v>105.66500000000001</v>
      </c>
      <c r="T2761" s="12">
        <v>24.234999999999999</v>
      </c>
      <c r="U2761" s="72">
        <v>8.7089999999999996</v>
      </c>
      <c r="V2761" s="72">
        <v>66.003</v>
      </c>
      <c r="W2761" s="12">
        <v>124.91</v>
      </c>
      <c r="X2761" s="72">
        <v>44.89</v>
      </c>
      <c r="Y2761" s="72">
        <v>25.501999999999999</v>
      </c>
      <c r="Z2761" s="12">
        <v>149.14500000000001</v>
      </c>
      <c r="AA2761" s="72">
        <v>53.6</v>
      </c>
      <c r="AB2761" s="72">
        <v>22.445</v>
      </c>
      <c r="AC2761" s="12">
        <v>149.14500000000001</v>
      </c>
      <c r="AD2761" s="72">
        <v>53.6</v>
      </c>
      <c r="AE2761" s="72">
        <v>22.445</v>
      </c>
      <c r="AF2761" s="12">
        <v>2.5680000000000001</v>
      </c>
      <c r="AG2761" s="72">
        <v>0.92300000000000004</v>
      </c>
      <c r="AH2761" s="72">
        <v>113.9</v>
      </c>
      <c r="AI2761" s="12">
        <v>35.988</v>
      </c>
      <c r="AJ2761" s="72">
        <v>12.933</v>
      </c>
      <c r="AK2761" s="72">
        <v>77.191000000000003</v>
      </c>
      <c r="AL2761" s="12">
        <v>38.555</v>
      </c>
      <c r="AM2761" s="72">
        <v>13.856</v>
      </c>
      <c r="AN2761" s="72">
        <v>72.432000000000002</v>
      </c>
      <c r="AO2761" s="12">
        <v>187.7</v>
      </c>
      <c r="AP2761" s="72">
        <v>67.456000000000003</v>
      </c>
      <c r="AQ2761" s="72">
        <v>21.975999999999999</v>
      </c>
      <c r="AR2761" s="12">
        <v>6.4589999999999996</v>
      </c>
      <c r="AS2761" s="72">
        <v>2.3210000000000002</v>
      </c>
      <c r="AT2761" s="72">
        <v>104.172</v>
      </c>
      <c r="AU2761" s="12">
        <v>0</v>
      </c>
      <c r="AV2761" s="72">
        <v>0</v>
      </c>
      <c r="AW2761" s="72">
        <v>0</v>
      </c>
      <c r="AX2761" s="12">
        <v>6.7060000000000004</v>
      </c>
      <c r="AY2761" s="72">
        <v>2.41</v>
      </c>
      <c r="AZ2761" s="72">
        <v>101.568</v>
      </c>
      <c r="BA2761" s="12">
        <v>6.7060000000000004</v>
      </c>
      <c r="BB2761" s="72">
        <v>2.41</v>
      </c>
      <c r="BC2761" s="72">
        <v>101.568</v>
      </c>
      <c r="BD2761" s="12">
        <v>12.455</v>
      </c>
      <c r="BE2761" s="72">
        <v>4.476</v>
      </c>
      <c r="BF2761" s="72">
        <v>69.025000000000006</v>
      </c>
      <c r="BG2761" s="12">
        <v>19.161000000000001</v>
      </c>
      <c r="BH2761" s="72">
        <v>6.8860000000000001</v>
      </c>
      <c r="BI2761" s="72">
        <v>54.600999999999999</v>
      </c>
      <c r="BJ2761" s="12">
        <v>47.125999999999998</v>
      </c>
      <c r="BK2761" s="72">
        <v>16.936</v>
      </c>
      <c r="BL2761" s="72">
        <v>35.387999999999998</v>
      </c>
      <c r="BM2761" s="12">
        <v>17.811</v>
      </c>
      <c r="BN2761" s="72">
        <v>6.4009999999999998</v>
      </c>
      <c r="BO2761" s="72">
        <v>49.667000000000002</v>
      </c>
      <c r="BP2761" s="12">
        <v>64.936999999999998</v>
      </c>
      <c r="BQ2761" s="72">
        <v>23.337</v>
      </c>
      <c r="BR2761" s="72">
        <v>27.326000000000001</v>
      </c>
      <c r="BS2761" s="12">
        <v>90.557000000000002</v>
      </c>
      <c r="BT2761" s="72">
        <v>32.543999999999997</v>
      </c>
      <c r="BU2761" s="72">
        <v>23.158999999999999</v>
      </c>
      <c r="BV2761" s="12">
        <v>278.25700000000001</v>
      </c>
      <c r="BW2761" s="72">
        <v>100</v>
      </c>
      <c r="BX2761" s="72">
        <v>17.475999999999999</v>
      </c>
      <c r="BY2761" s="13"/>
      <c r="BZ2761" s="13"/>
    </row>
    <row r="2762" spans="1:78" ht="12.75" customHeight="1">
      <c r="A2762" s="122" t="s">
        <v>65</v>
      </c>
      <c r="B2762" s="71" t="s">
        <v>72</v>
      </c>
      <c r="C2762" s="71" t="s">
        <v>24</v>
      </c>
      <c r="D2762" s="34">
        <v>45992</v>
      </c>
      <c r="E2762" s="12">
        <v>0</v>
      </c>
      <c r="F2762" s="72">
        <v>0</v>
      </c>
      <c r="G2762" s="72">
        <v>0</v>
      </c>
      <c r="H2762" s="12">
        <v>13.69</v>
      </c>
      <c r="I2762" s="72">
        <v>3.8380000000000001</v>
      </c>
      <c r="J2762" s="72">
        <v>72.540999999999997</v>
      </c>
      <c r="K2762" s="12">
        <v>16.616</v>
      </c>
      <c r="L2762" s="72">
        <v>4.6589999999999998</v>
      </c>
      <c r="M2762" s="72">
        <v>68.653000000000006</v>
      </c>
      <c r="N2762" s="12">
        <v>30.306000000000001</v>
      </c>
      <c r="O2762" s="72">
        <v>8.4969999999999999</v>
      </c>
      <c r="P2762" s="72">
        <v>49.576000000000001</v>
      </c>
      <c r="Q2762" s="12">
        <v>7.3719999999999999</v>
      </c>
      <c r="R2762" s="72">
        <v>2.0670000000000002</v>
      </c>
      <c r="S2762" s="72">
        <v>76.212999999999994</v>
      </c>
      <c r="T2762" s="12">
        <v>37.677999999999997</v>
      </c>
      <c r="U2762" s="72">
        <v>10.564</v>
      </c>
      <c r="V2762" s="72">
        <v>40.851999999999997</v>
      </c>
      <c r="W2762" s="12">
        <v>124.78400000000001</v>
      </c>
      <c r="X2762" s="72">
        <v>34.987000000000002</v>
      </c>
      <c r="Y2762" s="72">
        <v>20.390999999999998</v>
      </c>
      <c r="Z2762" s="12">
        <v>162.46199999999999</v>
      </c>
      <c r="AA2762" s="72">
        <v>45.551000000000002</v>
      </c>
      <c r="AB2762" s="72">
        <v>19.227</v>
      </c>
      <c r="AC2762" s="12">
        <v>162.46199999999999</v>
      </c>
      <c r="AD2762" s="72">
        <v>45.551000000000002</v>
      </c>
      <c r="AE2762" s="72">
        <v>19.227</v>
      </c>
      <c r="AF2762" s="12">
        <v>0</v>
      </c>
      <c r="AG2762" s="72">
        <v>0</v>
      </c>
      <c r="AH2762" s="72">
        <v>0</v>
      </c>
      <c r="AI2762" s="12">
        <v>50.04</v>
      </c>
      <c r="AJ2762" s="72">
        <v>14.03</v>
      </c>
      <c r="AK2762" s="72">
        <v>23.966999999999999</v>
      </c>
      <c r="AL2762" s="12">
        <v>50.04</v>
      </c>
      <c r="AM2762" s="72">
        <v>14.03</v>
      </c>
      <c r="AN2762" s="72">
        <v>23.966999999999999</v>
      </c>
      <c r="AO2762" s="12">
        <v>212.50200000000001</v>
      </c>
      <c r="AP2762" s="72">
        <v>59.581000000000003</v>
      </c>
      <c r="AQ2762" s="72">
        <v>15.34</v>
      </c>
      <c r="AR2762" s="12">
        <v>4.8259999999999996</v>
      </c>
      <c r="AS2762" s="72">
        <v>1.353</v>
      </c>
      <c r="AT2762" s="72">
        <v>105.616</v>
      </c>
      <c r="AU2762" s="12">
        <v>0</v>
      </c>
      <c r="AV2762" s="72">
        <v>0</v>
      </c>
      <c r="AW2762" s="72">
        <v>0</v>
      </c>
      <c r="AX2762" s="12">
        <v>27.265999999999998</v>
      </c>
      <c r="AY2762" s="72">
        <v>7.6449999999999996</v>
      </c>
      <c r="AZ2762" s="72">
        <v>62.066000000000003</v>
      </c>
      <c r="BA2762" s="12">
        <v>27.265999999999998</v>
      </c>
      <c r="BB2762" s="72">
        <v>7.6449999999999996</v>
      </c>
      <c r="BC2762" s="72">
        <v>62.066000000000003</v>
      </c>
      <c r="BD2762" s="12">
        <v>5.2640000000000002</v>
      </c>
      <c r="BE2762" s="72">
        <v>1.476</v>
      </c>
      <c r="BF2762" s="72">
        <v>131.10599999999999</v>
      </c>
      <c r="BG2762" s="12">
        <v>32.53</v>
      </c>
      <c r="BH2762" s="72">
        <v>9.1210000000000004</v>
      </c>
      <c r="BI2762" s="72">
        <v>57.033000000000001</v>
      </c>
      <c r="BJ2762" s="12">
        <v>88.552000000000007</v>
      </c>
      <c r="BK2762" s="72">
        <v>24.827999999999999</v>
      </c>
      <c r="BL2762" s="72">
        <v>27.047000000000001</v>
      </c>
      <c r="BM2762" s="12">
        <v>18.251000000000001</v>
      </c>
      <c r="BN2762" s="72">
        <v>5.117</v>
      </c>
      <c r="BO2762" s="72">
        <v>52.198</v>
      </c>
      <c r="BP2762" s="12">
        <v>106.804</v>
      </c>
      <c r="BQ2762" s="72">
        <v>29.945</v>
      </c>
      <c r="BR2762" s="72">
        <v>24.812999999999999</v>
      </c>
      <c r="BS2762" s="12">
        <v>144.16</v>
      </c>
      <c r="BT2762" s="72">
        <v>40.418999999999997</v>
      </c>
      <c r="BU2762" s="72">
        <v>24.457999999999998</v>
      </c>
      <c r="BV2762" s="12">
        <v>356.66199999999998</v>
      </c>
      <c r="BW2762" s="72">
        <v>100</v>
      </c>
      <c r="BX2762" s="72">
        <v>11.789</v>
      </c>
      <c r="BY2762" s="13"/>
      <c r="BZ2762" s="13"/>
    </row>
    <row r="2763" spans="1:78" ht="12.75" customHeight="1">
      <c r="A2763" s="122" t="s">
        <v>65</v>
      </c>
      <c r="B2763" s="71" t="s">
        <v>72</v>
      </c>
      <c r="C2763" s="71" t="s">
        <v>24</v>
      </c>
      <c r="D2763" s="34">
        <v>46082</v>
      </c>
      <c r="E2763" s="12">
        <v>0</v>
      </c>
      <c r="F2763" s="72">
        <v>0</v>
      </c>
      <c r="G2763" s="72">
        <v>0</v>
      </c>
      <c r="H2763" s="12">
        <v>4.6619999999999999</v>
      </c>
      <c r="I2763" s="72">
        <v>1.4710000000000001</v>
      </c>
      <c r="J2763" s="72">
        <v>110.038</v>
      </c>
      <c r="K2763" s="12">
        <v>21.161000000000001</v>
      </c>
      <c r="L2763" s="72">
        <v>6.6760000000000002</v>
      </c>
      <c r="M2763" s="72">
        <v>61.969000000000001</v>
      </c>
      <c r="N2763" s="12">
        <v>25.823</v>
      </c>
      <c r="O2763" s="72">
        <v>8.1470000000000002</v>
      </c>
      <c r="P2763" s="72">
        <v>54.305</v>
      </c>
      <c r="Q2763" s="12">
        <v>8.7539999999999996</v>
      </c>
      <c r="R2763" s="72">
        <v>2.762</v>
      </c>
      <c r="S2763" s="72">
        <v>105.77</v>
      </c>
      <c r="T2763" s="12">
        <v>34.576999999999998</v>
      </c>
      <c r="U2763" s="72">
        <v>10.909000000000001</v>
      </c>
      <c r="V2763" s="72">
        <v>49.798999999999999</v>
      </c>
      <c r="W2763" s="12">
        <v>151.36000000000001</v>
      </c>
      <c r="X2763" s="72">
        <v>47.753999999999998</v>
      </c>
      <c r="Y2763" s="72">
        <v>24.856999999999999</v>
      </c>
      <c r="Z2763" s="12">
        <v>185.93700000000001</v>
      </c>
      <c r="AA2763" s="72">
        <v>58.661999999999999</v>
      </c>
      <c r="AB2763" s="72">
        <v>19.471</v>
      </c>
      <c r="AC2763" s="12">
        <v>185.93700000000001</v>
      </c>
      <c r="AD2763" s="72">
        <v>58.661999999999999</v>
      </c>
      <c r="AE2763" s="72">
        <v>19.471</v>
      </c>
      <c r="AF2763" s="12">
        <v>0</v>
      </c>
      <c r="AG2763" s="72">
        <v>0</v>
      </c>
      <c r="AH2763" s="72">
        <v>0</v>
      </c>
      <c r="AI2763" s="12">
        <v>33.613999999999997</v>
      </c>
      <c r="AJ2763" s="72">
        <v>10.605</v>
      </c>
      <c r="AK2763" s="72">
        <v>47.433</v>
      </c>
      <c r="AL2763" s="12">
        <v>33.613999999999997</v>
      </c>
      <c r="AM2763" s="72">
        <v>10.605</v>
      </c>
      <c r="AN2763" s="72">
        <v>47.433</v>
      </c>
      <c r="AO2763" s="12">
        <v>219.55099999999999</v>
      </c>
      <c r="AP2763" s="72">
        <v>69.266999999999996</v>
      </c>
      <c r="AQ2763" s="72">
        <v>17.908000000000001</v>
      </c>
      <c r="AR2763" s="12">
        <v>7.7530000000000001</v>
      </c>
      <c r="AS2763" s="72">
        <v>2.4460000000000002</v>
      </c>
      <c r="AT2763" s="72">
        <v>103.89400000000001</v>
      </c>
      <c r="AU2763" s="12">
        <v>3.395</v>
      </c>
      <c r="AV2763" s="72">
        <v>1.071</v>
      </c>
      <c r="AW2763" s="72">
        <v>107.188</v>
      </c>
      <c r="AX2763" s="12">
        <v>14.744999999999999</v>
      </c>
      <c r="AY2763" s="72">
        <v>4.6520000000000001</v>
      </c>
      <c r="AZ2763" s="72">
        <v>103.07599999999999</v>
      </c>
      <c r="BA2763" s="12">
        <v>18.14</v>
      </c>
      <c r="BB2763" s="72">
        <v>5.7229999999999999</v>
      </c>
      <c r="BC2763" s="72">
        <v>87.617999999999995</v>
      </c>
      <c r="BD2763" s="12">
        <v>15.426</v>
      </c>
      <c r="BE2763" s="72">
        <v>4.867</v>
      </c>
      <c r="BF2763" s="72">
        <v>76.793999999999997</v>
      </c>
      <c r="BG2763" s="12">
        <v>33.564999999999998</v>
      </c>
      <c r="BH2763" s="72">
        <v>10.59</v>
      </c>
      <c r="BI2763" s="72">
        <v>61.33</v>
      </c>
      <c r="BJ2763" s="12">
        <v>42.305</v>
      </c>
      <c r="BK2763" s="72">
        <v>13.347</v>
      </c>
      <c r="BL2763" s="72">
        <v>43.936999999999998</v>
      </c>
      <c r="BM2763" s="12">
        <v>13.787000000000001</v>
      </c>
      <c r="BN2763" s="72">
        <v>4.3499999999999996</v>
      </c>
      <c r="BO2763" s="72">
        <v>69.923000000000002</v>
      </c>
      <c r="BP2763" s="12">
        <v>56.091999999999999</v>
      </c>
      <c r="BQ2763" s="72">
        <v>17.696999999999999</v>
      </c>
      <c r="BR2763" s="72">
        <v>46.095999999999997</v>
      </c>
      <c r="BS2763" s="12">
        <v>97.41</v>
      </c>
      <c r="BT2763" s="72">
        <v>30.733000000000001</v>
      </c>
      <c r="BU2763" s="72">
        <v>34.606999999999999</v>
      </c>
      <c r="BV2763" s="12">
        <v>316.96100000000001</v>
      </c>
      <c r="BW2763" s="72">
        <v>100</v>
      </c>
      <c r="BX2763" s="72">
        <v>13.922000000000001</v>
      </c>
      <c r="BY2763" s="13"/>
      <c r="BZ2763" s="13"/>
    </row>
    <row r="2764" spans="1:78" ht="12.75" customHeight="1">
      <c r="A2764" s="122" t="s">
        <v>65</v>
      </c>
      <c r="B2764" s="71" t="s">
        <v>72</v>
      </c>
      <c r="C2764" s="71" t="s">
        <v>24</v>
      </c>
      <c r="D2764" s="34">
        <v>46174</v>
      </c>
      <c r="E2764" s="12">
        <v>0</v>
      </c>
      <c r="F2764" s="72">
        <v>0</v>
      </c>
      <c r="G2764" s="72">
        <v>0</v>
      </c>
      <c r="H2764" s="12">
        <v>45.005000000000003</v>
      </c>
      <c r="I2764" s="72">
        <v>11.756</v>
      </c>
      <c r="J2764" s="72">
        <v>48.51</v>
      </c>
      <c r="K2764" s="12">
        <v>13.972</v>
      </c>
      <c r="L2764" s="72">
        <v>3.65</v>
      </c>
      <c r="M2764" s="72">
        <v>70.305999999999997</v>
      </c>
      <c r="N2764" s="12">
        <v>58.975999999999999</v>
      </c>
      <c r="O2764" s="72">
        <v>15.406000000000001</v>
      </c>
      <c r="P2764" s="72">
        <v>40.866999999999997</v>
      </c>
      <c r="Q2764" s="12">
        <v>0</v>
      </c>
      <c r="R2764" s="72">
        <v>0</v>
      </c>
      <c r="S2764" s="72">
        <v>0</v>
      </c>
      <c r="T2764" s="12">
        <v>58.975999999999999</v>
      </c>
      <c r="U2764" s="72">
        <v>15.406000000000001</v>
      </c>
      <c r="V2764" s="72">
        <v>40.866999999999997</v>
      </c>
      <c r="W2764" s="12">
        <v>198.26900000000001</v>
      </c>
      <c r="X2764" s="72">
        <v>51.792999999999999</v>
      </c>
      <c r="Y2764" s="72">
        <v>18.773</v>
      </c>
      <c r="Z2764" s="12">
        <v>257.245</v>
      </c>
      <c r="AA2764" s="72">
        <v>67.2</v>
      </c>
      <c r="AB2764" s="72">
        <v>15.083</v>
      </c>
      <c r="AC2764" s="12">
        <v>257.245</v>
      </c>
      <c r="AD2764" s="72">
        <v>67.2</v>
      </c>
      <c r="AE2764" s="72">
        <v>15.083</v>
      </c>
      <c r="AF2764" s="12">
        <v>0</v>
      </c>
      <c r="AG2764" s="72">
        <v>0</v>
      </c>
      <c r="AH2764" s="72">
        <v>0</v>
      </c>
      <c r="AI2764" s="12">
        <v>53.683999999999997</v>
      </c>
      <c r="AJ2764" s="72">
        <v>14.023999999999999</v>
      </c>
      <c r="AK2764" s="72">
        <v>26.800999999999998</v>
      </c>
      <c r="AL2764" s="12">
        <v>53.683999999999997</v>
      </c>
      <c r="AM2764" s="72">
        <v>14.023999999999999</v>
      </c>
      <c r="AN2764" s="72">
        <v>26.800999999999998</v>
      </c>
      <c r="AO2764" s="12">
        <v>310.92899999999997</v>
      </c>
      <c r="AP2764" s="72">
        <v>81.222999999999999</v>
      </c>
      <c r="AQ2764" s="72">
        <v>13.709</v>
      </c>
      <c r="AR2764" s="12">
        <v>0</v>
      </c>
      <c r="AS2764" s="72">
        <v>0</v>
      </c>
      <c r="AT2764" s="72">
        <v>0</v>
      </c>
      <c r="AU2764" s="12">
        <v>1.472</v>
      </c>
      <c r="AV2764" s="72">
        <v>0.38500000000000001</v>
      </c>
      <c r="AW2764" s="72">
        <v>105.28</v>
      </c>
      <c r="AX2764" s="12">
        <v>20.530999999999999</v>
      </c>
      <c r="AY2764" s="72">
        <v>5.3630000000000004</v>
      </c>
      <c r="AZ2764" s="72">
        <v>57.261000000000003</v>
      </c>
      <c r="BA2764" s="12">
        <v>22.003</v>
      </c>
      <c r="BB2764" s="72">
        <v>5.7480000000000002</v>
      </c>
      <c r="BC2764" s="72">
        <v>52.991999999999997</v>
      </c>
      <c r="BD2764" s="12">
        <v>0</v>
      </c>
      <c r="BE2764" s="72">
        <v>0</v>
      </c>
      <c r="BF2764" s="72">
        <v>0</v>
      </c>
      <c r="BG2764" s="12">
        <v>22.003</v>
      </c>
      <c r="BH2764" s="72">
        <v>5.7480000000000002</v>
      </c>
      <c r="BI2764" s="72">
        <v>52.991999999999997</v>
      </c>
      <c r="BJ2764" s="12">
        <v>27.981000000000002</v>
      </c>
      <c r="BK2764" s="72">
        <v>7.3090000000000002</v>
      </c>
      <c r="BL2764" s="72">
        <v>45.625</v>
      </c>
      <c r="BM2764" s="12">
        <v>21.893999999999998</v>
      </c>
      <c r="BN2764" s="72">
        <v>5.7190000000000003</v>
      </c>
      <c r="BO2764" s="72">
        <v>55.765999999999998</v>
      </c>
      <c r="BP2764" s="12">
        <v>49.875</v>
      </c>
      <c r="BQ2764" s="72">
        <v>13.029</v>
      </c>
      <c r="BR2764" s="72">
        <v>26.568999999999999</v>
      </c>
      <c r="BS2764" s="12">
        <v>71.878</v>
      </c>
      <c r="BT2764" s="72">
        <v>18.777000000000001</v>
      </c>
      <c r="BU2764" s="72">
        <v>25.001999999999999</v>
      </c>
      <c r="BV2764" s="12">
        <v>382.80700000000002</v>
      </c>
      <c r="BW2764" s="72">
        <v>100</v>
      </c>
      <c r="BX2764" s="72">
        <v>11.175000000000001</v>
      </c>
      <c r="BY2764" s="13"/>
      <c r="BZ2764" s="13"/>
    </row>
    <row r="2765" spans="1:78" ht="12.75" customHeight="1">
      <c r="A2765" s="122" t="s">
        <v>65</v>
      </c>
      <c r="B2765" s="71" t="s">
        <v>72</v>
      </c>
      <c r="C2765" s="71" t="s">
        <v>25</v>
      </c>
      <c r="D2765" s="34">
        <v>41883</v>
      </c>
      <c r="E2765" s="12">
        <v>0</v>
      </c>
      <c r="F2765" s="72">
        <v>0</v>
      </c>
      <c r="G2765" s="72">
        <v>0</v>
      </c>
      <c r="H2765" s="12">
        <v>85.215999999999994</v>
      </c>
      <c r="I2765" s="72">
        <v>4.633</v>
      </c>
      <c r="J2765" s="72">
        <v>26.542000000000002</v>
      </c>
      <c r="K2765" s="12">
        <v>65.317999999999998</v>
      </c>
      <c r="L2765" s="72">
        <v>3.5510000000000002</v>
      </c>
      <c r="M2765" s="72">
        <v>35.988</v>
      </c>
      <c r="N2765" s="12">
        <v>150.53399999999999</v>
      </c>
      <c r="O2765" s="72">
        <v>8.1850000000000005</v>
      </c>
      <c r="P2765" s="72">
        <v>20.18</v>
      </c>
      <c r="Q2765" s="12">
        <v>36.225000000000001</v>
      </c>
      <c r="R2765" s="72">
        <v>1.97</v>
      </c>
      <c r="S2765" s="72">
        <v>44.12</v>
      </c>
      <c r="T2765" s="12">
        <v>186.75899999999999</v>
      </c>
      <c r="U2765" s="72">
        <v>10.154</v>
      </c>
      <c r="V2765" s="72">
        <v>18.196999999999999</v>
      </c>
      <c r="W2765" s="12">
        <v>807.35799999999995</v>
      </c>
      <c r="X2765" s="72">
        <v>43.896999999999998</v>
      </c>
      <c r="Y2765" s="72">
        <v>6.3570000000000002</v>
      </c>
      <c r="Z2765" s="12">
        <v>994.11699999999996</v>
      </c>
      <c r="AA2765" s="72">
        <v>54.051000000000002</v>
      </c>
      <c r="AB2765" s="72">
        <v>5.3319999999999999</v>
      </c>
      <c r="AC2765" s="12">
        <v>994.11699999999996</v>
      </c>
      <c r="AD2765" s="72">
        <v>54.051000000000002</v>
      </c>
      <c r="AE2765" s="72">
        <v>5.3319999999999999</v>
      </c>
      <c r="AF2765" s="12">
        <v>5.8140000000000001</v>
      </c>
      <c r="AG2765" s="72">
        <v>0.316</v>
      </c>
      <c r="AH2765" s="72">
        <v>105.76600000000001</v>
      </c>
      <c r="AI2765" s="12">
        <v>83.537000000000006</v>
      </c>
      <c r="AJ2765" s="72">
        <v>4.5419999999999998</v>
      </c>
      <c r="AK2765" s="72">
        <v>25.574999999999999</v>
      </c>
      <c r="AL2765" s="12">
        <v>89.350999999999999</v>
      </c>
      <c r="AM2765" s="72">
        <v>4.8579999999999997</v>
      </c>
      <c r="AN2765" s="72">
        <v>24.626999999999999</v>
      </c>
      <c r="AO2765" s="12">
        <v>1083.4680000000001</v>
      </c>
      <c r="AP2765" s="72">
        <v>58.908999999999999</v>
      </c>
      <c r="AQ2765" s="72">
        <v>4.976</v>
      </c>
      <c r="AR2765" s="12">
        <v>31.605</v>
      </c>
      <c r="AS2765" s="72">
        <v>1.718</v>
      </c>
      <c r="AT2765" s="72">
        <v>42.201999999999998</v>
      </c>
      <c r="AU2765" s="12">
        <v>1.006</v>
      </c>
      <c r="AV2765" s="72">
        <v>5.5E-2</v>
      </c>
      <c r="AW2765" s="72">
        <v>102.038</v>
      </c>
      <c r="AX2765" s="12">
        <v>134.541</v>
      </c>
      <c r="AY2765" s="72">
        <v>7.3150000000000004</v>
      </c>
      <c r="AZ2765" s="72">
        <v>17.547999999999998</v>
      </c>
      <c r="BA2765" s="12">
        <v>135.547</v>
      </c>
      <c r="BB2765" s="72">
        <v>7.37</v>
      </c>
      <c r="BC2765" s="72">
        <v>17.277999999999999</v>
      </c>
      <c r="BD2765" s="12">
        <v>159.92500000000001</v>
      </c>
      <c r="BE2765" s="72">
        <v>8.6950000000000003</v>
      </c>
      <c r="BF2765" s="72">
        <v>19.850000000000001</v>
      </c>
      <c r="BG2765" s="12">
        <v>295.47300000000001</v>
      </c>
      <c r="BH2765" s="72">
        <v>16.065000000000001</v>
      </c>
      <c r="BI2765" s="72">
        <v>10.677</v>
      </c>
      <c r="BJ2765" s="12">
        <v>401.95699999999999</v>
      </c>
      <c r="BK2765" s="72">
        <v>21.855</v>
      </c>
      <c r="BL2765" s="72">
        <v>13.016</v>
      </c>
      <c r="BM2765" s="12">
        <v>26.713000000000001</v>
      </c>
      <c r="BN2765" s="72">
        <v>1.452</v>
      </c>
      <c r="BO2765" s="72">
        <v>45.277999999999999</v>
      </c>
      <c r="BP2765" s="12">
        <v>428.67</v>
      </c>
      <c r="BQ2765" s="72">
        <v>23.306999999999999</v>
      </c>
      <c r="BR2765" s="72">
        <v>12.552</v>
      </c>
      <c r="BS2765" s="12">
        <v>755.74699999999996</v>
      </c>
      <c r="BT2765" s="72">
        <v>41.091000000000001</v>
      </c>
      <c r="BU2765" s="72">
        <v>7.0010000000000003</v>
      </c>
      <c r="BV2765" s="12">
        <v>1839.2149999999999</v>
      </c>
      <c r="BW2765" s="72">
        <v>100</v>
      </c>
      <c r="BX2765" s="72">
        <v>4.827</v>
      </c>
      <c r="BY2765" s="13"/>
      <c r="BZ2765" s="13"/>
    </row>
    <row r="2766" spans="1:78" ht="12.75" customHeight="1">
      <c r="A2766" s="122" t="s">
        <v>65</v>
      </c>
      <c r="B2766" s="71" t="s">
        <v>72</v>
      </c>
      <c r="C2766" s="71" t="s">
        <v>25</v>
      </c>
      <c r="D2766" s="34">
        <v>41974</v>
      </c>
      <c r="E2766" s="12">
        <v>2.73</v>
      </c>
      <c r="F2766" s="72">
        <v>0.158</v>
      </c>
      <c r="G2766" s="72">
        <v>101.4</v>
      </c>
      <c r="H2766" s="12">
        <v>78.846999999999994</v>
      </c>
      <c r="I2766" s="72">
        <v>4.5519999999999996</v>
      </c>
      <c r="J2766" s="72">
        <v>28.356000000000002</v>
      </c>
      <c r="K2766" s="12">
        <v>42.76</v>
      </c>
      <c r="L2766" s="72">
        <v>2.4689999999999999</v>
      </c>
      <c r="M2766" s="72">
        <v>44.554000000000002</v>
      </c>
      <c r="N2766" s="12">
        <v>121.607</v>
      </c>
      <c r="O2766" s="72">
        <v>7.02</v>
      </c>
      <c r="P2766" s="72">
        <v>24.7</v>
      </c>
      <c r="Q2766" s="12">
        <v>10.4</v>
      </c>
      <c r="R2766" s="72">
        <v>0.6</v>
      </c>
      <c r="S2766" s="72">
        <v>64.186000000000007</v>
      </c>
      <c r="T2766" s="12">
        <v>132.006</v>
      </c>
      <c r="U2766" s="72">
        <v>7.6210000000000004</v>
      </c>
      <c r="V2766" s="72">
        <v>22.51</v>
      </c>
      <c r="W2766" s="12">
        <v>716.62099999999998</v>
      </c>
      <c r="X2766" s="72">
        <v>41.37</v>
      </c>
      <c r="Y2766" s="72">
        <v>7.9870000000000001</v>
      </c>
      <c r="Z2766" s="12">
        <v>848.62699999999995</v>
      </c>
      <c r="AA2766" s="72">
        <v>48.991</v>
      </c>
      <c r="AB2766" s="72">
        <v>6.2939999999999996</v>
      </c>
      <c r="AC2766" s="12">
        <v>851.35699999999997</v>
      </c>
      <c r="AD2766" s="72">
        <v>49.148000000000003</v>
      </c>
      <c r="AE2766" s="72">
        <v>6.3689999999999998</v>
      </c>
      <c r="AF2766" s="12">
        <v>3.22</v>
      </c>
      <c r="AG2766" s="72">
        <v>0.186</v>
      </c>
      <c r="AH2766" s="72">
        <v>111.467</v>
      </c>
      <c r="AI2766" s="12">
        <v>84.001999999999995</v>
      </c>
      <c r="AJ2766" s="72">
        <v>4.8490000000000002</v>
      </c>
      <c r="AK2766" s="72">
        <v>30.617000000000001</v>
      </c>
      <c r="AL2766" s="12">
        <v>87.221999999999994</v>
      </c>
      <c r="AM2766" s="72">
        <v>5.0350000000000001</v>
      </c>
      <c r="AN2766" s="72">
        <v>29.111000000000001</v>
      </c>
      <c r="AO2766" s="12">
        <v>938.58</v>
      </c>
      <c r="AP2766" s="72">
        <v>54.183999999999997</v>
      </c>
      <c r="AQ2766" s="72">
        <v>6.1310000000000002</v>
      </c>
      <c r="AR2766" s="12">
        <v>46.003</v>
      </c>
      <c r="AS2766" s="72">
        <v>2.6560000000000001</v>
      </c>
      <c r="AT2766" s="72">
        <v>51.697000000000003</v>
      </c>
      <c r="AU2766" s="12">
        <v>11.484999999999999</v>
      </c>
      <c r="AV2766" s="72">
        <v>0.66300000000000003</v>
      </c>
      <c r="AW2766" s="72">
        <v>73.046000000000006</v>
      </c>
      <c r="AX2766" s="12">
        <v>157.155</v>
      </c>
      <c r="AY2766" s="72">
        <v>9.0719999999999992</v>
      </c>
      <c r="AZ2766" s="72">
        <v>24.068000000000001</v>
      </c>
      <c r="BA2766" s="12">
        <v>168.64</v>
      </c>
      <c r="BB2766" s="72">
        <v>9.7349999999999994</v>
      </c>
      <c r="BC2766" s="72">
        <v>21.254999999999999</v>
      </c>
      <c r="BD2766" s="12">
        <v>98.385999999999996</v>
      </c>
      <c r="BE2766" s="72">
        <v>5.68</v>
      </c>
      <c r="BF2766" s="72">
        <v>24.093</v>
      </c>
      <c r="BG2766" s="12">
        <v>267.02600000000001</v>
      </c>
      <c r="BH2766" s="72">
        <v>15.414999999999999</v>
      </c>
      <c r="BI2766" s="72">
        <v>16.794</v>
      </c>
      <c r="BJ2766" s="12">
        <v>453.58499999999998</v>
      </c>
      <c r="BK2766" s="72">
        <v>26.184999999999999</v>
      </c>
      <c r="BL2766" s="72">
        <v>10.714</v>
      </c>
      <c r="BM2766" s="12">
        <v>27.027000000000001</v>
      </c>
      <c r="BN2766" s="72">
        <v>1.56</v>
      </c>
      <c r="BO2766" s="72">
        <v>59.457999999999998</v>
      </c>
      <c r="BP2766" s="12">
        <v>480.61200000000002</v>
      </c>
      <c r="BQ2766" s="72">
        <v>27.745000000000001</v>
      </c>
      <c r="BR2766" s="72">
        <v>11.496</v>
      </c>
      <c r="BS2766" s="12">
        <v>793.64099999999996</v>
      </c>
      <c r="BT2766" s="72">
        <v>45.816000000000003</v>
      </c>
      <c r="BU2766" s="72">
        <v>6.9669999999999996</v>
      </c>
      <c r="BV2766" s="12">
        <v>1732.221</v>
      </c>
      <c r="BW2766" s="72">
        <v>100</v>
      </c>
      <c r="BX2766" s="72">
        <v>4.3689999999999998</v>
      </c>
      <c r="BY2766" s="13"/>
      <c r="BZ2766" s="13"/>
    </row>
    <row r="2767" spans="1:78" ht="12.75" customHeight="1">
      <c r="A2767" s="122" t="s">
        <v>65</v>
      </c>
      <c r="B2767" s="71" t="s">
        <v>72</v>
      </c>
      <c r="C2767" s="71" t="s">
        <v>25</v>
      </c>
      <c r="D2767" s="34">
        <v>42064</v>
      </c>
      <c r="E2767" s="12">
        <v>0</v>
      </c>
      <c r="F2767" s="72">
        <v>0</v>
      </c>
      <c r="G2767" s="72">
        <v>0</v>
      </c>
      <c r="H2767" s="12">
        <v>74.945999999999998</v>
      </c>
      <c r="I2767" s="72">
        <v>4.2130000000000001</v>
      </c>
      <c r="J2767" s="72">
        <v>30.135000000000002</v>
      </c>
      <c r="K2767" s="12">
        <v>85.283000000000001</v>
      </c>
      <c r="L2767" s="72">
        <v>4.7939999999999996</v>
      </c>
      <c r="M2767" s="72">
        <v>28.387</v>
      </c>
      <c r="N2767" s="12">
        <v>160.22800000000001</v>
      </c>
      <c r="O2767" s="72">
        <v>9.0069999999999997</v>
      </c>
      <c r="P2767" s="72">
        <v>21.513999999999999</v>
      </c>
      <c r="Q2767" s="12">
        <v>32.380000000000003</v>
      </c>
      <c r="R2767" s="72">
        <v>1.82</v>
      </c>
      <c r="S2767" s="72">
        <v>72.545000000000002</v>
      </c>
      <c r="T2767" s="12">
        <v>192.608</v>
      </c>
      <c r="U2767" s="72">
        <v>10.827</v>
      </c>
      <c r="V2767" s="72">
        <v>19.378</v>
      </c>
      <c r="W2767" s="12">
        <v>670.64400000000001</v>
      </c>
      <c r="X2767" s="72">
        <v>37.698</v>
      </c>
      <c r="Y2767" s="72">
        <v>7.8120000000000003</v>
      </c>
      <c r="Z2767" s="12">
        <v>863.25199999999995</v>
      </c>
      <c r="AA2767" s="72">
        <v>48.524999999999999</v>
      </c>
      <c r="AB2767" s="72">
        <v>6.1050000000000004</v>
      </c>
      <c r="AC2767" s="12">
        <v>863.25199999999995</v>
      </c>
      <c r="AD2767" s="72">
        <v>48.524999999999999</v>
      </c>
      <c r="AE2767" s="72">
        <v>6.1050000000000004</v>
      </c>
      <c r="AF2767" s="12">
        <v>17.366</v>
      </c>
      <c r="AG2767" s="72">
        <v>0.97599999999999998</v>
      </c>
      <c r="AH2767" s="72">
        <v>80.929000000000002</v>
      </c>
      <c r="AI2767" s="12">
        <v>104.03700000000001</v>
      </c>
      <c r="AJ2767" s="72">
        <v>5.8479999999999999</v>
      </c>
      <c r="AK2767" s="72">
        <v>22.82</v>
      </c>
      <c r="AL2767" s="12">
        <v>121.40300000000001</v>
      </c>
      <c r="AM2767" s="72">
        <v>6.8239999999999998</v>
      </c>
      <c r="AN2767" s="72">
        <v>19.956</v>
      </c>
      <c r="AO2767" s="12">
        <v>984.65599999999995</v>
      </c>
      <c r="AP2767" s="72">
        <v>55.35</v>
      </c>
      <c r="AQ2767" s="72">
        <v>6.008</v>
      </c>
      <c r="AR2767" s="12">
        <v>95.078000000000003</v>
      </c>
      <c r="AS2767" s="72">
        <v>5.3449999999999998</v>
      </c>
      <c r="AT2767" s="72">
        <v>25.59</v>
      </c>
      <c r="AU2767" s="12">
        <v>23.663</v>
      </c>
      <c r="AV2767" s="72">
        <v>1.33</v>
      </c>
      <c r="AW2767" s="72">
        <v>49.719000000000001</v>
      </c>
      <c r="AX2767" s="12">
        <v>96.478999999999999</v>
      </c>
      <c r="AY2767" s="72">
        <v>5.423</v>
      </c>
      <c r="AZ2767" s="72">
        <v>22.373000000000001</v>
      </c>
      <c r="BA2767" s="12">
        <v>120.143</v>
      </c>
      <c r="BB2767" s="72">
        <v>6.7530000000000001</v>
      </c>
      <c r="BC2767" s="72">
        <v>20.844000000000001</v>
      </c>
      <c r="BD2767" s="12">
        <v>103.705</v>
      </c>
      <c r="BE2767" s="72">
        <v>5.8289999999999997</v>
      </c>
      <c r="BF2767" s="72">
        <v>26.314</v>
      </c>
      <c r="BG2767" s="12">
        <v>223.84800000000001</v>
      </c>
      <c r="BH2767" s="72">
        <v>12.583</v>
      </c>
      <c r="BI2767" s="72">
        <v>16.175000000000001</v>
      </c>
      <c r="BJ2767" s="12">
        <v>441.18200000000002</v>
      </c>
      <c r="BK2767" s="72">
        <v>24.8</v>
      </c>
      <c r="BL2767" s="72">
        <v>10.614000000000001</v>
      </c>
      <c r="BM2767" s="12">
        <v>34.215000000000003</v>
      </c>
      <c r="BN2767" s="72">
        <v>1.923</v>
      </c>
      <c r="BO2767" s="72">
        <v>65.995000000000005</v>
      </c>
      <c r="BP2767" s="12">
        <v>475.39699999999999</v>
      </c>
      <c r="BQ2767" s="72">
        <v>26.722999999999999</v>
      </c>
      <c r="BR2767" s="72">
        <v>9.1470000000000002</v>
      </c>
      <c r="BS2767" s="12">
        <v>794.32299999999998</v>
      </c>
      <c r="BT2767" s="72">
        <v>44.65</v>
      </c>
      <c r="BU2767" s="72">
        <v>5.819</v>
      </c>
      <c r="BV2767" s="12">
        <v>1778.9780000000001</v>
      </c>
      <c r="BW2767" s="72">
        <v>100</v>
      </c>
      <c r="BX2767" s="72">
        <v>4.0149999999999997</v>
      </c>
      <c r="BY2767" s="13"/>
      <c r="BZ2767" s="13"/>
    </row>
    <row r="2768" spans="1:78" ht="12.75" customHeight="1">
      <c r="A2768" s="122" t="s">
        <v>65</v>
      </c>
      <c r="B2768" s="71" t="s">
        <v>72</v>
      </c>
      <c r="C2768" s="71" t="s">
        <v>25</v>
      </c>
      <c r="D2768" s="34">
        <v>42156</v>
      </c>
      <c r="E2768" s="12">
        <v>0</v>
      </c>
      <c r="F2768" s="72">
        <v>0</v>
      </c>
      <c r="G2768" s="72">
        <v>0</v>
      </c>
      <c r="H2768" s="12">
        <v>86.558999999999997</v>
      </c>
      <c r="I2768" s="72">
        <v>4.5019999999999998</v>
      </c>
      <c r="J2768" s="72">
        <v>22.62</v>
      </c>
      <c r="K2768" s="12">
        <v>91.677999999999997</v>
      </c>
      <c r="L2768" s="72">
        <v>4.7679999999999998</v>
      </c>
      <c r="M2768" s="72">
        <v>22.12</v>
      </c>
      <c r="N2768" s="12">
        <v>178.238</v>
      </c>
      <c r="O2768" s="72">
        <v>9.27</v>
      </c>
      <c r="P2768" s="72">
        <v>17.122</v>
      </c>
      <c r="Q2768" s="12">
        <v>37.375</v>
      </c>
      <c r="R2768" s="72">
        <v>1.944</v>
      </c>
      <c r="S2768" s="72">
        <v>52.133000000000003</v>
      </c>
      <c r="T2768" s="12">
        <v>215.613</v>
      </c>
      <c r="U2768" s="72">
        <v>11.214</v>
      </c>
      <c r="V2768" s="72">
        <v>14.58</v>
      </c>
      <c r="W2768" s="12">
        <v>700.13900000000001</v>
      </c>
      <c r="X2768" s="72">
        <v>36.414999999999999</v>
      </c>
      <c r="Y2768" s="72">
        <v>8.9969999999999999</v>
      </c>
      <c r="Z2768" s="12">
        <v>915.75199999999995</v>
      </c>
      <c r="AA2768" s="72">
        <v>47.63</v>
      </c>
      <c r="AB2768" s="72">
        <v>7.35</v>
      </c>
      <c r="AC2768" s="12">
        <v>915.75199999999995</v>
      </c>
      <c r="AD2768" s="72">
        <v>47.63</v>
      </c>
      <c r="AE2768" s="72">
        <v>7.35</v>
      </c>
      <c r="AF2768" s="12">
        <v>0</v>
      </c>
      <c r="AG2768" s="72">
        <v>0</v>
      </c>
      <c r="AH2768" s="72">
        <v>0</v>
      </c>
      <c r="AI2768" s="12">
        <v>129.31899999999999</v>
      </c>
      <c r="AJ2768" s="72">
        <v>6.726</v>
      </c>
      <c r="AK2768" s="72">
        <v>20.550999999999998</v>
      </c>
      <c r="AL2768" s="12">
        <v>129.31899999999999</v>
      </c>
      <c r="AM2768" s="72">
        <v>6.726</v>
      </c>
      <c r="AN2768" s="72">
        <v>20.550999999999998</v>
      </c>
      <c r="AO2768" s="12">
        <v>1045.07</v>
      </c>
      <c r="AP2768" s="72">
        <v>54.356000000000002</v>
      </c>
      <c r="AQ2768" s="72">
        <v>7.2690000000000001</v>
      </c>
      <c r="AR2768" s="12">
        <v>75.072999999999993</v>
      </c>
      <c r="AS2768" s="72">
        <v>3.9049999999999998</v>
      </c>
      <c r="AT2768" s="72">
        <v>25.782</v>
      </c>
      <c r="AU2768" s="12">
        <v>33.898000000000003</v>
      </c>
      <c r="AV2768" s="72">
        <v>1.7629999999999999</v>
      </c>
      <c r="AW2768" s="72">
        <v>45.261000000000003</v>
      </c>
      <c r="AX2768" s="12">
        <v>146.5</v>
      </c>
      <c r="AY2768" s="72">
        <v>7.62</v>
      </c>
      <c r="AZ2768" s="72">
        <v>19.18</v>
      </c>
      <c r="BA2768" s="12">
        <v>180.398</v>
      </c>
      <c r="BB2768" s="72">
        <v>9.3829999999999991</v>
      </c>
      <c r="BC2768" s="72">
        <v>19.876000000000001</v>
      </c>
      <c r="BD2768" s="12">
        <v>69.861999999999995</v>
      </c>
      <c r="BE2768" s="72">
        <v>3.6339999999999999</v>
      </c>
      <c r="BF2768" s="72">
        <v>31.613</v>
      </c>
      <c r="BG2768" s="12">
        <v>250.26</v>
      </c>
      <c r="BH2768" s="72">
        <v>13.016</v>
      </c>
      <c r="BI2768" s="72">
        <v>18.227</v>
      </c>
      <c r="BJ2768" s="12">
        <v>544.71699999999998</v>
      </c>
      <c r="BK2768" s="72">
        <v>28.331</v>
      </c>
      <c r="BL2768" s="72">
        <v>8.0820000000000007</v>
      </c>
      <c r="BM2768" s="12">
        <v>7.5350000000000001</v>
      </c>
      <c r="BN2768" s="72">
        <v>0.39200000000000002</v>
      </c>
      <c r="BO2768" s="72">
        <v>101.65600000000001</v>
      </c>
      <c r="BP2768" s="12">
        <v>552.25099999999998</v>
      </c>
      <c r="BQ2768" s="72">
        <v>28.722999999999999</v>
      </c>
      <c r="BR2768" s="72">
        <v>7.9370000000000003</v>
      </c>
      <c r="BS2768" s="12">
        <v>877.58500000000004</v>
      </c>
      <c r="BT2768" s="72">
        <v>45.643999999999998</v>
      </c>
      <c r="BU2768" s="72">
        <v>4.8170000000000002</v>
      </c>
      <c r="BV2768" s="12">
        <v>1922.655</v>
      </c>
      <c r="BW2768" s="72">
        <v>100</v>
      </c>
      <c r="BX2768" s="72">
        <v>4.3760000000000003</v>
      </c>
      <c r="BY2768" s="13"/>
      <c r="BZ2768" s="13"/>
    </row>
    <row r="2769" spans="1:78" ht="12.75" customHeight="1">
      <c r="A2769" s="122" t="s">
        <v>65</v>
      </c>
      <c r="B2769" s="71" t="s">
        <v>72</v>
      </c>
      <c r="C2769" s="71" t="s">
        <v>25</v>
      </c>
      <c r="D2769" s="34">
        <v>42614</v>
      </c>
      <c r="E2769" s="12">
        <v>0</v>
      </c>
      <c r="F2769" s="72">
        <v>0</v>
      </c>
      <c r="G2769" s="72">
        <v>0</v>
      </c>
      <c r="H2769" s="12">
        <v>84.26</v>
      </c>
      <c r="I2769" s="72">
        <v>4.5999999999999996</v>
      </c>
      <c r="J2769" s="72">
        <v>24.253</v>
      </c>
      <c r="K2769" s="12">
        <v>44.935000000000002</v>
      </c>
      <c r="L2769" s="72">
        <v>2.4529999999999998</v>
      </c>
      <c r="M2769" s="72">
        <v>28.347000000000001</v>
      </c>
      <c r="N2769" s="12">
        <v>129.19499999999999</v>
      </c>
      <c r="O2769" s="72">
        <v>7.0529999999999999</v>
      </c>
      <c r="P2769" s="72">
        <v>19.893000000000001</v>
      </c>
      <c r="Q2769" s="12">
        <v>20.664000000000001</v>
      </c>
      <c r="R2769" s="72">
        <v>1.1279999999999999</v>
      </c>
      <c r="S2769" s="72">
        <v>49.860999999999997</v>
      </c>
      <c r="T2769" s="12">
        <v>149.86000000000001</v>
      </c>
      <c r="U2769" s="72">
        <v>8.1809999999999992</v>
      </c>
      <c r="V2769" s="72">
        <v>18.637</v>
      </c>
      <c r="W2769" s="12">
        <v>813.70799999999997</v>
      </c>
      <c r="X2769" s="72">
        <v>44.423000000000002</v>
      </c>
      <c r="Y2769" s="72">
        <v>8.8680000000000003</v>
      </c>
      <c r="Z2769" s="12">
        <v>963.56700000000001</v>
      </c>
      <c r="AA2769" s="72">
        <v>52.604999999999997</v>
      </c>
      <c r="AB2769" s="72">
        <v>7.66</v>
      </c>
      <c r="AC2769" s="12">
        <v>963.56700000000001</v>
      </c>
      <c r="AD2769" s="72">
        <v>52.604999999999997</v>
      </c>
      <c r="AE2769" s="72">
        <v>7.66</v>
      </c>
      <c r="AF2769" s="12">
        <v>2.903</v>
      </c>
      <c r="AG2769" s="72">
        <v>0.158</v>
      </c>
      <c r="AH2769" s="72">
        <v>105.22</v>
      </c>
      <c r="AI2769" s="12">
        <v>91.375</v>
      </c>
      <c r="AJ2769" s="72">
        <v>4.9889999999999999</v>
      </c>
      <c r="AK2769" s="72">
        <v>27.141999999999999</v>
      </c>
      <c r="AL2769" s="12">
        <v>94.278000000000006</v>
      </c>
      <c r="AM2769" s="72">
        <v>5.1470000000000002</v>
      </c>
      <c r="AN2769" s="72">
        <v>25.879000000000001</v>
      </c>
      <c r="AO2769" s="12">
        <v>1057.845</v>
      </c>
      <c r="AP2769" s="72">
        <v>57.752000000000002</v>
      </c>
      <c r="AQ2769" s="72">
        <v>6.593</v>
      </c>
      <c r="AR2769" s="12">
        <v>21.92</v>
      </c>
      <c r="AS2769" s="72">
        <v>1.1970000000000001</v>
      </c>
      <c r="AT2769" s="72">
        <v>45.978000000000002</v>
      </c>
      <c r="AU2769" s="12">
        <v>5.2770000000000001</v>
      </c>
      <c r="AV2769" s="72">
        <v>0.28799999999999998</v>
      </c>
      <c r="AW2769" s="72">
        <v>76.349999999999994</v>
      </c>
      <c r="AX2769" s="12">
        <v>122.26300000000001</v>
      </c>
      <c r="AY2769" s="72">
        <v>6.6749999999999998</v>
      </c>
      <c r="AZ2769" s="72">
        <v>19.913</v>
      </c>
      <c r="BA2769" s="12">
        <v>127.54</v>
      </c>
      <c r="BB2769" s="72">
        <v>6.9630000000000001</v>
      </c>
      <c r="BC2769" s="72">
        <v>20.100999999999999</v>
      </c>
      <c r="BD2769" s="12">
        <v>98.385999999999996</v>
      </c>
      <c r="BE2769" s="72">
        <v>5.3710000000000004</v>
      </c>
      <c r="BF2769" s="72">
        <v>24.404</v>
      </c>
      <c r="BG2769" s="12">
        <v>225.92599999999999</v>
      </c>
      <c r="BH2769" s="72">
        <v>12.334</v>
      </c>
      <c r="BI2769" s="72">
        <v>14.423999999999999</v>
      </c>
      <c r="BJ2769" s="12">
        <v>495.25700000000001</v>
      </c>
      <c r="BK2769" s="72">
        <v>27.038</v>
      </c>
      <c r="BL2769" s="72">
        <v>7.827</v>
      </c>
      <c r="BM2769" s="12">
        <v>30.757999999999999</v>
      </c>
      <c r="BN2769" s="72">
        <v>1.679</v>
      </c>
      <c r="BO2769" s="72">
        <v>44.735999999999997</v>
      </c>
      <c r="BP2769" s="12">
        <v>526.01499999999999</v>
      </c>
      <c r="BQ2769" s="72">
        <v>28.716999999999999</v>
      </c>
      <c r="BR2769" s="72">
        <v>6.8460000000000001</v>
      </c>
      <c r="BS2769" s="12">
        <v>773.86099999999999</v>
      </c>
      <c r="BT2769" s="72">
        <v>42.247999999999998</v>
      </c>
      <c r="BU2769" s="72">
        <v>5.6559999999999997</v>
      </c>
      <c r="BV2769" s="12">
        <v>1831.7059999999999</v>
      </c>
      <c r="BW2769" s="72">
        <v>100</v>
      </c>
      <c r="BX2769" s="72">
        <v>5.0339999999999998</v>
      </c>
      <c r="BY2769" s="13"/>
      <c r="BZ2769" s="13"/>
    </row>
    <row r="2770" spans="1:78" ht="12.75" customHeight="1">
      <c r="A2770" s="122" t="s">
        <v>65</v>
      </c>
      <c r="B2770" s="71" t="s">
        <v>72</v>
      </c>
      <c r="C2770" s="71" t="s">
        <v>25</v>
      </c>
      <c r="D2770" s="34">
        <v>42705</v>
      </c>
      <c r="E2770" s="12">
        <v>0</v>
      </c>
      <c r="F2770" s="72">
        <v>0</v>
      </c>
      <c r="G2770" s="72">
        <v>0</v>
      </c>
      <c r="H2770" s="12">
        <v>107.39700000000001</v>
      </c>
      <c r="I2770" s="72">
        <v>5.4180000000000001</v>
      </c>
      <c r="J2770" s="72">
        <v>27.395</v>
      </c>
      <c r="K2770" s="12">
        <v>60.5</v>
      </c>
      <c r="L2770" s="72">
        <v>3.052</v>
      </c>
      <c r="M2770" s="72">
        <v>39.76</v>
      </c>
      <c r="N2770" s="12">
        <v>167.89699999999999</v>
      </c>
      <c r="O2770" s="72">
        <v>8.4700000000000006</v>
      </c>
      <c r="P2770" s="72">
        <v>24.448</v>
      </c>
      <c r="Q2770" s="12">
        <v>45.811999999999998</v>
      </c>
      <c r="R2770" s="72">
        <v>2.3109999999999999</v>
      </c>
      <c r="S2770" s="72">
        <v>39.738</v>
      </c>
      <c r="T2770" s="12">
        <v>213.709</v>
      </c>
      <c r="U2770" s="72">
        <v>10.781000000000001</v>
      </c>
      <c r="V2770" s="72">
        <v>19.547999999999998</v>
      </c>
      <c r="W2770" s="12">
        <v>831.45600000000002</v>
      </c>
      <c r="X2770" s="72">
        <v>41.942999999999998</v>
      </c>
      <c r="Y2770" s="72">
        <v>7.8449999999999998</v>
      </c>
      <c r="Z2770" s="12">
        <v>1045.165</v>
      </c>
      <c r="AA2770" s="72">
        <v>52.723999999999997</v>
      </c>
      <c r="AB2770" s="72">
        <v>7.0940000000000003</v>
      </c>
      <c r="AC2770" s="12">
        <v>1045.165</v>
      </c>
      <c r="AD2770" s="72">
        <v>52.723999999999997</v>
      </c>
      <c r="AE2770" s="72">
        <v>7.0940000000000003</v>
      </c>
      <c r="AF2770" s="12">
        <v>0</v>
      </c>
      <c r="AG2770" s="72">
        <v>0</v>
      </c>
      <c r="AH2770" s="72">
        <v>0</v>
      </c>
      <c r="AI2770" s="12">
        <v>105.973</v>
      </c>
      <c r="AJ2770" s="72">
        <v>5.3460000000000001</v>
      </c>
      <c r="AK2770" s="72">
        <v>18.013999999999999</v>
      </c>
      <c r="AL2770" s="12">
        <v>105.973</v>
      </c>
      <c r="AM2770" s="72">
        <v>5.3460000000000001</v>
      </c>
      <c r="AN2770" s="72">
        <v>18.013999999999999</v>
      </c>
      <c r="AO2770" s="12">
        <v>1151.1379999999999</v>
      </c>
      <c r="AP2770" s="72">
        <v>58.07</v>
      </c>
      <c r="AQ2770" s="72">
        <v>6.16</v>
      </c>
      <c r="AR2770" s="12">
        <v>61.439</v>
      </c>
      <c r="AS2770" s="72">
        <v>3.0990000000000002</v>
      </c>
      <c r="AT2770" s="72">
        <v>57.496000000000002</v>
      </c>
      <c r="AU2770" s="12">
        <v>3.2050000000000001</v>
      </c>
      <c r="AV2770" s="72">
        <v>0.16200000000000001</v>
      </c>
      <c r="AW2770" s="72">
        <v>101.402</v>
      </c>
      <c r="AX2770" s="12">
        <v>165.80099999999999</v>
      </c>
      <c r="AY2770" s="72">
        <v>8.3640000000000008</v>
      </c>
      <c r="AZ2770" s="72">
        <v>26.782</v>
      </c>
      <c r="BA2770" s="12">
        <v>169.006</v>
      </c>
      <c r="BB2770" s="72">
        <v>8.5259999999999998</v>
      </c>
      <c r="BC2770" s="72">
        <v>26.221</v>
      </c>
      <c r="BD2770" s="12">
        <v>97.341999999999999</v>
      </c>
      <c r="BE2770" s="72">
        <v>4.91</v>
      </c>
      <c r="BF2770" s="72">
        <v>33.652999999999999</v>
      </c>
      <c r="BG2770" s="12">
        <v>266.34800000000001</v>
      </c>
      <c r="BH2770" s="72">
        <v>13.436</v>
      </c>
      <c r="BI2770" s="72">
        <v>17.481000000000002</v>
      </c>
      <c r="BJ2770" s="12">
        <v>449.07900000000001</v>
      </c>
      <c r="BK2770" s="72">
        <v>22.654</v>
      </c>
      <c r="BL2770" s="72">
        <v>14.273</v>
      </c>
      <c r="BM2770" s="12">
        <v>54.326000000000001</v>
      </c>
      <c r="BN2770" s="72">
        <v>2.7410000000000001</v>
      </c>
      <c r="BO2770" s="72">
        <v>62.206000000000003</v>
      </c>
      <c r="BP2770" s="12">
        <v>503.40600000000001</v>
      </c>
      <c r="BQ2770" s="72">
        <v>25.395</v>
      </c>
      <c r="BR2770" s="72">
        <v>14.510999999999999</v>
      </c>
      <c r="BS2770" s="12">
        <v>831.19200000000001</v>
      </c>
      <c r="BT2770" s="72">
        <v>41.93</v>
      </c>
      <c r="BU2770" s="72">
        <v>8.9049999999999994</v>
      </c>
      <c r="BV2770" s="12">
        <v>1982.33</v>
      </c>
      <c r="BW2770" s="72">
        <v>100</v>
      </c>
      <c r="BX2770" s="72">
        <v>4.6340000000000003</v>
      </c>
      <c r="BY2770" s="13"/>
      <c r="BZ2770" s="13"/>
    </row>
    <row r="2771" spans="1:78" ht="12.75" customHeight="1">
      <c r="A2771" s="122" t="s">
        <v>65</v>
      </c>
      <c r="B2771" s="71" t="s">
        <v>72</v>
      </c>
      <c r="C2771" s="71" t="s">
        <v>25</v>
      </c>
      <c r="D2771" s="34">
        <v>42795</v>
      </c>
      <c r="E2771" s="12">
        <v>0</v>
      </c>
      <c r="F2771" s="72">
        <v>0</v>
      </c>
      <c r="G2771" s="72">
        <v>0</v>
      </c>
      <c r="H2771" s="12">
        <v>45.533000000000001</v>
      </c>
      <c r="I2771" s="72">
        <v>2.5579999999999998</v>
      </c>
      <c r="J2771" s="72">
        <v>34.781999999999996</v>
      </c>
      <c r="K2771" s="12">
        <v>110.077</v>
      </c>
      <c r="L2771" s="72">
        <v>6.1849999999999996</v>
      </c>
      <c r="M2771" s="72">
        <v>16.702999999999999</v>
      </c>
      <c r="N2771" s="12">
        <v>155.61000000000001</v>
      </c>
      <c r="O2771" s="72">
        <v>8.7430000000000003</v>
      </c>
      <c r="P2771" s="72">
        <v>16.471</v>
      </c>
      <c r="Q2771" s="12">
        <v>25.292000000000002</v>
      </c>
      <c r="R2771" s="72">
        <v>1.421</v>
      </c>
      <c r="S2771" s="72">
        <v>50.1</v>
      </c>
      <c r="T2771" s="12">
        <v>180.90199999999999</v>
      </c>
      <c r="U2771" s="72">
        <v>10.164</v>
      </c>
      <c r="V2771" s="72">
        <v>13.493</v>
      </c>
      <c r="W2771" s="12">
        <v>724.94600000000003</v>
      </c>
      <c r="X2771" s="72">
        <v>40.731000000000002</v>
      </c>
      <c r="Y2771" s="72">
        <v>8.2469999999999999</v>
      </c>
      <c r="Z2771" s="12">
        <v>905.84799999999996</v>
      </c>
      <c r="AA2771" s="72">
        <v>50.895000000000003</v>
      </c>
      <c r="AB2771" s="72">
        <v>6.0720000000000001</v>
      </c>
      <c r="AC2771" s="12">
        <v>905.84799999999996</v>
      </c>
      <c r="AD2771" s="72">
        <v>50.895000000000003</v>
      </c>
      <c r="AE2771" s="72">
        <v>6.0720000000000001</v>
      </c>
      <c r="AF2771" s="12">
        <v>1.861</v>
      </c>
      <c r="AG2771" s="72">
        <v>0.105</v>
      </c>
      <c r="AH2771" s="72">
        <v>120.18600000000001</v>
      </c>
      <c r="AI2771" s="12">
        <v>82.647000000000006</v>
      </c>
      <c r="AJ2771" s="72">
        <v>4.6440000000000001</v>
      </c>
      <c r="AK2771" s="72">
        <v>24.768999999999998</v>
      </c>
      <c r="AL2771" s="12">
        <v>84.507999999999996</v>
      </c>
      <c r="AM2771" s="72">
        <v>4.7480000000000002</v>
      </c>
      <c r="AN2771" s="72">
        <v>24.375</v>
      </c>
      <c r="AO2771" s="12">
        <v>990.35599999999999</v>
      </c>
      <c r="AP2771" s="72">
        <v>55.643000000000001</v>
      </c>
      <c r="AQ2771" s="72">
        <v>5.7949999999999999</v>
      </c>
      <c r="AR2771" s="12">
        <v>106.95399999999999</v>
      </c>
      <c r="AS2771" s="72">
        <v>6.0090000000000003</v>
      </c>
      <c r="AT2771" s="72">
        <v>26.352</v>
      </c>
      <c r="AU2771" s="12">
        <v>12.836</v>
      </c>
      <c r="AV2771" s="72">
        <v>0.72099999999999997</v>
      </c>
      <c r="AW2771" s="72">
        <v>62.573</v>
      </c>
      <c r="AX2771" s="12">
        <v>149.61000000000001</v>
      </c>
      <c r="AY2771" s="72">
        <v>8.4060000000000006</v>
      </c>
      <c r="AZ2771" s="72">
        <v>18.84</v>
      </c>
      <c r="BA2771" s="12">
        <v>162.446</v>
      </c>
      <c r="BB2771" s="72">
        <v>9.1270000000000007</v>
      </c>
      <c r="BC2771" s="72">
        <v>17.745999999999999</v>
      </c>
      <c r="BD2771" s="12">
        <v>115.371</v>
      </c>
      <c r="BE2771" s="72">
        <v>6.4820000000000002</v>
      </c>
      <c r="BF2771" s="72">
        <v>22.701000000000001</v>
      </c>
      <c r="BG2771" s="12">
        <v>277.81700000000001</v>
      </c>
      <c r="BH2771" s="72">
        <v>15.609</v>
      </c>
      <c r="BI2771" s="72">
        <v>15.417999999999999</v>
      </c>
      <c r="BJ2771" s="12">
        <v>355.91399999999999</v>
      </c>
      <c r="BK2771" s="72">
        <v>19.997</v>
      </c>
      <c r="BL2771" s="72">
        <v>14.505000000000001</v>
      </c>
      <c r="BM2771" s="12">
        <v>48.784999999999997</v>
      </c>
      <c r="BN2771" s="72">
        <v>2.7410000000000001</v>
      </c>
      <c r="BO2771" s="72">
        <v>45.1</v>
      </c>
      <c r="BP2771" s="12">
        <v>404.69900000000001</v>
      </c>
      <c r="BQ2771" s="72">
        <v>22.738</v>
      </c>
      <c r="BR2771" s="72">
        <v>13.606</v>
      </c>
      <c r="BS2771" s="12">
        <v>789.47</v>
      </c>
      <c r="BT2771" s="72">
        <v>44.356999999999999</v>
      </c>
      <c r="BU2771" s="72">
        <v>8.5220000000000002</v>
      </c>
      <c r="BV2771" s="12">
        <v>1779.826</v>
      </c>
      <c r="BW2771" s="72">
        <v>100</v>
      </c>
      <c r="BX2771" s="72">
        <v>5.1779999999999999</v>
      </c>
      <c r="BY2771" s="13"/>
      <c r="BZ2771" s="13"/>
    </row>
    <row r="2772" spans="1:78" ht="12.75" customHeight="1">
      <c r="A2772" s="122" t="s">
        <v>65</v>
      </c>
      <c r="B2772" s="71" t="s">
        <v>72</v>
      </c>
      <c r="C2772" s="71" t="s">
        <v>25</v>
      </c>
      <c r="D2772" s="34">
        <v>42887</v>
      </c>
      <c r="E2772" s="12">
        <v>0</v>
      </c>
      <c r="F2772" s="72">
        <v>0</v>
      </c>
      <c r="G2772" s="72">
        <v>0</v>
      </c>
      <c r="H2772" s="12">
        <v>136.822</v>
      </c>
      <c r="I2772" s="72">
        <v>6.8719999999999999</v>
      </c>
      <c r="J2772" s="72">
        <v>18.989000000000001</v>
      </c>
      <c r="K2772" s="12">
        <v>52.969000000000001</v>
      </c>
      <c r="L2772" s="72">
        <v>2.66</v>
      </c>
      <c r="M2772" s="72">
        <v>33.622</v>
      </c>
      <c r="N2772" s="12">
        <v>189.791</v>
      </c>
      <c r="O2772" s="72">
        <v>9.532</v>
      </c>
      <c r="P2772" s="72">
        <v>15.715</v>
      </c>
      <c r="Q2772" s="12">
        <v>59.006999999999998</v>
      </c>
      <c r="R2772" s="72">
        <v>2.9630000000000001</v>
      </c>
      <c r="S2772" s="72">
        <v>31.901</v>
      </c>
      <c r="T2772" s="12">
        <v>248.798</v>
      </c>
      <c r="U2772" s="72">
        <v>12.494999999999999</v>
      </c>
      <c r="V2772" s="72">
        <v>12.023999999999999</v>
      </c>
      <c r="W2772" s="12">
        <v>763.54300000000001</v>
      </c>
      <c r="X2772" s="72">
        <v>38.347000000000001</v>
      </c>
      <c r="Y2772" s="72">
        <v>8.1140000000000008</v>
      </c>
      <c r="Z2772" s="12">
        <v>1012.34</v>
      </c>
      <c r="AA2772" s="72">
        <v>50.841999999999999</v>
      </c>
      <c r="AB2772" s="72">
        <v>5.5</v>
      </c>
      <c r="AC2772" s="12">
        <v>1012.34</v>
      </c>
      <c r="AD2772" s="72">
        <v>50.841999999999999</v>
      </c>
      <c r="AE2772" s="72">
        <v>5.5</v>
      </c>
      <c r="AF2772" s="12">
        <v>15.977</v>
      </c>
      <c r="AG2772" s="72">
        <v>0.80200000000000005</v>
      </c>
      <c r="AH2772" s="72">
        <v>63.648000000000003</v>
      </c>
      <c r="AI2772" s="12">
        <v>94.33</v>
      </c>
      <c r="AJ2772" s="72">
        <v>4.7370000000000001</v>
      </c>
      <c r="AK2772" s="72">
        <v>17.890999999999998</v>
      </c>
      <c r="AL2772" s="12">
        <v>110.307</v>
      </c>
      <c r="AM2772" s="72">
        <v>5.54</v>
      </c>
      <c r="AN2772" s="72">
        <v>15.788</v>
      </c>
      <c r="AO2772" s="12">
        <v>1122.6469999999999</v>
      </c>
      <c r="AP2772" s="72">
        <v>56.381999999999998</v>
      </c>
      <c r="AQ2772" s="72">
        <v>5.468</v>
      </c>
      <c r="AR2772" s="12">
        <v>59.01</v>
      </c>
      <c r="AS2772" s="72">
        <v>2.964</v>
      </c>
      <c r="AT2772" s="72">
        <v>30.132000000000001</v>
      </c>
      <c r="AU2772" s="12">
        <v>12.976000000000001</v>
      </c>
      <c r="AV2772" s="72">
        <v>0.65200000000000002</v>
      </c>
      <c r="AW2772" s="72">
        <v>59.009</v>
      </c>
      <c r="AX2772" s="12">
        <v>152.22399999999999</v>
      </c>
      <c r="AY2772" s="72">
        <v>7.6449999999999996</v>
      </c>
      <c r="AZ2772" s="72">
        <v>18.533000000000001</v>
      </c>
      <c r="BA2772" s="12">
        <v>165.2</v>
      </c>
      <c r="BB2772" s="72">
        <v>8.2970000000000006</v>
      </c>
      <c r="BC2772" s="72">
        <v>16.449000000000002</v>
      </c>
      <c r="BD2772" s="12">
        <v>108.279</v>
      </c>
      <c r="BE2772" s="72">
        <v>5.4379999999999997</v>
      </c>
      <c r="BF2772" s="72">
        <v>20.548999999999999</v>
      </c>
      <c r="BG2772" s="12">
        <v>273.47899999999998</v>
      </c>
      <c r="BH2772" s="72">
        <v>13.734999999999999</v>
      </c>
      <c r="BI2772" s="72">
        <v>12.481</v>
      </c>
      <c r="BJ2772" s="12">
        <v>507.99900000000002</v>
      </c>
      <c r="BK2772" s="72">
        <v>25.513000000000002</v>
      </c>
      <c r="BL2772" s="72">
        <v>9.9770000000000003</v>
      </c>
      <c r="BM2772" s="12">
        <v>28.016999999999999</v>
      </c>
      <c r="BN2772" s="72">
        <v>1.407</v>
      </c>
      <c r="BO2772" s="72">
        <v>47.911000000000001</v>
      </c>
      <c r="BP2772" s="12">
        <v>536.01499999999999</v>
      </c>
      <c r="BQ2772" s="72">
        <v>26.92</v>
      </c>
      <c r="BR2772" s="72">
        <v>9.6820000000000004</v>
      </c>
      <c r="BS2772" s="12">
        <v>868.50400000000002</v>
      </c>
      <c r="BT2772" s="72">
        <v>43.618000000000002</v>
      </c>
      <c r="BU2772" s="72">
        <v>7.1520000000000001</v>
      </c>
      <c r="BV2772" s="12">
        <v>1991.1510000000001</v>
      </c>
      <c r="BW2772" s="72">
        <v>100</v>
      </c>
      <c r="BX2772" s="72">
        <v>4.593</v>
      </c>
      <c r="BY2772" s="13"/>
      <c r="BZ2772" s="13"/>
    </row>
    <row r="2773" spans="1:78" ht="12.75" customHeight="1">
      <c r="A2773" s="122" t="s">
        <v>65</v>
      </c>
      <c r="B2773" s="71" t="s">
        <v>72</v>
      </c>
      <c r="C2773" s="71" t="s">
        <v>25</v>
      </c>
      <c r="D2773" s="34">
        <v>43344</v>
      </c>
      <c r="E2773" s="12">
        <v>0</v>
      </c>
      <c r="F2773" s="72">
        <v>0</v>
      </c>
      <c r="G2773" s="72">
        <v>0</v>
      </c>
      <c r="H2773" s="12">
        <v>64.923000000000002</v>
      </c>
      <c r="I2773" s="72">
        <v>3.5179999999999998</v>
      </c>
      <c r="J2773" s="72">
        <v>37.82</v>
      </c>
      <c r="K2773" s="12">
        <v>51.62</v>
      </c>
      <c r="L2773" s="72">
        <v>2.7970000000000002</v>
      </c>
      <c r="M2773" s="72">
        <v>40.750999999999998</v>
      </c>
      <c r="N2773" s="12">
        <v>116.54300000000001</v>
      </c>
      <c r="O2773" s="72">
        <v>6.3150000000000004</v>
      </c>
      <c r="P2773" s="72">
        <v>29.12</v>
      </c>
      <c r="Q2773" s="12">
        <v>6.7549999999999999</v>
      </c>
      <c r="R2773" s="72">
        <v>0.36599999999999999</v>
      </c>
      <c r="S2773" s="72">
        <v>101.473</v>
      </c>
      <c r="T2773" s="12">
        <v>123.298</v>
      </c>
      <c r="U2773" s="72">
        <v>6.681</v>
      </c>
      <c r="V2773" s="72">
        <v>27.768999999999998</v>
      </c>
      <c r="W2773" s="12">
        <v>868.14200000000005</v>
      </c>
      <c r="X2773" s="72">
        <v>47.042000000000002</v>
      </c>
      <c r="Y2773" s="72">
        <v>6.4589999999999996</v>
      </c>
      <c r="Z2773" s="12">
        <v>991.44</v>
      </c>
      <c r="AA2773" s="72">
        <v>53.722999999999999</v>
      </c>
      <c r="AB2773" s="72">
        <v>7.3730000000000002</v>
      </c>
      <c r="AC2773" s="12">
        <v>991.44</v>
      </c>
      <c r="AD2773" s="72">
        <v>53.722999999999999</v>
      </c>
      <c r="AE2773" s="72">
        <v>7.3730000000000002</v>
      </c>
      <c r="AF2773" s="12">
        <v>4.282</v>
      </c>
      <c r="AG2773" s="72">
        <v>0.23200000000000001</v>
      </c>
      <c r="AH2773" s="72">
        <v>109.822</v>
      </c>
      <c r="AI2773" s="12">
        <v>54.378</v>
      </c>
      <c r="AJ2773" s="72">
        <v>2.9470000000000001</v>
      </c>
      <c r="AK2773" s="72">
        <v>25.099</v>
      </c>
      <c r="AL2773" s="12">
        <v>58.658999999999999</v>
      </c>
      <c r="AM2773" s="72">
        <v>3.1789999999999998</v>
      </c>
      <c r="AN2773" s="72">
        <v>22.257000000000001</v>
      </c>
      <c r="AO2773" s="12">
        <v>1050.0999999999999</v>
      </c>
      <c r="AP2773" s="72">
        <v>56.902000000000001</v>
      </c>
      <c r="AQ2773" s="72">
        <v>7.0449999999999999</v>
      </c>
      <c r="AR2773" s="12">
        <v>97.947000000000003</v>
      </c>
      <c r="AS2773" s="72">
        <v>5.3070000000000004</v>
      </c>
      <c r="AT2773" s="72">
        <v>29.792000000000002</v>
      </c>
      <c r="AU2773" s="12">
        <v>3.3180000000000001</v>
      </c>
      <c r="AV2773" s="72">
        <v>0.18</v>
      </c>
      <c r="AW2773" s="72">
        <v>102.018</v>
      </c>
      <c r="AX2773" s="12">
        <v>63.81</v>
      </c>
      <c r="AY2773" s="72">
        <v>3.4580000000000002</v>
      </c>
      <c r="AZ2773" s="72">
        <v>27.728000000000002</v>
      </c>
      <c r="BA2773" s="12">
        <v>67.128</v>
      </c>
      <c r="BB2773" s="72">
        <v>3.637</v>
      </c>
      <c r="BC2773" s="72">
        <v>26.401</v>
      </c>
      <c r="BD2773" s="12">
        <v>114.023</v>
      </c>
      <c r="BE2773" s="72">
        <v>6.1790000000000003</v>
      </c>
      <c r="BF2773" s="72">
        <v>27.013000000000002</v>
      </c>
      <c r="BG2773" s="12">
        <v>181.15100000000001</v>
      </c>
      <c r="BH2773" s="72">
        <v>9.8160000000000007</v>
      </c>
      <c r="BI2773" s="72">
        <v>20.879000000000001</v>
      </c>
      <c r="BJ2773" s="12">
        <v>455.096</v>
      </c>
      <c r="BK2773" s="72">
        <v>24.66</v>
      </c>
      <c r="BL2773" s="72">
        <v>9.6489999999999991</v>
      </c>
      <c r="BM2773" s="12">
        <v>61.165999999999997</v>
      </c>
      <c r="BN2773" s="72">
        <v>3.3140000000000001</v>
      </c>
      <c r="BO2773" s="72">
        <v>41.649000000000001</v>
      </c>
      <c r="BP2773" s="12">
        <v>516.26099999999997</v>
      </c>
      <c r="BQ2773" s="72">
        <v>27.975000000000001</v>
      </c>
      <c r="BR2773" s="72">
        <v>8.82</v>
      </c>
      <c r="BS2773" s="12">
        <v>795.36</v>
      </c>
      <c r="BT2773" s="72">
        <v>43.097999999999999</v>
      </c>
      <c r="BU2773" s="72">
        <v>6.282</v>
      </c>
      <c r="BV2773" s="12">
        <v>1845.4590000000001</v>
      </c>
      <c r="BW2773" s="72">
        <v>100</v>
      </c>
      <c r="BX2773" s="72">
        <v>5.6280000000000001</v>
      </c>
      <c r="BY2773" s="13"/>
      <c r="BZ2773" s="13"/>
    </row>
    <row r="2774" spans="1:78" ht="12.75" customHeight="1">
      <c r="A2774" s="122" t="s">
        <v>65</v>
      </c>
      <c r="B2774" s="71" t="s">
        <v>72</v>
      </c>
      <c r="C2774" s="71" t="s">
        <v>25</v>
      </c>
      <c r="D2774" s="34">
        <v>43435</v>
      </c>
      <c r="E2774" s="12">
        <v>0</v>
      </c>
      <c r="F2774" s="72">
        <v>0</v>
      </c>
      <c r="G2774" s="72">
        <v>0</v>
      </c>
      <c r="H2774" s="12">
        <v>87.88</v>
      </c>
      <c r="I2774" s="72">
        <v>4.4349999999999996</v>
      </c>
      <c r="J2774" s="72">
        <v>31.888999999999999</v>
      </c>
      <c r="K2774" s="12">
        <v>133.995</v>
      </c>
      <c r="L2774" s="72">
        <v>6.7619999999999996</v>
      </c>
      <c r="M2774" s="72">
        <v>24.376999999999999</v>
      </c>
      <c r="N2774" s="12">
        <v>221.875</v>
      </c>
      <c r="O2774" s="72">
        <v>11.196</v>
      </c>
      <c r="P2774" s="72">
        <v>17.332999999999998</v>
      </c>
      <c r="Q2774" s="12">
        <v>27.087</v>
      </c>
      <c r="R2774" s="72">
        <v>1.367</v>
      </c>
      <c r="S2774" s="72">
        <v>49.259</v>
      </c>
      <c r="T2774" s="12">
        <v>248.96199999999999</v>
      </c>
      <c r="U2774" s="72">
        <v>12.563000000000001</v>
      </c>
      <c r="V2774" s="72">
        <v>16.57</v>
      </c>
      <c r="W2774" s="12">
        <v>739.21100000000001</v>
      </c>
      <c r="X2774" s="72">
        <v>37.302</v>
      </c>
      <c r="Y2774" s="72">
        <v>7.26</v>
      </c>
      <c r="Z2774" s="12">
        <v>988.173</v>
      </c>
      <c r="AA2774" s="72">
        <v>49.865000000000002</v>
      </c>
      <c r="AB2774" s="72">
        <v>6.8380000000000001</v>
      </c>
      <c r="AC2774" s="12">
        <v>988.173</v>
      </c>
      <c r="AD2774" s="72">
        <v>49.865000000000002</v>
      </c>
      <c r="AE2774" s="72">
        <v>6.8380000000000001</v>
      </c>
      <c r="AF2774" s="12">
        <v>0.89</v>
      </c>
      <c r="AG2774" s="72">
        <v>4.4999999999999998E-2</v>
      </c>
      <c r="AH2774" s="72">
        <v>109.505</v>
      </c>
      <c r="AI2774" s="12">
        <v>101.861</v>
      </c>
      <c r="AJ2774" s="72">
        <v>5.14</v>
      </c>
      <c r="AK2774" s="72">
        <v>12.941000000000001</v>
      </c>
      <c r="AL2774" s="12">
        <v>102.751</v>
      </c>
      <c r="AM2774" s="72">
        <v>5.1849999999999996</v>
      </c>
      <c r="AN2774" s="72">
        <v>12.842000000000001</v>
      </c>
      <c r="AO2774" s="12">
        <v>1090.924</v>
      </c>
      <c r="AP2774" s="72">
        <v>55.05</v>
      </c>
      <c r="AQ2774" s="72">
        <v>6.31</v>
      </c>
      <c r="AR2774" s="12">
        <v>73.438000000000002</v>
      </c>
      <c r="AS2774" s="72">
        <v>3.706</v>
      </c>
      <c r="AT2774" s="72">
        <v>34.616999999999997</v>
      </c>
      <c r="AU2774" s="12">
        <v>33.835000000000001</v>
      </c>
      <c r="AV2774" s="72">
        <v>1.7070000000000001</v>
      </c>
      <c r="AW2774" s="72">
        <v>38.795000000000002</v>
      </c>
      <c r="AX2774" s="12">
        <v>103.729</v>
      </c>
      <c r="AY2774" s="72">
        <v>5.234</v>
      </c>
      <c r="AZ2774" s="72">
        <v>20.213999999999999</v>
      </c>
      <c r="BA2774" s="12">
        <v>137.56399999999999</v>
      </c>
      <c r="BB2774" s="72">
        <v>6.9420000000000002</v>
      </c>
      <c r="BC2774" s="72">
        <v>19.103000000000002</v>
      </c>
      <c r="BD2774" s="12">
        <v>73.174000000000007</v>
      </c>
      <c r="BE2774" s="72">
        <v>3.6920000000000002</v>
      </c>
      <c r="BF2774" s="72">
        <v>35.365000000000002</v>
      </c>
      <c r="BG2774" s="12">
        <v>210.738</v>
      </c>
      <c r="BH2774" s="72">
        <v>10.634</v>
      </c>
      <c r="BI2774" s="72">
        <v>15.526</v>
      </c>
      <c r="BJ2774" s="12">
        <v>533.39599999999996</v>
      </c>
      <c r="BK2774" s="72">
        <v>26.916</v>
      </c>
      <c r="BL2774" s="72">
        <v>11.667999999999999</v>
      </c>
      <c r="BM2774" s="12">
        <v>73.210999999999999</v>
      </c>
      <c r="BN2774" s="72">
        <v>3.694</v>
      </c>
      <c r="BO2774" s="72">
        <v>62.357999999999997</v>
      </c>
      <c r="BP2774" s="12">
        <v>606.60699999999997</v>
      </c>
      <c r="BQ2774" s="72">
        <v>30.61</v>
      </c>
      <c r="BR2774" s="72">
        <v>11.869</v>
      </c>
      <c r="BS2774" s="12">
        <v>890.78300000000002</v>
      </c>
      <c r="BT2774" s="72">
        <v>44.95</v>
      </c>
      <c r="BU2774" s="72">
        <v>8.5619999999999994</v>
      </c>
      <c r="BV2774" s="12">
        <v>1981.7070000000001</v>
      </c>
      <c r="BW2774" s="72">
        <v>100</v>
      </c>
      <c r="BX2774" s="72">
        <v>5.2329999999999997</v>
      </c>
      <c r="BY2774" s="13"/>
      <c r="BZ2774" s="13"/>
    </row>
    <row r="2775" spans="1:78" ht="12.75" customHeight="1">
      <c r="A2775" s="122" t="s">
        <v>65</v>
      </c>
      <c r="B2775" s="71" t="s">
        <v>72</v>
      </c>
      <c r="C2775" s="71" t="s">
        <v>25</v>
      </c>
      <c r="D2775" s="34">
        <v>43525</v>
      </c>
      <c r="E2775" s="12">
        <v>0</v>
      </c>
      <c r="F2775" s="72">
        <v>0</v>
      </c>
      <c r="G2775" s="72">
        <v>0</v>
      </c>
      <c r="H2775" s="12">
        <v>98.313000000000002</v>
      </c>
      <c r="I2775" s="72">
        <v>5.1269999999999998</v>
      </c>
      <c r="J2775" s="72">
        <v>31.305</v>
      </c>
      <c r="K2775" s="12">
        <v>97.869</v>
      </c>
      <c r="L2775" s="72">
        <v>5.1040000000000001</v>
      </c>
      <c r="M2775" s="72">
        <v>25.013000000000002</v>
      </c>
      <c r="N2775" s="12">
        <v>196.18100000000001</v>
      </c>
      <c r="O2775" s="72">
        <v>10.231</v>
      </c>
      <c r="P2775" s="72">
        <v>20.134</v>
      </c>
      <c r="Q2775" s="12">
        <v>6.2480000000000002</v>
      </c>
      <c r="R2775" s="72">
        <v>0.32600000000000001</v>
      </c>
      <c r="S2775" s="72">
        <v>102.714</v>
      </c>
      <c r="T2775" s="12">
        <v>202.429</v>
      </c>
      <c r="U2775" s="72">
        <v>10.557</v>
      </c>
      <c r="V2775" s="72">
        <v>20.454999999999998</v>
      </c>
      <c r="W2775" s="12">
        <v>796.36099999999999</v>
      </c>
      <c r="X2775" s="72">
        <v>41.53</v>
      </c>
      <c r="Y2775" s="72">
        <v>10.041</v>
      </c>
      <c r="Z2775" s="12">
        <v>998.79100000000005</v>
      </c>
      <c r="AA2775" s="72">
        <v>52.087000000000003</v>
      </c>
      <c r="AB2775" s="72">
        <v>7.75</v>
      </c>
      <c r="AC2775" s="12">
        <v>998.79100000000005</v>
      </c>
      <c r="AD2775" s="72">
        <v>52.087000000000003</v>
      </c>
      <c r="AE2775" s="72">
        <v>7.75</v>
      </c>
      <c r="AF2775" s="12">
        <v>17.190999999999999</v>
      </c>
      <c r="AG2775" s="72">
        <v>0.89700000000000002</v>
      </c>
      <c r="AH2775" s="72">
        <v>83.522999999999996</v>
      </c>
      <c r="AI2775" s="12">
        <v>93.289000000000001</v>
      </c>
      <c r="AJ2775" s="72">
        <v>4.8650000000000002</v>
      </c>
      <c r="AK2775" s="72">
        <v>19.745000000000001</v>
      </c>
      <c r="AL2775" s="12">
        <v>110.48</v>
      </c>
      <c r="AM2775" s="72">
        <v>5.7619999999999996</v>
      </c>
      <c r="AN2775" s="72">
        <v>21.684000000000001</v>
      </c>
      <c r="AO2775" s="12">
        <v>1109.271</v>
      </c>
      <c r="AP2775" s="72">
        <v>57.847999999999999</v>
      </c>
      <c r="AQ2775" s="72">
        <v>6.9340000000000002</v>
      </c>
      <c r="AR2775" s="12">
        <v>35.058</v>
      </c>
      <c r="AS2775" s="72">
        <v>1.8280000000000001</v>
      </c>
      <c r="AT2775" s="72">
        <v>38.896000000000001</v>
      </c>
      <c r="AU2775" s="12">
        <v>5.5490000000000004</v>
      </c>
      <c r="AV2775" s="72">
        <v>0.28899999999999998</v>
      </c>
      <c r="AW2775" s="72">
        <v>81.620999999999995</v>
      </c>
      <c r="AX2775" s="12">
        <v>111.423</v>
      </c>
      <c r="AY2775" s="72">
        <v>5.8109999999999999</v>
      </c>
      <c r="AZ2775" s="72">
        <v>25.794</v>
      </c>
      <c r="BA2775" s="12">
        <v>116.97199999999999</v>
      </c>
      <c r="BB2775" s="72">
        <v>6.1</v>
      </c>
      <c r="BC2775" s="72">
        <v>24.335000000000001</v>
      </c>
      <c r="BD2775" s="12">
        <v>172.524</v>
      </c>
      <c r="BE2775" s="72">
        <v>8.9969999999999999</v>
      </c>
      <c r="BF2775" s="72">
        <v>28.623000000000001</v>
      </c>
      <c r="BG2775" s="12">
        <v>289.49700000000001</v>
      </c>
      <c r="BH2775" s="72">
        <v>15.097</v>
      </c>
      <c r="BI2775" s="72">
        <v>18.73</v>
      </c>
      <c r="BJ2775" s="12">
        <v>445.44299999999998</v>
      </c>
      <c r="BK2775" s="72">
        <v>23.23</v>
      </c>
      <c r="BL2775" s="72">
        <v>14.035</v>
      </c>
      <c r="BM2775" s="12">
        <v>38.281999999999996</v>
      </c>
      <c r="BN2775" s="72">
        <v>1.996</v>
      </c>
      <c r="BO2775" s="72">
        <v>40.640999999999998</v>
      </c>
      <c r="BP2775" s="12">
        <v>483.72500000000002</v>
      </c>
      <c r="BQ2775" s="72">
        <v>25.225999999999999</v>
      </c>
      <c r="BR2775" s="72">
        <v>14.298</v>
      </c>
      <c r="BS2775" s="12">
        <v>808.28</v>
      </c>
      <c r="BT2775" s="72">
        <v>42.152000000000001</v>
      </c>
      <c r="BU2775" s="72">
        <v>8.09</v>
      </c>
      <c r="BV2775" s="12">
        <v>1917.5509999999999</v>
      </c>
      <c r="BW2775" s="72">
        <v>100</v>
      </c>
      <c r="BX2775" s="72">
        <v>5.1020000000000003</v>
      </c>
      <c r="BY2775" s="13"/>
      <c r="BZ2775" s="13"/>
    </row>
    <row r="2776" spans="1:78" ht="12.75" customHeight="1">
      <c r="A2776" s="122" t="s">
        <v>65</v>
      </c>
      <c r="B2776" s="71" t="s">
        <v>72</v>
      </c>
      <c r="C2776" s="71" t="s">
        <v>25</v>
      </c>
      <c r="D2776" s="34">
        <v>43617</v>
      </c>
      <c r="E2776" s="12">
        <v>0</v>
      </c>
      <c r="F2776" s="72">
        <v>0</v>
      </c>
      <c r="G2776" s="72">
        <v>0</v>
      </c>
      <c r="H2776" s="12">
        <v>124.63200000000001</v>
      </c>
      <c r="I2776" s="72">
        <v>6.7649999999999997</v>
      </c>
      <c r="J2776" s="72">
        <v>22.021999999999998</v>
      </c>
      <c r="K2776" s="12">
        <v>82.033000000000001</v>
      </c>
      <c r="L2776" s="72">
        <v>4.4530000000000003</v>
      </c>
      <c r="M2776" s="72">
        <v>36.036999999999999</v>
      </c>
      <c r="N2776" s="12">
        <v>214.29</v>
      </c>
      <c r="O2776" s="72">
        <v>11.632</v>
      </c>
      <c r="P2776" s="72">
        <v>19.512</v>
      </c>
      <c r="Q2776" s="12">
        <v>30.975999999999999</v>
      </c>
      <c r="R2776" s="72">
        <v>1.681</v>
      </c>
      <c r="S2776" s="72">
        <v>47.088000000000001</v>
      </c>
      <c r="T2776" s="12">
        <v>245.26599999999999</v>
      </c>
      <c r="U2776" s="72">
        <v>13.313000000000001</v>
      </c>
      <c r="V2776" s="72">
        <v>17.437999999999999</v>
      </c>
      <c r="W2776" s="12">
        <v>768.67200000000003</v>
      </c>
      <c r="X2776" s="72">
        <v>41.723999999999997</v>
      </c>
      <c r="Y2776" s="72">
        <v>7.5309999999999997</v>
      </c>
      <c r="Z2776" s="12">
        <v>1013.938</v>
      </c>
      <c r="AA2776" s="72">
        <v>55.036999999999999</v>
      </c>
      <c r="AB2776" s="72">
        <v>5.35</v>
      </c>
      <c r="AC2776" s="12">
        <v>1013.938</v>
      </c>
      <c r="AD2776" s="72">
        <v>55.036999999999999</v>
      </c>
      <c r="AE2776" s="72">
        <v>5.35</v>
      </c>
      <c r="AF2776" s="12">
        <v>8.1549999999999994</v>
      </c>
      <c r="AG2776" s="72">
        <v>0.443</v>
      </c>
      <c r="AH2776" s="72">
        <v>93.647999999999996</v>
      </c>
      <c r="AI2776" s="12">
        <v>75.954999999999998</v>
      </c>
      <c r="AJ2776" s="72">
        <v>4.1230000000000002</v>
      </c>
      <c r="AK2776" s="72">
        <v>18.344999999999999</v>
      </c>
      <c r="AL2776" s="12">
        <v>84.11</v>
      </c>
      <c r="AM2776" s="72">
        <v>4.5659999999999998</v>
      </c>
      <c r="AN2776" s="72">
        <v>16.148</v>
      </c>
      <c r="AO2776" s="12">
        <v>1098.047</v>
      </c>
      <c r="AP2776" s="72">
        <v>59.603000000000002</v>
      </c>
      <c r="AQ2776" s="72">
        <v>4.4790000000000001</v>
      </c>
      <c r="AR2776" s="12">
        <v>52.682000000000002</v>
      </c>
      <c r="AS2776" s="72">
        <v>2.86</v>
      </c>
      <c r="AT2776" s="72">
        <v>37.832000000000001</v>
      </c>
      <c r="AU2776" s="12">
        <v>12.856</v>
      </c>
      <c r="AV2776" s="72">
        <v>0.69799999999999995</v>
      </c>
      <c r="AW2776" s="72">
        <v>80.283000000000001</v>
      </c>
      <c r="AX2776" s="12">
        <v>108.98399999999999</v>
      </c>
      <c r="AY2776" s="72">
        <v>5.9160000000000004</v>
      </c>
      <c r="AZ2776" s="72">
        <v>28.149000000000001</v>
      </c>
      <c r="BA2776" s="12">
        <v>121.84</v>
      </c>
      <c r="BB2776" s="72">
        <v>6.6139999999999999</v>
      </c>
      <c r="BC2776" s="72">
        <v>26.641999999999999</v>
      </c>
      <c r="BD2776" s="12">
        <v>39.279000000000003</v>
      </c>
      <c r="BE2776" s="72">
        <v>2.1320000000000001</v>
      </c>
      <c r="BF2776" s="72">
        <v>42.280999999999999</v>
      </c>
      <c r="BG2776" s="12">
        <v>161.119</v>
      </c>
      <c r="BH2776" s="72">
        <v>8.7460000000000004</v>
      </c>
      <c r="BI2776" s="72">
        <v>22.164000000000001</v>
      </c>
      <c r="BJ2776" s="12">
        <v>480.46899999999999</v>
      </c>
      <c r="BK2776" s="72">
        <v>26.08</v>
      </c>
      <c r="BL2776" s="72">
        <v>14.965999999999999</v>
      </c>
      <c r="BM2776" s="12">
        <v>49.953000000000003</v>
      </c>
      <c r="BN2776" s="72">
        <v>2.7109999999999999</v>
      </c>
      <c r="BO2776" s="72">
        <v>48.173000000000002</v>
      </c>
      <c r="BP2776" s="12">
        <v>530.42200000000003</v>
      </c>
      <c r="BQ2776" s="72">
        <v>28.792000000000002</v>
      </c>
      <c r="BR2776" s="72">
        <v>13.364000000000001</v>
      </c>
      <c r="BS2776" s="12">
        <v>744.22299999999996</v>
      </c>
      <c r="BT2776" s="72">
        <v>40.396999999999998</v>
      </c>
      <c r="BU2776" s="72">
        <v>10.371</v>
      </c>
      <c r="BV2776" s="12">
        <v>1842.27</v>
      </c>
      <c r="BW2776" s="72">
        <v>100</v>
      </c>
      <c r="BX2776" s="72">
        <v>5.3650000000000002</v>
      </c>
      <c r="BY2776" s="13"/>
      <c r="BZ2776" s="13"/>
    </row>
    <row r="2777" spans="1:78" ht="12.75" customHeight="1">
      <c r="A2777" s="122" t="s">
        <v>65</v>
      </c>
      <c r="B2777" s="71" t="s">
        <v>72</v>
      </c>
      <c r="C2777" s="71" t="s">
        <v>25</v>
      </c>
      <c r="D2777" s="34">
        <v>44075</v>
      </c>
      <c r="E2777" s="12">
        <v>0</v>
      </c>
      <c r="F2777" s="72">
        <v>0</v>
      </c>
      <c r="G2777" s="72">
        <v>0</v>
      </c>
      <c r="H2777" s="12">
        <v>54.17</v>
      </c>
      <c r="I2777" s="72">
        <v>3.0209999999999999</v>
      </c>
      <c r="J2777" s="72">
        <v>32.279000000000003</v>
      </c>
      <c r="K2777" s="12">
        <v>43.603000000000002</v>
      </c>
      <c r="L2777" s="72">
        <v>2.4319999999999999</v>
      </c>
      <c r="M2777" s="72">
        <v>38.667999999999999</v>
      </c>
      <c r="N2777" s="12">
        <v>97.772999999999996</v>
      </c>
      <c r="O2777" s="72">
        <v>5.4530000000000003</v>
      </c>
      <c r="P2777" s="72">
        <v>26.651</v>
      </c>
      <c r="Q2777" s="12">
        <v>12.891</v>
      </c>
      <c r="R2777" s="72">
        <v>0.71899999999999997</v>
      </c>
      <c r="S2777" s="72">
        <v>59.637</v>
      </c>
      <c r="T2777" s="12">
        <v>110.664</v>
      </c>
      <c r="U2777" s="72">
        <v>6.1710000000000003</v>
      </c>
      <c r="V2777" s="72">
        <v>28.266999999999999</v>
      </c>
      <c r="W2777" s="12">
        <v>758.64400000000001</v>
      </c>
      <c r="X2777" s="72">
        <v>42.307000000000002</v>
      </c>
      <c r="Y2777" s="72">
        <v>8.3239999999999998</v>
      </c>
      <c r="Z2777" s="12">
        <v>869.30899999999997</v>
      </c>
      <c r="AA2777" s="72">
        <v>48.478999999999999</v>
      </c>
      <c r="AB2777" s="72">
        <v>6.5019999999999998</v>
      </c>
      <c r="AC2777" s="12">
        <v>869.30899999999997</v>
      </c>
      <c r="AD2777" s="72">
        <v>48.478999999999999</v>
      </c>
      <c r="AE2777" s="72">
        <v>6.5019999999999998</v>
      </c>
      <c r="AF2777" s="12">
        <v>6.28</v>
      </c>
      <c r="AG2777" s="72">
        <v>0.35</v>
      </c>
      <c r="AH2777" s="72">
        <v>76.085999999999999</v>
      </c>
      <c r="AI2777" s="12">
        <v>96.665999999999997</v>
      </c>
      <c r="AJ2777" s="72">
        <v>5.391</v>
      </c>
      <c r="AK2777" s="72">
        <v>22.413</v>
      </c>
      <c r="AL2777" s="12">
        <v>102.946</v>
      </c>
      <c r="AM2777" s="72">
        <v>5.7409999999999997</v>
      </c>
      <c r="AN2777" s="72">
        <v>20.518000000000001</v>
      </c>
      <c r="AO2777" s="12">
        <v>972.255</v>
      </c>
      <c r="AP2777" s="72">
        <v>54.22</v>
      </c>
      <c r="AQ2777" s="72">
        <v>6.2770000000000001</v>
      </c>
      <c r="AR2777" s="12">
        <v>103.661</v>
      </c>
      <c r="AS2777" s="72">
        <v>5.7809999999999997</v>
      </c>
      <c r="AT2777" s="72">
        <v>30.454999999999998</v>
      </c>
      <c r="AU2777" s="12">
        <v>13.685</v>
      </c>
      <c r="AV2777" s="72">
        <v>0.76300000000000001</v>
      </c>
      <c r="AW2777" s="72">
        <v>61.737000000000002</v>
      </c>
      <c r="AX2777" s="12">
        <v>58.290999999999997</v>
      </c>
      <c r="AY2777" s="72">
        <v>3.2509999999999999</v>
      </c>
      <c r="AZ2777" s="72">
        <v>31.721</v>
      </c>
      <c r="BA2777" s="12">
        <v>71.975999999999999</v>
      </c>
      <c r="BB2777" s="72">
        <v>4.0140000000000002</v>
      </c>
      <c r="BC2777" s="72">
        <v>31.431000000000001</v>
      </c>
      <c r="BD2777" s="12">
        <v>120.062</v>
      </c>
      <c r="BE2777" s="72">
        <v>6.6959999999999997</v>
      </c>
      <c r="BF2777" s="72">
        <v>25.422000000000001</v>
      </c>
      <c r="BG2777" s="12">
        <v>192.03700000000001</v>
      </c>
      <c r="BH2777" s="72">
        <v>10.709</v>
      </c>
      <c r="BI2777" s="72">
        <v>20.99</v>
      </c>
      <c r="BJ2777" s="12">
        <v>476.13099999999997</v>
      </c>
      <c r="BK2777" s="72">
        <v>26.553000000000001</v>
      </c>
      <c r="BL2777" s="72">
        <v>14.853999999999999</v>
      </c>
      <c r="BM2777" s="12">
        <v>49.082999999999998</v>
      </c>
      <c r="BN2777" s="72">
        <v>2.7370000000000001</v>
      </c>
      <c r="BO2777" s="72">
        <v>61.243000000000002</v>
      </c>
      <c r="BP2777" s="12">
        <v>525.21500000000003</v>
      </c>
      <c r="BQ2777" s="72">
        <v>29.29</v>
      </c>
      <c r="BR2777" s="72">
        <v>14.068</v>
      </c>
      <c r="BS2777" s="12">
        <v>820.91300000000001</v>
      </c>
      <c r="BT2777" s="72">
        <v>45.78</v>
      </c>
      <c r="BU2777" s="72">
        <v>9.8190000000000008</v>
      </c>
      <c r="BV2777" s="12">
        <v>1793.1679999999999</v>
      </c>
      <c r="BW2777" s="72">
        <v>100</v>
      </c>
      <c r="BX2777" s="72">
        <v>5.3010000000000002</v>
      </c>
      <c r="BY2777" s="13"/>
      <c r="BZ2777" s="13"/>
    </row>
    <row r="2778" spans="1:78" ht="12.75" customHeight="1">
      <c r="A2778" s="122" t="s">
        <v>65</v>
      </c>
      <c r="B2778" s="71" t="s">
        <v>72</v>
      </c>
      <c r="C2778" s="71" t="s">
        <v>25</v>
      </c>
      <c r="D2778" s="34">
        <v>44166</v>
      </c>
      <c r="E2778" s="12">
        <v>0</v>
      </c>
      <c r="F2778" s="72">
        <v>0</v>
      </c>
      <c r="G2778" s="72">
        <v>0</v>
      </c>
      <c r="H2778" s="12">
        <v>57.784999999999997</v>
      </c>
      <c r="I2778" s="72">
        <v>3.2160000000000002</v>
      </c>
      <c r="J2778" s="72">
        <v>32.173999999999999</v>
      </c>
      <c r="K2778" s="12">
        <v>106.41800000000001</v>
      </c>
      <c r="L2778" s="72">
        <v>5.9219999999999997</v>
      </c>
      <c r="M2778" s="72">
        <v>30.126000000000001</v>
      </c>
      <c r="N2778" s="12">
        <v>164.203</v>
      </c>
      <c r="O2778" s="72">
        <v>9.1379999999999999</v>
      </c>
      <c r="P2778" s="72">
        <v>24.640999999999998</v>
      </c>
      <c r="Q2778" s="12">
        <v>19.297999999999998</v>
      </c>
      <c r="R2778" s="72">
        <v>1.0740000000000001</v>
      </c>
      <c r="S2778" s="72">
        <v>61.622999999999998</v>
      </c>
      <c r="T2778" s="12">
        <v>183.501</v>
      </c>
      <c r="U2778" s="72">
        <v>10.212</v>
      </c>
      <c r="V2778" s="72">
        <v>23.765999999999998</v>
      </c>
      <c r="W2778" s="12">
        <v>700.93299999999999</v>
      </c>
      <c r="X2778" s="72">
        <v>39.006999999999998</v>
      </c>
      <c r="Y2778" s="72">
        <v>10.945</v>
      </c>
      <c r="Z2778" s="12">
        <v>884.43399999999997</v>
      </c>
      <c r="AA2778" s="72">
        <v>49.219000000000001</v>
      </c>
      <c r="AB2778" s="72">
        <v>8.5960000000000001</v>
      </c>
      <c r="AC2778" s="12">
        <v>884.43399999999997</v>
      </c>
      <c r="AD2778" s="72">
        <v>49.219000000000001</v>
      </c>
      <c r="AE2778" s="72">
        <v>8.5960000000000001</v>
      </c>
      <c r="AF2778" s="12">
        <v>0</v>
      </c>
      <c r="AG2778" s="72">
        <v>0</v>
      </c>
      <c r="AH2778" s="72">
        <v>0</v>
      </c>
      <c r="AI2778" s="12">
        <v>113.791</v>
      </c>
      <c r="AJ2778" s="72">
        <v>6.3319999999999999</v>
      </c>
      <c r="AK2778" s="72">
        <v>20.013000000000002</v>
      </c>
      <c r="AL2778" s="12">
        <v>113.791</v>
      </c>
      <c r="AM2778" s="72">
        <v>6.3319999999999999</v>
      </c>
      <c r="AN2778" s="72">
        <v>20.013000000000002</v>
      </c>
      <c r="AO2778" s="12">
        <v>998.22500000000002</v>
      </c>
      <c r="AP2778" s="72">
        <v>55.551000000000002</v>
      </c>
      <c r="AQ2778" s="72">
        <v>7.2869999999999999</v>
      </c>
      <c r="AR2778" s="12">
        <v>83.125</v>
      </c>
      <c r="AS2778" s="72">
        <v>4.6260000000000003</v>
      </c>
      <c r="AT2778" s="72">
        <v>32.335999999999999</v>
      </c>
      <c r="AU2778" s="12">
        <v>0</v>
      </c>
      <c r="AV2778" s="72">
        <v>0</v>
      </c>
      <c r="AW2778" s="72">
        <v>0</v>
      </c>
      <c r="AX2778" s="12">
        <v>86.043999999999997</v>
      </c>
      <c r="AY2778" s="72">
        <v>4.7880000000000003</v>
      </c>
      <c r="AZ2778" s="72">
        <v>38.61</v>
      </c>
      <c r="BA2778" s="12">
        <v>86.043999999999997</v>
      </c>
      <c r="BB2778" s="72">
        <v>4.7880000000000003</v>
      </c>
      <c r="BC2778" s="72">
        <v>38.61</v>
      </c>
      <c r="BD2778" s="12">
        <v>65.076999999999998</v>
      </c>
      <c r="BE2778" s="72">
        <v>3.6219999999999999</v>
      </c>
      <c r="BF2778" s="72">
        <v>43.817</v>
      </c>
      <c r="BG2778" s="12">
        <v>151.12100000000001</v>
      </c>
      <c r="BH2778" s="72">
        <v>8.41</v>
      </c>
      <c r="BI2778" s="72">
        <v>27.242000000000001</v>
      </c>
      <c r="BJ2778" s="12">
        <v>498.483</v>
      </c>
      <c r="BK2778" s="72">
        <v>27.741</v>
      </c>
      <c r="BL2778" s="72">
        <v>11.005000000000001</v>
      </c>
      <c r="BM2778" s="12">
        <v>65.986000000000004</v>
      </c>
      <c r="BN2778" s="72">
        <v>3.6720000000000002</v>
      </c>
      <c r="BO2778" s="72">
        <v>44.567999999999998</v>
      </c>
      <c r="BP2778" s="12">
        <v>564.46900000000005</v>
      </c>
      <c r="BQ2778" s="72">
        <v>31.413</v>
      </c>
      <c r="BR2778" s="72">
        <v>11.448</v>
      </c>
      <c r="BS2778" s="12">
        <v>798.71400000000006</v>
      </c>
      <c r="BT2778" s="72">
        <v>44.448999999999998</v>
      </c>
      <c r="BU2778" s="72">
        <v>6.1369999999999996</v>
      </c>
      <c r="BV2778" s="12">
        <v>1796.9390000000001</v>
      </c>
      <c r="BW2778" s="72">
        <v>100</v>
      </c>
      <c r="BX2778" s="72">
        <v>4.55</v>
      </c>
      <c r="BY2778" s="13"/>
      <c r="BZ2778" s="13"/>
    </row>
    <row r="2779" spans="1:78" ht="12.75" customHeight="1">
      <c r="A2779" s="122" t="s">
        <v>65</v>
      </c>
      <c r="B2779" s="71" t="s">
        <v>72</v>
      </c>
      <c r="C2779" s="71" t="s">
        <v>25</v>
      </c>
      <c r="D2779" s="34">
        <v>44256</v>
      </c>
      <c r="E2779" s="12">
        <v>0</v>
      </c>
      <c r="F2779" s="72">
        <v>0</v>
      </c>
      <c r="G2779" s="72">
        <v>0</v>
      </c>
      <c r="H2779" s="12">
        <v>39.601999999999997</v>
      </c>
      <c r="I2779" s="72">
        <v>2.2709999999999999</v>
      </c>
      <c r="J2779" s="72">
        <v>57.031999999999996</v>
      </c>
      <c r="K2779" s="12">
        <v>50.573</v>
      </c>
      <c r="L2779" s="72">
        <v>2.9</v>
      </c>
      <c r="M2779" s="72">
        <v>39.997999999999998</v>
      </c>
      <c r="N2779" s="12">
        <v>90.174999999999997</v>
      </c>
      <c r="O2779" s="72">
        <v>5.17</v>
      </c>
      <c r="P2779" s="72">
        <v>32.790999999999997</v>
      </c>
      <c r="Q2779" s="12">
        <v>25.143999999999998</v>
      </c>
      <c r="R2779" s="72">
        <v>1.4419999999999999</v>
      </c>
      <c r="S2779" s="72">
        <v>53.03</v>
      </c>
      <c r="T2779" s="12">
        <v>115.319</v>
      </c>
      <c r="U2779" s="72">
        <v>6.6120000000000001</v>
      </c>
      <c r="V2779" s="72">
        <v>25.702000000000002</v>
      </c>
      <c r="W2779" s="12">
        <v>767.3</v>
      </c>
      <c r="X2779" s="72">
        <v>43.991999999999997</v>
      </c>
      <c r="Y2779" s="72">
        <v>8.9879999999999995</v>
      </c>
      <c r="Z2779" s="12">
        <v>882.61900000000003</v>
      </c>
      <c r="AA2779" s="72">
        <v>50.603999999999999</v>
      </c>
      <c r="AB2779" s="72">
        <v>8.7029999999999994</v>
      </c>
      <c r="AC2779" s="12">
        <v>882.61900000000003</v>
      </c>
      <c r="AD2779" s="72">
        <v>50.603999999999999</v>
      </c>
      <c r="AE2779" s="72">
        <v>8.7029999999999994</v>
      </c>
      <c r="AF2779" s="12">
        <v>16.719000000000001</v>
      </c>
      <c r="AG2779" s="72">
        <v>0.95899999999999996</v>
      </c>
      <c r="AH2779" s="72">
        <v>103.137</v>
      </c>
      <c r="AI2779" s="12">
        <v>94.766999999999996</v>
      </c>
      <c r="AJ2779" s="72">
        <v>5.4329999999999998</v>
      </c>
      <c r="AK2779" s="72">
        <v>58.326999999999998</v>
      </c>
      <c r="AL2779" s="12">
        <v>111.486</v>
      </c>
      <c r="AM2779" s="72">
        <v>6.3920000000000003</v>
      </c>
      <c r="AN2779" s="72">
        <v>50.427</v>
      </c>
      <c r="AO2779" s="12">
        <v>994.10500000000002</v>
      </c>
      <c r="AP2779" s="72">
        <v>56.994999999999997</v>
      </c>
      <c r="AQ2779" s="72">
        <v>9.2910000000000004</v>
      </c>
      <c r="AR2779" s="12">
        <v>69.486000000000004</v>
      </c>
      <c r="AS2779" s="72">
        <v>3.984</v>
      </c>
      <c r="AT2779" s="72">
        <v>37.241999999999997</v>
      </c>
      <c r="AU2779" s="12">
        <v>7.0990000000000002</v>
      </c>
      <c r="AV2779" s="72">
        <v>0.40699999999999997</v>
      </c>
      <c r="AW2779" s="72">
        <v>72.007000000000005</v>
      </c>
      <c r="AX2779" s="12">
        <v>143.655</v>
      </c>
      <c r="AY2779" s="72">
        <v>8.2360000000000007</v>
      </c>
      <c r="AZ2779" s="72">
        <v>33.167999999999999</v>
      </c>
      <c r="BA2779" s="12">
        <v>150.75399999999999</v>
      </c>
      <c r="BB2779" s="72">
        <v>8.6430000000000007</v>
      </c>
      <c r="BC2779" s="72">
        <v>31.321999999999999</v>
      </c>
      <c r="BD2779" s="12">
        <v>62.411000000000001</v>
      </c>
      <c r="BE2779" s="72">
        <v>3.5779999999999998</v>
      </c>
      <c r="BF2779" s="72">
        <v>38.896000000000001</v>
      </c>
      <c r="BG2779" s="12">
        <v>213.16499999999999</v>
      </c>
      <c r="BH2779" s="72">
        <v>12.221</v>
      </c>
      <c r="BI2779" s="72">
        <v>24.17</v>
      </c>
      <c r="BJ2779" s="12">
        <v>429.83600000000001</v>
      </c>
      <c r="BK2779" s="72">
        <v>24.643999999999998</v>
      </c>
      <c r="BL2779" s="72">
        <v>16.689</v>
      </c>
      <c r="BM2779" s="12">
        <v>37.593000000000004</v>
      </c>
      <c r="BN2779" s="72">
        <v>2.1549999999999998</v>
      </c>
      <c r="BO2779" s="72">
        <v>57.542999999999999</v>
      </c>
      <c r="BP2779" s="12">
        <v>467.42899999999997</v>
      </c>
      <c r="BQ2779" s="72">
        <v>26.798999999999999</v>
      </c>
      <c r="BR2779" s="72">
        <v>16.332999999999998</v>
      </c>
      <c r="BS2779" s="12">
        <v>750.08</v>
      </c>
      <c r="BT2779" s="72">
        <v>43.005000000000003</v>
      </c>
      <c r="BU2779" s="72">
        <v>12.086</v>
      </c>
      <c r="BV2779" s="12">
        <v>1744.1849999999999</v>
      </c>
      <c r="BW2779" s="72">
        <v>100</v>
      </c>
      <c r="BX2779" s="72">
        <v>5.8</v>
      </c>
      <c r="BY2779" s="13"/>
      <c r="BZ2779" s="13"/>
    </row>
    <row r="2780" spans="1:78" ht="12.75" customHeight="1">
      <c r="A2780" s="122" t="s">
        <v>65</v>
      </c>
      <c r="B2780" s="71" t="s">
        <v>72</v>
      </c>
      <c r="C2780" s="71" t="s">
        <v>25</v>
      </c>
      <c r="D2780" s="34">
        <v>44348</v>
      </c>
      <c r="E2780" s="12">
        <v>0</v>
      </c>
      <c r="F2780" s="72">
        <v>0</v>
      </c>
      <c r="G2780" s="72">
        <v>0</v>
      </c>
      <c r="H2780" s="12">
        <v>70.436999999999998</v>
      </c>
      <c r="I2780" s="72">
        <v>3.919</v>
      </c>
      <c r="J2780" s="72">
        <v>32.322000000000003</v>
      </c>
      <c r="K2780" s="12">
        <v>38.026000000000003</v>
      </c>
      <c r="L2780" s="72">
        <v>2.1160000000000001</v>
      </c>
      <c r="M2780" s="72">
        <v>40.133000000000003</v>
      </c>
      <c r="N2780" s="12">
        <v>108.46299999999999</v>
      </c>
      <c r="O2780" s="72">
        <v>6.0350000000000001</v>
      </c>
      <c r="P2780" s="72">
        <v>28.445</v>
      </c>
      <c r="Q2780" s="12">
        <v>16.405000000000001</v>
      </c>
      <c r="R2780" s="72">
        <v>0.91300000000000003</v>
      </c>
      <c r="S2780" s="72">
        <v>58.119</v>
      </c>
      <c r="T2780" s="12">
        <v>124.86799999999999</v>
      </c>
      <c r="U2780" s="72">
        <v>6.9480000000000004</v>
      </c>
      <c r="V2780" s="72">
        <v>23.696999999999999</v>
      </c>
      <c r="W2780" s="12">
        <v>861.85199999999998</v>
      </c>
      <c r="X2780" s="72">
        <v>47.954000000000001</v>
      </c>
      <c r="Y2780" s="72">
        <v>7.4560000000000004</v>
      </c>
      <c r="Z2780" s="12">
        <v>986.72</v>
      </c>
      <c r="AA2780" s="72">
        <v>54.902000000000001</v>
      </c>
      <c r="AB2780" s="72">
        <v>5.7539999999999996</v>
      </c>
      <c r="AC2780" s="12">
        <v>986.72</v>
      </c>
      <c r="AD2780" s="72">
        <v>54.902000000000001</v>
      </c>
      <c r="AE2780" s="72">
        <v>5.7539999999999996</v>
      </c>
      <c r="AF2780" s="12">
        <v>0</v>
      </c>
      <c r="AG2780" s="72">
        <v>0</v>
      </c>
      <c r="AH2780" s="72">
        <v>0</v>
      </c>
      <c r="AI2780" s="12">
        <v>80.97</v>
      </c>
      <c r="AJ2780" s="72">
        <v>4.5049999999999999</v>
      </c>
      <c r="AK2780" s="72">
        <v>21.99</v>
      </c>
      <c r="AL2780" s="12">
        <v>80.97</v>
      </c>
      <c r="AM2780" s="72">
        <v>4.5049999999999999</v>
      </c>
      <c r="AN2780" s="72">
        <v>21.99</v>
      </c>
      <c r="AO2780" s="12">
        <v>1067.691</v>
      </c>
      <c r="AP2780" s="72">
        <v>59.406999999999996</v>
      </c>
      <c r="AQ2780" s="72">
        <v>5.3650000000000002</v>
      </c>
      <c r="AR2780" s="12">
        <v>42.718000000000004</v>
      </c>
      <c r="AS2780" s="72">
        <v>2.3769999999999998</v>
      </c>
      <c r="AT2780" s="72">
        <v>37.451000000000001</v>
      </c>
      <c r="AU2780" s="12">
        <v>12.096</v>
      </c>
      <c r="AV2780" s="72">
        <v>0.67300000000000004</v>
      </c>
      <c r="AW2780" s="72">
        <v>73.653000000000006</v>
      </c>
      <c r="AX2780" s="12">
        <v>161.179</v>
      </c>
      <c r="AY2780" s="72">
        <v>8.968</v>
      </c>
      <c r="AZ2780" s="72">
        <v>20.888000000000002</v>
      </c>
      <c r="BA2780" s="12">
        <v>173.274</v>
      </c>
      <c r="BB2780" s="72">
        <v>9.641</v>
      </c>
      <c r="BC2780" s="72">
        <v>19.827000000000002</v>
      </c>
      <c r="BD2780" s="12">
        <v>76.614000000000004</v>
      </c>
      <c r="BE2780" s="72">
        <v>4.2629999999999999</v>
      </c>
      <c r="BF2780" s="72">
        <v>30.651</v>
      </c>
      <c r="BG2780" s="12">
        <v>249.88800000000001</v>
      </c>
      <c r="BH2780" s="72">
        <v>13.904</v>
      </c>
      <c r="BI2780" s="72">
        <v>16.46</v>
      </c>
      <c r="BJ2780" s="12">
        <v>388.685</v>
      </c>
      <c r="BK2780" s="72">
        <v>21.626999999999999</v>
      </c>
      <c r="BL2780" s="72">
        <v>11.989000000000001</v>
      </c>
      <c r="BM2780" s="12">
        <v>48.265999999999998</v>
      </c>
      <c r="BN2780" s="72">
        <v>2.6859999999999999</v>
      </c>
      <c r="BO2780" s="72">
        <v>46.843000000000004</v>
      </c>
      <c r="BP2780" s="12">
        <v>436.95100000000002</v>
      </c>
      <c r="BQ2780" s="72">
        <v>24.312000000000001</v>
      </c>
      <c r="BR2780" s="72">
        <v>13.198</v>
      </c>
      <c r="BS2780" s="12">
        <v>729.55700000000002</v>
      </c>
      <c r="BT2780" s="72">
        <v>40.593000000000004</v>
      </c>
      <c r="BU2780" s="72">
        <v>7.0309999999999997</v>
      </c>
      <c r="BV2780" s="12">
        <v>1797.2470000000001</v>
      </c>
      <c r="BW2780" s="72">
        <v>100</v>
      </c>
      <c r="BX2780" s="72">
        <v>4.4210000000000003</v>
      </c>
      <c r="BY2780" s="13"/>
      <c r="BZ2780" s="13"/>
    </row>
    <row r="2781" spans="1:78" ht="12.75" customHeight="1">
      <c r="A2781" s="122" t="s">
        <v>65</v>
      </c>
      <c r="B2781" s="71" t="s">
        <v>72</v>
      </c>
      <c r="C2781" s="71" t="s">
        <v>25</v>
      </c>
      <c r="D2781" s="34">
        <v>44805</v>
      </c>
      <c r="E2781" s="12">
        <v>0</v>
      </c>
      <c r="F2781" s="72">
        <v>0</v>
      </c>
      <c r="G2781" s="72">
        <v>0</v>
      </c>
      <c r="H2781" s="12">
        <v>46.241</v>
      </c>
      <c r="I2781" s="72">
        <v>2.629</v>
      </c>
      <c r="J2781" s="72">
        <v>43.433</v>
      </c>
      <c r="K2781" s="12">
        <v>64.555999999999997</v>
      </c>
      <c r="L2781" s="72">
        <v>3.67</v>
      </c>
      <c r="M2781" s="72">
        <v>30.867999999999999</v>
      </c>
      <c r="N2781" s="12">
        <v>110.797</v>
      </c>
      <c r="O2781" s="72">
        <v>6.298</v>
      </c>
      <c r="P2781" s="72">
        <v>26.279</v>
      </c>
      <c r="Q2781" s="12">
        <v>44.203000000000003</v>
      </c>
      <c r="R2781" s="72">
        <v>2.5129999999999999</v>
      </c>
      <c r="S2781" s="72">
        <v>59.511000000000003</v>
      </c>
      <c r="T2781" s="12">
        <v>155</v>
      </c>
      <c r="U2781" s="72">
        <v>8.8109999999999999</v>
      </c>
      <c r="V2781" s="72">
        <v>22.01</v>
      </c>
      <c r="W2781" s="12">
        <v>886.08799999999997</v>
      </c>
      <c r="X2781" s="72">
        <v>50.37</v>
      </c>
      <c r="Y2781" s="72">
        <v>9.3309999999999995</v>
      </c>
      <c r="Z2781" s="12">
        <v>1041.088</v>
      </c>
      <c r="AA2781" s="72">
        <v>59.180999999999997</v>
      </c>
      <c r="AB2781" s="72">
        <v>8.0180000000000007</v>
      </c>
      <c r="AC2781" s="12">
        <v>1041.088</v>
      </c>
      <c r="AD2781" s="72">
        <v>59.180999999999997</v>
      </c>
      <c r="AE2781" s="72">
        <v>8.0180000000000007</v>
      </c>
      <c r="AF2781" s="12">
        <v>18.619</v>
      </c>
      <c r="AG2781" s="72">
        <v>1.0580000000000001</v>
      </c>
      <c r="AH2781" s="72">
        <v>84.760999999999996</v>
      </c>
      <c r="AI2781" s="12">
        <v>35.520000000000003</v>
      </c>
      <c r="AJ2781" s="72">
        <v>2.0190000000000001</v>
      </c>
      <c r="AK2781" s="72">
        <v>38.680999999999997</v>
      </c>
      <c r="AL2781" s="12">
        <v>54.139000000000003</v>
      </c>
      <c r="AM2781" s="72">
        <v>3.0779999999999998</v>
      </c>
      <c r="AN2781" s="72">
        <v>21.184000000000001</v>
      </c>
      <c r="AO2781" s="12">
        <v>1095.2270000000001</v>
      </c>
      <c r="AP2781" s="72">
        <v>62.258000000000003</v>
      </c>
      <c r="AQ2781" s="72">
        <v>7.8250000000000002</v>
      </c>
      <c r="AR2781" s="12">
        <v>77.177999999999997</v>
      </c>
      <c r="AS2781" s="72">
        <v>4.3869999999999996</v>
      </c>
      <c r="AT2781" s="72">
        <v>37.082999999999998</v>
      </c>
      <c r="AU2781" s="12">
        <v>20.233000000000001</v>
      </c>
      <c r="AV2781" s="72">
        <v>1.1499999999999999</v>
      </c>
      <c r="AW2781" s="72">
        <v>64.622</v>
      </c>
      <c r="AX2781" s="12">
        <v>55.078000000000003</v>
      </c>
      <c r="AY2781" s="72">
        <v>3.1309999999999998</v>
      </c>
      <c r="AZ2781" s="72">
        <v>29.007999999999999</v>
      </c>
      <c r="BA2781" s="12">
        <v>75.311000000000007</v>
      </c>
      <c r="BB2781" s="72">
        <v>4.2809999999999997</v>
      </c>
      <c r="BC2781" s="72">
        <v>23.315999999999999</v>
      </c>
      <c r="BD2781" s="12">
        <v>54.43</v>
      </c>
      <c r="BE2781" s="72">
        <v>3.0939999999999999</v>
      </c>
      <c r="BF2781" s="72">
        <v>31.036000000000001</v>
      </c>
      <c r="BG2781" s="12">
        <v>129.74100000000001</v>
      </c>
      <c r="BH2781" s="72">
        <v>7.375</v>
      </c>
      <c r="BI2781" s="72">
        <v>18.151</v>
      </c>
      <c r="BJ2781" s="12">
        <v>402.733</v>
      </c>
      <c r="BK2781" s="72">
        <v>22.893000000000001</v>
      </c>
      <c r="BL2781" s="72">
        <v>11.272</v>
      </c>
      <c r="BM2781" s="12">
        <v>54.289000000000001</v>
      </c>
      <c r="BN2781" s="72">
        <v>3.0859999999999999</v>
      </c>
      <c r="BO2781" s="72">
        <v>45.905000000000001</v>
      </c>
      <c r="BP2781" s="12">
        <v>457.02199999999999</v>
      </c>
      <c r="BQ2781" s="72">
        <v>25.978999999999999</v>
      </c>
      <c r="BR2781" s="72">
        <v>9.6349999999999998</v>
      </c>
      <c r="BS2781" s="12">
        <v>663.94100000000003</v>
      </c>
      <c r="BT2781" s="72">
        <v>37.741999999999997</v>
      </c>
      <c r="BU2781" s="72">
        <v>5.68</v>
      </c>
      <c r="BV2781" s="12">
        <v>1759.1669999999999</v>
      </c>
      <c r="BW2781" s="72">
        <v>100</v>
      </c>
      <c r="BX2781" s="72">
        <v>5.024</v>
      </c>
      <c r="BY2781" s="13"/>
      <c r="BZ2781" s="13"/>
    </row>
    <row r="2782" spans="1:78" ht="12.75" customHeight="1">
      <c r="A2782" s="122" t="s">
        <v>65</v>
      </c>
      <c r="B2782" s="71" t="s">
        <v>72</v>
      </c>
      <c r="C2782" s="71" t="s">
        <v>25</v>
      </c>
      <c r="D2782" s="34">
        <v>44896</v>
      </c>
      <c r="E2782" s="12">
        <v>0</v>
      </c>
      <c r="F2782" s="72">
        <v>0</v>
      </c>
      <c r="G2782" s="72">
        <v>0</v>
      </c>
      <c r="H2782" s="12">
        <v>43.16</v>
      </c>
      <c r="I2782" s="72">
        <v>2.63</v>
      </c>
      <c r="J2782" s="72">
        <v>38.124000000000002</v>
      </c>
      <c r="K2782" s="12">
        <v>53.552999999999997</v>
      </c>
      <c r="L2782" s="72">
        <v>3.2639999999999998</v>
      </c>
      <c r="M2782" s="72">
        <v>35.097999999999999</v>
      </c>
      <c r="N2782" s="12">
        <v>96.712000000000003</v>
      </c>
      <c r="O2782" s="72">
        <v>5.8940000000000001</v>
      </c>
      <c r="P2782" s="72">
        <v>28.326000000000001</v>
      </c>
      <c r="Q2782" s="12">
        <v>15.587</v>
      </c>
      <c r="R2782" s="72">
        <v>0.95</v>
      </c>
      <c r="S2782" s="72">
        <v>57.567</v>
      </c>
      <c r="T2782" s="12">
        <v>112.29900000000001</v>
      </c>
      <c r="U2782" s="72">
        <v>6.8440000000000003</v>
      </c>
      <c r="V2782" s="72">
        <v>25.254999999999999</v>
      </c>
      <c r="W2782" s="12">
        <v>886.31100000000004</v>
      </c>
      <c r="X2782" s="72">
        <v>54.014000000000003</v>
      </c>
      <c r="Y2782" s="72">
        <v>7.8049999999999997</v>
      </c>
      <c r="Z2782" s="12">
        <v>998.61</v>
      </c>
      <c r="AA2782" s="72">
        <v>60.856999999999999</v>
      </c>
      <c r="AB2782" s="72">
        <v>6.7089999999999996</v>
      </c>
      <c r="AC2782" s="12">
        <v>998.61</v>
      </c>
      <c r="AD2782" s="72">
        <v>60.856999999999999</v>
      </c>
      <c r="AE2782" s="72">
        <v>6.7089999999999996</v>
      </c>
      <c r="AF2782" s="12">
        <v>0</v>
      </c>
      <c r="AG2782" s="72">
        <v>0</v>
      </c>
      <c r="AH2782" s="72">
        <v>0</v>
      </c>
      <c r="AI2782" s="12">
        <v>28.149000000000001</v>
      </c>
      <c r="AJ2782" s="72">
        <v>1.7150000000000001</v>
      </c>
      <c r="AK2782" s="72">
        <v>58.475000000000001</v>
      </c>
      <c r="AL2782" s="12">
        <v>28.149000000000001</v>
      </c>
      <c r="AM2782" s="72">
        <v>1.7150000000000001</v>
      </c>
      <c r="AN2782" s="72">
        <v>58.475000000000001</v>
      </c>
      <c r="AO2782" s="12">
        <v>1026.759</v>
      </c>
      <c r="AP2782" s="72">
        <v>62.573</v>
      </c>
      <c r="AQ2782" s="72">
        <v>6.44</v>
      </c>
      <c r="AR2782" s="12">
        <v>26.512</v>
      </c>
      <c r="AS2782" s="72">
        <v>1.6160000000000001</v>
      </c>
      <c r="AT2782" s="72">
        <v>53.941000000000003</v>
      </c>
      <c r="AU2782" s="12">
        <v>2.851</v>
      </c>
      <c r="AV2782" s="72">
        <v>0.17399999999999999</v>
      </c>
      <c r="AW2782" s="72">
        <v>84.402000000000001</v>
      </c>
      <c r="AX2782" s="12">
        <v>63.673000000000002</v>
      </c>
      <c r="AY2782" s="72">
        <v>3.88</v>
      </c>
      <c r="AZ2782" s="72">
        <v>30.95</v>
      </c>
      <c r="BA2782" s="12">
        <v>66.522999999999996</v>
      </c>
      <c r="BB2782" s="72">
        <v>4.0540000000000003</v>
      </c>
      <c r="BC2782" s="72">
        <v>29.475999999999999</v>
      </c>
      <c r="BD2782" s="12">
        <v>72.674000000000007</v>
      </c>
      <c r="BE2782" s="72">
        <v>4.4290000000000003</v>
      </c>
      <c r="BF2782" s="72">
        <v>35.954000000000001</v>
      </c>
      <c r="BG2782" s="12">
        <v>139.197</v>
      </c>
      <c r="BH2782" s="72">
        <v>8.4830000000000005</v>
      </c>
      <c r="BI2782" s="72">
        <v>19.393999999999998</v>
      </c>
      <c r="BJ2782" s="12">
        <v>418.77300000000002</v>
      </c>
      <c r="BK2782" s="72">
        <v>25.521000000000001</v>
      </c>
      <c r="BL2782" s="72">
        <v>15.268000000000001</v>
      </c>
      <c r="BM2782" s="12">
        <v>29.661999999999999</v>
      </c>
      <c r="BN2782" s="72">
        <v>1.8080000000000001</v>
      </c>
      <c r="BO2782" s="72">
        <v>43.965000000000003</v>
      </c>
      <c r="BP2782" s="12">
        <v>448.435</v>
      </c>
      <c r="BQ2782" s="72">
        <v>27.329000000000001</v>
      </c>
      <c r="BR2782" s="72">
        <v>13.621</v>
      </c>
      <c r="BS2782" s="12">
        <v>614.14499999999998</v>
      </c>
      <c r="BT2782" s="72">
        <v>37.427</v>
      </c>
      <c r="BU2782" s="72">
        <v>10.991</v>
      </c>
      <c r="BV2782" s="12">
        <v>1640.904</v>
      </c>
      <c r="BW2782" s="72">
        <v>100</v>
      </c>
      <c r="BX2782" s="72">
        <v>6.3120000000000003</v>
      </c>
      <c r="BY2782" s="13"/>
      <c r="BZ2782" s="13"/>
    </row>
    <row r="2783" spans="1:78" ht="12.75" customHeight="1">
      <c r="A2783" s="122" t="s">
        <v>65</v>
      </c>
      <c r="B2783" s="71" t="s">
        <v>72</v>
      </c>
      <c r="C2783" s="71" t="s">
        <v>25</v>
      </c>
      <c r="D2783" s="34">
        <v>44986</v>
      </c>
      <c r="E2783" s="12">
        <v>0</v>
      </c>
      <c r="F2783" s="72">
        <v>0</v>
      </c>
      <c r="G2783" s="72">
        <v>0</v>
      </c>
      <c r="H2783" s="12">
        <v>60.207000000000001</v>
      </c>
      <c r="I2783" s="72">
        <v>3.6640000000000001</v>
      </c>
      <c r="J2783" s="72">
        <v>28.678999999999998</v>
      </c>
      <c r="K2783" s="12">
        <v>59.790999999999997</v>
      </c>
      <c r="L2783" s="72">
        <v>3.6379999999999999</v>
      </c>
      <c r="M2783" s="72">
        <v>29.943000000000001</v>
      </c>
      <c r="N2783" s="12">
        <v>119.998</v>
      </c>
      <c r="O2783" s="72">
        <v>7.3019999999999996</v>
      </c>
      <c r="P2783" s="72">
        <v>19.407</v>
      </c>
      <c r="Q2783" s="12">
        <v>31.855</v>
      </c>
      <c r="R2783" s="72">
        <v>1.9379999999999999</v>
      </c>
      <c r="S2783" s="72">
        <v>34.823999999999998</v>
      </c>
      <c r="T2783" s="12">
        <v>151.85300000000001</v>
      </c>
      <c r="U2783" s="72">
        <v>9.2409999999999997</v>
      </c>
      <c r="V2783" s="72">
        <v>15.486000000000001</v>
      </c>
      <c r="W2783" s="12">
        <v>889.10400000000004</v>
      </c>
      <c r="X2783" s="72">
        <v>54.103999999999999</v>
      </c>
      <c r="Y2783" s="72">
        <v>5.8920000000000003</v>
      </c>
      <c r="Z2783" s="12">
        <v>1040.9570000000001</v>
      </c>
      <c r="AA2783" s="72">
        <v>63.344000000000001</v>
      </c>
      <c r="AB2783" s="72">
        <v>4.3289999999999997</v>
      </c>
      <c r="AC2783" s="12">
        <v>1040.9570000000001</v>
      </c>
      <c r="AD2783" s="72">
        <v>63.344000000000001</v>
      </c>
      <c r="AE2783" s="72">
        <v>4.3289999999999997</v>
      </c>
      <c r="AF2783" s="12">
        <v>0</v>
      </c>
      <c r="AG2783" s="72">
        <v>0</v>
      </c>
      <c r="AH2783" s="72">
        <v>0</v>
      </c>
      <c r="AI2783" s="12">
        <v>48.213000000000001</v>
      </c>
      <c r="AJ2783" s="72">
        <v>2.9340000000000002</v>
      </c>
      <c r="AK2783" s="72">
        <v>29.05</v>
      </c>
      <c r="AL2783" s="12">
        <v>48.213000000000001</v>
      </c>
      <c r="AM2783" s="72">
        <v>2.9340000000000002</v>
      </c>
      <c r="AN2783" s="72">
        <v>29.05</v>
      </c>
      <c r="AO2783" s="12">
        <v>1089.171</v>
      </c>
      <c r="AP2783" s="72">
        <v>66.278000000000006</v>
      </c>
      <c r="AQ2783" s="72">
        <v>4.2060000000000004</v>
      </c>
      <c r="AR2783" s="12">
        <v>89.66</v>
      </c>
      <c r="AS2783" s="72">
        <v>5.4560000000000004</v>
      </c>
      <c r="AT2783" s="72">
        <v>25.690999999999999</v>
      </c>
      <c r="AU2783" s="12">
        <v>7.4870000000000001</v>
      </c>
      <c r="AV2783" s="72">
        <v>0.45600000000000002</v>
      </c>
      <c r="AW2783" s="72">
        <v>42.030999999999999</v>
      </c>
      <c r="AX2783" s="12">
        <v>106.139</v>
      </c>
      <c r="AY2783" s="72">
        <v>6.4589999999999996</v>
      </c>
      <c r="AZ2783" s="72">
        <v>22.050999999999998</v>
      </c>
      <c r="BA2783" s="12">
        <v>113.626</v>
      </c>
      <c r="BB2783" s="72">
        <v>6.9139999999999997</v>
      </c>
      <c r="BC2783" s="72">
        <v>20.704999999999998</v>
      </c>
      <c r="BD2783" s="12">
        <v>66.284999999999997</v>
      </c>
      <c r="BE2783" s="72">
        <v>4.0339999999999998</v>
      </c>
      <c r="BF2783" s="72">
        <v>26.364999999999998</v>
      </c>
      <c r="BG2783" s="12">
        <v>179.911</v>
      </c>
      <c r="BH2783" s="72">
        <v>10.948</v>
      </c>
      <c r="BI2783" s="72">
        <v>12.861000000000001</v>
      </c>
      <c r="BJ2783" s="12">
        <v>249.77600000000001</v>
      </c>
      <c r="BK2783" s="72">
        <v>15.199</v>
      </c>
      <c r="BL2783" s="72">
        <v>12.071999999999999</v>
      </c>
      <c r="BM2783" s="12">
        <v>34.817999999999998</v>
      </c>
      <c r="BN2783" s="72">
        <v>2.1190000000000002</v>
      </c>
      <c r="BO2783" s="72">
        <v>35.799999999999997</v>
      </c>
      <c r="BP2783" s="12">
        <v>284.59399999999999</v>
      </c>
      <c r="BQ2783" s="72">
        <v>17.318000000000001</v>
      </c>
      <c r="BR2783" s="72">
        <v>11.782</v>
      </c>
      <c r="BS2783" s="12">
        <v>554.16499999999996</v>
      </c>
      <c r="BT2783" s="72">
        <v>33.722000000000001</v>
      </c>
      <c r="BU2783" s="72">
        <v>6.9450000000000003</v>
      </c>
      <c r="BV2783" s="12">
        <v>1643.335</v>
      </c>
      <c r="BW2783" s="72">
        <v>100</v>
      </c>
      <c r="BX2783" s="72">
        <v>3.468</v>
      </c>
      <c r="BY2783" s="13"/>
      <c r="BZ2783" s="13"/>
    </row>
    <row r="2784" spans="1:78" ht="12.75" customHeight="1">
      <c r="A2784" s="122" t="s">
        <v>65</v>
      </c>
      <c r="B2784" s="71" t="s">
        <v>72</v>
      </c>
      <c r="C2784" s="71" t="s">
        <v>25</v>
      </c>
      <c r="D2784" s="34">
        <v>45078</v>
      </c>
      <c r="E2784" s="12">
        <v>0</v>
      </c>
      <c r="F2784" s="72">
        <v>0</v>
      </c>
      <c r="G2784" s="72">
        <v>0</v>
      </c>
      <c r="H2784" s="12">
        <v>67.373999999999995</v>
      </c>
      <c r="I2784" s="72">
        <v>3.96</v>
      </c>
      <c r="J2784" s="72">
        <v>35.164000000000001</v>
      </c>
      <c r="K2784" s="12">
        <v>55.177999999999997</v>
      </c>
      <c r="L2784" s="72">
        <v>3.2429999999999999</v>
      </c>
      <c r="M2784" s="72">
        <v>33.109000000000002</v>
      </c>
      <c r="N2784" s="12">
        <v>122.551</v>
      </c>
      <c r="O2784" s="72">
        <v>7.2030000000000003</v>
      </c>
      <c r="P2784" s="72">
        <v>25.077000000000002</v>
      </c>
      <c r="Q2784" s="12">
        <v>26.456</v>
      </c>
      <c r="R2784" s="72">
        <v>1.5549999999999999</v>
      </c>
      <c r="S2784" s="72">
        <v>31.094999999999999</v>
      </c>
      <c r="T2784" s="12">
        <v>149.00700000000001</v>
      </c>
      <c r="U2784" s="72">
        <v>8.7579999999999991</v>
      </c>
      <c r="V2784" s="72">
        <v>21.04</v>
      </c>
      <c r="W2784" s="12">
        <v>817.89400000000001</v>
      </c>
      <c r="X2784" s="72">
        <v>48.072000000000003</v>
      </c>
      <c r="Y2784" s="72">
        <v>5.5720000000000001</v>
      </c>
      <c r="Z2784" s="12">
        <v>966.90099999999995</v>
      </c>
      <c r="AA2784" s="72">
        <v>56.83</v>
      </c>
      <c r="AB2784" s="72">
        <v>4.1719999999999997</v>
      </c>
      <c r="AC2784" s="12">
        <v>966.90099999999995</v>
      </c>
      <c r="AD2784" s="72">
        <v>56.83</v>
      </c>
      <c r="AE2784" s="72">
        <v>4.1719999999999997</v>
      </c>
      <c r="AF2784" s="12">
        <v>0</v>
      </c>
      <c r="AG2784" s="72">
        <v>0</v>
      </c>
      <c r="AH2784" s="72">
        <v>0</v>
      </c>
      <c r="AI2784" s="12">
        <v>62.341999999999999</v>
      </c>
      <c r="AJ2784" s="72">
        <v>3.6640000000000001</v>
      </c>
      <c r="AK2784" s="72">
        <v>23.643000000000001</v>
      </c>
      <c r="AL2784" s="12">
        <v>62.341999999999999</v>
      </c>
      <c r="AM2784" s="72">
        <v>3.6640000000000001</v>
      </c>
      <c r="AN2784" s="72">
        <v>23.643000000000001</v>
      </c>
      <c r="AO2784" s="12">
        <v>1029.242</v>
      </c>
      <c r="AP2784" s="72">
        <v>60.494</v>
      </c>
      <c r="AQ2784" s="72">
        <v>4.2809999999999997</v>
      </c>
      <c r="AR2784" s="12">
        <v>38.238</v>
      </c>
      <c r="AS2784" s="72">
        <v>2.2469999999999999</v>
      </c>
      <c r="AT2784" s="72">
        <v>33.923999999999999</v>
      </c>
      <c r="AU2784" s="12">
        <v>5.327</v>
      </c>
      <c r="AV2784" s="72">
        <v>0.313</v>
      </c>
      <c r="AW2784" s="72">
        <v>59.997</v>
      </c>
      <c r="AX2784" s="12">
        <v>79.504999999999995</v>
      </c>
      <c r="AY2784" s="72">
        <v>4.673</v>
      </c>
      <c r="AZ2784" s="72">
        <v>37.1</v>
      </c>
      <c r="BA2784" s="12">
        <v>84.831999999999994</v>
      </c>
      <c r="BB2784" s="72">
        <v>4.9859999999999998</v>
      </c>
      <c r="BC2784" s="72">
        <v>35.084000000000003</v>
      </c>
      <c r="BD2784" s="12">
        <v>75.016999999999996</v>
      </c>
      <c r="BE2784" s="72">
        <v>4.4089999999999998</v>
      </c>
      <c r="BF2784" s="72">
        <v>23.652999999999999</v>
      </c>
      <c r="BG2784" s="12">
        <v>159.84899999999999</v>
      </c>
      <c r="BH2784" s="72">
        <v>9.3949999999999996</v>
      </c>
      <c r="BI2784" s="72">
        <v>22.427</v>
      </c>
      <c r="BJ2784" s="12">
        <v>404.20400000000001</v>
      </c>
      <c r="BK2784" s="72">
        <v>23.757000000000001</v>
      </c>
      <c r="BL2784" s="72">
        <v>10.409000000000001</v>
      </c>
      <c r="BM2784" s="12">
        <v>69.864999999999995</v>
      </c>
      <c r="BN2784" s="72">
        <v>4.1059999999999999</v>
      </c>
      <c r="BO2784" s="72">
        <v>32.628</v>
      </c>
      <c r="BP2784" s="12">
        <v>474.06799999999998</v>
      </c>
      <c r="BQ2784" s="72">
        <v>27.863</v>
      </c>
      <c r="BR2784" s="72">
        <v>9.6010000000000009</v>
      </c>
      <c r="BS2784" s="12">
        <v>672.15499999999997</v>
      </c>
      <c r="BT2784" s="72">
        <v>39.506</v>
      </c>
      <c r="BU2784" s="72">
        <v>7.5730000000000004</v>
      </c>
      <c r="BV2784" s="12">
        <v>1701.3969999999999</v>
      </c>
      <c r="BW2784" s="72">
        <v>100</v>
      </c>
      <c r="BX2784" s="72">
        <v>3.988</v>
      </c>
      <c r="BY2784" s="13"/>
      <c r="BZ2784" s="13"/>
    </row>
    <row r="2785" spans="1:78" ht="12.75" customHeight="1">
      <c r="A2785" s="122" t="s">
        <v>65</v>
      </c>
      <c r="B2785" s="71" t="s">
        <v>72</v>
      </c>
      <c r="C2785" s="71" t="s">
        <v>25</v>
      </c>
      <c r="D2785" s="34">
        <v>45170</v>
      </c>
      <c r="E2785" s="12">
        <v>0</v>
      </c>
      <c r="F2785" s="72">
        <v>0</v>
      </c>
      <c r="G2785" s="72">
        <v>0</v>
      </c>
      <c r="H2785" s="12">
        <v>40.432000000000002</v>
      </c>
      <c r="I2785" s="72">
        <v>2.5070000000000001</v>
      </c>
      <c r="J2785" s="72">
        <v>33.252000000000002</v>
      </c>
      <c r="K2785" s="12">
        <v>54.881</v>
      </c>
      <c r="L2785" s="72">
        <v>3.4020000000000001</v>
      </c>
      <c r="M2785" s="72">
        <v>26.788</v>
      </c>
      <c r="N2785" s="12">
        <v>95.313999999999993</v>
      </c>
      <c r="O2785" s="72">
        <v>5.9089999999999998</v>
      </c>
      <c r="P2785" s="72">
        <v>21.623999999999999</v>
      </c>
      <c r="Q2785" s="12">
        <v>22.411000000000001</v>
      </c>
      <c r="R2785" s="72">
        <v>1.389</v>
      </c>
      <c r="S2785" s="72">
        <v>45.395000000000003</v>
      </c>
      <c r="T2785" s="12">
        <v>117.72499999999999</v>
      </c>
      <c r="U2785" s="72">
        <v>7.2990000000000004</v>
      </c>
      <c r="V2785" s="72">
        <v>20.986999999999998</v>
      </c>
      <c r="W2785" s="12">
        <v>835.22199999999998</v>
      </c>
      <c r="X2785" s="72">
        <v>51.781999999999996</v>
      </c>
      <c r="Y2785" s="72">
        <v>6.2469999999999999</v>
      </c>
      <c r="Z2785" s="12">
        <v>952.947</v>
      </c>
      <c r="AA2785" s="72">
        <v>59.08</v>
      </c>
      <c r="AB2785" s="72">
        <v>6.2990000000000004</v>
      </c>
      <c r="AC2785" s="12">
        <v>952.947</v>
      </c>
      <c r="AD2785" s="72">
        <v>59.08</v>
      </c>
      <c r="AE2785" s="72">
        <v>6.2990000000000004</v>
      </c>
      <c r="AF2785" s="12">
        <v>10.872999999999999</v>
      </c>
      <c r="AG2785" s="72">
        <v>0.67400000000000004</v>
      </c>
      <c r="AH2785" s="72">
        <v>67.626000000000005</v>
      </c>
      <c r="AI2785" s="12">
        <v>55.173000000000002</v>
      </c>
      <c r="AJ2785" s="72">
        <v>3.4209999999999998</v>
      </c>
      <c r="AK2785" s="72">
        <v>23.094999999999999</v>
      </c>
      <c r="AL2785" s="12">
        <v>66.046000000000006</v>
      </c>
      <c r="AM2785" s="72">
        <v>4.0949999999999998</v>
      </c>
      <c r="AN2785" s="72">
        <v>17.276</v>
      </c>
      <c r="AO2785" s="12">
        <v>1018.9930000000001</v>
      </c>
      <c r="AP2785" s="72">
        <v>63.174999999999997</v>
      </c>
      <c r="AQ2785" s="72">
        <v>5.625</v>
      </c>
      <c r="AR2785" s="12">
        <v>68.113</v>
      </c>
      <c r="AS2785" s="72">
        <v>4.2229999999999999</v>
      </c>
      <c r="AT2785" s="72">
        <v>21.129000000000001</v>
      </c>
      <c r="AU2785" s="12">
        <v>9.9469999999999992</v>
      </c>
      <c r="AV2785" s="72">
        <v>0.61699999999999999</v>
      </c>
      <c r="AW2785" s="72">
        <v>69.736999999999995</v>
      </c>
      <c r="AX2785" s="12">
        <v>64.234999999999999</v>
      </c>
      <c r="AY2785" s="72">
        <v>3.9820000000000002</v>
      </c>
      <c r="AZ2785" s="72">
        <v>31.19</v>
      </c>
      <c r="BA2785" s="12">
        <v>74.182000000000002</v>
      </c>
      <c r="BB2785" s="72">
        <v>4.5990000000000002</v>
      </c>
      <c r="BC2785" s="72">
        <v>32.790999999999997</v>
      </c>
      <c r="BD2785" s="12">
        <v>67.27</v>
      </c>
      <c r="BE2785" s="72">
        <v>4.1710000000000003</v>
      </c>
      <c r="BF2785" s="72">
        <v>26.385000000000002</v>
      </c>
      <c r="BG2785" s="12">
        <v>141.452</v>
      </c>
      <c r="BH2785" s="72">
        <v>8.77</v>
      </c>
      <c r="BI2785" s="72">
        <v>20.632000000000001</v>
      </c>
      <c r="BJ2785" s="12">
        <v>345.80500000000001</v>
      </c>
      <c r="BK2785" s="72">
        <v>21.439</v>
      </c>
      <c r="BL2785" s="72">
        <v>12.065</v>
      </c>
      <c r="BM2785" s="12">
        <v>38.61</v>
      </c>
      <c r="BN2785" s="72">
        <v>2.3940000000000001</v>
      </c>
      <c r="BO2785" s="72">
        <v>38.207999999999998</v>
      </c>
      <c r="BP2785" s="12">
        <v>384.41500000000002</v>
      </c>
      <c r="BQ2785" s="72">
        <v>23.832999999999998</v>
      </c>
      <c r="BR2785" s="72">
        <v>12.06</v>
      </c>
      <c r="BS2785" s="12">
        <v>593.98</v>
      </c>
      <c r="BT2785" s="72">
        <v>36.825000000000003</v>
      </c>
      <c r="BU2785" s="72">
        <v>8.9760000000000009</v>
      </c>
      <c r="BV2785" s="12">
        <v>1612.973</v>
      </c>
      <c r="BW2785" s="72">
        <v>100</v>
      </c>
      <c r="BX2785" s="72">
        <v>4.8289999999999997</v>
      </c>
      <c r="BY2785" s="13"/>
      <c r="BZ2785" s="13"/>
    </row>
    <row r="2786" spans="1:78" ht="12.75" customHeight="1">
      <c r="A2786" s="122" t="s">
        <v>65</v>
      </c>
      <c r="B2786" s="71" t="s">
        <v>72</v>
      </c>
      <c r="C2786" s="71" t="s">
        <v>25</v>
      </c>
      <c r="D2786" s="34">
        <v>45261</v>
      </c>
      <c r="E2786" s="12">
        <v>0</v>
      </c>
      <c r="F2786" s="72">
        <v>0</v>
      </c>
      <c r="G2786" s="72">
        <v>0</v>
      </c>
      <c r="H2786" s="12">
        <v>50.55</v>
      </c>
      <c r="I2786" s="72">
        <v>2.9750000000000001</v>
      </c>
      <c r="J2786" s="72">
        <v>24.099</v>
      </c>
      <c r="K2786" s="12">
        <v>81.617999999999995</v>
      </c>
      <c r="L2786" s="72">
        <v>4.8029999999999999</v>
      </c>
      <c r="M2786" s="72">
        <v>25.858000000000001</v>
      </c>
      <c r="N2786" s="12">
        <v>132.16800000000001</v>
      </c>
      <c r="O2786" s="72">
        <v>7.7779999999999996</v>
      </c>
      <c r="P2786" s="72">
        <v>18.318000000000001</v>
      </c>
      <c r="Q2786" s="12">
        <v>41.802</v>
      </c>
      <c r="R2786" s="72">
        <v>2.46</v>
      </c>
      <c r="S2786" s="72">
        <v>30.526</v>
      </c>
      <c r="T2786" s="12">
        <v>173.97</v>
      </c>
      <c r="U2786" s="72">
        <v>10.239000000000001</v>
      </c>
      <c r="V2786" s="72">
        <v>13.066000000000001</v>
      </c>
      <c r="W2786" s="12">
        <v>902.24599999999998</v>
      </c>
      <c r="X2786" s="72">
        <v>53.098999999999997</v>
      </c>
      <c r="Y2786" s="72">
        <v>6.05</v>
      </c>
      <c r="Z2786" s="12">
        <v>1076.2159999999999</v>
      </c>
      <c r="AA2786" s="72">
        <v>63.338000000000001</v>
      </c>
      <c r="AB2786" s="72">
        <v>5.0469999999999997</v>
      </c>
      <c r="AC2786" s="12">
        <v>1076.2159999999999</v>
      </c>
      <c r="AD2786" s="72">
        <v>63.338000000000001</v>
      </c>
      <c r="AE2786" s="72">
        <v>5.0469999999999997</v>
      </c>
      <c r="AF2786" s="12">
        <v>0</v>
      </c>
      <c r="AG2786" s="72">
        <v>0</v>
      </c>
      <c r="AH2786" s="72">
        <v>0</v>
      </c>
      <c r="AI2786" s="12">
        <v>59.87</v>
      </c>
      <c r="AJ2786" s="72">
        <v>3.524</v>
      </c>
      <c r="AK2786" s="72">
        <v>29.173999999999999</v>
      </c>
      <c r="AL2786" s="12">
        <v>59.87</v>
      </c>
      <c r="AM2786" s="72">
        <v>3.524</v>
      </c>
      <c r="AN2786" s="72">
        <v>29.173999999999999</v>
      </c>
      <c r="AO2786" s="12">
        <v>1136.086</v>
      </c>
      <c r="AP2786" s="72">
        <v>66.861000000000004</v>
      </c>
      <c r="AQ2786" s="72">
        <v>5.3760000000000003</v>
      </c>
      <c r="AR2786" s="12">
        <v>50.485999999999997</v>
      </c>
      <c r="AS2786" s="72">
        <v>2.9710000000000001</v>
      </c>
      <c r="AT2786" s="72">
        <v>35.762999999999998</v>
      </c>
      <c r="AU2786" s="12">
        <v>13.082000000000001</v>
      </c>
      <c r="AV2786" s="72">
        <v>0.77</v>
      </c>
      <c r="AW2786" s="72">
        <v>48.683</v>
      </c>
      <c r="AX2786" s="12">
        <v>69.361000000000004</v>
      </c>
      <c r="AY2786" s="72">
        <v>4.0819999999999999</v>
      </c>
      <c r="AZ2786" s="72">
        <v>30.033999999999999</v>
      </c>
      <c r="BA2786" s="12">
        <v>82.442999999999998</v>
      </c>
      <c r="BB2786" s="72">
        <v>4.8520000000000003</v>
      </c>
      <c r="BC2786" s="72">
        <v>26.995000000000001</v>
      </c>
      <c r="BD2786" s="12">
        <v>55.76</v>
      </c>
      <c r="BE2786" s="72">
        <v>3.282</v>
      </c>
      <c r="BF2786" s="72">
        <v>27.068000000000001</v>
      </c>
      <c r="BG2786" s="12">
        <v>138.202</v>
      </c>
      <c r="BH2786" s="72">
        <v>8.1340000000000003</v>
      </c>
      <c r="BI2786" s="72">
        <v>17.728000000000002</v>
      </c>
      <c r="BJ2786" s="12">
        <v>337.25700000000001</v>
      </c>
      <c r="BK2786" s="72">
        <v>19.847999999999999</v>
      </c>
      <c r="BL2786" s="72">
        <v>10.478999999999999</v>
      </c>
      <c r="BM2786" s="12">
        <v>37.131999999999998</v>
      </c>
      <c r="BN2786" s="72">
        <v>2.1850000000000001</v>
      </c>
      <c r="BO2786" s="72">
        <v>37.545000000000002</v>
      </c>
      <c r="BP2786" s="12">
        <v>374.38900000000001</v>
      </c>
      <c r="BQ2786" s="72">
        <v>22.033999999999999</v>
      </c>
      <c r="BR2786" s="72">
        <v>9.7810000000000006</v>
      </c>
      <c r="BS2786" s="12">
        <v>563.07799999999997</v>
      </c>
      <c r="BT2786" s="72">
        <v>33.139000000000003</v>
      </c>
      <c r="BU2786" s="72">
        <v>7.6260000000000003</v>
      </c>
      <c r="BV2786" s="12">
        <v>1699.164</v>
      </c>
      <c r="BW2786" s="72">
        <v>100</v>
      </c>
      <c r="BX2786" s="72">
        <v>4.6079999999999997</v>
      </c>
      <c r="BY2786" s="13"/>
      <c r="BZ2786" s="13"/>
    </row>
    <row r="2787" spans="1:78" ht="12.75" customHeight="1">
      <c r="A2787" s="122" t="s">
        <v>65</v>
      </c>
      <c r="B2787" s="71" t="s">
        <v>72</v>
      </c>
      <c r="C2787" s="71" t="s">
        <v>25</v>
      </c>
      <c r="D2787" s="34">
        <v>45352</v>
      </c>
      <c r="E2787" s="12">
        <v>0</v>
      </c>
      <c r="F2787" s="72">
        <v>0</v>
      </c>
      <c r="G2787" s="72">
        <v>0</v>
      </c>
      <c r="H2787" s="12">
        <v>30.484999999999999</v>
      </c>
      <c r="I2787" s="72">
        <v>1.9630000000000001</v>
      </c>
      <c r="J2787" s="72">
        <v>28.648</v>
      </c>
      <c r="K2787" s="12">
        <v>48.890999999999998</v>
      </c>
      <c r="L2787" s="72">
        <v>3.1480000000000001</v>
      </c>
      <c r="M2787" s="72">
        <v>32.637999999999998</v>
      </c>
      <c r="N2787" s="12">
        <v>79.376000000000005</v>
      </c>
      <c r="O2787" s="72">
        <v>5.1109999999999998</v>
      </c>
      <c r="P2787" s="72">
        <v>21.175000000000001</v>
      </c>
      <c r="Q2787" s="12">
        <v>41.523000000000003</v>
      </c>
      <c r="R2787" s="72">
        <v>2.6739999999999999</v>
      </c>
      <c r="S2787" s="72">
        <v>32.935000000000002</v>
      </c>
      <c r="T2787" s="12">
        <v>120.899</v>
      </c>
      <c r="U2787" s="72">
        <v>7.7850000000000001</v>
      </c>
      <c r="V2787" s="72">
        <v>19.076000000000001</v>
      </c>
      <c r="W2787" s="12">
        <v>800.69299999999998</v>
      </c>
      <c r="X2787" s="72">
        <v>51.555</v>
      </c>
      <c r="Y2787" s="72">
        <v>6.415</v>
      </c>
      <c r="Z2787" s="12">
        <v>921.59199999999998</v>
      </c>
      <c r="AA2787" s="72">
        <v>59.34</v>
      </c>
      <c r="AB2787" s="72">
        <v>6.125</v>
      </c>
      <c r="AC2787" s="12">
        <v>921.59199999999998</v>
      </c>
      <c r="AD2787" s="72">
        <v>59.34</v>
      </c>
      <c r="AE2787" s="72">
        <v>6.125</v>
      </c>
      <c r="AF2787" s="12">
        <v>2.3580000000000001</v>
      </c>
      <c r="AG2787" s="72">
        <v>0.152</v>
      </c>
      <c r="AH2787" s="72">
        <v>103.57299999999999</v>
      </c>
      <c r="AI2787" s="12">
        <v>51.037999999999997</v>
      </c>
      <c r="AJ2787" s="72">
        <v>3.286</v>
      </c>
      <c r="AK2787" s="72">
        <v>25.710999999999999</v>
      </c>
      <c r="AL2787" s="12">
        <v>53.396000000000001</v>
      </c>
      <c r="AM2787" s="72">
        <v>3.4380000000000002</v>
      </c>
      <c r="AN2787" s="72">
        <v>26.356000000000002</v>
      </c>
      <c r="AO2787" s="12">
        <v>974.98800000000006</v>
      </c>
      <c r="AP2787" s="72">
        <v>62.777999999999999</v>
      </c>
      <c r="AQ2787" s="72">
        <v>5.7110000000000003</v>
      </c>
      <c r="AR2787" s="12">
        <v>66.77</v>
      </c>
      <c r="AS2787" s="72">
        <v>4.2990000000000004</v>
      </c>
      <c r="AT2787" s="72">
        <v>29.366</v>
      </c>
      <c r="AU2787" s="12">
        <v>4.37</v>
      </c>
      <c r="AV2787" s="72">
        <v>0.28100000000000003</v>
      </c>
      <c r="AW2787" s="72">
        <v>83.147999999999996</v>
      </c>
      <c r="AX2787" s="12">
        <v>77.855000000000004</v>
      </c>
      <c r="AY2787" s="72">
        <v>5.0129999999999999</v>
      </c>
      <c r="AZ2787" s="72">
        <v>24.535</v>
      </c>
      <c r="BA2787" s="12">
        <v>82.224999999999994</v>
      </c>
      <c r="BB2787" s="72">
        <v>5.2939999999999996</v>
      </c>
      <c r="BC2787" s="72">
        <v>23.303000000000001</v>
      </c>
      <c r="BD2787" s="12">
        <v>53.018999999999998</v>
      </c>
      <c r="BE2787" s="72">
        <v>3.4140000000000001</v>
      </c>
      <c r="BF2787" s="72">
        <v>27.173999999999999</v>
      </c>
      <c r="BG2787" s="12">
        <v>135.244</v>
      </c>
      <c r="BH2787" s="72">
        <v>8.7080000000000002</v>
      </c>
      <c r="BI2787" s="72">
        <v>19.463000000000001</v>
      </c>
      <c r="BJ2787" s="12">
        <v>334.76400000000001</v>
      </c>
      <c r="BK2787" s="72">
        <v>21.555</v>
      </c>
      <c r="BL2787" s="72">
        <v>10.715</v>
      </c>
      <c r="BM2787" s="12">
        <v>41.308999999999997</v>
      </c>
      <c r="BN2787" s="72">
        <v>2.66</v>
      </c>
      <c r="BO2787" s="72">
        <v>29.443000000000001</v>
      </c>
      <c r="BP2787" s="12">
        <v>376.072</v>
      </c>
      <c r="BQ2787" s="72">
        <v>24.215</v>
      </c>
      <c r="BR2787" s="72">
        <v>9.8279999999999994</v>
      </c>
      <c r="BS2787" s="12">
        <v>578.08699999999999</v>
      </c>
      <c r="BT2787" s="72">
        <v>37.222000000000001</v>
      </c>
      <c r="BU2787" s="72">
        <v>6.7110000000000003</v>
      </c>
      <c r="BV2787" s="12">
        <v>1553.075</v>
      </c>
      <c r="BW2787" s="72">
        <v>100</v>
      </c>
      <c r="BX2787" s="72">
        <v>4.891</v>
      </c>
      <c r="BY2787" s="13"/>
      <c r="BZ2787" s="13"/>
    </row>
    <row r="2788" spans="1:78" ht="12.75" customHeight="1">
      <c r="A2788" s="122" t="s">
        <v>65</v>
      </c>
      <c r="B2788" s="71" t="s">
        <v>72</v>
      </c>
      <c r="C2788" s="71" t="s">
        <v>25</v>
      </c>
      <c r="D2788" s="34">
        <v>45444</v>
      </c>
      <c r="E2788" s="12">
        <v>0</v>
      </c>
      <c r="F2788" s="72">
        <v>0</v>
      </c>
      <c r="G2788" s="72">
        <v>0</v>
      </c>
      <c r="H2788" s="12">
        <v>54.081000000000003</v>
      </c>
      <c r="I2788" s="72">
        <v>3.1920000000000002</v>
      </c>
      <c r="J2788" s="72">
        <v>29.384</v>
      </c>
      <c r="K2788" s="12">
        <v>66.644999999999996</v>
      </c>
      <c r="L2788" s="72">
        <v>3.9329999999999998</v>
      </c>
      <c r="M2788" s="72">
        <v>23.79</v>
      </c>
      <c r="N2788" s="12">
        <v>120.726</v>
      </c>
      <c r="O2788" s="72">
        <v>7.125</v>
      </c>
      <c r="P2788" s="72">
        <v>20.399999999999999</v>
      </c>
      <c r="Q2788" s="12">
        <v>48.183</v>
      </c>
      <c r="R2788" s="72">
        <v>2.8439999999999999</v>
      </c>
      <c r="S2788" s="72">
        <v>32.804000000000002</v>
      </c>
      <c r="T2788" s="12">
        <v>168.90899999999999</v>
      </c>
      <c r="U2788" s="72">
        <v>9.968</v>
      </c>
      <c r="V2788" s="72">
        <v>14.147</v>
      </c>
      <c r="W2788" s="12">
        <v>783.99900000000002</v>
      </c>
      <c r="X2788" s="72">
        <v>46.268000000000001</v>
      </c>
      <c r="Y2788" s="72">
        <v>5.77</v>
      </c>
      <c r="Z2788" s="12">
        <v>952.90800000000002</v>
      </c>
      <c r="AA2788" s="72">
        <v>56.235999999999997</v>
      </c>
      <c r="AB2788" s="72">
        <v>5.0350000000000001</v>
      </c>
      <c r="AC2788" s="12">
        <v>952.90800000000002</v>
      </c>
      <c r="AD2788" s="72">
        <v>56.235999999999997</v>
      </c>
      <c r="AE2788" s="72">
        <v>5.0350000000000001</v>
      </c>
      <c r="AF2788" s="12">
        <v>5.0250000000000004</v>
      </c>
      <c r="AG2788" s="72">
        <v>0.29699999999999999</v>
      </c>
      <c r="AH2788" s="72">
        <v>110.97499999999999</v>
      </c>
      <c r="AI2788" s="12">
        <v>45.9</v>
      </c>
      <c r="AJ2788" s="72">
        <v>2.7090000000000001</v>
      </c>
      <c r="AK2788" s="72">
        <v>30.933</v>
      </c>
      <c r="AL2788" s="12">
        <v>50.926000000000002</v>
      </c>
      <c r="AM2788" s="72">
        <v>3.0049999999999999</v>
      </c>
      <c r="AN2788" s="72">
        <v>24.802</v>
      </c>
      <c r="AO2788" s="12">
        <v>1003.8339999999999</v>
      </c>
      <c r="AP2788" s="72">
        <v>59.241</v>
      </c>
      <c r="AQ2788" s="72">
        <v>4.9080000000000004</v>
      </c>
      <c r="AR2788" s="12">
        <v>45.131999999999998</v>
      </c>
      <c r="AS2788" s="72">
        <v>2.6629999999999998</v>
      </c>
      <c r="AT2788" s="72">
        <v>32.74</v>
      </c>
      <c r="AU2788" s="12">
        <v>9.9719999999999995</v>
      </c>
      <c r="AV2788" s="72">
        <v>0.58799999999999997</v>
      </c>
      <c r="AW2788" s="72">
        <v>65.98</v>
      </c>
      <c r="AX2788" s="12">
        <v>97.688999999999993</v>
      </c>
      <c r="AY2788" s="72">
        <v>5.7649999999999997</v>
      </c>
      <c r="AZ2788" s="72">
        <v>20.475000000000001</v>
      </c>
      <c r="BA2788" s="12">
        <v>107.661</v>
      </c>
      <c r="BB2788" s="72">
        <v>6.3540000000000001</v>
      </c>
      <c r="BC2788" s="72">
        <v>18.440999999999999</v>
      </c>
      <c r="BD2788" s="12">
        <v>47.31</v>
      </c>
      <c r="BE2788" s="72">
        <v>2.7919999999999998</v>
      </c>
      <c r="BF2788" s="72">
        <v>26.792999999999999</v>
      </c>
      <c r="BG2788" s="12">
        <v>154.971</v>
      </c>
      <c r="BH2788" s="72">
        <v>9.1460000000000008</v>
      </c>
      <c r="BI2788" s="72">
        <v>12.568</v>
      </c>
      <c r="BJ2788" s="12">
        <v>422.85899999999998</v>
      </c>
      <c r="BK2788" s="72">
        <v>24.954999999999998</v>
      </c>
      <c r="BL2788" s="72">
        <v>9.1890000000000001</v>
      </c>
      <c r="BM2788" s="12">
        <v>67.688000000000002</v>
      </c>
      <c r="BN2788" s="72">
        <v>3.9950000000000001</v>
      </c>
      <c r="BO2788" s="72">
        <v>28.335999999999999</v>
      </c>
      <c r="BP2788" s="12">
        <v>490.54700000000003</v>
      </c>
      <c r="BQ2788" s="72">
        <v>28.95</v>
      </c>
      <c r="BR2788" s="72">
        <v>9.407</v>
      </c>
      <c r="BS2788" s="12">
        <v>690.65</v>
      </c>
      <c r="BT2788" s="72">
        <v>40.759</v>
      </c>
      <c r="BU2788" s="72">
        <v>6.42</v>
      </c>
      <c r="BV2788" s="12">
        <v>1694.4839999999999</v>
      </c>
      <c r="BW2788" s="72">
        <v>100</v>
      </c>
      <c r="BX2788" s="72">
        <v>3.9340000000000002</v>
      </c>
      <c r="BY2788" s="13"/>
      <c r="BZ2788" s="13"/>
    </row>
    <row r="2789" spans="1:78" ht="12.75" customHeight="1">
      <c r="A2789" s="122" t="s">
        <v>65</v>
      </c>
      <c r="B2789" s="71" t="s">
        <v>72</v>
      </c>
      <c r="C2789" s="71" t="s">
        <v>25</v>
      </c>
      <c r="D2789" s="34">
        <v>45536</v>
      </c>
      <c r="E2789" s="12">
        <v>0</v>
      </c>
      <c r="F2789" s="72">
        <v>0</v>
      </c>
      <c r="G2789" s="72">
        <v>0</v>
      </c>
      <c r="H2789" s="12">
        <v>40.026000000000003</v>
      </c>
      <c r="I2789" s="72">
        <v>2.3719999999999999</v>
      </c>
      <c r="J2789" s="72">
        <v>32.540999999999997</v>
      </c>
      <c r="K2789" s="12">
        <v>45.417000000000002</v>
      </c>
      <c r="L2789" s="72">
        <v>2.6909999999999998</v>
      </c>
      <c r="M2789" s="72">
        <v>34.869</v>
      </c>
      <c r="N2789" s="12">
        <v>85.442999999999998</v>
      </c>
      <c r="O2789" s="72">
        <v>5.0629999999999997</v>
      </c>
      <c r="P2789" s="72">
        <v>28.459</v>
      </c>
      <c r="Q2789" s="12">
        <v>32.070999999999998</v>
      </c>
      <c r="R2789" s="72">
        <v>1.9</v>
      </c>
      <c r="S2789" s="72">
        <v>37.883000000000003</v>
      </c>
      <c r="T2789" s="12">
        <v>117.514</v>
      </c>
      <c r="U2789" s="72">
        <v>6.9640000000000004</v>
      </c>
      <c r="V2789" s="72">
        <v>21.814</v>
      </c>
      <c r="W2789" s="12">
        <v>873.56600000000003</v>
      </c>
      <c r="X2789" s="72">
        <v>51.765999999999998</v>
      </c>
      <c r="Y2789" s="72">
        <v>6.2089999999999996</v>
      </c>
      <c r="Z2789" s="12">
        <v>991.08</v>
      </c>
      <c r="AA2789" s="72">
        <v>58.73</v>
      </c>
      <c r="AB2789" s="72">
        <v>5.6559999999999997</v>
      </c>
      <c r="AC2789" s="12">
        <v>991.08</v>
      </c>
      <c r="AD2789" s="72">
        <v>58.73</v>
      </c>
      <c r="AE2789" s="72">
        <v>5.6559999999999997</v>
      </c>
      <c r="AF2789" s="12">
        <v>0</v>
      </c>
      <c r="AG2789" s="72">
        <v>0</v>
      </c>
      <c r="AH2789" s="72">
        <v>0</v>
      </c>
      <c r="AI2789" s="12">
        <v>44.383000000000003</v>
      </c>
      <c r="AJ2789" s="72">
        <v>2.63</v>
      </c>
      <c r="AK2789" s="72">
        <v>47.445</v>
      </c>
      <c r="AL2789" s="12">
        <v>44.383000000000003</v>
      </c>
      <c r="AM2789" s="72">
        <v>2.63</v>
      </c>
      <c r="AN2789" s="72">
        <v>47.445</v>
      </c>
      <c r="AO2789" s="12">
        <v>1035.463</v>
      </c>
      <c r="AP2789" s="72">
        <v>61.36</v>
      </c>
      <c r="AQ2789" s="72">
        <v>5.625</v>
      </c>
      <c r="AR2789" s="12">
        <v>67.781000000000006</v>
      </c>
      <c r="AS2789" s="72">
        <v>4.0170000000000003</v>
      </c>
      <c r="AT2789" s="72">
        <v>26.298999999999999</v>
      </c>
      <c r="AU2789" s="12">
        <v>20.843</v>
      </c>
      <c r="AV2789" s="72">
        <v>1.2350000000000001</v>
      </c>
      <c r="AW2789" s="72">
        <v>60.776000000000003</v>
      </c>
      <c r="AX2789" s="12">
        <v>100.961</v>
      </c>
      <c r="AY2789" s="72">
        <v>5.9829999999999997</v>
      </c>
      <c r="AZ2789" s="72">
        <v>18.077000000000002</v>
      </c>
      <c r="BA2789" s="12">
        <v>121.804</v>
      </c>
      <c r="BB2789" s="72">
        <v>7.218</v>
      </c>
      <c r="BC2789" s="72">
        <v>17.401</v>
      </c>
      <c r="BD2789" s="12">
        <v>54.968000000000004</v>
      </c>
      <c r="BE2789" s="72">
        <v>3.2570000000000001</v>
      </c>
      <c r="BF2789" s="72">
        <v>35.491999999999997</v>
      </c>
      <c r="BG2789" s="12">
        <v>176.773</v>
      </c>
      <c r="BH2789" s="72">
        <v>10.475</v>
      </c>
      <c r="BI2789" s="72">
        <v>16.145</v>
      </c>
      <c r="BJ2789" s="12">
        <v>347.79</v>
      </c>
      <c r="BK2789" s="72">
        <v>20.61</v>
      </c>
      <c r="BL2789" s="72">
        <v>8.5960000000000001</v>
      </c>
      <c r="BM2789" s="12">
        <v>59.715000000000003</v>
      </c>
      <c r="BN2789" s="72">
        <v>3.5390000000000001</v>
      </c>
      <c r="BO2789" s="72">
        <v>34.823</v>
      </c>
      <c r="BP2789" s="12">
        <v>407.50400000000002</v>
      </c>
      <c r="BQ2789" s="72">
        <v>24.148</v>
      </c>
      <c r="BR2789" s="72">
        <v>7.5890000000000004</v>
      </c>
      <c r="BS2789" s="12">
        <v>652.05799999999999</v>
      </c>
      <c r="BT2789" s="72">
        <v>38.64</v>
      </c>
      <c r="BU2789" s="72">
        <v>5.8929999999999998</v>
      </c>
      <c r="BV2789" s="12">
        <v>1687.52</v>
      </c>
      <c r="BW2789" s="72">
        <v>100</v>
      </c>
      <c r="BX2789" s="72">
        <v>3.4950000000000001</v>
      </c>
      <c r="BY2789" s="13"/>
      <c r="BZ2789" s="13"/>
    </row>
    <row r="2790" spans="1:78" ht="12.75" customHeight="1">
      <c r="A2790" s="122" t="s">
        <v>65</v>
      </c>
      <c r="B2790" s="71" t="s">
        <v>72</v>
      </c>
      <c r="C2790" s="71" t="s">
        <v>25</v>
      </c>
      <c r="D2790" s="34">
        <v>45627</v>
      </c>
      <c r="E2790" s="12">
        <v>0</v>
      </c>
      <c r="F2790" s="72">
        <v>0</v>
      </c>
      <c r="G2790" s="72">
        <v>0</v>
      </c>
      <c r="H2790" s="12">
        <v>68.608000000000004</v>
      </c>
      <c r="I2790" s="72">
        <v>3.9009999999999998</v>
      </c>
      <c r="J2790" s="72">
        <v>33.960999999999999</v>
      </c>
      <c r="K2790" s="12">
        <v>78.043000000000006</v>
      </c>
      <c r="L2790" s="72">
        <v>4.4379999999999997</v>
      </c>
      <c r="M2790" s="72">
        <v>24.268000000000001</v>
      </c>
      <c r="N2790" s="12">
        <v>146.65100000000001</v>
      </c>
      <c r="O2790" s="72">
        <v>8.3390000000000004</v>
      </c>
      <c r="P2790" s="72">
        <v>17.103000000000002</v>
      </c>
      <c r="Q2790" s="12">
        <v>59.953000000000003</v>
      </c>
      <c r="R2790" s="72">
        <v>3.4089999999999998</v>
      </c>
      <c r="S2790" s="72">
        <v>26.928000000000001</v>
      </c>
      <c r="T2790" s="12">
        <v>206.60400000000001</v>
      </c>
      <c r="U2790" s="72">
        <v>11.749000000000001</v>
      </c>
      <c r="V2790" s="72">
        <v>15.579000000000001</v>
      </c>
      <c r="W2790" s="12">
        <v>828.15099999999995</v>
      </c>
      <c r="X2790" s="72">
        <v>47.094000000000001</v>
      </c>
      <c r="Y2790" s="72">
        <v>6.2560000000000002</v>
      </c>
      <c r="Z2790" s="12">
        <v>1034.7560000000001</v>
      </c>
      <c r="AA2790" s="72">
        <v>58.841999999999999</v>
      </c>
      <c r="AB2790" s="72">
        <v>4.5979999999999999</v>
      </c>
      <c r="AC2790" s="12">
        <v>1034.7560000000001</v>
      </c>
      <c r="AD2790" s="72">
        <v>58.841999999999999</v>
      </c>
      <c r="AE2790" s="72">
        <v>4.5979999999999999</v>
      </c>
      <c r="AF2790" s="12">
        <v>9.2710000000000008</v>
      </c>
      <c r="AG2790" s="72">
        <v>0.52700000000000002</v>
      </c>
      <c r="AH2790" s="72">
        <v>64.054000000000002</v>
      </c>
      <c r="AI2790" s="12">
        <v>48.631999999999998</v>
      </c>
      <c r="AJ2790" s="72">
        <v>2.766</v>
      </c>
      <c r="AK2790" s="72">
        <v>26.079000000000001</v>
      </c>
      <c r="AL2790" s="12">
        <v>57.902999999999999</v>
      </c>
      <c r="AM2790" s="72">
        <v>3.2930000000000001</v>
      </c>
      <c r="AN2790" s="72">
        <v>25.55</v>
      </c>
      <c r="AO2790" s="12">
        <v>1092.6579999999999</v>
      </c>
      <c r="AP2790" s="72">
        <v>62.134999999999998</v>
      </c>
      <c r="AQ2790" s="72">
        <v>4.3769999999999998</v>
      </c>
      <c r="AR2790" s="12">
        <v>41.526000000000003</v>
      </c>
      <c r="AS2790" s="72">
        <v>2.3610000000000002</v>
      </c>
      <c r="AT2790" s="72">
        <v>36.665999999999997</v>
      </c>
      <c r="AU2790" s="12">
        <v>27.567</v>
      </c>
      <c r="AV2790" s="72">
        <v>1.5680000000000001</v>
      </c>
      <c r="AW2790" s="72">
        <v>46.673000000000002</v>
      </c>
      <c r="AX2790" s="12">
        <v>39.759</v>
      </c>
      <c r="AY2790" s="72">
        <v>2.2610000000000001</v>
      </c>
      <c r="AZ2790" s="72">
        <v>34.131999999999998</v>
      </c>
      <c r="BA2790" s="12">
        <v>67.325999999999993</v>
      </c>
      <c r="BB2790" s="72">
        <v>3.8290000000000002</v>
      </c>
      <c r="BC2790" s="72">
        <v>23.257999999999999</v>
      </c>
      <c r="BD2790" s="12">
        <v>53.389000000000003</v>
      </c>
      <c r="BE2790" s="72">
        <v>3.036</v>
      </c>
      <c r="BF2790" s="72">
        <v>32.692999999999998</v>
      </c>
      <c r="BG2790" s="12">
        <v>120.715</v>
      </c>
      <c r="BH2790" s="72">
        <v>6.8650000000000002</v>
      </c>
      <c r="BI2790" s="72">
        <v>21.181000000000001</v>
      </c>
      <c r="BJ2790" s="12">
        <v>482.40800000000002</v>
      </c>
      <c r="BK2790" s="72">
        <v>27.433</v>
      </c>
      <c r="BL2790" s="72">
        <v>10.39</v>
      </c>
      <c r="BM2790" s="12">
        <v>21.213000000000001</v>
      </c>
      <c r="BN2790" s="72">
        <v>1.206</v>
      </c>
      <c r="BO2790" s="72">
        <v>39.718000000000004</v>
      </c>
      <c r="BP2790" s="12">
        <v>503.62</v>
      </c>
      <c r="BQ2790" s="72">
        <v>28.638999999999999</v>
      </c>
      <c r="BR2790" s="72">
        <v>10.487</v>
      </c>
      <c r="BS2790" s="12">
        <v>665.86199999999997</v>
      </c>
      <c r="BT2790" s="72">
        <v>37.865000000000002</v>
      </c>
      <c r="BU2790" s="72">
        <v>7.681</v>
      </c>
      <c r="BV2790" s="12">
        <v>1758.52</v>
      </c>
      <c r="BW2790" s="72">
        <v>100</v>
      </c>
      <c r="BX2790" s="72">
        <v>4.0380000000000003</v>
      </c>
      <c r="BY2790" s="13"/>
      <c r="BZ2790" s="13"/>
    </row>
    <row r="2791" spans="1:78" ht="12.75" customHeight="1">
      <c r="A2791" s="122" t="s">
        <v>65</v>
      </c>
      <c r="B2791" s="71" t="s">
        <v>72</v>
      </c>
      <c r="C2791" s="71" t="s">
        <v>25</v>
      </c>
      <c r="D2791" s="34">
        <v>45717</v>
      </c>
      <c r="E2791" s="12">
        <v>0</v>
      </c>
      <c r="F2791" s="72">
        <v>0</v>
      </c>
      <c r="G2791" s="72">
        <v>0</v>
      </c>
      <c r="H2791" s="12">
        <v>50.253999999999998</v>
      </c>
      <c r="I2791" s="72">
        <v>3.2759999999999998</v>
      </c>
      <c r="J2791" s="72">
        <v>43.195</v>
      </c>
      <c r="K2791" s="12">
        <v>52.831000000000003</v>
      </c>
      <c r="L2791" s="72">
        <v>3.444</v>
      </c>
      <c r="M2791" s="72">
        <v>30.827000000000002</v>
      </c>
      <c r="N2791" s="12">
        <v>103.08499999999999</v>
      </c>
      <c r="O2791" s="72">
        <v>6.72</v>
      </c>
      <c r="P2791" s="72">
        <v>24.957000000000001</v>
      </c>
      <c r="Q2791" s="12">
        <v>29.52</v>
      </c>
      <c r="R2791" s="72">
        <v>1.9239999999999999</v>
      </c>
      <c r="S2791" s="72">
        <v>42.851999999999997</v>
      </c>
      <c r="T2791" s="12">
        <v>132.60499999999999</v>
      </c>
      <c r="U2791" s="72">
        <v>8.6440000000000001</v>
      </c>
      <c r="V2791" s="72">
        <v>22.655999999999999</v>
      </c>
      <c r="W2791" s="12">
        <v>778.56899999999996</v>
      </c>
      <c r="X2791" s="72">
        <v>50.755000000000003</v>
      </c>
      <c r="Y2791" s="72">
        <v>7.3739999999999997</v>
      </c>
      <c r="Z2791" s="12">
        <v>911.17399999999998</v>
      </c>
      <c r="AA2791" s="72">
        <v>59.399000000000001</v>
      </c>
      <c r="AB2791" s="72">
        <v>6.5140000000000002</v>
      </c>
      <c r="AC2791" s="12">
        <v>911.17399999999998</v>
      </c>
      <c r="AD2791" s="72">
        <v>59.399000000000001</v>
      </c>
      <c r="AE2791" s="72">
        <v>6.5140000000000002</v>
      </c>
      <c r="AF2791" s="12">
        <v>1.7969999999999999</v>
      </c>
      <c r="AG2791" s="72">
        <v>0.11700000000000001</v>
      </c>
      <c r="AH2791" s="72">
        <v>103.718</v>
      </c>
      <c r="AI2791" s="12">
        <v>34.988999999999997</v>
      </c>
      <c r="AJ2791" s="72">
        <v>2.2810000000000001</v>
      </c>
      <c r="AK2791" s="72">
        <v>34.92</v>
      </c>
      <c r="AL2791" s="12">
        <v>36.786000000000001</v>
      </c>
      <c r="AM2791" s="72">
        <v>2.3980000000000001</v>
      </c>
      <c r="AN2791" s="72">
        <v>32.784999999999997</v>
      </c>
      <c r="AO2791" s="12">
        <v>947.96</v>
      </c>
      <c r="AP2791" s="72">
        <v>61.796999999999997</v>
      </c>
      <c r="AQ2791" s="72">
        <v>6.9530000000000003</v>
      </c>
      <c r="AR2791" s="12">
        <v>57.055</v>
      </c>
      <c r="AS2791" s="72">
        <v>3.7189999999999999</v>
      </c>
      <c r="AT2791" s="72">
        <v>27.809000000000001</v>
      </c>
      <c r="AU2791" s="12">
        <v>24.603999999999999</v>
      </c>
      <c r="AV2791" s="72">
        <v>1.6040000000000001</v>
      </c>
      <c r="AW2791" s="72">
        <v>66.376999999999995</v>
      </c>
      <c r="AX2791" s="12">
        <v>70.753</v>
      </c>
      <c r="AY2791" s="72">
        <v>4.6120000000000001</v>
      </c>
      <c r="AZ2791" s="72">
        <v>29.498000000000001</v>
      </c>
      <c r="BA2791" s="12">
        <v>95.355999999999995</v>
      </c>
      <c r="BB2791" s="72">
        <v>6.2160000000000002</v>
      </c>
      <c r="BC2791" s="72">
        <v>25.74</v>
      </c>
      <c r="BD2791" s="12">
        <v>56.366</v>
      </c>
      <c r="BE2791" s="72">
        <v>3.6749999999999998</v>
      </c>
      <c r="BF2791" s="72">
        <v>29.687000000000001</v>
      </c>
      <c r="BG2791" s="12">
        <v>151.72300000000001</v>
      </c>
      <c r="BH2791" s="72">
        <v>9.891</v>
      </c>
      <c r="BI2791" s="72">
        <v>20.015000000000001</v>
      </c>
      <c r="BJ2791" s="12">
        <v>336.18400000000003</v>
      </c>
      <c r="BK2791" s="72">
        <v>21.916</v>
      </c>
      <c r="BL2791" s="72">
        <v>13.129</v>
      </c>
      <c r="BM2791" s="12">
        <v>41.055999999999997</v>
      </c>
      <c r="BN2791" s="72">
        <v>2.6760000000000002</v>
      </c>
      <c r="BO2791" s="72">
        <v>45.53</v>
      </c>
      <c r="BP2791" s="12">
        <v>377.24099999999999</v>
      </c>
      <c r="BQ2791" s="72">
        <v>24.591999999999999</v>
      </c>
      <c r="BR2791" s="72">
        <v>12.225</v>
      </c>
      <c r="BS2791" s="12">
        <v>586.01800000000003</v>
      </c>
      <c r="BT2791" s="72">
        <v>38.203000000000003</v>
      </c>
      <c r="BU2791" s="72">
        <v>8.4459999999999997</v>
      </c>
      <c r="BV2791" s="12">
        <v>1533.9780000000001</v>
      </c>
      <c r="BW2791" s="72">
        <v>100</v>
      </c>
      <c r="BX2791" s="72">
        <v>5.3170000000000002</v>
      </c>
      <c r="BY2791" s="13"/>
      <c r="BZ2791" s="13"/>
    </row>
    <row r="2792" spans="1:78" ht="12.75" customHeight="1">
      <c r="A2792" s="122" t="s">
        <v>65</v>
      </c>
      <c r="B2792" s="71" t="s">
        <v>72</v>
      </c>
      <c r="C2792" s="71" t="s">
        <v>25</v>
      </c>
      <c r="D2792" s="34">
        <v>45809</v>
      </c>
      <c r="E2792" s="12">
        <v>0</v>
      </c>
      <c r="F2792" s="72">
        <v>0</v>
      </c>
      <c r="G2792" s="72">
        <v>0</v>
      </c>
      <c r="H2792" s="12">
        <v>44.113999999999997</v>
      </c>
      <c r="I2792" s="72">
        <v>2.6139999999999999</v>
      </c>
      <c r="J2792" s="72">
        <v>28.369</v>
      </c>
      <c r="K2792" s="12">
        <v>39.53</v>
      </c>
      <c r="L2792" s="72">
        <v>2.3420000000000001</v>
      </c>
      <c r="M2792" s="72">
        <v>37.64</v>
      </c>
      <c r="N2792" s="12">
        <v>83.644000000000005</v>
      </c>
      <c r="O2792" s="72">
        <v>4.9560000000000004</v>
      </c>
      <c r="P2792" s="72">
        <v>18.751000000000001</v>
      </c>
      <c r="Q2792" s="12">
        <v>18.466999999999999</v>
      </c>
      <c r="R2792" s="72">
        <v>1.0940000000000001</v>
      </c>
      <c r="S2792" s="72">
        <v>44.02</v>
      </c>
      <c r="T2792" s="12">
        <v>102.111</v>
      </c>
      <c r="U2792" s="72">
        <v>6.05</v>
      </c>
      <c r="V2792" s="72">
        <v>16.114999999999998</v>
      </c>
      <c r="W2792" s="12">
        <v>919.95399999999995</v>
      </c>
      <c r="X2792" s="72">
        <v>54.51</v>
      </c>
      <c r="Y2792" s="72">
        <v>7.8079999999999998</v>
      </c>
      <c r="Z2792" s="12">
        <v>1022.0650000000001</v>
      </c>
      <c r="AA2792" s="72">
        <v>60.56</v>
      </c>
      <c r="AB2792" s="72">
        <v>7.0739999999999998</v>
      </c>
      <c r="AC2792" s="12">
        <v>1022.0650000000001</v>
      </c>
      <c r="AD2792" s="72">
        <v>60.56</v>
      </c>
      <c r="AE2792" s="72">
        <v>7.0739999999999998</v>
      </c>
      <c r="AF2792" s="12">
        <v>4.8739999999999997</v>
      </c>
      <c r="AG2792" s="72">
        <v>0.28899999999999998</v>
      </c>
      <c r="AH2792" s="72">
        <v>106.096</v>
      </c>
      <c r="AI2792" s="12">
        <v>59.274000000000001</v>
      </c>
      <c r="AJ2792" s="72">
        <v>3.512</v>
      </c>
      <c r="AK2792" s="72">
        <v>26.673999999999999</v>
      </c>
      <c r="AL2792" s="12">
        <v>64.149000000000001</v>
      </c>
      <c r="AM2792" s="72">
        <v>3.8010000000000002</v>
      </c>
      <c r="AN2792" s="72">
        <v>24.286999999999999</v>
      </c>
      <c r="AO2792" s="12">
        <v>1086.2139999999999</v>
      </c>
      <c r="AP2792" s="72">
        <v>64.361000000000004</v>
      </c>
      <c r="AQ2792" s="72">
        <v>7.0789999999999997</v>
      </c>
      <c r="AR2792" s="12">
        <v>60.679000000000002</v>
      </c>
      <c r="AS2792" s="72">
        <v>3.5950000000000002</v>
      </c>
      <c r="AT2792" s="72">
        <v>25.632999999999999</v>
      </c>
      <c r="AU2792" s="12">
        <v>5.1769999999999996</v>
      </c>
      <c r="AV2792" s="72">
        <v>0.307</v>
      </c>
      <c r="AW2792" s="72">
        <v>78.200999999999993</v>
      </c>
      <c r="AX2792" s="12">
        <v>106.327</v>
      </c>
      <c r="AY2792" s="72">
        <v>6.3</v>
      </c>
      <c r="AZ2792" s="72">
        <v>22.843</v>
      </c>
      <c r="BA2792" s="12">
        <v>111.504</v>
      </c>
      <c r="BB2792" s="72">
        <v>6.6070000000000002</v>
      </c>
      <c r="BC2792" s="72">
        <v>22.989000000000001</v>
      </c>
      <c r="BD2792" s="12">
        <v>16.702000000000002</v>
      </c>
      <c r="BE2792" s="72">
        <v>0.99</v>
      </c>
      <c r="BF2792" s="72">
        <v>61.091999999999999</v>
      </c>
      <c r="BG2792" s="12">
        <v>128.20599999999999</v>
      </c>
      <c r="BH2792" s="72">
        <v>7.5970000000000004</v>
      </c>
      <c r="BI2792" s="72">
        <v>22.875</v>
      </c>
      <c r="BJ2792" s="12">
        <v>341.52199999999999</v>
      </c>
      <c r="BK2792" s="72">
        <v>20.236000000000001</v>
      </c>
      <c r="BL2792" s="72">
        <v>9.4670000000000005</v>
      </c>
      <c r="BM2792" s="12">
        <v>71.064999999999998</v>
      </c>
      <c r="BN2792" s="72">
        <v>4.2110000000000003</v>
      </c>
      <c r="BO2792" s="72">
        <v>24.68</v>
      </c>
      <c r="BP2792" s="12">
        <v>412.58699999999999</v>
      </c>
      <c r="BQ2792" s="72">
        <v>24.446999999999999</v>
      </c>
      <c r="BR2792" s="72">
        <v>10.44</v>
      </c>
      <c r="BS2792" s="12">
        <v>601.471</v>
      </c>
      <c r="BT2792" s="72">
        <v>35.639000000000003</v>
      </c>
      <c r="BU2792" s="72">
        <v>7.7569999999999997</v>
      </c>
      <c r="BV2792" s="12">
        <v>1687.6849999999999</v>
      </c>
      <c r="BW2792" s="72">
        <v>100</v>
      </c>
      <c r="BX2792" s="72">
        <v>4.32</v>
      </c>
      <c r="BY2792" s="13"/>
      <c r="BZ2792" s="13"/>
    </row>
    <row r="2793" spans="1:78" ht="12.75" customHeight="1">
      <c r="A2793" s="122" t="s">
        <v>65</v>
      </c>
      <c r="B2793" s="71" t="s">
        <v>72</v>
      </c>
      <c r="C2793" s="71" t="s">
        <v>25</v>
      </c>
      <c r="D2793" s="34">
        <v>45901</v>
      </c>
      <c r="E2793" s="12">
        <v>0</v>
      </c>
      <c r="F2793" s="72">
        <v>0</v>
      </c>
      <c r="G2793" s="72">
        <v>0</v>
      </c>
      <c r="H2793" s="12">
        <v>45.972000000000001</v>
      </c>
      <c r="I2793" s="72">
        <v>2.859</v>
      </c>
      <c r="J2793" s="72">
        <v>35.909999999999997</v>
      </c>
      <c r="K2793" s="12">
        <v>35.408999999999999</v>
      </c>
      <c r="L2793" s="72">
        <v>2.202</v>
      </c>
      <c r="M2793" s="72">
        <v>33.308</v>
      </c>
      <c r="N2793" s="12">
        <v>81.381</v>
      </c>
      <c r="O2793" s="72">
        <v>5.0609999999999999</v>
      </c>
      <c r="P2793" s="72">
        <v>28.13</v>
      </c>
      <c r="Q2793" s="12">
        <v>40.134999999999998</v>
      </c>
      <c r="R2793" s="72">
        <v>2.496</v>
      </c>
      <c r="S2793" s="72">
        <v>48.026000000000003</v>
      </c>
      <c r="T2793" s="12">
        <v>121.517</v>
      </c>
      <c r="U2793" s="72">
        <v>7.5570000000000004</v>
      </c>
      <c r="V2793" s="72">
        <v>24.471</v>
      </c>
      <c r="W2793" s="12">
        <v>863.29300000000001</v>
      </c>
      <c r="X2793" s="72">
        <v>53.69</v>
      </c>
      <c r="Y2793" s="72">
        <v>7.4420000000000002</v>
      </c>
      <c r="Z2793" s="12">
        <v>984.81</v>
      </c>
      <c r="AA2793" s="72">
        <v>61.247999999999998</v>
      </c>
      <c r="AB2793" s="72">
        <v>5.5579999999999998</v>
      </c>
      <c r="AC2793" s="12">
        <v>984.81</v>
      </c>
      <c r="AD2793" s="72">
        <v>61.247999999999998</v>
      </c>
      <c r="AE2793" s="72">
        <v>5.5579999999999998</v>
      </c>
      <c r="AF2793" s="12">
        <v>7.11</v>
      </c>
      <c r="AG2793" s="72">
        <v>0.442</v>
      </c>
      <c r="AH2793" s="72">
        <v>106.721</v>
      </c>
      <c r="AI2793" s="12">
        <v>43.81</v>
      </c>
      <c r="AJ2793" s="72">
        <v>2.7250000000000001</v>
      </c>
      <c r="AK2793" s="72">
        <v>46.244999999999997</v>
      </c>
      <c r="AL2793" s="12">
        <v>50.92</v>
      </c>
      <c r="AM2793" s="72">
        <v>3.1669999999999998</v>
      </c>
      <c r="AN2793" s="72">
        <v>43.133000000000003</v>
      </c>
      <c r="AO2793" s="12">
        <v>1035.73</v>
      </c>
      <c r="AP2793" s="72">
        <v>64.414000000000001</v>
      </c>
      <c r="AQ2793" s="72">
        <v>5.782</v>
      </c>
      <c r="AR2793" s="12">
        <v>54.773000000000003</v>
      </c>
      <c r="AS2793" s="72">
        <v>3.4060000000000001</v>
      </c>
      <c r="AT2793" s="72">
        <v>33.021999999999998</v>
      </c>
      <c r="AU2793" s="12">
        <v>7.5190000000000001</v>
      </c>
      <c r="AV2793" s="72">
        <v>0.46800000000000003</v>
      </c>
      <c r="AW2793" s="72">
        <v>72.08</v>
      </c>
      <c r="AX2793" s="12">
        <v>24.151</v>
      </c>
      <c r="AY2793" s="72">
        <v>1.502</v>
      </c>
      <c r="AZ2793" s="72">
        <v>39.241999999999997</v>
      </c>
      <c r="BA2793" s="12">
        <v>31.67</v>
      </c>
      <c r="BB2793" s="72">
        <v>1.97</v>
      </c>
      <c r="BC2793" s="72">
        <v>31.689</v>
      </c>
      <c r="BD2793" s="12">
        <v>35.313000000000002</v>
      </c>
      <c r="BE2793" s="72">
        <v>2.1960000000000002</v>
      </c>
      <c r="BF2793" s="72">
        <v>40.795000000000002</v>
      </c>
      <c r="BG2793" s="12">
        <v>66.983000000000004</v>
      </c>
      <c r="BH2793" s="72">
        <v>4.1660000000000004</v>
      </c>
      <c r="BI2793" s="72">
        <v>27.943000000000001</v>
      </c>
      <c r="BJ2793" s="12">
        <v>403.97800000000001</v>
      </c>
      <c r="BK2793" s="72">
        <v>25.123999999999999</v>
      </c>
      <c r="BL2793" s="72">
        <v>13.853</v>
      </c>
      <c r="BM2793" s="12">
        <v>46.451999999999998</v>
      </c>
      <c r="BN2793" s="72">
        <v>2.8889999999999998</v>
      </c>
      <c r="BO2793" s="72">
        <v>39.234999999999999</v>
      </c>
      <c r="BP2793" s="12">
        <v>450.43099999999998</v>
      </c>
      <c r="BQ2793" s="72">
        <v>28.013000000000002</v>
      </c>
      <c r="BR2793" s="72">
        <v>13.188000000000001</v>
      </c>
      <c r="BS2793" s="12">
        <v>572.18700000000001</v>
      </c>
      <c r="BT2793" s="72">
        <v>35.585999999999999</v>
      </c>
      <c r="BU2793" s="72">
        <v>9.6210000000000004</v>
      </c>
      <c r="BV2793" s="12">
        <v>1607.9169999999999</v>
      </c>
      <c r="BW2793" s="72">
        <v>100</v>
      </c>
      <c r="BX2793" s="72">
        <v>4.9429999999999996</v>
      </c>
      <c r="BY2793" s="13"/>
      <c r="BZ2793" s="13"/>
    </row>
    <row r="2794" spans="1:78" ht="12.75" customHeight="1">
      <c r="A2794" s="122" t="s">
        <v>65</v>
      </c>
      <c r="B2794" s="71" t="s">
        <v>72</v>
      </c>
      <c r="C2794" s="71" t="s">
        <v>25</v>
      </c>
      <c r="D2794" s="34">
        <v>45992</v>
      </c>
      <c r="E2794" s="12">
        <v>0</v>
      </c>
      <c r="F2794" s="72">
        <v>0</v>
      </c>
      <c r="G2794" s="72">
        <v>0</v>
      </c>
      <c r="H2794" s="12">
        <v>20.262</v>
      </c>
      <c r="I2794" s="72">
        <v>1.3440000000000001</v>
      </c>
      <c r="J2794" s="72">
        <v>36.244</v>
      </c>
      <c r="K2794" s="12">
        <v>81.051000000000002</v>
      </c>
      <c r="L2794" s="72">
        <v>5.375</v>
      </c>
      <c r="M2794" s="72">
        <v>35.726999999999997</v>
      </c>
      <c r="N2794" s="12">
        <v>101.313</v>
      </c>
      <c r="O2794" s="72">
        <v>6.718</v>
      </c>
      <c r="P2794" s="72">
        <v>29.283999999999999</v>
      </c>
      <c r="Q2794" s="12">
        <v>50.072000000000003</v>
      </c>
      <c r="R2794" s="72">
        <v>3.32</v>
      </c>
      <c r="S2794" s="72">
        <v>39.445999999999998</v>
      </c>
      <c r="T2794" s="12">
        <v>151.38499999999999</v>
      </c>
      <c r="U2794" s="72">
        <v>10.039</v>
      </c>
      <c r="V2794" s="72">
        <v>20.905999999999999</v>
      </c>
      <c r="W2794" s="12">
        <v>811.029</v>
      </c>
      <c r="X2794" s="72">
        <v>53.780999999999999</v>
      </c>
      <c r="Y2794" s="72">
        <v>5.1769999999999996</v>
      </c>
      <c r="Z2794" s="12">
        <v>962.41399999999999</v>
      </c>
      <c r="AA2794" s="72">
        <v>63.82</v>
      </c>
      <c r="AB2794" s="72">
        <v>4.6539999999999999</v>
      </c>
      <c r="AC2794" s="12">
        <v>962.41399999999999</v>
      </c>
      <c r="AD2794" s="72">
        <v>63.82</v>
      </c>
      <c r="AE2794" s="72">
        <v>4.6539999999999999</v>
      </c>
      <c r="AF2794" s="12">
        <v>4.9260000000000002</v>
      </c>
      <c r="AG2794" s="72">
        <v>0.32700000000000001</v>
      </c>
      <c r="AH2794" s="72">
        <v>117.64700000000001</v>
      </c>
      <c r="AI2794" s="12">
        <v>88.296000000000006</v>
      </c>
      <c r="AJ2794" s="72">
        <v>5.8550000000000004</v>
      </c>
      <c r="AK2794" s="72">
        <v>26.765999999999998</v>
      </c>
      <c r="AL2794" s="12">
        <v>93.221000000000004</v>
      </c>
      <c r="AM2794" s="72">
        <v>6.1820000000000004</v>
      </c>
      <c r="AN2794" s="72">
        <v>25.042999999999999</v>
      </c>
      <c r="AO2794" s="12">
        <v>1055.636</v>
      </c>
      <c r="AP2794" s="72">
        <v>70.001999999999995</v>
      </c>
      <c r="AQ2794" s="72">
        <v>5.2160000000000002</v>
      </c>
      <c r="AR2794" s="12">
        <v>67.522000000000006</v>
      </c>
      <c r="AS2794" s="72">
        <v>4.4779999999999998</v>
      </c>
      <c r="AT2794" s="72">
        <v>32.267000000000003</v>
      </c>
      <c r="AU2794" s="12">
        <v>10.262</v>
      </c>
      <c r="AV2794" s="72">
        <v>0.68100000000000005</v>
      </c>
      <c r="AW2794" s="72">
        <v>103.58</v>
      </c>
      <c r="AX2794" s="12">
        <v>31.087</v>
      </c>
      <c r="AY2794" s="72">
        <v>2.0609999999999999</v>
      </c>
      <c r="AZ2794" s="72">
        <v>53.728999999999999</v>
      </c>
      <c r="BA2794" s="12">
        <v>41.35</v>
      </c>
      <c r="BB2794" s="72">
        <v>2.742</v>
      </c>
      <c r="BC2794" s="72">
        <v>47.905000000000001</v>
      </c>
      <c r="BD2794" s="12">
        <v>47.210999999999999</v>
      </c>
      <c r="BE2794" s="72">
        <v>3.1309999999999998</v>
      </c>
      <c r="BF2794" s="72">
        <v>43.021999999999998</v>
      </c>
      <c r="BG2794" s="12">
        <v>88.56</v>
      </c>
      <c r="BH2794" s="72">
        <v>5.8730000000000002</v>
      </c>
      <c r="BI2794" s="72">
        <v>32.195</v>
      </c>
      <c r="BJ2794" s="12">
        <v>264.42899999999997</v>
      </c>
      <c r="BK2794" s="72">
        <v>17.535</v>
      </c>
      <c r="BL2794" s="72">
        <v>13.933999999999999</v>
      </c>
      <c r="BM2794" s="12">
        <v>31.863</v>
      </c>
      <c r="BN2794" s="72">
        <v>2.113</v>
      </c>
      <c r="BO2794" s="72">
        <v>31.146999999999998</v>
      </c>
      <c r="BP2794" s="12">
        <v>296.29199999999997</v>
      </c>
      <c r="BQ2794" s="72">
        <v>19.648</v>
      </c>
      <c r="BR2794" s="72">
        <v>12.602</v>
      </c>
      <c r="BS2794" s="12">
        <v>452.37400000000002</v>
      </c>
      <c r="BT2794" s="72">
        <v>29.998000000000001</v>
      </c>
      <c r="BU2794" s="72">
        <v>9.0960000000000001</v>
      </c>
      <c r="BV2794" s="12">
        <v>1508.01</v>
      </c>
      <c r="BW2794" s="72">
        <v>100</v>
      </c>
      <c r="BX2794" s="72">
        <v>4.63</v>
      </c>
      <c r="BY2794" s="13"/>
      <c r="BZ2794" s="13"/>
    </row>
    <row r="2795" spans="1:78" ht="12.75" customHeight="1">
      <c r="A2795" s="122" t="s">
        <v>65</v>
      </c>
      <c r="B2795" s="71" t="s">
        <v>72</v>
      </c>
      <c r="C2795" s="71" t="s">
        <v>25</v>
      </c>
      <c r="D2795" s="34">
        <v>46082</v>
      </c>
      <c r="E2795" s="12">
        <v>0</v>
      </c>
      <c r="F2795" s="72">
        <v>0</v>
      </c>
      <c r="G2795" s="72">
        <v>0</v>
      </c>
      <c r="H2795" s="12">
        <v>34.895000000000003</v>
      </c>
      <c r="I2795" s="72">
        <v>2.1469999999999998</v>
      </c>
      <c r="J2795" s="72">
        <v>44.567999999999998</v>
      </c>
      <c r="K2795" s="12">
        <v>26.388000000000002</v>
      </c>
      <c r="L2795" s="72">
        <v>1.6240000000000001</v>
      </c>
      <c r="M2795" s="72">
        <v>62.984999999999999</v>
      </c>
      <c r="N2795" s="12">
        <v>61.283999999999999</v>
      </c>
      <c r="O2795" s="72">
        <v>3.7709999999999999</v>
      </c>
      <c r="P2795" s="72">
        <v>39.652999999999999</v>
      </c>
      <c r="Q2795" s="12">
        <v>41.311999999999998</v>
      </c>
      <c r="R2795" s="72">
        <v>2.5419999999999998</v>
      </c>
      <c r="S2795" s="72">
        <v>46.338000000000001</v>
      </c>
      <c r="T2795" s="12">
        <v>102.595</v>
      </c>
      <c r="U2795" s="72">
        <v>6.3129999999999997</v>
      </c>
      <c r="V2795" s="72">
        <v>32.539000000000001</v>
      </c>
      <c r="W2795" s="12">
        <v>857.37599999999998</v>
      </c>
      <c r="X2795" s="72">
        <v>52.756999999999998</v>
      </c>
      <c r="Y2795" s="72">
        <v>8.0579999999999998</v>
      </c>
      <c r="Z2795" s="12">
        <v>959.971</v>
      </c>
      <c r="AA2795" s="72">
        <v>59.07</v>
      </c>
      <c r="AB2795" s="72">
        <v>7.16</v>
      </c>
      <c r="AC2795" s="12">
        <v>959.971</v>
      </c>
      <c r="AD2795" s="72">
        <v>59.07</v>
      </c>
      <c r="AE2795" s="72">
        <v>7.16</v>
      </c>
      <c r="AF2795" s="12">
        <v>12.135999999999999</v>
      </c>
      <c r="AG2795" s="72">
        <v>0.747</v>
      </c>
      <c r="AH2795" s="72">
        <v>95.804000000000002</v>
      </c>
      <c r="AI2795" s="12">
        <v>70.811000000000007</v>
      </c>
      <c r="AJ2795" s="72">
        <v>4.3570000000000002</v>
      </c>
      <c r="AK2795" s="72">
        <v>26.24</v>
      </c>
      <c r="AL2795" s="12">
        <v>82.947000000000003</v>
      </c>
      <c r="AM2795" s="72">
        <v>5.1040000000000001</v>
      </c>
      <c r="AN2795" s="72">
        <v>27.323</v>
      </c>
      <c r="AO2795" s="12">
        <v>1042.9179999999999</v>
      </c>
      <c r="AP2795" s="72">
        <v>64.174000000000007</v>
      </c>
      <c r="AQ2795" s="72">
        <v>6.7789999999999999</v>
      </c>
      <c r="AR2795" s="12">
        <v>58.110999999999997</v>
      </c>
      <c r="AS2795" s="72">
        <v>3.5760000000000001</v>
      </c>
      <c r="AT2795" s="72">
        <v>31.521000000000001</v>
      </c>
      <c r="AU2795" s="12">
        <v>18.247</v>
      </c>
      <c r="AV2795" s="72">
        <v>1.123</v>
      </c>
      <c r="AW2795" s="72">
        <v>74.599000000000004</v>
      </c>
      <c r="AX2795" s="12">
        <v>84.846999999999994</v>
      </c>
      <c r="AY2795" s="72">
        <v>5.2210000000000001</v>
      </c>
      <c r="AZ2795" s="72">
        <v>30.923999999999999</v>
      </c>
      <c r="BA2795" s="12">
        <v>103.09399999999999</v>
      </c>
      <c r="BB2795" s="72">
        <v>6.3440000000000003</v>
      </c>
      <c r="BC2795" s="72">
        <v>26.827999999999999</v>
      </c>
      <c r="BD2795" s="12">
        <v>32.542999999999999</v>
      </c>
      <c r="BE2795" s="72">
        <v>2.0019999999999998</v>
      </c>
      <c r="BF2795" s="72">
        <v>45.58</v>
      </c>
      <c r="BG2795" s="12">
        <v>135.637</v>
      </c>
      <c r="BH2795" s="72">
        <v>8.3460000000000001</v>
      </c>
      <c r="BI2795" s="72">
        <v>21.314</v>
      </c>
      <c r="BJ2795" s="12">
        <v>331.20100000000002</v>
      </c>
      <c r="BK2795" s="72">
        <v>20.38</v>
      </c>
      <c r="BL2795" s="72">
        <v>15.109</v>
      </c>
      <c r="BM2795" s="12">
        <v>57.274000000000001</v>
      </c>
      <c r="BN2795" s="72">
        <v>3.524</v>
      </c>
      <c r="BO2795" s="72">
        <v>35.107999999999997</v>
      </c>
      <c r="BP2795" s="12">
        <v>388.47500000000002</v>
      </c>
      <c r="BQ2795" s="72">
        <v>23.904</v>
      </c>
      <c r="BR2795" s="72">
        <v>14.17</v>
      </c>
      <c r="BS2795" s="12">
        <v>582.22400000000005</v>
      </c>
      <c r="BT2795" s="72">
        <v>35.826000000000001</v>
      </c>
      <c r="BU2795" s="72">
        <v>7.6429999999999998</v>
      </c>
      <c r="BV2795" s="12">
        <v>1625.1420000000001</v>
      </c>
      <c r="BW2795" s="72">
        <v>100</v>
      </c>
      <c r="BX2795" s="72">
        <v>5.0519999999999996</v>
      </c>
      <c r="BY2795" s="13"/>
      <c r="BZ2795" s="13"/>
    </row>
    <row r="2796" spans="1:78" ht="12.75" customHeight="1">
      <c r="A2796" s="122" t="s">
        <v>65</v>
      </c>
      <c r="B2796" s="71" t="s">
        <v>72</v>
      </c>
      <c r="C2796" s="71" t="s">
        <v>25</v>
      </c>
      <c r="D2796" s="34">
        <v>46174</v>
      </c>
      <c r="E2796" s="12">
        <v>0</v>
      </c>
      <c r="F2796" s="72">
        <v>0</v>
      </c>
      <c r="G2796" s="72">
        <v>0</v>
      </c>
      <c r="H2796" s="12">
        <v>36.701999999999998</v>
      </c>
      <c r="I2796" s="72">
        <v>2.3199999999999998</v>
      </c>
      <c r="J2796" s="72">
        <v>27.853000000000002</v>
      </c>
      <c r="K2796" s="12">
        <v>91.91</v>
      </c>
      <c r="L2796" s="72">
        <v>5.8090000000000002</v>
      </c>
      <c r="M2796" s="72">
        <v>29.957000000000001</v>
      </c>
      <c r="N2796" s="12">
        <v>128.61199999999999</v>
      </c>
      <c r="O2796" s="72">
        <v>8.1289999999999996</v>
      </c>
      <c r="P2796" s="72">
        <v>22.456</v>
      </c>
      <c r="Q2796" s="12">
        <v>24.544</v>
      </c>
      <c r="R2796" s="72">
        <v>1.5509999999999999</v>
      </c>
      <c r="S2796" s="72">
        <v>44.555</v>
      </c>
      <c r="T2796" s="12">
        <v>153.155</v>
      </c>
      <c r="U2796" s="72">
        <v>9.6809999999999992</v>
      </c>
      <c r="V2796" s="72">
        <v>18.367000000000001</v>
      </c>
      <c r="W2796" s="12">
        <v>793.35900000000004</v>
      </c>
      <c r="X2796" s="72">
        <v>50.146000000000001</v>
      </c>
      <c r="Y2796" s="72">
        <v>5.2869999999999999</v>
      </c>
      <c r="Z2796" s="12">
        <v>946.51400000000001</v>
      </c>
      <c r="AA2796" s="72">
        <v>59.826999999999998</v>
      </c>
      <c r="AB2796" s="72">
        <v>4.8929999999999998</v>
      </c>
      <c r="AC2796" s="12">
        <v>946.51400000000001</v>
      </c>
      <c r="AD2796" s="72">
        <v>59.826999999999998</v>
      </c>
      <c r="AE2796" s="72">
        <v>4.8929999999999998</v>
      </c>
      <c r="AF2796" s="12">
        <v>0</v>
      </c>
      <c r="AG2796" s="72">
        <v>0</v>
      </c>
      <c r="AH2796" s="72">
        <v>0</v>
      </c>
      <c r="AI2796" s="12">
        <v>67.372</v>
      </c>
      <c r="AJ2796" s="72">
        <v>4.258</v>
      </c>
      <c r="AK2796" s="72">
        <v>21.837</v>
      </c>
      <c r="AL2796" s="12">
        <v>67.372</v>
      </c>
      <c r="AM2796" s="72">
        <v>4.258</v>
      </c>
      <c r="AN2796" s="72">
        <v>21.837</v>
      </c>
      <c r="AO2796" s="12">
        <v>1013.886</v>
      </c>
      <c r="AP2796" s="72">
        <v>64.084999999999994</v>
      </c>
      <c r="AQ2796" s="72">
        <v>5.0350000000000001</v>
      </c>
      <c r="AR2796" s="12">
        <v>33.472000000000001</v>
      </c>
      <c r="AS2796" s="72">
        <v>2.1160000000000001</v>
      </c>
      <c r="AT2796" s="72">
        <v>32.250999999999998</v>
      </c>
      <c r="AU2796" s="12">
        <v>13.666</v>
      </c>
      <c r="AV2796" s="72">
        <v>0.86399999999999999</v>
      </c>
      <c r="AW2796" s="72">
        <v>57.915999999999997</v>
      </c>
      <c r="AX2796" s="12">
        <v>93.433000000000007</v>
      </c>
      <c r="AY2796" s="72">
        <v>5.9059999999999997</v>
      </c>
      <c r="AZ2796" s="72">
        <v>27.3</v>
      </c>
      <c r="BA2796" s="12">
        <v>107.099</v>
      </c>
      <c r="BB2796" s="72">
        <v>6.7690000000000001</v>
      </c>
      <c r="BC2796" s="72">
        <v>23.530999999999999</v>
      </c>
      <c r="BD2796" s="12">
        <v>43.610999999999997</v>
      </c>
      <c r="BE2796" s="72">
        <v>2.7570000000000001</v>
      </c>
      <c r="BF2796" s="72">
        <v>30.536000000000001</v>
      </c>
      <c r="BG2796" s="12">
        <v>150.71</v>
      </c>
      <c r="BH2796" s="72">
        <v>9.5259999999999998</v>
      </c>
      <c r="BI2796" s="72">
        <v>18.135000000000002</v>
      </c>
      <c r="BJ2796" s="12">
        <v>369.22</v>
      </c>
      <c r="BK2796" s="72">
        <v>23.338000000000001</v>
      </c>
      <c r="BL2796" s="72">
        <v>12.41</v>
      </c>
      <c r="BM2796" s="12">
        <v>14.795999999999999</v>
      </c>
      <c r="BN2796" s="72">
        <v>0.93500000000000005</v>
      </c>
      <c r="BO2796" s="72">
        <v>49.552999999999997</v>
      </c>
      <c r="BP2796" s="12">
        <v>384.01499999999999</v>
      </c>
      <c r="BQ2796" s="72">
        <v>24.273</v>
      </c>
      <c r="BR2796" s="72">
        <v>12.013</v>
      </c>
      <c r="BS2796" s="12">
        <v>568.197</v>
      </c>
      <c r="BT2796" s="72">
        <v>35.914999999999999</v>
      </c>
      <c r="BU2796" s="72">
        <v>8.1059999999999999</v>
      </c>
      <c r="BV2796" s="12">
        <v>1582.0830000000001</v>
      </c>
      <c r="BW2796" s="72">
        <v>100</v>
      </c>
      <c r="BX2796" s="72">
        <v>4.92</v>
      </c>
      <c r="BY2796" s="13"/>
      <c r="BZ2796" s="13"/>
    </row>
    <row r="2797" spans="1:78" ht="12.75" customHeight="1">
      <c r="A2797" s="122" t="s">
        <v>65</v>
      </c>
      <c r="B2797" s="71" t="s">
        <v>73</v>
      </c>
      <c r="C2797" s="71" t="s">
        <v>26</v>
      </c>
      <c r="D2797" s="34">
        <v>41883</v>
      </c>
      <c r="E2797" s="12">
        <v>2794.3429999999998</v>
      </c>
      <c r="F2797" s="72">
        <v>36.103000000000002</v>
      </c>
      <c r="G2797" s="72">
        <v>4.3360000000000003</v>
      </c>
      <c r="H2797" s="12">
        <v>154.82300000000001</v>
      </c>
      <c r="I2797" s="72">
        <v>2</v>
      </c>
      <c r="J2797" s="72">
        <v>21.943999999999999</v>
      </c>
      <c r="K2797" s="12">
        <v>174.46799999999999</v>
      </c>
      <c r="L2797" s="72">
        <v>2.254</v>
      </c>
      <c r="M2797" s="72">
        <v>24.356999999999999</v>
      </c>
      <c r="N2797" s="12">
        <v>329.291</v>
      </c>
      <c r="O2797" s="72">
        <v>4.2539999999999996</v>
      </c>
      <c r="P2797" s="72">
        <v>16.382999999999999</v>
      </c>
      <c r="Q2797" s="12">
        <v>35.177999999999997</v>
      </c>
      <c r="R2797" s="72">
        <v>0.45400000000000001</v>
      </c>
      <c r="S2797" s="72">
        <v>42.317</v>
      </c>
      <c r="T2797" s="12">
        <v>364.46899999999999</v>
      </c>
      <c r="U2797" s="72">
        <v>4.7089999999999996</v>
      </c>
      <c r="V2797" s="72">
        <v>14.694000000000001</v>
      </c>
      <c r="W2797" s="12">
        <v>1051.991</v>
      </c>
      <c r="X2797" s="72">
        <v>13.592000000000001</v>
      </c>
      <c r="Y2797" s="72">
        <v>7.05</v>
      </c>
      <c r="Z2797" s="12">
        <v>1416.46</v>
      </c>
      <c r="AA2797" s="72">
        <v>18.300999999999998</v>
      </c>
      <c r="AB2797" s="72">
        <v>5.8419999999999996</v>
      </c>
      <c r="AC2797" s="12">
        <v>4210.8029999999999</v>
      </c>
      <c r="AD2797" s="72">
        <v>54.402999999999999</v>
      </c>
      <c r="AE2797" s="72">
        <v>3.391</v>
      </c>
      <c r="AF2797" s="12">
        <v>2.6379999999999999</v>
      </c>
      <c r="AG2797" s="72">
        <v>3.4000000000000002E-2</v>
      </c>
      <c r="AH2797" s="72">
        <v>82.459000000000003</v>
      </c>
      <c r="AI2797" s="12">
        <v>253.92599999999999</v>
      </c>
      <c r="AJ2797" s="72">
        <v>3.2810000000000001</v>
      </c>
      <c r="AK2797" s="72">
        <v>13.651999999999999</v>
      </c>
      <c r="AL2797" s="12">
        <v>256.56400000000002</v>
      </c>
      <c r="AM2797" s="72">
        <v>3.3149999999999999</v>
      </c>
      <c r="AN2797" s="72">
        <v>13.529</v>
      </c>
      <c r="AO2797" s="12">
        <v>4467.3670000000002</v>
      </c>
      <c r="AP2797" s="72">
        <v>57.718000000000004</v>
      </c>
      <c r="AQ2797" s="72">
        <v>3.1150000000000002</v>
      </c>
      <c r="AR2797" s="12">
        <v>64.09</v>
      </c>
      <c r="AS2797" s="72">
        <v>0.82799999999999996</v>
      </c>
      <c r="AT2797" s="72">
        <v>41.792999999999999</v>
      </c>
      <c r="AU2797" s="12">
        <v>21.533000000000001</v>
      </c>
      <c r="AV2797" s="72">
        <v>0.27800000000000002</v>
      </c>
      <c r="AW2797" s="72">
        <v>44.4</v>
      </c>
      <c r="AX2797" s="12">
        <v>392.99900000000002</v>
      </c>
      <c r="AY2797" s="72">
        <v>5.0780000000000003</v>
      </c>
      <c r="AZ2797" s="72">
        <v>15.355</v>
      </c>
      <c r="BA2797" s="12">
        <v>414.53100000000001</v>
      </c>
      <c r="BB2797" s="72">
        <v>5.3559999999999999</v>
      </c>
      <c r="BC2797" s="72">
        <v>15.222</v>
      </c>
      <c r="BD2797" s="12">
        <v>324.52800000000002</v>
      </c>
      <c r="BE2797" s="72">
        <v>4.1929999999999996</v>
      </c>
      <c r="BF2797" s="72">
        <v>22.004999999999999</v>
      </c>
      <c r="BG2797" s="12">
        <v>739.06</v>
      </c>
      <c r="BH2797" s="72">
        <v>9.5489999999999995</v>
      </c>
      <c r="BI2797" s="72">
        <v>14.997</v>
      </c>
      <c r="BJ2797" s="12">
        <v>1344.4549999999999</v>
      </c>
      <c r="BK2797" s="72">
        <v>17.37</v>
      </c>
      <c r="BL2797" s="72">
        <v>7.5869999999999997</v>
      </c>
      <c r="BM2797" s="12">
        <v>1124.9929999999999</v>
      </c>
      <c r="BN2797" s="72">
        <v>14.535</v>
      </c>
      <c r="BO2797" s="72">
        <v>7.5679999999999996</v>
      </c>
      <c r="BP2797" s="12">
        <v>2469.4479999999999</v>
      </c>
      <c r="BQ2797" s="72">
        <v>31.905000000000001</v>
      </c>
      <c r="BR2797" s="72">
        <v>4.18</v>
      </c>
      <c r="BS2797" s="12">
        <v>3272.598</v>
      </c>
      <c r="BT2797" s="72">
        <v>42.281999999999996</v>
      </c>
      <c r="BU2797" s="72">
        <v>3.9060000000000001</v>
      </c>
      <c r="BV2797" s="12">
        <v>7739.9639999999999</v>
      </c>
      <c r="BW2797" s="72">
        <v>100</v>
      </c>
      <c r="BX2797" s="72">
        <v>1.9830000000000001</v>
      </c>
      <c r="BY2797" s="13"/>
      <c r="BZ2797" s="13"/>
    </row>
    <row r="2798" spans="1:78" ht="12.75" customHeight="1">
      <c r="A2798" s="122" t="s">
        <v>65</v>
      </c>
      <c r="B2798" s="71" t="s">
        <v>73</v>
      </c>
      <c r="C2798" s="71" t="s">
        <v>26</v>
      </c>
      <c r="D2798" s="34">
        <v>41974</v>
      </c>
      <c r="E2798" s="12">
        <v>2891.1089999999999</v>
      </c>
      <c r="F2798" s="72">
        <v>36.058999999999997</v>
      </c>
      <c r="G2798" s="72">
        <v>4.569</v>
      </c>
      <c r="H2798" s="12">
        <v>220.22399999999999</v>
      </c>
      <c r="I2798" s="72">
        <v>2.7469999999999999</v>
      </c>
      <c r="J2798" s="72">
        <v>17.651</v>
      </c>
      <c r="K2798" s="12">
        <v>202.892</v>
      </c>
      <c r="L2798" s="72">
        <v>2.5310000000000001</v>
      </c>
      <c r="M2798" s="72">
        <v>18.907</v>
      </c>
      <c r="N2798" s="12">
        <v>423.11599999999999</v>
      </c>
      <c r="O2798" s="72">
        <v>5.2770000000000001</v>
      </c>
      <c r="P2798" s="72">
        <v>11.119</v>
      </c>
      <c r="Q2798" s="12">
        <v>15.345000000000001</v>
      </c>
      <c r="R2798" s="72">
        <v>0.191</v>
      </c>
      <c r="S2798" s="72">
        <v>74.164000000000001</v>
      </c>
      <c r="T2798" s="12">
        <v>438.46</v>
      </c>
      <c r="U2798" s="72">
        <v>5.4690000000000003</v>
      </c>
      <c r="V2798" s="72">
        <v>9.9209999999999994</v>
      </c>
      <c r="W2798" s="12">
        <v>1064.7650000000001</v>
      </c>
      <c r="X2798" s="72">
        <v>13.28</v>
      </c>
      <c r="Y2798" s="72">
        <v>6.8879999999999999</v>
      </c>
      <c r="Z2798" s="12">
        <v>1503.2249999999999</v>
      </c>
      <c r="AA2798" s="72">
        <v>18.748999999999999</v>
      </c>
      <c r="AB2798" s="72">
        <v>4.7089999999999996</v>
      </c>
      <c r="AC2798" s="12">
        <v>4394.3339999999998</v>
      </c>
      <c r="AD2798" s="72">
        <v>54.808</v>
      </c>
      <c r="AE2798" s="72">
        <v>3.4169999999999998</v>
      </c>
      <c r="AF2798" s="12">
        <v>16.198</v>
      </c>
      <c r="AG2798" s="72">
        <v>0.20200000000000001</v>
      </c>
      <c r="AH2798" s="72">
        <v>85.647999999999996</v>
      </c>
      <c r="AI2798" s="12">
        <v>246.518</v>
      </c>
      <c r="AJ2798" s="72">
        <v>3.0750000000000002</v>
      </c>
      <c r="AK2798" s="72">
        <v>13.773</v>
      </c>
      <c r="AL2798" s="12">
        <v>262.71600000000001</v>
      </c>
      <c r="AM2798" s="72">
        <v>3.2770000000000001</v>
      </c>
      <c r="AN2798" s="72">
        <v>14.048999999999999</v>
      </c>
      <c r="AO2798" s="12">
        <v>4657.0510000000004</v>
      </c>
      <c r="AP2798" s="72">
        <v>58.085000000000001</v>
      </c>
      <c r="AQ2798" s="72">
        <v>3.1240000000000001</v>
      </c>
      <c r="AR2798" s="12">
        <v>37.313000000000002</v>
      </c>
      <c r="AS2798" s="72">
        <v>0.46500000000000002</v>
      </c>
      <c r="AT2798" s="72">
        <v>54.866999999999997</v>
      </c>
      <c r="AU2798" s="12">
        <v>28.727</v>
      </c>
      <c r="AV2798" s="72">
        <v>0.35799999999999998</v>
      </c>
      <c r="AW2798" s="72">
        <v>52.640999999999998</v>
      </c>
      <c r="AX2798" s="12">
        <v>506.12299999999999</v>
      </c>
      <c r="AY2798" s="72">
        <v>6.3129999999999997</v>
      </c>
      <c r="AZ2798" s="72">
        <v>13.497999999999999</v>
      </c>
      <c r="BA2798" s="12">
        <v>534.84900000000005</v>
      </c>
      <c r="BB2798" s="72">
        <v>6.6710000000000003</v>
      </c>
      <c r="BC2798" s="72">
        <v>13.255000000000001</v>
      </c>
      <c r="BD2798" s="12">
        <v>259.291</v>
      </c>
      <c r="BE2798" s="72">
        <v>3.234</v>
      </c>
      <c r="BF2798" s="72">
        <v>14.656000000000001</v>
      </c>
      <c r="BG2798" s="12">
        <v>794.14099999999996</v>
      </c>
      <c r="BH2798" s="72">
        <v>9.9049999999999994</v>
      </c>
      <c r="BI2798" s="72">
        <v>9.7390000000000008</v>
      </c>
      <c r="BJ2798" s="12">
        <v>1435.6880000000001</v>
      </c>
      <c r="BK2798" s="72">
        <v>17.907</v>
      </c>
      <c r="BL2798" s="72">
        <v>4.9420000000000002</v>
      </c>
      <c r="BM2798" s="12">
        <v>1093.49</v>
      </c>
      <c r="BN2798" s="72">
        <v>13.638</v>
      </c>
      <c r="BO2798" s="72">
        <v>7.0679999999999996</v>
      </c>
      <c r="BP2798" s="12">
        <v>2529.1779999999999</v>
      </c>
      <c r="BQ2798" s="72">
        <v>31.545000000000002</v>
      </c>
      <c r="BR2798" s="72">
        <v>3.8239999999999998</v>
      </c>
      <c r="BS2798" s="12">
        <v>3360.6320000000001</v>
      </c>
      <c r="BT2798" s="72">
        <v>41.914999999999999</v>
      </c>
      <c r="BU2798" s="72">
        <v>2.895</v>
      </c>
      <c r="BV2798" s="12">
        <v>8017.683</v>
      </c>
      <c r="BW2798" s="72">
        <v>100</v>
      </c>
      <c r="BX2798" s="72">
        <v>2.1459999999999999</v>
      </c>
      <c r="BY2798" s="13"/>
      <c r="BZ2798" s="13"/>
    </row>
    <row r="2799" spans="1:78" ht="12.75" customHeight="1">
      <c r="A2799" s="122" t="s">
        <v>65</v>
      </c>
      <c r="B2799" s="71" t="s">
        <v>73</v>
      </c>
      <c r="C2799" s="71" t="s">
        <v>26</v>
      </c>
      <c r="D2799" s="34">
        <v>42064</v>
      </c>
      <c r="E2799" s="12">
        <v>2914.4830000000002</v>
      </c>
      <c r="F2799" s="72">
        <v>37.256999999999998</v>
      </c>
      <c r="G2799" s="72">
        <v>4.4859999999999998</v>
      </c>
      <c r="H2799" s="12">
        <v>200.291</v>
      </c>
      <c r="I2799" s="72">
        <v>2.56</v>
      </c>
      <c r="J2799" s="72">
        <v>15.834</v>
      </c>
      <c r="K2799" s="12">
        <v>100.863</v>
      </c>
      <c r="L2799" s="72">
        <v>1.2889999999999999</v>
      </c>
      <c r="M2799" s="72">
        <v>30.751000000000001</v>
      </c>
      <c r="N2799" s="12">
        <v>301.154</v>
      </c>
      <c r="O2799" s="72">
        <v>3.85</v>
      </c>
      <c r="P2799" s="72">
        <v>14.436999999999999</v>
      </c>
      <c r="Q2799" s="12">
        <v>42.865000000000002</v>
      </c>
      <c r="R2799" s="72">
        <v>0.54800000000000004</v>
      </c>
      <c r="S2799" s="72">
        <v>62.512</v>
      </c>
      <c r="T2799" s="12">
        <v>344.01900000000001</v>
      </c>
      <c r="U2799" s="72">
        <v>4.3979999999999997</v>
      </c>
      <c r="V2799" s="72">
        <v>14.404</v>
      </c>
      <c r="W2799" s="12">
        <v>1152.6279999999999</v>
      </c>
      <c r="X2799" s="72">
        <v>14.734999999999999</v>
      </c>
      <c r="Y2799" s="72">
        <v>11.603</v>
      </c>
      <c r="Z2799" s="12">
        <v>1496.6479999999999</v>
      </c>
      <c r="AA2799" s="72">
        <v>19.132000000000001</v>
      </c>
      <c r="AB2799" s="72">
        <v>8.6129999999999995</v>
      </c>
      <c r="AC2799" s="12">
        <v>4411.13</v>
      </c>
      <c r="AD2799" s="72">
        <v>56.39</v>
      </c>
      <c r="AE2799" s="72">
        <v>3.5470000000000002</v>
      </c>
      <c r="AF2799" s="12">
        <v>24.114999999999998</v>
      </c>
      <c r="AG2799" s="72">
        <v>0.308</v>
      </c>
      <c r="AH2799" s="72">
        <v>75.283000000000001</v>
      </c>
      <c r="AI2799" s="12">
        <v>248.71799999999999</v>
      </c>
      <c r="AJ2799" s="72">
        <v>3.1789999999999998</v>
      </c>
      <c r="AK2799" s="72">
        <v>18.693000000000001</v>
      </c>
      <c r="AL2799" s="12">
        <v>272.83300000000003</v>
      </c>
      <c r="AM2799" s="72">
        <v>3.488</v>
      </c>
      <c r="AN2799" s="72">
        <v>15.627000000000001</v>
      </c>
      <c r="AO2799" s="12">
        <v>4683.9629999999997</v>
      </c>
      <c r="AP2799" s="72">
        <v>59.877000000000002</v>
      </c>
      <c r="AQ2799" s="72">
        <v>3.1920000000000002</v>
      </c>
      <c r="AR2799" s="12">
        <v>79.468000000000004</v>
      </c>
      <c r="AS2799" s="72">
        <v>1.016</v>
      </c>
      <c r="AT2799" s="72">
        <v>35.188000000000002</v>
      </c>
      <c r="AU2799" s="12">
        <v>62.65</v>
      </c>
      <c r="AV2799" s="72">
        <v>0.80100000000000005</v>
      </c>
      <c r="AW2799" s="72">
        <v>43.801000000000002</v>
      </c>
      <c r="AX2799" s="12">
        <v>385.84199999999998</v>
      </c>
      <c r="AY2799" s="72">
        <v>4.9320000000000004</v>
      </c>
      <c r="AZ2799" s="72">
        <v>12.755000000000001</v>
      </c>
      <c r="BA2799" s="12">
        <v>448.49200000000002</v>
      </c>
      <c r="BB2799" s="72">
        <v>5.7329999999999997</v>
      </c>
      <c r="BC2799" s="72">
        <v>12.375</v>
      </c>
      <c r="BD2799" s="12">
        <v>243.19900000000001</v>
      </c>
      <c r="BE2799" s="72">
        <v>3.109</v>
      </c>
      <c r="BF2799" s="72">
        <v>20.79</v>
      </c>
      <c r="BG2799" s="12">
        <v>691.69100000000003</v>
      </c>
      <c r="BH2799" s="72">
        <v>8.8420000000000005</v>
      </c>
      <c r="BI2799" s="72">
        <v>8.7189999999999994</v>
      </c>
      <c r="BJ2799" s="12">
        <v>1379.675</v>
      </c>
      <c r="BK2799" s="72">
        <v>17.637</v>
      </c>
      <c r="BL2799" s="72">
        <v>5.968</v>
      </c>
      <c r="BM2799" s="12">
        <v>987.81</v>
      </c>
      <c r="BN2799" s="72">
        <v>12.628</v>
      </c>
      <c r="BO2799" s="72">
        <v>6.327</v>
      </c>
      <c r="BP2799" s="12">
        <v>2367.4839999999999</v>
      </c>
      <c r="BQ2799" s="72">
        <v>30.265000000000001</v>
      </c>
      <c r="BR2799" s="72">
        <v>4.0940000000000003</v>
      </c>
      <c r="BS2799" s="12">
        <v>3138.643</v>
      </c>
      <c r="BT2799" s="72">
        <v>40.122999999999998</v>
      </c>
      <c r="BU2799" s="72">
        <v>3.0310000000000001</v>
      </c>
      <c r="BV2799" s="12">
        <v>7822.607</v>
      </c>
      <c r="BW2799" s="72">
        <v>100</v>
      </c>
      <c r="BX2799" s="72">
        <v>2.5209999999999999</v>
      </c>
      <c r="BY2799" s="13"/>
      <c r="BZ2799" s="13"/>
    </row>
    <row r="2800" spans="1:78" ht="12.75" customHeight="1">
      <c r="A2800" s="122" t="s">
        <v>65</v>
      </c>
      <c r="B2800" s="71" t="s">
        <v>73</v>
      </c>
      <c r="C2800" s="71" t="s">
        <v>26</v>
      </c>
      <c r="D2800" s="34">
        <v>42156</v>
      </c>
      <c r="E2800" s="12">
        <v>2948.105</v>
      </c>
      <c r="F2800" s="72">
        <v>37.121000000000002</v>
      </c>
      <c r="G2800" s="72">
        <v>4.7699999999999996</v>
      </c>
      <c r="H2800" s="12">
        <v>215.88</v>
      </c>
      <c r="I2800" s="72">
        <v>2.718</v>
      </c>
      <c r="J2800" s="72">
        <v>16.170999999999999</v>
      </c>
      <c r="K2800" s="12">
        <v>162.035</v>
      </c>
      <c r="L2800" s="72">
        <v>2.04</v>
      </c>
      <c r="M2800" s="72">
        <v>20.591999999999999</v>
      </c>
      <c r="N2800" s="12">
        <v>377.91399999999999</v>
      </c>
      <c r="O2800" s="72">
        <v>4.7590000000000003</v>
      </c>
      <c r="P2800" s="72">
        <v>14.051</v>
      </c>
      <c r="Q2800" s="12">
        <v>29.698</v>
      </c>
      <c r="R2800" s="72">
        <v>0.374</v>
      </c>
      <c r="S2800" s="72">
        <v>44.817999999999998</v>
      </c>
      <c r="T2800" s="12">
        <v>407.61200000000002</v>
      </c>
      <c r="U2800" s="72">
        <v>5.133</v>
      </c>
      <c r="V2800" s="72">
        <v>13.946999999999999</v>
      </c>
      <c r="W2800" s="12">
        <v>1133.7470000000001</v>
      </c>
      <c r="X2800" s="72">
        <v>14.276</v>
      </c>
      <c r="Y2800" s="72">
        <v>6.226</v>
      </c>
      <c r="Z2800" s="12">
        <v>1541.3589999999999</v>
      </c>
      <c r="AA2800" s="72">
        <v>19.408000000000001</v>
      </c>
      <c r="AB2800" s="72">
        <v>5.4859999999999998</v>
      </c>
      <c r="AC2800" s="12">
        <v>4489.4639999999999</v>
      </c>
      <c r="AD2800" s="72">
        <v>56.53</v>
      </c>
      <c r="AE2800" s="72">
        <v>3.524</v>
      </c>
      <c r="AF2800" s="12">
        <v>10.471</v>
      </c>
      <c r="AG2800" s="72">
        <v>0.13200000000000001</v>
      </c>
      <c r="AH2800" s="72">
        <v>91.617000000000004</v>
      </c>
      <c r="AI2800" s="12">
        <v>344.06099999999998</v>
      </c>
      <c r="AJ2800" s="72">
        <v>4.3319999999999999</v>
      </c>
      <c r="AK2800" s="72">
        <v>13.388</v>
      </c>
      <c r="AL2800" s="12">
        <v>354.53199999999998</v>
      </c>
      <c r="AM2800" s="72">
        <v>4.4640000000000004</v>
      </c>
      <c r="AN2800" s="72">
        <v>13.077</v>
      </c>
      <c r="AO2800" s="12">
        <v>4843.9960000000001</v>
      </c>
      <c r="AP2800" s="72">
        <v>60.994</v>
      </c>
      <c r="AQ2800" s="72">
        <v>3.4319999999999999</v>
      </c>
      <c r="AR2800" s="12">
        <v>34.432000000000002</v>
      </c>
      <c r="AS2800" s="72">
        <v>0.434</v>
      </c>
      <c r="AT2800" s="72">
        <v>38.332999999999998</v>
      </c>
      <c r="AU2800" s="12">
        <v>39.777000000000001</v>
      </c>
      <c r="AV2800" s="72">
        <v>0.501</v>
      </c>
      <c r="AW2800" s="72">
        <v>35.781999999999996</v>
      </c>
      <c r="AX2800" s="12">
        <v>443.93400000000003</v>
      </c>
      <c r="AY2800" s="72">
        <v>5.59</v>
      </c>
      <c r="AZ2800" s="72">
        <v>13.169</v>
      </c>
      <c r="BA2800" s="12">
        <v>483.71199999999999</v>
      </c>
      <c r="BB2800" s="72">
        <v>6.0910000000000002</v>
      </c>
      <c r="BC2800" s="72">
        <v>12.034000000000001</v>
      </c>
      <c r="BD2800" s="12">
        <v>240.286</v>
      </c>
      <c r="BE2800" s="72">
        <v>3.0259999999999998</v>
      </c>
      <c r="BF2800" s="72">
        <v>13.244</v>
      </c>
      <c r="BG2800" s="12">
        <v>723.99800000000005</v>
      </c>
      <c r="BH2800" s="72">
        <v>9.1159999999999997</v>
      </c>
      <c r="BI2800" s="72">
        <v>7.7530000000000001</v>
      </c>
      <c r="BJ2800" s="12">
        <v>1443.848</v>
      </c>
      <c r="BK2800" s="72">
        <v>18.18</v>
      </c>
      <c r="BL2800" s="72">
        <v>5.7889999999999997</v>
      </c>
      <c r="BM2800" s="12">
        <v>895.50300000000004</v>
      </c>
      <c r="BN2800" s="72">
        <v>11.276</v>
      </c>
      <c r="BO2800" s="72">
        <v>7.5869999999999997</v>
      </c>
      <c r="BP2800" s="12">
        <v>2339.3510000000001</v>
      </c>
      <c r="BQ2800" s="72">
        <v>29.456</v>
      </c>
      <c r="BR2800" s="72">
        <v>3.9390000000000001</v>
      </c>
      <c r="BS2800" s="12">
        <v>3097.78</v>
      </c>
      <c r="BT2800" s="72">
        <v>39.006</v>
      </c>
      <c r="BU2800" s="72">
        <v>3.7389999999999999</v>
      </c>
      <c r="BV2800" s="12">
        <v>7941.777</v>
      </c>
      <c r="BW2800" s="72">
        <v>100</v>
      </c>
      <c r="BX2800" s="72">
        <v>2.3079999999999998</v>
      </c>
      <c r="BY2800" s="13"/>
      <c r="BZ2800" s="13"/>
    </row>
    <row r="2801" spans="1:78" ht="12.75" customHeight="1">
      <c r="A2801" s="122" t="s">
        <v>65</v>
      </c>
      <c r="B2801" s="71" t="s">
        <v>73</v>
      </c>
      <c r="C2801" s="71" t="s">
        <v>26</v>
      </c>
      <c r="D2801" s="34">
        <v>42614</v>
      </c>
      <c r="E2801" s="12">
        <v>2870.2260000000001</v>
      </c>
      <c r="F2801" s="72">
        <v>35.512999999999998</v>
      </c>
      <c r="G2801" s="72">
        <v>4.6230000000000002</v>
      </c>
      <c r="H2801" s="12">
        <v>230.999</v>
      </c>
      <c r="I2801" s="72">
        <v>2.8580000000000001</v>
      </c>
      <c r="J2801" s="72">
        <v>17.286999999999999</v>
      </c>
      <c r="K2801" s="12">
        <v>145.56800000000001</v>
      </c>
      <c r="L2801" s="72">
        <v>1.8009999999999999</v>
      </c>
      <c r="M2801" s="72">
        <v>22.449000000000002</v>
      </c>
      <c r="N2801" s="12">
        <v>376.56700000000001</v>
      </c>
      <c r="O2801" s="72">
        <v>4.6589999999999998</v>
      </c>
      <c r="P2801" s="72">
        <v>12.528</v>
      </c>
      <c r="Q2801" s="12">
        <v>42.305999999999997</v>
      </c>
      <c r="R2801" s="72">
        <v>0.52300000000000002</v>
      </c>
      <c r="S2801" s="72">
        <v>40.927</v>
      </c>
      <c r="T2801" s="12">
        <v>418.87400000000002</v>
      </c>
      <c r="U2801" s="72">
        <v>5.1829999999999998</v>
      </c>
      <c r="V2801" s="72">
        <v>10.443</v>
      </c>
      <c r="W2801" s="12">
        <v>1141.8389999999999</v>
      </c>
      <c r="X2801" s="72">
        <v>14.128</v>
      </c>
      <c r="Y2801" s="72">
        <v>6.8120000000000003</v>
      </c>
      <c r="Z2801" s="12">
        <v>1560.713</v>
      </c>
      <c r="AA2801" s="72">
        <v>19.311</v>
      </c>
      <c r="AB2801" s="72">
        <v>4.8449999999999998</v>
      </c>
      <c r="AC2801" s="12">
        <v>4430.9380000000001</v>
      </c>
      <c r="AD2801" s="72">
        <v>54.823999999999998</v>
      </c>
      <c r="AE2801" s="72">
        <v>3.8460000000000001</v>
      </c>
      <c r="AF2801" s="12">
        <v>12.195</v>
      </c>
      <c r="AG2801" s="72">
        <v>0.151</v>
      </c>
      <c r="AH2801" s="72">
        <v>81.807000000000002</v>
      </c>
      <c r="AI2801" s="12">
        <v>295.84100000000001</v>
      </c>
      <c r="AJ2801" s="72">
        <v>3.66</v>
      </c>
      <c r="AK2801" s="72">
        <v>14.534000000000001</v>
      </c>
      <c r="AL2801" s="12">
        <v>308.036</v>
      </c>
      <c r="AM2801" s="72">
        <v>3.8109999999999999</v>
      </c>
      <c r="AN2801" s="72">
        <v>14.573</v>
      </c>
      <c r="AO2801" s="12">
        <v>4738.9740000000002</v>
      </c>
      <c r="AP2801" s="72">
        <v>58.634999999999998</v>
      </c>
      <c r="AQ2801" s="72">
        <v>3.6749999999999998</v>
      </c>
      <c r="AR2801" s="12">
        <v>31.856000000000002</v>
      </c>
      <c r="AS2801" s="72">
        <v>0.39400000000000002</v>
      </c>
      <c r="AT2801" s="72">
        <v>37.893999999999998</v>
      </c>
      <c r="AU2801" s="12">
        <v>29.088000000000001</v>
      </c>
      <c r="AV2801" s="72">
        <v>0.36</v>
      </c>
      <c r="AW2801" s="72">
        <v>45.524999999999999</v>
      </c>
      <c r="AX2801" s="12">
        <v>343.40899999999999</v>
      </c>
      <c r="AY2801" s="72">
        <v>4.2489999999999997</v>
      </c>
      <c r="AZ2801" s="72">
        <v>17.143999999999998</v>
      </c>
      <c r="BA2801" s="12">
        <v>372.49700000000001</v>
      </c>
      <c r="BB2801" s="72">
        <v>4.609</v>
      </c>
      <c r="BC2801" s="72">
        <v>14.917999999999999</v>
      </c>
      <c r="BD2801" s="12">
        <v>333.28100000000001</v>
      </c>
      <c r="BE2801" s="72">
        <v>4.1239999999999997</v>
      </c>
      <c r="BF2801" s="72">
        <v>12.882</v>
      </c>
      <c r="BG2801" s="12">
        <v>705.77800000000002</v>
      </c>
      <c r="BH2801" s="72">
        <v>8.7330000000000005</v>
      </c>
      <c r="BI2801" s="72">
        <v>9.7810000000000006</v>
      </c>
      <c r="BJ2801" s="12">
        <v>1452.98</v>
      </c>
      <c r="BK2801" s="72">
        <v>17.978000000000002</v>
      </c>
      <c r="BL2801" s="72">
        <v>5.8330000000000002</v>
      </c>
      <c r="BM2801" s="12">
        <v>1152.55</v>
      </c>
      <c r="BN2801" s="72">
        <v>14.26</v>
      </c>
      <c r="BO2801" s="72">
        <v>7.5090000000000003</v>
      </c>
      <c r="BP2801" s="12">
        <v>2605.5300000000002</v>
      </c>
      <c r="BQ2801" s="72">
        <v>32.238</v>
      </c>
      <c r="BR2801" s="72">
        <v>3.4990000000000001</v>
      </c>
      <c r="BS2801" s="12">
        <v>3343.165</v>
      </c>
      <c r="BT2801" s="72">
        <v>41.365000000000002</v>
      </c>
      <c r="BU2801" s="72">
        <v>2.7189999999999999</v>
      </c>
      <c r="BV2801" s="12">
        <v>8082.1390000000001</v>
      </c>
      <c r="BW2801" s="72">
        <v>100</v>
      </c>
      <c r="BX2801" s="72">
        <v>2.5289999999999999</v>
      </c>
      <c r="BY2801" s="13"/>
      <c r="BZ2801" s="13"/>
    </row>
    <row r="2802" spans="1:78" ht="12.75" customHeight="1">
      <c r="A2802" s="122" t="s">
        <v>65</v>
      </c>
      <c r="B2802" s="71" t="s">
        <v>73</v>
      </c>
      <c r="C2802" s="71" t="s">
        <v>26</v>
      </c>
      <c r="D2802" s="34">
        <v>42705</v>
      </c>
      <c r="E2802" s="12">
        <v>2750.1570000000002</v>
      </c>
      <c r="F2802" s="72">
        <v>34.442999999999998</v>
      </c>
      <c r="G2802" s="72">
        <v>4.4560000000000004</v>
      </c>
      <c r="H2802" s="12">
        <v>277.09199999999998</v>
      </c>
      <c r="I2802" s="72">
        <v>3.47</v>
      </c>
      <c r="J2802" s="72">
        <v>17.972000000000001</v>
      </c>
      <c r="K2802" s="12">
        <v>198.48099999999999</v>
      </c>
      <c r="L2802" s="72">
        <v>2.4860000000000002</v>
      </c>
      <c r="M2802" s="72">
        <v>34.04</v>
      </c>
      <c r="N2802" s="12">
        <v>475.57299999999998</v>
      </c>
      <c r="O2802" s="72">
        <v>5.9560000000000004</v>
      </c>
      <c r="P2802" s="72">
        <v>14.728</v>
      </c>
      <c r="Q2802" s="12">
        <v>27.015000000000001</v>
      </c>
      <c r="R2802" s="72">
        <v>0.33800000000000002</v>
      </c>
      <c r="S2802" s="72">
        <v>42.496000000000002</v>
      </c>
      <c r="T2802" s="12">
        <v>502.58699999999999</v>
      </c>
      <c r="U2802" s="72">
        <v>6.2939999999999996</v>
      </c>
      <c r="V2802" s="72">
        <v>13.794</v>
      </c>
      <c r="W2802" s="12">
        <v>1207.739</v>
      </c>
      <c r="X2802" s="72">
        <v>15.125999999999999</v>
      </c>
      <c r="Y2802" s="72">
        <v>9.2370000000000001</v>
      </c>
      <c r="Z2802" s="12">
        <v>1710.327</v>
      </c>
      <c r="AA2802" s="72">
        <v>21.42</v>
      </c>
      <c r="AB2802" s="72">
        <v>6.758</v>
      </c>
      <c r="AC2802" s="12">
        <v>4460.4840000000004</v>
      </c>
      <c r="AD2802" s="72">
        <v>55.863999999999997</v>
      </c>
      <c r="AE2802" s="72">
        <v>4.3579999999999997</v>
      </c>
      <c r="AF2802" s="12">
        <v>6.23</v>
      </c>
      <c r="AG2802" s="72">
        <v>7.8E-2</v>
      </c>
      <c r="AH2802" s="72">
        <v>78.138000000000005</v>
      </c>
      <c r="AI2802" s="12">
        <v>234.61199999999999</v>
      </c>
      <c r="AJ2802" s="72">
        <v>2.9380000000000002</v>
      </c>
      <c r="AK2802" s="72">
        <v>19.882999999999999</v>
      </c>
      <c r="AL2802" s="12">
        <v>240.84200000000001</v>
      </c>
      <c r="AM2802" s="72">
        <v>3.016</v>
      </c>
      <c r="AN2802" s="72">
        <v>19.266999999999999</v>
      </c>
      <c r="AO2802" s="12">
        <v>4701.3270000000002</v>
      </c>
      <c r="AP2802" s="72">
        <v>58.88</v>
      </c>
      <c r="AQ2802" s="72">
        <v>4.3659999999999997</v>
      </c>
      <c r="AR2802" s="12">
        <v>34.009</v>
      </c>
      <c r="AS2802" s="72">
        <v>0.42599999999999999</v>
      </c>
      <c r="AT2802" s="72">
        <v>84.908000000000001</v>
      </c>
      <c r="AU2802" s="12">
        <v>17.3</v>
      </c>
      <c r="AV2802" s="72">
        <v>0.217</v>
      </c>
      <c r="AW2802" s="72">
        <v>60.287999999999997</v>
      </c>
      <c r="AX2802" s="12">
        <v>380.79399999999998</v>
      </c>
      <c r="AY2802" s="72">
        <v>4.7690000000000001</v>
      </c>
      <c r="AZ2802" s="72">
        <v>22.396999999999998</v>
      </c>
      <c r="BA2802" s="12">
        <v>398.09300000000002</v>
      </c>
      <c r="BB2802" s="72">
        <v>4.9859999999999998</v>
      </c>
      <c r="BC2802" s="72">
        <v>21.204000000000001</v>
      </c>
      <c r="BD2802" s="12">
        <v>276.529</v>
      </c>
      <c r="BE2802" s="72">
        <v>3.4630000000000001</v>
      </c>
      <c r="BF2802" s="72">
        <v>18.867000000000001</v>
      </c>
      <c r="BG2802" s="12">
        <v>674.62300000000005</v>
      </c>
      <c r="BH2802" s="72">
        <v>8.4489999999999998</v>
      </c>
      <c r="BI2802" s="72">
        <v>11.384</v>
      </c>
      <c r="BJ2802" s="12">
        <v>1263.992</v>
      </c>
      <c r="BK2802" s="72">
        <v>15.83</v>
      </c>
      <c r="BL2802" s="72">
        <v>8.5739999999999998</v>
      </c>
      <c r="BM2802" s="12">
        <v>1310.6600000000001</v>
      </c>
      <c r="BN2802" s="72">
        <v>16.414999999999999</v>
      </c>
      <c r="BO2802" s="72">
        <v>6.8360000000000003</v>
      </c>
      <c r="BP2802" s="12">
        <v>2574.652</v>
      </c>
      <c r="BQ2802" s="72">
        <v>32.244999999999997</v>
      </c>
      <c r="BR2802" s="72">
        <v>5.1559999999999997</v>
      </c>
      <c r="BS2802" s="12">
        <v>3283.2840000000001</v>
      </c>
      <c r="BT2802" s="72">
        <v>41.12</v>
      </c>
      <c r="BU2802" s="72">
        <v>4.141</v>
      </c>
      <c r="BV2802" s="12">
        <v>7984.6109999999999</v>
      </c>
      <c r="BW2802" s="72">
        <v>100</v>
      </c>
      <c r="BX2802" s="72">
        <v>2.9820000000000002</v>
      </c>
      <c r="BY2802" s="13"/>
      <c r="BZ2802" s="13"/>
    </row>
    <row r="2803" spans="1:78" ht="12.75" customHeight="1">
      <c r="A2803" s="122" t="s">
        <v>65</v>
      </c>
      <c r="B2803" s="71" t="s">
        <v>73</v>
      </c>
      <c r="C2803" s="71" t="s">
        <v>26</v>
      </c>
      <c r="D2803" s="34">
        <v>42795</v>
      </c>
      <c r="E2803" s="12">
        <v>2906.3780000000002</v>
      </c>
      <c r="F2803" s="72">
        <v>36.084000000000003</v>
      </c>
      <c r="G2803" s="72">
        <v>4.9960000000000004</v>
      </c>
      <c r="H2803" s="12">
        <v>262.55200000000002</v>
      </c>
      <c r="I2803" s="72">
        <v>3.26</v>
      </c>
      <c r="J2803" s="72">
        <v>16.382999999999999</v>
      </c>
      <c r="K2803" s="12">
        <v>205.33799999999999</v>
      </c>
      <c r="L2803" s="72">
        <v>2.5489999999999999</v>
      </c>
      <c r="M2803" s="72">
        <v>24.2</v>
      </c>
      <c r="N2803" s="12">
        <v>467.89100000000002</v>
      </c>
      <c r="O2803" s="72">
        <v>5.8090000000000002</v>
      </c>
      <c r="P2803" s="72">
        <v>12.519</v>
      </c>
      <c r="Q2803" s="12">
        <v>13.446</v>
      </c>
      <c r="R2803" s="72">
        <v>0.16700000000000001</v>
      </c>
      <c r="S2803" s="72">
        <v>62.457000000000001</v>
      </c>
      <c r="T2803" s="12">
        <v>481.33699999999999</v>
      </c>
      <c r="U2803" s="72">
        <v>5.976</v>
      </c>
      <c r="V2803" s="72">
        <v>11.744</v>
      </c>
      <c r="W2803" s="12">
        <v>1036.702</v>
      </c>
      <c r="X2803" s="72">
        <v>12.871</v>
      </c>
      <c r="Y2803" s="72">
        <v>6.8090000000000002</v>
      </c>
      <c r="Z2803" s="12">
        <v>1518.039</v>
      </c>
      <c r="AA2803" s="72">
        <v>18.847000000000001</v>
      </c>
      <c r="AB2803" s="72">
        <v>4.359</v>
      </c>
      <c r="AC2803" s="12">
        <v>4424.4160000000002</v>
      </c>
      <c r="AD2803" s="72">
        <v>54.930999999999997</v>
      </c>
      <c r="AE2803" s="72">
        <v>3.774</v>
      </c>
      <c r="AF2803" s="12">
        <v>17.739999999999998</v>
      </c>
      <c r="AG2803" s="72">
        <v>0.22</v>
      </c>
      <c r="AH2803" s="72">
        <v>66.816000000000003</v>
      </c>
      <c r="AI2803" s="12">
        <v>326.14499999999998</v>
      </c>
      <c r="AJ2803" s="72">
        <v>4.0490000000000004</v>
      </c>
      <c r="AK2803" s="72">
        <v>16.46</v>
      </c>
      <c r="AL2803" s="12">
        <v>343.88499999999999</v>
      </c>
      <c r="AM2803" s="72">
        <v>4.2690000000000001</v>
      </c>
      <c r="AN2803" s="72">
        <v>16.228000000000002</v>
      </c>
      <c r="AO2803" s="12">
        <v>4768.3010000000004</v>
      </c>
      <c r="AP2803" s="72">
        <v>59.2</v>
      </c>
      <c r="AQ2803" s="72">
        <v>3.7719999999999998</v>
      </c>
      <c r="AR2803" s="12">
        <v>100.104</v>
      </c>
      <c r="AS2803" s="72">
        <v>1.2430000000000001</v>
      </c>
      <c r="AT2803" s="72">
        <v>34.142000000000003</v>
      </c>
      <c r="AU2803" s="12">
        <v>14.702</v>
      </c>
      <c r="AV2803" s="72">
        <v>0.183</v>
      </c>
      <c r="AW2803" s="72">
        <v>68.391000000000005</v>
      </c>
      <c r="AX2803" s="12">
        <v>442.66199999999998</v>
      </c>
      <c r="AY2803" s="72">
        <v>5.4960000000000004</v>
      </c>
      <c r="AZ2803" s="72">
        <v>15.223000000000001</v>
      </c>
      <c r="BA2803" s="12">
        <v>457.36399999999998</v>
      </c>
      <c r="BB2803" s="72">
        <v>5.6779999999999999</v>
      </c>
      <c r="BC2803" s="72">
        <v>14.09</v>
      </c>
      <c r="BD2803" s="12">
        <v>235.56700000000001</v>
      </c>
      <c r="BE2803" s="72">
        <v>2.9249999999999998</v>
      </c>
      <c r="BF2803" s="72">
        <v>14.862</v>
      </c>
      <c r="BG2803" s="12">
        <v>692.93100000000004</v>
      </c>
      <c r="BH2803" s="72">
        <v>8.6029999999999998</v>
      </c>
      <c r="BI2803" s="72">
        <v>8.2970000000000006</v>
      </c>
      <c r="BJ2803" s="12">
        <v>1351.835</v>
      </c>
      <c r="BK2803" s="72">
        <v>16.783999999999999</v>
      </c>
      <c r="BL2803" s="72">
        <v>8.1829999999999998</v>
      </c>
      <c r="BM2803" s="12">
        <v>1141.3489999999999</v>
      </c>
      <c r="BN2803" s="72">
        <v>14.17</v>
      </c>
      <c r="BO2803" s="72">
        <v>6.9770000000000003</v>
      </c>
      <c r="BP2803" s="12">
        <v>2493.1840000000002</v>
      </c>
      <c r="BQ2803" s="72">
        <v>30.954000000000001</v>
      </c>
      <c r="BR2803" s="72">
        <v>4.6260000000000003</v>
      </c>
      <c r="BS2803" s="12">
        <v>3286.2190000000001</v>
      </c>
      <c r="BT2803" s="72">
        <v>40.799999999999997</v>
      </c>
      <c r="BU2803" s="72">
        <v>3.6579999999999999</v>
      </c>
      <c r="BV2803" s="12">
        <v>8054.52</v>
      </c>
      <c r="BW2803" s="72">
        <v>100</v>
      </c>
      <c r="BX2803" s="72">
        <v>2.488</v>
      </c>
      <c r="BY2803" s="13"/>
      <c r="BZ2803" s="13"/>
    </row>
    <row r="2804" spans="1:78" ht="12.75" customHeight="1">
      <c r="A2804" s="122" t="s">
        <v>65</v>
      </c>
      <c r="B2804" s="71" t="s">
        <v>73</v>
      </c>
      <c r="C2804" s="71" t="s">
        <v>26</v>
      </c>
      <c r="D2804" s="34">
        <v>42887</v>
      </c>
      <c r="E2804" s="12">
        <v>3144.7860000000001</v>
      </c>
      <c r="F2804" s="72">
        <v>37.185000000000002</v>
      </c>
      <c r="G2804" s="72">
        <v>3.4060000000000001</v>
      </c>
      <c r="H2804" s="12">
        <v>281.35599999999999</v>
      </c>
      <c r="I2804" s="72">
        <v>3.327</v>
      </c>
      <c r="J2804" s="72">
        <v>24.675000000000001</v>
      </c>
      <c r="K2804" s="12">
        <v>179.34700000000001</v>
      </c>
      <c r="L2804" s="72">
        <v>2.121</v>
      </c>
      <c r="M2804" s="72">
        <v>19.170000000000002</v>
      </c>
      <c r="N2804" s="12">
        <v>460.70299999999997</v>
      </c>
      <c r="O2804" s="72">
        <v>5.4470000000000001</v>
      </c>
      <c r="P2804" s="72">
        <v>14.372999999999999</v>
      </c>
      <c r="Q2804" s="12">
        <v>34.048999999999999</v>
      </c>
      <c r="R2804" s="72">
        <v>0.40300000000000002</v>
      </c>
      <c r="S2804" s="72">
        <v>40.261000000000003</v>
      </c>
      <c r="T2804" s="12">
        <v>494.75200000000001</v>
      </c>
      <c r="U2804" s="72">
        <v>5.85</v>
      </c>
      <c r="V2804" s="72">
        <v>13.476000000000001</v>
      </c>
      <c r="W2804" s="12">
        <v>1093.8979999999999</v>
      </c>
      <c r="X2804" s="72">
        <v>12.933999999999999</v>
      </c>
      <c r="Y2804" s="72">
        <v>7.375</v>
      </c>
      <c r="Z2804" s="12">
        <v>1588.65</v>
      </c>
      <c r="AA2804" s="72">
        <v>18.783999999999999</v>
      </c>
      <c r="AB2804" s="72">
        <v>5.9329999999999998</v>
      </c>
      <c r="AC2804" s="12">
        <v>4733.4359999999997</v>
      </c>
      <c r="AD2804" s="72">
        <v>55.969000000000001</v>
      </c>
      <c r="AE2804" s="72">
        <v>3.0680000000000001</v>
      </c>
      <c r="AF2804" s="12">
        <v>30.605</v>
      </c>
      <c r="AG2804" s="72">
        <v>0.36199999999999999</v>
      </c>
      <c r="AH2804" s="72">
        <v>42.664999999999999</v>
      </c>
      <c r="AI2804" s="12">
        <v>274.06299999999999</v>
      </c>
      <c r="AJ2804" s="72">
        <v>3.2410000000000001</v>
      </c>
      <c r="AK2804" s="72">
        <v>13.311999999999999</v>
      </c>
      <c r="AL2804" s="12">
        <v>304.66800000000001</v>
      </c>
      <c r="AM2804" s="72">
        <v>3.6019999999999999</v>
      </c>
      <c r="AN2804" s="72">
        <v>12.888999999999999</v>
      </c>
      <c r="AO2804" s="12">
        <v>5038.1040000000003</v>
      </c>
      <c r="AP2804" s="72">
        <v>59.570999999999998</v>
      </c>
      <c r="AQ2804" s="72">
        <v>3.0939999999999999</v>
      </c>
      <c r="AR2804" s="12">
        <v>56.572000000000003</v>
      </c>
      <c r="AS2804" s="72">
        <v>0.66900000000000004</v>
      </c>
      <c r="AT2804" s="72">
        <v>39.563000000000002</v>
      </c>
      <c r="AU2804" s="12">
        <v>17.423999999999999</v>
      </c>
      <c r="AV2804" s="72">
        <v>0.20599999999999999</v>
      </c>
      <c r="AW2804" s="72">
        <v>48.542999999999999</v>
      </c>
      <c r="AX2804" s="12">
        <v>348.714</v>
      </c>
      <c r="AY2804" s="72">
        <v>4.1230000000000002</v>
      </c>
      <c r="AZ2804" s="72">
        <v>13.055</v>
      </c>
      <c r="BA2804" s="12">
        <v>366.13799999999998</v>
      </c>
      <c r="BB2804" s="72">
        <v>4.3289999999999997</v>
      </c>
      <c r="BC2804" s="72">
        <v>12.62</v>
      </c>
      <c r="BD2804" s="12">
        <v>232.05</v>
      </c>
      <c r="BE2804" s="72">
        <v>2.7440000000000002</v>
      </c>
      <c r="BF2804" s="72">
        <v>15.916</v>
      </c>
      <c r="BG2804" s="12">
        <v>598.18799999999999</v>
      </c>
      <c r="BH2804" s="72">
        <v>7.0730000000000004</v>
      </c>
      <c r="BI2804" s="72">
        <v>9.5060000000000002</v>
      </c>
      <c r="BJ2804" s="12">
        <v>1482.579</v>
      </c>
      <c r="BK2804" s="72">
        <v>17.53</v>
      </c>
      <c r="BL2804" s="72">
        <v>5.8019999999999996</v>
      </c>
      <c r="BM2804" s="12">
        <v>1281.799</v>
      </c>
      <c r="BN2804" s="72">
        <v>15.156000000000001</v>
      </c>
      <c r="BO2804" s="72">
        <v>5.3920000000000003</v>
      </c>
      <c r="BP2804" s="12">
        <v>2764.3789999999999</v>
      </c>
      <c r="BQ2804" s="72">
        <v>32.686999999999998</v>
      </c>
      <c r="BR2804" s="72">
        <v>3.7360000000000002</v>
      </c>
      <c r="BS2804" s="12">
        <v>3419.1390000000001</v>
      </c>
      <c r="BT2804" s="72">
        <v>40.429000000000002</v>
      </c>
      <c r="BU2804" s="72">
        <v>2.7349999999999999</v>
      </c>
      <c r="BV2804" s="12">
        <v>8457.2430000000004</v>
      </c>
      <c r="BW2804" s="72">
        <v>100</v>
      </c>
      <c r="BX2804" s="72">
        <v>1.9590000000000001</v>
      </c>
      <c r="BY2804" s="13"/>
      <c r="BZ2804" s="13"/>
    </row>
    <row r="2805" spans="1:78" ht="12.75" customHeight="1">
      <c r="A2805" s="122" t="s">
        <v>65</v>
      </c>
      <c r="B2805" s="71" t="s">
        <v>73</v>
      </c>
      <c r="C2805" s="71" t="s">
        <v>26</v>
      </c>
      <c r="D2805" s="34">
        <v>43344</v>
      </c>
      <c r="E2805" s="12">
        <v>3176.38</v>
      </c>
      <c r="F2805" s="72">
        <v>36.982999999999997</v>
      </c>
      <c r="G2805" s="72">
        <v>4.5339999999999998</v>
      </c>
      <c r="H2805" s="12">
        <v>237.68199999999999</v>
      </c>
      <c r="I2805" s="72">
        <v>2.7669999999999999</v>
      </c>
      <c r="J2805" s="72">
        <v>17.742000000000001</v>
      </c>
      <c r="K2805" s="12">
        <v>186.93</v>
      </c>
      <c r="L2805" s="72">
        <v>2.1760000000000002</v>
      </c>
      <c r="M2805" s="72">
        <v>18.669</v>
      </c>
      <c r="N2805" s="12">
        <v>424.61200000000002</v>
      </c>
      <c r="O2805" s="72">
        <v>4.944</v>
      </c>
      <c r="P2805" s="72">
        <v>12.946999999999999</v>
      </c>
      <c r="Q2805" s="12">
        <v>16.302</v>
      </c>
      <c r="R2805" s="72">
        <v>0.19</v>
      </c>
      <c r="S2805" s="72">
        <v>67.486999999999995</v>
      </c>
      <c r="T2805" s="12">
        <v>440.91399999999999</v>
      </c>
      <c r="U2805" s="72">
        <v>5.1340000000000003</v>
      </c>
      <c r="V2805" s="72">
        <v>12.608000000000001</v>
      </c>
      <c r="W2805" s="12">
        <v>1293.163</v>
      </c>
      <c r="X2805" s="72">
        <v>15.057</v>
      </c>
      <c r="Y2805" s="72">
        <v>9.7780000000000005</v>
      </c>
      <c r="Z2805" s="12">
        <v>1734.077</v>
      </c>
      <c r="AA2805" s="72">
        <v>20.190000000000001</v>
      </c>
      <c r="AB2805" s="72">
        <v>7.048</v>
      </c>
      <c r="AC2805" s="12">
        <v>4910.4570000000003</v>
      </c>
      <c r="AD2805" s="72">
        <v>57.173000000000002</v>
      </c>
      <c r="AE2805" s="72">
        <v>3.7909999999999999</v>
      </c>
      <c r="AF2805" s="12">
        <v>1.2849999999999999</v>
      </c>
      <c r="AG2805" s="72">
        <v>1.4999999999999999E-2</v>
      </c>
      <c r="AH2805" s="72">
        <v>107.16200000000001</v>
      </c>
      <c r="AI2805" s="12">
        <v>309.62299999999999</v>
      </c>
      <c r="AJ2805" s="72">
        <v>3.605</v>
      </c>
      <c r="AK2805" s="72">
        <v>13.667999999999999</v>
      </c>
      <c r="AL2805" s="12">
        <v>310.90800000000002</v>
      </c>
      <c r="AM2805" s="72">
        <v>3.62</v>
      </c>
      <c r="AN2805" s="72">
        <v>13.619</v>
      </c>
      <c r="AO2805" s="12">
        <v>5221.3649999999998</v>
      </c>
      <c r="AP2805" s="72">
        <v>60.792999999999999</v>
      </c>
      <c r="AQ2805" s="72">
        <v>3.9020000000000001</v>
      </c>
      <c r="AR2805" s="12">
        <v>91.584999999999994</v>
      </c>
      <c r="AS2805" s="72">
        <v>1.0660000000000001</v>
      </c>
      <c r="AT2805" s="72">
        <v>31.850999999999999</v>
      </c>
      <c r="AU2805" s="12">
        <v>39.898000000000003</v>
      </c>
      <c r="AV2805" s="72">
        <v>0.46500000000000002</v>
      </c>
      <c r="AW2805" s="72">
        <v>76.816000000000003</v>
      </c>
      <c r="AX2805" s="12">
        <v>310.64100000000002</v>
      </c>
      <c r="AY2805" s="72">
        <v>3.617</v>
      </c>
      <c r="AZ2805" s="72">
        <v>15.244999999999999</v>
      </c>
      <c r="BA2805" s="12">
        <v>350.53899999999999</v>
      </c>
      <c r="BB2805" s="72">
        <v>4.0810000000000004</v>
      </c>
      <c r="BC2805" s="72">
        <v>16.027000000000001</v>
      </c>
      <c r="BD2805" s="12">
        <v>276.98599999999999</v>
      </c>
      <c r="BE2805" s="72">
        <v>3.2250000000000001</v>
      </c>
      <c r="BF2805" s="72">
        <v>15.295</v>
      </c>
      <c r="BG2805" s="12">
        <v>627.52499999999998</v>
      </c>
      <c r="BH2805" s="72">
        <v>7.306</v>
      </c>
      <c r="BI2805" s="72">
        <v>11.808</v>
      </c>
      <c r="BJ2805" s="12">
        <v>1358.6389999999999</v>
      </c>
      <c r="BK2805" s="72">
        <v>15.819000000000001</v>
      </c>
      <c r="BL2805" s="72">
        <v>4.8330000000000002</v>
      </c>
      <c r="BM2805" s="12">
        <v>1289.6199999999999</v>
      </c>
      <c r="BN2805" s="72">
        <v>15.015000000000001</v>
      </c>
      <c r="BO2805" s="72">
        <v>6.87</v>
      </c>
      <c r="BP2805" s="12">
        <v>2648.259</v>
      </c>
      <c r="BQ2805" s="72">
        <v>30.834</v>
      </c>
      <c r="BR2805" s="72">
        <v>3.915</v>
      </c>
      <c r="BS2805" s="12">
        <v>3367.3679999999999</v>
      </c>
      <c r="BT2805" s="72">
        <v>39.207000000000001</v>
      </c>
      <c r="BU2805" s="72">
        <v>3.5990000000000002</v>
      </c>
      <c r="BV2805" s="12">
        <v>8588.7330000000002</v>
      </c>
      <c r="BW2805" s="72">
        <v>100</v>
      </c>
      <c r="BX2805" s="72">
        <v>3.0840000000000001</v>
      </c>
      <c r="BY2805" s="13"/>
      <c r="BZ2805" s="13"/>
    </row>
    <row r="2806" spans="1:78" ht="12.75" customHeight="1">
      <c r="A2806" s="122" t="s">
        <v>65</v>
      </c>
      <c r="B2806" s="71" t="s">
        <v>73</v>
      </c>
      <c r="C2806" s="71" t="s">
        <v>26</v>
      </c>
      <c r="D2806" s="34">
        <v>43435</v>
      </c>
      <c r="E2806" s="12">
        <v>3107.0529999999999</v>
      </c>
      <c r="F2806" s="72">
        <v>36.398000000000003</v>
      </c>
      <c r="G2806" s="72">
        <v>4.7009999999999996</v>
      </c>
      <c r="H2806" s="12">
        <v>258.64699999999999</v>
      </c>
      <c r="I2806" s="72">
        <v>3.03</v>
      </c>
      <c r="J2806" s="72">
        <v>22.353000000000002</v>
      </c>
      <c r="K2806" s="12">
        <v>274.78399999999999</v>
      </c>
      <c r="L2806" s="72">
        <v>3.2189999999999999</v>
      </c>
      <c r="M2806" s="72">
        <v>19.64</v>
      </c>
      <c r="N2806" s="12">
        <v>533.43200000000002</v>
      </c>
      <c r="O2806" s="72">
        <v>6.2489999999999997</v>
      </c>
      <c r="P2806" s="72">
        <v>13.39</v>
      </c>
      <c r="Q2806" s="12">
        <v>36.061999999999998</v>
      </c>
      <c r="R2806" s="72">
        <v>0.42199999999999999</v>
      </c>
      <c r="S2806" s="72">
        <v>43.816000000000003</v>
      </c>
      <c r="T2806" s="12">
        <v>569.49400000000003</v>
      </c>
      <c r="U2806" s="72">
        <v>6.6719999999999997</v>
      </c>
      <c r="V2806" s="72">
        <v>13.153</v>
      </c>
      <c r="W2806" s="12">
        <v>1112.4549999999999</v>
      </c>
      <c r="X2806" s="72">
        <v>13.032</v>
      </c>
      <c r="Y2806" s="72">
        <v>6.109</v>
      </c>
      <c r="Z2806" s="12">
        <v>1681.9490000000001</v>
      </c>
      <c r="AA2806" s="72">
        <v>19.704000000000001</v>
      </c>
      <c r="AB2806" s="72">
        <v>5.0339999999999998</v>
      </c>
      <c r="AC2806" s="12">
        <v>4789.0020000000004</v>
      </c>
      <c r="AD2806" s="72">
        <v>56.101999999999997</v>
      </c>
      <c r="AE2806" s="72">
        <v>3.6219999999999999</v>
      </c>
      <c r="AF2806" s="12">
        <v>9.9700000000000006</v>
      </c>
      <c r="AG2806" s="72">
        <v>0.11700000000000001</v>
      </c>
      <c r="AH2806" s="72">
        <v>75.975999999999999</v>
      </c>
      <c r="AI2806" s="12">
        <v>297.59100000000001</v>
      </c>
      <c r="AJ2806" s="72">
        <v>3.4860000000000002</v>
      </c>
      <c r="AK2806" s="72">
        <v>9.6829999999999998</v>
      </c>
      <c r="AL2806" s="12">
        <v>307.56099999999998</v>
      </c>
      <c r="AM2806" s="72">
        <v>3.6030000000000002</v>
      </c>
      <c r="AN2806" s="72">
        <v>10.246</v>
      </c>
      <c r="AO2806" s="12">
        <v>5096.5619999999999</v>
      </c>
      <c r="AP2806" s="72">
        <v>59.704999999999998</v>
      </c>
      <c r="AQ2806" s="72">
        <v>3.359</v>
      </c>
      <c r="AR2806" s="12">
        <v>58.908000000000001</v>
      </c>
      <c r="AS2806" s="72">
        <v>0.69</v>
      </c>
      <c r="AT2806" s="72">
        <v>32.68</v>
      </c>
      <c r="AU2806" s="12">
        <v>56.848999999999997</v>
      </c>
      <c r="AV2806" s="72">
        <v>0.66600000000000004</v>
      </c>
      <c r="AW2806" s="72">
        <v>50.145000000000003</v>
      </c>
      <c r="AX2806" s="12">
        <v>316.54700000000003</v>
      </c>
      <c r="AY2806" s="72">
        <v>3.7080000000000002</v>
      </c>
      <c r="AZ2806" s="72">
        <v>17.622</v>
      </c>
      <c r="BA2806" s="12">
        <v>373.39600000000002</v>
      </c>
      <c r="BB2806" s="72">
        <v>4.3739999999999997</v>
      </c>
      <c r="BC2806" s="72">
        <v>16.574000000000002</v>
      </c>
      <c r="BD2806" s="12">
        <v>180.62</v>
      </c>
      <c r="BE2806" s="72">
        <v>2.1160000000000001</v>
      </c>
      <c r="BF2806" s="72">
        <v>20.888000000000002</v>
      </c>
      <c r="BG2806" s="12">
        <v>554.01599999999996</v>
      </c>
      <c r="BH2806" s="72">
        <v>6.49</v>
      </c>
      <c r="BI2806" s="72">
        <v>11.465999999999999</v>
      </c>
      <c r="BJ2806" s="12">
        <v>1383.6489999999999</v>
      </c>
      <c r="BK2806" s="72">
        <v>16.209</v>
      </c>
      <c r="BL2806" s="72">
        <v>7.5110000000000001</v>
      </c>
      <c r="BM2806" s="12">
        <v>1443.077</v>
      </c>
      <c r="BN2806" s="72">
        <v>16.905000000000001</v>
      </c>
      <c r="BO2806" s="72">
        <v>6.3529999999999998</v>
      </c>
      <c r="BP2806" s="12">
        <v>2826.7260000000001</v>
      </c>
      <c r="BQ2806" s="72">
        <v>33.115000000000002</v>
      </c>
      <c r="BR2806" s="72">
        <v>4.298</v>
      </c>
      <c r="BS2806" s="12">
        <v>3439.65</v>
      </c>
      <c r="BT2806" s="72">
        <v>40.295000000000002</v>
      </c>
      <c r="BU2806" s="72">
        <v>3.0259999999999998</v>
      </c>
      <c r="BV2806" s="12">
        <v>8536.2119999999995</v>
      </c>
      <c r="BW2806" s="72">
        <v>100</v>
      </c>
      <c r="BX2806" s="72">
        <v>1.9890000000000001</v>
      </c>
      <c r="BY2806" s="13"/>
      <c r="BZ2806" s="13"/>
    </row>
    <row r="2807" spans="1:78" ht="12.75" customHeight="1">
      <c r="A2807" s="122" t="s">
        <v>65</v>
      </c>
      <c r="B2807" s="71" t="s">
        <v>73</v>
      </c>
      <c r="C2807" s="71" t="s">
        <v>26</v>
      </c>
      <c r="D2807" s="34">
        <v>43525</v>
      </c>
      <c r="E2807" s="12">
        <v>3114.6190000000001</v>
      </c>
      <c r="F2807" s="72">
        <v>36.969000000000001</v>
      </c>
      <c r="G2807" s="72">
        <v>4.5430000000000001</v>
      </c>
      <c r="H2807" s="12">
        <v>230.04599999999999</v>
      </c>
      <c r="I2807" s="72">
        <v>2.7309999999999999</v>
      </c>
      <c r="J2807" s="72">
        <v>24.827000000000002</v>
      </c>
      <c r="K2807" s="12">
        <v>220.46299999999999</v>
      </c>
      <c r="L2807" s="72">
        <v>2.617</v>
      </c>
      <c r="M2807" s="72">
        <v>18.059999999999999</v>
      </c>
      <c r="N2807" s="12">
        <v>450.50900000000001</v>
      </c>
      <c r="O2807" s="72">
        <v>5.3470000000000004</v>
      </c>
      <c r="P2807" s="72">
        <v>13.874000000000001</v>
      </c>
      <c r="Q2807" s="12">
        <v>6.2480000000000002</v>
      </c>
      <c r="R2807" s="72">
        <v>7.3999999999999996E-2</v>
      </c>
      <c r="S2807" s="72">
        <v>102.714</v>
      </c>
      <c r="T2807" s="12">
        <v>456.75700000000001</v>
      </c>
      <c r="U2807" s="72">
        <v>5.4219999999999997</v>
      </c>
      <c r="V2807" s="72">
        <v>14.073</v>
      </c>
      <c r="W2807" s="12">
        <v>1138.2940000000001</v>
      </c>
      <c r="X2807" s="72">
        <v>13.510999999999999</v>
      </c>
      <c r="Y2807" s="72">
        <v>6.8760000000000003</v>
      </c>
      <c r="Z2807" s="12">
        <v>1595.0509999999999</v>
      </c>
      <c r="AA2807" s="72">
        <v>18.933</v>
      </c>
      <c r="AB2807" s="72">
        <v>5.4779999999999998</v>
      </c>
      <c r="AC2807" s="12">
        <v>4709.67</v>
      </c>
      <c r="AD2807" s="72">
        <v>55.902000000000001</v>
      </c>
      <c r="AE2807" s="72">
        <v>3.5470000000000002</v>
      </c>
      <c r="AF2807" s="12">
        <v>13.308999999999999</v>
      </c>
      <c r="AG2807" s="72">
        <v>0.158</v>
      </c>
      <c r="AH2807" s="72">
        <v>60.505000000000003</v>
      </c>
      <c r="AI2807" s="12">
        <v>372.72</v>
      </c>
      <c r="AJ2807" s="72">
        <v>4.4240000000000004</v>
      </c>
      <c r="AK2807" s="72">
        <v>14.68</v>
      </c>
      <c r="AL2807" s="12">
        <v>386.029</v>
      </c>
      <c r="AM2807" s="72">
        <v>4.5819999999999999</v>
      </c>
      <c r="AN2807" s="72">
        <v>14.191000000000001</v>
      </c>
      <c r="AO2807" s="12">
        <v>5095.6989999999996</v>
      </c>
      <c r="AP2807" s="72">
        <v>60.484000000000002</v>
      </c>
      <c r="AQ2807" s="72">
        <v>3.6520000000000001</v>
      </c>
      <c r="AR2807" s="12">
        <v>73.37</v>
      </c>
      <c r="AS2807" s="72">
        <v>0.871</v>
      </c>
      <c r="AT2807" s="72">
        <v>39.113999999999997</v>
      </c>
      <c r="AU2807" s="12">
        <v>16.224</v>
      </c>
      <c r="AV2807" s="72">
        <v>0.193</v>
      </c>
      <c r="AW2807" s="72">
        <v>53.075000000000003</v>
      </c>
      <c r="AX2807" s="12">
        <v>347.55399999999997</v>
      </c>
      <c r="AY2807" s="72">
        <v>4.125</v>
      </c>
      <c r="AZ2807" s="72">
        <v>18.271000000000001</v>
      </c>
      <c r="BA2807" s="12">
        <v>363.77699999999999</v>
      </c>
      <c r="BB2807" s="72">
        <v>4.3179999999999996</v>
      </c>
      <c r="BC2807" s="72">
        <v>17.085000000000001</v>
      </c>
      <c r="BD2807" s="12">
        <v>251.637</v>
      </c>
      <c r="BE2807" s="72">
        <v>2.9870000000000001</v>
      </c>
      <c r="BF2807" s="72">
        <v>19.550999999999998</v>
      </c>
      <c r="BG2807" s="12">
        <v>615.41499999999996</v>
      </c>
      <c r="BH2807" s="72">
        <v>7.3049999999999997</v>
      </c>
      <c r="BI2807" s="72">
        <v>14.304</v>
      </c>
      <c r="BJ2807" s="12">
        <v>1461.0830000000001</v>
      </c>
      <c r="BK2807" s="72">
        <v>17.341999999999999</v>
      </c>
      <c r="BL2807" s="72">
        <v>6.7930000000000001</v>
      </c>
      <c r="BM2807" s="12">
        <v>1179.336</v>
      </c>
      <c r="BN2807" s="72">
        <v>13.997999999999999</v>
      </c>
      <c r="BO2807" s="72">
        <v>10.818</v>
      </c>
      <c r="BP2807" s="12">
        <v>2640.4180000000001</v>
      </c>
      <c r="BQ2807" s="72">
        <v>31.341000000000001</v>
      </c>
      <c r="BR2807" s="72">
        <v>4.6980000000000004</v>
      </c>
      <c r="BS2807" s="12">
        <v>3329.203</v>
      </c>
      <c r="BT2807" s="72">
        <v>39.515999999999998</v>
      </c>
      <c r="BU2807" s="72">
        <v>3.222</v>
      </c>
      <c r="BV2807" s="12">
        <v>8424.9009999999998</v>
      </c>
      <c r="BW2807" s="72">
        <v>100</v>
      </c>
      <c r="BX2807" s="72">
        <v>2.492</v>
      </c>
      <c r="BY2807" s="13"/>
      <c r="BZ2807" s="13"/>
    </row>
    <row r="2808" spans="1:78" ht="12.75" customHeight="1">
      <c r="A2808" s="122" t="s">
        <v>65</v>
      </c>
      <c r="B2808" s="71" t="s">
        <v>73</v>
      </c>
      <c r="C2808" s="71" t="s">
        <v>26</v>
      </c>
      <c r="D2808" s="34">
        <v>43617</v>
      </c>
      <c r="E2808" s="12">
        <v>3129.8290000000002</v>
      </c>
      <c r="F2808" s="72">
        <v>37.073999999999998</v>
      </c>
      <c r="G2808" s="72">
        <v>4.21</v>
      </c>
      <c r="H2808" s="12">
        <v>207.68600000000001</v>
      </c>
      <c r="I2808" s="72">
        <v>2.46</v>
      </c>
      <c r="J2808" s="72">
        <v>21.001999999999999</v>
      </c>
      <c r="K2808" s="12">
        <v>203.523</v>
      </c>
      <c r="L2808" s="72">
        <v>2.411</v>
      </c>
      <c r="M2808" s="72">
        <v>18.677</v>
      </c>
      <c r="N2808" s="12">
        <v>411.209</v>
      </c>
      <c r="O2808" s="72">
        <v>4.8710000000000004</v>
      </c>
      <c r="P2808" s="72">
        <v>16.047000000000001</v>
      </c>
      <c r="Q2808" s="12">
        <v>15.507999999999999</v>
      </c>
      <c r="R2808" s="72">
        <v>0.184</v>
      </c>
      <c r="S2808" s="72">
        <v>62.408999999999999</v>
      </c>
      <c r="T2808" s="12">
        <v>426.71699999999998</v>
      </c>
      <c r="U2808" s="72">
        <v>5.0549999999999997</v>
      </c>
      <c r="V2808" s="72">
        <v>15.221</v>
      </c>
      <c r="W2808" s="12">
        <v>1336.38</v>
      </c>
      <c r="X2808" s="72">
        <v>15.83</v>
      </c>
      <c r="Y2808" s="72">
        <v>5.4489999999999998</v>
      </c>
      <c r="Z2808" s="12">
        <v>1763.096</v>
      </c>
      <c r="AA2808" s="72">
        <v>20.885000000000002</v>
      </c>
      <c r="AB2808" s="72">
        <v>5.4459999999999997</v>
      </c>
      <c r="AC2808" s="12">
        <v>4892.9250000000002</v>
      </c>
      <c r="AD2808" s="72">
        <v>57.959000000000003</v>
      </c>
      <c r="AE2808" s="72">
        <v>3.1269999999999998</v>
      </c>
      <c r="AF2808" s="12">
        <v>9.0220000000000002</v>
      </c>
      <c r="AG2808" s="72">
        <v>0.107</v>
      </c>
      <c r="AH2808" s="72">
        <v>70.713999999999999</v>
      </c>
      <c r="AI2808" s="12">
        <v>320.90100000000001</v>
      </c>
      <c r="AJ2808" s="72">
        <v>3.8010000000000002</v>
      </c>
      <c r="AK2808" s="72">
        <v>9.4380000000000006</v>
      </c>
      <c r="AL2808" s="12">
        <v>329.923</v>
      </c>
      <c r="AM2808" s="72">
        <v>3.9079999999999999</v>
      </c>
      <c r="AN2808" s="72">
        <v>9.4060000000000006</v>
      </c>
      <c r="AO2808" s="12">
        <v>5222.8490000000002</v>
      </c>
      <c r="AP2808" s="72">
        <v>61.866999999999997</v>
      </c>
      <c r="AQ2808" s="72">
        <v>2.8679999999999999</v>
      </c>
      <c r="AR2808" s="12">
        <v>49.93</v>
      </c>
      <c r="AS2808" s="72">
        <v>0.59099999999999997</v>
      </c>
      <c r="AT2808" s="72">
        <v>41.494999999999997</v>
      </c>
      <c r="AU2808" s="12">
        <v>50.066000000000003</v>
      </c>
      <c r="AV2808" s="72">
        <v>0.59299999999999997</v>
      </c>
      <c r="AW2808" s="72">
        <v>58.718000000000004</v>
      </c>
      <c r="AX2808" s="12">
        <v>236.80500000000001</v>
      </c>
      <c r="AY2808" s="72">
        <v>2.8050000000000002</v>
      </c>
      <c r="AZ2808" s="72">
        <v>20.555</v>
      </c>
      <c r="BA2808" s="12">
        <v>286.87099999999998</v>
      </c>
      <c r="BB2808" s="72">
        <v>3.3980000000000001</v>
      </c>
      <c r="BC2808" s="72">
        <v>20.359000000000002</v>
      </c>
      <c r="BD2808" s="12">
        <v>163.858</v>
      </c>
      <c r="BE2808" s="72">
        <v>1.9410000000000001</v>
      </c>
      <c r="BF2808" s="72">
        <v>25.855</v>
      </c>
      <c r="BG2808" s="12">
        <v>450.72899999999998</v>
      </c>
      <c r="BH2808" s="72">
        <v>5.3390000000000004</v>
      </c>
      <c r="BI2808" s="72">
        <v>14.27</v>
      </c>
      <c r="BJ2808" s="12">
        <v>1266.335</v>
      </c>
      <c r="BK2808" s="72">
        <v>15</v>
      </c>
      <c r="BL2808" s="72">
        <v>6.3789999999999996</v>
      </c>
      <c r="BM2808" s="12">
        <v>1452.261</v>
      </c>
      <c r="BN2808" s="72">
        <v>17.202999999999999</v>
      </c>
      <c r="BO2808" s="72">
        <v>5.165</v>
      </c>
      <c r="BP2808" s="12">
        <v>2718.596</v>
      </c>
      <c r="BQ2808" s="72">
        <v>32.203000000000003</v>
      </c>
      <c r="BR2808" s="72">
        <v>3.4359999999999999</v>
      </c>
      <c r="BS2808" s="12">
        <v>3219.2559999999999</v>
      </c>
      <c r="BT2808" s="72">
        <v>38.133000000000003</v>
      </c>
      <c r="BU2808" s="72">
        <v>3.0139999999999998</v>
      </c>
      <c r="BV2808" s="12">
        <v>8442.1039999999994</v>
      </c>
      <c r="BW2808" s="72">
        <v>100</v>
      </c>
      <c r="BX2808" s="72">
        <v>1.948</v>
      </c>
      <c r="BY2808" s="13"/>
      <c r="BZ2808" s="13"/>
    </row>
    <row r="2809" spans="1:78" ht="12.75" customHeight="1">
      <c r="A2809" s="122" t="s">
        <v>65</v>
      </c>
      <c r="B2809" s="71" t="s">
        <v>73</v>
      </c>
      <c r="C2809" s="71" t="s">
        <v>26</v>
      </c>
      <c r="D2809" s="34">
        <v>44075</v>
      </c>
      <c r="E2809" s="12">
        <v>3099.2370000000001</v>
      </c>
      <c r="F2809" s="72">
        <v>35.015999999999998</v>
      </c>
      <c r="G2809" s="72">
        <v>4.0119999999999996</v>
      </c>
      <c r="H2809" s="12">
        <v>202.20400000000001</v>
      </c>
      <c r="I2809" s="72">
        <v>2.2850000000000001</v>
      </c>
      <c r="J2809" s="72">
        <v>20.013000000000002</v>
      </c>
      <c r="K2809" s="12">
        <v>391.79700000000003</v>
      </c>
      <c r="L2809" s="72">
        <v>4.4269999999999996</v>
      </c>
      <c r="M2809" s="72">
        <v>16.797999999999998</v>
      </c>
      <c r="N2809" s="12">
        <v>594.00099999999998</v>
      </c>
      <c r="O2809" s="72">
        <v>6.7110000000000003</v>
      </c>
      <c r="P2809" s="72">
        <v>10.18</v>
      </c>
      <c r="Q2809" s="12">
        <v>24.440999999999999</v>
      </c>
      <c r="R2809" s="72">
        <v>0.27600000000000002</v>
      </c>
      <c r="S2809" s="72">
        <v>69.709999999999994</v>
      </c>
      <c r="T2809" s="12">
        <v>618.44200000000001</v>
      </c>
      <c r="U2809" s="72">
        <v>6.9870000000000001</v>
      </c>
      <c r="V2809" s="72">
        <v>9.7119999999999997</v>
      </c>
      <c r="W2809" s="12">
        <v>1212.8589999999999</v>
      </c>
      <c r="X2809" s="72">
        <v>13.702999999999999</v>
      </c>
      <c r="Y2809" s="72">
        <v>9.0570000000000004</v>
      </c>
      <c r="Z2809" s="12">
        <v>1831.3009999999999</v>
      </c>
      <c r="AA2809" s="72">
        <v>20.69</v>
      </c>
      <c r="AB2809" s="72">
        <v>4.923</v>
      </c>
      <c r="AC2809" s="12">
        <v>4930.5379999999996</v>
      </c>
      <c r="AD2809" s="72">
        <v>55.706000000000003</v>
      </c>
      <c r="AE2809" s="72">
        <v>3.048</v>
      </c>
      <c r="AF2809" s="12">
        <v>7.4</v>
      </c>
      <c r="AG2809" s="72">
        <v>8.4000000000000005E-2</v>
      </c>
      <c r="AH2809" s="72">
        <v>78.210999999999999</v>
      </c>
      <c r="AI2809" s="12">
        <v>418.62400000000002</v>
      </c>
      <c r="AJ2809" s="72">
        <v>4.7300000000000004</v>
      </c>
      <c r="AK2809" s="72">
        <v>12.319000000000001</v>
      </c>
      <c r="AL2809" s="12">
        <v>426.02300000000002</v>
      </c>
      <c r="AM2809" s="72">
        <v>4.8129999999999997</v>
      </c>
      <c r="AN2809" s="72">
        <v>12.394</v>
      </c>
      <c r="AO2809" s="12">
        <v>5356.5609999999997</v>
      </c>
      <c r="AP2809" s="72">
        <v>60.518999999999998</v>
      </c>
      <c r="AQ2809" s="72">
        <v>3.0059999999999998</v>
      </c>
      <c r="AR2809" s="12">
        <v>96.575999999999993</v>
      </c>
      <c r="AS2809" s="72">
        <v>1.091</v>
      </c>
      <c r="AT2809" s="72">
        <v>38.695</v>
      </c>
      <c r="AU2809" s="12">
        <v>29.574999999999999</v>
      </c>
      <c r="AV2809" s="72">
        <v>0.33400000000000002</v>
      </c>
      <c r="AW2809" s="72">
        <v>75.22</v>
      </c>
      <c r="AX2809" s="12">
        <v>276.005</v>
      </c>
      <c r="AY2809" s="72">
        <v>3.1179999999999999</v>
      </c>
      <c r="AZ2809" s="72">
        <v>26.207000000000001</v>
      </c>
      <c r="BA2809" s="12">
        <v>305.58</v>
      </c>
      <c r="BB2809" s="72">
        <v>3.452</v>
      </c>
      <c r="BC2809" s="72">
        <v>23.445</v>
      </c>
      <c r="BD2809" s="12">
        <v>316.06400000000002</v>
      </c>
      <c r="BE2809" s="72">
        <v>3.5710000000000002</v>
      </c>
      <c r="BF2809" s="72">
        <v>20.417000000000002</v>
      </c>
      <c r="BG2809" s="12">
        <v>621.64400000000001</v>
      </c>
      <c r="BH2809" s="72">
        <v>7.0229999999999997</v>
      </c>
      <c r="BI2809" s="72">
        <v>12.237</v>
      </c>
      <c r="BJ2809" s="12">
        <v>1380.7529999999999</v>
      </c>
      <c r="BK2809" s="72">
        <v>15.6</v>
      </c>
      <c r="BL2809" s="72">
        <v>6.758</v>
      </c>
      <c r="BM2809" s="12">
        <v>1395.453</v>
      </c>
      <c r="BN2809" s="72">
        <v>15.766</v>
      </c>
      <c r="BO2809" s="72">
        <v>6.7370000000000001</v>
      </c>
      <c r="BP2809" s="12">
        <v>2776.2049999999999</v>
      </c>
      <c r="BQ2809" s="72">
        <v>31.366</v>
      </c>
      <c r="BR2809" s="72">
        <v>4.0439999999999996</v>
      </c>
      <c r="BS2809" s="12">
        <v>3494.4250000000002</v>
      </c>
      <c r="BT2809" s="72">
        <v>39.481000000000002</v>
      </c>
      <c r="BU2809" s="72">
        <v>3.0449999999999999</v>
      </c>
      <c r="BV2809" s="12">
        <v>8850.9860000000008</v>
      </c>
      <c r="BW2809" s="72">
        <v>100</v>
      </c>
      <c r="BX2809" s="72">
        <v>2.3439999999999999</v>
      </c>
      <c r="BY2809" s="13"/>
      <c r="BZ2809" s="13"/>
    </row>
    <row r="2810" spans="1:78" ht="12.75" customHeight="1">
      <c r="A2810" s="122" t="s">
        <v>65</v>
      </c>
      <c r="B2810" s="71" t="s">
        <v>73</v>
      </c>
      <c r="C2810" s="71" t="s">
        <v>26</v>
      </c>
      <c r="D2810" s="34">
        <v>44166</v>
      </c>
      <c r="E2810" s="12">
        <v>3428.5949999999998</v>
      </c>
      <c r="F2810" s="72">
        <v>38.451000000000001</v>
      </c>
      <c r="G2810" s="72">
        <v>4.1630000000000003</v>
      </c>
      <c r="H2810" s="12">
        <v>265.25900000000001</v>
      </c>
      <c r="I2810" s="72">
        <v>2.9750000000000001</v>
      </c>
      <c r="J2810" s="72">
        <v>16.274000000000001</v>
      </c>
      <c r="K2810" s="12">
        <v>172.27099999999999</v>
      </c>
      <c r="L2810" s="72">
        <v>1.9319999999999999</v>
      </c>
      <c r="M2810" s="72">
        <v>20.675000000000001</v>
      </c>
      <c r="N2810" s="12">
        <v>437.53</v>
      </c>
      <c r="O2810" s="72">
        <v>4.907</v>
      </c>
      <c r="P2810" s="72">
        <v>14.148999999999999</v>
      </c>
      <c r="Q2810" s="12">
        <v>62.826000000000001</v>
      </c>
      <c r="R2810" s="72">
        <v>0.70499999999999996</v>
      </c>
      <c r="S2810" s="72">
        <v>47.475000000000001</v>
      </c>
      <c r="T2810" s="12">
        <v>500.35599999999999</v>
      </c>
      <c r="U2810" s="72">
        <v>5.6109999999999998</v>
      </c>
      <c r="V2810" s="72">
        <v>15.321</v>
      </c>
      <c r="W2810" s="12">
        <v>1351.3130000000001</v>
      </c>
      <c r="X2810" s="72">
        <v>15.154999999999999</v>
      </c>
      <c r="Y2810" s="72">
        <v>8.1479999999999997</v>
      </c>
      <c r="Z2810" s="12">
        <v>1851.67</v>
      </c>
      <c r="AA2810" s="72">
        <v>20.765999999999998</v>
      </c>
      <c r="AB2810" s="72">
        <v>6.1520000000000001</v>
      </c>
      <c r="AC2810" s="12">
        <v>5280.2640000000001</v>
      </c>
      <c r="AD2810" s="72">
        <v>59.218000000000004</v>
      </c>
      <c r="AE2810" s="72">
        <v>3.629</v>
      </c>
      <c r="AF2810" s="12">
        <v>21.016999999999999</v>
      </c>
      <c r="AG2810" s="72">
        <v>0.23599999999999999</v>
      </c>
      <c r="AH2810" s="72">
        <v>57.856999999999999</v>
      </c>
      <c r="AI2810" s="12">
        <v>296.89999999999998</v>
      </c>
      <c r="AJ2810" s="72">
        <v>3.33</v>
      </c>
      <c r="AK2810" s="72">
        <v>16.68</v>
      </c>
      <c r="AL2810" s="12">
        <v>317.91699999999997</v>
      </c>
      <c r="AM2810" s="72">
        <v>3.5649999999999999</v>
      </c>
      <c r="AN2810" s="72">
        <v>15.72</v>
      </c>
      <c r="AO2810" s="12">
        <v>5598.1819999999998</v>
      </c>
      <c r="AP2810" s="72">
        <v>62.783000000000001</v>
      </c>
      <c r="AQ2810" s="72">
        <v>3.589</v>
      </c>
      <c r="AR2810" s="12">
        <v>110.367</v>
      </c>
      <c r="AS2810" s="72">
        <v>1.238</v>
      </c>
      <c r="AT2810" s="72">
        <v>33.969000000000001</v>
      </c>
      <c r="AU2810" s="12">
        <v>8.7349999999999994</v>
      </c>
      <c r="AV2810" s="72">
        <v>9.8000000000000004E-2</v>
      </c>
      <c r="AW2810" s="72">
        <v>72.263000000000005</v>
      </c>
      <c r="AX2810" s="12">
        <v>334.40800000000002</v>
      </c>
      <c r="AY2810" s="72">
        <v>3.75</v>
      </c>
      <c r="AZ2810" s="72">
        <v>17.666</v>
      </c>
      <c r="BA2810" s="12">
        <v>343.14299999999997</v>
      </c>
      <c r="BB2810" s="72">
        <v>3.8479999999999999</v>
      </c>
      <c r="BC2810" s="72">
        <v>17.370999999999999</v>
      </c>
      <c r="BD2810" s="12">
        <v>225.13399999999999</v>
      </c>
      <c r="BE2810" s="72">
        <v>2.5249999999999999</v>
      </c>
      <c r="BF2810" s="72">
        <v>39.384</v>
      </c>
      <c r="BG2810" s="12">
        <v>568.27700000000004</v>
      </c>
      <c r="BH2810" s="72">
        <v>6.3730000000000002</v>
      </c>
      <c r="BI2810" s="72">
        <v>21.193000000000001</v>
      </c>
      <c r="BJ2810" s="12">
        <v>1309.348</v>
      </c>
      <c r="BK2810" s="72">
        <v>14.683999999999999</v>
      </c>
      <c r="BL2810" s="72">
        <v>7.5709999999999997</v>
      </c>
      <c r="BM2810" s="12">
        <v>1330.5419999999999</v>
      </c>
      <c r="BN2810" s="72">
        <v>14.922000000000001</v>
      </c>
      <c r="BO2810" s="72">
        <v>7.7359999999999998</v>
      </c>
      <c r="BP2810" s="12">
        <v>2639.89</v>
      </c>
      <c r="BQ2810" s="72">
        <v>29.606000000000002</v>
      </c>
      <c r="BR2810" s="72">
        <v>4.9290000000000003</v>
      </c>
      <c r="BS2810" s="12">
        <v>3318.5340000000001</v>
      </c>
      <c r="BT2810" s="72">
        <v>37.216999999999999</v>
      </c>
      <c r="BU2810" s="72">
        <v>4.3680000000000003</v>
      </c>
      <c r="BV2810" s="12">
        <v>8916.7160000000003</v>
      </c>
      <c r="BW2810" s="72">
        <v>100</v>
      </c>
      <c r="BX2810" s="72">
        <v>2.7759999999999998</v>
      </c>
      <c r="BY2810" s="13"/>
      <c r="BZ2810" s="13"/>
    </row>
    <row r="2811" spans="1:78" ht="12.75" customHeight="1">
      <c r="A2811" s="122" t="s">
        <v>65</v>
      </c>
      <c r="B2811" s="71" t="s">
        <v>73</v>
      </c>
      <c r="C2811" s="71" t="s">
        <v>26</v>
      </c>
      <c r="D2811" s="34">
        <v>44256</v>
      </c>
      <c r="E2811" s="12">
        <v>3283.54</v>
      </c>
      <c r="F2811" s="72">
        <v>37.673999999999999</v>
      </c>
      <c r="G2811" s="72">
        <v>4.0270000000000001</v>
      </c>
      <c r="H2811" s="12">
        <v>131.636</v>
      </c>
      <c r="I2811" s="72">
        <v>1.51</v>
      </c>
      <c r="J2811" s="72">
        <v>29.056000000000001</v>
      </c>
      <c r="K2811" s="12">
        <v>186.86600000000001</v>
      </c>
      <c r="L2811" s="72">
        <v>2.1440000000000001</v>
      </c>
      <c r="M2811" s="72">
        <v>21.274999999999999</v>
      </c>
      <c r="N2811" s="12">
        <v>318.50200000000001</v>
      </c>
      <c r="O2811" s="72">
        <v>3.6539999999999999</v>
      </c>
      <c r="P2811" s="72">
        <v>16.291</v>
      </c>
      <c r="Q2811" s="12">
        <v>27.303999999999998</v>
      </c>
      <c r="R2811" s="72">
        <v>0.313</v>
      </c>
      <c r="S2811" s="72">
        <v>59.475000000000001</v>
      </c>
      <c r="T2811" s="12">
        <v>345.80700000000002</v>
      </c>
      <c r="U2811" s="72">
        <v>3.968</v>
      </c>
      <c r="V2811" s="72">
        <v>14.823</v>
      </c>
      <c r="W2811" s="12">
        <v>1274.5640000000001</v>
      </c>
      <c r="X2811" s="72">
        <v>14.624000000000001</v>
      </c>
      <c r="Y2811" s="72">
        <v>8.7929999999999993</v>
      </c>
      <c r="Z2811" s="12">
        <v>1620.3710000000001</v>
      </c>
      <c r="AA2811" s="72">
        <v>18.591999999999999</v>
      </c>
      <c r="AB2811" s="72">
        <v>7.5119999999999996</v>
      </c>
      <c r="AC2811" s="12">
        <v>4903.91</v>
      </c>
      <c r="AD2811" s="72">
        <v>56.265999999999998</v>
      </c>
      <c r="AE2811" s="72">
        <v>4.0460000000000003</v>
      </c>
      <c r="AF2811" s="12">
        <v>35.649000000000001</v>
      </c>
      <c r="AG2811" s="72">
        <v>0.40899999999999997</v>
      </c>
      <c r="AH2811" s="72">
        <v>59.511000000000003</v>
      </c>
      <c r="AI2811" s="12">
        <v>337.81</v>
      </c>
      <c r="AJ2811" s="72">
        <v>3.8759999999999999</v>
      </c>
      <c r="AK2811" s="72">
        <v>17.701000000000001</v>
      </c>
      <c r="AL2811" s="12">
        <v>373.459</v>
      </c>
      <c r="AM2811" s="72">
        <v>4.2850000000000001</v>
      </c>
      <c r="AN2811" s="72">
        <v>17.818999999999999</v>
      </c>
      <c r="AO2811" s="12">
        <v>5277.3689999999997</v>
      </c>
      <c r="AP2811" s="72">
        <v>60.551000000000002</v>
      </c>
      <c r="AQ2811" s="72">
        <v>4.0039999999999996</v>
      </c>
      <c r="AR2811" s="12">
        <v>125.372</v>
      </c>
      <c r="AS2811" s="72">
        <v>1.4379999999999999</v>
      </c>
      <c r="AT2811" s="72">
        <v>32.031999999999996</v>
      </c>
      <c r="AU2811" s="12">
        <v>23.222999999999999</v>
      </c>
      <c r="AV2811" s="72">
        <v>0.26600000000000001</v>
      </c>
      <c r="AW2811" s="72">
        <v>43.616999999999997</v>
      </c>
      <c r="AX2811" s="12">
        <v>299.23099999999999</v>
      </c>
      <c r="AY2811" s="72">
        <v>3.4329999999999998</v>
      </c>
      <c r="AZ2811" s="72">
        <v>17.239999999999998</v>
      </c>
      <c r="BA2811" s="12">
        <v>322.45400000000001</v>
      </c>
      <c r="BB2811" s="72">
        <v>3.7</v>
      </c>
      <c r="BC2811" s="72">
        <v>16.036000000000001</v>
      </c>
      <c r="BD2811" s="12">
        <v>246.00399999999999</v>
      </c>
      <c r="BE2811" s="72">
        <v>2.823</v>
      </c>
      <c r="BF2811" s="72">
        <v>22.16</v>
      </c>
      <c r="BG2811" s="12">
        <v>568.45799999999997</v>
      </c>
      <c r="BH2811" s="72">
        <v>6.5220000000000002</v>
      </c>
      <c r="BI2811" s="72">
        <v>12.577</v>
      </c>
      <c r="BJ2811" s="12">
        <v>1437.2809999999999</v>
      </c>
      <c r="BK2811" s="72">
        <v>16.491</v>
      </c>
      <c r="BL2811" s="72">
        <v>6.07</v>
      </c>
      <c r="BM2811" s="12">
        <v>1307.087</v>
      </c>
      <c r="BN2811" s="72">
        <v>14.997</v>
      </c>
      <c r="BO2811" s="72">
        <v>6.7519999999999998</v>
      </c>
      <c r="BP2811" s="12">
        <v>2744.3679999999999</v>
      </c>
      <c r="BQ2811" s="72">
        <v>31.488</v>
      </c>
      <c r="BR2811" s="72">
        <v>3.4470000000000001</v>
      </c>
      <c r="BS2811" s="12">
        <v>3438.1979999999999</v>
      </c>
      <c r="BT2811" s="72">
        <v>39.448999999999998</v>
      </c>
      <c r="BU2811" s="72">
        <v>2.9780000000000002</v>
      </c>
      <c r="BV2811" s="12">
        <v>8715.5669999999991</v>
      </c>
      <c r="BW2811" s="72">
        <v>100</v>
      </c>
      <c r="BX2811" s="72">
        <v>2.302</v>
      </c>
      <c r="BY2811" s="13"/>
      <c r="BZ2811" s="13"/>
    </row>
    <row r="2812" spans="1:78" ht="12.75" customHeight="1">
      <c r="A2812" s="122" t="s">
        <v>65</v>
      </c>
      <c r="B2812" s="71" t="s">
        <v>73</v>
      </c>
      <c r="C2812" s="71" t="s">
        <v>26</v>
      </c>
      <c r="D2812" s="34">
        <v>44348</v>
      </c>
      <c r="E2812" s="12">
        <v>3755.8530000000001</v>
      </c>
      <c r="F2812" s="72">
        <v>41.000999999999998</v>
      </c>
      <c r="G2812" s="72">
        <v>3.2080000000000002</v>
      </c>
      <c r="H2812" s="12">
        <v>315.81299999999999</v>
      </c>
      <c r="I2812" s="72">
        <v>3.448</v>
      </c>
      <c r="J2812" s="72">
        <v>16.8</v>
      </c>
      <c r="K2812" s="12">
        <v>198.178</v>
      </c>
      <c r="L2812" s="72">
        <v>2.1629999999999998</v>
      </c>
      <c r="M2812" s="72">
        <v>23.802</v>
      </c>
      <c r="N2812" s="12">
        <v>513.99099999999999</v>
      </c>
      <c r="O2812" s="72">
        <v>5.6109999999999998</v>
      </c>
      <c r="P2812" s="72">
        <v>13.661</v>
      </c>
      <c r="Q2812" s="12">
        <v>18.108000000000001</v>
      </c>
      <c r="R2812" s="72">
        <v>0.19800000000000001</v>
      </c>
      <c r="S2812" s="72">
        <v>76.016999999999996</v>
      </c>
      <c r="T2812" s="12">
        <v>532.1</v>
      </c>
      <c r="U2812" s="72">
        <v>5.8090000000000002</v>
      </c>
      <c r="V2812" s="72">
        <v>13.696999999999999</v>
      </c>
      <c r="W2812" s="12">
        <v>1278.9860000000001</v>
      </c>
      <c r="X2812" s="72">
        <v>13.962</v>
      </c>
      <c r="Y2812" s="72">
        <v>6.7549999999999999</v>
      </c>
      <c r="Z2812" s="12">
        <v>1811.085</v>
      </c>
      <c r="AA2812" s="72">
        <v>19.771000000000001</v>
      </c>
      <c r="AB2812" s="72">
        <v>4.1820000000000004</v>
      </c>
      <c r="AC2812" s="12">
        <v>5566.9390000000003</v>
      </c>
      <c r="AD2812" s="72">
        <v>60.771999999999998</v>
      </c>
      <c r="AE2812" s="72">
        <v>2.3090000000000002</v>
      </c>
      <c r="AF2812" s="12">
        <v>9.4190000000000005</v>
      </c>
      <c r="AG2812" s="72">
        <v>0.10299999999999999</v>
      </c>
      <c r="AH2812" s="72">
        <v>121.33</v>
      </c>
      <c r="AI2812" s="12">
        <v>289.21800000000002</v>
      </c>
      <c r="AJ2812" s="72">
        <v>3.157</v>
      </c>
      <c r="AK2812" s="72">
        <v>18.417000000000002</v>
      </c>
      <c r="AL2812" s="12">
        <v>298.637</v>
      </c>
      <c r="AM2812" s="72">
        <v>3.26</v>
      </c>
      <c r="AN2812" s="72">
        <v>18.318999999999999</v>
      </c>
      <c r="AO2812" s="12">
        <v>5865.576</v>
      </c>
      <c r="AP2812" s="72">
        <v>64.031999999999996</v>
      </c>
      <c r="AQ2812" s="72">
        <v>2.339</v>
      </c>
      <c r="AR2812" s="12">
        <v>54.956000000000003</v>
      </c>
      <c r="AS2812" s="72">
        <v>0.6</v>
      </c>
      <c r="AT2812" s="72">
        <v>43.993000000000002</v>
      </c>
      <c r="AU2812" s="12">
        <v>26.023</v>
      </c>
      <c r="AV2812" s="72">
        <v>0.28399999999999997</v>
      </c>
      <c r="AW2812" s="72">
        <v>84.132999999999996</v>
      </c>
      <c r="AX2812" s="12">
        <v>342.17200000000003</v>
      </c>
      <c r="AY2812" s="72">
        <v>3.7349999999999999</v>
      </c>
      <c r="AZ2812" s="72">
        <v>14.228</v>
      </c>
      <c r="BA2812" s="12">
        <v>368.19400000000002</v>
      </c>
      <c r="BB2812" s="72">
        <v>4.0190000000000001</v>
      </c>
      <c r="BC2812" s="72">
        <v>13.516</v>
      </c>
      <c r="BD2812" s="12">
        <v>175.77799999999999</v>
      </c>
      <c r="BE2812" s="72">
        <v>1.919</v>
      </c>
      <c r="BF2812" s="72">
        <v>18.440999999999999</v>
      </c>
      <c r="BG2812" s="12">
        <v>543.97299999999996</v>
      </c>
      <c r="BH2812" s="72">
        <v>5.9379999999999997</v>
      </c>
      <c r="BI2812" s="72">
        <v>11.707000000000001</v>
      </c>
      <c r="BJ2812" s="12">
        <v>1332.77</v>
      </c>
      <c r="BK2812" s="72">
        <v>14.548999999999999</v>
      </c>
      <c r="BL2812" s="72">
        <v>8.5120000000000005</v>
      </c>
      <c r="BM2812" s="12">
        <v>1363.068</v>
      </c>
      <c r="BN2812" s="72">
        <v>14.88</v>
      </c>
      <c r="BO2812" s="72">
        <v>5.5220000000000002</v>
      </c>
      <c r="BP2812" s="12">
        <v>2695.8389999999999</v>
      </c>
      <c r="BQ2812" s="72">
        <v>29.428999999999998</v>
      </c>
      <c r="BR2812" s="72">
        <v>4.3460000000000001</v>
      </c>
      <c r="BS2812" s="12">
        <v>3294.7669999999998</v>
      </c>
      <c r="BT2812" s="72">
        <v>35.968000000000004</v>
      </c>
      <c r="BU2812" s="72">
        <v>3.8250000000000002</v>
      </c>
      <c r="BV2812" s="12">
        <v>9160.3430000000008</v>
      </c>
      <c r="BW2812" s="72">
        <v>100</v>
      </c>
      <c r="BX2812" s="72">
        <v>1.996</v>
      </c>
      <c r="BY2812" s="13"/>
      <c r="BZ2812" s="13"/>
    </row>
    <row r="2813" spans="1:78" ht="12.75" customHeight="1">
      <c r="A2813" s="122" t="s">
        <v>65</v>
      </c>
      <c r="B2813" s="71" t="s">
        <v>73</v>
      </c>
      <c r="C2813" s="71" t="s">
        <v>26</v>
      </c>
      <c r="D2813" s="34">
        <v>44805</v>
      </c>
      <c r="E2813" s="12">
        <v>3575.7930000000001</v>
      </c>
      <c r="F2813" s="72">
        <v>40.462000000000003</v>
      </c>
      <c r="G2813" s="72">
        <v>4.3109999999999999</v>
      </c>
      <c r="H2813" s="12">
        <v>178.27099999999999</v>
      </c>
      <c r="I2813" s="72">
        <v>2.0169999999999999</v>
      </c>
      <c r="J2813" s="72">
        <v>18.646999999999998</v>
      </c>
      <c r="K2813" s="12">
        <v>102.82299999999999</v>
      </c>
      <c r="L2813" s="72">
        <v>1.1639999999999999</v>
      </c>
      <c r="M2813" s="72">
        <v>35.362000000000002</v>
      </c>
      <c r="N2813" s="12">
        <v>281.09399999999999</v>
      </c>
      <c r="O2813" s="72">
        <v>3.181</v>
      </c>
      <c r="P2813" s="72">
        <v>17.872</v>
      </c>
      <c r="Q2813" s="12">
        <v>4.508</v>
      </c>
      <c r="R2813" s="72">
        <v>5.0999999999999997E-2</v>
      </c>
      <c r="S2813" s="72">
        <v>103.82599999999999</v>
      </c>
      <c r="T2813" s="12">
        <v>285.601</v>
      </c>
      <c r="U2813" s="72">
        <v>3.2320000000000002</v>
      </c>
      <c r="V2813" s="72">
        <v>17.5</v>
      </c>
      <c r="W2813" s="12">
        <v>1436.931</v>
      </c>
      <c r="X2813" s="72">
        <v>16.260000000000002</v>
      </c>
      <c r="Y2813" s="72">
        <v>6.9950000000000001</v>
      </c>
      <c r="Z2813" s="12">
        <v>1722.5319999999999</v>
      </c>
      <c r="AA2813" s="72">
        <v>19.491</v>
      </c>
      <c r="AB2813" s="72">
        <v>6.1929999999999996</v>
      </c>
      <c r="AC2813" s="12">
        <v>5298.3249999999998</v>
      </c>
      <c r="AD2813" s="72">
        <v>59.954000000000001</v>
      </c>
      <c r="AE2813" s="72">
        <v>3.6640000000000001</v>
      </c>
      <c r="AF2813" s="12">
        <v>4.1399999999999997</v>
      </c>
      <c r="AG2813" s="72">
        <v>4.7E-2</v>
      </c>
      <c r="AH2813" s="72">
        <v>122.45099999999999</v>
      </c>
      <c r="AI2813" s="12">
        <v>146.30000000000001</v>
      </c>
      <c r="AJ2813" s="72">
        <v>1.655</v>
      </c>
      <c r="AK2813" s="72">
        <v>30.931000000000001</v>
      </c>
      <c r="AL2813" s="12">
        <v>150.44</v>
      </c>
      <c r="AM2813" s="72">
        <v>1.702</v>
      </c>
      <c r="AN2813" s="72">
        <v>30.67</v>
      </c>
      <c r="AO2813" s="12">
        <v>5448.7650000000003</v>
      </c>
      <c r="AP2813" s="72">
        <v>61.655999999999999</v>
      </c>
      <c r="AQ2813" s="72">
        <v>3.964</v>
      </c>
      <c r="AR2813" s="12">
        <v>178.93100000000001</v>
      </c>
      <c r="AS2813" s="72">
        <v>2.0249999999999999</v>
      </c>
      <c r="AT2813" s="72">
        <v>28.550999999999998</v>
      </c>
      <c r="AU2813" s="12">
        <v>11.754</v>
      </c>
      <c r="AV2813" s="72">
        <v>0.13300000000000001</v>
      </c>
      <c r="AW2813" s="72">
        <v>56.725999999999999</v>
      </c>
      <c r="AX2813" s="12">
        <v>265.84100000000001</v>
      </c>
      <c r="AY2813" s="72">
        <v>3.008</v>
      </c>
      <c r="AZ2813" s="72">
        <v>21.812000000000001</v>
      </c>
      <c r="BA2813" s="12">
        <v>277.59500000000003</v>
      </c>
      <c r="BB2813" s="72">
        <v>3.141</v>
      </c>
      <c r="BC2813" s="72">
        <v>21.048999999999999</v>
      </c>
      <c r="BD2813" s="12">
        <v>137.06299999999999</v>
      </c>
      <c r="BE2813" s="72">
        <v>1.5509999999999999</v>
      </c>
      <c r="BF2813" s="72">
        <v>28.341999999999999</v>
      </c>
      <c r="BG2813" s="12">
        <v>414.65800000000002</v>
      </c>
      <c r="BH2813" s="72">
        <v>4.6920000000000002</v>
      </c>
      <c r="BI2813" s="72">
        <v>14.939</v>
      </c>
      <c r="BJ2813" s="12">
        <v>1405.7940000000001</v>
      </c>
      <c r="BK2813" s="72">
        <v>15.907</v>
      </c>
      <c r="BL2813" s="72">
        <v>6.0869999999999997</v>
      </c>
      <c r="BM2813" s="12">
        <v>1389.213</v>
      </c>
      <c r="BN2813" s="72">
        <v>15.72</v>
      </c>
      <c r="BO2813" s="72">
        <v>6.7489999999999997</v>
      </c>
      <c r="BP2813" s="12">
        <v>2795.0070000000001</v>
      </c>
      <c r="BQ2813" s="72">
        <v>31.626999999999999</v>
      </c>
      <c r="BR2813" s="72">
        <v>3.9609999999999999</v>
      </c>
      <c r="BS2813" s="12">
        <v>3388.5949999999998</v>
      </c>
      <c r="BT2813" s="72">
        <v>38.344000000000001</v>
      </c>
      <c r="BU2813" s="72">
        <v>3.1970000000000001</v>
      </c>
      <c r="BV2813" s="12">
        <v>8837.36</v>
      </c>
      <c r="BW2813" s="72">
        <v>100</v>
      </c>
      <c r="BX2813" s="72">
        <v>2.6110000000000002</v>
      </c>
      <c r="BY2813" s="13"/>
      <c r="BZ2813" s="13"/>
    </row>
    <row r="2814" spans="1:78" ht="12.75" customHeight="1">
      <c r="A2814" s="122" t="s">
        <v>65</v>
      </c>
      <c r="B2814" s="71" t="s">
        <v>73</v>
      </c>
      <c r="C2814" s="71" t="s">
        <v>26</v>
      </c>
      <c r="D2814" s="34">
        <v>44896</v>
      </c>
      <c r="E2814" s="12">
        <v>3480.0889999999999</v>
      </c>
      <c r="F2814" s="72">
        <v>40.179000000000002</v>
      </c>
      <c r="G2814" s="72">
        <v>4.3789999999999996</v>
      </c>
      <c r="H2814" s="12">
        <v>106.747</v>
      </c>
      <c r="I2814" s="72">
        <v>1.232</v>
      </c>
      <c r="J2814" s="72">
        <v>31.164999999999999</v>
      </c>
      <c r="K2814" s="12">
        <v>142.06899999999999</v>
      </c>
      <c r="L2814" s="72">
        <v>1.64</v>
      </c>
      <c r="M2814" s="72">
        <v>28.486000000000001</v>
      </c>
      <c r="N2814" s="12">
        <v>248.816</v>
      </c>
      <c r="O2814" s="72">
        <v>2.8730000000000002</v>
      </c>
      <c r="P2814" s="72">
        <v>17.945</v>
      </c>
      <c r="Q2814" s="12">
        <v>53.878</v>
      </c>
      <c r="R2814" s="72">
        <v>0.622</v>
      </c>
      <c r="S2814" s="72">
        <v>63.232999999999997</v>
      </c>
      <c r="T2814" s="12">
        <v>302.69400000000002</v>
      </c>
      <c r="U2814" s="72">
        <v>3.4950000000000001</v>
      </c>
      <c r="V2814" s="72">
        <v>19.454999999999998</v>
      </c>
      <c r="W2814" s="12">
        <v>1507.4449999999999</v>
      </c>
      <c r="X2814" s="72">
        <v>17.404</v>
      </c>
      <c r="Y2814" s="72">
        <v>7.5119999999999996</v>
      </c>
      <c r="Z2814" s="12">
        <v>1810.1389999999999</v>
      </c>
      <c r="AA2814" s="72">
        <v>20.899000000000001</v>
      </c>
      <c r="AB2814" s="72">
        <v>6.4279999999999999</v>
      </c>
      <c r="AC2814" s="12">
        <v>5290.2280000000001</v>
      </c>
      <c r="AD2814" s="72">
        <v>61.078000000000003</v>
      </c>
      <c r="AE2814" s="72">
        <v>3.464</v>
      </c>
      <c r="AF2814" s="12">
        <v>6.1790000000000003</v>
      </c>
      <c r="AG2814" s="72">
        <v>7.0999999999999994E-2</v>
      </c>
      <c r="AH2814" s="72">
        <v>115.247</v>
      </c>
      <c r="AI2814" s="12">
        <v>153.268</v>
      </c>
      <c r="AJ2814" s="72">
        <v>1.77</v>
      </c>
      <c r="AK2814" s="72">
        <v>28.175999999999998</v>
      </c>
      <c r="AL2814" s="12">
        <v>159.447</v>
      </c>
      <c r="AM2814" s="72">
        <v>1.841</v>
      </c>
      <c r="AN2814" s="72">
        <v>26.552</v>
      </c>
      <c r="AO2814" s="12">
        <v>5449.6750000000002</v>
      </c>
      <c r="AP2814" s="72">
        <v>62.918999999999997</v>
      </c>
      <c r="AQ2814" s="72">
        <v>3.6669999999999998</v>
      </c>
      <c r="AR2814" s="12">
        <v>75.078999999999994</v>
      </c>
      <c r="AS2814" s="72">
        <v>0.86699999999999999</v>
      </c>
      <c r="AT2814" s="72">
        <v>34.96</v>
      </c>
      <c r="AU2814" s="12">
        <v>25.777999999999999</v>
      </c>
      <c r="AV2814" s="72">
        <v>0.29799999999999999</v>
      </c>
      <c r="AW2814" s="72">
        <v>107.005</v>
      </c>
      <c r="AX2814" s="12">
        <v>306.654</v>
      </c>
      <c r="AY2814" s="72">
        <v>3.54</v>
      </c>
      <c r="AZ2814" s="72">
        <v>17.283000000000001</v>
      </c>
      <c r="BA2814" s="12">
        <v>332.43299999999999</v>
      </c>
      <c r="BB2814" s="72">
        <v>3.8380000000000001</v>
      </c>
      <c r="BC2814" s="72">
        <v>17.082000000000001</v>
      </c>
      <c r="BD2814" s="12">
        <v>201.18700000000001</v>
      </c>
      <c r="BE2814" s="72">
        <v>2.323</v>
      </c>
      <c r="BF2814" s="72">
        <v>22.693999999999999</v>
      </c>
      <c r="BG2814" s="12">
        <v>533.62</v>
      </c>
      <c r="BH2814" s="72">
        <v>6.1609999999999996</v>
      </c>
      <c r="BI2814" s="72">
        <v>11.726000000000001</v>
      </c>
      <c r="BJ2814" s="12">
        <v>1350.5650000000001</v>
      </c>
      <c r="BK2814" s="72">
        <v>15.593</v>
      </c>
      <c r="BL2814" s="72">
        <v>8.6880000000000006</v>
      </c>
      <c r="BM2814" s="12">
        <v>1252.441</v>
      </c>
      <c r="BN2814" s="72">
        <v>14.46</v>
      </c>
      <c r="BO2814" s="72">
        <v>6.2949999999999999</v>
      </c>
      <c r="BP2814" s="12">
        <v>2603.0059999999999</v>
      </c>
      <c r="BQ2814" s="72">
        <v>30.053000000000001</v>
      </c>
      <c r="BR2814" s="72">
        <v>4.2119999999999997</v>
      </c>
      <c r="BS2814" s="12">
        <v>3211.7049999999999</v>
      </c>
      <c r="BT2814" s="72">
        <v>37.081000000000003</v>
      </c>
      <c r="BU2814" s="72">
        <v>3.5590000000000002</v>
      </c>
      <c r="BV2814" s="12">
        <v>8661.3799999999992</v>
      </c>
      <c r="BW2814" s="72">
        <v>100</v>
      </c>
      <c r="BX2814" s="72">
        <v>2.66</v>
      </c>
      <c r="BY2814" s="13"/>
      <c r="BZ2814" s="13"/>
    </row>
    <row r="2815" spans="1:78" ht="12.75" customHeight="1">
      <c r="A2815" s="122" t="s">
        <v>65</v>
      </c>
      <c r="B2815" s="71" t="s">
        <v>73</v>
      </c>
      <c r="C2815" s="71" t="s">
        <v>26</v>
      </c>
      <c r="D2815" s="34">
        <v>44986</v>
      </c>
      <c r="E2815" s="12">
        <v>3687.66</v>
      </c>
      <c r="F2815" s="72">
        <v>39.536000000000001</v>
      </c>
      <c r="G2815" s="72">
        <v>3.17</v>
      </c>
      <c r="H2815" s="12">
        <v>182.137</v>
      </c>
      <c r="I2815" s="72">
        <v>1.9530000000000001</v>
      </c>
      <c r="J2815" s="72">
        <v>18.242999999999999</v>
      </c>
      <c r="K2815" s="12">
        <v>132.827</v>
      </c>
      <c r="L2815" s="72">
        <v>1.4239999999999999</v>
      </c>
      <c r="M2815" s="72">
        <v>18.248000000000001</v>
      </c>
      <c r="N2815" s="12">
        <v>314.964</v>
      </c>
      <c r="O2815" s="72">
        <v>3.3769999999999998</v>
      </c>
      <c r="P2815" s="72">
        <v>13.147</v>
      </c>
      <c r="Q2815" s="12">
        <v>23.584</v>
      </c>
      <c r="R2815" s="72">
        <v>0.253</v>
      </c>
      <c r="S2815" s="72">
        <v>45.954999999999998</v>
      </c>
      <c r="T2815" s="12">
        <v>338.548</v>
      </c>
      <c r="U2815" s="72">
        <v>3.63</v>
      </c>
      <c r="V2815" s="72">
        <v>11.331</v>
      </c>
      <c r="W2815" s="12">
        <v>1510.971</v>
      </c>
      <c r="X2815" s="72">
        <v>16.199000000000002</v>
      </c>
      <c r="Y2815" s="72">
        <v>4.5540000000000003</v>
      </c>
      <c r="Z2815" s="12">
        <v>1849.52</v>
      </c>
      <c r="AA2815" s="72">
        <v>19.829000000000001</v>
      </c>
      <c r="AB2815" s="72">
        <v>4.1449999999999996</v>
      </c>
      <c r="AC2815" s="12">
        <v>5537.18</v>
      </c>
      <c r="AD2815" s="72">
        <v>59.365000000000002</v>
      </c>
      <c r="AE2815" s="72">
        <v>2.2330000000000001</v>
      </c>
      <c r="AF2815" s="12">
        <v>25.327999999999999</v>
      </c>
      <c r="AG2815" s="72">
        <v>0.27200000000000002</v>
      </c>
      <c r="AH2815" s="72">
        <v>68.73</v>
      </c>
      <c r="AI2815" s="12">
        <v>258.92899999999997</v>
      </c>
      <c r="AJ2815" s="72">
        <v>2.7759999999999998</v>
      </c>
      <c r="AK2815" s="72">
        <v>12.994</v>
      </c>
      <c r="AL2815" s="12">
        <v>284.25700000000001</v>
      </c>
      <c r="AM2815" s="72">
        <v>3.048</v>
      </c>
      <c r="AN2815" s="72">
        <v>10.984</v>
      </c>
      <c r="AO2815" s="12">
        <v>5821.4359999999997</v>
      </c>
      <c r="AP2815" s="72">
        <v>62.411999999999999</v>
      </c>
      <c r="AQ2815" s="72">
        <v>2.1070000000000002</v>
      </c>
      <c r="AR2815" s="12">
        <v>125.97499999999999</v>
      </c>
      <c r="AS2815" s="72">
        <v>1.351</v>
      </c>
      <c r="AT2815" s="72">
        <v>29.315000000000001</v>
      </c>
      <c r="AU2815" s="12">
        <v>24.026</v>
      </c>
      <c r="AV2815" s="72">
        <v>0.25800000000000001</v>
      </c>
      <c r="AW2815" s="72">
        <v>37.570999999999998</v>
      </c>
      <c r="AX2815" s="12">
        <v>344.25200000000001</v>
      </c>
      <c r="AY2815" s="72">
        <v>3.6909999999999998</v>
      </c>
      <c r="AZ2815" s="72">
        <v>10.965</v>
      </c>
      <c r="BA2815" s="12">
        <v>368.27699999999999</v>
      </c>
      <c r="BB2815" s="72">
        <v>3.948</v>
      </c>
      <c r="BC2815" s="72">
        <v>10.734</v>
      </c>
      <c r="BD2815" s="12">
        <v>247.55699999999999</v>
      </c>
      <c r="BE2815" s="72">
        <v>2.6539999999999999</v>
      </c>
      <c r="BF2815" s="72">
        <v>17.032</v>
      </c>
      <c r="BG2815" s="12">
        <v>615.83399999999995</v>
      </c>
      <c r="BH2815" s="72">
        <v>6.6020000000000003</v>
      </c>
      <c r="BI2815" s="72">
        <v>7.944</v>
      </c>
      <c r="BJ2815" s="12">
        <v>1257.1120000000001</v>
      </c>
      <c r="BK2815" s="72">
        <v>13.478</v>
      </c>
      <c r="BL2815" s="72">
        <v>4.6029999999999998</v>
      </c>
      <c r="BM2815" s="12">
        <v>1507.027</v>
      </c>
      <c r="BN2815" s="72">
        <v>16.157</v>
      </c>
      <c r="BO2815" s="72">
        <v>3.9380000000000002</v>
      </c>
      <c r="BP2815" s="12">
        <v>2764.14</v>
      </c>
      <c r="BQ2815" s="72">
        <v>29.635000000000002</v>
      </c>
      <c r="BR2815" s="72">
        <v>3.1429999999999998</v>
      </c>
      <c r="BS2815" s="12">
        <v>3505.9490000000001</v>
      </c>
      <c r="BT2815" s="72">
        <v>37.588000000000001</v>
      </c>
      <c r="BU2815" s="72">
        <v>2.44</v>
      </c>
      <c r="BV2815" s="12">
        <v>9327.3850000000002</v>
      </c>
      <c r="BW2815" s="72">
        <v>100</v>
      </c>
      <c r="BX2815" s="72">
        <v>1.39</v>
      </c>
      <c r="BY2815" s="13"/>
      <c r="BZ2815" s="13"/>
    </row>
    <row r="2816" spans="1:78" ht="12.75" customHeight="1">
      <c r="A2816" s="122" t="s">
        <v>65</v>
      </c>
      <c r="B2816" s="71" t="s">
        <v>73</v>
      </c>
      <c r="C2816" s="71" t="s">
        <v>26</v>
      </c>
      <c r="D2816" s="34">
        <v>45078</v>
      </c>
      <c r="E2816" s="12">
        <v>3725.165</v>
      </c>
      <c r="F2816" s="72">
        <v>41.393999999999998</v>
      </c>
      <c r="G2816" s="72">
        <v>3.149</v>
      </c>
      <c r="H2816" s="12">
        <v>168.417</v>
      </c>
      <c r="I2816" s="72">
        <v>1.871</v>
      </c>
      <c r="J2816" s="72">
        <v>16.344000000000001</v>
      </c>
      <c r="K2816" s="12">
        <v>116.453</v>
      </c>
      <c r="L2816" s="72">
        <v>1.294</v>
      </c>
      <c r="M2816" s="72">
        <v>21.068999999999999</v>
      </c>
      <c r="N2816" s="12">
        <v>284.87</v>
      </c>
      <c r="O2816" s="72">
        <v>3.165</v>
      </c>
      <c r="P2816" s="72">
        <v>11.861000000000001</v>
      </c>
      <c r="Q2816" s="12">
        <v>30.030999999999999</v>
      </c>
      <c r="R2816" s="72">
        <v>0.33400000000000002</v>
      </c>
      <c r="S2816" s="72">
        <v>30.655999999999999</v>
      </c>
      <c r="T2816" s="12">
        <v>314.90100000000001</v>
      </c>
      <c r="U2816" s="72">
        <v>3.4990000000000001</v>
      </c>
      <c r="V2816" s="72">
        <v>10.831</v>
      </c>
      <c r="W2816" s="12">
        <v>1475.1510000000001</v>
      </c>
      <c r="X2816" s="72">
        <v>16.391999999999999</v>
      </c>
      <c r="Y2816" s="72">
        <v>3.8980000000000001</v>
      </c>
      <c r="Z2816" s="12">
        <v>1790.0530000000001</v>
      </c>
      <c r="AA2816" s="72">
        <v>19.890999999999998</v>
      </c>
      <c r="AB2816" s="72">
        <v>3.3330000000000002</v>
      </c>
      <c r="AC2816" s="12">
        <v>5515.2179999999998</v>
      </c>
      <c r="AD2816" s="72">
        <v>61.283999999999999</v>
      </c>
      <c r="AE2816" s="72">
        <v>2.282</v>
      </c>
      <c r="AF2816" s="12">
        <v>6.31</v>
      </c>
      <c r="AG2816" s="72">
        <v>7.0000000000000007E-2</v>
      </c>
      <c r="AH2816" s="72">
        <v>77.132999999999996</v>
      </c>
      <c r="AI2816" s="12">
        <v>234.21199999999999</v>
      </c>
      <c r="AJ2816" s="72">
        <v>2.6030000000000002</v>
      </c>
      <c r="AK2816" s="72">
        <v>17.695</v>
      </c>
      <c r="AL2816" s="12">
        <v>240.52199999999999</v>
      </c>
      <c r="AM2816" s="72">
        <v>2.673</v>
      </c>
      <c r="AN2816" s="72">
        <v>17.347000000000001</v>
      </c>
      <c r="AO2816" s="12">
        <v>5755.74</v>
      </c>
      <c r="AP2816" s="72">
        <v>63.957000000000001</v>
      </c>
      <c r="AQ2816" s="72">
        <v>2.2320000000000002</v>
      </c>
      <c r="AR2816" s="12">
        <v>92.966999999999999</v>
      </c>
      <c r="AS2816" s="72">
        <v>1.0329999999999999</v>
      </c>
      <c r="AT2816" s="72">
        <v>25.687000000000001</v>
      </c>
      <c r="AU2816" s="12">
        <v>13.646000000000001</v>
      </c>
      <c r="AV2816" s="72">
        <v>0.152</v>
      </c>
      <c r="AW2816" s="72">
        <v>45.06</v>
      </c>
      <c r="AX2816" s="12">
        <v>302.08999999999997</v>
      </c>
      <c r="AY2816" s="72">
        <v>3.3570000000000002</v>
      </c>
      <c r="AZ2816" s="72">
        <v>13.656000000000001</v>
      </c>
      <c r="BA2816" s="12">
        <v>315.73599999999999</v>
      </c>
      <c r="BB2816" s="72">
        <v>3.508</v>
      </c>
      <c r="BC2816" s="72">
        <v>12.595000000000001</v>
      </c>
      <c r="BD2816" s="12">
        <v>213.14699999999999</v>
      </c>
      <c r="BE2816" s="72">
        <v>2.3679999999999999</v>
      </c>
      <c r="BF2816" s="72">
        <v>15.430999999999999</v>
      </c>
      <c r="BG2816" s="12">
        <v>528.88300000000004</v>
      </c>
      <c r="BH2816" s="72">
        <v>5.8769999999999998</v>
      </c>
      <c r="BI2816" s="72">
        <v>9.4429999999999996</v>
      </c>
      <c r="BJ2816" s="12">
        <v>1221.432</v>
      </c>
      <c r="BK2816" s="72">
        <v>13.571999999999999</v>
      </c>
      <c r="BL2816" s="72">
        <v>6.01</v>
      </c>
      <c r="BM2816" s="12">
        <v>1400.3620000000001</v>
      </c>
      <c r="BN2816" s="72">
        <v>15.561</v>
      </c>
      <c r="BO2816" s="72">
        <v>5.1189999999999998</v>
      </c>
      <c r="BP2816" s="12">
        <v>2621.7939999999999</v>
      </c>
      <c r="BQ2816" s="72">
        <v>29.132999999999999</v>
      </c>
      <c r="BR2816" s="72">
        <v>2.835</v>
      </c>
      <c r="BS2816" s="12">
        <v>3243.645</v>
      </c>
      <c r="BT2816" s="72">
        <v>36.042999999999999</v>
      </c>
      <c r="BU2816" s="72">
        <v>2.419</v>
      </c>
      <c r="BV2816" s="12">
        <v>8999.3850000000002</v>
      </c>
      <c r="BW2816" s="72">
        <v>100</v>
      </c>
      <c r="BX2816" s="72">
        <v>1.4790000000000001</v>
      </c>
      <c r="BY2816" s="13"/>
      <c r="BZ2816" s="13"/>
    </row>
    <row r="2817" spans="1:78" ht="12.75" customHeight="1">
      <c r="A2817" s="122" t="s">
        <v>65</v>
      </c>
      <c r="B2817" s="71" t="s">
        <v>73</v>
      </c>
      <c r="C2817" s="71" t="s">
        <v>26</v>
      </c>
      <c r="D2817" s="34">
        <v>45170</v>
      </c>
      <c r="E2817" s="12">
        <v>3660.2280000000001</v>
      </c>
      <c r="F2817" s="72">
        <v>40.783999999999999</v>
      </c>
      <c r="G2817" s="72">
        <v>4.1420000000000003</v>
      </c>
      <c r="H2817" s="12">
        <v>174.178</v>
      </c>
      <c r="I2817" s="72">
        <v>1.9410000000000001</v>
      </c>
      <c r="J2817" s="72">
        <v>19.603999999999999</v>
      </c>
      <c r="K2817" s="12">
        <v>199.48</v>
      </c>
      <c r="L2817" s="72">
        <v>2.2229999999999999</v>
      </c>
      <c r="M2817" s="72">
        <v>19.713999999999999</v>
      </c>
      <c r="N2817" s="12">
        <v>373.65800000000002</v>
      </c>
      <c r="O2817" s="72">
        <v>4.1639999999999997</v>
      </c>
      <c r="P2817" s="72">
        <v>14.32</v>
      </c>
      <c r="Q2817" s="12">
        <v>54.082000000000001</v>
      </c>
      <c r="R2817" s="72">
        <v>0.60299999999999998</v>
      </c>
      <c r="S2817" s="72">
        <v>36.206000000000003</v>
      </c>
      <c r="T2817" s="12">
        <v>427.74099999999999</v>
      </c>
      <c r="U2817" s="72">
        <v>4.766</v>
      </c>
      <c r="V2817" s="72">
        <v>11.856999999999999</v>
      </c>
      <c r="W2817" s="12">
        <v>1400.395</v>
      </c>
      <c r="X2817" s="72">
        <v>15.603999999999999</v>
      </c>
      <c r="Y2817" s="72">
        <v>5.7009999999999996</v>
      </c>
      <c r="Z2817" s="12">
        <v>1828.136</v>
      </c>
      <c r="AA2817" s="72">
        <v>20.37</v>
      </c>
      <c r="AB2817" s="72">
        <v>4.5640000000000001</v>
      </c>
      <c r="AC2817" s="12">
        <v>5488.3630000000003</v>
      </c>
      <c r="AD2817" s="72">
        <v>61.154000000000003</v>
      </c>
      <c r="AE2817" s="72">
        <v>2.8250000000000002</v>
      </c>
      <c r="AF2817" s="12">
        <v>1.496</v>
      </c>
      <c r="AG2817" s="72">
        <v>1.7000000000000001E-2</v>
      </c>
      <c r="AH2817" s="72">
        <v>76.433000000000007</v>
      </c>
      <c r="AI2817" s="12">
        <v>204.58199999999999</v>
      </c>
      <c r="AJ2817" s="72">
        <v>2.2799999999999998</v>
      </c>
      <c r="AK2817" s="72">
        <v>12.315</v>
      </c>
      <c r="AL2817" s="12">
        <v>206.078</v>
      </c>
      <c r="AM2817" s="72">
        <v>2.2959999999999998</v>
      </c>
      <c r="AN2817" s="72">
        <v>12.257</v>
      </c>
      <c r="AO2817" s="12">
        <v>5694.4409999999998</v>
      </c>
      <c r="AP2817" s="72">
        <v>63.451000000000001</v>
      </c>
      <c r="AQ2817" s="72">
        <v>2.6520000000000001</v>
      </c>
      <c r="AR2817" s="12">
        <v>102.33199999999999</v>
      </c>
      <c r="AS2817" s="72">
        <v>1.1399999999999999</v>
      </c>
      <c r="AT2817" s="72">
        <v>30.087</v>
      </c>
      <c r="AU2817" s="12">
        <v>43.808</v>
      </c>
      <c r="AV2817" s="72">
        <v>0.48799999999999999</v>
      </c>
      <c r="AW2817" s="72">
        <v>42.595999999999997</v>
      </c>
      <c r="AX2817" s="12">
        <v>306.37099999999998</v>
      </c>
      <c r="AY2817" s="72">
        <v>3.4140000000000001</v>
      </c>
      <c r="AZ2817" s="72">
        <v>11.391</v>
      </c>
      <c r="BA2817" s="12">
        <v>350.17899999999997</v>
      </c>
      <c r="BB2817" s="72">
        <v>3.9020000000000001</v>
      </c>
      <c r="BC2817" s="72">
        <v>10.372</v>
      </c>
      <c r="BD2817" s="12">
        <v>155.441</v>
      </c>
      <c r="BE2817" s="72">
        <v>1.732</v>
      </c>
      <c r="BF2817" s="72">
        <v>22.059000000000001</v>
      </c>
      <c r="BG2817" s="12">
        <v>505.62</v>
      </c>
      <c r="BH2817" s="72">
        <v>5.6340000000000003</v>
      </c>
      <c r="BI2817" s="72">
        <v>8.9689999999999994</v>
      </c>
      <c r="BJ2817" s="12">
        <v>1340.057</v>
      </c>
      <c r="BK2817" s="72">
        <v>14.932</v>
      </c>
      <c r="BL2817" s="72">
        <v>5.6710000000000003</v>
      </c>
      <c r="BM2817" s="12">
        <v>1332.1669999999999</v>
      </c>
      <c r="BN2817" s="72">
        <v>14.843999999999999</v>
      </c>
      <c r="BO2817" s="72">
        <v>6.17</v>
      </c>
      <c r="BP2817" s="12">
        <v>2672.2249999999999</v>
      </c>
      <c r="BQ2817" s="72">
        <v>29.774999999999999</v>
      </c>
      <c r="BR2817" s="72">
        <v>3.556</v>
      </c>
      <c r="BS2817" s="12">
        <v>3280.1759999999999</v>
      </c>
      <c r="BT2817" s="72">
        <v>36.548999999999999</v>
      </c>
      <c r="BU2817" s="72">
        <v>3.2269999999999999</v>
      </c>
      <c r="BV2817" s="12">
        <v>8974.6180000000004</v>
      </c>
      <c r="BW2817" s="72">
        <v>100</v>
      </c>
      <c r="BX2817" s="72">
        <v>1.621</v>
      </c>
      <c r="BY2817" s="13"/>
      <c r="BZ2817" s="13"/>
    </row>
    <row r="2818" spans="1:78" ht="12.75" customHeight="1">
      <c r="A2818" s="122" t="s">
        <v>65</v>
      </c>
      <c r="B2818" s="71" t="s">
        <v>73</v>
      </c>
      <c r="C2818" s="71" t="s">
        <v>26</v>
      </c>
      <c r="D2818" s="34">
        <v>45261</v>
      </c>
      <c r="E2818" s="12">
        <v>4000.502</v>
      </c>
      <c r="F2818" s="72">
        <v>42.436</v>
      </c>
      <c r="G2818" s="72">
        <v>2.903</v>
      </c>
      <c r="H2818" s="12">
        <v>161.97999999999999</v>
      </c>
      <c r="I2818" s="72">
        <v>1.718</v>
      </c>
      <c r="J2818" s="72">
        <v>17.503</v>
      </c>
      <c r="K2818" s="12">
        <v>208.04400000000001</v>
      </c>
      <c r="L2818" s="72">
        <v>2.2069999999999999</v>
      </c>
      <c r="M2818" s="72">
        <v>16.433</v>
      </c>
      <c r="N2818" s="12">
        <v>370.024</v>
      </c>
      <c r="O2818" s="72">
        <v>3.9249999999999998</v>
      </c>
      <c r="P2818" s="72">
        <v>12.111000000000001</v>
      </c>
      <c r="Q2818" s="12">
        <v>46.695999999999998</v>
      </c>
      <c r="R2818" s="72">
        <v>0.495</v>
      </c>
      <c r="S2818" s="72">
        <v>34.527999999999999</v>
      </c>
      <c r="T2818" s="12">
        <v>416.72</v>
      </c>
      <c r="U2818" s="72">
        <v>4.42</v>
      </c>
      <c r="V2818" s="72">
        <v>11.436</v>
      </c>
      <c r="W2818" s="12">
        <v>1513.6389999999999</v>
      </c>
      <c r="X2818" s="72">
        <v>16.056000000000001</v>
      </c>
      <c r="Y2818" s="72">
        <v>4.4820000000000002</v>
      </c>
      <c r="Z2818" s="12">
        <v>1930.3589999999999</v>
      </c>
      <c r="AA2818" s="72">
        <v>20.477</v>
      </c>
      <c r="AB2818" s="72">
        <v>3.9740000000000002</v>
      </c>
      <c r="AC2818" s="12">
        <v>5930.8609999999999</v>
      </c>
      <c r="AD2818" s="72">
        <v>62.911999999999999</v>
      </c>
      <c r="AE2818" s="72">
        <v>2.2160000000000002</v>
      </c>
      <c r="AF2818" s="12">
        <v>3.976</v>
      </c>
      <c r="AG2818" s="72">
        <v>4.2000000000000003E-2</v>
      </c>
      <c r="AH2818" s="72">
        <v>105.712</v>
      </c>
      <c r="AI2818" s="12">
        <v>210.16499999999999</v>
      </c>
      <c r="AJ2818" s="72">
        <v>2.2290000000000001</v>
      </c>
      <c r="AK2818" s="72">
        <v>12.04</v>
      </c>
      <c r="AL2818" s="12">
        <v>214.14099999999999</v>
      </c>
      <c r="AM2818" s="72">
        <v>2.2719999999999998</v>
      </c>
      <c r="AN2818" s="72">
        <v>11.445</v>
      </c>
      <c r="AO2818" s="12">
        <v>6145.0020000000004</v>
      </c>
      <c r="AP2818" s="72">
        <v>65.183999999999997</v>
      </c>
      <c r="AQ2818" s="72">
        <v>2.214</v>
      </c>
      <c r="AR2818" s="12">
        <v>52.594999999999999</v>
      </c>
      <c r="AS2818" s="72">
        <v>0.55800000000000005</v>
      </c>
      <c r="AT2818" s="72">
        <v>28.24</v>
      </c>
      <c r="AU2818" s="12">
        <v>27.248999999999999</v>
      </c>
      <c r="AV2818" s="72">
        <v>0.28899999999999998</v>
      </c>
      <c r="AW2818" s="72">
        <v>54.634</v>
      </c>
      <c r="AX2818" s="12">
        <v>294.26600000000002</v>
      </c>
      <c r="AY2818" s="72">
        <v>3.121</v>
      </c>
      <c r="AZ2818" s="72">
        <v>12.587</v>
      </c>
      <c r="BA2818" s="12">
        <v>321.51499999999999</v>
      </c>
      <c r="BB2818" s="72">
        <v>3.411</v>
      </c>
      <c r="BC2818" s="72">
        <v>11.73</v>
      </c>
      <c r="BD2818" s="12">
        <v>93.581000000000003</v>
      </c>
      <c r="BE2818" s="72">
        <v>0.99299999999999999</v>
      </c>
      <c r="BF2818" s="72">
        <v>23.634</v>
      </c>
      <c r="BG2818" s="12">
        <v>415.096</v>
      </c>
      <c r="BH2818" s="72">
        <v>4.4029999999999996</v>
      </c>
      <c r="BI2818" s="72">
        <v>11.234999999999999</v>
      </c>
      <c r="BJ2818" s="12">
        <v>1397.75</v>
      </c>
      <c r="BK2818" s="72">
        <v>14.827</v>
      </c>
      <c r="BL2818" s="72">
        <v>6.4029999999999996</v>
      </c>
      <c r="BM2818" s="12">
        <v>1416.7170000000001</v>
      </c>
      <c r="BN2818" s="72">
        <v>15.028</v>
      </c>
      <c r="BO2818" s="72">
        <v>6.1360000000000001</v>
      </c>
      <c r="BP2818" s="12">
        <v>2814.4679999999998</v>
      </c>
      <c r="BQ2818" s="72">
        <v>29.855</v>
      </c>
      <c r="BR2818" s="72">
        <v>2.8940000000000001</v>
      </c>
      <c r="BS2818" s="12">
        <v>3282.1579999999999</v>
      </c>
      <c r="BT2818" s="72">
        <v>34.816000000000003</v>
      </c>
      <c r="BU2818" s="72">
        <v>2.7559999999999998</v>
      </c>
      <c r="BV2818" s="12">
        <v>9427.16</v>
      </c>
      <c r="BW2818" s="72">
        <v>100</v>
      </c>
      <c r="BX2818" s="72">
        <v>1.2869999999999999</v>
      </c>
      <c r="BY2818" s="13"/>
      <c r="BZ2818" s="13"/>
    </row>
    <row r="2819" spans="1:78" ht="12.75" customHeight="1">
      <c r="A2819" s="122" t="s">
        <v>65</v>
      </c>
      <c r="B2819" s="71" t="s">
        <v>73</v>
      </c>
      <c r="C2819" s="71" t="s">
        <v>26</v>
      </c>
      <c r="D2819" s="34">
        <v>45352</v>
      </c>
      <c r="E2819" s="12">
        <v>3921.5639999999999</v>
      </c>
      <c r="F2819" s="72">
        <v>41.814999999999998</v>
      </c>
      <c r="G2819" s="72">
        <v>2.089</v>
      </c>
      <c r="H2819" s="12">
        <v>200.93100000000001</v>
      </c>
      <c r="I2819" s="72">
        <v>2.1419999999999999</v>
      </c>
      <c r="J2819" s="72">
        <v>20.189</v>
      </c>
      <c r="K2819" s="12">
        <v>173.096</v>
      </c>
      <c r="L2819" s="72">
        <v>1.8460000000000001</v>
      </c>
      <c r="M2819" s="72">
        <v>18.896000000000001</v>
      </c>
      <c r="N2819" s="12">
        <v>374.02699999999999</v>
      </c>
      <c r="O2819" s="72">
        <v>3.988</v>
      </c>
      <c r="P2819" s="72">
        <v>13.303000000000001</v>
      </c>
      <c r="Q2819" s="12">
        <v>51.295999999999999</v>
      </c>
      <c r="R2819" s="72">
        <v>0.54700000000000004</v>
      </c>
      <c r="S2819" s="72">
        <v>29.725000000000001</v>
      </c>
      <c r="T2819" s="12">
        <v>425.32299999999998</v>
      </c>
      <c r="U2819" s="72">
        <v>4.5350000000000001</v>
      </c>
      <c r="V2819" s="72">
        <v>11.743</v>
      </c>
      <c r="W2819" s="12">
        <v>1425.6420000000001</v>
      </c>
      <c r="X2819" s="72">
        <v>15.201000000000001</v>
      </c>
      <c r="Y2819" s="72">
        <v>5.0330000000000004</v>
      </c>
      <c r="Z2819" s="12">
        <v>1850.9649999999999</v>
      </c>
      <c r="AA2819" s="72">
        <v>19.736000000000001</v>
      </c>
      <c r="AB2819" s="72">
        <v>4.0419999999999998</v>
      </c>
      <c r="AC2819" s="12">
        <v>5772.5290000000005</v>
      </c>
      <c r="AD2819" s="72">
        <v>61.551000000000002</v>
      </c>
      <c r="AE2819" s="72">
        <v>2.133</v>
      </c>
      <c r="AF2819" s="12">
        <v>19.516999999999999</v>
      </c>
      <c r="AG2819" s="72">
        <v>0.20799999999999999</v>
      </c>
      <c r="AH2819" s="72">
        <v>43.22</v>
      </c>
      <c r="AI2819" s="12">
        <v>252.31299999999999</v>
      </c>
      <c r="AJ2819" s="72">
        <v>2.69</v>
      </c>
      <c r="AK2819" s="72">
        <v>15.326000000000001</v>
      </c>
      <c r="AL2819" s="12">
        <v>271.83</v>
      </c>
      <c r="AM2819" s="72">
        <v>2.8980000000000001</v>
      </c>
      <c r="AN2819" s="72">
        <v>13.41</v>
      </c>
      <c r="AO2819" s="12">
        <v>6044.3590000000004</v>
      </c>
      <c r="AP2819" s="72">
        <v>64.45</v>
      </c>
      <c r="AQ2819" s="72">
        <v>2.1749999999999998</v>
      </c>
      <c r="AR2819" s="12">
        <v>117.699</v>
      </c>
      <c r="AS2819" s="72">
        <v>1.2549999999999999</v>
      </c>
      <c r="AT2819" s="72">
        <v>30.86</v>
      </c>
      <c r="AU2819" s="12">
        <v>41.264000000000003</v>
      </c>
      <c r="AV2819" s="72">
        <v>0.44</v>
      </c>
      <c r="AW2819" s="72">
        <v>45.932000000000002</v>
      </c>
      <c r="AX2819" s="12">
        <v>369.93099999999998</v>
      </c>
      <c r="AY2819" s="72">
        <v>3.944</v>
      </c>
      <c r="AZ2819" s="72">
        <v>16.367999999999999</v>
      </c>
      <c r="BA2819" s="12">
        <v>411.19499999999999</v>
      </c>
      <c r="BB2819" s="72">
        <v>4.3840000000000003</v>
      </c>
      <c r="BC2819" s="72">
        <v>15.303000000000001</v>
      </c>
      <c r="BD2819" s="12">
        <v>79.183000000000007</v>
      </c>
      <c r="BE2819" s="72">
        <v>0.84399999999999997</v>
      </c>
      <c r="BF2819" s="72">
        <v>20.617999999999999</v>
      </c>
      <c r="BG2819" s="12">
        <v>490.37799999999999</v>
      </c>
      <c r="BH2819" s="72">
        <v>5.2290000000000001</v>
      </c>
      <c r="BI2819" s="72">
        <v>12.489000000000001</v>
      </c>
      <c r="BJ2819" s="12">
        <v>1282.075</v>
      </c>
      <c r="BK2819" s="72">
        <v>13.67</v>
      </c>
      <c r="BL2819" s="72">
        <v>5.1130000000000004</v>
      </c>
      <c r="BM2819" s="12">
        <v>1443.921</v>
      </c>
      <c r="BN2819" s="72">
        <v>15.396000000000001</v>
      </c>
      <c r="BO2819" s="72">
        <v>4.524</v>
      </c>
      <c r="BP2819" s="12">
        <v>2725.9969999999998</v>
      </c>
      <c r="BQ2819" s="72">
        <v>29.067</v>
      </c>
      <c r="BR2819" s="72">
        <v>3.0059999999999998</v>
      </c>
      <c r="BS2819" s="12">
        <v>3334.0740000000001</v>
      </c>
      <c r="BT2819" s="72">
        <v>35.549999999999997</v>
      </c>
      <c r="BU2819" s="72">
        <v>2.9620000000000002</v>
      </c>
      <c r="BV2819" s="12">
        <v>9378.4330000000009</v>
      </c>
      <c r="BW2819" s="72">
        <v>100</v>
      </c>
      <c r="BX2819" s="72">
        <v>1.385</v>
      </c>
      <c r="BY2819" s="13"/>
      <c r="BZ2819" s="13"/>
    </row>
    <row r="2820" spans="1:78" ht="12.75" customHeight="1">
      <c r="A2820" s="122" t="s">
        <v>65</v>
      </c>
      <c r="B2820" s="71" t="s">
        <v>73</v>
      </c>
      <c r="C2820" s="71" t="s">
        <v>26</v>
      </c>
      <c r="D2820" s="34">
        <v>45444</v>
      </c>
      <c r="E2820" s="12">
        <v>3871.232</v>
      </c>
      <c r="F2820" s="72">
        <v>40.777000000000001</v>
      </c>
      <c r="G2820" s="72">
        <v>2.5579999999999998</v>
      </c>
      <c r="H2820" s="12">
        <v>228.8</v>
      </c>
      <c r="I2820" s="72">
        <v>2.41</v>
      </c>
      <c r="J2820" s="72">
        <v>17.015999999999998</v>
      </c>
      <c r="K2820" s="12">
        <v>201.65100000000001</v>
      </c>
      <c r="L2820" s="72">
        <v>2.1240000000000001</v>
      </c>
      <c r="M2820" s="72">
        <v>23.994</v>
      </c>
      <c r="N2820" s="12">
        <v>430.45100000000002</v>
      </c>
      <c r="O2820" s="72">
        <v>4.5339999999999998</v>
      </c>
      <c r="P2820" s="72">
        <v>14.823</v>
      </c>
      <c r="Q2820" s="12">
        <v>86.263999999999996</v>
      </c>
      <c r="R2820" s="72">
        <v>0.90900000000000003</v>
      </c>
      <c r="S2820" s="72">
        <v>23.338000000000001</v>
      </c>
      <c r="T2820" s="12">
        <v>516.71500000000003</v>
      </c>
      <c r="U2820" s="72">
        <v>5.4429999999999996</v>
      </c>
      <c r="V2820" s="72">
        <v>12.853999999999999</v>
      </c>
      <c r="W2820" s="12">
        <v>1495.9490000000001</v>
      </c>
      <c r="X2820" s="72">
        <v>15.757</v>
      </c>
      <c r="Y2820" s="72">
        <v>3.8959999999999999</v>
      </c>
      <c r="Z2820" s="12">
        <v>2012.664</v>
      </c>
      <c r="AA2820" s="72">
        <v>21.2</v>
      </c>
      <c r="AB2820" s="72">
        <v>3.831</v>
      </c>
      <c r="AC2820" s="12">
        <v>5883.8959999999997</v>
      </c>
      <c r="AD2820" s="72">
        <v>61.976999999999997</v>
      </c>
      <c r="AE2820" s="72">
        <v>2.0830000000000002</v>
      </c>
      <c r="AF2820" s="12">
        <v>28.928000000000001</v>
      </c>
      <c r="AG2820" s="72">
        <v>0.30499999999999999</v>
      </c>
      <c r="AH2820" s="72">
        <v>66.168000000000006</v>
      </c>
      <c r="AI2820" s="12">
        <v>259.79500000000002</v>
      </c>
      <c r="AJ2820" s="72">
        <v>2.7360000000000002</v>
      </c>
      <c r="AK2820" s="72">
        <v>13.725</v>
      </c>
      <c r="AL2820" s="12">
        <v>288.72199999999998</v>
      </c>
      <c r="AM2820" s="72">
        <v>3.0409999999999999</v>
      </c>
      <c r="AN2820" s="72">
        <v>10.406000000000001</v>
      </c>
      <c r="AO2820" s="12">
        <v>6172.6180000000004</v>
      </c>
      <c r="AP2820" s="72">
        <v>65.018000000000001</v>
      </c>
      <c r="AQ2820" s="72">
        <v>1.9610000000000001</v>
      </c>
      <c r="AR2820" s="12">
        <v>91.403999999999996</v>
      </c>
      <c r="AS2820" s="72">
        <v>0.96299999999999997</v>
      </c>
      <c r="AT2820" s="72">
        <v>34.665999999999997</v>
      </c>
      <c r="AU2820" s="12">
        <v>21.405000000000001</v>
      </c>
      <c r="AV2820" s="72">
        <v>0.22500000000000001</v>
      </c>
      <c r="AW2820" s="72">
        <v>47.417000000000002</v>
      </c>
      <c r="AX2820" s="12">
        <v>378.68900000000002</v>
      </c>
      <c r="AY2820" s="72">
        <v>3.9889999999999999</v>
      </c>
      <c r="AZ2820" s="72">
        <v>14.647</v>
      </c>
      <c r="BA2820" s="12">
        <v>400.09399999999999</v>
      </c>
      <c r="BB2820" s="72">
        <v>4.2140000000000004</v>
      </c>
      <c r="BC2820" s="72">
        <v>13.801</v>
      </c>
      <c r="BD2820" s="12">
        <v>85.375</v>
      </c>
      <c r="BE2820" s="72">
        <v>0.89900000000000002</v>
      </c>
      <c r="BF2820" s="72">
        <v>20.504999999999999</v>
      </c>
      <c r="BG2820" s="12">
        <v>485.47</v>
      </c>
      <c r="BH2820" s="72">
        <v>5.1139999999999999</v>
      </c>
      <c r="BI2820" s="72">
        <v>13.510999999999999</v>
      </c>
      <c r="BJ2820" s="12">
        <v>1156.751</v>
      </c>
      <c r="BK2820" s="72">
        <v>12.183999999999999</v>
      </c>
      <c r="BL2820" s="72">
        <v>6.7350000000000003</v>
      </c>
      <c r="BM2820" s="12">
        <v>1587.5070000000001</v>
      </c>
      <c r="BN2820" s="72">
        <v>16.722000000000001</v>
      </c>
      <c r="BO2820" s="72">
        <v>4.915</v>
      </c>
      <c r="BP2820" s="12">
        <v>2744.2579999999998</v>
      </c>
      <c r="BQ2820" s="72">
        <v>28.905999999999999</v>
      </c>
      <c r="BR2820" s="72">
        <v>3.7349999999999999</v>
      </c>
      <c r="BS2820" s="12">
        <v>3321.1320000000001</v>
      </c>
      <c r="BT2820" s="72">
        <v>34.981999999999999</v>
      </c>
      <c r="BU2820" s="72">
        <v>2.5760000000000001</v>
      </c>
      <c r="BV2820" s="12">
        <v>9493.7489999999998</v>
      </c>
      <c r="BW2820" s="72">
        <v>100</v>
      </c>
      <c r="BX2820" s="72">
        <v>1.468</v>
      </c>
      <c r="BY2820" s="13"/>
      <c r="BZ2820" s="13"/>
    </row>
    <row r="2821" spans="1:78" ht="12.75" customHeight="1">
      <c r="A2821" s="122" t="s">
        <v>65</v>
      </c>
      <c r="B2821" s="71" t="s">
        <v>73</v>
      </c>
      <c r="C2821" s="71" t="s">
        <v>26</v>
      </c>
      <c r="D2821" s="34">
        <v>45536</v>
      </c>
      <c r="E2821" s="12">
        <v>3685.4349999999999</v>
      </c>
      <c r="F2821" s="72">
        <v>40.067</v>
      </c>
      <c r="G2821" s="72">
        <v>3.04</v>
      </c>
      <c r="H2821" s="12">
        <v>156.346</v>
      </c>
      <c r="I2821" s="72">
        <v>1.7</v>
      </c>
      <c r="J2821" s="72">
        <v>25.481999999999999</v>
      </c>
      <c r="K2821" s="12">
        <v>166.49</v>
      </c>
      <c r="L2821" s="72">
        <v>1.81</v>
      </c>
      <c r="M2821" s="72">
        <v>20.463999999999999</v>
      </c>
      <c r="N2821" s="12">
        <v>322.83600000000001</v>
      </c>
      <c r="O2821" s="72">
        <v>3.51</v>
      </c>
      <c r="P2821" s="72">
        <v>14.199</v>
      </c>
      <c r="Q2821" s="12">
        <v>63.176000000000002</v>
      </c>
      <c r="R2821" s="72">
        <v>0.68700000000000006</v>
      </c>
      <c r="S2821" s="72">
        <v>34.956000000000003</v>
      </c>
      <c r="T2821" s="12">
        <v>386.012</v>
      </c>
      <c r="U2821" s="72">
        <v>4.1970000000000001</v>
      </c>
      <c r="V2821" s="72">
        <v>11.864000000000001</v>
      </c>
      <c r="W2821" s="12">
        <v>1603.287</v>
      </c>
      <c r="X2821" s="72">
        <v>17.43</v>
      </c>
      <c r="Y2821" s="72">
        <v>4.6219999999999999</v>
      </c>
      <c r="Z2821" s="12">
        <v>1989.299</v>
      </c>
      <c r="AA2821" s="72">
        <v>21.626999999999999</v>
      </c>
      <c r="AB2821" s="72">
        <v>3.9260000000000002</v>
      </c>
      <c r="AC2821" s="12">
        <v>5674.7340000000004</v>
      </c>
      <c r="AD2821" s="72">
        <v>61.694000000000003</v>
      </c>
      <c r="AE2821" s="72">
        <v>2.254</v>
      </c>
      <c r="AF2821" s="12">
        <v>31.760999999999999</v>
      </c>
      <c r="AG2821" s="72">
        <v>0.34499999999999997</v>
      </c>
      <c r="AH2821" s="72">
        <v>42.295999999999999</v>
      </c>
      <c r="AI2821" s="12">
        <v>216.40899999999999</v>
      </c>
      <c r="AJ2821" s="72">
        <v>2.3530000000000002</v>
      </c>
      <c r="AK2821" s="72">
        <v>14.814</v>
      </c>
      <c r="AL2821" s="12">
        <v>248.17</v>
      </c>
      <c r="AM2821" s="72">
        <v>2.698</v>
      </c>
      <c r="AN2821" s="72">
        <v>13.773999999999999</v>
      </c>
      <c r="AO2821" s="12">
        <v>5922.9049999999997</v>
      </c>
      <c r="AP2821" s="72">
        <v>64.391999999999996</v>
      </c>
      <c r="AQ2821" s="72">
        <v>2.1949999999999998</v>
      </c>
      <c r="AR2821" s="12">
        <v>70.741</v>
      </c>
      <c r="AS2821" s="72">
        <v>0.76900000000000002</v>
      </c>
      <c r="AT2821" s="72">
        <v>26.783000000000001</v>
      </c>
      <c r="AU2821" s="12">
        <v>45.902000000000001</v>
      </c>
      <c r="AV2821" s="72">
        <v>0.499</v>
      </c>
      <c r="AW2821" s="72">
        <v>32.000999999999998</v>
      </c>
      <c r="AX2821" s="12">
        <v>325.93599999999998</v>
      </c>
      <c r="AY2821" s="72">
        <v>3.5430000000000001</v>
      </c>
      <c r="AZ2821" s="72">
        <v>12.725</v>
      </c>
      <c r="BA2821" s="12">
        <v>371.83800000000002</v>
      </c>
      <c r="BB2821" s="72">
        <v>4.0419999999999998</v>
      </c>
      <c r="BC2821" s="72">
        <v>11.606</v>
      </c>
      <c r="BD2821" s="12">
        <v>66.382999999999996</v>
      </c>
      <c r="BE2821" s="72">
        <v>0.72199999999999998</v>
      </c>
      <c r="BF2821" s="72">
        <v>32.368000000000002</v>
      </c>
      <c r="BG2821" s="12">
        <v>438.22</v>
      </c>
      <c r="BH2821" s="72">
        <v>4.7640000000000002</v>
      </c>
      <c r="BI2821" s="72">
        <v>11.166</v>
      </c>
      <c r="BJ2821" s="12">
        <v>1310.769</v>
      </c>
      <c r="BK2821" s="72">
        <v>14.25</v>
      </c>
      <c r="BL2821" s="72">
        <v>6.806</v>
      </c>
      <c r="BM2821" s="12">
        <v>1455.6010000000001</v>
      </c>
      <c r="BN2821" s="72">
        <v>15.824999999999999</v>
      </c>
      <c r="BO2821" s="72">
        <v>5.742</v>
      </c>
      <c r="BP2821" s="12">
        <v>2766.37</v>
      </c>
      <c r="BQ2821" s="72">
        <v>30.074999999999999</v>
      </c>
      <c r="BR2821" s="72">
        <v>3.8780000000000001</v>
      </c>
      <c r="BS2821" s="12">
        <v>3275.3310000000001</v>
      </c>
      <c r="BT2821" s="72">
        <v>35.607999999999997</v>
      </c>
      <c r="BU2821" s="72">
        <v>3.7290000000000001</v>
      </c>
      <c r="BV2821" s="12">
        <v>9198.2360000000008</v>
      </c>
      <c r="BW2821" s="72">
        <v>100</v>
      </c>
      <c r="BX2821" s="72">
        <v>1.9550000000000001</v>
      </c>
      <c r="BY2821" s="13"/>
      <c r="BZ2821" s="13"/>
    </row>
    <row r="2822" spans="1:78" ht="12.75" customHeight="1">
      <c r="A2822" s="122" t="s">
        <v>65</v>
      </c>
      <c r="B2822" s="71" t="s">
        <v>73</v>
      </c>
      <c r="C2822" s="71" t="s">
        <v>26</v>
      </c>
      <c r="D2822" s="34">
        <v>45627</v>
      </c>
      <c r="E2822" s="12">
        <v>3986.8919999999998</v>
      </c>
      <c r="F2822" s="72">
        <v>43.664999999999999</v>
      </c>
      <c r="G2822" s="72">
        <v>2.8319999999999999</v>
      </c>
      <c r="H2822" s="12">
        <v>190.50399999999999</v>
      </c>
      <c r="I2822" s="72">
        <v>2.0859999999999999</v>
      </c>
      <c r="J2822" s="72">
        <v>20.173999999999999</v>
      </c>
      <c r="K2822" s="12">
        <v>179.91800000000001</v>
      </c>
      <c r="L2822" s="72">
        <v>1.97</v>
      </c>
      <c r="M2822" s="72">
        <v>20.646999999999998</v>
      </c>
      <c r="N2822" s="12">
        <v>370.42200000000003</v>
      </c>
      <c r="O2822" s="72">
        <v>4.0570000000000004</v>
      </c>
      <c r="P2822" s="72">
        <v>12.449</v>
      </c>
      <c r="Q2822" s="12">
        <v>63.606999999999999</v>
      </c>
      <c r="R2822" s="72">
        <v>0.69699999999999995</v>
      </c>
      <c r="S2822" s="72">
        <v>28.681999999999999</v>
      </c>
      <c r="T2822" s="12">
        <v>434.029</v>
      </c>
      <c r="U2822" s="72">
        <v>4.7539999999999996</v>
      </c>
      <c r="V2822" s="72">
        <v>11.69</v>
      </c>
      <c r="W2822" s="12">
        <v>1314.6320000000001</v>
      </c>
      <c r="X2822" s="72">
        <v>14.398</v>
      </c>
      <c r="Y2822" s="72">
        <v>5.1379999999999999</v>
      </c>
      <c r="Z2822" s="12">
        <v>1748.6610000000001</v>
      </c>
      <c r="AA2822" s="72">
        <v>19.152000000000001</v>
      </c>
      <c r="AB2822" s="72">
        <v>5.2119999999999997</v>
      </c>
      <c r="AC2822" s="12">
        <v>5735.5529999999999</v>
      </c>
      <c r="AD2822" s="72">
        <v>62.817</v>
      </c>
      <c r="AE2822" s="72">
        <v>2.5569999999999999</v>
      </c>
      <c r="AF2822" s="12">
        <v>13.086</v>
      </c>
      <c r="AG2822" s="72">
        <v>0.14299999999999999</v>
      </c>
      <c r="AH2822" s="72">
        <v>54.475999999999999</v>
      </c>
      <c r="AI2822" s="12">
        <v>204.93199999999999</v>
      </c>
      <c r="AJ2822" s="72">
        <v>2.2440000000000002</v>
      </c>
      <c r="AK2822" s="72">
        <v>11.895</v>
      </c>
      <c r="AL2822" s="12">
        <v>218.018</v>
      </c>
      <c r="AM2822" s="72">
        <v>2.3879999999999999</v>
      </c>
      <c r="AN2822" s="72">
        <v>11.287000000000001</v>
      </c>
      <c r="AO2822" s="12">
        <v>5953.5709999999999</v>
      </c>
      <c r="AP2822" s="72">
        <v>65.204999999999998</v>
      </c>
      <c r="AQ2822" s="72">
        <v>2.6080000000000001</v>
      </c>
      <c r="AR2822" s="12">
        <v>58.661000000000001</v>
      </c>
      <c r="AS2822" s="72">
        <v>0.64200000000000002</v>
      </c>
      <c r="AT2822" s="72">
        <v>23.582000000000001</v>
      </c>
      <c r="AU2822" s="12">
        <v>61.201000000000001</v>
      </c>
      <c r="AV2822" s="72">
        <v>0.67</v>
      </c>
      <c r="AW2822" s="72">
        <v>35.450000000000003</v>
      </c>
      <c r="AX2822" s="12">
        <v>232.68100000000001</v>
      </c>
      <c r="AY2822" s="72">
        <v>2.548</v>
      </c>
      <c r="AZ2822" s="72">
        <v>15.21</v>
      </c>
      <c r="BA2822" s="12">
        <v>293.88200000000001</v>
      </c>
      <c r="BB2822" s="72">
        <v>3.2189999999999999</v>
      </c>
      <c r="BC2822" s="72">
        <v>13.242000000000001</v>
      </c>
      <c r="BD2822" s="12">
        <v>115.15600000000001</v>
      </c>
      <c r="BE2822" s="72">
        <v>1.2609999999999999</v>
      </c>
      <c r="BF2822" s="72">
        <v>22.382000000000001</v>
      </c>
      <c r="BG2822" s="12">
        <v>409.03800000000001</v>
      </c>
      <c r="BH2822" s="72">
        <v>4.4800000000000004</v>
      </c>
      <c r="BI2822" s="72">
        <v>10.85</v>
      </c>
      <c r="BJ2822" s="12">
        <v>1294.1859999999999</v>
      </c>
      <c r="BK2822" s="72">
        <v>14.173999999999999</v>
      </c>
      <c r="BL2822" s="72">
        <v>6.7110000000000003</v>
      </c>
      <c r="BM2822" s="12">
        <v>1415.134</v>
      </c>
      <c r="BN2822" s="72">
        <v>15.499000000000001</v>
      </c>
      <c r="BO2822" s="72">
        <v>6.3040000000000003</v>
      </c>
      <c r="BP2822" s="12">
        <v>2709.32</v>
      </c>
      <c r="BQ2822" s="72">
        <v>29.672999999999998</v>
      </c>
      <c r="BR2822" s="72">
        <v>4.5519999999999996</v>
      </c>
      <c r="BS2822" s="12">
        <v>3177.018</v>
      </c>
      <c r="BT2822" s="72">
        <v>34.795000000000002</v>
      </c>
      <c r="BU2822" s="72">
        <v>4.0279999999999996</v>
      </c>
      <c r="BV2822" s="12">
        <v>9130.59</v>
      </c>
      <c r="BW2822" s="72">
        <v>100</v>
      </c>
      <c r="BX2822" s="72">
        <v>2.2269999999999999</v>
      </c>
      <c r="BY2822" s="13"/>
      <c r="BZ2822" s="13"/>
    </row>
    <row r="2823" spans="1:78" ht="12.75" customHeight="1">
      <c r="A2823" s="122" t="s">
        <v>65</v>
      </c>
      <c r="B2823" s="71" t="s">
        <v>73</v>
      </c>
      <c r="C2823" s="71" t="s">
        <v>26</v>
      </c>
      <c r="D2823" s="34">
        <v>45717</v>
      </c>
      <c r="E2823" s="12">
        <v>3731.9670000000001</v>
      </c>
      <c r="F2823" s="72">
        <v>39.430999999999997</v>
      </c>
      <c r="G2823" s="72">
        <v>2.9860000000000002</v>
      </c>
      <c r="H2823" s="12">
        <v>167.00700000000001</v>
      </c>
      <c r="I2823" s="72">
        <v>1.7649999999999999</v>
      </c>
      <c r="J2823" s="72">
        <v>25.198</v>
      </c>
      <c r="K2823" s="12">
        <v>151.137</v>
      </c>
      <c r="L2823" s="72">
        <v>1.597</v>
      </c>
      <c r="M2823" s="72">
        <v>17.75</v>
      </c>
      <c r="N2823" s="12">
        <v>318.14400000000001</v>
      </c>
      <c r="O2823" s="72">
        <v>3.3610000000000002</v>
      </c>
      <c r="P2823" s="72">
        <v>16.747</v>
      </c>
      <c r="Q2823" s="12">
        <v>23.305</v>
      </c>
      <c r="R2823" s="72">
        <v>0.246</v>
      </c>
      <c r="S2823" s="72">
        <v>40.436</v>
      </c>
      <c r="T2823" s="12">
        <v>341.45</v>
      </c>
      <c r="U2823" s="72">
        <v>3.6080000000000001</v>
      </c>
      <c r="V2823" s="72">
        <v>15.955</v>
      </c>
      <c r="W2823" s="12">
        <v>1615.924</v>
      </c>
      <c r="X2823" s="72">
        <v>17.074000000000002</v>
      </c>
      <c r="Y2823" s="72">
        <v>5.81</v>
      </c>
      <c r="Z2823" s="12">
        <v>1957.373</v>
      </c>
      <c r="AA2823" s="72">
        <v>20.681000000000001</v>
      </c>
      <c r="AB2823" s="72">
        <v>4.9669999999999996</v>
      </c>
      <c r="AC2823" s="12">
        <v>5689.3410000000003</v>
      </c>
      <c r="AD2823" s="72">
        <v>60.112000000000002</v>
      </c>
      <c r="AE2823" s="72">
        <v>2.5190000000000001</v>
      </c>
      <c r="AF2823" s="12">
        <v>11.523</v>
      </c>
      <c r="AG2823" s="72">
        <v>0.122</v>
      </c>
      <c r="AH2823" s="72">
        <v>38.835999999999999</v>
      </c>
      <c r="AI2823" s="12">
        <v>296.83499999999998</v>
      </c>
      <c r="AJ2823" s="72">
        <v>3.1360000000000001</v>
      </c>
      <c r="AK2823" s="72">
        <v>15.018000000000001</v>
      </c>
      <c r="AL2823" s="12">
        <v>308.358</v>
      </c>
      <c r="AM2823" s="72">
        <v>3.258</v>
      </c>
      <c r="AN2823" s="72">
        <v>14.707000000000001</v>
      </c>
      <c r="AO2823" s="12">
        <v>5997.6989999999996</v>
      </c>
      <c r="AP2823" s="72">
        <v>63.37</v>
      </c>
      <c r="AQ2823" s="72">
        <v>2.4500000000000002</v>
      </c>
      <c r="AR2823" s="12">
        <v>100.52200000000001</v>
      </c>
      <c r="AS2823" s="72">
        <v>1.0620000000000001</v>
      </c>
      <c r="AT2823" s="72">
        <v>22.928000000000001</v>
      </c>
      <c r="AU2823" s="12">
        <v>39.518000000000001</v>
      </c>
      <c r="AV2823" s="72">
        <v>0.41799999999999998</v>
      </c>
      <c r="AW2823" s="72">
        <v>36.412999999999997</v>
      </c>
      <c r="AX2823" s="12">
        <v>304.38400000000001</v>
      </c>
      <c r="AY2823" s="72">
        <v>3.2160000000000002</v>
      </c>
      <c r="AZ2823" s="72">
        <v>14.996</v>
      </c>
      <c r="BA2823" s="12">
        <v>343.90199999999999</v>
      </c>
      <c r="BB2823" s="72">
        <v>3.6339999999999999</v>
      </c>
      <c r="BC2823" s="72">
        <v>13.532999999999999</v>
      </c>
      <c r="BD2823" s="12">
        <v>100.006</v>
      </c>
      <c r="BE2823" s="72">
        <v>1.0569999999999999</v>
      </c>
      <c r="BF2823" s="72">
        <v>23.71</v>
      </c>
      <c r="BG2823" s="12">
        <v>443.90800000000002</v>
      </c>
      <c r="BH2823" s="72">
        <v>4.6900000000000004</v>
      </c>
      <c r="BI2823" s="72">
        <v>11.446</v>
      </c>
      <c r="BJ2823" s="12">
        <v>1368.3779999999999</v>
      </c>
      <c r="BK2823" s="72">
        <v>14.458</v>
      </c>
      <c r="BL2823" s="72">
        <v>6.3040000000000003</v>
      </c>
      <c r="BM2823" s="12">
        <v>1553.999</v>
      </c>
      <c r="BN2823" s="72">
        <v>16.419</v>
      </c>
      <c r="BO2823" s="72">
        <v>5.2220000000000004</v>
      </c>
      <c r="BP2823" s="12">
        <v>2922.377</v>
      </c>
      <c r="BQ2823" s="72">
        <v>30.876999999999999</v>
      </c>
      <c r="BR2823" s="72">
        <v>3.6280000000000001</v>
      </c>
      <c r="BS2823" s="12">
        <v>3466.806</v>
      </c>
      <c r="BT2823" s="72">
        <v>36.630000000000003</v>
      </c>
      <c r="BU2823" s="72">
        <v>3.173</v>
      </c>
      <c r="BV2823" s="12">
        <v>9464.5049999999992</v>
      </c>
      <c r="BW2823" s="72">
        <v>100</v>
      </c>
      <c r="BX2823" s="72">
        <v>2.1019999999999999</v>
      </c>
      <c r="BY2823" s="13"/>
      <c r="BZ2823" s="13"/>
    </row>
    <row r="2824" spans="1:78" ht="12.75" customHeight="1">
      <c r="A2824" s="122" t="s">
        <v>65</v>
      </c>
      <c r="B2824" s="71" t="s">
        <v>73</v>
      </c>
      <c r="C2824" s="71" t="s">
        <v>26</v>
      </c>
      <c r="D2824" s="34">
        <v>45809</v>
      </c>
      <c r="E2824" s="12">
        <v>4013.0039999999999</v>
      </c>
      <c r="F2824" s="72">
        <v>41.918999999999997</v>
      </c>
      <c r="G2824" s="72">
        <v>2.27</v>
      </c>
      <c r="H2824" s="12">
        <v>212.12</v>
      </c>
      <c r="I2824" s="72">
        <v>2.2160000000000002</v>
      </c>
      <c r="J2824" s="72">
        <v>17.344000000000001</v>
      </c>
      <c r="K2824" s="12">
        <v>110.274</v>
      </c>
      <c r="L2824" s="72">
        <v>1.1519999999999999</v>
      </c>
      <c r="M2824" s="72">
        <v>26.204000000000001</v>
      </c>
      <c r="N2824" s="12">
        <v>322.39400000000001</v>
      </c>
      <c r="O2824" s="72">
        <v>3.3679999999999999</v>
      </c>
      <c r="P2824" s="72">
        <v>15.356999999999999</v>
      </c>
      <c r="Q2824" s="12">
        <v>35.15</v>
      </c>
      <c r="R2824" s="72">
        <v>0.36699999999999999</v>
      </c>
      <c r="S2824" s="72">
        <v>31.189</v>
      </c>
      <c r="T2824" s="12">
        <v>357.54399999999998</v>
      </c>
      <c r="U2824" s="72">
        <v>3.7349999999999999</v>
      </c>
      <c r="V2824" s="72">
        <v>13.954000000000001</v>
      </c>
      <c r="W2824" s="12">
        <v>1547.528</v>
      </c>
      <c r="X2824" s="72">
        <v>16.164999999999999</v>
      </c>
      <c r="Y2824" s="72">
        <v>6.52</v>
      </c>
      <c r="Z2824" s="12">
        <v>1905.0709999999999</v>
      </c>
      <c r="AA2824" s="72">
        <v>19.899999999999999</v>
      </c>
      <c r="AB2824" s="72">
        <v>5.4370000000000003</v>
      </c>
      <c r="AC2824" s="12">
        <v>5918.076</v>
      </c>
      <c r="AD2824" s="72">
        <v>61.819000000000003</v>
      </c>
      <c r="AE2824" s="72">
        <v>2.3780000000000001</v>
      </c>
      <c r="AF2824" s="12">
        <v>17.280999999999999</v>
      </c>
      <c r="AG2824" s="72">
        <v>0.18099999999999999</v>
      </c>
      <c r="AH2824" s="72">
        <v>59.301000000000002</v>
      </c>
      <c r="AI2824" s="12">
        <v>294.024</v>
      </c>
      <c r="AJ2824" s="72">
        <v>3.0710000000000002</v>
      </c>
      <c r="AK2824" s="72">
        <v>11.852</v>
      </c>
      <c r="AL2824" s="12">
        <v>311.30399999999997</v>
      </c>
      <c r="AM2824" s="72">
        <v>3.2519999999999998</v>
      </c>
      <c r="AN2824" s="72">
        <v>10.372</v>
      </c>
      <c r="AO2824" s="12">
        <v>6229.38</v>
      </c>
      <c r="AP2824" s="72">
        <v>65.070999999999998</v>
      </c>
      <c r="AQ2824" s="72">
        <v>2.5409999999999999</v>
      </c>
      <c r="AR2824" s="12">
        <v>83.9</v>
      </c>
      <c r="AS2824" s="72">
        <v>0.876</v>
      </c>
      <c r="AT2824" s="72">
        <v>24.978000000000002</v>
      </c>
      <c r="AU2824" s="12">
        <v>32.630000000000003</v>
      </c>
      <c r="AV2824" s="72">
        <v>0.34100000000000003</v>
      </c>
      <c r="AW2824" s="72">
        <v>31.916</v>
      </c>
      <c r="AX2824" s="12">
        <v>337.21</v>
      </c>
      <c r="AY2824" s="72">
        <v>3.5219999999999998</v>
      </c>
      <c r="AZ2824" s="72">
        <v>13.317</v>
      </c>
      <c r="BA2824" s="12">
        <v>369.84</v>
      </c>
      <c r="BB2824" s="72">
        <v>3.863</v>
      </c>
      <c r="BC2824" s="72">
        <v>12.442</v>
      </c>
      <c r="BD2824" s="12">
        <v>49.615000000000002</v>
      </c>
      <c r="BE2824" s="72">
        <v>0.51800000000000002</v>
      </c>
      <c r="BF2824" s="72">
        <v>35.398000000000003</v>
      </c>
      <c r="BG2824" s="12">
        <v>419.45400000000001</v>
      </c>
      <c r="BH2824" s="72">
        <v>4.3819999999999997</v>
      </c>
      <c r="BI2824" s="72">
        <v>9.9</v>
      </c>
      <c r="BJ2824" s="12">
        <v>1179.8520000000001</v>
      </c>
      <c r="BK2824" s="72">
        <v>12.324999999999999</v>
      </c>
      <c r="BL2824" s="72">
        <v>6.6950000000000003</v>
      </c>
      <c r="BM2824" s="12">
        <v>1660.5989999999999</v>
      </c>
      <c r="BN2824" s="72">
        <v>17.346</v>
      </c>
      <c r="BO2824" s="72">
        <v>3.8620000000000001</v>
      </c>
      <c r="BP2824" s="12">
        <v>2840.45</v>
      </c>
      <c r="BQ2824" s="72">
        <v>29.670999999999999</v>
      </c>
      <c r="BR2824" s="72">
        <v>2.6160000000000001</v>
      </c>
      <c r="BS2824" s="12">
        <v>3343.8040000000001</v>
      </c>
      <c r="BT2824" s="72">
        <v>34.929000000000002</v>
      </c>
      <c r="BU2824" s="72">
        <v>2.4550000000000001</v>
      </c>
      <c r="BV2824" s="12">
        <v>9573.1839999999993</v>
      </c>
      <c r="BW2824" s="72">
        <v>100</v>
      </c>
      <c r="BX2824" s="72">
        <v>2.0419999999999998</v>
      </c>
      <c r="BY2824" s="13"/>
      <c r="BZ2824" s="13"/>
    </row>
    <row r="2825" spans="1:78" ht="12.75" customHeight="1">
      <c r="A2825" s="122" t="s">
        <v>65</v>
      </c>
      <c r="B2825" s="71" t="s">
        <v>73</v>
      </c>
      <c r="C2825" s="71" t="s">
        <v>26</v>
      </c>
      <c r="D2825" s="34">
        <v>45901</v>
      </c>
      <c r="E2825" s="12">
        <v>4130.8410000000003</v>
      </c>
      <c r="F2825" s="72">
        <v>42.468000000000004</v>
      </c>
      <c r="G2825" s="72">
        <v>3.7349999999999999</v>
      </c>
      <c r="H2825" s="12">
        <v>251.95099999999999</v>
      </c>
      <c r="I2825" s="72">
        <v>2.59</v>
      </c>
      <c r="J2825" s="72">
        <v>17.571000000000002</v>
      </c>
      <c r="K2825" s="12">
        <v>154.59100000000001</v>
      </c>
      <c r="L2825" s="72">
        <v>1.589</v>
      </c>
      <c r="M2825" s="72">
        <v>23.291</v>
      </c>
      <c r="N2825" s="12">
        <v>406.54199999999997</v>
      </c>
      <c r="O2825" s="72">
        <v>4.18</v>
      </c>
      <c r="P2825" s="72">
        <v>13.776</v>
      </c>
      <c r="Q2825" s="12">
        <v>31.556000000000001</v>
      </c>
      <c r="R2825" s="72">
        <v>0.32400000000000001</v>
      </c>
      <c r="S2825" s="72">
        <v>43.488</v>
      </c>
      <c r="T2825" s="12">
        <v>438.09800000000001</v>
      </c>
      <c r="U2825" s="72">
        <v>4.5039999999999996</v>
      </c>
      <c r="V2825" s="72">
        <v>12.749000000000001</v>
      </c>
      <c r="W2825" s="12">
        <v>1562.998</v>
      </c>
      <c r="X2825" s="72">
        <v>16.068999999999999</v>
      </c>
      <c r="Y2825" s="72">
        <v>6.0430000000000001</v>
      </c>
      <c r="Z2825" s="12">
        <v>2001.096</v>
      </c>
      <c r="AA2825" s="72">
        <v>20.573</v>
      </c>
      <c r="AB2825" s="72">
        <v>4.4630000000000001</v>
      </c>
      <c r="AC2825" s="12">
        <v>6131.9369999999999</v>
      </c>
      <c r="AD2825" s="72">
        <v>63.04</v>
      </c>
      <c r="AE2825" s="72">
        <v>2.6309999999999998</v>
      </c>
      <c r="AF2825" s="12">
        <v>19.797000000000001</v>
      </c>
      <c r="AG2825" s="72">
        <v>0.20399999999999999</v>
      </c>
      <c r="AH2825" s="72">
        <v>92.016000000000005</v>
      </c>
      <c r="AI2825" s="12">
        <v>301.315</v>
      </c>
      <c r="AJ2825" s="72">
        <v>3.0979999999999999</v>
      </c>
      <c r="AK2825" s="72">
        <v>11.153</v>
      </c>
      <c r="AL2825" s="12">
        <v>321.11200000000002</v>
      </c>
      <c r="AM2825" s="72">
        <v>3.3010000000000002</v>
      </c>
      <c r="AN2825" s="72">
        <v>11.226000000000001</v>
      </c>
      <c r="AO2825" s="12">
        <v>6453.049</v>
      </c>
      <c r="AP2825" s="72">
        <v>66.340999999999994</v>
      </c>
      <c r="AQ2825" s="72">
        <v>2.5019999999999998</v>
      </c>
      <c r="AR2825" s="12">
        <v>98.007000000000005</v>
      </c>
      <c r="AS2825" s="72">
        <v>1.008</v>
      </c>
      <c r="AT2825" s="72">
        <v>27.667000000000002</v>
      </c>
      <c r="AU2825" s="12">
        <v>43.497999999999998</v>
      </c>
      <c r="AV2825" s="72">
        <v>0.44700000000000001</v>
      </c>
      <c r="AW2825" s="72">
        <v>39.283000000000001</v>
      </c>
      <c r="AX2825" s="12">
        <v>325.63600000000002</v>
      </c>
      <c r="AY2825" s="72">
        <v>3.3479999999999999</v>
      </c>
      <c r="AZ2825" s="72">
        <v>18.731000000000002</v>
      </c>
      <c r="BA2825" s="12">
        <v>369.13499999999999</v>
      </c>
      <c r="BB2825" s="72">
        <v>3.7949999999999999</v>
      </c>
      <c r="BC2825" s="72">
        <v>16.678000000000001</v>
      </c>
      <c r="BD2825" s="12">
        <v>86.751999999999995</v>
      </c>
      <c r="BE2825" s="72">
        <v>0.89200000000000002</v>
      </c>
      <c r="BF2825" s="72">
        <v>28.76</v>
      </c>
      <c r="BG2825" s="12">
        <v>455.887</v>
      </c>
      <c r="BH2825" s="72">
        <v>4.6870000000000003</v>
      </c>
      <c r="BI2825" s="72">
        <v>13.805999999999999</v>
      </c>
      <c r="BJ2825" s="12">
        <v>1164.4659999999999</v>
      </c>
      <c r="BK2825" s="72">
        <v>11.971</v>
      </c>
      <c r="BL2825" s="72">
        <v>6.4340000000000002</v>
      </c>
      <c r="BM2825" s="12">
        <v>1555.633</v>
      </c>
      <c r="BN2825" s="72">
        <v>15.993</v>
      </c>
      <c r="BO2825" s="72">
        <v>6.2060000000000004</v>
      </c>
      <c r="BP2825" s="12">
        <v>2720.0990000000002</v>
      </c>
      <c r="BQ2825" s="72">
        <v>27.963999999999999</v>
      </c>
      <c r="BR2825" s="72">
        <v>4.0650000000000004</v>
      </c>
      <c r="BS2825" s="12">
        <v>3273.9920000000002</v>
      </c>
      <c r="BT2825" s="72">
        <v>33.658999999999999</v>
      </c>
      <c r="BU2825" s="72">
        <v>3.5880000000000001</v>
      </c>
      <c r="BV2825" s="12">
        <v>9727.0409999999993</v>
      </c>
      <c r="BW2825" s="72">
        <v>100</v>
      </c>
      <c r="BX2825" s="72">
        <v>1.8720000000000001</v>
      </c>
      <c r="BY2825" s="13"/>
      <c r="BZ2825" s="13"/>
    </row>
    <row r="2826" spans="1:78" ht="12.75" customHeight="1">
      <c r="A2826" s="122" t="s">
        <v>65</v>
      </c>
      <c r="B2826" s="71" t="s">
        <v>73</v>
      </c>
      <c r="C2826" s="71" t="s">
        <v>26</v>
      </c>
      <c r="D2826" s="34">
        <v>45992</v>
      </c>
      <c r="E2826" s="12">
        <v>3859.0160000000001</v>
      </c>
      <c r="F2826" s="72">
        <v>40.523000000000003</v>
      </c>
      <c r="G2826" s="72">
        <v>3.3170000000000002</v>
      </c>
      <c r="H2826" s="12">
        <v>174.78299999999999</v>
      </c>
      <c r="I2826" s="72">
        <v>1.835</v>
      </c>
      <c r="J2826" s="72">
        <v>29.204999999999998</v>
      </c>
      <c r="K2826" s="12">
        <v>180.369</v>
      </c>
      <c r="L2826" s="72">
        <v>1.8939999999999999</v>
      </c>
      <c r="M2826" s="72">
        <v>20.187999999999999</v>
      </c>
      <c r="N2826" s="12">
        <v>355.15199999999999</v>
      </c>
      <c r="O2826" s="72">
        <v>3.7290000000000001</v>
      </c>
      <c r="P2826" s="72">
        <v>17.757999999999999</v>
      </c>
      <c r="Q2826" s="12">
        <v>50.463000000000001</v>
      </c>
      <c r="R2826" s="72">
        <v>0.53</v>
      </c>
      <c r="S2826" s="72">
        <v>44.871000000000002</v>
      </c>
      <c r="T2826" s="12">
        <v>405.61500000000001</v>
      </c>
      <c r="U2826" s="72">
        <v>4.2590000000000003</v>
      </c>
      <c r="V2826" s="72">
        <v>16.03</v>
      </c>
      <c r="W2826" s="12">
        <v>1625.4159999999999</v>
      </c>
      <c r="X2826" s="72">
        <v>17.068000000000001</v>
      </c>
      <c r="Y2826" s="72">
        <v>4.9909999999999997</v>
      </c>
      <c r="Z2826" s="12">
        <v>2031.0309999999999</v>
      </c>
      <c r="AA2826" s="72">
        <v>21.327000000000002</v>
      </c>
      <c r="AB2826" s="72">
        <v>4.3970000000000002</v>
      </c>
      <c r="AC2826" s="12">
        <v>5890.0469999999996</v>
      </c>
      <c r="AD2826" s="72">
        <v>61.85</v>
      </c>
      <c r="AE2826" s="72">
        <v>2.7069999999999999</v>
      </c>
      <c r="AF2826" s="12">
        <v>13.852</v>
      </c>
      <c r="AG2826" s="72">
        <v>0.14499999999999999</v>
      </c>
      <c r="AH2826" s="72">
        <v>61.106000000000002</v>
      </c>
      <c r="AI2826" s="12">
        <v>248.50399999999999</v>
      </c>
      <c r="AJ2826" s="72">
        <v>2.609</v>
      </c>
      <c r="AK2826" s="72">
        <v>13.044</v>
      </c>
      <c r="AL2826" s="12">
        <v>262.35599999999999</v>
      </c>
      <c r="AM2826" s="72">
        <v>2.7549999999999999</v>
      </c>
      <c r="AN2826" s="72">
        <v>12.462</v>
      </c>
      <c r="AO2826" s="12">
        <v>6152.4030000000002</v>
      </c>
      <c r="AP2826" s="72">
        <v>64.605000000000004</v>
      </c>
      <c r="AQ2826" s="72">
        <v>2.46</v>
      </c>
      <c r="AR2826" s="12">
        <v>100.52800000000001</v>
      </c>
      <c r="AS2826" s="72">
        <v>1.056</v>
      </c>
      <c r="AT2826" s="72">
        <v>36.506999999999998</v>
      </c>
      <c r="AU2826" s="12">
        <v>37.073999999999998</v>
      </c>
      <c r="AV2826" s="72">
        <v>0.38900000000000001</v>
      </c>
      <c r="AW2826" s="72">
        <v>78.736000000000004</v>
      </c>
      <c r="AX2826" s="12">
        <v>217.72200000000001</v>
      </c>
      <c r="AY2826" s="72">
        <v>2.286</v>
      </c>
      <c r="AZ2826" s="72">
        <v>16.129000000000001</v>
      </c>
      <c r="BA2826" s="12">
        <v>254.79599999999999</v>
      </c>
      <c r="BB2826" s="72">
        <v>2.6760000000000002</v>
      </c>
      <c r="BC2826" s="72">
        <v>19.847000000000001</v>
      </c>
      <c r="BD2826" s="12">
        <v>94.457999999999998</v>
      </c>
      <c r="BE2826" s="72">
        <v>0.99199999999999999</v>
      </c>
      <c r="BF2826" s="72">
        <v>36.651000000000003</v>
      </c>
      <c r="BG2826" s="12">
        <v>349.25400000000002</v>
      </c>
      <c r="BH2826" s="72">
        <v>3.6669999999999998</v>
      </c>
      <c r="BI2826" s="72">
        <v>15.742000000000001</v>
      </c>
      <c r="BJ2826" s="12">
        <v>1178.9259999999999</v>
      </c>
      <c r="BK2826" s="72">
        <v>12.38</v>
      </c>
      <c r="BL2826" s="72">
        <v>7.1130000000000004</v>
      </c>
      <c r="BM2826" s="12">
        <v>1741.9770000000001</v>
      </c>
      <c r="BN2826" s="72">
        <v>18.292000000000002</v>
      </c>
      <c r="BO2826" s="72">
        <v>4.9370000000000003</v>
      </c>
      <c r="BP2826" s="12">
        <v>2920.9029999999998</v>
      </c>
      <c r="BQ2826" s="72">
        <v>30.672000000000001</v>
      </c>
      <c r="BR2826" s="72">
        <v>4.0030000000000001</v>
      </c>
      <c r="BS2826" s="12">
        <v>3370.6860000000001</v>
      </c>
      <c r="BT2826" s="72">
        <v>35.395000000000003</v>
      </c>
      <c r="BU2826" s="72">
        <v>3.972</v>
      </c>
      <c r="BV2826" s="12">
        <v>9523.0889999999999</v>
      </c>
      <c r="BW2826" s="72">
        <v>100</v>
      </c>
      <c r="BX2826" s="72">
        <v>2.0640000000000001</v>
      </c>
      <c r="BY2826" s="13"/>
      <c r="BZ2826" s="13"/>
    </row>
    <row r="2827" spans="1:78" ht="12.75" customHeight="1">
      <c r="A2827" s="122" t="s">
        <v>65</v>
      </c>
      <c r="B2827" s="71" t="s">
        <v>73</v>
      </c>
      <c r="C2827" s="71" t="s">
        <v>26</v>
      </c>
      <c r="D2827" s="34">
        <v>46082</v>
      </c>
      <c r="E2827" s="12">
        <v>3838.2979999999998</v>
      </c>
      <c r="F2827" s="72">
        <v>41.185000000000002</v>
      </c>
      <c r="G2827" s="72">
        <v>3.3940000000000001</v>
      </c>
      <c r="H2827" s="12">
        <v>131.96199999999999</v>
      </c>
      <c r="I2827" s="72">
        <v>1.4159999999999999</v>
      </c>
      <c r="J2827" s="72">
        <v>25.353000000000002</v>
      </c>
      <c r="K2827" s="12">
        <v>212.88</v>
      </c>
      <c r="L2827" s="72">
        <v>2.2839999999999998</v>
      </c>
      <c r="M2827" s="72">
        <v>23.948</v>
      </c>
      <c r="N2827" s="12">
        <v>344.84199999999998</v>
      </c>
      <c r="O2827" s="72">
        <v>3.7</v>
      </c>
      <c r="P2827" s="72">
        <v>15.379</v>
      </c>
      <c r="Q2827" s="12">
        <v>16.902000000000001</v>
      </c>
      <c r="R2827" s="72">
        <v>0.18099999999999999</v>
      </c>
      <c r="S2827" s="72">
        <v>56.832000000000001</v>
      </c>
      <c r="T2827" s="12">
        <v>361.74400000000003</v>
      </c>
      <c r="U2827" s="72">
        <v>3.8820000000000001</v>
      </c>
      <c r="V2827" s="72">
        <v>14.436999999999999</v>
      </c>
      <c r="W2827" s="12">
        <v>1509.83</v>
      </c>
      <c r="X2827" s="72">
        <v>16.201000000000001</v>
      </c>
      <c r="Y2827" s="72">
        <v>5.5789999999999997</v>
      </c>
      <c r="Z2827" s="12">
        <v>1871.5740000000001</v>
      </c>
      <c r="AA2827" s="72">
        <v>20.082000000000001</v>
      </c>
      <c r="AB2827" s="72">
        <v>4.8620000000000001</v>
      </c>
      <c r="AC2827" s="12">
        <v>5709.8720000000003</v>
      </c>
      <c r="AD2827" s="72">
        <v>61.268000000000001</v>
      </c>
      <c r="AE2827" s="72">
        <v>2.7120000000000002</v>
      </c>
      <c r="AF2827" s="12">
        <v>21.774000000000001</v>
      </c>
      <c r="AG2827" s="72">
        <v>0.23400000000000001</v>
      </c>
      <c r="AH2827" s="72">
        <v>64.347999999999999</v>
      </c>
      <c r="AI2827" s="12">
        <v>272.50400000000002</v>
      </c>
      <c r="AJ2827" s="72">
        <v>2.9239999999999999</v>
      </c>
      <c r="AK2827" s="72">
        <v>18.364000000000001</v>
      </c>
      <c r="AL2827" s="12">
        <v>294.27800000000002</v>
      </c>
      <c r="AM2827" s="72">
        <v>3.1579999999999999</v>
      </c>
      <c r="AN2827" s="72">
        <v>17.899999999999999</v>
      </c>
      <c r="AO2827" s="12">
        <v>6004.1490000000003</v>
      </c>
      <c r="AP2827" s="72">
        <v>64.424999999999997</v>
      </c>
      <c r="AQ2827" s="72">
        <v>2.722</v>
      </c>
      <c r="AR2827" s="12">
        <v>51.531999999999996</v>
      </c>
      <c r="AS2827" s="72">
        <v>0.55300000000000005</v>
      </c>
      <c r="AT2827" s="72">
        <v>34.015000000000001</v>
      </c>
      <c r="AU2827" s="12">
        <v>38.064999999999998</v>
      </c>
      <c r="AV2827" s="72">
        <v>0.40799999999999997</v>
      </c>
      <c r="AW2827" s="72">
        <v>52.982999999999997</v>
      </c>
      <c r="AX2827" s="12">
        <v>194.44300000000001</v>
      </c>
      <c r="AY2827" s="72">
        <v>2.0859999999999999</v>
      </c>
      <c r="AZ2827" s="72">
        <v>20.774999999999999</v>
      </c>
      <c r="BA2827" s="12">
        <v>232.50800000000001</v>
      </c>
      <c r="BB2827" s="72">
        <v>2.4950000000000001</v>
      </c>
      <c r="BC2827" s="72">
        <v>19.254999999999999</v>
      </c>
      <c r="BD2827" s="12">
        <v>100.495</v>
      </c>
      <c r="BE2827" s="72">
        <v>1.0780000000000001</v>
      </c>
      <c r="BF2827" s="72">
        <v>28.751999999999999</v>
      </c>
      <c r="BG2827" s="12">
        <v>333.00299999999999</v>
      </c>
      <c r="BH2827" s="72">
        <v>3.573</v>
      </c>
      <c r="BI2827" s="72">
        <v>18.7</v>
      </c>
      <c r="BJ2827" s="12">
        <v>1278.088</v>
      </c>
      <c r="BK2827" s="72">
        <v>13.714</v>
      </c>
      <c r="BL2827" s="72">
        <v>6.7750000000000004</v>
      </c>
      <c r="BM2827" s="12">
        <v>1652.7670000000001</v>
      </c>
      <c r="BN2827" s="72">
        <v>17.734000000000002</v>
      </c>
      <c r="BO2827" s="72">
        <v>4.68</v>
      </c>
      <c r="BP2827" s="12">
        <v>2930.855</v>
      </c>
      <c r="BQ2827" s="72">
        <v>31.448</v>
      </c>
      <c r="BR2827" s="72">
        <v>3.3660000000000001</v>
      </c>
      <c r="BS2827" s="12">
        <v>3315.3910000000001</v>
      </c>
      <c r="BT2827" s="72">
        <v>35.575000000000003</v>
      </c>
      <c r="BU2827" s="72">
        <v>3.02</v>
      </c>
      <c r="BV2827" s="12">
        <v>9319.5400000000009</v>
      </c>
      <c r="BW2827" s="72">
        <v>100</v>
      </c>
      <c r="BX2827" s="72">
        <v>1.899</v>
      </c>
      <c r="BY2827" s="13"/>
      <c r="BZ2827" s="13"/>
    </row>
    <row r="2828" spans="1:78" ht="12.75" customHeight="1">
      <c r="A2828" s="122" t="s">
        <v>65</v>
      </c>
      <c r="B2828" s="71" t="s">
        <v>73</v>
      </c>
      <c r="C2828" s="71" t="s">
        <v>26</v>
      </c>
      <c r="D2828" s="34">
        <v>46174</v>
      </c>
      <c r="E2828" s="12">
        <v>3905.2530000000002</v>
      </c>
      <c r="F2828" s="72">
        <v>40.67</v>
      </c>
      <c r="G2828" s="72">
        <v>3.9670000000000001</v>
      </c>
      <c r="H2828" s="12">
        <v>180.44499999999999</v>
      </c>
      <c r="I2828" s="72">
        <v>1.879</v>
      </c>
      <c r="J2828" s="72">
        <v>20.085999999999999</v>
      </c>
      <c r="K2828" s="12">
        <v>122.777</v>
      </c>
      <c r="L2828" s="72">
        <v>1.2789999999999999</v>
      </c>
      <c r="M2828" s="72">
        <v>18.974</v>
      </c>
      <c r="N2828" s="12">
        <v>303.22199999999998</v>
      </c>
      <c r="O2828" s="72">
        <v>3.1579999999999999</v>
      </c>
      <c r="P2828" s="72">
        <v>13.853999999999999</v>
      </c>
      <c r="Q2828" s="12">
        <v>49.384</v>
      </c>
      <c r="R2828" s="72">
        <v>0.51400000000000001</v>
      </c>
      <c r="S2828" s="72">
        <v>35.030999999999999</v>
      </c>
      <c r="T2828" s="12">
        <v>352.60599999999999</v>
      </c>
      <c r="U2828" s="72">
        <v>3.6720000000000002</v>
      </c>
      <c r="V2828" s="72">
        <v>12.989000000000001</v>
      </c>
      <c r="W2828" s="12">
        <v>1515.088</v>
      </c>
      <c r="X2828" s="72">
        <v>15.778</v>
      </c>
      <c r="Y2828" s="72">
        <v>4.9029999999999996</v>
      </c>
      <c r="Z2828" s="12">
        <v>1867.6949999999999</v>
      </c>
      <c r="AA2828" s="72">
        <v>19.45</v>
      </c>
      <c r="AB2828" s="72">
        <v>3.51</v>
      </c>
      <c r="AC2828" s="12">
        <v>5772.9480000000003</v>
      </c>
      <c r="AD2828" s="72">
        <v>60.12</v>
      </c>
      <c r="AE2828" s="72">
        <v>2.5379999999999998</v>
      </c>
      <c r="AF2828" s="12">
        <v>41.686</v>
      </c>
      <c r="AG2828" s="72">
        <v>0.434</v>
      </c>
      <c r="AH2828" s="72">
        <v>45.15</v>
      </c>
      <c r="AI2828" s="12">
        <v>233.97900000000001</v>
      </c>
      <c r="AJ2828" s="72">
        <v>2.4369999999999998</v>
      </c>
      <c r="AK2828" s="72">
        <v>16.393999999999998</v>
      </c>
      <c r="AL2828" s="12">
        <v>275.666</v>
      </c>
      <c r="AM2828" s="72">
        <v>2.871</v>
      </c>
      <c r="AN2828" s="72">
        <v>15.675000000000001</v>
      </c>
      <c r="AO2828" s="12">
        <v>6048.6130000000003</v>
      </c>
      <c r="AP2828" s="72">
        <v>62.991</v>
      </c>
      <c r="AQ2828" s="72">
        <v>2.3180000000000001</v>
      </c>
      <c r="AR2828" s="12">
        <v>78.680999999999997</v>
      </c>
      <c r="AS2828" s="72">
        <v>0.81899999999999995</v>
      </c>
      <c r="AT2828" s="72">
        <v>41.790999999999997</v>
      </c>
      <c r="AU2828" s="12">
        <v>47.286000000000001</v>
      </c>
      <c r="AV2828" s="72">
        <v>0.49199999999999999</v>
      </c>
      <c r="AW2828" s="72">
        <v>31.529</v>
      </c>
      <c r="AX2828" s="12">
        <v>362.00900000000001</v>
      </c>
      <c r="AY2828" s="72">
        <v>3.77</v>
      </c>
      <c r="AZ2828" s="72">
        <v>11.369</v>
      </c>
      <c r="BA2828" s="12">
        <v>409.29500000000002</v>
      </c>
      <c r="BB2828" s="72">
        <v>4.2619999999999996</v>
      </c>
      <c r="BC2828" s="72">
        <v>9.9610000000000003</v>
      </c>
      <c r="BD2828" s="12">
        <v>100.604</v>
      </c>
      <c r="BE2828" s="72">
        <v>1.048</v>
      </c>
      <c r="BF2828" s="72">
        <v>23.797000000000001</v>
      </c>
      <c r="BG2828" s="12">
        <v>509.89800000000002</v>
      </c>
      <c r="BH2828" s="72">
        <v>5.31</v>
      </c>
      <c r="BI2828" s="72">
        <v>8.5419999999999998</v>
      </c>
      <c r="BJ2828" s="12">
        <v>1077.8520000000001</v>
      </c>
      <c r="BK2828" s="72">
        <v>11.225</v>
      </c>
      <c r="BL2828" s="72">
        <v>6.5620000000000003</v>
      </c>
      <c r="BM2828" s="12">
        <v>1887.3630000000001</v>
      </c>
      <c r="BN2828" s="72">
        <v>19.655000000000001</v>
      </c>
      <c r="BO2828" s="72">
        <v>4.0780000000000003</v>
      </c>
      <c r="BP2828" s="12">
        <v>2965.2139999999999</v>
      </c>
      <c r="BQ2828" s="72">
        <v>30.88</v>
      </c>
      <c r="BR2828" s="72">
        <v>2.8879999999999999</v>
      </c>
      <c r="BS2828" s="12">
        <v>3553.7939999999999</v>
      </c>
      <c r="BT2828" s="72">
        <v>37.009</v>
      </c>
      <c r="BU2828" s="72">
        <v>2.5760000000000001</v>
      </c>
      <c r="BV2828" s="12">
        <v>9602.4069999999992</v>
      </c>
      <c r="BW2828" s="72">
        <v>100</v>
      </c>
      <c r="BX2828" s="72">
        <v>1.8959999999999999</v>
      </c>
      <c r="BY2828" s="13"/>
      <c r="BZ2828" s="13"/>
    </row>
    <row r="2829" spans="1:78" ht="12.75" customHeight="1">
      <c r="A2829" s="122" t="s">
        <v>65</v>
      </c>
      <c r="B2829" s="71" t="s">
        <v>73</v>
      </c>
      <c r="C2829" s="71" t="s">
        <v>24</v>
      </c>
      <c r="D2829" s="34">
        <v>41883</v>
      </c>
      <c r="E2829" s="12">
        <v>1762.1759999999999</v>
      </c>
      <c r="F2829" s="72">
        <v>48.38</v>
      </c>
      <c r="G2829" s="72">
        <v>4.5810000000000004</v>
      </c>
      <c r="H2829" s="12">
        <v>59.555</v>
      </c>
      <c r="I2829" s="72">
        <v>1.635</v>
      </c>
      <c r="J2829" s="72">
        <v>36.72</v>
      </c>
      <c r="K2829" s="12">
        <v>48.991999999999997</v>
      </c>
      <c r="L2829" s="72">
        <v>1.345</v>
      </c>
      <c r="M2829" s="72">
        <v>39.457999999999998</v>
      </c>
      <c r="N2829" s="12">
        <v>108.547</v>
      </c>
      <c r="O2829" s="72">
        <v>2.98</v>
      </c>
      <c r="P2829" s="72">
        <v>23.765999999999998</v>
      </c>
      <c r="Q2829" s="12">
        <v>6.524</v>
      </c>
      <c r="R2829" s="72">
        <v>0.17899999999999999</v>
      </c>
      <c r="S2829" s="72">
        <v>90.438999999999993</v>
      </c>
      <c r="T2829" s="12">
        <v>115.071</v>
      </c>
      <c r="U2829" s="72">
        <v>3.1589999999999998</v>
      </c>
      <c r="V2829" s="72">
        <v>24.175000000000001</v>
      </c>
      <c r="W2829" s="12">
        <v>275.88099999999997</v>
      </c>
      <c r="X2829" s="72">
        <v>7.5739999999999998</v>
      </c>
      <c r="Y2829" s="72">
        <v>12.199</v>
      </c>
      <c r="Z2829" s="12">
        <v>390.952</v>
      </c>
      <c r="AA2829" s="72">
        <v>10.733000000000001</v>
      </c>
      <c r="AB2829" s="72">
        <v>8.77</v>
      </c>
      <c r="AC2829" s="12">
        <v>2153.1280000000002</v>
      </c>
      <c r="AD2829" s="72">
        <v>59.113</v>
      </c>
      <c r="AE2829" s="72">
        <v>3.7069999999999999</v>
      </c>
      <c r="AF2829" s="12">
        <v>1.018</v>
      </c>
      <c r="AG2829" s="72">
        <v>2.8000000000000001E-2</v>
      </c>
      <c r="AH2829" s="72">
        <v>107.36799999999999</v>
      </c>
      <c r="AI2829" s="12">
        <v>128.74299999999999</v>
      </c>
      <c r="AJ2829" s="72">
        <v>3.5350000000000001</v>
      </c>
      <c r="AK2829" s="72">
        <v>15.214</v>
      </c>
      <c r="AL2829" s="12">
        <v>129.761</v>
      </c>
      <c r="AM2829" s="72">
        <v>3.5630000000000002</v>
      </c>
      <c r="AN2829" s="72">
        <v>14.984999999999999</v>
      </c>
      <c r="AO2829" s="12">
        <v>2282.8890000000001</v>
      </c>
      <c r="AP2829" s="72">
        <v>62.676000000000002</v>
      </c>
      <c r="AQ2829" s="72">
        <v>3.5289999999999999</v>
      </c>
      <c r="AR2829" s="12">
        <v>29.233000000000001</v>
      </c>
      <c r="AS2829" s="72">
        <v>0.80300000000000005</v>
      </c>
      <c r="AT2829" s="72">
        <v>54.087000000000003</v>
      </c>
      <c r="AU2829" s="12">
        <v>10.683</v>
      </c>
      <c r="AV2829" s="72">
        <v>0.29299999999999998</v>
      </c>
      <c r="AW2829" s="72">
        <v>71.400999999999996</v>
      </c>
      <c r="AX2829" s="12">
        <v>189.67</v>
      </c>
      <c r="AY2829" s="72">
        <v>5.2069999999999999</v>
      </c>
      <c r="AZ2829" s="72">
        <v>26.042000000000002</v>
      </c>
      <c r="BA2829" s="12">
        <v>200.352</v>
      </c>
      <c r="BB2829" s="72">
        <v>5.5010000000000003</v>
      </c>
      <c r="BC2829" s="72">
        <v>25.542000000000002</v>
      </c>
      <c r="BD2829" s="12">
        <v>172.17099999999999</v>
      </c>
      <c r="BE2829" s="72">
        <v>4.7270000000000003</v>
      </c>
      <c r="BF2829" s="72">
        <v>37.651000000000003</v>
      </c>
      <c r="BG2829" s="12">
        <v>372.524</v>
      </c>
      <c r="BH2829" s="72">
        <v>10.227</v>
      </c>
      <c r="BI2829" s="72">
        <v>25.209</v>
      </c>
      <c r="BJ2829" s="12">
        <v>465.99099999999999</v>
      </c>
      <c r="BK2829" s="72">
        <v>12.794</v>
      </c>
      <c r="BL2829" s="72">
        <v>14.805999999999999</v>
      </c>
      <c r="BM2829" s="12">
        <v>491.738</v>
      </c>
      <c r="BN2829" s="72">
        <v>13.5</v>
      </c>
      <c r="BO2829" s="72">
        <v>13.025</v>
      </c>
      <c r="BP2829" s="12">
        <v>957.73</v>
      </c>
      <c r="BQ2829" s="72">
        <v>26.294</v>
      </c>
      <c r="BR2829" s="72">
        <v>6.7569999999999997</v>
      </c>
      <c r="BS2829" s="12">
        <v>1359.4860000000001</v>
      </c>
      <c r="BT2829" s="72">
        <v>37.323999999999998</v>
      </c>
      <c r="BU2829" s="72">
        <v>6.9580000000000002</v>
      </c>
      <c r="BV2829" s="12">
        <v>3642.3760000000002</v>
      </c>
      <c r="BW2829" s="72">
        <v>100</v>
      </c>
      <c r="BX2829" s="72">
        <v>3.2970000000000002</v>
      </c>
      <c r="BY2829" s="13"/>
      <c r="BZ2829" s="13"/>
    </row>
    <row r="2830" spans="1:78" ht="12.75" customHeight="1">
      <c r="A2830" s="122" t="s">
        <v>65</v>
      </c>
      <c r="B2830" s="71" t="s">
        <v>73</v>
      </c>
      <c r="C2830" s="71" t="s">
        <v>24</v>
      </c>
      <c r="D2830" s="34">
        <v>41974</v>
      </c>
      <c r="E2830" s="12">
        <v>1840.076</v>
      </c>
      <c r="F2830" s="72">
        <v>48.457000000000001</v>
      </c>
      <c r="G2830" s="72">
        <v>5.0679999999999996</v>
      </c>
      <c r="H2830" s="12">
        <v>84.667000000000002</v>
      </c>
      <c r="I2830" s="72">
        <v>2.23</v>
      </c>
      <c r="J2830" s="72">
        <v>33.036999999999999</v>
      </c>
      <c r="K2830" s="12">
        <v>86.555000000000007</v>
      </c>
      <c r="L2830" s="72">
        <v>2.2789999999999999</v>
      </c>
      <c r="M2830" s="72">
        <v>28.974</v>
      </c>
      <c r="N2830" s="12">
        <v>171.22200000000001</v>
      </c>
      <c r="O2830" s="72">
        <v>4.5090000000000003</v>
      </c>
      <c r="P2830" s="72">
        <v>21.315999999999999</v>
      </c>
      <c r="Q2830" s="12">
        <v>14.246</v>
      </c>
      <c r="R2830" s="72">
        <v>0.375</v>
      </c>
      <c r="S2830" s="72">
        <v>79.522000000000006</v>
      </c>
      <c r="T2830" s="12">
        <v>185.46799999999999</v>
      </c>
      <c r="U2830" s="72">
        <v>4.8840000000000003</v>
      </c>
      <c r="V2830" s="72">
        <v>19.012</v>
      </c>
      <c r="W2830" s="12">
        <v>285.87400000000002</v>
      </c>
      <c r="X2830" s="72">
        <v>7.5279999999999996</v>
      </c>
      <c r="Y2830" s="72">
        <v>15.467000000000001</v>
      </c>
      <c r="Z2830" s="12">
        <v>471.34199999999998</v>
      </c>
      <c r="AA2830" s="72">
        <v>12.412000000000001</v>
      </c>
      <c r="AB2830" s="72">
        <v>9.6920000000000002</v>
      </c>
      <c r="AC2830" s="12">
        <v>2311.4180000000001</v>
      </c>
      <c r="AD2830" s="72">
        <v>60.869</v>
      </c>
      <c r="AE2830" s="72">
        <v>4.508</v>
      </c>
      <c r="AF2830" s="12">
        <v>12.706</v>
      </c>
      <c r="AG2830" s="72">
        <v>0.33500000000000002</v>
      </c>
      <c r="AH2830" s="72">
        <v>107.051</v>
      </c>
      <c r="AI2830" s="12">
        <v>118.706</v>
      </c>
      <c r="AJ2830" s="72">
        <v>3.1259999999999999</v>
      </c>
      <c r="AK2830" s="72">
        <v>21.119</v>
      </c>
      <c r="AL2830" s="12">
        <v>131.41200000000001</v>
      </c>
      <c r="AM2830" s="72">
        <v>3.4609999999999999</v>
      </c>
      <c r="AN2830" s="72">
        <v>18.728000000000002</v>
      </c>
      <c r="AO2830" s="12">
        <v>2442.83</v>
      </c>
      <c r="AP2830" s="72">
        <v>64.328999999999994</v>
      </c>
      <c r="AQ2830" s="72">
        <v>4.085</v>
      </c>
      <c r="AR2830" s="12">
        <v>22.204999999999998</v>
      </c>
      <c r="AS2830" s="72">
        <v>0.58499999999999996</v>
      </c>
      <c r="AT2830" s="72">
        <v>65.036000000000001</v>
      </c>
      <c r="AU2830" s="12">
        <v>17.792999999999999</v>
      </c>
      <c r="AV2830" s="72">
        <v>0.46899999999999997</v>
      </c>
      <c r="AW2830" s="72">
        <v>74.599999999999994</v>
      </c>
      <c r="AX2830" s="12">
        <v>225.458</v>
      </c>
      <c r="AY2830" s="72">
        <v>5.9370000000000003</v>
      </c>
      <c r="AZ2830" s="72">
        <v>21.081</v>
      </c>
      <c r="BA2830" s="12">
        <v>243.251</v>
      </c>
      <c r="BB2830" s="72">
        <v>6.4059999999999997</v>
      </c>
      <c r="BC2830" s="72">
        <v>20.92</v>
      </c>
      <c r="BD2830" s="12">
        <v>124.393</v>
      </c>
      <c r="BE2830" s="72">
        <v>3.2759999999999998</v>
      </c>
      <c r="BF2830" s="72">
        <v>19.010999999999999</v>
      </c>
      <c r="BG2830" s="12">
        <v>367.64400000000001</v>
      </c>
      <c r="BH2830" s="72">
        <v>9.6820000000000004</v>
      </c>
      <c r="BI2830" s="72">
        <v>14.125</v>
      </c>
      <c r="BJ2830" s="12">
        <v>487.56599999999997</v>
      </c>
      <c r="BK2830" s="72">
        <v>12.84</v>
      </c>
      <c r="BL2830" s="72">
        <v>12.085000000000001</v>
      </c>
      <c r="BM2830" s="12">
        <v>477.12900000000002</v>
      </c>
      <c r="BN2830" s="72">
        <v>12.565</v>
      </c>
      <c r="BO2830" s="72">
        <v>8.7590000000000003</v>
      </c>
      <c r="BP2830" s="12">
        <v>964.69500000000005</v>
      </c>
      <c r="BQ2830" s="72">
        <v>25.404</v>
      </c>
      <c r="BR2830" s="72">
        <v>6.8780000000000001</v>
      </c>
      <c r="BS2830" s="12">
        <v>1354.5429999999999</v>
      </c>
      <c r="BT2830" s="72">
        <v>35.670999999999999</v>
      </c>
      <c r="BU2830" s="72">
        <v>5.9160000000000004</v>
      </c>
      <c r="BV2830" s="12">
        <v>3797.373</v>
      </c>
      <c r="BW2830" s="72">
        <v>100</v>
      </c>
      <c r="BX2830" s="72">
        <v>3.3210000000000002</v>
      </c>
      <c r="BY2830" s="13"/>
      <c r="BZ2830" s="13"/>
    </row>
    <row r="2831" spans="1:78" ht="12.75" customHeight="1">
      <c r="A2831" s="122" t="s">
        <v>65</v>
      </c>
      <c r="B2831" s="71" t="s">
        <v>73</v>
      </c>
      <c r="C2831" s="71" t="s">
        <v>24</v>
      </c>
      <c r="D2831" s="34">
        <v>42064</v>
      </c>
      <c r="E2831" s="12">
        <v>1762.307</v>
      </c>
      <c r="F2831" s="72">
        <v>48.258000000000003</v>
      </c>
      <c r="G2831" s="72">
        <v>6.0110000000000001</v>
      </c>
      <c r="H2831" s="12">
        <v>49.683999999999997</v>
      </c>
      <c r="I2831" s="72">
        <v>1.361</v>
      </c>
      <c r="J2831" s="72">
        <v>37.591000000000001</v>
      </c>
      <c r="K2831" s="12">
        <v>21.846</v>
      </c>
      <c r="L2831" s="72">
        <v>0.59799999999999998</v>
      </c>
      <c r="M2831" s="72">
        <v>51.872999999999998</v>
      </c>
      <c r="N2831" s="12">
        <v>71.53</v>
      </c>
      <c r="O2831" s="72">
        <v>1.9590000000000001</v>
      </c>
      <c r="P2831" s="72">
        <v>30.102</v>
      </c>
      <c r="Q2831" s="12">
        <v>13.297000000000001</v>
      </c>
      <c r="R2831" s="72">
        <v>0.36399999999999999</v>
      </c>
      <c r="S2831" s="72">
        <v>76.47</v>
      </c>
      <c r="T2831" s="12">
        <v>84.826999999999998</v>
      </c>
      <c r="U2831" s="72">
        <v>2.323</v>
      </c>
      <c r="V2831" s="72">
        <v>26.100999999999999</v>
      </c>
      <c r="W2831" s="12">
        <v>329.85899999999998</v>
      </c>
      <c r="X2831" s="72">
        <v>9.0329999999999995</v>
      </c>
      <c r="Y2831" s="72">
        <v>29.846</v>
      </c>
      <c r="Z2831" s="12">
        <v>414.68700000000001</v>
      </c>
      <c r="AA2831" s="72">
        <v>11.356</v>
      </c>
      <c r="AB2831" s="72">
        <v>23.84</v>
      </c>
      <c r="AC2831" s="12">
        <v>2176.9940000000001</v>
      </c>
      <c r="AD2831" s="72">
        <v>59.613</v>
      </c>
      <c r="AE2831" s="72">
        <v>6.3579999999999997</v>
      </c>
      <c r="AF2831" s="12">
        <v>10.295999999999999</v>
      </c>
      <c r="AG2831" s="72">
        <v>0.28199999999999997</v>
      </c>
      <c r="AH2831" s="72">
        <v>110.178</v>
      </c>
      <c r="AI2831" s="12">
        <v>138.178</v>
      </c>
      <c r="AJ2831" s="72">
        <v>3.7839999999999998</v>
      </c>
      <c r="AK2831" s="72">
        <v>18.359000000000002</v>
      </c>
      <c r="AL2831" s="12">
        <v>148.47300000000001</v>
      </c>
      <c r="AM2831" s="72">
        <v>4.0659999999999998</v>
      </c>
      <c r="AN2831" s="72">
        <v>17.899999999999999</v>
      </c>
      <c r="AO2831" s="12">
        <v>2325.4670000000001</v>
      </c>
      <c r="AP2831" s="72">
        <v>63.679000000000002</v>
      </c>
      <c r="AQ2831" s="72">
        <v>5.8819999999999997</v>
      </c>
      <c r="AR2831" s="12">
        <v>21.45</v>
      </c>
      <c r="AS2831" s="72">
        <v>0.58699999999999997</v>
      </c>
      <c r="AT2831" s="72">
        <v>74.459999999999994</v>
      </c>
      <c r="AU2831" s="12">
        <v>25.036999999999999</v>
      </c>
      <c r="AV2831" s="72">
        <v>0.68600000000000005</v>
      </c>
      <c r="AW2831" s="72">
        <v>66.242999999999995</v>
      </c>
      <c r="AX2831" s="12">
        <v>154.256</v>
      </c>
      <c r="AY2831" s="72">
        <v>4.2240000000000002</v>
      </c>
      <c r="AZ2831" s="72">
        <v>26.135999999999999</v>
      </c>
      <c r="BA2831" s="12">
        <v>179.29300000000001</v>
      </c>
      <c r="BB2831" s="72">
        <v>4.91</v>
      </c>
      <c r="BC2831" s="72">
        <v>24.408999999999999</v>
      </c>
      <c r="BD2831" s="12">
        <v>119.033</v>
      </c>
      <c r="BE2831" s="72">
        <v>3.26</v>
      </c>
      <c r="BF2831" s="72">
        <v>36.44</v>
      </c>
      <c r="BG2831" s="12">
        <v>298.32600000000002</v>
      </c>
      <c r="BH2831" s="72">
        <v>8.1690000000000005</v>
      </c>
      <c r="BI2831" s="72">
        <v>17.992000000000001</v>
      </c>
      <c r="BJ2831" s="12">
        <v>533.96100000000001</v>
      </c>
      <c r="BK2831" s="72">
        <v>14.622</v>
      </c>
      <c r="BL2831" s="72">
        <v>11.804</v>
      </c>
      <c r="BM2831" s="12">
        <v>472.64699999999999</v>
      </c>
      <c r="BN2831" s="72">
        <v>12.943</v>
      </c>
      <c r="BO2831" s="72">
        <v>7.4269999999999996</v>
      </c>
      <c r="BP2831" s="12">
        <v>1006.6079999999999</v>
      </c>
      <c r="BQ2831" s="72">
        <v>27.564</v>
      </c>
      <c r="BR2831" s="72">
        <v>6.6920000000000002</v>
      </c>
      <c r="BS2831" s="12">
        <v>1326.384</v>
      </c>
      <c r="BT2831" s="72">
        <v>36.320999999999998</v>
      </c>
      <c r="BU2831" s="72">
        <v>5.4880000000000004</v>
      </c>
      <c r="BV2831" s="12">
        <v>3651.8510000000001</v>
      </c>
      <c r="BW2831" s="72">
        <v>100</v>
      </c>
      <c r="BX2831" s="72">
        <v>4.4930000000000003</v>
      </c>
      <c r="BY2831" s="13"/>
      <c r="BZ2831" s="13"/>
    </row>
    <row r="2832" spans="1:78" ht="12.75" customHeight="1">
      <c r="A2832" s="122" t="s">
        <v>65</v>
      </c>
      <c r="B2832" s="71" t="s">
        <v>73</v>
      </c>
      <c r="C2832" s="71" t="s">
        <v>24</v>
      </c>
      <c r="D2832" s="34">
        <v>42156</v>
      </c>
      <c r="E2832" s="12">
        <v>1745.153</v>
      </c>
      <c r="F2832" s="72">
        <v>46.604999999999997</v>
      </c>
      <c r="G2832" s="72">
        <v>6.1070000000000002</v>
      </c>
      <c r="H2832" s="12">
        <v>82.62</v>
      </c>
      <c r="I2832" s="72">
        <v>2.206</v>
      </c>
      <c r="J2832" s="72">
        <v>31.085999999999999</v>
      </c>
      <c r="K2832" s="12">
        <v>45.17</v>
      </c>
      <c r="L2832" s="72">
        <v>1.206</v>
      </c>
      <c r="M2832" s="72">
        <v>52.134999999999998</v>
      </c>
      <c r="N2832" s="12">
        <v>127.79</v>
      </c>
      <c r="O2832" s="72">
        <v>3.4129999999999998</v>
      </c>
      <c r="P2832" s="72">
        <v>28.221</v>
      </c>
      <c r="Q2832" s="12">
        <v>5.1970000000000001</v>
      </c>
      <c r="R2832" s="72">
        <v>0.13900000000000001</v>
      </c>
      <c r="S2832" s="72">
        <v>102.596</v>
      </c>
      <c r="T2832" s="12">
        <v>132.98699999999999</v>
      </c>
      <c r="U2832" s="72">
        <v>3.5510000000000002</v>
      </c>
      <c r="V2832" s="72">
        <v>27.120999999999999</v>
      </c>
      <c r="W2832" s="12">
        <v>340.46100000000001</v>
      </c>
      <c r="X2832" s="72">
        <v>9.0920000000000005</v>
      </c>
      <c r="Y2832" s="72">
        <v>11.051</v>
      </c>
      <c r="Z2832" s="12">
        <v>473.44799999999998</v>
      </c>
      <c r="AA2832" s="72">
        <v>12.644</v>
      </c>
      <c r="AB2832" s="72">
        <v>9.8780000000000001</v>
      </c>
      <c r="AC2832" s="12">
        <v>2218.6019999999999</v>
      </c>
      <c r="AD2832" s="72">
        <v>59.249000000000002</v>
      </c>
      <c r="AE2832" s="72">
        <v>4.8849999999999998</v>
      </c>
      <c r="AF2832" s="12">
        <v>10.471</v>
      </c>
      <c r="AG2832" s="72">
        <v>0.28000000000000003</v>
      </c>
      <c r="AH2832" s="72">
        <v>91.617000000000004</v>
      </c>
      <c r="AI2832" s="12">
        <v>202.85900000000001</v>
      </c>
      <c r="AJ2832" s="72">
        <v>5.4169999999999998</v>
      </c>
      <c r="AK2832" s="72">
        <v>17.343</v>
      </c>
      <c r="AL2832" s="12">
        <v>213.33</v>
      </c>
      <c r="AM2832" s="72">
        <v>5.6970000000000001</v>
      </c>
      <c r="AN2832" s="72">
        <v>16.901</v>
      </c>
      <c r="AO2832" s="12">
        <v>2431.931</v>
      </c>
      <c r="AP2832" s="72">
        <v>64.945999999999998</v>
      </c>
      <c r="AQ2832" s="72">
        <v>4.8250000000000002</v>
      </c>
      <c r="AR2832" s="12">
        <v>0</v>
      </c>
      <c r="AS2832" s="72">
        <v>0</v>
      </c>
      <c r="AT2832" s="72">
        <v>0</v>
      </c>
      <c r="AU2832" s="12">
        <v>7.2080000000000002</v>
      </c>
      <c r="AV2832" s="72">
        <v>0.192</v>
      </c>
      <c r="AW2832" s="72">
        <v>105.54300000000001</v>
      </c>
      <c r="AX2832" s="12">
        <v>209.99199999999999</v>
      </c>
      <c r="AY2832" s="72">
        <v>5.6079999999999997</v>
      </c>
      <c r="AZ2832" s="72">
        <v>23.363</v>
      </c>
      <c r="BA2832" s="12">
        <v>217.2</v>
      </c>
      <c r="BB2832" s="72">
        <v>5.8</v>
      </c>
      <c r="BC2832" s="72">
        <v>21.951000000000001</v>
      </c>
      <c r="BD2832" s="12">
        <v>147.554</v>
      </c>
      <c r="BE2832" s="72">
        <v>3.94</v>
      </c>
      <c r="BF2832" s="72">
        <v>19.446999999999999</v>
      </c>
      <c r="BG2832" s="12">
        <v>364.75400000000002</v>
      </c>
      <c r="BH2832" s="72">
        <v>9.7409999999999997</v>
      </c>
      <c r="BI2832" s="72">
        <v>12.430999999999999</v>
      </c>
      <c r="BJ2832" s="12">
        <v>525.875</v>
      </c>
      <c r="BK2832" s="72">
        <v>14.044</v>
      </c>
      <c r="BL2832" s="72">
        <v>9.4550000000000001</v>
      </c>
      <c r="BM2832" s="12">
        <v>421.99700000000001</v>
      </c>
      <c r="BN2832" s="72">
        <v>11.27</v>
      </c>
      <c r="BO2832" s="72">
        <v>10.965</v>
      </c>
      <c r="BP2832" s="12">
        <v>947.87199999999996</v>
      </c>
      <c r="BQ2832" s="72">
        <v>25.312999999999999</v>
      </c>
      <c r="BR2832" s="72">
        <v>6.1139999999999999</v>
      </c>
      <c r="BS2832" s="12">
        <v>1312.625</v>
      </c>
      <c r="BT2832" s="72">
        <v>35.054000000000002</v>
      </c>
      <c r="BU2832" s="72">
        <v>5.1970000000000001</v>
      </c>
      <c r="BV2832" s="12">
        <v>3744.5569999999998</v>
      </c>
      <c r="BW2832" s="72">
        <v>100</v>
      </c>
      <c r="BX2832" s="72">
        <v>3.8050000000000002</v>
      </c>
      <c r="BY2832" s="13"/>
      <c r="BZ2832" s="13"/>
    </row>
    <row r="2833" spans="1:78" ht="12.75" customHeight="1">
      <c r="A2833" s="122" t="s">
        <v>65</v>
      </c>
      <c r="B2833" s="71" t="s">
        <v>73</v>
      </c>
      <c r="C2833" s="71" t="s">
        <v>24</v>
      </c>
      <c r="D2833" s="34">
        <v>42614</v>
      </c>
      <c r="E2833" s="12">
        <v>1761.136</v>
      </c>
      <c r="F2833" s="72">
        <v>46.994</v>
      </c>
      <c r="G2833" s="72">
        <v>6.0149999999999997</v>
      </c>
      <c r="H2833" s="12">
        <v>105.31399999999999</v>
      </c>
      <c r="I2833" s="72">
        <v>2.81</v>
      </c>
      <c r="J2833" s="72">
        <v>22.66</v>
      </c>
      <c r="K2833" s="12">
        <v>61.286000000000001</v>
      </c>
      <c r="L2833" s="72">
        <v>1.635</v>
      </c>
      <c r="M2833" s="72">
        <v>32.197000000000003</v>
      </c>
      <c r="N2833" s="12">
        <v>166.6</v>
      </c>
      <c r="O2833" s="72">
        <v>4.4459999999999997</v>
      </c>
      <c r="P2833" s="72">
        <v>17.599</v>
      </c>
      <c r="Q2833" s="12">
        <v>28.221</v>
      </c>
      <c r="R2833" s="72">
        <v>0.753</v>
      </c>
      <c r="S2833" s="72">
        <v>56.332999999999998</v>
      </c>
      <c r="T2833" s="12">
        <v>194.821</v>
      </c>
      <c r="U2833" s="72">
        <v>5.1989999999999998</v>
      </c>
      <c r="V2833" s="72">
        <v>14.691000000000001</v>
      </c>
      <c r="W2833" s="12">
        <v>282.74099999999999</v>
      </c>
      <c r="X2833" s="72">
        <v>7.5449999999999999</v>
      </c>
      <c r="Y2833" s="72">
        <v>15.224</v>
      </c>
      <c r="Z2833" s="12">
        <v>477.56200000000001</v>
      </c>
      <c r="AA2833" s="72">
        <v>12.743</v>
      </c>
      <c r="AB2833" s="72">
        <v>8.2100000000000009</v>
      </c>
      <c r="AC2833" s="12">
        <v>2238.6970000000001</v>
      </c>
      <c r="AD2833" s="72">
        <v>59.737000000000002</v>
      </c>
      <c r="AE2833" s="72">
        <v>5.0869999999999997</v>
      </c>
      <c r="AF2833" s="12">
        <v>11.186</v>
      </c>
      <c r="AG2833" s="72">
        <v>0.29799999999999999</v>
      </c>
      <c r="AH2833" s="72">
        <v>81.391000000000005</v>
      </c>
      <c r="AI2833" s="12">
        <v>157.36500000000001</v>
      </c>
      <c r="AJ2833" s="72">
        <v>4.1989999999999998</v>
      </c>
      <c r="AK2833" s="72">
        <v>20.12</v>
      </c>
      <c r="AL2833" s="12">
        <v>168.55099999999999</v>
      </c>
      <c r="AM2833" s="72">
        <v>4.4980000000000002</v>
      </c>
      <c r="AN2833" s="72">
        <v>19.236000000000001</v>
      </c>
      <c r="AO2833" s="12">
        <v>2407.2489999999998</v>
      </c>
      <c r="AP2833" s="72">
        <v>64.234999999999999</v>
      </c>
      <c r="AQ2833" s="72">
        <v>4.8410000000000002</v>
      </c>
      <c r="AR2833" s="12">
        <v>11.760999999999999</v>
      </c>
      <c r="AS2833" s="72">
        <v>0.314</v>
      </c>
      <c r="AT2833" s="72">
        <v>58.216999999999999</v>
      </c>
      <c r="AU2833" s="12">
        <v>4.7699999999999996</v>
      </c>
      <c r="AV2833" s="72">
        <v>0.127</v>
      </c>
      <c r="AW2833" s="72">
        <v>85.067999999999998</v>
      </c>
      <c r="AX2833" s="12">
        <v>124.122</v>
      </c>
      <c r="AY2833" s="72">
        <v>3.3119999999999998</v>
      </c>
      <c r="AZ2833" s="72">
        <v>28.283999999999999</v>
      </c>
      <c r="BA2833" s="12">
        <v>128.892</v>
      </c>
      <c r="BB2833" s="72">
        <v>3.4390000000000001</v>
      </c>
      <c r="BC2833" s="72">
        <v>26.917999999999999</v>
      </c>
      <c r="BD2833" s="12">
        <v>134.12100000000001</v>
      </c>
      <c r="BE2833" s="72">
        <v>3.5790000000000002</v>
      </c>
      <c r="BF2833" s="72">
        <v>24.622</v>
      </c>
      <c r="BG2833" s="12">
        <v>263.01400000000001</v>
      </c>
      <c r="BH2833" s="72">
        <v>7.0179999999999998</v>
      </c>
      <c r="BI2833" s="72">
        <v>16.611999999999998</v>
      </c>
      <c r="BJ2833" s="12">
        <v>510.27300000000002</v>
      </c>
      <c r="BK2833" s="72">
        <v>13.616</v>
      </c>
      <c r="BL2833" s="72">
        <v>8.0980000000000008</v>
      </c>
      <c r="BM2833" s="12">
        <v>555.28</v>
      </c>
      <c r="BN2833" s="72">
        <v>14.817</v>
      </c>
      <c r="BO2833" s="72">
        <v>10.058</v>
      </c>
      <c r="BP2833" s="12">
        <v>1065.5540000000001</v>
      </c>
      <c r="BQ2833" s="72">
        <v>28.433</v>
      </c>
      <c r="BR2833" s="72">
        <v>4.5629999999999997</v>
      </c>
      <c r="BS2833" s="12">
        <v>1340.328</v>
      </c>
      <c r="BT2833" s="72">
        <v>35.765000000000001</v>
      </c>
      <c r="BU2833" s="72">
        <v>4.2960000000000003</v>
      </c>
      <c r="BV2833" s="12">
        <v>3747.5770000000002</v>
      </c>
      <c r="BW2833" s="72">
        <v>100</v>
      </c>
      <c r="BX2833" s="72">
        <v>3.5630000000000002</v>
      </c>
      <c r="BY2833" s="13"/>
      <c r="BZ2833" s="13"/>
    </row>
    <row r="2834" spans="1:78" ht="12.75" customHeight="1">
      <c r="A2834" s="122" t="s">
        <v>65</v>
      </c>
      <c r="B2834" s="71" t="s">
        <v>73</v>
      </c>
      <c r="C2834" s="71" t="s">
        <v>24</v>
      </c>
      <c r="D2834" s="34">
        <v>42705</v>
      </c>
      <c r="E2834" s="12">
        <v>1663.778</v>
      </c>
      <c r="F2834" s="72">
        <v>44.503</v>
      </c>
      <c r="G2834" s="72">
        <v>6.367</v>
      </c>
      <c r="H2834" s="12">
        <v>104.375</v>
      </c>
      <c r="I2834" s="72">
        <v>2.7919999999999998</v>
      </c>
      <c r="J2834" s="72">
        <v>34.718000000000004</v>
      </c>
      <c r="K2834" s="12">
        <v>68.323999999999998</v>
      </c>
      <c r="L2834" s="72">
        <v>1.8280000000000001</v>
      </c>
      <c r="M2834" s="72">
        <v>65.75</v>
      </c>
      <c r="N2834" s="12">
        <v>172.69800000000001</v>
      </c>
      <c r="O2834" s="72">
        <v>4.6189999999999998</v>
      </c>
      <c r="P2834" s="72">
        <v>30.385000000000002</v>
      </c>
      <c r="Q2834" s="12">
        <v>4.4349999999999996</v>
      </c>
      <c r="R2834" s="72">
        <v>0.11899999999999999</v>
      </c>
      <c r="S2834" s="72">
        <v>106.58799999999999</v>
      </c>
      <c r="T2834" s="12">
        <v>177.13399999999999</v>
      </c>
      <c r="U2834" s="72">
        <v>4.7380000000000004</v>
      </c>
      <c r="V2834" s="72">
        <v>29.963000000000001</v>
      </c>
      <c r="W2834" s="12">
        <v>404.81599999999997</v>
      </c>
      <c r="X2834" s="72">
        <v>10.827999999999999</v>
      </c>
      <c r="Y2834" s="72">
        <v>20.202999999999999</v>
      </c>
      <c r="Z2834" s="12">
        <v>581.95000000000005</v>
      </c>
      <c r="AA2834" s="72">
        <v>15.566000000000001</v>
      </c>
      <c r="AB2834" s="72">
        <v>15.090999999999999</v>
      </c>
      <c r="AC2834" s="12">
        <v>2245.7280000000001</v>
      </c>
      <c r="AD2834" s="72">
        <v>60.069000000000003</v>
      </c>
      <c r="AE2834" s="72">
        <v>5.7249999999999996</v>
      </c>
      <c r="AF2834" s="12">
        <v>0</v>
      </c>
      <c r="AG2834" s="72">
        <v>0</v>
      </c>
      <c r="AH2834" s="72">
        <v>0</v>
      </c>
      <c r="AI2834" s="12">
        <v>92.370999999999995</v>
      </c>
      <c r="AJ2834" s="72">
        <v>2.4710000000000001</v>
      </c>
      <c r="AK2834" s="72">
        <v>31.969000000000001</v>
      </c>
      <c r="AL2834" s="12">
        <v>92.370999999999995</v>
      </c>
      <c r="AM2834" s="72">
        <v>2.4710000000000001</v>
      </c>
      <c r="AN2834" s="72">
        <v>31.969000000000001</v>
      </c>
      <c r="AO2834" s="12">
        <v>2338.0990000000002</v>
      </c>
      <c r="AP2834" s="72">
        <v>62.54</v>
      </c>
      <c r="AQ2834" s="72">
        <v>5.7050000000000001</v>
      </c>
      <c r="AR2834" s="12">
        <v>28.221</v>
      </c>
      <c r="AS2834" s="72">
        <v>0.755</v>
      </c>
      <c r="AT2834" s="72">
        <v>101.499</v>
      </c>
      <c r="AU2834" s="12">
        <v>8.0719999999999992</v>
      </c>
      <c r="AV2834" s="72">
        <v>0.216</v>
      </c>
      <c r="AW2834" s="72">
        <v>101.977</v>
      </c>
      <c r="AX2834" s="12">
        <v>170.154</v>
      </c>
      <c r="AY2834" s="72">
        <v>4.5510000000000002</v>
      </c>
      <c r="AZ2834" s="72">
        <v>27.114999999999998</v>
      </c>
      <c r="BA2834" s="12">
        <v>178.226</v>
      </c>
      <c r="BB2834" s="72">
        <v>4.7670000000000003</v>
      </c>
      <c r="BC2834" s="72">
        <v>24.271999999999998</v>
      </c>
      <c r="BD2834" s="12">
        <v>80.691000000000003</v>
      </c>
      <c r="BE2834" s="72">
        <v>2.1579999999999999</v>
      </c>
      <c r="BF2834" s="72">
        <v>37.921999999999997</v>
      </c>
      <c r="BG2834" s="12">
        <v>258.916</v>
      </c>
      <c r="BH2834" s="72">
        <v>6.9260000000000002</v>
      </c>
      <c r="BI2834" s="72">
        <v>19.806999999999999</v>
      </c>
      <c r="BJ2834" s="12">
        <v>523.59500000000003</v>
      </c>
      <c r="BK2834" s="72">
        <v>14.005000000000001</v>
      </c>
      <c r="BL2834" s="72">
        <v>12.726000000000001</v>
      </c>
      <c r="BM2834" s="12">
        <v>589.72</v>
      </c>
      <c r="BN2834" s="72">
        <v>15.773999999999999</v>
      </c>
      <c r="BO2834" s="72">
        <v>9.3569999999999993</v>
      </c>
      <c r="BP2834" s="12">
        <v>1113.3150000000001</v>
      </c>
      <c r="BQ2834" s="72">
        <v>29.779</v>
      </c>
      <c r="BR2834" s="72">
        <v>6.0490000000000004</v>
      </c>
      <c r="BS2834" s="12">
        <v>1400.452</v>
      </c>
      <c r="BT2834" s="72">
        <v>37.46</v>
      </c>
      <c r="BU2834" s="72">
        <v>5.9850000000000003</v>
      </c>
      <c r="BV2834" s="12">
        <v>3738.5509999999999</v>
      </c>
      <c r="BW2834" s="72">
        <v>100</v>
      </c>
      <c r="BX2834" s="72">
        <v>4.1669999999999998</v>
      </c>
      <c r="BY2834" s="13"/>
      <c r="BZ2834" s="13"/>
    </row>
    <row r="2835" spans="1:78" ht="12.75" customHeight="1">
      <c r="A2835" s="122" t="s">
        <v>65</v>
      </c>
      <c r="B2835" s="71" t="s">
        <v>73</v>
      </c>
      <c r="C2835" s="71" t="s">
        <v>24</v>
      </c>
      <c r="D2835" s="34">
        <v>42795</v>
      </c>
      <c r="E2835" s="12">
        <v>1777.223</v>
      </c>
      <c r="F2835" s="72">
        <v>46.637</v>
      </c>
      <c r="G2835" s="72">
        <v>4.742</v>
      </c>
      <c r="H2835" s="12">
        <v>120.136</v>
      </c>
      <c r="I2835" s="72">
        <v>3.153</v>
      </c>
      <c r="J2835" s="72">
        <v>23.338999999999999</v>
      </c>
      <c r="K2835" s="12">
        <v>100.50700000000001</v>
      </c>
      <c r="L2835" s="72">
        <v>2.637</v>
      </c>
      <c r="M2835" s="72">
        <v>34.677</v>
      </c>
      <c r="N2835" s="12">
        <v>220.643</v>
      </c>
      <c r="O2835" s="72">
        <v>5.79</v>
      </c>
      <c r="P2835" s="72">
        <v>16.652000000000001</v>
      </c>
      <c r="Q2835" s="12">
        <v>0</v>
      </c>
      <c r="R2835" s="72">
        <v>0</v>
      </c>
      <c r="S2835" s="72">
        <v>0</v>
      </c>
      <c r="T2835" s="12">
        <v>220.643</v>
      </c>
      <c r="U2835" s="72">
        <v>5.79</v>
      </c>
      <c r="V2835" s="72">
        <v>16.652000000000001</v>
      </c>
      <c r="W2835" s="12">
        <v>257.75099999999998</v>
      </c>
      <c r="X2835" s="72">
        <v>6.7640000000000002</v>
      </c>
      <c r="Y2835" s="72">
        <v>13.965</v>
      </c>
      <c r="Z2835" s="12">
        <v>478.39400000000001</v>
      </c>
      <c r="AA2835" s="72">
        <v>12.554</v>
      </c>
      <c r="AB2835" s="72">
        <v>8.6859999999999999</v>
      </c>
      <c r="AC2835" s="12">
        <v>2255.616</v>
      </c>
      <c r="AD2835" s="72">
        <v>59.191000000000003</v>
      </c>
      <c r="AE2835" s="72">
        <v>4.601</v>
      </c>
      <c r="AF2835" s="12">
        <v>0</v>
      </c>
      <c r="AG2835" s="72">
        <v>0</v>
      </c>
      <c r="AH2835" s="72">
        <v>0</v>
      </c>
      <c r="AI2835" s="12">
        <v>151.035</v>
      </c>
      <c r="AJ2835" s="72">
        <v>3.9630000000000001</v>
      </c>
      <c r="AK2835" s="72">
        <v>31.242000000000001</v>
      </c>
      <c r="AL2835" s="12">
        <v>151.035</v>
      </c>
      <c r="AM2835" s="72">
        <v>3.9630000000000001</v>
      </c>
      <c r="AN2835" s="72">
        <v>31.242000000000001</v>
      </c>
      <c r="AO2835" s="12">
        <v>2406.6509999999998</v>
      </c>
      <c r="AP2835" s="72">
        <v>63.155000000000001</v>
      </c>
      <c r="AQ2835" s="72">
        <v>4.7649999999999997</v>
      </c>
      <c r="AR2835" s="12">
        <v>18.166</v>
      </c>
      <c r="AS2835" s="72">
        <v>0.47699999999999998</v>
      </c>
      <c r="AT2835" s="72">
        <v>53.914000000000001</v>
      </c>
      <c r="AU2835" s="12">
        <v>0</v>
      </c>
      <c r="AV2835" s="72">
        <v>0</v>
      </c>
      <c r="AW2835" s="72">
        <v>0</v>
      </c>
      <c r="AX2835" s="12">
        <v>176.35599999999999</v>
      </c>
      <c r="AY2835" s="72">
        <v>4.6280000000000001</v>
      </c>
      <c r="AZ2835" s="72">
        <v>27.379000000000001</v>
      </c>
      <c r="BA2835" s="12">
        <v>176.35599999999999</v>
      </c>
      <c r="BB2835" s="72">
        <v>4.6280000000000001</v>
      </c>
      <c r="BC2835" s="72">
        <v>27.379000000000001</v>
      </c>
      <c r="BD2835" s="12">
        <v>94.600999999999999</v>
      </c>
      <c r="BE2835" s="72">
        <v>2.4820000000000002</v>
      </c>
      <c r="BF2835" s="72">
        <v>27.788</v>
      </c>
      <c r="BG2835" s="12">
        <v>270.95699999999999</v>
      </c>
      <c r="BH2835" s="72">
        <v>7.11</v>
      </c>
      <c r="BI2835" s="72">
        <v>19.001000000000001</v>
      </c>
      <c r="BJ2835" s="12">
        <v>597.45299999999997</v>
      </c>
      <c r="BK2835" s="72">
        <v>15.678000000000001</v>
      </c>
      <c r="BL2835" s="72">
        <v>10.946</v>
      </c>
      <c r="BM2835" s="12">
        <v>517.505</v>
      </c>
      <c r="BN2835" s="72">
        <v>13.58</v>
      </c>
      <c r="BO2835" s="72">
        <v>12.315</v>
      </c>
      <c r="BP2835" s="12">
        <v>1114.9570000000001</v>
      </c>
      <c r="BQ2835" s="72">
        <v>29.257999999999999</v>
      </c>
      <c r="BR2835" s="72">
        <v>6.4420000000000002</v>
      </c>
      <c r="BS2835" s="12">
        <v>1404.08</v>
      </c>
      <c r="BT2835" s="72">
        <v>36.844999999999999</v>
      </c>
      <c r="BU2835" s="72">
        <v>5.2350000000000003</v>
      </c>
      <c r="BV2835" s="12">
        <v>3810.7310000000002</v>
      </c>
      <c r="BW2835" s="72">
        <v>100</v>
      </c>
      <c r="BX2835" s="72">
        <v>3.2170000000000001</v>
      </c>
      <c r="BY2835" s="13"/>
      <c r="BZ2835" s="13"/>
    </row>
    <row r="2836" spans="1:78" ht="12.75" customHeight="1">
      <c r="A2836" s="122" t="s">
        <v>65</v>
      </c>
      <c r="B2836" s="71" t="s">
        <v>73</v>
      </c>
      <c r="C2836" s="71" t="s">
        <v>24</v>
      </c>
      <c r="D2836" s="34">
        <v>42887</v>
      </c>
      <c r="E2836" s="12">
        <v>1892.7809999999999</v>
      </c>
      <c r="F2836" s="72">
        <v>49.395000000000003</v>
      </c>
      <c r="G2836" s="72">
        <v>5.2140000000000004</v>
      </c>
      <c r="H2836" s="12">
        <v>85.763000000000005</v>
      </c>
      <c r="I2836" s="72">
        <v>2.238</v>
      </c>
      <c r="J2836" s="72">
        <v>36.981000000000002</v>
      </c>
      <c r="K2836" s="12">
        <v>42.866</v>
      </c>
      <c r="L2836" s="72">
        <v>1.119</v>
      </c>
      <c r="M2836" s="72">
        <v>45.451999999999998</v>
      </c>
      <c r="N2836" s="12">
        <v>128.62899999999999</v>
      </c>
      <c r="O2836" s="72">
        <v>3.3570000000000002</v>
      </c>
      <c r="P2836" s="72">
        <v>28.623999999999999</v>
      </c>
      <c r="Q2836" s="12">
        <v>0</v>
      </c>
      <c r="R2836" s="72">
        <v>0</v>
      </c>
      <c r="S2836" s="72">
        <v>0</v>
      </c>
      <c r="T2836" s="12">
        <v>128.62899999999999</v>
      </c>
      <c r="U2836" s="72">
        <v>3.3570000000000002</v>
      </c>
      <c r="V2836" s="72">
        <v>28.623999999999999</v>
      </c>
      <c r="W2836" s="12">
        <v>318.49099999999999</v>
      </c>
      <c r="X2836" s="72">
        <v>8.3119999999999994</v>
      </c>
      <c r="Y2836" s="72">
        <v>15.654</v>
      </c>
      <c r="Z2836" s="12">
        <v>447.12</v>
      </c>
      <c r="AA2836" s="72">
        <v>11.667999999999999</v>
      </c>
      <c r="AB2836" s="72">
        <v>10.847</v>
      </c>
      <c r="AC2836" s="12">
        <v>2339.9009999999998</v>
      </c>
      <c r="AD2836" s="72">
        <v>61.064</v>
      </c>
      <c r="AE2836" s="72">
        <v>4.7859999999999996</v>
      </c>
      <c r="AF2836" s="12">
        <v>14.648</v>
      </c>
      <c r="AG2836" s="72">
        <v>0.38200000000000001</v>
      </c>
      <c r="AH2836" s="72">
        <v>79.385000000000005</v>
      </c>
      <c r="AI2836" s="12">
        <v>118.321</v>
      </c>
      <c r="AJ2836" s="72">
        <v>3.0880000000000001</v>
      </c>
      <c r="AK2836" s="72">
        <v>19.594000000000001</v>
      </c>
      <c r="AL2836" s="12">
        <v>132.96899999999999</v>
      </c>
      <c r="AM2836" s="72">
        <v>3.47</v>
      </c>
      <c r="AN2836" s="72">
        <v>17.448</v>
      </c>
      <c r="AO2836" s="12">
        <v>2472.87</v>
      </c>
      <c r="AP2836" s="72">
        <v>64.534000000000006</v>
      </c>
      <c r="AQ2836" s="72">
        <v>4.5759999999999996</v>
      </c>
      <c r="AR2836" s="12">
        <v>6.6829999999999998</v>
      </c>
      <c r="AS2836" s="72">
        <v>0.17399999999999999</v>
      </c>
      <c r="AT2836" s="72">
        <v>103.163</v>
      </c>
      <c r="AU2836" s="12">
        <v>0</v>
      </c>
      <c r="AV2836" s="72">
        <v>0</v>
      </c>
      <c r="AW2836" s="72">
        <v>0</v>
      </c>
      <c r="AX2836" s="12">
        <v>101.432</v>
      </c>
      <c r="AY2836" s="72">
        <v>2.6469999999999998</v>
      </c>
      <c r="AZ2836" s="72">
        <v>23.119</v>
      </c>
      <c r="BA2836" s="12">
        <v>101.432</v>
      </c>
      <c r="BB2836" s="72">
        <v>2.6469999999999998</v>
      </c>
      <c r="BC2836" s="72">
        <v>23.119</v>
      </c>
      <c r="BD2836" s="12">
        <v>97.825000000000003</v>
      </c>
      <c r="BE2836" s="72">
        <v>2.5529999999999999</v>
      </c>
      <c r="BF2836" s="72">
        <v>28.338999999999999</v>
      </c>
      <c r="BG2836" s="12">
        <v>199.25700000000001</v>
      </c>
      <c r="BH2836" s="72">
        <v>5.2</v>
      </c>
      <c r="BI2836" s="72">
        <v>16.132000000000001</v>
      </c>
      <c r="BJ2836" s="12">
        <v>551.07299999999998</v>
      </c>
      <c r="BK2836" s="72">
        <v>14.381</v>
      </c>
      <c r="BL2836" s="72">
        <v>9.8529999999999998</v>
      </c>
      <c r="BM2836" s="12">
        <v>602.00900000000001</v>
      </c>
      <c r="BN2836" s="72">
        <v>15.71</v>
      </c>
      <c r="BO2836" s="72">
        <v>7.9580000000000002</v>
      </c>
      <c r="BP2836" s="12">
        <v>1153.0820000000001</v>
      </c>
      <c r="BQ2836" s="72">
        <v>30.091999999999999</v>
      </c>
      <c r="BR2836" s="72">
        <v>5.2279999999999998</v>
      </c>
      <c r="BS2836" s="12">
        <v>1359.0229999999999</v>
      </c>
      <c r="BT2836" s="72">
        <v>35.466000000000001</v>
      </c>
      <c r="BU2836" s="72">
        <v>4.484</v>
      </c>
      <c r="BV2836" s="12">
        <v>3831.8919999999998</v>
      </c>
      <c r="BW2836" s="72">
        <v>100</v>
      </c>
      <c r="BX2836" s="72">
        <v>2.9689999999999999</v>
      </c>
      <c r="BY2836" s="13"/>
      <c r="BZ2836" s="13"/>
    </row>
    <row r="2837" spans="1:78" ht="12.75" customHeight="1">
      <c r="A2837" s="122" t="s">
        <v>65</v>
      </c>
      <c r="B2837" s="71" t="s">
        <v>73</v>
      </c>
      <c r="C2837" s="71" t="s">
        <v>24</v>
      </c>
      <c r="D2837" s="34">
        <v>43344</v>
      </c>
      <c r="E2837" s="12">
        <v>1960.664</v>
      </c>
      <c r="F2837" s="72">
        <v>49.381</v>
      </c>
      <c r="G2837" s="72">
        <v>6.1050000000000004</v>
      </c>
      <c r="H2837" s="12">
        <v>57.112000000000002</v>
      </c>
      <c r="I2837" s="72">
        <v>1.4379999999999999</v>
      </c>
      <c r="J2837" s="72">
        <v>25.122</v>
      </c>
      <c r="K2837" s="12">
        <v>96.405000000000001</v>
      </c>
      <c r="L2837" s="72">
        <v>2.4279999999999999</v>
      </c>
      <c r="M2837" s="72">
        <v>22.655999999999999</v>
      </c>
      <c r="N2837" s="12">
        <v>153.517</v>
      </c>
      <c r="O2837" s="72">
        <v>3.8660000000000001</v>
      </c>
      <c r="P2837" s="72">
        <v>16.663</v>
      </c>
      <c r="Q2837" s="12">
        <v>8.9309999999999992</v>
      </c>
      <c r="R2837" s="72">
        <v>0.22500000000000001</v>
      </c>
      <c r="S2837" s="72">
        <v>104.20699999999999</v>
      </c>
      <c r="T2837" s="12">
        <v>162.447</v>
      </c>
      <c r="U2837" s="72">
        <v>4.0910000000000002</v>
      </c>
      <c r="V2837" s="72">
        <v>16.167000000000002</v>
      </c>
      <c r="W2837" s="12">
        <v>294.625</v>
      </c>
      <c r="X2837" s="72">
        <v>7.42</v>
      </c>
      <c r="Y2837" s="72">
        <v>20.931000000000001</v>
      </c>
      <c r="Z2837" s="12">
        <v>457.072</v>
      </c>
      <c r="AA2837" s="72">
        <v>11.512</v>
      </c>
      <c r="AB2837" s="72">
        <v>12.420999999999999</v>
      </c>
      <c r="AC2837" s="12">
        <v>2417.7350000000001</v>
      </c>
      <c r="AD2837" s="72">
        <v>60.892000000000003</v>
      </c>
      <c r="AE2837" s="72">
        <v>5.641</v>
      </c>
      <c r="AF2837" s="12">
        <v>1.2849999999999999</v>
      </c>
      <c r="AG2837" s="72">
        <v>3.2000000000000001E-2</v>
      </c>
      <c r="AH2837" s="72">
        <v>107.16200000000001</v>
      </c>
      <c r="AI2837" s="12">
        <v>169.35400000000001</v>
      </c>
      <c r="AJ2837" s="72">
        <v>4.2649999999999997</v>
      </c>
      <c r="AK2837" s="72">
        <v>18.974</v>
      </c>
      <c r="AL2837" s="12">
        <v>170.63900000000001</v>
      </c>
      <c r="AM2837" s="72">
        <v>4.298</v>
      </c>
      <c r="AN2837" s="72">
        <v>18.803999999999998</v>
      </c>
      <c r="AO2837" s="12">
        <v>2588.375</v>
      </c>
      <c r="AP2837" s="72">
        <v>65.19</v>
      </c>
      <c r="AQ2837" s="72">
        <v>5.3460000000000001</v>
      </c>
      <c r="AR2837" s="12">
        <v>38.375</v>
      </c>
      <c r="AS2837" s="72">
        <v>0.96699999999999997</v>
      </c>
      <c r="AT2837" s="72">
        <v>42.021999999999998</v>
      </c>
      <c r="AU2837" s="12">
        <v>2.964</v>
      </c>
      <c r="AV2837" s="72">
        <v>7.4999999999999997E-2</v>
      </c>
      <c r="AW2837" s="72">
        <v>106.074</v>
      </c>
      <c r="AX2837" s="12">
        <v>145.459</v>
      </c>
      <c r="AY2837" s="72">
        <v>3.6629999999999998</v>
      </c>
      <c r="AZ2837" s="72">
        <v>26.494</v>
      </c>
      <c r="BA2837" s="12">
        <v>148.423</v>
      </c>
      <c r="BB2837" s="72">
        <v>3.738</v>
      </c>
      <c r="BC2837" s="72">
        <v>25.568000000000001</v>
      </c>
      <c r="BD2837" s="12">
        <v>159.72300000000001</v>
      </c>
      <c r="BE2837" s="72">
        <v>4.0229999999999997</v>
      </c>
      <c r="BF2837" s="72">
        <v>17.39</v>
      </c>
      <c r="BG2837" s="12">
        <v>308.14600000000002</v>
      </c>
      <c r="BH2837" s="72">
        <v>7.7610000000000001</v>
      </c>
      <c r="BI2837" s="72">
        <v>14.446</v>
      </c>
      <c r="BJ2837" s="12">
        <v>528.471</v>
      </c>
      <c r="BK2837" s="72">
        <v>13.31</v>
      </c>
      <c r="BL2837" s="72">
        <v>10.788</v>
      </c>
      <c r="BM2837" s="12">
        <v>507.13099999999997</v>
      </c>
      <c r="BN2837" s="72">
        <v>12.772</v>
      </c>
      <c r="BO2837" s="72">
        <v>10.823</v>
      </c>
      <c r="BP2837" s="12">
        <v>1035.6020000000001</v>
      </c>
      <c r="BQ2837" s="72">
        <v>26.082000000000001</v>
      </c>
      <c r="BR2837" s="72">
        <v>7.4009999999999998</v>
      </c>
      <c r="BS2837" s="12">
        <v>1382.124</v>
      </c>
      <c r="BT2837" s="72">
        <v>34.81</v>
      </c>
      <c r="BU2837" s="72">
        <v>5.157</v>
      </c>
      <c r="BV2837" s="12">
        <v>3970.498</v>
      </c>
      <c r="BW2837" s="72">
        <v>100</v>
      </c>
      <c r="BX2837" s="72">
        <v>4.0869999999999997</v>
      </c>
      <c r="BY2837" s="13"/>
      <c r="BZ2837" s="13"/>
    </row>
    <row r="2838" spans="1:78" ht="12.75" customHeight="1">
      <c r="A2838" s="122" t="s">
        <v>65</v>
      </c>
      <c r="B2838" s="71" t="s">
        <v>73</v>
      </c>
      <c r="C2838" s="71" t="s">
        <v>24</v>
      </c>
      <c r="D2838" s="34">
        <v>43435</v>
      </c>
      <c r="E2838" s="12">
        <v>1847.683</v>
      </c>
      <c r="F2838" s="72">
        <v>46.499000000000002</v>
      </c>
      <c r="G2838" s="72">
        <v>6.149</v>
      </c>
      <c r="H2838" s="12">
        <v>97.84</v>
      </c>
      <c r="I2838" s="72">
        <v>2.4620000000000002</v>
      </c>
      <c r="J2838" s="72">
        <v>42.776000000000003</v>
      </c>
      <c r="K2838" s="12">
        <v>69.668999999999997</v>
      </c>
      <c r="L2838" s="72">
        <v>1.7529999999999999</v>
      </c>
      <c r="M2838" s="72">
        <v>39.625999999999998</v>
      </c>
      <c r="N2838" s="12">
        <v>167.50899999999999</v>
      </c>
      <c r="O2838" s="72">
        <v>4.2160000000000002</v>
      </c>
      <c r="P2838" s="72">
        <v>31.337</v>
      </c>
      <c r="Q2838" s="12">
        <v>0</v>
      </c>
      <c r="R2838" s="72">
        <v>0</v>
      </c>
      <c r="S2838" s="72">
        <v>0</v>
      </c>
      <c r="T2838" s="12">
        <v>167.50899999999999</v>
      </c>
      <c r="U2838" s="72">
        <v>4.2160000000000002</v>
      </c>
      <c r="V2838" s="72">
        <v>31.337</v>
      </c>
      <c r="W2838" s="12">
        <v>344.18200000000002</v>
      </c>
      <c r="X2838" s="72">
        <v>8.6620000000000008</v>
      </c>
      <c r="Y2838" s="72">
        <v>13.43</v>
      </c>
      <c r="Z2838" s="12">
        <v>511.69200000000001</v>
      </c>
      <c r="AA2838" s="72">
        <v>12.877000000000001</v>
      </c>
      <c r="AB2838" s="72">
        <v>12.507</v>
      </c>
      <c r="AC2838" s="12">
        <v>2359.375</v>
      </c>
      <c r="AD2838" s="72">
        <v>59.375999999999998</v>
      </c>
      <c r="AE2838" s="72">
        <v>5.6529999999999996</v>
      </c>
      <c r="AF2838" s="12">
        <v>3.246</v>
      </c>
      <c r="AG2838" s="72">
        <v>8.2000000000000003E-2</v>
      </c>
      <c r="AH2838" s="72">
        <v>115.04900000000001</v>
      </c>
      <c r="AI2838" s="12">
        <v>157.011</v>
      </c>
      <c r="AJ2838" s="72">
        <v>3.9510000000000001</v>
      </c>
      <c r="AK2838" s="72">
        <v>12.72</v>
      </c>
      <c r="AL2838" s="12">
        <v>160.25700000000001</v>
      </c>
      <c r="AM2838" s="72">
        <v>4.0330000000000004</v>
      </c>
      <c r="AN2838" s="72">
        <v>12.099</v>
      </c>
      <c r="AO2838" s="12">
        <v>2519.6320000000001</v>
      </c>
      <c r="AP2838" s="72">
        <v>63.408999999999999</v>
      </c>
      <c r="AQ2838" s="72">
        <v>5.1189999999999998</v>
      </c>
      <c r="AR2838" s="12">
        <v>14.752000000000001</v>
      </c>
      <c r="AS2838" s="72">
        <v>0.371</v>
      </c>
      <c r="AT2838" s="72">
        <v>84.099000000000004</v>
      </c>
      <c r="AU2838" s="12">
        <v>19.05</v>
      </c>
      <c r="AV2838" s="72">
        <v>0.47899999999999998</v>
      </c>
      <c r="AW2838" s="72">
        <v>76.016000000000005</v>
      </c>
      <c r="AX2838" s="12">
        <v>170.30199999999999</v>
      </c>
      <c r="AY2838" s="72">
        <v>4.2859999999999996</v>
      </c>
      <c r="AZ2838" s="72">
        <v>20.317</v>
      </c>
      <c r="BA2838" s="12">
        <v>189.351</v>
      </c>
      <c r="BB2838" s="72">
        <v>4.7649999999999997</v>
      </c>
      <c r="BC2838" s="72">
        <v>19.992000000000001</v>
      </c>
      <c r="BD2838" s="12">
        <v>114.524</v>
      </c>
      <c r="BE2838" s="72">
        <v>2.8820000000000001</v>
      </c>
      <c r="BF2838" s="72">
        <v>23.533000000000001</v>
      </c>
      <c r="BG2838" s="12">
        <v>303.875</v>
      </c>
      <c r="BH2838" s="72">
        <v>7.6470000000000002</v>
      </c>
      <c r="BI2838" s="72">
        <v>13.352</v>
      </c>
      <c r="BJ2838" s="12">
        <v>509.84500000000003</v>
      </c>
      <c r="BK2838" s="72">
        <v>12.831</v>
      </c>
      <c r="BL2838" s="72">
        <v>10.726000000000001</v>
      </c>
      <c r="BM2838" s="12">
        <v>625.5</v>
      </c>
      <c r="BN2838" s="72">
        <v>15.741</v>
      </c>
      <c r="BO2838" s="72">
        <v>11.795</v>
      </c>
      <c r="BP2838" s="12">
        <v>1135.346</v>
      </c>
      <c r="BQ2838" s="72">
        <v>28.571999999999999</v>
      </c>
      <c r="BR2838" s="72">
        <v>7.8570000000000002</v>
      </c>
      <c r="BS2838" s="12">
        <v>1453.973</v>
      </c>
      <c r="BT2838" s="72">
        <v>36.591000000000001</v>
      </c>
      <c r="BU2838" s="72">
        <v>5.0060000000000002</v>
      </c>
      <c r="BV2838" s="12">
        <v>3973.6039999999998</v>
      </c>
      <c r="BW2838" s="72">
        <v>100</v>
      </c>
      <c r="BX2838" s="72">
        <v>3.36</v>
      </c>
      <c r="BY2838" s="13"/>
      <c r="BZ2838" s="13"/>
    </row>
    <row r="2839" spans="1:78" ht="12.75" customHeight="1">
      <c r="A2839" s="122" t="s">
        <v>65</v>
      </c>
      <c r="B2839" s="71" t="s">
        <v>73</v>
      </c>
      <c r="C2839" s="71" t="s">
        <v>24</v>
      </c>
      <c r="D2839" s="34">
        <v>43525</v>
      </c>
      <c r="E2839" s="12">
        <v>1931.771</v>
      </c>
      <c r="F2839" s="72">
        <v>48.064</v>
      </c>
      <c r="G2839" s="72">
        <v>4.641</v>
      </c>
      <c r="H2839" s="12">
        <v>87.182000000000002</v>
      </c>
      <c r="I2839" s="72">
        <v>2.169</v>
      </c>
      <c r="J2839" s="72">
        <v>46.381999999999998</v>
      </c>
      <c r="K2839" s="12">
        <v>121.685</v>
      </c>
      <c r="L2839" s="72">
        <v>3.028</v>
      </c>
      <c r="M2839" s="72">
        <v>31.777999999999999</v>
      </c>
      <c r="N2839" s="12">
        <v>208.86699999999999</v>
      </c>
      <c r="O2839" s="72">
        <v>5.1970000000000001</v>
      </c>
      <c r="P2839" s="72">
        <v>24.027000000000001</v>
      </c>
      <c r="Q2839" s="12">
        <v>0</v>
      </c>
      <c r="R2839" s="72">
        <v>0</v>
      </c>
      <c r="S2839" s="72">
        <v>0</v>
      </c>
      <c r="T2839" s="12">
        <v>208.86699999999999</v>
      </c>
      <c r="U2839" s="72">
        <v>5.1970000000000001</v>
      </c>
      <c r="V2839" s="72">
        <v>24.027000000000001</v>
      </c>
      <c r="W2839" s="12">
        <v>276.61500000000001</v>
      </c>
      <c r="X2839" s="72">
        <v>6.8819999999999997</v>
      </c>
      <c r="Y2839" s="72">
        <v>16.469000000000001</v>
      </c>
      <c r="Z2839" s="12">
        <v>485.48200000000003</v>
      </c>
      <c r="AA2839" s="72">
        <v>12.079000000000001</v>
      </c>
      <c r="AB2839" s="72">
        <v>10.75</v>
      </c>
      <c r="AC2839" s="12">
        <v>2417.2530000000002</v>
      </c>
      <c r="AD2839" s="72">
        <v>60.143999999999998</v>
      </c>
      <c r="AE2839" s="72">
        <v>4.0430000000000001</v>
      </c>
      <c r="AF2839" s="12">
        <v>10.032999999999999</v>
      </c>
      <c r="AG2839" s="72">
        <v>0.25</v>
      </c>
      <c r="AH2839" s="72">
        <v>71.281000000000006</v>
      </c>
      <c r="AI2839" s="12">
        <v>184.994</v>
      </c>
      <c r="AJ2839" s="72">
        <v>4.6029999999999998</v>
      </c>
      <c r="AK2839" s="72">
        <v>25.375</v>
      </c>
      <c r="AL2839" s="12">
        <v>195.02699999999999</v>
      </c>
      <c r="AM2839" s="72">
        <v>4.8520000000000003</v>
      </c>
      <c r="AN2839" s="72">
        <v>23.96</v>
      </c>
      <c r="AO2839" s="12">
        <v>2612.2800000000002</v>
      </c>
      <c r="AP2839" s="72">
        <v>64.995999999999995</v>
      </c>
      <c r="AQ2839" s="72">
        <v>4.141</v>
      </c>
      <c r="AR2839" s="12">
        <v>33.651000000000003</v>
      </c>
      <c r="AS2839" s="72">
        <v>0.83699999999999997</v>
      </c>
      <c r="AT2839" s="72">
        <v>72.224999999999994</v>
      </c>
      <c r="AU2839" s="12">
        <v>0</v>
      </c>
      <c r="AV2839" s="72">
        <v>0</v>
      </c>
      <c r="AW2839" s="72">
        <v>0</v>
      </c>
      <c r="AX2839" s="12">
        <v>165.00399999999999</v>
      </c>
      <c r="AY2839" s="72">
        <v>4.1050000000000004</v>
      </c>
      <c r="AZ2839" s="72">
        <v>25.321000000000002</v>
      </c>
      <c r="BA2839" s="12">
        <v>165.00399999999999</v>
      </c>
      <c r="BB2839" s="72">
        <v>4.1050000000000004</v>
      </c>
      <c r="BC2839" s="72">
        <v>25.321000000000002</v>
      </c>
      <c r="BD2839" s="12">
        <v>89.082999999999998</v>
      </c>
      <c r="BE2839" s="72">
        <v>2.2160000000000002</v>
      </c>
      <c r="BF2839" s="72">
        <v>38.042000000000002</v>
      </c>
      <c r="BG2839" s="12">
        <v>254.08699999999999</v>
      </c>
      <c r="BH2839" s="72">
        <v>6.3220000000000001</v>
      </c>
      <c r="BI2839" s="72">
        <v>17.298999999999999</v>
      </c>
      <c r="BJ2839" s="12">
        <v>532.63900000000001</v>
      </c>
      <c r="BK2839" s="72">
        <v>13.253</v>
      </c>
      <c r="BL2839" s="72">
        <v>11.196999999999999</v>
      </c>
      <c r="BM2839" s="12">
        <v>586.46699999999998</v>
      </c>
      <c r="BN2839" s="72">
        <v>14.592000000000001</v>
      </c>
      <c r="BO2839" s="72">
        <v>16.571000000000002</v>
      </c>
      <c r="BP2839" s="12">
        <v>1119.107</v>
      </c>
      <c r="BQ2839" s="72">
        <v>27.844999999999999</v>
      </c>
      <c r="BR2839" s="72">
        <v>8.9060000000000006</v>
      </c>
      <c r="BS2839" s="12">
        <v>1406.8440000000001</v>
      </c>
      <c r="BT2839" s="72">
        <v>35.003999999999998</v>
      </c>
      <c r="BU2839" s="72">
        <v>6.3639999999999999</v>
      </c>
      <c r="BV2839" s="12">
        <v>4019.1239999999998</v>
      </c>
      <c r="BW2839" s="72">
        <v>100</v>
      </c>
      <c r="BX2839" s="72">
        <v>3.488</v>
      </c>
      <c r="BY2839" s="13"/>
      <c r="BZ2839" s="13"/>
    </row>
    <row r="2840" spans="1:78" ht="12.75" customHeight="1">
      <c r="A2840" s="122" t="s">
        <v>65</v>
      </c>
      <c r="B2840" s="71" t="s">
        <v>73</v>
      </c>
      <c r="C2840" s="71" t="s">
        <v>24</v>
      </c>
      <c r="D2840" s="34">
        <v>43617</v>
      </c>
      <c r="E2840" s="12">
        <v>1931.635</v>
      </c>
      <c r="F2840" s="72">
        <v>49.265999999999998</v>
      </c>
      <c r="G2840" s="72">
        <v>5.7350000000000003</v>
      </c>
      <c r="H2840" s="12">
        <v>87.067999999999998</v>
      </c>
      <c r="I2840" s="72">
        <v>2.2210000000000001</v>
      </c>
      <c r="J2840" s="72">
        <v>33.453000000000003</v>
      </c>
      <c r="K2840" s="12">
        <v>72.418999999999997</v>
      </c>
      <c r="L2840" s="72">
        <v>1.847</v>
      </c>
      <c r="M2840" s="72">
        <v>30.016999999999999</v>
      </c>
      <c r="N2840" s="12">
        <v>159.48699999999999</v>
      </c>
      <c r="O2840" s="72">
        <v>4.0679999999999996</v>
      </c>
      <c r="P2840" s="72">
        <v>25.364000000000001</v>
      </c>
      <c r="Q2840" s="12">
        <v>2.423</v>
      </c>
      <c r="R2840" s="72">
        <v>6.2E-2</v>
      </c>
      <c r="S2840" s="72">
        <v>103.04600000000001</v>
      </c>
      <c r="T2840" s="12">
        <v>161.91</v>
      </c>
      <c r="U2840" s="72">
        <v>4.1289999999999996</v>
      </c>
      <c r="V2840" s="72">
        <v>24.856000000000002</v>
      </c>
      <c r="W2840" s="12">
        <v>341.62900000000002</v>
      </c>
      <c r="X2840" s="72">
        <v>8.7129999999999992</v>
      </c>
      <c r="Y2840" s="72">
        <v>11.573</v>
      </c>
      <c r="Z2840" s="12">
        <v>503.53899999999999</v>
      </c>
      <c r="AA2840" s="72">
        <v>12.843</v>
      </c>
      <c r="AB2840" s="72">
        <v>9.5079999999999991</v>
      </c>
      <c r="AC2840" s="12">
        <v>2435.174</v>
      </c>
      <c r="AD2840" s="72">
        <v>62.107999999999997</v>
      </c>
      <c r="AE2840" s="72">
        <v>4.7480000000000002</v>
      </c>
      <c r="AF2840" s="12">
        <v>0.747</v>
      </c>
      <c r="AG2840" s="72">
        <v>1.9E-2</v>
      </c>
      <c r="AH2840" s="72">
        <v>126.871</v>
      </c>
      <c r="AI2840" s="12">
        <v>166.667</v>
      </c>
      <c r="AJ2840" s="72">
        <v>4.2510000000000003</v>
      </c>
      <c r="AK2840" s="72">
        <v>18.126000000000001</v>
      </c>
      <c r="AL2840" s="12">
        <v>167.41399999999999</v>
      </c>
      <c r="AM2840" s="72">
        <v>4.2699999999999996</v>
      </c>
      <c r="AN2840" s="72">
        <v>17.952999999999999</v>
      </c>
      <c r="AO2840" s="12">
        <v>2602.587</v>
      </c>
      <c r="AP2840" s="72">
        <v>66.378</v>
      </c>
      <c r="AQ2840" s="72">
        <v>4.5259999999999998</v>
      </c>
      <c r="AR2840" s="12">
        <v>23.306999999999999</v>
      </c>
      <c r="AS2840" s="72">
        <v>0.59399999999999997</v>
      </c>
      <c r="AT2840" s="72">
        <v>76.866</v>
      </c>
      <c r="AU2840" s="12">
        <v>34.286000000000001</v>
      </c>
      <c r="AV2840" s="72">
        <v>0.874</v>
      </c>
      <c r="AW2840" s="72">
        <v>73.754000000000005</v>
      </c>
      <c r="AX2840" s="12">
        <v>115.649</v>
      </c>
      <c r="AY2840" s="72">
        <v>2.95</v>
      </c>
      <c r="AZ2840" s="72">
        <v>29.004999999999999</v>
      </c>
      <c r="BA2840" s="12">
        <v>149.935</v>
      </c>
      <c r="BB2840" s="72">
        <v>3.8239999999999998</v>
      </c>
      <c r="BC2840" s="72">
        <v>26.308</v>
      </c>
      <c r="BD2840" s="12">
        <v>96.656999999999996</v>
      </c>
      <c r="BE2840" s="72">
        <v>2.4649999999999999</v>
      </c>
      <c r="BF2840" s="72">
        <v>31.872</v>
      </c>
      <c r="BG2840" s="12">
        <v>246.59299999999999</v>
      </c>
      <c r="BH2840" s="72">
        <v>6.2889999999999997</v>
      </c>
      <c r="BI2840" s="72">
        <v>19.670999999999999</v>
      </c>
      <c r="BJ2840" s="12">
        <v>431.02</v>
      </c>
      <c r="BK2840" s="72">
        <v>10.993</v>
      </c>
      <c r="BL2840" s="72">
        <v>12.72</v>
      </c>
      <c r="BM2840" s="12">
        <v>617.34900000000005</v>
      </c>
      <c r="BN2840" s="72">
        <v>15.744999999999999</v>
      </c>
      <c r="BO2840" s="72">
        <v>9.6590000000000007</v>
      </c>
      <c r="BP2840" s="12">
        <v>1048.3689999999999</v>
      </c>
      <c r="BQ2840" s="72">
        <v>26.738</v>
      </c>
      <c r="BR2840" s="72">
        <v>5.6390000000000002</v>
      </c>
      <c r="BS2840" s="12">
        <v>1318.268</v>
      </c>
      <c r="BT2840" s="72">
        <v>33.622</v>
      </c>
      <c r="BU2840" s="72">
        <v>4.3620000000000001</v>
      </c>
      <c r="BV2840" s="12">
        <v>3920.855</v>
      </c>
      <c r="BW2840" s="72">
        <v>100</v>
      </c>
      <c r="BX2840" s="72">
        <v>3.3050000000000002</v>
      </c>
      <c r="BY2840" s="13"/>
      <c r="BZ2840" s="13"/>
    </row>
    <row r="2841" spans="1:78" ht="12.75" customHeight="1">
      <c r="A2841" s="122" t="s">
        <v>65</v>
      </c>
      <c r="B2841" s="71" t="s">
        <v>73</v>
      </c>
      <c r="C2841" s="71" t="s">
        <v>24</v>
      </c>
      <c r="D2841" s="34">
        <v>44075</v>
      </c>
      <c r="E2841" s="12">
        <v>1853.875</v>
      </c>
      <c r="F2841" s="72">
        <v>44.597999999999999</v>
      </c>
      <c r="G2841" s="72">
        <v>5.0730000000000004</v>
      </c>
      <c r="H2841" s="12">
        <v>88.983000000000004</v>
      </c>
      <c r="I2841" s="72">
        <v>2.141</v>
      </c>
      <c r="J2841" s="72">
        <v>22.024999999999999</v>
      </c>
      <c r="K2841" s="12">
        <v>139.49799999999999</v>
      </c>
      <c r="L2841" s="72">
        <v>3.3559999999999999</v>
      </c>
      <c r="M2841" s="72">
        <v>34.877000000000002</v>
      </c>
      <c r="N2841" s="12">
        <v>228.48099999999999</v>
      </c>
      <c r="O2841" s="72">
        <v>5.4960000000000004</v>
      </c>
      <c r="P2841" s="72">
        <v>19.628</v>
      </c>
      <c r="Q2841" s="12">
        <v>17.265000000000001</v>
      </c>
      <c r="R2841" s="72">
        <v>0.41499999999999998</v>
      </c>
      <c r="S2841" s="72">
        <v>99.203000000000003</v>
      </c>
      <c r="T2841" s="12">
        <v>245.74600000000001</v>
      </c>
      <c r="U2841" s="72">
        <v>5.9119999999999999</v>
      </c>
      <c r="V2841" s="72">
        <v>17.396000000000001</v>
      </c>
      <c r="W2841" s="12">
        <v>288.71499999999997</v>
      </c>
      <c r="X2841" s="72">
        <v>6.9450000000000003</v>
      </c>
      <c r="Y2841" s="72">
        <v>17.298999999999999</v>
      </c>
      <c r="Z2841" s="12">
        <v>534.46100000000001</v>
      </c>
      <c r="AA2841" s="72">
        <v>12.856999999999999</v>
      </c>
      <c r="AB2841" s="72">
        <v>9.43</v>
      </c>
      <c r="AC2841" s="12">
        <v>2388.337</v>
      </c>
      <c r="AD2841" s="72">
        <v>57.454999999999998</v>
      </c>
      <c r="AE2841" s="72">
        <v>4.82</v>
      </c>
      <c r="AF2841" s="12">
        <v>0</v>
      </c>
      <c r="AG2841" s="72">
        <v>0</v>
      </c>
      <c r="AH2841" s="72">
        <v>0</v>
      </c>
      <c r="AI2841" s="12">
        <v>240.06399999999999</v>
      </c>
      <c r="AJ2841" s="72">
        <v>5.7750000000000004</v>
      </c>
      <c r="AK2841" s="72">
        <v>16.553000000000001</v>
      </c>
      <c r="AL2841" s="12">
        <v>240.06399999999999</v>
      </c>
      <c r="AM2841" s="72">
        <v>5.7750000000000004</v>
      </c>
      <c r="AN2841" s="72">
        <v>16.553000000000001</v>
      </c>
      <c r="AO2841" s="12">
        <v>2628.4009999999998</v>
      </c>
      <c r="AP2841" s="72">
        <v>63.23</v>
      </c>
      <c r="AQ2841" s="72">
        <v>4.4720000000000004</v>
      </c>
      <c r="AR2841" s="12">
        <v>35.679000000000002</v>
      </c>
      <c r="AS2841" s="72">
        <v>0.85799999999999998</v>
      </c>
      <c r="AT2841" s="72">
        <v>68.742999999999995</v>
      </c>
      <c r="AU2841" s="12">
        <v>0</v>
      </c>
      <c r="AV2841" s="72">
        <v>0</v>
      </c>
      <c r="AW2841" s="72">
        <v>0</v>
      </c>
      <c r="AX2841" s="12">
        <v>130.96899999999999</v>
      </c>
      <c r="AY2841" s="72">
        <v>3.1509999999999998</v>
      </c>
      <c r="AZ2841" s="72">
        <v>48.671999999999997</v>
      </c>
      <c r="BA2841" s="12">
        <v>130.96899999999999</v>
      </c>
      <c r="BB2841" s="72">
        <v>3.1509999999999998</v>
      </c>
      <c r="BC2841" s="72">
        <v>48.671999999999997</v>
      </c>
      <c r="BD2841" s="12">
        <v>104.03700000000001</v>
      </c>
      <c r="BE2841" s="72">
        <v>2.5030000000000001</v>
      </c>
      <c r="BF2841" s="72">
        <v>38.616</v>
      </c>
      <c r="BG2841" s="12">
        <v>235.006</v>
      </c>
      <c r="BH2841" s="72">
        <v>5.6529999999999996</v>
      </c>
      <c r="BI2841" s="72">
        <v>22.911999999999999</v>
      </c>
      <c r="BJ2841" s="12">
        <v>587.95500000000004</v>
      </c>
      <c r="BK2841" s="72">
        <v>14.144</v>
      </c>
      <c r="BL2841" s="72">
        <v>12.441000000000001</v>
      </c>
      <c r="BM2841" s="12">
        <v>669.85400000000004</v>
      </c>
      <c r="BN2841" s="72">
        <v>16.114000000000001</v>
      </c>
      <c r="BO2841" s="72">
        <v>10.042</v>
      </c>
      <c r="BP2841" s="12">
        <v>1257.81</v>
      </c>
      <c r="BQ2841" s="72">
        <v>30.257999999999999</v>
      </c>
      <c r="BR2841" s="72">
        <v>6.9279999999999999</v>
      </c>
      <c r="BS2841" s="12">
        <v>1528.4939999999999</v>
      </c>
      <c r="BT2841" s="72">
        <v>36.770000000000003</v>
      </c>
      <c r="BU2841" s="72">
        <v>3.8980000000000001</v>
      </c>
      <c r="BV2841" s="12">
        <v>4156.8950000000004</v>
      </c>
      <c r="BW2841" s="72">
        <v>100</v>
      </c>
      <c r="BX2841" s="72">
        <v>3.367</v>
      </c>
      <c r="BY2841" s="13"/>
      <c r="BZ2841" s="13"/>
    </row>
    <row r="2842" spans="1:78" ht="12.75" customHeight="1">
      <c r="A2842" s="122" t="s">
        <v>65</v>
      </c>
      <c r="B2842" s="71" t="s">
        <v>73</v>
      </c>
      <c r="C2842" s="71" t="s">
        <v>24</v>
      </c>
      <c r="D2842" s="34">
        <v>44166</v>
      </c>
      <c r="E2842" s="12">
        <v>2137.8009999999999</v>
      </c>
      <c r="F2842" s="72">
        <v>51.921999999999997</v>
      </c>
      <c r="G2842" s="72">
        <v>5.3239999999999998</v>
      </c>
      <c r="H2842" s="12">
        <v>72.394999999999996</v>
      </c>
      <c r="I2842" s="72">
        <v>1.758</v>
      </c>
      <c r="J2842" s="72">
        <v>38.1</v>
      </c>
      <c r="K2842" s="12">
        <v>41.609000000000002</v>
      </c>
      <c r="L2842" s="72">
        <v>1.0109999999999999</v>
      </c>
      <c r="M2842" s="72">
        <v>43.305999999999997</v>
      </c>
      <c r="N2842" s="12">
        <v>114.003</v>
      </c>
      <c r="O2842" s="72">
        <v>2.7690000000000001</v>
      </c>
      <c r="P2842" s="72">
        <v>26.367000000000001</v>
      </c>
      <c r="Q2842" s="12">
        <v>13.217000000000001</v>
      </c>
      <c r="R2842" s="72">
        <v>0.32100000000000001</v>
      </c>
      <c r="S2842" s="72">
        <v>106.896</v>
      </c>
      <c r="T2842" s="12">
        <v>127.22</v>
      </c>
      <c r="U2842" s="72">
        <v>3.09</v>
      </c>
      <c r="V2842" s="72">
        <v>22.798999999999999</v>
      </c>
      <c r="W2842" s="12">
        <v>327.709</v>
      </c>
      <c r="X2842" s="72">
        <v>7.9589999999999996</v>
      </c>
      <c r="Y2842" s="72">
        <v>18.794</v>
      </c>
      <c r="Z2842" s="12">
        <v>454.92899999999997</v>
      </c>
      <c r="AA2842" s="72">
        <v>11.048999999999999</v>
      </c>
      <c r="AB2842" s="72">
        <v>14.196999999999999</v>
      </c>
      <c r="AC2842" s="12">
        <v>2592.73</v>
      </c>
      <c r="AD2842" s="72">
        <v>62.972000000000001</v>
      </c>
      <c r="AE2842" s="72">
        <v>4.7590000000000003</v>
      </c>
      <c r="AF2842" s="12">
        <v>6.9669999999999996</v>
      </c>
      <c r="AG2842" s="72">
        <v>0.16900000000000001</v>
      </c>
      <c r="AH2842" s="72">
        <v>93.903000000000006</v>
      </c>
      <c r="AI2842" s="12">
        <v>163.36600000000001</v>
      </c>
      <c r="AJ2842" s="72">
        <v>3.968</v>
      </c>
      <c r="AK2842" s="72">
        <v>18.157</v>
      </c>
      <c r="AL2842" s="12">
        <v>170.333</v>
      </c>
      <c r="AM2842" s="72">
        <v>4.1369999999999996</v>
      </c>
      <c r="AN2842" s="72">
        <v>17.858000000000001</v>
      </c>
      <c r="AO2842" s="12">
        <v>2763.0630000000001</v>
      </c>
      <c r="AP2842" s="72">
        <v>67.108999999999995</v>
      </c>
      <c r="AQ2842" s="72">
        <v>4.5330000000000004</v>
      </c>
      <c r="AR2842" s="12">
        <v>20.89</v>
      </c>
      <c r="AS2842" s="72">
        <v>0.50700000000000001</v>
      </c>
      <c r="AT2842" s="72">
        <v>72.117000000000004</v>
      </c>
      <c r="AU2842" s="12">
        <v>0</v>
      </c>
      <c r="AV2842" s="72">
        <v>0</v>
      </c>
      <c r="AW2842" s="72">
        <v>0</v>
      </c>
      <c r="AX2842" s="12">
        <v>108.145</v>
      </c>
      <c r="AY2842" s="72">
        <v>2.6269999999999998</v>
      </c>
      <c r="AZ2842" s="72">
        <v>20.78</v>
      </c>
      <c r="BA2842" s="12">
        <v>108.145</v>
      </c>
      <c r="BB2842" s="72">
        <v>2.6269999999999998</v>
      </c>
      <c r="BC2842" s="72">
        <v>20.78</v>
      </c>
      <c r="BD2842" s="12">
        <v>134.511</v>
      </c>
      <c r="BE2842" s="72">
        <v>3.2669999999999999</v>
      </c>
      <c r="BF2842" s="72">
        <v>62.722999999999999</v>
      </c>
      <c r="BG2842" s="12">
        <v>242.65600000000001</v>
      </c>
      <c r="BH2842" s="72">
        <v>5.8940000000000001</v>
      </c>
      <c r="BI2842" s="72">
        <v>37.598999999999997</v>
      </c>
      <c r="BJ2842" s="12">
        <v>447.58699999999999</v>
      </c>
      <c r="BK2842" s="72">
        <v>10.871</v>
      </c>
      <c r="BL2842" s="72">
        <v>12.903</v>
      </c>
      <c r="BM2842" s="12">
        <v>643.11099999999999</v>
      </c>
      <c r="BN2842" s="72">
        <v>15.62</v>
      </c>
      <c r="BO2842" s="72">
        <v>11.565</v>
      </c>
      <c r="BP2842" s="12">
        <v>1090.6980000000001</v>
      </c>
      <c r="BQ2842" s="72">
        <v>26.491</v>
      </c>
      <c r="BR2842" s="72">
        <v>6.8890000000000002</v>
      </c>
      <c r="BS2842" s="12">
        <v>1354.2429999999999</v>
      </c>
      <c r="BT2842" s="72">
        <v>32.890999999999998</v>
      </c>
      <c r="BU2842" s="72">
        <v>7.9180000000000001</v>
      </c>
      <c r="BV2842" s="12">
        <v>4117.3059999999996</v>
      </c>
      <c r="BW2842" s="72">
        <v>100</v>
      </c>
      <c r="BX2842" s="72">
        <v>4.0570000000000004</v>
      </c>
      <c r="BY2842" s="13"/>
      <c r="BZ2842" s="13"/>
    </row>
    <row r="2843" spans="1:78" ht="12.75" customHeight="1">
      <c r="A2843" s="122" t="s">
        <v>65</v>
      </c>
      <c r="B2843" s="71" t="s">
        <v>73</v>
      </c>
      <c r="C2843" s="71" t="s">
        <v>24</v>
      </c>
      <c r="D2843" s="34">
        <v>44256</v>
      </c>
      <c r="E2843" s="12">
        <v>1955.5920000000001</v>
      </c>
      <c r="F2843" s="72">
        <v>49.624000000000002</v>
      </c>
      <c r="G2843" s="72">
        <v>5.6239999999999997</v>
      </c>
      <c r="H2843" s="12">
        <v>61.289000000000001</v>
      </c>
      <c r="I2843" s="72">
        <v>1.5549999999999999</v>
      </c>
      <c r="J2843" s="72">
        <v>54.645000000000003</v>
      </c>
      <c r="K2843" s="12">
        <v>31.515999999999998</v>
      </c>
      <c r="L2843" s="72">
        <v>0.8</v>
      </c>
      <c r="M2843" s="72">
        <v>54.628999999999998</v>
      </c>
      <c r="N2843" s="12">
        <v>92.805000000000007</v>
      </c>
      <c r="O2843" s="72">
        <v>2.355</v>
      </c>
      <c r="P2843" s="72">
        <v>38.170999999999999</v>
      </c>
      <c r="Q2843" s="12">
        <v>12.186999999999999</v>
      </c>
      <c r="R2843" s="72">
        <v>0.309</v>
      </c>
      <c r="S2843" s="72">
        <v>103.069</v>
      </c>
      <c r="T2843" s="12">
        <v>104.992</v>
      </c>
      <c r="U2843" s="72">
        <v>2.6640000000000001</v>
      </c>
      <c r="V2843" s="72">
        <v>34.865000000000002</v>
      </c>
      <c r="W2843" s="12">
        <v>333.44499999999999</v>
      </c>
      <c r="X2843" s="72">
        <v>8.4610000000000003</v>
      </c>
      <c r="Y2843" s="72">
        <v>12.477</v>
      </c>
      <c r="Z2843" s="12">
        <v>438.43700000000001</v>
      </c>
      <c r="AA2843" s="72">
        <v>11.125</v>
      </c>
      <c r="AB2843" s="72">
        <v>11.352</v>
      </c>
      <c r="AC2843" s="12">
        <v>2394.029</v>
      </c>
      <c r="AD2843" s="72">
        <v>60.749000000000002</v>
      </c>
      <c r="AE2843" s="72">
        <v>4.7480000000000002</v>
      </c>
      <c r="AF2843" s="12">
        <v>4.8150000000000004</v>
      </c>
      <c r="AG2843" s="72">
        <v>0.122</v>
      </c>
      <c r="AH2843" s="72">
        <v>80.016999999999996</v>
      </c>
      <c r="AI2843" s="12">
        <v>174.71799999999999</v>
      </c>
      <c r="AJ2843" s="72">
        <v>4.4340000000000002</v>
      </c>
      <c r="AK2843" s="72">
        <v>27.943000000000001</v>
      </c>
      <c r="AL2843" s="12">
        <v>179.53299999999999</v>
      </c>
      <c r="AM2843" s="72">
        <v>4.556</v>
      </c>
      <c r="AN2843" s="72">
        <v>27.033000000000001</v>
      </c>
      <c r="AO2843" s="12">
        <v>2573.5619999999999</v>
      </c>
      <c r="AP2843" s="72">
        <v>65.305000000000007</v>
      </c>
      <c r="AQ2843" s="72">
        <v>5.1849999999999996</v>
      </c>
      <c r="AR2843" s="12">
        <v>38.706000000000003</v>
      </c>
      <c r="AS2843" s="72">
        <v>0.98199999999999998</v>
      </c>
      <c r="AT2843" s="72">
        <v>52.866</v>
      </c>
      <c r="AU2843" s="12">
        <v>1.645</v>
      </c>
      <c r="AV2843" s="72">
        <v>4.2000000000000003E-2</v>
      </c>
      <c r="AW2843" s="72">
        <v>101.095</v>
      </c>
      <c r="AX2843" s="12">
        <v>111.527</v>
      </c>
      <c r="AY2843" s="72">
        <v>2.83</v>
      </c>
      <c r="AZ2843" s="72">
        <v>28.995999999999999</v>
      </c>
      <c r="BA2843" s="12">
        <v>113.172</v>
      </c>
      <c r="BB2843" s="72">
        <v>2.8719999999999999</v>
      </c>
      <c r="BC2843" s="72">
        <v>28.558</v>
      </c>
      <c r="BD2843" s="12">
        <v>98.52</v>
      </c>
      <c r="BE2843" s="72">
        <v>2.5</v>
      </c>
      <c r="BF2843" s="72">
        <v>36.24</v>
      </c>
      <c r="BG2843" s="12">
        <v>211.69200000000001</v>
      </c>
      <c r="BH2843" s="72">
        <v>5.3719999999999999</v>
      </c>
      <c r="BI2843" s="72">
        <v>20.25</v>
      </c>
      <c r="BJ2843" s="12">
        <v>514.63900000000001</v>
      </c>
      <c r="BK2843" s="72">
        <v>13.058999999999999</v>
      </c>
      <c r="BL2843" s="72">
        <v>12.055</v>
      </c>
      <c r="BM2843" s="12">
        <v>602.25900000000001</v>
      </c>
      <c r="BN2843" s="72">
        <v>15.282</v>
      </c>
      <c r="BO2843" s="72">
        <v>11.396000000000001</v>
      </c>
      <c r="BP2843" s="12">
        <v>1116.8969999999999</v>
      </c>
      <c r="BQ2843" s="72">
        <v>28.341000000000001</v>
      </c>
      <c r="BR2843" s="72">
        <v>6.2190000000000003</v>
      </c>
      <c r="BS2843" s="12">
        <v>1367.2950000000001</v>
      </c>
      <c r="BT2843" s="72">
        <v>34.695</v>
      </c>
      <c r="BU2843" s="72">
        <v>4.1260000000000003</v>
      </c>
      <c r="BV2843" s="12">
        <v>3940.857</v>
      </c>
      <c r="BW2843" s="72">
        <v>100</v>
      </c>
      <c r="BX2843" s="72">
        <v>3.69</v>
      </c>
      <c r="BY2843" s="13"/>
      <c r="BZ2843" s="13"/>
    </row>
    <row r="2844" spans="1:78" ht="12.75" customHeight="1">
      <c r="A2844" s="122" t="s">
        <v>65</v>
      </c>
      <c r="B2844" s="71" t="s">
        <v>73</v>
      </c>
      <c r="C2844" s="71" t="s">
        <v>24</v>
      </c>
      <c r="D2844" s="34">
        <v>44348</v>
      </c>
      <c r="E2844" s="12">
        <v>2094.1570000000002</v>
      </c>
      <c r="F2844" s="72">
        <v>51.622999999999998</v>
      </c>
      <c r="G2844" s="72">
        <v>3.7290000000000001</v>
      </c>
      <c r="H2844" s="12">
        <v>109.57599999999999</v>
      </c>
      <c r="I2844" s="72">
        <v>2.7010000000000001</v>
      </c>
      <c r="J2844" s="72">
        <v>30.571999999999999</v>
      </c>
      <c r="K2844" s="12">
        <v>96.313000000000002</v>
      </c>
      <c r="L2844" s="72">
        <v>2.3740000000000001</v>
      </c>
      <c r="M2844" s="72">
        <v>39.052</v>
      </c>
      <c r="N2844" s="12">
        <v>205.88900000000001</v>
      </c>
      <c r="O2844" s="72">
        <v>5.0750000000000002</v>
      </c>
      <c r="P2844" s="72">
        <v>24.503</v>
      </c>
      <c r="Q2844" s="12">
        <v>10.256</v>
      </c>
      <c r="R2844" s="72">
        <v>0.253</v>
      </c>
      <c r="S2844" s="72">
        <v>102.31100000000001</v>
      </c>
      <c r="T2844" s="12">
        <v>216.14500000000001</v>
      </c>
      <c r="U2844" s="72">
        <v>5.3280000000000003</v>
      </c>
      <c r="V2844" s="72">
        <v>22.15</v>
      </c>
      <c r="W2844" s="12">
        <v>326.14100000000002</v>
      </c>
      <c r="X2844" s="72">
        <v>8.0399999999999991</v>
      </c>
      <c r="Y2844" s="72">
        <v>16.404</v>
      </c>
      <c r="Z2844" s="12">
        <v>542.28700000000003</v>
      </c>
      <c r="AA2844" s="72">
        <v>13.368</v>
      </c>
      <c r="AB2844" s="72">
        <v>10.726000000000001</v>
      </c>
      <c r="AC2844" s="12">
        <v>2636.444</v>
      </c>
      <c r="AD2844" s="72">
        <v>64.991</v>
      </c>
      <c r="AE2844" s="72">
        <v>3.492</v>
      </c>
      <c r="AF2844" s="12">
        <v>9.4190000000000005</v>
      </c>
      <c r="AG2844" s="72">
        <v>0.23200000000000001</v>
      </c>
      <c r="AH2844" s="72">
        <v>121.33</v>
      </c>
      <c r="AI2844" s="12">
        <v>135.82599999999999</v>
      </c>
      <c r="AJ2844" s="72">
        <v>3.3479999999999999</v>
      </c>
      <c r="AK2844" s="72">
        <v>31.513000000000002</v>
      </c>
      <c r="AL2844" s="12">
        <v>145.245</v>
      </c>
      <c r="AM2844" s="72">
        <v>3.58</v>
      </c>
      <c r="AN2844" s="72">
        <v>30.157</v>
      </c>
      <c r="AO2844" s="12">
        <v>2781.6889999999999</v>
      </c>
      <c r="AP2844" s="72">
        <v>68.570999999999998</v>
      </c>
      <c r="AQ2844" s="72">
        <v>3.4580000000000002</v>
      </c>
      <c r="AR2844" s="12">
        <v>16.89</v>
      </c>
      <c r="AS2844" s="72">
        <v>0.41599999999999998</v>
      </c>
      <c r="AT2844" s="72">
        <v>53.176000000000002</v>
      </c>
      <c r="AU2844" s="12">
        <v>0</v>
      </c>
      <c r="AV2844" s="72">
        <v>0</v>
      </c>
      <c r="AW2844" s="72">
        <v>0</v>
      </c>
      <c r="AX2844" s="12">
        <v>77.325999999999993</v>
      </c>
      <c r="AY2844" s="72">
        <v>1.9059999999999999</v>
      </c>
      <c r="AZ2844" s="72">
        <v>35.537999999999997</v>
      </c>
      <c r="BA2844" s="12">
        <v>77.325999999999993</v>
      </c>
      <c r="BB2844" s="72">
        <v>1.9059999999999999</v>
      </c>
      <c r="BC2844" s="72">
        <v>35.537999999999997</v>
      </c>
      <c r="BD2844" s="12">
        <v>58.219000000000001</v>
      </c>
      <c r="BE2844" s="72">
        <v>1.4350000000000001</v>
      </c>
      <c r="BF2844" s="72">
        <v>31.698</v>
      </c>
      <c r="BG2844" s="12">
        <v>135.54400000000001</v>
      </c>
      <c r="BH2844" s="72">
        <v>3.3410000000000002</v>
      </c>
      <c r="BI2844" s="72">
        <v>23.335000000000001</v>
      </c>
      <c r="BJ2844" s="12">
        <v>538.88</v>
      </c>
      <c r="BK2844" s="72">
        <v>13.284000000000001</v>
      </c>
      <c r="BL2844" s="72">
        <v>12.635999999999999</v>
      </c>
      <c r="BM2844" s="12">
        <v>583.62699999999995</v>
      </c>
      <c r="BN2844" s="72">
        <v>14.387</v>
      </c>
      <c r="BO2844" s="72">
        <v>10.067</v>
      </c>
      <c r="BP2844" s="12">
        <v>1122.5070000000001</v>
      </c>
      <c r="BQ2844" s="72">
        <v>27.670999999999999</v>
      </c>
      <c r="BR2844" s="72">
        <v>7.29</v>
      </c>
      <c r="BS2844" s="12">
        <v>1274.941</v>
      </c>
      <c r="BT2844" s="72">
        <v>31.428999999999998</v>
      </c>
      <c r="BU2844" s="72">
        <v>6.6159999999999997</v>
      </c>
      <c r="BV2844" s="12">
        <v>4056.63</v>
      </c>
      <c r="BW2844" s="72">
        <v>100</v>
      </c>
      <c r="BX2844" s="72">
        <v>3.0070000000000001</v>
      </c>
      <c r="BY2844" s="13"/>
      <c r="BZ2844" s="13"/>
    </row>
    <row r="2845" spans="1:78" ht="12.75" customHeight="1">
      <c r="A2845" s="122" t="s">
        <v>65</v>
      </c>
      <c r="B2845" s="71" t="s">
        <v>73</v>
      </c>
      <c r="C2845" s="71" t="s">
        <v>24</v>
      </c>
      <c r="D2845" s="34">
        <v>44805</v>
      </c>
      <c r="E2845" s="12">
        <v>2164.6860000000001</v>
      </c>
      <c r="F2845" s="72">
        <v>51.246000000000002</v>
      </c>
      <c r="G2845" s="72">
        <v>5.8010000000000002</v>
      </c>
      <c r="H2845" s="12">
        <v>55.912999999999997</v>
      </c>
      <c r="I2845" s="72">
        <v>1.3240000000000001</v>
      </c>
      <c r="J2845" s="72">
        <v>43.313000000000002</v>
      </c>
      <c r="K2845" s="12">
        <v>38.326000000000001</v>
      </c>
      <c r="L2845" s="72">
        <v>0.90700000000000003</v>
      </c>
      <c r="M2845" s="72">
        <v>70.697000000000003</v>
      </c>
      <c r="N2845" s="12">
        <v>94.239000000000004</v>
      </c>
      <c r="O2845" s="72">
        <v>2.2309999999999999</v>
      </c>
      <c r="P2845" s="72">
        <v>37.753999999999998</v>
      </c>
      <c r="Q2845" s="12">
        <v>0</v>
      </c>
      <c r="R2845" s="72">
        <v>0</v>
      </c>
      <c r="S2845" s="72">
        <v>0</v>
      </c>
      <c r="T2845" s="12">
        <v>94.239000000000004</v>
      </c>
      <c r="U2845" s="72">
        <v>2.2309999999999999</v>
      </c>
      <c r="V2845" s="72">
        <v>37.753999999999998</v>
      </c>
      <c r="W2845" s="12">
        <v>350.47800000000001</v>
      </c>
      <c r="X2845" s="72">
        <v>8.2970000000000006</v>
      </c>
      <c r="Y2845" s="72">
        <v>11.986000000000001</v>
      </c>
      <c r="Z2845" s="12">
        <v>444.71699999999998</v>
      </c>
      <c r="AA2845" s="72">
        <v>10.528</v>
      </c>
      <c r="AB2845" s="72">
        <v>12.375</v>
      </c>
      <c r="AC2845" s="12">
        <v>2609.402</v>
      </c>
      <c r="AD2845" s="72">
        <v>61.774000000000001</v>
      </c>
      <c r="AE2845" s="72">
        <v>5.8280000000000003</v>
      </c>
      <c r="AF2845" s="12">
        <v>0</v>
      </c>
      <c r="AG2845" s="72">
        <v>0</v>
      </c>
      <c r="AH2845" s="72">
        <v>0</v>
      </c>
      <c r="AI2845" s="12">
        <v>70.61</v>
      </c>
      <c r="AJ2845" s="72">
        <v>1.6719999999999999</v>
      </c>
      <c r="AK2845" s="72">
        <v>60.03</v>
      </c>
      <c r="AL2845" s="12">
        <v>70.61</v>
      </c>
      <c r="AM2845" s="72">
        <v>1.6719999999999999</v>
      </c>
      <c r="AN2845" s="72">
        <v>60.03</v>
      </c>
      <c r="AO2845" s="12">
        <v>2680.0120000000002</v>
      </c>
      <c r="AP2845" s="72">
        <v>63.445999999999998</v>
      </c>
      <c r="AQ2845" s="72">
        <v>6.2439999999999998</v>
      </c>
      <c r="AR2845" s="12">
        <v>82.194000000000003</v>
      </c>
      <c r="AS2845" s="72">
        <v>1.946</v>
      </c>
      <c r="AT2845" s="72">
        <v>44.142000000000003</v>
      </c>
      <c r="AU2845" s="12">
        <v>0</v>
      </c>
      <c r="AV2845" s="72">
        <v>0</v>
      </c>
      <c r="AW2845" s="72">
        <v>0</v>
      </c>
      <c r="AX2845" s="12">
        <v>132.90100000000001</v>
      </c>
      <c r="AY2845" s="72">
        <v>3.1459999999999999</v>
      </c>
      <c r="AZ2845" s="72">
        <v>26.125</v>
      </c>
      <c r="BA2845" s="12">
        <v>132.90100000000001</v>
      </c>
      <c r="BB2845" s="72">
        <v>3.1459999999999999</v>
      </c>
      <c r="BC2845" s="72">
        <v>26.125</v>
      </c>
      <c r="BD2845" s="12">
        <v>85.403999999999996</v>
      </c>
      <c r="BE2845" s="72">
        <v>2.0219999999999998</v>
      </c>
      <c r="BF2845" s="72">
        <v>40.582999999999998</v>
      </c>
      <c r="BG2845" s="12">
        <v>218.30500000000001</v>
      </c>
      <c r="BH2845" s="72">
        <v>5.1680000000000001</v>
      </c>
      <c r="BI2845" s="72">
        <v>19.75</v>
      </c>
      <c r="BJ2845" s="12">
        <v>543.87099999999998</v>
      </c>
      <c r="BK2845" s="72">
        <v>12.875</v>
      </c>
      <c r="BL2845" s="72">
        <v>10.507</v>
      </c>
      <c r="BM2845" s="12">
        <v>699.71600000000001</v>
      </c>
      <c r="BN2845" s="72">
        <v>16.565000000000001</v>
      </c>
      <c r="BO2845" s="72">
        <v>9.0879999999999992</v>
      </c>
      <c r="BP2845" s="12">
        <v>1243.587</v>
      </c>
      <c r="BQ2845" s="72">
        <v>29.44</v>
      </c>
      <c r="BR2845" s="72">
        <v>5.76</v>
      </c>
      <c r="BS2845" s="12">
        <v>1544.086</v>
      </c>
      <c r="BT2845" s="72">
        <v>36.554000000000002</v>
      </c>
      <c r="BU2845" s="72">
        <v>4.2569999999999997</v>
      </c>
      <c r="BV2845" s="12">
        <v>4224.098</v>
      </c>
      <c r="BW2845" s="72">
        <v>100</v>
      </c>
      <c r="BX2845" s="72">
        <v>4.3819999999999997</v>
      </c>
      <c r="BY2845" s="13"/>
      <c r="BZ2845" s="13"/>
    </row>
    <row r="2846" spans="1:78" ht="12.75" customHeight="1">
      <c r="A2846" s="122" t="s">
        <v>65</v>
      </c>
      <c r="B2846" s="71" t="s">
        <v>73</v>
      </c>
      <c r="C2846" s="71" t="s">
        <v>24</v>
      </c>
      <c r="D2846" s="34">
        <v>44896</v>
      </c>
      <c r="E2846" s="12">
        <v>1981.421</v>
      </c>
      <c r="F2846" s="72">
        <v>48.667000000000002</v>
      </c>
      <c r="G2846" s="72">
        <v>7.0949999999999998</v>
      </c>
      <c r="H2846" s="12">
        <v>39.279000000000003</v>
      </c>
      <c r="I2846" s="72">
        <v>0.96499999999999997</v>
      </c>
      <c r="J2846" s="72">
        <v>49.177</v>
      </c>
      <c r="K2846" s="12">
        <v>74.775000000000006</v>
      </c>
      <c r="L2846" s="72">
        <v>1.837</v>
      </c>
      <c r="M2846" s="72">
        <v>34.911000000000001</v>
      </c>
      <c r="N2846" s="12">
        <v>114.054</v>
      </c>
      <c r="O2846" s="72">
        <v>2.8010000000000002</v>
      </c>
      <c r="P2846" s="72">
        <v>27.352</v>
      </c>
      <c r="Q2846" s="12">
        <v>18.751000000000001</v>
      </c>
      <c r="R2846" s="72">
        <v>0.46100000000000002</v>
      </c>
      <c r="S2846" s="72">
        <v>97.09</v>
      </c>
      <c r="T2846" s="12">
        <v>132.80500000000001</v>
      </c>
      <c r="U2846" s="72">
        <v>3.262</v>
      </c>
      <c r="V2846" s="72">
        <v>29.663</v>
      </c>
      <c r="W2846" s="12">
        <v>423.36599999999999</v>
      </c>
      <c r="X2846" s="72">
        <v>10.398999999999999</v>
      </c>
      <c r="Y2846" s="72">
        <v>16.539000000000001</v>
      </c>
      <c r="Z2846" s="12">
        <v>556.17100000000005</v>
      </c>
      <c r="AA2846" s="72">
        <v>13.661</v>
      </c>
      <c r="AB2846" s="72">
        <v>14.276</v>
      </c>
      <c r="AC2846" s="12">
        <v>2537.5920000000001</v>
      </c>
      <c r="AD2846" s="72">
        <v>62.328000000000003</v>
      </c>
      <c r="AE2846" s="72">
        <v>6.6779999999999999</v>
      </c>
      <c r="AF2846" s="12">
        <v>0</v>
      </c>
      <c r="AG2846" s="72">
        <v>0</v>
      </c>
      <c r="AH2846" s="72">
        <v>0</v>
      </c>
      <c r="AI2846" s="12">
        <v>78.875</v>
      </c>
      <c r="AJ2846" s="72">
        <v>1.9370000000000001</v>
      </c>
      <c r="AK2846" s="72">
        <v>41.341999999999999</v>
      </c>
      <c r="AL2846" s="12">
        <v>78.875</v>
      </c>
      <c r="AM2846" s="72">
        <v>1.9370000000000001</v>
      </c>
      <c r="AN2846" s="72">
        <v>41.341999999999999</v>
      </c>
      <c r="AO2846" s="12">
        <v>2616.4670000000001</v>
      </c>
      <c r="AP2846" s="72">
        <v>64.265000000000001</v>
      </c>
      <c r="AQ2846" s="72">
        <v>6.95</v>
      </c>
      <c r="AR2846" s="12">
        <v>45.258000000000003</v>
      </c>
      <c r="AS2846" s="72">
        <v>1.1120000000000001</v>
      </c>
      <c r="AT2846" s="72">
        <v>47.223999999999997</v>
      </c>
      <c r="AU2846" s="12">
        <v>22.928000000000001</v>
      </c>
      <c r="AV2846" s="72">
        <v>0.56299999999999994</v>
      </c>
      <c r="AW2846" s="72">
        <v>119.889</v>
      </c>
      <c r="AX2846" s="12">
        <v>150.779</v>
      </c>
      <c r="AY2846" s="72">
        <v>3.7029999999999998</v>
      </c>
      <c r="AZ2846" s="72">
        <v>21.773</v>
      </c>
      <c r="BA2846" s="12">
        <v>173.70599999999999</v>
      </c>
      <c r="BB2846" s="72">
        <v>4.2670000000000003</v>
      </c>
      <c r="BC2846" s="72">
        <v>23.768999999999998</v>
      </c>
      <c r="BD2846" s="12">
        <v>90.938999999999993</v>
      </c>
      <c r="BE2846" s="72">
        <v>2.234</v>
      </c>
      <c r="BF2846" s="72">
        <v>36.561</v>
      </c>
      <c r="BG2846" s="12">
        <v>264.64499999999998</v>
      </c>
      <c r="BH2846" s="72">
        <v>6.5</v>
      </c>
      <c r="BI2846" s="72">
        <v>17.603000000000002</v>
      </c>
      <c r="BJ2846" s="12">
        <v>561.39499999999998</v>
      </c>
      <c r="BK2846" s="72">
        <v>13.789</v>
      </c>
      <c r="BL2846" s="72">
        <v>11.731999999999999</v>
      </c>
      <c r="BM2846" s="12">
        <v>583.59699999999998</v>
      </c>
      <c r="BN2846" s="72">
        <v>14.334</v>
      </c>
      <c r="BO2846" s="72">
        <v>9.6110000000000007</v>
      </c>
      <c r="BP2846" s="12">
        <v>1144.9929999999999</v>
      </c>
      <c r="BQ2846" s="72">
        <v>28.123000000000001</v>
      </c>
      <c r="BR2846" s="72">
        <v>8.2360000000000007</v>
      </c>
      <c r="BS2846" s="12">
        <v>1454.896</v>
      </c>
      <c r="BT2846" s="72">
        <v>35.734999999999999</v>
      </c>
      <c r="BU2846" s="72">
        <v>5.2</v>
      </c>
      <c r="BV2846" s="12">
        <v>4071.3629999999998</v>
      </c>
      <c r="BW2846" s="72">
        <v>100</v>
      </c>
      <c r="BX2846" s="72">
        <v>4.4710000000000001</v>
      </c>
      <c r="BY2846" s="13"/>
      <c r="BZ2846" s="13"/>
    </row>
    <row r="2847" spans="1:78" ht="12.75" customHeight="1">
      <c r="A2847" s="122" t="s">
        <v>65</v>
      </c>
      <c r="B2847" s="71" t="s">
        <v>73</v>
      </c>
      <c r="C2847" s="71" t="s">
        <v>24</v>
      </c>
      <c r="D2847" s="34">
        <v>44986</v>
      </c>
      <c r="E2847" s="12">
        <v>2056.3609999999999</v>
      </c>
      <c r="F2847" s="72">
        <v>48.314999999999998</v>
      </c>
      <c r="G2847" s="72">
        <v>3.9540000000000002</v>
      </c>
      <c r="H2847" s="12">
        <v>51.210999999999999</v>
      </c>
      <c r="I2847" s="72">
        <v>1.2030000000000001</v>
      </c>
      <c r="J2847" s="72">
        <v>32.066000000000003</v>
      </c>
      <c r="K2847" s="12">
        <v>24.061</v>
      </c>
      <c r="L2847" s="72">
        <v>0.56499999999999995</v>
      </c>
      <c r="M2847" s="72">
        <v>34.481000000000002</v>
      </c>
      <c r="N2847" s="12">
        <v>75.272000000000006</v>
      </c>
      <c r="O2847" s="72">
        <v>1.7689999999999999</v>
      </c>
      <c r="P2847" s="72">
        <v>26.143999999999998</v>
      </c>
      <c r="Q2847" s="12">
        <v>6.4619999999999997</v>
      </c>
      <c r="R2847" s="72">
        <v>0.152</v>
      </c>
      <c r="S2847" s="72">
        <v>75.129000000000005</v>
      </c>
      <c r="T2847" s="12">
        <v>81.733999999999995</v>
      </c>
      <c r="U2847" s="72">
        <v>1.92</v>
      </c>
      <c r="V2847" s="72">
        <v>25.003</v>
      </c>
      <c r="W2847" s="12">
        <v>427.892</v>
      </c>
      <c r="X2847" s="72">
        <v>10.054</v>
      </c>
      <c r="Y2847" s="72">
        <v>11.699</v>
      </c>
      <c r="Z2847" s="12">
        <v>509.62700000000001</v>
      </c>
      <c r="AA2847" s="72">
        <v>11.974</v>
      </c>
      <c r="AB2847" s="72">
        <v>9.7940000000000005</v>
      </c>
      <c r="AC2847" s="12">
        <v>2565.9879999999998</v>
      </c>
      <c r="AD2847" s="72">
        <v>60.289000000000001</v>
      </c>
      <c r="AE2847" s="72">
        <v>3.0790000000000002</v>
      </c>
      <c r="AF2847" s="12">
        <v>25.327999999999999</v>
      </c>
      <c r="AG2847" s="72">
        <v>0.59499999999999997</v>
      </c>
      <c r="AH2847" s="72">
        <v>68.73</v>
      </c>
      <c r="AI2847" s="12">
        <v>139.06700000000001</v>
      </c>
      <c r="AJ2847" s="72">
        <v>3.2669999999999999</v>
      </c>
      <c r="AK2847" s="72">
        <v>17.695</v>
      </c>
      <c r="AL2847" s="12">
        <v>164.39599999999999</v>
      </c>
      <c r="AM2847" s="72">
        <v>3.863</v>
      </c>
      <c r="AN2847" s="72">
        <v>14.718999999999999</v>
      </c>
      <c r="AO2847" s="12">
        <v>2730.3829999999998</v>
      </c>
      <c r="AP2847" s="72">
        <v>64.152000000000001</v>
      </c>
      <c r="AQ2847" s="72">
        <v>2.847</v>
      </c>
      <c r="AR2847" s="12">
        <v>47.040999999999997</v>
      </c>
      <c r="AS2847" s="72">
        <v>1.105</v>
      </c>
      <c r="AT2847" s="72">
        <v>56.256</v>
      </c>
      <c r="AU2847" s="12">
        <v>5.8170000000000002</v>
      </c>
      <c r="AV2847" s="72">
        <v>0.13700000000000001</v>
      </c>
      <c r="AW2847" s="72">
        <v>70.27</v>
      </c>
      <c r="AX2847" s="12">
        <v>150.214</v>
      </c>
      <c r="AY2847" s="72">
        <v>3.5289999999999999</v>
      </c>
      <c r="AZ2847" s="72">
        <v>18.239000000000001</v>
      </c>
      <c r="BA2847" s="12">
        <v>156.03100000000001</v>
      </c>
      <c r="BB2847" s="72">
        <v>3.6659999999999999</v>
      </c>
      <c r="BC2847" s="72">
        <v>18.423999999999999</v>
      </c>
      <c r="BD2847" s="12">
        <v>150.245</v>
      </c>
      <c r="BE2847" s="72">
        <v>3.53</v>
      </c>
      <c r="BF2847" s="72">
        <v>21.378</v>
      </c>
      <c r="BG2847" s="12">
        <v>306.27699999999999</v>
      </c>
      <c r="BH2847" s="72">
        <v>7.1959999999999997</v>
      </c>
      <c r="BI2847" s="72">
        <v>12.869</v>
      </c>
      <c r="BJ2847" s="12">
        <v>508.423</v>
      </c>
      <c r="BK2847" s="72">
        <v>11.946</v>
      </c>
      <c r="BL2847" s="72">
        <v>8.4949999999999992</v>
      </c>
      <c r="BM2847" s="12">
        <v>664.02099999999996</v>
      </c>
      <c r="BN2847" s="72">
        <v>15.601000000000001</v>
      </c>
      <c r="BO2847" s="72">
        <v>5.7830000000000004</v>
      </c>
      <c r="BP2847" s="12">
        <v>1172.444</v>
      </c>
      <c r="BQ2847" s="72">
        <v>27.547000000000001</v>
      </c>
      <c r="BR2847" s="72">
        <v>3.6509999999999998</v>
      </c>
      <c r="BS2847" s="12">
        <v>1525.761</v>
      </c>
      <c r="BT2847" s="72">
        <v>35.847999999999999</v>
      </c>
      <c r="BU2847" s="72">
        <v>3.4159999999999999</v>
      </c>
      <c r="BV2847" s="12">
        <v>4256.1450000000004</v>
      </c>
      <c r="BW2847" s="72">
        <v>100</v>
      </c>
      <c r="BX2847" s="72">
        <v>1.9910000000000001</v>
      </c>
      <c r="BY2847" s="13"/>
      <c r="BZ2847" s="13"/>
    </row>
    <row r="2848" spans="1:78" ht="12.75" customHeight="1">
      <c r="A2848" s="122" t="s">
        <v>65</v>
      </c>
      <c r="B2848" s="71" t="s">
        <v>73</v>
      </c>
      <c r="C2848" s="71" t="s">
        <v>24</v>
      </c>
      <c r="D2848" s="34">
        <v>45078</v>
      </c>
      <c r="E2848" s="12">
        <v>2162.2199999999998</v>
      </c>
      <c r="F2848" s="72">
        <v>52.021999999999998</v>
      </c>
      <c r="G2848" s="72">
        <v>4.16</v>
      </c>
      <c r="H2848" s="12">
        <v>65.921000000000006</v>
      </c>
      <c r="I2848" s="72">
        <v>1.5860000000000001</v>
      </c>
      <c r="J2848" s="72">
        <v>28.271000000000001</v>
      </c>
      <c r="K2848" s="12">
        <v>44.061999999999998</v>
      </c>
      <c r="L2848" s="72">
        <v>1.06</v>
      </c>
      <c r="M2848" s="72">
        <v>31.102</v>
      </c>
      <c r="N2848" s="12">
        <v>109.983</v>
      </c>
      <c r="O2848" s="72">
        <v>2.6459999999999999</v>
      </c>
      <c r="P2848" s="72">
        <v>20.63</v>
      </c>
      <c r="Q2848" s="12">
        <v>11.808</v>
      </c>
      <c r="R2848" s="72">
        <v>0.28399999999999997</v>
      </c>
      <c r="S2848" s="72">
        <v>57.718000000000004</v>
      </c>
      <c r="T2848" s="12">
        <v>121.791</v>
      </c>
      <c r="U2848" s="72">
        <v>2.93</v>
      </c>
      <c r="V2848" s="72">
        <v>18.824999999999999</v>
      </c>
      <c r="W2848" s="12">
        <v>383.339</v>
      </c>
      <c r="X2848" s="72">
        <v>9.2230000000000008</v>
      </c>
      <c r="Y2848" s="72">
        <v>10.608000000000001</v>
      </c>
      <c r="Z2848" s="12">
        <v>505.13</v>
      </c>
      <c r="AA2848" s="72">
        <v>12.153</v>
      </c>
      <c r="AB2848" s="72">
        <v>8.516</v>
      </c>
      <c r="AC2848" s="12">
        <v>2667.35</v>
      </c>
      <c r="AD2848" s="72">
        <v>64.176000000000002</v>
      </c>
      <c r="AE2848" s="72">
        <v>3.68</v>
      </c>
      <c r="AF2848" s="12">
        <v>2.863</v>
      </c>
      <c r="AG2848" s="72">
        <v>6.9000000000000006E-2</v>
      </c>
      <c r="AH2848" s="72">
        <v>113.23699999999999</v>
      </c>
      <c r="AI2848" s="12">
        <v>112.824</v>
      </c>
      <c r="AJ2848" s="72">
        <v>2.7149999999999999</v>
      </c>
      <c r="AK2848" s="72">
        <v>27.922999999999998</v>
      </c>
      <c r="AL2848" s="12">
        <v>115.688</v>
      </c>
      <c r="AM2848" s="72">
        <v>2.7829999999999999</v>
      </c>
      <c r="AN2848" s="72">
        <v>26.768999999999998</v>
      </c>
      <c r="AO2848" s="12">
        <v>2783.038</v>
      </c>
      <c r="AP2848" s="72">
        <v>66.959000000000003</v>
      </c>
      <c r="AQ2848" s="72">
        <v>3.4020000000000001</v>
      </c>
      <c r="AR2848" s="12">
        <v>37.929000000000002</v>
      </c>
      <c r="AS2848" s="72">
        <v>0.91300000000000003</v>
      </c>
      <c r="AT2848" s="72">
        <v>47.082999999999998</v>
      </c>
      <c r="AU2848" s="12">
        <v>1.974</v>
      </c>
      <c r="AV2848" s="72">
        <v>4.7E-2</v>
      </c>
      <c r="AW2848" s="72">
        <v>101.371</v>
      </c>
      <c r="AX2848" s="12">
        <v>136.55699999999999</v>
      </c>
      <c r="AY2848" s="72">
        <v>3.286</v>
      </c>
      <c r="AZ2848" s="72">
        <v>23.98</v>
      </c>
      <c r="BA2848" s="12">
        <v>138.53100000000001</v>
      </c>
      <c r="BB2848" s="72">
        <v>3.3330000000000002</v>
      </c>
      <c r="BC2848" s="72">
        <v>23.481999999999999</v>
      </c>
      <c r="BD2848" s="12">
        <v>67.36</v>
      </c>
      <c r="BE2848" s="72">
        <v>1.621</v>
      </c>
      <c r="BF2848" s="72">
        <v>37.659999999999997</v>
      </c>
      <c r="BG2848" s="12">
        <v>205.89099999999999</v>
      </c>
      <c r="BH2848" s="72">
        <v>4.9539999999999997</v>
      </c>
      <c r="BI2848" s="72">
        <v>19.326000000000001</v>
      </c>
      <c r="BJ2848" s="12">
        <v>499.995</v>
      </c>
      <c r="BK2848" s="72">
        <v>12.03</v>
      </c>
      <c r="BL2848" s="72">
        <v>10.920999999999999</v>
      </c>
      <c r="BM2848" s="12">
        <v>629.47900000000004</v>
      </c>
      <c r="BN2848" s="72">
        <v>15.145</v>
      </c>
      <c r="BO2848" s="72">
        <v>7.4509999999999996</v>
      </c>
      <c r="BP2848" s="12">
        <v>1129.4739999999999</v>
      </c>
      <c r="BQ2848" s="72">
        <v>27.175000000000001</v>
      </c>
      <c r="BR2848" s="72">
        <v>4.798</v>
      </c>
      <c r="BS2848" s="12">
        <v>1373.2940000000001</v>
      </c>
      <c r="BT2848" s="72">
        <v>33.040999999999997</v>
      </c>
      <c r="BU2848" s="72">
        <v>4.3179999999999996</v>
      </c>
      <c r="BV2848" s="12">
        <v>4156.3320000000003</v>
      </c>
      <c r="BW2848" s="72">
        <v>100</v>
      </c>
      <c r="BX2848" s="72">
        <v>2.7320000000000002</v>
      </c>
      <c r="BY2848" s="13"/>
      <c r="BZ2848" s="13"/>
    </row>
    <row r="2849" spans="1:78" ht="12.75" customHeight="1">
      <c r="A2849" s="122" t="s">
        <v>65</v>
      </c>
      <c r="B2849" s="71" t="s">
        <v>73</v>
      </c>
      <c r="C2849" s="71" t="s">
        <v>24</v>
      </c>
      <c r="D2849" s="34">
        <v>45170</v>
      </c>
      <c r="E2849" s="12">
        <v>2069.375</v>
      </c>
      <c r="F2849" s="72">
        <v>51.3</v>
      </c>
      <c r="G2849" s="72">
        <v>5.6230000000000002</v>
      </c>
      <c r="H2849" s="12">
        <v>76.254000000000005</v>
      </c>
      <c r="I2849" s="72">
        <v>1.89</v>
      </c>
      <c r="J2849" s="72">
        <v>22.318999999999999</v>
      </c>
      <c r="K2849" s="12">
        <v>83.206999999999994</v>
      </c>
      <c r="L2849" s="72">
        <v>2.0630000000000002</v>
      </c>
      <c r="M2849" s="72">
        <v>29.478000000000002</v>
      </c>
      <c r="N2849" s="12">
        <v>159.46100000000001</v>
      </c>
      <c r="O2849" s="72">
        <v>3.9529999999999998</v>
      </c>
      <c r="P2849" s="72">
        <v>17.047999999999998</v>
      </c>
      <c r="Q2849" s="12">
        <v>23.526</v>
      </c>
      <c r="R2849" s="72">
        <v>0.58299999999999996</v>
      </c>
      <c r="S2849" s="72">
        <v>50.805999999999997</v>
      </c>
      <c r="T2849" s="12">
        <v>182.98699999999999</v>
      </c>
      <c r="U2849" s="72">
        <v>4.5359999999999996</v>
      </c>
      <c r="V2849" s="72">
        <v>14.507</v>
      </c>
      <c r="W2849" s="12">
        <v>366.94799999999998</v>
      </c>
      <c r="X2849" s="72">
        <v>9.0969999999999995</v>
      </c>
      <c r="Y2849" s="72">
        <v>11.551</v>
      </c>
      <c r="Z2849" s="12">
        <v>549.93499999999995</v>
      </c>
      <c r="AA2849" s="72">
        <v>13.632999999999999</v>
      </c>
      <c r="AB2849" s="72">
        <v>8.8309999999999995</v>
      </c>
      <c r="AC2849" s="12">
        <v>2619.3110000000001</v>
      </c>
      <c r="AD2849" s="72">
        <v>64.933999999999997</v>
      </c>
      <c r="AE2849" s="72">
        <v>4.5789999999999997</v>
      </c>
      <c r="AF2849" s="12">
        <v>0.69199999999999995</v>
      </c>
      <c r="AG2849" s="72">
        <v>1.7000000000000001E-2</v>
      </c>
      <c r="AH2849" s="72">
        <v>111.042</v>
      </c>
      <c r="AI2849" s="12">
        <v>104.52</v>
      </c>
      <c r="AJ2849" s="72">
        <v>2.5910000000000002</v>
      </c>
      <c r="AK2849" s="72">
        <v>19.434000000000001</v>
      </c>
      <c r="AL2849" s="12">
        <v>105.212</v>
      </c>
      <c r="AM2849" s="72">
        <v>2.6080000000000001</v>
      </c>
      <c r="AN2849" s="72">
        <v>19.221</v>
      </c>
      <c r="AO2849" s="12">
        <v>2724.5219999999999</v>
      </c>
      <c r="AP2849" s="72">
        <v>67.542000000000002</v>
      </c>
      <c r="AQ2849" s="72">
        <v>4.2859999999999996</v>
      </c>
      <c r="AR2849" s="12">
        <v>19.402000000000001</v>
      </c>
      <c r="AS2849" s="72">
        <v>0.48099999999999998</v>
      </c>
      <c r="AT2849" s="72">
        <v>42.741999999999997</v>
      </c>
      <c r="AU2849" s="12">
        <v>3.9260000000000002</v>
      </c>
      <c r="AV2849" s="72">
        <v>9.7000000000000003E-2</v>
      </c>
      <c r="AW2849" s="72">
        <v>68.838999999999999</v>
      </c>
      <c r="AX2849" s="12">
        <v>162.94200000000001</v>
      </c>
      <c r="AY2849" s="72">
        <v>4.0389999999999997</v>
      </c>
      <c r="AZ2849" s="72">
        <v>15.645</v>
      </c>
      <c r="BA2849" s="12">
        <v>166.86799999999999</v>
      </c>
      <c r="BB2849" s="72">
        <v>4.1369999999999996</v>
      </c>
      <c r="BC2849" s="72">
        <v>15.448</v>
      </c>
      <c r="BD2849" s="12">
        <v>83.962000000000003</v>
      </c>
      <c r="BE2849" s="72">
        <v>2.081</v>
      </c>
      <c r="BF2849" s="72">
        <v>31.687999999999999</v>
      </c>
      <c r="BG2849" s="12">
        <v>250.83099999999999</v>
      </c>
      <c r="BH2849" s="72">
        <v>6.218</v>
      </c>
      <c r="BI2849" s="72">
        <v>12.336</v>
      </c>
      <c r="BJ2849" s="12">
        <v>467.36500000000001</v>
      </c>
      <c r="BK2849" s="72">
        <v>11.586</v>
      </c>
      <c r="BL2849" s="72">
        <v>10.858000000000001</v>
      </c>
      <c r="BM2849" s="12">
        <v>571.71299999999997</v>
      </c>
      <c r="BN2849" s="72">
        <v>14.173</v>
      </c>
      <c r="BO2849" s="72">
        <v>7.8710000000000004</v>
      </c>
      <c r="BP2849" s="12">
        <v>1039.079</v>
      </c>
      <c r="BQ2849" s="72">
        <v>25.759</v>
      </c>
      <c r="BR2849" s="72">
        <v>4.6449999999999996</v>
      </c>
      <c r="BS2849" s="12">
        <v>1309.3119999999999</v>
      </c>
      <c r="BT2849" s="72">
        <v>32.457999999999998</v>
      </c>
      <c r="BU2849" s="72">
        <v>3.879</v>
      </c>
      <c r="BV2849" s="12">
        <v>4033.8339999999998</v>
      </c>
      <c r="BW2849" s="72">
        <v>100</v>
      </c>
      <c r="BX2849" s="72">
        <v>2.9079999999999999</v>
      </c>
      <c r="BY2849" s="13"/>
      <c r="BZ2849" s="13"/>
    </row>
    <row r="2850" spans="1:78" ht="12.75" customHeight="1">
      <c r="A2850" s="122" t="s">
        <v>65</v>
      </c>
      <c r="B2850" s="71" t="s">
        <v>73</v>
      </c>
      <c r="C2850" s="71" t="s">
        <v>24</v>
      </c>
      <c r="D2850" s="34">
        <v>45261</v>
      </c>
      <c r="E2850" s="12">
        <v>2225.7689999999998</v>
      </c>
      <c r="F2850" s="72">
        <v>52.094000000000001</v>
      </c>
      <c r="G2850" s="72">
        <v>3.5219999999999998</v>
      </c>
      <c r="H2850" s="12">
        <v>63.4</v>
      </c>
      <c r="I2850" s="72">
        <v>1.484</v>
      </c>
      <c r="J2850" s="72">
        <v>26.071999999999999</v>
      </c>
      <c r="K2850" s="12">
        <v>55.604999999999997</v>
      </c>
      <c r="L2850" s="72">
        <v>1.3009999999999999</v>
      </c>
      <c r="M2850" s="72">
        <v>29.788</v>
      </c>
      <c r="N2850" s="12">
        <v>119.006</v>
      </c>
      <c r="O2850" s="72">
        <v>2.7850000000000001</v>
      </c>
      <c r="P2850" s="72">
        <v>19.748000000000001</v>
      </c>
      <c r="Q2850" s="12">
        <v>14.782</v>
      </c>
      <c r="R2850" s="72">
        <v>0.34599999999999997</v>
      </c>
      <c r="S2850" s="72">
        <v>58.249000000000002</v>
      </c>
      <c r="T2850" s="12">
        <v>133.78800000000001</v>
      </c>
      <c r="U2850" s="72">
        <v>3.1309999999999998</v>
      </c>
      <c r="V2850" s="72">
        <v>17.260999999999999</v>
      </c>
      <c r="W2850" s="12">
        <v>422.74599999999998</v>
      </c>
      <c r="X2850" s="72">
        <v>9.8940000000000001</v>
      </c>
      <c r="Y2850" s="72">
        <v>9.2029999999999994</v>
      </c>
      <c r="Z2850" s="12">
        <v>556.53300000000002</v>
      </c>
      <c r="AA2850" s="72">
        <v>13.026</v>
      </c>
      <c r="AB2850" s="72">
        <v>6.67</v>
      </c>
      <c r="AC2850" s="12">
        <v>2782.3020000000001</v>
      </c>
      <c r="AD2850" s="72">
        <v>65.12</v>
      </c>
      <c r="AE2850" s="72">
        <v>3.0590000000000002</v>
      </c>
      <c r="AF2850" s="12">
        <v>1.2869999999999999</v>
      </c>
      <c r="AG2850" s="72">
        <v>0.03</v>
      </c>
      <c r="AH2850" s="72">
        <v>110.616</v>
      </c>
      <c r="AI2850" s="12">
        <v>99.593000000000004</v>
      </c>
      <c r="AJ2850" s="72">
        <v>2.331</v>
      </c>
      <c r="AK2850" s="72">
        <v>22.376999999999999</v>
      </c>
      <c r="AL2850" s="12">
        <v>100.88</v>
      </c>
      <c r="AM2850" s="72">
        <v>2.3610000000000002</v>
      </c>
      <c r="AN2850" s="72">
        <v>22.119</v>
      </c>
      <c r="AO2850" s="12">
        <v>2883.1819999999998</v>
      </c>
      <c r="AP2850" s="72">
        <v>67.480999999999995</v>
      </c>
      <c r="AQ2850" s="72">
        <v>3.1389999999999998</v>
      </c>
      <c r="AR2850" s="12">
        <v>27.555</v>
      </c>
      <c r="AS2850" s="72">
        <v>0.64500000000000002</v>
      </c>
      <c r="AT2850" s="72">
        <v>42.627000000000002</v>
      </c>
      <c r="AU2850" s="12">
        <v>12.99</v>
      </c>
      <c r="AV2850" s="72">
        <v>0.30399999999999999</v>
      </c>
      <c r="AW2850" s="72">
        <v>101.99</v>
      </c>
      <c r="AX2850" s="12">
        <v>139.15100000000001</v>
      </c>
      <c r="AY2850" s="72">
        <v>3.2570000000000001</v>
      </c>
      <c r="AZ2850" s="72">
        <v>18.23</v>
      </c>
      <c r="BA2850" s="12">
        <v>152.14099999999999</v>
      </c>
      <c r="BB2850" s="72">
        <v>3.5609999999999999</v>
      </c>
      <c r="BC2850" s="72">
        <v>17.771999999999998</v>
      </c>
      <c r="BD2850" s="12">
        <v>39.396999999999998</v>
      </c>
      <c r="BE2850" s="72">
        <v>0.92200000000000004</v>
      </c>
      <c r="BF2850" s="72">
        <v>38.295999999999999</v>
      </c>
      <c r="BG2850" s="12">
        <v>191.53800000000001</v>
      </c>
      <c r="BH2850" s="72">
        <v>4.4829999999999997</v>
      </c>
      <c r="BI2850" s="72">
        <v>16.596</v>
      </c>
      <c r="BJ2850" s="12">
        <v>496.09100000000001</v>
      </c>
      <c r="BK2850" s="72">
        <v>11.611000000000001</v>
      </c>
      <c r="BL2850" s="72">
        <v>9.3000000000000007</v>
      </c>
      <c r="BM2850" s="12">
        <v>674.20899999999995</v>
      </c>
      <c r="BN2850" s="72">
        <v>15.78</v>
      </c>
      <c r="BO2850" s="72">
        <v>8.548</v>
      </c>
      <c r="BP2850" s="12">
        <v>1170.3</v>
      </c>
      <c r="BQ2850" s="72">
        <v>27.390999999999998</v>
      </c>
      <c r="BR2850" s="72">
        <v>4.6429999999999998</v>
      </c>
      <c r="BS2850" s="12">
        <v>1389.393</v>
      </c>
      <c r="BT2850" s="72">
        <v>32.518999999999998</v>
      </c>
      <c r="BU2850" s="72">
        <v>4.2880000000000003</v>
      </c>
      <c r="BV2850" s="12">
        <v>4272.5749999999998</v>
      </c>
      <c r="BW2850" s="72">
        <v>100</v>
      </c>
      <c r="BX2850" s="72">
        <v>2.0179999999999998</v>
      </c>
      <c r="BY2850" s="13"/>
      <c r="BZ2850" s="13"/>
    </row>
    <row r="2851" spans="1:78" ht="12.75" customHeight="1">
      <c r="A2851" s="122" t="s">
        <v>65</v>
      </c>
      <c r="B2851" s="71" t="s">
        <v>73</v>
      </c>
      <c r="C2851" s="71" t="s">
        <v>24</v>
      </c>
      <c r="D2851" s="34">
        <v>45352</v>
      </c>
      <c r="E2851" s="12">
        <v>2200.174</v>
      </c>
      <c r="F2851" s="72">
        <v>51.052</v>
      </c>
      <c r="G2851" s="72">
        <v>3.306</v>
      </c>
      <c r="H2851" s="12">
        <v>61.747</v>
      </c>
      <c r="I2851" s="72">
        <v>1.4330000000000001</v>
      </c>
      <c r="J2851" s="72">
        <v>48.194000000000003</v>
      </c>
      <c r="K2851" s="12">
        <v>61.773000000000003</v>
      </c>
      <c r="L2851" s="72">
        <v>1.4330000000000001</v>
      </c>
      <c r="M2851" s="72">
        <v>31.033999999999999</v>
      </c>
      <c r="N2851" s="12">
        <v>123.51900000000001</v>
      </c>
      <c r="O2851" s="72">
        <v>2.8660000000000001</v>
      </c>
      <c r="P2851" s="72">
        <v>28.010999999999999</v>
      </c>
      <c r="Q2851" s="12">
        <v>6.9749999999999996</v>
      </c>
      <c r="R2851" s="72">
        <v>0.16200000000000001</v>
      </c>
      <c r="S2851" s="72">
        <v>83.902000000000001</v>
      </c>
      <c r="T2851" s="12">
        <v>130.494</v>
      </c>
      <c r="U2851" s="72">
        <v>3.028</v>
      </c>
      <c r="V2851" s="72">
        <v>26.414000000000001</v>
      </c>
      <c r="W2851" s="12">
        <v>427.35</v>
      </c>
      <c r="X2851" s="72">
        <v>9.9160000000000004</v>
      </c>
      <c r="Y2851" s="72">
        <v>8.9009999999999998</v>
      </c>
      <c r="Z2851" s="12">
        <v>557.84400000000005</v>
      </c>
      <c r="AA2851" s="72">
        <v>12.944000000000001</v>
      </c>
      <c r="AB2851" s="72">
        <v>7.9279999999999999</v>
      </c>
      <c r="AC2851" s="12">
        <v>2758.018</v>
      </c>
      <c r="AD2851" s="72">
        <v>63.996000000000002</v>
      </c>
      <c r="AE2851" s="72">
        <v>3.09</v>
      </c>
      <c r="AF2851" s="12">
        <v>10.077999999999999</v>
      </c>
      <c r="AG2851" s="72">
        <v>0.23400000000000001</v>
      </c>
      <c r="AH2851" s="72">
        <v>62.186</v>
      </c>
      <c r="AI2851" s="12">
        <v>122.748</v>
      </c>
      <c r="AJ2851" s="72">
        <v>2.8479999999999999</v>
      </c>
      <c r="AK2851" s="72">
        <v>18.834</v>
      </c>
      <c r="AL2851" s="12">
        <v>132.82599999999999</v>
      </c>
      <c r="AM2851" s="72">
        <v>3.0819999999999999</v>
      </c>
      <c r="AN2851" s="72">
        <v>16.707000000000001</v>
      </c>
      <c r="AO2851" s="12">
        <v>2890.8449999999998</v>
      </c>
      <c r="AP2851" s="72">
        <v>67.078000000000003</v>
      </c>
      <c r="AQ2851" s="72">
        <v>3.1019999999999999</v>
      </c>
      <c r="AR2851" s="12">
        <v>30.87</v>
      </c>
      <c r="AS2851" s="72">
        <v>0.71599999999999997</v>
      </c>
      <c r="AT2851" s="72">
        <v>41.753</v>
      </c>
      <c r="AU2851" s="12">
        <v>27.385999999999999</v>
      </c>
      <c r="AV2851" s="72">
        <v>0.63500000000000001</v>
      </c>
      <c r="AW2851" s="72">
        <v>65.122</v>
      </c>
      <c r="AX2851" s="12">
        <v>160.946</v>
      </c>
      <c r="AY2851" s="72">
        <v>3.7349999999999999</v>
      </c>
      <c r="AZ2851" s="72">
        <v>24.64</v>
      </c>
      <c r="BA2851" s="12">
        <v>188.33199999999999</v>
      </c>
      <c r="BB2851" s="72">
        <v>4.37</v>
      </c>
      <c r="BC2851" s="72">
        <v>21.704000000000001</v>
      </c>
      <c r="BD2851" s="12">
        <v>32.734999999999999</v>
      </c>
      <c r="BE2851" s="72">
        <v>0.76</v>
      </c>
      <c r="BF2851" s="72">
        <v>42.808999999999997</v>
      </c>
      <c r="BG2851" s="12">
        <v>221.06700000000001</v>
      </c>
      <c r="BH2851" s="72">
        <v>5.13</v>
      </c>
      <c r="BI2851" s="72">
        <v>17.312000000000001</v>
      </c>
      <c r="BJ2851" s="12">
        <v>547.56899999999996</v>
      </c>
      <c r="BK2851" s="72">
        <v>12.706</v>
      </c>
      <c r="BL2851" s="72">
        <v>8.11</v>
      </c>
      <c r="BM2851" s="12">
        <v>619.31399999999996</v>
      </c>
      <c r="BN2851" s="72">
        <v>14.37</v>
      </c>
      <c r="BO2851" s="72">
        <v>7.6289999999999996</v>
      </c>
      <c r="BP2851" s="12">
        <v>1166.883</v>
      </c>
      <c r="BQ2851" s="72">
        <v>27.076000000000001</v>
      </c>
      <c r="BR2851" s="72">
        <v>3.819</v>
      </c>
      <c r="BS2851" s="12">
        <v>1418.82</v>
      </c>
      <c r="BT2851" s="72">
        <v>32.921999999999997</v>
      </c>
      <c r="BU2851" s="72">
        <v>3.9079999999999999</v>
      </c>
      <c r="BV2851" s="12">
        <v>4309.665</v>
      </c>
      <c r="BW2851" s="72">
        <v>100</v>
      </c>
      <c r="BX2851" s="72">
        <v>1.95</v>
      </c>
      <c r="BY2851" s="13"/>
      <c r="BZ2851" s="13"/>
    </row>
    <row r="2852" spans="1:78" ht="12.75" customHeight="1">
      <c r="A2852" s="122" t="s">
        <v>65</v>
      </c>
      <c r="B2852" s="71" t="s">
        <v>73</v>
      </c>
      <c r="C2852" s="71" t="s">
        <v>24</v>
      </c>
      <c r="D2852" s="34">
        <v>45444</v>
      </c>
      <c r="E2852" s="12">
        <v>2185.7739999999999</v>
      </c>
      <c r="F2852" s="72">
        <v>49.991</v>
      </c>
      <c r="G2852" s="72">
        <v>3.5270000000000001</v>
      </c>
      <c r="H2852" s="12">
        <v>85.322000000000003</v>
      </c>
      <c r="I2852" s="72">
        <v>1.9510000000000001</v>
      </c>
      <c r="J2852" s="72">
        <v>36.969000000000001</v>
      </c>
      <c r="K2852" s="12">
        <v>63.283999999999999</v>
      </c>
      <c r="L2852" s="72">
        <v>1.4470000000000001</v>
      </c>
      <c r="M2852" s="72">
        <v>26.344000000000001</v>
      </c>
      <c r="N2852" s="12">
        <v>148.60599999999999</v>
      </c>
      <c r="O2852" s="72">
        <v>3.399</v>
      </c>
      <c r="P2852" s="72">
        <v>20.302</v>
      </c>
      <c r="Q2852" s="12">
        <v>11.888999999999999</v>
      </c>
      <c r="R2852" s="72">
        <v>0.27200000000000002</v>
      </c>
      <c r="S2852" s="72">
        <v>67.022000000000006</v>
      </c>
      <c r="T2852" s="12">
        <v>160.495</v>
      </c>
      <c r="U2852" s="72">
        <v>3.6709999999999998</v>
      </c>
      <c r="V2852" s="72">
        <v>18.785</v>
      </c>
      <c r="W2852" s="12">
        <v>455.339</v>
      </c>
      <c r="X2852" s="72">
        <v>10.414</v>
      </c>
      <c r="Y2852" s="72">
        <v>7.86</v>
      </c>
      <c r="Z2852" s="12">
        <v>615.83399999999995</v>
      </c>
      <c r="AA2852" s="72">
        <v>14.085000000000001</v>
      </c>
      <c r="AB2852" s="72">
        <v>6.0579999999999998</v>
      </c>
      <c r="AC2852" s="12">
        <v>2801.607</v>
      </c>
      <c r="AD2852" s="72">
        <v>64.075000000000003</v>
      </c>
      <c r="AE2852" s="72">
        <v>2.7959999999999998</v>
      </c>
      <c r="AF2852" s="12">
        <v>18.829999999999998</v>
      </c>
      <c r="AG2852" s="72">
        <v>0.43099999999999999</v>
      </c>
      <c r="AH2852" s="72">
        <v>77.012</v>
      </c>
      <c r="AI2852" s="12">
        <v>145.77799999999999</v>
      </c>
      <c r="AJ2852" s="72">
        <v>3.3340000000000001</v>
      </c>
      <c r="AK2852" s="72">
        <v>19.164999999999999</v>
      </c>
      <c r="AL2852" s="12">
        <v>164.608</v>
      </c>
      <c r="AM2852" s="72">
        <v>3.7650000000000001</v>
      </c>
      <c r="AN2852" s="72">
        <v>13.252000000000001</v>
      </c>
      <c r="AO2852" s="12">
        <v>2966.2150000000001</v>
      </c>
      <c r="AP2852" s="72">
        <v>67.84</v>
      </c>
      <c r="AQ2852" s="72">
        <v>2.657</v>
      </c>
      <c r="AR2852" s="12">
        <v>28.02</v>
      </c>
      <c r="AS2852" s="72">
        <v>0.64100000000000001</v>
      </c>
      <c r="AT2852" s="72">
        <v>31.44</v>
      </c>
      <c r="AU2852" s="12">
        <v>6.9539999999999997</v>
      </c>
      <c r="AV2852" s="72">
        <v>0.159</v>
      </c>
      <c r="AW2852" s="72">
        <v>58.73</v>
      </c>
      <c r="AX2852" s="12">
        <v>165.80099999999999</v>
      </c>
      <c r="AY2852" s="72">
        <v>3.7919999999999998</v>
      </c>
      <c r="AZ2852" s="72">
        <v>25.751999999999999</v>
      </c>
      <c r="BA2852" s="12">
        <v>172.755</v>
      </c>
      <c r="BB2852" s="72">
        <v>3.9510000000000001</v>
      </c>
      <c r="BC2852" s="72">
        <v>24.096</v>
      </c>
      <c r="BD2852" s="12">
        <v>41.703000000000003</v>
      </c>
      <c r="BE2852" s="72">
        <v>0.95399999999999996</v>
      </c>
      <c r="BF2852" s="72">
        <v>40.481999999999999</v>
      </c>
      <c r="BG2852" s="12">
        <v>214.458</v>
      </c>
      <c r="BH2852" s="72">
        <v>4.9050000000000002</v>
      </c>
      <c r="BI2852" s="72">
        <v>24.045999999999999</v>
      </c>
      <c r="BJ2852" s="12">
        <v>475.10500000000002</v>
      </c>
      <c r="BK2852" s="72">
        <v>10.866</v>
      </c>
      <c r="BL2852" s="72">
        <v>11.426</v>
      </c>
      <c r="BM2852" s="12">
        <v>688.56500000000005</v>
      </c>
      <c r="BN2852" s="72">
        <v>15.747999999999999</v>
      </c>
      <c r="BO2852" s="72">
        <v>7.7670000000000003</v>
      </c>
      <c r="BP2852" s="12">
        <v>1163.67</v>
      </c>
      <c r="BQ2852" s="72">
        <v>26.614000000000001</v>
      </c>
      <c r="BR2852" s="72">
        <v>5.7279999999999998</v>
      </c>
      <c r="BS2852" s="12">
        <v>1406.1479999999999</v>
      </c>
      <c r="BT2852" s="72">
        <v>32.159999999999997</v>
      </c>
      <c r="BU2852" s="72">
        <v>4.3330000000000002</v>
      </c>
      <c r="BV2852" s="12">
        <v>4372.3630000000003</v>
      </c>
      <c r="BW2852" s="72">
        <v>100</v>
      </c>
      <c r="BX2852" s="72">
        <v>2.2090000000000001</v>
      </c>
      <c r="BY2852" s="13"/>
      <c r="BZ2852" s="13"/>
    </row>
    <row r="2853" spans="1:78" ht="12.75" customHeight="1">
      <c r="A2853" s="122" t="s">
        <v>65</v>
      </c>
      <c r="B2853" s="71" t="s">
        <v>73</v>
      </c>
      <c r="C2853" s="71" t="s">
        <v>24</v>
      </c>
      <c r="D2853" s="34">
        <v>45536</v>
      </c>
      <c r="E2853" s="12">
        <v>2085.0459999999998</v>
      </c>
      <c r="F2853" s="72">
        <v>49.5</v>
      </c>
      <c r="G2853" s="72">
        <v>3.903</v>
      </c>
      <c r="H2853" s="12">
        <v>44.41</v>
      </c>
      <c r="I2853" s="72">
        <v>1.054</v>
      </c>
      <c r="J2853" s="72">
        <v>32.414000000000001</v>
      </c>
      <c r="K2853" s="12">
        <v>57.42</v>
      </c>
      <c r="L2853" s="72">
        <v>1.363</v>
      </c>
      <c r="M2853" s="72">
        <v>24.57</v>
      </c>
      <c r="N2853" s="12">
        <v>101.83</v>
      </c>
      <c r="O2853" s="72">
        <v>2.4169999999999998</v>
      </c>
      <c r="P2853" s="72">
        <v>23.515000000000001</v>
      </c>
      <c r="Q2853" s="12">
        <v>9.0329999999999995</v>
      </c>
      <c r="R2853" s="72">
        <v>0.214</v>
      </c>
      <c r="S2853" s="72">
        <v>70.855999999999995</v>
      </c>
      <c r="T2853" s="12">
        <v>110.863</v>
      </c>
      <c r="U2853" s="72">
        <v>2.6320000000000001</v>
      </c>
      <c r="V2853" s="72">
        <v>22.408000000000001</v>
      </c>
      <c r="W2853" s="12">
        <v>454.608</v>
      </c>
      <c r="X2853" s="72">
        <v>10.792999999999999</v>
      </c>
      <c r="Y2853" s="72">
        <v>7.49</v>
      </c>
      <c r="Z2853" s="12">
        <v>565.471</v>
      </c>
      <c r="AA2853" s="72">
        <v>13.423999999999999</v>
      </c>
      <c r="AB2853" s="72">
        <v>6.3170000000000002</v>
      </c>
      <c r="AC2853" s="12">
        <v>2650.5169999999998</v>
      </c>
      <c r="AD2853" s="72">
        <v>62.923999999999999</v>
      </c>
      <c r="AE2853" s="72">
        <v>3.2469999999999999</v>
      </c>
      <c r="AF2853" s="12">
        <v>8.2059999999999995</v>
      </c>
      <c r="AG2853" s="72">
        <v>0.19500000000000001</v>
      </c>
      <c r="AH2853" s="72">
        <v>75.8</v>
      </c>
      <c r="AI2853" s="12">
        <v>129.21899999999999</v>
      </c>
      <c r="AJ2853" s="72">
        <v>3.0680000000000001</v>
      </c>
      <c r="AK2853" s="72">
        <v>18.413</v>
      </c>
      <c r="AL2853" s="12">
        <v>137.42500000000001</v>
      </c>
      <c r="AM2853" s="72">
        <v>3.2629999999999999</v>
      </c>
      <c r="AN2853" s="72">
        <v>16.988</v>
      </c>
      <c r="AO2853" s="12">
        <v>2787.942</v>
      </c>
      <c r="AP2853" s="72">
        <v>66.186999999999998</v>
      </c>
      <c r="AQ2853" s="72">
        <v>3.032</v>
      </c>
      <c r="AR2853" s="12">
        <v>33.981999999999999</v>
      </c>
      <c r="AS2853" s="72">
        <v>0.80700000000000005</v>
      </c>
      <c r="AT2853" s="72">
        <v>53.691000000000003</v>
      </c>
      <c r="AU2853" s="12">
        <v>11.138999999999999</v>
      </c>
      <c r="AV2853" s="72">
        <v>0.26400000000000001</v>
      </c>
      <c r="AW2853" s="72">
        <v>71.244</v>
      </c>
      <c r="AX2853" s="12">
        <v>154.72399999999999</v>
      </c>
      <c r="AY2853" s="72">
        <v>3.673</v>
      </c>
      <c r="AZ2853" s="72">
        <v>18.898</v>
      </c>
      <c r="BA2853" s="12">
        <v>165.864</v>
      </c>
      <c r="BB2853" s="72">
        <v>3.9380000000000002</v>
      </c>
      <c r="BC2853" s="72">
        <v>17.846</v>
      </c>
      <c r="BD2853" s="12">
        <v>43.636000000000003</v>
      </c>
      <c r="BE2853" s="72">
        <v>1.036</v>
      </c>
      <c r="BF2853" s="72">
        <v>47.207000000000001</v>
      </c>
      <c r="BG2853" s="12">
        <v>209.5</v>
      </c>
      <c r="BH2853" s="72">
        <v>4.9740000000000002</v>
      </c>
      <c r="BI2853" s="72">
        <v>16.609000000000002</v>
      </c>
      <c r="BJ2853" s="12">
        <v>491.274</v>
      </c>
      <c r="BK2853" s="72">
        <v>11.663</v>
      </c>
      <c r="BL2853" s="72">
        <v>9.7810000000000006</v>
      </c>
      <c r="BM2853" s="12">
        <v>689.54300000000001</v>
      </c>
      <c r="BN2853" s="72">
        <v>16.37</v>
      </c>
      <c r="BO2853" s="72">
        <v>6.6459999999999999</v>
      </c>
      <c r="BP2853" s="12">
        <v>1180.817</v>
      </c>
      <c r="BQ2853" s="72">
        <v>28.033000000000001</v>
      </c>
      <c r="BR2853" s="72">
        <v>5.0819999999999999</v>
      </c>
      <c r="BS2853" s="12">
        <v>1424.299</v>
      </c>
      <c r="BT2853" s="72">
        <v>33.813000000000002</v>
      </c>
      <c r="BU2853" s="72">
        <v>4.359</v>
      </c>
      <c r="BV2853" s="12">
        <v>4212.24</v>
      </c>
      <c r="BW2853" s="72">
        <v>100</v>
      </c>
      <c r="BX2853" s="72">
        <v>2.34</v>
      </c>
      <c r="BY2853" s="13"/>
      <c r="BZ2853" s="13"/>
    </row>
    <row r="2854" spans="1:78" ht="12.75" customHeight="1">
      <c r="A2854" s="122" t="s">
        <v>65</v>
      </c>
      <c r="B2854" s="71" t="s">
        <v>73</v>
      </c>
      <c r="C2854" s="71" t="s">
        <v>24</v>
      </c>
      <c r="D2854" s="34">
        <v>45627</v>
      </c>
      <c r="E2854" s="12">
        <v>2265.85</v>
      </c>
      <c r="F2854" s="72">
        <v>53.46</v>
      </c>
      <c r="G2854" s="72">
        <v>4.2919999999999998</v>
      </c>
      <c r="H2854" s="12">
        <v>65.096999999999994</v>
      </c>
      <c r="I2854" s="72">
        <v>1.536</v>
      </c>
      <c r="J2854" s="72">
        <v>38.43</v>
      </c>
      <c r="K2854" s="12">
        <v>69.694999999999993</v>
      </c>
      <c r="L2854" s="72">
        <v>1.6439999999999999</v>
      </c>
      <c r="M2854" s="72">
        <v>36.140999999999998</v>
      </c>
      <c r="N2854" s="12">
        <v>134.792</v>
      </c>
      <c r="O2854" s="72">
        <v>3.18</v>
      </c>
      <c r="P2854" s="72">
        <v>22.777999999999999</v>
      </c>
      <c r="Q2854" s="12">
        <v>9.5790000000000006</v>
      </c>
      <c r="R2854" s="72">
        <v>0.22600000000000001</v>
      </c>
      <c r="S2854" s="72">
        <v>101.352</v>
      </c>
      <c r="T2854" s="12">
        <v>144.37200000000001</v>
      </c>
      <c r="U2854" s="72">
        <v>3.4060000000000001</v>
      </c>
      <c r="V2854" s="72">
        <v>21.548999999999999</v>
      </c>
      <c r="W2854" s="12">
        <v>375.55599999999998</v>
      </c>
      <c r="X2854" s="72">
        <v>8.8610000000000007</v>
      </c>
      <c r="Y2854" s="72">
        <v>12.234</v>
      </c>
      <c r="Z2854" s="12">
        <v>519.928</v>
      </c>
      <c r="AA2854" s="72">
        <v>12.266999999999999</v>
      </c>
      <c r="AB2854" s="72">
        <v>10.420999999999999</v>
      </c>
      <c r="AC2854" s="12">
        <v>2785.7779999999998</v>
      </c>
      <c r="AD2854" s="72">
        <v>65.727000000000004</v>
      </c>
      <c r="AE2854" s="72">
        <v>3.6240000000000001</v>
      </c>
      <c r="AF2854" s="12">
        <v>3.8740000000000001</v>
      </c>
      <c r="AG2854" s="72">
        <v>9.0999999999999998E-2</v>
      </c>
      <c r="AH2854" s="72">
        <v>89.200999999999993</v>
      </c>
      <c r="AI2854" s="12">
        <v>115.563</v>
      </c>
      <c r="AJ2854" s="72">
        <v>2.7269999999999999</v>
      </c>
      <c r="AK2854" s="72">
        <v>18.439</v>
      </c>
      <c r="AL2854" s="12">
        <v>119.437</v>
      </c>
      <c r="AM2854" s="72">
        <v>2.8180000000000001</v>
      </c>
      <c r="AN2854" s="72">
        <v>18.312999999999999</v>
      </c>
      <c r="AO2854" s="12">
        <v>2905.2150000000001</v>
      </c>
      <c r="AP2854" s="72">
        <v>68.545000000000002</v>
      </c>
      <c r="AQ2854" s="72">
        <v>3.5150000000000001</v>
      </c>
      <c r="AR2854" s="12">
        <v>28.984000000000002</v>
      </c>
      <c r="AS2854" s="72">
        <v>0.68400000000000005</v>
      </c>
      <c r="AT2854" s="72">
        <v>45.863</v>
      </c>
      <c r="AU2854" s="12">
        <v>24.024000000000001</v>
      </c>
      <c r="AV2854" s="72">
        <v>0.56699999999999995</v>
      </c>
      <c r="AW2854" s="72">
        <v>54.823999999999998</v>
      </c>
      <c r="AX2854" s="12">
        <v>93.28</v>
      </c>
      <c r="AY2854" s="72">
        <v>2.2010000000000001</v>
      </c>
      <c r="AZ2854" s="72">
        <v>23.137</v>
      </c>
      <c r="BA2854" s="12">
        <v>117.304</v>
      </c>
      <c r="BB2854" s="72">
        <v>2.7679999999999998</v>
      </c>
      <c r="BC2854" s="72">
        <v>23.452999999999999</v>
      </c>
      <c r="BD2854" s="12">
        <v>49.841999999999999</v>
      </c>
      <c r="BE2854" s="72">
        <v>1.1759999999999999</v>
      </c>
      <c r="BF2854" s="72">
        <v>39.767000000000003</v>
      </c>
      <c r="BG2854" s="12">
        <v>167.14599999999999</v>
      </c>
      <c r="BH2854" s="72">
        <v>3.944</v>
      </c>
      <c r="BI2854" s="72">
        <v>17.331</v>
      </c>
      <c r="BJ2854" s="12">
        <v>475.49</v>
      </c>
      <c r="BK2854" s="72">
        <v>11.218999999999999</v>
      </c>
      <c r="BL2854" s="72">
        <v>10.252000000000001</v>
      </c>
      <c r="BM2854" s="12">
        <v>661.6</v>
      </c>
      <c r="BN2854" s="72">
        <v>15.61</v>
      </c>
      <c r="BO2854" s="72">
        <v>10.082000000000001</v>
      </c>
      <c r="BP2854" s="12">
        <v>1137.0889999999999</v>
      </c>
      <c r="BQ2854" s="72">
        <v>26.827999999999999</v>
      </c>
      <c r="BR2854" s="72">
        <v>7.16</v>
      </c>
      <c r="BS2854" s="12">
        <v>1333.2190000000001</v>
      </c>
      <c r="BT2854" s="72">
        <v>31.454999999999998</v>
      </c>
      <c r="BU2854" s="72">
        <v>5.8860000000000001</v>
      </c>
      <c r="BV2854" s="12">
        <v>4238.4340000000002</v>
      </c>
      <c r="BW2854" s="72">
        <v>100</v>
      </c>
      <c r="BX2854" s="72">
        <v>2.84</v>
      </c>
      <c r="BY2854" s="13"/>
      <c r="BZ2854" s="13"/>
    </row>
    <row r="2855" spans="1:78" ht="12.75" customHeight="1">
      <c r="A2855" s="122" t="s">
        <v>65</v>
      </c>
      <c r="B2855" s="71" t="s">
        <v>73</v>
      </c>
      <c r="C2855" s="71" t="s">
        <v>24</v>
      </c>
      <c r="D2855" s="34">
        <v>45717</v>
      </c>
      <c r="E2855" s="12">
        <v>2165.1460000000002</v>
      </c>
      <c r="F2855" s="72">
        <v>50.186999999999998</v>
      </c>
      <c r="G2855" s="72">
        <v>3.4180000000000001</v>
      </c>
      <c r="H2855" s="12">
        <v>59.366</v>
      </c>
      <c r="I2855" s="72">
        <v>1.3759999999999999</v>
      </c>
      <c r="J2855" s="72">
        <v>46.857999999999997</v>
      </c>
      <c r="K2855" s="12">
        <v>59.691000000000003</v>
      </c>
      <c r="L2855" s="72">
        <v>1.3839999999999999</v>
      </c>
      <c r="M2855" s="72">
        <v>32.021999999999998</v>
      </c>
      <c r="N2855" s="12">
        <v>119.057</v>
      </c>
      <c r="O2855" s="72">
        <v>2.76</v>
      </c>
      <c r="P2855" s="72">
        <v>27.97</v>
      </c>
      <c r="Q2855" s="12">
        <v>6.56</v>
      </c>
      <c r="R2855" s="72">
        <v>0.152</v>
      </c>
      <c r="S2855" s="72">
        <v>82.870999999999995</v>
      </c>
      <c r="T2855" s="12">
        <v>125.617</v>
      </c>
      <c r="U2855" s="72">
        <v>2.9119999999999999</v>
      </c>
      <c r="V2855" s="72">
        <v>26.776</v>
      </c>
      <c r="W2855" s="12">
        <v>476.74900000000002</v>
      </c>
      <c r="X2855" s="72">
        <v>11.051</v>
      </c>
      <c r="Y2855" s="72">
        <v>10.914999999999999</v>
      </c>
      <c r="Z2855" s="12">
        <v>602.36599999999999</v>
      </c>
      <c r="AA2855" s="72">
        <v>13.962999999999999</v>
      </c>
      <c r="AB2855" s="72">
        <v>8.8759999999999994</v>
      </c>
      <c r="AC2855" s="12">
        <v>2767.5129999999999</v>
      </c>
      <c r="AD2855" s="72">
        <v>64.149000000000001</v>
      </c>
      <c r="AE2855" s="72">
        <v>3.5550000000000002</v>
      </c>
      <c r="AF2855" s="12">
        <v>5.2560000000000002</v>
      </c>
      <c r="AG2855" s="72">
        <v>0.122</v>
      </c>
      <c r="AH2855" s="72">
        <v>60.704999999999998</v>
      </c>
      <c r="AI2855" s="12">
        <v>154.43199999999999</v>
      </c>
      <c r="AJ2855" s="72">
        <v>3.58</v>
      </c>
      <c r="AK2855" s="72">
        <v>22.718</v>
      </c>
      <c r="AL2855" s="12">
        <v>159.68899999999999</v>
      </c>
      <c r="AM2855" s="72">
        <v>3.7010000000000001</v>
      </c>
      <c r="AN2855" s="72">
        <v>21.786000000000001</v>
      </c>
      <c r="AO2855" s="12">
        <v>2927.201</v>
      </c>
      <c r="AP2855" s="72">
        <v>67.850999999999999</v>
      </c>
      <c r="AQ2855" s="72">
        <v>3.4039999999999999</v>
      </c>
      <c r="AR2855" s="12">
        <v>42.530999999999999</v>
      </c>
      <c r="AS2855" s="72">
        <v>0.98599999999999999</v>
      </c>
      <c r="AT2855" s="72">
        <v>37.630000000000003</v>
      </c>
      <c r="AU2855" s="12">
        <v>19.998000000000001</v>
      </c>
      <c r="AV2855" s="72">
        <v>0.46400000000000002</v>
      </c>
      <c r="AW2855" s="72">
        <v>50.406999999999996</v>
      </c>
      <c r="AX2855" s="12">
        <v>133.62700000000001</v>
      </c>
      <c r="AY2855" s="72">
        <v>3.097</v>
      </c>
      <c r="AZ2855" s="72">
        <v>18.251999999999999</v>
      </c>
      <c r="BA2855" s="12">
        <v>153.625</v>
      </c>
      <c r="BB2855" s="72">
        <v>3.5609999999999999</v>
      </c>
      <c r="BC2855" s="72">
        <v>17.925000000000001</v>
      </c>
      <c r="BD2855" s="12">
        <v>22.283999999999999</v>
      </c>
      <c r="BE2855" s="72">
        <v>0.51700000000000002</v>
      </c>
      <c r="BF2855" s="72">
        <v>48.02</v>
      </c>
      <c r="BG2855" s="12">
        <v>175.90899999999999</v>
      </c>
      <c r="BH2855" s="72">
        <v>4.077</v>
      </c>
      <c r="BI2855" s="72">
        <v>15.055999999999999</v>
      </c>
      <c r="BJ2855" s="12">
        <v>458.60300000000001</v>
      </c>
      <c r="BK2855" s="72">
        <v>10.63</v>
      </c>
      <c r="BL2855" s="72">
        <v>9.1630000000000003</v>
      </c>
      <c r="BM2855" s="12">
        <v>709.92</v>
      </c>
      <c r="BN2855" s="72">
        <v>16.456</v>
      </c>
      <c r="BO2855" s="72">
        <v>5.5730000000000004</v>
      </c>
      <c r="BP2855" s="12">
        <v>1168.5229999999999</v>
      </c>
      <c r="BQ2855" s="72">
        <v>27.085999999999999</v>
      </c>
      <c r="BR2855" s="72">
        <v>4.5839999999999996</v>
      </c>
      <c r="BS2855" s="12">
        <v>1386.962</v>
      </c>
      <c r="BT2855" s="72">
        <v>32.149000000000001</v>
      </c>
      <c r="BU2855" s="72">
        <v>4.6029999999999998</v>
      </c>
      <c r="BV2855" s="12">
        <v>4314.1629999999996</v>
      </c>
      <c r="BW2855" s="72">
        <v>100</v>
      </c>
      <c r="BX2855" s="72">
        <v>3.1640000000000001</v>
      </c>
      <c r="BY2855" s="13"/>
      <c r="BZ2855" s="13"/>
    </row>
    <row r="2856" spans="1:78" ht="12.75" customHeight="1">
      <c r="A2856" s="122" t="s">
        <v>65</v>
      </c>
      <c r="B2856" s="71" t="s">
        <v>73</v>
      </c>
      <c r="C2856" s="71" t="s">
        <v>24</v>
      </c>
      <c r="D2856" s="34">
        <v>45809</v>
      </c>
      <c r="E2856" s="12">
        <v>2287.377</v>
      </c>
      <c r="F2856" s="72">
        <v>51.718000000000004</v>
      </c>
      <c r="G2856" s="72">
        <v>3.6859999999999999</v>
      </c>
      <c r="H2856" s="12">
        <v>70.784000000000006</v>
      </c>
      <c r="I2856" s="72">
        <v>1.6</v>
      </c>
      <c r="J2856" s="72">
        <v>35.216999999999999</v>
      </c>
      <c r="K2856" s="12">
        <v>40.738999999999997</v>
      </c>
      <c r="L2856" s="72">
        <v>0.92100000000000004</v>
      </c>
      <c r="M2856" s="72">
        <v>32.158999999999999</v>
      </c>
      <c r="N2856" s="12">
        <v>111.523</v>
      </c>
      <c r="O2856" s="72">
        <v>2.5219999999999998</v>
      </c>
      <c r="P2856" s="72">
        <v>27.954999999999998</v>
      </c>
      <c r="Q2856" s="12">
        <v>5.0960000000000001</v>
      </c>
      <c r="R2856" s="72">
        <v>0.115</v>
      </c>
      <c r="S2856" s="72">
        <v>88.664000000000001</v>
      </c>
      <c r="T2856" s="12">
        <v>116.619</v>
      </c>
      <c r="U2856" s="72">
        <v>2.637</v>
      </c>
      <c r="V2856" s="72">
        <v>26.448</v>
      </c>
      <c r="W2856" s="12">
        <v>431.70299999999997</v>
      </c>
      <c r="X2856" s="72">
        <v>9.7609999999999992</v>
      </c>
      <c r="Y2856" s="72">
        <v>11.738</v>
      </c>
      <c r="Z2856" s="12">
        <v>548.322</v>
      </c>
      <c r="AA2856" s="72">
        <v>12.398</v>
      </c>
      <c r="AB2856" s="72">
        <v>9.3699999999999992</v>
      </c>
      <c r="AC2856" s="12">
        <v>2835.6990000000001</v>
      </c>
      <c r="AD2856" s="72">
        <v>64.116</v>
      </c>
      <c r="AE2856" s="72">
        <v>3.5920000000000001</v>
      </c>
      <c r="AF2856" s="12">
        <v>12.406000000000001</v>
      </c>
      <c r="AG2856" s="72">
        <v>0.28100000000000003</v>
      </c>
      <c r="AH2856" s="72">
        <v>68.998000000000005</v>
      </c>
      <c r="AI2856" s="12">
        <v>153.25</v>
      </c>
      <c r="AJ2856" s="72">
        <v>3.4649999999999999</v>
      </c>
      <c r="AK2856" s="72">
        <v>19.117000000000001</v>
      </c>
      <c r="AL2856" s="12">
        <v>165.65600000000001</v>
      </c>
      <c r="AM2856" s="72">
        <v>3.746</v>
      </c>
      <c r="AN2856" s="72">
        <v>17.029</v>
      </c>
      <c r="AO2856" s="12">
        <v>3001.355</v>
      </c>
      <c r="AP2856" s="72">
        <v>67.861999999999995</v>
      </c>
      <c r="AQ2856" s="72">
        <v>3.5030000000000001</v>
      </c>
      <c r="AR2856" s="12">
        <v>25.178999999999998</v>
      </c>
      <c r="AS2856" s="72">
        <v>0.56899999999999995</v>
      </c>
      <c r="AT2856" s="72">
        <v>50.534999999999997</v>
      </c>
      <c r="AU2856" s="12">
        <v>21.135000000000002</v>
      </c>
      <c r="AV2856" s="72">
        <v>0.47799999999999998</v>
      </c>
      <c r="AW2856" s="72">
        <v>46.957999999999998</v>
      </c>
      <c r="AX2856" s="12">
        <v>117.059</v>
      </c>
      <c r="AY2856" s="72">
        <v>2.6469999999999998</v>
      </c>
      <c r="AZ2856" s="72">
        <v>24.035</v>
      </c>
      <c r="BA2856" s="12">
        <v>138.19399999999999</v>
      </c>
      <c r="BB2856" s="72">
        <v>3.125</v>
      </c>
      <c r="BC2856" s="72">
        <v>20.555</v>
      </c>
      <c r="BD2856" s="12">
        <v>24.693999999999999</v>
      </c>
      <c r="BE2856" s="72">
        <v>0.55800000000000005</v>
      </c>
      <c r="BF2856" s="72">
        <v>45.151000000000003</v>
      </c>
      <c r="BG2856" s="12">
        <v>162.88800000000001</v>
      </c>
      <c r="BH2856" s="72">
        <v>3.6829999999999998</v>
      </c>
      <c r="BI2856" s="72">
        <v>18.113</v>
      </c>
      <c r="BJ2856" s="12">
        <v>433.02</v>
      </c>
      <c r="BK2856" s="72">
        <v>9.7910000000000004</v>
      </c>
      <c r="BL2856" s="72">
        <v>10.776</v>
      </c>
      <c r="BM2856" s="12">
        <v>800.32399999999996</v>
      </c>
      <c r="BN2856" s="72">
        <v>18.096</v>
      </c>
      <c r="BO2856" s="72">
        <v>7.0970000000000004</v>
      </c>
      <c r="BP2856" s="12">
        <v>1233.3440000000001</v>
      </c>
      <c r="BQ2856" s="72">
        <v>27.885999999999999</v>
      </c>
      <c r="BR2856" s="72">
        <v>5.2850000000000001</v>
      </c>
      <c r="BS2856" s="12">
        <v>1421.41</v>
      </c>
      <c r="BT2856" s="72">
        <v>32.137999999999998</v>
      </c>
      <c r="BU2856" s="72">
        <v>4.5570000000000004</v>
      </c>
      <c r="BV2856" s="12">
        <v>4422.7650000000003</v>
      </c>
      <c r="BW2856" s="72">
        <v>100</v>
      </c>
      <c r="BX2856" s="72">
        <v>2.7360000000000002</v>
      </c>
      <c r="BY2856" s="13"/>
      <c r="BZ2856" s="13"/>
    </row>
    <row r="2857" spans="1:78" ht="12.75" customHeight="1">
      <c r="A2857" s="122" t="s">
        <v>65</v>
      </c>
      <c r="B2857" s="71" t="s">
        <v>73</v>
      </c>
      <c r="C2857" s="71" t="s">
        <v>24</v>
      </c>
      <c r="D2857" s="34">
        <v>45901</v>
      </c>
      <c r="E2857" s="12">
        <v>2300.203</v>
      </c>
      <c r="F2857" s="72">
        <v>51.994999999999997</v>
      </c>
      <c r="G2857" s="72">
        <v>4.819</v>
      </c>
      <c r="H2857" s="12">
        <v>107.392</v>
      </c>
      <c r="I2857" s="72">
        <v>2.4279999999999999</v>
      </c>
      <c r="J2857" s="72">
        <v>29.169</v>
      </c>
      <c r="K2857" s="12">
        <v>69.971999999999994</v>
      </c>
      <c r="L2857" s="72">
        <v>1.5820000000000001</v>
      </c>
      <c r="M2857" s="72">
        <v>29.803999999999998</v>
      </c>
      <c r="N2857" s="12">
        <v>177.36500000000001</v>
      </c>
      <c r="O2857" s="72">
        <v>4.0090000000000003</v>
      </c>
      <c r="P2857" s="72">
        <v>20.402999999999999</v>
      </c>
      <c r="Q2857" s="12">
        <v>3.593</v>
      </c>
      <c r="R2857" s="72">
        <v>8.1000000000000003E-2</v>
      </c>
      <c r="S2857" s="72">
        <v>103.92</v>
      </c>
      <c r="T2857" s="12">
        <v>180.958</v>
      </c>
      <c r="U2857" s="72">
        <v>4.09</v>
      </c>
      <c r="V2857" s="72">
        <v>20.378</v>
      </c>
      <c r="W2857" s="12">
        <v>400.87099999999998</v>
      </c>
      <c r="X2857" s="72">
        <v>9.0609999999999999</v>
      </c>
      <c r="Y2857" s="72">
        <v>11.358000000000001</v>
      </c>
      <c r="Z2857" s="12">
        <v>581.82899999999995</v>
      </c>
      <c r="AA2857" s="72">
        <v>13.151999999999999</v>
      </c>
      <c r="AB2857" s="72">
        <v>10.385</v>
      </c>
      <c r="AC2857" s="12">
        <v>2882.0329999999999</v>
      </c>
      <c r="AD2857" s="72">
        <v>65.147000000000006</v>
      </c>
      <c r="AE2857" s="72">
        <v>3.609</v>
      </c>
      <c r="AF2857" s="12">
        <v>2.5680000000000001</v>
      </c>
      <c r="AG2857" s="72">
        <v>5.8000000000000003E-2</v>
      </c>
      <c r="AH2857" s="72">
        <v>113.9</v>
      </c>
      <c r="AI2857" s="12">
        <v>147.22200000000001</v>
      </c>
      <c r="AJ2857" s="72">
        <v>3.3279999999999998</v>
      </c>
      <c r="AK2857" s="72">
        <v>21.884</v>
      </c>
      <c r="AL2857" s="12">
        <v>149.79</v>
      </c>
      <c r="AM2857" s="72">
        <v>3.3860000000000001</v>
      </c>
      <c r="AN2857" s="72">
        <v>21.300999999999998</v>
      </c>
      <c r="AO2857" s="12">
        <v>3031.8220000000001</v>
      </c>
      <c r="AP2857" s="72">
        <v>68.533000000000001</v>
      </c>
      <c r="AQ2857" s="72">
        <v>3.64</v>
      </c>
      <c r="AR2857" s="12">
        <v>46.387999999999998</v>
      </c>
      <c r="AS2857" s="72">
        <v>1.0489999999999999</v>
      </c>
      <c r="AT2857" s="72">
        <v>49.595999999999997</v>
      </c>
      <c r="AU2857" s="12">
        <v>13.138</v>
      </c>
      <c r="AV2857" s="72">
        <v>0.29699999999999999</v>
      </c>
      <c r="AW2857" s="72">
        <v>57.45</v>
      </c>
      <c r="AX2857" s="12">
        <v>161.62299999999999</v>
      </c>
      <c r="AY2857" s="72">
        <v>3.653</v>
      </c>
      <c r="AZ2857" s="72">
        <v>25.445</v>
      </c>
      <c r="BA2857" s="12">
        <v>174.761</v>
      </c>
      <c r="BB2857" s="72">
        <v>3.95</v>
      </c>
      <c r="BC2857" s="72">
        <v>24.7</v>
      </c>
      <c r="BD2857" s="12">
        <v>41.304000000000002</v>
      </c>
      <c r="BE2857" s="72">
        <v>0.93400000000000005</v>
      </c>
      <c r="BF2857" s="72">
        <v>36.076999999999998</v>
      </c>
      <c r="BG2857" s="12">
        <v>216.065</v>
      </c>
      <c r="BH2857" s="72">
        <v>4.8840000000000003</v>
      </c>
      <c r="BI2857" s="72">
        <v>21.518000000000001</v>
      </c>
      <c r="BJ2857" s="12">
        <v>436.87799999999999</v>
      </c>
      <c r="BK2857" s="72">
        <v>9.875</v>
      </c>
      <c r="BL2857" s="72">
        <v>11.602</v>
      </c>
      <c r="BM2857" s="12">
        <v>692.76199999999994</v>
      </c>
      <c r="BN2857" s="72">
        <v>15.659000000000001</v>
      </c>
      <c r="BO2857" s="72">
        <v>8.8290000000000006</v>
      </c>
      <c r="BP2857" s="12">
        <v>1129.6400000000001</v>
      </c>
      <c r="BQ2857" s="72">
        <v>25.535</v>
      </c>
      <c r="BR2857" s="72">
        <v>6.1429999999999998</v>
      </c>
      <c r="BS2857" s="12">
        <v>1392.0930000000001</v>
      </c>
      <c r="BT2857" s="72">
        <v>31.466999999999999</v>
      </c>
      <c r="BU2857" s="72">
        <v>5.4560000000000004</v>
      </c>
      <c r="BV2857" s="12">
        <v>4423.915</v>
      </c>
      <c r="BW2857" s="72">
        <v>100</v>
      </c>
      <c r="BX2857" s="72">
        <v>2.6960000000000002</v>
      </c>
      <c r="BY2857" s="13"/>
      <c r="BZ2857" s="13"/>
    </row>
    <row r="2858" spans="1:78" ht="12.75" customHeight="1">
      <c r="A2858" s="122" t="s">
        <v>65</v>
      </c>
      <c r="B2858" s="71" t="s">
        <v>73</v>
      </c>
      <c r="C2858" s="71" t="s">
        <v>24</v>
      </c>
      <c r="D2858" s="34">
        <v>45992</v>
      </c>
      <c r="E2858" s="12">
        <v>2139.7440000000001</v>
      </c>
      <c r="F2858" s="72">
        <v>50.046999999999997</v>
      </c>
      <c r="G2858" s="72">
        <v>3.762</v>
      </c>
      <c r="H2858" s="12">
        <v>83.766999999999996</v>
      </c>
      <c r="I2858" s="72">
        <v>1.9590000000000001</v>
      </c>
      <c r="J2858" s="72">
        <v>35.182000000000002</v>
      </c>
      <c r="K2858" s="12">
        <v>62.66</v>
      </c>
      <c r="L2858" s="72">
        <v>1.466</v>
      </c>
      <c r="M2858" s="72">
        <v>39.030999999999999</v>
      </c>
      <c r="N2858" s="12">
        <v>146.42599999999999</v>
      </c>
      <c r="O2858" s="72">
        <v>3.4249999999999998</v>
      </c>
      <c r="P2858" s="72">
        <v>26.393000000000001</v>
      </c>
      <c r="Q2858" s="12">
        <v>16.277999999999999</v>
      </c>
      <c r="R2858" s="72">
        <v>0.38100000000000001</v>
      </c>
      <c r="S2858" s="72">
        <v>60.720999999999997</v>
      </c>
      <c r="T2858" s="12">
        <v>162.70400000000001</v>
      </c>
      <c r="U2858" s="72">
        <v>3.806</v>
      </c>
      <c r="V2858" s="72">
        <v>23.972000000000001</v>
      </c>
      <c r="W2858" s="12">
        <v>423.09199999999998</v>
      </c>
      <c r="X2858" s="72">
        <v>9.8960000000000008</v>
      </c>
      <c r="Y2858" s="72">
        <v>12.128</v>
      </c>
      <c r="Z2858" s="12">
        <v>585.79600000000005</v>
      </c>
      <c r="AA2858" s="72">
        <v>13.701000000000001</v>
      </c>
      <c r="AB2858" s="72">
        <v>11.192</v>
      </c>
      <c r="AC2858" s="12">
        <v>2725.54</v>
      </c>
      <c r="AD2858" s="72">
        <v>63.747999999999998</v>
      </c>
      <c r="AE2858" s="72">
        <v>3.4239999999999999</v>
      </c>
      <c r="AF2858" s="12">
        <v>0</v>
      </c>
      <c r="AG2858" s="72">
        <v>0</v>
      </c>
      <c r="AH2858" s="72">
        <v>0</v>
      </c>
      <c r="AI2858" s="12">
        <v>158.959</v>
      </c>
      <c r="AJ2858" s="72">
        <v>3.718</v>
      </c>
      <c r="AK2858" s="72">
        <v>17.466000000000001</v>
      </c>
      <c r="AL2858" s="12">
        <v>158.959</v>
      </c>
      <c r="AM2858" s="72">
        <v>3.718</v>
      </c>
      <c r="AN2858" s="72">
        <v>17.466000000000001</v>
      </c>
      <c r="AO2858" s="12">
        <v>2884.4989999999998</v>
      </c>
      <c r="AP2858" s="72">
        <v>67.465999999999994</v>
      </c>
      <c r="AQ2858" s="72">
        <v>3.1669999999999998</v>
      </c>
      <c r="AR2858" s="12">
        <v>40.554000000000002</v>
      </c>
      <c r="AS2858" s="72">
        <v>0.94899999999999995</v>
      </c>
      <c r="AT2858" s="72">
        <v>82.902000000000001</v>
      </c>
      <c r="AU2858" s="12">
        <v>5.2670000000000003</v>
      </c>
      <c r="AV2858" s="72">
        <v>0.123</v>
      </c>
      <c r="AW2858" s="72">
        <v>73.944000000000003</v>
      </c>
      <c r="AX2858" s="12">
        <v>107.101</v>
      </c>
      <c r="AY2858" s="72">
        <v>2.5049999999999999</v>
      </c>
      <c r="AZ2858" s="72">
        <v>22.382000000000001</v>
      </c>
      <c r="BA2858" s="12">
        <v>112.369</v>
      </c>
      <c r="BB2858" s="72">
        <v>2.6280000000000001</v>
      </c>
      <c r="BC2858" s="72">
        <v>21.199000000000002</v>
      </c>
      <c r="BD2858" s="12">
        <v>15.782999999999999</v>
      </c>
      <c r="BE2858" s="72">
        <v>0.36899999999999999</v>
      </c>
      <c r="BF2858" s="72">
        <v>69.766999999999996</v>
      </c>
      <c r="BG2858" s="12">
        <v>128.15199999999999</v>
      </c>
      <c r="BH2858" s="72">
        <v>2.9969999999999999</v>
      </c>
      <c r="BI2858" s="72">
        <v>20.422999999999998</v>
      </c>
      <c r="BJ2858" s="12">
        <v>426.46600000000001</v>
      </c>
      <c r="BK2858" s="72">
        <v>9.9749999999999996</v>
      </c>
      <c r="BL2858" s="72">
        <v>12.483000000000001</v>
      </c>
      <c r="BM2858" s="12">
        <v>795.798</v>
      </c>
      <c r="BN2858" s="72">
        <v>18.613</v>
      </c>
      <c r="BO2858" s="72">
        <v>6.9290000000000003</v>
      </c>
      <c r="BP2858" s="12">
        <v>1222.2650000000001</v>
      </c>
      <c r="BQ2858" s="72">
        <v>28.588000000000001</v>
      </c>
      <c r="BR2858" s="72">
        <v>5.891</v>
      </c>
      <c r="BS2858" s="12">
        <v>1390.97</v>
      </c>
      <c r="BT2858" s="72">
        <v>32.533999999999999</v>
      </c>
      <c r="BU2858" s="72">
        <v>5.9139999999999997</v>
      </c>
      <c r="BV2858" s="12">
        <v>4275.4679999999998</v>
      </c>
      <c r="BW2858" s="72">
        <v>100</v>
      </c>
      <c r="BX2858" s="72">
        <v>2.5739999999999998</v>
      </c>
      <c r="BY2858" s="13"/>
      <c r="BZ2858" s="13"/>
    </row>
    <row r="2859" spans="1:78" ht="12.75" customHeight="1">
      <c r="A2859" s="122" t="s">
        <v>65</v>
      </c>
      <c r="B2859" s="71" t="s">
        <v>73</v>
      </c>
      <c r="C2859" s="71" t="s">
        <v>24</v>
      </c>
      <c r="D2859" s="34">
        <v>46082</v>
      </c>
      <c r="E2859" s="12">
        <v>2130.1379999999999</v>
      </c>
      <c r="F2859" s="72">
        <v>50.603999999999999</v>
      </c>
      <c r="G2859" s="72">
        <v>5.8550000000000004</v>
      </c>
      <c r="H2859" s="12">
        <v>48.441000000000003</v>
      </c>
      <c r="I2859" s="72">
        <v>1.151</v>
      </c>
      <c r="J2859" s="72">
        <v>46.56</v>
      </c>
      <c r="K2859" s="12">
        <v>74.159000000000006</v>
      </c>
      <c r="L2859" s="72">
        <v>1.762</v>
      </c>
      <c r="M2859" s="72">
        <v>45.033999999999999</v>
      </c>
      <c r="N2859" s="12">
        <v>122.6</v>
      </c>
      <c r="O2859" s="72">
        <v>2.9129999999999998</v>
      </c>
      <c r="P2859" s="72">
        <v>28.728999999999999</v>
      </c>
      <c r="Q2859" s="12">
        <v>0</v>
      </c>
      <c r="R2859" s="72">
        <v>0</v>
      </c>
      <c r="S2859" s="72">
        <v>0</v>
      </c>
      <c r="T2859" s="12">
        <v>122.6</v>
      </c>
      <c r="U2859" s="72">
        <v>2.9129999999999998</v>
      </c>
      <c r="V2859" s="72">
        <v>28.728999999999999</v>
      </c>
      <c r="W2859" s="12">
        <v>435.24799999999999</v>
      </c>
      <c r="X2859" s="72">
        <v>10.34</v>
      </c>
      <c r="Y2859" s="72">
        <v>10.148</v>
      </c>
      <c r="Z2859" s="12">
        <v>557.84799999999996</v>
      </c>
      <c r="AA2859" s="72">
        <v>13.252000000000001</v>
      </c>
      <c r="AB2859" s="72">
        <v>8.9090000000000007</v>
      </c>
      <c r="AC2859" s="12">
        <v>2687.9859999999999</v>
      </c>
      <c r="AD2859" s="72">
        <v>63.856999999999999</v>
      </c>
      <c r="AE2859" s="72">
        <v>4.5250000000000004</v>
      </c>
      <c r="AF2859" s="12">
        <v>0</v>
      </c>
      <c r="AG2859" s="72">
        <v>0</v>
      </c>
      <c r="AH2859" s="72">
        <v>0</v>
      </c>
      <c r="AI2859" s="12">
        <v>132.102</v>
      </c>
      <c r="AJ2859" s="72">
        <v>3.1379999999999999</v>
      </c>
      <c r="AK2859" s="72">
        <v>24.978000000000002</v>
      </c>
      <c r="AL2859" s="12">
        <v>132.102</v>
      </c>
      <c r="AM2859" s="72">
        <v>3.1379999999999999</v>
      </c>
      <c r="AN2859" s="72">
        <v>24.978000000000002</v>
      </c>
      <c r="AO2859" s="12">
        <v>2820.0889999999999</v>
      </c>
      <c r="AP2859" s="72">
        <v>66.995000000000005</v>
      </c>
      <c r="AQ2859" s="72">
        <v>4.4119999999999999</v>
      </c>
      <c r="AR2859" s="12">
        <v>24.896999999999998</v>
      </c>
      <c r="AS2859" s="72">
        <v>0.59099999999999997</v>
      </c>
      <c r="AT2859" s="72">
        <v>57.246000000000002</v>
      </c>
      <c r="AU2859" s="12">
        <v>20.98</v>
      </c>
      <c r="AV2859" s="72">
        <v>0.498</v>
      </c>
      <c r="AW2859" s="72">
        <v>69.974999999999994</v>
      </c>
      <c r="AX2859" s="12">
        <v>54.503999999999998</v>
      </c>
      <c r="AY2859" s="72">
        <v>1.2949999999999999</v>
      </c>
      <c r="AZ2859" s="72">
        <v>42.031999999999996</v>
      </c>
      <c r="BA2859" s="12">
        <v>75.483999999999995</v>
      </c>
      <c r="BB2859" s="72">
        <v>1.7929999999999999</v>
      </c>
      <c r="BC2859" s="72">
        <v>34.779000000000003</v>
      </c>
      <c r="BD2859" s="12">
        <v>48.853999999999999</v>
      </c>
      <c r="BE2859" s="72">
        <v>1.161</v>
      </c>
      <c r="BF2859" s="72">
        <v>31.896999999999998</v>
      </c>
      <c r="BG2859" s="12">
        <v>124.33799999999999</v>
      </c>
      <c r="BH2859" s="72">
        <v>2.9540000000000002</v>
      </c>
      <c r="BI2859" s="72">
        <v>27.28</v>
      </c>
      <c r="BJ2859" s="12">
        <v>498.649</v>
      </c>
      <c r="BK2859" s="72">
        <v>11.846</v>
      </c>
      <c r="BL2859" s="72">
        <v>11.625999999999999</v>
      </c>
      <c r="BM2859" s="12">
        <v>741.42700000000002</v>
      </c>
      <c r="BN2859" s="72">
        <v>17.614000000000001</v>
      </c>
      <c r="BO2859" s="72">
        <v>7.516</v>
      </c>
      <c r="BP2859" s="12">
        <v>1240.076</v>
      </c>
      <c r="BQ2859" s="72">
        <v>29.46</v>
      </c>
      <c r="BR2859" s="72">
        <v>5.3570000000000002</v>
      </c>
      <c r="BS2859" s="12">
        <v>1389.3109999999999</v>
      </c>
      <c r="BT2859" s="72">
        <v>33.005000000000003</v>
      </c>
      <c r="BU2859" s="72">
        <v>4.8339999999999996</v>
      </c>
      <c r="BV2859" s="12">
        <v>4209.3999999999996</v>
      </c>
      <c r="BW2859" s="72">
        <v>100</v>
      </c>
      <c r="BX2859" s="72">
        <v>3.4590000000000001</v>
      </c>
      <c r="BY2859" s="13"/>
      <c r="BZ2859" s="13"/>
    </row>
    <row r="2860" spans="1:78" ht="12.75" customHeight="1">
      <c r="A2860" s="122" t="s">
        <v>65</v>
      </c>
      <c r="B2860" s="71" t="s">
        <v>73</v>
      </c>
      <c r="C2860" s="71" t="s">
        <v>24</v>
      </c>
      <c r="D2860" s="34">
        <v>46174</v>
      </c>
      <c r="E2860" s="12">
        <v>2099.9479999999999</v>
      </c>
      <c r="F2860" s="72">
        <v>49.701999999999998</v>
      </c>
      <c r="G2860" s="72">
        <v>5.3689999999999998</v>
      </c>
      <c r="H2860" s="12">
        <v>64.725999999999999</v>
      </c>
      <c r="I2860" s="72">
        <v>1.532</v>
      </c>
      <c r="J2860" s="72">
        <v>41.734000000000002</v>
      </c>
      <c r="K2860" s="12">
        <v>68.171000000000006</v>
      </c>
      <c r="L2860" s="72">
        <v>1.613</v>
      </c>
      <c r="M2860" s="72">
        <v>28.25</v>
      </c>
      <c r="N2860" s="12">
        <v>132.89699999999999</v>
      </c>
      <c r="O2860" s="72">
        <v>3.145</v>
      </c>
      <c r="P2860" s="72">
        <v>26.760999999999999</v>
      </c>
      <c r="Q2860" s="12">
        <v>15.318</v>
      </c>
      <c r="R2860" s="72">
        <v>0.36299999999999999</v>
      </c>
      <c r="S2860" s="72">
        <v>68.861000000000004</v>
      </c>
      <c r="T2860" s="12">
        <v>148.215</v>
      </c>
      <c r="U2860" s="72">
        <v>3.508</v>
      </c>
      <c r="V2860" s="72">
        <v>27.306999999999999</v>
      </c>
      <c r="W2860" s="12">
        <v>359.995</v>
      </c>
      <c r="X2860" s="72">
        <v>8.52</v>
      </c>
      <c r="Y2860" s="72">
        <v>10.728</v>
      </c>
      <c r="Z2860" s="12">
        <v>508.21</v>
      </c>
      <c r="AA2860" s="72">
        <v>12.028</v>
      </c>
      <c r="AB2860" s="72">
        <v>6.9939999999999998</v>
      </c>
      <c r="AC2860" s="12">
        <v>2608.1579999999999</v>
      </c>
      <c r="AD2860" s="72">
        <v>61.73</v>
      </c>
      <c r="AE2860" s="72">
        <v>4.077</v>
      </c>
      <c r="AF2860" s="12">
        <v>23.989000000000001</v>
      </c>
      <c r="AG2860" s="72">
        <v>0.56799999999999995</v>
      </c>
      <c r="AH2860" s="72">
        <v>59.472999999999999</v>
      </c>
      <c r="AI2860" s="12">
        <v>121.227</v>
      </c>
      <c r="AJ2860" s="72">
        <v>2.8690000000000002</v>
      </c>
      <c r="AK2860" s="72">
        <v>20.34</v>
      </c>
      <c r="AL2860" s="12">
        <v>145.21600000000001</v>
      </c>
      <c r="AM2860" s="72">
        <v>3.4369999999999998</v>
      </c>
      <c r="AN2860" s="72">
        <v>17.074999999999999</v>
      </c>
      <c r="AO2860" s="12">
        <v>2753.3739999999998</v>
      </c>
      <c r="AP2860" s="72">
        <v>65.167000000000002</v>
      </c>
      <c r="AQ2860" s="72">
        <v>3.71</v>
      </c>
      <c r="AR2860" s="12">
        <v>34.872</v>
      </c>
      <c r="AS2860" s="72">
        <v>0.82499999999999996</v>
      </c>
      <c r="AT2860" s="72">
        <v>83.122</v>
      </c>
      <c r="AU2860" s="12">
        <v>32.633000000000003</v>
      </c>
      <c r="AV2860" s="72">
        <v>0.77200000000000002</v>
      </c>
      <c r="AW2860" s="72">
        <v>46.012</v>
      </c>
      <c r="AX2860" s="12">
        <v>166.02199999999999</v>
      </c>
      <c r="AY2860" s="72">
        <v>3.9289999999999998</v>
      </c>
      <c r="AZ2860" s="72">
        <v>19.225999999999999</v>
      </c>
      <c r="BA2860" s="12">
        <v>198.655</v>
      </c>
      <c r="BB2860" s="72">
        <v>4.702</v>
      </c>
      <c r="BC2860" s="72">
        <v>16.420000000000002</v>
      </c>
      <c r="BD2860" s="12">
        <v>39.914999999999999</v>
      </c>
      <c r="BE2860" s="72">
        <v>0.94499999999999995</v>
      </c>
      <c r="BF2860" s="72">
        <v>43.587000000000003</v>
      </c>
      <c r="BG2860" s="12">
        <v>238.57</v>
      </c>
      <c r="BH2860" s="72">
        <v>5.6459999999999999</v>
      </c>
      <c r="BI2860" s="72">
        <v>14.303000000000001</v>
      </c>
      <c r="BJ2860" s="12">
        <v>417.38299999999998</v>
      </c>
      <c r="BK2860" s="72">
        <v>9.8789999999999996</v>
      </c>
      <c r="BL2860" s="72">
        <v>10.339</v>
      </c>
      <c r="BM2860" s="12">
        <v>780.91600000000005</v>
      </c>
      <c r="BN2860" s="72">
        <v>18.483000000000001</v>
      </c>
      <c r="BO2860" s="72">
        <v>6.2</v>
      </c>
      <c r="BP2860" s="12">
        <v>1198.299</v>
      </c>
      <c r="BQ2860" s="72">
        <v>28.361000000000001</v>
      </c>
      <c r="BR2860" s="72">
        <v>5.27</v>
      </c>
      <c r="BS2860" s="12">
        <v>1471.74</v>
      </c>
      <c r="BT2860" s="72">
        <v>34.832999999999998</v>
      </c>
      <c r="BU2860" s="72">
        <v>4.2110000000000003</v>
      </c>
      <c r="BV2860" s="12">
        <v>4225.1139999999996</v>
      </c>
      <c r="BW2860" s="72">
        <v>100</v>
      </c>
      <c r="BX2860" s="72">
        <v>3.234</v>
      </c>
      <c r="BY2860" s="13"/>
      <c r="BZ2860" s="13"/>
    </row>
    <row r="2861" spans="1:78" ht="12.75" customHeight="1">
      <c r="A2861" s="122" t="s">
        <v>65</v>
      </c>
      <c r="B2861" s="71" t="s">
        <v>73</v>
      </c>
      <c r="C2861" s="71" t="s">
        <v>25</v>
      </c>
      <c r="D2861" s="34">
        <v>41883</v>
      </c>
      <c r="E2861" s="12">
        <v>1032.1669999999999</v>
      </c>
      <c r="F2861" s="72">
        <v>25.19</v>
      </c>
      <c r="G2861" s="72">
        <v>8.0860000000000003</v>
      </c>
      <c r="H2861" s="12">
        <v>95.268000000000001</v>
      </c>
      <c r="I2861" s="72">
        <v>2.3250000000000002</v>
      </c>
      <c r="J2861" s="72">
        <v>24.907</v>
      </c>
      <c r="K2861" s="12">
        <v>125.476</v>
      </c>
      <c r="L2861" s="72">
        <v>3.0619999999999998</v>
      </c>
      <c r="M2861" s="72">
        <v>24.172000000000001</v>
      </c>
      <c r="N2861" s="12">
        <v>220.744</v>
      </c>
      <c r="O2861" s="72">
        <v>5.3869999999999996</v>
      </c>
      <c r="P2861" s="72">
        <v>18.809999999999999</v>
      </c>
      <c r="Q2861" s="12">
        <v>28.654</v>
      </c>
      <c r="R2861" s="72">
        <v>0.69899999999999995</v>
      </c>
      <c r="S2861" s="72">
        <v>53.365000000000002</v>
      </c>
      <c r="T2861" s="12">
        <v>249.398</v>
      </c>
      <c r="U2861" s="72">
        <v>6.0860000000000003</v>
      </c>
      <c r="V2861" s="72">
        <v>16.178999999999998</v>
      </c>
      <c r="W2861" s="12">
        <v>776.11</v>
      </c>
      <c r="X2861" s="72">
        <v>18.940999999999999</v>
      </c>
      <c r="Y2861" s="72">
        <v>8.4969999999999999</v>
      </c>
      <c r="Z2861" s="12">
        <v>1025.508</v>
      </c>
      <c r="AA2861" s="72">
        <v>25.027000000000001</v>
      </c>
      <c r="AB2861" s="72">
        <v>7.2549999999999999</v>
      </c>
      <c r="AC2861" s="12">
        <v>2057.6750000000002</v>
      </c>
      <c r="AD2861" s="72">
        <v>50.216999999999999</v>
      </c>
      <c r="AE2861" s="72">
        <v>6.008</v>
      </c>
      <c r="AF2861" s="12">
        <v>1.62</v>
      </c>
      <c r="AG2861" s="72">
        <v>0.04</v>
      </c>
      <c r="AH2861" s="72">
        <v>107.002</v>
      </c>
      <c r="AI2861" s="12">
        <v>125.18300000000001</v>
      </c>
      <c r="AJ2861" s="72">
        <v>3.0550000000000002</v>
      </c>
      <c r="AK2861" s="72">
        <v>21.045999999999999</v>
      </c>
      <c r="AL2861" s="12">
        <v>126.803</v>
      </c>
      <c r="AM2861" s="72">
        <v>3.0950000000000002</v>
      </c>
      <c r="AN2861" s="72">
        <v>21.007000000000001</v>
      </c>
      <c r="AO2861" s="12">
        <v>2184.4769999999999</v>
      </c>
      <c r="AP2861" s="72">
        <v>53.311</v>
      </c>
      <c r="AQ2861" s="72">
        <v>5.7690000000000001</v>
      </c>
      <c r="AR2861" s="12">
        <v>34.856999999999999</v>
      </c>
      <c r="AS2861" s="72">
        <v>0.85099999999999998</v>
      </c>
      <c r="AT2861" s="72">
        <v>51.828000000000003</v>
      </c>
      <c r="AU2861" s="12">
        <v>10.85</v>
      </c>
      <c r="AV2861" s="72">
        <v>0.26500000000000001</v>
      </c>
      <c r="AW2861" s="72">
        <v>58.706000000000003</v>
      </c>
      <c r="AX2861" s="12">
        <v>203.32900000000001</v>
      </c>
      <c r="AY2861" s="72">
        <v>4.9619999999999997</v>
      </c>
      <c r="AZ2861" s="72">
        <v>17.263000000000002</v>
      </c>
      <c r="BA2861" s="12">
        <v>214.179</v>
      </c>
      <c r="BB2861" s="72">
        <v>5.2270000000000003</v>
      </c>
      <c r="BC2861" s="72">
        <v>15.923999999999999</v>
      </c>
      <c r="BD2861" s="12">
        <v>152.357</v>
      </c>
      <c r="BE2861" s="72">
        <v>3.718</v>
      </c>
      <c r="BF2861" s="72">
        <v>26.457999999999998</v>
      </c>
      <c r="BG2861" s="12">
        <v>366.536</v>
      </c>
      <c r="BH2861" s="72">
        <v>8.9450000000000003</v>
      </c>
      <c r="BI2861" s="72">
        <v>13.141999999999999</v>
      </c>
      <c r="BJ2861" s="12">
        <v>878.46299999999997</v>
      </c>
      <c r="BK2861" s="72">
        <v>21.439</v>
      </c>
      <c r="BL2861" s="72">
        <v>8.6769999999999996</v>
      </c>
      <c r="BM2861" s="12">
        <v>633.255</v>
      </c>
      <c r="BN2861" s="72">
        <v>15.454000000000001</v>
      </c>
      <c r="BO2861" s="72">
        <v>9.0619999999999994</v>
      </c>
      <c r="BP2861" s="12">
        <v>1511.7180000000001</v>
      </c>
      <c r="BQ2861" s="72">
        <v>36.893000000000001</v>
      </c>
      <c r="BR2861" s="72">
        <v>4.2370000000000001</v>
      </c>
      <c r="BS2861" s="12">
        <v>1913.1110000000001</v>
      </c>
      <c r="BT2861" s="72">
        <v>46.689</v>
      </c>
      <c r="BU2861" s="72">
        <v>3.9620000000000002</v>
      </c>
      <c r="BV2861" s="12">
        <v>4097.5889999999999</v>
      </c>
      <c r="BW2861" s="72">
        <v>100</v>
      </c>
      <c r="BX2861" s="72">
        <v>3.6480000000000001</v>
      </c>
      <c r="BY2861" s="13"/>
      <c r="BZ2861" s="13"/>
    </row>
    <row r="2862" spans="1:78" ht="12.75" customHeight="1">
      <c r="A2862" s="122" t="s">
        <v>65</v>
      </c>
      <c r="B2862" s="71" t="s">
        <v>73</v>
      </c>
      <c r="C2862" s="71" t="s">
        <v>25</v>
      </c>
      <c r="D2862" s="34">
        <v>41974</v>
      </c>
      <c r="E2862" s="12">
        <v>1051.0329999999999</v>
      </c>
      <c r="F2862" s="72">
        <v>24.904</v>
      </c>
      <c r="G2862" s="72">
        <v>7.0490000000000004</v>
      </c>
      <c r="H2862" s="12">
        <v>135.55699999999999</v>
      </c>
      <c r="I2862" s="72">
        <v>3.2120000000000002</v>
      </c>
      <c r="J2862" s="72">
        <v>19.405999999999999</v>
      </c>
      <c r="K2862" s="12">
        <v>116.337</v>
      </c>
      <c r="L2862" s="72">
        <v>2.7570000000000001</v>
      </c>
      <c r="M2862" s="72">
        <v>26.408999999999999</v>
      </c>
      <c r="N2862" s="12">
        <v>251.89400000000001</v>
      </c>
      <c r="O2862" s="72">
        <v>5.9690000000000003</v>
      </c>
      <c r="P2862" s="72">
        <v>14.03</v>
      </c>
      <c r="Q2862" s="12">
        <v>1.099</v>
      </c>
      <c r="R2862" s="72">
        <v>2.5999999999999999E-2</v>
      </c>
      <c r="S2862" s="72">
        <v>101.879</v>
      </c>
      <c r="T2862" s="12">
        <v>252.99299999999999</v>
      </c>
      <c r="U2862" s="72">
        <v>5.9950000000000001</v>
      </c>
      <c r="V2862" s="72">
        <v>13.897</v>
      </c>
      <c r="W2862" s="12">
        <v>778.89099999999996</v>
      </c>
      <c r="X2862" s="72">
        <v>18.456</v>
      </c>
      <c r="Y2862" s="72">
        <v>6.9960000000000004</v>
      </c>
      <c r="Z2862" s="12">
        <v>1031.883</v>
      </c>
      <c r="AA2862" s="72">
        <v>24.45</v>
      </c>
      <c r="AB2862" s="72">
        <v>5.8369999999999997</v>
      </c>
      <c r="AC2862" s="12">
        <v>2082.9160000000002</v>
      </c>
      <c r="AD2862" s="72">
        <v>49.354999999999997</v>
      </c>
      <c r="AE2862" s="72">
        <v>4.819</v>
      </c>
      <c r="AF2862" s="12">
        <v>3.4929999999999999</v>
      </c>
      <c r="AG2862" s="72">
        <v>8.3000000000000004E-2</v>
      </c>
      <c r="AH2862" s="72">
        <v>104.21899999999999</v>
      </c>
      <c r="AI2862" s="12">
        <v>127.812</v>
      </c>
      <c r="AJ2862" s="72">
        <v>3.028</v>
      </c>
      <c r="AK2862" s="72">
        <v>17.782</v>
      </c>
      <c r="AL2862" s="12">
        <v>131.30500000000001</v>
      </c>
      <c r="AM2862" s="72">
        <v>3.1110000000000002</v>
      </c>
      <c r="AN2862" s="72">
        <v>16.785</v>
      </c>
      <c r="AO2862" s="12">
        <v>2214.221</v>
      </c>
      <c r="AP2862" s="72">
        <v>52.466000000000001</v>
      </c>
      <c r="AQ2862" s="72">
        <v>4.4580000000000002</v>
      </c>
      <c r="AR2862" s="12">
        <v>15.108000000000001</v>
      </c>
      <c r="AS2862" s="72">
        <v>0.35799999999999998</v>
      </c>
      <c r="AT2862" s="72">
        <v>77.144000000000005</v>
      </c>
      <c r="AU2862" s="12">
        <v>10.933999999999999</v>
      </c>
      <c r="AV2862" s="72">
        <v>0.25900000000000001</v>
      </c>
      <c r="AW2862" s="72">
        <v>73.661000000000001</v>
      </c>
      <c r="AX2862" s="12">
        <v>280.66500000000002</v>
      </c>
      <c r="AY2862" s="72">
        <v>6.65</v>
      </c>
      <c r="AZ2862" s="72">
        <v>16.152000000000001</v>
      </c>
      <c r="BA2862" s="12">
        <v>291.59800000000001</v>
      </c>
      <c r="BB2862" s="72">
        <v>6.9089999999999998</v>
      </c>
      <c r="BC2862" s="72">
        <v>15.037000000000001</v>
      </c>
      <c r="BD2862" s="12">
        <v>134.899</v>
      </c>
      <c r="BE2862" s="72">
        <v>3.1960000000000002</v>
      </c>
      <c r="BF2862" s="72">
        <v>20.574000000000002</v>
      </c>
      <c r="BG2862" s="12">
        <v>426.49700000000001</v>
      </c>
      <c r="BH2862" s="72">
        <v>10.106</v>
      </c>
      <c r="BI2862" s="72">
        <v>11.909000000000001</v>
      </c>
      <c r="BJ2862" s="12">
        <v>948.12199999999996</v>
      </c>
      <c r="BK2862" s="72">
        <v>22.466000000000001</v>
      </c>
      <c r="BL2862" s="72">
        <v>6.4889999999999999</v>
      </c>
      <c r="BM2862" s="12">
        <v>616.36199999999997</v>
      </c>
      <c r="BN2862" s="72">
        <v>14.605</v>
      </c>
      <c r="BO2862" s="72">
        <v>8.6590000000000007</v>
      </c>
      <c r="BP2862" s="12">
        <v>1564.4839999999999</v>
      </c>
      <c r="BQ2862" s="72">
        <v>37.07</v>
      </c>
      <c r="BR2862" s="72">
        <v>4.5970000000000004</v>
      </c>
      <c r="BS2862" s="12">
        <v>2006.0889999999999</v>
      </c>
      <c r="BT2862" s="72">
        <v>47.533999999999999</v>
      </c>
      <c r="BU2862" s="72">
        <v>2.7090000000000001</v>
      </c>
      <c r="BV2862" s="12">
        <v>4220.3090000000002</v>
      </c>
      <c r="BW2862" s="72">
        <v>100</v>
      </c>
      <c r="BX2862" s="72">
        <v>2.7029999999999998</v>
      </c>
      <c r="BY2862" s="13"/>
      <c r="BZ2862" s="13"/>
    </row>
    <row r="2863" spans="1:78" ht="12.75" customHeight="1">
      <c r="A2863" s="122" t="s">
        <v>65</v>
      </c>
      <c r="B2863" s="71" t="s">
        <v>73</v>
      </c>
      <c r="C2863" s="71" t="s">
        <v>25</v>
      </c>
      <c r="D2863" s="34">
        <v>42064</v>
      </c>
      <c r="E2863" s="12">
        <v>1152.1759999999999</v>
      </c>
      <c r="F2863" s="72">
        <v>27.625</v>
      </c>
      <c r="G2863" s="72">
        <v>6.7039999999999997</v>
      </c>
      <c r="H2863" s="12">
        <v>150.607</v>
      </c>
      <c r="I2863" s="72">
        <v>3.6110000000000002</v>
      </c>
      <c r="J2863" s="72">
        <v>19.631</v>
      </c>
      <c r="K2863" s="12">
        <v>79.016999999999996</v>
      </c>
      <c r="L2863" s="72">
        <v>1.895</v>
      </c>
      <c r="M2863" s="72">
        <v>33.017000000000003</v>
      </c>
      <c r="N2863" s="12">
        <v>229.624</v>
      </c>
      <c r="O2863" s="72">
        <v>5.5060000000000002</v>
      </c>
      <c r="P2863" s="72">
        <v>15.271000000000001</v>
      </c>
      <c r="Q2863" s="12">
        <v>29.568000000000001</v>
      </c>
      <c r="R2863" s="72">
        <v>0.70899999999999996</v>
      </c>
      <c r="S2863" s="72">
        <v>86.418999999999997</v>
      </c>
      <c r="T2863" s="12">
        <v>259.19200000000001</v>
      </c>
      <c r="U2863" s="72">
        <v>6.2149999999999999</v>
      </c>
      <c r="V2863" s="72">
        <v>16.721</v>
      </c>
      <c r="W2863" s="12">
        <v>822.76900000000001</v>
      </c>
      <c r="X2863" s="72">
        <v>19.727</v>
      </c>
      <c r="Y2863" s="72">
        <v>11.106</v>
      </c>
      <c r="Z2863" s="12">
        <v>1081.961</v>
      </c>
      <c r="AA2863" s="72">
        <v>25.942</v>
      </c>
      <c r="AB2863" s="72">
        <v>7.7380000000000004</v>
      </c>
      <c r="AC2863" s="12">
        <v>2234.1370000000002</v>
      </c>
      <c r="AD2863" s="72">
        <v>53.567</v>
      </c>
      <c r="AE2863" s="72">
        <v>4.5709999999999997</v>
      </c>
      <c r="AF2863" s="12">
        <v>13.819000000000001</v>
      </c>
      <c r="AG2863" s="72">
        <v>0.33100000000000002</v>
      </c>
      <c r="AH2863" s="72">
        <v>104.699</v>
      </c>
      <c r="AI2863" s="12">
        <v>110.541</v>
      </c>
      <c r="AJ2863" s="72">
        <v>2.65</v>
      </c>
      <c r="AK2863" s="72">
        <v>32.688000000000002</v>
      </c>
      <c r="AL2863" s="12">
        <v>124.35899999999999</v>
      </c>
      <c r="AM2863" s="72">
        <v>2.9820000000000002</v>
      </c>
      <c r="AN2863" s="72">
        <v>27.245999999999999</v>
      </c>
      <c r="AO2863" s="12">
        <v>2358.4960000000001</v>
      </c>
      <c r="AP2863" s="72">
        <v>56.548000000000002</v>
      </c>
      <c r="AQ2863" s="72">
        <v>4.6829999999999998</v>
      </c>
      <c r="AR2863" s="12">
        <v>58.018000000000001</v>
      </c>
      <c r="AS2863" s="72">
        <v>1.391</v>
      </c>
      <c r="AT2863" s="72">
        <v>33.421999999999997</v>
      </c>
      <c r="AU2863" s="12">
        <v>37.613</v>
      </c>
      <c r="AV2863" s="72">
        <v>0.90200000000000002</v>
      </c>
      <c r="AW2863" s="72">
        <v>64.137</v>
      </c>
      <c r="AX2863" s="12">
        <v>231.58600000000001</v>
      </c>
      <c r="AY2863" s="72">
        <v>5.5529999999999999</v>
      </c>
      <c r="AZ2863" s="72">
        <v>15.016999999999999</v>
      </c>
      <c r="BA2863" s="12">
        <v>269.19900000000001</v>
      </c>
      <c r="BB2863" s="72">
        <v>6.4539999999999997</v>
      </c>
      <c r="BC2863" s="72">
        <v>17.09</v>
      </c>
      <c r="BD2863" s="12">
        <v>124.166</v>
      </c>
      <c r="BE2863" s="72">
        <v>2.9769999999999999</v>
      </c>
      <c r="BF2863" s="72">
        <v>17.667999999999999</v>
      </c>
      <c r="BG2863" s="12">
        <v>393.36500000000001</v>
      </c>
      <c r="BH2863" s="72">
        <v>9.4320000000000004</v>
      </c>
      <c r="BI2863" s="72">
        <v>11.756</v>
      </c>
      <c r="BJ2863" s="12">
        <v>845.71400000000006</v>
      </c>
      <c r="BK2863" s="72">
        <v>20.277000000000001</v>
      </c>
      <c r="BL2863" s="72">
        <v>6.7859999999999996</v>
      </c>
      <c r="BM2863" s="12">
        <v>515.16300000000001</v>
      </c>
      <c r="BN2863" s="72">
        <v>12.352</v>
      </c>
      <c r="BO2863" s="72">
        <v>10.348000000000001</v>
      </c>
      <c r="BP2863" s="12">
        <v>1360.877</v>
      </c>
      <c r="BQ2863" s="72">
        <v>32.628999999999998</v>
      </c>
      <c r="BR2863" s="72">
        <v>5.5469999999999997</v>
      </c>
      <c r="BS2863" s="12">
        <v>1812.26</v>
      </c>
      <c r="BT2863" s="72">
        <v>43.451999999999998</v>
      </c>
      <c r="BU2863" s="72">
        <v>4.476</v>
      </c>
      <c r="BV2863" s="12">
        <v>4170.7560000000003</v>
      </c>
      <c r="BW2863" s="72">
        <v>100</v>
      </c>
      <c r="BX2863" s="72">
        <v>3.3889999999999998</v>
      </c>
      <c r="BY2863" s="13"/>
      <c r="BZ2863" s="13"/>
    </row>
    <row r="2864" spans="1:78" ht="12.75" customHeight="1">
      <c r="A2864" s="122" t="s">
        <v>65</v>
      </c>
      <c r="B2864" s="71" t="s">
        <v>73</v>
      </c>
      <c r="C2864" s="71" t="s">
        <v>25</v>
      </c>
      <c r="D2864" s="34">
        <v>42156</v>
      </c>
      <c r="E2864" s="12">
        <v>1202.952</v>
      </c>
      <c r="F2864" s="72">
        <v>28.661000000000001</v>
      </c>
      <c r="G2864" s="72">
        <v>7.1319999999999997</v>
      </c>
      <c r="H2864" s="12">
        <v>133.25899999999999</v>
      </c>
      <c r="I2864" s="72">
        <v>3.1749999999999998</v>
      </c>
      <c r="J2864" s="72">
        <v>16.905000000000001</v>
      </c>
      <c r="K2864" s="12">
        <v>116.86499999999999</v>
      </c>
      <c r="L2864" s="72">
        <v>2.7839999999999998</v>
      </c>
      <c r="M2864" s="72">
        <v>22.64</v>
      </c>
      <c r="N2864" s="12">
        <v>250.124</v>
      </c>
      <c r="O2864" s="72">
        <v>5.9589999999999996</v>
      </c>
      <c r="P2864" s="72">
        <v>13.831</v>
      </c>
      <c r="Q2864" s="12">
        <v>24.5</v>
      </c>
      <c r="R2864" s="72">
        <v>0.58399999999999996</v>
      </c>
      <c r="S2864" s="72">
        <v>50.819000000000003</v>
      </c>
      <c r="T2864" s="12">
        <v>274.625</v>
      </c>
      <c r="U2864" s="72">
        <v>6.5430000000000001</v>
      </c>
      <c r="V2864" s="72">
        <v>13.839</v>
      </c>
      <c r="W2864" s="12">
        <v>793.28599999999994</v>
      </c>
      <c r="X2864" s="72">
        <v>18.899999999999999</v>
      </c>
      <c r="Y2864" s="72">
        <v>7.05</v>
      </c>
      <c r="Z2864" s="12">
        <v>1067.9110000000001</v>
      </c>
      <c r="AA2864" s="72">
        <v>25.443000000000001</v>
      </c>
      <c r="AB2864" s="72">
        <v>6.391</v>
      </c>
      <c r="AC2864" s="12">
        <v>2270.8629999999998</v>
      </c>
      <c r="AD2864" s="72">
        <v>54.103999999999999</v>
      </c>
      <c r="AE2864" s="72">
        <v>4.9859999999999998</v>
      </c>
      <c r="AF2864" s="12">
        <v>0</v>
      </c>
      <c r="AG2864" s="72">
        <v>0</v>
      </c>
      <c r="AH2864" s="72">
        <v>0</v>
      </c>
      <c r="AI2864" s="12">
        <v>141.202</v>
      </c>
      <c r="AJ2864" s="72">
        <v>3.3639999999999999</v>
      </c>
      <c r="AK2864" s="72">
        <v>20.756</v>
      </c>
      <c r="AL2864" s="12">
        <v>141.202</v>
      </c>
      <c r="AM2864" s="72">
        <v>3.3639999999999999</v>
      </c>
      <c r="AN2864" s="72">
        <v>20.756</v>
      </c>
      <c r="AO2864" s="12">
        <v>2412.0650000000001</v>
      </c>
      <c r="AP2864" s="72">
        <v>57.468000000000004</v>
      </c>
      <c r="AQ2864" s="72">
        <v>4.6150000000000002</v>
      </c>
      <c r="AR2864" s="12">
        <v>34.432000000000002</v>
      </c>
      <c r="AS2864" s="72">
        <v>0.82</v>
      </c>
      <c r="AT2864" s="72">
        <v>38.332999999999998</v>
      </c>
      <c r="AU2864" s="12">
        <v>32.569000000000003</v>
      </c>
      <c r="AV2864" s="72">
        <v>0.77600000000000002</v>
      </c>
      <c r="AW2864" s="72">
        <v>37.832999999999998</v>
      </c>
      <c r="AX2864" s="12">
        <v>233.94200000000001</v>
      </c>
      <c r="AY2864" s="72">
        <v>5.5739999999999998</v>
      </c>
      <c r="AZ2864" s="72">
        <v>14.978</v>
      </c>
      <c r="BA2864" s="12">
        <v>266.512</v>
      </c>
      <c r="BB2864" s="72">
        <v>6.35</v>
      </c>
      <c r="BC2864" s="72">
        <v>14.182</v>
      </c>
      <c r="BD2864" s="12">
        <v>92.733000000000004</v>
      </c>
      <c r="BE2864" s="72">
        <v>2.2090000000000001</v>
      </c>
      <c r="BF2864" s="72">
        <v>25.831</v>
      </c>
      <c r="BG2864" s="12">
        <v>359.24400000000003</v>
      </c>
      <c r="BH2864" s="72">
        <v>8.5589999999999993</v>
      </c>
      <c r="BI2864" s="72">
        <v>9.4789999999999992</v>
      </c>
      <c r="BJ2864" s="12">
        <v>917.97299999999996</v>
      </c>
      <c r="BK2864" s="72">
        <v>21.870999999999999</v>
      </c>
      <c r="BL2864" s="72">
        <v>7.8470000000000004</v>
      </c>
      <c r="BM2864" s="12">
        <v>473.50599999999997</v>
      </c>
      <c r="BN2864" s="72">
        <v>11.281000000000001</v>
      </c>
      <c r="BO2864" s="72">
        <v>10.581</v>
      </c>
      <c r="BP2864" s="12">
        <v>1391.479</v>
      </c>
      <c r="BQ2864" s="72">
        <v>33.152000000000001</v>
      </c>
      <c r="BR2864" s="72">
        <v>6.5170000000000003</v>
      </c>
      <c r="BS2864" s="12">
        <v>1785.155</v>
      </c>
      <c r="BT2864" s="72">
        <v>42.531999999999996</v>
      </c>
      <c r="BU2864" s="72">
        <v>5.2149999999999999</v>
      </c>
      <c r="BV2864" s="12">
        <v>4197.22</v>
      </c>
      <c r="BW2864" s="72">
        <v>100</v>
      </c>
      <c r="BX2864" s="72">
        <v>2.9649999999999999</v>
      </c>
      <c r="BY2864" s="13"/>
      <c r="BZ2864" s="13"/>
    </row>
    <row r="2865" spans="1:78" ht="12.75" customHeight="1">
      <c r="A2865" s="122" t="s">
        <v>65</v>
      </c>
      <c r="B2865" s="71" t="s">
        <v>73</v>
      </c>
      <c r="C2865" s="71" t="s">
        <v>25</v>
      </c>
      <c r="D2865" s="34">
        <v>42614</v>
      </c>
      <c r="E2865" s="12">
        <v>1109.0899999999999</v>
      </c>
      <c r="F2865" s="72">
        <v>25.587</v>
      </c>
      <c r="G2865" s="72">
        <v>6.1340000000000003</v>
      </c>
      <c r="H2865" s="12">
        <v>125.685</v>
      </c>
      <c r="I2865" s="72">
        <v>2.9</v>
      </c>
      <c r="J2865" s="72">
        <v>19.265999999999998</v>
      </c>
      <c r="K2865" s="12">
        <v>84.281999999999996</v>
      </c>
      <c r="L2865" s="72">
        <v>1.944</v>
      </c>
      <c r="M2865" s="72">
        <v>29.268999999999998</v>
      </c>
      <c r="N2865" s="12">
        <v>209.96799999999999</v>
      </c>
      <c r="O2865" s="72">
        <v>4.8440000000000003</v>
      </c>
      <c r="P2865" s="72">
        <v>16.771999999999998</v>
      </c>
      <c r="Q2865" s="12">
        <v>14.085000000000001</v>
      </c>
      <c r="R2865" s="72">
        <v>0.32500000000000001</v>
      </c>
      <c r="S2865" s="72">
        <v>51.716000000000001</v>
      </c>
      <c r="T2865" s="12">
        <v>224.053</v>
      </c>
      <c r="U2865" s="72">
        <v>5.1689999999999996</v>
      </c>
      <c r="V2865" s="72">
        <v>15.7</v>
      </c>
      <c r="W2865" s="12">
        <v>859.09799999999996</v>
      </c>
      <c r="X2865" s="72">
        <v>19.82</v>
      </c>
      <c r="Y2865" s="72">
        <v>7.3209999999999997</v>
      </c>
      <c r="Z2865" s="12">
        <v>1083.1510000000001</v>
      </c>
      <c r="AA2865" s="72">
        <v>24.989000000000001</v>
      </c>
      <c r="AB2865" s="72">
        <v>5.8239999999999998</v>
      </c>
      <c r="AC2865" s="12">
        <v>2192.241</v>
      </c>
      <c r="AD2865" s="72">
        <v>50.576000000000001</v>
      </c>
      <c r="AE2865" s="72">
        <v>4.5599999999999996</v>
      </c>
      <c r="AF2865" s="12">
        <v>1.0089999999999999</v>
      </c>
      <c r="AG2865" s="72">
        <v>2.3E-2</v>
      </c>
      <c r="AH2865" s="72">
        <v>119.613</v>
      </c>
      <c r="AI2865" s="12">
        <v>138.476</v>
      </c>
      <c r="AJ2865" s="72">
        <v>3.1949999999999998</v>
      </c>
      <c r="AK2865" s="72">
        <v>14.257</v>
      </c>
      <c r="AL2865" s="12">
        <v>139.48500000000001</v>
      </c>
      <c r="AM2865" s="72">
        <v>3.218</v>
      </c>
      <c r="AN2865" s="72">
        <v>14.335000000000001</v>
      </c>
      <c r="AO2865" s="12">
        <v>2331.7249999999999</v>
      </c>
      <c r="AP2865" s="72">
        <v>53.793999999999997</v>
      </c>
      <c r="AQ2865" s="72">
        <v>4.4829999999999997</v>
      </c>
      <c r="AR2865" s="12">
        <v>20.094999999999999</v>
      </c>
      <c r="AS2865" s="72">
        <v>0.46400000000000002</v>
      </c>
      <c r="AT2865" s="72">
        <v>51.695999999999998</v>
      </c>
      <c r="AU2865" s="12">
        <v>24.318000000000001</v>
      </c>
      <c r="AV2865" s="72">
        <v>0.56100000000000005</v>
      </c>
      <c r="AW2865" s="72">
        <v>55.598999999999997</v>
      </c>
      <c r="AX2865" s="12">
        <v>219.28700000000001</v>
      </c>
      <c r="AY2865" s="72">
        <v>5.0590000000000002</v>
      </c>
      <c r="AZ2865" s="72">
        <v>19.48</v>
      </c>
      <c r="BA2865" s="12">
        <v>243.60499999999999</v>
      </c>
      <c r="BB2865" s="72">
        <v>5.62</v>
      </c>
      <c r="BC2865" s="72">
        <v>17.623000000000001</v>
      </c>
      <c r="BD2865" s="12">
        <v>199.16</v>
      </c>
      <c r="BE2865" s="72">
        <v>4.5949999999999998</v>
      </c>
      <c r="BF2865" s="72">
        <v>18.184000000000001</v>
      </c>
      <c r="BG2865" s="12">
        <v>442.76499999999999</v>
      </c>
      <c r="BH2865" s="72">
        <v>10.215</v>
      </c>
      <c r="BI2865" s="72">
        <v>12.605</v>
      </c>
      <c r="BJ2865" s="12">
        <v>942.70699999999999</v>
      </c>
      <c r="BK2865" s="72">
        <v>21.748999999999999</v>
      </c>
      <c r="BL2865" s="72">
        <v>7.6210000000000004</v>
      </c>
      <c r="BM2865" s="12">
        <v>597.27</v>
      </c>
      <c r="BN2865" s="72">
        <v>13.779</v>
      </c>
      <c r="BO2865" s="72">
        <v>8.5589999999999993</v>
      </c>
      <c r="BP2865" s="12">
        <v>1539.9760000000001</v>
      </c>
      <c r="BQ2865" s="72">
        <v>35.527999999999999</v>
      </c>
      <c r="BR2865" s="72">
        <v>5.4470000000000001</v>
      </c>
      <c r="BS2865" s="12">
        <v>2002.837</v>
      </c>
      <c r="BT2865" s="72">
        <v>46.206000000000003</v>
      </c>
      <c r="BU2865" s="72">
        <v>4.2080000000000002</v>
      </c>
      <c r="BV2865" s="12">
        <v>4334.5619999999999</v>
      </c>
      <c r="BW2865" s="72">
        <v>100</v>
      </c>
      <c r="BX2865" s="72">
        <v>3.0259999999999998</v>
      </c>
      <c r="BY2865" s="13"/>
      <c r="BZ2865" s="13"/>
    </row>
    <row r="2866" spans="1:78" ht="12.75" customHeight="1">
      <c r="A2866" s="122" t="s">
        <v>65</v>
      </c>
      <c r="B2866" s="71" t="s">
        <v>73</v>
      </c>
      <c r="C2866" s="71" t="s">
        <v>25</v>
      </c>
      <c r="D2866" s="34">
        <v>42705</v>
      </c>
      <c r="E2866" s="12">
        <v>1086.3789999999999</v>
      </c>
      <c r="F2866" s="72">
        <v>25.585999999999999</v>
      </c>
      <c r="G2866" s="72">
        <v>4.718</v>
      </c>
      <c r="H2866" s="12">
        <v>172.71799999999999</v>
      </c>
      <c r="I2866" s="72">
        <v>4.0679999999999996</v>
      </c>
      <c r="J2866" s="72">
        <v>22.847999999999999</v>
      </c>
      <c r="K2866" s="12">
        <v>130.15700000000001</v>
      </c>
      <c r="L2866" s="72">
        <v>3.0649999999999999</v>
      </c>
      <c r="M2866" s="72">
        <v>37.536999999999999</v>
      </c>
      <c r="N2866" s="12">
        <v>302.87400000000002</v>
      </c>
      <c r="O2866" s="72">
        <v>7.133</v>
      </c>
      <c r="P2866" s="72">
        <v>18.558</v>
      </c>
      <c r="Q2866" s="12">
        <v>22.579000000000001</v>
      </c>
      <c r="R2866" s="72">
        <v>0.53200000000000003</v>
      </c>
      <c r="S2866" s="72">
        <v>50.356000000000002</v>
      </c>
      <c r="T2866" s="12">
        <v>325.45400000000001</v>
      </c>
      <c r="U2866" s="72">
        <v>7.665</v>
      </c>
      <c r="V2866" s="72">
        <v>16.739000000000001</v>
      </c>
      <c r="W2866" s="12">
        <v>802.92399999999998</v>
      </c>
      <c r="X2866" s="72">
        <v>18.91</v>
      </c>
      <c r="Y2866" s="72">
        <v>10.535</v>
      </c>
      <c r="Z2866" s="12">
        <v>1128.377</v>
      </c>
      <c r="AA2866" s="72">
        <v>26.574999999999999</v>
      </c>
      <c r="AB2866" s="72">
        <v>7.9470000000000001</v>
      </c>
      <c r="AC2866" s="12">
        <v>2214.7559999999999</v>
      </c>
      <c r="AD2866" s="72">
        <v>52.16</v>
      </c>
      <c r="AE2866" s="72">
        <v>5.2619999999999996</v>
      </c>
      <c r="AF2866" s="12">
        <v>6.23</v>
      </c>
      <c r="AG2866" s="72">
        <v>0.14699999999999999</v>
      </c>
      <c r="AH2866" s="72">
        <v>78.138000000000005</v>
      </c>
      <c r="AI2866" s="12">
        <v>142.24100000000001</v>
      </c>
      <c r="AJ2866" s="72">
        <v>3.35</v>
      </c>
      <c r="AK2866" s="72">
        <v>19.783999999999999</v>
      </c>
      <c r="AL2866" s="12">
        <v>148.471</v>
      </c>
      <c r="AM2866" s="72">
        <v>3.4969999999999999</v>
      </c>
      <c r="AN2866" s="72">
        <v>18.306999999999999</v>
      </c>
      <c r="AO2866" s="12">
        <v>2363.2269999999999</v>
      </c>
      <c r="AP2866" s="72">
        <v>55.656999999999996</v>
      </c>
      <c r="AQ2866" s="72">
        <v>4.9829999999999997</v>
      </c>
      <c r="AR2866" s="12">
        <v>5.7880000000000003</v>
      </c>
      <c r="AS2866" s="72">
        <v>0.13600000000000001</v>
      </c>
      <c r="AT2866" s="72">
        <v>74.953999999999994</v>
      </c>
      <c r="AU2866" s="12">
        <v>9.2279999999999998</v>
      </c>
      <c r="AV2866" s="72">
        <v>0.217</v>
      </c>
      <c r="AW2866" s="72">
        <v>75.304000000000002</v>
      </c>
      <c r="AX2866" s="12">
        <v>210.64</v>
      </c>
      <c r="AY2866" s="72">
        <v>4.9610000000000003</v>
      </c>
      <c r="AZ2866" s="72">
        <v>27.863</v>
      </c>
      <c r="BA2866" s="12">
        <v>219.86799999999999</v>
      </c>
      <c r="BB2866" s="72">
        <v>5.1779999999999999</v>
      </c>
      <c r="BC2866" s="72">
        <v>27.193000000000001</v>
      </c>
      <c r="BD2866" s="12">
        <v>195.839</v>
      </c>
      <c r="BE2866" s="72">
        <v>4.6120000000000001</v>
      </c>
      <c r="BF2866" s="72">
        <v>25.577999999999999</v>
      </c>
      <c r="BG2866" s="12">
        <v>415.70699999999999</v>
      </c>
      <c r="BH2866" s="72">
        <v>9.7899999999999991</v>
      </c>
      <c r="BI2866" s="72">
        <v>15.845000000000001</v>
      </c>
      <c r="BJ2866" s="12">
        <v>740.39700000000005</v>
      </c>
      <c r="BK2866" s="72">
        <v>17.437000000000001</v>
      </c>
      <c r="BL2866" s="72">
        <v>10.297000000000001</v>
      </c>
      <c r="BM2866" s="12">
        <v>720.94</v>
      </c>
      <c r="BN2866" s="72">
        <v>16.978999999999999</v>
      </c>
      <c r="BO2866" s="72">
        <v>7.827</v>
      </c>
      <c r="BP2866" s="12">
        <v>1461.337</v>
      </c>
      <c r="BQ2866" s="72">
        <v>34.415999999999997</v>
      </c>
      <c r="BR2866" s="72">
        <v>6.2089999999999996</v>
      </c>
      <c r="BS2866" s="12">
        <v>1882.8320000000001</v>
      </c>
      <c r="BT2866" s="72">
        <v>44.343000000000004</v>
      </c>
      <c r="BU2866" s="72">
        <v>5.1669999999999998</v>
      </c>
      <c r="BV2866" s="12">
        <v>4246.0600000000004</v>
      </c>
      <c r="BW2866" s="72">
        <v>100</v>
      </c>
      <c r="BX2866" s="72">
        <v>3.718</v>
      </c>
      <c r="BY2866" s="13"/>
      <c r="BZ2866" s="13"/>
    </row>
    <row r="2867" spans="1:78" ht="12.75" customHeight="1">
      <c r="A2867" s="122" t="s">
        <v>65</v>
      </c>
      <c r="B2867" s="71" t="s">
        <v>73</v>
      </c>
      <c r="C2867" s="71" t="s">
        <v>25</v>
      </c>
      <c r="D2867" s="34">
        <v>42795</v>
      </c>
      <c r="E2867" s="12">
        <v>1129.155</v>
      </c>
      <c r="F2867" s="72">
        <v>26.606999999999999</v>
      </c>
      <c r="G2867" s="72">
        <v>8.6069999999999993</v>
      </c>
      <c r="H2867" s="12">
        <v>142.416</v>
      </c>
      <c r="I2867" s="72">
        <v>3.3559999999999999</v>
      </c>
      <c r="J2867" s="72">
        <v>25.943999999999999</v>
      </c>
      <c r="K2867" s="12">
        <v>104.831</v>
      </c>
      <c r="L2867" s="72">
        <v>2.4700000000000002</v>
      </c>
      <c r="M2867" s="72">
        <v>26.094999999999999</v>
      </c>
      <c r="N2867" s="12">
        <v>247.24700000000001</v>
      </c>
      <c r="O2867" s="72">
        <v>5.8259999999999996</v>
      </c>
      <c r="P2867" s="72">
        <v>20.004000000000001</v>
      </c>
      <c r="Q2867" s="12">
        <v>13.446</v>
      </c>
      <c r="R2867" s="72">
        <v>0.317</v>
      </c>
      <c r="S2867" s="72">
        <v>62.457000000000001</v>
      </c>
      <c r="T2867" s="12">
        <v>260.69400000000002</v>
      </c>
      <c r="U2867" s="72">
        <v>6.1429999999999998</v>
      </c>
      <c r="V2867" s="72">
        <v>18.251000000000001</v>
      </c>
      <c r="W2867" s="12">
        <v>778.95100000000002</v>
      </c>
      <c r="X2867" s="72">
        <v>18.355</v>
      </c>
      <c r="Y2867" s="72">
        <v>7.8410000000000002</v>
      </c>
      <c r="Z2867" s="12">
        <v>1039.645</v>
      </c>
      <c r="AA2867" s="72">
        <v>24.498000000000001</v>
      </c>
      <c r="AB2867" s="72">
        <v>5.9370000000000003</v>
      </c>
      <c r="AC2867" s="12">
        <v>2168.8000000000002</v>
      </c>
      <c r="AD2867" s="72">
        <v>51.104999999999997</v>
      </c>
      <c r="AE2867" s="72">
        <v>4.6790000000000003</v>
      </c>
      <c r="AF2867" s="12">
        <v>17.739999999999998</v>
      </c>
      <c r="AG2867" s="72">
        <v>0.41799999999999998</v>
      </c>
      <c r="AH2867" s="72">
        <v>66.816000000000003</v>
      </c>
      <c r="AI2867" s="12">
        <v>175.11</v>
      </c>
      <c r="AJ2867" s="72">
        <v>4.1260000000000003</v>
      </c>
      <c r="AK2867" s="72">
        <v>15.231</v>
      </c>
      <c r="AL2867" s="12">
        <v>192.85</v>
      </c>
      <c r="AM2867" s="72">
        <v>4.5439999999999996</v>
      </c>
      <c r="AN2867" s="72">
        <v>14.804</v>
      </c>
      <c r="AO2867" s="12">
        <v>2361.65</v>
      </c>
      <c r="AP2867" s="72">
        <v>55.65</v>
      </c>
      <c r="AQ2867" s="72">
        <v>4.34</v>
      </c>
      <c r="AR2867" s="12">
        <v>81.938000000000002</v>
      </c>
      <c r="AS2867" s="72">
        <v>1.931</v>
      </c>
      <c r="AT2867" s="72">
        <v>41.543999999999997</v>
      </c>
      <c r="AU2867" s="12">
        <v>14.702</v>
      </c>
      <c r="AV2867" s="72">
        <v>0.34599999999999997</v>
      </c>
      <c r="AW2867" s="72">
        <v>68.391000000000005</v>
      </c>
      <c r="AX2867" s="12">
        <v>266.30599999999998</v>
      </c>
      <c r="AY2867" s="72">
        <v>6.2750000000000004</v>
      </c>
      <c r="AZ2867" s="72">
        <v>16.785</v>
      </c>
      <c r="BA2867" s="12">
        <v>281.00799999999998</v>
      </c>
      <c r="BB2867" s="72">
        <v>6.6219999999999999</v>
      </c>
      <c r="BC2867" s="72">
        <v>15.459</v>
      </c>
      <c r="BD2867" s="12">
        <v>140.96600000000001</v>
      </c>
      <c r="BE2867" s="72">
        <v>3.3220000000000001</v>
      </c>
      <c r="BF2867" s="72">
        <v>17.632999999999999</v>
      </c>
      <c r="BG2867" s="12">
        <v>421.97399999999999</v>
      </c>
      <c r="BH2867" s="72">
        <v>9.9429999999999996</v>
      </c>
      <c r="BI2867" s="72">
        <v>10.84</v>
      </c>
      <c r="BJ2867" s="12">
        <v>754.38199999999995</v>
      </c>
      <c r="BK2867" s="72">
        <v>17.776</v>
      </c>
      <c r="BL2867" s="72">
        <v>9.5760000000000005</v>
      </c>
      <c r="BM2867" s="12">
        <v>623.84400000000005</v>
      </c>
      <c r="BN2867" s="72">
        <v>14.7</v>
      </c>
      <c r="BO2867" s="72">
        <v>9.6010000000000009</v>
      </c>
      <c r="BP2867" s="12">
        <v>1378.2260000000001</v>
      </c>
      <c r="BQ2867" s="72">
        <v>32.475999999999999</v>
      </c>
      <c r="BR2867" s="72">
        <v>6.2779999999999996</v>
      </c>
      <c r="BS2867" s="12">
        <v>1882.1389999999999</v>
      </c>
      <c r="BT2867" s="72">
        <v>44.35</v>
      </c>
      <c r="BU2867" s="72">
        <v>4.8170000000000002</v>
      </c>
      <c r="BV2867" s="12">
        <v>4243.7879999999996</v>
      </c>
      <c r="BW2867" s="72">
        <v>100</v>
      </c>
      <c r="BX2867" s="72">
        <v>3.351</v>
      </c>
      <c r="BY2867" s="13"/>
      <c r="BZ2867" s="13"/>
    </row>
    <row r="2868" spans="1:78" ht="12.75" customHeight="1">
      <c r="A2868" s="122" t="s">
        <v>65</v>
      </c>
      <c r="B2868" s="71" t="s">
        <v>73</v>
      </c>
      <c r="C2868" s="71" t="s">
        <v>25</v>
      </c>
      <c r="D2868" s="34">
        <v>42887</v>
      </c>
      <c r="E2868" s="12">
        <v>1252.0050000000001</v>
      </c>
      <c r="F2868" s="72">
        <v>27.068000000000001</v>
      </c>
      <c r="G2868" s="72">
        <v>4.6399999999999997</v>
      </c>
      <c r="H2868" s="12">
        <v>195.59299999999999</v>
      </c>
      <c r="I2868" s="72">
        <v>4.2290000000000001</v>
      </c>
      <c r="J2868" s="72">
        <v>26.033999999999999</v>
      </c>
      <c r="K2868" s="12">
        <v>136.48099999999999</v>
      </c>
      <c r="L2868" s="72">
        <v>2.9510000000000001</v>
      </c>
      <c r="M2868" s="72">
        <v>24.337</v>
      </c>
      <c r="N2868" s="12">
        <v>332.07400000000001</v>
      </c>
      <c r="O2868" s="72">
        <v>7.1790000000000003</v>
      </c>
      <c r="P2868" s="72">
        <v>16.745999999999999</v>
      </c>
      <c r="Q2868" s="12">
        <v>34.048999999999999</v>
      </c>
      <c r="R2868" s="72">
        <v>0.73599999999999999</v>
      </c>
      <c r="S2868" s="72">
        <v>40.261000000000003</v>
      </c>
      <c r="T2868" s="12">
        <v>366.12299999999999</v>
      </c>
      <c r="U2868" s="72">
        <v>7.9160000000000004</v>
      </c>
      <c r="V2868" s="72">
        <v>15.457000000000001</v>
      </c>
      <c r="W2868" s="12">
        <v>775.40800000000002</v>
      </c>
      <c r="X2868" s="72">
        <v>16.763999999999999</v>
      </c>
      <c r="Y2868" s="72">
        <v>9.1880000000000006</v>
      </c>
      <c r="Z2868" s="12">
        <v>1141.5309999999999</v>
      </c>
      <c r="AA2868" s="72">
        <v>24.68</v>
      </c>
      <c r="AB2868" s="72">
        <v>7.2119999999999997</v>
      </c>
      <c r="AC2868" s="12">
        <v>2393.5360000000001</v>
      </c>
      <c r="AD2868" s="72">
        <v>51.747999999999998</v>
      </c>
      <c r="AE2868" s="72">
        <v>4.3689999999999998</v>
      </c>
      <c r="AF2868" s="12">
        <v>15.956</v>
      </c>
      <c r="AG2868" s="72">
        <v>0.34499999999999997</v>
      </c>
      <c r="AH2868" s="72">
        <v>64.114000000000004</v>
      </c>
      <c r="AI2868" s="12">
        <v>155.74199999999999</v>
      </c>
      <c r="AJ2868" s="72">
        <v>3.367</v>
      </c>
      <c r="AK2868" s="72">
        <v>16.727</v>
      </c>
      <c r="AL2868" s="12">
        <v>171.69900000000001</v>
      </c>
      <c r="AM2868" s="72">
        <v>3.7120000000000002</v>
      </c>
      <c r="AN2868" s="72">
        <v>15.843999999999999</v>
      </c>
      <c r="AO2868" s="12">
        <v>2565.2339999999999</v>
      </c>
      <c r="AP2868" s="72">
        <v>55.46</v>
      </c>
      <c r="AQ2868" s="72">
        <v>4.2190000000000003</v>
      </c>
      <c r="AR2868" s="12">
        <v>49.889000000000003</v>
      </c>
      <c r="AS2868" s="72">
        <v>1.079</v>
      </c>
      <c r="AT2868" s="72">
        <v>43.567999999999998</v>
      </c>
      <c r="AU2868" s="12">
        <v>17.423999999999999</v>
      </c>
      <c r="AV2868" s="72">
        <v>0.377</v>
      </c>
      <c r="AW2868" s="72">
        <v>48.542999999999999</v>
      </c>
      <c r="AX2868" s="12">
        <v>247.28200000000001</v>
      </c>
      <c r="AY2868" s="72">
        <v>5.3460000000000001</v>
      </c>
      <c r="AZ2868" s="72">
        <v>14.967000000000001</v>
      </c>
      <c r="BA2868" s="12">
        <v>264.70600000000002</v>
      </c>
      <c r="BB2868" s="72">
        <v>5.7229999999999999</v>
      </c>
      <c r="BC2868" s="72">
        <v>14.329000000000001</v>
      </c>
      <c r="BD2868" s="12">
        <v>134.22499999999999</v>
      </c>
      <c r="BE2868" s="72">
        <v>2.9020000000000001</v>
      </c>
      <c r="BF2868" s="72">
        <v>19.202999999999999</v>
      </c>
      <c r="BG2868" s="12">
        <v>398.93099999999998</v>
      </c>
      <c r="BH2868" s="72">
        <v>8.625</v>
      </c>
      <c r="BI2868" s="72">
        <v>11.99</v>
      </c>
      <c r="BJ2868" s="12">
        <v>931.50599999999997</v>
      </c>
      <c r="BK2868" s="72">
        <v>20.138999999999999</v>
      </c>
      <c r="BL2868" s="72">
        <v>7.6660000000000004</v>
      </c>
      <c r="BM2868" s="12">
        <v>679.79100000000005</v>
      </c>
      <c r="BN2868" s="72">
        <v>14.696999999999999</v>
      </c>
      <c r="BO2868" s="72">
        <v>7.46</v>
      </c>
      <c r="BP2868" s="12">
        <v>1611.296</v>
      </c>
      <c r="BQ2868" s="72">
        <v>34.835999999999999</v>
      </c>
      <c r="BR2868" s="72">
        <v>4.2439999999999998</v>
      </c>
      <c r="BS2868" s="12">
        <v>2060.116</v>
      </c>
      <c r="BT2868" s="72">
        <v>44.54</v>
      </c>
      <c r="BU2868" s="72">
        <v>3.4460000000000002</v>
      </c>
      <c r="BV2868" s="12">
        <v>4625.3509999999997</v>
      </c>
      <c r="BW2868" s="72">
        <v>100</v>
      </c>
      <c r="BX2868" s="72">
        <v>2.415</v>
      </c>
      <c r="BY2868" s="13"/>
      <c r="BZ2868" s="13"/>
    </row>
    <row r="2869" spans="1:78" ht="12.75" customHeight="1">
      <c r="A2869" s="122" t="s">
        <v>65</v>
      </c>
      <c r="B2869" s="71" t="s">
        <v>73</v>
      </c>
      <c r="C2869" s="71" t="s">
        <v>25</v>
      </c>
      <c r="D2869" s="34">
        <v>43344</v>
      </c>
      <c r="E2869" s="12">
        <v>1215.7159999999999</v>
      </c>
      <c r="F2869" s="72">
        <v>26.324000000000002</v>
      </c>
      <c r="G2869" s="72">
        <v>5.569</v>
      </c>
      <c r="H2869" s="12">
        <v>180.57</v>
      </c>
      <c r="I2869" s="72">
        <v>3.91</v>
      </c>
      <c r="J2869" s="72">
        <v>20.329000000000001</v>
      </c>
      <c r="K2869" s="12">
        <v>90.525000000000006</v>
      </c>
      <c r="L2869" s="72">
        <v>1.96</v>
      </c>
      <c r="M2869" s="72">
        <v>30.358000000000001</v>
      </c>
      <c r="N2869" s="12">
        <v>271.09500000000003</v>
      </c>
      <c r="O2869" s="72">
        <v>5.87</v>
      </c>
      <c r="P2869" s="72">
        <v>17.425999999999998</v>
      </c>
      <c r="Q2869" s="12">
        <v>7.3719999999999999</v>
      </c>
      <c r="R2869" s="72">
        <v>0.16</v>
      </c>
      <c r="S2869" s="72">
        <v>75.908000000000001</v>
      </c>
      <c r="T2869" s="12">
        <v>278.46699999999998</v>
      </c>
      <c r="U2869" s="72">
        <v>6.03</v>
      </c>
      <c r="V2869" s="72">
        <v>17.184999999999999</v>
      </c>
      <c r="W2869" s="12">
        <v>998.53899999999999</v>
      </c>
      <c r="X2869" s="72">
        <v>21.622</v>
      </c>
      <c r="Y2869" s="72">
        <v>10.420999999999999</v>
      </c>
      <c r="Z2869" s="12">
        <v>1277.0060000000001</v>
      </c>
      <c r="AA2869" s="72">
        <v>27.651</v>
      </c>
      <c r="AB2869" s="72">
        <v>8.1050000000000004</v>
      </c>
      <c r="AC2869" s="12">
        <v>2492.7220000000002</v>
      </c>
      <c r="AD2869" s="72">
        <v>53.975999999999999</v>
      </c>
      <c r="AE2869" s="72">
        <v>5.2439999999999998</v>
      </c>
      <c r="AF2869" s="12">
        <v>0</v>
      </c>
      <c r="AG2869" s="72">
        <v>0</v>
      </c>
      <c r="AH2869" s="72">
        <v>0</v>
      </c>
      <c r="AI2869" s="12">
        <v>140.26900000000001</v>
      </c>
      <c r="AJ2869" s="72">
        <v>3.0369999999999999</v>
      </c>
      <c r="AK2869" s="72">
        <v>17.904</v>
      </c>
      <c r="AL2869" s="12">
        <v>140.26900000000001</v>
      </c>
      <c r="AM2869" s="72">
        <v>3.0369999999999999</v>
      </c>
      <c r="AN2869" s="72">
        <v>17.904</v>
      </c>
      <c r="AO2869" s="12">
        <v>2632.99</v>
      </c>
      <c r="AP2869" s="72">
        <v>57.012999999999998</v>
      </c>
      <c r="AQ2869" s="72">
        <v>5.3</v>
      </c>
      <c r="AR2869" s="12">
        <v>53.21</v>
      </c>
      <c r="AS2869" s="72">
        <v>1.1519999999999999</v>
      </c>
      <c r="AT2869" s="72">
        <v>54.747</v>
      </c>
      <c r="AU2869" s="12">
        <v>36.933999999999997</v>
      </c>
      <c r="AV2869" s="72">
        <v>0.8</v>
      </c>
      <c r="AW2869" s="72">
        <v>82.998000000000005</v>
      </c>
      <c r="AX2869" s="12">
        <v>165.18199999999999</v>
      </c>
      <c r="AY2869" s="72">
        <v>3.577</v>
      </c>
      <c r="AZ2869" s="72">
        <v>18.562000000000001</v>
      </c>
      <c r="BA2869" s="12">
        <v>202.11600000000001</v>
      </c>
      <c r="BB2869" s="72">
        <v>4.3760000000000003</v>
      </c>
      <c r="BC2869" s="72">
        <v>22.027999999999999</v>
      </c>
      <c r="BD2869" s="12">
        <v>117.262</v>
      </c>
      <c r="BE2869" s="72">
        <v>2.5390000000000001</v>
      </c>
      <c r="BF2869" s="72">
        <v>22.585999999999999</v>
      </c>
      <c r="BG2869" s="12">
        <v>319.37900000000002</v>
      </c>
      <c r="BH2869" s="72">
        <v>6.9160000000000004</v>
      </c>
      <c r="BI2869" s="72">
        <v>16.731999999999999</v>
      </c>
      <c r="BJ2869" s="12">
        <v>830.16800000000001</v>
      </c>
      <c r="BK2869" s="72">
        <v>17.975999999999999</v>
      </c>
      <c r="BL2869" s="72">
        <v>6.91</v>
      </c>
      <c r="BM2869" s="12">
        <v>782.48900000000003</v>
      </c>
      <c r="BN2869" s="72">
        <v>16.943000000000001</v>
      </c>
      <c r="BO2869" s="72">
        <v>7.8010000000000002</v>
      </c>
      <c r="BP2869" s="12">
        <v>1612.6569999999999</v>
      </c>
      <c r="BQ2869" s="72">
        <v>34.918999999999997</v>
      </c>
      <c r="BR2869" s="72">
        <v>4.74</v>
      </c>
      <c r="BS2869" s="12">
        <v>1985.2449999999999</v>
      </c>
      <c r="BT2869" s="72">
        <v>42.987000000000002</v>
      </c>
      <c r="BU2869" s="72">
        <v>4.7460000000000004</v>
      </c>
      <c r="BV2869" s="12">
        <v>4618.2349999999997</v>
      </c>
      <c r="BW2869" s="72">
        <v>100</v>
      </c>
      <c r="BX2869" s="72">
        <v>4.04</v>
      </c>
      <c r="BY2869" s="13"/>
      <c r="BZ2869" s="13"/>
    </row>
    <row r="2870" spans="1:78" ht="12.75" customHeight="1">
      <c r="A2870" s="122" t="s">
        <v>65</v>
      </c>
      <c r="B2870" s="71" t="s">
        <v>73</v>
      </c>
      <c r="C2870" s="71" t="s">
        <v>25</v>
      </c>
      <c r="D2870" s="34">
        <v>43435</v>
      </c>
      <c r="E2870" s="12">
        <v>1259.3699999999999</v>
      </c>
      <c r="F2870" s="72">
        <v>27.602</v>
      </c>
      <c r="G2870" s="72">
        <v>6.681</v>
      </c>
      <c r="H2870" s="12">
        <v>160.80799999999999</v>
      </c>
      <c r="I2870" s="72">
        <v>3.524</v>
      </c>
      <c r="J2870" s="72">
        <v>25.864000000000001</v>
      </c>
      <c r="K2870" s="12">
        <v>205.11500000000001</v>
      </c>
      <c r="L2870" s="72">
        <v>4.4960000000000004</v>
      </c>
      <c r="M2870" s="72">
        <v>19.132000000000001</v>
      </c>
      <c r="N2870" s="12">
        <v>365.92200000000003</v>
      </c>
      <c r="O2870" s="72">
        <v>8.02</v>
      </c>
      <c r="P2870" s="72">
        <v>11.72</v>
      </c>
      <c r="Q2870" s="12">
        <v>36.061999999999998</v>
      </c>
      <c r="R2870" s="72">
        <v>0.79</v>
      </c>
      <c r="S2870" s="72">
        <v>43.816000000000003</v>
      </c>
      <c r="T2870" s="12">
        <v>401.98500000000001</v>
      </c>
      <c r="U2870" s="72">
        <v>8.81</v>
      </c>
      <c r="V2870" s="72">
        <v>11.869</v>
      </c>
      <c r="W2870" s="12">
        <v>768.27300000000002</v>
      </c>
      <c r="X2870" s="72">
        <v>16.838000000000001</v>
      </c>
      <c r="Y2870" s="72">
        <v>5.9080000000000004</v>
      </c>
      <c r="Z2870" s="12">
        <v>1170.2570000000001</v>
      </c>
      <c r="AA2870" s="72">
        <v>25.649000000000001</v>
      </c>
      <c r="AB2870" s="72">
        <v>4.5149999999999997</v>
      </c>
      <c r="AC2870" s="12">
        <v>2429.627</v>
      </c>
      <c r="AD2870" s="72">
        <v>53.250999999999998</v>
      </c>
      <c r="AE2870" s="72">
        <v>3.4180000000000001</v>
      </c>
      <c r="AF2870" s="12">
        <v>6.7240000000000002</v>
      </c>
      <c r="AG2870" s="72">
        <v>0.14699999999999999</v>
      </c>
      <c r="AH2870" s="72">
        <v>106.184</v>
      </c>
      <c r="AI2870" s="12">
        <v>140.58000000000001</v>
      </c>
      <c r="AJ2870" s="72">
        <v>3.081</v>
      </c>
      <c r="AK2870" s="72">
        <v>17.821000000000002</v>
      </c>
      <c r="AL2870" s="12">
        <v>147.304</v>
      </c>
      <c r="AM2870" s="72">
        <v>3.2280000000000002</v>
      </c>
      <c r="AN2870" s="72">
        <v>17.149999999999999</v>
      </c>
      <c r="AO2870" s="12">
        <v>2576.931</v>
      </c>
      <c r="AP2870" s="72">
        <v>56.478999999999999</v>
      </c>
      <c r="AQ2870" s="72">
        <v>3.415</v>
      </c>
      <c r="AR2870" s="12">
        <v>44.155999999999999</v>
      </c>
      <c r="AS2870" s="72">
        <v>0.96799999999999997</v>
      </c>
      <c r="AT2870" s="72">
        <v>32.700000000000003</v>
      </c>
      <c r="AU2870" s="12">
        <v>37.798999999999999</v>
      </c>
      <c r="AV2870" s="72">
        <v>0.82799999999999996</v>
      </c>
      <c r="AW2870" s="72">
        <v>62.834000000000003</v>
      </c>
      <c r="AX2870" s="12">
        <v>146.24600000000001</v>
      </c>
      <c r="AY2870" s="72">
        <v>3.2050000000000001</v>
      </c>
      <c r="AZ2870" s="72">
        <v>20.71</v>
      </c>
      <c r="BA2870" s="12">
        <v>184.04499999999999</v>
      </c>
      <c r="BB2870" s="72">
        <v>4.0339999999999998</v>
      </c>
      <c r="BC2870" s="72">
        <v>18.815000000000001</v>
      </c>
      <c r="BD2870" s="12">
        <v>66.096000000000004</v>
      </c>
      <c r="BE2870" s="72">
        <v>1.4490000000000001</v>
      </c>
      <c r="BF2870" s="72">
        <v>28.484999999999999</v>
      </c>
      <c r="BG2870" s="12">
        <v>250.14099999999999</v>
      </c>
      <c r="BH2870" s="72">
        <v>5.4820000000000002</v>
      </c>
      <c r="BI2870" s="72">
        <v>13.765000000000001</v>
      </c>
      <c r="BJ2870" s="12">
        <v>873.803</v>
      </c>
      <c r="BK2870" s="72">
        <v>19.151</v>
      </c>
      <c r="BL2870" s="72">
        <v>8.27</v>
      </c>
      <c r="BM2870" s="12">
        <v>817.577</v>
      </c>
      <c r="BN2870" s="72">
        <v>17.919</v>
      </c>
      <c r="BO2870" s="72">
        <v>8.4009999999999998</v>
      </c>
      <c r="BP2870" s="12">
        <v>1691.38</v>
      </c>
      <c r="BQ2870" s="72">
        <v>37.07</v>
      </c>
      <c r="BR2870" s="72">
        <v>5.0350000000000001</v>
      </c>
      <c r="BS2870" s="12">
        <v>1985.6769999999999</v>
      </c>
      <c r="BT2870" s="72">
        <v>43.521000000000001</v>
      </c>
      <c r="BU2870" s="72">
        <v>3.93</v>
      </c>
      <c r="BV2870" s="12">
        <v>4562.6080000000002</v>
      </c>
      <c r="BW2870" s="72">
        <v>100</v>
      </c>
      <c r="BX2870" s="72">
        <v>2.4620000000000002</v>
      </c>
      <c r="BY2870" s="13"/>
      <c r="BZ2870" s="13"/>
    </row>
    <row r="2871" spans="1:78" ht="12.75" customHeight="1">
      <c r="A2871" s="122" t="s">
        <v>65</v>
      </c>
      <c r="B2871" s="71" t="s">
        <v>73</v>
      </c>
      <c r="C2871" s="71" t="s">
        <v>25</v>
      </c>
      <c r="D2871" s="34">
        <v>43525</v>
      </c>
      <c r="E2871" s="12">
        <v>1182.848</v>
      </c>
      <c r="F2871" s="72">
        <v>26.847999999999999</v>
      </c>
      <c r="G2871" s="72">
        <v>6.9729999999999999</v>
      </c>
      <c r="H2871" s="12">
        <v>142.864</v>
      </c>
      <c r="I2871" s="72">
        <v>3.2429999999999999</v>
      </c>
      <c r="J2871" s="72">
        <v>22.324000000000002</v>
      </c>
      <c r="K2871" s="12">
        <v>98.778000000000006</v>
      </c>
      <c r="L2871" s="72">
        <v>2.242</v>
      </c>
      <c r="M2871" s="72">
        <v>24.713000000000001</v>
      </c>
      <c r="N2871" s="12">
        <v>241.642</v>
      </c>
      <c r="O2871" s="72">
        <v>5.4850000000000003</v>
      </c>
      <c r="P2871" s="72">
        <v>17.181999999999999</v>
      </c>
      <c r="Q2871" s="12">
        <v>6.2480000000000002</v>
      </c>
      <c r="R2871" s="72">
        <v>0.14199999999999999</v>
      </c>
      <c r="S2871" s="72">
        <v>102.714</v>
      </c>
      <c r="T2871" s="12">
        <v>247.89</v>
      </c>
      <c r="U2871" s="72">
        <v>5.6260000000000003</v>
      </c>
      <c r="V2871" s="72">
        <v>17.654</v>
      </c>
      <c r="W2871" s="12">
        <v>861.68</v>
      </c>
      <c r="X2871" s="72">
        <v>19.558</v>
      </c>
      <c r="Y2871" s="72">
        <v>6.2930000000000001</v>
      </c>
      <c r="Z2871" s="12">
        <v>1109.569</v>
      </c>
      <c r="AA2871" s="72">
        <v>25.184000000000001</v>
      </c>
      <c r="AB2871" s="72">
        <v>5.8</v>
      </c>
      <c r="AC2871" s="12">
        <v>2292.4169999999999</v>
      </c>
      <c r="AD2871" s="72">
        <v>52.031999999999996</v>
      </c>
      <c r="AE2871" s="72">
        <v>4.3650000000000002</v>
      </c>
      <c r="AF2871" s="12">
        <v>3.2770000000000001</v>
      </c>
      <c r="AG2871" s="72">
        <v>7.3999999999999996E-2</v>
      </c>
      <c r="AH2871" s="72">
        <v>111.032</v>
      </c>
      <c r="AI2871" s="12">
        <v>187.72499999999999</v>
      </c>
      <c r="AJ2871" s="72">
        <v>4.2610000000000001</v>
      </c>
      <c r="AK2871" s="72">
        <v>17.553999999999998</v>
      </c>
      <c r="AL2871" s="12">
        <v>191.00200000000001</v>
      </c>
      <c r="AM2871" s="72">
        <v>4.335</v>
      </c>
      <c r="AN2871" s="72">
        <v>17.131</v>
      </c>
      <c r="AO2871" s="12">
        <v>2483.4189999999999</v>
      </c>
      <c r="AP2871" s="72">
        <v>56.366999999999997</v>
      </c>
      <c r="AQ2871" s="72">
        <v>4.5</v>
      </c>
      <c r="AR2871" s="12">
        <v>39.719000000000001</v>
      </c>
      <c r="AS2871" s="72">
        <v>0.90200000000000002</v>
      </c>
      <c r="AT2871" s="72">
        <v>37.173999999999999</v>
      </c>
      <c r="AU2871" s="12">
        <v>16.224</v>
      </c>
      <c r="AV2871" s="72">
        <v>0.36799999999999999</v>
      </c>
      <c r="AW2871" s="72">
        <v>53.075000000000003</v>
      </c>
      <c r="AX2871" s="12">
        <v>182.55</v>
      </c>
      <c r="AY2871" s="72">
        <v>4.1429999999999998</v>
      </c>
      <c r="AZ2871" s="72">
        <v>21.773</v>
      </c>
      <c r="BA2871" s="12">
        <v>198.774</v>
      </c>
      <c r="BB2871" s="72">
        <v>4.5119999999999996</v>
      </c>
      <c r="BC2871" s="72">
        <v>18.922000000000001</v>
      </c>
      <c r="BD2871" s="12">
        <v>162.554</v>
      </c>
      <c r="BE2871" s="72">
        <v>3.69</v>
      </c>
      <c r="BF2871" s="72">
        <v>25.385999999999999</v>
      </c>
      <c r="BG2871" s="12">
        <v>361.32799999999997</v>
      </c>
      <c r="BH2871" s="72">
        <v>8.2010000000000005</v>
      </c>
      <c r="BI2871" s="72">
        <v>16.442</v>
      </c>
      <c r="BJ2871" s="12">
        <v>928.44299999999998</v>
      </c>
      <c r="BK2871" s="72">
        <v>21.073</v>
      </c>
      <c r="BL2871" s="72">
        <v>7.306</v>
      </c>
      <c r="BM2871" s="12">
        <v>592.86800000000005</v>
      </c>
      <c r="BN2871" s="72">
        <v>13.457000000000001</v>
      </c>
      <c r="BO2871" s="72">
        <v>8.8140000000000001</v>
      </c>
      <c r="BP2871" s="12">
        <v>1521.3119999999999</v>
      </c>
      <c r="BQ2871" s="72">
        <v>34.53</v>
      </c>
      <c r="BR2871" s="72">
        <v>4.3810000000000002</v>
      </c>
      <c r="BS2871" s="12">
        <v>1922.3579999999999</v>
      </c>
      <c r="BT2871" s="72">
        <v>43.633000000000003</v>
      </c>
      <c r="BU2871" s="72">
        <v>3.3919999999999999</v>
      </c>
      <c r="BV2871" s="12">
        <v>4405.777</v>
      </c>
      <c r="BW2871" s="72">
        <v>100</v>
      </c>
      <c r="BX2871" s="72">
        <v>2.7490000000000001</v>
      </c>
      <c r="BY2871" s="13"/>
      <c r="BZ2871" s="13"/>
    </row>
    <row r="2872" spans="1:78" ht="12.75" customHeight="1">
      <c r="A2872" s="122" t="s">
        <v>65</v>
      </c>
      <c r="B2872" s="71" t="s">
        <v>73</v>
      </c>
      <c r="C2872" s="71" t="s">
        <v>25</v>
      </c>
      <c r="D2872" s="34">
        <v>43617</v>
      </c>
      <c r="E2872" s="12">
        <v>1198.194</v>
      </c>
      <c r="F2872" s="72">
        <v>26.501000000000001</v>
      </c>
      <c r="G2872" s="72">
        <v>6.968</v>
      </c>
      <c r="H2872" s="12">
        <v>120.61799999999999</v>
      </c>
      <c r="I2872" s="72">
        <v>2.6680000000000001</v>
      </c>
      <c r="J2872" s="72">
        <v>27.733000000000001</v>
      </c>
      <c r="K2872" s="12">
        <v>131.10400000000001</v>
      </c>
      <c r="L2872" s="72">
        <v>2.9</v>
      </c>
      <c r="M2872" s="72">
        <v>24.524000000000001</v>
      </c>
      <c r="N2872" s="12">
        <v>251.72200000000001</v>
      </c>
      <c r="O2872" s="72">
        <v>5.5679999999999996</v>
      </c>
      <c r="P2872" s="72">
        <v>17.097000000000001</v>
      </c>
      <c r="Q2872" s="12">
        <v>13.085000000000001</v>
      </c>
      <c r="R2872" s="72">
        <v>0.28899999999999998</v>
      </c>
      <c r="S2872" s="72">
        <v>71.775000000000006</v>
      </c>
      <c r="T2872" s="12">
        <v>264.80700000000002</v>
      </c>
      <c r="U2872" s="72">
        <v>5.8570000000000002</v>
      </c>
      <c r="V2872" s="72">
        <v>15.984999999999999</v>
      </c>
      <c r="W2872" s="12">
        <v>994.75</v>
      </c>
      <c r="X2872" s="72">
        <v>22.001999999999999</v>
      </c>
      <c r="Y2872" s="72">
        <v>7.3209999999999997</v>
      </c>
      <c r="Z2872" s="12">
        <v>1259.557</v>
      </c>
      <c r="AA2872" s="72">
        <v>27.859000000000002</v>
      </c>
      <c r="AB2872" s="72">
        <v>6.1970000000000001</v>
      </c>
      <c r="AC2872" s="12">
        <v>2457.752</v>
      </c>
      <c r="AD2872" s="72">
        <v>54.36</v>
      </c>
      <c r="AE2872" s="72">
        <v>4.6909999999999998</v>
      </c>
      <c r="AF2872" s="12">
        <v>8.2750000000000004</v>
      </c>
      <c r="AG2872" s="72">
        <v>0.183</v>
      </c>
      <c r="AH2872" s="72">
        <v>77.53</v>
      </c>
      <c r="AI2872" s="12">
        <v>154.23400000000001</v>
      </c>
      <c r="AJ2872" s="72">
        <v>3.411</v>
      </c>
      <c r="AK2872" s="72">
        <v>16.044</v>
      </c>
      <c r="AL2872" s="12">
        <v>162.50899999999999</v>
      </c>
      <c r="AM2872" s="72">
        <v>3.5939999999999999</v>
      </c>
      <c r="AN2872" s="72">
        <v>15.016999999999999</v>
      </c>
      <c r="AO2872" s="12">
        <v>2620.261</v>
      </c>
      <c r="AP2872" s="72">
        <v>57.954000000000001</v>
      </c>
      <c r="AQ2872" s="72">
        <v>4.58</v>
      </c>
      <c r="AR2872" s="12">
        <v>26.623000000000001</v>
      </c>
      <c r="AS2872" s="72">
        <v>0.58899999999999997</v>
      </c>
      <c r="AT2872" s="72">
        <v>46.158000000000001</v>
      </c>
      <c r="AU2872" s="12">
        <v>15.779</v>
      </c>
      <c r="AV2872" s="72">
        <v>0.34899999999999998</v>
      </c>
      <c r="AW2872" s="72">
        <v>103.43899999999999</v>
      </c>
      <c r="AX2872" s="12">
        <v>121.15600000000001</v>
      </c>
      <c r="AY2872" s="72">
        <v>2.68</v>
      </c>
      <c r="AZ2872" s="72">
        <v>24.372</v>
      </c>
      <c r="BA2872" s="12">
        <v>136.93600000000001</v>
      </c>
      <c r="BB2872" s="72">
        <v>3.0289999999999999</v>
      </c>
      <c r="BC2872" s="72">
        <v>30.231000000000002</v>
      </c>
      <c r="BD2872" s="12">
        <v>67.200999999999993</v>
      </c>
      <c r="BE2872" s="72">
        <v>1.486</v>
      </c>
      <c r="BF2872" s="72">
        <v>40.662999999999997</v>
      </c>
      <c r="BG2872" s="12">
        <v>204.137</v>
      </c>
      <c r="BH2872" s="72">
        <v>4.5149999999999997</v>
      </c>
      <c r="BI2872" s="72">
        <v>23.050999999999998</v>
      </c>
      <c r="BJ2872" s="12">
        <v>835.31500000000005</v>
      </c>
      <c r="BK2872" s="72">
        <v>18.475000000000001</v>
      </c>
      <c r="BL2872" s="72">
        <v>8.0129999999999999</v>
      </c>
      <c r="BM2872" s="12">
        <v>834.91200000000003</v>
      </c>
      <c r="BN2872" s="72">
        <v>18.466000000000001</v>
      </c>
      <c r="BO2872" s="72">
        <v>7.0190000000000001</v>
      </c>
      <c r="BP2872" s="12">
        <v>1670.2280000000001</v>
      </c>
      <c r="BQ2872" s="72">
        <v>36.942</v>
      </c>
      <c r="BR2872" s="72">
        <v>3.9449999999999998</v>
      </c>
      <c r="BS2872" s="12">
        <v>1900.9880000000001</v>
      </c>
      <c r="BT2872" s="72">
        <v>42.045999999999999</v>
      </c>
      <c r="BU2872" s="72">
        <v>3.26</v>
      </c>
      <c r="BV2872" s="12">
        <v>4521.2489999999998</v>
      </c>
      <c r="BW2872" s="72">
        <v>100</v>
      </c>
      <c r="BX2872" s="72">
        <v>2.956</v>
      </c>
      <c r="BY2872" s="13"/>
      <c r="BZ2872" s="13"/>
    </row>
    <row r="2873" spans="1:78" ht="12.75" customHeight="1">
      <c r="A2873" s="122" t="s">
        <v>65</v>
      </c>
      <c r="B2873" s="71" t="s">
        <v>73</v>
      </c>
      <c r="C2873" s="71" t="s">
        <v>25</v>
      </c>
      <c r="D2873" s="34">
        <v>44075</v>
      </c>
      <c r="E2873" s="12">
        <v>1245.3620000000001</v>
      </c>
      <c r="F2873" s="72">
        <v>26.53</v>
      </c>
      <c r="G2873" s="72">
        <v>7.282</v>
      </c>
      <c r="H2873" s="12">
        <v>113.221</v>
      </c>
      <c r="I2873" s="72">
        <v>2.4119999999999999</v>
      </c>
      <c r="J2873" s="72">
        <v>30.291</v>
      </c>
      <c r="K2873" s="12">
        <v>252.29900000000001</v>
      </c>
      <c r="L2873" s="72">
        <v>5.375</v>
      </c>
      <c r="M2873" s="72">
        <v>21.242999999999999</v>
      </c>
      <c r="N2873" s="12">
        <v>365.52</v>
      </c>
      <c r="O2873" s="72">
        <v>7.7869999999999999</v>
      </c>
      <c r="P2873" s="72">
        <v>13.760999999999999</v>
      </c>
      <c r="Q2873" s="12">
        <v>7.1749999999999998</v>
      </c>
      <c r="R2873" s="72">
        <v>0.153</v>
      </c>
      <c r="S2873" s="72">
        <v>62.128</v>
      </c>
      <c r="T2873" s="12">
        <v>372.69600000000003</v>
      </c>
      <c r="U2873" s="72">
        <v>7.94</v>
      </c>
      <c r="V2873" s="72">
        <v>13.590999999999999</v>
      </c>
      <c r="W2873" s="12">
        <v>924.14400000000001</v>
      </c>
      <c r="X2873" s="72">
        <v>19.687000000000001</v>
      </c>
      <c r="Y2873" s="72">
        <v>9.9849999999999994</v>
      </c>
      <c r="Z2873" s="12">
        <v>1296.8389999999999</v>
      </c>
      <c r="AA2873" s="72">
        <v>27.626999999999999</v>
      </c>
      <c r="AB2873" s="72">
        <v>6.2370000000000001</v>
      </c>
      <c r="AC2873" s="12">
        <v>2542.201</v>
      </c>
      <c r="AD2873" s="72">
        <v>54.156999999999996</v>
      </c>
      <c r="AE2873" s="72">
        <v>3.8730000000000002</v>
      </c>
      <c r="AF2873" s="12">
        <v>7.4</v>
      </c>
      <c r="AG2873" s="72">
        <v>0.158</v>
      </c>
      <c r="AH2873" s="72">
        <v>78.210999999999999</v>
      </c>
      <c r="AI2873" s="12">
        <v>178.56</v>
      </c>
      <c r="AJ2873" s="72">
        <v>3.8039999999999998</v>
      </c>
      <c r="AK2873" s="72">
        <v>19.216999999999999</v>
      </c>
      <c r="AL2873" s="12">
        <v>185.959</v>
      </c>
      <c r="AM2873" s="72">
        <v>3.9620000000000002</v>
      </c>
      <c r="AN2873" s="72">
        <v>18.443999999999999</v>
      </c>
      <c r="AO2873" s="12">
        <v>2728.16</v>
      </c>
      <c r="AP2873" s="72">
        <v>58.119</v>
      </c>
      <c r="AQ2873" s="72">
        <v>4.08</v>
      </c>
      <c r="AR2873" s="12">
        <v>60.896999999999998</v>
      </c>
      <c r="AS2873" s="72">
        <v>1.2969999999999999</v>
      </c>
      <c r="AT2873" s="72">
        <v>46.834000000000003</v>
      </c>
      <c r="AU2873" s="12">
        <v>29.574999999999999</v>
      </c>
      <c r="AV2873" s="72">
        <v>0.63</v>
      </c>
      <c r="AW2873" s="72">
        <v>75.22</v>
      </c>
      <c r="AX2873" s="12">
        <v>145.036</v>
      </c>
      <c r="AY2873" s="72">
        <v>3.09</v>
      </c>
      <c r="AZ2873" s="72">
        <v>25.890999999999998</v>
      </c>
      <c r="BA2873" s="12">
        <v>174.61099999999999</v>
      </c>
      <c r="BB2873" s="72">
        <v>3.72</v>
      </c>
      <c r="BC2873" s="72">
        <v>21.875</v>
      </c>
      <c r="BD2873" s="12">
        <v>212.02699999999999</v>
      </c>
      <c r="BE2873" s="72">
        <v>4.5170000000000003</v>
      </c>
      <c r="BF2873" s="72">
        <v>20.896999999999998</v>
      </c>
      <c r="BG2873" s="12">
        <v>386.63799999999998</v>
      </c>
      <c r="BH2873" s="72">
        <v>8.2370000000000001</v>
      </c>
      <c r="BI2873" s="72">
        <v>14.407999999999999</v>
      </c>
      <c r="BJ2873" s="12">
        <v>792.79700000000003</v>
      </c>
      <c r="BK2873" s="72">
        <v>16.888999999999999</v>
      </c>
      <c r="BL2873" s="72">
        <v>7.6559999999999997</v>
      </c>
      <c r="BM2873" s="12">
        <v>725.59799999999996</v>
      </c>
      <c r="BN2873" s="72">
        <v>15.458</v>
      </c>
      <c r="BO2873" s="72">
        <v>9.3529999999999998</v>
      </c>
      <c r="BP2873" s="12">
        <v>1518.396</v>
      </c>
      <c r="BQ2873" s="72">
        <v>32.347000000000001</v>
      </c>
      <c r="BR2873" s="72">
        <v>4.6710000000000003</v>
      </c>
      <c r="BS2873" s="12">
        <v>1965.93</v>
      </c>
      <c r="BT2873" s="72">
        <v>41.881</v>
      </c>
      <c r="BU2873" s="72">
        <v>4.202</v>
      </c>
      <c r="BV2873" s="12">
        <v>4694.0910000000003</v>
      </c>
      <c r="BW2873" s="72">
        <v>100</v>
      </c>
      <c r="BX2873" s="72">
        <v>3.31</v>
      </c>
      <c r="BY2873" s="13"/>
      <c r="BZ2873" s="13"/>
    </row>
    <row r="2874" spans="1:78" ht="12.75" customHeight="1">
      <c r="A2874" s="122" t="s">
        <v>65</v>
      </c>
      <c r="B2874" s="71" t="s">
        <v>73</v>
      </c>
      <c r="C2874" s="71" t="s">
        <v>25</v>
      </c>
      <c r="D2874" s="34">
        <v>44166</v>
      </c>
      <c r="E2874" s="12">
        <v>1290.7940000000001</v>
      </c>
      <c r="F2874" s="72">
        <v>26.895</v>
      </c>
      <c r="G2874" s="72">
        <v>6.4770000000000003</v>
      </c>
      <c r="H2874" s="12">
        <v>192.864</v>
      </c>
      <c r="I2874" s="72">
        <v>4.0179999999999998</v>
      </c>
      <c r="J2874" s="72">
        <v>18.797999999999998</v>
      </c>
      <c r="K2874" s="12">
        <v>130.66300000000001</v>
      </c>
      <c r="L2874" s="72">
        <v>2.722</v>
      </c>
      <c r="M2874" s="72">
        <v>26.209</v>
      </c>
      <c r="N2874" s="12">
        <v>323.52600000000001</v>
      </c>
      <c r="O2874" s="72">
        <v>6.7409999999999997</v>
      </c>
      <c r="P2874" s="72">
        <v>17.367000000000001</v>
      </c>
      <c r="Q2874" s="12">
        <v>49.61</v>
      </c>
      <c r="R2874" s="72">
        <v>1.034</v>
      </c>
      <c r="S2874" s="72">
        <v>54.295999999999999</v>
      </c>
      <c r="T2874" s="12">
        <v>373.13600000000002</v>
      </c>
      <c r="U2874" s="72">
        <v>7.7750000000000004</v>
      </c>
      <c r="V2874" s="72">
        <v>18.206</v>
      </c>
      <c r="W2874" s="12">
        <v>1023.604</v>
      </c>
      <c r="X2874" s="72">
        <v>21.327999999999999</v>
      </c>
      <c r="Y2874" s="72">
        <v>8.6620000000000008</v>
      </c>
      <c r="Z2874" s="12">
        <v>1396.741</v>
      </c>
      <c r="AA2874" s="72">
        <v>29.102</v>
      </c>
      <c r="AB2874" s="72">
        <v>7.2759999999999998</v>
      </c>
      <c r="AC2874" s="12">
        <v>2687.5340000000001</v>
      </c>
      <c r="AD2874" s="72">
        <v>55.997</v>
      </c>
      <c r="AE2874" s="72">
        <v>4.7110000000000003</v>
      </c>
      <c r="AF2874" s="12">
        <v>14.05</v>
      </c>
      <c r="AG2874" s="72">
        <v>0.29299999999999998</v>
      </c>
      <c r="AH2874" s="72">
        <v>77.649000000000001</v>
      </c>
      <c r="AI2874" s="12">
        <v>133.53399999999999</v>
      </c>
      <c r="AJ2874" s="72">
        <v>2.782</v>
      </c>
      <c r="AK2874" s="72">
        <v>27.965</v>
      </c>
      <c r="AL2874" s="12">
        <v>147.584</v>
      </c>
      <c r="AM2874" s="72">
        <v>3.0750000000000002</v>
      </c>
      <c r="AN2874" s="72">
        <v>26.125</v>
      </c>
      <c r="AO2874" s="12">
        <v>2835.1190000000001</v>
      </c>
      <c r="AP2874" s="72">
        <v>59.072000000000003</v>
      </c>
      <c r="AQ2874" s="72">
        <v>4.7910000000000004</v>
      </c>
      <c r="AR2874" s="12">
        <v>89.477000000000004</v>
      </c>
      <c r="AS2874" s="72">
        <v>1.8640000000000001</v>
      </c>
      <c r="AT2874" s="72">
        <v>39.31</v>
      </c>
      <c r="AU2874" s="12">
        <v>8.7349999999999994</v>
      </c>
      <c r="AV2874" s="72">
        <v>0.182</v>
      </c>
      <c r="AW2874" s="72">
        <v>72.263000000000005</v>
      </c>
      <c r="AX2874" s="12">
        <v>226.26400000000001</v>
      </c>
      <c r="AY2874" s="72">
        <v>4.7140000000000004</v>
      </c>
      <c r="AZ2874" s="72">
        <v>23.745999999999999</v>
      </c>
      <c r="BA2874" s="12">
        <v>234.99799999999999</v>
      </c>
      <c r="BB2874" s="72">
        <v>4.8959999999999999</v>
      </c>
      <c r="BC2874" s="72">
        <v>22.991</v>
      </c>
      <c r="BD2874" s="12">
        <v>90.623000000000005</v>
      </c>
      <c r="BE2874" s="72">
        <v>1.8879999999999999</v>
      </c>
      <c r="BF2874" s="72">
        <v>32.213000000000001</v>
      </c>
      <c r="BG2874" s="12">
        <v>325.62099999999998</v>
      </c>
      <c r="BH2874" s="72">
        <v>6.7850000000000001</v>
      </c>
      <c r="BI2874" s="72">
        <v>16.678999999999998</v>
      </c>
      <c r="BJ2874" s="12">
        <v>861.76</v>
      </c>
      <c r="BK2874" s="72">
        <v>17.956</v>
      </c>
      <c r="BL2874" s="72">
        <v>9.2370000000000001</v>
      </c>
      <c r="BM2874" s="12">
        <v>687.43200000000002</v>
      </c>
      <c r="BN2874" s="72">
        <v>14.323</v>
      </c>
      <c r="BO2874" s="72">
        <v>7.3769999999999998</v>
      </c>
      <c r="BP2874" s="12">
        <v>1549.192</v>
      </c>
      <c r="BQ2874" s="72">
        <v>32.279000000000003</v>
      </c>
      <c r="BR2874" s="72">
        <v>5.9210000000000003</v>
      </c>
      <c r="BS2874" s="12">
        <v>1964.2909999999999</v>
      </c>
      <c r="BT2874" s="72">
        <v>40.927999999999997</v>
      </c>
      <c r="BU2874" s="72">
        <v>5.242</v>
      </c>
      <c r="BV2874" s="12">
        <v>4799.41</v>
      </c>
      <c r="BW2874" s="72">
        <v>100</v>
      </c>
      <c r="BX2874" s="72">
        <v>3.4430000000000001</v>
      </c>
      <c r="BY2874" s="13"/>
      <c r="BZ2874" s="13"/>
    </row>
    <row r="2875" spans="1:78" ht="12.75" customHeight="1">
      <c r="A2875" s="122" t="s">
        <v>65</v>
      </c>
      <c r="B2875" s="71" t="s">
        <v>73</v>
      </c>
      <c r="C2875" s="71" t="s">
        <v>25</v>
      </c>
      <c r="D2875" s="34">
        <v>44256</v>
      </c>
      <c r="E2875" s="12">
        <v>1327.9469999999999</v>
      </c>
      <c r="F2875" s="72">
        <v>27.812000000000001</v>
      </c>
      <c r="G2875" s="72">
        <v>6.23</v>
      </c>
      <c r="H2875" s="12">
        <v>70.346999999999994</v>
      </c>
      <c r="I2875" s="72">
        <v>1.4730000000000001</v>
      </c>
      <c r="J2875" s="72">
        <v>35.411000000000001</v>
      </c>
      <c r="K2875" s="12">
        <v>155.35</v>
      </c>
      <c r="L2875" s="72">
        <v>3.254</v>
      </c>
      <c r="M2875" s="72">
        <v>23.231000000000002</v>
      </c>
      <c r="N2875" s="12">
        <v>225.697</v>
      </c>
      <c r="O2875" s="72">
        <v>4.7270000000000003</v>
      </c>
      <c r="P2875" s="72">
        <v>18.907</v>
      </c>
      <c r="Q2875" s="12">
        <v>15.118</v>
      </c>
      <c r="R2875" s="72">
        <v>0.317</v>
      </c>
      <c r="S2875" s="72">
        <v>62.796999999999997</v>
      </c>
      <c r="T2875" s="12">
        <v>240.815</v>
      </c>
      <c r="U2875" s="72">
        <v>5.0439999999999996</v>
      </c>
      <c r="V2875" s="72">
        <v>17.306999999999999</v>
      </c>
      <c r="W2875" s="12">
        <v>941.11900000000003</v>
      </c>
      <c r="X2875" s="72">
        <v>19.71</v>
      </c>
      <c r="Y2875" s="72">
        <v>10.53</v>
      </c>
      <c r="Z2875" s="12">
        <v>1181.934</v>
      </c>
      <c r="AA2875" s="72">
        <v>24.754000000000001</v>
      </c>
      <c r="AB2875" s="72">
        <v>8.6560000000000006</v>
      </c>
      <c r="AC2875" s="12">
        <v>2509.8809999999999</v>
      </c>
      <c r="AD2875" s="72">
        <v>52.566000000000003</v>
      </c>
      <c r="AE2875" s="72">
        <v>5.65</v>
      </c>
      <c r="AF2875" s="12">
        <v>30.834</v>
      </c>
      <c r="AG2875" s="72">
        <v>0.64600000000000002</v>
      </c>
      <c r="AH2875" s="72">
        <v>69.162999999999997</v>
      </c>
      <c r="AI2875" s="12">
        <v>163.09200000000001</v>
      </c>
      <c r="AJ2875" s="72">
        <v>3.4159999999999999</v>
      </c>
      <c r="AK2875" s="72">
        <v>16.155000000000001</v>
      </c>
      <c r="AL2875" s="12">
        <v>193.92599999999999</v>
      </c>
      <c r="AM2875" s="72">
        <v>4.0620000000000003</v>
      </c>
      <c r="AN2875" s="72">
        <v>18.812999999999999</v>
      </c>
      <c r="AO2875" s="12">
        <v>2703.8069999999998</v>
      </c>
      <c r="AP2875" s="72">
        <v>56.628</v>
      </c>
      <c r="AQ2875" s="72">
        <v>5.1280000000000001</v>
      </c>
      <c r="AR2875" s="12">
        <v>86.665999999999997</v>
      </c>
      <c r="AS2875" s="72">
        <v>1.8149999999999999</v>
      </c>
      <c r="AT2875" s="72">
        <v>41.47</v>
      </c>
      <c r="AU2875" s="12">
        <v>21.577999999999999</v>
      </c>
      <c r="AV2875" s="72">
        <v>0.45200000000000001</v>
      </c>
      <c r="AW2875" s="72">
        <v>46.140999999999998</v>
      </c>
      <c r="AX2875" s="12">
        <v>187.70400000000001</v>
      </c>
      <c r="AY2875" s="72">
        <v>3.931</v>
      </c>
      <c r="AZ2875" s="72">
        <v>24.045999999999999</v>
      </c>
      <c r="BA2875" s="12">
        <v>209.28200000000001</v>
      </c>
      <c r="BB2875" s="72">
        <v>4.383</v>
      </c>
      <c r="BC2875" s="72">
        <v>21.244</v>
      </c>
      <c r="BD2875" s="12">
        <v>147.48400000000001</v>
      </c>
      <c r="BE2875" s="72">
        <v>3.089</v>
      </c>
      <c r="BF2875" s="72">
        <v>26.709</v>
      </c>
      <c r="BG2875" s="12">
        <v>356.76600000000002</v>
      </c>
      <c r="BH2875" s="72">
        <v>7.4720000000000004</v>
      </c>
      <c r="BI2875" s="72">
        <v>14.816000000000001</v>
      </c>
      <c r="BJ2875" s="12">
        <v>922.64200000000005</v>
      </c>
      <c r="BK2875" s="72">
        <v>19.324000000000002</v>
      </c>
      <c r="BL2875" s="72">
        <v>8.5559999999999992</v>
      </c>
      <c r="BM2875" s="12">
        <v>704.82899999999995</v>
      </c>
      <c r="BN2875" s="72">
        <v>14.762</v>
      </c>
      <c r="BO2875" s="72">
        <v>9.2780000000000005</v>
      </c>
      <c r="BP2875" s="12">
        <v>1627.471</v>
      </c>
      <c r="BQ2875" s="72">
        <v>34.085000000000001</v>
      </c>
      <c r="BR2875" s="72">
        <v>5.1050000000000004</v>
      </c>
      <c r="BS2875" s="12">
        <v>2070.9029999999998</v>
      </c>
      <c r="BT2875" s="72">
        <v>43.372</v>
      </c>
      <c r="BU2875" s="72">
        <v>4.2</v>
      </c>
      <c r="BV2875" s="12">
        <v>4774.71</v>
      </c>
      <c r="BW2875" s="72">
        <v>100</v>
      </c>
      <c r="BX2875" s="72">
        <v>3.1459999999999999</v>
      </c>
      <c r="BY2875" s="13"/>
      <c r="BZ2875" s="13"/>
    </row>
    <row r="2876" spans="1:78" ht="12.75" customHeight="1">
      <c r="A2876" s="122" t="s">
        <v>65</v>
      </c>
      <c r="B2876" s="71" t="s">
        <v>73</v>
      </c>
      <c r="C2876" s="71" t="s">
        <v>25</v>
      </c>
      <c r="D2876" s="34">
        <v>44348</v>
      </c>
      <c r="E2876" s="12">
        <v>1661.6959999999999</v>
      </c>
      <c r="F2876" s="72">
        <v>32.558999999999997</v>
      </c>
      <c r="G2876" s="72">
        <v>5.3029999999999999</v>
      </c>
      <c r="H2876" s="12">
        <v>206.23699999999999</v>
      </c>
      <c r="I2876" s="72">
        <v>4.0410000000000004</v>
      </c>
      <c r="J2876" s="72">
        <v>21.093</v>
      </c>
      <c r="K2876" s="12">
        <v>101.86499999999999</v>
      </c>
      <c r="L2876" s="72">
        <v>1.996</v>
      </c>
      <c r="M2876" s="72">
        <v>32.677</v>
      </c>
      <c r="N2876" s="12">
        <v>308.10199999999998</v>
      </c>
      <c r="O2876" s="72">
        <v>6.0369999999999999</v>
      </c>
      <c r="P2876" s="72">
        <v>16.408999999999999</v>
      </c>
      <c r="Q2876" s="12">
        <v>7.8520000000000003</v>
      </c>
      <c r="R2876" s="72">
        <v>0.154</v>
      </c>
      <c r="S2876" s="72">
        <v>104.877</v>
      </c>
      <c r="T2876" s="12">
        <v>315.95400000000001</v>
      </c>
      <c r="U2876" s="72">
        <v>6.1909999999999998</v>
      </c>
      <c r="V2876" s="72">
        <v>16.204000000000001</v>
      </c>
      <c r="W2876" s="12">
        <v>952.84500000000003</v>
      </c>
      <c r="X2876" s="72">
        <v>18.670000000000002</v>
      </c>
      <c r="Y2876" s="72">
        <v>6.34</v>
      </c>
      <c r="Z2876" s="12">
        <v>1268.799</v>
      </c>
      <c r="AA2876" s="72">
        <v>24.86</v>
      </c>
      <c r="AB2876" s="72">
        <v>5.2779999999999996</v>
      </c>
      <c r="AC2876" s="12">
        <v>2930.4949999999999</v>
      </c>
      <c r="AD2876" s="72">
        <v>57.418999999999997</v>
      </c>
      <c r="AE2876" s="72">
        <v>3.6669999999999998</v>
      </c>
      <c r="AF2876" s="12">
        <v>0</v>
      </c>
      <c r="AG2876" s="72">
        <v>0</v>
      </c>
      <c r="AH2876" s="72">
        <v>0</v>
      </c>
      <c r="AI2876" s="12">
        <v>153.392</v>
      </c>
      <c r="AJ2876" s="72">
        <v>3.0049999999999999</v>
      </c>
      <c r="AK2876" s="72">
        <v>16.954999999999998</v>
      </c>
      <c r="AL2876" s="12">
        <v>153.392</v>
      </c>
      <c r="AM2876" s="72">
        <v>3.0049999999999999</v>
      </c>
      <c r="AN2876" s="72">
        <v>16.954999999999998</v>
      </c>
      <c r="AO2876" s="12">
        <v>3083.8870000000002</v>
      </c>
      <c r="AP2876" s="72">
        <v>60.423999999999999</v>
      </c>
      <c r="AQ2876" s="72">
        <v>3.6339999999999999</v>
      </c>
      <c r="AR2876" s="12">
        <v>38.066000000000003</v>
      </c>
      <c r="AS2876" s="72">
        <v>0.746</v>
      </c>
      <c r="AT2876" s="72">
        <v>61.225000000000001</v>
      </c>
      <c r="AU2876" s="12">
        <v>26.023</v>
      </c>
      <c r="AV2876" s="72">
        <v>0.51</v>
      </c>
      <c r="AW2876" s="72">
        <v>84.132999999999996</v>
      </c>
      <c r="AX2876" s="12">
        <v>264.846</v>
      </c>
      <c r="AY2876" s="72">
        <v>5.1890000000000001</v>
      </c>
      <c r="AZ2876" s="72">
        <v>14.791</v>
      </c>
      <c r="BA2876" s="12">
        <v>290.86900000000003</v>
      </c>
      <c r="BB2876" s="72">
        <v>5.6989999999999998</v>
      </c>
      <c r="BC2876" s="72">
        <v>14.619</v>
      </c>
      <c r="BD2876" s="12">
        <v>117.559</v>
      </c>
      <c r="BE2876" s="72">
        <v>2.3029999999999999</v>
      </c>
      <c r="BF2876" s="72">
        <v>24.062000000000001</v>
      </c>
      <c r="BG2876" s="12">
        <v>408.428</v>
      </c>
      <c r="BH2876" s="72">
        <v>8.0030000000000001</v>
      </c>
      <c r="BI2876" s="72">
        <v>13.561999999999999</v>
      </c>
      <c r="BJ2876" s="12">
        <v>793.89</v>
      </c>
      <c r="BK2876" s="72">
        <v>15.555</v>
      </c>
      <c r="BL2876" s="72">
        <v>9.9719999999999995</v>
      </c>
      <c r="BM2876" s="12">
        <v>779.44100000000003</v>
      </c>
      <c r="BN2876" s="72">
        <v>15.272</v>
      </c>
      <c r="BO2876" s="72">
        <v>6.9950000000000001</v>
      </c>
      <c r="BP2876" s="12">
        <v>1573.3320000000001</v>
      </c>
      <c r="BQ2876" s="72">
        <v>30.827000000000002</v>
      </c>
      <c r="BR2876" s="72">
        <v>5.1109999999999998</v>
      </c>
      <c r="BS2876" s="12">
        <v>2019.826</v>
      </c>
      <c r="BT2876" s="72">
        <v>39.576000000000001</v>
      </c>
      <c r="BU2876" s="72">
        <v>4.6760000000000002</v>
      </c>
      <c r="BV2876" s="12">
        <v>5103.7129999999997</v>
      </c>
      <c r="BW2876" s="72">
        <v>100</v>
      </c>
      <c r="BX2876" s="72">
        <v>3.2440000000000002</v>
      </c>
      <c r="BY2876" s="13"/>
      <c r="BZ2876" s="13"/>
    </row>
    <row r="2877" spans="1:78" ht="12.75" customHeight="1">
      <c r="A2877" s="122" t="s">
        <v>65</v>
      </c>
      <c r="B2877" s="71" t="s">
        <v>73</v>
      </c>
      <c r="C2877" s="71" t="s">
        <v>25</v>
      </c>
      <c r="D2877" s="34">
        <v>44805</v>
      </c>
      <c r="E2877" s="12">
        <v>1411.107</v>
      </c>
      <c r="F2877" s="72">
        <v>30.588000000000001</v>
      </c>
      <c r="G2877" s="72">
        <v>6.2750000000000004</v>
      </c>
      <c r="H2877" s="12">
        <v>122.358</v>
      </c>
      <c r="I2877" s="72">
        <v>2.6520000000000001</v>
      </c>
      <c r="J2877" s="72">
        <v>26.021000000000001</v>
      </c>
      <c r="K2877" s="12">
        <v>64.497</v>
      </c>
      <c r="L2877" s="72">
        <v>1.3979999999999999</v>
      </c>
      <c r="M2877" s="72">
        <v>33.648000000000003</v>
      </c>
      <c r="N2877" s="12">
        <v>186.85499999999999</v>
      </c>
      <c r="O2877" s="72">
        <v>4.05</v>
      </c>
      <c r="P2877" s="72">
        <v>21.061</v>
      </c>
      <c r="Q2877" s="12">
        <v>4.508</v>
      </c>
      <c r="R2877" s="72">
        <v>9.8000000000000004E-2</v>
      </c>
      <c r="S2877" s="72">
        <v>103.82599999999999</v>
      </c>
      <c r="T2877" s="12">
        <v>191.363</v>
      </c>
      <c r="U2877" s="72">
        <v>4.1479999999999997</v>
      </c>
      <c r="V2877" s="72">
        <v>20.305</v>
      </c>
      <c r="W2877" s="12">
        <v>1086.453</v>
      </c>
      <c r="X2877" s="72">
        <v>23.550999999999998</v>
      </c>
      <c r="Y2877" s="72">
        <v>6.7770000000000001</v>
      </c>
      <c r="Z2877" s="12">
        <v>1277.8150000000001</v>
      </c>
      <c r="AA2877" s="72">
        <v>27.699000000000002</v>
      </c>
      <c r="AB2877" s="72">
        <v>6.1079999999999997</v>
      </c>
      <c r="AC2877" s="12">
        <v>2688.922</v>
      </c>
      <c r="AD2877" s="72">
        <v>58.286999999999999</v>
      </c>
      <c r="AE2877" s="72">
        <v>4.6260000000000003</v>
      </c>
      <c r="AF2877" s="12">
        <v>4.1399999999999997</v>
      </c>
      <c r="AG2877" s="72">
        <v>0.09</v>
      </c>
      <c r="AH2877" s="72">
        <v>122.45099999999999</v>
      </c>
      <c r="AI2877" s="12">
        <v>75.69</v>
      </c>
      <c r="AJ2877" s="72">
        <v>1.641</v>
      </c>
      <c r="AK2877" s="72">
        <v>26.431000000000001</v>
      </c>
      <c r="AL2877" s="12">
        <v>79.83</v>
      </c>
      <c r="AM2877" s="72">
        <v>1.73</v>
      </c>
      <c r="AN2877" s="72">
        <v>23.968</v>
      </c>
      <c r="AO2877" s="12">
        <v>2768.752</v>
      </c>
      <c r="AP2877" s="72">
        <v>60.017000000000003</v>
      </c>
      <c r="AQ2877" s="72">
        <v>4.4180000000000001</v>
      </c>
      <c r="AR2877" s="12">
        <v>96.736999999999995</v>
      </c>
      <c r="AS2877" s="72">
        <v>2.097</v>
      </c>
      <c r="AT2877" s="72">
        <v>36.552</v>
      </c>
      <c r="AU2877" s="12">
        <v>11.754</v>
      </c>
      <c r="AV2877" s="72">
        <v>0.255</v>
      </c>
      <c r="AW2877" s="72">
        <v>56.725999999999999</v>
      </c>
      <c r="AX2877" s="12">
        <v>132.94</v>
      </c>
      <c r="AY2877" s="72">
        <v>2.8820000000000001</v>
      </c>
      <c r="AZ2877" s="72">
        <v>26.791</v>
      </c>
      <c r="BA2877" s="12">
        <v>144.69399999999999</v>
      </c>
      <c r="BB2877" s="72">
        <v>3.1360000000000001</v>
      </c>
      <c r="BC2877" s="72">
        <v>24.751999999999999</v>
      </c>
      <c r="BD2877" s="12">
        <v>51.658999999999999</v>
      </c>
      <c r="BE2877" s="72">
        <v>1.1200000000000001</v>
      </c>
      <c r="BF2877" s="72">
        <v>41.814999999999998</v>
      </c>
      <c r="BG2877" s="12">
        <v>196.35300000000001</v>
      </c>
      <c r="BH2877" s="72">
        <v>4.2560000000000002</v>
      </c>
      <c r="BI2877" s="72">
        <v>20.559000000000001</v>
      </c>
      <c r="BJ2877" s="12">
        <v>861.92200000000003</v>
      </c>
      <c r="BK2877" s="72">
        <v>18.684000000000001</v>
      </c>
      <c r="BL2877" s="72">
        <v>7.9409999999999998</v>
      </c>
      <c r="BM2877" s="12">
        <v>689.49699999999996</v>
      </c>
      <c r="BN2877" s="72">
        <v>14.946</v>
      </c>
      <c r="BO2877" s="72">
        <v>10.438000000000001</v>
      </c>
      <c r="BP2877" s="12">
        <v>1551.42</v>
      </c>
      <c r="BQ2877" s="72">
        <v>33.630000000000003</v>
      </c>
      <c r="BR2877" s="72">
        <v>5.9109999999999996</v>
      </c>
      <c r="BS2877" s="12">
        <v>1844.509</v>
      </c>
      <c r="BT2877" s="72">
        <v>39.982999999999997</v>
      </c>
      <c r="BU2877" s="72">
        <v>5.3259999999999996</v>
      </c>
      <c r="BV2877" s="12">
        <v>4613.2619999999997</v>
      </c>
      <c r="BW2877" s="72">
        <v>100</v>
      </c>
      <c r="BX2877" s="72">
        <v>2.8340000000000001</v>
      </c>
      <c r="BY2877" s="13"/>
      <c r="BZ2877" s="13"/>
    </row>
    <row r="2878" spans="1:78" ht="12.75" customHeight="1">
      <c r="A2878" s="122" t="s">
        <v>65</v>
      </c>
      <c r="B2878" s="71" t="s">
        <v>73</v>
      </c>
      <c r="C2878" s="71" t="s">
        <v>25</v>
      </c>
      <c r="D2878" s="34">
        <v>44896</v>
      </c>
      <c r="E2878" s="12">
        <v>1498.6679999999999</v>
      </c>
      <c r="F2878" s="72">
        <v>32.651000000000003</v>
      </c>
      <c r="G2878" s="72">
        <v>4.8129999999999997</v>
      </c>
      <c r="H2878" s="12">
        <v>67.468000000000004</v>
      </c>
      <c r="I2878" s="72">
        <v>1.47</v>
      </c>
      <c r="J2878" s="72">
        <v>35.984000000000002</v>
      </c>
      <c r="K2878" s="12">
        <v>67.293999999999997</v>
      </c>
      <c r="L2878" s="72">
        <v>1.466</v>
      </c>
      <c r="M2878" s="72">
        <v>49.603000000000002</v>
      </c>
      <c r="N2878" s="12">
        <v>134.762</v>
      </c>
      <c r="O2878" s="72">
        <v>2.9359999999999999</v>
      </c>
      <c r="P2878" s="72">
        <v>28.902000000000001</v>
      </c>
      <c r="Q2878" s="12">
        <v>35.127000000000002</v>
      </c>
      <c r="R2878" s="72">
        <v>0.76500000000000001</v>
      </c>
      <c r="S2878" s="72">
        <v>75.462000000000003</v>
      </c>
      <c r="T2878" s="12">
        <v>169.88900000000001</v>
      </c>
      <c r="U2878" s="72">
        <v>3.7010000000000001</v>
      </c>
      <c r="V2878" s="72">
        <v>27.114000000000001</v>
      </c>
      <c r="W2878" s="12">
        <v>1084.079</v>
      </c>
      <c r="X2878" s="72">
        <v>23.617999999999999</v>
      </c>
      <c r="Y2878" s="72">
        <v>7.9370000000000003</v>
      </c>
      <c r="Z2878" s="12">
        <v>1253.9680000000001</v>
      </c>
      <c r="AA2878" s="72">
        <v>27.318999999999999</v>
      </c>
      <c r="AB2878" s="72">
        <v>7.6109999999999998</v>
      </c>
      <c r="AC2878" s="12">
        <v>2752.636</v>
      </c>
      <c r="AD2878" s="72">
        <v>59.97</v>
      </c>
      <c r="AE2878" s="72">
        <v>4.58</v>
      </c>
      <c r="AF2878" s="12">
        <v>6.1790000000000003</v>
      </c>
      <c r="AG2878" s="72">
        <v>0.13500000000000001</v>
      </c>
      <c r="AH2878" s="72">
        <v>115.247</v>
      </c>
      <c r="AI2878" s="12">
        <v>74.391999999999996</v>
      </c>
      <c r="AJ2878" s="72">
        <v>1.621</v>
      </c>
      <c r="AK2878" s="72">
        <v>25.748999999999999</v>
      </c>
      <c r="AL2878" s="12">
        <v>80.572000000000003</v>
      </c>
      <c r="AM2878" s="72">
        <v>1.7549999999999999</v>
      </c>
      <c r="AN2878" s="72">
        <v>24.501000000000001</v>
      </c>
      <c r="AO2878" s="12">
        <v>2833.2080000000001</v>
      </c>
      <c r="AP2878" s="72">
        <v>61.725000000000001</v>
      </c>
      <c r="AQ2878" s="72">
        <v>4.4530000000000003</v>
      </c>
      <c r="AR2878" s="12">
        <v>29.821000000000002</v>
      </c>
      <c r="AS2878" s="72">
        <v>0.65</v>
      </c>
      <c r="AT2878" s="72">
        <v>53.506</v>
      </c>
      <c r="AU2878" s="12">
        <v>2.851</v>
      </c>
      <c r="AV2878" s="72">
        <v>6.2E-2</v>
      </c>
      <c r="AW2878" s="72">
        <v>84.402000000000001</v>
      </c>
      <c r="AX2878" s="12">
        <v>155.876</v>
      </c>
      <c r="AY2878" s="72">
        <v>3.3959999999999999</v>
      </c>
      <c r="AZ2878" s="72">
        <v>29.457999999999998</v>
      </c>
      <c r="BA2878" s="12">
        <v>158.726</v>
      </c>
      <c r="BB2878" s="72">
        <v>3.4580000000000002</v>
      </c>
      <c r="BC2878" s="72">
        <v>28.853999999999999</v>
      </c>
      <c r="BD2878" s="12">
        <v>110.248</v>
      </c>
      <c r="BE2878" s="72">
        <v>2.4020000000000001</v>
      </c>
      <c r="BF2878" s="72">
        <v>25.216000000000001</v>
      </c>
      <c r="BG2878" s="12">
        <v>268.97399999999999</v>
      </c>
      <c r="BH2878" s="72">
        <v>5.86</v>
      </c>
      <c r="BI2878" s="72">
        <v>18.989000000000001</v>
      </c>
      <c r="BJ2878" s="12">
        <v>789.17</v>
      </c>
      <c r="BK2878" s="72">
        <v>17.193000000000001</v>
      </c>
      <c r="BL2878" s="72">
        <v>10.872</v>
      </c>
      <c r="BM2878" s="12">
        <v>668.84299999999996</v>
      </c>
      <c r="BN2878" s="72">
        <v>14.571999999999999</v>
      </c>
      <c r="BO2878" s="72">
        <v>8.1609999999999996</v>
      </c>
      <c r="BP2878" s="12">
        <v>1458.0129999999999</v>
      </c>
      <c r="BQ2878" s="72">
        <v>31.765000000000001</v>
      </c>
      <c r="BR2878" s="72">
        <v>5.4390000000000001</v>
      </c>
      <c r="BS2878" s="12">
        <v>1756.809</v>
      </c>
      <c r="BT2878" s="72">
        <v>38.274999999999999</v>
      </c>
      <c r="BU2878" s="72">
        <v>4.5339999999999998</v>
      </c>
      <c r="BV2878" s="12">
        <v>4590.0159999999996</v>
      </c>
      <c r="BW2878" s="72">
        <v>100</v>
      </c>
      <c r="BX2878" s="72">
        <v>3.0510000000000002</v>
      </c>
      <c r="BY2878" s="13"/>
      <c r="BZ2878" s="13"/>
    </row>
    <row r="2879" spans="1:78" ht="12.75" customHeight="1">
      <c r="A2879" s="122" t="s">
        <v>65</v>
      </c>
      <c r="B2879" s="71" t="s">
        <v>73</v>
      </c>
      <c r="C2879" s="71" t="s">
        <v>25</v>
      </c>
      <c r="D2879" s="34">
        <v>44986</v>
      </c>
      <c r="E2879" s="12">
        <v>1631.299</v>
      </c>
      <c r="F2879" s="72">
        <v>32.167999999999999</v>
      </c>
      <c r="G2879" s="72">
        <v>3.7879999999999998</v>
      </c>
      <c r="H2879" s="12">
        <v>130.92599999999999</v>
      </c>
      <c r="I2879" s="72">
        <v>2.5819999999999999</v>
      </c>
      <c r="J2879" s="72">
        <v>23.593</v>
      </c>
      <c r="K2879" s="12">
        <v>108.767</v>
      </c>
      <c r="L2879" s="72">
        <v>2.145</v>
      </c>
      <c r="M2879" s="72">
        <v>22.18</v>
      </c>
      <c r="N2879" s="12">
        <v>239.69200000000001</v>
      </c>
      <c r="O2879" s="72">
        <v>4.7270000000000003</v>
      </c>
      <c r="P2879" s="72">
        <v>16.632999999999999</v>
      </c>
      <c r="Q2879" s="12">
        <v>17.122</v>
      </c>
      <c r="R2879" s="72">
        <v>0.33800000000000002</v>
      </c>
      <c r="S2879" s="72">
        <v>48.064</v>
      </c>
      <c r="T2879" s="12">
        <v>256.81400000000002</v>
      </c>
      <c r="U2879" s="72">
        <v>5.0640000000000001</v>
      </c>
      <c r="V2879" s="72">
        <v>14.808</v>
      </c>
      <c r="W2879" s="12">
        <v>1083.079</v>
      </c>
      <c r="X2879" s="72">
        <v>21.356999999999999</v>
      </c>
      <c r="Y2879" s="72">
        <v>7.0220000000000002</v>
      </c>
      <c r="Z2879" s="12">
        <v>1339.893</v>
      </c>
      <c r="AA2879" s="72">
        <v>26.420999999999999</v>
      </c>
      <c r="AB2879" s="72">
        <v>5.657</v>
      </c>
      <c r="AC2879" s="12">
        <v>2971.192</v>
      </c>
      <c r="AD2879" s="72">
        <v>58.588999999999999</v>
      </c>
      <c r="AE2879" s="72">
        <v>3.278</v>
      </c>
      <c r="AF2879" s="12">
        <v>0</v>
      </c>
      <c r="AG2879" s="72">
        <v>0</v>
      </c>
      <c r="AH2879" s="72">
        <v>0</v>
      </c>
      <c r="AI2879" s="12">
        <v>119.861</v>
      </c>
      <c r="AJ2879" s="72">
        <v>2.3639999999999999</v>
      </c>
      <c r="AK2879" s="72">
        <v>16.306000000000001</v>
      </c>
      <c r="AL2879" s="12">
        <v>119.861</v>
      </c>
      <c r="AM2879" s="72">
        <v>2.3639999999999999</v>
      </c>
      <c r="AN2879" s="72">
        <v>16.306000000000001</v>
      </c>
      <c r="AO2879" s="12">
        <v>3091.0529999999999</v>
      </c>
      <c r="AP2879" s="72">
        <v>60.953000000000003</v>
      </c>
      <c r="AQ2879" s="72">
        <v>3.17</v>
      </c>
      <c r="AR2879" s="12">
        <v>78.935000000000002</v>
      </c>
      <c r="AS2879" s="72">
        <v>1.5569999999999999</v>
      </c>
      <c r="AT2879" s="72">
        <v>25.809000000000001</v>
      </c>
      <c r="AU2879" s="12">
        <v>18.209</v>
      </c>
      <c r="AV2879" s="72">
        <v>0.35899999999999999</v>
      </c>
      <c r="AW2879" s="72">
        <v>43.241</v>
      </c>
      <c r="AX2879" s="12">
        <v>194.03700000000001</v>
      </c>
      <c r="AY2879" s="72">
        <v>3.8260000000000001</v>
      </c>
      <c r="AZ2879" s="72">
        <v>13.816000000000001</v>
      </c>
      <c r="BA2879" s="12">
        <v>212.24600000000001</v>
      </c>
      <c r="BB2879" s="72">
        <v>4.1849999999999996</v>
      </c>
      <c r="BC2879" s="72">
        <v>13.311</v>
      </c>
      <c r="BD2879" s="12">
        <v>97.311000000000007</v>
      </c>
      <c r="BE2879" s="72">
        <v>1.919</v>
      </c>
      <c r="BF2879" s="72">
        <v>23.661999999999999</v>
      </c>
      <c r="BG2879" s="12">
        <v>309.55700000000002</v>
      </c>
      <c r="BH2879" s="72">
        <v>6.1040000000000001</v>
      </c>
      <c r="BI2879" s="72">
        <v>9.6080000000000005</v>
      </c>
      <c r="BJ2879" s="12">
        <v>748.69</v>
      </c>
      <c r="BK2879" s="72">
        <v>14.763</v>
      </c>
      <c r="BL2879" s="72">
        <v>6.0709999999999997</v>
      </c>
      <c r="BM2879" s="12">
        <v>843.00599999999997</v>
      </c>
      <c r="BN2879" s="72">
        <v>16.623000000000001</v>
      </c>
      <c r="BO2879" s="72">
        <v>5.8929999999999998</v>
      </c>
      <c r="BP2879" s="12">
        <v>1591.6959999999999</v>
      </c>
      <c r="BQ2879" s="72">
        <v>31.387</v>
      </c>
      <c r="BR2879" s="72">
        <v>4.2969999999999997</v>
      </c>
      <c r="BS2879" s="12">
        <v>1980.1880000000001</v>
      </c>
      <c r="BT2879" s="72">
        <v>39.046999999999997</v>
      </c>
      <c r="BU2879" s="72">
        <v>3.1259999999999999</v>
      </c>
      <c r="BV2879" s="12">
        <v>5071.241</v>
      </c>
      <c r="BW2879" s="72">
        <v>100</v>
      </c>
      <c r="BX2879" s="72">
        <v>2.11</v>
      </c>
      <c r="BY2879" s="13"/>
      <c r="BZ2879" s="13"/>
    </row>
    <row r="2880" spans="1:78" ht="12.75" customHeight="1">
      <c r="A2880" s="122" t="s">
        <v>65</v>
      </c>
      <c r="B2880" s="71" t="s">
        <v>73</v>
      </c>
      <c r="C2880" s="71" t="s">
        <v>25</v>
      </c>
      <c r="D2880" s="34">
        <v>45078</v>
      </c>
      <c r="E2880" s="12">
        <v>1562.9449999999999</v>
      </c>
      <c r="F2880" s="72">
        <v>32.271999999999998</v>
      </c>
      <c r="G2880" s="72">
        <v>4.3609999999999998</v>
      </c>
      <c r="H2880" s="12">
        <v>102.496</v>
      </c>
      <c r="I2880" s="72">
        <v>2.1160000000000001</v>
      </c>
      <c r="J2880" s="72">
        <v>22.141999999999999</v>
      </c>
      <c r="K2880" s="12">
        <v>72.391000000000005</v>
      </c>
      <c r="L2880" s="72">
        <v>1.4950000000000001</v>
      </c>
      <c r="M2880" s="72">
        <v>27.073</v>
      </c>
      <c r="N2880" s="12">
        <v>174.887</v>
      </c>
      <c r="O2880" s="72">
        <v>3.6110000000000002</v>
      </c>
      <c r="P2880" s="72">
        <v>16.414999999999999</v>
      </c>
      <c r="Q2880" s="12">
        <v>18.222999999999999</v>
      </c>
      <c r="R2880" s="72">
        <v>0.376</v>
      </c>
      <c r="S2880" s="72">
        <v>39.206000000000003</v>
      </c>
      <c r="T2880" s="12">
        <v>193.11</v>
      </c>
      <c r="U2880" s="72">
        <v>3.9870000000000001</v>
      </c>
      <c r="V2880" s="72">
        <v>14.786</v>
      </c>
      <c r="W2880" s="12">
        <v>1091.8130000000001</v>
      </c>
      <c r="X2880" s="72">
        <v>22.544</v>
      </c>
      <c r="Y2880" s="72">
        <v>3.9169999999999998</v>
      </c>
      <c r="Z2880" s="12">
        <v>1284.923</v>
      </c>
      <c r="AA2880" s="72">
        <v>26.530999999999999</v>
      </c>
      <c r="AB2880" s="72">
        <v>3.6070000000000002</v>
      </c>
      <c r="AC2880" s="12">
        <v>2847.8679999999999</v>
      </c>
      <c r="AD2880" s="72">
        <v>58.802999999999997</v>
      </c>
      <c r="AE2880" s="72">
        <v>2.7280000000000002</v>
      </c>
      <c r="AF2880" s="12">
        <v>3.4470000000000001</v>
      </c>
      <c r="AG2880" s="72">
        <v>7.0999999999999994E-2</v>
      </c>
      <c r="AH2880" s="72">
        <v>107.18300000000001</v>
      </c>
      <c r="AI2880" s="12">
        <v>121.387</v>
      </c>
      <c r="AJ2880" s="72">
        <v>2.5059999999999998</v>
      </c>
      <c r="AK2880" s="72">
        <v>18.690999999999999</v>
      </c>
      <c r="AL2880" s="12">
        <v>124.834</v>
      </c>
      <c r="AM2880" s="72">
        <v>2.5779999999999998</v>
      </c>
      <c r="AN2880" s="72">
        <v>17.742000000000001</v>
      </c>
      <c r="AO2880" s="12">
        <v>2972.7020000000002</v>
      </c>
      <c r="AP2880" s="72">
        <v>61.381</v>
      </c>
      <c r="AQ2880" s="72">
        <v>2.746</v>
      </c>
      <c r="AR2880" s="12">
        <v>55.037999999999997</v>
      </c>
      <c r="AS2880" s="72">
        <v>1.1359999999999999</v>
      </c>
      <c r="AT2880" s="72">
        <v>33.384</v>
      </c>
      <c r="AU2880" s="12">
        <v>11.672000000000001</v>
      </c>
      <c r="AV2880" s="72">
        <v>0.24099999999999999</v>
      </c>
      <c r="AW2880" s="72">
        <v>52.478999999999999</v>
      </c>
      <c r="AX2880" s="12">
        <v>165.53200000000001</v>
      </c>
      <c r="AY2880" s="72">
        <v>3.4180000000000001</v>
      </c>
      <c r="AZ2880" s="72">
        <v>14.846</v>
      </c>
      <c r="BA2880" s="12">
        <v>177.20500000000001</v>
      </c>
      <c r="BB2880" s="72">
        <v>3.6589999999999998</v>
      </c>
      <c r="BC2880" s="72">
        <v>13.603999999999999</v>
      </c>
      <c r="BD2880" s="12">
        <v>145.78700000000001</v>
      </c>
      <c r="BE2880" s="72">
        <v>3.01</v>
      </c>
      <c r="BF2880" s="72">
        <v>17.597000000000001</v>
      </c>
      <c r="BG2880" s="12">
        <v>322.99200000000002</v>
      </c>
      <c r="BH2880" s="72">
        <v>6.6689999999999996</v>
      </c>
      <c r="BI2880" s="72">
        <v>9.7859999999999996</v>
      </c>
      <c r="BJ2880" s="12">
        <v>721.43700000000001</v>
      </c>
      <c r="BK2880" s="72">
        <v>14.896000000000001</v>
      </c>
      <c r="BL2880" s="72">
        <v>6.6059999999999999</v>
      </c>
      <c r="BM2880" s="12">
        <v>770.88300000000004</v>
      </c>
      <c r="BN2880" s="72">
        <v>15.917</v>
      </c>
      <c r="BO2880" s="72">
        <v>7.4139999999999997</v>
      </c>
      <c r="BP2880" s="12">
        <v>1492.32</v>
      </c>
      <c r="BQ2880" s="72">
        <v>30.814</v>
      </c>
      <c r="BR2880" s="72">
        <v>3.8210000000000002</v>
      </c>
      <c r="BS2880" s="12">
        <v>1870.35</v>
      </c>
      <c r="BT2880" s="72">
        <v>38.619</v>
      </c>
      <c r="BU2880" s="72">
        <v>2.9590000000000001</v>
      </c>
      <c r="BV2880" s="12">
        <v>4843.0519999999997</v>
      </c>
      <c r="BW2880" s="72">
        <v>100</v>
      </c>
      <c r="BX2880" s="72">
        <v>1.502</v>
      </c>
      <c r="BY2880" s="13"/>
      <c r="BZ2880" s="13"/>
    </row>
    <row r="2881" spans="1:78" ht="12.75" customHeight="1">
      <c r="A2881" s="122" t="s">
        <v>65</v>
      </c>
      <c r="B2881" s="71" t="s">
        <v>73</v>
      </c>
      <c r="C2881" s="71" t="s">
        <v>25</v>
      </c>
      <c r="D2881" s="34">
        <v>45170</v>
      </c>
      <c r="E2881" s="12">
        <v>1590.8520000000001</v>
      </c>
      <c r="F2881" s="72">
        <v>32.198</v>
      </c>
      <c r="G2881" s="72">
        <v>4.6669999999999998</v>
      </c>
      <c r="H2881" s="12">
        <v>97.924000000000007</v>
      </c>
      <c r="I2881" s="72">
        <v>1.982</v>
      </c>
      <c r="J2881" s="72">
        <v>27.914999999999999</v>
      </c>
      <c r="K2881" s="12">
        <v>116.273</v>
      </c>
      <c r="L2881" s="72">
        <v>2.3530000000000002</v>
      </c>
      <c r="M2881" s="72">
        <v>24.061</v>
      </c>
      <c r="N2881" s="12">
        <v>214.197</v>
      </c>
      <c r="O2881" s="72">
        <v>4.335</v>
      </c>
      <c r="P2881" s="72">
        <v>18.126999999999999</v>
      </c>
      <c r="Q2881" s="12">
        <v>30.556000000000001</v>
      </c>
      <c r="R2881" s="72">
        <v>0.61799999999999999</v>
      </c>
      <c r="S2881" s="72">
        <v>33.795000000000002</v>
      </c>
      <c r="T2881" s="12">
        <v>244.75299999999999</v>
      </c>
      <c r="U2881" s="72">
        <v>4.9539999999999997</v>
      </c>
      <c r="V2881" s="72">
        <v>15.336</v>
      </c>
      <c r="W2881" s="12">
        <v>1033.4469999999999</v>
      </c>
      <c r="X2881" s="72">
        <v>20.917000000000002</v>
      </c>
      <c r="Y2881" s="72">
        <v>6.3710000000000004</v>
      </c>
      <c r="Z2881" s="12">
        <v>1278.2</v>
      </c>
      <c r="AA2881" s="72">
        <v>25.87</v>
      </c>
      <c r="AB2881" s="72">
        <v>5.0599999999999996</v>
      </c>
      <c r="AC2881" s="12">
        <v>2869.0520000000001</v>
      </c>
      <c r="AD2881" s="72">
        <v>58.069000000000003</v>
      </c>
      <c r="AE2881" s="72">
        <v>3.0369999999999999</v>
      </c>
      <c r="AF2881" s="12">
        <v>0.80400000000000005</v>
      </c>
      <c r="AG2881" s="72">
        <v>1.6E-2</v>
      </c>
      <c r="AH2881" s="72">
        <v>113.254</v>
      </c>
      <c r="AI2881" s="12">
        <v>100.062</v>
      </c>
      <c r="AJ2881" s="72">
        <v>2.0249999999999999</v>
      </c>
      <c r="AK2881" s="72">
        <v>16.763000000000002</v>
      </c>
      <c r="AL2881" s="12">
        <v>100.867</v>
      </c>
      <c r="AM2881" s="72">
        <v>2.0419999999999998</v>
      </c>
      <c r="AN2881" s="72">
        <v>16.637</v>
      </c>
      <c r="AO2881" s="12">
        <v>2969.9189999999999</v>
      </c>
      <c r="AP2881" s="72">
        <v>60.11</v>
      </c>
      <c r="AQ2881" s="72">
        <v>2.9750000000000001</v>
      </c>
      <c r="AR2881" s="12">
        <v>82.929000000000002</v>
      </c>
      <c r="AS2881" s="72">
        <v>1.6779999999999999</v>
      </c>
      <c r="AT2881" s="72">
        <v>33.954999999999998</v>
      </c>
      <c r="AU2881" s="12">
        <v>39.881999999999998</v>
      </c>
      <c r="AV2881" s="72">
        <v>0.80700000000000005</v>
      </c>
      <c r="AW2881" s="72">
        <v>47.326999999999998</v>
      </c>
      <c r="AX2881" s="12">
        <v>143.428</v>
      </c>
      <c r="AY2881" s="72">
        <v>2.903</v>
      </c>
      <c r="AZ2881" s="72">
        <v>16.658999999999999</v>
      </c>
      <c r="BA2881" s="12">
        <v>183.31</v>
      </c>
      <c r="BB2881" s="72">
        <v>3.71</v>
      </c>
      <c r="BC2881" s="72">
        <v>14.272</v>
      </c>
      <c r="BD2881" s="12">
        <v>71.478999999999999</v>
      </c>
      <c r="BE2881" s="72">
        <v>1.4470000000000001</v>
      </c>
      <c r="BF2881" s="72">
        <v>28.817</v>
      </c>
      <c r="BG2881" s="12">
        <v>254.78899999999999</v>
      </c>
      <c r="BH2881" s="72">
        <v>5.157</v>
      </c>
      <c r="BI2881" s="72">
        <v>14.997</v>
      </c>
      <c r="BJ2881" s="12">
        <v>872.69200000000001</v>
      </c>
      <c r="BK2881" s="72">
        <v>17.663</v>
      </c>
      <c r="BL2881" s="72">
        <v>6.6740000000000004</v>
      </c>
      <c r="BM2881" s="12">
        <v>760.45399999999995</v>
      </c>
      <c r="BN2881" s="72">
        <v>15.391</v>
      </c>
      <c r="BO2881" s="72">
        <v>6.6859999999999999</v>
      </c>
      <c r="BP2881" s="12">
        <v>1633.146</v>
      </c>
      <c r="BQ2881" s="72">
        <v>33.054000000000002</v>
      </c>
      <c r="BR2881" s="72">
        <v>4.7960000000000003</v>
      </c>
      <c r="BS2881" s="12">
        <v>1970.865</v>
      </c>
      <c r="BT2881" s="72">
        <v>39.89</v>
      </c>
      <c r="BU2881" s="72">
        <v>4.6429999999999998</v>
      </c>
      <c r="BV2881" s="12">
        <v>4940.7839999999997</v>
      </c>
      <c r="BW2881" s="72">
        <v>100</v>
      </c>
      <c r="BX2881" s="72">
        <v>2.27</v>
      </c>
      <c r="BY2881" s="13"/>
      <c r="BZ2881" s="13"/>
    </row>
    <row r="2882" spans="1:78" ht="12.75" customHeight="1">
      <c r="A2882" s="122" t="s">
        <v>65</v>
      </c>
      <c r="B2882" s="71" t="s">
        <v>73</v>
      </c>
      <c r="C2882" s="71" t="s">
        <v>25</v>
      </c>
      <c r="D2882" s="34">
        <v>45261</v>
      </c>
      <c r="E2882" s="12">
        <v>1774.7339999999999</v>
      </c>
      <c r="F2882" s="72">
        <v>34.43</v>
      </c>
      <c r="G2882" s="72">
        <v>4.3730000000000002</v>
      </c>
      <c r="H2882" s="12">
        <v>98.58</v>
      </c>
      <c r="I2882" s="72">
        <v>1.9119999999999999</v>
      </c>
      <c r="J2882" s="72">
        <v>25.199000000000002</v>
      </c>
      <c r="K2882" s="12">
        <v>152.43899999999999</v>
      </c>
      <c r="L2882" s="72">
        <v>2.9569999999999999</v>
      </c>
      <c r="M2882" s="72">
        <v>17.798999999999999</v>
      </c>
      <c r="N2882" s="12">
        <v>251.018</v>
      </c>
      <c r="O2882" s="72">
        <v>4.87</v>
      </c>
      <c r="P2882" s="72">
        <v>14.095000000000001</v>
      </c>
      <c r="Q2882" s="12">
        <v>31.914000000000001</v>
      </c>
      <c r="R2882" s="72">
        <v>0.61899999999999999</v>
      </c>
      <c r="S2882" s="72">
        <v>42.225999999999999</v>
      </c>
      <c r="T2882" s="12">
        <v>282.93200000000002</v>
      </c>
      <c r="U2882" s="72">
        <v>5.4889999999999999</v>
      </c>
      <c r="V2882" s="72">
        <v>13.031000000000001</v>
      </c>
      <c r="W2882" s="12">
        <v>1090.893</v>
      </c>
      <c r="X2882" s="72">
        <v>21.164000000000001</v>
      </c>
      <c r="Y2882" s="72">
        <v>4.6669999999999998</v>
      </c>
      <c r="Z2882" s="12">
        <v>1373.825</v>
      </c>
      <c r="AA2882" s="72">
        <v>26.652000000000001</v>
      </c>
      <c r="AB2882" s="72">
        <v>4.548</v>
      </c>
      <c r="AC2882" s="12">
        <v>3148.5590000000002</v>
      </c>
      <c r="AD2882" s="72">
        <v>61.082999999999998</v>
      </c>
      <c r="AE2882" s="72">
        <v>3.1989999999999998</v>
      </c>
      <c r="AF2882" s="12">
        <v>2.6890000000000001</v>
      </c>
      <c r="AG2882" s="72">
        <v>5.1999999999999998E-2</v>
      </c>
      <c r="AH2882" s="72">
        <v>149.98599999999999</v>
      </c>
      <c r="AI2882" s="12">
        <v>110.57299999999999</v>
      </c>
      <c r="AJ2882" s="72">
        <v>2.145</v>
      </c>
      <c r="AK2882" s="72">
        <v>17.864000000000001</v>
      </c>
      <c r="AL2882" s="12">
        <v>113.261</v>
      </c>
      <c r="AM2882" s="72">
        <v>2.1970000000000001</v>
      </c>
      <c r="AN2882" s="72">
        <v>17.516999999999999</v>
      </c>
      <c r="AO2882" s="12">
        <v>3261.82</v>
      </c>
      <c r="AP2882" s="72">
        <v>63.28</v>
      </c>
      <c r="AQ2882" s="72">
        <v>3.2669999999999999</v>
      </c>
      <c r="AR2882" s="12">
        <v>25.039000000000001</v>
      </c>
      <c r="AS2882" s="72">
        <v>0.48599999999999999</v>
      </c>
      <c r="AT2882" s="72">
        <v>46.534999999999997</v>
      </c>
      <c r="AU2882" s="12">
        <v>14.26</v>
      </c>
      <c r="AV2882" s="72">
        <v>0.27700000000000002</v>
      </c>
      <c r="AW2882" s="72">
        <v>50.564999999999998</v>
      </c>
      <c r="AX2882" s="12">
        <v>155.114</v>
      </c>
      <c r="AY2882" s="72">
        <v>3.0089999999999999</v>
      </c>
      <c r="AZ2882" s="72">
        <v>17.940999999999999</v>
      </c>
      <c r="BA2882" s="12">
        <v>169.374</v>
      </c>
      <c r="BB2882" s="72">
        <v>3.286</v>
      </c>
      <c r="BC2882" s="72">
        <v>17.222000000000001</v>
      </c>
      <c r="BD2882" s="12">
        <v>54.185000000000002</v>
      </c>
      <c r="BE2882" s="72">
        <v>1.0509999999999999</v>
      </c>
      <c r="BF2882" s="72">
        <v>24.667000000000002</v>
      </c>
      <c r="BG2882" s="12">
        <v>223.559</v>
      </c>
      <c r="BH2882" s="72">
        <v>4.3369999999999997</v>
      </c>
      <c r="BI2882" s="72">
        <v>15.840999999999999</v>
      </c>
      <c r="BJ2882" s="12">
        <v>901.65899999999999</v>
      </c>
      <c r="BK2882" s="72">
        <v>17.492000000000001</v>
      </c>
      <c r="BL2882" s="72">
        <v>6.7949999999999999</v>
      </c>
      <c r="BM2882" s="12">
        <v>742.50900000000001</v>
      </c>
      <c r="BN2882" s="72">
        <v>14.404999999999999</v>
      </c>
      <c r="BO2882" s="72">
        <v>7.0910000000000002</v>
      </c>
      <c r="BP2882" s="12">
        <v>1644.1669999999999</v>
      </c>
      <c r="BQ2882" s="72">
        <v>31.896999999999998</v>
      </c>
      <c r="BR2882" s="72">
        <v>3.718</v>
      </c>
      <c r="BS2882" s="12">
        <v>1892.7650000000001</v>
      </c>
      <c r="BT2882" s="72">
        <v>36.72</v>
      </c>
      <c r="BU2882" s="72">
        <v>3.6509999999999998</v>
      </c>
      <c r="BV2882" s="12">
        <v>5154.5860000000002</v>
      </c>
      <c r="BW2882" s="72">
        <v>100</v>
      </c>
      <c r="BX2882" s="72">
        <v>2.0009999999999999</v>
      </c>
      <c r="BY2882" s="13"/>
      <c r="BZ2882" s="13"/>
    </row>
    <row r="2883" spans="1:78" ht="12.75" customHeight="1">
      <c r="A2883" s="122" t="s">
        <v>65</v>
      </c>
      <c r="B2883" s="71" t="s">
        <v>73</v>
      </c>
      <c r="C2883" s="71" t="s">
        <v>25</v>
      </c>
      <c r="D2883" s="34">
        <v>45352</v>
      </c>
      <c r="E2883" s="12">
        <v>1721.3889999999999</v>
      </c>
      <c r="F2883" s="72">
        <v>33.960999999999999</v>
      </c>
      <c r="G2883" s="72">
        <v>3.57</v>
      </c>
      <c r="H2883" s="12">
        <v>139.184</v>
      </c>
      <c r="I2883" s="72">
        <v>2.746</v>
      </c>
      <c r="J2883" s="72">
        <v>25.157</v>
      </c>
      <c r="K2883" s="12">
        <v>111.32299999999999</v>
      </c>
      <c r="L2883" s="72">
        <v>2.1960000000000002</v>
      </c>
      <c r="M2883" s="72">
        <v>26.277999999999999</v>
      </c>
      <c r="N2883" s="12">
        <v>250.50800000000001</v>
      </c>
      <c r="O2883" s="72">
        <v>4.9420000000000002</v>
      </c>
      <c r="P2883" s="72">
        <v>17.603000000000002</v>
      </c>
      <c r="Q2883" s="12">
        <v>44.320999999999998</v>
      </c>
      <c r="R2883" s="72">
        <v>0.874</v>
      </c>
      <c r="S2883" s="72">
        <v>32.966000000000001</v>
      </c>
      <c r="T2883" s="12">
        <v>294.82799999999997</v>
      </c>
      <c r="U2883" s="72">
        <v>5.8170000000000002</v>
      </c>
      <c r="V2883" s="72">
        <v>15.805999999999999</v>
      </c>
      <c r="W2883" s="12">
        <v>998.29200000000003</v>
      </c>
      <c r="X2883" s="72">
        <v>19.695</v>
      </c>
      <c r="Y2883" s="72">
        <v>5.2910000000000004</v>
      </c>
      <c r="Z2883" s="12">
        <v>1293.1210000000001</v>
      </c>
      <c r="AA2883" s="72">
        <v>25.512</v>
      </c>
      <c r="AB2883" s="72">
        <v>5.2089999999999996</v>
      </c>
      <c r="AC2883" s="12">
        <v>3014.51</v>
      </c>
      <c r="AD2883" s="72">
        <v>59.472000000000001</v>
      </c>
      <c r="AE2883" s="72">
        <v>3.8210000000000002</v>
      </c>
      <c r="AF2883" s="12">
        <v>9.4390000000000001</v>
      </c>
      <c r="AG2883" s="72">
        <v>0.186</v>
      </c>
      <c r="AH2883" s="72">
        <v>60.581000000000003</v>
      </c>
      <c r="AI2883" s="12">
        <v>129.565</v>
      </c>
      <c r="AJ2883" s="72">
        <v>2.556</v>
      </c>
      <c r="AK2883" s="72">
        <v>25.687000000000001</v>
      </c>
      <c r="AL2883" s="12">
        <v>139.00399999999999</v>
      </c>
      <c r="AM2883" s="72">
        <v>2.742</v>
      </c>
      <c r="AN2883" s="72">
        <v>22.43</v>
      </c>
      <c r="AO2883" s="12">
        <v>3153.5140000000001</v>
      </c>
      <c r="AP2883" s="72">
        <v>62.215000000000003</v>
      </c>
      <c r="AQ2883" s="72">
        <v>3.835</v>
      </c>
      <c r="AR2883" s="12">
        <v>86.83</v>
      </c>
      <c r="AS2883" s="72">
        <v>1.7130000000000001</v>
      </c>
      <c r="AT2883" s="72">
        <v>31.129000000000001</v>
      </c>
      <c r="AU2883" s="12">
        <v>13.878</v>
      </c>
      <c r="AV2883" s="72">
        <v>0.27400000000000002</v>
      </c>
      <c r="AW2883" s="72">
        <v>40.972999999999999</v>
      </c>
      <c r="AX2883" s="12">
        <v>208.98500000000001</v>
      </c>
      <c r="AY2883" s="72">
        <v>4.1230000000000002</v>
      </c>
      <c r="AZ2883" s="72">
        <v>19.420999999999999</v>
      </c>
      <c r="BA2883" s="12">
        <v>222.86199999999999</v>
      </c>
      <c r="BB2883" s="72">
        <v>4.3970000000000002</v>
      </c>
      <c r="BC2883" s="72">
        <v>18.957999999999998</v>
      </c>
      <c r="BD2883" s="12">
        <v>46.448</v>
      </c>
      <c r="BE2883" s="72">
        <v>0.91600000000000004</v>
      </c>
      <c r="BF2883" s="72">
        <v>22.744</v>
      </c>
      <c r="BG2883" s="12">
        <v>269.31</v>
      </c>
      <c r="BH2883" s="72">
        <v>5.3129999999999997</v>
      </c>
      <c r="BI2883" s="72">
        <v>16.510000000000002</v>
      </c>
      <c r="BJ2883" s="12">
        <v>734.50699999999995</v>
      </c>
      <c r="BK2883" s="72">
        <v>14.491</v>
      </c>
      <c r="BL2883" s="72">
        <v>6.6630000000000003</v>
      </c>
      <c r="BM2883" s="12">
        <v>824.60699999999997</v>
      </c>
      <c r="BN2883" s="72">
        <v>16.268000000000001</v>
      </c>
      <c r="BO2883" s="72">
        <v>6.6420000000000003</v>
      </c>
      <c r="BP2883" s="12">
        <v>1559.114</v>
      </c>
      <c r="BQ2883" s="72">
        <v>30.759</v>
      </c>
      <c r="BR2883" s="72">
        <v>4.6440000000000001</v>
      </c>
      <c r="BS2883" s="12">
        <v>1915.2539999999999</v>
      </c>
      <c r="BT2883" s="72">
        <v>37.784999999999997</v>
      </c>
      <c r="BU2883" s="72">
        <v>3.8090000000000002</v>
      </c>
      <c r="BV2883" s="12">
        <v>5068.768</v>
      </c>
      <c r="BW2883" s="72">
        <v>100</v>
      </c>
      <c r="BX2883" s="72">
        <v>2.3330000000000002</v>
      </c>
      <c r="BY2883" s="13"/>
      <c r="BZ2883" s="13"/>
    </row>
    <row r="2884" spans="1:78" ht="12.75" customHeight="1">
      <c r="A2884" s="122" t="s">
        <v>65</v>
      </c>
      <c r="B2884" s="71" t="s">
        <v>73</v>
      </c>
      <c r="C2884" s="71" t="s">
        <v>25</v>
      </c>
      <c r="D2884" s="34">
        <v>45444</v>
      </c>
      <c r="E2884" s="12">
        <v>1685.4580000000001</v>
      </c>
      <c r="F2884" s="72">
        <v>32.909999999999997</v>
      </c>
      <c r="G2884" s="72">
        <v>3.5720000000000001</v>
      </c>
      <c r="H2884" s="12">
        <v>143.47800000000001</v>
      </c>
      <c r="I2884" s="72">
        <v>2.802</v>
      </c>
      <c r="J2884" s="72">
        <v>17.471</v>
      </c>
      <c r="K2884" s="12">
        <v>138.36600000000001</v>
      </c>
      <c r="L2884" s="72">
        <v>2.702</v>
      </c>
      <c r="M2884" s="72">
        <v>31.478999999999999</v>
      </c>
      <c r="N2884" s="12">
        <v>281.84500000000003</v>
      </c>
      <c r="O2884" s="72">
        <v>5.5030000000000001</v>
      </c>
      <c r="P2884" s="72">
        <v>19.457000000000001</v>
      </c>
      <c r="Q2884" s="12">
        <v>74.375</v>
      </c>
      <c r="R2884" s="72">
        <v>1.452</v>
      </c>
      <c r="S2884" s="72">
        <v>27.175000000000001</v>
      </c>
      <c r="T2884" s="12">
        <v>356.22</v>
      </c>
      <c r="U2884" s="72">
        <v>6.9560000000000004</v>
      </c>
      <c r="V2884" s="72">
        <v>16.774999999999999</v>
      </c>
      <c r="W2884" s="12">
        <v>1040.6110000000001</v>
      </c>
      <c r="X2884" s="72">
        <v>20.318999999999999</v>
      </c>
      <c r="Y2884" s="72">
        <v>4.4660000000000002</v>
      </c>
      <c r="Z2884" s="12">
        <v>1396.83</v>
      </c>
      <c r="AA2884" s="72">
        <v>27.274000000000001</v>
      </c>
      <c r="AB2884" s="72">
        <v>4.3029999999999999</v>
      </c>
      <c r="AC2884" s="12">
        <v>3082.288</v>
      </c>
      <c r="AD2884" s="72">
        <v>60.185000000000002</v>
      </c>
      <c r="AE2884" s="72">
        <v>2.827</v>
      </c>
      <c r="AF2884" s="12">
        <v>10.098000000000001</v>
      </c>
      <c r="AG2884" s="72">
        <v>0.19700000000000001</v>
      </c>
      <c r="AH2884" s="72">
        <v>64.582999999999998</v>
      </c>
      <c r="AI2884" s="12">
        <v>114.01600000000001</v>
      </c>
      <c r="AJ2884" s="72">
        <v>2.226</v>
      </c>
      <c r="AK2884" s="72">
        <v>17.620999999999999</v>
      </c>
      <c r="AL2884" s="12">
        <v>124.114</v>
      </c>
      <c r="AM2884" s="72">
        <v>2.423</v>
      </c>
      <c r="AN2884" s="72">
        <v>15.73</v>
      </c>
      <c r="AO2884" s="12">
        <v>3206.4029999999998</v>
      </c>
      <c r="AP2884" s="72">
        <v>62.607999999999997</v>
      </c>
      <c r="AQ2884" s="72">
        <v>2.6579999999999999</v>
      </c>
      <c r="AR2884" s="12">
        <v>63.384</v>
      </c>
      <c r="AS2884" s="72">
        <v>1.238</v>
      </c>
      <c r="AT2884" s="72">
        <v>51.476999999999997</v>
      </c>
      <c r="AU2884" s="12">
        <v>14.451000000000001</v>
      </c>
      <c r="AV2884" s="72">
        <v>0.28199999999999997</v>
      </c>
      <c r="AW2884" s="72">
        <v>62.182000000000002</v>
      </c>
      <c r="AX2884" s="12">
        <v>212.88800000000001</v>
      </c>
      <c r="AY2884" s="72">
        <v>4.157</v>
      </c>
      <c r="AZ2884" s="72">
        <v>14.692</v>
      </c>
      <c r="BA2884" s="12">
        <v>227.339</v>
      </c>
      <c r="BB2884" s="72">
        <v>4.4390000000000001</v>
      </c>
      <c r="BC2884" s="72">
        <v>13.821</v>
      </c>
      <c r="BD2884" s="12">
        <v>43.671999999999997</v>
      </c>
      <c r="BE2884" s="72">
        <v>0.85299999999999998</v>
      </c>
      <c r="BF2884" s="72">
        <v>26.692</v>
      </c>
      <c r="BG2884" s="12">
        <v>271.012</v>
      </c>
      <c r="BH2884" s="72">
        <v>5.2919999999999998</v>
      </c>
      <c r="BI2884" s="72">
        <v>12.436</v>
      </c>
      <c r="BJ2884" s="12">
        <v>681.64599999999996</v>
      </c>
      <c r="BK2884" s="72">
        <v>13.31</v>
      </c>
      <c r="BL2884" s="72">
        <v>7.8490000000000002</v>
      </c>
      <c r="BM2884" s="12">
        <v>898.94200000000001</v>
      </c>
      <c r="BN2884" s="72">
        <v>17.553000000000001</v>
      </c>
      <c r="BO2884" s="72">
        <v>7.5609999999999999</v>
      </c>
      <c r="BP2884" s="12">
        <v>1580.588</v>
      </c>
      <c r="BQ2884" s="72">
        <v>30.863</v>
      </c>
      <c r="BR2884" s="72">
        <v>5.0549999999999997</v>
      </c>
      <c r="BS2884" s="12">
        <v>1914.9839999999999</v>
      </c>
      <c r="BT2884" s="72">
        <v>37.392000000000003</v>
      </c>
      <c r="BU2884" s="72">
        <v>3.4049999999999998</v>
      </c>
      <c r="BV2884" s="12">
        <v>5121.3860000000004</v>
      </c>
      <c r="BW2884" s="72">
        <v>100</v>
      </c>
      <c r="BX2884" s="72">
        <v>1.88</v>
      </c>
      <c r="BY2884" s="13"/>
      <c r="BZ2884" s="13"/>
    </row>
    <row r="2885" spans="1:78" ht="12.75" customHeight="1">
      <c r="A2885" s="122" t="s">
        <v>65</v>
      </c>
      <c r="B2885" s="71" t="s">
        <v>73</v>
      </c>
      <c r="C2885" s="71" t="s">
        <v>25</v>
      </c>
      <c r="D2885" s="34">
        <v>45536</v>
      </c>
      <c r="E2885" s="12">
        <v>1600.39</v>
      </c>
      <c r="F2885" s="72">
        <v>32.097999999999999</v>
      </c>
      <c r="G2885" s="72">
        <v>4.8140000000000001</v>
      </c>
      <c r="H2885" s="12">
        <v>111.93600000000001</v>
      </c>
      <c r="I2885" s="72">
        <v>2.2450000000000001</v>
      </c>
      <c r="J2885" s="72">
        <v>31.823</v>
      </c>
      <c r="K2885" s="12">
        <v>109.07</v>
      </c>
      <c r="L2885" s="72">
        <v>2.1880000000000002</v>
      </c>
      <c r="M2885" s="72">
        <v>26.873999999999999</v>
      </c>
      <c r="N2885" s="12">
        <v>221.006</v>
      </c>
      <c r="O2885" s="72">
        <v>4.4329999999999998</v>
      </c>
      <c r="P2885" s="72">
        <v>17.448</v>
      </c>
      <c r="Q2885" s="12">
        <v>54.143000000000001</v>
      </c>
      <c r="R2885" s="72">
        <v>1.0860000000000001</v>
      </c>
      <c r="S2885" s="72">
        <v>39.465000000000003</v>
      </c>
      <c r="T2885" s="12">
        <v>275.149</v>
      </c>
      <c r="U2885" s="72">
        <v>5.5179999999999998</v>
      </c>
      <c r="V2885" s="72">
        <v>15.417</v>
      </c>
      <c r="W2885" s="12">
        <v>1148.6790000000001</v>
      </c>
      <c r="X2885" s="72">
        <v>23.038</v>
      </c>
      <c r="Y2885" s="72">
        <v>5.71</v>
      </c>
      <c r="Z2885" s="12">
        <v>1423.828</v>
      </c>
      <c r="AA2885" s="72">
        <v>28.556999999999999</v>
      </c>
      <c r="AB2885" s="72">
        <v>4.7539999999999996</v>
      </c>
      <c r="AC2885" s="12">
        <v>3024.2170000000001</v>
      </c>
      <c r="AD2885" s="72">
        <v>60.654000000000003</v>
      </c>
      <c r="AE2885" s="72">
        <v>3.1970000000000001</v>
      </c>
      <c r="AF2885" s="12">
        <v>23.555</v>
      </c>
      <c r="AG2885" s="72">
        <v>0.47199999999999998</v>
      </c>
      <c r="AH2885" s="72">
        <v>54.917000000000002</v>
      </c>
      <c r="AI2885" s="12">
        <v>87.19</v>
      </c>
      <c r="AJ2885" s="72">
        <v>1.7490000000000001</v>
      </c>
      <c r="AK2885" s="72">
        <v>20.931999999999999</v>
      </c>
      <c r="AL2885" s="12">
        <v>110.745</v>
      </c>
      <c r="AM2885" s="72">
        <v>2.2210000000000001</v>
      </c>
      <c r="AN2885" s="72">
        <v>17.117000000000001</v>
      </c>
      <c r="AO2885" s="12">
        <v>3134.9630000000002</v>
      </c>
      <c r="AP2885" s="72">
        <v>62.875</v>
      </c>
      <c r="AQ2885" s="72">
        <v>2.9390000000000001</v>
      </c>
      <c r="AR2885" s="12">
        <v>36.759</v>
      </c>
      <c r="AS2885" s="72">
        <v>0.73699999999999999</v>
      </c>
      <c r="AT2885" s="72">
        <v>30.385000000000002</v>
      </c>
      <c r="AU2885" s="12">
        <v>34.762999999999998</v>
      </c>
      <c r="AV2885" s="72">
        <v>0.69699999999999995</v>
      </c>
      <c r="AW2885" s="72">
        <v>37.631999999999998</v>
      </c>
      <c r="AX2885" s="12">
        <v>171.21100000000001</v>
      </c>
      <c r="AY2885" s="72">
        <v>3.4340000000000002</v>
      </c>
      <c r="AZ2885" s="72">
        <v>21.22</v>
      </c>
      <c r="BA2885" s="12">
        <v>205.97399999999999</v>
      </c>
      <c r="BB2885" s="72">
        <v>4.1310000000000002</v>
      </c>
      <c r="BC2885" s="72">
        <v>17.312000000000001</v>
      </c>
      <c r="BD2885" s="12">
        <v>22.747</v>
      </c>
      <c r="BE2885" s="72">
        <v>0.45600000000000002</v>
      </c>
      <c r="BF2885" s="72">
        <v>37.905000000000001</v>
      </c>
      <c r="BG2885" s="12">
        <v>228.721</v>
      </c>
      <c r="BH2885" s="72">
        <v>4.5869999999999997</v>
      </c>
      <c r="BI2885" s="72">
        <v>15.005000000000001</v>
      </c>
      <c r="BJ2885" s="12">
        <v>819.495</v>
      </c>
      <c r="BK2885" s="72">
        <v>16.436</v>
      </c>
      <c r="BL2885" s="72">
        <v>6.931</v>
      </c>
      <c r="BM2885" s="12">
        <v>766.05799999999999</v>
      </c>
      <c r="BN2885" s="72">
        <v>15.364000000000001</v>
      </c>
      <c r="BO2885" s="72">
        <v>7.6740000000000004</v>
      </c>
      <c r="BP2885" s="12">
        <v>1585.5530000000001</v>
      </c>
      <c r="BQ2885" s="72">
        <v>31.8</v>
      </c>
      <c r="BR2885" s="72">
        <v>4.681</v>
      </c>
      <c r="BS2885" s="12">
        <v>1851.0329999999999</v>
      </c>
      <c r="BT2885" s="72">
        <v>37.125</v>
      </c>
      <c r="BU2885" s="72">
        <v>4.3710000000000004</v>
      </c>
      <c r="BV2885" s="12">
        <v>4985.9960000000001</v>
      </c>
      <c r="BW2885" s="72">
        <v>100</v>
      </c>
      <c r="BX2885" s="72">
        <v>2.6890000000000001</v>
      </c>
      <c r="BY2885" s="13"/>
      <c r="BZ2885" s="13"/>
    </row>
    <row r="2886" spans="1:78" ht="12.75" customHeight="1">
      <c r="A2886" s="122" t="s">
        <v>65</v>
      </c>
      <c r="B2886" s="71" t="s">
        <v>73</v>
      </c>
      <c r="C2886" s="71" t="s">
        <v>25</v>
      </c>
      <c r="D2886" s="34">
        <v>45627</v>
      </c>
      <c r="E2886" s="12">
        <v>1721.0419999999999</v>
      </c>
      <c r="F2886" s="72">
        <v>35.18</v>
      </c>
      <c r="G2886" s="72">
        <v>4.3250000000000002</v>
      </c>
      <c r="H2886" s="12">
        <v>125.407</v>
      </c>
      <c r="I2886" s="72">
        <v>2.5630000000000002</v>
      </c>
      <c r="J2886" s="72">
        <v>23.975999999999999</v>
      </c>
      <c r="K2886" s="12">
        <v>110.223</v>
      </c>
      <c r="L2886" s="72">
        <v>2.2530000000000001</v>
      </c>
      <c r="M2886" s="72">
        <v>20.759</v>
      </c>
      <c r="N2886" s="12">
        <v>235.63</v>
      </c>
      <c r="O2886" s="72">
        <v>4.8159999999999998</v>
      </c>
      <c r="P2886" s="72">
        <v>15.087999999999999</v>
      </c>
      <c r="Q2886" s="12">
        <v>54.027000000000001</v>
      </c>
      <c r="R2886" s="72">
        <v>1.1040000000000001</v>
      </c>
      <c r="S2886" s="72">
        <v>30.850999999999999</v>
      </c>
      <c r="T2886" s="12">
        <v>289.65699999999998</v>
      </c>
      <c r="U2886" s="72">
        <v>5.9210000000000003</v>
      </c>
      <c r="V2886" s="72">
        <v>12.865</v>
      </c>
      <c r="W2886" s="12">
        <v>939.07600000000002</v>
      </c>
      <c r="X2886" s="72">
        <v>19.196000000000002</v>
      </c>
      <c r="Y2886" s="72">
        <v>5.3879999999999999</v>
      </c>
      <c r="Z2886" s="12">
        <v>1228.7339999999999</v>
      </c>
      <c r="AA2886" s="72">
        <v>25.116</v>
      </c>
      <c r="AB2886" s="72">
        <v>5.899</v>
      </c>
      <c r="AC2886" s="12">
        <v>2949.7750000000001</v>
      </c>
      <c r="AD2886" s="72">
        <v>60.295999999999999</v>
      </c>
      <c r="AE2886" s="72">
        <v>3.7869999999999999</v>
      </c>
      <c r="AF2886" s="12">
        <v>9.2119999999999997</v>
      </c>
      <c r="AG2886" s="72">
        <v>0.188</v>
      </c>
      <c r="AH2886" s="72">
        <v>64.793000000000006</v>
      </c>
      <c r="AI2886" s="12">
        <v>89.369</v>
      </c>
      <c r="AJ2886" s="72">
        <v>1.827</v>
      </c>
      <c r="AK2886" s="72">
        <v>20.873000000000001</v>
      </c>
      <c r="AL2886" s="12">
        <v>98.581000000000003</v>
      </c>
      <c r="AM2886" s="72">
        <v>2.0150000000000001</v>
      </c>
      <c r="AN2886" s="72">
        <v>20.893000000000001</v>
      </c>
      <c r="AO2886" s="12">
        <v>3048.3560000000002</v>
      </c>
      <c r="AP2886" s="72">
        <v>62.311</v>
      </c>
      <c r="AQ2886" s="72">
        <v>3.65</v>
      </c>
      <c r="AR2886" s="12">
        <v>29.675999999999998</v>
      </c>
      <c r="AS2886" s="72">
        <v>0.60699999999999998</v>
      </c>
      <c r="AT2886" s="72">
        <v>32.247999999999998</v>
      </c>
      <c r="AU2886" s="12">
        <v>37.177</v>
      </c>
      <c r="AV2886" s="72">
        <v>0.76</v>
      </c>
      <c r="AW2886" s="72">
        <v>41.012999999999998</v>
      </c>
      <c r="AX2886" s="12">
        <v>139.40100000000001</v>
      </c>
      <c r="AY2886" s="72">
        <v>2.8490000000000002</v>
      </c>
      <c r="AZ2886" s="72">
        <v>17.335000000000001</v>
      </c>
      <c r="BA2886" s="12">
        <v>176.578</v>
      </c>
      <c r="BB2886" s="72">
        <v>3.609</v>
      </c>
      <c r="BC2886" s="72">
        <v>13.939</v>
      </c>
      <c r="BD2886" s="12">
        <v>65.314999999999998</v>
      </c>
      <c r="BE2886" s="72">
        <v>1.335</v>
      </c>
      <c r="BF2886" s="72">
        <v>28.024000000000001</v>
      </c>
      <c r="BG2886" s="12">
        <v>241.892</v>
      </c>
      <c r="BH2886" s="72">
        <v>4.944</v>
      </c>
      <c r="BI2886" s="72">
        <v>12.167</v>
      </c>
      <c r="BJ2886" s="12">
        <v>818.69600000000003</v>
      </c>
      <c r="BK2886" s="72">
        <v>16.734999999999999</v>
      </c>
      <c r="BL2886" s="72">
        <v>8.7729999999999997</v>
      </c>
      <c r="BM2886" s="12">
        <v>753.53399999999999</v>
      </c>
      <c r="BN2886" s="72">
        <v>15.403</v>
      </c>
      <c r="BO2886" s="72">
        <v>5.8559999999999999</v>
      </c>
      <c r="BP2886" s="12">
        <v>1572.23</v>
      </c>
      <c r="BQ2886" s="72">
        <v>32.137999999999998</v>
      </c>
      <c r="BR2886" s="72">
        <v>4.5039999999999996</v>
      </c>
      <c r="BS2886" s="12">
        <v>1843.799</v>
      </c>
      <c r="BT2886" s="72">
        <v>37.689</v>
      </c>
      <c r="BU2886" s="72">
        <v>3.9049999999999998</v>
      </c>
      <c r="BV2886" s="12">
        <v>4892.1549999999997</v>
      </c>
      <c r="BW2886" s="72">
        <v>100</v>
      </c>
      <c r="BX2886" s="72">
        <v>2.927</v>
      </c>
      <c r="BY2886" s="13"/>
      <c r="BZ2886" s="13"/>
    </row>
    <row r="2887" spans="1:78" ht="12.75" customHeight="1">
      <c r="A2887" s="122" t="s">
        <v>65</v>
      </c>
      <c r="B2887" s="71" t="s">
        <v>73</v>
      </c>
      <c r="C2887" s="71" t="s">
        <v>25</v>
      </c>
      <c r="D2887" s="34">
        <v>45717</v>
      </c>
      <c r="E2887" s="12">
        <v>1566.8209999999999</v>
      </c>
      <c r="F2887" s="72">
        <v>30.422000000000001</v>
      </c>
      <c r="G2887" s="72">
        <v>4.5199999999999996</v>
      </c>
      <c r="H2887" s="12">
        <v>107.64100000000001</v>
      </c>
      <c r="I2887" s="72">
        <v>2.09</v>
      </c>
      <c r="J2887" s="72">
        <v>27.241</v>
      </c>
      <c r="K2887" s="12">
        <v>91.445999999999998</v>
      </c>
      <c r="L2887" s="72">
        <v>1.776</v>
      </c>
      <c r="M2887" s="72">
        <v>22.25</v>
      </c>
      <c r="N2887" s="12">
        <v>199.08699999999999</v>
      </c>
      <c r="O2887" s="72">
        <v>3.8660000000000001</v>
      </c>
      <c r="P2887" s="72">
        <v>19.324000000000002</v>
      </c>
      <c r="Q2887" s="12">
        <v>16.745000000000001</v>
      </c>
      <c r="R2887" s="72">
        <v>0.32500000000000001</v>
      </c>
      <c r="S2887" s="72">
        <v>48.296999999999997</v>
      </c>
      <c r="T2887" s="12">
        <v>215.833</v>
      </c>
      <c r="U2887" s="72">
        <v>4.1909999999999998</v>
      </c>
      <c r="V2887" s="72">
        <v>18.89</v>
      </c>
      <c r="W2887" s="12">
        <v>1139.175</v>
      </c>
      <c r="X2887" s="72">
        <v>22.117999999999999</v>
      </c>
      <c r="Y2887" s="72">
        <v>5.3860000000000001</v>
      </c>
      <c r="Z2887" s="12">
        <v>1355.0070000000001</v>
      </c>
      <c r="AA2887" s="72">
        <v>26.309000000000001</v>
      </c>
      <c r="AB2887" s="72">
        <v>4.9909999999999997</v>
      </c>
      <c r="AC2887" s="12">
        <v>2921.828</v>
      </c>
      <c r="AD2887" s="72">
        <v>56.731000000000002</v>
      </c>
      <c r="AE2887" s="72">
        <v>3.0510000000000002</v>
      </c>
      <c r="AF2887" s="12">
        <v>6.266</v>
      </c>
      <c r="AG2887" s="72">
        <v>0.122</v>
      </c>
      <c r="AH2887" s="72">
        <v>55.688000000000002</v>
      </c>
      <c r="AI2887" s="12">
        <v>142.40299999999999</v>
      </c>
      <c r="AJ2887" s="72">
        <v>2.7650000000000001</v>
      </c>
      <c r="AK2887" s="72">
        <v>16.687000000000001</v>
      </c>
      <c r="AL2887" s="12">
        <v>148.66900000000001</v>
      </c>
      <c r="AM2887" s="72">
        <v>2.887</v>
      </c>
      <c r="AN2887" s="72">
        <v>15.457000000000001</v>
      </c>
      <c r="AO2887" s="12">
        <v>3070.4969999999998</v>
      </c>
      <c r="AP2887" s="72">
        <v>59.616999999999997</v>
      </c>
      <c r="AQ2887" s="72">
        <v>2.9279999999999999</v>
      </c>
      <c r="AR2887" s="12">
        <v>57.991</v>
      </c>
      <c r="AS2887" s="72">
        <v>1.1259999999999999</v>
      </c>
      <c r="AT2887" s="72">
        <v>28.003</v>
      </c>
      <c r="AU2887" s="12">
        <v>19.52</v>
      </c>
      <c r="AV2887" s="72">
        <v>0.379</v>
      </c>
      <c r="AW2887" s="72">
        <v>52.034999999999997</v>
      </c>
      <c r="AX2887" s="12">
        <v>170.75800000000001</v>
      </c>
      <c r="AY2887" s="72">
        <v>3.3149999999999999</v>
      </c>
      <c r="AZ2887" s="72">
        <v>19.861000000000001</v>
      </c>
      <c r="BA2887" s="12">
        <v>190.27699999999999</v>
      </c>
      <c r="BB2887" s="72">
        <v>3.694</v>
      </c>
      <c r="BC2887" s="72">
        <v>17.335000000000001</v>
      </c>
      <c r="BD2887" s="12">
        <v>77.721999999999994</v>
      </c>
      <c r="BE2887" s="72">
        <v>1.5089999999999999</v>
      </c>
      <c r="BF2887" s="72">
        <v>26.039000000000001</v>
      </c>
      <c r="BG2887" s="12">
        <v>267.99900000000002</v>
      </c>
      <c r="BH2887" s="72">
        <v>5.2039999999999997</v>
      </c>
      <c r="BI2887" s="72">
        <v>14.827</v>
      </c>
      <c r="BJ2887" s="12">
        <v>909.77499999999998</v>
      </c>
      <c r="BK2887" s="72">
        <v>17.664000000000001</v>
      </c>
      <c r="BL2887" s="72">
        <v>7.2089999999999996</v>
      </c>
      <c r="BM2887" s="12">
        <v>844.07899999999995</v>
      </c>
      <c r="BN2887" s="72">
        <v>16.388999999999999</v>
      </c>
      <c r="BO2887" s="72">
        <v>7.02</v>
      </c>
      <c r="BP2887" s="12">
        <v>1753.854</v>
      </c>
      <c r="BQ2887" s="72">
        <v>34.052999999999997</v>
      </c>
      <c r="BR2887" s="72">
        <v>4.0110000000000001</v>
      </c>
      <c r="BS2887" s="12">
        <v>2079.8440000000001</v>
      </c>
      <c r="BT2887" s="72">
        <v>40.383000000000003</v>
      </c>
      <c r="BU2887" s="72">
        <v>3.1789999999999998</v>
      </c>
      <c r="BV2887" s="12">
        <v>5150.3410000000003</v>
      </c>
      <c r="BW2887" s="72">
        <v>100</v>
      </c>
      <c r="BX2887" s="72">
        <v>2.1920000000000002</v>
      </c>
      <c r="BY2887" s="13"/>
      <c r="BZ2887" s="13"/>
    </row>
    <row r="2888" spans="1:78" ht="12.75" customHeight="1">
      <c r="A2888" s="122" t="s">
        <v>65</v>
      </c>
      <c r="B2888" s="71" t="s">
        <v>73</v>
      </c>
      <c r="C2888" s="71" t="s">
        <v>25</v>
      </c>
      <c r="D2888" s="34">
        <v>45809</v>
      </c>
      <c r="E2888" s="12">
        <v>1725.627</v>
      </c>
      <c r="F2888" s="72">
        <v>33.505000000000003</v>
      </c>
      <c r="G2888" s="72">
        <v>3.2570000000000001</v>
      </c>
      <c r="H2888" s="12">
        <v>141.33500000000001</v>
      </c>
      <c r="I2888" s="72">
        <v>2.7440000000000002</v>
      </c>
      <c r="J2888" s="72">
        <v>21.082000000000001</v>
      </c>
      <c r="K2888" s="12">
        <v>69.534999999999997</v>
      </c>
      <c r="L2888" s="72">
        <v>1.35</v>
      </c>
      <c r="M2888" s="72">
        <v>33.280999999999999</v>
      </c>
      <c r="N2888" s="12">
        <v>210.87</v>
      </c>
      <c r="O2888" s="72">
        <v>4.0940000000000003</v>
      </c>
      <c r="P2888" s="72">
        <v>20.042000000000002</v>
      </c>
      <c r="Q2888" s="12">
        <v>30.053999999999998</v>
      </c>
      <c r="R2888" s="72">
        <v>0.58399999999999996</v>
      </c>
      <c r="S2888" s="72">
        <v>33.122999999999998</v>
      </c>
      <c r="T2888" s="12">
        <v>240.92500000000001</v>
      </c>
      <c r="U2888" s="72">
        <v>4.6779999999999999</v>
      </c>
      <c r="V2888" s="72">
        <v>18.216000000000001</v>
      </c>
      <c r="W2888" s="12">
        <v>1115.825</v>
      </c>
      <c r="X2888" s="72">
        <v>21.664999999999999</v>
      </c>
      <c r="Y2888" s="72">
        <v>6.641</v>
      </c>
      <c r="Z2888" s="12">
        <v>1356.75</v>
      </c>
      <c r="AA2888" s="72">
        <v>26.343</v>
      </c>
      <c r="AB2888" s="72">
        <v>5.7519999999999998</v>
      </c>
      <c r="AC2888" s="12">
        <v>3082.3760000000002</v>
      </c>
      <c r="AD2888" s="72">
        <v>59.847000000000001</v>
      </c>
      <c r="AE2888" s="72">
        <v>2.879</v>
      </c>
      <c r="AF2888" s="12">
        <v>4.8739999999999997</v>
      </c>
      <c r="AG2888" s="72">
        <v>9.5000000000000001E-2</v>
      </c>
      <c r="AH2888" s="72">
        <v>106.096</v>
      </c>
      <c r="AI2888" s="12">
        <v>140.774</v>
      </c>
      <c r="AJ2888" s="72">
        <v>2.7330000000000001</v>
      </c>
      <c r="AK2888" s="72">
        <v>16.597999999999999</v>
      </c>
      <c r="AL2888" s="12">
        <v>145.648</v>
      </c>
      <c r="AM2888" s="72">
        <v>2.8279999999999998</v>
      </c>
      <c r="AN2888" s="72">
        <v>16.289000000000001</v>
      </c>
      <c r="AO2888" s="12">
        <v>3228.0250000000001</v>
      </c>
      <c r="AP2888" s="72">
        <v>62.674999999999997</v>
      </c>
      <c r="AQ2888" s="72">
        <v>2.9390000000000001</v>
      </c>
      <c r="AR2888" s="12">
        <v>58.720999999999997</v>
      </c>
      <c r="AS2888" s="72">
        <v>1.1399999999999999</v>
      </c>
      <c r="AT2888" s="72">
        <v>29.760999999999999</v>
      </c>
      <c r="AU2888" s="12">
        <v>11.494999999999999</v>
      </c>
      <c r="AV2888" s="72">
        <v>0.223</v>
      </c>
      <c r="AW2888" s="72">
        <v>48.491</v>
      </c>
      <c r="AX2888" s="12">
        <v>220.15</v>
      </c>
      <c r="AY2888" s="72">
        <v>4.274</v>
      </c>
      <c r="AZ2888" s="72">
        <v>16.338000000000001</v>
      </c>
      <c r="BA2888" s="12">
        <v>231.64599999999999</v>
      </c>
      <c r="BB2888" s="72">
        <v>4.4980000000000002</v>
      </c>
      <c r="BC2888" s="72">
        <v>15.590999999999999</v>
      </c>
      <c r="BD2888" s="12">
        <v>24.920999999999999</v>
      </c>
      <c r="BE2888" s="72">
        <v>0.48399999999999999</v>
      </c>
      <c r="BF2888" s="72">
        <v>42.258000000000003</v>
      </c>
      <c r="BG2888" s="12">
        <v>256.56700000000001</v>
      </c>
      <c r="BH2888" s="72">
        <v>4.9809999999999999</v>
      </c>
      <c r="BI2888" s="72">
        <v>13.746</v>
      </c>
      <c r="BJ2888" s="12">
        <v>746.83199999999999</v>
      </c>
      <c r="BK2888" s="72">
        <v>14.5</v>
      </c>
      <c r="BL2888" s="72">
        <v>8.0540000000000003</v>
      </c>
      <c r="BM2888" s="12">
        <v>860.274</v>
      </c>
      <c r="BN2888" s="72">
        <v>16.702999999999999</v>
      </c>
      <c r="BO2888" s="72">
        <v>4.9989999999999997</v>
      </c>
      <c r="BP2888" s="12">
        <v>1607.107</v>
      </c>
      <c r="BQ2888" s="72">
        <v>31.202999999999999</v>
      </c>
      <c r="BR2888" s="72">
        <v>3.641</v>
      </c>
      <c r="BS2888" s="12">
        <v>1922.394</v>
      </c>
      <c r="BT2888" s="72">
        <v>37.325000000000003</v>
      </c>
      <c r="BU2888" s="72">
        <v>3.423</v>
      </c>
      <c r="BV2888" s="12">
        <v>5150.4189999999999</v>
      </c>
      <c r="BW2888" s="72">
        <v>100</v>
      </c>
      <c r="BX2888" s="72">
        <v>2.4049999999999998</v>
      </c>
      <c r="BY2888" s="13"/>
      <c r="BZ2888" s="13"/>
    </row>
    <row r="2889" spans="1:78" ht="12.75" customHeight="1">
      <c r="A2889" s="122" t="s">
        <v>65</v>
      </c>
      <c r="B2889" s="71" t="s">
        <v>73</v>
      </c>
      <c r="C2889" s="71" t="s">
        <v>25</v>
      </c>
      <c r="D2889" s="34">
        <v>45901</v>
      </c>
      <c r="E2889" s="12">
        <v>1830.6379999999999</v>
      </c>
      <c r="F2889" s="72">
        <v>34.520000000000003</v>
      </c>
      <c r="G2889" s="72">
        <v>4.8499999999999996</v>
      </c>
      <c r="H2889" s="12">
        <v>144.559</v>
      </c>
      <c r="I2889" s="72">
        <v>2.726</v>
      </c>
      <c r="J2889" s="72">
        <v>20.53</v>
      </c>
      <c r="K2889" s="12">
        <v>84.617999999999995</v>
      </c>
      <c r="L2889" s="72">
        <v>1.5960000000000001</v>
      </c>
      <c r="M2889" s="72">
        <v>31.646000000000001</v>
      </c>
      <c r="N2889" s="12">
        <v>229.17699999999999</v>
      </c>
      <c r="O2889" s="72">
        <v>4.3220000000000001</v>
      </c>
      <c r="P2889" s="72">
        <v>18.736999999999998</v>
      </c>
      <c r="Q2889" s="12">
        <v>27.963000000000001</v>
      </c>
      <c r="R2889" s="72">
        <v>0.52700000000000002</v>
      </c>
      <c r="S2889" s="72">
        <v>48.279000000000003</v>
      </c>
      <c r="T2889" s="12">
        <v>257.14</v>
      </c>
      <c r="U2889" s="72">
        <v>4.8490000000000002</v>
      </c>
      <c r="V2889" s="72">
        <v>15.988</v>
      </c>
      <c r="W2889" s="12">
        <v>1162.126</v>
      </c>
      <c r="X2889" s="72">
        <v>21.914000000000001</v>
      </c>
      <c r="Y2889" s="72">
        <v>5.91</v>
      </c>
      <c r="Z2889" s="12">
        <v>1419.2660000000001</v>
      </c>
      <c r="AA2889" s="72">
        <v>26.763000000000002</v>
      </c>
      <c r="AB2889" s="72">
        <v>4.7279999999999998</v>
      </c>
      <c r="AC2889" s="12">
        <v>3249.9050000000002</v>
      </c>
      <c r="AD2889" s="72">
        <v>61.283000000000001</v>
      </c>
      <c r="AE2889" s="72">
        <v>3.423</v>
      </c>
      <c r="AF2889" s="12">
        <v>17.228999999999999</v>
      </c>
      <c r="AG2889" s="72">
        <v>0.32500000000000001</v>
      </c>
      <c r="AH2889" s="72">
        <v>103.74</v>
      </c>
      <c r="AI2889" s="12">
        <v>154.09299999999999</v>
      </c>
      <c r="AJ2889" s="72">
        <v>2.9060000000000001</v>
      </c>
      <c r="AK2889" s="72">
        <v>16.934000000000001</v>
      </c>
      <c r="AL2889" s="12">
        <v>171.322</v>
      </c>
      <c r="AM2889" s="72">
        <v>3.2309999999999999</v>
      </c>
      <c r="AN2889" s="72">
        <v>16.853000000000002</v>
      </c>
      <c r="AO2889" s="12">
        <v>3421.2269999999999</v>
      </c>
      <c r="AP2889" s="72">
        <v>64.513000000000005</v>
      </c>
      <c r="AQ2889" s="72">
        <v>3.2989999999999999</v>
      </c>
      <c r="AR2889" s="12">
        <v>51.618000000000002</v>
      </c>
      <c r="AS2889" s="72">
        <v>0.97299999999999998</v>
      </c>
      <c r="AT2889" s="72">
        <v>39.145000000000003</v>
      </c>
      <c r="AU2889" s="12">
        <v>30.36</v>
      </c>
      <c r="AV2889" s="72">
        <v>0.57199999999999995</v>
      </c>
      <c r="AW2889" s="72">
        <v>51.649000000000001</v>
      </c>
      <c r="AX2889" s="12">
        <v>164.01300000000001</v>
      </c>
      <c r="AY2889" s="72">
        <v>3.093</v>
      </c>
      <c r="AZ2889" s="72">
        <v>19.869</v>
      </c>
      <c r="BA2889" s="12">
        <v>194.37299999999999</v>
      </c>
      <c r="BB2889" s="72">
        <v>3.665</v>
      </c>
      <c r="BC2889" s="72">
        <v>18.358000000000001</v>
      </c>
      <c r="BD2889" s="12">
        <v>45.448999999999998</v>
      </c>
      <c r="BE2889" s="72">
        <v>0.85699999999999998</v>
      </c>
      <c r="BF2889" s="72">
        <v>42.298999999999999</v>
      </c>
      <c r="BG2889" s="12">
        <v>239.822</v>
      </c>
      <c r="BH2889" s="72">
        <v>4.5220000000000002</v>
      </c>
      <c r="BI2889" s="72">
        <v>13.942</v>
      </c>
      <c r="BJ2889" s="12">
        <v>727.58799999999997</v>
      </c>
      <c r="BK2889" s="72">
        <v>13.72</v>
      </c>
      <c r="BL2889" s="72">
        <v>8.2870000000000008</v>
      </c>
      <c r="BM2889" s="12">
        <v>862.87099999999998</v>
      </c>
      <c r="BN2889" s="72">
        <v>16.271000000000001</v>
      </c>
      <c r="BO2889" s="72">
        <v>6.9210000000000003</v>
      </c>
      <c r="BP2889" s="12">
        <v>1590.4590000000001</v>
      </c>
      <c r="BQ2889" s="72">
        <v>29.991</v>
      </c>
      <c r="BR2889" s="72">
        <v>5.3319999999999999</v>
      </c>
      <c r="BS2889" s="12">
        <v>1881.8989999999999</v>
      </c>
      <c r="BT2889" s="72">
        <v>35.487000000000002</v>
      </c>
      <c r="BU2889" s="72">
        <v>4.4989999999999997</v>
      </c>
      <c r="BV2889" s="12">
        <v>5303.1260000000002</v>
      </c>
      <c r="BW2889" s="72">
        <v>100</v>
      </c>
      <c r="BX2889" s="72">
        <v>2.673</v>
      </c>
      <c r="BY2889" s="13"/>
      <c r="BZ2889" s="13"/>
    </row>
    <row r="2890" spans="1:78" ht="12.75" customHeight="1">
      <c r="A2890" s="122" t="s">
        <v>65</v>
      </c>
      <c r="B2890" s="71" t="s">
        <v>73</v>
      </c>
      <c r="C2890" s="71" t="s">
        <v>25</v>
      </c>
      <c r="D2890" s="34">
        <v>45992</v>
      </c>
      <c r="E2890" s="12">
        <v>1719.2719999999999</v>
      </c>
      <c r="F2890" s="72">
        <v>32.762999999999998</v>
      </c>
      <c r="G2890" s="72">
        <v>5.2930000000000001</v>
      </c>
      <c r="H2890" s="12">
        <v>91.016000000000005</v>
      </c>
      <c r="I2890" s="72">
        <v>1.734</v>
      </c>
      <c r="J2890" s="72">
        <v>30.994</v>
      </c>
      <c r="K2890" s="12">
        <v>117.71</v>
      </c>
      <c r="L2890" s="72">
        <v>2.2429999999999999</v>
      </c>
      <c r="M2890" s="72">
        <v>25.021999999999998</v>
      </c>
      <c r="N2890" s="12">
        <v>208.726</v>
      </c>
      <c r="O2890" s="72">
        <v>3.9780000000000002</v>
      </c>
      <c r="P2890" s="72">
        <v>20.172000000000001</v>
      </c>
      <c r="Q2890" s="12">
        <v>34.185000000000002</v>
      </c>
      <c r="R2890" s="72">
        <v>0.65100000000000002</v>
      </c>
      <c r="S2890" s="72">
        <v>64.691999999999993</v>
      </c>
      <c r="T2890" s="12">
        <v>242.911</v>
      </c>
      <c r="U2890" s="72">
        <v>4.6289999999999996</v>
      </c>
      <c r="V2890" s="72">
        <v>17.494</v>
      </c>
      <c r="W2890" s="12">
        <v>1202.3240000000001</v>
      </c>
      <c r="X2890" s="72">
        <v>22.911999999999999</v>
      </c>
      <c r="Y2890" s="72">
        <v>5.407</v>
      </c>
      <c r="Z2890" s="12">
        <v>1445.2349999999999</v>
      </c>
      <c r="AA2890" s="72">
        <v>27.541</v>
      </c>
      <c r="AB2890" s="72">
        <v>4.2729999999999997</v>
      </c>
      <c r="AC2890" s="12">
        <v>3164.5070000000001</v>
      </c>
      <c r="AD2890" s="72">
        <v>60.304000000000002</v>
      </c>
      <c r="AE2890" s="72">
        <v>3.5419999999999998</v>
      </c>
      <c r="AF2890" s="12">
        <v>13.852</v>
      </c>
      <c r="AG2890" s="72">
        <v>0.26400000000000001</v>
      </c>
      <c r="AH2890" s="72">
        <v>61.106000000000002</v>
      </c>
      <c r="AI2890" s="12">
        <v>89.545000000000002</v>
      </c>
      <c r="AJ2890" s="72">
        <v>1.706</v>
      </c>
      <c r="AK2890" s="72">
        <v>22.114999999999998</v>
      </c>
      <c r="AL2890" s="12">
        <v>103.39700000000001</v>
      </c>
      <c r="AM2890" s="72">
        <v>1.97</v>
      </c>
      <c r="AN2890" s="72">
        <v>18.940999999999999</v>
      </c>
      <c r="AO2890" s="12">
        <v>3267.9050000000002</v>
      </c>
      <c r="AP2890" s="72">
        <v>62.274000000000001</v>
      </c>
      <c r="AQ2890" s="72">
        <v>3.278</v>
      </c>
      <c r="AR2890" s="12">
        <v>59.975000000000001</v>
      </c>
      <c r="AS2890" s="72">
        <v>1.143</v>
      </c>
      <c r="AT2890" s="72">
        <v>28.385000000000002</v>
      </c>
      <c r="AU2890" s="12">
        <v>31.806000000000001</v>
      </c>
      <c r="AV2890" s="72">
        <v>0.60599999999999998</v>
      </c>
      <c r="AW2890" s="72">
        <v>92.278000000000006</v>
      </c>
      <c r="AX2890" s="12">
        <v>110.621</v>
      </c>
      <c r="AY2890" s="72">
        <v>2.1080000000000001</v>
      </c>
      <c r="AZ2890" s="72">
        <v>26.646999999999998</v>
      </c>
      <c r="BA2890" s="12">
        <v>142.42699999999999</v>
      </c>
      <c r="BB2890" s="72">
        <v>2.714</v>
      </c>
      <c r="BC2890" s="72">
        <v>31.890999999999998</v>
      </c>
      <c r="BD2890" s="12">
        <v>78.674999999999997</v>
      </c>
      <c r="BE2890" s="72">
        <v>1.4990000000000001</v>
      </c>
      <c r="BF2890" s="72">
        <v>41.96</v>
      </c>
      <c r="BG2890" s="12">
        <v>221.102</v>
      </c>
      <c r="BH2890" s="72">
        <v>4.2130000000000001</v>
      </c>
      <c r="BI2890" s="72">
        <v>24.013999999999999</v>
      </c>
      <c r="BJ2890" s="12">
        <v>752.46</v>
      </c>
      <c r="BK2890" s="72">
        <v>14.339</v>
      </c>
      <c r="BL2890" s="72">
        <v>8.0579999999999998</v>
      </c>
      <c r="BM2890" s="12">
        <v>946.17899999999997</v>
      </c>
      <c r="BN2890" s="72">
        <v>18.030999999999999</v>
      </c>
      <c r="BO2890" s="72">
        <v>6.383</v>
      </c>
      <c r="BP2890" s="12">
        <v>1698.6389999999999</v>
      </c>
      <c r="BQ2890" s="72">
        <v>32.369999999999997</v>
      </c>
      <c r="BR2890" s="72">
        <v>4.2880000000000003</v>
      </c>
      <c r="BS2890" s="12">
        <v>1979.7159999999999</v>
      </c>
      <c r="BT2890" s="72">
        <v>37.725999999999999</v>
      </c>
      <c r="BU2890" s="72">
        <v>3.8530000000000002</v>
      </c>
      <c r="BV2890" s="12">
        <v>5247.6210000000001</v>
      </c>
      <c r="BW2890" s="72">
        <v>100</v>
      </c>
      <c r="BX2890" s="72">
        <v>2.6219999999999999</v>
      </c>
      <c r="BY2890" s="13"/>
      <c r="BZ2890" s="13"/>
    </row>
    <row r="2891" spans="1:78" ht="12.75" customHeight="1">
      <c r="A2891" s="122" t="s">
        <v>65</v>
      </c>
      <c r="B2891" s="71" t="s">
        <v>73</v>
      </c>
      <c r="C2891" s="71" t="s">
        <v>25</v>
      </c>
      <c r="D2891" s="34">
        <v>46082</v>
      </c>
      <c r="E2891" s="12">
        <v>1708.1590000000001</v>
      </c>
      <c r="F2891" s="72">
        <v>33.427</v>
      </c>
      <c r="G2891" s="72">
        <v>4.5730000000000004</v>
      </c>
      <c r="H2891" s="12">
        <v>83.521000000000001</v>
      </c>
      <c r="I2891" s="72">
        <v>1.6339999999999999</v>
      </c>
      <c r="J2891" s="72">
        <v>29.524999999999999</v>
      </c>
      <c r="K2891" s="12">
        <v>138.721</v>
      </c>
      <c r="L2891" s="72">
        <v>2.7149999999999999</v>
      </c>
      <c r="M2891" s="72">
        <v>28.966000000000001</v>
      </c>
      <c r="N2891" s="12">
        <v>222.24199999999999</v>
      </c>
      <c r="O2891" s="72">
        <v>4.3490000000000002</v>
      </c>
      <c r="P2891" s="72">
        <v>18.506</v>
      </c>
      <c r="Q2891" s="12">
        <v>16.902000000000001</v>
      </c>
      <c r="R2891" s="72">
        <v>0.33100000000000002</v>
      </c>
      <c r="S2891" s="72">
        <v>56.832000000000001</v>
      </c>
      <c r="T2891" s="12">
        <v>239.14400000000001</v>
      </c>
      <c r="U2891" s="72">
        <v>4.68</v>
      </c>
      <c r="V2891" s="72">
        <v>17.048999999999999</v>
      </c>
      <c r="W2891" s="12">
        <v>1074.5830000000001</v>
      </c>
      <c r="X2891" s="72">
        <v>21.027999999999999</v>
      </c>
      <c r="Y2891" s="72">
        <v>7.4</v>
      </c>
      <c r="Z2891" s="12">
        <v>1313.7260000000001</v>
      </c>
      <c r="AA2891" s="72">
        <v>25.707999999999998</v>
      </c>
      <c r="AB2891" s="72">
        <v>6.15</v>
      </c>
      <c r="AC2891" s="12">
        <v>3021.8850000000002</v>
      </c>
      <c r="AD2891" s="72">
        <v>59.134999999999998</v>
      </c>
      <c r="AE2891" s="72">
        <v>4.2370000000000001</v>
      </c>
      <c r="AF2891" s="12">
        <v>21.774000000000001</v>
      </c>
      <c r="AG2891" s="72">
        <v>0.42599999999999999</v>
      </c>
      <c r="AH2891" s="72">
        <v>64.347999999999999</v>
      </c>
      <c r="AI2891" s="12">
        <v>140.40199999999999</v>
      </c>
      <c r="AJ2891" s="72">
        <v>2.7480000000000002</v>
      </c>
      <c r="AK2891" s="72">
        <v>22.821999999999999</v>
      </c>
      <c r="AL2891" s="12">
        <v>162.17500000000001</v>
      </c>
      <c r="AM2891" s="72">
        <v>3.1739999999999999</v>
      </c>
      <c r="AN2891" s="72">
        <v>19.66</v>
      </c>
      <c r="AO2891" s="12">
        <v>3184.0610000000001</v>
      </c>
      <c r="AP2891" s="72">
        <v>62.308999999999997</v>
      </c>
      <c r="AQ2891" s="72">
        <v>4.4429999999999996</v>
      </c>
      <c r="AR2891" s="12">
        <v>26.635000000000002</v>
      </c>
      <c r="AS2891" s="72">
        <v>0.52100000000000002</v>
      </c>
      <c r="AT2891" s="72">
        <v>40.473999999999997</v>
      </c>
      <c r="AU2891" s="12">
        <v>17.085000000000001</v>
      </c>
      <c r="AV2891" s="72">
        <v>0.33400000000000002</v>
      </c>
      <c r="AW2891" s="72">
        <v>78.286000000000001</v>
      </c>
      <c r="AX2891" s="12">
        <v>139.93899999999999</v>
      </c>
      <c r="AY2891" s="72">
        <v>2.738</v>
      </c>
      <c r="AZ2891" s="72">
        <v>19.818999999999999</v>
      </c>
      <c r="BA2891" s="12">
        <v>157.024</v>
      </c>
      <c r="BB2891" s="72">
        <v>3.073</v>
      </c>
      <c r="BC2891" s="72">
        <v>18.321000000000002</v>
      </c>
      <c r="BD2891" s="12">
        <v>51.64</v>
      </c>
      <c r="BE2891" s="72">
        <v>1.0109999999999999</v>
      </c>
      <c r="BF2891" s="72">
        <v>41.084000000000003</v>
      </c>
      <c r="BG2891" s="12">
        <v>208.66499999999999</v>
      </c>
      <c r="BH2891" s="72">
        <v>4.0830000000000002</v>
      </c>
      <c r="BI2891" s="72">
        <v>20.143999999999998</v>
      </c>
      <c r="BJ2891" s="12">
        <v>779.43899999999996</v>
      </c>
      <c r="BK2891" s="72">
        <v>15.253</v>
      </c>
      <c r="BL2891" s="72">
        <v>9.0519999999999996</v>
      </c>
      <c r="BM2891" s="12">
        <v>911.34</v>
      </c>
      <c r="BN2891" s="72">
        <v>17.834</v>
      </c>
      <c r="BO2891" s="72">
        <v>4.8899999999999997</v>
      </c>
      <c r="BP2891" s="12">
        <v>1690.78</v>
      </c>
      <c r="BQ2891" s="72">
        <v>33.087000000000003</v>
      </c>
      <c r="BR2891" s="72">
        <v>4.1040000000000001</v>
      </c>
      <c r="BS2891" s="12">
        <v>1926.08</v>
      </c>
      <c r="BT2891" s="72">
        <v>37.691000000000003</v>
      </c>
      <c r="BU2891" s="72">
        <v>3.4670000000000001</v>
      </c>
      <c r="BV2891" s="12">
        <v>5110.1400000000003</v>
      </c>
      <c r="BW2891" s="72">
        <v>100</v>
      </c>
      <c r="BX2891" s="72">
        <v>3.407</v>
      </c>
      <c r="BY2891" s="13"/>
      <c r="BZ2891" s="13"/>
    </row>
    <row r="2892" spans="1:78" ht="12.75" customHeight="1">
      <c r="A2892" s="122" t="s">
        <v>65</v>
      </c>
      <c r="B2892" s="71" t="s">
        <v>73</v>
      </c>
      <c r="C2892" s="71" t="s">
        <v>25</v>
      </c>
      <c r="D2892" s="34">
        <v>46174</v>
      </c>
      <c r="E2892" s="12">
        <v>1805.3050000000001</v>
      </c>
      <c r="F2892" s="72">
        <v>33.573</v>
      </c>
      <c r="G2892" s="72">
        <v>4.9260000000000002</v>
      </c>
      <c r="H2892" s="12">
        <v>115.71899999999999</v>
      </c>
      <c r="I2892" s="72">
        <v>2.1520000000000001</v>
      </c>
      <c r="J2892" s="72">
        <v>24.324000000000002</v>
      </c>
      <c r="K2892" s="12">
        <v>54.606000000000002</v>
      </c>
      <c r="L2892" s="72">
        <v>1.0149999999999999</v>
      </c>
      <c r="M2892" s="72">
        <v>32.652999999999999</v>
      </c>
      <c r="N2892" s="12">
        <v>170.32499999999999</v>
      </c>
      <c r="O2892" s="72">
        <v>3.1669999999999998</v>
      </c>
      <c r="P2892" s="72">
        <v>16.802</v>
      </c>
      <c r="Q2892" s="12">
        <v>34.066000000000003</v>
      </c>
      <c r="R2892" s="72">
        <v>0.63400000000000001</v>
      </c>
      <c r="S2892" s="72">
        <v>41.892000000000003</v>
      </c>
      <c r="T2892" s="12">
        <v>204.39099999999999</v>
      </c>
      <c r="U2892" s="72">
        <v>3.8010000000000002</v>
      </c>
      <c r="V2892" s="72">
        <v>14.93</v>
      </c>
      <c r="W2892" s="12">
        <v>1155.0930000000001</v>
      </c>
      <c r="X2892" s="72">
        <v>21.481000000000002</v>
      </c>
      <c r="Y2892" s="72">
        <v>5.9790000000000001</v>
      </c>
      <c r="Z2892" s="12">
        <v>1359.4839999999999</v>
      </c>
      <c r="AA2892" s="72">
        <v>25.282</v>
      </c>
      <c r="AB2892" s="72">
        <v>4.5129999999999999</v>
      </c>
      <c r="AC2892" s="12">
        <v>3164.7890000000002</v>
      </c>
      <c r="AD2892" s="72">
        <v>58.854999999999997</v>
      </c>
      <c r="AE2892" s="72">
        <v>3.0569999999999999</v>
      </c>
      <c r="AF2892" s="12">
        <v>17.698</v>
      </c>
      <c r="AG2892" s="72">
        <v>0.32900000000000001</v>
      </c>
      <c r="AH2892" s="72">
        <v>88.35</v>
      </c>
      <c r="AI2892" s="12">
        <v>112.752</v>
      </c>
      <c r="AJ2892" s="72">
        <v>2.097</v>
      </c>
      <c r="AK2892" s="72">
        <v>22.878</v>
      </c>
      <c r="AL2892" s="12">
        <v>130.44999999999999</v>
      </c>
      <c r="AM2892" s="72">
        <v>2.4260000000000002</v>
      </c>
      <c r="AN2892" s="72">
        <v>21.082999999999998</v>
      </c>
      <c r="AO2892" s="12">
        <v>3295.239</v>
      </c>
      <c r="AP2892" s="72">
        <v>61.280999999999999</v>
      </c>
      <c r="AQ2892" s="72">
        <v>3.07</v>
      </c>
      <c r="AR2892" s="12">
        <v>43.808999999999997</v>
      </c>
      <c r="AS2892" s="72">
        <v>0.81499999999999995</v>
      </c>
      <c r="AT2892" s="72">
        <v>34.613</v>
      </c>
      <c r="AU2892" s="12">
        <v>14.653</v>
      </c>
      <c r="AV2892" s="72">
        <v>0.27200000000000002</v>
      </c>
      <c r="AW2892" s="72">
        <v>42.384999999999998</v>
      </c>
      <c r="AX2892" s="12">
        <v>195.98699999999999</v>
      </c>
      <c r="AY2892" s="72">
        <v>3.645</v>
      </c>
      <c r="AZ2892" s="72">
        <v>15.733000000000001</v>
      </c>
      <c r="BA2892" s="12">
        <v>210.63900000000001</v>
      </c>
      <c r="BB2892" s="72">
        <v>3.9169999999999998</v>
      </c>
      <c r="BC2892" s="72">
        <v>14.744</v>
      </c>
      <c r="BD2892" s="12">
        <v>60.689</v>
      </c>
      <c r="BE2892" s="72">
        <v>1.129</v>
      </c>
      <c r="BF2892" s="72">
        <v>30.352</v>
      </c>
      <c r="BG2892" s="12">
        <v>271.32799999999997</v>
      </c>
      <c r="BH2892" s="72">
        <v>5.0460000000000003</v>
      </c>
      <c r="BI2892" s="72">
        <v>13.413</v>
      </c>
      <c r="BJ2892" s="12">
        <v>660.46900000000005</v>
      </c>
      <c r="BK2892" s="72">
        <v>12.282999999999999</v>
      </c>
      <c r="BL2892" s="72">
        <v>8.2690000000000001</v>
      </c>
      <c r="BM2892" s="12">
        <v>1106.4459999999999</v>
      </c>
      <c r="BN2892" s="72">
        <v>20.576000000000001</v>
      </c>
      <c r="BO2892" s="72">
        <v>5.2350000000000003</v>
      </c>
      <c r="BP2892" s="12">
        <v>1766.9159999999999</v>
      </c>
      <c r="BQ2892" s="72">
        <v>32.859000000000002</v>
      </c>
      <c r="BR2892" s="72">
        <v>4.0839999999999996</v>
      </c>
      <c r="BS2892" s="12">
        <v>2082.0529999999999</v>
      </c>
      <c r="BT2892" s="72">
        <v>38.719000000000001</v>
      </c>
      <c r="BU2892" s="72">
        <v>3.089</v>
      </c>
      <c r="BV2892" s="12">
        <v>5377.2929999999997</v>
      </c>
      <c r="BW2892" s="72">
        <v>100</v>
      </c>
      <c r="BX2892" s="72">
        <v>2.3460000000000001</v>
      </c>
      <c r="BY2892" s="13"/>
      <c r="BZ2892" s="13"/>
    </row>
    <row r="2893" spans="1:78" ht="12.75" customHeight="1">
      <c r="A2893" s="122" t="s">
        <v>65</v>
      </c>
      <c r="B2893" s="71" t="s">
        <v>74</v>
      </c>
      <c r="C2893" s="71" t="s">
        <v>26</v>
      </c>
      <c r="D2893" s="34">
        <v>41883</v>
      </c>
      <c r="E2893" s="12">
        <v>4912.884</v>
      </c>
      <c r="F2893" s="72">
        <v>56.313000000000002</v>
      </c>
      <c r="G2893" s="72">
        <v>2.52</v>
      </c>
      <c r="H2893" s="12">
        <v>302.27600000000001</v>
      </c>
      <c r="I2893" s="72">
        <v>3.4649999999999999</v>
      </c>
      <c r="J2893" s="72">
        <v>13.919</v>
      </c>
      <c r="K2893" s="12">
        <v>235.41499999999999</v>
      </c>
      <c r="L2893" s="72">
        <v>2.698</v>
      </c>
      <c r="M2893" s="72">
        <v>18.166</v>
      </c>
      <c r="N2893" s="12">
        <v>537.69200000000001</v>
      </c>
      <c r="O2893" s="72">
        <v>6.1630000000000003</v>
      </c>
      <c r="P2893" s="72">
        <v>12.311999999999999</v>
      </c>
      <c r="Q2893" s="12">
        <v>33.301000000000002</v>
      </c>
      <c r="R2893" s="72">
        <v>0.38200000000000001</v>
      </c>
      <c r="S2893" s="72">
        <v>45.536000000000001</v>
      </c>
      <c r="T2893" s="12">
        <v>570.99300000000005</v>
      </c>
      <c r="U2893" s="72">
        <v>6.5449999999999999</v>
      </c>
      <c r="V2893" s="72">
        <v>12.339</v>
      </c>
      <c r="W2893" s="12">
        <v>1362.2940000000001</v>
      </c>
      <c r="X2893" s="72">
        <v>15.615</v>
      </c>
      <c r="Y2893" s="72">
        <v>6.3040000000000003</v>
      </c>
      <c r="Z2893" s="12">
        <v>1933.287</v>
      </c>
      <c r="AA2893" s="72">
        <v>22.16</v>
      </c>
      <c r="AB2893" s="72">
        <v>4.3710000000000004</v>
      </c>
      <c r="AC2893" s="12">
        <v>6846.1710000000003</v>
      </c>
      <c r="AD2893" s="72">
        <v>78.474000000000004</v>
      </c>
      <c r="AE2893" s="72">
        <v>1.996</v>
      </c>
      <c r="AF2893" s="12">
        <v>20.349</v>
      </c>
      <c r="AG2893" s="72">
        <v>0.23300000000000001</v>
      </c>
      <c r="AH2893" s="72">
        <v>64.968000000000004</v>
      </c>
      <c r="AI2893" s="12">
        <v>382.5</v>
      </c>
      <c r="AJ2893" s="72">
        <v>4.3840000000000003</v>
      </c>
      <c r="AK2893" s="72">
        <v>10.041</v>
      </c>
      <c r="AL2893" s="12">
        <v>402.84899999999999</v>
      </c>
      <c r="AM2893" s="72">
        <v>4.6180000000000003</v>
      </c>
      <c r="AN2893" s="72">
        <v>9.3230000000000004</v>
      </c>
      <c r="AO2893" s="12">
        <v>7249.02</v>
      </c>
      <c r="AP2893" s="72">
        <v>83.090999999999994</v>
      </c>
      <c r="AQ2893" s="72">
        <v>1.849</v>
      </c>
      <c r="AR2893" s="12">
        <v>45.890999999999998</v>
      </c>
      <c r="AS2893" s="72">
        <v>0.52600000000000002</v>
      </c>
      <c r="AT2893" s="72">
        <v>62.107999999999997</v>
      </c>
      <c r="AU2893" s="12">
        <v>5.6109999999999998</v>
      </c>
      <c r="AV2893" s="72">
        <v>6.4000000000000001E-2</v>
      </c>
      <c r="AW2893" s="72">
        <v>107.536</v>
      </c>
      <c r="AX2893" s="12">
        <v>337.43200000000002</v>
      </c>
      <c r="AY2893" s="72">
        <v>3.8679999999999999</v>
      </c>
      <c r="AZ2893" s="72">
        <v>19.667999999999999</v>
      </c>
      <c r="BA2893" s="12">
        <v>343.04300000000001</v>
      </c>
      <c r="BB2893" s="72">
        <v>3.9319999999999999</v>
      </c>
      <c r="BC2893" s="72">
        <v>19.167999999999999</v>
      </c>
      <c r="BD2893" s="12">
        <v>172.60400000000001</v>
      </c>
      <c r="BE2893" s="72">
        <v>1.978</v>
      </c>
      <c r="BF2893" s="72">
        <v>25.257999999999999</v>
      </c>
      <c r="BG2893" s="12">
        <v>515.64800000000002</v>
      </c>
      <c r="BH2893" s="72">
        <v>5.9109999999999996</v>
      </c>
      <c r="BI2893" s="72">
        <v>16.495999999999999</v>
      </c>
      <c r="BJ2893" s="12">
        <v>663.99300000000005</v>
      </c>
      <c r="BK2893" s="72">
        <v>7.6109999999999998</v>
      </c>
      <c r="BL2893" s="72">
        <v>12.022</v>
      </c>
      <c r="BM2893" s="12">
        <v>249.62200000000001</v>
      </c>
      <c r="BN2893" s="72">
        <v>2.8610000000000002</v>
      </c>
      <c r="BO2893" s="72">
        <v>17.356999999999999</v>
      </c>
      <c r="BP2893" s="12">
        <v>913.61599999999999</v>
      </c>
      <c r="BQ2893" s="72">
        <v>10.472</v>
      </c>
      <c r="BR2893" s="72">
        <v>8.2050000000000001</v>
      </c>
      <c r="BS2893" s="12">
        <v>1475.155</v>
      </c>
      <c r="BT2893" s="72">
        <v>16.908999999999999</v>
      </c>
      <c r="BU2893" s="72">
        <v>7.97</v>
      </c>
      <c r="BV2893" s="12">
        <v>8724.1749999999993</v>
      </c>
      <c r="BW2893" s="72">
        <v>100</v>
      </c>
      <c r="BX2893" s="72">
        <v>1.9670000000000001</v>
      </c>
      <c r="BY2893" s="13"/>
      <c r="BZ2893" s="13"/>
    </row>
    <row r="2894" spans="1:78" ht="12.75" customHeight="1">
      <c r="A2894" s="122" t="s">
        <v>65</v>
      </c>
      <c r="B2894" s="71" t="s">
        <v>74</v>
      </c>
      <c r="C2894" s="71" t="s">
        <v>26</v>
      </c>
      <c r="D2894" s="34">
        <v>41974</v>
      </c>
      <c r="E2894" s="12">
        <v>4917.6790000000001</v>
      </c>
      <c r="F2894" s="72">
        <v>57.518999999999998</v>
      </c>
      <c r="G2894" s="72">
        <v>2.6440000000000001</v>
      </c>
      <c r="H2894" s="12">
        <v>289.58699999999999</v>
      </c>
      <c r="I2894" s="72">
        <v>3.387</v>
      </c>
      <c r="J2894" s="72">
        <v>11.471</v>
      </c>
      <c r="K2894" s="12">
        <v>250.03299999999999</v>
      </c>
      <c r="L2894" s="72">
        <v>2.9249999999999998</v>
      </c>
      <c r="M2894" s="72">
        <v>19.818999999999999</v>
      </c>
      <c r="N2894" s="12">
        <v>539.62</v>
      </c>
      <c r="O2894" s="72">
        <v>6.3120000000000003</v>
      </c>
      <c r="P2894" s="72">
        <v>8.3140000000000001</v>
      </c>
      <c r="Q2894" s="12">
        <v>24.242999999999999</v>
      </c>
      <c r="R2894" s="72">
        <v>0.28399999999999997</v>
      </c>
      <c r="S2894" s="72">
        <v>38.524999999999999</v>
      </c>
      <c r="T2894" s="12">
        <v>563.86300000000006</v>
      </c>
      <c r="U2894" s="72">
        <v>6.5949999999999998</v>
      </c>
      <c r="V2894" s="72">
        <v>8.3829999999999991</v>
      </c>
      <c r="W2894" s="12">
        <v>1273.6279999999999</v>
      </c>
      <c r="X2894" s="72">
        <v>14.897</v>
      </c>
      <c r="Y2894" s="72">
        <v>5.1879999999999997</v>
      </c>
      <c r="Z2894" s="12">
        <v>1837.491</v>
      </c>
      <c r="AA2894" s="72">
        <v>21.492000000000001</v>
      </c>
      <c r="AB2894" s="72">
        <v>3.7909999999999999</v>
      </c>
      <c r="AC2894" s="12">
        <v>6755.17</v>
      </c>
      <c r="AD2894" s="72">
        <v>79.012</v>
      </c>
      <c r="AE2894" s="72">
        <v>2.2360000000000002</v>
      </c>
      <c r="AF2894" s="12">
        <v>4.6980000000000004</v>
      </c>
      <c r="AG2894" s="72">
        <v>5.5E-2</v>
      </c>
      <c r="AH2894" s="72">
        <v>84.492999999999995</v>
      </c>
      <c r="AI2894" s="12">
        <v>366.95800000000003</v>
      </c>
      <c r="AJ2894" s="72">
        <v>4.2919999999999998</v>
      </c>
      <c r="AK2894" s="72">
        <v>9.5990000000000002</v>
      </c>
      <c r="AL2894" s="12">
        <v>371.65499999999997</v>
      </c>
      <c r="AM2894" s="72">
        <v>4.3470000000000004</v>
      </c>
      <c r="AN2894" s="72">
        <v>9.1530000000000005</v>
      </c>
      <c r="AO2894" s="12">
        <v>7126.826</v>
      </c>
      <c r="AP2894" s="72">
        <v>83.358999999999995</v>
      </c>
      <c r="AQ2894" s="72">
        <v>2.0939999999999999</v>
      </c>
      <c r="AR2894" s="12">
        <v>76.421999999999997</v>
      </c>
      <c r="AS2894" s="72">
        <v>0.89400000000000002</v>
      </c>
      <c r="AT2894" s="72">
        <v>44.314</v>
      </c>
      <c r="AU2894" s="12">
        <v>23.802</v>
      </c>
      <c r="AV2894" s="72">
        <v>0.27800000000000002</v>
      </c>
      <c r="AW2894" s="72">
        <v>67.105000000000004</v>
      </c>
      <c r="AX2894" s="12">
        <v>221.53399999999999</v>
      </c>
      <c r="AY2894" s="72">
        <v>2.5910000000000002</v>
      </c>
      <c r="AZ2894" s="72">
        <v>23.047000000000001</v>
      </c>
      <c r="BA2894" s="12">
        <v>245.33500000000001</v>
      </c>
      <c r="BB2894" s="72">
        <v>2.87</v>
      </c>
      <c r="BC2894" s="72">
        <v>22.841000000000001</v>
      </c>
      <c r="BD2894" s="12">
        <v>138.94499999999999</v>
      </c>
      <c r="BE2894" s="72">
        <v>1.625</v>
      </c>
      <c r="BF2894" s="72">
        <v>24.888999999999999</v>
      </c>
      <c r="BG2894" s="12">
        <v>384.28</v>
      </c>
      <c r="BH2894" s="72">
        <v>4.4950000000000001</v>
      </c>
      <c r="BI2894" s="72">
        <v>17.286000000000001</v>
      </c>
      <c r="BJ2894" s="12">
        <v>805.34299999999996</v>
      </c>
      <c r="BK2894" s="72">
        <v>9.42</v>
      </c>
      <c r="BL2894" s="72">
        <v>10.948</v>
      </c>
      <c r="BM2894" s="12">
        <v>156.72300000000001</v>
      </c>
      <c r="BN2894" s="72">
        <v>1.833</v>
      </c>
      <c r="BO2894" s="72">
        <v>20.800999999999998</v>
      </c>
      <c r="BP2894" s="12">
        <v>962.06600000000003</v>
      </c>
      <c r="BQ2894" s="72">
        <v>11.253</v>
      </c>
      <c r="BR2894" s="72">
        <v>9.0950000000000006</v>
      </c>
      <c r="BS2894" s="12">
        <v>1422.7670000000001</v>
      </c>
      <c r="BT2894" s="72">
        <v>16.640999999999998</v>
      </c>
      <c r="BU2894" s="72">
        <v>7.8010000000000002</v>
      </c>
      <c r="BV2894" s="12">
        <v>8549.5930000000008</v>
      </c>
      <c r="BW2894" s="72">
        <v>100</v>
      </c>
      <c r="BX2894" s="72">
        <v>2.0680000000000001</v>
      </c>
      <c r="BY2894" s="13"/>
      <c r="BZ2894" s="13"/>
    </row>
    <row r="2895" spans="1:78" ht="12.75" customHeight="1">
      <c r="A2895" s="122" t="s">
        <v>65</v>
      </c>
      <c r="B2895" s="71" t="s">
        <v>74</v>
      </c>
      <c r="C2895" s="71" t="s">
        <v>26</v>
      </c>
      <c r="D2895" s="34">
        <v>42064</v>
      </c>
      <c r="E2895" s="12">
        <v>4850.8580000000002</v>
      </c>
      <c r="F2895" s="72">
        <v>55.911000000000001</v>
      </c>
      <c r="G2895" s="72">
        <v>2.8090000000000002</v>
      </c>
      <c r="H2895" s="12">
        <v>262.61399999999998</v>
      </c>
      <c r="I2895" s="72">
        <v>3.0270000000000001</v>
      </c>
      <c r="J2895" s="72">
        <v>19.228000000000002</v>
      </c>
      <c r="K2895" s="12">
        <v>213.749</v>
      </c>
      <c r="L2895" s="72">
        <v>2.464</v>
      </c>
      <c r="M2895" s="72">
        <v>15.784000000000001</v>
      </c>
      <c r="N2895" s="12">
        <v>476.363</v>
      </c>
      <c r="O2895" s="72">
        <v>5.4909999999999997</v>
      </c>
      <c r="P2895" s="72">
        <v>14.2</v>
      </c>
      <c r="Q2895" s="12">
        <v>43.176000000000002</v>
      </c>
      <c r="R2895" s="72">
        <v>0.498</v>
      </c>
      <c r="S2895" s="72">
        <v>62.412999999999997</v>
      </c>
      <c r="T2895" s="12">
        <v>519.53899999999999</v>
      </c>
      <c r="U2895" s="72">
        <v>5.9880000000000004</v>
      </c>
      <c r="V2895" s="72">
        <v>12.645</v>
      </c>
      <c r="W2895" s="12">
        <v>1338.42</v>
      </c>
      <c r="X2895" s="72">
        <v>15.427</v>
      </c>
      <c r="Y2895" s="72">
        <v>9.5749999999999993</v>
      </c>
      <c r="Z2895" s="12">
        <v>1857.9590000000001</v>
      </c>
      <c r="AA2895" s="72">
        <v>21.414999999999999</v>
      </c>
      <c r="AB2895" s="72">
        <v>6.444</v>
      </c>
      <c r="AC2895" s="12">
        <v>6708.817</v>
      </c>
      <c r="AD2895" s="72">
        <v>77.325999999999993</v>
      </c>
      <c r="AE2895" s="72">
        <v>2.351</v>
      </c>
      <c r="AF2895" s="12">
        <v>39.055</v>
      </c>
      <c r="AG2895" s="72">
        <v>0.45</v>
      </c>
      <c r="AH2895" s="72">
        <v>54.899000000000001</v>
      </c>
      <c r="AI2895" s="12">
        <v>419.36500000000001</v>
      </c>
      <c r="AJ2895" s="72">
        <v>4.8339999999999996</v>
      </c>
      <c r="AK2895" s="72">
        <v>10.087999999999999</v>
      </c>
      <c r="AL2895" s="12">
        <v>458.42</v>
      </c>
      <c r="AM2895" s="72">
        <v>5.2839999999999998</v>
      </c>
      <c r="AN2895" s="72">
        <v>9.2620000000000005</v>
      </c>
      <c r="AO2895" s="12">
        <v>7167.2370000000001</v>
      </c>
      <c r="AP2895" s="72">
        <v>82.61</v>
      </c>
      <c r="AQ2895" s="72">
        <v>2.0910000000000002</v>
      </c>
      <c r="AR2895" s="12">
        <v>89.564999999999998</v>
      </c>
      <c r="AS2895" s="72">
        <v>1.032</v>
      </c>
      <c r="AT2895" s="72">
        <v>26.361000000000001</v>
      </c>
      <c r="AU2895" s="12">
        <v>64.495000000000005</v>
      </c>
      <c r="AV2895" s="72">
        <v>0.74299999999999999</v>
      </c>
      <c r="AW2895" s="72">
        <v>54.622</v>
      </c>
      <c r="AX2895" s="12">
        <v>251.52799999999999</v>
      </c>
      <c r="AY2895" s="72">
        <v>2.899</v>
      </c>
      <c r="AZ2895" s="72">
        <v>29.306999999999999</v>
      </c>
      <c r="BA2895" s="12">
        <v>316.02300000000002</v>
      </c>
      <c r="BB2895" s="72">
        <v>3.6419999999999999</v>
      </c>
      <c r="BC2895" s="72">
        <v>21.713000000000001</v>
      </c>
      <c r="BD2895" s="12">
        <v>91.85</v>
      </c>
      <c r="BE2895" s="72">
        <v>1.0589999999999999</v>
      </c>
      <c r="BF2895" s="72">
        <v>30.117000000000001</v>
      </c>
      <c r="BG2895" s="12">
        <v>407.87299999999999</v>
      </c>
      <c r="BH2895" s="72">
        <v>4.7009999999999996</v>
      </c>
      <c r="BI2895" s="72">
        <v>16.204999999999998</v>
      </c>
      <c r="BJ2895" s="12">
        <v>801.06700000000001</v>
      </c>
      <c r="BK2895" s="72">
        <v>9.2330000000000005</v>
      </c>
      <c r="BL2895" s="72">
        <v>11.978</v>
      </c>
      <c r="BM2895" s="12">
        <v>210.3</v>
      </c>
      <c r="BN2895" s="72">
        <v>2.4239999999999999</v>
      </c>
      <c r="BO2895" s="72">
        <v>14.583</v>
      </c>
      <c r="BP2895" s="12">
        <v>1011.367</v>
      </c>
      <c r="BQ2895" s="72">
        <v>11.657</v>
      </c>
      <c r="BR2895" s="72">
        <v>9.7650000000000006</v>
      </c>
      <c r="BS2895" s="12">
        <v>1508.8050000000001</v>
      </c>
      <c r="BT2895" s="72">
        <v>17.39</v>
      </c>
      <c r="BU2895" s="72">
        <v>5.468</v>
      </c>
      <c r="BV2895" s="12">
        <v>8676.0419999999995</v>
      </c>
      <c r="BW2895" s="72">
        <v>100</v>
      </c>
      <c r="BX2895" s="72">
        <v>2.0550000000000002</v>
      </c>
      <c r="BY2895" s="13"/>
      <c r="BZ2895" s="13"/>
    </row>
    <row r="2896" spans="1:78" ht="12.75" customHeight="1">
      <c r="A2896" s="122" t="s">
        <v>65</v>
      </c>
      <c r="B2896" s="71" t="s">
        <v>74</v>
      </c>
      <c r="C2896" s="71" t="s">
        <v>26</v>
      </c>
      <c r="D2896" s="34">
        <v>42156</v>
      </c>
      <c r="E2896" s="12">
        <v>4865.5320000000002</v>
      </c>
      <c r="F2896" s="72">
        <v>56.264000000000003</v>
      </c>
      <c r="G2896" s="72">
        <v>2.68</v>
      </c>
      <c r="H2896" s="12">
        <v>235.006</v>
      </c>
      <c r="I2896" s="72">
        <v>2.718</v>
      </c>
      <c r="J2896" s="72">
        <v>21.036999999999999</v>
      </c>
      <c r="K2896" s="12">
        <v>225.89699999999999</v>
      </c>
      <c r="L2896" s="72">
        <v>2.6120000000000001</v>
      </c>
      <c r="M2896" s="72">
        <v>18.018999999999998</v>
      </c>
      <c r="N2896" s="12">
        <v>460.90199999999999</v>
      </c>
      <c r="O2896" s="72">
        <v>5.33</v>
      </c>
      <c r="P2896" s="72">
        <v>13.861000000000001</v>
      </c>
      <c r="Q2896" s="12">
        <v>39.012</v>
      </c>
      <c r="R2896" s="72">
        <v>0.45100000000000001</v>
      </c>
      <c r="S2896" s="72">
        <v>64.070999999999998</v>
      </c>
      <c r="T2896" s="12">
        <v>499.91399999999999</v>
      </c>
      <c r="U2896" s="72">
        <v>5.7809999999999997</v>
      </c>
      <c r="V2896" s="72">
        <v>13.183999999999999</v>
      </c>
      <c r="W2896" s="12">
        <v>1406.383</v>
      </c>
      <c r="X2896" s="72">
        <v>16.263000000000002</v>
      </c>
      <c r="Y2896" s="72">
        <v>5.71</v>
      </c>
      <c r="Z2896" s="12">
        <v>1906.297</v>
      </c>
      <c r="AA2896" s="72">
        <v>22.044</v>
      </c>
      <c r="AB2896" s="72">
        <v>4.1769999999999996</v>
      </c>
      <c r="AC2896" s="12">
        <v>6771.8289999999997</v>
      </c>
      <c r="AD2896" s="72">
        <v>78.308000000000007</v>
      </c>
      <c r="AE2896" s="72">
        <v>2.1419999999999999</v>
      </c>
      <c r="AF2896" s="12">
        <v>6.6710000000000003</v>
      </c>
      <c r="AG2896" s="72">
        <v>7.6999999999999999E-2</v>
      </c>
      <c r="AH2896" s="72">
        <v>113.965</v>
      </c>
      <c r="AI2896" s="12">
        <v>291.49299999999999</v>
      </c>
      <c r="AJ2896" s="72">
        <v>3.371</v>
      </c>
      <c r="AK2896" s="72">
        <v>16.725999999999999</v>
      </c>
      <c r="AL2896" s="12">
        <v>298.16399999999999</v>
      </c>
      <c r="AM2896" s="72">
        <v>3.448</v>
      </c>
      <c r="AN2896" s="72">
        <v>16.844999999999999</v>
      </c>
      <c r="AO2896" s="12">
        <v>7069.9930000000004</v>
      </c>
      <c r="AP2896" s="72">
        <v>81.756</v>
      </c>
      <c r="AQ2896" s="72">
        <v>2.206</v>
      </c>
      <c r="AR2896" s="12">
        <v>69.316999999999993</v>
      </c>
      <c r="AS2896" s="72">
        <v>0.80200000000000005</v>
      </c>
      <c r="AT2896" s="72">
        <v>32.314999999999998</v>
      </c>
      <c r="AU2896" s="12">
        <v>29.835999999999999</v>
      </c>
      <c r="AV2896" s="72">
        <v>0.34499999999999997</v>
      </c>
      <c r="AW2896" s="72">
        <v>49.921999999999997</v>
      </c>
      <c r="AX2896" s="12">
        <v>234.029</v>
      </c>
      <c r="AY2896" s="72">
        <v>2.706</v>
      </c>
      <c r="AZ2896" s="72">
        <v>20.931000000000001</v>
      </c>
      <c r="BA2896" s="12">
        <v>263.86500000000001</v>
      </c>
      <c r="BB2896" s="72">
        <v>3.0510000000000002</v>
      </c>
      <c r="BC2896" s="72">
        <v>20.992999999999999</v>
      </c>
      <c r="BD2896" s="12">
        <v>144.20099999999999</v>
      </c>
      <c r="BE2896" s="72">
        <v>1.6679999999999999</v>
      </c>
      <c r="BF2896" s="72">
        <v>18.433</v>
      </c>
      <c r="BG2896" s="12">
        <v>408.06599999999997</v>
      </c>
      <c r="BH2896" s="72">
        <v>4.7190000000000003</v>
      </c>
      <c r="BI2896" s="72">
        <v>13.093</v>
      </c>
      <c r="BJ2896" s="12">
        <v>814.50400000000002</v>
      </c>
      <c r="BK2896" s="72">
        <v>9.4190000000000005</v>
      </c>
      <c r="BL2896" s="72">
        <v>9.0779999999999994</v>
      </c>
      <c r="BM2896" s="12">
        <v>285.77999999999997</v>
      </c>
      <c r="BN2896" s="72">
        <v>3.3050000000000002</v>
      </c>
      <c r="BO2896" s="72">
        <v>18.902999999999999</v>
      </c>
      <c r="BP2896" s="12">
        <v>1100.2840000000001</v>
      </c>
      <c r="BQ2896" s="72">
        <v>12.723000000000001</v>
      </c>
      <c r="BR2896" s="72">
        <v>9.1560000000000006</v>
      </c>
      <c r="BS2896" s="12">
        <v>1577.6659999999999</v>
      </c>
      <c r="BT2896" s="72">
        <v>18.244</v>
      </c>
      <c r="BU2896" s="72">
        <v>4.9610000000000003</v>
      </c>
      <c r="BV2896" s="12">
        <v>8647.66</v>
      </c>
      <c r="BW2896" s="72">
        <v>100</v>
      </c>
      <c r="BX2896" s="72">
        <v>2.0350000000000001</v>
      </c>
      <c r="BY2896" s="13"/>
      <c r="BZ2896" s="13"/>
    </row>
    <row r="2897" spans="1:78" ht="12.75" customHeight="1">
      <c r="A2897" s="122" t="s">
        <v>65</v>
      </c>
      <c r="B2897" s="71" t="s">
        <v>74</v>
      </c>
      <c r="C2897" s="71" t="s">
        <v>26</v>
      </c>
      <c r="D2897" s="34">
        <v>42614</v>
      </c>
      <c r="E2897" s="12">
        <v>4942.2219999999998</v>
      </c>
      <c r="F2897" s="72">
        <v>56.174999999999997</v>
      </c>
      <c r="G2897" s="72">
        <v>2.68</v>
      </c>
      <c r="H2897" s="12">
        <v>297.005</v>
      </c>
      <c r="I2897" s="72">
        <v>3.3759999999999999</v>
      </c>
      <c r="J2897" s="72">
        <v>17.314</v>
      </c>
      <c r="K2897" s="12">
        <v>198.46600000000001</v>
      </c>
      <c r="L2897" s="72">
        <v>2.2559999999999998</v>
      </c>
      <c r="M2897" s="72">
        <v>16.074999999999999</v>
      </c>
      <c r="N2897" s="12">
        <v>495.47199999999998</v>
      </c>
      <c r="O2897" s="72">
        <v>5.6319999999999997</v>
      </c>
      <c r="P2897" s="72">
        <v>13.708</v>
      </c>
      <c r="Q2897" s="12">
        <v>33.764000000000003</v>
      </c>
      <c r="R2897" s="72">
        <v>0.38400000000000001</v>
      </c>
      <c r="S2897" s="72">
        <v>41.554000000000002</v>
      </c>
      <c r="T2897" s="12">
        <v>529.23599999999999</v>
      </c>
      <c r="U2897" s="72">
        <v>6.0149999999999997</v>
      </c>
      <c r="V2897" s="72">
        <v>13.231</v>
      </c>
      <c r="W2897" s="12">
        <v>1534.299</v>
      </c>
      <c r="X2897" s="72">
        <v>17.439</v>
      </c>
      <c r="Y2897" s="72">
        <v>6.8010000000000002</v>
      </c>
      <c r="Z2897" s="12">
        <v>2063.5349999999999</v>
      </c>
      <c r="AA2897" s="72">
        <v>23.454999999999998</v>
      </c>
      <c r="AB2897" s="72">
        <v>4.0369999999999999</v>
      </c>
      <c r="AC2897" s="12">
        <v>7005.7560000000003</v>
      </c>
      <c r="AD2897" s="72">
        <v>79.63</v>
      </c>
      <c r="AE2897" s="72">
        <v>2.4089999999999998</v>
      </c>
      <c r="AF2897" s="12">
        <v>2.903</v>
      </c>
      <c r="AG2897" s="72">
        <v>3.3000000000000002E-2</v>
      </c>
      <c r="AH2897" s="72">
        <v>105.22</v>
      </c>
      <c r="AI2897" s="12">
        <v>307.57900000000001</v>
      </c>
      <c r="AJ2897" s="72">
        <v>3.496</v>
      </c>
      <c r="AK2897" s="72">
        <v>15.144</v>
      </c>
      <c r="AL2897" s="12">
        <v>310.483</v>
      </c>
      <c r="AM2897" s="72">
        <v>3.5289999999999999</v>
      </c>
      <c r="AN2897" s="72">
        <v>14.932</v>
      </c>
      <c r="AO2897" s="12">
        <v>7316.2389999999996</v>
      </c>
      <c r="AP2897" s="72">
        <v>83.159000000000006</v>
      </c>
      <c r="AQ2897" s="72">
        <v>2.3730000000000002</v>
      </c>
      <c r="AR2897" s="12">
        <v>58.335999999999999</v>
      </c>
      <c r="AS2897" s="72">
        <v>0.66300000000000003</v>
      </c>
      <c r="AT2897" s="72">
        <v>44.076999999999998</v>
      </c>
      <c r="AU2897" s="12">
        <v>10.397</v>
      </c>
      <c r="AV2897" s="72">
        <v>0.11799999999999999</v>
      </c>
      <c r="AW2897" s="72">
        <v>82.063000000000002</v>
      </c>
      <c r="AX2897" s="12">
        <v>238.715</v>
      </c>
      <c r="AY2897" s="72">
        <v>2.7130000000000001</v>
      </c>
      <c r="AZ2897" s="72">
        <v>21.39</v>
      </c>
      <c r="BA2897" s="12">
        <v>249.11099999999999</v>
      </c>
      <c r="BB2897" s="72">
        <v>2.831</v>
      </c>
      <c r="BC2897" s="72">
        <v>20.297000000000001</v>
      </c>
      <c r="BD2897" s="12">
        <v>89.706999999999994</v>
      </c>
      <c r="BE2897" s="72">
        <v>1.02</v>
      </c>
      <c r="BF2897" s="72">
        <v>30.274000000000001</v>
      </c>
      <c r="BG2897" s="12">
        <v>338.81900000000002</v>
      </c>
      <c r="BH2897" s="72">
        <v>3.851</v>
      </c>
      <c r="BI2897" s="72">
        <v>15.353999999999999</v>
      </c>
      <c r="BJ2897" s="12">
        <v>865.05100000000004</v>
      </c>
      <c r="BK2897" s="72">
        <v>9.8320000000000007</v>
      </c>
      <c r="BL2897" s="72">
        <v>9.984</v>
      </c>
      <c r="BM2897" s="12">
        <v>219.43899999999999</v>
      </c>
      <c r="BN2897" s="72">
        <v>2.4940000000000002</v>
      </c>
      <c r="BO2897" s="72">
        <v>15.851000000000001</v>
      </c>
      <c r="BP2897" s="12">
        <v>1084.49</v>
      </c>
      <c r="BQ2897" s="72">
        <v>12.327</v>
      </c>
      <c r="BR2897" s="72">
        <v>8.6210000000000004</v>
      </c>
      <c r="BS2897" s="12">
        <v>1481.645</v>
      </c>
      <c r="BT2897" s="72">
        <v>16.841000000000001</v>
      </c>
      <c r="BU2897" s="72">
        <v>5.1440000000000001</v>
      </c>
      <c r="BV2897" s="12">
        <v>8797.884</v>
      </c>
      <c r="BW2897" s="72">
        <v>100</v>
      </c>
      <c r="BX2897" s="72">
        <v>2.14</v>
      </c>
      <c r="BY2897" s="13"/>
      <c r="BZ2897" s="13"/>
    </row>
    <row r="2898" spans="1:78" ht="12.75" customHeight="1">
      <c r="A2898" s="122" t="s">
        <v>65</v>
      </c>
      <c r="B2898" s="71" t="s">
        <v>74</v>
      </c>
      <c r="C2898" s="71" t="s">
        <v>26</v>
      </c>
      <c r="D2898" s="34">
        <v>42705</v>
      </c>
      <c r="E2898" s="12">
        <v>5070.7529999999997</v>
      </c>
      <c r="F2898" s="72">
        <v>56.488999999999997</v>
      </c>
      <c r="G2898" s="72">
        <v>2.4710000000000001</v>
      </c>
      <c r="H2898" s="12">
        <v>260.51799999999997</v>
      </c>
      <c r="I2898" s="72">
        <v>2.9020000000000001</v>
      </c>
      <c r="J2898" s="72">
        <v>19.065000000000001</v>
      </c>
      <c r="K2898" s="12">
        <v>216.43299999999999</v>
      </c>
      <c r="L2898" s="72">
        <v>2.411</v>
      </c>
      <c r="M2898" s="72">
        <v>25.738</v>
      </c>
      <c r="N2898" s="12">
        <v>476.95100000000002</v>
      </c>
      <c r="O2898" s="72">
        <v>5.3129999999999997</v>
      </c>
      <c r="P2898" s="72">
        <v>15.369</v>
      </c>
      <c r="Q2898" s="12">
        <v>56.539000000000001</v>
      </c>
      <c r="R2898" s="72">
        <v>0.63</v>
      </c>
      <c r="S2898" s="72">
        <v>33.502000000000002</v>
      </c>
      <c r="T2898" s="12">
        <v>533.49</v>
      </c>
      <c r="U2898" s="72">
        <v>5.9429999999999996</v>
      </c>
      <c r="V2898" s="72">
        <v>13.584</v>
      </c>
      <c r="W2898" s="12">
        <v>1419.3869999999999</v>
      </c>
      <c r="X2898" s="72">
        <v>15.811999999999999</v>
      </c>
      <c r="Y2898" s="72">
        <v>6.532</v>
      </c>
      <c r="Z2898" s="12">
        <v>1952.876</v>
      </c>
      <c r="AA2898" s="72">
        <v>21.754999999999999</v>
      </c>
      <c r="AB2898" s="72">
        <v>5.8840000000000003</v>
      </c>
      <c r="AC2898" s="12">
        <v>7023.6289999999999</v>
      </c>
      <c r="AD2898" s="72">
        <v>78.245000000000005</v>
      </c>
      <c r="AE2898" s="72">
        <v>2.661</v>
      </c>
      <c r="AF2898" s="12">
        <v>9.9969999999999999</v>
      </c>
      <c r="AG2898" s="72">
        <v>0.111</v>
      </c>
      <c r="AH2898" s="72">
        <v>90.844999999999999</v>
      </c>
      <c r="AI2898" s="12">
        <v>353.64</v>
      </c>
      <c r="AJ2898" s="72">
        <v>3.94</v>
      </c>
      <c r="AK2898" s="72">
        <v>14.343999999999999</v>
      </c>
      <c r="AL2898" s="12">
        <v>363.637</v>
      </c>
      <c r="AM2898" s="72">
        <v>4.0510000000000002</v>
      </c>
      <c r="AN2898" s="72">
        <v>13.481999999999999</v>
      </c>
      <c r="AO2898" s="12">
        <v>7387.2669999999998</v>
      </c>
      <c r="AP2898" s="72">
        <v>82.296000000000006</v>
      </c>
      <c r="AQ2898" s="72">
        <v>2.7519999999999998</v>
      </c>
      <c r="AR2898" s="12">
        <v>136.66800000000001</v>
      </c>
      <c r="AS2898" s="72">
        <v>1.5229999999999999</v>
      </c>
      <c r="AT2898" s="72">
        <v>40.185000000000002</v>
      </c>
      <c r="AU2898" s="12">
        <v>10.782</v>
      </c>
      <c r="AV2898" s="72">
        <v>0.12</v>
      </c>
      <c r="AW2898" s="72">
        <v>123.52200000000001</v>
      </c>
      <c r="AX2898" s="12">
        <v>231.88300000000001</v>
      </c>
      <c r="AY2898" s="72">
        <v>2.5830000000000002</v>
      </c>
      <c r="AZ2898" s="72">
        <v>20.706</v>
      </c>
      <c r="BA2898" s="12">
        <v>242.66499999999999</v>
      </c>
      <c r="BB2898" s="72">
        <v>2.7029999999999998</v>
      </c>
      <c r="BC2898" s="72">
        <v>20.484000000000002</v>
      </c>
      <c r="BD2898" s="12">
        <v>57.985999999999997</v>
      </c>
      <c r="BE2898" s="72">
        <v>0.64600000000000002</v>
      </c>
      <c r="BF2898" s="72">
        <v>35.320999999999998</v>
      </c>
      <c r="BG2898" s="12">
        <v>300.64999999999998</v>
      </c>
      <c r="BH2898" s="72">
        <v>3.3490000000000002</v>
      </c>
      <c r="BI2898" s="72">
        <v>17.853000000000002</v>
      </c>
      <c r="BJ2898" s="12">
        <v>827.87099999999998</v>
      </c>
      <c r="BK2898" s="72">
        <v>9.2230000000000008</v>
      </c>
      <c r="BL2898" s="72">
        <v>9.8030000000000008</v>
      </c>
      <c r="BM2898" s="12">
        <v>324.02199999999999</v>
      </c>
      <c r="BN2898" s="72">
        <v>3.61</v>
      </c>
      <c r="BO2898" s="72">
        <v>14.397</v>
      </c>
      <c r="BP2898" s="12">
        <v>1151.893</v>
      </c>
      <c r="BQ2898" s="72">
        <v>12.832000000000001</v>
      </c>
      <c r="BR2898" s="72">
        <v>8.0739999999999998</v>
      </c>
      <c r="BS2898" s="12">
        <v>1589.212</v>
      </c>
      <c r="BT2898" s="72">
        <v>17.704000000000001</v>
      </c>
      <c r="BU2898" s="72">
        <v>6.7560000000000002</v>
      </c>
      <c r="BV2898" s="12">
        <v>8976.4789999999994</v>
      </c>
      <c r="BW2898" s="72">
        <v>100</v>
      </c>
      <c r="BX2898" s="72">
        <v>2.4489999999999998</v>
      </c>
      <c r="BY2898" s="13"/>
      <c r="BZ2898" s="13"/>
    </row>
    <row r="2899" spans="1:78" ht="12.75" customHeight="1">
      <c r="A2899" s="122" t="s">
        <v>65</v>
      </c>
      <c r="B2899" s="71" t="s">
        <v>74</v>
      </c>
      <c r="C2899" s="71" t="s">
        <v>26</v>
      </c>
      <c r="D2899" s="34">
        <v>42795</v>
      </c>
      <c r="E2899" s="12">
        <v>4840.3599999999997</v>
      </c>
      <c r="F2899" s="72">
        <v>54.887999999999998</v>
      </c>
      <c r="G2899" s="72">
        <v>2.7850000000000001</v>
      </c>
      <c r="H2899" s="12">
        <v>359.46899999999999</v>
      </c>
      <c r="I2899" s="72">
        <v>4.0759999999999996</v>
      </c>
      <c r="J2899" s="72">
        <v>13.978999999999999</v>
      </c>
      <c r="K2899" s="12">
        <v>222.577</v>
      </c>
      <c r="L2899" s="72">
        <v>2.524</v>
      </c>
      <c r="M2899" s="72">
        <v>17.353000000000002</v>
      </c>
      <c r="N2899" s="12">
        <v>582.04600000000005</v>
      </c>
      <c r="O2899" s="72">
        <v>6.6</v>
      </c>
      <c r="P2899" s="72">
        <v>9.5670000000000002</v>
      </c>
      <c r="Q2899" s="12">
        <v>49</v>
      </c>
      <c r="R2899" s="72">
        <v>0.55600000000000005</v>
      </c>
      <c r="S2899" s="72">
        <v>33.898000000000003</v>
      </c>
      <c r="T2899" s="12">
        <v>631.04600000000005</v>
      </c>
      <c r="U2899" s="72">
        <v>7.1559999999999997</v>
      </c>
      <c r="V2899" s="72">
        <v>8.6080000000000005</v>
      </c>
      <c r="W2899" s="12">
        <v>1528.192</v>
      </c>
      <c r="X2899" s="72">
        <v>17.329000000000001</v>
      </c>
      <c r="Y2899" s="72">
        <v>4.8499999999999996</v>
      </c>
      <c r="Z2899" s="12">
        <v>2159.2379999999998</v>
      </c>
      <c r="AA2899" s="72">
        <v>24.484999999999999</v>
      </c>
      <c r="AB2899" s="72">
        <v>3.19</v>
      </c>
      <c r="AC2899" s="12">
        <v>6999.5969999999998</v>
      </c>
      <c r="AD2899" s="72">
        <v>79.373000000000005</v>
      </c>
      <c r="AE2899" s="72">
        <v>2.2719999999999998</v>
      </c>
      <c r="AF2899" s="12">
        <v>0</v>
      </c>
      <c r="AG2899" s="72">
        <v>0</v>
      </c>
      <c r="AH2899" s="72">
        <v>0</v>
      </c>
      <c r="AI2899" s="12">
        <v>358.16800000000001</v>
      </c>
      <c r="AJ2899" s="72">
        <v>4.0620000000000003</v>
      </c>
      <c r="AK2899" s="72">
        <v>16.917000000000002</v>
      </c>
      <c r="AL2899" s="12">
        <v>358.16800000000001</v>
      </c>
      <c r="AM2899" s="72">
        <v>4.0620000000000003</v>
      </c>
      <c r="AN2899" s="72">
        <v>16.917000000000002</v>
      </c>
      <c r="AO2899" s="12">
        <v>7357.7650000000003</v>
      </c>
      <c r="AP2899" s="72">
        <v>83.435000000000002</v>
      </c>
      <c r="AQ2899" s="72">
        <v>2.2919999999999998</v>
      </c>
      <c r="AR2899" s="12">
        <v>113.94499999999999</v>
      </c>
      <c r="AS2899" s="72">
        <v>1.292</v>
      </c>
      <c r="AT2899" s="72">
        <v>28.693999999999999</v>
      </c>
      <c r="AU2899" s="12">
        <v>11.938000000000001</v>
      </c>
      <c r="AV2899" s="72">
        <v>0.13500000000000001</v>
      </c>
      <c r="AW2899" s="72">
        <v>67.966999999999999</v>
      </c>
      <c r="AX2899" s="12">
        <v>217.08099999999999</v>
      </c>
      <c r="AY2899" s="72">
        <v>2.4620000000000002</v>
      </c>
      <c r="AZ2899" s="72">
        <v>18.132999999999999</v>
      </c>
      <c r="BA2899" s="12">
        <v>229.01900000000001</v>
      </c>
      <c r="BB2899" s="72">
        <v>2.597</v>
      </c>
      <c r="BC2899" s="72">
        <v>17.652999999999999</v>
      </c>
      <c r="BD2899" s="12">
        <v>168.16300000000001</v>
      </c>
      <c r="BE2899" s="72">
        <v>1.907</v>
      </c>
      <c r="BF2899" s="72">
        <v>26.341000000000001</v>
      </c>
      <c r="BG2899" s="12">
        <v>397.18200000000002</v>
      </c>
      <c r="BH2899" s="72">
        <v>4.5039999999999996</v>
      </c>
      <c r="BI2899" s="72">
        <v>17.613</v>
      </c>
      <c r="BJ2899" s="12">
        <v>693.38400000000001</v>
      </c>
      <c r="BK2899" s="72">
        <v>7.8630000000000004</v>
      </c>
      <c r="BL2899" s="72">
        <v>13.475</v>
      </c>
      <c r="BM2899" s="12">
        <v>256.31400000000002</v>
      </c>
      <c r="BN2899" s="72">
        <v>2.907</v>
      </c>
      <c r="BO2899" s="72">
        <v>19.311</v>
      </c>
      <c r="BP2899" s="12">
        <v>949.69899999999996</v>
      </c>
      <c r="BQ2899" s="72">
        <v>10.769</v>
      </c>
      <c r="BR2899" s="72">
        <v>10.641</v>
      </c>
      <c r="BS2899" s="12">
        <v>1460.826</v>
      </c>
      <c r="BT2899" s="72">
        <v>16.565000000000001</v>
      </c>
      <c r="BU2899" s="72">
        <v>7.194</v>
      </c>
      <c r="BV2899" s="12">
        <v>8818.5910000000003</v>
      </c>
      <c r="BW2899" s="72">
        <v>100</v>
      </c>
      <c r="BX2899" s="72">
        <v>2.254</v>
      </c>
      <c r="BY2899" s="13"/>
      <c r="BZ2899" s="13"/>
    </row>
    <row r="2900" spans="1:78" ht="12.75" customHeight="1">
      <c r="A2900" s="122" t="s">
        <v>65</v>
      </c>
      <c r="B2900" s="71" t="s">
        <v>74</v>
      </c>
      <c r="C2900" s="71" t="s">
        <v>26</v>
      </c>
      <c r="D2900" s="34">
        <v>42887</v>
      </c>
      <c r="E2900" s="12">
        <v>4769.7330000000002</v>
      </c>
      <c r="F2900" s="72">
        <v>55.637</v>
      </c>
      <c r="G2900" s="72">
        <v>2.1440000000000001</v>
      </c>
      <c r="H2900" s="12">
        <v>289.31900000000002</v>
      </c>
      <c r="I2900" s="72">
        <v>3.375</v>
      </c>
      <c r="J2900" s="72">
        <v>20.335999999999999</v>
      </c>
      <c r="K2900" s="12">
        <v>240.614</v>
      </c>
      <c r="L2900" s="72">
        <v>2.8069999999999999</v>
      </c>
      <c r="M2900" s="72">
        <v>18.128</v>
      </c>
      <c r="N2900" s="12">
        <v>529.93299999999999</v>
      </c>
      <c r="O2900" s="72">
        <v>6.181</v>
      </c>
      <c r="P2900" s="72">
        <v>12.215</v>
      </c>
      <c r="Q2900" s="12">
        <v>63.146999999999998</v>
      </c>
      <c r="R2900" s="72">
        <v>0.73699999999999999</v>
      </c>
      <c r="S2900" s="72">
        <v>27.920999999999999</v>
      </c>
      <c r="T2900" s="12">
        <v>593.08000000000004</v>
      </c>
      <c r="U2900" s="72">
        <v>6.9180000000000001</v>
      </c>
      <c r="V2900" s="72">
        <v>11.509</v>
      </c>
      <c r="W2900" s="12">
        <v>1492.684</v>
      </c>
      <c r="X2900" s="72">
        <v>17.411999999999999</v>
      </c>
      <c r="Y2900" s="72">
        <v>6.7759999999999998</v>
      </c>
      <c r="Z2900" s="12">
        <v>2085.7629999999999</v>
      </c>
      <c r="AA2900" s="72">
        <v>24.33</v>
      </c>
      <c r="AB2900" s="72">
        <v>4.7110000000000003</v>
      </c>
      <c r="AC2900" s="12">
        <v>6855.4970000000003</v>
      </c>
      <c r="AD2900" s="72">
        <v>79.966999999999999</v>
      </c>
      <c r="AE2900" s="72">
        <v>2.0910000000000002</v>
      </c>
      <c r="AF2900" s="12">
        <v>3.153</v>
      </c>
      <c r="AG2900" s="72">
        <v>3.6999999999999998E-2</v>
      </c>
      <c r="AH2900" s="72">
        <v>104.79600000000001</v>
      </c>
      <c r="AI2900" s="12">
        <v>310.95299999999997</v>
      </c>
      <c r="AJ2900" s="72">
        <v>3.6269999999999998</v>
      </c>
      <c r="AK2900" s="72">
        <v>11.37</v>
      </c>
      <c r="AL2900" s="12">
        <v>314.10599999999999</v>
      </c>
      <c r="AM2900" s="72">
        <v>3.6640000000000001</v>
      </c>
      <c r="AN2900" s="72">
        <v>11.244999999999999</v>
      </c>
      <c r="AO2900" s="12">
        <v>7169.6019999999999</v>
      </c>
      <c r="AP2900" s="72">
        <v>83.631</v>
      </c>
      <c r="AQ2900" s="72">
        <v>2.1579999999999999</v>
      </c>
      <c r="AR2900" s="12">
        <v>46.042000000000002</v>
      </c>
      <c r="AS2900" s="72">
        <v>0.53700000000000003</v>
      </c>
      <c r="AT2900" s="72">
        <v>28.515999999999998</v>
      </c>
      <c r="AU2900" s="12">
        <v>3.1949999999999998</v>
      </c>
      <c r="AV2900" s="72">
        <v>3.6999999999999998E-2</v>
      </c>
      <c r="AW2900" s="72">
        <v>107.75700000000001</v>
      </c>
      <c r="AX2900" s="12">
        <v>185.80600000000001</v>
      </c>
      <c r="AY2900" s="72">
        <v>2.1669999999999998</v>
      </c>
      <c r="AZ2900" s="72">
        <v>19.925999999999998</v>
      </c>
      <c r="BA2900" s="12">
        <v>189.001</v>
      </c>
      <c r="BB2900" s="72">
        <v>2.2050000000000001</v>
      </c>
      <c r="BC2900" s="72">
        <v>19.695</v>
      </c>
      <c r="BD2900" s="12">
        <v>112.209</v>
      </c>
      <c r="BE2900" s="72">
        <v>1.3089999999999999</v>
      </c>
      <c r="BF2900" s="72">
        <v>30.259</v>
      </c>
      <c r="BG2900" s="12">
        <v>301.20999999999998</v>
      </c>
      <c r="BH2900" s="72">
        <v>3.5139999999999998</v>
      </c>
      <c r="BI2900" s="72">
        <v>15.334</v>
      </c>
      <c r="BJ2900" s="12">
        <v>791.36300000000006</v>
      </c>
      <c r="BK2900" s="72">
        <v>9.2309999999999999</v>
      </c>
      <c r="BL2900" s="72">
        <v>9.5150000000000006</v>
      </c>
      <c r="BM2900" s="12">
        <v>264.709</v>
      </c>
      <c r="BN2900" s="72">
        <v>3.0880000000000001</v>
      </c>
      <c r="BO2900" s="72">
        <v>12.465</v>
      </c>
      <c r="BP2900" s="12">
        <v>1056.0730000000001</v>
      </c>
      <c r="BQ2900" s="72">
        <v>12.319000000000001</v>
      </c>
      <c r="BR2900" s="72">
        <v>8.0679999999999996</v>
      </c>
      <c r="BS2900" s="12">
        <v>1403.326</v>
      </c>
      <c r="BT2900" s="72">
        <v>16.369</v>
      </c>
      <c r="BU2900" s="72">
        <v>6.6440000000000001</v>
      </c>
      <c r="BV2900" s="12">
        <v>8572.9279999999999</v>
      </c>
      <c r="BW2900" s="72">
        <v>100</v>
      </c>
      <c r="BX2900" s="72">
        <v>2.194</v>
      </c>
      <c r="BY2900" s="13"/>
      <c r="BZ2900" s="13"/>
    </row>
    <row r="2901" spans="1:78" ht="12.75" customHeight="1">
      <c r="A2901" s="122" t="s">
        <v>65</v>
      </c>
      <c r="B2901" s="71" t="s">
        <v>74</v>
      </c>
      <c r="C2901" s="71" t="s">
        <v>26</v>
      </c>
      <c r="D2901" s="34">
        <v>43344</v>
      </c>
      <c r="E2901" s="12">
        <v>4918.6559999999999</v>
      </c>
      <c r="F2901" s="72">
        <v>55.567999999999998</v>
      </c>
      <c r="G2901" s="72">
        <v>2.5499999999999998</v>
      </c>
      <c r="H2901" s="12">
        <v>332.63</v>
      </c>
      <c r="I2901" s="72">
        <v>3.758</v>
      </c>
      <c r="J2901" s="72">
        <v>16.600999999999999</v>
      </c>
      <c r="K2901" s="12">
        <v>254.846</v>
      </c>
      <c r="L2901" s="72">
        <v>2.879</v>
      </c>
      <c r="M2901" s="72">
        <v>18.152000000000001</v>
      </c>
      <c r="N2901" s="12">
        <v>587.47500000000002</v>
      </c>
      <c r="O2901" s="72">
        <v>6.6369999999999996</v>
      </c>
      <c r="P2901" s="72">
        <v>13.231</v>
      </c>
      <c r="Q2901" s="12">
        <v>27.12</v>
      </c>
      <c r="R2901" s="72">
        <v>0.30599999999999999</v>
      </c>
      <c r="S2901" s="72">
        <v>75.272000000000006</v>
      </c>
      <c r="T2901" s="12">
        <v>614.596</v>
      </c>
      <c r="U2901" s="72">
        <v>6.9429999999999996</v>
      </c>
      <c r="V2901" s="72">
        <v>14.045999999999999</v>
      </c>
      <c r="W2901" s="12">
        <v>1471.498</v>
      </c>
      <c r="X2901" s="72">
        <v>16.623999999999999</v>
      </c>
      <c r="Y2901" s="72">
        <v>8.5749999999999993</v>
      </c>
      <c r="Z2901" s="12">
        <v>2086.0929999999998</v>
      </c>
      <c r="AA2901" s="72">
        <v>23.567</v>
      </c>
      <c r="AB2901" s="72">
        <v>5.6219999999999999</v>
      </c>
      <c r="AC2901" s="12">
        <v>7004.7489999999998</v>
      </c>
      <c r="AD2901" s="72">
        <v>79.135000000000005</v>
      </c>
      <c r="AE2901" s="72">
        <v>2.367</v>
      </c>
      <c r="AF2901" s="12">
        <v>11.797000000000001</v>
      </c>
      <c r="AG2901" s="72">
        <v>0.13300000000000001</v>
      </c>
      <c r="AH2901" s="72">
        <v>82.739000000000004</v>
      </c>
      <c r="AI2901" s="12">
        <v>262.322</v>
      </c>
      <c r="AJ2901" s="72">
        <v>2.964</v>
      </c>
      <c r="AK2901" s="72">
        <v>15.996</v>
      </c>
      <c r="AL2901" s="12">
        <v>274.11900000000003</v>
      </c>
      <c r="AM2901" s="72">
        <v>3.097</v>
      </c>
      <c r="AN2901" s="72">
        <v>16.309999999999999</v>
      </c>
      <c r="AO2901" s="12">
        <v>7278.8680000000004</v>
      </c>
      <c r="AP2901" s="72">
        <v>82.231999999999999</v>
      </c>
      <c r="AQ2901" s="72">
        <v>2.524</v>
      </c>
      <c r="AR2901" s="12">
        <v>60.332999999999998</v>
      </c>
      <c r="AS2901" s="72">
        <v>0.68200000000000005</v>
      </c>
      <c r="AT2901" s="72">
        <v>34.226999999999997</v>
      </c>
      <c r="AU2901" s="12">
        <v>14.108000000000001</v>
      </c>
      <c r="AV2901" s="72">
        <v>0.159</v>
      </c>
      <c r="AW2901" s="72">
        <v>63.128999999999998</v>
      </c>
      <c r="AX2901" s="12">
        <v>214.44499999999999</v>
      </c>
      <c r="AY2901" s="72">
        <v>2.423</v>
      </c>
      <c r="AZ2901" s="72">
        <v>22.129000000000001</v>
      </c>
      <c r="BA2901" s="12">
        <v>228.553</v>
      </c>
      <c r="BB2901" s="72">
        <v>2.5819999999999999</v>
      </c>
      <c r="BC2901" s="72">
        <v>21.113</v>
      </c>
      <c r="BD2901" s="12">
        <v>148.709</v>
      </c>
      <c r="BE2901" s="72">
        <v>1.68</v>
      </c>
      <c r="BF2901" s="72">
        <v>18.974</v>
      </c>
      <c r="BG2901" s="12">
        <v>377.262</v>
      </c>
      <c r="BH2901" s="72">
        <v>4.2619999999999996</v>
      </c>
      <c r="BI2901" s="72">
        <v>14.986000000000001</v>
      </c>
      <c r="BJ2901" s="12">
        <v>850.673</v>
      </c>
      <c r="BK2901" s="72">
        <v>9.61</v>
      </c>
      <c r="BL2901" s="72">
        <v>10.089</v>
      </c>
      <c r="BM2901" s="12">
        <v>284.51900000000001</v>
      </c>
      <c r="BN2901" s="72">
        <v>3.214</v>
      </c>
      <c r="BO2901" s="72">
        <v>11.005000000000001</v>
      </c>
      <c r="BP2901" s="12">
        <v>1135.192</v>
      </c>
      <c r="BQ2901" s="72">
        <v>12.824999999999999</v>
      </c>
      <c r="BR2901" s="72">
        <v>7.4139999999999997</v>
      </c>
      <c r="BS2901" s="12">
        <v>1572.787</v>
      </c>
      <c r="BT2901" s="72">
        <v>17.768000000000001</v>
      </c>
      <c r="BU2901" s="72">
        <v>5.9710000000000001</v>
      </c>
      <c r="BV2901" s="12">
        <v>8851.6550000000007</v>
      </c>
      <c r="BW2901" s="72">
        <v>100</v>
      </c>
      <c r="BX2901" s="72">
        <v>2.8889999999999998</v>
      </c>
      <c r="BY2901" s="13"/>
      <c r="BZ2901" s="13"/>
    </row>
    <row r="2902" spans="1:78" ht="12.75" customHeight="1">
      <c r="A2902" s="122" t="s">
        <v>65</v>
      </c>
      <c r="B2902" s="71" t="s">
        <v>74</v>
      </c>
      <c r="C2902" s="71" t="s">
        <v>26</v>
      </c>
      <c r="D2902" s="34">
        <v>43435</v>
      </c>
      <c r="E2902" s="12">
        <v>5126.6059999999998</v>
      </c>
      <c r="F2902" s="72">
        <v>56.851999999999997</v>
      </c>
      <c r="G2902" s="72">
        <v>2.6659999999999999</v>
      </c>
      <c r="H2902" s="12">
        <v>247.17699999999999</v>
      </c>
      <c r="I2902" s="72">
        <v>2.7410000000000001</v>
      </c>
      <c r="J2902" s="72">
        <v>21.606999999999999</v>
      </c>
      <c r="K2902" s="12">
        <v>233.97200000000001</v>
      </c>
      <c r="L2902" s="72">
        <v>2.5950000000000002</v>
      </c>
      <c r="M2902" s="72">
        <v>16.920999999999999</v>
      </c>
      <c r="N2902" s="12">
        <v>481.149</v>
      </c>
      <c r="O2902" s="72">
        <v>5.3360000000000003</v>
      </c>
      <c r="P2902" s="72">
        <v>13.233000000000001</v>
      </c>
      <c r="Q2902" s="12">
        <v>12.951000000000001</v>
      </c>
      <c r="R2902" s="72">
        <v>0.14399999999999999</v>
      </c>
      <c r="S2902" s="72">
        <v>73.8</v>
      </c>
      <c r="T2902" s="12">
        <v>494.1</v>
      </c>
      <c r="U2902" s="72">
        <v>5.4790000000000001</v>
      </c>
      <c r="V2902" s="72">
        <v>12.753</v>
      </c>
      <c r="W2902" s="12">
        <v>1661.7929999999999</v>
      </c>
      <c r="X2902" s="72">
        <v>18.428999999999998</v>
      </c>
      <c r="Y2902" s="72">
        <v>5.4779999999999998</v>
      </c>
      <c r="Z2902" s="12">
        <v>2155.893</v>
      </c>
      <c r="AA2902" s="72">
        <v>23.908000000000001</v>
      </c>
      <c r="AB2902" s="72">
        <v>4.4720000000000004</v>
      </c>
      <c r="AC2902" s="12">
        <v>7282.4989999999998</v>
      </c>
      <c r="AD2902" s="72">
        <v>80.760000000000005</v>
      </c>
      <c r="AE2902" s="72">
        <v>2.2469999999999999</v>
      </c>
      <c r="AF2902" s="12">
        <v>0.89</v>
      </c>
      <c r="AG2902" s="72">
        <v>0.01</v>
      </c>
      <c r="AH2902" s="72">
        <v>109.505</v>
      </c>
      <c r="AI2902" s="12">
        <v>229.03899999999999</v>
      </c>
      <c r="AJ2902" s="72">
        <v>2.54</v>
      </c>
      <c r="AK2902" s="72">
        <v>14.696</v>
      </c>
      <c r="AL2902" s="12">
        <v>229.929</v>
      </c>
      <c r="AM2902" s="72">
        <v>2.5499999999999998</v>
      </c>
      <c r="AN2902" s="72">
        <v>14.651999999999999</v>
      </c>
      <c r="AO2902" s="12">
        <v>7512.4279999999999</v>
      </c>
      <c r="AP2902" s="72">
        <v>83.31</v>
      </c>
      <c r="AQ2902" s="72">
        <v>2.194</v>
      </c>
      <c r="AR2902" s="12">
        <v>78.736000000000004</v>
      </c>
      <c r="AS2902" s="72">
        <v>0.873</v>
      </c>
      <c r="AT2902" s="72">
        <v>34.970999999999997</v>
      </c>
      <c r="AU2902" s="12">
        <v>19.312000000000001</v>
      </c>
      <c r="AV2902" s="72">
        <v>0.214</v>
      </c>
      <c r="AW2902" s="72">
        <v>57.658999999999999</v>
      </c>
      <c r="AX2902" s="12">
        <v>207.09399999999999</v>
      </c>
      <c r="AY2902" s="72">
        <v>2.2970000000000002</v>
      </c>
      <c r="AZ2902" s="72">
        <v>24.175000000000001</v>
      </c>
      <c r="BA2902" s="12">
        <v>226.40600000000001</v>
      </c>
      <c r="BB2902" s="72">
        <v>2.5110000000000001</v>
      </c>
      <c r="BC2902" s="72">
        <v>24.233000000000001</v>
      </c>
      <c r="BD2902" s="12">
        <v>124.71299999999999</v>
      </c>
      <c r="BE2902" s="72">
        <v>1.383</v>
      </c>
      <c r="BF2902" s="72">
        <v>33.817999999999998</v>
      </c>
      <c r="BG2902" s="12">
        <v>351.11799999999999</v>
      </c>
      <c r="BH2902" s="72">
        <v>3.8940000000000001</v>
      </c>
      <c r="BI2902" s="72">
        <v>17.64</v>
      </c>
      <c r="BJ2902" s="12">
        <v>817.66300000000001</v>
      </c>
      <c r="BK2902" s="72">
        <v>9.0679999999999996</v>
      </c>
      <c r="BL2902" s="72">
        <v>10.31</v>
      </c>
      <c r="BM2902" s="12">
        <v>257.52</v>
      </c>
      <c r="BN2902" s="72">
        <v>2.8559999999999999</v>
      </c>
      <c r="BO2902" s="72">
        <v>15.548</v>
      </c>
      <c r="BP2902" s="12">
        <v>1075.183</v>
      </c>
      <c r="BQ2902" s="72">
        <v>11.923</v>
      </c>
      <c r="BR2902" s="72">
        <v>8.2919999999999998</v>
      </c>
      <c r="BS2902" s="12">
        <v>1505.037</v>
      </c>
      <c r="BT2902" s="72">
        <v>16.690000000000001</v>
      </c>
      <c r="BU2902" s="72">
        <v>6.12</v>
      </c>
      <c r="BV2902" s="12">
        <v>9017.4660000000003</v>
      </c>
      <c r="BW2902" s="72">
        <v>100</v>
      </c>
      <c r="BX2902" s="72">
        <v>1.984</v>
      </c>
      <c r="BY2902" s="13"/>
      <c r="BZ2902" s="13"/>
    </row>
    <row r="2903" spans="1:78" ht="12.75" customHeight="1">
      <c r="A2903" s="122" t="s">
        <v>65</v>
      </c>
      <c r="B2903" s="71" t="s">
        <v>74</v>
      </c>
      <c r="C2903" s="71" t="s">
        <v>26</v>
      </c>
      <c r="D2903" s="34">
        <v>43525</v>
      </c>
      <c r="E2903" s="12">
        <v>5224.7269999999999</v>
      </c>
      <c r="F2903" s="72">
        <v>58.524999999999999</v>
      </c>
      <c r="G2903" s="72">
        <v>2.8519999999999999</v>
      </c>
      <c r="H2903" s="12">
        <v>219.30099999999999</v>
      </c>
      <c r="I2903" s="72">
        <v>2.4569999999999999</v>
      </c>
      <c r="J2903" s="72">
        <v>18.571999999999999</v>
      </c>
      <c r="K2903" s="12">
        <v>212.47200000000001</v>
      </c>
      <c r="L2903" s="72">
        <v>2.38</v>
      </c>
      <c r="M2903" s="72">
        <v>19.861000000000001</v>
      </c>
      <c r="N2903" s="12">
        <v>449.09699999999998</v>
      </c>
      <c r="O2903" s="72">
        <v>5.0309999999999997</v>
      </c>
      <c r="P2903" s="72">
        <v>10.36</v>
      </c>
      <c r="Q2903" s="12">
        <v>16.11</v>
      </c>
      <c r="R2903" s="72">
        <v>0.18</v>
      </c>
      <c r="S2903" s="72">
        <v>73.144000000000005</v>
      </c>
      <c r="T2903" s="12">
        <v>465.20699999999999</v>
      </c>
      <c r="U2903" s="72">
        <v>5.2110000000000003</v>
      </c>
      <c r="V2903" s="72">
        <v>10.603999999999999</v>
      </c>
      <c r="W2903" s="12">
        <v>1612.07</v>
      </c>
      <c r="X2903" s="72">
        <v>18.058</v>
      </c>
      <c r="Y2903" s="72">
        <v>5.9160000000000004</v>
      </c>
      <c r="Z2903" s="12">
        <v>2077.277</v>
      </c>
      <c r="AA2903" s="72">
        <v>23.268999999999998</v>
      </c>
      <c r="AB2903" s="72">
        <v>4.1920000000000002</v>
      </c>
      <c r="AC2903" s="12">
        <v>7302.0039999999999</v>
      </c>
      <c r="AD2903" s="72">
        <v>81.793999999999997</v>
      </c>
      <c r="AE2903" s="72">
        <v>2.3940000000000001</v>
      </c>
      <c r="AF2903" s="12">
        <v>24.937999999999999</v>
      </c>
      <c r="AG2903" s="72">
        <v>0.27900000000000003</v>
      </c>
      <c r="AH2903" s="72">
        <v>62.624000000000002</v>
      </c>
      <c r="AI2903" s="12">
        <v>214.52799999999999</v>
      </c>
      <c r="AJ2903" s="72">
        <v>2.403</v>
      </c>
      <c r="AK2903" s="72">
        <v>25.645</v>
      </c>
      <c r="AL2903" s="12">
        <v>239.46600000000001</v>
      </c>
      <c r="AM2903" s="72">
        <v>2.6819999999999999</v>
      </c>
      <c r="AN2903" s="72">
        <v>24.657</v>
      </c>
      <c r="AO2903" s="12">
        <v>7541.47</v>
      </c>
      <c r="AP2903" s="72">
        <v>84.475999999999999</v>
      </c>
      <c r="AQ2903" s="72">
        <v>2.5819999999999999</v>
      </c>
      <c r="AR2903" s="12">
        <v>40.479999999999997</v>
      </c>
      <c r="AS2903" s="72">
        <v>0.45300000000000001</v>
      </c>
      <c r="AT2903" s="72">
        <v>32.658000000000001</v>
      </c>
      <c r="AU2903" s="12">
        <v>10.295</v>
      </c>
      <c r="AV2903" s="72">
        <v>0.115</v>
      </c>
      <c r="AW2903" s="72">
        <v>102.708</v>
      </c>
      <c r="AX2903" s="12">
        <v>306.30900000000003</v>
      </c>
      <c r="AY2903" s="72">
        <v>3.431</v>
      </c>
      <c r="AZ2903" s="72">
        <v>20.526</v>
      </c>
      <c r="BA2903" s="12">
        <v>316.60399999999998</v>
      </c>
      <c r="BB2903" s="72">
        <v>3.5459999999999998</v>
      </c>
      <c r="BC2903" s="72">
        <v>19.654</v>
      </c>
      <c r="BD2903" s="12">
        <v>118.048</v>
      </c>
      <c r="BE2903" s="72">
        <v>1.3220000000000001</v>
      </c>
      <c r="BF2903" s="72">
        <v>36.713000000000001</v>
      </c>
      <c r="BG2903" s="12">
        <v>434.65199999999999</v>
      </c>
      <c r="BH2903" s="72">
        <v>4.8689999999999998</v>
      </c>
      <c r="BI2903" s="72">
        <v>15.603</v>
      </c>
      <c r="BJ2903" s="12">
        <v>692.25800000000004</v>
      </c>
      <c r="BK2903" s="72">
        <v>7.7539999999999996</v>
      </c>
      <c r="BL2903" s="72">
        <v>11.141999999999999</v>
      </c>
      <c r="BM2903" s="12">
        <v>218.495</v>
      </c>
      <c r="BN2903" s="72">
        <v>2.4470000000000001</v>
      </c>
      <c r="BO2903" s="72">
        <v>13.763999999999999</v>
      </c>
      <c r="BP2903" s="12">
        <v>910.75300000000004</v>
      </c>
      <c r="BQ2903" s="72">
        <v>10.202</v>
      </c>
      <c r="BR2903" s="72">
        <v>8.6980000000000004</v>
      </c>
      <c r="BS2903" s="12">
        <v>1385.885</v>
      </c>
      <c r="BT2903" s="72">
        <v>15.523999999999999</v>
      </c>
      <c r="BU2903" s="72">
        <v>6.1550000000000002</v>
      </c>
      <c r="BV2903" s="12">
        <v>8927.3549999999996</v>
      </c>
      <c r="BW2903" s="72">
        <v>100</v>
      </c>
      <c r="BX2903" s="72">
        <v>2.3380000000000001</v>
      </c>
      <c r="BY2903" s="13"/>
      <c r="BZ2903" s="13"/>
    </row>
    <row r="2904" spans="1:78" ht="12.75" customHeight="1">
      <c r="A2904" s="122" t="s">
        <v>65</v>
      </c>
      <c r="B2904" s="71" t="s">
        <v>74</v>
      </c>
      <c r="C2904" s="71" t="s">
        <v>26</v>
      </c>
      <c r="D2904" s="34">
        <v>43617</v>
      </c>
      <c r="E2904" s="12">
        <v>5215.2060000000001</v>
      </c>
      <c r="F2904" s="72">
        <v>57.55</v>
      </c>
      <c r="G2904" s="72">
        <v>2.915</v>
      </c>
      <c r="H2904" s="12">
        <v>270.64</v>
      </c>
      <c r="I2904" s="72">
        <v>2.9870000000000001</v>
      </c>
      <c r="J2904" s="72">
        <v>17.288</v>
      </c>
      <c r="K2904" s="12">
        <v>297.04399999999998</v>
      </c>
      <c r="L2904" s="72">
        <v>3.278</v>
      </c>
      <c r="M2904" s="72">
        <v>18.166</v>
      </c>
      <c r="N2904" s="12">
        <v>575.30899999999997</v>
      </c>
      <c r="O2904" s="72">
        <v>6.3490000000000002</v>
      </c>
      <c r="P2904" s="72">
        <v>14.484</v>
      </c>
      <c r="Q2904" s="12">
        <v>41.665999999999997</v>
      </c>
      <c r="R2904" s="72">
        <v>0.46</v>
      </c>
      <c r="S2904" s="72">
        <v>45.634</v>
      </c>
      <c r="T2904" s="12">
        <v>616.97500000000002</v>
      </c>
      <c r="U2904" s="72">
        <v>6.8079999999999998</v>
      </c>
      <c r="V2904" s="72">
        <v>12.282</v>
      </c>
      <c r="W2904" s="12">
        <v>1488.489</v>
      </c>
      <c r="X2904" s="72">
        <v>16.425999999999998</v>
      </c>
      <c r="Y2904" s="72">
        <v>5.5049999999999999</v>
      </c>
      <c r="Z2904" s="12">
        <v>2105.4639999999999</v>
      </c>
      <c r="AA2904" s="72">
        <v>23.234000000000002</v>
      </c>
      <c r="AB2904" s="72">
        <v>4.5060000000000002</v>
      </c>
      <c r="AC2904" s="12">
        <v>7320.6710000000003</v>
      </c>
      <c r="AD2904" s="72">
        <v>80.784000000000006</v>
      </c>
      <c r="AE2904" s="72">
        <v>2.3479999999999999</v>
      </c>
      <c r="AF2904" s="12">
        <v>8.1280000000000001</v>
      </c>
      <c r="AG2904" s="72">
        <v>0.09</v>
      </c>
      <c r="AH2904" s="72">
        <v>79.084000000000003</v>
      </c>
      <c r="AI2904" s="12">
        <v>262.13099999999997</v>
      </c>
      <c r="AJ2904" s="72">
        <v>2.8929999999999998</v>
      </c>
      <c r="AK2904" s="72">
        <v>14.089</v>
      </c>
      <c r="AL2904" s="12">
        <v>270.26</v>
      </c>
      <c r="AM2904" s="72">
        <v>2.9820000000000002</v>
      </c>
      <c r="AN2904" s="72">
        <v>13.339</v>
      </c>
      <c r="AO2904" s="12">
        <v>7590.93</v>
      </c>
      <c r="AP2904" s="72">
        <v>83.766000000000005</v>
      </c>
      <c r="AQ2904" s="72">
        <v>2.2170000000000001</v>
      </c>
      <c r="AR2904" s="12">
        <v>41.981000000000002</v>
      </c>
      <c r="AS2904" s="72">
        <v>0.46300000000000002</v>
      </c>
      <c r="AT2904" s="72">
        <v>49.095999999999997</v>
      </c>
      <c r="AU2904" s="12">
        <v>38.904000000000003</v>
      </c>
      <c r="AV2904" s="72">
        <v>0.42899999999999999</v>
      </c>
      <c r="AW2904" s="72">
        <v>69.322000000000003</v>
      </c>
      <c r="AX2904" s="12">
        <v>199.93600000000001</v>
      </c>
      <c r="AY2904" s="72">
        <v>2.206</v>
      </c>
      <c r="AZ2904" s="72">
        <v>18.855</v>
      </c>
      <c r="BA2904" s="12">
        <v>238.839</v>
      </c>
      <c r="BB2904" s="72">
        <v>2.6360000000000001</v>
      </c>
      <c r="BC2904" s="72">
        <v>18.405999999999999</v>
      </c>
      <c r="BD2904" s="12">
        <v>85.826999999999998</v>
      </c>
      <c r="BE2904" s="72">
        <v>0.94699999999999995</v>
      </c>
      <c r="BF2904" s="72">
        <v>36.883000000000003</v>
      </c>
      <c r="BG2904" s="12">
        <v>324.66699999999997</v>
      </c>
      <c r="BH2904" s="72">
        <v>3.5830000000000002</v>
      </c>
      <c r="BI2904" s="72">
        <v>14.064</v>
      </c>
      <c r="BJ2904" s="12">
        <v>824.59</v>
      </c>
      <c r="BK2904" s="72">
        <v>9.0990000000000002</v>
      </c>
      <c r="BL2904" s="72">
        <v>7.7619999999999996</v>
      </c>
      <c r="BM2904" s="12">
        <v>279.88799999999998</v>
      </c>
      <c r="BN2904" s="72">
        <v>3.089</v>
      </c>
      <c r="BO2904" s="72">
        <v>14.273</v>
      </c>
      <c r="BP2904" s="12">
        <v>1104.4780000000001</v>
      </c>
      <c r="BQ2904" s="72">
        <v>12.188000000000001</v>
      </c>
      <c r="BR2904" s="72">
        <v>6.843</v>
      </c>
      <c r="BS2904" s="12">
        <v>1471.126</v>
      </c>
      <c r="BT2904" s="72">
        <v>16.234000000000002</v>
      </c>
      <c r="BU2904" s="72">
        <v>5.7320000000000002</v>
      </c>
      <c r="BV2904" s="12">
        <v>9062.0560000000005</v>
      </c>
      <c r="BW2904" s="72">
        <v>100</v>
      </c>
      <c r="BX2904" s="72">
        <v>1.645</v>
      </c>
      <c r="BY2904" s="13"/>
      <c r="BZ2904" s="13"/>
    </row>
    <row r="2905" spans="1:78" ht="12.75" customHeight="1">
      <c r="A2905" s="122" t="s">
        <v>65</v>
      </c>
      <c r="B2905" s="71" t="s">
        <v>74</v>
      </c>
      <c r="C2905" s="71" t="s">
        <v>26</v>
      </c>
      <c r="D2905" s="34">
        <v>44075</v>
      </c>
      <c r="E2905" s="12">
        <v>4966.34</v>
      </c>
      <c r="F2905" s="72">
        <v>56.070999999999998</v>
      </c>
      <c r="G2905" s="72">
        <v>2.4239999999999999</v>
      </c>
      <c r="H2905" s="12">
        <v>221.88300000000001</v>
      </c>
      <c r="I2905" s="72">
        <v>2.5049999999999999</v>
      </c>
      <c r="J2905" s="72">
        <v>21.713999999999999</v>
      </c>
      <c r="K2905" s="12">
        <v>210.40799999999999</v>
      </c>
      <c r="L2905" s="72">
        <v>2.3759999999999999</v>
      </c>
      <c r="M2905" s="72">
        <v>21.512</v>
      </c>
      <c r="N2905" s="12">
        <v>432.29199999999997</v>
      </c>
      <c r="O2905" s="72">
        <v>4.8810000000000002</v>
      </c>
      <c r="P2905" s="72">
        <v>14.638999999999999</v>
      </c>
      <c r="Q2905" s="12">
        <v>25.771999999999998</v>
      </c>
      <c r="R2905" s="72">
        <v>0.29099999999999998</v>
      </c>
      <c r="S2905" s="72">
        <v>61.466999999999999</v>
      </c>
      <c r="T2905" s="12">
        <v>458.06400000000002</v>
      </c>
      <c r="U2905" s="72">
        <v>5.1719999999999997</v>
      </c>
      <c r="V2905" s="72">
        <v>14.568</v>
      </c>
      <c r="W2905" s="12">
        <v>1465.125</v>
      </c>
      <c r="X2905" s="72">
        <v>16.541</v>
      </c>
      <c r="Y2905" s="72">
        <v>6.32</v>
      </c>
      <c r="Z2905" s="12">
        <v>1923.1890000000001</v>
      </c>
      <c r="AA2905" s="72">
        <v>21.713000000000001</v>
      </c>
      <c r="AB2905" s="72">
        <v>3.9089999999999998</v>
      </c>
      <c r="AC2905" s="12">
        <v>6889.5290000000005</v>
      </c>
      <c r="AD2905" s="72">
        <v>77.784000000000006</v>
      </c>
      <c r="AE2905" s="72">
        <v>2.09</v>
      </c>
      <c r="AF2905" s="12">
        <v>35.731000000000002</v>
      </c>
      <c r="AG2905" s="72">
        <v>0.40300000000000002</v>
      </c>
      <c r="AH2905" s="72">
        <v>62.11</v>
      </c>
      <c r="AI2905" s="12">
        <v>377.84100000000001</v>
      </c>
      <c r="AJ2905" s="72">
        <v>4.266</v>
      </c>
      <c r="AK2905" s="72">
        <v>14.52</v>
      </c>
      <c r="AL2905" s="12">
        <v>413.572</v>
      </c>
      <c r="AM2905" s="72">
        <v>4.6689999999999996</v>
      </c>
      <c r="AN2905" s="72">
        <v>13.169</v>
      </c>
      <c r="AO2905" s="12">
        <v>7303.1009999999997</v>
      </c>
      <c r="AP2905" s="72">
        <v>82.453000000000003</v>
      </c>
      <c r="AQ2905" s="72">
        <v>2.141</v>
      </c>
      <c r="AR2905" s="12">
        <v>138.88</v>
      </c>
      <c r="AS2905" s="72">
        <v>1.5680000000000001</v>
      </c>
      <c r="AT2905" s="72">
        <v>27.474</v>
      </c>
      <c r="AU2905" s="12">
        <v>15.896000000000001</v>
      </c>
      <c r="AV2905" s="72">
        <v>0.17899999999999999</v>
      </c>
      <c r="AW2905" s="72">
        <v>50.506999999999998</v>
      </c>
      <c r="AX2905" s="12">
        <v>287.17700000000002</v>
      </c>
      <c r="AY2905" s="72">
        <v>3.242</v>
      </c>
      <c r="AZ2905" s="72">
        <v>21.2</v>
      </c>
      <c r="BA2905" s="12">
        <v>303.07299999999998</v>
      </c>
      <c r="BB2905" s="72">
        <v>3.4220000000000002</v>
      </c>
      <c r="BC2905" s="72">
        <v>19.843</v>
      </c>
      <c r="BD2905" s="12">
        <v>41.822000000000003</v>
      </c>
      <c r="BE2905" s="72">
        <v>0.47199999999999998</v>
      </c>
      <c r="BF2905" s="72">
        <v>49.826999999999998</v>
      </c>
      <c r="BG2905" s="12">
        <v>344.89499999999998</v>
      </c>
      <c r="BH2905" s="72">
        <v>3.8940000000000001</v>
      </c>
      <c r="BI2905" s="72">
        <v>19.29</v>
      </c>
      <c r="BJ2905" s="12">
        <v>781.37900000000002</v>
      </c>
      <c r="BK2905" s="72">
        <v>8.8219999999999992</v>
      </c>
      <c r="BL2905" s="72">
        <v>11.451000000000001</v>
      </c>
      <c r="BM2905" s="12">
        <v>289.01499999999999</v>
      </c>
      <c r="BN2905" s="72">
        <v>3.2629999999999999</v>
      </c>
      <c r="BO2905" s="72">
        <v>13.587</v>
      </c>
      <c r="BP2905" s="12">
        <v>1070.395</v>
      </c>
      <c r="BQ2905" s="72">
        <v>12.085000000000001</v>
      </c>
      <c r="BR2905" s="72">
        <v>9.2560000000000002</v>
      </c>
      <c r="BS2905" s="12">
        <v>1554.17</v>
      </c>
      <c r="BT2905" s="72">
        <v>17.547000000000001</v>
      </c>
      <c r="BU2905" s="72">
        <v>5.8040000000000003</v>
      </c>
      <c r="BV2905" s="12">
        <v>8857.2710000000006</v>
      </c>
      <c r="BW2905" s="72">
        <v>100</v>
      </c>
      <c r="BX2905" s="72">
        <v>2.0670000000000002</v>
      </c>
      <c r="BY2905" s="13"/>
      <c r="BZ2905" s="13"/>
    </row>
    <row r="2906" spans="1:78" ht="12.75" customHeight="1">
      <c r="A2906" s="122" t="s">
        <v>65</v>
      </c>
      <c r="B2906" s="71" t="s">
        <v>74</v>
      </c>
      <c r="C2906" s="71" t="s">
        <v>26</v>
      </c>
      <c r="D2906" s="34">
        <v>44166</v>
      </c>
      <c r="E2906" s="12">
        <v>4793.0110000000004</v>
      </c>
      <c r="F2906" s="72">
        <v>54.371000000000002</v>
      </c>
      <c r="G2906" s="72">
        <v>3.0390000000000001</v>
      </c>
      <c r="H2906" s="12">
        <v>442.33499999999998</v>
      </c>
      <c r="I2906" s="72">
        <v>5.0179999999999998</v>
      </c>
      <c r="J2906" s="72">
        <v>20.274000000000001</v>
      </c>
      <c r="K2906" s="12">
        <v>289.48500000000001</v>
      </c>
      <c r="L2906" s="72">
        <v>3.2839999999999998</v>
      </c>
      <c r="M2906" s="72">
        <v>23.68</v>
      </c>
      <c r="N2906" s="12">
        <v>731.82100000000003</v>
      </c>
      <c r="O2906" s="72">
        <v>8.3019999999999996</v>
      </c>
      <c r="P2906" s="72">
        <v>12.992000000000001</v>
      </c>
      <c r="Q2906" s="12">
        <v>30.164000000000001</v>
      </c>
      <c r="R2906" s="72">
        <v>0.34200000000000003</v>
      </c>
      <c r="S2906" s="72">
        <v>66.850999999999999</v>
      </c>
      <c r="T2906" s="12">
        <v>761.98400000000004</v>
      </c>
      <c r="U2906" s="72">
        <v>8.6440000000000001</v>
      </c>
      <c r="V2906" s="72">
        <v>12.912000000000001</v>
      </c>
      <c r="W2906" s="12">
        <v>1319.9369999999999</v>
      </c>
      <c r="X2906" s="72">
        <v>14.973000000000001</v>
      </c>
      <c r="Y2906" s="72">
        <v>8.01</v>
      </c>
      <c r="Z2906" s="12">
        <v>2081.9209999999998</v>
      </c>
      <c r="AA2906" s="72">
        <v>23.617000000000001</v>
      </c>
      <c r="AB2906" s="72">
        <v>6.1139999999999999</v>
      </c>
      <c r="AC2906" s="12">
        <v>6874.9319999999998</v>
      </c>
      <c r="AD2906" s="72">
        <v>77.988</v>
      </c>
      <c r="AE2906" s="72">
        <v>2.863</v>
      </c>
      <c r="AF2906" s="12">
        <v>15.864000000000001</v>
      </c>
      <c r="AG2906" s="72">
        <v>0.18</v>
      </c>
      <c r="AH2906" s="72">
        <v>107.64700000000001</v>
      </c>
      <c r="AI2906" s="12">
        <v>432.82100000000003</v>
      </c>
      <c r="AJ2906" s="72">
        <v>4.91</v>
      </c>
      <c r="AK2906" s="72">
        <v>13.082000000000001</v>
      </c>
      <c r="AL2906" s="12">
        <v>448.68599999999998</v>
      </c>
      <c r="AM2906" s="72">
        <v>5.09</v>
      </c>
      <c r="AN2906" s="72">
        <v>11.968</v>
      </c>
      <c r="AO2906" s="12">
        <v>7323.6180000000004</v>
      </c>
      <c r="AP2906" s="72">
        <v>83.076999999999998</v>
      </c>
      <c r="AQ2906" s="72">
        <v>2.84</v>
      </c>
      <c r="AR2906" s="12">
        <v>101.925</v>
      </c>
      <c r="AS2906" s="72">
        <v>1.1559999999999999</v>
      </c>
      <c r="AT2906" s="72">
        <v>31.687999999999999</v>
      </c>
      <c r="AU2906" s="12">
        <v>28.202000000000002</v>
      </c>
      <c r="AV2906" s="72">
        <v>0.32</v>
      </c>
      <c r="AW2906" s="72">
        <v>83.634</v>
      </c>
      <c r="AX2906" s="12">
        <v>338.06099999999998</v>
      </c>
      <c r="AY2906" s="72">
        <v>3.835</v>
      </c>
      <c r="AZ2906" s="72">
        <v>27.8</v>
      </c>
      <c r="BA2906" s="12">
        <v>366.262</v>
      </c>
      <c r="BB2906" s="72">
        <v>4.1550000000000002</v>
      </c>
      <c r="BC2906" s="72">
        <v>27.559000000000001</v>
      </c>
      <c r="BD2906" s="12">
        <v>87.497</v>
      </c>
      <c r="BE2906" s="72">
        <v>0.99299999999999999</v>
      </c>
      <c r="BF2906" s="72">
        <v>33.055999999999997</v>
      </c>
      <c r="BG2906" s="12">
        <v>453.75900000000001</v>
      </c>
      <c r="BH2906" s="72">
        <v>5.1470000000000002</v>
      </c>
      <c r="BI2906" s="72">
        <v>23.314</v>
      </c>
      <c r="BJ2906" s="12">
        <v>655.21799999999996</v>
      </c>
      <c r="BK2906" s="72">
        <v>7.4329999999999998</v>
      </c>
      <c r="BL2906" s="72">
        <v>14.289</v>
      </c>
      <c r="BM2906" s="12">
        <v>280.90800000000002</v>
      </c>
      <c r="BN2906" s="72">
        <v>3.1869999999999998</v>
      </c>
      <c r="BO2906" s="72">
        <v>15.9</v>
      </c>
      <c r="BP2906" s="12">
        <v>936.12599999999998</v>
      </c>
      <c r="BQ2906" s="72">
        <v>10.619</v>
      </c>
      <c r="BR2906" s="72">
        <v>10.907</v>
      </c>
      <c r="BS2906" s="12">
        <v>1491.81</v>
      </c>
      <c r="BT2906" s="72">
        <v>16.922999999999998</v>
      </c>
      <c r="BU2906" s="72">
        <v>8.2910000000000004</v>
      </c>
      <c r="BV2906" s="12">
        <v>8815.4269999999997</v>
      </c>
      <c r="BW2906" s="72">
        <v>100</v>
      </c>
      <c r="BX2906" s="72">
        <v>2.7170000000000001</v>
      </c>
      <c r="BY2906" s="13"/>
      <c r="BZ2906" s="13"/>
    </row>
    <row r="2907" spans="1:78" ht="12.75" customHeight="1">
      <c r="A2907" s="122" t="s">
        <v>65</v>
      </c>
      <c r="B2907" s="71" t="s">
        <v>74</v>
      </c>
      <c r="C2907" s="71" t="s">
        <v>26</v>
      </c>
      <c r="D2907" s="34">
        <v>44256</v>
      </c>
      <c r="E2907" s="12">
        <v>5116.3270000000002</v>
      </c>
      <c r="F2907" s="72">
        <v>57.222999999999999</v>
      </c>
      <c r="G2907" s="72">
        <v>2.5249999999999999</v>
      </c>
      <c r="H2907" s="12">
        <v>298.51499999999999</v>
      </c>
      <c r="I2907" s="72">
        <v>3.339</v>
      </c>
      <c r="J2907" s="72">
        <v>22.573</v>
      </c>
      <c r="K2907" s="12">
        <v>340.5</v>
      </c>
      <c r="L2907" s="72">
        <v>3.8079999999999998</v>
      </c>
      <c r="M2907" s="72">
        <v>18.16</v>
      </c>
      <c r="N2907" s="12">
        <v>639.01499999999999</v>
      </c>
      <c r="O2907" s="72">
        <v>7.1470000000000002</v>
      </c>
      <c r="P2907" s="72">
        <v>13.542999999999999</v>
      </c>
      <c r="Q2907" s="12">
        <v>30.684999999999999</v>
      </c>
      <c r="R2907" s="72">
        <v>0.34300000000000003</v>
      </c>
      <c r="S2907" s="72">
        <v>46.697000000000003</v>
      </c>
      <c r="T2907" s="12">
        <v>669.7</v>
      </c>
      <c r="U2907" s="72">
        <v>7.49</v>
      </c>
      <c r="V2907" s="72">
        <v>12.894</v>
      </c>
      <c r="W2907" s="12">
        <v>1500.884</v>
      </c>
      <c r="X2907" s="72">
        <v>16.786000000000001</v>
      </c>
      <c r="Y2907" s="72">
        <v>7.6070000000000002</v>
      </c>
      <c r="Z2907" s="12">
        <v>2170.585</v>
      </c>
      <c r="AA2907" s="72">
        <v>24.277000000000001</v>
      </c>
      <c r="AB2907" s="72">
        <v>5.3339999999999996</v>
      </c>
      <c r="AC2907" s="12">
        <v>7286.9120000000003</v>
      </c>
      <c r="AD2907" s="72">
        <v>81.498999999999995</v>
      </c>
      <c r="AE2907" s="72">
        <v>2.7690000000000001</v>
      </c>
      <c r="AF2907" s="12">
        <v>25.198</v>
      </c>
      <c r="AG2907" s="72">
        <v>0.28199999999999997</v>
      </c>
      <c r="AH2907" s="72">
        <v>59.475999999999999</v>
      </c>
      <c r="AI2907" s="12">
        <v>372.30500000000001</v>
      </c>
      <c r="AJ2907" s="72">
        <v>4.1639999999999997</v>
      </c>
      <c r="AK2907" s="72">
        <v>16.552</v>
      </c>
      <c r="AL2907" s="12">
        <v>397.50400000000002</v>
      </c>
      <c r="AM2907" s="72">
        <v>4.4459999999999997</v>
      </c>
      <c r="AN2907" s="72">
        <v>14.967000000000001</v>
      </c>
      <c r="AO2907" s="12">
        <v>7684.415</v>
      </c>
      <c r="AP2907" s="72">
        <v>85.944999999999993</v>
      </c>
      <c r="AQ2907" s="72">
        <v>2.6829999999999998</v>
      </c>
      <c r="AR2907" s="12">
        <v>120.063</v>
      </c>
      <c r="AS2907" s="72">
        <v>1.343</v>
      </c>
      <c r="AT2907" s="72">
        <v>38.941000000000003</v>
      </c>
      <c r="AU2907" s="12">
        <v>33.695</v>
      </c>
      <c r="AV2907" s="72">
        <v>0.377</v>
      </c>
      <c r="AW2907" s="72">
        <v>73.152000000000001</v>
      </c>
      <c r="AX2907" s="12">
        <v>146.828</v>
      </c>
      <c r="AY2907" s="72">
        <v>1.6419999999999999</v>
      </c>
      <c r="AZ2907" s="72">
        <v>26.751000000000001</v>
      </c>
      <c r="BA2907" s="12">
        <v>180.523</v>
      </c>
      <c r="BB2907" s="72">
        <v>2.0190000000000001</v>
      </c>
      <c r="BC2907" s="72">
        <v>25.456</v>
      </c>
      <c r="BD2907" s="12">
        <v>110.783</v>
      </c>
      <c r="BE2907" s="72">
        <v>1.2390000000000001</v>
      </c>
      <c r="BF2907" s="72">
        <v>31.693000000000001</v>
      </c>
      <c r="BG2907" s="12">
        <v>291.30599999999998</v>
      </c>
      <c r="BH2907" s="72">
        <v>3.258</v>
      </c>
      <c r="BI2907" s="72">
        <v>21.965</v>
      </c>
      <c r="BJ2907" s="12">
        <v>603.12</v>
      </c>
      <c r="BK2907" s="72">
        <v>6.7450000000000001</v>
      </c>
      <c r="BL2907" s="72">
        <v>12.795</v>
      </c>
      <c r="BM2907" s="12">
        <v>242.17599999999999</v>
      </c>
      <c r="BN2907" s="72">
        <v>2.7090000000000001</v>
      </c>
      <c r="BO2907" s="72">
        <v>21.957000000000001</v>
      </c>
      <c r="BP2907" s="12">
        <v>845.29700000000003</v>
      </c>
      <c r="BQ2907" s="72">
        <v>9.4540000000000006</v>
      </c>
      <c r="BR2907" s="72">
        <v>9.31</v>
      </c>
      <c r="BS2907" s="12">
        <v>1256.6659999999999</v>
      </c>
      <c r="BT2907" s="72">
        <v>14.055</v>
      </c>
      <c r="BU2907" s="72">
        <v>7.0060000000000002</v>
      </c>
      <c r="BV2907" s="12">
        <v>8941.0810000000001</v>
      </c>
      <c r="BW2907" s="72">
        <v>100</v>
      </c>
      <c r="BX2907" s="72">
        <v>2.29</v>
      </c>
      <c r="BY2907" s="13"/>
      <c r="BZ2907" s="13"/>
    </row>
    <row r="2908" spans="1:78" ht="12.75" customHeight="1">
      <c r="A2908" s="122" t="s">
        <v>65</v>
      </c>
      <c r="B2908" s="71" t="s">
        <v>74</v>
      </c>
      <c r="C2908" s="71" t="s">
        <v>26</v>
      </c>
      <c r="D2908" s="34">
        <v>44348</v>
      </c>
      <c r="E2908" s="12">
        <v>4686.4620000000004</v>
      </c>
      <c r="F2908" s="72">
        <v>55.692999999999998</v>
      </c>
      <c r="G2908" s="72">
        <v>2.6579999999999999</v>
      </c>
      <c r="H2908" s="12">
        <v>194.61</v>
      </c>
      <c r="I2908" s="72">
        <v>2.3130000000000002</v>
      </c>
      <c r="J2908" s="72">
        <v>22.855</v>
      </c>
      <c r="K2908" s="12">
        <v>183.81800000000001</v>
      </c>
      <c r="L2908" s="72">
        <v>2.1840000000000002</v>
      </c>
      <c r="M2908" s="72">
        <v>22.696999999999999</v>
      </c>
      <c r="N2908" s="12">
        <v>378.428</v>
      </c>
      <c r="O2908" s="72">
        <v>4.4969999999999999</v>
      </c>
      <c r="P2908" s="72">
        <v>16.257000000000001</v>
      </c>
      <c r="Q2908" s="12">
        <v>25.657</v>
      </c>
      <c r="R2908" s="72">
        <v>0.30499999999999999</v>
      </c>
      <c r="S2908" s="72">
        <v>47.567999999999998</v>
      </c>
      <c r="T2908" s="12">
        <v>404.08499999999998</v>
      </c>
      <c r="U2908" s="72">
        <v>4.8019999999999996</v>
      </c>
      <c r="V2908" s="72">
        <v>14.641999999999999</v>
      </c>
      <c r="W2908" s="12">
        <v>1720.2909999999999</v>
      </c>
      <c r="X2908" s="72">
        <v>20.443999999999999</v>
      </c>
      <c r="Y2908" s="72">
        <v>5.4429999999999996</v>
      </c>
      <c r="Z2908" s="12">
        <v>2124.375</v>
      </c>
      <c r="AA2908" s="72">
        <v>25.245999999999999</v>
      </c>
      <c r="AB2908" s="72">
        <v>2.976</v>
      </c>
      <c r="AC2908" s="12">
        <v>6810.8370000000004</v>
      </c>
      <c r="AD2908" s="72">
        <v>80.938000000000002</v>
      </c>
      <c r="AE2908" s="72">
        <v>2.0390000000000001</v>
      </c>
      <c r="AF2908" s="12">
        <v>31.594000000000001</v>
      </c>
      <c r="AG2908" s="72">
        <v>0.375</v>
      </c>
      <c r="AH2908" s="72">
        <v>68.524000000000001</v>
      </c>
      <c r="AI2908" s="12">
        <v>292.553</v>
      </c>
      <c r="AJ2908" s="72">
        <v>3.4769999999999999</v>
      </c>
      <c r="AK2908" s="72">
        <v>15.233000000000001</v>
      </c>
      <c r="AL2908" s="12">
        <v>324.14600000000002</v>
      </c>
      <c r="AM2908" s="72">
        <v>3.8519999999999999</v>
      </c>
      <c r="AN2908" s="72">
        <v>15.579000000000001</v>
      </c>
      <c r="AO2908" s="12">
        <v>7134.9830000000002</v>
      </c>
      <c r="AP2908" s="72">
        <v>84.79</v>
      </c>
      <c r="AQ2908" s="72">
        <v>2.0870000000000002</v>
      </c>
      <c r="AR2908" s="12">
        <v>72.22</v>
      </c>
      <c r="AS2908" s="72">
        <v>0.85799999999999998</v>
      </c>
      <c r="AT2908" s="72">
        <v>25.084</v>
      </c>
      <c r="AU2908" s="12">
        <v>15.198</v>
      </c>
      <c r="AV2908" s="72">
        <v>0.18099999999999999</v>
      </c>
      <c r="AW2908" s="72">
        <v>71.998000000000005</v>
      </c>
      <c r="AX2908" s="12">
        <v>165.75299999999999</v>
      </c>
      <c r="AY2908" s="72">
        <v>1.97</v>
      </c>
      <c r="AZ2908" s="72">
        <v>24.462</v>
      </c>
      <c r="BA2908" s="12">
        <v>180.95099999999999</v>
      </c>
      <c r="BB2908" s="72">
        <v>2.15</v>
      </c>
      <c r="BC2908" s="72">
        <v>22.736999999999998</v>
      </c>
      <c r="BD2908" s="12">
        <v>79.421000000000006</v>
      </c>
      <c r="BE2908" s="72">
        <v>0.94399999999999995</v>
      </c>
      <c r="BF2908" s="72">
        <v>41.13</v>
      </c>
      <c r="BG2908" s="12">
        <v>260.37200000000001</v>
      </c>
      <c r="BH2908" s="72">
        <v>3.0939999999999999</v>
      </c>
      <c r="BI2908" s="72">
        <v>20.018000000000001</v>
      </c>
      <c r="BJ2908" s="12">
        <v>709.92700000000002</v>
      </c>
      <c r="BK2908" s="72">
        <v>8.4369999999999994</v>
      </c>
      <c r="BL2908" s="72">
        <v>14.2</v>
      </c>
      <c r="BM2908" s="12">
        <v>237.34</v>
      </c>
      <c r="BN2908" s="72">
        <v>2.82</v>
      </c>
      <c r="BO2908" s="72">
        <v>16.048999999999999</v>
      </c>
      <c r="BP2908" s="12">
        <v>947.26700000000005</v>
      </c>
      <c r="BQ2908" s="72">
        <v>11.257</v>
      </c>
      <c r="BR2908" s="72">
        <v>10.138</v>
      </c>
      <c r="BS2908" s="12">
        <v>1279.8589999999999</v>
      </c>
      <c r="BT2908" s="72">
        <v>15.21</v>
      </c>
      <c r="BU2908" s="72">
        <v>7.3840000000000003</v>
      </c>
      <c r="BV2908" s="12">
        <v>8414.8430000000008</v>
      </c>
      <c r="BW2908" s="72">
        <v>100</v>
      </c>
      <c r="BX2908" s="72">
        <v>2.052</v>
      </c>
      <c r="BY2908" s="13"/>
      <c r="BZ2908" s="13"/>
    </row>
    <row r="2909" spans="1:78" ht="12.75" customHeight="1">
      <c r="A2909" s="122" t="s">
        <v>65</v>
      </c>
      <c r="B2909" s="71" t="s">
        <v>74</v>
      </c>
      <c r="C2909" s="71" t="s">
        <v>26</v>
      </c>
      <c r="D2909" s="34">
        <v>44805</v>
      </c>
      <c r="E2909" s="12">
        <v>5381.4229999999998</v>
      </c>
      <c r="F2909" s="72">
        <v>58.375</v>
      </c>
      <c r="G2909" s="72">
        <v>2.9350000000000001</v>
      </c>
      <c r="H2909" s="12">
        <v>124.768</v>
      </c>
      <c r="I2909" s="72">
        <v>1.353</v>
      </c>
      <c r="J2909" s="72">
        <v>31.448</v>
      </c>
      <c r="K2909" s="12">
        <v>203.94499999999999</v>
      </c>
      <c r="L2909" s="72">
        <v>2.2120000000000002</v>
      </c>
      <c r="M2909" s="72">
        <v>19.388999999999999</v>
      </c>
      <c r="N2909" s="12">
        <v>328.714</v>
      </c>
      <c r="O2909" s="72">
        <v>3.5659999999999998</v>
      </c>
      <c r="P2909" s="72">
        <v>18.533999999999999</v>
      </c>
      <c r="Q2909" s="12">
        <v>75.590999999999994</v>
      </c>
      <c r="R2909" s="72">
        <v>0.82</v>
      </c>
      <c r="S2909" s="72">
        <v>40.243000000000002</v>
      </c>
      <c r="T2909" s="12">
        <v>404.30399999999997</v>
      </c>
      <c r="U2909" s="72">
        <v>4.3860000000000001</v>
      </c>
      <c r="V2909" s="72">
        <v>16.356999999999999</v>
      </c>
      <c r="W2909" s="12">
        <v>1772.4580000000001</v>
      </c>
      <c r="X2909" s="72">
        <v>19.227</v>
      </c>
      <c r="Y2909" s="72">
        <v>5.3440000000000003</v>
      </c>
      <c r="Z2909" s="12">
        <v>2176.7620000000002</v>
      </c>
      <c r="AA2909" s="72">
        <v>23.611999999999998</v>
      </c>
      <c r="AB2909" s="72">
        <v>4.7930000000000001</v>
      </c>
      <c r="AC2909" s="12">
        <v>7558.1850000000004</v>
      </c>
      <c r="AD2909" s="72">
        <v>81.986999999999995</v>
      </c>
      <c r="AE2909" s="72">
        <v>2.593</v>
      </c>
      <c r="AF2909" s="12">
        <v>33.22</v>
      </c>
      <c r="AG2909" s="72">
        <v>0.36</v>
      </c>
      <c r="AH2909" s="72">
        <v>84.132000000000005</v>
      </c>
      <c r="AI2909" s="12">
        <v>163.60499999999999</v>
      </c>
      <c r="AJ2909" s="72">
        <v>1.7749999999999999</v>
      </c>
      <c r="AK2909" s="72">
        <v>24.643000000000001</v>
      </c>
      <c r="AL2909" s="12">
        <v>196.82499999999999</v>
      </c>
      <c r="AM2909" s="72">
        <v>2.1349999999999998</v>
      </c>
      <c r="AN2909" s="72">
        <v>21.225999999999999</v>
      </c>
      <c r="AO2909" s="12">
        <v>7755.01</v>
      </c>
      <c r="AP2909" s="72">
        <v>84.122</v>
      </c>
      <c r="AQ2909" s="72">
        <v>2.7189999999999999</v>
      </c>
      <c r="AR2909" s="12">
        <v>41.976999999999997</v>
      </c>
      <c r="AS2909" s="72">
        <v>0.45500000000000002</v>
      </c>
      <c r="AT2909" s="72">
        <v>60.442999999999998</v>
      </c>
      <c r="AU2909" s="12">
        <v>33.993000000000002</v>
      </c>
      <c r="AV2909" s="72">
        <v>0.36899999999999999</v>
      </c>
      <c r="AW2909" s="72">
        <v>70.960999999999999</v>
      </c>
      <c r="AX2909" s="12">
        <v>210.50899999999999</v>
      </c>
      <c r="AY2909" s="72">
        <v>2.2829999999999999</v>
      </c>
      <c r="AZ2909" s="72">
        <v>22.17</v>
      </c>
      <c r="BA2909" s="12">
        <v>244.50200000000001</v>
      </c>
      <c r="BB2909" s="72">
        <v>2.6520000000000001</v>
      </c>
      <c r="BC2909" s="72">
        <v>18.760999999999999</v>
      </c>
      <c r="BD2909" s="12">
        <v>203.654</v>
      </c>
      <c r="BE2909" s="72">
        <v>2.2090000000000001</v>
      </c>
      <c r="BF2909" s="72">
        <v>35.735999999999997</v>
      </c>
      <c r="BG2909" s="12">
        <v>448.15600000000001</v>
      </c>
      <c r="BH2909" s="72">
        <v>4.8609999999999998</v>
      </c>
      <c r="BI2909" s="72">
        <v>17.542000000000002</v>
      </c>
      <c r="BJ2909" s="12">
        <v>691.23199999999997</v>
      </c>
      <c r="BK2909" s="72">
        <v>7.4980000000000002</v>
      </c>
      <c r="BL2909" s="72">
        <v>9.4209999999999994</v>
      </c>
      <c r="BM2909" s="12">
        <v>282.35199999999998</v>
      </c>
      <c r="BN2909" s="72">
        <v>3.0630000000000002</v>
      </c>
      <c r="BO2909" s="72">
        <v>15.122</v>
      </c>
      <c r="BP2909" s="12">
        <v>973.58399999999995</v>
      </c>
      <c r="BQ2909" s="72">
        <v>10.561</v>
      </c>
      <c r="BR2909" s="72">
        <v>8.1039999999999992</v>
      </c>
      <c r="BS2909" s="12">
        <v>1463.7170000000001</v>
      </c>
      <c r="BT2909" s="72">
        <v>15.878</v>
      </c>
      <c r="BU2909" s="72">
        <v>6.5389999999999997</v>
      </c>
      <c r="BV2909" s="12">
        <v>9218.7270000000008</v>
      </c>
      <c r="BW2909" s="72">
        <v>100</v>
      </c>
      <c r="BX2909" s="72">
        <v>2.42</v>
      </c>
      <c r="BY2909" s="13"/>
      <c r="BZ2909" s="13"/>
    </row>
    <row r="2910" spans="1:78" ht="12.75" customHeight="1">
      <c r="A2910" s="122" t="s">
        <v>65</v>
      </c>
      <c r="B2910" s="71" t="s">
        <v>74</v>
      </c>
      <c r="C2910" s="71" t="s">
        <v>26</v>
      </c>
      <c r="D2910" s="34">
        <v>44896</v>
      </c>
      <c r="E2910" s="12">
        <v>5674.1480000000001</v>
      </c>
      <c r="F2910" s="72">
        <v>59.223999999999997</v>
      </c>
      <c r="G2910" s="72">
        <v>2.8010000000000002</v>
      </c>
      <c r="H2910" s="12">
        <v>206.92500000000001</v>
      </c>
      <c r="I2910" s="72">
        <v>2.16</v>
      </c>
      <c r="J2910" s="72">
        <v>29.318999999999999</v>
      </c>
      <c r="K2910" s="12">
        <v>204.03200000000001</v>
      </c>
      <c r="L2910" s="72">
        <v>2.13</v>
      </c>
      <c r="M2910" s="72">
        <v>28.378</v>
      </c>
      <c r="N2910" s="12">
        <v>410.95699999999999</v>
      </c>
      <c r="O2910" s="72">
        <v>4.2889999999999997</v>
      </c>
      <c r="P2910" s="72">
        <v>19.074999999999999</v>
      </c>
      <c r="Q2910" s="12">
        <v>27.131</v>
      </c>
      <c r="R2910" s="72">
        <v>0.28299999999999997</v>
      </c>
      <c r="S2910" s="72">
        <v>47.456000000000003</v>
      </c>
      <c r="T2910" s="12">
        <v>438.089</v>
      </c>
      <c r="U2910" s="72">
        <v>4.5730000000000004</v>
      </c>
      <c r="V2910" s="72">
        <v>18.222000000000001</v>
      </c>
      <c r="W2910" s="12">
        <v>1654.2170000000001</v>
      </c>
      <c r="X2910" s="72">
        <v>17.265999999999998</v>
      </c>
      <c r="Y2910" s="72">
        <v>6.47</v>
      </c>
      <c r="Z2910" s="12">
        <v>2092.306</v>
      </c>
      <c r="AA2910" s="72">
        <v>21.838000000000001</v>
      </c>
      <c r="AB2910" s="72">
        <v>5.6559999999999997</v>
      </c>
      <c r="AC2910" s="12">
        <v>7766.4539999999997</v>
      </c>
      <c r="AD2910" s="72">
        <v>81.061999999999998</v>
      </c>
      <c r="AE2910" s="72">
        <v>2.2050000000000001</v>
      </c>
      <c r="AF2910" s="12">
        <v>18.173999999999999</v>
      </c>
      <c r="AG2910" s="72">
        <v>0.19</v>
      </c>
      <c r="AH2910" s="72">
        <v>109.378</v>
      </c>
      <c r="AI2910" s="12">
        <v>213.73099999999999</v>
      </c>
      <c r="AJ2910" s="72">
        <v>2.2309999999999999</v>
      </c>
      <c r="AK2910" s="72">
        <v>20.628</v>
      </c>
      <c r="AL2910" s="12">
        <v>231.904</v>
      </c>
      <c r="AM2910" s="72">
        <v>2.4209999999999998</v>
      </c>
      <c r="AN2910" s="72">
        <v>18.556999999999999</v>
      </c>
      <c r="AO2910" s="12">
        <v>7998.3580000000002</v>
      </c>
      <c r="AP2910" s="72">
        <v>83.483000000000004</v>
      </c>
      <c r="AQ2910" s="72">
        <v>2.407</v>
      </c>
      <c r="AR2910" s="12">
        <v>29.081</v>
      </c>
      <c r="AS2910" s="72">
        <v>0.30399999999999999</v>
      </c>
      <c r="AT2910" s="72">
        <v>46.218000000000004</v>
      </c>
      <c r="AU2910" s="12">
        <v>21.593</v>
      </c>
      <c r="AV2910" s="72">
        <v>0.22500000000000001</v>
      </c>
      <c r="AW2910" s="72">
        <v>102.017</v>
      </c>
      <c r="AX2910" s="12">
        <v>202.59700000000001</v>
      </c>
      <c r="AY2910" s="72">
        <v>2.1150000000000002</v>
      </c>
      <c r="AZ2910" s="72">
        <v>22.86</v>
      </c>
      <c r="BA2910" s="12">
        <v>224.19</v>
      </c>
      <c r="BB2910" s="72">
        <v>2.34</v>
      </c>
      <c r="BC2910" s="72">
        <v>19.57</v>
      </c>
      <c r="BD2910" s="12">
        <v>74.010000000000005</v>
      </c>
      <c r="BE2910" s="72">
        <v>0.77200000000000002</v>
      </c>
      <c r="BF2910" s="72">
        <v>46.783000000000001</v>
      </c>
      <c r="BG2910" s="12">
        <v>298.2</v>
      </c>
      <c r="BH2910" s="72">
        <v>3.1120000000000001</v>
      </c>
      <c r="BI2910" s="72">
        <v>20.198</v>
      </c>
      <c r="BJ2910" s="12">
        <v>946.15300000000002</v>
      </c>
      <c r="BK2910" s="72">
        <v>9.875</v>
      </c>
      <c r="BL2910" s="72">
        <v>7.27</v>
      </c>
      <c r="BM2910" s="12">
        <v>309.048</v>
      </c>
      <c r="BN2910" s="72">
        <v>3.226</v>
      </c>
      <c r="BO2910" s="72">
        <v>14.757</v>
      </c>
      <c r="BP2910" s="12">
        <v>1255.201</v>
      </c>
      <c r="BQ2910" s="72">
        <v>13.101000000000001</v>
      </c>
      <c r="BR2910" s="72">
        <v>5.1980000000000004</v>
      </c>
      <c r="BS2910" s="12">
        <v>1582.482</v>
      </c>
      <c r="BT2910" s="72">
        <v>16.516999999999999</v>
      </c>
      <c r="BU2910" s="72">
        <v>4.8570000000000002</v>
      </c>
      <c r="BV2910" s="12">
        <v>9580.84</v>
      </c>
      <c r="BW2910" s="72">
        <v>100</v>
      </c>
      <c r="BX2910" s="72">
        <v>2.1579999999999999</v>
      </c>
      <c r="BY2910" s="13"/>
      <c r="BZ2910" s="13"/>
    </row>
    <row r="2911" spans="1:78" ht="12.75" customHeight="1">
      <c r="A2911" s="122" t="s">
        <v>65</v>
      </c>
      <c r="B2911" s="71" t="s">
        <v>74</v>
      </c>
      <c r="C2911" s="71" t="s">
        <v>26</v>
      </c>
      <c r="D2911" s="34">
        <v>44986</v>
      </c>
      <c r="E2911" s="12">
        <v>5560.9610000000002</v>
      </c>
      <c r="F2911" s="72">
        <v>62.133000000000003</v>
      </c>
      <c r="G2911" s="72">
        <v>2.1629999999999998</v>
      </c>
      <c r="H2911" s="12">
        <v>142.851</v>
      </c>
      <c r="I2911" s="72">
        <v>1.5960000000000001</v>
      </c>
      <c r="J2911" s="72">
        <v>20.332999999999998</v>
      </c>
      <c r="K2911" s="12">
        <v>177.541</v>
      </c>
      <c r="L2911" s="72">
        <v>1.984</v>
      </c>
      <c r="M2911" s="72">
        <v>16.434999999999999</v>
      </c>
      <c r="N2911" s="12">
        <v>320.392</v>
      </c>
      <c r="O2911" s="72">
        <v>3.58</v>
      </c>
      <c r="P2911" s="72">
        <v>12.333</v>
      </c>
      <c r="Q2911" s="12">
        <v>52.658999999999999</v>
      </c>
      <c r="R2911" s="72">
        <v>0.58799999999999997</v>
      </c>
      <c r="S2911" s="72">
        <v>38.32</v>
      </c>
      <c r="T2911" s="12">
        <v>373.05</v>
      </c>
      <c r="U2911" s="72">
        <v>4.1680000000000001</v>
      </c>
      <c r="V2911" s="72">
        <v>11.355</v>
      </c>
      <c r="W2911" s="12">
        <v>1570.309</v>
      </c>
      <c r="X2911" s="72">
        <v>17.545000000000002</v>
      </c>
      <c r="Y2911" s="72">
        <v>4.42</v>
      </c>
      <c r="Z2911" s="12">
        <v>1943.3589999999999</v>
      </c>
      <c r="AA2911" s="72">
        <v>21.713000000000001</v>
      </c>
      <c r="AB2911" s="72">
        <v>4.4039999999999999</v>
      </c>
      <c r="AC2911" s="12">
        <v>7504.32</v>
      </c>
      <c r="AD2911" s="72">
        <v>83.846000000000004</v>
      </c>
      <c r="AE2911" s="72">
        <v>1.609</v>
      </c>
      <c r="AF2911" s="12">
        <v>24.61</v>
      </c>
      <c r="AG2911" s="72">
        <v>0.27500000000000002</v>
      </c>
      <c r="AH2911" s="72">
        <v>70.349000000000004</v>
      </c>
      <c r="AI2911" s="12">
        <v>163.619</v>
      </c>
      <c r="AJ2911" s="72">
        <v>1.8280000000000001</v>
      </c>
      <c r="AK2911" s="72">
        <v>19.385000000000002</v>
      </c>
      <c r="AL2911" s="12">
        <v>188.22900000000001</v>
      </c>
      <c r="AM2911" s="72">
        <v>2.1030000000000002</v>
      </c>
      <c r="AN2911" s="72">
        <v>17.074000000000002</v>
      </c>
      <c r="AO2911" s="12">
        <v>7692.549</v>
      </c>
      <c r="AP2911" s="72">
        <v>85.948999999999998</v>
      </c>
      <c r="AQ2911" s="72">
        <v>1.53</v>
      </c>
      <c r="AR2911" s="12">
        <v>76.191000000000003</v>
      </c>
      <c r="AS2911" s="72">
        <v>0.85099999999999998</v>
      </c>
      <c r="AT2911" s="72">
        <v>26.54</v>
      </c>
      <c r="AU2911" s="12">
        <v>1.5549999999999999</v>
      </c>
      <c r="AV2911" s="72">
        <v>1.7000000000000001E-2</v>
      </c>
      <c r="AW2911" s="72">
        <v>102.02500000000001</v>
      </c>
      <c r="AX2911" s="12">
        <v>214.25800000000001</v>
      </c>
      <c r="AY2911" s="72">
        <v>2.3940000000000001</v>
      </c>
      <c r="AZ2911" s="72">
        <v>13.345000000000001</v>
      </c>
      <c r="BA2911" s="12">
        <v>215.81299999999999</v>
      </c>
      <c r="BB2911" s="72">
        <v>2.411</v>
      </c>
      <c r="BC2911" s="72">
        <v>13.214</v>
      </c>
      <c r="BD2911" s="12">
        <v>118.438</v>
      </c>
      <c r="BE2911" s="72">
        <v>1.323</v>
      </c>
      <c r="BF2911" s="72">
        <v>20.635999999999999</v>
      </c>
      <c r="BG2911" s="12">
        <v>334.25099999999998</v>
      </c>
      <c r="BH2911" s="72">
        <v>3.7349999999999999</v>
      </c>
      <c r="BI2911" s="72">
        <v>11.237</v>
      </c>
      <c r="BJ2911" s="12">
        <v>603.697</v>
      </c>
      <c r="BK2911" s="72">
        <v>6.7450000000000001</v>
      </c>
      <c r="BL2911" s="72">
        <v>9.3079999999999998</v>
      </c>
      <c r="BM2911" s="12">
        <v>243.44499999999999</v>
      </c>
      <c r="BN2911" s="72">
        <v>2.72</v>
      </c>
      <c r="BO2911" s="72">
        <v>13.914999999999999</v>
      </c>
      <c r="BP2911" s="12">
        <v>847.14200000000005</v>
      </c>
      <c r="BQ2911" s="72">
        <v>9.4649999999999999</v>
      </c>
      <c r="BR2911" s="72">
        <v>8.3740000000000006</v>
      </c>
      <c r="BS2911" s="12">
        <v>1257.5840000000001</v>
      </c>
      <c r="BT2911" s="72">
        <v>14.051</v>
      </c>
      <c r="BU2911" s="72">
        <v>4.9379999999999997</v>
      </c>
      <c r="BV2911" s="12">
        <v>8950.1319999999996</v>
      </c>
      <c r="BW2911" s="72">
        <v>100</v>
      </c>
      <c r="BX2911" s="72">
        <v>1.3080000000000001</v>
      </c>
      <c r="BY2911" s="13"/>
      <c r="BZ2911" s="13"/>
    </row>
    <row r="2912" spans="1:78" ht="12.75" customHeight="1">
      <c r="A2912" s="122" t="s">
        <v>65</v>
      </c>
      <c r="B2912" s="71" t="s">
        <v>74</v>
      </c>
      <c r="C2912" s="71" t="s">
        <v>26</v>
      </c>
      <c r="D2912" s="34">
        <v>45078</v>
      </c>
      <c r="E2912" s="12">
        <v>5637.0770000000002</v>
      </c>
      <c r="F2912" s="72">
        <v>60.624000000000002</v>
      </c>
      <c r="G2912" s="72">
        <v>2.202</v>
      </c>
      <c r="H2912" s="12">
        <v>155.02699999999999</v>
      </c>
      <c r="I2912" s="72">
        <v>1.667</v>
      </c>
      <c r="J2912" s="72">
        <v>20.155000000000001</v>
      </c>
      <c r="K2912" s="12">
        <v>206.48599999999999</v>
      </c>
      <c r="L2912" s="72">
        <v>2.2210000000000001</v>
      </c>
      <c r="M2912" s="72">
        <v>20.173999999999999</v>
      </c>
      <c r="N2912" s="12">
        <v>361.51299999999998</v>
      </c>
      <c r="O2912" s="72">
        <v>3.8879999999999999</v>
      </c>
      <c r="P2912" s="72">
        <v>13.351000000000001</v>
      </c>
      <c r="Q2912" s="12">
        <v>27.593</v>
      </c>
      <c r="R2912" s="72">
        <v>0.29699999999999999</v>
      </c>
      <c r="S2912" s="72">
        <v>31.018000000000001</v>
      </c>
      <c r="T2912" s="12">
        <v>389.10599999999999</v>
      </c>
      <c r="U2912" s="72">
        <v>4.1849999999999996</v>
      </c>
      <c r="V2912" s="72">
        <v>12.355</v>
      </c>
      <c r="W2912" s="12">
        <v>1711.6759999999999</v>
      </c>
      <c r="X2912" s="72">
        <v>18.408000000000001</v>
      </c>
      <c r="Y2912" s="72">
        <v>4.5179999999999998</v>
      </c>
      <c r="Z2912" s="12">
        <v>2100.7820000000002</v>
      </c>
      <c r="AA2912" s="72">
        <v>22.593</v>
      </c>
      <c r="AB2912" s="72">
        <v>3.1960000000000002</v>
      </c>
      <c r="AC2912" s="12">
        <v>7737.8580000000002</v>
      </c>
      <c r="AD2912" s="72">
        <v>83.216999999999999</v>
      </c>
      <c r="AE2912" s="72">
        <v>1.613</v>
      </c>
      <c r="AF2912" s="12">
        <v>10.435</v>
      </c>
      <c r="AG2912" s="72">
        <v>0.112</v>
      </c>
      <c r="AH2912" s="72">
        <v>61.167999999999999</v>
      </c>
      <c r="AI2912" s="12">
        <v>187.852</v>
      </c>
      <c r="AJ2912" s="72">
        <v>2.02</v>
      </c>
      <c r="AK2912" s="72">
        <v>21.440999999999999</v>
      </c>
      <c r="AL2912" s="12">
        <v>198.286</v>
      </c>
      <c r="AM2912" s="72">
        <v>2.1320000000000001</v>
      </c>
      <c r="AN2912" s="72">
        <v>21.390999999999998</v>
      </c>
      <c r="AO2912" s="12">
        <v>7936.1440000000002</v>
      </c>
      <c r="AP2912" s="72">
        <v>85.35</v>
      </c>
      <c r="AQ2912" s="72">
        <v>1.5469999999999999</v>
      </c>
      <c r="AR2912" s="12">
        <v>55.398000000000003</v>
      </c>
      <c r="AS2912" s="72">
        <v>0.59599999999999997</v>
      </c>
      <c r="AT2912" s="72">
        <v>38.406999999999996</v>
      </c>
      <c r="AU2912" s="12">
        <v>1.4039999999999999</v>
      </c>
      <c r="AV2912" s="72">
        <v>1.4999999999999999E-2</v>
      </c>
      <c r="AW2912" s="72">
        <v>106.676</v>
      </c>
      <c r="AX2912" s="12">
        <v>181.959</v>
      </c>
      <c r="AY2912" s="72">
        <v>1.9570000000000001</v>
      </c>
      <c r="AZ2912" s="72">
        <v>16.518999999999998</v>
      </c>
      <c r="BA2912" s="12">
        <v>183.363</v>
      </c>
      <c r="BB2912" s="72">
        <v>1.972</v>
      </c>
      <c r="BC2912" s="72">
        <v>16.364999999999998</v>
      </c>
      <c r="BD2912" s="12">
        <v>89.802999999999997</v>
      </c>
      <c r="BE2912" s="72">
        <v>0.96599999999999997</v>
      </c>
      <c r="BF2912" s="72">
        <v>22.106999999999999</v>
      </c>
      <c r="BG2912" s="12">
        <v>273.166</v>
      </c>
      <c r="BH2912" s="72">
        <v>2.9380000000000002</v>
      </c>
      <c r="BI2912" s="72">
        <v>13.57</v>
      </c>
      <c r="BJ2912" s="12">
        <v>691.46400000000006</v>
      </c>
      <c r="BK2912" s="72">
        <v>7.4359999999999999</v>
      </c>
      <c r="BL2912" s="72">
        <v>8.5619999999999994</v>
      </c>
      <c r="BM2912" s="12">
        <v>342.19</v>
      </c>
      <c r="BN2912" s="72">
        <v>3.68</v>
      </c>
      <c r="BO2912" s="72">
        <v>14.840999999999999</v>
      </c>
      <c r="BP2912" s="12">
        <v>1033.653</v>
      </c>
      <c r="BQ2912" s="72">
        <v>11.117000000000001</v>
      </c>
      <c r="BR2912" s="72">
        <v>7.7169999999999996</v>
      </c>
      <c r="BS2912" s="12">
        <v>1362.2170000000001</v>
      </c>
      <c r="BT2912" s="72">
        <v>14.65</v>
      </c>
      <c r="BU2912" s="72">
        <v>6.36</v>
      </c>
      <c r="BV2912" s="12">
        <v>9298.3619999999992</v>
      </c>
      <c r="BW2912" s="72">
        <v>100</v>
      </c>
      <c r="BX2912" s="72">
        <v>1.468</v>
      </c>
      <c r="BY2912" s="13"/>
      <c r="BZ2912" s="13"/>
    </row>
    <row r="2913" spans="1:78" ht="12.75" customHeight="1">
      <c r="A2913" s="122" t="s">
        <v>65</v>
      </c>
      <c r="B2913" s="71" t="s">
        <v>74</v>
      </c>
      <c r="C2913" s="71" t="s">
        <v>26</v>
      </c>
      <c r="D2913" s="34">
        <v>45170</v>
      </c>
      <c r="E2913" s="12">
        <v>5629.0749999999998</v>
      </c>
      <c r="F2913" s="72">
        <v>59.363</v>
      </c>
      <c r="G2913" s="72">
        <v>2.42</v>
      </c>
      <c r="H2913" s="12">
        <v>128.16200000000001</v>
      </c>
      <c r="I2913" s="72">
        <v>1.3520000000000001</v>
      </c>
      <c r="J2913" s="72">
        <v>22.542000000000002</v>
      </c>
      <c r="K2913" s="12">
        <v>203.703</v>
      </c>
      <c r="L2913" s="72">
        <v>2.1480000000000001</v>
      </c>
      <c r="M2913" s="72">
        <v>18.035</v>
      </c>
      <c r="N2913" s="12">
        <v>331.86500000000001</v>
      </c>
      <c r="O2913" s="72">
        <v>3.5</v>
      </c>
      <c r="P2913" s="72">
        <v>12.064</v>
      </c>
      <c r="Q2913" s="12">
        <v>36.883000000000003</v>
      </c>
      <c r="R2913" s="72">
        <v>0.38900000000000001</v>
      </c>
      <c r="S2913" s="72">
        <v>43.787999999999997</v>
      </c>
      <c r="T2913" s="12">
        <v>368.74799999999999</v>
      </c>
      <c r="U2913" s="72">
        <v>3.8889999999999998</v>
      </c>
      <c r="V2913" s="72">
        <v>12.003</v>
      </c>
      <c r="W2913" s="12">
        <v>1834.3440000000001</v>
      </c>
      <c r="X2913" s="72">
        <v>19.344999999999999</v>
      </c>
      <c r="Y2913" s="72">
        <v>4.7839999999999998</v>
      </c>
      <c r="Z2913" s="12">
        <v>2203.0909999999999</v>
      </c>
      <c r="AA2913" s="72">
        <v>23.233000000000001</v>
      </c>
      <c r="AB2913" s="72">
        <v>3.544</v>
      </c>
      <c r="AC2913" s="12">
        <v>7832.1660000000002</v>
      </c>
      <c r="AD2913" s="72">
        <v>82.596000000000004</v>
      </c>
      <c r="AE2913" s="72">
        <v>1.86</v>
      </c>
      <c r="AF2913" s="12">
        <v>31.016999999999999</v>
      </c>
      <c r="AG2913" s="72">
        <v>0.32700000000000001</v>
      </c>
      <c r="AH2913" s="72">
        <v>46.712000000000003</v>
      </c>
      <c r="AI2913" s="12">
        <v>203.089</v>
      </c>
      <c r="AJ2913" s="72">
        <v>2.1419999999999999</v>
      </c>
      <c r="AK2913" s="72">
        <v>15.092000000000001</v>
      </c>
      <c r="AL2913" s="12">
        <v>234.10499999999999</v>
      </c>
      <c r="AM2913" s="72">
        <v>2.4689999999999999</v>
      </c>
      <c r="AN2913" s="72">
        <v>12.058</v>
      </c>
      <c r="AO2913" s="12">
        <v>8066.2709999999997</v>
      </c>
      <c r="AP2913" s="72">
        <v>85.064999999999998</v>
      </c>
      <c r="AQ2913" s="72">
        <v>1.724</v>
      </c>
      <c r="AR2913" s="12">
        <v>64.058000000000007</v>
      </c>
      <c r="AS2913" s="72">
        <v>0.67600000000000005</v>
      </c>
      <c r="AT2913" s="72">
        <v>25.073</v>
      </c>
      <c r="AU2913" s="12">
        <v>24.978999999999999</v>
      </c>
      <c r="AV2913" s="72">
        <v>0.26300000000000001</v>
      </c>
      <c r="AW2913" s="72">
        <v>60.603999999999999</v>
      </c>
      <c r="AX2913" s="12">
        <v>210.36199999999999</v>
      </c>
      <c r="AY2913" s="72">
        <v>2.218</v>
      </c>
      <c r="AZ2913" s="72">
        <v>19.442</v>
      </c>
      <c r="BA2913" s="12">
        <v>235.34100000000001</v>
      </c>
      <c r="BB2913" s="72">
        <v>2.4820000000000002</v>
      </c>
      <c r="BC2913" s="72">
        <v>17.986999999999998</v>
      </c>
      <c r="BD2913" s="12">
        <v>80.167000000000002</v>
      </c>
      <c r="BE2913" s="72">
        <v>0.84499999999999997</v>
      </c>
      <c r="BF2913" s="72">
        <v>21.603999999999999</v>
      </c>
      <c r="BG2913" s="12">
        <v>315.50799999999998</v>
      </c>
      <c r="BH2913" s="72">
        <v>3.327</v>
      </c>
      <c r="BI2913" s="72">
        <v>14.554</v>
      </c>
      <c r="BJ2913" s="12">
        <v>761.95</v>
      </c>
      <c r="BK2913" s="72">
        <v>8.0350000000000001</v>
      </c>
      <c r="BL2913" s="72">
        <v>6.9850000000000003</v>
      </c>
      <c r="BM2913" s="12">
        <v>274.70999999999998</v>
      </c>
      <c r="BN2913" s="72">
        <v>2.8969999999999998</v>
      </c>
      <c r="BO2913" s="72">
        <v>12.106</v>
      </c>
      <c r="BP2913" s="12">
        <v>1036.6610000000001</v>
      </c>
      <c r="BQ2913" s="72">
        <v>10.932</v>
      </c>
      <c r="BR2913" s="72">
        <v>6.3159999999999998</v>
      </c>
      <c r="BS2913" s="12">
        <v>1416.2260000000001</v>
      </c>
      <c r="BT2913" s="72">
        <v>14.935</v>
      </c>
      <c r="BU2913" s="72">
        <v>6.2309999999999999</v>
      </c>
      <c r="BV2913" s="12">
        <v>9482.4979999999996</v>
      </c>
      <c r="BW2913" s="72">
        <v>100</v>
      </c>
      <c r="BX2913" s="72">
        <v>1.5089999999999999</v>
      </c>
      <c r="BY2913" s="13"/>
      <c r="BZ2913" s="13"/>
    </row>
    <row r="2914" spans="1:78" ht="12.75" customHeight="1">
      <c r="A2914" s="122" t="s">
        <v>65</v>
      </c>
      <c r="B2914" s="71" t="s">
        <v>74</v>
      </c>
      <c r="C2914" s="71" t="s">
        <v>26</v>
      </c>
      <c r="D2914" s="34">
        <v>45261</v>
      </c>
      <c r="E2914" s="12">
        <v>5407.5959999999995</v>
      </c>
      <c r="F2914" s="72">
        <v>58.530999999999999</v>
      </c>
      <c r="G2914" s="72">
        <v>2.3690000000000002</v>
      </c>
      <c r="H2914" s="12">
        <v>141.006</v>
      </c>
      <c r="I2914" s="72">
        <v>1.526</v>
      </c>
      <c r="J2914" s="72">
        <v>21.725000000000001</v>
      </c>
      <c r="K2914" s="12">
        <v>191.90100000000001</v>
      </c>
      <c r="L2914" s="72">
        <v>2.077</v>
      </c>
      <c r="M2914" s="72">
        <v>18.992999999999999</v>
      </c>
      <c r="N2914" s="12">
        <v>332.90800000000002</v>
      </c>
      <c r="O2914" s="72">
        <v>3.6030000000000002</v>
      </c>
      <c r="P2914" s="72">
        <v>15.292999999999999</v>
      </c>
      <c r="Q2914" s="12">
        <v>43.505000000000003</v>
      </c>
      <c r="R2914" s="72">
        <v>0.47099999999999997</v>
      </c>
      <c r="S2914" s="72">
        <v>39.371000000000002</v>
      </c>
      <c r="T2914" s="12">
        <v>376.41300000000001</v>
      </c>
      <c r="U2914" s="72">
        <v>4.0739999999999998</v>
      </c>
      <c r="V2914" s="72">
        <v>14.194000000000001</v>
      </c>
      <c r="W2914" s="12">
        <v>1788.1179999999999</v>
      </c>
      <c r="X2914" s="72">
        <v>19.353999999999999</v>
      </c>
      <c r="Y2914" s="72">
        <v>4.9130000000000003</v>
      </c>
      <c r="Z2914" s="12">
        <v>2164.5309999999999</v>
      </c>
      <c r="AA2914" s="72">
        <v>23.428000000000001</v>
      </c>
      <c r="AB2914" s="72">
        <v>3.6160000000000001</v>
      </c>
      <c r="AC2914" s="12">
        <v>7572.1270000000004</v>
      </c>
      <c r="AD2914" s="72">
        <v>81.959000000000003</v>
      </c>
      <c r="AE2914" s="72">
        <v>1.833</v>
      </c>
      <c r="AF2914" s="12">
        <v>19.538</v>
      </c>
      <c r="AG2914" s="72">
        <v>0.21099999999999999</v>
      </c>
      <c r="AH2914" s="72">
        <v>72.254999999999995</v>
      </c>
      <c r="AI2914" s="12">
        <v>205.61500000000001</v>
      </c>
      <c r="AJ2914" s="72">
        <v>2.226</v>
      </c>
      <c r="AK2914" s="72">
        <v>13.439</v>
      </c>
      <c r="AL2914" s="12">
        <v>225.154</v>
      </c>
      <c r="AM2914" s="72">
        <v>2.4369999999999998</v>
      </c>
      <c r="AN2914" s="72">
        <v>11.46</v>
      </c>
      <c r="AO2914" s="12">
        <v>7797.2809999999999</v>
      </c>
      <c r="AP2914" s="72">
        <v>84.396000000000001</v>
      </c>
      <c r="AQ2914" s="72">
        <v>1.802</v>
      </c>
      <c r="AR2914" s="12">
        <v>77.674999999999997</v>
      </c>
      <c r="AS2914" s="72">
        <v>0.84099999999999997</v>
      </c>
      <c r="AT2914" s="72">
        <v>35.652000000000001</v>
      </c>
      <c r="AU2914" s="12">
        <v>58.094000000000001</v>
      </c>
      <c r="AV2914" s="72">
        <v>0.629</v>
      </c>
      <c r="AW2914" s="72">
        <v>32.143000000000001</v>
      </c>
      <c r="AX2914" s="12">
        <v>184.86</v>
      </c>
      <c r="AY2914" s="72">
        <v>2.0009999999999999</v>
      </c>
      <c r="AZ2914" s="72">
        <v>24.295999999999999</v>
      </c>
      <c r="BA2914" s="12">
        <v>242.95400000000001</v>
      </c>
      <c r="BB2914" s="72">
        <v>2.63</v>
      </c>
      <c r="BC2914" s="72">
        <v>20.343</v>
      </c>
      <c r="BD2914" s="12">
        <v>75.456000000000003</v>
      </c>
      <c r="BE2914" s="72">
        <v>0.81699999999999995</v>
      </c>
      <c r="BF2914" s="72">
        <v>29.806000000000001</v>
      </c>
      <c r="BG2914" s="12">
        <v>318.41000000000003</v>
      </c>
      <c r="BH2914" s="72">
        <v>3.4460000000000002</v>
      </c>
      <c r="BI2914" s="72">
        <v>17.577000000000002</v>
      </c>
      <c r="BJ2914" s="12">
        <v>694.26599999999996</v>
      </c>
      <c r="BK2914" s="72">
        <v>7.5149999999999997</v>
      </c>
      <c r="BL2914" s="72">
        <v>8.3130000000000006</v>
      </c>
      <c r="BM2914" s="12">
        <v>351.3</v>
      </c>
      <c r="BN2914" s="72">
        <v>3.802</v>
      </c>
      <c r="BO2914" s="72">
        <v>10.145</v>
      </c>
      <c r="BP2914" s="12">
        <v>1045.566</v>
      </c>
      <c r="BQ2914" s="72">
        <v>11.317</v>
      </c>
      <c r="BR2914" s="72">
        <v>6.3230000000000004</v>
      </c>
      <c r="BS2914" s="12">
        <v>1441.652</v>
      </c>
      <c r="BT2914" s="72">
        <v>15.603999999999999</v>
      </c>
      <c r="BU2914" s="72">
        <v>5.3470000000000004</v>
      </c>
      <c r="BV2914" s="12">
        <v>9238.9320000000007</v>
      </c>
      <c r="BW2914" s="72">
        <v>100</v>
      </c>
      <c r="BX2914" s="72">
        <v>1.353</v>
      </c>
      <c r="BY2914" s="13"/>
      <c r="BZ2914" s="13"/>
    </row>
    <row r="2915" spans="1:78" ht="12.75" customHeight="1">
      <c r="A2915" s="122" t="s">
        <v>65</v>
      </c>
      <c r="B2915" s="71" t="s">
        <v>74</v>
      </c>
      <c r="C2915" s="71" t="s">
        <v>26</v>
      </c>
      <c r="D2915" s="34">
        <v>45352</v>
      </c>
      <c r="E2915" s="12">
        <v>5482.0330000000004</v>
      </c>
      <c r="F2915" s="72">
        <v>57.875999999999998</v>
      </c>
      <c r="G2915" s="72">
        <v>1.7829999999999999</v>
      </c>
      <c r="H2915" s="12">
        <v>174.101</v>
      </c>
      <c r="I2915" s="72">
        <v>1.8380000000000001</v>
      </c>
      <c r="J2915" s="72">
        <v>18.451000000000001</v>
      </c>
      <c r="K2915" s="12">
        <v>277.10000000000002</v>
      </c>
      <c r="L2915" s="72">
        <v>2.9249999999999998</v>
      </c>
      <c r="M2915" s="72">
        <v>16.048999999999999</v>
      </c>
      <c r="N2915" s="12">
        <v>451.20100000000002</v>
      </c>
      <c r="O2915" s="72">
        <v>4.7640000000000002</v>
      </c>
      <c r="P2915" s="72">
        <v>12.226000000000001</v>
      </c>
      <c r="Q2915" s="12">
        <v>59.252000000000002</v>
      </c>
      <c r="R2915" s="72">
        <v>0.626</v>
      </c>
      <c r="S2915" s="72">
        <v>38.165999999999997</v>
      </c>
      <c r="T2915" s="12">
        <v>510.45299999999997</v>
      </c>
      <c r="U2915" s="72">
        <v>5.3890000000000002</v>
      </c>
      <c r="V2915" s="72">
        <v>12.74</v>
      </c>
      <c r="W2915" s="12">
        <v>1670.3920000000001</v>
      </c>
      <c r="X2915" s="72">
        <v>17.635000000000002</v>
      </c>
      <c r="Y2915" s="72">
        <v>4.1139999999999999</v>
      </c>
      <c r="Z2915" s="12">
        <v>2180.8449999999998</v>
      </c>
      <c r="AA2915" s="72">
        <v>23.024000000000001</v>
      </c>
      <c r="AB2915" s="72">
        <v>3.3519999999999999</v>
      </c>
      <c r="AC2915" s="12">
        <v>7662.8789999999999</v>
      </c>
      <c r="AD2915" s="72">
        <v>80.900000000000006</v>
      </c>
      <c r="AE2915" s="72">
        <v>1.6180000000000001</v>
      </c>
      <c r="AF2915" s="12">
        <v>38.476999999999997</v>
      </c>
      <c r="AG2915" s="72">
        <v>0.40600000000000003</v>
      </c>
      <c r="AH2915" s="72">
        <v>47.725000000000001</v>
      </c>
      <c r="AI2915" s="12">
        <v>211.95400000000001</v>
      </c>
      <c r="AJ2915" s="72">
        <v>2.238</v>
      </c>
      <c r="AK2915" s="72">
        <v>14.79</v>
      </c>
      <c r="AL2915" s="12">
        <v>250.43100000000001</v>
      </c>
      <c r="AM2915" s="72">
        <v>2.6440000000000001</v>
      </c>
      <c r="AN2915" s="72">
        <v>13.131</v>
      </c>
      <c r="AO2915" s="12">
        <v>7913.31</v>
      </c>
      <c r="AP2915" s="72">
        <v>83.543999999999997</v>
      </c>
      <c r="AQ2915" s="72">
        <v>1.6359999999999999</v>
      </c>
      <c r="AR2915" s="12">
        <v>66.308999999999997</v>
      </c>
      <c r="AS2915" s="72">
        <v>0.7</v>
      </c>
      <c r="AT2915" s="72">
        <v>27.177</v>
      </c>
      <c r="AU2915" s="12">
        <v>6.3639999999999999</v>
      </c>
      <c r="AV2915" s="72">
        <v>6.7000000000000004E-2</v>
      </c>
      <c r="AW2915" s="72">
        <v>100.093</v>
      </c>
      <c r="AX2915" s="12">
        <v>220.88499999999999</v>
      </c>
      <c r="AY2915" s="72">
        <v>2.3319999999999999</v>
      </c>
      <c r="AZ2915" s="72">
        <v>14.624000000000001</v>
      </c>
      <c r="BA2915" s="12">
        <v>227.249</v>
      </c>
      <c r="BB2915" s="72">
        <v>2.399</v>
      </c>
      <c r="BC2915" s="72">
        <v>14.523</v>
      </c>
      <c r="BD2915" s="12">
        <v>77.64</v>
      </c>
      <c r="BE2915" s="72">
        <v>0.82</v>
      </c>
      <c r="BF2915" s="72">
        <v>27.515999999999998</v>
      </c>
      <c r="BG2915" s="12">
        <v>304.88900000000001</v>
      </c>
      <c r="BH2915" s="72">
        <v>3.2189999999999999</v>
      </c>
      <c r="BI2915" s="72">
        <v>12.756</v>
      </c>
      <c r="BJ2915" s="12">
        <v>846.58500000000004</v>
      </c>
      <c r="BK2915" s="72">
        <v>8.9380000000000006</v>
      </c>
      <c r="BL2915" s="72">
        <v>6.7830000000000004</v>
      </c>
      <c r="BM2915" s="12">
        <v>340.91</v>
      </c>
      <c r="BN2915" s="72">
        <v>3.5990000000000002</v>
      </c>
      <c r="BO2915" s="72">
        <v>11.731</v>
      </c>
      <c r="BP2915" s="12">
        <v>1187.4960000000001</v>
      </c>
      <c r="BQ2915" s="72">
        <v>12.537000000000001</v>
      </c>
      <c r="BR2915" s="72">
        <v>6.2359999999999998</v>
      </c>
      <c r="BS2915" s="12">
        <v>1558.693</v>
      </c>
      <c r="BT2915" s="72">
        <v>16.456</v>
      </c>
      <c r="BU2915" s="72">
        <v>5.4169999999999998</v>
      </c>
      <c r="BV2915" s="12">
        <v>9472.0030000000006</v>
      </c>
      <c r="BW2915" s="72">
        <v>100</v>
      </c>
      <c r="BX2915" s="72">
        <v>1.4279999999999999</v>
      </c>
      <c r="BY2915" s="13"/>
      <c r="BZ2915" s="13"/>
    </row>
    <row r="2916" spans="1:78" ht="12.75" customHeight="1">
      <c r="A2916" s="122" t="s">
        <v>65</v>
      </c>
      <c r="B2916" s="71" t="s">
        <v>74</v>
      </c>
      <c r="C2916" s="71" t="s">
        <v>26</v>
      </c>
      <c r="D2916" s="34">
        <v>45444</v>
      </c>
      <c r="E2916" s="12">
        <v>5542.6229999999996</v>
      </c>
      <c r="F2916" s="72">
        <v>59.761000000000003</v>
      </c>
      <c r="G2916" s="72">
        <v>1.9450000000000001</v>
      </c>
      <c r="H2916" s="12">
        <v>165.58</v>
      </c>
      <c r="I2916" s="72">
        <v>1.7849999999999999</v>
      </c>
      <c r="J2916" s="72">
        <v>18.834</v>
      </c>
      <c r="K2916" s="12">
        <v>233.20599999999999</v>
      </c>
      <c r="L2916" s="72">
        <v>2.5139999999999998</v>
      </c>
      <c r="M2916" s="72">
        <v>15.169</v>
      </c>
      <c r="N2916" s="12">
        <v>398.78500000000003</v>
      </c>
      <c r="O2916" s="72">
        <v>4.3</v>
      </c>
      <c r="P2916" s="72">
        <v>11.394</v>
      </c>
      <c r="Q2916" s="12">
        <v>62.287999999999997</v>
      </c>
      <c r="R2916" s="72">
        <v>0.67200000000000004</v>
      </c>
      <c r="S2916" s="72">
        <v>26.044</v>
      </c>
      <c r="T2916" s="12">
        <v>461.07299999999998</v>
      </c>
      <c r="U2916" s="72">
        <v>4.9710000000000001</v>
      </c>
      <c r="V2916" s="72">
        <v>10.379</v>
      </c>
      <c r="W2916" s="12">
        <v>1729.809</v>
      </c>
      <c r="X2916" s="72">
        <v>18.651</v>
      </c>
      <c r="Y2916" s="72">
        <v>3.69</v>
      </c>
      <c r="Z2916" s="12">
        <v>2190.8820000000001</v>
      </c>
      <c r="AA2916" s="72">
        <v>23.622</v>
      </c>
      <c r="AB2916" s="72">
        <v>3.5640000000000001</v>
      </c>
      <c r="AC2916" s="12">
        <v>7733.5050000000001</v>
      </c>
      <c r="AD2916" s="72">
        <v>83.382999999999996</v>
      </c>
      <c r="AE2916" s="72">
        <v>1.7290000000000001</v>
      </c>
      <c r="AF2916" s="12">
        <v>5.7160000000000002</v>
      </c>
      <c r="AG2916" s="72">
        <v>6.2E-2</v>
      </c>
      <c r="AH2916" s="72">
        <v>98.8</v>
      </c>
      <c r="AI2916" s="12">
        <v>214.685</v>
      </c>
      <c r="AJ2916" s="72">
        <v>2.3149999999999999</v>
      </c>
      <c r="AK2916" s="72">
        <v>13.048</v>
      </c>
      <c r="AL2916" s="12">
        <v>220.40199999999999</v>
      </c>
      <c r="AM2916" s="72">
        <v>2.3759999999999999</v>
      </c>
      <c r="AN2916" s="72">
        <v>12.675000000000001</v>
      </c>
      <c r="AO2916" s="12">
        <v>7953.9070000000002</v>
      </c>
      <c r="AP2916" s="72">
        <v>85.759</v>
      </c>
      <c r="AQ2916" s="72">
        <v>1.6539999999999999</v>
      </c>
      <c r="AR2916" s="12">
        <v>35.076000000000001</v>
      </c>
      <c r="AS2916" s="72">
        <v>0.378</v>
      </c>
      <c r="AT2916" s="72">
        <v>42.16</v>
      </c>
      <c r="AU2916" s="12">
        <v>16.041</v>
      </c>
      <c r="AV2916" s="72">
        <v>0.17299999999999999</v>
      </c>
      <c r="AW2916" s="72">
        <v>44.994999999999997</v>
      </c>
      <c r="AX2916" s="12">
        <v>229.364</v>
      </c>
      <c r="AY2916" s="72">
        <v>2.4729999999999999</v>
      </c>
      <c r="AZ2916" s="72">
        <v>15.412000000000001</v>
      </c>
      <c r="BA2916" s="12">
        <v>245.40600000000001</v>
      </c>
      <c r="BB2916" s="72">
        <v>2.6459999999999999</v>
      </c>
      <c r="BC2916" s="72">
        <v>14.029</v>
      </c>
      <c r="BD2916" s="12">
        <v>54.502000000000002</v>
      </c>
      <c r="BE2916" s="72">
        <v>0.58799999999999997</v>
      </c>
      <c r="BF2916" s="72">
        <v>30.745000000000001</v>
      </c>
      <c r="BG2916" s="12">
        <v>299.90800000000002</v>
      </c>
      <c r="BH2916" s="72">
        <v>3.234</v>
      </c>
      <c r="BI2916" s="72">
        <v>13.132999999999999</v>
      </c>
      <c r="BJ2916" s="12">
        <v>671.923</v>
      </c>
      <c r="BK2916" s="72">
        <v>7.2450000000000001</v>
      </c>
      <c r="BL2916" s="72">
        <v>8.5709999999999997</v>
      </c>
      <c r="BM2916" s="12">
        <v>313.88900000000001</v>
      </c>
      <c r="BN2916" s="72">
        <v>3.3839999999999999</v>
      </c>
      <c r="BO2916" s="72">
        <v>7.9489999999999998</v>
      </c>
      <c r="BP2916" s="12">
        <v>985.81100000000004</v>
      </c>
      <c r="BQ2916" s="72">
        <v>10.629</v>
      </c>
      <c r="BR2916" s="72">
        <v>6.0279999999999996</v>
      </c>
      <c r="BS2916" s="12">
        <v>1320.7950000000001</v>
      </c>
      <c r="BT2916" s="72">
        <v>14.241</v>
      </c>
      <c r="BU2916" s="72">
        <v>5.1669999999999998</v>
      </c>
      <c r="BV2916" s="12">
        <v>9274.7019999999993</v>
      </c>
      <c r="BW2916" s="72">
        <v>100</v>
      </c>
      <c r="BX2916" s="72">
        <v>1.5820000000000001</v>
      </c>
      <c r="BY2916" s="13"/>
      <c r="BZ2916" s="13"/>
    </row>
    <row r="2917" spans="1:78" ht="12.75" customHeight="1">
      <c r="A2917" s="122" t="s">
        <v>65</v>
      </c>
      <c r="B2917" s="71" t="s">
        <v>74</v>
      </c>
      <c r="C2917" s="71" t="s">
        <v>26</v>
      </c>
      <c r="D2917" s="34">
        <v>45536</v>
      </c>
      <c r="E2917" s="12">
        <v>5790.5640000000003</v>
      </c>
      <c r="F2917" s="72">
        <v>59.889000000000003</v>
      </c>
      <c r="G2917" s="72">
        <v>1.8129999999999999</v>
      </c>
      <c r="H2917" s="12">
        <v>120.515</v>
      </c>
      <c r="I2917" s="72">
        <v>1.246</v>
      </c>
      <c r="J2917" s="72">
        <v>23.873000000000001</v>
      </c>
      <c r="K2917" s="12">
        <v>199.75399999999999</v>
      </c>
      <c r="L2917" s="72">
        <v>2.0659999999999998</v>
      </c>
      <c r="M2917" s="72">
        <v>21.154</v>
      </c>
      <c r="N2917" s="12">
        <v>320.27</v>
      </c>
      <c r="O2917" s="72">
        <v>3.3119999999999998</v>
      </c>
      <c r="P2917" s="72">
        <v>15.579000000000001</v>
      </c>
      <c r="Q2917" s="12">
        <v>25.85</v>
      </c>
      <c r="R2917" s="72">
        <v>0.26700000000000002</v>
      </c>
      <c r="S2917" s="72">
        <v>50.789000000000001</v>
      </c>
      <c r="T2917" s="12">
        <v>346.12</v>
      </c>
      <c r="U2917" s="72">
        <v>3.58</v>
      </c>
      <c r="V2917" s="72">
        <v>16.166</v>
      </c>
      <c r="W2917" s="12">
        <v>1838.211</v>
      </c>
      <c r="X2917" s="72">
        <v>19.012</v>
      </c>
      <c r="Y2917" s="72">
        <v>4.8099999999999996</v>
      </c>
      <c r="Z2917" s="12">
        <v>2184.3310000000001</v>
      </c>
      <c r="AA2917" s="72">
        <v>22.591999999999999</v>
      </c>
      <c r="AB2917" s="72">
        <v>3.411</v>
      </c>
      <c r="AC2917" s="12">
        <v>7974.8950000000004</v>
      </c>
      <c r="AD2917" s="72">
        <v>82.480999999999995</v>
      </c>
      <c r="AE2917" s="72">
        <v>1.4419999999999999</v>
      </c>
      <c r="AF2917" s="12">
        <v>26.190999999999999</v>
      </c>
      <c r="AG2917" s="72">
        <v>0.27100000000000002</v>
      </c>
      <c r="AH2917" s="72">
        <v>50.555</v>
      </c>
      <c r="AI2917" s="12">
        <v>240.68100000000001</v>
      </c>
      <c r="AJ2917" s="72">
        <v>2.4889999999999999</v>
      </c>
      <c r="AK2917" s="72">
        <v>13.002000000000001</v>
      </c>
      <c r="AL2917" s="12">
        <v>266.87200000000001</v>
      </c>
      <c r="AM2917" s="72">
        <v>2.76</v>
      </c>
      <c r="AN2917" s="72">
        <v>12.413</v>
      </c>
      <c r="AO2917" s="12">
        <v>8241.7669999999998</v>
      </c>
      <c r="AP2917" s="72">
        <v>85.241</v>
      </c>
      <c r="AQ2917" s="72">
        <v>1.4419999999999999</v>
      </c>
      <c r="AR2917" s="12">
        <v>84.457999999999998</v>
      </c>
      <c r="AS2917" s="72">
        <v>0.874</v>
      </c>
      <c r="AT2917" s="72">
        <v>23.678000000000001</v>
      </c>
      <c r="AU2917" s="12">
        <v>15.324</v>
      </c>
      <c r="AV2917" s="72">
        <v>0.158</v>
      </c>
      <c r="AW2917" s="72">
        <v>52.537999999999997</v>
      </c>
      <c r="AX2917" s="12">
        <v>183.76400000000001</v>
      </c>
      <c r="AY2917" s="72">
        <v>1.901</v>
      </c>
      <c r="AZ2917" s="72">
        <v>21.295000000000002</v>
      </c>
      <c r="BA2917" s="12">
        <v>199.08799999999999</v>
      </c>
      <c r="BB2917" s="72">
        <v>2.0590000000000002</v>
      </c>
      <c r="BC2917" s="72">
        <v>20.361000000000001</v>
      </c>
      <c r="BD2917" s="12">
        <v>67.393000000000001</v>
      </c>
      <c r="BE2917" s="72">
        <v>0.69699999999999995</v>
      </c>
      <c r="BF2917" s="72">
        <v>33.625999999999998</v>
      </c>
      <c r="BG2917" s="12">
        <v>266.48099999999999</v>
      </c>
      <c r="BH2917" s="72">
        <v>2.7559999999999998</v>
      </c>
      <c r="BI2917" s="72">
        <v>17.47</v>
      </c>
      <c r="BJ2917" s="12">
        <v>760.57600000000002</v>
      </c>
      <c r="BK2917" s="72">
        <v>7.8659999999999997</v>
      </c>
      <c r="BL2917" s="72">
        <v>6.42</v>
      </c>
      <c r="BM2917" s="12">
        <v>315.52600000000001</v>
      </c>
      <c r="BN2917" s="72">
        <v>3.2629999999999999</v>
      </c>
      <c r="BO2917" s="72">
        <v>10.871</v>
      </c>
      <c r="BP2917" s="12">
        <v>1076.1010000000001</v>
      </c>
      <c r="BQ2917" s="72">
        <v>11.13</v>
      </c>
      <c r="BR2917" s="72">
        <v>5.3380000000000001</v>
      </c>
      <c r="BS2917" s="12">
        <v>1427.04</v>
      </c>
      <c r="BT2917" s="72">
        <v>14.759</v>
      </c>
      <c r="BU2917" s="72">
        <v>4.3479999999999999</v>
      </c>
      <c r="BV2917" s="12">
        <v>9668.8070000000007</v>
      </c>
      <c r="BW2917" s="72">
        <v>100</v>
      </c>
      <c r="BX2917" s="72">
        <v>1.4830000000000001</v>
      </c>
      <c r="BY2917" s="13"/>
      <c r="BZ2917" s="13"/>
    </row>
    <row r="2918" spans="1:78" ht="12.75" customHeight="1">
      <c r="A2918" s="122" t="s">
        <v>65</v>
      </c>
      <c r="B2918" s="71" t="s">
        <v>74</v>
      </c>
      <c r="C2918" s="71" t="s">
        <v>26</v>
      </c>
      <c r="D2918" s="34">
        <v>45627</v>
      </c>
      <c r="E2918" s="12">
        <v>5553.509</v>
      </c>
      <c r="F2918" s="72">
        <v>56.895000000000003</v>
      </c>
      <c r="G2918" s="72">
        <v>2.036</v>
      </c>
      <c r="H2918" s="12">
        <v>190.94300000000001</v>
      </c>
      <c r="I2918" s="72">
        <v>1.956</v>
      </c>
      <c r="J2918" s="72">
        <v>18.623000000000001</v>
      </c>
      <c r="K2918" s="12">
        <v>207.74299999999999</v>
      </c>
      <c r="L2918" s="72">
        <v>2.1280000000000001</v>
      </c>
      <c r="M2918" s="72">
        <v>16.294</v>
      </c>
      <c r="N2918" s="12">
        <v>398.68599999999998</v>
      </c>
      <c r="O2918" s="72">
        <v>4.0839999999999996</v>
      </c>
      <c r="P2918" s="72">
        <v>10.278</v>
      </c>
      <c r="Q2918" s="12">
        <v>67.100999999999999</v>
      </c>
      <c r="R2918" s="72">
        <v>0.68700000000000006</v>
      </c>
      <c r="S2918" s="72">
        <v>28.202999999999999</v>
      </c>
      <c r="T2918" s="12">
        <v>465.78699999999998</v>
      </c>
      <c r="U2918" s="72">
        <v>4.7720000000000002</v>
      </c>
      <c r="V2918" s="72">
        <v>9.141</v>
      </c>
      <c r="W2918" s="12">
        <v>2016.1120000000001</v>
      </c>
      <c r="X2918" s="72">
        <v>20.655000000000001</v>
      </c>
      <c r="Y2918" s="72">
        <v>3.3069999999999999</v>
      </c>
      <c r="Z2918" s="12">
        <v>2481.8980000000001</v>
      </c>
      <c r="AA2918" s="72">
        <v>25.427</v>
      </c>
      <c r="AB2918" s="72">
        <v>3.0939999999999999</v>
      </c>
      <c r="AC2918" s="12">
        <v>8035.4080000000004</v>
      </c>
      <c r="AD2918" s="72">
        <v>82.322000000000003</v>
      </c>
      <c r="AE2918" s="72">
        <v>1.9419999999999999</v>
      </c>
      <c r="AF2918" s="12">
        <v>8.952</v>
      </c>
      <c r="AG2918" s="72">
        <v>9.1999999999999998E-2</v>
      </c>
      <c r="AH2918" s="72">
        <v>74.75</v>
      </c>
      <c r="AI2918" s="12">
        <v>244.02500000000001</v>
      </c>
      <c r="AJ2918" s="72">
        <v>2.5</v>
      </c>
      <c r="AK2918" s="72">
        <v>11.378</v>
      </c>
      <c r="AL2918" s="12">
        <v>252.977</v>
      </c>
      <c r="AM2918" s="72">
        <v>2.5920000000000001</v>
      </c>
      <c r="AN2918" s="72">
        <v>10.273999999999999</v>
      </c>
      <c r="AO2918" s="12">
        <v>8288.3850000000002</v>
      </c>
      <c r="AP2918" s="72">
        <v>84.914000000000001</v>
      </c>
      <c r="AQ2918" s="72">
        <v>1.9550000000000001</v>
      </c>
      <c r="AR2918" s="12">
        <v>69.081999999999994</v>
      </c>
      <c r="AS2918" s="72">
        <v>0.70799999999999996</v>
      </c>
      <c r="AT2918" s="72">
        <v>26.026</v>
      </c>
      <c r="AU2918" s="12">
        <v>35.134999999999998</v>
      </c>
      <c r="AV2918" s="72">
        <v>0.36</v>
      </c>
      <c r="AW2918" s="72">
        <v>38.655000000000001</v>
      </c>
      <c r="AX2918" s="12">
        <v>192.22</v>
      </c>
      <c r="AY2918" s="72">
        <v>1.9690000000000001</v>
      </c>
      <c r="AZ2918" s="72">
        <v>20.044</v>
      </c>
      <c r="BA2918" s="12">
        <v>227.35599999999999</v>
      </c>
      <c r="BB2918" s="72">
        <v>2.3290000000000002</v>
      </c>
      <c r="BC2918" s="72">
        <v>18.026</v>
      </c>
      <c r="BD2918" s="12">
        <v>55.314999999999998</v>
      </c>
      <c r="BE2918" s="72">
        <v>0.56699999999999995</v>
      </c>
      <c r="BF2918" s="72">
        <v>58.506</v>
      </c>
      <c r="BG2918" s="12">
        <v>282.67</v>
      </c>
      <c r="BH2918" s="72">
        <v>2.8959999999999999</v>
      </c>
      <c r="BI2918" s="72">
        <v>20.675000000000001</v>
      </c>
      <c r="BJ2918" s="12">
        <v>777.774</v>
      </c>
      <c r="BK2918" s="72">
        <v>7.968</v>
      </c>
      <c r="BL2918" s="72">
        <v>9.2880000000000003</v>
      </c>
      <c r="BM2918" s="12">
        <v>343.06099999999998</v>
      </c>
      <c r="BN2918" s="72">
        <v>3.5150000000000001</v>
      </c>
      <c r="BO2918" s="72">
        <v>12.425000000000001</v>
      </c>
      <c r="BP2918" s="12">
        <v>1120.835</v>
      </c>
      <c r="BQ2918" s="72">
        <v>11.483000000000001</v>
      </c>
      <c r="BR2918" s="72">
        <v>7.6680000000000001</v>
      </c>
      <c r="BS2918" s="12">
        <v>1472.587</v>
      </c>
      <c r="BT2918" s="72">
        <v>15.086</v>
      </c>
      <c r="BU2918" s="72">
        <v>6.6840000000000002</v>
      </c>
      <c r="BV2918" s="12">
        <v>9760.9719999999998</v>
      </c>
      <c r="BW2918" s="72">
        <v>100</v>
      </c>
      <c r="BX2918" s="72">
        <v>1.756</v>
      </c>
      <c r="BY2918" s="13"/>
      <c r="BZ2918" s="13"/>
    </row>
    <row r="2919" spans="1:78" ht="12.75" customHeight="1">
      <c r="A2919" s="122" t="s">
        <v>65</v>
      </c>
      <c r="B2919" s="71" t="s">
        <v>74</v>
      </c>
      <c r="C2919" s="71" t="s">
        <v>26</v>
      </c>
      <c r="D2919" s="34">
        <v>45717</v>
      </c>
      <c r="E2919" s="12">
        <v>5803.3990000000003</v>
      </c>
      <c r="F2919" s="72">
        <v>60.259</v>
      </c>
      <c r="G2919" s="72">
        <v>1.863</v>
      </c>
      <c r="H2919" s="12">
        <v>161.18299999999999</v>
      </c>
      <c r="I2919" s="72">
        <v>1.6739999999999999</v>
      </c>
      <c r="J2919" s="72">
        <v>16.324000000000002</v>
      </c>
      <c r="K2919" s="12">
        <v>161.85499999999999</v>
      </c>
      <c r="L2919" s="72">
        <v>1.681</v>
      </c>
      <c r="M2919" s="72">
        <v>20.684999999999999</v>
      </c>
      <c r="N2919" s="12">
        <v>323.03800000000001</v>
      </c>
      <c r="O2919" s="72">
        <v>3.3540000000000001</v>
      </c>
      <c r="P2919" s="72">
        <v>13.416</v>
      </c>
      <c r="Q2919" s="12">
        <v>45.777000000000001</v>
      </c>
      <c r="R2919" s="72">
        <v>0.47499999999999998</v>
      </c>
      <c r="S2919" s="72">
        <v>37.536999999999999</v>
      </c>
      <c r="T2919" s="12">
        <v>368.815</v>
      </c>
      <c r="U2919" s="72">
        <v>3.83</v>
      </c>
      <c r="V2919" s="72">
        <v>11.249000000000001</v>
      </c>
      <c r="W2919" s="12">
        <v>1900.923</v>
      </c>
      <c r="X2919" s="72">
        <v>19.738</v>
      </c>
      <c r="Y2919" s="72">
        <v>5.4210000000000003</v>
      </c>
      <c r="Z2919" s="12">
        <v>2269.7379999999998</v>
      </c>
      <c r="AA2919" s="72">
        <v>23.568000000000001</v>
      </c>
      <c r="AB2919" s="72">
        <v>3.9940000000000002</v>
      </c>
      <c r="AC2919" s="12">
        <v>8073.1369999999997</v>
      </c>
      <c r="AD2919" s="72">
        <v>83.826999999999998</v>
      </c>
      <c r="AE2919" s="72">
        <v>1.9710000000000001</v>
      </c>
      <c r="AF2919" s="12">
        <v>34.215000000000003</v>
      </c>
      <c r="AG2919" s="72">
        <v>0.35499999999999998</v>
      </c>
      <c r="AH2919" s="72">
        <v>47.261000000000003</v>
      </c>
      <c r="AI2919" s="12">
        <v>228.41900000000001</v>
      </c>
      <c r="AJ2919" s="72">
        <v>2.3719999999999999</v>
      </c>
      <c r="AK2919" s="72">
        <v>18.475999999999999</v>
      </c>
      <c r="AL2919" s="12">
        <v>262.63400000000001</v>
      </c>
      <c r="AM2919" s="72">
        <v>2.7269999999999999</v>
      </c>
      <c r="AN2919" s="72">
        <v>17.300999999999998</v>
      </c>
      <c r="AO2919" s="12">
        <v>8335.7710000000006</v>
      </c>
      <c r="AP2919" s="72">
        <v>86.554000000000002</v>
      </c>
      <c r="AQ2919" s="72">
        <v>1.8979999999999999</v>
      </c>
      <c r="AR2919" s="12">
        <v>34.042999999999999</v>
      </c>
      <c r="AS2919" s="72">
        <v>0.35299999999999998</v>
      </c>
      <c r="AT2919" s="72">
        <v>38.593000000000004</v>
      </c>
      <c r="AU2919" s="12">
        <v>70.804000000000002</v>
      </c>
      <c r="AV2919" s="72">
        <v>0.73499999999999999</v>
      </c>
      <c r="AW2919" s="72">
        <v>34.453000000000003</v>
      </c>
      <c r="AX2919" s="12">
        <v>147.66800000000001</v>
      </c>
      <c r="AY2919" s="72">
        <v>1.5329999999999999</v>
      </c>
      <c r="AZ2919" s="72">
        <v>19.202999999999999</v>
      </c>
      <c r="BA2919" s="12">
        <v>218.47200000000001</v>
      </c>
      <c r="BB2919" s="72">
        <v>2.2679999999999998</v>
      </c>
      <c r="BC2919" s="72">
        <v>16.667000000000002</v>
      </c>
      <c r="BD2919" s="12">
        <v>46.115000000000002</v>
      </c>
      <c r="BE2919" s="72">
        <v>0.47899999999999998</v>
      </c>
      <c r="BF2919" s="72">
        <v>39.244999999999997</v>
      </c>
      <c r="BG2919" s="12">
        <v>264.58600000000001</v>
      </c>
      <c r="BH2919" s="72">
        <v>2.7469999999999999</v>
      </c>
      <c r="BI2919" s="72">
        <v>14.680999999999999</v>
      </c>
      <c r="BJ2919" s="12">
        <v>695.803</v>
      </c>
      <c r="BK2919" s="72">
        <v>7.2249999999999996</v>
      </c>
      <c r="BL2919" s="72">
        <v>9.4019999999999992</v>
      </c>
      <c r="BM2919" s="12">
        <v>300.495</v>
      </c>
      <c r="BN2919" s="72">
        <v>3.12</v>
      </c>
      <c r="BO2919" s="72">
        <v>13.326000000000001</v>
      </c>
      <c r="BP2919" s="12">
        <v>996.298</v>
      </c>
      <c r="BQ2919" s="72">
        <v>10.345000000000001</v>
      </c>
      <c r="BR2919" s="72">
        <v>7.6959999999999997</v>
      </c>
      <c r="BS2919" s="12">
        <v>1294.9269999999999</v>
      </c>
      <c r="BT2919" s="72">
        <v>13.446</v>
      </c>
      <c r="BU2919" s="72">
        <v>7.1609999999999996</v>
      </c>
      <c r="BV2919" s="12">
        <v>9630.6980000000003</v>
      </c>
      <c r="BW2919" s="72">
        <v>100</v>
      </c>
      <c r="BX2919" s="72">
        <v>2.1160000000000001</v>
      </c>
      <c r="BY2919" s="13"/>
      <c r="BZ2919" s="13"/>
    </row>
    <row r="2920" spans="1:78" ht="12.75" customHeight="1">
      <c r="A2920" s="122" t="s">
        <v>65</v>
      </c>
      <c r="B2920" s="71" t="s">
        <v>74</v>
      </c>
      <c r="C2920" s="71" t="s">
        <v>26</v>
      </c>
      <c r="D2920" s="34">
        <v>45809</v>
      </c>
      <c r="E2920" s="12">
        <v>5639.0690000000004</v>
      </c>
      <c r="F2920" s="72">
        <v>58.621000000000002</v>
      </c>
      <c r="G2920" s="72">
        <v>1.9410000000000001</v>
      </c>
      <c r="H2920" s="12">
        <v>201.45699999999999</v>
      </c>
      <c r="I2920" s="72">
        <v>2.0939999999999999</v>
      </c>
      <c r="J2920" s="72">
        <v>17.827000000000002</v>
      </c>
      <c r="K2920" s="12">
        <v>262.08300000000003</v>
      </c>
      <c r="L2920" s="72">
        <v>2.7250000000000001</v>
      </c>
      <c r="M2920" s="72">
        <v>18.007999999999999</v>
      </c>
      <c r="N2920" s="12">
        <v>463.54</v>
      </c>
      <c r="O2920" s="72">
        <v>4.819</v>
      </c>
      <c r="P2920" s="72">
        <v>12.763</v>
      </c>
      <c r="Q2920" s="12">
        <v>24.184000000000001</v>
      </c>
      <c r="R2920" s="72">
        <v>0.251</v>
      </c>
      <c r="S2920" s="72">
        <v>86.662000000000006</v>
      </c>
      <c r="T2920" s="12">
        <v>487.72300000000001</v>
      </c>
      <c r="U2920" s="72">
        <v>5.07</v>
      </c>
      <c r="V2920" s="72">
        <v>14.295</v>
      </c>
      <c r="W2920" s="12">
        <v>1844.74</v>
      </c>
      <c r="X2920" s="72">
        <v>19.177</v>
      </c>
      <c r="Y2920" s="72">
        <v>5.5129999999999999</v>
      </c>
      <c r="Z2920" s="12">
        <v>2332.4630000000002</v>
      </c>
      <c r="AA2920" s="72">
        <v>24.247</v>
      </c>
      <c r="AB2920" s="72">
        <v>4.3239999999999998</v>
      </c>
      <c r="AC2920" s="12">
        <v>7971.5320000000002</v>
      </c>
      <c r="AD2920" s="72">
        <v>82.869</v>
      </c>
      <c r="AE2920" s="72">
        <v>1.847</v>
      </c>
      <c r="AF2920" s="12">
        <v>24.372</v>
      </c>
      <c r="AG2920" s="72">
        <v>0.253</v>
      </c>
      <c r="AH2920" s="72">
        <v>54.488</v>
      </c>
      <c r="AI2920" s="12">
        <v>197.13</v>
      </c>
      <c r="AJ2920" s="72">
        <v>2.0489999999999999</v>
      </c>
      <c r="AK2920" s="72">
        <v>15.432</v>
      </c>
      <c r="AL2920" s="12">
        <v>221.50200000000001</v>
      </c>
      <c r="AM2920" s="72">
        <v>2.3029999999999999</v>
      </c>
      <c r="AN2920" s="72">
        <v>14.015000000000001</v>
      </c>
      <c r="AO2920" s="12">
        <v>8193.0339999999997</v>
      </c>
      <c r="AP2920" s="72">
        <v>85.171000000000006</v>
      </c>
      <c r="AQ2920" s="72">
        <v>1.9650000000000001</v>
      </c>
      <c r="AR2920" s="12">
        <v>46.832000000000001</v>
      </c>
      <c r="AS2920" s="72">
        <v>0.48699999999999999</v>
      </c>
      <c r="AT2920" s="72">
        <v>27.254999999999999</v>
      </c>
      <c r="AU2920" s="12">
        <v>30.143999999999998</v>
      </c>
      <c r="AV2920" s="72">
        <v>0.313</v>
      </c>
      <c r="AW2920" s="72">
        <v>50.54</v>
      </c>
      <c r="AX2920" s="12">
        <v>174.19200000000001</v>
      </c>
      <c r="AY2920" s="72">
        <v>1.8109999999999999</v>
      </c>
      <c r="AZ2920" s="72">
        <v>23.562999999999999</v>
      </c>
      <c r="BA2920" s="12">
        <v>204.33600000000001</v>
      </c>
      <c r="BB2920" s="72">
        <v>2.1240000000000001</v>
      </c>
      <c r="BC2920" s="72">
        <v>19.623000000000001</v>
      </c>
      <c r="BD2920" s="12">
        <v>21.87</v>
      </c>
      <c r="BE2920" s="72">
        <v>0.22700000000000001</v>
      </c>
      <c r="BF2920" s="72">
        <v>41.963999999999999</v>
      </c>
      <c r="BG2920" s="12">
        <v>226.20599999999999</v>
      </c>
      <c r="BH2920" s="72">
        <v>2.3519999999999999</v>
      </c>
      <c r="BI2920" s="72">
        <v>17.66</v>
      </c>
      <c r="BJ2920" s="12">
        <v>830.14300000000003</v>
      </c>
      <c r="BK2920" s="72">
        <v>8.6300000000000008</v>
      </c>
      <c r="BL2920" s="72">
        <v>10.205</v>
      </c>
      <c r="BM2920" s="12">
        <v>323.245</v>
      </c>
      <c r="BN2920" s="72">
        <v>3.36</v>
      </c>
      <c r="BO2920" s="72">
        <v>12.537000000000001</v>
      </c>
      <c r="BP2920" s="12">
        <v>1153.3879999999999</v>
      </c>
      <c r="BQ2920" s="72">
        <v>11.99</v>
      </c>
      <c r="BR2920" s="72">
        <v>8.1739999999999995</v>
      </c>
      <c r="BS2920" s="12">
        <v>1426.4259999999999</v>
      </c>
      <c r="BT2920" s="72">
        <v>14.829000000000001</v>
      </c>
      <c r="BU2920" s="72">
        <v>6.5659999999999998</v>
      </c>
      <c r="BV2920" s="12">
        <v>9619.4609999999993</v>
      </c>
      <c r="BW2920" s="72">
        <v>100</v>
      </c>
      <c r="BX2920" s="72">
        <v>1.984</v>
      </c>
      <c r="BY2920" s="13"/>
      <c r="BZ2920" s="13"/>
    </row>
    <row r="2921" spans="1:78" ht="12.75" customHeight="1">
      <c r="A2921" s="122" t="s">
        <v>65</v>
      </c>
      <c r="B2921" s="71" t="s">
        <v>74</v>
      </c>
      <c r="C2921" s="71" t="s">
        <v>26</v>
      </c>
      <c r="D2921" s="34">
        <v>45901</v>
      </c>
      <c r="E2921" s="12">
        <v>5507.1450000000004</v>
      </c>
      <c r="F2921" s="72">
        <v>59.021000000000001</v>
      </c>
      <c r="G2921" s="72">
        <v>2.3719999999999999</v>
      </c>
      <c r="H2921" s="12">
        <v>205.816</v>
      </c>
      <c r="I2921" s="72">
        <v>2.206</v>
      </c>
      <c r="J2921" s="72">
        <v>19.861999999999998</v>
      </c>
      <c r="K2921" s="12">
        <v>171.517</v>
      </c>
      <c r="L2921" s="72">
        <v>1.8380000000000001</v>
      </c>
      <c r="M2921" s="72">
        <v>19.363</v>
      </c>
      <c r="N2921" s="12">
        <v>377.33199999999999</v>
      </c>
      <c r="O2921" s="72">
        <v>4.0439999999999996</v>
      </c>
      <c r="P2921" s="72">
        <v>13.528</v>
      </c>
      <c r="Q2921" s="12">
        <v>49.125999999999998</v>
      </c>
      <c r="R2921" s="72">
        <v>0.52600000000000002</v>
      </c>
      <c r="S2921" s="72">
        <v>37.627000000000002</v>
      </c>
      <c r="T2921" s="12">
        <v>426.45800000000003</v>
      </c>
      <c r="U2921" s="72">
        <v>4.57</v>
      </c>
      <c r="V2921" s="72">
        <v>12.477</v>
      </c>
      <c r="W2921" s="12">
        <v>1777.81</v>
      </c>
      <c r="X2921" s="72">
        <v>19.053000000000001</v>
      </c>
      <c r="Y2921" s="72">
        <v>5.3250000000000002</v>
      </c>
      <c r="Z2921" s="12">
        <v>2204.268</v>
      </c>
      <c r="AA2921" s="72">
        <v>23.623999999999999</v>
      </c>
      <c r="AB2921" s="72">
        <v>4.1420000000000003</v>
      </c>
      <c r="AC2921" s="12">
        <v>7711.4129999999996</v>
      </c>
      <c r="AD2921" s="72">
        <v>82.644999999999996</v>
      </c>
      <c r="AE2921" s="72">
        <v>1.764</v>
      </c>
      <c r="AF2921" s="12">
        <v>16.178999999999998</v>
      </c>
      <c r="AG2921" s="72">
        <v>0.17299999999999999</v>
      </c>
      <c r="AH2921" s="72">
        <v>58.378999999999998</v>
      </c>
      <c r="AI2921" s="12">
        <v>212.655</v>
      </c>
      <c r="AJ2921" s="72">
        <v>2.2789999999999999</v>
      </c>
      <c r="AK2921" s="72">
        <v>17.109000000000002</v>
      </c>
      <c r="AL2921" s="12">
        <v>228.833</v>
      </c>
      <c r="AM2921" s="72">
        <v>2.452</v>
      </c>
      <c r="AN2921" s="72">
        <v>16.178000000000001</v>
      </c>
      <c r="AO2921" s="12">
        <v>7940.2460000000001</v>
      </c>
      <c r="AP2921" s="72">
        <v>85.097999999999999</v>
      </c>
      <c r="AQ2921" s="72">
        <v>1.7569999999999999</v>
      </c>
      <c r="AR2921" s="12">
        <v>56.25</v>
      </c>
      <c r="AS2921" s="72">
        <v>0.60299999999999998</v>
      </c>
      <c r="AT2921" s="72">
        <v>27.114999999999998</v>
      </c>
      <c r="AU2921" s="12">
        <v>29.481000000000002</v>
      </c>
      <c r="AV2921" s="72">
        <v>0.316</v>
      </c>
      <c r="AW2921" s="72">
        <v>51.557000000000002</v>
      </c>
      <c r="AX2921" s="12">
        <v>130.42099999999999</v>
      </c>
      <c r="AY2921" s="72">
        <v>1.3979999999999999</v>
      </c>
      <c r="AZ2921" s="72">
        <v>25.11</v>
      </c>
      <c r="BA2921" s="12">
        <v>159.90199999999999</v>
      </c>
      <c r="BB2921" s="72">
        <v>1.714</v>
      </c>
      <c r="BC2921" s="72">
        <v>22.8</v>
      </c>
      <c r="BD2921" s="12">
        <v>73.665999999999997</v>
      </c>
      <c r="BE2921" s="72">
        <v>0.78900000000000003</v>
      </c>
      <c r="BF2921" s="72">
        <v>40.503</v>
      </c>
      <c r="BG2921" s="12">
        <v>233.56800000000001</v>
      </c>
      <c r="BH2921" s="72">
        <v>2.5030000000000001</v>
      </c>
      <c r="BI2921" s="72">
        <v>20.018000000000001</v>
      </c>
      <c r="BJ2921" s="12">
        <v>796.69100000000003</v>
      </c>
      <c r="BK2921" s="72">
        <v>8.5380000000000003</v>
      </c>
      <c r="BL2921" s="72">
        <v>7.9909999999999997</v>
      </c>
      <c r="BM2921" s="12">
        <v>303.99</v>
      </c>
      <c r="BN2921" s="72">
        <v>3.258</v>
      </c>
      <c r="BO2921" s="72">
        <v>9.8970000000000002</v>
      </c>
      <c r="BP2921" s="12">
        <v>1100.681</v>
      </c>
      <c r="BQ2921" s="72">
        <v>11.795999999999999</v>
      </c>
      <c r="BR2921" s="72">
        <v>5.9950000000000001</v>
      </c>
      <c r="BS2921" s="12">
        <v>1390.499</v>
      </c>
      <c r="BT2921" s="72">
        <v>14.901999999999999</v>
      </c>
      <c r="BU2921" s="72">
        <v>6.1760000000000002</v>
      </c>
      <c r="BV2921" s="12">
        <v>9330.7450000000008</v>
      </c>
      <c r="BW2921" s="72">
        <v>100</v>
      </c>
      <c r="BX2921" s="72">
        <v>1.669</v>
      </c>
      <c r="BY2921" s="13"/>
      <c r="BZ2921" s="13"/>
    </row>
    <row r="2922" spans="1:78" ht="12.75" customHeight="1">
      <c r="A2922" s="122" t="s">
        <v>65</v>
      </c>
      <c r="B2922" s="71" t="s">
        <v>74</v>
      </c>
      <c r="C2922" s="71" t="s">
        <v>26</v>
      </c>
      <c r="D2922" s="34">
        <v>45992</v>
      </c>
      <c r="E2922" s="12">
        <v>5855.0879999999997</v>
      </c>
      <c r="F2922" s="72">
        <v>60.189</v>
      </c>
      <c r="G2922" s="72">
        <v>2.3330000000000002</v>
      </c>
      <c r="H2922" s="12">
        <v>133.398</v>
      </c>
      <c r="I2922" s="72">
        <v>1.371</v>
      </c>
      <c r="J2922" s="72">
        <v>23.44</v>
      </c>
      <c r="K2922" s="12">
        <v>201.78100000000001</v>
      </c>
      <c r="L2922" s="72">
        <v>2.0739999999999998</v>
      </c>
      <c r="M2922" s="72">
        <v>19.731000000000002</v>
      </c>
      <c r="N2922" s="12">
        <v>335.17899999999997</v>
      </c>
      <c r="O2922" s="72">
        <v>3.4460000000000002</v>
      </c>
      <c r="P2922" s="72">
        <v>12.138</v>
      </c>
      <c r="Q2922" s="12">
        <v>50.801000000000002</v>
      </c>
      <c r="R2922" s="72">
        <v>0.52200000000000002</v>
      </c>
      <c r="S2922" s="72">
        <v>34.863999999999997</v>
      </c>
      <c r="T2922" s="12">
        <v>385.97899999999998</v>
      </c>
      <c r="U2922" s="72">
        <v>3.968</v>
      </c>
      <c r="V2922" s="72">
        <v>11.263</v>
      </c>
      <c r="W2922" s="12">
        <v>1833.299</v>
      </c>
      <c r="X2922" s="72">
        <v>18.846</v>
      </c>
      <c r="Y2922" s="72">
        <v>4.6029999999999998</v>
      </c>
      <c r="Z2922" s="12">
        <v>2219.2779999999998</v>
      </c>
      <c r="AA2922" s="72">
        <v>22.812999999999999</v>
      </c>
      <c r="AB2922" s="72">
        <v>3.9940000000000002</v>
      </c>
      <c r="AC2922" s="12">
        <v>8074.366</v>
      </c>
      <c r="AD2922" s="72">
        <v>83.001999999999995</v>
      </c>
      <c r="AE2922" s="72">
        <v>1.9410000000000001</v>
      </c>
      <c r="AF2922" s="12">
        <v>4.0990000000000002</v>
      </c>
      <c r="AG2922" s="72">
        <v>4.2000000000000003E-2</v>
      </c>
      <c r="AH2922" s="72">
        <v>93.977000000000004</v>
      </c>
      <c r="AI2922" s="12">
        <v>237.131</v>
      </c>
      <c r="AJ2922" s="72">
        <v>2.4380000000000002</v>
      </c>
      <c r="AK2922" s="72">
        <v>12.476000000000001</v>
      </c>
      <c r="AL2922" s="12">
        <v>241.23</v>
      </c>
      <c r="AM2922" s="72">
        <v>2.48</v>
      </c>
      <c r="AN2922" s="72">
        <v>12.337999999999999</v>
      </c>
      <c r="AO2922" s="12">
        <v>8315.5959999999995</v>
      </c>
      <c r="AP2922" s="72">
        <v>85.481999999999999</v>
      </c>
      <c r="AQ2922" s="72">
        <v>1.8080000000000001</v>
      </c>
      <c r="AR2922" s="12">
        <v>85.936000000000007</v>
      </c>
      <c r="AS2922" s="72">
        <v>0.88300000000000001</v>
      </c>
      <c r="AT2922" s="72">
        <v>30.721</v>
      </c>
      <c r="AU2922" s="12">
        <v>46.265000000000001</v>
      </c>
      <c r="AV2922" s="72">
        <v>0.47599999999999998</v>
      </c>
      <c r="AW2922" s="72">
        <v>42.774000000000001</v>
      </c>
      <c r="AX2922" s="12">
        <v>144.239</v>
      </c>
      <c r="AY2922" s="72">
        <v>1.4830000000000001</v>
      </c>
      <c r="AZ2922" s="72">
        <v>38.743000000000002</v>
      </c>
      <c r="BA2922" s="12">
        <v>190.505</v>
      </c>
      <c r="BB2922" s="72">
        <v>1.958</v>
      </c>
      <c r="BC2922" s="72">
        <v>29.812999999999999</v>
      </c>
      <c r="BD2922" s="12">
        <v>47.41</v>
      </c>
      <c r="BE2922" s="72">
        <v>0.48699999999999999</v>
      </c>
      <c r="BF2922" s="72">
        <v>42.164000000000001</v>
      </c>
      <c r="BG2922" s="12">
        <v>237.91499999999999</v>
      </c>
      <c r="BH2922" s="72">
        <v>2.4460000000000002</v>
      </c>
      <c r="BI2922" s="72">
        <v>25.295999999999999</v>
      </c>
      <c r="BJ2922" s="12">
        <v>681.279</v>
      </c>
      <c r="BK2922" s="72">
        <v>7.0030000000000001</v>
      </c>
      <c r="BL2922" s="72">
        <v>11.173</v>
      </c>
      <c r="BM2922" s="12">
        <v>407.19299999999998</v>
      </c>
      <c r="BN2922" s="72">
        <v>4.1859999999999999</v>
      </c>
      <c r="BO2922" s="72">
        <v>11.564</v>
      </c>
      <c r="BP2922" s="12">
        <v>1088.472</v>
      </c>
      <c r="BQ2922" s="72">
        <v>11.189</v>
      </c>
      <c r="BR2922" s="72">
        <v>8.6280000000000001</v>
      </c>
      <c r="BS2922" s="12">
        <v>1412.3219999999999</v>
      </c>
      <c r="BT2922" s="72">
        <v>14.518000000000001</v>
      </c>
      <c r="BU2922" s="72">
        <v>8.1340000000000003</v>
      </c>
      <c r="BV2922" s="12">
        <v>9727.9179999999997</v>
      </c>
      <c r="BW2922" s="72">
        <v>100</v>
      </c>
      <c r="BX2922" s="72">
        <v>1.8340000000000001</v>
      </c>
      <c r="BY2922" s="13"/>
      <c r="BZ2922" s="13"/>
    </row>
    <row r="2923" spans="1:78" ht="12.75" customHeight="1">
      <c r="A2923" s="122" t="s">
        <v>65</v>
      </c>
      <c r="B2923" s="71" t="s">
        <v>74</v>
      </c>
      <c r="C2923" s="71" t="s">
        <v>26</v>
      </c>
      <c r="D2923" s="34">
        <v>46082</v>
      </c>
      <c r="E2923" s="12">
        <v>5920.9340000000002</v>
      </c>
      <c r="F2923" s="72">
        <v>59.195999999999998</v>
      </c>
      <c r="G2923" s="72">
        <v>2.0979999999999999</v>
      </c>
      <c r="H2923" s="12">
        <v>208.429</v>
      </c>
      <c r="I2923" s="72">
        <v>2.0840000000000001</v>
      </c>
      <c r="J2923" s="72">
        <v>23.395</v>
      </c>
      <c r="K2923" s="12">
        <v>141.215</v>
      </c>
      <c r="L2923" s="72">
        <v>1.4119999999999999</v>
      </c>
      <c r="M2923" s="72">
        <v>32.588000000000001</v>
      </c>
      <c r="N2923" s="12">
        <v>349.64400000000001</v>
      </c>
      <c r="O2923" s="72">
        <v>3.496</v>
      </c>
      <c r="P2923" s="72">
        <v>17.911999999999999</v>
      </c>
      <c r="Q2923" s="12">
        <v>67.924000000000007</v>
      </c>
      <c r="R2923" s="72">
        <v>0.67900000000000005</v>
      </c>
      <c r="S2923" s="72">
        <v>47.279000000000003</v>
      </c>
      <c r="T2923" s="12">
        <v>417.56799999999998</v>
      </c>
      <c r="U2923" s="72">
        <v>4.1749999999999998</v>
      </c>
      <c r="V2923" s="72">
        <v>15.355</v>
      </c>
      <c r="W2923" s="12">
        <v>1862.415</v>
      </c>
      <c r="X2923" s="72">
        <v>18.62</v>
      </c>
      <c r="Y2923" s="72">
        <v>5.59</v>
      </c>
      <c r="Z2923" s="12">
        <v>2279.9830000000002</v>
      </c>
      <c r="AA2923" s="72">
        <v>22.795000000000002</v>
      </c>
      <c r="AB2923" s="72">
        <v>4.2149999999999999</v>
      </c>
      <c r="AC2923" s="12">
        <v>8200.9169999999995</v>
      </c>
      <c r="AD2923" s="72">
        <v>81.991</v>
      </c>
      <c r="AE2923" s="72">
        <v>1.9710000000000001</v>
      </c>
      <c r="AF2923" s="12">
        <v>16.655000000000001</v>
      </c>
      <c r="AG2923" s="72">
        <v>0.16700000000000001</v>
      </c>
      <c r="AH2923" s="72">
        <v>72.972999999999999</v>
      </c>
      <c r="AI2923" s="12">
        <v>271.61399999999998</v>
      </c>
      <c r="AJ2923" s="72">
        <v>2.7160000000000002</v>
      </c>
      <c r="AK2923" s="72">
        <v>19.724</v>
      </c>
      <c r="AL2923" s="12">
        <v>288.27</v>
      </c>
      <c r="AM2923" s="72">
        <v>2.8820000000000001</v>
      </c>
      <c r="AN2923" s="72">
        <v>18.687000000000001</v>
      </c>
      <c r="AO2923" s="12">
        <v>8489.1869999999999</v>
      </c>
      <c r="AP2923" s="72">
        <v>84.873000000000005</v>
      </c>
      <c r="AQ2923" s="72">
        <v>1.907</v>
      </c>
      <c r="AR2923" s="12">
        <v>91.090999999999994</v>
      </c>
      <c r="AS2923" s="72">
        <v>0.91100000000000003</v>
      </c>
      <c r="AT2923" s="72">
        <v>35.116</v>
      </c>
      <c r="AU2923" s="12">
        <v>27.303000000000001</v>
      </c>
      <c r="AV2923" s="72">
        <v>0.27300000000000002</v>
      </c>
      <c r="AW2923" s="72">
        <v>57.429000000000002</v>
      </c>
      <c r="AX2923" s="12">
        <v>193.404</v>
      </c>
      <c r="AY2923" s="72">
        <v>1.9339999999999999</v>
      </c>
      <c r="AZ2923" s="72">
        <v>25.099</v>
      </c>
      <c r="BA2923" s="12">
        <v>220.70699999999999</v>
      </c>
      <c r="BB2923" s="72">
        <v>2.2069999999999999</v>
      </c>
      <c r="BC2923" s="72">
        <v>24.495000000000001</v>
      </c>
      <c r="BD2923" s="12">
        <v>39.04</v>
      </c>
      <c r="BE2923" s="72">
        <v>0.39</v>
      </c>
      <c r="BF2923" s="72">
        <v>42.295000000000002</v>
      </c>
      <c r="BG2923" s="12">
        <v>259.74599999999998</v>
      </c>
      <c r="BH2923" s="72">
        <v>2.597</v>
      </c>
      <c r="BI2923" s="72">
        <v>20.893000000000001</v>
      </c>
      <c r="BJ2923" s="12">
        <v>737.03700000000003</v>
      </c>
      <c r="BK2923" s="72">
        <v>7.3689999999999998</v>
      </c>
      <c r="BL2923" s="72">
        <v>9.8480000000000008</v>
      </c>
      <c r="BM2923" s="12">
        <v>425.21199999999999</v>
      </c>
      <c r="BN2923" s="72">
        <v>4.2510000000000003</v>
      </c>
      <c r="BO2923" s="72">
        <v>9.4390000000000001</v>
      </c>
      <c r="BP2923" s="12">
        <v>1162.248</v>
      </c>
      <c r="BQ2923" s="72">
        <v>11.62</v>
      </c>
      <c r="BR2923" s="72">
        <v>5.8659999999999997</v>
      </c>
      <c r="BS2923" s="12">
        <v>1513.085</v>
      </c>
      <c r="BT2923" s="72">
        <v>15.127000000000001</v>
      </c>
      <c r="BU2923" s="72">
        <v>4.9009999999999998</v>
      </c>
      <c r="BV2923" s="12">
        <v>10002.272000000001</v>
      </c>
      <c r="BW2923" s="72">
        <v>100</v>
      </c>
      <c r="BX2923" s="72">
        <v>1.7270000000000001</v>
      </c>
      <c r="BY2923" s="13"/>
      <c r="BZ2923" s="13"/>
    </row>
    <row r="2924" spans="1:78" ht="12.75" customHeight="1">
      <c r="A2924" s="122" t="s">
        <v>65</v>
      </c>
      <c r="B2924" s="71" t="s">
        <v>74</v>
      </c>
      <c r="C2924" s="71" t="s">
        <v>26</v>
      </c>
      <c r="D2924" s="34">
        <v>46174</v>
      </c>
      <c r="E2924" s="12">
        <v>5907.8670000000002</v>
      </c>
      <c r="F2924" s="72">
        <v>59.323</v>
      </c>
      <c r="G2924" s="72">
        <v>2.7429999999999999</v>
      </c>
      <c r="H2924" s="12">
        <v>215.77500000000001</v>
      </c>
      <c r="I2924" s="72">
        <v>2.1669999999999998</v>
      </c>
      <c r="J2924" s="72">
        <v>21.734000000000002</v>
      </c>
      <c r="K2924" s="12">
        <v>174.364</v>
      </c>
      <c r="L2924" s="72">
        <v>1.7509999999999999</v>
      </c>
      <c r="M2924" s="72">
        <v>24.486999999999998</v>
      </c>
      <c r="N2924" s="12">
        <v>390.13900000000001</v>
      </c>
      <c r="O2924" s="72">
        <v>3.9180000000000001</v>
      </c>
      <c r="P2924" s="72">
        <v>16.925000000000001</v>
      </c>
      <c r="Q2924" s="12">
        <v>30.510999999999999</v>
      </c>
      <c r="R2924" s="72">
        <v>0.30599999999999999</v>
      </c>
      <c r="S2924" s="72">
        <v>44.811999999999998</v>
      </c>
      <c r="T2924" s="12">
        <v>420.65</v>
      </c>
      <c r="U2924" s="72">
        <v>4.2240000000000002</v>
      </c>
      <c r="V2924" s="72">
        <v>15.346</v>
      </c>
      <c r="W2924" s="12">
        <v>1994.694</v>
      </c>
      <c r="X2924" s="72">
        <v>20.029</v>
      </c>
      <c r="Y2924" s="72">
        <v>4.3090000000000002</v>
      </c>
      <c r="Z2924" s="12">
        <v>2415.3429999999998</v>
      </c>
      <c r="AA2924" s="72">
        <v>24.253</v>
      </c>
      <c r="AB2924" s="72">
        <v>2.65</v>
      </c>
      <c r="AC2924" s="12">
        <v>8323.2099999999991</v>
      </c>
      <c r="AD2924" s="72">
        <v>83.575999999999993</v>
      </c>
      <c r="AE2924" s="72">
        <v>1.786</v>
      </c>
      <c r="AF2924" s="12">
        <v>13.773999999999999</v>
      </c>
      <c r="AG2924" s="72">
        <v>0.13800000000000001</v>
      </c>
      <c r="AH2924" s="72">
        <v>99.135000000000005</v>
      </c>
      <c r="AI2924" s="12">
        <v>283.24099999999999</v>
      </c>
      <c r="AJ2924" s="72">
        <v>2.8439999999999999</v>
      </c>
      <c r="AK2924" s="72">
        <v>14.917999999999999</v>
      </c>
      <c r="AL2924" s="12">
        <v>297.01499999999999</v>
      </c>
      <c r="AM2924" s="72">
        <v>2.9820000000000002</v>
      </c>
      <c r="AN2924" s="72">
        <v>13.914</v>
      </c>
      <c r="AO2924" s="12">
        <v>8620.2250000000004</v>
      </c>
      <c r="AP2924" s="72">
        <v>86.558999999999997</v>
      </c>
      <c r="AQ2924" s="72">
        <v>1.704</v>
      </c>
      <c r="AR2924" s="12">
        <v>39.514000000000003</v>
      </c>
      <c r="AS2924" s="72">
        <v>0.39700000000000002</v>
      </c>
      <c r="AT2924" s="72">
        <v>34.829000000000001</v>
      </c>
      <c r="AU2924" s="12">
        <v>48.619</v>
      </c>
      <c r="AV2924" s="72">
        <v>0.48799999999999999</v>
      </c>
      <c r="AW2924" s="72">
        <v>47.485999999999997</v>
      </c>
      <c r="AX2924" s="12">
        <v>175.965</v>
      </c>
      <c r="AY2924" s="72">
        <v>1.7669999999999999</v>
      </c>
      <c r="AZ2924" s="72">
        <v>21.815000000000001</v>
      </c>
      <c r="BA2924" s="12">
        <v>224.584</v>
      </c>
      <c r="BB2924" s="72">
        <v>2.2549999999999999</v>
      </c>
      <c r="BC2924" s="72">
        <v>19.786000000000001</v>
      </c>
      <c r="BD2924" s="12">
        <v>69.768000000000001</v>
      </c>
      <c r="BE2924" s="72">
        <v>0.70099999999999996</v>
      </c>
      <c r="BF2924" s="72">
        <v>43.914000000000001</v>
      </c>
      <c r="BG2924" s="12">
        <v>294.351</v>
      </c>
      <c r="BH2924" s="72">
        <v>2.956</v>
      </c>
      <c r="BI2924" s="72">
        <v>20.483000000000001</v>
      </c>
      <c r="BJ2924" s="12">
        <v>641.70699999999999</v>
      </c>
      <c r="BK2924" s="72">
        <v>6.444</v>
      </c>
      <c r="BL2924" s="72">
        <v>14.766999999999999</v>
      </c>
      <c r="BM2924" s="12">
        <v>363.036</v>
      </c>
      <c r="BN2924" s="72">
        <v>3.645</v>
      </c>
      <c r="BO2924" s="72">
        <v>10.096</v>
      </c>
      <c r="BP2924" s="12">
        <v>1004.7430000000001</v>
      </c>
      <c r="BQ2924" s="72">
        <v>10.089</v>
      </c>
      <c r="BR2924" s="72">
        <v>9.4700000000000006</v>
      </c>
      <c r="BS2924" s="12">
        <v>1338.6079999999999</v>
      </c>
      <c r="BT2924" s="72">
        <v>13.441000000000001</v>
      </c>
      <c r="BU2924" s="72">
        <v>6.1470000000000002</v>
      </c>
      <c r="BV2924" s="12">
        <v>9958.8330000000005</v>
      </c>
      <c r="BW2924" s="72">
        <v>100</v>
      </c>
      <c r="BX2924" s="72">
        <v>1.77</v>
      </c>
      <c r="BY2924" s="13"/>
      <c r="BZ2924" s="13"/>
    </row>
    <row r="2925" spans="1:78" ht="12.75" customHeight="1">
      <c r="A2925" s="122" t="s">
        <v>65</v>
      </c>
      <c r="B2925" s="71" t="s">
        <v>74</v>
      </c>
      <c r="C2925" s="71" t="s">
        <v>24</v>
      </c>
      <c r="D2925" s="34">
        <v>41883</v>
      </c>
      <c r="E2925" s="12">
        <v>3262.0650000000001</v>
      </c>
      <c r="F2925" s="72">
        <v>71.543999999999997</v>
      </c>
      <c r="G2925" s="72">
        <v>2.6070000000000002</v>
      </c>
      <c r="H2925" s="12">
        <v>74.218000000000004</v>
      </c>
      <c r="I2925" s="72">
        <v>1.6279999999999999</v>
      </c>
      <c r="J2925" s="72">
        <v>37.646999999999998</v>
      </c>
      <c r="K2925" s="12">
        <v>95.542000000000002</v>
      </c>
      <c r="L2925" s="72">
        <v>2.0950000000000002</v>
      </c>
      <c r="M2925" s="72">
        <v>38.180999999999997</v>
      </c>
      <c r="N2925" s="12">
        <v>169.75899999999999</v>
      </c>
      <c r="O2925" s="72">
        <v>3.7229999999999999</v>
      </c>
      <c r="P2925" s="72">
        <v>30.068000000000001</v>
      </c>
      <c r="Q2925" s="12">
        <v>6.83</v>
      </c>
      <c r="R2925" s="72">
        <v>0.15</v>
      </c>
      <c r="S2925" s="72">
        <v>103.283</v>
      </c>
      <c r="T2925" s="12">
        <v>176.589</v>
      </c>
      <c r="U2925" s="72">
        <v>3.8730000000000002</v>
      </c>
      <c r="V2925" s="72">
        <v>28.85</v>
      </c>
      <c r="W2925" s="12">
        <v>390.37</v>
      </c>
      <c r="X2925" s="72">
        <v>8.5619999999999994</v>
      </c>
      <c r="Y2925" s="72">
        <v>14.141999999999999</v>
      </c>
      <c r="Z2925" s="12">
        <v>566.96</v>
      </c>
      <c r="AA2925" s="72">
        <v>12.435</v>
      </c>
      <c r="AB2925" s="72">
        <v>6.6150000000000002</v>
      </c>
      <c r="AC2925" s="12">
        <v>3829.0239999999999</v>
      </c>
      <c r="AD2925" s="72">
        <v>83.978999999999999</v>
      </c>
      <c r="AE2925" s="72">
        <v>2.089</v>
      </c>
      <c r="AF2925" s="12">
        <v>6.383</v>
      </c>
      <c r="AG2925" s="72">
        <v>0.14000000000000001</v>
      </c>
      <c r="AH2925" s="72">
        <v>112.26</v>
      </c>
      <c r="AI2925" s="12">
        <v>218.012</v>
      </c>
      <c r="AJ2925" s="72">
        <v>4.7809999999999997</v>
      </c>
      <c r="AK2925" s="72">
        <v>10.757999999999999</v>
      </c>
      <c r="AL2925" s="12">
        <v>224.39500000000001</v>
      </c>
      <c r="AM2925" s="72">
        <v>4.9210000000000003</v>
      </c>
      <c r="AN2925" s="72">
        <v>10.513</v>
      </c>
      <c r="AO2925" s="12">
        <v>4053.42</v>
      </c>
      <c r="AP2925" s="72">
        <v>88.9</v>
      </c>
      <c r="AQ2925" s="72">
        <v>1.927</v>
      </c>
      <c r="AR2925" s="12">
        <v>18.189</v>
      </c>
      <c r="AS2925" s="72">
        <v>0.39900000000000002</v>
      </c>
      <c r="AT2925" s="72">
        <v>107.922</v>
      </c>
      <c r="AU2925" s="12">
        <v>5.6109999999999998</v>
      </c>
      <c r="AV2925" s="72">
        <v>0.123</v>
      </c>
      <c r="AW2925" s="72">
        <v>107.536</v>
      </c>
      <c r="AX2925" s="12">
        <v>112.44</v>
      </c>
      <c r="AY2925" s="72">
        <v>2.4660000000000002</v>
      </c>
      <c r="AZ2925" s="72">
        <v>37.542000000000002</v>
      </c>
      <c r="BA2925" s="12">
        <v>118.051</v>
      </c>
      <c r="BB2925" s="72">
        <v>2.589</v>
      </c>
      <c r="BC2925" s="72">
        <v>35.220999999999997</v>
      </c>
      <c r="BD2925" s="12">
        <v>57.158999999999999</v>
      </c>
      <c r="BE2925" s="72">
        <v>1.254</v>
      </c>
      <c r="BF2925" s="72">
        <v>43.71</v>
      </c>
      <c r="BG2925" s="12">
        <v>175.21</v>
      </c>
      <c r="BH2925" s="72">
        <v>3.843</v>
      </c>
      <c r="BI2925" s="72">
        <v>31.968</v>
      </c>
      <c r="BJ2925" s="12">
        <v>190.48699999999999</v>
      </c>
      <c r="BK2925" s="72">
        <v>4.1779999999999999</v>
      </c>
      <c r="BL2925" s="72">
        <v>21.199000000000002</v>
      </c>
      <c r="BM2925" s="12">
        <v>122.214</v>
      </c>
      <c r="BN2925" s="72">
        <v>2.68</v>
      </c>
      <c r="BO2925" s="72">
        <v>27.227</v>
      </c>
      <c r="BP2925" s="12">
        <v>312.70100000000002</v>
      </c>
      <c r="BQ2925" s="72">
        <v>6.8579999999999997</v>
      </c>
      <c r="BR2925" s="72">
        <v>17.411000000000001</v>
      </c>
      <c r="BS2925" s="12">
        <v>506.1</v>
      </c>
      <c r="BT2925" s="72">
        <v>11.1</v>
      </c>
      <c r="BU2925" s="72">
        <v>16.382999999999999</v>
      </c>
      <c r="BV2925" s="12">
        <v>4559.5190000000002</v>
      </c>
      <c r="BW2925" s="72">
        <v>100</v>
      </c>
      <c r="BX2925" s="72">
        <v>2.476</v>
      </c>
      <c r="BY2925" s="13"/>
      <c r="BZ2925" s="13"/>
    </row>
    <row r="2926" spans="1:78" ht="12.75" customHeight="1">
      <c r="A2926" s="122" t="s">
        <v>65</v>
      </c>
      <c r="B2926" s="71" t="s">
        <v>74</v>
      </c>
      <c r="C2926" s="71" t="s">
        <v>24</v>
      </c>
      <c r="D2926" s="34">
        <v>41974</v>
      </c>
      <c r="E2926" s="12">
        <v>3238.9389999999999</v>
      </c>
      <c r="F2926" s="72">
        <v>73.659000000000006</v>
      </c>
      <c r="G2926" s="72">
        <v>2.6989999999999998</v>
      </c>
      <c r="H2926" s="12">
        <v>102.63200000000001</v>
      </c>
      <c r="I2926" s="72">
        <v>2.3340000000000001</v>
      </c>
      <c r="J2926" s="72">
        <v>30.858000000000001</v>
      </c>
      <c r="K2926" s="12">
        <v>129.18799999999999</v>
      </c>
      <c r="L2926" s="72">
        <v>2.9380000000000002</v>
      </c>
      <c r="M2926" s="72">
        <v>32.67</v>
      </c>
      <c r="N2926" s="12">
        <v>231.821</v>
      </c>
      <c r="O2926" s="72">
        <v>5.2720000000000002</v>
      </c>
      <c r="P2926" s="72">
        <v>15.138999999999999</v>
      </c>
      <c r="Q2926" s="12">
        <v>2.8149999999999999</v>
      </c>
      <c r="R2926" s="72">
        <v>6.4000000000000001E-2</v>
      </c>
      <c r="S2926" s="72">
        <v>101.39</v>
      </c>
      <c r="T2926" s="12">
        <v>234.636</v>
      </c>
      <c r="U2926" s="72">
        <v>5.3360000000000003</v>
      </c>
      <c r="V2926" s="72">
        <v>15.429</v>
      </c>
      <c r="W2926" s="12">
        <v>257.79700000000003</v>
      </c>
      <c r="X2926" s="72">
        <v>5.8630000000000004</v>
      </c>
      <c r="Y2926" s="72">
        <v>15.577</v>
      </c>
      <c r="Z2926" s="12">
        <v>492.43299999999999</v>
      </c>
      <c r="AA2926" s="72">
        <v>11.199</v>
      </c>
      <c r="AB2926" s="72">
        <v>8.4130000000000003</v>
      </c>
      <c r="AC2926" s="12">
        <v>3731.3719999999998</v>
      </c>
      <c r="AD2926" s="72">
        <v>84.858000000000004</v>
      </c>
      <c r="AE2926" s="72">
        <v>2.65</v>
      </c>
      <c r="AF2926" s="12">
        <v>1.4770000000000001</v>
      </c>
      <c r="AG2926" s="72">
        <v>3.4000000000000002E-2</v>
      </c>
      <c r="AH2926" s="72">
        <v>123.995</v>
      </c>
      <c r="AI2926" s="12">
        <v>211.26</v>
      </c>
      <c r="AJ2926" s="72">
        <v>4.8040000000000003</v>
      </c>
      <c r="AK2926" s="72">
        <v>11.419</v>
      </c>
      <c r="AL2926" s="12">
        <v>212.738</v>
      </c>
      <c r="AM2926" s="72">
        <v>4.8380000000000001</v>
      </c>
      <c r="AN2926" s="72">
        <v>10.973000000000001</v>
      </c>
      <c r="AO2926" s="12">
        <v>3944.11</v>
      </c>
      <c r="AP2926" s="72">
        <v>89.695999999999998</v>
      </c>
      <c r="AQ2926" s="72">
        <v>2.4780000000000002</v>
      </c>
      <c r="AR2926" s="12">
        <v>20.646000000000001</v>
      </c>
      <c r="AS2926" s="72">
        <v>0.47</v>
      </c>
      <c r="AT2926" s="72">
        <v>106.629</v>
      </c>
      <c r="AU2926" s="12">
        <v>3.3149999999999999</v>
      </c>
      <c r="AV2926" s="72">
        <v>7.4999999999999997E-2</v>
      </c>
      <c r="AW2926" s="72">
        <v>108.782</v>
      </c>
      <c r="AX2926" s="12">
        <v>63.418999999999997</v>
      </c>
      <c r="AY2926" s="72">
        <v>1.4419999999999999</v>
      </c>
      <c r="AZ2926" s="72">
        <v>32.049999999999997</v>
      </c>
      <c r="BA2926" s="12">
        <v>66.733999999999995</v>
      </c>
      <c r="BB2926" s="72">
        <v>1.518</v>
      </c>
      <c r="BC2926" s="72">
        <v>31.145</v>
      </c>
      <c r="BD2926" s="12">
        <v>49.747</v>
      </c>
      <c r="BE2926" s="72">
        <v>1.131</v>
      </c>
      <c r="BF2926" s="72">
        <v>43.304000000000002</v>
      </c>
      <c r="BG2926" s="12">
        <v>116.482</v>
      </c>
      <c r="BH2926" s="72">
        <v>2.649</v>
      </c>
      <c r="BI2926" s="72">
        <v>27.478000000000002</v>
      </c>
      <c r="BJ2926" s="12">
        <v>235.97399999999999</v>
      </c>
      <c r="BK2926" s="72">
        <v>5.3659999999999997</v>
      </c>
      <c r="BL2926" s="72">
        <v>21.15</v>
      </c>
      <c r="BM2926" s="12">
        <v>80.009</v>
      </c>
      <c r="BN2926" s="72">
        <v>1.82</v>
      </c>
      <c r="BO2926" s="72">
        <v>28.873999999999999</v>
      </c>
      <c r="BP2926" s="12">
        <v>315.983</v>
      </c>
      <c r="BQ2926" s="72">
        <v>7.1859999999999999</v>
      </c>
      <c r="BR2926" s="72">
        <v>16.638000000000002</v>
      </c>
      <c r="BS2926" s="12">
        <v>453.11099999999999</v>
      </c>
      <c r="BT2926" s="72">
        <v>10.304</v>
      </c>
      <c r="BU2926" s="72">
        <v>16.803999999999998</v>
      </c>
      <c r="BV2926" s="12">
        <v>4397.2209999999995</v>
      </c>
      <c r="BW2926" s="72">
        <v>100</v>
      </c>
      <c r="BX2926" s="72">
        <v>2.6440000000000001</v>
      </c>
      <c r="BY2926" s="13"/>
      <c r="BZ2926" s="13"/>
    </row>
    <row r="2927" spans="1:78" ht="12.75" customHeight="1">
      <c r="A2927" s="122" t="s">
        <v>65</v>
      </c>
      <c r="B2927" s="71" t="s">
        <v>74</v>
      </c>
      <c r="C2927" s="71" t="s">
        <v>24</v>
      </c>
      <c r="D2927" s="34">
        <v>42064</v>
      </c>
      <c r="E2927" s="12">
        <v>3281.0030000000002</v>
      </c>
      <c r="F2927" s="72">
        <v>71.344999999999999</v>
      </c>
      <c r="G2927" s="72">
        <v>3.278</v>
      </c>
      <c r="H2927" s="12">
        <v>101.369</v>
      </c>
      <c r="I2927" s="72">
        <v>2.2040000000000002</v>
      </c>
      <c r="J2927" s="72">
        <v>25.558</v>
      </c>
      <c r="K2927" s="12">
        <v>78.548000000000002</v>
      </c>
      <c r="L2927" s="72">
        <v>1.708</v>
      </c>
      <c r="M2927" s="72">
        <v>30.047999999999998</v>
      </c>
      <c r="N2927" s="12">
        <v>179.917</v>
      </c>
      <c r="O2927" s="72">
        <v>3.9119999999999999</v>
      </c>
      <c r="P2927" s="72">
        <v>17.963999999999999</v>
      </c>
      <c r="Q2927" s="12">
        <v>7.47</v>
      </c>
      <c r="R2927" s="72">
        <v>0.16200000000000001</v>
      </c>
      <c r="S2927" s="72">
        <v>118.62</v>
      </c>
      <c r="T2927" s="12">
        <v>187.387</v>
      </c>
      <c r="U2927" s="72">
        <v>4.0750000000000002</v>
      </c>
      <c r="V2927" s="72">
        <v>17.459</v>
      </c>
      <c r="W2927" s="12">
        <v>362.32900000000001</v>
      </c>
      <c r="X2927" s="72">
        <v>7.8789999999999996</v>
      </c>
      <c r="Y2927" s="72">
        <v>25.135000000000002</v>
      </c>
      <c r="Z2927" s="12">
        <v>549.71600000000001</v>
      </c>
      <c r="AA2927" s="72">
        <v>11.954000000000001</v>
      </c>
      <c r="AB2927" s="72">
        <v>16.577999999999999</v>
      </c>
      <c r="AC2927" s="12">
        <v>3830.7190000000001</v>
      </c>
      <c r="AD2927" s="72">
        <v>83.299000000000007</v>
      </c>
      <c r="AE2927" s="72">
        <v>3.5529999999999999</v>
      </c>
      <c r="AF2927" s="12">
        <v>0</v>
      </c>
      <c r="AG2927" s="72">
        <v>0</v>
      </c>
      <c r="AH2927" s="72">
        <v>0</v>
      </c>
      <c r="AI2927" s="12">
        <v>244.74100000000001</v>
      </c>
      <c r="AJ2927" s="72">
        <v>5.3220000000000001</v>
      </c>
      <c r="AK2927" s="72">
        <v>12.364000000000001</v>
      </c>
      <c r="AL2927" s="12">
        <v>244.74100000000001</v>
      </c>
      <c r="AM2927" s="72">
        <v>5.3220000000000001</v>
      </c>
      <c r="AN2927" s="72">
        <v>12.364000000000001</v>
      </c>
      <c r="AO2927" s="12">
        <v>4075.46</v>
      </c>
      <c r="AP2927" s="72">
        <v>88.62</v>
      </c>
      <c r="AQ2927" s="72">
        <v>3.2170000000000001</v>
      </c>
      <c r="AR2927" s="12">
        <v>13.98</v>
      </c>
      <c r="AS2927" s="72">
        <v>0.30399999999999999</v>
      </c>
      <c r="AT2927" s="72">
        <v>72.004000000000005</v>
      </c>
      <c r="AU2927" s="12">
        <v>40.616999999999997</v>
      </c>
      <c r="AV2927" s="72">
        <v>0.88300000000000001</v>
      </c>
      <c r="AW2927" s="72">
        <v>81.400999999999996</v>
      </c>
      <c r="AX2927" s="12">
        <v>122.224</v>
      </c>
      <c r="AY2927" s="72">
        <v>2.6579999999999999</v>
      </c>
      <c r="AZ2927" s="72">
        <v>42.375999999999998</v>
      </c>
      <c r="BA2927" s="12">
        <v>162.84100000000001</v>
      </c>
      <c r="BB2927" s="72">
        <v>3.5409999999999999</v>
      </c>
      <c r="BC2927" s="72">
        <v>27.361999999999998</v>
      </c>
      <c r="BD2927" s="12">
        <v>20.952000000000002</v>
      </c>
      <c r="BE2927" s="72">
        <v>0.45600000000000002</v>
      </c>
      <c r="BF2927" s="72">
        <v>59.843000000000004</v>
      </c>
      <c r="BG2927" s="12">
        <v>183.79300000000001</v>
      </c>
      <c r="BH2927" s="72">
        <v>3.9969999999999999</v>
      </c>
      <c r="BI2927" s="72">
        <v>22.506</v>
      </c>
      <c r="BJ2927" s="12">
        <v>249.83500000000001</v>
      </c>
      <c r="BK2927" s="72">
        <v>5.4329999999999998</v>
      </c>
      <c r="BL2927" s="72">
        <v>18.873000000000001</v>
      </c>
      <c r="BM2927" s="12">
        <v>75.713999999999999</v>
      </c>
      <c r="BN2927" s="72">
        <v>1.6459999999999999</v>
      </c>
      <c r="BO2927" s="72">
        <v>26.725000000000001</v>
      </c>
      <c r="BP2927" s="12">
        <v>325.54899999999998</v>
      </c>
      <c r="BQ2927" s="72">
        <v>7.0789999999999997</v>
      </c>
      <c r="BR2927" s="72">
        <v>16.079000000000001</v>
      </c>
      <c r="BS2927" s="12">
        <v>523.322</v>
      </c>
      <c r="BT2927" s="72">
        <v>11.38</v>
      </c>
      <c r="BU2927" s="72">
        <v>10.481</v>
      </c>
      <c r="BV2927" s="12">
        <v>4598.7830000000004</v>
      </c>
      <c r="BW2927" s="72">
        <v>100</v>
      </c>
      <c r="BX2927" s="72">
        <v>3.2839999999999998</v>
      </c>
      <c r="BY2927" s="13"/>
      <c r="BZ2927" s="13"/>
    </row>
    <row r="2928" spans="1:78" ht="12.75" customHeight="1">
      <c r="A2928" s="122" t="s">
        <v>65</v>
      </c>
      <c r="B2928" s="71" t="s">
        <v>74</v>
      </c>
      <c r="C2928" s="71" t="s">
        <v>24</v>
      </c>
      <c r="D2928" s="34">
        <v>42156</v>
      </c>
      <c r="E2928" s="12">
        <v>3295.2530000000002</v>
      </c>
      <c r="F2928" s="72">
        <v>73.308999999999997</v>
      </c>
      <c r="G2928" s="72">
        <v>3.0409999999999999</v>
      </c>
      <c r="H2928" s="12">
        <v>71.88</v>
      </c>
      <c r="I2928" s="72">
        <v>1.599</v>
      </c>
      <c r="J2928" s="72">
        <v>41.973999999999997</v>
      </c>
      <c r="K2928" s="12">
        <v>83.832999999999998</v>
      </c>
      <c r="L2928" s="72">
        <v>1.865</v>
      </c>
      <c r="M2928" s="72">
        <v>35.646999999999998</v>
      </c>
      <c r="N2928" s="12">
        <v>155.71299999999999</v>
      </c>
      <c r="O2928" s="72">
        <v>3.464</v>
      </c>
      <c r="P2928" s="72">
        <v>31.594999999999999</v>
      </c>
      <c r="Q2928" s="12">
        <v>0</v>
      </c>
      <c r="R2928" s="72">
        <v>0</v>
      </c>
      <c r="S2928" s="72">
        <v>0</v>
      </c>
      <c r="T2928" s="12">
        <v>155.71299999999999</v>
      </c>
      <c r="U2928" s="72">
        <v>3.464</v>
      </c>
      <c r="V2928" s="72">
        <v>31.594999999999999</v>
      </c>
      <c r="W2928" s="12">
        <v>410.15</v>
      </c>
      <c r="X2928" s="72">
        <v>9.125</v>
      </c>
      <c r="Y2928" s="72">
        <v>13.634</v>
      </c>
      <c r="Z2928" s="12">
        <v>565.86199999999997</v>
      </c>
      <c r="AA2928" s="72">
        <v>12.589</v>
      </c>
      <c r="AB2928" s="72">
        <v>8.8810000000000002</v>
      </c>
      <c r="AC2928" s="12">
        <v>3861.1149999999998</v>
      </c>
      <c r="AD2928" s="72">
        <v>85.897999999999996</v>
      </c>
      <c r="AE2928" s="72">
        <v>2.758</v>
      </c>
      <c r="AF2928" s="12">
        <v>6.6710000000000003</v>
      </c>
      <c r="AG2928" s="72">
        <v>0.14799999999999999</v>
      </c>
      <c r="AH2928" s="72">
        <v>113.965</v>
      </c>
      <c r="AI2928" s="12">
        <v>128.28299999999999</v>
      </c>
      <c r="AJ2928" s="72">
        <v>2.8540000000000001</v>
      </c>
      <c r="AK2928" s="72">
        <v>28.437000000000001</v>
      </c>
      <c r="AL2928" s="12">
        <v>134.95400000000001</v>
      </c>
      <c r="AM2928" s="72">
        <v>3.0019999999999998</v>
      </c>
      <c r="AN2928" s="72">
        <v>26.888000000000002</v>
      </c>
      <c r="AO2928" s="12">
        <v>3996.069</v>
      </c>
      <c r="AP2928" s="72">
        <v>88.9</v>
      </c>
      <c r="AQ2928" s="72">
        <v>2.891</v>
      </c>
      <c r="AR2928" s="12">
        <v>0</v>
      </c>
      <c r="AS2928" s="72">
        <v>0</v>
      </c>
      <c r="AT2928" s="72">
        <v>0</v>
      </c>
      <c r="AU2928" s="12">
        <v>0</v>
      </c>
      <c r="AV2928" s="72">
        <v>0</v>
      </c>
      <c r="AW2928" s="72">
        <v>0</v>
      </c>
      <c r="AX2928" s="12">
        <v>95.775000000000006</v>
      </c>
      <c r="AY2928" s="72">
        <v>2.1309999999999998</v>
      </c>
      <c r="AZ2928" s="72">
        <v>25.533000000000001</v>
      </c>
      <c r="BA2928" s="12">
        <v>95.775000000000006</v>
      </c>
      <c r="BB2928" s="72">
        <v>2.1309999999999998</v>
      </c>
      <c r="BC2928" s="72">
        <v>25.533000000000001</v>
      </c>
      <c r="BD2928" s="12">
        <v>52.323</v>
      </c>
      <c r="BE2928" s="72">
        <v>1.1639999999999999</v>
      </c>
      <c r="BF2928" s="72">
        <v>37.917000000000002</v>
      </c>
      <c r="BG2928" s="12">
        <v>148.09800000000001</v>
      </c>
      <c r="BH2928" s="72">
        <v>3.2949999999999999</v>
      </c>
      <c r="BI2928" s="72">
        <v>19.387</v>
      </c>
      <c r="BJ2928" s="12">
        <v>235.345</v>
      </c>
      <c r="BK2928" s="72">
        <v>5.2359999999999998</v>
      </c>
      <c r="BL2928" s="72">
        <v>21.588000000000001</v>
      </c>
      <c r="BM2928" s="12">
        <v>115.479</v>
      </c>
      <c r="BN2928" s="72">
        <v>2.569</v>
      </c>
      <c r="BO2928" s="72">
        <v>22.847000000000001</v>
      </c>
      <c r="BP2928" s="12">
        <v>350.82400000000001</v>
      </c>
      <c r="BQ2928" s="72">
        <v>7.8049999999999997</v>
      </c>
      <c r="BR2928" s="72">
        <v>14.253</v>
      </c>
      <c r="BS2928" s="12">
        <v>498.92200000000003</v>
      </c>
      <c r="BT2928" s="72">
        <v>11.1</v>
      </c>
      <c r="BU2928" s="72">
        <v>8.1180000000000003</v>
      </c>
      <c r="BV2928" s="12">
        <v>4494.991</v>
      </c>
      <c r="BW2928" s="72">
        <v>100</v>
      </c>
      <c r="BX2928" s="72">
        <v>2.9369999999999998</v>
      </c>
      <c r="BY2928" s="13"/>
      <c r="BZ2928" s="13"/>
    </row>
    <row r="2929" spans="1:78">
      <c r="A2929" s="122" t="s">
        <v>65</v>
      </c>
      <c r="B2929" s="71" t="s">
        <v>74</v>
      </c>
      <c r="C2929" s="71" t="s">
        <v>24</v>
      </c>
      <c r="D2929" s="34">
        <v>42614</v>
      </c>
      <c r="E2929" s="12">
        <v>3235.53</v>
      </c>
      <c r="F2929" s="72">
        <v>71.573999999999998</v>
      </c>
      <c r="G2929" s="72">
        <v>3.2709999999999999</v>
      </c>
      <c r="H2929" s="12">
        <v>122.146</v>
      </c>
      <c r="I2929" s="72">
        <v>2.702</v>
      </c>
      <c r="J2929" s="72">
        <v>28.172000000000001</v>
      </c>
      <c r="K2929" s="12">
        <v>90.224999999999994</v>
      </c>
      <c r="L2929" s="72">
        <v>1.996</v>
      </c>
      <c r="M2929" s="72">
        <v>29.268999999999998</v>
      </c>
      <c r="N2929" s="12">
        <v>212.37100000000001</v>
      </c>
      <c r="O2929" s="72">
        <v>4.6980000000000004</v>
      </c>
      <c r="P2929" s="72">
        <v>22.733000000000001</v>
      </c>
      <c r="Q2929" s="12">
        <v>2.7810000000000001</v>
      </c>
      <c r="R2929" s="72">
        <v>6.2E-2</v>
      </c>
      <c r="S2929" s="72">
        <v>104.64400000000001</v>
      </c>
      <c r="T2929" s="12">
        <v>215.15199999999999</v>
      </c>
      <c r="U2929" s="72">
        <v>4.7590000000000003</v>
      </c>
      <c r="V2929" s="72">
        <v>22.323</v>
      </c>
      <c r="W2929" s="12">
        <v>416.79700000000003</v>
      </c>
      <c r="X2929" s="72">
        <v>9.2200000000000006</v>
      </c>
      <c r="Y2929" s="72">
        <v>14.109</v>
      </c>
      <c r="Z2929" s="12">
        <v>631.94899999999996</v>
      </c>
      <c r="AA2929" s="72">
        <v>13.978999999999999</v>
      </c>
      <c r="AB2929" s="72">
        <v>6.0060000000000002</v>
      </c>
      <c r="AC2929" s="12">
        <v>3867.48</v>
      </c>
      <c r="AD2929" s="72">
        <v>85.552999999999997</v>
      </c>
      <c r="AE2929" s="72">
        <v>2.9390000000000001</v>
      </c>
      <c r="AF2929" s="12">
        <v>0</v>
      </c>
      <c r="AG2929" s="72">
        <v>0</v>
      </c>
      <c r="AH2929" s="72">
        <v>0</v>
      </c>
      <c r="AI2929" s="12">
        <v>162.666</v>
      </c>
      <c r="AJ2929" s="72">
        <v>3.5979999999999999</v>
      </c>
      <c r="AK2929" s="72">
        <v>21.931999999999999</v>
      </c>
      <c r="AL2929" s="12">
        <v>162.666</v>
      </c>
      <c r="AM2929" s="72">
        <v>3.5979999999999999</v>
      </c>
      <c r="AN2929" s="72">
        <v>21.931999999999999</v>
      </c>
      <c r="AO2929" s="12">
        <v>4030.1460000000002</v>
      </c>
      <c r="AP2929" s="72">
        <v>89.152000000000001</v>
      </c>
      <c r="AQ2929" s="72">
        <v>2.8370000000000002</v>
      </c>
      <c r="AR2929" s="12">
        <v>29.527000000000001</v>
      </c>
      <c r="AS2929" s="72">
        <v>0.65300000000000002</v>
      </c>
      <c r="AT2929" s="72">
        <v>61.777000000000001</v>
      </c>
      <c r="AU2929" s="12">
        <v>8.0839999999999996</v>
      </c>
      <c r="AV2929" s="72">
        <v>0.17899999999999999</v>
      </c>
      <c r="AW2929" s="72">
        <v>102.248</v>
      </c>
      <c r="AX2929" s="12">
        <v>121.809</v>
      </c>
      <c r="AY2929" s="72">
        <v>2.6949999999999998</v>
      </c>
      <c r="AZ2929" s="72">
        <v>35.250999999999998</v>
      </c>
      <c r="BA2929" s="12">
        <v>129.893</v>
      </c>
      <c r="BB2929" s="72">
        <v>2.8730000000000002</v>
      </c>
      <c r="BC2929" s="72">
        <v>33.012999999999998</v>
      </c>
      <c r="BD2929" s="12">
        <v>23.965</v>
      </c>
      <c r="BE2929" s="72">
        <v>0.53</v>
      </c>
      <c r="BF2929" s="72">
        <v>62.066000000000003</v>
      </c>
      <c r="BG2929" s="12">
        <v>153.858</v>
      </c>
      <c r="BH2929" s="72">
        <v>3.4039999999999999</v>
      </c>
      <c r="BI2929" s="72">
        <v>27.434999999999999</v>
      </c>
      <c r="BJ2929" s="12">
        <v>214.76</v>
      </c>
      <c r="BK2929" s="72">
        <v>4.7510000000000003</v>
      </c>
      <c r="BL2929" s="72">
        <v>18.526</v>
      </c>
      <c r="BM2929" s="12">
        <v>92.254999999999995</v>
      </c>
      <c r="BN2929" s="72">
        <v>2.0409999999999999</v>
      </c>
      <c r="BO2929" s="72">
        <v>23.922000000000001</v>
      </c>
      <c r="BP2929" s="12">
        <v>307.01499999999999</v>
      </c>
      <c r="BQ2929" s="72">
        <v>6.7919999999999998</v>
      </c>
      <c r="BR2929" s="72">
        <v>14.84</v>
      </c>
      <c r="BS2929" s="12">
        <v>490.4</v>
      </c>
      <c r="BT2929" s="72">
        <v>10.848000000000001</v>
      </c>
      <c r="BU2929" s="72">
        <v>8.6950000000000003</v>
      </c>
      <c r="BV2929" s="12">
        <v>4520.5460000000003</v>
      </c>
      <c r="BW2929" s="72">
        <v>100</v>
      </c>
      <c r="BX2929" s="72">
        <v>2.7370000000000001</v>
      </c>
      <c r="BY2929" s="13"/>
      <c r="BZ2929" s="13"/>
    </row>
    <row r="2930" spans="1:78">
      <c r="A2930" s="122" t="s">
        <v>65</v>
      </c>
      <c r="B2930" s="71" t="s">
        <v>74</v>
      </c>
      <c r="C2930" s="71" t="s">
        <v>24</v>
      </c>
      <c r="D2930" s="34">
        <v>42705</v>
      </c>
      <c r="E2930" s="12">
        <v>3366.4780000000001</v>
      </c>
      <c r="F2930" s="72">
        <v>72.679000000000002</v>
      </c>
      <c r="G2930" s="72">
        <v>3.2170000000000001</v>
      </c>
      <c r="H2930" s="12">
        <v>126.125</v>
      </c>
      <c r="I2930" s="72">
        <v>2.7229999999999999</v>
      </c>
      <c r="J2930" s="72">
        <v>25.960999999999999</v>
      </c>
      <c r="K2930" s="12">
        <v>75.989000000000004</v>
      </c>
      <c r="L2930" s="72">
        <v>1.641</v>
      </c>
      <c r="M2930" s="72">
        <v>58.174999999999997</v>
      </c>
      <c r="N2930" s="12">
        <v>202.114</v>
      </c>
      <c r="O2930" s="72">
        <v>4.3630000000000004</v>
      </c>
      <c r="P2930" s="72">
        <v>31.111000000000001</v>
      </c>
      <c r="Q2930" s="12">
        <v>1.641</v>
      </c>
      <c r="R2930" s="72">
        <v>3.5000000000000003E-2</v>
      </c>
      <c r="S2930" s="72">
        <v>102.834</v>
      </c>
      <c r="T2930" s="12">
        <v>203.75399999999999</v>
      </c>
      <c r="U2930" s="72">
        <v>4.399</v>
      </c>
      <c r="V2930" s="72">
        <v>30.757000000000001</v>
      </c>
      <c r="W2930" s="12">
        <v>308.30799999999999</v>
      </c>
      <c r="X2930" s="72">
        <v>6.6559999999999997</v>
      </c>
      <c r="Y2930" s="72">
        <v>20.638000000000002</v>
      </c>
      <c r="Z2930" s="12">
        <v>512.06200000000001</v>
      </c>
      <c r="AA2930" s="72">
        <v>11.055</v>
      </c>
      <c r="AB2930" s="72">
        <v>18.274000000000001</v>
      </c>
      <c r="AC2930" s="12">
        <v>3878.54</v>
      </c>
      <c r="AD2930" s="72">
        <v>83.733999999999995</v>
      </c>
      <c r="AE2930" s="72">
        <v>3.3530000000000002</v>
      </c>
      <c r="AF2930" s="12">
        <v>3.7850000000000001</v>
      </c>
      <c r="AG2930" s="72">
        <v>8.2000000000000003E-2</v>
      </c>
      <c r="AH2930" s="72">
        <v>110.95099999999999</v>
      </c>
      <c r="AI2930" s="12">
        <v>229.38499999999999</v>
      </c>
      <c r="AJ2930" s="72">
        <v>4.952</v>
      </c>
      <c r="AK2930" s="72">
        <v>13.778</v>
      </c>
      <c r="AL2930" s="12">
        <v>233.17</v>
      </c>
      <c r="AM2930" s="72">
        <v>5.0339999999999998</v>
      </c>
      <c r="AN2930" s="72">
        <v>13.361000000000001</v>
      </c>
      <c r="AO2930" s="12">
        <v>4111.71</v>
      </c>
      <c r="AP2930" s="72">
        <v>88.768000000000001</v>
      </c>
      <c r="AQ2930" s="72">
        <v>3.3039999999999998</v>
      </c>
      <c r="AR2930" s="12">
        <v>44.606999999999999</v>
      </c>
      <c r="AS2930" s="72">
        <v>0.96299999999999997</v>
      </c>
      <c r="AT2930" s="72">
        <v>54.892000000000003</v>
      </c>
      <c r="AU2930" s="12">
        <v>10.782</v>
      </c>
      <c r="AV2930" s="72">
        <v>0.23300000000000001</v>
      </c>
      <c r="AW2930" s="72">
        <v>123.52200000000001</v>
      </c>
      <c r="AX2930" s="12">
        <v>91.661000000000001</v>
      </c>
      <c r="AY2930" s="72">
        <v>1.9790000000000001</v>
      </c>
      <c r="AZ2930" s="72">
        <v>38.125999999999998</v>
      </c>
      <c r="BA2930" s="12">
        <v>102.443</v>
      </c>
      <c r="BB2930" s="72">
        <v>2.2120000000000002</v>
      </c>
      <c r="BC2930" s="72">
        <v>31.32</v>
      </c>
      <c r="BD2930" s="12">
        <v>1.722</v>
      </c>
      <c r="BE2930" s="72">
        <v>3.6999999999999998E-2</v>
      </c>
      <c r="BF2930" s="72">
        <v>104.04</v>
      </c>
      <c r="BG2930" s="12">
        <v>104.164</v>
      </c>
      <c r="BH2930" s="72">
        <v>2.2490000000000001</v>
      </c>
      <c r="BI2930" s="72">
        <v>30.975000000000001</v>
      </c>
      <c r="BJ2930" s="12">
        <v>278.93700000000001</v>
      </c>
      <c r="BK2930" s="72">
        <v>6.0220000000000002</v>
      </c>
      <c r="BL2930" s="72">
        <v>15.926</v>
      </c>
      <c r="BM2930" s="12">
        <v>92.563999999999993</v>
      </c>
      <c r="BN2930" s="72">
        <v>1.998</v>
      </c>
      <c r="BO2930" s="72">
        <v>26.106999999999999</v>
      </c>
      <c r="BP2930" s="12">
        <v>371.5</v>
      </c>
      <c r="BQ2930" s="72">
        <v>8.02</v>
      </c>
      <c r="BR2930" s="72">
        <v>13.849</v>
      </c>
      <c r="BS2930" s="12">
        <v>520.27099999999996</v>
      </c>
      <c r="BT2930" s="72">
        <v>11.231999999999999</v>
      </c>
      <c r="BU2930" s="72">
        <v>12.959</v>
      </c>
      <c r="BV2930" s="12">
        <v>4631.9809999999998</v>
      </c>
      <c r="BW2930" s="72">
        <v>100</v>
      </c>
      <c r="BX2930" s="72">
        <v>3.3069999999999999</v>
      </c>
      <c r="BY2930" s="13"/>
      <c r="BZ2930" s="13"/>
    </row>
    <row r="2931" spans="1:78">
      <c r="A2931" s="122" t="s">
        <v>65</v>
      </c>
      <c r="B2931" s="71" t="s">
        <v>74</v>
      </c>
      <c r="C2931" s="71" t="s">
        <v>24</v>
      </c>
      <c r="D2931" s="34">
        <v>42795</v>
      </c>
      <c r="E2931" s="12">
        <v>3201.5729999999999</v>
      </c>
      <c r="F2931" s="72">
        <v>70.582999999999998</v>
      </c>
      <c r="G2931" s="72">
        <v>2.71</v>
      </c>
      <c r="H2931" s="12">
        <v>112.73399999999999</v>
      </c>
      <c r="I2931" s="72">
        <v>2.4849999999999999</v>
      </c>
      <c r="J2931" s="72">
        <v>27.734999999999999</v>
      </c>
      <c r="K2931" s="12">
        <v>66.680999999999997</v>
      </c>
      <c r="L2931" s="72">
        <v>1.47</v>
      </c>
      <c r="M2931" s="72">
        <v>40.832999999999998</v>
      </c>
      <c r="N2931" s="12">
        <v>179.41499999999999</v>
      </c>
      <c r="O2931" s="72">
        <v>3.9550000000000001</v>
      </c>
      <c r="P2931" s="72">
        <v>22.748000000000001</v>
      </c>
      <c r="Q2931" s="12">
        <v>19.731000000000002</v>
      </c>
      <c r="R2931" s="72">
        <v>0.435</v>
      </c>
      <c r="S2931" s="72">
        <v>67.234999999999999</v>
      </c>
      <c r="T2931" s="12">
        <v>199.14599999999999</v>
      </c>
      <c r="U2931" s="72">
        <v>4.3899999999999997</v>
      </c>
      <c r="V2931" s="72">
        <v>22.552</v>
      </c>
      <c r="W2931" s="12">
        <v>446.62599999999998</v>
      </c>
      <c r="X2931" s="72">
        <v>9.8469999999999995</v>
      </c>
      <c r="Y2931" s="72">
        <v>13.007</v>
      </c>
      <c r="Z2931" s="12">
        <v>645.77200000000005</v>
      </c>
      <c r="AA2931" s="72">
        <v>14.237</v>
      </c>
      <c r="AB2931" s="72">
        <v>7.6210000000000004</v>
      </c>
      <c r="AC2931" s="12">
        <v>3847.3449999999998</v>
      </c>
      <c r="AD2931" s="72">
        <v>84.82</v>
      </c>
      <c r="AE2931" s="72">
        <v>2.806</v>
      </c>
      <c r="AF2931" s="12">
        <v>0</v>
      </c>
      <c r="AG2931" s="72">
        <v>0</v>
      </c>
      <c r="AH2931" s="72">
        <v>0</v>
      </c>
      <c r="AI2931" s="12">
        <v>208.12799999999999</v>
      </c>
      <c r="AJ2931" s="72">
        <v>4.5880000000000001</v>
      </c>
      <c r="AK2931" s="72">
        <v>23.227</v>
      </c>
      <c r="AL2931" s="12">
        <v>208.12799999999999</v>
      </c>
      <c r="AM2931" s="72">
        <v>4.5880000000000001</v>
      </c>
      <c r="AN2931" s="72">
        <v>23.227</v>
      </c>
      <c r="AO2931" s="12">
        <v>4055.473</v>
      </c>
      <c r="AP2931" s="72">
        <v>89.409000000000006</v>
      </c>
      <c r="AQ2931" s="72">
        <v>2.8769999999999998</v>
      </c>
      <c r="AR2931" s="12">
        <v>37.944000000000003</v>
      </c>
      <c r="AS2931" s="72">
        <v>0.83699999999999997</v>
      </c>
      <c r="AT2931" s="72">
        <v>73.039000000000001</v>
      </c>
      <c r="AU2931" s="12">
        <v>0</v>
      </c>
      <c r="AV2931" s="72">
        <v>0</v>
      </c>
      <c r="AW2931" s="72">
        <v>0</v>
      </c>
      <c r="AX2931" s="12">
        <v>66.828000000000003</v>
      </c>
      <c r="AY2931" s="72">
        <v>1.4730000000000001</v>
      </c>
      <c r="AZ2931" s="72">
        <v>30.001999999999999</v>
      </c>
      <c r="BA2931" s="12">
        <v>66.828000000000003</v>
      </c>
      <c r="BB2931" s="72">
        <v>1.4730000000000001</v>
      </c>
      <c r="BC2931" s="72">
        <v>30.001999999999999</v>
      </c>
      <c r="BD2931" s="12">
        <v>108.215</v>
      </c>
      <c r="BE2931" s="72">
        <v>2.3860000000000001</v>
      </c>
      <c r="BF2931" s="72">
        <v>35.503</v>
      </c>
      <c r="BG2931" s="12">
        <v>175.04300000000001</v>
      </c>
      <c r="BH2931" s="72">
        <v>3.859</v>
      </c>
      <c r="BI2931" s="72">
        <v>22.620999999999999</v>
      </c>
      <c r="BJ2931" s="12">
        <v>157.46</v>
      </c>
      <c r="BK2931" s="72">
        <v>3.4710000000000001</v>
      </c>
      <c r="BL2931" s="72">
        <v>27.081</v>
      </c>
      <c r="BM2931" s="12">
        <v>109.956</v>
      </c>
      <c r="BN2931" s="72">
        <v>2.4239999999999999</v>
      </c>
      <c r="BO2931" s="72">
        <v>23.692</v>
      </c>
      <c r="BP2931" s="12">
        <v>267.41699999999997</v>
      </c>
      <c r="BQ2931" s="72">
        <v>5.8959999999999999</v>
      </c>
      <c r="BR2931" s="72">
        <v>16.815999999999999</v>
      </c>
      <c r="BS2931" s="12">
        <v>480.404</v>
      </c>
      <c r="BT2931" s="72">
        <v>10.590999999999999</v>
      </c>
      <c r="BU2931" s="72">
        <v>13.304</v>
      </c>
      <c r="BV2931" s="12">
        <v>4535.8770000000004</v>
      </c>
      <c r="BW2931" s="72">
        <v>100</v>
      </c>
      <c r="BX2931" s="72">
        <v>2.673</v>
      </c>
      <c r="BY2931" s="13"/>
      <c r="BZ2931" s="13"/>
    </row>
    <row r="2932" spans="1:78">
      <c r="A2932" s="122" t="s">
        <v>65</v>
      </c>
      <c r="B2932" s="71" t="s">
        <v>74</v>
      </c>
      <c r="C2932" s="71" t="s">
        <v>24</v>
      </c>
      <c r="D2932" s="34">
        <v>42887</v>
      </c>
      <c r="E2932" s="12">
        <v>3192.0149999999999</v>
      </c>
      <c r="F2932" s="72">
        <v>70.709999999999994</v>
      </c>
      <c r="G2932" s="72">
        <v>2.8860000000000001</v>
      </c>
      <c r="H2932" s="12">
        <v>79.703999999999994</v>
      </c>
      <c r="I2932" s="72">
        <v>1.766</v>
      </c>
      <c r="J2932" s="72">
        <v>28.684000000000001</v>
      </c>
      <c r="K2932" s="12">
        <v>90.186000000000007</v>
      </c>
      <c r="L2932" s="72">
        <v>1.998</v>
      </c>
      <c r="M2932" s="72">
        <v>36.878</v>
      </c>
      <c r="N2932" s="12">
        <v>169.88900000000001</v>
      </c>
      <c r="O2932" s="72">
        <v>3.7629999999999999</v>
      </c>
      <c r="P2932" s="72">
        <v>21.635000000000002</v>
      </c>
      <c r="Q2932" s="12">
        <v>16.655000000000001</v>
      </c>
      <c r="R2932" s="72">
        <v>0.36899999999999999</v>
      </c>
      <c r="S2932" s="72">
        <v>62.174999999999997</v>
      </c>
      <c r="T2932" s="12">
        <v>186.54400000000001</v>
      </c>
      <c r="U2932" s="72">
        <v>4.1319999999999997</v>
      </c>
      <c r="V2932" s="72">
        <v>20.837</v>
      </c>
      <c r="W2932" s="12">
        <v>469.20299999999997</v>
      </c>
      <c r="X2932" s="72">
        <v>10.394</v>
      </c>
      <c r="Y2932" s="72">
        <v>14.526999999999999</v>
      </c>
      <c r="Z2932" s="12">
        <v>655.74699999999996</v>
      </c>
      <c r="AA2932" s="72">
        <v>14.526</v>
      </c>
      <c r="AB2932" s="72">
        <v>7.335</v>
      </c>
      <c r="AC2932" s="12">
        <v>3847.7620000000002</v>
      </c>
      <c r="AD2932" s="72">
        <v>85.236000000000004</v>
      </c>
      <c r="AE2932" s="72">
        <v>2.891</v>
      </c>
      <c r="AF2932" s="12">
        <v>0</v>
      </c>
      <c r="AG2932" s="72">
        <v>0</v>
      </c>
      <c r="AH2932" s="72">
        <v>0</v>
      </c>
      <c r="AI2932" s="12">
        <v>180.803</v>
      </c>
      <c r="AJ2932" s="72">
        <v>4.0049999999999999</v>
      </c>
      <c r="AK2932" s="72">
        <v>12.574</v>
      </c>
      <c r="AL2932" s="12">
        <v>180.803</v>
      </c>
      <c r="AM2932" s="72">
        <v>4.0049999999999999</v>
      </c>
      <c r="AN2932" s="72">
        <v>12.574</v>
      </c>
      <c r="AO2932" s="12">
        <v>4028.5659999999998</v>
      </c>
      <c r="AP2932" s="72">
        <v>89.241</v>
      </c>
      <c r="AQ2932" s="72">
        <v>2.7669999999999999</v>
      </c>
      <c r="AR2932" s="12">
        <v>0</v>
      </c>
      <c r="AS2932" s="72">
        <v>0</v>
      </c>
      <c r="AT2932" s="72">
        <v>0</v>
      </c>
      <c r="AU2932" s="12">
        <v>3.1949999999999998</v>
      </c>
      <c r="AV2932" s="72">
        <v>7.0999999999999994E-2</v>
      </c>
      <c r="AW2932" s="72">
        <v>107.75700000000001</v>
      </c>
      <c r="AX2932" s="12">
        <v>58.152999999999999</v>
      </c>
      <c r="AY2932" s="72">
        <v>1.288</v>
      </c>
      <c r="AZ2932" s="72">
        <v>37.945999999999998</v>
      </c>
      <c r="BA2932" s="12">
        <v>61.347999999999999</v>
      </c>
      <c r="BB2932" s="72">
        <v>1.359</v>
      </c>
      <c r="BC2932" s="72">
        <v>36.881</v>
      </c>
      <c r="BD2932" s="12">
        <v>55.811</v>
      </c>
      <c r="BE2932" s="72">
        <v>1.236</v>
      </c>
      <c r="BF2932" s="72">
        <v>51.965000000000003</v>
      </c>
      <c r="BG2932" s="12">
        <v>117.15900000000001</v>
      </c>
      <c r="BH2932" s="72">
        <v>2.5950000000000002</v>
      </c>
      <c r="BI2932" s="72">
        <v>29.108000000000001</v>
      </c>
      <c r="BJ2932" s="12">
        <v>281.68099999999998</v>
      </c>
      <c r="BK2932" s="72">
        <v>6.24</v>
      </c>
      <c r="BL2932" s="72">
        <v>17.736999999999998</v>
      </c>
      <c r="BM2932" s="12">
        <v>86.834999999999994</v>
      </c>
      <c r="BN2932" s="72">
        <v>1.9239999999999999</v>
      </c>
      <c r="BO2932" s="72">
        <v>21.422999999999998</v>
      </c>
      <c r="BP2932" s="12">
        <v>368.51600000000002</v>
      </c>
      <c r="BQ2932" s="72">
        <v>8.1630000000000003</v>
      </c>
      <c r="BR2932" s="72">
        <v>14.596</v>
      </c>
      <c r="BS2932" s="12">
        <v>485.67500000000001</v>
      </c>
      <c r="BT2932" s="72">
        <v>10.759</v>
      </c>
      <c r="BU2932" s="72">
        <v>12.215</v>
      </c>
      <c r="BV2932" s="12">
        <v>4514.24</v>
      </c>
      <c r="BW2932" s="72">
        <v>100</v>
      </c>
      <c r="BX2932" s="72">
        <v>2.6269999999999998</v>
      </c>
      <c r="BY2932" s="13"/>
      <c r="BZ2932" s="13"/>
    </row>
    <row r="2933" spans="1:78">
      <c r="A2933" s="122" t="s">
        <v>65</v>
      </c>
      <c r="B2933" s="71" t="s">
        <v>74</v>
      </c>
      <c r="C2933" s="71" t="s">
        <v>24</v>
      </c>
      <c r="D2933" s="34">
        <v>43344</v>
      </c>
      <c r="E2933" s="12">
        <v>3183.752</v>
      </c>
      <c r="F2933" s="72">
        <v>69.677000000000007</v>
      </c>
      <c r="G2933" s="72">
        <v>3.6</v>
      </c>
      <c r="H2933" s="12">
        <v>148.15100000000001</v>
      </c>
      <c r="I2933" s="72">
        <v>3.242</v>
      </c>
      <c r="J2933" s="72">
        <v>25.597000000000001</v>
      </c>
      <c r="K2933" s="12">
        <v>130.602</v>
      </c>
      <c r="L2933" s="72">
        <v>2.8580000000000001</v>
      </c>
      <c r="M2933" s="72">
        <v>28.524999999999999</v>
      </c>
      <c r="N2933" s="12">
        <v>278.75299999999999</v>
      </c>
      <c r="O2933" s="72">
        <v>6.101</v>
      </c>
      <c r="P2933" s="72">
        <v>19.582999999999998</v>
      </c>
      <c r="Q2933" s="12">
        <v>12.403</v>
      </c>
      <c r="R2933" s="72">
        <v>0.27100000000000002</v>
      </c>
      <c r="S2933" s="72">
        <v>79.034999999999997</v>
      </c>
      <c r="T2933" s="12">
        <v>291.15600000000001</v>
      </c>
      <c r="U2933" s="72">
        <v>6.3719999999999999</v>
      </c>
      <c r="V2933" s="72">
        <v>19.318000000000001</v>
      </c>
      <c r="W2933" s="12">
        <v>432.017</v>
      </c>
      <c r="X2933" s="72">
        <v>9.4550000000000001</v>
      </c>
      <c r="Y2933" s="72">
        <v>16.715</v>
      </c>
      <c r="Z2933" s="12">
        <v>723.173</v>
      </c>
      <c r="AA2933" s="72">
        <v>15.827</v>
      </c>
      <c r="AB2933" s="72">
        <v>8.42</v>
      </c>
      <c r="AC2933" s="12">
        <v>3906.9250000000002</v>
      </c>
      <c r="AD2933" s="72">
        <v>85.504000000000005</v>
      </c>
      <c r="AE2933" s="72">
        <v>3.3690000000000002</v>
      </c>
      <c r="AF2933" s="12">
        <v>3.177</v>
      </c>
      <c r="AG2933" s="72">
        <v>7.0000000000000007E-2</v>
      </c>
      <c r="AH2933" s="72">
        <v>107.408</v>
      </c>
      <c r="AI2933" s="12">
        <v>134.15299999999999</v>
      </c>
      <c r="AJ2933" s="72">
        <v>2.9359999999999999</v>
      </c>
      <c r="AK2933" s="72">
        <v>25.905999999999999</v>
      </c>
      <c r="AL2933" s="12">
        <v>137.33000000000001</v>
      </c>
      <c r="AM2933" s="72">
        <v>3.0049999999999999</v>
      </c>
      <c r="AN2933" s="72">
        <v>25.521999999999998</v>
      </c>
      <c r="AO2933" s="12">
        <v>4044.2550000000001</v>
      </c>
      <c r="AP2933" s="72">
        <v>88.51</v>
      </c>
      <c r="AQ2933" s="72">
        <v>3.3039999999999998</v>
      </c>
      <c r="AR2933" s="12">
        <v>0</v>
      </c>
      <c r="AS2933" s="72">
        <v>0</v>
      </c>
      <c r="AT2933" s="72">
        <v>0</v>
      </c>
      <c r="AU2933" s="12">
        <v>1.883</v>
      </c>
      <c r="AV2933" s="72">
        <v>4.1000000000000002E-2</v>
      </c>
      <c r="AW2933" s="72">
        <v>102.56699999999999</v>
      </c>
      <c r="AX2933" s="12">
        <v>90.614000000000004</v>
      </c>
      <c r="AY2933" s="72">
        <v>1.9830000000000001</v>
      </c>
      <c r="AZ2933" s="72">
        <v>37.512</v>
      </c>
      <c r="BA2933" s="12">
        <v>92.497</v>
      </c>
      <c r="BB2933" s="72">
        <v>2.024</v>
      </c>
      <c r="BC2933" s="72">
        <v>36.527000000000001</v>
      </c>
      <c r="BD2933" s="12">
        <v>27.335000000000001</v>
      </c>
      <c r="BE2933" s="72">
        <v>0.59799999999999998</v>
      </c>
      <c r="BF2933" s="72">
        <v>53.661000000000001</v>
      </c>
      <c r="BG2933" s="12">
        <v>119.83199999999999</v>
      </c>
      <c r="BH2933" s="72">
        <v>2.6230000000000002</v>
      </c>
      <c r="BI2933" s="72">
        <v>31.984999999999999</v>
      </c>
      <c r="BJ2933" s="12">
        <v>270.64400000000001</v>
      </c>
      <c r="BK2933" s="72">
        <v>5.923</v>
      </c>
      <c r="BL2933" s="72">
        <v>20.491</v>
      </c>
      <c r="BM2933" s="12">
        <v>134.559</v>
      </c>
      <c r="BN2933" s="72">
        <v>2.9449999999999998</v>
      </c>
      <c r="BO2933" s="72">
        <v>18.91</v>
      </c>
      <c r="BP2933" s="12">
        <v>405.202</v>
      </c>
      <c r="BQ2933" s="72">
        <v>8.8680000000000003</v>
      </c>
      <c r="BR2933" s="72">
        <v>13.631</v>
      </c>
      <c r="BS2933" s="12">
        <v>525.03399999999999</v>
      </c>
      <c r="BT2933" s="72">
        <v>11.49</v>
      </c>
      <c r="BU2933" s="72">
        <v>10.363</v>
      </c>
      <c r="BV2933" s="12">
        <v>4569.2889999999998</v>
      </c>
      <c r="BW2933" s="72">
        <v>100</v>
      </c>
      <c r="BX2933" s="72">
        <v>3.3889999999999998</v>
      </c>
      <c r="BY2933" s="13"/>
      <c r="BZ2933" s="13"/>
    </row>
    <row r="2934" spans="1:78">
      <c r="A2934" s="122" t="s">
        <v>65</v>
      </c>
      <c r="B2934" s="71" t="s">
        <v>74</v>
      </c>
      <c r="C2934" s="71" t="s">
        <v>24</v>
      </c>
      <c r="D2934" s="34">
        <v>43435</v>
      </c>
      <c r="E2934" s="12">
        <v>3408.681</v>
      </c>
      <c r="F2934" s="72">
        <v>73.191999999999993</v>
      </c>
      <c r="G2934" s="72">
        <v>3.2589999999999999</v>
      </c>
      <c r="H2934" s="12">
        <v>104.652</v>
      </c>
      <c r="I2934" s="72">
        <v>2.2469999999999999</v>
      </c>
      <c r="J2934" s="72">
        <v>30.727</v>
      </c>
      <c r="K2934" s="12">
        <v>60.11</v>
      </c>
      <c r="L2934" s="72">
        <v>1.2909999999999999</v>
      </c>
      <c r="M2934" s="72">
        <v>34.012999999999998</v>
      </c>
      <c r="N2934" s="12">
        <v>164.762</v>
      </c>
      <c r="O2934" s="72">
        <v>3.5379999999999998</v>
      </c>
      <c r="P2934" s="72">
        <v>23.068999999999999</v>
      </c>
      <c r="Q2934" s="12">
        <v>5.9249999999999998</v>
      </c>
      <c r="R2934" s="72">
        <v>0.127</v>
      </c>
      <c r="S2934" s="72">
        <v>105.048</v>
      </c>
      <c r="T2934" s="12">
        <v>170.68700000000001</v>
      </c>
      <c r="U2934" s="72">
        <v>3.665</v>
      </c>
      <c r="V2934" s="72">
        <v>22.672999999999998</v>
      </c>
      <c r="W2934" s="12">
        <v>451.72199999999998</v>
      </c>
      <c r="X2934" s="72">
        <v>9.6989999999999998</v>
      </c>
      <c r="Y2934" s="72">
        <v>15.867000000000001</v>
      </c>
      <c r="Z2934" s="12">
        <v>622.40899999999999</v>
      </c>
      <c r="AA2934" s="72">
        <v>13.364000000000001</v>
      </c>
      <c r="AB2934" s="72">
        <v>11.002000000000001</v>
      </c>
      <c r="AC2934" s="12">
        <v>4031.09</v>
      </c>
      <c r="AD2934" s="72">
        <v>86.555999999999997</v>
      </c>
      <c r="AE2934" s="72">
        <v>3.1819999999999999</v>
      </c>
      <c r="AF2934" s="12">
        <v>0</v>
      </c>
      <c r="AG2934" s="72">
        <v>0</v>
      </c>
      <c r="AH2934" s="72">
        <v>0</v>
      </c>
      <c r="AI2934" s="12">
        <v>126.136</v>
      </c>
      <c r="AJ2934" s="72">
        <v>2.7080000000000002</v>
      </c>
      <c r="AK2934" s="72">
        <v>16.311</v>
      </c>
      <c r="AL2934" s="12">
        <v>126.136</v>
      </c>
      <c r="AM2934" s="72">
        <v>2.7080000000000002</v>
      </c>
      <c r="AN2934" s="72">
        <v>16.311</v>
      </c>
      <c r="AO2934" s="12">
        <v>4157.2259999999997</v>
      </c>
      <c r="AP2934" s="72">
        <v>89.263999999999996</v>
      </c>
      <c r="AQ2934" s="72">
        <v>3.0609999999999999</v>
      </c>
      <c r="AR2934" s="12">
        <v>30.029</v>
      </c>
      <c r="AS2934" s="72">
        <v>0.64500000000000002</v>
      </c>
      <c r="AT2934" s="72">
        <v>64.933000000000007</v>
      </c>
      <c r="AU2934" s="12">
        <v>0</v>
      </c>
      <c r="AV2934" s="72">
        <v>0</v>
      </c>
      <c r="AW2934" s="72">
        <v>0</v>
      </c>
      <c r="AX2934" s="12">
        <v>66.885999999999996</v>
      </c>
      <c r="AY2934" s="72">
        <v>1.4359999999999999</v>
      </c>
      <c r="AZ2934" s="72">
        <v>52.854999999999997</v>
      </c>
      <c r="BA2934" s="12">
        <v>66.885999999999996</v>
      </c>
      <c r="BB2934" s="72">
        <v>1.4359999999999999</v>
      </c>
      <c r="BC2934" s="72">
        <v>52.854999999999997</v>
      </c>
      <c r="BD2934" s="12">
        <v>48.106999999999999</v>
      </c>
      <c r="BE2934" s="72">
        <v>1.0329999999999999</v>
      </c>
      <c r="BF2934" s="72">
        <v>63.968000000000004</v>
      </c>
      <c r="BG2934" s="12">
        <v>114.994</v>
      </c>
      <c r="BH2934" s="72">
        <v>2.4689999999999999</v>
      </c>
      <c r="BI2934" s="72">
        <v>37.533999999999999</v>
      </c>
      <c r="BJ2934" s="12">
        <v>272.50400000000002</v>
      </c>
      <c r="BK2934" s="72">
        <v>5.851</v>
      </c>
      <c r="BL2934" s="72">
        <v>17.312999999999999</v>
      </c>
      <c r="BM2934" s="12">
        <v>82.454999999999998</v>
      </c>
      <c r="BN2934" s="72">
        <v>1.77</v>
      </c>
      <c r="BO2934" s="72">
        <v>32.414999999999999</v>
      </c>
      <c r="BP2934" s="12">
        <v>354.959</v>
      </c>
      <c r="BQ2934" s="72">
        <v>7.6219999999999999</v>
      </c>
      <c r="BR2934" s="72">
        <v>14.47</v>
      </c>
      <c r="BS2934" s="12">
        <v>499.98099999999999</v>
      </c>
      <c r="BT2934" s="72">
        <v>10.736000000000001</v>
      </c>
      <c r="BU2934" s="72">
        <v>9.7200000000000006</v>
      </c>
      <c r="BV2934" s="12">
        <v>4657.2070000000003</v>
      </c>
      <c r="BW2934" s="72">
        <v>100</v>
      </c>
      <c r="BX2934" s="72">
        <v>2.7269999999999999</v>
      </c>
      <c r="BY2934" s="13"/>
      <c r="BZ2934" s="13"/>
    </row>
    <row r="2935" spans="1:78">
      <c r="A2935" s="122" t="s">
        <v>65</v>
      </c>
      <c r="B2935" s="71" t="s">
        <v>74</v>
      </c>
      <c r="C2935" s="71" t="s">
        <v>24</v>
      </c>
      <c r="D2935" s="34">
        <v>43525</v>
      </c>
      <c r="E2935" s="12">
        <v>3330.2579999999998</v>
      </c>
      <c r="F2935" s="72">
        <v>73.912000000000006</v>
      </c>
      <c r="G2935" s="72">
        <v>2.4750000000000001</v>
      </c>
      <c r="H2935" s="12">
        <v>96.762</v>
      </c>
      <c r="I2935" s="72">
        <v>2.1480000000000001</v>
      </c>
      <c r="J2935" s="72">
        <v>34.628</v>
      </c>
      <c r="K2935" s="12">
        <v>52.726999999999997</v>
      </c>
      <c r="L2935" s="72">
        <v>1.17</v>
      </c>
      <c r="M2935" s="72">
        <v>41.317999999999998</v>
      </c>
      <c r="N2935" s="12">
        <v>149.489</v>
      </c>
      <c r="O2935" s="72">
        <v>3.3180000000000001</v>
      </c>
      <c r="P2935" s="72">
        <v>23.018999999999998</v>
      </c>
      <c r="Q2935" s="12">
        <v>16.11</v>
      </c>
      <c r="R2935" s="72">
        <v>0.35799999999999998</v>
      </c>
      <c r="S2935" s="72">
        <v>73.144000000000005</v>
      </c>
      <c r="T2935" s="12">
        <v>165.59899999999999</v>
      </c>
      <c r="U2935" s="72">
        <v>3.6749999999999998</v>
      </c>
      <c r="V2935" s="72">
        <v>23.684999999999999</v>
      </c>
      <c r="W2935" s="12">
        <v>447.95</v>
      </c>
      <c r="X2935" s="72">
        <v>9.9420000000000002</v>
      </c>
      <c r="Y2935" s="72">
        <v>9.5649999999999995</v>
      </c>
      <c r="Z2935" s="12">
        <v>613.54899999999998</v>
      </c>
      <c r="AA2935" s="72">
        <v>13.617000000000001</v>
      </c>
      <c r="AB2935" s="72">
        <v>8.5289999999999999</v>
      </c>
      <c r="AC2935" s="12">
        <v>3943.8069999999998</v>
      </c>
      <c r="AD2935" s="72">
        <v>87.528999999999996</v>
      </c>
      <c r="AE2935" s="72">
        <v>2.556</v>
      </c>
      <c r="AF2935" s="12">
        <v>7.6079999999999997</v>
      </c>
      <c r="AG2935" s="72">
        <v>0.16900000000000001</v>
      </c>
      <c r="AH2935" s="72">
        <v>83.679000000000002</v>
      </c>
      <c r="AI2935" s="12">
        <v>123.53100000000001</v>
      </c>
      <c r="AJ2935" s="72">
        <v>2.742</v>
      </c>
      <c r="AK2935" s="72">
        <v>37.676000000000002</v>
      </c>
      <c r="AL2935" s="12">
        <v>131.13900000000001</v>
      </c>
      <c r="AM2935" s="72">
        <v>2.911</v>
      </c>
      <c r="AN2935" s="72">
        <v>35.747999999999998</v>
      </c>
      <c r="AO2935" s="12">
        <v>4074.9459999999999</v>
      </c>
      <c r="AP2935" s="72">
        <v>90.44</v>
      </c>
      <c r="AQ2935" s="72">
        <v>2.7509999999999999</v>
      </c>
      <c r="AR2935" s="12">
        <v>15.627000000000001</v>
      </c>
      <c r="AS2935" s="72">
        <v>0.34699999999999998</v>
      </c>
      <c r="AT2935" s="72">
        <v>62.951000000000001</v>
      </c>
      <c r="AU2935" s="12">
        <v>8.8070000000000004</v>
      </c>
      <c r="AV2935" s="72">
        <v>0.19500000000000001</v>
      </c>
      <c r="AW2935" s="72">
        <v>118.675</v>
      </c>
      <c r="AX2935" s="12">
        <v>102.81100000000001</v>
      </c>
      <c r="AY2935" s="72">
        <v>2.282</v>
      </c>
      <c r="AZ2935" s="72">
        <v>32.981999999999999</v>
      </c>
      <c r="BA2935" s="12">
        <v>111.619</v>
      </c>
      <c r="BB2935" s="72">
        <v>2.4769999999999999</v>
      </c>
      <c r="BC2935" s="72">
        <v>30.164000000000001</v>
      </c>
      <c r="BD2935" s="12">
        <v>21.215</v>
      </c>
      <c r="BE2935" s="72">
        <v>0.47099999999999997</v>
      </c>
      <c r="BF2935" s="72">
        <v>87.965000000000003</v>
      </c>
      <c r="BG2935" s="12">
        <v>132.833</v>
      </c>
      <c r="BH2935" s="72">
        <v>2.948</v>
      </c>
      <c r="BI2935" s="72">
        <v>28.332999999999998</v>
      </c>
      <c r="BJ2935" s="12">
        <v>194.446</v>
      </c>
      <c r="BK2935" s="72">
        <v>4.3159999999999998</v>
      </c>
      <c r="BL2935" s="72">
        <v>23.495000000000001</v>
      </c>
      <c r="BM2935" s="12">
        <v>87.843000000000004</v>
      </c>
      <c r="BN2935" s="72">
        <v>1.95</v>
      </c>
      <c r="BO2935" s="72">
        <v>29.637</v>
      </c>
      <c r="BP2935" s="12">
        <v>282.28899999999999</v>
      </c>
      <c r="BQ2935" s="72">
        <v>6.2649999999999997</v>
      </c>
      <c r="BR2935" s="72">
        <v>20.305</v>
      </c>
      <c r="BS2935" s="12">
        <v>430.74900000000002</v>
      </c>
      <c r="BT2935" s="72">
        <v>9.56</v>
      </c>
      <c r="BU2935" s="72">
        <v>16.184999999999999</v>
      </c>
      <c r="BV2935" s="12">
        <v>4505.6949999999997</v>
      </c>
      <c r="BW2935" s="72">
        <v>100</v>
      </c>
      <c r="BX2935" s="72">
        <v>2.8410000000000002</v>
      </c>
      <c r="BY2935" s="13"/>
      <c r="BZ2935" s="13"/>
    </row>
    <row r="2936" spans="1:78">
      <c r="A2936" s="122" t="s">
        <v>65</v>
      </c>
      <c r="B2936" s="71" t="s">
        <v>74</v>
      </c>
      <c r="C2936" s="71" t="s">
        <v>24</v>
      </c>
      <c r="D2936" s="34">
        <v>43617</v>
      </c>
      <c r="E2936" s="12">
        <v>3345.2089999999998</v>
      </c>
      <c r="F2936" s="72">
        <v>71.248999999999995</v>
      </c>
      <c r="G2936" s="72">
        <v>3.375</v>
      </c>
      <c r="H2936" s="12">
        <v>51.354999999999997</v>
      </c>
      <c r="I2936" s="72">
        <v>1.0940000000000001</v>
      </c>
      <c r="J2936" s="72">
        <v>39.408000000000001</v>
      </c>
      <c r="K2936" s="12">
        <v>115.029</v>
      </c>
      <c r="L2936" s="72">
        <v>2.4500000000000002</v>
      </c>
      <c r="M2936" s="72">
        <v>31.942</v>
      </c>
      <c r="N2936" s="12">
        <v>166.38399999999999</v>
      </c>
      <c r="O2936" s="72">
        <v>3.544</v>
      </c>
      <c r="P2936" s="72">
        <v>26.734999999999999</v>
      </c>
      <c r="Q2936" s="12">
        <v>11.34</v>
      </c>
      <c r="R2936" s="72">
        <v>0.24199999999999999</v>
      </c>
      <c r="S2936" s="72">
        <v>95.114999999999995</v>
      </c>
      <c r="T2936" s="12">
        <v>177.72300000000001</v>
      </c>
      <c r="U2936" s="72">
        <v>3.7850000000000001</v>
      </c>
      <c r="V2936" s="72">
        <v>24.768999999999998</v>
      </c>
      <c r="W2936" s="12">
        <v>497.613</v>
      </c>
      <c r="X2936" s="72">
        <v>10.599</v>
      </c>
      <c r="Y2936" s="72">
        <v>10.682</v>
      </c>
      <c r="Z2936" s="12">
        <v>675.33699999999999</v>
      </c>
      <c r="AA2936" s="72">
        <v>14.384</v>
      </c>
      <c r="AB2936" s="72">
        <v>7.968</v>
      </c>
      <c r="AC2936" s="12">
        <v>4020.5450000000001</v>
      </c>
      <c r="AD2936" s="72">
        <v>85.632999999999996</v>
      </c>
      <c r="AE2936" s="72">
        <v>2.92</v>
      </c>
      <c r="AF2936" s="12">
        <v>4.3769999999999998</v>
      </c>
      <c r="AG2936" s="72">
        <v>9.2999999999999999E-2</v>
      </c>
      <c r="AH2936" s="72">
        <v>112.379</v>
      </c>
      <c r="AI2936" s="12">
        <v>142.267</v>
      </c>
      <c r="AJ2936" s="72">
        <v>3.03</v>
      </c>
      <c r="AK2936" s="72">
        <v>22.49</v>
      </c>
      <c r="AL2936" s="12">
        <v>146.64400000000001</v>
      </c>
      <c r="AM2936" s="72">
        <v>3.1230000000000002</v>
      </c>
      <c r="AN2936" s="72">
        <v>23</v>
      </c>
      <c r="AO2936" s="12">
        <v>4167.1890000000003</v>
      </c>
      <c r="AP2936" s="72">
        <v>88.757000000000005</v>
      </c>
      <c r="AQ2936" s="72">
        <v>2.7589999999999999</v>
      </c>
      <c r="AR2936" s="12">
        <v>8.5210000000000008</v>
      </c>
      <c r="AS2936" s="72">
        <v>0.18099999999999999</v>
      </c>
      <c r="AT2936" s="72">
        <v>104.407</v>
      </c>
      <c r="AU2936" s="12">
        <v>25.283000000000001</v>
      </c>
      <c r="AV2936" s="72">
        <v>0.53900000000000003</v>
      </c>
      <c r="AW2936" s="72">
        <v>78.710999999999999</v>
      </c>
      <c r="AX2936" s="12">
        <v>70.424000000000007</v>
      </c>
      <c r="AY2936" s="72">
        <v>1.5</v>
      </c>
      <c r="AZ2936" s="72">
        <v>32.116</v>
      </c>
      <c r="BA2936" s="12">
        <v>95.706999999999994</v>
      </c>
      <c r="BB2936" s="72">
        <v>2.0379999999999998</v>
      </c>
      <c r="BC2936" s="72">
        <v>31.04</v>
      </c>
      <c r="BD2936" s="12">
        <v>63.066000000000003</v>
      </c>
      <c r="BE2936" s="72">
        <v>1.343</v>
      </c>
      <c r="BF2936" s="72">
        <v>46.781999999999996</v>
      </c>
      <c r="BG2936" s="12">
        <v>158.773</v>
      </c>
      <c r="BH2936" s="72">
        <v>3.3820000000000001</v>
      </c>
      <c r="BI2936" s="72">
        <v>23.443999999999999</v>
      </c>
      <c r="BJ2936" s="12">
        <v>238.684</v>
      </c>
      <c r="BK2936" s="72">
        <v>5.0839999999999996</v>
      </c>
      <c r="BL2936" s="72">
        <v>15.401</v>
      </c>
      <c r="BM2936" s="12">
        <v>121.901</v>
      </c>
      <c r="BN2936" s="72">
        <v>2.5960000000000001</v>
      </c>
      <c r="BO2936" s="72">
        <v>16.989000000000001</v>
      </c>
      <c r="BP2936" s="12">
        <v>360.58499999999998</v>
      </c>
      <c r="BQ2936" s="72">
        <v>7.68</v>
      </c>
      <c r="BR2936" s="72">
        <v>10.371</v>
      </c>
      <c r="BS2936" s="12">
        <v>527.87900000000002</v>
      </c>
      <c r="BT2936" s="72">
        <v>11.243</v>
      </c>
      <c r="BU2936" s="72">
        <v>9.8079999999999998</v>
      </c>
      <c r="BV2936" s="12">
        <v>4695.0680000000002</v>
      </c>
      <c r="BW2936" s="72">
        <v>100</v>
      </c>
      <c r="BX2936" s="72">
        <v>2.6190000000000002</v>
      </c>
      <c r="BY2936" s="13"/>
      <c r="BZ2936" s="13"/>
    </row>
    <row r="2937" spans="1:78">
      <c r="A2937" s="122" t="s">
        <v>65</v>
      </c>
      <c r="B2937" s="71" t="s">
        <v>74</v>
      </c>
      <c r="C2937" s="71" t="s">
        <v>24</v>
      </c>
      <c r="D2937" s="34">
        <v>44075</v>
      </c>
      <c r="E2937" s="12">
        <v>3207.0540000000001</v>
      </c>
      <c r="F2937" s="72">
        <v>70.53</v>
      </c>
      <c r="G2937" s="72">
        <v>2.8719999999999999</v>
      </c>
      <c r="H2937" s="12">
        <v>110.876</v>
      </c>
      <c r="I2937" s="72">
        <v>2.4380000000000002</v>
      </c>
      <c r="J2937" s="72">
        <v>36.353999999999999</v>
      </c>
      <c r="K2937" s="12">
        <v>90.738</v>
      </c>
      <c r="L2937" s="72">
        <v>1.996</v>
      </c>
      <c r="M2937" s="72">
        <v>27.88</v>
      </c>
      <c r="N2937" s="12">
        <v>201.614</v>
      </c>
      <c r="O2937" s="72">
        <v>4.4340000000000002</v>
      </c>
      <c r="P2937" s="72">
        <v>20.082999999999998</v>
      </c>
      <c r="Q2937" s="12">
        <v>16.914000000000001</v>
      </c>
      <c r="R2937" s="72">
        <v>0.372</v>
      </c>
      <c r="S2937" s="72">
        <v>85.515000000000001</v>
      </c>
      <c r="T2937" s="12">
        <v>218.529</v>
      </c>
      <c r="U2937" s="72">
        <v>4.806</v>
      </c>
      <c r="V2937" s="72">
        <v>19.087</v>
      </c>
      <c r="W2937" s="12">
        <v>406.95499999999998</v>
      </c>
      <c r="X2937" s="72">
        <v>8.9499999999999993</v>
      </c>
      <c r="Y2937" s="72">
        <v>14.061</v>
      </c>
      <c r="Z2937" s="12">
        <v>625.48400000000004</v>
      </c>
      <c r="AA2937" s="72">
        <v>13.756</v>
      </c>
      <c r="AB2937" s="72">
        <v>6.0549999999999997</v>
      </c>
      <c r="AC2937" s="12">
        <v>3832.538</v>
      </c>
      <c r="AD2937" s="72">
        <v>84.284999999999997</v>
      </c>
      <c r="AE2937" s="72">
        <v>2.6560000000000001</v>
      </c>
      <c r="AF2937" s="12">
        <v>9.5850000000000009</v>
      </c>
      <c r="AG2937" s="72">
        <v>0.21099999999999999</v>
      </c>
      <c r="AH2937" s="72">
        <v>105.712</v>
      </c>
      <c r="AI2937" s="12">
        <v>207.352</v>
      </c>
      <c r="AJ2937" s="72">
        <v>4.5599999999999996</v>
      </c>
      <c r="AK2937" s="72">
        <v>19.98</v>
      </c>
      <c r="AL2937" s="12">
        <v>216.93700000000001</v>
      </c>
      <c r="AM2937" s="72">
        <v>4.7709999999999999</v>
      </c>
      <c r="AN2937" s="72">
        <v>19.428999999999998</v>
      </c>
      <c r="AO2937" s="12">
        <v>4049.4749999999999</v>
      </c>
      <c r="AP2937" s="72">
        <v>89.055999999999997</v>
      </c>
      <c r="AQ2937" s="72">
        <v>2.6040000000000001</v>
      </c>
      <c r="AR2937" s="12">
        <v>31.783000000000001</v>
      </c>
      <c r="AS2937" s="72">
        <v>0.69899999999999995</v>
      </c>
      <c r="AT2937" s="72">
        <v>62.722000000000001</v>
      </c>
      <c r="AU2937" s="12">
        <v>5.0640000000000001</v>
      </c>
      <c r="AV2937" s="72">
        <v>0.111</v>
      </c>
      <c r="AW2937" s="72">
        <v>106.974</v>
      </c>
      <c r="AX2937" s="12">
        <v>90.625</v>
      </c>
      <c r="AY2937" s="72">
        <v>1.9930000000000001</v>
      </c>
      <c r="AZ2937" s="72">
        <v>36.585999999999999</v>
      </c>
      <c r="BA2937" s="12">
        <v>95.688999999999993</v>
      </c>
      <c r="BB2937" s="72">
        <v>2.1040000000000001</v>
      </c>
      <c r="BC2937" s="72">
        <v>33.877000000000002</v>
      </c>
      <c r="BD2937" s="12">
        <v>4.7220000000000004</v>
      </c>
      <c r="BE2937" s="72">
        <v>0.104</v>
      </c>
      <c r="BF2937" s="72">
        <v>80.876999999999995</v>
      </c>
      <c r="BG2937" s="12">
        <v>100.41</v>
      </c>
      <c r="BH2937" s="72">
        <v>2.2080000000000002</v>
      </c>
      <c r="BI2937" s="72">
        <v>33.258000000000003</v>
      </c>
      <c r="BJ2937" s="12">
        <v>273.02699999999999</v>
      </c>
      <c r="BK2937" s="72">
        <v>6.0039999999999996</v>
      </c>
      <c r="BL2937" s="72">
        <v>17.056999999999999</v>
      </c>
      <c r="BM2937" s="12">
        <v>92.400999999999996</v>
      </c>
      <c r="BN2937" s="72">
        <v>2.032</v>
      </c>
      <c r="BO2937" s="72">
        <v>21.196999999999999</v>
      </c>
      <c r="BP2937" s="12">
        <v>365.428</v>
      </c>
      <c r="BQ2937" s="72">
        <v>8.0370000000000008</v>
      </c>
      <c r="BR2937" s="72">
        <v>13.459</v>
      </c>
      <c r="BS2937" s="12">
        <v>497.62099999999998</v>
      </c>
      <c r="BT2937" s="72">
        <v>10.944000000000001</v>
      </c>
      <c r="BU2937" s="72">
        <v>9.2080000000000002</v>
      </c>
      <c r="BV2937" s="12">
        <v>4547.0959999999995</v>
      </c>
      <c r="BW2937" s="72">
        <v>100</v>
      </c>
      <c r="BX2937" s="72">
        <v>2.5550000000000002</v>
      </c>
      <c r="BY2937" s="13"/>
      <c r="BZ2937" s="13"/>
    </row>
    <row r="2938" spans="1:78">
      <c r="A2938" s="122" t="s">
        <v>65</v>
      </c>
      <c r="B2938" s="71" t="s">
        <v>74</v>
      </c>
      <c r="C2938" s="71" t="s">
        <v>24</v>
      </c>
      <c r="D2938" s="34">
        <v>44166</v>
      </c>
      <c r="E2938" s="12">
        <v>3078.0459999999998</v>
      </c>
      <c r="F2938" s="72">
        <v>66.849999999999994</v>
      </c>
      <c r="G2938" s="72">
        <v>3.794</v>
      </c>
      <c r="H2938" s="12">
        <v>219.00200000000001</v>
      </c>
      <c r="I2938" s="72">
        <v>4.7560000000000002</v>
      </c>
      <c r="J2938" s="72">
        <v>26.181000000000001</v>
      </c>
      <c r="K2938" s="12">
        <v>149.56899999999999</v>
      </c>
      <c r="L2938" s="72">
        <v>3.2480000000000002</v>
      </c>
      <c r="M2938" s="72">
        <v>30.625</v>
      </c>
      <c r="N2938" s="12">
        <v>368.572</v>
      </c>
      <c r="O2938" s="72">
        <v>8.0050000000000008</v>
      </c>
      <c r="P2938" s="72">
        <v>17.734000000000002</v>
      </c>
      <c r="Q2938" s="12">
        <v>17.190999999999999</v>
      </c>
      <c r="R2938" s="72">
        <v>0.373</v>
      </c>
      <c r="S2938" s="72">
        <v>80.319000000000003</v>
      </c>
      <c r="T2938" s="12">
        <v>385.76299999999998</v>
      </c>
      <c r="U2938" s="72">
        <v>8.3780000000000001</v>
      </c>
      <c r="V2938" s="72">
        <v>17.231999999999999</v>
      </c>
      <c r="W2938" s="12">
        <v>348.637</v>
      </c>
      <c r="X2938" s="72">
        <v>7.5720000000000001</v>
      </c>
      <c r="Y2938" s="72">
        <v>19.718</v>
      </c>
      <c r="Z2938" s="12">
        <v>734.4</v>
      </c>
      <c r="AA2938" s="72">
        <v>15.95</v>
      </c>
      <c r="AB2938" s="72">
        <v>8.3019999999999996</v>
      </c>
      <c r="AC2938" s="12">
        <v>3812.4459999999999</v>
      </c>
      <c r="AD2938" s="72">
        <v>82.8</v>
      </c>
      <c r="AE2938" s="72">
        <v>3.3210000000000002</v>
      </c>
      <c r="AF2938" s="12">
        <v>0</v>
      </c>
      <c r="AG2938" s="72">
        <v>0</v>
      </c>
      <c r="AH2938" s="72">
        <v>0</v>
      </c>
      <c r="AI2938" s="12">
        <v>236.047</v>
      </c>
      <c r="AJ2938" s="72">
        <v>5.1269999999999998</v>
      </c>
      <c r="AK2938" s="72">
        <v>14.35</v>
      </c>
      <c r="AL2938" s="12">
        <v>236.047</v>
      </c>
      <c r="AM2938" s="72">
        <v>5.1269999999999998</v>
      </c>
      <c r="AN2938" s="72">
        <v>14.35</v>
      </c>
      <c r="AO2938" s="12">
        <v>4048.4929999999999</v>
      </c>
      <c r="AP2938" s="72">
        <v>87.927000000000007</v>
      </c>
      <c r="AQ2938" s="72">
        <v>3.206</v>
      </c>
      <c r="AR2938" s="12">
        <v>34.5</v>
      </c>
      <c r="AS2938" s="72">
        <v>0.749</v>
      </c>
      <c r="AT2938" s="72">
        <v>57.652999999999999</v>
      </c>
      <c r="AU2938" s="12">
        <v>22.01</v>
      </c>
      <c r="AV2938" s="72">
        <v>0.47799999999999998</v>
      </c>
      <c r="AW2938" s="72">
        <v>115.355</v>
      </c>
      <c r="AX2938" s="12">
        <v>190.792</v>
      </c>
      <c r="AY2938" s="72">
        <v>4.1440000000000001</v>
      </c>
      <c r="AZ2938" s="72">
        <v>29.518999999999998</v>
      </c>
      <c r="BA2938" s="12">
        <v>212.80199999999999</v>
      </c>
      <c r="BB2938" s="72">
        <v>4.6219999999999999</v>
      </c>
      <c r="BC2938" s="72">
        <v>31.843</v>
      </c>
      <c r="BD2938" s="12">
        <v>14.414</v>
      </c>
      <c r="BE2938" s="72">
        <v>0.313</v>
      </c>
      <c r="BF2938" s="72">
        <v>90.888000000000005</v>
      </c>
      <c r="BG2938" s="12">
        <v>227.21600000000001</v>
      </c>
      <c r="BH2938" s="72">
        <v>4.9349999999999996</v>
      </c>
      <c r="BI2938" s="72">
        <v>31.965</v>
      </c>
      <c r="BJ2938" s="12">
        <v>199.24600000000001</v>
      </c>
      <c r="BK2938" s="72">
        <v>4.327</v>
      </c>
      <c r="BL2938" s="72">
        <v>24.309000000000001</v>
      </c>
      <c r="BM2938" s="12">
        <v>94.938999999999993</v>
      </c>
      <c r="BN2938" s="72">
        <v>2.0619999999999998</v>
      </c>
      <c r="BO2938" s="72">
        <v>32.073999999999998</v>
      </c>
      <c r="BP2938" s="12">
        <v>294.185</v>
      </c>
      <c r="BQ2938" s="72">
        <v>6.3890000000000002</v>
      </c>
      <c r="BR2938" s="72">
        <v>20.402000000000001</v>
      </c>
      <c r="BS2938" s="12">
        <v>555.90099999999995</v>
      </c>
      <c r="BT2938" s="72">
        <v>12.073</v>
      </c>
      <c r="BU2938" s="72">
        <v>17.946999999999999</v>
      </c>
      <c r="BV2938" s="12">
        <v>4604.3940000000002</v>
      </c>
      <c r="BW2938" s="72">
        <v>100</v>
      </c>
      <c r="BX2938" s="72">
        <v>3.4209999999999998</v>
      </c>
      <c r="BY2938" s="13"/>
      <c r="BZ2938" s="13"/>
    </row>
    <row r="2939" spans="1:78">
      <c r="A2939" s="122" t="s">
        <v>65</v>
      </c>
      <c r="B2939" s="71" t="s">
        <v>74</v>
      </c>
      <c r="C2939" s="71" t="s">
        <v>24</v>
      </c>
      <c r="D2939" s="34">
        <v>44256</v>
      </c>
      <c r="E2939" s="12">
        <v>3266.95</v>
      </c>
      <c r="F2939" s="72">
        <v>69.573999999999998</v>
      </c>
      <c r="G2939" s="72">
        <v>3.4950000000000001</v>
      </c>
      <c r="H2939" s="12">
        <v>151.523</v>
      </c>
      <c r="I2939" s="72">
        <v>3.2269999999999999</v>
      </c>
      <c r="J2939" s="72">
        <v>32.875</v>
      </c>
      <c r="K2939" s="12">
        <v>139.18600000000001</v>
      </c>
      <c r="L2939" s="72">
        <v>2.964</v>
      </c>
      <c r="M2939" s="72">
        <v>32.75</v>
      </c>
      <c r="N2939" s="12">
        <v>290.709</v>
      </c>
      <c r="O2939" s="72">
        <v>6.1909999999999998</v>
      </c>
      <c r="P2939" s="72">
        <v>19.068999999999999</v>
      </c>
      <c r="Q2939" s="12">
        <v>4.4050000000000002</v>
      </c>
      <c r="R2939" s="72">
        <v>9.4E-2</v>
      </c>
      <c r="S2939" s="72">
        <v>145.59</v>
      </c>
      <c r="T2939" s="12">
        <v>295.11399999999998</v>
      </c>
      <c r="U2939" s="72">
        <v>6.2850000000000001</v>
      </c>
      <c r="V2939" s="72">
        <v>19.266999999999999</v>
      </c>
      <c r="W2939" s="12">
        <v>445.12</v>
      </c>
      <c r="X2939" s="72">
        <v>9.4789999999999992</v>
      </c>
      <c r="Y2939" s="72">
        <v>13.331</v>
      </c>
      <c r="Z2939" s="12">
        <v>740.23400000000004</v>
      </c>
      <c r="AA2939" s="72">
        <v>15.763999999999999</v>
      </c>
      <c r="AB2939" s="72">
        <v>7.7489999999999997</v>
      </c>
      <c r="AC2939" s="12">
        <v>4007.1840000000002</v>
      </c>
      <c r="AD2939" s="72">
        <v>85.338999999999999</v>
      </c>
      <c r="AE2939" s="72">
        <v>2.9689999999999999</v>
      </c>
      <c r="AF2939" s="12">
        <v>19.559999999999999</v>
      </c>
      <c r="AG2939" s="72">
        <v>0.41699999999999998</v>
      </c>
      <c r="AH2939" s="72">
        <v>69.647000000000006</v>
      </c>
      <c r="AI2939" s="12">
        <v>214.21899999999999</v>
      </c>
      <c r="AJ2939" s="72">
        <v>4.5620000000000003</v>
      </c>
      <c r="AK2939" s="72">
        <v>22.466999999999999</v>
      </c>
      <c r="AL2939" s="12">
        <v>233.779</v>
      </c>
      <c r="AM2939" s="72">
        <v>4.9790000000000001</v>
      </c>
      <c r="AN2939" s="72">
        <v>20.93</v>
      </c>
      <c r="AO2939" s="12">
        <v>4240.9620000000004</v>
      </c>
      <c r="AP2939" s="72">
        <v>90.316999999999993</v>
      </c>
      <c r="AQ2939" s="72">
        <v>3.1560000000000001</v>
      </c>
      <c r="AR2939" s="12">
        <v>27.532</v>
      </c>
      <c r="AS2939" s="72">
        <v>0.58599999999999997</v>
      </c>
      <c r="AT2939" s="72">
        <v>64.415999999999997</v>
      </c>
      <c r="AU2939" s="12">
        <v>20.526</v>
      </c>
      <c r="AV2939" s="72">
        <v>0.437</v>
      </c>
      <c r="AW2939" s="72">
        <v>104.88</v>
      </c>
      <c r="AX2939" s="12">
        <v>79.58</v>
      </c>
      <c r="AY2939" s="72">
        <v>1.6950000000000001</v>
      </c>
      <c r="AZ2939" s="72">
        <v>36.795999999999999</v>
      </c>
      <c r="BA2939" s="12">
        <v>100.10599999999999</v>
      </c>
      <c r="BB2939" s="72">
        <v>2.1320000000000001</v>
      </c>
      <c r="BC2939" s="72">
        <v>31.047999999999998</v>
      </c>
      <c r="BD2939" s="12">
        <v>35.665999999999997</v>
      </c>
      <c r="BE2939" s="72">
        <v>0.76</v>
      </c>
      <c r="BF2939" s="72">
        <v>42.427999999999997</v>
      </c>
      <c r="BG2939" s="12">
        <v>135.77199999999999</v>
      </c>
      <c r="BH2939" s="72">
        <v>2.891</v>
      </c>
      <c r="BI2939" s="72">
        <v>28.402999999999999</v>
      </c>
      <c r="BJ2939" s="12">
        <v>188.93899999999999</v>
      </c>
      <c r="BK2939" s="72">
        <v>4.024</v>
      </c>
      <c r="BL2939" s="72">
        <v>19.600000000000001</v>
      </c>
      <c r="BM2939" s="12">
        <v>102.425</v>
      </c>
      <c r="BN2939" s="72">
        <v>2.181</v>
      </c>
      <c r="BO2939" s="72">
        <v>25.962</v>
      </c>
      <c r="BP2939" s="12">
        <v>291.36399999999998</v>
      </c>
      <c r="BQ2939" s="72">
        <v>6.2050000000000001</v>
      </c>
      <c r="BR2939" s="72">
        <v>14.973000000000001</v>
      </c>
      <c r="BS2939" s="12">
        <v>454.66899999999998</v>
      </c>
      <c r="BT2939" s="72">
        <v>9.6829999999999998</v>
      </c>
      <c r="BU2939" s="72">
        <v>12.403</v>
      </c>
      <c r="BV2939" s="12">
        <v>4695.6310000000003</v>
      </c>
      <c r="BW2939" s="72">
        <v>100</v>
      </c>
      <c r="BX2939" s="72">
        <v>2.7170000000000001</v>
      </c>
      <c r="BY2939" s="13"/>
      <c r="BZ2939" s="13"/>
    </row>
    <row r="2940" spans="1:78">
      <c r="A2940" s="122" t="s">
        <v>65</v>
      </c>
      <c r="B2940" s="71" t="s">
        <v>74</v>
      </c>
      <c r="C2940" s="71" t="s">
        <v>24</v>
      </c>
      <c r="D2940" s="34">
        <v>44348</v>
      </c>
      <c r="E2940" s="12">
        <v>3126.529</v>
      </c>
      <c r="F2940" s="72">
        <v>69.188999999999993</v>
      </c>
      <c r="G2940" s="72">
        <v>2.74</v>
      </c>
      <c r="H2940" s="12">
        <v>86.933999999999997</v>
      </c>
      <c r="I2940" s="72">
        <v>1.9239999999999999</v>
      </c>
      <c r="J2940" s="72">
        <v>31.277000000000001</v>
      </c>
      <c r="K2940" s="12">
        <v>100.352</v>
      </c>
      <c r="L2940" s="72">
        <v>2.2210000000000001</v>
      </c>
      <c r="M2940" s="72">
        <v>35.350999999999999</v>
      </c>
      <c r="N2940" s="12">
        <v>187.285</v>
      </c>
      <c r="O2940" s="72">
        <v>4.1449999999999996</v>
      </c>
      <c r="P2940" s="72">
        <v>22.64</v>
      </c>
      <c r="Q2940" s="12">
        <v>0</v>
      </c>
      <c r="R2940" s="72">
        <v>0</v>
      </c>
      <c r="S2940" s="72">
        <v>0</v>
      </c>
      <c r="T2940" s="12">
        <v>187.285</v>
      </c>
      <c r="U2940" s="72">
        <v>4.1449999999999996</v>
      </c>
      <c r="V2940" s="72">
        <v>22.64</v>
      </c>
      <c r="W2940" s="12">
        <v>526.59</v>
      </c>
      <c r="X2940" s="72">
        <v>11.653</v>
      </c>
      <c r="Y2940" s="72">
        <v>9.7620000000000005</v>
      </c>
      <c r="Z2940" s="12">
        <v>713.875</v>
      </c>
      <c r="AA2940" s="72">
        <v>15.798</v>
      </c>
      <c r="AB2940" s="72">
        <v>6.7590000000000003</v>
      </c>
      <c r="AC2940" s="12">
        <v>3840.404</v>
      </c>
      <c r="AD2940" s="72">
        <v>84.986000000000004</v>
      </c>
      <c r="AE2940" s="72">
        <v>2.5670000000000002</v>
      </c>
      <c r="AF2940" s="12">
        <v>22.442</v>
      </c>
      <c r="AG2940" s="72">
        <v>0.497</v>
      </c>
      <c r="AH2940" s="72">
        <v>83.248000000000005</v>
      </c>
      <c r="AI2940" s="12">
        <v>164.35599999999999</v>
      </c>
      <c r="AJ2940" s="72">
        <v>3.637</v>
      </c>
      <c r="AK2940" s="72">
        <v>20.042000000000002</v>
      </c>
      <c r="AL2940" s="12">
        <v>186.797</v>
      </c>
      <c r="AM2940" s="72">
        <v>4.1340000000000003</v>
      </c>
      <c r="AN2940" s="72">
        <v>22.327999999999999</v>
      </c>
      <c r="AO2940" s="12">
        <v>4027.201</v>
      </c>
      <c r="AP2940" s="72">
        <v>89.12</v>
      </c>
      <c r="AQ2940" s="72">
        <v>2.4700000000000002</v>
      </c>
      <c r="AR2940" s="12">
        <v>6.5990000000000002</v>
      </c>
      <c r="AS2940" s="72">
        <v>0.14599999999999999</v>
      </c>
      <c r="AT2940" s="72">
        <v>102.71899999999999</v>
      </c>
      <c r="AU2940" s="12">
        <v>7.3339999999999996</v>
      </c>
      <c r="AV2940" s="72">
        <v>0.16200000000000001</v>
      </c>
      <c r="AW2940" s="72">
        <v>104.17</v>
      </c>
      <c r="AX2940" s="12">
        <v>66.792000000000002</v>
      </c>
      <c r="AY2940" s="72">
        <v>1.478</v>
      </c>
      <c r="AZ2940" s="72">
        <v>50.704999999999998</v>
      </c>
      <c r="BA2940" s="12">
        <v>74.126000000000005</v>
      </c>
      <c r="BB2940" s="72">
        <v>1.64</v>
      </c>
      <c r="BC2940" s="72">
        <v>45.591000000000001</v>
      </c>
      <c r="BD2940" s="12">
        <v>36.808999999999997</v>
      </c>
      <c r="BE2940" s="72">
        <v>0.81499999999999995</v>
      </c>
      <c r="BF2940" s="72">
        <v>67.831999999999994</v>
      </c>
      <c r="BG2940" s="12">
        <v>110.935</v>
      </c>
      <c r="BH2940" s="72">
        <v>2.4550000000000001</v>
      </c>
      <c r="BI2940" s="72">
        <v>36.298999999999999</v>
      </c>
      <c r="BJ2940" s="12">
        <v>281.31400000000002</v>
      </c>
      <c r="BK2940" s="72">
        <v>6.2249999999999996</v>
      </c>
      <c r="BL2940" s="72">
        <v>23.119</v>
      </c>
      <c r="BM2940" s="12">
        <v>92.795000000000002</v>
      </c>
      <c r="BN2940" s="72">
        <v>2.0539999999999998</v>
      </c>
      <c r="BO2940" s="72">
        <v>21.25</v>
      </c>
      <c r="BP2940" s="12">
        <v>374.10899999999998</v>
      </c>
      <c r="BQ2940" s="72">
        <v>8.2789999999999999</v>
      </c>
      <c r="BR2940" s="72">
        <v>16.5</v>
      </c>
      <c r="BS2940" s="12">
        <v>491.64299999999997</v>
      </c>
      <c r="BT2940" s="72">
        <v>10.88</v>
      </c>
      <c r="BU2940" s="72">
        <v>12.039</v>
      </c>
      <c r="BV2940" s="12">
        <v>4518.8440000000001</v>
      </c>
      <c r="BW2940" s="72">
        <v>100</v>
      </c>
      <c r="BX2940" s="72">
        <v>2.7229999999999999</v>
      </c>
      <c r="BY2940" s="13"/>
      <c r="BZ2940" s="13"/>
    </row>
    <row r="2941" spans="1:78">
      <c r="A2941" s="122" t="s">
        <v>65</v>
      </c>
      <c r="B2941" s="71" t="s">
        <v>74</v>
      </c>
      <c r="C2941" s="71" t="s">
        <v>24</v>
      </c>
      <c r="D2941" s="34">
        <v>44805</v>
      </c>
      <c r="E2941" s="12">
        <v>3372.6729999999998</v>
      </c>
      <c r="F2941" s="72">
        <v>71.665000000000006</v>
      </c>
      <c r="G2941" s="72">
        <v>3.657</v>
      </c>
      <c r="H2941" s="12">
        <v>52.518999999999998</v>
      </c>
      <c r="I2941" s="72">
        <v>1.1160000000000001</v>
      </c>
      <c r="J2941" s="72">
        <v>54.508000000000003</v>
      </c>
      <c r="K2941" s="12">
        <v>63.667000000000002</v>
      </c>
      <c r="L2941" s="72">
        <v>1.353</v>
      </c>
      <c r="M2941" s="72">
        <v>39.713000000000001</v>
      </c>
      <c r="N2941" s="12">
        <v>116.185</v>
      </c>
      <c r="O2941" s="72">
        <v>2.4689999999999999</v>
      </c>
      <c r="P2941" s="72">
        <v>23.907</v>
      </c>
      <c r="Q2941" s="12">
        <v>15.279</v>
      </c>
      <c r="R2941" s="72">
        <v>0.32500000000000001</v>
      </c>
      <c r="S2941" s="72">
        <v>56.015999999999998</v>
      </c>
      <c r="T2941" s="12">
        <v>131.464</v>
      </c>
      <c r="U2941" s="72">
        <v>2.7930000000000001</v>
      </c>
      <c r="V2941" s="72">
        <v>23.242999999999999</v>
      </c>
      <c r="W2941" s="12">
        <v>606.86199999999997</v>
      </c>
      <c r="X2941" s="72">
        <v>12.895</v>
      </c>
      <c r="Y2941" s="72">
        <v>8.5879999999999992</v>
      </c>
      <c r="Z2941" s="12">
        <v>738.327</v>
      </c>
      <c r="AA2941" s="72">
        <v>15.689</v>
      </c>
      <c r="AB2941" s="72">
        <v>7.8220000000000001</v>
      </c>
      <c r="AC2941" s="12">
        <v>4110.9989999999998</v>
      </c>
      <c r="AD2941" s="72">
        <v>87.353999999999999</v>
      </c>
      <c r="AE2941" s="72">
        <v>3.7069999999999999</v>
      </c>
      <c r="AF2941" s="12">
        <v>18.741</v>
      </c>
      <c r="AG2941" s="72">
        <v>0.39800000000000002</v>
      </c>
      <c r="AH2941" s="72">
        <v>117.78100000000001</v>
      </c>
      <c r="AI2941" s="12">
        <v>82.736000000000004</v>
      </c>
      <c r="AJ2941" s="72">
        <v>1.758</v>
      </c>
      <c r="AK2941" s="72">
        <v>45.401000000000003</v>
      </c>
      <c r="AL2941" s="12">
        <v>101.47799999999999</v>
      </c>
      <c r="AM2941" s="72">
        <v>2.1560000000000001</v>
      </c>
      <c r="AN2941" s="72">
        <v>46.332000000000001</v>
      </c>
      <c r="AO2941" s="12">
        <v>4212.4769999999999</v>
      </c>
      <c r="AP2941" s="72">
        <v>89.51</v>
      </c>
      <c r="AQ2941" s="72">
        <v>4.0110000000000001</v>
      </c>
      <c r="AR2941" s="12">
        <v>0</v>
      </c>
      <c r="AS2941" s="72">
        <v>0</v>
      </c>
      <c r="AT2941" s="72">
        <v>0</v>
      </c>
      <c r="AU2941" s="12">
        <v>21.614000000000001</v>
      </c>
      <c r="AV2941" s="72">
        <v>0.45900000000000002</v>
      </c>
      <c r="AW2941" s="72">
        <v>96.111999999999995</v>
      </c>
      <c r="AX2941" s="12">
        <v>51.756</v>
      </c>
      <c r="AY2941" s="72">
        <v>1.1000000000000001</v>
      </c>
      <c r="AZ2941" s="72">
        <v>46.88</v>
      </c>
      <c r="BA2941" s="12">
        <v>73.369</v>
      </c>
      <c r="BB2941" s="72">
        <v>1.5589999999999999</v>
      </c>
      <c r="BC2941" s="72">
        <v>43.987000000000002</v>
      </c>
      <c r="BD2941" s="12">
        <v>78.17</v>
      </c>
      <c r="BE2941" s="72">
        <v>1.661</v>
      </c>
      <c r="BF2941" s="72">
        <v>64.066000000000003</v>
      </c>
      <c r="BG2941" s="12">
        <v>151.53899999999999</v>
      </c>
      <c r="BH2941" s="72">
        <v>3.22</v>
      </c>
      <c r="BI2941" s="72">
        <v>36.121000000000002</v>
      </c>
      <c r="BJ2941" s="12">
        <v>247.404</v>
      </c>
      <c r="BK2941" s="72">
        <v>5.2569999999999997</v>
      </c>
      <c r="BL2941" s="72">
        <v>17.34</v>
      </c>
      <c r="BM2941" s="12">
        <v>94.730999999999995</v>
      </c>
      <c r="BN2941" s="72">
        <v>2.0129999999999999</v>
      </c>
      <c r="BO2941" s="72">
        <v>23.856999999999999</v>
      </c>
      <c r="BP2941" s="12">
        <v>342.13499999999999</v>
      </c>
      <c r="BQ2941" s="72">
        <v>7.27</v>
      </c>
      <c r="BR2941" s="72">
        <v>13.944000000000001</v>
      </c>
      <c r="BS2941" s="12">
        <v>493.67399999999998</v>
      </c>
      <c r="BT2941" s="72">
        <v>10.49</v>
      </c>
      <c r="BU2941" s="72">
        <v>12.752000000000001</v>
      </c>
      <c r="BV2941" s="12">
        <v>4706.1509999999998</v>
      </c>
      <c r="BW2941" s="72">
        <v>100</v>
      </c>
      <c r="BX2941" s="72">
        <v>3.6850000000000001</v>
      </c>
      <c r="BY2941" s="13"/>
      <c r="BZ2941" s="13"/>
    </row>
    <row r="2942" spans="1:78">
      <c r="A2942" s="122" t="s">
        <v>65</v>
      </c>
      <c r="B2942" s="71" t="s">
        <v>74</v>
      </c>
      <c r="C2942" s="71" t="s">
        <v>24</v>
      </c>
      <c r="D2942" s="34">
        <v>44896</v>
      </c>
      <c r="E2942" s="12">
        <v>3656.7930000000001</v>
      </c>
      <c r="F2942" s="72">
        <v>73.893000000000001</v>
      </c>
      <c r="G2942" s="72">
        <v>3.7839999999999998</v>
      </c>
      <c r="H2942" s="12">
        <v>108.328</v>
      </c>
      <c r="I2942" s="72">
        <v>2.1890000000000001</v>
      </c>
      <c r="J2942" s="72">
        <v>46.997999999999998</v>
      </c>
      <c r="K2942" s="12">
        <v>120.429</v>
      </c>
      <c r="L2942" s="72">
        <v>2.4329999999999998</v>
      </c>
      <c r="M2942" s="72">
        <v>37.439</v>
      </c>
      <c r="N2942" s="12">
        <v>228.75700000000001</v>
      </c>
      <c r="O2942" s="72">
        <v>4.6219999999999999</v>
      </c>
      <c r="P2942" s="72">
        <v>28.352</v>
      </c>
      <c r="Q2942" s="12">
        <v>2.173</v>
      </c>
      <c r="R2942" s="72">
        <v>4.3999999999999997E-2</v>
      </c>
      <c r="S2942" s="72">
        <v>112.357</v>
      </c>
      <c r="T2942" s="12">
        <v>230.929</v>
      </c>
      <c r="U2942" s="72">
        <v>4.6660000000000004</v>
      </c>
      <c r="V2942" s="72">
        <v>27.888999999999999</v>
      </c>
      <c r="W2942" s="12">
        <v>421.22300000000001</v>
      </c>
      <c r="X2942" s="72">
        <v>8.5120000000000005</v>
      </c>
      <c r="Y2942" s="72">
        <v>19.675999999999998</v>
      </c>
      <c r="Z2942" s="12">
        <v>652.15200000000004</v>
      </c>
      <c r="AA2942" s="72">
        <v>13.178000000000001</v>
      </c>
      <c r="AB2942" s="72">
        <v>11.409000000000001</v>
      </c>
      <c r="AC2942" s="12">
        <v>4308.9459999999999</v>
      </c>
      <c r="AD2942" s="72">
        <v>87.07</v>
      </c>
      <c r="AE2942" s="72">
        <v>3.7589999999999999</v>
      </c>
      <c r="AF2942" s="12">
        <v>18.173999999999999</v>
      </c>
      <c r="AG2942" s="72">
        <v>0.36699999999999999</v>
      </c>
      <c r="AH2942" s="72">
        <v>109.378</v>
      </c>
      <c r="AI2942" s="12">
        <v>106.179</v>
      </c>
      <c r="AJ2942" s="72">
        <v>2.1459999999999999</v>
      </c>
      <c r="AK2942" s="72">
        <v>33.057000000000002</v>
      </c>
      <c r="AL2942" s="12">
        <v>124.352</v>
      </c>
      <c r="AM2942" s="72">
        <v>2.5129999999999999</v>
      </c>
      <c r="AN2942" s="72">
        <v>26.741</v>
      </c>
      <c r="AO2942" s="12">
        <v>4433.2979999999998</v>
      </c>
      <c r="AP2942" s="72">
        <v>89.582999999999998</v>
      </c>
      <c r="AQ2942" s="72">
        <v>3.9780000000000002</v>
      </c>
      <c r="AR2942" s="12">
        <v>6.8890000000000002</v>
      </c>
      <c r="AS2942" s="72">
        <v>0.13900000000000001</v>
      </c>
      <c r="AT2942" s="72">
        <v>104.64</v>
      </c>
      <c r="AU2942" s="12">
        <v>0</v>
      </c>
      <c r="AV2942" s="72">
        <v>0</v>
      </c>
      <c r="AW2942" s="72">
        <v>0</v>
      </c>
      <c r="AX2942" s="12">
        <v>56.500999999999998</v>
      </c>
      <c r="AY2942" s="72">
        <v>1.1419999999999999</v>
      </c>
      <c r="AZ2942" s="72">
        <v>36.002000000000002</v>
      </c>
      <c r="BA2942" s="12">
        <v>56.500999999999998</v>
      </c>
      <c r="BB2942" s="72">
        <v>1.1419999999999999</v>
      </c>
      <c r="BC2942" s="72">
        <v>36.002000000000002</v>
      </c>
      <c r="BD2942" s="12">
        <v>45.258000000000003</v>
      </c>
      <c r="BE2942" s="72">
        <v>0.91500000000000004</v>
      </c>
      <c r="BF2942" s="72">
        <v>65.486999999999995</v>
      </c>
      <c r="BG2942" s="12">
        <v>101.759</v>
      </c>
      <c r="BH2942" s="72">
        <v>2.056</v>
      </c>
      <c r="BI2942" s="72">
        <v>32.765999999999998</v>
      </c>
      <c r="BJ2942" s="12">
        <v>297.71699999999998</v>
      </c>
      <c r="BK2942" s="72">
        <v>6.016</v>
      </c>
      <c r="BL2942" s="72">
        <v>16.106999999999999</v>
      </c>
      <c r="BM2942" s="12">
        <v>109.13800000000001</v>
      </c>
      <c r="BN2942" s="72">
        <v>2.2050000000000001</v>
      </c>
      <c r="BO2942" s="72">
        <v>30.855</v>
      </c>
      <c r="BP2942" s="12">
        <v>406.85500000000002</v>
      </c>
      <c r="BQ2942" s="72">
        <v>8.2210000000000001</v>
      </c>
      <c r="BR2942" s="72">
        <v>11.747</v>
      </c>
      <c r="BS2942" s="12">
        <v>515.50300000000004</v>
      </c>
      <c r="BT2942" s="72">
        <v>10.417</v>
      </c>
      <c r="BU2942" s="72">
        <v>8.61</v>
      </c>
      <c r="BV2942" s="12">
        <v>4948.8019999999997</v>
      </c>
      <c r="BW2942" s="72">
        <v>100</v>
      </c>
      <c r="BX2942" s="72">
        <v>3.464</v>
      </c>
      <c r="BY2942" s="13"/>
      <c r="BZ2942" s="13"/>
    </row>
    <row r="2943" spans="1:78">
      <c r="A2943" s="122" t="s">
        <v>65</v>
      </c>
      <c r="B2943" s="71" t="s">
        <v>74</v>
      </c>
      <c r="C2943" s="71" t="s">
        <v>24</v>
      </c>
      <c r="D2943" s="34">
        <v>44986</v>
      </c>
      <c r="E2943" s="12">
        <v>3568.3429999999998</v>
      </c>
      <c r="F2943" s="72">
        <v>75.787000000000006</v>
      </c>
      <c r="G2943" s="72">
        <v>2.282</v>
      </c>
      <c r="H2943" s="12">
        <v>80.840999999999994</v>
      </c>
      <c r="I2943" s="72">
        <v>1.7170000000000001</v>
      </c>
      <c r="J2943" s="72">
        <v>31.859000000000002</v>
      </c>
      <c r="K2943" s="12">
        <v>92.811000000000007</v>
      </c>
      <c r="L2943" s="72">
        <v>1.9710000000000001</v>
      </c>
      <c r="M2943" s="72">
        <v>20.933</v>
      </c>
      <c r="N2943" s="12">
        <v>173.65100000000001</v>
      </c>
      <c r="O2943" s="72">
        <v>3.6880000000000002</v>
      </c>
      <c r="P2943" s="72">
        <v>19.704000000000001</v>
      </c>
      <c r="Q2943" s="12">
        <v>24.579000000000001</v>
      </c>
      <c r="R2943" s="72">
        <v>0.52200000000000002</v>
      </c>
      <c r="S2943" s="72">
        <v>57.765000000000001</v>
      </c>
      <c r="T2943" s="12">
        <v>198.23</v>
      </c>
      <c r="U2943" s="72">
        <v>4.21</v>
      </c>
      <c r="V2943" s="72">
        <v>18.919</v>
      </c>
      <c r="W2943" s="12">
        <v>462.86099999999999</v>
      </c>
      <c r="X2943" s="72">
        <v>9.8309999999999995</v>
      </c>
      <c r="Y2943" s="72">
        <v>10.153</v>
      </c>
      <c r="Z2943" s="12">
        <v>661.09199999999998</v>
      </c>
      <c r="AA2943" s="72">
        <v>14.041</v>
      </c>
      <c r="AB2943" s="72">
        <v>7.1539999999999999</v>
      </c>
      <c r="AC2943" s="12">
        <v>4229.4350000000004</v>
      </c>
      <c r="AD2943" s="72">
        <v>89.826999999999998</v>
      </c>
      <c r="AE2943" s="72">
        <v>1.9039999999999999</v>
      </c>
      <c r="AF2943" s="12">
        <v>13.885999999999999</v>
      </c>
      <c r="AG2943" s="72">
        <v>0.29499999999999998</v>
      </c>
      <c r="AH2943" s="72">
        <v>67.007999999999996</v>
      </c>
      <c r="AI2943" s="12">
        <v>70.513000000000005</v>
      </c>
      <c r="AJ2943" s="72">
        <v>1.498</v>
      </c>
      <c r="AK2943" s="72">
        <v>32.759</v>
      </c>
      <c r="AL2943" s="12">
        <v>84.399000000000001</v>
      </c>
      <c r="AM2943" s="72">
        <v>1.7929999999999999</v>
      </c>
      <c r="AN2943" s="72">
        <v>29.271999999999998</v>
      </c>
      <c r="AO2943" s="12">
        <v>4313.8339999999998</v>
      </c>
      <c r="AP2943" s="72">
        <v>91.62</v>
      </c>
      <c r="AQ2943" s="72">
        <v>1.7589999999999999</v>
      </c>
      <c r="AR2943" s="12">
        <v>12.603</v>
      </c>
      <c r="AS2943" s="72">
        <v>0.26800000000000002</v>
      </c>
      <c r="AT2943" s="72">
        <v>71.540000000000006</v>
      </c>
      <c r="AU2943" s="12">
        <v>0</v>
      </c>
      <c r="AV2943" s="72">
        <v>0</v>
      </c>
      <c r="AW2943" s="72">
        <v>0</v>
      </c>
      <c r="AX2943" s="12">
        <v>75.314999999999998</v>
      </c>
      <c r="AY2943" s="72">
        <v>1.6</v>
      </c>
      <c r="AZ2943" s="72">
        <v>24.501000000000001</v>
      </c>
      <c r="BA2943" s="12">
        <v>75.314999999999998</v>
      </c>
      <c r="BB2943" s="72">
        <v>1.6</v>
      </c>
      <c r="BC2943" s="72">
        <v>24.501000000000001</v>
      </c>
      <c r="BD2943" s="12">
        <v>36.79</v>
      </c>
      <c r="BE2943" s="72">
        <v>0.78100000000000003</v>
      </c>
      <c r="BF2943" s="72">
        <v>37</v>
      </c>
      <c r="BG2943" s="12">
        <v>112.105</v>
      </c>
      <c r="BH2943" s="72">
        <v>2.3809999999999998</v>
      </c>
      <c r="BI2943" s="72">
        <v>19.300999999999998</v>
      </c>
      <c r="BJ2943" s="12">
        <v>160.18799999999999</v>
      </c>
      <c r="BK2943" s="72">
        <v>3.4020000000000001</v>
      </c>
      <c r="BL2943" s="72">
        <v>19.992000000000001</v>
      </c>
      <c r="BM2943" s="12">
        <v>109.682</v>
      </c>
      <c r="BN2943" s="72">
        <v>2.3290000000000002</v>
      </c>
      <c r="BO2943" s="72">
        <v>21.901</v>
      </c>
      <c r="BP2943" s="12">
        <v>269.87</v>
      </c>
      <c r="BQ2943" s="72">
        <v>5.7320000000000002</v>
      </c>
      <c r="BR2943" s="72">
        <v>14.746</v>
      </c>
      <c r="BS2943" s="12">
        <v>394.57799999999997</v>
      </c>
      <c r="BT2943" s="72">
        <v>8.3800000000000008</v>
      </c>
      <c r="BU2943" s="72">
        <v>10.676</v>
      </c>
      <c r="BV2943" s="12">
        <v>4708.4120000000003</v>
      </c>
      <c r="BW2943" s="72">
        <v>100</v>
      </c>
      <c r="BX2943" s="72">
        <v>1.66</v>
      </c>
      <c r="BY2943" s="13"/>
      <c r="BZ2943" s="13"/>
    </row>
    <row r="2944" spans="1:78">
      <c r="A2944" s="122" t="s">
        <v>65</v>
      </c>
      <c r="B2944" s="71" t="s">
        <v>74</v>
      </c>
      <c r="C2944" s="71" t="s">
        <v>24</v>
      </c>
      <c r="D2944" s="34">
        <v>45078</v>
      </c>
      <c r="E2944" s="12">
        <v>3511.2860000000001</v>
      </c>
      <c r="F2944" s="72">
        <v>72.777000000000001</v>
      </c>
      <c r="G2944" s="72">
        <v>2.7269999999999999</v>
      </c>
      <c r="H2944" s="12">
        <v>61.037999999999997</v>
      </c>
      <c r="I2944" s="72">
        <v>1.2649999999999999</v>
      </c>
      <c r="J2944" s="72">
        <v>34.86</v>
      </c>
      <c r="K2944" s="12">
        <v>83.290999999999997</v>
      </c>
      <c r="L2944" s="72">
        <v>1.726</v>
      </c>
      <c r="M2944" s="72">
        <v>33.271000000000001</v>
      </c>
      <c r="N2944" s="12">
        <v>144.33000000000001</v>
      </c>
      <c r="O2944" s="72">
        <v>2.9910000000000001</v>
      </c>
      <c r="P2944" s="72">
        <v>24.437000000000001</v>
      </c>
      <c r="Q2944" s="12">
        <v>4.6029999999999998</v>
      </c>
      <c r="R2944" s="72">
        <v>9.5000000000000001E-2</v>
      </c>
      <c r="S2944" s="72">
        <v>82.2</v>
      </c>
      <c r="T2944" s="12">
        <v>148.93299999999999</v>
      </c>
      <c r="U2944" s="72">
        <v>3.0870000000000002</v>
      </c>
      <c r="V2944" s="72">
        <v>23.864999999999998</v>
      </c>
      <c r="W2944" s="12">
        <v>552.55999999999995</v>
      </c>
      <c r="X2944" s="72">
        <v>11.452999999999999</v>
      </c>
      <c r="Y2944" s="72">
        <v>7.1920000000000002</v>
      </c>
      <c r="Z2944" s="12">
        <v>701.49199999999996</v>
      </c>
      <c r="AA2944" s="72">
        <v>14.54</v>
      </c>
      <c r="AB2944" s="72">
        <v>5.7210000000000001</v>
      </c>
      <c r="AC2944" s="12">
        <v>4212.7780000000002</v>
      </c>
      <c r="AD2944" s="72">
        <v>87.316999999999993</v>
      </c>
      <c r="AE2944" s="72">
        <v>2.5499999999999998</v>
      </c>
      <c r="AF2944" s="12">
        <v>4.7869999999999999</v>
      </c>
      <c r="AG2944" s="72">
        <v>9.9000000000000005E-2</v>
      </c>
      <c r="AH2944" s="72">
        <v>80.795000000000002</v>
      </c>
      <c r="AI2944" s="12">
        <v>118.646</v>
      </c>
      <c r="AJ2944" s="72">
        <v>2.4590000000000001</v>
      </c>
      <c r="AK2944" s="72">
        <v>26.896999999999998</v>
      </c>
      <c r="AL2944" s="12">
        <v>123.432</v>
      </c>
      <c r="AM2944" s="72">
        <v>2.5579999999999998</v>
      </c>
      <c r="AN2944" s="72">
        <v>26.632999999999999</v>
      </c>
      <c r="AO2944" s="12">
        <v>4336.2110000000002</v>
      </c>
      <c r="AP2944" s="72">
        <v>89.875</v>
      </c>
      <c r="AQ2944" s="72">
        <v>2.3639999999999999</v>
      </c>
      <c r="AR2944" s="12">
        <v>4.4429999999999996</v>
      </c>
      <c r="AS2944" s="72">
        <v>9.1999999999999998E-2</v>
      </c>
      <c r="AT2944" s="72">
        <v>87.754000000000005</v>
      </c>
      <c r="AU2944" s="12">
        <v>0</v>
      </c>
      <c r="AV2944" s="72">
        <v>0</v>
      </c>
      <c r="AW2944" s="72">
        <v>0</v>
      </c>
      <c r="AX2944" s="12">
        <v>88.763999999999996</v>
      </c>
      <c r="AY2944" s="72">
        <v>1.84</v>
      </c>
      <c r="AZ2944" s="72">
        <v>19.728000000000002</v>
      </c>
      <c r="BA2944" s="12">
        <v>88.763999999999996</v>
      </c>
      <c r="BB2944" s="72">
        <v>1.84</v>
      </c>
      <c r="BC2944" s="72">
        <v>19.728000000000002</v>
      </c>
      <c r="BD2944" s="12">
        <v>27.367999999999999</v>
      </c>
      <c r="BE2944" s="72">
        <v>0.56699999999999995</v>
      </c>
      <c r="BF2944" s="72">
        <v>42.801000000000002</v>
      </c>
      <c r="BG2944" s="12">
        <v>116.13200000000001</v>
      </c>
      <c r="BH2944" s="72">
        <v>2.407</v>
      </c>
      <c r="BI2944" s="72">
        <v>16.106000000000002</v>
      </c>
      <c r="BJ2944" s="12">
        <v>222.684</v>
      </c>
      <c r="BK2944" s="72">
        <v>4.6150000000000002</v>
      </c>
      <c r="BL2944" s="72">
        <v>17.498000000000001</v>
      </c>
      <c r="BM2944" s="12">
        <v>145.245</v>
      </c>
      <c r="BN2944" s="72">
        <v>3.01</v>
      </c>
      <c r="BO2944" s="72">
        <v>21.161000000000001</v>
      </c>
      <c r="BP2944" s="12">
        <v>367.92899999999997</v>
      </c>
      <c r="BQ2944" s="72">
        <v>7.6260000000000003</v>
      </c>
      <c r="BR2944" s="72">
        <v>14.427</v>
      </c>
      <c r="BS2944" s="12">
        <v>488.50400000000002</v>
      </c>
      <c r="BT2944" s="72">
        <v>10.125</v>
      </c>
      <c r="BU2944" s="72">
        <v>12.302</v>
      </c>
      <c r="BV2944" s="12">
        <v>4824.7150000000001</v>
      </c>
      <c r="BW2944" s="72">
        <v>100</v>
      </c>
      <c r="BX2944" s="72">
        <v>2.2309999999999999</v>
      </c>
      <c r="BY2944" s="13"/>
      <c r="BZ2944" s="13"/>
    </row>
    <row r="2945" spans="1:78">
      <c r="A2945" s="122" t="s">
        <v>65</v>
      </c>
      <c r="B2945" s="71" t="s">
        <v>74</v>
      </c>
      <c r="C2945" s="71" t="s">
        <v>24</v>
      </c>
      <c r="D2945" s="34">
        <v>45170</v>
      </c>
      <c r="E2945" s="12">
        <v>3601.9270000000001</v>
      </c>
      <c r="F2945" s="72">
        <v>71.543000000000006</v>
      </c>
      <c r="G2945" s="72">
        <v>2.9359999999999999</v>
      </c>
      <c r="H2945" s="12">
        <v>47.732999999999997</v>
      </c>
      <c r="I2945" s="72">
        <v>0.94799999999999995</v>
      </c>
      <c r="J2945" s="72">
        <v>33.920999999999999</v>
      </c>
      <c r="K2945" s="12">
        <v>83.04</v>
      </c>
      <c r="L2945" s="72">
        <v>1.649</v>
      </c>
      <c r="M2945" s="72">
        <v>27.483000000000001</v>
      </c>
      <c r="N2945" s="12">
        <v>130.773</v>
      </c>
      <c r="O2945" s="72">
        <v>2.597</v>
      </c>
      <c r="P2945" s="72">
        <v>20.966000000000001</v>
      </c>
      <c r="Q2945" s="12">
        <v>3.3090000000000002</v>
      </c>
      <c r="R2945" s="72">
        <v>6.6000000000000003E-2</v>
      </c>
      <c r="S2945" s="72">
        <v>101.97799999999999</v>
      </c>
      <c r="T2945" s="12">
        <v>134.08099999999999</v>
      </c>
      <c r="U2945" s="72">
        <v>2.6629999999999998</v>
      </c>
      <c r="V2945" s="72">
        <v>21.727</v>
      </c>
      <c r="W2945" s="12">
        <v>596.46100000000001</v>
      </c>
      <c r="X2945" s="72">
        <v>11.847</v>
      </c>
      <c r="Y2945" s="72">
        <v>9.9779999999999998</v>
      </c>
      <c r="Z2945" s="12">
        <v>730.54300000000001</v>
      </c>
      <c r="AA2945" s="72">
        <v>14.51</v>
      </c>
      <c r="AB2945" s="72">
        <v>6.5270000000000001</v>
      </c>
      <c r="AC2945" s="12">
        <v>4332.47</v>
      </c>
      <c r="AD2945" s="72">
        <v>86.054000000000002</v>
      </c>
      <c r="AE2945" s="72">
        <v>2.718</v>
      </c>
      <c r="AF2945" s="12">
        <v>1.675</v>
      </c>
      <c r="AG2945" s="72">
        <v>3.3000000000000002E-2</v>
      </c>
      <c r="AH2945" s="72">
        <v>102.42</v>
      </c>
      <c r="AI2945" s="12">
        <v>127.97799999999999</v>
      </c>
      <c r="AJ2945" s="72">
        <v>2.5419999999999998</v>
      </c>
      <c r="AK2945" s="72">
        <v>15.532</v>
      </c>
      <c r="AL2945" s="12">
        <v>129.65199999999999</v>
      </c>
      <c r="AM2945" s="72">
        <v>2.5750000000000002</v>
      </c>
      <c r="AN2945" s="72">
        <v>15.307</v>
      </c>
      <c r="AO2945" s="12">
        <v>4462.1220000000003</v>
      </c>
      <c r="AP2945" s="72">
        <v>88.629000000000005</v>
      </c>
      <c r="AQ2945" s="72">
        <v>2.4860000000000002</v>
      </c>
      <c r="AR2945" s="12">
        <v>20.664999999999999</v>
      </c>
      <c r="AS2945" s="72">
        <v>0.41</v>
      </c>
      <c r="AT2945" s="72">
        <v>57.762999999999998</v>
      </c>
      <c r="AU2945" s="12">
        <v>10.592000000000001</v>
      </c>
      <c r="AV2945" s="72">
        <v>0.21</v>
      </c>
      <c r="AW2945" s="72">
        <v>70.528000000000006</v>
      </c>
      <c r="AX2945" s="12">
        <v>80.665000000000006</v>
      </c>
      <c r="AY2945" s="72">
        <v>1.6020000000000001</v>
      </c>
      <c r="AZ2945" s="72">
        <v>28.405999999999999</v>
      </c>
      <c r="BA2945" s="12">
        <v>91.256</v>
      </c>
      <c r="BB2945" s="72">
        <v>1.8129999999999999</v>
      </c>
      <c r="BC2945" s="72">
        <v>26.452000000000002</v>
      </c>
      <c r="BD2945" s="12">
        <v>14.087</v>
      </c>
      <c r="BE2945" s="72">
        <v>0.28000000000000003</v>
      </c>
      <c r="BF2945" s="72">
        <v>68.263000000000005</v>
      </c>
      <c r="BG2945" s="12">
        <v>105.343</v>
      </c>
      <c r="BH2945" s="72">
        <v>2.0920000000000001</v>
      </c>
      <c r="BI2945" s="72">
        <v>24.472000000000001</v>
      </c>
      <c r="BJ2945" s="12">
        <v>316.34800000000001</v>
      </c>
      <c r="BK2945" s="72">
        <v>6.2830000000000004</v>
      </c>
      <c r="BL2945" s="72">
        <v>12.484999999999999</v>
      </c>
      <c r="BM2945" s="12">
        <v>130.125</v>
      </c>
      <c r="BN2945" s="72">
        <v>2.585</v>
      </c>
      <c r="BO2945" s="72">
        <v>16.332000000000001</v>
      </c>
      <c r="BP2945" s="12">
        <v>446.47300000000001</v>
      </c>
      <c r="BQ2945" s="72">
        <v>8.8680000000000003</v>
      </c>
      <c r="BR2945" s="72">
        <v>8.59</v>
      </c>
      <c r="BS2945" s="12">
        <v>572.48099999999999</v>
      </c>
      <c r="BT2945" s="72">
        <v>11.371</v>
      </c>
      <c r="BU2945" s="72">
        <v>8.1869999999999994</v>
      </c>
      <c r="BV2945" s="12">
        <v>5034.6040000000003</v>
      </c>
      <c r="BW2945" s="72">
        <v>100</v>
      </c>
      <c r="BX2945" s="72">
        <v>2.2160000000000002</v>
      </c>
      <c r="BY2945" s="13"/>
      <c r="BZ2945" s="13"/>
    </row>
    <row r="2946" spans="1:78">
      <c r="A2946" s="122" t="s">
        <v>65</v>
      </c>
      <c r="B2946" s="71" t="s">
        <v>74</v>
      </c>
      <c r="C2946" s="71" t="s">
        <v>24</v>
      </c>
      <c r="D2946" s="34">
        <v>45261</v>
      </c>
      <c r="E2946" s="12">
        <v>3537.5169999999998</v>
      </c>
      <c r="F2946" s="72">
        <v>71.608999999999995</v>
      </c>
      <c r="G2946" s="72">
        <v>2.3679999999999999</v>
      </c>
      <c r="H2946" s="12">
        <v>61.66</v>
      </c>
      <c r="I2946" s="72">
        <v>1.248</v>
      </c>
      <c r="J2946" s="72">
        <v>35.805</v>
      </c>
      <c r="K2946" s="12">
        <v>85.617999999999995</v>
      </c>
      <c r="L2946" s="72">
        <v>1.7330000000000001</v>
      </c>
      <c r="M2946" s="72">
        <v>31.494</v>
      </c>
      <c r="N2946" s="12">
        <v>147.27799999999999</v>
      </c>
      <c r="O2946" s="72">
        <v>2.9809999999999999</v>
      </c>
      <c r="P2946" s="72">
        <v>21.407</v>
      </c>
      <c r="Q2946" s="12">
        <v>6.81</v>
      </c>
      <c r="R2946" s="72">
        <v>0.13800000000000001</v>
      </c>
      <c r="S2946" s="72">
        <v>76.647000000000006</v>
      </c>
      <c r="T2946" s="12">
        <v>154.08799999999999</v>
      </c>
      <c r="U2946" s="72">
        <v>3.1190000000000002</v>
      </c>
      <c r="V2946" s="72">
        <v>20.053999999999998</v>
      </c>
      <c r="W2946" s="12">
        <v>562.69000000000005</v>
      </c>
      <c r="X2946" s="72">
        <v>11.39</v>
      </c>
      <c r="Y2946" s="72">
        <v>8.3719999999999999</v>
      </c>
      <c r="Z2946" s="12">
        <v>716.77800000000002</v>
      </c>
      <c r="AA2946" s="72">
        <v>14.51</v>
      </c>
      <c r="AB2946" s="72">
        <v>5.2530000000000001</v>
      </c>
      <c r="AC2946" s="12">
        <v>4254.2950000000001</v>
      </c>
      <c r="AD2946" s="72">
        <v>86.119</v>
      </c>
      <c r="AE2946" s="72">
        <v>2.2010000000000001</v>
      </c>
      <c r="AF2946" s="12">
        <v>18.43</v>
      </c>
      <c r="AG2946" s="72">
        <v>0.373</v>
      </c>
      <c r="AH2946" s="72">
        <v>72.094999999999999</v>
      </c>
      <c r="AI2946" s="12">
        <v>115.852</v>
      </c>
      <c r="AJ2946" s="72">
        <v>2.3450000000000002</v>
      </c>
      <c r="AK2946" s="72">
        <v>23.763000000000002</v>
      </c>
      <c r="AL2946" s="12">
        <v>134.28200000000001</v>
      </c>
      <c r="AM2946" s="72">
        <v>2.718</v>
      </c>
      <c r="AN2946" s="72">
        <v>18.251000000000001</v>
      </c>
      <c r="AO2946" s="12">
        <v>4388.5770000000002</v>
      </c>
      <c r="AP2946" s="72">
        <v>88.837000000000003</v>
      </c>
      <c r="AQ2946" s="72">
        <v>2.1869999999999998</v>
      </c>
      <c r="AR2946" s="12">
        <v>37.271999999999998</v>
      </c>
      <c r="AS2946" s="72">
        <v>0.754</v>
      </c>
      <c r="AT2946" s="72">
        <v>54.284999999999997</v>
      </c>
      <c r="AU2946" s="12">
        <v>31.831</v>
      </c>
      <c r="AV2946" s="72">
        <v>0.64400000000000002</v>
      </c>
      <c r="AW2946" s="72">
        <v>53.212000000000003</v>
      </c>
      <c r="AX2946" s="12">
        <v>49.393999999999998</v>
      </c>
      <c r="AY2946" s="72">
        <v>1</v>
      </c>
      <c r="AZ2946" s="72">
        <v>45.137</v>
      </c>
      <c r="BA2946" s="12">
        <v>81.224999999999994</v>
      </c>
      <c r="BB2946" s="72">
        <v>1.6439999999999999</v>
      </c>
      <c r="BC2946" s="72">
        <v>29.596</v>
      </c>
      <c r="BD2946" s="12">
        <v>13.305</v>
      </c>
      <c r="BE2946" s="72">
        <v>0.26900000000000002</v>
      </c>
      <c r="BF2946" s="72">
        <v>83.641000000000005</v>
      </c>
      <c r="BG2946" s="12">
        <v>94.53</v>
      </c>
      <c r="BH2946" s="72">
        <v>1.9139999999999999</v>
      </c>
      <c r="BI2946" s="72">
        <v>28.427</v>
      </c>
      <c r="BJ2946" s="12">
        <v>251.38200000000001</v>
      </c>
      <c r="BK2946" s="72">
        <v>5.0890000000000004</v>
      </c>
      <c r="BL2946" s="72">
        <v>12.263999999999999</v>
      </c>
      <c r="BM2946" s="12">
        <v>168.267</v>
      </c>
      <c r="BN2946" s="72">
        <v>3.4060000000000001</v>
      </c>
      <c r="BO2946" s="72">
        <v>16.462</v>
      </c>
      <c r="BP2946" s="12">
        <v>419.649</v>
      </c>
      <c r="BQ2946" s="72">
        <v>8.4949999999999992</v>
      </c>
      <c r="BR2946" s="72">
        <v>9.8610000000000007</v>
      </c>
      <c r="BS2946" s="12">
        <v>551.45100000000002</v>
      </c>
      <c r="BT2946" s="72">
        <v>11.163</v>
      </c>
      <c r="BU2946" s="72">
        <v>7.24</v>
      </c>
      <c r="BV2946" s="12">
        <v>4940.0280000000002</v>
      </c>
      <c r="BW2946" s="72">
        <v>100</v>
      </c>
      <c r="BX2946" s="72">
        <v>1.6419999999999999</v>
      </c>
      <c r="BY2946" s="13"/>
      <c r="BZ2946" s="13"/>
    </row>
    <row r="2947" spans="1:78">
      <c r="A2947" s="122" t="s">
        <v>65</v>
      </c>
      <c r="B2947" s="71" t="s">
        <v>74</v>
      </c>
      <c r="C2947" s="71" t="s">
        <v>24</v>
      </c>
      <c r="D2947" s="34">
        <v>45352</v>
      </c>
      <c r="E2947" s="12">
        <v>3506.3580000000002</v>
      </c>
      <c r="F2947" s="72">
        <v>70.224000000000004</v>
      </c>
      <c r="G2947" s="72">
        <v>2.2690000000000001</v>
      </c>
      <c r="H2947" s="12">
        <v>81.367000000000004</v>
      </c>
      <c r="I2947" s="72">
        <v>1.63</v>
      </c>
      <c r="J2947" s="72">
        <v>25.751999999999999</v>
      </c>
      <c r="K2947" s="12">
        <v>129.416</v>
      </c>
      <c r="L2947" s="72">
        <v>2.5920000000000001</v>
      </c>
      <c r="M2947" s="72">
        <v>22.808</v>
      </c>
      <c r="N2947" s="12">
        <v>210.78299999999999</v>
      </c>
      <c r="O2947" s="72">
        <v>4.2220000000000004</v>
      </c>
      <c r="P2947" s="72">
        <v>18.488</v>
      </c>
      <c r="Q2947" s="12">
        <v>23.466999999999999</v>
      </c>
      <c r="R2947" s="72">
        <v>0.47</v>
      </c>
      <c r="S2947" s="72">
        <v>64.111000000000004</v>
      </c>
      <c r="T2947" s="12">
        <v>234.25</v>
      </c>
      <c r="U2947" s="72">
        <v>4.6920000000000002</v>
      </c>
      <c r="V2947" s="72">
        <v>16.638000000000002</v>
      </c>
      <c r="W2947" s="12">
        <v>497.24</v>
      </c>
      <c r="X2947" s="72">
        <v>9.9589999999999996</v>
      </c>
      <c r="Y2947" s="72">
        <v>8.0510000000000002</v>
      </c>
      <c r="Z2947" s="12">
        <v>731.49</v>
      </c>
      <c r="AA2947" s="72">
        <v>14.65</v>
      </c>
      <c r="AB2947" s="72">
        <v>5.8959999999999999</v>
      </c>
      <c r="AC2947" s="12">
        <v>4237.848</v>
      </c>
      <c r="AD2947" s="72">
        <v>84.875</v>
      </c>
      <c r="AE2947" s="72">
        <v>2.0819999999999999</v>
      </c>
      <c r="AF2947" s="12">
        <v>18.126999999999999</v>
      </c>
      <c r="AG2947" s="72">
        <v>0.36299999999999999</v>
      </c>
      <c r="AH2947" s="72">
        <v>64.537000000000006</v>
      </c>
      <c r="AI2947" s="12">
        <v>123.185</v>
      </c>
      <c r="AJ2947" s="72">
        <v>2.4670000000000001</v>
      </c>
      <c r="AK2947" s="72">
        <v>20.725000000000001</v>
      </c>
      <c r="AL2947" s="12">
        <v>141.31299999999999</v>
      </c>
      <c r="AM2947" s="72">
        <v>2.83</v>
      </c>
      <c r="AN2947" s="72">
        <v>14.307</v>
      </c>
      <c r="AO2947" s="12">
        <v>4379.1610000000001</v>
      </c>
      <c r="AP2947" s="72">
        <v>87.704999999999998</v>
      </c>
      <c r="AQ2947" s="72">
        <v>2.0489999999999999</v>
      </c>
      <c r="AR2947" s="12">
        <v>28.768999999999998</v>
      </c>
      <c r="AS2947" s="72">
        <v>0.57599999999999996</v>
      </c>
      <c r="AT2947" s="72">
        <v>38.061</v>
      </c>
      <c r="AU2947" s="12">
        <v>1.7050000000000001</v>
      </c>
      <c r="AV2947" s="72">
        <v>3.4000000000000002E-2</v>
      </c>
      <c r="AW2947" s="72">
        <v>103.81399999999999</v>
      </c>
      <c r="AX2947" s="12">
        <v>64.594999999999999</v>
      </c>
      <c r="AY2947" s="72">
        <v>1.294</v>
      </c>
      <c r="AZ2947" s="72">
        <v>30.227</v>
      </c>
      <c r="BA2947" s="12">
        <v>66.3</v>
      </c>
      <c r="BB2947" s="72">
        <v>1.3280000000000001</v>
      </c>
      <c r="BC2947" s="72">
        <v>29.507000000000001</v>
      </c>
      <c r="BD2947" s="12">
        <v>31.702000000000002</v>
      </c>
      <c r="BE2947" s="72">
        <v>0.63500000000000001</v>
      </c>
      <c r="BF2947" s="72">
        <v>52.262999999999998</v>
      </c>
      <c r="BG2947" s="12">
        <v>98.001999999999995</v>
      </c>
      <c r="BH2947" s="72">
        <v>1.9630000000000001</v>
      </c>
      <c r="BI2947" s="72">
        <v>19.13</v>
      </c>
      <c r="BJ2947" s="12">
        <v>305.13499999999999</v>
      </c>
      <c r="BK2947" s="72">
        <v>6.1109999999999998</v>
      </c>
      <c r="BL2947" s="72">
        <v>11.865</v>
      </c>
      <c r="BM2947" s="12">
        <v>182.005</v>
      </c>
      <c r="BN2947" s="72">
        <v>3.645</v>
      </c>
      <c r="BO2947" s="72">
        <v>14.291</v>
      </c>
      <c r="BP2947" s="12">
        <v>487.14</v>
      </c>
      <c r="BQ2947" s="72">
        <v>9.7560000000000002</v>
      </c>
      <c r="BR2947" s="72">
        <v>9.0210000000000008</v>
      </c>
      <c r="BS2947" s="12">
        <v>613.91099999999994</v>
      </c>
      <c r="BT2947" s="72">
        <v>12.295</v>
      </c>
      <c r="BU2947" s="72">
        <v>7.4729999999999999</v>
      </c>
      <c r="BV2947" s="12">
        <v>4993.0720000000001</v>
      </c>
      <c r="BW2947" s="72">
        <v>100</v>
      </c>
      <c r="BX2947" s="72">
        <v>1.8180000000000001</v>
      </c>
      <c r="BY2947" s="13"/>
      <c r="BZ2947" s="13"/>
    </row>
    <row r="2948" spans="1:78">
      <c r="A2948" s="122" t="s">
        <v>65</v>
      </c>
      <c r="B2948" s="71" t="s">
        <v>74</v>
      </c>
      <c r="C2948" s="71" t="s">
        <v>24</v>
      </c>
      <c r="D2948" s="34">
        <v>45444</v>
      </c>
      <c r="E2948" s="12">
        <v>3560.893</v>
      </c>
      <c r="F2948" s="72">
        <v>73.138000000000005</v>
      </c>
      <c r="G2948" s="72">
        <v>2.2810000000000001</v>
      </c>
      <c r="H2948" s="12">
        <v>51.063000000000002</v>
      </c>
      <c r="I2948" s="72">
        <v>1.0489999999999999</v>
      </c>
      <c r="J2948" s="72">
        <v>38.103000000000002</v>
      </c>
      <c r="K2948" s="12">
        <v>98.162999999999997</v>
      </c>
      <c r="L2948" s="72">
        <v>2.016</v>
      </c>
      <c r="M2948" s="72">
        <v>28.131</v>
      </c>
      <c r="N2948" s="12">
        <v>149.22499999999999</v>
      </c>
      <c r="O2948" s="72">
        <v>3.0649999999999999</v>
      </c>
      <c r="P2948" s="72">
        <v>22.975999999999999</v>
      </c>
      <c r="Q2948" s="12">
        <v>16.89</v>
      </c>
      <c r="R2948" s="72">
        <v>0.34699999999999998</v>
      </c>
      <c r="S2948" s="72">
        <v>51.524000000000001</v>
      </c>
      <c r="T2948" s="12">
        <v>166.11500000000001</v>
      </c>
      <c r="U2948" s="72">
        <v>3.4119999999999999</v>
      </c>
      <c r="V2948" s="72">
        <v>20.936</v>
      </c>
      <c r="W2948" s="12">
        <v>553.755</v>
      </c>
      <c r="X2948" s="72">
        <v>11.374000000000001</v>
      </c>
      <c r="Y2948" s="72">
        <v>6.9020000000000001</v>
      </c>
      <c r="Z2948" s="12">
        <v>719.87</v>
      </c>
      <c r="AA2948" s="72">
        <v>14.786</v>
      </c>
      <c r="AB2948" s="72">
        <v>5.5339999999999998</v>
      </c>
      <c r="AC2948" s="12">
        <v>4280.7629999999999</v>
      </c>
      <c r="AD2948" s="72">
        <v>87.924000000000007</v>
      </c>
      <c r="AE2948" s="72">
        <v>1.9690000000000001</v>
      </c>
      <c r="AF2948" s="12">
        <v>0.69099999999999995</v>
      </c>
      <c r="AG2948" s="72">
        <v>1.4E-2</v>
      </c>
      <c r="AH2948" s="72">
        <v>109.258</v>
      </c>
      <c r="AI2948" s="12">
        <v>106.48099999999999</v>
      </c>
      <c r="AJ2948" s="72">
        <v>2.1869999999999998</v>
      </c>
      <c r="AK2948" s="72">
        <v>18.965</v>
      </c>
      <c r="AL2948" s="12">
        <v>107.172</v>
      </c>
      <c r="AM2948" s="72">
        <v>2.2010000000000001</v>
      </c>
      <c r="AN2948" s="72">
        <v>19.056000000000001</v>
      </c>
      <c r="AO2948" s="12">
        <v>4387.9350000000004</v>
      </c>
      <c r="AP2948" s="72">
        <v>90.125</v>
      </c>
      <c r="AQ2948" s="72">
        <v>1.93</v>
      </c>
      <c r="AR2948" s="12">
        <v>7.5730000000000004</v>
      </c>
      <c r="AS2948" s="72">
        <v>0.156</v>
      </c>
      <c r="AT2948" s="72">
        <v>104.024</v>
      </c>
      <c r="AU2948" s="12">
        <v>9.6709999999999994</v>
      </c>
      <c r="AV2948" s="72">
        <v>0.19900000000000001</v>
      </c>
      <c r="AW2948" s="72">
        <v>69.271000000000001</v>
      </c>
      <c r="AX2948" s="12">
        <v>119.56</v>
      </c>
      <c r="AY2948" s="72">
        <v>2.456</v>
      </c>
      <c r="AZ2948" s="72">
        <v>23.696999999999999</v>
      </c>
      <c r="BA2948" s="12">
        <v>129.23099999999999</v>
      </c>
      <c r="BB2948" s="72">
        <v>2.6539999999999999</v>
      </c>
      <c r="BC2948" s="72">
        <v>22.05</v>
      </c>
      <c r="BD2948" s="12">
        <v>11.834</v>
      </c>
      <c r="BE2948" s="72">
        <v>0.24299999999999999</v>
      </c>
      <c r="BF2948" s="72">
        <v>65.805000000000007</v>
      </c>
      <c r="BG2948" s="12">
        <v>141.065</v>
      </c>
      <c r="BH2948" s="72">
        <v>2.8969999999999998</v>
      </c>
      <c r="BI2948" s="72">
        <v>20.616</v>
      </c>
      <c r="BJ2948" s="12">
        <v>196.43600000000001</v>
      </c>
      <c r="BK2948" s="72">
        <v>4.0350000000000001</v>
      </c>
      <c r="BL2948" s="72">
        <v>21.274000000000001</v>
      </c>
      <c r="BM2948" s="12">
        <v>135.702</v>
      </c>
      <c r="BN2948" s="72">
        <v>2.7869999999999999</v>
      </c>
      <c r="BO2948" s="72">
        <v>10.5</v>
      </c>
      <c r="BP2948" s="12">
        <v>332.137</v>
      </c>
      <c r="BQ2948" s="72">
        <v>6.8220000000000001</v>
      </c>
      <c r="BR2948" s="72">
        <v>12.816000000000001</v>
      </c>
      <c r="BS2948" s="12">
        <v>480.77499999999998</v>
      </c>
      <c r="BT2948" s="72">
        <v>9.875</v>
      </c>
      <c r="BU2948" s="72">
        <v>8.8130000000000006</v>
      </c>
      <c r="BV2948" s="12">
        <v>4868.71</v>
      </c>
      <c r="BW2948" s="72">
        <v>100</v>
      </c>
      <c r="BX2948" s="72">
        <v>2.0449999999999999</v>
      </c>
      <c r="BY2948" s="13"/>
      <c r="BZ2948" s="13"/>
    </row>
    <row r="2949" spans="1:78">
      <c r="A2949" s="122" t="s">
        <v>65</v>
      </c>
      <c r="B2949" s="71" t="s">
        <v>74</v>
      </c>
      <c r="C2949" s="71" t="s">
        <v>24</v>
      </c>
      <c r="D2949" s="34">
        <v>45536</v>
      </c>
      <c r="E2949" s="12">
        <v>3672.4760000000001</v>
      </c>
      <c r="F2949" s="72">
        <v>72.424000000000007</v>
      </c>
      <c r="G2949" s="72">
        <v>1.8520000000000001</v>
      </c>
      <c r="H2949" s="12">
        <v>60.936999999999998</v>
      </c>
      <c r="I2949" s="72">
        <v>1.202</v>
      </c>
      <c r="J2949" s="72">
        <v>36.44</v>
      </c>
      <c r="K2949" s="12">
        <v>111.873</v>
      </c>
      <c r="L2949" s="72">
        <v>2.206</v>
      </c>
      <c r="M2949" s="72">
        <v>29.779</v>
      </c>
      <c r="N2949" s="12">
        <v>172.81</v>
      </c>
      <c r="O2949" s="72">
        <v>3.4079999999999999</v>
      </c>
      <c r="P2949" s="72">
        <v>23.776</v>
      </c>
      <c r="Q2949" s="12">
        <v>10.782</v>
      </c>
      <c r="R2949" s="72">
        <v>0.21299999999999999</v>
      </c>
      <c r="S2949" s="72">
        <v>60.250999999999998</v>
      </c>
      <c r="T2949" s="12">
        <v>183.59200000000001</v>
      </c>
      <c r="U2949" s="72">
        <v>3.621</v>
      </c>
      <c r="V2949" s="72">
        <v>24.114000000000001</v>
      </c>
      <c r="W2949" s="12">
        <v>592.93600000000004</v>
      </c>
      <c r="X2949" s="72">
        <v>11.693</v>
      </c>
      <c r="Y2949" s="72">
        <v>7.8579999999999997</v>
      </c>
      <c r="Z2949" s="12">
        <v>776.52700000000004</v>
      </c>
      <c r="AA2949" s="72">
        <v>15.314</v>
      </c>
      <c r="AB2949" s="72">
        <v>3.871</v>
      </c>
      <c r="AC2949" s="12">
        <v>4449.0029999999997</v>
      </c>
      <c r="AD2949" s="72">
        <v>87.738</v>
      </c>
      <c r="AE2949" s="72">
        <v>1.712</v>
      </c>
      <c r="AF2949" s="12">
        <v>12.093999999999999</v>
      </c>
      <c r="AG2949" s="72">
        <v>0.23799999999999999</v>
      </c>
      <c r="AH2949" s="72">
        <v>60.173000000000002</v>
      </c>
      <c r="AI2949" s="12">
        <v>127.82299999999999</v>
      </c>
      <c r="AJ2949" s="72">
        <v>2.5209999999999999</v>
      </c>
      <c r="AK2949" s="72">
        <v>18.649000000000001</v>
      </c>
      <c r="AL2949" s="12">
        <v>139.916</v>
      </c>
      <c r="AM2949" s="72">
        <v>2.7589999999999999</v>
      </c>
      <c r="AN2949" s="72">
        <v>15.914</v>
      </c>
      <c r="AO2949" s="12">
        <v>4588.92</v>
      </c>
      <c r="AP2949" s="72">
        <v>90.497</v>
      </c>
      <c r="AQ2949" s="72">
        <v>1.639</v>
      </c>
      <c r="AR2949" s="12">
        <v>14.73</v>
      </c>
      <c r="AS2949" s="72">
        <v>0.28999999999999998</v>
      </c>
      <c r="AT2949" s="72">
        <v>61.271000000000001</v>
      </c>
      <c r="AU2949" s="12">
        <v>4.6890000000000001</v>
      </c>
      <c r="AV2949" s="72">
        <v>9.1999999999999998E-2</v>
      </c>
      <c r="AW2949" s="72">
        <v>72.775999999999996</v>
      </c>
      <c r="AX2949" s="12">
        <v>79.125</v>
      </c>
      <c r="AY2949" s="72">
        <v>1.56</v>
      </c>
      <c r="AZ2949" s="72">
        <v>35.19</v>
      </c>
      <c r="BA2949" s="12">
        <v>83.813999999999993</v>
      </c>
      <c r="BB2949" s="72">
        <v>1.653</v>
      </c>
      <c r="BC2949" s="72">
        <v>33.122999999999998</v>
      </c>
      <c r="BD2949" s="12">
        <v>2.9460000000000002</v>
      </c>
      <c r="BE2949" s="72">
        <v>5.8000000000000003E-2</v>
      </c>
      <c r="BF2949" s="72">
        <v>85.168999999999997</v>
      </c>
      <c r="BG2949" s="12">
        <v>86.76</v>
      </c>
      <c r="BH2949" s="72">
        <v>1.7110000000000001</v>
      </c>
      <c r="BI2949" s="72">
        <v>31.731000000000002</v>
      </c>
      <c r="BJ2949" s="12">
        <v>222.142</v>
      </c>
      <c r="BK2949" s="72">
        <v>4.3810000000000002</v>
      </c>
      <c r="BL2949" s="72">
        <v>15.135</v>
      </c>
      <c r="BM2949" s="12">
        <v>158.22399999999999</v>
      </c>
      <c r="BN2949" s="72">
        <v>3.12</v>
      </c>
      <c r="BO2949" s="72">
        <v>12.257999999999999</v>
      </c>
      <c r="BP2949" s="12">
        <v>380.36599999999999</v>
      </c>
      <c r="BQ2949" s="72">
        <v>7.5010000000000003</v>
      </c>
      <c r="BR2949" s="72">
        <v>11.515000000000001</v>
      </c>
      <c r="BS2949" s="12">
        <v>481.85599999999999</v>
      </c>
      <c r="BT2949" s="72">
        <v>9.5030000000000001</v>
      </c>
      <c r="BU2949" s="72">
        <v>9.6039999999999992</v>
      </c>
      <c r="BV2949" s="12">
        <v>5070.7759999999998</v>
      </c>
      <c r="BW2949" s="72">
        <v>100</v>
      </c>
      <c r="BX2949" s="72">
        <v>1.6459999999999999</v>
      </c>
      <c r="BY2949" s="13"/>
      <c r="BZ2949" s="13"/>
    </row>
    <row r="2950" spans="1:78">
      <c r="A2950" s="122" t="s">
        <v>65</v>
      </c>
      <c r="B2950" s="71" t="s">
        <v>74</v>
      </c>
      <c r="C2950" s="71" t="s">
        <v>24</v>
      </c>
      <c r="D2950" s="34">
        <v>45627</v>
      </c>
      <c r="E2950" s="12">
        <v>3550.0030000000002</v>
      </c>
      <c r="F2950" s="72">
        <v>70.188000000000002</v>
      </c>
      <c r="G2950" s="72">
        <v>2.59</v>
      </c>
      <c r="H2950" s="12">
        <v>59.143000000000001</v>
      </c>
      <c r="I2950" s="72">
        <v>1.169</v>
      </c>
      <c r="J2950" s="72">
        <v>32.125</v>
      </c>
      <c r="K2950" s="12">
        <v>94.066999999999993</v>
      </c>
      <c r="L2950" s="72">
        <v>1.86</v>
      </c>
      <c r="M2950" s="72">
        <v>24.661999999999999</v>
      </c>
      <c r="N2950" s="12">
        <v>153.209</v>
      </c>
      <c r="O2950" s="72">
        <v>3.0289999999999999</v>
      </c>
      <c r="P2950" s="72">
        <v>20.085999999999999</v>
      </c>
      <c r="Q2950" s="12">
        <v>28.361000000000001</v>
      </c>
      <c r="R2950" s="72">
        <v>0.56100000000000005</v>
      </c>
      <c r="S2950" s="72">
        <v>45.24</v>
      </c>
      <c r="T2950" s="12">
        <v>181.57</v>
      </c>
      <c r="U2950" s="72">
        <v>3.59</v>
      </c>
      <c r="V2950" s="72">
        <v>19.077999999999999</v>
      </c>
      <c r="W2950" s="12">
        <v>646.87</v>
      </c>
      <c r="X2950" s="72">
        <v>12.789</v>
      </c>
      <c r="Y2950" s="72">
        <v>8.8800000000000008</v>
      </c>
      <c r="Z2950" s="12">
        <v>828.44</v>
      </c>
      <c r="AA2950" s="72">
        <v>16.379000000000001</v>
      </c>
      <c r="AB2950" s="72">
        <v>6.2590000000000003</v>
      </c>
      <c r="AC2950" s="12">
        <v>4378.4430000000002</v>
      </c>
      <c r="AD2950" s="72">
        <v>86.566999999999993</v>
      </c>
      <c r="AE2950" s="72">
        <v>2.2400000000000002</v>
      </c>
      <c r="AF2950" s="12">
        <v>0.33100000000000002</v>
      </c>
      <c r="AG2950" s="72">
        <v>7.0000000000000001E-3</v>
      </c>
      <c r="AH2950" s="72">
        <v>110.815</v>
      </c>
      <c r="AI2950" s="12">
        <v>130.595</v>
      </c>
      <c r="AJ2950" s="72">
        <v>2.5819999999999999</v>
      </c>
      <c r="AK2950" s="72">
        <v>17.39</v>
      </c>
      <c r="AL2950" s="12">
        <v>130.92500000000001</v>
      </c>
      <c r="AM2950" s="72">
        <v>2.589</v>
      </c>
      <c r="AN2950" s="72">
        <v>17.353999999999999</v>
      </c>
      <c r="AO2950" s="12">
        <v>4509.3680000000004</v>
      </c>
      <c r="AP2950" s="72">
        <v>89.156000000000006</v>
      </c>
      <c r="AQ2950" s="72">
        <v>2.2109999999999999</v>
      </c>
      <c r="AR2950" s="12">
        <v>22.837</v>
      </c>
      <c r="AS2950" s="72">
        <v>0.45200000000000001</v>
      </c>
      <c r="AT2950" s="72">
        <v>53.09</v>
      </c>
      <c r="AU2950" s="12">
        <v>7.7519999999999998</v>
      </c>
      <c r="AV2950" s="72">
        <v>0.153</v>
      </c>
      <c r="AW2950" s="72">
        <v>83.159000000000006</v>
      </c>
      <c r="AX2950" s="12">
        <v>111.203</v>
      </c>
      <c r="AY2950" s="72">
        <v>2.1989999999999998</v>
      </c>
      <c r="AZ2950" s="72">
        <v>23.913</v>
      </c>
      <c r="BA2950" s="12">
        <v>118.955</v>
      </c>
      <c r="BB2950" s="72">
        <v>2.3519999999999999</v>
      </c>
      <c r="BC2950" s="72">
        <v>23.606999999999999</v>
      </c>
      <c r="BD2950" s="12">
        <v>31.222999999999999</v>
      </c>
      <c r="BE2950" s="72">
        <v>0.61699999999999999</v>
      </c>
      <c r="BF2950" s="72">
        <v>102.51300000000001</v>
      </c>
      <c r="BG2950" s="12">
        <v>150.178</v>
      </c>
      <c r="BH2950" s="72">
        <v>2.9689999999999999</v>
      </c>
      <c r="BI2950" s="72">
        <v>32.143999999999998</v>
      </c>
      <c r="BJ2950" s="12">
        <v>245.53399999999999</v>
      </c>
      <c r="BK2950" s="72">
        <v>4.8550000000000004</v>
      </c>
      <c r="BL2950" s="72">
        <v>14.407</v>
      </c>
      <c r="BM2950" s="12">
        <v>129.91999999999999</v>
      </c>
      <c r="BN2950" s="72">
        <v>2.569</v>
      </c>
      <c r="BO2950" s="72">
        <v>20.765000000000001</v>
      </c>
      <c r="BP2950" s="12">
        <v>375.45299999999997</v>
      </c>
      <c r="BQ2950" s="72">
        <v>7.423</v>
      </c>
      <c r="BR2950" s="72">
        <v>12.03</v>
      </c>
      <c r="BS2950" s="12">
        <v>548.46900000000005</v>
      </c>
      <c r="BT2950" s="72">
        <v>10.843999999999999</v>
      </c>
      <c r="BU2950" s="72">
        <v>9.9280000000000008</v>
      </c>
      <c r="BV2950" s="12">
        <v>5057.8360000000002</v>
      </c>
      <c r="BW2950" s="72">
        <v>100</v>
      </c>
      <c r="BX2950" s="72">
        <v>2.1070000000000002</v>
      </c>
      <c r="BY2950" s="13"/>
      <c r="BZ2950" s="13"/>
    </row>
    <row r="2951" spans="1:78">
      <c r="A2951" s="122" t="s">
        <v>65</v>
      </c>
      <c r="B2951" s="71" t="s">
        <v>74</v>
      </c>
      <c r="C2951" s="71" t="s">
        <v>24</v>
      </c>
      <c r="D2951" s="34">
        <v>45717</v>
      </c>
      <c r="E2951" s="12">
        <v>3626.6019999999999</v>
      </c>
      <c r="F2951" s="72">
        <v>72.171999999999997</v>
      </c>
      <c r="G2951" s="72">
        <v>2.0089999999999999</v>
      </c>
      <c r="H2951" s="12">
        <v>56.859000000000002</v>
      </c>
      <c r="I2951" s="72">
        <v>1.1319999999999999</v>
      </c>
      <c r="J2951" s="72">
        <v>35.341000000000001</v>
      </c>
      <c r="K2951" s="12">
        <v>55.786999999999999</v>
      </c>
      <c r="L2951" s="72">
        <v>1.1100000000000001</v>
      </c>
      <c r="M2951" s="72">
        <v>45.896000000000001</v>
      </c>
      <c r="N2951" s="12">
        <v>112.646</v>
      </c>
      <c r="O2951" s="72">
        <v>2.242</v>
      </c>
      <c r="P2951" s="72">
        <v>24.614999999999998</v>
      </c>
      <c r="Q2951" s="12">
        <v>7.9189999999999996</v>
      </c>
      <c r="R2951" s="72">
        <v>0.158</v>
      </c>
      <c r="S2951" s="72">
        <v>74.781000000000006</v>
      </c>
      <c r="T2951" s="12">
        <v>120.566</v>
      </c>
      <c r="U2951" s="72">
        <v>2.399</v>
      </c>
      <c r="V2951" s="72">
        <v>22.024000000000001</v>
      </c>
      <c r="W2951" s="12">
        <v>649.94100000000003</v>
      </c>
      <c r="X2951" s="72">
        <v>12.933999999999999</v>
      </c>
      <c r="Y2951" s="72">
        <v>9.6170000000000009</v>
      </c>
      <c r="Z2951" s="12">
        <v>770.50599999999997</v>
      </c>
      <c r="AA2951" s="72">
        <v>15.334</v>
      </c>
      <c r="AB2951" s="72">
        <v>7.5389999999999997</v>
      </c>
      <c r="AC2951" s="12">
        <v>4397.1080000000002</v>
      </c>
      <c r="AD2951" s="72">
        <v>87.506</v>
      </c>
      <c r="AE2951" s="72">
        <v>2.38</v>
      </c>
      <c r="AF2951" s="12">
        <v>3.1059999999999999</v>
      </c>
      <c r="AG2951" s="72">
        <v>6.2E-2</v>
      </c>
      <c r="AH2951" s="72">
        <v>81.084999999999994</v>
      </c>
      <c r="AI2951" s="12">
        <v>136.90600000000001</v>
      </c>
      <c r="AJ2951" s="72">
        <v>2.7250000000000001</v>
      </c>
      <c r="AK2951" s="72">
        <v>25.073</v>
      </c>
      <c r="AL2951" s="12">
        <v>140.012</v>
      </c>
      <c r="AM2951" s="72">
        <v>2.786</v>
      </c>
      <c r="AN2951" s="72">
        <v>24.814</v>
      </c>
      <c r="AO2951" s="12">
        <v>4537.12</v>
      </c>
      <c r="AP2951" s="72">
        <v>90.292000000000002</v>
      </c>
      <c r="AQ2951" s="72">
        <v>2.331</v>
      </c>
      <c r="AR2951" s="12">
        <v>10.513999999999999</v>
      </c>
      <c r="AS2951" s="72">
        <v>0.20899999999999999</v>
      </c>
      <c r="AT2951" s="72">
        <v>74.290000000000006</v>
      </c>
      <c r="AU2951" s="12">
        <v>37.357999999999997</v>
      </c>
      <c r="AV2951" s="72">
        <v>0.74299999999999999</v>
      </c>
      <c r="AW2951" s="72">
        <v>53.192</v>
      </c>
      <c r="AX2951" s="12">
        <v>42.445999999999998</v>
      </c>
      <c r="AY2951" s="72">
        <v>0.84499999999999997</v>
      </c>
      <c r="AZ2951" s="72">
        <v>29.638000000000002</v>
      </c>
      <c r="BA2951" s="12">
        <v>79.804000000000002</v>
      </c>
      <c r="BB2951" s="72">
        <v>1.5880000000000001</v>
      </c>
      <c r="BC2951" s="72">
        <v>26.353000000000002</v>
      </c>
      <c r="BD2951" s="12">
        <v>8.49</v>
      </c>
      <c r="BE2951" s="72">
        <v>0.16900000000000001</v>
      </c>
      <c r="BF2951" s="72">
        <v>79.676000000000002</v>
      </c>
      <c r="BG2951" s="12">
        <v>88.293999999999997</v>
      </c>
      <c r="BH2951" s="72">
        <v>1.7569999999999999</v>
      </c>
      <c r="BI2951" s="72">
        <v>24.425000000000001</v>
      </c>
      <c r="BJ2951" s="12">
        <v>227.16499999999999</v>
      </c>
      <c r="BK2951" s="72">
        <v>4.5209999999999999</v>
      </c>
      <c r="BL2951" s="72">
        <v>20.466000000000001</v>
      </c>
      <c r="BM2951" s="12">
        <v>161.84299999999999</v>
      </c>
      <c r="BN2951" s="72">
        <v>3.2210000000000001</v>
      </c>
      <c r="BO2951" s="72">
        <v>18.462</v>
      </c>
      <c r="BP2951" s="12">
        <v>389.00799999999998</v>
      </c>
      <c r="BQ2951" s="72">
        <v>7.742</v>
      </c>
      <c r="BR2951" s="72">
        <v>11.984</v>
      </c>
      <c r="BS2951" s="12">
        <v>487.81599999999997</v>
      </c>
      <c r="BT2951" s="72">
        <v>9.7080000000000002</v>
      </c>
      <c r="BU2951" s="72">
        <v>10.82</v>
      </c>
      <c r="BV2951" s="12">
        <v>5024.9359999999997</v>
      </c>
      <c r="BW2951" s="72">
        <v>100</v>
      </c>
      <c r="BX2951" s="72">
        <v>2.4809999999999999</v>
      </c>
      <c r="BY2951" s="13"/>
      <c r="BZ2951" s="13"/>
    </row>
    <row r="2952" spans="1:78">
      <c r="A2952" s="122" t="s">
        <v>65</v>
      </c>
      <c r="B2952" s="71" t="s">
        <v>74</v>
      </c>
      <c r="C2952" s="71" t="s">
        <v>24</v>
      </c>
      <c r="D2952" s="34">
        <v>45809</v>
      </c>
      <c r="E2952" s="12">
        <v>3543.2730000000001</v>
      </c>
      <c r="F2952" s="72">
        <v>70.635999999999996</v>
      </c>
      <c r="G2952" s="72">
        <v>2.59</v>
      </c>
      <c r="H2952" s="12">
        <v>75.296000000000006</v>
      </c>
      <c r="I2952" s="72">
        <v>1.5009999999999999</v>
      </c>
      <c r="J2952" s="72">
        <v>27.887</v>
      </c>
      <c r="K2952" s="12">
        <v>108.011</v>
      </c>
      <c r="L2952" s="72">
        <v>2.153</v>
      </c>
      <c r="M2952" s="72">
        <v>30.373000000000001</v>
      </c>
      <c r="N2952" s="12">
        <v>183.30600000000001</v>
      </c>
      <c r="O2952" s="72">
        <v>3.6539999999999999</v>
      </c>
      <c r="P2952" s="72">
        <v>22.707000000000001</v>
      </c>
      <c r="Q2952" s="12">
        <v>16.933</v>
      </c>
      <c r="R2952" s="72">
        <v>0.33800000000000002</v>
      </c>
      <c r="S2952" s="72">
        <v>120.854</v>
      </c>
      <c r="T2952" s="12">
        <v>200.239</v>
      </c>
      <c r="U2952" s="72">
        <v>3.992</v>
      </c>
      <c r="V2952" s="72">
        <v>25.248000000000001</v>
      </c>
      <c r="W2952" s="12">
        <v>614.75599999999997</v>
      </c>
      <c r="X2952" s="72">
        <v>12.255000000000001</v>
      </c>
      <c r="Y2952" s="72">
        <v>9.89</v>
      </c>
      <c r="Z2952" s="12">
        <v>814.995</v>
      </c>
      <c r="AA2952" s="72">
        <v>16.247</v>
      </c>
      <c r="AB2952" s="72">
        <v>7.298</v>
      </c>
      <c r="AC2952" s="12">
        <v>4358.268</v>
      </c>
      <c r="AD2952" s="72">
        <v>86.884</v>
      </c>
      <c r="AE2952" s="72">
        <v>2.4649999999999999</v>
      </c>
      <c r="AF2952" s="12">
        <v>15.653</v>
      </c>
      <c r="AG2952" s="72">
        <v>0.312</v>
      </c>
      <c r="AH2952" s="72">
        <v>77.86</v>
      </c>
      <c r="AI2952" s="12">
        <v>106.673</v>
      </c>
      <c r="AJ2952" s="72">
        <v>2.1269999999999998</v>
      </c>
      <c r="AK2952" s="72">
        <v>23.036999999999999</v>
      </c>
      <c r="AL2952" s="12">
        <v>122.327</v>
      </c>
      <c r="AM2952" s="72">
        <v>2.4390000000000001</v>
      </c>
      <c r="AN2952" s="72">
        <v>21.21</v>
      </c>
      <c r="AO2952" s="12">
        <v>4480.5950000000003</v>
      </c>
      <c r="AP2952" s="72">
        <v>89.322000000000003</v>
      </c>
      <c r="AQ2952" s="72">
        <v>2.4569999999999999</v>
      </c>
      <c r="AR2952" s="12">
        <v>3.8490000000000002</v>
      </c>
      <c r="AS2952" s="72">
        <v>7.6999999999999999E-2</v>
      </c>
      <c r="AT2952" s="72">
        <v>104.499</v>
      </c>
      <c r="AU2952" s="12">
        <v>20.928000000000001</v>
      </c>
      <c r="AV2952" s="72">
        <v>0.41699999999999998</v>
      </c>
      <c r="AW2952" s="72">
        <v>76.924999999999997</v>
      </c>
      <c r="AX2952" s="12">
        <v>53.893000000000001</v>
      </c>
      <c r="AY2952" s="72">
        <v>1.0740000000000001</v>
      </c>
      <c r="AZ2952" s="72">
        <v>43.411000000000001</v>
      </c>
      <c r="BA2952" s="12">
        <v>74.820999999999998</v>
      </c>
      <c r="BB2952" s="72">
        <v>1.492</v>
      </c>
      <c r="BC2952" s="72">
        <v>37.494999999999997</v>
      </c>
      <c r="BD2952" s="12">
        <v>0</v>
      </c>
      <c r="BE2952" s="72">
        <v>0</v>
      </c>
      <c r="BF2952" s="72">
        <v>0</v>
      </c>
      <c r="BG2952" s="12">
        <v>74.820999999999998</v>
      </c>
      <c r="BH2952" s="72">
        <v>1.492</v>
      </c>
      <c r="BI2952" s="72">
        <v>37.494999999999997</v>
      </c>
      <c r="BJ2952" s="12">
        <v>316.05</v>
      </c>
      <c r="BK2952" s="72">
        <v>6.3010000000000002</v>
      </c>
      <c r="BL2952" s="72">
        <v>15.536</v>
      </c>
      <c r="BM2952" s="12">
        <v>140.89699999999999</v>
      </c>
      <c r="BN2952" s="72">
        <v>2.8090000000000002</v>
      </c>
      <c r="BO2952" s="72">
        <v>19.677</v>
      </c>
      <c r="BP2952" s="12">
        <v>456.94799999999998</v>
      </c>
      <c r="BQ2952" s="72">
        <v>9.109</v>
      </c>
      <c r="BR2952" s="72">
        <v>12.465</v>
      </c>
      <c r="BS2952" s="12">
        <v>535.61800000000005</v>
      </c>
      <c r="BT2952" s="72">
        <v>10.678000000000001</v>
      </c>
      <c r="BU2952" s="72">
        <v>10.196</v>
      </c>
      <c r="BV2952" s="12">
        <v>5016.2120000000004</v>
      </c>
      <c r="BW2952" s="72">
        <v>100</v>
      </c>
      <c r="BX2952" s="72">
        <v>2.4</v>
      </c>
      <c r="BY2952" s="13"/>
      <c r="BZ2952" s="13"/>
    </row>
    <row r="2953" spans="1:78">
      <c r="A2953" s="122" t="s">
        <v>65</v>
      </c>
      <c r="B2953" s="71" t="s">
        <v>74</v>
      </c>
      <c r="C2953" s="71" t="s">
        <v>24</v>
      </c>
      <c r="D2953" s="34">
        <v>45901</v>
      </c>
      <c r="E2953" s="12">
        <v>3470.7069999999999</v>
      </c>
      <c r="F2953" s="72">
        <v>70.88</v>
      </c>
      <c r="G2953" s="72">
        <v>2.7440000000000002</v>
      </c>
      <c r="H2953" s="12">
        <v>134.642</v>
      </c>
      <c r="I2953" s="72">
        <v>2.75</v>
      </c>
      <c r="J2953" s="72">
        <v>28.667000000000002</v>
      </c>
      <c r="K2953" s="12">
        <v>71.501999999999995</v>
      </c>
      <c r="L2953" s="72">
        <v>1.46</v>
      </c>
      <c r="M2953" s="72">
        <v>28.495999999999999</v>
      </c>
      <c r="N2953" s="12">
        <v>206.14400000000001</v>
      </c>
      <c r="O2953" s="72">
        <v>4.21</v>
      </c>
      <c r="P2953" s="72">
        <v>21.556000000000001</v>
      </c>
      <c r="Q2953" s="12">
        <v>22.7</v>
      </c>
      <c r="R2953" s="72">
        <v>0.46400000000000002</v>
      </c>
      <c r="S2953" s="72">
        <v>59.374000000000002</v>
      </c>
      <c r="T2953" s="12">
        <v>228.84299999999999</v>
      </c>
      <c r="U2953" s="72">
        <v>4.673</v>
      </c>
      <c r="V2953" s="72">
        <v>20.355</v>
      </c>
      <c r="W2953" s="12">
        <v>572.68200000000002</v>
      </c>
      <c r="X2953" s="72">
        <v>11.695</v>
      </c>
      <c r="Y2953" s="72">
        <v>10.095000000000001</v>
      </c>
      <c r="Z2953" s="12">
        <v>801.52499999999998</v>
      </c>
      <c r="AA2953" s="72">
        <v>16.369</v>
      </c>
      <c r="AB2953" s="72">
        <v>6.7850000000000001</v>
      </c>
      <c r="AC2953" s="12">
        <v>4272.232</v>
      </c>
      <c r="AD2953" s="72">
        <v>87.248000000000005</v>
      </c>
      <c r="AE2953" s="72">
        <v>2.2069999999999999</v>
      </c>
      <c r="AF2953" s="12">
        <v>9.0679999999999996</v>
      </c>
      <c r="AG2953" s="72">
        <v>0.185</v>
      </c>
      <c r="AH2953" s="72">
        <v>64.394000000000005</v>
      </c>
      <c r="AI2953" s="12">
        <v>140.49299999999999</v>
      </c>
      <c r="AJ2953" s="72">
        <v>2.8690000000000002</v>
      </c>
      <c r="AK2953" s="72">
        <v>23.097000000000001</v>
      </c>
      <c r="AL2953" s="12">
        <v>149.56100000000001</v>
      </c>
      <c r="AM2953" s="72">
        <v>3.0539999999999998</v>
      </c>
      <c r="AN2953" s="72">
        <v>21.481999999999999</v>
      </c>
      <c r="AO2953" s="12">
        <v>4421.7920000000004</v>
      </c>
      <c r="AP2953" s="72">
        <v>90.302999999999997</v>
      </c>
      <c r="AQ2953" s="72">
        <v>2.3519999999999999</v>
      </c>
      <c r="AR2953" s="12">
        <v>16.75</v>
      </c>
      <c r="AS2953" s="72">
        <v>0.34200000000000003</v>
      </c>
      <c r="AT2953" s="72">
        <v>56.478999999999999</v>
      </c>
      <c r="AU2953" s="12">
        <v>15.597</v>
      </c>
      <c r="AV2953" s="72">
        <v>0.31900000000000001</v>
      </c>
      <c r="AW2953" s="72">
        <v>74.48</v>
      </c>
      <c r="AX2953" s="12">
        <v>74.582999999999998</v>
      </c>
      <c r="AY2953" s="72">
        <v>1.5229999999999999</v>
      </c>
      <c r="AZ2953" s="72">
        <v>31.241</v>
      </c>
      <c r="BA2953" s="12">
        <v>90.179000000000002</v>
      </c>
      <c r="BB2953" s="72">
        <v>1.8420000000000001</v>
      </c>
      <c r="BC2953" s="72">
        <v>31.178000000000001</v>
      </c>
      <c r="BD2953" s="12">
        <v>33.552</v>
      </c>
      <c r="BE2953" s="72">
        <v>0.68500000000000005</v>
      </c>
      <c r="BF2953" s="72">
        <v>57.98</v>
      </c>
      <c r="BG2953" s="12">
        <v>123.73099999999999</v>
      </c>
      <c r="BH2953" s="72">
        <v>2.5270000000000001</v>
      </c>
      <c r="BI2953" s="72">
        <v>26.841999999999999</v>
      </c>
      <c r="BJ2953" s="12">
        <v>222.76400000000001</v>
      </c>
      <c r="BK2953" s="72">
        <v>4.5490000000000004</v>
      </c>
      <c r="BL2953" s="72">
        <v>20.553999999999998</v>
      </c>
      <c r="BM2953" s="12">
        <v>111.58799999999999</v>
      </c>
      <c r="BN2953" s="72">
        <v>2.2789999999999999</v>
      </c>
      <c r="BO2953" s="72">
        <v>20.138000000000002</v>
      </c>
      <c r="BP2953" s="12">
        <v>334.35199999999998</v>
      </c>
      <c r="BQ2953" s="72">
        <v>6.8280000000000003</v>
      </c>
      <c r="BR2953" s="72">
        <v>14.098000000000001</v>
      </c>
      <c r="BS2953" s="12">
        <v>474.83300000000003</v>
      </c>
      <c r="BT2953" s="72">
        <v>9.6969999999999992</v>
      </c>
      <c r="BU2953" s="72">
        <v>12.836</v>
      </c>
      <c r="BV2953" s="12">
        <v>4896.625</v>
      </c>
      <c r="BW2953" s="72">
        <v>100</v>
      </c>
      <c r="BX2953" s="72">
        <v>2.5470000000000002</v>
      </c>
      <c r="BY2953" s="13"/>
      <c r="BZ2953" s="13"/>
    </row>
    <row r="2954" spans="1:78">
      <c r="A2954" s="122" t="s">
        <v>65</v>
      </c>
      <c r="B2954" s="71" t="s">
        <v>74</v>
      </c>
      <c r="C2954" s="71" t="s">
        <v>24</v>
      </c>
      <c r="D2954" s="34">
        <v>45992</v>
      </c>
      <c r="E2954" s="12">
        <v>3728.116</v>
      </c>
      <c r="F2954" s="72">
        <v>71.986999999999995</v>
      </c>
      <c r="G2954" s="72">
        <v>2.4729999999999999</v>
      </c>
      <c r="H2954" s="12">
        <v>43.701000000000001</v>
      </c>
      <c r="I2954" s="72">
        <v>0.84399999999999997</v>
      </c>
      <c r="J2954" s="72">
        <v>32.170999999999999</v>
      </c>
      <c r="K2954" s="12">
        <v>101.658</v>
      </c>
      <c r="L2954" s="72">
        <v>1.9630000000000001</v>
      </c>
      <c r="M2954" s="72">
        <v>28.448</v>
      </c>
      <c r="N2954" s="12">
        <v>145.35900000000001</v>
      </c>
      <c r="O2954" s="72">
        <v>2.8069999999999999</v>
      </c>
      <c r="P2954" s="72">
        <v>22.234999999999999</v>
      </c>
      <c r="Q2954" s="12">
        <v>18.658999999999999</v>
      </c>
      <c r="R2954" s="72">
        <v>0.36</v>
      </c>
      <c r="S2954" s="72">
        <v>71.183000000000007</v>
      </c>
      <c r="T2954" s="12">
        <v>164.018</v>
      </c>
      <c r="U2954" s="72">
        <v>3.1669999999999998</v>
      </c>
      <c r="V2954" s="72">
        <v>20.895</v>
      </c>
      <c r="W2954" s="12">
        <v>620.71299999999997</v>
      </c>
      <c r="X2954" s="72">
        <v>11.984999999999999</v>
      </c>
      <c r="Y2954" s="72">
        <v>10.41</v>
      </c>
      <c r="Z2954" s="12">
        <v>784.73199999999997</v>
      </c>
      <c r="AA2954" s="72">
        <v>15.153</v>
      </c>
      <c r="AB2954" s="72">
        <v>8.3469999999999995</v>
      </c>
      <c r="AC2954" s="12">
        <v>4512.848</v>
      </c>
      <c r="AD2954" s="72">
        <v>87.14</v>
      </c>
      <c r="AE2954" s="72">
        <v>2.2200000000000002</v>
      </c>
      <c r="AF2954" s="12">
        <v>4.0990000000000002</v>
      </c>
      <c r="AG2954" s="72">
        <v>7.9000000000000001E-2</v>
      </c>
      <c r="AH2954" s="72">
        <v>93.977000000000004</v>
      </c>
      <c r="AI2954" s="12">
        <v>110.119</v>
      </c>
      <c r="AJ2954" s="72">
        <v>2.1259999999999999</v>
      </c>
      <c r="AK2954" s="72">
        <v>26.172000000000001</v>
      </c>
      <c r="AL2954" s="12">
        <v>114.218</v>
      </c>
      <c r="AM2954" s="72">
        <v>2.2050000000000001</v>
      </c>
      <c r="AN2954" s="72">
        <v>25.596</v>
      </c>
      <c r="AO2954" s="12">
        <v>4627.0659999999998</v>
      </c>
      <c r="AP2954" s="72">
        <v>89.344999999999999</v>
      </c>
      <c r="AQ2954" s="72">
        <v>2.1360000000000001</v>
      </c>
      <c r="AR2954" s="12">
        <v>35.034999999999997</v>
      </c>
      <c r="AS2954" s="72">
        <v>0.67600000000000005</v>
      </c>
      <c r="AT2954" s="72">
        <v>50.914000000000001</v>
      </c>
      <c r="AU2954" s="12">
        <v>19.858000000000001</v>
      </c>
      <c r="AV2954" s="72">
        <v>0.38300000000000001</v>
      </c>
      <c r="AW2954" s="72">
        <v>69.369</v>
      </c>
      <c r="AX2954" s="12">
        <v>80.87</v>
      </c>
      <c r="AY2954" s="72">
        <v>1.5620000000000001</v>
      </c>
      <c r="AZ2954" s="72">
        <v>55.822000000000003</v>
      </c>
      <c r="BA2954" s="12">
        <v>100.72799999999999</v>
      </c>
      <c r="BB2954" s="72">
        <v>1.9450000000000001</v>
      </c>
      <c r="BC2954" s="72">
        <v>44.634999999999998</v>
      </c>
      <c r="BD2954" s="12">
        <v>11.015000000000001</v>
      </c>
      <c r="BE2954" s="72">
        <v>0.21299999999999999</v>
      </c>
      <c r="BF2954" s="72">
        <v>90.162999999999997</v>
      </c>
      <c r="BG2954" s="12">
        <v>111.74299999999999</v>
      </c>
      <c r="BH2954" s="72">
        <v>2.1579999999999999</v>
      </c>
      <c r="BI2954" s="72">
        <v>41.055</v>
      </c>
      <c r="BJ2954" s="12">
        <v>232.13900000000001</v>
      </c>
      <c r="BK2954" s="72">
        <v>4.4820000000000002</v>
      </c>
      <c r="BL2954" s="72">
        <v>21.826000000000001</v>
      </c>
      <c r="BM2954" s="12">
        <v>172.893</v>
      </c>
      <c r="BN2954" s="72">
        <v>3.3380000000000001</v>
      </c>
      <c r="BO2954" s="72">
        <v>15.255000000000001</v>
      </c>
      <c r="BP2954" s="12">
        <v>405.03199999999998</v>
      </c>
      <c r="BQ2954" s="72">
        <v>7.8209999999999997</v>
      </c>
      <c r="BR2954" s="72">
        <v>13.749000000000001</v>
      </c>
      <c r="BS2954" s="12">
        <v>551.80999999999995</v>
      </c>
      <c r="BT2954" s="72">
        <v>10.654999999999999</v>
      </c>
      <c r="BU2954" s="72">
        <v>10.439</v>
      </c>
      <c r="BV2954" s="12">
        <v>5178.8760000000002</v>
      </c>
      <c r="BW2954" s="72">
        <v>100</v>
      </c>
      <c r="BX2954" s="72">
        <v>2.0720000000000001</v>
      </c>
      <c r="BY2954" s="13"/>
      <c r="BZ2954" s="13"/>
    </row>
    <row r="2955" spans="1:78">
      <c r="A2955" s="122" t="s">
        <v>65</v>
      </c>
      <c r="B2955" s="71" t="s">
        <v>74</v>
      </c>
      <c r="C2955" s="71" t="s">
        <v>24</v>
      </c>
      <c r="D2955" s="34">
        <v>46082</v>
      </c>
      <c r="E2955" s="12">
        <v>3747.4380000000001</v>
      </c>
      <c r="F2955" s="72">
        <v>70.698999999999998</v>
      </c>
      <c r="G2955" s="72">
        <v>3.214</v>
      </c>
      <c r="H2955" s="12">
        <v>146.917</v>
      </c>
      <c r="I2955" s="72">
        <v>2.7719999999999998</v>
      </c>
      <c r="J2955" s="72">
        <v>31.093</v>
      </c>
      <c r="K2955" s="12">
        <v>56.174999999999997</v>
      </c>
      <c r="L2955" s="72">
        <v>1.06</v>
      </c>
      <c r="M2955" s="72">
        <v>45.476999999999997</v>
      </c>
      <c r="N2955" s="12">
        <v>203.09200000000001</v>
      </c>
      <c r="O2955" s="72">
        <v>3.8319999999999999</v>
      </c>
      <c r="P2955" s="72">
        <v>24.599</v>
      </c>
      <c r="Q2955" s="12">
        <v>31.762</v>
      </c>
      <c r="R2955" s="72">
        <v>0.59899999999999998</v>
      </c>
      <c r="S2955" s="72">
        <v>62.195</v>
      </c>
      <c r="T2955" s="12">
        <v>234.85400000000001</v>
      </c>
      <c r="U2955" s="72">
        <v>4.431</v>
      </c>
      <c r="V2955" s="72">
        <v>20.132000000000001</v>
      </c>
      <c r="W2955" s="12">
        <v>550.01099999999997</v>
      </c>
      <c r="X2955" s="72">
        <v>10.377000000000001</v>
      </c>
      <c r="Y2955" s="72">
        <v>11.221</v>
      </c>
      <c r="Z2955" s="12">
        <v>784.86500000000001</v>
      </c>
      <c r="AA2955" s="72">
        <v>14.807</v>
      </c>
      <c r="AB2955" s="72">
        <v>6.2629999999999999</v>
      </c>
      <c r="AC2955" s="12">
        <v>4532.3029999999999</v>
      </c>
      <c r="AD2955" s="72">
        <v>85.506</v>
      </c>
      <c r="AE2955" s="72">
        <v>2.7269999999999999</v>
      </c>
      <c r="AF2955" s="12">
        <v>3.5369999999999999</v>
      </c>
      <c r="AG2955" s="72">
        <v>6.7000000000000004E-2</v>
      </c>
      <c r="AH2955" s="72">
        <v>106.22199999999999</v>
      </c>
      <c r="AI2955" s="12">
        <v>178.102</v>
      </c>
      <c r="AJ2955" s="72">
        <v>3.36</v>
      </c>
      <c r="AK2955" s="72">
        <v>18.222999999999999</v>
      </c>
      <c r="AL2955" s="12">
        <v>181.63900000000001</v>
      </c>
      <c r="AM2955" s="72">
        <v>3.427</v>
      </c>
      <c r="AN2955" s="72">
        <v>17.113</v>
      </c>
      <c r="AO2955" s="12">
        <v>4713.942</v>
      </c>
      <c r="AP2955" s="72">
        <v>88.933000000000007</v>
      </c>
      <c r="AQ2955" s="72">
        <v>2.5750000000000002</v>
      </c>
      <c r="AR2955" s="12">
        <v>44.622</v>
      </c>
      <c r="AS2955" s="72">
        <v>0.84199999999999997</v>
      </c>
      <c r="AT2955" s="72">
        <v>43.122999999999998</v>
      </c>
      <c r="AU2955" s="12">
        <v>19.512</v>
      </c>
      <c r="AV2955" s="72">
        <v>0.36799999999999999</v>
      </c>
      <c r="AW2955" s="72">
        <v>64.578000000000003</v>
      </c>
      <c r="AX2955" s="12">
        <v>69.986999999999995</v>
      </c>
      <c r="AY2955" s="72">
        <v>1.32</v>
      </c>
      <c r="AZ2955" s="72">
        <v>29.295999999999999</v>
      </c>
      <c r="BA2955" s="12">
        <v>89.498999999999995</v>
      </c>
      <c r="BB2955" s="72">
        <v>1.6879999999999999</v>
      </c>
      <c r="BC2955" s="72">
        <v>25.332999999999998</v>
      </c>
      <c r="BD2955" s="12">
        <v>4.702</v>
      </c>
      <c r="BE2955" s="72">
        <v>8.8999999999999996E-2</v>
      </c>
      <c r="BF2955" s="72">
        <v>102.782</v>
      </c>
      <c r="BG2955" s="12">
        <v>94.200999999999993</v>
      </c>
      <c r="BH2955" s="72">
        <v>1.7769999999999999</v>
      </c>
      <c r="BI2955" s="72">
        <v>26.09</v>
      </c>
      <c r="BJ2955" s="12">
        <v>255.25</v>
      </c>
      <c r="BK2955" s="72">
        <v>4.8159999999999998</v>
      </c>
      <c r="BL2955" s="72">
        <v>12.074</v>
      </c>
      <c r="BM2955" s="12">
        <v>192.52500000000001</v>
      </c>
      <c r="BN2955" s="72">
        <v>3.6320000000000001</v>
      </c>
      <c r="BO2955" s="72">
        <v>15.116</v>
      </c>
      <c r="BP2955" s="12">
        <v>447.77499999999998</v>
      </c>
      <c r="BQ2955" s="72">
        <v>8.4480000000000004</v>
      </c>
      <c r="BR2955" s="72">
        <v>10.672000000000001</v>
      </c>
      <c r="BS2955" s="12">
        <v>586.59699999999998</v>
      </c>
      <c r="BT2955" s="72">
        <v>11.067</v>
      </c>
      <c r="BU2955" s="72">
        <v>10.737</v>
      </c>
      <c r="BV2955" s="12">
        <v>5300.5389999999998</v>
      </c>
      <c r="BW2955" s="72">
        <v>100</v>
      </c>
      <c r="BX2955" s="72">
        <v>2.8149999999999999</v>
      </c>
      <c r="BY2955" s="13"/>
      <c r="BZ2955" s="13"/>
    </row>
    <row r="2956" spans="1:78">
      <c r="A2956" s="122" t="s">
        <v>65</v>
      </c>
      <c r="B2956" s="71" t="s">
        <v>74</v>
      </c>
      <c r="C2956" s="71" t="s">
        <v>24</v>
      </c>
      <c r="D2956" s="34">
        <v>46174</v>
      </c>
      <c r="E2956" s="12">
        <v>3848.6460000000002</v>
      </c>
      <c r="F2956" s="72">
        <v>71.509</v>
      </c>
      <c r="G2956" s="72">
        <v>2.9369999999999998</v>
      </c>
      <c r="H2956" s="12">
        <v>99.111000000000004</v>
      </c>
      <c r="I2956" s="72">
        <v>1.8420000000000001</v>
      </c>
      <c r="J2956" s="72">
        <v>32.981999999999999</v>
      </c>
      <c r="K2956" s="12">
        <v>52.94</v>
      </c>
      <c r="L2956" s="72">
        <v>0.98399999999999999</v>
      </c>
      <c r="M2956" s="72">
        <v>34.771000000000001</v>
      </c>
      <c r="N2956" s="12">
        <v>152.05099999999999</v>
      </c>
      <c r="O2956" s="72">
        <v>2.8250000000000002</v>
      </c>
      <c r="P2956" s="72">
        <v>26.120999999999999</v>
      </c>
      <c r="Q2956" s="12">
        <v>0</v>
      </c>
      <c r="R2956" s="72">
        <v>0</v>
      </c>
      <c r="S2956" s="72">
        <v>0</v>
      </c>
      <c r="T2956" s="12">
        <v>152.05099999999999</v>
      </c>
      <c r="U2956" s="72">
        <v>2.8250000000000002</v>
      </c>
      <c r="V2956" s="72">
        <v>26.120999999999999</v>
      </c>
      <c r="W2956" s="12">
        <v>719.20600000000002</v>
      </c>
      <c r="X2956" s="72">
        <v>13.363</v>
      </c>
      <c r="Y2956" s="72">
        <v>8.2579999999999991</v>
      </c>
      <c r="Z2956" s="12">
        <v>871.25699999999995</v>
      </c>
      <c r="AA2956" s="72">
        <v>16.187999999999999</v>
      </c>
      <c r="AB2956" s="72">
        <v>4.5869999999999997</v>
      </c>
      <c r="AC2956" s="12">
        <v>4719.9030000000002</v>
      </c>
      <c r="AD2956" s="72">
        <v>87.697000000000003</v>
      </c>
      <c r="AE2956" s="72">
        <v>2.177</v>
      </c>
      <c r="AF2956" s="12">
        <v>11.638</v>
      </c>
      <c r="AG2956" s="72">
        <v>0.216</v>
      </c>
      <c r="AH2956" s="72">
        <v>113.96899999999999</v>
      </c>
      <c r="AI2956" s="12">
        <v>143.16999999999999</v>
      </c>
      <c r="AJ2956" s="72">
        <v>2.66</v>
      </c>
      <c r="AK2956" s="72">
        <v>18.494</v>
      </c>
      <c r="AL2956" s="12">
        <v>154.80799999999999</v>
      </c>
      <c r="AM2956" s="72">
        <v>2.8759999999999999</v>
      </c>
      <c r="AN2956" s="72">
        <v>15.849</v>
      </c>
      <c r="AO2956" s="12">
        <v>4874.7110000000002</v>
      </c>
      <c r="AP2956" s="72">
        <v>90.573999999999998</v>
      </c>
      <c r="AQ2956" s="72">
        <v>2.0579999999999998</v>
      </c>
      <c r="AR2956" s="12">
        <v>12.651</v>
      </c>
      <c r="AS2956" s="72">
        <v>0.23499999999999999</v>
      </c>
      <c r="AT2956" s="72">
        <v>74.664000000000001</v>
      </c>
      <c r="AU2956" s="12">
        <v>28.916</v>
      </c>
      <c r="AV2956" s="72">
        <v>0.53700000000000003</v>
      </c>
      <c r="AW2956" s="72">
        <v>55.45</v>
      </c>
      <c r="AX2956" s="12">
        <v>50.024000000000001</v>
      </c>
      <c r="AY2956" s="72">
        <v>0.92900000000000005</v>
      </c>
      <c r="AZ2956" s="72">
        <v>39.777999999999999</v>
      </c>
      <c r="BA2956" s="12">
        <v>78.938999999999993</v>
      </c>
      <c r="BB2956" s="72">
        <v>1.4670000000000001</v>
      </c>
      <c r="BC2956" s="72">
        <v>31.492999999999999</v>
      </c>
      <c r="BD2956" s="12">
        <v>34.774999999999999</v>
      </c>
      <c r="BE2956" s="72">
        <v>0.64600000000000002</v>
      </c>
      <c r="BF2956" s="72">
        <v>67.58</v>
      </c>
      <c r="BG2956" s="12">
        <v>113.714</v>
      </c>
      <c r="BH2956" s="72">
        <v>2.113</v>
      </c>
      <c r="BI2956" s="72">
        <v>28.327000000000002</v>
      </c>
      <c r="BJ2956" s="12">
        <v>216.18100000000001</v>
      </c>
      <c r="BK2956" s="72">
        <v>4.0170000000000003</v>
      </c>
      <c r="BL2956" s="72">
        <v>25.649000000000001</v>
      </c>
      <c r="BM2956" s="12">
        <v>164.77600000000001</v>
      </c>
      <c r="BN2956" s="72">
        <v>3.0619999999999998</v>
      </c>
      <c r="BO2956" s="72">
        <v>16.920999999999999</v>
      </c>
      <c r="BP2956" s="12">
        <v>380.95699999999999</v>
      </c>
      <c r="BQ2956" s="72">
        <v>7.0780000000000003</v>
      </c>
      <c r="BR2956" s="72">
        <v>15.452</v>
      </c>
      <c r="BS2956" s="12">
        <v>507.322</v>
      </c>
      <c r="BT2956" s="72">
        <v>9.4260000000000002</v>
      </c>
      <c r="BU2956" s="72">
        <v>9.9290000000000003</v>
      </c>
      <c r="BV2956" s="12">
        <v>5382.0330000000004</v>
      </c>
      <c r="BW2956" s="72">
        <v>100</v>
      </c>
      <c r="BX2956" s="72">
        <v>2.4569999999999999</v>
      </c>
      <c r="BY2956" s="13"/>
      <c r="BZ2956" s="13"/>
    </row>
    <row r="2957" spans="1:78">
      <c r="A2957" s="122" t="s">
        <v>65</v>
      </c>
      <c r="B2957" s="71" t="s">
        <v>74</v>
      </c>
      <c r="C2957" s="71" t="s">
        <v>25</v>
      </c>
      <c r="D2957" s="34">
        <v>41883</v>
      </c>
      <c r="E2957" s="12">
        <v>1650.819</v>
      </c>
      <c r="F2957" s="72">
        <v>39.639000000000003</v>
      </c>
      <c r="G2957" s="72">
        <v>4.8940000000000001</v>
      </c>
      <c r="H2957" s="12">
        <v>228.059</v>
      </c>
      <c r="I2957" s="72">
        <v>5.476</v>
      </c>
      <c r="J2957" s="72">
        <v>15.775</v>
      </c>
      <c r="K2957" s="12">
        <v>139.874</v>
      </c>
      <c r="L2957" s="72">
        <v>3.359</v>
      </c>
      <c r="M2957" s="72">
        <v>26.826000000000001</v>
      </c>
      <c r="N2957" s="12">
        <v>367.93299999999999</v>
      </c>
      <c r="O2957" s="72">
        <v>8.8350000000000009</v>
      </c>
      <c r="P2957" s="72">
        <v>14.73</v>
      </c>
      <c r="Q2957" s="12">
        <v>26.471</v>
      </c>
      <c r="R2957" s="72">
        <v>0.63600000000000001</v>
      </c>
      <c r="S2957" s="72">
        <v>52.314</v>
      </c>
      <c r="T2957" s="12">
        <v>394.404</v>
      </c>
      <c r="U2957" s="72">
        <v>9.4700000000000006</v>
      </c>
      <c r="V2957" s="72">
        <v>15.545</v>
      </c>
      <c r="W2957" s="12">
        <v>971.92399999999998</v>
      </c>
      <c r="X2957" s="72">
        <v>23.337</v>
      </c>
      <c r="Y2957" s="72">
        <v>7.5389999999999997</v>
      </c>
      <c r="Z2957" s="12">
        <v>1366.328</v>
      </c>
      <c r="AA2957" s="72">
        <v>32.808</v>
      </c>
      <c r="AB2957" s="72">
        <v>5.2960000000000003</v>
      </c>
      <c r="AC2957" s="12">
        <v>3017.1469999999999</v>
      </c>
      <c r="AD2957" s="72">
        <v>72.445999999999998</v>
      </c>
      <c r="AE2957" s="72">
        <v>3.8530000000000002</v>
      </c>
      <c r="AF2957" s="12">
        <v>13.965</v>
      </c>
      <c r="AG2957" s="72">
        <v>0.33500000000000002</v>
      </c>
      <c r="AH2957" s="72">
        <v>76.421999999999997</v>
      </c>
      <c r="AI2957" s="12">
        <v>164.488</v>
      </c>
      <c r="AJ2957" s="72">
        <v>3.95</v>
      </c>
      <c r="AK2957" s="72">
        <v>17.3</v>
      </c>
      <c r="AL2957" s="12">
        <v>178.45400000000001</v>
      </c>
      <c r="AM2957" s="72">
        <v>4.2850000000000001</v>
      </c>
      <c r="AN2957" s="72">
        <v>16.065000000000001</v>
      </c>
      <c r="AO2957" s="12">
        <v>3195.6</v>
      </c>
      <c r="AP2957" s="72">
        <v>76.730999999999995</v>
      </c>
      <c r="AQ2957" s="72">
        <v>3.895</v>
      </c>
      <c r="AR2957" s="12">
        <v>27.702999999999999</v>
      </c>
      <c r="AS2957" s="72">
        <v>0.66500000000000004</v>
      </c>
      <c r="AT2957" s="72">
        <v>48.11</v>
      </c>
      <c r="AU2957" s="12">
        <v>0</v>
      </c>
      <c r="AV2957" s="72">
        <v>0</v>
      </c>
      <c r="AW2957" s="72">
        <v>0</v>
      </c>
      <c r="AX2957" s="12">
        <v>224.99199999999999</v>
      </c>
      <c r="AY2957" s="72">
        <v>5.4020000000000001</v>
      </c>
      <c r="AZ2957" s="72">
        <v>17.335000000000001</v>
      </c>
      <c r="BA2957" s="12">
        <v>224.99199999999999</v>
      </c>
      <c r="BB2957" s="72">
        <v>5.4020000000000001</v>
      </c>
      <c r="BC2957" s="72">
        <v>17.335000000000001</v>
      </c>
      <c r="BD2957" s="12">
        <v>115.44499999999999</v>
      </c>
      <c r="BE2957" s="72">
        <v>2.7719999999999998</v>
      </c>
      <c r="BF2957" s="72">
        <v>30.719000000000001</v>
      </c>
      <c r="BG2957" s="12">
        <v>340.43799999999999</v>
      </c>
      <c r="BH2957" s="72">
        <v>8.1739999999999995</v>
      </c>
      <c r="BI2957" s="72">
        <v>15.771000000000001</v>
      </c>
      <c r="BJ2957" s="12">
        <v>473.50599999999997</v>
      </c>
      <c r="BK2957" s="72">
        <v>11.37</v>
      </c>
      <c r="BL2957" s="72">
        <v>14.664999999999999</v>
      </c>
      <c r="BM2957" s="12">
        <v>127.408</v>
      </c>
      <c r="BN2957" s="72">
        <v>3.0590000000000002</v>
      </c>
      <c r="BO2957" s="72">
        <v>19.899999999999999</v>
      </c>
      <c r="BP2957" s="12">
        <v>600.91499999999996</v>
      </c>
      <c r="BQ2957" s="72">
        <v>14.429</v>
      </c>
      <c r="BR2957" s="72">
        <v>10.721</v>
      </c>
      <c r="BS2957" s="12">
        <v>969.05499999999995</v>
      </c>
      <c r="BT2957" s="72">
        <v>23.268999999999998</v>
      </c>
      <c r="BU2957" s="72">
        <v>6.7510000000000003</v>
      </c>
      <c r="BV2957" s="12">
        <v>4164.6549999999997</v>
      </c>
      <c r="BW2957" s="72">
        <v>100</v>
      </c>
      <c r="BX2957" s="72">
        <v>3.7280000000000002</v>
      </c>
      <c r="BY2957" s="13"/>
      <c r="BZ2957" s="13"/>
    </row>
    <row r="2958" spans="1:78">
      <c r="A2958" s="122" t="s">
        <v>65</v>
      </c>
      <c r="B2958" s="71" t="s">
        <v>74</v>
      </c>
      <c r="C2958" s="71" t="s">
        <v>25</v>
      </c>
      <c r="D2958" s="34">
        <v>41974</v>
      </c>
      <c r="E2958" s="12">
        <v>1678.739</v>
      </c>
      <c r="F2958" s="72">
        <v>40.427999999999997</v>
      </c>
      <c r="G2958" s="72">
        <v>4.5869999999999997</v>
      </c>
      <c r="H2958" s="12">
        <v>186.95400000000001</v>
      </c>
      <c r="I2958" s="72">
        <v>4.5019999999999998</v>
      </c>
      <c r="J2958" s="72">
        <v>18.652000000000001</v>
      </c>
      <c r="K2958" s="12">
        <v>120.845</v>
      </c>
      <c r="L2958" s="72">
        <v>2.91</v>
      </c>
      <c r="M2958" s="72">
        <v>24.356999999999999</v>
      </c>
      <c r="N2958" s="12">
        <v>307.79899999999998</v>
      </c>
      <c r="O2958" s="72">
        <v>7.4130000000000003</v>
      </c>
      <c r="P2958" s="72">
        <v>11.608000000000001</v>
      </c>
      <c r="Q2958" s="12">
        <v>21.428000000000001</v>
      </c>
      <c r="R2958" s="72">
        <v>0.51600000000000001</v>
      </c>
      <c r="S2958" s="72">
        <v>41.841999999999999</v>
      </c>
      <c r="T2958" s="12">
        <v>329.22699999999998</v>
      </c>
      <c r="U2958" s="72">
        <v>7.9290000000000003</v>
      </c>
      <c r="V2958" s="72">
        <v>11.581</v>
      </c>
      <c r="W2958" s="12">
        <v>1015.832</v>
      </c>
      <c r="X2958" s="72">
        <v>24.463999999999999</v>
      </c>
      <c r="Y2958" s="72">
        <v>5.3339999999999996</v>
      </c>
      <c r="Z2958" s="12">
        <v>1345.059</v>
      </c>
      <c r="AA2958" s="72">
        <v>32.393000000000001</v>
      </c>
      <c r="AB2958" s="72">
        <v>4.1619999999999999</v>
      </c>
      <c r="AC2958" s="12">
        <v>3023.7979999999998</v>
      </c>
      <c r="AD2958" s="72">
        <v>72.820999999999998</v>
      </c>
      <c r="AE2958" s="72">
        <v>3.2040000000000002</v>
      </c>
      <c r="AF2958" s="12">
        <v>3.22</v>
      </c>
      <c r="AG2958" s="72">
        <v>7.8E-2</v>
      </c>
      <c r="AH2958" s="72">
        <v>111.467</v>
      </c>
      <c r="AI2958" s="12">
        <v>155.69800000000001</v>
      </c>
      <c r="AJ2958" s="72">
        <v>3.75</v>
      </c>
      <c r="AK2958" s="72">
        <v>13.448</v>
      </c>
      <c r="AL2958" s="12">
        <v>158.91800000000001</v>
      </c>
      <c r="AM2958" s="72">
        <v>3.827</v>
      </c>
      <c r="AN2958" s="72">
        <v>12.717000000000001</v>
      </c>
      <c r="AO2958" s="12">
        <v>3182.7159999999999</v>
      </c>
      <c r="AP2958" s="72">
        <v>76.647999999999996</v>
      </c>
      <c r="AQ2958" s="72">
        <v>3.05</v>
      </c>
      <c r="AR2958" s="12">
        <v>55.774999999999999</v>
      </c>
      <c r="AS2958" s="72">
        <v>1.343</v>
      </c>
      <c r="AT2958" s="72">
        <v>49.436999999999998</v>
      </c>
      <c r="AU2958" s="12">
        <v>20.486000000000001</v>
      </c>
      <c r="AV2958" s="72">
        <v>0.49299999999999999</v>
      </c>
      <c r="AW2958" s="72">
        <v>76.233000000000004</v>
      </c>
      <c r="AX2958" s="12">
        <v>158.11500000000001</v>
      </c>
      <c r="AY2958" s="72">
        <v>3.8079999999999998</v>
      </c>
      <c r="AZ2958" s="72">
        <v>28.396999999999998</v>
      </c>
      <c r="BA2958" s="12">
        <v>178.601</v>
      </c>
      <c r="BB2958" s="72">
        <v>4.3010000000000002</v>
      </c>
      <c r="BC2958" s="72">
        <v>28.111000000000001</v>
      </c>
      <c r="BD2958" s="12">
        <v>89.197999999999993</v>
      </c>
      <c r="BE2958" s="72">
        <v>2.1480000000000001</v>
      </c>
      <c r="BF2958" s="72">
        <v>25.646999999999998</v>
      </c>
      <c r="BG2958" s="12">
        <v>267.79899999999998</v>
      </c>
      <c r="BH2958" s="72">
        <v>6.4489999999999998</v>
      </c>
      <c r="BI2958" s="72">
        <v>19.68</v>
      </c>
      <c r="BJ2958" s="12">
        <v>569.36800000000005</v>
      </c>
      <c r="BK2958" s="72">
        <v>13.712</v>
      </c>
      <c r="BL2958" s="72">
        <v>11.651999999999999</v>
      </c>
      <c r="BM2958" s="12">
        <v>76.713999999999999</v>
      </c>
      <c r="BN2958" s="72">
        <v>1.847</v>
      </c>
      <c r="BO2958" s="72">
        <v>30.327000000000002</v>
      </c>
      <c r="BP2958" s="12">
        <v>646.08199999999999</v>
      </c>
      <c r="BQ2958" s="72">
        <v>15.558999999999999</v>
      </c>
      <c r="BR2958" s="72">
        <v>10.166</v>
      </c>
      <c r="BS2958" s="12">
        <v>969.65599999999995</v>
      </c>
      <c r="BT2958" s="72">
        <v>23.352</v>
      </c>
      <c r="BU2958" s="72">
        <v>7.1420000000000003</v>
      </c>
      <c r="BV2958" s="12">
        <v>4152.3720000000003</v>
      </c>
      <c r="BW2958" s="72">
        <v>100</v>
      </c>
      <c r="BX2958" s="72">
        <v>2.996</v>
      </c>
      <c r="BY2958" s="13"/>
      <c r="BZ2958" s="13"/>
    </row>
    <row r="2959" spans="1:78">
      <c r="A2959" s="122" t="s">
        <v>65</v>
      </c>
      <c r="B2959" s="71" t="s">
        <v>74</v>
      </c>
      <c r="C2959" s="71" t="s">
        <v>25</v>
      </c>
      <c r="D2959" s="34">
        <v>42064</v>
      </c>
      <c r="E2959" s="12">
        <v>1569.855</v>
      </c>
      <c r="F2959" s="72">
        <v>38.503</v>
      </c>
      <c r="G2959" s="72">
        <v>4.7990000000000004</v>
      </c>
      <c r="H2959" s="12">
        <v>161.245</v>
      </c>
      <c r="I2959" s="72">
        <v>3.9550000000000001</v>
      </c>
      <c r="J2959" s="72">
        <v>27.504999999999999</v>
      </c>
      <c r="K2959" s="12">
        <v>135.202</v>
      </c>
      <c r="L2959" s="72">
        <v>3.3159999999999998</v>
      </c>
      <c r="M2959" s="72">
        <v>20.853000000000002</v>
      </c>
      <c r="N2959" s="12">
        <v>296.44600000000003</v>
      </c>
      <c r="O2959" s="72">
        <v>7.2709999999999999</v>
      </c>
      <c r="P2959" s="72">
        <v>18.978999999999999</v>
      </c>
      <c r="Q2959" s="12">
        <v>35.706000000000003</v>
      </c>
      <c r="R2959" s="72">
        <v>0.876</v>
      </c>
      <c r="S2959" s="72">
        <v>71.138999999999996</v>
      </c>
      <c r="T2959" s="12">
        <v>332.15199999999999</v>
      </c>
      <c r="U2959" s="72">
        <v>8.1460000000000008</v>
      </c>
      <c r="V2959" s="72">
        <v>17.007999999999999</v>
      </c>
      <c r="W2959" s="12">
        <v>976.09</v>
      </c>
      <c r="X2959" s="72">
        <v>23.94</v>
      </c>
      <c r="Y2959" s="72">
        <v>8.4499999999999993</v>
      </c>
      <c r="Z2959" s="12">
        <v>1308.2429999999999</v>
      </c>
      <c r="AA2959" s="72">
        <v>32.085999999999999</v>
      </c>
      <c r="AB2959" s="72">
        <v>5.7320000000000002</v>
      </c>
      <c r="AC2959" s="12">
        <v>2878.098</v>
      </c>
      <c r="AD2959" s="72">
        <v>70.588999999999999</v>
      </c>
      <c r="AE2959" s="72">
        <v>3.5379999999999998</v>
      </c>
      <c r="AF2959" s="12">
        <v>39.055</v>
      </c>
      <c r="AG2959" s="72">
        <v>0.95799999999999996</v>
      </c>
      <c r="AH2959" s="72">
        <v>54.899000000000001</v>
      </c>
      <c r="AI2959" s="12">
        <v>174.62299999999999</v>
      </c>
      <c r="AJ2959" s="72">
        <v>4.2830000000000004</v>
      </c>
      <c r="AK2959" s="72">
        <v>19.547999999999998</v>
      </c>
      <c r="AL2959" s="12">
        <v>213.678</v>
      </c>
      <c r="AM2959" s="72">
        <v>5.2409999999999997</v>
      </c>
      <c r="AN2959" s="72">
        <v>15.76</v>
      </c>
      <c r="AO2959" s="12">
        <v>3091.7759999999998</v>
      </c>
      <c r="AP2959" s="72">
        <v>75.83</v>
      </c>
      <c r="AQ2959" s="72">
        <v>3.5539999999999998</v>
      </c>
      <c r="AR2959" s="12">
        <v>75.584000000000003</v>
      </c>
      <c r="AS2959" s="72">
        <v>1.8540000000000001</v>
      </c>
      <c r="AT2959" s="72">
        <v>29.87</v>
      </c>
      <c r="AU2959" s="12">
        <v>23.878</v>
      </c>
      <c r="AV2959" s="72">
        <v>0.58599999999999997</v>
      </c>
      <c r="AW2959" s="72">
        <v>55.258000000000003</v>
      </c>
      <c r="AX2959" s="12">
        <v>129.304</v>
      </c>
      <c r="AY2959" s="72">
        <v>3.1709999999999998</v>
      </c>
      <c r="AZ2959" s="72">
        <v>25.600999999999999</v>
      </c>
      <c r="BA2959" s="12">
        <v>153.18199999999999</v>
      </c>
      <c r="BB2959" s="72">
        <v>3.7570000000000001</v>
      </c>
      <c r="BC2959" s="72">
        <v>22.506</v>
      </c>
      <c r="BD2959" s="12">
        <v>70.897999999999996</v>
      </c>
      <c r="BE2959" s="72">
        <v>1.7390000000000001</v>
      </c>
      <c r="BF2959" s="72">
        <v>31.361000000000001</v>
      </c>
      <c r="BG2959" s="12">
        <v>224.08</v>
      </c>
      <c r="BH2959" s="72">
        <v>5.4960000000000004</v>
      </c>
      <c r="BI2959" s="72">
        <v>17.210999999999999</v>
      </c>
      <c r="BJ2959" s="12">
        <v>551.23299999999995</v>
      </c>
      <c r="BK2959" s="72">
        <v>13.52</v>
      </c>
      <c r="BL2959" s="72">
        <v>14.255000000000001</v>
      </c>
      <c r="BM2959" s="12">
        <v>134.58600000000001</v>
      </c>
      <c r="BN2959" s="72">
        <v>3.3010000000000002</v>
      </c>
      <c r="BO2959" s="72">
        <v>18.731999999999999</v>
      </c>
      <c r="BP2959" s="12">
        <v>685.81799999999998</v>
      </c>
      <c r="BQ2959" s="72">
        <v>16.821000000000002</v>
      </c>
      <c r="BR2959" s="72">
        <v>11.122999999999999</v>
      </c>
      <c r="BS2959" s="12">
        <v>985.48299999999995</v>
      </c>
      <c r="BT2959" s="72">
        <v>24.17</v>
      </c>
      <c r="BU2959" s="72">
        <v>7.02</v>
      </c>
      <c r="BV2959" s="12">
        <v>4077.259</v>
      </c>
      <c r="BW2959" s="72">
        <v>100</v>
      </c>
      <c r="BX2959" s="72">
        <v>3.3239999999999998</v>
      </c>
      <c r="BY2959" s="13"/>
      <c r="BZ2959" s="13"/>
    </row>
    <row r="2960" spans="1:78">
      <c r="A2960" s="122" t="s">
        <v>65</v>
      </c>
      <c r="B2960" s="71" t="s">
        <v>74</v>
      </c>
      <c r="C2960" s="71" t="s">
        <v>25</v>
      </c>
      <c r="D2960" s="34">
        <v>42156</v>
      </c>
      <c r="E2960" s="12">
        <v>1570.279</v>
      </c>
      <c r="F2960" s="72">
        <v>37.814</v>
      </c>
      <c r="G2960" s="72">
        <v>4.976</v>
      </c>
      <c r="H2960" s="12">
        <v>163.126</v>
      </c>
      <c r="I2960" s="72">
        <v>3.9279999999999999</v>
      </c>
      <c r="J2960" s="72">
        <v>22.565999999999999</v>
      </c>
      <c r="K2960" s="12">
        <v>142.06399999999999</v>
      </c>
      <c r="L2960" s="72">
        <v>3.4209999999999998</v>
      </c>
      <c r="M2960" s="72">
        <v>22.568999999999999</v>
      </c>
      <c r="N2960" s="12">
        <v>305.19</v>
      </c>
      <c r="O2960" s="72">
        <v>7.3490000000000002</v>
      </c>
      <c r="P2960" s="72">
        <v>14.898</v>
      </c>
      <c r="Q2960" s="12">
        <v>39.012</v>
      </c>
      <c r="R2960" s="72">
        <v>0.93899999999999995</v>
      </c>
      <c r="S2960" s="72">
        <v>64.070999999999998</v>
      </c>
      <c r="T2960" s="12">
        <v>344.20100000000002</v>
      </c>
      <c r="U2960" s="72">
        <v>8.2889999999999997</v>
      </c>
      <c r="V2960" s="72">
        <v>14.177</v>
      </c>
      <c r="W2960" s="12">
        <v>996.23299999999995</v>
      </c>
      <c r="X2960" s="72">
        <v>23.99</v>
      </c>
      <c r="Y2960" s="72">
        <v>5.9969999999999999</v>
      </c>
      <c r="Z2960" s="12">
        <v>1340.4349999999999</v>
      </c>
      <c r="AA2960" s="72">
        <v>32.279000000000003</v>
      </c>
      <c r="AB2960" s="72">
        <v>4.399</v>
      </c>
      <c r="AC2960" s="12">
        <v>2910.7139999999999</v>
      </c>
      <c r="AD2960" s="72">
        <v>70.093000000000004</v>
      </c>
      <c r="AE2960" s="72">
        <v>3.63</v>
      </c>
      <c r="AF2960" s="12">
        <v>0</v>
      </c>
      <c r="AG2960" s="72">
        <v>0</v>
      </c>
      <c r="AH2960" s="72">
        <v>0</v>
      </c>
      <c r="AI2960" s="12">
        <v>163.21</v>
      </c>
      <c r="AJ2960" s="72">
        <v>3.93</v>
      </c>
      <c r="AK2960" s="72">
        <v>20.18</v>
      </c>
      <c r="AL2960" s="12">
        <v>163.21</v>
      </c>
      <c r="AM2960" s="72">
        <v>3.93</v>
      </c>
      <c r="AN2960" s="72">
        <v>20.18</v>
      </c>
      <c r="AO2960" s="12">
        <v>3073.924</v>
      </c>
      <c r="AP2960" s="72">
        <v>74.022999999999996</v>
      </c>
      <c r="AQ2960" s="72">
        <v>3.4750000000000001</v>
      </c>
      <c r="AR2960" s="12">
        <v>69.316999999999993</v>
      </c>
      <c r="AS2960" s="72">
        <v>1.669</v>
      </c>
      <c r="AT2960" s="72">
        <v>32.314999999999998</v>
      </c>
      <c r="AU2960" s="12">
        <v>29.835999999999999</v>
      </c>
      <c r="AV2960" s="72">
        <v>0.71799999999999997</v>
      </c>
      <c r="AW2960" s="72">
        <v>49.921999999999997</v>
      </c>
      <c r="AX2960" s="12">
        <v>138.25399999999999</v>
      </c>
      <c r="AY2960" s="72">
        <v>3.3290000000000002</v>
      </c>
      <c r="AZ2960" s="72">
        <v>24.919</v>
      </c>
      <c r="BA2960" s="12">
        <v>168.09</v>
      </c>
      <c r="BB2960" s="72">
        <v>4.048</v>
      </c>
      <c r="BC2960" s="72">
        <v>24.224</v>
      </c>
      <c r="BD2960" s="12">
        <v>91.878</v>
      </c>
      <c r="BE2960" s="72">
        <v>2.2130000000000001</v>
      </c>
      <c r="BF2960" s="72">
        <v>21.736000000000001</v>
      </c>
      <c r="BG2960" s="12">
        <v>259.96800000000002</v>
      </c>
      <c r="BH2960" s="72">
        <v>6.26</v>
      </c>
      <c r="BI2960" s="72">
        <v>15.795</v>
      </c>
      <c r="BJ2960" s="12">
        <v>579.15899999999999</v>
      </c>
      <c r="BK2960" s="72">
        <v>13.946999999999999</v>
      </c>
      <c r="BL2960" s="72">
        <v>9.952</v>
      </c>
      <c r="BM2960" s="12">
        <v>170.30099999999999</v>
      </c>
      <c r="BN2960" s="72">
        <v>4.101</v>
      </c>
      <c r="BO2960" s="72">
        <v>26.341000000000001</v>
      </c>
      <c r="BP2960" s="12">
        <v>749.45899999999995</v>
      </c>
      <c r="BQ2960" s="72">
        <v>18.047999999999998</v>
      </c>
      <c r="BR2960" s="72">
        <v>10.651</v>
      </c>
      <c r="BS2960" s="12">
        <v>1078.7439999999999</v>
      </c>
      <c r="BT2960" s="72">
        <v>25.977</v>
      </c>
      <c r="BU2960" s="72">
        <v>6.4610000000000003</v>
      </c>
      <c r="BV2960" s="12">
        <v>4152.6689999999999</v>
      </c>
      <c r="BW2960" s="72">
        <v>100</v>
      </c>
      <c r="BX2960" s="72">
        <v>2.9319999999999999</v>
      </c>
      <c r="BY2960" s="13"/>
      <c r="BZ2960" s="13"/>
    </row>
    <row r="2961" spans="1:78">
      <c r="A2961" s="122" t="s">
        <v>65</v>
      </c>
      <c r="B2961" s="71" t="s">
        <v>74</v>
      </c>
      <c r="C2961" s="71" t="s">
        <v>25</v>
      </c>
      <c r="D2961" s="34">
        <v>42614</v>
      </c>
      <c r="E2961" s="12">
        <v>1706.691</v>
      </c>
      <c r="F2961" s="72">
        <v>39.901000000000003</v>
      </c>
      <c r="G2961" s="72">
        <v>4.2039999999999997</v>
      </c>
      <c r="H2961" s="12">
        <v>174.86</v>
      </c>
      <c r="I2961" s="72">
        <v>4.0880000000000001</v>
      </c>
      <c r="J2961" s="72">
        <v>20.702999999999999</v>
      </c>
      <c r="K2961" s="12">
        <v>108.241</v>
      </c>
      <c r="L2961" s="72">
        <v>2.5310000000000001</v>
      </c>
      <c r="M2961" s="72">
        <v>21.806000000000001</v>
      </c>
      <c r="N2961" s="12">
        <v>283.101</v>
      </c>
      <c r="O2961" s="72">
        <v>6.6189999999999998</v>
      </c>
      <c r="P2961" s="72">
        <v>14.27</v>
      </c>
      <c r="Q2961" s="12">
        <v>30.983000000000001</v>
      </c>
      <c r="R2961" s="72">
        <v>0.72399999999999998</v>
      </c>
      <c r="S2961" s="72">
        <v>45.206000000000003</v>
      </c>
      <c r="T2961" s="12">
        <v>314.084</v>
      </c>
      <c r="U2961" s="72">
        <v>7.343</v>
      </c>
      <c r="V2961" s="72">
        <v>13.132999999999999</v>
      </c>
      <c r="W2961" s="12">
        <v>1117.502</v>
      </c>
      <c r="X2961" s="72">
        <v>26.126000000000001</v>
      </c>
      <c r="Y2961" s="72">
        <v>7.234</v>
      </c>
      <c r="Z2961" s="12">
        <v>1431.585</v>
      </c>
      <c r="AA2961" s="72">
        <v>33.469000000000001</v>
      </c>
      <c r="AB2961" s="72">
        <v>4.843</v>
      </c>
      <c r="AC2961" s="12">
        <v>3138.2759999999998</v>
      </c>
      <c r="AD2961" s="72">
        <v>73.37</v>
      </c>
      <c r="AE2961" s="72">
        <v>3.0990000000000002</v>
      </c>
      <c r="AF2961" s="12">
        <v>2.903</v>
      </c>
      <c r="AG2961" s="72">
        <v>6.8000000000000005E-2</v>
      </c>
      <c r="AH2961" s="72">
        <v>105.22</v>
      </c>
      <c r="AI2961" s="12">
        <v>144.91300000000001</v>
      </c>
      <c r="AJ2961" s="72">
        <v>3.3879999999999999</v>
      </c>
      <c r="AK2961" s="72">
        <v>13.61</v>
      </c>
      <c r="AL2961" s="12">
        <v>147.816</v>
      </c>
      <c r="AM2961" s="72">
        <v>3.456</v>
      </c>
      <c r="AN2961" s="72">
        <v>13.013999999999999</v>
      </c>
      <c r="AO2961" s="12">
        <v>3286.0929999999998</v>
      </c>
      <c r="AP2961" s="72">
        <v>76.825999999999993</v>
      </c>
      <c r="AQ2961" s="72">
        <v>3.1139999999999999</v>
      </c>
      <c r="AR2961" s="12">
        <v>28.809000000000001</v>
      </c>
      <c r="AS2961" s="72">
        <v>0.67400000000000004</v>
      </c>
      <c r="AT2961" s="72">
        <v>43.213000000000001</v>
      </c>
      <c r="AU2961" s="12">
        <v>2.3130000000000002</v>
      </c>
      <c r="AV2961" s="72">
        <v>5.3999999999999999E-2</v>
      </c>
      <c r="AW2961" s="72">
        <v>101.063</v>
      </c>
      <c r="AX2961" s="12">
        <v>116.905</v>
      </c>
      <c r="AY2961" s="72">
        <v>2.7330000000000001</v>
      </c>
      <c r="AZ2961" s="72">
        <v>21.297999999999998</v>
      </c>
      <c r="BA2961" s="12">
        <v>119.218</v>
      </c>
      <c r="BB2961" s="72">
        <v>2.7869999999999999</v>
      </c>
      <c r="BC2961" s="72">
        <v>20.824999999999999</v>
      </c>
      <c r="BD2961" s="12">
        <v>65.742999999999995</v>
      </c>
      <c r="BE2961" s="72">
        <v>1.5369999999999999</v>
      </c>
      <c r="BF2961" s="72">
        <v>28.05</v>
      </c>
      <c r="BG2961" s="12">
        <v>184.96100000000001</v>
      </c>
      <c r="BH2961" s="72">
        <v>4.3239999999999998</v>
      </c>
      <c r="BI2961" s="72">
        <v>15.324999999999999</v>
      </c>
      <c r="BJ2961" s="12">
        <v>650.29100000000005</v>
      </c>
      <c r="BK2961" s="72">
        <v>15.202999999999999</v>
      </c>
      <c r="BL2961" s="72">
        <v>11.616</v>
      </c>
      <c r="BM2961" s="12">
        <v>127.184</v>
      </c>
      <c r="BN2961" s="72">
        <v>2.9729999999999999</v>
      </c>
      <c r="BO2961" s="72">
        <v>18.945</v>
      </c>
      <c r="BP2961" s="12">
        <v>777.47500000000002</v>
      </c>
      <c r="BQ2961" s="72">
        <v>18.177</v>
      </c>
      <c r="BR2961" s="72">
        <v>10.23</v>
      </c>
      <c r="BS2961" s="12">
        <v>991.245</v>
      </c>
      <c r="BT2961" s="72">
        <v>23.173999999999999</v>
      </c>
      <c r="BU2961" s="72">
        <v>7.2569999999999997</v>
      </c>
      <c r="BV2961" s="12">
        <v>4277.3370000000004</v>
      </c>
      <c r="BW2961" s="72">
        <v>100</v>
      </c>
      <c r="BX2961" s="72">
        <v>2.8759999999999999</v>
      </c>
      <c r="BY2961" s="13"/>
      <c r="BZ2961" s="13"/>
    </row>
    <row r="2962" spans="1:78">
      <c r="A2962" s="122" t="s">
        <v>65</v>
      </c>
      <c r="B2962" s="71" t="s">
        <v>74</v>
      </c>
      <c r="C2962" s="71" t="s">
        <v>25</v>
      </c>
      <c r="D2962" s="34">
        <v>42705</v>
      </c>
      <c r="E2962" s="12">
        <v>1704.2750000000001</v>
      </c>
      <c r="F2962" s="72">
        <v>39.228000000000002</v>
      </c>
      <c r="G2962" s="72">
        <v>3.5089999999999999</v>
      </c>
      <c r="H2962" s="12">
        <v>134.393</v>
      </c>
      <c r="I2962" s="72">
        <v>3.093</v>
      </c>
      <c r="J2962" s="72">
        <v>29.286000000000001</v>
      </c>
      <c r="K2962" s="12">
        <v>140.44399999999999</v>
      </c>
      <c r="L2962" s="72">
        <v>3.2330000000000001</v>
      </c>
      <c r="M2962" s="72">
        <v>30.523</v>
      </c>
      <c r="N2962" s="12">
        <v>274.83699999999999</v>
      </c>
      <c r="O2962" s="72">
        <v>6.3259999999999996</v>
      </c>
      <c r="P2962" s="72">
        <v>18.861000000000001</v>
      </c>
      <c r="Q2962" s="12">
        <v>54.899000000000001</v>
      </c>
      <c r="R2962" s="72">
        <v>1.264</v>
      </c>
      <c r="S2962" s="72">
        <v>34.694000000000003</v>
      </c>
      <c r="T2962" s="12">
        <v>329.73599999999999</v>
      </c>
      <c r="U2962" s="72">
        <v>7.59</v>
      </c>
      <c r="V2962" s="72">
        <v>16.986999999999998</v>
      </c>
      <c r="W2962" s="12">
        <v>1111.078</v>
      </c>
      <c r="X2962" s="72">
        <v>25.574000000000002</v>
      </c>
      <c r="Y2962" s="72">
        <v>8.9320000000000004</v>
      </c>
      <c r="Z2962" s="12">
        <v>1440.8140000000001</v>
      </c>
      <c r="AA2962" s="72">
        <v>33.164000000000001</v>
      </c>
      <c r="AB2962" s="72">
        <v>6.327</v>
      </c>
      <c r="AC2962" s="12">
        <v>3145.0889999999999</v>
      </c>
      <c r="AD2962" s="72">
        <v>72.391999999999996</v>
      </c>
      <c r="AE2962" s="72">
        <v>3.532</v>
      </c>
      <c r="AF2962" s="12">
        <v>6.2130000000000001</v>
      </c>
      <c r="AG2962" s="72">
        <v>0.14299999999999999</v>
      </c>
      <c r="AH2962" s="72">
        <v>127.699</v>
      </c>
      <c r="AI2962" s="12">
        <v>124.255</v>
      </c>
      <c r="AJ2962" s="72">
        <v>2.86</v>
      </c>
      <c r="AK2962" s="72">
        <v>22.102</v>
      </c>
      <c r="AL2962" s="12">
        <v>130.46799999999999</v>
      </c>
      <c r="AM2962" s="72">
        <v>3.0030000000000001</v>
      </c>
      <c r="AN2962" s="72">
        <v>19.951000000000001</v>
      </c>
      <c r="AO2962" s="12">
        <v>3275.5569999999998</v>
      </c>
      <c r="AP2962" s="72">
        <v>75.396000000000001</v>
      </c>
      <c r="AQ2962" s="72">
        <v>3.51</v>
      </c>
      <c r="AR2962" s="12">
        <v>92.061000000000007</v>
      </c>
      <c r="AS2962" s="72">
        <v>2.1190000000000002</v>
      </c>
      <c r="AT2962" s="72">
        <v>40.542999999999999</v>
      </c>
      <c r="AU2962" s="12">
        <v>0</v>
      </c>
      <c r="AV2962" s="72">
        <v>0</v>
      </c>
      <c r="AW2962" s="72">
        <v>0</v>
      </c>
      <c r="AX2962" s="12">
        <v>140.22200000000001</v>
      </c>
      <c r="AY2962" s="72">
        <v>3.2280000000000002</v>
      </c>
      <c r="AZ2962" s="72">
        <v>29.047999999999998</v>
      </c>
      <c r="BA2962" s="12">
        <v>140.22200000000001</v>
      </c>
      <c r="BB2962" s="72">
        <v>3.2280000000000002</v>
      </c>
      <c r="BC2962" s="72">
        <v>29.047999999999998</v>
      </c>
      <c r="BD2962" s="12">
        <v>56.264000000000003</v>
      </c>
      <c r="BE2962" s="72">
        <v>1.2949999999999999</v>
      </c>
      <c r="BF2962" s="72">
        <v>35.488</v>
      </c>
      <c r="BG2962" s="12">
        <v>196.48599999999999</v>
      </c>
      <c r="BH2962" s="72">
        <v>4.5229999999999997</v>
      </c>
      <c r="BI2962" s="72">
        <v>24.962</v>
      </c>
      <c r="BJ2962" s="12">
        <v>548.93399999999997</v>
      </c>
      <c r="BK2962" s="72">
        <v>12.635</v>
      </c>
      <c r="BL2962" s="72">
        <v>13.622</v>
      </c>
      <c r="BM2962" s="12">
        <v>231.459</v>
      </c>
      <c r="BN2962" s="72">
        <v>5.3280000000000003</v>
      </c>
      <c r="BO2962" s="72">
        <v>18.135000000000002</v>
      </c>
      <c r="BP2962" s="12">
        <v>780.39300000000003</v>
      </c>
      <c r="BQ2962" s="72">
        <v>17.963000000000001</v>
      </c>
      <c r="BR2962" s="72">
        <v>10.018000000000001</v>
      </c>
      <c r="BS2962" s="12">
        <v>1068.941</v>
      </c>
      <c r="BT2962" s="72">
        <v>24.603999999999999</v>
      </c>
      <c r="BU2962" s="72">
        <v>7.5670000000000002</v>
      </c>
      <c r="BV2962" s="12">
        <v>4344.4979999999996</v>
      </c>
      <c r="BW2962" s="72">
        <v>100</v>
      </c>
      <c r="BX2962" s="72">
        <v>3.234</v>
      </c>
      <c r="BY2962" s="13"/>
      <c r="BZ2962" s="13"/>
    </row>
    <row r="2963" spans="1:78">
      <c r="A2963" s="122" t="s">
        <v>65</v>
      </c>
      <c r="B2963" s="71" t="s">
        <v>74</v>
      </c>
      <c r="C2963" s="71" t="s">
        <v>25</v>
      </c>
      <c r="D2963" s="34">
        <v>42795</v>
      </c>
      <c r="E2963" s="12">
        <v>1638.7860000000001</v>
      </c>
      <c r="F2963" s="72">
        <v>38.265000000000001</v>
      </c>
      <c r="G2963" s="72">
        <v>5.4429999999999996</v>
      </c>
      <c r="H2963" s="12">
        <v>246.73500000000001</v>
      </c>
      <c r="I2963" s="72">
        <v>5.7610000000000001</v>
      </c>
      <c r="J2963" s="72">
        <v>17.943000000000001</v>
      </c>
      <c r="K2963" s="12">
        <v>155.89599999999999</v>
      </c>
      <c r="L2963" s="72">
        <v>3.64</v>
      </c>
      <c r="M2963" s="72">
        <v>17.695</v>
      </c>
      <c r="N2963" s="12">
        <v>402.63099999999997</v>
      </c>
      <c r="O2963" s="72">
        <v>9.4009999999999998</v>
      </c>
      <c r="P2963" s="72">
        <v>11.725</v>
      </c>
      <c r="Q2963" s="12">
        <v>29.268000000000001</v>
      </c>
      <c r="R2963" s="72">
        <v>0.68300000000000005</v>
      </c>
      <c r="S2963" s="72">
        <v>46.674999999999997</v>
      </c>
      <c r="T2963" s="12">
        <v>431.9</v>
      </c>
      <c r="U2963" s="72">
        <v>10.085000000000001</v>
      </c>
      <c r="V2963" s="72">
        <v>10.922000000000001</v>
      </c>
      <c r="W2963" s="12">
        <v>1081.566</v>
      </c>
      <c r="X2963" s="72">
        <v>25.254000000000001</v>
      </c>
      <c r="Y2963" s="72">
        <v>5.7469999999999999</v>
      </c>
      <c r="Z2963" s="12">
        <v>1513.4659999999999</v>
      </c>
      <c r="AA2963" s="72">
        <v>35.338999999999999</v>
      </c>
      <c r="AB2963" s="72">
        <v>3.468</v>
      </c>
      <c r="AC2963" s="12">
        <v>3152.252</v>
      </c>
      <c r="AD2963" s="72">
        <v>73.603999999999999</v>
      </c>
      <c r="AE2963" s="72">
        <v>3.1219999999999999</v>
      </c>
      <c r="AF2963" s="12">
        <v>0</v>
      </c>
      <c r="AG2963" s="72">
        <v>0</v>
      </c>
      <c r="AH2963" s="72">
        <v>0</v>
      </c>
      <c r="AI2963" s="12">
        <v>150.04</v>
      </c>
      <c r="AJ2963" s="72">
        <v>3.5030000000000001</v>
      </c>
      <c r="AK2963" s="72">
        <v>20.073</v>
      </c>
      <c r="AL2963" s="12">
        <v>150.04</v>
      </c>
      <c r="AM2963" s="72">
        <v>3.5030000000000001</v>
      </c>
      <c r="AN2963" s="72">
        <v>20.073</v>
      </c>
      <c r="AO2963" s="12">
        <v>3302.2919999999999</v>
      </c>
      <c r="AP2963" s="72">
        <v>77.106999999999999</v>
      </c>
      <c r="AQ2963" s="72">
        <v>2.9569999999999999</v>
      </c>
      <c r="AR2963" s="12">
        <v>76.001000000000005</v>
      </c>
      <c r="AS2963" s="72">
        <v>1.7749999999999999</v>
      </c>
      <c r="AT2963" s="72">
        <v>29.010999999999999</v>
      </c>
      <c r="AU2963" s="12">
        <v>11.938000000000001</v>
      </c>
      <c r="AV2963" s="72">
        <v>0.27900000000000003</v>
      </c>
      <c r="AW2963" s="72">
        <v>67.966999999999999</v>
      </c>
      <c r="AX2963" s="12">
        <v>150.25299999999999</v>
      </c>
      <c r="AY2963" s="72">
        <v>3.508</v>
      </c>
      <c r="AZ2963" s="72">
        <v>28.332000000000001</v>
      </c>
      <c r="BA2963" s="12">
        <v>162.191</v>
      </c>
      <c r="BB2963" s="72">
        <v>3.7869999999999999</v>
      </c>
      <c r="BC2963" s="72">
        <v>27.23</v>
      </c>
      <c r="BD2963" s="12">
        <v>59.948</v>
      </c>
      <c r="BE2963" s="72">
        <v>1.4</v>
      </c>
      <c r="BF2963" s="72">
        <v>28.768000000000001</v>
      </c>
      <c r="BG2963" s="12">
        <v>222.13900000000001</v>
      </c>
      <c r="BH2963" s="72">
        <v>5.1870000000000003</v>
      </c>
      <c r="BI2963" s="72">
        <v>22.675000000000001</v>
      </c>
      <c r="BJ2963" s="12">
        <v>535.92399999999998</v>
      </c>
      <c r="BK2963" s="72">
        <v>12.513999999999999</v>
      </c>
      <c r="BL2963" s="72">
        <v>12.696999999999999</v>
      </c>
      <c r="BM2963" s="12">
        <v>146.358</v>
      </c>
      <c r="BN2963" s="72">
        <v>3.4169999999999998</v>
      </c>
      <c r="BO2963" s="72">
        <v>23.817</v>
      </c>
      <c r="BP2963" s="12">
        <v>682.28200000000004</v>
      </c>
      <c r="BQ2963" s="72">
        <v>15.930999999999999</v>
      </c>
      <c r="BR2963" s="72">
        <v>10.576000000000001</v>
      </c>
      <c r="BS2963" s="12">
        <v>980.42200000000003</v>
      </c>
      <c r="BT2963" s="72">
        <v>22.893000000000001</v>
      </c>
      <c r="BU2963" s="72">
        <v>8.2210000000000001</v>
      </c>
      <c r="BV2963" s="12">
        <v>4282.7139999999999</v>
      </c>
      <c r="BW2963" s="72">
        <v>100</v>
      </c>
      <c r="BX2963" s="72">
        <v>3.081</v>
      </c>
      <c r="BY2963" s="13"/>
      <c r="BZ2963" s="13"/>
    </row>
    <row r="2964" spans="1:78">
      <c r="A2964" s="122" t="s">
        <v>65</v>
      </c>
      <c r="B2964" s="71" t="s">
        <v>74</v>
      </c>
      <c r="C2964" s="71" t="s">
        <v>25</v>
      </c>
      <c r="D2964" s="34">
        <v>42887</v>
      </c>
      <c r="E2964" s="12">
        <v>1577.7180000000001</v>
      </c>
      <c r="F2964" s="72">
        <v>38.872999999999998</v>
      </c>
      <c r="G2964" s="72">
        <v>3.99</v>
      </c>
      <c r="H2964" s="12">
        <v>209.61600000000001</v>
      </c>
      <c r="I2964" s="72">
        <v>5.165</v>
      </c>
      <c r="J2964" s="72">
        <v>24.222999999999999</v>
      </c>
      <c r="K2964" s="12">
        <v>150.428</v>
      </c>
      <c r="L2964" s="72">
        <v>3.706</v>
      </c>
      <c r="M2964" s="72">
        <v>26.606000000000002</v>
      </c>
      <c r="N2964" s="12">
        <v>360.04399999999998</v>
      </c>
      <c r="O2964" s="72">
        <v>8.8710000000000004</v>
      </c>
      <c r="P2964" s="72">
        <v>17.762</v>
      </c>
      <c r="Q2964" s="12">
        <v>46.491999999999997</v>
      </c>
      <c r="R2964" s="72">
        <v>1.145</v>
      </c>
      <c r="S2964" s="72">
        <v>33.027999999999999</v>
      </c>
      <c r="T2964" s="12">
        <v>406.536</v>
      </c>
      <c r="U2964" s="72">
        <v>10.016</v>
      </c>
      <c r="V2964" s="72">
        <v>16.483000000000001</v>
      </c>
      <c r="W2964" s="12">
        <v>1023.48</v>
      </c>
      <c r="X2964" s="72">
        <v>25.216999999999999</v>
      </c>
      <c r="Y2964" s="72">
        <v>8.1039999999999992</v>
      </c>
      <c r="Z2964" s="12">
        <v>1430.0160000000001</v>
      </c>
      <c r="AA2964" s="72">
        <v>35.232999999999997</v>
      </c>
      <c r="AB2964" s="72">
        <v>5.8710000000000004</v>
      </c>
      <c r="AC2964" s="12">
        <v>3007.7339999999999</v>
      </c>
      <c r="AD2964" s="72">
        <v>74.105999999999995</v>
      </c>
      <c r="AE2964" s="72">
        <v>3.5649999999999999</v>
      </c>
      <c r="AF2964" s="12">
        <v>3.153</v>
      </c>
      <c r="AG2964" s="72">
        <v>7.8E-2</v>
      </c>
      <c r="AH2964" s="72">
        <v>104.79600000000001</v>
      </c>
      <c r="AI2964" s="12">
        <v>130.149</v>
      </c>
      <c r="AJ2964" s="72">
        <v>3.2069999999999999</v>
      </c>
      <c r="AK2964" s="72">
        <v>20.751000000000001</v>
      </c>
      <c r="AL2964" s="12">
        <v>133.30199999999999</v>
      </c>
      <c r="AM2964" s="72">
        <v>3.2839999999999998</v>
      </c>
      <c r="AN2964" s="72">
        <v>20.312999999999999</v>
      </c>
      <c r="AO2964" s="12">
        <v>3141.0369999999998</v>
      </c>
      <c r="AP2964" s="72">
        <v>77.39</v>
      </c>
      <c r="AQ2964" s="72">
        <v>3.5329999999999999</v>
      </c>
      <c r="AR2964" s="12">
        <v>46.042000000000002</v>
      </c>
      <c r="AS2964" s="72">
        <v>1.1339999999999999</v>
      </c>
      <c r="AT2964" s="72">
        <v>28.515999999999998</v>
      </c>
      <c r="AU2964" s="12">
        <v>0</v>
      </c>
      <c r="AV2964" s="72">
        <v>0</v>
      </c>
      <c r="AW2964" s="72">
        <v>0</v>
      </c>
      <c r="AX2964" s="12">
        <v>127.65300000000001</v>
      </c>
      <c r="AY2964" s="72">
        <v>3.145</v>
      </c>
      <c r="AZ2964" s="72">
        <v>26.513000000000002</v>
      </c>
      <c r="BA2964" s="12">
        <v>127.65300000000001</v>
      </c>
      <c r="BB2964" s="72">
        <v>3.145</v>
      </c>
      <c r="BC2964" s="72">
        <v>26.513000000000002</v>
      </c>
      <c r="BD2964" s="12">
        <v>56.398000000000003</v>
      </c>
      <c r="BE2964" s="72">
        <v>1.39</v>
      </c>
      <c r="BF2964" s="72">
        <v>30.678000000000001</v>
      </c>
      <c r="BG2964" s="12">
        <v>184.05199999999999</v>
      </c>
      <c r="BH2964" s="72">
        <v>4.5350000000000001</v>
      </c>
      <c r="BI2964" s="72">
        <v>21.317</v>
      </c>
      <c r="BJ2964" s="12">
        <v>509.68299999999999</v>
      </c>
      <c r="BK2964" s="72">
        <v>12.558</v>
      </c>
      <c r="BL2964" s="72">
        <v>8.4239999999999995</v>
      </c>
      <c r="BM2964" s="12">
        <v>177.874</v>
      </c>
      <c r="BN2964" s="72">
        <v>4.383</v>
      </c>
      <c r="BO2964" s="72">
        <v>19.236000000000001</v>
      </c>
      <c r="BP2964" s="12">
        <v>687.55700000000002</v>
      </c>
      <c r="BQ2964" s="72">
        <v>16.940000000000001</v>
      </c>
      <c r="BR2964" s="72">
        <v>7.8419999999999996</v>
      </c>
      <c r="BS2964" s="12">
        <v>917.65099999999995</v>
      </c>
      <c r="BT2964" s="72">
        <v>22.61</v>
      </c>
      <c r="BU2964" s="72">
        <v>7.0430000000000001</v>
      </c>
      <c r="BV2964" s="12">
        <v>4058.6880000000001</v>
      </c>
      <c r="BW2964" s="72">
        <v>100</v>
      </c>
      <c r="BX2964" s="72">
        <v>2.9430000000000001</v>
      </c>
      <c r="BY2964" s="13"/>
      <c r="BZ2964" s="13"/>
    </row>
    <row r="2965" spans="1:78">
      <c r="A2965" s="122" t="s">
        <v>65</v>
      </c>
      <c r="B2965" s="71" t="s">
        <v>74</v>
      </c>
      <c r="C2965" s="71" t="s">
        <v>25</v>
      </c>
      <c r="D2965" s="34">
        <v>43344</v>
      </c>
      <c r="E2965" s="12">
        <v>1734.903</v>
      </c>
      <c r="F2965" s="72">
        <v>40.512999999999998</v>
      </c>
      <c r="G2965" s="72">
        <v>4.0590000000000002</v>
      </c>
      <c r="H2965" s="12">
        <v>184.47800000000001</v>
      </c>
      <c r="I2965" s="72">
        <v>4.3079999999999998</v>
      </c>
      <c r="J2965" s="72">
        <v>27.311</v>
      </c>
      <c r="K2965" s="12">
        <v>124.244</v>
      </c>
      <c r="L2965" s="72">
        <v>2.9009999999999998</v>
      </c>
      <c r="M2965" s="72">
        <v>24.100999999999999</v>
      </c>
      <c r="N2965" s="12">
        <v>308.72199999999998</v>
      </c>
      <c r="O2965" s="72">
        <v>7.2089999999999996</v>
      </c>
      <c r="P2965" s="72">
        <v>19.350999999999999</v>
      </c>
      <c r="Q2965" s="12">
        <v>14.718</v>
      </c>
      <c r="R2965" s="72">
        <v>0.34399999999999997</v>
      </c>
      <c r="S2965" s="72">
        <v>84.894000000000005</v>
      </c>
      <c r="T2965" s="12">
        <v>323.44</v>
      </c>
      <c r="U2965" s="72">
        <v>7.5529999999999999</v>
      </c>
      <c r="V2965" s="72">
        <v>20.538</v>
      </c>
      <c r="W2965" s="12">
        <v>1039.48</v>
      </c>
      <c r="X2965" s="72">
        <v>24.274000000000001</v>
      </c>
      <c r="Y2965" s="72">
        <v>9.2309999999999999</v>
      </c>
      <c r="Z2965" s="12">
        <v>1362.92</v>
      </c>
      <c r="AA2965" s="72">
        <v>31.826000000000001</v>
      </c>
      <c r="AB2965" s="72">
        <v>7.8490000000000002</v>
      </c>
      <c r="AC2965" s="12">
        <v>3097.8240000000001</v>
      </c>
      <c r="AD2965" s="72">
        <v>72.338999999999999</v>
      </c>
      <c r="AE2965" s="72">
        <v>4.0510000000000002</v>
      </c>
      <c r="AF2965" s="12">
        <v>8.6199999999999992</v>
      </c>
      <c r="AG2965" s="72">
        <v>0.20100000000000001</v>
      </c>
      <c r="AH2965" s="72">
        <v>106.02500000000001</v>
      </c>
      <c r="AI2965" s="12">
        <v>128.16900000000001</v>
      </c>
      <c r="AJ2965" s="72">
        <v>2.9929999999999999</v>
      </c>
      <c r="AK2965" s="72">
        <v>17.66</v>
      </c>
      <c r="AL2965" s="12">
        <v>136.78899999999999</v>
      </c>
      <c r="AM2965" s="72">
        <v>3.194</v>
      </c>
      <c r="AN2965" s="72">
        <v>17.82</v>
      </c>
      <c r="AO2965" s="12">
        <v>3234.6129999999998</v>
      </c>
      <c r="AP2965" s="72">
        <v>75.533000000000001</v>
      </c>
      <c r="AQ2965" s="72">
        <v>4.125</v>
      </c>
      <c r="AR2965" s="12">
        <v>60.332999999999998</v>
      </c>
      <c r="AS2965" s="72">
        <v>1.409</v>
      </c>
      <c r="AT2965" s="72">
        <v>34.226999999999997</v>
      </c>
      <c r="AU2965" s="12">
        <v>12.225</v>
      </c>
      <c r="AV2965" s="72">
        <v>0.28499999999999998</v>
      </c>
      <c r="AW2965" s="72">
        <v>68.483000000000004</v>
      </c>
      <c r="AX2965" s="12">
        <v>123.831</v>
      </c>
      <c r="AY2965" s="72">
        <v>2.8919999999999999</v>
      </c>
      <c r="AZ2965" s="72">
        <v>24.184999999999999</v>
      </c>
      <c r="BA2965" s="12">
        <v>136.05600000000001</v>
      </c>
      <c r="BB2965" s="72">
        <v>3.177</v>
      </c>
      <c r="BC2965" s="72">
        <v>21.986999999999998</v>
      </c>
      <c r="BD2965" s="12">
        <v>121.374</v>
      </c>
      <c r="BE2965" s="72">
        <v>2.8340000000000001</v>
      </c>
      <c r="BF2965" s="72">
        <v>21.135999999999999</v>
      </c>
      <c r="BG2965" s="12">
        <v>257.43</v>
      </c>
      <c r="BH2965" s="72">
        <v>6.0110000000000001</v>
      </c>
      <c r="BI2965" s="72">
        <v>12.922000000000001</v>
      </c>
      <c r="BJ2965" s="12">
        <v>580.029</v>
      </c>
      <c r="BK2965" s="72">
        <v>13.545</v>
      </c>
      <c r="BL2965" s="72">
        <v>9.4309999999999992</v>
      </c>
      <c r="BM2965" s="12">
        <v>149.96</v>
      </c>
      <c r="BN2965" s="72">
        <v>3.5019999999999998</v>
      </c>
      <c r="BO2965" s="72">
        <v>18.866</v>
      </c>
      <c r="BP2965" s="12">
        <v>729.99</v>
      </c>
      <c r="BQ2965" s="72">
        <v>17.045999999999999</v>
      </c>
      <c r="BR2965" s="72">
        <v>8.657</v>
      </c>
      <c r="BS2965" s="12">
        <v>1047.7529999999999</v>
      </c>
      <c r="BT2965" s="72">
        <v>24.466999999999999</v>
      </c>
      <c r="BU2965" s="72">
        <v>7.7210000000000001</v>
      </c>
      <c r="BV2965" s="12">
        <v>4282.366</v>
      </c>
      <c r="BW2965" s="72">
        <v>100</v>
      </c>
      <c r="BX2965" s="72">
        <v>4.3440000000000003</v>
      </c>
      <c r="BY2965" s="13"/>
      <c r="BZ2965" s="13"/>
    </row>
    <row r="2966" spans="1:78">
      <c r="A2966" s="122" t="s">
        <v>65</v>
      </c>
      <c r="B2966" s="71" t="s">
        <v>74</v>
      </c>
      <c r="C2966" s="71" t="s">
        <v>25</v>
      </c>
      <c r="D2966" s="34">
        <v>43435</v>
      </c>
      <c r="E2966" s="12">
        <v>1717.924</v>
      </c>
      <c r="F2966" s="72">
        <v>39.4</v>
      </c>
      <c r="G2966" s="72">
        <v>3.8740000000000001</v>
      </c>
      <c r="H2966" s="12">
        <v>142.52500000000001</v>
      </c>
      <c r="I2966" s="72">
        <v>3.2690000000000001</v>
      </c>
      <c r="J2966" s="72">
        <v>29.806999999999999</v>
      </c>
      <c r="K2966" s="12">
        <v>173.863</v>
      </c>
      <c r="L2966" s="72">
        <v>3.9870000000000001</v>
      </c>
      <c r="M2966" s="72">
        <v>19.062999999999999</v>
      </c>
      <c r="N2966" s="12">
        <v>316.387</v>
      </c>
      <c r="O2966" s="72">
        <v>7.2560000000000002</v>
      </c>
      <c r="P2966" s="72">
        <v>15.493</v>
      </c>
      <c r="Q2966" s="12">
        <v>7.0259999999999998</v>
      </c>
      <c r="R2966" s="72">
        <v>0.161</v>
      </c>
      <c r="S2966" s="72">
        <v>102.64400000000001</v>
      </c>
      <c r="T2966" s="12">
        <v>323.41399999999999</v>
      </c>
      <c r="U2966" s="72">
        <v>7.4169999999999998</v>
      </c>
      <c r="V2966" s="72">
        <v>15.58</v>
      </c>
      <c r="W2966" s="12">
        <v>1210.0709999999999</v>
      </c>
      <c r="X2966" s="72">
        <v>27.751999999999999</v>
      </c>
      <c r="Y2966" s="72">
        <v>4.6820000000000004</v>
      </c>
      <c r="Z2966" s="12">
        <v>1533.4849999999999</v>
      </c>
      <c r="AA2966" s="72">
        <v>35.17</v>
      </c>
      <c r="AB2966" s="72">
        <v>3.4020000000000001</v>
      </c>
      <c r="AC2966" s="12">
        <v>3251.4090000000001</v>
      </c>
      <c r="AD2966" s="72">
        <v>74.569000000000003</v>
      </c>
      <c r="AE2966" s="72">
        <v>2.4249999999999998</v>
      </c>
      <c r="AF2966" s="12">
        <v>0.89</v>
      </c>
      <c r="AG2966" s="72">
        <v>0.02</v>
      </c>
      <c r="AH2966" s="72">
        <v>109.505</v>
      </c>
      <c r="AI2966" s="12">
        <v>102.90300000000001</v>
      </c>
      <c r="AJ2966" s="72">
        <v>2.36</v>
      </c>
      <c r="AK2966" s="72">
        <v>26.327999999999999</v>
      </c>
      <c r="AL2966" s="12">
        <v>103.79300000000001</v>
      </c>
      <c r="AM2966" s="72">
        <v>2.38</v>
      </c>
      <c r="AN2966" s="72">
        <v>26.085999999999999</v>
      </c>
      <c r="AO2966" s="12">
        <v>3355.2020000000002</v>
      </c>
      <c r="AP2966" s="72">
        <v>76.95</v>
      </c>
      <c r="AQ2966" s="72">
        <v>2.5449999999999999</v>
      </c>
      <c r="AR2966" s="12">
        <v>48.707999999999998</v>
      </c>
      <c r="AS2966" s="72">
        <v>1.117</v>
      </c>
      <c r="AT2966" s="72">
        <v>43.031999999999996</v>
      </c>
      <c r="AU2966" s="12">
        <v>19.312000000000001</v>
      </c>
      <c r="AV2966" s="72">
        <v>0.443</v>
      </c>
      <c r="AW2966" s="72">
        <v>57.658999999999999</v>
      </c>
      <c r="AX2966" s="12">
        <v>140.208</v>
      </c>
      <c r="AY2966" s="72">
        <v>3.2160000000000002</v>
      </c>
      <c r="AZ2966" s="72">
        <v>23.475999999999999</v>
      </c>
      <c r="BA2966" s="12">
        <v>159.51900000000001</v>
      </c>
      <c r="BB2966" s="72">
        <v>3.6579999999999999</v>
      </c>
      <c r="BC2966" s="72">
        <v>22.670999999999999</v>
      </c>
      <c r="BD2966" s="12">
        <v>76.605000000000004</v>
      </c>
      <c r="BE2966" s="72">
        <v>1.7569999999999999</v>
      </c>
      <c r="BF2966" s="72">
        <v>36.329000000000001</v>
      </c>
      <c r="BG2966" s="12">
        <v>236.125</v>
      </c>
      <c r="BH2966" s="72">
        <v>5.415</v>
      </c>
      <c r="BI2966" s="72">
        <v>17.844000000000001</v>
      </c>
      <c r="BJ2966" s="12">
        <v>545.15899999999999</v>
      </c>
      <c r="BK2966" s="72">
        <v>12.503</v>
      </c>
      <c r="BL2966" s="72">
        <v>11.907</v>
      </c>
      <c r="BM2966" s="12">
        <v>175.065</v>
      </c>
      <c r="BN2966" s="72">
        <v>4.0149999999999997</v>
      </c>
      <c r="BO2966" s="72">
        <v>21.439</v>
      </c>
      <c r="BP2966" s="12">
        <v>720.22400000000005</v>
      </c>
      <c r="BQ2966" s="72">
        <v>16.518000000000001</v>
      </c>
      <c r="BR2966" s="72">
        <v>8.391</v>
      </c>
      <c r="BS2966" s="12">
        <v>1005.056</v>
      </c>
      <c r="BT2966" s="72">
        <v>23.05</v>
      </c>
      <c r="BU2966" s="72">
        <v>6.5339999999999998</v>
      </c>
      <c r="BV2966" s="12">
        <v>4360.2579999999998</v>
      </c>
      <c r="BW2966" s="72">
        <v>100</v>
      </c>
      <c r="BX2966" s="72">
        <v>2.6589999999999998</v>
      </c>
      <c r="BY2966" s="13"/>
      <c r="BZ2966" s="13"/>
    </row>
    <row r="2967" spans="1:78">
      <c r="A2967" s="122" t="s">
        <v>65</v>
      </c>
      <c r="B2967" s="71" t="s">
        <v>74</v>
      </c>
      <c r="C2967" s="71" t="s">
        <v>25</v>
      </c>
      <c r="D2967" s="34">
        <v>43525</v>
      </c>
      <c r="E2967" s="12">
        <v>1894.4690000000001</v>
      </c>
      <c r="F2967" s="72">
        <v>42.844999999999999</v>
      </c>
      <c r="G2967" s="72">
        <v>4.8869999999999996</v>
      </c>
      <c r="H2967" s="12">
        <v>122.539</v>
      </c>
      <c r="I2967" s="72">
        <v>2.7709999999999999</v>
      </c>
      <c r="J2967" s="72">
        <v>24.698</v>
      </c>
      <c r="K2967" s="12">
        <v>159.745</v>
      </c>
      <c r="L2967" s="72">
        <v>3.613</v>
      </c>
      <c r="M2967" s="72">
        <v>23.978000000000002</v>
      </c>
      <c r="N2967" s="12">
        <v>299.608</v>
      </c>
      <c r="O2967" s="72">
        <v>6.7759999999999998</v>
      </c>
      <c r="P2967" s="72">
        <v>15.891</v>
      </c>
      <c r="Q2967" s="12">
        <v>0</v>
      </c>
      <c r="R2967" s="72">
        <v>0</v>
      </c>
      <c r="S2967" s="72">
        <v>0</v>
      </c>
      <c r="T2967" s="12">
        <v>299.608</v>
      </c>
      <c r="U2967" s="72">
        <v>6.7759999999999998</v>
      </c>
      <c r="V2967" s="72">
        <v>15.891</v>
      </c>
      <c r="W2967" s="12">
        <v>1164.1189999999999</v>
      </c>
      <c r="X2967" s="72">
        <v>26.327999999999999</v>
      </c>
      <c r="Y2967" s="72">
        <v>6.9279999999999999</v>
      </c>
      <c r="Z2967" s="12">
        <v>1463.7280000000001</v>
      </c>
      <c r="AA2967" s="72">
        <v>33.103999999999999</v>
      </c>
      <c r="AB2967" s="72">
        <v>5.0949999999999998</v>
      </c>
      <c r="AC2967" s="12">
        <v>3358.1970000000001</v>
      </c>
      <c r="AD2967" s="72">
        <v>75.948999999999998</v>
      </c>
      <c r="AE2967" s="72">
        <v>3.1930000000000001</v>
      </c>
      <c r="AF2967" s="12">
        <v>17.329000000000001</v>
      </c>
      <c r="AG2967" s="72">
        <v>0.39200000000000002</v>
      </c>
      <c r="AH2967" s="72">
        <v>86.03</v>
      </c>
      <c r="AI2967" s="12">
        <v>90.998000000000005</v>
      </c>
      <c r="AJ2967" s="72">
        <v>2.0579999999999998</v>
      </c>
      <c r="AK2967" s="72">
        <v>33.811999999999998</v>
      </c>
      <c r="AL2967" s="12">
        <v>108.327</v>
      </c>
      <c r="AM2967" s="72">
        <v>2.4500000000000002</v>
      </c>
      <c r="AN2967" s="72">
        <v>34.045999999999999</v>
      </c>
      <c r="AO2967" s="12">
        <v>3466.5239999999999</v>
      </c>
      <c r="AP2967" s="72">
        <v>78.399000000000001</v>
      </c>
      <c r="AQ2967" s="72">
        <v>3.43</v>
      </c>
      <c r="AR2967" s="12">
        <v>24.853999999999999</v>
      </c>
      <c r="AS2967" s="72">
        <v>0.56200000000000006</v>
      </c>
      <c r="AT2967" s="72">
        <v>46.521000000000001</v>
      </c>
      <c r="AU2967" s="12">
        <v>1.488</v>
      </c>
      <c r="AV2967" s="72">
        <v>3.4000000000000002E-2</v>
      </c>
      <c r="AW2967" s="72">
        <v>105.35899999999999</v>
      </c>
      <c r="AX2967" s="12">
        <v>203.49799999999999</v>
      </c>
      <c r="AY2967" s="72">
        <v>4.6020000000000003</v>
      </c>
      <c r="AZ2967" s="72">
        <v>29.922000000000001</v>
      </c>
      <c r="BA2967" s="12">
        <v>204.98500000000001</v>
      </c>
      <c r="BB2967" s="72">
        <v>4.6360000000000001</v>
      </c>
      <c r="BC2967" s="72">
        <v>29.704000000000001</v>
      </c>
      <c r="BD2967" s="12">
        <v>96.834000000000003</v>
      </c>
      <c r="BE2967" s="72">
        <v>2.19</v>
      </c>
      <c r="BF2967" s="72">
        <v>40.704999999999998</v>
      </c>
      <c r="BG2967" s="12">
        <v>301.81900000000002</v>
      </c>
      <c r="BH2967" s="72">
        <v>6.8259999999999996</v>
      </c>
      <c r="BI2967" s="72">
        <v>21.681000000000001</v>
      </c>
      <c r="BJ2967" s="12">
        <v>497.81200000000001</v>
      </c>
      <c r="BK2967" s="72">
        <v>11.257999999999999</v>
      </c>
      <c r="BL2967" s="72">
        <v>12.16</v>
      </c>
      <c r="BM2967" s="12">
        <v>130.65199999999999</v>
      </c>
      <c r="BN2967" s="72">
        <v>2.9550000000000001</v>
      </c>
      <c r="BO2967" s="72">
        <v>20.099</v>
      </c>
      <c r="BP2967" s="12">
        <v>628.46400000000006</v>
      </c>
      <c r="BQ2967" s="72">
        <v>14.212999999999999</v>
      </c>
      <c r="BR2967" s="72">
        <v>8.609</v>
      </c>
      <c r="BS2967" s="12">
        <v>955.13699999999994</v>
      </c>
      <c r="BT2967" s="72">
        <v>21.600999999999999</v>
      </c>
      <c r="BU2967" s="72">
        <v>5.4050000000000002</v>
      </c>
      <c r="BV2967" s="12">
        <v>4421.6610000000001</v>
      </c>
      <c r="BW2967" s="72">
        <v>100</v>
      </c>
      <c r="BX2967" s="72">
        <v>2.915</v>
      </c>
      <c r="BY2967" s="13"/>
      <c r="BZ2967" s="13"/>
    </row>
    <row r="2968" spans="1:78">
      <c r="A2968" s="122" t="s">
        <v>65</v>
      </c>
      <c r="B2968" s="71" t="s">
        <v>74</v>
      </c>
      <c r="C2968" s="71" t="s">
        <v>25</v>
      </c>
      <c r="D2968" s="34">
        <v>43617</v>
      </c>
      <c r="E2968" s="12">
        <v>1869.998</v>
      </c>
      <c r="F2968" s="72">
        <v>42.820999999999998</v>
      </c>
      <c r="G2968" s="72">
        <v>5.12</v>
      </c>
      <c r="H2968" s="12">
        <v>219.286</v>
      </c>
      <c r="I2968" s="72">
        <v>5.0209999999999999</v>
      </c>
      <c r="J2968" s="72">
        <v>20.466000000000001</v>
      </c>
      <c r="K2968" s="12">
        <v>182.01499999999999</v>
      </c>
      <c r="L2968" s="72">
        <v>4.1680000000000001</v>
      </c>
      <c r="M2968" s="72">
        <v>20.901</v>
      </c>
      <c r="N2968" s="12">
        <v>408.92500000000001</v>
      </c>
      <c r="O2968" s="72">
        <v>9.3640000000000008</v>
      </c>
      <c r="P2968" s="72">
        <v>14.872999999999999</v>
      </c>
      <c r="Q2968" s="12">
        <v>30.327000000000002</v>
      </c>
      <c r="R2968" s="72">
        <v>0.69399999999999995</v>
      </c>
      <c r="S2968" s="72">
        <v>50.747</v>
      </c>
      <c r="T2968" s="12">
        <v>439.25200000000001</v>
      </c>
      <c r="U2968" s="72">
        <v>10.058</v>
      </c>
      <c r="V2968" s="72">
        <v>12.819000000000001</v>
      </c>
      <c r="W2968" s="12">
        <v>990.87599999999998</v>
      </c>
      <c r="X2968" s="72">
        <v>22.69</v>
      </c>
      <c r="Y2968" s="72">
        <v>6.3630000000000004</v>
      </c>
      <c r="Z2968" s="12">
        <v>1430.1279999999999</v>
      </c>
      <c r="AA2968" s="72">
        <v>32.749000000000002</v>
      </c>
      <c r="AB2968" s="72">
        <v>4.7930000000000001</v>
      </c>
      <c r="AC2968" s="12">
        <v>3300.125</v>
      </c>
      <c r="AD2968" s="72">
        <v>75.569999999999993</v>
      </c>
      <c r="AE2968" s="72">
        <v>3.8410000000000002</v>
      </c>
      <c r="AF2968" s="12">
        <v>3.7509999999999999</v>
      </c>
      <c r="AG2968" s="72">
        <v>8.5999999999999993E-2</v>
      </c>
      <c r="AH2968" s="72">
        <v>121.803</v>
      </c>
      <c r="AI2968" s="12">
        <v>119.86499999999999</v>
      </c>
      <c r="AJ2968" s="72">
        <v>2.7450000000000001</v>
      </c>
      <c r="AK2968" s="72">
        <v>19.977</v>
      </c>
      <c r="AL2968" s="12">
        <v>123.616</v>
      </c>
      <c r="AM2968" s="72">
        <v>2.831</v>
      </c>
      <c r="AN2968" s="72">
        <v>18.579000000000001</v>
      </c>
      <c r="AO2968" s="12">
        <v>3423.741</v>
      </c>
      <c r="AP2968" s="72">
        <v>78.400999999999996</v>
      </c>
      <c r="AQ2968" s="72">
        <v>3.8290000000000002</v>
      </c>
      <c r="AR2968" s="12">
        <v>33.46</v>
      </c>
      <c r="AS2968" s="72">
        <v>0.76600000000000001</v>
      </c>
      <c r="AT2968" s="72">
        <v>53.537999999999997</v>
      </c>
      <c r="AU2968" s="12">
        <v>13.62</v>
      </c>
      <c r="AV2968" s="72">
        <v>0.312</v>
      </c>
      <c r="AW2968" s="72">
        <v>76.218999999999994</v>
      </c>
      <c r="AX2968" s="12">
        <v>129.512</v>
      </c>
      <c r="AY2968" s="72">
        <v>2.9660000000000002</v>
      </c>
      <c r="AZ2968" s="72">
        <v>28.064</v>
      </c>
      <c r="BA2968" s="12">
        <v>143.13200000000001</v>
      </c>
      <c r="BB2968" s="72">
        <v>3.278</v>
      </c>
      <c r="BC2968" s="72">
        <v>26.431999999999999</v>
      </c>
      <c r="BD2968" s="12">
        <v>22.760999999999999</v>
      </c>
      <c r="BE2968" s="72">
        <v>0.52100000000000002</v>
      </c>
      <c r="BF2968" s="72">
        <v>57.631</v>
      </c>
      <c r="BG2968" s="12">
        <v>165.893</v>
      </c>
      <c r="BH2968" s="72">
        <v>3.7989999999999999</v>
      </c>
      <c r="BI2968" s="72">
        <v>22.242000000000001</v>
      </c>
      <c r="BJ2968" s="12">
        <v>585.90599999999995</v>
      </c>
      <c r="BK2968" s="72">
        <v>13.417</v>
      </c>
      <c r="BL2968" s="72">
        <v>9.2899999999999991</v>
      </c>
      <c r="BM2968" s="12">
        <v>157.98699999999999</v>
      </c>
      <c r="BN2968" s="72">
        <v>3.6179999999999999</v>
      </c>
      <c r="BO2968" s="72">
        <v>22.951000000000001</v>
      </c>
      <c r="BP2968" s="12">
        <v>743.89300000000003</v>
      </c>
      <c r="BQ2968" s="72">
        <v>17.033999999999999</v>
      </c>
      <c r="BR2968" s="72">
        <v>7.94</v>
      </c>
      <c r="BS2968" s="12">
        <v>943.24699999999996</v>
      </c>
      <c r="BT2968" s="72">
        <v>21.599</v>
      </c>
      <c r="BU2968" s="72">
        <v>6.516</v>
      </c>
      <c r="BV2968" s="12">
        <v>4366.9880000000003</v>
      </c>
      <c r="BW2968" s="72">
        <v>100</v>
      </c>
      <c r="BX2968" s="72">
        <v>2.9860000000000002</v>
      </c>
      <c r="BY2968" s="13"/>
      <c r="BZ2968" s="13"/>
    </row>
    <row r="2969" spans="1:78">
      <c r="A2969" s="122" t="s">
        <v>65</v>
      </c>
      <c r="B2969" s="71" t="s">
        <v>74</v>
      </c>
      <c r="C2969" s="71" t="s">
        <v>25</v>
      </c>
      <c r="D2969" s="34">
        <v>44075</v>
      </c>
      <c r="E2969" s="12">
        <v>1759.2860000000001</v>
      </c>
      <c r="F2969" s="72">
        <v>40.817</v>
      </c>
      <c r="G2969" s="72">
        <v>4.8129999999999997</v>
      </c>
      <c r="H2969" s="12">
        <v>111.00700000000001</v>
      </c>
      <c r="I2969" s="72">
        <v>2.5750000000000002</v>
      </c>
      <c r="J2969" s="72">
        <v>32.435000000000002</v>
      </c>
      <c r="K2969" s="12">
        <v>119.67</v>
      </c>
      <c r="L2969" s="72">
        <v>2.7759999999999998</v>
      </c>
      <c r="M2969" s="72">
        <v>32.933</v>
      </c>
      <c r="N2969" s="12">
        <v>230.67699999999999</v>
      </c>
      <c r="O2969" s="72">
        <v>5.3520000000000003</v>
      </c>
      <c r="P2969" s="72">
        <v>23.472999999999999</v>
      </c>
      <c r="Q2969" s="12">
        <v>8.8580000000000005</v>
      </c>
      <c r="R2969" s="72">
        <v>0.20599999999999999</v>
      </c>
      <c r="S2969" s="72">
        <v>69.888999999999996</v>
      </c>
      <c r="T2969" s="12">
        <v>239.535</v>
      </c>
      <c r="U2969" s="72">
        <v>5.5570000000000004</v>
      </c>
      <c r="V2969" s="72">
        <v>23.751000000000001</v>
      </c>
      <c r="W2969" s="12">
        <v>1058.17</v>
      </c>
      <c r="X2969" s="72">
        <v>24.550999999999998</v>
      </c>
      <c r="Y2969" s="72">
        <v>7.5119999999999996</v>
      </c>
      <c r="Z2969" s="12">
        <v>1297.7049999999999</v>
      </c>
      <c r="AA2969" s="72">
        <v>30.108000000000001</v>
      </c>
      <c r="AB2969" s="72">
        <v>5.8920000000000003</v>
      </c>
      <c r="AC2969" s="12">
        <v>3056.991</v>
      </c>
      <c r="AD2969" s="72">
        <v>70.924999999999997</v>
      </c>
      <c r="AE2969" s="72">
        <v>3.339</v>
      </c>
      <c r="AF2969" s="12">
        <v>26.146000000000001</v>
      </c>
      <c r="AG2969" s="72">
        <v>0.60699999999999998</v>
      </c>
      <c r="AH2969" s="72">
        <v>75.683999999999997</v>
      </c>
      <c r="AI2969" s="12">
        <v>170.489</v>
      </c>
      <c r="AJ2969" s="72">
        <v>3.956</v>
      </c>
      <c r="AK2969" s="72">
        <v>19.888999999999999</v>
      </c>
      <c r="AL2969" s="12">
        <v>196.63499999999999</v>
      </c>
      <c r="AM2969" s="72">
        <v>4.5620000000000003</v>
      </c>
      <c r="AN2969" s="72">
        <v>16.721</v>
      </c>
      <c r="AO2969" s="12">
        <v>3253.6260000000002</v>
      </c>
      <c r="AP2969" s="72">
        <v>75.486999999999995</v>
      </c>
      <c r="AQ2969" s="72">
        <v>3.516</v>
      </c>
      <c r="AR2969" s="12">
        <v>107.09699999999999</v>
      </c>
      <c r="AS2969" s="72">
        <v>2.4849999999999999</v>
      </c>
      <c r="AT2969" s="72">
        <v>33.182000000000002</v>
      </c>
      <c r="AU2969" s="12">
        <v>10.832000000000001</v>
      </c>
      <c r="AV2969" s="72">
        <v>0.251</v>
      </c>
      <c r="AW2969" s="72">
        <v>55.375999999999998</v>
      </c>
      <c r="AX2969" s="12">
        <v>196.553</v>
      </c>
      <c r="AY2969" s="72">
        <v>4.5599999999999996</v>
      </c>
      <c r="AZ2969" s="72">
        <v>25.204000000000001</v>
      </c>
      <c r="BA2969" s="12">
        <v>207.38499999999999</v>
      </c>
      <c r="BB2969" s="72">
        <v>4.8120000000000003</v>
      </c>
      <c r="BC2969" s="72">
        <v>23.876999999999999</v>
      </c>
      <c r="BD2969" s="12">
        <v>37.1</v>
      </c>
      <c r="BE2969" s="72">
        <v>0.86099999999999999</v>
      </c>
      <c r="BF2969" s="72">
        <v>57.476999999999997</v>
      </c>
      <c r="BG2969" s="12">
        <v>244.48500000000001</v>
      </c>
      <c r="BH2969" s="72">
        <v>5.6719999999999997</v>
      </c>
      <c r="BI2969" s="72">
        <v>22.004999999999999</v>
      </c>
      <c r="BJ2969" s="12">
        <v>508.35300000000001</v>
      </c>
      <c r="BK2969" s="72">
        <v>11.794</v>
      </c>
      <c r="BL2969" s="72">
        <v>12.87</v>
      </c>
      <c r="BM2969" s="12">
        <v>196.614</v>
      </c>
      <c r="BN2969" s="72">
        <v>4.5620000000000003</v>
      </c>
      <c r="BO2969" s="72">
        <v>19.288</v>
      </c>
      <c r="BP2969" s="12">
        <v>704.96699999999998</v>
      </c>
      <c r="BQ2969" s="72">
        <v>16.356000000000002</v>
      </c>
      <c r="BR2969" s="72">
        <v>10.895</v>
      </c>
      <c r="BS2969" s="12">
        <v>1056.548</v>
      </c>
      <c r="BT2969" s="72">
        <v>24.513000000000002</v>
      </c>
      <c r="BU2969" s="72">
        <v>7.2510000000000003</v>
      </c>
      <c r="BV2969" s="12">
        <v>4310.1750000000002</v>
      </c>
      <c r="BW2969" s="72">
        <v>100</v>
      </c>
      <c r="BX2969" s="72">
        <v>3.2250000000000001</v>
      </c>
      <c r="BY2969" s="13"/>
      <c r="BZ2969" s="13"/>
    </row>
    <row r="2970" spans="1:78">
      <c r="A2970" s="122" t="s">
        <v>65</v>
      </c>
      <c r="B2970" s="71" t="s">
        <v>74</v>
      </c>
      <c r="C2970" s="71" t="s">
        <v>25</v>
      </c>
      <c r="D2970" s="34">
        <v>44166</v>
      </c>
      <c r="E2970" s="12">
        <v>1714.9649999999999</v>
      </c>
      <c r="F2970" s="72">
        <v>40.725999999999999</v>
      </c>
      <c r="G2970" s="72">
        <v>4.4050000000000002</v>
      </c>
      <c r="H2970" s="12">
        <v>223.333</v>
      </c>
      <c r="I2970" s="72">
        <v>5.3040000000000003</v>
      </c>
      <c r="J2970" s="72">
        <v>26.681000000000001</v>
      </c>
      <c r="K2970" s="12">
        <v>139.916</v>
      </c>
      <c r="L2970" s="72">
        <v>3.323</v>
      </c>
      <c r="M2970" s="72">
        <v>32.530999999999999</v>
      </c>
      <c r="N2970" s="12">
        <v>363.24900000000002</v>
      </c>
      <c r="O2970" s="72">
        <v>8.6259999999999994</v>
      </c>
      <c r="P2970" s="72">
        <v>20.36</v>
      </c>
      <c r="Q2970" s="12">
        <v>12.973000000000001</v>
      </c>
      <c r="R2970" s="72">
        <v>0.308</v>
      </c>
      <c r="S2970" s="72">
        <v>101.239</v>
      </c>
      <c r="T2970" s="12">
        <v>376.22199999999998</v>
      </c>
      <c r="U2970" s="72">
        <v>8.9339999999999993</v>
      </c>
      <c r="V2970" s="72">
        <v>21.062999999999999</v>
      </c>
      <c r="W2970" s="12">
        <v>971.29899999999998</v>
      </c>
      <c r="X2970" s="72">
        <v>23.065999999999999</v>
      </c>
      <c r="Y2970" s="72">
        <v>8.2910000000000004</v>
      </c>
      <c r="Z2970" s="12">
        <v>1347.521</v>
      </c>
      <c r="AA2970" s="72">
        <v>32</v>
      </c>
      <c r="AB2970" s="72">
        <v>8.9</v>
      </c>
      <c r="AC2970" s="12">
        <v>3062.4859999999999</v>
      </c>
      <c r="AD2970" s="72">
        <v>72.724999999999994</v>
      </c>
      <c r="AE2970" s="72">
        <v>4.2789999999999999</v>
      </c>
      <c r="AF2970" s="12">
        <v>15.864000000000001</v>
      </c>
      <c r="AG2970" s="72">
        <v>0.377</v>
      </c>
      <c r="AH2970" s="72">
        <v>107.64700000000001</v>
      </c>
      <c r="AI2970" s="12">
        <v>196.774</v>
      </c>
      <c r="AJ2970" s="72">
        <v>4.673</v>
      </c>
      <c r="AK2970" s="72">
        <v>20.391999999999999</v>
      </c>
      <c r="AL2970" s="12">
        <v>212.63800000000001</v>
      </c>
      <c r="AM2970" s="72">
        <v>5.05</v>
      </c>
      <c r="AN2970" s="72">
        <v>18.463999999999999</v>
      </c>
      <c r="AO2970" s="12">
        <v>3275.1239999999998</v>
      </c>
      <c r="AP2970" s="72">
        <v>77.775000000000006</v>
      </c>
      <c r="AQ2970" s="72">
        <v>4.2069999999999999</v>
      </c>
      <c r="AR2970" s="12">
        <v>67.424999999999997</v>
      </c>
      <c r="AS2970" s="72">
        <v>1.601</v>
      </c>
      <c r="AT2970" s="72">
        <v>40.963999999999999</v>
      </c>
      <c r="AU2970" s="12">
        <v>6.1920000000000002</v>
      </c>
      <c r="AV2970" s="72">
        <v>0.14699999999999999</v>
      </c>
      <c r="AW2970" s="72">
        <v>78.299000000000007</v>
      </c>
      <c r="AX2970" s="12">
        <v>147.268</v>
      </c>
      <c r="AY2970" s="72">
        <v>3.4969999999999999</v>
      </c>
      <c r="AZ2970" s="72">
        <v>50.790999999999997</v>
      </c>
      <c r="BA2970" s="12">
        <v>153.46</v>
      </c>
      <c r="BB2970" s="72">
        <v>3.6440000000000001</v>
      </c>
      <c r="BC2970" s="72">
        <v>48.348999999999997</v>
      </c>
      <c r="BD2970" s="12">
        <v>73.082999999999998</v>
      </c>
      <c r="BE2970" s="72">
        <v>1.736</v>
      </c>
      <c r="BF2970" s="72">
        <v>36.494</v>
      </c>
      <c r="BG2970" s="12">
        <v>226.54300000000001</v>
      </c>
      <c r="BH2970" s="72">
        <v>5.38</v>
      </c>
      <c r="BI2970" s="72">
        <v>33.18</v>
      </c>
      <c r="BJ2970" s="12">
        <v>455.97199999999998</v>
      </c>
      <c r="BK2970" s="72">
        <v>10.827999999999999</v>
      </c>
      <c r="BL2970" s="72">
        <v>16.05</v>
      </c>
      <c r="BM2970" s="12">
        <v>185.96899999999999</v>
      </c>
      <c r="BN2970" s="72">
        <v>4.4160000000000004</v>
      </c>
      <c r="BO2970" s="72">
        <v>20.54</v>
      </c>
      <c r="BP2970" s="12">
        <v>641.94100000000003</v>
      </c>
      <c r="BQ2970" s="72">
        <v>15.244</v>
      </c>
      <c r="BR2970" s="72">
        <v>10.968</v>
      </c>
      <c r="BS2970" s="12">
        <v>935.90899999999999</v>
      </c>
      <c r="BT2970" s="72">
        <v>22.225000000000001</v>
      </c>
      <c r="BU2970" s="72">
        <v>8.8149999999999995</v>
      </c>
      <c r="BV2970" s="12">
        <v>4211.0330000000004</v>
      </c>
      <c r="BW2970" s="72">
        <v>100</v>
      </c>
      <c r="BX2970" s="72">
        <v>4.0289999999999999</v>
      </c>
      <c r="BY2970" s="13"/>
      <c r="BZ2970" s="13"/>
    </row>
    <row r="2971" spans="1:78">
      <c r="A2971" s="122" t="s">
        <v>65</v>
      </c>
      <c r="B2971" s="71" t="s">
        <v>74</v>
      </c>
      <c r="C2971" s="71" t="s">
        <v>25</v>
      </c>
      <c r="D2971" s="34">
        <v>44256</v>
      </c>
      <c r="E2971" s="12">
        <v>1849.377</v>
      </c>
      <c r="F2971" s="72">
        <v>43.561</v>
      </c>
      <c r="G2971" s="72">
        <v>4.4939999999999998</v>
      </c>
      <c r="H2971" s="12">
        <v>146.99199999999999</v>
      </c>
      <c r="I2971" s="72">
        <v>3.4620000000000002</v>
      </c>
      <c r="J2971" s="72">
        <v>34.4</v>
      </c>
      <c r="K2971" s="12">
        <v>201.31399999999999</v>
      </c>
      <c r="L2971" s="72">
        <v>4.742</v>
      </c>
      <c r="M2971" s="72">
        <v>20.628</v>
      </c>
      <c r="N2971" s="12">
        <v>348.30700000000002</v>
      </c>
      <c r="O2971" s="72">
        <v>8.2040000000000006</v>
      </c>
      <c r="P2971" s="72">
        <v>18.379000000000001</v>
      </c>
      <c r="Q2971" s="12">
        <v>26.28</v>
      </c>
      <c r="R2971" s="72">
        <v>0.61899999999999999</v>
      </c>
      <c r="S2971" s="72">
        <v>48.453000000000003</v>
      </c>
      <c r="T2971" s="12">
        <v>374.58600000000001</v>
      </c>
      <c r="U2971" s="72">
        <v>8.8230000000000004</v>
      </c>
      <c r="V2971" s="72">
        <v>16.975000000000001</v>
      </c>
      <c r="W2971" s="12">
        <v>1055.7650000000001</v>
      </c>
      <c r="X2971" s="72">
        <v>24.867999999999999</v>
      </c>
      <c r="Y2971" s="72">
        <v>8.3569999999999993</v>
      </c>
      <c r="Z2971" s="12">
        <v>1430.3510000000001</v>
      </c>
      <c r="AA2971" s="72">
        <v>33.691000000000003</v>
      </c>
      <c r="AB2971" s="72">
        <v>6.7789999999999999</v>
      </c>
      <c r="AC2971" s="12">
        <v>3279.7280000000001</v>
      </c>
      <c r="AD2971" s="72">
        <v>77.253</v>
      </c>
      <c r="AE2971" s="72">
        <v>4.3179999999999996</v>
      </c>
      <c r="AF2971" s="12">
        <v>5.6390000000000002</v>
      </c>
      <c r="AG2971" s="72">
        <v>0.13300000000000001</v>
      </c>
      <c r="AH2971" s="72">
        <v>104.55500000000001</v>
      </c>
      <c r="AI2971" s="12">
        <v>158.08600000000001</v>
      </c>
      <c r="AJ2971" s="72">
        <v>3.7240000000000002</v>
      </c>
      <c r="AK2971" s="72">
        <v>21.626999999999999</v>
      </c>
      <c r="AL2971" s="12">
        <v>163.72499999999999</v>
      </c>
      <c r="AM2971" s="72">
        <v>3.8559999999999999</v>
      </c>
      <c r="AN2971" s="72">
        <v>19.943000000000001</v>
      </c>
      <c r="AO2971" s="12">
        <v>3443.453</v>
      </c>
      <c r="AP2971" s="72">
        <v>81.108999999999995</v>
      </c>
      <c r="AQ2971" s="72">
        <v>3.9729999999999999</v>
      </c>
      <c r="AR2971" s="12">
        <v>92.531000000000006</v>
      </c>
      <c r="AS2971" s="72">
        <v>2.1800000000000002</v>
      </c>
      <c r="AT2971" s="72">
        <v>43.399000000000001</v>
      </c>
      <c r="AU2971" s="12">
        <v>13.169</v>
      </c>
      <c r="AV2971" s="72">
        <v>0.31</v>
      </c>
      <c r="AW2971" s="72">
        <v>92.543999999999997</v>
      </c>
      <c r="AX2971" s="12">
        <v>67.247</v>
      </c>
      <c r="AY2971" s="72">
        <v>1.5840000000000001</v>
      </c>
      <c r="AZ2971" s="72">
        <v>34.396999999999998</v>
      </c>
      <c r="BA2971" s="12">
        <v>80.415999999999997</v>
      </c>
      <c r="BB2971" s="72">
        <v>1.8939999999999999</v>
      </c>
      <c r="BC2971" s="72">
        <v>32.127000000000002</v>
      </c>
      <c r="BD2971" s="12">
        <v>75.117000000000004</v>
      </c>
      <c r="BE2971" s="72">
        <v>1.7689999999999999</v>
      </c>
      <c r="BF2971" s="72">
        <v>38.704999999999998</v>
      </c>
      <c r="BG2971" s="12">
        <v>155.53299999999999</v>
      </c>
      <c r="BH2971" s="72">
        <v>3.6640000000000001</v>
      </c>
      <c r="BI2971" s="72">
        <v>24.045000000000002</v>
      </c>
      <c r="BJ2971" s="12">
        <v>414.18099999999998</v>
      </c>
      <c r="BK2971" s="72">
        <v>9.7560000000000002</v>
      </c>
      <c r="BL2971" s="72">
        <v>15.122999999999999</v>
      </c>
      <c r="BM2971" s="12">
        <v>139.751</v>
      </c>
      <c r="BN2971" s="72">
        <v>3.2919999999999998</v>
      </c>
      <c r="BO2971" s="72">
        <v>27.062999999999999</v>
      </c>
      <c r="BP2971" s="12">
        <v>553.93200000000002</v>
      </c>
      <c r="BQ2971" s="72">
        <v>13.048</v>
      </c>
      <c r="BR2971" s="72">
        <v>11.066000000000001</v>
      </c>
      <c r="BS2971" s="12">
        <v>801.99699999999996</v>
      </c>
      <c r="BT2971" s="72">
        <v>18.890999999999998</v>
      </c>
      <c r="BU2971" s="72">
        <v>8.1</v>
      </c>
      <c r="BV2971" s="12">
        <v>4245.45</v>
      </c>
      <c r="BW2971" s="72">
        <v>100</v>
      </c>
      <c r="BX2971" s="72">
        <v>3.4009999999999998</v>
      </c>
      <c r="BY2971" s="13"/>
      <c r="BZ2971" s="13"/>
    </row>
    <row r="2972" spans="1:78">
      <c r="A2972" s="122" t="s">
        <v>65</v>
      </c>
      <c r="B2972" s="71" t="s">
        <v>74</v>
      </c>
      <c r="C2972" s="71" t="s">
        <v>25</v>
      </c>
      <c r="D2972" s="34">
        <v>44348</v>
      </c>
      <c r="E2972" s="12">
        <v>1559.933</v>
      </c>
      <c r="F2972" s="72">
        <v>40.039000000000001</v>
      </c>
      <c r="G2972" s="72">
        <v>6.125</v>
      </c>
      <c r="H2972" s="12">
        <v>107.676</v>
      </c>
      <c r="I2972" s="72">
        <v>2.7639999999999998</v>
      </c>
      <c r="J2972" s="72">
        <v>28.202000000000002</v>
      </c>
      <c r="K2972" s="12">
        <v>83.465999999999994</v>
      </c>
      <c r="L2972" s="72">
        <v>2.1419999999999999</v>
      </c>
      <c r="M2972" s="72">
        <v>38.597000000000001</v>
      </c>
      <c r="N2972" s="12">
        <v>191.142</v>
      </c>
      <c r="O2972" s="72">
        <v>4.9059999999999997</v>
      </c>
      <c r="P2972" s="72">
        <v>24.966000000000001</v>
      </c>
      <c r="Q2972" s="12">
        <v>25.657</v>
      </c>
      <c r="R2972" s="72">
        <v>0.65900000000000003</v>
      </c>
      <c r="S2972" s="72">
        <v>47.567999999999998</v>
      </c>
      <c r="T2972" s="12">
        <v>216.79900000000001</v>
      </c>
      <c r="U2972" s="72">
        <v>5.5650000000000004</v>
      </c>
      <c r="V2972" s="72">
        <v>20.876000000000001</v>
      </c>
      <c r="W2972" s="12">
        <v>1193.701</v>
      </c>
      <c r="X2972" s="72">
        <v>30.638999999999999</v>
      </c>
      <c r="Y2972" s="72">
        <v>6.5720000000000001</v>
      </c>
      <c r="Z2972" s="12">
        <v>1410.5</v>
      </c>
      <c r="AA2972" s="72">
        <v>36.204000000000001</v>
      </c>
      <c r="AB2972" s="72">
        <v>4.306</v>
      </c>
      <c r="AC2972" s="12">
        <v>2970.433</v>
      </c>
      <c r="AD2972" s="72">
        <v>76.242999999999995</v>
      </c>
      <c r="AE2972" s="72">
        <v>3.7610000000000001</v>
      </c>
      <c r="AF2972" s="12">
        <v>9.1519999999999992</v>
      </c>
      <c r="AG2972" s="72">
        <v>0.23499999999999999</v>
      </c>
      <c r="AH2972" s="72">
        <v>113.48399999999999</v>
      </c>
      <c r="AI2972" s="12">
        <v>128.197</v>
      </c>
      <c r="AJ2972" s="72">
        <v>3.29</v>
      </c>
      <c r="AK2972" s="72">
        <v>21.803000000000001</v>
      </c>
      <c r="AL2972" s="12">
        <v>137.34899999999999</v>
      </c>
      <c r="AM2972" s="72">
        <v>3.5249999999999999</v>
      </c>
      <c r="AN2972" s="72">
        <v>19.638000000000002</v>
      </c>
      <c r="AO2972" s="12">
        <v>3107.7829999999999</v>
      </c>
      <c r="AP2972" s="72">
        <v>79.769000000000005</v>
      </c>
      <c r="AQ2972" s="72">
        <v>3.7730000000000001</v>
      </c>
      <c r="AR2972" s="12">
        <v>65.620999999999995</v>
      </c>
      <c r="AS2972" s="72">
        <v>1.6839999999999999</v>
      </c>
      <c r="AT2972" s="72">
        <v>28.616</v>
      </c>
      <c r="AU2972" s="12">
        <v>7.8639999999999999</v>
      </c>
      <c r="AV2972" s="72">
        <v>0.20200000000000001</v>
      </c>
      <c r="AW2972" s="72">
        <v>101.98699999999999</v>
      </c>
      <c r="AX2972" s="12">
        <v>98.960999999999999</v>
      </c>
      <c r="AY2972" s="72">
        <v>2.54</v>
      </c>
      <c r="AZ2972" s="72">
        <v>31.202000000000002</v>
      </c>
      <c r="BA2972" s="12">
        <v>106.825</v>
      </c>
      <c r="BB2972" s="72">
        <v>2.742</v>
      </c>
      <c r="BC2972" s="72">
        <v>29.86</v>
      </c>
      <c r="BD2972" s="12">
        <v>42.612000000000002</v>
      </c>
      <c r="BE2972" s="72">
        <v>1.0940000000000001</v>
      </c>
      <c r="BF2972" s="72">
        <v>36.826999999999998</v>
      </c>
      <c r="BG2972" s="12">
        <v>149.43700000000001</v>
      </c>
      <c r="BH2972" s="72">
        <v>3.8359999999999999</v>
      </c>
      <c r="BI2972" s="72">
        <v>22.97</v>
      </c>
      <c r="BJ2972" s="12">
        <v>428.613</v>
      </c>
      <c r="BK2972" s="72">
        <v>11.000999999999999</v>
      </c>
      <c r="BL2972" s="72">
        <v>14.234</v>
      </c>
      <c r="BM2972" s="12">
        <v>144.54499999999999</v>
      </c>
      <c r="BN2972" s="72">
        <v>3.71</v>
      </c>
      <c r="BO2972" s="72">
        <v>21.849</v>
      </c>
      <c r="BP2972" s="12">
        <v>573.15800000000002</v>
      </c>
      <c r="BQ2972" s="72">
        <v>14.711</v>
      </c>
      <c r="BR2972" s="72">
        <v>11.797000000000001</v>
      </c>
      <c r="BS2972" s="12">
        <v>788.21600000000001</v>
      </c>
      <c r="BT2972" s="72">
        <v>20.231000000000002</v>
      </c>
      <c r="BU2972" s="72">
        <v>9.3460000000000001</v>
      </c>
      <c r="BV2972" s="12">
        <v>3895.9989999999998</v>
      </c>
      <c r="BW2972" s="72">
        <v>100</v>
      </c>
      <c r="BX2972" s="72">
        <v>3.6539999999999999</v>
      </c>
      <c r="BY2972" s="13"/>
      <c r="BZ2972" s="13"/>
    </row>
    <row r="2973" spans="1:78">
      <c r="A2973" s="122" t="s">
        <v>65</v>
      </c>
      <c r="B2973" s="71" t="s">
        <v>74</v>
      </c>
      <c r="C2973" s="71" t="s">
        <v>25</v>
      </c>
      <c r="D2973" s="34">
        <v>44805</v>
      </c>
      <c r="E2973" s="12">
        <v>2008.75</v>
      </c>
      <c r="F2973" s="72">
        <v>44.514000000000003</v>
      </c>
      <c r="G2973" s="72">
        <v>4.2569999999999997</v>
      </c>
      <c r="H2973" s="12">
        <v>72.25</v>
      </c>
      <c r="I2973" s="72">
        <v>1.601</v>
      </c>
      <c r="J2973" s="72">
        <v>44.654000000000003</v>
      </c>
      <c r="K2973" s="12">
        <v>140.27799999999999</v>
      </c>
      <c r="L2973" s="72">
        <v>3.109</v>
      </c>
      <c r="M2973" s="72">
        <v>26.741</v>
      </c>
      <c r="N2973" s="12">
        <v>212.52799999999999</v>
      </c>
      <c r="O2973" s="72">
        <v>4.71</v>
      </c>
      <c r="P2973" s="72">
        <v>24.884</v>
      </c>
      <c r="Q2973" s="12">
        <v>60.311999999999998</v>
      </c>
      <c r="R2973" s="72">
        <v>1.337</v>
      </c>
      <c r="S2973" s="72">
        <v>45.85</v>
      </c>
      <c r="T2973" s="12">
        <v>272.83999999999997</v>
      </c>
      <c r="U2973" s="72">
        <v>6.0460000000000003</v>
      </c>
      <c r="V2973" s="72">
        <v>20.667000000000002</v>
      </c>
      <c r="W2973" s="12">
        <v>1165.595</v>
      </c>
      <c r="X2973" s="72">
        <v>25.83</v>
      </c>
      <c r="Y2973" s="72">
        <v>7.0110000000000001</v>
      </c>
      <c r="Z2973" s="12">
        <v>1438.4349999999999</v>
      </c>
      <c r="AA2973" s="72">
        <v>31.876000000000001</v>
      </c>
      <c r="AB2973" s="72">
        <v>5.7439999999999998</v>
      </c>
      <c r="AC2973" s="12">
        <v>3447.1860000000001</v>
      </c>
      <c r="AD2973" s="72">
        <v>76.391000000000005</v>
      </c>
      <c r="AE2973" s="72">
        <v>3.6669999999999998</v>
      </c>
      <c r="AF2973" s="12">
        <v>14.478</v>
      </c>
      <c r="AG2973" s="72">
        <v>0.32100000000000001</v>
      </c>
      <c r="AH2973" s="72">
        <v>103.336</v>
      </c>
      <c r="AI2973" s="12">
        <v>80.869</v>
      </c>
      <c r="AJ2973" s="72">
        <v>1.792</v>
      </c>
      <c r="AK2973" s="72">
        <v>33.43</v>
      </c>
      <c r="AL2973" s="12">
        <v>95.346999999999994</v>
      </c>
      <c r="AM2973" s="72">
        <v>2.113</v>
      </c>
      <c r="AN2973" s="72">
        <v>24.111999999999998</v>
      </c>
      <c r="AO2973" s="12">
        <v>3542.5329999999999</v>
      </c>
      <c r="AP2973" s="72">
        <v>78.504000000000005</v>
      </c>
      <c r="AQ2973" s="72">
        <v>3.3109999999999999</v>
      </c>
      <c r="AR2973" s="12">
        <v>41.976999999999997</v>
      </c>
      <c r="AS2973" s="72">
        <v>0.93</v>
      </c>
      <c r="AT2973" s="72">
        <v>60.442999999999998</v>
      </c>
      <c r="AU2973" s="12">
        <v>12.379</v>
      </c>
      <c r="AV2973" s="72">
        <v>0.27400000000000002</v>
      </c>
      <c r="AW2973" s="72">
        <v>106.36</v>
      </c>
      <c r="AX2973" s="12">
        <v>158.75299999999999</v>
      </c>
      <c r="AY2973" s="72">
        <v>3.5179999999999998</v>
      </c>
      <c r="AZ2973" s="72">
        <v>23.215</v>
      </c>
      <c r="BA2973" s="12">
        <v>171.13300000000001</v>
      </c>
      <c r="BB2973" s="72">
        <v>3.7919999999999998</v>
      </c>
      <c r="BC2973" s="72">
        <v>21.003</v>
      </c>
      <c r="BD2973" s="12">
        <v>125.48399999999999</v>
      </c>
      <c r="BE2973" s="72">
        <v>2.7810000000000001</v>
      </c>
      <c r="BF2973" s="72">
        <v>40.805999999999997</v>
      </c>
      <c r="BG2973" s="12">
        <v>296.61700000000002</v>
      </c>
      <c r="BH2973" s="72">
        <v>6.5730000000000004</v>
      </c>
      <c r="BI2973" s="72">
        <v>19.829000000000001</v>
      </c>
      <c r="BJ2973" s="12">
        <v>443.82799999999997</v>
      </c>
      <c r="BK2973" s="72">
        <v>9.8350000000000009</v>
      </c>
      <c r="BL2973" s="72">
        <v>13.151999999999999</v>
      </c>
      <c r="BM2973" s="12">
        <v>187.62100000000001</v>
      </c>
      <c r="BN2973" s="72">
        <v>4.1580000000000004</v>
      </c>
      <c r="BO2973" s="72">
        <v>21.091999999999999</v>
      </c>
      <c r="BP2973" s="12">
        <v>631.44899999999996</v>
      </c>
      <c r="BQ2973" s="72">
        <v>13.993</v>
      </c>
      <c r="BR2973" s="72">
        <v>11.010999999999999</v>
      </c>
      <c r="BS2973" s="12">
        <v>970.04300000000001</v>
      </c>
      <c r="BT2973" s="72">
        <v>21.495999999999999</v>
      </c>
      <c r="BU2973" s="72">
        <v>8.8260000000000005</v>
      </c>
      <c r="BV2973" s="12">
        <v>4512.576</v>
      </c>
      <c r="BW2973" s="72">
        <v>100</v>
      </c>
      <c r="BX2973" s="72">
        <v>2.9489999999999998</v>
      </c>
      <c r="BY2973" s="13"/>
      <c r="BZ2973" s="13"/>
    </row>
    <row r="2974" spans="1:78">
      <c r="A2974" s="122" t="s">
        <v>65</v>
      </c>
      <c r="B2974" s="71" t="s">
        <v>74</v>
      </c>
      <c r="C2974" s="71" t="s">
        <v>25</v>
      </c>
      <c r="D2974" s="34">
        <v>44896</v>
      </c>
      <c r="E2974" s="12">
        <v>2017.354</v>
      </c>
      <c r="F2974" s="72">
        <v>43.552</v>
      </c>
      <c r="G2974" s="72">
        <v>4.0629999999999997</v>
      </c>
      <c r="H2974" s="12">
        <v>98.597999999999999</v>
      </c>
      <c r="I2974" s="72">
        <v>2.129</v>
      </c>
      <c r="J2974" s="72">
        <v>30.75</v>
      </c>
      <c r="K2974" s="12">
        <v>83.602999999999994</v>
      </c>
      <c r="L2974" s="72">
        <v>1.8049999999999999</v>
      </c>
      <c r="M2974" s="72">
        <v>42.338000000000001</v>
      </c>
      <c r="N2974" s="12">
        <v>182.20099999999999</v>
      </c>
      <c r="O2974" s="72">
        <v>3.9329999999999998</v>
      </c>
      <c r="P2974" s="72">
        <v>25.166</v>
      </c>
      <c r="Q2974" s="12">
        <v>24.957999999999998</v>
      </c>
      <c r="R2974" s="72">
        <v>0.53900000000000003</v>
      </c>
      <c r="S2974" s="72">
        <v>49.731999999999999</v>
      </c>
      <c r="T2974" s="12">
        <v>207.15899999999999</v>
      </c>
      <c r="U2974" s="72">
        <v>4.4720000000000004</v>
      </c>
      <c r="V2974" s="72">
        <v>22.128</v>
      </c>
      <c r="W2974" s="12">
        <v>1232.9939999999999</v>
      </c>
      <c r="X2974" s="72">
        <v>26.619</v>
      </c>
      <c r="Y2974" s="72">
        <v>7.4539999999999997</v>
      </c>
      <c r="Z2974" s="12">
        <v>1440.153</v>
      </c>
      <c r="AA2974" s="72">
        <v>31.091000000000001</v>
      </c>
      <c r="AB2974" s="72">
        <v>6.9580000000000002</v>
      </c>
      <c r="AC2974" s="12">
        <v>3457.5079999999998</v>
      </c>
      <c r="AD2974" s="72">
        <v>74.643000000000001</v>
      </c>
      <c r="AE2974" s="72">
        <v>3.6629999999999998</v>
      </c>
      <c r="AF2974" s="12">
        <v>0</v>
      </c>
      <c r="AG2974" s="72">
        <v>0</v>
      </c>
      <c r="AH2974" s="72">
        <v>0</v>
      </c>
      <c r="AI2974" s="12">
        <v>107.55200000000001</v>
      </c>
      <c r="AJ2974" s="72">
        <v>2.3220000000000001</v>
      </c>
      <c r="AK2974" s="72">
        <v>20.8</v>
      </c>
      <c r="AL2974" s="12">
        <v>107.55200000000001</v>
      </c>
      <c r="AM2974" s="72">
        <v>2.3220000000000001</v>
      </c>
      <c r="AN2974" s="72">
        <v>20.8</v>
      </c>
      <c r="AO2974" s="12">
        <v>3565.06</v>
      </c>
      <c r="AP2974" s="72">
        <v>76.965000000000003</v>
      </c>
      <c r="AQ2974" s="72">
        <v>3.5979999999999999</v>
      </c>
      <c r="AR2974" s="12">
        <v>22.192</v>
      </c>
      <c r="AS2974" s="72">
        <v>0.47899999999999998</v>
      </c>
      <c r="AT2974" s="72">
        <v>60.151000000000003</v>
      </c>
      <c r="AU2974" s="12">
        <v>21.593</v>
      </c>
      <c r="AV2974" s="72">
        <v>0.46600000000000003</v>
      </c>
      <c r="AW2974" s="72">
        <v>102.017</v>
      </c>
      <c r="AX2974" s="12">
        <v>146.096</v>
      </c>
      <c r="AY2974" s="72">
        <v>3.1539999999999999</v>
      </c>
      <c r="AZ2974" s="72">
        <v>26.798999999999999</v>
      </c>
      <c r="BA2974" s="12">
        <v>167.68899999999999</v>
      </c>
      <c r="BB2974" s="72">
        <v>3.62</v>
      </c>
      <c r="BC2974" s="72">
        <v>22.597000000000001</v>
      </c>
      <c r="BD2974" s="12">
        <v>28.751999999999999</v>
      </c>
      <c r="BE2974" s="72">
        <v>0.621</v>
      </c>
      <c r="BF2974" s="72">
        <v>64.378</v>
      </c>
      <c r="BG2974" s="12">
        <v>196.441</v>
      </c>
      <c r="BH2974" s="72">
        <v>4.2409999999999997</v>
      </c>
      <c r="BI2974" s="72">
        <v>22.39</v>
      </c>
      <c r="BJ2974" s="12">
        <v>648.43600000000004</v>
      </c>
      <c r="BK2974" s="72">
        <v>13.999000000000001</v>
      </c>
      <c r="BL2974" s="72">
        <v>9.9220000000000006</v>
      </c>
      <c r="BM2974" s="12">
        <v>199.91</v>
      </c>
      <c r="BN2974" s="72">
        <v>4.3159999999999998</v>
      </c>
      <c r="BO2974" s="72">
        <v>16.722999999999999</v>
      </c>
      <c r="BP2974" s="12">
        <v>848.346</v>
      </c>
      <c r="BQ2974" s="72">
        <v>18.315000000000001</v>
      </c>
      <c r="BR2974" s="72">
        <v>6.51</v>
      </c>
      <c r="BS2974" s="12">
        <v>1066.979</v>
      </c>
      <c r="BT2974" s="72">
        <v>23.035</v>
      </c>
      <c r="BU2974" s="72">
        <v>6.2510000000000003</v>
      </c>
      <c r="BV2974" s="12">
        <v>4632.0379999999996</v>
      </c>
      <c r="BW2974" s="72">
        <v>100</v>
      </c>
      <c r="BX2974" s="72">
        <v>3.153</v>
      </c>
      <c r="BY2974" s="13"/>
      <c r="BZ2974" s="13"/>
    </row>
    <row r="2975" spans="1:78">
      <c r="A2975" s="122" t="s">
        <v>65</v>
      </c>
      <c r="B2975" s="71" t="s">
        <v>74</v>
      </c>
      <c r="C2975" s="71" t="s">
        <v>25</v>
      </c>
      <c r="D2975" s="34">
        <v>44986</v>
      </c>
      <c r="E2975" s="12">
        <v>1992.6179999999999</v>
      </c>
      <c r="F2975" s="72">
        <v>46.976999999999997</v>
      </c>
      <c r="G2975" s="72">
        <v>3.6589999999999998</v>
      </c>
      <c r="H2975" s="12">
        <v>62.01</v>
      </c>
      <c r="I2975" s="72">
        <v>1.462</v>
      </c>
      <c r="J2975" s="72">
        <v>30.097000000000001</v>
      </c>
      <c r="K2975" s="12">
        <v>84.73</v>
      </c>
      <c r="L2975" s="72">
        <v>1.998</v>
      </c>
      <c r="M2975" s="72">
        <v>28.588000000000001</v>
      </c>
      <c r="N2975" s="12">
        <v>146.74</v>
      </c>
      <c r="O2975" s="72">
        <v>3.4590000000000001</v>
      </c>
      <c r="P2975" s="72">
        <v>21.038</v>
      </c>
      <c r="Q2975" s="12">
        <v>28.08</v>
      </c>
      <c r="R2975" s="72">
        <v>0.66200000000000003</v>
      </c>
      <c r="S2975" s="72">
        <v>37.865000000000002</v>
      </c>
      <c r="T2975" s="12">
        <v>174.82</v>
      </c>
      <c r="U2975" s="72">
        <v>4.1210000000000004</v>
      </c>
      <c r="V2975" s="72">
        <v>16.885000000000002</v>
      </c>
      <c r="W2975" s="12">
        <v>1107.4469999999999</v>
      </c>
      <c r="X2975" s="72">
        <v>26.108000000000001</v>
      </c>
      <c r="Y2975" s="72">
        <v>6.3310000000000004</v>
      </c>
      <c r="Z2975" s="12">
        <v>1282.2670000000001</v>
      </c>
      <c r="AA2975" s="72">
        <v>30.23</v>
      </c>
      <c r="AB2975" s="72">
        <v>6.0030000000000001</v>
      </c>
      <c r="AC2975" s="12">
        <v>3274.8850000000002</v>
      </c>
      <c r="AD2975" s="72">
        <v>77.206999999999994</v>
      </c>
      <c r="AE2975" s="72">
        <v>2.8759999999999999</v>
      </c>
      <c r="AF2975" s="12">
        <v>10.724</v>
      </c>
      <c r="AG2975" s="72">
        <v>0.253</v>
      </c>
      <c r="AH2975" s="72">
        <v>102.09699999999999</v>
      </c>
      <c r="AI2975" s="12">
        <v>93.105999999999995</v>
      </c>
      <c r="AJ2975" s="72">
        <v>2.1949999999999998</v>
      </c>
      <c r="AK2975" s="72">
        <v>24.5</v>
      </c>
      <c r="AL2975" s="12">
        <v>103.83</v>
      </c>
      <c r="AM2975" s="72">
        <v>2.448</v>
      </c>
      <c r="AN2975" s="72">
        <v>18.29</v>
      </c>
      <c r="AO2975" s="12">
        <v>3378.7150000000001</v>
      </c>
      <c r="AP2975" s="72">
        <v>79.653999999999996</v>
      </c>
      <c r="AQ2975" s="72">
        <v>2.8639999999999999</v>
      </c>
      <c r="AR2975" s="12">
        <v>63.588000000000001</v>
      </c>
      <c r="AS2975" s="72">
        <v>1.4990000000000001</v>
      </c>
      <c r="AT2975" s="72">
        <v>23.785</v>
      </c>
      <c r="AU2975" s="12">
        <v>1.5549999999999999</v>
      </c>
      <c r="AV2975" s="72">
        <v>3.6999999999999998E-2</v>
      </c>
      <c r="AW2975" s="72">
        <v>102.02500000000001</v>
      </c>
      <c r="AX2975" s="12">
        <v>138.94200000000001</v>
      </c>
      <c r="AY2975" s="72">
        <v>3.2759999999999998</v>
      </c>
      <c r="AZ2975" s="72">
        <v>18.704999999999998</v>
      </c>
      <c r="BA2975" s="12">
        <v>140.49799999999999</v>
      </c>
      <c r="BB2975" s="72">
        <v>3.3119999999999998</v>
      </c>
      <c r="BC2975" s="72">
        <v>18.513999999999999</v>
      </c>
      <c r="BD2975" s="12">
        <v>81.647999999999996</v>
      </c>
      <c r="BE2975" s="72">
        <v>1.925</v>
      </c>
      <c r="BF2975" s="72">
        <v>26.74</v>
      </c>
      <c r="BG2975" s="12">
        <v>222.14500000000001</v>
      </c>
      <c r="BH2975" s="72">
        <v>5.2370000000000001</v>
      </c>
      <c r="BI2975" s="72">
        <v>15.567</v>
      </c>
      <c r="BJ2975" s="12">
        <v>443.51</v>
      </c>
      <c r="BK2975" s="72">
        <v>10.456</v>
      </c>
      <c r="BL2975" s="72">
        <v>10.715999999999999</v>
      </c>
      <c r="BM2975" s="12">
        <v>133.76300000000001</v>
      </c>
      <c r="BN2975" s="72">
        <v>3.1539999999999999</v>
      </c>
      <c r="BO2975" s="72">
        <v>16.905999999999999</v>
      </c>
      <c r="BP2975" s="12">
        <v>577.27300000000002</v>
      </c>
      <c r="BQ2975" s="72">
        <v>13.609</v>
      </c>
      <c r="BR2975" s="72">
        <v>9.3339999999999996</v>
      </c>
      <c r="BS2975" s="12">
        <v>863.00599999999997</v>
      </c>
      <c r="BT2975" s="72">
        <v>20.346</v>
      </c>
      <c r="BU2975" s="72">
        <v>5.4880000000000004</v>
      </c>
      <c r="BV2975" s="12">
        <v>4241.72</v>
      </c>
      <c r="BW2975" s="72">
        <v>100</v>
      </c>
      <c r="BX2975" s="72">
        <v>2.6339999999999999</v>
      </c>
      <c r="BY2975" s="13"/>
      <c r="BZ2975" s="13"/>
    </row>
    <row r="2976" spans="1:78">
      <c r="A2976" s="122" t="s">
        <v>65</v>
      </c>
      <c r="B2976" s="71" t="s">
        <v>74</v>
      </c>
      <c r="C2976" s="71" t="s">
        <v>25</v>
      </c>
      <c r="D2976" s="34">
        <v>45078</v>
      </c>
      <c r="E2976" s="12">
        <v>2125.79</v>
      </c>
      <c r="F2976" s="72">
        <v>47.518000000000001</v>
      </c>
      <c r="G2976" s="72">
        <v>2.8969999999999998</v>
      </c>
      <c r="H2976" s="12">
        <v>93.989000000000004</v>
      </c>
      <c r="I2976" s="72">
        <v>2.101</v>
      </c>
      <c r="J2976" s="72">
        <v>27.556999999999999</v>
      </c>
      <c r="K2976" s="12">
        <v>123.19499999999999</v>
      </c>
      <c r="L2976" s="72">
        <v>2.754</v>
      </c>
      <c r="M2976" s="72">
        <v>24.914999999999999</v>
      </c>
      <c r="N2976" s="12">
        <v>217.18299999999999</v>
      </c>
      <c r="O2976" s="72">
        <v>4.8550000000000004</v>
      </c>
      <c r="P2976" s="72">
        <v>17.686</v>
      </c>
      <c r="Q2976" s="12">
        <v>22.99</v>
      </c>
      <c r="R2976" s="72">
        <v>0.51400000000000001</v>
      </c>
      <c r="S2976" s="72">
        <v>36.488</v>
      </c>
      <c r="T2976" s="12">
        <v>240.173</v>
      </c>
      <c r="U2976" s="72">
        <v>5.3689999999999998</v>
      </c>
      <c r="V2976" s="72">
        <v>15.843</v>
      </c>
      <c r="W2976" s="12">
        <v>1159.116</v>
      </c>
      <c r="X2976" s="72">
        <v>25.91</v>
      </c>
      <c r="Y2976" s="72">
        <v>5.6189999999999998</v>
      </c>
      <c r="Z2976" s="12">
        <v>1399.289</v>
      </c>
      <c r="AA2976" s="72">
        <v>31.277999999999999</v>
      </c>
      <c r="AB2976" s="72">
        <v>3.8260000000000001</v>
      </c>
      <c r="AC2976" s="12">
        <v>3525.08</v>
      </c>
      <c r="AD2976" s="72">
        <v>78.796999999999997</v>
      </c>
      <c r="AE2976" s="72">
        <v>1.841</v>
      </c>
      <c r="AF2976" s="12">
        <v>5.6479999999999997</v>
      </c>
      <c r="AG2976" s="72">
        <v>0.126</v>
      </c>
      <c r="AH2976" s="72">
        <v>105.714</v>
      </c>
      <c r="AI2976" s="12">
        <v>69.206000000000003</v>
      </c>
      <c r="AJ2976" s="72">
        <v>1.5469999999999999</v>
      </c>
      <c r="AK2976" s="72">
        <v>27.876000000000001</v>
      </c>
      <c r="AL2976" s="12">
        <v>74.853999999999999</v>
      </c>
      <c r="AM2976" s="72">
        <v>1.673</v>
      </c>
      <c r="AN2976" s="72">
        <v>27.937999999999999</v>
      </c>
      <c r="AO2976" s="12">
        <v>3599.9340000000002</v>
      </c>
      <c r="AP2976" s="72">
        <v>80.47</v>
      </c>
      <c r="AQ2976" s="72">
        <v>1.883</v>
      </c>
      <c r="AR2976" s="12">
        <v>50.954999999999998</v>
      </c>
      <c r="AS2976" s="72">
        <v>1.139</v>
      </c>
      <c r="AT2976" s="72">
        <v>41.305999999999997</v>
      </c>
      <c r="AU2976" s="12">
        <v>1.4039999999999999</v>
      </c>
      <c r="AV2976" s="72">
        <v>3.1E-2</v>
      </c>
      <c r="AW2976" s="72">
        <v>106.676</v>
      </c>
      <c r="AX2976" s="12">
        <v>93.194999999999993</v>
      </c>
      <c r="AY2976" s="72">
        <v>2.0830000000000002</v>
      </c>
      <c r="AZ2976" s="72">
        <v>26.401</v>
      </c>
      <c r="BA2976" s="12">
        <v>94.597999999999999</v>
      </c>
      <c r="BB2976" s="72">
        <v>2.1150000000000002</v>
      </c>
      <c r="BC2976" s="72">
        <v>26.119</v>
      </c>
      <c r="BD2976" s="12">
        <v>62.435000000000002</v>
      </c>
      <c r="BE2976" s="72">
        <v>1.3959999999999999</v>
      </c>
      <c r="BF2976" s="72">
        <v>27.6</v>
      </c>
      <c r="BG2976" s="12">
        <v>157.03399999999999</v>
      </c>
      <c r="BH2976" s="72">
        <v>3.51</v>
      </c>
      <c r="BI2976" s="72">
        <v>21.221</v>
      </c>
      <c r="BJ2976" s="12">
        <v>468.78</v>
      </c>
      <c r="BK2976" s="72">
        <v>10.478999999999999</v>
      </c>
      <c r="BL2976" s="72">
        <v>10.191000000000001</v>
      </c>
      <c r="BM2976" s="12">
        <v>196.94499999999999</v>
      </c>
      <c r="BN2976" s="72">
        <v>4.4020000000000001</v>
      </c>
      <c r="BO2976" s="72">
        <v>14.79</v>
      </c>
      <c r="BP2976" s="12">
        <v>665.72500000000002</v>
      </c>
      <c r="BQ2976" s="72">
        <v>14.881</v>
      </c>
      <c r="BR2976" s="72">
        <v>8.3919999999999995</v>
      </c>
      <c r="BS2976" s="12">
        <v>873.71299999999997</v>
      </c>
      <c r="BT2976" s="72">
        <v>19.53</v>
      </c>
      <c r="BU2976" s="72">
        <v>6.43</v>
      </c>
      <c r="BV2976" s="12">
        <v>4473.6469999999999</v>
      </c>
      <c r="BW2976" s="72">
        <v>100</v>
      </c>
      <c r="BX2976" s="72">
        <v>1.5640000000000001</v>
      </c>
      <c r="BY2976" s="13"/>
      <c r="BZ2976" s="13"/>
    </row>
    <row r="2977" spans="1:78">
      <c r="A2977" s="122" t="s">
        <v>65</v>
      </c>
      <c r="B2977" s="71" t="s">
        <v>74</v>
      </c>
      <c r="C2977" s="71" t="s">
        <v>25</v>
      </c>
      <c r="D2977" s="34">
        <v>45170</v>
      </c>
      <c r="E2977" s="12">
        <v>2027.1479999999999</v>
      </c>
      <c r="F2977" s="72">
        <v>45.575000000000003</v>
      </c>
      <c r="G2977" s="72">
        <v>3.722</v>
      </c>
      <c r="H2977" s="12">
        <v>80.429000000000002</v>
      </c>
      <c r="I2977" s="72">
        <v>1.8080000000000001</v>
      </c>
      <c r="J2977" s="72">
        <v>27.077000000000002</v>
      </c>
      <c r="K2977" s="12">
        <v>120.663</v>
      </c>
      <c r="L2977" s="72">
        <v>2.7130000000000001</v>
      </c>
      <c r="M2977" s="72">
        <v>22.501999999999999</v>
      </c>
      <c r="N2977" s="12">
        <v>201.09200000000001</v>
      </c>
      <c r="O2977" s="72">
        <v>4.5209999999999999</v>
      </c>
      <c r="P2977" s="72">
        <v>16.161999999999999</v>
      </c>
      <c r="Q2977" s="12">
        <v>33.573999999999998</v>
      </c>
      <c r="R2977" s="72">
        <v>0.755</v>
      </c>
      <c r="S2977" s="72">
        <v>47.088000000000001</v>
      </c>
      <c r="T2977" s="12">
        <v>234.666</v>
      </c>
      <c r="U2977" s="72">
        <v>5.2759999999999998</v>
      </c>
      <c r="V2977" s="72">
        <v>14.901999999999999</v>
      </c>
      <c r="W2977" s="12">
        <v>1237.8820000000001</v>
      </c>
      <c r="X2977" s="72">
        <v>27.831</v>
      </c>
      <c r="Y2977" s="72">
        <v>5.7110000000000003</v>
      </c>
      <c r="Z2977" s="12">
        <v>1472.549</v>
      </c>
      <c r="AA2977" s="72">
        <v>33.106999999999999</v>
      </c>
      <c r="AB2977" s="72">
        <v>5.0439999999999996</v>
      </c>
      <c r="AC2977" s="12">
        <v>3499.6959999999999</v>
      </c>
      <c r="AD2977" s="72">
        <v>78.682000000000002</v>
      </c>
      <c r="AE2977" s="72">
        <v>2.681</v>
      </c>
      <c r="AF2977" s="12">
        <v>29.341999999999999</v>
      </c>
      <c r="AG2977" s="72">
        <v>0.66</v>
      </c>
      <c r="AH2977" s="72">
        <v>49.665999999999997</v>
      </c>
      <c r="AI2977" s="12">
        <v>75.111000000000004</v>
      </c>
      <c r="AJ2977" s="72">
        <v>1.6890000000000001</v>
      </c>
      <c r="AK2977" s="72">
        <v>27.98</v>
      </c>
      <c r="AL2977" s="12">
        <v>104.453</v>
      </c>
      <c r="AM2977" s="72">
        <v>2.3479999999999999</v>
      </c>
      <c r="AN2977" s="72">
        <v>17.059999999999999</v>
      </c>
      <c r="AO2977" s="12">
        <v>3604.1489999999999</v>
      </c>
      <c r="AP2977" s="72">
        <v>81.03</v>
      </c>
      <c r="AQ2977" s="72">
        <v>2.6349999999999998</v>
      </c>
      <c r="AR2977" s="12">
        <v>43.393000000000001</v>
      </c>
      <c r="AS2977" s="72">
        <v>0.97599999999999998</v>
      </c>
      <c r="AT2977" s="72">
        <v>33.192</v>
      </c>
      <c r="AU2977" s="12">
        <v>14.387</v>
      </c>
      <c r="AV2977" s="72">
        <v>0.32300000000000001</v>
      </c>
      <c r="AW2977" s="72">
        <v>93.308999999999997</v>
      </c>
      <c r="AX2977" s="12">
        <v>129.697</v>
      </c>
      <c r="AY2977" s="72">
        <v>2.9159999999999999</v>
      </c>
      <c r="AZ2977" s="72">
        <v>24.576000000000001</v>
      </c>
      <c r="BA2977" s="12">
        <v>144.084</v>
      </c>
      <c r="BB2977" s="72">
        <v>3.2389999999999999</v>
      </c>
      <c r="BC2977" s="72">
        <v>22.931999999999999</v>
      </c>
      <c r="BD2977" s="12">
        <v>66.08</v>
      </c>
      <c r="BE2977" s="72">
        <v>1.486</v>
      </c>
      <c r="BF2977" s="72">
        <v>26.515000000000001</v>
      </c>
      <c r="BG2977" s="12">
        <v>210.16499999999999</v>
      </c>
      <c r="BH2977" s="72">
        <v>4.7249999999999996</v>
      </c>
      <c r="BI2977" s="72">
        <v>18.012</v>
      </c>
      <c r="BJ2977" s="12">
        <v>445.60199999999998</v>
      </c>
      <c r="BK2977" s="72">
        <v>10.018000000000001</v>
      </c>
      <c r="BL2977" s="72">
        <v>10.262</v>
      </c>
      <c r="BM2977" s="12">
        <v>144.58500000000001</v>
      </c>
      <c r="BN2977" s="72">
        <v>3.2509999999999999</v>
      </c>
      <c r="BO2977" s="72">
        <v>14.82</v>
      </c>
      <c r="BP2977" s="12">
        <v>590.18700000000001</v>
      </c>
      <c r="BQ2977" s="72">
        <v>13.269</v>
      </c>
      <c r="BR2977" s="72">
        <v>8.2669999999999995</v>
      </c>
      <c r="BS2977" s="12">
        <v>843.745</v>
      </c>
      <c r="BT2977" s="72">
        <v>18.97</v>
      </c>
      <c r="BU2977" s="72">
        <v>8.4209999999999994</v>
      </c>
      <c r="BV2977" s="12">
        <v>4447.8940000000002</v>
      </c>
      <c r="BW2977" s="72">
        <v>100</v>
      </c>
      <c r="BX2977" s="72">
        <v>2.5630000000000002</v>
      </c>
      <c r="BY2977" s="13"/>
      <c r="BZ2977" s="13"/>
    </row>
    <row r="2978" spans="1:78">
      <c r="A2978" s="122" t="s">
        <v>65</v>
      </c>
      <c r="B2978" s="71" t="s">
        <v>74</v>
      </c>
      <c r="C2978" s="71" t="s">
        <v>25</v>
      </c>
      <c r="D2978" s="34">
        <v>45261</v>
      </c>
      <c r="E2978" s="12">
        <v>1870.079</v>
      </c>
      <c r="F2978" s="72">
        <v>43.500999999999998</v>
      </c>
      <c r="G2978" s="72">
        <v>4.2809999999999997</v>
      </c>
      <c r="H2978" s="12">
        <v>79.346000000000004</v>
      </c>
      <c r="I2978" s="72">
        <v>1.8460000000000001</v>
      </c>
      <c r="J2978" s="72">
        <v>23.122</v>
      </c>
      <c r="K2978" s="12">
        <v>106.28400000000001</v>
      </c>
      <c r="L2978" s="72">
        <v>2.472</v>
      </c>
      <c r="M2978" s="72">
        <v>23.297000000000001</v>
      </c>
      <c r="N2978" s="12">
        <v>185.63</v>
      </c>
      <c r="O2978" s="72">
        <v>4.3179999999999996</v>
      </c>
      <c r="P2978" s="72">
        <v>19.29</v>
      </c>
      <c r="Q2978" s="12">
        <v>36.694000000000003</v>
      </c>
      <c r="R2978" s="72">
        <v>0.85399999999999998</v>
      </c>
      <c r="S2978" s="72">
        <v>40.174999999999997</v>
      </c>
      <c r="T2978" s="12">
        <v>222.32499999999999</v>
      </c>
      <c r="U2978" s="72">
        <v>5.1719999999999997</v>
      </c>
      <c r="V2978" s="72">
        <v>17.074999999999999</v>
      </c>
      <c r="W2978" s="12">
        <v>1225.4280000000001</v>
      </c>
      <c r="X2978" s="72">
        <v>28.506</v>
      </c>
      <c r="Y2978" s="72">
        <v>5.7560000000000002</v>
      </c>
      <c r="Z2978" s="12">
        <v>1447.7529999999999</v>
      </c>
      <c r="AA2978" s="72">
        <v>33.677</v>
      </c>
      <c r="AB2978" s="72">
        <v>4.4880000000000004</v>
      </c>
      <c r="AC2978" s="12">
        <v>3317.8319999999999</v>
      </c>
      <c r="AD2978" s="72">
        <v>77.179000000000002</v>
      </c>
      <c r="AE2978" s="72">
        <v>3.004</v>
      </c>
      <c r="AF2978" s="12">
        <v>1.1080000000000001</v>
      </c>
      <c r="AG2978" s="72">
        <v>2.5999999999999999E-2</v>
      </c>
      <c r="AH2978" s="72">
        <v>107.389</v>
      </c>
      <c r="AI2978" s="12">
        <v>89.763000000000005</v>
      </c>
      <c r="AJ2978" s="72">
        <v>2.0880000000000001</v>
      </c>
      <c r="AK2978" s="72">
        <v>19.545999999999999</v>
      </c>
      <c r="AL2978" s="12">
        <v>90.870999999999995</v>
      </c>
      <c r="AM2978" s="72">
        <v>2.1139999999999999</v>
      </c>
      <c r="AN2978" s="72">
        <v>19.661000000000001</v>
      </c>
      <c r="AO2978" s="12">
        <v>3408.703</v>
      </c>
      <c r="AP2978" s="72">
        <v>79.292000000000002</v>
      </c>
      <c r="AQ2978" s="72">
        <v>3.0649999999999999</v>
      </c>
      <c r="AR2978" s="12">
        <v>40.404000000000003</v>
      </c>
      <c r="AS2978" s="72">
        <v>0.94</v>
      </c>
      <c r="AT2978" s="72">
        <v>36.521999999999998</v>
      </c>
      <c r="AU2978" s="12">
        <v>26.263000000000002</v>
      </c>
      <c r="AV2978" s="72">
        <v>0.61099999999999999</v>
      </c>
      <c r="AW2978" s="72">
        <v>37.529000000000003</v>
      </c>
      <c r="AX2978" s="12">
        <v>135.46600000000001</v>
      </c>
      <c r="AY2978" s="72">
        <v>3.1509999999999998</v>
      </c>
      <c r="AZ2978" s="72">
        <v>24.065999999999999</v>
      </c>
      <c r="BA2978" s="12">
        <v>161.72900000000001</v>
      </c>
      <c r="BB2978" s="72">
        <v>3.762</v>
      </c>
      <c r="BC2978" s="72">
        <v>23.225000000000001</v>
      </c>
      <c r="BD2978" s="12">
        <v>62.152000000000001</v>
      </c>
      <c r="BE2978" s="72">
        <v>1.446</v>
      </c>
      <c r="BF2978" s="72">
        <v>29.196000000000002</v>
      </c>
      <c r="BG2978" s="12">
        <v>223.88</v>
      </c>
      <c r="BH2978" s="72">
        <v>5.2080000000000002</v>
      </c>
      <c r="BI2978" s="72">
        <v>17.809999999999999</v>
      </c>
      <c r="BJ2978" s="12">
        <v>442.88400000000001</v>
      </c>
      <c r="BK2978" s="72">
        <v>10.302</v>
      </c>
      <c r="BL2978" s="72">
        <v>9.81</v>
      </c>
      <c r="BM2978" s="12">
        <v>183.03299999999999</v>
      </c>
      <c r="BN2978" s="72">
        <v>4.258</v>
      </c>
      <c r="BO2978" s="72">
        <v>15.84</v>
      </c>
      <c r="BP2978" s="12">
        <v>625.91700000000003</v>
      </c>
      <c r="BQ2978" s="72">
        <v>14.56</v>
      </c>
      <c r="BR2978" s="72">
        <v>8.3360000000000003</v>
      </c>
      <c r="BS2978" s="12">
        <v>890.20100000000002</v>
      </c>
      <c r="BT2978" s="72">
        <v>20.707999999999998</v>
      </c>
      <c r="BU2978" s="72">
        <v>7.7569999999999997</v>
      </c>
      <c r="BV2978" s="12">
        <v>4298.9040000000005</v>
      </c>
      <c r="BW2978" s="72">
        <v>100</v>
      </c>
      <c r="BX2978" s="72">
        <v>2.6019999999999999</v>
      </c>
      <c r="BY2978" s="13"/>
      <c r="BZ2978" s="13"/>
    </row>
    <row r="2979" spans="1:78">
      <c r="A2979" s="122" t="s">
        <v>65</v>
      </c>
      <c r="B2979" s="71" t="s">
        <v>74</v>
      </c>
      <c r="C2979" s="71" t="s">
        <v>25</v>
      </c>
      <c r="D2979" s="34">
        <v>45352</v>
      </c>
      <c r="E2979" s="12">
        <v>1975.675</v>
      </c>
      <c r="F2979" s="72">
        <v>44.11</v>
      </c>
      <c r="G2979" s="72">
        <v>3.7320000000000002</v>
      </c>
      <c r="H2979" s="12">
        <v>92.733999999999995</v>
      </c>
      <c r="I2979" s="72">
        <v>2.0699999999999998</v>
      </c>
      <c r="J2979" s="72">
        <v>27.099</v>
      </c>
      <c r="K2979" s="12">
        <v>147.684</v>
      </c>
      <c r="L2979" s="72">
        <v>3.2970000000000002</v>
      </c>
      <c r="M2979" s="72">
        <v>18.994</v>
      </c>
      <c r="N2979" s="12">
        <v>240.41800000000001</v>
      </c>
      <c r="O2979" s="72">
        <v>5.3680000000000003</v>
      </c>
      <c r="P2979" s="72">
        <v>15.016999999999999</v>
      </c>
      <c r="Q2979" s="12">
        <v>35.784999999999997</v>
      </c>
      <c r="R2979" s="72">
        <v>0.79900000000000004</v>
      </c>
      <c r="S2979" s="72">
        <v>51.570999999999998</v>
      </c>
      <c r="T2979" s="12">
        <v>276.20299999999997</v>
      </c>
      <c r="U2979" s="72">
        <v>6.1669999999999998</v>
      </c>
      <c r="V2979" s="72">
        <v>16.263000000000002</v>
      </c>
      <c r="W2979" s="12">
        <v>1173.153</v>
      </c>
      <c r="X2979" s="72">
        <v>26.193000000000001</v>
      </c>
      <c r="Y2979" s="72">
        <v>5.0110000000000001</v>
      </c>
      <c r="Z2979" s="12">
        <v>1449.356</v>
      </c>
      <c r="AA2979" s="72">
        <v>32.359000000000002</v>
      </c>
      <c r="AB2979" s="72">
        <v>4.3710000000000004</v>
      </c>
      <c r="AC2979" s="12">
        <v>3425.03</v>
      </c>
      <c r="AD2979" s="72">
        <v>76.47</v>
      </c>
      <c r="AE2979" s="72">
        <v>3.399</v>
      </c>
      <c r="AF2979" s="12">
        <v>20.350000000000001</v>
      </c>
      <c r="AG2979" s="72">
        <v>0.45400000000000001</v>
      </c>
      <c r="AH2979" s="72">
        <v>66.402000000000001</v>
      </c>
      <c r="AI2979" s="12">
        <v>88.768000000000001</v>
      </c>
      <c r="AJ2979" s="72">
        <v>1.982</v>
      </c>
      <c r="AK2979" s="72">
        <v>27.01</v>
      </c>
      <c r="AL2979" s="12">
        <v>109.11799999999999</v>
      </c>
      <c r="AM2979" s="72">
        <v>2.4359999999999999</v>
      </c>
      <c r="AN2979" s="72">
        <v>27.835000000000001</v>
      </c>
      <c r="AO2979" s="12">
        <v>3534.1489999999999</v>
      </c>
      <c r="AP2979" s="72">
        <v>78.906000000000006</v>
      </c>
      <c r="AQ2979" s="72">
        <v>3.4350000000000001</v>
      </c>
      <c r="AR2979" s="12">
        <v>37.54</v>
      </c>
      <c r="AS2979" s="72">
        <v>0.83799999999999997</v>
      </c>
      <c r="AT2979" s="72">
        <v>48.165999999999997</v>
      </c>
      <c r="AU2979" s="12">
        <v>4.6580000000000004</v>
      </c>
      <c r="AV2979" s="72">
        <v>0.104</v>
      </c>
      <c r="AW2979" s="72">
        <v>130.58099999999999</v>
      </c>
      <c r="AX2979" s="12">
        <v>156.29</v>
      </c>
      <c r="AY2979" s="72">
        <v>3.4889999999999999</v>
      </c>
      <c r="AZ2979" s="72">
        <v>15.723000000000001</v>
      </c>
      <c r="BA2979" s="12">
        <v>160.94800000000001</v>
      </c>
      <c r="BB2979" s="72">
        <v>3.593</v>
      </c>
      <c r="BC2979" s="72">
        <v>15.629</v>
      </c>
      <c r="BD2979" s="12">
        <v>45.939</v>
      </c>
      <c r="BE2979" s="72">
        <v>1.026</v>
      </c>
      <c r="BF2979" s="72">
        <v>37.814</v>
      </c>
      <c r="BG2979" s="12">
        <v>206.887</v>
      </c>
      <c r="BH2979" s="72">
        <v>4.6189999999999998</v>
      </c>
      <c r="BI2979" s="72">
        <v>14.122</v>
      </c>
      <c r="BJ2979" s="12">
        <v>541.45000000000005</v>
      </c>
      <c r="BK2979" s="72">
        <v>12.089</v>
      </c>
      <c r="BL2979" s="72">
        <v>7.8339999999999996</v>
      </c>
      <c r="BM2979" s="12">
        <v>158.90600000000001</v>
      </c>
      <c r="BN2979" s="72">
        <v>3.548</v>
      </c>
      <c r="BO2979" s="72">
        <v>16.408000000000001</v>
      </c>
      <c r="BP2979" s="12">
        <v>700.35599999999999</v>
      </c>
      <c r="BQ2979" s="72">
        <v>15.637</v>
      </c>
      <c r="BR2979" s="72">
        <v>7.9470000000000001</v>
      </c>
      <c r="BS2979" s="12">
        <v>944.78200000000004</v>
      </c>
      <c r="BT2979" s="72">
        <v>21.094000000000001</v>
      </c>
      <c r="BU2979" s="72">
        <v>6.9080000000000004</v>
      </c>
      <c r="BV2979" s="12">
        <v>4478.9309999999996</v>
      </c>
      <c r="BW2979" s="72">
        <v>100</v>
      </c>
      <c r="BX2979" s="72">
        <v>2.6829999999999998</v>
      </c>
      <c r="BY2979" s="13"/>
      <c r="BZ2979" s="13"/>
    </row>
    <row r="2980" spans="1:78">
      <c r="A2980" s="122" t="s">
        <v>65</v>
      </c>
      <c r="B2980" s="71" t="s">
        <v>74</v>
      </c>
      <c r="C2980" s="71" t="s">
        <v>25</v>
      </c>
      <c r="D2980" s="34">
        <v>45444</v>
      </c>
      <c r="E2980" s="12">
        <v>1981.73</v>
      </c>
      <c r="F2980" s="72">
        <v>44.978000000000002</v>
      </c>
      <c r="G2980" s="72">
        <v>3.32</v>
      </c>
      <c r="H2980" s="12">
        <v>114.517</v>
      </c>
      <c r="I2980" s="72">
        <v>2.5990000000000002</v>
      </c>
      <c r="J2980" s="72">
        <v>19.105</v>
      </c>
      <c r="K2980" s="12">
        <v>135.04300000000001</v>
      </c>
      <c r="L2980" s="72">
        <v>3.0649999999999999</v>
      </c>
      <c r="M2980" s="72">
        <v>21.09</v>
      </c>
      <c r="N2980" s="12">
        <v>249.56</v>
      </c>
      <c r="O2980" s="72">
        <v>5.6639999999999997</v>
      </c>
      <c r="P2980" s="72">
        <v>13.395</v>
      </c>
      <c r="Q2980" s="12">
        <v>45.398000000000003</v>
      </c>
      <c r="R2980" s="72">
        <v>1.03</v>
      </c>
      <c r="S2980" s="72">
        <v>32.462000000000003</v>
      </c>
      <c r="T2980" s="12">
        <v>294.95800000000003</v>
      </c>
      <c r="U2980" s="72">
        <v>6.694</v>
      </c>
      <c r="V2980" s="72">
        <v>12.912000000000001</v>
      </c>
      <c r="W2980" s="12">
        <v>1176.0540000000001</v>
      </c>
      <c r="X2980" s="72">
        <v>26.692</v>
      </c>
      <c r="Y2980" s="72">
        <v>4.96</v>
      </c>
      <c r="Z2980" s="12">
        <v>1471.0119999999999</v>
      </c>
      <c r="AA2980" s="72">
        <v>33.387</v>
      </c>
      <c r="AB2980" s="72">
        <v>4.2839999999999998</v>
      </c>
      <c r="AC2980" s="12">
        <v>3452.7420000000002</v>
      </c>
      <c r="AD2980" s="72">
        <v>78.364999999999995</v>
      </c>
      <c r="AE2980" s="72">
        <v>2.59</v>
      </c>
      <c r="AF2980" s="12">
        <v>5.0250000000000004</v>
      </c>
      <c r="AG2980" s="72">
        <v>0.114</v>
      </c>
      <c r="AH2980" s="72">
        <v>110.97499999999999</v>
      </c>
      <c r="AI2980" s="12">
        <v>108.205</v>
      </c>
      <c r="AJ2980" s="72">
        <v>2.456</v>
      </c>
      <c r="AK2980" s="72">
        <v>16.363</v>
      </c>
      <c r="AL2980" s="12">
        <v>113.23</v>
      </c>
      <c r="AM2980" s="72">
        <v>2.57</v>
      </c>
      <c r="AN2980" s="72">
        <v>15.862</v>
      </c>
      <c r="AO2980" s="12">
        <v>3565.9720000000002</v>
      </c>
      <c r="AP2980" s="72">
        <v>80.935000000000002</v>
      </c>
      <c r="AQ2980" s="72">
        <v>2.4169999999999998</v>
      </c>
      <c r="AR2980" s="12">
        <v>27.504000000000001</v>
      </c>
      <c r="AS2980" s="72">
        <v>0.624</v>
      </c>
      <c r="AT2980" s="72">
        <v>37.67</v>
      </c>
      <c r="AU2980" s="12">
        <v>6.3710000000000004</v>
      </c>
      <c r="AV2980" s="72">
        <v>0.14499999999999999</v>
      </c>
      <c r="AW2980" s="72">
        <v>62.741999999999997</v>
      </c>
      <c r="AX2980" s="12">
        <v>109.804</v>
      </c>
      <c r="AY2980" s="72">
        <v>2.492</v>
      </c>
      <c r="AZ2980" s="72">
        <v>19.327999999999999</v>
      </c>
      <c r="BA2980" s="12">
        <v>116.175</v>
      </c>
      <c r="BB2980" s="72">
        <v>2.637</v>
      </c>
      <c r="BC2980" s="72">
        <v>18.123000000000001</v>
      </c>
      <c r="BD2980" s="12">
        <v>42.667999999999999</v>
      </c>
      <c r="BE2980" s="72">
        <v>0.96799999999999997</v>
      </c>
      <c r="BF2980" s="72">
        <v>37.466999999999999</v>
      </c>
      <c r="BG2980" s="12">
        <v>158.84299999999999</v>
      </c>
      <c r="BH2980" s="72">
        <v>3.605</v>
      </c>
      <c r="BI2980" s="72">
        <v>17.952999999999999</v>
      </c>
      <c r="BJ2980" s="12">
        <v>475.48700000000002</v>
      </c>
      <c r="BK2980" s="72">
        <v>10.792</v>
      </c>
      <c r="BL2980" s="72">
        <v>10.597</v>
      </c>
      <c r="BM2980" s="12">
        <v>178.18700000000001</v>
      </c>
      <c r="BN2980" s="72">
        <v>4.0439999999999996</v>
      </c>
      <c r="BO2980" s="72">
        <v>11.122999999999999</v>
      </c>
      <c r="BP2980" s="12">
        <v>653.67399999999998</v>
      </c>
      <c r="BQ2980" s="72">
        <v>14.836</v>
      </c>
      <c r="BR2980" s="72">
        <v>7.7279999999999998</v>
      </c>
      <c r="BS2980" s="12">
        <v>840.02</v>
      </c>
      <c r="BT2980" s="72">
        <v>19.065000000000001</v>
      </c>
      <c r="BU2980" s="72">
        <v>5.9050000000000002</v>
      </c>
      <c r="BV2980" s="12">
        <v>4405.9920000000002</v>
      </c>
      <c r="BW2980" s="72">
        <v>100</v>
      </c>
      <c r="BX2980" s="72">
        <v>2.012</v>
      </c>
      <c r="BY2980" s="13"/>
      <c r="BZ2980" s="13"/>
    </row>
    <row r="2981" spans="1:78">
      <c r="A2981" s="122" t="s">
        <v>65</v>
      </c>
      <c r="B2981" s="71" t="s">
        <v>74</v>
      </c>
      <c r="C2981" s="71" t="s">
        <v>25</v>
      </c>
      <c r="D2981" s="34">
        <v>45536</v>
      </c>
      <c r="E2981" s="12">
        <v>2118.0880000000002</v>
      </c>
      <c r="F2981" s="72">
        <v>46.064999999999998</v>
      </c>
      <c r="G2981" s="72">
        <v>3.6779999999999999</v>
      </c>
      <c r="H2981" s="12">
        <v>59.578000000000003</v>
      </c>
      <c r="I2981" s="72">
        <v>1.296</v>
      </c>
      <c r="J2981" s="72">
        <v>33.735999999999997</v>
      </c>
      <c r="K2981" s="12">
        <v>87.882000000000005</v>
      </c>
      <c r="L2981" s="72">
        <v>1.911</v>
      </c>
      <c r="M2981" s="72">
        <v>22.672999999999998</v>
      </c>
      <c r="N2981" s="12">
        <v>147.459</v>
      </c>
      <c r="O2981" s="72">
        <v>3.2069999999999999</v>
      </c>
      <c r="P2981" s="72">
        <v>16.393999999999998</v>
      </c>
      <c r="Q2981" s="12">
        <v>15.069000000000001</v>
      </c>
      <c r="R2981" s="72">
        <v>0.32800000000000001</v>
      </c>
      <c r="S2981" s="72">
        <v>58.418999999999997</v>
      </c>
      <c r="T2981" s="12">
        <v>162.52799999999999</v>
      </c>
      <c r="U2981" s="72">
        <v>3.5350000000000001</v>
      </c>
      <c r="V2981" s="72">
        <v>16.321999999999999</v>
      </c>
      <c r="W2981" s="12">
        <v>1245.2750000000001</v>
      </c>
      <c r="X2981" s="72">
        <v>27.082999999999998</v>
      </c>
      <c r="Y2981" s="72">
        <v>5.61</v>
      </c>
      <c r="Z2981" s="12">
        <v>1407.8040000000001</v>
      </c>
      <c r="AA2981" s="72">
        <v>30.617999999999999</v>
      </c>
      <c r="AB2981" s="72">
        <v>4.6879999999999997</v>
      </c>
      <c r="AC2981" s="12">
        <v>3525.8919999999998</v>
      </c>
      <c r="AD2981" s="72">
        <v>76.683000000000007</v>
      </c>
      <c r="AE2981" s="72">
        <v>2.5630000000000002</v>
      </c>
      <c r="AF2981" s="12">
        <v>14.098000000000001</v>
      </c>
      <c r="AG2981" s="72">
        <v>0.307</v>
      </c>
      <c r="AH2981" s="72">
        <v>79.914000000000001</v>
      </c>
      <c r="AI2981" s="12">
        <v>112.858</v>
      </c>
      <c r="AJ2981" s="72">
        <v>2.4540000000000002</v>
      </c>
      <c r="AK2981" s="72">
        <v>14.416</v>
      </c>
      <c r="AL2981" s="12">
        <v>126.956</v>
      </c>
      <c r="AM2981" s="72">
        <v>2.7610000000000001</v>
      </c>
      <c r="AN2981" s="72">
        <v>13.48</v>
      </c>
      <c r="AO2981" s="12">
        <v>3652.8470000000002</v>
      </c>
      <c r="AP2981" s="72">
        <v>79.444000000000003</v>
      </c>
      <c r="AQ2981" s="72">
        <v>2.3730000000000002</v>
      </c>
      <c r="AR2981" s="12">
        <v>69.727999999999994</v>
      </c>
      <c r="AS2981" s="72">
        <v>1.516</v>
      </c>
      <c r="AT2981" s="72">
        <v>29.103999999999999</v>
      </c>
      <c r="AU2981" s="12">
        <v>10.635</v>
      </c>
      <c r="AV2981" s="72">
        <v>0.23100000000000001</v>
      </c>
      <c r="AW2981" s="72">
        <v>69.081000000000003</v>
      </c>
      <c r="AX2981" s="12">
        <v>104.639</v>
      </c>
      <c r="AY2981" s="72">
        <v>2.2759999999999998</v>
      </c>
      <c r="AZ2981" s="72">
        <v>23.74</v>
      </c>
      <c r="BA2981" s="12">
        <v>115.274</v>
      </c>
      <c r="BB2981" s="72">
        <v>2.5070000000000001</v>
      </c>
      <c r="BC2981" s="72">
        <v>23.024000000000001</v>
      </c>
      <c r="BD2981" s="12">
        <v>64.447000000000003</v>
      </c>
      <c r="BE2981" s="72">
        <v>1.4019999999999999</v>
      </c>
      <c r="BF2981" s="72">
        <v>35.829000000000001</v>
      </c>
      <c r="BG2981" s="12">
        <v>179.721</v>
      </c>
      <c r="BH2981" s="72">
        <v>3.9089999999999998</v>
      </c>
      <c r="BI2981" s="72">
        <v>19.963000000000001</v>
      </c>
      <c r="BJ2981" s="12">
        <v>538.43399999999997</v>
      </c>
      <c r="BK2981" s="72">
        <v>11.71</v>
      </c>
      <c r="BL2981" s="72">
        <v>6.9809999999999999</v>
      </c>
      <c r="BM2981" s="12">
        <v>157.30199999999999</v>
      </c>
      <c r="BN2981" s="72">
        <v>3.4209999999999998</v>
      </c>
      <c r="BO2981" s="72">
        <v>15.557</v>
      </c>
      <c r="BP2981" s="12">
        <v>695.73599999999999</v>
      </c>
      <c r="BQ2981" s="72">
        <v>15.131</v>
      </c>
      <c r="BR2981" s="72">
        <v>5.4290000000000003</v>
      </c>
      <c r="BS2981" s="12">
        <v>945.18399999999997</v>
      </c>
      <c r="BT2981" s="72">
        <v>20.556000000000001</v>
      </c>
      <c r="BU2981" s="72">
        <v>5.5209999999999999</v>
      </c>
      <c r="BV2981" s="12">
        <v>4598.0320000000002</v>
      </c>
      <c r="BW2981" s="72">
        <v>100</v>
      </c>
      <c r="BX2981" s="72">
        <v>2.5630000000000002</v>
      </c>
      <c r="BY2981" s="13"/>
      <c r="BZ2981" s="13"/>
    </row>
    <row r="2982" spans="1:78">
      <c r="A2982" s="122" t="s">
        <v>65</v>
      </c>
      <c r="B2982" s="71" t="s">
        <v>74</v>
      </c>
      <c r="C2982" s="71" t="s">
        <v>25</v>
      </c>
      <c r="D2982" s="34">
        <v>45627</v>
      </c>
      <c r="E2982" s="12">
        <v>2003.5070000000001</v>
      </c>
      <c r="F2982" s="72">
        <v>42.598999999999997</v>
      </c>
      <c r="G2982" s="72">
        <v>3.9460000000000002</v>
      </c>
      <c r="H2982" s="12">
        <v>131.80000000000001</v>
      </c>
      <c r="I2982" s="72">
        <v>2.802</v>
      </c>
      <c r="J2982" s="72">
        <v>22.111999999999998</v>
      </c>
      <c r="K2982" s="12">
        <v>113.676</v>
      </c>
      <c r="L2982" s="72">
        <v>2.4169999999999998</v>
      </c>
      <c r="M2982" s="72">
        <v>25.158999999999999</v>
      </c>
      <c r="N2982" s="12">
        <v>245.476</v>
      </c>
      <c r="O2982" s="72">
        <v>5.2190000000000003</v>
      </c>
      <c r="P2982" s="72">
        <v>14.494999999999999</v>
      </c>
      <c r="Q2982" s="12">
        <v>38.74</v>
      </c>
      <c r="R2982" s="72">
        <v>0.82399999999999995</v>
      </c>
      <c r="S2982" s="72">
        <v>34.417000000000002</v>
      </c>
      <c r="T2982" s="12">
        <v>284.21600000000001</v>
      </c>
      <c r="U2982" s="72">
        <v>6.0430000000000001</v>
      </c>
      <c r="V2982" s="72">
        <v>12.87</v>
      </c>
      <c r="W2982" s="12">
        <v>1369.242</v>
      </c>
      <c r="X2982" s="72">
        <v>29.113</v>
      </c>
      <c r="Y2982" s="72">
        <v>4.2770000000000001</v>
      </c>
      <c r="Z2982" s="12">
        <v>1653.4590000000001</v>
      </c>
      <c r="AA2982" s="72">
        <v>35.156999999999996</v>
      </c>
      <c r="AB2982" s="72">
        <v>4.1719999999999997</v>
      </c>
      <c r="AC2982" s="12">
        <v>3656.9650000000001</v>
      </c>
      <c r="AD2982" s="72">
        <v>77.756</v>
      </c>
      <c r="AE2982" s="72">
        <v>3.3159999999999998</v>
      </c>
      <c r="AF2982" s="12">
        <v>8.6210000000000004</v>
      </c>
      <c r="AG2982" s="72">
        <v>0.183</v>
      </c>
      <c r="AH2982" s="72">
        <v>78.165999999999997</v>
      </c>
      <c r="AI2982" s="12">
        <v>113.431</v>
      </c>
      <c r="AJ2982" s="72">
        <v>2.4119999999999999</v>
      </c>
      <c r="AK2982" s="72">
        <v>17.777000000000001</v>
      </c>
      <c r="AL2982" s="12">
        <v>122.05200000000001</v>
      </c>
      <c r="AM2982" s="72">
        <v>2.5950000000000002</v>
      </c>
      <c r="AN2982" s="72">
        <v>14.605</v>
      </c>
      <c r="AO2982" s="12">
        <v>3779.0169999999998</v>
      </c>
      <c r="AP2982" s="72">
        <v>80.350999999999999</v>
      </c>
      <c r="AQ2982" s="72">
        <v>3.181</v>
      </c>
      <c r="AR2982" s="12">
        <v>46.244999999999997</v>
      </c>
      <c r="AS2982" s="72">
        <v>0.98299999999999998</v>
      </c>
      <c r="AT2982" s="72">
        <v>29.047000000000001</v>
      </c>
      <c r="AU2982" s="12">
        <v>27.384</v>
      </c>
      <c r="AV2982" s="72">
        <v>0.58199999999999996</v>
      </c>
      <c r="AW2982" s="72">
        <v>44.822000000000003</v>
      </c>
      <c r="AX2982" s="12">
        <v>81.016999999999996</v>
      </c>
      <c r="AY2982" s="72">
        <v>1.7230000000000001</v>
      </c>
      <c r="AZ2982" s="72">
        <v>27.326000000000001</v>
      </c>
      <c r="BA2982" s="12">
        <v>108.401</v>
      </c>
      <c r="BB2982" s="72">
        <v>2.3050000000000002</v>
      </c>
      <c r="BC2982" s="72">
        <v>22.902999999999999</v>
      </c>
      <c r="BD2982" s="12">
        <v>24.091000000000001</v>
      </c>
      <c r="BE2982" s="72">
        <v>0.51200000000000001</v>
      </c>
      <c r="BF2982" s="72">
        <v>39.594999999999999</v>
      </c>
      <c r="BG2982" s="12">
        <v>132.49199999999999</v>
      </c>
      <c r="BH2982" s="72">
        <v>2.8170000000000002</v>
      </c>
      <c r="BI2982" s="72">
        <v>17.196000000000002</v>
      </c>
      <c r="BJ2982" s="12">
        <v>532.24</v>
      </c>
      <c r="BK2982" s="72">
        <v>11.317</v>
      </c>
      <c r="BL2982" s="72">
        <v>10.084</v>
      </c>
      <c r="BM2982" s="12">
        <v>213.14099999999999</v>
      </c>
      <c r="BN2982" s="72">
        <v>4.532</v>
      </c>
      <c r="BO2982" s="72">
        <v>17.158000000000001</v>
      </c>
      <c r="BP2982" s="12">
        <v>745.38099999999997</v>
      </c>
      <c r="BQ2982" s="72">
        <v>15.849</v>
      </c>
      <c r="BR2982" s="72">
        <v>8.2940000000000005</v>
      </c>
      <c r="BS2982" s="12">
        <v>924.11800000000005</v>
      </c>
      <c r="BT2982" s="72">
        <v>19.649000000000001</v>
      </c>
      <c r="BU2982" s="72">
        <v>6.4749999999999996</v>
      </c>
      <c r="BV2982" s="12">
        <v>4703.1350000000002</v>
      </c>
      <c r="BW2982" s="72">
        <v>100</v>
      </c>
      <c r="BX2982" s="72">
        <v>2.6930000000000001</v>
      </c>
      <c r="BY2982" s="13"/>
      <c r="BZ2982" s="13"/>
    </row>
    <row r="2983" spans="1:78">
      <c r="A2983" s="122" t="s">
        <v>65</v>
      </c>
      <c r="B2983" s="71" t="s">
        <v>74</v>
      </c>
      <c r="C2983" s="71" t="s">
        <v>25</v>
      </c>
      <c r="D2983" s="34">
        <v>45717</v>
      </c>
      <c r="E2983" s="12">
        <v>2176.797</v>
      </c>
      <c r="F2983" s="72">
        <v>47.262</v>
      </c>
      <c r="G2983" s="72">
        <v>3.589</v>
      </c>
      <c r="H2983" s="12">
        <v>104.325</v>
      </c>
      <c r="I2983" s="72">
        <v>2.2650000000000001</v>
      </c>
      <c r="J2983" s="72">
        <v>22.456</v>
      </c>
      <c r="K2983" s="12">
        <v>106.06699999999999</v>
      </c>
      <c r="L2983" s="72">
        <v>2.3029999999999999</v>
      </c>
      <c r="M2983" s="72">
        <v>23.832000000000001</v>
      </c>
      <c r="N2983" s="12">
        <v>210.392</v>
      </c>
      <c r="O2983" s="72">
        <v>4.5679999999999996</v>
      </c>
      <c r="P2983" s="72">
        <v>17.062000000000001</v>
      </c>
      <c r="Q2983" s="12">
        <v>37.857999999999997</v>
      </c>
      <c r="R2983" s="72">
        <v>0.82199999999999995</v>
      </c>
      <c r="S2983" s="72">
        <v>43.426000000000002</v>
      </c>
      <c r="T2983" s="12">
        <v>248.249</v>
      </c>
      <c r="U2983" s="72">
        <v>5.39</v>
      </c>
      <c r="V2983" s="72">
        <v>14.302</v>
      </c>
      <c r="W2983" s="12">
        <v>1250.982</v>
      </c>
      <c r="X2983" s="72">
        <v>27.161000000000001</v>
      </c>
      <c r="Y2983" s="72">
        <v>6.2549999999999999</v>
      </c>
      <c r="Z2983" s="12">
        <v>1499.232</v>
      </c>
      <c r="AA2983" s="72">
        <v>32.551000000000002</v>
      </c>
      <c r="AB2983" s="72">
        <v>4.1929999999999996</v>
      </c>
      <c r="AC2983" s="12">
        <v>3676.029</v>
      </c>
      <c r="AD2983" s="72">
        <v>79.813999999999993</v>
      </c>
      <c r="AE2983" s="72">
        <v>2.6819999999999999</v>
      </c>
      <c r="AF2983" s="12">
        <v>31.11</v>
      </c>
      <c r="AG2983" s="72">
        <v>0.67500000000000004</v>
      </c>
      <c r="AH2983" s="72">
        <v>50.795000000000002</v>
      </c>
      <c r="AI2983" s="12">
        <v>91.513000000000005</v>
      </c>
      <c r="AJ2983" s="72">
        <v>1.9870000000000001</v>
      </c>
      <c r="AK2983" s="72">
        <v>19.940999999999999</v>
      </c>
      <c r="AL2983" s="12">
        <v>122.623</v>
      </c>
      <c r="AM2983" s="72">
        <v>2.6619999999999999</v>
      </c>
      <c r="AN2983" s="72">
        <v>19.077000000000002</v>
      </c>
      <c r="AO2983" s="12">
        <v>3798.6509999999998</v>
      </c>
      <c r="AP2983" s="72">
        <v>82.475999999999999</v>
      </c>
      <c r="AQ2983" s="72">
        <v>2.6019999999999999</v>
      </c>
      <c r="AR2983" s="12">
        <v>23.529</v>
      </c>
      <c r="AS2983" s="72">
        <v>0.51100000000000001</v>
      </c>
      <c r="AT2983" s="72">
        <v>48.765000000000001</v>
      </c>
      <c r="AU2983" s="12">
        <v>33.445999999999998</v>
      </c>
      <c r="AV2983" s="72">
        <v>0.72599999999999998</v>
      </c>
      <c r="AW2983" s="72">
        <v>53.021000000000001</v>
      </c>
      <c r="AX2983" s="12">
        <v>105.22199999999999</v>
      </c>
      <c r="AY2983" s="72">
        <v>2.2850000000000001</v>
      </c>
      <c r="AZ2983" s="72">
        <v>24.911000000000001</v>
      </c>
      <c r="BA2983" s="12">
        <v>138.66800000000001</v>
      </c>
      <c r="BB2983" s="72">
        <v>3.0110000000000001</v>
      </c>
      <c r="BC2983" s="72">
        <v>21.783000000000001</v>
      </c>
      <c r="BD2983" s="12">
        <v>37.625</v>
      </c>
      <c r="BE2983" s="72">
        <v>0.81699999999999995</v>
      </c>
      <c r="BF2983" s="72">
        <v>39.578000000000003</v>
      </c>
      <c r="BG2983" s="12">
        <v>176.29300000000001</v>
      </c>
      <c r="BH2983" s="72">
        <v>3.8279999999999998</v>
      </c>
      <c r="BI2983" s="72">
        <v>17.704000000000001</v>
      </c>
      <c r="BJ2983" s="12">
        <v>468.63799999999998</v>
      </c>
      <c r="BK2983" s="72">
        <v>10.175000000000001</v>
      </c>
      <c r="BL2983" s="72">
        <v>10.695</v>
      </c>
      <c r="BM2983" s="12">
        <v>138.65199999999999</v>
      </c>
      <c r="BN2983" s="72">
        <v>3.01</v>
      </c>
      <c r="BO2983" s="72">
        <v>14.164999999999999</v>
      </c>
      <c r="BP2983" s="12">
        <v>607.29</v>
      </c>
      <c r="BQ2983" s="72">
        <v>13.185</v>
      </c>
      <c r="BR2983" s="72">
        <v>9.09</v>
      </c>
      <c r="BS2983" s="12">
        <v>807.11099999999999</v>
      </c>
      <c r="BT2983" s="72">
        <v>17.524000000000001</v>
      </c>
      <c r="BU2983" s="72">
        <v>7.4039999999999999</v>
      </c>
      <c r="BV2983" s="12">
        <v>4605.7629999999999</v>
      </c>
      <c r="BW2983" s="72">
        <v>100</v>
      </c>
      <c r="BX2983" s="72">
        <v>2.6789999999999998</v>
      </c>
      <c r="BY2983" s="13"/>
      <c r="BZ2983" s="13"/>
    </row>
    <row r="2984" spans="1:78">
      <c r="A2984" s="122" t="s">
        <v>65</v>
      </c>
      <c r="B2984" s="71" t="s">
        <v>74</v>
      </c>
      <c r="C2984" s="71" t="s">
        <v>25</v>
      </c>
      <c r="D2984" s="34">
        <v>45809</v>
      </c>
      <c r="E2984" s="12">
        <v>2095.7950000000001</v>
      </c>
      <c r="F2984" s="72">
        <v>45.529000000000003</v>
      </c>
      <c r="G2984" s="72">
        <v>3.2130000000000001</v>
      </c>
      <c r="H2984" s="12">
        <v>126.161</v>
      </c>
      <c r="I2984" s="72">
        <v>2.7410000000000001</v>
      </c>
      <c r="J2984" s="72">
        <v>21.370999999999999</v>
      </c>
      <c r="K2984" s="12">
        <v>154.07300000000001</v>
      </c>
      <c r="L2984" s="72">
        <v>3.347</v>
      </c>
      <c r="M2984" s="72">
        <v>17.93</v>
      </c>
      <c r="N2984" s="12">
        <v>280.233</v>
      </c>
      <c r="O2984" s="72">
        <v>6.0880000000000001</v>
      </c>
      <c r="P2984" s="72">
        <v>11.847</v>
      </c>
      <c r="Q2984" s="12">
        <v>7.2510000000000003</v>
      </c>
      <c r="R2984" s="72">
        <v>0.158</v>
      </c>
      <c r="S2984" s="72">
        <v>69.305000000000007</v>
      </c>
      <c r="T2984" s="12">
        <v>287.48399999999998</v>
      </c>
      <c r="U2984" s="72">
        <v>6.2450000000000001</v>
      </c>
      <c r="V2984" s="72">
        <v>11.651999999999999</v>
      </c>
      <c r="W2984" s="12">
        <v>1229.9839999999999</v>
      </c>
      <c r="X2984" s="72">
        <v>26.72</v>
      </c>
      <c r="Y2984" s="72">
        <v>5.2930000000000001</v>
      </c>
      <c r="Z2984" s="12">
        <v>1517.4680000000001</v>
      </c>
      <c r="AA2984" s="72">
        <v>32.965000000000003</v>
      </c>
      <c r="AB2984" s="72">
        <v>4.3639999999999999</v>
      </c>
      <c r="AC2984" s="12">
        <v>3613.2640000000001</v>
      </c>
      <c r="AD2984" s="72">
        <v>78.494</v>
      </c>
      <c r="AE2984" s="72">
        <v>2.48</v>
      </c>
      <c r="AF2984" s="12">
        <v>8.7189999999999994</v>
      </c>
      <c r="AG2984" s="72">
        <v>0.189</v>
      </c>
      <c r="AH2984" s="72">
        <v>81.105999999999995</v>
      </c>
      <c r="AI2984" s="12">
        <v>90.456999999999994</v>
      </c>
      <c r="AJ2984" s="72">
        <v>1.9650000000000001</v>
      </c>
      <c r="AK2984" s="72">
        <v>22.917000000000002</v>
      </c>
      <c r="AL2984" s="12">
        <v>99.176000000000002</v>
      </c>
      <c r="AM2984" s="72">
        <v>2.1539999999999999</v>
      </c>
      <c r="AN2984" s="72">
        <v>22.248999999999999</v>
      </c>
      <c r="AO2984" s="12">
        <v>3712.4389999999999</v>
      </c>
      <c r="AP2984" s="72">
        <v>80.647999999999996</v>
      </c>
      <c r="AQ2984" s="72">
        <v>2.5390000000000001</v>
      </c>
      <c r="AR2984" s="12">
        <v>42.982999999999997</v>
      </c>
      <c r="AS2984" s="72">
        <v>0.93400000000000005</v>
      </c>
      <c r="AT2984" s="72">
        <v>27.922000000000001</v>
      </c>
      <c r="AU2984" s="12">
        <v>9.2159999999999993</v>
      </c>
      <c r="AV2984" s="72">
        <v>0.2</v>
      </c>
      <c r="AW2984" s="72">
        <v>64.831999999999994</v>
      </c>
      <c r="AX2984" s="12">
        <v>120.29900000000001</v>
      </c>
      <c r="AY2984" s="72">
        <v>2.613</v>
      </c>
      <c r="AZ2984" s="72">
        <v>27.550999999999998</v>
      </c>
      <c r="BA2984" s="12">
        <v>129.51499999999999</v>
      </c>
      <c r="BB2984" s="72">
        <v>2.8140000000000001</v>
      </c>
      <c r="BC2984" s="72">
        <v>26.57</v>
      </c>
      <c r="BD2984" s="12">
        <v>21.87</v>
      </c>
      <c r="BE2984" s="72">
        <v>0.47499999999999998</v>
      </c>
      <c r="BF2984" s="72">
        <v>41.963999999999999</v>
      </c>
      <c r="BG2984" s="12">
        <v>151.38499999999999</v>
      </c>
      <c r="BH2984" s="72">
        <v>3.2890000000000001</v>
      </c>
      <c r="BI2984" s="72">
        <v>21.728000000000002</v>
      </c>
      <c r="BJ2984" s="12">
        <v>514.09299999999996</v>
      </c>
      <c r="BK2984" s="72">
        <v>11.167999999999999</v>
      </c>
      <c r="BL2984" s="72">
        <v>13.21</v>
      </c>
      <c r="BM2984" s="12">
        <v>182.34800000000001</v>
      </c>
      <c r="BN2984" s="72">
        <v>3.9609999999999999</v>
      </c>
      <c r="BO2984" s="72">
        <v>15.394</v>
      </c>
      <c r="BP2984" s="12">
        <v>696.44100000000003</v>
      </c>
      <c r="BQ2984" s="72">
        <v>15.129</v>
      </c>
      <c r="BR2984" s="72">
        <v>9.9700000000000006</v>
      </c>
      <c r="BS2984" s="12">
        <v>890.80899999999997</v>
      </c>
      <c r="BT2984" s="72">
        <v>19.352</v>
      </c>
      <c r="BU2984" s="72">
        <v>8.3520000000000003</v>
      </c>
      <c r="BV2984" s="12">
        <v>4603.2479999999996</v>
      </c>
      <c r="BW2984" s="72">
        <v>100</v>
      </c>
      <c r="BX2984" s="72">
        <v>2.5870000000000002</v>
      </c>
      <c r="BY2984" s="13"/>
      <c r="BZ2984" s="13"/>
    </row>
    <row r="2985" spans="1:78">
      <c r="A2985" s="122" t="s">
        <v>65</v>
      </c>
      <c r="B2985" s="71" t="s">
        <v>74</v>
      </c>
      <c r="C2985" s="71" t="s">
        <v>25</v>
      </c>
      <c r="D2985" s="34">
        <v>45901</v>
      </c>
      <c r="E2985" s="12">
        <v>2036.4380000000001</v>
      </c>
      <c r="F2985" s="72">
        <v>45.927</v>
      </c>
      <c r="G2985" s="72">
        <v>3.7109999999999999</v>
      </c>
      <c r="H2985" s="12">
        <v>71.173000000000002</v>
      </c>
      <c r="I2985" s="72">
        <v>1.605</v>
      </c>
      <c r="J2985" s="72">
        <v>30.190999999999999</v>
      </c>
      <c r="K2985" s="12">
        <v>100.015</v>
      </c>
      <c r="L2985" s="72">
        <v>2.2559999999999998</v>
      </c>
      <c r="M2985" s="72">
        <v>28.777000000000001</v>
      </c>
      <c r="N2985" s="12">
        <v>171.18799999999999</v>
      </c>
      <c r="O2985" s="72">
        <v>3.8610000000000002</v>
      </c>
      <c r="P2985" s="72">
        <v>20.283000000000001</v>
      </c>
      <c r="Q2985" s="12">
        <v>26.425999999999998</v>
      </c>
      <c r="R2985" s="72">
        <v>0.59599999999999997</v>
      </c>
      <c r="S2985" s="72">
        <v>53.594000000000001</v>
      </c>
      <c r="T2985" s="12">
        <v>197.61500000000001</v>
      </c>
      <c r="U2985" s="72">
        <v>4.4569999999999999</v>
      </c>
      <c r="V2985" s="72">
        <v>20.033000000000001</v>
      </c>
      <c r="W2985" s="12">
        <v>1205.1279999999999</v>
      </c>
      <c r="X2985" s="72">
        <v>27.178999999999998</v>
      </c>
      <c r="Y2985" s="72">
        <v>5.4550000000000001</v>
      </c>
      <c r="Z2985" s="12">
        <v>1402.7429999999999</v>
      </c>
      <c r="AA2985" s="72">
        <v>31.635000000000002</v>
      </c>
      <c r="AB2985" s="72">
        <v>5.04</v>
      </c>
      <c r="AC2985" s="12">
        <v>3439.181</v>
      </c>
      <c r="AD2985" s="72">
        <v>77.561999999999998</v>
      </c>
      <c r="AE2985" s="72">
        <v>2.9430000000000001</v>
      </c>
      <c r="AF2985" s="12">
        <v>7.11</v>
      </c>
      <c r="AG2985" s="72">
        <v>0.16</v>
      </c>
      <c r="AH2985" s="72">
        <v>106.721</v>
      </c>
      <c r="AI2985" s="12">
        <v>72.162000000000006</v>
      </c>
      <c r="AJ2985" s="72">
        <v>1.627</v>
      </c>
      <c r="AK2985" s="72">
        <v>35.451000000000001</v>
      </c>
      <c r="AL2985" s="12">
        <v>79.272999999999996</v>
      </c>
      <c r="AM2985" s="72">
        <v>1.788</v>
      </c>
      <c r="AN2985" s="72">
        <v>34.095999999999997</v>
      </c>
      <c r="AO2985" s="12">
        <v>3518.4540000000002</v>
      </c>
      <c r="AP2985" s="72">
        <v>79.349999999999994</v>
      </c>
      <c r="AQ2985" s="72">
        <v>2.99</v>
      </c>
      <c r="AR2985" s="12">
        <v>39.5</v>
      </c>
      <c r="AS2985" s="72">
        <v>0.89100000000000001</v>
      </c>
      <c r="AT2985" s="72">
        <v>31.699000000000002</v>
      </c>
      <c r="AU2985" s="12">
        <v>13.884</v>
      </c>
      <c r="AV2985" s="72">
        <v>0.313</v>
      </c>
      <c r="AW2985" s="72">
        <v>64.590999999999994</v>
      </c>
      <c r="AX2985" s="12">
        <v>55.838999999999999</v>
      </c>
      <c r="AY2985" s="72">
        <v>1.2589999999999999</v>
      </c>
      <c r="AZ2985" s="72">
        <v>40.597000000000001</v>
      </c>
      <c r="BA2985" s="12">
        <v>69.722999999999999</v>
      </c>
      <c r="BB2985" s="72">
        <v>1.5720000000000001</v>
      </c>
      <c r="BC2985" s="72">
        <v>32.262</v>
      </c>
      <c r="BD2985" s="12">
        <v>40.113999999999997</v>
      </c>
      <c r="BE2985" s="72">
        <v>0.90500000000000003</v>
      </c>
      <c r="BF2985" s="72">
        <v>50.475999999999999</v>
      </c>
      <c r="BG2985" s="12">
        <v>109.837</v>
      </c>
      <c r="BH2985" s="72">
        <v>2.4769999999999999</v>
      </c>
      <c r="BI2985" s="72">
        <v>30.184000000000001</v>
      </c>
      <c r="BJ2985" s="12">
        <v>573.92700000000002</v>
      </c>
      <c r="BK2985" s="72">
        <v>12.943</v>
      </c>
      <c r="BL2985" s="72">
        <v>8.86</v>
      </c>
      <c r="BM2985" s="12">
        <v>192.40199999999999</v>
      </c>
      <c r="BN2985" s="72">
        <v>4.3390000000000004</v>
      </c>
      <c r="BO2985" s="72">
        <v>16.062999999999999</v>
      </c>
      <c r="BP2985" s="12">
        <v>766.32899999999995</v>
      </c>
      <c r="BQ2985" s="72">
        <v>17.283000000000001</v>
      </c>
      <c r="BR2985" s="72">
        <v>7.6980000000000004</v>
      </c>
      <c r="BS2985" s="12">
        <v>915.66600000000005</v>
      </c>
      <c r="BT2985" s="72">
        <v>20.65</v>
      </c>
      <c r="BU2985" s="72">
        <v>6.4820000000000002</v>
      </c>
      <c r="BV2985" s="12">
        <v>4434.1189999999997</v>
      </c>
      <c r="BW2985" s="72">
        <v>100</v>
      </c>
      <c r="BX2985" s="72">
        <v>2.5859999999999999</v>
      </c>
      <c r="BY2985" s="13"/>
      <c r="BZ2985" s="13"/>
    </row>
    <row r="2986" spans="1:78">
      <c r="A2986" s="122" t="s">
        <v>65</v>
      </c>
      <c r="B2986" s="71" t="s">
        <v>74</v>
      </c>
      <c r="C2986" s="71" t="s">
        <v>25</v>
      </c>
      <c r="D2986" s="34">
        <v>45992</v>
      </c>
      <c r="E2986" s="12">
        <v>2126.9720000000002</v>
      </c>
      <c r="F2986" s="72">
        <v>46.756</v>
      </c>
      <c r="G2986" s="72">
        <v>4.3849999999999998</v>
      </c>
      <c r="H2986" s="12">
        <v>89.697000000000003</v>
      </c>
      <c r="I2986" s="72">
        <v>1.972</v>
      </c>
      <c r="J2986" s="72">
        <v>29.071999999999999</v>
      </c>
      <c r="K2986" s="12">
        <v>100.122</v>
      </c>
      <c r="L2986" s="72">
        <v>2.2010000000000001</v>
      </c>
      <c r="M2986" s="72">
        <v>28.268000000000001</v>
      </c>
      <c r="N2986" s="12">
        <v>189.81899999999999</v>
      </c>
      <c r="O2986" s="72">
        <v>4.173</v>
      </c>
      <c r="P2986" s="72">
        <v>16.007999999999999</v>
      </c>
      <c r="Q2986" s="12">
        <v>32.142000000000003</v>
      </c>
      <c r="R2986" s="72">
        <v>0.70699999999999996</v>
      </c>
      <c r="S2986" s="72">
        <v>38.814999999999998</v>
      </c>
      <c r="T2986" s="12">
        <v>221.96100000000001</v>
      </c>
      <c r="U2986" s="72">
        <v>4.8789999999999996</v>
      </c>
      <c r="V2986" s="72">
        <v>13.68</v>
      </c>
      <c r="W2986" s="12">
        <v>1212.585</v>
      </c>
      <c r="X2986" s="72">
        <v>26.655999999999999</v>
      </c>
      <c r="Y2986" s="72">
        <v>5.0549999999999997</v>
      </c>
      <c r="Z2986" s="12">
        <v>1434.546</v>
      </c>
      <c r="AA2986" s="72">
        <v>31.535</v>
      </c>
      <c r="AB2986" s="72">
        <v>3.9780000000000002</v>
      </c>
      <c r="AC2986" s="12">
        <v>3561.518</v>
      </c>
      <c r="AD2986" s="72">
        <v>78.292000000000002</v>
      </c>
      <c r="AE2986" s="72">
        <v>3.016</v>
      </c>
      <c r="AF2986" s="12">
        <v>0</v>
      </c>
      <c r="AG2986" s="72">
        <v>0</v>
      </c>
      <c r="AH2986" s="72">
        <v>0</v>
      </c>
      <c r="AI2986" s="12">
        <v>127.012</v>
      </c>
      <c r="AJ2986" s="72">
        <v>2.7919999999999998</v>
      </c>
      <c r="AK2986" s="72">
        <v>14.08</v>
      </c>
      <c r="AL2986" s="12">
        <v>127.012</v>
      </c>
      <c r="AM2986" s="72">
        <v>2.7919999999999998</v>
      </c>
      <c r="AN2986" s="72">
        <v>14.08</v>
      </c>
      <c r="AO2986" s="12">
        <v>3688.529</v>
      </c>
      <c r="AP2986" s="72">
        <v>81.084000000000003</v>
      </c>
      <c r="AQ2986" s="72">
        <v>2.778</v>
      </c>
      <c r="AR2986" s="12">
        <v>50.901000000000003</v>
      </c>
      <c r="AS2986" s="72">
        <v>1.119</v>
      </c>
      <c r="AT2986" s="72">
        <v>32.093000000000004</v>
      </c>
      <c r="AU2986" s="12">
        <v>26.407</v>
      </c>
      <c r="AV2986" s="72">
        <v>0.58099999999999996</v>
      </c>
      <c r="AW2986" s="72">
        <v>61.258000000000003</v>
      </c>
      <c r="AX2986" s="12">
        <v>63.37</v>
      </c>
      <c r="AY2986" s="72">
        <v>1.393</v>
      </c>
      <c r="AZ2986" s="72">
        <v>40.018999999999998</v>
      </c>
      <c r="BA2986" s="12">
        <v>89.777000000000001</v>
      </c>
      <c r="BB2986" s="72">
        <v>1.974</v>
      </c>
      <c r="BC2986" s="72">
        <v>34.844000000000001</v>
      </c>
      <c r="BD2986" s="12">
        <v>36.395000000000003</v>
      </c>
      <c r="BE2986" s="72">
        <v>0.8</v>
      </c>
      <c r="BF2986" s="72">
        <v>48.835000000000001</v>
      </c>
      <c r="BG2986" s="12">
        <v>126.172</v>
      </c>
      <c r="BH2986" s="72">
        <v>2.774</v>
      </c>
      <c r="BI2986" s="72">
        <v>27.951000000000001</v>
      </c>
      <c r="BJ2986" s="12">
        <v>449.14</v>
      </c>
      <c r="BK2986" s="72">
        <v>9.8729999999999993</v>
      </c>
      <c r="BL2986" s="72">
        <v>12.898</v>
      </c>
      <c r="BM2986" s="12">
        <v>234.3</v>
      </c>
      <c r="BN2986" s="72">
        <v>5.1509999999999998</v>
      </c>
      <c r="BO2986" s="72">
        <v>15.042</v>
      </c>
      <c r="BP2986" s="12">
        <v>683.44</v>
      </c>
      <c r="BQ2986" s="72">
        <v>15.023999999999999</v>
      </c>
      <c r="BR2986" s="72">
        <v>9.4550000000000001</v>
      </c>
      <c r="BS2986" s="12">
        <v>860.51199999999994</v>
      </c>
      <c r="BT2986" s="72">
        <v>18.916</v>
      </c>
      <c r="BU2986" s="72">
        <v>9.2100000000000009</v>
      </c>
      <c r="BV2986" s="12">
        <v>4549.0420000000004</v>
      </c>
      <c r="BW2986" s="72">
        <v>100</v>
      </c>
      <c r="BX2986" s="72">
        <v>2.8279999999999998</v>
      </c>
      <c r="BY2986" s="13"/>
      <c r="BZ2986" s="13"/>
    </row>
    <row r="2987" spans="1:78">
      <c r="A2987" s="122" t="s">
        <v>65</v>
      </c>
      <c r="B2987" s="71" t="s">
        <v>74</v>
      </c>
      <c r="C2987" s="71" t="s">
        <v>25</v>
      </c>
      <c r="D2987" s="34">
        <v>46082</v>
      </c>
      <c r="E2987" s="12">
        <v>2173.4960000000001</v>
      </c>
      <c r="F2987" s="72">
        <v>46.228000000000002</v>
      </c>
      <c r="G2987" s="72">
        <v>4.0810000000000004</v>
      </c>
      <c r="H2987" s="12">
        <v>61.512</v>
      </c>
      <c r="I2987" s="72">
        <v>1.3080000000000001</v>
      </c>
      <c r="J2987" s="72">
        <v>41.185000000000002</v>
      </c>
      <c r="K2987" s="12">
        <v>85.04</v>
      </c>
      <c r="L2987" s="72">
        <v>1.8089999999999999</v>
      </c>
      <c r="M2987" s="72">
        <v>45.103000000000002</v>
      </c>
      <c r="N2987" s="12">
        <v>146.55199999999999</v>
      </c>
      <c r="O2987" s="72">
        <v>3.117</v>
      </c>
      <c r="P2987" s="72">
        <v>33.78</v>
      </c>
      <c r="Q2987" s="12">
        <v>36.161999999999999</v>
      </c>
      <c r="R2987" s="72">
        <v>0.76900000000000002</v>
      </c>
      <c r="S2987" s="72">
        <v>53.356000000000002</v>
      </c>
      <c r="T2987" s="12">
        <v>182.714</v>
      </c>
      <c r="U2987" s="72">
        <v>3.8860000000000001</v>
      </c>
      <c r="V2987" s="72">
        <v>30.763999999999999</v>
      </c>
      <c r="W2987" s="12">
        <v>1312.404</v>
      </c>
      <c r="X2987" s="72">
        <v>27.913</v>
      </c>
      <c r="Y2987" s="72">
        <v>6.5860000000000003</v>
      </c>
      <c r="Z2987" s="12">
        <v>1495.1179999999999</v>
      </c>
      <c r="AA2987" s="72">
        <v>31.798999999999999</v>
      </c>
      <c r="AB2987" s="72">
        <v>5.4779999999999998</v>
      </c>
      <c r="AC2987" s="12">
        <v>3668.614</v>
      </c>
      <c r="AD2987" s="72">
        <v>78.027000000000001</v>
      </c>
      <c r="AE2987" s="72">
        <v>3.7719999999999998</v>
      </c>
      <c r="AF2987" s="12">
        <v>13.119</v>
      </c>
      <c r="AG2987" s="72">
        <v>0.27900000000000003</v>
      </c>
      <c r="AH2987" s="72">
        <v>87.665000000000006</v>
      </c>
      <c r="AI2987" s="12">
        <v>93.512</v>
      </c>
      <c r="AJ2987" s="72">
        <v>1.9890000000000001</v>
      </c>
      <c r="AK2987" s="72">
        <v>33.15</v>
      </c>
      <c r="AL2987" s="12">
        <v>106.631</v>
      </c>
      <c r="AM2987" s="72">
        <v>2.2679999999999998</v>
      </c>
      <c r="AN2987" s="72">
        <v>30.271000000000001</v>
      </c>
      <c r="AO2987" s="12">
        <v>3775.2449999999999</v>
      </c>
      <c r="AP2987" s="72">
        <v>80.295000000000002</v>
      </c>
      <c r="AQ2987" s="72">
        <v>3.9359999999999999</v>
      </c>
      <c r="AR2987" s="12">
        <v>46.469000000000001</v>
      </c>
      <c r="AS2987" s="72">
        <v>0.98799999999999999</v>
      </c>
      <c r="AT2987" s="72">
        <v>38.792000000000002</v>
      </c>
      <c r="AU2987" s="12">
        <v>7.79</v>
      </c>
      <c r="AV2987" s="72">
        <v>0.16600000000000001</v>
      </c>
      <c r="AW2987" s="72">
        <v>72.869</v>
      </c>
      <c r="AX2987" s="12">
        <v>123.417</v>
      </c>
      <c r="AY2987" s="72">
        <v>2.625</v>
      </c>
      <c r="AZ2987" s="72">
        <v>37.744999999999997</v>
      </c>
      <c r="BA2987" s="12">
        <v>131.208</v>
      </c>
      <c r="BB2987" s="72">
        <v>2.7909999999999999</v>
      </c>
      <c r="BC2987" s="72">
        <v>35.499000000000002</v>
      </c>
      <c r="BD2987" s="12">
        <v>34.338000000000001</v>
      </c>
      <c r="BE2987" s="72">
        <v>0.73</v>
      </c>
      <c r="BF2987" s="72">
        <v>46.500999999999998</v>
      </c>
      <c r="BG2987" s="12">
        <v>165.54599999999999</v>
      </c>
      <c r="BH2987" s="72">
        <v>3.5209999999999999</v>
      </c>
      <c r="BI2987" s="72">
        <v>26.934999999999999</v>
      </c>
      <c r="BJ2987" s="12">
        <v>481.78699999999998</v>
      </c>
      <c r="BK2987" s="72">
        <v>10.247</v>
      </c>
      <c r="BL2987" s="72">
        <v>14.077999999999999</v>
      </c>
      <c r="BM2987" s="12">
        <v>232.68600000000001</v>
      </c>
      <c r="BN2987" s="72">
        <v>4.9489999999999998</v>
      </c>
      <c r="BO2987" s="72">
        <v>17.157</v>
      </c>
      <c r="BP2987" s="12">
        <v>714.47400000000005</v>
      </c>
      <c r="BQ2987" s="72">
        <v>15.196</v>
      </c>
      <c r="BR2987" s="72">
        <v>10.202999999999999</v>
      </c>
      <c r="BS2987" s="12">
        <v>926.48800000000006</v>
      </c>
      <c r="BT2987" s="72">
        <v>19.704999999999998</v>
      </c>
      <c r="BU2987" s="72">
        <v>6.4809999999999999</v>
      </c>
      <c r="BV2987" s="12">
        <v>4701.7330000000002</v>
      </c>
      <c r="BW2987" s="72">
        <v>100</v>
      </c>
      <c r="BX2987" s="72">
        <v>3.4089999999999998</v>
      </c>
      <c r="BY2987" s="13"/>
      <c r="BZ2987" s="13"/>
    </row>
    <row r="2988" spans="1:78">
      <c r="A2988" s="122" t="s">
        <v>65</v>
      </c>
      <c r="B2988" s="71" t="s">
        <v>74</v>
      </c>
      <c r="C2988" s="71" t="s">
        <v>25</v>
      </c>
      <c r="D2988" s="34">
        <v>46174</v>
      </c>
      <c r="E2988" s="12">
        <v>2059.221</v>
      </c>
      <c r="F2988" s="72">
        <v>44.993000000000002</v>
      </c>
      <c r="G2988" s="72">
        <v>4.492</v>
      </c>
      <c r="H2988" s="12">
        <v>116.663</v>
      </c>
      <c r="I2988" s="72">
        <v>2.5489999999999999</v>
      </c>
      <c r="J2988" s="72">
        <v>29.433</v>
      </c>
      <c r="K2988" s="12">
        <v>121.42400000000001</v>
      </c>
      <c r="L2988" s="72">
        <v>2.653</v>
      </c>
      <c r="M2988" s="72">
        <v>28.605</v>
      </c>
      <c r="N2988" s="12">
        <v>238.08699999999999</v>
      </c>
      <c r="O2988" s="72">
        <v>5.202</v>
      </c>
      <c r="P2988" s="72">
        <v>22.126999999999999</v>
      </c>
      <c r="Q2988" s="12">
        <v>30.510999999999999</v>
      </c>
      <c r="R2988" s="72">
        <v>0.66700000000000004</v>
      </c>
      <c r="S2988" s="72">
        <v>44.811999999999998</v>
      </c>
      <c r="T2988" s="12">
        <v>268.59800000000001</v>
      </c>
      <c r="U2988" s="72">
        <v>5.8689999999999998</v>
      </c>
      <c r="V2988" s="72">
        <v>18.716999999999999</v>
      </c>
      <c r="W2988" s="12">
        <v>1275.4880000000001</v>
      </c>
      <c r="X2988" s="72">
        <v>27.869</v>
      </c>
      <c r="Y2988" s="72">
        <v>5.7430000000000003</v>
      </c>
      <c r="Z2988" s="12">
        <v>1544.086</v>
      </c>
      <c r="AA2988" s="72">
        <v>33.737000000000002</v>
      </c>
      <c r="AB2988" s="72">
        <v>3.7410000000000001</v>
      </c>
      <c r="AC2988" s="12">
        <v>3603.3069999999998</v>
      </c>
      <c r="AD2988" s="72">
        <v>78.73</v>
      </c>
      <c r="AE2988" s="72">
        <v>2.8780000000000001</v>
      </c>
      <c r="AF2988" s="12">
        <v>2.1360000000000001</v>
      </c>
      <c r="AG2988" s="72">
        <v>4.7E-2</v>
      </c>
      <c r="AH2988" s="72">
        <v>83.149000000000001</v>
      </c>
      <c r="AI2988" s="12">
        <v>140.07</v>
      </c>
      <c r="AJ2988" s="72">
        <v>3.06</v>
      </c>
      <c r="AK2988" s="72">
        <v>19.783000000000001</v>
      </c>
      <c r="AL2988" s="12">
        <v>142.20699999999999</v>
      </c>
      <c r="AM2988" s="72">
        <v>3.1070000000000002</v>
      </c>
      <c r="AN2988" s="72">
        <v>19.625</v>
      </c>
      <c r="AO2988" s="12">
        <v>3745.5140000000001</v>
      </c>
      <c r="AP2988" s="72">
        <v>81.837000000000003</v>
      </c>
      <c r="AQ2988" s="72">
        <v>2.9249999999999998</v>
      </c>
      <c r="AR2988" s="12">
        <v>26.863</v>
      </c>
      <c r="AS2988" s="72">
        <v>0.58699999999999997</v>
      </c>
      <c r="AT2988" s="72">
        <v>37.293999999999997</v>
      </c>
      <c r="AU2988" s="12">
        <v>19.704000000000001</v>
      </c>
      <c r="AV2988" s="72">
        <v>0.43099999999999999</v>
      </c>
      <c r="AW2988" s="72">
        <v>82.441000000000003</v>
      </c>
      <c r="AX2988" s="12">
        <v>125.941</v>
      </c>
      <c r="AY2988" s="72">
        <v>2.7519999999999998</v>
      </c>
      <c r="AZ2988" s="72">
        <v>24.513000000000002</v>
      </c>
      <c r="BA2988" s="12">
        <v>145.64400000000001</v>
      </c>
      <c r="BB2988" s="72">
        <v>3.1819999999999999</v>
      </c>
      <c r="BC2988" s="72">
        <v>22.856000000000002</v>
      </c>
      <c r="BD2988" s="12">
        <v>34.991999999999997</v>
      </c>
      <c r="BE2988" s="72">
        <v>0.76500000000000001</v>
      </c>
      <c r="BF2988" s="72">
        <v>59.110999999999997</v>
      </c>
      <c r="BG2988" s="12">
        <v>180.637</v>
      </c>
      <c r="BH2988" s="72">
        <v>3.9470000000000001</v>
      </c>
      <c r="BI2988" s="72">
        <v>21.129000000000001</v>
      </c>
      <c r="BJ2988" s="12">
        <v>425.52600000000001</v>
      </c>
      <c r="BK2988" s="72">
        <v>9.2970000000000006</v>
      </c>
      <c r="BL2988" s="72">
        <v>11.663</v>
      </c>
      <c r="BM2988" s="12">
        <v>198.26</v>
      </c>
      <c r="BN2988" s="72">
        <v>4.3319999999999999</v>
      </c>
      <c r="BO2988" s="72">
        <v>14.334</v>
      </c>
      <c r="BP2988" s="12">
        <v>623.78599999999994</v>
      </c>
      <c r="BQ2988" s="72">
        <v>13.629</v>
      </c>
      <c r="BR2988" s="72">
        <v>8.984</v>
      </c>
      <c r="BS2988" s="12">
        <v>831.28599999999994</v>
      </c>
      <c r="BT2988" s="72">
        <v>18.163</v>
      </c>
      <c r="BU2988" s="72">
        <v>6.8940000000000001</v>
      </c>
      <c r="BV2988" s="12">
        <v>4576.8</v>
      </c>
      <c r="BW2988" s="72">
        <v>100</v>
      </c>
      <c r="BX2988" s="72">
        <v>2.5299999999999998</v>
      </c>
      <c r="BY2988" s="13"/>
      <c r="BZ2988" s="13"/>
    </row>
    <row r="2989" spans="1:78">
      <c r="A2989" s="122" t="s">
        <v>65</v>
      </c>
      <c r="B2989" s="71" t="s">
        <v>76</v>
      </c>
      <c r="C2989" s="71" t="s">
        <v>26</v>
      </c>
      <c r="D2989" s="34">
        <v>41883</v>
      </c>
      <c r="E2989" s="12">
        <v>0</v>
      </c>
      <c r="F2989" s="72">
        <v>0</v>
      </c>
      <c r="G2989" s="72">
        <v>0</v>
      </c>
      <c r="H2989" s="12">
        <v>0</v>
      </c>
      <c r="I2989" s="72">
        <v>0</v>
      </c>
      <c r="J2989" s="72">
        <v>0</v>
      </c>
      <c r="K2989" s="12">
        <v>0</v>
      </c>
      <c r="L2989" s="72">
        <v>0</v>
      </c>
      <c r="M2989" s="72">
        <v>0</v>
      </c>
      <c r="N2989" s="12">
        <v>0</v>
      </c>
      <c r="O2989" s="72">
        <v>0</v>
      </c>
      <c r="P2989" s="72">
        <v>0</v>
      </c>
      <c r="Q2989" s="12">
        <v>0</v>
      </c>
      <c r="R2989" s="72">
        <v>0</v>
      </c>
      <c r="S2989" s="72">
        <v>0</v>
      </c>
      <c r="T2989" s="12">
        <v>0</v>
      </c>
      <c r="U2989" s="72">
        <v>0</v>
      </c>
      <c r="V2989" s="72">
        <v>0</v>
      </c>
      <c r="W2989" s="12">
        <v>0</v>
      </c>
      <c r="X2989" s="72">
        <v>0</v>
      </c>
      <c r="Y2989" s="72">
        <v>0</v>
      </c>
      <c r="Z2989" s="12">
        <v>0</v>
      </c>
      <c r="AA2989" s="72">
        <v>0</v>
      </c>
      <c r="AB2989" s="72">
        <v>0</v>
      </c>
      <c r="AC2989" s="12">
        <v>0</v>
      </c>
      <c r="AD2989" s="72">
        <v>0</v>
      </c>
      <c r="AE2989" s="72">
        <v>0</v>
      </c>
      <c r="AF2989" s="12">
        <v>0</v>
      </c>
      <c r="AG2989" s="72">
        <v>0</v>
      </c>
      <c r="AH2989" s="72">
        <v>0</v>
      </c>
      <c r="AI2989" s="12">
        <v>0</v>
      </c>
      <c r="AJ2989" s="72">
        <v>0</v>
      </c>
      <c r="AK2989" s="72">
        <v>0</v>
      </c>
      <c r="AL2989" s="12">
        <v>0</v>
      </c>
      <c r="AM2989" s="72">
        <v>0</v>
      </c>
      <c r="AN2989" s="72">
        <v>0</v>
      </c>
      <c r="AO2989" s="12">
        <v>0</v>
      </c>
      <c r="AP2989" s="72">
        <v>0</v>
      </c>
      <c r="AQ2989" s="72">
        <v>0</v>
      </c>
      <c r="AR2989" s="12">
        <v>0</v>
      </c>
      <c r="AS2989" s="72">
        <v>0</v>
      </c>
      <c r="AT2989" s="72">
        <v>0</v>
      </c>
      <c r="AU2989" s="12">
        <v>0</v>
      </c>
      <c r="AV2989" s="72">
        <v>0</v>
      </c>
      <c r="AW2989" s="72">
        <v>0</v>
      </c>
      <c r="AX2989" s="12">
        <v>0</v>
      </c>
      <c r="AY2989" s="72">
        <v>0</v>
      </c>
      <c r="AZ2989" s="72">
        <v>0</v>
      </c>
      <c r="BA2989" s="12">
        <v>0</v>
      </c>
      <c r="BB2989" s="72">
        <v>0</v>
      </c>
      <c r="BC2989" s="72">
        <v>0</v>
      </c>
      <c r="BD2989" s="12">
        <v>0</v>
      </c>
      <c r="BE2989" s="72">
        <v>0</v>
      </c>
      <c r="BF2989" s="72">
        <v>0</v>
      </c>
      <c r="BG2989" s="12">
        <v>0</v>
      </c>
      <c r="BH2989" s="72">
        <v>0</v>
      </c>
      <c r="BI2989" s="72">
        <v>0</v>
      </c>
      <c r="BJ2989" s="12">
        <v>0</v>
      </c>
      <c r="BK2989" s="72">
        <v>0</v>
      </c>
      <c r="BL2989" s="72">
        <v>0</v>
      </c>
      <c r="BM2989" s="12">
        <v>0</v>
      </c>
      <c r="BN2989" s="72">
        <v>0</v>
      </c>
      <c r="BO2989" s="72">
        <v>0</v>
      </c>
      <c r="BP2989" s="12">
        <v>0</v>
      </c>
      <c r="BQ2989" s="72">
        <v>0</v>
      </c>
      <c r="BR2989" s="72">
        <v>0</v>
      </c>
      <c r="BS2989" s="12">
        <v>0</v>
      </c>
      <c r="BT2989" s="72">
        <v>0</v>
      </c>
      <c r="BU2989" s="72">
        <v>0</v>
      </c>
      <c r="BV2989" s="12">
        <v>0</v>
      </c>
      <c r="BW2989" s="72">
        <v>0</v>
      </c>
      <c r="BX2989" s="72">
        <v>0</v>
      </c>
      <c r="BY2989" s="13"/>
      <c r="BZ2989" s="13"/>
    </row>
    <row r="2990" spans="1:78">
      <c r="A2990" s="122" t="s">
        <v>65</v>
      </c>
      <c r="B2990" s="71" t="s">
        <v>76</v>
      </c>
      <c r="C2990" s="71" t="s">
        <v>26</v>
      </c>
      <c r="D2990" s="34">
        <v>41974</v>
      </c>
      <c r="E2990" s="12">
        <v>0</v>
      </c>
      <c r="F2990" s="72">
        <v>0</v>
      </c>
      <c r="G2990" s="72">
        <v>0</v>
      </c>
      <c r="H2990" s="12">
        <v>0</v>
      </c>
      <c r="I2990" s="72">
        <v>0</v>
      </c>
      <c r="J2990" s="72">
        <v>0</v>
      </c>
      <c r="K2990" s="12">
        <v>0</v>
      </c>
      <c r="L2990" s="72">
        <v>0</v>
      </c>
      <c r="M2990" s="72">
        <v>0</v>
      </c>
      <c r="N2990" s="12">
        <v>0</v>
      </c>
      <c r="O2990" s="72">
        <v>0</v>
      </c>
      <c r="P2990" s="72">
        <v>0</v>
      </c>
      <c r="Q2990" s="12">
        <v>0</v>
      </c>
      <c r="R2990" s="72">
        <v>0</v>
      </c>
      <c r="S2990" s="72">
        <v>0</v>
      </c>
      <c r="T2990" s="12">
        <v>0</v>
      </c>
      <c r="U2990" s="72">
        <v>0</v>
      </c>
      <c r="V2990" s="72">
        <v>0</v>
      </c>
      <c r="W2990" s="12">
        <v>0</v>
      </c>
      <c r="X2990" s="72">
        <v>0</v>
      </c>
      <c r="Y2990" s="72">
        <v>0</v>
      </c>
      <c r="Z2990" s="12">
        <v>0</v>
      </c>
      <c r="AA2990" s="72">
        <v>0</v>
      </c>
      <c r="AB2990" s="72">
        <v>0</v>
      </c>
      <c r="AC2990" s="12">
        <v>0</v>
      </c>
      <c r="AD2990" s="72">
        <v>0</v>
      </c>
      <c r="AE2990" s="72">
        <v>0</v>
      </c>
      <c r="AF2990" s="12">
        <v>0</v>
      </c>
      <c r="AG2990" s="72">
        <v>0</v>
      </c>
      <c r="AH2990" s="72">
        <v>0</v>
      </c>
      <c r="AI2990" s="12">
        <v>0</v>
      </c>
      <c r="AJ2990" s="72">
        <v>0</v>
      </c>
      <c r="AK2990" s="72">
        <v>0</v>
      </c>
      <c r="AL2990" s="12">
        <v>0</v>
      </c>
      <c r="AM2990" s="72">
        <v>0</v>
      </c>
      <c r="AN2990" s="72">
        <v>0</v>
      </c>
      <c r="AO2990" s="12">
        <v>0</v>
      </c>
      <c r="AP2990" s="72">
        <v>0</v>
      </c>
      <c r="AQ2990" s="72">
        <v>0</v>
      </c>
      <c r="AR2990" s="12">
        <v>0</v>
      </c>
      <c r="AS2990" s="72">
        <v>0</v>
      </c>
      <c r="AT2990" s="72">
        <v>0</v>
      </c>
      <c r="AU2990" s="12">
        <v>0</v>
      </c>
      <c r="AV2990" s="72">
        <v>0</v>
      </c>
      <c r="AW2990" s="72">
        <v>0</v>
      </c>
      <c r="AX2990" s="12">
        <v>0</v>
      </c>
      <c r="AY2990" s="72">
        <v>0</v>
      </c>
      <c r="AZ2990" s="72">
        <v>0</v>
      </c>
      <c r="BA2990" s="12">
        <v>0</v>
      </c>
      <c r="BB2990" s="72">
        <v>0</v>
      </c>
      <c r="BC2990" s="72">
        <v>0</v>
      </c>
      <c r="BD2990" s="12">
        <v>0</v>
      </c>
      <c r="BE2990" s="72">
        <v>0</v>
      </c>
      <c r="BF2990" s="72">
        <v>0</v>
      </c>
      <c r="BG2990" s="12">
        <v>0</v>
      </c>
      <c r="BH2990" s="72">
        <v>0</v>
      </c>
      <c r="BI2990" s="72">
        <v>0</v>
      </c>
      <c r="BJ2990" s="12">
        <v>0</v>
      </c>
      <c r="BK2990" s="72">
        <v>0</v>
      </c>
      <c r="BL2990" s="72">
        <v>0</v>
      </c>
      <c r="BM2990" s="12">
        <v>0</v>
      </c>
      <c r="BN2990" s="72">
        <v>0</v>
      </c>
      <c r="BO2990" s="72">
        <v>0</v>
      </c>
      <c r="BP2990" s="12">
        <v>0</v>
      </c>
      <c r="BQ2990" s="72">
        <v>0</v>
      </c>
      <c r="BR2990" s="72">
        <v>0</v>
      </c>
      <c r="BS2990" s="12">
        <v>0</v>
      </c>
      <c r="BT2990" s="72">
        <v>0</v>
      </c>
      <c r="BU2990" s="72">
        <v>0</v>
      </c>
      <c r="BV2990" s="12">
        <v>0</v>
      </c>
      <c r="BW2990" s="72">
        <v>0</v>
      </c>
      <c r="BX2990" s="72">
        <v>0</v>
      </c>
      <c r="BY2990" s="13"/>
      <c r="BZ2990" s="13"/>
    </row>
    <row r="2991" spans="1:78">
      <c r="A2991" s="122" t="s">
        <v>65</v>
      </c>
      <c r="B2991" s="71" t="s">
        <v>76</v>
      </c>
      <c r="C2991" s="71" t="s">
        <v>26</v>
      </c>
      <c r="D2991" s="34">
        <v>42064</v>
      </c>
      <c r="E2991" s="12">
        <v>0</v>
      </c>
      <c r="F2991" s="72">
        <v>0</v>
      </c>
      <c r="G2991" s="72">
        <v>0</v>
      </c>
      <c r="H2991" s="12">
        <v>0</v>
      </c>
      <c r="I2991" s="72">
        <v>0</v>
      </c>
      <c r="J2991" s="72">
        <v>0</v>
      </c>
      <c r="K2991" s="12">
        <v>0</v>
      </c>
      <c r="L2991" s="72">
        <v>0</v>
      </c>
      <c r="M2991" s="72">
        <v>0</v>
      </c>
      <c r="N2991" s="12">
        <v>0</v>
      </c>
      <c r="O2991" s="72">
        <v>0</v>
      </c>
      <c r="P2991" s="72">
        <v>0</v>
      </c>
      <c r="Q2991" s="12">
        <v>0</v>
      </c>
      <c r="R2991" s="72">
        <v>0</v>
      </c>
      <c r="S2991" s="72">
        <v>0</v>
      </c>
      <c r="T2991" s="12">
        <v>0</v>
      </c>
      <c r="U2991" s="72">
        <v>0</v>
      </c>
      <c r="V2991" s="72">
        <v>0</v>
      </c>
      <c r="W2991" s="12">
        <v>0</v>
      </c>
      <c r="X2991" s="72">
        <v>0</v>
      </c>
      <c r="Y2991" s="72">
        <v>0</v>
      </c>
      <c r="Z2991" s="12">
        <v>0</v>
      </c>
      <c r="AA2991" s="72">
        <v>0</v>
      </c>
      <c r="AB2991" s="72">
        <v>0</v>
      </c>
      <c r="AC2991" s="12">
        <v>0</v>
      </c>
      <c r="AD2991" s="72">
        <v>0</v>
      </c>
      <c r="AE2991" s="72">
        <v>0</v>
      </c>
      <c r="AF2991" s="12">
        <v>0</v>
      </c>
      <c r="AG2991" s="72">
        <v>0</v>
      </c>
      <c r="AH2991" s="72">
        <v>0</v>
      </c>
      <c r="AI2991" s="12">
        <v>0</v>
      </c>
      <c r="AJ2991" s="72">
        <v>0</v>
      </c>
      <c r="AK2991" s="72">
        <v>0</v>
      </c>
      <c r="AL2991" s="12">
        <v>0</v>
      </c>
      <c r="AM2991" s="72">
        <v>0</v>
      </c>
      <c r="AN2991" s="72">
        <v>0</v>
      </c>
      <c r="AO2991" s="12">
        <v>0</v>
      </c>
      <c r="AP2991" s="72">
        <v>0</v>
      </c>
      <c r="AQ2991" s="72">
        <v>0</v>
      </c>
      <c r="AR2991" s="12">
        <v>0</v>
      </c>
      <c r="AS2991" s="72">
        <v>0</v>
      </c>
      <c r="AT2991" s="72">
        <v>0</v>
      </c>
      <c r="AU2991" s="12">
        <v>0</v>
      </c>
      <c r="AV2991" s="72">
        <v>0</v>
      </c>
      <c r="AW2991" s="72">
        <v>0</v>
      </c>
      <c r="AX2991" s="12">
        <v>0</v>
      </c>
      <c r="AY2991" s="72">
        <v>0</v>
      </c>
      <c r="AZ2991" s="72">
        <v>0</v>
      </c>
      <c r="BA2991" s="12">
        <v>0</v>
      </c>
      <c r="BB2991" s="72">
        <v>0</v>
      </c>
      <c r="BC2991" s="72">
        <v>0</v>
      </c>
      <c r="BD2991" s="12">
        <v>0</v>
      </c>
      <c r="BE2991" s="72">
        <v>0</v>
      </c>
      <c r="BF2991" s="72">
        <v>0</v>
      </c>
      <c r="BG2991" s="12">
        <v>0</v>
      </c>
      <c r="BH2991" s="72">
        <v>0</v>
      </c>
      <c r="BI2991" s="72">
        <v>0</v>
      </c>
      <c r="BJ2991" s="12">
        <v>0</v>
      </c>
      <c r="BK2991" s="72">
        <v>0</v>
      </c>
      <c r="BL2991" s="72">
        <v>0</v>
      </c>
      <c r="BM2991" s="12">
        <v>0</v>
      </c>
      <c r="BN2991" s="72">
        <v>0</v>
      </c>
      <c r="BO2991" s="72">
        <v>0</v>
      </c>
      <c r="BP2991" s="12">
        <v>0</v>
      </c>
      <c r="BQ2991" s="72">
        <v>0</v>
      </c>
      <c r="BR2991" s="72">
        <v>0</v>
      </c>
      <c r="BS2991" s="12">
        <v>0</v>
      </c>
      <c r="BT2991" s="72">
        <v>0</v>
      </c>
      <c r="BU2991" s="72">
        <v>0</v>
      </c>
      <c r="BV2991" s="12">
        <v>0</v>
      </c>
      <c r="BW2991" s="72">
        <v>0</v>
      </c>
      <c r="BX2991" s="72">
        <v>0</v>
      </c>
      <c r="BY2991" s="13"/>
      <c r="BZ2991" s="13"/>
    </row>
    <row r="2992" spans="1:78">
      <c r="A2992" s="122" t="s">
        <v>65</v>
      </c>
      <c r="B2992" s="71" t="s">
        <v>76</v>
      </c>
      <c r="C2992" s="71" t="s">
        <v>26</v>
      </c>
      <c r="D2992" s="34">
        <v>42156</v>
      </c>
      <c r="E2992" s="12">
        <v>0</v>
      </c>
      <c r="F2992" s="72">
        <v>0</v>
      </c>
      <c r="G2992" s="72">
        <v>0</v>
      </c>
      <c r="H2992" s="12">
        <v>0</v>
      </c>
      <c r="I2992" s="72">
        <v>0</v>
      </c>
      <c r="J2992" s="72">
        <v>0</v>
      </c>
      <c r="K2992" s="12">
        <v>0</v>
      </c>
      <c r="L2992" s="72">
        <v>0</v>
      </c>
      <c r="M2992" s="72">
        <v>0</v>
      </c>
      <c r="N2992" s="12">
        <v>0</v>
      </c>
      <c r="O2992" s="72">
        <v>0</v>
      </c>
      <c r="P2992" s="72">
        <v>0</v>
      </c>
      <c r="Q2992" s="12">
        <v>0</v>
      </c>
      <c r="R2992" s="72">
        <v>0</v>
      </c>
      <c r="S2992" s="72">
        <v>0</v>
      </c>
      <c r="T2992" s="12">
        <v>0</v>
      </c>
      <c r="U2992" s="72">
        <v>0</v>
      </c>
      <c r="V2992" s="72">
        <v>0</v>
      </c>
      <c r="W2992" s="12">
        <v>0</v>
      </c>
      <c r="X2992" s="72">
        <v>0</v>
      </c>
      <c r="Y2992" s="72">
        <v>0</v>
      </c>
      <c r="Z2992" s="12">
        <v>0</v>
      </c>
      <c r="AA2992" s="72">
        <v>0</v>
      </c>
      <c r="AB2992" s="72">
        <v>0</v>
      </c>
      <c r="AC2992" s="12">
        <v>0</v>
      </c>
      <c r="AD2992" s="72">
        <v>0</v>
      </c>
      <c r="AE2992" s="72">
        <v>0</v>
      </c>
      <c r="AF2992" s="12">
        <v>0</v>
      </c>
      <c r="AG2992" s="72">
        <v>0</v>
      </c>
      <c r="AH2992" s="72">
        <v>0</v>
      </c>
      <c r="AI2992" s="12">
        <v>0</v>
      </c>
      <c r="AJ2992" s="72">
        <v>0</v>
      </c>
      <c r="AK2992" s="72">
        <v>0</v>
      </c>
      <c r="AL2992" s="12">
        <v>0</v>
      </c>
      <c r="AM2992" s="72">
        <v>0</v>
      </c>
      <c r="AN2992" s="72">
        <v>0</v>
      </c>
      <c r="AO2992" s="12">
        <v>0</v>
      </c>
      <c r="AP2992" s="72">
        <v>0</v>
      </c>
      <c r="AQ2992" s="72">
        <v>0</v>
      </c>
      <c r="AR2992" s="12">
        <v>0</v>
      </c>
      <c r="AS2992" s="72">
        <v>0</v>
      </c>
      <c r="AT2992" s="72">
        <v>0</v>
      </c>
      <c r="AU2992" s="12">
        <v>0</v>
      </c>
      <c r="AV2992" s="72">
        <v>0</v>
      </c>
      <c r="AW2992" s="72">
        <v>0</v>
      </c>
      <c r="AX2992" s="12">
        <v>0</v>
      </c>
      <c r="AY2992" s="72">
        <v>0</v>
      </c>
      <c r="AZ2992" s="72">
        <v>0</v>
      </c>
      <c r="BA2992" s="12">
        <v>0</v>
      </c>
      <c r="BB2992" s="72">
        <v>0</v>
      </c>
      <c r="BC2992" s="72">
        <v>0</v>
      </c>
      <c r="BD2992" s="12">
        <v>0</v>
      </c>
      <c r="BE2992" s="72">
        <v>0</v>
      </c>
      <c r="BF2992" s="72">
        <v>0</v>
      </c>
      <c r="BG2992" s="12">
        <v>0</v>
      </c>
      <c r="BH2992" s="72">
        <v>0</v>
      </c>
      <c r="BI2992" s="72">
        <v>0</v>
      </c>
      <c r="BJ2992" s="12">
        <v>0</v>
      </c>
      <c r="BK2992" s="72">
        <v>0</v>
      </c>
      <c r="BL2992" s="72">
        <v>0</v>
      </c>
      <c r="BM2992" s="12">
        <v>0</v>
      </c>
      <c r="BN2992" s="72">
        <v>0</v>
      </c>
      <c r="BO2992" s="72">
        <v>0</v>
      </c>
      <c r="BP2992" s="12">
        <v>0</v>
      </c>
      <c r="BQ2992" s="72">
        <v>0</v>
      </c>
      <c r="BR2992" s="72">
        <v>0</v>
      </c>
      <c r="BS2992" s="12">
        <v>0</v>
      </c>
      <c r="BT2992" s="72">
        <v>0</v>
      </c>
      <c r="BU2992" s="72">
        <v>0</v>
      </c>
      <c r="BV2992" s="12">
        <v>0</v>
      </c>
      <c r="BW2992" s="72">
        <v>0</v>
      </c>
      <c r="BX2992" s="72">
        <v>0</v>
      </c>
      <c r="BY2992" s="13"/>
      <c r="BZ2992" s="13"/>
    </row>
    <row r="2993" spans="1:78">
      <c r="A2993" s="122" t="s">
        <v>65</v>
      </c>
      <c r="B2993" s="71" t="s">
        <v>76</v>
      </c>
      <c r="C2993" s="71" t="s">
        <v>26</v>
      </c>
      <c r="D2993" s="34">
        <v>42614</v>
      </c>
      <c r="E2993" s="12">
        <v>0</v>
      </c>
      <c r="F2993" s="72">
        <v>0</v>
      </c>
      <c r="G2993" s="72">
        <v>0</v>
      </c>
      <c r="H2993" s="12">
        <v>0</v>
      </c>
      <c r="I2993" s="72">
        <v>0</v>
      </c>
      <c r="J2993" s="72">
        <v>0</v>
      </c>
      <c r="K2993" s="12">
        <v>0</v>
      </c>
      <c r="L2993" s="72">
        <v>0</v>
      </c>
      <c r="M2993" s="72">
        <v>0</v>
      </c>
      <c r="N2993" s="12">
        <v>0</v>
      </c>
      <c r="O2993" s="72">
        <v>0</v>
      </c>
      <c r="P2993" s="72">
        <v>0</v>
      </c>
      <c r="Q2993" s="12">
        <v>0</v>
      </c>
      <c r="R2993" s="72">
        <v>0</v>
      </c>
      <c r="S2993" s="72">
        <v>0</v>
      </c>
      <c r="T2993" s="12">
        <v>0</v>
      </c>
      <c r="U2993" s="72">
        <v>0</v>
      </c>
      <c r="V2993" s="72">
        <v>0</v>
      </c>
      <c r="W2993" s="12">
        <v>0</v>
      </c>
      <c r="X2993" s="72">
        <v>0</v>
      </c>
      <c r="Y2993" s="72">
        <v>0</v>
      </c>
      <c r="Z2993" s="12">
        <v>0</v>
      </c>
      <c r="AA2993" s="72">
        <v>0</v>
      </c>
      <c r="AB2993" s="72">
        <v>0</v>
      </c>
      <c r="AC2993" s="12">
        <v>0</v>
      </c>
      <c r="AD2993" s="72">
        <v>0</v>
      </c>
      <c r="AE2993" s="72">
        <v>0</v>
      </c>
      <c r="AF2993" s="12">
        <v>0</v>
      </c>
      <c r="AG2993" s="72">
        <v>0</v>
      </c>
      <c r="AH2993" s="72">
        <v>0</v>
      </c>
      <c r="AI2993" s="12">
        <v>0</v>
      </c>
      <c r="AJ2993" s="72">
        <v>0</v>
      </c>
      <c r="AK2993" s="72">
        <v>0</v>
      </c>
      <c r="AL2993" s="12">
        <v>0</v>
      </c>
      <c r="AM2993" s="72">
        <v>0</v>
      </c>
      <c r="AN2993" s="72">
        <v>0</v>
      </c>
      <c r="AO2993" s="12">
        <v>0</v>
      </c>
      <c r="AP2993" s="72">
        <v>0</v>
      </c>
      <c r="AQ2993" s="72">
        <v>0</v>
      </c>
      <c r="AR2993" s="12">
        <v>0</v>
      </c>
      <c r="AS2993" s="72">
        <v>0</v>
      </c>
      <c r="AT2993" s="72">
        <v>0</v>
      </c>
      <c r="AU2993" s="12">
        <v>0</v>
      </c>
      <c r="AV2993" s="72">
        <v>0</v>
      </c>
      <c r="AW2993" s="72">
        <v>0</v>
      </c>
      <c r="AX2993" s="12">
        <v>0</v>
      </c>
      <c r="AY2993" s="72">
        <v>0</v>
      </c>
      <c r="AZ2993" s="72">
        <v>0</v>
      </c>
      <c r="BA2993" s="12">
        <v>0</v>
      </c>
      <c r="BB2993" s="72">
        <v>0</v>
      </c>
      <c r="BC2993" s="72">
        <v>0</v>
      </c>
      <c r="BD2993" s="12">
        <v>0</v>
      </c>
      <c r="BE2993" s="72">
        <v>0</v>
      </c>
      <c r="BF2993" s="72">
        <v>0</v>
      </c>
      <c r="BG2993" s="12">
        <v>0</v>
      </c>
      <c r="BH2993" s="72">
        <v>0</v>
      </c>
      <c r="BI2993" s="72">
        <v>0</v>
      </c>
      <c r="BJ2993" s="12">
        <v>0</v>
      </c>
      <c r="BK2993" s="72">
        <v>0</v>
      </c>
      <c r="BL2993" s="72">
        <v>0</v>
      </c>
      <c r="BM2993" s="12">
        <v>0</v>
      </c>
      <c r="BN2993" s="72">
        <v>0</v>
      </c>
      <c r="BO2993" s="72">
        <v>0</v>
      </c>
      <c r="BP2993" s="12">
        <v>0</v>
      </c>
      <c r="BQ2993" s="72">
        <v>0</v>
      </c>
      <c r="BR2993" s="72">
        <v>0</v>
      </c>
      <c r="BS2993" s="12">
        <v>0</v>
      </c>
      <c r="BT2993" s="72">
        <v>0</v>
      </c>
      <c r="BU2993" s="72">
        <v>0</v>
      </c>
      <c r="BV2993" s="12">
        <v>0</v>
      </c>
      <c r="BW2993" s="72">
        <v>0</v>
      </c>
      <c r="BX2993" s="72">
        <v>0</v>
      </c>
      <c r="BY2993" s="13"/>
      <c r="BZ2993" s="13"/>
    </row>
    <row r="2994" spans="1:78">
      <c r="A2994" s="122" t="s">
        <v>65</v>
      </c>
      <c r="B2994" s="71" t="s">
        <v>76</v>
      </c>
      <c r="C2994" s="71" t="s">
        <v>26</v>
      </c>
      <c r="D2994" s="34">
        <v>42705</v>
      </c>
      <c r="E2994" s="12">
        <v>0</v>
      </c>
      <c r="F2994" s="72">
        <v>0</v>
      </c>
      <c r="G2994" s="72">
        <v>0</v>
      </c>
      <c r="H2994" s="12">
        <v>0</v>
      </c>
      <c r="I2994" s="72">
        <v>0</v>
      </c>
      <c r="J2994" s="72">
        <v>0</v>
      </c>
      <c r="K2994" s="12">
        <v>0</v>
      </c>
      <c r="L2994" s="72">
        <v>0</v>
      </c>
      <c r="M2994" s="72">
        <v>0</v>
      </c>
      <c r="N2994" s="12">
        <v>0</v>
      </c>
      <c r="O2994" s="72">
        <v>0</v>
      </c>
      <c r="P2994" s="72">
        <v>0</v>
      </c>
      <c r="Q2994" s="12">
        <v>0</v>
      </c>
      <c r="R2994" s="72">
        <v>0</v>
      </c>
      <c r="S2994" s="72">
        <v>0</v>
      </c>
      <c r="T2994" s="12">
        <v>0</v>
      </c>
      <c r="U2994" s="72">
        <v>0</v>
      </c>
      <c r="V2994" s="72">
        <v>0</v>
      </c>
      <c r="W2994" s="12">
        <v>0</v>
      </c>
      <c r="X2994" s="72">
        <v>0</v>
      </c>
      <c r="Y2994" s="72">
        <v>0</v>
      </c>
      <c r="Z2994" s="12">
        <v>0</v>
      </c>
      <c r="AA2994" s="72">
        <v>0</v>
      </c>
      <c r="AB2994" s="72">
        <v>0</v>
      </c>
      <c r="AC2994" s="12">
        <v>0</v>
      </c>
      <c r="AD2994" s="72">
        <v>0</v>
      </c>
      <c r="AE2994" s="72">
        <v>0</v>
      </c>
      <c r="AF2994" s="12">
        <v>0</v>
      </c>
      <c r="AG2994" s="72">
        <v>0</v>
      </c>
      <c r="AH2994" s="72">
        <v>0</v>
      </c>
      <c r="AI2994" s="12">
        <v>0</v>
      </c>
      <c r="AJ2994" s="72">
        <v>0</v>
      </c>
      <c r="AK2994" s="72">
        <v>0</v>
      </c>
      <c r="AL2994" s="12">
        <v>0</v>
      </c>
      <c r="AM2994" s="72">
        <v>0</v>
      </c>
      <c r="AN2994" s="72">
        <v>0</v>
      </c>
      <c r="AO2994" s="12">
        <v>0</v>
      </c>
      <c r="AP2994" s="72">
        <v>0</v>
      </c>
      <c r="AQ2994" s="72">
        <v>0</v>
      </c>
      <c r="AR2994" s="12">
        <v>0</v>
      </c>
      <c r="AS2994" s="72">
        <v>0</v>
      </c>
      <c r="AT2994" s="72">
        <v>0</v>
      </c>
      <c r="AU2994" s="12">
        <v>0</v>
      </c>
      <c r="AV2994" s="72">
        <v>0</v>
      </c>
      <c r="AW2994" s="72">
        <v>0</v>
      </c>
      <c r="AX2994" s="12">
        <v>0</v>
      </c>
      <c r="AY2994" s="72">
        <v>0</v>
      </c>
      <c r="AZ2994" s="72">
        <v>0</v>
      </c>
      <c r="BA2994" s="12">
        <v>0</v>
      </c>
      <c r="BB2994" s="72">
        <v>0</v>
      </c>
      <c r="BC2994" s="72">
        <v>0</v>
      </c>
      <c r="BD2994" s="12">
        <v>0</v>
      </c>
      <c r="BE2994" s="72">
        <v>0</v>
      </c>
      <c r="BF2994" s="72">
        <v>0</v>
      </c>
      <c r="BG2994" s="12">
        <v>0</v>
      </c>
      <c r="BH2994" s="72">
        <v>0</v>
      </c>
      <c r="BI2994" s="72">
        <v>0</v>
      </c>
      <c r="BJ2994" s="12">
        <v>0</v>
      </c>
      <c r="BK2994" s="72">
        <v>0</v>
      </c>
      <c r="BL2994" s="72">
        <v>0</v>
      </c>
      <c r="BM2994" s="12">
        <v>0</v>
      </c>
      <c r="BN2994" s="72">
        <v>0</v>
      </c>
      <c r="BO2994" s="72">
        <v>0</v>
      </c>
      <c r="BP2994" s="12">
        <v>0</v>
      </c>
      <c r="BQ2994" s="72">
        <v>0</v>
      </c>
      <c r="BR2994" s="72">
        <v>0</v>
      </c>
      <c r="BS2994" s="12">
        <v>0</v>
      </c>
      <c r="BT2994" s="72">
        <v>0</v>
      </c>
      <c r="BU2994" s="72">
        <v>0</v>
      </c>
      <c r="BV2994" s="12">
        <v>0</v>
      </c>
      <c r="BW2994" s="72">
        <v>0</v>
      </c>
      <c r="BX2994" s="72">
        <v>0</v>
      </c>
      <c r="BY2994" s="13"/>
      <c r="BZ2994" s="13"/>
    </row>
    <row r="2995" spans="1:78">
      <c r="A2995" s="122" t="s">
        <v>65</v>
      </c>
      <c r="B2995" s="71" t="s">
        <v>76</v>
      </c>
      <c r="C2995" s="71" t="s">
        <v>26</v>
      </c>
      <c r="D2995" s="34">
        <v>42795</v>
      </c>
      <c r="E2995" s="12">
        <v>0</v>
      </c>
      <c r="F2995" s="72">
        <v>0</v>
      </c>
      <c r="G2995" s="72">
        <v>0</v>
      </c>
      <c r="H2995" s="12">
        <v>0</v>
      </c>
      <c r="I2995" s="72">
        <v>0</v>
      </c>
      <c r="J2995" s="72">
        <v>0</v>
      </c>
      <c r="K2995" s="12">
        <v>0</v>
      </c>
      <c r="L2995" s="72">
        <v>0</v>
      </c>
      <c r="M2995" s="72">
        <v>0</v>
      </c>
      <c r="N2995" s="12">
        <v>0</v>
      </c>
      <c r="O2995" s="72">
        <v>0</v>
      </c>
      <c r="P2995" s="72">
        <v>0</v>
      </c>
      <c r="Q2995" s="12">
        <v>0</v>
      </c>
      <c r="R2995" s="72">
        <v>0</v>
      </c>
      <c r="S2995" s="72">
        <v>0</v>
      </c>
      <c r="T2995" s="12">
        <v>0</v>
      </c>
      <c r="U2995" s="72">
        <v>0</v>
      </c>
      <c r="V2995" s="72">
        <v>0</v>
      </c>
      <c r="W2995" s="12">
        <v>0</v>
      </c>
      <c r="X2995" s="72">
        <v>0</v>
      </c>
      <c r="Y2995" s="72">
        <v>0</v>
      </c>
      <c r="Z2995" s="12">
        <v>0</v>
      </c>
      <c r="AA2995" s="72">
        <v>0</v>
      </c>
      <c r="AB2995" s="72">
        <v>0</v>
      </c>
      <c r="AC2995" s="12">
        <v>0</v>
      </c>
      <c r="AD2995" s="72">
        <v>0</v>
      </c>
      <c r="AE2995" s="72">
        <v>0</v>
      </c>
      <c r="AF2995" s="12">
        <v>0</v>
      </c>
      <c r="AG2995" s="72">
        <v>0</v>
      </c>
      <c r="AH2995" s="72">
        <v>0</v>
      </c>
      <c r="AI2995" s="12">
        <v>0</v>
      </c>
      <c r="AJ2995" s="72">
        <v>0</v>
      </c>
      <c r="AK2995" s="72">
        <v>0</v>
      </c>
      <c r="AL2995" s="12">
        <v>0</v>
      </c>
      <c r="AM2995" s="72">
        <v>0</v>
      </c>
      <c r="AN2995" s="72">
        <v>0</v>
      </c>
      <c r="AO2995" s="12">
        <v>0</v>
      </c>
      <c r="AP2995" s="72">
        <v>0</v>
      </c>
      <c r="AQ2995" s="72">
        <v>0</v>
      </c>
      <c r="AR2995" s="12">
        <v>0</v>
      </c>
      <c r="AS2995" s="72">
        <v>0</v>
      </c>
      <c r="AT2995" s="72">
        <v>0</v>
      </c>
      <c r="AU2995" s="12">
        <v>0</v>
      </c>
      <c r="AV2995" s="72">
        <v>0</v>
      </c>
      <c r="AW2995" s="72">
        <v>0</v>
      </c>
      <c r="AX2995" s="12">
        <v>0</v>
      </c>
      <c r="AY2995" s="72">
        <v>0</v>
      </c>
      <c r="AZ2995" s="72">
        <v>0</v>
      </c>
      <c r="BA2995" s="12">
        <v>0</v>
      </c>
      <c r="BB2995" s="72">
        <v>0</v>
      </c>
      <c r="BC2995" s="72">
        <v>0</v>
      </c>
      <c r="BD2995" s="12">
        <v>0</v>
      </c>
      <c r="BE2995" s="72">
        <v>0</v>
      </c>
      <c r="BF2995" s="72">
        <v>0</v>
      </c>
      <c r="BG2995" s="12">
        <v>0</v>
      </c>
      <c r="BH2995" s="72">
        <v>0</v>
      </c>
      <c r="BI2995" s="72">
        <v>0</v>
      </c>
      <c r="BJ2995" s="12">
        <v>0</v>
      </c>
      <c r="BK2995" s="72">
        <v>0</v>
      </c>
      <c r="BL2995" s="72">
        <v>0</v>
      </c>
      <c r="BM2995" s="12">
        <v>0</v>
      </c>
      <c r="BN2995" s="72">
        <v>0</v>
      </c>
      <c r="BO2995" s="72">
        <v>0</v>
      </c>
      <c r="BP2995" s="12">
        <v>0</v>
      </c>
      <c r="BQ2995" s="72">
        <v>0</v>
      </c>
      <c r="BR2995" s="72">
        <v>0</v>
      </c>
      <c r="BS2995" s="12">
        <v>0</v>
      </c>
      <c r="BT2995" s="72">
        <v>0</v>
      </c>
      <c r="BU2995" s="72">
        <v>0</v>
      </c>
      <c r="BV2995" s="12">
        <v>0</v>
      </c>
      <c r="BW2995" s="72">
        <v>0</v>
      </c>
      <c r="BX2995" s="72">
        <v>0</v>
      </c>
      <c r="BY2995" s="13"/>
      <c r="BZ2995" s="13"/>
    </row>
    <row r="2996" spans="1:78">
      <c r="A2996" s="122" t="s">
        <v>65</v>
      </c>
      <c r="B2996" s="71" t="s">
        <v>76</v>
      </c>
      <c r="C2996" s="71" t="s">
        <v>26</v>
      </c>
      <c r="D2996" s="34">
        <v>42887</v>
      </c>
      <c r="E2996" s="12">
        <v>0</v>
      </c>
      <c r="F2996" s="72">
        <v>0</v>
      </c>
      <c r="G2996" s="72">
        <v>0</v>
      </c>
      <c r="H2996" s="12">
        <v>0</v>
      </c>
      <c r="I2996" s="72">
        <v>0</v>
      </c>
      <c r="J2996" s="72">
        <v>0</v>
      </c>
      <c r="K2996" s="12">
        <v>0</v>
      </c>
      <c r="L2996" s="72">
        <v>0</v>
      </c>
      <c r="M2996" s="72">
        <v>0</v>
      </c>
      <c r="N2996" s="12">
        <v>0</v>
      </c>
      <c r="O2996" s="72">
        <v>0</v>
      </c>
      <c r="P2996" s="72">
        <v>0</v>
      </c>
      <c r="Q2996" s="12">
        <v>0</v>
      </c>
      <c r="R2996" s="72">
        <v>0</v>
      </c>
      <c r="S2996" s="72">
        <v>0</v>
      </c>
      <c r="T2996" s="12">
        <v>0</v>
      </c>
      <c r="U2996" s="72">
        <v>0</v>
      </c>
      <c r="V2996" s="72">
        <v>0</v>
      </c>
      <c r="W2996" s="12">
        <v>0</v>
      </c>
      <c r="X2996" s="72">
        <v>0</v>
      </c>
      <c r="Y2996" s="72">
        <v>0</v>
      </c>
      <c r="Z2996" s="12">
        <v>0</v>
      </c>
      <c r="AA2996" s="72">
        <v>0</v>
      </c>
      <c r="AB2996" s="72">
        <v>0</v>
      </c>
      <c r="AC2996" s="12">
        <v>0</v>
      </c>
      <c r="AD2996" s="72">
        <v>0</v>
      </c>
      <c r="AE2996" s="72">
        <v>0</v>
      </c>
      <c r="AF2996" s="12">
        <v>0</v>
      </c>
      <c r="AG2996" s="72">
        <v>0</v>
      </c>
      <c r="AH2996" s="72">
        <v>0</v>
      </c>
      <c r="AI2996" s="12">
        <v>0</v>
      </c>
      <c r="AJ2996" s="72">
        <v>0</v>
      </c>
      <c r="AK2996" s="72">
        <v>0</v>
      </c>
      <c r="AL2996" s="12">
        <v>0</v>
      </c>
      <c r="AM2996" s="72">
        <v>0</v>
      </c>
      <c r="AN2996" s="72">
        <v>0</v>
      </c>
      <c r="AO2996" s="12">
        <v>0</v>
      </c>
      <c r="AP2996" s="72">
        <v>0</v>
      </c>
      <c r="AQ2996" s="72">
        <v>0</v>
      </c>
      <c r="AR2996" s="12">
        <v>0</v>
      </c>
      <c r="AS2996" s="72">
        <v>0</v>
      </c>
      <c r="AT2996" s="72">
        <v>0</v>
      </c>
      <c r="AU2996" s="12">
        <v>0</v>
      </c>
      <c r="AV2996" s="72">
        <v>0</v>
      </c>
      <c r="AW2996" s="72">
        <v>0</v>
      </c>
      <c r="AX2996" s="12">
        <v>0</v>
      </c>
      <c r="AY2996" s="72">
        <v>0</v>
      </c>
      <c r="AZ2996" s="72">
        <v>0</v>
      </c>
      <c r="BA2996" s="12">
        <v>0</v>
      </c>
      <c r="BB2996" s="72">
        <v>0</v>
      </c>
      <c r="BC2996" s="72">
        <v>0</v>
      </c>
      <c r="BD2996" s="12">
        <v>0</v>
      </c>
      <c r="BE2996" s="72">
        <v>0</v>
      </c>
      <c r="BF2996" s="72">
        <v>0</v>
      </c>
      <c r="BG2996" s="12">
        <v>0</v>
      </c>
      <c r="BH2996" s="72">
        <v>0</v>
      </c>
      <c r="BI2996" s="72">
        <v>0</v>
      </c>
      <c r="BJ2996" s="12">
        <v>0</v>
      </c>
      <c r="BK2996" s="72">
        <v>0</v>
      </c>
      <c r="BL2996" s="72">
        <v>0</v>
      </c>
      <c r="BM2996" s="12">
        <v>0</v>
      </c>
      <c r="BN2996" s="72">
        <v>0</v>
      </c>
      <c r="BO2996" s="72">
        <v>0</v>
      </c>
      <c r="BP2996" s="12">
        <v>0</v>
      </c>
      <c r="BQ2996" s="72">
        <v>0</v>
      </c>
      <c r="BR2996" s="72">
        <v>0</v>
      </c>
      <c r="BS2996" s="12">
        <v>0</v>
      </c>
      <c r="BT2996" s="72">
        <v>0</v>
      </c>
      <c r="BU2996" s="72">
        <v>0</v>
      </c>
      <c r="BV2996" s="12">
        <v>0</v>
      </c>
      <c r="BW2996" s="72">
        <v>0</v>
      </c>
      <c r="BX2996" s="72">
        <v>0</v>
      </c>
      <c r="BY2996" s="13"/>
      <c r="BZ2996" s="13"/>
    </row>
    <row r="2997" spans="1:78">
      <c r="A2997" s="122" t="s">
        <v>65</v>
      </c>
      <c r="B2997" s="71" t="s">
        <v>76</v>
      </c>
      <c r="C2997" s="71" t="s">
        <v>26</v>
      </c>
      <c r="D2997" s="34">
        <v>43344</v>
      </c>
      <c r="E2997" s="12">
        <v>0</v>
      </c>
      <c r="F2997" s="72">
        <v>0</v>
      </c>
      <c r="G2997" s="72">
        <v>0</v>
      </c>
      <c r="H2997" s="12">
        <v>0</v>
      </c>
      <c r="I2997" s="72">
        <v>0</v>
      </c>
      <c r="J2997" s="72">
        <v>0</v>
      </c>
      <c r="K2997" s="12">
        <v>0</v>
      </c>
      <c r="L2997" s="72">
        <v>0</v>
      </c>
      <c r="M2997" s="72">
        <v>0</v>
      </c>
      <c r="N2997" s="12">
        <v>0</v>
      </c>
      <c r="O2997" s="72">
        <v>0</v>
      </c>
      <c r="P2997" s="72">
        <v>0</v>
      </c>
      <c r="Q2997" s="12">
        <v>0</v>
      </c>
      <c r="R2997" s="72">
        <v>0</v>
      </c>
      <c r="S2997" s="72">
        <v>0</v>
      </c>
      <c r="T2997" s="12">
        <v>0</v>
      </c>
      <c r="U2997" s="72">
        <v>0</v>
      </c>
      <c r="V2997" s="72">
        <v>0</v>
      </c>
      <c r="W2997" s="12">
        <v>0</v>
      </c>
      <c r="X2997" s="72">
        <v>0</v>
      </c>
      <c r="Y2997" s="72">
        <v>0</v>
      </c>
      <c r="Z2997" s="12">
        <v>0</v>
      </c>
      <c r="AA2997" s="72">
        <v>0</v>
      </c>
      <c r="AB2997" s="72">
        <v>0</v>
      </c>
      <c r="AC2997" s="12">
        <v>0</v>
      </c>
      <c r="AD2997" s="72">
        <v>0</v>
      </c>
      <c r="AE2997" s="72">
        <v>0</v>
      </c>
      <c r="AF2997" s="12">
        <v>0</v>
      </c>
      <c r="AG2997" s="72">
        <v>0</v>
      </c>
      <c r="AH2997" s="72">
        <v>0</v>
      </c>
      <c r="AI2997" s="12">
        <v>0</v>
      </c>
      <c r="AJ2997" s="72">
        <v>0</v>
      </c>
      <c r="AK2997" s="72">
        <v>0</v>
      </c>
      <c r="AL2997" s="12">
        <v>0</v>
      </c>
      <c r="AM2997" s="72">
        <v>0</v>
      </c>
      <c r="AN2997" s="72">
        <v>0</v>
      </c>
      <c r="AO2997" s="12">
        <v>0</v>
      </c>
      <c r="AP2997" s="72">
        <v>0</v>
      </c>
      <c r="AQ2997" s="72">
        <v>0</v>
      </c>
      <c r="AR2997" s="12">
        <v>0</v>
      </c>
      <c r="AS2997" s="72">
        <v>0</v>
      </c>
      <c r="AT2997" s="72">
        <v>0</v>
      </c>
      <c r="AU2997" s="12">
        <v>0</v>
      </c>
      <c r="AV2997" s="72">
        <v>0</v>
      </c>
      <c r="AW2997" s="72">
        <v>0</v>
      </c>
      <c r="AX2997" s="12">
        <v>0</v>
      </c>
      <c r="AY2997" s="72">
        <v>0</v>
      </c>
      <c r="AZ2997" s="72">
        <v>0</v>
      </c>
      <c r="BA2997" s="12">
        <v>0</v>
      </c>
      <c r="BB2997" s="72">
        <v>0</v>
      </c>
      <c r="BC2997" s="72">
        <v>0</v>
      </c>
      <c r="BD2997" s="12">
        <v>0</v>
      </c>
      <c r="BE2997" s="72">
        <v>0</v>
      </c>
      <c r="BF2997" s="72">
        <v>0</v>
      </c>
      <c r="BG2997" s="12">
        <v>0</v>
      </c>
      <c r="BH2997" s="72">
        <v>0</v>
      </c>
      <c r="BI2997" s="72">
        <v>0</v>
      </c>
      <c r="BJ2997" s="12">
        <v>0</v>
      </c>
      <c r="BK2997" s="72">
        <v>0</v>
      </c>
      <c r="BL2997" s="72">
        <v>0</v>
      </c>
      <c r="BM2997" s="12">
        <v>0</v>
      </c>
      <c r="BN2997" s="72">
        <v>0</v>
      </c>
      <c r="BO2997" s="72">
        <v>0</v>
      </c>
      <c r="BP2997" s="12">
        <v>0</v>
      </c>
      <c r="BQ2997" s="72">
        <v>0</v>
      </c>
      <c r="BR2997" s="72">
        <v>0</v>
      </c>
      <c r="BS2997" s="12">
        <v>0</v>
      </c>
      <c r="BT2997" s="72">
        <v>0</v>
      </c>
      <c r="BU2997" s="72">
        <v>0</v>
      </c>
      <c r="BV2997" s="12">
        <v>0</v>
      </c>
      <c r="BW2997" s="72">
        <v>0</v>
      </c>
      <c r="BX2997" s="72">
        <v>0</v>
      </c>
      <c r="BY2997" s="13"/>
      <c r="BZ2997" s="13"/>
    </row>
    <row r="2998" spans="1:78">
      <c r="A2998" s="122" t="s">
        <v>65</v>
      </c>
      <c r="B2998" s="71" t="s">
        <v>76</v>
      </c>
      <c r="C2998" s="71" t="s">
        <v>26</v>
      </c>
      <c r="D2998" s="34">
        <v>43435</v>
      </c>
      <c r="E2998" s="12">
        <v>0</v>
      </c>
      <c r="F2998" s="72">
        <v>0</v>
      </c>
      <c r="G2998" s="72">
        <v>0</v>
      </c>
      <c r="H2998" s="12">
        <v>0</v>
      </c>
      <c r="I2998" s="72">
        <v>0</v>
      </c>
      <c r="J2998" s="72">
        <v>0</v>
      </c>
      <c r="K2998" s="12">
        <v>0</v>
      </c>
      <c r="L2998" s="72">
        <v>0</v>
      </c>
      <c r="M2998" s="72">
        <v>0</v>
      </c>
      <c r="N2998" s="12">
        <v>0</v>
      </c>
      <c r="O2998" s="72">
        <v>0</v>
      </c>
      <c r="P2998" s="72">
        <v>0</v>
      </c>
      <c r="Q2998" s="12">
        <v>0</v>
      </c>
      <c r="R2998" s="72">
        <v>0</v>
      </c>
      <c r="S2998" s="72">
        <v>0</v>
      </c>
      <c r="T2998" s="12">
        <v>0</v>
      </c>
      <c r="U2998" s="72">
        <v>0</v>
      </c>
      <c r="V2998" s="72">
        <v>0</v>
      </c>
      <c r="W2998" s="12">
        <v>0</v>
      </c>
      <c r="X2998" s="72">
        <v>0</v>
      </c>
      <c r="Y2998" s="72">
        <v>0</v>
      </c>
      <c r="Z2998" s="12">
        <v>0</v>
      </c>
      <c r="AA2998" s="72">
        <v>0</v>
      </c>
      <c r="AB2998" s="72">
        <v>0</v>
      </c>
      <c r="AC2998" s="12">
        <v>0</v>
      </c>
      <c r="AD2998" s="72">
        <v>0</v>
      </c>
      <c r="AE2998" s="72">
        <v>0</v>
      </c>
      <c r="AF2998" s="12">
        <v>0</v>
      </c>
      <c r="AG2998" s="72">
        <v>0</v>
      </c>
      <c r="AH2998" s="72">
        <v>0</v>
      </c>
      <c r="AI2998" s="12">
        <v>0</v>
      </c>
      <c r="AJ2998" s="72">
        <v>0</v>
      </c>
      <c r="AK2998" s="72">
        <v>0</v>
      </c>
      <c r="AL2998" s="12">
        <v>0</v>
      </c>
      <c r="AM2998" s="72">
        <v>0</v>
      </c>
      <c r="AN2998" s="72">
        <v>0</v>
      </c>
      <c r="AO2998" s="12">
        <v>0</v>
      </c>
      <c r="AP2998" s="72">
        <v>0</v>
      </c>
      <c r="AQ2998" s="72">
        <v>0</v>
      </c>
      <c r="AR2998" s="12">
        <v>0</v>
      </c>
      <c r="AS2998" s="72">
        <v>0</v>
      </c>
      <c r="AT2998" s="72">
        <v>0</v>
      </c>
      <c r="AU2998" s="12">
        <v>0</v>
      </c>
      <c r="AV2998" s="72">
        <v>0</v>
      </c>
      <c r="AW2998" s="72">
        <v>0</v>
      </c>
      <c r="AX2998" s="12">
        <v>0</v>
      </c>
      <c r="AY2998" s="72">
        <v>0</v>
      </c>
      <c r="AZ2998" s="72">
        <v>0</v>
      </c>
      <c r="BA2998" s="12">
        <v>0</v>
      </c>
      <c r="BB2998" s="72">
        <v>0</v>
      </c>
      <c r="BC2998" s="72">
        <v>0</v>
      </c>
      <c r="BD2998" s="12">
        <v>0</v>
      </c>
      <c r="BE2998" s="72">
        <v>0</v>
      </c>
      <c r="BF2998" s="72">
        <v>0</v>
      </c>
      <c r="BG2998" s="12">
        <v>0</v>
      </c>
      <c r="BH2998" s="72">
        <v>0</v>
      </c>
      <c r="BI2998" s="72">
        <v>0</v>
      </c>
      <c r="BJ2998" s="12">
        <v>0</v>
      </c>
      <c r="BK2998" s="72">
        <v>0</v>
      </c>
      <c r="BL2998" s="72">
        <v>0</v>
      </c>
      <c r="BM2998" s="12">
        <v>0</v>
      </c>
      <c r="BN2998" s="72">
        <v>0</v>
      </c>
      <c r="BO2998" s="72">
        <v>0</v>
      </c>
      <c r="BP2998" s="12">
        <v>0</v>
      </c>
      <c r="BQ2998" s="72">
        <v>0</v>
      </c>
      <c r="BR2998" s="72">
        <v>0</v>
      </c>
      <c r="BS2998" s="12">
        <v>0</v>
      </c>
      <c r="BT2998" s="72">
        <v>0</v>
      </c>
      <c r="BU2998" s="72">
        <v>0</v>
      </c>
      <c r="BV2998" s="12">
        <v>0</v>
      </c>
      <c r="BW2998" s="72">
        <v>0</v>
      </c>
      <c r="BX2998" s="72">
        <v>0</v>
      </c>
      <c r="BY2998" s="13"/>
      <c r="BZ2998" s="13"/>
    </row>
    <row r="2999" spans="1:78">
      <c r="A2999" s="122" t="s">
        <v>65</v>
      </c>
      <c r="B2999" s="71" t="s">
        <v>76</v>
      </c>
      <c r="C2999" s="71" t="s">
        <v>26</v>
      </c>
      <c r="D2999" s="34">
        <v>43525</v>
      </c>
      <c r="E2999" s="12">
        <v>0</v>
      </c>
      <c r="F2999" s="72">
        <v>0</v>
      </c>
      <c r="G2999" s="72">
        <v>0</v>
      </c>
      <c r="H2999" s="12">
        <v>0</v>
      </c>
      <c r="I2999" s="72">
        <v>0</v>
      </c>
      <c r="J2999" s="72">
        <v>0</v>
      </c>
      <c r="K2999" s="12">
        <v>0</v>
      </c>
      <c r="L2999" s="72">
        <v>0</v>
      </c>
      <c r="M2999" s="72">
        <v>0</v>
      </c>
      <c r="N2999" s="12">
        <v>0</v>
      </c>
      <c r="O2999" s="72">
        <v>0</v>
      </c>
      <c r="P2999" s="72">
        <v>0</v>
      </c>
      <c r="Q2999" s="12">
        <v>0</v>
      </c>
      <c r="R2999" s="72">
        <v>0</v>
      </c>
      <c r="S2999" s="72">
        <v>0</v>
      </c>
      <c r="T2999" s="12">
        <v>0</v>
      </c>
      <c r="U2999" s="72">
        <v>0</v>
      </c>
      <c r="V2999" s="72">
        <v>0</v>
      </c>
      <c r="W2999" s="12">
        <v>0</v>
      </c>
      <c r="X2999" s="72">
        <v>0</v>
      </c>
      <c r="Y2999" s="72">
        <v>0</v>
      </c>
      <c r="Z2999" s="12">
        <v>0</v>
      </c>
      <c r="AA2999" s="72">
        <v>0</v>
      </c>
      <c r="AB2999" s="72">
        <v>0</v>
      </c>
      <c r="AC2999" s="12">
        <v>0</v>
      </c>
      <c r="AD2999" s="72">
        <v>0</v>
      </c>
      <c r="AE2999" s="72">
        <v>0</v>
      </c>
      <c r="AF2999" s="12">
        <v>0</v>
      </c>
      <c r="AG2999" s="72">
        <v>0</v>
      </c>
      <c r="AH2999" s="72">
        <v>0</v>
      </c>
      <c r="AI2999" s="12">
        <v>0</v>
      </c>
      <c r="AJ2999" s="72">
        <v>0</v>
      </c>
      <c r="AK2999" s="72">
        <v>0</v>
      </c>
      <c r="AL2999" s="12">
        <v>0</v>
      </c>
      <c r="AM2999" s="72">
        <v>0</v>
      </c>
      <c r="AN2999" s="72">
        <v>0</v>
      </c>
      <c r="AO2999" s="12">
        <v>0</v>
      </c>
      <c r="AP2999" s="72">
        <v>0</v>
      </c>
      <c r="AQ2999" s="72">
        <v>0</v>
      </c>
      <c r="AR2999" s="12">
        <v>0</v>
      </c>
      <c r="AS2999" s="72">
        <v>0</v>
      </c>
      <c r="AT2999" s="72">
        <v>0</v>
      </c>
      <c r="AU2999" s="12">
        <v>0</v>
      </c>
      <c r="AV2999" s="72">
        <v>0</v>
      </c>
      <c r="AW2999" s="72">
        <v>0</v>
      </c>
      <c r="AX2999" s="12">
        <v>0</v>
      </c>
      <c r="AY2999" s="72">
        <v>0</v>
      </c>
      <c r="AZ2999" s="72">
        <v>0</v>
      </c>
      <c r="BA2999" s="12">
        <v>0</v>
      </c>
      <c r="BB2999" s="72">
        <v>0</v>
      </c>
      <c r="BC2999" s="72">
        <v>0</v>
      </c>
      <c r="BD2999" s="12">
        <v>0</v>
      </c>
      <c r="BE2999" s="72">
        <v>0</v>
      </c>
      <c r="BF2999" s="72">
        <v>0</v>
      </c>
      <c r="BG2999" s="12">
        <v>0</v>
      </c>
      <c r="BH2999" s="72">
        <v>0</v>
      </c>
      <c r="BI2999" s="72">
        <v>0</v>
      </c>
      <c r="BJ2999" s="12">
        <v>0</v>
      </c>
      <c r="BK2999" s="72">
        <v>0</v>
      </c>
      <c r="BL2999" s="72">
        <v>0</v>
      </c>
      <c r="BM2999" s="12">
        <v>0</v>
      </c>
      <c r="BN2999" s="72">
        <v>0</v>
      </c>
      <c r="BO2999" s="72">
        <v>0</v>
      </c>
      <c r="BP2999" s="12">
        <v>0</v>
      </c>
      <c r="BQ2999" s="72">
        <v>0</v>
      </c>
      <c r="BR2999" s="72">
        <v>0</v>
      </c>
      <c r="BS2999" s="12">
        <v>0</v>
      </c>
      <c r="BT2999" s="72">
        <v>0</v>
      </c>
      <c r="BU2999" s="72">
        <v>0</v>
      </c>
      <c r="BV2999" s="12">
        <v>0</v>
      </c>
      <c r="BW2999" s="72">
        <v>0</v>
      </c>
      <c r="BX2999" s="72">
        <v>0</v>
      </c>
      <c r="BY2999" s="13"/>
      <c r="BZ2999" s="13"/>
    </row>
    <row r="3000" spans="1:78">
      <c r="A3000" s="122" t="s">
        <v>65</v>
      </c>
      <c r="B3000" s="71" t="s">
        <v>76</v>
      </c>
      <c r="C3000" s="71" t="s">
        <v>26</v>
      </c>
      <c r="D3000" s="34">
        <v>43617</v>
      </c>
      <c r="E3000" s="12">
        <v>0</v>
      </c>
      <c r="F3000" s="72">
        <v>0</v>
      </c>
      <c r="G3000" s="72">
        <v>0</v>
      </c>
      <c r="H3000" s="12">
        <v>0</v>
      </c>
      <c r="I3000" s="72">
        <v>0</v>
      </c>
      <c r="J3000" s="72">
        <v>0</v>
      </c>
      <c r="K3000" s="12">
        <v>0</v>
      </c>
      <c r="L3000" s="72">
        <v>0</v>
      </c>
      <c r="M3000" s="72">
        <v>0</v>
      </c>
      <c r="N3000" s="12">
        <v>0</v>
      </c>
      <c r="O3000" s="72">
        <v>0</v>
      </c>
      <c r="P3000" s="72">
        <v>0</v>
      </c>
      <c r="Q3000" s="12">
        <v>0</v>
      </c>
      <c r="R3000" s="72">
        <v>0</v>
      </c>
      <c r="S3000" s="72">
        <v>0</v>
      </c>
      <c r="T3000" s="12">
        <v>0</v>
      </c>
      <c r="U3000" s="72">
        <v>0</v>
      </c>
      <c r="V3000" s="72">
        <v>0</v>
      </c>
      <c r="W3000" s="12">
        <v>0</v>
      </c>
      <c r="X3000" s="72">
        <v>0</v>
      </c>
      <c r="Y3000" s="72">
        <v>0</v>
      </c>
      <c r="Z3000" s="12">
        <v>0</v>
      </c>
      <c r="AA3000" s="72">
        <v>0</v>
      </c>
      <c r="AB3000" s="72">
        <v>0</v>
      </c>
      <c r="AC3000" s="12">
        <v>0</v>
      </c>
      <c r="AD3000" s="72">
        <v>0</v>
      </c>
      <c r="AE3000" s="72">
        <v>0</v>
      </c>
      <c r="AF3000" s="12">
        <v>0</v>
      </c>
      <c r="AG3000" s="72">
        <v>0</v>
      </c>
      <c r="AH3000" s="72">
        <v>0</v>
      </c>
      <c r="AI3000" s="12">
        <v>0</v>
      </c>
      <c r="AJ3000" s="72">
        <v>0</v>
      </c>
      <c r="AK3000" s="72">
        <v>0</v>
      </c>
      <c r="AL3000" s="12">
        <v>0</v>
      </c>
      <c r="AM3000" s="72">
        <v>0</v>
      </c>
      <c r="AN3000" s="72">
        <v>0</v>
      </c>
      <c r="AO3000" s="12">
        <v>0</v>
      </c>
      <c r="AP3000" s="72">
        <v>0</v>
      </c>
      <c r="AQ3000" s="72">
        <v>0</v>
      </c>
      <c r="AR3000" s="12">
        <v>0</v>
      </c>
      <c r="AS3000" s="72">
        <v>0</v>
      </c>
      <c r="AT3000" s="72">
        <v>0</v>
      </c>
      <c r="AU3000" s="12">
        <v>0</v>
      </c>
      <c r="AV3000" s="72">
        <v>0</v>
      </c>
      <c r="AW3000" s="72">
        <v>0</v>
      </c>
      <c r="AX3000" s="12">
        <v>0</v>
      </c>
      <c r="AY3000" s="72">
        <v>0</v>
      </c>
      <c r="AZ3000" s="72">
        <v>0</v>
      </c>
      <c r="BA3000" s="12">
        <v>0</v>
      </c>
      <c r="BB3000" s="72">
        <v>0</v>
      </c>
      <c r="BC3000" s="72">
        <v>0</v>
      </c>
      <c r="BD3000" s="12">
        <v>0</v>
      </c>
      <c r="BE3000" s="72">
        <v>0</v>
      </c>
      <c r="BF3000" s="72">
        <v>0</v>
      </c>
      <c r="BG3000" s="12">
        <v>0</v>
      </c>
      <c r="BH3000" s="72">
        <v>0</v>
      </c>
      <c r="BI3000" s="72">
        <v>0</v>
      </c>
      <c r="BJ3000" s="12">
        <v>0</v>
      </c>
      <c r="BK3000" s="72">
        <v>0</v>
      </c>
      <c r="BL3000" s="72">
        <v>0</v>
      </c>
      <c r="BM3000" s="12">
        <v>0</v>
      </c>
      <c r="BN3000" s="72">
        <v>0</v>
      </c>
      <c r="BO3000" s="72">
        <v>0</v>
      </c>
      <c r="BP3000" s="12">
        <v>0</v>
      </c>
      <c r="BQ3000" s="72">
        <v>0</v>
      </c>
      <c r="BR3000" s="72">
        <v>0</v>
      </c>
      <c r="BS3000" s="12">
        <v>0</v>
      </c>
      <c r="BT3000" s="72">
        <v>0</v>
      </c>
      <c r="BU3000" s="72">
        <v>0</v>
      </c>
      <c r="BV3000" s="12">
        <v>0</v>
      </c>
      <c r="BW3000" s="72">
        <v>0</v>
      </c>
      <c r="BX3000" s="72">
        <v>0</v>
      </c>
      <c r="BY3000" s="13"/>
      <c r="BZ3000" s="13"/>
    </row>
    <row r="3001" spans="1:78">
      <c r="A3001" s="122" t="s">
        <v>65</v>
      </c>
      <c r="B3001" s="71" t="s">
        <v>76</v>
      </c>
      <c r="C3001" s="71" t="s">
        <v>26</v>
      </c>
      <c r="D3001" s="34">
        <v>44075</v>
      </c>
      <c r="E3001" s="12">
        <v>0</v>
      </c>
      <c r="F3001" s="72">
        <v>0</v>
      </c>
      <c r="G3001" s="72">
        <v>0</v>
      </c>
      <c r="H3001" s="12">
        <v>0</v>
      </c>
      <c r="I3001" s="72">
        <v>0</v>
      </c>
      <c r="J3001" s="72">
        <v>0</v>
      </c>
      <c r="K3001" s="12">
        <v>0</v>
      </c>
      <c r="L3001" s="72">
        <v>0</v>
      </c>
      <c r="M3001" s="72">
        <v>0</v>
      </c>
      <c r="N3001" s="12">
        <v>0</v>
      </c>
      <c r="O3001" s="72">
        <v>0</v>
      </c>
      <c r="P3001" s="72">
        <v>0</v>
      </c>
      <c r="Q3001" s="12">
        <v>0</v>
      </c>
      <c r="R3001" s="72">
        <v>0</v>
      </c>
      <c r="S3001" s="72">
        <v>0</v>
      </c>
      <c r="T3001" s="12">
        <v>0</v>
      </c>
      <c r="U3001" s="72">
        <v>0</v>
      </c>
      <c r="V3001" s="72">
        <v>0</v>
      </c>
      <c r="W3001" s="12">
        <v>0</v>
      </c>
      <c r="X3001" s="72">
        <v>0</v>
      </c>
      <c r="Y3001" s="72">
        <v>0</v>
      </c>
      <c r="Z3001" s="12">
        <v>0</v>
      </c>
      <c r="AA3001" s="72">
        <v>0</v>
      </c>
      <c r="AB3001" s="72">
        <v>0</v>
      </c>
      <c r="AC3001" s="12">
        <v>0</v>
      </c>
      <c r="AD3001" s="72">
        <v>0</v>
      </c>
      <c r="AE3001" s="72">
        <v>0</v>
      </c>
      <c r="AF3001" s="12">
        <v>0</v>
      </c>
      <c r="AG3001" s="72">
        <v>0</v>
      </c>
      <c r="AH3001" s="72">
        <v>0</v>
      </c>
      <c r="AI3001" s="12">
        <v>0</v>
      </c>
      <c r="AJ3001" s="72">
        <v>0</v>
      </c>
      <c r="AK3001" s="72">
        <v>0</v>
      </c>
      <c r="AL3001" s="12">
        <v>0</v>
      </c>
      <c r="AM3001" s="72">
        <v>0</v>
      </c>
      <c r="AN3001" s="72">
        <v>0</v>
      </c>
      <c r="AO3001" s="12">
        <v>0</v>
      </c>
      <c r="AP3001" s="72">
        <v>0</v>
      </c>
      <c r="AQ3001" s="72">
        <v>0</v>
      </c>
      <c r="AR3001" s="12">
        <v>0</v>
      </c>
      <c r="AS3001" s="72">
        <v>0</v>
      </c>
      <c r="AT3001" s="72">
        <v>0</v>
      </c>
      <c r="AU3001" s="12">
        <v>0</v>
      </c>
      <c r="AV3001" s="72">
        <v>0</v>
      </c>
      <c r="AW3001" s="72">
        <v>0</v>
      </c>
      <c r="AX3001" s="12">
        <v>0</v>
      </c>
      <c r="AY3001" s="72">
        <v>0</v>
      </c>
      <c r="AZ3001" s="72">
        <v>0</v>
      </c>
      <c r="BA3001" s="12">
        <v>0</v>
      </c>
      <c r="BB3001" s="72">
        <v>0</v>
      </c>
      <c r="BC3001" s="72">
        <v>0</v>
      </c>
      <c r="BD3001" s="12">
        <v>0</v>
      </c>
      <c r="BE3001" s="72">
        <v>0</v>
      </c>
      <c r="BF3001" s="72">
        <v>0</v>
      </c>
      <c r="BG3001" s="12">
        <v>0</v>
      </c>
      <c r="BH3001" s="72">
        <v>0</v>
      </c>
      <c r="BI3001" s="72">
        <v>0</v>
      </c>
      <c r="BJ3001" s="12">
        <v>0</v>
      </c>
      <c r="BK3001" s="72">
        <v>0</v>
      </c>
      <c r="BL3001" s="72">
        <v>0</v>
      </c>
      <c r="BM3001" s="12">
        <v>0</v>
      </c>
      <c r="BN3001" s="72">
        <v>0</v>
      </c>
      <c r="BO3001" s="72">
        <v>0</v>
      </c>
      <c r="BP3001" s="12">
        <v>0</v>
      </c>
      <c r="BQ3001" s="72">
        <v>0</v>
      </c>
      <c r="BR3001" s="72">
        <v>0</v>
      </c>
      <c r="BS3001" s="12">
        <v>0</v>
      </c>
      <c r="BT3001" s="72">
        <v>0</v>
      </c>
      <c r="BU3001" s="72">
        <v>0</v>
      </c>
      <c r="BV3001" s="12">
        <v>0</v>
      </c>
      <c r="BW3001" s="72">
        <v>0</v>
      </c>
      <c r="BX3001" s="72">
        <v>0</v>
      </c>
      <c r="BY3001" s="13"/>
      <c r="BZ3001" s="13"/>
    </row>
    <row r="3002" spans="1:78">
      <c r="A3002" s="122" t="s">
        <v>65</v>
      </c>
      <c r="B3002" s="71" t="s">
        <v>76</v>
      </c>
      <c r="C3002" s="71" t="s">
        <v>26</v>
      </c>
      <c r="D3002" s="34">
        <v>44166</v>
      </c>
      <c r="E3002" s="12">
        <v>0</v>
      </c>
      <c r="F3002" s="72">
        <v>0</v>
      </c>
      <c r="G3002" s="72">
        <v>0</v>
      </c>
      <c r="H3002" s="12">
        <v>0</v>
      </c>
      <c r="I3002" s="72">
        <v>0</v>
      </c>
      <c r="J3002" s="72">
        <v>0</v>
      </c>
      <c r="K3002" s="12">
        <v>0</v>
      </c>
      <c r="L3002" s="72">
        <v>0</v>
      </c>
      <c r="M3002" s="72">
        <v>0</v>
      </c>
      <c r="N3002" s="12">
        <v>0</v>
      </c>
      <c r="O3002" s="72">
        <v>0</v>
      </c>
      <c r="P3002" s="72">
        <v>0</v>
      </c>
      <c r="Q3002" s="12">
        <v>0</v>
      </c>
      <c r="R3002" s="72">
        <v>0</v>
      </c>
      <c r="S3002" s="72">
        <v>0</v>
      </c>
      <c r="T3002" s="12">
        <v>0</v>
      </c>
      <c r="U3002" s="72">
        <v>0</v>
      </c>
      <c r="V3002" s="72">
        <v>0</v>
      </c>
      <c r="W3002" s="12">
        <v>0</v>
      </c>
      <c r="X3002" s="72">
        <v>0</v>
      </c>
      <c r="Y3002" s="72">
        <v>0</v>
      </c>
      <c r="Z3002" s="12">
        <v>0</v>
      </c>
      <c r="AA3002" s="72">
        <v>0</v>
      </c>
      <c r="AB3002" s="72">
        <v>0</v>
      </c>
      <c r="AC3002" s="12">
        <v>0</v>
      </c>
      <c r="AD3002" s="72">
        <v>0</v>
      </c>
      <c r="AE3002" s="72">
        <v>0</v>
      </c>
      <c r="AF3002" s="12">
        <v>0</v>
      </c>
      <c r="AG3002" s="72">
        <v>0</v>
      </c>
      <c r="AH3002" s="72">
        <v>0</v>
      </c>
      <c r="AI3002" s="12">
        <v>0</v>
      </c>
      <c r="AJ3002" s="72">
        <v>0</v>
      </c>
      <c r="AK3002" s="72">
        <v>0</v>
      </c>
      <c r="AL3002" s="12">
        <v>0</v>
      </c>
      <c r="AM3002" s="72">
        <v>0</v>
      </c>
      <c r="AN3002" s="72">
        <v>0</v>
      </c>
      <c r="AO3002" s="12">
        <v>0</v>
      </c>
      <c r="AP3002" s="72">
        <v>0</v>
      </c>
      <c r="AQ3002" s="72">
        <v>0</v>
      </c>
      <c r="AR3002" s="12">
        <v>0</v>
      </c>
      <c r="AS3002" s="72">
        <v>0</v>
      </c>
      <c r="AT3002" s="72">
        <v>0</v>
      </c>
      <c r="AU3002" s="12">
        <v>0</v>
      </c>
      <c r="AV3002" s="72">
        <v>0</v>
      </c>
      <c r="AW3002" s="72">
        <v>0</v>
      </c>
      <c r="AX3002" s="12">
        <v>0</v>
      </c>
      <c r="AY3002" s="72">
        <v>0</v>
      </c>
      <c r="AZ3002" s="72">
        <v>0</v>
      </c>
      <c r="BA3002" s="12">
        <v>0</v>
      </c>
      <c r="BB3002" s="72">
        <v>0</v>
      </c>
      <c r="BC3002" s="72">
        <v>0</v>
      </c>
      <c r="BD3002" s="12">
        <v>0</v>
      </c>
      <c r="BE3002" s="72">
        <v>0</v>
      </c>
      <c r="BF3002" s="72">
        <v>0</v>
      </c>
      <c r="BG3002" s="12">
        <v>0</v>
      </c>
      <c r="BH3002" s="72">
        <v>0</v>
      </c>
      <c r="BI3002" s="72">
        <v>0</v>
      </c>
      <c r="BJ3002" s="12">
        <v>0</v>
      </c>
      <c r="BK3002" s="72">
        <v>0</v>
      </c>
      <c r="BL3002" s="72">
        <v>0</v>
      </c>
      <c r="BM3002" s="12">
        <v>0</v>
      </c>
      <c r="BN3002" s="72">
        <v>0</v>
      </c>
      <c r="BO3002" s="72">
        <v>0</v>
      </c>
      <c r="BP3002" s="12">
        <v>0</v>
      </c>
      <c r="BQ3002" s="72">
        <v>0</v>
      </c>
      <c r="BR3002" s="72">
        <v>0</v>
      </c>
      <c r="BS3002" s="12">
        <v>0</v>
      </c>
      <c r="BT3002" s="72">
        <v>0</v>
      </c>
      <c r="BU3002" s="72">
        <v>0</v>
      </c>
      <c r="BV3002" s="12">
        <v>0</v>
      </c>
      <c r="BW3002" s="72">
        <v>0</v>
      </c>
      <c r="BX3002" s="72">
        <v>0</v>
      </c>
      <c r="BY3002" s="13"/>
      <c r="BZ3002" s="13"/>
    </row>
    <row r="3003" spans="1:78">
      <c r="A3003" s="122" t="s">
        <v>65</v>
      </c>
      <c r="B3003" s="71" t="s">
        <v>76</v>
      </c>
      <c r="C3003" s="71" t="s">
        <v>26</v>
      </c>
      <c r="D3003" s="34">
        <v>44256</v>
      </c>
      <c r="E3003" s="12">
        <v>0</v>
      </c>
      <c r="F3003" s="72">
        <v>0</v>
      </c>
      <c r="G3003" s="72">
        <v>0</v>
      </c>
      <c r="H3003" s="12">
        <v>0</v>
      </c>
      <c r="I3003" s="72">
        <v>0</v>
      </c>
      <c r="J3003" s="72">
        <v>0</v>
      </c>
      <c r="K3003" s="12">
        <v>0</v>
      </c>
      <c r="L3003" s="72">
        <v>0</v>
      </c>
      <c r="M3003" s="72">
        <v>0</v>
      </c>
      <c r="N3003" s="12">
        <v>0</v>
      </c>
      <c r="O3003" s="72">
        <v>0</v>
      </c>
      <c r="P3003" s="72">
        <v>0</v>
      </c>
      <c r="Q3003" s="12">
        <v>0</v>
      </c>
      <c r="R3003" s="72">
        <v>0</v>
      </c>
      <c r="S3003" s="72">
        <v>0</v>
      </c>
      <c r="T3003" s="12">
        <v>0</v>
      </c>
      <c r="U3003" s="72">
        <v>0</v>
      </c>
      <c r="V3003" s="72">
        <v>0</v>
      </c>
      <c r="W3003" s="12">
        <v>0</v>
      </c>
      <c r="X3003" s="72">
        <v>0</v>
      </c>
      <c r="Y3003" s="72">
        <v>0</v>
      </c>
      <c r="Z3003" s="12">
        <v>0</v>
      </c>
      <c r="AA3003" s="72">
        <v>0</v>
      </c>
      <c r="AB3003" s="72">
        <v>0</v>
      </c>
      <c r="AC3003" s="12">
        <v>0</v>
      </c>
      <c r="AD3003" s="72">
        <v>0</v>
      </c>
      <c r="AE3003" s="72">
        <v>0</v>
      </c>
      <c r="AF3003" s="12">
        <v>0</v>
      </c>
      <c r="AG3003" s="72">
        <v>0</v>
      </c>
      <c r="AH3003" s="72">
        <v>0</v>
      </c>
      <c r="AI3003" s="12">
        <v>0</v>
      </c>
      <c r="AJ3003" s="72">
        <v>0</v>
      </c>
      <c r="AK3003" s="72">
        <v>0</v>
      </c>
      <c r="AL3003" s="12">
        <v>0</v>
      </c>
      <c r="AM3003" s="72">
        <v>0</v>
      </c>
      <c r="AN3003" s="72">
        <v>0</v>
      </c>
      <c r="AO3003" s="12">
        <v>0</v>
      </c>
      <c r="AP3003" s="72">
        <v>0</v>
      </c>
      <c r="AQ3003" s="72">
        <v>0</v>
      </c>
      <c r="AR3003" s="12">
        <v>0</v>
      </c>
      <c r="AS3003" s="72">
        <v>0</v>
      </c>
      <c r="AT3003" s="72">
        <v>0</v>
      </c>
      <c r="AU3003" s="12">
        <v>0</v>
      </c>
      <c r="AV3003" s="72">
        <v>0</v>
      </c>
      <c r="AW3003" s="72">
        <v>0</v>
      </c>
      <c r="AX3003" s="12">
        <v>0</v>
      </c>
      <c r="AY3003" s="72">
        <v>0</v>
      </c>
      <c r="AZ3003" s="72">
        <v>0</v>
      </c>
      <c r="BA3003" s="12">
        <v>0</v>
      </c>
      <c r="BB3003" s="72">
        <v>0</v>
      </c>
      <c r="BC3003" s="72">
        <v>0</v>
      </c>
      <c r="BD3003" s="12">
        <v>0</v>
      </c>
      <c r="BE3003" s="72">
        <v>0</v>
      </c>
      <c r="BF3003" s="72">
        <v>0</v>
      </c>
      <c r="BG3003" s="12">
        <v>0</v>
      </c>
      <c r="BH3003" s="72">
        <v>0</v>
      </c>
      <c r="BI3003" s="72">
        <v>0</v>
      </c>
      <c r="BJ3003" s="12">
        <v>0</v>
      </c>
      <c r="BK3003" s="72">
        <v>0</v>
      </c>
      <c r="BL3003" s="72">
        <v>0</v>
      </c>
      <c r="BM3003" s="12">
        <v>0</v>
      </c>
      <c r="BN3003" s="72">
        <v>0</v>
      </c>
      <c r="BO3003" s="72">
        <v>0</v>
      </c>
      <c r="BP3003" s="12">
        <v>0</v>
      </c>
      <c r="BQ3003" s="72">
        <v>0</v>
      </c>
      <c r="BR3003" s="72">
        <v>0</v>
      </c>
      <c r="BS3003" s="12">
        <v>0</v>
      </c>
      <c r="BT3003" s="72">
        <v>0</v>
      </c>
      <c r="BU3003" s="72">
        <v>0</v>
      </c>
      <c r="BV3003" s="12">
        <v>0</v>
      </c>
      <c r="BW3003" s="72">
        <v>0</v>
      </c>
      <c r="BX3003" s="72">
        <v>0</v>
      </c>
      <c r="BY3003" s="13"/>
      <c r="BZ3003" s="13"/>
    </row>
    <row r="3004" spans="1:78">
      <c r="A3004" s="122" t="s">
        <v>65</v>
      </c>
      <c r="B3004" s="71" t="s">
        <v>76</v>
      </c>
      <c r="C3004" s="71" t="s">
        <v>26</v>
      </c>
      <c r="D3004" s="34">
        <v>44348</v>
      </c>
      <c r="E3004" s="12">
        <v>0</v>
      </c>
      <c r="F3004" s="72">
        <v>0</v>
      </c>
      <c r="G3004" s="72">
        <v>0</v>
      </c>
      <c r="H3004" s="12">
        <v>0</v>
      </c>
      <c r="I3004" s="72">
        <v>0</v>
      </c>
      <c r="J3004" s="72">
        <v>0</v>
      </c>
      <c r="K3004" s="12">
        <v>0</v>
      </c>
      <c r="L3004" s="72">
        <v>0</v>
      </c>
      <c r="M3004" s="72">
        <v>0</v>
      </c>
      <c r="N3004" s="12">
        <v>0</v>
      </c>
      <c r="O3004" s="72">
        <v>0</v>
      </c>
      <c r="P3004" s="72">
        <v>0</v>
      </c>
      <c r="Q3004" s="12">
        <v>0</v>
      </c>
      <c r="R3004" s="72">
        <v>0</v>
      </c>
      <c r="S3004" s="72">
        <v>0</v>
      </c>
      <c r="T3004" s="12">
        <v>0</v>
      </c>
      <c r="U3004" s="72">
        <v>0</v>
      </c>
      <c r="V3004" s="72">
        <v>0</v>
      </c>
      <c r="W3004" s="12">
        <v>0</v>
      </c>
      <c r="X3004" s="72">
        <v>0</v>
      </c>
      <c r="Y3004" s="72">
        <v>0</v>
      </c>
      <c r="Z3004" s="12">
        <v>0</v>
      </c>
      <c r="AA3004" s="72">
        <v>0</v>
      </c>
      <c r="AB3004" s="72">
        <v>0</v>
      </c>
      <c r="AC3004" s="12">
        <v>0</v>
      </c>
      <c r="AD3004" s="72">
        <v>0</v>
      </c>
      <c r="AE3004" s="72">
        <v>0</v>
      </c>
      <c r="AF3004" s="12">
        <v>0</v>
      </c>
      <c r="AG3004" s="72">
        <v>0</v>
      </c>
      <c r="AH3004" s="72">
        <v>0</v>
      </c>
      <c r="AI3004" s="12">
        <v>0</v>
      </c>
      <c r="AJ3004" s="72">
        <v>0</v>
      </c>
      <c r="AK3004" s="72">
        <v>0</v>
      </c>
      <c r="AL3004" s="12">
        <v>0</v>
      </c>
      <c r="AM3004" s="72">
        <v>0</v>
      </c>
      <c r="AN3004" s="72">
        <v>0</v>
      </c>
      <c r="AO3004" s="12">
        <v>0</v>
      </c>
      <c r="AP3004" s="72">
        <v>0</v>
      </c>
      <c r="AQ3004" s="72">
        <v>0</v>
      </c>
      <c r="AR3004" s="12">
        <v>0</v>
      </c>
      <c r="AS3004" s="72">
        <v>0</v>
      </c>
      <c r="AT3004" s="72">
        <v>0</v>
      </c>
      <c r="AU3004" s="12">
        <v>0</v>
      </c>
      <c r="AV3004" s="72">
        <v>0</v>
      </c>
      <c r="AW3004" s="72">
        <v>0</v>
      </c>
      <c r="AX3004" s="12">
        <v>0</v>
      </c>
      <c r="AY3004" s="72">
        <v>0</v>
      </c>
      <c r="AZ3004" s="72">
        <v>0</v>
      </c>
      <c r="BA3004" s="12">
        <v>0</v>
      </c>
      <c r="BB3004" s="72">
        <v>0</v>
      </c>
      <c r="BC3004" s="72">
        <v>0</v>
      </c>
      <c r="BD3004" s="12">
        <v>0</v>
      </c>
      <c r="BE3004" s="72">
        <v>0</v>
      </c>
      <c r="BF3004" s="72">
        <v>0</v>
      </c>
      <c r="BG3004" s="12">
        <v>0</v>
      </c>
      <c r="BH3004" s="72">
        <v>0</v>
      </c>
      <c r="BI3004" s="72">
        <v>0</v>
      </c>
      <c r="BJ3004" s="12">
        <v>0</v>
      </c>
      <c r="BK3004" s="72">
        <v>0</v>
      </c>
      <c r="BL3004" s="72">
        <v>0</v>
      </c>
      <c r="BM3004" s="12">
        <v>0</v>
      </c>
      <c r="BN3004" s="72">
        <v>0</v>
      </c>
      <c r="BO3004" s="72">
        <v>0</v>
      </c>
      <c r="BP3004" s="12">
        <v>0</v>
      </c>
      <c r="BQ3004" s="72">
        <v>0</v>
      </c>
      <c r="BR3004" s="72">
        <v>0</v>
      </c>
      <c r="BS3004" s="12">
        <v>0</v>
      </c>
      <c r="BT3004" s="72">
        <v>0</v>
      </c>
      <c r="BU3004" s="72">
        <v>0</v>
      </c>
      <c r="BV3004" s="12">
        <v>0</v>
      </c>
      <c r="BW3004" s="72">
        <v>0</v>
      </c>
      <c r="BX3004" s="72">
        <v>0</v>
      </c>
      <c r="BY3004" s="13"/>
      <c r="BZ3004" s="13"/>
    </row>
    <row r="3005" spans="1:78">
      <c r="A3005" s="122" t="s">
        <v>65</v>
      </c>
      <c r="B3005" s="71" t="s">
        <v>76</v>
      </c>
      <c r="C3005" s="71" t="s">
        <v>26</v>
      </c>
      <c r="D3005" s="34">
        <v>44805</v>
      </c>
      <c r="E3005" s="12">
        <v>0</v>
      </c>
      <c r="F3005" s="72">
        <v>0</v>
      </c>
      <c r="G3005" s="72">
        <v>0</v>
      </c>
      <c r="H3005" s="12">
        <v>0</v>
      </c>
      <c r="I3005" s="72">
        <v>0</v>
      </c>
      <c r="J3005" s="72">
        <v>0</v>
      </c>
      <c r="K3005" s="12">
        <v>0</v>
      </c>
      <c r="L3005" s="72">
        <v>0</v>
      </c>
      <c r="M3005" s="72">
        <v>0</v>
      </c>
      <c r="N3005" s="12">
        <v>0</v>
      </c>
      <c r="O3005" s="72">
        <v>0</v>
      </c>
      <c r="P3005" s="72">
        <v>0</v>
      </c>
      <c r="Q3005" s="12">
        <v>0</v>
      </c>
      <c r="R3005" s="72">
        <v>0</v>
      </c>
      <c r="S3005" s="72">
        <v>0</v>
      </c>
      <c r="T3005" s="12">
        <v>0</v>
      </c>
      <c r="U3005" s="72">
        <v>0</v>
      </c>
      <c r="V3005" s="72">
        <v>0</v>
      </c>
      <c r="W3005" s="12">
        <v>0</v>
      </c>
      <c r="X3005" s="72">
        <v>0</v>
      </c>
      <c r="Y3005" s="72">
        <v>0</v>
      </c>
      <c r="Z3005" s="12">
        <v>0</v>
      </c>
      <c r="AA3005" s="72">
        <v>0</v>
      </c>
      <c r="AB3005" s="72">
        <v>0</v>
      </c>
      <c r="AC3005" s="12">
        <v>0</v>
      </c>
      <c r="AD3005" s="72">
        <v>0</v>
      </c>
      <c r="AE3005" s="72">
        <v>0</v>
      </c>
      <c r="AF3005" s="12">
        <v>0</v>
      </c>
      <c r="AG3005" s="72">
        <v>0</v>
      </c>
      <c r="AH3005" s="72">
        <v>0</v>
      </c>
      <c r="AI3005" s="12">
        <v>0</v>
      </c>
      <c r="AJ3005" s="72">
        <v>0</v>
      </c>
      <c r="AK3005" s="72">
        <v>0</v>
      </c>
      <c r="AL3005" s="12">
        <v>0</v>
      </c>
      <c r="AM3005" s="72">
        <v>0</v>
      </c>
      <c r="AN3005" s="72">
        <v>0</v>
      </c>
      <c r="AO3005" s="12">
        <v>0</v>
      </c>
      <c r="AP3005" s="72">
        <v>0</v>
      </c>
      <c r="AQ3005" s="72">
        <v>0</v>
      </c>
      <c r="AR3005" s="12">
        <v>0</v>
      </c>
      <c r="AS3005" s="72">
        <v>0</v>
      </c>
      <c r="AT3005" s="72">
        <v>0</v>
      </c>
      <c r="AU3005" s="12">
        <v>0</v>
      </c>
      <c r="AV3005" s="72">
        <v>0</v>
      </c>
      <c r="AW3005" s="72">
        <v>0</v>
      </c>
      <c r="AX3005" s="12">
        <v>0</v>
      </c>
      <c r="AY3005" s="72">
        <v>0</v>
      </c>
      <c r="AZ3005" s="72">
        <v>0</v>
      </c>
      <c r="BA3005" s="12">
        <v>0</v>
      </c>
      <c r="BB3005" s="72">
        <v>0</v>
      </c>
      <c r="BC3005" s="72">
        <v>0</v>
      </c>
      <c r="BD3005" s="12">
        <v>0</v>
      </c>
      <c r="BE3005" s="72">
        <v>0</v>
      </c>
      <c r="BF3005" s="72">
        <v>0</v>
      </c>
      <c r="BG3005" s="12">
        <v>0</v>
      </c>
      <c r="BH3005" s="72">
        <v>0</v>
      </c>
      <c r="BI3005" s="72">
        <v>0</v>
      </c>
      <c r="BJ3005" s="12">
        <v>0</v>
      </c>
      <c r="BK3005" s="72">
        <v>0</v>
      </c>
      <c r="BL3005" s="72">
        <v>0</v>
      </c>
      <c r="BM3005" s="12">
        <v>0</v>
      </c>
      <c r="BN3005" s="72">
        <v>0</v>
      </c>
      <c r="BO3005" s="72">
        <v>0</v>
      </c>
      <c r="BP3005" s="12">
        <v>0</v>
      </c>
      <c r="BQ3005" s="72">
        <v>0</v>
      </c>
      <c r="BR3005" s="72">
        <v>0</v>
      </c>
      <c r="BS3005" s="12">
        <v>0</v>
      </c>
      <c r="BT3005" s="72">
        <v>0</v>
      </c>
      <c r="BU3005" s="72">
        <v>0</v>
      </c>
      <c r="BV3005" s="12">
        <v>0</v>
      </c>
      <c r="BW3005" s="72">
        <v>0</v>
      </c>
      <c r="BX3005" s="72">
        <v>0</v>
      </c>
      <c r="BY3005" s="13"/>
      <c r="BZ3005" s="13"/>
    </row>
    <row r="3006" spans="1:78">
      <c r="A3006" s="122" t="s">
        <v>65</v>
      </c>
      <c r="B3006" s="71" t="s">
        <v>76</v>
      </c>
      <c r="C3006" s="71" t="s">
        <v>26</v>
      </c>
      <c r="D3006" s="34">
        <v>44896</v>
      </c>
      <c r="E3006" s="12">
        <v>0</v>
      </c>
      <c r="F3006" s="72">
        <v>0</v>
      </c>
      <c r="G3006" s="72">
        <v>0</v>
      </c>
      <c r="H3006" s="12">
        <v>0</v>
      </c>
      <c r="I3006" s="72">
        <v>0</v>
      </c>
      <c r="J3006" s="72">
        <v>0</v>
      </c>
      <c r="K3006" s="12">
        <v>0</v>
      </c>
      <c r="L3006" s="72">
        <v>0</v>
      </c>
      <c r="M3006" s="72">
        <v>0</v>
      </c>
      <c r="N3006" s="12">
        <v>0</v>
      </c>
      <c r="O3006" s="72">
        <v>0</v>
      </c>
      <c r="P3006" s="72">
        <v>0</v>
      </c>
      <c r="Q3006" s="12">
        <v>0</v>
      </c>
      <c r="R3006" s="72">
        <v>0</v>
      </c>
      <c r="S3006" s="72">
        <v>0</v>
      </c>
      <c r="T3006" s="12">
        <v>0</v>
      </c>
      <c r="U3006" s="72">
        <v>0</v>
      </c>
      <c r="V3006" s="72">
        <v>0</v>
      </c>
      <c r="W3006" s="12">
        <v>0</v>
      </c>
      <c r="X3006" s="72">
        <v>0</v>
      </c>
      <c r="Y3006" s="72">
        <v>0</v>
      </c>
      <c r="Z3006" s="12">
        <v>0</v>
      </c>
      <c r="AA3006" s="72">
        <v>0</v>
      </c>
      <c r="AB3006" s="72">
        <v>0</v>
      </c>
      <c r="AC3006" s="12">
        <v>0</v>
      </c>
      <c r="AD3006" s="72">
        <v>0</v>
      </c>
      <c r="AE3006" s="72">
        <v>0</v>
      </c>
      <c r="AF3006" s="12">
        <v>0</v>
      </c>
      <c r="AG3006" s="72">
        <v>0</v>
      </c>
      <c r="AH3006" s="72">
        <v>0</v>
      </c>
      <c r="AI3006" s="12">
        <v>0</v>
      </c>
      <c r="AJ3006" s="72">
        <v>0</v>
      </c>
      <c r="AK3006" s="72">
        <v>0</v>
      </c>
      <c r="AL3006" s="12">
        <v>0</v>
      </c>
      <c r="AM3006" s="72">
        <v>0</v>
      </c>
      <c r="AN3006" s="72">
        <v>0</v>
      </c>
      <c r="AO3006" s="12">
        <v>0</v>
      </c>
      <c r="AP3006" s="72">
        <v>0</v>
      </c>
      <c r="AQ3006" s="72">
        <v>0</v>
      </c>
      <c r="AR3006" s="12">
        <v>0</v>
      </c>
      <c r="AS3006" s="72">
        <v>0</v>
      </c>
      <c r="AT3006" s="72">
        <v>0</v>
      </c>
      <c r="AU3006" s="12">
        <v>0</v>
      </c>
      <c r="AV3006" s="72">
        <v>0</v>
      </c>
      <c r="AW3006" s="72">
        <v>0</v>
      </c>
      <c r="AX3006" s="12">
        <v>0</v>
      </c>
      <c r="AY3006" s="72">
        <v>0</v>
      </c>
      <c r="AZ3006" s="72">
        <v>0</v>
      </c>
      <c r="BA3006" s="12">
        <v>0</v>
      </c>
      <c r="BB3006" s="72">
        <v>0</v>
      </c>
      <c r="BC3006" s="72">
        <v>0</v>
      </c>
      <c r="BD3006" s="12">
        <v>0</v>
      </c>
      <c r="BE3006" s="72">
        <v>0</v>
      </c>
      <c r="BF3006" s="72">
        <v>0</v>
      </c>
      <c r="BG3006" s="12">
        <v>0</v>
      </c>
      <c r="BH3006" s="72">
        <v>0</v>
      </c>
      <c r="BI3006" s="72">
        <v>0</v>
      </c>
      <c r="BJ3006" s="12">
        <v>0</v>
      </c>
      <c r="BK3006" s="72">
        <v>0</v>
      </c>
      <c r="BL3006" s="72">
        <v>0</v>
      </c>
      <c r="BM3006" s="12">
        <v>0</v>
      </c>
      <c r="BN3006" s="72">
        <v>0</v>
      </c>
      <c r="BO3006" s="72">
        <v>0</v>
      </c>
      <c r="BP3006" s="12">
        <v>0</v>
      </c>
      <c r="BQ3006" s="72">
        <v>0</v>
      </c>
      <c r="BR3006" s="72">
        <v>0</v>
      </c>
      <c r="BS3006" s="12">
        <v>0</v>
      </c>
      <c r="BT3006" s="72">
        <v>0</v>
      </c>
      <c r="BU3006" s="72">
        <v>0</v>
      </c>
      <c r="BV3006" s="12">
        <v>0</v>
      </c>
      <c r="BW3006" s="72">
        <v>0</v>
      </c>
      <c r="BX3006" s="72">
        <v>0</v>
      </c>
      <c r="BY3006" s="13"/>
      <c r="BZ3006" s="13"/>
    </row>
    <row r="3007" spans="1:78">
      <c r="A3007" s="122" t="s">
        <v>65</v>
      </c>
      <c r="B3007" s="71" t="s">
        <v>76</v>
      </c>
      <c r="C3007" s="71" t="s">
        <v>26</v>
      </c>
      <c r="D3007" s="34">
        <v>44986</v>
      </c>
      <c r="E3007" s="12">
        <v>0</v>
      </c>
      <c r="F3007" s="72">
        <v>0</v>
      </c>
      <c r="G3007" s="72">
        <v>0</v>
      </c>
      <c r="H3007" s="12">
        <v>0</v>
      </c>
      <c r="I3007" s="72">
        <v>0</v>
      </c>
      <c r="J3007" s="72">
        <v>0</v>
      </c>
      <c r="K3007" s="12">
        <v>0</v>
      </c>
      <c r="L3007" s="72">
        <v>0</v>
      </c>
      <c r="M3007" s="72">
        <v>0</v>
      </c>
      <c r="N3007" s="12">
        <v>0</v>
      </c>
      <c r="O3007" s="72">
        <v>0</v>
      </c>
      <c r="P3007" s="72">
        <v>0</v>
      </c>
      <c r="Q3007" s="12">
        <v>0</v>
      </c>
      <c r="R3007" s="72">
        <v>0</v>
      </c>
      <c r="S3007" s="72">
        <v>0</v>
      </c>
      <c r="T3007" s="12">
        <v>0</v>
      </c>
      <c r="U3007" s="72">
        <v>0</v>
      </c>
      <c r="V3007" s="72">
        <v>0</v>
      </c>
      <c r="W3007" s="12">
        <v>0</v>
      </c>
      <c r="X3007" s="72">
        <v>0</v>
      </c>
      <c r="Y3007" s="72">
        <v>0</v>
      </c>
      <c r="Z3007" s="12">
        <v>0</v>
      </c>
      <c r="AA3007" s="72">
        <v>0</v>
      </c>
      <c r="AB3007" s="72">
        <v>0</v>
      </c>
      <c r="AC3007" s="12">
        <v>0</v>
      </c>
      <c r="AD3007" s="72">
        <v>0</v>
      </c>
      <c r="AE3007" s="72">
        <v>0</v>
      </c>
      <c r="AF3007" s="12">
        <v>0</v>
      </c>
      <c r="AG3007" s="72">
        <v>0</v>
      </c>
      <c r="AH3007" s="72">
        <v>0</v>
      </c>
      <c r="AI3007" s="12">
        <v>0</v>
      </c>
      <c r="AJ3007" s="72">
        <v>0</v>
      </c>
      <c r="AK3007" s="72">
        <v>0</v>
      </c>
      <c r="AL3007" s="12">
        <v>0</v>
      </c>
      <c r="AM3007" s="72">
        <v>0</v>
      </c>
      <c r="AN3007" s="72">
        <v>0</v>
      </c>
      <c r="AO3007" s="12">
        <v>0</v>
      </c>
      <c r="AP3007" s="72">
        <v>0</v>
      </c>
      <c r="AQ3007" s="72">
        <v>0</v>
      </c>
      <c r="AR3007" s="12">
        <v>0</v>
      </c>
      <c r="AS3007" s="72">
        <v>0</v>
      </c>
      <c r="AT3007" s="72">
        <v>0</v>
      </c>
      <c r="AU3007" s="12">
        <v>0</v>
      </c>
      <c r="AV3007" s="72">
        <v>0</v>
      </c>
      <c r="AW3007" s="72">
        <v>0</v>
      </c>
      <c r="AX3007" s="12">
        <v>0</v>
      </c>
      <c r="AY3007" s="72">
        <v>0</v>
      </c>
      <c r="AZ3007" s="72">
        <v>0</v>
      </c>
      <c r="BA3007" s="12">
        <v>0</v>
      </c>
      <c r="BB3007" s="72">
        <v>0</v>
      </c>
      <c r="BC3007" s="72">
        <v>0</v>
      </c>
      <c r="BD3007" s="12">
        <v>0</v>
      </c>
      <c r="BE3007" s="72">
        <v>0</v>
      </c>
      <c r="BF3007" s="72">
        <v>0</v>
      </c>
      <c r="BG3007" s="12">
        <v>0</v>
      </c>
      <c r="BH3007" s="72">
        <v>0</v>
      </c>
      <c r="BI3007" s="72">
        <v>0</v>
      </c>
      <c r="BJ3007" s="12">
        <v>0</v>
      </c>
      <c r="BK3007" s="72">
        <v>0</v>
      </c>
      <c r="BL3007" s="72">
        <v>0</v>
      </c>
      <c r="BM3007" s="12">
        <v>0</v>
      </c>
      <c r="BN3007" s="72">
        <v>0</v>
      </c>
      <c r="BO3007" s="72">
        <v>0</v>
      </c>
      <c r="BP3007" s="12">
        <v>0</v>
      </c>
      <c r="BQ3007" s="72">
        <v>0</v>
      </c>
      <c r="BR3007" s="72">
        <v>0</v>
      </c>
      <c r="BS3007" s="12">
        <v>0</v>
      </c>
      <c r="BT3007" s="72">
        <v>0</v>
      </c>
      <c r="BU3007" s="72">
        <v>0</v>
      </c>
      <c r="BV3007" s="12">
        <v>0</v>
      </c>
      <c r="BW3007" s="72">
        <v>0</v>
      </c>
      <c r="BX3007" s="72">
        <v>0</v>
      </c>
      <c r="BY3007" s="13"/>
      <c r="BZ3007" s="13"/>
    </row>
    <row r="3008" spans="1:78">
      <c r="A3008" s="122" t="s">
        <v>65</v>
      </c>
      <c r="B3008" s="71" t="s">
        <v>76</v>
      </c>
      <c r="C3008" s="71" t="s">
        <v>26</v>
      </c>
      <c r="D3008" s="34">
        <v>45078</v>
      </c>
      <c r="E3008" s="12">
        <v>1423.4780000000001</v>
      </c>
      <c r="F3008" s="72">
        <v>32.186</v>
      </c>
      <c r="G3008" s="72">
        <v>4.5039999999999996</v>
      </c>
      <c r="H3008" s="12">
        <v>92.896000000000001</v>
      </c>
      <c r="I3008" s="72">
        <v>2.1</v>
      </c>
      <c r="J3008" s="72">
        <v>19.574999999999999</v>
      </c>
      <c r="K3008" s="12">
        <v>48.415999999999997</v>
      </c>
      <c r="L3008" s="72">
        <v>1.095</v>
      </c>
      <c r="M3008" s="72">
        <v>22.864000000000001</v>
      </c>
      <c r="N3008" s="12">
        <v>141.31200000000001</v>
      </c>
      <c r="O3008" s="72">
        <v>3.1949999999999998</v>
      </c>
      <c r="P3008" s="72">
        <v>17.289000000000001</v>
      </c>
      <c r="Q3008" s="12">
        <v>7.2469999999999999</v>
      </c>
      <c r="R3008" s="72">
        <v>0.16400000000000001</v>
      </c>
      <c r="S3008" s="72">
        <v>51.625</v>
      </c>
      <c r="T3008" s="12">
        <v>148.559</v>
      </c>
      <c r="U3008" s="72">
        <v>3.359</v>
      </c>
      <c r="V3008" s="72">
        <v>16.920999999999999</v>
      </c>
      <c r="W3008" s="12">
        <v>693.827</v>
      </c>
      <c r="X3008" s="72">
        <v>15.688000000000001</v>
      </c>
      <c r="Y3008" s="72">
        <v>8.5830000000000002</v>
      </c>
      <c r="Z3008" s="12">
        <v>842.38599999999997</v>
      </c>
      <c r="AA3008" s="72">
        <v>19.047000000000001</v>
      </c>
      <c r="AB3008" s="72">
        <v>8.2560000000000002</v>
      </c>
      <c r="AC3008" s="12">
        <v>2265.864</v>
      </c>
      <c r="AD3008" s="72">
        <v>51.234000000000002</v>
      </c>
      <c r="AE3008" s="72">
        <v>4.641</v>
      </c>
      <c r="AF3008" s="12">
        <v>6.31</v>
      </c>
      <c r="AG3008" s="72">
        <v>0.14299999999999999</v>
      </c>
      <c r="AH3008" s="72">
        <v>77.132999999999996</v>
      </c>
      <c r="AI3008" s="12">
        <v>116.145</v>
      </c>
      <c r="AJ3008" s="72">
        <v>2.6259999999999999</v>
      </c>
      <c r="AK3008" s="72">
        <v>22.866</v>
      </c>
      <c r="AL3008" s="12">
        <v>122.455</v>
      </c>
      <c r="AM3008" s="72">
        <v>2.7690000000000001</v>
      </c>
      <c r="AN3008" s="72">
        <v>23.265999999999998</v>
      </c>
      <c r="AO3008" s="12">
        <v>2388.319</v>
      </c>
      <c r="AP3008" s="72">
        <v>54.002000000000002</v>
      </c>
      <c r="AQ3008" s="72">
        <v>4.9219999999999997</v>
      </c>
      <c r="AR3008" s="12">
        <v>40.625</v>
      </c>
      <c r="AS3008" s="72">
        <v>0.91900000000000004</v>
      </c>
      <c r="AT3008" s="72">
        <v>50.262</v>
      </c>
      <c r="AU3008" s="12">
        <v>5.3220000000000001</v>
      </c>
      <c r="AV3008" s="72">
        <v>0.12</v>
      </c>
      <c r="AW3008" s="72">
        <v>77.606999999999999</v>
      </c>
      <c r="AX3008" s="12">
        <v>193.53299999999999</v>
      </c>
      <c r="AY3008" s="72">
        <v>4.3760000000000003</v>
      </c>
      <c r="AZ3008" s="72">
        <v>14.474</v>
      </c>
      <c r="BA3008" s="12">
        <v>198.85499999999999</v>
      </c>
      <c r="BB3008" s="72">
        <v>4.4960000000000004</v>
      </c>
      <c r="BC3008" s="72">
        <v>13.968</v>
      </c>
      <c r="BD3008" s="12">
        <v>150.81100000000001</v>
      </c>
      <c r="BE3008" s="72">
        <v>3.41</v>
      </c>
      <c r="BF3008" s="72">
        <v>16.172999999999998</v>
      </c>
      <c r="BG3008" s="12">
        <v>349.666</v>
      </c>
      <c r="BH3008" s="72">
        <v>7.9059999999999997</v>
      </c>
      <c r="BI3008" s="72">
        <v>10.211</v>
      </c>
      <c r="BJ3008" s="12">
        <v>680.60199999999998</v>
      </c>
      <c r="BK3008" s="72">
        <v>15.388999999999999</v>
      </c>
      <c r="BL3008" s="72">
        <v>8.3789999999999996</v>
      </c>
      <c r="BM3008" s="12">
        <v>963.40899999999999</v>
      </c>
      <c r="BN3008" s="72">
        <v>21.783999999999999</v>
      </c>
      <c r="BO3008" s="72">
        <v>6.8070000000000004</v>
      </c>
      <c r="BP3008" s="12">
        <v>1644.011</v>
      </c>
      <c r="BQ3008" s="72">
        <v>37.173000000000002</v>
      </c>
      <c r="BR3008" s="72">
        <v>4.3010000000000002</v>
      </c>
      <c r="BS3008" s="12">
        <v>2034.3019999999999</v>
      </c>
      <c r="BT3008" s="72">
        <v>45.997999999999998</v>
      </c>
      <c r="BU3008" s="72">
        <v>3.5190000000000001</v>
      </c>
      <c r="BV3008" s="12">
        <v>4422.6210000000001</v>
      </c>
      <c r="BW3008" s="72">
        <v>100</v>
      </c>
      <c r="BX3008" s="72">
        <v>2.9159999999999999</v>
      </c>
      <c r="BY3008" s="13"/>
      <c r="BZ3008" s="13"/>
    </row>
    <row r="3009" spans="1:78">
      <c r="A3009" s="122" t="s">
        <v>65</v>
      </c>
      <c r="B3009" s="71" t="s">
        <v>76</v>
      </c>
      <c r="C3009" s="71" t="s">
        <v>26</v>
      </c>
      <c r="D3009" s="34">
        <v>45170</v>
      </c>
      <c r="E3009" s="12">
        <v>1409.3989999999999</v>
      </c>
      <c r="F3009" s="72">
        <v>30.66</v>
      </c>
      <c r="G3009" s="72">
        <v>5.31</v>
      </c>
      <c r="H3009" s="12">
        <v>82.539000000000001</v>
      </c>
      <c r="I3009" s="72">
        <v>1.796</v>
      </c>
      <c r="J3009" s="72">
        <v>23.863</v>
      </c>
      <c r="K3009" s="12">
        <v>54.914000000000001</v>
      </c>
      <c r="L3009" s="72">
        <v>1.1950000000000001</v>
      </c>
      <c r="M3009" s="72">
        <v>30.023</v>
      </c>
      <c r="N3009" s="12">
        <v>137.453</v>
      </c>
      <c r="O3009" s="72">
        <v>2.99</v>
      </c>
      <c r="P3009" s="72">
        <v>21.812999999999999</v>
      </c>
      <c r="Q3009" s="12">
        <v>21.684999999999999</v>
      </c>
      <c r="R3009" s="72">
        <v>0.47199999999999998</v>
      </c>
      <c r="S3009" s="72">
        <v>36.088000000000001</v>
      </c>
      <c r="T3009" s="12">
        <v>159.13800000000001</v>
      </c>
      <c r="U3009" s="72">
        <v>3.4620000000000002</v>
      </c>
      <c r="V3009" s="72">
        <v>18.516999999999999</v>
      </c>
      <c r="W3009" s="12">
        <v>653.29499999999996</v>
      </c>
      <c r="X3009" s="72">
        <v>14.212</v>
      </c>
      <c r="Y3009" s="72">
        <v>7.0609999999999999</v>
      </c>
      <c r="Z3009" s="12">
        <v>812.43200000000002</v>
      </c>
      <c r="AA3009" s="72">
        <v>17.672999999999998</v>
      </c>
      <c r="AB3009" s="72">
        <v>6.2270000000000003</v>
      </c>
      <c r="AC3009" s="12">
        <v>2221.8319999999999</v>
      </c>
      <c r="AD3009" s="72">
        <v>48.332999999999998</v>
      </c>
      <c r="AE3009" s="72">
        <v>3.8460000000000001</v>
      </c>
      <c r="AF3009" s="12">
        <v>0.80400000000000005</v>
      </c>
      <c r="AG3009" s="72">
        <v>1.7000000000000001E-2</v>
      </c>
      <c r="AH3009" s="72">
        <v>113.254</v>
      </c>
      <c r="AI3009" s="12">
        <v>107.196</v>
      </c>
      <c r="AJ3009" s="72">
        <v>2.3319999999999999</v>
      </c>
      <c r="AK3009" s="72">
        <v>19.004999999999999</v>
      </c>
      <c r="AL3009" s="12">
        <v>108</v>
      </c>
      <c r="AM3009" s="72">
        <v>2.3490000000000002</v>
      </c>
      <c r="AN3009" s="72">
        <v>18.84</v>
      </c>
      <c r="AO3009" s="12">
        <v>2329.8310000000001</v>
      </c>
      <c r="AP3009" s="72">
        <v>50.682000000000002</v>
      </c>
      <c r="AQ3009" s="72">
        <v>3.6379999999999999</v>
      </c>
      <c r="AR3009" s="12">
        <v>58.924999999999997</v>
      </c>
      <c r="AS3009" s="72">
        <v>1.282</v>
      </c>
      <c r="AT3009" s="72">
        <v>39.664999999999999</v>
      </c>
      <c r="AU3009" s="12">
        <v>31.765000000000001</v>
      </c>
      <c r="AV3009" s="72">
        <v>0.69099999999999995</v>
      </c>
      <c r="AW3009" s="72">
        <v>54.792000000000002</v>
      </c>
      <c r="AX3009" s="12">
        <v>234.11500000000001</v>
      </c>
      <c r="AY3009" s="72">
        <v>5.093</v>
      </c>
      <c r="AZ3009" s="72">
        <v>13.173999999999999</v>
      </c>
      <c r="BA3009" s="12">
        <v>265.88</v>
      </c>
      <c r="BB3009" s="72">
        <v>5.7839999999999998</v>
      </c>
      <c r="BC3009" s="72">
        <v>12.866</v>
      </c>
      <c r="BD3009" s="12">
        <v>103.063</v>
      </c>
      <c r="BE3009" s="72">
        <v>2.242</v>
      </c>
      <c r="BF3009" s="72">
        <v>22.02</v>
      </c>
      <c r="BG3009" s="12">
        <v>368.94299999999998</v>
      </c>
      <c r="BH3009" s="72">
        <v>8.0259999999999998</v>
      </c>
      <c r="BI3009" s="72">
        <v>9.4860000000000007</v>
      </c>
      <c r="BJ3009" s="12">
        <v>923.678</v>
      </c>
      <c r="BK3009" s="72">
        <v>20.093</v>
      </c>
      <c r="BL3009" s="72">
        <v>6.5620000000000003</v>
      </c>
      <c r="BM3009" s="12">
        <v>915.54600000000005</v>
      </c>
      <c r="BN3009" s="72">
        <v>19.916</v>
      </c>
      <c r="BO3009" s="72">
        <v>6.47</v>
      </c>
      <c r="BP3009" s="12">
        <v>1839.2239999999999</v>
      </c>
      <c r="BQ3009" s="72">
        <v>40.01</v>
      </c>
      <c r="BR3009" s="72">
        <v>4.33</v>
      </c>
      <c r="BS3009" s="12">
        <v>2267.0920000000001</v>
      </c>
      <c r="BT3009" s="72">
        <v>49.317999999999998</v>
      </c>
      <c r="BU3009" s="72">
        <v>4.0019999999999998</v>
      </c>
      <c r="BV3009" s="12">
        <v>4596.924</v>
      </c>
      <c r="BW3009" s="72">
        <v>100</v>
      </c>
      <c r="BX3009" s="72">
        <v>2.665</v>
      </c>
      <c r="BY3009" s="13"/>
      <c r="BZ3009" s="13"/>
    </row>
    <row r="3010" spans="1:78">
      <c r="A3010" s="122" t="s">
        <v>65</v>
      </c>
      <c r="B3010" s="71" t="s">
        <v>76</v>
      </c>
      <c r="C3010" s="71" t="s">
        <v>26</v>
      </c>
      <c r="D3010" s="34">
        <v>45261</v>
      </c>
      <c r="E3010" s="12">
        <v>1519.854</v>
      </c>
      <c r="F3010" s="72">
        <v>32.847999999999999</v>
      </c>
      <c r="G3010" s="72">
        <v>5.4320000000000004</v>
      </c>
      <c r="H3010" s="12">
        <v>47.396999999999998</v>
      </c>
      <c r="I3010" s="72">
        <v>1.024</v>
      </c>
      <c r="J3010" s="72">
        <v>29.981000000000002</v>
      </c>
      <c r="K3010" s="12">
        <v>110.307</v>
      </c>
      <c r="L3010" s="72">
        <v>2.3839999999999999</v>
      </c>
      <c r="M3010" s="72">
        <v>20.21</v>
      </c>
      <c r="N3010" s="12">
        <v>157.70400000000001</v>
      </c>
      <c r="O3010" s="72">
        <v>3.4079999999999999</v>
      </c>
      <c r="P3010" s="72">
        <v>15.64</v>
      </c>
      <c r="Q3010" s="12">
        <v>8.9710000000000001</v>
      </c>
      <c r="R3010" s="72">
        <v>0.19400000000000001</v>
      </c>
      <c r="S3010" s="72">
        <v>57.359000000000002</v>
      </c>
      <c r="T3010" s="12">
        <v>166.67500000000001</v>
      </c>
      <c r="U3010" s="72">
        <v>3.6019999999999999</v>
      </c>
      <c r="V3010" s="72">
        <v>15.561999999999999</v>
      </c>
      <c r="W3010" s="12">
        <v>657.76800000000003</v>
      </c>
      <c r="X3010" s="72">
        <v>14.215999999999999</v>
      </c>
      <c r="Y3010" s="72">
        <v>8.5250000000000004</v>
      </c>
      <c r="Z3010" s="12">
        <v>824.44399999999996</v>
      </c>
      <c r="AA3010" s="72">
        <v>17.818000000000001</v>
      </c>
      <c r="AB3010" s="72">
        <v>7.4569999999999999</v>
      </c>
      <c r="AC3010" s="12">
        <v>2344.2979999999998</v>
      </c>
      <c r="AD3010" s="72">
        <v>50.667000000000002</v>
      </c>
      <c r="AE3010" s="72">
        <v>5.0430000000000001</v>
      </c>
      <c r="AF3010" s="12">
        <v>3.976</v>
      </c>
      <c r="AG3010" s="72">
        <v>8.5999999999999993E-2</v>
      </c>
      <c r="AH3010" s="72">
        <v>105.712</v>
      </c>
      <c r="AI3010" s="12">
        <v>113.64400000000001</v>
      </c>
      <c r="AJ3010" s="72">
        <v>2.456</v>
      </c>
      <c r="AK3010" s="72">
        <v>23.96</v>
      </c>
      <c r="AL3010" s="12">
        <v>117.62</v>
      </c>
      <c r="AM3010" s="72">
        <v>2.5419999999999998</v>
      </c>
      <c r="AN3010" s="72">
        <v>22.44</v>
      </c>
      <c r="AO3010" s="12">
        <v>2461.9180000000001</v>
      </c>
      <c r="AP3010" s="72">
        <v>53.209000000000003</v>
      </c>
      <c r="AQ3010" s="72">
        <v>4.6879999999999997</v>
      </c>
      <c r="AR3010" s="12">
        <v>18.509</v>
      </c>
      <c r="AS3010" s="72">
        <v>0.4</v>
      </c>
      <c r="AT3010" s="72">
        <v>47.012999999999998</v>
      </c>
      <c r="AU3010" s="12">
        <v>7.63</v>
      </c>
      <c r="AV3010" s="72">
        <v>0.16500000000000001</v>
      </c>
      <c r="AW3010" s="72">
        <v>51.701999999999998</v>
      </c>
      <c r="AX3010" s="12">
        <v>187.15899999999999</v>
      </c>
      <c r="AY3010" s="72">
        <v>4.0449999999999999</v>
      </c>
      <c r="AZ3010" s="72">
        <v>19.602</v>
      </c>
      <c r="BA3010" s="12">
        <v>194.78899999999999</v>
      </c>
      <c r="BB3010" s="72">
        <v>4.21</v>
      </c>
      <c r="BC3010" s="72">
        <v>18.893999999999998</v>
      </c>
      <c r="BD3010" s="12">
        <v>89.350999999999999</v>
      </c>
      <c r="BE3010" s="72">
        <v>1.931</v>
      </c>
      <c r="BF3010" s="72">
        <v>24.672999999999998</v>
      </c>
      <c r="BG3010" s="12">
        <v>284.13900000000001</v>
      </c>
      <c r="BH3010" s="72">
        <v>6.141</v>
      </c>
      <c r="BI3010" s="72">
        <v>14.539</v>
      </c>
      <c r="BJ3010" s="12">
        <v>890.00300000000004</v>
      </c>
      <c r="BK3010" s="72">
        <v>19.234999999999999</v>
      </c>
      <c r="BL3010" s="72">
        <v>6.492</v>
      </c>
      <c r="BM3010" s="12">
        <v>972.33600000000001</v>
      </c>
      <c r="BN3010" s="72">
        <v>21.015000000000001</v>
      </c>
      <c r="BO3010" s="72">
        <v>7.1079999999999997</v>
      </c>
      <c r="BP3010" s="12">
        <v>1862.34</v>
      </c>
      <c r="BQ3010" s="72">
        <v>40.25</v>
      </c>
      <c r="BR3010" s="72">
        <v>4.3390000000000004</v>
      </c>
      <c r="BS3010" s="12">
        <v>2164.9879999999998</v>
      </c>
      <c r="BT3010" s="72">
        <v>46.790999999999997</v>
      </c>
      <c r="BU3010" s="72">
        <v>4.1050000000000004</v>
      </c>
      <c r="BV3010" s="12">
        <v>4626.9059999999999</v>
      </c>
      <c r="BW3010" s="72">
        <v>100</v>
      </c>
      <c r="BX3010" s="72">
        <v>2.7080000000000002</v>
      </c>
      <c r="BY3010" s="13"/>
      <c r="BZ3010" s="13"/>
    </row>
    <row r="3011" spans="1:78">
      <c r="A3011" s="122" t="s">
        <v>65</v>
      </c>
      <c r="B3011" s="71" t="s">
        <v>76</v>
      </c>
      <c r="C3011" s="71" t="s">
        <v>26</v>
      </c>
      <c r="D3011" s="34">
        <v>45352</v>
      </c>
      <c r="E3011" s="12">
        <v>1620.2080000000001</v>
      </c>
      <c r="F3011" s="72">
        <v>32.646999999999998</v>
      </c>
      <c r="G3011" s="72">
        <v>4.375</v>
      </c>
      <c r="H3011" s="12">
        <v>100.045</v>
      </c>
      <c r="I3011" s="72">
        <v>2.016</v>
      </c>
      <c r="J3011" s="72">
        <v>24.792999999999999</v>
      </c>
      <c r="K3011" s="12">
        <v>117.123</v>
      </c>
      <c r="L3011" s="72">
        <v>2.36</v>
      </c>
      <c r="M3011" s="72">
        <v>21.132999999999999</v>
      </c>
      <c r="N3011" s="12">
        <v>217.16900000000001</v>
      </c>
      <c r="O3011" s="72">
        <v>4.3760000000000003</v>
      </c>
      <c r="P3011" s="72">
        <v>17.611000000000001</v>
      </c>
      <c r="Q3011" s="12">
        <v>16.103000000000002</v>
      </c>
      <c r="R3011" s="72">
        <v>0.32400000000000001</v>
      </c>
      <c r="S3011" s="72">
        <v>52.411000000000001</v>
      </c>
      <c r="T3011" s="12">
        <v>233.27199999999999</v>
      </c>
      <c r="U3011" s="72">
        <v>4.7</v>
      </c>
      <c r="V3011" s="72">
        <v>16.59</v>
      </c>
      <c r="W3011" s="12">
        <v>699.94200000000001</v>
      </c>
      <c r="X3011" s="72">
        <v>14.103999999999999</v>
      </c>
      <c r="Y3011" s="72">
        <v>10.544</v>
      </c>
      <c r="Z3011" s="12">
        <v>933.21400000000006</v>
      </c>
      <c r="AA3011" s="72">
        <v>18.803999999999998</v>
      </c>
      <c r="AB3011" s="72">
        <v>8.5269999999999992</v>
      </c>
      <c r="AC3011" s="12">
        <v>2553.422</v>
      </c>
      <c r="AD3011" s="72">
        <v>51.451999999999998</v>
      </c>
      <c r="AE3011" s="72">
        <v>4.8259999999999996</v>
      </c>
      <c r="AF3011" s="12">
        <v>7.8390000000000004</v>
      </c>
      <c r="AG3011" s="72">
        <v>0.158</v>
      </c>
      <c r="AH3011" s="72">
        <v>56.966000000000001</v>
      </c>
      <c r="AI3011" s="12">
        <v>149.35599999999999</v>
      </c>
      <c r="AJ3011" s="72">
        <v>3.01</v>
      </c>
      <c r="AK3011" s="72">
        <v>16.61</v>
      </c>
      <c r="AL3011" s="12">
        <v>157.19499999999999</v>
      </c>
      <c r="AM3011" s="72">
        <v>3.1669999999999998</v>
      </c>
      <c r="AN3011" s="72">
        <v>15.268000000000001</v>
      </c>
      <c r="AO3011" s="12">
        <v>2710.616</v>
      </c>
      <c r="AP3011" s="72">
        <v>54.619</v>
      </c>
      <c r="AQ3011" s="72">
        <v>4.4909999999999997</v>
      </c>
      <c r="AR3011" s="12">
        <v>54.362000000000002</v>
      </c>
      <c r="AS3011" s="72">
        <v>1.095</v>
      </c>
      <c r="AT3011" s="72">
        <v>31.097999999999999</v>
      </c>
      <c r="AU3011" s="12">
        <v>31.312999999999999</v>
      </c>
      <c r="AV3011" s="72">
        <v>0.63100000000000001</v>
      </c>
      <c r="AW3011" s="72">
        <v>58.411999999999999</v>
      </c>
      <c r="AX3011" s="12">
        <v>233.95500000000001</v>
      </c>
      <c r="AY3011" s="72">
        <v>4.7140000000000004</v>
      </c>
      <c r="AZ3011" s="72">
        <v>16.427</v>
      </c>
      <c r="BA3011" s="12">
        <v>265.26900000000001</v>
      </c>
      <c r="BB3011" s="72">
        <v>5.3449999999999998</v>
      </c>
      <c r="BC3011" s="72">
        <v>14.194000000000001</v>
      </c>
      <c r="BD3011" s="12">
        <v>74.266000000000005</v>
      </c>
      <c r="BE3011" s="72">
        <v>1.496</v>
      </c>
      <c r="BF3011" s="72">
        <v>22.088000000000001</v>
      </c>
      <c r="BG3011" s="12">
        <v>339.53500000000003</v>
      </c>
      <c r="BH3011" s="72">
        <v>6.8419999999999996</v>
      </c>
      <c r="BI3011" s="72">
        <v>11.557</v>
      </c>
      <c r="BJ3011" s="12">
        <v>848.52599999999995</v>
      </c>
      <c r="BK3011" s="72">
        <v>17.097999999999999</v>
      </c>
      <c r="BL3011" s="72">
        <v>6.7039999999999997</v>
      </c>
      <c r="BM3011" s="12">
        <v>1009.702</v>
      </c>
      <c r="BN3011" s="72">
        <v>20.346</v>
      </c>
      <c r="BO3011" s="72">
        <v>6.1760000000000002</v>
      </c>
      <c r="BP3011" s="12">
        <v>1858.2280000000001</v>
      </c>
      <c r="BQ3011" s="72">
        <v>37.444000000000003</v>
      </c>
      <c r="BR3011" s="72">
        <v>4.5439999999999996</v>
      </c>
      <c r="BS3011" s="12">
        <v>2252.125</v>
      </c>
      <c r="BT3011" s="72">
        <v>45.381</v>
      </c>
      <c r="BU3011" s="72">
        <v>4.3390000000000004</v>
      </c>
      <c r="BV3011" s="12">
        <v>4962.741</v>
      </c>
      <c r="BW3011" s="72">
        <v>100</v>
      </c>
      <c r="BX3011" s="72">
        <v>2.9009999999999998</v>
      </c>
      <c r="BY3011" s="13"/>
      <c r="BZ3011" s="13"/>
    </row>
    <row r="3012" spans="1:78">
      <c r="A3012" s="122" t="s">
        <v>65</v>
      </c>
      <c r="B3012" s="71" t="s">
        <v>76</v>
      </c>
      <c r="C3012" s="71" t="s">
        <v>26</v>
      </c>
      <c r="D3012" s="34">
        <v>45444</v>
      </c>
      <c r="E3012" s="12">
        <v>1536.2829999999999</v>
      </c>
      <c r="F3012" s="72">
        <v>31.782</v>
      </c>
      <c r="G3012" s="72">
        <v>5.9530000000000003</v>
      </c>
      <c r="H3012" s="12">
        <v>159.42400000000001</v>
      </c>
      <c r="I3012" s="72">
        <v>3.298</v>
      </c>
      <c r="J3012" s="72">
        <v>23.486999999999998</v>
      </c>
      <c r="K3012" s="12">
        <v>98.664000000000001</v>
      </c>
      <c r="L3012" s="72">
        <v>2.0409999999999999</v>
      </c>
      <c r="M3012" s="72">
        <v>22.018999999999998</v>
      </c>
      <c r="N3012" s="12">
        <v>258.08800000000002</v>
      </c>
      <c r="O3012" s="72">
        <v>5.3390000000000004</v>
      </c>
      <c r="P3012" s="72">
        <v>13.797000000000001</v>
      </c>
      <c r="Q3012" s="12">
        <v>48.405000000000001</v>
      </c>
      <c r="R3012" s="72">
        <v>1.0009999999999999</v>
      </c>
      <c r="S3012" s="72">
        <v>29.126999999999999</v>
      </c>
      <c r="T3012" s="12">
        <v>306.49299999999999</v>
      </c>
      <c r="U3012" s="72">
        <v>6.3410000000000002</v>
      </c>
      <c r="V3012" s="72">
        <v>11.95</v>
      </c>
      <c r="W3012" s="12">
        <v>714.92</v>
      </c>
      <c r="X3012" s="72">
        <v>14.79</v>
      </c>
      <c r="Y3012" s="72">
        <v>6.3460000000000001</v>
      </c>
      <c r="Z3012" s="12">
        <v>1021.413</v>
      </c>
      <c r="AA3012" s="72">
        <v>21.131</v>
      </c>
      <c r="AB3012" s="72">
        <v>5.1689999999999996</v>
      </c>
      <c r="AC3012" s="12">
        <v>2557.6950000000002</v>
      </c>
      <c r="AD3012" s="72">
        <v>52.912999999999997</v>
      </c>
      <c r="AE3012" s="72">
        <v>3.5750000000000002</v>
      </c>
      <c r="AF3012" s="12">
        <v>13.54</v>
      </c>
      <c r="AG3012" s="72">
        <v>0.28000000000000003</v>
      </c>
      <c r="AH3012" s="72">
        <v>82.84</v>
      </c>
      <c r="AI3012" s="12">
        <v>154.08099999999999</v>
      </c>
      <c r="AJ3012" s="72">
        <v>3.1880000000000002</v>
      </c>
      <c r="AK3012" s="72">
        <v>17.346</v>
      </c>
      <c r="AL3012" s="12">
        <v>167.62100000000001</v>
      </c>
      <c r="AM3012" s="72">
        <v>3.468</v>
      </c>
      <c r="AN3012" s="72">
        <v>14.659000000000001</v>
      </c>
      <c r="AO3012" s="12">
        <v>2725.3159999999998</v>
      </c>
      <c r="AP3012" s="72">
        <v>56.381</v>
      </c>
      <c r="AQ3012" s="72">
        <v>3.3610000000000002</v>
      </c>
      <c r="AR3012" s="12">
        <v>34.716999999999999</v>
      </c>
      <c r="AS3012" s="72">
        <v>0.71799999999999997</v>
      </c>
      <c r="AT3012" s="72">
        <v>40.353999999999999</v>
      </c>
      <c r="AU3012" s="12">
        <v>15.327999999999999</v>
      </c>
      <c r="AV3012" s="72">
        <v>0.317</v>
      </c>
      <c r="AW3012" s="72">
        <v>52.424999999999997</v>
      </c>
      <c r="AX3012" s="12">
        <v>239.773</v>
      </c>
      <c r="AY3012" s="72">
        <v>4.96</v>
      </c>
      <c r="AZ3012" s="72">
        <v>20.166</v>
      </c>
      <c r="BA3012" s="12">
        <v>255.1</v>
      </c>
      <c r="BB3012" s="72">
        <v>5.2770000000000001</v>
      </c>
      <c r="BC3012" s="72">
        <v>19.023</v>
      </c>
      <c r="BD3012" s="12">
        <v>59.173000000000002</v>
      </c>
      <c r="BE3012" s="72">
        <v>1.224</v>
      </c>
      <c r="BF3012" s="72">
        <v>27.545999999999999</v>
      </c>
      <c r="BG3012" s="12">
        <v>314.274</v>
      </c>
      <c r="BH3012" s="72">
        <v>6.5019999999999998</v>
      </c>
      <c r="BI3012" s="72">
        <v>18.646999999999998</v>
      </c>
      <c r="BJ3012" s="12">
        <v>692.69399999999996</v>
      </c>
      <c r="BK3012" s="72">
        <v>14.33</v>
      </c>
      <c r="BL3012" s="72">
        <v>6.6120000000000001</v>
      </c>
      <c r="BM3012" s="12">
        <v>1066.7449999999999</v>
      </c>
      <c r="BN3012" s="72">
        <v>22.068999999999999</v>
      </c>
      <c r="BO3012" s="72">
        <v>6.1920000000000002</v>
      </c>
      <c r="BP3012" s="12">
        <v>1759.4390000000001</v>
      </c>
      <c r="BQ3012" s="72">
        <v>36.399000000000001</v>
      </c>
      <c r="BR3012" s="72">
        <v>4.4189999999999996</v>
      </c>
      <c r="BS3012" s="12">
        <v>2108.4290000000001</v>
      </c>
      <c r="BT3012" s="72">
        <v>43.619</v>
      </c>
      <c r="BU3012" s="72">
        <v>4.1029999999999998</v>
      </c>
      <c r="BV3012" s="12">
        <v>4833.7449999999999</v>
      </c>
      <c r="BW3012" s="72">
        <v>100</v>
      </c>
      <c r="BX3012" s="72">
        <v>2.3250000000000002</v>
      </c>
      <c r="BY3012" s="13"/>
      <c r="BZ3012" s="13"/>
    </row>
    <row r="3013" spans="1:78">
      <c r="A3013" s="122" t="s">
        <v>65</v>
      </c>
      <c r="B3013" s="71" t="s">
        <v>76</v>
      </c>
      <c r="C3013" s="71" t="s">
        <v>26</v>
      </c>
      <c r="D3013" s="34">
        <v>45536</v>
      </c>
      <c r="E3013" s="12">
        <v>1434.998</v>
      </c>
      <c r="F3013" s="72">
        <v>30.866</v>
      </c>
      <c r="G3013" s="72">
        <v>3.9180000000000001</v>
      </c>
      <c r="H3013" s="12">
        <v>59.807000000000002</v>
      </c>
      <c r="I3013" s="72">
        <v>1.286</v>
      </c>
      <c r="J3013" s="72">
        <v>31.873999999999999</v>
      </c>
      <c r="K3013" s="12">
        <v>113.694</v>
      </c>
      <c r="L3013" s="72">
        <v>2.4449999999999998</v>
      </c>
      <c r="M3013" s="72">
        <v>27.227</v>
      </c>
      <c r="N3013" s="12">
        <v>173.50200000000001</v>
      </c>
      <c r="O3013" s="72">
        <v>3.7320000000000002</v>
      </c>
      <c r="P3013" s="72">
        <v>19.876000000000001</v>
      </c>
      <c r="Q3013" s="12">
        <v>31.93</v>
      </c>
      <c r="R3013" s="72">
        <v>0.68700000000000006</v>
      </c>
      <c r="S3013" s="72">
        <v>30.917999999999999</v>
      </c>
      <c r="T3013" s="12">
        <v>205.43100000000001</v>
      </c>
      <c r="U3013" s="72">
        <v>4.4189999999999996</v>
      </c>
      <c r="V3013" s="72">
        <v>16.289000000000001</v>
      </c>
      <c r="W3013" s="12">
        <v>651.93899999999996</v>
      </c>
      <c r="X3013" s="72">
        <v>14.023</v>
      </c>
      <c r="Y3013" s="72">
        <v>8.266</v>
      </c>
      <c r="Z3013" s="12">
        <v>857.37</v>
      </c>
      <c r="AA3013" s="72">
        <v>18.440999999999999</v>
      </c>
      <c r="AB3013" s="72">
        <v>5.8380000000000001</v>
      </c>
      <c r="AC3013" s="12">
        <v>2292.3679999999999</v>
      </c>
      <c r="AD3013" s="72">
        <v>49.307000000000002</v>
      </c>
      <c r="AE3013" s="72">
        <v>2.6339999999999999</v>
      </c>
      <c r="AF3013" s="12">
        <v>16.277999999999999</v>
      </c>
      <c r="AG3013" s="72">
        <v>0.35</v>
      </c>
      <c r="AH3013" s="72">
        <v>59.707000000000001</v>
      </c>
      <c r="AI3013" s="12">
        <v>146.614</v>
      </c>
      <c r="AJ3013" s="72">
        <v>3.1539999999999999</v>
      </c>
      <c r="AK3013" s="72">
        <v>21.66</v>
      </c>
      <c r="AL3013" s="12">
        <v>162.893</v>
      </c>
      <c r="AM3013" s="72">
        <v>3.504</v>
      </c>
      <c r="AN3013" s="72">
        <v>21.065000000000001</v>
      </c>
      <c r="AO3013" s="12">
        <v>2455.261</v>
      </c>
      <c r="AP3013" s="72">
        <v>52.811</v>
      </c>
      <c r="AQ3013" s="72">
        <v>2.8149999999999999</v>
      </c>
      <c r="AR3013" s="12">
        <v>43.926000000000002</v>
      </c>
      <c r="AS3013" s="72">
        <v>0.94499999999999995</v>
      </c>
      <c r="AT3013" s="72">
        <v>36.151000000000003</v>
      </c>
      <c r="AU3013" s="12">
        <v>34.563000000000002</v>
      </c>
      <c r="AV3013" s="72">
        <v>0.74299999999999999</v>
      </c>
      <c r="AW3013" s="72">
        <v>38.246000000000002</v>
      </c>
      <c r="AX3013" s="12">
        <v>213.38200000000001</v>
      </c>
      <c r="AY3013" s="72">
        <v>4.59</v>
      </c>
      <c r="AZ3013" s="72">
        <v>14.047000000000001</v>
      </c>
      <c r="BA3013" s="12">
        <v>247.94499999999999</v>
      </c>
      <c r="BB3013" s="72">
        <v>5.3330000000000002</v>
      </c>
      <c r="BC3013" s="72">
        <v>12.307</v>
      </c>
      <c r="BD3013" s="12">
        <v>82.27</v>
      </c>
      <c r="BE3013" s="72">
        <v>1.77</v>
      </c>
      <c r="BF3013" s="72">
        <v>28.587</v>
      </c>
      <c r="BG3013" s="12">
        <v>330.21499999999997</v>
      </c>
      <c r="BH3013" s="72">
        <v>7.1029999999999998</v>
      </c>
      <c r="BI3013" s="72">
        <v>11.693</v>
      </c>
      <c r="BJ3013" s="12">
        <v>809.42200000000003</v>
      </c>
      <c r="BK3013" s="72">
        <v>17.41</v>
      </c>
      <c r="BL3013" s="72">
        <v>8.2639999999999993</v>
      </c>
      <c r="BM3013" s="12">
        <v>1010.351</v>
      </c>
      <c r="BN3013" s="72">
        <v>21.731999999999999</v>
      </c>
      <c r="BO3013" s="72">
        <v>6.1529999999999996</v>
      </c>
      <c r="BP3013" s="12">
        <v>1819.7729999999999</v>
      </c>
      <c r="BQ3013" s="72">
        <v>39.142000000000003</v>
      </c>
      <c r="BR3013" s="72">
        <v>4.181</v>
      </c>
      <c r="BS3013" s="12">
        <v>2193.9140000000002</v>
      </c>
      <c r="BT3013" s="72">
        <v>47.189</v>
      </c>
      <c r="BU3013" s="72">
        <v>3.6520000000000001</v>
      </c>
      <c r="BV3013" s="12">
        <v>4649.174</v>
      </c>
      <c r="BW3013" s="72">
        <v>100</v>
      </c>
      <c r="BX3013" s="72">
        <v>2.2080000000000002</v>
      </c>
      <c r="BY3013" s="13"/>
      <c r="BZ3013" s="13"/>
    </row>
    <row r="3014" spans="1:78">
      <c r="A3014" s="122" t="s">
        <v>65</v>
      </c>
      <c r="B3014" s="71" t="s">
        <v>76</v>
      </c>
      <c r="C3014" s="71" t="s">
        <v>26</v>
      </c>
      <c r="D3014" s="34">
        <v>45627</v>
      </c>
      <c r="E3014" s="12">
        <v>1635.2470000000001</v>
      </c>
      <c r="F3014" s="72">
        <v>35.271000000000001</v>
      </c>
      <c r="G3014" s="72">
        <v>6.1920000000000002</v>
      </c>
      <c r="H3014" s="12">
        <v>96.298000000000002</v>
      </c>
      <c r="I3014" s="72">
        <v>2.077</v>
      </c>
      <c r="J3014" s="72">
        <v>27.780999999999999</v>
      </c>
      <c r="K3014" s="12">
        <v>56.853000000000002</v>
      </c>
      <c r="L3014" s="72">
        <v>1.226</v>
      </c>
      <c r="M3014" s="72">
        <v>35.761000000000003</v>
      </c>
      <c r="N3014" s="12">
        <v>153.15100000000001</v>
      </c>
      <c r="O3014" s="72">
        <v>3.3029999999999999</v>
      </c>
      <c r="P3014" s="72">
        <v>22.11</v>
      </c>
      <c r="Q3014" s="12">
        <v>29.181999999999999</v>
      </c>
      <c r="R3014" s="72">
        <v>0.629</v>
      </c>
      <c r="S3014" s="72">
        <v>38.17</v>
      </c>
      <c r="T3014" s="12">
        <v>182.333</v>
      </c>
      <c r="U3014" s="72">
        <v>3.9329999999999998</v>
      </c>
      <c r="V3014" s="72">
        <v>20.518999999999998</v>
      </c>
      <c r="W3014" s="12">
        <v>590.61199999999997</v>
      </c>
      <c r="X3014" s="72">
        <v>12.739000000000001</v>
      </c>
      <c r="Y3014" s="72">
        <v>8.0809999999999995</v>
      </c>
      <c r="Z3014" s="12">
        <v>772.94500000000005</v>
      </c>
      <c r="AA3014" s="72">
        <v>16.672000000000001</v>
      </c>
      <c r="AB3014" s="72">
        <v>7.6139999999999999</v>
      </c>
      <c r="AC3014" s="12">
        <v>2408.192</v>
      </c>
      <c r="AD3014" s="72">
        <v>51.942</v>
      </c>
      <c r="AE3014" s="72">
        <v>5.0860000000000003</v>
      </c>
      <c r="AF3014" s="12">
        <v>7.9649999999999999</v>
      </c>
      <c r="AG3014" s="72">
        <v>0.17199999999999999</v>
      </c>
      <c r="AH3014" s="72">
        <v>59.817</v>
      </c>
      <c r="AI3014" s="12">
        <v>147.72</v>
      </c>
      <c r="AJ3014" s="72">
        <v>3.1859999999999999</v>
      </c>
      <c r="AK3014" s="72">
        <v>16.195</v>
      </c>
      <c r="AL3014" s="12">
        <v>155.68600000000001</v>
      </c>
      <c r="AM3014" s="72">
        <v>3.3580000000000001</v>
      </c>
      <c r="AN3014" s="72">
        <v>15.57</v>
      </c>
      <c r="AO3014" s="12">
        <v>2563.8780000000002</v>
      </c>
      <c r="AP3014" s="72">
        <v>55.3</v>
      </c>
      <c r="AQ3014" s="72">
        <v>4.9050000000000002</v>
      </c>
      <c r="AR3014" s="12">
        <v>50.991</v>
      </c>
      <c r="AS3014" s="72">
        <v>1.1000000000000001</v>
      </c>
      <c r="AT3014" s="72">
        <v>27.643000000000001</v>
      </c>
      <c r="AU3014" s="12">
        <v>31.832999999999998</v>
      </c>
      <c r="AV3014" s="72">
        <v>0.68700000000000006</v>
      </c>
      <c r="AW3014" s="72">
        <v>50.256</v>
      </c>
      <c r="AX3014" s="12">
        <v>143.09200000000001</v>
      </c>
      <c r="AY3014" s="72">
        <v>3.0859999999999999</v>
      </c>
      <c r="AZ3014" s="72">
        <v>18.797000000000001</v>
      </c>
      <c r="BA3014" s="12">
        <v>174.92500000000001</v>
      </c>
      <c r="BB3014" s="72">
        <v>3.7730000000000001</v>
      </c>
      <c r="BC3014" s="72">
        <v>18.119</v>
      </c>
      <c r="BD3014" s="12">
        <v>87.070999999999998</v>
      </c>
      <c r="BE3014" s="72">
        <v>1.8779999999999999</v>
      </c>
      <c r="BF3014" s="72">
        <v>28.834</v>
      </c>
      <c r="BG3014" s="12">
        <v>261.995</v>
      </c>
      <c r="BH3014" s="72">
        <v>5.6509999999999998</v>
      </c>
      <c r="BI3014" s="72">
        <v>17.314</v>
      </c>
      <c r="BJ3014" s="12">
        <v>815.423</v>
      </c>
      <c r="BK3014" s="72">
        <v>17.588000000000001</v>
      </c>
      <c r="BL3014" s="72">
        <v>8.1329999999999991</v>
      </c>
      <c r="BM3014" s="12">
        <v>944.00599999999997</v>
      </c>
      <c r="BN3014" s="72">
        <v>20.361000000000001</v>
      </c>
      <c r="BO3014" s="72">
        <v>6.9660000000000002</v>
      </c>
      <c r="BP3014" s="12">
        <v>1759.4290000000001</v>
      </c>
      <c r="BQ3014" s="72">
        <v>37.948999999999998</v>
      </c>
      <c r="BR3014" s="72">
        <v>5.343</v>
      </c>
      <c r="BS3014" s="12">
        <v>2072.415</v>
      </c>
      <c r="BT3014" s="72">
        <v>44.7</v>
      </c>
      <c r="BU3014" s="72">
        <v>4.2649999999999997</v>
      </c>
      <c r="BV3014" s="12">
        <v>4636.2929999999997</v>
      </c>
      <c r="BW3014" s="72">
        <v>100</v>
      </c>
      <c r="BX3014" s="72">
        <v>3.7360000000000002</v>
      </c>
      <c r="BY3014" s="13"/>
      <c r="BZ3014" s="13"/>
    </row>
    <row r="3015" spans="1:78">
      <c r="A3015" s="122" t="s">
        <v>65</v>
      </c>
      <c r="B3015" s="71" t="s">
        <v>76</v>
      </c>
      <c r="C3015" s="71" t="s">
        <v>26</v>
      </c>
      <c r="D3015" s="34">
        <v>45717</v>
      </c>
      <c r="E3015" s="12">
        <v>1487.3710000000001</v>
      </c>
      <c r="F3015" s="72">
        <v>30.547000000000001</v>
      </c>
      <c r="G3015" s="72">
        <v>5.6319999999999997</v>
      </c>
      <c r="H3015" s="12">
        <v>93.191999999999993</v>
      </c>
      <c r="I3015" s="72">
        <v>1.9139999999999999</v>
      </c>
      <c r="J3015" s="72">
        <v>30.42</v>
      </c>
      <c r="K3015" s="12">
        <v>81.125</v>
      </c>
      <c r="L3015" s="72">
        <v>1.6659999999999999</v>
      </c>
      <c r="M3015" s="72">
        <v>24.776</v>
      </c>
      <c r="N3015" s="12">
        <v>174.31700000000001</v>
      </c>
      <c r="O3015" s="72">
        <v>3.58</v>
      </c>
      <c r="P3015" s="72">
        <v>20.818000000000001</v>
      </c>
      <c r="Q3015" s="12">
        <v>25.161000000000001</v>
      </c>
      <c r="R3015" s="72">
        <v>0.51700000000000002</v>
      </c>
      <c r="S3015" s="72">
        <v>40.598999999999997</v>
      </c>
      <c r="T3015" s="12">
        <v>199.477</v>
      </c>
      <c r="U3015" s="72">
        <v>4.0970000000000004</v>
      </c>
      <c r="V3015" s="72">
        <v>19.913</v>
      </c>
      <c r="W3015" s="12">
        <v>687.38699999999994</v>
      </c>
      <c r="X3015" s="72">
        <v>14.117000000000001</v>
      </c>
      <c r="Y3015" s="72">
        <v>8.4990000000000006</v>
      </c>
      <c r="Z3015" s="12">
        <v>886.86500000000001</v>
      </c>
      <c r="AA3015" s="72">
        <v>18.213999999999999</v>
      </c>
      <c r="AB3015" s="72">
        <v>8.2189999999999994</v>
      </c>
      <c r="AC3015" s="12">
        <v>2374.2359999999999</v>
      </c>
      <c r="AD3015" s="72">
        <v>48.76</v>
      </c>
      <c r="AE3015" s="72">
        <v>4.1829999999999998</v>
      </c>
      <c r="AF3015" s="12">
        <v>7.7220000000000004</v>
      </c>
      <c r="AG3015" s="72">
        <v>0.159</v>
      </c>
      <c r="AH3015" s="72">
        <v>52.323</v>
      </c>
      <c r="AI3015" s="12">
        <v>198.55799999999999</v>
      </c>
      <c r="AJ3015" s="72">
        <v>4.0780000000000003</v>
      </c>
      <c r="AK3015" s="72">
        <v>14.17</v>
      </c>
      <c r="AL3015" s="12">
        <v>206.28</v>
      </c>
      <c r="AM3015" s="72">
        <v>4.2359999999999998</v>
      </c>
      <c r="AN3015" s="72">
        <v>13.382999999999999</v>
      </c>
      <c r="AO3015" s="12">
        <v>2580.5160000000001</v>
      </c>
      <c r="AP3015" s="72">
        <v>52.997</v>
      </c>
      <c r="AQ3015" s="72">
        <v>3.9990000000000001</v>
      </c>
      <c r="AR3015" s="12">
        <v>75.004999999999995</v>
      </c>
      <c r="AS3015" s="72">
        <v>1.54</v>
      </c>
      <c r="AT3015" s="72">
        <v>27.109000000000002</v>
      </c>
      <c r="AU3015" s="12">
        <v>32.195</v>
      </c>
      <c r="AV3015" s="72">
        <v>0.66100000000000003</v>
      </c>
      <c r="AW3015" s="72">
        <v>42.326000000000001</v>
      </c>
      <c r="AX3015" s="12">
        <v>193.626</v>
      </c>
      <c r="AY3015" s="72">
        <v>3.9769999999999999</v>
      </c>
      <c r="AZ3015" s="72">
        <v>22.268999999999998</v>
      </c>
      <c r="BA3015" s="12">
        <v>225.82</v>
      </c>
      <c r="BB3015" s="72">
        <v>4.6379999999999999</v>
      </c>
      <c r="BC3015" s="72">
        <v>18.792999999999999</v>
      </c>
      <c r="BD3015" s="12">
        <v>68.69</v>
      </c>
      <c r="BE3015" s="72">
        <v>1.411</v>
      </c>
      <c r="BF3015" s="72">
        <v>29.501999999999999</v>
      </c>
      <c r="BG3015" s="12">
        <v>294.51</v>
      </c>
      <c r="BH3015" s="72">
        <v>6.048</v>
      </c>
      <c r="BI3015" s="72">
        <v>15.35</v>
      </c>
      <c r="BJ3015" s="12">
        <v>821</v>
      </c>
      <c r="BK3015" s="72">
        <v>16.861000000000001</v>
      </c>
      <c r="BL3015" s="72">
        <v>8.5830000000000002</v>
      </c>
      <c r="BM3015" s="12">
        <v>1098.153</v>
      </c>
      <c r="BN3015" s="72">
        <v>22.553000000000001</v>
      </c>
      <c r="BO3015" s="72">
        <v>6.3929999999999998</v>
      </c>
      <c r="BP3015" s="12">
        <v>1919.153</v>
      </c>
      <c r="BQ3015" s="72">
        <v>39.414000000000001</v>
      </c>
      <c r="BR3015" s="72">
        <v>4.2460000000000004</v>
      </c>
      <c r="BS3015" s="12">
        <v>2288.6680000000001</v>
      </c>
      <c r="BT3015" s="72">
        <v>47.003</v>
      </c>
      <c r="BU3015" s="72">
        <v>3.6030000000000002</v>
      </c>
      <c r="BV3015" s="12">
        <v>4869.1840000000002</v>
      </c>
      <c r="BW3015" s="72">
        <v>100</v>
      </c>
      <c r="BX3015" s="72">
        <v>2.8290000000000002</v>
      </c>
      <c r="BY3015" s="13"/>
      <c r="BZ3015" s="13"/>
    </row>
    <row r="3016" spans="1:78">
      <c r="A3016" s="122" t="s">
        <v>65</v>
      </c>
      <c r="B3016" s="71" t="s">
        <v>76</v>
      </c>
      <c r="C3016" s="71" t="s">
        <v>26</v>
      </c>
      <c r="D3016" s="34">
        <v>45809</v>
      </c>
      <c r="E3016" s="12">
        <v>1699.8489999999999</v>
      </c>
      <c r="F3016" s="72">
        <v>34.368000000000002</v>
      </c>
      <c r="G3016" s="72">
        <v>4.6820000000000004</v>
      </c>
      <c r="H3016" s="12">
        <v>135.53700000000001</v>
      </c>
      <c r="I3016" s="72">
        <v>2.74</v>
      </c>
      <c r="J3016" s="72">
        <v>24.64</v>
      </c>
      <c r="K3016" s="12">
        <v>35.500999999999998</v>
      </c>
      <c r="L3016" s="72">
        <v>0.71799999999999997</v>
      </c>
      <c r="M3016" s="72">
        <v>35.326000000000001</v>
      </c>
      <c r="N3016" s="12">
        <v>171.03800000000001</v>
      </c>
      <c r="O3016" s="72">
        <v>3.4580000000000002</v>
      </c>
      <c r="P3016" s="72">
        <v>21.359000000000002</v>
      </c>
      <c r="Q3016" s="12">
        <v>14.75</v>
      </c>
      <c r="R3016" s="72">
        <v>0.29799999999999999</v>
      </c>
      <c r="S3016" s="72">
        <v>42.491999999999997</v>
      </c>
      <c r="T3016" s="12">
        <v>185.78800000000001</v>
      </c>
      <c r="U3016" s="72">
        <v>3.7559999999999998</v>
      </c>
      <c r="V3016" s="72">
        <v>20.399000000000001</v>
      </c>
      <c r="W3016" s="12">
        <v>719.90099999999995</v>
      </c>
      <c r="X3016" s="72">
        <v>14.555</v>
      </c>
      <c r="Y3016" s="72">
        <v>10.446</v>
      </c>
      <c r="Z3016" s="12">
        <v>905.68899999999996</v>
      </c>
      <c r="AA3016" s="72">
        <v>18.311</v>
      </c>
      <c r="AB3016" s="72">
        <v>7.9349999999999996</v>
      </c>
      <c r="AC3016" s="12">
        <v>2605.538</v>
      </c>
      <c r="AD3016" s="72">
        <v>52.679000000000002</v>
      </c>
      <c r="AE3016" s="72">
        <v>4.3179999999999996</v>
      </c>
      <c r="AF3016" s="12">
        <v>7.0960000000000001</v>
      </c>
      <c r="AG3016" s="72">
        <v>0.14299999999999999</v>
      </c>
      <c r="AH3016" s="72">
        <v>106.788</v>
      </c>
      <c r="AI3016" s="12">
        <v>187.30600000000001</v>
      </c>
      <c r="AJ3016" s="72">
        <v>3.7869999999999999</v>
      </c>
      <c r="AK3016" s="72">
        <v>23.25</v>
      </c>
      <c r="AL3016" s="12">
        <v>194.40100000000001</v>
      </c>
      <c r="AM3016" s="72">
        <v>3.93</v>
      </c>
      <c r="AN3016" s="72">
        <v>22.079000000000001</v>
      </c>
      <c r="AO3016" s="12">
        <v>2799.9389999999999</v>
      </c>
      <c r="AP3016" s="72">
        <v>56.609000000000002</v>
      </c>
      <c r="AQ3016" s="72">
        <v>4.6269999999999998</v>
      </c>
      <c r="AR3016" s="12">
        <v>43.845999999999997</v>
      </c>
      <c r="AS3016" s="72">
        <v>0.88600000000000001</v>
      </c>
      <c r="AT3016" s="72">
        <v>40.25</v>
      </c>
      <c r="AU3016" s="12">
        <v>24.959</v>
      </c>
      <c r="AV3016" s="72">
        <v>0.505</v>
      </c>
      <c r="AW3016" s="72">
        <v>39.76</v>
      </c>
      <c r="AX3016" s="12">
        <v>208.20599999999999</v>
      </c>
      <c r="AY3016" s="72">
        <v>4.21</v>
      </c>
      <c r="AZ3016" s="72">
        <v>16.282</v>
      </c>
      <c r="BA3016" s="12">
        <v>233.16499999999999</v>
      </c>
      <c r="BB3016" s="72">
        <v>4.7140000000000004</v>
      </c>
      <c r="BC3016" s="72">
        <v>14.252000000000001</v>
      </c>
      <c r="BD3016" s="12">
        <v>41.222999999999999</v>
      </c>
      <c r="BE3016" s="72">
        <v>0.83299999999999996</v>
      </c>
      <c r="BF3016" s="72">
        <v>41.107999999999997</v>
      </c>
      <c r="BG3016" s="12">
        <v>274.38799999999998</v>
      </c>
      <c r="BH3016" s="72">
        <v>5.548</v>
      </c>
      <c r="BI3016" s="72">
        <v>12.099</v>
      </c>
      <c r="BJ3016" s="12">
        <v>746.02700000000004</v>
      </c>
      <c r="BK3016" s="72">
        <v>15.083</v>
      </c>
      <c r="BL3016" s="72">
        <v>9.5980000000000008</v>
      </c>
      <c r="BM3016" s="12">
        <v>1081.865</v>
      </c>
      <c r="BN3016" s="72">
        <v>21.873000000000001</v>
      </c>
      <c r="BO3016" s="72">
        <v>5.0919999999999996</v>
      </c>
      <c r="BP3016" s="12">
        <v>1827.893</v>
      </c>
      <c r="BQ3016" s="72">
        <v>36.956000000000003</v>
      </c>
      <c r="BR3016" s="72">
        <v>4.1269999999999998</v>
      </c>
      <c r="BS3016" s="12">
        <v>2146.127</v>
      </c>
      <c r="BT3016" s="72">
        <v>43.390999999999998</v>
      </c>
      <c r="BU3016" s="72">
        <v>3.7629999999999999</v>
      </c>
      <c r="BV3016" s="12">
        <v>4946.067</v>
      </c>
      <c r="BW3016" s="72">
        <v>100</v>
      </c>
      <c r="BX3016" s="72">
        <v>3.2770000000000001</v>
      </c>
      <c r="BY3016" s="13"/>
      <c r="BZ3016" s="13"/>
    </row>
    <row r="3017" spans="1:78">
      <c r="A3017" s="122" t="s">
        <v>65</v>
      </c>
      <c r="B3017" s="71" t="s">
        <v>76</v>
      </c>
      <c r="C3017" s="71" t="s">
        <v>26</v>
      </c>
      <c r="D3017" s="34">
        <v>45901</v>
      </c>
      <c r="E3017" s="12">
        <v>1523.9659999999999</v>
      </c>
      <c r="F3017" s="72">
        <v>30.309000000000001</v>
      </c>
      <c r="G3017" s="72">
        <v>5.4349999999999996</v>
      </c>
      <c r="H3017" s="12">
        <v>152.018</v>
      </c>
      <c r="I3017" s="72">
        <v>3.0230000000000001</v>
      </c>
      <c r="J3017" s="72">
        <v>26.699000000000002</v>
      </c>
      <c r="K3017" s="12">
        <v>107.92</v>
      </c>
      <c r="L3017" s="72">
        <v>2.1459999999999999</v>
      </c>
      <c r="M3017" s="72">
        <v>24.934999999999999</v>
      </c>
      <c r="N3017" s="12">
        <v>259.93799999999999</v>
      </c>
      <c r="O3017" s="72">
        <v>5.17</v>
      </c>
      <c r="P3017" s="72">
        <v>18.233000000000001</v>
      </c>
      <c r="Q3017" s="12">
        <v>18.12</v>
      </c>
      <c r="R3017" s="72">
        <v>0.36</v>
      </c>
      <c r="S3017" s="72">
        <v>45.576999999999998</v>
      </c>
      <c r="T3017" s="12">
        <v>278.05799999999999</v>
      </c>
      <c r="U3017" s="72">
        <v>5.53</v>
      </c>
      <c r="V3017" s="72">
        <v>16.896000000000001</v>
      </c>
      <c r="W3017" s="12">
        <v>780.50699999999995</v>
      </c>
      <c r="X3017" s="72">
        <v>15.523</v>
      </c>
      <c r="Y3017" s="72">
        <v>7.6580000000000004</v>
      </c>
      <c r="Z3017" s="12">
        <v>1058.5640000000001</v>
      </c>
      <c r="AA3017" s="72">
        <v>21.053000000000001</v>
      </c>
      <c r="AB3017" s="72">
        <v>8.8680000000000003</v>
      </c>
      <c r="AC3017" s="12">
        <v>2582.5309999999999</v>
      </c>
      <c r="AD3017" s="72">
        <v>51.362000000000002</v>
      </c>
      <c r="AE3017" s="72">
        <v>5.4409999999999998</v>
      </c>
      <c r="AF3017" s="12">
        <v>2.5680000000000001</v>
      </c>
      <c r="AG3017" s="72">
        <v>5.0999999999999997E-2</v>
      </c>
      <c r="AH3017" s="72">
        <v>113.9</v>
      </c>
      <c r="AI3017" s="12">
        <v>210.89400000000001</v>
      </c>
      <c r="AJ3017" s="72">
        <v>4.194</v>
      </c>
      <c r="AK3017" s="72">
        <v>15.898999999999999</v>
      </c>
      <c r="AL3017" s="12">
        <v>213.46100000000001</v>
      </c>
      <c r="AM3017" s="72">
        <v>4.2450000000000001</v>
      </c>
      <c r="AN3017" s="72">
        <v>16.056000000000001</v>
      </c>
      <c r="AO3017" s="12">
        <v>2795.9920000000002</v>
      </c>
      <c r="AP3017" s="72">
        <v>55.607999999999997</v>
      </c>
      <c r="AQ3017" s="72">
        <v>5.7130000000000001</v>
      </c>
      <c r="AR3017" s="12">
        <v>61.613</v>
      </c>
      <c r="AS3017" s="72">
        <v>1.2250000000000001</v>
      </c>
      <c r="AT3017" s="72">
        <v>44.22</v>
      </c>
      <c r="AU3017" s="12">
        <v>19.085000000000001</v>
      </c>
      <c r="AV3017" s="72">
        <v>0.38</v>
      </c>
      <c r="AW3017" s="72">
        <v>43.643000000000001</v>
      </c>
      <c r="AX3017" s="12">
        <v>245.316</v>
      </c>
      <c r="AY3017" s="72">
        <v>4.8789999999999996</v>
      </c>
      <c r="AZ3017" s="72">
        <v>25.817</v>
      </c>
      <c r="BA3017" s="12">
        <v>264.40100000000001</v>
      </c>
      <c r="BB3017" s="72">
        <v>5.258</v>
      </c>
      <c r="BC3017" s="72">
        <v>24.152000000000001</v>
      </c>
      <c r="BD3017" s="12">
        <v>88.441000000000003</v>
      </c>
      <c r="BE3017" s="72">
        <v>1.7589999999999999</v>
      </c>
      <c r="BF3017" s="72">
        <v>31.018000000000001</v>
      </c>
      <c r="BG3017" s="12">
        <v>352.84199999999998</v>
      </c>
      <c r="BH3017" s="72">
        <v>7.0170000000000003</v>
      </c>
      <c r="BI3017" s="72">
        <v>20.295000000000002</v>
      </c>
      <c r="BJ3017" s="12">
        <v>716.66800000000001</v>
      </c>
      <c r="BK3017" s="72">
        <v>14.253</v>
      </c>
      <c r="BL3017" s="72">
        <v>8.1300000000000008</v>
      </c>
      <c r="BM3017" s="12">
        <v>1100.9649999999999</v>
      </c>
      <c r="BN3017" s="72">
        <v>21.896000000000001</v>
      </c>
      <c r="BO3017" s="72">
        <v>7.6950000000000003</v>
      </c>
      <c r="BP3017" s="12">
        <v>1817.6320000000001</v>
      </c>
      <c r="BQ3017" s="72">
        <v>36.15</v>
      </c>
      <c r="BR3017" s="72">
        <v>4.9749999999999996</v>
      </c>
      <c r="BS3017" s="12">
        <v>2232.087</v>
      </c>
      <c r="BT3017" s="72">
        <v>44.392000000000003</v>
      </c>
      <c r="BU3017" s="72">
        <v>4.3310000000000004</v>
      </c>
      <c r="BV3017" s="12">
        <v>5028.0789999999997</v>
      </c>
      <c r="BW3017" s="72">
        <v>100</v>
      </c>
      <c r="BX3017" s="72">
        <v>3.7490000000000001</v>
      </c>
      <c r="BY3017" s="13"/>
      <c r="BZ3017" s="13"/>
    </row>
    <row r="3018" spans="1:78">
      <c r="A3018" s="122" t="s">
        <v>65</v>
      </c>
      <c r="B3018" s="71" t="s">
        <v>76</v>
      </c>
      <c r="C3018" s="71" t="s">
        <v>26</v>
      </c>
      <c r="D3018" s="34">
        <v>45992</v>
      </c>
      <c r="E3018" s="12">
        <v>1593.5840000000001</v>
      </c>
      <c r="F3018" s="72">
        <v>31.872</v>
      </c>
      <c r="G3018" s="72">
        <v>6.383</v>
      </c>
      <c r="H3018" s="12">
        <v>118.699</v>
      </c>
      <c r="I3018" s="72">
        <v>2.3740000000000001</v>
      </c>
      <c r="J3018" s="72">
        <v>30.091000000000001</v>
      </c>
      <c r="K3018" s="12">
        <v>72.546000000000006</v>
      </c>
      <c r="L3018" s="72">
        <v>1.4510000000000001</v>
      </c>
      <c r="M3018" s="72">
        <v>35.625999999999998</v>
      </c>
      <c r="N3018" s="12">
        <v>191.245</v>
      </c>
      <c r="O3018" s="72">
        <v>3.8250000000000002</v>
      </c>
      <c r="P3018" s="72">
        <v>23.567</v>
      </c>
      <c r="Q3018" s="12">
        <v>33.262</v>
      </c>
      <c r="R3018" s="72">
        <v>0.66500000000000004</v>
      </c>
      <c r="S3018" s="72">
        <v>40.290999999999997</v>
      </c>
      <c r="T3018" s="12">
        <v>224.50700000000001</v>
      </c>
      <c r="U3018" s="72">
        <v>4.49</v>
      </c>
      <c r="V3018" s="72">
        <v>19.635999999999999</v>
      </c>
      <c r="W3018" s="12">
        <v>790.62400000000002</v>
      </c>
      <c r="X3018" s="72">
        <v>15.811999999999999</v>
      </c>
      <c r="Y3018" s="72">
        <v>9.31</v>
      </c>
      <c r="Z3018" s="12">
        <v>1015.131</v>
      </c>
      <c r="AA3018" s="72">
        <v>20.303000000000001</v>
      </c>
      <c r="AB3018" s="72">
        <v>7.7770000000000001</v>
      </c>
      <c r="AC3018" s="12">
        <v>2608.7150000000001</v>
      </c>
      <c r="AD3018" s="72">
        <v>52.173999999999999</v>
      </c>
      <c r="AE3018" s="72">
        <v>4.524</v>
      </c>
      <c r="AF3018" s="12">
        <v>9.0250000000000004</v>
      </c>
      <c r="AG3018" s="72">
        <v>0.18</v>
      </c>
      <c r="AH3018" s="72">
        <v>77.929000000000002</v>
      </c>
      <c r="AI3018" s="12">
        <v>120.054</v>
      </c>
      <c r="AJ3018" s="72">
        <v>2.4009999999999998</v>
      </c>
      <c r="AK3018" s="72">
        <v>26.762</v>
      </c>
      <c r="AL3018" s="12">
        <v>129.078</v>
      </c>
      <c r="AM3018" s="72">
        <v>2.5819999999999999</v>
      </c>
      <c r="AN3018" s="72">
        <v>26.254000000000001</v>
      </c>
      <c r="AO3018" s="12">
        <v>2737.7930000000001</v>
      </c>
      <c r="AP3018" s="72">
        <v>54.756</v>
      </c>
      <c r="AQ3018" s="72">
        <v>4.2560000000000002</v>
      </c>
      <c r="AR3018" s="12">
        <v>79.304000000000002</v>
      </c>
      <c r="AS3018" s="72">
        <v>1.5860000000000001</v>
      </c>
      <c r="AT3018" s="72">
        <v>44.13</v>
      </c>
      <c r="AU3018" s="12">
        <v>12.298</v>
      </c>
      <c r="AV3018" s="72">
        <v>0.246</v>
      </c>
      <c r="AW3018" s="72">
        <v>50.804000000000002</v>
      </c>
      <c r="AX3018" s="12">
        <v>164.786</v>
      </c>
      <c r="AY3018" s="72">
        <v>3.2959999999999998</v>
      </c>
      <c r="AZ3018" s="72">
        <v>19.274000000000001</v>
      </c>
      <c r="BA3018" s="12">
        <v>177.084</v>
      </c>
      <c r="BB3018" s="72">
        <v>3.5419999999999998</v>
      </c>
      <c r="BC3018" s="72">
        <v>17.873999999999999</v>
      </c>
      <c r="BD3018" s="12">
        <v>74.748000000000005</v>
      </c>
      <c r="BE3018" s="72">
        <v>1.4950000000000001</v>
      </c>
      <c r="BF3018" s="72">
        <v>42.430999999999997</v>
      </c>
      <c r="BG3018" s="12">
        <v>251.83199999999999</v>
      </c>
      <c r="BH3018" s="72">
        <v>5.0369999999999999</v>
      </c>
      <c r="BI3018" s="72">
        <v>14.791</v>
      </c>
      <c r="BJ3018" s="12">
        <v>737.50199999999995</v>
      </c>
      <c r="BK3018" s="72">
        <v>14.75</v>
      </c>
      <c r="BL3018" s="72">
        <v>8.9610000000000003</v>
      </c>
      <c r="BM3018" s="12">
        <v>1193.579</v>
      </c>
      <c r="BN3018" s="72">
        <v>23.872</v>
      </c>
      <c r="BO3018" s="72">
        <v>5.5350000000000001</v>
      </c>
      <c r="BP3018" s="12">
        <v>1931.0809999999999</v>
      </c>
      <c r="BQ3018" s="72">
        <v>38.622</v>
      </c>
      <c r="BR3018" s="72">
        <v>4.8499999999999996</v>
      </c>
      <c r="BS3018" s="12">
        <v>2262.2159999999999</v>
      </c>
      <c r="BT3018" s="72">
        <v>45.244</v>
      </c>
      <c r="BU3018" s="72">
        <v>4.3</v>
      </c>
      <c r="BV3018" s="12">
        <v>5000.01</v>
      </c>
      <c r="BW3018" s="72">
        <v>100</v>
      </c>
      <c r="BX3018" s="72">
        <v>2.847</v>
      </c>
      <c r="BY3018" s="13"/>
      <c r="BZ3018" s="13"/>
    </row>
    <row r="3019" spans="1:78">
      <c r="A3019" s="122" t="s">
        <v>65</v>
      </c>
      <c r="B3019" s="71" t="s">
        <v>76</v>
      </c>
      <c r="C3019" s="71" t="s">
        <v>26</v>
      </c>
      <c r="D3019" s="34">
        <v>46082</v>
      </c>
      <c r="E3019" s="12">
        <v>1514.7929999999999</v>
      </c>
      <c r="F3019" s="72">
        <v>31.931999999999999</v>
      </c>
      <c r="G3019" s="72">
        <v>6.85</v>
      </c>
      <c r="H3019" s="12">
        <v>73.869</v>
      </c>
      <c r="I3019" s="72">
        <v>1.5569999999999999</v>
      </c>
      <c r="J3019" s="72">
        <v>33.384999999999998</v>
      </c>
      <c r="K3019" s="12">
        <v>78.978999999999999</v>
      </c>
      <c r="L3019" s="72">
        <v>1.665</v>
      </c>
      <c r="M3019" s="72">
        <v>45.640999999999998</v>
      </c>
      <c r="N3019" s="12">
        <v>152.84899999999999</v>
      </c>
      <c r="O3019" s="72">
        <v>3.222</v>
      </c>
      <c r="P3019" s="72">
        <v>27.594999999999999</v>
      </c>
      <c r="Q3019" s="12">
        <v>20.776</v>
      </c>
      <c r="R3019" s="72">
        <v>0.438</v>
      </c>
      <c r="S3019" s="72">
        <v>60.152000000000001</v>
      </c>
      <c r="T3019" s="12">
        <v>173.624</v>
      </c>
      <c r="U3019" s="72">
        <v>3.66</v>
      </c>
      <c r="V3019" s="72">
        <v>25.21</v>
      </c>
      <c r="W3019" s="12">
        <v>712.245</v>
      </c>
      <c r="X3019" s="72">
        <v>15.013999999999999</v>
      </c>
      <c r="Y3019" s="72">
        <v>10.157999999999999</v>
      </c>
      <c r="Z3019" s="12">
        <v>885.86900000000003</v>
      </c>
      <c r="AA3019" s="72">
        <v>18.673999999999999</v>
      </c>
      <c r="AB3019" s="72">
        <v>9.4600000000000009</v>
      </c>
      <c r="AC3019" s="12">
        <v>2400.663</v>
      </c>
      <c r="AD3019" s="72">
        <v>50.606000000000002</v>
      </c>
      <c r="AE3019" s="72">
        <v>5.9059999999999997</v>
      </c>
      <c r="AF3019" s="12">
        <v>1.47</v>
      </c>
      <c r="AG3019" s="72">
        <v>3.1E-2</v>
      </c>
      <c r="AH3019" s="72">
        <v>105.22</v>
      </c>
      <c r="AI3019" s="12">
        <v>128.053</v>
      </c>
      <c r="AJ3019" s="72">
        <v>2.6989999999999998</v>
      </c>
      <c r="AK3019" s="72">
        <v>25.256</v>
      </c>
      <c r="AL3019" s="12">
        <v>129.523</v>
      </c>
      <c r="AM3019" s="72">
        <v>2.73</v>
      </c>
      <c r="AN3019" s="72">
        <v>25.068000000000001</v>
      </c>
      <c r="AO3019" s="12">
        <v>2530.1860000000001</v>
      </c>
      <c r="AP3019" s="72">
        <v>53.335999999999999</v>
      </c>
      <c r="AQ3019" s="72">
        <v>5.7320000000000002</v>
      </c>
      <c r="AR3019" s="12">
        <v>39.17</v>
      </c>
      <c r="AS3019" s="72">
        <v>0.82599999999999996</v>
      </c>
      <c r="AT3019" s="72">
        <v>39.771000000000001</v>
      </c>
      <c r="AU3019" s="12">
        <v>15.766999999999999</v>
      </c>
      <c r="AV3019" s="72">
        <v>0.33200000000000002</v>
      </c>
      <c r="AW3019" s="72">
        <v>77.418000000000006</v>
      </c>
      <c r="AX3019" s="12">
        <v>117.982</v>
      </c>
      <c r="AY3019" s="72">
        <v>2.4870000000000001</v>
      </c>
      <c r="AZ3019" s="72">
        <v>30.957999999999998</v>
      </c>
      <c r="BA3019" s="12">
        <v>133.749</v>
      </c>
      <c r="BB3019" s="72">
        <v>2.819</v>
      </c>
      <c r="BC3019" s="72">
        <v>26.266999999999999</v>
      </c>
      <c r="BD3019" s="12">
        <v>84.233000000000004</v>
      </c>
      <c r="BE3019" s="72">
        <v>1.776</v>
      </c>
      <c r="BF3019" s="72">
        <v>40.125</v>
      </c>
      <c r="BG3019" s="12">
        <v>217.983</v>
      </c>
      <c r="BH3019" s="72">
        <v>4.5949999999999998</v>
      </c>
      <c r="BI3019" s="72">
        <v>22.681000000000001</v>
      </c>
      <c r="BJ3019" s="12">
        <v>800.86500000000001</v>
      </c>
      <c r="BK3019" s="72">
        <v>16.882000000000001</v>
      </c>
      <c r="BL3019" s="72">
        <v>9.1750000000000007</v>
      </c>
      <c r="BM3019" s="12">
        <v>1155.6300000000001</v>
      </c>
      <c r="BN3019" s="72">
        <v>24.361000000000001</v>
      </c>
      <c r="BO3019" s="72">
        <v>5.7539999999999996</v>
      </c>
      <c r="BP3019" s="12">
        <v>1956.4949999999999</v>
      </c>
      <c r="BQ3019" s="72">
        <v>41.243000000000002</v>
      </c>
      <c r="BR3019" s="72">
        <v>5.141</v>
      </c>
      <c r="BS3019" s="12">
        <v>2213.6480000000001</v>
      </c>
      <c r="BT3019" s="72">
        <v>46.664000000000001</v>
      </c>
      <c r="BU3019" s="72">
        <v>4.3970000000000002</v>
      </c>
      <c r="BV3019" s="12">
        <v>4743.8339999999998</v>
      </c>
      <c r="BW3019" s="72">
        <v>100</v>
      </c>
      <c r="BX3019" s="72">
        <v>3.306</v>
      </c>
      <c r="BY3019" s="13"/>
      <c r="BZ3019" s="13"/>
    </row>
    <row r="3020" spans="1:78">
      <c r="A3020" s="122" t="s">
        <v>65</v>
      </c>
      <c r="B3020" s="71" t="s">
        <v>76</v>
      </c>
      <c r="C3020" s="71" t="s">
        <v>26</v>
      </c>
      <c r="D3020" s="34">
        <v>46174</v>
      </c>
      <c r="E3020" s="12">
        <v>1955.191</v>
      </c>
      <c r="F3020" s="72">
        <v>34.67</v>
      </c>
      <c r="G3020" s="72">
        <v>4.72</v>
      </c>
      <c r="H3020" s="12">
        <v>128.232</v>
      </c>
      <c r="I3020" s="72">
        <v>2.274</v>
      </c>
      <c r="J3020" s="72">
        <v>24.655000000000001</v>
      </c>
      <c r="K3020" s="12">
        <v>65.165000000000006</v>
      </c>
      <c r="L3020" s="72">
        <v>1.1559999999999999</v>
      </c>
      <c r="M3020" s="72">
        <v>36.122999999999998</v>
      </c>
      <c r="N3020" s="12">
        <v>193.39599999999999</v>
      </c>
      <c r="O3020" s="72">
        <v>3.4289999999999998</v>
      </c>
      <c r="P3020" s="72">
        <v>19.568999999999999</v>
      </c>
      <c r="Q3020" s="12">
        <v>31.748999999999999</v>
      </c>
      <c r="R3020" s="72">
        <v>0.56299999999999994</v>
      </c>
      <c r="S3020" s="72">
        <v>40.087000000000003</v>
      </c>
      <c r="T3020" s="12">
        <v>225.14500000000001</v>
      </c>
      <c r="U3020" s="72">
        <v>3.992</v>
      </c>
      <c r="V3020" s="72">
        <v>18.588999999999999</v>
      </c>
      <c r="W3020" s="12">
        <v>822.05499999999995</v>
      </c>
      <c r="X3020" s="72">
        <v>14.577</v>
      </c>
      <c r="Y3020" s="72">
        <v>7.7210000000000001</v>
      </c>
      <c r="Z3020" s="12">
        <v>1047.201</v>
      </c>
      <c r="AA3020" s="72">
        <v>18.568999999999999</v>
      </c>
      <c r="AB3020" s="72">
        <v>6.83</v>
      </c>
      <c r="AC3020" s="12">
        <v>3002.3919999999998</v>
      </c>
      <c r="AD3020" s="72">
        <v>53.24</v>
      </c>
      <c r="AE3020" s="72">
        <v>3.9710000000000001</v>
      </c>
      <c r="AF3020" s="12">
        <v>27.146999999999998</v>
      </c>
      <c r="AG3020" s="72">
        <v>0.48099999999999998</v>
      </c>
      <c r="AH3020" s="72">
        <v>66.174000000000007</v>
      </c>
      <c r="AI3020" s="12">
        <v>162.68799999999999</v>
      </c>
      <c r="AJ3020" s="72">
        <v>2.8849999999999998</v>
      </c>
      <c r="AK3020" s="72">
        <v>20.684999999999999</v>
      </c>
      <c r="AL3020" s="12">
        <v>189.834</v>
      </c>
      <c r="AM3020" s="72">
        <v>3.3660000000000001</v>
      </c>
      <c r="AN3020" s="72">
        <v>19.373999999999999</v>
      </c>
      <c r="AO3020" s="12">
        <v>3192.2260000000001</v>
      </c>
      <c r="AP3020" s="72">
        <v>56.606000000000002</v>
      </c>
      <c r="AQ3020" s="72">
        <v>3.8290000000000002</v>
      </c>
      <c r="AR3020" s="12">
        <v>72.897000000000006</v>
      </c>
      <c r="AS3020" s="72">
        <v>1.2929999999999999</v>
      </c>
      <c r="AT3020" s="72">
        <v>43.814999999999998</v>
      </c>
      <c r="AU3020" s="12">
        <v>15.97</v>
      </c>
      <c r="AV3020" s="72">
        <v>0.28299999999999997</v>
      </c>
      <c r="AW3020" s="72">
        <v>40.962000000000003</v>
      </c>
      <c r="AX3020" s="12">
        <v>242.249</v>
      </c>
      <c r="AY3020" s="72">
        <v>4.2960000000000003</v>
      </c>
      <c r="AZ3020" s="72">
        <v>15.645</v>
      </c>
      <c r="BA3020" s="12">
        <v>258.21899999999999</v>
      </c>
      <c r="BB3020" s="72">
        <v>4.5789999999999997</v>
      </c>
      <c r="BC3020" s="72">
        <v>14.569000000000001</v>
      </c>
      <c r="BD3020" s="12">
        <v>71.576999999999998</v>
      </c>
      <c r="BE3020" s="72">
        <v>1.2689999999999999</v>
      </c>
      <c r="BF3020" s="72">
        <v>30.286999999999999</v>
      </c>
      <c r="BG3020" s="12">
        <v>329.79599999999999</v>
      </c>
      <c r="BH3020" s="72">
        <v>5.8479999999999999</v>
      </c>
      <c r="BI3020" s="72">
        <v>13.182</v>
      </c>
      <c r="BJ3020" s="12">
        <v>696.03399999999999</v>
      </c>
      <c r="BK3020" s="72">
        <v>12.342000000000001</v>
      </c>
      <c r="BL3020" s="72">
        <v>7.351</v>
      </c>
      <c r="BM3020" s="12">
        <v>1348.425</v>
      </c>
      <c r="BN3020" s="72">
        <v>23.911000000000001</v>
      </c>
      <c r="BO3020" s="72">
        <v>4.8070000000000004</v>
      </c>
      <c r="BP3020" s="12">
        <v>2044.4590000000001</v>
      </c>
      <c r="BQ3020" s="72">
        <v>36.253</v>
      </c>
      <c r="BR3020" s="72">
        <v>3.5979999999999999</v>
      </c>
      <c r="BS3020" s="12">
        <v>2447.152</v>
      </c>
      <c r="BT3020" s="72">
        <v>43.393999999999998</v>
      </c>
      <c r="BU3020" s="72">
        <v>3.7810000000000001</v>
      </c>
      <c r="BV3020" s="12">
        <v>5639.3779999999997</v>
      </c>
      <c r="BW3020" s="72">
        <v>100</v>
      </c>
      <c r="BX3020" s="72">
        <v>3.0289999999999999</v>
      </c>
      <c r="BY3020" s="13"/>
      <c r="BZ3020" s="13"/>
    </row>
    <row r="3021" spans="1:78">
      <c r="A3021" s="122" t="s">
        <v>65</v>
      </c>
      <c r="B3021" s="71" t="s">
        <v>76</v>
      </c>
      <c r="C3021" s="71" t="s">
        <v>24</v>
      </c>
      <c r="D3021" s="34">
        <v>41883</v>
      </c>
      <c r="E3021" s="12">
        <v>0</v>
      </c>
      <c r="F3021" s="72">
        <v>0</v>
      </c>
      <c r="G3021" s="72">
        <v>0</v>
      </c>
      <c r="H3021" s="12">
        <v>0</v>
      </c>
      <c r="I3021" s="72">
        <v>0</v>
      </c>
      <c r="J3021" s="72">
        <v>0</v>
      </c>
      <c r="K3021" s="12">
        <v>0</v>
      </c>
      <c r="L3021" s="72">
        <v>0</v>
      </c>
      <c r="M3021" s="72">
        <v>0</v>
      </c>
      <c r="N3021" s="12">
        <v>0</v>
      </c>
      <c r="O3021" s="72">
        <v>0</v>
      </c>
      <c r="P3021" s="72">
        <v>0</v>
      </c>
      <c r="Q3021" s="12">
        <v>0</v>
      </c>
      <c r="R3021" s="72">
        <v>0</v>
      </c>
      <c r="S3021" s="72">
        <v>0</v>
      </c>
      <c r="T3021" s="12">
        <v>0</v>
      </c>
      <c r="U3021" s="72">
        <v>0</v>
      </c>
      <c r="V3021" s="72">
        <v>0</v>
      </c>
      <c r="W3021" s="12">
        <v>0</v>
      </c>
      <c r="X3021" s="72">
        <v>0</v>
      </c>
      <c r="Y3021" s="72">
        <v>0</v>
      </c>
      <c r="Z3021" s="12">
        <v>0</v>
      </c>
      <c r="AA3021" s="72">
        <v>0</v>
      </c>
      <c r="AB3021" s="72">
        <v>0</v>
      </c>
      <c r="AC3021" s="12">
        <v>0</v>
      </c>
      <c r="AD3021" s="72">
        <v>0</v>
      </c>
      <c r="AE3021" s="72">
        <v>0</v>
      </c>
      <c r="AF3021" s="12">
        <v>0</v>
      </c>
      <c r="AG3021" s="72">
        <v>0</v>
      </c>
      <c r="AH3021" s="72">
        <v>0</v>
      </c>
      <c r="AI3021" s="12">
        <v>0</v>
      </c>
      <c r="AJ3021" s="72">
        <v>0</v>
      </c>
      <c r="AK3021" s="72">
        <v>0</v>
      </c>
      <c r="AL3021" s="12">
        <v>0</v>
      </c>
      <c r="AM3021" s="72">
        <v>0</v>
      </c>
      <c r="AN3021" s="72">
        <v>0</v>
      </c>
      <c r="AO3021" s="12">
        <v>0</v>
      </c>
      <c r="AP3021" s="72">
        <v>0</v>
      </c>
      <c r="AQ3021" s="72">
        <v>0</v>
      </c>
      <c r="AR3021" s="12">
        <v>0</v>
      </c>
      <c r="AS3021" s="72">
        <v>0</v>
      </c>
      <c r="AT3021" s="72">
        <v>0</v>
      </c>
      <c r="AU3021" s="12">
        <v>0</v>
      </c>
      <c r="AV3021" s="72">
        <v>0</v>
      </c>
      <c r="AW3021" s="72">
        <v>0</v>
      </c>
      <c r="AX3021" s="12">
        <v>0</v>
      </c>
      <c r="AY3021" s="72">
        <v>0</v>
      </c>
      <c r="AZ3021" s="72">
        <v>0</v>
      </c>
      <c r="BA3021" s="12">
        <v>0</v>
      </c>
      <c r="BB3021" s="72">
        <v>0</v>
      </c>
      <c r="BC3021" s="72">
        <v>0</v>
      </c>
      <c r="BD3021" s="12">
        <v>0</v>
      </c>
      <c r="BE3021" s="72">
        <v>0</v>
      </c>
      <c r="BF3021" s="72">
        <v>0</v>
      </c>
      <c r="BG3021" s="12">
        <v>0</v>
      </c>
      <c r="BH3021" s="72">
        <v>0</v>
      </c>
      <c r="BI3021" s="72">
        <v>0</v>
      </c>
      <c r="BJ3021" s="12">
        <v>0</v>
      </c>
      <c r="BK3021" s="72">
        <v>0</v>
      </c>
      <c r="BL3021" s="72">
        <v>0</v>
      </c>
      <c r="BM3021" s="12">
        <v>0</v>
      </c>
      <c r="BN3021" s="72">
        <v>0</v>
      </c>
      <c r="BO3021" s="72">
        <v>0</v>
      </c>
      <c r="BP3021" s="12">
        <v>0</v>
      </c>
      <c r="BQ3021" s="72">
        <v>0</v>
      </c>
      <c r="BR3021" s="72">
        <v>0</v>
      </c>
      <c r="BS3021" s="12">
        <v>0</v>
      </c>
      <c r="BT3021" s="72">
        <v>0</v>
      </c>
      <c r="BU3021" s="72">
        <v>0</v>
      </c>
      <c r="BV3021" s="12">
        <v>0</v>
      </c>
      <c r="BW3021" s="72">
        <v>0</v>
      </c>
      <c r="BX3021" s="72">
        <v>0</v>
      </c>
      <c r="BY3021" s="13"/>
      <c r="BZ3021" s="13"/>
    </row>
    <row r="3022" spans="1:78">
      <c r="A3022" s="122" t="s">
        <v>65</v>
      </c>
      <c r="B3022" s="71" t="s">
        <v>76</v>
      </c>
      <c r="C3022" s="71" t="s">
        <v>24</v>
      </c>
      <c r="D3022" s="34">
        <v>41974</v>
      </c>
      <c r="E3022" s="12">
        <v>0</v>
      </c>
      <c r="F3022" s="72">
        <v>0</v>
      </c>
      <c r="G3022" s="72">
        <v>0</v>
      </c>
      <c r="H3022" s="12">
        <v>0</v>
      </c>
      <c r="I3022" s="72">
        <v>0</v>
      </c>
      <c r="J3022" s="72">
        <v>0</v>
      </c>
      <c r="K3022" s="12">
        <v>0</v>
      </c>
      <c r="L3022" s="72">
        <v>0</v>
      </c>
      <c r="M3022" s="72">
        <v>0</v>
      </c>
      <c r="N3022" s="12">
        <v>0</v>
      </c>
      <c r="O3022" s="72">
        <v>0</v>
      </c>
      <c r="P3022" s="72">
        <v>0</v>
      </c>
      <c r="Q3022" s="12">
        <v>0</v>
      </c>
      <c r="R3022" s="72">
        <v>0</v>
      </c>
      <c r="S3022" s="72">
        <v>0</v>
      </c>
      <c r="T3022" s="12">
        <v>0</v>
      </c>
      <c r="U3022" s="72">
        <v>0</v>
      </c>
      <c r="V3022" s="72">
        <v>0</v>
      </c>
      <c r="W3022" s="12">
        <v>0</v>
      </c>
      <c r="X3022" s="72">
        <v>0</v>
      </c>
      <c r="Y3022" s="72">
        <v>0</v>
      </c>
      <c r="Z3022" s="12">
        <v>0</v>
      </c>
      <c r="AA3022" s="72">
        <v>0</v>
      </c>
      <c r="AB3022" s="72">
        <v>0</v>
      </c>
      <c r="AC3022" s="12">
        <v>0</v>
      </c>
      <c r="AD3022" s="72">
        <v>0</v>
      </c>
      <c r="AE3022" s="72">
        <v>0</v>
      </c>
      <c r="AF3022" s="12">
        <v>0</v>
      </c>
      <c r="AG3022" s="72">
        <v>0</v>
      </c>
      <c r="AH3022" s="72">
        <v>0</v>
      </c>
      <c r="AI3022" s="12">
        <v>0</v>
      </c>
      <c r="AJ3022" s="72">
        <v>0</v>
      </c>
      <c r="AK3022" s="72">
        <v>0</v>
      </c>
      <c r="AL3022" s="12">
        <v>0</v>
      </c>
      <c r="AM3022" s="72">
        <v>0</v>
      </c>
      <c r="AN3022" s="72">
        <v>0</v>
      </c>
      <c r="AO3022" s="12">
        <v>0</v>
      </c>
      <c r="AP3022" s="72">
        <v>0</v>
      </c>
      <c r="AQ3022" s="72">
        <v>0</v>
      </c>
      <c r="AR3022" s="12">
        <v>0</v>
      </c>
      <c r="AS3022" s="72">
        <v>0</v>
      </c>
      <c r="AT3022" s="72">
        <v>0</v>
      </c>
      <c r="AU3022" s="12">
        <v>0</v>
      </c>
      <c r="AV3022" s="72">
        <v>0</v>
      </c>
      <c r="AW3022" s="72">
        <v>0</v>
      </c>
      <c r="AX3022" s="12">
        <v>0</v>
      </c>
      <c r="AY3022" s="72">
        <v>0</v>
      </c>
      <c r="AZ3022" s="72">
        <v>0</v>
      </c>
      <c r="BA3022" s="12">
        <v>0</v>
      </c>
      <c r="BB3022" s="72">
        <v>0</v>
      </c>
      <c r="BC3022" s="72">
        <v>0</v>
      </c>
      <c r="BD3022" s="12">
        <v>0</v>
      </c>
      <c r="BE3022" s="72">
        <v>0</v>
      </c>
      <c r="BF3022" s="72">
        <v>0</v>
      </c>
      <c r="BG3022" s="12">
        <v>0</v>
      </c>
      <c r="BH3022" s="72">
        <v>0</v>
      </c>
      <c r="BI3022" s="72">
        <v>0</v>
      </c>
      <c r="BJ3022" s="12">
        <v>0</v>
      </c>
      <c r="BK3022" s="72">
        <v>0</v>
      </c>
      <c r="BL3022" s="72">
        <v>0</v>
      </c>
      <c r="BM3022" s="12">
        <v>0</v>
      </c>
      <c r="BN3022" s="72">
        <v>0</v>
      </c>
      <c r="BO3022" s="72">
        <v>0</v>
      </c>
      <c r="BP3022" s="12">
        <v>0</v>
      </c>
      <c r="BQ3022" s="72">
        <v>0</v>
      </c>
      <c r="BR3022" s="72">
        <v>0</v>
      </c>
      <c r="BS3022" s="12">
        <v>0</v>
      </c>
      <c r="BT3022" s="72">
        <v>0</v>
      </c>
      <c r="BU3022" s="72">
        <v>0</v>
      </c>
      <c r="BV3022" s="12">
        <v>0</v>
      </c>
      <c r="BW3022" s="72">
        <v>0</v>
      </c>
      <c r="BX3022" s="72">
        <v>0</v>
      </c>
      <c r="BY3022" s="13"/>
      <c r="BZ3022" s="13"/>
    </row>
    <row r="3023" spans="1:78">
      <c r="A3023" s="122" t="s">
        <v>65</v>
      </c>
      <c r="B3023" s="71" t="s">
        <v>76</v>
      </c>
      <c r="C3023" s="71" t="s">
        <v>24</v>
      </c>
      <c r="D3023" s="34">
        <v>42064</v>
      </c>
      <c r="E3023" s="12">
        <v>0</v>
      </c>
      <c r="F3023" s="72">
        <v>0</v>
      </c>
      <c r="G3023" s="72">
        <v>0</v>
      </c>
      <c r="H3023" s="12">
        <v>0</v>
      </c>
      <c r="I3023" s="72">
        <v>0</v>
      </c>
      <c r="J3023" s="72">
        <v>0</v>
      </c>
      <c r="K3023" s="12">
        <v>0</v>
      </c>
      <c r="L3023" s="72">
        <v>0</v>
      </c>
      <c r="M3023" s="72">
        <v>0</v>
      </c>
      <c r="N3023" s="12">
        <v>0</v>
      </c>
      <c r="O3023" s="72">
        <v>0</v>
      </c>
      <c r="P3023" s="72">
        <v>0</v>
      </c>
      <c r="Q3023" s="12">
        <v>0</v>
      </c>
      <c r="R3023" s="72">
        <v>0</v>
      </c>
      <c r="S3023" s="72">
        <v>0</v>
      </c>
      <c r="T3023" s="12">
        <v>0</v>
      </c>
      <c r="U3023" s="72">
        <v>0</v>
      </c>
      <c r="V3023" s="72">
        <v>0</v>
      </c>
      <c r="W3023" s="12">
        <v>0</v>
      </c>
      <c r="X3023" s="72">
        <v>0</v>
      </c>
      <c r="Y3023" s="72">
        <v>0</v>
      </c>
      <c r="Z3023" s="12">
        <v>0</v>
      </c>
      <c r="AA3023" s="72">
        <v>0</v>
      </c>
      <c r="AB3023" s="72">
        <v>0</v>
      </c>
      <c r="AC3023" s="12">
        <v>0</v>
      </c>
      <c r="AD3023" s="72">
        <v>0</v>
      </c>
      <c r="AE3023" s="72">
        <v>0</v>
      </c>
      <c r="AF3023" s="12">
        <v>0</v>
      </c>
      <c r="AG3023" s="72">
        <v>0</v>
      </c>
      <c r="AH3023" s="72">
        <v>0</v>
      </c>
      <c r="AI3023" s="12">
        <v>0</v>
      </c>
      <c r="AJ3023" s="72">
        <v>0</v>
      </c>
      <c r="AK3023" s="72">
        <v>0</v>
      </c>
      <c r="AL3023" s="12">
        <v>0</v>
      </c>
      <c r="AM3023" s="72">
        <v>0</v>
      </c>
      <c r="AN3023" s="72">
        <v>0</v>
      </c>
      <c r="AO3023" s="12">
        <v>0</v>
      </c>
      <c r="AP3023" s="72">
        <v>0</v>
      </c>
      <c r="AQ3023" s="72">
        <v>0</v>
      </c>
      <c r="AR3023" s="12">
        <v>0</v>
      </c>
      <c r="AS3023" s="72">
        <v>0</v>
      </c>
      <c r="AT3023" s="72">
        <v>0</v>
      </c>
      <c r="AU3023" s="12">
        <v>0</v>
      </c>
      <c r="AV3023" s="72">
        <v>0</v>
      </c>
      <c r="AW3023" s="72">
        <v>0</v>
      </c>
      <c r="AX3023" s="12">
        <v>0</v>
      </c>
      <c r="AY3023" s="72">
        <v>0</v>
      </c>
      <c r="AZ3023" s="72">
        <v>0</v>
      </c>
      <c r="BA3023" s="12">
        <v>0</v>
      </c>
      <c r="BB3023" s="72">
        <v>0</v>
      </c>
      <c r="BC3023" s="72">
        <v>0</v>
      </c>
      <c r="BD3023" s="12">
        <v>0</v>
      </c>
      <c r="BE3023" s="72">
        <v>0</v>
      </c>
      <c r="BF3023" s="72">
        <v>0</v>
      </c>
      <c r="BG3023" s="12">
        <v>0</v>
      </c>
      <c r="BH3023" s="72">
        <v>0</v>
      </c>
      <c r="BI3023" s="72">
        <v>0</v>
      </c>
      <c r="BJ3023" s="12">
        <v>0</v>
      </c>
      <c r="BK3023" s="72">
        <v>0</v>
      </c>
      <c r="BL3023" s="72">
        <v>0</v>
      </c>
      <c r="BM3023" s="12">
        <v>0</v>
      </c>
      <c r="BN3023" s="72">
        <v>0</v>
      </c>
      <c r="BO3023" s="72">
        <v>0</v>
      </c>
      <c r="BP3023" s="12">
        <v>0</v>
      </c>
      <c r="BQ3023" s="72">
        <v>0</v>
      </c>
      <c r="BR3023" s="72">
        <v>0</v>
      </c>
      <c r="BS3023" s="12">
        <v>0</v>
      </c>
      <c r="BT3023" s="72">
        <v>0</v>
      </c>
      <c r="BU3023" s="72">
        <v>0</v>
      </c>
      <c r="BV3023" s="12">
        <v>0</v>
      </c>
      <c r="BW3023" s="72">
        <v>0</v>
      </c>
      <c r="BX3023" s="72">
        <v>0</v>
      </c>
      <c r="BY3023" s="13"/>
      <c r="BZ3023" s="13"/>
    </row>
    <row r="3024" spans="1:78">
      <c r="A3024" s="122" t="s">
        <v>65</v>
      </c>
      <c r="B3024" s="71" t="s">
        <v>76</v>
      </c>
      <c r="C3024" s="71" t="s">
        <v>24</v>
      </c>
      <c r="D3024" s="34">
        <v>42156</v>
      </c>
      <c r="E3024" s="12">
        <v>0</v>
      </c>
      <c r="F3024" s="72">
        <v>0</v>
      </c>
      <c r="G3024" s="72">
        <v>0</v>
      </c>
      <c r="H3024" s="12">
        <v>0</v>
      </c>
      <c r="I3024" s="72">
        <v>0</v>
      </c>
      <c r="J3024" s="72">
        <v>0</v>
      </c>
      <c r="K3024" s="12">
        <v>0</v>
      </c>
      <c r="L3024" s="72">
        <v>0</v>
      </c>
      <c r="M3024" s="72">
        <v>0</v>
      </c>
      <c r="N3024" s="12">
        <v>0</v>
      </c>
      <c r="O3024" s="72">
        <v>0</v>
      </c>
      <c r="P3024" s="72">
        <v>0</v>
      </c>
      <c r="Q3024" s="12">
        <v>0</v>
      </c>
      <c r="R3024" s="72">
        <v>0</v>
      </c>
      <c r="S3024" s="72">
        <v>0</v>
      </c>
      <c r="T3024" s="12">
        <v>0</v>
      </c>
      <c r="U3024" s="72">
        <v>0</v>
      </c>
      <c r="V3024" s="72">
        <v>0</v>
      </c>
      <c r="W3024" s="12">
        <v>0</v>
      </c>
      <c r="X3024" s="72">
        <v>0</v>
      </c>
      <c r="Y3024" s="72">
        <v>0</v>
      </c>
      <c r="Z3024" s="12">
        <v>0</v>
      </c>
      <c r="AA3024" s="72">
        <v>0</v>
      </c>
      <c r="AB3024" s="72">
        <v>0</v>
      </c>
      <c r="AC3024" s="12">
        <v>0</v>
      </c>
      <c r="AD3024" s="72">
        <v>0</v>
      </c>
      <c r="AE3024" s="72">
        <v>0</v>
      </c>
      <c r="AF3024" s="12">
        <v>0</v>
      </c>
      <c r="AG3024" s="72">
        <v>0</v>
      </c>
      <c r="AH3024" s="72">
        <v>0</v>
      </c>
      <c r="AI3024" s="12">
        <v>0</v>
      </c>
      <c r="AJ3024" s="72">
        <v>0</v>
      </c>
      <c r="AK3024" s="72">
        <v>0</v>
      </c>
      <c r="AL3024" s="12">
        <v>0</v>
      </c>
      <c r="AM3024" s="72">
        <v>0</v>
      </c>
      <c r="AN3024" s="72">
        <v>0</v>
      </c>
      <c r="AO3024" s="12">
        <v>0</v>
      </c>
      <c r="AP3024" s="72">
        <v>0</v>
      </c>
      <c r="AQ3024" s="72">
        <v>0</v>
      </c>
      <c r="AR3024" s="12">
        <v>0</v>
      </c>
      <c r="AS3024" s="72">
        <v>0</v>
      </c>
      <c r="AT3024" s="72">
        <v>0</v>
      </c>
      <c r="AU3024" s="12">
        <v>0</v>
      </c>
      <c r="AV3024" s="72">
        <v>0</v>
      </c>
      <c r="AW3024" s="72">
        <v>0</v>
      </c>
      <c r="AX3024" s="12">
        <v>0</v>
      </c>
      <c r="AY3024" s="72">
        <v>0</v>
      </c>
      <c r="AZ3024" s="72">
        <v>0</v>
      </c>
      <c r="BA3024" s="12">
        <v>0</v>
      </c>
      <c r="BB3024" s="72">
        <v>0</v>
      </c>
      <c r="BC3024" s="72">
        <v>0</v>
      </c>
      <c r="BD3024" s="12">
        <v>0</v>
      </c>
      <c r="BE3024" s="72">
        <v>0</v>
      </c>
      <c r="BF3024" s="72">
        <v>0</v>
      </c>
      <c r="BG3024" s="12">
        <v>0</v>
      </c>
      <c r="BH3024" s="72">
        <v>0</v>
      </c>
      <c r="BI3024" s="72">
        <v>0</v>
      </c>
      <c r="BJ3024" s="12">
        <v>0</v>
      </c>
      <c r="BK3024" s="72">
        <v>0</v>
      </c>
      <c r="BL3024" s="72">
        <v>0</v>
      </c>
      <c r="BM3024" s="12">
        <v>0</v>
      </c>
      <c r="BN3024" s="72">
        <v>0</v>
      </c>
      <c r="BO3024" s="72">
        <v>0</v>
      </c>
      <c r="BP3024" s="12">
        <v>0</v>
      </c>
      <c r="BQ3024" s="72">
        <v>0</v>
      </c>
      <c r="BR3024" s="72">
        <v>0</v>
      </c>
      <c r="BS3024" s="12">
        <v>0</v>
      </c>
      <c r="BT3024" s="72">
        <v>0</v>
      </c>
      <c r="BU3024" s="72">
        <v>0</v>
      </c>
      <c r="BV3024" s="12">
        <v>0</v>
      </c>
      <c r="BW3024" s="72">
        <v>0</v>
      </c>
      <c r="BX3024" s="72">
        <v>0</v>
      </c>
      <c r="BY3024" s="13"/>
      <c r="BZ3024" s="13"/>
    </row>
    <row r="3025" spans="1:78">
      <c r="A3025" s="122" t="s">
        <v>65</v>
      </c>
      <c r="B3025" s="71" t="s">
        <v>76</v>
      </c>
      <c r="C3025" s="71" t="s">
        <v>24</v>
      </c>
      <c r="D3025" s="34">
        <v>42614</v>
      </c>
      <c r="E3025" s="12">
        <v>0</v>
      </c>
      <c r="F3025" s="72">
        <v>0</v>
      </c>
      <c r="G3025" s="72">
        <v>0</v>
      </c>
      <c r="H3025" s="12">
        <v>0</v>
      </c>
      <c r="I3025" s="72">
        <v>0</v>
      </c>
      <c r="J3025" s="72">
        <v>0</v>
      </c>
      <c r="K3025" s="12">
        <v>0</v>
      </c>
      <c r="L3025" s="72">
        <v>0</v>
      </c>
      <c r="M3025" s="72">
        <v>0</v>
      </c>
      <c r="N3025" s="12">
        <v>0</v>
      </c>
      <c r="O3025" s="72">
        <v>0</v>
      </c>
      <c r="P3025" s="72">
        <v>0</v>
      </c>
      <c r="Q3025" s="12">
        <v>0</v>
      </c>
      <c r="R3025" s="72">
        <v>0</v>
      </c>
      <c r="S3025" s="72">
        <v>0</v>
      </c>
      <c r="T3025" s="12">
        <v>0</v>
      </c>
      <c r="U3025" s="72">
        <v>0</v>
      </c>
      <c r="V3025" s="72">
        <v>0</v>
      </c>
      <c r="W3025" s="12">
        <v>0</v>
      </c>
      <c r="X3025" s="72">
        <v>0</v>
      </c>
      <c r="Y3025" s="72">
        <v>0</v>
      </c>
      <c r="Z3025" s="12">
        <v>0</v>
      </c>
      <c r="AA3025" s="72">
        <v>0</v>
      </c>
      <c r="AB3025" s="72">
        <v>0</v>
      </c>
      <c r="AC3025" s="12">
        <v>0</v>
      </c>
      <c r="AD3025" s="72">
        <v>0</v>
      </c>
      <c r="AE3025" s="72">
        <v>0</v>
      </c>
      <c r="AF3025" s="12">
        <v>0</v>
      </c>
      <c r="AG3025" s="72">
        <v>0</v>
      </c>
      <c r="AH3025" s="72">
        <v>0</v>
      </c>
      <c r="AI3025" s="12">
        <v>0</v>
      </c>
      <c r="AJ3025" s="72">
        <v>0</v>
      </c>
      <c r="AK3025" s="72">
        <v>0</v>
      </c>
      <c r="AL3025" s="12">
        <v>0</v>
      </c>
      <c r="AM3025" s="72">
        <v>0</v>
      </c>
      <c r="AN3025" s="72">
        <v>0</v>
      </c>
      <c r="AO3025" s="12">
        <v>0</v>
      </c>
      <c r="AP3025" s="72">
        <v>0</v>
      </c>
      <c r="AQ3025" s="72">
        <v>0</v>
      </c>
      <c r="AR3025" s="12">
        <v>0</v>
      </c>
      <c r="AS3025" s="72">
        <v>0</v>
      </c>
      <c r="AT3025" s="72">
        <v>0</v>
      </c>
      <c r="AU3025" s="12">
        <v>0</v>
      </c>
      <c r="AV3025" s="72">
        <v>0</v>
      </c>
      <c r="AW3025" s="72">
        <v>0</v>
      </c>
      <c r="AX3025" s="12">
        <v>0</v>
      </c>
      <c r="AY3025" s="72">
        <v>0</v>
      </c>
      <c r="AZ3025" s="72">
        <v>0</v>
      </c>
      <c r="BA3025" s="12">
        <v>0</v>
      </c>
      <c r="BB3025" s="72">
        <v>0</v>
      </c>
      <c r="BC3025" s="72">
        <v>0</v>
      </c>
      <c r="BD3025" s="12">
        <v>0</v>
      </c>
      <c r="BE3025" s="72">
        <v>0</v>
      </c>
      <c r="BF3025" s="72">
        <v>0</v>
      </c>
      <c r="BG3025" s="12">
        <v>0</v>
      </c>
      <c r="BH3025" s="72">
        <v>0</v>
      </c>
      <c r="BI3025" s="72">
        <v>0</v>
      </c>
      <c r="BJ3025" s="12">
        <v>0</v>
      </c>
      <c r="BK3025" s="72">
        <v>0</v>
      </c>
      <c r="BL3025" s="72">
        <v>0</v>
      </c>
      <c r="BM3025" s="12">
        <v>0</v>
      </c>
      <c r="BN3025" s="72">
        <v>0</v>
      </c>
      <c r="BO3025" s="72">
        <v>0</v>
      </c>
      <c r="BP3025" s="12">
        <v>0</v>
      </c>
      <c r="BQ3025" s="72">
        <v>0</v>
      </c>
      <c r="BR3025" s="72">
        <v>0</v>
      </c>
      <c r="BS3025" s="12">
        <v>0</v>
      </c>
      <c r="BT3025" s="72">
        <v>0</v>
      </c>
      <c r="BU3025" s="72">
        <v>0</v>
      </c>
      <c r="BV3025" s="12">
        <v>0</v>
      </c>
      <c r="BW3025" s="72">
        <v>0</v>
      </c>
      <c r="BX3025" s="72">
        <v>0</v>
      </c>
      <c r="BY3025" s="13"/>
      <c r="BZ3025" s="13"/>
    </row>
    <row r="3026" spans="1:78">
      <c r="A3026" s="122" t="s">
        <v>65</v>
      </c>
      <c r="B3026" s="71" t="s">
        <v>76</v>
      </c>
      <c r="C3026" s="71" t="s">
        <v>24</v>
      </c>
      <c r="D3026" s="34">
        <v>42705</v>
      </c>
      <c r="E3026" s="12">
        <v>0</v>
      </c>
      <c r="F3026" s="72">
        <v>0</v>
      </c>
      <c r="G3026" s="72">
        <v>0</v>
      </c>
      <c r="H3026" s="12">
        <v>0</v>
      </c>
      <c r="I3026" s="72">
        <v>0</v>
      </c>
      <c r="J3026" s="72">
        <v>0</v>
      </c>
      <c r="K3026" s="12">
        <v>0</v>
      </c>
      <c r="L3026" s="72">
        <v>0</v>
      </c>
      <c r="M3026" s="72">
        <v>0</v>
      </c>
      <c r="N3026" s="12">
        <v>0</v>
      </c>
      <c r="O3026" s="72">
        <v>0</v>
      </c>
      <c r="P3026" s="72">
        <v>0</v>
      </c>
      <c r="Q3026" s="12">
        <v>0</v>
      </c>
      <c r="R3026" s="72">
        <v>0</v>
      </c>
      <c r="S3026" s="72">
        <v>0</v>
      </c>
      <c r="T3026" s="12">
        <v>0</v>
      </c>
      <c r="U3026" s="72">
        <v>0</v>
      </c>
      <c r="V3026" s="72">
        <v>0</v>
      </c>
      <c r="W3026" s="12">
        <v>0</v>
      </c>
      <c r="X3026" s="72">
        <v>0</v>
      </c>
      <c r="Y3026" s="72">
        <v>0</v>
      </c>
      <c r="Z3026" s="12">
        <v>0</v>
      </c>
      <c r="AA3026" s="72">
        <v>0</v>
      </c>
      <c r="AB3026" s="72">
        <v>0</v>
      </c>
      <c r="AC3026" s="12">
        <v>0</v>
      </c>
      <c r="AD3026" s="72">
        <v>0</v>
      </c>
      <c r="AE3026" s="72">
        <v>0</v>
      </c>
      <c r="AF3026" s="12">
        <v>0</v>
      </c>
      <c r="AG3026" s="72">
        <v>0</v>
      </c>
      <c r="AH3026" s="72">
        <v>0</v>
      </c>
      <c r="AI3026" s="12">
        <v>0</v>
      </c>
      <c r="AJ3026" s="72">
        <v>0</v>
      </c>
      <c r="AK3026" s="72">
        <v>0</v>
      </c>
      <c r="AL3026" s="12">
        <v>0</v>
      </c>
      <c r="AM3026" s="72">
        <v>0</v>
      </c>
      <c r="AN3026" s="72">
        <v>0</v>
      </c>
      <c r="AO3026" s="12">
        <v>0</v>
      </c>
      <c r="AP3026" s="72">
        <v>0</v>
      </c>
      <c r="AQ3026" s="72">
        <v>0</v>
      </c>
      <c r="AR3026" s="12">
        <v>0</v>
      </c>
      <c r="AS3026" s="72">
        <v>0</v>
      </c>
      <c r="AT3026" s="72">
        <v>0</v>
      </c>
      <c r="AU3026" s="12">
        <v>0</v>
      </c>
      <c r="AV3026" s="72">
        <v>0</v>
      </c>
      <c r="AW3026" s="72">
        <v>0</v>
      </c>
      <c r="AX3026" s="12">
        <v>0</v>
      </c>
      <c r="AY3026" s="72">
        <v>0</v>
      </c>
      <c r="AZ3026" s="72">
        <v>0</v>
      </c>
      <c r="BA3026" s="12">
        <v>0</v>
      </c>
      <c r="BB3026" s="72">
        <v>0</v>
      </c>
      <c r="BC3026" s="72">
        <v>0</v>
      </c>
      <c r="BD3026" s="12">
        <v>0</v>
      </c>
      <c r="BE3026" s="72">
        <v>0</v>
      </c>
      <c r="BF3026" s="72">
        <v>0</v>
      </c>
      <c r="BG3026" s="12">
        <v>0</v>
      </c>
      <c r="BH3026" s="72">
        <v>0</v>
      </c>
      <c r="BI3026" s="72">
        <v>0</v>
      </c>
      <c r="BJ3026" s="12">
        <v>0</v>
      </c>
      <c r="BK3026" s="72">
        <v>0</v>
      </c>
      <c r="BL3026" s="72">
        <v>0</v>
      </c>
      <c r="BM3026" s="12">
        <v>0</v>
      </c>
      <c r="BN3026" s="72">
        <v>0</v>
      </c>
      <c r="BO3026" s="72">
        <v>0</v>
      </c>
      <c r="BP3026" s="12">
        <v>0</v>
      </c>
      <c r="BQ3026" s="72">
        <v>0</v>
      </c>
      <c r="BR3026" s="72">
        <v>0</v>
      </c>
      <c r="BS3026" s="12">
        <v>0</v>
      </c>
      <c r="BT3026" s="72">
        <v>0</v>
      </c>
      <c r="BU3026" s="72">
        <v>0</v>
      </c>
      <c r="BV3026" s="12">
        <v>0</v>
      </c>
      <c r="BW3026" s="72">
        <v>0</v>
      </c>
      <c r="BX3026" s="72">
        <v>0</v>
      </c>
      <c r="BY3026" s="13"/>
      <c r="BZ3026" s="13"/>
    </row>
    <row r="3027" spans="1:78">
      <c r="A3027" s="122" t="s">
        <v>65</v>
      </c>
      <c r="B3027" s="71" t="s">
        <v>76</v>
      </c>
      <c r="C3027" s="71" t="s">
        <v>24</v>
      </c>
      <c r="D3027" s="34">
        <v>42795</v>
      </c>
      <c r="E3027" s="12">
        <v>0</v>
      </c>
      <c r="F3027" s="72">
        <v>0</v>
      </c>
      <c r="G3027" s="72">
        <v>0</v>
      </c>
      <c r="H3027" s="12">
        <v>0</v>
      </c>
      <c r="I3027" s="72">
        <v>0</v>
      </c>
      <c r="J3027" s="72">
        <v>0</v>
      </c>
      <c r="K3027" s="12">
        <v>0</v>
      </c>
      <c r="L3027" s="72">
        <v>0</v>
      </c>
      <c r="M3027" s="72">
        <v>0</v>
      </c>
      <c r="N3027" s="12">
        <v>0</v>
      </c>
      <c r="O3027" s="72">
        <v>0</v>
      </c>
      <c r="P3027" s="72">
        <v>0</v>
      </c>
      <c r="Q3027" s="12">
        <v>0</v>
      </c>
      <c r="R3027" s="72">
        <v>0</v>
      </c>
      <c r="S3027" s="72">
        <v>0</v>
      </c>
      <c r="T3027" s="12">
        <v>0</v>
      </c>
      <c r="U3027" s="72">
        <v>0</v>
      </c>
      <c r="V3027" s="72">
        <v>0</v>
      </c>
      <c r="W3027" s="12">
        <v>0</v>
      </c>
      <c r="X3027" s="72">
        <v>0</v>
      </c>
      <c r="Y3027" s="72">
        <v>0</v>
      </c>
      <c r="Z3027" s="12">
        <v>0</v>
      </c>
      <c r="AA3027" s="72">
        <v>0</v>
      </c>
      <c r="AB3027" s="72">
        <v>0</v>
      </c>
      <c r="AC3027" s="12">
        <v>0</v>
      </c>
      <c r="AD3027" s="72">
        <v>0</v>
      </c>
      <c r="AE3027" s="72">
        <v>0</v>
      </c>
      <c r="AF3027" s="12">
        <v>0</v>
      </c>
      <c r="AG3027" s="72">
        <v>0</v>
      </c>
      <c r="AH3027" s="72">
        <v>0</v>
      </c>
      <c r="AI3027" s="12">
        <v>0</v>
      </c>
      <c r="AJ3027" s="72">
        <v>0</v>
      </c>
      <c r="AK3027" s="72">
        <v>0</v>
      </c>
      <c r="AL3027" s="12">
        <v>0</v>
      </c>
      <c r="AM3027" s="72">
        <v>0</v>
      </c>
      <c r="AN3027" s="72">
        <v>0</v>
      </c>
      <c r="AO3027" s="12">
        <v>0</v>
      </c>
      <c r="AP3027" s="72">
        <v>0</v>
      </c>
      <c r="AQ3027" s="72">
        <v>0</v>
      </c>
      <c r="AR3027" s="12">
        <v>0</v>
      </c>
      <c r="AS3027" s="72">
        <v>0</v>
      </c>
      <c r="AT3027" s="72">
        <v>0</v>
      </c>
      <c r="AU3027" s="12">
        <v>0</v>
      </c>
      <c r="AV3027" s="72">
        <v>0</v>
      </c>
      <c r="AW3027" s="72">
        <v>0</v>
      </c>
      <c r="AX3027" s="12">
        <v>0</v>
      </c>
      <c r="AY3027" s="72">
        <v>0</v>
      </c>
      <c r="AZ3027" s="72">
        <v>0</v>
      </c>
      <c r="BA3027" s="12">
        <v>0</v>
      </c>
      <c r="BB3027" s="72">
        <v>0</v>
      </c>
      <c r="BC3027" s="72">
        <v>0</v>
      </c>
      <c r="BD3027" s="12">
        <v>0</v>
      </c>
      <c r="BE3027" s="72">
        <v>0</v>
      </c>
      <c r="BF3027" s="72">
        <v>0</v>
      </c>
      <c r="BG3027" s="12">
        <v>0</v>
      </c>
      <c r="BH3027" s="72">
        <v>0</v>
      </c>
      <c r="BI3027" s="72">
        <v>0</v>
      </c>
      <c r="BJ3027" s="12">
        <v>0</v>
      </c>
      <c r="BK3027" s="72">
        <v>0</v>
      </c>
      <c r="BL3027" s="72">
        <v>0</v>
      </c>
      <c r="BM3027" s="12">
        <v>0</v>
      </c>
      <c r="BN3027" s="72">
        <v>0</v>
      </c>
      <c r="BO3027" s="72">
        <v>0</v>
      </c>
      <c r="BP3027" s="12">
        <v>0</v>
      </c>
      <c r="BQ3027" s="72">
        <v>0</v>
      </c>
      <c r="BR3027" s="72">
        <v>0</v>
      </c>
      <c r="BS3027" s="12">
        <v>0</v>
      </c>
      <c r="BT3027" s="72">
        <v>0</v>
      </c>
      <c r="BU3027" s="72">
        <v>0</v>
      </c>
      <c r="BV3027" s="12">
        <v>0</v>
      </c>
      <c r="BW3027" s="72">
        <v>0</v>
      </c>
      <c r="BX3027" s="72">
        <v>0</v>
      </c>
      <c r="BY3027" s="13"/>
      <c r="BZ3027" s="13"/>
    </row>
    <row r="3028" spans="1:78">
      <c r="A3028" s="122" t="s">
        <v>65</v>
      </c>
      <c r="B3028" s="71" t="s">
        <v>76</v>
      </c>
      <c r="C3028" s="71" t="s">
        <v>24</v>
      </c>
      <c r="D3028" s="34">
        <v>42887</v>
      </c>
      <c r="E3028" s="12">
        <v>0</v>
      </c>
      <c r="F3028" s="72">
        <v>0</v>
      </c>
      <c r="G3028" s="72">
        <v>0</v>
      </c>
      <c r="H3028" s="12">
        <v>0</v>
      </c>
      <c r="I3028" s="72">
        <v>0</v>
      </c>
      <c r="J3028" s="72">
        <v>0</v>
      </c>
      <c r="K3028" s="12">
        <v>0</v>
      </c>
      <c r="L3028" s="72">
        <v>0</v>
      </c>
      <c r="M3028" s="72">
        <v>0</v>
      </c>
      <c r="N3028" s="12">
        <v>0</v>
      </c>
      <c r="O3028" s="72">
        <v>0</v>
      </c>
      <c r="P3028" s="72">
        <v>0</v>
      </c>
      <c r="Q3028" s="12">
        <v>0</v>
      </c>
      <c r="R3028" s="72">
        <v>0</v>
      </c>
      <c r="S3028" s="72">
        <v>0</v>
      </c>
      <c r="T3028" s="12">
        <v>0</v>
      </c>
      <c r="U3028" s="72">
        <v>0</v>
      </c>
      <c r="V3028" s="72">
        <v>0</v>
      </c>
      <c r="W3028" s="12">
        <v>0</v>
      </c>
      <c r="X3028" s="72">
        <v>0</v>
      </c>
      <c r="Y3028" s="72">
        <v>0</v>
      </c>
      <c r="Z3028" s="12">
        <v>0</v>
      </c>
      <c r="AA3028" s="72">
        <v>0</v>
      </c>
      <c r="AB3028" s="72">
        <v>0</v>
      </c>
      <c r="AC3028" s="12">
        <v>0</v>
      </c>
      <c r="AD3028" s="72">
        <v>0</v>
      </c>
      <c r="AE3028" s="72">
        <v>0</v>
      </c>
      <c r="AF3028" s="12">
        <v>0</v>
      </c>
      <c r="AG3028" s="72">
        <v>0</v>
      </c>
      <c r="AH3028" s="72">
        <v>0</v>
      </c>
      <c r="AI3028" s="12">
        <v>0</v>
      </c>
      <c r="AJ3028" s="72">
        <v>0</v>
      </c>
      <c r="AK3028" s="72">
        <v>0</v>
      </c>
      <c r="AL3028" s="12">
        <v>0</v>
      </c>
      <c r="AM3028" s="72">
        <v>0</v>
      </c>
      <c r="AN3028" s="72">
        <v>0</v>
      </c>
      <c r="AO3028" s="12">
        <v>0</v>
      </c>
      <c r="AP3028" s="72">
        <v>0</v>
      </c>
      <c r="AQ3028" s="72">
        <v>0</v>
      </c>
      <c r="AR3028" s="12">
        <v>0</v>
      </c>
      <c r="AS3028" s="72">
        <v>0</v>
      </c>
      <c r="AT3028" s="72">
        <v>0</v>
      </c>
      <c r="AU3028" s="12">
        <v>0</v>
      </c>
      <c r="AV3028" s="72">
        <v>0</v>
      </c>
      <c r="AW3028" s="72">
        <v>0</v>
      </c>
      <c r="AX3028" s="12">
        <v>0</v>
      </c>
      <c r="AY3028" s="72">
        <v>0</v>
      </c>
      <c r="AZ3028" s="72">
        <v>0</v>
      </c>
      <c r="BA3028" s="12">
        <v>0</v>
      </c>
      <c r="BB3028" s="72">
        <v>0</v>
      </c>
      <c r="BC3028" s="72">
        <v>0</v>
      </c>
      <c r="BD3028" s="12">
        <v>0</v>
      </c>
      <c r="BE3028" s="72">
        <v>0</v>
      </c>
      <c r="BF3028" s="72">
        <v>0</v>
      </c>
      <c r="BG3028" s="12">
        <v>0</v>
      </c>
      <c r="BH3028" s="72">
        <v>0</v>
      </c>
      <c r="BI3028" s="72">
        <v>0</v>
      </c>
      <c r="BJ3028" s="12">
        <v>0</v>
      </c>
      <c r="BK3028" s="72">
        <v>0</v>
      </c>
      <c r="BL3028" s="72">
        <v>0</v>
      </c>
      <c r="BM3028" s="12">
        <v>0</v>
      </c>
      <c r="BN3028" s="72">
        <v>0</v>
      </c>
      <c r="BO3028" s="72">
        <v>0</v>
      </c>
      <c r="BP3028" s="12">
        <v>0</v>
      </c>
      <c r="BQ3028" s="72">
        <v>0</v>
      </c>
      <c r="BR3028" s="72">
        <v>0</v>
      </c>
      <c r="BS3028" s="12">
        <v>0</v>
      </c>
      <c r="BT3028" s="72">
        <v>0</v>
      </c>
      <c r="BU3028" s="72">
        <v>0</v>
      </c>
      <c r="BV3028" s="12">
        <v>0</v>
      </c>
      <c r="BW3028" s="72">
        <v>0</v>
      </c>
      <c r="BX3028" s="72">
        <v>0</v>
      </c>
      <c r="BY3028" s="13"/>
      <c r="BZ3028" s="13"/>
    </row>
    <row r="3029" spans="1:78">
      <c r="A3029" s="122" t="s">
        <v>65</v>
      </c>
      <c r="B3029" s="71" t="s">
        <v>76</v>
      </c>
      <c r="C3029" s="71" t="s">
        <v>24</v>
      </c>
      <c r="D3029" s="34">
        <v>43344</v>
      </c>
      <c r="E3029" s="12">
        <v>0</v>
      </c>
      <c r="F3029" s="72">
        <v>0</v>
      </c>
      <c r="G3029" s="72">
        <v>0</v>
      </c>
      <c r="H3029" s="12">
        <v>0</v>
      </c>
      <c r="I3029" s="72">
        <v>0</v>
      </c>
      <c r="J3029" s="72">
        <v>0</v>
      </c>
      <c r="K3029" s="12">
        <v>0</v>
      </c>
      <c r="L3029" s="72">
        <v>0</v>
      </c>
      <c r="M3029" s="72">
        <v>0</v>
      </c>
      <c r="N3029" s="12">
        <v>0</v>
      </c>
      <c r="O3029" s="72">
        <v>0</v>
      </c>
      <c r="P3029" s="72">
        <v>0</v>
      </c>
      <c r="Q3029" s="12">
        <v>0</v>
      </c>
      <c r="R3029" s="72">
        <v>0</v>
      </c>
      <c r="S3029" s="72">
        <v>0</v>
      </c>
      <c r="T3029" s="12">
        <v>0</v>
      </c>
      <c r="U3029" s="72">
        <v>0</v>
      </c>
      <c r="V3029" s="72">
        <v>0</v>
      </c>
      <c r="W3029" s="12">
        <v>0</v>
      </c>
      <c r="X3029" s="72">
        <v>0</v>
      </c>
      <c r="Y3029" s="72">
        <v>0</v>
      </c>
      <c r="Z3029" s="12">
        <v>0</v>
      </c>
      <c r="AA3029" s="72">
        <v>0</v>
      </c>
      <c r="AB3029" s="72">
        <v>0</v>
      </c>
      <c r="AC3029" s="12">
        <v>0</v>
      </c>
      <c r="AD3029" s="72">
        <v>0</v>
      </c>
      <c r="AE3029" s="72">
        <v>0</v>
      </c>
      <c r="AF3029" s="12">
        <v>0</v>
      </c>
      <c r="AG3029" s="72">
        <v>0</v>
      </c>
      <c r="AH3029" s="72">
        <v>0</v>
      </c>
      <c r="AI3029" s="12">
        <v>0</v>
      </c>
      <c r="AJ3029" s="72">
        <v>0</v>
      </c>
      <c r="AK3029" s="72">
        <v>0</v>
      </c>
      <c r="AL3029" s="12">
        <v>0</v>
      </c>
      <c r="AM3029" s="72">
        <v>0</v>
      </c>
      <c r="AN3029" s="72">
        <v>0</v>
      </c>
      <c r="AO3029" s="12">
        <v>0</v>
      </c>
      <c r="AP3029" s="72">
        <v>0</v>
      </c>
      <c r="AQ3029" s="72">
        <v>0</v>
      </c>
      <c r="AR3029" s="12">
        <v>0</v>
      </c>
      <c r="AS3029" s="72">
        <v>0</v>
      </c>
      <c r="AT3029" s="72">
        <v>0</v>
      </c>
      <c r="AU3029" s="12">
        <v>0</v>
      </c>
      <c r="AV3029" s="72">
        <v>0</v>
      </c>
      <c r="AW3029" s="72">
        <v>0</v>
      </c>
      <c r="AX3029" s="12">
        <v>0</v>
      </c>
      <c r="AY3029" s="72">
        <v>0</v>
      </c>
      <c r="AZ3029" s="72">
        <v>0</v>
      </c>
      <c r="BA3029" s="12">
        <v>0</v>
      </c>
      <c r="BB3029" s="72">
        <v>0</v>
      </c>
      <c r="BC3029" s="72">
        <v>0</v>
      </c>
      <c r="BD3029" s="12">
        <v>0</v>
      </c>
      <c r="BE3029" s="72">
        <v>0</v>
      </c>
      <c r="BF3029" s="72">
        <v>0</v>
      </c>
      <c r="BG3029" s="12">
        <v>0</v>
      </c>
      <c r="BH3029" s="72">
        <v>0</v>
      </c>
      <c r="BI3029" s="72">
        <v>0</v>
      </c>
      <c r="BJ3029" s="12">
        <v>0</v>
      </c>
      <c r="BK3029" s="72">
        <v>0</v>
      </c>
      <c r="BL3029" s="72">
        <v>0</v>
      </c>
      <c r="BM3029" s="12">
        <v>0</v>
      </c>
      <c r="BN3029" s="72">
        <v>0</v>
      </c>
      <c r="BO3029" s="72">
        <v>0</v>
      </c>
      <c r="BP3029" s="12">
        <v>0</v>
      </c>
      <c r="BQ3029" s="72">
        <v>0</v>
      </c>
      <c r="BR3029" s="72">
        <v>0</v>
      </c>
      <c r="BS3029" s="12">
        <v>0</v>
      </c>
      <c r="BT3029" s="72">
        <v>0</v>
      </c>
      <c r="BU3029" s="72">
        <v>0</v>
      </c>
      <c r="BV3029" s="12">
        <v>0</v>
      </c>
      <c r="BW3029" s="72">
        <v>0</v>
      </c>
      <c r="BX3029" s="72">
        <v>0</v>
      </c>
      <c r="BY3029" s="13"/>
      <c r="BZ3029" s="13"/>
    </row>
    <row r="3030" spans="1:78">
      <c r="A3030" s="122" t="s">
        <v>65</v>
      </c>
      <c r="B3030" s="71" t="s">
        <v>76</v>
      </c>
      <c r="C3030" s="71" t="s">
        <v>24</v>
      </c>
      <c r="D3030" s="34">
        <v>43435</v>
      </c>
      <c r="E3030" s="12">
        <v>0</v>
      </c>
      <c r="F3030" s="72">
        <v>0</v>
      </c>
      <c r="G3030" s="72">
        <v>0</v>
      </c>
      <c r="H3030" s="12">
        <v>0</v>
      </c>
      <c r="I3030" s="72">
        <v>0</v>
      </c>
      <c r="J3030" s="72">
        <v>0</v>
      </c>
      <c r="K3030" s="12">
        <v>0</v>
      </c>
      <c r="L3030" s="72">
        <v>0</v>
      </c>
      <c r="M3030" s="72">
        <v>0</v>
      </c>
      <c r="N3030" s="12">
        <v>0</v>
      </c>
      <c r="O3030" s="72">
        <v>0</v>
      </c>
      <c r="P3030" s="72">
        <v>0</v>
      </c>
      <c r="Q3030" s="12">
        <v>0</v>
      </c>
      <c r="R3030" s="72">
        <v>0</v>
      </c>
      <c r="S3030" s="72">
        <v>0</v>
      </c>
      <c r="T3030" s="12">
        <v>0</v>
      </c>
      <c r="U3030" s="72">
        <v>0</v>
      </c>
      <c r="V3030" s="72">
        <v>0</v>
      </c>
      <c r="W3030" s="12">
        <v>0</v>
      </c>
      <c r="X3030" s="72">
        <v>0</v>
      </c>
      <c r="Y3030" s="72">
        <v>0</v>
      </c>
      <c r="Z3030" s="12">
        <v>0</v>
      </c>
      <c r="AA3030" s="72">
        <v>0</v>
      </c>
      <c r="AB3030" s="72">
        <v>0</v>
      </c>
      <c r="AC3030" s="12">
        <v>0</v>
      </c>
      <c r="AD3030" s="72">
        <v>0</v>
      </c>
      <c r="AE3030" s="72">
        <v>0</v>
      </c>
      <c r="AF3030" s="12">
        <v>0</v>
      </c>
      <c r="AG3030" s="72">
        <v>0</v>
      </c>
      <c r="AH3030" s="72">
        <v>0</v>
      </c>
      <c r="AI3030" s="12">
        <v>0</v>
      </c>
      <c r="AJ3030" s="72">
        <v>0</v>
      </c>
      <c r="AK3030" s="72">
        <v>0</v>
      </c>
      <c r="AL3030" s="12">
        <v>0</v>
      </c>
      <c r="AM3030" s="72">
        <v>0</v>
      </c>
      <c r="AN3030" s="72">
        <v>0</v>
      </c>
      <c r="AO3030" s="12">
        <v>0</v>
      </c>
      <c r="AP3030" s="72">
        <v>0</v>
      </c>
      <c r="AQ3030" s="72">
        <v>0</v>
      </c>
      <c r="AR3030" s="12">
        <v>0</v>
      </c>
      <c r="AS3030" s="72">
        <v>0</v>
      </c>
      <c r="AT3030" s="72">
        <v>0</v>
      </c>
      <c r="AU3030" s="12">
        <v>0</v>
      </c>
      <c r="AV3030" s="72">
        <v>0</v>
      </c>
      <c r="AW3030" s="72">
        <v>0</v>
      </c>
      <c r="AX3030" s="12">
        <v>0</v>
      </c>
      <c r="AY3030" s="72">
        <v>0</v>
      </c>
      <c r="AZ3030" s="72">
        <v>0</v>
      </c>
      <c r="BA3030" s="12">
        <v>0</v>
      </c>
      <c r="BB3030" s="72">
        <v>0</v>
      </c>
      <c r="BC3030" s="72">
        <v>0</v>
      </c>
      <c r="BD3030" s="12">
        <v>0</v>
      </c>
      <c r="BE3030" s="72">
        <v>0</v>
      </c>
      <c r="BF3030" s="72">
        <v>0</v>
      </c>
      <c r="BG3030" s="12">
        <v>0</v>
      </c>
      <c r="BH3030" s="72">
        <v>0</v>
      </c>
      <c r="BI3030" s="72">
        <v>0</v>
      </c>
      <c r="BJ3030" s="12">
        <v>0</v>
      </c>
      <c r="BK3030" s="72">
        <v>0</v>
      </c>
      <c r="BL3030" s="72">
        <v>0</v>
      </c>
      <c r="BM3030" s="12">
        <v>0</v>
      </c>
      <c r="BN3030" s="72">
        <v>0</v>
      </c>
      <c r="BO3030" s="72">
        <v>0</v>
      </c>
      <c r="BP3030" s="12">
        <v>0</v>
      </c>
      <c r="BQ3030" s="72">
        <v>0</v>
      </c>
      <c r="BR3030" s="72">
        <v>0</v>
      </c>
      <c r="BS3030" s="12">
        <v>0</v>
      </c>
      <c r="BT3030" s="72">
        <v>0</v>
      </c>
      <c r="BU3030" s="72">
        <v>0</v>
      </c>
      <c r="BV3030" s="12">
        <v>0</v>
      </c>
      <c r="BW3030" s="72">
        <v>0</v>
      </c>
      <c r="BX3030" s="72">
        <v>0</v>
      </c>
      <c r="BY3030" s="13"/>
      <c r="BZ3030" s="13"/>
    </row>
    <row r="3031" spans="1:78">
      <c r="A3031" s="122" t="s">
        <v>65</v>
      </c>
      <c r="B3031" s="71" t="s">
        <v>76</v>
      </c>
      <c r="C3031" s="71" t="s">
        <v>24</v>
      </c>
      <c r="D3031" s="34">
        <v>43525</v>
      </c>
      <c r="E3031" s="12">
        <v>0</v>
      </c>
      <c r="F3031" s="72">
        <v>0</v>
      </c>
      <c r="G3031" s="72">
        <v>0</v>
      </c>
      <c r="H3031" s="12">
        <v>0</v>
      </c>
      <c r="I3031" s="72">
        <v>0</v>
      </c>
      <c r="J3031" s="72">
        <v>0</v>
      </c>
      <c r="K3031" s="12">
        <v>0</v>
      </c>
      <c r="L3031" s="72">
        <v>0</v>
      </c>
      <c r="M3031" s="72">
        <v>0</v>
      </c>
      <c r="N3031" s="12">
        <v>0</v>
      </c>
      <c r="O3031" s="72">
        <v>0</v>
      </c>
      <c r="P3031" s="72">
        <v>0</v>
      </c>
      <c r="Q3031" s="12">
        <v>0</v>
      </c>
      <c r="R3031" s="72">
        <v>0</v>
      </c>
      <c r="S3031" s="72">
        <v>0</v>
      </c>
      <c r="T3031" s="12">
        <v>0</v>
      </c>
      <c r="U3031" s="72">
        <v>0</v>
      </c>
      <c r="V3031" s="72">
        <v>0</v>
      </c>
      <c r="W3031" s="12">
        <v>0</v>
      </c>
      <c r="X3031" s="72">
        <v>0</v>
      </c>
      <c r="Y3031" s="72">
        <v>0</v>
      </c>
      <c r="Z3031" s="12">
        <v>0</v>
      </c>
      <c r="AA3031" s="72">
        <v>0</v>
      </c>
      <c r="AB3031" s="72">
        <v>0</v>
      </c>
      <c r="AC3031" s="12">
        <v>0</v>
      </c>
      <c r="AD3031" s="72">
        <v>0</v>
      </c>
      <c r="AE3031" s="72">
        <v>0</v>
      </c>
      <c r="AF3031" s="12">
        <v>0</v>
      </c>
      <c r="AG3031" s="72">
        <v>0</v>
      </c>
      <c r="AH3031" s="72">
        <v>0</v>
      </c>
      <c r="AI3031" s="12">
        <v>0</v>
      </c>
      <c r="AJ3031" s="72">
        <v>0</v>
      </c>
      <c r="AK3031" s="72">
        <v>0</v>
      </c>
      <c r="AL3031" s="12">
        <v>0</v>
      </c>
      <c r="AM3031" s="72">
        <v>0</v>
      </c>
      <c r="AN3031" s="72">
        <v>0</v>
      </c>
      <c r="AO3031" s="12">
        <v>0</v>
      </c>
      <c r="AP3031" s="72">
        <v>0</v>
      </c>
      <c r="AQ3031" s="72">
        <v>0</v>
      </c>
      <c r="AR3031" s="12">
        <v>0</v>
      </c>
      <c r="AS3031" s="72">
        <v>0</v>
      </c>
      <c r="AT3031" s="72">
        <v>0</v>
      </c>
      <c r="AU3031" s="12">
        <v>0</v>
      </c>
      <c r="AV3031" s="72">
        <v>0</v>
      </c>
      <c r="AW3031" s="72">
        <v>0</v>
      </c>
      <c r="AX3031" s="12">
        <v>0</v>
      </c>
      <c r="AY3031" s="72">
        <v>0</v>
      </c>
      <c r="AZ3031" s="72">
        <v>0</v>
      </c>
      <c r="BA3031" s="12">
        <v>0</v>
      </c>
      <c r="BB3031" s="72">
        <v>0</v>
      </c>
      <c r="BC3031" s="72">
        <v>0</v>
      </c>
      <c r="BD3031" s="12">
        <v>0</v>
      </c>
      <c r="BE3031" s="72">
        <v>0</v>
      </c>
      <c r="BF3031" s="72">
        <v>0</v>
      </c>
      <c r="BG3031" s="12">
        <v>0</v>
      </c>
      <c r="BH3031" s="72">
        <v>0</v>
      </c>
      <c r="BI3031" s="72">
        <v>0</v>
      </c>
      <c r="BJ3031" s="12">
        <v>0</v>
      </c>
      <c r="BK3031" s="72">
        <v>0</v>
      </c>
      <c r="BL3031" s="72">
        <v>0</v>
      </c>
      <c r="BM3031" s="12">
        <v>0</v>
      </c>
      <c r="BN3031" s="72">
        <v>0</v>
      </c>
      <c r="BO3031" s="72">
        <v>0</v>
      </c>
      <c r="BP3031" s="12">
        <v>0</v>
      </c>
      <c r="BQ3031" s="72">
        <v>0</v>
      </c>
      <c r="BR3031" s="72">
        <v>0</v>
      </c>
      <c r="BS3031" s="12">
        <v>0</v>
      </c>
      <c r="BT3031" s="72">
        <v>0</v>
      </c>
      <c r="BU3031" s="72">
        <v>0</v>
      </c>
      <c r="BV3031" s="12">
        <v>0</v>
      </c>
      <c r="BW3031" s="72">
        <v>0</v>
      </c>
      <c r="BX3031" s="72">
        <v>0</v>
      </c>
      <c r="BY3031" s="13"/>
      <c r="BZ3031" s="13"/>
    </row>
    <row r="3032" spans="1:78">
      <c r="A3032" s="122" t="s">
        <v>65</v>
      </c>
      <c r="B3032" s="71" t="s">
        <v>76</v>
      </c>
      <c r="C3032" s="71" t="s">
        <v>24</v>
      </c>
      <c r="D3032" s="34">
        <v>43617</v>
      </c>
      <c r="E3032" s="12">
        <v>0</v>
      </c>
      <c r="F3032" s="72">
        <v>0</v>
      </c>
      <c r="G3032" s="72">
        <v>0</v>
      </c>
      <c r="H3032" s="12">
        <v>0</v>
      </c>
      <c r="I3032" s="72">
        <v>0</v>
      </c>
      <c r="J3032" s="72">
        <v>0</v>
      </c>
      <c r="K3032" s="12">
        <v>0</v>
      </c>
      <c r="L3032" s="72">
        <v>0</v>
      </c>
      <c r="M3032" s="72">
        <v>0</v>
      </c>
      <c r="N3032" s="12">
        <v>0</v>
      </c>
      <c r="O3032" s="72">
        <v>0</v>
      </c>
      <c r="P3032" s="72">
        <v>0</v>
      </c>
      <c r="Q3032" s="12">
        <v>0</v>
      </c>
      <c r="R3032" s="72">
        <v>0</v>
      </c>
      <c r="S3032" s="72">
        <v>0</v>
      </c>
      <c r="T3032" s="12">
        <v>0</v>
      </c>
      <c r="U3032" s="72">
        <v>0</v>
      </c>
      <c r="V3032" s="72">
        <v>0</v>
      </c>
      <c r="W3032" s="12">
        <v>0</v>
      </c>
      <c r="X3032" s="72">
        <v>0</v>
      </c>
      <c r="Y3032" s="72">
        <v>0</v>
      </c>
      <c r="Z3032" s="12">
        <v>0</v>
      </c>
      <c r="AA3032" s="72">
        <v>0</v>
      </c>
      <c r="AB3032" s="72">
        <v>0</v>
      </c>
      <c r="AC3032" s="12">
        <v>0</v>
      </c>
      <c r="AD3032" s="72">
        <v>0</v>
      </c>
      <c r="AE3032" s="72">
        <v>0</v>
      </c>
      <c r="AF3032" s="12">
        <v>0</v>
      </c>
      <c r="AG3032" s="72">
        <v>0</v>
      </c>
      <c r="AH3032" s="72">
        <v>0</v>
      </c>
      <c r="AI3032" s="12">
        <v>0</v>
      </c>
      <c r="AJ3032" s="72">
        <v>0</v>
      </c>
      <c r="AK3032" s="72">
        <v>0</v>
      </c>
      <c r="AL3032" s="12">
        <v>0</v>
      </c>
      <c r="AM3032" s="72">
        <v>0</v>
      </c>
      <c r="AN3032" s="72">
        <v>0</v>
      </c>
      <c r="AO3032" s="12">
        <v>0</v>
      </c>
      <c r="AP3032" s="72">
        <v>0</v>
      </c>
      <c r="AQ3032" s="72">
        <v>0</v>
      </c>
      <c r="AR3032" s="12">
        <v>0</v>
      </c>
      <c r="AS3032" s="72">
        <v>0</v>
      </c>
      <c r="AT3032" s="72">
        <v>0</v>
      </c>
      <c r="AU3032" s="12">
        <v>0</v>
      </c>
      <c r="AV3032" s="72">
        <v>0</v>
      </c>
      <c r="AW3032" s="72">
        <v>0</v>
      </c>
      <c r="AX3032" s="12">
        <v>0</v>
      </c>
      <c r="AY3032" s="72">
        <v>0</v>
      </c>
      <c r="AZ3032" s="72">
        <v>0</v>
      </c>
      <c r="BA3032" s="12">
        <v>0</v>
      </c>
      <c r="BB3032" s="72">
        <v>0</v>
      </c>
      <c r="BC3032" s="72">
        <v>0</v>
      </c>
      <c r="BD3032" s="12">
        <v>0</v>
      </c>
      <c r="BE3032" s="72">
        <v>0</v>
      </c>
      <c r="BF3032" s="72">
        <v>0</v>
      </c>
      <c r="BG3032" s="12">
        <v>0</v>
      </c>
      <c r="BH3032" s="72">
        <v>0</v>
      </c>
      <c r="BI3032" s="72">
        <v>0</v>
      </c>
      <c r="BJ3032" s="12">
        <v>0</v>
      </c>
      <c r="BK3032" s="72">
        <v>0</v>
      </c>
      <c r="BL3032" s="72">
        <v>0</v>
      </c>
      <c r="BM3032" s="12">
        <v>0</v>
      </c>
      <c r="BN3032" s="72">
        <v>0</v>
      </c>
      <c r="BO3032" s="72">
        <v>0</v>
      </c>
      <c r="BP3032" s="12">
        <v>0</v>
      </c>
      <c r="BQ3032" s="72">
        <v>0</v>
      </c>
      <c r="BR3032" s="72">
        <v>0</v>
      </c>
      <c r="BS3032" s="12">
        <v>0</v>
      </c>
      <c r="BT3032" s="72">
        <v>0</v>
      </c>
      <c r="BU3032" s="72">
        <v>0</v>
      </c>
      <c r="BV3032" s="12">
        <v>0</v>
      </c>
      <c r="BW3032" s="72">
        <v>0</v>
      </c>
      <c r="BX3032" s="72">
        <v>0</v>
      </c>
      <c r="BY3032" s="13"/>
      <c r="BZ3032" s="13"/>
    </row>
    <row r="3033" spans="1:78">
      <c r="A3033" s="122" t="s">
        <v>65</v>
      </c>
      <c r="B3033" s="71" t="s">
        <v>76</v>
      </c>
      <c r="C3033" s="71" t="s">
        <v>24</v>
      </c>
      <c r="D3033" s="34">
        <v>44075</v>
      </c>
      <c r="E3033" s="12">
        <v>0</v>
      </c>
      <c r="F3033" s="72">
        <v>0</v>
      </c>
      <c r="G3033" s="72">
        <v>0</v>
      </c>
      <c r="H3033" s="12">
        <v>0</v>
      </c>
      <c r="I3033" s="72">
        <v>0</v>
      </c>
      <c r="J3033" s="72">
        <v>0</v>
      </c>
      <c r="K3033" s="12">
        <v>0</v>
      </c>
      <c r="L3033" s="72">
        <v>0</v>
      </c>
      <c r="M3033" s="72">
        <v>0</v>
      </c>
      <c r="N3033" s="12">
        <v>0</v>
      </c>
      <c r="O3033" s="72">
        <v>0</v>
      </c>
      <c r="P3033" s="72">
        <v>0</v>
      </c>
      <c r="Q3033" s="12">
        <v>0</v>
      </c>
      <c r="R3033" s="72">
        <v>0</v>
      </c>
      <c r="S3033" s="72">
        <v>0</v>
      </c>
      <c r="T3033" s="12">
        <v>0</v>
      </c>
      <c r="U3033" s="72">
        <v>0</v>
      </c>
      <c r="V3033" s="72">
        <v>0</v>
      </c>
      <c r="W3033" s="12">
        <v>0</v>
      </c>
      <c r="X3033" s="72">
        <v>0</v>
      </c>
      <c r="Y3033" s="72">
        <v>0</v>
      </c>
      <c r="Z3033" s="12">
        <v>0</v>
      </c>
      <c r="AA3033" s="72">
        <v>0</v>
      </c>
      <c r="AB3033" s="72">
        <v>0</v>
      </c>
      <c r="AC3033" s="12">
        <v>0</v>
      </c>
      <c r="AD3033" s="72">
        <v>0</v>
      </c>
      <c r="AE3033" s="72">
        <v>0</v>
      </c>
      <c r="AF3033" s="12">
        <v>0</v>
      </c>
      <c r="AG3033" s="72">
        <v>0</v>
      </c>
      <c r="AH3033" s="72">
        <v>0</v>
      </c>
      <c r="AI3033" s="12">
        <v>0</v>
      </c>
      <c r="AJ3033" s="72">
        <v>0</v>
      </c>
      <c r="AK3033" s="72">
        <v>0</v>
      </c>
      <c r="AL3033" s="12">
        <v>0</v>
      </c>
      <c r="AM3033" s="72">
        <v>0</v>
      </c>
      <c r="AN3033" s="72">
        <v>0</v>
      </c>
      <c r="AO3033" s="12">
        <v>0</v>
      </c>
      <c r="AP3033" s="72">
        <v>0</v>
      </c>
      <c r="AQ3033" s="72">
        <v>0</v>
      </c>
      <c r="AR3033" s="12">
        <v>0</v>
      </c>
      <c r="AS3033" s="72">
        <v>0</v>
      </c>
      <c r="AT3033" s="72">
        <v>0</v>
      </c>
      <c r="AU3033" s="12">
        <v>0</v>
      </c>
      <c r="AV3033" s="72">
        <v>0</v>
      </c>
      <c r="AW3033" s="72">
        <v>0</v>
      </c>
      <c r="AX3033" s="12">
        <v>0</v>
      </c>
      <c r="AY3033" s="72">
        <v>0</v>
      </c>
      <c r="AZ3033" s="72">
        <v>0</v>
      </c>
      <c r="BA3033" s="12">
        <v>0</v>
      </c>
      <c r="BB3033" s="72">
        <v>0</v>
      </c>
      <c r="BC3033" s="72">
        <v>0</v>
      </c>
      <c r="BD3033" s="12">
        <v>0</v>
      </c>
      <c r="BE3033" s="72">
        <v>0</v>
      </c>
      <c r="BF3033" s="72">
        <v>0</v>
      </c>
      <c r="BG3033" s="12">
        <v>0</v>
      </c>
      <c r="BH3033" s="72">
        <v>0</v>
      </c>
      <c r="BI3033" s="72">
        <v>0</v>
      </c>
      <c r="BJ3033" s="12">
        <v>0</v>
      </c>
      <c r="BK3033" s="72">
        <v>0</v>
      </c>
      <c r="BL3033" s="72">
        <v>0</v>
      </c>
      <c r="BM3033" s="12">
        <v>0</v>
      </c>
      <c r="BN3033" s="72">
        <v>0</v>
      </c>
      <c r="BO3033" s="72">
        <v>0</v>
      </c>
      <c r="BP3033" s="12">
        <v>0</v>
      </c>
      <c r="BQ3033" s="72">
        <v>0</v>
      </c>
      <c r="BR3033" s="72">
        <v>0</v>
      </c>
      <c r="BS3033" s="12">
        <v>0</v>
      </c>
      <c r="BT3033" s="72">
        <v>0</v>
      </c>
      <c r="BU3033" s="72">
        <v>0</v>
      </c>
      <c r="BV3033" s="12">
        <v>0</v>
      </c>
      <c r="BW3033" s="72">
        <v>0</v>
      </c>
      <c r="BX3033" s="72">
        <v>0</v>
      </c>
      <c r="BY3033" s="13"/>
      <c r="BZ3033" s="13"/>
    </row>
    <row r="3034" spans="1:78">
      <c r="A3034" s="122" t="s">
        <v>65</v>
      </c>
      <c r="B3034" s="71" t="s">
        <v>76</v>
      </c>
      <c r="C3034" s="71" t="s">
        <v>24</v>
      </c>
      <c r="D3034" s="34">
        <v>44166</v>
      </c>
      <c r="E3034" s="12">
        <v>0</v>
      </c>
      <c r="F3034" s="72">
        <v>0</v>
      </c>
      <c r="G3034" s="72">
        <v>0</v>
      </c>
      <c r="H3034" s="12">
        <v>0</v>
      </c>
      <c r="I3034" s="72">
        <v>0</v>
      </c>
      <c r="J3034" s="72">
        <v>0</v>
      </c>
      <c r="K3034" s="12">
        <v>0</v>
      </c>
      <c r="L3034" s="72">
        <v>0</v>
      </c>
      <c r="M3034" s="72">
        <v>0</v>
      </c>
      <c r="N3034" s="12">
        <v>0</v>
      </c>
      <c r="O3034" s="72">
        <v>0</v>
      </c>
      <c r="P3034" s="72">
        <v>0</v>
      </c>
      <c r="Q3034" s="12">
        <v>0</v>
      </c>
      <c r="R3034" s="72">
        <v>0</v>
      </c>
      <c r="S3034" s="72">
        <v>0</v>
      </c>
      <c r="T3034" s="12">
        <v>0</v>
      </c>
      <c r="U3034" s="72">
        <v>0</v>
      </c>
      <c r="V3034" s="72">
        <v>0</v>
      </c>
      <c r="W3034" s="12">
        <v>0</v>
      </c>
      <c r="X3034" s="72">
        <v>0</v>
      </c>
      <c r="Y3034" s="72">
        <v>0</v>
      </c>
      <c r="Z3034" s="12">
        <v>0</v>
      </c>
      <c r="AA3034" s="72">
        <v>0</v>
      </c>
      <c r="AB3034" s="72">
        <v>0</v>
      </c>
      <c r="AC3034" s="12">
        <v>0</v>
      </c>
      <c r="AD3034" s="72">
        <v>0</v>
      </c>
      <c r="AE3034" s="72">
        <v>0</v>
      </c>
      <c r="AF3034" s="12">
        <v>0</v>
      </c>
      <c r="AG3034" s="72">
        <v>0</v>
      </c>
      <c r="AH3034" s="72">
        <v>0</v>
      </c>
      <c r="AI3034" s="12">
        <v>0</v>
      </c>
      <c r="AJ3034" s="72">
        <v>0</v>
      </c>
      <c r="AK3034" s="72">
        <v>0</v>
      </c>
      <c r="AL3034" s="12">
        <v>0</v>
      </c>
      <c r="AM3034" s="72">
        <v>0</v>
      </c>
      <c r="AN3034" s="72">
        <v>0</v>
      </c>
      <c r="AO3034" s="12">
        <v>0</v>
      </c>
      <c r="AP3034" s="72">
        <v>0</v>
      </c>
      <c r="AQ3034" s="72">
        <v>0</v>
      </c>
      <c r="AR3034" s="12">
        <v>0</v>
      </c>
      <c r="AS3034" s="72">
        <v>0</v>
      </c>
      <c r="AT3034" s="72">
        <v>0</v>
      </c>
      <c r="AU3034" s="12">
        <v>0</v>
      </c>
      <c r="AV3034" s="72">
        <v>0</v>
      </c>
      <c r="AW3034" s="72">
        <v>0</v>
      </c>
      <c r="AX3034" s="12">
        <v>0</v>
      </c>
      <c r="AY3034" s="72">
        <v>0</v>
      </c>
      <c r="AZ3034" s="72">
        <v>0</v>
      </c>
      <c r="BA3034" s="12">
        <v>0</v>
      </c>
      <c r="BB3034" s="72">
        <v>0</v>
      </c>
      <c r="BC3034" s="72">
        <v>0</v>
      </c>
      <c r="BD3034" s="12">
        <v>0</v>
      </c>
      <c r="BE3034" s="72">
        <v>0</v>
      </c>
      <c r="BF3034" s="72">
        <v>0</v>
      </c>
      <c r="BG3034" s="12">
        <v>0</v>
      </c>
      <c r="BH3034" s="72">
        <v>0</v>
      </c>
      <c r="BI3034" s="72">
        <v>0</v>
      </c>
      <c r="BJ3034" s="12">
        <v>0</v>
      </c>
      <c r="BK3034" s="72">
        <v>0</v>
      </c>
      <c r="BL3034" s="72">
        <v>0</v>
      </c>
      <c r="BM3034" s="12">
        <v>0</v>
      </c>
      <c r="BN3034" s="72">
        <v>0</v>
      </c>
      <c r="BO3034" s="72">
        <v>0</v>
      </c>
      <c r="BP3034" s="12">
        <v>0</v>
      </c>
      <c r="BQ3034" s="72">
        <v>0</v>
      </c>
      <c r="BR3034" s="72">
        <v>0</v>
      </c>
      <c r="BS3034" s="12">
        <v>0</v>
      </c>
      <c r="BT3034" s="72">
        <v>0</v>
      </c>
      <c r="BU3034" s="72">
        <v>0</v>
      </c>
      <c r="BV3034" s="12">
        <v>0</v>
      </c>
      <c r="BW3034" s="72">
        <v>0</v>
      </c>
      <c r="BX3034" s="72">
        <v>0</v>
      </c>
      <c r="BY3034" s="13"/>
      <c r="BZ3034" s="13"/>
    </row>
    <row r="3035" spans="1:78">
      <c r="A3035" s="122" t="s">
        <v>65</v>
      </c>
      <c r="B3035" s="71" t="s">
        <v>76</v>
      </c>
      <c r="C3035" s="71" t="s">
        <v>24</v>
      </c>
      <c r="D3035" s="34">
        <v>44256</v>
      </c>
      <c r="E3035" s="12">
        <v>0</v>
      </c>
      <c r="F3035" s="72">
        <v>0</v>
      </c>
      <c r="G3035" s="72">
        <v>0</v>
      </c>
      <c r="H3035" s="12">
        <v>0</v>
      </c>
      <c r="I3035" s="72">
        <v>0</v>
      </c>
      <c r="J3035" s="72">
        <v>0</v>
      </c>
      <c r="K3035" s="12">
        <v>0</v>
      </c>
      <c r="L3035" s="72">
        <v>0</v>
      </c>
      <c r="M3035" s="72">
        <v>0</v>
      </c>
      <c r="N3035" s="12">
        <v>0</v>
      </c>
      <c r="O3035" s="72">
        <v>0</v>
      </c>
      <c r="P3035" s="72">
        <v>0</v>
      </c>
      <c r="Q3035" s="12">
        <v>0</v>
      </c>
      <c r="R3035" s="72">
        <v>0</v>
      </c>
      <c r="S3035" s="72">
        <v>0</v>
      </c>
      <c r="T3035" s="12">
        <v>0</v>
      </c>
      <c r="U3035" s="72">
        <v>0</v>
      </c>
      <c r="V3035" s="72">
        <v>0</v>
      </c>
      <c r="W3035" s="12">
        <v>0</v>
      </c>
      <c r="X3035" s="72">
        <v>0</v>
      </c>
      <c r="Y3035" s="72">
        <v>0</v>
      </c>
      <c r="Z3035" s="12">
        <v>0</v>
      </c>
      <c r="AA3035" s="72">
        <v>0</v>
      </c>
      <c r="AB3035" s="72">
        <v>0</v>
      </c>
      <c r="AC3035" s="12">
        <v>0</v>
      </c>
      <c r="AD3035" s="72">
        <v>0</v>
      </c>
      <c r="AE3035" s="72">
        <v>0</v>
      </c>
      <c r="AF3035" s="12">
        <v>0</v>
      </c>
      <c r="AG3035" s="72">
        <v>0</v>
      </c>
      <c r="AH3035" s="72">
        <v>0</v>
      </c>
      <c r="AI3035" s="12">
        <v>0</v>
      </c>
      <c r="AJ3035" s="72">
        <v>0</v>
      </c>
      <c r="AK3035" s="72">
        <v>0</v>
      </c>
      <c r="AL3035" s="12">
        <v>0</v>
      </c>
      <c r="AM3035" s="72">
        <v>0</v>
      </c>
      <c r="AN3035" s="72">
        <v>0</v>
      </c>
      <c r="AO3035" s="12">
        <v>0</v>
      </c>
      <c r="AP3035" s="72">
        <v>0</v>
      </c>
      <c r="AQ3035" s="72">
        <v>0</v>
      </c>
      <c r="AR3035" s="12">
        <v>0</v>
      </c>
      <c r="AS3035" s="72">
        <v>0</v>
      </c>
      <c r="AT3035" s="72">
        <v>0</v>
      </c>
      <c r="AU3035" s="12">
        <v>0</v>
      </c>
      <c r="AV3035" s="72">
        <v>0</v>
      </c>
      <c r="AW3035" s="72">
        <v>0</v>
      </c>
      <c r="AX3035" s="12">
        <v>0</v>
      </c>
      <c r="AY3035" s="72">
        <v>0</v>
      </c>
      <c r="AZ3035" s="72">
        <v>0</v>
      </c>
      <c r="BA3035" s="12">
        <v>0</v>
      </c>
      <c r="BB3035" s="72">
        <v>0</v>
      </c>
      <c r="BC3035" s="72">
        <v>0</v>
      </c>
      <c r="BD3035" s="12">
        <v>0</v>
      </c>
      <c r="BE3035" s="72">
        <v>0</v>
      </c>
      <c r="BF3035" s="72">
        <v>0</v>
      </c>
      <c r="BG3035" s="12">
        <v>0</v>
      </c>
      <c r="BH3035" s="72">
        <v>0</v>
      </c>
      <c r="BI3035" s="72">
        <v>0</v>
      </c>
      <c r="BJ3035" s="12">
        <v>0</v>
      </c>
      <c r="BK3035" s="72">
        <v>0</v>
      </c>
      <c r="BL3035" s="72">
        <v>0</v>
      </c>
      <c r="BM3035" s="12">
        <v>0</v>
      </c>
      <c r="BN3035" s="72">
        <v>0</v>
      </c>
      <c r="BO3035" s="72">
        <v>0</v>
      </c>
      <c r="BP3035" s="12">
        <v>0</v>
      </c>
      <c r="BQ3035" s="72">
        <v>0</v>
      </c>
      <c r="BR3035" s="72">
        <v>0</v>
      </c>
      <c r="BS3035" s="12">
        <v>0</v>
      </c>
      <c r="BT3035" s="72">
        <v>0</v>
      </c>
      <c r="BU3035" s="72">
        <v>0</v>
      </c>
      <c r="BV3035" s="12">
        <v>0</v>
      </c>
      <c r="BW3035" s="72">
        <v>0</v>
      </c>
      <c r="BX3035" s="72">
        <v>0</v>
      </c>
      <c r="BY3035" s="13"/>
      <c r="BZ3035" s="13"/>
    </row>
    <row r="3036" spans="1:78">
      <c r="A3036" s="122" t="s">
        <v>65</v>
      </c>
      <c r="B3036" s="71" t="s">
        <v>76</v>
      </c>
      <c r="C3036" s="71" t="s">
        <v>24</v>
      </c>
      <c r="D3036" s="34">
        <v>44348</v>
      </c>
      <c r="E3036" s="12">
        <v>0</v>
      </c>
      <c r="F3036" s="72">
        <v>0</v>
      </c>
      <c r="G3036" s="72">
        <v>0</v>
      </c>
      <c r="H3036" s="12">
        <v>0</v>
      </c>
      <c r="I3036" s="72">
        <v>0</v>
      </c>
      <c r="J3036" s="72">
        <v>0</v>
      </c>
      <c r="K3036" s="12">
        <v>0</v>
      </c>
      <c r="L3036" s="72">
        <v>0</v>
      </c>
      <c r="M3036" s="72">
        <v>0</v>
      </c>
      <c r="N3036" s="12">
        <v>0</v>
      </c>
      <c r="O3036" s="72">
        <v>0</v>
      </c>
      <c r="P3036" s="72">
        <v>0</v>
      </c>
      <c r="Q3036" s="12">
        <v>0</v>
      </c>
      <c r="R3036" s="72">
        <v>0</v>
      </c>
      <c r="S3036" s="72">
        <v>0</v>
      </c>
      <c r="T3036" s="12">
        <v>0</v>
      </c>
      <c r="U3036" s="72">
        <v>0</v>
      </c>
      <c r="V3036" s="72">
        <v>0</v>
      </c>
      <c r="W3036" s="12">
        <v>0</v>
      </c>
      <c r="X3036" s="72">
        <v>0</v>
      </c>
      <c r="Y3036" s="72">
        <v>0</v>
      </c>
      <c r="Z3036" s="12">
        <v>0</v>
      </c>
      <c r="AA3036" s="72">
        <v>0</v>
      </c>
      <c r="AB3036" s="72">
        <v>0</v>
      </c>
      <c r="AC3036" s="12">
        <v>0</v>
      </c>
      <c r="AD3036" s="72">
        <v>0</v>
      </c>
      <c r="AE3036" s="72">
        <v>0</v>
      </c>
      <c r="AF3036" s="12">
        <v>0</v>
      </c>
      <c r="AG3036" s="72">
        <v>0</v>
      </c>
      <c r="AH3036" s="72">
        <v>0</v>
      </c>
      <c r="AI3036" s="12">
        <v>0</v>
      </c>
      <c r="AJ3036" s="72">
        <v>0</v>
      </c>
      <c r="AK3036" s="72">
        <v>0</v>
      </c>
      <c r="AL3036" s="12">
        <v>0</v>
      </c>
      <c r="AM3036" s="72">
        <v>0</v>
      </c>
      <c r="AN3036" s="72">
        <v>0</v>
      </c>
      <c r="AO3036" s="12">
        <v>0</v>
      </c>
      <c r="AP3036" s="72">
        <v>0</v>
      </c>
      <c r="AQ3036" s="72">
        <v>0</v>
      </c>
      <c r="AR3036" s="12">
        <v>0</v>
      </c>
      <c r="AS3036" s="72">
        <v>0</v>
      </c>
      <c r="AT3036" s="72">
        <v>0</v>
      </c>
      <c r="AU3036" s="12">
        <v>0</v>
      </c>
      <c r="AV3036" s="72">
        <v>0</v>
      </c>
      <c r="AW3036" s="72">
        <v>0</v>
      </c>
      <c r="AX3036" s="12">
        <v>0</v>
      </c>
      <c r="AY3036" s="72">
        <v>0</v>
      </c>
      <c r="AZ3036" s="72">
        <v>0</v>
      </c>
      <c r="BA3036" s="12">
        <v>0</v>
      </c>
      <c r="BB3036" s="72">
        <v>0</v>
      </c>
      <c r="BC3036" s="72">
        <v>0</v>
      </c>
      <c r="BD3036" s="12">
        <v>0</v>
      </c>
      <c r="BE3036" s="72">
        <v>0</v>
      </c>
      <c r="BF3036" s="72">
        <v>0</v>
      </c>
      <c r="BG3036" s="12">
        <v>0</v>
      </c>
      <c r="BH3036" s="72">
        <v>0</v>
      </c>
      <c r="BI3036" s="72">
        <v>0</v>
      </c>
      <c r="BJ3036" s="12">
        <v>0</v>
      </c>
      <c r="BK3036" s="72">
        <v>0</v>
      </c>
      <c r="BL3036" s="72">
        <v>0</v>
      </c>
      <c r="BM3036" s="12">
        <v>0</v>
      </c>
      <c r="BN3036" s="72">
        <v>0</v>
      </c>
      <c r="BO3036" s="72">
        <v>0</v>
      </c>
      <c r="BP3036" s="12">
        <v>0</v>
      </c>
      <c r="BQ3036" s="72">
        <v>0</v>
      </c>
      <c r="BR3036" s="72">
        <v>0</v>
      </c>
      <c r="BS3036" s="12">
        <v>0</v>
      </c>
      <c r="BT3036" s="72">
        <v>0</v>
      </c>
      <c r="BU3036" s="72">
        <v>0</v>
      </c>
      <c r="BV3036" s="12">
        <v>0</v>
      </c>
      <c r="BW3036" s="72">
        <v>0</v>
      </c>
      <c r="BX3036" s="72">
        <v>0</v>
      </c>
      <c r="BY3036" s="13"/>
      <c r="BZ3036" s="13"/>
    </row>
    <row r="3037" spans="1:78" ht="12.75" customHeight="1">
      <c r="A3037" s="122" t="s">
        <v>65</v>
      </c>
      <c r="B3037" s="71" t="s">
        <v>76</v>
      </c>
      <c r="C3037" s="71" t="s">
        <v>24</v>
      </c>
      <c r="D3037" s="34">
        <v>44805</v>
      </c>
      <c r="E3037" s="12">
        <v>0</v>
      </c>
      <c r="F3037" s="72">
        <v>0</v>
      </c>
      <c r="G3037" s="72">
        <v>0</v>
      </c>
      <c r="H3037" s="12">
        <v>0</v>
      </c>
      <c r="I3037" s="72">
        <v>0</v>
      </c>
      <c r="J3037" s="72">
        <v>0</v>
      </c>
      <c r="K3037" s="12">
        <v>0</v>
      </c>
      <c r="L3037" s="72">
        <v>0</v>
      </c>
      <c r="M3037" s="72">
        <v>0</v>
      </c>
      <c r="N3037" s="12">
        <v>0</v>
      </c>
      <c r="O3037" s="72">
        <v>0</v>
      </c>
      <c r="P3037" s="72">
        <v>0</v>
      </c>
      <c r="Q3037" s="12">
        <v>0</v>
      </c>
      <c r="R3037" s="72">
        <v>0</v>
      </c>
      <c r="S3037" s="72">
        <v>0</v>
      </c>
      <c r="T3037" s="12">
        <v>0</v>
      </c>
      <c r="U3037" s="72">
        <v>0</v>
      </c>
      <c r="V3037" s="72">
        <v>0</v>
      </c>
      <c r="W3037" s="12">
        <v>0</v>
      </c>
      <c r="X3037" s="72">
        <v>0</v>
      </c>
      <c r="Y3037" s="72">
        <v>0</v>
      </c>
      <c r="Z3037" s="12">
        <v>0</v>
      </c>
      <c r="AA3037" s="72">
        <v>0</v>
      </c>
      <c r="AB3037" s="72">
        <v>0</v>
      </c>
      <c r="AC3037" s="12">
        <v>0</v>
      </c>
      <c r="AD3037" s="72">
        <v>0</v>
      </c>
      <c r="AE3037" s="72">
        <v>0</v>
      </c>
      <c r="AF3037" s="12">
        <v>0</v>
      </c>
      <c r="AG3037" s="72">
        <v>0</v>
      </c>
      <c r="AH3037" s="72">
        <v>0</v>
      </c>
      <c r="AI3037" s="12">
        <v>0</v>
      </c>
      <c r="AJ3037" s="72">
        <v>0</v>
      </c>
      <c r="AK3037" s="72">
        <v>0</v>
      </c>
      <c r="AL3037" s="12">
        <v>0</v>
      </c>
      <c r="AM3037" s="72">
        <v>0</v>
      </c>
      <c r="AN3037" s="72">
        <v>0</v>
      </c>
      <c r="AO3037" s="12">
        <v>0</v>
      </c>
      <c r="AP3037" s="72">
        <v>0</v>
      </c>
      <c r="AQ3037" s="72">
        <v>0</v>
      </c>
      <c r="AR3037" s="12">
        <v>0</v>
      </c>
      <c r="AS3037" s="72">
        <v>0</v>
      </c>
      <c r="AT3037" s="72">
        <v>0</v>
      </c>
      <c r="AU3037" s="12">
        <v>0</v>
      </c>
      <c r="AV3037" s="72">
        <v>0</v>
      </c>
      <c r="AW3037" s="72">
        <v>0</v>
      </c>
      <c r="AX3037" s="12">
        <v>0</v>
      </c>
      <c r="AY3037" s="72">
        <v>0</v>
      </c>
      <c r="AZ3037" s="72">
        <v>0</v>
      </c>
      <c r="BA3037" s="12">
        <v>0</v>
      </c>
      <c r="BB3037" s="72">
        <v>0</v>
      </c>
      <c r="BC3037" s="72">
        <v>0</v>
      </c>
      <c r="BD3037" s="12">
        <v>0</v>
      </c>
      <c r="BE3037" s="72">
        <v>0</v>
      </c>
      <c r="BF3037" s="72">
        <v>0</v>
      </c>
      <c r="BG3037" s="12">
        <v>0</v>
      </c>
      <c r="BH3037" s="72">
        <v>0</v>
      </c>
      <c r="BI3037" s="72">
        <v>0</v>
      </c>
      <c r="BJ3037" s="12">
        <v>0</v>
      </c>
      <c r="BK3037" s="72">
        <v>0</v>
      </c>
      <c r="BL3037" s="72">
        <v>0</v>
      </c>
      <c r="BM3037" s="12">
        <v>0</v>
      </c>
      <c r="BN3037" s="72">
        <v>0</v>
      </c>
      <c r="BO3037" s="72">
        <v>0</v>
      </c>
      <c r="BP3037" s="12">
        <v>0</v>
      </c>
      <c r="BQ3037" s="72">
        <v>0</v>
      </c>
      <c r="BR3037" s="72">
        <v>0</v>
      </c>
      <c r="BS3037" s="12">
        <v>0</v>
      </c>
      <c r="BT3037" s="72">
        <v>0</v>
      </c>
      <c r="BU3037" s="72">
        <v>0</v>
      </c>
      <c r="BV3037" s="12">
        <v>0</v>
      </c>
      <c r="BW3037" s="72">
        <v>0</v>
      </c>
      <c r="BX3037" s="72">
        <v>0</v>
      </c>
      <c r="BY3037" s="13"/>
      <c r="BZ3037" s="13"/>
    </row>
    <row r="3038" spans="1:78" ht="12.75" customHeight="1">
      <c r="A3038" s="122" t="s">
        <v>65</v>
      </c>
      <c r="B3038" s="71" t="s">
        <v>76</v>
      </c>
      <c r="C3038" s="71" t="s">
        <v>24</v>
      </c>
      <c r="D3038" s="34">
        <v>44896</v>
      </c>
      <c r="E3038" s="12">
        <v>0</v>
      </c>
      <c r="F3038" s="72">
        <v>0</v>
      </c>
      <c r="G3038" s="72">
        <v>0</v>
      </c>
      <c r="H3038" s="12">
        <v>0</v>
      </c>
      <c r="I3038" s="72">
        <v>0</v>
      </c>
      <c r="J3038" s="72">
        <v>0</v>
      </c>
      <c r="K3038" s="12">
        <v>0</v>
      </c>
      <c r="L3038" s="72">
        <v>0</v>
      </c>
      <c r="M3038" s="72">
        <v>0</v>
      </c>
      <c r="N3038" s="12">
        <v>0</v>
      </c>
      <c r="O3038" s="72">
        <v>0</v>
      </c>
      <c r="P3038" s="72">
        <v>0</v>
      </c>
      <c r="Q3038" s="12">
        <v>0</v>
      </c>
      <c r="R3038" s="72">
        <v>0</v>
      </c>
      <c r="S3038" s="72">
        <v>0</v>
      </c>
      <c r="T3038" s="12">
        <v>0</v>
      </c>
      <c r="U3038" s="72">
        <v>0</v>
      </c>
      <c r="V3038" s="72">
        <v>0</v>
      </c>
      <c r="W3038" s="12">
        <v>0</v>
      </c>
      <c r="X3038" s="72">
        <v>0</v>
      </c>
      <c r="Y3038" s="72">
        <v>0</v>
      </c>
      <c r="Z3038" s="12">
        <v>0</v>
      </c>
      <c r="AA3038" s="72">
        <v>0</v>
      </c>
      <c r="AB3038" s="72">
        <v>0</v>
      </c>
      <c r="AC3038" s="12">
        <v>0</v>
      </c>
      <c r="AD3038" s="72">
        <v>0</v>
      </c>
      <c r="AE3038" s="72">
        <v>0</v>
      </c>
      <c r="AF3038" s="12">
        <v>0</v>
      </c>
      <c r="AG3038" s="72">
        <v>0</v>
      </c>
      <c r="AH3038" s="72">
        <v>0</v>
      </c>
      <c r="AI3038" s="12">
        <v>0</v>
      </c>
      <c r="AJ3038" s="72">
        <v>0</v>
      </c>
      <c r="AK3038" s="72">
        <v>0</v>
      </c>
      <c r="AL3038" s="12">
        <v>0</v>
      </c>
      <c r="AM3038" s="72">
        <v>0</v>
      </c>
      <c r="AN3038" s="72">
        <v>0</v>
      </c>
      <c r="AO3038" s="12">
        <v>0</v>
      </c>
      <c r="AP3038" s="72">
        <v>0</v>
      </c>
      <c r="AQ3038" s="72">
        <v>0</v>
      </c>
      <c r="AR3038" s="12">
        <v>0</v>
      </c>
      <c r="AS3038" s="72">
        <v>0</v>
      </c>
      <c r="AT3038" s="72">
        <v>0</v>
      </c>
      <c r="AU3038" s="12">
        <v>0</v>
      </c>
      <c r="AV3038" s="72">
        <v>0</v>
      </c>
      <c r="AW3038" s="72">
        <v>0</v>
      </c>
      <c r="AX3038" s="12">
        <v>0</v>
      </c>
      <c r="AY3038" s="72">
        <v>0</v>
      </c>
      <c r="AZ3038" s="72">
        <v>0</v>
      </c>
      <c r="BA3038" s="12">
        <v>0</v>
      </c>
      <c r="BB3038" s="72">
        <v>0</v>
      </c>
      <c r="BC3038" s="72">
        <v>0</v>
      </c>
      <c r="BD3038" s="12">
        <v>0</v>
      </c>
      <c r="BE3038" s="72">
        <v>0</v>
      </c>
      <c r="BF3038" s="72">
        <v>0</v>
      </c>
      <c r="BG3038" s="12">
        <v>0</v>
      </c>
      <c r="BH3038" s="72">
        <v>0</v>
      </c>
      <c r="BI3038" s="72">
        <v>0</v>
      </c>
      <c r="BJ3038" s="12">
        <v>0</v>
      </c>
      <c r="BK3038" s="72">
        <v>0</v>
      </c>
      <c r="BL3038" s="72">
        <v>0</v>
      </c>
      <c r="BM3038" s="12">
        <v>0</v>
      </c>
      <c r="BN3038" s="72">
        <v>0</v>
      </c>
      <c r="BO3038" s="72">
        <v>0</v>
      </c>
      <c r="BP3038" s="12">
        <v>0</v>
      </c>
      <c r="BQ3038" s="72">
        <v>0</v>
      </c>
      <c r="BR3038" s="72">
        <v>0</v>
      </c>
      <c r="BS3038" s="12">
        <v>0</v>
      </c>
      <c r="BT3038" s="72">
        <v>0</v>
      </c>
      <c r="BU3038" s="72">
        <v>0</v>
      </c>
      <c r="BV3038" s="12">
        <v>0</v>
      </c>
      <c r="BW3038" s="72">
        <v>0</v>
      </c>
      <c r="BX3038" s="72">
        <v>0</v>
      </c>
      <c r="BY3038" s="13"/>
      <c r="BZ3038" s="13"/>
    </row>
    <row r="3039" spans="1:78">
      <c r="A3039" s="122" t="s">
        <v>65</v>
      </c>
      <c r="B3039" s="71" t="s">
        <v>76</v>
      </c>
      <c r="C3039" s="71" t="s">
        <v>24</v>
      </c>
      <c r="D3039" s="34">
        <v>44986</v>
      </c>
      <c r="E3039" s="12">
        <v>0</v>
      </c>
      <c r="F3039" s="72">
        <v>0</v>
      </c>
      <c r="G3039" s="72">
        <v>0</v>
      </c>
      <c r="H3039" s="12">
        <v>0</v>
      </c>
      <c r="I3039" s="72">
        <v>0</v>
      </c>
      <c r="J3039" s="72">
        <v>0</v>
      </c>
      <c r="K3039" s="12">
        <v>0</v>
      </c>
      <c r="L3039" s="72">
        <v>0</v>
      </c>
      <c r="M3039" s="72">
        <v>0</v>
      </c>
      <c r="N3039" s="12">
        <v>0</v>
      </c>
      <c r="O3039" s="72">
        <v>0</v>
      </c>
      <c r="P3039" s="72">
        <v>0</v>
      </c>
      <c r="Q3039" s="12">
        <v>0</v>
      </c>
      <c r="R3039" s="72">
        <v>0</v>
      </c>
      <c r="S3039" s="72">
        <v>0</v>
      </c>
      <c r="T3039" s="12">
        <v>0</v>
      </c>
      <c r="U3039" s="72">
        <v>0</v>
      </c>
      <c r="V3039" s="72">
        <v>0</v>
      </c>
      <c r="W3039" s="12">
        <v>0</v>
      </c>
      <c r="X3039" s="72">
        <v>0</v>
      </c>
      <c r="Y3039" s="72">
        <v>0</v>
      </c>
      <c r="Z3039" s="12">
        <v>0</v>
      </c>
      <c r="AA3039" s="72">
        <v>0</v>
      </c>
      <c r="AB3039" s="72">
        <v>0</v>
      </c>
      <c r="AC3039" s="12">
        <v>0</v>
      </c>
      <c r="AD3039" s="72">
        <v>0</v>
      </c>
      <c r="AE3039" s="72">
        <v>0</v>
      </c>
      <c r="AF3039" s="12">
        <v>0</v>
      </c>
      <c r="AG3039" s="72">
        <v>0</v>
      </c>
      <c r="AH3039" s="72">
        <v>0</v>
      </c>
      <c r="AI3039" s="12">
        <v>0</v>
      </c>
      <c r="AJ3039" s="72">
        <v>0</v>
      </c>
      <c r="AK3039" s="72">
        <v>0</v>
      </c>
      <c r="AL3039" s="12">
        <v>0</v>
      </c>
      <c r="AM3039" s="72">
        <v>0</v>
      </c>
      <c r="AN3039" s="72">
        <v>0</v>
      </c>
      <c r="AO3039" s="12">
        <v>0</v>
      </c>
      <c r="AP3039" s="72">
        <v>0</v>
      </c>
      <c r="AQ3039" s="72">
        <v>0</v>
      </c>
      <c r="AR3039" s="12">
        <v>0</v>
      </c>
      <c r="AS3039" s="72">
        <v>0</v>
      </c>
      <c r="AT3039" s="72">
        <v>0</v>
      </c>
      <c r="AU3039" s="12">
        <v>0</v>
      </c>
      <c r="AV3039" s="72">
        <v>0</v>
      </c>
      <c r="AW3039" s="72">
        <v>0</v>
      </c>
      <c r="AX3039" s="12">
        <v>0</v>
      </c>
      <c r="AY3039" s="72">
        <v>0</v>
      </c>
      <c r="AZ3039" s="72">
        <v>0</v>
      </c>
      <c r="BA3039" s="12">
        <v>0</v>
      </c>
      <c r="BB3039" s="72">
        <v>0</v>
      </c>
      <c r="BC3039" s="72">
        <v>0</v>
      </c>
      <c r="BD3039" s="12">
        <v>0</v>
      </c>
      <c r="BE3039" s="72">
        <v>0</v>
      </c>
      <c r="BF3039" s="72">
        <v>0</v>
      </c>
      <c r="BG3039" s="12">
        <v>0</v>
      </c>
      <c r="BH3039" s="72">
        <v>0</v>
      </c>
      <c r="BI3039" s="72">
        <v>0</v>
      </c>
      <c r="BJ3039" s="12">
        <v>0</v>
      </c>
      <c r="BK3039" s="72">
        <v>0</v>
      </c>
      <c r="BL3039" s="72">
        <v>0</v>
      </c>
      <c r="BM3039" s="12">
        <v>0</v>
      </c>
      <c r="BN3039" s="72">
        <v>0</v>
      </c>
      <c r="BO3039" s="72">
        <v>0</v>
      </c>
      <c r="BP3039" s="12">
        <v>0</v>
      </c>
      <c r="BQ3039" s="72">
        <v>0</v>
      </c>
      <c r="BR3039" s="72">
        <v>0</v>
      </c>
      <c r="BS3039" s="12">
        <v>0</v>
      </c>
      <c r="BT3039" s="72">
        <v>0</v>
      </c>
      <c r="BU3039" s="72">
        <v>0</v>
      </c>
      <c r="BV3039" s="12">
        <v>0</v>
      </c>
      <c r="BW3039" s="72">
        <v>0</v>
      </c>
      <c r="BX3039" s="72">
        <v>0</v>
      </c>
      <c r="BY3039" s="13"/>
      <c r="BZ3039" s="13"/>
    </row>
    <row r="3040" spans="1:78">
      <c r="A3040" s="122" t="s">
        <v>65</v>
      </c>
      <c r="B3040" s="71" t="s">
        <v>76</v>
      </c>
      <c r="C3040" s="71" t="s">
        <v>24</v>
      </c>
      <c r="D3040" s="34">
        <v>45078</v>
      </c>
      <c r="E3040" s="12">
        <v>842.96900000000005</v>
      </c>
      <c r="F3040" s="72">
        <v>40.378</v>
      </c>
      <c r="G3040" s="72">
        <v>6.4169999999999998</v>
      </c>
      <c r="H3040" s="12">
        <v>28.838000000000001</v>
      </c>
      <c r="I3040" s="72">
        <v>1.381</v>
      </c>
      <c r="J3040" s="72">
        <v>39.639000000000003</v>
      </c>
      <c r="K3040" s="12">
        <v>24.728999999999999</v>
      </c>
      <c r="L3040" s="72">
        <v>1.1850000000000001</v>
      </c>
      <c r="M3040" s="72">
        <v>33.252000000000002</v>
      </c>
      <c r="N3040" s="12">
        <v>53.567</v>
      </c>
      <c r="O3040" s="72">
        <v>2.5659999999999998</v>
      </c>
      <c r="P3040" s="72">
        <v>28.099</v>
      </c>
      <c r="Q3040" s="12">
        <v>1.958</v>
      </c>
      <c r="R3040" s="72">
        <v>9.4E-2</v>
      </c>
      <c r="S3040" s="72">
        <v>108.402</v>
      </c>
      <c r="T3040" s="12">
        <v>55.524999999999999</v>
      </c>
      <c r="U3040" s="72">
        <v>2.66</v>
      </c>
      <c r="V3040" s="72">
        <v>27.530999999999999</v>
      </c>
      <c r="W3040" s="12">
        <v>238.40799999999999</v>
      </c>
      <c r="X3040" s="72">
        <v>11.42</v>
      </c>
      <c r="Y3040" s="72">
        <v>14.772</v>
      </c>
      <c r="Z3040" s="12">
        <v>293.93299999999999</v>
      </c>
      <c r="AA3040" s="72">
        <v>14.079000000000001</v>
      </c>
      <c r="AB3040" s="72">
        <v>13.601000000000001</v>
      </c>
      <c r="AC3040" s="12">
        <v>1136.902</v>
      </c>
      <c r="AD3040" s="72">
        <v>54.457000000000001</v>
      </c>
      <c r="AE3040" s="72">
        <v>6.0990000000000002</v>
      </c>
      <c r="AF3040" s="12">
        <v>2.863</v>
      </c>
      <c r="AG3040" s="72">
        <v>0.13700000000000001</v>
      </c>
      <c r="AH3040" s="72">
        <v>113.23699999999999</v>
      </c>
      <c r="AI3040" s="12">
        <v>56.540999999999997</v>
      </c>
      <c r="AJ3040" s="72">
        <v>2.7080000000000002</v>
      </c>
      <c r="AK3040" s="72">
        <v>35.393000000000001</v>
      </c>
      <c r="AL3040" s="12">
        <v>59.404000000000003</v>
      </c>
      <c r="AM3040" s="72">
        <v>2.8450000000000002</v>
      </c>
      <c r="AN3040" s="72">
        <v>33.186</v>
      </c>
      <c r="AO3040" s="12">
        <v>1196.306</v>
      </c>
      <c r="AP3040" s="72">
        <v>57.302999999999997</v>
      </c>
      <c r="AQ3040" s="72">
        <v>5.8979999999999997</v>
      </c>
      <c r="AR3040" s="12">
        <v>21.359000000000002</v>
      </c>
      <c r="AS3040" s="72">
        <v>1.0229999999999999</v>
      </c>
      <c r="AT3040" s="72">
        <v>67.47</v>
      </c>
      <c r="AU3040" s="12">
        <v>0</v>
      </c>
      <c r="AV3040" s="72">
        <v>0</v>
      </c>
      <c r="AW3040" s="72">
        <v>0</v>
      </c>
      <c r="AX3040" s="12">
        <v>70.105999999999995</v>
      </c>
      <c r="AY3040" s="72">
        <v>3.3580000000000001</v>
      </c>
      <c r="AZ3040" s="72">
        <v>33.158999999999999</v>
      </c>
      <c r="BA3040" s="12">
        <v>70.105999999999995</v>
      </c>
      <c r="BB3040" s="72">
        <v>3.3580000000000001</v>
      </c>
      <c r="BC3040" s="72">
        <v>33.158999999999999</v>
      </c>
      <c r="BD3040" s="12">
        <v>48.003</v>
      </c>
      <c r="BE3040" s="72">
        <v>2.2989999999999999</v>
      </c>
      <c r="BF3040" s="72">
        <v>44.503</v>
      </c>
      <c r="BG3040" s="12">
        <v>118.10899999999999</v>
      </c>
      <c r="BH3040" s="72">
        <v>5.657</v>
      </c>
      <c r="BI3040" s="72">
        <v>25.556999999999999</v>
      </c>
      <c r="BJ3040" s="12">
        <v>285.56200000000001</v>
      </c>
      <c r="BK3040" s="72">
        <v>13.678000000000001</v>
      </c>
      <c r="BL3040" s="72">
        <v>16.177</v>
      </c>
      <c r="BM3040" s="12">
        <v>466.358</v>
      </c>
      <c r="BN3040" s="72">
        <v>22.338000000000001</v>
      </c>
      <c r="BO3040" s="72">
        <v>10.926</v>
      </c>
      <c r="BP3040" s="12">
        <v>751.92</v>
      </c>
      <c r="BQ3040" s="72">
        <v>36.017000000000003</v>
      </c>
      <c r="BR3040" s="72">
        <v>8.2289999999999992</v>
      </c>
      <c r="BS3040" s="12">
        <v>891.38699999999994</v>
      </c>
      <c r="BT3040" s="72">
        <v>42.697000000000003</v>
      </c>
      <c r="BU3040" s="72">
        <v>6.2009999999999996</v>
      </c>
      <c r="BV3040" s="12">
        <v>2087.694</v>
      </c>
      <c r="BW3040" s="72">
        <v>100</v>
      </c>
      <c r="BX3040" s="72">
        <v>4.0949999999999998</v>
      </c>
      <c r="BY3040" s="13"/>
      <c r="BZ3040" s="13"/>
    </row>
    <row r="3041" spans="1:78">
      <c r="A3041" s="122" t="s">
        <v>65</v>
      </c>
      <c r="B3041" s="71" t="s">
        <v>76</v>
      </c>
      <c r="C3041" s="71" t="s">
        <v>24</v>
      </c>
      <c r="D3041" s="34">
        <v>45170</v>
      </c>
      <c r="E3041" s="12">
        <v>830.78200000000004</v>
      </c>
      <c r="F3041" s="72">
        <v>39.405000000000001</v>
      </c>
      <c r="G3041" s="72">
        <v>7.4059999999999997</v>
      </c>
      <c r="H3041" s="12">
        <v>34.256</v>
      </c>
      <c r="I3041" s="72">
        <v>1.625</v>
      </c>
      <c r="J3041" s="72">
        <v>47.325000000000003</v>
      </c>
      <c r="K3041" s="12">
        <v>15.847</v>
      </c>
      <c r="L3041" s="72">
        <v>0.752</v>
      </c>
      <c r="M3041" s="72">
        <v>72.006</v>
      </c>
      <c r="N3041" s="12">
        <v>50.103000000000002</v>
      </c>
      <c r="O3041" s="72">
        <v>2.3759999999999999</v>
      </c>
      <c r="P3041" s="72">
        <v>44.820999999999998</v>
      </c>
      <c r="Q3041" s="12">
        <v>6.1920000000000002</v>
      </c>
      <c r="R3041" s="72">
        <v>0.29399999999999998</v>
      </c>
      <c r="S3041" s="72">
        <v>50.521999999999998</v>
      </c>
      <c r="T3041" s="12">
        <v>56.295000000000002</v>
      </c>
      <c r="U3041" s="72">
        <v>2.67</v>
      </c>
      <c r="V3041" s="72">
        <v>40.475999999999999</v>
      </c>
      <c r="W3041" s="12">
        <v>187.477</v>
      </c>
      <c r="X3041" s="72">
        <v>8.8919999999999995</v>
      </c>
      <c r="Y3041" s="72">
        <v>15.587999999999999</v>
      </c>
      <c r="Z3041" s="12">
        <v>243.77199999999999</v>
      </c>
      <c r="AA3041" s="72">
        <v>11.561999999999999</v>
      </c>
      <c r="AB3041" s="72">
        <v>12.138</v>
      </c>
      <c r="AC3041" s="12">
        <v>1074.5550000000001</v>
      </c>
      <c r="AD3041" s="72">
        <v>50.968000000000004</v>
      </c>
      <c r="AE3041" s="72">
        <v>6.4610000000000003</v>
      </c>
      <c r="AF3041" s="12">
        <v>0</v>
      </c>
      <c r="AG3041" s="72">
        <v>0</v>
      </c>
      <c r="AH3041" s="72">
        <v>0</v>
      </c>
      <c r="AI3041" s="12">
        <v>54.731000000000002</v>
      </c>
      <c r="AJ3041" s="72">
        <v>2.5960000000000001</v>
      </c>
      <c r="AK3041" s="72">
        <v>30.798999999999999</v>
      </c>
      <c r="AL3041" s="12">
        <v>54.731000000000002</v>
      </c>
      <c r="AM3041" s="72">
        <v>2.5960000000000001</v>
      </c>
      <c r="AN3041" s="72">
        <v>30.798999999999999</v>
      </c>
      <c r="AO3041" s="12">
        <v>1129.2860000000001</v>
      </c>
      <c r="AP3041" s="72">
        <v>53.564</v>
      </c>
      <c r="AQ3041" s="72">
        <v>5.9429999999999996</v>
      </c>
      <c r="AR3041" s="12">
        <v>17.79</v>
      </c>
      <c r="AS3041" s="72">
        <v>0.84399999999999997</v>
      </c>
      <c r="AT3041" s="72">
        <v>47.252000000000002</v>
      </c>
      <c r="AU3041" s="12">
        <v>7.8609999999999998</v>
      </c>
      <c r="AV3041" s="72">
        <v>0.373</v>
      </c>
      <c r="AW3041" s="72">
        <v>80.418000000000006</v>
      </c>
      <c r="AX3041" s="12">
        <v>134.81700000000001</v>
      </c>
      <c r="AY3041" s="72">
        <v>6.3949999999999996</v>
      </c>
      <c r="AZ3041" s="72">
        <v>19.064</v>
      </c>
      <c r="BA3041" s="12">
        <v>142.678</v>
      </c>
      <c r="BB3041" s="72">
        <v>6.7670000000000003</v>
      </c>
      <c r="BC3041" s="72">
        <v>18.361000000000001</v>
      </c>
      <c r="BD3041" s="12">
        <v>61.640999999999998</v>
      </c>
      <c r="BE3041" s="72">
        <v>2.9239999999999999</v>
      </c>
      <c r="BF3041" s="72">
        <v>32.433999999999997</v>
      </c>
      <c r="BG3041" s="12">
        <v>204.31899999999999</v>
      </c>
      <c r="BH3041" s="72">
        <v>9.6910000000000007</v>
      </c>
      <c r="BI3041" s="72">
        <v>12.49</v>
      </c>
      <c r="BJ3041" s="12">
        <v>332.4</v>
      </c>
      <c r="BK3041" s="72">
        <v>15.766</v>
      </c>
      <c r="BL3041" s="72">
        <v>12.679</v>
      </c>
      <c r="BM3041" s="12">
        <v>424.51100000000002</v>
      </c>
      <c r="BN3041" s="72">
        <v>20.135000000000002</v>
      </c>
      <c r="BO3041" s="72">
        <v>8.3170000000000002</v>
      </c>
      <c r="BP3041" s="12">
        <v>756.91099999999994</v>
      </c>
      <c r="BQ3041" s="72">
        <v>35.901000000000003</v>
      </c>
      <c r="BR3041" s="72">
        <v>6.46</v>
      </c>
      <c r="BS3041" s="12">
        <v>979.02</v>
      </c>
      <c r="BT3041" s="72">
        <v>46.436</v>
      </c>
      <c r="BU3041" s="72">
        <v>5.37</v>
      </c>
      <c r="BV3041" s="12">
        <v>2108.306</v>
      </c>
      <c r="BW3041" s="72">
        <v>100</v>
      </c>
      <c r="BX3041" s="72">
        <v>4.1479999999999997</v>
      </c>
      <c r="BY3041" s="13"/>
      <c r="BZ3041" s="13"/>
    </row>
    <row r="3042" spans="1:78">
      <c r="A3042" s="122" t="s">
        <v>65</v>
      </c>
      <c r="B3042" s="71" t="s">
        <v>76</v>
      </c>
      <c r="C3042" s="71" t="s">
        <v>24</v>
      </c>
      <c r="D3042" s="34">
        <v>45261</v>
      </c>
      <c r="E3042" s="12">
        <v>907.73900000000003</v>
      </c>
      <c r="F3042" s="72">
        <v>42.844000000000001</v>
      </c>
      <c r="G3042" s="72">
        <v>6.4240000000000004</v>
      </c>
      <c r="H3042" s="12">
        <v>25.751000000000001</v>
      </c>
      <c r="I3042" s="72">
        <v>1.2150000000000001</v>
      </c>
      <c r="J3042" s="72">
        <v>48.512</v>
      </c>
      <c r="K3042" s="12">
        <v>37.159999999999997</v>
      </c>
      <c r="L3042" s="72">
        <v>1.754</v>
      </c>
      <c r="M3042" s="72">
        <v>37.597000000000001</v>
      </c>
      <c r="N3042" s="12">
        <v>62.911000000000001</v>
      </c>
      <c r="O3042" s="72">
        <v>2.9689999999999999</v>
      </c>
      <c r="P3042" s="72">
        <v>25.553999999999998</v>
      </c>
      <c r="Q3042" s="12">
        <v>6.407</v>
      </c>
      <c r="R3042" s="72">
        <v>0.30199999999999999</v>
      </c>
      <c r="S3042" s="72">
        <v>75.299000000000007</v>
      </c>
      <c r="T3042" s="12">
        <v>69.319000000000003</v>
      </c>
      <c r="U3042" s="72">
        <v>3.2719999999999998</v>
      </c>
      <c r="V3042" s="72">
        <v>23.946000000000002</v>
      </c>
      <c r="W3042" s="12">
        <v>191.92699999999999</v>
      </c>
      <c r="X3042" s="72">
        <v>9.0589999999999993</v>
      </c>
      <c r="Y3042" s="72">
        <v>16.216000000000001</v>
      </c>
      <c r="Z3042" s="12">
        <v>261.24599999999998</v>
      </c>
      <c r="AA3042" s="72">
        <v>12.33</v>
      </c>
      <c r="AB3042" s="72">
        <v>12.222</v>
      </c>
      <c r="AC3042" s="12">
        <v>1168.9849999999999</v>
      </c>
      <c r="AD3042" s="72">
        <v>55.173999999999999</v>
      </c>
      <c r="AE3042" s="72">
        <v>5.9459999999999997</v>
      </c>
      <c r="AF3042" s="12">
        <v>1.2869999999999999</v>
      </c>
      <c r="AG3042" s="72">
        <v>6.0999999999999999E-2</v>
      </c>
      <c r="AH3042" s="72">
        <v>110.616</v>
      </c>
      <c r="AI3042" s="12">
        <v>52.302999999999997</v>
      </c>
      <c r="AJ3042" s="72">
        <v>2.4689999999999999</v>
      </c>
      <c r="AK3042" s="72">
        <v>51.779000000000003</v>
      </c>
      <c r="AL3042" s="12">
        <v>53.59</v>
      </c>
      <c r="AM3042" s="72">
        <v>2.5289999999999999</v>
      </c>
      <c r="AN3042" s="72">
        <v>50.71</v>
      </c>
      <c r="AO3042" s="12">
        <v>1222.575</v>
      </c>
      <c r="AP3042" s="72">
        <v>57.703000000000003</v>
      </c>
      <c r="AQ3042" s="72">
        <v>6.2249999999999996</v>
      </c>
      <c r="AR3042" s="12">
        <v>15.456</v>
      </c>
      <c r="AS3042" s="72">
        <v>0.73</v>
      </c>
      <c r="AT3042" s="72">
        <v>54.658000000000001</v>
      </c>
      <c r="AU3042" s="12">
        <v>0.34200000000000003</v>
      </c>
      <c r="AV3042" s="72">
        <v>1.6E-2</v>
      </c>
      <c r="AW3042" s="72">
        <v>104.375</v>
      </c>
      <c r="AX3042" s="12">
        <v>66.638999999999996</v>
      </c>
      <c r="AY3042" s="72">
        <v>3.145</v>
      </c>
      <c r="AZ3042" s="72">
        <v>25.39</v>
      </c>
      <c r="BA3042" s="12">
        <v>66.980999999999995</v>
      </c>
      <c r="BB3042" s="72">
        <v>3.161</v>
      </c>
      <c r="BC3042" s="72">
        <v>25.353000000000002</v>
      </c>
      <c r="BD3042" s="12">
        <v>30.399000000000001</v>
      </c>
      <c r="BE3042" s="72">
        <v>1.4350000000000001</v>
      </c>
      <c r="BF3042" s="72">
        <v>44.537999999999997</v>
      </c>
      <c r="BG3042" s="12">
        <v>97.38</v>
      </c>
      <c r="BH3042" s="72">
        <v>4.5960000000000001</v>
      </c>
      <c r="BI3042" s="72">
        <v>21.611999999999998</v>
      </c>
      <c r="BJ3042" s="12">
        <v>330.67099999999999</v>
      </c>
      <c r="BK3042" s="72">
        <v>15.606999999999999</v>
      </c>
      <c r="BL3042" s="72">
        <v>14.016</v>
      </c>
      <c r="BM3042" s="12">
        <v>452.64100000000002</v>
      </c>
      <c r="BN3042" s="72">
        <v>21.364000000000001</v>
      </c>
      <c r="BO3042" s="72">
        <v>8.3949999999999996</v>
      </c>
      <c r="BP3042" s="12">
        <v>783.31299999999999</v>
      </c>
      <c r="BQ3042" s="72">
        <v>36.970999999999997</v>
      </c>
      <c r="BR3042" s="72">
        <v>7.5780000000000003</v>
      </c>
      <c r="BS3042" s="12">
        <v>896.149</v>
      </c>
      <c r="BT3042" s="72">
        <v>42.296999999999997</v>
      </c>
      <c r="BU3042" s="72">
        <v>6.7530000000000001</v>
      </c>
      <c r="BV3042" s="12">
        <v>2118.723</v>
      </c>
      <c r="BW3042" s="72">
        <v>100</v>
      </c>
      <c r="BX3042" s="72">
        <v>3.3460000000000001</v>
      </c>
      <c r="BY3042" s="13"/>
      <c r="BZ3042" s="13"/>
    </row>
    <row r="3043" spans="1:78">
      <c r="A3043" s="122" t="s">
        <v>65</v>
      </c>
      <c r="B3043" s="71" t="s">
        <v>76</v>
      </c>
      <c r="C3043" s="71" t="s">
        <v>24</v>
      </c>
      <c r="D3043" s="34">
        <v>45352</v>
      </c>
      <c r="E3043" s="12">
        <v>901.36500000000001</v>
      </c>
      <c r="F3043" s="72">
        <v>38.817999999999998</v>
      </c>
      <c r="G3043" s="72">
        <v>5.7409999999999997</v>
      </c>
      <c r="H3043" s="12">
        <v>21.779</v>
      </c>
      <c r="I3043" s="72">
        <v>0.93799999999999994</v>
      </c>
      <c r="J3043" s="72">
        <v>51.609000000000002</v>
      </c>
      <c r="K3043" s="12">
        <v>42.631</v>
      </c>
      <c r="L3043" s="72">
        <v>1.8360000000000001</v>
      </c>
      <c r="M3043" s="72">
        <v>41.197000000000003</v>
      </c>
      <c r="N3043" s="12">
        <v>64.41</v>
      </c>
      <c r="O3043" s="72">
        <v>2.774</v>
      </c>
      <c r="P3043" s="72">
        <v>39.155999999999999</v>
      </c>
      <c r="Q3043" s="12">
        <v>5.8220000000000001</v>
      </c>
      <c r="R3043" s="72">
        <v>0.251</v>
      </c>
      <c r="S3043" s="72">
        <v>102.39100000000001</v>
      </c>
      <c r="T3043" s="12">
        <v>70.231999999999999</v>
      </c>
      <c r="U3043" s="72">
        <v>3.0249999999999999</v>
      </c>
      <c r="V3043" s="72">
        <v>36.261000000000003</v>
      </c>
      <c r="W3043" s="12">
        <v>241.28899999999999</v>
      </c>
      <c r="X3043" s="72">
        <v>10.391</v>
      </c>
      <c r="Y3043" s="72">
        <v>17.495999999999999</v>
      </c>
      <c r="Z3043" s="12">
        <v>311.52100000000002</v>
      </c>
      <c r="AA3043" s="72">
        <v>13.416</v>
      </c>
      <c r="AB3043" s="72">
        <v>15.282</v>
      </c>
      <c r="AC3043" s="12">
        <v>1212.886</v>
      </c>
      <c r="AD3043" s="72">
        <v>52.232999999999997</v>
      </c>
      <c r="AE3043" s="72">
        <v>5.7839999999999998</v>
      </c>
      <c r="AF3043" s="12">
        <v>5.6319999999999997</v>
      </c>
      <c r="AG3043" s="72">
        <v>0.24299999999999999</v>
      </c>
      <c r="AH3043" s="72">
        <v>71.686000000000007</v>
      </c>
      <c r="AI3043" s="12">
        <v>91.576999999999998</v>
      </c>
      <c r="AJ3043" s="72">
        <v>3.944</v>
      </c>
      <c r="AK3043" s="72">
        <v>21.213999999999999</v>
      </c>
      <c r="AL3043" s="12">
        <v>97.209000000000003</v>
      </c>
      <c r="AM3043" s="72">
        <v>4.1859999999999999</v>
      </c>
      <c r="AN3043" s="72">
        <v>19.739000000000001</v>
      </c>
      <c r="AO3043" s="12">
        <v>1310.095</v>
      </c>
      <c r="AP3043" s="72">
        <v>56.42</v>
      </c>
      <c r="AQ3043" s="72">
        <v>5.4459999999999997</v>
      </c>
      <c r="AR3043" s="12">
        <v>16.777000000000001</v>
      </c>
      <c r="AS3043" s="72">
        <v>0.72299999999999998</v>
      </c>
      <c r="AT3043" s="72">
        <v>61.61</v>
      </c>
      <c r="AU3043" s="12">
        <v>20.721</v>
      </c>
      <c r="AV3043" s="72">
        <v>0.89200000000000002</v>
      </c>
      <c r="AW3043" s="72">
        <v>83.001000000000005</v>
      </c>
      <c r="AX3043" s="12">
        <v>101.143</v>
      </c>
      <c r="AY3043" s="72">
        <v>4.3559999999999999</v>
      </c>
      <c r="AZ3043" s="72">
        <v>28.239000000000001</v>
      </c>
      <c r="BA3043" s="12">
        <v>121.864</v>
      </c>
      <c r="BB3043" s="72">
        <v>5.2480000000000002</v>
      </c>
      <c r="BC3043" s="72">
        <v>25.35</v>
      </c>
      <c r="BD3043" s="12">
        <v>29.568999999999999</v>
      </c>
      <c r="BE3043" s="72">
        <v>1.2729999999999999</v>
      </c>
      <c r="BF3043" s="72">
        <v>49.279000000000003</v>
      </c>
      <c r="BG3043" s="12">
        <v>151.43299999999999</v>
      </c>
      <c r="BH3043" s="72">
        <v>6.5220000000000002</v>
      </c>
      <c r="BI3043" s="72">
        <v>20.765000000000001</v>
      </c>
      <c r="BJ3043" s="12">
        <v>398.291</v>
      </c>
      <c r="BK3043" s="72">
        <v>17.152000000000001</v>
      </c>
      <c r="BL3043" s="72">
        <v>8.2370000000000001</v>
      </c>
      <c r="BM3043" s="12">
        <v>445.46300000000002</v>
      </c>
      <c r="BN3043" s="72">
        <v>19.184000000000001</v>
      </c>
      <c r="BO3043" s="72">
        <v>10.143000000000001</v>
      </c>
      <c r="BP3043" s="12">
        <v>843.75300000000004</v>
      </c>
      <c r="BQ3043" s="72">
        <v>36.335999999999999</v>
      </c>
      <c r="BR3043" s="72">
        <v>5.6260000000000003</v>
      </c>
      <c r="BS3043" s="12">
        <v>1011.9640000000001</v>
      </c>
      <c r="BT3043" s="72">
        <v>43.58</v>
      </c>
      <c r="BU3043" s="72">
        <v>5.2030000000000003</v>
      </c>
      <c r="BV3043" s="12">
        <v>2322.058</v>
      </c>
      <c r="BW3043" s="72">
        <v>100</v>
      </c>
      <c r="BX3043" s="72">
        <v>3.3839999999999999</v>
      </c>
      <c r="BY3043" s="13"/>
      <c r="BZ3043" s="13"/>
    </row>
    <row r="3044" spans="1:78">
      <c r="A3044" s="122" t="s">
        <v>65</v>
      </c>
      <c r="B3044" s="71" t="s">
        <v>76</v>
      </c>
      <c r="C3044" s="71" t="s">
        <v>24</v>
      </c>
      <c r="D3044" s="34">
        <v>45444</v>
      </c>
      <c r="E3044" s="12">
        <v>835.22900000000004</v>
      </c>
      <c r="F3044" s="72">
        <v>36.670999999999999</v>
      </c>
      <c r="G3044" s="72">
        <v>8.5190000000000001</v>
      </c>
      <c r="H3044" s="12">
        <v>79.757999999999996</v>
      </c>
      <c r="I3044" s="72">
        <v>3.5019999999999998</v>
      </c>
      <c r="J3044" s="72">
        <v>41.55</v>
      </c>
      <c r="K3044" s="12">
        <v>37.847000000000001</v>
      </c>
      <c r="L3044" s="72">
        <v>1.6619999999999999</v>
      </c>
      <c r="M3044" s="72">
        <v>26.414999999999999</v>
      </c>
      <c r="N3044" s="12">
        <v>117.605</v>
      </c>
      <c r="O3044" s="72">
        <v>5.1639999999999997</v>
      </c>
      <c r="P3044" s="72">
        <v>25.523</v>
      </c>
      <c r="Q3044" s="12">
        <v>10.929</v>
      </c>
      <c r="R3044" s="72">
        <v>0.48</v>
      </c>
      <c r="S3044" s="72">
        <v>71.977999999999994</v>
      </c>
      <c r="T3044" s="12">
        <v>128.53399999999999</v>
      </c>
      <c r="U3044" s="72">
        <v>5.6429999999999998</v>
      </c>
      <c r="V3044" s="72">
        <v>25.215</v>
      </c>
      <c r="W3044" s="12">
        <v>241.52699999999999</v>
      </c>
      <c r="X3044" s="72">
        <v>10.603999999999999</v>
      </c>
      <c r="Y3044" s="72">
        <v>13.082000000000001</v>
      </c>
      <c r="Z3044" s="12">
        <v>370.06099999999998</v>
      </c>
      <c r="AA3044" s="72">
        <v>16.248000000000001</v>
      </c>
      <c r="AB3044" s="72">
        <v>10.057</v>
      </c>
      <c r="AC3044" s="12">
        <v>1205.29</v>
      </c>
      <c r="AD3044" s="72">
        <v>52.918999999999997</v>
      </c>
      <c r="AE3044" s="72">
        <v>6.391</v>
      </c>
      <c r="AF3044" s="12">
        <v>8.2970000000000006</v>
      </c>
      <c r="AG3044" s="72">
        <v>0.36399999999999999</v>
      </c>
      <c r="AH3044" s="72">
        <v>110.502</v>
      </c>
      <c r="AI3044" s="12">
        <v>77.863</v>
      </c>
      <c r="AJ3044" s="72">
        <v>3.419</v>
      </c>
      <c r="AK3044" s="72">
        <v>28.698</v>
      </c>
      <c r="AL3044" s="12">
        <v>86.16</v>
      </c>
      <c r="AM3044" s="72">
        <v>3.7829999999999999</v>
      </c>
      <c r="AN3044" s="72">
        <v>24.803000000000001</v>
      </c>
      <c r="AO3044" s="12">
        <v>1291.45</v>
      </c>
      <c r="AP3044" s="72">
        <v>56.701999999999998</v>
      </c>
      <c r="AQ3044" s="72">
        <v>6.3010000000000002</v>
      </c>
      <c r="AR3044" s="12">
        <v>5.4530000000000003</v>
      </c>
      <c r="AS3044" s="72">
        <v>0.23899999999999999</v>
      </c>
      <c r="AT3044" s="72">
        <v>84.363</v>
      </c>
      <c r="AU3044" s="12">
        <v>6.9539999999999997</v>
      </c>
      <c r="AV3044" s="72">
        <v>0.30499999999999999</v>
      </c>
      <c r="AW3044" s="72">
        <v>58.73</v>
      </c>
      <c r="AX3044" s="12">
        <v>126.575</v>
      </c>
      <c r="AY3044" s="72">
        <v>5.5570000000000004</v>
      </c>
      <c r="AZ3044" s="72">
        <v>31.593</v>
      </c>
      <c r="BA3044" s="12">
        <v>133.529</v>
      </c>
      <c r="BB3044" s="72">
        <v>5.8630000000000004</v>
      </c>
      <c r="BC3044" s="72">
        <v>29.39</v>
      </c>
      <c r="BD3044" s="12">
        <v>33.200000000000003</v>
      </c>
      <c r="BE3044" s="72">
        <v>1.458</v>
      </c>
      <c r="BF3044" s="72">
        <v>45.207999999999998</v>
      </c>
      <c r="BG3044" s="12">
        <v>166.72900000000001</v>
      </c>
      <c r="BH3044" s="72">
        <v>7.32</v>
      </c>
      <c r="BI3044" s="72">
        <v>27.504000000000001</v>
      </c>
      <c r="BJ3044" s="12">
        <v>300.09100000000001</v>
      </c>
      <c r="BK3044" s="72">
        <v>13.176</v>
      </c>
      <c r="BL3044" s="72">
        <v>13.567</v>
      </c>
      <c r="BM3044" s="12">
        <v>513.88699999999994</v>
      </c>
      <c r="BN3044" s="72">
        <v>22.562999999999999</v>
      </c>
      <c r="BO3044" s="72">
        <v>10.003</v>
      </c>
      <c r="BP3044" s="12">
        <v>813.97799999999995</v>
      </c>
      <c r="BQ3044" s="72">
        <v>35.738</v>
      </c>
      <c r="BR3044" s="72">
        <v>7.6139999999999999</v>
      </c>
      <c r="BS3044" s="12">
        <v>986.16099999999994</v>
      </c>
      <c r="BT3044" s="72">
        <v>43.298000000000002</v>
      </c>
      <c r="BU3044" s="72">
        <v>5.5309999999999997</v>
      </c>
      <c r="BV3044" s="12">
        <v>2277.61</v>
      </c>
      <c r="BW3044" s="72">
        <v>100</v>
      </c>
      <c r="BX3044" s="72">
        <v>4.2679999999999998</v>
      </c>
      <c r="BY3044" s="13"/>
      <c r="BZ3044" s="13"/>
    </row>
    <row r="3045" spans="1:78">
      <c r="A3045" s="122" t="s">
        <v>65</v>
      </c>
      <c r="B3045" s="71" t="s">
        <v>76</v>
      </c>
      <c r="C3045" s="71" t="s">
        <v>24</v>
      </c>
      <c r="D3045" s="34">
        <v>45536</v>
      </c>
      <c r="E3045" s="12">
        <v>796.327</v>
      </c>
      <c r="F3045" s="72">
        <v>38.08</v>
      </c>
      <c r="G3045" s="72">
        <v>6.2210000000000001</v>
      </c>
      <c r="H3045" s="12">
        <v>17.433</v>
      </c>
      <c r="I3045" s="72">
        <v>0.83399999999999996</v>
      </c>
      <c r="J3045" s="72">
        <v>67.132999999999996</v>
      </c>
      <c r="K3045" s="12">
        <v>44.216999999999999</v>
      </c>
      <c r="L3045" s="72">
        <v>2.1139999999999999</v>
      </c>
      <c r="M3045" s="72">
        <v>31.087</v>
      </c>
      <c r="N3045" s="12">
        <v>61.65</v>
      </c>
      <c r="O3045" s="72">
        <v>2.948</v>
      </c>
      <c r="P3045" s="72">
        <v>32.53</v>
      </c>
      <c r="Q3045" s="12">
        <v>7.5960000000000001</v>
      </c>
      <c r="R3045" s="72">
        <v>0.36299999999999999</v>
      </c>
      <c r="S3045" s="72">
        <v>66.900000000000006</v>
      </c>
      <c r="T3045" s="12">
        <v>69.247</v>
      </c>
      <c r="U3045" s="72">
        <v>3.3109999999999999</v>
      </c>
      <c r="V3045" s="72">
        <v>29.088000000000001</v>
      </c>
      <c r="W3045" s="12">
        <v>182.68600000000001</v>
      </c>
      <c r="X3045" s="72">
        <v>8.7360000000000007</v>
      </c>
      <c r="Y3045" s="72">
        <v>13.13</v>
      </c>
      <c r="Z3045" s="12">
        <v>251.93299999999999</v>
      </c>
      <c r="AA3045" s="72">
        <v>12.047000000000001</v>
      </c>
      <c r="AB3045" s="72">
        <v>8.6760000000000002</v>
      </c>
      <c r="AC3045" s="12">
        <v>1048.26</v>
      </c>
      <c r="AD3045" s="72">
        <v>50.127000000000002</v>
      </c>
      <c r="AE3045" s="72">
        <v>4.5540000000000003</v>
      </c>
      <c r="AF3045" s="12">
        <v>0</v>
      </c>
      <c r="AG3045" s="72">
        <v>0</v>
      </c>
      <c r="AH3045" s="72">
        <v>0</v>
      </c>
      <c r="AI3045" s="12">
        <v>88.352000000000004</v>
      </c>
      <c r="AJ3045" s="72">
        <v>4.2249999999999996</v>
      </c>
      <c r="AK3045" s="72">
        <v>24.282</v>
      </c>
      <c r="AL3045" s="12">
        <v>88.352000000000004</v>
      </c>
      <c r="AM3045" s="72">
        <v>4.2249999999999996</v>
      </c>
      <c r="AN3045" s="72">
        <v>24.282</v>
      </c>
      <c r="AO3045" s="12">
        <v>1136.6120000000001</v>
      </c>
      <c r="AP3045" s="72">
        <v>54.351999999999997</v>
      </c>
      <c r="AQ3045" s="72">
        <v>4.22</v>
      </c>
      <c r="AR3045" s="12">
        <v>16.678000000000001</v>
      </c>
      <c r="AS3045" s="72">
        <v>0.79800000000000004</v>
      </c>
      <c r="AT3045" s="72">
        <v>80.183999999999997</v>
      </c>
      <c r="AU3045" s="12">
        <v>2.2509999999999999</v>
      </c>
      <c r="AV3045" s="72">
        <v>0.108</v>
      </c>
      <c r="AW3045" s="72">
        <v>101.011</v>
      </c>
      <c r="AX3045" s="12">
        <v>96.602000000000004</v>
      </c>
      <c r="AY3045" s="72">
        <v>4.6189999999999998</v>
      </c>
      <c r="AZ3045" s="72">
        <v>21.231999999999999</v>
      </c>
      <c r="BA3045" s="12">
        <v>98.852999999999994</v>
      </c>
      <c r="BB3045" s="72">
        <v>4.7270000000000003</v>
      </c>
      <c r="BC3045" s="72">
        <v>20.533000000000001</v>
      </c>
      <c r="BD3045" s="12">
        <v>43.636000000000003</v>
      </c>
      <c r="BE3045" s="72">
        <v>2.0870000000000002</v>
      </c>
      <c r="BF3045" s="72">
        <v>47.207000000000001</v>
      </c>
      <c r="BG3045" s="12">
        <v>142.489</v>
      </c>
      <c r="BH3045" s="72">
        <v>6.8140000000000001</v>
      </c>
      <c r="BI3045" s="72">
        <v>20.25</v>
      </c>
      <c r="BJ3045" s="12">
        <v>296.07</v>
      </c>
      <c r="BK3045" s="72">
        <v>14.157999999999999</v>
      </c>
      <c r="BL3045" s="72">
        <v>12.733000000000001</v>
      </c>
      <c r="BM3045" s="12">
        <v>499.36599999999999</v>
      </c>
      <c r="BN3045" s="72">
        <v>23.879000000000001</v>
      </c>
      <c r="BO3045" s="72">
        <v>7.726</v>
      </c>
      <c r="BP3045" s="12">
        <v>795.43700000000001</v>
      </c>
      <c r="BQ3045" s="72">
        <v>38.036999999999999</v>
      </c>
      <c r="BR3045" s="72">
        <v>6.8559999999999999</v>
      </c>
      <c r="BS3045" s="12">
        <v>954.60400000000004</v>
      </c>
      <c r="BT3045" s="72">
        <v>45.648000000000003</v>
      </c>
      <c r="BU3045" s="72">
        <v>5.1269999999999998</v>
      </c>
      <c r="BV3045" s="12">
        <v>2091.2159999999999</v>
      </c>
      <c r="BW3045" s="72">
        <v>100</v>
      </c>
      <c r="BX3045" s="72">
        <v>3.0409999999999999</v>
      </c>
      <c r="BY3045" s="13"/>
      <c r="BZ3045" s="13"/>
    </row>
    <row r="3046" spans="1:78">
      <c r="A3046" s="122" t="s">
        <v>65</v>
      </c>
      <c r="B3046" s="71" t="s">
        <v>76</v>
      </c>
      <c r="C3046" s="71" t="s">
        <v>24</v>
      </c>
      <c r="D3046" s="34">
        <v>45627</v>
      </c>
      <c r="E3046" s="12">
        <v>943.31500000000005</v>
      </c>
      <c r="F3046" s="72">
        <v>42.594999999999999</v>
      </c>
      <c r="G3046" s="72">
        <v>8.43</v>
      </c>
      <c r="H3046" s="12">
        <v>24.513999999999999</v>
      </c>
      <c r="I3046" s="72">
        <v>1.107</v>
      </c>
      <c r="J3046" s="72">
        <v>44.085999999999999</v>
      </c>
      <c r="K3046" s="12">
        <v>36.889000000000003</v>
      </c>
      <c r="L3046" s="72">
        <v>1.6659999999999999</v>
      </c>
      <c r="M3046" s="72">
        <v>50.832000000000001</v>
      </c>
      <c r="N3046" s="12">
        <v>61.402000000000001</v>
      </c>
      <c r="O3046" s="72">
        <v>2.7730000000000001</v>
      </c>
      <c r="P3046" s="72">
        <v>36.71</v>
      </c>
      <c r="Q3046" s="12">
        <v>2.758</v>
      </c>
      <c r="R3046" s="72">
        <v>0.125</v>
      </c>
      <c r="S3046" s="72">
        <v>102.64700000000001</v>
      </c>
      <c r="T3046" s="12">
        <v>64.16</v>
      </c>
      <c r="U3046" s="72">
        <v>2.8969999999999998</v>
      </c>
      <c r="V3046" s="72">
        <v>35.289000000000001</v>
      </c>
      <c r="W3046" s="12">
        <v>195.04400000000001</v>
      </c>
      <c r="X3046" s="72">
        <v>8.8070000000000004</v>
      </c>
      <c r="Y3046" s="72">
        <v>16.984999999999999</v>
      </c>
      <c r="Z3046" s="12">
        <v>259.20400000000001</v>
      </c>
      <c r="AA3046" s="72">
        <v>11.704000000000001</v>
      </c>
      <c r="AB3046" s="72">
        <v>12.875</v>
      </c>
      <c r="AC3046" s="12">
        <v>1202.52</v>
      </c>
      <c r="AD3046" s="72">
        <v>54.3</v>
      </c>
      <c r="AE3046" s="72">
        <v>7.4039999999999999</v>
      </c>
      <c r="AF3046" s="12">
        <v>0</v>
      </c>
      <c r="AG3046" s="72">
        <v>0</v>
      </c>
      <c r="AH3046" s="72">
        <v>0</v>
      </c>
      <c r="AI3046" s="12">
        <v>84.203000000000003</v>
      </c>
      <c r="AJ3046" s="72">
        <v>3.802</v>
      </c>
      <c r="AK3046" s="72">
        <v>26.927</v>
      </c>
      <c r="AL3046" s="12">
        <v>84.203000000000003</v>
      </c>
      <c r="AM3046" s="72">
        <v>3.802</v>
      </c>
      <c r="AN3046" s="72">
        <v>26.927</v>
      </c>
      <c r="AO3046" s="12">
        <v>1286.723</v>
      </c>
      <c r="AP3046" s="72">
        <v>58.101999999999997</v>
      </c>
      <c r="AQ3046" s="72">
        <v>7.194</v>
      </c>
      <c r="AR3046" s="12">
        <v>21.065999999999999</v>
      </c>
      <c r="AS3046" s="72">
        <v>0.95099999999999996</v>
      </c>
      <c r="AT3046" s="72">
        <v>60.012999999999998</v>
      </c>
      <c r="AU3046" s="12">
        <v>22.838999999999999</v>
      </c>
      <c r="AV3046" s="72">
        <v>1.0309999999999999</v>
      </c>
      <c r="AW3046" s="72">
        <v>56.853000000000002</v>
      </c>
      <c r="AX3046" s="12">
        <v>72.513000000000005</v>
      </c>
      <c r="AY3046" s="72">
        <v>3.274</v>
      </c>
      <c r="AZ3046" s="72">
        <v>24.327999999999999</v>
      </c>
      <c r="BA3046" s="12">
        <v>95.352000000000004</v>
      </c>
      <c r="BB3046" s="72">
        <v>4.306</v>
      </c>
      <c r="BC3046" s="72">
        <v>25.875</v>
      </c>
      <c r="BD3046" s="12">
        <v>44.225000000000001</v>
      </c>
      <c r="BE3046" s="72">
        <v>1.9970000000000001</v>
      </c>
      <c r="BF3046" s="72">
        <v>45.378</v>
      </c>
      <c r="BG3046" s="12">
        <v>139.577</v>
      </c>
      <c r="BH3046" s="72">
        <v>6.3029999999999999</v>
      </c>
      <c r="BI3046" s="72">
        <v>19.571999999999999</v>
      </c>
      <c r="BJ3046" s="12">
        <v>319.62799999999999</v>
      </c>
      <c r="BK3046" s="72">
        <v>14.433</v>
      </c>
      <c r="BL3046" s="72">
        <v>13.510999999999999</v>
      </c>
      <c r="BM3046" s="12">
        <v>447.596</v>
      </c>
      <c r="BN3046" s="72">
        <v>20.210999999999999</v>
      </c>
      <c r="BO3046" s="72">
        <v>9.5340000000000007</v>
      </c>
      <c r="BP3046" s="12">
        <v>767.22400000000005</v>
      </c>
      <c r="BQ3046" s="72">
        <v>34.643999999999998</v>
      </c>
      <c r="BR3046" s="72">
        <v>8.6010000000000009</v>
      </c>
      <c r="BS3046" s="12">
        <v>927.86699999999996</v>
      </c>
      <c r="BT3046" s="72">
        <v>41.898000000000003</v>
      </c>
      <c r="BU3046" s="72">
        <v>6.7640000000000002</v>
      </c>
      <c r="BV3046" s="12">
        <v>2214.59</v>
      </c>
      <c r="BW3046" s="72">
        <v>100</v>
      </c>
      <c r="BX3046" s="72">
        <v>5.9210000000000003</v>
      </c>
      <c r="BY3046" s="13"/>
      <c r="BZ3046" s="13"/>
    </row>
    <row r="3047" spans="1:78">
      <c r="A3047" s="122" t="s">
        <v>65</v>
      </c>
      <c r="B3047" s="71" t="s">
        <v>76</v>
      </c>
      <c r="C3047" s="71" t="s">
        <v>24</v>
      </c>
      <c r="D3047" s="34">
        <v>45717</v>
      </c>
      <c r="E3047" s="12">
        <v>845.20899999999995</v>
      </c>
      <c r="F3047" s="72">
        <v>37.658000000000001</v>
      </c>
      <c r="G3047" s="72">
        <v>7.6340000000000003</v>
      </c>
      <c r="H3047" s="12">
        <v>42.889000000000003</v>
      </c>
      <c r="I3047" s="72">
        <v>1.911</v>
      </c>
      <c r="J3047" s="72">
        <v>41.97</v>
      </c>
      <c r="K3047" s="12">
        <v>36.146999999999998</v>
      </c>
      <c r="L3047" s="72">
        <v>1.611</v>
      </c>
      <c r="M3047" s="72">
        <v>38.548000000000002</v>
      </c>
      <c r="N3047" s="12">
        <v>79.036000000000001</v>
      </c>
      <c r="O3047" s="72">
        <v>3.5209999999999999</v>
      </c>
      <c r="P3047" s="72">
        <v>29.884</v>
      </c>
      <c r="Q3047" s="12">
        <v>6.56</v>
      </c>
      <c r="R3047" s="72">
        <v>0.29199999999999998</v>
      </c>
      <c r="S3047" s="72">
        <v>82.870999999999995</v>
      </c>
      <c r="T3047" s="12">
        <v>85.596000000000004</v>
      </c>
      <c r="U3047" s="72">
        <v>3.8140000000000001</v>
      </c>
      <c r="V3047" s="72">
        <v>28.145</v>
      </c>
      <c r="W3047" s="12">
        <v>240.387</v>
      </c>
      <c r="X3047" s="72">
        <v>10.71</v>
      </c>
      <c r="Y3047" s="72">
        <v>14.288</v>
      </c>
      <c r="Z3047" s="12">
        <v>325.983</v>
      </c>
      <c r="AA3047" s="72">
        <v>14.523999999999999</v>
      </c>
      <c r="AB3047" s="72">
        <v>10.753</v>
      </c>
      <c r="AC3047" s="12">
        <v>1171.192</v>
      </c>
      <c r="AD3047" s="72">
        <v>52.182000000000002</v>
      </c>
      <c r="AE3047" s="72">
        <v>5.984</v>
      </c>
      <c r="AF3047" s="12">
        <v>5.2560000000000002</v>
      </c>
      <c r="AG3047" s="72">
        <v>0.23400000000000001</v>
      </c>
      <c r="AH3047" s="72">
        <v>60.704999999999998</v>
      </c>
      <c r="AI3047" s="12">
        <v>82.063000000000002</v>
      </c>
      <c r="AJ3047" s="72">
        <v>3.6560000000000001</v>
      </c>
      <c r="AK3047" s="72">
        <v>22.382000000000001</v>
      </c>
      <c r="AL3047" s="12">
        <v>87.32</v>
      </c>
      <c r="AM3047" s="72">
        <v>3.891</v>
      </c>
      <c r="AN3047" s="72">
        <v>20.096</v>
      </c>
      <c r="AO3047" s="12">
        <v>1258.511</v>
      </c>
      <c r="AP3047" s="72">
        <v>56.073</v>
      </c>
      <c r="AQ3047" s="72">
        <v>5.4989999999999997</v>
      </c>
      <c r="AR3047" s="12">
        <v>38.634999999999998</v>
      </c>
      <c r="AS3047" s="72">
        <v>1.7210000000000001</v>
      </c>
      <c r="AT3047" s="72">
        <v>40.668999999999997</v>
      </c>
      <c r="AU3047" s="12">
        <v>17.163</v>
      </c>
      <c r="AV3047" s="72">
        <v>0.76500000000000001</v>
      </c>
      <c r="AW3047" s="72">
        <v>58.41</v>
      </c>
      <c r="AX3047" s="12">
        <v>86.706000000000003</v>
      </c>
      <c r="AY3047" s="72">
        <v>3.863</v>
      </c>
      <c r="AZ3047" s="72">
        <v>28.66</v>
      </c>
      <c r="BA3047" s="12">
        <v>103.87</v>
      </c>
      <c r="BB3047" s="72">
        <v>4.6280000000000001</v>
      </c>
      <c r="BC3047" s="72">
        <v>26.321000000000002</v>
      </c>
      <c r="BD3047" s="12">
        <v>22.641999999999999</v>
      </c>
      <c r="BE3047" s="72">
        <v>1.0089999999999999</v>
      </c>
      <c r="BF3047" s="72">
        <v>46.472999999999999</v>
      </c>
      <c r="BG3047" s="12">
        <v>126.511</v>
      </c>
      <c r="BH3047" s="72">
        <v>5.6369999999999996</v>
      </c>
      <c r="BI3047" s="72">
        <v>20.431000000000001</v>
      </c>
      <c r="BJ3047" s="12">
        <v>283.67099999999999</v>
      </c>
      <c r="BK3047" s="72">
        <v>12.638999999999999</v>
      </c>
      <c r="BL3047" s="72">
        <v>12.162000000000001</v>
      </c>
      <c r="BM3047" s="12">
        <v>537.08799999999997</v>
      </c>
      <c r="BN3047" s="72">
        <v>23.93</v>
      </c>
      <c r="BO3047" s="72">
        <v>7.9470000000000001</v>
      </c>
      <c r="BP3047" s="12">
        <v>820.75900000000001</v>
      </c>
      <c r="BQ3047" s="72">
        <v>36.569000000000003</v>
      </c>
      <c r="BR3047" s="72">
        <v>6.3120000000000003</v>
      </c>
      <c r="BS3047" s="12">
        <v>985.90499999999997</v>
      </c>
      <c r="BT3047" s="72">
        <v>43.927</v>
      </c>
      <c r="BU3047" s="72">
        <v>5.5529999999999999</v>
      </c>
      <c r="BV3047" s="12">
        <v>2244.4169999999999</v>
      </c>
      <c r="BW3047" s="72">
        <v>100</v>
      </c>
      <c r="BX3047" s="72">
        <v>4.2009999999999996</v>
      </c>
      <c r="BY3047" s="13"/>
      <c r="BZ3047" s="13"/>
    </row>
    <row r="3048" spans="1:78">
      <c r="A3048" s="122" t="s">
        <v>65</v>
      </c>
      <c r="B3048" s="71" t="s">
        <v>76</v>
      </c>
      <c r="C3048" s="71" t="s">
        <v>24</v>
      </c>
      <c r="D3048" s="34">
        <v>45809</v>
      </c>
      <c r="E3048" s="12">
        <v>961.80200000000002</v>
      </c>
      <c r="F3048" s="72">
        <v>41.911000000000001</v>
      </c>
      <c r="G3048" s="72">
        <v>8.6240000000000006</v>
      </c>
      <c r="H3048" s="12">
        <v>47.343000000000004</v>
      </c>
      <c r="I3048" s="72">
        <v>2.0630000000000002</v>
      </c>
      <c r="J3048" s="72">
        <v>44.899000000000001</v>
      </c>
      <c r="K3048" s="12">
        <v>9.9220000000000006</v>
      </c>
      <c r="L3048" s="72">
        <v>0.432</v>
      </c>
      <c r="M3048" s="72">
        <v>64.846999999999994</v>
      </c>
      <c r="N3048" s="12">
        <v>57.265000000000001</v>
      </c>
      <c r="O3048" s="72">
        <v>2.4950000000000001</v>
      </c>
      <c r="P3048" s="72">
        <v>45.417000000000002</v>
      </c>
      <c r="Q3048" s="12">
        <v>3.7210000000000001</v>
      </c>
      <c r="R3048" s="72">
        <v>0.16200000000000001</v>
      </c>
      <c r="S3048" s="72">
        <v>112.21599999999999</v>
      </c>
      <c r="T3048" s="12">
        <v>60.985999999999997</v>
      </c>
      <c r="U3048" s="72">
        <v>2.6579999999999999</v>
      </c>
      <c r="V3048" s="72">
        <v>43.234000000000002</v>
      </c>
      <c r="W3048" s="12">
        <v>244.393</v>
      </c>
      <c r="X3048" s="72">
        <v>10.65</v>
      </c>
      <c r="Y3048" s="72">
        <v>17.350999999999999</v>
      </c>
      <c r="Z3048" s="12">
        <v>305.37900000000002</v>
      </c>
      <c r="AA3048" s="72">
        <v>13.307</v>
      </c>
      <c r="AB3048" s="72">
        <v>14.007999999999999</v>
      </c>
      <c r="AC3048" s="12">
        <v>1267.181</v>
      </c>
      <c r="AD3048" s="72">
        <v>55.218000000000004</v>
      </c>
      <c r="AE3048" s="72">
        <v>7.6749999999999998</v>
      </c>
      <c r="AF3048" s="12">
        <v>7.0960000000000001</v>
      </c>
      <c r="AG3048" s="72">
        <v>0.309</v>
      </c>
      <c r="AH3048" s="72">
        <v>106.788</v>
      </c>
      <c r="AI3048" s="12">
        <v>102.96299999999999</v>
      </c>
      <c r="AJ3048" s="72">
        <v>4.4870000000000001</v>
      </c>
      <c r="AK3048" s="72">
        <v>33.253999999999998</v>
      </c>
      <c r="AL3048" s="12">
        <v>110.059</v>
      </c>
      <c r="AM3048" s="72">
        <v>4.7960000000000003</v>
      </c>
      <c r="AN3048" s="72">
        <v>30.321999999999999</v>
      </c>
      <c r="AO3048" s="12">
        <v>1377.24</v>
      </c>
      <c r="AP3048" s="72">
        <v>60.014000000000003</v>
      </c>
      <c r="AQ3048" s="72">
        <v>7.327</v>
      </c>
      <c r="AR3048" s="12">
        <v>8.9710000000000001</v>
      </c>
      <c r="AS3048" s="72">
        <v>0.39100000000000001</v>
      </c>
      <c r="AT3048" s="72">
        <v>61.962000000000003</v>
      </c>
      <c r="AU3048" s="12">
        <v>16.315000000000001</v>
      </c>
      <c r="AV3048" s="72">
        <v>0.71099999999999997</v>
      </c>
      <c r="AW3048" s="72">
        <v>57.670999999999999</v>
      </c>
      <c r="AX3048" s="12">
        <v>67.353999999999999</v>
      </c>
      <c r="AY3048" s="72">
        <v>2.9350000000000001</v>
      </c>
      <c r="AZ3048" s="72">
        <v>28.78</v>
      </c>
      <c r="BA3048" s="12">
        <v>83.668999999999997</v>
      </c>
      <c r="BB3048" s="72">
        <v>3.6459999999999999</v>
      </c>
      <c r="BC3048" s="72">
        <v>23.715</v>
      </c>
      <c r="BD3048" s="12">
        <v>16.856999999999999</v>
      </c>
      <c r="BE3048" s="72">
        <v>0.73499999999999999</v>
      </c>
      <c r="BF3048" s="72">
        <v>54.03</v>
      </c>
      <c r="BG3048" s="12">
        <v>100.526</v>
      </c>
      <c r="BH3048" s="72">
        <v>4.38</v>
      </c>
      <c r="BI3048" s="72">
        <v>22.507000000000001</v>
      </c>
      <c r="BJ3048" s="12">
        <v>285.03899999999999</v>
      </c>
      <c r="BK3048" s="72">
        <v>12.420999999999999</v>
      </c>
      <c r="BL3048" s="72">
        <v>15.603999999999999</v>
      </c>
      <c r="BM3048" s="12">
        <v>523.09699999999998</v>
      </c>
      <c r="BN3048" s="72">
        <v>22.794</v>
      </c>
      <c r="BO3048" s="72">
        <v>7.806</v>
      </c>
      <c r="BP3048" s="12">
        <v>808.13599999999997</v>
      </c>
      <c r="BQ3048" s="72">
        <v>35.215000000000003</v>
      </c>
      <c r="BR3048" s="72">
        <v>5.6520000000000001</v>
      </c>
      <c r="BS3048" s="12">
        <v>917.63199999999995</v>
      </c>
      <c r="BT3048" s="72">
        <v>39.985999999999997</v>
      </c>
      <c r="BU3048" s="72">
        <v>5.8819999999999997</v>
      </c>
      <c r="BV3048" s="12">
        <v>2294.8719999999998</v>
      </c>
      <c r="BW3048" s="72">
        <v>100</v>
      </c>
      <c r="BX3048" s="72">
        <v>5.2960000000000003</v>
      </c>
      <c r="BY3048" s="13"/>
      <c r="BZ3048" s="13"/>
    </row>
    <row r="3049" spans="1:78">
      <c r="A3049" s="122" t="s">
        <v>65</v>
      </c>
      <c r="B3049" s="71" t="s">
        <v>76</v>
      </c>
      <c r="C3049" s="71" t="s">
        <v>24</v>
      </c>
      <c r="D3049" s="34">
        <v>45901</v>
      </c>
      <c r="E3049" s="12">
        <v>864.80399999999997</v>
      </c>
      <c r="F3049" s="72">
        <v>36.459000000000003</v>
      </c>
      <c r="G3049" s="72">
        <v>7.766</v>
      </c>
      <c r="H3049" s="12">
        <v>75.165999999999997</v>
      </c>
      <c r="I3049" s="72">
        <v>3.169</v>
      </c>
      <c r="J3049" s="72">
        <v>40.584000000000003</v>
      </c>
      <c r="K3049" s="12">
        <v>56.668999999999997</v>
      </c>
      <c r="L3049" s="72">
        <v>2.3889999999999998</v>
      </c>
      <c r="M3049" s="72">
        <v>35.948</v>
      </c>
      <c r="N3049" s="12">
        <v>131.83500000000001</v>
      </c>
      <c r="O3049" s="72">
        <v>5.5579999999999998</v>
      </c>
      <c r="P3049" s="72">
        <v>29.475000000000001</v>
      </c>
      <c r="Q3049" s="12">
        <v>4.8109999999999999</v>
      </c>
      <c r="R3049" s="72">
        <v>0.20300000000000001</v>
      </c>
      <c r="S3049" s="72">
        <v>75.400999999999996</v>
      </c>
      <c r="T3049" s="12">
        <v>136.64599999999999</v>
      </c>
      <c r="U3049" s="72">
        <v>5.7610000000000001</v>
      </c>
      <c r="V3049" s="72">
        <v>29.056999999999999</v>
      </c>
      <c r="W3049" s="12">
        <v>277.94099999999997</v>
      </c>
      <c r="X3049" s="72">
        <v>11.717000000000001</v>
      </c>
      <c r="Y3049" s="72">
        <v>15.989000000000001</v>
      </c>
      <c r="Z3049" s="12">
        <v>414.58699999999999</v>
      </c>
      <c r="AA3049" s="72">
        <v>17.478000000000002</v>
      </c>
      <c r="AB3049" s="72">
        <v>18.149000000000001</v>
      </c>
      <c r="AC3049" s="12">
        <v>1279.3920000000001</v>
      </c>
      <c r="AD3049" s="72">
        <v>53.936999999999998</v>
      </c>
      <c r="AE3049" s="72">
        <v>8.2810000000000006</v>
      </c>
      <c r="AF3049" s="12">
        <v>2.5680000000000001</v>
      </c>
      <c r="AG3049" s="72">
        <v>0.108</v>
      </c>
      <c r="AH3049" s="72">
        <v>113.9</v>
      </c>
      <c r="AI3049" s="12">
        <v>101.708</v>
      </c>
      <c r="AJ3049" s="72">
        <v>4.2880000000000003</v>
      </c>
      <c r="AK3049" s="72">
        <v>28.876999999999999</v>
      </c>
      <c r="AL3049" s="12">
        <v>104.276</v>
      </c>
      <c r="AM3049" s="72">
        <v>4.3959999999999999</v>
      </c>
      <c r="AN3049" s="72">
        <v>28.696000000000002</v>
      </c>
      <c r="AO3049" s="12">
        <v>1383.6679999999999</v>
      </c>
      <c r="AP3049" s="72">
        <v>58.332999999999998</v>
      </c>
      <c r="AQ3049" s="72">
        <v>8.9969999999999999</v>
      </c>
      <c r="AR3049" s="12">
        <v>31.173999999999999</v>
      </c>
      <c r="AS3049" s="72">
        <v>1.3140000000000001</v>
      </c>
      <c r="AT3049" s="72">
        <v>70.582999999999998</v>
      </c>
      <c r="AU3049" s="12">
        <v>4.4210000000000003</v>
      </c>
      <c r="AV3049" s="72">
        <v>0.186</v>
      </c>
      <c r="AW3049" s="72">
        <v>103.49</v>
      </c>
      <c r="AX3049" s="12">
        <v>131.321</v>
      </c>
      <c r="AY3049" s="72">
        <v>5.5359999999999996</v>
      </c>
      <c r="AZ3049" s="72">
        <v>31.492000000000001</v>
      </c>
      <c r="BA3049" s="12">
        <v>135.74199999999999</v>
      </c>
      <c r="BB3049" s="72">
        <v>5.7229999999999999</v>
      </c>
      <c r="BC3049" s="72">
        <v>30.484000000000002</v>
      </c>
      <c r="BD3049" s="12">
        <v>65.323999999999998</v>
      </c>
      <c r="BE3049" s="72">
        <v>2.754</v>
      </c>
      <c r="BF3049" s="72">
        <v>34.531999999999996</v>
      </c>
      <c r="BG3049" s="12">
        <v>201.066</v>
      </c>
      <c r="BH3049" s="72">
        <v>8.4770000000000003</v>
      </c>
      <c r="BI3049" s="72">
        <v>24.271000000000001</v>
      </c>
      <c r="BJ3049" s="12">
        <v>257.29199999999997</v>
      </c>
      <c r="BK3049" s="72">
        <v>10.847</v>
      </c>
      <c r="BL3049" s="72">
        <v>12.786</v>
      </c>
      <c r="BM3049" s="12">
        <v>498.822</v>
      </c>
      <c r="BN3049" s="72">
        <v>21.029</v>
      </c>
      <c r="BO3049" s="72">
        <v>11.475</v>
      </c>
      <c r="BP3049" s="12">
        <v>756.11400000000003</v>
      </c>
      <c r="BQ3049" s="72">
        <v>31.876000000000001</v>
      </c>
      <c r="BR3049" s="72">
        <v>8.02</v>
      </c>
      <c r="BS3049" s="12">
        <v>988.35299999999995</v>
      </c>
      <c r="BT3049" s="72">
        <v>41.667000000000002</v>
      </c>
      <c r="BU3049" s="72">
        <v>7.1559999999999997</v>
      </c>
      <c r="BV3049" s="12">
        <v>2372.0210000000002</v>
      </c>
      <c r="BW3049" s="72">
        <v>100</v>
      </c>
      <c r="BX3049" s="72">
        <v>6.1630000000000003</v>
      </c>
      <c r="BY3049" s="13"/>
      <c r="BZ3049" s="13"/>
    </row>
    <row r="3050" spans="1:78">
      <c r="A3050" s="122" t="s">
        <v>65</v>
      </c>
      <c r="B3050" s="71" t="s">
        <v>76</v>
      </c>
      <c r="C3050" s="71" t="s">
        <v>24</v>
      </c>
      <c r="D3050" s="34">
        <v>45992</v>
      </c>
      <c r="E3050" s="12">
        <v>914.22199999999998</v>
      </c>
      <c r="F3050" s="72">
        <v>39.604999999999997</v>
      </c>
      <c r="G3050" s="72">
        <v>7.65</v>
      </c>
      <c r="H3050" s="12">
        <v>67.712000000000003</v>
      </c>
      <c r="I3050" s="72">
        <v>2.9329999999999998</v>
      </c>
      <c r="J3050" s="72">
        <v>41.584000000000003</v>
      </c>
      <c r="K3050" s="12">
        <v>25.067</v>
      </c>
      <c r="L3050" s="72">
        <v>1.0860000000000001</v>
      </c>
      <c r="M3050" s="72">
        <v>76.873000000000005</v>
      </c>
      <c r="N3050" s="12">
        <v>92.778000000000006</v>
      </c>
      <c r="O3050" s="72">
        <v>4.0190000000000001</v>
      </c>
      <c r="P3050" s="72">
        <v>35.433999999999997</v>
      </c>
      <c r="Q3050" s="12">
        <v>10.987</v>
      </c>
      <c r="R3050" s="72">
        <v>0.47599999999999998</v>
      </c>
      <c r="S3050" s="72">
        <v>86.42</v>
      </c>
      <c r="T3050" s="12">
        <v>103.76600000000001</v>
      </c>
      <c r="U3050" s="72">
        <v>4.4950000000000001</v>
      </c>
      <c r="V3050" s="72">
        <v>32.237000000000002</v>
      </c>
      <c r="W3050" s="12">
        <v>204.10300000000001</v>
      </c>
      <c r="X3050" s="72">
        <v>8.8420000000000005</v>
      </c>
      <c r="Y3050" s="72">
        <v>18.448</v>
      </c>
      <c r="Z3050" s="12">
        <v>307.86900000000003</v>
      </c>
      <c r="AA3050" s="72">
        <v>13.337</v>
      </c>
      <c r="AB3050" s="72">
        <v>10.614000000000001</v>
      </c>
      <c r="AC3050" s="12">
        <v>1222.0909999999999</v>
      </c>
      <c r="AD3050" s="72">
        <v>52.942999999999998</v>
      </c>
      <c r="AE3050" s="72">
        <v>6.1609999999999996</v>
      </c>
      <c r="AF3050" s="12">
        <v>4.0990000000000002</v>
      </c>
      <c r="AG3050" s="72">
        <v>0.17799999999999999</v>
      </c>
      <c r="AH3050" s="72">
        <v>93.977000000000004</v>
      </c>
      <c r="AI3050" s="12">
        <v>79.085999999999999</v>
      </c>
      <c r="AJ3050" s="72">
        <v>3.4260000000000002</v>
      </c>
      <c r="AK3050" s="72">
        <v>36.463999999999999</v>
      </c>
      <c r="AL3050" s="12">
        <v>83.185000000000002</v>
      </c>
      <c r="AM3050" s="72">
        <v>3.6040000000000001</v>
      </c>
      <c r="AN3050" s="72">
        <v>35.411000000000001</v>
      </c>
      <c r="AO3050" s="12">
        <v>1305.2760000000001</v>
      </c>
      <c r="AP3050" s="72">
        <v>56.545999999999999</v>
      </c>
      <c r="AQ3050" s="72">
        <v>6.0229999999999997</v>
      </c>
      <c r="AR3050" s="12">
        <v>44.08</v>
      </c>
      <c r="AS3050" s="72">
        <v>1.91</v>
      </c>
      <c r="AT3050" s="72">
        <v>76.869</v>
      </c>
      <c r="AU3050" s="12">
        <v>7.4009999999999998</v>
      </c>
      <c r="AV3050" s="72">
        <v>0.32100000000000001</v>
      </c>
      <c r="AW3050" s="72">
        <v>58.981999999999999</v>
      </c>
      <c r="AX3050" s="12">
        <v>82.998000000000005</v>
      </c>
      <c r="AY3050" s="72">
        <v>3.5960000000000001</v>
      </c>
      <c r="AZ3050" s="72">
        <v>28.917000000000002</v>
      </c>
      <c r="BA3050" s="12">
        <v>90.397999999999996</v>
      </c>
      <c r="BB3050" s="72">
        <v>3.9159999999999999</v>
      </c>
      <c r="BC3050" s="72">
        <v>26.945</v>
      </c>
      <c r="BD3050" s="12">
        <v>15.782999999999999</v>
      </c>
      <c r="BE3050" s="72">
        <v>0.68400000000000005</v>
      </c>
      <c r="BF3050" s="72">
        <v>69.766999999999996</v>
      </c>
      <c r="BG3050" s="12">
        <v>106.181</v>
      </c>
      <c r="BH3050" s="72">
        <v>4.5999999999999996</v>
      </c>
      <c r="BI3050" s="72">
        <v>25.486000000000001</v>
      </c>
      <c r="BJ3050" s="12">
        <v>273.25700000000001</v>
      </c>
      <c r="BK3050" s="72">
        <v>11.837999999999999</v>
      </c>
      <c r="BL3050" s="72">
        <v>14.523999999999999</v>
      </c>
      <c r="BM3050" s="12">
        <v>579.54100000000005</v>
      </c>
      <c r="BN3050" s="72">
        <v>25.106000000000002</v>
      </c>
      <c r="BO3050" s="72">
        <v>8.4890000000000008</v>
      </c>
      <c r="BP3050" s="12">
        <v>852.798</v>
      </c>
      <c r="BQ3050" s="72">
        <v>36.944000000000003</v>
      </c>
      <c r="BR3050" s="72">
        <v>6.68</v>
      </c>
      <c r="BS3050" s="12">
        <v>1003.059</v>
      </c>
      <c r="BT3050" s="72">
        <v>43.454000000000001</v>
      </c>
      <c r="BU3050" s="72">
        <v>6.6310000000000002</v>
      </c>
      <c r="BV3050" s="12">
        <v>2308.3339999999998</v>
      </c>
      <c r="BW3050" s="72">
        <v>100</v>
      </c>
      <c r="BX3050" s="72">
        <v>4.407</v>
      </c>
      <c r="BY3050" s="13"/>
      <c r="BZ3050" s="13"/>
    </row>
    <row r="3051" spans="1:78">
      <c r="A3051" s="122" t="s">
        <v>65</v>
      </c>
      <c r="B3051" s="71" t="s">
        <v>76</v>
      </c>
      <c r="C3051" s="71" t="s">
        <v>24</v>
      </c>
      <c r="D3051" s="34">
        <v>46082</v>
      </c>
      <c r="E3051" s="12">
        <v>875.07299999999998</v>
      </c>
      <c r="F3051" s="72">
        <v>40.902999999999999</v>
      </c>
      <c r="G3051" s="72">
        <v>9.3160000000000007</v>
      </c>
      <c r="H3051" s="12">
        <v>33.152000000000001</v>
      </c>
      <c r="I3051" s="72">
        <v>1.55</v>
      </c>
      <c r="J3051" s="72">
        <v>53.598999999999997</v>
      </c>
      <c r="K3051" s="12">
        <v>21.268999999999998</v>
      </c>
      <c r="L3051" s="72">
        <v>0.99399999999999999</v>
      </c>
      <c r="M3051" s="72">
        <v>66.766000000000005</v>
      </c>
      <c r="N3051" s="12">
        <v>54.420999999999999</v>
      </c>
      <c r="O3051" s="72">
        <v>2.544</v>
      </c>
      <c r="P3051" s="72">
        <v>40.965000000000003</v>
      </c>
      <c r="Q3051" s="12">
        <v>0</v>
      </c>
      <c r="R3051" s="72">
        <v>0</v>
      </c>
      <c r="S3051" s="72">
        <v>0</v>
      </c>
      <c r="T3051" s="12">
        <v>54.420999999999999</v>
      </c>
      <c r="U3051" s="72">
        <v>2.544</v>
      </c>
      <c r="V3051" s="72">
        <v>40.965000000000003</v>
      </c>
      <c r="W3051" s="12">
        <v>198.126</v>
      </c>
      <c r="X3051" s="72">
        <v>9.2609999999999992</v>
      </c>
      <c r="Y3051" s="72">
        <v>24.634</v>
      </c>
      <c r="Z3051" s="12">
        <v>252.547</v>
      </c>
      <c r="AA3051" s="72">
        <v>11.805</v>
      </c>
      <c r="AB3051" s="72">
        <v>19.584</v>
      </c>
      <c r="AC3051" s="12">
        <v>1127.6199999999999</v>
      </c>
      <c r="AD3051" s="72">
        <v>52.707000000000001</v>
      </c>
      <c r="AE3051" s="72">
        <v>9.2650000000000006</v>
      </c>
      <c r="AF3051" s="12">
        <v>0</v>
      </c>
      <c r="AG3051" s="72">
        <v>0</v>
      </c>
      <c r="AH3051" s="72">
        <v>0</v>
      </c>
      <c r="AI3051" s="12">
        <v>53.728000000000002</v>
      </c>
      <c r="AJ3051" s="72">
        <v>2.5110000000000001</v>
      </c>
      <c r="AK3051" s="72">
        <v>36.345999999999997</v>
      </c>
      <c r="AL3051" s="12">
        <v>53.728000000000002</v>
      </c>
      <c r="AM3051" s="72">
        <v>2.5110000000000001</v>
      </c>
      <c r="AN3051" s="72">
        <v>36.345999999999997</v>
      </c>
      <c r="AO3051" s="12">
        <v>1181.348</v>
      </c>
      <c r="AP3051" s="72">
        <v>55.219000000000001</v>
      </c>
      <c r="AQ3051" s="72">
        <v>8.7929999999999993</v>
      </c>
      <c r="AR3051" s="12">
        <v>20.561</v>
      </c>
      <c r="AS3051" s="72">
        <v>0.96099999999999997</v>
      </c>
      <c r="AT3051" s="72">
        <v>57.969000000000001</v>
      </c>
      <c r="AU3051" s="12">
        <v>11.135</v>
      </c>
      <c r="AV3051" s="72">
        <v>0.52</v>
      </c>
      <c r="AW3051" s="72">
        <v>93.644000000000005</v>
      </c>
      <c r="AX3051" s="12">
        <v>34.213000000000001</v>
      </c>
      <c r="AY3051" s="72">
        <v>1.599</v>
      </c>
      <c r="AZ3051" s="72">
        <v>44.219000000000001</v>
      </c>
      <c r="BA3051" s="12">
        <v>45.348999999999997</v>
      </c>
      <c r="BB3051" s="72">
        <v>2.12</v>
      </c>
      <c r="BC3051" s="72">
        <v>36.954000000000001</v>
      </c>
      <c r="BD3051" s="12">
        <v>39.779000000000003</v>
      </c>
      <c r="BE3051" s="72">
        <v>1.859</v>
      </c>
      <c r="BF3051" s="72">
        <v>35.719000000000001</v>
      </c>
      <c r="BG3051" s="12">
        <v>85.126999999999995</v>
      </c>
      <c r="BH3051" s="72">
        <v>3.9790000000000001</v>
      </c>
      <c r="BI3051" s="72">
        <v>24.911999999999999</v>
      </c>
      <c r="BJ3051" s="12">
        <v>313.86200000000002</v>
      </c>
      <c r="BK3051" s="72">
        <v>14.670999999999999</v>
      </c>
      <c r="BL3051" s="72">
        <v>13.228999999999999</v>
      </c>
      <c r="BM3051" s="12">
        <v>538.50400000000002</v>
      </c>
      <c r="BN3051" s="72">
        <v>25.170999999999999</v>
      </c>
      <c r="BO3051" s="72">
        <v>10.27</v>
      </c>
      <c r="BP3051" s="12">
        <v>852.36599999999999</v>
      </c>
      <c r="BQ3051" s="72">
        <v>39.841000000000001</v>
      </c>
      <c r="BR3051" s="72">
        <v>6.1390000000000002</v>
      </c>
      <c r="BS3051" s="12">
        <v>958.053</v>
      </c>
      <c r="BT3051" s="72">
        <v>44.780999999999999</v>
      </c>
      <c r="BU3051" s="72">
        <v>6.1070000000000002</v>
      </c>
      <c r="BV3051" s="12">
        <v>2139.4009999999998</v>
      </c>
      <c r="BW3051" s="72">
        <v>100</v>
      </c>
      <c r="BX3051" s="72">
        <v>5.5190000000000001</v>
      </c>
      <c r="BY3051" s="13"/>
      <c r="BZ3051" s="13"/>
    </row>
    <row r="3052" spans="1:78">
      <c r="A3052" s="122" t="s">
        <v>65</v>
      </c>
      <c r="B3052" s="71" t="s">
        <v>76</v>
      </c>
      <c r="C3052" s="71" t="s">
        <v>24</v>
      </c>
      <c r="D3052" s="34">
        <v>46174</v>
      </c>
      <c r="E3052" s="12">
        <v>1135.9349999999999</v>
      </c>
      <c r="F3052" s="72">
        <v>43.673999999999999</v>
      </c>
      <c r="G3052" s="72">
        <v>6.2880000000000003</v>
      </c>
      <c r="H3052" s="12">
        <v>47.526000000000003</v>
      </c>
      <c r="I3052" s="72">
        <v>1.827</v>
      </c>
      <c r="J3052" s="72">
        <v>44.601999999999997</v>
      </c>
      <c r="K3052" s="12">
        <v>18.053000000000001</v>
      </c>
      <c r="L3052" s="72">
        <v>0.69399999999999995</v>
      </c>
      <c r="M3052" s="72">
        <v>40.384</v>
      </c>
      <c r="N3052" s="12">
        <v>65.578999999999994</v>
      </c>
      <c r="O3052" s="72">
        <v>2.5209999999999999</v>
      </c>
      <c r="P3052" s="72">
        <v>32.161000000000001</v>
      </c>
      <c r="Q3052" s="12">
        <v>13.108000000000001</v>
      </c>
      <c r="R3052" s="72">
        <v>0.504</v>
      </c>
      <c r="S3052" s="72">
        <v>64.802999999999997</v>
      </c>
      <c r="T3052" s="12">
        <v>78.686999999999998</v>
      </c>
      <c r="U3052" s="72">
        <v>3.0249999999999999</v>
      </c>
      <c r="V3052" s="72">
        <v>31.347999999999999</v>
      </c>
      <c r="W3052" s="12">
        <v>225.63300000000001</v>
      </c>
      <c r="X3052" s="72">
        <v>8.6750000000000007</v>
      </c>
      <c r="Y3052" s="72">
        <v>15.021000000000001</v>
      </c>
      <c r="Z3052" s="12">
        <v>304.31900000000002</v>
      </c>
      <c r="AA3052" s="72">
        <v>11.7</v>
      </c>
      <c r="AB3052" s="72">
        <v>13.246</v>
      </c>
      <c r="AC3052" s="12">
        <v>1440.2550000000001</v>
      </c>
      <c r="AD3052" s="72">
        <v>55.375</v>
      </c>
      <c r="AE3052" s="72">
        <v>5.3849999999999998</v>
      </c>
      <c r="AF3052" s="12">
        <v>13.055</v>
      </c>
      <c r="AG3052" s="72">
        <v>0.502</v>
      </c>
      <c r="AH3052" s="72">
        <v>87.843999999999994</v>
      </c>
      <c r="AI3052" s="12">
        <v>60.994999999999997</v>
      </c>
      <c r="AJ3052" s="72">
        <v>2.3450000000000002</v>
      </c>
      <c r="AK3052" s="72">
        <v>29.65</v>
      </c>
      <c r="AL3052" s="12">
        <v>74.05</v>
      </c>
      <c r="AM3052" s="72">
        <v>2.847</v>
      </c>
      <c r="AN3052" s="72">
        <v>28.792000000000002</v>
      </c>
      <c r="AO3052" s="12">
        <v>1514.3050000000001</v>
      </c>
      <c r="AP3052" s="72">
        <v>58.222000000000001</v>
      </c>
      <c r="AQ3052" s="72">
        <v>5</v>
      </c>
      <c r="AR3052" s="12">
        <v>37.128</v>
      </c>
      <c r="AS3052" s="72">
        <v>1.427</v>
      </c>
      <c r="AT3052" s="72">
        <v>69.575999999999993</v>
      </c>
      <c r="AU3052" s="12">
        <v>5.1859999999999999</v>
      </c>
      <c r="AV3052" s="72">
        <v>0.19900000000000001</v>
      </c>
      <c r="AW3052" s="72">
        <v>79.206999999999994</v>
      </c>
      <c r="AX3052" s="12">
        <v>113.095</v>
      </c>
      <c r="AY3052" s="72">
        <v>4.3479999999999999</v>
      </c>
      <c r="AZ3052" s="72">
        <v>22.978999999999999</v>
      </c>
      <c r="BA3052" s="12">
        <v>118.28100000000001</v>
      </c>
      <c r="BB3052" s="72">
        <v>4.548</v>
      </c>
      <c r="BC3052" s="72">
        <v>22.113</v>
      </c>
      <c r="BD3052" s="12">
        <v>39.072000000000003</v>
      </c>
      <c r="BE3052" s="72">
        <v>1.502</v>
      </c>
      <c r="BF3052" s="72">
        <v>44.606000000000002</v>
      </c>
      <c r="BG3052" s="12">
        <v>157.35300000000001</v>
      </c>
      <c r="BH3052" s="72">
        <v>6.05</v>
      </c>
      <c r="BI3052" s="72">
        <v>20.946999999999999</v>
      </c>
      <c r="BJ3052" s="12">
        <v>282.60599999999999</v>
      </c>
      <c r="BK3052" s="72">
        <v>10.866</v>
      </c>
      <c r="BL3052" s="72">
        <v>12.894</v>
      </c>
      <c r="BM3052" s="12">
        <v>609.524</v>
      </c>
      <c r="BN3052" s="72">
        <v>23.434999999999999</v>
      </c>
      <c r="BO3052" s="72">
        <v>7.9480000000000004</v>
      </c>
      <c r="BP3052" s="12">
        <v>892.13</v>
      </c>
      <c r="BQ3052" s="72">
        <v>34.301000000000002</v>
      </c>
      <c r="BR3052" s="72">
        <v>6.226</v>
      </c>
      <c r="BS3052" s="12">
        <v>1086.6110000000001</v>
      </c>
      <c r="BT3052" s="72">
        <v>41.777999999999999</v>
      </c>
      <c r="BU3052" s="72">
        <v>5.2850000000000001</v>
      </c>
      <c r="BV3052" s="12">
        <v>2600.915</v>
      </c>
      <c r="BW3052" s="72">
        <v>100</v>
      </c>
      <c r="BX3052" s="72">
        <v>3.8690000000000002</v>
      </c>
      <c r="BY3052" s="13"/>
      <c r="BZ3052" s="13"/>
    </row>
    <row r="3053" spans="1:78">
      <c r="A3053" s="122" t="s">
        <v>65</v>
      </c>
      <c r="B3053" s="71" t="s">
        <v>76</v>
      </c>
      <c r="C3053" s="71" t="s">
        <v>25</v>
      </c>
      <c r="D3053" s="34">
        <v>41883</v>
      </c>
      <c r="E3053" s="12">
        <v>0</v>
      </c>
      <c r="F3053" s="72">
        <v>0</v>
      </c>
      <c r="G3053" s="72">
        <v>0</v>
      </c>
      <c r="H3053" s="12">
        <v>0</v>
      </c>
      <c r="I3053" s="72">
        <v>0</v>
      </c>
      <c r="J3053" s="72">
        <v>0</v>
      </c>
      <c r="K3053" s="12">
        <v>0</v>
      </c>
      <c r="L3053" s="72">
        <v>0</v>
      </c>
      <c r="M3053" s="72">
        <v>0</v>
      </c>
      <c r="N3053" s="12">
        <v>0</v>
      </c>
      <c r="O3053" s="72">
        <v>0</v>
      </c>
      <c r="P3053" s="72">
        <v>0</v>
      </c>
      <c r="Q3053" s="12">
        <v>0</v>
      </c>
      <c r="R3053" s="72">
        <v>0</v>
      </c>
      <c r="S3053" s="72">
        <v>0</v>
      </c>
      <c r="T3053" s="12">
        <v>0</v>
      </c>
      <c r="U3053" s="72">
        <v>0</v>
      </c>
      <c r="V3053" s="72">
        <v>0</v>
      </c>
      <c r="W3053" s="12">
        <v>0</v>
      </c>
      <c r="X3053" s="72">
        <v>0</v>
      </c>
      <c r="Y3053" s="72">
        <v>0</v>
      </c>
      <c r="Z3053" s="12">
        <v>0</v>
      </c>
      <c r="AA3053" s="72">
        <v>0</v>
      </c>
      <c r="AB3053" s="72">
        <v>0</v>
      </c>
      <c r="AC3053" s="12">
        <v>0</v>
      </c>
      <c r="AD3053" s="72">
        <v>0</v>
      </c>
      <c r="AE3053" s="72">
        <v>0</v>
      </c>
      <c r="AF3053" s="12">
        <v>0</v>
      </c>
      <c r="AG3053" s="72">
        <v>0</v>
      </c>
      <c r="AH3053" s="72">
        <v>0</v>
      </c>
      <c r="AI3053" s="12">
        <v>0</v>
      </c>
      <c r="AJ3053" s="72">
        <v>0</v>
      </c>
      <c r="AK3053" s="72">
        <v>0</v>
      </c>
      <c r="AL3053" s="12">
        <v>0</v>
      </c>
      <c r="AM3053" s="72">
        <v>0</v>
      </c>
      <c r="AN3053" s="72">
        <v>0</v>
      </c>
      <c r="AO3053" s="12">
        <v>0</v>
      </c>
      <c r="AP3053" s="72">
        <v>0</v>
      </c>
      <c r="AQ3053" s="72">
        <v>0</v>
      </c>
      <c r="AR3053" s="12">
        <v>0</v>
      </c>
      <c r="AS3053" s="72">
        <v>0</v>
      </c>
      <c r="AT3053" s="72">
        <v>0</v>
      </c>
      <c r="AU3053" s="12">
        <v>0</v>
      </c>
      <c r="AV3053" s="72">
        <v>0</v>
      </c>
      <c r="AW3053" s="72">
        <v>0</v>
      </c>
      <c r="AX3053" s="12">
        <v>0</v>
      </c>
      <c r="AY3053" s="72">
        <v>0</v>
      </c>
      <c r="AZ3053" s="72">
        <v>0</v>
      </c>
      <c r="BA3053" s="12">
        <v>0</v>
      </c>
      <c r="BB3053" s="72">
        <v>0</v>
      </c>
      <c r="BC3053" s="72">
        <v>0</v>
      </c>
      <c r="BD3053" s="12">
        <v>0</v>
      </c>
      <c r="BE3053" s="72">
        <v>0</v>
      </c>
      <c r="BF3053" s="72">
        <v>0</v>
      </c>
      <c r="BG3053" s="12">
        <v>0</v>
      </c>
      <c r="BH3053" s="72">
        <v>0</v>
      </c>
      <c r="BI3053" s="72">
        <v>0</v>
      </c>
      <c r="BJ3053" s="12">
        <v>0</v>
      </c>
      <c r="BK3053" s="72">
        <v>0</v>
      </c>
      <c r="BL3053" s="72">
        <v>0</v>
      </c>
      <c r="BM3053" s="12">
        <v>0</v>
      </c>
      <c r="BN3053" s="72">
        <v>0</v>
      </c>
      <c r="BO3053" s="72">
        <v>0</v>
      </c>
      <c r="BP3053" s="12">
        <v>0</v>
      </c>
      <c r="BQ3053" s="72">
        <v>0</v>
      </c>
      <c r="BR3053" s="72">
        <v>0</v>
      </c>
      <c r="BS3053" s="12">
        <v>0</v>
      </c>
      <c r="BT3053" s="72">
        <v>0</v>
      </c>
      <c r="BU3053" s="72">
        <v>0</v>
      </c>
      <c r="BV3053" s="12">
        <v>0</v>
      </c>
      <c r="BW3053" s="72">
        <v>0</v>
      </c>
      <c r="BX3053" s="72">
        <v>0</v>
      </c>
      <c r="BY3053" s="13"/>
      <c r="BZ3053" s="13"/>
    </row>
    <row r="3054" spans="1:78">
      <c r="A3054" s="122" t="s">
        <v>65</v>
      </c>
      <c r="B3054" s="71" t="s">
        <v>76</v>
      </c>
      <c r="C3054" s="71" t="s">
        <v>25</v>
      </c>
      <c r="D3054" s="34">
        <v>41974</v>
      </c>
      <c r="E3054" s="12">
        <v>0</v>
      </c>
      <c r="F3054" s="72">
        <v>0</v>
      </c>
      <c r="G3054" s="72">
        <v>0</v>
      </c>
      <c r="H3054" s="12">
        <v>0</v>
      </c>
      <c r="I3054" s="72">
        <v>0</v>
      </c>
      <c r="J3054" s="72">
        <v>0</v>
      </c>
      <c r="K3054" s="12">
        <v>0</v>
      </c>
      <c r="L3054" s="72">
        <v>0</v>
      </c>
      <c r="M3054" s="72">
        <v>0</v>
      </c>
      <c r="N3054" s="12">
        <v>0</v>
      </c>
      <c r="O3054" s="72">
        <v>0</v>
      </c>
      <c r="P3054" s="72">
        <v>0</v>
      </c>
      <c r="Q3054" s="12">
        <v>0</v>
      </c>
      <c r="R3054" s="72">
        <v>0</v>
      </c>
      <c r="S3054" s="72">
        <v>0</v>
      </c>
      <c r="T3054" s="12">
        <v>0</v>
      </c>
      <c r="U3054" s="72">
        <v>0</v>
      </c>
      <c r="V3054" s="72">
        <v>0</v>
      </c>
      <c r="W3054" s="12">
        <v>0</v>
      </c>
      <c r="X3054" s="72">
        <v>0</v>
      </c>
      <c r="Y3054" s="72">
        <v>0</v>
      </c>
      <c r="Z3054" s="12">
        <v>0</v>
      </c>
      <c r="AA3054" s="72">
        <v>0</v>
      </c>
      <c r="AB3054" s="72">
        <v>0</v>
      </c>
      <c r="AC3054" s="12">
        <v>0</v>
      </c>
      <c r="AD3054" s="72">
        <v>0</v>
      </c>
      <c r="AE3054" s="72">
        <v>0</v>
      </c>
      <c r="AF3054" s="12">
        <v>0</v>
      </c>
      <c r="AG3054" s="72">
        <v>0</v>
      </c>
      <c r="AH3054" s="72">
        <v>0</v>
      </c>
      <c r="AI3054" s="12">
        <v>0</v>
      </c>
      <c r="AJ3054" s="72">
        <v>0</v>
      </c>
      <c r="AK3054" s="72">
        <v>0</v>
      </c>
      <c r="AL3054" s="12">
        <v>0</v>
      </c>
      <c r="AM3054" s="72">
        <v>0</v>
      </c>
      <c r="AN3054" s="72">
        <v>0</v>
      </c>
      <c r="AO3054" s="12">
        <v>0</v>
      </c>
      <c r="AP3054" s="72">
        <v>0</v>
      </c>
      <c r="AQ3054" s="72">
        <v>0</v>
      </c>
      <c r="AR3054" s="12">
        <v>0</v>
      </c>
      <c r="AS3054" s="72">
        <v>0</v>
      </c>
      <c r="AT3054" s="72">
        <v>0</v>
      </c>
      <c r="AU3054" s="12">
        <v>0</v>
      </c>
      <c r="AV3054" s="72">
        <v>0</v>
      </c>
      <c r="AW3054" s="72">
        <v>0</v>
      </c>
      <c r="AX3054" s="12">
        <v>0</v>
      </c>
      <c r="AY3054" s="72">
        <v>0</v>
      </c>
      <c r="AZ3054" s="72">
        <v>0</v>
      </c>
      <c r="BA3054" s="12">
        <v>0</v>
      </c>
      <c r="BB3054" s="72">
        <v>0</v>
      </c>
      <c r="BC3054" s="72">
        <v>0</v>
      </c>
      <c r="BD3054" s="12">
        <v>0</v>
      </c>
      <c r="BE3054" s="72">
        <v>0</v>
      </c>
      <c r="BF3054" s="72">
        <v>0</v>
      </c>
      <c r="BG3054" s="12">
        <v>0</v>
      </c>
      <c r="BH3054" s="72">
        <v>0</v>
      </c>
      <c r="BI3054" s="72">
        <v>0</v>
      </c>
      <c r="BJ3054" s="12">
        <v>0</v>
      </c>
      <c r="BK3054" s="72">
        <v>0</v>
      </c>
      <c r="BL3054" s="72">
        <v>0</v>
      </c>
      <c r="BM3054" s="12">
        <v>0</v>
      </c>
      <c r="BN3054" s="72">
        <v>0</v>
      </c>
      <c r="BO3054" s="72">
        <v>0</v>
      </c>
      <c r="BP3054" s="12">
        <v>0</v>
      </c>
      <c r="BQ3054" s="72">
        <v>0</v>
      </c>
      <c r="BR3054" s="72">
        <v>0</v>
      </c>
      <c r="BS3054" s="12">
        <v>0</v>
      </c>
      <c r="BT3054" s="72">
        <v>0</v>
      </c>
      <c r="BU3054" s="72">
        <v>0</v>
      </c>
      <c r="BV3054" s="12">
        <v>0</v>
      </c>
      <c r="BW3054" s="72">
        <v>0</v>
      </c>
      <c r="BX3054" s="72">
        <v>0</v>
      </c>
      <c r="BY3054" s="13"/>
      <c r="BZ3054" s="13"/>
    </row>
    <row r="3055" spans="1:78">
      <c r="A3055" s="122" t="s">
        <v>65</v>
      </c>
      <c r="B3055" s="71" t="s">
        <v>76</v>
      </c>
      <c r="C3055" s="71" t="s">
        <v>25</v>
      </c>
      <c r="D3055" s="34">
        <v>42064</v>
      </c>
      <c r="E3055" s="12">
        <v>0</v>
      </c>
      <c r="F3055" s="72">
        <v>0</v>
      </c>
      <c r="G3055" s="72">
        <v>0</v>
      </c>
      <c r="H3055" s="12">
        <v>0</v>
      </c>
      <c r="I3055" s="72">
        <v>0</v>
      </c>
      <c r="J3055" s="72">
        <v>0</v>
      </c>
      <c r="K3055" s="12">
        <v>0</v>
      </c>
      <c r="L3055" s="72">
        <v>0</v>
      </c>
      <c r="M3055" s="72">
        <v>0</v>
      </c>
      <c r="N3055" s="12">
        <v>0</v>
      </c>
      <c r="O3055" s="72">
        <v>0</v>
      </c>
      <c r="P3055" s="72">
        <v>0</v>
      </c>
      <c r="Q3055" s="12">
        <v>0</v>
      </c>
      <c r="R3055" s="72">
        <v>0</v>
      </c>
      <c r="S3055" s="72">
        <v>0</v>
      </c>
      <c r="T3055" s="12">
        <v>0</v>
      </c>
      <c r="U3055" s="72">
        <v>0</v>
      </c>
      <c r="V3055" s="72">
        <v>0</v>
      </c>
      <c r="W3055" s="12">
        <v>0</v>
      </c>
      <c r="X3055" s="72">
        <v>0</v>
      </c>
      <c r="Y3055" s="72">
        <v>0</v>
      </c>
      <c r="Z3055" s="12">
        <v>0</v>
      </c>
      <c r="AA3055" s="72">
        <v>0</v>
      </c>
      <c r="AB3055" s="72">
        <v>0</v>
      </c>
      <c r="AC3055" s="12">
        <v>0</v>
      </c>
      <c r="AD3055" s="72">
        <v>0</v>
      </c>
      <c r="AE3055" s="72">
        <v>0</v>
      </c>
      <c r="AF3055" s="12">
        <v>0</v>
      </c>
      <c r="AG3055" s="72">
        <v>0</v>
      </c>
      <c r="AH3055" s="72">
        <v>0</v>
      </c>
      <c r="AI3055" s="12">
        <v>0</v>
      </c>
      <c r="AJ3055" s="72">
        <v>0</v>
      </c>
      <c r="AK3055" s="72">
        <v>0</v>
      </c>
      <c r="AL3055" s="12">
        <v>0</v>
      </c>
      <c r="AM3055" s="72">
        <v>0</v>
      </c>
      <c r="AN3055" s="72">
        <v>0</v>
      </c>
      <c r="AO3055" s="12">
        <v>0</v>
      </c>
      <c r="AP3055" s="72">
        <v>0</v>
      </c>
      <c r="AQ3055" s="72">
        <v>0</v>
      </c>
      <c r="AR3055" s="12">
        <v>0</v>
      </c>
      <c r="AS3055" s="72">
        <v>0</v>
      </c>
      <c r="AT3055" s="72">
        <v>0</v>
      </c>
      <c r="AU3055" s="12">
        <v>0</v>
      </c>
      <c r="AV3055" s="72">
        <v>0</v>
      </c>
      <c r="AW3055" s="72">
        <v>0</v>
      </c>
      <c r="AX3055" s="12">
        <v>0</v>
      </c>
      <c r="AY3055" s="72">
        <v>0</v>
      </c>
      <c r="AZ3055" s="72">
        <v>0</v>
      </c>
      <c r="BA3055" s="12">
        <v>0</v>
      </c>
      <c r="BB3055" s="72">
        <v>0</v>
      </c>
      <c r="BC3055" s="72">
        <v>0</v>
      </c>
      <c r="BD3055" s="12">
        <v>0</v>
      </c>
      <c r="BE3055" s="72">
        <v>0</v>
      </c>
      <c r="BF3055" s="72">
        <v>0</v>
      </c>
      <c r="BG3055" s="12">
        <v>0</v>
      </c>
      <c r="BH3055" s="72">
        <v>0</v>
      </c>
      <c r="BI3055" s="72">
        <v>0</v>
      </c>
      <c r="BJ3055" s="12">
        <v>0</v>
      </c>
      <c r="BK3055" s="72">
        <v>0</v>
      </c>
      <c r="BL3055" s="72">
        <v>0</v>
      </c>
      <c r="BM3055" s="12">
        <v>0</v>
      </c>
      <c r="BN3055" s="72">
        <v>0</v>
      </c>
      <c r="BO3055" s="72">
        <v>0</v>
      </c>
      <c r="BP3055" s="12">
        <v>0</v>
      </c>
      <c r="BQ3055" s="72">
        <v>0</v>
      </c>
      <c r="BR3055" s="72">
        <v>0</v>
      </c>
      <c r="BS3055" s="12">
        <v>0</v>
      </c>
      <c r="BT3055" s="72">
        <v>0</v>
      </c>
      <c r="BU3055" s="72">
        <v>0</v>
      </c>
      <c r="BV3055" s="12">
        <v>0</v>
      </c>
      <c r="BW3055" s="72">
        <v>0</v>
      </c>
      <c r="BX3055" s="72">
        <v>0</v>
      </c>
      <c r="BY3055" s="13"/>
      <c r="BZ3055" s="13"/>
    </row>
    <row r="3056" spans="1:78">
      <c r="A3056" s="122" t="s">
        <v>65</v>
      </c>
      <c r="B3056" s="71" t="s">
        <v>76</v>
      </c>
      <c r="C3056" s="71" t="s">
        <v>25</v>
      </c>
      <c r="D3056" s="34">
        <v>42156</v>
      </c>
      <c r="E3056" s="12">
        <v>0</v>
      </c>
      <c r="F3056" s="72">
        <v>0</v>
      </c>
      <c r="G3056" s="72">
        <v>0</v>
      </c>
      <c r="H3056" s="12">
        <v>0</v>
      </c>
      <c r="I3056" s="72">
        <v>0</v>
      </c>
      <c r="J3056" s="72">
        <v>0</v>
      </c>
      <c r="K3056" s="12">
        <v>0</v>
      </c>
      <c r="L3056" s="72">
        <v>0</v>
      </c>
      <c r="M3056" s="72">
        <v>0</v>
      </c>
      <c r="N3056" s="12">
        <v>0</v>
      </c>
      <c r="O3056" s="72">
        <v>0</v>
      </c>
      <c r="P3056" s="72">
        <v>0</v>
      </c>
      <c r="Q3056" s="12">
        <v>0</v>
      </c>
      <c r="R3056" s="72">
        <v>0</v>
      </c>
      <c r="S3056" s="72">
        <v>0</v>
      </c>
      <c r="T3056" s="12">
        <v>0</v>
      </c>
      <c r="U3056" s="72">
        <v>0</v>
      </c>
      <c r="V3056" s="72">
        <v>0</v>
      </c>
      <c r="W3056" s="12">
        <v>0</v>
      </c>
      <c r="X3056" s="72">
        <v>0</v>
      </c>
      <c r="Y3056" s="72">
        <v>0</v>
      </c>
      <c r="Z3056" s="12">
        <v>0</v>
      </c>
      <c r="AA3056" s="72">
        <v>0</v>
      </c>
      <c r="AB3056" s="72">
        <v>0</v>
      </c>
      <c r="AC3056" s="12">
        <v>0</v>
      </c>
      <c r="AD3056" s="72">
        <v>0</v>
      </c>
      <c r="AE3056" s="72">
        <v>0</v>
      </c>
      <c r="AF3056" s="12">
        <v>0</v>
      </c>
      <c r="AG3056" s="72">
        <v>0</v>
      </c>
      <c r="AH3056" s="72">
        <v>0</v>
      </c>
      <c r="AI3056" s="12">
        <v>0</v>
      </c>
      <c r="AJ3056" s="72">
        <v>0</v>
      </c>
      <c r="AK3056" s="72">
        <v>0</v>
      </c>
      <c r="AL3056" s="12">
        <v>0</v>
      </c>
      <c r="AM3056" s="72">
        <v>0</v>
      </c>
      <c r="AN3056" s="72">
        <v>0</v>
      </c>
      <c r="AO3056" s="12">
        <v>0</v>
      </c>
      <c r="AP3056" s="72">
        <v>0</v>
      </c>
      <c r="AQ3056" s="72">
        <v>0</v>
      </c>
      <c r="AR3056" s="12">
        <v>0</v>
      </c>
      <c r="AS3056" s="72">
        <v>0</v>
      </c>
      <c r="AT3056" s="72">
        <v>0</v>
      </c>
      <c r="AU3056" s="12">
        <v>0</v>
      </c>
      <c r="AV3056" s="72">
        <v>0</v>
      </c>
      <c r="AW3056" s="72">
        <v>0</v>
      </c>
      <c r="AX3056" s="12">
        <v>0</v>
      </c>
      <c r="AY3056" s="72">
        <v>0</v>
      </c>
      <c r="AZ3056" s="72">
        <v>0</v>
      </c>
      <c r="BA3056" s="12">
        <v>0</v>
      </c>
      <c r="BB3056" s="72">
        <v>0</v>
      </c>
      <c r="BC3056" s="72">
        <v>0</v>
      </c>
      <c r="BD3056" s="12">
        <v>0</v>
      </c>
      <c r="BE3056" s="72">
        <v>0</v>
      </c>
      <c r="BF3056" s="72">
        <v>0</v>
      </c>
      <c r="BG3056" s="12">
        <v>0</v>
      </c>
      <c r="BH3056" s="72">
        <v>0</v>
      </c>
      <c r="BI3056" s="72">
        <v>0</v>
      </c>
      <c r="BJ3056" s="12">
        <v>0</v>
      </c>
      <c r="BK3056" s="72">
        <v>0</v>
      </c>
      <c r="BL3056" s="72">
        <v>0</v>
      </c>
      <c r="BM3056" s="12">
        <v>0</v>
      </c>
      <c r="BN3056" s="72">
        <v>0</v>
      </c>
      <c r="BO3056" s="72">
        <v>0</v>
      </c>
      <c r="BP3056" s="12">
        <v>0</v>
      </c>
      <c r="BQ3056" s="72">
        <v>0</v>
      </c>
      <c r="BR3056" s="72">
        <v>0</v>
      </c>
      <c r="BS3056" s="12">
        <v>0</v>
      </c>
      <c r="BT3056" s="72">
        <v>0</v>
      </c>
      <c r="BU3056" s="72">
        <v>0</v>
      </c>
      <c r="BV3056" s="12">
        <v>0</v>
      </c>
      <c r="BW3056" s="72">
        <v>0</v>
      </c>
      <c r="BX3056" s="72">
        <v>0</v>
      </c>
      <c r="BY3056" s="13"/>
      <c r="BZ3056" s="13"/>
    </row>
    <row r="3057" spans="1:78">
      <c r="A3057" s="122" t="s">
        <v>65</v>
      </c>
      <c r="B3057" s="71" t="s">
        <v>76</v>
      </c>
      <c r="C3057" s="71" t="s">
        <v>25</v>
      </c>
      <c r="D3057" s="34">
        <v>42614</v>
      </c>
      <c r="E3057" s="12">
        <v>0</v>
      </c>
      <c r="F3057" s="72">
        <v>0</v>
      </c>
      <c r="G3057" s="72">
        <v>0</v>
      </c>
      <c r="H3057" s="12">
        <v>0</v>
      </c>
      <c r="I3057" s="72">
        <v>0</v>
      </c>
      <c r="J3057" s="72">
        <v>0</v>
      </c>
      <c r="K3057" s="12">
        <v>0</v>
      </c>
      <c r="L3057" s="72">
        <v>0</v>
      </c>
      <c r="M3057" s="72">
        <v>0</v>
      </c>
      <c r="N3057" s="12">
        <v>0</v>
      </c>
      <c r="O3057" s="72">
        <v>0</v>
      </c>
      <c r="P3057" s="72">
        <v>0</v>
      </c>
      <c r="Q3057" s="12">
        <v>0</v>
      </c>
      <c r="R3057" s="72">
        <v>0</v>
      </c>
      <c r="S3057" s="72">
        <v>0</v>
      </c>
      <c r="T3057" s="12">
        <v>0</v>
      </c>
      <c r="U3057" s="72">
        <v>0</v>
      </c>
      <c r="V3057" s="72">
        <v>0</v>
      </c>
      <c r="W3057" s="12">
        <v>0</v>
      </c>
      <c r="X3057" s="72">
        <v>0</v>
      </c>
      <c r="Y3057" s="72">
        <v>0</v>
      </c>
      <c r="Z3057" s="12">
        <v>0</v>
      </c>
      <c r="AA3057" s="72">
        <v>0</v>
      </c>
      <c r="AB3057" s="72">
        <v>0</v>
      </c>
      <c r="AC3057" s="12">
        <v>0</v>
      </c>
      <c r="AD3057" s="72">
        <v>0</v>
      </c>
      <c r="AE3057" s="72">
        <v>0</v>
      </c>
      <c r="AF3057" s="12">
        <v>0</v>
      </c>
      <c r="AG3057" s="72">
        <v>0</v>
      </c>
      <c r="AH3057" s="72">
        <v>0</v>
      </c>
      <c r="AI3057" s="12">
        <v>0</v>
      </c>
      <c r="AJ3057" s="72">
        <v>0</v>
      </c>
      <c r="AK3057" s="72">
        <v>0</v>
      </c>
      <c r="AL3057" s="12">
        <v>0</v>
      </c>
      <c r="AM3057" s="72">
        <v>0</v>
      </c>
      <c r="AN3057" s="72">
        <v>0</v>
      </c>
      <c r="AO3057" s="12">
        <v>0</v>
      </c>
      <c r="AP3057" s="72">
        <v>0</v>
      </c>
      <c r="AQ3057" s="72">
        <v>0</v>
      </c>
      <c r="AR3057" s="12">
        <v>0</v>
      </c>
      <c r="AS3057" s="72">
        <v>0</v>
      </c>
      <c r="AT3057" s="72">
        <v>0</v>
      </c>
      <c r="AU3057" s="12">
        <v>0</v>
      </c>
      <c r="AV3057" s="72">
        <v>0</v>
      </c>
      <c r="AW3057" s="72">
        <v>0</v>
      </c>
      <c r="AX3057" s="12">
        <v>0</v>
      </c>
      <c r="AY3057" s="72">
        <v>0</v>
      </c>
      <c r="AZ3057" s="72">
        <v>0</v>
      </c>
      <c r="BA3057" s="12">
        <v>0</v>
      </c>
      <c r="BB3057" s="72">
        <v>0</v>
      </c>
      <c r="BC3057" s="72">
        <v>0</v>
      </c>
      <c r="BD3057" s="12">
        <v>0</v>
      </c>
      <c r="BE3057" s="72">
        <v>0</v>
      </c>
      <c r="BF3057" s="72">
        <v>0</v>
      </c>
      <c r="BG3057" s="12">
        <v>0</v>
      </c>
      <c r="BH3057" s="72">
        <v>0</v>
      </c>
      <c r="BI3057" s="72">
        <v>0</v>
      </c>
      <c r="BJ3057" s="12">
        <v>0</v>
      </c>
      <c r="BK3057" s="72">
        <v>0</v>
      </c>
      <c r="BL3057" s="72">
        <v>0</v>
      </c>
      <c r="BM3057" s="12">
        <v>0</v>
      </c>
      <c r="BN3057" s="72">
        <v>0</v>
      </c>
      <c r="BO3057" s="72">
        <v>0</v>
      </c>
      <c r="BP3057" s="12">
        <v>0</v>
      </c>
      <c r="BQ3057" s="72">
        <v>0</v>
      </c>
      <c r="BR3057" s="72">
        <v>0</v>
      </c>
      <c r="BS3057" s="12">
        <v>0</v>
      </c>
      <c r="BT3057" s="72">
        <v>0</v>
      </c>
      <c r="BU3057" s="72">
        <v>0</v>
      </c>
      <c r="BV3057" s="12">
        <v>0</v>
      </c>
      <c r="BW3057" s="72">
        <v>0</v>
      </c>
      <c r="BX3057" s="72">
        <v>0</v>
      </c>
      <c r="BY3057" s="13"/>
      <c r="BZ3057" s="13"/>
    </row>
    <row r="3058" spans="1:78">
      <c r="A3058" s="122" t="s">
        <v>65</v>
      </c>
      <c r="B3058" s="71" t="s">
        <v>76</v>
      </c>
      <c r="C3058" s="71" t="s">
        <v>25</v>
      </c>
      <c r="D3058" s="34">
        <v>42705</v>
      </c>
      <c r="E3058" s="12">
        <v>0</v>
      </c>
      <c r="F3058" s="72">
        <v>0</v>
      </c>
      <c r="G3058" s="72">
        <v>0</v>
      </c>
      <c r="H3058" s="12">
        <v>0</v>
      </c>
      <c r="I3058" s="72">
        <v>0</v>
      </c>
      <c r="J3058" s="72">
        <v>0</v>
      </c>
      <c r="K3058" s="12">
        <v>0</v>
      </c>
      <c r="L3058" s="72">
        <v>0</v>
      </c>
      <c r="M3058" s="72">
        <v>0</v>
      </c>
      <c r="N3058" s="12">
        <v>0</v>
      </c>
      <c r="O3058" s="72">
        <v>0</v>
      </c>
      <c r="P3058" s="72">
        <v>0</v>
      </c>
      <c r="Q3058" s="12">
        <v>0</v>
      </c>
      <c r="R3058" s="72">
        <v>0</v>
      </c>
      <c r="S3058" s="72">
        <v>0</v>
      </c>
      <c r="T3058" s="12">
        <v>0</v>
      </c>
      <c r="U3058" s="72">
        <v>0</v>
      </c>
      <c r="V3058" s="72">
        <v>0</v>
      </c>
      <c r="W3058" s="12">
        <v>0</v>
      </c>
      <c r="X3058" s="72">
        <v>0</v>
      </c>
      <c r="Y3058" s="72">
        <v>0</v>
      </c>
      <c r="Z3058" s="12">
        <v>0</v>
      </c>
      <c r="AA3058" s="72">
        <v>0</v>
      </c>
      <c r="AB3058" s="72">
        <v>0</v>
      </c>
      <c r="AC3058" s="12">
        <v>0</v>
      </c>
      <c r="AD3058" s="72">
        <v>0</v>
      </c>
      <c r="AE3058" s="72">
        <v>0</v>
      </c>
      <c r="AF3058" s="12">
        <v>0</v>
      </c>
      <c r="AG3058" s="72">
        <v>0</v>
      </c>
      <c r="AH3058" s="72">
        <v>0</v>
      </c>
      <c r="AI3058" s="12">
        <v>0</v>
      </c>
      <c r="AJ3058" s="72">
        <v>0</v>
      </c>
      <c r="AK3058" s="72">
        <v>0</v>
      </c>
      <c r="AL3058" s="12">
        <v>0</v>
      </c>
      <c r="AM3058" s="72">
        <v>0</v>
      </c>
      <c r="AN3058" s="72">
        <v>0</v>
      </c>
      <c r="AO3058" s="12">
        <v>0</v>
      </c>
      <c r="AP3058" s="72">
        <v>0</v>
      </c>
      <c r="AQ3058" s="72">
        <v>0</v>
      </c>
      <c r="AR3058" s="12">
        <v>0</v>
      </c>
      <c r="AS3058" s="72">
        <v>0</v>
      </c>
      <c r="AT3058" s="72">
        <v>0</v>
      </c>
      <c r="AU3058" s="12">
        <v>0</v>
      </c>
      <c r="AV3058" s="72">
        <v>0</v>
      </c>
      <c r="AW3058" s="72">
        <v>0</v>
      </c>
      <c r="AX3058" s="12">
        <v>0</v>
      </c>
      <c r="AY3058" s="72">
        <v>0</v>
      </c>
      <c r="AZ3058" s="72">
        <v>0</v>
      </c>
      <c r="BA3058" s="12">
        <v>0</v>
      </c>
      <c r="BB3058" s="72">
        <v>0</v>
      </c>
      <c r="BC3058" s="72">
        <v>0</v>
      </c>
      <c r="BD3058" s="12">
        <v>0</v>
      </c>
      <c r="BE3058" s="72">
        <v>0</v>
      </c>
      <c r="BF3058" s="72">
        <v>0</v>
      </c>
      <c r="BG3058" s="12">
        <v>0</v>
      </c>
      <c r="BH3058" s="72">
        <v>0</v>
      </c>
      <c r="BI3058" s="72">
        <v>0</v>
      </c>
      <c r="BJ3058" s="12">
        <v>0</v>
      </c>
      <c r="BK3058" s="72">
        <v>0</v>
      </c>
      <c r="BL3058" s="72">
        <v>0</v>
      </c>
      <c r="BM3058" s="12">
        <v>0</v>
      </c>
      <c r="BN3058" s="72">
        <v>0</v>
      </c>
      <c r="BO3058" s="72">
        <v>0</v>
      </c>
      <c r="BP3058" s="12">
        <v>0</v>
      </c>
      <c r="BQ3058" s="72">
        <v>0</v>
      </c>
      <c r="BR3058" s="72">
        <v>0</v>
      </c>
      <c r="BS3058" s="12">
        <v>0</v>
      </c>
      <c r="BT3058" s="72">
        <v>0</v>
      </c>
      <c r="BU3058" s="72">
        <v>0</v>
      </c>
      <c r="BV3058" s="12">
        <v>0</v>
      </c>
      <c r="BW3058" s="72">
        <v>0</v>
      </c>
      <c r="BX3058" s="72">
        <v>0</v>
      </c>
      <c r="BY3058" s="13"/>
      <c r="BZ3058" s="13"/>
    </row>
    <row r="3059" spans="1:78">
      <c r="A3059" s="122" t="s">
        <v>65</v>
      </c>
      <c r="B3059" s="71" t="s">
        <v>76</v>
      </c>
      <c r="C3059" s="71" t="s">
        <v>25</v>
      </c>
      <c r="D3059" s="34">
        <v>42795</v>
      </c>
      <c r="E3059" s="12">
        <v>0</v>
      </c>
      <c r="F3059" s="72">
        <v>0</v>
      </c>
      <c r="G3059" s="72">
        <v>0</v>
      </c>
      <c r="H3059" s="12">
        <v>0</v>
      </c>
      <c r="I3059" s="72">
        <v>0</v>
      </c>
      <c r="J3059" s="72">
        <v>0</v>
      </c>
      <c r="K3059" s="12">
        <v>0</v>
      </c>
      <c r="L3059" s="72">
        <v>0</v>
      </c>
      <c r="M3059" s="72">
        <v>0</v>
      </c>
      <c r="N3059" s="12">
        <v>0</v>
      </c>
      <c r="O3059" s="72">
        <v>0</v>
      </c>
      <c r="P3059" s="72">
        <v>0</v>
      </c>
      <c r="Q3059" s="12">
        <v>0</v>
      </c>
      <c r="R3059" s="72">
        <v>0</v>
      </c>
      <c r="S3059" s="72">
        <v>0</v>
      </c>
      <c r="T3059" s="12">
        <v>0</v>
      </c>
      <c r="U3059" s="72">
        <v>0</v>
      </c>
      <c r="V3059" s="72">
        <v>0</v>
      </c>
      <c r="W3059" s="12">
        <v>0</v>
      </c>
      <c r="X3059" s="72">
        <v>0</v>
      </c>
      <c r="Y3059" s="72">
        <v>0</v>
      </c>
      <c r="Z3059" s="12">
        <v>0</v>
      </c>
      <c r="AA3059" s="72">
        <v>0</v>
      </c>
      <c r="AB3059" s="72">
        <v>0</v>
      </c>
      <c r="AC3059" s="12">
        <v>0</v>
      </c>
      <c r="AD3059" s="72">
        <v>0</v>
      </c>
      <c r="AE3059" s="72">
        <v>0</v>
      </c>
      <c r="AF3059" s="12">
        <v>0</v>
      </c>
      <c r="AG3059" s="72">
        <v>0</v>
      </c>
      <c r="AH3059" s="72">
        <v>0</v>
      </c>
      <c r="AI3059" s="12">
        <v>0</v>
      </c>
      <c r="AJ3059" s="72">
        <v>0</v>
      </c>
      <c r="AK3059" s="72">
        <v>0</v>
      </c>
      <c r="AL3059" s="12">
        <v>0</v>
      </c>
      <c r="AM3059" s="72">
        <v>0</v>
      </c>
      <c r="AN3059" s="72">
        <v>0</v>
      </c>
      <c r="AO3059" s="12">
        <v>0</v>
      </c>
      <c r="AP3059" s="72">
        <v>0</v>
      </c>
      <c r="AQ3059" s="72">
        <v>0</v>
      </c>
      <c r="AR3059" s="12">
        <v>0</v>
      </c>
      <c r="AS3059" s="72">
        <v>0</v>
      </c>
      <c r="AT3059" s="72">
        <v>0</v>
      </c>
      <c r="AU3059" s="12">
        <v>0</v>
      </c>
      <c r="AV3059" s="72">
        <v>0</v>
      </c>
      <c r="AW3059" s="72">
        <v>0</v>
      </c>
      <c r="AX3059" s="12">
        <v>0</v>
      </c>
      <c r="AY3059" s="72">
        <v>0</v>
      </c>
      <c r="AZ3059" s="72">
        <v>0</v>
      </c>
      <c r="BA3059" s="12">
        <v>0</v>
      </c>
      <c r="BB3059" s="72">
        <v>0</v>
      </c>
      <c r="BC3059" s="72">
        <v>0</v>
      </c>
      <c r="BD3059" s="12">
        <v>0</v>
      </c>
      <c r="BE3059" s="72">
        <v>0</v>
      </c>
      <c r="BF3059" s="72">
        <v>0</v>
      </c>
      <c r="BG3059" s="12">
        <v>0</v>
      </c>
      <c r="BH3059" s="72">
        <v>0</v>
      </c>
      <c r="BI3059" s="72">
        <v>0</v>
      </c>
      <c r="BJ3059" s="12">
        <v>0</v>
      </c>
      <c r="BK3059" s="72">
        <v>0</v>
      </c>
      <c r="BL3059" s="72">
        <v>0</v>
      </c>
      <c r="BM3059" s="12">
        <v>0</v>
      </c>
      <c r="BN3059" s="72">
        <v>0</v>
      </c>
      <c r="BO3059" s="72">
        <v>0</v>
      </c>
      <c r="BP3059" s="12">
        <v>0</v>
      </c>
      <c r="BQ3059" s="72">
        <v>0</v>
      </c>
      <c r="BR3059" s="72">
        <v>0</v>
      </c>
      <c r="BS3059" s="12">
        <v>0</v>
      </c>
      <c r="BT3059" s="72">
        <v>0</v>
      </c>
      <c r="BU3059" s="72">
        <v>0</v>
      </c>
      <c r="BV3059" s="12">
        <v>0</v>
      </c>
      <c r="BW3059" s="72">
        <v>0</v>
      </c>
      <c r="BX3059" s="72">
        <v>0</v>
      </c>
      <c r="BY3059" s="13"/>
      <c r="BZ3059" s="13"/>
    </row>
    <row r="3060" spans="1:78">
      <c r="A3060" s="122" t="s">
        <v>65</v>
      </c>
      <c r="B3060" s="71" t="s">
        <v>76</v>
      </c>
      <c r="C3060" s="71" t="s">
        <v>25</v>
      </c>
      <c r="D3060" s="34">
        <v>42887</v>
      </c>
      <c r="E3060" s="12">
        <v>0</v>
      </c>
      <c r="F3060" s="72">
        <v>0</v>
      </c>
      <c r="G3060" s="72">
        <v>0</v>
      </c>
      <c r="H3060" s="12">
        <v>0</v>
      </c>
      <c r="I3060" s="72">
        <v>0</v>
      </c>
      <c r="J3060" s="72">
        <v>0</v>
      </c>
      <c r="K3060" s="12">
        <v>0</v>
      </c>
      <c r="L3060" s="72">
        <v>0</v>
      </c>
      <c r="M3060" s="72">
        <v>0</v>
      </c>
      <c r="N3060" s="12">
        <v>0</v>
      </c>
      <c r="O3060" s="72">
        <v>0</v>
      </c>
      <c r="P3060" s="72">
        <v>0</v>
      </c>
      <c r="Q3060" s="12">
        <v>0</v>
      </c>
      <c r="R3060" s="72">
        <v>0</v>
      </c>
      <c r="S3060" s="72">
        <v>0</v>
      </c>
      <c r="T3060" s="12">
        <v>0</v>
      </c>
      <c r="U3060" s="72">
        <v>0</v>
      </c>
      <c r="V3060" s="72">
        <v>0</v>
      </c>
      <c r="W3060" s="12">
        <v>0</v>
      </c>
      <c r="X3060" s="72">
        <v>0</v>
      </c>
      <c r="Y3060" s="72">
        <v>0</v>
      </c>
      <c r="Z3060" s="12">
        <v>0</v>
      </c>
      <c r="AA3060" s="72">
        <v>0</v>
      </c>
      <c r="AB3060" s="72">
        <v>0</v>
      </c>
      <c r="AC3060" s="12">
        <v>0</v>
      </c>
      <c r="AD3060" s="72">
        <v>0</v>
      </c>
      <c r="AE3060" s="72">
        <v>0</v>
      </c>
      <c r="AF3060" s="12">
        <v>0</v>
      </c>
      <c r="AG3060" s="72">
        <v>0</v>
      </c>
      <c r="AH3060" s="72">
        <v>0</v>
      </c>
      <c r="AI3060" s="12">
        <v>0</v>
      </c>
      <c r="AJ3060" s="72">
        <v>0</v>
      </c>
      <c r="AK3060" s="72">
        <v>0</v>
      </c>
      <c r="AL3060" s="12">
        <v>0</v>
      </c>
      <c r="AM3060" s="72">
        <v>0</v>
      </c>
      <c r="AN3060" s="72">
        <v>0</v>
      </c>
      <c r="AO3060" s="12">
        <v>0</v>
      </c>
      <c r="AP3060" s="72">
        <v>0</v>
      </c>
      <c r="AQ3060" s="72">
        <v>0</v>
      </c>
      <c r="AR3060" s="12">
        <v>0</v>
      </c>
      <c r="AS3060" s="72">
        <v>0</v>
      </c>
      <c r="AT3060" s="72">
        <v>0</v>
      </c>
      <c r="AU3060" s="12">
        <v>0</v>
      </c>
      <c r="AV3060" s="72">
        <v>0</v>
      </c>
      <c r="AW3060" s="72">
        <v>0</v>
      </c>
      <c r="AX3060" s="12">
        <v>0</v>
      </c>
      <c r="AY3060" s="72">
        <v>0</v>
      </c>
      <c r="AZ3060" s="72">
        <v>0</v>
      </c>
      <c r="BA3060" s="12">
        <v>0</v>
      </c>
      <c r="BB3060" s="72">
        <v>0</v>
      </c>
      <c r="BC3060" s="72">
        <v>0</v>
      </c>
      <c r="BD3060" s="12">
        <v>0</v>
      </c>
      <c r="BE3060" s="72">
        <v>0</v>
      </c>
      <c r="BF3060" s="72">
        <v>0</v>
      </c>
      <c r="BG3060" s="12">
        <v>0</v>
      </c>
      <c r="BH3060" s="72">
        <v>0</v>
      </c>
      <c r="BI3060" s="72">
        <v>0</v>
      </c>
      <c r="BJ3060" s="12">
        <v>0</v>
      </c>
      <c r="BK3060" s="72">
        <v>0</v>
      </c>
      <c r="BL3060" s="72">
        <v>0</v>
      </c>
      <c r="BM3060" s="12">
        <v>0</v>
      </c>
      <c r="BN3060" s="72">
        <v>0</v>
      </c>
      <c r="BO3060" s="72">
        <v>0</v>
      </c>
      <c r="BP3060" s="12">
        <v>0</v>
      </c>
      <c r="BQ3060" s="72">
        <v>0</v>
      </c>
      <c r="BR3060" s="72">
        <v>0</v>
      </c>
      <c r="BS3060" s="12">
        <v>0</v>
      </c>
      <c r="BT3060" s="72">
        <v>0</v>
      </c>
      <c r="BU3060" s="72">
        <v>0</v>
      </c>
      <c r="BV3060" s="12">
        <v>0</v>
      </c>
      <c r="BW3060" s="72">
        <v>0</v>
      </c>
      <c r="BX3060" s="72">
        <v>0</v>
      </c>
      <c r="BY3060" s="13"/>
      <c r="BZ3060" s="13"/>
    </row>
    <row r="3061" spans="1:78">
      <c r="A3061" s="122" t="s">
        <v>65</v>
      </c>
      <c r="B3061" s="71" t="s">
        <v>76</v>
      </c>
      <c r="C3061" s="71" t="s">
        <v>25</v>
      </c>
      <c r="D3061" s="34">
        <v>43344</v>
      </c>
      <c r="E3061" s="12">
        <v>0</v>
      </c>
      <c r="F3061" s="72">
        <v>0</v>
      </c>
      <c r="G3061" s="72">
        <v>0</v>
      </c>
      <c r="H3061" s="12">
        <v>0</v>
      </c>
      <c r="I3061" s="72">
        <v>0</v>
      </c>
      <c r="J3061" s="72">
        <v>0</v>
      </c>
      <c r="K3061" s="12">
        <v>0</v>
      </c>
      <c r="L3061" s="72">
        <v>0</v>
      </c>
      <c r="M3061" s="72">
        <v>0</v>
      </c>
      <c r="N3061" s="12">
        <v>0</v>
      </c>
      <c r="O3061" s="72">
        <v>0</v>
      </c>
      <c r="P3061" s="72">
        <v>0</v>
      </c>
      <c r="Q3061" s="12">
        <v>0</v>
      </c>
      <c r="R3061" s="72">
        <v>0</v>
      </c>
      <c r="S3061" s="72">
        <v>0</v>
      </c>
      <c r="T3061" s="12">
        <v>0</v>
      </c>
      <c r="U3061" s="72">
        <v>0</v>
      </c>
      <c r="V3061" s="72">
        <v>0</v>
      </c>
      <c r="W3061" s="12">
        <v>0</v>
      </c>
      <c r="X3061" s="72">
        <v>0</v>
      </c>
      <c r="Y3061" s="72">
        <v>0</v>
      </c>
      <c r="Z3061" s="12">
        <v>0</v>
      </c>
      <c r="AA3061" s="72">
        <v>0</v>
      </c>
      <c r="AB3061" s="72">
        <v>0</v>
      </c>
      <c r="AC3061" s="12">
        <v>0</v>
      </c>
      <c r="AD3061" s="72">
        <v>0</v>
      </c>
      <c r="AE3061" s="72">
        <v>0</v>
      </c>
      <c r="AF3061" s="12">
        <v>0</v>
      </c>
      <c r="AG3061" s="72">
        <v>0</v>
      </c>
      <c r="AH3061" s="72">
        <v>0</v>
      </c>
      <c r="AI3061" s="12">
        <v>0</v>
      </c>
      <c r="AJ3061" s="72">
        <v>0</v>
      </c>
      <c r="AK3061" s="72">
        <v>0</v>
      </c>
      <c r="AL3061" s="12">
        <v>0</v>
      </c>
      <c r="AM3061" s="72">
        <v>0</v>
      </c>
      <c r="AN3061" s="72">
        <v>0</v>
      </c>
      <c r="AO3061" s="12">
        <v>0</v>
      </c>
      <c r="AP3061" s="72">
        <v>0</v>
      </c>
      <c r="AQ3061" s="72">
        <v>0</v>
      </c>
      <c r="AR3061" s="12">
        <v>0</v>
      </c>
      <c r="AS3061" s="72">
        <v>0</v>
      </c>
      <c r="AT3061" s="72">
        <v>0</v>
      </c>
      <c r="AU3061" s="12">
        <v>0</v>
      </c>
      <c r="AV3061" s="72">
        <v>0</v>
      </c>
      <c r="AW3061" s="72">
        <v>0</v>
      </c>
      <c r="AX3061" s="12">
        <v>0</v>
      </c>
      <c r="AY3061" s="72">
        <v>0</v>
      </c>
      <c r="AZ3061" s="72">
        <v>0</v>
      </c>
      <c r="BA3061" s="12">
        <v>0</v>
      </c>
      <c r="BB3061" s="72">
        <v>0</v>
      </c>
      <c r="BC3061" s="72">
        <v>0</v>
      </c>
      <c r="BD3061" s="12">
        <v>0</v>
      </c>
      <c r="BE3061" s="72">
        <v>0</v>
      </c>
      <c r="BF3061" s="72">
        <v>0</v>
      </c>
      <c r="BG3061" s="12">
        <v>0</v>
      </c>
      <c r="BH3061" s="72">
        <v>0</v>
      </c>
      <c r="BI3061" s="72">
        <v>0</v>
      </c>
      <c r="BJ3061" s="12">
        <v>0</v>
      </c>
      <c r="BK3061" s="72">
        <v>0</v>
      </c>
      <c r="BL3061" s="72">
        <v>0</v>
      </c>
      <c r="BM3061" s="12">
        <v>0</v>
      </c>
      <c r="BN3061" s="72">
        <v>0</v>
      </c>
      <c r="BO3061" s="72">
        <v>0</v>
      </c>
      <c r="BP3061" s="12">
        <v>0</v>
      </c>
      <c r="BQ3061" s="72">
        <v>0</v>
      </c>
      <c r="BR3061" s="72">
        <v>0</v>
      </c>
      <c r="BS3061" s="12">
        <v>0</v>
      </c>
      <c r="BT3061" s="72">
        <v>0</v>
      </c>
      <c r="BU3061" s="72">
        <v>0</v>
      </c>
      <c r="BV3061" s="12">
        <v>0</v>
      </c>
      <c r="BW3061" s="72">
        <v>0</v>
      </c>
      <c r="BX3061" s="72">
        <v>0</v>
      </c>
      <c r="BY3061" s="13"/>
      <c r="BZ3061" s="13"/>
    </row>
    <row r="3062" spans="1:78">
      <c r="A3062" s="122" t="s">
        <v>65</v>
      </c>
      <c r="B3062" s="71" t="s">
        <v>76</v>
      </c>
      <c r="C3062" s="71" t="s">
        <v>25</v>
      </c>
      <c r="D3062" s="34">
        <v>43435</v>
      </c>
      <c r="E3062" s="12">
        <v>0</v>
      </c>
      <c r="F3062" s="72">
        <v>0</v>
      </c>
      <c r="G3062" s="72">
        <v>0</v>
      </c>
      <c r="H3062" s="12">
        <v>0</v>
      </c>
      <c r="I3062" s="72">
        <v>0</v>
      </c>
      <c r="J3062" s="72">
        <v>0</v>
      </c>
      <c r="K3062" s="12">
        <v>0</v>
      </c>
      <c r="L3062" s="72">
        <v>0</v>
      </c>
      <c r="M3062" s="72">
        <v>0</v>
      </c>
      <c r="N3062" s="12">
        <v>0</v>
      </c>
      <c r="O3062" s="72">
        <v>0</v>
      </c>
      <c r="P3062" s="72">
        <v>0</v>
      </c>
      <c r="Q3062" s="12">
        <v>0</v>
      </c>
      <c r="R3062" s="72">
        <v>0</v>
      </c>
      <c r="S3062" s="72">
        <v>0</v>
      </c>
      <c r="T3062" s="12">
        <v>0</v>
      </c>
      <c r="U3062" s="72">
        <v>0</v>
      </c>
      <c r="V3062" s="72">
        <v>0</v>
      </c>
      <c r="W3062" s="12">
        <v>0</v>
      </c>
      <c r="X3062" s="72">
        <v>0</v>
      </c>
      <c r="Y3062" s="72">
        <v>0</v>
      </c>
      <c r="Z3062" s="12">
        <v>0</v>
      </c>
      <c r="AA3062" s="72">
        <v>0</v>
      </c>
      <c r="AB3062" s="72">
        <v>0</v>
      </c>
      <c r="AC3062" s="12">
        <v>0</v>
      </c>
      <c r="AD3062" s="72">
        <v>0</v>
      </c>
      <c r="AE3062" s="72">
        <v>0</v>
      </c>
      <c r="AF3062" s="12">
        <v>0</v>
      </c>
      <c r="AG3062" s="72">
        <v>0</v>
      </c>
      <c r="AH3062" s="72">
        <v>0</v>
      </c>
      <c r="AI3062" s="12">
        <v>0</v>
      </c>
      <c r="AJ3062" s="72">
        <v>0</v>
      </c>
      <c r="AK3062" s="72">
        <v>0</v>
      </c>
      <c r="AL3062" s="12">
        <v>0</v>
      </c>
      <c r="AM3062" s="72">
        <v>0</v>
      </c>
      <c r="AN3062" s="72">
        <v>0</v>
      </c>
      <c r="AO3062" s="12">
        <v>0</v>
      </c>
      <c r="AP3062" s="72">
        <v>0</v>
      </c>
      <c r="AQ3062" s="72">
        <v>0</v>
      </c>
      <c r="AR3062" s="12">
        <v>0</v>
      </c>
      <c r="AS3062" s="72">
        <v>0</v>
      </c>
      <c r="AT3062" s="72">
        <v>0</v>
      </c>
      <c r="AU3062" s="12">
        <v>0</v>
      </c>
      <c r="AV3062" s="72">
        <v>0</v>
      </c>
      <c r="AW3062" s="72">
        <v>0</v>
      </c>
      <c r="AX3062" s="12">
        <v>0</v>
      </c>
      <c r="AY3062" s="72">
        <v>0</v>
      </c>
      <c r="AZ3062" s="72">
        <v>0</v>
      </c>
      <c r="BA3062" s="12">
        <v>0</v>
      </c>
      <c r="BB3062" s="72">
        <v>0</v>
      </c>
      <c r="BC3062" s="72">
        <v>0</v>
      </c>
      <c r="BD3062" s="12">
        <v>0</v>
      </c>
      <c r="BE3062" s="72">
        <v>0</v>
      </c>
      <c r="BF3062" s="72">
        <v>0</v>
      </c>
      <c r="BG3062" s="12">
        <v>0</v>
      </c>
      <c r="BH3062" s="72">
        <v>0</v>
      </c>
      <c r="BI3062" s="72">
        <v>0</v>
      </c>
      <c r="BJ3062" s="12">
        <v>0</v>
      </c>
      <c r="BK3062" s="72">
        <v>0</v>
      </c>
      <c r="BL3062" s="72">
        <v>0</v>
      </c>
      <c r="BM3062" s="12">
        <v>0</v>
      </c>
      <c r="BN3062" s="72">
        <v>0</v>
      </c>
      <c r="BO3062" s="72">
        <v>0</v>
      </c>
      <c r="BP3062" s="12">
        <v>0</v>
      </c>
      <c r="BQ3062" s="72">
        <v>0</v>
      </c>
      <c r="BR3062" s="72">
        <v>0</v>
      </c>
      <c r="BS3062" s="12">
        <v>0</v>
      </c>
      <c r="BT3062" s="72">
        <v>0</v>
      </c>
      <c r="BU3062" s="72">
        <v>0</v>
      </c>
      <c r="BV3062" s="12">
        <v>0</v>
      </c>
      <c r="BW3062" s="72">
        <v>0</v>
      </c>
      <c r="BX3062" s="72">
        <v>0</v>
      </c>
      <c r="BY3062" s="13"/>
      <c r="BZ3062" s="13"/>
    </row>
    <row r="3063" spans="1:78">
      <c r="A3063" s="122" t="s">
        <v>65</v>
      </c>
      <c r="B3063" s="71" t="s">
        <v>76</v>
      </c>
      <c r="C3063" s="71" t="s">
        <v>25</v>
      </c>
      <c r="D3063" s="34">
        <v>43525</v>
      </c>
      <c r="E3063" s="12">
        <v>0</v>
      </c>
      <c r="F3063" s="72">
        <v>0</v>
      </c>
      <c r="G3063" s="72">
        <v>0</v>
      </c>
      <c r="H3063" s="12">
        <v>0</v>
      </c>
      <c r="I3063" s="72">
        <v>0</v>
      </c>
      <c r="J3063" s="72">
        <v>0</v>
      </c>
      <c r="K3063" s="12">
        <v>0</v>
      </c>
      <c r="L3063" s="72">
        <v>0</v>
      </c>
      <c r="M3063" s="72">
        <v>0</v>
      </c>
      <c r="N3063" s="12">
        <v>0</v>
      </c>
      <c r="O3063" s="72">
        <v>0</v>
      </c>
      <c r="P3063" s="72">
        <v>0</v>
      </c>
      <c r="Q3063" s="12">
        <v>0</v>
      </c>
      <c r="R3063" s="72">
        <v>0</v>
      </c>
      <c r="S3063" s="72">
        <v>0</v>
      </c>
      <c r="T3063" s="12">
        <v>0</v>
      </c>
      <c r="U3063" s="72">
        <v>0</v>
      </c>
      <c r="V3063" s="72">
        <v>0</v>
      </c>
      <c r="W3063" s="12">
        <v>0</v>
      </c>
      <c r="X3063" s="72">
        <v>0</v>
      </c>
      <c r="Y3063" s="72">
        <v>0</v>
      </c>
      <c r="Z3063" s="12">
        <v>0</v>
      </c>
      <c r="AA3063" s="72">
        <v>0</v>
      </c>
      <c r="AB3063" s="72">
        <v>0</v>
      </c>
      <c r="AC3063" s="12">
        <v>0</v>
      </c>
      <c r="AD3063" s="72">
        <v>0</v>
      </c>
      <c r="AE3063" s="72">
        <v>0</v>
      </c>
      <c r="AF3063" s="12">
        <v>0</v>
      </c>
      <c r="AG3063" s="72">
        <v>0</v>
      </c>
      <c r="AH3063" s="72">
        <v>0</v>
      </c>
      <c r="AI3063" s="12">
        <v>0</v>
      </c>
      <c r="AJ3063" s="72">
        <v>0</v>
      </c>
      <c r="AK3063" s="72">
        <v>0</v>
      </c>
      <c r="AL3063" s="12">
        <v>0</v>
      </c>
      <c r="AM3063" s="72">
        <v>0</v>
      </c>
      <c r="AN3063" s="72">
        <v>0</v>
      </c>
      <c r="AO3063" s="12">
        <v>0</v>
      </c>
      <c r="AP3063" s="72">
        <v>0</v>
      </c>
      <c r="AQ3063" s="72">
        <v>0</v>
      </c>
      <c r="AR3063" s="12">
        <v>0</v>
      </c>
      <c r="AS3063" s="72">
        <v>0</v>
      </c>
      <c r="AT3063" s="72">
        <v>0</v>
      </c>
      <c r="AU3063" s="12">
        <v>0</v>
      </c>
      <c r="AV3063" s="72">
        <v>0</v>
      </c>
      <c r="AW3063" s="72">
        <v>0</v>
      </c>
      <c r="AX3063" s="12">
        <v>0</v>
      </c>
      <c r="AY3063" s="72">
        <v>0</v>
      </c>
      <c r="AZ3063" s="72">
        <v>0</v>
      </c>
      <c r="BA3063" s="12">
        <v>0</v>
      </c>
      <c r="BB3063" s="72">
        <v>0</v>
      </c>
      <c r="BC3063" s="72">
        <v>0</v>
      </c>
      <c r="BD3063" s="12">
        <v>0</v>
      </c>
      <c r="BE3063" s="72">
        <v>0</v>
      </c>
      <c r="BF3063" s="72">
        <v>0</v>
      </c>
      <c r="BG3063" s="12">
        <v>0</v>
      </c>
      <c r="BH3063" s="72">
        <v>0</v>
      </c>
      <c r="BI3063" s="72">
        <v>0</v>
      </c>
      <c r="BJ3063" s="12">
        <v>0</v>
      </c>
      <c r="BK3063" s="72">
        <v>0</v>
      </c>
      <c r="BL3063" s="72">
        <v>0</v>
      </c>
      <c r="BM3063" s="12">
        <v>0</v>
      </c>
      <c r="BN3063" s="72">
        <v>0</v>
      </c>
      <c r="BO3063" s="72">
        <v>0</v>
      </c>
      <c r="BP3063" s="12">
        <v>0</v>
      </c>
      <c r="BQ3063" s="72">
        <v>0</v>
      </c>
      <c r="BR3063" s="72">
        <v>0</v>
      </c>
      <c r="BS3063" s="12">
        <v>0</v>
      </c>
      <c r="BT3063" s="72">
        <v>0</v>
      </c>
      <c r="BU3063" s="72">
        <v>0</v>
      </c>
      <c r="BV3063" s="12">
        <v>0</v>
      </c>
      <c r="BW3063" s="72">
        <v>0</v>
      </c>
      <c r="BX3063" s="72">
        <v>0</v>
      </c>
      <c r="BY3063" s="13"/>
      <c r="BZ3063" s="13"/>
    </row>
    <row r="3064" spans="1:78">
      <c r="A3064" s="122" t="s">
        <v>65</v>
      </c>
      <c r="B3064" s="71" t="s">
        <v>76</v>
      </c>
      <c r="C3064" s="71" t="s">
        <v>25</v>
      </c>
      <c r="D3064" s="34">
        <v>43617</v>
      </c>
      <c r="E3064" s="12">
        <v>0</v>
      </c>
      <c r="F3064" s="72">
        <v>0</v>
      </c>
      <c r="G3064" s="72">
        <v>0</v>
      </c>
      <c r="H3064" s="12">
        <v>0</v>
      </c>
      <c r="I3064" s="72">
        <v>0</v>
      </c>
      <c r="J3064" s="72">
        <v>0</v>
      </c>
      <c r="K3064" s="12">
        <v>0</v>
      </c>
      <c r="L3064" s="72">
        <v>0</v>
      </c>
      <c r="M3064" s="72">
        <v>0</v>
      </c>
      <c r="N3064" s="12">
        <v>0</v>
      </c>
      <c r="O3064" s="72">
        <v>0</v>
      </c>
      <c r="P3064" s="72">
        <v>0</v>
      </c>
      <c r="Q3064" s="12">
        <v>0</v>
      </c>
      <c r="R3064" s="72">
        <v>0</v>
      </c>
      <c r="S3064" s="72">
        <v>0</v>
      </c>
      <c r="T3064" s="12">
        <v>0</v>
      </c>
      <c r="U3064" s="72">
        <v>0</v>
      </c>
      <c r="V3064" s="72">
        <v>0</v>
      </c>
      <c r="W3064" s="12">
        <v>0</v>
      </c>
      <c r="X3064" s="72">
        <v>0</v>
      </c>
      <c r="Y3064" s="72">
        <v>0</v>
      </c>
      <c r="Z3064" s="12">
        <v>0</v>
      </c>
      <c r="AA3064" s="72">
        <v>0</v>
      </c>
      <c r="AB3064" s="72">
        <v>0</v>
      </c>
      <c r="AC3064" s="12">
        <v>0</v>
      </c>
      <c r="AD3064" s="72">
        <v>0</v>
      </c>
      <c r="AE3064" s="72">
        <v>0</v>
      </c>
      <c r="AF3064" s="12">
        <v>0</v>
      </c>
      <c r="AG3064" s="72">
        <v>0</v>
      </c>
      <c r="AH3064" s="72">
        <v>0</v>
      </c>
      <c r="AI3064" s="12">
        <v>0</v>
      </c>
      <c r="AJ3064" s="72">
        <v>0</v>
      </c>
      <c r="AK3064" s="72">
        <v>0</v>
      </c>
      <c r="AL3064" s="12">
        <v>0</v>
      </c>
      <c r="AM3064" s="72">
        <v>0</v>
      </c>
      <c r="AN3064" s="72">
        <v>0</v>
      </c>
      <c r="AO3064" s="12">
        <v>0</v>
      </c>
      <c r="AP3064" s="72">
        <v>0</v>
      </c>
      <c r="AQ3064" s="72">
        <v>0</v>
      </c>
      <c r="AR3064" s="12">
        <v>0</v>
      </c>
      <c r="AS3064" s="72">
        <v>0</v>
      </c>
      <c r="AT3064" s="72">
        <v>0</v>
      </c>
      <c r="AU3064" s="12">
        <v>0</v>
      </c>
      <c r="AV3064" s="72">
        <v>0</v>
      </c>
      <c r="AW3064" s="72">
        <v>0</v>
      </c>
      <c r="AX3064" s="12">
        <v>0</v>
      </c>
      <c r="AY3064" s="72">
        <v>0</v>
      </c>
      <c r="AZ3064" s="72">
        <v>0</v>
      </c>
      <c r="BA3064" s="12">
        <v>0</v>
      </c>
      <c r="BB3064" s="72">
        <v>0</v>
      </c>
      <c r="BC3064" s="72">
        <v>0</v>
      </c>
      <c r="BD3064" s="12">
        <v>0</v>
      </c>
      <c r="BE3064" s="72">
        <v>0</v>
      </c>
      <c r="BF3064" s="72">
        <v>0</v>
      </c>
      <c r="BG3064" s="12">
        <v>0</v>
      </c>
      <c r="BH3064" s="72">
        <v>0</v>
      </c>
      <c r="BI3064" s="72">
        <v>0</v>
      </c>
      <c r="BJ3064" s="12">
        <v>0</v>
      </c>
      <c r="BK3064" s="72">
        <v>0</v>
      </c>
      <c r="BL3064" s="72">
        <v>0</v>
      </c>
      <c r="BM3064" s="12">
        <v>0</v>
      </c>
      <c r="BN3064" s="72">
        <v>0</v>
      </c>
      <c r="BO3064" s="72">
        <v>0</v>
      </c>
      <c r="BP3064" s="12">
        <v>0</v>
      </c>
      <c r="BQ3064" s="72">
        <v>0</v>
      </c>
      <c r="BR3064" s="72">
        <v>0</v>
      </c>
      <c r="BS3064" s="12">
        <v>0</v>
      </c>
      <c r="BT3064" s="72">
        <v>0</v>
      </c>
      <c r="BU3064" s="72">
        <v>0</v>
      </c>
      <c r="BV3064" s="12">
        <v>0</v>
      </c>
      <c r="BW3064" s="72">
        <v>0</v>
      </c>
      <c r="BX3064" s="72">
        <v>0</v>
      </c>
      <c r="BY3064" s="13"/>
      <c r="BZ3064" s="13"/>
    </row>
    <row r="3065" spans="1:78">
      <c r="A3065" s="122" t="s">
        <v>65</v>
      </c>
      <c r="B3065" s="71" t="s">
        <v>76</v>
      </c>
      <c r="C3065" s="71" t="s">
        <v>25</v>
      </c>
      <c r="D3065" s="34">
        <v>44075</v>
      </c>
      <c r="E3065" s="12">
        <v>0</v>
      </c>
      <c r="F3065" s="72">
        <v>0</v>
      </c>
      <c r="G3065" s="72">
        <v>0</v>
      </c>
      <c r="H3065" s="12">
        <v>0</v>
      </c>
      <c r="I3065" s="72">
        <v>0</v>
      </c>
      <c r="J3065" s="72">
        <v>0</v>
      </c>
      <c r="K3065" s="12">
        <v>0</v>
      </c>
      <c r="L3065" s="72">
        <v>0</v>
      </c>
      <c r="M3065" s="72">
        <v>0</v>
      </c>
      <c r="N3065" s="12">
        <v>0</v>
      </c>
      <c r="O3065" s="72">
        <v>0</v>
      </c>
      <c r="P3065" s="72">
        <v>0</v>
      </c>
      <c r="Q3065" s="12">
        <v>0</v>
      </c>
      <c r="R3065" s="72">
        <v>0</v>
      </c>
      <c r="S3065" s="72">
        <v>0</v>
      </c>
      <c r="T3065" s="12">
        <v>0</v>
      </c>
      <c r="U3065" s="72">
        <v>0</v>
      </c>
      <c r="V3065" s="72">
        <v>0</v>
      </c>
      <c r="W3065" s="12">
        <v>0</v>
      </c>
      <c r="X3065" s="72">
        <v>0</v>
      </c>
      <c r="Y3065" s="72">
        <v>0</v>
      </c>
      <c r="Z3065" s="12">
        <v>0</v>
      </c>
      <c r="AA3065" s="72">
        <v>0</v>
      </c>
      <c r="AB3065" s="72">
        <v>0</v>
      </c>
      <c r="AC3065" s="12">
        <v>0</v>
      </c>
      <c r="AD3065" s="72">
        <v>0</v>
      </c>
      <c r="AE3065" s="72">
        <v>0</v>
      </c>
      <c r="AF3065" s="12">
        <v>0</v>
      </c>
      <c r="AG3065" s="72">
        <v>0</v>
      </c>
      <c r="AH3065" s="72">
        <v>0</v>
      </c>
      <c r="AI3065" s="12">
        <v>0</v>
      </c>
      <c r="AJ3065" s="72">
        <v>0</v>
      </c>
      <c r="AK3065" s="72">
        <v>0</v>
      </c>
      <c r="AL3065" s="12">
        <v>0</v>
      </c>
      <c r="AM3065" s="72">
        <v>0</v>
      </c>
      <c r="AN3065" s="72">
        <v>0</v>
      </c>
      <c r="AO3065" s="12">
        <v>0</v>
      </c>
      <c r="AP3065" s="72">
        <v>0</v>
      </c>
      <c r="AQ3065" s="72">
        <v>0</v>
      </c>
      <c r="AR3065" s="12">
        <v>0</v>
      </c>
      <c r="AS3065" s="72">
        <v>0</v>
      </c>
      <c r="AT3065" s="72">
        <v>0</v>
      </c>
      <c r="AU3065" s="12">
        <v>0</v>
      </c>
      <c r="AV3065" s="72">
        <v>0</v>
      </c>
      <c r="AW3065" s="72">
        <v>0</v>
      </c>
      <c r="AX3065" s="12">
        <v>0</v>
      </c>
      <c r="AY3065" s="72">
        <v>0</v>
      </c>
      <c r="AZ3065" s="72">
        <v>0</v>
      </c>
      <c r="BA3065" s="12">
        <v>0</v>
      </c>
      <c r="BB3065" s="72">
        <v>0</v>
      </c>
      <c r="BC3065" s="72">
        <v>0</v>
      </c>
      <c r="BD3065" s="12">
        <v>0</v>
      </c>
      <c r="BE3065" s="72">
        <v>0</v>
      </c>
      <c r="BF3065" s="72">
        <v>0</v>
      </c>
      <c r="BG3065" s="12">
        <v>0</v>
      </c>
      <c r="BH3065" s="72">
        <v>0</v>
      </c>
      <c r="BI3065" s="72">
        <v>0</v>
      </c>
      <c r="BJ3065" s="12">
        <v>0</v>
      </c>
      <c r="BK3065" s="72">
        <v>0</v>
      </c>
      <c r="BL3065" s="72">
        <v>0</v>
      </c>
      <c r="BM3065" s="12">
        <v>0</v>
      </c>
      <c r="BN3065" s="72">
        <v>0</v>
      </c>
      <c r="BO3065" s="72">
        <v>0</v>
      </c>
      <c r="BP3065" s="12">
        <v>0</v>
      </c>
      <c r="BQ3065" s="72">
        <v>0</v>
      </c>
      <c r="BR3065" s="72">
        <v>0</v>
      </c>
      <c r="BS3065" s="12">
        <v>0</v>
      </c>
      <c r="BT3065" s="72">
        <v>0</v>
      </c>
      <c r="BU3065" s="72">
        <v>0</v>
      </c>
      <c r="BV3065" s="12">
        <v>0</v>
      </c>
      <c r="BW3065" s="72">
        <v>0</v>
      </c>
      <c r="BX3065" s="72">
        <v>0</v>
      </c>
      <c r="BY3065" s="13"/>
      <c r="BZ3065" s="13"/>
    </row>
    <row r="3066" spans="1:78">
      <c r="A3066" s="122" t="s">
        <v>65</v>
      </c>
      <c r="B3066" s="71" t="s">
        <v>76</v>
      </c>
      <c r="C3066" s="71" t="s">
        <v>25</v>
      </c>
      <c r="D3066" s="34">
        <v>44166</v>
      </c>
      <c r="E3066" s="12">
        <v>0</v>
      </c>
      <c r="F3066" s="72">
        <v>0</v>
      </c>
      <c r="G3066" s="72">
        <v>0</v>
      </c>
      <c r="H3066" s="12">
        <v>0</v>
      </c>
      <c r="I3066" s="72">
        <v>0</v>
      </c>
      <c r="J3066" s="72">
        <v>0</v>
      </c>
      <c r="K3066" s="12">
        <v>0</v>
      </c>
      <c r="L3066" s="72">
        <v>0</v>
      </c>
      <c r="M3066" s="72">
        <v>0</v>
      </c>
      <c r="N3066" s="12">
        <v>0</v>
      </c>
      <c r="O3066" s="72">
        <v>0</v>
      </c>
      <c r="P3066" s="72">
        <v>0</v>
      </c>
      <c r="Q3066" s="12">
        <v>0</v>
      </c>
      <c r="R3066" s="72">
        <v>0</v>
      </c>
      <c r="S3066" s="72">
        <v>0</v>
      </c>
      <c r="T3066" s="12">
        <v>0</v>
      </c>
      <c r="U3066" s="72">
        <v>0</v>
      </c>
      <c r="V3066" s="72">
        <v>0</v>
      </c>
      <c r="W3066" s="12">
        <v>0</v>
      </c>
      <c r="X3066" s="72">
        <v>0</v>
      </c>
      <c r="Y3066" s="72">
        <v>0</v>
      </c>
      <c r="Z3066" s="12">
        <v>0</v>
      </c>
      <c r="AA3066" s="72">
        <v>0</v>
      </c>
      <c r="AB3066" s="72">
        <v>0</v>
      </c>
      <c r="AC3066" s="12">
        <v>0</v>
      </c>
      <c r="AD3066" s="72">
        <v>0</v>
      </c>
      <c r="AE3066" s="72">
        <v>0</v>
      </c>
      <c r="AF3066" s="12">
        <v>0</v>
      </c>
      <c r="AG3066" s="72">
        <v>0</v>
      </c>
      <c r="AH3066" s="72">
        <v>0</v>
      </c>
      <c r="AI3066" s="12">
        <v>0</v>
      </c>
      <c r="AJ3066" s="72">
        <v>0</v>
      </c>
      <c r="AK3066" s="72">
        <v>0</v>
      </c>
      <c r="AL3066" s="12">
        <v>0</v>
      </c>
      <c r="AM3066" s="72">
        <v>0</v>
      </c>
      <c r="AN3066" s="72">
        <v>0</v>
      </c>
      <c r="AO3066" s="12">
        <v>0</v>
      </c>
      <c r="AP3066" s="72">
        <v>0</v>
      </c>
      <c r="AQ3066" s="72">
        <v>0</v>
      </c>
      <c r="AR3066" s="12">
        <v>0</v>
      </c>
      <c r="AS3066" s="72">
        <v>0</v>
      </c>
      <c r="AT3066" s="72">
        <v>0</v>
      </c>
      <c r="AU3066" s="12">
        <v>0</v>
      </c>
      <c r="AV3066" s="72">
        <v>0</v>
      </c>
      <c r="AW3066" s="72">
        <v>0</v>
      </c>
      <c r="AX3066" s="12">
        <v>0</v>
      </c>
      <c r="AY3066" s="72">
        <v>0</v>
      </c>
      <c r="AZ3066" s="72">
        <v>0</v>
      </c>
      <c r="BA3066" s="12">
        <v>0</v>
      </c>
      <c r="BB3066" s="72">
        <v>0</v>
      </c>
      <c r="BC3066" s="72">
        <v>0</v>
      </c>
      <c r="BD3066" s="12">
        <v>0</v>
      </c>
      <c r="BE3066" s="72">
        <v>0</v>
      </c>
      <c r="BF3066" s="72">
        <v>0</v>
      </c>
      <c r="BG3066" s="12">
        <v>0</v>
      </c>
      <c r="BH3066" s="72">
        <v>0</v>
      </c>
      <c r="BI3066" s="72">
        <v>0</v>
      </c>
      <c r="BJ3066" s="12">
        <v>0</v>
      </c>
      <c r="BK3066" s="72">
        <v>0</v>
      </c>
      <c r="BL3066" s="72">
        <v>0</v>
      </c>
      <c r="BM3066" s="12">
        <v>0</v>
      </c>
      <c r="BN3066" s="72">
        <v>0</v>
      </c>
      <c r="BO3066" s="72">
        <v>0</v>
      </c>
      <c r="BP3066" s="12">
        <v>0</v>
      </c>
      <c r="BQ3066" s="72">
        <v>0</v>
      </c>
      <c r="BR3066" s="72">
        <v>0</v>
      </c>
      <c r="BS3066" s="12">
        <v>0</v>
      </c>
      <c r="BT3066" s="72">
        <v>0</v>
      </c>
      <c r="BU3066" s="72">
        <v>0</v>
      </c>
      <c r="BV3066" s="12">
        <v>0</v>
      </c>
      <c r="BW3066" s="72">
        <v>0</v>
      </c>
      <c r="BX3066" s="72">
        <v>0</v>
      </c>
      <c r="BY3066" s="13"/>
      <c r="BZ3066" s="13"/>
    </row>
    <row r="3067" spans="1:78">
      <c r="A3067" s="122" t="s">
        <v>65</v>
      </c>
      <c r="B3067" s="71" t="s">
        <v>76</v>
      </c>
      <c r="C3067" s="71" t="s">
        <v>25</v>
      </c>
      <c r="D3067" s="34">
        <v>44256</v>
      </c>
      <c r="E3067" s="12">
        <v>0</v>
      </c>
      <c r="F3067" s="72">
        <v>0</v>
      </c>
      <c r="G3067" s="72">
        <v>0</v>
      </c>
      <c r="H3067" s="12">
        <v>0</v>
      </c>
      <c r="I3067" s="72">
        <v>0</v>
      </c>
      <c r="J3067" s="72">
        <v>0</v>
      </c>
      <c r="K3067" s="12">
        <v>0</v>
      </c>
      <c r="L3067" s="72">
        <v>0</v>
      </c>
      <c r="M3067" s="72">
        <v>0</v>
      </c>
      <c r="N3067" s="12">
        <v>0</v>
      </c>
      <c r="O3067" s="72">
        <v>0</v>
      </c>
      <c r="P3067" s="72">
        <v>0</v>
      </c>
      <c r="Q3067" s="12">
        <v>0</v>
      </c>
      <c r="R3067" s="72">
        <v>0</v>
      </c>
      <c r="S3067" s="72">
        <v>0</v>
      </c>
      <c r="T3067" s="12">
        <v>0</v>
      </c>
      <c r="U3067" s="72">
        <v>0</v>
      </c>
      <c r="V3067" s="72">
        <v>0</v>
      </c>
      <c r="W3067" s="12">
        <v>0</v>
      </c>
      <c r="X3067" s="72">
        <v>0</v>
      </c>
      <c r="Y3067" s="72">
        <v>0</v>
      </c>
      <c r="Z3067" s="12">
        <v>0</v>
      </c>
      <c r="AA3067" s="72">
        <v>0</v>
      </c>
      <c r="AB3067" s="72">
        <v>0</v>
      </c>
      <c r="AC3067" s="12">
        <v>0</v>
      </c>
      <c r="AD3067" s="72">
        <v>0</v>
      </c>
      <c r="AE3067" s="72">
        <v>0</v>
      </c>
      <c r="AF3067" s="12">
        <v>0</v>
      </c>
      <c r="AG3067" s="72">
        <v>0</v>
      </c>
      <c r="AH3067" s="72">
        <v>0</v>
      </c>
      <c r="AI3067" s="12">
        <v>0</v>
      </c>
      <c r="AJ3067" s="72">
        <v>0</v>
      </c>
      <c r="AK3067" s="72">
        <v>0</v>
      </c>
      <c r="AL3067" s="12">
        <v>0</v>
      </c>
      <c r="AM3067" s="72">
        <v>0</v>
      </c>
      <c r="AN3067" s="72">
        <v>0</v>
      </c>
      <c r="AO3067" s="12">
        <v>0</v>
      </c>
      <c r="AP3067" s="72">
        <v>0</v>
      </c>
      <c r="AQ3067" s="72">
        <v>0</v>
      </c>
      <c r="AR3067" s="12">
        <v>0</v>
      </c>
      <c r="AS3067" s="72">
        <v>0</v>
      </c>
      <c r="AT3067" s="72">
        <v>0</v>
      </c>
      <c r="AU3067" s="12">
        <v>0</v>
      </c>
      <c r="AV3067" s="72">
        <v>0</v>
      </c>
      <c r="AW3067" s="72">
        <v>0</v>
      </c>
      <c r="AX3067" s="12">
        <v>0</v>
      </c>
      <c r="AY3067" s="72">
        <v>0</v>
      </c>
      <c r="AZ3067" s="72">
        <v>0</v>
      </c>
      <c r="BA3067" s="12">
        <v>0</v>
      </c>
      <c r="BB3067" s="72">
        <v>0</v>
      </c>
      <c r="BC3067" s="72">
        <v>0</v>
      </c>
      <c r="BD3067" s="12">
        <v>0</v>
      </c>
      <c r="BE3067" s="72">
        <v>0</v>
      </c>
      <c r="BF3067" s="72">
        <v>0</v>
      </c>
      <c r="BG3067" s="12">
        <v>0</v>
      </c>
      <c r="BH3067" s="72">
        <v>0</v>
      </c>
      <c r="BI3067" s="72">
        <v>0</v>
      </c>
      <c r="BJ3067" s="12">
        <v>0</v>
      </c>
      <c r="BK3067" s="72">
        <v>0</v>
      </c>
      <c r="BL3067" s="72">
        <v>0</v>
      </c>
      <c r="BM3067" s="12">
        <v>0</v>
      </c>
      <c r="BN3067" s="72">
        <v>0</v>
      </c>
      <c r="BO3067" s="72">
        <v>0</v>
      </c>
      <c r="BP3067" s="12">
        <v>0</v>
      </c>
      <c r="BQ3067" s="72">
        <v>0</v>
      </c>
      <c r="BR3067" s="72">
        <v>0</v>
      </c>
      <c r="BS3067" s="12">
        <v>0</v>
      </c>
      <c r="BT3067" s="72">
        <v>0</v>
      </c>
      <c r="BU3067" s="72">
        <v>0</v>
      </c>
      <c r="BV3067" s="12">
        <v>0</v>
      </c>
      <c r="BW3067" s="72">
        <v>0</v>
      </c>
      <c r="BX3067" s="72">
        <v>0</v>
      </c>
      <c r="BY3067" s="13"/>
      <c r="BZ3067" s="13"/>
    </row>
    <row r="3068" spans="1:78">
      <c r="A3068" s="122" t="s">
        <v>65</v>
      </c>
      <c r="B3068" s="71" t="s">
        <v>76</v>
      </c>
      <c r="C3068" s="71" t="s">
        <v>25</v>
      </c>
      <c r="D3068" s="34">
        <v>44348</v>
      </c>
      <c r="E3068" s="12">
        <v>0</v>
      </c>
      <c r="F3068" s="72">
        <v>0</v>
      </c>
      <c r="G3068" s="72">
        <v>0</v>
      </c>
      <c r="H3068" s="12">
        <v>0</v>
      </c>
      <c r="I3068" s="72">
        <v>0</v>
      </c>
      <c r="J3068" s="72">
        <v>0</v>
      </c>
      <c r="K3068" s="12">
        <v>0</v>
      </c>
      <c r="L3068" s="72">
        <v>0</v>
      </c>
      <c r="M3068" s="72">
        <v>0</v>
      </c>
      <c r="N3068" s="12">
        <v>0</v>
      </c>
      <c r="O3068" s="72">
        <v>0</v>
      </c>
      <c r="P3068" s="72">
        <v>0</v>
      </c>
      <c r="Q3068" s="12">
        <v>0</v>
      </c>
      <c r="R3068" s="72">
        <v>0</v>
      </c>
      <c r="S3068" s="72">
        <v>0</v>
      </c>
      <c r="T3068" s="12">
        <v>0</v>
      </c>
      <c r="U3068" s="72">
        <v>0</v>
      </c>
      <c r="V3068" s="72">
        <v>0</v>
      </c>
      <c r="W3068" s="12">
        <v>0</v>
      </c>
      <c r="X3068" s="72">
        <v>0</v>
      </c>
      <c r="Y3068" s="72">
        <v>0</v>
      </c>
      <c r="Z3068" s="12">
        <v>0</v>
      </c>
      <c r="AA3068" s="72">
        <v>0</v>
      </c>
      <c r="AB3068" s="72">
        <v>0</v>
      </c>
      <c r="AC3068" s="12">
        <v>0</v>
      </c>
      <c r="AD3068" s="72">
        <v>0</v>
      </c>
      <c r="AE3068" s="72">
        <v>0</v>
      </c>
      <c r="AF3068" s="12">
        <v>0</v>
      </c>
      <c r="AG3068" s="72">
        <v>0</v>
      </c>
      <c r="AH3068" s="72">
        <v>0</v>
      </c>
      <c r="AI3068" s="12">
        <v>0</v>
      </c>
      <c r="AJ3068" s="72">
        <v>0</v>
      </c>
      <c r="AK3068" s="72">
        <v>0</v>
      </c>
      <c r="AL3068" s="12">
        <v>0</v>
      </c>
      <c r="AM3068" s="72">
        <v>0</v>
      </c>
      <c r="AN3068" s="72">
        <v>0</v>
      </c>
      <c r="AO3068" s="12">
        <v>0</v>
      </c>
      <c r="AP3068" s="72">
        <v>0</v>
      </c>
      <c r="AQ3068" s="72">
        <v>0</v>
      </c>
      <c r="AR3068" s="12">
        <v>0</v>
      </c>
      <c r="AS3068" s="72">
        <v>0</v>
      </c>
      <c r="AT3068" s="72">
        <v>0</v>
      </c>
      <c r="AU3068" s="12">
        <v>0</v>
      </c>
      <c r="AV3068" s="72">
        <v>0</v>
      </c>
      <c r="AW3068" s="72">
        <v>0</v>
      </c>
      <c r="AX3068" s="12">
        <v>0</v>
      </c>
      <c r="AY3068" s="72">
        <v>0</v>
      </c>
      <c r="AZ3068" s="72">
        <v>0</v>
      </c>
      <c r="BA3068" s="12">
        <v>0</v>
      </c>
      <c r="BB3068" s="72">
        <v>0</v>
      </c>
      <c r="BC3068" s="72">
        <v>0</v>
      </c>
      <c r="BD3068" s="12">
        <v>0</v>
      </c>
      <c r="BE3068" s="72">
        <v>0</v>
      </c>
      <c r="BF3068" s="72">
        <v>0</v>
      </c>
      <c r="BG3068" s="12">
        <v>0</v>
      </c>
      <c r="BH3068" s="72">
        <v>0</v>
      </c>
      <c r="BI3068" s="72">
        <v>0</v>
      </c>
      <c r="BJ3068" s="12">
        <v>0</v>
      </c>
      <c r="BK3068" s="72">
        <v>0</v>
      </c>
      <c r="BL3068" s="72">
        <v>0</v>
      </c>
      <c r="BM3068" s="12">
        <v>0</v>
      </c>
      <c r="BN3068" s="72">
        <v>0</v>
      </c>
      <c r="BO3068" s="72">
        <v>0</v>
      </c>
      <c r="BP3068" s="12">
        <v>0</v>
      </c>
      <c r="BQ3068" s="72">
        <v>0</v>
      </c>
      <c r="BR3068" s="72">
        <v>0</v>
      </c>
      <c r="BS3068" s="12">
        <v>0</v>
      </c>
      <c r="BT3068" s="72">
        <v>0</v>
      </c>
      <c r="BU3068" s="72">
        <v>0</v>
      </c>
      <c r="BV3068" s="12">
        <v>0</v>
      </c>
      <c r="BW3068" s="72">
        <v>0</v>
      </c>
      <c r="BX3068" s="72">
        <v>0</v>
      </c>
      <c r="BY3068" s="13"/>
      <c r="BZ3068" s="13"/>
    </row>
    <row r="3069" spans="1:78">
      <c r="A3069" s="122" t="s">
        <v>65</v>
      </c>
      <c r="B3069" s="71" t="s">
        <v>76</v>
      </c>
      <c r="C3069" s="71" t="s">
        <v>25</v>
      </c>
      <c r="D3069" s="34">
        <v>44805</v>
      </c>
      <c r="E3069" s="12">
        <v>0</v>
      </c>
      <c r="F3069" s="72">
        <v>0</v>
      </c>
      <c r="G3069" s="72">
        <v>0</v>
      </c>
      <c r="H3069" s="12">
        <v>0</v>
      </c>
      <c r="I3069" s="72">
        <v>0</v>
      </c>
      <c r="J3069" s="72">
        <v>0</v>
      </c>
      <c r="K3069" s="12">
        <v>0</v>
      </c>
      <c r="L3069" s="72">
        <v>0</v>
      </c>
      <c r="M3069" s="72">
        <v>0</v>
      </c>
      <c r="N3069" s="12">
        <v>0</v>
      </c>
      <c r="O3069" s="72">
        <v>0</v>
      </c>
      <c r="P3069" s="72">
        <v>0</v>
      </c>
      <c r="Q3069" s="12">
        <v>0</v>
      </c>
      <c r="R3069" s="72">
        <v>0</v>
      </c>
      <c r="S3069" s="72">
        <v>0</v>
      </c>
      <c r="T3069" s="12">
        <v>0</v>
      </c>
      <c r="U3069" s="72">
        <v>0</v>
      </c>
      <c r="V3069" s="72">
        <v>0</v>
      </c>
      <c r="W3069" s="12">
        <v>0</v>
      </c>
      <c r="X3069" s="72">
        <v>0</v>
      </c>
      <c r="Y3069" s="72">
        <v>0</v>
      </c>
      <c r="Z3069" s="12">
        <v>0</v>
      </c>
      <c r="AA3069" s="72">
        <v>0</v>
      </c>
      <c r="AB3069" s="72">
        <v>0</v>
      </c>
      <c r="AC3069" s="12">
        <v>0</v>
      </c>
      <c r="AD3069" s="72">
        <v>0</v>
      </c>
      <c r="AE3069" s="72">
        <v>0</v>
      </c>
      <c r="AF3069" s="12">
        <v>0</v>
      </c>
      <c r="AG3069" s="72">
        <v>0</v>
      </c>
      <c r="AH3069" s="72">
        <v>0</v>
      </c>
      <c r="AI3069" s="12">
        <v>0</v>
      </c>
      <c r="AJ3069" s="72">
        <v>0</v>
      </c>
      <c r="AK3069" s="72">
        <v>0</v>
      </c>
      <c r="AL3069" s="12">
        <v>0</v>
      </c>
      <c r="AM3069" s="72">
        <v>0</v>
      </c>
      <c r="AN3069" s="72">
        <v>0</v>
      </c>
      <c r="AO3069" s="12">
        <v>0</v>
      </c>
      <c r="AP3069" s="72">
        <v>0</v>
      </c>
      <c r="AQ3069" s="72">
        <v>0</v>
      </c>
      <c r="AR3069" s="12">
        <v>0</v>
      </c>
      <c r="AS3069" s="72">
        <v>0</v>
      </c>
      <c r="AT3069" s="72">
        <v>0</v>
      </c>
      <c r="AU3069" s="12">
        <v>0</v>
      </c>
      <c r="AV3069" s="72">
        <v>0</v>
      </c>
      <c r="AW3069" s="72">
        <v>0</v>
      </c>
      <c r="AX3069" s="12">
        <v>0</v>
      </c>
      <c r="AY3069" s="72">
        <v>0</v>
      </c>
      <c r="AZ3069" s="72">
        <v>0</v>
      </c>
      <c r="BA3069" s="12">
        <v>0</v>
      </c>
      <c r="BB3069" s="72">
        <v>0</v>
      </c>
      <c r="BC3069" s="72">
        <v>0</v>
      </c>
      <c r="BD3069" s="12">
        <v>0</v>
      </c>
      <c r="BE3069" s="72">
        <v>0</v>
      </c>
      <c r="BF3069" s="72">
        <v>0</v>
      </c>
      <c r="BG3069" s="12">
        <v>0</v>
      </c>
      <c r="BH3069" s="72">
        <v>0</v>
      </c>
      <c r="BI3069" s="72">
        <v>0</v>
      </c>
      <c r="BJ3069" s="12">
        <v>0</v>
      </c>
      <c r="BK3069" s="72">
        <v>0</v>
      </c>
      <c r="BL3069" s="72">
        <v>0</v>
      </c>
      <c r="BM3069" s="12">
        <v>0</v>
      </c>
      <c r="BN3069" s="72">
        <v>0</v>
      </c>
      <c r="BO3069" s="72">
        <v>0</v>
      </c>
      <c r="BP3069" s="12">
        <v>0</v>
      </c>
      <c r="BQ3069" s="72">
        <v>0</v>
      </c>
      <c r="BR3069" s="72">
        <v>0</v>
      </c>
      <c r="BS3069" s="12">
        <v>0</v>
      </c>
      <c r="BT3069" s="72">
        <v>0</v>
      </c>
      <c r="BU3069" s="72">
        <v>0</v>
      </c>
      <c r="BV3069" s="12">
        <v>0</v>
      </c>
      <c r="BW3069" s="72">
        <v>0</v>
      </c>
      <c r="BX3069" s="72">
        <v>0</v>
      </c>
      <c r="BY3069" s="13"/>
      <c r="BZ3069" s="13"/>
    </row>
    <row r="3070" spans="1:78">
      <c r="A3070" s="122" t="s">
        <v>65</v>
      </c>
      <c r="B3070" s="71" t="s">
        <v>76</v>
      </c>
      <c r="C3070" s="71" t="s">
        <v>25</v>
      </c>
      <c r="D3070" s="34">
        <v>44896</v>
      </c>
      <c r="E3070" s="12">
        <v>0</v>
      </c>
      <c r="F3070" s="72">
        <v>0</v>
      </c>
      <c r="G3070" s="72">
        <v>0</v>
      </c>
      <c r="H3070" s="12">
        <v>0</v>
      </c>
      <c r="I3070" s="72">
        <v>0</v>
      </c>
      <c r="J3070" s="72">
        <v>0</v>
      </c>
      <c r="K3070" s="12">
        <v>0</v>
      </c>
      <c r="L3070" s="72">
        <v>0</v>
      </c>
      <c r="M3070" s="72">
        <v>0</v>
      </c>
      <c r="N3070" s="12">
        <v>0</v>
      </c>
      <c r="O3070" s="72">
        <v>0</v>
      </c>
      <c r="P3070" s="72">
        <v>0</v>
      </c>
      <c r="Q3070" s="12">
        <v>0</v>
      </c>
      <c r="R3070" s="72">
        <v>0</v>
      </c>
      <c r="S3070" s="72">
        <v>0</v>
      </c>
      <c r="T3070" s="12">
        <v>0</v>
      </c>
      <c r="U3070" s="72">
        <v>0</v>
      </c>
      <c r="V3070" s="72">
        <v>0</v>
      </c>
      <c r="W3070" s="12">
        <v>0</v>
      </c>
      <c r="X3070" s="72">
        <v>0</v>
      </c>
      <c r="Y3070" s="72">
        <v>0</v>
      </c>
      <c r="Z3070" s="12">
        <v>0</v>
      </c>
      <c r="AA3070" s="72">
        <v>0</v>
      </c>
      <c r="AB3070" s="72">
        <v>0</v>
      </c>
      <c r="AC3070" s="12">
        <v>0</v>
      </c>
      <c r="AD3070" s="72">
        <v>0</v>
      </c>
      <c r="AE3070" s="72">
        <v>0</v>
      </c>
      <c r="AF3070" s="12">
        <v>0</v>
      </c>
      <c r="AG3070" s="72">
        <v>0</v>
      </c>
      <c r="AH3070" s="72">
        <v>0</v>
      </c>
      <c r="AI3070" s="12">
        <v>0</v>
      </c>
      <c r="AJ3070" s="72">
        <v>0</v>
      </c>
      <c r="AK3070" s="72">
        <v>0</v>
      </c>
      <c r="AL3070" s="12">
        <v>0</v>
      </c>
      <c r="AM3070" s="72">
        <v>0</v>
      </c>
      <c r="AN3070" s="72">
        <v>0</v>
      </c>
      <c r="AO3070" s="12">
        <v>0</v>
      </c>
      <c r="AP3070" s="72">
        <v>0</v>
      </c>
      <c r="AQ3070" s="72">
        <v>0</v>
      </c>
      <c r="AR3070" s="12">
        <v>0</v>
      </c>
      <c r="AS3070" s="72">
        <v>0</v>
      </c>
      <c r="AT3070" s="72">
        <v>0</v>
      </c>
      <c r="AU3070" s="12">
        <v>0</v>
      </c>
      <c r="AV3070" s="72">
        <v>0</v>
      </c>
      <c r="AW3070" s="72">
        <v>0</v>
      </c>
      <c r="AX3070" s="12">
        <v>0</v>
      </c>
      <c r="AY3070" s="72">
        <v>0</v>
      </c>
      <c r="AZ3070" s="72">
        <v>0</v>
      </c>
      <c r="BA3070" s="12">
        <v>0</v>
      </c>
      <c r="BB3070" s="72">
        <v>0</v>
      </c>
      <c r="BC3070" s="72">
        <v>0</v>
      </c>
      <c r="BD3070" s="12">
        <v>0</v>
      </c>
      <c r="BE3070" s="72">
        <v>0</v>
      </c>
      <c r="BF3070" s="72">
        <v>0</v>
      </c>
      <c r="BG3070" s="12">
        <v>0</v>
      </c>
      <c r="BH3070" s="72">
        <v>0</v>
      </c>
      <c r="BI3070" s="72">
        <v>0</v>
      </c>
      <c r="BJ3070" s="12">
        <v>0</v>
      </c>
      <c r="BK3070" s="72">
        <v>0</v>
      </c>
      <c r="BL3070" s="72">
        <v>0</v>
      </c>
      <c r="BM3070" s="12">
        <v>0</v>
      </c>
      <c r="BN3070" s="72">
        <v>0</v>
      </c>
      <c r="BO3070" s="72">
        <v>0</v>
      </c>
      <c r="BP3070" s="12">
        <v>0</v>
      </c>
      <c r="BQ3070" s="72">
        <v>0</v>
      </c>
      <c r="BR3070" s="72">
        <v>0</v>
      </c>
      <c r="BS3070" s="12">
        <v>0</v>
      </c>
      <c r="BT3070" s="72">
        <v>0</v>
      </c>
      <c r="BU3070" s="72">
        <v>0</v>
      </c>
      <c r="BV3070" s="12">
        <v>0</v>
      </c>
      <c r="BW3070" s="72">
        <v>0</v>
      </c>
      <c r="BX3070" s="72">
        <v>0</v>
      </c>
      <c r="BY3070" s="13"/>
      <c r="BZ3070" s="13"/>
    </row>
    <row r="3071" spans="1:78">
      <c r="A3071" s="122" t="s">
        <v>65</v>
      </c>
      <c r="B3071" s="71" t="s">
        <v>76</v>
      </c>
      <c r="C3071" s="71" t="s">
        <v>25</v>
      </c>
      <c r="D3071" s="34">
        <v>44986</v>
      </c>
      <c r="E3071" s="12">
        <v>0</v>
      </c>
      <c r="F3071" s="72">
        <v>0</v>
      </c>
      <c r="G3071" s="72">
        <v>0</v>
      </c>
      <c r="H3071" s="12">
        <v>0</v>
      </c>
      <c r="I3071" s="72">
        <v>0</v>
      </c>
      <c r="J3071" s="72">
        <v>0</v>
      </c>
      <c r="K3071" s="12">
        <v>0</v>
      </c>
      <c r="L3071" s="72">
        <v>0</v>
      </c>
      <c r="M3071" s="72">
        <v>0</v>
      </c>
      <c r="N3071" s="12">
        <v>0</v>
      </c>
      <c r="O3071" s="72">
        <v>0</v>
      </c>
      <c r="P3071" s="72">
        <v>0</v>
      </c>
      <c r="Q3071" s="12">
        <v>0</v>
      </c>
      <c r="R3071" s="72">
        <v>0</v>
      </c>
      <c r="S3071" s="72">
        <v>0</v>
      </c>
      <c r="T3071" s="12">
        <v>0</v>
      </c>
      <c r="U3071" s="72">
        <v>0</v>
      </c>
      <c r="V3071" s="72">
        <v>0</v>
      </c>
      <c r="W3071" s="12">
        <v>0</v>
      </c>
      <c r="X3071" s="72">
        <v>0</v>
      </c>
      <c r="Y3071" s="72">
        <v>0</v>
      </c>
      <c r="Z3071" s="12">
        <v>0</v>
      </c>
      <c r="AA3071" s="72">
        <v>0</v>
      </c>
      <c r="AB3071" s="72">
        <v>0</v>
      </c>
      <c r="AC3071" s="12">
        <v>0</v>
      </c>
      <c r="AD3071" s="72">
        <v>0</v>
      </c>
      <c r="AE3071" s="72">
        <v>0</v>
      </c>
      <c r="AF3071" s="12">
        <v>0</v>
      </c>
      <c r="AG3071" s="72">
        <v>0</v>
      </c>
      <c r="AH3071" s="72">
        <v>0</v>
      </c>
      <c r="AI3071" s="12">
        <v>0</v>
      </c>
      <c r="AJ3071" s="72">
        <v>0</v>
      </c>
      <c r="AK3071" s="72">
        <v>0</v>
      </c>
      <c r="AL3071" s="12">
        <v>0</v>
      </c>
      <c r="AM3071" s="72">
        <v>0</v>
      </c>
      <c r="AN3071" s="72">
        <v>0</v>
      </c>
      <c r="AO3071" s="12">
        <v>0</v>
      </c>
      <c r="AP3071" s="72">
        <v>0</v>
      </c>
      <c r="AQ3071" s="72">
        <v>0</v>
      </c>
      <c r="AR3071" s="12">
        <v>0</v>
      </c>
      <c r="AS3071" s="72">
        <v>0</v>
      </c>
      <c r="AT3071" s="72">
        <v>0</v>
      </c>
      <c r="AU3071" s="12">
        <v>0</v>
      </c>
      <c r="AV3071" s="72">
        <v>0</v>
      </c>
      <c r="AW3071" s="72">
        <v>0</v>
      </c>
      <c r="AX3071" s="12">
        <v>0</v>
      </c>
      <c r="AY3071" s="72">
        <v>0</v>
      </c>
      <c r="AZ3071" s="72">
        <v>0</v>
      </c>
      <c r="BA3071" s="12">
        <v>0</v>
      </c>
      <c r="BB3071" s="72">
        <v>0</v>
      </c>
      <c r="BC3071" s="72">
        <v>0</v>
      </c>
      <c r="BD3071" s="12">
        <v>0</v>
      </c>
      <c r="BE3071" s="72">
        <v>0</v>
      </c>
      <c r="BF3071" s="72">
        <v>0</v>
      </c>
      <c r="BG3071" s="12">
        <v>0</v>
      </c>
      <c r="BH3071" s="72">
        <v>0</v>
      </c>
      <c r="BI3071" s="72">
        <v>0</v>
      </c>
      <c r="BJ3071" s="12">
        <v>0</v>
      </c>
      <c r="BK3071" s="72">
        <v>0</v>
      </c>
      <c r="BL3071" s="72">
        <v>0</v>
      </c>
      <c r="BM3071" s="12">
        <v>0</v>
      </c>
      <c r="BN3071" s="72">
        <v>0</v>
      </c>
      <c r="BO3071" s="72">
        <v>0</v>
      </c>
      <c r="BP3071" s="12">
        <v>0</v>
      </c>
      <c r="BQ3071" s="72">
        <v>0</v>
      </c>
      <c r="BR3071" s="72">
        <v>0</v>
      </c>
      <c r="BS3071" s="12">
        <v>0</v>
      </c>
      <c r="BT3071" s="72">
        <v>0</v>
      </c>
      <c r="BU3071" s="72">
        <v>0</v>
      </c>
      <c r="BV3071" s="12">
        <v>0</v>
      </c>
      <c r="BW3071" s="72">
        <v>0</v>
      </c>
      <c r="BX3071" s="72">
        <v>0</v>
      </c>
      <c r="BY3071" s="13"/>
      <c r="BZ3071" s="13"/>
    </row>
    <row r="3072" spans="1:78">
      <c r="A3072" s="122" t="s">
        <v>65</v>
      </c>
      <c r="B3072" s="71" t="s">
        <v>76</v>
      </c>
      <c r="C3072" s="71" t="s">
        <v>25</v>
      </c>
      <c r="D3072" s="34">
        <v>45078</v>
      </c>
      <c r="E3072" s="12">
        <v>580.50900000000001</v>
      </c>
      <c r="F3072" s="72">
        <v>24.861999999999998</v>
      </c>
      <c r="G3072" s="72">
        <v>7.125</v>
      </c>
      <c r="H3072" s="12">
        <v>64.058999999999997</v>
      </c>
      <c r="I3072" s="72">
        <v>2.7440000000000002</v>
      </c>
      <c r="J3072" s="72">
        <v>25.949000000000002</v>
      </c>
      <c r="K3072" s="12">
        <v>23.687000000000001</v>
      </c>
      <c r="L3072" s="72">
        <v>1.014</v>
      </c>
      <c r="M3072" s="72">
        <v>41.243000000000002</v>
      </c>
      <c r="N3072" s="12">
        <v>87.745000000000005</v>
      </c>
      <c r="O3072" s="72">
        <v>3.758</v>
      </c>
      <c r="P3072" s="72">
        <v>27.617999999999999</v>
      </c>
      <c r="Q3072" s="12">
        <v>5.2889999999999997</v>
      </c>
      <c r="R3072" s="72">
        <v>0.22700000000000001</v>
      </c>
      <c r="S3072" s="72">
        <v>58.505000000000003</v>
      </c>
      <c r="T3072" s="12">
        <v>93.034000000000006</v>
      </c>
      <c r="U3072" s="72">
        <v>3.984</v>
      </c>
      <c r="V3072" s="72">
        <v>25.657</v>
      </c>
      <c r="W3072" s="12">
        <v>455.41899999999998</v>
      </c>
      <c r="X3072" s="72">
        <v>19.504999999999999</v>
      </c>
      <c r="Y3072" s="72">
        <v>9.9309999999999992</v>
      </c>
      <c r="Z3072" s="12">
        <v>548.45299999999997</v>
      </c>
      <c r="AA3072" s="72">
        <v>23.489000000000001</v>
      </c>
      <c r="AB3072" s="72">
        <v>9.9930000000000003</v>
      </c>
      <c r="AC3072" s="12">
        <v>1128.962</v>
      </c>
      <c r="AD3072" s="72">
        <v>48.350999999999999</v>
      </c>
      <c r="AE3072" s="72">
        <v>6.665</v>
      </c>
      <c r="AF3072" s="12">
        <v>3.4470000000000001</v>
      </c>
      <c r="AG3072" s="72">
        <v>0.14799999999999999</v>
      </c>
      <c r="AH3072" s="72">
        <v>107.18300000000001</v>
      </c>
      <c r="AI3072" s="12">
        <v>59.603999999999999</v>
      </c>
      <c r="AJ3072" s="72">
        <v>2.5529999999999999</v>
      </c>
      <c r="AK3072" s="72">
        <v>29.295999999999999</v>
      </c>
      <c r="AL3072" s="12">
        <v>63.051000000000002</v>
      </c>
      <c r="AM3072" s="72">
        <v>2.7</v>
      </c>
      <c r="AN3072" s="72">
        <v>28.257000000000001</v>
      </c>
      <c r="AO3072" s="12">
        <v>1192.0129999999999</v>
      </c>
      <c r="AP3072" s="72">
        <v>51.051000000000002</v>
      </c>
      <c r="AQ3072" s="72">
        <v>6.4480000000000004</v>
      </c>
      <c r="AR3072" s="12">
        <v>19.265999999999998</v>
      </c>
      <c r="AS3072" s="72">
        <v>0.82499999999999996</v>
      </c>
      <c r="AT3072" s="72">
        <v>57.215000000000003</v>
      </c>
      <c r="AU3072" s="12">
        <v>5.3220000000000001</v>
      </c>
      <c r="AV3072" s="72">
        <v>0.22800000000000001</v>
      </c>
      <c r="AW3072" s="72">
        <v>77.606999999999999</v>
      </c>
      <c r="AX3072" s="12">
        <v>123.42700000000001</v>
      </c>
      <c r="AY3072" s="72">
        <v>5.2859999999999996</v>
      </c>
      <c r="AZ3072" s="72">
        <v>14.319000000000001</v>
      </c>
      <c r="BA3072" s="12">
        <v>128.749</v>
      </c>
      <c r="BB3072" s="72">
        <v>5.5140000000000002</v>
      </c>
      <c r="BC3072" s="72">
        <v>14.103999999999999</v>
      </c>
      <c r="BD3072" s="12">
        <v>102.809</v>
      </c>
      <c r="BE3072" s="72">
        <v>4.4029999999999996</v>
      </c>
      <c r="BF3072" s="72">
        <v>19.326000000000001</v>
      </c>
      <c r="BG3072" s="12">
        <v>231.55799999999999</v>
      </c>
      <c r="BH3072" s="72">
        <v>9.9169999999999998</v>
      </c>
      <c r="BI3072" s="72">
        <v>11.741</v>
      </c>
      <c r="BJ3072" s="12">
        <v>395.04</v>
      </c>
      <c r="BK3072" s="72">
        <v>16.919</v>
      </c>
      <c r="BL3072" s="72">
        <v>9.2899999999999991</v>
      </c>
      <c r="BM3072" s="12">
        <v>497.05099999999999</v>
      </c>
      <c r="BN3072" s="72">
        <v>21.288</v>
      </c>
      <c r="BO3072" s="72">
        <v>7.3049999999999997</v>
      </c>
      <c r="BP3072" s="12">
        <v>892.09100000000001</v>
      </c>
      <c r="BQ3072" s="72">
        <v>38.206000000000003</v>
      </c>
      <c r="BR3072" s="72">
        <v>5.3239999999999998</v>
      </c>
      <c r="BS3072" s="12">
        <v>1142.914</v>
      </c>
      <c r="BT3072" s="72">
        <v>48.948999999999998</v>
      </c>
      <c r="BU3072" s="72">
        <v>5.0730000000000004</v>
      </c>
      <c r="BV3072" s="12">
        <v>2334.9270000000001</v>
      </c>
      <c r="BW3072" s="72">
        <v>100</v>
      </c>
      <c r="BX3072" s="72">
        <v>4.4370000000000003</v>
      </c>
      <c r="BY3072" s="13"/>
      <c r="BZ3072" s="13"/>
    </row>
    <row r="3073" spans="1:78">
      <c r="A3073" s="122" t="s">
        <v>65</v>
      </c>
      <c r="B3073" s="71" t="s">
        <v>76</v>
      </c>
      <c r="C3073" s="71" t="s">
        <v>25</v>
      </c>
      <c r="D3073" s="34">
        <v>45170</v>
      </c>
      <c r="E3073" s="12">
        <v>578.61699999999996</v>
      </c>
      <c r="F3073" s="72">
        <v>23.251000000000001</v>
      </c>
      <c r="G3073" s="72">
        <v>7.1360000000000001</v>
      </c>
      <c r="H3073" s="12">
        <v>48.281999999999996</v>
      </c>
      <c r="I3073" s="72">
        <v>1.94</v>
      </c>
      <c r="J3073" s="72">
        <v>23.585999999999999</v>
      </c>
      <c r="K3073" s="12">
        <v>39.067</v>
      </c>
      <c r="L3073" s="72">
        <v>1.57</v>
      </c>
      <c r="M3073" s="72">
        <v>33.082999999999998</v>
      </c>
      <c r="N3073" s="12">
        <v>87.349000000000004</v>
      </c>
      <c r="O3073" s="72">
        <v>3.51</v>
      </c>
      <c r="P3073" s="72">
        <v>19.838000000000001</v>
      </c>
      <c r="Q3073" s="12">
        <v>15.493</v>
      </c>
      <c r="R3073" s="72">
        <v>0.623</v>
      </c>
      <c r="S3073" s="72">
        <v>51.165999999999997</v>
      </c>
      <c r="T3073" s="12">
        <v>102.842</v>
      </c>
      <c r="U3073" s="72">
        <v>4.133</v>
      </c>
      <c r="V3073" s="72">
        <v>16.763999999999999</v>
      </c>
      <c r="W3073" s="12">
        <v>465.81799999999998</v>
      </c>
      <c r="X3073" s="72">
        <v>18.718</v>
      </c>
      <c r="Y3073" s="72">
        <v>8.6920000000000002</v>
      </c>
      <c r="Z3073" s="12">
        <v>568.66</v>
      </c>
      <c r="AA3073" s="72">
        <v>22.85</v>
      </c>
      <c r="AB3073" s="72">
        <v>7.4</v>
      </c>
      <c r="AC3073" s="12">
        <v>1147.277</v>
      </c>
      <c r="AD3073" s="72">
        <v>46.100999999999999</v>
      </c>
      <c r="AE3073" s="72">
        <v>4.9139999999999997</v>
      </c>
      <c r="AF3073" s="12">
        <v>0.80400000000000005</v>
      </c>
      <c r="AG3073" s="72">
        <v>3.2000000000000001E-2</v>
      </c>
      <c r="AH3073" s="72">
        <v>113.254</v>
      </c>
      <c r="AI3073" s="12">
        <v>52.463999999999999</v>
      </c>
      <c r="AJ3073" s="72">
        <v>2.1080000000000001</v>
      </c>
      <c r="AK3073" s="72">
        <v>23.739000000000001</v>
      </c>
      <c r="AL3073" s="12">
        <v>53.268000000000001</v>
      </c>
      <c r="AM3073" s="72">
        <v>2.14</v>
      </c>
      <c r="AN3073" s="72">
        <v>23.408999999999999</v>
      </c>
      <c r="AO3073" s="12">
        <v>1200.5450000000001</v>
      </c>
      <c r="AP3073" s="72">
        <v>48.241</v>
      </c>
      <c r="AQ3073" s="72">
        <v>5.0149999999999997</v>
      </c>
      <c r="AR3073" s="12">
        <v>41.134999999999998</v>
      </c>
      <c r="AS3073" s="72">
        <v>1.653</v>
      </c>
      <c r="AT3073" s="72">
        <v>45.234000000000002</v>
      </c>
      <c r="AU3073" s="12">
        <v>23.904</v>
      </c>
      <c r="AV3073" s="72">
        <v>0.96099999999999997</v>
      </c>
      <c r="AW3073" s="72">
        <v>68.364999999999995</v>
      </c>
      <c r="AX3073" s="12">
        <v>99.298000000000002</v>
      </c>
      <c r="AY3073" s="72">
        <v>3.99</v>
      </c>
      <c r="AZ3073" s="72">
        <v>17.876000000000001</v>
      </c>
      <c r="BA3073" s="12">
        <v>123.202</v>
      </c>
      <c r="BB3073" s="72">
        <v>4.9509999999999996</v>
      </c>
      <c r="BC3073" s="72">
        <v>18.452000000000002</v>
      </c>
      <c r="BD3073" s="12">
        <v>41.421999999999997</v>
      </c>
      <c r="BE3073" s="72">
        <v>1.6639999999999999</v>
      </c>
      <c r="BF3073" s="72">
        <v>27.510999999999999</v>
      </c>
      <c r="BG3073" s="12">
        <v>164.625</v>
      </c>
      <c r="BH3073" s="72">
        <v>6.6150000000000002</v>
      </c>
      <c r="BI3073" s="72">
        <v>16.867000000000001</v>
      </c>
      <c r="BJ3073" s="12">
        <v>591.27800000000002</v>
      </c>
      <c r="BK3073" s="72">
        <v>23.759</v>
      </c>
      <c r="BL3073" s="72">
        <v>7.9870000000000001</v>
      </c>
      <c r="BM3073" s="12">
        <v>491.03500000000003</v>
      </c>
      <c r="BN3073" s="72">
        <v>19.731000000000002</v>
      </c>
      <c r="BO3073" s="72">
        <v>7.9909999999999997</v>
      </c>
      <c r="BP3073" s="12">
        <v>1082.3130000000001</v>
      </c>
      <c r="BQ3073" s="72">
        <v>43.491</v>
      </c>
      <c r="BR3073" s="72">
        <v>6.3810000000000002</v>
      </c>
      <c r="BS3073" s="12">
        <v>1288.0730000000001</v>
      </c>
      <c r="BT3073" s="72">
        <v>51.759</v>
      </c>
      <c r="BU3073" s="72">
        <v>6.1529999999999996</v>
      </c>
      <c r="BV3073" s="12">
        <v>2488.6179999999999</v>
      </c>
      <c r="BW3073" s="72">
        <v>100</v>
      </c>
      <c r="BX3073" s="72">
        <v>4.2670000000000003</v>
      </c>
      <c r="BY3073" s="13"/>
      <c r="BZ3073" s="13"/>
    </row>
    <row r="3074" spans="1:78">
      <c r="A3074" s="122" t="s">
        <v>65</v>
      </c>
      <c r="B3074" s="71" t="s">
        <v>76</v>
      </c>
      <c r="C3074" s="71" t="s">
        <v>25</v>
      </c>
      <c r="D3074" s="34">
        <v>45261</v>
      </c>
      <c r="E3074" s="12">
        <v>612.11500000000001</v>
      </c>
      <c r="F3074" s="72">
        <v>24.405000000000001</v>
      </c>
      <c r="G3074" s="72">
        <v>8.2669999999999995</v>
      </c>
      <c r="H3074" s="12">
        <v>21.646000000000001</v>
      </c>
      <c r="I3074" s="72">
        <v>0.86299999999999999</v>
      </c>
      <c r="J3074" s="72">
        <v>30.652000000000001</v>
      </c>
      <c r="K3074" s="12">
        <v>73.147000000000006</v>
      </c>
      <c r="L3074" s="72">
        <v>2.9159999999999999</v>
      </c>
      <c r="M3074" s="72">
        <v>25.745000000000001</v>
      </c>
      <c r="N3074" s="12">
        <v>94.792000000000002</v>
      </c>
      <c r="O3074" s="72">
        <v>3.7789999999999999</v>
      </c>
      <c r="P3074" s="72">
        <v>19.789000000000001</v>
      </c>
      <c r="Q3074" s="12">
        <v>2.5640000000000001</v>
      </c>
      <c r="R3074" s="72">
        <v>0.10199999999999999</v>
      </c>
      <c r="S3074" s="72">
        <v>70.197000000000003</v>
      </c>
      <c r="T3074" s="12">
        <v>97.355999999999995</v>
      </c>
      <c r="U3074" s="72">
        <v>3.8820000000000001</v>
      </c>
      <c r="V3074" s="72">
        <v>19.673999999999999</v>
      </c>
      <c r="W3074" s="12">
        <v>465.84199999999998</v>
      </c>
      <c r="X3074" s="72">
        <v>18.573</v>
      </c>
      <c r="Y3074" s="72">
        <v>9.9079999999999995</v>
      </c>
      <c r="Z3074" s="12">
        <v>563.19799999999998</v>
      </c>
      <c r="AA3074" s="72">
        <v>22.454000000000001</v>
      </c>
      <c r="AB3074" s="72">
        <v>8.7029999999999994</v>
      </c>
      <c r="AC3074" s="12">
        <v>1175.3130000000001</v>
      </c>
      <c r="AD3074" s="72">
        <v>46.859000000000002</v>
      </c>
      <c r="AE3074" s="72">
        <v>6.4480000000000004</v>
      </c>
      <c r="AF3074" s="12">
        <v>2.6890000000000001</v>
      </c>
      <c r="AG3074" s="72">
        <v>0.107</v>
      </c>
      <c r="AH3074" s="72">
        <v>149.98599999999999</v>
      </c>
      <c r="AI3074" s="12">
        <v>61.341000000000001</v>
      </c>
      <c r="AJ3074" s="72">
        <v>2.4460000000000002</v>
      </c>
      <c r="AK3074" s="72">
        <v>17.556000000000001</v>
      </c>
      <c r="AL3074" s="12">
        <v>64.03</v>
      </c>
      <c r="AM3074" s="72">
        <v>2.5529999999999999</v>
      </c>
      <c r="AN3074" s="72">
        <v>16.722999999999999</v>
      </c>
      <c r="AO3074" s="12">
        <v>1239.3430000000001</v>
      </c>
      <c r="AP3074" s="72">
        <v>49.411999999999999</v>
      </c>
      <c r="AQ3074" s="72">
        <v>6.1239999999999997</v>
      </c>
      <c r="AR3074" s="12">
        <v>3.0529999999999999</v>
      </c>
      <c r="AS3074" s="72">
        <v>0.122</v>
      </c>
      <c r="AT3074" s="72">
        <v>84.555999999999997</v>
      </c>
      <c r="AU3074" s="12">
        <v>7.2880000000000003</v>
      </c>
      <c r="AV3074" s="72">
        <v>0.29099999999999998</v>
      </c>
      <c r="AW3074" s="72">
        <v>54.456000000000003</v>
      </c>
      <c r="AX3074" s="12">
        <v>120.51900000000001</v>
      </c>
      <c r="AY3074" s="72">
        <v>4.8049999999999997</v>
      </c>
      <c r="AZ3074" s="72">
        <v>26.385000000000002</v>
      </c>
      <c r="BA3074" s="12">
        <v>127.80800000000001</v>
      </c>
      <c r="BB3074" s="72">
        <v>5.0960000000000001</v>
      </c>
      <c r="BC3074" s="72">
        <v>25.376000000000001</v>
      </c>
      <c r="BD3074" s="12">
        <v>58.951999999999998</v>
      </c>
      <c r="BE3074" s="72">
        <v>2.35</v>
      </c>
      <c r="BF3074" s="72">
        <v>24.373000000000001</v>
      </c>
      <c r="BG3074" s="12">
        <v>186.76</v>
      </c>
      <c r="BH3074" s="72">
        <v>7.4459999999999997</v>
      </c>
      <c r="BI3074" s="72">
        <v>19.021999999999998</v>
      </c>
      <c r="BJ3074" s="12">
        <v>559.33199999999999</v>
      </c>
      <c r="BK3074" s="72">
        <v>22.3</v>
      </c>
      <c r="BL3074" s="72">
        <v>6.59</v>
      </c>
      <c r="BM3074" s="12">
        <v>519.69500000000005</v>
      </c>
      <c r="BN3074" s="72">
        <v>20.72</v>
      </c>
      <c r="BO3074" s="72">
        <v>9.7129999999999992</v>
      </c>
      <c r="BP3074" s="12">
        <v>1079.027</v>
      </c>
      <c r="BQ3074" s="72">
        <v>43.02</v>
      </c>
      <c r="BR3074" s="72">
        <v>5.625</v>
      </c>
      <c r="BS3074" s="12">
        <v>1268.8389999999999</v>
      </c>
      <c r="BT3074" s="72">
        <v>50.588000000000001</v>
      </c>
      <c r="BU3074" s="72">
        <v>5.9720000000000004</v>
      </c>
      <c r="BV3074" s="12">
        <v>2508.1819999999998</v>
      </c>
      <c r="BW3074" s="72">
        <v>100</v>
      </c>
      <c r="BX3074" s="72">
        <v>4.4279999999999999</v>
      </c>
      <c r="BY3074" s="13"/>
      <c r="BZ3074" s="13"/>
    </row>
    <row r="3075" spans="1:78">
      <c r="A3075" s="122" t="s">
        <v>65</v>
      </c>
      <c r="B3075" s="71" t="s">
        <v>76</v>
      </c>
      <c r="C3075" s="71" t="s">
        <v>25</v>
      </c>
      <c r="D3075" s="34">
        <v>45352</v>
      </c>
      <c r="E3075" s="12">
        <v>718.84299999999996</v>
      </c>
      <c r="F3075" s="72">
        <v>27.222000000000001</v>
      </c>
      <c r="G3075" s="72">
        <v>6.4409999999999998</v>
      </c>
      <c r="H3075" s="12">
        <v>78.266999999999996</v>
      </c>
      <c r="I3075" s="72">
        <v>2.964</v>
      </c>
      <c r="J3075" s="72">
        <v>27.744</v>
      </c>
      <c r="K3075" s="12">
        <v>74.492000000000004</v>
      </c>
      <c r="L3075" s="72">
        <v>2.8210000000000002</v>
      </c>
      <c r="M3075" s="72">
        <v>25.196000000000002</v>
      </c>
      <c r="N3075" s="12">
        <v>152.75899999999999</v>
      </c>
      <c r="O3075" s="72">
        <v>5.7850000000000001</v>
      </c>
      <c r="P3075" s="72">
        <v>17.434000000000001</v>
      </c>
      <c r="Q3075" s="12">
        <v>10.281000000000001</v>
      </c>
      <c r="R3075" s="72">
        <v>0.38900000000000001</v>
      </c>
      <c r="S3075" s="72">
        <v>59.137999999999998</v>
      </c>
      <c r="T3075" s="12">
        <v>163.04</v>
      </c>
      <c r="U3075" s="72">
        <v>6.1740000000000004</v>
      </c>
      <c r="V3075" s="72">
        <v>15.536</v>
      </c>
      <c r="W3075" s="12">
        <v>458.654</v>
      </c>
      <c r="X3075" s="72">
        <v>17.369</v>
      </c>
      <c r="Y3075" s="72">
        <v>10.679</v>
      </c>
      <c r="Z3075" s="12">
        <v>621.69399999999996</v>
      </c>
      <c r="AA3075" s="72">
        <v>23.542999999999999</v>
      </c>
      <c r="AB3075" s="72">
        <v>9.0190000000000001</v>
      </c>
      <c r="AC3075" s="12">
        <v>1340.5360000000001</v>
      </c>
      <c r="AD3075" s="72">
        <v>50.765000000000001</v>
      </c>
      <c r="AE3075" s="72">
        <v>6.39</v>
      </c>
      <c r="AF3075" s="12">
        <v>2.2069999999999999</v>
      </c>
      <c r="AG3075" s="72">
        <v>8.4000000000000005E-2</v>
      </c>
      <c r="AH3075" s="72">
        <v>103.506</v>
      </c>
      <c r="AI3075" s="12">
        <v>57.779000000000003</v>
      </c>
      <c r="AJ3075" s="72">
        <v>2.1880000000000002</v>
      </c>
      <c r="AK3075" s="72">
        <v>25.884</v>
      </c>
      <c r="AL3075" s="12">
        <v>59.984999999999999</v>
      </c>
      <c r="AM3075" s="72">
        <v>2.2719999999999998</v>
      </c>
      <c r="AN3075" s="72">
        <v>25.29</v>
      </c>
      <c r="AO3075" s="12">
        <v>1400.5219999999999</v>
      </c>
      <c r="AP3075" s="72">
        <v>53.036000000000001</v>
      </c>
      <c r="AQ3075" s="72">
        <v>6.1440000000000001</v>
      </c>
      <c r="AR3075" s="12">
        <v>37.585000000000001</v>
      </c>
      <c r="AS3075" s="72">
        <v>1.423</v>
      </c>
      <c r="AT3075" s="72">
        <v>28.805</v>
      </c>
      <c r="AU3075" s="12">
        <v>10.592000000000001</v>
      </c>
      <c r="AV3075" s="72">
        <v>0.40100000000000002</v>
      </c>
      <c r="AW3075" s="72">
        <v>71.709000000000003</v>
      </c>
      <c r="AX3075" s="12">
        <v>132.81200000000001</v>
      </c>
      <c r="AY3075" s="72">
        <v>5.0289999999999999</v>
      </c>
      <c r="AZ3075" s="72">
        <v>15.275</v>
      </c>
      <c r="BA3075" s="12">
        <v>143.405</v>
      </c>
      <c r="BB3075" s="72">
        <v>5.431</v>
      </c>
      <c r="BC3075" s="72">
        <v>14.789</v>
      </c>
      <c r="BD3075" s="12">
        <v>44.697000000000003</v>
      </c>
      <c r="BE3075" s="72">
        <v>1.6930000000000001</v>
      </c>
      <c r="BF3075" s="72">
        <v>26.158000000000001</v>
      </c>
      <c r="BG3075" s="12">
        <v>188.102</v>
      </c>
      <c r="BH3075" s="72">
        <v>7.1230000000000002</v>
      </c>
      <c r="BI3075" s="72">
        <v>12.843</v>
      </c>
      <c r="BJ3075" s="12">
        <v>450.23500000000001</v>
      </c>
      <c r="BK3075" s="72">
        <v>17.05</v>
      </c>
      <c r="BL3075" s="72">
        <v>9.9429999999999996</v>
      </c>
      <c r="BM3075" s="12">
        <v>564.23900000000003</v>
      </c>
      <c r="BN3075" s="72">
        <v>21.367000000000001</v>
      </c>
      <c r="BO3075" s="72">
        <v>6.7919999999999998</v>
      </c>
      <c r="BP3075" s="12">
        <v>1014.474</v>
      </c>
      <c r="BQ3075" s="72">
        <v>38.417000000000002</v>
      </c>
      <c r="BR3075" s="72">
        <v>6.4349999999999996</v>
      </c>
      <c r="BS3075" s="12">
        <v>1240.1610000000001</v>
      </c>
      <c r="BT3075" s="72">
        <v>46.963999999999999</v>
      </c>
      <c r="BU3075" s="72">
        <v>5.4</v>
      </c>
      <c r="BV3075" s="12">
        <v>2640.683</v>
      </c>
      <c r="BW3075" s="72">
        <v>100</v>
      </c>
      <c r="BX3075" s="72">
        <v>3.8370000000000002</v>
      </c>
      <c r="BY3075" s="13"/>
      <c r="BZ3075" s="13"/>
    </row>
    <row r="3076" spans="1:78">
      <c r="A3076" s="122" t="s">
        <v>65</v>
      </c>
      <c r="B3076" s="71" t="s">
        <v>76</v>
      </c>
      <c r="C3076" s="71" t="s">
        <v>25</v>
      </c>
      <c r="D3076" s="34">
        <v>45444</v>
      </c>
      <c r="E3076" s="12">
        <v>701.05399999999997</v>
      </c>
      <c r="F3076" s="72">
        <v>27.425999999999998</v>
      </c>
      <c r="G3076" s="72">
        <v>6.6280000000000001</v>
      </c>
      <c r="H3076" s="12">
        <v>79.665999999999997</v>
      </c>
      <c r="I3076" s="72">
        <v>3.117</v>
      </c>
      <c r="J3076" s="72">
        <v>29.968</v>
      </c>
      <c r="K3076" s="12">
        <v>60.817</v>
      </c>
      <c r="L3076" s="72">
        <v>2.379</v>
      </c>
      <c r="M3076" s="72">
        <v>32.073999999999998</v>
      </c>
      <c r="N3076" s="12">
        <v>140.483</v>
      </c>
      <c r="O3076" s="72">
        <v>5.4960000000000004</v>
      </c>
      <c r="P3076" s="72">
        <v>20.41</v>
      </c>
      <c r="Q3076" s="12">
        <v>37.475999999999999</v>
      </c>
      <c r="R3076" s="72">
        <v>1.466</v>
      </c>
      <c r="S3076" s="72">
        <v>33.127000000000002</v>
      </c>
      <c r="T3076" s="12">
        <v>177.959</v>
      </c>
      <c r="U3076" s="72">
        <v>6.9619999999999997</v>
      </c>
      <c r="V3076" s="72">
        <v>15.772</v>
      </c>
      <c r="W3076" s="12">
        <v>473.392</v>
      </c>
      <c r="X3076" s="72">
        <v>18.52</v>
      </c>
      <c r="Y3076" s="72">
        <v>8.1280000000000001</v>
      </c>
      <c r="Z3076" s="12">
        <v>651.35199999999998</v>
      </c>
      <c r="AA3076" s="72">
        <v>25.481999999999999</v>
      </c>
      <c r="AB3076" s="72">
        <v>6.266</v>
      </c>
      <c r="AC3076" s="12">
        <v>1352.4059999999999</v>
      </c>
      <c r="AD3076" s="72">
        <v>52.908000000000001</v>
      </c>
      <c r="AE3076" s="72">
        <v>3.504</v>
      </c>
      <c r="AF3076" s="12">
        <v>5.2430000000000003</v>
      </c>
      <c r="AG3076" s="72">
        <v>0.20499999999999999</v>
      </c>
      <c r="AH3076" s="72">
        <v>104.437</v>
      </c>
      <c r="AI3076" s="12">
        <v>76.218000000000004</v>
      </c>
      <c r="AJ3076" s="72">
        <v>2.9820000000000002</v>
      </c>
      <c r="AK3076" s="72">
        <v>19.972999999999999</v>
      </c>
      <c r="AL3076" s="12">
        <v>81.460999999999999</v>
      </c>
      <c r="AM3076" s="72">
        <v>3.1869999999999998</v>
      </c>
      <c r="AN3076" s="72">
        <v>18.428000000000001</v>
      </c>
      <c r="AO3076" s="12">
        <v>1433.867</v>
      </c>
      <c r="AP3076" s="72">
        <v>56.094999999999999</v>
      </c>
      <c r="AQ3076" s="72">
        <v>3.3210000000000002</v>
      </c>
      <c r="AR3076" s="12">
        <v>29.263000000000002</v>
      </c>
      <c r="AS3076" s="72">
        <v>1.145</v>
      </c>
      <c r="AT3076" s="72">
        <v>43.472000000000001</v>
      </c>
      <c r="AU3076" s="12">
        <v>8.3740000000000006</v>
      </c>
      <c r="AV3076" s="72">
        <v>0.32800000000000001</v>
      </c>
      <c r="AW3076" s="72">
        <v>76.872</v>
      </c>
      <c r="AX3076" s="12">
        <v>113.19799999999999</v>
      </c>
      <c r="AY3076" s="72">
        <v>4.4279999999999999</v>
      </c>
      <c r="AZ3076" s="72">
        <v>22.073</v>
      </c>
      <c r="BA3076" s="12">
        <v>121.571</v>
      </c>
      <c r="BB3076" s="72">
        <v>4.7560000000000002</v>
      </c>
      <c r="BC3076" s="72">
        <v>20.035</v>
      </c>
      <c r="BD3076" s="12">
        <v>25.974</v>
      </c>
      <c r="BE3076" s="72">
        <v>1.016</v>
      </c>
      <c r="BF3076" s="72">
        <v>33.823999999999998</v>
      </c>
      <c r="BG3076" s="12">
        <v>147.54499999999999</v>
      </c>
      <c r="BH3076" s="72">
        <v>5.7720000000000002</v>
      </c>
      <c r="BI3076" s="72">
        <v>19.327000000000002</v>
      </c>
      <c r="BJ3076" s="12">
        <v>392.60300000000001</v>
      </c>
      <c r="BK3076" s="72">
        <v>15.359</v>
      </c>
      <c r="BL3076" s="72">
        <v>9.8030000000000008</v>
      </c>
      <c r="BM3076" s="12">
        <v>552.85799999999995</v>
      </c>
      <c r="BN3076" s="72">
        <v>21.629000000000001</v>
      </c>
      <c r="BO3076" s="72">
        <v>8.2270000000000003</v>
      </c>
      <c r="BP3076" s="12">
        <v>945.46</v>
      </c>
      <c r="BQ3076" s="72">
        <v>36.988</v>
      </c>
      <c r="BR3076" s="72">
        <v>6.2480000000000002</v>
      </c>
      <c r="BS3076" s="12">
        <v>1122.269</v>
      </c>
      <c r="BT3076" s="72">
        <v>43.905000000000001</v>
      </c>
      <c r="BU3076" s="72">
        <v>5.5990000000000002</v>
      </c>
      <c r="BV3076" s="12">
        <v>2556.1350000000002</v>
      </c>
      <c r="BW3076" s="72">
        <v>100</v>
      </c>
      <c r="BX3076" s="72">
        <v>3.2519999999999998</v>
      </c>
      <c r="BY3076" s="13"/>
      <c r="BZ3076" s="13"/>
    </row>
    <row r="3077" spans="1:78">
      <c r="A3077" s="122" t="s">
        <v>65</v>
      </c>
      <c r="B3077" s="71" t="s">
        <v>76</v>
      </c>
      <c r="C3077" s="71" t="s">
        <v>25</v>
      </c>
      <c r="D3077" s="34">
        <v>45536</v>
      </c>
      <c r="E3077" s="12">
        <v>638.67100000000005</v>
      </c>
      <c r="F3077" s="72">
        <v>24.968</v>
      </c>
      <c r="G3077" s="72">
        <v>6.9880000000000004</v>
      </c>
      <c r="H3077" s="12">
        <v>42.374000000000002</v>
      </c>
      <c r="I3077" s="72">
        <v>1.657</v>
      </c>
      <c r="J3077" s="72">
        <v>35.648000000000003</v>
      </c>
      <c r="K3077" s="12">
        <v>69.477000000000004</v>
      </c>
      <c r="L3077" s="72">
        <v>2.7160000000000002</v>
      </c>
      <c r="M3077" s="72">
        <v>36.996000000000002</v>
      </c>
      <c r="N3077" s="12">
        <v>111.851</v>
      </c>
      <c r="O3077" s="72">
        <v>4.3730000000000002</v>
      </c>
      <c r="P3077" s="72">
        <v>25.167000000000002</v>
      </c>
      <c r="Q3077" s="12">
        <v>24.332999999999998</v>
      </c>
      <c r="R3077" s="72">
        <v>0.95099999999999996</v>
      </c>
      <c r="S3077" s="72">
        <v>35.71</v>
      </c>
      <c r="T3077" s="12">
        <v>136.184</v>
      </c>
      <c r="U3077" s="72">
        <v>5.3239999999999998</v>
      </c>
      <c r="V3077" s="72">
        <v>20.254000000000001</v>
      </c>
      <c r="W3077" s="12">
        <v>469.25299999999999</v>
      </c>
      <c r="X3077" s="72">
        <v>18.344999999999999</v>
      </c>
      <c r="Y3077" s="72">
        <v>9.5500000000000007</v>
      </c>
      <c r="Z3077" s="12">
        <v>605.43799999999999</v>
      </c>
      <c r="AA3077" s="72">
        <v>23.669</v>
      </c>
      <c r="AB3077" s="72">
        <v>7.5990000000000002</v>
      </c>
      <c r="AC3077" s="12">
        <v>1244.1079999999999</v>
      </c>
      <c r="AD3077" s="72">
        <v>48.637</v>
      </c>
      <c r="AE3077" s="72">
        <v>4.2480000000000002</v>
      </c>
      <c r="AF3077" s="12">
        <v>16.277999999999999</v>
      </c>
      <c r="AG3077" s="72">
        <v>0.63600000000000001</v>
      </c>
      <c r="AH3077" s="72">
        <v>59.707000000000001</v>
      </c>
      <c r="AI3077" s="12">
        <v>58.262</v>
      </c>
      <c r="AJ3077" s="72">
        <v>2.278</v>
      </c>
      <c r="AK3077" s="72">
        <v>35.101999999999997</v>
      </c>
      <c r="AL3077" s="12">
        <v>74.540999999999997</v>
      </c>
      <c r="AM3077" s="72">
        <v>2.9140000000000001</v>
      </c>
      <c r="AN3077" s="72">
        <v>31.596</v>
      </c>
      <c r="AO3077" s="12">
        <v>1318.6489999999999</v>
      </c>
      <c r="AP3077" s="72">
        <v>51.551000000000002</v>
      </c>
      <c r="AQ3077" s="72">
        <v>4.26</v>
      </c>
      <c r="AR3077" s="12">
        <v>27.248000000000001</v>
      </c>
      <c r="AS3077" s="72">
        <v>1.0649999999999999</v>
      </c>
      <c r="AT3077" s="72">
        <v>37.872999999999998</v>
      </c>
      <c r="AU3077" s="12">
        <v>32.311</v>
      </c>
      <c r="AV3077" s="72">
        <v>1.2629999999999999</v>
      </c>
      <c r="AW3077" s="72">
        <v>40.539000000000001</v>
      </c>
      <c r="AX3077" s="12">
        <v>116.78</v>
      </c>
      <c r="AY3077" s="72">
        <v>4.5650000000000004</v>
      </c>
      <c r="AZ3077" s="72">
        <v>20.481999999999999</v>
      </c>
      <c r="BA3077" s="12">
        <v>149.09100000000001</v>
      </c>
      <c r="BB3077" s="72">
        <v>5.8289999999999997</v>
      </c>
      <c r="BC3077" s="72">
        <v>16.536999999999999</v>
      </c>
      <c r="BD3077" s="12">
        <v>38.634</v>
      </c>
      <c r="BE3077" s="72">
        <v>1.51</v>
      </c>
      <c r="BF3077" s="72">
        <v>47.255000000000003</v>
      </c>
      <c r="BG3077" s="12">
        <v>187.726</v>
      </c>
      <c r="BH3077" s="72">
        <v>7.3390000000000004</v>
      </c>
      <c r="BI3077" s="72">
        <v>14.755000000000001</v>
      </c>
      <c r="BJ3077" s="12">
        <v>513.351</v>
      </c>
      <c r="BK3077" s="72">
        <v>20.068999999999999</v>
      </c>
      <c r="BL3077" s="72">
        <v>9.7889999999999997</v>
      </c>
      <c r="BM3077" s="12">
        <v>510.98500000000001</v>
      </c>
      <c r="BN3077" s="72">
        <v>19.975999999999999</v>
      </c>
      <c r="BO3077" s="72">
        <v>8.7720000000000002</v>
      </c>
      <c r="BP3077" s="12">
        <v>1024.336</v>
      </c>
      <c r="BQ3077" s="72">
        <v>40.045000000000002</v>
      </c>
      <c r="BR3077" s="72">
        <v>5.4189999999999996</v>
      </c>
      <c r="BS3077" s="12">
        <v>1239.31</v>
      </c>
      <c r="BT3077" s="72">
        <v>48.448999999999998</v>
      </c>
      <c r="BU3077" s="72">
        <v>4.569</v>
      </c>
      <c r="BV3077" s="12">
        <v>2557.9580000000001</v>
      </c>
      <c r="BW3077" s="72">
        <v>100</v>
      </c>
      <c r="BX3077" s="72">
        <v>3.2749999999999999</v>
      </c>
      <c r="BY3077" s="13"/>
      <c r="BZ3077" s="13"/>
    </row>
    <row r="3078" spans="1:78">
      <c r="A3078" s="122" t="s">
        <v>65</v>
      </c>
      <c r="B3078" s="71" t="s">
        <v>76</v>
      </c>
      <c r="C3078" s="71" t="s">
        <v>25</v>
      </c>
      <c r="D3078" s="34">
        <v>45627</v>
      </c>
      <c r="E3078" s="12">
        <v>691.93200000000002</v>
      </c>
      <c r="F3078" s="72">
        <v>28.571999999999999</v>
      </c>
      <c r="G3078" s="72">
        <v>8.6869999999999994</v>
      </c>
      <c r="H3078" s="12">
        <v>71.784999999999997</v>
      </c>
      <c r="I3078" s="72">
        <v>2.964</v>
      </c>
      <c r="J3078" s="72">
        <v>32.787999999999997</v>
      </c>
      <c r="K3078" s="12">
        <v>19.963999999999999</v>
      </c>
      <c r="L3078" s="72">
        <v>0.82399999999999995</v>
      </c>
      <c r="M3078" s="72">
        <v>37.006</v>
      </c>
      <c r="N3078" s="12">
        <v>91.748999999999995</v>
      </c>
      <c r="O3078" s="72">
        <v>3.7890000000000001</v>
      </c>
      <c r="P3078" s="72">
        <v>28.234999999999999</v>
      </c>
      <c r="Q3078" s="12">
        <v>26.423999999999999</v>
      </c>
      <c r="R3078" s="72">
        <v>1.091</v>
      </c>
      <c r="S3078" s="72">
        <v>41.570999999999998</v>
      </c>
      <c r="T3078" s="12">
        <v>118.173</v>
      </c>
      <c r="U3078" s="72">
        <v>4.88</v>
      </c>
      <c r="V3078" s="72">
        <v>23.536000000000001</v>
      </c>
      <c r="W3078" s="12">
        <v>395.56799999999998</v>
      </c>
      <c r="X3078" s="72">
        <v>16.334</v>
      </c>
      <c r="Y3078" s="72">
        <v>10.326000000000001</v>
      </c>
      <c r="Z3078" s="12">
        <v>513.74099999999999</v>
      </c>
      <c r="AA3078" s="72">
        <v>21.213999999999999</v>
      </c>
      <c r="AB3078" s="72">
        <v>9.82</v>
      </c>
      <c r="AC3078" s="12">
        <v>1205.672</v>
      </c>
      <c r="AD3078" s="72">
        <v>49.786000000000001</v>
      </c>
      <c r="AE3078" s="72">
        <v>6.6689999999999996</v>
      </c>
      <c r="AF3078" s="12">
        <v>7.9649999999999999</v>
      </c>
      <c r="AG3078" s="72">
        <v>0.32900000000000001</v>
      </c>
      <c r="AH3078" s="72">
        <v>59.817</v>
      </c>
      <c r="AI3078" s="12">
        <v>63.517000000000003</v>
      </c>
      <c r="AJ3078" s="72">
        <v>2.6230000000000002</v>
      </c>
      <c r="AK3078" s="72">
        <v>22.381</v>
      </c>
      <c r="AL3078" s="12">
        <v>71.481999999999999</v>
      </c>
      <c r="AM3078" s="72">
        <v>2.952</v>
      </c>
      <c r="AN3078" s="72">
        <v>20.454000000000001</v>
      </c>
      <c r="AO3078" s="12">
        <v>1277.155</v>
      </c>
      <c r="AP3078" s="72">
        <v>52.738</v>
      </c>
      <c r="AQ3078" s="72">
        <v>6.3490000000000002</v>
      </c>
      <c r="AR3078" s="12">
        <v>29.925000000000001</v>
      </c>
      <c r="AS3078" s="72">
        <v>1.236</v>
      </c>
      <c r="AT3078" s="72">
        <v>34.399000000000001</v>
      </c>
      <c r="AU3078" s="12">
        <v>8.9939999999999998</v>
      </c>
      <c r="AV3078" s="72">
        <v>0.371</v>
      </c>
      <c r="AW3078" s="72">
        <v>101.63</v>
      </c>
      <c r="AX3078" s="12">
        <v>70.578999999999994</v>
      </c>
      <c r="AY3078" s="72">
        <v>2.9140000000000001</v>
      </c>
      <c r="AZ3078" s="72">
        <v>26.754999999999999</v>
      </c>
      <c r="BA3078" s="12">
        <v>79.572000000000003</v>
      </c>
      <c r="BB3078" s="72">
        <v>3.286</v>
      </c>
      <c r="BC3078" s="72">
        <v>25.603000000000002</v>
      </c>
      <c r="BD3078" s="12">
        <v>42.845999999999997</v>
      </c>
      <c r="BE3078" s="72">
        <v>1.7689999999999999</v>
      </c>
      <c r="BF3078" s="72">
        <v>34.758000000000003</v>
      </c>
      <c r="BG3078" s="12">
        <v>122.41800000000001</v>
      </c>
      <c r="BH3078" s="72">
        <v>5.0549999999999997</v>
      </c>
      <c r="BI3078" s="72">
        <v>22.994</v>
      </c>
      <c r="BJ3078" s="12">
        <v>495.79500000000002</v>
      </c>
      <c r="BK3078" s="72">
        <v>20.472999999999999</v>
      </c>
      <c r="BL3078" s="72">
        <v>9.0579999999999998</v>
      </c>
      <c r="BM3078" s="12">
        <v>496.41</v>
      </c>
      <c r="BN3078" s="72">
        <v>20.498000000000001</v>
      </c>
      <c r="BO3078" s="72">
        <v>8.0990000000000002</v>
      </c>
      <c r="BP3078" s="12">
        <v>992.20500000000004</v>
      </c>
      <c r="BQ3078" s="72">
        <v>40.970999999999997</v>
      </c>
      <c r="BR3078" s="72">
        <v>5.3289999999999997</v>
      </c>
      <c r="BS3078" s="12">
        <v>1144.548</v>
      </c>
      <c r="BT3078" s="72">
        <v>47.262</v>
      </c>
      <c r="BU3078" s="72">
        <v>4.7919999999999998</v>
      </c>
      <c r="BV3078" s="12">
        <v>2421.703</v>
      </c>
      <c r="BW3078" s="72">
        <v>100</v>
      </c>
      <c r="BX3078" s="72">
        <v>4.2290000000000001</v>
      </c>
      <c r="BY3078" s="13"/>
      <c r="BZ3078" s="13"/>
    </row>
    <row r="3079" spans="1:78">
      <c r="A3079" s="122" t="s">
        <v>65</v>
      </c>
      <c r="B3079" s="71" t="s">
        <v>76</v>
      </c>
      <c r="C3079" s="71" t="s">
        <v>25</v>
      </c>
      <c r="D3079" s="34">
        <v>45717</v>
      </c>
      <c r="E3079" s="12">
        <v>642.16200000000003</v>
      </c>
      <c r="F3079" s="72">
        <v>24.466000000000001</v>
      </c>
      <c r="G3079" s="72">
        <v>8.2550000000000008</v>
      </c>
      <c r="H3079" s="12">
        <v>50.302999999999997</v>
      </c>
      <c r="I3079" s="72">
        <v>1.9159999999999999</v>
      </c>
      <c r="J3079" s="72">
        <v>36.088999999999999</v>
      </c>
      <c r="K3079" s="12">
        <v>44.978000000000002</v>
      </c>
      <c r="L3079" s="72">
        <v>1.714</v>
      </c>
      <c r="M3079" s="72">
        <v>29.37</v>
      </c>
      <c r="N3079" s="12">
        <v>95.281000000000006</v>
      </c>
      <c r="O3079" s="72">
        <v>3.63</v>
      </c>
      <c r="P3079" s="72">
        <v>24.603000000000002</v>
      </c>
      <c r="Q3079" s="12">
        <v>18.600000000000001</v>
      </c>
      <c r="R3079" s="72">
        <v>0.70899999999999996</v>
      </c>
      <c r="S3079" s="72">
        <v>50.287999999999997</v>
      </c>
      <c r="T3079" s="12">
        <v>113.88200000000001</v>
      </c>
      <c r="U3079" s="72">
        <v>4.3390000000000004</v>
      </c>
      <c r="V3079" s="72">
        <v>24.492000000000001</v>
      </c>
      <c r="W3079" s="12">
        <v>447</v>
      </c>
      <c r="X3079" s="72">
        <v>17.03</v>
      </c>
      <c r="Y3079" s="72">
        <v>10.351000000000001</v>
      </c>
      <c r="Z3079" s="12">
        <v>560.88199999999995</v>
      </c>
      <c r="AA3079" s="72">
        <v>21.369</v>
      </c>
      <c r="AB3079" s="72">
        <v>10.292999999999999</v>
      </c>
      <c r="AC3079" s="12">
        <v>1203.0440000000001</v>
      </c>
      <c r="AD3079" s="72">
        <v>45.834000000000003</v>
      </c>
      <c r="AE3079" s="72">
        <v>7.5430000000000001</v>
      </c>
      <c r="AF3079" s="12">
        <v>2.4649999999999999</v>
      </c>
      <c r="AG3079" s="72">
        <v>9.4E-2</v>
      </c>
      <c r="AH3079" s="72">
        <v>105.46</v>
      </c>
      <c r="AI3079" s="12">
        <v>116.495</v>
      </c>
      <c r="AJ3079" s="72">
        <v>4.4379999999999997</v>
      </c>
      <c r="AK3079" s="72">
        <v>20.667999999999999</v>
      </c>
      <c r="AL3079" s="12">
        <v>118.96</v>
      </c>
      <c r="AM3079" s="72">
        <v>4.532</v>
      </c>
      <c r="AN3079" s="72">
        <v>19.632999999999999</v>
      </c>
      <c r="AO3079" s="12">
        <v>1322.0039999999999</v>
      </c>
      <c r="AP3079" s="72">
        <v>50.366999999999997</v>
      </c>
      <c r="AQ3079" s="72">
        <v>7.6120000000000001</v>
      </c>
      <c r="AR3079" s="12">
        <v>36.369999999999997</v>
      </c>
      <c r="AS3079" s="72">
        <v>1.3859999999999999</v>
      </c>
      <c r="AT3079" s="72">
        <v>32.898000000000003</v>
      </c>
      <c r="AU3079" s="12">
        <v>15.031000000000001</v>
      </c>
      <c r="AV3079" s="72">
        <v>0.57299999999999995</v>
      </c>
      <c r="AW3079" s="72">
        <v>63.393999999999998</v>
      </c>
      <c r="AX3079" s="12">
        <v>106.919</v>
      </c>
      <c r="AY3079" s="72">
        <v>4.0730000000000004</v>
      </c>
      <c r="AZ3079" s="72">
        <v>27.094000000000001</v>
      </c>
      <c r="BA3079" s="12">
        <v>121.95099999999999</v>
      </c>
      <c r="BB3079" s="72">
        <v>4.6459999999999999</v>
      </c>
      <c r="BC3079" s="72">
        <v>22.166</v>
      </c>
      <c r="BD3079" s="12">
        <v>46.048000000000002</v>
      </c>
      <c r="BE3079" s="72">
        <v>1.754</v>
      </c>
      <c r="BF3079" s="72">
        <v>40.957000000000001</v>
      </c>
      <c r="BG3079" s="12">
        <v>167.999</v>
      </c>
      <c r="BH3079" s="72">
        <v>6.4009999999999998</v>
      </c>
      <c r="BI3079" s="72">
        <v>21.797000000000001</v>
      </c>
      <c r="BJ3079" s="12">
        <v>537.32899999999995</v>
      </c>
      <c r="BK3079" s="72">
        <v>20.471</v>
      </c>
      <c r="BL3079" s="72">
        <v>10.369</v>
      </c>
      <c r="BM3079" s="12">
        <v>561.06500000000005</v>
      </c>
      <c r="BN3079" s="72">
        <v>21.376000000000001</v>
      </c>
      <c r="BO3079" s="72">
        <v>9.7639999999999993</v>
      </c>
      <c r="BP3079" s="12">
        <v>1098.394</v>
      </c>
      <c r="BQ3079" s="72">
        <v>41.847000000000001</v>
      </c>
      <c r="BR3079" s="72">
        <v>5.1360000000000001</v>
      </c>
      <c r="BS3079" s="12">
        <v>1302.7629999999999</v>
      </c>
      <c r="BT3079" s="72">
        <v>49.633000000000003</v>
      </c>
      <c r="BU3079" s="72">
        <v>4.5430000000000001</v>
      </c>
      <c r="BV3079" s="12">
        <v>2624.7669999999998</v>
      </c>
      <c r="BW3079" s="72">
        <v>100</v>
      </c>
      <c r="BX3079" s="72">
        <v>4.1050000000000004</v>
      </c>
      <c r="BY3079" s="13"/>
      <c r="BZ3079" s="13"/>
    </row>
    <row r="3080" spans="1:78">
      <c r="A3080" s="122" t="s">
        <v>65</v>
      </c>
      <c r="B3080" s="71" t="s">
        <v>76</v>
      </c>
      <c r="C3080" s="71" t="s">
        <v>25</v>
      </c>
      <c r="D3080" s="34">
        <v>45809</v>
      </c>
      <c r="E3080" s="12">
        <v>738.04600000000005</v>
      </c>
      <c r="F3080" s="72">
        <v>27.838000000000001</v>
      </c>
      <c r="G3080" s="72">
        <v>6.9669999999999996</v>
      </c>
      <c r="H3080" s="12">
        <v>88.194000000000003</v>
      </c>
      <c r="I3080" s="72">
        <v>3.327</v>
      </c>
      <c r="J3080" s="72">
        <v>32.256</v>
      </c>
      <c r="K3080" s="12">
        <v>25.579000000000001</v>
      </c>
      <c r="L3080" s="72">
        <v>0.96499999999999997</v>
      </c>
      <c r="M3080" s="72">
        <v>46.697000000000003</v>
      </c>
      <c r="N3080" s="12">
        <v>113.773</v>
      </c>
      <c r="O3080" s="72">
        <v>4.2910000000000004</v>
      </c>
      <c r="P3080" s="72">
        <v>26.908000000000001</v>
      </c>
      <c r="Q3080" s="12">
        <v>11.029</v>
      </c>
      <c r="R3080" s="72">
        <v>0.41599999999999998</v>
      </c>
      <c r="S3080" s="72">
        <v>44.331000000000003</v>
      </c>
      <c r="T3080" s="12">
        <v>124.80200000000001</v>
      </c>
      <c r="U3080" s="72">
        <v>4.7069999999999999</v>
      </c>
      <c r="V3080" s="72">
        <v>24.754000000000001</v>
      </c>
      <c r="W3080" s="12">
        <v>475.50900000000001</v>
      </c>
      <c r="X3080" s="72">
        <v>17.936</v>
      </c>
      <c r="Y3080" s="72">
        <v>12.324999999999999</v>
      </c>
      <c r="Z3080" s="12">
        <v>600.30999999999995</v>
      </c>
      <c r="AA3080" s="72">
        <v>22.643000000000001</v>
      </c>
      <c r="AB3080" s="72">
        <v>9.1869999999999994</v>
      </c>
      <c r="AC3080" s="12">
        <v>1338.357</v>
      </c>
      <c r="AD3080" s="72">
        <v>50.481000000000002</v>
      </c>
      <c r="AE3080" s="72">
        <v>6.4279999999999999</v>
      </c>
      <c r="AF3080" s="12">
        <v>0</v>
      </c>
      <c r="AG3080" s="72">
        <v>0</v>
      </c>
      <c r="AH3080" s="72">
        <v>0</v>
      </c>
      <c r="AI3080" s="12">
        <v>84.343000000000004</v>
      </c>
      <c r="AJ3080" s="72">
        <v>3.181</v>
      </c>
      <c r="AK3080" s="72">
        <v>30.934000000000001</v>
      </c>
      <c r="AL3080" s="12">
        <v>84.343000000000004</v>
      </c>
      <c r="AM3080" s="72">
        <v>3.181</v>
      </c>
      <c r="AN3080" s="72">
        <v>30.934000000000001</v>
      </c>
      <c r="AO3080" s="12">
        <v>1422.6990000000001</v>
      </c>
      <c r="AP3080" s="72">
        <v>53.662999999999997</v>
      </c>
      <c r="AQ3080" s="72">
        <v>6.6740000000000004</v>
      </c>
      <c r="AR3080" s="12">
        <v>34.875999999999998</v>
      </c>
      <c r="AS3080" s="72">
        <v>1.3149999999999999</v>
      </c>
      <c r="AT3080" s="72">
        <v>44.378999999999998</v>
      </c>
      <c r="AU3080" s="12">
        <v>8.6449999999999996</v>
      </c>
      <c r="AV3080" s="72">
        <v>0.32600000000000001</v>
      </c>
      <c r="AW3080" s="72">
        <v>61.063000000000002</v>
      </c>
      <c r="AX3080" s="12">
        <v>140.852</v>
      </c>
      <c r="AY3080" s="72">
        <v>5.3129999999999997</v>
      </c>
      <c r="AZ3080" s="72">
        <v>21.64</v>
      </c>
      <c r="BA3080" s="12">
        <v>149.49600000000001</v>
      </c>
      <c r="BB3080" s="72">
        <v>5.6390000000000002</v>
      </c>
      <c r="BC3080" s="72">
        <v>21.253</v>
      </c>
      <c r="BD3080" s="12">
        <v>24.366</v>
      </c>
      <c r="BE3080" s="72">
        <v>0.91900000000000004</v>
      </c>
      <c r="BF3080" s="72">
        <v>47.24</v>
      </c>
      <c r="BG3080" s="12">
        <v>173.863</v>
      </c>
      <c r="BH3080" s="72">
        <v>6.5579999999999998</v>
      </c>
      <c r="BI3080" s="72">
        <v>18.207000000000001</v>
      </c>
      <c r="BJ3080" s="12">
        <v>460.98899999999998</v>
      </c>
      <c r="BK3080" s="72">
        <v>17.388000000000002</v>
      </c>
      <c r="BL3080" s="72">
        <v>10.143000000000001</v>
      </c>
      <c r="BM3080" s="12">
        <v>558.76800000000003</v>
      </c>
      <c r="BN3080" s="72">
        <v>21.076000000000001</v>
      </c>
      <c r="BO3080" s="72">
        <v>7.8719999999999999</v>
      </c>
      <c r="BP3080" s="12">
        <v>1019.7569999999999</v>
      </c>
      <c r="BQ3080" s="72">
        <v>38.463999999999999</v>
      </c>
      <c r="BR3080" s="72">
        <v>5.87</v>
      </c>
      <c r="BS3080" s="12">
        <v>1228.4949999999999</v>
      </c>
      <c r="BT3080" s="72">
        <v>46.337000000000003</v>
      </c>
      <c r="BU3080" s="72">
        <v>4.6239999999999997</v>
      </c>
      <c r="BV3080" s="12">
        <v>2651.1950000000002</v>
      </c>
      <c r="BW3080" s="72">
        <v>100</v>
      </c>
      <c r="BX3080" s="72">
        <v>4.0670000000000002</v>
      </c>
      <c r="BY3080" s="13"/>
      <c r="BZ3080" s="13"/>
    </row>
    <row r="3081" spans="1:78">
      <c r="A3081" s="122" t="s">
        <v>65</v>
      </c>
      <c r="B3081" s="71" t="s">
        <v>76</v>
      </c>
      <c r="C3081" s="71" t="s">
        <v>25</v>
      </c>
      <c r="D3081" s="34">
        <v>45901</v>
      </c>
      <c r="E3081" s="12">
        <v>659.16200000000003</v>
      </c>
      <c r="F3081" s="72">
        <v>24.817</v>
      </c>
      <c r="G3081" s="72">
        <v>8.01</v>
      </c>
      <c r="H3081" s="12">
        <v>76.850999999999999</v>
      </c>
      <c r="I3081" s="72">
        <v>2.8929999999999998</v>
      </c>
      <c r="J3081" s="72">
        <v>26.704999999999998</v>
      </c>
      <c r="K3081" s="12">
        <v>51.252000000000002</v>
      </c>
      <c r="L3081" s="72">
        <v>1.93</v>
      </c>
      <c r="M3081" s="72">
        <v>39.488999999999997</v>
      </c>
      <c r="N3081" s="12">
        <v>128.10300000000001</v>
      </c>
      <c r="O3081" s="72">
        <v>4.8230000000000004</v>
      </c>
      <c r="P3081" s="72">
        <v>20.085999999999999</v>
      </c>
      <c r="Q3081" s="12">
        <v>13.308999999999999</v>
      </c>
      <c r="R3081" s="72">
        <v>0.501</v>
      </c>
      <c r="S3081" s="72">
        <v>60.313000000000002</v>
      </c>
      <c r="T3081" s="12">
        <v>141.41200000000001</v>
      </c>
      <c r="U3081" s="72">
        <v>5.3239999999999998</v>
      </c>
      <c r="V3081" s="72">
        <v>17.375</v>
      </c>
      <c r="W3081" s="12">
        <v>502.565</v>
      </c>
      <c r="X3081" s="72">
        <v>18.920999999999999</v>
      </c>
      <c r="Y3081" s="72">
        <v>7.649</v>
      </c>
      <c r="Z3081" s="12">
        <v>643.97699999999998</v>
      </c>
      <c r="AA3081" s="72">
        <v>24.245999999999999</v>
      </c>
      <c r="AB3081" s="72">
        <v>7.53</v>
      </c>
      <c r="AC3081" s="12">
        <v>1303.1389999999999</v>
      </c>
      <c r="AD3081" s="72">
        <v>49.063000000000002</v>
      </c>
      <c r="AE3081" s="72">
        <v>5.4539999999999997</v>
      </c>
      <c r="AF3081" s="12">
        <v>0</v>
      </c>
      <c r="AG3081" s="72">
        <v>0</v>
      </c>
      <c r="AH3081" s="72">
        <v>0</v>
      </c>
      <c r="AI3081" s="12">
        <v>109.185</v>
      </c>
      <c r="AJ3081" s="72">
        <v>4.1109999999999998</v>
      </c>
      <c r="AK3081" s="72">
        <v>21.265000000000001</v>
      </c>
      <c r="AL3081" s="12">
        <v>109.185</v>
      </c>
      <c r="AM3081" s="72">
        <v>4.1109999999999998</v>
      </c>
      <c r="AN3081" s="72">
        <v>21.265000000000001</v>
      </c>
      <c r="AO3081" s="12">
        <v>1412.3240000000001</v>
      </c>
      <c r="AP3081" s="72">
        <v>53.173999999999999</v>
      </c>
      <c r="AQ3081" s="72">
        <v>5.468</v>
      </c>
      <c r="AR3081" s="12">
        <v>30.439</v>
      </c>
      <c r="AS3081" s="72">
        <v>1.1459999999999999</v>
      </c>
      <c r="AT3081" s="72">
        <v>61.286999999999999</v>
      </c>
      <c r="AU3081" s="12">
        <v>14.664</v>
      </c>
      <c r="AV3081" s="72">
        <v>0.55200000000000005</v>
      </c>
      <c r="AW3081" s="72">
        <v>51.353000000000002</v>
      </c>
      <c r="AX3081" s="12">
        <v>113.995</v>
      </c>
      <c r="AY3081" s="72">
        <v>4.2919999999999998</v>
      </c>
      <c r="AZ3081" s="72">
        <v>30.335999999999999</v>
      </c>
      <c r="BA3081" s="12">
        <v>128.65899999999999</v>
      </c>
      <c r="BB3081" s="72">
        <v>4.8440000000000003</v>
      </c>
      <c r="BC3081" s="72">
        <v>27.608000000000001</v>
      </c>
      <c r="BD3081" s="12">
        <v>23.117000000000001</v>
      </c>
      <c r="BE3081" s="72">
        <v>0.87</v>
      </c>
      <c r="BF3081" s="72">
        <v>50.978999999999999</v>
      </c>
      <c r="BG3081" s="12">
        <v>151.77600000000001</v>
      </c>
      <c r="BH3081" s="72">
        <v>5.7140000000000004</v>
      </c>
      <c r="BI3081" s="72">
        <v>23.19</v>
      </c>
      <c r="BJ3081" s="12">
        <v>459.37599999999998</v>
      </c>
      <c r="BK3081" s="72">
        <v>17.295000000000002</v>
      </c>
      <c r="BL3081" s="72">
        <v>10.755000000000001</v>
      </c>
      <c r="BM3081" s="12">
        <v>602.14300000000003</v>
      </c>
      <c r="BN3081" s="72">
        <v>22.670999999999999</v>
      </c>
      <c r="BO3081" s="72">
        <v>9.3190000000000008</v>
      </c>
      <c r="BP3081" s="12">
        <v>1061.519</v>
      </c>
      <c r="BQ3081" s="72">
        <v>39.966000000000001</v>
      </c>
      <c r="BR3081" s="72">
        <v>6.9219999999999997</v>
      </c>
      <c r="BS3081" s="12">
        <v>1243.7329999999999</v>
      </c>
      <c r="BT3081" s="72">
        <v>46.826000000000001</v>
      </c>
      <c r="BU3081" s="72">
        <v>6.1769999999999996</v>
      </c>
      <c r="BV3081" s="12">
        <v>2656.058</v>
      </c>
      <c r="BW3081" s="72">
        <v>100</v>
      </c>
      <c r="BX3081" s="72">
        <v>4.319</v>
      </c>
      <c r="BY3081" s="13"/>
      <c r="BZ3081" s="13"/>
    </row>
    <row r="3082" spans="1:78">
      <c r="A3082" s="122" t="s">
        <v>65</v>
      </c>
      <c r="B3082" s="71" t="s">
        <v>76</v>
      </c>
      <c r="C3082" s="71" t="s">
        <v>25</v>
      </c>
      <c r="D3082" s="34">
        <v>45992</v>
      </c>
      <c r="E3082" s="12">
        <v>679.36099999999999</v>
      </c>
      <c r="F3082" s="72">
        <v>25.239000000000001</v>
      </c>
      <c r="G3082" s="72">
        <v>8.5180000000000007</v>
      </c>
      <c r="H3082" s="12">
        <v>50.988</v>
      </c>
      <c r="I3082" s="72">
        <v>1.8939999999999999</v>
      </c>
      <c r="J3082" s="72">
        <v>43.332999999999998</v>
      </c>
      <c r="K3082" s="12">
        <v>47.478999999999999</v>
      </c>
      <c r="L3082" s="72">
        <v>1.764</v>
      </c>
      <c r="M3082" s="72">
        <v>39.112000000000002</v>
      </c>
      <c r="N3082" s="12">
        <v>98.466999999999999</v>
      </c>
      <c r="O3082" s="72">
        <v>3.6579999999999999</v>
      </c>
      <c r="P3082" s="72">
        <v>30.417000000000002</v>
      </c>
      <c r="Q3082" s="12">
        <v>22.274999999999999</v>
      </c>
      <c r="R3082" s="72">
        <v>0.82799999999999996</v>
      </c>
      <c r="S3082" s="72">
        <v>50.468000000000004</v>
      </c>
      <c r="T3082" s="12">
        <v>120.742</v>
      </c>
      <c r="U3082" s="72">
        <v>4.4859999999999998</v>
      </c>
      <c r="V3082" s="72">
        <v>25.832999999999998</v>
      </c>
      <c r="W3082" s="12">
        <v>586.52099999999996</v>
      </c>
      <c r="X3082" s="72">
        <v>21.79</v>
      </c>
      <c r="Y3082" s="72">
        <v>10.462999999999999</v>
      </c>
      <c r="Z3082" s="12">
        <v>707.26300000000003</v>
      </c>
      <c r="AA3082" s="72">
        <v>26.276</v>
      </c>
      <c r="AB3082" s="72">
        <v>10.363</v>
      </c>
      <c r="AC3082" s="12">
        <v>1386.624</v>
      </c>
      <c r="AD3082" s="72">
        <v>51.515000000000001</v>
      </c>
      <c r="AE3082" s="72">
        <v>5.9320000000000004</v>
      </c>
      <c r="AF3082" s="12">
        <v>4.9260000000000002</v>
      </c>
      <c r="AG3082" s="72">
        <v>0.183</v>
      </c>
      <c r="AH3082" s="72">
        <v>117.64700000000001</v>
      </c>
      <c r="AI3082" s="12">
        <v>40.968000000000004</v>
      </c>
      <c r="AJ3082" s="72">
        <v>1.522</v>
      </c>
      <c r="AK3082" s="72">
        <v>35.247</v>
      </c>
      <c r="AL3082" s="12">
        <v>45.893999999999998</v>
      </c>
      <c r="AM3082" s="72">
        <v>1.7050000000000001</v>
      </c>
      <c r="AN3082" s="72">
        <v>29.991</v>
      </c>
      <c r="AO3082" s="12">
        <v>1432.518</v>
      </c>
      <c r="AP3082" s="72">
        <v>53.22</v>
      </c>
      <c r="AQ3082" s="72">
        <v>5.476</v>
      </c>
      <c r="AR3082" s="12">
        <v>35.222999999999999</v>
      </c>
      <c r="AS3082" s="72">
        <v>1.3089999999999999</v>
      </c>
      <c r="AT3082" s="72">
        <v>33.67</v>
      </c>
      <c r="AU3082" s="12">
        <v>4.8979999999999997</v>
      </c>
      <c r="AV3082" s="72">
        <v>0.182</v>
      </c>
      <c r="AW3082" s="72">
        <v>100.78400000000001</v>
      </c>
      <c r="AX3082" s="12">
        <v>81.787999999999997</v>
      </c>
      <c r="AY3082" s="72">
        <v>3.0390000000000001</v>
      </c>
      <c r="AZ3082" s="72">
        <v>34.008000000000003</v>
      </c>
      <c r="BA3082" s="12">
        <v>86.686000000000007</v>
      </c>
      <c r="BB3082" s="72">
        <v>3.2210000000000001</v>
      </c>
      <c r="BC3082" s="72">
        <v>32.247999999999998</v>
      </c>
      <c r="BD3082" s="12">
        <v>58.965000000000003</v>
      </c>
      <c r="BE3082" s="72">
        <v>2.1909999999999998</v>
      </c>
      <c r="BF3082" s="72">
        <v>51.32</v>
      </c>
      <c r="BG3082" s="12">
        <v>145.65100000000001</v>
      </c>
      <c r="BH3082" s="72">
        <v>5.4109999999999996</v>
      </c>
      <c r="BI3082" s="72">
        <v>25.02</v>
      </c>
      <c r="BJ3082" s="12">
        <v>464.24599999999998</v>
      </c>
      <c r="BK3082" s="72">
        <v>17.247</v>
      </c>
      <c r="BL3082" s="72">
        <v>11.949</v>
      </c>
      <c r="BM3082" s="12">
        <v>614.03800000000001</v>
      </c>
      <c r="BN3082" s="72">
        <v>22.812000000000001</v>
      </c>
      <c r="BO3082" s="72">
        <v>7.9429999999999996</v>
      </c>
      <c r="BP3082" s="12">
        <v>1078.2840000000001</v>
      </c>
      <c r="BQ3082" s="72">
        <v>40.06</v>
      </c>
      <c r="BR3082" s="72">
        <v>6.5220000000000002</v>
      </c>
      <c r="BS3082" s="12">
        <v>1259.1579999999999</v>
      </c>
      <c r="BT3082" s="72">
        <v>46.78</v>
      </c>
      <c r="BU3082" s="72">
        <v>5.7350000000000003</v>
      </c>
      <c r="BV3082" s="12">
        <v>2691.6750000000002</v>
      </c>
      <c r="BW3082" s="72">
        <v>100</v>
      </c>
      <c r="BX3082" s="72">
        <v>3.6760000000000002</v>
      </c>
      <c r="BY3082" s="13"/>
      <c r="BZ3082" s="13"/>
    </row>
    <row r="3083" spans="1:78">
      <c r="A3083" s="122" t="s">
        <v>65</v>
      </c>
      <c r="B3083" s="71" t="s">
        <v>76</v>
      </c>
      <c r="C3083" s="71" t="s">
        <v>25</v>
      </c>
      <c r="D3083" s="34">
        <v>46082</v>
      </c>
      <c r="E3083" s="12">
        <v>639.72</v>
      </c>
      <c r="F3083" s="72">
        <v>24.562999999999999</v>
      </c>
      <c r="G3083" s="72">
        <v>9.5980000000000008</v>
      </c>
      <c r="H3083" s="12">
        <v>40.716999999999999</v>
      </c>
      <c r="I3083" s="72">
        <v>1.5629999999999999</v>
      </c>
      <c r="J3083" s="72">
        <v>42.203000000000003</v>
      </c>
      <c r="K3083" s="12">
        <v>57.710999999999999</v>
      </c>
      <c r="L3083" s="72">
        <v>2.2160000000000002</v>
      </c>
      <c r="M3083" s="72">
        <v>55.811999999999998</v>
      </c>
      <c r="N3083" s="12">
        <v>98.427999999999997</v>
      </c>
      <c r="O3083" s="72">
        <v>3.7789999999999999</v>
      </c>
      <c r="P3083" s="72">
        <v>34.207000000000001</v>
      </c>
      <c r="Q3083" s="12">
        <v>20.776</v>
      </c>
      <c r="R3083" s="72">
        <v>0.79800000000000004</v>
      </c>
      <c r="S3083" s="72">
        <v>60.152000000000001</v>
      </c>
      <c r="T3083" s="12">
        <v>119.203</v>
      </c>
      <c r="U3083" s="72">
        <v>4.577</v>
      </c>
      <c r="V3083" s="72">
        <v>31.134</v>
      </c>
      <c r="W3083" s="12">
        <v>514.12</v>
      </c>
      <c r="X3083" s="72">
        <v>19.739999999999998</v>
      </c>
      <c r="Y3083" s="72">
        <v>10.754</v>
      </c>
      <c r="Z3083" s="12">
        <v>633.32299999999998</v>
      </c>
      <c r="AA3083" s="72">
        <v>24.317</v>
      </c>
      <c r="AB3083" s="72">
        <v>10.016999999999999</v>
      </c>
      <c r="AC3083" s="12">
        <v>1273.0429999999999</v>
      </c>
      <c r="AD3083" s="72">
        <v>48.88</v>
      </c>
      <c r="AE3083" s="72">
        <v>6.9039999999999999</v>
      </c>
      <c r="AF3083" s="12">
        <v>1.47</v>
      </c>
      <c r="AG3083" s="72">
        <v>5.6000000000000001E-2</v>
      </c>
      <c r="AH3083" s="72">
        <v>105.22</v>
      </c>
      <c r="AI3083" s="12">
        <v>74.325000000000003</v>
      </c>
      <c r="AJ3083" s="72">
        <v>2.8540000000000001</v>
      </c>
      <c r="AK3083" s="72">
        <v>35.622999999999998</v>
      </c>
      <c r="AL3083" s="12">
        <v>75.795000000000002</v>
      </c>
      <c r="AM3083" s="72">
        <v>2.91</v>
      </c>
      <c r="AN3083" s="72">
        <v>35.289000000000001</v>
      </c>
      <c r="AO3083" s="12">
        <v>1348.838</v>
      </c>
      <c r="AP3083" s="72">
        <v>51.79</v>
      </c>
      <c r="AQ3083" s="72">
        <v>6.9829999999999997</v>
      </c>
      <c r="AR3083" s="12">
        <v>18.61</v>
      </c>
      <c r="AS3083" s="72">
        <v>0.71499999999999997</v>
      </c>
      <c r="AT3083" s="72">
        <v>57.453000000000003</v>
      </c>
      <c r="AU3083" s="12">
        <v>4.6319999999999997</v>
      </c>
      <c r="AV3083" s="72">
        <v>0.17799999999999999</v>
      </c>
      <c r="AW3083" s="72">
        <v>78.805000000000007</v>
      </c>
      <c r="AX3083" s="12">
        <v>83.769000000000005</v>
      </c>
      <c r="AY3083" s="72">
        <v>3.2160000000000002</v>
      </c>
      <c r="AZ3083" s="72">
        <v>31.507000000000001</v>
      </c>
      <c r="BA3083" s="12">
        <v>88.400999999999996</v>
      </c>
      <c r="BB3083" s="72">
        <v>3.3940000000000001</v>
      </c>
      <c r="BC3083" s="72">
        <v>28.853000000000002</v>
      </c>
      <c r="BD3083" s="12">
        <v>44.454999999999998</v>
      </c>
      <c r="BE3083" s="72">
        <v>1.7070000000000001</v>
      </c>
      <c r="BF3083" s="72">
        <v>56.396000000000001</v>
      </c>
      <c r="BG3083" s="12">
        <v>132.85599999999999</v>
      </c>
      <c r="BH3083" s="72">
        <v>5.101</v>
      </c>
      <c r="BI3083" s="72">
        <v>26.163</v>
      </c>
      <c r="BJ3083" s="12">
        <v>487.00299999999999</v>
      </c>
      <c r="BK3083" s="72">
        <v>18.699000000000002</v>
      </c>
      <c r="BL3083" s="72">
        <v>13.403</v>
      </c>
      <c r="BM3083" s="12">
        <v>617.12699999999995</v>
      </c>
      <c r="BN3083" s="72">
        <v>23.695</v>
      </c>
      <c r="BO3083" s="72">
        <v>8.0380000000000003</v>
      </c>
      <c r="BP3083" s="12">
        <v>1104.1289999999999</v>
      </c>
      <c r="BQ3083" s="72">
        <v>42.393999999999998</v>
      </c>
      <c r="BR3083" s="72">
        <v>7.3369999999999997</v>
      </c>
      <c r="BS3083" s="12">
        <v>1255.595</v>
      </c>
      <c r="BT3083" s="72">
        <v>48.21</v>
      </c>
      <c r="BU3083" s="72">
        <v>6.1550000000000002</v>
      </c>
      <c r="BV3083" s="12">
        <v>2604.433</v>
      </c>
      <c r="BW3083" s="72">
        <v>100</v>
      </c>
      <c r="BX3083" s="72">
        <v>4.8650000000000002</v>
      </c>
      <c r="BY3083" s="13"/>
      <c r="BZ3083" s="13"/>
    </row>
    <row r="3084" spans="1:78">
      <c r="A3084" s="122" t="s">
        <v>65</v>
      </c>
      <c r="B3084" s="71" t="s">
        <v>76</v>
      </c>
      <c r="C3084" s="71" t="s">
        <v>25</v>
      </c>
      <c r="D3084" s="34">
        <v>46174</v>
      </c>
      <c r="E3084" s="12">
        <v>819.25599999999997</v>
      </c>
      <c r="F3084" s="72">
        <v>26.963000000000001</v>
      </c>
      <c r="G3084" s="72">
        <v>6.2489999999999997</v>
      </c>
      <c r="H3084" s="12">
        <v>80.706000000000003</v>
      </c>
      <c r="I3084" s="72">
        <v>2.6560000000000001</v>
      </c>
      <c r="J3084" s="72">
        <v>30.792999999999999</v>
      </c>
      <c r="K3084" s="12">
        <v>47.112000000000002</v>
      </c>
      <c r="L3084" s="72">
        <v>1.5509999999999999</v>
      </c>
      <c r="M3084" s="72">
        <v>51.201000000000001</v>
      </c>
      <c r="N3084" s="12">
        <v>127.81699999999999</v>
      </c>
      <c r="O3084" s="72">
        <v>4.2069999999999999</v>
      </c>
      <c r="P3084" s="72">
        <v>27.82</v>
      </c>
      <c r="Q3084" s="12">
        <v>18.640999999999998</v>
      </c>
      <c r="R3084" s="72">
        <v>0.61399999999999999</v>
      </c>
      <c r="S3084" s="72">
        <v>48.438000000000002</v>
      </c>
      <c r="T3084" s="12">
        <v>146.458</v>
      </c>
      <c r="U3084" s="72">
        <v>4.82</v>
      </c>
      <c r="V3084" s="72">
        <v>25.166</v>
      </c>
      <c r="W3084" s="12">
        <v>596.423</v>
      </c>
      <c r="X3084" s="72">
        <v>19.629000000000001</v>
      </c>
      <c r="Y3084" s="72">
        <v>10.234</v>
      </c>
      <c r="Z3084" s="12">
        <v>742.88099999999997</v>
      </c>
      <c r="AA3084" s="72">
        <v>24.449000000000002</v>
      </c>
      <c r="AB3084" s="72">
        <v>8.9220000000000006</v>
      </c>
      <c r="AC3084" s="12">
        <v>1562.1369999999999</v>
      </c>
      <c r="AD3084" s="72">
        <v>51.411999999999999</v>
      </c>
      <c r="AE3084" s="72">
        <v>5.3849999999999998</v>
      </c>
      <c r="AF3084" s="12">
        <v>14.092000000000001</v>
      </c>
      <c r="AG3084" s="72">
        <v>0.46400000000000002</v>
      </c>
      <c r="AH3084" s="72">
        <v>112.05200000000001</v>
      </c>
      <c r="AI3084" s="12">
        <v>101.693</v>
      </c>
      <c r="AJ3084" s="72">
        <v>3.347</v>
      </c>
      <c r="AK3084" s="72">
        <v>24.395</v>
      </c>
      <c r="AL3084" s="12">
        <v>115.78400000000001</v>
      </c>
      <c r="AM3084" s="72">
        <v>3.8109999999999999</v>
      </c>
      <c r="AN3084" s="72">
        <v>21.408999999999999</v>
      </c>
      <c r="AO3084" s="12">
        <v>1677.922</v>
      </c>
      <c r="AP3084" s="72">
        <v>55.222999999999999</v>
      </c>
      <c r="AQ3084" s="72">
        <v>5.6109999999999998</v>
      </c>
      <c r="AR3084" s="12">
        <v>35.768999999999998</v>
      </c>
      <c r="AS3084" s="72">
        <v>1.177</v>
      </c>
      <c r="AT3084" s="72">
        <v>39.664000000000001</v>
      </c>
      <c r="AU3084" s="12">
        <v>10.784000000000001</v>
      </c>
      <c r="AV3084" s="72">
        <v>0.35499999999999998</v>
      </c>
      <c r="AW3084" s="72">
        <v>51.905000000000001</v>
      </c>
      <c r="AX3084" s="12">
        <v>129.154</v>
      </c>
      <c r="AY3084" s="72">
        <v>4.2510000000000003</v>
      </c>
      <c r="AZ3084" s="72">
        <v>20.559000000000001</v>
      </c>
      <c r="BA3084" s="12">
        <v>139.93799999999999</v>
      </c>
      <c r="BB3084" s="72">
        <v>4.6059999999999999</v>
      </c>
      <c r="BC3084" s="72">
        <v>18.619</v>
      </c>
      <c r="BD3084" s="12">
        <v>32.505000000000003</v>
      </c>
      <c r="BE3084" s="72">
        <v>1.07</v>
      </c>
      <c r="BF3084" s="72">
        <v>45.386000000000003</v>
      </c>
      <c r="BG3084" s="12">
        <v>172.44300000000001</v>
      </c>
      <c r="BH3084" s="72">
        <v>5.6749999999999998</v>
      </c>
      <c r="BI3084" s="72">
        <v>16.445</v>
      </c>
      <c r="BJ3084" s="12">
        <v>413.42700000000002</v>
      </c>
      <c r="BK3084" s="72">
        <v>13.606</v>
      </c>
      <c r="BL3084" s="72">
        <v>10.622</v>
      </c>
      <c r="BM3084" s="12">
        <v>738.90200000000004</v>
      </c>
      <c r="BN3084" s="72">
        <v>24.318000000000001</v>
      </c>
      <c r="BO3084" s="72">
        <v>6.125</v>
      </c>
      <c r="BP3084" s="12">
        <v>1152.329</v>
      </c>
      <c r="BQ3084" s="72">
        <v>37.924999999999997</v>
      </c>
      <c r="BR3084" s="72">
        <v>5.6769999999999996</v>
      </c>
      <c r="BS3084" s="12">
        <v>1360.5409999999999</v>
      </c>
      <c r="BT3084" s="72">
        <v>44.777000000000001</v>
      </c>
      <c r="BU3084" s="72">
        <v>5.3460000000000001</v>
      </c>
      <c r="BV3084" s="12">
        <v>3038.4630000000002</v>
      </c>
      <c r="BW3084" s="72">
        <v>100</v>
      </c>
      <c r="BX3084" s="72">
        <v>4.6340000000000003</v>
      </c>
      <c r="BY3084" s="13"/>
      <c r="BZ3084" s="13"/>
    </row>
    <row r="3085" spans="1:78">
      <c r="A3085" s="122" t="s">
        <v>65</v>
      </c>
      <c r="B3085" s="71" t="s">
        <v>75</v>
      </c>
      <c r="C3085" s="71" t="s">
        <v>26</v>
      </c>
      <c r="D3085" s="34">
        <v>41883</v>
      </c>
      <c r="E3085" s="12">
        <v>0</v>
      </c>
      <c r="F3085" s="72">
        <v>0</v>
      </c>
      <c r="G3085" s="72">
        <v>0</v>
      </c>
      <c r="H3085" s="12">
        <v>0</v>
      </c>
      <c r="I3085" s="72">
        <v>0</v>
      </c>
      <c r="J3085" s="72">
        <v>0</v>
      </c>
      <c r="K3085" s="12">
        <v>0</v>
      </c>
      <c r="L3085" s="72">
        <v>0</v>
      </c>
      <c r="M3085" s="72">
        <v>0</v>
      </c>
      <c r="N3085" s="12">
        <v>0</v>
      </c>
      <c r="O3085" s="72">
        <v>0</v>
      </c>
      <c r="P3085" s="72">
        <v>0</v>
      </c>
      <c r="Q3085" s="12">
        <v>0</v>
      </c>
      <c r="R3085" s="72">
        <v>0</v>
      </c>
      <c r="S3085" s="72">
        <v>0</v>
      </c>
      <c r="T3085" s="12">
        <v>0</v>
      </c>
      <c r="U3085" s="72">
        <v>0</v>
      </c>
      <c r="V3085" s="72">
        <v>0</v>
      </c>
      <c r="W3085" s="12">
        <v>0</v>
      </c>
      <c r="X3085" s="72">
        <v>0</v>
      </c>
      <c r="Y3085" s="72">
        <v>0</v>
      </c>
      <c r="Z3085" s="12">
        <v>0</v>
      </c>
      <c r="AA3085" s="72">
        <v>0</v>
      </c>
      <c r="AB3085" s="72">
        <v>0</v>
      </c>
      <c r="AC3085" s="12">
        <v>0</v>
      </c>
      <c r="AD3085" s="72">
        <v>0</v>
      </c>
      <c r="AE3085" s="72">
        <v>0</v>
      </c>
      <c r="AF3085" s="12">
        <v>0</v>
      </c>
      <c r="AG3085" s="72">
        <v>0</v>
      </c>
      <c r="AH3085" s="72">
        <v>0</v>
      </c>
      <c r="AI3085" s="12">
        <v>0</v>
      </c>
      <c r="AJ3085" s="72">
        <v>0</v>
      </c>
      <c r="AK3085" s="72">
        <v>0</v>
      </c>
      <c r="AL3085" s="12">
        <v>0</v>
      </c>
      <c r="AM3085" s="72">
        <v>0</v>
      </c>
      <c r="AN3085" s="72">
        <v>0</v>
      </c>
      <c r="AO3085" s="12">
        <v>0</v>
      </c>
      <c r="AP3085" s="72">
        <v>0</v>
      </c>
      <c r="AQ3085" s="72">
        <v>0</v>
      </c>
      <c r="AR3085" s="12">
        <v>0</v>
      </c>
      <c r="AS3085" s="72">
        <v>0</v>
      </c>
      <c r="AT3085" s="72">
        <v>0</v>
      </c>
      <c r="AU3085" s="12">
        <v>0</v>
      </c>
      <c r="AV3085" s="72">
        <v>0</v>
      </c>
      <c r="AW3085" s="72">
        <v>0</v>
      </c>
      <c r="AX3085" s="12">
        <v>0</v>
      </c>
      <c r="AY3085" s="72">
        <v>0</v>
      </c>
      <c r="AZ3085" s="72">
        <v>0</v>
      </c>
      <c r="BA3085" s="12">
        <v>0</v>
      </c>
      <c r="BB3085" s="72">
        <v>0</v>
      </c>
      <c r="BC3085" s="72">
        <v>0</v>
      </c>
      <c r="BD3085" s="12">
        <v>0</v>
      </c>
      <c r="BE3085" s="72">
        <v>0</v>
      </c>
      <c r="BF3085" s="72">
        <v>0</v>
      </c>
      <c r="BG3085" s="12">
        <v>0</v>
      </c>
      <c r="BH3085" s="72">
        <v>0</v>
      </c>
      <c r="BI3085" s="72">
        <v>0</v>
      </c>
      <c r="BJ3085" s="12">
        <v>0</v>
      </c>
      <c r="BK3085" s="72">
        <v>0</v>
      </c>
      <c r="BL3085" s="72">
        <v>0</v>
      </c>
      <c r="BM3085" s="12">
        <v>0</v>
      </c>
      <c r="BN3085" s="72">
        <v>0</v>
      </c>
      <c r="BO3085" s="72">
        <v>0</v>
      </c>
      <c r="BP3085" s="12">
        <v>0</v>
      </c>
      <c r="BQ3085" s="72">
        <v>0</v>
      </c>
      <c r="BR3085" s="72">
        <v>0</v>
      </c>
      <c r="BS3085" s="12">
        <v>0</v>
      </c>
      <c r="BT3085" s="72">
        <v>0</v>
      </c>
      <c r="BU3085" s="72">
        <v>0</v>
      </c>
      <c r="BV3085" s="12">
        <v>0</v>
      </c>
      <c r="BW3085" s="72">
        <v>0</v>
      </c>
      <c r="BX3085" s="72">
        <v>0</v>
      </c>
      <c r="BY3085" s="13"/>
      <c r="BZ3085" s="13"/>
    </row>
    <row r="3086" spans="1:78">
      <c r="A3086" s="122" t="s">
        <v>65</v>
      </c>
      <c r="B3086" s="71" t="s">
        <v>75</v>
      </c>
      <c r="C3086" s="71" t="s">
        <v>26</v>
      </c>
      <c r="D3086" s="34">
        <v>41974</v>
      </c>
      <c r="E3086" s="12">
        <v>0</v>
      </c>
      <c r="F3086" s="72">
        <v>0</v>
      </c>
      <c r="G3086" s="72">
        <v>0</v>
      </c>
      <c r="H3086" s="12">
        <v>0</v>
      </c>
      <c r="I3086" s="72">
        <v>0</v>
      </c>
      <c r="J3086" s="72">
        <v>0</v>
      </c>
      <c r="K3086" s="12">
        <v>0</v>
      </c>
      <c r="L3086" s="72">
        <v>0</v>
      </c>
      <c r="M3086" s="72">
        <v>0</v>
      </c>
      <c r="N3086" s="12">
        <v>0</v>
      </c>
      <c r="O3086" s="72">
        <v>0</v>
      </c>
      <c r="P3086" s="72">
        <v>0</v>
      </c>
      <c r="Q3086" s="12">
        <v>0</v>
      </c>
      <c r="R3086" s="72">
        <v>0</v>
      </c>
      <c r="S3086" s="72">
        <v>0</v>
      </c>
      <c r="T3086" s="12">
        <v>0</v>
      </c>
      <c r="U3086" s="72">
        <v>0</v>
      </c>
      <c r="V3086" s="72">
        <v>0</v>
      </c>
      <c r="W3086" s="12">
        <v>0</v>
      </c>
      <c r="X3086" s="72">
        <v>0</v>
      </c>
      <c r="Y3086" s="72">
        <v>0</v>
      </c>
      <c r="Z3086" s="12">
        <v>0</v>
      </c>
      <c r="AA3086" s="72">
        <v>0</v>
      </c>
      <c r="AB3086" s="72">
        <v>0</v>
      </c>
      <c r="AC3086" s="12">
        <v>0</v>
      </c>
      <c r="AD3086" s="72">
        <v>0</v>
      </c>
      <c r="AE3086" s="72">
        <v>0</v>
      </c>
      <c r="AF3086" s="12">
        <v>0</v>
      </c>
      <c r="AG3086" s="72">
        <v>0</v>
      </c>
      <c r="AH3086" s="72">
        <v>0</v>
      </c>
      <c r="AI3086" s="12">
        <v>0</v>
      </c>
      <c r="AJ3086" s="72">
        <v>0</v>
      </c>
      <c r="AK3086" s="72">
        <v>0</v>
      </c>
      <c r="AL3086" s="12">
        <v>0</v>
      </c>
      <c r="AM3086" s="72">
        <v>0</v>
      </c>
      <c r="AN3086" s="72">
        <v>0</v>
      </c>
      <c r="AO3086" s="12">
        <v>0</v>
      </c>
      <c r="AP3086" s="72">
        <v>0</v>
      </c>
      <c r="AQ3086" s="72">
        <v>0</v>
      </c>
      <c r="AR3086" s="12">
        <v>0</v>
      </c>
      <c r="AS3086" s="72">
        <v>0</v>
      </c>
      <c r="AT3086" s="72">
        <v>0</v>
      </c>
      <c r="AU3086" s="12">
        <v>0</v>
      </c>
      <c r="AV3086" s="72">
        <v>0</v>
      </c>
      <c r="AW3086" s="72">
        <v>0</v>
      </c>
      <c r="AX3086" s="12">
        <v>0</v>
      </c>
      <c r="AY3086" s="72">
        <v>0</v>
      </c>
      <c r="AZ3086" s="72">
        <v>0</v>
      </c>
      <c r="BA3086" s="12">
        <v>0</v>
      </c>
      <c r="BB3086" s="72">
        <v>0</v>
      </c>
      <c r="BC3086" s="72">
        <v>0</v>
      </c>
      <c r="BD3086" s="12">
        <v>0</v>
      </c>
      <c r="BE3086" s="72">
        <v>0</v>
      </c>
      <c r="BF3086" s="72">
        <v>0</v>
      </c>
      <c r="BG3086" s="12">
        <v>0</v>
      </c>
      <c r="BH3086" s="72">
        <v>0</v>
      </c>
      <c r="BI3086" s="72">
        <v>0</v>
      </c>
      <c r="BJ3086" s="12">
        <v>0</v>
      </c>
      <c r="BK3086" s="72">
        <v>0</v>
      </c>
      <c r="BL3086" s="72">
        <v>0</v>
      </c>
      <c r="BM3086" s="12">
        <v>0</v>
      </c>
      <c r="BN3086" s="72">
        <v>0</v>
      </c>
      <c r="BO3086" s="72">
        <v>0</v>
      </c>
      <c r="BP3086" s="12">
        <v>0</v>
      </c>
      <c r="BQ3086" s="72">
        <v>0</v>
      </c>
      <c r="BR3086" s="72">
        <v>0</v>
      </c>
      <c r="BS3086" s="12">
        <v>0</v>
      </c>
      <c r="BT3086" s="72">
        <v>0</v>
      </c>
      <c r="BU3086" s="72">
        <v>0</v>
      </c>
      <c r="BV3086" s="12">
        <v>0</v>
      </c>
      <c r="BW3086" s="72">
        <v>0</v>
      </c>
      <c r="BX3086" s="72">
        <v>0</v>
      </c>
      <c r="BY3086" s="13"/>
      <c r="BZ3086" s="13"/>
    </row>
    <row r="3087" spans="1:78">
      <c r="A3087" s="122" t="s">
        <v>65</v>
      </c>
      <c r="B3087" s="71" t="s">
        <v>75</v>
      </c>
      <c r="C3087" s="71" t="s">
        <v>26</v>
      </c>
      <c r="D3087" s="34">
        <v>42064</v>
      </c>
      <c r="E3087" s="12">
        <v>0</v>
      </c>
      <c r="F3087" s="72">
        <v>0</v>
      </c>
      <c r="G3087" s="72">
        <v>0</v>
      </c>
      <c r="H3087" s="12">
        <v>0</v>
      </c>
      <c r="I3087" s="72">
        <v>0</v>
      </c>
      <c r="J3087" s="72">
        <v>0</v>
      </c>
      <c r="K3087" s="12">
        <v>0</v>
      </c>
      <c r="L3087" s="72">
        <v>0</v>
      </c>
      <c r="M3087" s="72">
        <v>0</v>
      </c>
      <c r="N3087" s="12">
        <v>0</v>
      </c>
      <c r="O3087" s="72">
        <v>0</v>
      </c>
      <c r="P3087" s="72">
        <v>0</v>
      </c>
      <c r="Q3087" s="12">
        <v>0</v>
      </c>
      <c r="R3087" s="72">
        <v>0</v>
      </c>
      <c r="S3087" s="72">
        <v>0</v>
      </c>
      <c r="T3087" s="12">
        <v>0</v>
      </c>
      <c r="U3087" s="72">
        <v>0</v>
      </c>
      <c r="V3087" s="72">
        <v>0</v>
      </c>
      <c r="W3087" s="12">
        <v>0</v>
      </c>
      <c r="X3087" s="72">
        <v>0</v>
      </c>
      <c r="Y3087" s="72">
        <v>0</v>
      </c>
      <c r="Z3087" s="12">
        <v>0</v>
      </c>
      <c r="AA3087" s="72">
        <v>0</v>
      </c>
      <c r="AB3087" s="72">
        <v>0</v>
      </c>
      <c r="AC3087" s="12">
        <v>0</v>
      </c>
      <c r="AD3087" s="72">
        <v>0</v>
      </c>
      <c r="AE3087" s="72">
        <v>0</v>
      </c>
      <c r="AF3087" s="12">
        <v>0</v>
      </c>
      <c r="AG3087" s="72">
        <v>0</v>
      </c>
      <c r="AH3087" s="72">
        <v>0</v>
      </c>
      <c r="AI3087" s="12">
        <v>0</v>
      </c>
      <c r="AJ3087" s="72">
        <v>0</v>
      </c>
      <c r="AK3087" s="72">
        <v>0</v>
      </c>
      <c r="AL3087" s="12">
        <v>0</v>
      </c>
      <c r="AM3087" s="72">
        <v>0</v>
      </c>
      <c r="AN3087" s="72">
        <v>0</v>
      </c>
      <c r="AO3087" s="12">
        <v>0</v>
      </c>
      <c r="AP3087" s="72">
        <v>0</v>
      </c>
      <c r="AQ3087" s="72">
        <v>0</v>
      </c>
      <c r="AR3087" s="12">
        <v>0</v>
      </c>
      <c r="AS3087" s="72">
        <v>0</v>
      </c>
      <c r="AT3087" s="72">
        <v>0</v>
      </c>
      <c r="AU3087" s="12">
        <v>0</v>
      </c>
      <c r="AV3087" s="72">
        <v>0</v>
      </c>
      <c r="AW3087" s="72">
        <v>0</v>
      </c>
      <c r="AX3087" s="12">
        <v>0</v>
      </c>
      <c r="AY3087" s="72">
        <v>0</v>
      </c>
      <c r="AZ3087" s="72">
        <v>0</v>
      </c>
      <c r="BA3087" s="12">
        <v>0</v>
      </c>
      <c r="BB3087" s="72">
        <v>0</v>
      </c>
      <c r="BC3087" s="72">
        <v>0</v>
      </c>
      <c r="BD3087" s="12">
        <v>0</v>
      </c>
      <c r="BE3087" s="72">
        <v>0</v>
      </c>
      <c r="BF3087" s="72">
        <v>0</v>
      </c>
      <c r="BG3087" s="12">
        <v>0</v>
      </c>
      <c r="BH3087" s="72">
        <v>0</v>
      </c>
      <c r="BI3087" s="72">
        <v>0</v>
      </c>
      <c r="BJ3087" s="12">
        <v>0</v>
      </c>
      <c r="BK3087" s="72">
        <v>0</v>
      </c>
      <c r="BL3087" s="72">
        <v>0</v>
      </c>
      <c r="BM3087" s="12">
        <v>0</v>
      </c>
      <c r="BN3087" s="72">
        <v>0</v>
      </c>
      <c r="BO3087" s="72">
        <v>0</v>
      </c>
      <c r="BP3087" s="12">
        <v>0</v>
      </c>
      <c r="BQ3087" s="72">
        <v>0</v>
      </c>
      <c r="BR3087" s="72">
        <v>0</v>
      </c>
      <c r="BS3087" s="12">
        <v>0</v>
      </c>
      <c r="BT3087" s="72">
        <v>0</v>
      </c>
      <c r="BU3087" s="72">
        <v>0</v>
      </c>
      <c r="BV3087" s="12">
        <v>0</v>
      </c>
      <c r="BW3087" s="72">
        <v>0</v>
      </c>
      <c r="BX3087" s="72">
        <v>0</v>
      </c>
      <c r="BY3087" s="13"/>
      <c r="BZ3087" s="13"/>
    </row>
    <row r="3088" spans="1:78">
      <c r="A3088" s="122" t="s">
        <v>65</v>
      </c>
      <c r="B3088" s="71" t="s">
        <v>75</v>
      </c>
      <c r="C3088" s="71" t="s">
        <v>26</v>
      </c>
      <c r="D3088" s="34">
        <v>42156</v>
      </c>
      <c r="E3088" s="12">
        <v>0</v>
      </c>
      <c r="F3088" s="72">
        <v>0</v>
      </c>
      <c r="G3088" s="72">
        <v>0</v>
      </c>
      <c r="H3088" s="12">
        <v>0</v>
      </c>
      <c r="I3088" s="72">
        <v>0</v>
      </c>
      <c r="J3088" s="72">
        <v>0</v>
      </c>
      <c r="K3088" s="12">
        <v>0</v>
      </c>
      <c r="L3088" s="72">
        <v>0</v>
      </c>
      <c r="M3088" s="72">
        <v>0</v>
      </c>
      <c r="N3088" s="12">
        <v>0</v>
      </c>
      <c r="O3088" s="72">
        <v>0</v>
      </c>
      <c r="P3088" s="72">
        <v>0</v>
      </c>
      <c r="Q3088" s="12">
        <v>0</v>
      </c>
      <c r="R3088" s="72">
        <v>0</v>
      </c>
      <c r="S3088" s="72">
        <v>0</v>
      </c>
      <c r="T3088" s="12">
        <v>0</v>
      </c>
      <c r="U3088" s="72">
        <v>0</v>
      </c>
      <c r="V3088" s="72">
        <v>0</v>
      </c>
      <c r="W3088" s="12">
        <v>0</v>
      </c>
      <c r="X3088" s="72">
        <v>0</v>
      </c>
      <c r="Y3088" s="72">
        <v>0</v>
      </c>
      <c r="Z3088" s="12">
        <v>0</v>
      </c>
      <c r="AA3088" s="72">
        <v>0</v>
      </c>
      <c r="AB3088" s="72">
        <v>0</v>
      </c>
      <c r="AC3088" s="12">
        <v>0</v>
      </c>
      <c r="AD3088" s="72">
        <v>0</v>
      </c>
      <c r="AE3088" s="72">
        <v>0</v>
      </c>
      <c r="AF3088" s="12">
        <v>0</v>
      </c>
      <c r="AG3088" s="72">
        <v>0</v>
      </c>
      <c r="AH3088" s="72">
        <v>0</v>
      </c>
      <c r="AI3088" s="12">
        <v>0</v>
      </c>
      <c r="AJ3088" s="72">
        <v>0</v>
      </c>
      <c r="AK3088" s="72">
        <v>0</v>
      </c>
      <c r="AL3088" s="12">
        <v>0</v>
      </c>
      <c r="AM3088" s="72">
        <v>0</v>
      </c>
      <c r="AN3088" s="72">
        <v>0</v>
      </c>
      <c r="AO3088" s="12">
        <v>0</v>
      </c>
      <c r="AP3088" s="72">
        <v>0</v>
      </c>
      <c r="AQ3088" s="72">
        <v>0</v>
      </c>
      <c r="AR3088" s="12">
        <v>0</v>
      </c>
      <c r="AS3088" s="72">
        <v>0</v>
      </c>
      <c r="AT3088" s="72">
        <v>0</v>
      </c>
      <c r="AU3088" s="12">
        <v>0</v>
      </c>
      <c r="AV3088" s="72">
        <v>0</v>
      </c>
      <c r="AW3088" s="72">
        <v>0</v>
      </c>
      <c r="AX3088" s="12">
        <v>0</v>
      </c>
      <c r="AY3088" s="72">
        <v>0</v>
      </c>
      <c r="AZ3088" s="72">
        <v>0</v>
      </c>
      <c r="BA3088" s="12">
        <v>0</v>
      </c>
      <c r="BB3088" s="72">
        <v>0</v>
      </c>
      <c r="BC3088" s="72">
        <v>0</v>
      </c>
      <c r="BD3088" s="12">
        <v>0</v>
      </c>
      <c r="BE3088" s="72">
        <v>0</v>
      </c>
      <c r="BF3088" s="72">
        <v>0</v>
      </c>
      <c r="BG3088" s="12">
        <v>0</v>
      </c>
      <c r="BH3088" s="72">
        <v>0</v>
      </c>
      <c r="BI3088" s="72">
        <v>0</v>
      </c>
      <c r="BJ3088" s="12">
        <v>0</v>
      </c>
      <c r="BK3088" s="72">
        <v>0</v>
      </c>
      <c r="BL3088" s="72">
        <v>0</v>
      </c>
      <c r="BM3088" s="12">
        <v>0</v>
      </c>
      <c r="BN3088" s="72">
        <v>0</v>
      </c>
      <c r="BO3088" s="72">
        <v>0</v>
      </c>
      <c r="BP3088" s="12">
        <v>0</v>
      </c>
      <c r="BQ3088" s="72">
        <v>0</v>
      </c>
      <c r="BR3088" s="72">
        <v>0</v>
      </c>
      <c r="BS3088" s="12">
        <v>0</v>
      </c>
      <c r="BT3088" s="72">
        <v>0</v>
      </c>
      <c r="BU3088" s="72">
        <v>0</v>
      </c>
      <c r="BV3088" s="12">
        <v>0</v>
      </c>
      <c r="BW3088" s="72">
        <v>0</v>
      </c>
      <c r="BX3088" s="72">
        <v>0</v>
      </c>
      <c r="BY3088" s="13"/>
      <c r="BZ3088" s="13"/>
    </row>
    <row r="3089" spans="1:78">
      <c r="A3089" s="122" t="s">
        <v>65</v>
      </c>
      <c r="B3089" s="71" t="s">
        <v>75</v>
      </c>
      <c r="C3089" s="71" t="s">
        <v>26</v>
      </c>
      <c r="D3089" s="34">
        <v>42614</v>
      </c>
      <c r="E3089" s="12">
        <v>0</v>
      </c>
      <c r="F3089" s="72">
        <v>0</v>
      </c>
      <c r="G3089" s="72">
        <v>0</v>
      </c>
      <c r="H3089" s="12">
        <v>0</v>
      </c>
      <c r="I3089" s="72">
        <v>0</v>
      </c>
      <c r="J3089" s="72">
        <v>0</v>
      </c>
      <c r="K3089" s="12">
        <v>0</v>
      </c>
      <c r="L3089" s="72">
        <v>0</v>
      </c>
      <c r="M3089" s="72">
        <v>0</v>
      </c>
      <c r="N3089" s="12">
        <v>0</v>
      </c>
      <c r="O3089" s="72">
        <v>0</v>
      </c>
      <c r="P3089" s="72">
        <v>0</v>
      </c>
      <c r="Q3089" s="12">
        <v>0</v>
      </c>
      <c r="R3089" s="72">
        <v>0</v>
      </c>
      <c r="S3089" s="72">
        <v>0</v>
      </c>
      <c r="T3089" s="12">
        <v>0</v>
      </c>
      <c r="U3089" s="72">
        <v>0</v>
      </c>
      <c r="V3089" s="72">
        <v>0</v>
      </c>
      <c r="W3089" s="12">
        <v>0</v>
      </c>
      <c r="X3089" s="72">
        <v>0</v>
      </c>
      <c r="Y3089" s="72">
        <v>0</v>
      </c>
      <c r="Z3089" s="12">
        <v>0</v>
      </c>
      <c r="AA3089" s="72">
        <v>0</v>
      </c>
      <c r="AB3089" s="72">
        <v>0</v>
      </c>
      <c r="AC3089" s="12">
        <v>0</v>
      </c>
      <c r="AD3089" s="72">
        <v>0</v>
      </c>
      <c r="AE3089" s="72">
        <v>0</v>
      </c>
      <c r="AF3089" s="12">
        <v>0</v>
      </c>
      <c r="AG3089" s="72">
        <v>0</v>
      </c>
      <c r="AH3089" s="72">
        <v>0</v>
      </c>
      <c r="AI3089" s="12">
        <v>0</v>
      </c>
      <c r="AJ3089" s="72">
        <v>0</v>
      </c>
      <c r="AK3089" s="72">
        <v>0</v>
      </c>
      <c r="AL3089" s="12">
        <v>0</v>
      </c>
      <c r="AM3089" s="72">
        <v>0</v>
      </c>
      <c r="AN3089" s="72">
        <v>0</v>
      </c>
      <c r="AO3089" s="12">
        <v>0</v>
      </c>
      <c r="AP3089" s="72">
        <v>0</v>
      </c>
      <c r="AQ3089" s="72">
        <v>0</v>
      </c>
      <c r="AR3089" s="12">
        <v>0</v>
      </c>
      <c r="AS3089" s="72">
        <v>0</v>
      </c>
      <c r="AT3089" s="72">
        <v>0</v>
      </c>
      <c r="AU3089" s="12">
        <v>0</v>
      </c>
      <c r="AV3089" s="72">
        <v>0</v>
      </c>
      <c r="AW3089" s="72">
        <v>0</v>
      </c>
      <c r="AX3089" s="12">
        <v>0</v>
      </c>
      <c r="AY3089" s="72">
        <v>0</v>
      </c>
      <c r="AZ3089" s="72">
        <v>0</v>
      </c>
      <c r="BA3089" s="12">
        <v>0</v>
      </c>
      <c r="BB3089" s="72">
        <v>0</v>
      </c>
      <c r="BC3089" s="72">
        <v>0</v>
      </c>
      <c r="BD3089" s="12">
        <v>0</v>
      </c>
      <c r="BE3089" s="72">
        <v>0</v>
      </c>
      <c r="BF3089" s="72">
        <v>0</v>
      </c>
      <c r="BG3089" s="12">
        <v>0</v>
      </c>
      <c r="BH3089" s="72">
        <v>0</v>
      </c>
      <c r="BI3089" s="72">
        <v>0</v>
      </c>
      <c r="BJ3089" s="12">
        <v>0</v>
      </c>
      <c r="BK3089" s="72">
        <v>0</v>
      </c>
      <c r="BL3089" s="72">
        <v>0</v>
      </c>
      <c r="BM3089" s="12">
        <v>0</v>
      </c>
      <c r="BN3089" s="72">
        <v>0</v>
      </c>
      <c r="BO3089" s="72">
        <v>0</v>
      </c>
      <c r="BP3089" s="12">
        <v>0</v>
      </c>
      <c r="BQ3089" s="72">
        <v>0</v>
      </c>
      <c r="BR3089" s="72">
        <v>0</v>
      </c>
      <c r="BS3089" s="12">
        <v>0</v>
      </c>
      <c r="BT3089" s="72">
        <v>0</v>
      </c>
      <c r="BU3089" s="72">
        <v>0</v>
      </c>
      <c r="BV3089" s="12">
        <v>0</v>
      </c>
      <c r="BW3089" s="72">
        <v>0</v>
      </c>
      <c r="BX3089" s="72">
        <v>0</v>
      </c>
      <c r="BY3089" s="13"/>
      <c r="BZ3089" s="13"/>
    </row>
    <row r="3090" spans="1:78">
      <c r="A3090" s="122" t="s">
        <v>65</v>
      </c>
      <c r="B3090" s="71" t="s">
        <v>75</v>
      </c>
      <c r="C3090" s="71" t="s">
        <v>26</v>
      </c>
      <c r="D3090" s="34">
        <v>42705</v>
      </c>
      <c r="E3090" s="12">
        <v>0</v>
      </c>
      <c r="F3090" s="72">
        <v>0</v>
      </c>
      <c r="G3090" s="72">
        <v>0</v>
      </c>
      <c r="H3090" s="12">
        <v>0</v>
      </c>
      <c r="I3090" s="72">
        <v>0</v>
      </c>
      <c r="J3090" s="72">
        <v>0</v>
      </c>
      <c r="K3090" s="12">
        <v>0</v>
      </c>
      <c r="L3090" s="72">
        <v>0</v>
      </c>
      <c r="M3090" s="72">
        <v>0</v>
      </c>
      <c r="N3090" s="12">
        <v>0</v>
      </c>
      <c r="O3090" s="72">
        <v>0</v>
      </c>
      <c r="P3090" s="72">
        <v>0</v>
      </c>
      <c r="Q3090" s="12">
        <v>0</v>
      </c>
      <c r="R3090" s="72">
        <v>0</v>
      </c>
      <c r="S3090" s="72">
        <v>0</v>
      </c>
      <c r="T3090" s="12">
        <v>0</v>
      </c>
      <c r="U3090" s="72">
        <v>0</v>
      </c>
      <c r="V3090" s="72">
        <v>0</v>
      </c>
      <c r="W3090" s="12">
        <v>0</v>
      </c>
      <c r="X3090" s="72">
        <v>0</v>
      </c>
      <c r="Y3090" s="72">
        <v>0</v>
      </c>
      <c r="Z3090" s="12">
        <v>0</v>
      </c>
      <c r="AA3090" s="72">
        <v>0</v>
      </c>
      <c r="AB3090" s="72">
        <v>0</v>
      </c>
      <c r="AC3090" s="12">
        <v>0</v>
      </c>
      <c r="AD3090" s="72">
        <v>0</v>
      </c>
      <c r="AE3090" s="72">
        <v>0</v>
      </c>
      <c r="AF3090" s="12">
        <v>0</v>
      </c>
      <c r="AG3090" s="72">
        <v>0</v>
      </c>
      <c r="AH3090" s="72">
        <v>0</v>
      </c>
      <c r="AI3090" s="12">
        <v>0</v>
      </c>
      <c r="AJ3090" s="72">
        <v>0</v>
      </c>
      <c r="AK3090" s="72">
        <v>0</v>
      </c>
      <c r="AL3090" s="12">
        <v>0</v>
      </c>
      <c r="AM3090" s="72">
        <v>0</v>
      </c>
      <c r="AN3090" s="72">
        <v>0</v>
      </c>
      <c r="AO3090" s="12">
        <v>0</v>
      </c>
      <c r="AP3090" s="72">
        <v>0</v>
      </c>
      <c r="AQ3090" s="72">
        <v>0</v>
      </c>
      <c r="AR3090" s="12">
        <v>0</v>
      </c>
      <c r="AS3090" s="72">
        <v>0</v>
      </c>
      <c r="AT3090" s="72">
        <v>0</v>
      </c>
      <c r="AU3090" s="12">
        <v>0</v>
      </c>
      <c r="AV3090" s="72">
        <v>0</v>
      </c>
      <c r="AW3090" s="72">
        <v>0</v>
      </c>
      <c r="AX3090" s="12">
        <v>0</v>
      </c>
      <c r="AY3090" s="72">
        <v>0</v>
      </c>
      <c r="AZ3090" s="72">
        <v>0</v>
      </c>
      <c r="BA3090" s="12">
        <v>0</v>
      </c>
      <c r="BB3090" s="72">
        <v>0</v>
      </c>
      <c r="BC3090" s="72">
        <v>0</v>
      </c>
      <c r="BD3090" s="12">
        <v>0</v>
      </c>
      <c r="BE3090" s="72">
        <v>0</v>
      </c>
      <c r="BF3090" s="72">
        <v>0</v>
      </c>
      <c r="BG3090" s="12">
        <v>0</v>
      </c>
      <c r="BH3090" s="72">
        <v>0</v>
      </c>
      <c r="BI3090" s="72">
        <v>0</v>
      </c>
      <c r="BJ3090" s="12">
        <v>0</v>
      </c>
      <c r="BK3090" s="72">
        <v>0</v>
      </c>
      <c r="BL3090" s="72">
        <v>0</v>
      </c>
      <c r="BM3090" s="12">
        <v>0</v>
      </c>
      <c r="BN3090" s="72">
        <v>0</v>
      </c>
      <c r="BO3090" s="72">
        <v>0</v>
      </c>
      <c r="BP3090" s="12">
        <v>0</v>
      </c>
      <c r="BQ3090" s="72">
        <v>0</v>
      </c>
      <c r="BR3090" s="72">
        <v>0</v>
      </c>
      <c r="BS3090" s="12">
        <v>0</v>
      </c>
      <c r="BT3090" s="72">
        <v>0</v>
      </c>
      <c r="BU3090" s="72">
        <v>0</v>
      </c>
      <c r="BV3090" s="12">
        <v>0</v>
      </c>
      <c r="BW3090" s="72">
        <v>0</v>
      </c>
      <c r="BX3090" s="72">
        <v>0</v>
      </c>
      <c r="BY3090" s="13"/>
      <c r="BZ3090" s="13"/>
    </row>
    <row r="3091" spans="1:78">
      <c r="A3091" s="122" t="s">
        <v>65</v>
      </c>
      <c r="B3091" s="71" t="s">
        <v>75</v>
      </c>
      <c r="C3091" s="71" t="s">
        <v>26</v>
      </c>
      <c r="D3091" s="34">
        <v>42795</v>
      </c>
      <c r="E3091" s="12">
        <v>0</v>
      </c>
      <c r="F3091" s="72">
        <v>0</v>
      </c>
      <c r="G3091" s="72">
        <v>0</v>
      </c>
      <c r="H3091" s="12">
        <v>0</v>
      </c>
      <c r="I3091" s="72">
        <v>0</v>
      </c>
      <c r="J3091" s="72">
        <v>0</v>
      </c>
      <c r="K3091" s="12">
        <v>0</v>
      </c>
      <c r="L3091" s="72">
        <v>0</v>
      </c>
      <c r="M3091" s="72">
        <v>0</v>
      </c>
      <c r="N3091" s="12">
        <v>0</v>
      </c>
      <c r="O3091" s="72">
        <v>0</v>
      </c>
      <c r="P3091" s="72">
        <v>0</v>
      </c>
      <c r="Q3091" s="12">
        <v>0</v>
      </c>
      <c r="R3091" s="72">
        <v>0</v>
      </c>
      <c r="S3091" s="72">
        <v>0</v>
      </c>
      <c r="T3091" s="12">
        <v>0</v>
      </c>
      <c r="U3091" s="72">
        <v>0</v>
      </c>
      <c r="V3091" s="72">
        <v>0</v>
      </c>
      <c r="W3091" s="12">
        <v>0</v>
      </c>
      <c r="X3091" s="72">
        <v>0</v>
      </c>
      <c r="Y3091" s="72">
        <v>0</v>
      </c>
      <c r="Z3091" s="12">
        <v>0</v>
      </c>
      <c r="AA3091" s="72">
        <v>0</v>
      </c>
      <c r="AB3091" s="72">
        <v>0</v>
      </c>
      <c r="AC3091" s="12">
        <v>0</v>
      </c>
      <c r="AD3091" s="72">
        <v>0</v>
      </c>
      <c r="AE3091" s="72">
        <v>0</v>
      </c>
      <c r="AF3091" s="12">
        <v>0</v>
      </c>
      <c r="AG3091" s="72">
        <v>0</v>
      </c>
      <c r="AH3091" s="72">
        <v>0</v>
      </c>
      <c r="AI3091" s="12">
        <v>0</v>
      </c>
      <c r="AJ3091" s="72">
        <v>0</v>
      </c>
      <c r="AK3091" s="72">
        <v>0</v>
      </c>
      <c r="AL3091" s="12">
        <v>0</v>
      </c>
      <c r="AM3091" s="72">
        <v>0</v>
      </c>
      <c r="AN3091" s="72">
        <v>0</v>
      </c>
      <c r="AO3091" s="12">
        <v>0</v>
      </c>
      <c r="AP3091" s="72">
        <v>0</v>
      </c>
      <c r="AQ3091" s="72">
        <v>0</v>
      </c>
      <c r="AR3091" s="12">
        <v>0</v>
      </c>
      <c r="AS3091" s="72">
        <v>0</v>
      </c>
      <c r="AT3091" s="72">
        <v>0</v>
      </c>
      <c r="AU3091" s="12">
        <v>0</v>
      </c>
      <c r="AV3091" s="72">
        <v>0</v>
      </c>
      <c r="AW3091" s="72">
        <v>0</v>
      </c>
      <c r="AX3091" s="12">
        <v>0</v>
      </c>
      <c r="AY3091" s="72">
        <v>0</v>
      </c>
      <c r="AZ3091" s="72">
        <v>0</v>
      </c>
      <c r="BA3091" s="12">
        <v>0</v>
      </c>
      <c r="BB3091" s="72">
        <v>0</v>
      </c>
      <c r="BC3091" s="72">
        <v>0</v>
      </c>
      <c r="BD3091" s="12">
        <v>0</v>
      </c>
      <c r="BE3091" s="72">
        <v>0</v>
      </c>
      <c r="BF3091" s="72">
        <v>0</v>
      </c>
      <c r="BG3091" s="12">
        <v>0</v>
      </c>
      <c r="BH3091" s="72">
        <v>0</v>
      </c>
      <c r="BI3091" s="72">
        <v>0</v>
      </c>
      <c r="BJ3091" s="12">
        <v>0</v>
      </c>
      <c r="BK3091" s="72">
        <v>0</v>
      </c>
      <c r="BL3091" s="72">
        <v>0</v>
      </c>
      <c r="BM3091" s="12">
        <v>0</v>
      </c>
      <c r="BN3091" s="72">
        <v>0</v>
      </c>
      <c r="BO3091" s="72">
        <v>0</v>
      </c>
      <c r="BP3091" s="12">
        <v>0</v>
      </c>
      <c r="BQ3091" s="72">
        <v>0</v>
      </c>
      <c r="BR3091" s="72">
        <v>0</v>
      </c>
      <c r="BS3091" s="12">
        <v>0</v>
      </c>
      <c r="BT3091" s="72">
        <v>0</v>
      </c>
      <c r="BU3091" s="72">
        <v>0</v>
      </c>
      <c r="BV3091" s="12">
        <v>0</v>
      </c>
      <c r="BW3091" s="72">
        <v>0</v>
      </c>
      <c r="BX3091" s="72">
        <v>0</v>
      </c>
      <c r="BY3091" s="13"/>
      <c r="BZ3091" s="13"/>
    </row>
    <row r="3092" spans="1:78">
      <c r="A3092" s="122" t="s">
        <v>65</v>
      </c>
      <c r="B3092" s="71" t="s">
        <v>75</v>
      </c>
      <c r="C3092" s="71" t="s">
        <v>26</v>
      </c>
      <c r="D3092" s="34">
        <v>42887</v>
      </c>
      <c r="E3092" s="12">
        <v>0</v>
      </c>
      <c r="F3092" s="72">
        <v>0</v>
      </c>
      <c r="G3092" s="72">
        <v>0</v>
      </c>
      <c r="H3092" s="12">
        <v>0</v>
      </c>
      <c r="I3092" s="72">
        <v>0</v>
      </c>
      <c r="J3092" s="72">
        <v>0</v>
      </c>
      <c r="K3092" s="12">
        <v>0</v>
      </c>
      <c r="L3092" s="72">
        <v>0</v>
      </c>
      <c r="M3092" s="72">
        <v>0</v>
      </c>
      <c r="N3092" s="12">
        <v>0</v>
      </c>
      <c r="O3092" s="72">
        <v>0</v>
      </c>
      <c r="P3092" s="72">
        <v>0</v>
      </c>
      <c r="Q3092" s="12">
        <v>0</v>
      </c>
      <c r="R3092" s="72">
        <v>0</v>
      </c>
      <c r="S3092" s="72">
        <v>0</v>
      </c>
      <c r="T3092" s="12">
        <v>0</v>
      </c>
      <c r="U3092" s="72">
        <v>0</v>
      </c>
      <c r="V3092" s="72">
        <v>0</v>
      </c>
      <c r="W3092" s="12">
        <v>0</v>
      </c>
      <c r="X3092" s="72">
        <v>0</v>
      </c>
      <c r="Y3092" s="72">
        <v>0</v>
      </c>
      <c r="Z3092" s="12">
        <v>0</v>
      </c>
      <c r="AA3092" s="72">
        <v>0</v>
      </c>
      <c r="AB3092" s="72">
        <v>0</v>
      </c>
      <c r="AC3092" s="12">
        <v>0</v>
      </c>
      <c r="AD3092" s="72">
        <v>0</v>
      </c>
      <c r="AE3092" s="72">
        <v>0</v>
      </c>
      <c r="AF3092" s="12">
        <v>0</v>
      </c>
      <c r="AG3092" s="72">
        <v>0</v>
      </c>
      <c r="AH3092" s="72">
        <v>0</v>
      </c>
      <c r="AI3092" s="12">
        <v>0</v>
      </c>
      <c r="AJ3092" s="72">
        <v>0</v>
      </c>
      <c r="AK3092" s="72">
        <v>0</v>
      </c>
      <c r="AL3092" s="12">
        <v>0</v>
      </c>
      <c r="AM3092" s="72">
        <v>0</v>
      </c>
      <c r="AN3092" s="72">
        <v>0</v>
      </c>
      <c r="AO3092" s="12">
        <v>0</v>
      </c>
      <c r="AP3092" s="72">
        <v>0</v>
      </c>
      <c r="AQ3092" s="72">
        <v>0</v>
      </c>
      <c r="AR3092" s="12">
        <v>0</v>
      </c>
      <c r="AS3092" s="72">
        <v>0</v>
      </c>
      <c r="AT3092" s="72">
        <v>0</v>
      </c>
      <c r="AU3092" s="12">
        <v>0</v>
      </c>
      <c r="AV3092" s="72">
        <v>0</v>
      </c>
      <c r="AW3092" s="72">
        <v>0</v>
      </c>
      <c r="AX3092" s="12">
        <v>0</v>
      </c>
      <c r="AY3092" s="72">
        <v>0</v>
      </c>
      <c r="AZ3092" s="72">
        <v>0</v>
      </c>
      <c r="BA3092" s="12">
        <v>0</v>
      </c>
      <c r="BB3092" s="72">
        <v>0</v>
      </c>
      <c r="BC3092" s="72">
        <v>0</v>
      </c>
      <c r="BD3092" s="12">
        <v>0</v>
      </c>
      <c r="BE3092" s="72">
        <v>0</v>
      </c>
      <c r="BF3092" s="72">
        <v>0</v>
      </c>
      <c r="BG3092" s="12">
        <v>0</v>
      </c>
      <c r="BH3092" s="72">
        <v>0</v>
      </c>
      <c r="BI3092" s="72">
        <v>0</v>
      </c>
      <c r="BJ3092" s="12">
        <v>0</v>
      </c>
      <c r="BK3092" s="72">
        <v>0</v>
      </c>
      <c r="BL3092" s="72">
        <v>0</v>
      </c>
      <c r="BM3092" s="12">
        <v>0</v>
      </c>
      <c r="BN3092" s="72">
        <v>0</v>
      </c>
      <c r="BO3092" s="72">
        <v>0</v>
      </c>
      <c r="BP3092" s="12">
        <v>0</v>
      </c>
      <c r="BQ3092" s="72">
        <v>0</v>
      </c>
      <c r="BR3092" s="72">
        <v>0</v>
      </c>
      <c r="BS3092" s="12">
        <v>0</v>
      </c>
      <c r="BT3092" s="72">
        <v>0</v>
      </c>
      <c r="BU3092" s="72">
        <v>0</v>
      </c>
      <c r="BV3092" s="12">
        <v>0</v>
      </c>
      <c r="BW3092" s="72">
        <v>0</v>
      </c>
      <c r="BX3092" s="72">
        <v>0</v>
      </c>
      <c r="BY3092" s="13"/>
      <c r="BZ3092" s="13"/>
    </row>
    <row r="3093" spans="1:78">
      <c r="A3093" s="122" t="s">
        <v>65</v>
      </c>
      <c r="B3093" s="71" t="s">
        <v>75</v>
      </c>
      <c r="C3093" s="71" t="s">
        <v>26</v>
      </c>
      <c r="D3093" s="34">
        <v>43344</v>
      </c>
      <c r="E3093" s="12">
        <v>0</v>
      </c>
      <c r="F3093" s="72">
        <v>0</v>
      </c>
      <c r="G3093" s="72">
        <v>0</v>
      </c>
      <c r="H3093" s="12">
        <v>0</v>
      </c>
      <c r="I3093" s="72">
        <v>0</v>
      </c>
      <c r="J3093" s="72">
        <v>0</v>
      </c>
      <c r="K3093" s="12">
        <v>0</v>
      </c>
      <c r="L3093" s="72">
        <v>0</v>
      </c>
      <c r="M3093" s="72">
        <v>0</v>
      </c>
      <c r="N3093" s="12">
        <v>0</v>
      </c>
      <c r="O3093" s="72">
        <v>0</v>
      </c>
      <c r="P3093" s="72">
        <v>0</v>
      </c>
      <c r="Q3093" s="12">
        <v>0</v>
      </c>
      <c r="R3093" s="72">
        <v>0</v>
      </c>
      <c r="S3093" s="72">
        <v>0</v>
      </c>
      <c r="T3093" s="12">
        <v>0</v>
      </c>
      <c r="U3093" s="72">
        <v>0</v>
      </c>
      <c r="V3093" s="72">
        <v>0</v>
      </c>
      <c r="W3093" s="12">
        <v>0</v>
      </c>
      <c r="X3093" s="72">
        <v>0</v>
      </c>
      <c r="Y3093" s="72">
        <v>0</v>
      </c>
      <c r="Z3093" s="12">
        <v>0</v>
      </c>
      <c r="AA3093" s="72">
        <v>0</v>
      </c>
      <c r="AB3093" s="72">
        <v>0</v>
      </c>
      <c r="AC3093" s="12">
        <v>0</v>
      </c>
      <c r="AD3093" s="72">
        <v>0</v>
      </c>
      <c r="AE3093" s="72">
        <v>0</v>
      </c>
      <c r="AF3093" s="12">
        <v>0</v>
      </c>
      <c r="AG3093" s="72">
        <v>0</v>
      </c>
      <c r="AH3093" s="72">
        <v>0</v>
      </c>
      <c r="AI3093" s="12">
        <v>0</v>
      </c>
      <c r="AJ3093" s="72">
        <v>0</v>
      </c>
      <c r="AK3093" s="72">
        <v>0</v>
      </c>
      <c r="AL3093" s="12">
        <v>0</v>
      </c>
      <c r="AM3093" s="72">
        <v>0</v>
      </c>
      <c r="AN3093" s="72">
        <v>0</v>
      </c>
      <c r="AO3093" s="12">
        <v>0</v>
      </c>
      <c r="AP3093" s="72">
        <v>0</v>
      </c>
      <c r="AQ3093" s="72">
        <v>0</v>
      </c>
      <c r="AR3093" s="12">
        <v>0</v>
      </c>
      <c r="AS3093" s="72">
        <v>0</v>
      </c>
      <c r="AT3093" s="72">
        <v>0</v>
      </c>
      <c r="AU3093" s="12">
        <v>0</v>
      </c>
      <c r="AV3093" s="72">
        <v>0</v>
      </c>
      <c r="AW3093" s="72">
        <v>0</v>
      </c>
      <c r="AX3093" s="12">
        <v>0</v>
      </c>
      <c r="AY3093" s="72">
        <v>0</v>
      </c>
      <c r="AZ3093" s="72">
        <v>0</v>
      </c>
      <c r="BA3093" s="12">
        <v>0</v>
      </c>
      <c r="BB3093" s="72">
        <v>0</v>
      </c>
      <c r="BC3093" s="72">
        <v>0</v>
      </c>
      <c r="BD3093" s="12">
        <v>0</v>
      </c>
      <c r="BE3093" s="72">
        <v>0</v>
      </c>
      <c r="BF3093" s="72">
        <v>0</v>
      </c>
      <c r="BG3093" s="12">
        <v>0</v>
      </c>
      <c r="BH3093" s="72">
        <v>0</v>
      </c>
      <c r="BI3093" s="72">
        <v>0</v>
      </c>
      <c r="BJ3093" s="12">
        <v>0</v>
      </c>
      <c r="BK3093" s="72">
        <v>0</v>
      </c>
      <c r="BL3093" s="72">
        <v>0</v>
      </c>
      <c r="BM3093" s="12">
        <v>0</v>
      </c>
      <c r="BN3093" s="72">
        <v>0</v>
      </c>
      <c r="BO3093" s="72">
        <v>0</v>
      </c>
      <c r="BP3093" s="12">
        <v>0</v>
      </c>
      <c r="BQ3093" s="72">
        <v>0</v>
      </c>
      <c r="BR3093" s="72">
        <v>0</v>
      </c>
      <c r="BS3093" s="12">
        <v>0</v>
      </c>
      <c r="BT3093" s="72">
        <v>0</v>
      </c>
      <c r="BU3093" s="72">
        <v>0</v>
      </c>
      <c r="BV3093" s="12">
        <v>0</v>
      </c>
      <c r="BW3093" s="72">
        <v>0</v>
      </c>
      <c r="BX3093" s="72">
        <v>0</v>
      </c>
      <c r="BY3093" s="13"/>
      <c r="BZ3093" s="13"/>
    </row>
    <row r="3094" spans="1:78">
      <c r="A3094" s="122" t="s">
        <v>65</v>
      </c>
      <c r="B3094" s="71" t="s">
        <v>75</v>
      </c>
      <c r="C3094" s="71" t="s">
        <v>26</v>
      </c>
      <c r="D3094" s="34">
        <v>43435</v>
      </c>
      <c r="E3094" s="12">
        <v>0</v>
      </c>
      <c r="F3094" s="72">
        <v>0</v>
      </c>
      <c r="G3094" s="72">
        <v>0</v>
      </c>
      <c r="H3094" s="12">
        <v>0</v>
      </c>
      <c r="I3094" s="72">
        <v>0</v>
      </c>
      <c r="J3094" s="72">
        <v>0</v>
      </c>
      <c r="K3094" s="12">
        <v>0</v>
      </c>
      <c r="L3094" s="72">
        <v>0</v>
      </c>
      <c r="M3094" s="72">
        <v>0</v>
      </c>
      <c r="N3094" s="12">
        <v>0</v>
      </c>
      <c r="O3094" s="72">
        <v>0</v>
      </c>
      <c r="P3094" s="72">
        <v>0</v>
      </c>
      <c r="Q3094" s="12">
        <v>0</v>
      </c>
      <c r="R3094" s="72">
        <v>0</v>
      </c>
      <c r="S3094" s="72">
        <v>0</v>
      </c>
      <c r="T3094" s="12">
        <v>0</v>
      </c>
      <c r="U3094" s="72">
        <v>0</v>
      </c>
      <c r="V3094" s="72">
        <v>0</v>
      </c>
      <c r="W3094" s="12">
        <v>0</v>
      </c>
      <c r="X3094" s="72">
        <v>0</v>
      </c>
      <c r="Y3094" s="72">
        <v>0</v>
      </c>
      <c r="Z3094" s="12">
        <v>0</v>
      </c>
      <c r="AA3094" s="72">
        <v>0</v>
      </c>
      <c r="AB3094" s="72">
        <v>0</v>
      </c>
      <c r="AC3094" s="12">
        <v>0</v>
      </c>
      <c r="AD3094" s="72">
        <v>0</v>
      </c>
      <c r="AE3094" s="72">
        <v>0</v>
      </c>
      <c r="AF3094" s="12">
        <v>0</v>
      </c>
      <c r="AG3094" s="72">
        <v>0</v>
      </c>
      <c r="AH3094" s="72">
        <v>0</v>
      </c>
      <c r="AI3094" s="12">
        <v>0</v>
      </c>
      <c r="AJ3094" s="72">
        <v>0</v>
      </c>
      <c r="AK3094" s="72">
        <v>0</v>
      </c>
      <c r="AL3094" s="12">
        <v>0</v>
      </c>
      <c r="AM3094" s="72">
        <v>0</v>
      </c>
      <c r="AN3094" s="72">
        <v>0</v>
      </c>
      <c r="AO3094" s="12">
        <v>0</v>
      </c>
      <c r="AP3094" s="72">
        <v>0</v>
      </c>
      <c r="AQ3094" s="72">
        <v>0</v>
      </c>
      <c r="AR3094" s="12">
        <v>0</v>
      </c>
      <c r="AS3094" s="72">
        <v>0</v>
      </c>
      <c r="AT3094" s="72">
        <v>0</v>
      </c>
      <c r="AU3094" s="12">
        <v>0</v>
      </c>
      <c r="AV3094" s="72">
        <v>0</v>
      </c>
      <c r="AW3094" s="72">
        <v>0</v>
      </c>
      <c r="AX3094" s="12">
        <v>0</v>
      </c>
      <c r="AY3094" s="72">
        <v>0</v>
      </c>
      <c r="AZ3094" s="72">
        <v>0</v>
      </c>
      <c r="BA3094" s="12">
        <v>0</v>
      </c>
      <c r="BB3094" s="72">
        <v>0</v>
      </c>
      <c r="BC3094" s="72">
        <v>0</v>
      </c>
      <c r="BD3094" s="12">
        <v>0</v>
      </c>
      <c r="BE3094" s="72">
        <v>0</v>
      </c>
      <c r="BF3094" s="72">
        <v>0</v>
      </c>
      <c r="BG3094" s="12">
        <v>0</v>
      </c>
      <c r="BH3094" s="72">
        <v>0</v>
      </c>
      <c r="BI3094" s="72">
        <v>0</v>
      </c>
      <c r="BJ3094" s="12">
        <v>0</v>
      </c>
      <c r="BK3094" s="72">
        <v>0</v>
      </c>
      <c r="BL3094" s="72">
        <v>0</v>
      </c>
      <c r="BM3094" s="12">
        <v>0</v>
      </c>
      <c r="BN3094" s="72">
        <v>0</v>
      </c>
      <c r="BO3094" s="72">
        <v>0</v>
      </c>
      <c r="BP3094" s="12">
        <v>0</v>
      </c>
      <c r="BQ3094" s="72">
        <v>0</v>
      </c>
      <c r="BR3094" s="72">
        <v>0</v>
      </c>
      <c r="BS3094" s="12">
        <v>0</v>
      </c>
      <c r="BT3094" s="72">
        <v>0</v>
      </c>
      <c r="BU3094" s="72">
        <v>0</v>
      </c>
      <c r="BV3094" s="12">
        <v>0</v>
      </c>
      <c r="BW3094" s="72">
        <v>0</v>
      </c>
      <c r="BX3094" s="72">
        <v>0</v>
      </c>
      <c r="BY3094" s="13"/>
      <c r="BZ3094" s="13"/>
    </row>
    <row r="3095" spans="1:78">
      <c r="A3095" s="122" t="s">
        <v>65</v>
      </c>
      <c r="B3095" s="71" t="s">
        <v>75</v>
      </c>
      <c r="C3095" s="71" t="s">
        <v>26</v>
      </c>
      <c r="D3095" s="34">
        <v>43525</v>
      </c>
      <c r="E3095" s="12">
        <v>0</v>
      </c>
      <c r="F3095" s="72">
        <v>0</v>
      </c>
      <c r="G3095" s="72">
        <v>0</v>
      </c>
      <c r="H3095" s="12">
        <v>0</v>
      </c>
      <c r="I3095" s="72">
        <v>0</v>
      </c>
      <c r="J3095" s="72">
        <v>0</v>
      </c>
      <c r="K3095" s="12">
        <v>0</v>
      </c>
      <c r="L3095" s="72">
        <v>0</v>
      </c>
      <c r="M3095" s="72">
        <v>0</v>
      </c>
      <c r="N3095" s="12">
        <v>0</v>
      </c>
      <c r="O3095" s="72">
        <v>0</v>
      </c>
      <c r="P3095" s="72">
        <v>0</v>
      </c>
      <c r="Q3095" s="12">
        <v>0</v>
      </c>
      <c r="R3095" s="72">
        <v>0</v>
      </c>
      <c r="S3095" s="72">
        <v>0</v>
      </c>
      <c r="T3095" s="12">
        <v>0</v>
      </c>
      <c r="U3095" s="72">
        <v>0</v>
      </c>
      <c r="V3095" s="72">
        <v>0</v>
      </c>
      <c r="W3095" s="12">
        <v>0</v>
      </c>
      <c r="X3095" s="72">
        <v>0</v>
      </c>
      <c r="Y3095" s="72">
        <v>0</v>
      </c>
      <c r="Z3095" s="12">
        <v>0</v>
      </c>
      <c r="AA3095" s="72">
        <v>0</v>
      </c>
      <c r="AB3095" s="72">
        <v>0</v>
      </c>
      <c r="AC3095" s="12">
        <v>0</v>
      </c>
      <c r="AD3095" s="72">
        <v>0</v>
      </c>
      <c r="AE3095" s="72">
        <v>0</v>
      </c>
      <c r="AF3095" s="12">
        <v>0</v>
      </c>
      <c r="AG3095" s="72">
        <v>0</v>
      </c>
      <c r="AH3095" s="72">
        <v>0</v>
      </c>
      <c r="AI3095" s="12">
        <v>0</v>
      </c>
      <c r="AJ3095" s="72">
        <v>0</v>
      </c>
      <c r="AK3095" s="72">
        <v>0</v>
      </c>
      <c r="AL3095" s="12">
        <v>0</v>
      </c>
      <c r="AM3095" s="72">
        <v>0</v>
      </c>
      <c r="AN3095" s="72">
        <v>0</v>
      </c>
      <c r="AO3095" s="12">
        <v>0</v>
      </c>
      <c r="AP3095" s="72">
        <v>0</v>
      </c>
      <c r="AQ3095" s="72">
        <v>0</v>
      </c>
      <c r="AR3095" s="12">
        <v>0</v>
      </c>
      <c r="AS3095" s="72">
        <v>0</v>
      </c>
      <c r="AT3095" s="72">
        <v>0</v>
      </c>
      <c r="AU3095" s="12">
        <v>0</v>
      </c>
      <c r="AV3095" s="72">
        <v>0</v>
      </c>
      <c r="AW3095" s="72">
        <v>0</v>
      </c>
      <c r="AX3095" s="12">
        <v>0</v>
      </c>
      <c r="AY3095" s="72">
        <v>0</v>
      </c>
      <c r="AZ3095" s="72">
        <v>0</v>
      </c>
      <c r="BA3095" s="12">
        <v>0</v>
      </c>
      <c r="BB3095" s="72">
        <v>0</v>
      </c>
      <c r="BC3095" s="72">
        <v>0</v>
      </c>
      <c r="BD3095" s="12">
        <v>0</v>
      </c>
      <c r="BE3095" s="72">
        <v>0</v>
      </c>
      <c r="BF3095" s="72">
        <v>0</v>
      </c>
      <c r="BG3095" s="12">
        <v>0</v>
      </c>
      <c r="BH3095" s="72">
        <v>0</v>
      </c>
      <c r="BI3095" s="72">
        <v>0</v>
      </c>
      <c r="BJ3095" s="12">
        <v>0</v>
      </c>
      <c r="BK3095" s="72">
        <v>0</v>
      </c>
      <c r="BL3095" s="72">
        <v>0</v>
      </c>
      <c r="BM3095" s="12">
        <v>0</v>
      </c>
      <c r="BN3095" s="72">
        <v>0</v>
      </c>
      <c r="BO3095" s="72">
        <v>0</v>
      </c>
      <c r="BP3095" s="12">
        <v>0</v>
      </c>
      <c r="BQ3095" s="72">
        <v>0</v>
      </c>
      <c r="BR3095" s="72">
        <v>0</v>
      </c>
      <c r="BS3095" s="12">
        <v>0</v>
      </c>
      <c r="BT3095" s="72">
        <v>0</v>
      </c>
      <c r="BU3095" s="72">
        <v>0</v>
      </c>
      <c r="BV3095" s="12">
        <v>0</v>
      </c>
      <c r="BW3095" s="72">
        <v>0</v>
      </c>
      <c r="BX3095" s="72">
        <v>0</v>
      </c>
      <c r="BY3095" s="13"/>
      <c r="BZ3095" s="13"/>
    </row>
    <row r="3096" spans="1:78">
      <c r="A3096" s="122" t="s">
        <v>65</v>
      </c>
      <c r="B3096" s="71" t="s">
        <v>75</v>
      </c>
      <c r="C3096" s="71" t="s">
        <v>26</v>
      </c>
      <c r="D3096" s="34">
        <v>43617</v>
      </c>
      <c r="E3096" s="12">
        <v>0</v>
      </c>
      <c r="F3096" s="72">
        <v>0</v>
      </c>
      <c r="G3096" s="72">
        <v>0</v>
      </c>
      <c r="H3096" s="12">
        <v>0</v>
      </c>
      <c r="I3096" s="72">
        <v>0</v>
      </c>
      <c r="J3096" s="72">
        <v>0</v>
      </c>
      <c r="K3096" s="12">
        <v>0</v>
      </c>
      <c r="L3096" s="72">
        <v>0</v>
      </c>
      <c r="M3096" s="72">
        <v>0</v>
      </c>
      <c r="N3096" s="12">
        <v>0</v>
      </c>
      <c r="O3096" s="72">
        <v>0</v>
      </c>
      <c r="P3096" s="72">
        <v>0</v>
      </c>
      <c r="Q3096" s="12">
        <v>0</v>
      </c>
      <c r="R3096" s="72">
        <v>0</v>
      </c>
      <c r="S3096" s="72">
        <v>0</v>
      </c>
      <c r="T3096" s="12">
        <v>0</v>
      </c>
      <c r="U3096" s="72">
        <v>0</v>
      </c>
      <c r="V3096" s="72">
        <v>0</v>
      </c>
      <c r="W3096" s="12">
        <v>0</v>
      </c>
      <c r="X3096" s="72">
        <v>0</v>
      </c>
      <c r="Y3096" s="72">
        <v>0</v>
      </c>
      <c r="Z3096" s="12">
        <v>0</v>
      </c>
      <c r="AA3096" s="72">
        <v>0</v>
      </c>
      <c r="AB3096" s="72">
        <v>0</v>
      </c>
      <c r="AC3096" s="12">
        <v>0</v>
      </c>
      <c r="AD3096" s="72">
        <v>0</v>
      </c>
      <c r="AE3096" s="72">
        <v>0</v>
      </c>
      <c r="AF3096" s="12">
        <v>0</v>
      </c>
      <c r="AG3096" s="72">
        <v>0</v>
      </c>
      <c r="AH3096" s="72">
        <v>0</v>
      </c>
      <c r="AI3096" s="12">
        <v>0</v>
      </c>
      <c r="AJ3096" s="72">
        <v>0</v>
      </c>
      <c r="AK3096" s="72">
        <v>0</v>
      </c>
      <c r="AL3096" s="12">
        <v>0</v>
      </c>
      <c r="AM3096" s="72">
        <v>0</v>
      </c>
      <c r="AN3096" s="72">
        <v>0</v>
      </c>
      <c r="AO3096" s="12">
        <v>0</v>
      </c>
      <c r="AP3096" s="72">
        <v>0</v>
      </c>
      <c r="AQ3096" s="72">
        <v>0</v>
      </c>
      <c r="AR3096" s="12">
        <v>0</v>
      </c>
      <c r="AS3096" s="72">
        <v>0</v>
      </c>
      <c r="AT3096" s="72">
        <v>0</v>
      </c>
      <c r="AU3096" s="12">
        <v>0</v>
      </c>
      <c r="AV3096" s="72">
        <v>0</v>
      </c>
      <c r="AW3096" s="72">
        <v>0</v>
      </c>
      <c r="AX3096" s="12">
        <v>0</v>
      </c>
      <c r="AY3096" s="72">
        <v>0</v>
      </c>
      <c r="AZ3096" s="72">
        <v>0</v>
      </c>
      <c r="BA3096" s="12">
        <v>0</v>
      </c>
      <c r="BB3096" s="72">
        <v>0</v>
      </c>
      <c r="BC3096" s="72">
        <v>0</v>
      </c>
      <c r="BD3096" s="12">
        <v>0</v>
      </c>
      <c r="BE3096" s="72">
        <v>0</v>
      </c>
      <c r="BF3096" s="72">
        <v>0</v>
      </c>
      <c r="BG3096" s="12">
        <v>0</v>
      </c>
      <c r="BH3096" s="72">
        <v>0</v>
      </c>
      <c r="BI3096" s="72">
        <v>0</v>
      </c>
      <c r="BJ3096" s="12">
        <v>0</v>
      </c>
      <c r="BK3096" s="72">
        <v>0</v>
      </c>
      <c r="BL3096" s="72">
        <v>0</v>
      </c>
      <c r="BM3096" s="12">
        <v>0</v>
      </c>
      <c r="BN3096" s="72">
        <v>0</v>
      </c>
      <c r="BO3096" s="72">
        <v>0</v>
      </c>
      <c r="BP3096" s="12">
        <v>0</v>
      </c>
      <c r="BQ3096" s="72">
        <v>0</v>
      </c>
      <c r="BR3096" s="72">
        <v>0</v>
      </c>
      <c r="BS3096" s="12">
        <v>0</v>
      </c>
      <c r="BT3096" s="72">
        <v>0</v>
      </c>
      <c r="BU3096" s="72">
        <v>0</v>
      </c>
      <c r="BV3096" s="12">
        <v>0</v>
      </c>
      <c r="BW3096" s="72">
        <v>0</v>
      </c>
      <c r="BX3096" s="72">
        <v>0</v>
      </c>
      <c r="BY3096" s="13"/>
      <c r="BZ3096" s="13"/>
    </row>
    <row r="3097" spans="1:78">
      <c r="A3097" s="122" t="s">
        <v>65</v>
      </c>
      <c r="B3097" s="71" t="s">
        <v>75</v>
      </c>
      <c r="C3097" s="71" t="s">
        <v>26</v>
      </c>
      <c r="D3097" s="34">
        <v>44075</v>
      </c>
      <c r="E3097" s="12">
        <v>0</v>
      </c>
      <c r="F3097" s="72">
        <v>0</v>
      </c>
      <c r="G3097" s="72">
        <v>0</v>
      </c>
      <c r="H3097" s="12">
        <v>0</v>
      </c>
      <c r="I3097" s="72">
        <v>0</v>
      </c>
      <c r="J3097" s="72">
        <v>0</v>
      </c>
      <c r="K3097" s="12">
        <v>0</v>
      </c>
      <c r="L3097" s="72">
        <v>0</v>
      </c>
      <c r="M3097" s="72">
        <v>0</v>
      </c>
      <c r="N3097" s="12">
        <v>0</v>
      </c>
      <c r="O3097" s="72">
        <v>0</v>
      </c>
      <c r="P3097" s="72">
        <v>0</v>
      </c>
      <c r="Q3097" s="12">
        <v>0</v>
      </c>
      <c r="R3097" s="72">
        <v>0</v>
      </c>
      <c r="S3097" s="72">
        <v>0</v>
      </c>
      <c r="T3097" s="12">
        <v>0</v>
      </c>
      <c r="U3097" s="72">
        <v>0</v>
      </c>
      <c r="V3097" s="72">
        <v>0</v>
      </c>
      <c r="W3097" s="12">
        <v>0</v>
      </c>
      <c r="X3097" s="72">
        <v>0</v>
      </c>
      <c r="Y3097" s="72">
        <v>0</v>
      </c>
      <c r="Z3097" s="12">
        <v>0</v>
      </c>
      <c r="AA3097" s="72">
        <v>0</v>
      </c>
      <c r="AB3097" s="72">
        <v>0</v>
      </c>
      <c r="AC3097" s="12">
        <v>0</v>
      </c>
      <c r="AD3097" s="72">
        <v>0</v>
      </c>
      <c r="AE3097" s="72">
        <v>0</v>
      </c>
      <c r="AF3097" s="12">
        <v>0</v>
      </c>
      <c r="AG3097" s="72">
        <v>0</v>
      </c>
      <c r="AH3097" s="72">
        <v>0</v>
      </c>
      <c r="AI3097" s="12">
        <v>0</v>
      </c>
      <c r="AJ3097" s="72">
        <v>0</v>
      </c>
      <c r="AK3097" s="72">
        <v>0</v>
      </c>
      <c r="AL3097" s="12">
        <v>0</v>
      </c>
      <c r="AM3097" s="72">
        <v>0</v>
      </c>
      <c r="AN3097" s="72">
        <v>0</v>
      </c>
      <c r="AO3097" s="12">
        <v>0</v>
      </c>
      <c r="AP3097" s="72">
        <v>0</v>
      </c>
      <c r="AQ3097" s="72">
        <v>0</v>
      </c>
      <c r="AR3097" s="12">
        <v>0</v>
      </c>
      <c r="AS3097" s="72">
        <v>0</v>
      </c>
      <c r="AT3097" s="72">
        <v>0</v>
      </c>
      <c r="AU3097" s="12">
        <v>0</v>
      </c>
      <c r="AV3097" s="72">
        <v>0</v>
      </c>
      <c r="AW3097" s="72">
        <v>0</v>
      </c>
      <c r="AX3097" s="12">
        <v>0</v>
      </c>
      <c r="AY3097" s="72">
        <v>0</v>
      </c>
      <c r="AZ3097" s="72">
        <v>0</v>
      </c>
      <c r="BA3097" s="12">
        <v>0</v>
      </c>
      <c r="BB3097" s="72">
        <v>0</v>
      </c>
      <c r="BC3097" s="72">
        <v>0</v>
      </c>
      <c r="BD3097" s="12">
        <v>0</v>
      </c>
      <c r="BE3097" s="72">
        <v>0</v>
      </c>
      <c r="BF3097" s="72">
        <v>0</v>
      </c>
      <c r="BG3097" s="12">
        <v>0</v>
      </c>
      <c r="BH3097" s="72">
        <v>0</v>
      </c>
      <c r="BI3097" s="72">
        <v>0</v>
      </c>
      <c r="BJ3097" s="12">
        <v>0</v>
      </c>
      <c r="BK3097" s="72">
        <v>0</v>
      </c>
      <c r="BL3097" s="72">
        <v>0</v>
      </c>
      <c r="BM3097" s="12">
        <v>0</v>
      </c>
      <c r="BN3097" s="72">
        <v>0</v>
      </c>
      <c r="BO3097" s="72">
        <v>0</v>
      </c>
      <c r="BP3097" s="12">
        <v>0</v>
      </c>
      <c r="BQ3097" s="72">
        <v>0</v>
      </c>
      <c r="BR3097" s="72">
        <v>0</v>
      </c>
      <c r="BS3097" s="12">
        <v>0</v>
      </c>
      <c r="BT3097" s="72">
        <v>0</v>
      </c>
      <c r="BU3097" s="72">
        <v>0</v>
      </c>
      <c r="BV3097" s="12">
        <v>0</v>
      </c>
      <c r="BW3097" s="72">
        <v>0</v>
      </c>
      <c r="BX3097" s="72">
        <v>0</v>
      </c>
      <c r="BY3097" s="13"/>
      <c r="BZ3097" s="13"/>
    </row>
    <row r="3098" spans="1:78">
      <c r="A3098" s="122" t="s">
        <v>65</v>
      </c>
      <c r="B3098" s="71" t="s">
        <v>75</v>
      </c>
      <c r="C3098" s="71" t="s">
        <v>26</v>
      </c>
      <c r="D3098" s="34">
        <v>44166</v>
      </c>
      <c r="E3098" s="12">
        <v>0</v>
      </c>
      <c r="F3098" s="72">
        <v>0</v>
      </c>
      <c r="G3098" s="72">
        <v>0</v>
      </c>
      <c r="H3098" s="12">
        <v>0</v>
      </c>
      <c r="I3098" s="72">
        <v>0</v>
      </c>
      <c r="J3098" s="72">
        <v>0</v>
      </c>
      <c r="K3098" s="12">
        <v>0</v>
      </c>
      <c r="L3098" s="72">
        <v>0</v>
      </c>
      <c r="M3098" s="72">
        <v>0</v>
      </c>
      <c r="N3098" s="12">
        <v>0</v>
      </c>
      <c r="O3098" s="72">
        <v>0</v>
      </c>
      <c r="P3098" s="72">
        <v>0</v>
      </c>
      <c r="Q3098" s="12">
        <v>0</v>
      </c>
      <c r="R3098" s="72">
        <v>0</v>
      </c>
      <c r="S3098" s="72">
        <v>0</v>
      </c>
      <c r="T3098" s="12">
        <v>0</v>
      </c>
      <c r="U3098" s="72">
        <v>0</v>
      </c>
      <c r="V3098" s="72">
        <v>0</v>
      </c>
      <c r="W3098" s="12">
        <v>0</v>
      </c>
      <c r="X3098" s="72">
        <v>0</v>
      </c>
      <c r="Y3098" s="72">
        <v>0</v>
      </c>
      <c r="Z3098" s="12">
        <v>0</v>
      </c>
      <c r="AA3098" s="72">
        <v>0</v>
      </c>
      <c r="AB3098" s="72">
        <v>0</v>
      </c>
      <c r="AC3098" s="12">
        <v>0</v>
      </c>
      <c r="AD3098" s="72">
        <v>0</v>
      </c>
      <c r="AE3098" s="72">
        <v>0</v>
      </c>
      <c r="AF3098" s="12">
        <v>0</v>
      </c>
      <c r="AG3098" s="72">
        <v>0</v>
      </c>
      <c r="AH3098" s="72">
        <v>0</v>
      </c>
      <c r="AI3098" s="12">
        <v>0</v>
      </c>
      <c r="AJ3098" s="72">
        <v>0</v>
      </c>
      <c r="AK3098" s="72">
        <v>0</v>
      </c>
      <c r="AL3098" s="12">
        <v>0</v>
      </c>
      <c r="AM3098" s="72">
        <v>0</v>
      </c>
      <c r="AN3098" s="72">
        <v>0</v>
      </c>
      <c r="AO3098" s="12">
        <v>0</v>
      </c>
      <c r="AP3098" s="72">
        <v>0</v>
      </c>
      <c r="AQ3098" s="72">
        <v>0</v>
      </c>
      <c r="AR3098" s="12">
        <v>0</v>
      </c>
      <c r="AS3098" s="72">
        <v>0</v>
      </c>
      <c r="AT3098" s="72">
        <v>0</v>
      </c>
      <c r="AU3098" s="12">
        <v>0</v>
      </c>
      <c r="AV3098" s="72">
        <v>0</v>
      </c>
      <c r="AW3098" s="72">
        <v>0</v>
      </c>
      <c r="AX3098" s="12">
        <v>0</v>
      </c>
      <c r="AY3098" s="72">
        <v>0</v>
      </c>
      <c r="AZ3098" s="72">
        <v>0</v>
      </c>
      <c r="BA3098" s="12">
        <v>0</v>
      </c>
      <c r="BB3098" s="72">
        <v>0</v>
      </c>
      <c r="BC3098" s="72">
        <v>0</v>
      </c>
      <c r="BD3098" s="12">
        <v>0</v>
      </c>
      <c r="BE3098" s="72">
        <v>0</v>
      </c>
      <c r="BF3098" s="72">
        <v>0</v>
      </c>
      <c r="BG3098" s="12">
        <v>0</v>
      </c>
      <c r="BH3098" s="72">
        <v>0</v>
      </c>
      <c r="BI3098" s="72">
        <v>0</v>
      </c>
      <c r="BJ3098" s="12">
        <v>0</v>
      </c>
      <c r="BK3098" s="72">
        <v>0</v>
      </c>
      <c r="BL3098" s="72">
        <v>0</v>
      </c>
      <c r="BM3098" s="12">
        <v>0</v>
      </c>
      <c r="BN3098" s="72">
        <v>0</v>
      </c>
      <c r="BO3098" s="72">
        <v>0</v>
      </c>
      <c r="BP3098" s="12">
        <v>0</v>
      </c>
      <c r="BQ3098" s="72">
        <v>0</v>
      </c>
      <c r="BR3098" s="72">
        <v>0</v>
      </c>
      <c r="BS3098" s="12">
        <v>0</v>
      </c>
      <c r="BT3098" s="72">
        <v>0</v>
      </c>
      <c r="BU3098" s="72">
        <v>0</v>
      </c>
      <c r="BV3098" s="12">
        <v>0</v>
      </c>
      <c r="BW3098" s="72">
        <v>0</v>
      </c>
      <c r="BX3098" s="72">
        <v>0</v>
      </c>
      <c r="BY3098" s="13"/>
      <c r="BZ3098" s="13"/>
    </row>
    <row r="3099" spans="1:78">
      <c r="A3099" s="122" t="s">
        <v>65</v>
      </c>
      <c r="B3099" s="71" t="s">
        <v>75</v>
      </c>
      <c r="C3099" s="71" t="s">
        <v>26</v>
      </c>
      <c r="D3099" s="34">
        <v>44256</v>
      </c>
      <c r="E3099" s="12">
        <v>0</v>
      </c>
      <c r="F3099" s="72">
        <v>0</v>
      </c>
      <c r="G3099" s="72">
        <v>0</v>
      </c>
      <c r="H3099" s="12">
        <v>0</v>
      </c>
      <c r="I3099" s="72">
        <v>0</v>
      </c>
      <c r="J3099" s="72">
        <v>0</v>
      </c>
      <c r="K3099" s="12">
        <v>0</v>
      </c>
      <c r="L3099" s="72">
        <v>0</v>
      </c>
      <c r="M3099" s="72">
        <v>0</v>
      </c>
      <c r="N3099" s="12">
        <v>0</v>
      </c>
      <c r="O3099" s="72">
        <v>0</v>
      </c>
      <c r="P3099" s="72">
        <v>0</v>
      </c>
      <c r="Q3099" s="12">
        <v>0</v>
      </c>
      <c r="R3099" s="72">
        <v>0</v>
      </c>
      <c r="S3099" s="72">
        <v>0</v>
      </c>
      <c r="T3099" s="12">
        <v>0</v>
      </c>
      <c r="U3099" s="72">
        <v>0</v>
      </c>
      <c r="V3099" s="72">
        <v>0</v>
      </c>
      <c r="W3099" s="12">
        <v>0</v>
      </c>
      <c r="X3099" s="72">
        <v>0</v>
      </c>
      <c r="Y3099" s="72">
        <v>0</v>
      </c>
      <c r="Z3099" s="12">
        <v>0</v>
      </c>
      <c r="AA3099" s="72">
        <v>0</v>
      </c>
      <c r="AB3099" s="72">
        <v>0</v>
      </c>
      <c r="AC3099" s="12">
        <v>0</v>
      </c>
      <c r="AD3099" s="72">
        <v>0</v>
      </c>
      <c r="AE3099" s="72">
        <v>0</v>
      </c>
      <c r="AF3099" s="12">
        <v>0</v>
      </c>
      <c r="AG3099" s="72">
        <v>0</v>
      </c>
      <c r="AH3099" s="72">
        <v>0</v>
      </c>
      <c r="AI3099" s="12">
        <v>0</v>
      </c>
      <c r="AJ3099" s="72">
        <v>0</v>
      </c>
      <c r="AK3099" s="72">
        <v>0</v>
      </c>
      <c r="AL3099" s="12">
        <v>0</v>
      </c>
      <c r="AM3099" s="72">
        <v>0</v>
      </c>
      <c r="AN3099" s="72">
        <v>0</v>
      </c>
      <c r="AO3099" s="12">
        <v>0</v>
      </c>
      <c r="AP3099" s="72">
        <v>0</v>
      </c>
      <c r="AQ3099" s="72">
        <v>0</v>
      </c>
      <c r="AR3099" s="12">
        <v>0</v>
      </c>
      <c r="AS3099" s="72">
        <v>0</v>
      </c>
      <c r="AT3099" s="72">
        <v>0</v>
      </c>
      <c r="AU3099" s="12">
        <v>0</v>
      </c>
      <c r="AV3099" s="72">
        <v>0</v>
      </c>
      <c r="AW3099" s="72">
        <v>0</v>
      </c>
      <c r="AX3099" s="12">
        <v>0</v>
      </c>
      <c r="AY3099" s="72">
        <v>0</v>
      </c>
      <c r="AZ3099" s="72">
        <v>0</v>
      </c>
      <c r="BA3099" s="12">
        <v>0</v>
      </c>
      <c r="BB3099" s="72">
        <v>0</v>
      </c>
      <c r="BC3099" s="72">
        <v>0</v>
      </c>
      <c r="BD3099" s="12">
        <v>0</v>
      </c>
      <c r="BE3099" s="72">
        <v>0</v>
      </c>
      <c r="BF3099" s="72">
        <v>0</v>
      </c>
      <c r="BG3099" s="12">
        <v>0</v>
      </c>
      <c r="BH3099" s="72">
        <v>0</v>
      </c>
      <c r="BI3099" s="72">
        <v>0</v>
      </c>
      <c r="BJ3099" s="12">
        <v>0</v>
      </c>
      <c r="BK3099" s="72">
        <v>0</v>
      </c>
      <c r="BL3099" s="72">
        <v>0</v>
      </c>
      <c r="BM3099" s="12">
        <v>0</v>
      </c>
      <c r="BN3099" s="72">
        <v>0</v>
      </c>
      <c r="BO3099" s="72">
        <v>0</v>
      </c>
      <c r="BP3099" s="12">
        <v>0</v>
      </c>
      <c r="BQ3099" s="72">
        <v>0</v>
      </c>
      <c r="BR3099" s="72">
        <v>0</v>
      </c>
      <c r="BS3099" s="12">
        <v>0</v>
      </c>
      <c r="BT3099" s="72">
        <v>0</v>
      </c>
      <c r="BU3099" s="72">
        <v>0</v>
      </c>
      <c r="BV3099" s="12">
        <v>0</v>
      </c>
      <c r="BW3099" s="72">
        <v>0</v>
      </c>
      <c r="BX3099" s="72">
        <v>0</v>
      </c>
      <c r="BY3099" s="13"/>
      <c r="BZ3099" s="13"/>
    </row>
    <row r="3100" spans="1:78">
      <c r="A3100" s="122" t="s">
        <v>65</v>
      </c>
      <c r="B3100" s="71" t="s">
        <v>75</v>
      </c>
      <c r="C3100" s="71" t="s">
        <v>26</v>
      </c>
      <c r="D3100" s="34">
        <v>44348</v>
      </c>
      <c r="E3100" s="12">
        <v>0</v>
      </c>
      <c r="F3100" s="72">
        <v>0</v>
      </c>
      <c r="G3100" s="72">
        <v>0</v>
      </c>
      <c r="H3100" s="12">
        <v>0</v>
      </c>
      <c r="I3100" s="72">
        <v>0</v>
      </c>
      <c r="J3100" s="72">
        <v>0</v>
      </c>
      <c r="K3100" s="12">
        <v>0</v>
      </c>
      <c r="L3100" s="72">
        <v>0</v>
      </c>
      <c r="M3100" s="72">
        <v>0</v>
      </c>
      <c r="N3100" s="12">
        <v>0</v>
      </c>
      <c r="O3100" s="72">
        <v>0</v>
      </c>
      <c r="P3100" s="72">
        <v>0</v>
      </c>
      <c r="Q3100" s="12">
        <v>0</v>
      </c>
      <c r="R3100" s="72">
        <v>0</v>
      </c>
      <c r="S3100" s="72">
        <v>0</v>
      </c>
      <c r="T3100" s="12">
        <v>0</v>
      </c>
      <c r="U3100" s="72">
        <v>0</v>
      </c>
      <c r="V3100" s="72">
        <v>0</v>
      </c>
      <c r="W3100" s="12">
        <v>0</v>
      </c>
      <c r="X3100" s="72">
        <v>0</v>
      </c>
      <c r="Y3100" s="72">
        <v>0</v>
      </c>
      <c r="Z3100" s="12">
        <v>0</v>
      </c>
      <c r="AA3100" s="72">
        <v>0</v>
      </c>
      <c r="AB3100" s="72">
        <v>0</v>
      </c>
      <c r="AC3100" s="12">
        <v>0</v>
      </c>
      <c r="AD3100" s="72">
        <v>0</v>
      </c>
      <c r="AE3100" s="72">
        <v>0</v>
      </c>
      <c r="AF3100" s="12">
        <v>0</v>
      </c>
      <c r="AG3100" s="72">
        <v>0</v>
      </c>
      <c r="AH3100" s="72">
        <v>0</v>
      </c>
      <c r="AI3100" s="12">
        <v>0</v>
      </c>
      <c r="AJ3100" s="72">
        <v>0</v>
      </c>
      <c r="AK3100" s="72">
        <v>0</v>
      </c>
      <c r="AL3100" s="12">
        <v>0</v>
      </c>
      <c r="AM3100" s="72">
        <v>0</v>
      </c>
      <c r="AN3100" s="72">
        <v>0</v>
      </c>
      <c r="AO3100" s="12">
        <v>0</v>
      </c>
      <c r="AP3100" s="72">
        <v>0</v>
      </c>
      <c r="AQ3100" s="72">
        <v>0</v>
      </c>
      <c r="AR3100" s="12">
        <v>0</v>
      </c>
      <c r="AS3100" s="72">
        <v>0</v>
      </c>
      <c r="AT3100" s="72">
        <v>0</v>
      </c>
      <c r="AU3100" s="12">
        <v>0</v>
      </c>
      <c r="AV3100" s="72">
        <v>0</v>
      </c>
      <c r="AW3100" s="72">
        <v>0</v>
      </c>
      <c r="AX3100" s="12">
        <v>0</v>
      </c>
      <c r="AY3100" s="72">
        <v>0</v>
      </c>
      <c r="AZ3100" s="72">
        <v>0</v>
      </c>
      <c r="BA3100" s="12">
        <v>0</v>
      </c>
      <c r="BB3100" s="72">
        <v>0</v>
      </c>
      <c r="BC3100" s="72">
        <v>0</v>
      </c>
      <c r="BD3100" s="12">
        <v>0</v>
      </c>
      <c r="BE3100" s="72">
        <v>0</v>
      </c>
      <c r="BF3100" s="72">
        <v>0</v>
      </c>
      <c r="BG3100" s="12">
        <v>0</v>
      </c>
      <c r="BH3100" s="72">
        <v>0</v>
      </c>
      <c r="BI3100" s="72">
        <v>0</v>
      </c>
      <c r="BJ3100" s="12">
        <v>0</v>
      </c>
      <c r="BK3100" s="72">
        <v>0</v>
      </c>
      <c r="BL3100" s="72">
        <v>0</v>
      </c>
      <c r="BM3100" s="12">
        <v>0</v>
      </c>
      <c r="BN3100" s="72">
        <v>0</v>
      </c>
      <c r="BO3100" s="72">
        <v>0</v>
      </c>
      <c r="BP3100" s="12">
        <v>0</v>
      </c>
      <c r="BQ3100" s="72">
        <v>0</v>
      </c>
      <c r="BR3100" s="72">
        <v>0</v>
      </c>
      <c r="BS3100" s="12">
        <v>0</v>
      </c>
      <c r="BT3100" s="72">
        <v>0</v>
      </c>
      <c r="BU3100" s="72">
        <v>0</v>
      </c>
      <c r="BV3100" s="12">
        <v>0</v>
      </c>
      <c r="BW3100" s="72">
        <v>0</v>
      </c>
      <c r="BX3100" s="72">
        <v>0</v>
      </c>
      <c r="BY3100" s="13"/>
      <c r="BZ3100" s="13"/>
    </row>
    <row r="3101" spans="1:78">
      <c r="A3101" s="122" t="s">
        <v>65</v>
      </c>
      <c r="B3101" s="71" t="s">
        <v>75</v>
      </c>
      <c r="C3101" s="71" t="s">
        <v>26</v>
      </c>
      <c r="D3101" s="34">
        <v>44805</v>
      </c>
      <c r="E3101" s="12">
        <v>0</v>
      </c>
      <c r="F3101" s="72">
        <v>0</v>
      </c>
      <c r="G3101" s="72">
        <v>0</v>
      </c>
      <c r="H3101" s="12">
        <v>0</v>
      </c>
      <c r="I3101" s="72">
        <v>0</v>
      </c>
      <c r="J3101" s="72">
        <v>0</v>
      </c>
      <c r="K3101" s="12">
        <v>0</v>
      </c>
      <c r="L3101" s="72">
        <v>0</v>
      </c>
      <c r="M3101" s="72">
        <v>0</v>
      </c>
      <c r="N3101" s="12">
        <v>0</v>
      </c>
      <c r="O3101" s="72">
        <v>0</v>
      </c>
      <c r="P3101" s="72">
        <v>0</v>
      </c>
      <c r="Q3101" s="12">
        <v>0</v>
      </c>
      <c r="R3101" s="72">
        <v>0</v>
      </c>
      <c r="S3101" s="72">
        <v>0</v>
      </c>
      <c r="T3101" s="12">
        <v>0</v>
      </c>
      <c r="U3101" s="72">
        <v>0</v>
      </c>
      <c r="V3101" s="72">
        <v>0</v>
      </c>
      <c r="W3101" s="12">
        <v>0</v>
      </c>
      <c r="X3101" s="72">
        <v>0</v>
      </c>
      <c r="Y3101" s="72">
        <v>0</v>
      </c>
      <c r="Z3101" s="12">
        <v>0</v>
      </c>
      <c r="AA3101" s="72">
        <v>0</v>
      </c>
      <c r="AB3101" s="72">
        <v>0</v>
      </c>
      <c r="AC3101" s="12">
        <v>0</v>
      </c>
      <c r="AD3101" s="72">
        <v>0</v>
      </c>
      <c r="AE3101" s="72">
        <v>0</v>
      </c>
      <c r="AF3101" s="12">
        <v>0</v>
      </c>
      <c r="AG3101" s="72">
        <v>0</v>
      </c>
      <c r="AH3101" s="72">
        <v>0</v>
      </c>
      <c r="AI3101" s="12">
        <v>0</v>
      </c>
      <c r="AJ3101" s="72">
        <v>0</v>
      </c>
      <c r="AK3101" s="72">
        <v>0</v>
      </c>
      <c r="AL3101" s="12">
        <v>0</v>
      </c>
      <c r="AM3101" s="72">
        <v>0</v>
      </c>
      <c r="AN3101" s="72">
        <v>0</v>
      </c>
      <c r="AO3101" s="12">
        <v>0</v>
      </c>
      <c r="AP3101" s="72">
        <v>0</v>
      </c>
      <c r="AQ3101" s="72">
        <v>0</v>
      </c>
      <c r="AR3101" s="12">
        <v>0</v>
      </c>
      <c r="AS3101" s="72">
        <v>0</v>
      </c>
      <c r="AT3101" s="72">
        <v>0</v>
      </c>
      <c r="AU3101" s="12">
        <v>0</v>
      </c>
      <c r="AV3101" s="72">
        <v>0</v>
      </c>
      <c r="AW3101" s="72">
        <v>0</v>
      </c>
      <c r="AX3101" s="12">
        <v>0</v>
      </c>
      <c r="AY3101" s="72">
        <v>0</v>
      </c>
      <c r="AZ3101" s="72">
        <v>0</v>
      </c>
      <c r="BA3101" s="12">
        <v>0</v>
      </c>
      <c r="BB3101" s="72">
        <v>0</v>
      </c>
      <c r="BC3101" s="72">
        <v>0</v>
      </c>
      <c r="BD3101" s="12">
        <v>0</v>
      </c>
      <c r="BE3101" s="72">
        <v>0</v>
      </c>
      <c r="BF3101" s="72">
        <v>0</v>
      </c>
      <c r="BG3101" s="12">
        <v>0</v>
      </c>
      <c r="BH3101" s="72">
        <v>0</v>
      </c>
      <c r="BI3101" s="72">
        <v>0</v>
      </c>
      <c r="BJ3101" s="12">
        <v>0</v>
      </c>
      <c r="BK3101" s="72">
        <v>0</v>
      </c>
      <c r="BL3101" s="72">
        <v>0</v>
      </c>
      <c r="BM3101" s="12">
        <v>0</v>
      </c>
      <c r="BN3101" s="72">
        <v>0</v>
      </c>
      <c r="BO3101" s="72">
        <v>0</v>
      </c>
      <c r="BP3101" s="12">
        <v>0</v>
      </c>
      <c r="BQ3101" s="72">
        <v>0</v>
      </c>
      <c r="BR3101" s="72">
        <v>0</v>
      </c>
      <c r="BS3101" s="12">
        <v>0</v>
      </c>
      <c r="BT3101" s="72">
        <v>0</v>
      </c>
      <c r="BU3101" s="72">
        <v>0</v>
      </c>
      <c r="BV3101" s="12">
        <v>0</v>
      </c>
      <c r="BW3101" s="72">
        <v>0</v>
      </c>
      <c r="BX3101" s="72">
        <v>0</v>
      </c>
      <c r="BY3101" s="13"/>
      <c r="BZ3101" s="13"/>
    </row>
    <row r="3102" spans="1:78">
      <c r="A3102" s="122" t="s">
        <v>65</v>
      </c>
      <c r="B3102" s="71" t="s">
        <v>75</v>
      </c>
      <c r="C3102" s="71" t="s">
        <v>26</v>
      </c>
      <c r="D3102" s="34">
        <v>44896</v>
      </c>
      <c r="E3102" s="12">
        <v>0</v>
      </c>
      <c r="F3102" s="72">
        <v>0</v>
      </c>
      <c r="G3102" s="72">
        <v>0</v>
      </c>
      <c r="H3102" s="12">
        <v>0</v>
      </c>
      <c r="I3102" s="72">
        <v>0</v>
      </c>
      <c r="J3102" s="72">
        <v>0</v>
      </c>
      <c r="K3102" s="12">
        <v>0</v>
      </c>
      <c r="L3102" s="72">
        <v>0</v>
      </c>
      <c r="M3102" s="72">
        <v>0</v>
      </c>
      <c r="N3102" s="12">
        <v>0</v>
      </c>
      <c r="O3102" s="72">
        <v>0</v>
      </c>
      <c r="P3102" s="72">
        <v>0</v>
      </c>
      <c r="Q3102" s="12">
        <v>0</v>
      </c>
      <c r="R3102" s="72">
        <v>0</v>
      </c>
      <c r="S3102" s="72">
        <v>0</v>
      </c>
      <c r="T3102" s="12">
        <v>0</v>
      </c>
      <c r="U3102" s="72">
        <v>0</v>
      </c>
      <c r="V3102" s="72">
        <v>0</v>
      </c>
      <c r="W3102" s="12">
        <v>0</v>
      </c>
      <c r="X3102" s="72">
        <v>0</v>
      </c>
      <c r="Y3102" s="72">
        <v>0</v>
      </c>
      <c r="Z3102" s="12">
        <v>0</v>
      </c>
      <c r="AA3102" s="72">
        <v>0</v>
      </c>
      <c r="AB3102" s="72">
        <v>0</v>
      </c>
      <c r="AC3102" s="12">
        <v>0</v>
      </c>
      <c r="AD3102" s="72">
        <v>0</v>
      </c>
      <c r="AE3102" s="72">
        <v>0</v>
      </c>
      <c r="AF3102" s="12">
        <v>0</v>
      </c>
      <c r="AG3102" s="72">
        <v>0</v>
      </c>
      <c r="AH3102" s="72">
        <v>0</v>
      </c>
      <c r="AI3102" s="12">
        <v>0</v>
      </c>
      <c r="AJ3102" s="72">
        <v>0</v>
      </c>
      <c r="AK3102" s="72">
        <v>0</v>
      </c>
      <c r="AL3102" s="12">
        <v>0</v>
      </c>
      <c r="AM3102" s="72">
        <v>0</v>
      </c>
      <c r="AN3102" s="72">
        <v>0</v>
      </c>
      <c r="AO3102" s="12">
        <v>0</v>
      </c>
      <c r="AP3102" s="72">
        <v>0</v>
      </c>
      <c r="AQ3102" s="72">
        <v>0</v>
      </c>
      <c r="AR3102" s="12">
        <v>0</v>
      </c>
      <c r="AS3102" s="72">
        <v>0</v>
      </c>
      <c r="AT3102" s="72">
        <v>0</v>
      </c>
      <c r="AU3102" s="12">
        <v>0</v>
      </c>
      <c r="AV3102" s="72">
        <v>0</v>
      </c>
      <c r="AW3102" s="72">
        <v>0</v>
      </c>
      <c r="AX3102" s="12">
        <v>0</v>
      </c>
      <c r="AY3102" s="72">
        <v>0</v>
      </c>
      <c r="AZ3102" s="72">
        <v>0</v>
      </c>
      <c r="BA3102" s="12">
        <v>0</v>
      </c>
      <c r="BB3102" s="72">
        <v>0</v>
      </c>
      <c r="BC3102" s="72">
        <v>0</v>
      </c>
      <c r="BD3102" s="12">
        <v>0</v>
      </c>
      <c r="BE3102" s="72">
        <v>0</v>
      </c>
      <c r="BF3102" s="72">
        <v>0</v>
      </c>
      <c r="BG3102" s="12">
        <v>0</v>
      </c>
      <c r="BH3102" s="72">
        <v>0</v>
      </c>
      <c r="BI3102" s="72">
        <v>0</v>
      </c>
      <c r="BJ3102" s="12">
        <v>0</v>
      </c>
      <c r="BK3102" s="72">
        <v>0</v>
      </c>
      <c r="BL3102" s="72">
        <v>0</v>
      </c>
      <c r="BM3102" s="12">
        <v>0</v>
      </c>
      <c r="BN3102" s="72">
        <v>0</v>
      </c>
      <c r="BO3102" s="72">
        <v>0</v>
      </c>
      <c r="BP3102" s="12">
        <v>0</v>
      </c>
      <c r="BQ3102" s="72">
        <v>0</v>
      </c>
      <c r="BR3102" s="72">
        <v>0</v>
      </c>
      <c r="BS3102" s="12">
        <v>0</v>
      </c>
      <c r="BT3102" s="72">
        <v>0</v>
      </c>
      <c r="BU3102" s="72">
        <v>0</v>
      </c>
      <c r="BV3102" s="12">
        <v>0</v>
      </c>
      <c r="BW3102" s="72">
        <v>0</v>
      </c>
      <c r="BX3102" s="72">
        <v>0</v>
      </c>
      <c r="BY3102" s="13"/>
      <c r="BZ3102" s="13"/>
    </row>
    <row r="3103" spans="1:78">
      <c r="A3103" s="122" t="s">
        <v>65</v>
      </c>
      <c r="B3103" s="71" t="s">
        <v>75</v>
      </c>
      <c r="C3103" s="71" t="s">
        <v>26</v>
      </c>
      <c r="D3103" s="34">
        <v>44986</v>
      </c>
      <c r="E3103" s="12">
        <v>0</v>
      </c>
      <c r="F3103" s="72">
        <v>0</v>
      </c>
      <c r="G3103" s="72">
        <v>0</v>
      </c>
      <c r="H3103" s="12">
        <v>0</v>
      </c>
      <c r="I3103" s="72">
        <v>0</v>
      </c>
      <c r="J3103" s="72">
        <v>0</v>
      </c>
      <c r="K3103" s="12">
        <v>0</v>
      </c>
      <c r="L3103" s="72">
        <v>0</v>
      </c>
      <c r="M3103" s="72">
        <v>0</v>
      </c>
      <c r="N3103" s="12">
        <v>0</v>
      </c>
      <c r="O3103" s="72">
        <v>0</v>
      </c>
      <c r="P3103" s="72">
        <v>0</v>
      </c>
      <c r="Q3103" s="12">
        <v>0</v>
      </c>
      <c r="R3103" s="72">
        <v>0</v>
      </c>
      <c r="S3103" s="72">
        <v>0</v>
      </c>
      <c r="T3103" s="12">
        <v>0</v>
      </c>
      <c r="U3103" s="72">
        <v>0</v>
      </c>
      <c r="V3103" s="72">
        <v>0</v>
      </c>
      <c r="W3103" s="12">
        <v>0</v>
      </c>
      <c r="X3103" s="72">
        <v>0</v>
      </c>
      <c r="Y3103" s="72">
        <v>0</v>
      </c>
      <c r="Z3103" s="12">
        <v>0</v>
      </c>
      <c r="AA3103" s="72">
        <v>0</v>
      </c>
      <c r="AB3103" s="72">
        <v>0</v>
      </c>
      <c r="AC3103" s="12">
        <v>0</v>
      </c>
      <c r="AD3103" s="72">
        <v>0</v>
      </c>
      <c r="AE3103" s="72">
        <v>0</v>
      </c>
      <c r="AF3103" s="12">
        <v>0</v>
      </c>
      <c r="AG3103" s="72">
        <v>0</v>
      </c>
      <c r="AH3103" s="72">
        <v>0</v>
      </c>
      <c r="AI3103" s="12">
        <v>0</v>
      </c>
      <c r="AJ3103" s="72">
        <v>0</v>
      </c>
      <c r="AK3103" s="72">
        <v>0</v>
      </c>
      <c r="AL3103" s="12">
        <v>0</v>
      </c>
      <c r="AM3103" s="72">
        <v>0</v>
      </c>
      <c r="AN3103" s="72">
        <v>0</v>
      </c>
      <c r="AO3103" s="12">
        <v>0</v>
      </c>
      <c r="AP3103" s="72">
        <v>0</v>
      </c>
      <c r="AQ3103" s="72">
        <v>0</v>
      </c>
      <c r="AR3103" s="12">
        <v>0</v>
      </c>
      <c r="AS3103" s="72">
        <v>0</v>
      </c>
      <c r="AT3103" s="72">
        <v>0</v>
      </c>
      <c r="AU3103" s="12">
        <v>0</v>
      </c>
      <c r="AV3103" s="72">
        <v>0</v>
      </c>
      <c r="AW3103" s="72">
        <v>0</v>
      </c>
      <c r="AX3103" s="12">
        <v>0</v>
      </c>
      <c r="AY3103" s="72">
        <v>0</v>
      </c>
      <c r="AZ3103" s="72">
        <v>0</v>
      </c>
      <c r="BA3103" s="12">
        <v>0</v>
      </c>
      <c r="BB3103" s="72">
        <v>0</v>
      </c>
      <c r="BC3103" s="72">
        <v>0</v>
      </c>
      <c r="BD3103" s="12">
        <v>0</v>
      </c>
      <c r="BE3103" s="72">
        <v>0</v>
      </c>
      <c r="BF3103" s="72">
        <v>0</v>
      </c>
      <c r="BG3103" s="12">
        <v>0</v>
      </c>
      <c r="BH3103" s="72">
        <v>0</v>
      </c>
      <c r="BI3103" s="72">
        <v>0</v>
      </c>
      <c r="BJ3103" s="12">
        <v>0</v>
      </c>
      <c r="BK3103" s="72">
        <v>0</v>
      </c>
      <c r="BL3103" s="72">
        <v>0</v>
      </c>
      <c r="BM3103" s="12">
        <v>0</v>
      </c>
      <c r="BN3103" s="72">
        <v>0</v>
      </c>
      <c r="BO3103" s="72">
        <v>0</v>
      </c>
      <c r="BP3103" s="12">
        <v>0</v>
      </c>
      <c r="BQ3103" s="72">
        <v>0</v>
      </c>
      <c r="BR3103" s="72">
        <v>0</v>
      </c>
      <c r="BS3103" s="12">
        <v>0</v>
      </c>
      <c r="BT3103" s="72">
        <v>0</v>
      </c>
      <c r="BU3103" s="72">
        <v>0</v>
      </c>
      <c r="BV3103" s="12">
        <v>0</v>
      </c>
      <c r="BW3103" s="72">
        <v>0</v>
      </c>
      <c r="BX3103" s="72">
        <v>0</v>
      </c>
      <c r="BY3103" s="13"/>
      <c r="BZ3103" s="13"/>
    </row>
    <row r="3104" spans="1:78">
      <c r="A3104" s="122" t="s">
        <v>65</v>
      </c>
      <c r="B3104" s="71" t="s">
        <v>75</v>
      </c>
      <c r="C3104" s="71" t="s">
        <v>26</v>
      </c>
      <c r="D3104" s="34">
        <v>45078</v>
      </c>
      <c r="E3104" s="12">
        <v>7938.7640000000001</v>
      </c>
      <c r="F3104" s="72">
        <v>57.216000000000001</v>
      </c>
      <c r="G3104" s="72">
        <v>1.123</v>
      </c>
      <c r="H3104" s="12">
        <v>230.548</v>
      </c>
      <c r="I3104" s="72">
        <v>1.6619999999999999</v>
      </c>
      <c r="J3104" s="72">
        <v>18.07</v>
      </c>
      <c r="K3104" s="12">
        <v>274.52300000000002</v>
      </c>
      <c r="L3104" s="72">
        <v>1.9790000000000001</v>
      </c>
      <c r="M3104" s="72">
        <v>18.155000000000001</v>
      </c>
      <c r="N3104" s="12">
        <v>505.07100000000003</v>
      </c>
      <c r="O3104" s="72">
        <v>3.64</v>
      </c>
      <c r="P3104" s="72">
        <v>12.763</v>
      </c>
      <c r="Q3104" s="12">
        <v>50.377000000000002</v>
      </c>
      <c r="R3104" s="72">
        <v>0.36299999999999999</v>
      </c>
      <c r="S3104" s="72">
        <v>21.611999999999998</v>
      </c>
      <c r="T3104" s="12">
        <v>555.44799999999998</v>
      </c>
      <c r="U3104" s="72">
        <v>4.0030000000000001</v>
      </c>
      <c r="V3104" s="72">
        <v>11.634</v>
      </c>
      <c r="W3104" s="12">
        <v>2493.0010000000002</v>
      </c>
      <c r="X3104" s="72">
        <v>17.966999999999999</v>
      </c>
      <c r="Y3104" s="72">
        <v>2.9940000000000002</v>
      </c>
      <c r="Z3104" s="12">
        <v>3048.4490000000001</v>
      </c>
      <c r="AA3104" s="72">
        <v>21.971</v>
      </c>
      <c r="AB3104" s="72">
        <v>1.946</v>
      </c>
      <c r="AC3104" s="12">
        <v>10987.212</v>
      </c>
      <c r="AD3104" s="72">
        <v>79.186000000000007</v>
      </c>
      <c r="AE3104" s="72">
        <v>0.90600000000000003</v>
      </c>
      <c r="AF3104" s="12">
        <v>10.435</v>
      </c>
      <c r="AG3104" s="72">
        <v>7.4999999999999997E-2</v>
      </c>
      <c r="AH3104" s="72">
        <v>61.167999999999999</v>
      </c>
      <c r="AI3104" s="12">
        <v>305.91800000000001</v>
      </c>
      <c r="AJ3104" s="72">
        <v>2.2050000000000001</v>
      </c>
      <c r="AK3104" s="72">
        <v>11.035</v>
      </c>
      <c r="AL3104" s="12">
        <v>316.35300000000001</v>
      </c>
      <c r="AM3104" s="72">
        <v>2.2799999999999998</v>
      </c>
      <c r="AN3104" s="72">
        <v>10.311999999999999</v>
      </c>
      <c r="AO3104" s="12">
        <v>11303.565000000001</v>
      </c>
      <c r="AP3104" s="72">
        <v>81.465999999999994</v>
      </c>
      <c r="AQ3104" s="72">
        <v>0.97699999999999998</v>
      </c>
      <c r="AR3104" s="12">
        <v>107.74</v>
      </c>
      <c r="AS3104" s="72">
        <v>0.77600000000000002</v>
      </c>
      <c r="AT3104" s="72">
        <v>22.643000000000001</v>
      </c>
      <c r="AU3104" s="12">
        <v>9.7279999999999998</v>
      </c>
      <c r="AV3104" s="72">
        <v>7.0000000000000007E-2</v>
      </c>
      <c r="AW3104" s="72">
        <v>53.212000000000003</v>
      </c>
      <c r="AX3104" s="12">
        <v>290.51600000000002</v>
      </c>
      <c r="AY3104" s="72">
        <v>2.0939999999999999</v>
      </c>
      <c r="AZ3104" s="72">
        <v>15.244999999999999</v>
      </c>
      <c r="BA3104" s="12">
        <v>300.24400000000003</v>
      </c>
      <c r="BB3104" s="72">
        <v>2.1640000000000001</v>
      </c>
      <c r="BC3104" s="72">
        <v>14.191000000000001</v>
      </c>
      <c r="BD3104" s="12">
        <v>152.13999999999999</v>
      </c>
      <c r="BE3104" s="72">
        <v>1.0960000000000001</v>
      </c>
      <c r="BF3104" s="72">
        <v>17.192</v>
      </c>
      <c r="BG3104" s="12">
        <v>452.38299999999998</v>
      </c>
      <c r="BH3104" s="72">
        <v>3.26</v>
      </c>
      <c r="BI3104" s="72">
        <v>10.569000000000001</v>
      </c>
      <c r="BJ3104" s="12">
        <v>1232.2940000000001</v>
      </c>
      <c r="BK3104" s="72">
        <v>8.8810000000000002</v>
      </c>
      <c r="BL3104" s="72">
        <v>6.2460000000000004</v>
      </c>
      <c r="BM3104" s="12">
        <v>779.14300000000003</v>
      </c>
      <c r="BN3104" s="72">
        <v>5.6150000000000002</v>
      </c>
      <c r="BO3104" s="72">
        <v>6.242</v>
      </c>
      <c r="BP3104" s="12">
        <v>2011.4369999999999</v>
      </c>
      <c r="BQ3104" s="72">
        <v>14.497</v>
      </c>
      <c r="BR3104" s="72">
        <v>3.6930000000000001</v>
      </c>
      <c r="BS3104" s="12">
        <v>2571.56</v>
      </c>
      <c r="BT3104" s="72">
        <v>18.533999999999999</v>
      </c>
      <c r="BU3104" s="72">
        <v>3.2109999999999999</v>
      </c>
      <c r="BV3104" s="12">
        <v>13875.125</v>
      </c>
      <c r="BW3104" s="72">
        <v>100</v>
      </c>
      <c r="BX3104" s="72">
        <v>0.88400000000000001</v>
      </c>
      <c r="BY3104" s="13"/>
      <c r="BZ3104" s="13"/>
    </row>
    <row r="3105" spans="1:78">
      <c r="A3105" s="122" t="s">
        <v>65</v>
      </c>
      <c r="B3105" s="71" t="s">
        <v>75</v>
      </c>
      <c r="C3105" s="71" t="s">
        <v>26</v>
      </c>
      <c r="D3105" s="34">
        <v>45170</v>
      </c>
      <c r="E3105" s="12">
        <v>7879.9030000000002</v>
      </c>
      <c r="F3105" s="72">
        <v>56.853000000000002</v>
      </c>
      <c r="G3105" s="72">
        <v>0.90900000000000003</v>
      </c>
      <c r="H3105" s="12">
        <v>219.80199999999999</v>
      </c>
      <c r="I3105" s="72">
        <v>1.5860000000000001</v>
      </c>
      <c r="J3105" s="72">
        <v>20.012</v>
      </c>
      <c r="K3105" s="12">
        <v>348.26900000000001</v>
      </c>
      <c r="L3105" s="72">
        <v>2.5129999999999999</v>
      </c>
      <c r="M3105" s="72">
        <v>15.926</v>
      </c>
      <c r="N3105" s="12">
        <v>568.07000000000005</v>
      </c>
      <c r="O3105" s="72">
        <v>4.0990000000000002</v>
      </c>
      <c r="P3105" s="72">
        <v>10.750999999999999</v>
      </c>
      <c r="Q3105" s="12">
        <v>69.28</v>
      </c>
      <c r="R3105" s="72">
        <v>0.5</v>
      </c>
      <c r="S3105" s="72">
        <v>28.785</v>
      </c>
      <c r="T3105" s="12">
        <v>637.351</v>
      </c>
      <c r="U3105" s="72">
        <v>4.5979999999999999</v>
      </c>
      <c r="V3105" s="72">
        <v>10.340999999999999</v>
      </c>
      <c r="W3105" s="12">
        <v>2581.444</v>
      </c>
      <c r="X3105" s="72">
        <v>18.625</v>
      </c>
      <c r="Y3105" s="72">
        <v>3.8610000000000002</v>
      </c>
      <c r="Z3105" s="12">
        <v>3218.7950000000001</v>
      </c>
      <c r="AA3105" s="72">
        <v>23.222999999999999</v>
      </c>
      <c r="AB3105" s="72">
        <v>1.784</v>
      </c>
      <c r="AC3105" s="12">
        <v>11098.698</v>
      </c>
      <c r="AD3105" s="72">
        <v>80.075999999999993</v>
      </c>
      <c r="AE3105" s="72">
        <v>0.82699999999999996</v>
      </c>
      <c r="AF3105" s="12">
        <v>31.709</v>
      </c>
      <c r="AG3105" s="72">
        <v>0.22900000000000001</v>
      </c>
      <c r="AH3105" s="72">
        <v>45.771000000000001</v>
      </c>
      <c r="AI3105" s="12">
        <v>300.47500000000002</v>
      </c>
      <c r="AJ3105" s="72">
        <v>2.1680000000000001</v>
      </c>
      <c r="AK3105" s="72">
        <v>8.5210000000000008</v>
      </c>
      <c r="AL3105" s="12">
        <v>332.18400000000003</v>
      </c>
      <c r="AM3105" s="72">
        <v>2.3969999999999998</v>
      </c>
      <c r="AN3105" s="72">
        <v>7.9640000000000004</v>
      </c>
      <c r="AO3105" s="12">
        <v>11430.880999999999</v>
      </c>
      <c r="AP3105" s="72">
        <v>82.472999999999999</v>
      </c>
      <c r="AQ3105" s="72">
        <v>0.76700000000000002</v>
      </c>
      <c r="AR3105" s="12">
        <v>107.464</v>
      </c>
      <c r="AS3105" s="72">
        <v>0.77500000000000002</v>
      </c>
      <c r="AT3105" s="72">
        <v>25.693000000000001</v>
      </c>
      <c r="AU3105" s="12">
        <v>37.021999999999998</v>
      </c>
      <c r="AV3105" s="72">
        <v>0.26700000000000002</v>
      </c>
      <c r="AW3105" s="72">
        <v>52.996000000000002</v>
      </c>
      <c r="AX3105" s="12">
        <v>282.61700000000002</v>
      </c>
      <c r="AY3105" s="72">
        <v>2.0390000000000001</v>
      </c>
      <c r="AZ3105" s="72">
        <v>13.949</v>
      </c>
      <c r="BA3105" s="12">
        <v>319.63900000000001</v>
      </c>
      <c r="BB3105" s="72">
        <v>2.306</v>
      </c>
      <c r="BC3105" s="72">
        <v>13.656000000000001</v>
      </c>
      <c r="BD3105" s="12">
        <v>132.54499999999999</v>
      </c>
      <c r="BE3105" s="72">
        <v>0.95599999999999996</v>
      </c>
      <c r="BF3105" s="72">
        <v>18.934999999999999</v>
      </c>
      <c r="BG3105" s="12">
        <v>452.18400000000003</v>
      </c>
      <c r="BH3105" s="72">
        <v>3.262</v>
      </c>
      <c r="BI3105" s="72">
        <v>10.47</v>
      </c>
      <c r="BJ3105" s="12">
        <v>1178.33</v>
      </c>
      <c r="BK3105" s="72">
        <v>8.5020000000000007</v>
      </c>
      <c r="BL3105" s="72">
        <v>6.0819999999999999</v>
      </c>
      <c r="BM3105" s="12">
        <v>691.33199999999999</v>
      </c>
      <c r="BN3105" s="72">
        <v>4.9880000000000004</v>
      </c>
      <c r="BO3105" s="72">
        <v>6.9180000000000001</v>
      </c>
      <c r="BP3105" s="12">
        <v>1869.6610000000001</v>
      </c>
      <c r="BQ3105" s="72">
        <v>13.489000000000001</v>
      </c>
      <c r="BR3105" s="72">
        <v>4.7119999999999997</v>
      </c>
      <c r="BS3105" s="12">
        <v>2429.31</v>
      </c>
      <c r="BT3105" s="72">
        <v>17.527000000000001</v>
      </c>
      <c r="BU3105" s="72">
        <v>3.7530000000000001</v>
      </c>
      <c r="BV3105" s="12">
        <v>13860.191000000001</v>
      </c>
      <c r="BW3105" s="72">
        <v>100</v>
      </c>
      <c r="BX3105" s="72">
        <v>0.83699999999999997</v>
      </c>
      <c r="BY3105" s="13"/>
      <c r="BZ3105" s="13"/>
    </row>
    <row r="3106" spans="1:78">
      <c r="A3106" s="122" t="s">
        <v>65</v>
      </c>
      <c r="B3106" s="71" t="s">
        <v>75</v>
      </c>
      <c r="C3106" s="71" t="s">
        <v>26</v>
      </c>
      <c r="D3106" s="34">
        <v>45261</v>
      </c>
      <c r="E3106" s="12">
        <v>7888.2439999999997</v>
      </c>
      <c r="F3106" s="72">
        <v>56.186999999999998</v>
      </c>
      <c r="G3106" s="72">
        <v>1.1719999999999999</v>
      </c>
      <c r="H3106" s="12">
        <v>255.589</v>
      </c>
      <c r="I3106" s="72">
        <v>1.821</v>
      </c>
      <c r="J3106" s="72">
        <v>14.631</v>
      </c>
      <c r="K3106" s="12">
        <v>289.63900000000001</v>
      </c>
      <c r="L3106" s="72">
        <v>2.0630000000000002</v>
      </c>
      <c r="M3106" s="72">
        <v>12.356999999999999</v>
      </c>
      <c r="N3106" s="12">
        <v>545.22799999999995</v>
      </c>
      <c r="O3106" s="72">
        <v>3.8839999999999999</v>
      </c>
      <c r="P3106" s="72">
        <v>9.23</v>
      </c>
      <c r="Q3106" s="12">
        <v>81.228999999999999</v>
      </c>
      <c r="R3106" s="72">
        <v>0.57899999999999996</v>
      </c>
      <c r="S3106" s="72">
        <v>23.582000000000001</v>
      </c>
      <c r="T3106" s="12">
        <v>626.45699999999999</v>
      </c>
      <c r="U3106" s="72">
        <v>4.4619999999999997</v>
      </c>
      <c r="V3106" s="72">
        <v>7.6219999999999999</v>
      </c>
      <c r="W3106" s="12">
        <v>2643.9879999999998</v>
      </c>
      <c r="X3106" s="72">
        <v>18.832999999999998</v>
      </c>
      <c r="Y3106" s="72">
        <v>3.1139999999999999</v>
      </c>
      <c r="Z3106" s="12">
        <v>3270.4459999999999</v>
      </c>
      <c r="AA3106" s="72">
        <v>23.295000000000002</v>
      </c>
      <c r="AB3106" s="72">
        <v>2.0910000000000002</v>
      </c>
      <c r="AC3106" s="12">
        <v>11158.69</v>
      </c>
      <c r="AD3106" s="72">
        <v>79.481999999999999</v>
      </c>
      <c r="AE3106" s="72">
        <v>0.95899999999999996</v>
      </c>
      <c r="AF3106" s="12">
        <v>19.538</v>
      </c>
      <c r="AG3106" s="72">
        <v>0.13900000000000001</v>
      </c>
      <c r="AH3106" s="72">
        <v>72.254999999999995</v>
      </c>
      <c r="AI3106" s="12">
        <v>302.137</v>
      </c>
      <c r="AJ3106" s="72">
        <v>2.1520000000000001</v>
      </c>
      <c r="AK3106" s="72">
        <v>9.9260000000000002</v>
      </c>
      <c r="AL3106" s="12">
        <v>321.67500000000001</v>
      </c>
      <c r="AM3106" s="72">
        <v>2.2909999999999999</v>
      </c>
      <c r="AN3106" s="72">
        <v>9.1940000000000008</v>
      </c>
      <c r="AO3106" s="12">
        <v>11480.365</v>
      </c>
      <c r="AP3106" s="72">
        <v>81.774000000000001</v>
      </c>
      <c r="AQ3106" s="72">
        <v>0.91800000000000004</v>
      </c>
      <c r="AR3106" s="12">
        <v>111.761</v>
      </c>
      <c r="AS3106" s="72">
        <v>0.79600000000000004</v>
      </c>
      <c r="AT3106" s="72">
        <v>26.451000000000001</v>
      </c>
      <c r="AU3106" s="12">
        <v>77.712999999999994</v>
      </c>
      <c r="AV3106" s="72">
        <v>0.55400000000000005</v>
      </c>
      <c r="AW3106" s="72">
        <v>27.087</v>
      </c>
      <c r="AX3106" s="12">
        <v>291.96699999999998</v>
      </c>
      <c r="AY3106" s="72">
        <v>2.08</v>
      </c>
      <c r="AZ3106" s="72">
        <v>15.657999999999999</v>
      </c>
      <c r="BA3106" s="12">
        <v>369.68</v>
      </c>
      <c r="BB3106" s="72">
        <v>2.633</v>
      </c>
      <c r="BC3106" s="72">
        <v>13.571</v>
      </c>
      <c r="BD3106" s="12">
        <v>79.686999999999998</v>
      </c>
      <c r="BE3106" s="72">
        <v>0.56799999999999995</v>
      </c>
      <c r="BF3106" s="72">
        <v>32.042000000000002</v>
      </c>
      <c r="BG3106" s="12">
        <v>449.36700000000002</v>
      </c>
      <c r="BH3106" s="72">
        <v>3.2010000000000001</v>
      </c>
      <c r="BI3106" s="72">
        <v>12.183999999999999</v>
      </c>
      <c r="BJ3106" s="12">
        <v>1202.0119999999999</v>
      </c>
      <c r="BK3106" s="72">
        <v>8.5619999999999994</v>
      </c>
      <c r="BL3106" s="72">
        <v>6.5209999999999999</v>
      </c>
      <c r="BM3106" s="12">
        <v>795.68100000000004</v>
      </c>
      <c r="BN3106" s="72">
        <v>5.6680000000000001</v>
      </c>
      <c r="BO3106" s="72">
        <v>7.1050000000000004</v>
      </c>
      <c r="BP3106" s="12">
        <v>1997.694</v>
      </c>
      <c r="BQ3106" s="72">
        <v>14.228999999999999</v>
      </c>
      <c r="BR3106" s="72">
        <v>4.492</v>
      </c>
      <c r="BS3106" s="12">
        <v>2558.8220000000001</v>
      </c>
      <c r="BT3106" s="72">
        <v>18.225999999999999</v>
      </c>
      <c r="BU3106" s="72">
        <v>3.5289999999999999</v>
      </c>
      <c r="BV3106" s="12">
        <v>14039.187</v>
      </c>
      <c r="BW3106" s="72">
        <v>100</v>
      </c>
      <c r="BX3106" s="72">
        <v>0.89200000000000002</v>
      </c>
      <c r="BY3106" s="13"/>
      <c r="BZ3106" s="13"/>
    </row>
    <row r="3107" spans="1:78">
      <c r="A3107" s="122" t="s">
        <v>65</v>
      </c>
      <c r="B3107" s="71" t="s">
        <v>75</v>
      </c>
      <c r="C3107" s="71" t="s">
        <v>26</v>
      </c>
      <c r="D3107" s="34">
        <v>45352</v>
      </c>
      <c r="E3107" s="12">
        <v>7783.3890000000001</v>
      </c>
      <c r="F3107" s="72">
        <v>56.045000000000002</v>
      </c>
      <c r="G3107" s="72">
        <v>1.07</v>
      </c>
      <c r="H3107" s="12">
        <v>274.98700000000002</v>
      </c>
      <c r="I3107" s="72">
        <v>1.98</v>
      </c>
      <c r="J3107" s="72">
        <v>16.986999999999998</v>
      </c>
      <c r="K3107" s="12">
        <v>333.072</v>
      </c>
      <c r="L3107" s="72">
        <v>2.3980000000000001</v>
      </c>
      <c r="M3107" s="72">
        <v>14.913</v>
      </c>
      <c r="N3107" s="12">
        <v>608.05899999999997</v>
      </c>
      <c r="O3107" s="72">
        <v>4.3780000000000001</v>
      </c>
      <c r="P3107" s="72">
        <v>8.8409999999999993</v>
      </c>
      <c r="Q3107" s="12">
        <v>94.444999999999993</v>
      </c>
      <c r="R3107" s="72">
        <v>0.68</v>
      </c>
      <c r="S3107" s="72">
        <v>28.468</v>
      </c>
      <c r="T3107" s="12">
        <v>702.50400000000002</v>
      </c>
      <c r="U3107" s="72">
        <v>5.0579999999999998</v>
      </c>
      <c r="V3107" s="72">
        <v>9.5459999999999994</v>
      </c>
      <c r="W3107" s="12">
        <v>2396.0920000000001</v>
      </c>
      <c r="X3107" s="72">
        <v>17.253</v>
      </c>
      <c r="Y3107" s="72">
        <v>3.24</v>
      </c>
      <c r="Z3107" s="12">
        <v>3098.596</v>
      </c>
      <c r="AA3107" s="72">
        <v>22.312000000000001</v>
      </c>
      <c r="AB3107" s="72">
        <v>2.3279999999999998</v>
      </c>
      <c r="AC3107" s="12">
        <v>10881.986000000001</v>
      </c>
      <c r="AD3107" s="72">
        <v>78.356999999999999</v>
      </c>
      <c r="AE3107" s="72">
        <v>1.1060000000000001</v>
      </c>
      <c r="AF3107" s="12">
        <v>50.155000000000001</v>
      </c>
      <c r="AG3107" s="72">
        <v>0.36099999999999999</v>
      </c>
      <c r="AH3107" s="72">
        <v>42.106999999999999</v>
      </c>
      <c r="AI3107" s="12">
        <v>314.911</v>
      </c>
      <c r="AJ3107" s="72">
        <v>2.2679999999999998</v>
      </c>
      <c r="AK3107" s="72">
        <v>8.8569999999999993</v>
      </c>
      <c r="AL3107" s="12">
        <v>365.06599999999997</v>
      </c>
      <c r="AM3107" s="72">
        <v>2.629</v>
      </c>
      <c r="AN3107" s="72">
        <v>7.0990000000000002</v>
      </c>
      <c r="AO3107" s="12">
        <v>11247.052</v>
      </c>
      <c r="AP3107" s="72">
        <v>80.986000000000004</v>
      </c>
      <c r="AQ3107" s="72">
        <v>1.075</v>
      </c>
      <c r="AR3107" s="12">
        <v>129.64599999999999</v>
      </c>
      <c r="AS3107" s="72">
        <v>0.93400000000000005</v>
      </c>
      <c r="AT3107" s="72">
        <v>21.306999999999999</v>
      </c>
      <c r="AU3107" s="12">
        <v>16.314</v>
      </c>
      <c r="AV3107" s="72">
        <v>0.11700000000000001</v>
      </c>
      <c r="AW3107" s="72">
        <v>41.735999999999997</v>
      </c>
      <c r="AX3107" s="12">
        <v>356.86</v>
      </c>
      <c r="AY3107" s="72">
        <v>2.57</v>
      </c>
      <c r="AZ3107" s="72">
        <v>14.414</v>
      </c>
      <c r="BA3107" s="12">
        <v>373.17399999999998</v>
      </c>
      <c r="BB3107" s="72">
        <v>2.6869999999999998</v>
      </c>
      <c r="BC3107" s="72">
        <v>14.317</v>
      </c>
      <c r="BD3107" s="12">
        <v>82.557000000000002</v>
      </c>
      <c r="BE3107" s="72">
        <v>0.59399999999999997</v>
      </c>
      <c r="BF3107" s="72">
        <v>28.213999999999999</v>
      </c>
      <c r="BG3107" s="12">
        <v>455.73099999999999</v>
      </c>
      <c r="BH3107" s="72">
        <v>3.282</v>
      </c>
      <c r="BI3107" s="72">
        <v>12.162000000000001</v>
      </c>
      <c r="BJ3107" s="12">
        <v>1280.135</v>
      </c>
      <c r="BK3107" s="72">
        <v>9.218</v>
      </c>
      <c r="BL3107" s="72">
        <v>6.38</v>
      </c>
      <c r="BM3107" s="12">
        <v>775.13</v>
      </c>
      <c r="BN3107" s="72">
        <v>5.5810000000000004</v>
      </c>
      <c r="BO3107" s="72">
        <v>5.8490000000000002</v>
      </c>
      <c r="BP3107" s="12">
        <v>2055.2649999999999</v>
      </c>
      <c r="BQ3107" s="72">
        <v>14.798999999999999</v>
      </c>
      <c r="BR3107" s="72">
        <v>4.6109999999999998</v>
      </c>
      <c r="BS3107" s="12">
        <v>2640.6419999999998</v>
      </c>
      <c r="BT3107" s="72">
        <v>19.013999999999999</v>
      </c>
      <c r="BU3107" s="72">
        <v>3.399</v>
      </c>
      <c r="BV3107" s="12">
        <v>13887.694</v>
      </c>
      <c r="BW3107" s="72">
        <v>100</v>
      </c>
      <c r="BX3107" s="72">
        <v>1.0880000000000001</v>
      </c>
      <c r="BY3107" s="13"/>
      <c r="BZ3107" s="13"/>
    </row>
    <row r="3108" spans="1:78">
      <c r="A3108" s="122" t="s">
        <v>65</v>
      </c>
      <c r="B3108" s="71" t="s">
        <v>75</v>
      </c>
      <c r="C3108" s="71" t="s">
        <v>26</v>
      </c>
      <c r="D3108" s="34">
        <v>45444</v>
      </c>
      <c r="E3108" s="12">
        <v>7877.5720000000001</v>
      </c>
      <c r="F3108" s="72">
        <v>56.531999999999996</v>
      </c>
      <c r="G3108" s="72">
        <v>1.2</v>
      </c>
      <c r="H3108" s="12">
        <v>234.95599999999999</v>
      </c>
      <c r="I3108" s="72">
        <v>1.6859999999999999</v>
      </c>
      <c r="J3108" s="72">
        <v>14.763</v>
      </c>
      <c r="K3108" s="12">
        <v>336.19299999999998</v>
      </c>
      <c r="L3108" s="72">
        <v>2.4129999999999998</v>
      </c>
      <c r="M3108" s="72">
        <v>13.787000000000001</v>
      </c>
      <c r="N3108" s="12">
        <v>571.14800000000002</v>
      </c>
      <c r="O3108" s="72">
        <v>4.0990000000000002</v>
      </c>
      <c r="P3108" s="72">
        <v>8.0719999999999992</v>
      </c>
      <c r="Q3108" s="12">
        <v>100.146</v>
      </c>
      <c r="R3108" s="72">
        <v>0.71899999999999997</v>
      </c>
      <c r="S3108" s="72">
        <v>20.888000000000002</v>
      </c>
      <c r="T3108" s="12">
        <v>671.29499999999996</v>
      </c>
      <c r="U3108" s="72">
        <v>4.8170000000000002</v>
      </c>
      <c r="V3108" s="72">
        <v>7.891</v>
      </c>
      <c r="W3108" s="12">
        <v>2510.8389999999999</v>
      </c>
      <c r="X3108" s="72">
        <v>18.018999999999998</v>
      </c>
      <c r="Y3108" s="72">
        <v>2.9910000000000001</v>
      </c>
      <c r="Z3108" s="12">
        <v>3182.1329999999998</v>
      </c>
      <c r="AA3108" s="72">
        <v>22.835999999999999</v>
      </c>
      <c r="AB3108" s="72">
        <v>2.258</v>
      </c>
      <c r="AC3108" s="12">
        <v>11059.705</v>
      </c>
      <c r="AD3108" s="72">
        <v>79.367999999999995</v>
      </c>
      <c r="AE3108" s="72">
        <v>0.88200000000000001</v>
      </c>
      <c r="AF3108" s="12">
        <v>21.103999999999999</v>
      </c>
      <c r="AG3108" s="72">
        <v>0.151</v>
      </c>
      <c r="AH3108" s="72">
        <v>55.268999999999998</v>
      </c>
      <c r="AI3108" s="12">
        <v>320.399</v>
      </c>
      <c r="AJ3108" s="72">
        <v>2.2989999999999999</v>
      </c>
      <c r="AK3108" s="72">
        <v>8.4109999999999996</v>
      </c>
      <c r="AL3108" s="12">
        <v>341.50299999999999</v>
      </c>
      <c r="AM3108" s="72">
        <v>2.4510000000000001</v>
      </c>
      <c r="AN3108" s="72">
        <v>7.2690000000000001</v>
      </c>
      <c r="AO3108" s="12">
        <v>11401.208000000001</v>
      </c>
      <c r="AP3108" s="72">
        <v>81.819000000000003</v>
      </c>
      <c r="AQ3108" s="72">
        <v>0.86499999999999999</v>
      </c>
      <c r="AR3108" s="12">
        <v>91.763000000000005</v>
      </c>
      <c r="AS3108" s="72">
        <v>0.65900000000000003</v>
      </c>
      <c r="AT3108" s="72">
        <v>38.927</v>
      </c>
      <c r="AU3108" s="12">
        <v>22.119</v>
      </c>
      <c r="AV3108" s="72">
        <v>0.159</v>
      </c>
      <c r="AW3108" s="72">
        <v>42.401000000000003</v>
      </c>
      <c r="AX3108" s="12">
        <v>368.28100000000001</v>
      </c>
      <c r="AY3108" s="72">
        <v>2.6429999999999998</v>
      </c>
      <c r="AZ3108" s="72">
        <v>12.573</v>
      </c>
      <c r="BA3108" s="12">
        <v>390.399</v>
      </c>
      <c r="BB3108" s="72">
        <v>2.802</v>
      </c>
      <c r="BC3108" s="72">
        <v>11.836</v>
      </c>
      <c r="BD3108" s="12">
        <v>80.703999999999994</v>
      </c>
      <c r="BE3108" s="72">
        <v>0.57899999999999996</v>
      </c>
      <c r="BF3108" s="72">
        <v>24.609000000000002</v>
      </c>
      <c r="BG3108" s="12">
        <v>471.10399999999998</v>
      </c>
      <c r="BH3108" s="72">
        <v>3.3809999999999998</v>
      </c>
      <c r="BI3108" s="72">
        <v>11.015000000000001</v>
      </c>
      <c r="BJ3108" s="12">
        <v>1135.98</v>
      </c>
      <c r="BK3108" s="72">
        <v>8.1519999999999992</v>
      </c>
      <c r="BL3108" s="72">
        <v>4.915</v>
      </c>
      <c r="BM3108" s="12">
        <v>834.65099999999995</v>
      </c>
      <c r="BN3108" s="72">
        <v>5.99</v>
      </c>
      <c r="BO3108" s="72">
        <v>8.3330000000000002</v>
      </c>
      <c r="BP3108" s="12">
        <v>1970.6310000000001</v>
      </c>
      <c r="BQ3108" s="72">
        <v>14.141999999999999</v>
      </c>
      <c r="BR3108" s="72">
        <v>4.5940000000000003</v>
      </c>
      <c r="BS3108" s="12">
        <v>2533.4969999999998</v>
      </c>
      <c r="BT3108" s="72">
        <v>18.181000000000001</v>
      </c>
      <c r="BU3108" s="72">
        <v>3.456</v>
      </c>
      <c r="BV3108" s="12">
        <v>13934.706</v>
      </c>
      <c r="BW3108" s="72">
        <v>100</v>
      </c>
      <c r="BX3108" s="72">
        <v>0.94199999999999995</v>
      </c>
      <c r="BY3108" s="13"/>
      <c r="BZ3108" s="13"/>
    </row>
    <row r="3109" spans="1:78">
      <c r="A3109" s="122" t="s">
        <v>65</v>
      </c>
      <c r="B3109" s="71" t="s">
        <v>75</v>
      </c>
      <c r="C3109" s="71" t="s">
        <v>26</v>
      </c>
      <c r="D3109" s="34">
        <v>45536</v>
      </c>
      <c r="E3109" s="12">
        <v>8041.0010000000002</v>
      </c>
      <c r="F3109" s="72">
        <v>56.555999999999997</v>
      </c>
      <c r="G3109" s="72">
        <v>0.85</v>
      </c>
      <c r="H3109" s="12">
        <v>217.054</v>
      </c>
      <c r="I3109" s="72">
        <v>1.5269999999999999</v>
      </c>
      <c r="J3109" s="72">
        <v>15.772</v>
      </c>
      <c r="K3109" s="12">
        <v>252.55</v>
      </c>
      <c r="L3109" s="72">
        <v>1.776</v>
      </c>
      <c r="M3109" s="72">
        <v>18.192</v>
      </c>
      <c r="N3109" s="12">
        <v>469.60399999999998</v>
      </c>
      <c r="O3109" s="72">
        <v>3.3029999999999999</v>
      </c>
      <c r="P3109" s="72">
        <v>11.816000000000001</v>
      </c>
      <c r="Q3109" s="12">
        <v>57.095999999999997</v>
      </c>
      <c r="R3109" s="72">
        <v>0.40200000000000002</v>
      </c>
      <c r="S3109" s="72">
        <v>38.094999999999999</v>
      </c>
      <c r="T3109" s="12">
        <v>526.70100000000002</v>
      </c>
      <c r="U3109" s="72">
        <v>3.7040000000000002</v>
      </c>
      <c r="V3109" s="72">
        <v>11.195</v>
      </c>
      <c r="W3109" s="12">
        <v>2789.5590000000002</v>
      </c>
      <c r="X3109" s="72">
        <v>19.62</v>
      </c>
      <c r="Y3109" s="72">
        <v>3.0990000000000002</v>
      </c>
      <c r="Z3109" s="12">
        <v>3316.259</v>
      </c>
      <c r="AA3109" s="72">
        <v>23.324999999999999</v>
      </c>
      <c r="AB3109" s="72">
        <v>2.2679999999999998</v>
      </c>
      <c r="AC3109" s="12">
        <v>11357.261</v>
      </c>
      <c r="AD3109" s="72">
        <v>79.88</v>
      </c>
      <c r="AE3109" s="72">
        <v>0.67300000000000004</v>
      </c>
      <c r="AF3109" s="12">
        <v>41.673999999999999</v>
      </c>
      <c r="AG3109" s="72">
        <v>0.29299999999999998</v>
      </c>
      <c r="AH3109" s="72">
        <v>37.148000000000003</v>
      </c>
      <c r="AI3109" s="12">
        <v>310.476</v>
      </c>
      <c r="AJ3109" s="72">
        <v>2.1840000000000002</v>
      </c>
      <c r="AK3109" s="72">
        <v>10.209</v>
      </c>
      <c r="AL3109" s="12">
        <v>352.15</v>
      </c>
      <c r="AM3109" s="72">
        <v>2.4769999999999999</v>
      </c>
      <c r="AN3109" s="72">
        <v>8.9079999999999995</v>
      </c>
      <c r="AO3109" s="12">
        <v>11709.411</v>
      </c>
      <c r="AP3109" s="72">
        <v>82.356999999999999</v>
      </c>
      <c r="AQ3109" s="72">
        <v>0.65300000000000002</v>
      </c>
      <c r="AR3109" s="12">
        <v>111.273</v>
      </c>
      <c r="AS3109" s="72">
        <v>0.78300000000000003</v>
      </c>
      <c r="AT3109" s="72">
        <v>22.526</v>
      </c>
      <c r="AU3109" s="12">
        <v>26.663</v>
      </c>
      <c r="AV3109" s="72">
        <v>0.188</v>
      </c>
      <c r="AW3109" s="72">
        <v>41.383000000000003</v>
      </c>
      <c r="AX3109" s="12">
        <v>296.31799999999998</v>
      </c>
      <c r="AY3109" s="72">
        <v>2.0840000000000001</v>
      </c>
      <c r="AZ3109" s="72">
        <v>13.000999999999999</v>
      </c>
      <c r="BA3109" s="12">
        <v>322.98099999999999</v>
      </c>
      <c r="BB3109" s="72">
        <v>2.2719999999999998</v>
      </c>
      <c r="BC3109" s="72">
        <v>13.492000000000001</v>
      </c>
      <c r="BD3109" s="12">
        <v>51.506</v>
      </c>
      <c r="BE3109" s="72">
        <v>0.36199999999999999</v>
      </c>
      <c r="BF3109" s="72">
        <v>29.806999999999999</v>
      </c>
      <c r="BG3109" s="12">
        <v>374.48700000000002</v>
      </c>
      <c r="BH3109" s="72">
        <v>2.6339999999999999</v>
      </c>
      <c r="BI3109" s="72">
        <v>12.859</v>
      </c>
      <c r="BJ3109" s="12">
        <v>1261.923</v>
      </c>
      <c r="BK3109" s="72">
        <v>8.8759999999999994</v>
      </c>
      <c r="BL3109" s="72">
        <v>5.3109999999999999</v>
      </c>
      <c r="BM3109" s="12">
        <v>760.77499999999998</v>
      </c>
      <c r="BN3109" s="72">
        <v>5.351</v>
      </c>
      <c r="BO3109" s="72">
        <v>6.08</v>
      </c>
      <c r="BP3109" s="12">
        <v>2022.6980000000001</v>
      </c>
      <c r="BQ3109" s="72">
        <v>14.226000000000001</v>
      </c>
      <c r="BR3109" s="72">
        <v>3.6850000000000001</v>
      </c>
      <c r="BS3109" s="12">
        <v>2508.4580000000001</v>
      </c>
      <c r="BT3109" s="72">
        <v>17.643000000000001</v>
      </c>
      <c r="BU3109" s="72">
        <v>3.085</v>
      </c>
      <c r="BV3109" s="12">
        <v>14217.869000000001</v>
      </c>
      <c r="BW3109" s="72">
        <v>100</v>
      </c>
      <c r="BX3109" s="72">
        <v>0.82399999999999995</v>
      </c>
      <c r="BY3109" s="13"/>
      <c r="BZ3109" s="13"/>
    </row>
    <row r="3110" spans="1:78">
      <c r="A3110" s="122" t="s">
        <v>65</v>
      </c>
      <c r="B3110" s="71" t="s">
        <v>75</v>
      </c>
      <c r="C3110" s="71" t="s">
        <v>26</v>
      </c>
      <c r="D3110" s="34">
        <v>45627</v>
      </c>
      <c r="E3110" s="12">
        <v>7905.1540000000005</v>
      </c>
      <c r="F3110" s="72">
        <v>55.454000000000001</v>
      </c>
      <c r="G3110" s="72">
        <v>1.724</v>
      </c>
      <c r="H3110" s="12">
        <v>285.149</v>
      </c>
      <c r="I3110" s="72">
        <v>2</v>
      </c>
      <c r="J3110" s="72">
        <v>12.48</v>
      </c>
      <c r="K3110" s="12">
        <v>330.80799999999999</v>
      </c>
      <c r="L3110" s="72">
        <v>2.3210000000000002</v>
      </c>
      <c r="M3110" s="72">
        <v>12.795</v>
      </c>
      <c r="N3110" s="12">
        <v>615.95699999999999</v>
      </c>
      <c r="O3110" s="72">
        <v>4.3209999999999997</v>
      </c>
      <c r="P3110" s="72">
        <v>7.6420000000000003</v>
      </c>
      <c r="Q3110" s="12">
        <v>101.52500000000001</v>
      </c>
      <c r="R3110" s="72">
        <v>0.71199999999999997</v>
      </c>
      <c r="S3110" s="72">
        <v>22.35</v>
      </c>
      <c r="T3110" s="12">
        <v>717.48199999999997</v>
      </c>
      <c r="U3110" s="72">
        <v>5.0330000000000004</v>
      </c>
      <c r="V3110" s="72">
        <v>6.7679999999999998</v>
      </c>
      <c r="W3110" s="12">
        <v>2740.1320000000001</v>
      </c>
      <c r="X3110" s="72">
        <v>19.222000000000001</v>
      </c>
      <c r="Y3110" s="72">
        <v>2.5960000000000001</v>
      </c>
      <c r="Z3110" s="12">
        <v>3457.6149999999998</v>
      </c>
      <c r="AA3110" s="72">
        <v>24.254999999999999</v>
      </c>
      <c r="AB3110" s="72">
        <v>2.0270000000000001</v>
      </c>
      <c r="AC3110" s="12">
        <v>11362.769</v>
      </c>
      <c r="AD3110" s="72">
        <v>79.709000000000003</v>
      </c>
      <c r="AE3110" s="72">
        <v>1.2030000000000001</v>
      </c>
      <c r="AF3110" s="12">
        <v>14.073</v>
      </c>
      <c r="AG3110" s="72">
        <v>9.9000000000000005E-2</v>
      </c>
      <c r="AH3110" s="72">
        <v>58.078000000000003</v>
      </c>
      <c r="AI3110" s="12">
        <v>301.23700000000002</v>
      </c>
      <c r="AJ3110" s="72">
        <v>2.113</v>
      </c>
      <c r="AK3110" s="72">
        <v>9.6379999999999999</v>
      </c>
      <c r="AL3110" s="12">
        <v>315.31</v>
      </c>
      <c r="AM3110" s="72">
        <v>2.2120000000000002</v>
      </c>
      <c r="AN3110" s="72">
        <v>9.0139999999999993</v>
      </c>
      <c r="AO3110" s="12">
        <v>11678.079</v>
      </c>
      <c r="AP3110" s="72">
        <v>81.921000000000006</v>
      </c>
      <c r="AQ3110" s="72">
        <v>1.1739999999999999</v>
      </c>
      <c r="AR3110" s="12">
        <v>76.751999999999995</v>
      </c>
      <c r="AS3110" s="72">
        <v>0.53800000000000003</v>
      </c>
      <c r="AT3110" s="72">
        <v>25.14</v>
      </c>
      <c r="AU3110" s="12">
        <v>64.503</v>
      </c>
      <c r="AV3110" s="72">
        <v>0.45200000000000001</v>
      </c>
      <c r="AW3110" s="72">
        <v>28.526</v>
      </c>
      <c r="AX3110" s="12">
        <v>281.80900000000003</v>
      </c>
      <c r="AY3110" s="72">
        <v>1.9770000000000001</v>
      </c>
      <c r="AZ3110" s="72">
        <v>16.405999999999999</v>
      </c>
      <c r="BA3110" s="12">
        <v>346.31299999999999</v>
      </c>
      <c r="BB3110" s="72">
        <v>2.4289999999999998</v>
      </c>
      <c r="BC3110" s="72">
        <v>13.445</v>
      </c>
      <c r="BD3110" s="12">
        <v>83.400999999999996</v>
      </c>
      <c r="BE3110" s="72">
        <v>0.58499999999999996</v>
      </c>
      <c r="BF3110" s="72">
        <v>38.975999999999999</v>
      </c>
      <c r="BG3110" s="12">
        <v>429.71300000000002</v>
      </c>
      <c r="BH3110" s="72">
        <v>3.0139999999999998</v>
      </c>
      <c r="BI3110" s="72">
        <v>14.148999999999999</v>
      </c>
      <c r="BJ3110" s="12">
        <v>1256.537</v>
      </c>
      <c r="BK3110" s="72">
        <v>8.8149999999999995</v>
      </c>
      <c r="BL3110" s="72">
        <v>5.69</v>
      </c>
      <c r="BM3110" s="12">
        <v>814.18899999999996</v>
      </c>
      <c r="BN3110" s="72">
        <v>5.7110000000000003</v>
      </c>
      <c r="BO3110" s="72">
        <v>5.9989999999999997</v>
      </c>
      <c r="BP3110" s="12">
        <v>2070.7249999999999</v>
      </c>
      <c r="BQ3110" s="72">
        <v>14.526</v>
      </c>
      <c r="BR3110" s="72">
        <v>4.3899999999999997</v>
      </c>
      <c r="BS3110" s="12">
        <v>2577.19</v>
      </c>
      <c r="BT3110" s="72">
        <v>18.079000000000001</v>
      </c>
      <c r="BU3110" s="72">
        <v>4.32</v>
      </c>
      <c r="BV3110" s="12">
        <v>14255.269</v>
      </c>
      <c r="BW3110" s="72">
        <v>100</v>
      </c>
      <c r="BX3110" s="72">
        <v>1.2310000000000001</v>
      </c>
      <c r="BY3110" s="13"/>
      <c r="BZ3110" s="13"/>
    </row>
    <row r="3111" spans="1:78">
      <c r="A3111" s="122" t="s">
        <v>65</v>
      </c>
      <c r="B3111" s="71" t="s">
        <v>75</v>
      </c>
      <c r="C3111" s="71" t="s">
        <v>26</v>
      </c>
      <c r="D3111" s="34">
        <v>45717</v>
      </c>
      <c r="E3111" s="12">
        <v>8047.9949999999999</v>
      </c>
      <c r="F3111" s="72">
        <v>56.572000000000003</v>
      </c>
      <c r="G3111" s="72">
        <v>1.1599999999999999</v>
      </c>
      <c r="H3111" s="12">
        <v>234.999</v>
      </c>
      <c r="I3111" s="72">
        <v>1.6519999999999999</v>
      </c>
      <c r="J3111" s="72">
        <v>16.681999999999999</v>
      </c>
      <c r="K3111" s="12">
        <v>231.86699999999999</v>
      </c>
      <c r="L3111" s="72">
        <v>1.63</v>
      </c>
      <c r="M3111" s="72">
        <v>16.576000000000001</v>
      </c>
      <c r="N3111" s="12">
        <v>466.86500000000001</v>
      </c>
      <c r="O3111" s="72">
        <v>3.282</v>
      </c>
      <c r="P3111" s="72">
        <v>11.872</v>
      </c>
      <c r="Q3111" s="12">
        <v>43.921999999999997</v>
      </c>
      <c r="R3111" s="72">
        <v>0.309</v>
      </c>
      <c r="S3111" s="72">
        <v>36.097999999999999</v>
      </c>
      <c r="T3111" s="12">
        <v>510.78699999999998</v>
      </c>
      <c r="U3111" s="72">
        <v>3.5910000000000002</v>
      </c>
      <c r="V3111" s="72">
        <v>11.367000000000001</v>
      </c>
      <c r="W3111" s="12">
        <v>2829.4589999999998</v>
      </c>
      <c r="X3111" s="72">
        <v>19.888999999999999</v>
      </c>
      <c r="Y3111" s="72">
        <v>3.339</v>
      </c>
      <c r="Z3111" s="12">
        <v>3340.2469999999998</v>
      </c>
      <c r="AA3111" s="72">
        <v>23.48</v>
      </c>
      <c r="AB3111" s="72">
        <v>2.492</v>
      </c>
      <c r="AC3111" s="12">
        <v>11388.241</v>
      </c>
      <c r="AD3111" s="72">
        <v>80.052000000000007</v>
      </c>
      <c r="AE3111" s="72">
        <v>1.024</v>
      </c>
      <c r="AF3111" s="12">
        <v>38.015999999999998</v>
      </c>
      <c r="AG3111" s="72">
        <v>0.26700000000000002</v>
      </c>
      <c r="AH3111" s="72">
        <v>43.719000000000001</v>
      </c>
      <c r="AI3111" s="12">
        <v>326.69600000000003</v>
      </c>
      <c r="AJ3111" s="72">
        <v>2.2959999999999998</v>
      </c>
      <c r="AK3111" s="72">
        <v>8.4320000000000004</v>
      </c>
      <c r="AL3111" s="12">
        <v>364.71300000000002</v>
      </c>
      <c r="AM3111" s="72">
        <v>2.5640000000000001</v>
      </c>
      <c r="AN3111" s="72">
        <v>7.1820000000000004</v>
      </c>
      <c r="AO3111" s="12">
        <v>11752.954</v>
      </c>
      <c r="AP3111" s="72">
        <v>82.616</v>
      </c>
      <c r="AQ3111" s="72">
        <v>1.0029999999999999</v>
      </c>
      <c r="AR3111" s="12">
        <v>59.56</v>
      </c>
      <c r="AS3111" s="72">
        <v>0.41899999999999998</v>
      </c>
      <c r="AT3111" s="72">
        <v>32.003</v>
      </c>
      <c r="AU3111" s="12">
        <v>78.126999999999995</v>
      </c>
      <c r="AV3111" s="72">
        <v>0.54900000000000004</v>
      </c>
      <c r="AW3111" s="72">
        <v>30.890999999999998</v>
      </c>
      <c r="AX3111" s="12">
        <v>258.42599999999999</v>
      </c>
      <c r="AY3111" s="72">
        <v>1.8169999999999999</v>
      </c>
      <c r="AZ3111" s="72">
        <v>10.146000000000001</v>
      </c>
      <c r="BA3111" s="12">
        <v>336.553</v>
      </c>
      <c r="BB3111" s="72">
        <v>2.3660000000000001</v>
      </c>
      <c r="BC3111" s="72">
        <v>10.099</v>
      </c>
      <c r="BD3111" s="12">
        <v>77.430999999999997</v>
      </c>
      <c r="BE3111" s="72">
        <v>0.54400000000000004</v>
      </c>
      <c r="BF3111" s="72">
        <v>26.216999999999999</v>
      </c>
      <c r="BG3111" s="12">
        <v>413.98399999999998</v>
      </c>
      <c r="BH3111" s="72">
        <v>2.91</v>
      </c>
      <c r="BI3111" s="72">
        <v>8.2639999999999993</v>
      </c>
      <c r="BJ3111" s="12">
        <v>1243.18</v>
      </c>
      <c r="BK3111" s="72">
        <v>8.7390000000000008</v>
      </c>
      <c r="BL3111" s="72">
        <v>7.1289999999999996</v>
      </c>
      <c r="BM3111" s="12">
        <v>756.34100000000001</v>
      </c>
      <c r="BN3111" s="72">
        <v>5.3170000000000002</v>
      </c>
      <c r="BO3111" s="72">
        <v>7.1369999999999996</v>
      </c>
      <c r="BP3111" s="12">
        <v>1999.521</v>
      </c>
      <c r="BQ3111" s="72">
        <v>14.055</v>
      </c>
      <c r="BR3111" s="72">
        <v>4.7050000000000001</v>
      </c>
      <c r="BS3111" s="12">
        <v>2473.0650000000001</v>
      </c>
      <c r="BT3111" s="72">
        <v>17.384</v>
      </c>
      <c r="BU3111" s="72">
        <v>3.782</v>
      </c>
      <c r="BV3111" s="12">
        <v>14226.019</v>
      </c>
      <c r="BW3111" s="72">
        <v>100</v>
      </c>
      <c r="BX3111" s="72">
        <v>0.98</v>
      </c>
      <c r="BY3111" s="13"/>
      <c r="BZ3111" s="13"/>
    </row>
    <row r="3112" spans="1:78">
      <c r="A3112" s="122" t="s">
        <v>65</v>
      </c>
      <c r="B3112" s="71" t="s">
        <v>75</v>
      </c>
      <c r="C3112" s="71" t="s">
        <v>26</v>
      </c>
      <c r="D3112" s="34">
        <v>45809</v>
      </c>
      <c r="E3112" s="12">
        <v>7952.2240000000002</v>
      </c>
      <c r="F3112" s="72">
        <v>55.817999999999998</v>
      </c>
      <c r="G3112" s="72">
        <v>1.0680000000000001</v>
      </c>
      <c r="H3112" s="12">
        <v>278.03899999999999</v>
      </c>
      <c r="I3112" s="72">
        <v>1.952</v>
      </c>
      <c r="J3112" s="72">
        <v>13.773999999999999</v>
      </c>
      <c r="K3112" s="12">
        <v>336.85599999999999</v>
      </c>
      <c r="L3112" s="72">
        <v>2.3639999999999999</v>
      </c>
      <c r="M3112" s="72">
        <v>17.338000000000001</v>
      </c>
      <c r="N3112" s="12">
        <v>614.89499999999998</v>
      </c>
      <c r="O3112" s="72">
        <v>4.3159999999999998</v>
      </c>
      <c r="P3112" s="72">
        <v>10.738</v>
      </c>
      <c r="Q3112" s="12">
        <v>44.584000000000003</v>
      </c>
      <c r="R3112" s="72">
        <v>0.313</v>
      </c>
      <c r="S3112" s="72">
        <v>55.66</v>
      </c>
      <c r="T3112" s="12">
        <v>659.47900000000004</v>
      </c>
      <c r="U3112" s="72">
        <v>4.6289999999999996</v>
      </c>
      <c r="V3112" s="72">
        <v>11.454000000000001</v>
      </c>
      <c r="W3112" s="12">
        <v>2672.3670000000002</v>
      </c>
      <c r="X3112" s="72">
        <v>18.757999999999999</v>
      </c>
      <c r="Y3112" s="72">
        <v>3.7970000000000002</v>
      </c>
      <c r="Z3112" s="12">
        <v>3331.8449999999998</v>
      </c>
      <c r="AA3112" s="72">
        <v>23.387</v>
      </c>
      <c r="AB3112" s="72">
        <v>2.5129999999999999</v>
      </c>
      <c r="AC3112" s="12">
        <v>11284.07</v>
      </c>
      <c r="AD3112" s="72">
        <v>79.204999999999998</v>
      </c>
      <c r="AE3112" s="72">
        <v>0.97299999999999998</v>
      </c>
      <c r="AF3112" s="12">
        <v>34.557000000000002</v>
      </c>
      <c r="AG3112" s="72">
        <v>0.24299999999999999</v>
      </c>
      <c r="AH3112" s="72">
        <v>44.429000000000002</v>
      </c>
      <c r="AI3112" s="12">
        <v>303.84800000000001</v>
      </c>
      <c r="AJ3112" s="72">
        <v>2.133</v>
      </c>
      <c r="AK3112" s="72">
        <v>14.920999999999999</v>
      </c>
      <c r="AL3112" s="12">
        <v>338.40499999999997</v>
      </c>
      <c r="AM3112" s="72">
        <v>2.375</v>
      </c>
      <c r="AN3112" s="72">
        <v>12.513</v>
      </c>
      <c r="AO3112" s="12">
        <v>11622.475</v>
      </c>
      <c r="AP3112" s="72">
        <v>81.581000000000003</v>
      </c>
      <c r="AQ3112" s="72">
        <v>1.071</v>
      </c>
      <c r="AR3112" s="12">
        <v>86.885000000000005</v>
      </c>
      <c r="AS3112" s="72">
        <v>0.61</v>
      </c>
      <c r="AT3112" s="72">
        <v>26.039000000000001</v>
      </c>
      <c r="AU3112" s="12">
        <v>37.814999999999998</v>
      </c>
      <c r="AV3112" s="72">
        <v>0.26500000000000001</v>
      </c>
      <c r="AW3112" s="72">
        <v>41.898000000000003</v>
      </c>
      <c r="AX3112" s="12">
        <v>303.19499999999999</v>
      </c>
      <c r="AY3112" s="72">
        <v>2.1280000000000001</v>
      </c>
      <c r="AZ3112" s="72">
        <v>19.169</v>
      </c>
      <c r="BA3112" s="12">
        <v>341.01100000000002</v>
      </c>
      <c r="BB3112" s="72">
        <v>2.3940000000000001</v>
      </c>
      <c r="BC3112" s="72">
        <v>15.959</v>
      </c>
      <c r="BD3112" s="12">
        <v>30.262</v>
      </c>
      <c r="BE3112" s="72">
        <v>0.21199999999999999</v>
      </c>
      <c r="BF3112" s="72">
        <v>43.518999999999998</v>
      </c>
      <c r="BG3112" s="12">
        <v>371.27199999999999</v>
      </c>
      <c r="BH3112" s="72">
        <v>2.6059999999999999</v>
      </c>
      <c r="BI3112" s="72">
        <v>13.459</v>
      </c>
      <c r="BJ3112" s="12">
        <v>1263.9670000000001</v>
      </c>
      <c r="BK3112" s="72">
        <v>8.8719999999999999</v>
      </c>
      <c r="BL3112" s="72">
        <v>6.07</v>
      </c>
      <c r="BM3112" s="12">
        <v>901.97900000000004</v>
      </c>
      <c r="BN3112" s="72">
        <v>6.3310000000000004</v>
      </c>
      <c r="BO3112" s="72">
        <v>5.5780000000000003</v>
      </c>
      <c r="BP3112" s="12">
        <v>2165.9459999999999</v>
      </c>
      <c r="BQ3112" s="72">
        <v>15.202999999999999</v>
      </c>
      <c r="BR3112" s="72">
        <v>3.5510000000000002</v>
      </c>
      <c r="BS3112" s="12">
        <v>2624.1030000000001</v>
      </c>
      <c r="BT3112" s="72">
        <v>18.419</v>
      </c>
      <c r="BU3112" s="72">
        <v>3.339</v>
      </c>
      <c r="BV3112" s="12">
        <v>14246.578</v>
      </c>
      <c r="BW3112" s="72">
        <v>100</v>
      </c>
      <c r="BX3112" s="72">
        <v>1.202</v>
      </c>
      <c r="BY3112" s="13"/>
      <c r="BZ3112" s="13"/>
    </row>
    <row r="3113" spans="1:78">
      <c r="A3113" s="122" t="s">
        <v>65</v>
      </c>
      <c r="B3113" s="71" t="s">
        <v>75</v>
      </c>
      <c r="C3113" s="71" t="s">
        <v>26</v>
      </c>
      <c r="D3113" s="34">
        <v>45901</v>
      </c>
      <c r="E3113" s="12">
        <v>8114.02</v>
      </c>
      <c r="F3113" s="72">
        <v>57.835000000000001</v>
      </c>
      <c r="G3113" s="72">
        <v>1.2110000000000001</v>
      </c>
      <c r="H3113" s="12">
        <v>305.74900000000002</v>
      </c>
      <c r="I3113" s="72">
        <v>2.1789999999999998</v>
      </c>
      <c r="J3113" s="72">
        <v>17.803999999999998</v>
      </c>
      <c r="K3113" s="12">
        <v>218.18700000000001</v>
      </c>
      <c r="L3113" s="72">
        <v>1.5549999999999999</v>
      </c>
      <c r="M3113" s="72">
        <v>19.216000000000001</v>
      </c>
      <c r="N3113" s="12">
        <v>523.93600000000004</v>
      </c>
      <c r="O3113" s="72">
        <v>3.734</v>
      </c>
      <c r="P3113" s="72">
        <v>13.586</v>
      </c>
      <c r="Q3113" s="12">
        <v>62.561999999999998</v>
      </c>
      <c r="R3113" s="72">
        <v>0.44600000000000001</v>
      </c>
      <c r="S3113" s="72">
        <v>36.143999999999998</v>
      </c>
      <c r="T3113" s="12">
        <v>586.49800000000005</v>
      </c>
      <c r="U3113" s="72">
        <v>4.18</v>
      </c>
      <c r="V3113" s="72">
        <v>12.401</v>
      </c>
      <c r="W3113" s="12">
        <v>2560.3009999999999</v>
      </c>
      <c r="X3113" s="72">
        <v>18.248999999999999</v>
      </c>
      <c r="Y3113" s="72">
        <v>4.2</v>
      </c>
      <c r="Z3113" s="12">
        <v>3146.799</v>
      </c>
      <c r="AA3113" s="72">
        <v>22.43</v>
      </c>
      <c r="AB3113" s="72">
        <v>2.8980000000000001</v>
      </c>
      <c r="AC3113" s="12">
        <v>11260.819</v>
      </c>
      <c r="AD3113" s="72">
        <v>80.263999999999996</v>
      </c>
      <c r="AE3113" s="72">
        <v>1.2689999999999999</v>
      </c>
      <c r="AF3113" s="12">
        <v>33.408000000000001</v>
      </c>
      <c r="AG3113" s="72">
        <v>0.23799999999999999</v>
      </c>
      <c r="AH3113" s="72">
        <v>56.231000000000002</v>
      </c>
      <c r="AI3113" s="12">
        <v>303.07600000000002</v>
      </c>
      <c r="AJ3113" s="72">
        <v>2.16</v>
      </c>
      <c r="AK3113" s="72">
        <v>13.930999999999999</v>
      </c>
      <c r="AL3113" s="12">
        <v>336.48399999999998</v>
      </c>
      <c r="AM3113" s="72">
        <v>2.3980000000000001</v>
      </c>
      <c r="AN3113" s="72">
        <v>12.097</v>
      </c>
      <c r="AO3113" s="12">
        <v>11597.303</v>
      </c>
      <c r="AP3113" s="72">
        <v>82.662000000000006</v>
      </c>
      <c r="AQ3113" s="72">
        <v>1.3879999999999999</v>
      </c>
      <c r="AR3113" s="12">
        <v>92.644000000000005</v>
      </c>
      <c r="AS3113" s="72">
        <v>0.66</v>
      </c>
      <c r="AT3113" s="72">
        <v>17.727</v>
      </c>
      <c r="AU3113" s="12">
        <v>53.893999999999998</v>
      </c>
      <c r="AV3113" s="72">
        <v>0.38400000000000001</v>
      </c>
      <c r="AW3113" s="72">
        <v>34.457000000000001</v>
      </c>
      <c r="AX3113" s="12">
        <v>210.74199999999999</v>
      </c>
      <c r="AY3113" s="72">
        <v>1.502</v>
      </c>
      <c r="AZ3113" s="72">
        <v>17.733000000000001</v>
      </c>
      <c r="BA3113" s="12">
        <v>264.63600000000002</v>
      </c>
      <c r="BB3113" s="72">
        <v>1.8859999999999999</v>
      </c>
      <c r="BC3113" s="72">
        <v>15.775</v>
      </c>
      <c r="BD3113" s="12">
        <v>71.977999999999994</v>
      </c>
      <c r="BE3113" s="72">
        <v>0.51300000000000001</v>
      </c>
      <c r="BF3113" s="72">
        <v>32.646999999999998</v>
      </c>
      <c r="BG3113" s="12">
        <v>336.613</v>
      </c>
      <c r="BH3113" s="72">
        <v>2.399</v>
      </c>
      <c r="BI3113" s="72">
        <v>14.205</v>
      </c>
      <c r="BJ3113" s="12">
        <v>1244.489</v>
      </c>
      <c r="BK3113" s="72">
        <v>8.8699999999999992</v>
      </c>
      <c r="BL3113" s="72">
        <v>6.3789999999999996</v>
      </c>
      <c r="BM3113" s="12">
        <v>758.65800000000002</v>
      </c>
      <c r="BN3113" s="72">
        <v>5.4080000000000004</v>
      </c>
      <c r="BO3113" s="72">
        <v>7.3369999999999997</v>
      </c>
      <c r="BP3113" s="12">
        <v>2003.1469999999999</v>
      </c>
      <c r="BQ3113" s="72">
        <v>14.278</v>
      </c>
      <c r="BR3113" s="72">
        <v>4.5910000000000002</v>
      </c>
      <c r="BS3113" s="12">
        <v>2432.404</v>
      </c>
      <c r="BT3113" s="72">
        <v>17.338000000000001</v>
      </c>
      <c r="BU3113" s="72">
        <v>4.6529999999999996</v>
      </c>
      <c r="BV3113" s="12">
        <v>14029.707</v>
      </c>
      <c r="BW3113" s="72">
        <v>100</v>
      </c>
      <c r="BX3113" s="72">
        <v>1.361</v>
      </c>
      <c r="BY3113" s="13"/>
      <c r="BZ3113" s="13"/>
    </row>
    <row r="3114" spans="1:78">
      <c r="A3114" s="122" t="s">
        <v>65</v>
      </c>
      <c r="B3114" s="71" t="s">
        <v>75</v>
      </c>
      <c r="C3114" s="71" t="s">
        <v>26</v>
      </c>
      <c r="D3114" s="34">
        <v>45992</v>
      </c>
      <c r="E3114" s="12">
        <v>8120.52</v>
      </c>
      <c r="F3114" s="72">
        <v>56.981999999999999</v>
      </c>
      <c r="G3114" s="72">
        <v>1.514</v>
      </c>
      <c r="H3114" s="12">
        <v>189.482</v>
      </c>
      <c r="I3114" s="72">
        <v>1.33</v>
      </c>
      <c r="J3114" s="72">
        <v>17.706</v>
      </c>
      <c r="K3114" s="12">
        <v>309.60399999999998</v>
      </c>
      <c r="L3114" s="72">
        <v>2.173</v>
      </c>
      <c r="M3114" s="72">
        <v>19.141999999999999</v>
      </c>
      <c r="N3114" s="12">
        <v>499.08600000000001</v>
      </c>
      <c r="O3114" s="72">
        <v>3.5019999999999998</v>
      </c>
      <c r="P3114" s="72">
        <v>10.648999999999999</v>
      </c>
      <c r="Q3114" s="12">
        <v>68.001000000000005</v>
      </c>
      <c r="R3114" s="72">
        <v>0.47699999999999998</v>
      </c>
      <c r="S3114" s="72">
        <v>32.880000000000003</v>
      </c>
      <c r="T3114" s="12">
        <v>567.08699999999999</v>
      </c>
      <c r="U3114" s="72">
        <v>3.9790000000000001</v>
      </c>
      <c r="V3114" s="72">
        <v>10.081</v>
      </c>
      <c r="W3114" s="12">
        <v>2668.0909999999999</v>
      </c>
      <c r="X3114" s="72">
        <v>18.722000000000001</v>
      </c>
      <c r="Y3114" s="72">
        <v>3.375</v>
      </c>
      <c r="Z3114" s="12">
        <v>3235.1779999999999</v>
      </c>
      <c r="AA3114" s="72">
        <v>22.701000000000001</v>
      </c>
      <c r="AB3114" s="72">
        <v>2.6459999999999999</v>
      </c>
      <c r="AC3114" s="12">
        <v>11355.698</v>
      </c>
      <c r="AD3114" s="72">
        <v>79.683999999999997</v>
      </c>
      <c r="AE3114" s="72">
        <v>1.23</v>
      </c>
      <c r="AF3114" s="12">
        <v>8.9260000000000002</v>
      </c>
      <c r="AG3114" s="72">
        <v>6.3E-2</v>
      </c>
      <c r="AH3114" s="72">
        <v>94.099000000000004</v>
      </c>
      <c r="AI3114" s="12">
        <v>365.58100000000002</v>
      </c>
      <c r="AJ3114" s="72">
        <v>2.5649999999999999</v>
      </c>
      <c r="AK3114" s="72">
        <v>10.965</v>
      </c>
      <c r="AL3114" s="12">
        <v>374.50700000000001</v>
      </c>
      <c r="AM3114" s="72">
        <v>2.6280000000000001</v>
      </c>
      <c r="AN3114" s="72">
        <v>10.045999999999999</v>
      </c>
      <c r="AO3114" s="12">
        <v>11730.205</v>
      </c>
      <c r="AP3114" s="72">
        <v>82.311000000000007</v>
      </c>
      <c r="AQ3114" s="72">
        <v>1.175</v>
      </c>
      <c r="AR3114" s="12">
        <v>107.161</v>
      </c>
      <c r="AS3114" s="72">
        <v>0.752</v>
      </c>
      <c r="AT3114" s="72">
        <v>26.224</v>
      </c>
      <c r="AU3114" s="12">
        <v>71.040999999999997</v>
      </c>
      <c r="AV3114" s="72">
        <v>0.498</v>
      </c>
      <c r="AW3114" s="72">
        <v>47.628999999999998</v>
      </c>
      <c r="AX3114" s="12">
        <v>197.17599999999999</v>
      </c>
      <c r="AY3114" s="72">
        <v>1.3839999999999999</v>
      </c>
      <c r="AZ3114" s="72">
        <v>28.318999999999999</v>
      </c>
      <c r="BA3114" s="12">
        <v>268.21699999999998</v>
      </c>
      <c r="BB3114" s="72">
        <v>1.8819999999999999</v>
      </c>
      <c r="BC3114" s="72">
        <v>23.510999999999999</v>
      </c>
      <c r="BD3114" s="12">
        <v>67.12</v>
      </c>
      <c r="BE3114" s="72">
        <v>0.47099999999999997</v>
      </c>
      <c r="BF3114" s="72">
        <v>33.103000000000002</v>
      </c>
      <c r="BG3114" s="12">
        <v>335.33699999999999</v>
      </c>
      <c r="BH3114" s="72">
        <v>2.3530000000000002</v>
      </c>
      <c r="BI3114" s="72">
        <v>18.46</v>
      </c>
      <c r="BJ3114" s="12">
        <v>1122.703</v>
      </c>
      <c r="BK3114" s="72">
        <v>7.8780000000000001</v>
      </c>
      <c r="BL3114" s="72">
        <v>7.2830000000000004</v>
      </c>
      <c r="BM3114" s="12">
        <v>955.59100000000001</v>
      </c>
      <c r="BN3114" s="72">
        <v>6.7050000000000001</v>
      </c>
      <c r="BO3114" s="72">
        <v>7.54</v>
      </c>
      <c r="BP3114" s="12">
        <v>2078.2939999999999</v>
      </c>
      <c r="BQ3114" s="72">
        <v>14.584</v>
      </c>
      <c r="BR3114" s="72">
        <v>4.6710000000000003</v>
      </c>
      <c r="BS3114" s="12">
        <v>2520.7919999999999</v>
      </c>
      <c r="BT3114" s="72">
        <v>17.689</v>
      </c>
      <c r="BU3114" s="72">
        <v>4.1150000000000002</v>
      </c>
      <c r="BV3114" s="12">
        <v>14250.996999999999</v>
      </c>
      <c r="BW3114" s="72">
        <v>100</v>
      </c>
      <c r="BX3114" s="72">
        <v>1.1830000000000001</v>
      </c>
      <c r="BY3114" s="13"/>
      <c r="BZ3114" s="13"/>
    </row>
    <row r="3115" spans="1:78">
      <c r="A3115" s="122" t="s">
        <v>65</v>
      </c>
      <c r="B3115" s="71" t="s">
        <v>75</v>
      </c>
      <c r="C3115" s="71" t="s">
        <v>26</v>
      </c>
      <c r="D3115" s="34">
        <v>46082</v>
      </c>
      <c r="E3115" s="12">
        <v>8244.4380000000001</v>
      </c>
      <c r="F3115" s="72">
        <v>56.554000000000002</v>
      </c>
      <c r="G3115" s="72">
        <v>1.413</v>
      </c>
      <c r="H3115" s="12">
        <v>266.52199999999999</v>
      </c>
      <c r="I3115" s="72">
        <v>1.8280000000000001</v>
      </c>
      <c r="J3115" s="72">
        <v>19.571000000000002</v>
      </c>
      <c r="K3115" s="12">
        <v>275.11599999999999</v>
      </c>
      <c r="L3115" s="72">
        <v>1.887</v>
      </c>
      <c r="M3115" s="72">
        <v>21.869</v>
      </c>
      <c r="N3115" s="12">
        <v>541.63800000000003</v>
      </c>
      <c r="O3115" s="72">
        <v>3.7149999999999999</v>
      </c>
      <c r="P3115" s="72">
        <v>11.833</v>
      </c>
      <c r="Q3115" s="12">
        <v>64.05</v>
      </c>
      <c r="R3115" s="72">
        <v>0.439</v>
      </c>
      <c r="S3115" s="72">
        <v>42.862000000000002</v>
      </c>
      <c r="T3115" s="12">
        <v>605.68799999999999</v>
      </c>
      <c r="U3115" s="72">
        <v>4.1550000000000002</v>
      </c>
      <c r="V3115" s="72">
        <v>10.468999999999999</v>
      </c>
      <c r="W3115" s="12">
        <v>2660</v>
      </c>
      <c r="X3115" s="72">
        <v>18.247</v>
      </c>
      <c r="Y3115" s="72">
        <v>3.5659999999999998</v>
      </c>
      <c r="Z3115" s="12">
        <v>3265.6880000000001</v>
      </c>
      <c r="AA3115" s="72">
        <v>22.402000000000001</v>
      </c>
      <c r="AB3115" s="72">
        <v>2.657</v>
      </c>
      <c r="AC3115" s="12">
        <v>11510.126</v>
      </c>
      <c r="AD3115" s="72">
        <v>78.956000000000003</v>
      </c>
      <c r="AE3115" s="72">
        <v>1.153</v>
      </c>
      <c r="AF3115" s="12">
        <v>36.959000000000003</v>
      </c>
      <c r="AG3115" s="72">
        <v>0.254</v>
      </c>
      <c r="AH3115" s="72">
        <v>45.484999999999999</v>
      </c>
      <c r="AI3115" s="12">
        <v>416.065</v>
      </c>
      <c r="AJ3115" s="72">
        <v>2.8540000000000001</v>
      </c>
      <c r="AK3115" s="72">
        <v>9.9930000000000003</v>
      </c>
      <c r="AL3115" s="12">
        <v>453.024</v>
      </c>
      <c r="AM3115" s="72">
        <v>3.1080000000000001</v>
      </c>
      <c r="AN3115" s="72">
        <v>8.0589999999999993</v>
      </c>
      <c r="AO3115" s="12">
        <v>11963.151</v>
      </c>
      <c r="AP3115" s="72">
        <v>82.063000000000002</v>
      </c>
      <c r="AQ3115" s="72">
        <v>1.0920000000000001</v>
      </c>
      <c r="AR3115" s="12">
        <v>103.453</v>
      </c>
      <c r="AS3115" s="72">
        <v>0.71</v>
      </c>
      <c r="AT3115" s="72">
        <v>25.248999999999999</v>
      </c>
      <c r="AU3115" s="12">
        <v>49.600999999999999</v>
      </c>
      <c r="AV3115" s="72">
        <v>0.34</v>
      </c>
      <c r="AW3115" s="72">
        <v>46.058999999999997</v>
      </c>
      <c r="AX3115" s="12">
        <v>269.86500000000001</v>
      </c>
      <c r="AY3115" s="72">
        <v>1.851</v>
      </c>
      <c r="AZ3115" s="72">
        <v>20.501999999999999</v>
      </c>
      <c r="BA3115" s="12">
        <v>319.46499999999997</v>
      </c>
      <c r="BB3115" s="72">
        <v>2.1909999999999998</v>
      </c>
      <c r="BC3115" s="72">
        <v>19.067</v>
      </c>
      <c r="BD3115" s="12">
        <v>55.301000000000002</v>
      </c>
      <c r="BE3115" s="72">
        <v>0.379</v>
      </c>
      <c r="BF3115" s="72">
        <v>36.317</v>
      </c>
      <c r="BG3115" s="12">
        <v>374.76600000000002</v>
      </c>
      <c r="BH3115" s="72">
        <v>2.5710000000000002</v>
      </c>
      <c r="BI3115" s="72">
        <v>18.155999999999999</v>
      </c>
      <c r="BJ3115" s="12">
        <v>1214.26</v>
      </c>
      <c r="BK3115" s="72">
        <v>8.3290000000000006</v>
      </c>
      <c r="BL3115" s="72">
        <v>6.2990000000000004</v>
      </c>
      <c r="BM3115" s="12">
        <v>922.34799999999996</v>
      </c>
      <c r="BN3115" s="72">
        <v>6.327</v>
      </c>
      <c r="BO3115" s="72">
        <v>7.2809999999999997</v>
      </c>
      <c r="BP3115" s="12">
        <v>2136.6089999999999</v>
      </c>
      <c r="BQ3115" s="72">
        <v>14.656000000000001</v>
      </c>
      <c r="BR3115" s="72">
        <v>4.4850000000000003</v>
      </c>
      <c r="BS3115" s="12">
        <v>2614.828</v>
      </c>
      <c r="BT3115" s="72">
        <v>17.937000000000001</v>
      </c>
      <c r="BU3115" s="72">
        <v>4.37</v>
      </c>
      <c r="BV3115" s="12">
        <v>14577.977999999999</v>
      </c>
      <c r="BW3115" s="72">
        <v>100</v>
      </c>
      <c r="BX3115" s="72">
        <v>1.0920000000000001</v>
      </c>
      <c r="BY3115" s="13"/>
      <c r="BZ3115" s="13"/>
    </row>
    <row r="3116" spans="1:78">
      <c r="A3116" s="122" t="s">
        <v>65</v>
      </c>
      <c r="B3116" s="71" t="s">
        <v>75</v>
      </c>
      <c r="C3116" s="71" t="s">
        <v>26</v>
      </c>
      <c r="D3116" s="34">
        <v>46174</v>
      </c>
      <c r="E3116" s="12">
        <v>7857.9279999999999</v>
      </c>
      <c r="F3116" s="72">
        <v>56.442999999999998</v>
      </c>
      <c r="G3116" s="72">
        <v>1.2549999999999999</v>
      </c>
      <c r="H3116" s="12">
        <v>267.988</v>
      </c>
      <c r="I3116" s="72">
        <v>1.925</v>
      </c>
      <c r="J3116" s="72">
        <v>18.321999999999999</v>
      </c>
      <c r="K3116" s="12">
        <v>231.976</v>
      </c>
      <c r="L3116" s="72">
        <v>1.6659999999999999</v>
      </c>
      <c r="M3116" s="72">
        <v>19.282</v>
      </c>
      <c r="N3116" s="12">
        <v>499.96499999999997</v>
      </c>
      <c r="O3116" s="72">
        <v>3.5910000000000002</v>
      </c>
      <c r="P3116" s="72">
        <v>14.672000000000001</v>
      </c>
      <c r="Q3116" s="12">
        <v>48.146000000000001</v>
      </c>
      <c r="R3116" s="72">
        <v>0.34599999999999997</v>
      </c>
      <c r="S3116" s="72">
        <v>29.61</v>
      </c>
      <c r="T3116" s="12">
        <v>548.11099999999999</v>
      </c>
      <c r="U3116" s="72">
        <v>3.9369999999999998</v>
      </c>
      <c r="V3116" s="72">
        <v>13.396000000000001</v>
      </c>
      <c r="W3116" s="12">
        <v>2687.7269999999999</v>
      </c>
      <c r="X3116" s="72">
        <v>19.306000000000001</v>
      </c>
      <c r="Y3116" s="72">
        <v>3.577</v>
      </c>
      <c r="Z3116" s="12">
        <v>3235.837</v>
      </c>
      <c r="AA3116" s="72">
        <v>23.242999999999999</v>
      </c>
      <c r="AB3116" s="72">
        <v>2.4870000000000001</v>
      </c>
      <c r="AC3116" s="12">
        <v>11093.764999999999</v>
      </c>
      <c r="AD3116" s="72">
        <v>79.686000000000007</v>
      </c>
      <c r="AE3116" s="72">
        <v>1.133</v>
      </c>
      <c r="AF3116" s="12">
        <v>28.314</v>
      </c>
      <c r="AG3116" s="72">
        <v>0.20300000000000001</v>
      </c>
      <c r="AH3116" s="72">
        <v>55.262</v>
      </c>
      <c r="AI3116" s="12">
        <v>354.53199999999998</v>
      </c>
      <c r="AJ3116" s="72">
        <v>2.5470000000000002</v>
      </c>
      <c r="AK3116" s="72">
        <v>11.725</v>
      </c>
      <c r="AL3116" s="12">
        <v>382.846</v>
      </c>
      <c r="AM3116" s="72">
        <v>2.75</v>
      </c>
      <c r="AN3116" s="72">
        <v>10.298999999999999</v>
      </c>
      <c r="AO3116" s="12">
        <v>11476.611999999999</v>
      </c>
      <c r="AP3116" s="72">
        <v>82.436000000000007</v>
      </c>
      <c r="AQ3116" s="72">
        <v>1.1499999999999999</v>
      </c>
      <c r="AR3116" s="12">
        <v>45.298000000000002</v>
      </c>
      <c r="AS3116" s="72">
        <v>0.32500000000000001</v>
      </c>
      <c r="AT3116" s="72">
        <v>27.75</v>
      </c>
      <c r="AU3116" s="12">
        <v>79.935000000000002</v>
      </c>
      <c r="AV3116" s="72">
        <v>0.57399999999999995</v>
      </c>
      <c r="AW3116" s="72">
        <v>35.703000000000003</v>
      </c>
      <c r="AX3116" s="12">
        <v>295.72399999999999</v>
      </c>
      <c r="AY3116" s="72">
        <v>2.1240000000000001</v>
      </c>
      <c r="AZ3116" s="72">
        <v>15.821</v>
      </c>
      <c r="BA3116" s="12">
        <v>375.66</v>
      </c>
      <c r="BB3116" s="72">
        <v>2.698</v>
      </c>
      <c r="BC3116" s="72">
        <v>14.196999999999999</v>
      </c>
      <c r="BD3116" s="12">
        <v>98.793999999999997</v>
      </c>
      <c r="BE3116" s="72">
        <v>0.71</v>
      </c>
      <c r="BF3116" s="72">
        <v>36.965000000000003</v>
      </c>
      <c r="BG3116" s="12">
        <v>474.45400000000001</v>
      </c>
      <c r="BH3116" s="72">
        <v>3.4079999999999999</v>
      </c>
      <c r="BI3116" s="72">
        <v>13.567</v>
      </c>
      <c r="BJ3116" s="12">
        <v>1023.525</v>
      </c>
      <c r="BK3116" s="72">
        <v>7.3520000000000003</v>
      </c>
      <c r="BL3116" s="72">
        <v>8.1259999999999994</v>
      </c>
      <c r="BM3116" s="12">
        <v>901.97299999999996</v>
      </c>
      <c r="BN3116" s="72">
        <v>6.4790000000000001</v>
      </c>
      <c r="BO3116" s="72">
        <v>6.2859999999999996</v>
      </c>
      <c r="BP3116" s="12">
        <v>1925.498</v>
      </c>
      <c r="BQ3116" s="72">
        <v>13.831</v>
      </c>
      <c r="BR3116" s="72">
        <v>5.3380000000000001</v>
      </c>
      <c r="BS3116" s="12">
        <v>2445.25</v>
      </c>
      <c r="BT3116" s="72">
        <v>17.564</v>
      </c>
      <c r="BU3116" s="72">
        <v>3.96</v>
      </c>
      <c r="BV3116" s="12">
        <v>13921.861999999999</v>
      </c>
      <c r="BW3116" s="72">
        <v>100</v>
      </c>
      <c r="BX3116" s="72">
        <v>1.2689999999999999</v>
      </c>
      <c r="BY3116" s="13"/>
      <c r="BZ3116" s="13"/>
    </row>
    <row r="3117" spans="1:78">
      <c r="A3117" s="122" t="s">
        <v>65</v>
      </c>
      <c r="B3117" s="71" t="s">
        <v>75</v>
      </c>
      <c r="C3117" s="71" t="s">
        <v>24</v>
      </c>
      <c r="D3117" s="34">
        <v>41883</v>
      </c>
      <c r="E3117" s="12">
        <v>0</v>
      </c>
      <c r="F3117" s="72">
        <v>0</v>
      </c>
      <c r="G3117" s="72">
        <v>0</v>
      </c>
      <c r="H3117" s="12">
        <v>0</v>
      </c>
      <c r="I3117" s="72">
        <v>0</v>
      </c>
      <c r="J3117" s="72">
        <v>0</v>
      </c>
      <c r="K3117" s="12">
        <v>0</v>
      </c>
      <c r="L3117" s="72">
        <v>0</v>
      </c>
      <c r="M3117" s="72">
        <v>0</v>
      </c>
      <c r="N3117" s="12">
        <v>0</v>
      </c>
      <c r="O3117" s="72">
        <v>0</v>
      </c>
      <c r="P3117" s="72">
        <v>0</v>
      </c>
      <c r="Q3117" s="12">
        <v>0</v>
      </c>
      <c r="R3117" s="72">
        <v>0</v>
      </c>
      <c r="S3117" s="72">
        <v>0</v>
      </c>
      <c r="T3117" s="12">
        <v>0</v>
      </c>
      <c r="U3117" s="72">
        <v>0</v>
      </c>
      <c r="V3117" s="72">
        <v>0</v>
      </c>
      <c r="W3117" s="12">
        <v>0</v>
      </c>
      <c r="X3117" s="72">
        <v>0</v>
      </c>
      <c r="Y3117" s="72">
        <v>0</v>
      </c>
      <c r="Z3117" s="12">
        <v>0</v>
      </c>
      <c r="AA3117" s="72">
        <v>0</v>
      </c>
      <c r="AB3117" s="72">
        <v>0</v>
      </c>
      <c r="AC3117" s="12">
        <v>0</v>
      </c>
      <c r="AD3117" s="72">
        <v>0</v>
      </c>
      <c r="AE3117" s="72">
        <v>0</v>
      </c>
      <c r="AF3117" s="12">
        <v>0</v>
      </c>
      <c r="AG3117" s="72">
        <v>0</v>
      </c>
      <c r="AH3117" s="72">
        <v>0</v>
      </c>
      <c r="AI3117" s="12">
        <v>0</v>
      </c>
      <c r="AJ3117" s="72">
        <v>0</v>
      </c>
      <c r="AK3117" s="72">
        <v>0</v>
      </c>
      <c r="AL3117" s="12">
        <v>0</v>
      </c>
      <c r="AM3117" s="72">
        <v>0</v>
      </c>
      <c r="AN3117" s="72">
        <v>0</v>
      </c>
      <c r="AO3117" s="12">
        <v>0</v>
      </c>
      <c r="AP3117" s="72">
        <v>0</v>
      </c>
      <c r="AQ3117" s="72">
        <v>0</v>
      </c>
      <c r="AR3117" s="12">
        <v>0</v>
      </c>
      <c r="AS3117" s="72">
        <v>0</v>
      </c>
      <c r="AT3117" s="72">
        <v>0</v>
      </c>
      <c r="AU3117" s="12">
        <v>0</v>
      </c>
      <c r="AV3117" s="72">
        <v>0</v>
      </c>
      <c r="AW3117" s="72">
        <v>0</v>
      </c>
      <c r="AX3117" s="12">
        <v>0</v>
      </c>
      <c r="AY3117" s="72">
        <v>0</v>
      </c>
      <c r="AZ3117" s="72">
        <v>0</v>
      </c>
      <c r="BA3117" s="12">
        <v>0</v>
      </c>
      <c r="BB3117" s="72">
        <v>0</v>
      </c>
      <c r="BC3117" s="72">
        <v>0</v>
      </c>
      <c r="BD3117" s="12">
        <v>0</v>
      </c>
      <c r="BE3117" s="72">
        <v>0</v>
      </c>
      <c r="BF3117" s="72">
        <v>0</v>
      </c>
      <c r="BG3117" s="12">
        <v>0</v>
      </c>
      <c r="BH3117" s="72">
        <v>0</v>
      </c>
      <c r="BI3117" s="72">
        <v>0</v>
      </c>
      <c r="BJ3117" s="12">
        <v>0</v>
      </c>
      <c r="BK3117" s="72">
        <v>0</v>
      </c>
      <c r="BL3117" s="72">
        <v>0</v>
      </c>
      <c r="BM3117" s="12">
        <v>0</v>
      </c>
      <c r="BN3117" s="72">
        <v>0</v>
      </c>
      <c r="BO3117" s="72">
        <v>0</v>
      </c>
      <c r="BP3117" s="12">
        <v>0</v>
      </c>
      <c r="BQ3117" s="72">
        <v>0</v>
      </c>
      <c r="BR3117" s="72">
        <v>0</v>
      </c>
      <c r="BS3117" s="12">
        <v>0</v>
      </c>
      <c r="BT3117" s="72">
        <v>0</v>
      </c>
      <c r="BU3117" s="72">
        <v>0</v>
      </c>
      <c r="BV3117" s="12">
        <v>0</v>
      </c>
      <c r="BW3117" s="72">
        <v>0</v>
      </c>
      <c r="BX3117" s="72">
        <v>0</v>
      </c>
      <c r="BY3117" s="13"/>
      <c r="BZ3117" s="13"/>
    </row>
    <row r="3118" spans="1:78">
      <c r="A3118" s="122" t="s">
        <v>65</v>
      </c>
      <c r="B3118" s="71" t="s">
        <v>75</v>
      </c>
      <c r="C3118" s="71" t="s">
        <v>24</v>
      </c>
      <c r="D3118" s="34">
        <v>41974</v>
      </c>
      <c r="E3118" s="12">
        <v>0</v>
      </c>
      <c r="F3118" s="72">
        <v>0</v>
      </c>
      <c r="G3118" s="72">
        <v>0</v>
      </c>
      <c r="H3118" s="12">
        <v>0</v>
      </c>
      <c r="I3118" s="72">
        <v>0</v>
      </c>
      <c r="J3118" s="72">
        <v>0</v>
      </c>
      <c r="K3118" s="12">
        <v>0</v>
      </c>
      <c r="L3118" s="72">
        <v>0</v>
      </c>
      <c r="M3118" s="72">
        <v>0</v>
      </c>
      <c r="N3118" s="12">
        <v>0</v>
      </c>
      <c r="O3118" s="72">
        <v>0</v>
      </c>
      <c r="P3118" s="72">
        <v>0</v>
      </c>
      <c r="Q3118" s="12">
        <v>0</v>
      </c>
      <c r="R3118" s="72">
        <v>0</v>
      </c>
      <c r="S3118" s="72">
        <v>0</v>
      </c>
      <c r="T3118" s="12">
        <v>0</v>
      </c>
      <c r="U3118" s="72">
        <v>0</v>
      </c>
      <c r="V3118" s="72">
        <v>0</v>
      </c>
      <c r="W3118" s="12">
        <v>0</v>
      </c>
      <c r="X3118" s="72">
        <v>0</v>
      </c>
      <c r="Y3118" s="72">
        <v>0</v>
      </c>
      <c r="Z3118" s="12">
        <v>0</v>
      </c>
      <c r="AA3118" s="72">
        <v>0</v>
      </c>
      <c r="AB3118" s="72">
        <v>0</v>
      </c>
      <c r="AC3118" s="12">
        <v>0</v>
      </c>
      <c r="AD3118" s="72">
        <v>0</v>
      </c>
      <c r="AE3118" s="72">
        <v>0</v>
      </c>
      <c r="AF3118" s="12">
        <v>0</v>
      </c>
      <c r="AG3118" s="72">
        <v>0</v>
      </c>
      <c r="AH3118" s="72">
        <v>0</v>
      </c>
      <c r="AI3118" s="12">
        <v>0</v>
      </c>
      <c r="AJ3118" s="72">
        <v>0</v>
      </c>
      <c r="AK3118" s="72">
        <v>0</v>
      </c>
      <c r="AL3118" s="12">
        <v>0</v>
      </c>
      <c r="AM3118" s="72">
        <v>0</v>
      </c>
      <c r="AN3118" s="72">
        <v>0</v>
      </c>
      <c r="AO3118" s="12">
        <v>0</v>
      </c>
      <c r="AP3118" s="72">
        <v>0</v>
      </c>
      <c r="AQ3118" s="72">
        <v>0</v>
      </c>
      <c r="AR3118" s="12">
        <v>0</v>
      </c>
      <c r="AS3118" s="72">
        <v>0</v>
      </c>
      <c r="AT3118" s="72">
        <v>0</v>
      </c>
      <c r="AU3118" s="12">
        <v>0</v>
      </c>
      <c r="AV3118" s="72">
        <v>0</v>
      </c>
      <c r="AW3118" s="72">
        <v>0</v>
      </c>
      <c r="AX3118" s="12">
        <v>0</v>
      </c>
      <c r="AY3118" s="72">
        <v>0</v>
      </c>
      <c r="AZ3118" s="72">
        <v>0</v>
      </c>
      <c r="BA3118" s="12">
        <v>0</v>
      </c>
      <c r="BB3118" s="72">
        <v>0</v>
      </c>
      <c r="BC3118" s="72">
        <v>0</v>
      </c>
      <c r="BD3118" s="12">
        <v>0</v>
      </c>
      <c r="BE3118" s="72">
        <v>0</v>
      </c>
      <c r="BF3118" s="72">
        <v>0</v>
      </c>
      <c r="BG3118" s="12">
        <v>0</v>
      </c>
      <c r="BH3118" s="72">
        <v>0</v>
      </c>
      <c r="BI3118" s="72">
        <v>0</v>
      </c>
      <c r="BJ3118" s="12">
        <v>0</v>
      </c>
      <c r="BK3118" s="72">
        <v>0</v>
      </c>
      <c r="BL3118" s="72">
        <v>0</v>
      </c>
      <c r="BM3118" s="12">
        <v>0</v>
      </c>
      <c r="BN3118" s="72">
        <v>0</v>
      </c>
      <c r="BO3118" s="72">
        <v>0</v>
      </c>
      <c r="BP3118" s="12">
        <v>0</v>
      </c>
      <c r="BQ3118" s="72">
        <v>0</v>
      </c>
      <c r="BR3118" s="72">
        <v>0</v>
      </c>
      <c r="BS3118" s="12">
        <v>0</v>
      </c>
      <c r="BT3118" s="72">
        <v>0</v>
      </c>
      <c r="BU3118" s="72">
        <v>0</v>
      </c>
      <c r="BV3118" s="12">
        <v>0</v>
      </c>
      <c r="BW3118" s="72">
        <v>0</v>
      </c>
      <c r="BX3118" s="72">
        <v>0</v>
      </c>
      <c r="BY3118" s="13"/>
      <c r="BZ3118" s="13"/>
    </row>
    <row r="3119" spans="1:78">
      <c r="A3119" s="122" t="s">
        <v>65</v>
      </c>
      <c r="B3119" s="71" t="s">
        <v>75</v>
      </c>
      <c r="C3119" s="71" t="s">
        <v>24</v>
      </c>
      <c r="D3119" s="34">
        <v>42064</v>
      </c>
      <c r="E3119" s="12">
        <v>0</v>
      </c>
      <c r="F3119" s="72">
        <v>0</v>
      </c>
      <c r="G3119" s="72">
        <v>0</v>
      </c>
      <c r="H3119" s="12">
        <v>0</v>
      </c>
      <c r="I3119" s="72">
        <v>0</v>
      </c>
      <c r="J3119" s="72">
        <v>0</v>
      </c>
      <c r="K3119" s="12">
        <v>0</v>
      </c>
      <c r="L3119" s="72">
        <v>0</v>
      </c>
      <c r="M3119" s="72">
        <v>0</v>
      </c>
      <c r="N3119" s="12">
        <v>0</v>
      </c>
      <c r="O3119" s="72">
        <v>0</v>
      </c>
      <c r="P3119" s="72">
        <v>0</v>
      </c>
      <c r="Q3119" s="12">
        <v>0</v>
      </c>
      <c r="R3119" s="72">
        <v>0</v>
      </c>
      <c r="S3119" s="72">
        <v>0</v>
      </c>
      <c r="T3119" s="12">
        <v>0</v>
      </c>
      <c r="U3119" s="72">
        <v>0</v>
      </c>
      <c r="V3119" s="72">
        <v>0</v>
      </c>
      <c r="W3119" s="12">
        <v>0</v>
      </c>
      <c r="X3119" s="72">
        <v>0</v>
      </c>
      <c r="Y3119" s="72">
        <v>0</v>
      </c>
      <c r="Z3119" s="12">
        <v>0</v>
      </c>
      <c r="AA3119" s="72">
        <v>0</v>
      </c>
      <c r="AB3119" s="72">
        <v>0</v>
      </c>
      <c r="AC3119" s="12">
        <v>0</v>
      </c>
      <c r="AD3119" s="72">
        <v>0</v>
      </c>
      <c r="AE3119" s="72">
        <v>0</v>
      </c>
      <c r="AF3119" s="12">
        <v>0</v>
      </c>
      <c r="AG3119" s="72">
        <v>0</v>
      </c>
      <c r="AH3119" s="72">
        <v>0</v>
      </c>
      <c r="AI3119" s="12">
        <v>0</v>
      </c>
      <c r="AJ3119" s="72">
        <v>0</v>
      </c>
      <c r="AK3119" s="72">
        <v>0</v>
      </c>
      <c r="AL3119" s="12">
        <v>0</v>
      </c>
      <c r="AM3119" s="72">
        <v>0</v>
      </c>
      <c r="AN3119" s="72">
        <v>0</v>
      </c>
      <c r="AO3119" s="12">
        <v>0</v>
      </c>
      <c r="AP3119" s="72">
        <v>0</v>
      </c>
      <c r="AQ3119" s="72">
        <v>0</v>
      </c>
      <c r="AR3119" s="12">
        <v>0</v>
      </c>
      <c r="AS3119" s="72">
        <v>0</v>
      </c>
      <c r="AT3119" s="72">
        <v>0</v>
      </c>
      <c r="AU3119" s="12">
        <v>0</v>
      </c>
      <c r="AV3119" s="72">
        <v>0</v>
      </c>
      <c r="AW3119" s="72">
        <v>0</v>
      </c>
      <c r="AX3119" s="12">
        <v>0</v>
      </c>
      <c r="AY3119" s="72">
        <v>0</v>
      </c>
      <c r="AZ3119" s="72">
        <v>0</v>
      </c>
      <c r="BA3119" s="12">
        <v>0</v>
      </c>
      <c r="BB3119" s="72">
        <v>0</v>
      </c>
      <c r="BC3119" s="72">
        <v>0</v>
      </c>
      <c r="BD3119" s="12">
        <v>0</v>
      </c>
      <c r="BE3119" s="72">
        <v>0</v>
      </c>
      <c r="BF3119" s="72">
        <v>0</v>
      </c>
      <c r="BG3119" s="12">
        <v>0</v>
      </c>
      <c r="BH3119" s="72">
        <v>0</v>
      </c>
      <c r="BI3119" s="72">
        <v>0</v>
      </c>
      <c r="BJ3119" s="12">
        <v>0</v>
      </c>
      <c r="BK3119" s="72">
        <v>0</v>
      </c>
      <c r="BL3119" s="72">
        <v>0</v>
      </c>
      <c r="BM3119" s="12">
        <v>0</v>
      </c>
      <c r="BN3119" s="72">
        <v>0</v>
      </c>
      <c r="BO3119" s="72">
        <v>0</v>
      </c>
      <c r="BP3119" s="12">
        <v>0</v>
      </c>
      <c r="BQ3119" s="72">
        <v>0</v>
      </c>
      <c r="BR3119" s="72">
        <v>0</v>
      </c>
      <c r="BS3119" s="12">
        <v>0</v>
      </c>
      <c r="BT3119" s="72">
        <v>0</v>
      </c>
      <c r="BU3119" s="72">
        <v>0</v>
      </c>
      <c r="BV3119" s="12">
        <v>0</v>
      </c>
      <c r="BW3119" s="72">
        <v>0</v>
      </c>
      <c r="BX3119" s="72">
        <v>0</v>
      </c>
      <c r="BY3119" s="13"/>
      <c r="BZ3119" s="13"/>
    </row>
    <row r="3120" spans="1:78">
      <c r="A3120" s="122" t="s">
        <v>65</v>
      </c>
      <c r="B3120" s="71" t="s">
        <v>75</v>
      </c>
      <c r="C3120" s="71" t="s">
        <v>24</v>
      </c>
      <c r="D3120" s="34">
        <v>42156</v>
      </c>
      <c r="E3120" s="12">
        <v>0</v>
      </c>
      <c r="F3120" s="72">
        <v>0</v>
      </c>
      <c r="G3120" s="72">
        <v>0</v>
      </c>
      <c r="H3120" s="12">
        <v>0</v>
      </c>
      <c r="I3120" s="72">
        <v>0</v>
      </c>
      <c r="J3120" s="72">
        <v>0</v>
      </c>
      <c r="K3120" s="12">
        <v>0</v>
      </c>
      <c r="L3120" s="72">
        <v>0</v>
      </c>
      <c r="M3120" s="72">
        <v>0</v>
      </c>
      <c r="N3120" s="12">
        <v>0</v>
      </c>
      <c r="O3120" s="72">
        <v>0</v>
      </c>
      <c r="P3120" s="72">
        <v>0</v>
      </c>
      <c r="Q3120" s="12">
        <v>0</v>
      </c>
      <c r="R3120" s="72">
        <v>0</v>
      </c>
      <c r="S3120" s="72">
        <v>0</v>
      </c>
      <c r="T3120" s="12">
        <v>0</v>
      </c>
      <c r="U3120" s="72">
        <v>0</v>
      </c>
      <c r="V3120" s="72">
        <v>0</v>
      </c>
      <c r="W3120" s="12">
        <v>0</v>
      </c>
      <c r="X3120" s="72">
        <v>0</v>
      </c>
      <c r="Y3120" s="72">
        <v>0</v>
      </c>
      <c r="Z3120" s="12">
        <v>0</v>
      </c>
      <c r="AA3120" s="72">
        <v>0</v>
      </c>
      <c r="AB3120" s="72">
        <v>0</v>
      </c>
      <c r="AC3120" s="12">
        <v>0</v>
      </c>
      <c r="AD3120" s="72">
        <v>0</v>
      </c>
      <c r="AE3120" s="72">
        <v>0</v>
      </c>
      <c r="AF3120" s="12">
        <v>0</v>
      </c>
      <c r="AG3120" s="72">
        <v>0</v>
      </c>
      <c r="AH3120" s="72">
        <v>0</v>
      </c>
      <c r="AI3120" s="12">
        <v>0</v>
      </c>
      <c r="AJ3120" s="72">
        <v>0</v>
      </c>
      <c r="AK3120" s="72">
        <v>0</v>
      </c>
      <c r="AL3120" s="12">
        <v>0</v>
      </c>
      <c r="AM3120" s="72">
        <v>0</v>
      </c>
      <c r="AN3120" s="72">
        <v>0</v>
      </c>
      <c r="AO3120" s="12">
        <v>0</v>
      </c>
      <c r="AP3120" s="72">
        <v>0</v>
      </c>
      <c r="AQ3120" s="72">
        <v>0</v>
      </c>
      <c r="AR3120" s="12">
        <v>0</v>
      </c>
      <c r="AS3120" s="72">
        <v>0</v>
      </c>
      <c r="AT3120" s="72">
        <v>0</v>
      </c>
      <c r="AU3120" s="12">
        <v>0</v>
      </c>
      <c r="AV3120" s="72">
        <v>0</v>
      </c>
      <c r="AW3120" s="72">
        <v>0</v>
      </c>
      <c r="AX3120" s="12">
        <v>0</v>
      </c>
      <c r="AY3120" s="72">
        <v>0</v>
      </c>
      <c r="AZ3120" s="72">
        <v>0</v>
      </c>
      <c r="BA3120" s="12">
        <v>0</v>
      </c>
      <c r="BB3120" s="72">
        <v>0</v>
      </c>
      <c r="BC3120" s="72">
        <v>0</v>
      </c>
      <c r="BD3120" s="12">
        <v>0</v>
      </c>
      <c r="BE3120" s="72">
        <v>0</v>
      </c>
      <c r="BF3120" s="72">
        <v>0</v>
      </c>
      <c r="BG3120" s="12">
        <v>0</v>
      </c>
      <c r="BH3120" s="72">
        <v>0</v>
      </c>
      <c r="BI3120" s="72">
        <v>0</v>
      </c>
      <c r="BJ3120" s="12">
        <v>0</v>
      </c>
      <c r="BK3120" s="72">
        <v>0</v>
      </c>
      <c r="BL3120" s="72">
        <v>0</v>
      </c>
      <c r="BM3120" s="12">
        <v>0</v>
      </c>
      <c r="BN3120" s="72">
        <v>0</v>
      </c>
      <c r="BO3120" s="72">
        <v>0</v>
      </c>
      <c r="BP3120" s="12">
        <v>0</v>
      </c>
      <c r="BQ3120" s="72">
        <v>0</v>
      </c>
      <c r="BR3120" s="72">
        <v>0</v>
      </c>
      <c r="BS3120" s="12">
        <v>0</v>
      </c>
      <c r="BT3120" s="72">
        <v>0</v>
      </c>
      <c r="BU3120" s="72">
        <v>0</v>
      </c>
      <c r="BV3120" s="12">
        <v>0</v>
      </c>
      <c r="BW3120" s="72">
        <v>0</v>
      </c>
      <c r="BX3120" s="72">
        <v>0</v>
      </c>
      <c r="BY3120" s="13"/>
      <c r="BZ3120" s="13"/>
    </row>
    <row r="3121" spans="1:78">
      <c r="A3121" s="122" t="s">
        <v>65</v>
      </c>
      <c r="B3121" s="71" t="s">
        <v>75</v>
      </c>
      <c r="C3121" s="71" t="s">
        <v>24</v>
      </c>
      <c r="D3121" s="34">
        <v>42614</v>
      </c>
      <c r="E3121" s="12">
        <v>0</v>
      </c>
      <c r="F3121" s="72">
        <v>0</v>
      </c>
      <c r="G3121" s="72">
        <v>0</v>
      </c>
      <c r="H3121" s="12">
        <v>0</v>
      </c>
      <c r="I3121" s="72">
        <v>0</v>
      </c>
      <c r="J3121" s="72">
        <v>0</v>
      </c>
      <c r="K3121" s="12">
        <v>0</v>
      </c>
      <c r="L3121" s="72">
        <v>0</v>
      </c>
      <c r="M3121" s="72">
        <v>0</v>
      </c>
      <c r="N3121" s="12">
        <v>0</v>
      </c>
      <c r="O3121" s="72">
        <v>0</v>
      </c>
      <c r="P3121" s="72">
        <v>0</v>
      </c>
      <c r="Q3121" s="12">
        <v>0</v>
      </c>
      <c r="R3121" s="72">
        <v>0</v>
      </c>
      <c r="S3121" s="72">
        <v>0</v>
      </c>
      <c r="T3121" s="12">
        <v>0</v>
      </c>
      <c r="U3121" s="72">
        <v>0</v>
      </c>
      <c r="V3121" s="72">
        <v>0</v>
      </c>
      <c r="W3121" s="12">
        <v>0</v>
      </c>
      <c r="X3121" s="72">
        <v>0</v>
      </c>
      <c r="Y3121" s="72">
        <v>0</v>
      </c>
      <c r="Z3121" s="12">
        <v>0</v>
      </c>
      <c r="AA3121" s="72">
        <v>0</v>
      </c>
      <c r="AB3121" s="72">
        <v>0</v>
      </c>
      <c r="AC3121" s="12">
        <v>0</v>
      </c>
      <c r="AD3121" s="72">
        <v>0</v>
      </c>
      <c r="AE3121" s="72">
        <v>0</v>
      </c>
      <c r="AF3121" s="12">
        <v>0</v>
      </c>
      <c r="AG3121" s="72">
        <v>0</v>
      </c>
      <c r="AH3121" s="72">
        <v>0</v>
      </c>
      <c r="AI3121" s="12">
        <v>0</v>
      </c>
      <c r="AJ3121" s="72">
        <v>0</v>
      </c>
      <c r="AK3121" s="72">
        <v>0</v>
      </c>
      <c r="AL3121" s="12">
        <v>0</v>
      </c>
      <c r="AM3121" s="72">
        <v>0</v>
      </c>
      <c r="AN3121" s="72">
        <v>0</v>
      </c>
      <c r="AO3121" s="12">
        <v>0</v>
      </c>
      <c r="AP3121" s="72">
        <v>0</v>
      </c>
      <c r="AQ3121" s="72">
        <v>0</v>
      </c>
      <c r="AR3121" s="12">
        <v>0</v>
      </c>
      <c r="AS3121" s="72">
        <v>0</v>
      </c>
      <c r="AT3121" s="72">
        <v>0</v>
      </c>
      <c r="AU3121" s="12">
        <v>0</v>
      </c>
      <c r="AV3121" s="72">
        <v>0</v>
      </c>
      <c r="AW3121" s="72">
        <v>0</v>
      </c>
      <c r="AX3121" s="12">
        <v>0</v>
      </c>
      <c r="AY3121" s="72">
        <v>0</v>
      </c>
      <c r="AZ3121" s="72">
        <v>0</v>
      </c>
      <c r="BA3121" s="12">
        <v>0</v>
      </c>
      <c r="BB3121" s="72">
        <v>0</v>
      </c>
      <c r="BC3121" s="72">
        <v>0</v>
      </c>
      <c r="BD3121" s="12">
        <v>0</v>
      </c>
      <c r="BE3121" s="72">
        <v>0</v>
      </c>
      <c r="BF3121" s="72">
        <v>0</v>
      </c>
      <c r="BG3121" s="12">
        <v>0</v>
      </c>
      <c r="BH3121" s="72">
        <v>0</v>
      </c>
      <c r="BI3121" s="72">
        <v>0</v>
      </c>
      <c r="BJ3121" s="12">
        <v>0</v>
      </c>
      <c r="BK3121" s="72">
        <v>0</v>
      </c>
      <c r="BL3121" s="72">
        <v>0</v>
      </c>
      <c r="BM3121" s="12">
        <v>0</v>
      </c>
      <c r="BN3121" s="72">
        <v>0</v>
      </c>
      <c r="BO3121" s="72">
        <v>0</v>
      </c>
      <c r="BP3121" s="12">
        <v>0</v>
      </c>
      <c r="BQ3121" s="72">
        <v>0</v>
      </c>
      <c r="BR3121" s="72">
        <v>0</v>
      </c>
      <c r="BS3121" s="12">
        <v>0</v>
      </c>
      <c r="BT3121" s="72">
        <v>0</v>
      </c>
      <c r="BU3121" s="72">
        <v>0</v>
      </c>
      <c r="BV3121" s="12">
        <v>0</v>
      </c>
      <c r="BW3121" s="72">
        <v>0</v>
      </c>
      <c r="BX3121" s="72">
        <v>0</v>
      </c>
      <c r="BY3121" s="13"/>
      <c r="BZ3121" s="13"/>
    </row>
    <row r="3122" spans="1:78">
      <c r="A3122" s="122" t="s">
        <v>65</v>
      </c>
      <c r="B3122" s="71" t="s">
        <v>75</v>
      </c>
      <c r="C3122" s="71" t="s">
        <v>24</v>
      </c>
      <c r="D3122" s="34">
        <v>42705</v>
      </c>
      <c r="E3122" s="12">
        <v>0</v>
      </c>
      <c r="F3122" s="72">
        <v>0</v>
      </c>
      <c r="G3122" s="72">
        <v>0</v>
      </c>
      <c r="H3122" s="12">
        <v>0</v>
      </c>
      <c r="I3122" s="72">
        <v>0</v>
      </c>
      <c r="J3122" s="72">
        <v>0</v>
      </c>
      <c r="K3122" s="12">
        <v>0</v>
      </c>
      <c r="L3122" s="72">
        <v>0</v>
      </c>
      <c r="M3122" s="72">
        <v>0</v>
      </c>
      <c r="N3122" s="12">
        <v>0</v>
      </c>
      <c r="O3122" s="72">
        <v>0</v>
      </c>
      <c r="P3122" s="72">
        <v>0</v>
      </c>
      <c r="Q3122" s="12">
        <v>0</v>
      </c>
      <c r="R3122" s="72">
        <v>0</v>
      </c>
      <c r="S3122" s="72">
        <v>0</v>
      </c>
      <c r="T3122" s="12">
        <v>0</v>
      </c>
      <c r="U3122" s="72">
        <v>0</v>
      </c>
      <c r="V3122" s="72">
        <v>0</v>
      </c>
      <c r="W3122" s="12">
        <v>0</v>
      </c>
      <c r="X3122" s="72">
        <v>0</v>
      </c>
      <c r="Y3122" s="72">
        <v>0</v>
      </c>
      <c r="Z3122" s="12">
        <v>0</v>
      </c>
      <c r="AA3122" s="72">
        <v>0</v>
      </c>
      <c r="AB3122" s="72">
        <v>0</v>
      </c>
      <c r="AC3122" s="12">
        <v>0</v>
      </c>
      <c r="AD3122" s="72">
        <v>0</v>
      </c>
      <c r="AE3122" s="72">
        <v>0</v>
      </c>
      <c r="AF3122" s="12">
        <v>0</v>
      </c>
      <c r="AG3122" s="72">
        <v>0</v>
      </c>
      <c r="AH3122" s="72">
        <v>0</v>
      </c>
      <c r="AI3122" s="12">
        <v>0</v>
      </c>
      <c r="AJ3122" s="72">
        <v>0</v>
      </c>
      <c r="AK3122" s="72">
        <v>0</v>
      </c>
      <c r="AL3122" s="12">
        <v>0</v>
      </c>
      <c r="AM3122" s="72">
        <v>0</v>
      </c>
      <c r="AN3122" s="72">
        <v>0</v>
      </c>
      <c r="AO3122" s="12">
        <v>0</v>
      </c>
      <c r="AP3122" s="72">
        <v>0</v>
      </c>
      <c r="AQ3122" s="72">
        <v>0</v>
      </c>
      <c r="AR3122" s="12">
        <v>0</v>
      </c>
      <c r="AS3122" s="72">
        <v>0</v>
      </c>
      <c r="AT3122" s="72">
        <v>0</v>
      </c>
      <c r="AU3122" s="12">
        <v>0</v>
      </c>
      <c r="AV3122" s="72">
        <v>0</v>
      </c>
      <c r="AW3122" s="72">
        <v>0</v>
      </c>
      <c r="AX3122" s="12">
        <v>0</v>
      </c>
      <c r="AY3122" s="72">
        <v>0</v>
      </c>
      <c r="AZ3122" s="72">
        <v>0</v>
      </c>
      <c r="BA3122" s="12">
        <v>0</v>
      </c>
      <c r="BB3122" s="72">
        <v>0</v>
      </c>
      <c r="BC3122" s="72">
        <v>0</v>
      </c>
      <c r="BD3122" s="12">
        <v>0</v>
      </c>
      <c r="BE3122" s="72">
        <v>0</v>
      </c>
      <c r="BF3122" s="72">
        <v>0</v>
      </c>
      <c r="BG3122" s="12">
        <v>0</v>
      </c>
      <c r="BH3122" s="72">
        <v>0</v>
      </c>
      <c r="BI3122" s="72">
        <v>0</v>
      </c>
      <c r="BJ3122" s="12">
        <v>0</v>
      </c>
      <c r="BK3122" s="72">
        <v>0</v>
      </c>
      <c r="BL3122" s="72">
        <v>0</v>
      </c>
      <c r="BM3122" s="12">
        <v>0</v>
      </c>
      <c r="BN3122" s="72">
        <v>0</v>
      </c>
      <c r="BO3122" s="72">
        <v>0</v>
      </c>
      <c r="BP3122" s="12">
        <v>0</v>
      </c>
      <c r="BQ3122" s="72">
        <v>0</v>
      </c>
      <c r="BR3122" s="72">
        <v>0</v>
      </c>
      <c r="BS3122" s="12">
        <v>0</v>
      </c>
      <c r="BT3122" s="72">
        <v>0</v>
      </c>
      <c r="BU3122" s="72">
        <v>0</v>
      </c>
      <c r="BV3122" s="12">
        <v>0</v>
      </c>
      <c r="BW3122" s="72">
        <v>0</v>
      </c>
      <c r="BX3122" s="72">
        <v>0</v>
      </c>
      <c r="BY3122" s="13"/>
      <c r="BZ3122" s="13"/>
    </row>
    <row r="3123" spans="1:78">
      <c r="A3123" s="122" t="s">
        <v>65</v>
      </c>
      <c r="B3123" s="71" t="s">
        <v>75</v>
      </c>
      <c r="C3123" s="71" t="s">
        <v>24</v>
      </c>
      <c r="D3123" s="34">
        <v>42795</v>
      </c>
      <c r="E3123" s="12">
        <v>0</v>
      </c>
      <c r="F3123" s="72">
        <v>0</v>
      </c>
      <c r="G3123" s="72">
        <v>0</v>
      </c>
      <c r="H3123" s="12">
        <v>0</v>
      </c>
      <c r="I3123" s="72">
        <v>0</v>
      </c>
      <c r="J3123" s="72">
        <v>0</v>
      </c>
      <c r="K3123" s="12">
        <v>0</v>
      </c>
      <c r="L3123" s="72">
        <v>0</v>
      </c>
      <c r="M3123" s="72">
        <v>0</v>
      </c>
      <c r="N3123" s="12">
        <v>0</v>
      </c>
      <c r="O3123" s="72">
        <v>0</v>
      </c>
      <c r="P3123" s="72">
        <v>0</v>
      </c>
      <c r="Q3123" s="12">
        <v>0</v>
      </c>
      <c r="R3123" s="72">
        <v>0</v>
      </c>
      <c r="S3123" s="72">
        <v>0</v>
      </c>
      <c r="T3123" s="12">
        <v>0</v>
      </c>
      <c r="U3123" s="72">
        <v>0</v>
      </c>
      <c r="V3123" s="72">
        <v>0</v>
      </c>
      <c r="W3123" s="12">
        <v>0</v>
      </c>
      <c r="X3123" s="72">
        <v>0</v>
      </c>
      <c r="Y3123" s="72">
        <v>0</v>
      </c>
      <c r="Z3123" s="12">
        <v>0</v>
      </c>
      <c r="AA3123" s="72">
        <v>0</v>
      </c>
      <c r="AB3123" s="72">
        <v>0</v>
      </c>
      <c r="AC3123" s="12">
        <v>0</v>
      </c>
      <c r="AD3123" s="72">
        <v>0</v>
      </c>
      <c r="AE3123" s="72">
        <v>0</v>
      </c>
      <c r="AF3123" s="12">
        <v>0</v>
      </c>
      <c r="AG3123" s="72">
        <v>0</v>
      </c>
      <c r="AH3123" s="72">
        <v>0</v>
      </c>
      <c r="AI3123" s="12">
        <v>0</v>
      </c>
      <c r="AJ3123" s="72">
        <v>0</v>
      </c>
      <c r="AK3123" s="72">
        <v>0</v>
      </c>
      <c r="AL3123" s="12">
        <v>0</v>
      </c>
      <c r="AM3123" s="72">
        <v>0</v>
      </c>
      <c r="AN3123" s="72">
        <v>0</v>
      </c>
      <c r="AO3123" s="12">
        <v>0</v>
      </c>
      <c r="AP3123" s="72">
        <v>0</v>
      </c>
      <c r="AQ3123" s="72">
        <v>0</v>
      </c>
      <c r="AR3123" s="12">
        <v>0</v>
      </c>
      <c r="AS3123" s="72">
        <v>0</v>
      </c>
      <c r="AT3123" s="72">
        <v>0</v>
      </c>
      <c r="AU3123" s="12">
        <v>0</v>
      </c>
      <c r="AV3123" s="72">
        <v>0</v>
      </c>
      <c r="AW3123" s="72">
        <v>0</v>
      </c>
      <c r="AX3123" s="12">
        <v>0</v>
      </c>
      <c r="AY3123" s="72">
        <v>0</v>
      </c>
      <c r="AZ3123" s="72">
        <v>0</v>
      </c>
      <c r="BA3123" s="12">
        <v>0</v>
      </c>
      <c r="BB3123" s="72">
        <v>0</v>
      </c>
      <c r="BC3123" s="72">
        <v>0</v>
      </c>
      <c r="BD3123" s="12">
        <v>0</v>
      </c>
      <c r="BE3123" s="72">
        <v>0</v>
      </c>
      <c r="BF3123" s="72">
        <v>0</v>
      </c>
      <c r="BG3123" s="12">
        <v>0</v>
      </c>
      <c r="BH3123" s="72">
        <v>0</v>
      </c>
      <c r="BI3123" s="72">
        <v>0</v>
      </c>
      <c r="BJ3123" s="12">
        <v>0</v>
      </c>
      <c r="BK3123" s="72">
        <v>0</v>
      </c>
      <c r="BL3123" s="72">
        <v>0</v>
      </c>
      <c r="BM3123" s="12">
        <v>0</v>
      </c>
      <c r="BN3123" s="72">
        <v>0</v>
      </c>
      <c r="BO3123" s="72">
        <v>0</v>
      </c>
      <c r="BP3123" s="12">
        <v>0</v>
      </c>
      <c r="BQ3123" s="72">
        <v>0</v>
      </c>
      <c r="BR3123" s="72">
        <v>0</v>
      </c>
      <c r="BS3123" s="12">
        <v>0</v>
      </c>
      <c r="BT3123" s="72">
        <v>0</v>
      </c>
      <c r="BU3123" s="72">
        <v>0</v>
      </c>
      <c r="BV3123" s="12">
        <v>0</v>
      </c>
      <c r="BW3123" s="72">
        <v>0</v>
      </c>
      <c r="BX3123" s="72">
        <v>0</v>
      </c>
      <c r="BY3123" s="13"/>
      <c r="BZ3123" s="13"/>
    </row>
    <row r="3124" spans="1:78">
      <c r="A3124" s="122" t="s">
        <v>65</v>
      </c>
      <c r="B3124" s="71" t="s">
        <v>75</v>
      </c>
      <c r="C3124" s="71" t="s">
        <v>24</v>
      </c>
      <c r="D3124" s="34">
        <v>42887</v>
      </c>
      <c r="E3124" s="12">
        <v>0</v>
      </c>
      <c r="F3124" s="72">
        <v>0</v>
      </c>
      <c r="G3124" s="72">
        <v>0</v>
      </c>
      <c r="H3124" s="12">
        <v>0</v>
      </c>
      <c r="I3124" s="72">
        <v>0</v>
      </c>
      <c r="J3124" s="72">
        <v>0</v>
      </c>
      <c r="K3124" s="12">
        <v>0</v>
      </c>
      <c r="L3124" s="72">
        <v>0</v>
      </c>
      <c r="M3124" s="72">
        <v>0</v>
      </c>
      <c r="N3124" s="12">
        <v>0</v>
      </c>
      <c r="O3124" s="72">
        <v>0</v>
      </c>
      <c r="P3124" s="72">
        <v>0</v>
      </c>
      <c r="Q3124" s="12">
        <v>0</v>
      </c>
      <c r="R3124" s="72">
        <v>0</v>
      </c>
      <c r="S3124" s="72">
        <v>0</v>
      </c>
      <c r="T3124" s="12">
        <v>0</v>
      </c>
      <c r="U3124" s="72">
        <v>0</v>
      </c>
      <c r="V3124" s="72">
        <v>0</v>
      </c>
      <c r="W3124" s="12">
        <v>0</v>
      </c>
      <c r="X3124" s="72">
        <v>0</v>
      </c>
      <c r="Y3124" s="72">
        <v>0</v>
      </c>
      <c r="Z3124" s="12">
        <v>0</v>
      </c>
      <c r="AA3124" s="72">
        <v>0</v>
      </c>
      <c r="AB3124" s="72">
        <v>0</v>
      </c>
      <c r="AC3124" s="12">
        <v>0</v>
      </c>
      <c r="AD3124" s="72">
        <v>0</v>
      </c>
      <c r="AE3124" s="72">
        <v>0</v>
      </c>
      <c r="AF3124" s="12">
        <v>0</v>
      </c>
      <c r="AG3124" s="72">
        <v>0</v>
      </c>
      <c r="AH3124" s="72">
        <v>0</v>
      </c>
      <c r="AI3124" s="12">
        <v>0</v>
      </c>
      <c r="AJ3124" s="72">
        <v>0</v>
      </c>
      <c r="AK3124" s="72">
        <v>0</v>
      </c>
      <c r="AL3124" s="12">
        <v>0</v>
      </c>
      <c r="AM3124" s="72">
        <v>0</v>
      </c>
      <c r="AN3124" s="72">
        <v>0</v>
      </c>
      <c r="AO3124" s="12">
        <v>0</v>
      </c>
      <c r="AP3124" s="72">
        <v>0</v>
      </c>
      <c r="AQ3124" s="72">
        <v>0</v>
      </c>
      <c r="AR3124" s="12">
        <v>0</v>
      </c>
      <c r="AS3124" s="72">
        <v>0</v>
      </c>
      <c r="AT3124" s="72">
        <v>0</v>
      </c>
      <c r="AU3124" s="12">
        <v>0</v>
      </c>
      <c r="AV3124" s="72">
        <v>0</v>
      </c>
      <c r="AW3124" s="72">
        <v>0</v>
      </c>
      <c r="AX3124" s="12">
        <v>0</v>
      </c>
      <c r="AY3124" s="72">
        <v>0</v>
      </c>
      <c r="AZ3124" s="72">
        <v>0</v>
      </c>
      <c r="BA3124" s="12">
        <v>0</v>
      </c>
      <c r="BB3124" s="72">
        <v>0</v>
      </c>
      <c r="BC3124" s="72">
        <v>0</v>
      </c>
      <c r="BD3124" s="12">
        <v>0</v>
      </c>
      <c r="BE3124" s="72">
        <v>0</v>
      </c>
      <c r="BF3124" s="72">
        <v>0</v>
      </c>
      <c r="BG3124" s="12">
        <v>0</v>
      </c>
      <c r="BH3124" s="72">
        <v>0</v>
      </c>
      <c r="BI3124" s="72">
        <v>0</v>
      </c>
      <c r="BJ3124" s="12">
        <v>0</v>
      </c>
      <c r="BK3124" s="72">
        <v>0</v>
      </c>
      <c r="BL3124" s="72">
        <v>0</v>
      </c>
      <c r="BM3124" s="12">
        <v>0</v>
      </c>
      <c r="BN3124" s="72">
        <v>0</v>
      </c>
      <c r="BO3124" s="72">
        <v>0</v>
      </c>
      <c r="BP3124" s="12">
        <v>0</v>
      </c>
      <c r="BQ3124" s="72">
        <v>0</v>
      </c>
      <c r="BR3124" s="72">
        <v>0</v>
      </c>
      <c r="BS3124" s="12">
        <v>0</v>
      </c>
      <c r="BT3124" s="72">
        <v>0</v>
      </c>
      <c r="BU3124" s="72">
        <v>0</v>
      </c>
      <c r="BV3124" s="12">
        <v>0</v>
      </c>
      <c r="BW3124" s="72">
        <v>0</v>
      </c>
      <c r="BX3124" s="72">
        <v>0</v>
      </c>
      <c r="BY3124" s="13"/>
      <c r="BZ3124" s="13"/>
    </row>
    <row r="3125" spans="1:78">
      <c r="A3125" s="122" t="s">
        <v>65</v>
      </c>
      <c r="B3125" s="71" t="s">
        <v>75</v>
      </c>
      <c r="C3125" s="71" t="s">
        <v>24</v>
      </c>
      <c r="D3125" s="34">
        <v>43344</v>
      </c>
      <c r="E3125" s="12">
        <v>0</v>
      </c>
      <c r="F3125" s="72">
        <v>0</v>
      </c>
      <c r="G3125" s="72">
        <v>0</v>
      </c>
      <c r="H3125" s="12">
        <v>0</v>
      </c>
      <c r="I3125" s="72">
        <v>0</v>
      </c>
      <c r="J3125" s="72">
        <v>0</v>
      </c>
      <c r="K3125" s="12">
        <v>0</v>
      </c>
      <c r="L3125" s="72">
        <v>0</v>
      </c>
      <c r="M3125" s="72">
        <v>0</v>
      </c>
      <c r="N3125" s="12">
        <v>0</v>
      </c>
      <c r="O3125" s="72">
        <v>0</v>
      </c>
      <c r="P3125" s="72">
        <v>0</v>
      </c>
      <c r="Q3125" s="12">
        <v>0</v>
      </c>
      <c r="R3125" s="72">
        <v>0</v>
      </c>
      <c r="S3125" s="72">
        <v>0</v>
      </c>
      <c r="T3125" s="12">
        <v>0</v>
      </c>
      <c r="U3125" s="72">
        <v>0</v>
      </c>
      <c r="V3125" s="72">
        <v>0</v>
      </c>
      <c r="W3125" s="12">
        <v>0</v>
      </c>
      <c r="X3125" s="72">
        <v>0</v>
      </c>
      <c r="Y3125" s="72">
        <v>0</v>
      </c>
      <c r="Z3125" s="12">
        <v>0</v>
      </c>
      <c r="AA3125" s="72">
        <v>0</v>
      </c>
      <c r="AB3125" s="72">
        <v>0</v>
      </c>
      <c r="AC3125" s="12">
        <v>0</v>
      </c>
      <c r="AD3125" s="72">
        <v>0</v>
      </c>
      <c r="AE3125" s="72">
        <v>0</v>
      </c>
      <c r="AF3125" s="12">
        <v>0</v>
      </c>
      <c r="AG3125" s="72">
        <v>0</v>
      </c>
      <c r="AH3125" s="72">
        <v>0</v>
      </c>
      <c r="AI3125" s="12">
        <v>0</v>
      </c>
      <c r="AJ3125" s="72">
        <v>0</v>
      </c>
      <c r="AK3125" s="72">
        <v>0</v>
      </c>
      <c r="AL3125" s="12">
        <v>0</v>
      </c>
      <c r="AM3125" s="72">
        <v>0</v>
      </c>
      <c r="AN3125" s="72">
        <v>0</v>
      </c>
      <c r="AO3125" s="12">
        <v>0</v>
      </c>
      <c r="AP3125" s="72">
        <v>0</v>
      </c>
      <c r="AQ3125" s="72">
        <v>0</v>
      </c>
      <c r="AR3125" s="12">
        <v>0</v>
      </c>
      <c r="AS3125" s="72">
        <v>0</v>
      </c>
      <c r="AT3125" s="72">
        <v>0</v>
      </c>
      <c r="AU3125" s="12">
        <v>0</v>
      </c>
      <c r="AV3125" s="72">
        <v>0</v>
      </c>
      <c r="AW3125" s="72">
        <v>0</v>
      </c>
      <c r="AX3125" s="12">
        <v>0</v>
      </c>
      <c r="AY3125" s="72">
        <v>0</v>
      </c>
      <c r="AZ3125" s="72">
        <v>0</v>
      </c>
      <c r="BA3125" s="12">
        <v>0</v>
      </c>
      <c r="BB3125" s="72">
        <v>0</v>
      </c>
      <c r="BC3125" s="72">
        <v>0</v>
      </c>
      <c r="BD3125" s="12">
        <v>0</v>
      </c>
      <c r="BE3125" s="72">
        <v>0</v>
      </c>
      <c r="BF3125" s="72">
        <v>0</v>
      </c>
      <c r="BG3125" s="12">
        <v>0</v>
      </c>
      <c r="BH3125" s="72">
        <v>0</v>
      </c>
      <c r="BI3125" s="72">
        <v>0</v>
      </c>
      <c r="BJ3125" s="12">
        <v>0</v>
      </c>
      <c r="BK3125" s="72">
        <v>0</v>
      </c>
      <c r="BL3125" s="72">
        <v>0</v>
      </c>
      <c r="BM3125" s="12">
        <v>0</v>
      </c>
      <c r="BN3125" s="72">
        <v>0</v>
      </c>
      <c r="BO3125" s="72">
        <v>0</v>
      </c>
      <c r="BP3125" s="12">
        <v>0</v>
      </c>
      <c r="BQ3125" s="72">
        <v>0</v>
      </c>
      <c r="BR3125" s="72">
        <v>0</v>
      </c>
      <c r="BS3125" s="12">
        <v>0</v>
      </c>
      <c r="BT3125" s="72">
        <v>0</v>
      </c>
      <c r="BU3125" s="72">
        <v>0</v>
      </c>
      <c r="BV3125" s="12">
        <v>0</v>
      </c>
      <c r="BW3125" s="72">
        <v>0</v>
      </c>
      <c r="BX3125" s="72">
        <v>0</v>
      </c>
      <c r="BY3125" s="13"/>
      <c r="BZ3125" s="13"/>
    </row>
    <row r="3126" spans="1:78">
      <c r="A3126" s="122" t="s">
        <v>65</v>
      </c>
      <c r="B3126" s="71" t="s">
        <v>75</v>
      </c>
      <c r="C3126" s="71" t="s">
        <v>24</v>
      </c>
      <c r="D3126" s="34">
        <v>43435</v>
      </c>
      <c r="E3126" s="12">
        <v>0</v>
      </c>
      <c r="F3126" s="72">
        <v>0</v>
      </c>
      <c r="G3126" s="72">
        <v>0</v>
      </c>
      <c r="H3126" s="12">
        <v>0</v>
      </c>
      <c r="I3126" s="72">
        <v>0</v>
      </c>
      <c r="J3126" s="72">
        <v>0</v>
      </c>
      <c r="K3126" s="12">
        <v>0</v>
      </c>
      <c r="L3126" s="72">
        <v>0</v>
      </c>
      <c r="M3126" s="72">
        <v>0</v>
      </c>
      <c r="N3126" s="12">
        <v>0</v>
      </c>
      <c r="O3126" s="72">
        <v>0</v>
      </c>
      <c r="P3126" s="72">
        <v>0</v>
      </c>
      <c r="Q3126" s="12">
        <v>0</v>
      </c>
      <c r="R3126" s="72">
        <v>0</v>
      </c>
      <c r="S3126" s="72">
        <v>0</v>
      </c>
      <c r="T3126" s="12">
        <v>0</v>
      </c>
      <c r="U3126" s="72">
        <v>0</v>
      </c>
      <c r="V3126" s="72">
        <v>0</v>
      </c>
      <c r="W3126" s="12">
        <v>0</v>
      </c>
      <c r="X3126" s="72">
        <v>0</v>
      </c>
      <c r="Y3126" s="72">
        <v>0</v>
      </c>
      <c r="Z3126" s="12">
        <v>0</v>
      </c>
      <c r="AA3126" s="72">
        <v>0</v>
      </c>
      <c r="AB3126" s="72">
        <v>0</v>
      </c>
      <c r="AC3126" s="12">
        <v>0</v>
      </c>
      <c r="AD3126" s="72">
        <v>0</v>
      </c>
      <c r="AE3126" s="72">
        <v>0</v>
      </c>
      <c r="AF3126" s="12">
        <v>0</v>
      </c>
      <c r="AG3126" s="72">
        <v>0</v>
      </c>
      <c r="AH3126" s="72">
        <v>0</v>
      </c>
      <c r="AI3126" s="12">
        <v>0</v>
      </c>
      <c r="AJ3126" s="72">
        <v>0</v>
      </c>
      <c r="AK3126" s="72">
        <v>0</v>
      </c>
      <c r="AL3126" s="12">
        <v>0</v>
      </c>
      <c r="AM3126" s="72">
        <v>0</v>
      </c>
      <c r="AN3126" s="72">
        <v>0</v>
      </c>
      <c r="AO3126" s="12">
        <v>0</v>
      </c>
      <c r="AP3126" s="72">
        <v>0</v>
      </c>
      <c r="AQ3126" s="72">
        <v>0</v>
      </c>
      <c r="AR3126" s="12">
        <v>0</v>
      </c>
      <c r="AS3126" s="72">
        <v>0</v>
      </c>
      <c r="AT3126" s="72">
        <v>0</v>
      </c>
      <c r="AU3126" s="12">
        <v>0</v>
      </c>
      <c r="AV3126" s="72">
        <v>0</v>
      </c>
      <c r="AW3126" s="72">
        <v>0</v>
      </c>
      <c r="AX3126" s="12">
        <v>0</v>
      </c>
      <c r="AY3126" s="72">
        <v>0</v>
      </c>
      <c r="AZ3126" s="72">
        <v>0</v>
      </c>
      <c r="BA3126" s="12">
        <v>0</v>
      </c>
      <c r="BB3126" s="72">
        <v>0</v>
      </c>
      <c r="BC3126" s="72">
        <v>0</v>
      </c>
      <c r="BD3126" s="12">
        <v>0</v>
      </c>
      <c r="BE3126" s="72">
        <v>0</v>
      </c>
      <c r="BF3126" s="72">
        <v>0</v>
      </c>
      <c r="BG3126" s="12">
        <v>0</v>
      </c>
      <c r="BH3126" s="72">
        <v>0</v>
      </c>
      <c r="BI3126" s="72">
        <v>0</v>
      </c>
      <c r="BJ3126" s="12">
        <v>0</v>
      </c>
      <c r="BK3126" s="72">
        <v>0</v>
      </c>
      <c r="BL3126" s="72">
        <v>0</v>
      </c>
      <c r="BM3126" s="12">
        <v>0</v>
      </c>
      <c r="BN3126" s="72">
        <v>0</v>
      </c>
      <c r="BO3126" s="72">
        <v>0</v>
      </c>
      <c r="BP3126" s="12">
        <v>0</v>
      </c>
      <c r="BQ3126" s="72">
        <v>0</v>
      </c>
      <c r="BR3126" s="72">
        <v>0</v>
      </c>
      <c r="BS3126" s="12">
        <v>0</v>
      </c>
      <c r="BT3126" s="72">
        <v>0</v>
      </c>
      <c r="BU3126" s="72">
        <v>0</v>
      </c>
      <c r="BV3126" s="12">
        <v>0</v>
      </c>
      <c r="BW3126" s="72">
        <v>0</v>
      </c>
      <c r="BX3126" s="72">
        <v>0</v>
      </c>
      <c r="BY3126" s="13"/>
      <c r="BZ3126" s="13"/>
    </row>
    <row r="3127" spans="1:78">
      <c r="A3127" s="122" t="s">
        <v>65</v>
      </c>
      <c r="B3127" s="71" t="s">
        <v>75</v>
      </c>
      <c r="C3127" s="71" t="s">
        <v>24</v>
      </c>
      <c r="D3127" s="34">
        <v>43525</v>
      </c>
      <c r="E3127" s="12">
        <v>0</v>
      </c>
      <c r="F3127" s="72">
        <v>0</v>
      </c>
      <c r="G3127" s="72">
        <v>0</v>
      </c>
      <c r="H3127" s="12">
        <v>0</v>
      </c>
      <c r="I3127" s="72">
        <v>0</v>
      </c>
      <c r="J3127" s="72">
        <v>0</v>
      </c>
      <c r="K3127" s="12">
        <v>0</v>
      </c>
      <c r="L3127" s="72">
        <v>0</v>
      </c>
      <c r="M3127" s="72">
        <v>0</v>
      </c>
      <c r="N3127" s="12">
        <v>0</v>
      </c>
      <c r="O3127" s="72">
        <v>0</v>
      </c>
      <c r="P3127" s="72">
        <v>0</v>
      </c>
      <c r="Q3127" s="12">
        <v>0</v>
      </c>
      <c r="R3127" s="72">
        <v>0</v>
      </c>
      <c r="S3127" s="72">
        <v>0</v>
      </c>
      <c r="T3127" s="12">
        <v>0</v>
      </c>
      <c r="U3127" s="72">
        <v>0</v>
      </c>
      <c r="V3127" s="72">
        <v>0</v>
      </c>
      <c r="W3127" s="12">
        <v>0</v>
      </c>
      <c r="X3127" s="72">
        <v>0</v>
      </c>
      <c r="Y3127" s="72">
        <v>0</v>
      </c>
      <c r="Z3127" s="12">
        <v>0</v>
      </c>
      <c r="AA3127" s="72">
        <v>0</v>
      </c>
      <c r="AB3127" s="72">
        <v>0</v>
      </c>
      <c r="AC3127" s="12">
        <v>0</v>
      </c>
      <c r="AD3127" s="72">
        <v>0</v>
      </c>
      <c r="AE3127" s="72">
        <v>0</v>
      </c>
      <c r="AF3127" s="12">
        <v>0</v>
      </c>
      <c r="AG3127" s="72">
        <v>0</v>
      </c>
      <c r="AH3127" s="72">
        <v>0</v>
      </c>
      <c r="AI3127" s="12">
        <v>0</v>
      </c>
      <c r="AJ3127" s="72">
        <v>0</v>
      </c>
      <c r="AK3127" s="72">
        <v>0</v>
      </c>
      <c r="AL3127" s="12">
        <v>0</v>
      </c>
      <c r="AM3127" s="72">
        <v>0</v>
      </c>
      <c r="AN3127" s="72">
        <v>0</v>
      </c>
      <c r="AO3127" s="12">
        <v>0</v>
      </c>
      <c r="AP3127" s="72">
        <v>0</v>
      </c>
      <c r="AQ3127" s="72">
        <v>0</v>
      </c>
      <c r="AR3127" s="12">
        <v>0</v>
      </c>
      <c r="AS3127" s="72">
        <v>0</v>
      </c>
      <c r="AT3127" s="72">
        <v>0</v>
      </c>
      <c r="AU3127" s="12">
        <v>0</v>
      </c>
      <c r="AV3127" s="72">
        <v>0</v>
      </c>
      <c r="AW3127" s="72">
        <v>0</v>
      </c>
      <c r="AX3127" s="12">
        <v>0</v>
      </c>
      <c r="AY3127" s="72">
        <v>0</v>
      </c>
      <c r="AZ3127" s="72">
        <v>0</v>
      </c>
      <c r="BA3127" s="12">
        <v>0</v>
      </c>
      <c r="BB3127" s="72">
        <v>0</v>
      </c>
      <c r="BC3127" s="72">
        <v>0</v>
      </c>
      <c r="BD3127" s="12">
        <v>0</v>
      </c>
      <c r="BE3127" s="72">
        <v>0</v>
      </c>
      <c r="BF3127" s="72">
        <v>0</v>
      </c>
      <c r="BG3127" s="12">
        <v>0</v>
      </c>
      <c r="BH3127" s="72">
        <v>0</v>
      </c>
      <c r="BI3127" s="72">
        <v>0</v>
      </c>
      <c r="BJ3127" s="12">
        <v>0</v>
      </c>
      <c r="BK3127" s="72">
        <v>0</v>
      </c>
      <c r="BL3127" s="72">
        <v>0</v>
      </c>
      <c r="BM3127" s="12">
        <v>0</v>
      </c>
      <c r="BN3127" s="72">
        <v>0</v>
      </c>
      <c r="BO3127" s="72">
        <v>0</v>
      </c>
      <c r="BP3127" s="12">
        <v>0</v>
      </c>
      <c r="BQ3127" s="72">
        <v>0</v>
      </c>
      <c r="BR3127" s="72">
        <v>0</v>
      </c>
      <c r="BS3127" s="12">
        <v>0</v>
      </c>
      <c r="BT3127" s="72">
        <v>0</v>
      </c>
      <c r="BU3127" s="72">
        <v>0</v>
      </c>
      <c r="BV3127" s="12">
        <v>0</v>
      </c>
      <c r="BW3127" s="72">
        <v>0</v>
      </c>
      <c r="BX3127" s="72">
        <v>0</v>
      </c>
      <c r="BY3127" s="13"/>
      <c r="BZ3127" s="13"/>
    </row>
    <row r="3128" spans="1:78">
      <c r="A3128" s="122" t="s">
        <v>65</v>
      </c>
      <c r="B3128" s="71" t="s">
        <v>75</v>
      </c>
      <c r="C3128" s="71" t="s">
        <v>24</v>
      </c>
      <c r="D3128" s="34">
        <v>43617</v>
      </c>
      <c r="E3128" s="12">
        <v>0</v>
      </c>
      <c r="F3128" s="72">
        <v>0</v>
      </c>
      <c r="G3128" s="72">
        <v>0</v>
      </c>
      <c r="H3128" s="12">
        <v>0</v>
      </c>
      <c r="I3128" s="72">
        <v>0</v>
      </c>
      <c r="J3128" s="72">
        <v>0</v>
      </c>
      <c r="K3128" s="12">
        <v>0</v>
      </c>
      <c r="L3128" s="72">
        <v>0</v>
      </c>
      <c r="M3128" s="72">
        <v>0</v>
      </c>
      <c r="N3128" s="12">
        <v>0</v>
      </c>
      <c r="O3128" s="72">
        <v>0</v>
      </c>
      <c r="P3128" s="72">
        <v>0</v>
      </c>
      <c r="Q3128" s="12">
        <v>0</v>
      </c>
      <c r="R3128" s="72">
        <v>0</v>
      </c>
      <c r="S3128" s="72">
        <v>0</v>
      </c>
      <c r="T3128" s="12">
        <v>0</v>
      </c>
      <c r="U3128" s="72">
        <v>0</v>
      </c>
      <c r="V3128" s="72">
        <v>0</v>
      </c>
      <c r="W3128" s="12">
        <v>0</v>
      </c>
      <c r="X3128" s="72">
        <v>0</v>
      </c>
      <c r="Y3128" s="72">
        <v>0</v>
      </c>
      <c r="Z3128" s="12">
        <v>0</v>
      </c>
      <c r="AA3128" s="72">
        <v>0</v>
      </c>
      <c r="AB3128" s="72">
        <v>0</v>
      </c>
      <c r="AC3128" s="12">
        <v>0</v>
      </c>
      <c r="AD3128" s="72">
        <v>0</v>
      </c>
      <c r="AE3128" s="72">
        <v>0</v>
      </c>
      <c r="AF3128" s="12">
        <v>0</v>
      </c>
      <c r="AG3128" s="72">
        <v>0</v>
      </c>
      <c r="AH3128" s="72">
        <v>0</v>
      </c>
      <c r="AI3128" s="12">
        <v>0</v>
      </c>
      <c r="AJ3128" s="72">
        <v>0</v>
      </c>
      <c r="AK3128" s="72">
        <v>0</v>
      </c>
      <c r="AL3128" s="12">
        <v>0</v>
      </c>
      <c r="AM3128" s="72">
        <v>0</v>
      </c>
      <c r="AN3128" s="72">
        <v>0</v>
      </c>
      <c r="AO3128" s="12">
        <v>0</v>
      </c>
      <c r="AP3128" s="72">
        <v>0</v>
      </c>
      <c r="AQ3128" s="72">
        <v>0</v>
      </c>
      <c r="AR3128" s="12">
        <v>0</v>
      </c>
      <c r="AS3128" s="72">
        <v>0</v>
      </c>
      <c r="AT3128" s="72">
        <v>0</v>
      </c>
      <c r="AU3128" s="12">
        <v>0</v>
      </c>
      <c r="AV3128" s="72">
        <v>0</v>
      </c>
      <c r="AW3128" s="72">
        <v>0</v>
      </c>
      <c r="AX3128" s="12">
        <v>0</v>
      </c>
      <c r="AY3128" s="72">
        <v>0</v>
      </c>
      <c r="AZ3128" s="72">
        <v>0</v>
      </c>
      <c r="BA3128" s="12">
        <v>0</v>
      </c>
      <c r="BB3128" s="72">
        <v>0</v>
      </c>
      <c r="BC3128" s="72">
        <v>0</v>
      </c>
      <c r="BD3128" s="12">
        <v>0</v>
      </c>
      <c r="BE3128" s="72">
        <v>0</v>
      </c>
      <c r="BF3128" s="72">
        <v>0</v>
      </c>
      <c r="BG3128" s="12">
        <v>0</v>
      </c>
      <c r="BH3128" s="72">
        <v>0</v>
      </c>
      <c r="BI3128" s="72">
        <v>0</v>
      </c>
      <c r="BJ3128" s="12">
        <v>0</v>
      </c>
      <c r="BK3128" s="72">
        <v>0</v>
      </c>
      <c r="BL3128" s="72">
        <v>0</v>
      </c>
      <c r="BM3128" s="12">
        <v>0</v>
      </c>
      <c r="BN3128" s="72">
        <v>0</v>
      </c>
      <c r="BO3128" s="72">
        <v>0</v>
      </c>
      <c r="BP3128" s="12">
        <v>0</v>
      </c>
      <c r="BQ3128" s="72">
        <v>0</v>
      </c>
      <c r="BR3128" s="72">
        <v>0</v>
      </c>
      <c r="BS3128" s="12">
        <v>0</v>
      </c>
      <c r="BT3128" s="72">
        <v>0</v>
      </c>
      <c r="BU3128" s="72">
        <v>0</v>
      </c>
      <c r="BV3128" s="12">
        <v>0</v>
      </c>
      <c r="BW3128" s="72">
        <v>0</v>
      </c>
      <c r="BX3128" s="72">
        <v>0</v>
      </c>
      <c r="BY3128" s="13"/>
      <c r="BZ3128" s="13"/>
    </row>
    <row r="3129" spans="1:78">
      <c r="A3129" s="122" t="s">
        <v>65</v>
      </c>
      <c r="B3129" s="71" t="s">
        <v>75</v>
      </c>
      <c r="C3129" s="71" t="s">
        <v>24</v>
      </c>
      <c r="D3129" s="34">
        <v>44075</v>
      </c>
      <c r="E3129" s="12">
        <v>0</v>
      </c>
      <c r="F3129" s="72">
        <v>0</v>
      </c>
      <c r="G3129" s="72">
        <v>0</v>
      </c>
      <c r="H3129" s="12">
        <v>0</v>
      </c>
      <c r="I3129" s="72">
        <v>0</v>
      </c>
      <c r="J3129" s="72">
        <v>0</v>
      </c>
      <c r="K3129" s="12">
        <v>0</v>
      </c>
      <c r="L3129" s="72">
        <v>0</v>
      </c>
      <c r="M3129" s="72">
        <v>0</v>
      </c>
      <c r="N3129" s="12">
        <v>0</v>
      </c>
      <c r="O3129" s="72">
        <v>0</v>
      </c>
      <c r="P3129" s="72">
        <v>0</v>
      </c>
      <c r="Q3129" s="12">
        <v>0</v>
      </c>
      <c r="R3129" s="72">
        <v>0</v>
      </c>
      <c r="S3129" s="72">
        <v>0</v>
      </c>
      <c r="T3129" s="12">
        <v>0</v>
      </c>
      <c r="U3129" s="72">
        <v>0</v>
      </c>
      <c r="V3129" s="72">
        <v>0</v>
      </c>
      <c r="W3129" s="12">
        <v>0</v>
      </c>
      <c r="X3129" s="72">
        <v>0</v>
      </c>
      <c r="Y3129" s="72">
        <v>0</v>
      </c>
      <c r="Z3129" s="12">
        <v>0</v>
      </c>
      <c r="AA3129" s="72">
        <v>0</v>
      </c>
      <c r="AB3129" s="72">
        <v>0</v>
      </c>
      <c r="AC3129" s="12">
        <v>0</v>
      </c>
      <c r="AD3129" s="72">
        <v>0</v>
      </c>
      <c r="AE3129" s="72">
        <v>0</v>
      </c>
      <c r="AF3129" s="12">
        <v>0</v>
      </c>
      <c r="AG3129" s="72">
        <v>0</v>
      </c>
      <c r="AH3129" s="72">
        <v>0</v>
      </c>
      <c r="AI3129" s="12">
        <v>0</v>
      </c>
      <c r="AJ3129" s="72">
        <v>0</v>
      </c>
      <c r="AK3129" s="72">
        <v>0</v>
      </c>
      <c r="AL3129" s="12">
        <v>0</v>
      </c>
      <c r="AM3129" s="72">
        <v>0</v>
      </c>
      <c r="AN3129" s="72">
        <v>0</v>
      </c>
      <c r="AO3129" s="12">
        <v>0</v>
      </c>
      <c r="AP3129" s="72">
        <v>0</v>
      </c>
      <c r="AQ3129" s="72">
        <v>0</v>
      </c>
      <c r="AR3129" s="12">
        <v>0</v>
      </c>
      <c r="AS3129" s="72">
        <v>0</v>
      </c>
      <c r="AT3129" s="72">
        <v>0</v>
      </c>
      <c r="AU3129" s="12">
        <v>0</v>
      </c>
      <c r="AV3129" s="72">
        <v>0</v>
      </c>
      <c r="AW3129" s="72">
        <v>0</v>
      </c>
      <c r="AX3129" s="12">
        <v>0</v>
      </c>
      <c r="AY3129" s="72">
        <v>0</v>
      </c>
      <c r="AZ3129" s="72">
        <v>0</v>
      </c>
      <c r="BA3129" s="12">
        <v>0</v>
      </c>
      <c r="BB3129" s="72">
        <v>0</v>
      </c>
      <c r="BC3129" s="72">
        <v>0</v>
      </c>
      <c r="BD3129" s="12">
        <v>0</v>
      </c>
      <c r="BE3129" s="72">
        <v>0</v>
      </c>
      <c r="BF3129" s="72">
        <v>0</v>
      </c>
      <c r="BG3129" s="12">
        <v>0</v>
      </c>
      <c r="BH3129" s="72">
        <v>0</v>
      </c>
      <c r="BI3129" s="72">
        <v>0</v>
      </c>
      <c r="BJ3129" s="12">
        <v>0</v>
      </c>
      <c r="BK3129" s="72">
        <v>0</v>
      </c>
      <c r="BL3129" s="72">
        <v>0</v>
      </c>
      <c r="BM3129" s="12">
        <v>0</v>
      </c>
      <c r="BN3129" s="72">
        <v>0</v>
      </c>
      <c r="BO3129" s="72">
        <v>0</v>
      </c>
      <c r="BP3129" s="12">
        <v>0</v>
      </c>
      <c r="BQ3129" s="72">
        <v>0</v>
      </c>
      <c r="BR3129" s="72">
        <v>0</v>
      </c>
      <c r="BS3129" s="12">
        <v>0</v>
      </c>
      <c r="BT3129" s="72">
        <v>0</v>
      </c>
      <c r="BU3129" s="72">
        <v>0</v>
      </c>
      <c r="BV3129" s="12">
        <v>0</v>
      </c>
      <c r="BW3129" s="72">
        <v>0</v>
      </c>
      <c r="BX3129" s="72">
        <v>0</v>
      </c>
      <c r="BY3129" s="13"/>
      <c r="BZ3129" s="13"/>
    </row>
    <row r="3130" spans="1:78">
      <c r="A3130" s="122" t="s">
        <v>65</v>
      </c>
      <c r="B3130" s="71" t="s">
        <v>75</v>
      </c>
      <c r="C3130" s="71" t="s">
        <v>24</v>
      </c>
      <c r="D3130" s="34">
        <v>44166</v>
      </c>
      <c r="E3130" s="12">
        <v>0</v>
      </c>
      <c r="F3130" s="72">
        <v>0</v>
      </c>
      <c r="G3130" s="72">
        <v>0</v>
      </c>
      <c r="H3130" s="12">
        <v>0</v>
      </c>
      <c r="I3130" s="72">
        <v>0</v>
      </c>
      <c r="J3130" s="72">
        <v>0</v>
      </c>
      <c r="K3130" s="12">
        <v>0</v>
      </c>
      <c r="L3130" s="72">
        <v>0</v>
      </c>
      <c r="M3130" s="72">
        <v>0</v>
      </c>
      <c r="N3130" s="12">
        <v>0</v>
      </c>
      <c r="O3130" s="72">
        <v>0</v>
      </c>
      <c r="P3130" s="72">
        <v>0</v>
      </c>
      <c r="Q3130" s="12">
        <v>0</v>
      </c>
      <c r="R3130" s="72">
        <v>0</v>
      </c>
      <c r="S3130" s="72">
        <v>0</v>
      </c>
      <c r="T3130" s="12">
        <v>0</v>
      </c>
      <c r="U3130" s="72">
        <v>0</v>
      </c>
      <c r="V3130" s="72">
        <v>0</v>
      </c>
      <c r="W3130" s="12">
        <v>0</v>
      </c>
      <c r="X3130" s="72">
        <v>0</v>
      </c>
      <c r="Y3130" s="72">
        <v>0</v>
      </c>
      <c r="Z3130" s="12">
        <v>0</v>
      </c>
      <c r="AA3130" s="72">
        <v>0</v>
      </c>
      <c r="AB3130" s="72">
        <v>0</v>
      </c>
      <c r="AC3130" s="12">
        <v>0</v>
      </c>
      <c r="AD3130" s="72">
        <v>0</v>
      </c>
      <c r="AE3130" s="72">
        <v>0</v>
      </c>
      <c r="AF3130" s="12">
        <v>0</v>
      </c>
      <c r="AG3130" s="72">
        <v>0</v>
      </c>
      <c r="AH3130" s="72">
        <v>0</v>
      </c>
      <c r="AI3130" s="12">
        <v>0</v>
      </c>
      <c r="AJ3130" s="72">
        <v>0</v>
      </c>
      <c r="AK3130" s="72">
        <v>0</v>
      </c>
      <c r="AL3130" s="12">
        <v>0</v>
      </c>
      <c r="AM3130" s="72">
        <v>0</v>
      </c>
      <c r="AN3130" s="72">
        <v>0</v>
      </c>
      <c r="AO3130" s="12">
        <v>0</v>
      </c>
      <c r="AP3130" s="72">
        <v>0</v>
      </c>
      <c r="AQ3130" s="72">
        <v>0</v>
      </c>
      <c r="AR3130" s="12">
        <v>0</v>
      </c>
      <c r="AS3130" s="72">
        <v>0</v>
      </c>
      <c r="AT3130" s="72">
        <v>0</v>
      </c>
      <c r="AU3130" s="12">
        <v>0</v>
      </c>
      <c r="AV3130" s="72">
        <v>0</v>
      </c>
      <c r="AW3130" s="72">
        <v>0</v>
      </c>
      <c r="AX3130" s="12">
        <v>0</v>
      </c>
      <c r="AY3130" s="72">
        <v>0</v>
      </c>
      <c r="AZ3130" s="72">
        <v>0</v>
      </c>
      <c r="BA3130" s="12">
        <v>0</v>
      </c>
      <c r="BB3130" s="72">
        <v>0</v>
      </c>
      <c r="BC3130" s="72">
        <v>0</v>
      </c>
      <c r="BD3130" s="12">
        <v>0</v>
      </c>
      <c r="BE3130" s="72">
        <v>0</v>
      </c>
      <c r="BF3130" s="72">
        <v>0</v>
      </c>
      <c r="BG3130" s="12">
        <v>0</v>
      </c>
      <c r="BH3130" s="72">
        <v>0</v>
      </c>
      <c r="BI3130" s="72">
        <v>0</v>
      </c>
      <c r="BJ3130" s="12">
        <v>0</v>
      </c>
      <c r="BK3130" s="72">
        <v>0</v>
      </c>
      <c r="BL3130" s="72">
        <v>0</v>
      </c>
      <c r="BM3130" s="12">
        <v>0</v>
      </c>
      <c r="BN3130" s="72">
        <v>0</v>
      </c>
      <c r="BO3130" s="72">
        <v>0</v>
      </c>
      <c r="BP3130" s="12">
        <v>0</v>
      </c>
      <c r="BQ3130" s="72">
        <v>0</v>
      </c>
      <c r="BR3130" s="72">
        <v>0</v>
      </c>
      <c r="BS3130" s="12">
        <v>0</v>
      </c>
      <c r="BT3130" s="72">
        <v>0</v>
      </c>
      <c r="BU3130" s="72">
        <v>0</v>
      </c>
      <c r="BV3130" s="12">
        <v>0</v>
      </c>
      <c r="BW3130" s="72">
        <v>0</v>
      </c>
      <c r="BX3130" s="72">
        <v>0</v>
      </c>
      <c r="BY3130" s="13"/>
      <c r="BZ3130" s="13"/>
    </row>
    <row r="3131" spans="1:78">
      <c r="A3131" s="122" t="s">
        <v>65</v>
      </c>
      <c r="B3131" s="71" t="s">
        <v>75</v>
      </c>
      <c r="C3131" s="71" t="s">
        <v>24</v>
      </c>
      <c r="D3131" s="34">
        <v>44256</v>
      </c>
      <c r="E3131" s="12">
        <v>0</v>
      </c>
      <c r="F3131" s="72">
        <v>0</v>
      </c>
      <c r="G3131" s="72">
        <v>0</v>
      </c>
      <c r="H3131" s="12">
        <v>0</v>
      </c>
      <c r="I3131" s="72">
        <v>0</v>
      </c>
      <c r="J3131" s="72">
        <v>0</v>
      </c>
      <c r="K3131" s="12">
        <v>0</v>
      </c>
      <c r="L3131" s="72">
        <v>0</v>
      </c>
      <c r="M3131" s="72">
        <v>0</v>
      </c>
      <c r="N3131" s="12">
        <v>0</v>
      </c>
      <c r="O3131" s="72">
        <v>0</v>
      </c>
      <c r="P3131" s="72">
        <v>0</v>
      </c>
      <c r="Q3131" s="12">
        <v>0</v>
      </c>
      <c r="R3131" s="72">
        <v>0</v>
      </c>
      <c r="S3131" s="72">
        <v>0</v>
      </c>
      <c r="T3131" s="12">
        <v>0</v>
      </c>
      <c r="U3131" s="72">
        <v>0</v>
      </c>
      <c r="V3131" s="72">
        <v>0</v>
      </c>
      <c r="W3131" s="12">
        <v>0</v>
      </c>
      <c r="X3131" s="72">
        <v>0</v>
      </c>
      <c r="Y3131" s="72">
        <v>0</v>
      </c>
      <c r="Z3131" s="12">
        <v>0</v>
      </c>
      <c r="AA3131" s="72">
        <v>0</v>
      </c>
      <c r="AB3131" s="72">
        <v>0</v>
      </c>
      <c r="AC3131" s="12">
        <v>0</v>
      </c>
      <c r="AD3131" s="72">
        <v>0</v>
      </c>
      <c r="AE3131" s="72">
        <v>0</v>
      </c>
      <c r="AF3131" s="12">
        <v>0</v>
      </c>
      <c r="AG3131" s="72">
        <v>0</v>
      </c>
      <c r="AH3131" s="72">
        <v>0</v>
      </c>
      <c r="AI3131" s="12">
        <v>0</v>
      </c>
      <c r="AJ3131" s="72">
        <v>0</v>
      </c>
      <c r="AK3131" s="72">
        <v>0</v>
      </c>
      <c r="AL3131" s="12">
        <v>0</v>
      </c>
      <c r="AM3131" s="72">
        <v>0</v>
      </c>
      <c r="AN3131" s="72">
        <v>0</v>
      </c>
      <c r="AO3131" s="12">
        <v>0</v>
      </c>
      <c r="AP3131" s="72">
        <v>0</v>
      </c>
      <c r="AQ3131" s="72">
        <v>0</v>
      </c>
      <c r="AR3131" s="12">
        <v>0</v>
      </c>
      <c r="AS3131" s="72">
        <v>0</v>
      </c>
      <c r="AT3131" s="72">
        <v>0</v>
      </c>
      <c r="AU3131" s="12">
        <v>0</v>
      </c>
      <c r="AV3131" s="72">
        <v>0</v>
      </c>
      <c r="AW3131" s="72">
        <v>0</v>
      </c>
      <c r="AX3131" s="12">
        <v>0</v>
      </c>
      <c r="AY3131" s="72">
        <v>0</v>
      </c>
      <c r="AZ3131" s="72">
        <v>0</v>
      </c>
      <c r="BA3131" s="12">
        <v>0</v>
      </c>
      <c r="BB3131" s="72">
        <v>0</v>
      </c>
      <c r="BC3131" s="72">
        <v>0</v>
      </c>
      <c r="BD3131" s="12">
        <v>0</v>
      </c>
      <c r="BE3131" s="72">
        <v>0</v>
      </c>
      <c r="BF3131" s="72">
        <v>0</v>
      </c>
      <c r="BG3131" s="12">
        <v>0</v>
      </c>
      <c r="BH3131" s="72">
        <v>0</v>
      </c>
      <c r="BI3131" s="72">
        <v>0</v>
      </c>
      <c r="BJ3131" s="12">
        <v>0</v>
      </c>
      <c r="BK3131" s="72">
        <v>0</v>
      </c>
      <c r="BL3131" s="72">
        <v>0</v>
      </c>
      <c r="BM3131" s="12">
        <v>0</v>
      </c>
      <c r="BN3131" s="72">
        <v>0</v>
      </c>
      <c r="BO3131" s="72">
        <v>0</v>
      </c>
      <c r="BP3131" s="12">
        <v>0</v>
      </c>
      <c r="BQ3131" s="72">
        <v>0</v>
      </c>
      <c r="BR3131" s="72">
        <v>0</v>
      </c>
      <c r="BS3131" s="12">
        <v>0</v>
      </c>
      <c r="BT3131" s="72">
        <v>0</v>
      </c>
      <c r="BU3131" s="72">
        <v>0</v>
      </c>
      <c r="BV3131" s="12">
        <v>0</v>
      </c>
      <c r="BW3131" s="72">
        <v>0</v>
      </c>
      <c r="BX3131" s="72">
        <v>0</v>
      </c>
      <c r="BY3131" s="13"/>
      <c r="BZ3131" s="13"/>
    </row>
    <row r="3132" spans="1:78">
      <c r="A3132" s="122" t="s">
        <v>65</v>
      </c>
      <c r="B3132" s="71" t="s">
        <v>75</v>
      </c>
      <c r="C3132" s="71" t="s">
        <v>24</v>
      </c>
      <c r="D3132" s="34">
        <v>44348</v>
      </c>
      <c r="E3132" s="12">
        <v>0</v>
      </c>
      <c r="F3132" s="72">
        <v>0</v>
      </c>
      <c r="G3132" s="72">
        <v>0</v>
      </c>
      <c r="H3132" s="12">
        <v>0</v>
      </c>
      <c r="I3132" s="72">
        <v>0</v>
      </c>
      <c r="J3132" s="72">
        <v>0</v>
      </c>
      <c r="K3132" s="12">
        <v>0</v>
      </c>
      <c r="L3132" s="72">
        <v>0</v>
      </c>
      <c r="M3132" s="72">
        <v>0</v>
      </c>
      <c r="N3132" s="12">
        <v>0</v>
      </c>
      <c r="O3132" s="72">
        <v>0</v>
      </c>
      <c r="P3132" s="72">
        <v>0</v>
      </c>
      <c r="Q3132" s="12">
        <v>0</v>
      </c>
      <c r="R3132" s="72">
        <v>0</v>
      </c>
      <c r="S3132" s="72">
        <v>0</v>
      </c>
      <c r="T3132" s="12">
        <v>0</v>
      </c>
      <c r="U3132" s="72">
        <v>0</v>
      </c>
      <c r="V3132" s="72">
        <v>0</v>
      </c>
      <c r="W3132" s="12">
        <v>0</v>
      </c>
      <c r="X3132" s="72">
        <v>0</v>
      </c>
      <c r="Y3132" s="72">
        <v>0</v>
      </c>
      <c r="Z3132" s="12">
        <v>0</v>
      </c>
      <c r="AA3132" s="72">
        <v>0</v>
      </c>
      <c r="AB3132" s="72">
        <v>0</v>
      </c>
      <c r="AC3132" s="12">
        <v>0</v>
      </c>
      <c r="AD3132" s="72">
        <v>0</v>
      </c>
      <c r="AE3132" s="72">
        <v>0</v>
      </c>
      <c r="AF3132" s="12">
        <v>0</v>
      </c>
      <c r="AG3132" s="72">
        <v>0</v>
      </c>
      <c r="AH3132" s="72">
        <v>0</v>
      </c>
      <c r="AI3132" s="12">
        <v>0</v>
      </c>
      <c r="AJ3132" s="72">
        <v>0</v>
      </c>
      <c r="AK3132" s="72">
        <v>0</v>
      </c>
      <c r="AL3132" s="12">
        <v>0</v>
      </c>
      <c r="AM3132" s="72">
        <v>0</v>
      </c>
      <c r="AN3132" s="72">
        <v>0</v>
      </c>
      <c r="AO3132" s="12">
        <v>0</v>
      </c>
      <c r="AP3132" s="72">
        <v>0</v>
      </c>
      <c r="AQ3132" s="72">
        <v>0</v>
      </c>
      <c r="AR3132" s="12">
        <v>0</v>
      </c>
      <c r="AS3132" s="72">
        <v>0</v>
      </c>
      <c r="AT3132" s="72">
        <v>0</v>
      </c>
      <c r="AU3132" s="12">
        <v>0</v>
      </c>
      <c r="AV3132" s="72">
        <v>0</v>
      </c>
      <c r="AW3132" s="72">
        <v>0</v>
      </c>
      <c r="AX3132" s="12">
        <v>0</v>
      </c>
      <c r="AY3132" s="72">
        <v>0</v>
      </c>
      <c r="AZ3132" s="72">
        <v>0</v>
      </c>
      <c r="BA3132" s="12">
        <v>0</v>
      </c>
      <c r="BB3132" s="72">
        <v>0</v>
      </c>
      <c r="BC3132" s="72">
        <v>0</v>
      </c>
      <c r="BD3132" s="12">
        <v>0</v>
      </c>
      <c r="BE3132" s="72">
        <v>0</v>
      </c>
      <c r="BF3132" s="72">
        <v>0</v>
      </c>
      <c r="BG3132" s="12">
        <v>0</v>
      </c>
      <c r="BH3132" s="72">
        <v>0</v>
      </c>
      <c r="BI3132" s="72">
        <v>0</v>
      </c>
      <c r="BJ3132" s="12">
        <v>0</v>
      </c>
      <c r="BK3132" s="72">
        <v>0</v>
      </c>
      <c r="BL3132" s="72">
        <v>0</v>
      </c>
      <c r="BM3132" s="12">
        <v>0</v>
      </c>
      <c r="BN3132" s="72">
        <v>0</v>
      </c>
      <c r="BO3132" s="72">
        <v>0</v>
      </c>
      <c r="BP3132" s="12">
        <v>0</v>
      </c>
      <c r="BQ3132" s="72">
        <v>0</v>
      </c>
      <c r="BR3132" s="72">
        <v>0</v>
      </c>
      <c r="BS3132" s="12">
        <v>0</v>
      </c>
      <c r="BT3132" s="72">
        <v>0</v>
      </c>
      <c r="BU3132" s="72">
        <v>0</v>
      </c>
      <c r="BV3132" s="12">
        <v>0</v>
      </c>
      <c r="BW3132" s="72">
        <v>0</v>
      </c>
      <c r="BX3132" s="72">
        <v>0</v>
      </c>
      <c r="BY3132" s="13"/>
      <c r="BZ3132" s="13"/>
    </row>
    <row r="3133" spans="1:78">
      <c r="A3133" s="122" t="s">
        <v>65</v>
      </c>
      <c r="B3133" s="71" t="s">
        <v>75</v>
      </c>
      <c r="C3133" s="71" t="s">
        <v>24</v>
      </c>
      <c r="D3133" s="34">
        <v>44805</v>
      </c>
      <c r="E3133" s="12">
        <v>0</v>
      </c>
      <c r="F3133" s="72">
        <v>0</v>
      </c>
      <c r="G3133" s="72">
        <v>0</v>
      </c>
      <c r="H3133" s="12">
        <v>0</v>
      </c>
      <c r="I3133" s="72">
        <v>0</v>
      </c>
      <c r="J3133" s="72">
        <v>0</v>
      </c>
      <c r="K3133" s="12">
        <v>0</v>
      </c>
      <c r="L3133" s="72">
        <v>0</v>
      </c>
      <c r="M3133" s="72">
        <v>0</v>
      </c>
      <c r="N3133" s="12">
        <v>0</v>
      </c>
      <c r="O3133" s="72">
        <v>0</v>
      </c>
      <c r="P3133" s="72">
        <v>0</v>
      </c>
      <c r="Q3133" s="12">
        <v>0</v>
      </c>
      <c r="R3133" s="72">
        <v>0</v>
      </c>
      <c r="S3133" s="72">
        <v>0</v>
      </c>
      <c r="T3133" s="12">
        <v>0</v>
      </c>
      <c r="U3133" s="72">
        <v>0</v>
      </c>
      <c r="V3133" s="72">
        <v>0</v>
      </c>
      <c r="W3133" s="12">
        <v>0</v>
      </c>
      <c r="X3133" s="72">
        <v>0</v>
      </c>
      <c r="Y3133" s="72">
        <v>0</v>
      </c>
      <c r="Z3133" s="12">
        <v>0</v>
      </c>
      <c r="AA3133" s="72">
        <v>0</v>
      </c>
      <c r="AB3133" s="72">
        <v>0</v>
      </c>
      <c r="AC3133" s="12">
        <v>0</v>
      </c>
      <c r="AD3133" s="72">
        <v>0</v>
      </c>
      <c r="AE3133" s="72">
        <v>0</v>
      </c>
      <c r="AF3133" s="12">
        <v>0</v>
      </c>
      <c r="AG3133" s="72">
        <v>0</v>
      </c>
      <c r="AH3133" s="72">
        <v>0</v>
      </c>
      <c r="AI3133" s="12">
        <v>0</v>
      </c>
      <c r="AJ3133" s="72">
        <v>0</v>
      </c>
      <c r="AK3133" s="72">
        <v>0</v>
      </c>
      <c r="AL3133" s="12">
        <v>0</v>
      </c>
      <c r="AM3133" s="72">
        <v>0</v>
      </c>
      <c r="AN3133" s="72">
        <v>0</v>
      </c>
      <c r="AO3133" s="12">
        <v>0</v>
      </c>
      <c r="AP3133" s="72">
        <v>0</v>
      </c>
      <c r="AQ3133" s="72">
        <v>0</v>
      </c>
      <c r="AR3133" s="12">
        <v>0</v>
      </c>
      <c r="AS3133" s="72">
        <v>0</v>
      </c>
      <c r="AT3133" s="72">
        <v>0</v>
      </c>
      <c r="AU3133" s="12">
        <v>0</v>
      </c>
      <c r="AV3133" s="72">
        <v>0</v>
      </c>
      <c r="AW3133" s="72">
        <v>0</v>
      </c>
      <c r="AX3133" s="12">
        <v>0</v>
      </c>
      <c r="AY3133" s="72">
        <v>0</v>
      </c>
      <c r="AZ3133" s="72">
        <v>0</v>
      </c>
      <c r="BA3133" s="12">
        <v>0</v>
      </c>
      <c r="BB3133" s="72">
        <v>0</v>
      </c>
      <c r="BC3133" s="72">
        <v>0</v>
      </c>
      <c r="BD3133" s="12">
        <v>0</v>
      </c>
      <c r="BE3133" s="72">
        <v>0</v>
      </c>
      <c r="BF3133" s="72">
        <v>0</v>
      </c>
      <c r="BG3133" s="12">
        <v>0</v>
      </c>
      <c r="BH3133" s="72">
        <v>0</v>
      </c>
      <c r="BI3133" s="72">
        <v>0</v>
      </c>
      <c r="BJ3133" s="12">
        <v>0</v>
      </c>
      <c r="BK3133" s="72">
        <v>0</v>
      </c>
      <c r="BL3133" s="72">
        <v>0</v>
      </c>
      <c r="BM3133" s="12">
        <v>0</v>
      </c>
      <c r="BN3133" s="72">
        <v>0</v>
      </c>
      <c r="BO3133" s="72">
        <v>0</v>
      </c>
      <c r="BP3133" s="12">
        <v>0</v>
      </c>
      <c r="BQ3133" s="72">
        <v>0</v>
      </c>
      <c r="BR3133" s="72">
        <v>0</v>
      </c>
      <c r="BS3133" s="12">
        <v>0</v>
      </c>
      <c r="BT3133" s="72">
        <v>0</v>
      </c>
      <c r="BU3133" s="72">
        <v>0</v>
      </c>
      <c r="BV3133" s="12">
        <v>0</v>
      </c>
      <c r="BW3133" s="72">
        <v>0</v>
      </c>
      <c r="BX3133" s="72">
        <v>0</v>
      </c>
      <c r="BY3133" s="13"/>
      <c r="BZ3133" s="13"/>
    </row>
    <row r="3134" spans="1:78">
      <c r="A3134" s="122" t="s">
        <v>65</v>
      </c>
      <c r="B3134" s="71" t="s">
        <v>75</v>
      </c>
      <c r="C3134" s="71" t="s">
        <v>24</v>
      </c>
      <c r="D3134" s="34">
        <v>44896</v>
      </c>
      <c r="E3134" s="12">
        <v>0</v>
      </c>
      <c r="F3134" s="72">
        <v>0</v>
      </c>
      <c r="G3134" s="72">
        <v>0</v>
      </c>
      <c r="H3134" s="12">
        <v>0</v>
      </c>
      <c r="I3134" s="72">
        <v>0</v>
      </c>
      <c r="J3134" s="72">
        <v>0</v>
      </c>
      <c r="K3134" s="12">
        <v>0</v>
      </c>
      <c r="L3134" s="72">
        <v>0</v>
      </c>
      <c r="M3134" s="72">
        <v>0</v>
      </c>
      <c r="N3134" s="12">
        <v>0</v>
      </c>
      <c r="O3134" s="72">
        <v>0</v>
      </c>
      <c r="P3134" s="72">
        <v>0</v>
      </c>
      <c r="Q3134" s="12">
        <v>0</v>
      </c>
      <c r="R3134" s="72">
        <v>0</v>
      </c>
      <c r="S3134" s="72">
        <v>0</v>
      </c>
      <c r="T3134" s="12">
        <v>0</v>
      </c>
      <c r="U3134" s="72">
        <v>0</v>
      </c>
      <c r="V3134" s="72">
        <v>0</v>
      </c>
      <c r="W3134" s="12">
        <v>0</v>
      </c>
      <c r="X3134" s="72">
        <v>0</v>
      </c>
      <c r="Y3134" s="72">
        <v>0</v>
      </c>
      <c r="Z3134" s="12">
        <v>0</v>
      </c>
      <c r="AA3134" s="72">
        <v>0</v>
      </c>
      <c r="AB3134" s="72">
        <v>0</v>
      </c>
      <c r="AC3134" s="12">
        <v>0</v>
      </c>
      <c r="AD3134" s="72">
        <v>0</v>
      </c>
      <c r="AE3134" s="72">
        <v>0</v>
      </c>
      <c r="AF3134" s="12">
        <v>0</v>
      </c>
      <c r="AG3134" s="72">
        <v>0</v>
      </c>
      <c r="AH3134" s="72">
        <v>0</v>
      </c>
      <c r="AI3134" s="12">
        <v>0</v>
      </c>
      <c r="AJ3134" s="72">
        <v>0</v>
      </c>
      <c r="AK3134" s="72">
        <v>0</v>
      </c>
      <c r="AL3134" s="12">
        <v>0</v>
      </c>
      <c r="AM3134" s="72">
        <v>0</v>
      </c>
      <c r="AN3134" s="72">
        <v>0</v>
      </c>
      <c r="AO3134" s="12">
        <v>0</v>
      </c>
      <c r="AP3134" s="72">
        <v>0</v>
      </c>
      <c r="AQ3134" s="72">
        <v>0</v>
      </c>
      <c r="AR3134" s="12">
        <v>0</v>
      </c>
      <c r="AS3134" s="72">
        <v>0</v>
      </c>
      <c r="AT3134" s="72">
        <v>0</v>
      </c>
      <c r="AU3134" s="12">
        <v>0</v>
      </c>
      <c r="AV3134" s="72">
        <v>0</v>
      </c>
      <c r="AW3134" s="72">
        <v>0</v>
      </c>
      <c r="AX3134" s="12">
        <v>0</v>
      </c>
      <c r="AY3134" s="72">
        <v>0</v>
      </c>
      <c r="AZ3134" s="72">
        <v>0</v>
      </c>
      <c r="BA3134" s="12">
        <v>0</v>
      </c>
      <c r="BB3134" s="72">
        <v>0</v>
      </c>
      <c r="BC3134" s="72">
        <v>0</v>
      </c>
      <c r="BD3134" s="12">
        <v>0</v>
      </c>
      <c r="BE3134" s="72">
        <v>0</v>
      </c>
      <c r="BF3134" s="72">
        <v>0</v>
      </c>
      <c r="BG3134" s="12">
        <v>0</v>
      </c>
      <c r="BH3134" s="72">
        <v>0</v>
      </c>
      <c r="BI3134" s="72">
        <v>0</v>
      </c>
      <c r="BJ3134" s="12">
        <v>0</v>
      </c>
      <c r="BK3134" s="72">
        <v>0</v>
      </c>
      <c r="BL3134" s="72">
        <v>0</v>
      </c>
      <c r="BM3134" s="12">
        <v>0</v>
      </c>
      <c r="BN3134" s="72">
        <v>0</v>
      </c>
      <c r="BO3134" s="72">
        <v>0</v>
      </c>
      <c r="BP3134" s="12">
        <v>0</v>
      </c>
      <c r="BQ3134" s="72">
        <v>0</v>
      </c>
      <c r="BR3134" s="72">
        <v>0</v>
      </c>
      <c r="BS3134" s="12">
        <v>0</v>
      </c>
      <c r="BT3134" s="72">
        <v>0</v>
      </c>
      <c r="BU3134" s="72">
        <v>0</v>
      </c>
      <c r="BV3134" s="12">
        <v>0</v>
      </c>
      <c r="BW3134" s="72">
        <v>0</v>
      </c>
      <c r="BX3134" s="72">
        <v>0</v>
      </c>
      <c r="BY3134" s="13"/>
      <c r="BZ3134" s="13"/>
    </row>
    <row r="3135" spans="1:78">
      <c r="A3135" s="122" t="s">
        <v>65</v>
      </c>
      <c r="B3135" s="71" t="s">
        <v>75</v>
      </c>
      <c r="C3135" s="71" t="s">
        <v>24</v>
      </c>
      <c r="D3135" s="34">
        <v>44986</v>
      </c>
      <c r="E3135" s="12">
        <v>0</v>
      </c>
      <c r="F3135" s="72">
        <v>0</v>
      </c>
      <c r="G3135" s="72">
        <v>0</v>
      </c>
      <c r="H3135" s="12">
        <v>0</v>
      </c>
      <c r="I3135" s="72">
        <v>0</v>
      </c>
      <c r="J3135" s="72">
        <v>0</v>
      </c>
      <c r="K3135" s="12">
        <v>0</v>
      </c>
      <c r="L3135" s="72">
        <v>0</v>
      </c>
      <c r="M3135" s="72">
        <v>0</v>
      </c>
      <c r="N3135" s="12">
        <v>0</v>
      </c>
      <c r="O3135" s="72">
        <v>0</v>
      </c>
      <c r="P3135" s="72">
        <v>0</v>
      </c>
      <c r="Q3135" s="12">
        <v>0</v>
      </c>
      <c r="R3135" s="72">
        <v>0</v>
      </c>
      <c r="S3135" s="72">
        <v>0</v>
      </c>
      <c r="T3135" s="12">
        <v>0</v>
      </c>
      <c r="U3135" s="72">
        <v>0</v>
      </c>
      <c r="V3135" s="72">
        <v>0</v>
      </c>
      <c r="W3135" s="12">
        <v>0</v>
      </c>
      <c r="X3135" s="72">
        <v>0</v>
      </c>
      <c r="Y3135" s="72">
        <v>0</v>
      </c>
      <c r="Z3135" s="12">
        <v>0</v>
      </c>
      <c r="AA3135" s="72">
        <v>0</v>
      </c>
      <c r="AB3135" s="72">
        <v>0</v>
      </c>
      <c r="AC3135" s="12">
        <v>0</v>
      </c>
      <c r="AD3135" s="72">
        <v>0</v>
      </c>
      <c r="AE3135" s="72">
        <v>0</v>
      </c>
      <c r="AF3135" s="12">
        <v>0</v>
      </c>
      <c r="AG3135" s="72">
        <v>0</v>
      </c>
      <c r="AH3135" s="72">
        <v>0</v>
      </c>
      <c r="AI3135" s="12">
        <v>0</v>
      </c>
      <c r="AJ3135" s="72">
        <v>0</v>
      </c>
      <c r="AK3135" s="72">
        <v>0</v>
      </c>
      <c r="AL3135" s="12">
        <v>0</v>
      </c>
      <c r="AM3135" s="72">
        <v>0</v>
      </c>
      <c r="AN3135" s="72">
        <v>0</v>
      </c>
      <c r="AO3135" s="12">
        <v>0</v>
      </c>
      <c r="AP3135" s="72">
        <v>0</v>
      </c>
      <c r="AQ3135" s="72">
        <v>0</v>
      </c>
      <c r="AR3135" s="12">
        <v>0</v>
      </c>
      <c r="AS3135" s="72">
        <v>0</v>
      </c>
      <c r="AT3135" s="72">
        <v>0</v>
      </c>
      <c r="AU3135" s="12">
        <v>0</v>
      </c>
      <c r="AV3135" s="72">
        <v>0</v>
      </c>
      <c r="AW3135" s="72">
        <v>0</v>
      </c>
      <c r="AX3135" s="12">
        <v>0</v>
      </c>
      <c r="AY3135" s="72">
        <v>0</v>
      </c>
      <c r="AZ3135" s="72">
        <v>0</v>
      </c>
      <c r="BA3135" s="12">
        <v>0</v>
      </c>
      <c r="BB3135" s="72">
        <v>0</v>
      </c>
      <c r="BC3135" s="72">
        <v>0</v>
      </c>
      <c r="BD3135" s="12">
        <v>0</v>
      </c>
      <c r="BE3135" s="72">
        <v>0</v>
      </c>
      <c r="BF3135" s="72">
        <v>0</v>
      </c>
      <c r="BG3135" s="12">
        <v>0</v>
      </c>
      <c r="BH3135" s="72">
        <v>0</v>
      </c>
      <c r="BI3135" s="72">
        <v>0</v>
      </c>
      <c r="BJ3135" s="12">
        <v>0</v>
      </c>
      <c r="BK3135" s="72">
        <v>0</v>
      </c>
      <c r="BL3135" s="72">
        <v>0</v>
      </c>
      <c r="BM3135" s="12">
        <v>0</v>
      </c>
      <c r="BN3135" s="72">
        <v>0</v>
      </c>
      <c r="BO3135" s="72">
        <v>0</v>
      </c>
      <c r="BP3135" s="12">
        <v>0</v>
      </c>
      <c r="BQ3135" s="72">
        <v>0</v>
      </c>
      <c r="BR3135" s="72">
        <v>0</v>
      </c>
      <c r="BS3135" s="12">
        <v>0</v>
      </c>
      <c r="BT3135" s="72">
        <v>0</v>
      </c>
      <c r="BU3135" s="72">
        <v>0</v>
      </c>
      <c r="BV3135" s="12">
        <v>0</v>
      </c>
      <c r="BW3135" s="72">
        <v>0</v>
      </c>
      <c r="BX3135" s="72">
        <v>0</v>
      </c>
      <c r="BY3135" s="13"/>
      <c r="BZ3135" s="13"/>
    </row>
    <row r="3136" spans="1:78">
      <c r="A3136" s="122" t="s">
        <v>65</v>
      </c>
      <c r="B3136" s="71" t="s">
        <v>75</v>
      </c>
      <c r="C3136" s="71" t="s">
        <v>24</v>
      </c>
      <c r="D3136" s="34">
        <v>45078</v>
      </c>
      <c r="E3136" s="12">
        <v>4830.5370000000003</v>
      </c>
      <c r="F3136" s="72">
        <v>70.075000000000003</v>
      </c>
      <c r="G3136" s="72">
        <v>1.3779999999999999</v>
      </c>
      <c r="H3136" s="12">
        <v>98.122</v>
      </c>
      <c r="I3136" s="72">
        <v>1.423</v>
      </c>
      <c r="J3136" s="72">
        <v>30.125</v>
      </c>
      <c r="K3136" s="12">
        <v>102.624</v>
      </c>
      <c r="L3136" s="72">
        <v>1.4890000000000001</v>
      </c>
      <c r="M3136" s="72">
        <v>27.122</v>
      </c>
      <c r="N3136" s="12">
        <v>200.745</v>
      </c>
      <c r="O3136" s="72">
        <v>2.9119999999999999</v>
      </c>
      <c r="P3136" s="72">
        <v>19.062999999999999</v>
      </c>
      <c r="Q3136" s="12">
        <v>14.452999999999999</v>
      </c>
      <c r="R3136" s="72">
        <v>0.21</v>
      </c>
      <c r="S3136" s="72">
        <v>51.295000000000002</v>
      </c>
      <c r="T3136" s="12">
        <v>215.19900000000001</v>
      </c>
      <c r="U3136" s="72">
        <v>3.1219999999999999</v>
      </c>
      <c r="V3136" s="72">
        <v>18.170999999999999</v>
      </c>
      <c r="W3136" s="12">
        <v>697.49099999999999</v>
      </c>
      <c r="X3136" s="72">
        <v>10.118</v>
      </c>
      <c r="Y3136" s="72">
        <v>6.11</v>
      </c>
      <c r="Z3136" s="12">
        <v>912.68899999999996</v>
      </c>
      <c r="AA3136" s="72">
        <v>13.24</v>
      </c>
      <c r="AB3136" s="72">
        <v>3.9620000000000002</v>
      </c>
      <c r="AC3136" s="12">
        <v>5743.2269999999999</v>
      </c>
      <c r="AD3136" s="72">
        <v>83.314999999999998</v>
      </c>
      <c r="AE3136" s="72">
        <v>1.1719999999999999</v>
      </c>
      <c r="AF3136" s="12">
        <v>4.7869999999999999</v>
      </c>
      <c r="AG3136" s="72">
        <v>6.9000000000000006E-2</v>
      </c>
      <c r="AH3136" s="72">
        <v>80.795000000000002</v>
      </c>
      <c r="AI3136" s="12">
        <v>174.929</v>
      </c>
      <c r="AJ3136" s="72">
        <v>2.5379999999999998</v>
      </c>
      <c r="AK3136" s="72">
        <v>12.172000000000001</v>
      </c>
      <c r="AL3136" s="12">
        <v>179.715</v>
      </c>
      <c r="AM3136" s="72">
        <v>2.6070000000000002</v>
      </c>
      <c r="AN3136" s="72">
        <v>11.882999999999999</v>
      </c>
      <c r="AO3136" s="12">
        <v>5922.942</v>
      </c>
      <c r="AP3136" s="72">
        <v>85.923000000000002</v>
      </c>
      <c r="AQ3136" s="72">
        <v>1.1259999999999999</v>
      </c>
      <c r="AR3136" s="12">
        <v>21.013000000000002</v>
      </c>
      <c r="AS3136" s="72">
        <v>0.30499999999999999</v>
      </c>
      <c r="AT3136" s="72">
        <v>44.924999999999997</v>
      </c>
      <c r="AU3136" s="12">
        <v>1.974</v>
      </c>
      <c r="AV3136" s="72">
        <v>2.9000000000000001E-2</v>
      </c>
      <c r="AW3136" s="72">
        <v>101.371</v>
      </c>
      <c r="AX3136" s="12">
        <v>155.21600000000001</v>
      </c>
      <c r="AY3136" s="72">
        <v>2.2519999999999998</v>
      </c>
      <c r="AZ3136" s="72">
        <v>21.302</v>
      </c>
      <c r="BA3136" s="12">
        <v>157.19</v>
      </c>
      <c r="BB3136" s="72">
        <v>2.2799999999999998</v>
      </c>
      <c r="BC3136" s="72">
        <v>21.082000000000001</v>
      </c>
      <c r="BD3136" s="12">
        <v>46.725000000000001</v>
      </c>
      <c r="BE3136" s="72">
        <v>0.67800000000000005</v>
      </c>
      <c r="BF3136" s="72">
        <v>35.314</v>
      </c>
      <c r="BG3136" s="12">
        <v>203.91499999999999</v>
      </c>
      <c r="BH3136" s="72">
        <v>2.9580000000000002</v>
      </c>
      <c r="BI3136" s="72">
        <v>16.885000000000002</v>
      </c>
      <c r="BJ3136" s="12">
        <v>437.11700000000002</v>
      </c>
      <c r="BK3136" s="72">
        <v>6.3410000000000002</v>
      </c>
      <c r="BL3136" s="72">
        <v>11.141999999999999</v>
      </c>
      <c r="BM3136" s="12">
        <v>308.36500000000001</v>
      </c>
      <c r="BN3136" s="72">
        <v>4.4729999999999999</v>
      </c>
      <c r="BO3136" s="72">
        <v>11.939</v>
      </c>
      <c r="BP3136" s="12">
        <v>745.48299999999995</v>
      </c>
      <c r="BQ3136" s="72">
        <v>10.815</v>
      </c>
      <c r="BR3136" s="72">
        <v>6.7530000000000001</v>
      </c>
      <c r="BS3136" s="12">
        <v>970.41099999999994</v>
      </c>
      <c r="BT3136" s="72">
        <v>14.077</v>
      </c>
      <c r="BU3136" s="72">
        <v>5.9269999999999996</v>
      </c>
      <c r="BV3136" s="12">
        <v>6893.3530000000001</v>
      </c>
      <c r="BW3136" s="72">
        <v>100</v>
      </c>
      <c r="BX3136" s="72">
        <v>1.129</v>
      </c>
      <c r="BY3136" s="13"/>
      <c r="BZ3136" s="13"/>
    </row>
    <row r="3137" spans="1:78">
      <c r="A3137" s="122" t="s">
        <v>65</v>
      </c>
      <c r="B3137" s="71" t="s">
        <v>75</v>
      </c>
      <c r="C3137" s="71" t="s">
        <v>24</v>
      </c>
      <c r="D3137" s="34">
        <v>45170</v>
      </c>
      <c r="E3137" s="12">
        <v>4840.5200000000004</v>
      </c>
      <c r="F3137" s="72">
        <v>69.546000000000006</v>
      </c>
      <c r="G3137" s="72">
        <v>1.2829999999999999</v>
      </c>
      <c r="H3137" s="12">
        <v>89.730999999999995</v>
      </c>
      <c r="I3137" s="72">
        <v>1.2889999999999999</v>
      </c>
      <c r="J3137" s="72">
        <v>22.628</v>
      </c>
      <c r="K3137" s="12">
        <v>150.4</v>
      </c>
      <c r="L3137" s="72">
        <v>2.161</v>
      </c>
      <c r="M3137" s="72">
        <v>22.321000000000002</v>
      </c>
      <c r="N3137" s="12">
        <v>240.13</v>
      </c>
      <c r="O3137" s="72">
        <v>3.45</v>
      </c>
      <c r="P3137" s="72">
        <v>15.689</v>
      </c>
      <c r="Q3137" s="12">
        <v>20.643000000000001</v>
      </c>
      <c r="R3137" s="72">
        <v>0.29699999999999999</v>
      </c>
      <c r="S3137" s="72">
        <v>59.22</v>
      </c>
      <c r="T3137" s="12">
        <v>260.774</v>
      </c>
      <c r="U3137" s="72">
        <v>3.7469999999999999</v>
      </c>
      <c r="V3137" s="72">
        <v>15.657</v>
      </c>
      <c r="W3137" s="12">
        <v>775.93200000000002</v>
      </c>
      <c r="X3137" s="72">
        <v>11.148</v>
      </c>
      <c r="Y3137" s="72">
        <v>7.4980000000000002</v>
      </c>
      <c r="Z3137" s="12">
        <v>1036.7059999999999</v>
      </c>
      <c r="AA3137" s="72">
        <v>14.895</v>
      </c>
      <c r="AB3137" s="72">
        <v>3.5179999999999998</v>
      </c>
      <c r="AC3137" s="12">
        <v>5877.2259999999997</v>
      </c>
      <c r="AD3137" s="72">
        <v>84.441000000000003</v>
      </c>
      <c r="AE3137" s="72">
        <v>1.18</v>
      </c>
      <c r="AF3137" s="12">
        <v>2.367</v>
      </c>
      <c r="AG3137" s="72">
        <v>3.4000000000000002E-2</v>
      </c>
      <c r="AH3137" s="72">
        <v>80.975999999999999</v>
      </c>
      <c r="AI3137" s="12">
        <v>177.76599999999999</v>
      </c>
      <c r="AJ3137" s="72">
        <v>2.5539999999999998</v>
      </c>
      <c r="AK3137" s="72">
        <v>12.071</v>
      </c>
      <c r="AL3137" s="12">
        <v>180.13300000000001</v>
      </c>
      <c r="AM3137" s="72">
        <v>2.5880000000000001</v>
      </c>
      <c r="AN3137" s="72">
        <v>11.601000000000001</v>
      </c>
      <c r="AO3137" s="12">
        <v>6057.3580000000002</v>
      </c>
      <c r="AP3137" s="72">
        <v>87.028999999999996</v>
      </c>
      <c r="AQ3137" s="72">
        <v>1.0980000000000001</v>
      </c>
      <c r="AR3137" s="12">
        <v>22.277000000000001</v>
      </c>
      <c r="AS3137" s="72">
        <v>0.32</v>
      </c>
      <c r="AT3137" s="72">
        <v>54.167000000000002</v>
      </c>
      <c r="AU3137" s="12">
        <v>6.657</v>
      </c>
      <c r="AV3137" s="72">
        <v>9.6000000000000002E-2</v>
      </c>
      <c r="AW3137" s="72">
        <v>84.244</v>
      </c>
      <c r="AX3137" s="12">
        <v>108.79</v>
      </c>
      <c r="AY3137" s="72">
        <v>1.5629999999999999</v>
      </c>
      <c r="AZ3137" s="72">
        <v>19.468</v>
      </c>
      <c r="BA3137" s="12">
        <v>115.447</v>
      </c>
      <c r="BB3137" s="72">
        <v>1.659</v>
      </c>
      <c r="BC3137" s="72">
        <v>19.263999999999999</v>
      </c>
      <c r="BD3137" s="12">
        <v>36.408000000000001</v>
      </c>
      <c r="BE3137" s="72">
        <v>0.52300000000000002</v>
      </c>
      <c r="BF3137" s="72">
        <v>35.177999999999997</v>
      </c>
      <c r="BG3137" s="12">
        <v>151.85499999999999</v>
      </c>
      <c r="BH3137" s="72">
        <v>2.1819999999999999</v>
      </c>
      <c r="BI3137" s="72">
        <v>17.882999999999999</v>
      </c>
      <c r="BJ3137" s="12">
        <v>451.31400000000002</v>
      </c>
      <c r="BK3137" s="72">
        <v>6.484</v>
      </c>
      <c r="BL3137" s="72">
        <v>9.7089999999999996</v>
      </c>
      <c r="BM3137" s="12">
        <v>277.327</v>
      </c>
      <c r="BN3137" s="72">
        <v>3.9849999999999999</v>
      </c>
      <c r="BO3137" s="72">
        <v>12.311999999999999</v>
      </c>
      <c r="BP3137" s="12">
        <v>728.64099999999996</v>
      </c>
      <c r="BQ3137" s="72">
        <v>10.468999999999999</v>
      </c>
      <c r="BR3137" s="72">
        <v>6.23</v>
      </c>
      <c r="BS3137" s="12">
        <v>902.77300000000002</v>
      </c>
      <c r="BT3137" s="72">
        <v>12.971</v>
      </c>
      <c r="BU3137" s="72">
        <v>6.1689999999999996</v>
      </c>
      <c r="BV3137" s="12">
        <v>6960.1319999999996</v>
      </c>
      <c r="BW3137" s="72">
        <v>100</v>
      </c>
      <c r="BX3137" s="72">
        <v>1.1719999999999999</v>
      </c>
      <c r="BY3137" s="13"/>
      <c r="BZ3137" s="13"/>
    </row>
    <row r="3138" spans="1:78">
      <c r="A3138" s="122" t="s">
        <v>65</v>
      </c>
      <c r="B3138" s="71" t="s">
        <v>75</v>
      </c>
      <c r="C3138" s="71" t="s">
        <v>24</v>
      </c>
      <c r="D3138" s="34">
        <v>45261</v>
      </c>
      <c r="E3138" s="12">
        <v>4855.5469999999996</v>
      </c>
      <c r="F3138" s="72">
        <v>68.447000000000003</v>
      </c>
      <c r="G3138" s="72">
        <v>1.1439999999999999</v>
      </c>
      <c r="H3138" s="12">
        <v>99.308999999999997</v>
      </c>
      <c r="I3138" s="72">
        <v>1.4</v>
      </c>
      <c r="J3138" s="72">
        <v>24.533999999999999</v>
      </c>
      <c r="K3138" s="12">
        <v>104.063</v>
      </c>
      <c r="L3138" s="72">
        <v>1.4670000000000001</v>
      </c>
      <c r="M3138" s="72">
        <v>26.373000000000001</v>
      </c>
      <c r="N3138" s="12">
        <v>203.37200000000001</v>
      </c>
      <c r="O3138" s="72">
        <v>2.867</v>
      </c>
      <c r="P3138" s="72">
        <v>15.127000000000001</v>
      </c>
      <c r="Q3138" s="12">
        <v>15.185</v>
      </c>
      <c r="R3138" s="72">
        <v>0.214</v>
      </c>
      <c r="S3138" s="72">
        <v>52.447000000000003</v>
      </c>
      <c r="T3138" s="12">
        <v>218.55699999999999</v>
      </c>
      <c r="U3138" s="72">
        <v>3.081</v>
      </c>
      <c r="V3138" s="72">
        <v>13.878</v>
      </c>
      <c r="W3138" s="12">
        <v>793.50900000000001</v>
      </c>
      <c r="X3138" s="72">
        <v>11.186</v>
      </c>
      <c r="Y3138" s="72">
        <v>6.1239999999999997</v>
      </c>
      <c r="Z3138" s="12">
        <v>1012.0650000000001</v>
      </c>
      <c r="AA3138" s="72">
        <v>14.266999999999999</v>
      </c>
      <c r="AB3138" s="72">
        <v>3.6</v>
      </c>
      <c r="AC3138" s="12">
        <v>5867.6120000000001</v>
      </c>
      <c r="AD3138" s="72">
        <v>82.713999999999999</v>
      </c>
      <c r="AE3138" s="72">
        <v>1.133</v>
      </c>
      <c r="AF3138" s="12">
        <v>18.43</v>
      </c>
      <c r="AG3138" s="72">
        <v>0.26</v>
      </c>
      <c r="AH3138" s="72">
        <v>72.094999999999999</v>
      </c>
      <c r="AI3138" s="12">
        <v>163.142</v>
      </c>
      <c r="AJ3138" s="72">
        <v>2.2999999999999998</v>
      </c>
      <c r="AK3138" s="72">
        <v>20.332000000000001</v>
      </c>
      <c r="AL3138" s="12">
        <v>181.572</v>
      </c>
      <c r="AM3138" s="72">
        <v>2.56</v>
      </c>
      <c r="AN3138" s="72">
        <v>16.155000000000001</v>
      </c>
      <c r="AO3138" s="12">
        <v>6049.1840000000002</v>
      </c>
      <c r="AP3138" s="72">
        <v>85.272999999999996</v>
      </c>
      <c r="AQ3138" s="72">
        <v>1.2130000000000001</v>
      </c>
      <c r="AR3138" s="12">
        <v>49.37</v>
      </c>
      <c r="AS3138" s="72">
        <v>0.69599999999999995</v>
      </c>
      <c r="AT3138" s="72">
        <v>42.768000000000001</v>
      </c>
      <c r="AU3138" s="12">
        <v>44.478999999999999</v>
      </c>
      <c r="AV3138" s="72">
        <v>0.627</v>
      </c>
      <c r="AW3138" s="72">
        <v>44.3</v>
      </c>
      <c r="AX3138" s="12">
        <v>121.90600000000001</v>
      </c>
      <c r="AY3138" s="72">
        <v>1.718</v>
      </c>
      <c r="AZ3138" s="72">
        <v>21.579000000000001</v>
      </c>
      <c r="BA3138" s="12">
        <v>166.38499999999999</v>
      </c>
      <c r="BB3138" s="72">
        <v>2.3450000000000002</v>
      </c>
      <c r="BC3138" s="72">
        <v>17.776</v>
      </c>
      <c r="BD3138" s="12">
        <v>22.303000000000001</v>
      </c>
      <c r="BE3138" s="72">
        <v>0.314</v>
      </c>
      <c r="BF3138" s="72">
        <v>55.491999999999997</v>
      </c>
      <c r="BG3138" s="12">
        <v>188.68799999999999</v>
      </c>
      <c r="BH3138" s="72">
        <v>2.66</v>
      </c>
      <c r="BI3138" s="72">
        <v>16.893000000000001</v>
      </c>
      <c r="BJ3138" s="12">
        <v>416.80200000000002</v>
      </c>
      <c r="BK3138" s="72">
        <v>5.8760000000000003</v>
      </c>
      <c r="BL3138" s="72">
        <v>10.679</v>
      </c>
      <c r="BM3138" s="12">
        <v>389.83499999999998</v>
      </c>
      <c r="BN3138" s="72">
        <v>5.4950000000000001</v>
      </c>
      <c r="BO3138" s="72">
        <v>11.282999999999999</v>
      </c>
      <c r="BP3138" s="12">
        <v>806.63699999999994</v>
      </c>
      <c r="BQ3138" s="72">
        <v>11.371</v>
      </c>
      <c r="BR3138" s="72">
        <v>7.5010000000000003</v>
      </c>
      <c r="BS3138" s="12">
        <v>1044.6949999999999</v>
      </c>
      <c r="BT3138" s="72">
        <v>14.727</v>
      </c>
      <c r="BU3138" s="72">
        <v>5.625</v>
      </c>
      <c r="BV3138" s="12">
        <v>7093.88</v>
      </c>
      <c r="BW3138" s="72">
        <v>100</v>
      </c>
      <c r="BX3138" s="72">
        <v>0.98599999999999999</v>
      </c>
      <c r="BY3138" s="13"/>
      <c r="BZ3138" s="13"/>
    </row>
    <row r="3139" spans="1:78">
      <c r="A3139" s="122" t="s">
        <v>65</v>
      </c>
      <c r="B3139" s="71" t="s">
        <v>75</v>
      </c>
      <c r="C3139" s="71" t="s">
        <v>24</v>
      </c>
      <c r="D3139" s="34">
        <v>45352</v>
      </c>
      <c r="E3139" s="12">
        <v>4805.1679999999997</v>
      </c>
      <c r="F3139" s="72">
        <v>68.834999999999994</v>
      </c>
      <c r="G3139" s="72">
        <v>1.179</v>
      </c>
      <c r="H3139" s="12">
        <v>121.33499999999999</v>
      </c>
      <c r="I3139" s="72">
        <v>1.738</v>
      </c>
      <c r="J3139" s="72">
        <v>28.018000000000001</v>
      </c>
      <c r="K3139" s="12">
        <v>148.55799999999999</v>
      </c>
      <c r="L3139" s="72">
        <v>2.1280000000000001</v>
      </c>
      <c r="M3139" s="72">
        <v>21.454000000000001</v>
      </c>
      <c r="N3139" s="12">
        <v>269.89299999999997</v>
      </c>
      <c r="O3139" s="72">
        <v>3.8660000000000001</v>
      </c>
      <c r="P3139" s="72">
        <v>14.43</v>
      </c>
      <c r="Q3139" s="12">
        <v>24.62</v>
      </c>
      <c r="R3139" s="72">
        <v>0.35299999999999998</v>
      </c>
      <c r="S3139" s="72">
        <v>60.972000000000001</v>
      </c>
      <c r="T3139" s="12">
        <v>294.51299999999998</v>
      </c>
      <c r="U3139" s="72">
        <v>4.2190000000000003</v>
      </c>
      <c r="V3139" s="72">
        <v>13.148</v>
      </c>
      <c r="W3139" s="12">
        <v>683.30100000000004</v>
      </c>
      <c r="X3139" s="72">
        <v>9.7880000000000003</v>
      </c>
      <c r="Y3139" s="72">
        <v>7.0529999999999999</v>
      </c>
      <c r="Z3139" s="12">
        <v>977.81399999999996</v>
      </c>
      <c r="AA3139" s="72">
        <v>14.007</v>
      </c>
      <c r="AB3139" s="72">
        <v>4.1669999999999998</v>
      </c>
      <c r="AC3139" s="12">
        <v>5782.9809999999998</v>
      </c>
      <c r="AD3139" s="72">
        <v>82.843000000000004</v>
      </c>
      <c r="AE3139" s="72">
        <v>1.2909999999999999</v>
      </c>
      <c r="AF3139" s="12">
        <v>22.574000000000002</v>
      </c>
      <c r="AG3139" s="72">
        <v>0.32300000000000001</v>
      </c>
      <c r="AH3139" s="72">
        <v>51.906999999999996</v>
      </c>
      <c r="AI3139" s="12">
        <v>154.35599999999999</v>
      </c>
      <c r="AJ3139" s="72">
        <v>2.2109999999999999</v>
      </c>
      <c r="AK3139" s="72">
        <v>15.384</v>
      </c>
      <c r="AL3139" s="12">
        <v>176.93</v>
      </c>
      <c r="AM3139" s="72">
        <v>2.5350000000000001</v>
      </c>
      <c r="AN3139" s="72">
        <v>11.269</v>
      </c>
      <c r="AO3139" s="12">
        <v>5959.9110000000001</v>
      </c>
      <c r="AP3139" s="72">
        <v>85.376999999999995</v>
      </c>
      <c r="AQ3139" s="72">
        <v>1.266</v>
      </c>
      <c r="AR3139" s="12">
        <v>42.860999999999997</v>
      </c>
      <c r="AS3139" s="72">
        <v>0.61399999999999999</v>
      </c>
      <c r="AT3139" s="72">
        <v>30.283000000000001</v>
      </c>
      <c r="AU3139" s="12">
        <v>8.3699999999999992</v>
      </c>
      <c r="AV3139" s="72">
        <v>0.12</v>
      </c>
      <c r="AW3139" s="72">
        <v>63.938000000000002</v>
      </c>
      <c r="AX3139" s="12">
        <v>124.398</v>
      </c>
      <c r="AY3139" s="72">
        <v>1.782</v>
      </c>
      <c r="AZ3139" s="72">
        <v>24.088999999999999</v>
      </c>
      <c r="BA3139" s="12">
        <v>132.768</v>
      </c>
      <c r="BB3139" s="72">
        <v>1.9019999999999999</v>
      </c>
      <c r="BC3139" s="72">
        <v>23.047000000000001</v>
      </c>
      <c r="BD3139" s="12">
        <v>34.866999999999997</v>
      </c>
      <c r="BE3139" s="72">
        <v>0.499</v>
      </c>
      <c r="BF3139" s="72">
        <v>51.171999999999997</v>
      </c>
      <c r="BG3139" s="12">
        <v>167.636</v>
      </c>
      <c r="BH3139" s="72">
        <v>2.4009999999999998</v>
      </c>
      <c r="BI3139" s="72">
        <v>14.66</v>
      </c>
      <c r="BJ3139" s="12">
        <v>454.41399999999999</v>
      </c>
      <c r="BK3139" s="72">
        <v>6.51</v>
      </c>
      <c r="BL3139" s="72">
        <v>11.465999999999999</v>
      </c>
      <c r="BM3139" s="12">
        <v>355.85599999999999</v>
      </c>
      <c r="BN3139" s="72">
        <v>5.0979999999999999</v>
      </c>
      <c r="BO3139" s="72">
        <v>9.4730000000000008</v>
      </c>
      <c r="BP3139" s="12">
        <v>810.27</v>
      </c>
      <c r="BQ3139" s="72">
        <v>11.606999999999999</v>
      </c>
      <c r="BR3139" s="72">
        <v>6.165</v>
      </c>
      <c r="BS3139" s="12">
        <v>1020.7670000000001</v>
      </c>
      <c r="BT3139" s="72">
        <v>14.622999999999999</v>
      </c>
      <c r="BU3139" s="72">
        <v>5.1360000000000001</v>
      </c>
      <c r="BV3139" s="12">
        <v>6980.6779999999999</v>
      </c>
      <c r="BW3139" s="72">
        <v>100</v>
      </c>
      <c r="BX3139" s="72">
        <v>1.1970000000000001</v>
      </c>
      <c r="BY3139" s="13"/>
      <c r="BZ3139" s="13"/>
    </row>
    <row r="3140" spans="1:78">
      <c r="A3140" s="122" t="s">
        <v>65</v>
      </c>
      <c r="B3140" s="71" t="s">
        <v>75</v>
      </c>
      <c r="C3140" s="71" t="s">
        <v>24</v>
      </c>
      <c r="D3140" s="34">
        <v>45444</v>
      </c>
      <c r="E3140" s="12">
        <v>4911.4380000000001</v>
      </c>
      <c r="F3140" s="72">
        <v>70.531999999999996</v>
      </c>
      <c r="G3140" s="72">
        <v>1.4219999999999999</v>
      </c>
      <c r="H3140" s="12">
        <v>56.627000000000002</v>
      </c>
      <c r="I3140" s="72">
        <v>0.81299999999999994</v>
      </c>
      <c r="J3140" s="72">
        <v>32.863999999999997</v>
      </c>
      <c r="K3140" s="12">
        <v>123.6</v>
      </c>
      <c r="L3140" s="72">
        <v>1.7749999999999999</v>
      </c>
      <c r="M3140" s="72">
        <v>20.295999999999999</v>
      </c>
      <c r="N3140" s="12">
        <v>180.227</v>
      </c>
      <c r="O3140" s="72">
        <v>2.5880000000000001</v>
      </c>
      <c r="P3140" s="72">
        <v>15.255000000000001</v>
      </c>
      <c r="Q3140" s="12">
        <v>17.850000000000001</v>
      </c>
      <c r="R3140" s="72">
        <v>0.25600000000000001</v>
      </c>
      <c r="S3140" s="72">
        <v>46.459000000000003</v>
      </c>
      <c r="T3140" s="12">
        <v>198.077</v>
      </c>
      <c r="U3140" s="72">
        <v>2.8450000000000002</v>
      </c>
      <c r="V3140" s="72">
        <v>13.157</v>
      </c>
      <c r="W3140" s="12">
        <v>767.56600000000003</v>
      </c>
      <c r="X3140" s="72">
        <v>11.023</v>
      </c>
      <c r="Y3140" s="72">
        <v>4.665</v>
      </c>
      <c r="Z3140" s="12">
        <v>965.64300000000003</v>
      </c>
      <c r="AA3140" s="72">
        <v>13.867000000000001</v>
      </c>
      <c r="AB3140" s="72">
        <v>4.5949999999999998</v>
      </c>
      <c r="AC3140" s="12">
        <v>5877.0810000000001</v>
      </c>
      <c r="AD3140" s="72">
        <v>84.399000000000001</v>
      </c>
      <c r="AE3140" s="72">
        <v>1.395</v>
      </c>
      <c r="AF3140" s="12">
        <v>11.224</v>
      </c>
      <c r="AG3140" s="72">
        <v>0.161</v>
      </c>
      <c r="AH3140" s="72">
        <v>97.403000000000006</v>
      </c>
      <c r="AI3140" s="12">
        <v>174.39599999999999</v>
      </c>
      <c r="AJ3140" s="72">
        <v>2.504</v>
      </c>
      <c r="AK3140" s="72">
        <v>13.446999999999999</v>
      </c>
      <c r="AL3140" s="12">
        <v>185.62</v>
      </c>
      <c r="AM3140" s="72">
        <v>2.6659999999999999</v>
      </c>
      <c r="AN3140" s="72">
        <v>12.211</v>
      </c>
      <c r="AO3140" s="12">
        <v>6062.7</v>
      </c>
      <c r="AP3140" s="72">
        <v>87.063999999999993</v>
      </c>
      <c r="AQ3140" s="72">
        <v>1.4670000000000001</v>
      </c>
      <c r="AR3140" s="12">
        <v>30.138999999999999</v>
      </c>
      <c r="AS3140" s="72">
        <v>0.433</v>
      </c>
      <c r="AT3140" s="72">
        <v>36.600999999999999</v>
      </c>
      <c r="AU3140" s="12">
        <v>9.6709999999999994</v>
      </c>
      <c r="AV3140" s="72">
        <v>0.13900000000000001</v>
      </c>
      <c r="AW3140" s="72">
        <v>69.271000000000001</v>
      </c>
      <c r="AX3140" s="12">
        <v>158.785</v>
      </c>
      <c r="AY3140" s="72">
        <v>2.2799999999999998</v>
      </c>
      <c r="AZ3140" s="72">
        <v>17.451000000000001</v>
      </c>
      <c r="BA3140" s="12">
        <v>168.45599999999999</v>
      </c>
      <c r="BB3140" s="72">
        <v>2.419</v>
      </c>
      <c r="BC3140" s="72">
        <v>16.736000000000001</v>
      </c>
      <c r="BD3140" s="12">
        <v>20.337</v>
      </c>
      <c r="BE3140" s="72">
        <v>0.29199999999999998</v>
      </c>
      <c r="BF3140" s="72">
        <v>53.563000000000002</v>
      </c>
      <c r="BG3140" s="12">
        <v>188.79400000000001</v>
      </c>
      <c r="BH3140" s="72">
        <v>2.7109999999999999</v>
      </c>
      <c r="BI3140" s="72">
        <v>15.698</v>
      </c>
      <c r="BJ3140" s="12">
        <v>371.45</v>
      </c>
      <c r="BK3140" s="72">
        <v>5.3339999999999996</v>
      </c>
      <c r="BL3140" s="72">
        <v>11.47</v>
      </c>
      <c r="BM3140" s="12">
        <v>310.37900000000002</v>
      </c>
      <c r="BN3140" s="72">
        <v>4.4569999999999999</v>
      </c>
      <c r="BO3140" s="72">
        <v>9.65</v>
      </c>
      <c r="BP3140" s="12">
        <v>681.82899999999995</v>
      </c>
      <c r="BQ3140" s="72">
        <v>9.7919999999999998</v>
      </c>
      <c r="BR3140" s="72">
        <v>6.4219999999999997</v>
      </c>
      <c r="BS3140" s="12">
        <v>900.76199999999994</v>
      </c>
      <c r="BT3140" s="72">
        <v>12.936</v>
      </c>
      <c r="BU3140" s="72">
        <v>5.1349999999999998</v>
      </c>
      <c r="BV3140" s="12">
        <v>6963.4620000000004</v>
      </c>
      <c r="BW3140" s="72">
        <v>100</v>
      </c>
      <c r="BX3140" s="72">
        <v>1.502</v>
      </c>
      <c r="BY3140" s="13"/>
      <c r="BZ3140" s="13"/>
    </row>
    <row r="3141" spans="1:78">
      <c r="A3141" s="122" t="s">
        <v>65</v>
      </c>
      <c r="B3141" s="71" t="s">
        <v>75</v>
      </c>
      <c r="C3141" s="71" t="s">
        <v>24</v>
      </c>
      <c r="D3141" s="34">
        <v>45536</v>
      </c>
      <c r="E3141" s="12">
        <v>4961.1940000000004</v>
      </c>
      <c r="F3141" s="72">
        <v>68.983999999999995</v>
      </c>
      <c r="G3141" s="72">
        <v>1.169</v>
      </c>
      <c r="H3141" s="12">
        <v>87.914000000000001</v>
      </c>
      <c r="I3141" s="72">
        <v>1.222</v>
      </c>
      <c r="J3141" s="72">
        <v>26.167999999999999</v>
      </c>
      <c r="K3141" s="12">
        <v>125.07599999999999</v>
      </c>
      <c r="L3141" s="72">
        <v>1.7390000000000001</v>
      </c>
      <c r="M3141" s="72">
        <v>26.111999999999998</v>
      </c>
      <c r="N3141" s="12">
        <v>212.99</v>
      </c>
      <c r="O3141" s="72">
        <v>2.9620000000000002</v>
      </c>
      <c r="P3141" s="72">
        <v>19.655000000000001</v>
      </c>
      <c r="Q3141" s="12">
        <v>12.218</v>
      </c>
      <c r="R3141" s="72">
        <v>0.17</v>
      </c>
      <c r="S3141" s="72">
        <v>54.212000000000003</v>
      </c>
      <c r="T3141" s="12">
        <v>225.208</v>
      </c>
      <c r="U3141" s="72">
        <v>3.1309999999999998</v>
      </c>
      <c r="V3141" s="72">
        <v>19.372</v>
      </c>
      <c r="W3141" s="12">
        <v>864.85799999999995</v>
      </c>
      <c r="X3141" s="72">
        <v>12.026</v>
      </c>
      <c r="Y3141" s="72">
        <v>5.2510000000000003</v>
      </c>
      <c r="Z3141" s="12">
        <v>1090.066</v>
      </c>
      <c r="AA3141" s="72">
        <v>15.157</v>
      </c>
      <c r="AB3141" s="72">
        <v>2.9039999999999999</v>
      </c>
      <c r="AC3141" s="12">
        <v>6051.26</v>
      </c>
      <c r="AD3141" s="72">
        <v>84.141000000000005</v>
      </c>
      <c r="AE3141" s="72">
        <v>0.92100000000000004</v>
      </c>
      <c r="AF3141" s="12">
        <v>20.3</v>
      </c>
      <c r="AG3141" s="72">
        <v>0.28199999999999997</v>
      </c>
      <c r="AH3141" s="72">
        <v>48.585000000000001</v>
      </c>
      <c r="AI3141" s="12">
        <v>168.69</v>
      </c>
      <c r="AJ3141" s="72">
        <v>2.3460000000000001</v>
      </c>
      <c r="AK3141" s="72">
        <v>12.085000000000001</v>
      </c>
      <c r="AL3141" s="12">
        <v>188.99</v>
      </c>
      <c r="AM3141" s="72">
        <v>2.6280000000000001</v>
      </c>
      <c r="AN3141" s="72">
        <v>10.544</v>
      </c>
      <c r="AO3141" s="12">
        <v>6240.25</v>
      </c>
      <c r="AP3141" s="72">
        <v>86.769000000000005</v>
      </c>
      <c r="AQ3141" s="72">
        <v>0.91100000000000003</v>
      </c>
      <c r="AR3141" s="12">
        <v>32.033999999999999</v>
      </c>
      <c r="AS3141" s="72">
        <v>0.44500000000000001</v>
      </c>
      <c r="AT3141" s="72">
        <v>47.759</v>
      </c>
      <c r="AU3141" s="12">
        <v>13.577</v>
      </c>
      <c r="AV3141" s="72">
        <v>0.189</v>
      </c>
      <c r="AW3141" s="72">
        <v>61.579000000000001</v>
      </c>
      <c r="AX3141" s="12">
        <v>137.24700000000001</v>
      </c>
      <c r="AY3141" s="72">
        <v>1.9079999999999999</v>
      </c>
      <c r="AZ3141" s="72">
        <v>22.523</v>
      </c>
      <c r="BA3141" s="12">
        <v>150.82499999999999</v>
      </c>
      <c r="BB3141" s="72">
        <v>2.097</v>
      </c>
      <c r="BC3141" s="72">
        <v>20.350999999999999</v>
      </c>
      <c r="BD3141" s="12">
        <v>2.9460000000000002</v>
      </c>
      <c r="BE3141" s="72">
        <v>4.1000000000000002E-2</v>
      </c>
      <c r="BF3141" s="72">
        <v>85.168999999999997</v>
      </c>
      <c r="BG3141" s="12">
        <v>153.77099999999999</v>
      </c>
      <c r="BH3141" s="72">
        <v>2.1379999999999999</v>
      </c>
      <c r="BI3141" s="72">
        <v>20.07</v>
      </c>
      <c r="BJ3141" s="12">
        <v>417.34500000000003</v>
      </c>
      <c r="BK3141" s="72">
        <v>5.8029999999999999</v>
      </c>
      <c r="BL3141" s="72">
        <v>9.7759999999999998</v>
      </c>
      <c r="BM3141" s="12">
        <v>348.40100000000001</v>
      </c>
      <c r="BN3141" s="72">
        <v>4.8440000000000003</v>
      </c>
      <c r="BO3141" s="72">
        <v>7.4749999999999996</v>
      </c>
      <c r="BP3141" s="12">
        <v>765.74599999999998</v>
      </c>
      <c r="BQ3141" s="72">
        <v>10.647</v>
      </c>
      <c r="BR3141" s="72">
        <v>6.8319999999999999</v>
      </c>
      <c r="BS3141" s="12">
        <v>951.55100000000004</v>
      </c>
      <c r="BT3141" s="72">
        <v>13.231</v>
      </c>
      <c r="BU3141" s="72">
        <v>5.6829999999999998</v>
      </c>
      <c r="BV3141" s="12">
        <v>7191.8</v>
      </c>
      <c r="BW3141" s="72">
        <v>100</v>
      </c>
      <c r="BX3141" s="72">
        <v>0.96699999999999997</v>
      </c>
      <c r="BY3141" s="13"/>
      <c r="BZ3141" s="13"/>
    </row>
    <row r="3142" spans="1:78">
      <c r="A3142" s="122" t="s">
        <v>65</v>
      </c>
      <c r="B3142" s="71" t="s">
        <v>75</v>
      </c>
      <c r="C3142" s="71" t="s">
        <v>24</v>
      </c>
      <c r="D3142" s="34">
        <v>45627</v>
      </c>
      <c r="E3142" s="12">
        <v>4872.5370000000003</v>
      </c>
      <c r="F3142" s="72">
        <v>68.805000000000007</v>
      </c>
      <c r="G3142" s="72">
        <v>1.643</v>
      </c>
      <c r="H3142" s="12">
        <v>99.725999999999999</v>
      </c>
      <c r="I3142" s="72">
        <v>1.4079999999999999</v>
      </c>
      <c r="J3142" s="72">
        <v>32.715000000000003</v>
      </c>
      <c r="K3142" s="12">
        <v>126.874</v>
      </c>
      <c r="L3142" s="72">
        <v>1.792</v>
      </c>
      <c r="M3142" s="72">
        <v>21.629000000000001</v>
      </c>
      <c r="N3142" s="12">
        <v>226.6</v>
      </c>
      <c r="O3142" s="72">
        <v>3.2</v>
      </c>
      <c r="P3142" s="72">
        <v>18.556999999999999</v>
      </c>
      <c r="Q3142" s="12">
        <v>35.182000000000002</v>
      </c>
      <c r="R3142" s="72">
        <v>0.497</v>
      </c>
      <c r="S3142" s="72">
        <v>41.164999999999999</v>
      </c>
      <c r="T3142" s="12">
        <v>261.78199999999998</v>
      </c>
      <c r="U3142" s="72">
        <v>3.6970000000000001</v>
      </c>
      <c r="V3142" s="72">
        <v>16.890999999999998</v>
      </c>
      <c r="W3142" s="12">
        <v>827.38199999999995</v>
      </c>
      <c r="X3142" s="72">
        <v>11.683</v>
      </c>
      <c r="Y3142" s="72">
        <v>6.3040000000000003</v>
      </c>
      <c r="Z3142" s="12">
        <v>1089.163</v>
      </c>
      <c r="AA3142" s="72">
        <v>15.38</v>
      </c>
      <c r="AB3142" s="72">
        <v>3.8730000000000002</v>
      </c>
      <c r="AC3142" s="12">
        <v>5961.701</v>
      </c>
      <c r="AD3142" s="72">
        <v>84.185000000000002</v>
      </c>
      <c r="AE3142" s="72">
        <v>1.4830000000000001</v>
      </c>
      <c r="AF3142" s="12">
        <v>4.2050000000000001</v>
      </c>
      <c r="AG3142" s="72">
        <v>5.8999999999999997E-2</v>
      </c>
      <c r="AH3142" s="72">
        <v>81.897999999999996</v>
      </c>
      <c r="AI3142" s="12">
        <v>161.95400000000001</v>
      </c>
      <c r="AJ3142" s="72">
        <v>2.2869999999999999</v>
      </c>
      <c r="AK3142" s="72">
        <v>15.048</v>
      </c>
      <c r="AL3142" s="12">
        <v>166.15899999999999</v>
      </c>
      <c r="AM3142" s="72">
        <v>2.3460000000000001</v>
      </c>
      <c r="AN3142" s="72">
        <v>15.526</v>
      </c>
      <c r="AO3142" s="12">
        <v>6127.86</v>
      </c>
      <c r="AP3142" s="72">
        <v>86.531000000000006</v>
      </c>
      <c r="AQ3142" s="72">
        <v>1.5349999999999999</v>
      </c>
      <c r="AR3142" s="12">
        <v>30.756</v>
      </c>
      <c r="AS3142" s="72">
        <v>0.434</v>
      </c>
      <c r="AT3142" s="72">
        <v>47.825000000000003</v>
      </c>
      <c r="AU3142" s="12">
        <v>8.9359999999999999</v>
      </c>
      <c r="AV3142" s="72">
        <v>0.126</v>
      </c>
      <c r="AW3142" s="72">
        <v>76.525999999999996</v>
      </c>
      <c r="AX3142" s="12">
        <v>131.97</v>
      </c>
      <c r="AY3142" s="72">
        <v>1.8640000000000001</v>
      </c>
      <c r="AZ3142" s="72">
        <v>22.25</v>
      </c>
      <c r="BA3142" s="12">
        <v>140.90600000000001</v>
      </c>
      <c r="BB3142" s="72">
        <v>1.99</v>
      </c>
      <c r="BC3142" s="72">
        <v>21.195</v>
      </c>
      <c r="BD3142" s="12">
        <v>36.840000000000003</v>
      </c>
      <c r="BE3142" s="72">
        <v>0.52</v>
      </c>
      <c r="BF3142" s="72">
        <v>87.494</v>
      </c>
      <c r="BG3142" s="12">
        <v>177.74700000000001</v>
      </c>
      <c r="BH3142" s="72">
        <v>2.5099999999999998</v>
      </c>
      <c r="BI3142" s="72">
        <v>26.75</v>
      </c>
      <c r="BJ3142" s="12">
        <v>401.39499999999998</v>
      </c>
      <c r="BK3142" s="72">
        <v>5.6680000000000001</v>
      </c>
      <c r="BL3142" s="72">
        <v>12.920999999999999</v>
      </c>
      <c r="BM3142" s="12">
        <v>343.923</v>
      </c>
      <c r="BN3142" s="72">
        <v>4.8570000000000002</v>
      </c>
      <c r="BO3142" s="72">
        <v>9.5079999999999991</v>
      </c>
      <c r="BP3142" s="12">
        <v>745.31799999999998</v>
      </c>
      <c r="BQ3142" s="72">
        <v>10.525</v>
      </c>
      <c r="BR3142" s="72">
        <v>8.4600000000000009</v>
      </c>
      <c r="BS3142" s="12">
        <v>953.82100000000003</v>
      </c>
      <c r="BT3142" s="72">
        <v>13.468999999999999</v>
      </c>
      <c r="BU3142" s="72">
        <v>7.4560000000000004</v>
      </c>
      <c r="BV3142" s="12">
        <v>7081.6809999999996</v>
      </c>
      <c r="BW3142" s="72">
        <v>100</v>
      </c>
      <c r="BX3142" s="72">
        <v>1.843</v>
      </c>
      <c r="BY3142" s="13"/>
      <c r="BZ3142" s="13"/>
    </row>
    <row r="3143" spans="1:78">
      <c r="A3143" s="122" t="s">
        <v>65</v>
      </c>
      <c r="B3143" s="71" t="s">
        <v>75</v>
      </c>
      <c r="C3143" s="71" t="s">
        <v>24</v>
      </c>
      <c r="D3143" s="34">
        <v>45717</v>
      </c>
      <c r="E3143" s="12">
        <v>4946.5389999999998</v>
      </c>
      <c r="F3143" s="72">
        <v>69.721999999999994</v>
      </c>
      <c r="G3143" s="72">
        <v>1.353</v>
      </c>
      <c r="H3143" s="12">
        <v>73.335999999999999</v>
      </c>
      <c r="I3143" s="72">
        <v>1.034</v>
      </c>
      <c r="J3143" s="72">
        <v>38.256999999999998</v>
      </c>
      <c r="K3143" s="12">
        <v>79.331999999999994</v>
      </c>
      <c r="L3143" s="72">
        <v>1.1180000000000001</v>
      </c>
      <c r="M3143" s="72">
        <v>38.924999999999997</v>
      </c>
      <c r="N3143" s="12">
        <v>152.66800000000001</v>
      </c>
      <c r="O3143" s="72">
        <v>2.1520000000000001</v>
      </c>
      <c r="P3143" s="72">
        <v>22.010999999999999</v>
      </c>
      <c r="Q3143" s="12">
        <v>7.9189999999999996</v>
      </c>
      <c r="R3143" s="72">
        <v>0.112</v>
      </c>
      <c r="S3143" s="72">
        <v>74.781000000000006</v>
      </c>
      <c r="T3143" s="12">
        <v>160.58699999999999</v>
      </c>
      <c r="U3143" s="72">
        <v>2.2629999999999999</v>
      </c>
      <c r="V3143" s="72">
        <v>22.120999999999999</v>
      </c>
      <c r="W3143" s="12">
        <v>886.303</v>
      </c>
      <c r="X3143" s="72">
        <v>12.492000000000001</v>
      </c>
      <c r="Y3143" s="72">
        <v>5.44</v>
      </c>
      <c r="Z3143" s="12">
        <v>1046.8900000000001</v>
      </c>
      <c r="AA3143" s="72">
        <v>14.756</v>
      </c>
      <c r="AB3143" s="72">
        <v>3.8919999999999999</v>
      </c>
      <c r="AC3143" s="12">
        <v>5993.4290000000001</v>
      </c>
      <c r="AD3143" s="72">
        <v>84.477999999999994</v>
      </c>
      <c r="AE3143" s="72">
        <v>1.2330000000000001</v>
      </c>
      <c r="AF3143" s="12">
        <v>3.1059999999999999</v>
      </c>
      <c r="AG3143" s="72">
        <v>4.3999999999999997E-2</v>
      </c>
      <c r="AH3143" s="72">
        <v>81.084999999999994</v>
      </c>
      <c r="AI3143" s="12">
        <v>209.27500000000001</v>
      </c>
      <c r="AJ3143" s="72">
        <v>2.95</v>
      </c>
      <c r="AK3143" s="72">
        <v>8.6300000000000008</v>
      </c>
      <c r="AL3143" s="12">
        <v>212.38</v>
      </c>
      <c r="AM3143" s="72">
        <v>2.9940000000000002</v>
      </c>
      <c r="AN3143" s="72">
        <v>8.657</v>
      </c>
      <c r="AO3143" s="12">
        <v>6205.81</v>
      </c>
      <c r="AP3143" s="72">
        <v>87.471000000000004</v>
      </c>
      <c r="AQ3143" s="72">
        <v>1.151</v>
      </c>
      <c r="AR3143" s="12">
        <v>14.41</v>
      </c>
      <c r="AS3143" s="72">
        <v>0.20300000000000001</v>
      </c>
      <c r="AT3143" s="72">
        <v>61.656999999999996</v>
      </c>
      <c r="AU3143" s="12">
        <v>40.192999999999998</v>
      </c>
      <c r="AV3143" s="72">
        <v>0.56699999999999995</v>
      </c>
      <c r="AW3143" s="72">
        <v>49.728000000000002</v>
      </c>
      <c r="AX3143" s="12">
        <v>89.366</v>
      </c>
      <c r="AY3143" s="72">
        <v>1.26</v>
      </c>
      <c r="AZ3143" s="72">
        <v>24.928000000000001</v>
      </c>
      <c r="BA3143" s="12">
        <v>129.559</v>
      </c>
      <c r="BB3143" s="72">
        <v>1.8260000000000001</v>
      </c>
      <c r="BC3143" s="72">
        <v>20.312000000000001</v>
      </c>
      <c r="BD3143" s="12">
        <v>8.1319999999999997</v>
      </c>
      <c r="BE3143" s="72">
        <v>0.115</v>
      </c>
      <c r="BF3143" s="72">
        <v>84.138999999999996</v>
      </c>
      <c r="BG3143" s="12">
        <v>137.691</v>
      </c>
      <c r="BH3143" s="72">
        <v>1.9410000000000001</v>
      </c>
      <c r="BI3143" s="72">
        <v>17.422999999999998</v>
      </c>
      <c r="BJ3143" s="12">
        <v>402.096</v>
      </c>
      <c r="BK3143" s="72">
        <v>5.6680000000000001</v>
      </c>
      <c r="BL3143" s="72">
        <v>13.074999999999999</v>
      </c>
      <c r="BM3143" s="12">
        <v>334.67500000000001</v>
      </c>
      <c r="BN3143" s="72">
        <v>4.7169999999999996</v>
      </c>
      <c r="BO3143" s="72">
        <v>9.57</v>
      </c>
      <c r="BP3143" s="12">
        <v>736.77099999999996</v>
      </c>
      <c r="BQ3143" s="72">
        <v>10.385</v>
      </c>
      <c r="BR3143" s="72">
        <v>7.8230000000000004</v>
      </c>
      <c r="BS3143" s="12">
        <v>888.87300000000005</v>
      </c>
      <c r="BT3143" s="72">
        <v>12.529</v>
      </c>
      <c r="BU3143" s="72">
        <v>6.7439999999999998</v>
      </c>
      <c r="BV3143" s="12">
        <v>7094.6819999999998</v>
      </c>
      <c r="BW3143" s="72">
        <v>100</v>
      </c>
      <c r="BX3143" s="72">
        <v>1.3169999999999999</v>
      </c>
      <c r="BY3143" s="13"/>
      <c r="BZ3143" s="13"/>
    </row>
    <row r="3144" spans="1:78">
      <c r="A3144" s="122" t="s">
        <v>65</v>
      </c>
      <c r="B3144" s="71" t="s">
        <v>75</v>
      </c>
      <c r="C3144" s="71" t="s">
        <v>24</v>
      </c>
      <c r="D3144" s="34">
        <v>45809</v>
      </c>
      <c r="E3144" s="12">
        <v>4868.848</v>
      </c>
      <c r="F3144" s="72">
        <v>68.152000000000001</v>
      </c>
      <c r="G3144" s="72">
        <v>1.6279999999999999</v>
      </c>
      <c r="H3144" s="12">
        <v>98.736999999999995</v>
      </c>
      <c r="I3144" s="72">
        <v>1.3819999999999999</v>
      </c>
      <c r="J3144" s="72">
        <v>24.035</v>
      </c>
      <c r="K3144" s="12">
        <v>138.827</v>
      </c>
      <c r="L3144" s="72">
        <v>1.9430000000000001</v>
      </c>
      <c r="M3144" s="72">
        <v>22.556000000000001</v>
      </c>
      <c r="N3144" s="12">
        <v>237.56399999999999</v>
      </c>
      <c r="O3144" s="72">
        <v>3.3250000000000002</v>
      </c>
      <c r="P3144" s="72">
        <v>16.911000000000001</v>
      </c>
      <c r="Q3144" s="12">
        <v>18.306999999999999</v>
      </c>
      <c r="R3144" s="72">
        <v>0.25600000000000001</v>
      </c>
      <c r="S3144" s="72">
        <v>112.48399999999999</v>
      </c>
      <c r="T3144" s="12">
        <v>255.87200000000001</v>
      </c>
      <c r="U3144" s="72">
        <v>3.5819999999999999</v>
      </c>
      <c r="V3144" s="72">
        <v>19.187000000000001</v>
      </c>
      <c r="W3144" s="12">
        <v>802.06600000000003</v>
      </c>
      <c r="X3144" s="72">
        <v>11.227</v>
      </c>
      <c r="Y3144" s="72">
        <v>7.61</v>
      </c>
      <c r="Z3144" s="12">
        <v>1057.9380000000001</v>
      </c>
      <c r="AA3144" s="72">
        <v>14.808999999999999</v>
      </c>
      <c r="AB3144" s="72">
        <v>5.1559999999999997</v>
      </c>
      <c r="AC3144" s="12">
        <v>5926.7860000000001</v>
      </c>
      <c r="AD3144" s="72">
        <v>82.960999999999999</v>
      </c>
      <c r="AE3144" s="72">
        <v>1.6120000000000001</v>
      </c>
      <c r="AF3144" s="12">
        <v>20.963999999999999</v>
      </c>
      <c r="AG3144" s="72">
        <v>0.29299999999999998</v>
      </c>
      <c r="AH3144" s="72">
        <v>63.679000000000002</v>
      </c>
      <c r="AI3144" s="12">
        <v>156.96</v>
      </c>
      <c r="AJ3144" s="72">
        <v>2.1970000000000001</v>
      </c>
      <c r="AK3144" s="72">
        <v>20.567</v>
      </c>
      <c r="AL3144" s="12">
        <v>177.92400000000001</v>
      </c>
      <c r="AM3144" s="72">
        <v>2.4900000000000002</v>
      </c>
      <c r="AN3144" s="72">
        <v>17.260999999999999</v>
      </c>
      <c r="AO3144" s="12">
        <v>6104.71</v>
      </c>
      <c r="AP3144" s="72">
        <v>85.450999999999993</v>
      </c>
      <c r="AQ3144" s="72">
        <v>1.647</v>
      </c>
      <c r="AR3144" s="12">
        <v>20.056999999999999</v>
      </c>
      <c r="AS3144" s="72">
        <v>0.28100000000000003</v>
      </c>
      <c r="AT3144" s="72">
        <v>57.756999999999998</v>
      </c>
      <c r="AU3144" s="12">
        <v>25.748000000000001</v>
      </c>
      <c r="AV3144" s="72">
        <v>0.36</v>
      </c>
      <c r="AW3144" s="72">
        <v>64.650000000000006</v>
      </c>
      <c r="AX3144" s="12">
        <v>103.598</v>
      </c>
      <c r="AY3144" s="72">
        <v>1.45</v>
      </c>
      <c r="AZ3144" s="72">
        <v>25.178000000000001</v>
      </c>
      <c r="BA3144" s="12">
        <v>129.346</v>
      </c>
      <c r="BB3144" s="72">
        <v>1.8109999999999999</v>
      </c>
      <c r="BC3144" s="72">
        <v>23.352</v>
      </c>
      <c r="BD3144" s="12">
        <v>7.8369999999999997</v>
      </c>
      <c r="BE3144" s="72">
        <v>0.11</v>
      </c>
      <c r="BF3144" s="72">
        <v>95.819000000000003</v>
      </c>
      <c r="BG3144" s="12">
        <v>137.18299999999999</v>
      </c>
      <c r="BH3144" s="72">
        <v>1.92</v>
      </c>
      <c r="BI3144" s="72">
        <v>21.594999999999999</v>
      </c>
      <c r="BJ3144" s="12">
        <v>464.03100000000001</v>
      </c>
      <c r="BK3144" s="72">
        <v>6.4950000000000001</v>
      </c>
      <c r="BL3144" s="72">
        <v>9.89</v>
      </c>
      <c r="BM3144" s="12">
        <v>418.125</v>
      </c>
      <c r="BN3144" s="72">
        <v>5.8529999999999998</v>
      </c>
      <c r="BO3144" s="72">
        <v>9.75</v>
      </c>
      <c r="BP3144" s="12">
        <v>882.15599999999995</v>
      </c>
      <c r="BQ3144" s="72">
        <v>12.348000000000001</v>
      </c>
      <c r="BR3144" s="72">
        <v>5.6890000000000001</v>
      </c>
      <c r="BS3144" s="12">
        <v>1039.395</v>
      </c>
      <c r="BT3144" s="72">
        <v>14.548999999999999</v>
      </c>
      <c r="BU3144" s="72">
        <v>5.0819999999999999</v>
      </c>
      <c r="BV3144" s="12">
        <v>7144.1049999999996</v>
      </c>
      <c r="BW3144" s="72">
        <v>100</v>
      </c>
      <c r="BX3144" s="72">
        <v>1.6220000000000001</v>
      </c>
      <c r="BY3144" s="13"/>
      <c r="BZ3144" s="13"/>
    </row>
    <row r="3145" spans="1:78" ht="12.75" customHeight="1">
      <c r="A3145" s="122" t="s">
        <v>65</v>
      </c>
      <c r="B3145" s="71" t="s">
        <v>75</v>
      </c>
      <c r="C3145" s="71" t="s">
        <v>24</v>
      </c>
      <c r="D3145" s="34">
        <v>45901</v>
      </c>
      <c r="E3145" s="12">
        <v>4906.1059999999998</v>
      </c>
      <c r="F3145" s="72">
        <v>70.605999999999995</v>
      </c>
      <c r="G3145" s="72">
        <v>1.5009999999999999</v>
      </c>
      <c r="H3145" s="12">
        <v>166.86799999999999</v>
      </c>
      <c r="I3145" s="72">
        <v>2.4009999999999998</v>
      </c>
      <c r="J3145" s="72">
        <v>24.053999999999998</v>
      </c>
      <c r="K3145" s="12">
        <v>84.805000000000007</v>
      </c>
      <c r="L3145" s="72">
        <v>1.22</v>
      </c>
      <c r="M3145" s="72">
        <v>26.812999999999999</v>
      </c>
      <c r="N3145" s="12">
        <v>251.673</v>
      </c>
      <c r="O3145" s="72">
        <v>3.6219999999999999</v>
      </c>
      <c r="P3145" s="72">
        <v>17.872</v>
      </c>
      <c r="Q3145" s="12">
        <v>21.481999999999999</v>
      </c>
      <c r="R3145" s="72">
        <v>0.309</v>
      </c>
      <c r="S3145" s="72">
        <v>59.854999999999997</v>
      </c>
      <c r="T3145" s="12">
        <v>273.15499999999997</v>
      </c>
      <c r="U3145" s="72">
        <v>3.931</v>
      </c>
      <c r="V3145" s="72">
        <v>16.815000000000001</v>
      </c>
      <c r="W3145" s="12">
        <v>695.61199999999997</v>
      </c>
      <c r="X3145" s="72">
        <v>10.010999999999999</v>
      </c>
      <c r="Y3145" s="72">
        <v>10.617000000000001</v>
      </c>
      <c r="Z3145" s="12">
        <v>968.76700000000005</v>
      </c>
      <c r="AA3145" s="72">
        <v>13.942</v>
      </c>
      <c r="AB3145" s="72">
        <v>7.49</v>
      </c>
      <c r="AC3145" s="12">
        <v>5874.8729999999996</v>
      </c>
      <c r="AD3145" s="72">
        <v>84.549000000000007</v>
      </c>
      <c r="AE3145" s="72">
        <v>1.8640000000000001</v>
      </c>
      <c r="AF3145" s="12">
        <v>9.0679999999999996</v>
      </c>
      <c r="AG3145" s="72">
        <v>0.13100000000000001</v>
      </c>
      <c r="AH3145" s="72">
        <v>64.394000000000005</v>
      </c>
      <c r="AI3145" s="12">
        <v>186.006</v>
      </c>
      <c r="AJ3145" s="72">
        <v>2.677</v>
      </c>
      <c r="AK3145" s="72">
        <v>17.622</v>
      </c>
      <c r="AL3145" s="12">
        <v>195.07400000000001</v>
      </c>
      <c r="AM3145" s="72">
        <v>2.8069999999999999</v>
      </c>
      <c r="AN3145" s="72">
        <v>16.972999999999999</v>
      </c>
      <c r="AO3145" s="12">
        <v>6069.9470000000001</v>
      </c>
      <c r="AP3145" s="72">
        <v>87.355999999999995</v>
      </c>
      <c r="AQ3145" s="72">
        <v>2.1219999999999999</v>
      </c>
      <c r="AR3145" s="12">
        <v>31.963999999999999</v>
      </c>
      <c r="AS3145" s="72">
        <v>0.46</v>
      </c>
      <c r="AT3145" s="72">
        <v>34.378999999999998</v>
      </c>
      <c r="AU3145" s="12">
        <v>24.314</v>
      </c>
      <c r="AV3145" s="72">
        <v>0.35</v>
      </c>
      <c r="AW3145" s="72">
        <v>52.948</v>
      </c>
      <c r="AX3145" s="12">
        <v>104.884</v>
      </c>
      <c r="AY3145" s="72">
        <v>1.5089999999999999</v>
      </c>
      <c r="AZ3145" s="72">
        <v>22.963000000000001</v>
      </c>
      <c r="BA3145" s="12">
        <v>129.19800000000001</v>
      </c>
      <c r="BB3145" s="72">
        <v>1.859</v>
      </c>
      <c r="BC3145" s="72">
        <v>23.978000000000002</v>
      </c>
      <c r="BD3145" s="12">
        <v>9.532</v>
      </c>
      <c r="BE3145" s="72">
        <v>0.13700000000000001</v>
      </c>
      <c r="BF3145" s="72">
        <v>48.95</v>
      </c>
      <c r="BG3145" s="12">
        <v>138.72999999999999</v>
      </c>
      <c r="BH3145" s="72">
        <v>1.9970000000000001</v>
      </c>
      <c r="BI3145" s="72">
        <v>22.013999999999999</v>
      </c>
      <c r="BJ3145" s="12">
        <v>402.351</v>
      </c>
      <c r="BK3145" s="72">
        <v>5.79</v>
      </c>
      <c r="BL3145" s="72">
        <v>13.638999999999999</v>
      </c>
      <c r="BM3145" s="12">
        <v>305.52800000000002</v>
      </c>
      <c r="BN3145" s="72">
        <v>4.3970000000000002</v>
      </c>
      <c r="BO3145" s="72">
        <v>12.707000000000001</v>
      </c>
      <c r="BP3145" s="12">
        <v>707.87800000000004</v>
      </c>
      <c r="BQ3145" s="72">
        <v>10.186999999999999</v>
      </c>
      <c r="BR3145" s="72">
        <v>8.8710000000000004</v>
      </c>
      <c r="BS3145" s="12">
        <v>878.57299999999998</v>
      </c>
      <c r="BT3145" s="72">
        <v>12.644</v>
      </c>
      <c r="BU3145" s="72">
        <v>9.2509999999999994</v>
      </c>
      <c r="BV3145" s="12">
        <v>6948.52</v>
      </c>
      <c r="BW3145" s="72">
        <v>100</v>
      </c>
      <c r="BX3145" s="72">
        <v>2.206</v>
      </c>
      <c r="BY3145" s="13"/>
      <c r="BZ3145" s="13"/>
    </row>
    <row r="3146" spans="1:78" ht="12.75" customHeight="1">
      <c r="A3146" s="122" t="s">
        <v>65</v>
      </c>
      <c r="B3146" s="71" t="s">
        <v>75</v>
      </c>
      <c r="C3146" s="71" t="s">
        <v>24</v>
      </c>
      <c r="D3146" s="34">
        <v>45992</v>
      </c>
      <c r="E3146" s="12">
        <v>4953.6390000000001</v>
      </c>
      <c r="F3146" s="72">
        <v>69.319999999999993</v>
      </c>
      <c r="G3146" s="72">
        <v>1.639</v>
      </c>
      <c r="H3146" s="12">
        <v>59.756</v>
      </c>
      <c r="I3146" s="72">
        <v>0.83599999999999997</v>
      </c>
      <c r="J3146" s="72">
        <v>30.91</v>
      </c>
      <c r="K3146" s="12">
        <v>139.251</v>
      </c>
      <c r="L3146" s="72">
        <v>1.9490000000000001</v>
      </c>
      <c r="M3146" s="72">
        <v>22.850999999999999</v>
      </c>
      <c r="N3146" s="12">
        <v>199.00700000000001</v>
      </c>
      <c r="O3146" s="72">
        <v>2.7850000000000001</v>
      </c>
      <c r="P3146" s="72">
        <v>16.991</v>
      </c>
      <c r="Q3146" s="12">
        <v>23.949000000000002</v>
      </c>
      <c r="R3146" s="72">
        <v>0.33500000000000002</v>
      </c>
      <c r="S3146" s="72">
        <v>67.960999999999999</v>
      </c>
      <c r="T3146" s="12">
        <v>222.95699999999999</v>
      </c>
      <c r="U3146" s="72">
        <v>3.12</v>
      </c>
      <c r="V3146" s="72">
        <v>16.507000000000001</v>
      </c>
      <c r="W3146" s="12">
        <v>839.702</v>
      </c>
      <c r="X3146" s="72">
        <v>11.750999999999999</v>
      </c>
      <c r="Y3146" s="72">
        <v>5.9870000000000001</v>
      </c>
      <c r="Z3146" s="12">
        <v>1062.6590000000001</v>
      </c>
      <c r="AA3146" s="72">
        <v>14.871</v>
      </c>
      <c r="AB3146" s="72">
        <v>3.754</v>
      </c>
      <c r="AC3146" s="12">
        <v>6016.2969999999996</v>
      </c>
      <c r="AD3146" s="72">
        <v>84.191000000000003</v>
      </c>
      <c r="AE3146" s="72">
        <v>1.4850000000000001</v>
      </c>
      <c r="AF3146" s="12">
        <v>0</v>
      </c>
      <c r="AG3146" s="72">
        <v>0</v>
      </c>
      <c r="AH3146" s="72">
        <v>0</v>
      </c>
      <c r="AI3146" s="12">
        <v>189.99199999999999</v>
      </c>
      <c r="AJ3146" s="72">
        <v>2.6589999999999998</v>
      </c>
      <c r="AK3146" s="72">
        <v>15.846</v>
      </c>
      <c r="AL3146" s="12">
        <v>189.99199999999999</v>
      </c>
      <c r="AM3146" s="72">
        <v>2.6589999999999998</v>
      </c>
      <c r="AN3146" s="72">
        <v>15.846</v>
      </c>
      <c r="AO3146" s="12">
        <v>6206.2889999999998</v>
      </c>
      <c r="AP3146" s="72">
        <v>86.85</v>
      </c>
      <c r="AQ3146" s="72">
        <v>1.4730000000000001</v>
      </c>
      <c r="AR3146" s="12">
        <v>31.507999999999999</v>
      </c>
      <c r="AS3146" s="72">
        <v>0.441</v>
      </c>
      <c r="AT3146" s="72">
        <v>52.055999999999997</v>
      </c>
      <c r="AU3146" s="12">
        <v>17.725000000000001</v>
      </c>
      <c r="AV3146" s="72">
        <v>0.248</v>
      </c>
      <c r="AW3146" s="72">
        <v>77.313000000000002</v>
      </c>
      <c r="AX3146" s="12">
        <v>104.974</v>
      </c>
      <c r="AY3146" s="72">
        <v>1.4690000000000001</v>
      </c>
      <c r="AZ3146" s="72">
        <v>42.26</v>
      </c>
      <c r="BA3146" s="12">
        <v>122.69799999999999</v>
      </c>
      <c r="BB3146" s="72">
        <v>1.7170000000000001</v>
      </c>
      <c r="BC3146" s="72">
        <v>36.454999999999998</v>
      </c>
      <c r="BD3146" s="12">
        <v>11.015000000000001</v>
      </c>
      <c r="BE3146" s="72">
        <v>0.154</v>
      </c>
      <c r="BF3146" s="72">
        <v>90.162999999999997</v>
      </c>
      <c r="BG3146" s="12">
        <v>133.714</v>
      </c>
      <c r="BH3146" s="72">
        <v>1.871</v>
      </c>
      <c r="BI3146" s="72">
        <v>33.938000000000002</v>
      </c>
      <c r="BJ3146" s="12">
        <v>385.34899999999999</v>
      </c>
      <c r="BK3146" s="72">
        <v>5.3929999999999998</v>
      </c>
      <c r="BL3146" s="72">
        <v>13.055</v>
      </c>
      <c r="BM3146" s="12">
        <v>389.15</v>
      </c>
      <c r="BN3146" s="72">
        <v>5.4459999999999997</v>
      </c>
      <c r="BO3146" s="72">
        <v>10.95</v>
      </c>
      <c r="BP3146" s="12">
        <v>774.49900000000002</v>
      </c>
      <c r="BQ3146" s="72">
        <v>10.837999999999999</v>
      </c>
      <c r="BR3146" s="72">
        <v>7.7889999999999997</v>
      </c>
      <c r="BS3146" s="12">
        <v>939.721</v>
      </c>
      <c r="BT3146" s="72">
        <v>13.15</v>
      </c>
      <c r="BU3146" s="72">
        <v>5.4569999999999999</v>
      </c>
      <c r="BV3146" s="12">
        <v>7146.01</v>
      </c>
      <c r="BW3146" s="72">
        <v>100</v>
      </c>
      <c r="BX3146" s="72">
        <v>1.5649999999999999</v>
      </c>
      <c r="BY3146" s="13"/>
      <c r="BZ3146" s="13"/>
    </row>
    <row r="3147" spans="1:78">
      <c r="A3147" s="122" t="s">
        <v>65</v>
      </c>
      <c r="B3147" s="71" t="s">
        <v>75</v>
      </c>
      <c r="C3147" s="71" t="s">
        <v>24</v>
      </c>
      <c r="D3147" s="34">
        <v>46082</v>
      </c>
      <c r="E3147" s="12">
        <v>5002.5029999999997</v>
      </c>
      <c r="F3147" s="72">
        <v>67.872</v>
      </c>
      <c r="G3147" s="72">
        <v>1.663</v>
      </c>
      <c r="H3147" s="12">
        <v>162.20599999999999</v>
      </c>
      <c r="I3147" s="72">
        <v>2.2010000000000001</v>
      </c>
      <c r="J3147" s="72">
        <v>29.323</v>
      </c>
      <c r="K3147" s="12">
        <v>109.065</v>
      </c>
      <c r="L3147" s="72">
        <v>1.48</v>
      </c>
      <c r="M3147" s="72">
        <v>34.808</v>
      </c>
      <c r="N3147" s="12">
        <v>271.27100000000002</v>
      </c>
      <c r="O3147" s="72">
        <v>3.68</v>
      </c>
      <c r="P3147" s="72">
        <v>20.405000000000001</v>
      </c>
      <c r="Q3147" s="12">
        <v>31.762</v>
      </c>
      <c r="R3147" s="72">
        <v>0.43099999999999999</v>
      </c>
      <c r="S3147" s="72">
        <v>62.195</v>
      </c>
      <c r="T3147" s="12">
        <v>303.03300000000002</v>
      </c>
      <c r="U3147" s="72">
        <v>4.1109999999999998</v>
      </c>
      <c r="V3147" s="72">
        <v>17.603000000000002</v>
      </c>
      <c r="W3147" s="12">
        <v>787.13300000000004</v>
      </c>
      <c r="X3147" s="72">
        <v>10.679</v>
      </c>
      <c r="Y3147" s="72">
        <v>7.7709999999999999</v>
      </c>
      <c r="Z3147" s="12">
        <v>1090.1669999999999</v>
      </c>
      <c r="AA3147" s="72">
        <v>14.791</v>
      </c>
      <c r="AB3147" s="72">
        <v>4.327</v>
      </c>
      <c r="AC3147" s="12">
        <v>6092.6689999999999</v>
      </c>
      <c r="AD3147" s="72">
        <v>82.662000000000006</v>
      </c>
      <c r="AE3147" s="72">
        <v>1.6519999999999999</v>
      </c>
      <c r="AF3147" s="12">
        <v>3.5369999999999999</v>
      </c>
      <c r="AG3147" s="72">
        <v>4.8000000000000001E-2</v>
      </c>
      <c r="AH3147" s="72">
        <v>106.22199999999999</v>
      </c>
      <c r="AI3147" s="12">
        <v>256.47699999999998</v>
      </c>
      <c r="AJ3147" s="72">
        <v>3.48</v>
      </c>
      <c r="AK3147" s="72">
        <v>8.0039999999999996</v>
      </c>
      <c r="AL3147" s="12">
        <v>260.01400000000001</v>
      </c>
      <c r="AM3147" s="72">
        <v>3.528</v>
      </c>
      <c r="AN3147" s="72">
        <v>8.0459999999999994</v>
      </c>
      <c r="AO3147" s="12">
        <v>6352.683</v>
      </c>
      <c r="AP3147" s="72">
        <v>86.19</v>
      </c>
      <c r="AQ3147" s="72">
        <v>1.546</v>
      </c>
      <c r="AR3147" s="12">
        <v>48.957999999999998</v>
      </c>
      <c r="AS3147" s="72">
        <v>0.66400000000000003</v>
      </c>
      <c r="AT3147" s="72">
        <v>38.802999999999997</v>
      </c>
      <c r="AU3147" s="12">
        <v>29.356999999999999</v>
      </c>
      <c r="AV3147" s="72">
        <v>0.39800000000000002</v>
      </c>
      <c r="AW3147" s="72">
        <v>58.835999999999999</v>
      </c>
      <c r="AX3147" s="12">
        <v>90.277000000000001</v>
      </c>
      <c r="AY3147" s="72">
        <v>1.2250000000000001</v>
      </c>
      <c r="AZ3147" s="72">
        <v>29.151</v>
      </c>
      <c r="BA3147" s="12">
        <v>119.634</v>
      </c>
      <c r="BB3147" s="72">
        <v>1.623</v>
      </c>
      <c r="BC3147" s="72">
        <v>27.103999999999999</v>
      </c>
      <c r="BD3147" s="12">
        <v>13.778</v>
      </c>
      <c r="BE3147" s="72">
        <v>0.187</v>
      </c>
      <c r="BF3147" s="72">
        <v>60.652999999999999</v>
      </c>
      <c r="BG3147" s="12">
        <v>133.41200000000001</v>
      </c>
      <c r="BH3147" s="72">
        <v>1.81</v>
      </c>
      <c r="BI3147" s="72">
        <v>28.202000000000002</v>
      </c>
      <c r="BJ3147" s="12">
        <v>440.03699999999998</v>
      </c>
      <c r="BK3147" s="72">
        <v>5.97</v>
      </c>
      <c r="BL3147" s="72">
        <v>9.4499999999999993</v>
      </c>
      <c r="BM3147" s="12">
        <v>395.44799999999998</v>
      </c>
      <c r="BN3147" s="72">
        <v>5.3650000000000002</v>
      </c>
      <c r="BO3147" s="72">
        <v>9.74</v>
      </c>
      <c r="BP3147" s="12">
        <v>835.48500000000001</v>
      </c>
      <c r="BQ3147" s="72">
        <v>11.335000000000001</v>
      </c>
      <c r="BR3147" s="72">
        <v>6.1429999999999998</v>
      </c>
      <c r="BS3147" s="12">
        <v>1017.855</v>
      </c>
      <c r="BT3147" s="72">
        <v>13.81</v>
      </c>
      <c r="BU3147" s="72">
        <v>6.39</v>
      </c>
      <c r="BV3147" s="12">
        <v>7370.5379999999996</v>
      </c>
      <c r="BW3147" s="72">
        <v>100</v>
      </c>
      <c r="BX3147" s="72">
        <v>1.397</v>
      </c>
      <c r="BY3147" s="13"/>
      <c r="BZ3147" s="13"/>
    </row>
    <row r="3148" spans="1:78">
      <c r="A3148" s="122" t="s">
        <v>65</v>
      </c>
      <c r="B3148" s="71" t="s">
        <v>75</v>
      </c>
      <c r="C3148" s="71" t="s">
        <v>24</v>
      </c>
      <c r="D3148" s="34">
        <v>46174</v>
      </c>
      <c r="E3148" s="12">
        <v>4812.6580000000004</v>
      </c>
      <c r="F3148" s="72">
        <v>68.691000000000003</v>
      </c>
      <c r="G3148" s="72">
        <v>1.534</v>
      </c>
      <c r="H3148" s="12">
        <v>116.312</v>
      </c>
      <c r="I3148" s="72">
        <v>1.66</v>
      </c>
      <c r="J3148" s="72">
        <v>28.518000000000001</v>
      </c>
      <c r="K3148" s="12">
        <v>103.05800000000001</v>
      </c>
      <c r="L3148" s="72">
        <v>1.4710000000000001</v>
      </c>
      <c r="M3148" s="72">
        <v>21.215</v>
      </c>
      <c r="N3148" s="12">
        <v>219.37</v>
      </c>
      <c r="O3148" s="72">
        <v>3.1309999999999998</v>
      </c>
      <c r="P3148" s="72">
        <v>21.664999999999999</v>
      </c>
      <c r="Q3148" s="12">
        <v>2.21</v>
      </c>
      <c r="R3148" s="72">
        <v>3.2000000000000001E-2</v>
      </c>
      <c r="S3148" s="72">
        <v>101.93600000000001</v>
      </c>
      <c r="T3148" s="12">
        <v>221.58</v>
      </c>
      <c r="U3148" s="72">
        <v>3.1629999999999998</v>
      </c>
      <c r="V3148" s="72">
        <v>21.507999999999999</v>
      </c>
      <c r="W3148" s="12">
        <v>853.56799999999998</v>
      </c>
      <c r="X3148" s="72">
        <v>12.183</v>
      </c>
      <c r="Y3148" s="72">
        <v>6.625</v>
      </c>
      <c r="Z3148" s="12">
        <v>1075.1479999999999</v>
      </c>
      <c r="AA3148" s="72">
        <v>15.346</v>
      </c>
      <c r="AB3148" s="72">
        <v>4.1079999999999997</v>
      </c>
      <c r="AC3148" s="12">
        <v>5887.8059999999996</v>
      </c>
      <c r="AD3148" s="72">
        <v>84.037000000000006</v>
      </c>
      <c r="AE3148" s="72">
        <v>1.3480000000000001</v>
      </c>
      <c r="AF3148" s="12">
        <v>22.571000000000002</v>
      </c>
      <c r="AG3148" s="72">
        <v>0.32200000000000001</v>
      </c>
      <c r="AH3148" s="72">
        <v>64.430000000000007</v>
      </c>
      <c r="AI3148" s="12">
        <v>203.40299999999999</v>
      </c>
      <c r="AJ3148" s="72">
        <v>2.903</v>
      </c>
      <c r="AK3148" s="72">
        <v>13.179</v>
      </c>
      <c r="AL3148" s="12">
        <v>225.97399999999999</v>
      </c>
      <c r="AM3148" s="72">
        <v>3.2250000000000001</v>
      </c>
      <c r="AN3148" s="72">
        <v>10.532999999999999</v>
      </c>
      <c r="AO3148" s="12">
        <v>6113.78</v>
      </c>
      <c r="AP3148" s="72">
        <v>87.262</v>
      </c>
      <c r="AQ3148" s="72">
        <v>1.2649999999999999</v>
      </c>
      <c r="AR3148" s="12">
        <v>10.395</v>
      </c>
      <c r="AS3148" s="72">
        <v>0.14799999999999999</v>
      </c>
      <c r="AT3148" s="72">
        <v>70.885999999999996</v>
      </c>
      <c r="AU3148" s="12">
        <v>56.363</v>
      </c>
      <c r="AV3148" s="72">
        <v>0.80400000000000005</v>
      </c>
      <c r="AW3148" s="72">
        <v>40.470999999999997</v>
      </c>
      <c r="AX3148" s="12">
        <v>102.95099999999999</v>
      </c>
      <c r="AY3148" s="72">
        <v>1.4690000000000001</v>
      </c>
      <c r="AZ3148" s="72">
        <v>34.496000000000002</v>
      </c>
      <c r="BA3148" s="12">
        <v>159.31399999999999</v>
      </c>
      <c r="BB3148" s="72">
        <v>2.274</v>
      </c>
      <c r="BC3148" s="72">
        <v>26.722000000000001</v>
      </c>
      <c r="BD3148" s="12">
        <v>35.616999999999997</v>
      </c>
      <c r="BE3148" s="72">
        <v>0.50800000000000001</v>
      </c>
      <c r="BF3148" s="72">
        <v>66.010000000000005</v>
      </c>
      <c r="BG3148" s="12">
        <v>194.93100000000001</v>
      </c>
      <c r="BH3148" s="72">
        <v>2.782</v>
      </c>
      <c r="BI3148" s="72">
        <v>23.306000000000001</v>
      </c>
      <c r="BJ3148" s="12">
        <v>350.95699999999999</v>
      </c>
      <c r="BK3148" s="72">
        <v>5.0090000000000003</v>
      </c>
      <c r="BL3148" s="72">
        <v>13.445</v>
      </c>
      <c r="BM3148" s="12">
        <v>336.16899999999998</v>
      </c>
      <c r="BN3148" s="72">
        <v>4.798</v>
      </c>
      <c r="BO3148" s="72">
        <v>10.978</v>
      </c>
      <c r="BP3148" s="12">
        <v>687.12599999999998</v>
      </c>
      <c r="BQ3148" s="72">
        <v>9.8070000000000004</v>
      </c>
      <c r="BR3148" s="72">
        <v>8.7970000000000006</v>
      </c>
      <c r="BS3148" s="12">
        <v>892.452</v>
      </c>
      <c r="BT3148" s="72">
        <v>12.738</v>
      </c>
      <c r="BU3148" s="72">
        <v>6.8040000000000003</v>
      </c>
      <c r="BV3148" s="12">
        <v>7006.232</v>
      </c>
      <c r="BW3148" s="72">
        <v>100</v>
      </c>
      <c r="BX3148" s="72">
        <v>1.46</v>
      </c>
      <c r="BY3148" s="13"/>
      <c r="BZ3148" s="13"/>
    </row>
    <row r="3149" spans="1:78">
      <c r="A3149" s="122" t="s">
        <v>65</v>
      </c>
      <c r="B3149" s="71" t="s">
        <v>75</v>
      </c>
      <c r="C3149" s="71" t="s">
        <v>25</v>
      </c>
      <c r="D3149" s="34">
        <v>41883</v>
      </c>
      <c r="E3149" s="12">
        <v>0</v>
      </c>
      <c r="F3149" s="72">
        <v>0</v>
      </c>
      <c r="G3149" s="72">
        <v>0</v>
      </c>
      <c r="H3149" s="12">
        <v>0</v>
      </c>
      <c r="I3149" s="72">
        <v>0</v>
      </c>
      <c r="J3149" s="72">
        <v>0</v>
      </c>
      <c r="K3149" s="12">
        <v>0</v>
      </c>
      <c r="L3149" s="72">
        <v>0</v>
      </c>
      <c r="M3149" s="72">
        <v>0</v>
      </c>
      <c r="N3149" s="12">
        <v>0</v>
      </c>
      <c r="O3149" s="72">
        <v>0</v>
      </c>
      <c r="P3149" s="72">
        <v>0</v>
      </c>
      <c r="Q3149" s="12">
        <v>0</v>
      </c>
      <c r="R3149" s="72">
        <v>0</v>
      </c>
      <c r="S3149" s="72">
        <v>0</v>
      </c>
      <c r="T3149" s="12">
        <v>0</v>
      </c>
      <c r="U3149" s="72">
        <v>0</v>
      </c>
      <c r="V3149" s="72">
        <v>0</v>
      </c>
      <c r="W3149" s="12">
        <v>0</v>
      </c>
      <c r="X3149" s="72">
        <v>0</v>
      </c>
      <c r="Y3149" s="72">
        <v>0</v>
      </c>
      <c r="Z3149" s="12">
        <v>0</v>
      </c>
      <c r="AA3149" s="72">
        <v>0</v>
      </c>
      <c r="AB3149" s="72">
        <v>0</v>
      </c>
      <c r="AC3149" s="12">
        <v>0</v>
      </c>
      <c r="AD3149" s="72">
        <v>0</v>
      </c>
      <c r="AE3149" s="72">
        <v>0</v>
      </c>
      <c r="AF3149" s="12">
        <v>0</v>
      </c>
      <c r="AG3149" s="72">
        <v>0</v>
      </c>
      <c r="AH3149" s="72">
        <v>0</v>
      </c>
      <c r="AI3149" s="12">
        <v>0</v>
      </c>
      <c r="AJ3149" s="72">
        <v>0</v>
      </c>
      <c r="AK3149" s="72">
        <v>0</v>
      </c>
      <c r="AL3149" s="12">
        <v>0</v>
      </c>
      <c r="AM3149" s="72">
        <v>0</v>
      </c>
      <c r="AN3149" s="72">
        <v>0</v>
      </c>
      <c r="AO3149" s="12">
        <v>0</v>
      </c>
      <c r="AP3149" s="72">
        <v>0</v>
      </c>
      <c r="AQ3149" s="72">
        <v>0</v>
      </c>
      <c r="AR3149" s="12">
        <v>0</v>
      </c>
      <c r="AS3149" s="72">
        <v>0</v>
      </c>
      <c r="AT3149" s="72">
        <v>0</v>
      </c>
      <c r="AU3149" s="12">
        <v>0</v>
      </c>
      <c r="AV3149" s="72">
        <v>0</v>
      </c>
      <c r="AW3149" s="72">
        <v>0</v>
      </c>
      <c r="AX3149" s="12">
        <v>0</v>
      </c>
      <c r="AY3149" s="72">
        <v>0</v>
      </c>
      <c r="AZ3149" s="72">
        <v>0</v>
      </c>
      <c r="BA3149" s="12">
        <v>0</v>
      </c>
      <c r="BB3149" s="72">
        <v>0</v>
      </c>
      <c r="BC3149" s="72">
        <v>0</v>
      </c>
      <c r="BD3149" s="12">
        <v>0</v>
      </c>
      <c r="BE3149" s="72">
        <v>0</v>
      </c>
      <c r="BF3149" s="72">
        <v>0</v>
      </c>
      <c r="BG3149" s="12">
        <v>0</v>
      </c>
      <c r="BH3149" s="72">
        <v>0</v>
      </c>
      <c r="BI3149" s="72">
        <v>0</v>
      </c>
      <c r="BJ3149" s="12">
        <v>0</v>
      </c>
      <c r="BK3149" s="72">
        <v>0</v>
      </c>
      <c r="BL3149" s="72">
        <v>0</v>
      </c>
      <c r="BM3149" s="12">
        <v>0</v>
      </c>
      <c r="BN3149" s="72">
        <v>0</v>
      </c>
      <c r="BO3149" s="72">
        <v>0</v>
      </c>
      <c r="BP3149" s="12">
        <v>0</v>
      </c>
      <c r="BQ3149" s="72">
        <v>0</v>
      </c>
      <c r="BR3149" s="72">
        <v>0</v>
      </c>
      <c r="BS3149" s="12">
        <v>0</v>
      </c>
      <c r="BT3149" s="72">
        <v>0</v>
      </c>
      <c r="BU3149" s="72">
        <v>0</v>
      </c>
      <c r="BV3149" s="12">
        <v>0</v>
      </c>
      <c r="BW3149" s="72">
        <v>0</v>
      </c>
      <c r="BX3149" s="72">
        <v>0</v>
      </c>
      <c r="BY3149" s="13"/>
      <c r="BZ3149" s="13"/>
    </row>
    <row r="3150" spans="1:78">
      <c r="A3150" s="122" t="s">
        <v>65</v>
      </c>
      <c r="B3150" s="71" t="s">
        <v>75</v>
      </c>
      <c r="C3150" s="71" t="s">
        <v>25</v>
      </c>
      <c r="D3150" s="34">
        <v>41974</v>
      </c>
      <c r="E3150" s="12">
        <v>0</v>
      </c>
      <c r="F3150" s="72">
        <v>0</v>
      </c>
      <c r="G3150" s="72">
        <v>0</v>
      </c>
      <c r="H3150" s="12">
        <v>0</v>
      </c>
      <c r="I3150" s="72">
        <v>0</v>
      </c>
      <c r="J3150" s="72">
        <v>0</v>
      </c>
      <c r="K3150" s="12">
        <v>0</v>
      </c>
      <c r="L3150" s="72">
        <v>0</v>
      </c>
      <c r="M3150" s="72">
        <v>0</v>
      </c>
      <c r="N3150" s="12">
        <v>0</v>
      </c>
      <c r="O3150" s="72">
        <v>0</v>
      </c>
      <c r="P3150" s="72">
        <v>0</v>
      </c>
      <c r="Q3150" s="12">
        <v>0</v>
      </c>
      <c r="R3150" s="72">
        <v>0</v>
      </c>
      <c r="S3150" s="72">
        <v>0</v>
      </c>
      <c r="T3150" s="12">
        <v>0</v>
      </c>
      <c r="U3150" s="72">
        <v>0</v>
      </c>
      <c r="V3150" s="72">
        <v>0</v>
      </c>
      <c r="W3150" s="12">
        <v>0</v>
      </c>
      <c r="X3150" s="72">
        <v>0</v>
      </c>
      <c r="Y3150" s="72">
        <v>0</v>
      </c>
      <c r="Z3150" s="12">
        <v>0</v>
      </c>
      <c r="AA3150" s="72">
        <v>0</v>
      </c>
      <c r="AB3150" s="72">
        <v>0</v>
      </c>
      <c r="AC3150" s="12">
        <v>0</v>
      </c>
      <c r="AD3150" s="72">
        <v>0</v>
      </c>
      <c r="AE3150" s="72">
        <v>0</v>
      </c>
      <c r="AF3150" s="12">
        <v>0</v>
      </c>
      <c r="AG3150" s="72">
        <v>0</v>
      </c>
      <c r="AH3150" s="72">
        <v>0</v>
      </c>
      <c r="AI3150" s="12">
        <v>0</v>
      </c>
      <c r="AJ3150" s="72">
        <v>0</v>
      </c>
      <c r="AK3150" s="72">
        <v>0</v>
      </c>
      <c r="AL3150" s="12">
        <v>0</v>
      </c>
      <c r="AM3150" s="72">
        <v>0</v>
      </c>
      <c r="AN3150" s="72">
        <v>0</v>
      </c>
      <c r="AO3150" s="12">
        <v>0</v>
      </c>
      <c r="AP3150" s="72">
        <v>0</v>
      </c>
      <c r="AQ3150" s="72">
        <v>0</v>
      </c>
      <c r="AR3150" s="12">
        <v>0</v>
      </c>
      <c r="AS3150" s="72">
        <v>0</v>
      </c>
      <c r="AT3150" s="72">
        <v>0</v>
      </c>
      <c r="AU3150" s="12">
        <v>0</v>
      </c>
      <c r="AV3150" s="72">
        <v>0</v>
      </c>
      <c r="AW3150" s="72">
        <v>0</v>
      </c>
      <c r="AX3150" s="12">
        <v>0</v>
      </c>
      <c r="AY3150" s="72">
        <v>0</v>
      </c>
      <c r="AZ3150" s="72">
        <v>0</v>
      </c>
      <c r="BA3150" s="12">
        <v>0</v>
      </c>
      <c r="BB3150" s="72">
        <v>0</v>
      </c>
      <c r="BC3150" s="72">
        <v>0</v>
      </c>
      <c r="BD3150" s="12">
        <v>0</v>
      </c>
      <c r="BE3150" s="72">
        <v>0</v>
      </c>
      <c r="BF3150" s="72">
        <v>0</v>
      </c>
      <c r="BG3150" s="12">
        <v>0</v>
      </c>
      <c r="BH3150" s="72">
        <v>0</v>
      </c>
      <c r="BI3150" s="72">
        <v>0</v>
      </c>
      <c r="BJ3150" s="12">
        <v>0</v>
      </c>
      <c r="BK3150" s="72">
        <v>0</v>
      </c>
      <c r="BL3150" s="72">
        <v>0</v>
      </c>
      <c r="BM3150" s="12">
        <v>0</v>
      </c>
      <c r="BN3150" s="72">
        <v>0</v>
      </c>
      <c r="BO3150" s="72">
        <v>0</v>
      </c>
      <c r="BP3150" s="12">
        <v>0</v>
      </c>
      <c r="BQ3150" s="72">
        <v>0</v>
      </c>
      <c r="BR3150" s="72">
        <v>0</v>
      </c>
      <c r="BS3150" s="12">
        <v>0</v>
      </c>
      <c r="BT3150" s="72">
        <v>0</v>
      </c>
      <c r="BU3150" s="72">
        <v>0</v>
      </c>
      <c r="BV3150" s="12">
        <v>0</v>
      </c>
      <c r="BW3150" s="72">
        <v>0</v>
      </c>
      <c r="BX3150" s="72">
        <v>0</v>
      </c>
      <c r="BY3150" s="13"/>
      <c r="BZ3150" s="13"/>
    </row>
    <row r="3151" spans="1:78">
      <c r="A3151" s="122" t="s">
        <v>65</v>
      </c>
      <c r="B3151" s="71" t="s">
        <v>75</v>
      </c>
      <c r="C3151" s="71" t="s">
        <v>25</v>
      </c>
      <c r="D3151" s="34">
        <v>42064</v>
      </c>
      <c r="E3151" s="12">
        <v>0</v>
      </c>
      <c r="F3151" s="72">
        <v>0</v>
      </c>
      <c r="G3151" s="72">
        <v>0</v>
      </c>
      <c r="H3151" s="12">
        <v>0</v>
      </c>
      <c r="I3151" s="72">
        <v>0</v>
      </c>
      <c r="J3151" s="72">
        <v>0</v>
      </c>
      <c r="K3151" s="12">
        <v>0</v>
      </c>
      <c r="L3151" s="72">
        <v>0</v>
      </c>
      <c r="M3151" s="72">
        <v>0</v>
      </c>
      <c r="N3151" s="12">
        <v>0</v>
      </c>
      <c r="O3151" s="72">
        <v>0</v>
      </c>
      <c r="P3151" s="72">
        <v>0</v>
      </c>
      <c r="Q3151" s="12">
        <v>0</v>
      </c>
      <c r="R3151" s="72">
        <v>0</v>
      </c>
      <c r="S3151" s="72">
        <v>0</v>
      </c>
      <c r="T3151" s="12">
        <v>0</v>
      </c>
      <c r="U3151" s="72">
        <v>0</v>
      </c>
      <c r="V3151" s="72">
        <v>0</v>
      </c>
      <c r="W3151" s="12">
        <v>0</v>
      </c>
      <c r="X3151" s="72">
        <v>0</v>
      </c>
      <c r="Y3151" s="72">
        <v>0</v>
      </c>
      <c r="Z3151" s="12">
        <v>0</v>
      </c>
      <c r="AA3151" s="72">
        <v>0</v>
      </c>
      <c r="AB3151" s="72">
        <v>0</v>
      </c>
      <c r="AC3151" s="12">
        <v>0</v>
      </c>
      <c r="AD3151" s="72">
        <v>0</v>
      </c>
      <c r="AE3151" s="72">
        <v>0</v>
      </c>
      <c r="AF3151" s="12">
        <v>0</v>
      </c>
      <c r="AG3151" s="72">
        <v>0</v>
      </c>
      <c r="AH3151" s="72">
        <v>0</v>
      </c>
      <c r="AI3151" s="12">
        <v>0</v>
      </c>
      <c r="AJ3151" s="72">
        <v>0</v>
      </c>
      <c r="AK3151" s="72">
        <v>0</v>
      </c>
      <c r="AL3151" s="12">
        <v>0</v>
      </c>
      <c r="AM3151" s="72">
        <v>0</v>
      </c>
      <c r="AN3151" s="72">
        <v>0</v>
      </c>
      <c r="AO3151" s="12">
        <v>0</v>
      </c>
      <c r="AP3151" s="72">
        <v>0</v>
      </c>
      <c r="AQ3151" s="72">
        <v>0</v>
      </c>
      <c r="AR3151" s="12">
        <v>0</v>
      </c>
      <c r="AS3151" s="72">
        <v>0</v>
      </c>
      <c r="AT3151" s="72">
        <v>0</v>
      </c>
      <c r="AU3151" s="12">
        <v>0</v>
      </c>
      <c r="AV3151" s="72">
        <v>0</v>
      </c>
      <c r="AW3151" s="72">
        <v>0</v>
      </c>
      <c r="AX3151" s="12">
        <v>0</v>
      </c>
      <c r="AY3151" s="72">
        <v>0</v>
      </c>
      <c r="AZ3151" s="72">
        <v>0</v>
      </c>
      <c r="BA3151" s="12">
        <v>0</v>
      </c>
      <c r="BB3151" s="72">
        <v>0</v>
      </c>
      <c r="BC3151" s="72">
        <v>0</v>
      </c>
      <c r="BD3151" s="12">
        <v>0</v>
      </c>
      <c r="BE3151" s="72">
        <v>0</v>
      </c>
      <c r="BF3151" s="72">
        <v>0</v>
      </c>
      <c r="BG3151" s="12">
        <v>0</v>
      </c>
      <c r="BH3151" s="72">
        <v>0</v>
      </c>
      <c r="BI3151" s="72">
        <v>0</v>
      </c>
      <c r="BJ3151" s="12">
        <v>0</v>
      </c>
      <c r="BK3151" s="72">
        <v>0</v>
      </c>
      <c r="BL3151" s="72">
        <v>0</v>
      </c>
      <c r="BM3151" s="12">
        <v>0</v>
      </c>
      <c r="BN3151" s="72">
        <v>0</v>
      </c>
      <c r="BO3151" s="72">
        <v>0</v>
      </c>
      <c r="BP3151" s="12">
        <v>0</v>
      </c>
      <c r="BQ3151" s="72">
        <v>0</v>
      </c>
      <c r="BR3151" s="72">
        <v>0</v>
      </c>
      <c r="BS3151" s="12">
        <v>0</v>
      </c>
      <c r="BT3151" s="72">
        <v>0</v>
      </c>
      <c r="BU3151" s="72">
        <v>0</v>
      </c>
      <c r="BV3151" s="12">
        <v>0</v>
      </c>
      <c r="BW3151" s="72">
        <v>0</v>
      </c>
      <c r="BX3151" s="72">
        <v>0</v>
      </c>
      <c r="BY3151" s="13"/>
      <c r="BZ3151" s="13"/>
    </row>
    <row r="3152" spans="1:78">
      <c r="A3152" s="122" t="s">
        <v>65</v>
      </c>
      <c r="B3152" s="71" t="s">
        <v>75</v>
      </c>
      <c r="C3152" s="71" t="s">
        <v>25</v>
      </c>
      <c r="D3152" s="34">
        <v>42156</v>
      </c>
      <c r="E3152" s="12">
        <v>0</v>
      </c>
      <c r="F3152" s="72">
        <v>0</v>
      </c>
      <c r="G3152" s="72">
        <v>0</v>
      </c>
      <c r="H3152" s="12">
        <v>0</v>
      </c>
      <c r="I3152" s="72">
        <v>0</v>
      </c>
      <c r="J3152" s="72">
        <v>0</v>
      </c>
      <c r="K3152" s="12">
        <v>0</v>
      </c>
      <c r="L3152" s="72">
        <v>0</v>
      </c>
      <c r="M3152" s="72">
        <v>0</v>
      </c>
      <c r="N3152" s="12">
        <v>0</v>
      </c>
      <c r="O3152" s="72">
        <v>0</v>
      </c>
      <c r="P3152" s="72">
        <v>0</v>
      </c>
      <c r="Q3152" s="12">
        <v>0</v>
      </c>
      <c r="R3152" s="72">
        <v>0</v>
      </c>
      <c r="S3152" s="72">
        <v>0</v>
      </c>
      <c r="T3152" s="12">
        <v>0</v>
      </c>
      <c r="U3152" s="72">
        <v>0</v>
      </c>
      <c r="V3152" s="72">
        <v>0</v>
      </c>
      <c r="W3152" s="12">
        <v>0</v>
      </c>
      <c r="X3152" s="72">
        <v>0</v>
      </c>
      <c r="Y3152" s="72">
        <v>0</v>
      </c>
      <c r="Z3152" s="12">
        <v>0</v>
      </c>
      <c r="AA3152" s="72">
        <v>0</v>
      </c>
      <c r="AB3152" s="72">
        <v>0</v>
      </c>
      <c r="AC3152" s="12">
        <v>0</v>
      </c>
      <c r="AD3152" s="72">
        <v>0</v>
      </c>
      <c r="AE3152" s="72">
        <v>0</v>
      </c>
      <c r="AF3152" s="12">
        <v>0</v>
      </c>
      <c r="AG3152" s="72">
        <v>0</v>
      </c>
      <c r="AH3152" s="72">
        <v>0</v>
      </c>
      <c r="AI3152" s="12">
        <v>0</v>
      </c>
      <c r="AJ3152" s="72">
        <v>0</v>
      </c>
      <c r="AK3152" s="72">
        <v>0</v>
      </c>
      <c r="AL3152" s="12">
        <v>0</v>
      </c>
      <c r="AM3152" s="72">
        <v>0</v>
      </c>
      <c r="AN3152" s="72">
        <v>0</v>
      </c>
      <c r="AO3152" s="12">
        <v>0</v>
      </c>
      <c r="AP3152" s="72">
        <v>0</v>
      </c>
      <c r="AQ3152" s="72">
        <v>0</v>
      </c>
      <c r="AR3152" s="12">
        <v>0</v>
      </c>
      <c r="AS3152" s="72">
        <v>0</v>
      </c>
      <c r="AT3152" s="72">
        <v>0</v>
      </c>
      <c r="AU3152" s="12">
        <v>0</v>
      </c>
      <c r="AV3152" s="72">
        <v>0</v>
      </c>
      <c r="AW3152" s="72">
        <v>0</v>
      </c>
      <c r="AX3152" s="12">
        <v>0</v>
      </c>
      <c r="AY3152" s="72">
        <v>0</v>
      </c>
      <c r="AZ3152" s="72">
        <v>0</v>
      </c>
      <c r="BA3152" s="12">
        <v>0</v>
      </c>
      <c r="BB3152" s="72">
        <v>0</v>
      </c>
      <c r="BC3152" s="72">
        <v>0</v>
      </c>
      <c r="BD3152" s="12">
        <v>0</v>
      </c>
      <c r="BE3152" s="72">
        <v>0</v>
      </c>
      <c r="BF3152" s="72">
        <v>0</v>
      </c>
      <c r="BG3152" s="12">
        <v>0</v>
      </c>
      <c r="BH3152" s="72">
        <v>0</v>
      </c>
      <c r="BI3152" s="72">
        <v>0</v>
      </c>
      <c r="BJ3152" s="12">
        <v>0</v>
      </c>
      <c r="BK3152" s="72">
        <v>0</v>
      </c>
      <c r="BL3152" s="72">
        <v>0</v>
      </c>
      <c r="BM3152" s="12">
        <v>0</v>
      </c>
      <c r="BN3152" s="72">
        <v>0</v>
      </c>
      <c r="BO3152" s="72">
        <v>0</v>
      </c>
      <c r="BP3152" s="12">
        <v>0</v>
      </c>
      <c r="BQ3152" s="72">
        <v>0</v>
      </c>
      <c r="BR3152" s="72">
        <v>0</v>
      </c>
      <c r="BS3152" s="12">
        <v>0</v>
      </c>
      <c r="BT3152" s="72">
        <v>0</v>
      </c>
      <c r="BU3152" s="72">
        <v>0</v>
      </c>
      <c r="BV3152" s="12">
        <v>0</v>
      </c>
      <c r="BW3152" s="72">
        <v>0</v>
      </c>
      <c r="BX3152" s="72">
        <v>0</v>
      </c>
      <c r="BY3152" s="13"/>
      <c r="BZ3152" s="13"/>
    </row>
    <row r="3153" spans="1:78">
      <c r="A3153" s="122" t="s">
        <v>65</v>
      </c>
      <c r="B3153" s="71" t="s">
        <v>75</v>
      </c>
      <c r="C3153" s="71" t="s">
        <v>25</v>
      </c>
      <c r="D3153" s="34">
        <v>42614</v>
      </c>
      <c r="E3153" s="12">
        <v>0</v>
      </c>
      <c r="F3153" s="72">
        <v>0</v>
      </c>
      <c r="G3153" s="72">
        <v>0</v>
      </c>
      <c r="H3153" s="12">
        <v>0</v>
      </c>
      <c r="I3153" s="72">
        <v>0</v>
      </c>
      <c r="J3153" s="72">
        <v>0</v>
      </c>
      <c r="K3153" s="12">
        <v>0</v>
      </c>
      <c r="L3153" s="72">
        <v>0</v>
      </c>
      <c r="M3153" s="72">
        <v>0</v>
      </c>
      <c r="N3153" s="12">
        <v>0</v>
      </c>
      <c r="O3153" s="72">
        <v>0</v>
      </c>
      <c r="P3153" s="72">
        <v>0</v>
      </c>
      <c r="Q3153" s="12">
        <v>0</v>
      </c>
      <c r="R3153" s="72">
        <v>0</v>
      </c>
      <c r="S3153" s="72">
        <v>0</v>
      </c>
      <c r="T3153" s="12">
        <v>0</v>
      </c>
      <c r="U3153" s="72">
        <v>0</v>
      </c>
      <c r="V3153" s="72">
        <v>0</v>
      </c>
      <c r="W3153" s="12">
        <v>0</v>
      </c>
      <c r="X3153" s="72">
        <v>0</v>
      </c>
      <c r="Y3153" s="72">
        <v>0</v>
      </c>
      <c r="Z3153" s="12">
        <v>0</v>
      </c>
      <c r="AA3153" s="72">
        <v>0</v>
      </c>
      <c r="AB3153" s="72">
        <v>0</v>
      </c>
      <c r="AC3153" s="12">
        <v>0</v>
      </c>
      <c r="AD3153" s="72">
        <v>0</v>
      </c>
      <c r="AE3153" s="72">
        <v>0</v>
      </c>
      <c r="AF3153" s="12">
        <v>0</v>
      </c>
      <c r="AG3153" s="72">
        <v>0</v>
      </c>
      <c r="AH3153" s="72">
        <v>0</v>
      </c>
      <c r="AI3153" s="12">
        <v>0</v>
      </c>
      <c r="AJ3153" s="72">
        <v>0</v>
      </c>
      <c r="AK3153" s="72">
        <v>0</v>
      </c>
      <c r="AL3153" s="12">
        <v>0</v>
      </c>
      <c r="AM3153" s="72">
        <v>0</v>
      </c>
      <c r="AN3153" s="72">
        <v>0</v>
      </c>
      <c r="AO3153" s="12">
        <v>0</v>
      </c>
      <c r="AP3153" s="72">
        <v>0</v>
      </c>
      <c r="AQ3153" s="72">
        <v>0</v>
      </c>
      <c r="AR3153" s="12">
        <v>0</v>
      </c>
      <c r="AS3153" s="72">
        <v>0</v>
      </c>
      <c r="AT3153" s="72">
        <v>0</v>
      </c>
      <c r="AU3153" s="12">
        <v>0</v>
      </c>
      <c r="AV3153" s="72">
        <v>0</v>
      </c>
      <c r="AW3153" s="72">
        <v>0</v>
      </c>
      <c r="AX3153" s="12">
        <v>0</v>
      </c>
      <c r="AY3153" s="72">
        <v>0</v>
      </c>
      <c r="AZ3153" s="72">
        <v>0</v>
      </c>
      <c r="BA3153" s="12">
        <v>0</v>
      </c>
      <c r="BB3153" s="72">
        <v>0</v>
      </c>
      <c r="BC3153" s="72">
        <v>0</v>
      </c>
      <c r="BD3153" s="12">
        <v>0</v>
      </c>
      <c r="BE3153" s="72">
        <v>0</v>
      </c>
      <c r="BF3153" s="72">
        <v>0</v>
      </c>
      <c r="BG3153" s="12">
        <v>0</v>
      </c>
      <c r="BH3153" s="72">
        <v>0</v>
      </c>
      <c r="BI3153" s="72">
        <v>0</v>
      </c>
      <c r="BJ3153" s="12">
        <v>0</v>
      </c>
      <c r="BK3153" s="72">
        <v>0</v>
      </c>
      <c r="BL3153" s="72">
        <v>0</v>
      </c>
      <c r="BM3153" s="12">
        <v>0</v>
      </c>
      <c r="BN3153" s="72">
        <v>0</v>
      </c>
      <c r="BO3153" s="72">
        <v>0</v>
      </c>
      <c r="BP3153" s="12">
        <v>0</v>
      </c>
      <c r="BQ3153" s="72">
        <v>0</v>
      </c>
      <c r="BR3153" s="72">
        <v>0</v>
      </c>
      <c r="BS3153" s="12">
        <v>0</v>
      </c>
      <c r="BT3153" s="72">
        <v>0</v>
      </c>
      <c r="BU3153" s="72">
        <v>0</v>
      </c>
      <c r="BV3153" s="12">
        <v>0</v>
      </c>
      <c r="BW3153" s="72">
        <v>0</v>
      </c>
      <c r="BX3153" s="72">
        <v>0</v>
      </c>
      <c r="BY3153" s="13"/>
      <c r="BZ3153" s="13"/>
    </row>
    <row r="3154" spans="1:78">
      <c r="A3154" s="122" t="s">
        <v>65</v>
      </c>
      <c r="B3154" s="71" t="s">
        <v>75</v>
      </c>
      <c r="C3154" s="71" t="s">
        <v>25</v>
      </c>
      <c r="D3154" s="34">
        <v>42705</v>
      </c>
      <c r="E3154" s="12">
        <v>0</v>
      </c>
      <c r="F3154" s="72">
        <v>0</v>
      </c>
      <c r="G3154" s="72">
        <v>0</v>
      </c>
      <c r="H3154" s="12">
        <v>0</v>
      </c>
      <c r="I3154" s="72">
        <v>0</v>
      </c>
      <c r="J3154" s="72">
        <v>0</v>
      </c>
      <c r="K3154" s="12">
        <v>0</v>
      </c>
      <c r="L3154" s="72">
        <v>0</v>
      </c>
      <c r="M3154" s="72">
        <v>0</v>
      </c>
      <c r="N3154" s="12">
        <v>0</v>
      </c>
      <c r="O3154" s="72">
        <v>0</v>
      </c>
      <c r="P3154" s="72">
        <v>0</v>
      </c>
      <c r="Q3154" s="12">
        <v>0</v>
      </c>
      <c r="R3154" s="72">
        <v>0</v>
      </c>
      <c r="S3154" s="72">
        <v>0</v>
      </c>
      <c r="T3154" s="12">
        <v>0</v>
      </c>
      <c r="U3154" s="72">
        <v>0</v>
      </c>
      <c r="V3154" s="72">
        <v>0</v>
      </c>
      <c r="W3154" s="12">
        <v>0</v>
      </c>
      <c r="X3154" s="72">
        <v>0</v>
      </c>
      <c r="Y3154" s="72">
        <v>0</v>
      </c>
      <c r="Z3154" s="12">
        <v>0</v>
      </c>
      <c r="AA3154" s="72">
        <v>0</v>
      </c>
      <c r="AB3154" s="72">
        <v>0</v>
      </c>
      <c r="AC3154" s="12">
        <v>0</v>
      </c>
      <c r="AD3154" s="72">
        <v>0</v>
      </c>
      <c r="AE3154" s="72">
        <v>0</v>
      </c>
      <c r="AF3154" s="12">
        <v>0</v>
      </c>
      <c r="AG3154" s="72">
        <v>0</v>
      </c>
      <c r="AH3154" s="72">
        <v>0</v>
      </c>
      <c r="AI3154" s="12">
        <v>0</v>
      </c>
      <c r="AJ3154" s="72">
        <v>0</v>
      </c>
      <c r="AK3154" s="72">
        <v>0</v>
      </c>
      <c r="AL3154" s="12">
        <v>0</v>
      </c>
      <c r="AM3154" s="72">
        <v>0</v>
      </c>
      <c r="AN3154" s="72">
        <v>0</v>
      </c>
      <c r="AO3154" s="12">
        <v>0</v>
      </c>
      <c r="AP3154" s="72">
        <v>0</v>
      </c>
      <c r="AQ3154" s="72">
        <v>0</v>
      </c>
      <c r="AR3154" s="12">
        <v>0</v>
      </c>
      <c r="AS3154" s="72">
        <v>0</v>
      </c>
      <c r="AT3154" s="72">
        <v>0</v>
      </c>
      <c r="AU3154" s="12">
        <v>0</v>
      </c>
      <c r="AV3154" s="72">
        <v>0</v>
      </c>
      <c r="AW3154" s="72">
        <v>0</v>
      </c>
      <c r="AX3154" s="12">
        <v>0</v>
      </c>
      <c r="AY3154" s="72">
        <v>0</v>
      </c>
      <c r="AZ3154" s="72">
        <v>0</v>
      </c>
      <c r="BA3154" s="12">
        <v>0</v>
      </c>
      <c r="BB3154" s="72">
        <v>0</v>
      </c>
      <c r="BC3154" s="72">
        <v>0</v>
      </c>
      <c r="BD3154" s="12">
        <v>0</v>
      </c>
      <c r="BE3154" s="72">
        <v>0</v>
      </c>
      <c r="BF3154" s="72">
        <v>0</v>
      </c>
      <c r="BG3154" s="12">
        <v>0</v>
      </c>
      <c r="BH3154" s="72">
        <v>0</v>
      </c>
      <c r="BI3154" s="72">
        <v>0</v>
      </c>
      <c r="BJ3154" s="12">
        <v>0</v>
      </c>
      <c r="BK3154" s="72">
        <v>0</v>
      </c>
      <c r="BL3154" s="72">
        <v>0</v>
      </c>
      <c r="BM3154" s="12">
        <v>0</v>
      </c>
      <c r="BN3154" s="72">
        <v>0</v>
      </c>
      <c r="BO3154" s="72">
        <v>0</v>
      </c>
      <c r="BP3154" s="12">
        <v>0</v>
      </c>
      <c r="BQ3154" s="72">
        <v>0</v>
      </c>
      <c r="BR3154" s="72">
        <v>0</v>
      </c>
      <c r="BS3154" s="12">
        <v>0</v>
      </c>
      <c r="BT3154" s="72">
        <v>0</v>
      </c>
      <c r="BU3154" s="72">
        <v>0</v>
      </c>
      <c r="BV3154" s="12">
        <v>0</v>
      </c>
      <c r="BW3154" s="72">
        <v>0</v>
      </c>
      <c r="BX3154" s="72">
        <v>0</v>
      </c>
      <c r="BY3154" s="13"/>
      <c r="BZ3154" s="13"/>
    </row>
    <row r="3155" spans="1:78">
      <c r="A3155" s="122" t="s">
        <v>65</v>
      </c>
      <c r="B3155" s="71" t="s">
        <v>75</v>
      </c>
      <c r="C3155" s="71" t="s">
        <v>25</v>
      </c>
      <c r="D3155" s="34">
        <v>42795</v>
      </c>
      <c r="E3155" s="12">
        <v>0</v>
      </c>
      <c r="F3155" s="72">
        <v>0</v>
      </c>
      <c r="G3155" s="72">
        <v>0</v>
      </c>
      <c r="H3155" s="12">
        <v>0</v>
      </c>
      <c r="I3155" s="72">
        <v>0</v>
      </c>
      <c r="J3155" s="72">
        <v>0</v>
      </c>
      <c r="K3155" s="12">
        <v>0</v>
      </c>
      <c r="L3155" s="72">
        <v>0</v>
      </c>
      <c r="M3155" s="72">
        <v>0</v>
      </c>
      <c r="N3155" s="12">
        <v>0</v>
      </c>
      <c r="O3155" s="72">
        <v>0</v>
      </c>
      <c r="P3155" s="72">
        <v>0</v>
      </c>
      <c r="Q3155" s="12">
        <v>0</v>
      </c>
      <c r="R3155" s="72">
        <v>0</v>
      </c>
      <c r="S3155" s="72">
        <v>0</v>
      </c>
      <c r="T3155" s="12">
        <v>0</v>
      </c>
      <c r="U3155" s="72">
        <v>0</v>
      </c>
      <c r="V3155" s="72">
        <v>0</v>
      </c>
      <c r="W3155" s="12">
        <v>0</v>
      </c>
      <c r="X3155" s="72">
        <v>0</v>
      </c>
      <c r="Y3155" s="72">
        <v>0</v>
      </c>
      <c r="Z3155" s="12">
        <v>0</v>
      </c>
      <c r="AA3155" s="72">
        <v>0</v>
      </c>
      <c r="AB3155" s="72">
        <v>0</v>
      </c>
      <c r="AC3155" s="12">
        <v>0</v>
      </c>
      <c r="AD3155" s="72">
        <v>0</v>
      </c>
      <c r="AE3155" s="72">
        <v>0</v>
      </c>
      <c r="AF3155" s="12">
        <v>0</v>
      </c>
      <c r="AG3155" s="72">
        <v>0</v>
      </c>
      <c r="AH3155" s="72">
        <v>0</v>
      </c>
      <c r="AI3155" s="12">
        <v>0</v>
      </c>
      <c r="AJ3155" s="72">
        <v>0</v>
      </c>
      <c r="AK3155" s="72">
        <v>0</v>
      </c>
      <c r="AL3155" s="12">
        <v>0</v>
      </c>
      <c r="AM3155" s="72">
        <v>0</v>
      </c>
      <c r="AN3155" s="72">
        <v>0</v>
      </c>
      <c r="AO3155" s="12">
        <v>0</v>
      </c>
      <c r="AP3155" s="72">
        <v>0</v>
      </c>
      <c r="AQ3155" s="72">
        <v>0</v>
      </c>
      <c r="AR3155" s="12">
        <v>0</v>
      </c>
      <c r="AS3155" s="72">
        <v>0</v>
      </c>
      <c r="AT3155" s="72">
        <v>0</v>
      </c>
      <c r="AU3155" s="12">
        <v>0</v>
      </c>
      <c r="AV3155" s="72">
        <v>0</v>
      </c>
      <c r="AW3155" s="72">
        <v>0</v>
      </c>
      <c r="AX3155" s="12">
        <v>0</v>
      </c>
      <c r="AY3155" s="72">
        <v>0</v>
      </c>
      <c r="AZ3155" s="72">
        <v>0</v>
      </c>
      <c r="BA3155" s="12">
        <v>0</v>
      </c>
      <c r="BB3155" s="72">
        <v>0</v>
      </c>
      <c r="BC3155" s="72">
        <v>0</v>
      </c>
      <c r="BD3155" s="12">
        <v>0</v>
      </c>
      <c r="BE3155" s="72">
        <v>0</v>
      </c>
      <c r="BF3155" s="72">
        <v>0</v>
      </c>
      <c r="BG3155" s="12">
        <v>0</v>
      </c>
      <c r="BH3155" s="72">
        <v>0</v>
      </c>
      <c r="BI3155" s="72">
        <v>0</v>
      </c>
      <c r="BJ3155" s="12">
        <v>0</v>
      </c>
      <c r="BK3155" s="72">
        <v>0</v>
      </c>
      <c r="BL3155" s="72">
        <v>0</v>
      </c>
      <c r="BM3155" s="12">
        <v>0</v>
      </c>
      <c r="BN3155" s="72">
        <v>0</v>
      </c>
      <c r="BO3155" s="72">
        <v>0</v>
      </c>
      <c r="BP3155" s="12">
        <v>0</v>
      </c>
      <c r="BQ3155" s="72">
        <v>0</v>
      </c>
      <c r="BR3155" s="72">
        <v>0</v>
      </c>
      <c r="BS3155" s="12">
        <v>0</v>
      </c>
      <c r="BT3155" s="72">
        <v>0</v>
      </c>
      <c r="BU3155" s="72">
        <v>0</v>
      </c>
      <c r="BV3155" s="12">
        <v>0</v>
      </c>
      <c r="BW3155" s="72">
        <v>0</v>
      </c>
      <c r="BX3155" s="72">
        <v>0</v>
      </c>
      <c r="BY3155" s="13"/>
      <c r="BZ3155" s="13"/>
    </row>
    <row r="3156" spans="1:78">
      <c r="A3156" s="122" t="s">
        <v>65</v>
      </c>
      <c r="B3156" s="71" t="s">
        <v>75</v>
      </c>
      <c r="C3156" s="71" t="s">
        <v>25</v>
      </c>
      <c r="D3156" s="34">
        <v>42887</v>
      </c>
      <c r="E3156" s="12">
        <v>0</v>
      </c>
      <c r="F3156" s="72">
        <v>0</v>
      </c>
      <c r="G3156" s="72">
        <v>0</v>
      </c>
      <c r="H3156" s="12">
        <v>0</v>
      </c>
      <c r="I3156" s="72">
        <v>0</v>
      </c>
      <c r="J3156" s="72">
        <v>0</v>
      </c>
      <c r="K3156" s="12">
        <v>0</v>
      </c>
      <c r="L3156" s="72">
        <v>0</v>
      </c>
      <c r="M3156" s="72">
        <v>0</v>
      </c>
      <c r="N3156" s="12">
        <v>0</v>
      </c>
      <c r="O3156" s="72">
        <v>0</v>
      </c>
      <c r="P3156" s="72">
        <v>0</v>
      </c>
      <c r="Q3156" s="12">
        <v>0</v>
      </c>
      <c r="R3156" s="72">
        <v>0</v>
      </c>
      <c r="S3156" s="72">
        <v>0</v>
      </c>
      <c r="T3156" s="12">
        <v>0</v>
      </c>
      <c r="U3156" s="72">
        <v>0</v>
      </c>
      <c r="V3156" s="72">
        <v>0</v>
      </c>
      <c r="W3156" s="12">
        <v>0</v>
      </c>
      <c r="X3156" s="72">
        <v>0</v>
      </c>
      <c r="Y3156" s="72">
        <v>0</v>
      </c>
      <c r="Z3156" s="12">
        <v>0</v>
      </c>
      <c r="AA3156" s="72">
        <v>0</v>
      </c>
      <c r="AB3156" s="72">
        <v>0</v>
      </c>
      <c r="AC3156" s="12">
        <v>0</v>
      </c>
      <c r="AD3156" s="72">
        <v>0</v>
      </c>
      <c r="AE3156" s="72">
        <v>0</v>
      </c>
      <c r="AF3156" s="12">
        <v>0</v>
      </c>
      <c r="AG3156" s="72">
        <v>0</v>
      </c>
      <c r="AH3156" s="72">
        <v>0</v>
      </c>
      <c r="AI3156" s="12">
        <v>0</v>
      </c>
      <c r="AJ3156" s="72">
        <v>0</v>
      </c>
      <c r="AK3156" s="72">
        <v>0</v>
      </c>
      <c r="AL3156" s="12">
        <v>0</v>
      </c>
      <c r="AM3156" s="72">
        <v>0</v>
      </c>
      <c r="AN3156" s="72">
        <v>0</v>
      </c>
      <c r="AO3156" s="12">
        <v>0</v>
      </c>
      <c r="AP3156" s="72">
        <v>0</v>
      </c>
      <c r="AQ3156" s="72">
        <v>0</v>
      </c>
      <c r="AR3156" s="12">
        <v>0</v>
      </c>
      <c r="AS3156" s="72">
        <v>0</v>
      </c>
      <c r="AT3156" s="72">
        <v>0</v>
      </c>
      <c r="AU3156" s="12">
        <v>0</v>
      </c>
      <c r="AV3156" s="72">
        <v>0</v>
      </c>
      <c r="AW3156" s="72">
        <v>0</v>
      </c>
      <c r="AX3156" s="12">
        <v>0</v>
      </c>
      <c r="AY3156" s="72">
        <v>0</v>
      </c>
      <c r="AZ3156" s="72">
        <v>0</v>
      </c>
      <c r="BA3156" s="12">
        <v>0</v>
      </c>
      <c r="BB3156" s="72">
        <v>0</v>
      </c>
      <c r="BC3156" s="72">
        <v>0</v>
      </c>
      <c r="BD3156" s="12">
        <v>0</v>
      </c>
      <c r="BE3156" s="72">
        <v>0</v>
      </c>
      <c r="BF3156" s="72">
        <v>0</v>
      </c>
      <c r="BG3156" s="12">
        <v>0</v>
      </c>
      <c r="BH3156" s="72">
        <v>0</v>
      </c>
      <c r="BI3156" s="72">
        <v>0</v>
      </c>
      <c r="BJ3156" s="12">
        <v>0</v>
      </c>
      <c r="BK3156" s="72">
        <v>0</v>
      </c>
      <c r="BL3156" s="72">
        <v>0</v>
      </c>
      <c r="BM3156" s="12">
        <v>0</v>
      </c>
      <c r="BN3156" s="72">
        <v>0</v>
      </c>
      <c r="BO3156" s="72">
        <v>0</v>
      </c>
      <c r="BP3156" s="12">
        <v>0</v>
      </c>
      <c r="BQ3156" s="72">
        <v>0</v>
      </c>
      <c r="BR3156" s="72">
        <v>0</v>
      </c>
      <c r="BS3156" s="12">
        <v>0</v>
      </c>
      <c r="BT3156" s="72">
        <v>0</v>
      </c>
      <c r="BU3156" s="72">
        <v>0</v>
      </c>
      <c r="BV3156" s="12">
        <v>0</v>
      </c>
      <c r="BW3156" s="72">
        <v>0</v>
      </c>
      <c r="BX3156" s="72">
        <v>0</v>
      </c>
      <c r="BY3156" s="13"/>
      <c r="BZ3156" s="13"/>
    </row>
    <row r="3157" spans="1:78">
      <c r="A3157" s="122" t="s">
        <v>65</v>
      </c>
      <c r="B3157" s="71" t="s">
        <v>75</v>
      </c>
      <c r="C3157" s="71" t="s">
        <v>25</v>
      </c>
      <c r="D3157" s="34">
        <v>43344</v>
      </c>
      <c r="E3157" s="12">
        <v>0</v>
      </c>
      <c r="F3157" s="72">
        <v>0</v>
      </c>
      <c r="G3157" s="72">
        <v>0</v>
      </c>
      <c r="H3157" s="12">
        <v>0</v>
      </c>
      <c r="I3157" s="72">
        <v>0</v>
      </c>
      <c r="J3157" s="72">
        <v>0</v>
      </c>
      <c r="K3157" s="12">
        <v>0</v>
      </c>
      <c r="L3157" s="72">
        <v>0</v>
      </c>
      <c r="M3157" s="72">
        <v>0</v>
      </c>
      <c r="N3157" s="12">
        <v>0</v>
      </c>
      <c r="O3157" s="72">
        <v>0</v>
      </c>
      <c r="P3157" s="72">
        <v>0</v>
      </c>
      <c r="Q3157" s="12">
        <v>0</v>
      </c>
      <c r="R3157" s="72">
        <v>0</v>
      </c>
      <c r="S3157" s="72">
        <v>0</v>
      </c>
      <c r="T3157" s="12">
        <v>0</v>
      </c>
      <c r="U3157" s="72">
        <v>0</v>
      </c>
      <c r="V3157" s="72">
        <v>0</v>
      </c>
      <c r="W3157" s="12">
        <v>0</v>
      </c>
      <c r="X3157" s="72">
        <v>0</v>
      </c>
      <c r="Y3157" s="72">
        <v>0</v>
      </c>
      <c r="Z3157" s="12">
        <v>0</v>
      </c>
      <c r="AA3157" s="72">
        <v>0</v>
      </c>
      <c r="AB3157" s="72">
        <v>0</v>
      </c>
      <c r="AC3157" s="12">
        <v>0</v>
      </c>
      <c r="AD3157" s="72">
        <v>0</v>
      </c>
      <c r="AE3157" s="72">
        <v>0</v>
      </c>
      <c r="AF3157" s="12">
        <v>0</v>
      </c>
      <c r="AG3157" s="72">
        <v>0</v>
      </c>
      <c r="AH3157" s="72">
        <v>0</v>
      </c>
      <c r="AI3157" s="12">
        <v>0</v>
      </c>
      <c r="AJ3157" s="72">
        <v>0</v>
      </c>
      <c r="AK3157" s="72">
        <v>0</v>
      </c>
      <c r="AL3157" s="12">
        <v>0</v>
      </c>
      <c r="AM3157" s="72">
        <v>0</v>
      </c>
      <c r="AN3157" s="72">
        <v>0</v>
      </c>
      <c r="AO3157" s="12">
        <v>0</v>
      </c>
      <c r="AP3157" s="72">
        <v>0</v>
      </c>
      <c r="AQ3157" s="72">
        <v>0</v>
      </c>
      <c r="AR3157" s="12">
        <v>0</v>
      </c>
      <c r="AS3157" s="72">
        <v>0</v>
      </c>
      <c r="AT3157" s="72">
        <v>0</v>
      </c>
      <c r="AU3157" s="12">
        <v>0</v>
      </c>
      <c r="AV3157" s="72">
        <v>0</v>
      </c>
      <c r="AW3157" s="72">
        <v>0</v>
      </c>
      <c r="AX3157" s="12">
        <v>0</v>
      </c>
      <c r="AY3157" s="72">
        <v>0</v>
      </c>
      <c r="AZ3157" s="72">
        <v>0</v>
      </c>
      <c r="BA3157" s="12">
        <v>0</v>
      </c>
      <c r="BB3157" s="72">
        <v>0</v>
      </c>
      <c r="BC3157" s="72">
        <v>0</v>
      </c>
      <c r="BD3157" s="12">
        <v>0</v>
      </c>
      <c r="BE3157" s="72">
        <v>0</v>
      </c>
      <c r="BF3157" s="72">
        <v>0</v>
      </c>
      <c r="BG3157" s="12">
        <v>0</v>
      </c>
      <c r="BH3157" s="72">
        <v>0</v>
      </c>
      <c r="BI3157" s="72">
        <v>0</v>
      </c>
      <c r="BJ3157" s="12">
        <v>0</v>
      </c>
      <c r="BK3157" s="72">
        <v>0</v>
      </c>
      <c r="BL3157" s="72">
        <v>0</v>
      </c>
      <c r="BM3157" s="12">
        <v>0</v>
      </c>
      <c r="BN3157" s="72">
        <v>0</v>
      </c>
      <c r="BO3157" s="72">
        <v>0</v>
      </c>
      <c r="BP3157" s="12">
        <v>0</v>
      </c>
      <c r="BQ3157" s="72">
        <v>0</v>
      </c>
      <c r="BR3157" s="72">
        <v>0</v>
      </c>
      <c r="BS3157" s="12">
        <v>0</v>
      </c>
      <c r="BT3157" s="72">
        <v>0</v>
      </c>
      <c r="BU3157" s="72">
        <v>0</v>
      </c>
      <c r="BV3157" s="12">
        <v>0</v>
      </c>
      <c r="BW3157" s="72">
        <v>0</v>
      </c>
      <c r="BX3157" s="72">
        <v>0</v>
      </c>
      <c r="BY3157" s="13"/>
      <c r="BZ3157" s="13"/>
    </row>
    <row r="3158" spans="1:78">
      <c r="A3158" s="122" t="s">
        <v>65</v>
      </c>
      <c r="B3158" s="71" t="s">
        <v>75</v>
      </c>
      <c r="C3158" s="71" t="s">
        <v>25</v>
      </c>
      <c r="D3158" s="34">
        <v>43435</v>
      </c>
      <c r="E3158" s="12">
        <v>0</v>
      </c>
      <c r="F3158" s="72">
        <v>0</v>
      </c>
      <c r="G3158" s="72">
        <v>0</v>
      </c>
      <c r="H3158" s="12">
        <v>0</v>
      </c>
      <c r="I3158" s="72">
        <v>0</v>
      </c>
      <c r="J3158" s="72">
        <v>0</v>
      </c>
      <c r="K3158" s="12">
        <v>0</v>
      </c>
      <c r="L3158" s="72">
        <v>0</v>
      </c>
      <c r="M3158" s="72">
        <v>0</v>
      </c>
      <c r="N3158" s="12">
        <v>0</v>
      </c>
      <c r="O3158" s="72">
        <v>0</v>
      </c>
      <c r="P3158" s="72">
        <v>0</v>
      </c>
      <c r="Q3158" s="12">
        <v>0</v>
      </c>
      <c r="R3158" s="72">
        <v>0</v>
      </c>
      <c r="S3158" s="72">
        <v>0</v>
      </c>
      <c r="T3158" s="12">
        <v>0</v>
      </c>
      <c r="U3158" s="72">
        <v>0</v>
      </c>
      <c r="V3158" s="72">
        <v>0</v>
      </c>
      <c r="W3158" s="12">
        <v>0</v>
      </c>
      <c r="X3158" s="72">
        <v>0</v>
      </c>
      <c r="Y3158" s="72">
        <v>0</v>
      </c>
      <c r="Z3158" s="12">
        <v>0</v>
      </c>
      <c r="AA3158" s="72">
        <v>0</v>
      </c>
      <c r="AB3158" s="72">
        <v>0</v>
      </c>
      <c r="AC3158" s="12">
        <v>0</v>
      </c>
      <c r="AD3158" s="72">
        <v>0</v>
      </c>
      <c r="AE3158" s="72">
        <v>0</v>
      </c>
      <c r="AF3158" s="12">
        <v>0</v>
      </c>
      <c r="AG3158" s="72">
        <v>0</v>
      </c>
      <c r="AH3158" s="72">
        <v>0</v>
      </c>
      <c r="AI3158" s="12">
        <v>0</v>
      </c>
      <c r="AJ3158" s="72">
        <v>0</v>
      </c>
      <c r="AK3158" s="72">
        <v>0</v>
      </c>
      <c r="AL3158" s="12">
        <v>0</v>
      </c>
      <c r="AM3158" s="72">
        <v>0</v>
      </c>
      <c r="AN3158" s="72">
        <v>0</v>
      </c>
      <c r="AO3158" s="12">
        <v>0</v>
      </c>
      <c r="AP3158" s="72">
        <v>0</v>
      </c>
      <c r="AQ3158" s="72">
        <v>0</v>
      </c>
      <c r="AR3158" s="12">
        <v>0</v>
      </c>
      <c r="AS3158" s="72">
        <v>0</v>
      </c>
      <c r="AT3158" s="72">
        <v>0</v>
      </c>
      <c r="AU3158" s="12">
        <v>0</v>
      </c>
      <c r="AV3158" s="72">
        <v>0</v>
      </c>
      <c r="AW3158" s="72">
        <v>0</v>
      </c>
      <c r="AX3158" s="12">
        <v>0</v>
      </c>
      <c r="AY3158" s="72">
        <v>0</v>
      </c>
      <c r="AZ3158" s="72">
        <v>0</v>
      </c>
      <c r="BA3158" s="12">
        <v>0</v>
      </c>
      <c r="BB3158" s="72">
        <v>0</v>
      </c>
      <c r="BC3158" s="72">
        <v>0</v>
      </c>
      <c r="BD3158" s="12">
        <v>0</v>
      </c>
      <c r="BE3158" s="72">
        <v>0</v>
      </c>
      <c r="BF3158" s="72">
        <v>0</v>
      </c>
      <c r="BG3158" s="12">
        <v>0</v>
      </c>
      <c r="BH3158" s="72">
        <v>0</v>
      </c>
      <c r="BI3158" s="72">
        <v>0</v>
      </c>
      <c r="BJ3158" s="12">
        <v>0</v>
      </c>
      <c r="BK3158" s="72">
        <v>0</v>
      </c>
      <c r="BL3158" s="72">
        <v>0</v>
      </c>
      <c r="BM3158" s="12">
        <v>0</v>
      </c>
      <c r="BN3158" s="72">
        <v>0</v>
      </c>
      <c r="BO3158" s="72">
        <v>0</v>
      </c>
      <c r="BP3158" s="12">
        <v>0</v>
      </c>
      <c r="BQ3158" s="72">
        <v>0</v>
      </c>
      <c r="BR3158" s="72">
        <v>0</v>
      </c>
      <c r="BS3158" s="12">
        <v>0</v>
      </c>
      <c r="BT3158" s="72">
        <v>0</v>
      </c>
      <c r="BU3158" s="72">
        <v>0</v>
      </c>
      <c r="BV3158" s="12">
        <v>0</v>
      </c>
      <c r="BW3158" s="72">
        <v>0</v>
      </c>
      <c r="BX3158" s="72">
        <v>0</v>
      </c>
      <c r="BY3158" s="13"/>
      <c r="BZ3158" s="13"/>
    </row>
    <row r="3159" spans="1:78">
      <c r="A3159" s="122" t="s">
        <v>65</v>
      </c>
      <c r="B3159" s="71" t="s">
        <v>75</v>
      </c>
      <c r="C3159" s="71" t="s">
        <v>25</v>
      </c>
      <c r="D3159" s="34">
        <v>43525</v>
      </c>
      <c r="E3159" s="12">
        <v>0</v>
      </c>
      <c r="F3159" s="72">
        <v>0</v>
      </c>
      <c r="G3159" s="72">
        <v>0</v>
      </c>
      <c r="H3159" s="12">
        <v>0</v>
      </c>
      <c r="I3159" s="72">
        <v>0</v>
      </c>
      <c r="J3159" s="72">
        <v>0</v>
      </c>
      <c r="K3159" s="12">
        <v>0</v>
      </c>
      <c r="L3159" s="72">
        <v>0</v>
      </c>
      <c r="M3159" s="72">
        <v>0</v>
      </c>
      <c r="N3159" s="12">
        <v>0</v>
      </c>
      <c r="O3159" s="72">
        <v>0</v>
      </c>
      <c r="P3159" s="72">
        <v>0</v>
      </c>
      <c r="Q3159" s="12">
        <v>0</v>
      </c>
      <c r="R3159" s="72">
        <v>0</v>
      </c>
      <c r="S3159" s="72">
        <v>0</v>
      </c>
      <c r="T3159" s="12">
        <v>0</v>
      </c>
      <c r="U3159" s="72">
        <v>0</v>
      </c>
      <c r="V3159" s="72">
        <v>0</v>
      </c>
      <c r="W3159" s="12">
        <v>0</v>
      </c>
      <c r="X3159" s="72">
        <v>0</v>
      </c>
      <c r="Y3159" s="72">
        <v>0</v>
      </c>
      <c r="Z3159" s="12">
        <v>0</v>
      </c>
      <c r="AA3159" s="72">
        <v>0</v>
      </c>
      <c r="AB3159" s="72">
        <v>0</v>
      </c>
      <c r="AC3159" s="12">
        <v>0</v>
      </c>
      <c r="AD3159" s="72">
        <v>0</v>
      </c>
      <c r="AE3159" s="72">
        <v>0</v>
      </c>
      <c r="AF3159" s="12">
        <v>0</v>
      </c>
      <c r="AG3159" s="72">
        <v>0</v>
      </c>
      <c r="AH3159" s="72">
        <v>0</v>
      </c>
      <c r="AI3159" s="12">
        <v>0</v>
      </c>
      <c r="AJ3159" s="72">
        <v>0</v>
      </c>
      <c r="AK3159" s="72">
        <v>0</v>
      </c>
      <c r="AL3159" s="12">
        <v>0</v>
      </c>
      <c r="AM3159" s="72">
        <v>0</v>
      </c>
      <c r="AN3159" s="72">
        <v>0</v>
      </c>
      <c r="AO3159" s="12">
        <v>0</v>
      </c>
      <c r="AP3159" s="72">
        <v>0</v>
      </c>
      <c r="AQ3159" s="72">
        <v>0</v>
      </c>
      <c r="AR3159" s="12">
        <v>0</v>
      </c>
      <c r="AS3159" s="72">
        <v>0</v>
      </c>
      <c r="AT3159" s="72">
        <v>0</v>
      </c>
      <c r="AU3159" s="12">
        <v>0</v>
      </c>
      <c r="AV3159" s="72">
        <v>0</v>
      </c>
      <c r="AW3159" s="72">
        <v>0</v>
      </c>
      <c r="AX3159" s="12">
        <v>0</v>
      </c>
      <c r="AY3159" s="72">
        <v>0</v>
      </c>
      <c r="AZ3159" s="72">
        <v>0</v>
      </c>
      <c r="BA3159" s="12">
        <v>0</v>
      </c>
      <c r="BB3159" s="72">
        <v>0</v>
      </c>
      <c r="BC3159" s="72">
        <v>0</v>
      </c>
      <c r="BD3159" s="12">
        <v>0</v>
      </c>
      <c r="BE3159" s="72">
        <v>0</v>
      </c>
      <c r="BF3159" s="72">
        <v>0</v>
      </c>
      <c r="BG3159" s="12">
        <v>0</v>
      </c>
      <c r="BH3159" s="72">
        <v>0</v>
      </c>
      <c r="BI3159" s="72">
        <v>0</v>
      </c>
      <c r="BJ3159" s="12">
        <v>0</v>
      </c>
      <c r="BK3159" s="72">
        <v>0</v>
      </c>
      <c r="BL3159" s="72">
        <v>0</v>
      </c>
      <c r="BM3159" s="12">
        <v>0</v>
      </c>
      <c r="BN3159" s="72">
        <v>0</v>
      </c>
      <c r="BO3159" s="72">
        <v>0</v>
      </c>
      <c r="BP3159" s="12">
        <v>0</v>
      </c>
      <c r="BQ3159" s="72">
        <v>0</v>
      </c>
      <c r="BR3159" s="72">
        <v>0</v>
      </c>
      <c r="BS3159" s="12">
        <v>0</v>
      </c>
      <c r="BT3159" s="72">
        <v>0</v>
      </c>
      <c r="BU3159" s="72">
        <v>0</v>
      </c>
      <c r="BV3159" s="12">
        <v>0</v>
      </c>
      <c r="BW3159" s="72">
        <v>0</v>
      </c>
      <c r="BX3159" s="72">
        <v>0</v>
      </c>
      <c r="BY3159" s="13"/>
      <c r="BZ3159" s="13"/>
    </row>
    <row r="3160" spans="1:78">
      <c r="A3160" s="122" t="s">
        <v>65</v>
      </c>
      <c r="B3160" s="71" t="s">
        <v>75</v>
      </c>
      <c r="C3160" s="71" t="s">
        <v>25</v>
      </c>
      <c r="D3160" s="34">
        <v>43617</v>
      </c>
      <c r="E3160" s="12">
        <v>0</v>
      </c>
      <c r="F3160" s="72">
        <v>0</v>
      </c>
      <c r="G3160" s="72">
        <v>0</v>
      </c>
      <c r="H3160" s="12">
        <v>0</v>
      </c>
      <c r="I3160" s="72">
        <v>0</v>
      </c>
      <c r="J3160" s="72">
        <v>0</v>
      </c>
      <c r="K3160" s="12">
        <v>0</v>
      </c>
      <c r="L3160" s="72">
        <v>0</v>
      </c>
      <c r="M3160" s="72">
        <v>0</v>
      </c>
      <c r="N3160" s="12">
        <v>0</v>
      </c>
      <c r="O3160" s="72">
        <v>0</v>
      </c>
      <c r="P3160" s="72">
        <v>0</v>
      </c>
      <c r="Q3160" s="12">
        <v>0</v>
      </c>
      <c r="R3160" s="72">
        <v>0</v>
      </c>
      <c r="S3160" s="72">
        <v>0</v>
      </c>
      <c r="T3160" s="12">
        <v>0</v>
      </c>
      <c r="U3160" s="72">
        <v>0</v>
      </c>
      <c r="V3160" s="72">
        <v>0</v>
      </c>
      <c r="W3160" s="12">
        <v>0</v>
      </c>
      <c r="X3160" s="72">
        <v>0</v>
      </c>
      <c r="Y3160" s="72">
        <v>0</v>
      </c>
      <c r="Z3160" s="12">
        <v>0</v>
      </c>
      <c r="AA3160" s="72">
        <v>0</v>
      </c>
      <c r="AB3160" s="72">
        <v>0</v>
      </c>
      <c r="AC3160" s="12">
        <v>0</v>
      </c>
      <c r="AD3160" s="72">
        <v>0</v>
      </c>
      <c r="AE3160" s="72">
        <v>0</v>
      </c>
      <c r="AF3160" s="12">
        <v>0</v>
      </c>
      <c r="AG3160" s="72">
        <v>0</v>
      </c>
      <c r="AH3160" s="72">
        <v>0</v>
      </c>
      <c r="AI3160" s="12">
        <v>0</v>
      </c>
      <c r="AJ3160" s="72">
        <v>0</v>
      </c>
      <c r="AK3160" s="72">
        <v>0</v>
      </c>
      <c r="AL3160" s="12">
        <v>0</v>
      </c>
      <c r="AM3160" s="72">
        <v>0</v>
      </c>
      <c r="AN3160" s="72">
        <v>0</v>
      </c>
      <c r="AO3160" s="12">
        <v>0</v>
      </c>
      <c r="AP3160" s="72">
        <v>0</v>
      </c>
      <c r="AQ3160" s="72">
        <v>0</v>
      </c>
      <c r="AR3160" s="12">
        <v>0</v>
      </c>
      <c r="AS3160" s="72">
        <v>0</v>
      </c>
      <c r="AT3160" s="72">
        <v>0</v>
      </c>
      <c r="AU3160" s="12">
        <v>0</v>
      </c>
      <c r="AV3160" s="72">
        <v>0</v>
      </c>
      <c r="AW3160" s="72">
        <v>0</v>
      </c>
      <c r="AX3160" s="12">
        <v>0</v>
      </c>
      <c r="AY3160" s="72">
        <v>0</v>
      </c>
      <c r="AZ3160" s="72">
        <v>0</v>
      </c>
      <c r="BA3160" s="12">
        <v>0</v>
      </c>
      <c r="BB3160" s="72">
        <v>0</v>
      </c>
      <c r="BC3160" s="72">
        <v>0</v>
      </c>
      <c r="BD3160" s="12">
        <v>0</v>
      </c>
      <c r="BE3160" s="72">
        <v>0</v>
      </c>
      <c r="BF3160" s="72">
        <v>0</v>
      </c>
      <c r="BG3160" s="12">
        <v>0</v>
      </c>
      <c r="BH3160" s="72">
        <v>0</v>
      </c>
      <c r="BI3160" s="72">
        <v>0</v>
      </c>
      <c r="BJ3160" s="12">
        <v>0</v>
      </c>
      <c r="BK3160" s="72">
        <v>0</v>
      </c>
      <c r="BL3160" s="72">
        <v>0</v>
      </c>
      <c r="BM3160" s="12">
        <v>0</v>
      </c>
      <c r="BN3160" s="72">
        <v>0</v>
      </c>
      <c r="BO3160" s="72">
        <v>0</v>
      </c>
      <c r="BP3160" s="12">
        <v>0</v>
      </c>
      <c r="BQ3160" s="72">
        <v>0</v>
      </c>
      <c r="BR3160" s="72">
        <v>0</v>
      </c>
      <c r="BS3160" s="12">
        <v>0</v>
      </c>
      <c r="BT3160" s="72">
        <v>0</v>
      </c>
      <c r="BU3160" s="72">
        <v>0</v>
      </c>
      <c r="BV3160" s="12">
        <v>0</v>
      </c>
      <c r="BW3160" s="72">
        <v>0</v>
      </c>
      <c r="BX3160" s="72">
        <v>0</v>
      </c>
      <c r="BY3160" s="13"/>
      <c r="BZ3160" s="13"/>
    </row>
    <row r="3161" spans="1:78">
      <c r="A3161" s="122" t="s">
        <v>65</v>
      </c>
      <c r="B3161" s="71" t="s">
        <v>75</v>
      </c>
      <c r="C3161" s="71" t="s">
        <v>25</v>
      </c>
      <c r="D3161" s="34">
        <v>44075</v>
      </c>
      <c r="E3161" s="12">
        <v>0</v>
      </c>
      <c r="F3161" s="72">
        <v>0</v>
      </c>
      <c r="G3161" s="72">
        <v>0</v>
      </c>
      <c r="H3161" s="12">
        <v>0</v>
      </c>
      <c r="I3161" s="72">
        <v>0</v>
      </c>
      <c r="J3161" s="72">
        <v>0</v>
      </c>
      <c r="K3161" s="12">
        <v>0</v>
      </c>
      <c r="L3161" s="72">
        <v>0</v>
      </c>
      <c r="M3161" s="72">
        <v>0</v>
      </c>
      <c r="N3161" s="12">
        <v>0</v>
      </c>
      <c r="O3161" s="72">
        <v>0</v>
      </c>
      <c r="P3161" s="72">
        <v>0</v>
      </c>
      <c r="Q3161" s="12">
        <v>0</v>
      </c>
      <c r="R3161" s="72">
        <v>0</v>
      </c>
      <c r="S3161" s="72">
        <v>0</v>
      </c>
      <c r="T3161" s="12">
        <v>0</v>
      </c>
      <c r="U3161" s="72">
        <v>0</v>
      </c>
      <c r="V3161" s="72">
        <v>0</v>
      </c>
      <c r="W3161" s="12">
        <v>0</v>
      </c>
      <c r="X3161" s="72">
        <v>0</v>
      </c>
      <c r="Y3161" s="72">
        <v>0</v>
      </c>
      <c r="Z3161" s="12">
        <v>0</v>
      </c>
      <c r="AA3161" s="72">
        <v>0</v>
      </c>
      <c r="AB3161" s="72">
        <v>0</v>
      </c>
      <c r="AC3161" s="12">
        <v>0</v>
      </c>
      <c r="AD3161" s="72">
        <v>0</v>
      </c>
      <c r="AE3161" s="72">
        <v>0</v>
      </c>
      <c r="AF3161" s="12">
        <v>0</v>
      </c>
      <c r="AG3161" s="72">
        <v>0</v>
      </c>
      <c r="AH3161" s="72">
        <v>0</v>
      </c>
      <c r="AI3161" s="12">
        <v>0</v>
      </c>
      <c r="AJ3161" s="72">
        <v>0</v>
      </c>
      <c r="AK3161" s="72">
        <v>0</v>
      </c>
      <c r="AL3161" s="12">
        <v>0</v>
      </c>
      <c r="AM3161" s="72">
        <v>0</v>
      </c>
      <c r="AN3161" s="72">
        <v>0</v>
      </c>
      <c r="AO3161" s="12">
        <v>0</v>
      </c>
      <c r="AP3161" s="72">
        <v>0</v>
      </c>
      <c r="AQ3161" s="72">
        <v>0</v>
      </c>
      <c r="AR3161" s="12">
        <v>0</v>
      </c>
      <c r="AS3161" s="72">
        <v>0</v>
      </c>
      <c r="AT3161" s="72">
        <v>0</v>
      </c>
      <c r="AU3161" s="12">
        <v>0</v>
      </c>
      <c r="AV3161" s="72">
        <v>0</v>
      </c>
      <c r="AW3161" s="72">
        <v>0</v>
      </c>
      <c r="AX3161" s="12">
        <v>0</v>
      </c>
      <c r="AY3161" s="72">
        <v>0</v>
      </c>
      <c r="AZ3161" s="72">
        <v>0</v>
      </c>
      <c r="BA3161" s="12">
        <v>0</v>
      </c>
      <c r="BB3161" s="72">
        <v>0</v>
      </c>
      <c r="BC3161" s="72">
        <v>0</v>
      </c>
      <c r="BD3161" s="12">
        <v>0</v>
      </c>
      <c r="BE3161" s="72">
        <v>0</v>
      </c>
      <c r="BF3161" s="72">
        <v>0</v>
      </c>
      <c r="BG3161" s="12">
        <v>0</v>
      </c>
      <c r="BH3161" s="72">
        <v>0</v>
      </c>
      <c r="BI3161" s="72">
        <v>0</v>
      </c>
      <c r="BJ3161" s="12">
        <v>0</v>
      </c>
      <c r="BK3161" s="72">
        <v>0</v>
      </c>
      <c r="BL3161" s="72">
        <v>0</v>
      </c>
      <c r="BM3161" s="12">
        <v>0</v>
      </c>
      <c r="BN3161" s="72">
        <v>0</v>
      </c>
      <c r="BO3161" s="72">
        <v>0</v>
      </c>
      <c r="BP3161" s="12">
        <v>0</v>
      </c>
      <c r="BQ3161" s="72">
        <v>0</v>
      </c>
      <c r="BR3161" s="72">
        <v>0</v>
      </c>
      <c r="BS3161" s="12">
        <v>0</v>
      </c>
      <c r="BT3161" s="72">
        <v>0</v>
      </c>
      <c r="BU3161" s="72">
        <v>0</v>
      </c>
      <c r="BV3161" s="12">
        <v>0</v>
      </c>
      <c r="BW3161" s="72">
        <v>0</v>
      </c>
      <c r="BX3161" s="72">
        <v>0</v>
      </c>
      <c r="BY3161" s="13"/>
      <c r="BZ3161" s="13"/>
    </row>
    <row r="3162" spans="1:78">
      <c r="A3162" s="122" t="s">
        <v>65</v>
      </c>
      <c r="B3162" s="71" t="s">
        <v>75</v>
      </c>
      <c r="C3162" s="71" t="s">
        <v>25</v>
      </c>
      <c r="D3162" s="34">
        <v>44166</v>
      </c>
      <c r="E3162" s="12">
        <v>0</v>
      </c>
      <c r="F3162" s="72">
        <v>0</v>
      </c>
      <c r="G3162" s="72">
        <v>0</v>
      </c>
      <c r="H3162" s="12">
        <v>0</v>
      </c>
      <c r="I3162" s="72">
        <v>0</v>
      </c>
      <c r="J3162" s="72">
        <v>0</v>
      </c>
      <c r="K3162" s="12">
        <v>0</v>
      </c>
      <c r="L3162" s="72">
        <v>0</v>
      </c>
      <c r="M3162" s="72">
        <v>0</v>
      </c>
      <c r="N3162" s="12">
        <v>0</v>
      </c>
      <c r="O3162" s="72">
        <v>0</v>
      </c>
      <c r="P3162" s="72">
        <v>0</v>
      </c>
      <c r="Q3162" s="12">
        <v>0</v>
      </c>
      <c r="R3162" s="72">
        <v>0</v>
      </c>
      <c r="S3162" s="72">
        <v>0</v>
      </c>
      <c r="T3162" s="12">
        <v>0</v>
      </c>
      <c r="U3162" s="72">
        <v>0</v>
      </c>
      <c r="V3162" s="72">
        <v>0</v>
      </c>
      <c r="W3162" s="12">
        <v>0</v>
      </c>
      <c r="X3162" s="72">
        <v>0</v>
      </c>
      <c r="Y3162" s="72">
        <v>0</v>
      </c>
      <c r="Z3162" s="12">
        <v>0</v>
      </c>
      <c r="AA3162" s="72">
        <v>0</v>
      </c>
      <c r="AB3162" s="72">
        <v>0</v>
      </c>
      <c r="AC3162" s="12">
        <v>0</v>
      </c>
      <c r="AD3162" s="72">
        <v>0</v>
      </c>
      <c r="AE3162" s="72">
        <v>0</v>
      </c>
      <c r="AF3162" s="12">
        <v>0</v>
      </c>
      <c r="AG3162" s="72">
        <v>0</v>
      </c>
      <c r="AH3162" s="72">
        <v>0</v>
      </c>
      <c r="AI3162" s="12">
        <v>0</v>
      </c>
      <c r="AJ3162" s="72">
        <v>0</v>
      </c>
      <c r="AK3162" s="72">
        <v>0</v>
      </c>
      <c r="AL3162" s="12">
        <v>0</v>
      </c>
      <c r="AM3162" s="72">
        <v>0</v>
      </c>
      <c r="AN3162" s="72">
        <v>0</v>
      </c>
      <c r="AO3162" s="12">
        <v>0</v>
      </c>
      <c r="AP3162" s="72">
        <v>0</v>
      </c>
      <c r="AQ3162" s="72">
        <v>0</v>
      </c>
      <c r="AR3162" s="12">
        <v>0</v>
      </c>
      <c r="AS3162" s="72">
        <v>0</v>
      </c>
      <c r="AT3162" s="72">
        <v>0</v>
      </c>
      <c r="AU3162" s="12">
        <v>0</v>
      </c>
      <c r="AV3162" s="72">
        <v>0</v>
      </c>
      <c r="AW3162" s="72">
        <v>0</v>
      </c>
      <c r="AX3162" s="12">
        <v>0</v>
      </c>
      <c r="AY3162" s="72">
        <v>0</v>
      </c>
      <c r="AZ3162" s="72">
        <v>0</v>
      </c>
      <c r="BA3162" s="12">
        <v>0</v>
      </c>
      <c r="BB3162" s="72">
        <v>0</v>
      </c>
      <c r="BC3162" s="72">
        <v>0</v>
      </c>
      <c r="BD3162" s="12">
        <v>0</v>
      </c>
      <c r="BE3162" s="72">
        <v>0</v>
      </c>
      <c r="BF3162" s="72">
        <v>0</v>
      </c>
      <c r="BG3162" s="12">
        <v>0</v>
      </c>
      <c r="BH3162" s="72">
        <v>0</v>
      </c>
      <c r="BI3162" s="72">
        <v>0</v>
      </c>
      <c r="BJ3162" s="12">
        <v>0</v>
      </c>
      <c r="BK3162" s="72">
        <v>0</v>
      </c>
      <c r="BL3162" s="72">
        <v>0</v>
      </c>
      <c r="BM3162" s="12">
        <v>0</v>
      </c>
      <c r="BN3162" s="72">
        <v>0</v>
      </c>
      <c r="BO3162" s="72">
        <v>0</v>
      </c>
      <c r="BP3162" s="12">
        <v>0</v>
      </c>
      <c r="BQ3162" s="72">
        <v>0</v>
      </c>
      <c r="BR3162" s="72">
        <v>0</v>
      </c>
      <c r="BS3162" s="12">
        <v>0</v>
      </c>
      <c r="BT3162" s="72">
        <v>0</v>
      </c>
      <c r="BU3162" s="72">
        <v>0</v>
      </c>
      <c r="BV3162" s="12">
        <v>0</v>
      </c>
      <c r="BW3162" s="72">
        <v>0</v>
      </c>
      <c r="BX3162" s="72">
        <v>0</v>
      </c>
      <c r="BY3162" s="13"/>
      <c r="BZ3162" s="13"/>
    </row>
    <row r="3163" spans="1:78">
      <c r="A3163" s="122" t="s">
        <v>65</v>
      </c>
      <c r="B3163" s="71" t="s">
        <v>75</v>
      </c>
      <c r="C3163" s="71" t="s">
        <v>25</v>
      </c>
      <c r="D3163" s="34">
        <v>44256</v>
      </c>
      <c r="E3163" s="12">
        <v>0</v>
      </c>
      <c r="F3163" s="72">
        <v>0</v>
      </c>
      <c r="G3163" s="72">
        <v>0</v>
      </c>
      <c r="H3163" s="12">
        <v>0</v>
      </c>
      <c r="I3163" s="72">
        <v>0</v>
      </c>
      <c r="J3163" s="72">
        <v>0</v>
      </c>
      <c r="K3163" s="12">
        <v>0</v>
      </c>
      <c r="L3163" s="72">
        <v>0</v>
      </c>
      <c r="M3163" s="72">
        <v>0</v>
      </c>
      <c r="N3163" s="12">
        <v>0</v>
      </c>
      <c r="O3163" s="72">
        <v>0</v>
      </c>
      <c r="P3163" s="72">
        <v>0</v>
      </c>
      <c r="Q3163" s="12">
        <v>0</v>
      </c>
      <c r="R3163" s="72">
        <v>0</v>
      </c>
      <c r="S3163" s="72">
        <v>0</v>
      </c>
      <c r="T3163" s="12">
        <v>0</v>
      </c>
      <c r="U3163" s="72">
        <v>0</v>
      </c>
      <c r="V3163" s="72">
        <v>0</v>
      </c>
      <c r="W3163" s="12">
        <v>0</v>
      </c>
      <c r="X3163" s="72">
        <v>0</v>
      </c>
      <c r="Y3163" s="72">
        <v>0</v>
      </c>
      <c r="Z3163" s="12">
        <v>0</v>
      </c>
      <c r="AA3163" s="72">
        <v>0</v>
      </c>
      <c r="AB3163" s="72">
        <v>0</v>
      </c>
      <c r="AC3163" s="12">
        <v>0</v>
      </c>
      <c r="AD3163" s="72">
        <v>0</v>
      </c>
      <c r="AE3163" s="72">
        <v>0</v>
      </c>
      <c r="AF3163" s="12">
        <v>0</v>
      </c>
      <c r="AG3163" s="72">
        <v>0</v>
      </c>
      <c r="AH3163" s="72">
        <v>0</v>
      </c>
      <c r="AI3163" s="12">
        <v>0</v>
      </c>
      <c r="AJ3163" s="72">
        <v>0</v>
      </c>
      <c r="AK3163" s="72">
        <v>0</v>
      </c>
      <c r="AL3163" s="12">
        <v>0</v>
      </c>
      <c r="AM3163" s="72">
        <v>0</v>
      </c>
      <c r="AN3163" s="72">
        <v>0</v>
      </c>
      <c r="AO3163" s="12">
        <v>0</v>
      </c>
      <c r="AP3163" s="72">
        <v>0</v>
      </c>
      <c r="AQ3163" s="72">
        <v>0</v>
      </c>
      <c r="AR3163" s="12">
        <v>0</v>
      </c>
      <c r="AS3163" s="72">
        <v>0</v>
      </c>
      <c r="AT3163" s="72">
        <v>0</v>
      </c>
      <c r="AU3163" s="12">
        <v>0</v>
      </c>
      <c r="AV3163" s="72">
        <v>0</v>
      </c>
      <c r="AW3163" s="72">
        <v>0</v>
      </c>
      <c r="AX3163" s="12">
        <v>0</v>
      </c>
      <c r="AY3163" s="72">
        <v>0</v>
      </c>
      <c r="AZ3163" s="72">
        <v>0</v>
      </c>
      <c r="BA3163" s="12">
        <v>0</v>
      </c>
      <c r="BB3163" s="72">
        <v>0</v>
      </c>
      <c r="BC3163" s="72">
        <v>0</v>
      </c>
      <c r="BD3163" s="12">
        <v>0</v>
      </c>
      <c r="BE3163" s="72">
        <v>0</v>
      </c>
      <c r="BF3163" s="72">
        <v>0</v>
      </c>
      <c r="BG3163" s="12">
        <v>0</v>
      </c>
      <c r="BH3163" s="72">
        <v>0</v>
      </c>
      <c r="BI3163" s="72">
        <v>0</v>
      </c>
      <c r="BJ3163" s="12">
        <v>0</v>
      </c>
      <c r="BK3163" s="72">
        <v>0</v>
      </c>
      <c r="BL3163" s="72">
        <v>0</v>
      </c>
      <c r="BM3163" s="12">
        <v>0</v>
      </c>
      <c r="BN3163" s="72">
        <v>0</v>
      </c>
      <c r="BO3163" s="72">
        <v>0</v>
      </c>
      <c r="BP3163" s="12">
        <v>0</v>
      </c>
      <c r="BQ3163" s="72">
        <v>0</v>
      </c>
      <c r="BR3163" s="72">
        <v>0</v>
      </c>
      <c r="BS3163" s="12">
        <v>0</v>
      </c>
      <c r="BT3163" s="72">
        <v>0</v>
      </c>
      <c r="BU3163" s="72">
        <v>0</v>
      </c>
      <c r="BV3163" s="12">
        <v>0</v>
      </c>
      <c r="BW3163" s="72">
        <v>0</v>
      </c>
      <c r="BX3163" s="72">
        <v>0</v>
      </c>
      <c r="BY3163" s="13"/>
      <c r="BZ3163" s="13"/>
    </row>
    <row r="3164" spans="1:78">
      <c r="A3164" s="122" t="s">
        <v>65</v>
      </c>
      <c r="B3164" s="71" t="s">
        <v>75</v>
      </c>
      <c r="C3164" s="71" t="s">
        <v>25</v>
      </c>
      <c r="D3164" s="34">
        <v>44348</v>
      </c>
      <c r="E3164" s="12">
        <v>0</v>
      </c>
      <c r="F3164" s="72">
        <v>0</v>
      </c>
      <c r="G3164" s="72">
        <v>0</v>
      </c>
      <c r="H3164" s="12">
        <v>0</v>
      </c>
      <c r="I3164" s="72">
        <v>0</v>
      </c>
      <c r="J3164" s="72">
        <v>0</v>
      </c>
      <c r="K3164" s="12">
        <v>0</v>
      </c>
      <c r="L3164" s="72">
        <v>0</v>
      </c>
      <c r="M3164" s="72">
        <v>0</v>
      </c>
      <c r="N3164" s="12">
        <v>0</v>
      </c>
      <c r="O3164" s="72">
        <v>0</v>
      </c>
      <c r="P3164" s="72">
        <v>0</v>
      </c>
      <c r="Q3164" s="12">
        <v>0</v>
      </c>
      <c r="R3164" s="72">
        <v>0</v>
      </c>
      <c r="S3164" s="72">
        <v>0</v>
      </c>
      <c r="T3164" s="12">
        <v>0</v>
      </c>
      <c r="U3164" s="72">
        <v>0</v>
      </c>
      <c r="V3164" s="72">
        <v>0</v>
      </c>
      <c r="W3164" s="12">
        <v>0</v>
      </c>
      <c r="X3164" s="72">
        <v>0</v>
      </c>
      <c r="Y3164" s="72">
        <v>0</v>
      </c>
      <c r="Z3164" s="12">
        <v>0</v>
      </c>
      <c r="AA3164" s="72">
        <v>0</v>
      </c>
      <c r="AB3164" s="72">
        <v>0</v>
      </c>
      <c r="AC3164" s="12">
        <v>0</v>
      </c>
      <c r="AD3164" s="72">
        <v>0</v>
      </c>
      <c r="AE3164" s="72">
        <v>0</v>
      </c>
      <c r="AF3164" s="12">
        <v>0</v>
      </c>
      <c r="AG3164" s="72">
        <v>0</v>
      </c>
      <c r="AH3164" s="72">
        <v>0</v>
      </c>
      <c r="AI3164" s="12">
        <v>0</v>
      </c>
      <c r="AJ3164" s="72">
        <v>0</v>
      </c>
      <c r="AK3164" s="72">
        <v>0</v>
      </c>
      <c r="AL3164" s="12">
        <v>0</v>
      </c>
      <c r="AM3164" s="72">
        <v>0</v>
      </c>
      <c r="AN3164" s="72">
        <v>0</v>
      </c>
      <c r="AO3164" s="12">
        <v>0</v>
      </c>
      <c r="AP3164" s="72">
        <v>0</v>
      </c>
      <c r="AQ3164" s="72">
        <v>0</v>
      </c>
      <c r="AR3164" s="12">
        <v>0</v>
      </c>
      <c r="AS3164" s="72">
        <v>0</v>
      </c>
      <c r="AT3164" s="72">
        <v>0</v>
      </c>
      <c r="AU3164" s="12">
        <v>0</v>
      </c>
      <c r="AV3164" s="72">
        <v>0</v>
      </c>
      <c r="AW3164" s="72">
        <v>0</v>
      </c>
      <c r="AX3164" s="12">
        <v>0</v>
      </c>
      <c r="AY3164" s="72">
        <v>0</v>
      </c>
      <c r="AZ3164" s="72">
        <v>0</v>
      </c>
      <c r="BA3164" s="12">
        <v>0</v>
      </c>
      <c r="BB3164" s="72">
        <v>0</v>
      </c>
      <c r="BC3164" s="72">
        <v>0</v>
      </c>
      <c r="BD3164" s="12">
        <v>0</v>
      </c>
      <c r="BE3164" s="72">
        <v>0</v>
      </c>
      <c r="BF3164" s="72">
        <v>0</v>
      </c>
      <c r="BG3164" s="12">
        <v>0</v>
      </c>
      <c r="BH3164" s="72">
        <v>0</v>
      </c>
      <c r="BI3164" s="72">
        <v>0</v>
      </c>
      <c r="BJ3164" s="12">
        <v>0</v>
      </c>
      <c r="BK3164" s="72">
        <v>0</v>
      </c>
      <c r="BL3164" s="72">
        <v>0</v>
      </c>
      <c r="BM3164" s="12">
        <v>0</v>
      </c>
      <c r="BN3164" s="72">
        <v>0</v>
      </c>
      <c r="BO3164" s="72">
        <v>0</v>
      </c>
      <c r="BP3164" s="12">
        <v>0</v>
      </c>
      <c r="BQ3164" s="72">
        <v>0</v>
      </c>
      <c r="BR3164" s="72">
        <v>0</v>
      </c>
      <c r="BS3164" s="12">
        <v>0</v>
      </c>
      <c r="BT3164" s="72">
        <v>0</v>
      </c>
      <c r="BU3164" s="72">
        <v>0</v>
      </c>
      <c r="BV3164" s="12">
        <v>0</v>
      </c>
      <c r="BW3164" s="72">
        <v>0</v>
      </c>
      <c r="BX3164" s="72">
        <v>0</v>
      </c>
      <c r="BY3164" s="13"/>
      <c r="BZ3164" s="13"/>
    </row>
    <row r="3165" spans="1:78">
      <c r="A3165" s="122" t="s">
        <v>65</v>
      </c>
      <c r="B3165" s="71" t="s">
        <v>75</v>
      </c>
      <c r="C3165" s="71" t="s">
        <v>25</v>
      </c>
      <c r="D3165" s="34">
        <v>44805</v>
      </c>
      <c r="E3165" s="12">
        <v>0</v>
      </c>
      <c r="F3165" s="72">
        <v>0</v>
      </c>
      <c r="G3165" s="72">
        <v>0</v>
      </c>
      <c r="H3165" s="12">
        <v>0</v>
      </c>
      <c r="I3165" s="72">
        <v>0</v>
      </c>
      <c r="J3165" s="72">
        <v>0</v>
      </c>
      <c r="K3165" s="12">
        <v>0</v>
      </c>
      <c r="L3165" s="72">
        <v>0</v>
      </c>
      <c r="M3165" s="72">
        <v>0</v>
      </c>
      <c r="N3165" s="12">
        <v>0</v>
      </c>
      <c r="O3165" s="72">
        <v>0</v>
      </c>
      <c r="P3165" s="72">
        <v>0</v>
      </c>
      <c r="Q3165" s="12">
        <v>0</v>
      </c>
      <c r="R3165" s="72">
        <v>0</v>
      </c>
      <c r="S3165" s="72">
        <v>0</v>
      </c>
      <c r="T3165" s="12">
        <v>0</v>
      </c>
      <c r="U3165" s="72">
        <v>0</v>
      </c>
      <c r="V3165" s="72">
        <v>0</v>
      </c>
      <c r="W3165" s="12">
        <v>0</v>
      </c>
      <c r="X3165" s="72">
        <v>0</v>
      </c>
      <c r="Y3165" s="72">
        <v>0</v>
      </c>
      <c r="Z3165" s="12">
        <v>0</v>
      </c>
      <c r="AA3165" s="72">
        <v>0</v>
      </c>
      <c r="AB3165" s="72">
        <v>0</v>
      </c>
      <c r="AC3165" s="12">
        <v>0</v>
      </c>
      <c r="AD3165" s="72">
        <v>0</v>
      </c>
      <c r="AE3165" s="72">
        <v>0</v>
      </c>
      <c r="AF3165" s="12">
        <v>0</v>
      </c>
      <c r="AG3165" s="72">
        <v>0</v>
      </c>
      <c r="AH3165" s="72">
        <v>0</v>
      </c>
      <c r="AI3165" s="12">
        <v>0</v>
      </c>
      <c r="AJ3165" s="72">
        <v>0</v>
      </c>
      <c r="AK3165" s="72">
        <v>0</v>
      </c>
      <c r="AL3165" s="12">
        <v>0</v>
      </c>
      <c r="AM3165" s="72">
        <v>0</v>
      </c>
      <c r="AN3165" s="72">
        <v>0</v>
      </c>
      <c r="AO3165" s="12">
        <v>0</v>
      </c>
      <c r="AP3165" s="72">
        <v>0</v>
      </c>
      <c r="AQ3165" s="72">
        <v>0</v>
      </c>
      <c r="AR3165" s="12">
        <v>0</v>
      </c>
      <c r="AS3165" s="72">
        <v>0</v>
      </c>
      <c r="AT3165" s="72">
        <v>0</v>
      </c>
      <c r="AU3165" s="12">
        <v>0</v>
      </c>
      <c r="AV3165" s="72">
        <v>0</v>
      </c>
      <c r="AW3165" s="72">
        <v>0</v>
      </c>
      <c r="AX3165" s="12">
        <v>0</v>
      </c>
      <c r="AY3165" s="72">
        <v>0</v>
      </c>
      <c r="AZ3165" s="72">
        <v>0</v>
      </c>
      <c r="BA3165" s="12">
        <v>0</v>
      </c>
      <c r="BB3165" s="72">
        <v>0</v>
      </c>
      <c r="BC3165" s="72">
        <v>0</v>
      </c>
      <c r="BD3165" s="12">
        <v>0</v>
      </c>
      <c r="BE3165" s="72">
        <v>0</v>
      </c>
      <c r="BF3165" s="72">
        <v>0</v>
      </c>
      <c r="BG3165" s="12">
        <v>0</v>
      </c>
      <c r="BH3165" s="72">
        <v>0</v>
      </c>
      <c r="BI3165" s="72">
        <v>0</v>
      </c>
      <c r="BJ3165" s="12">
        <v>0</v>
      </c>
      <c r="BK3165" s="72">
        <v>0</v>
      </c>
      <c r="BL3165" s="72">
        <v>0</v>
      </c>
      <c r="BM3165" s="12">
        <v>0</v>
      </c>
      <c r="BN3165" s="72">
        <v>0</v>
      </c>
      <c r="BO3165" s="72">
        <v>0</v>
      </c>
      <c r="BP3165" s="12">
        <v>0</v>
      </c>
      <c r="BQ3165" s="72">
        <v>0</v>
      </c>
      <c r="BR3165" s="72">
        <v>0</v>
      </c>
      <c r="BS3165" s="12">
        <v>0</v>
      </c>
      <c r="BT3165" s="72">
        <v>0</v>
      </c>
      <c r="BU3165" s="72">
        <v>0</v>
      </c>
      <c r="BV3165" s="12">
        <v>0</v>
      </c>
      <c r="BW3165" s="72">
        <v>0</v>
      </c>
      <c r="BX3165" s="72">
        <v>0</v>
      </c>
      <c r="BY3165" s="13"/>
      <c r="BZ3165" s="13"/>
    </row>
    <row r="3166" spans="1:78">
      <c r="A3166" s="122" t="s">
        <v>65</v>
      </c>
      <c r="B3166" s="71" t="s">
        <v>75</v>
      </c>
      <c r="C3166" s="71" t="s">
        <v>25</v>
      </c>
      <c r="D3166" s="34">
        <v>44896</v>
      </c>
      <c r="E3166" s="12">
        <v>0</v>
      </c>
      <c r="F3166" s="72">
        <v>0</v>
      </c>
      <c r="G3166" s="72">
        <v>0</v>
      </c>
      <c r="H3166" s="12">
        <v>0</v>
      </c>
      <c r="I3166" s="72">
        <v>0</v>
      </c>
      <c r="J3166" s="72">
        <v>0</v>
      </c>
      <c r="K3166" s="12">
        <v>0</v>
      </c>
      <c r="L3166" s="72">
        <v>0</v>
      </c>
      <c r="M3166" s="72">
        <v>0</v>
      </c>
      <c r="N3166" s="12">
        <v>0</v>
      </c>
      <c r="O3166" s="72">
        <v>0</v>
      </c>
      <c r="P3166" s="72">
        <v>0</v>
      </c>
      <c r="Q3166" s="12">
        <v>0</v>
      </c>
      <c r="R3166" s="72">
        <v>0</v>
      </c>
      <c r="S3166" s="72">
        <v>0</v>
      </c>
      <c r="T3166" s="12">
        <v>0</v>
      </c>
      <c r="U3166" s="72">
        <v>0</v>
      </c>
      <c r="V3166" s="72">
        <v>0</v>
      </c>
      <c r="W3166" s="12">
        <v>0</v>
      </c>
      <c r="X3166" s="72">
        <v>0</v>
      </c>
      <c r="Y3166" s="72">
        <v>0</v>
      </c>
      <c r="Z3166" s="12">
        <v>0</v>
      </c>
      <c r="AA3166" s="72">
        <v>0</v>
      </c>
      <c r="AB3166" s="72">
        <v>0</v>
      </c>
      <c r="AC3166" s="12">
        <v>0</v>
      </c>
      <c r="AD3166" s="72">
        <v>0</v>
      </c>
      <c r="AE3166" s="72">
        <v>0</v>
      </c>
      <c r="AF3166" s="12">
        <v>0</v>
      </c>
      <c r="AG3166" s="72">
        <v>0</v>
      </c>
      <c r="AH3166" s="72">
        <v>0</v>
      </c>
      <c r="AI3166" s="12">
        <v>0</v>
      </c>
      <c r="AJ3166" s="72">
        <v>0</v>
      </c>
      <c r="AK3166" s="72">
        <v>0</v>
      </c>
      <c r="AL3166" s="12">
        <v>0</v>
      </c>
      <c r="AM3166" s="72">
        <v>0</v>
      </c>
      <c r="AN3166" s="72">
        <v>0</v>
      </c>
      <c r="AO3166" s="12">
        <v>0</v>
      </c>
      <c r="AP3166" s="72">
        <v>0</v>
      </c>
      <c r="AQ3166" s="72">
        <v>0</v>
      </c>
      <c r="AR3166" s="12">
        <v>0</v>
      </c>
      <c r="AS3166" s="72">
        <v>0</v>
      </c>
      <c r="AT3166" s="72">
        <v>0</v>
      </c>
      <c r="AU3166" s="12">
        <v>0</v>
      </c>
      <c r="AV3166" s="72">
        <v>0</v>
      </c>
      <c r="AW3166" s="72">
        <v>0</v>
      </c>
      <c r="AX3166" s="12">
        <v>0</v>
      </c>
      <c r="AY3166" s="72">
        <v>0</v>
      </c>
      <c r="AZ3166" s="72">
        <v>0</v>
      </c>
      <c r="BA3166" s="12">
        <v>0</v>
      </c>
      <c r="BB3166" s="72">
        <v>0</v>
      </c>
      <c r="BC3166" s="72">
        <v>0</v>
      </c>
      <c r="BD3166" s="12">
        <v>0</v>
      </c>
      <c r="BE3166" s="72">
        <v>0</v>
      </c>
      <c r="BF3166" s="72">
        <v>0</v>
      </c>
      <c r="BG3166" s="12">
        <v>0</v>
      </c>
      <c r="BH3166" s="72">
        <v>0</v>
      </c>
      <c r="BI3166" s="72">
        <v>0</v>
      </c>
      <c r="BJ3166" s="12">
        <v>0</v>
      </c>
      <c r="BK3166" s="72">
        <v>0</v>
      </c>
      <c r="BL3166" s="72">
        <v>0</v>
      </c>
      <c r="BM3166" s="12">
        <v>0</v>
      </c>
      <c r="BN3166" s="72">
        <v>0</v>
      </c>
      <c r="BO3166" s="72">
        <v>0</v>
      </c>
      <c r="BP3166" s="12">
        <v>0</v>
      </c>
      <c r="BQ3166" s="72">
        <v>0</v>
      </c>
      <c r="BR3166" s="72">
        <v>0</v>
      </c>
      <c r="BS3166" s="12">
        <v>0</v>
      </c>
      <c r="BT3166" s="72">
        <v>0</v>
      </c>
      <c r="BU3166" s="72">
        <v>0</v>
      </c>
      <c r="BV3166" s="12">
        <v>0</v>
      </c>
      <c r="BW3166" s="72">
        <v>0</v>
      </c>
      <c r="BX3166" s="72">
        <v>0</v>
      </c>
      <c r="BY3166" s="13"/>
      <c r="BZ3166" s="13"/>
    </row>
    <row r="3167" spans="1:78">
      <c r="A3167" s="122" t="s">
        <v>65</v>
      </c>
      <c r="B3167" s="71" t="s">
        <v>75</v>
      </c>
      <c r="C3167" s="71" t="s">
        <v>25</v>
      </c>
      <c r="D3167" s="34">
        <v>44986</v>
      </c>
      <c r="E3167" s="12">
        <v>0</v>
      </c>
      <c r="F3167" s="72">
        <v>0</v>
      </c>
      <c r="G3167" s="72">
        <v>0</v>
      </c>
      <c r="H3167" s="12">
        <v>0</v>
      </c>
      <c r="I3167" s="72">
        <v>0</v>
      </c>
      <c r="J3167" s="72">
        <v>0</v>
      </c>
      <c r="K3167" s="12">
        <v>0</v>
      </c>
      <c r="L3167" s="72">
        <v>0</v>
      </c>
      <c r="M3167" s="72">
        <v>0</v>
      </c>
      <c r="N3167" s="12">
        <v>0</v>
      </c>
      <c r="O3167" s="72">
        <v>0</v>
      </c>
      <c r="P3167" s="72">
        <v>0</v>
      </c>
      <c r="Q3167" s="12">
        <v>0</v>
      </c>
      <c r="R3167" s="72">
        <v>0</v>
      </c>
      <c r="S3167" s="72">
        <v>0</v>
      </c>
      <c r="T3167" s="12">
        <v>0</v>
      </c>
      <c r="U3167" s="72">
        <v>0</v>
      </c>
      <c r="V3167" s="72">
        <v>0</v>
      </c>
      <c r="W3167" s="12">
        <v>0</v>
      </c>
      <c r="X3167" s="72">
        <v>0</v>
      </c>
      <c r="Y3167" s="72">
        <v>0</v>
      </c>
      <c r="Z3167" s="12">
        <v>0</v>
      </c>
      <c r="AA3167" s="72">
        <v>0</v>
      </c>
      <c r="AB3167" s="72">
        <v>0</v>
      </c>
      <c r="AC3167" s="12">
        <v>0</v>
      </c>
      <c r="AD3167" s="72">
        <v>0</v>
      </c>
      <c r="AE3167" s="72">
        <v>0</v>
      </c>
      <c r="AF3167" s="12">
        <v>0</v>
      </c>
      <c r="AG3167" s="72">
        <v>0</v>
      </c>
      <c r="AH3167" s="72">
        <v>0</v>
      </c>
      <c r="AI3167" s="12">
        <v>0</v>
      </c>
      <c r="AJ3167" s="72">
        <v>0</v>
      </c>
      <c r="AK3167" s="72">
        <v>0</v>
      </c>
      <c r="AL3167" s="12">
        <v>0</v>
      </c>
      <c r="AM3167" s="72">
        <v>0</v>
      </c>
      <c r="AN3167" s="72">
        <v>0</v>
      </c>
      <c r="AO3167" s="12">
        <v>0</v>
      </c>
      <c r="AP3167" s="72">
        <v>0</v>
      </c>
      <c r="AQ3167" s="72">
        <v>0</v>
      </c>
      <c r="AR3167" s="12">
        <v>0</v>
      </c>
      <c r="AS3167" s="72">
        <v>0</v>
      </c>
      <c r="AT3167" s="72">
        <v>0</v>
      </c>
      <c r="AU3167" s="12">
        <v>0</v>
      </c>
      <c r="AV3167" s="72">
        <v>0</v>
      </c>
      <c r="AW3167" s="72">
        <v>0</v>
      </c>
      <c r="AX3167" s="12">
        <v>0</v>
      </c>
      <c r="AY3167" s="72">
        <v>0</v>
      </c>
      <c r="AZ3167" s="72">
        <v>0</v>
      </c>
      <c r="BA3167" s="12">
        <v>0</v>
      </c>
      <c r="BB3167" s="72">
        <v>0</v>
      </c>
      <c r="BC3167" s="72">
        <v>0</v>
      </c>
      <c r="BD3167" s="12">
        <v>0</v>
      </c>
      <c r="BE3167" s="72">
        <v>0</v>
      </c>
      <c r="BF3167" s="72">
        <v>0</v>
      </c>
      <c r="BG3167" s="12">
        <v>0</v>
      </c>
      <c r="BH3167" s="72">
        <v>0</v>
      </c>
      <c r="BI3167" s="72">
        <v>0</v>
      </c>
      <c r="BJ3167" s="12">
        <v>0</v>
      </c>
      <c r="BK3167" s="72">
        <v>0</v>
      </c>
      <c r="BL3167" s="72">
        <v>0</v>
      </c>
      <c r="BM3167" s="12">
        <v>0</v>
      </c>
      <c r="BN3167" s="72">
        <v>0</v>
      </c>
      <c r="BO3167" s="72">
        <v>0</v>
      </c>
      <c r="BP3167" s="12">
        <v>0</v>
      </c>
      <c r="BQ3167" s="72">
        <v>0</v>
      </c>
      <c r="BR3167" s="72">
        <v>0</v>
      </c>
      <c r="BS3167" s="12">
        <v>0</v>
      </c>
      <c r="BT3167" s="72">
        <v>0</v>
      </c>
      <c r="BU3167" s="72">
        <v>0</v>
      </c>
      <c r="BV3167" s="12">
        <v>0</v>
      </c>
      <c r="BW3167" s="72">
        <v>0</v>
      </c>
      <c r="BX3167" s="72">
        <v>0</v>
      </c>
      <c r="BY3167" s="13"/>
      <c r="BZ3167" s="13"/>
    </row>
    <row r="3168" spans="1:78">
      <c r="A3168" s="122" t="s">
        <v>65</v>
      </c>
      <c r="B3168" s="71" t="s">
        <v>75</v>
      </c>
      <c r="C3168" s="71" t="s">
        <v>25</v>
      </c>
      <c r="D3168" s="34">
        <v>45078</v>
      </c>
      <c r="E3168" s="12">
        <v>3108.2269999999999</v>
      </c>
      <c r="F3168" s="72">
        <v>44.518999999999998</v>
      </c>
      <c r="G3168" s="72">
        <v>1.734</v>
      </c>
      <c r="H3168" s="12">
        <v>132.42599999999999</v>
      </c>
      <c r="I3168" s="72">
        <v>1.897</v>
      </c>
      <c r="J3168" s="72">
        <v>20.902000000000001</v>
      </c>
      <c r="K3168" s="12">
        <v>171.9</v>
      </c>
      <c r="L3168" s="72">
        <v>2.4620000000000002</v>
      </c>
      <c r="M3168" s="72">
        <v>22.367000000000001</v>
      </c>
      <c r="N3168" s="12">
        <v>304.32600000000002</v>
      </c>
      <c r="O3168" s="72">
        <v>4.359</v>
      </c>
      <c r="P3168" s="72">
        <v>16.213999999999999</v>
      </c>
      <c r="Q3168" s="12">
        <v>35.923000000000002</v>
      </c>
      <c r="R3168" s="72">
        <v>0.51500000000000001</v>
      </c>
      <c r="S3168" s="72">
        <v>24.792000000000002</v>
      </c>
      <c r="T3168" s="12">
        <v>340.24900000000002</v>
      </c>
      <c r="U3168" s="72">
        <v>4.8730000000000002</v>
      </c>
      <c r="V3168" s="72">
        <v>14.849</v>
      </c>
      <c r="W3168" s="12">
        <v>1795.51</v>
      </c>
      <c r="X3168" s="72">
        <v>25.716999999999999</v>
      </c>
      <c r="Y3168" s="72">
        <v>3.609</v>
      </c>
      <c r="Z3168" s="12">
        <v>2135.759</v>
      </c>
      <c r="AA3168" s="72">
        <v>30.591000000000001</v>
      </c>
      <c r="AB3168" s="72">
        <v>2.4860000000000002</v>
      </c>
      <c r="AC3168" s="12">
        <v>5243.9859999999999</v>
      </c>
      <c r="AD3168" s="72">
        <v>75.11</v>
      </c>
      <c r="AE3168" s="72">
        <v>1.417</v>
      </c>
      <c r="AF3168" s="12">
        <v>5.6479999999999997</v>
      </c>
      <c r="AG3168" s="72">
        <v>8.1000000000000003E-2</v>
      </c>
      <c r="AH3168" s="72">
        <v>105.714</v>
      </c>
      <c r="AI3168" s="12">
        <v>130.989</v>
      </c>
      <c r="AJ3168" s="72">
        <v>1.8759999999999999</v>
      </c>
      <c r="AK3168" s="72">
        <v>15.56</v>
      </c>
      <c r="AL3168" s="12">
        <v>136.637</v>
      </c>
      <c r="AM3168" s="72">
        <v>1.9570000000000001</v>
      </c>
      <c r="AN3168" s="72">
        <v>14.760999999999999</v>
      </c>
      <c r="AO3168" s="12">
        <v>5380.6229999999996</v>
      </c>
      <c r="AP3168" s="72">
        <v>77.066999999999993</v>
      </c>
      <c r="AQ3168" s="72">
        <v>1.411</v>
      </c>
      <c r="AR3168" s="12">
        <v>86.727000000000004</v>
      </c>
      <c r="AS3168" s="72">
        <v>1.242</v>
      </c>
      <c r="AT3168" s="72">
        <v>28.587</v>
      </c>
      <c r="AU3168" s="12">
        <v>7.7539999999999996</v>
      </c>
      <c r="AV3168" s="72">
        <v>0.111</v>
      </c>
      <c r="AW3168" s="72">
        <v>64.350999999999999</v>
      </c>
      <c r="AX3168" s="12">
        <v>135.30000000000001</v>
      </c>
      <c r="AY3168" s="72">
        <v>1.9379999999999999</v>
      </c>
      <c r="AZ3168" s="72">
        <v>20.984000000000002</v>
      </c>
      <c r="BA3168" s="12">
        <v>143.054</v>
      </c>
      <c r="BB3168" s="72">
        <v>2.0489999999999999</v>
      </c>
      <c r="BC3168" s="72">
        <v>19.552</v>
      </c>
      <c r="BD3168" s="12">
        <v>105.414</v>
      </c>
      <c r="BE3168" s="72">
        <v>1.51</v>
      </c>
      <c r="BF3168" s="72">
        <v>20.003</v>
      </c>
      <c r="BG3168" s="12">
        <v>248.46799999999999</v>
      </c>
      <c r="BH3168" s="72">
        <v>3.5590000000000002</v>
      </c>
      <c r="BI3168" s="72">
        <v>15.523999999999999</v>
      </c>
      <c r="BJ3168" s="12">
        <v>795.17600000000004</v>
      </c>
      <c r="BK3168" s="72">
        <v>11.388999999999999</v>
      </c>
      <c r="BL3168" s="72">
        <v>7.1349999999999998</v>
      </c>
      <c r="BM3168" s="12">
        <v>470.77699999999999</v>
      </c>
      <c r="BN3168" s="72">
        <v>6.7430000000000003</v>
      </c>
      <c r="BO3168" s="72">
        <v>7.9530000000000003</v>
      </c>
      <c r="BP3168" s="12">
        <v>1265.954</v>
      </c>
      <c r="BQ3168" s="72">
        <v>18.132000000000001</v>
      </c>
      <c r="BR3168" s="72">
        <v>5.0469999999999997</v>
      </c>
      <c r="BS3168" s="12">
        <v>1601.1489999999999</v>
      </c>
      <c r="BT3168" s="72">
        <v>22.933</v>
      </c>
      <c r="BU3168" s="72">
        <v>3.7160000000000002</v>
      </c>
      <c r="BV3168" s="12">
        <v>6981.7719999999999</v>
      </c>
      <c r="BW3168" s="72">
        <v>100</v>
      </c>
      <c r="BX3168" s="72">
        <v>1.3879999999999999</v>
      </c>
      <c r="BY3168" s="13"/>
      <c r="BZ3168" s="13"/>
    </row>
    <row r="3169" spans="1:78">
      <c r="A3169" s="122" t="s">
        <v>65</v>
      </c>
      <c r="B3169" s="71" t="s">
        <v>75</v>
      </c>
      <c r="C3169" s="71" t="s">
        <v>25</v>
      </c>
      <c r="D3169" s="34">
        <v>45170</v>
      </c>
      <c r="E3169" s="12">
        <v>3039.3829999999998</v>
      </c>
      <c r="F3169" s="72">
        <v>44.048999999999999</v>
      </c>
      <c r="G3169" s="72">
        <v>1.484</v>
      </c>
      <c r="H3169" s="12">
        <v>130.071</v>
      </c>
      <c r="I3169" s="72">
        <v>1.885</v>
      </c>
      <c r="J3169" s="72">
        <v>26.442</v>
      </c>
      <c r="K3169" s="12">
        <v>197.869</v>
      </c>
      <c r="L3169" s="72">
        <v>2.8679999999999999</v>
      </c>
      <c r="M3169" s="72">
        <v>18.283000000000001</v>
      </c>
      <c r="N3169" s="12">
        <v>327.94</v>
      </c>
      <c r="O3169" s="72">
        <v>4.7530000000000001</v>
      </c>
      <c r="P3169" s="72">
        <v>13.32</v>
      </c>
      <c r="Q3169" s="12">
        <v>48.637</v>
      </c>
      <c r="R3169" s="72">
        <v>0.70499999999999996</v>
      </c>
      <c r="S3169" s="72">
        <v>34.026000000000003</v>
      </c>
      <c r="T3169" s="12">
        <v>376.577</v>
      </c>
      <c r="U3169" s="72">
        <v>5.4580000000000002</v>
      </c>
      <c r="V3169" s="72">
        <v>12.457000000000001</v>
      </c>
      <c r="W3169" s="12">
        <v>1805.5119999999999</v>
      </c>
      <c r="X3169" s="72">
        <v>26.167000000000002</v>
      </c>
      <c r="Y3169" s="72">
        <v>3.87</v>
      </c>
      <c r="Z3169" s="12">
        <v>2182.0889999999999</v>
      </c>
      <c r="AA3169" s="72">
        <v>31.623999999999999</v>
      </c>
      <c r="AB3169" s="72">
        <v>1.9470000000000001</v>
      </c>
      <c r="AC3169" s="12">
        <v>5221.4719999999998</v>
      </c>
      <c r="AD3169" s="72">
        <v>75.673000000000002</v>
      </c>
      <c r="AE3169" s="72">
        <v>1.2490000000000001</v>
      </c>
      <c r="AF3169" s="12">
        <v>29.341999999999999</v>
      </c>
      <c r="AG3169" s="72">
        <v>0.42499999999999999</v>
      </c>
      <c r="AH3169" s="72">
        <v>49.665999999999997</v>
      </c>
      <c r="AI3169" s="12">
        <v>122.709</v>
      </c>
      <c r="AJ3169" s="72">
        <v>1.778</v>
      </c>
      <c r="AK3169" s="72">
        <v>17.091999999999999</v>
      </c>
      <c r="AL3169" s="12">
        <v>152.05099999999999</v>
      </c>
      <c r="AM3169" s="72">
        <v>2.2040000000000002</v>
      </c>
      <c r="AN3169" s="72">
        <v>9.1069999999999993</v>
      </c>
      <c r="AO3169" s="12">
        <v>5373.5230000000001</v>
      </c>
      <c r="AP3169" s="72">
        <v>77.876000000000005</v>
      </c>
      <c r="AQ3169" s="72">
        <v>1.2250000000000001</v>
      </c>
      <c r="AR3169" s="12">
        <v>85.186999999999998</v>
      </c>
      <c r="AS3169" s="72">
        <v>1.2350000000000001</v>
      </c>
      <c r="AT3169" s="72">
        <v>31.268999999999998</v>
      </c>
      <c r="AU3169" s="12">
        <v>30.364999999999998</v>
      </c>
      <c r="AV3169" s="72">
        <v>0.44</v>
      </c>
      <c r="AW3169" s="72">
        <v>63.418999999999997</v>
      </c>
      <c r="AX3169" s="12">
        <v>173.827</v>
      </c>
      <c r="AY3169" s="72">
        <v>2.5190000000000001</v>
      </c>
      <c r="AZ3169" s="72">
        <v>18.257000000000001</v>
      </c>
      <c r="BA3169" s="12">
        <v>204.19200000000001</v>
      </c>
      <c r="BB3169" s="72">
        <v>2.9590000000000001</v>
      </c>
      <c r="BC3169" s="72">
        <v>17.114000000000001</v>
      </c>
      <c r="BD3169" s="12">
        <v>96.137</v>
      </c>
      <c r="BE3169" s="72">
        <v>1.393</v>
      </c>
      <c r="BF3169" s="72">
        <v>23.503</v>
      </c>
      <c r="BG3169" s="12">
        <v>300.32900000000001</v>
      </c>
      <c r="BH3169" s="72">
        <v>4.3529999999999998</v>
      </c>
      <c r="BI3169" s="72">
        <v>12.843</v>
      </c>
      <c r="BJ3169" s="12">
        <v>727.01599999999996</v>
      </c>
      <c r="BK3169" s="72">
        <v>10.536</v>
      </c>
      <c r="BL3169" s="72">
        <v>8.7620000000000005</v>
      </c>
      <c r="BM3169" s="12">
        <v>414.00400000000002</v>
      </c>
      <c r="BN3169" s="72">
        <v>6</v>
      </c>
      <c r="BO3169" s="72">
        <v>6.9340000000000002</v>
      </c>
      <c r="BP3169" s="12">
        <v>1141.02</v>
      </c>
      <c r="BQ3169" s="72">
        <v>16.536000000000001</v>
      </c>
      <c r="BR3169" s="72">
        <v>6.0439999999999996</v>
      </c>
      <c r="BS3169" s="12">
        <v>1526.537</v>
      </c>
      <c r="BT3169" s="72">
        <v>22.123999999999999</v>
      </c>
      <c r="BU3169" s="72">
        <v>4.6189999999999998</v>
      </c>
      <c r="BV3169" s="12">
        <v>6900.06</v>
      </c>
      <c r="BW3169" s="72">
        <v>100</v>
      </c>
      <c r="BX3169" s="72">
        <v>1.351</v>
      </c>
      <c r="BY3169" s="13"/>
      <c r="BZ3169" s="13"/>
    </row>
    <row r="3170" spans="1:78">
      <c r="A3170" s="122" t="s">
        <v>65</v>
      </c>
      <c r="B3170" s="71" t="s">
        <v>75</v>
      </c>
      <c r="C3170" s="71" t="s">
        <v>25</v>
      </c>
      <c r="D3170" s="34">
        <v>45261</v>
      </c>
      <c r="E3170" s="12">
        <v>3032.6979999999999</v>
      </c>
      <c r="F3170" s="72">
        <v>43.664999999999999</v>
      </c>
      <c r="G3170" s="72">
        <v>2.1709999999999998</v>
      </c>
      <c r="H3170" s="12">
        <v>156.28</v>
      </c>
      <c r="I3170" s="72">
        <v>2.25</v>
      </c>
      <c r="J3170" s="72">
        <v>19.532</v>
      </c>
      <c r="K3170" s="12">
        <v>185.57599999999999</v>
      </c>
      <c r="L3170" s="72">
        <v>2.6720000000000002</v>
      </c>
      <c r="M3170" s="72">
        <v>13.423999999999999</v>
      </c>
      <c r="N3170" s="12">
        <v>341.85599999999999</v>
      </c>
      <c r="O3170" s="72">
        <v>4.9219999999999997</v>
      </c>
      <c r="P3170" s="72">
        <v>11.337999999999999</v>
      </c>
      <c r="Q3170" s="12">
        <v>66.043999999999997</v>
      </c>
      <c r="R3170" s="72">
        <v>0.95099999999999996</v>
      </c>
      <c r="S3170" s="72">
        <v>26.856999999999999</v>
      </c>
      <c r="T3170" s="12">
        <v>407.9</v>
      </c>
      <c r="U3170" s="72">
        <v>5.8730000000000002</v>
      </c>
      <c r="V3170" s="72">
        <v>8.6669999999999998</v>
      </c>
      <c r="W3170" s="12">
        <v>1850.48</v>
      </c>
      <c r="X3170" s="72">
        <v>26.643999999999998</v>
      </c>
      <c r="Y3170" s="72">
        <v>3.5760000000000001</v>
      </c>
      <c r="Z3170" s="12">
        <v>2258.38</v>
      </c>
      <c r="AA3170" s="72">
        <v>32.517000000000003</v>
      </c>
      <c r="AB3170" s="72">
        <v>2.8479999999999999</v>
      </c>
      <c r="AC3170" s="12">
        <v>5291.0780000000004</v>
      </c>
      <c r="AD3170" s="72">
        <v>76.182000000000002</v>
      </c>
      <c r="AE3170" s="72">
        <v>1.4119999999999999</v>
      </c>
      <c r="AF3170" s="12">
        <v>1.1080000000000001</v>
      </c>
      <c r="AG3170" s="72">
        <v>1.6E-2</v>
      </c>
      <c r="AH3170" s="72">
        <v>107.389</v>
      </c>
      <c r="AI3170" s="12">
        <v>138.995</v>
      </c>
      <c r="AJ3170" s="72">
        <v>2.0009999999999999</v>
      </c>
      <c r="AK3170" s="72">
        <v>8.3640000000000008</v>
      </c>
      <c r="AL3170" s="12">
        <v>140.10300000000001</v>
      </c>
      <c r="AM3170" s="72">
        <v>2.0169999999999999</v>
      </c>
      <c r="AN3170" s="72">
        <v>8.6110000000000007</v>
      </c>
      <c r="AO3170" s="12">
        <v>5431.1809999999996</v>
      </c>
      <c r="AP3170" s="72">
        <v>78.198999999999998</v>
      </c>
      <c r="AQ3170" s="72">
        <v>1.3580000000000001</v>
      </c>
      <c r="AR3170" s="12">
        <v>62.390999999999998</v>
      </c>
      <c r="AS3170" s="72">
        <v>0.89800000000000002</v>
      </c>
      <c r="AT3170" s="72">
        <v>31.044</v>
      </c>
      <c r="AU3170" s="12">
        <v>33.234000000000002</v>
      </c>
      <c r="AV3170" s="72">
        <v>0.47899999999999998</v>
      </c>
      <c r="AW3170" s="72">
        <v>34.750999999999998</v>
      </c>
      <c r="AX3170" s="12">
        <v>170.06100000000001</v>
      </c>
      <c r="AY3170" s="72">
        <v>2.4489999999999998</v>
      </c>
      <c r="AZ3170" s="72">
        <v>15.592000000000001</v>
      </c>
      <c r="BA3170" s="12">
        <v>203.29499999999999</v>
      </c>
      <c r="BB3170" s="72">
        <v>2.927</v>
      </c>
      <c r="BC3170" s="72">
        <v>15.928000000000001</v>
      </c>
      <c r="BD3170" s="12">
        <v>57.384</v>
      </c>
      <c r="BE3170" s="72">
        <v>0.82599999999999996</v>
      </c>
      <c r="BF3170" s="72">
        <v>37.564999999999998</v>
      </c>
      <c r="BG3170" s="12">
        <v>260.67899999999997</v>
      </c>
      <c r="BH3170" s="72">
        <v>3.7530000000000001</v>
      </c>
      <c r="BI3170" s="72">
        <v>13.037000000000001</v>
      </c>
      <c r="BJ3170" s="12">
        <v>785.21</v>
      </c>
      <c r="BK3170" s="72">
        <v>11.305999999999999</v>
      </c>
      <c r="BL3170" s="72">
        <v>6.9370000000000003</v>
      </c>
      <c r="BM3170" s="12">
        <v>405.84699999999998</v>
      </c>
      <c r="BN3170" s="72">
        <v>5.843</v>
      </c>
      <c r="BO3170" s="72">
        <v>10.54</v>
      </c>
      <c r="BP3170" s="12">
        <v>1191.057</v>
      </c>
      <c r="BQ3170" s="72">
        <v>17.149000000000001</v>
      </c>
      <c r="BR3170" s="72">
        <v>5.2279999999999998</v>
      </c>
      <c r="BS3170" s="12">
        <v>1514.127</v>
      </c>
      <c r="BT3170" s="72">
        <v>21.800999999999998</v>
      </c>
      <c r="BU3170" s="72">
        <v>5.0439999999999996</v>
      </c>
      <c r="BV3170" s="12">
        <v>6945.3069999999998</v>
      </c>
      <c r="BW3170" s="72">
        <v>100</v>
      </c>
      <c r="BX3170" s="72">
        <v>1.677</v>
      </c>
      <c r="BY3170" s="13"/>
      <c r="BZ3170" s="13"/>
    </row>
    <row r="3171" spans="1:78">
      <c r="A3171" s="122" t="s">
        <v>65</v>
      </c>
      <c r="B3171" s="71" t="s">
        <v>75</v>
      </c>
      <c r="C3171" s="71" t="s">
        <v>25</v>
      </c>
      <c r="D3171" s="34">
        <v>45352</v>
      </c>
      <c r="E3171" s="12">
        <v>2978.2220000000002</v>
      </c>
      <c r="F3171" s="72">
        <v>43.119</v>
      </c>
      <c r="G3171" s="72">
        <v>1.9059999999999999</v>
      </c>
      <c r="H3171" s="12">
        <v>153.65199999999999</v>
      </c>
      <c r="I3171" s="72">
        <v>2.2250000000000001</v>
      </c>
      <c r="J3171" s="72">
        <v>23.207999999999998</v>
      </c>
      <c r="K3171" s="12">
        <v>184.51499999999999</v>
      </c>
      <c r="L3171" s="72">
        <v>2.6709999999999998</v>
      </c>
      <c r="M3171" s="72">
        <v>17.396000000000001</v>
      </c>
      <c r="N3171" s="12">
        <v>338.16699999999997</v>
      </c>
      <c r="O3171" s="72">
        <v>4.8959999999999999</v>
      </c>
      <c r="P3171" s="72">
        <v>10.864000000000001</v>
      </c>
      <c r="Q3171" s="12">
        <v>69.825000000000003</v>
      </c>
      <c r="R3171" s="72">
        <v>1.0109999999999999</v>
      </c>
      <c r="S3171" s="72">
        <v>34.99</v>
      </c>
      <c r="T3171" s="12">
        <v>407.99200000000002</v>
      </c>
      <c r="U3171" s="72">
        <v>5.907</v>
      </c>
      <c r="V3171" s="72">
        <v>11.082000000000001</v>
      </c>
      <c r="W3171" s="12">
        <v>1712.7909999999999</v>
      </c>
      <c r="X3171" s="72">
        <v>24.797999999999998</v>
      </c>
      <c r="Y3171" s="72">
        <v>3.3820000000000001</v>
      </c>
      <c r="Z3171" s="12">
        <v>2120.7829999999999</v>
      </c>
      <c r="AA3171" s="72">
        <v>30.704999999999998</v>
      </c>
      <c r="AB3171" s="72">
        <v>2.7770000000000001</v>
      </c>
      <c r="AC3171" s="12">
        <v>5099.0039999999999</v>
      </c>
      <c r="AD3171" s="72">
        <v>73.823999999999998</v>
      </c>
      <c r="AE3171" s="72">
        <v>1.627</v>
      </c>
      <c r="AF3171" s="12">
        <v>27.581</v>
      </c>
      <c r="AG3171" s="72">
        <v>0.39900000000000002</v>
      </c>
      <c r="AH3171" s="72">
        <v>60.573999999999998</v>
      </c>
      <c r="AI3171" s="12">
        <v>160.55500000000001</v>
      </c>
      <c r="AJ3171" s="72">
        <v>2.3250000000000002</v>
      </c>
      <c r="AK3171" s="72">
        <v>9.9280000000000008</v>
      </c>
      <c r="AL3171" s="12">
        <v>188.137</v>
      </c>
      <c r="AM3171" s="72">
        <v>2.7240000000000002</v>
      </c>
      <c r="AN3171" s="72">
        <v>9.2639999999999993</v>
      </c>
      <c r="AO3171" s="12">
        <v>5287.1409999999996</v>
      </c>
      <c r="AP3171" s="72">
        <v>76.546999999999997</v>
      </c>
      <c r="AQ3171" s="72">
        <v>1.5880000000000001</v>
      </c>
      <c r="AR3171" s="12">
        <v>86.784999999999997</v>
      </c>
      <c r="AS3171" s="72">
        <v>1.256</v>
      </c>
      <c r="AT3171" s="72">
        <v>32.460999999999999</v>
      </c>
      <c r="AU3171" s="12">
        <v>7.944</v>
      </c>
      <c r="AV3171" s="72">
        <v>0.115</v>
      </c>
      <c r="AW3171" s="72">
        <v>55.716000000000001</v>
      </c>
      <c r="AX3171" s="12">
        <v>232.46199999999999</v>
      </c>
      <c r="AY3171" s="72">
        <v>3.3660000000000001</v>
      </c>
      <c r="AZ3171" s="72">
        <v>16.72</v>
      </c>
      <c r="BA3171" s="12">
        <v>240.40600000000001</v>
      </c>
      <c r="BB3171" s="72">
        <v>3.4809999999999999</v>
      </c>
      <c r="BC3171" s="72">
        <v>16.994</v>
      </c>
      <c r="BD3171" s="12">
        <v>47.689</v>
      </c>
      <c r="BE3171" s="72">
        <v>0.69</v>
      </c>
      <c r="BF3171" s="72">
        <v>34.993000000000002</v>
      </c>
      <c r="BG3171" s="12">
        <v>288.09500000000003</v>
      </c>
      <c r="BH3171" s="72">
        <v>4.1710000000000003</v>
      </c>
      <c r="BI3171" s="72">
        <v>14.683</v>
      </c>
      <c r="BJ3171" s="12">
        <v>825.721</v>
      </c>
      <c r="BK3171" s="72">
        <v>11.955</v>
      </c>
      <c r="BL3171" s="72">
        <v>6.3789999999999996</v>
      </c>
      <c r="BM3171" s="12">
        <v>419.274</v>
      </c>
      <c r="BN3171" s="72">
        <v>6.07</v>
      </c>
      <c r="BO3171" s="72">
        <v>7.6189999999999998</v>
      </c>
      <c r="BP3171" s="12">
        <v>1244.9949999999999</v>
      </c>
      <c r="BQ3171" s="72">
        <v>18.024999999999999</v>
      </c>
      <c r="BR3171" s="72">
        <v>5.3419999999999996</v>
      </c>
      <c r="BS3171" s="12">
        <v>1619.875</v>
      </c>
      <c r="BT3171" s="72">
        <v>23.452999999999999</v>
      </c>
      <c r="BU3171" s="72">
        <v>4.3609999999999998</v>
      </c>
      <c r="BV3171" s="12">
        <v>6907.0159999999996</v>
      </c>
      <c r="BW3171" s="72">
        <v>100</v>
      </c>
      <c r="BX3171" s="72">
        <v>1.524</v>
      </c>
      <c r="BY3171" s="13"/>
      <c r="BZ3171" s="13"/>
    </row>
    <row r="3172" spans="1:78">
      <c r="A3172" s="122" t="s">
        <v>65</v>
      </c>
      <c r="B3172" s="71" t="s">
        <v>75</v>
      </c>
      <c r="C3172" s="71" t="s">
        <v>25</v>
      </c>
      <c r="D3172" s="34">
        <v>45444</v>
      </c>
      <c r="E3172" s="12">
        <v>2966.134</v>
      </c>
      <c r="F3172" s="72">
        <v>42.548000000000002</v>
      </c>
      <c r="G3172" s="72">
        <v>1.8220000000000001</v>
      </c>
      <c r="H3172" s="12">
        <v>178.32900000000001</v>
      </c>
      <c r="I3172" s="72">
        <v>2.5579999999999998</v>
      </c>
      <c r="J3172" s="72">
        <v>17.783000000000001</v>
      </c>
      <c r="K3172" s="12">
        <v>212.59200000000001</v>
      </c>
      <c r="L3172" s="72">
        <v>3.05</v>
      </c>
      <c r="M3172" s="72">
        <v>21.436</v>
      </c>
      <c r="N3172" s="12">
        <v>390.92099999999999</v>
      </c>
      <c r="O3172" s="72">
        <v>5.6079999999999997</v>
      </c>
      <c r="P3172" s="72">
        <v>11.368</v>
      </c>
      <c r="Q3172" s="12">
        <v>82.296999999999997</v>
      </c>
      <c r="R3172" s="72">
        <v>1.181</v>
      </c>
      <c r="S3172" s="72">
        <v>22.231000000000002</v>
      </c>
      <c r="T3172" s="12">
        <v>473.21800000000002</v>
      </c>
      <c r="U3172" s="72">
        <v>6.7880000000000003</v>
      </c>
      <c r="V3172" s="72">
        <v>10.507</v>
      </c>
      <c r="W3172" s="12">
        <v>1743.2719999999999</v>
      </c>
      <c r="X3172" s="72">
        <v>25.007000000000001</v>
      </c>
      <c r="Y3172" s="72">
        <v>3.7069999999999999</v>
      </c>
      <c r="Z3172" s="12">
        <v>2216.491</v>
      </c>
      <c r="AA3172" s="72">
        <v>31.795000000000002</v>
      </c>
      <c r="AB3172" s="72">
        <v>2.4700000000000002</v>
      </c>
      <c r="AC3172" s="12">
        <v>5182.625</v>
      </c>
      <c r="AD3172" s="72">
        <v>74.343000000000004</v>
      </c>
      <c r="AE3172" s="72">
        <v>0.96399999999999997</v>
      </c>
      <c r="AF3172" s="12">
        <v>9.8800000000000008</v>
      </c>
      <c r="AG3172" s="72">
        <v>0.14199999999999999</v>
      </c>
      <c r="AH3172" s="72">
        <v>69.578999999999994</v>
      </c>
      <c r="AI3172" s="12">
        <v>146.00299999999999</v>
      </c>
      <c r="AJ3172" s="72">
        <v>2.0939999999999999</v>
      </c>
      <c r="AK3172" s="72">
        <v>10.382999999999999</v>
      </c>
      <c r="AL3172" s="12">
        <v>155.88300000000001</v>
      </c>
      <c r="AM3172" s="72">
        <v>2.2360000000000002</v>
      </c>
      <c r="AN3172" s="72">
        <v>9.7569999999999997</v>
      </c>
      <c r="AO3172" s="12">
        <v>5338.5079999999998</v>
      </c>
      <c r="AP3172" s="72">
        <v>76.578999999999994</v>
      </c>
      <c r="AQ3172" s="72">
        <v>0.94499999999999995</v>
      </c>
      <c r="AR3172" s="12">
        <v>61.624000000000002</v>
      </c>
      <c r="AS3172" s="72">
        <v>0.88400000000000001</v>
      </c>
      <c r="AT3172" s="72">
        <v>50.582999999999998</v>
      </c>
      <c r="AU3172" s="12">
        <v>12.448</v>
      </c>
      <c r="AV3172" s="72">
        <v>0.17899999999999999</v>
      </c>
      <c r="AW3172" s="72">
        <v>56.076000000000001</v>
      </c>
      <c r="AX3172" s="12">
        <v>209.495</v>
      </c>
      <c r="AY3172" s="72">
        <v>3.0049999999999999</v>
      </c>
      <c r="AZ3172" s="72">
        <v>16.893000000000001</v>
      </c>
      <c r="BA3172" s="12">
        <v>221.94300000000001</v>
      </c>
      <c r="BB3172" s="72">
        <v>3.1840000000000002</v>
      </c>
      <c r="BC3172" s="72">
        <v>15.872999999999999</v>
      </c>
      <c r="BD3172" s="12">
        <v>60.366999999999997</v>
      </c>
      <c r="BE3172" s="72">
        <v>0.86599999999999999</v>
      </c>
      <c r="BF3172" s="72">
        <v>28.242000000000001</v>
      </c>
      <c r="BG3172" s="12">
        <v>282.31</v>
      </c>
      <c r="BH3172" s="72">
        <v>4.05</v>
      </c>
      <c r="BI3172" s="72">
        <v>14.295</v>
      </c>
      <c r="BJ3172" s="12">
        <v>764.53</v>
      </c>
      <c r="BK3172" s="72">
        <v>10.967000000000001</v>
      </c>
      <c r="BL3172" s="72">
        <v>6.7210000000000001</v>
      </c>
      <c r="BM3172" s="12">
        <v>524.27099999999996</v>
      </c>
      <c r="BN3172" s="72">
        <v>7.52</v>
      </c>
      <c r="BO3172" s="72">
        <v>11.89</v>
      </c>
      <c r="BP3172" s="12">
        <v>1288.8009999999999</v>
      </c>
      <c r="BQ3172" s="72">
        <v>18.486999999999998</v>
      </c>
      <c r="BR3172" s="72">
        <v>6.0350000000000001</v>
      </c>
      <c r="BS3172" s="12">
        <v>1632.7349999999999</v>
      </c>
      <c r="BT3172" s="72">
        <v>23.420999999999999</v>
      </c>
      <c r="BU3172" s="72">
        <v>3.8540000000000001</v>
      </c>
      <c r="BV3172" s="12">
        <v>6971.2430000000004</v>
      </c>
      <c r="BW3172" s="72">
        <v>100</v>
      </c>
      <c r="BX3172" s="72">
        <v>1.125</v>
      </c>
      <c r="BY3172" s="13"/>
      <c r="BZ3172" s="13"/>
    </row>
    <row r="3173" spans="1:78">
      <c r="A3173" s="122" t="s">
        <v>65</v>
      </c>
      <c r="B3173" s="71" t="s">
        <v>75</v>
      </c>
      <c r="C3173" s="71" t="s">
        <v>25</v>
      </c>
      <c r="D3173" s="34">
        <v>45536</v>
      </c>
      <c r="E3173" s="12">
        <v>3079.8069999999998</v>
      </c>
      <c r="F3173" s="72">
        <v>43.834000000000003</v>
      </c>
      <c r="G3173" s="72">
        <v>1.819</v>
      </c>
      <c r="H3173" s="12">
        <v>129.13999999999999</v>
      </c>
      <c r="I3173" s="72">
        <v>1.8380000000000001</v>
      </c>
      <c r="J3173" s="72">
        <v>27.879000000000001</v>
      </c>
      <c r="K3173" s="12">
        <v>127.474</v>
      </c>
      <c r="L3173" s="72">
        <v>1.8140000000000001</v>
      </c>
      <c r="M3173" s="72">
        <v>19.61</v>
      </c>
      <c r="N3173" s="12">
        <v>256.61399999999998</v>
      </c>
      <c r="O3173" s="72">
        <v>3.6520000000000001</v>
      </c>
      <c r="P3173" s="72">
        <v>16.173999999999999</v>
      </c>
      <c r="Q3173" s="12">
        <v>44.878999999999998</v>
      </c>
      <c r="R3173" s="72">
        <v>0.63900000000000001</v>
      </c>
      <c r="S3173" s="72">
        <v>42.628999999999998</v>
      </c>
      <c r="T3173" s="12">
        <v>301.49299999999999</v>
      </c>
      <c r="U3173" s="72">
        <v>4.2910000000000004</v>
      </c>
      <c r="V3173" s="72">
        <v>14.249000000000001</v>
      </c>
      <c r="W3173" s="12">
        <v>1924.701</v>
      </c>
      <c r="X3173" s="72">
        <v>27.393999999999998</v>
      </c>
      <c r="Y3173" s="72">
        <v>3.3809999999999998</v>
      </c>
      <c r="Z3173" s="12">
        <v>2226.194</v>
      </c>
      <c r="AA3173" s="72">
        <v>31.684999999999999</v>
      </c>
      <c r="AB3173" s="72">
        <v>2.5449999999999999</v>
      </c>
      <c r="AC3173" s="12">
        <v>5306.0010000000002</v>
      </c>
      <c r="AD3173" s="72">
        <v>75.519000000000005</v>
      </c>
      <c r="AE3173" s="72">
        <v>1.0840000000000001</v>
      </c>
      <c r="AF3173" s="12">
        <v>21.373999999999999</v>
      </c>
      <c r="AG3173" s="72">
        <v>0.30399999999999999</v>
      </c>
      <c r="AH3173" s="72">
        <v>53.408999999999999</v>
      </c>
      <c r="AI3173" s="12">
        <v>141.786</v>
      </c>
      <c r="AJ3173" s="72">
        <v>2.0179999999999998</v>
      </c>
      <c r="AK3173" s="72">
        <v>18.673999999999999</v>
      </c>
      <c r="AL3173" s="12">
        <v>163.161</v>
      </c>
      <c r="AM3173" s="72">
        <v>2.3220000000000001</v>
      </c>
      <c r="AN3173" s="72">
        <v>14.795</v>
      </c>
      <c r="AO3173" s="12">
        <v>5469.1610000000001</v>
      </c>
      <c r="AP3173" s="72">
        <v>77.840999999999994</v>
      </c>
      <c r="AQ3173" s="72">
        <v>1.0429999999999999</v>
      </c>
      <c r="AR3173" s="12">
        <v>79.239999999999995</v>
      </c>
      <c r="AS3173" s="72">
        <v>1.1279999999999999</v>
      </c>
      <c r="AT3173" s="72">
        <v>25.167999999999999</v>
      </c>
      <c r="AU3173" s="12">
        <v>13.086</v>
      </c>
      <c r="AV3173" s="72">
        <v>0.186</v>
      </c>
      <c r="AW3173" s="72">
        <v>57.826999999999998</v>
      </c>
      <c r="AX3173" s="12">
        <v>159.07</v>
      </c>
      <c r="AY3173" s="72">
        <v>2.2639999999999998</v>
      </c>
      <c r="AZ3173" s="72">
        <v>18.933</v>
      </c>
      <c r="BA3173" s="12">
        <v>172.15600000000001</v>
      </c>
      <c r="BB3173" s="72">
        <v>2.4500000000000002</v>
      </c>
      <c r="BC3173" s="72">
        <v>18.116</v>
      </c>
      <c r="BD3173" s="12">
        <v>48.56</v>
      </c>
      <c r="BE3173" s="72">
        <v>0.69099999999999995</v>
      </c>
      <c r="BF3173" s="72">
        <v>31.57</v>
      </c>
      <c r="BG3173" s="12">
        <v>220.71600000000001</v>
      </c>
      <c r="BH3173" s="72">
        <v>3.141</v>
      </c>
      <c r="BI3173" s="72">
        <v>14.938000000000001</v>
      </c>
      <c r="BJ3173" s="12">
        <v>844.57799999999997</v>
      </c>
      <c r="BK3173" s="72">
        <v>12.021000000000001</v>
      </c>
      <c r="BL3173" s="72">
        <v>6.2619999999999996</v>
      </c>
      <c r="BM3173" s="12">
        <v>412.375</v>
      </c>
      <c r="BN3173" s="72">
        <v>5.8689999999999998</v>
      </c>
      <c r="BO3173" s="72">
        <v>9.2940000000000005</v>
      </c>
      <c r="BP3173" s="12">
        <v>1256.952</v>
      </c>
      <c r="BQ3173" s="72">
        <v>17.89</v>
      </c>
      <c r="BR3173" s="72">
        <v>5.1120000000000001</v>
      </c>
      <c r="BS3173" s="12">
        <v>1556.9079999999999</v>
      </c>
      <c r="BT3173" s="72">
        <v>22.158999999999999</v>
      </c>
      <c r="BU3173" s="72">
        <v>4.3879999999999999</v>
      </c>
      <c r="BV3173" s="12">
        <v>7026.0690000000004</v>
      </c>
      <c r="BW3173" s="72">
        <v>100</v>
      </c>
      <c r="BX3173" s="72">
        <v>1.3779999999999999</v>
      </c>
      <c r="BY3173" s="13"/>
      <c r="BZ3173" s="13"/>
    </row>
    <row r="3174" spans="1:78">
      <c r="A3174" s="122" t="s">
        <v>65</v>
      </c>
      <c r="B3174" s="71" t="s">
        <v>75</v>
      </c>
      <c r="C3174" s="71" t="s">
        <v>25</v>
      </c>
      <c r="D3174" s="34">
        <v>45627</v>
      </c>
      <c r="E3174" s="12">
        <v>3032.6170000000002</v>
      </c>
      <c r="F3174" s="72">
        <v>42.274999999999999</v>
      </c>
      <c r="G3174" s="72">
        <v>2.972</v>
      </c>
      <c r="H3174" s="12">
        <v>185.423</v>
      </c>
      <c r="I3174" s="72">
        <v>2.585</v>
      </c>
      <c r="J3174" s="72">
        <v>12.42</v>
      </c>
      <c r="K3174" s="12">
        <v>203.934</v>
      </c>
      <c r="L3174" s="72">
        <v>2.843</v>
      </c>
      <c r="M3174" s="72">
        <v>17.725999999999999</v>
      </c>
      <c r="N3174" s="12">
        <v>389.358</v>
      </c>
      <c r="O3174" s="72">
        <v>5.4279999999999999</v>
      </c>
      <c r="P3174" s="72">
        <v>9.1989999999999998</v>
      </c>
      <c r="Q3174" s="12">
        <v>66.343000000000004</v>
      </c>
      <c r="R3174" s="72">
        <v>0.92500000000000004</v>
      </c>
      <c r="S3174" s="72">
        <v>28.645</v>
      </c>
      <c r="T3174" s="12">
        <v>455.70100000000002</v>
      </c>
      <c r="U3174" s="72">
        <v>6.3520000000000003</v>
      </c>
      <c r="V3174" s="72">
        <v>8.8879999999999999</v>
      </c>
      <c r="W3174" s="12">
        <v>1912.751</v>
      </c>
      <c r="X3174" s="72">
        <v>26.664000000000001</v>
      </c>
      <c r="Y3174" s="72">
        <v>3.5859999999999999</v>
      </c>
      <c r="Z3174" s="12">
        <v>2368.451</v>
      </c>
      <c r="AA3174" s="72">
        <v>33.015999999999998</v>
      </c>
      <c r="AB3174" s="72">
        <v>2.5710000000000002</v>
      </c>
      <c r="AC3174" s="12">
        <v>5401.0680000000002</v>
      </c>
      <c r="AD3174" s="72">
        <v>75.290999999999997</v>
      </c>
      <c r="AE3174" s="72">
        <v>1.7130000000000001</v>
      </c>
      <c r="AF3174" s="12">
        <v>9.8680000000000003</v>
      </c>
      <c r="AG3174" s="72">
        <v>0.13800000000000001</v>
      </c>
      <c r="AH3174" s="72">
        <v>76.384</v>
      </c>
      <c r="AI3174" s="12">
        <v>139.28299999999999</v>
      </c>
      <c r="AJ3174" s="72">
        <v>1.9419999999999999</v>
      </c>
      <c r="AK3174" s="72">
        <v>12.881</v>
      </c>
      <c r="AL3174" s="12">
        <v>149.15100000000001</v>
      </c>
      <c r="AM3174" s="72">
        <v>2.0790000000000002</v>
      </c>
      <c r="AN3174" s="72">
        <v>9.6340000000000003</v>
      </c>
      <c r="AO3174" s="12">
        <v>5550.2190000000001</v>
      </c>
      <c r="AP3174" s="72">
        <v>77.37</v>
      </c>
      <c r="AQ3174" s="72">
        <v>1.613</v>
      </c>
      <c r="AR3174" s="12">
        <v>45.996000000000002</v>
      </c>
      <c r="AS3174" s="72">
        <v>0.64100000000000001</v>
      </c>
      <c r="AT3174" s="72">
        <v>28.831</v>
      </c>
      <c r="AU3174" s="12">
        <v>55.567</v>
      </c>
      <c r="AV3174" s="72">
        <v>0.77500000000000002</v>
      </c>
      <c r="AW3174" s="72">
        <v>30.747</v>
      </c>
      <c r="AX3174" s="12">
        <v>149.839</v>
      </c>
      <c r="AY3174" s="72">
        <v>2.089</v>
      </c>
      <c r="AZ3174" s="72">
        <v>18.808</v>
      </c>
      <c r="BA3174" s="12">
        <v>205.40600000000001</v>
      </c>
      <c r="BB3174" s="72">
        <v>2.863</v>
      </c>
      <c r="BC3174" s="72">
        <v>14.481999999999999</v>
      </c>
      <c r="BD3174" s="12">
        <v>46.56</v>
      </c>
      <c r="BE3174" s="72">
        <v>0.64900000000000002</v>
      </c>
      <c r="BF3174" s="72">
        <v>25.859000000000002</v>
      </c>
      <c r="BG3174" s="12">
        <v>251.96600000000001</v>
      </c>
      <c r="BH3174" s="72">
        <v>3.512</v>
      </c>
      <c r="BI3174" s="72">
        <v>12.371</v>
      </c>
      <c r="BJ3174" s="12">
        <v>855.14099999999996</v>
      </c>
      <c r="BK3174" s="72">
        <v>11.920999999999999</v>
      </c>
      <c r="BL3174" s="72">
        <v>6.2990000000000004</v>
      </c>
      <c r="BM3174" s="12">
        <v>470.26499999999999</v>
      </c>
      <c r="BN3174" s="72">
        <v>6.556</v>
      </c>
      <c r="BO3174" s="72">
        <v>8.3889999999999993</v>
      </c>
      <c r="BP3174" s="12">
        <v>1325.4069999999999</v>
      </c>
      <c r="BQ3174" s="72">
        <v>18.475999999999999</v>
      </c>
      <c r="BR3174" s="72">
        <v>4.7119999999999997</v>
      </c>
      <c r="BS3174" s="12">
        <v>1623.3689999999999</v>
      </c>
      <c r="BT3174" s="72">
        <v>22.63</v>
      </c>
      <c r="BU3174" s="72">
        <v>3.7949999999999999</v>
      </c>
      <c r="BV3174" s="12">
        <v>7173.5879999999997</v>
      </c>
      <c r="BW3174" s="72">
        <v>100</v>
      </c>
      <c r="BX3174" s="72">
        <v>1.4339999999999999</v>
      </c>
      <c r="BY3174" s="13"/>
      <c r="BZ3174" s="13"/>
    </row>
    <row r="3175" spans="1:78">
      <c r="A3175" s="122" t="s">
        <v>65</v>
      </c>
      <c r="B3175" s="71" t="s">
        <v>75</v>
      </c>
      <c r="C3175" s="71" t="s">
        <v>25</v>
      </c>
      <c r="D3175" s="34">
        <v>45717</v>
      </c>
      <c r="E3175" s="12">
        <v>3101.4549999999999</v>
      </c>
      <c r="F3175" s="72">
        <v>43.491</v>
      </c>
      <c r="G3175" s="72">
        <v>2.024</v>
      </c>
      <c r="H3175" s="12">
        <v>161.66300000000001</v>
      </c>
      <c r="I3175" s="72">
        <v>2.2669999999999999</v>
      </c>
      <c r="J3175" s="72">
        <v>19.02</v>
      </c>
      <c r="K3175" s="12">
        <v>152.535</v>
      </c>
      <c r="L3175" s="72">
        <v>2.1389999999999998</v>
      </c>
      <c r="M3175" s="72">
        <v>19.716000000000001</v>
      </c>
      <c r="N3175" s="12">
        <v>314.19799999999998</v>
      </c>
      <c r="O3175" s="72">
        <v>4.4059999999999997</v>
      </c>
      <c r="P3175" s="72">
        <v>13.488</v>
      </c>
      <c r="Q3175" s="12">
        <v>36.003</v>
      </c>
      <c r="R3175" s="72">
        <v>0.505</v>
      </c>
      <c r="S3175" s="72">
        <v>40.731999999999999</v>
      </c>
      <c r="T3175" s="12">
        <v>350.2</v>
      </c>
      <c r="U3175" s="72">
        <v>4.9109999999999996</v>
      </c>
      <c r="V3175" s="72">
        <v>12.836</v>
      </c>
      <c r="W3175" s="12">
        <v>1943.1569999999999</v>
      </c>
      <c r="X3175" s="72">
        <v>27.248000000000001</v>
      </c>
      <c r="Y3175" s="72">
        <v>3.883</v>
      </c>
      <c r="Z3175" s="12">
        <v>2293.357</v>
      </c>
      <c r="AA3175" s="72">
        <v>32.158999999999999</v>
      </c>
      <c r="AB3175" s="72">
        <v>2.7120000000000002</v>
      </c>
      <c r="AC3175" s="12">
        <v>5394.8119999999999</v>
      </c>
      <c r="AD3175" s="72">
        <v>75.649000000000001</v>
      </c>
      <c r="AE3175" s="72">
        <v>1.85</v>
      </c>
      <c r="AF3175" s="12">
        <v>34.911000000000001</v>
      </c>
      <c r="AG3175" s="72">
        <v>0.49</v>
      </c>
      <c r="AH3175" s="72">
        <v>46.762999999999998</v>
      </c>
      <c r="AI3175" s="12">
        <v>117.422</v>
      </c>
      <c r="AJ3175" s="72">
        <v>1.647</v>
      </c>
      <c r="AK3175" s="72">
        <v>17.123999999999999</v>
      </c>
      <c r="AL3175" s="12">
        <v>152.33199999999999</v>
      </c>
      <c r="AM3175" s="72">
        <v>2.1360000000000001</v>
      </c>
      <c r="AN3175" s="72">
        <v>14.010999999999999</v>
      </c>
      <c r="AO3175" s="12">
        <v>5547.1450000000004</v>
      </c>
      <c r="AP3175" s="72">
        <v>77.784999999999997</v>
      </c>
      <c r="AQ3175" s="72">
        <v>1.9379999999999999</v>
      </c>
      <c r="AR3175" s="12">
        <v>45.149000000000001</v>
      </c>
      <c r="AS3175" s="72">
        <v>0.63300000000000001</v>
      </c>
      <c r="AT3175" s="72">
        <v>33.063000000000002</v>
      </c>
      <c r="AU3175" s="12">
        <v>37.933999999999997</v>
      </c>
      <c r="AV3175" s="72">
        <v>0.53200000000000003</v>
      </c>
      <c r="AW3175" s="72">
        <v>48.723999999999997</v>
      </c>
      <c r="AX3175" s="12">
        <v>169.06</v>
      </c>
      <c r="AY3175" s="72">
        <v>2.371</v>
      </c>
      <c r="AZ3175" s="72">
        <v>15.122999999999999</v>
      </c>
      <c r="BA3175" s="12">
        <v>206.994</v>
      </c>
      <c r="BB3175" s="72">
        <v>2.903</v>
      </c>
      <c r="BC3175" s="72">
        <v>15.952999999999999</v>
      </c>
      <c r="BD3175" s="12">
        <v>69.299000000000007</v>
      </c>
      <c r="BE3175" s="72">
        <v>0.97199999999999998</v>
      </c>
      <c r="BF3175" s="72">
        <v>26.748999999999999</v>
      </c>
      <c r="BG3175" s="12">
        <v>276.29300000000001</v>
      </c>
      <c r="BH3175" s="72">
        <v>3.8740000000000001</v>
      </c>
      <c r="BI3175" s="72">
        <v>12.795999999999999</v>
      </c>
      <c r="BJ3175" s="12">
        <v>841.08399999999995</v>
      </c>
      <c r="BK3175" s="72">
        <v>11.794</v>
      </c>
      <c r="BL3175" s="72">
        <v>7.2539999999999996</v>
      </c>
      <c r="BM3175" s="12">
        <v>421.666</v>
      </c>
      <c r="BN3175" s="72">
        <v>5.9130000000000003</v>
      </c>
      <c r="BO3175" s="72">
        <v>10.372999999999999</v>
      </c>
      <c r="BP3175" s="12">
        <v>1262.75</v>
      </c>
      <c r="BQ3175" s="72">
        <v>17.707000000000001</v>
      </c>
      <c r="BR3175" s="72">
        <v>5.6289999999999996</v>
      </c>
      <c r="BS3175" s="12">
        <v>1584.193</v>
      </c>
      <c r="BT3175" s="72">
        <v>22.215</v>
      </c>
      <c r="BU3175" s="72">
        <v>4.4930000000000003</v>
      </c>
      <c r="BV3175" s="12">
        <v>7131.3370000000004</v>
      </c>
      <c r="BW3175" s="72">
        <v>100</v>
      </c>
      <c r="BX3175" s="72">
        <v>1.5660000000000001</v>
      </c>
      <c r="BY3175" s="13"/>
      <c r="BZ3175" s="13"/>
    </row>
    <row r="3176" spans="1:78">
      <c r="A3176" s="122" t="s">
        <v>65</v>
      </c>
      <c r="B3176" s="71" t="s">
        <v>75</v>
      </c>
      <c r="C3176" s="71" t="s">
        <v>25</v>
      </c>
      <c r="D3176" s="34">
        <v>45809</v>
      </c>
      <c r="E3176" s="12">
        <v>3083.3760000000002</v>
      </c>
      <c r="F3176" s="72">
        <v>43.412999999999997</v>
      </c>
      <c r="G3176" s="72">
        <v>1.9279999999999999</v>
      </c>
      <c r="H3176" s="12">
        <v>179.30199999999999</v>
      </c>
      <c r="I3176" s="72">
        <v>2.524</v>
      </c>
      <c r="J3176" s="72">
        <v>15.925000000000001</v>
      </c>
      <c r="K3176" s="12">
        <v>198.029</v>
      </c>
      <c r="L3176" s="72">
        <v>2.7879999999999998</v>
      </c>
      <c r="M3176" s="72">
        <v>19.013999999999999</v>
      </c>
      <c r="N3176" s="12">
        <v>377.33100000000002</v>
      </c>
      <c r="O3176" s="72">
        <v>5.3129999999999997</v>
      </c>
      <c r="P3176" s="72">
        <v>10.366</v>
      </c>
      <c r="Q3176" s="12">
        <v>26.276</v>
      </c>
      <c r="R3176" s="72">
        <v>0.37</v>
      </c>
      <c r="S3176" s="72">
        <v>35.863999999999997</v>
      </c>
      <c r="T3176" s="12">
        <v>403.60700000000003</v>
      </c>
      <c r="U3176" s="72">
        <v>5.6829999999999998</v>
      </c>
      <c r="V3176" s="72">
        <v>9.7759999999999998</v>
      </c>
      <c r="W3176" s="12">
        <v>1870.3</v>
      </c>
      <c r="X3176" s="72">
        <v>26.332999999999998</v>
      </c>
      <c r="Y3176" s="72">
        <v>3.2120000000000002</v>
      </c>
      <c r="Z3176" s="12">
        <v>2273.9070000000002</v>
      </c>
      <c r="AA3176" s="72">
        <v>32.015999999999998</v>
      </c>
      <c r="AB3176" s="72">
        <v>2.5590000000000002</v>
      </c>
      <c r="AC3176" s="12">
        <v>5357.2830000000004</v>
      </c>
      <c r="AD3176" s="72">
        <v>75.427999999999997</v>
      </c>
      <c r="AE3176" s="72">
        <v>1.6679999999999999</v>
      </c>
      <c r="AF3176" s="12">
        <v>13.593</v>
      </c>
      <c r="AG3176" s="72">
        <v>0.191</v>
      </c>
      <c r="AH3176" s="72">
        <v>59.512</v>
      </c>
      <c r="AI3176" s="12">
        <v>146.88800000000001</v>
      </c>
      <c r="AJ3176" s="72">
        <v>2.0680000000000001</v>
      </c>
      <c r="AK3176" s="72">
        <v>19.632000000000001</v>
      </c>
      <c r="AL3176" s="12">
        <v>160.48099999999999</v>
      </c>
      <c r="AM3176" s="72">
        <v>2.2599999999999998</v>
      </c>
      <c r="AN3176" s="72">
        <v>16.361999999999998</v>
      </c>
      <c r="AO3176" s="12">
        <v>5517.7650000000003</v>
      </c>
      <c r="AP3176" s="72">
        <v>77.688000000000002</v>
      </c>
      <c r="AQ3176" s="72">
        <v>1.7190000000000001</v>
      </c>
      <c r="AR3176" s="12">
        <v>66.828000000000003</v>
      </c>
      <c r="AS3176" s="72">
        <v>0.94099999999999995</v>
      </c>
      <c r="AT3176" s="72">
        <v>28.366</v>
      </c>
      <c r="AU3176" s="12">
        <v>12.067</v>
      </c>
      <c r="AV3176" s="72">
        <v>0.17</v>
      </c>
      <c r="AW3176" s="72">
        <v>51.51</v>
      </c>
      <c r="AX3176" s="12">
        <v>199.59800000000001</v>
      </c>
      <c r="AY3176" s="72">
        <v>2.81</v>
      </c>
      <c r="AZ3176" s="72">
        <v>22.756</v>
      </c>
      <c r="BA3176" s="12">
        <v>211.66399999999999</v>
      </c>
      <c r="BB3176" s="72">
        <v>2.98</v>
      </c>
      <c r="BC3176" s="72">
        <v>21.324000000000002</v>
      </c>
      <c r="BD3176" s="12">
        <v>22.425000000000001</v>
      </c>
      <c r="BE3176" s="72">
        <v>0.316</v>
      </c>
      <c r="BF3176" s="72">
        <v>49.375999999999998</v>
      </c>
      <c r="BG3176" s="12">
        <v>234.089</v>
      </c>
      <c r="BH3176" s="72">
        <v>3.2959999999999998</v>
      </c>
      <c r="BI3176" s="72">
        <v>17.277000000000001</v>
      </c>
      <c r="BJ3176" s="12">
        <v>799.93600000000004</v>
      </c>
      <c r="BK3176" s="72">
        <v>11.263</v>
      </c>
      <c r="BL3176" s="72">
        <v>7.0650000000000004</v>
      </c>
      <c r="BM3176" s="12">
        <v>483.85399999999998</v>
      </c>
      <c r="BN3176" s="72">
        <v>6.8120000000000003</v>
      </c>
      <c r="BO3176" s="72">
        <v>6.4980000000000002</v>
      </c>
      <c r="BP3176" s="12">
        <v>1283.79</v>
      </c>
      <c r="BQ3176" s="72">
        <v>18.074999999999999</v>
      </c>
      <c r="BR3176" s="72">
        <v>4.4420000000000002</v>
      </c>
      <c r="BS3176" s="12">
        <v>1584.7080000000001</v>
      </c>
      <c r="BT3176" s="72">
        <v>22.312000000000001</v>
      </c>
      <c r="BU3176" s="72">
        <v>4.1399999999999997</v>
      </c>
      <c r="BV3176" s="12">
        <v>7102.473</v>
      </c>
      <c r="BW3176" s="72">
        <v>100</v>
      </c>
      <c r="BX3176" s="72">
        <v>1.6</v>
      </c>
      <c r="BY3176" s="13"/>
      <c r="BZ3176" s="13"/>
    </row>
    <row r="3177" spans="1:78">
      <c r="A3177" s="122" t="s">
        <v>65</v>
      </c>
      <c r="B3177" s="71" t="s">
        <v>75</v>
      </c>
      <c r="C3177" s="71" t="s">
        <v>25</v>
      </c>
      <c r="D3177" s="34">
        <v>45901</v>
      </c>
      <c r="E3177" s="12">
        <v>3207.9140000000002</v>
      </c>
      <c r="F3177" s="72">
        <v>45.302</v>
      </c>
      <c r="G3177" s="72">
        <v>1.8779999999999999</v>
      </c>
      <c r="H3177" s="12">
        <v>138.881</v>
      </c>
      <c r="I3177" s="72">
        <v>1.9610000000000001</v>
      </c>
      <c r="J3177" s="72">
        <v>22.988</v>
      </c>
      <c r="K3177" s="12">
        <v>133.38200000000001</v>
      </c>
      <c r="L3177" s="72">
        <v>1.8839999999999999</v>
      </c>
      <c r="M3177" s="72">
        <v>26.692</v>
      </c>
      <c r="N3177" s="12">
        <v>272.26299999999998</v>
      </c>
      <c r="O3177" s="72">
        <v>3.8450000000000002</v>
      </c>
      <c r="P3177" s="72">
        <v>18.835999999999999</v>
      </c>
      <c r="Q3177" s="12">
        <v>41.081000000000003</v>
      </c>
      <c r="R3177" s="72">
        <v>0.57999999999999996</v>
      </c>
      <c r="S3177" s="72">
        <v>41.615000000000002</v>
      </c>
      <c r="T3177" s="12">
        <v>313.34300000000002</v>
      </c>
      <c r="U3177" s="72">
        <v>4.4249999999999998</v>
      </c>
      <c r="V3177" s="72">
        <v>17.373000000000001</v>
      </c>
      <c r="W3177" s="12">
        <v>1864.6890000000001</v>
      </c>
      <c r="X3177" s="72">
        <v>26.332999999999998</v>
      </c>
      <c r="Y3177" s="72">
        <v>4.1989999999999998</v>
      </c>
      <c r="Z3177" s="12">
        <v>2178.0320000000002</v>
      </c>
      <c r="AA3177" s="72">
        <v>30.757999999999999</v>
      </c>
      <c r="AB3177" s="72">
        <v>2.5920000000000001</v>
      </c>
      <c r="AC3177" s="12">
        <v>5385.9459999999999</v>
      </c>
      <c r="AD3177" s="72">
        <v>76.06</v>
      </c>
      <c r="AE3177" s="72">
        <v>1.478</v>
      </c>
      <c r="AF3177" s="12">
        <v>24.34</v>
      </c>
      <c r="AG3177" s="72">
        <v>0.34399999999999997</v>
      </c>
      <c r="AH3177" s="72">
        <v>73.61</v>
      </c>
      <c r="AI3177" s="12">
        <v>117.07</v>
      </c>
      <c r="AJ3177" s="72">
        <v>1.653</v>
      </c>
      <c r="AK3177" s="72">
        <v>20.814</v>
      </c>
      <c r="AL3177" s="12">
        <v>141.40899999999999</v>
      </c>
      <c r="AM3177" s="72">
        <v>1.9970000000000001</v>
      </c>
      <c r="AN3177" s="72">
        <v>16.853999999999999</v>
      </c>
      <c r="AO3177" s="12">
        <v>5527.3559999999998</v>
      </c>
      <c r="AP3177" s="72">
        <v>78.057000000000002</v>
      </c>
      <c r="AQ3177" s="72">
        <v>1.4990000000000001</v>
      </c>
      <c r="AR3177" s="12">
        <v>60.68</v>
      </c>
      <c r="AS3177" s="72">
        <v>0.85699999999999998</v>
      </c>
      <c r="AT3177" s="72">
        <v>22.440999999999999</v>
      </c>
      <c r="AU3177" s="12">
        <v>29.58</v>
      </c>
      <c r="AV3177" s="72">
        <v>0.41799999999999998</v>
      </c>
      <c r="AW3177" s="72">
        <v>44.768999999999998</v>
      </c>
      <c r="AX3177" s="12">
        <v>105.857</v>
      </c>
      <c r="AY3177" s="72">
        <v>1.4950000000000001</v>
      </c>
      <c r="AZ3177" s="72">
        <v>25.629000000000001</v>
      </c>
      <c r="BA3177" s="12">
        <v>135.43700000000001</v>
      </c>
      <c r="BB3177" s="72">
        <v>1.913</v>
      </c>
      <c r="BC3177" s="72">
        <v>20.321000000000002</v>
      </c>
      <c r="BD3177" s="12">
        <v>62.445999999999998</v>
      </c>
      <c r="BE3177" s="72">
        <v>0.88200000000000001</v>
      </c>
      <c r="BF3177" s="72">
        <v>35.71</v>
      </c>
      <c r="BG3177" s="12">
        <v>197.88300000000001</v>
      </c>
      <c r="BH3177" s="72">
        <v>2.794</v>
      </c>
      <c r="BI3177" s="72">
        <v>19.37</v>
      </c>
      <c r="BJ3177" s="12">
        <v>842.13900000000001</v>
      </c>
      <c r="BK3177" s="72">
        <v>11.893000000000001</v>
      </c>
      <c r="BL3177" s="72">
        <v>7.4710000000000001</v>
      </c>
      <c r="BM3177" s="12">
        <v>453.13</v>
      </c>
      <c r="BN3177" s="72">
        <v>6.399</v>
      </c>
      <c r="BO3177" s="72">
        <v>8.1110000000000007</v>
      </c>
      <c r="BP3177" s="12">
        <v>1295.269</v>
      </c>
      <c r="BQ3177" s="72">
        <v>18.292000000000002</v>
      </c>
      <c r="BR3177" s="72">
        <v>5.1559999999999997</v>
      </c>
      <c r="BS3177" s="12">
        <v>1553.8309999999999</v>
      </c>
      <c r="BT3177" s="72">
        <v>21.943000000000001</v>
      </c>
      <c r="BU3177" s="72">
        <v>4.6920000000000002</v>
      </c>
      <c r="BV3177" s="12">
        <v>7081.1869999999999</v>
      </c>
      <c r="BW3177" s="72">
        <v>100</v>
      </c>
      <c r="BX3177" s="72">
        <v>1.375</v>
      </c>
      <c r="BY3177" s="13"/>
      <c r="BZ3177" s="13"/>
    </row>
    <row r="3178" spans="1:78">
      <c r="A3178" s="122" t="s">
        <v>65</v>
      </c>
      <c r="B3178" s="71" t="s">
        <v>75</v>
      </c>
      <c r="C3178" s="71" t="s">
        <v>25</v>
      </c>
      <c r="D3178" s="34">
        <v>45992</v>
      </c>
      <c r="E3178" s="12">
        <v>3166.8820000000001</v>
      </c>
      <c r="F3178" s="72">
        <v>44.573</v>
      </c>
      <c r="G3178" s="72">
        <v>2.2429999999999999</v>
      </c>
      <c r="H3178" s="12">
        <v>129.726</v>
      </c>
      <c r="I3178" s="72">
        <v>1.8260000000000001</v>
      </c>
      <c r="J3178" s="72">
        <v>21.768000000000001</v>
      </c>
      <c r="K3178" s="12">
        <v>170.35300000000001</v>
      </c>
      <c r="L3178" s="72">
        <v>2.3980000000000001</v>
      </c>
      <c r="M3178" s="72">
        <v>27.148</v>
      </c>
      <c r="N3178" s="12">
        <v>300.07799999999997</v>
      </c>
      <c r="O3178" s="72">
        <v>4.2229999999999999</v>
      </c>
      <c r="P3178" s="72">
        <v>14.59</v>
      </c>
      <c r="Q3178" s="12">
        <v>44.052</v>
      </c>
      <c r="R3178" s="72">
        <v>0.62</v>
      </c>
      <c r="S3178" s="72">
        <v>39.594999999999999</v>
      </c>
      <c r="T3178" s="12">
        <v>344.13099999999997</v>
      </c>
      <c r="U3178" s="72">
        <v>4.8440000000000003</v>
      </c>
      <c r="V3178" s="72">
        <v>12.558999999999999</v>
      </c>
      <c r="W3178" s="12">
        <v>1828.3879999999999</v>
      </c>
      <c r="X3178" s="72">
        <v>25.734000000000002</v>
      </c>
      <c r="Y3178" s="72">
        <v>4.09</v>
      </c>
      <c r="Z3178" s="12">
        <v>2172.5189999999998</v>
      </c>
      <c r="AA3178" s="72">
        <v>30.577000000000002</v>
      </c>
      <c r="AB3178" s="72">
        <v>3.3660000000000001</v>
      </c>
      <c r="AC3178" s="12">
        <v>5339.4009999999998</v>
      </c>
      <c r="AD3178" s="72">
        <v>75.150000000000006</v>
      </c>
      <c r="AE3178" s="72">
        <v>1.619</v>
      </c>
      <c r="AF3178" s="12">
        <v>8.9260000000000002</v>
      </c>
      <c r="AG3178" s="72">
        <v>0.126</v>
      </c>
      <c r="AH3178" s="72">
        <v>94.099000000000004</v>
      </c>
      <c r="AI3178" s="12">
        <v>175.589</v>
      </c>
      <c r="AJ3178" s="72">
        <v>2.4710000000000001</v>
      </c>
      <c r="AK3178" s="72">
        <v>11.871</v>
      </c>
      <c r="AL3178" s="12">
        <v>184.51499999999999</v>
      </c>
      <c r="AM3178" s="72">
        <v>2.597</v>
      </c>
      <c r="AN3178" s="72">
        <v>8.5760000000000005</v>
      </c>
      <c r="AO3178" s="12">
        <v>5523.9160000000002</v>
      </c>
      <c r="AP3178" s="72">
        <v>77.747</v>
      </c>
      <c r="AQ3178" s="72">
        <v>1.5269999999999999</v>
      </c>
      <c r="AR3178" s="12">
        <v>75.652000000000001</v>
      </c>
      <c r="AS3178" s="72">
        <v>1.0649999999999999</v>
      </c>
      <c r="AT3178" s="72">
        <v>24.684000000000001</v>
      </c>
      <c r="AU3178" s="12">
        <v>53.316000000000003</v>
      </c>
      <c r="AV3178" s="72">
        <v>0.75</v>
      </c>
      <c r="AW3178" s="72">
        <v>60.673000000000002</v>
      </c>
      <c r="AX3178" s="12">
        <v>92.201999999999998</v>
      </c>
      <c r="AY3178" s="72">
        <v>1.298</v>
      </c>
      <c r="AZ3178" s="72">
        <v>28.846</v>
      </c>
      <c r="BA3178" s="12">
        <v>145.518</v>
      </c>
      <c r="BB3178" s="72">
        <v>2.048</v>
      </c>
      <c r="BC3178" s="72">
        <v>30.631</v>
      </c>
      <c r="BD3178" s="12">
        <v>56.104999999999997</v>
      </c>
      <c r="BE3178" s="72">
        <v>0.79</v>
      </c>
      <c r="BF3178" s="72">
        <v>36.353000000000002</v>
      </c>
      <c r="BG3178" s="12">
        <v>201.62299999999999</v>
      </c>
      <c r="BH3178" s="72">
        <v>2.8380000000000001</v>
      </c>
      <c r="BI3178" s="72">
        <v>22.934999999999999</v>
      </c>
      <c r="BJ3178" s="12">
        <v>737.35400000000004</v>
      </c>
      <c r="BK3178" s="72">
        <v>10.378</v>
      </c>
      <c r="BL3178" s="72">
        <v>9.4640000000000004</v>
      </c>
      <c r="BM3178" s="12">
        <v>566.44100000000003</v>
      </c>
      <c r="BN3178" s="72">
        <v>7.9720000000000004</v>
      </c>
      <c r="BO3178" s="72">
        <v>9.3409999999999993</v>
      </c>
      <c r="BP3178" s="12">
        <v>1303.7950000000001</v>
      </c>
      <c r="BQ3178" s="72">
        <v>18.350000000000001</v>
      </c>
      <c r="BR3178" s="72">
        <v>6.6950000000000003</v>
      </c>
      <c r="BS3178" s="12">
        <v>1581.0709999999999</v>
      </c>
      <c r="BT3178" s="72">
        <v>22.253</v>
      </c>
      <c r="BU3178" s="72">
        <v>5.4260000000000002</v>
      </c>
      <c r="BV3178" s="12">
        <v>7104.9870000000001</v>
      </c>
      <c r="BW3178" s="72">
        <v>100</v>
      </c>
      <c r="BX3178" s="72">
        <v>1.409</v>
      </c>
      <c r="BY3178" s="13"/>
      <c r="BZ3178" s="13"/>
    </row>
    <row r="3179" spans="1:78">
      <c r="A3179" s="122" t="s">
        <v>65</v>
      </c>
      <c r="B3179" s="71" t="s">
        <v>75</v>
      </c>
      <c r="C3179" s="71" t="s">
        <v>25</v>
      </c>
      <c r="D3179" s="34">
        <v>46082</v>
      </c>
      <c r="E3179" s="12">
        <v>3241.9349999999999</v>
      </c>
      <c r="F3179" s="72">
        <v>44.98</v>
      </c>
      <c r="G3179" s="72">
        <v>2.1560000000000001</v>
      </c>
      <c r="H3179" s="12">
        <v>104.316</v>
      </c>
      <c r="I3179" s="72">
        <v>1.4470000000000001</v>
      </c>
      <c r="J3179" s="72">
        <v>29.625</v>
      </c>
      <c r="K3179" s="12">
        <v>166.05099999999999</v>
      </c>
      <c r="L3179" s="72">
        <v>2.3039999999999998</v>
      </c>
      <c r="M3179" s="72">
        <v>27.719000000000001</v>
      </c>
      <c r="N3179" s="12">
        <v>270.36700000000002</v>
      </c>
      <c r="O3179" s="72">
        <v>3.7509999999999999</v>
      </c>
      <c r="P3179" s="72">
        <v>18.186</v>
      </c>
      <c r="Q3179" s="12">
        <v>32.287999999999997</v>
      </c>
      <c r="R3179" s="72">
        <v>0.44800000000000001</v>
      </c>
      <c r="S3179" s="72">
        <v>55.139000000000003</v>
      </c>
      <c r="T3179" s="12">
        <v>302.65499999999997</v>
      </c>
      <c r="U3179" s="72">
        <v>4.1989999999999998</v>
      </c>
      <c r="V3179" s="72">
        <v>17.015999999999998</v>
      </c>
      <c r="W3179" s="12">
        <v>1872.867</v>
      </c>
      <c r="X3179" s="72">
        <v>25.984999999999999</v>
      </c>
      <c r="Y3179" s="72">
        <v>3.6760000000000002</v>
      </c>
      <c r="Z3179" s="12">
        <v>2175.5210000000002</v>
      </c>
      <c r="AA3179" s="72">
        <v>30.184000000000001</v>
      </c>
      <c r="AB3179" s="72">
        <v>3.073</v>
      </c>
      <c r="AC3179" s="12">
        <v>5417.4570000000003</v>
      </c>
      <c r="AD3179" s="72">
        <v>75.165000000000006</v>
      </c>
      <c r="AE3179" s="72">
        <v>1.573</v>
      </c>
      <c r="AF3179" s="12">
        <v>33.421999999999997</v>
      </c>
      <c r="AG3179" s="72">
        <v>0.46400000000000002</v>
      </c>
      <c r="AH3179" s="72">
        <v>51.156999999999996</v>
      </c>
      <c r="AI3179" s="12">
        <v>159.58799999999999</v>
      </c>
      <c r="AJ3179" s="72">
        <v>2.214</v>
      </c>
      <c r="AK3179" s="72">
        <v>19.731000000000002</v>
      </c>
      <c r="AL3179" s="12">
        <v>193.011</v>
      </c>
      <c r="AM3179" s="72">
        <v>2.6779999999999999</v>
      </c>
      <c r="AN3179" s="72">
        <v>14.007999999999999</v>
      </c>
      <c r="AO3179" s="12">
        <v>5610.4679999999998</v>
      </c>
      <c r="AP3179" s="72">
        <v>77.843000000000004</v>
      </c>
      <c r="AQ3179" s="72">
        <v>1.5920000000000001</v>
      </c>
      <c r="AR3179" s="12">
        <v>54.494</v>
      </c>
      <c r="AS3179" s="72">
        <v>0.75600000000000001</v>
      </c>
      <c r="AT3179" s="72">
        <v>28.731999999999999</v>
      </c>
      <c r="AU3179" s="12">
        <v>20.244</v>
      </c>
      <c r="AV3179" s="72">
        <v>0.28100000000000003</v>
      </c>
      <c r="AW3179" s="72">
        <v>68.73</v>
      </c>
      <c r="AX3179" s="12">
        <v>179.58699999999999</v>
      </c>
      <c r="AY3179" s="72">
        <v>2.492</v>
      </c>
      <c r="AZ3179" s="72">
        <v>26.524000000000001</v>
      </c>
      <c r="BA3179" s="12">
        <v>199.83099999999999</v>
      </c>
      <c r="BB3179" s="72">
        <v>2.7730000000000001</v>
      </c>
      <c r="BC3179" s="72">
        <v>23.17</v>
      </c>
      <c r="BD3179" s="12">
        <v>41.524000000000001</v>
      </c>
      <c r="BE3179" s="72">
        <v>0.57599999999999996</v>
      </c>
      <c r="BF3179" s="72">
        <v>42.162999999999997</v>
      </c>
      <c r="BG3179" s="12">
        <v>241.35499999999999</v>
      </c>
      <c r="BH3179" s="72">
        <v>3.3490000000000002</v>
      </c>
      <c r="BI3179" s="72">
        <v>21.381</v>
      </c>
      <c r="BJ3179" s="12">
        <v>774.22400000000005</v>
      </c>
      <c r="BK3179" s="72">
        <v>10.742000000000001</v>
      </c>
      <c r="BL3179" s="72">
        <v>8.4359999999999999</v>
      </c>
      <c r="BM3179" s="12">
        <v>526.9</v>
      </c>
      <c r="BN3179" s="72">
        <v>7.3109999999999999</v>
      </c>
      <c r="BO3179" s="72">
        <v>10.141999999999999</v>
      </c>
      <c r="BP3179" s="12">
        <v>1301.124</v>
      </c>
      <c r="BQ3179" s="72">
        <v>18.053000000000001</v>
      </c>
      <c r="BR3179" s="72">
        <v>6.3579999999999997</v>
      </c>
      <c r="BS3179" s="12">
        <v>1596.973</v>
      </c>
      <c r="BT3179" s="72">
        <v>22.157</v>
      </c>
      <c r="BU3179" s="72">
        <v>5.2290000000000001</v>
      </c>
      <c r="BV3179" s="12">
        <v>7207.44</v>
      </c>
      <c r="BW3179" s="72">
        <v>100</v>
      </c>
      <c r="BX3179" s="72">
        <v>1.7330000000000001</v>
      </c>
      <c r="BY3179" s="13"/>
      <c r="BZ3179" s="13"/>
    </row>
    <row r="3180" spans="1:78">
      <c r="A3180" s="122" t="s">
        <v>65</v>
      </c>
      <c r="B3180" s="71" t="s">
        <v>75</v>
      </c>
      <c r="C3180" s="71" t="s">
        <v>25</v>
      </c>
      <c r="D3180" s="34">
        <v>46174</v>
      </c>
      <c r="E3180" s="12">
        <v>3045.27</v>
      </c>
      <c r="F3180" s="72">
        <v>44.034999999999997</v>
      </c>
      <c r="G3180" s="72">
        <v>1.6579999999999999</v>
      </c>
      <c r="H3180" s="12">
        <v>151.67699999999999</v>
      </c>
      <c r="I3180" s="72">
        <v>2.1930000000000001</v>
      </c>
      <c r="J3180" s="72">
        <v>25.048999999999999</v>
      </c>
      <c r="K3180" s="12">
        <v>128.91800000000001</v>
      </c>
      <c r="L3180" s="72">
        <v>1.8640000000000001</v>
      </c>
      <c r="M3180" s="72">
        <v>28.681999999999999</v>
      </c>
      <c r="N3180" s="12">
        <v>280.59500000000003</v>
      </c>
      <c r="O3180" s="72">
        <v>4.0570000000000004</v>
      </c>
      <c r="P3180" s="72">
        <v>19.797000000000001</v>
      </c>
      <c r="Q3180" s="12">
        <v>45.936</v>
      </c>
      <c r="R3180" s="72">
        <v>0.66400000000000003</v>
      </c>
      <c r="S3180" s="72">
        <v>31.004999999999999</v>
      </c>
      <c r="T3180" s="12">
        <v>326.53100000000001</v>
      </c>
      <c r="U3180" s="72">
        <v>4.7220000000000004</v>
      </c>
      <c r="V3180" s="72">
        <v>16.518000000000001</v>
      </c>
      <c r="W3180" s="12">
        <v>1834.1579999999999</v>
      </c>
      <c r="X3180" s="72">
        <v>26.521999999999998</v>
      </c>
      <c r="Y3180" s="72">
        <v>4.2290000000000001</v>
      </c>
      <c r="Z3180" s="12">
        <v>2160.69</v>
      </c>
      <c r="AA3180" s="72">
        <v>31.244</v>
      </c>
      <c r="AB3180" s="72">
        <v>3.3</v>
      </c>
      <c r="AC3180" s="12">
        <v>5205.9589999999998</v>
      </c>
      <c r="AD3180" s="72">
        <v>75.278000000000006</v>
      </c>
      <c r="AE3180" s="72">
        <v>1.6870000000000001</v>
      </c>
      <c r="AF3180" s="12">
        <v>5.742</v>
      </c>
      <c r="AG3180" s="72">
        <v>8.3000000000000004E-2</v>
      </c>
      <c r="AH3180" s="72">
        <v>73.238</v>
      </c>
      <c r="AI3180" s="12">
        <v>151.12899999999999</v>
      </c>
      <c r="AJ3180" s="72">
        <v>2.1850000000000001</v>
      </c>
      <c r="AK3180" s="72">
        <v>17.552</v>
      </c>
      <c r="AL3180" s="12">
        <v>156.87200000000001</v>
      </c>
      <c r="AM3180" s="72">
        <v>2.2679999999999998</v>
      </c>
      <c r="AN3180" s="72">
        <v>16.614000000000001</v>
      </c>
      <c r="AO3180" s="12">
        <v>5362.8310000000001</v>
      </c>
      <c r="AP3180" s="72">
        <v>77.546999999999997</v>
      </c>
      <c r="AQ3180" s="72">
        <v>1.851</v>
      </c>
      <c r="AR3180" s="12">
        <v>34.904000000000003</v>
      </c>
      <c r="AS3180" s="72">
        <v>0.505</v>
      </c>
      <c r="AT3180" s="72">
        <v>30.907</v>
      </c>
      <c r="AU3180" s="12">
        <v>23.571999999999999</v>
      </c>
      <c r="AV3180" s="72">
        <v>0.34100000000000003</v>
      </c>
      <c r="AW3180" s="72">
        <v>69.41</v>
      </c>
      <c r="AX3180" s="12">
        <v>192.773</v>
      </c>
      <c r="AY3180" s="72">
        <v>2.7879999999999998</v>
      </c>
      <c r="AZ3180" s="72">
        <v>18.634</v>
      </c>
      <c r="BA3180" s="12">
        <v>216.346</v>
      </c>
      <c r="BB3180" s="72">
        <v>3.1280000000000001</v>
      </c>
      <c r="BC3180" s="72">
        <v>17.213999999999999</v>
      </c>
      <c r="BD3180" s="12">
        <v>63.177</v>
      </c>
      <c r="BE3180" s="72">
        <v>0.91400000000000003</v>
      </c>
      <c r="BF3180" s="72">
        <v>34.319000000000003</v>
      </c>
      <c r="BG3180" s="12">
        <v>279.52300000000002</v>
      </c>
      <c r="BH3180" s="72">
        <v>4.0419999999999998</v>
      </c>
      <c r="BI3180" s="72">
        <v>14.795</v>
      </c>
      <c r="BJ3180" s="12">
        <v>672.56799999999998</v>
      </c>
      <c r="BK3180" s="72">
        <v>9.7249999999999996</v>
      </c>
      <c r="BL3180" s="72">
        <v>8.2319999999999993</v>
      </c>
      <c r="BM3180" s="12">
        <v>565.80399999999997</v>
      </c>
      <c r="BN3180" s="72">
        <v>8.1820000000000004</v>
      </c>
      <c r="BO3180" s="72">
        <v>8.0939999999999994</v>
      </c>
      <c r="BP3180" s="12">
        <v>1238.3720000000001</v>
      </c>
      <c r="BQ3180" s="72">
        <v>17.907</v>
      </c>
      <c r="BR3180" s="72">
        <v>5.6989999999999998</v>
      </c>
      <c r="BS3180" s="12">
        <v>1552.798</v>
      </c>
      <c r="BT3180" s="72">
        <v>22.452999999999999</v>
      </c>
      <c r="BU3180" s="72">
        <v>4.4889999999999999</v>
      </c>
      <c r="BV3180" s="12">
        <v>6915.6289999999999</v>
      </c>
      <c r="BW3180" s="72">
        <v>100</v>
      </c>
      <c r="BX3180" s="72">
        <v>1.9059999999999999</v>
      </c>
      <c r="BY3180" s="13"/>
      <c r="BZ3180" s="13"/>
    </row>
    <row r="3181" spans="1:78">
      <c r="A3181" s="122" t="s">
        <v>65</v>
      </c>
      <c r="B3181" s="71" t="s">
        <v>47</v>
      </c>
      <c r="C3181" s="71" t="s">
        <v>26</v>
      </c>
      <c r="D3181" s="34">
        <v>41883</v>
      </c>
      <c r="E3181" s="12">
        <v>0</v>
      </c>
      <c r="F3181" s="72">
        <v>0</v>
      </c>
      <c r="G3181" s="72">
        <v>0</v>
      </c>
      <c r="H3181" s="12">
        <v>0</v>
      </c>
      <c r="I3181" s="72">
        <v>0</v>
      </c>
      <c r="J3181" s="72">
        <v>0</v>
      </c>
      <c r="K3181" s="12">
        <v>0</v>
      </c>
      <c r="L3181" s="72">
        <v>0</v>
      </c>
      <c r="M3181" s="72">
        <v>0</v>
      </c>
      <c r="N3181" s="12">
        <v>0</v>
      </c>
      <c r="O3181" s="72">
        <v>0</v>
      </c>
      <c r="P3181" s="72">
        <v>0</v>
      </c>
      <c r="Q3181" s="12">
        <v>0</v>
      </c>
      <c r="R3181" s="72">
        <v>0</v>
      </c>
      <c r="S3181" s="72">
        <v>0</v>
      </c>
      <c r="T3181" s="12">
        <v>0</v>
      </c>
      <c r="U3181" s="72">
        <v>0</v>
      </c>
      <c r="V3181" s="72">
        <v>0</v>
      </c>
      <c r="W3181" s="12">
        <v>0</v>
      </c>
      <c r="X3181" s="72">
        <v>0</v>
      </c>
      <c r="Y3181" s="72">
        <v>0</v>
      </c>
      <c r="Z3181" s="12">
        <v>0</v>
      </c>
      <c r="AA3181" s="72">
        <v>0</v>
      </c>
      <c r="AB3181" s="72">
        <v>0</v>
      </c>
      <c r="AC3181" s="12">
        <v>0</v>
      </c>
      <c r="AD3181" s="72">
        <v>0</v>
      </c>
      <c r="AE3181" s="72">
        <v>0</v>
      </c>
      <c r="AF3181" s="12">
        <v>0</v>
      </c>
      <c r="AG3181" s="72">
        <v>0</v>
      </c>
      <c r="AH3181" s="72">
        <v>0</v>
      </c>
      <c r="AI3181" s="12">
        <v>189.916</v>
      </c>
      <c r="AJ3181" s="72">
        <v>5.1319999999999997</v>
      </c>
      <c r="AK3181" s="72">
        <v>12.898999999999999</v>
      </c>
      <c r="AL3181" s="12">
        <v>189.916</v>
      </c>
      <c r="AM3181" s="72">
        <v>5.1319999999999997</v>
      </c>
      <c r="AN3181" s="72">
        <v>12.898999999999999</v>
      </c>
      <c r="AO3181" s="12">
        <v>189.916</v>
      </c>
      <c r="AP3181" s="72">
        <v>5.1319999999999997</v>
      </c>
      <c r="AQ3181" s="72">
        <v>12.898999999999999</v>
      </c>
      <c r="AR3181" s="12">
        <v>8.61</v>
      </c>
      <c r="AS3181" s="72">
        <v>0.23300000000000001</v>
      </c>
      <c r="AT3181" s="72">
        <v>87.504999999999995</v>
      </c>
      <c r="AU3181" s="12">
        <v>11.545</v>
      </c>
      <c r="AV3181" s="72">
        <v>0.312</v>
      </c>
      <c r="AW3181" s="72">
        <v>67.694999999999993</v>
      </c>
      <c r="AX3181" s="12">
        <v>508.50799999999998</v>
      </c>
      <c r="AY3181" s="72">
        <v>13.741</v>
      </c>
      <c r="AZ3181" s="72">
        <v>12.342000000000001</v>
      </c>
      <c r="BA3181" s="12">
        <v>520.053</v>
      </c>
      <c r="BB3181" s="72">
        <v>14.053000000000001</v>
      </c>
      <c r="BC3181" s="72">
        <v>12.265000000000001</v>
      </c>
      <c r="BD3181" s="12">
        <v>394.67</v>
      </c>
      <c r="BE3181" s="72">
        <v>10.664999999999999</v>
      </c>
      <c r="BF3181" s="72">
        <v>16.495000000000001</v>
      </c>
      <c r="BG3181" s="12">
        <v>914.72299999999996</v>
      </c>
      <c r="BH3181" s="72">
        <v>24.718</v>
      </c>
      <c r="BI3181" s="72">
        <v>9.6869999999999994</v>
      </c>
      <c r="BJ3181" s="12">
        <v>1432.64</v>
      </c>
      <c r="BK3181" s="72">
        <v>38.713000000000001</v>
      </c>
      <c r="BL3181" s="72">
        <v>8.7200000000000006</v>
      </c>
      <c r="BM3181" s="12">
        <v>1154.758</v>
      </c>
      <c r="BN3181" s="72">
        <v>31.204000000000001</v>
      </c>
      <c r="BO3181" s="72">
        <v>8.2479999999999993</v>
      </c>
      <c r="BP3181" s="12">
        <v>2587.3980000000001</v>
      </c>
      <c r="BQ3181" s="72">
        <v>69.917000000000002</v>
      </c>
      <c r="BR3181" s="72">
        <v>4.726</v>
      </c>
      <c r="BS3181" s="12">
        <v>3510.7310000000002</v>
      </c>
      <c r="BT3181" s="72">
        <v>94.867999999999995</v>
      </c>
      <c r="BU3181" s="72">
        <v>3.4470000000000001</v>
      </c>
      <c r="BV3181" s="12">
        <v>3700.6469999999999</v>
      </c>
      <c r="BW3181" s="72">
        <v>100</v>
      </c>
      <c r="BX3181" s="72">
        <v>3.3210000000000002</v>
      </c>
      <c r="BY3181" s="13"/>
      <c r="BZ3181" s="13"/>
    </row>
    <row r="3182" spans="1:78">
      <c r="A3182" s="122" t="s">
        <v>65</v>
      </c>
      <c r="B3182" s="71" t="s">
        <v>47</v>
      </c>
      <c r="C3182" s="71" t="s">
        <v>26</v>
      </c>
      <c r="D3182" s="34">
        <v>41974</v>
      </c>
      <c r="E3182" s="12">
        <v>0</v>
      </c>
      <c r="F3182" s="72">
        <v>0</v>
      </c>
      <c r="G3182" s="72">
        <v>0</v>
      </c>
      <c r="H3182" s="12">
        <v>0</v>
      </c>
      <c r="I3182" s="72">
        <v>0</v>
      </c>
      <c r="J3182" s="72">
        <v>0</v>
      </c>
      <c r="K3182" s="12">
        <v>0</v>
      </c>
      <c r="L3182" s="72">
        <v>0</v>
      </c>
      <c r="M3182" s="72">
        <v>0</v>
      </c>
      <c r="N3182" s="12">
        <v>0</v>
      </c>
      <c r="O3182" s="72">
        <v>0</v>
      </c>
      <c r="P3182" s="72">
        <v>0</v>
      </c>
      <c r="Q3182" s="12">
        <v>0</v>
      </c>
      <c r="R3182" s="72">
        <v>0</v>
      </c>
      <c r="S3182" s="72">
        <v>0</v>
      </c>
      <c r="T3182" s="12">
        <v>0</v>
      </c>
      <c r="U3182" s="72">
        <v>0</v>
      </c>
      <c r="V3182" s="72">
        <v>0</v>
      </c>
      <c r="W3182" s="12">
        <v>0</v>
      </c>
      <c r="X3182" s="72">
        <v>0</v>
      </c>
      <c r="Y3182" s="72">
        <v>0</v>
      </c>
      <c r="Z3182" s="12">
        <v>0</v>
      </c>
      <c r="AA3182" s="72">
        <v>0</v>
      </c>
      <c r="AB3182" s="72">
        <v>0</v>
      </c>
      <c r="AC3182" s="12">
        <v>0</v>
      </c>
      <c r="AD3182" s="72">
        <v>0</v>
      </c>
      <c r="AE3182" s="72">
        <v>0</v>
      </c>
      <c r="AF3182" s="12">
        <v>3.22</v>
      </c>
      <c r="AG3182" s="72">
        <v>8.4000000000000005E-2</v>
      </c>
      <c r="AH3182" s="72">
        <v>111.467</v>
      </c>
      <c r="AI3182" s="12">
        <v>250.38</v>
      </c>
      <c r="AJ3182" s="72">
        <v>6.5069999999999997</v>
      </c>
      <c r="AK3182" s="72">
        <v>18.093</v>
      </c>
      <c r="AL3182" s="12">
        <v>253.6</v>
      </c>
      <c r="AM3182" s="72">
        <v>6.5910000000000002</v>
      </c>
      <c r="AN3182" s="72">
        <v>17.715</v>
      </c>
      <c r="AO3182" s="12">
        <v>253.6</v>
      </c>
      <c r="AP3182" s="72">
        <v>6.5910000000000002</v>
      </c>
      <c r="AQ3182" s="72">
        <v>17.715</v>
      </c>
      <c r="AR3182" s="12">
        <v>32.427999999999997</v>
      </c>
      <c r="AS3182" s="72">
        <v>0.84299999999999997</v>
      </c>
      <c r="AT3182" s="72">
        <v>61.759</v>
      </c>
      <c r="AU3182" s="12">
        <v>6.76</v>
      </c>
      <c r="AV3182" s="72">
        <v>0.17599999999999999</v>
      </c>
      <c r="AW3182" s="72">
        <v>100.651</v>
      </c>
      <c r="AX3182" s="12">
        <v>451.27300000000002</v>
      </c>
      <c r="AY3182" s="72">
        <v>11.728999999999999</v>
      </c>
      <c r="AZ3182" s="72">
        <v>13.997</v>
      </c>
      <c r="BA3182" s="12">
        <v>458.03300000000002</v>
      </c>
      <c r="BB3182" s="72">
        <v>11.904</v>
      </c>
      <c r="BC3182" s="72">
        <v>13.944000000000001</v>
      </c>
      <c r="BD3182" s="12">
        <v>303.20499999999998</v>
      </c>
      <c r="BE3182" s="72">
        <v>7.88</v>
      </c>
      <c r="BF3182" s="72">
        <v>13.433</v>
      </c>
      <c r="BG3182" s="12">
        <v>761.23900000000003</v>
      </c>
      <c r="BH3182" s="72">
        <v>19.785</v>
      </c>
      <c r="BI3182" s="72">
        <v>9.3360000000000003</v>
      </c>
      <c r="BJ3182" s="12">
        <v>1756.25</v>
      </c>
      <c r="BK3182" s="72">
        <v>45.645000000000003</v>
      </c>
      <c r="BL3182" s="72">
        <v>6.0940000000000003</v>
      </c>
      <c r="BM3182" s="12">
        <v>1044.088</v>
      </c>
      <c r="BN3182" s="72">
        <v>27.135999999999999</v>
      </c>
      <c r="BO3182" s="72">
        <v>8.8810000000000002</v>
      </c>
      <c r="BP3182" s="12">
        <v>2800.3380000000002</v>
      </c>
      <c r="BQ3182" s="72">
        <v>72.781000000000006</v>
      </c>
      <c r="BR3182" s="72">
        <v>4.2830000000000004</v>
      </c>
      <c r="BS3182" s="12">
        <v>3594.0050000000001</v>
      </c>
      <c r="BT3182" s="72">
        <v>93.409000000000006</v>
      </c>
      <c r="BU3182" s="72">
        <v>3.7109999999999999</v>
      </c>
      <c r="BV3182" s="12">
        <v>3847.6060000000002</v>
      </c>
      <c r="BW3182" s="72">
        <v>100</v>
      </c>
      <c r="BX3182" s="72">
        <v>3.625</v>
      </c>
      <c r="BY3182" s="13"/>
      <c r="BZ3182" s="13"/>
    </row>
    <row r="3183" spans="1:78">
      <c r="A3183" s="122" t="s">
        <v>65</v>
      </c>
      <c r="B3183" s="71" t="s">
        <v>47</v>
      </c>
      <c r="C3183" s="71" t="s">
        <v>26</v>
      </c>
      <c r="D3183" s="34">
        <v>42064</v>
      </c>
      <c r="E3183" s="12">
        <v>0</v>
      </c>
      <c r="F3183" s="72">
        <v>0</v>
      </c>
      <c r="G3183" s="72">
        <v>0</v>
      </c>
      <c r="H3183" s="12">
        <v>0</v>
      </c>
      <c r="I3183" s="72">
        <v>0</v>
      </c>
      <c r="J3183" s="72">
        <v>0</v>
      </c>
      <c r="K3183" s="12">
        <v>0</v>
      </c>
      <c r="L3183" s="72">
        <v>0</v>
      </c>
      <c r="M3183" s="72">
        <v>0</v>
      </c>
      <c r="N3183" s="12">
        <v>0</v>
      </c>
      <c r="O3183" s="72">
        <v>0</v>
      </c>
      <c r="P3183" s="72">
        <v>0</v>
      </c>
      <c r="Q3183" s="12">
        <v>0</v>
      </c>
      <c r="R3183" s="72">
        <v>0</v>
      </c>
      <c r="S3183" s="72">
        <v>0</v>
      </c>
      <c r="T3183" s="12">
        <v>0</v>
      </c>
      <c r="U3183" s="72">
        <v>0</v>
      </c>
      <c r="V3183" s="72">
        <v>0</v>
      </c>
      <c r="W3183" s="12">
        <v>0</v>
      </c>
      <c r="X3183" s="72">
        <v>0</v>
      </c>
      <c r="Y3183" s="72">
        <v>0</v>
      </c>
      <c r="Z3183" s="12">
        <v>0</v>
      </c>
      <c r="AA3183" s="72">
        <v>0</v>
      </c>
      <c r="AB3183" s="72">
        <v>0</v>
      </c>
      <c r="AC3183" s="12">
        <v>0</v>
      </c>
      <c r="AD3183" s="72">
        <v>0</v>
      </c>
      <c r="AE3183" s="72">
        <v>0</v>
      </c>
      <c r="AF3183" s="12">
        <v>10.988</v>
      </c>
      <c r="AG3183" s="72">
        <v>0.30499999999999999</v>
      </c>
      <c r="AH3183" s="72">
        <v>109.863</v>
      </c>
      <c r="AI3183" s="12">
        <v>298.23</v>
      </c>
      <c r="AJ3183" s="72">
        <v>8.2769999999999992</v>
      </c>
      <c r="AK3183" s="72">
        <v>21.431999999999999</v>
      </c>
      <c r="AL3183" s="12">
        <v>309.21899999999999</v>
      </c>
      <c r="AM3183" s="72">
        <v>8.5820000000000007</v>
      </c>
      <c r="AN3183" s="72">
        <v>20.067</v>
      </c>
      <c r="AO3183" s="12">
        <v>309.21899999999999</v>
      </c>
      <c r="AP3183" s="72">
        <v>8.5820000000000007</v>
      </c>
      <c r="AQ3183" s="72">
        <v>20.067</v>
      </c>
      <c r="AR3183" s="12">
        <v>41.616</v>
      </c>
      <c r="AS3183" s="72">
        <v>1.155</v>
      </c>
      <c r="AT3183" s="72">
        <v>45.043999999999997</v>
      </c>
      <c r="AU3183" s="12">
        <v>77.423000000000002</v>
      </c>
      <c r="AV3183" s="72">
        <v>2.149</v>
      </c>
      <c r="AW3183" s="72">
        <v>36.9</v>
      </c>
      <c r="AX3183" s="12">
        <v>415.97800000000001</v>
      </c>
      <c r="AY3183" s="72">
        <v>11.545</v>
      </c>
      <c r="AZ3183" s="72">
        <v>16.541</v>
      </c>
      <c r="BA3183" s="12">
        <v>493.40100000000001</v>
      </c>
      <c r="BB3183" s="72">
        <v>13.694000000000001</v>
      </c>
      <c r="BC3183" s="72">
        <v>16.184000000000001</v>
      </c>
      <c r="BD3183" s="12">
        <v>229.53899999999999</v>
      </c>
      <c r="BE3183" s="72">
        <v>6.3710000000000004</v>
      </c>
      <c r="BF3183" s="72">
        <v>17.7</v>
      </c>
      <c r="BG3183" s="12">
        <v>722.94100000000003</v>
      </c>
      <c r="BH3183" s="72">
        <v>20.065000000000001</v>
      </c>
      <c r="BI3183" s="72">
        <v>11.95</v>
      </c>
      <c r="BJ3183" s="12">
        <v>1584.9849999999999</v>
      </c>
      <c r="BK3183" s="72">
        <v>43.991</v>
      </c>
      <c r="BL3183" s="72">
        <v>5.8280000000000003</v>
      </c>
      <c r="BM3183" s="12">
        <v>944.20100000000002</v>
      </c>
      <c r="BN3183" s="72">
        <v>26.206</v>
      </c>
      <c r="BO3183" s="72">
        <v>7.4420000000000002</v>
      </c>
      <c r="BP3183" s="12">
        <v>2529.1860000000001</v>
      </c>
      <c r="BQ3183" s="72">
        <v>70.197000000000003</v>
      </c>
      <c r="BR3183" s="72">
        <v>3.3780000000000001</v>
      </c>
      <c r="BS3183" s="12">
        <v>3293.7429999999999</v>
      </c>
      <c r="BT3183" s="72">
        <v>91.418000000000006</v>
      </c>
      <c r="BU3183" s="72">
        <v>3.0049999999999999</v>
      </c>
      <c r="BV3183" s="12">
        <v>3602.962</v>
      </c>
      <c r="BW3183" s="72">
        <v>100</v>
      </c>
      <c r="BX3183" s="72">
        <v>3.0779999999999998</v>
      </c>
      <c r="BY3183" s="13"/>
      <c r="BZ3183" s="13"/>
    </row>
    <row r="3184" spans="1:78">
      <c r="A3184" s="122" t="s">
        <v>65</v>
      </c>
      <c r="B3184" s="71" t="s">
        <v>47</v>
      </c>
      <c r="C3184" s="71" t="s">
        <v>26</v>
      </c>
      <c r="D3184" s="34">
        <v>42156</v>
      </c>
      <c r="E3184" s="12">
        <v>0</v>
      </c>
      <c r="F3184" s="72">
        <v>0</v>
      </c>
      <c r="G3184" s="72">
        <v>0</v>
      </c>
      <c r="H3184" s="12">
        <v>0</v>
      </c>
      <c r="I3184" s="72">
        <v>0</v>
      </c>
      <c r="J3184" s="72">
        <v>0</v>
      </c>
      <c r="K3184" s="12">
        <v>0</v>
      </c>
      <c r="L3184" s="72">
        <v>0</v>
      </c>
      <c r="M3184" s="72">
        <v>0</v>
      </c>
      <c r="N3184" s="12">
        <v>0</v>
      </c>
      <c r="O3184" s="72">
        <v>0</v>
      </c>
      <c r="P3184" s="72">
        <v>0</v>
      </c>
      <c r="Q3184" s="12">
        <v>0</v>
      </c>
      <c r="R3184" s="72">
        <v>0</v>
      </c>
      <c r="S3184" s="72">
        <v>0</v>
      </c>
      <c r="T3184" s="12">
        <v>0</v>
      </c>
      <c r="U3184" s="72">
        <v>0</v>
      </c>
      <c r="V3184" s="72">
        <v>0</v>
      </c>
      <c r="W3184" s="12">
        <v>0</v>
      </c>
      <c r="X3184" s="72">
        <v>0</v>
      </c>
      <c r="Y3184" s="72">
        <v>0</v>
      </c>
      <c r="Z3184" s="12">
        <v>0</v>
      </c>
      <c r="AA3184" s="72">
        <v>0</v>
      </c>
      <c r="AB3184" s="72">
        <v>0</v>
      </c>
      <c r="AC3184" s="12">
        <v>0</v>
      </c>
      <c r="AD3184" s="72">
        <v>0</v>
      </c>
      <c r="AE3184" s="72">
        <v>0</v>
      </c>
      <c r="AF3184" s="12">
        <v>1.38</v>
      </c>
      <c r="AG3184" s="72">
        <v>3.7999999999999999E-2</v>
      </c>
      <c r="AH3184" s="72">
        <v>106.164</v>
      </c>
      <c r="AI3184" s="12">
        <v>278.81099999999998</v>
      </c>
      <c r="AJ3184" s="72">
        <v>7.6070000000000002</v>
      </c>
      <c r="AK3184" s="72">
        <v>18.638999999999999</v>
      </c>
      <c r="AL3184" s="12">
        <v>280.19099999999997</v>
      </c>
      <c r="AM3184" s="72">
        <v>7.6440000000000001</v>
      </c>
      <c r="AN3184" s="72">
        <v>18.465</v>
      </c>
      <c r="AO3184" s="12">
        <v>280.19099999999997</v>
      </c>
      <c r="AP3184" s="72">
        <v>7.6440000000000001</v>
      </c>
      <c r="AQ3184" s="72">
        <v>18.465</v>
      </c>
      <c r="AR3184" s="12">
        <v>17.416</v>
      </c>
      <c r="AS3184" s="72">
        <v>0.47499999999999998</v>
      </c>
      <c r="AT3184" s="72">
        <v>57.149000000000001</v>
      </c>
      <c r="AU3184" s="12">
        <v>48.206000000000003</v>
      </c>
      <c r="AV3184" s="72">
        <v>1.3149999999999999</v>
      </c>
      <c r="AW3184" s="72">
        <v>36.945</v>
      </c>
      <c r="AX3184" s="12">
        <v>383.827</v>
      </c>
      <c r="AY3184" s="72">
        <v>10.472</v>
      </c>
      <c r="AZ3184" s="72">
        <v>15.792</v>
      </c>
      <c r="BA3184" s="12">
        <v>432.03300000000002</v>
      </c>
      <c r="BB3184" s="72">
        <v>11.787000000000001</v>
      </c>
      <c r="BC3184" s="72">
        <v>13.741</v>
      </c>
      <c r="BD3184" s="12">
        <v>203.41900000000001</v>
      </c>
      <c r="BE3184" s="72">
        <v>5.55</v>
      </c>
      <c r="BF3184" s="72">
        <v>21.234999999999999</v>
      </c>
      <c r="BG3184" s="12">
        <v>635.45100000000002</v>
      </c>
      <c r="BH3184" s="72">
        <v>17.335999999999999</v>
      </c>
      <c r="BI3184" s="72">
        <v>11.712</v>
      </c>
      <c r="BJ3184" s="12">
        <v>1721.0650000000001</v>
      </c>
      <c r="BK3184" s="72">
        <v>46.954000000000001</v>
      </c>
      <c r="BL3184" s="72">
        <v>5.8860000000000001</v>
      </c>
      <c r="BM3184" s="12">
        <v>1011.284</v>
      </c>
      <c r="BN3184" s="72">
        <v>27.59</v>
      </c>
      <c r="BO3184" s="72">
        <v>7.2469999999999999</v>
      </c>
      <c r="BP3184" s="12">
        <v>2732.3490000000002</v>
      </c>
      <c r="BQ3184" s="72">
        <v>74.543999999999997</v>
      </c>
      <c r="BR3184" s="72">
        <v>3.621</v>
      </c>
      <c r="BS3184" s="12">
        <v>3385.2170000000001</v>
      </c>
      <c r="BT3184" s="72">
        <v>92.355999999999995</v>
      </c>
      <c r="BU3184" s="72">
        <v>3.1739999999999999</v>
      </c>
      <c r="BV3184" s="12">
        <v>3665.4079999999999</v>
      </c>
      <c r="BW3184" s="72">
        <v>100</v>
      </c>
      <c r="BX3184" s="72">
        <v>3.4620000000000002</v>
      </c>
      <c r="BY3184" s="13"/>
      <c r="BZ3184" s="13"/>
    </row>
    <row r="3185" spans="1:78">
      <c r="A3185" s="122" t="s">
        <v>65</v>
      </c>
      <c r="B3185" s="71" t="s">
        <v>47</v>
      </c>
      <c r="C3185" s="71" t="s">
        <v>26</v>
      </c>
      <c r="D3185" s="34">
        <v>42614</v>
      </c>
      <c r="E3185" s="12">
        <v>0</v>
      </c>
      <c r="F3185" s="72">
        <v>0</v>
      </c>
      <c r="G3185" s="72">
        <v>0</v>
      </c>
      <c r="H3185" s="12">
        <v>0</v>
      </c>
      <c r="I3185" s="72">
        <v>0</v>
      </c>
      <c r="J3185" s="72">
        <v>0</v>
      </c>
      <c r="K3185" s="12">
        <v>0</v>
      </c>
      <c r="L3185" s="72">
        <v>0</v>
      </c>
      <c r="M3185" s="72">
        <v>0</v>
      </c>
      <c r="N3185" s="12">
        <v>0</v>
      </c>
      <c r="O3185" s="72">
        <v>0</v>
      </c>
      <c r="P3185" s="72">
        <v>0</v>
      </c>
      <c r="Q3185" s="12">
        <v>0</v>
      </c>
      <c r="R3185" s="72">
        <v>0</v>
      </c>
      <c r="S3185" s="72">
        <v>0</v>
      </c>
      <c r="T3185" s="12">
        <v>0</v>
      </c>
      <c r="U3185" s="72">
        <v>0</v>
      </c>
      <c r="V3185" s="72">
        <v>0</v>
      </c>
      <c r="W3185" s="12">
        <v>0</v>
      </c>
      <c r="X3185" s="72">
        <v>0</v>
      </c>
      <c r="Y3185" s="72">
        <v>0</v>
      </c>
      <c r="Z3185" s="12">
        <v>0</v>
      </c>
      <c r="AA3185" s="72">
        <v>0</v>
      </c>
      <c r="AB3185" s="72">
        <v>0</v>
      </c>
      <c r="AC3185" s="12">
        <v>0</v>
      </c>
      <c r="AD3185" s="72">
        <v>0</v>
      </c>
      <c r="AE3185" s="72">
        <v>0</v>
      </c>
      <c r="AF3185" s="12">
        <v>0</v>
      </c>
      <c r="AG3185" s="72">
        <v>0</v>
      </c>
      <c r="AH3185" s="72">
        <v>0</v>
      </c>
      <c r="AI3185" s="12">
        <v>232.28</v>
      </c>
      <c r="AJ3185" s="72">
        <v>6.5119999999999996</v>
      </c>
      <c r="AK3185" s="72">
        <v>13.691000000000001</v>
      </c>
      <c r="AL3185" s="12">
        <v>232.28</v>
      </c>
      <c r="AM3185" s="72">
        <v>6.5119999999999996</v>
      </c>
      <c r="AN3185" s="72">
        <v>13.691000000000001</v>
      </c>
      <c r="AO3185" s="12">
        <v>232.28</v>
      </c>
      <c r="AP3185" s="72">
        <v>6.5119999999999996</v>
      </c>
      <c r="AQ3185" s="72">
        <v>13.691000000000001</v>
      </c>
      <c r="AR3185" s="12">
        <v>9.5690000000000008</v>
      </c>
      <c r="AS3185" s="72">
        <v>0.26800000000000002</v>
      </c>
      <c r="AT3185" s="72">
        <v>51.856000000000002</v>
      </c>
      <c r="AU3185" s="12">
        <v>28.183</v>
      </c>
      <c r="AV3185" s="72">
        <v>0.79</v>
      </c>
      <c r="AW3185" s="72">
        <v>48.14</v>
      </c>
      <c r="AX3185" s="12">
        <v>359.57900000000001</v>
      </c>
      <c r="AY3185" s="72">
        <v>10.08</v>
      </c>
      <c r="AZ3185" s="72">
        <v>15.468</v>
      </c>
      <c r="BA3185" s="12">
        <v>387.762</v>
      </c>
      <c r="BB3185" s="72">
        <v>10.87</v>
      </c>
      <c r="BC3185" s="72">
        <v>13.867000000000001</v>
      </c>
      <c r="BD3185" s="12">
        <v>301.84199999999998</v>
      </c>
      <c r="BE3185" s="72">
        <v>8.4619999999999997</v>
      </c>
      <c r="BF3185" s="72">
        <v>16.073</v>
      </c>
      <c r="BG3185" s="12">
        <v>689.60400000000004</v>
      </c>
      <c r="BH3185" s="72">
        <v>19.332000000000001</v>
      </c>
      <c r="BI3185" s="72">
        <v>9.7119999999999997</v>
      </c>
      <c r="BJ3185" s="12">
        <v>1466.7539999999999</v>
      </c>
      <c r="BK3185" s="72">
        <v>41.118000000000002</v>
      </c>
      <c r="BL3185" s="72">
        <v>5.9219999999999997</v>
      </c>
      <c r="BM3185" s="12">
        <v>1168.9649999999999</v>
      </c>
      <c r="BN3185" s="72">
        <v>32.770000000000003</v>
      </c>
      <c r="BO3185" s="72">
        <v>7.524</v>
      </c>
      <c r="BP3185" s="12">
        <v>2635.7190000000001</v>
      </c>
      <c r="BQ3185" s="72">
        <v>73.888000000000005</v>
      </c>
      <c r="BR3185" s="72">
        <v>3.677</v>
      </c>
      <c r="BS3185" s="12">
        <v>3334.8919999999998</v>
      </c>
      <c r="BT3185" s="72">
        <v>93.488</v>
      </c>
      <c r="BU3185" s="72">
        <v>2.9180000000000001</v>
      </c>
      <c r="BV3185" s="12">
        <v>3567.172</v>
      </c>
      <c r="BW3185" s="72">
        <v>100</v>
      </c>
      <c r="BX3185" s="72">
        <v>2.589</v>
      </c>
      <c r="BY3185" s="13"/>
      <c r="BZ3185" s="13"/>
    </row>
    <row r="3186" spans="1:78">
      <c r="A3186" s="122" t="s">
        <v>65</v>
      </c>
      <c r="B3186" s="71" t="s">
        <v>47</v>
      </c>
      <c r="C3186" s="71" t="s">
        <v>26</v>
      </c>
      <c r="D3186" s="34">
        <v>42705</v>
      </c>
      <c r="E3186" s="12">
        <v>0</v>
      </c>
      <c r="F3186" s="72">
        <v>0</v>
      </c>
      <c r="G3186" s="72">
        <v>0</v>
      </c>
      <c r="H3186" s="12">
        <v>0</v>
      </c>
      <c r="I3186" s="72">
        <v>0</v>
      </c>
      <c r="J3186" s="72">
        <v>0</v>
      </c>
      <c r="K3186" s="12">
        <v>0</v>
      </c>
      <c r="L3186" s="72">
        <v>0</v>
      </c>
      <c r="M3186" s="72">
        <v>0</v>
      </c>
      <c r="N3186" s="12">
        <v>0</v>
      </c>
      <c r="O3186" s="72">
        <v>0</v>
      </c>
      <c r="P3186" s="72">
        <v>0</v>
      </c>
      <c r="Q3186" s="12">
        <v>0</v>
      </c>
      <c r="R3186" s="72">
        <v>0</v>
      </c>
      <c r="S3186" s="72">
        <v>0</v>
      </c>
      <c r="T3186" s="12">
        <v>0</v>
      </c>
      <c r="U3186" s="72">
        <v>0</v>
      </c>
      <c r="V3186" s="72">
        <v>0</v>
      </c>
      <c r="W3186" s="12">
        <v>0</v>
      </c>
      <c r="X3186" s="72">
        <v>0</v>
      </c>
      <c r="Y3186" s="72">
        <v>0</v>
      </c>
      <c r="Z3186" s="12">
        <v>0</v>
      </c>
      <c r="AA3186" s="72">
        <v>0</v>
      </c>
      <c r="AB3186" s="72">
        <v>0</v>
      </c>
      <c r="AC3186" s="12">
        <v>0</v>
      </c>
      <c r="AD3186" s="72">
        <v>0</v>
      </c>
      <c r="AE3186" s="72">
        <v>0</v>
      </c>
      <c r="AF3186" s="12">
        <v>2.387</v>
      </c>
      <c r="AG3186" s="72">
        <v>6.6000000000000003E-2</v>
      </c>
      <c r="AH3186" s="72">
        <v>125.946</v>
      </c>
      <c r="AI3186" s="12">
        <v>235.51</v>
      </c>
      <c r="AJ3186" s="72">
        <v>6.5350000000000001</v>
      </c>
      <c r="AK3186" s="72">
        <v>16.184000000000001</v>
      </c>
      <c r="AL3186" s="12">
        <v>237.89599999999999</v>
      </c>
      <c r="AM3186" s="72">
        <v>6.6020000000000003</v>
      </c>
      <c r="AN3186" s="72">
        <v>16.350000000000001</v>
      </c>
      <c r="AO3186" s="12">
        <v>237.89599999999999</v>
      </c>
      <c r="AP3186" s="72">
        <v>6.6020000000000003</v>
      </c>
      <c r="AQ3186" s="72">
        <v>16.350000000000001</v>
      </c>
      <c r="AR3186" s="12">
        <v>11.278</v>
      </c>
      <c r="AS3186" s="72">
        <v>0.313</v>
      </c>
      <c r="AT3186" s="72">
        <v>78.507999999999996</v>
      </c>
      <c r="AU3186" s="12">
        <v>3.2050000000000001</v>
      </c>
      <c r="AV3186" s="72">
        <v>8.8999999999999996E-2</v>
      </c>
      <c r="AW3186" s="72">
        <v>101.402</v>
      </c>
      <c r="AX3186" s="12">
        <v>366.15199999999999</v>
      </c>
      <c r="AY3186" s="72">
        <v>10.161</v>
      </c>
      <c r="AZ3186" s="72">
        <v>16.585999999999999</v>
      </c>
      <c r="BA3186" s="12">
        <v>369.35700000000003</v>
      </c>
      <c r="BB3186" s="72">
        <v>10.25</v>
      </c>
      <c r="BC3186" s="72">
        <v>16.408000000000001</v>
      </c>
      <c r="BD3186" s="12">
        <v>266.49599999999998</v>
      </c>
      <c r="BE3186" s="72">
        <v>7.3949999999999996</v>
      </c>
      <c r="BF3186" s="72">
        <v>20.677</v>
      </c>
      <c r="BG3186" s="12">
        <v>635.85299999999995</v>
      </c>
      <c r="BH3186" s="72">
        <v>17.645</v>
      </c>
      <c r="BI3186" s="72">
        <v>11.997999999999999</v>
      </c>
      <c r="BJ3186" s="12">
        <v>1396.4459999999999</v>
      </c>
      <c r="BK3186" s="72">
        <v>38.752000000000002</v>
      </c>
      <c r="BL3186" s="72">
        <v>6.6660000000000004</v>
      </c>
      <c r="BM3186" s="12">
        <v>1322.1</v>
      </c>
      <c r="BN3186" s="72">
        <v>36.689</v>
      </c>
      <c r="BO3186" s="72">
        <v>6.2990000000000004</v>
      </c>
      <c r="BP3186" s="12">
        <v>2718.5459999999998</v>
      </c>
      <c r="BQ3186" s="72">
        <v>75.44</v>
      </c>
      <c r="BR3186" s="72">
        <v>3.9769999999999999</v>
      </c>
      <c r="BS3186" s="12">
        <v>3365.6770000000001</v>
      </c>
      <c r="BT3186" s="72">
        <v>93.397999999999996</v>
      </c>
      <c r="BU3186" s="72">
        <v>3.78</v>
      </c>
      <c r="BV3186" s="12">
        <v>3603.5729999999999</v>
      </c>
      <c r="BW3186" s="72">
        <v>100</v>
      </c>
      <c r="BX3186" s="72">
        <v>3.3730000000000002</v>
      </c>
      <c r="BY3186" s="13"/>
      <c r="BZ3186" s="13"/>
    </row>
    <row r="3187" spans="1:78">
      <c r="A3187" s="122" t="s">
        <v>65</v>
      </c>
      <c r="B3187" s="71" t="s">
        <v>47</v>
      </c>
      <c r="C3187" s="71" t="s">
        <v>26</v>
      </c>
      <c r="D3187" s="34">
        <v>42795</v>
      </c>
      <c r="E3187" s="12">
        <v>0</v>
      </c>
      <c r="F3187" s="72">
        <v>0</v>
      </c>
      <c r="G3187" s="72">
        <v>0</v>
      </c>
      <c r="H3187" s="12">
        <v>0</v>
      </c>
      <c r="I3187" s="72">
        <v>0</v>
      </c>
      <c r="J3187" s="72">
        <v>0</v>
      </c>
      <c r="K3187" s="12">
        <v>0</v>
      </c>
      <c r="L3187" s="72">
        <v>0</v>
      </c>
      <c r="M3187" s="72">
        <v>0</v>
      </c>
      <c r="N3187" s="12">
        <v>0</v>
      </c>
      <c r="O3187" s="72">
        <v>0</v>
      </c>
      <c r="P3187" s="72">
        <v>0</v>
      </c>
      <c r="Q3187" s="12">
        <v>0</v>
      </c>
      <c r="R3187" s="72">
        <v>0</v>
      </c>
      <c r="S3187" s="72">
        <v>0</v>
      </c>
      <c r="T3187" s="12">
        <v>0</v>
      </c>
      <c r="U3187" s="72">
        <v>0</v>
      </c>
      <c r="V3187" s="72">
        <v>0</v>
      </c>
      <c r="W3187" s="12">
        <v>0</v>
      </c>
      <c r="X3187" s="72">
        <v>0</v>
      </c>
      <c r="Y3187" s="72">
        <v>0</v>
      </c>
      <c r="Z3187" s="12">
        <v>0</v>
      </c>
      <c r="AA3187" s="72">
        <v>0</v>
      </c>
      <c r="AB3187" s="72">
        <v>0</v>
      </c>
      <c r="AC3187" s="12">
        <v>0</v>
      </c>
      <c r="AD3187" s="72">
        <v>0</v>
      </c>
      <c r="AE3187" s="72">
        <v>0</v>
      </c>
      <c r="AF3187" s="12">
        <v>3.931</v>
      </c>
      <c r="AG3187" s="72">
        <v>0.11700000000000001</v>
      </c>
      <c r="AH3187" s="72">
        <v>84.480999999999995</v>
      </c>
      <c r="AI3187" s="12">
        <v>247.624</v>
      </c>
      <c r="AJ3187" s="72">
        <v>7.3479999999999999</v>
      </c>
      <c r="AK3187" s="72">
        <v>17.452999999999999</v>
      </c>
      <c r="AL3187" s="12">
        <v>251.554</v>
      </c>
      <c r="AM3187" s="72">
        <v>7.4640000000000004</v>
      </c>
      <c r="AN3187" s="72">
        <v>17.12</v>
      </c>
      <c r="AO3187" s="12">
        <v>251.554</v>
      </c>
      <c r="AP3187" s="72">
        <v>7.4640000000000004</v>
      </c>
      <c r="AQ3187" s="72">
        <v>17.12</v>
      </c>
      <c r="AR3187" s="12">
        <v>65.522000000000006</v>
      </c>
      <c r="AS3187" s="72">
        <v>1.944</v>
      </c>
      <c r="AT3187" s="72">
        <v>33.14</v>
      </c>
      <c r="AU3187" s="12">
        <v>7.1920000000000002</v>
      </c>
      <c r="AV3187" s="72">
        <v>0.21299999999999999</v>
      </c>
      <c r="AW3187" s="72">
        <v>105.149</v>
      </c>
      <c r="AX3187" s="12">
        <v>464.17099999999999</v>
      </c>
      <c r="AY3187" s="72">
        <v>13.773</v>
      </c>
      <c r="AZ3187" s="72">
        <v>12.731</v>
      </c>
      <c r="BA3187" s="12">
        <v>471.363</v>
      </c>
      <c r="BB3187" s="72">
        <v>13.986000000000001</v>
      </c>
      <c r="BC3187" s="72">
        <v>13.414999999999999</v>
      </c>
      <c r="BD3187" s="12">
        <v>182.06200000000001</v>
      </c>
      <c r="BE3187" s="72">
        <v>5.4020000000000001</v>
      </c>
      <c r="BF3187" s="72">
        <v>12.657999999999999</v>
      </c>
      <c r="BG3187" s="12">
        <v>653.42399999999998</v>
      </c>
      <c r="BH3187" s="72">
        <v>19.388999999999999</v>
      </c>
      <c r="BI3187" s="72">
        <v>9.1370000000000005</v>
      </c>
      <c r="BJ3187" s="12">
        <v>1323.164</v>
      </c>
      <c r="BK3187" s="72">
        <v>39.261000000000003</v>
      </c>
      <c r="BL3187" s="72">
        <v>7.8620000000000001</v>
      </c>
      <c r="BM3187" s="12">
        <v>1076.4690000000001</v>
      </c>
      <c r="BN3187" s="72">
        <v>31.940999999999999</v>
      </c>
      <c r="BO3187" s="72">
        <v>6.3470000000000004</v>
      </c>
      <c r="BP3187" s="12">
        <v>2399.6329999999998</v>
      </c>
      <c r="BQ3187" s="72">
        <v>71.203000000000003</v>
      </c>
      <c r="BR3187" s="72">
        <v>5.1029999999999998</v>
      </c>
      <c r="BS3187" s="12">
        <v>3118.5790000000002</v>
      </c>
      <c r="BT3187" s="72">
        <v>92.536000000000001</v>
      </c>
      <c r="BU3187" s="72">
        <v>3.8109999999999999</v>
      </c>
      <c r="BV3187" s="12">
        <v>3370.1329999999998</v>
      </c>
      <c r="BW3187" s="72">
        <v>100</v>
      </c>
      <c r="BX3187" s="72">
        <v>4.08</v>
      </c>
      <c r="BY3187" s="13"/>
      <c r="BZ3187" s="13"/>
    </row>
    <row r="3188" spans="1:78">
      <c r="A3188" s="122" t="s">
        <v>65</v>
      </c>
      <c r="B3188" s="71" t="s">
        <v>47</v>
      </c>
      <c r="C3188" s="71" t="s">
        <v>26</v>
      </c>
      <c r="D3188" s="34">
        <v>42887</v>
      </c>
      <c r="E3188" s="12">
        <v>0</v>
      </c>
      <c r="F3188" s="72">
        <v>0</v>
      </c>
      <c r="G3188" s="72">
        <v>0</v>
      </c>
      <c r="H3188" s="12">
        <v>0</v>
      </c>
      <c r="I3188" s="72">
        <v>0</v>
      </c>
      <c r="J3188" s="72">
        <v>0</v>
      </c>
      <c r="K3188" s="12">
        <v>0</v>
      </c>
      <c r="L3188" s="72">
        <v>0</v>
      </c>
      <c r="M3188" s="72">
        <v>0</v>
      </c>
      <c r="N3188" s="12">
        <v>0</v>
      </c>
      <c r="O3188" s="72">
        <v>0</v>
      </c>
      <c r="P3188" s="72">
        <v>0</v>
      </c>
      <c r="Q3188" s="12">
        <v>0</v>
      </c>
      <c r="R3188" s="72">
        <v>0</v>
      </c>
      <c r="S3188" s="72">
        <v>0</v>
      </c>
      <c r="T3188" s="12">
        <v>0</v>
      </c>
      <c r="U3188" s="72">
        <v>0</v>
      </c>
      <c r="V3188" s="72">
        <v>0</v>
      </c>
      <c r="W3188" s="12">
        <v>0</v>
      </c>
      <c r="X3188" s="72">
        <v>0</v>
      </c>
      <c r="Y3188" s="72">
        <v>0</v>
      </c>
      <c r="Z3188" s="12">
        <v>0</v>
      </c>
      <c r="AA3188" s="72">
        <v>0</v>
      </c>
      <c r="AB3188" s="72">
        <v>0</v>
      </c>
      <c r="AC3188" s="12">
        <v>0</v>
      </c>
      <c r="AD3188" s="72">
        <v>0</v>
      </c>
      <c r="AE3188" s="72">
        <v>0</v>
      </c>
      <c r="AF3188" s="12">
        <v>5.7919999999999998</v>
      </c>
      <c r="AG3188" s="72">
        <v>0.155</v>
      </c>
      <c r="AH3188" s="72">
        <v>79.466999999999999</v>
      </c>
      <c r="AI3188" s="12">
        <v>208.21</v>
      </c>
      <c r="AJ3188" s="72">
        <v>5.5579999999999998</v>
      </c>
      <c r="AK3188" s="72">
        <v>19.231999999999999</v>
      </c>
      <c r="AL3188" s="12">
        <v>214.00200000000001</v>
      </c>
      <c r="AM3188" s="72">
        <v>5.7130000000000001</v>
      </c>
      <c r="AN3188" s="72">
        <v>18.821000000000002</v>
      </c>
      <c r="AO3188" s="12">
        <v>214.00200000000001</v>
      </c>
      <c r="AP3188" s="72">
        <v>5.7130000000000001</v>
      </c>
      <c r="AQ3188" s="72">
        <v>18.821000000000002</v>
      </c>
      <c r="AR3188" s="12">
        <v>35.542999999999999</v>
      </c>
      <c r="AS3188" s="72">
        <v>0.94899999999999995</v>
      </c>
      <c r="AT3188" s="72">
        <v>44.668999999999997</v>
      </c>
      <c r="AU3188" s="12">
        <v>0</v>
      </c>
      <c r="AV3188" s="72">
        <v>0</v>
      </c>
      <c r="AW3188" s="72">
        <v>0</v>
      </c>
      <c r="AX3188" s="12">
        <v>409.30399999999997</v>
      </c>
      <c r="AY3188" s="72">
        <v>10.927</v>
      </c>
      <c r="AZ3188" s="72">
        <v>9.2989999999999995</v>
      </c>
      <c r="BA3188" s="12">
        <v>409.30399999999997</v>
      </c>
      <c r="BB3188" s="72">
        <v>10.927</v>
      </c>
      <c r="BC3188" s="72">
        <v>9.2989999999999995</v>
      </c>
      <c r="BD3188" s="12">
        <v>220.333</v>
      </c>
      <c r="BE3188" s="72">
        <v>5.8819999999999997</v>
      </c>
      <c r="BF3188" s="72">
        <v>20.332000000000001</v>
      </c>
      <c r="BG3188" s="12">
        <v>629.63699999999994</v>
      </c>
      <c r="BH3188" s="72">
        <v>16.809000000000001</v>
      </c>
      <c r="BI3188" s="72">
        <v>8.6950000000000003</v>
      </c>
      <c r="BJ3188" s="12">
        <v>1517.6569999999999</v>
      </c>
      <c r="BK3188" s="72">
        <v>40.515000000000001</v>
      </c>
      <c r="BL3188" s="72">
        <v>4.5449999999999999</v>
      </c>
      <c r="BM3188" s="12">
        <v>1349.0940000000001</v>
      </c>
      <c r="BN3188" s="72">
        <v>36.015000000000001</v>
      </c>
      <c r="BO3188" s="72">
        <v>5.4130000000000003</v>
      </c>
      <c r="BP3188" s="12">
        <v>2866.7510000000002</v>
      </c>
      <c r="BQ3188" s="72">
        <v>76.53</v>
      </c>
      <c r="BR3188" s="72">
        <v>2.69</v>
      </c>
      <c r="BS3188" s="12">
        <v>3531.931</v>
      </c>
      <c r="BT3188" s="72">
        <v>94.287000000000006</v>
      </c>
      <c r="BU3188" s="72">
        <v>2.17</v>
      </c>
      <c r="BV3188" s="12">
        <v>3745.933</v>
      </c>
      <c r="BW3188" s="72">
        <v>100</v>
      </c>
      <c r="BX3188" s="72">
        <v>2.5209999999999999</v>
      </c>
      <c r="BY3188" s="13"/>
      <c r="BZ3188" s="13"/>
    </row>
    <row r="3189" spans="1:78">
      <c r="A3189" s="122" t="s">
        <v>65</v>
      </c>
      <c r="B3189" s="71" t="s">
        <v>47</v>
      </c>
      <c r="C3189" s="71" t="s">
        <v>26</v>
      </c>
      <c r="D3189" s="34">
        <v>43344</v>
      </c>
      <c r="E3189" s="12">
        <v>0</v>
      </c>
      <c r="F3189" s="72">
        <v>0</v>
      </c>
      <c r="G3189" s="72">
        <v>0</v>
      </c>
      <c r="H3189" s="12">
        <v>0</v>
      </c>
      <c r="I3189" s="72">
        <v>0</v>
      </c>
      <c r="J3189" s="72">
        <v>0</v>
      </c>
      <c r="K3189" s="12">
        <v>0</v>
      </c>
      <c r="L3189" s="72">
        <v>0</v>
      </c>
      <c r="M3189" s="72">
        <v>0</v>
      </c>
      <c r="N3189" s="12">
        <v>0</v>
      </c>
      <c r="O3189" s="72">
        <v>0</v>
      </c>
      <c r="P3189" s="72">
        <v>0</v>
      </c>
      <c r="Q3189" s="12">
        <v>0</v>
      </c>
      <c r="R3189" s="72">
        <v>0</v>
      </c>
      <c r="S3189" s="72">
        <v>0</v>
      </c>
      <c r="T3189" s="12">
        <v>0</v>
      </c>
      <c r="U3189" s="72">
        <v>0</v>
      </c>
      <c r="V3189" s="72">
        <v>0</v>
      </c>
      <c r="W3189" s="12">
        <v>0</v>
      </c>
      <c r="X3189" s="72">
        <v>0</v>
      </c>
      <c r="Y3189" s="72">
        <v>0</v>
      </c>
      <c r="Z3189" s="12">
        <v>0</v>
      </c>
      <c r="AA3189" s="72">
        <v>0</v>
      </c>
      <c r="AB3189" s="72">
        <v>0</v>
      </c>
      <c r="AC3189" s="12">
        <v>0</v>
      </c>
      <c r="AD3189" s="72">
        <v>0</v>
      </c>
      <c r="AE3189" s="72">
        <v>0</v>
      </c>
      <c r="AF3189" s="12">
        <v>4.282</v>
      </c>
      <c r="AG3189" s="72">
        <v>0.109</v>
      </c>
      <c r="AH3189" s="72">
        <v>109.822</v>
      </c>
      <c r="AI3189" s="12">
        <v>265.76100000000002</v>
      </c>
      <c r="AJ3189" s="72">
        <v>6.7549999999999999</v>
      </c>
      <c r="AK3189" s="72">
        <v>17.538</v>
      </c>
      <c r="AL3189" s="12">
        <v>270.04199999999997</v>
      </c>
      <c r="AM3189" s="72">
        <v>6.8639999999999999</v>
      </c>
      <c r="AN3189" s="72">
        <v>17.254000000000001</v>
      </c>
      <c r="AO3189" s="12">
        <v>270.04199999999997</v>
      </c>
      <c r="AP3189" s="72">
        <v>6.8639999999999999</v>
      </c>
      <c r="AQ3189" s="72">
        <v>17.254000000000001</v>
      </c>
      <c r="AR3189" s="12">
        <v>50.822000000000003</v>
      </c>
      <c r="AS3189" s="72">
        <v>1.292</v>
      </c>
      <c r="AT3189" s="72">
        <v>52.238999999999997</v>
      </c>
      <c r="AU3189" s="12">
        <v>2.3170000000000002</v>
      </c>
      <c r="AV3189" s="72">
        <v>5.8999999999999997E-2</v>
      </c>
      <c r="AW3189" s="72">
        <v>103.11199999999999</v>
      </c>
      <c r="AX3189" s="12">
        <v>310.053</v>
      </c>
      <c r="AY3189" s="72">
        <v>7.8810000000000002</v>
      </c>
      <c r="AZ3189" s="72">
        <v>19.114000000000001</v>
      </c>
      <c r="BA3189" s="12">
        <v>312.37</v>
      </c>
      <c r="BB3189" s="72">
        <v>7.94</v>
      </c>
      <c r="BC3189" s="72">
        <v>19.117999999999999</v>
      </c>
      <c r="BD3189" s="12">
        <v>294.85500000000002</v>
      </c>
      <c r="BE3189" s="72">
        <v>7.4950000000000001</v>
      </c>
      <c r="BF3189" s="72">
        <v>15.537000000000001</v>
      </c>
      <c r="BG3189" s="12">
        <v>607.22500000000002</v>
      </c>
      <c r="BH3189" s="72">
        <v>15.435</v>
      </c>
      <c r="BI3189" s="72">
        <v>12.432</v>
      </c>
      <c r="BJ3189" s="12">
        <v>1650.3589999999999</v>
      </c>
      <c r="BK3189" s="72">
        <v>41.951000000000001</v>
      </c>
      <c r="BL3189" s="72">
        <v>4.5279999999999996</v>
      </c>
      <c r="BM3189" s="12">
        <v>1355.614</v>
      </c>
      <c r="BN3189" s="72">
        <v>34.457999999999998</v>
      </c>
      <c r="BO3189" s="72">
        <v>6.0659999999999998</v>
      </c>
      <c r="BP3189" s="12">
        <v>3005.973</v>
      </c>
      <c r="BQ3189" s="72">
        <v>76.409000000000006</v>
      </c>
      <c r="BR3189" s="72">
        <v>3.21</v>
      </c>
      <c r="BS3189" s="12">
        <v>3664.02</v>
      </c>
      <c r="BT3189" s="72">
        <v>93.135999999999996</v>
      </c>
      <c r="BU3189" s="72">
        <v>3.27</v>
      </c>
      <c r="BV3189" s="12">
        <v>3934.0619999999999</v>
      </c>
      <c r="BW3189" s="72">
        <v>100</v>
      </c>
      <c r="BX3189" s="72">
        <v>3.5</v>
      </c>
      <c r="BY3189" s="13"/>
      <c r="BZ3189" s="13"/>
    </row>
    <row r="3190" spans="1:78">
      <c r="A3190" s="122" t="s">
        <v>65</v>
      </c>
      <c r="B3190" s="71" t="s">
        <v>47</v>
      </c>
      <c r="C3190" s="71" t="s">
        <v>26</v>
      </c>
      <c r="D3190" s="34">
        <v>43435</v>
      </c>
      <c r="E3190" s="12">
        <v>0</v>
      </c>
      <c r="F3190" s="72">
        <v>0</v>
      </c>
      <c r="G3190" s="72">
        <v>0</v>
      </c>
      <c r="H3190" s="12">
        <v>0</v>
      </c>
      <c r="I3190" s="72">
        <v>0</v>
      </c>
      <c r="J3190" s="72">
        <v>0</v>
      </c>
      <c r="K3190" s="12">
        <v>0</v>
      </c>
      <c r="L3190" s="72">
        <v>0</v>
      </c>
      <c r="M3190" s="72">
        <v>0</v>
      </c>
      <c r="N3190" s="12">
        <v>0</v>
      </c>
      <c r="O3190" s="72">
        <v>0</v>
      </c>
      <c r="P3190" s="72">
        <v>0</v>
      </c>
      <c r="Q3190" s="12">
        <v>0</v>
      </c>
      <c r="R3190" s="72">
        <v>0</v>
      </c>
      <c r="S3190" s="72">
        <v>0</v>
      </c>
      <c r="T3190" s="12">
        <v>0</v>
      </c>
      <c r="U3190" s="72">
        <v>0</v>
      </c>
      <c r="V3190" s="72">
        <v>0</v>
      </c>
      <c r="W3190" s="12">
        <v>0</v>
      </c>
      <c r="X3190" s="72">
        <v>0</v>
      </c>
      <c r="Y3190" s="72">
        <v>0</v>
      </c>
      <c r="Z3190" s="12">
        <v>0</v>
      </c>
      <c r="AA3190" s="72">
        <v>0</v>
      </c>
      <c r="AB3190" s="72">
        <v>0</v>
      </c>
      <c r="AC3190" s="12">
        <v>0</v>
      </c>
      <c r="AD3190" s="72">
        <v>0</v>
      </c>
      <c r="AE3190" s="72">
        <v>0</v>
      </c>
      <c r="AF3190" s="12">
        <v>6.7240000000000002</v>
      </c>
      <c r="AG3190" s="72">
        <v>0.17100000000000001</v>
      </c>
      <c r="AH3190" s="72">
        <v>106.184</v>
      </c>
      <c r="AI3190" s="12">
        <v>276.07400000000001</v>
      </c>
      <c r="AJ3190" s="72">
        <v>7.0389999999999997</v>
      </c>
      <c r="AK3190" s="72">
        <v>16.488</v>
      </c>
      <c r="AL3190" s="12">
        <v>282.798</v>
      </c>
      <c r="AM3190" s="72">
        <v>7.21</v>
      </c>
      <c r="AN3190" s="72">
        <v>16.690000000000001</v>
      </c>
      <c r="AO3190" s="12">
        <v>282.798</v>
      </c>
      <c r="AP3190" s="72">
        <v>7.21</v>
      </c>
      <c r="AQ3190" s="72">
        <v>16.690000000000001</v>
      </c>
      <c r="AR3190" s="12">
        <v>37.652999999999999</v>
      </c>
      <c r="AS3190" s="72">
        <v>0.96</v>
      </c>
      <c r="AT3190" s="72">
        <v>36.311999999999998</v>
      </c>
      <c r="AU3190" s="12">
        <v>18.419</v>
      </c>
      <c r="AV3190" s="72">
        <v>0.47</v>
      </c>
      <c r="AW3190" s="72">
        <v>61.220999999999997</v>
      </c>
      <c r="AX3190" s="12">
        <v>334.94400000000002</v>
      </c>
      <c r="AY3190" s="72">
        <v>8.5399999999999991</v>
      </c>
      <c r="AZ3190" s="72">
        <v>17.948</v>
      </c>
      <c r="BA3190" s="12">
        <v>353.363</v>
      </c>
      <c r="BB3190" s="72">
        <v>9.0090000000000003</v>
      </c>
      <c r="BC3190" s="72">
        <v>16.934000000000001</v>
      </c>
      <c r="BD3190" s="12">
        <v>172.25800000000001</v>
      </c>
      <c r="BE3190" s="72">
        <v>4.3920000000000003</v>
      </c>
      <c r="BF3190" s="72">
        <v>19.969000000000001</v>
      </c>
      <c r="BG3190" s="12">
        <v>525.62099999999998</v>
      </c>
      <c r="BH3190" s="72">
        <v>13.401</v>
      </c>
      <c r="BI3190" s="72">
        <v>12.86</v>
      </c>
      <c r="BJ3190" s="12">
        <v>1584.1590000000001</v>
      </c>
      <c r="BK3190" s="72">
        <v>40.39</v>
      </c>
      <c r="BL3190" s="72">
        <v>6.5540000000000003</v>
      </c>
      <c r="BM3190" s="12">
        <v>1491.902</v>
      </c>
      <c r="BN3190" s="72">
        <v>38.037999999999997</v>
      </c>
      <c r="BO3190" s="72">
        <v>5.8079999999999998</v>
      </c>
      <c r="BP3190" s="12">
        <v>3076.0619999999999</v>
      </c>
      <c r="BQ3190" s="72">
        <v>78.427999999999997</v>
      </c>
      <c r="BR3190" s="72">
        <v>4.1769999999999996</v>
      </c>
      <c r="BS3190" s="12">
        <v>3639.335</v>
      </c>
      <c r="BT3190" s="72">
        <v>92.79</v>
      </c>
      <c r="BU3190" s="72">
        <v>2.8929999999999998</v>
      </c>
      <c r="BV3190" s="12">
        <v>3922.1329999999998</v>
      </c>
      <c r="BW3190" s="72">
        <v>100</v>
      </c>
      <c r="BX3190" s="72">
        <v>2.9060000000000001</v>
      </c>
      <c r="BY3190" s="13"/>
      <c r="BZ3190" s="13"/>
    </row>
    <row r="3191" spans="1:78">
      <c r="A3191" s="122" t="s">
        <v>65</v>
      </c>
      <c r="B3191" s="71" t="s">
        <v>47</v>
      </c>
      <c r="C3191" s="71" t="s">
        <v>26</v>
      </c>
      <c r="D3191" s="34">
        <v>43525</v>
      </c>
      <c r="E3191" s="12">
        <v>0</v>
      </c>
      <c r="F3191" s="72">
        <v>0</v>
      </c>
      <c r="G3191" s="72">
        <v>0</v>
      </c>
      <c r="H3191" s="12">
        <v>0</v>
      </c>
      <c r="I3191" s="72">
        <v>0</v>
      </c>
      <c r="J3191" s="72">
        <v>0</v>
      </c>
      <c r="K3191" s="12">
        <v>0</v>
      </c>
      <c r="L3191" s="72">
        <v>0</v>
      </c>
      <c r="M3191" s="72">
        <v>0</v>
      </c>
      <c r="N3191" s="12">
        <v>0</v>
      </c>
      <c r="O3191" s="72">
        <v>0</v>
      </c>
      <c r="P3191" s="72">
        <v>0</v>
      </c>
      <c r="Q3191" s="12">
        <v>0</v>
      </c>
      <c r="R3191" s="72">
        <v>0</v>
      </c>
      <c r="S3191" s="72">
        <v>0</v>
      </c>
      <c r="T3191" s="12">
        <v>0</v>
      </c>
      <c r="U3191" s="72">
        <v>0</v>
      </c>
      <c r="V3191" s="72">
        <v>0</v>
      </c>
      <c r="W3191" s="12">
        <v>0</v>
      </c>
      <c r="X3191" s="72">
        <v>0</v>
      </c>
      <c r="Y3191" s="72">
        <v>0</v>
      </c>
      <c r="Z3191" s="12">
        <v>0</v>
      </c>
      <c r="AA3191" s="72">
        <v>0</v>
      </c>
      <c r="AB3191" s="72">
        <v>0</v>
      </c>
      <c r="AC3191" s="12">
        <v>0</v>
      </c>
      <c r="AD3191" s="72">
        <v>0</v>
      </c>
      <c r="AE3191" s="72">
        <v>0</v>
      </c>
      <c r="AF3191" s="12">
        <v>13.914</v>
      </c>
      <c r="AG3191" s="72">
        <v>0.36899999999999999</v>
      </c>
      <c r="AH3191" s="72">
        <v>103.51</v>
      </c>
      <c r="AI3191" s="12">
        <v>213.28</v>
      </c>
      <c r="AJ3191" s="72">
        <v>5.6550000000000002</v>
      </c>
      <c r="AK3191" s="72">
        <v>17.449000000000002</v>
      </c>
      <c r="AL3191" s="12">
        <v>227.19399999999999</v>
      </c>
      <c r="AM3191" s="72">
        <v>6.024</v>
      </c>
      <c r="AN3191" s="72">
        <v>17.568999999999999</v>
      </c>
      <c r="AO3191" s="12">
        <v>227.19399999999999</v>
      </c>
      <c r="AP3191" s="72">
        <v>6.024</v>
      </c>
      <c r="AQ3191" s="72">
        <v>17.568999999999999</v>
      </c>
      <c r="AR3191" s="12">
        <v>27.187999999999999</v>
      </c>
      <c r="AS3191" s="72">
        <v>0.72099999999999997</v>
      </c>
      <c r="AT3191" s="72">
        <v>47.427</v>
      </c>
      <c r="AU3191" s="12">
        <v>16.224</v>
      </c>
      <c r="AV3191" s="72">
        <v>0.43</v>
      </c>
      <c r="AW3191" s="72">
        <v>53.075000000000003</v>
      </c>
      <c r="AX3191" s="12">
        <v>415.33</v>
      </c>
      <c r="AY3191" s="72">
        <v>11.013</v>
      </c>
      <c r="AZ3191" s="72">
        <v>16.155000000000001</v>
      </c>
      <c r="BA3191" s="12">
        <v>431.55399999999997</v>
      </c>
      <c r="BB3191" s="72">
        <v>11.443</v>
      </c>
      <c r="BC3191" s="72">
        <v>15.689</v>
      </c>
      <c r="BD3191" s="12">
        <v>260.05900000000003</v>
      </c>
      <c r="BE3191" s="72">
        <v>6.8959999999999999</v>
      </c>
      <c r="BF3191" s="72">
        <v>20.079999999999998</v>
      </c>
      <c r="BG3191" s="12">
        <v>691.61300000000006</v>
      </c>
      <c r="BH3191" s="72">
        <v>18.338999999999999</v>
      </c>
      <c r="BI3191" s="72">
        <v>11.606999999999999</v>
      </c>
      <c r="BJ3191" s="12">
        <v>1661.8430000000001</v>
      </c>
      <c r="BK3191" s="72">
        <v>44.064999999999998</v>
      </c>
      <c r="BL3191" s="72">
        <v>8.3770000000000007</v>
      </c>
      <c r="BM3191" s="12">
        <v>1163.5260000000001</v>
      </c>
      <c r="BN3191" s="72">
        <v>30.852</v>
      </c>
      <c r="BO3191" s="72">
        <v>8.7309999999999999</v>
      </c>
      <c r="BP3191" s="12">
        <v>2825.3690000000001</v>
      </c>
      <c r="BQ3191" s="72">
        <v>74.915999999999997</v>
      </c>
      <c r="BR3191" s="72">
        <v>4.5330000000000004</v>
      </c>
      <c r="BS3191" s="12">
        <v>3544.1689999999999</v>
      </c>
      <c r="BT3191" s="72">
        <v>93.975999999999999</v>
      </c>
      <c r="BU3191" s="72">
        <v>2.802</v>
      </c>
      <c r="BV3191" s="12">
        <v>3771.3629999999998</v>
      </c>
      <c r="BW3191" s="72">
        <v>100</v>
      </c>
      <c r="BX3191" s="72">
        <v>2.7320000000000002</v>
      </c>
      <c r="BY3191" s="13"/>
      <c r="BZ3191" s="13"/>
    </row>
    <row r="3192" spans="1:78">
      <c r="A3192" s="122" t="s">
        <v>65</v>
      </c>
      <c r="B3192" s="71" t="s">
        <v>47</v>
      </c>
      <c r="C3192" s="71" t="s">
        <v>26</v>
      </c>
      <c r="D3192" s="34">
        <v>43617</v>
      </c>
      <c r="E3192" s="12">
        <v>0</v>
      </c>
      <c r="F3192" s="72">
        <v>0</v>
      </c>
      <c r="G3192" s="72">
        <v>0</v>
      </c>
      <c r="H3192" s="12">
        <v>0</v>
      </c>
      <c r="I3192" s="72">
        <v>0</v>
      </c>
      <c r="J3192" s="72">
        <v>0</v>
      </c>
      <c r="K3192" s="12">
        <v>0</v>
      </c>
      <c r="L3192" s="72">
        <v>0</v>
      </c>
      <c r="M3192" s="72">
        <v>0</v>
      </c>
      <c r="N3192" s="12">
        <v>0</v>
      </c>
      <c r="O3192" s="72">
        <v>0</v>
      </c>
      <c r="P3192" s="72">
        <v>0</v>
      </c>
      <c r="Q3192" s="12">
        <v>0</v>
      </c>
      <c r="R3192" s="72">
        <v>0</v>
      </c>
      <c r="S3192" s="72">
        <v>0</v>
      </c>
      <c r="T3192" s="12">
        <v>0</v>
      </c>
      <c r="U3192" s="72">
        <v>0</v>
      </c>
      <c r="V3192" s="72">
        <v>0</v>
      </c>
      <c r="W3192" s="12">
        <v>0</v>
      </c>
      <c r="X3192" s="72">
        <v>0</v>
      </c>
      <c r="Y3192" s="72">
        <v>0</v>
      </c>
      <c r="Z3192" s="12">
        <v>0</v>
      </c>
      <c r="AA3192" s="72">
        <v>0</v>
      </c>
      <c r="AB3192" s="72">
        <v>0</v>
      </c>
      <c r="AC3192" s="12">
        <v>0</v>
      </c>
      <c r="AD3192" s="72">
        <v>0</v>
      </c>
      <c r="AE3192" s="72">
        <v>0</v>
      </c>
      <c r="AF3192" s="12">
        <v>3.7509999999999999</v>
      </c>
      <c r="AG3192" s="72">
        <v>0.107</v>
      </c>
      <c r="AH3192" s="72">
        <v>121.803</v>
      </c>
      <c r="AI3192" s="12">
        <v>215.17599999999999</v>
      </c>
      <c r="AJ3192" s="72">
        <v>6.125</v>
      </c>
      <c r="AK3192" s="72">
        <v>22.199000000000002</v>
      </c>
      <c r="AL3192" s="12">
        <v>218.92699999999999</v>
      </c>
      <c r="AM3192" s="72">
        <v>6.2320000000000002</v>
      </c>
      <c r="AN3192" s="72">
        <v>21.001999999999999</v>
      </c>
      <c r="AO3192" s="12">
        <v>218.92699999999999</v>
      </c>
      <c r="AP3192" s="72">
        <v>6.2320000000000002</v>
      </c>
      <c r="AQ3192" s="72">
        <v>21.001999999999999</v>
      </c>
      <c r="AR3192" s="12">
        <v>18.68</v>
      </c>
      <c r="AS3192" s="72">
        <v>0.53200000000000003</v>
      </c>
      <c r="AT3192" s="72">
        <v>55.253999999999998</v>
      </c>
      <c r="AU3192" s="12">
        <v>17.434999999999999</v>
      </c>
      <c r="AV3192" s="72">
        <v>0.496</v>
      </c>
      <c r="AW3192" s="72">
        <v>60.142000000000003</v>
      </c>
      <c r="AX3192" s="12">
        <v>248.672</v>
      </c>
      <c r="AY3192" s="72">
        <v>7.0780000000000003</v>
      </c>
      <c r="AZ3192" s="72">
        <v>15.718</v>
      </c>
      <c r="BA3192" s="12">
        <v>266.10700000000003</v>
      </c>
      <c r="BB3192" s="72">
        <v>7.5750000000000002</v>
      </c>
      <c r="BC3192" s="72">
        <v>14.805999999999999</v>
      </c>
      <c r="BD3192" s="12">
        <v>138.136</v>
      </c>
      <c r="BE3192" s="72">
        <v>3.9319999999999999</v>
      </c>
      <c r="BF3192" s="72">
        <v>26.823</v>
      </c>
      <c r="BG3192" s="12">
        <v>404.24299999999999</v>
      </c>
      <c r="BH3192" s="72">
        <v>11.507</v>
      </c>
      <c r="BI3192" s="72">
        <v>13.166</v>
      </c>
      <c r="BJ3192" s="12">
        <v>1389.95</v>
      </c>
      <c r="BK3192" s="72">
        <v>39.564999999999998</v>
      </c>
      <c r="BL3192" s="72">
        <v>4.84</v>
      </c>
      <c r="BM3192" s="12">
        <v>1481.3219999999999</v>
      </c>
      <c r="BN3192" s="72">
        <v>42.164999999999999</v>
      </c>
      <c r="BO3192" s="72">
        <v>5.4340000000000002</v>
      </c>
      <c r="BP3192" s="12">
        <v>2871.2719999999999</v>
      </c>
      <c r="BQ3192" s="72">
        <v>81.73</v>
      </c>
      <c r="BR3192" s="72">
        <v>3.6739999999999999</v>
      </c>
      <c r="BS3192" s="12">
        <v>3294.1950000000002</v>
      </c>
      <c r="BT3192" s="72">
        <v>93.768000000000001</v>
      </c>
      <c r="BU3192" s="72">
        <v>3.1739999999999999</v>
      </c>
      <c r="BV3192" s="12">
        <v>3513.1219999999998</v>
      </c>
      <c r="BW3192" s="72">
        <v>100</v>
      </c>
      <c r="BX3192" s="72">
        <v>3.02</v>
      </c>
      <c r="BY3192" s="13"/>
      <c r="BZ3192" s="13"/>
    </row>
    <row r="3193" spans="1:78">
      <c r="A3193" s="122" t="s">
        <v>65</v>
      </c>
      <c r="B3193" s="71" t="s">
        <v>47</v>
      </c>
      <c r="C3193" s="71" t="s">
        <v>26</v>
      </c>
      <c r="D3193" s="34">
        <v>44075</v>
      </c>
      <c r="E3193" s="12">
        <v>0</v>
      </c>
      <c r="F3193" s="72">
        <v>0</v>
      </c>
      <c r="G3193" s="72">
        <v>0</v>
      </c>
      <c r="H3193" s="12">
        <v>0</v>
      </c>
      <c r="I3193" s="72">
        <v>0</v>
      </c>
      <c r="J3193" s="72">
        <v>0</v>
      </c>
      <c r="K3193" s="12">
        <v>0</v>
      </c>
      <c r="L3193" s="72">
        <v>0</v>
      </c>
      <c r="M3193" s="72">
        <v>0</v>
      </c>
      <c r="N3193" s="12">
        <v>0</v>
      </c>
      <c r="O3193" s="72">
        <v>0</v>
      </c>
      <c r="P3193" s="72">
        <v>0</v>
      </c>
      <c r="Q3193" s="12">
        <v>0</v>
      </c>
      <c r="R3193" s="72">
        <v>0</v>
      </c>
      <c r="S3193" s="72">
        <v>0</v>
      </c>
      <c r="T3193" s="12">
        <v>0</v>
      </c>
      <c r="U3193" s="72">
        <v>0</v>
      </c>
      <c r="V3193" s="72">
        <v>0</v>
      </c>
      <c r="W3193" s="12">
        <v>0</v>
      </c>
      <c r="X3193" s="72">
        <v>0</v>
      </c>
      <c r="Y3193" s="72">
        <v>0</v>
      </c>
      <c r="Z3193" s="12">
        <v>0</v>
      </c>
      <c r="AA3193" s="72">
        <v>0</v>
      </c>
      <c r="AB3193" s="72">
        <v>0</v>
      </c>
      <c r="AC3193" s="12">
        <v>0</v>
      </c>
      <c r="AD3193" s="72">
        <v>0</v>
      </c>
      <c r="AE3193" s="72">
        <v>0</v>
      </c>
      <c r="AF3193" s="12">
        <v>3.6890000000000001</v>
      </c>
      <c r="AG3193" s="72">
        <v>0.10199999999999999</v>
      </c>
      <c r="AH3193" s="72">
        <v>103.43</v>
      </c>
      <c r="AI3193" s="12">
        <v>275.601</v>
      </c>
      <c r="AJ3193" s="72">
        <v>7.6360000000000001</v>
      </c>
      <c r="AK3193" s="72">
        <v>19.638000000000002</v>
      </c>
      <c r="AL3193" s="12">
        <v>279.29000000000002</v>
      </c>
      <c r="AM3193" s="72">
        <v>7.7380000000000004</v>
      </c>
      <c r="AN3193" s="72">
        <v>19.434999999999999</v>
      </c>
      <c r="AO3193" s="12">
        <v>279.29000000000002</v>
      </c>
      <c r="AP3193" s="72">
        <v>7.7380000000000004</v>
      </c>
      <c r="AQ3193" s="72">
        <v>19.434999999999999</v>
      </c>
      <c r="AR3193" s="12">
        <v>41.262999999999998</v>
      </c>
      <c r="AS3193" s="72">
        <v>1.143</v>
      </c>
      <c r="AT3193" s="72">
        <v>54.825000000000003</v>
      </c>
      <c r="AU3193" s="12">
        <v>26.388000000000002</v>
      </c>
      <c r="AV3193" s="72">
        <v>0.73099999999999998</v>
      </c>
      <c r="AW3193" s="72">
        <v>61.235999999999997</v>
      </c>
      <c r="AX3193" s="12">
        <v>224.602</v>
      </c>
      <c r="AY3193" s="72">
        <v>6.2229999999999999</v>
      </c>
      <c r="AZ3193" s="72">
        <v>22.196999999999999</v>
      </c>
      <c r="BA3193" s="12">
        <v>250.99</v>
      </c>
      <c r="BB3193" s="72">
        <v>6.9539999999999997</v>
      </c>
      <c r="BC3193" s="72">
        <v>18.774999999999999</v>
      </c>
      <c r="BD3193" s="12">
        <v>273.94</v>
      </c>
      <c r="BE3193" s="72">
        <v>7.59</v>
      </c>
      <c r="BF3193" s="72">
        <v>21.259</v>
      </c>
      <c r="BG3193" s="12">
        <v>524.92999999999995</v>
      </c>
      <c r="BH3193" s="72">
        <v>14.544</v>
      </c>
      <c r="BI3193" s="72">
        <v>14.614000000000001</v>
      </c>
      <c r="BJ3193" s="12">
        <v>1297.0119999999999</v>
      </c>
      <c r="BK3193" s="72">
        <v>35.936999999999998</v>
      </c>
      <c r="BL3193" s="72">
        <v>7.52</v>
      </c>
      <c r="BM3193" s="12">
        <v>1466.672</v>
      </c>
      <c r="BN3193" s="72">
        <v>40.637</v>
      </c>
      <c r="BO3193" s="72">
        <v>5.6470000000000002</v>
      </c>
      <c r="BP3193" s="12">
        <v>2763.6840000000002</v>
      </c>
      <c r="BQ3193" s="72">
        <v>76.573999999999998</v>
      </c>
      <c r="BR3193" s="72">
        <v>4.5430000000000001</v>
      </c>
      <c r="BS3193" s="12">
        <v>3329.877</v>
      </c>
      <c r="BT3193" s="72">
        <v>92.262</v>
      </c>
      <c r="BU3193" s="72">
        <v>4.1349999999999998</v>
      </c>
      <c r="BV3193" s="12">
        <v>3609.1669999999999</v>
      </c>
      <c r="BW3193" s="72">
        <v>100</v>
      </c>
      <c r="BX3193" s="72">
        <v>3.738</v>
      </c>
      <c r="BY3193" s="13"/>
      <c r="BZ3193" s="13"/>
    </row>
    <row r="3194" spans="1:78">
      <c r="A3194" s="122" t="s">
        <v>65</v>
      </c>
      <c r="B3194" s="71" t="s">
        <v>47</v>
      </c>
      <c r="C3194" s="71" t="s">
        <v>26</v>
      </c>
      <c r="D3194" s="34">
        <v>44166</v>
      </c>
      <c r="E3194" s="12">
        <v>0</v>
      </c>
      <c r="F3194" s="72">
        <v>0</v>
      </c>
      <c r="G3194" s="72">
        <v>0</v>
      </c>
      <c r="H3194" s="12">
        <v>0</v>
      </c>
      <c r="I3194" s="72">
        <v>0</v>
      </c>
      <c r="J3194" s="72">
        <v>0</v>
      </c>
      <c r="K3194" s="12">
        <v>0</v>
      </c>
      <c r="L3194" s="72">
        <v>0</v>
      </c>
      <c r="M3194" s="72">
        <v>0</v>
      </c>
      <c r="N3194" s="12">
        <v>0</v>
      </c>
      <c r="O3194" s="72">
        <v>0</v>
      </c>
      <c r="P3194" s="72">
        <v>0</v>
      </c>
      <c r="Q3194" s="12">
        <v>0</v>
      </c>
      <c r="R3194" s="72">
        <v>0</v>
      </c>
      <c r="S3194" s="72">
        <v>0</v>
      </c>
      <c r="T3194" s="12">
        <v>0</v>
      </c>
      <c r="U3194" s="72">
        <v>0</v>
      </c>
      <c r="V3194" s="72">
        <v>0</v>
      </c>
      <c r="W3194" s="12">
        <v>0</v>
      </c>
      <c r="X3194" s="72">
        <v>0</v>
      </c>
      <c r="Y3194" s="72">
        <v>0</v>
      </c>
      <c r="Z3194" s="12">
        <v>0</v>
      </c>
      <c r="AA3194" s="72">
        <v>0</v>
      </c>
      <c r="AB3194" s="72">
        <v>0</v>
      </c>
      <c r="AC3194" s="12">
        <v>0</v>
      </c>
      <c r="AD3194" s="72">
        <v>0</v>
      </c>
      <c r="AE3194" s="72">
        <v>0</v>
      </c>
      <c r="AF3194" s="12">
        <v>0.59299999999999997</v>
      </c>
      <c r="AG3194" s="72">
        <v>1.6E-2</v>
      </c>
      <c r="AH3194" s="72">
        <v>117.11499999999999</v>
      </c>
      <c r="AI3194" s="12">
        <v>272.16000000000003</v>
      </c>
      <c r="AJ3194" s="72">
        <v>7.399</v>
      </c>
      <c r="AK3194" s="72">
        <v>21.779</v>
      </c>
      <c r="AL3194" s="12">
        <v>272.75299999999999</v>
      </c>
      <c r="AM3194" s="72">
        <v>7.415</v>
      </c>
      <c r="AN3194" s="72">
        <v>21.663</v>
      </c>
      <c r="AO3194" s="12">
        <v>272.75299999999999</v>
      </c>
      <c r="AP3194" s="72">
        <v>7.415</v>
      </c>
      <c r="AQ3194" s="72">
        <v>21.663</v>
      </c>
      <c r="AR3194" s="12">
        <v>32.079000000000001</v>
      </c>
      <c r="AS3194" s="72">
        <v>0.872</v>
      </c>
      <c r="AT3194" s="72">
        <v>60.978999999999999</v>
      </c>
      <c r="AU3194" s="12">
        <v>28.202000000000002</v>
      </c>
      <c r="AV3194" s="72">
        <v>0.76700000000000002</v>
      </c>
      <c r="AW3194" s="72">
        <v>83.634</v>
      </c>
      <c r="AX3194" s="12">
        <v>324.262</v>
      </c>
      <c r="AY3194" s="72">
        <v>8.8160000000000007</v>
      </c>
      <c r="AZ3194" s="72">
        <v>17.393999999999998</v>
      </c>
      <c r="BA3194" s="12">
        <v>352.464</v>
      </c>
      <c r="BB3194" s="72">
        <v>9.5820000000000007</v>
      </c>
      <c r="BC3194" s="72">
        <v>17.114000000000001</v>
      </c>
      <c r="BD3194" s="12">
        <v>127.648</v>
      </c>
      <c r="BE3194" s="72">
        <v>3.47</v>
      </c>
      <c r="BF3194" s="72">
        <v>21.661999999999999</v>
      </c>
      <c r="BG3194" s="12">
        <v>480.11200000000002</v>
      </c>
      <c r="BH3194" s="72">
        <v>13.053000000000001</v>
      </c>
      <c r="BI3194" s="72">
        <v>11.676</v>
      </c>
      <c r="BJ3194" s="12">
        <v>1475.0029999999999</v>
      </c>
      <c r="BK3194" s="72">
        <v>40.100999999999999</v>
      </c>
      <c r="BL3194" s="72">
        <v>6.0970000000000004</v>
      </c>
      <c r="BM3194" s="12">
        <v>1418.2809999999999</v>
      </c>
      <c r="BN3194" s="72">
        <v>38.558999999999997</v>
      </c>
      <c r="BO3194" s="72">
        <v>8.2989999999999995</v>
      </c>
      <c r="BP3194" s="12">
        <v>2893.2840000000001</v>
      </c>
      <c r="BQ3194" s="72">
        <v>78.66</v>
      </c>
      <c r="BR3194" s="72">
        <v>4.202</v>
      </c>
      <c r="BS3194" s="12">
        <v>3405.4749999999999</v>
      </c>
      <c r="BT3194" s="72">
        <v>92.584999999999994</v>
      </c>
      <c r="BU3194" s="72">
        <v>3.3759999999999999</v>
      </c>
      <c r="BV3194" s="12">
        <v>3678.2280000000001</v>
      </c>
      <c r="BW3194" s="72">
        <v>100</v>
      </c>
      <c r="BX3194" s="72">
        <v>3.444</v>
      </c>
      <c r="BY3194" s="13"/>
      <c r="BZ3194" s="13"/>
    </row>
    <row r="3195" spans="1:78">
      <c r="A3195" s="122" t="s">
        <v>65</v>
      </c>
      <c r="B3195" s="71" t="s">
        <v>47</v>
      </c>
      <c r="C3195" s="71" t="s">
        <v>26</v>
      </c>
      <c r="D3195" s="34">
        <v>44256</v>
      </c>
      <c r="E3195" s="12">
        <v>0</v>
      </c>
      <c r="F3195" s="72">
        <v>0</v>
      </c>
      <c r="G3195" s="72">
        <v>0</v>
      </c>
      <c r="H3195" s="12">
        <v>0</v>
      </c>
      <c r="I3195" s="72">
        <v>0</v>
      </c>
      <c r="J3195" s="72">
        <v>0</v>
      </c>
      <c r="K3195" s="12">
        <v>0</v>
      </c>
      <c r="L3195" s="72">
        <v>0</v>
      </c>
      <c r="M3195" s="72">
        <v>0</v>
      </c>
      <c r="N3195" s="12">
        <v>0</v>
      </c>
      <c r="O3195" s="72">
        <v>0</v>
      </c>
      <c r="P3195" s="72">
        <v>0</v>
      </c>
      <c r="Q3195" s="12">
        <v>0</v>
      </c>
      <c r="R3195" s="72">
        <v>0</v>
      </c>
      <c r="S3195" s="72">
        <v>0</v>
      </c>
      <c r="T3195" s="12">
        <v>0</v>
      </c>
      <c r="U3195" s="72">
        <v>0</v>
      </c>
      <c r="V3195" s="72">
        <v>0</v>
      </c>
      <c r="W3195" s="12">
        <v>0</v>
      </c>
      <c r="X3195" s="72">
        <v>0</v>
      </c>
      <c r="Y3195" s="72">
        <v>0</v>
      </c>
      <c r="Z3195" s="12">
        <v>0</v>
      </c>
      <c r="AA3195" s="72">
        <v>0</v>
      </c>
      <c r="AB3195" s="72">
        <v>0</v>
      </c>
      <c r="AC3195" s="12">
        <v>0</v>
      </c>
      <c r="AD3195" s="72">
        <v>0</v>
      </c>
      <c r="AE3195" s="72">
        <v>0</v>
      </c>
      <c r="AF3195" s="12">
        <v>3.3490000000000002</v>
      </c>
      <c r="AG3195" s="72">
        <v>9.0999999999999998E-2</v>
      </c>
      <c r="AH3195" s="72">
        <v>107.605</v>
      </c>
      <c r="AI3195" s="12">
        <v>284.79300000000001</v>
      </c>
      <c r="AJ3195" s="72">
        <v>7.718</v>
      </c>
      <c r="AK3195" s="72">
        <v>15.439</v>
      </c>
      <c r="AL3195" s="12">
        <v>288.142</v>
      </c>
      <c r="AM3195" s="72">
        <v>7.8090000000000002</v>
      </c>
      <c r="AN3195" s="72">
        <v>15.218999999999999</v>
      </c>
      <c r="AO3195" s="12">
        <v>288.142</v>
      </c>
      <c r="AP3195" s="72">
        <v>7.8090000000000002</v>
      </c>
      <c r="AQ3195" s="72">
        <v>15.218999999999999</v>
      </c>
      <c r="AR3195" s="12">
        <v>79.239999999999995</v>
      </c>
      <c r="AS3195" s="72">
        <v>2.1469999999999998</v>
      </c>
      <c r="AT3195" s="72">
        <v>36.067999999999998</v>
      </c>
      <c r="AU3195" s="12">
        <v>16.573</v>
      </c>
      <c r="AV3195" s="72">
        <v>0.44900000000000001</v>
      </c>
      <c r="AW3195" s="72">
        <v>55.499000000000002</v>
      </c>
      <c r="AX3195" s="12">
        <v>313.89299999999997</v>
      </c>
      <c r="AY3195" s="72">
        <v>8.5060000000000002</v>
      </c>
      <c r="AZ3195" s="72">
        <v>18.393000000000001</v>
      </c>
      <c r="BA3195" s="12">
        <v>330.46600000000001</v>
      </c>
      <c r="BB3195" s="72">
        <v>8.9559999999999995</v>
      </c>
      <c r="BC3195" s="72">
        <v>17.670000000000002</v>
      </c>
      <c r="BD3195" s="12">
        <v>202.29</v>
      </c>
      <c r="BE3195" s="72">
        <v>5.4820000000000002</v>
      </c>
      <c r="BF3195" s="72">
        <v>16.713000000000001</v>
      </c>
      <c r="BG3195" s="12">
        <v>532.75599999999997</v>
      </c>
      <c r="BH3195" s="72">
        <v>14.438000000000001</v>
      </c>
      <c r="BI3195" s="72">
        <v>10.260999999999999</v>
      </c>
      <c r="BJ3195" s="12">
        <v>1536.011</v>
      </c>
      <c r="BK3195" s="72">
        <v>41.625999999999998</v>
      </c>
      <c r="BL3195" s="72">
        <v>8.0749999999999993</v>
      </c>
      <c r="BM3195" s="12">
        <v>1253.9059999999999</v>
      </c>
      <c r="BN3195" s="72">
        <v>33.981000000000002</v>
      </c>
      <c r="BO3195" s="72">
        <v>5.7770000000000001</v>
      </c>
      <c r="BP3195" s="12">
        <v>2789.9160000000002</v>
      </c>
      <c r="BQ3195" s="72">
        <v>75.605999999999995</v>
      </c>
      <c r="BR3195" s="72">
        <v>4.1550000000000002</v>
      </c>
      <c r="BS3195" s="12">
        <v>3401.9119999999998</v>
      </c>
      <c r="BT3195" s="72">
        <v>92.191000000000003</v>
      </c>
      <c r="BU3195" s="72">
        <v>3.5339999999999998</v>
      </c>
      <c r="BV3195" s="12">
        <v>3690.0540000000001</v>
      </c>
      <c r="BW3195" s="72">
        <v>100</v>
      </c>
      <c r="BX3195" s="72">
        <v>3.6669999999999998</v>
      </c>
      <c r="BY3195" s="13"/>
      <c r="BZ3195" s="13"/>
    </row>
    <row r="3196" spans="1:78">
      <c r="A3196" s="122" t="s">
        <v>65</v>
      </c>
      <c r="B3196" s="71" t="s">
        <v>47</v>
      </c>
      <c r="C3196" s="71" t="s">
        <v>26</v>
      </c>
      <c r="D3196" s="34">
        <v>44348</v>
      </c>
      <c r="E3196" s="12">
        <v>0</v>
      </c>
      <c r="F3196" s="72">
        <v>0</v>
      </c>
      <c r="G3196" s="72">
        <v>0</v>
      </c>
      <c r="H3196" s="12">
        <v>0</v>
      </c>
      <c r="I3196" s="72">
        <v>0</v>
      </c>
      <c r="J3196" s="72">
        <v>0</v>
      </c>
      <c r="K3196" s="12">
        <v>0</v>
      </c>
      <c r="L3196" s="72">
        <v>0</v>
      </c>
      <c r="M3196" s="72">
        <v>0</v>
      </c>
      <c r="N3196" s="12">
        <v>0</v>
      </c>
      <c r="O3196" s="72">
        <v>0</v>
      </c>
      <c r="P3196" s="72">
        <v>0</v>
      </c>
      <c r="Q3196" s="12">
        <v>0</v>
      </c>
      <c r="R3196" s="72">
        <v>0</v>
      </c>
      <c r="S3196" s="72">
        <v>0</v>
      </c>
      <c r="T3196" s="12">
        <v>0</v>
      </c>
      <c r="U3196" s="72">
        <v>0</v>
      </c>
      <c r="V3196" s="72">
        <v>0</v>
      </c>
      <c r="W3196" s="12">
        <v>0</v>
      </c>
      <c r="X3196" s="72">
        <v>0</v>
      </c>
      <c r="Y3196" s="72">
        <v>0</v>
      </c>
      <c r="Z3196" s="12">
        <v>0</v>
      </c>
      <c r="AA3196" s="72">
        <v>0</v>
      </c>
      <c r="AB3196" s="72">
        <v>0</v>
      </c>
      <c r="AC3196" s="12">
        <v>0</v>
      </c>
      <c r="AD3196" s="72">
        <v>0</v>
      </c>
      <c r="AE3196" s="72">
        <v>0</v>
      </c>
      <c r="AF3196" s="12">
        <v>9.1519999999999992</v>
      </c>
      <c r="AG3196" s="72">
        <v>0.24099999999999999</v>
      </c>
      <c r="AH3196" s="72">
        <v>113.48399999999999</v>
      </c>
      <c r="AI3196" s="12">
        <v>288.54199999999997</v>
      </c>
      <c r="AJ3196" s="72">
        <v>7.5910000000000002</v>
      </c>
      <c r="AK3196" s="72">
        <v>14.756</v>
      </c>
      <c r="AL3196" s="12">
        <v>297.69400000000002</v>
      </c>
      <c r="AM3196" s="72">
        <v>7.8310000000000004</v>
      </c>
      <c r="AN3196" s="72">
        <v>14.196999999999999</v>
      </c>
      <c r="AO3196" s="12">
        <v>297.69400000000002</v>
      </c>
      <c r="AP3196" s="72">
        <v>7.8310000000000004</v>
      </c>
      <c r="AQ3196" s="72">
        <v>14.196999999999999</v>
      </c>
      <c r="AR3196" s="12">
        <v>49.735999999999997</v>
      </c>
      <c r="AS3196" s="72">
        <v>1.3080000000000001</v>
      </c>
      <c r="AT3196" s="72">
        <v>41.241999999999997</v>
      </c>
      <c r="AU3196" s="12">
        <v>26.023</v>
      </c>
      <c r="AV3196" s="72">
        <v>0.68500000000000005</v>
      </c>
      <c r="AW3196" s="72">
        <v>84.132999999999996</v>
      </c>
      <c r="AX3196" s="12">
        <v>320.517</v>
      </c>
      <c r="AY3196" s="72">
        <v>8.4320000000000004</v>
      </c>
      <c r="AZ3196" s="72">
        <v>15.858000000000001</v>
      </c>
      <c r="BA3196" s="12">
        <v>346.54</v>
      </c>
      <c r="BB3196" s="72">
        <v>9.1159999999999997</v>
      </c>
      <c r="BC3196" s="72">
        <v>15.16</v>
      </c>
      <c r="BD3196" s="12">
        <v>183.02099999999999</v>
      </c>
      <c r="BE3196" s="72">
        <v>4.8150000000000004</v>
      </c>
      <c r="BF3196" s="72">
        <v>18.295999999999999</v>
      </c>
      <c r="BG3196" s="12">
        <v>529.55999999999995</v>
      </c>
      <c r="BH3196" s="72">
        <v>13.930999999999999</v>
      </c>
      <c r="BI3196" s="72">
        <v>11.145</v>
      </c>
      <c r="BJ3196" s="12">
        <v>1502.84</v>
      </c>
      <c r="BK3196" s="72">
        <v>39.534999999999997</v>
      </c>
      <c r="BL3196" s="72">
        <v>8.4090000000000007</v>
      </c>
      <c r="BM3196" s="12">
        <v>1421.4380000000001</v>
      </c>
      <c r="BN3196" s="72">
        <v>37.393999999999998</v>
      </c>
      <c r="BO3196" s="72">
        <v>5.9180000000000001</v>
      </c>
      <c r="BP3196" s="12">
        <v>2924.2779999999998</v>
      </c>
      <c r="BQ3196" s="72">
        <v>76.929000000000002</v>
      </c>
      <c r="BR3196" s="72">
        <v>4.3819999999999997</v>
      </c>
      <c r="BS3196" s="12">
        <v>3503.5740000000001</v>
      </c>
      <c r="BT3196" s="72">
        <v>92.168999999999997</v>
      </c>
      <c r="BU3196" s="72">
        <v>3.3180000000000001</v>
      </c>
      <c r="BV3196" s="12">
        <v>3801.2689999999998</v>
      </c>
      <c r="BW3196" s="72">
        <v>100</v>
      </c>
      <c r="BX3196" s="72">
        <v>3.1880000000000002</v>
      </c>
      <c r="BY3196" s="13"/>
      <c r="BZ3196" s="13"/>
    </row>
    <row r="3197" spans="1:78">
      <c r="A3197" s="122" t="s">
        <v>65</v>
      </c>
      <c r="B3197" s="71" t="s">
        <v>47</v>
      </c>
      <c r="C3197" s="71" t="s">
        <v>26</v>
      </c>
      <c r="D3197" s="34">
        <v>44805</v>
      </c>
      <c r="E3197" s="12">
        <v>0</v>
      </c>
      <c r="F3197" s="72">
        <v>0</v>
      </c>
      <c r="G3197" s="72">
        <v>0</v>
      </c>
      <c r="H3197" s="12">
        <v>0</v>
      </c>
      <c r="I3197" s="72">
        <v>0</v>
      </c>
      <c r="J3197" s="72">
        <v>0</v>
      </c>
      <c r="K3197" s="12">
        <v>0</v>
      </c>
      <c r="L3197" s="72">
        <v>0</v>
      </c>
      <c r="M3197" s="72">
        <v>0</v>
      </c>
      <c r="N3197" s="12">
        <v>0</v>
      </c>
      <c r="O3197" s="72">
        <v>0</v>
      </c>
      <c r="P3197" s="72">
        <v>0</v>
      </c>
      <c r="Q3197" s="12">
        <v>0</v>
      </c>
      <c r="R3197" s="72">
        <v>0</v>
      </c>
      <c r="S3197" s="72">
        <v>0</v>
      </c>
      <c r="T3197" s="12">
        <v>0</v>
      </c>
      <c r="U3197" s="72">
        <v>0</v>
      </c>
      <c r="V3197" s="72">
        <v>0</v>
      </c>
      <c r="W3197" s="12">
        <v>0</v>
      </c>
      <c r="X3197" s="72">
        <v>0</v>
      </c>
      <c r="Y3197" s="72">
        <v>0</v>
      </c>
      <c r="Z3197" s="12">
        <v>0</v>
      </c>
      <c r="AA3197" s="72">
        <v>0</v>
      </c>
      <c r="AB3197" s="72">
        <v>0</v>
      </c>
      <c r="AC3197" s="12">
        <v>0</v>
      </c>
      <c r="AD3197" s="72">
        <v>0</v>
      </c>
      <c r="AE3197" s="72">
        <v>0</v>
      </c>
      <c r="AF3197" s="12">
        <v>0</v>
      </c>
      <c r="AG3197" s="72">
        <v>0</v>
      </c>
      <c r="AH3197" s="72">
        <v>0</v>
      </c>
      <c r="AI3197" s="12">
        <v>112.97799999999999</v>
      </c>
      <c r="AJ3197" s="72">
        <v>3.4910000000000001</v>
      </c>
      <c r="AK3197" s="72">
        <v>28.117000000000001</v>
      </c>
      <c r="AL3197" s="12">
        <v>112.97799999999999</v>
      </c>
      <c r="AM3197" s="72">
        <v>3.4910000000000001</v>
      </c>
      <c r="AN3197" s="72">
        <v>28.117000000000001</v>
      </c>
      <c r="AO3197" s="12">
        <v>112.97799999999999</v>
      </c>
      <c r="AP3197" s="72">
        <v>3.4910000000000001</v>
      </c>
      <c r="AQ3197" s="72">
        <v>28.117000000000001</v>
      </c>
      <c r="AR3197" s="12">
        <v>16.872</v>
      </c>
      <c r="AS3197" s="72">
        <v>0.52100000000000002</v>
      </c>
      <c r="AT3197" s="72">
        <v>69.203999999999994</v>
      </c>
      <c r="AU3197" s="12">
        <v>18.699000000000002</v>
      </c>
      <c r="AV3197" s="72">
        <v>0.57799999999999996</v>
      </c>
      <c r="AW3197" s="72">
        <v>71.557000000000002</v>
      </c>
      <c r="AX3197" s="12">
        <v>274.75799999999998</v>
      </c>
      <c r="AY3197" s="72">
        <v>8.49</v>
      </c>
      <c r="AZ3197" s="72">
        <v>16.908999999999999</v>
      </c>
      <c r="BA3197" s="12">
        <v>293.45699999999999</v>
      </c>
      <c r="BB3197" s="72">
        <v>9.0670000000000002</v>
      </c>
      <c r="BC3197" s="72">
        <v>15.425000000000001</v>
      </c>
      <c r="BD3197" s="12">
        <v>181.38</v>
      </c>
      <c r="BE3197" s="72">
        <v>5.6040000000000001</v>
      </c>
      <c r="BF3197" s="72">
        <v>28</v>
      </c>
      <c r="BG3197" s="12">
        <v>474.83699999999999</v>
      </c>
      <c r="BH3197" s="72">
        <v>14.672000000000001</v>
      </c>
      <c r="BI3197" s="72">
        <v>13.061999999999999</v>
      </c>
      <c r="BJ3197" s="12">
        <v>1360.4839999999999</v>
      </c>
      <c r="BK3197" s="72">
        <v>42.036999999999999</v>
      </c>
      <c r="BL3197" s="72">
        <v>6.8979999999999997</v>
      </c>
      <c r="BM3197" s="12">
        <v>1271.22</v>
      </c>
      <c r="BN3197" s="72">
        <v>39.279000000000003</v>
      </c>
      <c r="BO3197" s="72">
        <v>7.1989999999999998</v>
      </c>
      <c r="BP3197" s="12">
        <v>2631.7040000000002</v>
      </c>
      <c r="BQ3197" s="72">
        <v>81.316000000000003</v>
      </c>
      <c r="BR3197" s="72">
        <v>3.7189999999999999</v>
      </c>
      <c r="BS3197" s="12">
        <v>3123.413</v>
      </c>
      <c r="BT3197" s="72">
        <v>96.509</v>
      </c>
      <c r="BU3197" s="72">
        <v>3.3719999999999999</v>
      </c>
      <c r="BV3197" s="12">
        <v>3236.3910000000001</v>
      </c>
      <c r="BW3197" s="72">
        <v>100</v>
      </c>
      <c r="BX3197" s="72">
        <v>3.55</v>
      </c>
      <c r="BY3197" s="13"/>
      <c r="BZ3197" s="13"/>
    </row>
    <row r="3198" spans="1:78">
      <c r="A3198" s="122" t="s">
        <v>65</v>
      </c>
      <c r="B3198" s="71" t="s">
        <v>47</v>
      </c>
      <c r="C3198" s="71" t="s">
        <v>26</v>
      </c>
      <c r="D3198" s="34">
        <v>44896</v>
      </c>
      <c r="E3198" s="12">
        <v>0</v>
      </c>
      <c r="F3198" s="72">
        <v>0</v>
      </c>
      <c r="G3198" s="72">
        <v>0</v>
      </c>
      <c r="H3198" s="12">
        <v>0</v>
      </c>
      <c r="I3198" s="72">
        <v>0</v>
      </c>
      <c r="J3198" s="72">
        <v>0</v>
      </c>
      <c r="K3198" s="12">
        <v>0</v>
      </c>
      <c r="L3198" s="72">
        <v>0</v>
      </c>
      <c r="M3198" s="72">
        <v>0</v>
      </c>
      <c r="N3198" s="12">
        <v>0</v>
      </c>
      <c r="O3198" s="72">
        <v>0</v>
      </c>
      <c r="P3198" s="72">
        <v>0</v>
      </c>
      <c r="Q3198" s="12">
        <v>0</v>
      </c>
      <c r="R3198" s="72">
        <v>0</v>
      </c>
      <c r="S3198" s="72">
        <v>0</v>
      </c>
      <c r="T3198" s="12">
        <v>0</v>
      </c>
      <c r="U3198" s="72">
        <v>0</v>
      </c>
      <c r="V3198" s="72">
        <v>0</v>
      </c>
      <c r="W3198" s="12">
        <v>0</v>
      </c>
      <c r="X3198" s="72">
        <v>0</v>
      </c>
      <c r="Y3198" s="72">
        <v>0</v>
      </c>
      <c r="Z3198" s="12">
        <v>0</v>
      </c>
      <c r="AA3198" s="72">
        <v>0</v>
      </c>
      <c r="AB3198" s="72">
        <v>0</v>
      </c>
      <c r="AC3198" s="12">
        <v>0</v>
      </c>
      <c r="AD3198" s="72">
        <v>0</v>
      </c>
      <c r="AE3198" s="72">
        <v>0</v>
      </c>
      <c r="AF3198" s="12">
        <v>0</v>
      </c>
      <c r="AG3198" s="72">
        <v>0</v>
      </c>
      <c r="AH3198" s="72">
        <v>0</v>
      </c>
      <c r="AI3198" s="12">
        <v>143.749</v>
      </c>
      <c r="AJ3198" s="72">
        <v>3.9940000000000002</v>
      </c>
      <c r="AK3198" s="72">
        <v>23.268000000000001</v>
      </c>
      <c r="AL3198" s="12">
        <v>143.749</v>
      </c>
      <c r="AM3198" s="72">
        <v>3.9940000000000002</v>
      </c>
      <c r="AN3198" s="72">
        <v>23.268000000000001</v>
      </c>
      <c r="AO3198" s="12">
        <v>143.749</v>
      </c>
      <c r="AP3198" s="72">
        <v>3.9940000000000002</v>
      </c>
      <c r="AQ3198" s="72">
        <v>23.268000000000001</v>
      </c>
      <c r="AR3198" s="12">
        <v>12.824</v>
      </c>
      <c r="AS3198" s="72">
        <v>0.35599999999999998</v>
      </c>
      <c r="AT3198" s="72">
        <v>61.765999999999998</v>
      </c>
      <c r="AU3198" s="12">
        <v>2.87</v>
      </c>
      <c r="AV3198" s="72">
        <v>0.08</v>
      </c>
      <c r="AW3198" s="72">
        <v>79.844999999999999</v>
      </c>
      <c r="AX3198" s="12">
        <v>319.50900000000001</v>
      </c>
      <c r="AY3198" s="72">
        <v>8.8770000000000007</v>
      </c>
      <c r="AZ3198" s="72">
        <v>14.975</v>
      </c>
      <c r="BA3198" s="12">
        <v>322.37900000000002</v>
      </c>
      <c r="BB3198" s="72">
        <v>8.9570000000000007</v>
      </c>
      <c r="BC3198" s="72">
        <v>15.013</v>
      </c>
      <c r="BD3198" s="12">
        <v>170.75200000000001</v>
      </c>
      <c r="BE3198" s="72">
        <v>4.7439999999999998</v>
      </c>
      <c r="BF3198" s="72">
        <v>24.245999999999999</v>
      </c>
      <c r="BG3198" s="12">
        <v>493.13099999999997</v>
      </c>
      <c r="BH3198" s="72">
        <v>13.701000000000001</v>
      </c>
      <c r="BI3198" s="72">
        <v>14.474</v>
      </c>
      <c r="BJ3198" s="12">
        <v>1597.529</v>
      </c>
      <c r="BK3198" s="72">
        <v>44.386000000000003</v>
      </c>
      <c r="BL3198" s="72">
        <v>7.9749999999999996</v>
      </c>
      <c r="BM3198" s="12">
        <v>1351.9259999999999</v>
      </c>
      <c r="BN3198" s="72">
        <v>37.561999999999998</v>
      </c>
      <c r="BO3198" s="72">
        <v>7.0289999999999999</v>
      </c>
      <c r="BP3198" s="12">
        <v>2949.4549999999999</v>
      </c>
      <c r="BQ3198" s="72">
        <v>81.947999999999993</v>
      </c>
      <c r="BR3198" s="72">
        <v>3.6850000000000001</v>
      </c>
      <c r="BS3198" s="12">
        <v>3455.4090000000001</v>
      </c>
      <c r="BT3198" s="72">
        <v>96.006</v>
      </c>
      <c r="BU3198" s="72">
        <v>4.0549999999999997</v>
      </c>
      <c r="BV3198" s="12">
        <v>3599.1579999999999</v>
      </c>
      <c r="BW3198" s="72">
        <v>100</v>
      </c>
      <c r="BX3198" s="72">
        <v>4.181</v>
      </c>
      <c r="BY3198" s="13"/>
      <c r="BZ3198" s="13"/>
    </row>
    <row r="3199" spans="1:78">
      <c r="A3199" s="122" t="s">
        <v>65</v>
      </c>
      <c r="B3199" s="71" t="s">
        <v>47</v>
      </c>
      <c r="C3199" s="71" t="s">
        <v>26</v>
      </c>
      <c r="D3199" s="34">
        <v>44986</v>
      </c>
      <c r="E3199" s="12">
        <v>0</v>
      </c>
      <c r="F3199" s="72">
        <v>0</v>
      </c>
      <c r="G3199" s="72">
        <v>0</v>
      </c>
      <c r="H3199" s="12">
        <v>0</v>
      </c>
      <c r="I3199" s="72">
        <v>0</v>
      </c>
      <c r="J3199" s="72">
        <v>0</v>
      </c>
      <c r="K3199" s="12">
        <v>0</v>
      </c>
      <c r="L3199" s="72">
        <v>0</v>
      </c>
      <c r="M3199" s="72">
        <v>0</v>
      </c>
      <c r="N3199" s="12">
        <v>0</v>
      </c>
      <c r="O3199" s="72">
        <v>0</v>
      </c>
      <c r="P3199" s="72">
        <v>0</v>
      </c>
      <c r="Q3199" s="12">
        <v>0</v>
      </c>
      <c r="R3199" s="72">
        <v>0</v>
      </c>
      <c r="S3199" s="72">
        <v>0</v>
      </c>
      <c r="T3199" s="12">
        <v>0</v>
      </c>
      <c r="U3199" s="72">
        <v>0</v>
      </c>
      <c r="V3199" s="72">
        <v>0</v>
      </c>
      <c r="W3199" s="12">
        <v>0</v>
      </c>
      <c r="X3199" s="72">
        <v>0</v>
      </c>
      <c r="Y3199" s="72">
        <v>0</v>
      </c>
      <c r="Z3199" s="12">
        <v>0</v>
      </c>
      <c r="AA3199" s="72">
        <v>0</v>
      </c>
      <c r="AB3199" s="72">
        <v>0</v>
      </c>
      <c r="AC3199" s="12">
        <v>0</v>
      </c>
      <c r="AD3199" s="72">
        <v>0</v>
      </c>
      <c r="AE3199" s="72">
        <v>0</v>
      </c>
      <c r="AF3199" s="12">
        <v>2.2149999999999999</v>
      </c>
      <c r="AG3199" s="72">
        <v>6.3E-2</v>
      </c>
      <c r="AH3199" s="72">
        <v>108.505</v>
      </c>
      <c r="AI3199" s="12">
        <v>170.46199999999999</v>
      </c>
      <c r="AJ3199" s="72">
        <v>4.8250000000000002</v>
      </c>
      <c r="AK3199" s="72">
        <v>16.082000000000001</v>
      </c>
      <c r="AL3199" s="12">
        <v>172.67699999999999</v>
      </c>
      <c r="AM3199" s="72">
        <v>4.8879999999999999</v>
      </c>
      <c r="AN3199" s="72">
        <v>15.491</v>
      </c>
      <c r="AO3199" s="12">
        <v>172.67699999999999</v>
      </c>
      <c r="AP3199" s="72">
        <v>4.8879999999999999</v>
      </c>
      <c r="AQ3199" s="72">
        <v>15.491</v>
      </c>
      <c r="AR3199" s="12">
        <v>31.312999999999999</v>
      </c>
      <c r="AS3199" s="72">
        <v>0.88600000000000001</v>
      </c>
      <c r="AT3199" s="72">
        <v>38.28</v>
      </c>
      <c r="AU3199" s="12">
        <v>4.1390000000000002</v>
      </c>
      <c r="AV3199" s="72">
        <v>0.11700000000000001</v>
      </c>
      <c r="AW3199" s="72">
        <v>57.674999999999997</v>
      </c>
      <c r="AX3199" s="12">
        <v>318.38799999999998</v>
      </c>
      <c r="AY3199" s="72">
        <v>9.0129999999999999</v>
      </c>
      <c r="AZ3199" s="72">
        <v>12.47</v>
      </c>
      <c r="BA3199" s="12">
        <v>322.52699999999999</v>
      </c>
      <c r="BB3199" s="72">
        <v>9.1300000000000008</v>
      </c>
      <c r="BC3199" s="72">
        <v>12.113</v>
      </c>
      <c r="BD3199" s="12">
        <v>261.84899999999999</v>
      </c>
      <c r="BE3199" s="72">
        <v>7.4119999999999999</v>
      </c>
      <c r="BF3199" s="72">
        <v>13.885999999999999</v>
      </c>
      <c r="BG3199" s="12">
        <v>584.37699999999995</v>
      </c>
      <c r="BH3199" s="72">
        <v>16.542000000000002</v>
      </c>
      <c r="BI3199" s="72">
        <v>9.1950000000000003</v>
      </c>
      <c r="BJ3199" s="12">
        <v>1293.923</v>
      </c>
      <c r="BK3199" s="72">
        <v>36.627000000000002</v>
      </c>
      <c r="BL3199" s="72">
        <v>4.26</v>
      </c>
      <c r="BM3199" s="12">
        <v>1450.4269999999999</v>
      </c>
      <c r="BN3199" s="72">
        <v>41.057000000000002</v>
      </c>
      <c r="BO3199" s="72">
        <v>3.5449999999999999</v>
      </c>
      <c r="BP3199" s="12">
        <v>2744.3510000000001</v>
      </c>
      <c r="BQ3199" s="72">
        <v>77.683999999999997</v>
      </c>
      <c r="BR3199" s="72">
        <v>2.6640000000000001</v>
      </c>
      <c r="BS3199" s="12">
        <v>3360.0410000000002</v>
      </c>
      <c r="BT3199" s="72">
        <v>95.111999999999995</v>
      </c>
      <c r="BU3199" s="72">
        <v>2.1890000000000001</v>
      </c>
      <c r="BV3199" s="12">
        <v>3532.7179999999998</v>
      </c>
      <c r="BW3199" s="72">
        <v>100</v>
      </c>
      <c r="BX3199" s="72">
        <v>2.1989999999999998</v>
      </c>
      <c r="BY3199" s="13"/>
      <c r="BZ3199" s="13"/>
    </row>
    <row r="3200" spans="1:78">
      <c r="A3200" s="122" t="s">
        <v>65</v>
      </c>
      <c r="B3200" s="71" t="s">
        <v>47</v>
      </c>
      <c r="C3200" s="71" t="s">
        <v>26</v>
      </c>
      <c r="D3200" s="34">
        <v>45078</v>
      </c>
      <c r="E3200" s="12">
        <v>0</v>
      </c>
      <c r="F3200" s="72">
        <v>0</v>
      </c>
      <c r="G3200" s="72">
        <v>0</v>
      </c>
      <c r="H3200" s="12">
        <v>0</v>
      </c>
      <c r="I3200" s="72">
        <v>0</v>
      </c>
      <c r="J3200" s="72">
        <v>0</v>
      </c>
      <c r="K3200" s="12">
        <v>0</v>
      </c>
      <c r="L3200" s="72">
        <v>0</v>
      </c>
      <c r="M3200" s="72">
        <v>0</v>
      </c>
      <c r="N3200" s="12">
        <v>0</v>
      </c>
      <c r="O3200" s="72">
        <v>0</v>
      </c>
      <c r="P3200" s="72">
        <v>0</v>
      </c>
      <c r="Q3200" s="12">
        <v>0</v>
      </c>
      <c r="R3200" s="72">
        <v>0</v>
      </c>
      <c r="S3200" s="72">
        <v>0</v>
      </c>
      <c r="T3200" s="12">
        <v>0</v>
      </c>
      <c r="U3200" s="72">
        <v>0</v>
      </c>
      <c r="V3200" s="72">
        <v>0</v>
      </c>
      <c r="W3200" s="12">
        <v>0</v>
      </c>
      <c r="X3200" s="72">
        <v>0</v>
      </c>
      <c r="Y3200" s="72">
        <v>0</v>
      </c>
      <c r="Z3200" s="12">
        <v>0</v>
      </c>
      <c r="AA3200" s="72">
        <v>0</v>
      </c>
      <c r="AB3200" s="72">
        <v>0</v>
      </c>
      <c r="AC3200" s="12">
        <v>0</v>
      </c>
      <c r="AD3200" s="72">
        <v>0</v>
      </c>
      <c r="AE3200" s="72">
        <v>0</v>
      </c>
      <c r="AF3200" s="12">
        <v>0</v>
      </c>
      <c r="AG3200" s="72">
        <v>0</v>
      </c>
      <c r="AH3200" s="72">
        <v>0</v>
      </c>
      <c r="AI3200" s="12">
        <v>163.98599999999999</v>
      </c>
      <c r="AJ3200" s="72">
        <v>4.7060000000000004</v>
      </c>
      <c r="AK3200" s="72">
        <v>26.079000000000001</v>
      </c>
      <c r="AL3200" s="12">
        <v>163.98599999999999</v>
      </c>
      <c r="AM3200" s="72">
        <v>4.7060000000000004</v>
      </c>
      <c r="AN3200" s="72">
        <v>26.079000000000001</v>
      </c>
      <c r="AO3200" s="12">
        <v>163.98599999999999</v>
      </c>
      <c r="AP3200" s="72">
        <v>4.7060000000000004</v>
      </c>
      <c r="AQ3200" s="72">
        <v>26.079000000000001</v>
      </c>
      <c r="AR3200" s="12">
        <v>22.638999999999999</v>
      </c>
      <c r="AS3200" s="72">
        <v>0.65</v>
      </c>
      <c r="AT3200" s="72">
        <v>41.241999999999997</v>
      </c>
      <c r="AU3200" s="12">
        <v>6.726</v>
      </c>
      <c r="AV3200" s="72">
        <v>0.193</v>
      </c>
      <c r="AW3200" s="72">
        <v>60.052</v>
      </c>
      <c r="AX3200" s="12">
        <v>271.06900000000002</v>
      </c>
      <c r="AY3200" s="72">
        <v>7.7789999999999999</v>
      </c>
      <c r="AZ3200" s="72">
        <v>10.954000000000001</v>
      </c>
      <c r="BA3200" s="12">
        <v>277.79500000000002</v>
      </c>
      <c r="BB3200" s="72">
        <v>7.9720000000000004</v>
      </c>
      <c r="BC3200" s="72">
        <v>10.753</v>
      </c>
      <c r="BD3200" s="12">
        <v>200.69900000000001</v>
      </c>
      <c r="BE3200" s="72">
        <v>5.7590000000000003</v>
      </c>
      <c r="BF3200" s="72">
        <v>13.574</v>
      </c>
      <c r="BG3200" s="12">
        <v>478.49400000000003</v>
      </c>
      <c r="BH3200" s="72">
        <v>13.731</v>
      </c>
      <c r="BI3200" s="72">
        <v>8.3290000000000006</v>
      </c>
      <c r="BJ3200" s="12">
        <v>1346.2329999999999</v>
      </c>
      <c r="BK3200" s="72">
        <v>38.633000000000003</v>
      </c>
      <c r="BL3200" s="72">
        <v>6.5229999999999997</v>
      </c>
      <c r="BM3200" s="12">
        <v>1473.348</v>
      </c>
      <c r="BN3200" s="72">
        <v>42.28</v>
      </c>
      <c r="BO3200" s="72">
        <v>5.1589999999999998</v>
      </c>
      <c r="BP3200" s="12">
        <v>2819.58</v>
      </c>
      <c r="BQ3200" s="72">
        <v>80.912999999999997</v>
      </c>
      <c r="BR3200" s="72">
        <v>2.9630000000000001</v>
      </c>
      <c r="BS3200" s="12">
        <v>3320.7139999999999</v>
      </c>
      <c r="BT3200" s="72">
        <v>95.293999999999997</v>
      </c>
      <c r="BU3200" s="72">
        <v>2.3319999999999999</v>
      </c>
      <c r="BV3200" s="12">
        <v>3484.7</v>
      </c>
      <c r="BW3200" s="72">
        <v>100</v>
      </c>
      <c r="BX3200" s="72">
        <v>2.6269999999999998</v>
      </c>
      <c r="BY3200" s="13"/>
      <c r="BZ3200" s="13"/>
    </row>
    <row r="3201" spans="1:78">
      <c r="A3201" s="122" t="s">
        <v>65</v>
      </c>
      <c r="B3201" s="71" t="s">
        <v>47</v>
      </c>
      <c r="C3201" s="71" t="s">
        <v>26</v>
      </c>
      <c r="D3201" s="34">
        <v>45170</v>
      </c>
      <c r="E3201" s="12">
        <v>0</v>
      </c>
      <c r="F3201" s="72">
        <v>0</v>
      </c>
      <c r="G3201" s="72">
        <v>0</v>
      </c>
      <c r="H3201" s="12">
        <v>0</v>
      </c>
      <c r="I3201" s="72">
        <v>0</v>
      </c>
      <c r="J3201" s="72">
        <v>0</v>
      </c>
      <c r="K3201" s="12">
        <v>0</v>
      </c>
      <c r="L3201" s="72">
        <v>0</v>
      </c>
      <c r="M3201" s="72">
        <v>0</v>
      </c>
      <c r="N3201" s="12">
        <v>0</v>
      </c>
      <c r="O3201" s="72">
        <v>0</v>
      </c>
      <c r="P3201" s="72">
        <v>0</v>
      </c>
      <c r="Q3201" s="12">
        <v>0</v>
      </c>
      <c r="R3201" s="72">
        <v>0</v>
      </c>
      <c r="S3201" s="72">
        <v>0</v>
      </c>
      <c r="T3201" s="12">
        <v>0</v>
      </c>
      <c r="U3201" s="72">
        <v>0</v>
      </c>
      <c r="V3201" s="72">
        <v>0</v>
      </c>
      <c r="W3201" s="12">
        <v>0</v>
      </c>
      <c r="X3201" s="72">
        <v>0</v>
      </c>
      <c r="Y3201" s="72">
        <v>0</v>
      </c>
      <c r="Z3201" s="12">
        <v>0</v>
      </c>
      <c r="AA3201" s="72">
        <v>0</v>
      </c>
      <c r="AB3201" s="72">
        <v>0</v>
      </c>
      <c r="AC3201" s="12">
        <v>0</v>
      </c>
      <c r="AD3201" s="72">
        <v>0</v>
      </c>
      <c r="AE3201" s="72">
        <v>0</v>
      </c>
      <c r="AF3201" s="12">
        <v>0</v>
      </c>
      <c r="AG3201" s="72">
        <v>0</v>
      </c>
      <c r="AH3201" s="72">
        <v>0</v>
      </c>
      <c r="AI3201" s="12">
        <v>199.07499999999999</v>
      </c>
      <c r="AJ3201" s="72">
        <v>5.3380000000000001</v>
      </c>
      <c r="AK3201" s="72">
        <v>12.891</v>
      </c>
      <c r="AL3201" s="12">
        <v>199.07499999999999</v>
      </c>
      <c r="AM3201" s="72">
        <v>5.3380000000000001</v>
      </c>
      <c r="AN3201" s="72">
        <v>12.891</v>
      </c>
      <c r="AO3201" s="12">
        <v>199.07499999999999</v>
      </c>
      <c r="AP3201" s="72">
        <v>5.3380000000000001</v>
      </c>
      <c r="AQ3201" s="72">
        <v>12.891</v>
      </c>
      <c r="AR3201" s="12">
        <v>25.446999999999999</v>
      </c>
      <c r="AS3201" s="72">
        <v>0.68200000000000005</v>
      </c>
      <c r="AT3201" s="72">
        <v>46.534999999999997</v>
      </c>
      <c r="AU3201" s="12">
        <v>36.311</v>
      </c>
      <c r="AV3201" s="72">
        <v>0.97399999999999998</v>
      </c>
      <c r="AW3201" s="72">
        <v>55.247999999999998</v>
      </c>
      <c r="AX3201" s="12">
        <v>381.95</v>
      </c>
      <c r="AY3201" s="72">
        <v>10.241</v>
      </c>
      <c r="AZ3201" s="72">
        <v>11.45</v>
      </c>
      <c r="BA3201" s="12">
        <v>418.26100000000002</v>
      </c>
      <c r="BB3201" s="72">
        <v>11.215</v>
      </c>
      <c r="BC3201" s="72">
        <v>10.32</v>
      </c>
      <c r="BD3201" s="12">
        <v>167.32</v>
      </c>
      <c r="BE3201" s="72">
        <v>4.4859999999999998</v>
      </c>
      <c r="BF3201" s="72">
        <v>18.361999999999998</v>
      </c>
      <c r="BG3201" s="12">
        <v>585.58100000000002</v>
      </c>
      <c r="BH3201" s="72">
        <v>15.701000000000001</v>
      </c>
      <c r="BI3201" s="72">
        <v>8.4320000000000004</v>
      </c>
      <c r="BJ3201" s="12">
        <v>1487.1859999999999</v>
      </c>
      <c r="BK3201" s="72">
        <v>39.875999999999998</v>
      </c>
      <c r="BL3201" s="72">
        <v>3.8340000000000001</v>
      </c>
      <c r="BM3201" s="12">
        <v>1432.242</v>
      </c>
      <c r="BN3201" s="72">
        <v>38.402999999999999</v>
      </c>
      <c r="BO3201" s="72">
        <v>5.4249999999999998</v>
      </c>
      <c r="BP3201" s="12">
        <v>2919.4270000000001</v>
      </c>
      <c r="BQ3201" s="72">
        <v>78.278999999999996</v>
      </c>
      <c r="BR3201" s="72">
        <v>2.7719999999999998</v>
      </c>
      <c r="BS3201" s="12">
        <v>3530.4549999999999</v>
      </c>
      <c r="BT3201" s="72">
        <v>94.662000000000006</v>
      </c>
      <c r="BU3201" s="72">
        <v>2.6419999999999999</v>
      </c>
      <c r="BV3201" s="12">
        <v>3729.5309999999999</v>
      </c>
      <c r="BW3201" s="72">
        <v>100</v>
      </c>
      <c r="BX3201" s="72">
        <v>2.5640000000000001</v>
      </c>
      <c r="BY3201" s="13"/>
      <c r="BZ3201" s="13"/>
    </row>
    <row r="3202" spans="1:78">
      <c r="A3202" s="122" t="s">
        <v>65</v>
      </c>
      <c r="B3202" s="71" t="s">
        <v>47</v>
      </c>
      <c r="C3202" s="71" t="s">
        <v>26</v>
      </c>
      <c r="D3202" s="34">
        <v>45261</v>
      </c>
      <c r="E3202" s="12">
        <v>0</v>
      </c>
      <c r="F3202" s="72">
        <v>0</v>
      </c>
      <c r="G3202" s="72">
        <v>0</v>
      </c>
      <c r="H3202" s="12">
        <v>0</v>
      </c>
      <c r="I3202" s="72">
        <v>0</v>
      </c>
      <c r="J3202" s="72">
        <v>0</v>
      </c>
      <c r="K3202" s="12">
        <v>0</v>
      </c>
      <c r="L3202" s="72">
        <v>0</v>
      </c>
      <c r="M3202" s="72">
        <v>0</v>
      </c>
      <c r="N3202" s="12">
        <v>0</v>
      </c>
      <c r="O3202" s="72">
        <v>0</v>
      </c>
      <c r="P3202" s="72">
        <v>0</v>
      </c>
      <c r="Q3202" s="12">
        <v>0</v>
      </c>
      <c r="R3202" s="72">
        <v>0</v>
      </c>
      <c r="S3202" s="72">
        <v>0</v>
      </c>
      <c r="T3202" s="12">
        <v>0</v>
      </c>
      <c r="U3202" s="72">
        <v>0</v>
      </c>
      <c r="V3202" s="72">
        <v>0</v>
      </c>
      <c r="W3202" s="12">
        <v>0</v>
      </c>
      <c r="X3202" s="72">
        <v>0</v>
      </c>
      <c r="Y3202" s="72">
        <v>0</v>
      </c>
      <c r="Z3202" s="12">
        <v>0</v>
      </c>
      <c r="AA3202" s="72">
        <v>0</v>
      </c>
      <c r="AB3202" s="72">
        <v>0</v>
      </c>
      <c r="AC3202" s="12">
        <v>0</v>
      </c>
      <c r="AD3202" s="72">
        <v>0</v>
      </c>
      <c r="AE3202" s="72">
        <v>0</v>
      </c>
      <c r="AF3202" s="12">
        <v>1.1080000000000001</v>
      </c>
      <c r="AG3202" s="72">
        <v>3.2000000000000001E-2</v>
      </c>
      <c r="AH3202" s="72">
        <v>107.389</v>
      </c>
      <c r="AI3202" s="12">
        <v>140.86799999999999</v>
      </c>
      <c r="AJ3202" s="72">
        <v>4.0369999999999999</v>
      </c>
      <c r="AK3202" s="72">
        <v>20.465</v>
      </c>
      <c r="AL3202" s="12">
        <v>141.976</v>
      </c>
      <c r="AM3202" s="72">
        <v>4.069</v>
      </c>
      <c r="AN3202" s="72">
        <v>20.170999999999999</v>
      </c>
      <c r="AO3202" s="12">
        <v>141.976</v>
      </c>
      <c r="AP3202" s="72">
        <v>4.069</v>
      </c>
      <c r="AQ3202" s="72">
        <v>20.170999999999999</v>
      </c>
      <c r="AR3202" s="12">
        <v>20.352</v>
      </c>
      <c r="AS3202" s="72">
        <v>0.58299999999999996</v>
      </c>
      <c r="AT3202" s="72">
        <v>53.771000000000001</v>
      </c>
      <c r="AU3202" s="12">
        <v>21.097999999999999</v>
      </c>
      <c r="AV3202" s="72">
        <v>0.60499999999999998</v>
      </c>
      <c r="AW3202" s="72">
        <v>33.820999999999998</v>
      </c>
      <c r="AX3202" s="12">
        <v>264.654</v>
      </c>
      <c r="AY3202" s="72">
        <v>7.585</v>
      </c>
      <c r="AZ3202" s="72">
        <v>14.327999999999999</v>
      </c>
      <c r="BA3202" s="12">
        <v>285.75200000000001</v>
      </c>
      <c r="BB3202" s="72">
        <v>8.19</v>
      </c>
      <c r="BC3202" s="72">
        <v>15.144</v>
      </c>
      <c r="BD3202" s="12">
        <v>104.024</v>
      </c>
      <c r="BE3202" s="72">
        <v>2.9809999999999999</v>
      </c>
      <c r="BF3202" s="72">
        <v>21.856000000000002</v>
      </c>
      <c r="BG3202" s="12">
        <v>389.77600000000001</v>
      </c>
      <c r="BH3202" s="72">
        <v>11.170999999999999</v>
      </c>
      <c r="BI3202" s="72">
        <v>12.122</v>
      </c>
      <c r="BJ3202" s="12">
        <v>1425.998</v>
      </c>
      <c r="BK3202" s="72">
        <v>40.869</v>
      </c>
      <c r="BL3202" s="72">
        <v>5.53</v>
      </c>
      <c r="BM3202" s="12">
        <v>1511.096</v>
      </c>
      <c r="BN3202" s="72">
        <v>43.308</v>
      </c>
      <c r="BO3202" s="72">
        <v>4.7160000000000002</v>
      </c>
      <c r="BP3202" s="12">
        <v>2937.0940000000001</v>
      </c>
      <c r="BQ3202" s="72">
        <v>84.177000000000007</v>
      </c>
      <c r="BR3202" s="72">
        <v>2.6850000000000001</v>
      </c>
      <c r="BS3202" s="12">
        <v>3347.2220000000002</v>
      </c>
      <c r="BT3202" s="72">
        <v>95.930999999999997</v>
      </c>
      <c r="BU3202" s="72">
        <v>2.6469999999999998</v>
      </c>
      <c r="BV3202" s="12">
        <v>3489.1979999999999</v>
      </c>
      <c r="BW3202" s="72">
        <v>100</v>
      </c>
      <c r="BX3202" s="72">
        <v>2.645</v>
      </c>
      <c r="BY3202" s="13"/>
      <c r="BZ3202" s="13"/>
    </row>
    <row r="3203" spans="1:78">
      <c r="A3203" s="122" t="s">
        <v>65</v>
      </c>
      <c r="B3203" s="71" t="s">
        <v>47</v>
      </c>
      <c r="C3203" s="71" t="s">
        <v>26</v>
      </c>
      <c r="D3203" s="34">
        <v>45352</v>
      </c>
      <c r="E3203" s="12">
        <v>0</v>
      </c>
      <c r="F3203" s="72">
        <v>0</v>
      </c>
      <c r="G3203" s="72">
        <v>0</v>
      </c>
      <c r="H3203" s="12">
        <v>0</v>
      </c>
      <c r="I3203" s="72">
        <v>0</v>
      </c>
      <c r="J3203" s="72">
        <v>0</v>
      </c>
      <c r="K3203" s="12">
        <v>0</v>
      </c>
      <c r="L3203" s="72">
        <v>0</v>
      </c>
      <c r="M3203" s="72">
        <v>0</v>
      </c>
      <c r="N3203" s="12">
        <v>0</v>
      </c>
      <c r="O3203" s="72">
        <v>0</v>
      </c>
      <c r="P3203" s="72">
        <v>0</v>
      </c>
      <c r="Q3203" s="12">
        <v>0</v>
      </c>
      <c r="R3203" s="72">
        <v>0</v>
      </c>
      <c r="S3203" s="72">
        <v>0</v>
      </c>
      <c r="T3203" s="12">
        <v>0</v>
      </c>
      <c r="U3203" s="72">
        <v>0</v>
      </c>
      <c r="V3203" s="72">
        <v>0</v>
      </c>
      <c r="W3203" s="12">
        <v>0</v>
      </c>
      <c r="X3203" s="72">
        <v>0</v>
      </c>
      <c r="Y3203" s="72">
        <v>0</v>
      </c>
      <c r="Z3203" s="12">
        <v>0</v>
      </c>
      <c r="AA3203" s="72">
        <v>0</v>
      </c>
      <c r="AB3203" s="72">
        <v>0</v>
      </c>
      <c r="AC3203" s="12">
        <v>0</v>
      </c>
      <c r="AD3203" s="72">
        <v>0</v>
      </c>
      <c r="AE3203" s="72">
        <v>0</v>
      </c>
      <c r="AF3203" s="12">
        <v>15.871</v>
      </c>
      <c r="AG3203" s="72">
        <v>0.436</v>
      </c>
      <c r="AH3203" s="72">
        <v>73.704999999999998</v>
      </c>
      <c r="AI3203" s="12">
        <v>150.26400000000001</v>
      </c>
      <c r="AJ3203" s="72">
        <v>4.125</v>
      </c>
      <c r="AK3203" s="72">
        <v>27.853999999999999</v>
      </c>
      <c r="AL3203" s="12">
        <v>166.13499999999999</v>
      </c>
      <c r="AM3203" s="72">
        <v>4.5599999999999996</v>
      </c>
      <c r="AN3203" s="72">
        <v>24.91</v>
      </c>
      <c r="AO3203" s="12">
        <v>166.13499999999999</v>
      </c>
      <c r="AP3203" s="72">
        <v>4.5599999999999996</v>
      </c>
      <c r="AQ3203" s="72">
        <v>24.91</v>
      </c>
      <c r="AR3203" s="12">
        <v>37.652000000000001</v>
      </c>
      <c r="AS3203" s="72">
        <v>1.034</v>
      </c>
      <c r="AT3203" s="72">
        <v>34.137</v>
      </c>
      <c r="AU3203" s="12">
        <v>7.6520000000000001</v>
      </c>
      <c r="AV3203" s="72">
        <v>0.21</v>
      </c>
      <c r="AW3203" s="72">
        <v>51.884</v>
      </c>
      <c r="AX3203" s="12">
        <v>339.041</v>
      </c>
      <c r="AY3203" s="72">
        <v>9.3070000000000004</v>
      </c>
      <c r="AZ3203" s="72">
        <v>13.839</v>
      </c>
      <c r="BA3203" s="12">
        <v>346.69400000000002</v>
      </c>
      <c r="BB3203" s="72">
        <v>9.5169999999999995</v>
      </c>
      <c r="BC3203" s="72">
        <v>14.186999999999999</v>
      </c>
      <c r="BD3203" s="12">
        <v>100.649</v>
      </c>
      <c r="BE3203" s="72">
        <v>2.7629999999999999</v>
      </c>
      <c r="BF3203" s="72">
        <v>23.273</v>
      </c>
      <c r="BG3203" s="12">
        <v>447.34199999999998</v>
      </c>
      <c r="BH3203" s="72">
        <v>12.279</v>
      </c>
      <c r="BI3203" s="72">
        <v>13.263999999999999</v>
      </c>
      <c r="BJ3203" s="12">
        <v>1454.549</v>
      </c>
      <c r="BK3203" s="72">
        <v>39.927</v>
      </c>
      <c r="BL3203" s="72">
        <v>4.8730000000000002</v>
      </c>
      <c r="BM3203" s="12">
        <v>1537.3530000000001</v>
      </c>
      <c r="BN3203" s="72">
        <v>42.2</v>
      </c>
      <c r="BO3203" s="72">
        <v>4.0469999999999997</v>
      </c>
      <c r="BP3203" s="12">
        <v>2991.9029999999998</v>
      </c>
      <c r="BQ3203" s="72">
        <v>82.126999999999995</v>
      </c>
      <c r="BR3203" s="72">
        <v>2.4420000000000002</v>
      </c>
      <c r="BS3203" s="12">
        <v>3476.8969999999999</v>
      </c>
      <c r="BT3203" s="72">
        <v>95.44</v>
      </c>
      <c r="BU3203" s="72">
        <v>2.3250000000000002</v>
      </c>
      <c r="BV3203" s="12">
        <v>3643.0320000000002</v>
      </c>
      <c r="BW3203" s="72">
        <v>100</v>
      </c>
      <c r="BX3203" s="72">
        <v>2.2749999999999999</v>
      </c>
      <c r="BY3203" s="13"/>
      <c r="BZ3203" s="13"/>
    </row>
    <row r="3204" spans="1:78">
      <c r="A3204" s="122" t="s">
        <v>65</v>
      </c>
      <c r="B3204" s="71" t="s">
        <v>47</v>
      </c>
      <c r="C3204" s="71" t="s">
        <v>26</v>
      </c>
      <c r="D3204" s="34">
        <v>45444</v>
      </c>
      <c r="E3204" s="12">
        <v>0</v>
      </c>
      <c r="F3204" s="72">
        <v>0</v>
      </c>
      <c r="G3204" s="72">
        <v>0</v>
      </c>
      <c r="H3204" s="12">
        <v>0</v>
      </c>
      <c r="I3204" s="72">
        <v>0</v>
      </c>
      <c r="J3204" s="72">
        <v>0</v>
      </c>
      <c r="K3204" s="12">
        <v>0</v>
      </c>
      <c r="L3204" s="72">
        <v>0</v>
      </c>
      <c r="M3204" s="72">
        <v>0</v>
      </c>
      <c r="N3204" s="12">
        <v>0</v>
      </c>
      <c r="O3204" s="72">
        <v>0</v>
      </c>
      <c r="P3204" s="72">
        <v>0</v>
      </c>
      <c r="Q3204" s="12">
        <v>0</v>
      </c>
      <c r="R3204" s="72">
        <v>0</v>
      </c>
      <c r="S3204" s="72">
        <v>0</v>
      </c>
      <c r="T3204" s="12">
        <v>0</v>
      </c>
      <c r="U3204" s="72">
        <v>0</v>
      </c>
      <c r="V3204" s="72">
        <v>0</v>
      </c>
      <c r="W3204" s="12">
        <v>0</v>
      </c>
      <c r="X3204" s="72">
        <v>0</v>
      </c>
      <c r="Y3204" s="72">
        <v>0</v>
      </c>
      <c r="Z3204" s="12">
        <v>0</v>
      </c>
      <c r="AA3204" s="72">
        <v>0</v>
      </c>
      <c r="AB3204" s="72">
        <v>0</v>
      </c>
      <c r="AC3204" s="12">
        <v>0</v>
      </c>
      <c r="AD3204" s="72">
        <v>0</v>
      </c>
      <c r="AE3204" s="72">
        <v>0</v>
      </c>
      <c r="AF3204" s="12">
        <v>4.8550000000000004</v>
      </c>
      <c r="AG3204" s="72">
        <v>0.14000000000000001</v>
      </c>
      <c r="AH3204" s="72">
        <v>74.100999999999999</v>
      </c>
      <c r="AI3204" s="12">
        <v>146.05500000000001</v>
      </c>
      <c r="AJ3204" s="72">
        <v>4.2210000000000001</v>
      </c>
      <c r="AK3204" s="72">
        <v>18.425999999999998</v>
      </c>
      <c r="AL3204" s="12">
        <v>150.91</v>
      </c>
      <c r="AM3204" s="72">
        <v>4.3609999999999998</v>
      </c>
      <c r="AN3204" s="72">
        <v>18.074999999999999</v>
      </c>
      <c r="AO3204" s="12">
        <v>150.91</v>
      </c>
      <c r="AP3204" s="72">
        <v>4.3609999999999998</v>
      </c>
      <c r="AQ3204" s="72">
        <v>18.074999999999999</v>
      </c>
      <c r="AR3204" s="12">
        <v>19.341000000000001</v>
      </c>
      <c r="AS3204" s="72">
        <v>0.55900000000000005</v>
      </c>
      <c r="AT3204" s="72">
        <v>61.912999999999997</v>
      </c>
      <c r="AU3204" s="12">
        <v>22.579000000000001</v>
      </c>
      <c r="AV3204" s="72">
        <v>0.65300000000000002</v>
      </c>
      <c r="AW3204" s="72">
        <v>44.417000000000002</v>
      </c>
      <c r="AX3204" s="12">
        <v>365.94099999999997</v>
      </c>
      <c r="AY3204" s="72">
        <v>10.576000000000001</v>
      </c>
      <c r="AZ3204" s="72">
        <v>10.898999999999999</v>
      </c>
      <c r="BA3204" s="12">
        <v>388.52</v>
      </c>
      <c r="BB3204" s="72">
        <v>11.228</v>
      </c>
      <c r="BC3204" s="72">
        <v>10.436999999999999</v>
      </c>
      <c r="BD3204" s="12">
        <v>105.21599999999999</v>
      </c>
      <c r="BE3204" s="72">
        <v>3.0409999999999999</v>
      </c>
      <c r="BF3204" s="72">
        <v>16.925000000000001</v>
      </c>
      <c r="BG3204" s="12">
        <v>493.73599999999999</v>
      </c>
      <c r="BH3204" s="72">
        <v>14.269</v>
      </c>
      <c r="BI3204" s="72">
        <v>9.89</v>
      </c>
      <c r="BJ3204" s="12">
        <v>1239.7809999999999</v>
      </c>
      <c r="BK3204" s="72">
        <v>35.829000000000001</v>
      </c>
      <c r="BL3204" s="72">
        <v>5.4260000000000002</v>
      </c>
      <c r="BM3204" s="12">
        <v>1556.48</v>
      </c>
      <c r="BN3204" s="72">
        <v>44.981999999999999</v>
      </c>
      <c r="BO3204" s="72">
        <v>4.2089999999999996</v>
      </c>
      <c r="BP3204" s="12">
        <v>2796.261</v>
      </c>
      <c r="BQ3204" s="72">
        <v>80.811000000000007</v>
      </c>
      <c r="BR3204" s="72">
        <v>3.0720000000000001</v>
      </c>
      <c r="BS3204" s="12">
        <v>3309.3389999999999</v>
      </c>
      <c r="BT3204" s="72">
        <v>95.638999999999996</v>
      </c>
      <c r="BU3204" s="72">
        <v>2.7650000000000001</v>
      </c>
      <c r="BV3204" s="12">
        <v>3460.2489999999998</v>
      </c>
      <c r="BW3204" s="72">
        <v>100</v>
      </c>
      <c r="BX3204" s="72">
        <v>2.5259999999999998</v>
      </c>
      <c r="BY3204" s="13"/>
      <c r="BZ3204" s="13"/>
    </row>
    <row r="3205" spans="1:78">
      <c r="A3205" s="122" t="s">
        <v>65</v>
      </c>
      <c r="B3205" s="71" t="s">
        <v>47</v>
      </c>
      <c r="C3205" s="71" t="s">
        <v>26</v>
      </c>
      <c r="D3205" s="34">
        <v>45536</v>
      </c>
      <c r="E3205" s="12">
        <v>0</v>
      </c>
      <c r="F3205" s="72">
        <v>0</v>
      </c>
      <c r="G3205" s="72">
        <v>0</v>
      </c>
      <c r="H3205" s="12">
        <v>0</v>
      </c>
      <c r="I3205" s="72">
        <v>0</v>
      </c>
      <c r="J3205" s="72">
        <v>0</v>
      </c>
      <c r="K3205" s="12">
        <v>0</v>
      </c>
      <c r="L3205" s="72">
        <v>0</v>
      </c>
      <c r="M3205" s="72">
        <v>0</v>
      </c>
      <c r="N3205" s="12">
        <v>0</v>
      </c>
      <c r="O3205" s="72">
        <v>0</v>
      </c>
      <c r="P3205" s="72">
        <v>0</v>
      </c>
      <c r="Q3205" s="12">
        <v>0</v>
      </c>
      <c r="R3205" s="72">
        <v>0</v>
      </c>
      <c r="S3205" s="72">
        <v>0</v>
      </c>
      <c r="T3205" s="12">
        <v>0</v>
      </c>
      <c r="U3205" s="72">
        <v>0</v>
      </c>
      <c r="V3205" s="72">
        <v>0</v>
      </c>
      <c r="W3205" s="12">
        <v>0</v>
      </c>
      <c r="X3205" s="72">
        <v>0</v>
      </c>
      <c r="Y3205" s="72">
        <v>0</v>
      </c>
      <c r="Z3205" s="12">
        <v>0</v>
      </c>
      <c r="AA3205" s="72">
        <v>0</v>
      </c>
      <c r="AB3205" s="72">
        <v>0</v>
      </c>
      <c r="AC3205" s="12">
        <v>0</v>
      </c>
      <c r="AD3205" s="72">
        <v>0</v>
      </c>
      <c r="AE3205" s="72">
        <v>0</v>
      </c>
      <c r="AF3205" s="12">
        <v>7.9640000000000004</v>
      </c>
      <c r="AG3205" s="72">
        <v>0.217</v>
      </c>
      <c r="AH3205" s="72">
        <v>72.680000000000007</v>
      </c>
      <c r="AI3205" s="12">
        <v>166.613</v>
      </c>
      <c r="AJ3205" s="72">
        <v>4.5389999999999997</v>
      </c>
      <c r="AK3205" s="72">
        <v>14.045</v>
      </c>
      <c r="AL3205" s="12">
        <v>174.57599999999999</v>
      </c>
      <c r="AM3205" s="72">
        <v>4.7560000000000002</v>
      </c>
      <c r="AN3205" s="72">
        <v>12.593</v>
      </c>
      <c r="AO3205" s="12">
        <v>174.57599999999999</v>
      </c>
      <c r="AP3205" s="72">
        <v>4.7560000000000002</v>
      </c>
      <c r="AQ3205" s="72">
        <v>12.593</v>
      </c>
      <c r="AR3205" s="12">
        <v>66.91</v>
      </c>
      <c r="AS3205" s="72">
        <v>1.823</v>
      </c>
      <c r="AT3205" s="72">
        <v>31.800999999999998</v>
      </c>
      <c r="AU3205" s="12">
        <v>34.893999999999998</v>
      </c>
      <c r="AV3205" s="72">
        <v>0.95099999999999996</v>
      </c>
      <c r="AW3205" s="72">
        <v>36.377000000000002</v>
      </c>
      <c r="AX3205" s="12">
        <v>319.36200000000002</v>
      </c>
      <c r="AY3205" s="72">
        <v>8.6999999999999993</v>
      </c>
      <c r="AZ3205" s="72">
        <v>12.243</v>
      </c>
      <c r="BA3205" s="12">
        <v>354.25599999999997</v>
      </c>
      <c r="BB3205" s="72">
        <v>9.65</v>
      </c>
      <c r="BC3205" s="72">
        <v>11.983000000000001</v>
      </c>
      <c r="BD3205" s="12">
        <v>111.788</v>
      </c>
      <c r="BE3205" s="72">
        <v>3.0449999999999999</v>
      </c>
      <c r="BF3205" s="72">
        <v>23.504000000000001</v>
      </c>
      <c r="BG3205" s="12">
        <v>466.04300000000001</v>
      </c>
      <c r="BH3205" s="72">
        <v>12.696</v>
      </c>
      <c r="BI3205" s="72">
        <v>9.968</v>
      </c>
      <c r="BJ3205" s="12">
        <v>1489.396</v>
      </c>
      <c r="BK3205" s="72">
        <v>40.573</v>
      </c>
      <c r="BL3205" s="72">
        <v>6.4749999999999996</v>
      </c>
      <c r="BM3205" s="12">
        <v>1473.9829999999999</v>
      </c>
      <c r="BN3205" s="72">
        <v>40.152999999999999</v>
      </c>
      <c r="BO3205" s="72">
        <v>3.827</v>
      </c>
      <c r="BP3205" s="12">
        <v>2963.3789999999999</v>
      </c>
      <c r="BQ3205" s="72">
        <v>80.725999999999999</v>
      </c>
      <c r="BR3205" s="72">
        <v>3.1589999999999998</v>
      </c>
      <c r="BS3205" s="12">
        <v>3496.3319999999999</v>
      </c>
      <c r="BT3205" s="72">
        <v>95.244</v>
      </c>
      <c r="BU3205" s="72">
        <v>2.9319999999999999</v>
      </c>
      <c r="BV3205" s="12">
        <v>3670.9090000000001</v>
      </c>
      <c r="BW3205" s="72">
        <v>100</v>
      </c>
      <c r="BX3205" s="72">
        <v>2.93</v>
      </c>
      <c r="BY3205" s="13"/>
      <c r="BZ3205" s="13"/>
    </row>
    <row r="3206" spans="1:78">
      <c r="A3206" s="122" t="s">
        <v>65</v>
      </c>
      <c r="B3206" s="71" t="s">
        <v>47</v>
      </c>
      <c r="C3206" s="71" t="s">
        <v>26</v>
      </c>
      <c r="D3206" s="34">
        <v>45627</v>
      </c>
      <c r="E3206" s="12">
        <v>0</v>
      </c>
      <c r="F3206" s="72">
        <v>0</v>
      </c>
      <c r="G3206" s="72">
        <v>0</v>
      </c>
      <c r="H3206" s="12">
        <v>0</v>
      </c>
      <c r="I3206" s="72">
        <v>0</v>
      </c>
      <c r="J3206" s="72">
        <v>0</v>
      </c>
      <c r="K3206" s="12">
        <v>0</v>
      </c>
      <c r="L3206" s="72">
        <v>0</v>
      </c>
      <c r="M3206" s="72">
        <v>0</v>
      </c>
      <c r="N3206" s="12">
        <v>0</v>
      </c>
      <c r="O3206" s="72">
        <v>0</v>
      </c>
      <c r="P3206" s="72">
        <v>0</v>
      </c>
      <c r="Q3206" s="12">
        <v>0</v>
      </c>
      <c r="R3206" s="72">
        <v>0</v>
      </c>
      <c r="S3206" s="72">
        <v>0</v>
      </c>
      <c r="T3206" s="12">
        <v>0</v>
      </c>
      <c r="U3206" s="72">
        <v>0</v>
      </c>
      <c r="V3206" s="72">
        <v>0</v>
      </c>
      <c r="W3206" s="12">
        <v>0</v>
      </c>
      <c r="X3206" s="72">
        <v>0</v>
      </c>
      <c r="Y3206" s="72">
        <v>0</v>
      </c>
      <c r="Z3206" s="12">
        <v>0</v>
      </c>
      <c r="AA3206" s="72">
        <v>0</v>
      </c>
      <c r="AB3206" s="72">
        <v>0</v>
      </c>
      <c r="AC3206" s="12">
        <v>0</v>
      </c>
      <c r="AD3206" s="72">
        <v>0</v>
      </c>
      <c r="AE3206" s="72">
        <v>0</v>
      </c>
      <c r="AF3206" s="12">
        <v>6.726</v>
      </c>
      <c r="AG3206" s="72">
        <v>0.189</v>
      </c>
      <c r="AH3206" s="72">
        <v>78.825999999999993</v>
      </c>
      <c r="AI3206" s="12">
        <v>160.126</v>
      </c>
      <c r="AJ3206" s="72">
        <v>4.49</v>
      </c>
      <c r="AK3206" s="72">
        <v>16.289000000000001</v>
      </c>
      <c r="AL3206" s="12">
        <v>166.85300000000001</v>
      </c>
      <c r="AM3206" s="72">
        <v>4.6779999999999999</v>
      </c>
      <c r="AN3206" s="72">
        <v>17.195</v>
      </c>
      <c r="AO3206" s="12">
        <v>166.85300000000001</v>
      </c>
      <c r="AP3206" s="72">
        <v>4.6779999999999999</v>
      </c>
      <c r="AQ3206" s="72">
        <v>17.195</v>
      </c>
      <c r="AR3206" s="12">
        <v>37.261000000000003</v>
      </c>
      <c r="AS3206" s="72">
        <v>1.0449999999999999</v>
      </c>
      <c r="AT3206" s="72">
        <v>40.746000000000002</v>
      </c>
      <c r="AU3206" s="12">
        <v>35.579000000000001</v>
      </c>
      <c r="AV3206" s="72">
        <v>0.998</v>
      </c>
      <c r="AW3206" s="72">
        <v>48.399000000000001</v>
      </c>
      <c r="AX3206" s="12">
        <v>290.58499999999998</v>
      </c>
      <c r="AY3206" s="72">
        <v>8.1470000000000002</v>
      </c>
      <c r="AZ3206" s="72">
        <v>17.686</v>
      </c>
      <c r="BA3206" s="12">
        <v>326.16399999999999</v>
      </c>
      <c r="BB3206" s="72">
        <v>9.1449999999999996</v>
      </c>
      <c r="BC3206" s="72">
        <v>16.667000000000002</v>
      </c>
      <c r="BD3206" s="12">
        <v>109.745</v>
      </c>
      <c r="BE3206" s="72">
        <v>3.077</v>
      </c>
      <c r="BF3206" s="72">
        <v>19.803999999999998</v>
      </c>
      <c r="BG3206" s="12">
        <v>435.90800000000002</v>
      </c>
      <c r="BH3206" s="72">
        <v>12.222</v>
      </c>
      <c r="BI3206" s="72">
        <v>13.15</v>
      </c>
      <c r="BJ3206" s="12">
        <v>1444.934</v>
      </c>
      <c r="BK3206" s="72">
        <v>40.512999999999998</v>
      </c>
      <c r="BL3206" s="72">
        <v>6.4029999999999996</v>
      </c>
      <c r="BM3206" s="12">
        <v>1481.6469999999999</v>
      </c>
      <c r="BN3206" s="72">
        <v>41.542000000000002</v>
      </c>
      <c r="BO3206" s="72">
        <v>5.6390000000000002</v>
      </c>
      <c r="BP3206" s="12">
        <v>2926.5810000000001</v>
      </c>
      <c r="BQ3206" s="72">
        <v>82.055000000000007</v>
      </c>
      <c r="BR3206" s="72">
        <v>3.7679999999999998</v>
      </c>
      <c r="BS3206" s="12">
        <v>3399.75</v>
      </c>
      <c r="BT3206" s="72">
        <v>95.322000000000003</v>
      </c>
      <c r="BU3206" s="72">
        <v>3.0259999999999998</v>
      </c>
      <c r="BV3206" s="12">
        <v>3566.6030000000001</v>
      </c>
      <c r="BW3206" s="72">
        <v>100</v>
      </c>
      <c r="BX3206" s="72">
        <v>3.0089999999999999</v>
      </c>
      <c r="BY3206" s="13"/>
      <c r="BZ3206" s="13"/>
    </row>
    <row r="3207" spans="1:78">
      <c r="A3207" s="122" t="s">
        <v>65</v>
      </c>
      <c r="B3207" s="71" t="s">
        <v>47</v>
      </c>
      <c r="C3207" s="71" t="s">
        <v>26</v>
      </c>
      <c r="D3207" s="34">
        <v>45717</v>
      </c>
      <c r="E3207" s="12">
        <v>0</v>
      </c>
      <c r="F3207" s="72">
        <v>0</v>
      </c>
      <c r="G3207" s="72">
        <v>0</v>
      </c>
      <c r="H3207" s="12">
        <v>0</v>
      </c>
      <c r="I3207" s="72">
        <v>0</v>
      </c>
      <c r="J3207" s="72">
        <v>0</v>
      </c>
      <c r="K3207" s="12">
        <v>0</v>
      </c>
      <c r="L3207" s="72">
        <v>0</v>
      </c>
      <c r="M3207" s="72">
        <v>0</v>
      </c>
      <c r="N3207" s="12">
        <v>0</v>
      </c>
      <c r="O3207" s="72">
        <v>0</v>
      </c>
      <c r="P3207" s="72">
        <v>0</v>
      </c>
      <c r="Q3207" s="12">
        <v>0</v>
      </c>
      <c r="R3207" s="72">
        <v>0</v>
      </c>
      <c r="S3207" s="72">
        <v>0</v>
      </c>
      <c r="T3207" s="12">
        <v>0</v>
      </c>
      <c r="U3207" s="72">
        <v>0</v>
      </c>
      <c r="V3207" s="72">
        <v>0</v>
      </c>
      <c r="W3207" s="12">
        <v>0</v>
      </c>
      <c r="X3207" s="72">
        <v>0</v>
      </c>
      <c r="Y3207" s="72">
        <v>0</v>
      </c>
      <c r="Z3207" s="12">
        <v>0</v>
      </c>
      <c r="AA3207" s="72">
        <v>0</v>
      </c>
      <c r="AB3207" s="72">
        <v>0</v>
      </c>
      <c r="AC3207" s="12">
        <v>0</v>
      </c>
      <c r="AD3207" s="72">
        <v>0</v>
      </c>
      <c r="AE3207" s="72">
        <v>0</v>
      </c>
      <c r="AF3207" s="12">
        <v>1.524</v>
      </c>
      <c r="AG3207" s="72">
        <v>4.1000000000000002E-2</v>
      </c>
      <c r="AH3207" s="72">
        <v>105.333</v>
      </c>
      <c r="AI3207" s="12">
        <v>212.715</v>
      </c>
      <c r="AJ3207" s="72">
        <v>5.7350000000000003</v>
      </c>
      <c r="AK3207" s="72">
        <v>24.922000000000001</v>
      </c>
      <c r="AL3207" s="12">
        <v>214.239</v>
      </c>
      <c r="AM3207" s="72">
        <v>5.7759999999999998</v>
      </c>
      <c r="AN3207" s="72">
        <v>25.411000000000001</v>
      </c>
      <c r="AO3207" s="12">
        <v>214.239</v>
      </c>
      <c r="AP3207" s="72">
        <v>5.7759999999999998</v>
      </c>
      <c r="AQ3207" s="72">
        <v>25.411000000000001</v>
      </c>
      <c r="AR3207" s="12">
        <v>10.079000000000001</v>
      </c>
      <c r="AS3207" s="72">
        <v>0.27200000000000002</v>
      </c>
      <c r="AT3207" s="72">
        <v>72.173000000000002</v>
      </c>
      <c r="AU3207" s="12">
        <v>35.536000000000001</v>
      </c>
      <c r="AV3207" s="72">
        <v>0.95799999999999996</v>
      </c>
      <c r="AW3207" s="72">
        <v>47.512999999999998</v>
      </c>
      <c r="AX3207" s="12">
        <v>315.11099999999999</v>
      </c>
      <c r="AY3207" s="72">
        <v>8.4960000000000004</v>
      </c>
      <c r="AZ3207" s="72">
        <v>15.602</v>
      </c>
      <c r="BA3207" s="12">
        <v>350.64699999999999</v>
      </c>
      <c r="BB3207" s="72">
        <v>9.4540000000000006</v>
      </c>
      <c r="BC3207" s="72">
        <v>14.554</v>
      </c>
      <c r="BD3207" s="12">
        <v>104.35299999999999</v>
      </c>
      <c r="BE3207" s="72">
        <v>2.8130000000000002</v>
      </c>
      <c r="BF3207" s="72">
        <v>18.585999999999999</v>
      </c>
      <c r="BG3207" s="12">
        <v>455.00099999999998</v>
      </c>
      <c r="BH3207" s="72">
        <v>12.266999999999999</v>
      </c>
      <c r="BI3207" s="72">
        <v>10.789</v>
      </c>
      <c r="BJ3207" s="12">
        <v>1486.09</v>
      </c>
      <c r="BK3207" s="72">
        <v>40.064999999999998</v>
      </c>
      <c r="BL3207" s="72">
        <v>6.1769999999999996</v>
      </c>
      <c r="BM3207" s="12">
        <v>1543.7449999999999</v>
      </c>
      <c r="BN3207" s="72">
        <v>41.62</v>
      </c>
      <c r="BO3207" s="72">
        <v>3.9780000000000002</v>
      </c>
      <c r="BP3207" s="12">
        <v>3029.835</v>
      </c>
      <c r="BQ3207" s="72">
        <v>81.685000000000002</v>
      </c>
      <c r="BR3207" s="72">
        <v>2.8650000000000002</v>
      </c>
      <c r="BS3207" s="12">
        <v>3494.9140000000002</v>
      </c>
      <c r="BT3207" s="72">
        <v>94.224000000000004</v>
      </c>
      <c r="BU3207" s="72">
        <v>2.6850000000000001</v>
      </c>
      <c r="BV3207" s="12">
        <v>3709.1529999999998</v>
      </c>
      <c r="BW3207" s="72">
        <v>100</v>
      </c>
      <c r="BX3207" s="72">
        <v>2.7210000000000001</v>
      </c>
      <c r="BY3207" s="13"/>
      <c r="BZ3207" s="13"/>
    </row>
    <row r="3208" spans="1:78">
      <c r="A3208" s="122" t="s">
        <v>65</v>
      </c>
      <c r="B3208" s="71" t="s">
        <v>47</v>
      </c>
      <c r="C3208" s="71" t="s">
        <v>26</v>
      </c>
      <c r="D3208" s="34">
        <v>45809</v>
      </c>
      <c r="E3208" s="12">
        <v>0</v>
      </c>
      <c r="F3208" s="72">
        <v>0</v>
      </c>
      <c r="G3208" s="72">
        <v>0</v>
      </c>
      <c r="H3208" s="12">
        <v>0</v>
      </c>
      <c r="I3208" s="72">
        <v>0</v>
      </c>
      <c r="J3208" s="72">
        <v>0</v>
      </c>
      <c r="K3208" s="12">
        <v>0</v>
      </c>
      <c r="L3208" s="72">
        <v>0</v>
      </c>
      <c r="M3208" s="72">
        <v>0</v>
      </c>
      <c r="N3208" s="12">
        <v>0</v>
      </c>
      <c r="O3208" s="72">
        <v>0</v>
      </c>
      <c r="P3208" s="72">
        <v>0</v>
      </c>
      <c r="Q3208" s="12">
        <v>0</v>
      </c>
      <c r="R3208" s="72">
        <v>0</v>
      </c>
      <c r="S3208" s="72">
        <v>0</v>
      </c>
      <c r="T3208" s="12">
        <v>0</v>
      </c>
      <c r="U3208" s="72">
        <v>0</v>
      </c>
      <c r="V3208" s="72">
        <v>0</v>
      </c>
      <c r="W3208" s="12">
        <v>0</v>
      </c>
      <c r="X3208" s="72">
        <v>0</v>
      </c>
      <c r="Y3208" s="72">
        <v>0</v>
      </c>
      <c r="Z3208" s="12">
        <v>0</v>
      </c>
      <c r="AA3208" s="72">
        <v>0</v>
      </c>
      <c r="AB3208" s="72">
        <v>0</v>
      </c>
      <c r="AC3208" s="12">
        <v>0</v>
      </c>
      <c r="AD3208" s="72">
        <v>0</v>
      </c>
      <c r="AE3208" s="72">
        <v>0</v>
      </c>
      <c r="AF3208" s="12">
        <v>9.4580000000000002</v>
      </c>
      <c r="AG3208" s="72">
        <v>0.254</v>
      </c>
      <c r="AH3208" s="72">
        <v>112.126</v>
      </c>
      <c r="AI3208" s="12">
        <v>165.48699999999999</v>
      </c>
      <c r="AJ3208" s="72">
        <v>4.4400000000000004</v>
      </c>
      <c r="AK3208" s="72">
        <v>22.56</v>
      </c>
      <c r="AL3208" s="12">
        <v>174.94499999999999</v>
      </c>
      <c r="AM3208" s="72">
        <v>4.694</v>
      </c>
      <c r="AN3208" s="72">
        <v>21.495000000000001</v>
      </c>
      <c r="AO3208" s="12">
        <v>174.94499999999999</v>
      </c>
      <c r="AP3208" s="72">
        <v>4.694</v>
      </c>
      <c r="AQ3208" s="72">
        <v>21.495000000000001</v>
      </c>
      <c r="AR3208" s="12">
        <v>27.260999999999999</v>
      </c>
      <c r="AS3208" s="72">
        <v>0.73099999999999998</v>
      </c>
      <c r="AT3208" s="72">
        <v>46.829000000000001</v>
      </c>
      <c r="AU3208" s="12">
        <v>52.396999999999998</v>
      </c>
      <c r="AV3208" s="72">
        <v>1.4059999999999999</v>
      </c>
      <c r="AW3208" s="72">
        <v>35.819000000000003</v>
      </c>
      <c r="AX3208" s="12">
        <v>328.27199999999999</v>
      </c>
      <c r="AY3208" s="72">
        <v>8.8079999999999998</v>
      </c>
      <c r="AZ3208" s="72">
        <v>12.739000000000001</v>
      </c>
      <c r="BA3208" s="12">
        <v>380.67</v>
      </c>
      <c r="BB3208" s="72">
        <v>10.214</v>
      </c>
      <c r="BC3208" s="72">
        <v>11.132</v>
      </c>
      <c r="BD3208" s="12">
        <v>47.823</v>
      </c>
      <c r="BE3208" s="72">
        <v>1.2829999999999999</v>
      </c>
      <c r="BF3208" s="72">
        <v>30.4</v>
      </c>
      <c r="BG3208" s="12">
        <v>428.49299999999999</v>
      </c>
      <c r="BH3208" s="72">
        <v>11.497999999999999</v>
      </c>
      <c r="BI3208" s="72">
        <v>9.0250000000000004</v>
      </c>
      <c r="BJ3208" s="12">
        <v>1379.644</v>
      </c>
      <c r="BK3208" s="72">
        <v>37.020000000000003</v>
      </c>
      <c r="BL3208" s="72">
        <v>5.2619999999999996</v>
      </c>
      <c r="BM3208" s="12">
        <v>1716.4480000000001</v>
      </c>
      <c r="BN3208" s="72">
        <v>46.057000000000002</v>
      </c>
      <c r="BO3208" s="72">
        <v>4.3360000000000003</v>
      </c>
      <c r="BP3208" s="12">
        <v>3096.0920000000001</v>
      </c>
      <c r="BQ3208" s="72">
        <v>83.076999999999998</v>
      </c>
      <c r="BR3208" s="72">
        <v>2.7509999999999999</v>
      </c>
      <c r="BS3208" s="12">
        <v>3551.8449999999998</v>
      </c>
      <c r="BT3208" s="72">
        <v>95.305999999999997</v>
      </c>
      <c r="BU3208" s="72">
        <v>2.5179999999999998</v>
      </c>
      <c r="BV3208" s="12">
        <v>3726.79</v>
      </c>
      <c r="BW3208" s="72">
        <v>100</v>
      </c>
      <c r="BX3208" s="72">
        <v>2.5489999999999999</v>
      </c>
      <c r="BY3208" s="13"/>
      <c r="BZ3208" s="13"/>
    </row>
    <row r="3209" spans="1:78">
      <c r="A3209" s="122" t="s">
        <v>65</v>
      </c>
      <c r="B3209" s="71" t="s">
        <v>47</v>
      </c>
      <c r="C3209" s="71" t="s">
        <v>26</v>
      </c>
      <c r="D3209" s="34">
        <v>45901</v>
      </c>
      <c r="E3209" s="12">
        <v>0</v>
      </c>
      <c r="F3209" s="72">
        <v>0</v>
      </c>
      <c r="G3209" s="72">
        <v>0</v>
      </c>
      <c r="H3209" s="12">
        <v>0</v>
      </c>
      <c r="I3209" s="72">
        <v>0</v>
      </c>
      <c r="J3209" s="72">
        <v>0</v>
      </c>
      <c r="K3209" s="12">
        <v>0</v>
      </c>
      <c r="L3209" s="72">
        <v>0</v>
      </c>
      <c r="M3209" s="72">
        <v>0</v>
      </c>
      <c r="N3209" s="12">
        <v>0</v>
      </c>
      <c r="O3209" s="72">
        <v>0</v>
      </c>
      <c r="P3209" s="72">
        <v>0</v>
      </c>
      <c r="Q3209" s="12">
        <v>0</v>
      </c>
      <c r="R3209" s="72">
        <v>0</v>
      </c>
      <c r="S3209" s="72">
        <v>0</v>
      </c>
      <c r="T3209" s="12">
        <v>0</v>
      </c>
      <c r="U3209" s="72">
        <v>0</v>
      </c>
      <c r="V3209" s="72">
        <v>0</v>
      </c>
      <c r="W3209" s="12">
        <v>0</v>
      </c>
      <c r="X3209" s="72">
        <v>0</v>
      </c>
      <c r="Y3209" s="72">
        <v>0</v>
      </c>
      <c r="Z3209" s="12">
        <v>0</v>
      </c>
      <c r="AA3209" s="72">
        <v>0</v>
      </c>
      <c r="AB3209" s="72">
        <v>0</v>
      </c>
      <c r="AC3209" s="12">
        <v>0</v>
      </c>
      <c r="AD3209" s="72">
        <v>0</v>
      </c>
      <c r="AE3209" s="72">
        <v>0</v>
      </c>
      <c r="AF3209" s="12">
        <v>0</v>
      </c>
      <c r="AG3209" s="72">
        <v>0</v>
      </c>
      <c r="AH3209" s="72">
        <v>0</v>
      </c>
      <c r="AI3209" s="12">
        <v>226.20599999999999</v>
      </c>
      <c r="AJ3209" s="72">
        <v>6.5830000000000002</v>
      </c>
      <c r="AK3209" s="72">
        <v>13.406000000000001</v>
      </c>
      <c r="AL3209" s="12">
        <v>226.20599999999999</v>
      </c>
      <c r="AM3209" s="72">
        <v>6.5830000000000002</v>
      </c>
      <c r="AN3209" s="72">
        <v>13.406000000000001</v>
      </c>
      <c r="AO3209" s="12">
        <v>226.20599999999999</v>
      </c>
      <c r="AP3209" s="72">
        <v>6.5830000000000002</v>
      </c>
      <c r="AQ3209" s="72">
        <v>13.406000000000001</v>
      </c>
      <c r="AR3209" s="12">
        <v>21.878</v>
      </c>
      <c r="AS3209" s="72">
        <v>0.63700000000000001</v>
      </c>
      <c r="AT3209" s="72">
        <v>53.033999999999999</v>
      </c>
      <c r="AU3209" s="12">
        <v>18.010000000000002</v>
      </c>
      <c r="AV3209" s="72">
        <v>0.52400000000000002</v>
      </c>
      <c r="AW3209" s="72">
        <v>47.673999999999999</v>
      </c>
      <c r="AX3209" s="12">
        <v>188.58799999999999</v>
      </c>
      <c r="AY3209" s="72">
        <v>5.4880000000000004</v>
      </c>
      <c r="AZ3209" s="72">
        <v>18.899999999999999</v>
      </c>
      <c r="BA3209" s="12">
        <v>206.59899999999999</v>
      </c>
      <c r="BB3209" s="72">
        <v>6.0119999999999996</v>
      </c>
      <c r="BC3209" s="72">
        <v>18.064</v>
      </c>
      <c r="BD3209" s="12">
        <v>90.311999999999998</v>
      </c>
      <c r="BE3209" s="72">
        <v>2.6280000000000001</v>
      </c>
      <c r="BF3209" s="72">
        <v>30.079000000000001</v>
      </c>
      <c r="BG3209" s="12">
        <v>296.911</v>
      </c>
      <c r="BH3209" s="72">
        <v>8.64</v>
      </c>
      <c r="BI3209" s="72">
        <v>16.606000000000002</v>
      </c>
      <c r="BJ3209" s="12">
        <v>1280.414</v>
      </c>
      <c r="BK3209" s="72">
        <v>37.26</v>
      </c>
      <c r="BL3209" s="72">
        <v>5.9829999999999997</v>
      </c>
      <c r="BM3209" s="12">
        <v>1611.0150000000001</v>
      </c>
      <c r="BN3209" s="72">
        <v>46.881</v>
      </c>
      <c r="BO3209" s="72">
        <v>5.516</v>
      </c>
      <c r="BP3209" s="12">
        <v>2891.4290000000001</v>
      </c>
      <c r="BQ3209" s="72">
        <v>84.141000000000005</v>
      </c>
      <c r="BR3209" s="72">
        <v>3.6419999999999999</v>
      </c>
      <c r="BS3209" s="12">
        <v>3210.2179999999998</v>
      </c>
      <c r="BT3209" s="72">
        <v>93.417000000000002</v>
      </c>
      <c r="BU3209" s="72">
        <v>3.0870000000000002</v>
      </c>
      <c r="BV3209" s="12">
        <v>3436.424</v>
      </c>
      <c r="BW3209" s="72">
        <v>100</v>
      </c>
      <c r="BX3209" s="72">
        <v>3.0350000000000001</v>
      </c>
      <c r="BY3209" s="13"/>
      <c r="BZ3209" s="13"/>
    </row>
    <row r="3210" spans="1:78">
      <c r="A3210" s="122" t="s">
        <v>65</v>
      </c>
      <c r="B3210" s="71" t="s">
        <v>47</v>
      </c>
      <c r="C3210" s="71" t="s">
        <v>26</v>
      </c>
      <c r="D3210" s="34">
        <v>45992</v>
      </c>
      <c r="E3210" s="12">
        <v>0</v>
      </c>
      <c r="F3210" s="72">
        <v>0</v>
      </c>
      <c r="G3210" s="72">
        <v>0</v>
      </c>
      <c r="H3210" s="12">
        <v>0</v>
      </c>
      <c r="I3210" s="72">
        <v>0</v>
      </c>
      <c r="J3210" s="72">
        <v>0</v>
      </c>
      <c r="K3210" s="12">
        <v>0</v>
      </c>
      <c r="L3210" s="72">
        <v>0</v>
      </c>
      <c r="M3210" s="72">
        <v>0</v>
      </c>
      <c r="N3210" s="12">
        <v>0</v>
      </c>
      <c r="O3210" s="72">
        <v>0</v>
      </c>
      <c r="P3210" s="72">
        <v>0</v>
      </c>
      <c r="Q3210" s="12">
        <v>0</v>
      </c>
      <c r="R3210" s="72">
        <v>0</v>
      </c>
      <c r="S3210" s="72">
        <v>0</v>
      </c>
      <c r="T3210" s="12">
        <v>0</v>
      </c>
      <c r="U3210" s="72">
        <v>0</v>
      </c>
      <c r="V3210" s="72">
        <v>0</v>
      </c>
      <c r="W3210" s="12">
        <v>0</v>
      </c>
      <c r="X3210" s="72">
        <v>0</v>
      </c>
      <c r="Y3210" s="72">
        <v>0</v>
      </c>
      <c r="Z3210" s="12">
        <v>0</v>
      </c>
      <c r="AA3210" s="72">
        <v>0</v>
      </c>
      <c r="AB3210" s="72">
        <v>0</v>
      </c>
      <c r="AC3210" s="12">
        <v>0</v>
      </c>
      <c r="AD3210" s="72">
        <v>0</v>
      </c>
      <c r="AE3210" s="72">
        <v>0</v>
      </c>
      <c r="AF3210" s="12">
        <v>0.33500000000000002</v>
      </c>
      <c r="AG3210" s="72">
        <v>8.9999999999999993E-3</v>
      </c>
      <c r="AH3210" s="72">
        <v>116.58199999999999</v>
      </c>
      <c r="AI3210" s="12">
        <v>169.70400000000001</v>
      </c>
      <c r="AJ3210" s="72">
        <v>4.7510000000000003</v>
      </c>
      <c r="AK3210" s="72">
        <v>19.125</v>
      </c>
      <c r="AL3210" s="12">
        <v>170.03899999999999</v>
      </c>
      <c r="AM3210" s="72">
        <v>4.7610000000000001</v>
      </c>
      <c r="AN3210" s="72">
        <v>19.079999999999998</v>
      </c>
      <c r="AO3210" s="12">
        <v>170.03899999999999</v>
      </c>
      <c r="AP3210" s="72">
        <v>4.7610000000000001</v>
      </c>
      <c r="AQ3210" s="72">
        <v>19.079999999999998</v>
      </c>
      <c r="AR3210" s="12">
        <v>54.688000000000002</v>
      </c>
      <c r="AS3210" s="72">
        <v>1.5309999999999999</v>
      </c>
      <c r="AT3210" s="72">
        <v>31.786000000000001</v>
      </c>
      <c r="AU3210" s="12">
        <v>23.942</v>
      </c>
      <c r="AV3210" s="72">
        <v>0.67</v>
      </c>
      <c r="AW3210" s="72">
        <v>62.308</v>
      </c>
      <c r="AX3210" s="12">
        <v>223.54499999999999</v>
      </c>
      <c r="AY3210" s="72">
        <v>6.2590000000000003</v>
      </c>
      <c r="AZ3210" s="72">
        <v>15.789</v>
      </c>
      <c r="BA3210" s="12">
        <v>247.48699999999999</v>
      </c>
      <c r="BB3210" s="72">
        <v>6.9290000000000003</v>
      </c>
      <c r="BC3210" s="72">
        <v>13.512</v>
      </c>
      <c r="BD3210" s="12">
        <v>92.081000000000003</v>
      </c>
      <c r="BE3210" s="72">
        <v>2.5779999999999998</v>
      </c>
      <c r="BF3210" s="72">
        <v>29.879000000000001</v>
      </c>
      <c r="BG3210" s="12">
        <v>339.56799999999998</v>
      </c>
      <c r="BH3210" s="72">
        <v>9.5069999999999997</v>
      </c>
      <c r="BI3210" s="72">
        <v>11.044</v>
      </c>
      <c r="BJ3210" s="12">
        <v>1227.1199999999999</v>
      </c>
      <c r="BK3210" s="72">
        <v>34.356000000000002</v>
      </c>
      <c r="BL3210" s="72">
        <v>6.8520000000000003</v>
      </c>
      <c r="BM3210" s="12">
        <v>1780.404</v>
      </c>
      <c r="BN3210" s="72">
        <v>49.845999999999997</v>
      </c>
      <c r="BO3210" s="72">
        <v>4.3959999999999999</v>
      </c>
      <c r="BP3210" s="12">
        <v>3007.5239999999999</v>
      </c>
      <c r="BQ3210" s="72">
        <v>84.200999999999993</v>
      </c>
      <c r="BR3210" s="72">
        <v>3.492</v>
      </c>
      <c r="BS3210" s="12">
        <v>3401.78</v>
      </c>
      <c r="BT3210" s="72">
        <v>95.239000000000004</v>
      </c>
      <c r="BU3210" s="72">
        <v>3.2229999999999999</v>
      </c>
      <c r="BV3210" s="12">
        <v>3571.819</v>
      </c>
      <c r="BW3210" s="72">
        <v>100</v>
      </c>
      <c r="BX3210" s="72">
        <v>3.2890000000000001</v>
      </c>
      <c r="BY3210" s="13"/>
      <c r="BZ3210" s="13"/>
    </row>
    <row r="3211" spans="1:78">
      <c r="A3211" s="122" t="s">
        <v>65</v>
      </c>
      <c r="B3211" s="71" t="s">
        <v>47</v>
      </c>
      <c r="C3211" s="71" t="s">
        <v>26</v>
      </c>
      <c r="D3211" s="34">
        <v>46082</v>
      </c>
      <c r="E3211" s="12">
        <v>0</v>
      </c>
      <c r="F3211" s="72">
        <v>0</v>
      </c>
      <c r="G3211" s="72">
        <v>0</v>
      </c>
      <c r="H3211" s="12">
        <v>0</v>
      </c>
      <c r="I3211" s="72">
        <v>0</v>
      </c>
      <c r="J3211" s="72">
        <v>0</v>
      </c>
      <c r="K3211" s="12">
        <v>0</v>
      </c>
      <c r="L3211" s="72">
        <v>0</v>
      </c>
      <c r="M3211" s="72">
        <v>0</v>
      </c>
      <c r="N3211" s="12">
        <v>0</v>
      </c>
      <c r="O3211" s="72">
        <v>0</v>
      </c>
      <c r="P3211" s="72">
        <v>0</v>
      </c>
      <c r="Q3211" s="12">
        <v>0</v>
      </c>
      <c r="R3211" s="72">
        <v>0</v>
      </c>
      <c r="S3211" s="72">
        <v>0</v>
      </c>
      <c r="T3211" s="12">
        <v>0</v>
      </c>
      <c r="U3211" s="72">
        <v>0</v>
      </c>
      <c r="V3211" s="72">
        <v>0</v>
      </c>
      <c r="W3211" s="12">
        <v>0</v>
      </c>
      <c r="X3211" s="72">
        <v>0</v>
      </c>
      <c r="Y3211" s="72">
        <v>0</v>
      </c>
      <c r="Z3211" s="12">
        <v>0</v>
      </c>
      <c r="AA3211" s="72">
        <v>0</v>
      </c>
      <c r="AB3211" s="72">
        <v>0</v>
      </c>
      <c r="AC3211" s="12">
        <v>0</v>
      </c>
      <c r="AD3211" s="72">
        <v>0</v>
      </c>
      <c r="AE3211" s="72">
        <v>0</v>
      </c>
      <c r="AF3211" s="12">
        <v>0</v>
      </c>
      <c r="AG3211" s="72">
        <v>0</v>
      </c>
      <c r="AH3211" s="72">
        <v>0</v>
      </c>
      <c r="AI3211" s="12">
        <v>205.66900000000001</v>
      </c>
      <c r="AJ3211" s="72">
        <v>5.4969999999999999</v>
      </c>
      <c r="AK3211" s="72">
        <v>14.855</v>
      </c>
      <c r="AL3211" s="12">
        <v>205.66900000000001</v>
      </c>
      <c r="AM3211" s="72">
        <v>5.4969999999999999</v>
      </c>
      <c r="AN3211" s="72">
        <v>14.855</v>
      </c>
      <c r="AO3211" s="12">
        <v>205.66900000000001</v>
      </c>
      <c r="AP3211" s="72">
        <v>5.4969999999999999</v>
      </c>
      <c r="AQ3211" s="72">
        <v>14.855</v>
      </c>
      <c r="AR3211" s="12">
        <v>64.087999999999994</v>
      </c>
      <c r="AS3211" s="72">
        <v>1.7130000000000001</v>
      </c>
      <c r="AT3211" s="72">
        <v>33.670999999999999</v>
      </c>
      <c r="AU3211" s="12">
        <v>25.58</v>
      </c>
      <c r="AV3211" s="72">
        <v>0.68400000000000005</v>
      </c>
      <c r="AW3211" s="72">
        <v>59.886000000000003</v>
      </c>
      <c r="AX3211" s="12">
        <v>274.03800000000001</v>
      </c>
      <c r="AY3211" s="72">
        <v>7.3239999999999998</v>
      </c>
      <c r="AZ3211" s="72">
        <v>18.513000000000002</v>
      </c>
      <c r="BA3211" s="12">
        <v>299.61799999999999</v>
      </c>
      <c r="BB3211" s="72">
        <v>8.0079999999999991</v>
      </c>
      <c r="BC3211" s="72">
        <v>17.425000000000001</v>
      </c>
      <c r="BD3211" s="12">
        <v>102.967</v>
      </c>
      <c r="BE3211" s="72">
        <v>2.7519999999999998</v>
      </c>
      <c r="BF3211" s="72">
        <v>23.696999999999999</v>
      </c>
      <c r="BG3211" s="12">
        <v>402.58600000000001</v>
      </c>
      <c r="BH3211" s="72">
        <v>10.76</v>
      </c>
      <c r="BI3211" s="72">
        <v>14.17</v>
      </c>
      <c r="BJ3211" s="12">
        <v>1385.509</v>
      </c>
      <c r="BK3211" s="72">
        <v>37.030999999999999</v>
      </c>
      <c r="BL3211" s="72">
        <v>6.6980000000000004</v>
      </c>
      <c r="BM3211" s="12">
        <v>1683.653</v>
      </c>
      <c r="BN3211" s="72">
        <v>44.999000000000002</v>
      </c>
      <c r="BO3211" s="72">
        <v>4.415</v>
      </c>
      <c r="BP3211" s="12">
        <v>3069.1619999999998</v>
      </c>
      <c r="BQ3211" s="72">
        <v>82.03</v>
      </c>
      <c r="BR3211" s="72">
        <v>3.581</v>
      </c>
      <c r="BS3211" s="12">
        <v>3535.835</v>
      </c>
      <c r="BT3211" s="72">
        <v>94.503</v>
      </c>
      <c r="BU3211" s="72">
        <v>2.96</v>
      </c>
      <c r="BV3211" s="12">
        <v>3741.5050000000001</v>
      </c>
      <c r="BW3211" s="72">
        <v>100</v>
      </c>
      <c r="BX3211" s="72">
        <v>3.0649999999999999</v>
      </c>
      <c r="BY3211" s="13"/>
      <c r="BZ3211" s="13"/>
    </row>
    <row r="3212" spans="1:78">
      <c r="A3212" s="122" t="s">
        <v>65</v>
      </c>
      <c r="B3212" s="71" t="s">
        <v>47</v>
      </c>
      <c r="C3212" s="71" t="s">
        <v>26</v>
      </c>
      <c r="D3212" s="34">
        <v>46174</v>
      </c>
      <c r="E3212" s="12">
        <v>0</v>
      </c>
      <c r="F3212" s="72">
        <v>0</v>
      </c>
      <c r="G3212" s="72">
        <v>0</v>
      </c>
      <c r="H3212" s="12">
        <v>0</v>
      </c>
      <c r="I3212" s="72">
        <v>0</v>
      </c>
      <c r="J3212" s="72">
        <v>0</v>
      </c>
      <c r="K3212" s="12">
        <v>0</v>
      </c>
      <c r="L3212" s="72">
        <v>0</v>
      </c>
      <c r="M3212" s="72">
        <v>0</v>
      </c>
      <c r="N3212" s="12">
        <v>0</v>
      </c>
      <c r="O3212" s="72">
        <v>0</v>
      </c>
      <c r="P3212" s="72">
        <v>0</v>
      </c>
      <c r="Q3212" s="12">
        <v>0</v>
      </c>
      <c r="R3212" s="72">
        <v>0</v>
      </c>
      <c r="S3212" s="72">
        <v>0</v>
      </c>
      <c r="T3212" s="12">
        <v>0</v>
      </c>
      <c r="U3212" s="72">
        <v>0</v>
      </c>
      <c r="V3212" s="72">
        <v>0</v>
      </c>
      <c r="W3212" s="12">
        <v>0</v>
      </c>
      <c r="X3212" s="72">
        <v>0</v>
      </c>
      <c r="Y3212" s="72">
        <v>0</v>
      </c>
      <c r="Z3212" s="12">
        <v>0</v>
      </c>
      <c r="AA3212" s="72">
        <v>0</v>
      </c>
      <c r="AB3212" s="72">
        <v>0</v>
      </c>
      <c r="AC3212" s="12">
        <v>0</v>
      </c>
      <c r="AD3212" s="72">
        <v>0</v>
      </c>
      <c r="AE3212" s="72">
        <v>0</v>
      </c>
      <c r="AF3212" s="12">
        <v>14.927</v>
      </c>
      <c r="AG3212" s="72">
        <v>0.41599999999999998</v>
      </c>
      <c r="AH3212" s="72">
        <v>81.888000000000005</v>
      </c>
      <c r="AI3212" s="12">
        <v>207.291</v>
      </c>
      <c r="AJ3212" s="72">
        <v>5.7789999999999999</v>
      </c>
      <c r="AK3212" s="72">
        <v>16.102</v>
      </c>
      <c r="AL3212" s="12">
        <v>222.21700000000001</v>
      </c>
      <c r="AM3212" s="72">
        <v>6.1950000000000003</v>
      </c>
      <c r="AN3212" s="72">
        <v>15.56</v>
      </c>
      <c r="AO3212" s="12">
        <v>222.21700000000001</v>
      </c>
      <c r="AP3212" s="72">
        <v>6.1950000000000003</v>
      </c>
      <c r="AQ3212" s="72">
        <v>15.56</v>
      </c>
      <c r="AR3212" s="12">
        <v>23.192</v>
      </c>
      <c r="AS3212" s="72">
        <v>0.64700000000000002</v>
      </c>
      <c r="AT3212" s="72">
        <v>32.920999999999999</v>
      </c>
      <c r="AU3212" s="12">
        <v>37.265999999999998</v>
      </c>
      <c r="AV3212" s="72">
        <v>1.0389999999999999</v>
      </c>
      <c r="AW3212" s="72">
        <v>38.475000000000001</v>
      </c>
      <c r="AX3212" s="12">
        <v>273.59300000000002</v>
      </c>
      <c r="AY3212" s="72">
        <v>7.6269999999999998</v>
      </c>
      <c r="AZ3212" s="72">
        <v>13.965</v>
      </c>
      <c r="BA3212" s="12">
        <v>310.858</v>
      </c>
      <c r="BB3212" s="72">
        <v>8.6660000000000004</v>
      </c>
      <c r="BC3212" s="72">
        <v>12.079000000000001</v>
      </c>
      <c r="BD3212" s="12">
        <v>115.53400000000001</v>
      </c>
      <c r="BE3212" s="72">
        <v>3.2210000000000001</v>
      </c>
      <c r="BF3212" s="72">
        <v>26.626000000000001</v>
      </c>
      <c r="BG3212" s="12">
        <v>426.392</v>
      </c>
      <c r="BH3212" s="72">
        <v>11.885999999999999</v>
      </c>
      <c r="BI3212" s="72">
        <v>9.9580000000000002</v>
      </c>
      <c r="BJ3212" s="12">
        <v>1012.0170000000001</v>
      </c>
      <c r="BK3212" s="72">
        <v>28.210999999999999</v>
      </c>
      <c r="BL3212" s="72">
        <v>6.4790000000000001</v>
      </c>
      <c r="BM3212" s="12">
        <v>1903.433</v>
      </c>
      <c r="BN3212" s="72">
        <v>53.061</v>
      </c>
      <c r="BO3212" s="72">
        <v>3.65</v>
      </c>
      <c r="BP3212" s="12">
        <v>2915.45</v>
      </c>
      <c r="BQ3212" s="72">
        <v>81.272999999999996</v>
      </c>
      <c r="BR3212" s="72">
        <v>2.762</v>
      </c>
      <c r="BS3212" s="12">
        <v>3365.0349999999999</v>
      </c>
      <c r="BT3212" s="72">
        <v>93.805000000000007</v>
      </c>
      <c r="BU3212" s="72">
        <v>2.218</v>
      </c>
      <c r="BV3212" s="12">
        <v>3587.252</v>
      </c>
      <c r="BW3212" s="72">
        <v>100</v>
      </c>
      <c r="BX3212" s="72">
        <v>2.1869999999999998</v>
      </c>
      <c r="BY3212" s="13"/>
      <c r="BZ3212" s="13"/>
    </row>
    <row r="3213" spans="1:78">
      <c r="A3213" s="122" t="s">
        <v>65</v>
      </c>
      <c r="B3213" s="71" t="s">
        <v>47</v>
      </c>
      <c r="C3213" s="71" t="s">
        <v>24</v>
      </c>
      <c r="D3213" s="34">
        <v>41883</v>
      </c>
      <c r="E3213" s="12">
        <v>0</v>
      </c>
      <c r="F3213" s="72">
        <v>0</v>
      </c>
      <c r="G3213" s="72">
        <v>0</v>
      </c>
      <c r="H3213" s="12">
        <v>0</v>
      </c>
      <c r="I3213" s="72">
        <v>0</v>
      </c>
      <c r="J3213" s="72">
        <v>0</v>
      </c>
      <c r="K3213" s="12">
        <v>0</v>
      </c>
      <c r="L3213" s="72">
        <v>0</v>
      </c>
      <c r="M3213" s="72">
        <v>0</v>
      </c>
      <c r="N3213" s="12">
        <v>0</v>
      </c>
      <c r="O3213" s="72">
        <v>0</v>
      </c>
      <c r="P3213" s="72">
        <v>0</v>
      </c>
      <c r="Q3213" s="12">
        <v>0</v>
      </c>
      <c r="R3213" s="72">
        <v>0</v>
      </c>
      <c r="S3213" s="72">
        <v>0</v>
      </c>
      <c r="T3213" s="12">
        <v>0</v>
      </c>
      <c r="U3213" s="72">
        <v>0</v>
      </c>
      <c r="V3213" s="72">
        <v>0</v>
      </c>
      <c r="W3213" s="12">
        <v>0</v>
      </c>
      <c r="X3213" s="72">
        <v>0</v>
      </c>
      <c r="Y3213" s="72">
        <v>0</v>
      </c>
      <c r="Z3213" s="12">
        <v>0</v>
      </c>
      <c r="AA3213" s="72">
        <v>0</v>
      </c>
      <c r="AB3213" s="72">
        <v>0</v>
      </c>
      <c r="AC3213" s="12">
        <v>0</v>
      </c>
      <c r="AD3213" s="72">
        <v>0</v>
      </c>
      <c r="AE3213" s="72">
        <v>0</v>
      </c>
      <c r="AF3213" s="12">
        <v>0</v>
      </c>
      <c r="AG3213" s="72">
        <v>0</v>
      </c>
      <c r="AH3213" s="72">
        <v>0</v>
      </c>
      <c r="AI3213" s="12">
        <v>109.524</v>
      </c>
      <c r="AJ3213" s="72">
        <v>7.3209999999999997</v>
      </c>
      <c r="AK3213" s="72">
        <v>15.757999999999999</v>
      </c>
      <c r="AL3213" s="12">
        <v>109.524</v>
      </c>
      <c r="AM3213" s="72">
        <v>7.3209999999999997</v>
      </c>
      <c r="AN3213" s="72">
        <v>15.757999999999999</v>
      </c>
      <c r="AO3213" s="12">
        <v>109.524</v>
      </c>
      <c r="AP3213" s="72">
        <v>7.3209999999999997</v>
      </c>
      <c r="AQ3213" s="72">
        <v>15.757999999999999</v>
      </c>
      <c r="AR3213" s="12">
        <v>7.2910000000000004</v>
      </c>
      <c r="AS3213" s="72">
        <v>0.48699999999999999</v>
      </c>
      <c r="AT3213" s="72">
        <v>101.48099999999999</v>
      </c>
      <c r="AU3213" s="12">
        <v>5.0179999999999998</v>
      </c>
      <c r="AV3213" s="72">
        <v>0.33500000000000002</v>
      </c>
      <c r="AW3213" s="72">
        <v>106.392</v>
      </c>
      <c r="AX3213" s="12">
        <v>197.49700000000001</v>
      </c>
      <c r="AY3213" s="72">
        <v>13.201000000000001</v>
      </c>
      <c r="AZ3213" s="72">
        <v>24.681999999999999</v>
      </c>
      <c r="BA3213" s="12">
        <v>202.51599999999999</v>
      </c>
      <c r="BB3213" s="72">
        <v>13.536</v>
      </c>
      <c r="BC3213" s="72">
        <v>24.423999999999999</v>
      </c>
      <c r="BD3213" s="12">
        <v>207.51499999999999</v>
      </c>
      <c r="BE3213" s="72">
        <v>13.87</v>
      </c>
      <c r="BF3213" s="72">
        <v>30.855</v>
      </c>
      <c r="BG3213" s="12">
        <v>410.03100000000001</v>
      </c>
      <c r="BH3213" s="72">
        <v>27.407</v>
      </c>
      <c r="BI3213" s="72">
        <v>20.95</v>
      </c>
      <c r="BJ3213" s="12">
        <v>446.24599999999998</v>
      </c>
      <c r="BK3213" s="72">
        <v>29.827000000000002</v>
      </c>
      <c r="BL3213" s="72">
        <v>16.042000000000002</v>
      </c>
      <c r="BM3213" s="12">
        <v>523.00400000000002</v>
      </c>
      <c r="BN3213" s="72">
        <v>34.957999999999998</v>
      </c>
      <c r="BO3213" s="72">
        <v>11.936</v>
      </c>
      <c r="BP3213" s="12">
        <v>969.25</v>
      </c>
      <c r="BQ3213" s="72">
        <v>64.784999999999997</v>
      </c>
      <c r="BR3213" s="72">
        <v>7.66</v>
      </c>
      <c r="BS3213" s="12">
        <v>1386.5719999999999</v>
      </c>
      <c r="BT3213" s="72">
        <v>92.679000000000002</v>
      </c>
      <c r="BU3213" s="72">
        <v>6.8570000000000002</v>
      </c>
      <c r="BV3213" s="12">
        <v>1496.096</v>
      </c>
      <c r="BW3213" s="72">
        <v>100</v>
      </c>
      <c r="BX3213" s="72">
        <v>6.5270000000000001</v>
      </c>
      <c r="BY3213" s="13"/>
      <c r="BZ3213" s="13"/>
    </row>
    <row r="3214" spans="1:78">
      <c r="A3214" s="122" t="s">
        <v>65</v>
      </c>
      <c r="B3214" s="71" t="s">
        <v>47</v>
      </c>
      <c r="C3214" s="71" t="s">
        <v>24</v>
      </c>
      <c r="D3214" s="34">
        <v>41974</v>
      </c>
      <c r="E3214" s="12">
        <v>0</v>
      </c>
      <c r="F3214" s="72">
        <v>0</v>
      </c>
      <c r="G3214" s="72">
        <v>0</v>
      </c>
      <c r="H3214" s="12">
        <v>0</v>
      </c>
      <c r="I3214" s="72">
        <v>0</v>
      </c>
      <c r="J3214" s="72">
        <v>0</v>
      </c>
      <c r="K3214" s="12">
        <v>0</v>
      </c>
      <c r="L3214" s="72">
        <v>0</v>
      </c>
      <c r="M3214" s="72">
        <v>0</v>
      </c>
      <c r="N3214" s="12">
        <v>0</v>
      </c>
      <c r="O3214" s="72">
        <v>0</v>
      </c>
      <c r="P3214" s="72">
        <v>0</v>
      </c>
      <c r="Q3214" s="12">
        <v>0</v>
      </c>
      <c r="R3214" s="72">
        <v>0</v>
      </c>
      <c r="S3214" s="72">
        <v>0</v>
      </c>
      <c r="T3214" s="12">
        <v>0</v>
      </c>
      <c r="U3214" s="72">
        <v>0</v>
      </c>
      <c r="V3214" s="72">
        <v>0</v>
      </c>
      <c r="W3214" s="12">
        <v>0</v>
      </c>
      <c r="X3214" s="72">
        <v>0</v>
      </c>
      <c r="Y3214" s="72">
        <v>0</v>
      </c>
      <c r="Z3214" s="12">
        <v>0</v>
      </c>
      <c r="AA3214" s="72">
        <v>0</v>
      </c>
      <c r="AB3214" s="72">
        <v>0</v>
      </c>
      <c r="AC3214" s="12">
        <v>0</v>
      </c>
      <c r="AD3214" s="72">
        <v>0</v>
      </c>
      <c r="AE3214" s="72">
        <v>0</v>
      </c>
      <c r="AF3214" s="12">
        <v>0</v>
      </c>
      <c r="AG3214" s="72">
        <v>0</v>
      </c>
      <c r="AH3214" s="72">
        <v>0</v>
      </c>
      <c r="AI3214" s="12">
        <v>108.989</v>
      </c>
      <c r="AJ3214" s="72">
        <v>7.4420000000000002</v>
      </c>
      <c r="AK3214" s="72">
        <v>28.329000000000001</v>
      </c>
      <c r="AL3214" s="12">
        <v>108.989</v>
      </c>
      <c r="AM3214" s="72">
        <v>7.4420000000000002</v>
      </c>
      <c r="AN3214" s="72">
        <v>28.329000000000001</v>
      </c>
      <c r="AO3214" s="12">
        <v>108.989</v>
      </c>
      <c r="AP3214" s="72">
        <v>7.4420000000000002</v>
      </c>
      <c r="AQ3214" s="72">
        <v>28.329000000000001</v>
      </c>
      <c r="AR3214" s="12">
        <v>0</v>
      </c>
      <c r="AS3214" s="72">
        <v>0</v>
      </c>
      <c r="AT3214" s="72">
        <v>0</v>
      </c>
      <c r="AU3214" s="12">
        <v>0</v>
      </c>
      <c r="AV3214" s="72">
        <v>0</v>
      </c>
      <c r="AW3214" s="72">
        <v>0</v>
      </c>
      <c r="AX3214" s="12">
        <v>139.51</v>
      </c>
      <c r="AY3214" s="72">
        <v>9.5259999999999998</v>
      </c>
      <c r="AZ3214" s="72">
        <v>18.773</v>
      </c>
      <c r="BA3214" s="12">
        <v>139.51</v>
      </c>
      <c r="BB3214" s="72">
        <v>9.5259999999999998</v>
      </c>
      <c r="BC3214" s="72">
        <v>18.773</v>
      </c>
      <c r="BD3214" s="12">
        <v>140.74100000000001</v>
      </c>
      <c r="BE3214" s="72">
        <v>9.61</v>
      </c>
      <c r="BF3214" s="72">
        <v>17.059999999999999</v>
      </c>
      <c r="BG3214" s="12">
        <v>280.25099999999998</v>
      </c>
      <c r="BH3214" s="72">
        <v>19.135999999999999</v>
      </c>
      <c r="BI3214" s="72">
        <v>10.913</v>
      </c>
      <c r="BJ3214" s="12">
        <v>582.51400000000001</v>
      </c>
      <c r="BK3214" s="72">
        <v>39.774999999999999</v>
      </c>
      <c r="BL3214" s="72">
        <v>12.778</v>
      </c>
      <c r="BM3214" s="12">
        <v>492.755</v>
      </c>
      <c r="BN3214" s="72">
        <v>33.646000000000001</v>
      </c>
      <c r="BO3214" s="72">
        <v>8.9499999999999993</v>
      </c>
      <c r="BP3214" s="12">
        <v>1075.268</v>
      </c>
      <c r="BQ3214" s="72">
        <v>73.421999999999997</v>
      </c>
      <c r="BR3214" s="72">
        <v>6.7240000000000002</v>
      </c>
      <c r="BS3214" s="12">
        <v>1355.519</v>
      </c>
      <c r="BT3214" s="72">
        <v>92.558000000000007</v>
      </c>
      <c r="BU3214" s="72">
        <v>5.3789999999999996</v>
      </c>
      <c r="BV3214" s="12">
        <v>1464.508</v>
      </c>
      <c r="BW3214" s="72">
        <v>100</v>
      </c>
      <c r="BX3214" s="72">
        <v>5.7270000000000003</v>
      </c>
      <c r="BY3214" s="13"/>
      <c r="BZ3214" s="13"/>
    </row>
    <row r="3215" spans="1:78">
      <c r="A3215" s="122" t="s">
        <v>65</v>
      </c>
      <c r="B3215" s="71" t="s">
        <v>47</v>
      </c>
      <c r="C3215" s="71" t="s">
        <v>24</v>
      </c>
      <c r="D3215" s="34">
        <v>42064</v>
      </c>
      <c r="E3215" s="12">
        <v>0</v>
      </c>
      <c r="F3215" s="72">
        <v>0</v>
      </c>
      <c r="G3215" s="72">
        <v>0</v>
      </c>
      <c r="H3215" s="12">
        <v>0</v>
      </c>
      <c r="I3215" s="72">
        <v>0</v>
      </c>
      <c r="J3215" s="72">
        <v>0</v>
      </c>
      <c r="K3215" s="12">
        <v>0</v>
      </c>
      <c r="L3215" s="72">
        <v>0</v>
      </c>
      <c r="M3215" s="72">
        <v>0</v>
      </c>
      <c r="N3215" s="12">
        <v>0</v>
      </c>
      <c r="O3215" s="72">
        <v>0</v>
      </c>
      <c r="P3215" s="72">
        <v>0</v>
      </c>
      <c r="Q3215" s="12">
        <v>0</v>
      </c>
      <c r="R3215" s="72">
        <v>0</v>
      </c>
      <c r="S3215" s="72">
        <v>0</v>
      </c>
      <c r="T3215" s="12">
        <v>0</v>
      </c>
      <c r="U3215" s="72">
        <v>0</v>
      </c>
      <c r="V3215" s="72">
        <v>0</v>
      </c>
      <c r="W3215" s="12">
        <v>0</v>
      </c>
      <c r="X3215" s="72">
        <v>0</v>
      </c>
      <c r="Y3215" s="72">
        <v>0</v>
      </c>
      <c r="Z3215" s="12">
        <v>0</v>
      </c>
      <c r="AA3215" s="72">
        <v>0</v>
      </c>
      <c r="AB3215" s="72">
        <v>0</v>
      </c>
      <c r="AC3215" s="12">
        <v>0</v>
      </c>
      <c r="AD3215" s="72">
        <v>0</v>
      </c>
      <c r="AE3215" s="72">
        <v>0</v>
      </c>
      <c r="AF3215" s="12">
        <v>0</v>
      </c>
      <c r="AG3215" s="72">
        <v>0</v>
      </c>
      <c r="AH3215" s="72">
        <v>0</v>
      </c>
      <c r="AI3215" s="12">
        <v>130.685</v>
      </c>
      <c r="AJ3215" s="72">
        <v>8.5530000000000008</v>
      </c>
      <c r="AK3215" s="72">
        <v>36.942</v>
      </c>
      <c r="AL3215" s="12">
        <v>130.685</v>
      </c>
      <c r="AM3215" s="72">
        <v>8.5530000000000008</v>
      </c>
      <c r="AN3215" s="72">
        <v>36.942</v>
      </c>
      <c r="AO3215" s="12">
        <v>130.685</v>
      </c>
      <c r="AP3215" s="72">
        <v>8.5530000000000008</v>
      </c>
      <c r="AQ3215" s="72">
        <v>36.942</v>
      </c>
      <c r="AR3215" s="12">
        <v>16.701000000000001</v>
      </c>
      <c r="AS3215" s="72">
        <v>1.093</v>
      </c>
      <c r="AT3215" s="72">
        <v>70.5</v>
      </c>
      <c r="AU3215" s="12">
        <v>43.597999999999999</v>
      </c>
      <c r="AV3215" s="72">
        <v>2.8540000000000001</v>
      </c>
      <c r="AW3215" s="72">
        <v>58.514000000000003</v>
      </c>
      <c r="AX3215" s="12">
        <v>178.62700000000001</v>
      </c>
      <c r="AY3215" s="72">
        <v>11.691000000000001</v>
      </c>
      <c r="AZ3215" s="72">
        <v>25.423999999999999</v>
      </c>
      <c r="BA3215" s="12">
        <v>222.22499999999999</v>
      </c>
      <c r="BB3215" s="72">
        <v>14.545</v>
      </c>
      <c r="BC3215" s="72">
        <v>23.256</v>
      </c>
      <c r="BD3215" s="12">
        <v>84.41</v>
      </c>
      <c r="BE3215" s="72">
        <v>5.5250000000000004</v>
      </c>
      <c r="BF3215" s="72">
        <v>33.694000000000003</v>
      </c>
      <c r="BG3215" s="12">
        <v>306.63499999999999</v>
      </c>
      <c r="BH3215" s="72">
        <v>20.07</v>
      </c>
      <c r="BI3215" s="72">
        <v>18.727</v>
      </c>
      <c r="BJ3215" s="12">
        <v>607.81500000000005</v>
      </c>
      <c r="BK3215" s="72">
        <v>39.781999999999996</v>
      </c>
      <c r="BL3215" s="72">
        <v>8.51</v>
      </c>
      <c r="BM3215" s="12">
        <v>466.02800000000002</v>
      </c>
      <c r="BN3215" s="72">
        <v>30.501999999999999</v>
      </c>
      <c r="BO3215" s="72">
        <v>7.55</v>
      </c>
      <c r="BP3215" s="12">
        <v>1073.8430000000001</v>
      </c>
      <c r="BQ3215" s="72">
        <v>70.284000000000006</v>
      </c>
      <c r="BR3215" s="72">
        <v>5.43</v>
      </c>
      <c r="BS3215" s="12">
        <v>1397.1790000000001</v>
      </c>
      <c r="BT3215" s="72">
        <v>91.447000000000003</v>
      </c>
      <c r="BU3215" s="72">
        <v>5.1139999999999999</v>
      </c>
      <c r="BV3215" s="12">
        <v>1527.864</v>
      </c>
      <c r="BW3215" s="72">
        <v>100</v>
      </c>
      <c r="BX3215" s="72">
        <v>5.6210000000000004</v>
      </c>
      <c r="BY3215" s="13"/>
      <c r="BZ3215" s="13"/>
    </row>
    <row r="3216" spans="1:78">
      <c r="A3216" s="122" t="s">
        <v>65</v>
      </c>
      <c r="B3216" s="71" t="s">
        <v>47</v>
      </c>
      <c r="C3216" s="71" t="s">
        <v>24</v>
      </c>
      <c r="D3216" s="34">
        <v>42156</v>
      </c>
      <c r="E3216" s="12">
        <v>0</v>
      </c>
      <c r="F3216" s="72">
        <v>0</v>
      </c>
      <c r="G3216" s="72">
        <v>0</v>
      </c>
      <c r="H3216" s="12">
        <v>0</v>
      </c>
      <c r="I3216" s="72">
        <v>0</v>
      </c>
      <c r="J3216" s="72">
        <v>0</v>
      </c>
      <c r="K3216" s="12">
        <v>0</v>
      </c>
      <c r="L3216" s="72">
        <v>0</v>
      </c>
      <c r="M3216" s="72">
        <v>0</v>
      </c>
      <c r="N3216" s="12">
        <v>0</v>
      </c>
      <c r="O3216" s="72">
        <v>0</v>
      </c>
      <c r="P3216" s="72">
        <v>0</v>
      </c>
      <c r="Q3216" s="12">
        <v>0</v>
      </c>
      <c r="R3216" s="72">
        <v>0</v>
      </c>
      <c r="S3216" s="72">
        <v>0</v>
      </c>
      <c r="T3216" s="12">
        <v>0</v>
      </c>
      <c r="U3216" s="72">
        <v>0</v>
      </c>
      <c r="V3216" s="72">
        <v>0</v>
      </c>
      <c r="W3216" s="12">
        <v>0</v>
      </c>
      <c r="X3216" s="72">
        <v>0</v>
      </c>
      <c r="Y3216" s="72">
        <v>0</v>
      </c>
      <c r="Z3216" s="12">
        <v>0</v>
      </c>
      <c r="AA3216" s="72">
        <v>0</v>
      </c>
      <c r="AB3216" s="72">
        <v>0</v>
      </c>
      <c r="AC3216" s="12">
        <v>0</v>
      </c>
      <c r="AD3216" s="72">
        <v>0</v>
      </c>
      <c r="AE3216" s="72">
        <v>0</v>
      </c>
      <c r="AF3216" s="12">
        <v>1.38</v>
      </c>
      <c r="AG3216" s="72">
        <v>9.6000000000000002E-2</v>
      </c>
      <c r="AH3216" s="72">
        <v>106.164</v>
      </c>
      <c r="AI3216" s="12">
        <v>129.15</v>
      </c>
      <c r="AJ3216" s="72">
        <v>8.9920000000000009</v>
      </c>
      <c r="AK3216" s="72">
        <v>28.798999999999999</v>
      </c>
      <c r="AL3216" s="12">
        <v>130.53</v>
      </c>
      <c r="AM3216" s="72">
        <v>9.0879999999999992</v>
      </c>
      <c r="AN3216" s="72">
        <v>28.323</v>
      </c>
      <c r="AO3216" s="12">
        <v>130.53</v>
      </c>
      <c r="AP3216" s="72">
        <v>9.0879999999999992</v>
      </c>
      <c r="AQ3216" s="72">
        <v>28.323</v>
      </c>
      <c r="AR3216" s="12">
        <v>0</v>
      </c>
      <c r="AS3216" s="72">
        <v>0</v>
      </c>
      <c r="AT3216" s="72">
        <v>0</v>
      </c>
      <c r="AU3216" s="12">
        <v>5.907</v>
      </c>
      <c r="AV3216" s="72">
        <v>0.41099999999999998</v>
      </c>
      <c r="AW3216" s="72">
        <v>127.53100000000001</v>
      </c>
      <c r="AX3216" s="12">
        <v>162.98599999999999</v>
      </c>
      <c r="AY3216" s="72">
        <v>11.348000000000001</v>
      </c>
      <c r="AZ3216" s="72">
        <v>23.02</v>
      </c>
      <c r="BA3216" s="12">
        <v>168.893</v>
      </c>
      <c r="BB3216" s="72">
        <v>11.759</v>
      </c>
      <c r="BC3216" s="72">
        <v>22.338999999999999</v>
      </c>
      <c r="BD3216" s="12">
        <v>97.215999999999994</v>
      </c>
      <c r="BE3216" s="72">
        <v>6.7690000000000001</v>
      </c>
      <c r="BF3216" s="72">
        <v>36.625999999999998</v>
      </c>
      <c r="BG3216" s="12">
        <v>266.10899999999998</v>
      </c>
      <c r="BH3216" s="72">
        <v>18.527999999999999</v>
      </c>
      <c r="BI3216" s="72">
        <v>20.731000000000002</v>
      </c>
      <c r="BJ3216" s="12">
        <v>567.04999999999995</v>
      </c>
      <c r="BK3216" s="72">
        <v>39.481999999999999</v>
      </c>
      <c r="BL3216" s="72">
        <v>7.46</v>
      </c>
      <c r="BM3216" s="12">
        <v>472.548</v>
      </c>
      <c r="BN3216" s="72">
        <v>32.902000000000001</v>
      </c>
      <c r="BO3216" s="72">
        <v>12.016999999999999</v>
      </c>
      <c r="BP3216" s="12">
        <v>1039.598</v>
      </c>
      <c r="BQ3216" s="72">
        <v>72.382999999999996</v>
      </c>
      <c r="BR3216" s="72">
        <v>5.3689999999999998</v>
      </c>
      <c r="BS3216" s="12">
        <v>1305.7070000000001</v>
      </c>
      <c r="BT3216" s="72">
        <v>90.912000000000006</v>
      </c>
      <c r="BU3216" s="72">
        <v>4.5449999999999999</v>
      </c>
      <c r="BV3216" s="12">
        <v>1436.2370000000001</v>
      </c>
      <c r="BW3216" s="72">
        <v>100</v>
      </c>
      <c r="BX3216" s="72">
        <v>5.2030000000000003</v>
      </c>
      <c r="BY3216" s="13"/>
      <c r="BZ3216" s="13"/>
    </row>
    <row r="3217" spans="1:78">
      <c r="A3217" s="122" t="s">
        <v>65</v>
      </c>
      <c r="B3217" s="71" t="s">
        <v>47</v>
      </c>
      <c r="C3217" s="71" t="s">
        <v>24</v>
      </c>
      <c r="D3217" s="34">
        <v>42614</v>
      </c>
      <c r="E3217" s="12">
        <v>0</v>
      </c>
      <c r="F3217" s="72">
        <v>0</v>
      </c>
      <c r="G3217" s="72">
        <v>0</v>
      </c>
      <c r="H3217" s="12">
        <v>0</v>
      </c>
      <c r="I3217" s="72">
        <v>0</v>
      </c>
      <c r="J3217" s="72">
        <v>0</v>
      </c>
      <c r="K3217" s="12">
        <v>0</v>
      </c>
      <c r="L3217" s="72">
        <v>0</v>
      </c>
      <c r="M3217" s="72">
        <v>0</v>
      </c>
      <c r="N3217" s="12">
        <v>0</v>
      </c>
      <c r="O3217" s="72">
        <v>0</v>
      </c>
      <c r="P3217" s="72">
        <v>0</v>
      </c>
      <c r="Q3217" s="12">
        <v>0</v>
      </c>
      <c r="R3217" s="72">
        <v>0</v>
      </c>
      <c r="S3217" s="72">
        <v>0</v>
      </c>
      <c r="T3217" s="12">
        <v>0</v>
      </c>
      <c r="U3217" s="72">
        <v>0</v>
      </c>
      <c r="V3217" s="72">
        <v>0</v>
      </c>
      <c r="W3217" s="12">
        <v>0</v>
      </c>
      <c r="X3217" s="72">
        <v>0</v>
      </c>
      <c r="Y3217" s="72">
        <v>0</v>
      </c>
      <c r="Z3217" s="12">
        <v>0</v>
      </c>
      <c r="AA3217" s="72">
        <v>0</v>
      </c>
      <c r="AB3217" s="72">
        <v>0</v>
      </c>
      <c r="AC3217" s="12">
        <v>0</v>
      </c>
      <c r="AD3217" s="72">
        <v>0</v>
      </c>
      <c r="AE3217" s="72">
        <v>0</v>
      </c>
      <c r="AF3217" s="12">
        <v>0</v>
      </c>
      <c r="AG3217" s="72">
        <v>0</v>
      </c>
      <c r="AH3217" s="72">
        <v>0</v>
      </c>
      <c r="AI3217" s="12">
        <v>123.014</v>
      </c>
      <c r="AJ3217" s="72">
        <v>8.8219999999999992</v>
      </c>
      <c r="AK3217" s="72">
        <v>25.306999999999999</v>
      </c>
      <c r="AL3217" s="12">
        <v>123.014</v>
      </c>
      <c r="AM3217" s="72">
        <v>8.8219999999999992</v>
      </c>
      <c r="AN3217" s="72">
        <v>25.306999999999999</v>
      </c>
      <c r="AO3217" s="12">
        <v>123.014</v>
      </c>
      <c r="AP3217" s="72">
        <v>8.8219999999999992</v>
      </c>
      <c r="AQ3217" s="72">
        <v>25.306999999999999</v>
      </c>
      <c r="AR3217" s="12">
        <v>2.13</v>
      </c>
      <c r="AS3217" s="72">
        <v>0.153</v>
      </c>
      <c r="AT3217" s="72">
        <v>103.761</v>
      </c>
      <c r="AU3217" s="12">
        <v>9.0820000000000007</v>
      </c>
      <c r="AV3217" s="72">
        <v>0.65100000000000002</v>
      </c>
      <c r="AW3217" s="72">
        <v>90.67</v>
      </c>
      <c r="AX3217" s="12">
        <v>135.66300000000001</v>
      </c>
      <c r="AY3217" s="72">
        <v>9.7289999999999992</v>
      </c>
      <c r="AZ3217" s="72">
        <v>25.760999999999999</v>
      </c>
      <c r="BA3217" s="12">
        <v>144.745</v>
      </c>
      <c r="BB3217" s="72">
        <v>10.38</v>
      </c>
      <c r="BC3217" s="72">
        <v>22.884</v>
      </c>
      <c r="BD3217" s="12">
        <v>110.544</v>
      </c>
      <c r="BE3217" s="72">
        <v>7.9269999999999996</v>
      </c>
      <c r="BF3217" s="72">
        <v>30.195</v>
      </c>
      <c r="BG3217" s="12">
        <v>255.28899999999999</v>
      </c>
      <c r="BH3217" s="72">
        <v>18.308</v>
      </c>
      <c r="BI3217" s="72">
        <v>18.37</v>
      </c>
      <c r="BJ3217" s="12">
        <v>451.34399999999999</v>
      </c>
      <c r="BK3217" s="72">
        <v>32.366999999999997</v>
      </c>
      <c r="BL3217" s="72">
        <v>10.122999999999999</v>
      </c>
      <c r="BM3217" s="12">
        <v>562.66399999999999</v>
      </c>
      <c r="BN3217" s="72">
        <v>40.350999999999999</v>
      </c>
      <c r="BO3217" s="72">
        <v>9.7989999999999995</v>
      </c>
      <c r="BP3217" s="12">
        <v>1014.008</v>
      </c>
      <c r="BQ3217" s="72">
        <v>72.718000000000004</v>
      </c>
      <c r="BR3217" s="72">
        <v>5.1230000000000002</v>
      </c>
      <c r="BS3217" s="12">
        <v>1271.4269999999999</v>
      </c>
      <c r="BT3217" s="72">
        <v>91.177999999999997</v>
      </c>
      <c r="BU3217" s="72">
        <v>4.2389999999999999</v>
      </c>
      <c r="BV3217" s="12">
        <v>1394.441</v>
      </c>
      <c r="BW3217" s="72">
        <v>100</v>
      </c>
      <c r="BX3217" s="72">
        <v>4.492</v>
      </c>
      <c r="BY3217" s="13"/>
      <c r="BZ3217" s="13"/>
    </row>
    <row r="3218" spans="1:78">
      <c r="A3218" s="122" t="s">
        <v>65</v>
      </c>
      <c r="B3218" s="71" t="s">
        <v>47</v>
      </c>
      <c r="C3218" s="71" t="s">
        <v>24</v>
      </c>
      <c r="D3218" s="34">
        <v>42705</v>
      </c>
      <c r="E3218" s="12">
        <v>0</v>
      </c>
      <c r="F3218" s="72">
        <v>0</v>
      </c>
      <c r="G3218" s="72">
        <v>0</v>
      </c>
      <c r="H3218" s="12">
        <v>0</v>
      </c>
      <c r="I3218" s="72">
        <v>0</v>
      </c>
      <c r="J3218" s="72">
        <v>0</v>
      </c>
      <c r="K3218" s="12">
        <v>0</v>
      </c>
      <c r="L3218" s="72">
        <v>0</v>
      </c>
      <c r="M3218" s="72">
        <v>0</v>
      </c>
      <c r="N3218" s="12">
        <v>0</v>
      </c>
      <c r="O3218" s="72">
        <v>0</v>
      </c>
      <c r="P3218" s="72">
        <v>0</v>
      </c>
      <c r="Q3218" s="12">
        <v>0</v>
      </c>
      <c r="R3218" s="72">
        <v>0</v>
      </c>
      <c r="S3218" s="72">
        <v>0</v>
      </c>
      <c r="T3218" s="12">
        <v>0</v>
      </c>
      <c r="U3218" s="72">
        <v>0</v>
      </c>
      <c r="V3218" s="72">
        <v>0</v>
      </c>
      <c r="W3218" s="12">
        <v>0</v>
      </c>
      <c r="X3218" s="72">
        <v>0</v>
      </c>
      <c r="Y3218" s="72">
        <v>0</v>
      </c>
      <c r="Z3218" s="12">
        <v>0</v>
      </c>
      <c r="AA3218" s="72">
        <v>0</v>
      </c>
      <c r="AB3218" s="72">
        <v>0</v>
      </c>
      <c r="AC3218" s="12">
        <v>0</v>
      </c>
      <c r="AD3218" s="72">
        <v>0</v>
      </c>
      <c r="AE3218" s="72">
        <v>0</v>
      </c>
      <c r="AF3218" s="12">
        <v>0</v>
      </c>
      <c r="AG3218" s="72">
        <v>0</v>
      </c>
      <c r="AH3218" s="72">
        <v>0</v>
      </c>
      <c r="AI3218" s="12">
        <v>134.38900000000001</v>
      </c>
      <c r="AJ3218" s="72">
        <v>8.7880000000000003</v>
      </c>
      <c r="AK3218" s="72">
        <v>23.859000000000002</v>
      </c>
      <c r="AL3218" s="12">
        <v>134.38900000000001</v>
      </c>
      <c r="AM3218" s="72">
        <v>8.7880000000000003</v>
      </c>
      <c r="AN3218" s="72">
        <v>23.859000000000002</v>
      </c>
      <c r="AO3218" s="12">
        <v>134.38900000000001</v>
      </c>
      <c r="AP3218" s="72">
        <v>8.7880000000000003</v>
      </c>
      <c r="AQ3218" s="72">
        <v>23.859000000000002</v>
      </c>
      <c r="AR3218" s="12">
        <v>8.6790000000000003</v>
      </c>
      <c r="AS3218" s="72">
        <v>0.56799999999999995</v>
      </c>
      <c r="AT3218" s="72">
        <v>103.524</v>
      </c>
      <c r="AU3218" s="12">
        <v>0</v>
      </c>
      <c r="AV3218" s="72">
        <v>0</v>
      </c>
      <c r="AW3218" s="72">
        <v>0</v>
      </c>
      <c r="AX3218" s="12">
        <v>176.346</v>
      </c>
      <c r="AY3218" s="72">
        <v>11.531000000000001</v>
      </c>
      <c r="AZ3218" s="72">
        <v>21.93</v>
      </c>
      <c r="BA3218" s="12">
        <v>176.346</v>
      </c>
      <c r="BB3218" s="72">
        <v>11.531000000000001</v>
      </c>
      <c r="BC3218" s="72">
        <v>21.93</v>
      </c>
      <c r="BD3218" s="12">
        <v>64.706999999999994</v>
      </c>
      <c r="BE3218" s="72">
        <v>4.2309999999999999</v>
      </c>
      <c r="BF3218" s="72">
        <v>47.003</v>
      </c>
      <c r="BG3218" s="12">
        <v>241.053</v>
      </c>
      <c r="BH3218" s="72">
        <v>15.763</v>
      </c>
      <c r="BI3218" s="72">
        <v>17.855</v>
      </c>
      <c r="BJ3218" s="12">
        <v>551.93799999999999</v>
      </c>
      <c r="BK3218" s="72">
        <v>36.091000000000001</v>
      </c>
      <c r="BL3218" s="72">
        <v>12.273</v>
      </c>
      <c r="BM3218" s="12">
        <v>593.221</v>
      </c>
      <c r="BN3218" s="72">
        <v>38.790999999999997</v>
      </c>
      <c r="BO3218" s="72">
        <v>9.298</v>
      </c>
      <c r="BP3218" s="12">
        <v>1145.1590000000001</v>
      </c>
      <c r="BQ3218" s="72">
        <v>74.882000000000005</v>
      </c>
      <c r="BR3218" s="72">
        <v>4.9960000000000004</v>
      </c>
      <c r="BS3218" s="12">
        <v>1394.8910000000001</v>
      </c>
      <c r="BT3218" s="72">
        <v>91.212000000000003</v>
      </c>
      <c r="BU3218" s="72">
        <v>4.9619999999999997</v>
      </c>
      <c r="BV3218" s="12">
        <v>1529.2809999999999</v>
      </c>
      <c r="BW3218" s="72">
        <v>100</v>
      </c>
      <c r="BX3218" s="72">
        <v>5.2480000000000002</v>
      </c>
      <c r="BY3218" s="13"/>
      <c r="BZ3218" s="13"/>
    </row>
    <row r="3219" spans="1:78">
      <c r="A3219" s="122" t="s">
        <v>65</v>
      </c>
      <c r="B3219" s="71" t="s">
        <v>47</v>
      </c>
      <c r="C3219" s="71" t="s">
        <v>24</v>
      </c>
      <c r="D3219" s="34">
        <v>42795</v>
      </c>
      <c r="E3219" s="12">
        <v>0</v>
      </c>
      <c r="F3219" s="72">
        <v>0</v>
      </c>
      <c r="G3219" s="72">
        <v>0</v>
      </c>
      <c r="H3219" s="12">
        <v>0</v>
      </c>
      <c r="I3219" s="72">
        <v>0</v>
      </c>
      <c r="J3219" s="72">
        <v>0</v>
      </c>
      <c r="K3219" s="12">
        <v>0</v>
      </c>
      <c r="L3219" s="72">
        <v>0</v>
      </c>
      <c r="M3219" s="72">
        <v>0</v>
      </c>
      <c r="N3219" s="12">
        <v>0</v>
      </c>
      <c r="O3219" s="72">
        <v>0</v>
      </c>
      <c r="P3219" s="72">
        <v>0</v>
      </c>
      <c r="Q3219" s="12">
        <v>0</v>
      </c>
      <c r="R3219" s="72">
        <v>0</v>
      </c>
      <c r="S3219" s="72">
        <v>0</v>
      </c>
      <c r="T3219" s="12">
        <v>0</v>
      </c>
      <c r="U3219" s="72">
        <v>0</v>
      </c>
      <c r="V3219" s="72">
        <v>0</v>
      </c>
      <c r="W3219" s="12">
        <v>0</v>
      </c>
      <c r="X3219" s="72">
        <v>0</v>
      </c>
      <c r="Y3219" s="72">
        <v>0</v>
      </c>
      <c r="Z3219" s="12">
        <v>0</v>
      </c>
      <c r="AA3219" s="72">
        <v>0</v>
      </c>
      <c r="AB3219" s="72">
        <v>0</v>
      </c>
      <c r="AC3219" s="12">
        <v>0</v>
      </c>
      <c r="AD3219" s="72">
        <v>0</v>
      </c>
      <c r="AE3219" s="72">
        <v>0</v>
      </c>
      <c r="AF3219" s="12">
        <v>0</v>
      </c>
      <c r="AG3219" s="72">
        <v>0</v>
      </c>
      <c r="AH3219" s="72">
        <v>0</v>
      </c>
      <c r="AI3219" s="12">
        <v>116.462</v>
      </c>
      <c r="AJ3219" s="72">
        <v>8.9250000000000007</v>
      </c>
      <c r="AK3219" s="72">
        <v>34.863</v>
      </c>
      <c r="AL3219" s="12">
        <v>116.462</v>
      </c>
      <c r="AM3219" s="72">
        <v>8.9250000000000007</v>
      </c>
      <c r="AN3219" s="72">
        <v>34.863</v>
      </c>
      <c r="AO3219" s="12">
        <v>116.462</v>
      </c>
      <c r="AP3219" s="72">
        <v>8.9250000000000007</v>
      </c>
      <c r="AQ3219" s="72">
        <v>34.863</v>
      </c>
      <c r="AR3219" s="12">
        <v>0</v>
      </c>
      <c r="AS3219" s="72">
        <v>0</v>
      </c>
      <c r="AT3219" s="72">
        <v>0</v>
      </c>
      <c r="AU3219" s="12">
        <v>0</v>
      </c>
      <c r="AV3219" s="72">
        <v>0</v>
      </c>
      <c r="AW3219" s="72">
        <v>0</v>
      </c>
      <c r="AX3219" s="12">
        <v>150.38999999999999</v>
      </c>
      <c r="AY3219" s="72">
        <v>11.525</v>
      </c>
      <c r="AZ3219" s="72">
        <v>32.301000000000002</v>
      </c>
      <c r="BA3219" s="12">
        <v>150.38999999999999</v>
      </c>
      <c r="BB3219" s="72">
        <v>11.525</v>
      </c>
      <c r="BC3219" s="72">
        <v>32.301000000000002</v>
      </c>
      <c r="BD3219" s="12">
        <v>39.658000000000001</v>
      </c>
      <c r="BE3219" s="72">
        <v>3.0390000000000001</v>
      </c>
      <c r="BF3219" s="72">
        <v>38.941000000000003</v>
      </c>
      <c r="BG3219" s="12">
        <v>190.047</v>
      </c>
      <c r="BH3219" s="72">
        <v>14.564</v>
      </c>
      <c r="BI3219" s="72">
        <v>25.132000000000001</v>
      </c>
      <c r="BJ3219" s="12">
        <v>528.85900000000004</v>
      </c>
      <c r="BK3219" s="72">
        <v>40.527999999999999</v>
      </c>
      <c r="BL3219" s="72">
        <v>11.054</v>
      </c>
      <c r="BM3219" s="12">
        <v>469.54500000000002</v>
      </c>
      <c r="BN3219" s="72">
        <v>35.982999999999997</v>
      </c>
      <c r="BO3219" s="72">
        <v>8.6539999999999999</v>
      </c>
      <c r="BP3219" s="12">
        <v>998.404</v>
      </c>
      <c r="BQ3219" s="72">
        <v>76.510999999999996</v>
      </c>
      <c r="BR3219" s="72">
        <v>6.0330000000000004</v>
      </c>
      <c r="BS3219" s="12">
        <v>1188.452</v>
      </c>
      <c r="BT3219" s="72">
        <v>91.075000000000003</v>
      </c>
      <c r="BU3219" s="72">
        <v>5.4850000000000003</v>
      </c>
      <c r="BV3219" s="12">
        <v>1304.914</v>
      </c>
      <c r="BW3219" s="72">
        <v>100</v>
      </c>
      <c r="BX3219" s="72">
        <v>6.758</v>
      </c>
      <c r="BY3219" s="13"/>
      <c r="BZ3219" s="13"/>
    </row>
    <row r="3220" spans="1:78">
      <c r="A3220" s="122" t="s">
        <v>65</v>
      </c>
      <c r="B3220" s="71" t="s">
        <v>47</v>
      </c>
      <c r="C3220" s="71" t="s">
        <v>24</v>
      </c>
      <c r="D3220" s="34">
        <v>42887</v>
      </c>
      <c r="E3220" s="12">
        <v>0</v>
      </c>
      <c r="F3220" s="72">
        <v>0</v>
      </c>
      <c r="G3220" s="72">
        <v>0</v>
      </c>
      <c r="H3220" s="12">
        <v>0</v>
      </c>
      <c r="I3220" s="72">
        <v>0</v>
      </c>
      <c r="J3220" s="72">
        <v>0</v>
      </c>
      <c r="K3220" s="12">
        <v>0</v>
      </c>
      <c r="L3220" s="72">
        <v>0</v>
      </c>
      <c r="M3220" s="72">
        <v>0</v>
      </c>
      <c r="N3220" s="12">
        <v>0</v>
      </c>
      <c r="O3220" s="72">
        <v>0</v>
      </c>
      <c r="P3220" s="72">
        <v>0</v>
      </c>
      <c r="Q3220" s="12">
        <v>0</v>
      </c>
      <c r="R3220" s="72">
        <v>0</v>
      </c>
      <c r="S3220" s="72">
        <v>0</v>
      </c>
      <c r="T3220" s="12">
        <v>0</v>
      </c>
      <c r="U3220" s="72">
        <v>0</v>
      </c>
      <c r="V3220" s="72">
        <v>0</v>
      </c>
      <c r="W3220" s="12">
        <v>0</v>
      </c>
      <c r="X3220" s="72">
        <v>0</v>
      </c>
      <c r="Y3220" s="72">
        <v>0</v>
      </c>
      <c r="Z3220" s="12">
        <v>0</v>
      </c>
      <c r="AA3220" s="72">
        <v>0</v>
      </c>
      <c r="AB3220" s="72">
        <v>0</v>
      </c>
      <c r="AC3220" s="12">
        <v>0</v>
      </c>
      <c r="AD3220" s="72">
        <v>0</v>
      </c>
      <c r="AE3220" s="72">
        <v>0</v>
      </c>
      <c r="AF3220" s="12">
        <v>0</v>
      </c>
      <c r="AG3220" s="72">
        <v>0</v>
      </c>
      <c r="AH3220" s="72">
        <v>0</v>
      </c>
      <c r="AI3220" s="12">
        <v>98.236999999999995</v>
      </c>
      <c r="AJ3220" s="72">
        <v>6.6909999999999998</v>
      </c>
      <c r="AK3220" s="72">
        <v>31.922000000000001</v>
      </c>
      <c r="AL3220" s="12">
        <v>98.236999999999995</v>
      </c>
      <c r="AM3220" s="72">
        <v>6.6909999999999998</v>
      </c>
      <c r="AN3220" s="72">
        <v>31.922000000000001</v>
      </c>
      <c r="AO3220" s="12">
        <v>98.236999999999995</v>
      </c>
      <c r="AP3220" s="72">
        <v>6.6909999999999998</v>
      </c>
      <c r="AQ3220" s="72">
        <v>31.922000000000001</v>
      </c>
      <c r="AR3220" s="12">
        <v>6.6829999999999998</v>
      </c>
      <c r="AS3220" s="72">
        <v>0.45500000000000002</v>
      </c>
      <c r="AT3220" s="72">
        <v>103.163</v>
      </c>
      <c r="AU3220" s="12">
        <v>0</v>
      </c>
      <c r="AV3220" s="72">
        <v>0</v>
      </c>
      <c r="AW3220" s="72">
        <v>0</v>
      </c>
      <c r="AX3220" s="12">
        <v>99.271000000000001</v>
      </c>
      <c r="AY3220" s="72">
        <v>6.7610000000000001</v>
      </c>
      <c r="AZ3220" s="72">
        <v>22.314</v>
      </c>
      <c r="BA3220" s="12">
        <v>99.271000000000001</v>
      </c>
      <c r="BB3220" s="72">
        <v>6.7610000000000001</v>
      </c>
      <c r="BC3220" s="72">
        <v>22.314</v>
      </c>
      <c r="BD3220" s="12">
        <v>102.449</v>
      </c>
      <c r="BE3220" s="72">
        <v>6.9770000000000003</v>
      </c>
      <c r="BF3220" s="72">
        <v>29.318000000000001</v>
      </c>
      <c r="BG3220" s="12">
        <v>201.72</v>
      </c>
      <c r="BH3220" s="72">
        <v>13.738</v>
      </c>
      <c r="BI3220" s="72">
        <v>16.850000000000001</v>
      </c>
      <c r="BJ3220" s="12">
        <v>527.505</v>
      </c>
      <c r="BK3220" s="72">
        <v>35.927</v>
      </c>
      <c r="BL3220" s="72">
        <v>8.6289999999999996</v>
      </c>
      <c r="BM3220" s="12">
        <v>634.14</v>
      </c>
      <c r="BN3220" s="72">
        <v>43.189</v>
      </c>
      <c r="BO3220" s="72">
        <v>8.86</v>
      </c>
      <c r="BP3220" s="12">
        <v>1161.644</v>
      </c>
      <c r="BQ3220" s="72">
        <v>79.116</v>
      </c>
      <c r="BR3220" s="72">
        <v>4.2839999999999998</v>
      </c>
      <c r="BS3220" s="12">
        <v>1370.048</v>
      </c>
      <c r="BT3220" s="72">
        <v>93.308999999999997</v>
      </c>
      <c r="BU3220" s="72">
        <v>4.0010000000000003</v>
      </c>
      <c r="BV3220" s="12">
        <v>1468.2840000000001</v>
      </c>
      <c r="BW3220" s="72">
        <v>100</v>
      </c>
      <c r="BX3220" s="72">
        <v>4.444</v>
      </c>
      <c r="BY3220" s="13"/>
      <c r="BZ3220" s="13"/>
    </row>
    <row r="3221" spans="1:78">
      <c r="A3221" s="122" t="s">
        <v>65</v>
      </c>
      <c r="B3221" s="71" t="s">
        <v>47</v>
      </c>
      <c r="C3221" s="71" t="s">
        <v>24</v>
      </c>
      <c r="D3221" s="34">
        <v>43344</v>
      </c>
      <c r="E3221" s="12">
        <v>0</v>
      </c>
      <c r="F3221" s="72">
        <v>0</v>
      </c>
      <c r="G3221" s="72">
        <v>0</v>
      </c>
      <c r="H3221" s="12">
        <v>0</v>
      </c>
      <c r="I3221" s="72">
        <v>0</v>
      </c>
      <c r="J3221" s="72">
        <v>0</v>
      </c>
      <c r="K3221" s="12">
        <v>0</v>
      </c>
      <c r="L3221" s="72">
        <v>0</v>
      </c>
      <c r="M3221" s="72">
        <v>0</v>
      </c>
      <c r="N3221" s="12">
        <v>0</v>
      </c>
      <c r="O3221" s="72">
        <v>0</v>
      </c>
      <c r="P3221" s="72">
        <v>0</v>
      </c>
      <c r="Q3221" s="12">
        <v>0</v>
      </c>
      <c r="R3221" s="72">
        <v>0</v>
      </c>
      <c r="S3221" s="72">
        <v>0</v>
      </c>
      <c r="T3221" s="12">
        <v>0</v>
      </c>
      <c r="U3221" s="72">
        <v>0</v>
      </c>
      <c r="V3221" s="72">
        <v>0</v>
      </c>
      <c r="W3221" s="12">
        <v>0</v>
      </c>
      <c r="X3221" s="72">
        <v>0</v>
      </c>
      <c r="Y3221" s="72">
        <v>0</v>
      </c>
      <c r="Z3221" s="12">
        <v>0</v>
      </c>
      <c r="AA3221" s="72">
        <v>0</v>
      </c>
      <c r="AB3221" s="72">
        <v>0</v>
      </c>
      <c r="AC3221" s="12">
        <v>0</v>
      </c>
      <c r="AD3221" s="72">
        <v>0</v>
      </c>
      <c r="AE3221" s="72">
        <v>0</v>
      </c>
      <c r="AF3221" s="12">
        <v>0</v>
      </c>
      <c r="AG3221" s="72">
        <v>0</v>
      </c>
      <c r="AH3221" s="72">
        <v>0</v>
      </c>
      <c r="AI3221" s="12">
        <v>134.983</v>
      </c>
      <c r="AJ3221" s="72">
        <v>8.3070000000000004</v>
      </c>
      <c r="AK3221" s="72">
        <v>28.436</v>
      </c>
      <c r="AL3221" s="12">
        <v>134.983</v>
      </c>
      <c r="AM3221" s="72">
        <v>8.3070000000000004</v>
      </c>
      <c r="AN3221" s="72">
        <v>28.436</v>
      </c>
      <c r="AO3221" s="12">
        <v>134.983</v>
      </c>
      <c r="AP3221" s="72">
        <v>8.3070000000000004</v>
      </c>
      <c r="AQ3221" s="72">
        <v>28.436</v>
      </c>
      <c r="AR3221" s="12">
        <v>14.476000000000001</v>
      </c>
      <c r="AS3221" s="72">
        <v>0.89100000000000001</v>
      </c>
      <c r="AT3221" s="72">
        <v>76.650999999999996</v>
      </c>
      <c r="AU3221" s="12">
        <v>0</v>
      </c>
      <c r="AV3221" s="72">
        <v>0</v>
      </c>
      <c r="AW3221" s="72">
        <v>0</v>
      </c>
      <c r="AX3221" s="12">
        <v>132.68199999999999</v>
      </c>
      <c r="AY3221" s="72">
        <v>8.1660000000000004</v>
      </c>
      <c r="AZ3221" s="72">
        <v>30.382999999999999</v>
      </c>
      <c r="BA3221" s="12">
        <v>132.68199999999999</v>
      </c>
      <c r="BB3221" s="72">
        <v>8.1660000000000004</v>
      </c>
      <c r="BC3221" s="72">
        <v>30.382999999999999</v>
      </c>
      <c r="BD3221" s="12">
        <v>133.505</v>
      </c>
      <c r="BE3221" s="72">
        <v>8.2159999999999993</v>
      </c>
      <c r="BF3221" s="72">
        <v>21.536999999999999</v>
      </c>
      <c r="BG3221" s="12">
        <v>266.18700000000001</v>
      </c>
      <c r="BH3221" s="72">
        <v>16.382000000000001</v>
      </c>
      <c r="BI3221" s="72">
        <v>15.335000000000001</v>
      </c>
      <c r="BJ3221" s="12">
        <v>607.62099999999998</v>
      </c>
      <c r="BK3221" s="72">
        <v>37.395000000000003</v>
      </c>
      <c r="BL3221" s="72">
        <v>10.111000000000001</v>
      </c>
      <c r="BM3221" s="12">
        <v>601.61699999999996</v>
      </c>
      <c r="BN3221" s="72">
        <v>37.024999999999999</v>
      </c>
      <c r="BO3221" s="72">
        <v>10.599</v>
      </c>
      <c r="BP3221" s="12">
        <v>1209.2380000000001</v>
      </c>
      <c r="BQ3221" s="72">
        <v>74.42</v>
      </c>
      <c r="BR3221" s="72">
        <v>6.3449999999999998</v>
      </c>
      <c r="BS3221" s="12">
        <v>1489.9010000000001</v>
      </c>
      <c r="BT3221" s="72">
        <v>91.692999999999998</v>
      </c>
      <c r="BU3221" s="72">
        <v>5.0140000000000002</v>
      </c>
      <c r="BV3221" s="12">
        <v>1624.884</v>
      </c>
      <c r="BW3221" s="72">
        <v>100</v>
      </c>
      <c r="BX3221" s="72">
        <v>5.2949999999999999</v>
      </c>
      <c r="BY3221" s="13"/>
      <c r="BZ3221" s="13"/>
    </row>
    <row r="3222" spans="1:78">
      <c r="A3222" s="122" t="s">
        <v>65</v>
      </c>
      <c r="B3222" s="71" t="s">
        <v>47</v>
      </c>
      <c r="C3222" s="71" t="s">
        <v>24</v>
      </c>
      <c r="D3222" s="34">
        <v>43435</v>
      </c>
      <c r="E3222" s="12">
        <v>0</v>
      </c>
      <c r="F3222" s="72">
        <v>0</v>
      </c>
      <c r="G3222" s="72">
        <v>0</v>
      </c>
      <c r="H3222" s="12">
        <v>0</v>
      </c>
      <c r="I3222" s="72">
        <v>0</v>
      </c>
      <c r="J3222" s="72">
        <v>0</v>
      </c>
      <c r="K3222" s="12">
        <v>0</v>
      </c>
      <c r="L3222" s="72">
        <v>0</v>
      </c>
      <c r="M3222" s="72">
        <v>0</v>
      </c>
      <c r="N3222" s="12">
        <v>0</v>
      </c>
      <c r="O3222" s="72">
        <v>0</v>
      </c>
      <c r="P3222" s="72">
        <v>0</v>
      </c>
      <c r="Q3222" s="12">
        <v>0</v>
      </c>
      <c r="R3222" s="72">
        <v>0</v>
      </c>
      <c r="S3222" s="72">
        <v>0</v>
      </c>
      <c r="T3222" s="12">
        <v>0</v>
      </c>
      <c r="U3222" s="72">
        <v>0</v>
      </c>
      <c r="V3222" s="72">
        <v>0</v>
      </c>
      <c r="W3222" s="12">
        <v>0</v>
      </c>
      <c r="X3222" s="72">
        <v>0</v>
      </c>
      <c r="Y3222" s="72">
        <v>0</v>
      </c>
      <c r="Z3222" s="12">
        <v>0</v>
      </c>
      <c r="AA3222" s="72">
        <v>0</v>
      </c>
      <c r="AB3222" s="72">
        <v>0</v>
      </c>
      <c r="AC3222" s="12">
        <v>0</v>
      </c>
      <c r="AD3222" s="72">
        <v>0</v>
      </c>
      <c r="AE3222" s="72">
        <v>0</v>
      </c>
      <c r="AF3222" s="12">
        <v>0</v>
      </c>
      <c r="AG3222" s="72">
        <v>0</v>
      </c>
      <c r="AH3222" s="72">
        <v>0</v>
      </c>
      <c r="AI3222" s="12">
        <v>157.70099999999999</v>
      </c>
      <c r="AJ3222" s="72">
        <v>10.08</v>
      </c>
      <c r="AK3222" s="72">
        <v>19.542000000000002</v>
      </c>
      <c r="AL3222" s="12">
        <v>157.70099999999999</v>
      </c>
      <c r="AM3222" s="72">
        <v>10.08</v>
      </c>
      <c r="AN3222" s="72">
        <v>19.542000000000002</v>
      </c>
      <c r="AO3222" s="12">
        <v>157.70099999999999</v>
      </c>
      <c r="AP3222" s="72">
        <v>10.08</v>
      </c>
      <c r="AQ3222" s="72">
        <v>19.542000000000002</v>
      </c>
      <c r="AR3222" s="12">
        <v>18.161000000000001</v>
      </c>
      <c r="AS3222" s="72">
        <v>1.161</v>
      </c>
      <c r="AT3222" s="72">
        <v>58.887</v>
      </c>
      <c r="AU3222" s="12">
        <v>0</v>
      </c>
      <c r="AV3222" s="72">
        <v>0</v>
      </c>
      <c r="AW3222" s="72">
        <v>0</v>
      </c>
      <c r="AX3222" s="12">
        <v>160.422</v>
      </c>
      <c r="AY3222" s="72">
        <v>10.254</v>
      </c>
      <c r="AZ3222" s="72">
        <v>23.969000000000001</v>
      </c>
      <c r="BA3222" s="12">
        <v>160.422</v>
      </c>
      <c r="BB3222" s="72">
        <v>10.254</v>
      </c>
      <c r="BC3222" s="72">
        <v>23.969000000000001</v>
      </c>
      <c r="BD3222" s="12">
        <v>88.653000000000006</v>
      </c>
      <c r="BE3222" s="72">
        <v>5.6669999999999998</v>
      </c>
      <c r="BF3222" s="72">
        <v>25.414000000000001</v>
      </c>
      <c r="BG3222" s="12">
        <v>249.07499999999999</v>
      </c>
      <c r="BH3222" s="72">
        <v>15.92</v>
      </c>
      <c r="BI3222" s="72">
        <v>16.376999999999999</v>
      </c>
      <c r="BJ3222" s="12">
        <v>516.59799999999996</v>
      </c>
      <c r="BK3222" s="72">
        <v>33.020000000000003</v>
      </c>
      <c r="BL3222" s="72">
        <v>10.148999999999999</v>
      </c>
      <c r="BM3222" s="12">
        <v>622.97299999999996</v>
      </c>
      <c r="BN3222" s="72">
        <v>39.819000000000003</v>
      </c>
      <c r="BO3222" s="72">
        <v>10.074</v>
      </c>
      <c r="BP3222" s="12">
        <v>1139.5709999999999</v>
      </c>
      <c r="BQ3222" s="72">
        <v>72.838999999999999</v>
      </c>
      <c r="BR3222" s="72">
        <v>6.6360000000000001</v>
      </c>
      <c r="BS3222" s="12">
        <v>1406.807</v>
      </c>
      <c r="BT3222" s="72">
        <v>89.92</v>
      </c>
      <c r="BU3222" s="72">
        <v>5.1749999999999998</v>
      </c>
      <c r="BV3222" s="12">
        <v>1564.508</v>
      </c>
      <c r="BW3222" s="72">
        <v>100</v>
      </c>
      <c r="BX3222" s="72">
        <v>4.8490000000000002</v>
      </c>
      <c r="BY3222" s="13"/>
      <c r="BZ3222" s="13"/>
    </row>
    <row r="3223" spans="1:78">
      <c r="A3223" s="122" t="s">
        <v>65</v>
      </c>
      <c r="B3223" s="71" t="s">
        <v>47</v>
      </c>
      <c r="C3223" s="71" t="s">
        <v>24</v>
      </c>
      <c r="D3223" s="34">
        <v>43525</v>
      </c>
      <c r="E3223" s="12">
        <v>0</v>
      </c>
      <c r="F3223" s="72">
        <v>0</v>
      </c>
      <c r="G3223" s="72">
        <v>0</v>
      </c>
      <c r="H3223" s="12">
        <v>0</v>
      </c>
      <c r="I3223" s="72">
        <v>0</v>
      </c>
      <c r="J3223" s="72">
        <v>0</v>
      </c>
      <c r="K3223" s="12">
        <v>0</v>
      </c>
      <c r="L3223" s="72">
        <v>0</v>
      </c>
      <c r="M3223" s="72">
        <v>0</v>
      </c>
      <c r="N3223" s="12">
        <v>0</v>
      </c>
      <c r="O3223" s="72">
        <v>0</v>
      </c>
      <c r="P3223" s="72">
        <v>0</v>
      </c>
      <c r="Q3223" s="12">
        <v>0</v>
      </c>
      <c r="R3223" s="72">
        <v>0</v>
      </c>
      <c r="S3223" s="72">
        <v>0</v>
      </c>
      <c r="T3223" s="12">
        <v>0</v>
      </c>
      <c r="U3223" s="72">
        <v>0</v>
      </c>
      <c r="V3223" s="72">
        <v>0</v>
      </c>
      <c r="W3223" s="12">
        <v>0</v>
      </c>
      <c r="X3223" s="72">
        <v>0</v>
      </c>
      <c r="Y3223" s="72">
        <v>0</v>
      </c>
      <c r="Z3223" s="12">
        <v>0</v>
      </c>
      <c r="AA3223" s="72">
        <v>0</v>
      </c>
      <c r="AB3223" s="72">
        <v>0</v>
      </c>
      <c r="AC3223" s="12">
        <v>0</v>
      </c>
      <c r="AD3223" s="72">
        <v>0</v>
      </c>
      <c r="AE3223" s="72">
        <v>0</v>
      </c>
      <c r="AF3223" s="12">
        <v>0</v>
      </c>
      <c r="AG3223" s="72">
        <v>0</v>
      </c>
      <c r="AH3223" s="72">
        <v>0</v>
      </c>
      <c r="AI3223" s="12">
        <v>113.256</v>
      </c>
      <c r="AJ3223" s="72">
        <v>7.7409999999999997</v>
      </c>
      <c r="AK3223" s="72">
        <v>27.521999999999998</v>
      </c>
      <c r="AL3223" s="12">
        <v>113.256</v>
      </c>
      <c r="AM3223" s="72">
        <v>7.7409999999999997</v>
      </c>
      <c r="AN3223" s="72">
        <v>27.521999999999998</v>
      </c>
      <c r="AO3223" s="12">
        <v>113.256</v>
      </c>
      <c r="AP3223" s="72">
        <v>7.7409999999999997</v>
      </c>
      <c r="AQ3223" s="72">
        <v>27.521999999999998</v>
      </c>
      <c r="AR3223" s="12">
        <v>11.769</v>
      </c>
      <c r="AS3223" s="72">
        <v>0.80400000000000005</v>
      </c>
      <c r="AT3223" s="72">
        <v>76.28</v>
      </c>
      <c r="AU3223" s="12">
        <v>0</v>
      </c>
      <c r="AV3223" s="72">
        <v>0</v>
      </c>
      <c r="AW3223" s="72">
        <v>0</v>
      </c>
      <c r="AX3223" s="12">
        <v>161.697</v>
      </c>
      <c r="AY3223" s="72">
        <v>11.051</v>
      </c>
      <c r="AZ3223" s="72">
        <v>23.446000000000002</v>
      </c>
      <c r="BA3223" s="12">
        <v>161.697</v>
      </c>
      <c r="BB3223" s="72">
        <v>11.051</v>
      </c>
      <c r="BC3223" s="72">
        <v>23.446000000000002</v>
      </c>
      <c r="BD3223" s="12">
        <v>78.117000000000004</v>
      </c>
      <c r="BE3223" s="72">
        <v>5.3390000000000004</v>
      </c>
      <c r="BF3223" s="72">
        <v>46.319000000000003</v>
      </c>
      <c r="BG3223" s="12">
        <v>239.81399999999999</v>
      </c>
      <c r="BH3223" s="72">
        <v>16.390999999999998</v>
      </c>
      <c r="BI3223" s="72">
        <v>17.777999999999999</v>
      </c>
      <c r="BJ3223" s="12">
        <v>563.81899999999996</v>
      </c>
      <c r="BK3223" s="72">
        <v>38.534999999999997</v>
      </c>
      <c r="BL3223" s="72">
        <v>14.608000000000001</v>
      </c>
      <c r="BM3223" s="12">
        <v>534.46600000000001</v>
      </c>
      <c r="BN3223" s="72">
        <v>36.529000000000003</v>
      </c>
      <c r="BO3223" s="72">
        <v>11.641999999999999</v>
      </c>
      <c r="BP3223" s="12">
        <v>1098.2850000000001</v>
      </c>
      <c r="BQ3223" s="72">
        <v>75.063999999999993</v>
      </c>
      <c r="BR3223" s="72">
        <v>7.35</v>
      </c>
      <c r="BS3223" s="12">
        <v>1349.8689999999999</v>
      </c>
      <c r="BT3223" s="72">
        <v>92.259</v>
      </c>
      <c r="BU3223" s="72">
        <v>6.2169999999999996</v>
      </c>
      <c r="BV3223" s="12">
        <v>1463.125</v>
      </c>
      <c r="BW3223" s="72">
        <v>100</v>
      </c>
      <c r="BX3223" s="72">
        <v>6.3570000000000002</v>
      </c>
      <c r="BY3223" s="13"/>
      <c r="BZ3223" s="13"/>
    </row>
    <row r="3224" spans="1:78">
      <c r="A3224" s="122" t="s">
        <v>65</v>
      </c>
      <c r="B3224" s="71" t="s">
        <v>47</v>
      </c>
      <c r="C3224" s="71" t="s">
        <v>24</v>
      </c>
      <c r="D3224" s="34">
        <v>43617</v>
      </c>
      <c r="E3224" s="12">
        <v>0</v>
      </c>
      <c r="F3224" s="72">
        <v>0</v>
      </c>
      <c r="G3224" s="72">
        <v>0</v>
      </c>
      <c r="H3224" s="12">
        <v>0</v>
      </c>
      <c r="I3224" s="72">
        <v>0</v>
      </c>
      <c r="J3224" s="72">
        <v>0</v>
      </c>
      <c r="K3224" s="12">
        <v>0</v>
      </c>
      <c r="L3224" s="72">
        <v>0</v>
      </c>
      <c r="M3224" s="72">
        <v>0</v>
      </c>
      <c r="N3224" s="12">
        <v>0</v>
      </c>
      <c r="O3224" s="72">
        <v>0</v>
      </c>
      <c r="P3224" s="72">
        <v>0</v>
      </c>
      <c r="Q3224" s="12">
        <v>0</v>
      </c>
      <c r="R3224" s="72">
        <v>0</v>
      </c>
      <c r="S3224" s="72">
        <v>0</v>
      </c>
      <c r="T3224" s="12">
        <v>0</v>
      </c>
      <c r="U3224" s="72">
        <v>0</v>
      </c>
      <c r="V3224" s="72">
        <v>0</v>
      </c>
      <c r="W3224" s="12">
        <v>0</v>
      </c>
      <c r="X3224" s="72">
        <v>0</v>
      </c>
      <c r="Y3224" s="72">
        <v>0</v>
      </c>
      <c r="Z3224" s="12">
        <v>0</v>
      </c>
      <c r="AA3224" s="72">
        <v>0</v>
      </c>
      <c r="AB3224" s="72">
        <v>0</v>
      </c>
      <c r="AC3224" s="12">
        <v>0</v>
      </c>
      <c r="AD3224" s="72">
        <v>0</v>
      </c>
      <c r="AE3224" s="72">
        <v>0</v>
      </c>
      <c r="AF3224" s="12">
        <v>0</v>
      </c>
      <c r="AG3224" s="72">
        <v>0</v>
      </c>
      <c r="AH3224" s="72">
        <v>0</v>
      </c>
      <c r="AI3224" s="12">
        <v>115.932</v>
      </c>
      <c r="AJ3224" s="72">
        <v>8.2880000000000003</v>
      </c>
      <c r="AK3224" s="72">
        <v>32.020000000000003</v>
      </c>
      <c r="AL3224" s="12">
        <v>115.932</v>
      </c>
      <c r="AM3224" s="72">
        <v>8.2880000000000003</v>
      </c>
      <c r="AN3224" s="72">
        <v>32.020000000000003</v>
      </c>
      <c r="AO3224" s="12">
        <v>115.932</v>
      </c>
      <c r="AP3224" s="72">
        <v>8.2880000000000003</v>
      </c>
      <c r="AQ3224" s="72">
        <v>32.020000000000003</v>
      </c>
      <c r="AR3224" s="12">
        <v>7.51</v>
      </c>
      <c r="AS3224" s="72">
        <v>0.53700000000000003</v>
      </c>
      <c r="AT3224" s="72">
        <v>101.32899999999999</v>
      </c>
      <c r="AU3224" s="12">
        <v>4.5789999999999997</v>
      </c>
      <c r="AV3224" s="72">
        <v>0.32700000000000001</v>
      </c>
      <c r="AW3224" s="72">
        <v>88.885000000000005</v>
      </c>
      <c r="AX3224" s="12">
        <v>94.912999999999997</v>
      </c>
      <c r="AY3224" s="72">
        <v>6.7850000000000001</v>
      </c>
      <c r="AZ3224" s="72">
        <v>28.283000000000001</v>
      </c>
      <c r="BA3224" s="12">
        <v>99.492999999999995</v>
      </c>
      <c r="BB3224" s="72">
        <v>7.1130000000000004</v>
      </c>
      <c r="BC3224" s="72">
        <v>27.95</v>
      </c>
      <c r="BD3224" s="12">
        <v>77.659000000000006</v>
      </c>
      <c r="BE3224" s="72">
        <v>5.5519999999999996</v>
      </c>
      <c r="BF3224" s="72">
        <v>35.526000000000003</v>
      </c>
      <c r="BG3224" s="12">
        <v>177.15199999999999</v>
      </c>
      <c r="BH3224" s="72">
        <v>12.664999999999999</v>
      </c>
      <c r="BI3224" s="72">
        <v>20.393999999999998</v>
      </c>
      <c r="BJ3224" s="12">
        <v>454.58600000000001</v>
      </c>
      <c r="BK3224" s="72">
        <v>32.499000000000002</v>
      </c>
      <c r="BL3224" s="72">
        <v>9.1560000000000006</v>
      </c>
      <c r="BM3224" s="12">
        <v>643.59199999999998</v>
      </c>
      <c r="BN3224" s="72">
        <v>46.011000000000003</v>
      </c>
      <c r="BO3224" s="72">
        <v>9.4670000000000005</v>
      </c>
      <c r="BP3224" s="12">
        <v>1098.1780000000001</v>
      </c>
      <c r="BQ3224" s="72">
        <v>78.510000000000005</v>
      </c>
      <c r="BR3224" s="72">
        <v>6.3310000000000004</v>
      </c>
      <c r="BS3224" s="12">
        <v>1282.8399999999999</v>
      </c>
      <c r="BT3224" s="72">
        <v>91.712000000000003</v>
      </c>
      <c r="BU3224" s="72">
        <v>5.0709999999999997</v>
      </c>
      <c r="BV3224" s="12">
        <v>1398.7719999999999</v>
      </c>
      <c r="BW3224" s="72">
        <v>100</v>
      </c>
      <c r="BX3224" s="72">
        <v>4.907</v>
      </c>
      <c r="BY3224" s="13"/>
      <c r="BZ3224" s="13"/>
    </row>
    <row r="3225" spans="1:78">
      <c r="A3225" s="122" t="s">
        <v>65</v>
      </c>
      <c r="B3225" s="71" t="s">
        <v>47</v>
      </c>
      <c r="C3225" s="71" t="s">
        <v>24</v>
      </c>
      <c r="D3225" s="34">
        <v>44075</v>
      </c>
      <c r="E3225" s="12">
        <v>0</v>
      </c>
      <c r="F3225" s="72">
        <v>0</v>
      </c>
      <c r="G3225" s="72">
        <v>0</v>
      </c>
      <c r="H3225" s="12">
        <v>0</v>
      </c>
      <c r="I3225" s="72">
        <v>0</v>
      </c>
      <c r="J3225" s="72">
        <v>0</v>
      </c>
      <c r="K3225" s="12">
        <v>0</v>
      </c>
      <c r="L3225" s="72">
        <v>0</v>
      </c>
      <c r="M3225" s="72">
        <v>0</v>
      </c>
      <c r="N3225" s="12">
        <v>0</v>
      </c>
      <c r="O3225" s="72">
        <v>0</v>
      </c>
      <c r="P3225" s="72">
        <v>0</v>
      </c>
      <c r="Q3225" s="12">
        <v>0</v>
      </c>
      <c r="R3225" s="72">
        <v>0</v>
      </c>
      <c r="S3225" s="72">
        <v>0</v>
      </c>
      <c r="T3225" s="12">
        <v>0</v>
      </c>
      <c r="U3225" s="72">
        <v>0</v>
      </c>
      <c r="V3225" s="72">
        <v>0</v>
      </c>
      <c r="W3225" s="12">
        <v>0</v>
      </c>
      <c r="X3225" s="72">
        <v>0</v>
      </c>
      <c r="Y3225" s="72">
        <v>0</v>
      </c>
      <c r="Z3225" s="12">
        <v>0</v>
      </c>
      <c r="AA3225" s="72">
        <v>0</v>
      </c>
      <c r="AB3225" s="72">
        <v>0</v>
      </c>
      <c r="AC3225" s="12">
        <v>0</v>
      </c>
      <c r="AD3225" s="72">
        <v>0</v>
      </c>
      <c r="AE3225" s="72">
        <v>0</v>
      </c>
      <c r="AF3225" s="12">
        <v>0</v>
      </c>
      <c r="AG3225" s="72">
        <v>0</v>
      </c>
      <c r="AH3225" s="72">
        <v>0</v>
      </c>
      <c r="AI3225" s="12">
        <v>191.10499999999999</v>
      </c>
      <c r="AJ3225" s="72">
        <v>12.611000000000001</v>
      </c>
      <c r="AK3225" s="72">
        <v>24.722000000000001</v>
      </c>
      <c r="AL3225" s="12">
        <v>191.10499999999999</v>
      </c>
      <c r="AM3225" s="72">
        <v>12.611000000000001</v>
      </c>
      <c r="AN3225" s="72">
        <v>24.722000000000001</v>
      </c>
      <c r="AO3225" s="12">
        <v>191.10499999999999</v>
      </c>
      <c r="AP3225" s="72">
        <v>12.611000000000001</v>
      </c>
      <c r="AQ3225" s="72">
        <v>24.722000000000001</v>
      </c>
      <c r="AR3225" s="12">
        <v>3.58</v>
      </c>
      <c r="AS3225" s="72">
        <v>0.23599999999999999</v>
      </c>
      <c r="AT3225" s="72">
        <v>105.834</v>
      </c>
      <c r="AU3225" s="12">
        <v>0</v>
      </c>
      <c r="AV3225" s="72">
        <v>0</v>
      </c>
      <c r="AW3225" s="72">
        <v>0</v>
      </c>
      <c r="AX3225" s="12">
        <v>59.503999999999998</v>
      </c>
      <c r="AY3225" s="72">
        <v>3.927</v>
      </c>
      <c r="AZ3225" s="72">
        <v>49.264000000000003</v>
      </c>
      <c r="BA3225" s="12">
        <v>59.503999999999998</v>
      </c>
      <c r="BB3225" s="72">
        <v>3.927</v>
      </c>
      <c r="BC3225" s="72">
        <v>49.264000000000003</v>
      </c>
      <c r="BD3225" s="12">
        <v>95.783000000000001</v>
      </c>
      <c r="BE3225" s="72">
        <v>6.3209999999999997</v>
      </c>
      <c r="BF3225" s="72">
        <v>40.15</v>
      </c>
      <c r="BG3225" s="12">
        <v>155.28700000000001</v>
      </c>
      <c r="BH3225" s="72">
        <v>10.247</v>
      </c>
      <c r="BI3225" s="72">
        <v>30.48</v>
      </c>
      <c r="BJ3225" s="12">
        <v>507.69099999999997</v>
      </c>
      <c r="BK3225" s="72">
        <v>33.502000000000002</v>
      </c>
      <c r="BL3225" s="72">
        <v>10.802</v>
      </c>
      <c r="BM3225" s="12">
        <v>657.72199999999998</v>
      </c>
      <c r="BN3225" s="72">
        <v>43.402999999999999</v>
      </c>
      <c r="BO3225" s="72">
        <v>8.0630000000000006</v>
      </c>
      <c r="BP3225" s="12">
        <v>1165.413</v>
      </c>
      <c r="BQ3225" s="72">
        <v>76.905000000000001</v>
      </c>
      <c r="BR3225" s="72">
        <v>5.5129999999999999</v>
      </c>
      <c r="BS3225" s="12">
        <v>1324.28</v>
      </c>
      <c r="BT3225" s="72">
        <v>87.388999999999996</v>
      </c>
      <c r="BU3225" s="72">
        <v>6.02</v>
      </c>
      <c r="BV3225" s="12">
        <v>1515.385</v>
      </c>
      <c r="BW3225" s="72">
        <v>100</v>
      </c>
      <c r="BX3225" s="72">
        <v>4.4989999999999997</v>
      </c>
      <c r="BY3225" s="13"/>
      <c r="BZ3225" s="13"/>
    </row>
    <row r="3226" spans="1:78">
      <c r="A3226" s="122" t="s">
        <v>65</v>
      </c>
      <c r="B3226" s="71" t="s">
        <v>47</v>
      </c>
      <c r="C3226" s="71" t="s">
        <v>24</v>
      </c>
      <c r="D3226" s="34">
        <v>44166</v>
      </c>
      <c r="E3226" s="12">
        <v>0</v>
      </c>
      <c r="F3226" s="72">
        <v>0</v>
      </c>
      <c r="G3226" s="72">
        <v>0</v>
      </c>
      <c r="H3226" s="12">
        <v>0</v>
      </c>
      <c r="I3226" s="72">
        <v>0</v>
      </c>
      <c r="J3226" s="72">
        <v>0</v>
      </c>
      <c r="K3226" s="12">
        <v>0</v>
      </c>
      <c r="L3226" s="72">
        <v>0</v>
      </c>
      <c r="M3226" s="72">
        <v>0</v>
      </c>
      <c r="N3226" s="12">
        <v>0</v>
      </c>
      <c r="O3226" s="72">
        <v>0</v>
      </c>
      <c r="P3226" s="72">
        <v>0</v>
      </c>
      <c r="Q3226" s="12">
        <v>0</v>
      </c>
      <c r="R3226" s="72">
        <v>0</v>
      </c>
      <c r="S3226" s="72">
        <v>0</v>
      </c>
      <c r="T3226" s="12">
        <v>0</v>
      </c>
      <c r="U3226" s="72">
        <v>0</v>
      </c>
      <c r="V3226" s="72">
        <v>0</v>
      </c>
      <c r="W3226" s="12">
        <v>0</v>
      </c>
      <c r="X3226" s="72">
        <v>0</v>
      </c>
      <c r="Y3226" s="72">
        <v>0</v>
      </c>
      <c r="Z3226" s="12">
        <v>0</v>
      </c>
      <c r="AA3226" s="72">
        <v>0</v>
      </c>
      <c r="AB3226" s="72">
        <v>0</v>
      </c>
      <c r="AC3226" s="12">
        <v>0</v>
      </c>
      <c r="AD3226" s="72">
        <v>0</v>
      </c>
      <c r="AE3226" s="72">
        <v>0</v>
      </c>
      <c r="AF3226" s="12">
        <v>0.59299999999999997</v>
      </c>
      <c r="AG3226" s="72">
        <v>0.04</v>
      </c>
      <c r="AH3226" s="72">
        <v>117.11499999999999</v>
      </c>
      <c r="AI3226" s="12">
        <v>144.07400000000001</v>
      </c>
      <c r="AJ3226" s="72">
        <v>9.6379999999999999</v>
      </c>
      <c r="AK3226" s="72">
        <v>34.854999999999997</v>
      </c>
      <c r="AL3226" s="12">
        <v>144.667</v>
      </c>
      <c r="AM3226" s="72">
        <v>9.6780000000000008</v>
      </c>
      <c r="AN3226" s="72">
        <v>34.610999999999997</v>
      </c>
      <c r="AO3226" s="12">
        <v>144.667</v>
      </c>
      <c r="AP3226" s="72">
        <v>9.6780000000000008</v>
      </c>
      <c r="AQ3226" s="72">
        <v>34.610999999999997</v>
      </c>
      <c r="AR3226" s="12">
        <v>0</v>
      </c>
      <c r="AS3226" s="72">
        <v>0</v>
      </c>
      <c r="AT3226" s="72">
        <v>0</v>
      </c>
      <c r="AU3226" s="12">
        <v>22.01</v>
      </c>
      <c r="AV3226" s="72">
        <v>1.472</v>
      </c>
      <c r="AW3226" s="72">
        <v>115.355</v>
      </c>
      <c r="AX3226" s="12">
        <v>140.14699999999999</v>
      </c>
      <c r="AY3226" s="72">
        <v>9.375</v>
      </c>
      <c r="AZ3226" s="72">
        <v>30.584</v>
      </c>
      <c r="BA3226" s="12">
        <v>162.15700000000001</v>
      </c>
      <c r="BB3226" s="72">
        <v>10.848000000000001</v>
      </c>
      <c r="BC3226" s="72">
        <v>29.053000000000001</v>
      </c>
      <c r="BD3226" s="12">
        <v>12.909000000000001</v>
      </c>
      <c r="BE3226" s="72">
        <v>0.86399999999999999</v>
      </c>
      <c r="BF3226" s="72">
        <v>54.920999999999999</v>
      </c>
      <c r="BG3226" s="12">
        <v>175.066</v>
      </c>
      <c r="BH3226" s="72">
        <v>11.711</v>
      </c>
      <c r="BI3226" s="72">
        <v>26.44</v>
      </c>
      <c r="BJ3226" s="12">
        <v>509.68200000000002</v>
      </c>
      <c r="BK3226" s="72">
        <v>34.095999999999997</v>
      </c>
      <c r="BL3226" s="72">
        <v>9.5239999999999991</v>
      </c>
      <c r="BM3226" s="12">
        <v>665.43299999999999</v>
      </c>
      <c r="BN3226" s="72">
        <v>44.515000000000001</v>
      </c>
      <c r="BO3226" s="72">
        <v>12.112</v>
      </c>
      <c r="BP3226" s="12">
        <v>1175.114</v>
      </c>
      <c r="BQ3226" s="72">
        <v>78.611000000000004</v>
      </c>
      <c r="BR3226" s="72">
        <v>7.2450000000000001</v>
      </c>
      <c r="BS3226" s="12">
        <v>1350.181</v>
      </c>
      <c r="BT3226" s="72">
        <v>90.322000000000003</v>
      </c>
      <c r="BU3226" s="72">
        <v>7.431</v>
      </c>
      <c r="BV3226" s="12">
        <v>1494.847</v>
      </c>
      <c r="BW3226" s="72">
        <v>100</v>
      </c>
      <c r="BX3226" s="72">
        <v>7.0179999999999998</v>
      </c>
      <c r="BY3226" s="13"/>
      <c r="BZ3226" s="13"/>
    </row>
    <row r="3227" spans="1:78">
      <c r="A3227" s="122" t="s">
        <v>65</v>
      </c>
      <c r="B3227" s="71" t="s">
        <v>47</v>
      </c>
      <c r="C3227" s="71" t="s">
        <v>24</v>
      </c>
      <c r="D3227" s="34">
        <v>44256</v>
      </c>
      <c r="E3227" s="12">
        <v>0</v>
      </c>
      <c r="F3227" s="72">
        <v>0</v>
      </c>
      <c r="G3227" s="72">
        <v>0</v>
      </c>
      <c r="H3227" s="12">
        <v>0</v>
      </c>
      <c r="I3227" s="72">
        <v>0</v>
      </c>
      <c r="J3227" s="72">
        <v>0</v>
      </c>
      <c r="K3227" s="12">
        <v>0</v>
      </c>
      <c r="L3227" s="72">
        <v>0</v>
      </c>
      <c r="M3227" s="72">
        <v>0</v>
      </c>
      <c r="N3227" s="12">
        <v>0</v>
      </c>
      <c r="O3227" s="72">
        <v>0</v>
      </c>
      <c r="P3227" s="72">
        <v>0</v>
      </c>
      <c r="Q3227" s="12">
        <v>0</v>
      </c>
      <c r="R3227" s="72">
        <v>0</v>
      </c>
      <c r="S3227" s="72">
        <v>0</v>
      </c>
      <c r="T3227" s="12">
        <v>0</v>
      </c>
      <c r="U3227" s="72">
        <v>0</v>
      </c>
      <c r="V3227" s="72">
        <v>0</v>
      </c>
      <c r="W3227" s="12">
        <v>0</v>
      </c>
      <c r="X3227" s="72">
        <v>0</v>
      </c>
      <c r="Y3227" s="72">
        <v>0</v>
      </c>
      <c r="Z3227" s="12">
        <v>0</v>
      </c>
      <c r="AA3227" s="72">
        <v>0</v>
      </c>
      <c r="AB3227" s="72">
        <v>0</v>
      </c>
      <c r="AC3227" s="12">
        <v>0</v>
      </c>
      <c r="AD3227" s="72">
        <v>0</v>
      </c>
      <c r="AE3227" s="72">
        <v>0</v>
      </c>
      <c r="AF3227" s="12">
        <v>0</v>
      </c>
      <c r="AG3227" s="72">
        <v>0</v>
      </c>
      <c r="AH3227" s="72">
        <v>0</v>
      </c>
      <c r="AI3227" s="12">
        <v>158.36500000000001</v>
      </c>
      <c r="AJ3227" s="72">
        <v>10.848000000000001</v>
      </c>
      <c r="AK3227" s="72">
        <v>24.814</v>
      </c>
      <c r="AL3227" s="12">
        <v>158.36500000000001</v>
      </c>
      <c r="AM3227" s="72">
        <v>10.848000000000001</v>
      </c>
      <c r="AN3227" s="72">
        <v>24.814</v>
      </c>
      <c r="AO3227" s="12">
        <v>158.36500000000001</v>
      </c>
      <c r="AP3227" s="72">
        <v>10.848000000000001</v>
      </c>
      <c r="AQ3227" s="72">
        <v>24.814</v>
      </c>
      <c r="AR3227" s="12">
        <v>15.497999999999999</v>
      </c>
      <c r="AS3227" s="72">
        <v>1.0620000000000001</v>
      </c>
      <c r="AT3227" s="72">
        <v>72.870999999999995</v>
      </c>
      <c r="AU3227" s="12">
        <v>0</v>
      </c>
      <c r="AV3227" s="72">
        <v>0</v>
      </c>
      <c r="AW3227" s="72">
        <v>0</v>
      </c>
      <c r="AX3227" s="12">
        <v>114.742</v>
      </c>
      <c r="AY3227" s="72">
        <v>7.86</v>
      </c>
      <c r="AZ3227" s="72">
        <v>31.366</v>
      </c>
      <c r="BA3227" s="12">
        <v>114.742</v>
      </c>
      <c r="BB3227" s="72">
        <v>7.86</v>
      </c>
      <c r="BC3227" s="72">
        <v>31.366</v>
      </c>
      <c r="BD3227" s="12">
        <v>61.518999999999998</v>
      </c>
      <c r="BE3227" s="72">
        <v>4.2140000000000004</v>
      </c>
      <c r="BF3227" s="72">
        <v>30.207999999999998</v>
      </c>
      <c r="BG3227" s="12">
        <v>176.261</v>
      </c>
      <c r="BH3227" s="72">
        <v>12.074</v>
      </c>
      <c r="BI3227" s="72">
        <v>21.113</v>
      </c>
      <c r="BJ3227" s="12">
        <v>565.56799999999998</v>
      </c>
      <c r="BK3227" s="72">
        <v>38.74</v>
      </c>
      <c r="BL3227" s="72">
        <v>11.284000000000001</v>
      </c>
      <c r="BM3227" s="12">
        <v>544.20100000000002</v>
      </c>
      <c r="BN3227" s="72">
        <v>37.277000000000001</v>
      </c>
      <c r="BO3227" s="72">
        <v>10.013999999999999</v>
      </c>
      <c r="BP3227" s="12">
        <v>1109.769</v>
      </c>
      <c r="BQ3227" s="72">
        <v>76.016999999999996</v>
      </c>
      <c r="BR3227" s="72">
        <v>5.12</v>
      </c>
      <c r="BS3227" s="12">
        <v>1301.527</v>
      </c>
      <c r="BT3227" s="72">
        <v>89.152000000000001</v>
      </c>
      <c r="BU3227" s="72">
        <v>4.6509999999999998</v>
      </c>
      <c r="BV3227" s="12">
        <v>1459.8920000000001</v>
      </c>
      <c r="BW3227" s="72">
        <v>100</v>
      </c>
      <c r="BX3227" s="72">
        <v>5.282</v>
      </c>
      <c r="BY3227" s="13"/>
      <c r="BZ3227" s="13"/>
    </row>
    <row r="3228" spans="1:78">
      <c r="A3228" s="122" t="s">
        <v>65</v>
      </c>
      <c r="B3228" s="71" t="s">
        <v>47</v>
      </c>
      <c r="C3228" s="71" t="s">
        <v>24</v>
      </c>
      <c r="D3228" s="34">
        <v>44348</v>
      </c>
      <c r="E3228" s="12">
        <v>0</v>
      </c>
      <c r="F3228" s="72">
        <v>0</v>
      </c>
      <c r="G3228" s="72">
        <v>0</v>
      </c>
      <c r="H3228" s="12">
        <v>0</v>
      </c>
      <c r="I3228" s="72">
        <v>0</v>
      </c>
      <c r="J3228" s="72">
        <v>0</v>
      </c>
      <c r="K3228" s="12">
        <v>0</v>
      </c>
      <c r="L3228" s="72">
        <v>0</v>
      </c>
      <c r="M3228" s="72">
        <v>0</v>
      </c>
      <c r="N3228" s="12">
        <v>0</v>
      </c>
      <c r="O3228" s="72">
        <v>0</v>
      </c>
      <c r="P3228" s="72">
        <v>0</v>
      </c>
      <c r="Q3228" s="12">
        <v>0</v>
      </c>
      <c r="R3228" s="72">
        <v>0</v>
      </c>
      <c r="S3228" s="72">
        <v>0</v>
      </c>
      <c r="T3228" s="12">
        <v>0</v>
      </c>
      <c r="U3228" s="72">
        <v>0</v>
      </c>
      <c r="V3228" s="72">
        <v>0</v>
      </c>
      <c r="W3228" s="12">
        <v>0</v>
      </c>
      <c r="X3228" s="72">
        <v>0</v>
      </c>
      <c r="Y3228" s="72">
        <v>0</v>
      </c>
      <c r="Z3228" s="12">
        <v>0</v>
      </c>
      <c r="AA3228" s="72">
        <v>0</v>
      </c>
      <c r="AB3228" s="72">
        <v>0</v>
      </c>
      <c r="AC3228" s="12">
        <v>0</v>
      </c>
      <c r="AD3228" s="72">
        <v>0</v>
      </c>
      <c r="AE3228" s="72">
        <v>0</v>
      </c>
      <c r="AF3228" s="12">
        <v>0</v>
      </c>
      <c r="AG3228" s="72">
        <v>0</v>
      </c>
      <c r="AH3228" s="72">
        <v>0</v>
      </c>
      <c r="AI3228" s="12">
        <v>145.76599999999999</v>
      </c>
      <c r="AJ3228" s="72">
        <v>9.58</v>
      </c>
      <c r="AK3228" s="72">
        <v>24.044</v>
      </c>
      <c r="AL3228" s="12">
        <v>145.76599999999999</v>
      </c>
      <c r="AM3228" s="72">
        <v>9.58</v>
      </c>
      <c r="AN3228" s="72">
        <v>24.044</v>
      </c>
      <c r="AO3228" s="12">
        <v>145.76599999999999</v>
      </c>
      <c r="AP3228" s="72">
        <v>9.58</v>
      </c>
      <c r="AQ3228" s="72">
        <v>24.044</v>
      </c>
      <c r="AR3228" s="12">
        <v>6.5990000000000002</v>
      </c>
      <c r="AS3228" s="72">
        <v>0.434</v>
      </c>
      <c r="AT3228" s="72">
        <v>102.71899999999999</v>
      </c>
      <c r="AU3228" s="12">
        <v>0</v>
      </c>
      <c r="AV3228" s="72">
        <v>0</v>
      </c>
      <c r="AW3228" s="72">
        <v>0</v>
      </c>
      <c r="AX3228" s="12">
        <v>120.28100000000001</v>
      </c>
      <c r="AY3228" s="72">
        <v>7.9050000000000002</v>
      </c>
      <c r="AZ3228" s="72">
        <v>34.531999999999996</v>
      </c>
      <c r="BA3228" s="12">
        <v>120.28100000000001</v>
      </c>
      <c r="BB3228" s="72">
        <v>7.9050000000000002</v>
      </c>
      <c r="BC3228" s="72">
        <v>34.531999999999996</v>
      </c>
      <c r="BD3228" s="12">
        <v>59.283000000000001</v>
      </c>
      <c r="BE3228" s="72">
        <v>3.8959999999999999</v>
      </c>
      <c r="BF3228" s="72">
        <v>33.706000000000003</v>
      </c>
      <c r="BG3228" s="12">
        <v>179.56399999999999</v>
      </c>
      <c r="BH3228" s="72">
        <v>11.801</v>
      </c>
      <c r="BI3228" s="72">
        <v>23.9</v>
      </c>
      <c r="BJ3228" s="12">
        <v>574.97299999999996</v>
      </c>
      <c r="BK3228" s="72">
        <v>37.789000000000001</v>
      </c>
      <c r="BL3228" s="72">
        <v>11.351000000000001</v>
      </c>
      <c r="BM3228" s="12">
        <v>614.63</v>
      </c>
      <c r="BN3228" s="72">
        <v>40.395000000000003</v>
      </c>
      <c r="BO3228" s="72">
        <v>9.32</v>
      </c>
      <c r="BP3228" s="12">
        <v>1189.6030000000001</v>
      </c>
      <c r="BQ3228" s="72">
        <v>78.185000000000002</v>
      </c>
      <c r="BR3228" s="72">
        <v>7.1139999999999999</v>
      </c>
      <c r="BS3228" s="12">
        <v>1375.7650000000001</v>
      </c>
      <c r="BT3228" s="72">
        <v>90.42</v>
      </c>
      <c r="BU3228" s="72">
        <v>6.0880000000000001</v>
      </c>
      <c r="BV3228" s="12">
        <v>1521.5319999999999</v>
      </c>
      <c r="BW3228" s="72">
        <v>100</v>
      </c>
      <c r="BX3228" s="72">
        <v>5.968</v>
      </c>
      <c r="BY3228" s="13"/>
      <c r="BZ3228" s="13"/>
    </row>
    <row r="3229" spans="1:78">
      <c r="A3229" s="122" t="s">
        <v>65</v>
      </c>
      <c r="B3229" s="71" t="s">
        <v>47</v>
      </c>
      <c r="C3229" s="71" t="s">
        <v>24</v>
      </c>
      <c r="D3229" s="34">
        <v>44805</v>
      </c>
      <c r="E3229" s="12">
        <v>0</v>
      </c>
      <c r="F3229" s="72">
        <v>0</v>
      </c>
      <c r="G3229" s="72">
        <v>0</v>
      </c>
      <c r="H3229" s="12">
        <v>0</v>
      </c>
      <c r="I3229" s="72">
        <v>0</v>
      </c>
      <c r="J3229" s="72">
        <v>0</v>
      </c>
      <c r="K3229" s="12">
        <v>0</v>
      </c>
      <c r="L3229" s="72">
        <v>0</v>
      </c>
      <c r="M3229" s="72">
        <v>0</v>
      </c>
      <c r="N3229" s="12">
        <v>0</v>
      </c>
      <c r="O3229" s="72">
        <v>0</v>
      </c>
      <c r="P3229" s="72">
        <v>0</v>
      </c>
      <c r="Q3229" s="12">
        <v>0</v>
      </c>
      <c r="R3229" s="72">
        <v>0</v>
      </c>
      <c r="S3229" s="72">
        <v>0</v>
      </c>
      <c r="T3229" s="12">
        <v>0</v>
      </c>
      <c r="U3229" s="72">
        <v>0</v>
      </c>
      <c r="V3229" s="72">
        <v>0</v>
      </c>
      <c r="W3229" s="12">
        <v>0</v>
      </c>
      <c r="X3229" s="72">
        <v>0</v>
      </c>
      <c r="Y3229" s="72">
        <v>0</v>
      </c>
      <c r="Z3229" s="12">
        <v>0</v>
      </c>
      <c r="AA3229" s="72">
        <v>0</v>
      </c>
      <c r="AB3229" s="72">
        <v>0</v>
      </c>
      <c r="AC3229" s="12">
        <v>0</v>
      </c>
      <c r="AD3229" s="72">
        <v>0</v>
      </c>
      <c r="AE3229" s="72">
        <v>0</v>
      </c>
      <c r="AF3229" s="12">
        <v>0</v>
      </c>
      <c r="AG3229" s="72">
        <v>0</v>
      </c>
      <c r="AH3229" s="72">
        <v>0</v>
      </c>
      <c r="AI3229" s="12">
        <v>55.636000000000003</v>
      </c>
      <c r="AJ3229" s="72">
        <v>3.81</v>
      </c>
      <c r="AK3229" s="72">
        <v>51.436</v>
      </c>
      <c r="AL3229" s="12">
        <v>55.636000000000003</v>
      </c>
      <c r="AM3229" s="72">
        <v>3.81</v>
      </c>
      <c r="AN3229" s="72">
        <v>51.436</v>
      </c>
      <c r="AO3229" s="12">
        <v>55.636000000000003</v>
      </c>
      <c r="AP3229" s="72">
        <v>3.81</v>
      </c>
      <c r="AQ3229" s="72">
        <v>51.436</v>
      </c>
      <c r="AR3229" s="12">
        <v>5.69</v>
      </c>
      <c r="AS3229" s="72">
        <v>0.39</v>
      </c>
      <c r="AT3229" s="72">
        <v>102.212</v>
      </c>
      <c r="AU3229" s="12">
        <v>1.8280000000000001</v>
      </c>
      <c r="AV3229" s="72">
        <v>0.125</v>
      </c>
      <c r="AW3229" s="72">
        <v>101.19</v>
      </c>
      <c r="AX3229" s="12">
        <v>97.317999999999998</v>
      </c>
      <c r="AY3229" s="72">
        <v>6.6639999999999997</v>
      </c>
      <c r="AZ3229" s="72">
        <v>30.83</v>
      </c>
      <c r="BA3229" s="12">
        <v>99.147000000000006</v>
      </c>
      <c r="BB3229" s="72">
        <v>6.79</v>
      </c>
      <c r="BC3229" s="72">
        <v>30.126000000000001</v>
      </c>
      <c r="BD3229" s="12">
        <v>97.247</v>
      </c>
      <c r="BE3229" s="72">
        <v>6.6589999999999998</v>
      </c>
      <c r="BF3229" s="72">
        <v>47.215000000000003</v>
      </c>
      <c r="BG3229" s="12">
        <v>196.393</v>
      </c>
      <c r="BH3229" s="72">
        <v>13.449</v>
      </c>
      <c r="BI3229" s="72">
        <v>25.17</v>
      </c>
      <c r="BJ3229" s="12">
        <v>579.75300000000004</v>
      </c>
      <c r="BK3229" s="72">
        <v>39.701999999999998</v>
      </c>
      <c r="BL3229" s="72">
        <v>10.021000000000001</v>
      </c>
      <c r="BM3229" s="12">
        <v>622.803</v>
      </c>
      <c r="BN3229" s="72">
        <v>42.65</v>
      </c>
      <c r="BO3229" s="72">
        <v>9.9610000000000003</v>
      </c>
      <c r="BP3229" s="12">
        <v>1202.556</v>
      </c>
      <c r="BQ3229" s="72">
        <v>82.350999999999999</v>
      </c>
      <c r="BR3229" s="72">
        <v>5.8529999999999998</v>
      </c>
      <c r="BS3229" s="12">
        <v>1404.64</v>
      </c>
      <c r="BT3229" s="72">
        <v>96.19</v>
      </c>
      <c r="BU3229" s="72">
        <v>5.5449999999999999</v>
      </c>
      <c r="BV3229" s="12">
        <v>1460.2760000000001</v>
      </c>
      <c r="BW3229" s="72">
        <v>100</v>
      </c>
      <c r="BX3229" s="72">
        <v>6.29</v>
      </c>
      <c r="BY3229" s="13"/>
      <c r="BZ3229" s="13"/>
    </row>
    <row r="3230" spans="1:78">
      <c r="A3230" s="122" t="s">
        <v>65</v>
      </c>
      <c r="B3230" s="71" t="s">
        <v>47</v>
      </c>
      <c r="C3230" s="71" t="s">
        <v>24</v>
      </c>
      <c r="D3230" s="34">
        <v>44896</v>
      </c>
      <c r="E3230" s="12">
        <v>0</v>
      </c>
      <c r="F3230" s="72">
        <v>0</v>
      </c>
      <c r="G3230" s="72">
        <v>0</v>
      </c>
      <c r="H3230" s="12">
        <v>0</v>
      </c>
      <c r="I3230" s="72">
        <v>0</v>
      </c>
      <c r="J3230" s="72">
        <v>0</v>
      </c>
      <c r="K3230" s="12">
        <v>0</v>
      </c>
      <c r="L3230" s="72">
        <v>0</v>
      </c>
      <c r="M3230" s="72">
        <v>0</v>
      </c>
      <c r="N3230" s="12">
        <v>0</v>
      </c>
      <c r="O3230" s="72">
        <v>0</v>
      </c>
      <c r="P3230" s="72">
        <v>0</v>
      </c>
      <c r="Q3230" s="12">
        <v>0</v>
      </c>
      <c r="R3230" s="72">
        <v>0</v>
      </c>
      <c r="S3230" s="72">
        <v>0</v>
      </c>
      <c r="T3230" s="12">
        <v>0</v>
      </c>
      <c r="U3230" s="72">
        <v>0</v>
      </c>
      <c r="V3230" s="72">
        <v>0</v>
      </c>
      <c r="W3230" s="12">
        <v>0</v>
      </c>
      <c r="X3230" s="72">
        <v>0</v>
      </c>
      <c r="Y3230" s="72">
        <v>0</v>
      </c>
      <c r="Z3230" s="12">
        <v>0</v>
      </c>
      <c r="AA3230" s="72">
        <v>0</v>
      </c>
      <c r="AB3230" s="72">
        <v>0</v>
      </c>
      <c r="AC3230" s="12">
        <v>0</v>
      </c>
      <c r="AD3230" s="72">
        <v>0</v>
      </c>
      <c r="AE3230" s="72">
        <v>0</v>
      </c>
      <c r="AF3230" s="12">
        <v>0</v>
      </c>
      <c r="AG3230" s="72">
        <v>0</v>
      </c>
      <c r="AH3230" s="72">
        <v>0</v>
      </c>
      <c r="AI3230" s="12">
        <v>84.162000000000006</v>
      </c>
      <c r="AJ3230" s="72">
        <v>5.6929999999999996</v>
      </c>
      <c r="AK3230" s="72">
        <v>38.244999999999997</v>
      </c>
      <c r="AL3230" s="12">
        <v>84.162000000000006</v>
      </c>
      <c r="AM3230" s="72">
        <v>5.6929999999999996</v>
      </c>
      <c r="AN3230" s="72">
        <v>38.244999999999997</v>
      </c>
      <c r="AO3230" s="12">
        <v>84.162000000000006</v>
      </c>
      <c r="AP3230" s="72">
        <v>5.6929999999999996</v>
      </c>
      <c r="AQ3230" s="72">
        <v>38.244999999999997</v>
      </c>
      <c r="AR3230" s="12">
        <v>0</v>
      </c>
      <c r="AS3230" s="72">
        <v>0</v>
      </c>
      <c r="AT3230" s="72">
        <v>0</v>
      </c>
      <c r="AU3230" s="12">
        <v>0</v>
      </c>
      <c r="AV3230" s="72">
        <v>0</v>
      </c>
      <c r="AW3230" s="72">
        <v>0</v>
      </c>
      <c r="AX3230" s="12">
        <v>182.80500000000001</v>
      </c>
      <c r="AY3230" s="72">
        <v>12.365</v>
      </c>
      <c r="AZ3230" s="72">
        <v>20.369</v>
      </c>
      <c r="BA3230" s="12">
        <v>182.80500000000001</v>
      </c>
      <c r="BB3230" s="72">
        <v>12.365</v>
      </c>
      <c r="BC3230" s="72">
        <v>20.369</v>
      </c>
      <c r="BD3230" s="12">
        <v>90.481999999999999</v>
      </c>
      <c r="BE3230" s="72">
        <v>6.12</v>
      </c>
      <c r="BF3230" s="72">
        <v>36.404000000000003</v>
      </c>
      <c r="BG3230" s="12">
        <v>273.28800000000001</v>
      </c>
      <c r="BH3230" s="72">
        <v>18.484999999999999</v>
      </c>
      <c r="BI3230" s="72">
        <v>19.943000000000001</v>
      </c>
      <c r="BJ3230" s="12">
        <v>516.31700000000001</v>
      </c>
      <c r="BK3230" s="72">
        <v>34.923999999999999</v>
      </c>
      <c r="BL3230" s="72">
        <v>11.058</v>
      </c>
      <c r="BM3230" s="12">
        <v>604.64099999999996</v>
      </c>
      <c r="BN3230" s="72">
        <v>40.898000000000003</v>
      </c>
      <c r="BO3230" s="72">
        <v>10.521000000000001</v>
      </c>
      <c r="BP3230" s="12">
        <v>1120.9570000000001</v>
      </c>
      <c r="BQ3230" s="72">
        <v>75.822000000000003</v>
      </c>
      <c r="BR3230" s="72">
        <v>7.2190000000000003</v>
      </c>
      <c r="BS3230" s="12">
        <v>1394.2449999999999</v>
      </c>
      <c r="BT3230" s="72">
        <v>94.307000000000002</v>
      </c>
      <c r="BU3230" s="72">
        <v>5.9009999999999998</v>
      </c>
      <c r="BV3230" s="12">
        <v>1478.4069999999999</v>
      </c>
      <c r="BW3230" s="72">
        <v>100</v>
      </c>
      <c r="BX3230" s="72">
        <v>6.7450000000000001</v>
      </c>
      <c r="BY3230" s="13"/>
      <c r="BZ3230" s="13"/>
    </row>
    <row r="3231" spans="1:78">
      <c r="A3231" s="122" t="s">
        <v>65</v>
      </c>
      <c r="B3231" s="71" t="s">
        <v>47</v>
      </c>
      <c r="C3231" s="71" t="s">
        <v>24</v>
      </c>
      <c r="D3231" s="34">
        <v>44986</v>
      </c>
      <c r="E3231" s="12">
        <v>0</v>
      </c>
      <c r="F3231" s="72">
        <v>0</v>
      </c>
      <c r="G3231" s="72">
        <v>0</v>
      </c>
      <c r="H3231" s="12">
        <v>0</v>
      </c>
      <c r="I3231" s="72">
        <v>0</v>
      </c>
      <c r="J3231" s="72">
        <v>0</v>
      </c>
      <c r="K3231" s="12">
        <v>0</v>
      </c>
      <c r="L3231" s="72">
        <v>0</v>
      </c>
      <c r="M3231" s="72">
        <v>0</v>
      </c>
      <c r="N3231" s="12">
        <v>0</v>
      </c>
      <c r="O3231" s="72">
        <v>0</v>
      </c>
      <c r="P3231" s="72">
        <v>0</v>
      </c>
      <c r="Q3231" s="12">
        <v>0</v>
      </c>
      <c r="R3231" s="72">
        <v>0</v>
      </c>
      <c r="S3231" s="72">
        <v>0</v>
      </c>
      <c r="T3231" s="12">
        <v>0</v>
      </c>
      <c r="U3231" s="72">
        <v>0</v>
      </c>
      <c r="V3231" s="72">
        <v>0</v>
      </c>
      <c r="W3231" s="12">
        <v>0</v>
      </c>
      <c r="X3231" s="72">
        <v>0</v>
      </c>
      <c r="Y3231" s="72">
        <v>0</v>
      </c>
      <c r="Z3231" s="12">
        <v>0</v>
      </c>
      <c r="AA3231" s="72">
        <v>0</v>
      </c>
      <c r="AB3231" s="72">
        <v>0</v>
      </c>
      <c r="AC3231" s="12">
        <v>0</v>
      </c>
      <c r="AD3231" s="72">
        <v>0</v>
      </c>
      <c r="AE3231" s="72">
        <v>0</v>
      </c>
      <c r="AF3231" s="12">
        <v>2.2149999999999999</v>
      </c>
      <c r="AG3231" s="72">
        <v>0.14699999999999999</v>
      </c>
      <c r="AH3231" s="72">
        <v>108.505</v>
      </c>
      <c r="AI3231" s="12">
        <v>89.033000000000001</v>
      </c>
      <c r="AJ3231" s="72">
        <v>5.91</v>
      </c>
      <c r="AK3231" s="72">
        <v>19.105</v>
      </c>
      <c r="AL3231" s="12">
        <v>91.248999999999995</v>
      </c>
      <c r="AM3231" s="72">
        <v>6.0570000000000004</v>
      </c>
      <c r="AN3231" s="72">
        <v>17.683</v>
      </c>
      <c r="AO3231" s="12">
        <v>91.248999999999995</v>
      </c>
      <c r="AP3231" s="72">
        <v>6.0570000000000004</v>
      </c>
      <c r="AQ3231" s="72">
        <v>17.683</v>
      </c>
      <c r="AR3231" s="12">
        <v>4.1150000000000002</v>
      </c>
      <c r="AS3231" s="72">
        <v>0.27300000000000002</v>
      </c>
      <c r="AT3231" s="72">
        <v>102.43</v>
      </c>
      <c r="AU3231" s="12">
        <v>1.04</v>
      </c>
      <c r="AV3231" s="72">
        <v>6.9000000000000006E-2</v>
      </c>
      <c r="AW3231" s="72">
        <v>100.996</v>
      </c>
      <c r="AX3231" s="12">
        <v>127.40300000000001</v>
      </c>
      <c r="AY3231" s="72">
        <v>8.4570000000000007</v>
      </c>
      <c r="AZ3231" s="72">
        <v>21.806999999999999</v>
      </c>
      <c r="BA3231" s="12">
        <v>128.44300000000001</v>
      </c>
      <c r="BB3231" s="72">
        <v>8.5259999999999998</v>
      </c>
      <c r="BC3231" s="72">
        <v>21.43</v>
      </c>
      <c r="BD3231" s="12">
        <v>149.08500000000001</v>
      </c>
      <c r="BE3231" s="72">
        <v>9.8960000000000008</v>
      </c>
      <c r="BF3231" s="72">
        <v>22.184000000000001</v>
      </c>
      <c r="BG3231" s="12">
        <v>277.52800000000002</v>
      </c>
      <c r="BH3231" s="72">
        <v>18.422000000000001</v>
      </c>
      <c r="BI3231" s="72">
        <v>14.332000000000001</v>
      </c>
      <c r="BJ3231" s="12">
        <v>486.12599999999998</v>
      </c>
      <c r="BK3231" s="72">
        <v>32.268000000000001</v>
      </c>
      <c r="BL3231" s="72">
        <v>7.9740000000000002</v>
      </c>
      <c r="BM3231" s="12">
        <v>647.51599999999996</v>
      </c>
      <c r="BN3231" s="72">
        <v>42.981000000000002</v>
      </c>
      <c r="BO3231" s="72">
        <v>5.5759999999999996</v>
      </c>
      <c r="BP3231" s="12">
        <v>1133.6420000000001</v>
      </c>
      <c r="BQ3231" s="72">
        <v>75.248000000000005</v>
      </c>
      <c r="BR3231" s="72">
        <v>4.8949999999999996</v>
      </c>
      <c r="BS3231" s="12">
        <v>1415.2850000000001</v>
      </c>
      <c r="BT3231" s="72">
        <v>93.942999999999998</v>
      </c>
      <c r="BU3231" s="72">
        <v>4.335</v>
      </c>
      <c r="BV3231" s="12">
        <v>1506.5340000000001</v>
      </c>
      <c r="BW3231" s="72">
        <v>100</v>
      </c>
      <c r="BX3231" s="72">
        <v>4.1769999999999996</v>
      </c>
      <c r="BY3231" s="13"/>
      <c r="BZ3231" s="13"/>
    </row>
    <row r="3232" spans="1:78">
      <c r="A3232" s="122" t="s">
        <v>65</v>
      </c>
      <c r="B3232" s="71" t="s">
        <v>47</v>
      </c>
      <c r="C3232" s="71" t="s">
        <v>24</v>
      </c>
      <c r="D3232" s="34">
        <v>45078</v>
      </c>
      <c r="E3232" s="12">
        <v>0</v>
      </c>
      <c r="F3232" s="72">
        <v>0</v>
      </c>
      <c r="G3232" s="72">
        <v>0</v>
      </c>
      <c r="H3232" s="12">
        <v>0</v>
      </c>
      <c r="I3232" s="72">
        <v>0</v>
      </c>
      <c r="J3232" s="72">
        <v>0</v>
      </c>
      <c r="K3232" s="12">
        <v>0</v>
      </c>
      <c r="L3232" s="72">
        <v>0</v>
      </c>
      <c r="M3232" s="72">
        <v>0</v>
      </c>
      <c r="N3232" s="12">
        <v>0</v>
      </c>
      <c r="O3232" s="72">
        <v>0</v>
      </c>
      <c r="P3232" s="72">
        <v>0</v>
      </c>
      <c r="Q3232" s="12">
        <v>0</v>
      </c>
      <c r="R3232" s="72">
        <v>0</v>
      </c>
      <c r="S3232" s="72">
        <v>0</v>
      </c>
      <c r="T3232" s="12">
        <v>0</v>
      </c>
      <c r="U3232" s="72">
        <v>0</v>
      </c>
      <c r="V3232" s="72">
        <v>0</v>
      </c>
      <c r="W3232" s="12">
        <v>0</v>
      </c>
      <c r="X3232" s="72">
        <v>0</v>
      </c>
      <c r="Y3232" s="72">
        <v>0</v>
      </c>
      <c r="Z3232" s="12">
        <v>0</v>
      </c>
      <c r="AA3232" s="72">
        <v>0</v>
      </c>
      <c r="AB3232" s="72">
        <v>0</v>
      </c>
      <c r="AC3232" s="12">
        <v>0</v>
      </c>
      <c r="AD3232" s="72">
        <v>0</v>
      </c>
      <c r="AE3232" s="72">
        <v>0</v>
      </c>
      <c r="AF3232" s="12">
        <v>0</v>
      </c>
      <c r="AG3232" s="72">
        <v>0</v>
      </c>
      <c r="AH3232" s="72">
        <v>0</v>
      </c>
      <c r="AI3232" s="12">
        <v>101.455</v>
      </c>
      <c r="AJ3232" s="72">
        <v>7.1859999999999999</v>
      </c>
      <c r="AK3232" s="72">
        <v>30.707999999999998</v>
      </c>
      <c r="AL3232" s="12">
        <v>101.455</v>
      </c>
      <c r="AM3232" s="72">
        <v>7.1859999999999999</v>
      </c>
      <c r="AN3232" s="72">
        <v>30.707999999999998</v>
      </c>
      <c r="AO3232" s="12">
        <v>101.455</v>
      </c>
      <c r="AP3232" s="72">
        <v>7.1859999999999999</v>
      </c>
      <c r="AQ3232" s="72">
        <v>30.707999999999998</v>
      </c>
      <c r="AR3232" s="12">
        <v>0</v>
      </c>
      <c r="AS3232" s="72">
        <v>0</v>
      </c>
      <c r="AT3232" s="72">
        <v>0</v>
      </c>
      <c r="AU3232" s="12">
        <v>0</v>
      </c>
      <c r="AV3232" s="72">
        <v>0</v>
      </c>
      <c r="AW3232" s="72">
        <v>0</v>
      </c>
      <c r="AX3232" s="12">
        <v>105.389</v>
      </c>
      <c r="AY3232" s="72">
        <v>7.4640000000000004</v>
      </c>
      <c r="AZ3232" s="72">
        <v>25.352</v>
      </c>
      <c r="BA3232" s="12">
        <v>105.389</v>
      </c>
      <c r="BB3232" s="72">
        <v>7.4640000000000004</v>
      </c>
      <c r="BC3232" s="72">
        <v>25.352</v>
      </c>
      <c r="BD3232" s="12">
        <v>76.209999999999994</v>
      </c>
      <c r="BE3232" s="72">
        <v>5.3979999999999997</v>
      </c>
      <c r="BF3232" s="72">
        <v>32.039000000000001</v>
      </c>
      <c r="BG3232" s="12">
        <v>181.6</v>
      </c>
      <c r="BH3232" s="72">
        <v>12.862</v>
      </c>
      <c r="BI3232" s="72">
        <v>20.478999999999999</v>
      </c>
      <c r="BJ3232" s="12">
        <v>487.51</v>
      </c>
      <c r="BK3232" s="72">
        <v>34.527999999999999</v>
      </c>
      <c r="BL3232" s="72">
        <v>9.5809999999999995</v>
      </c>
      <c r="BM3232" s="12">
        <v>641.34900000000005</v>
      </c>
      <c r="BN3232" s="72">
        <v>45.423999999999999</v>
      </c>
      <c r="BO3232" s="72">
        <v>8.4570000000000007</v>
      </c>
      <c r="BP3232" s="12">
        <v>1128.8589999999999</v>
      </c>
      <c r="BQ3232" s="72">
        <v>79.951999999999998</v>
      </c>
      <c r="BR3232" s="72">
        <v>4.7240000000000002</v>
      </c>
      <c r="BS3232" s="12">
        <v>1310.4590000000001</v>
      </c>
      <c r="BT3232" s="72">
        <v>92.813999999999993</v>
      </c>
      <c r="BU3232" s="72">
        <v>3.532</v>
      </c>
      <c r="BV3232" s="12">
        <v>1411.914</v>
      </c>
      <c r="BW3232" s="72">
        <v>100</v>
      </c>
      <c r="BX3232" s="72">
        <v>4.2960000000000003</v>
      </c>
      <c r="BY3232" s="13"/>
      <c r="BZ3232" s="13"/>
    </row>
    <row r="3233" spans="1:78">
      <c r="A3233" s="122" t="s">
        <v>65</v>
      </c>
      <c r="B3233" s="71" t="s">
        <v>47</v>
      </c>
      <c r="C3233" s="71" t="s">
        <v>24</v>
      </c>
      <c r="D3233" s="34">
        <v>45170</v>
      </c>
      <c r="E3233" s="12">
        <v>0</v>
      </c>
      <c r="F3233" s="72">
        <v>0</v>
      </c>
      <c r="G3233" s="72">
        <v>0</v>
      </c>
      <c r="H3233" s="12">
        <v>0</v>
      </c>
      <c r="I3233" s="72">
        <v>0</v>
      </c>
      <c r="J3233" s="72">
        <v>0</v>
      </c>
      <c r="K3233" s="12">
        <v>0</v>
      </c>
      <c r="L3233" s="72">
        <v>0</v>
      </c>
      <c r="M3233" s="72">
        <v>0</v>
      </c>
      <c r="N3233" s="12">
        <v>0</v>
      </c>
      <c r="O3233" s="72">
        <v>0</v>
      </c>
      <c r="P3233" s="72">
        <v>0</v>
      </c>
      <c r="Q3233" s="12">
        <v>0</v>
      </c>
      <c r="R3233" s="72">
        <v>0</v>
      </c>
      <c r="S3233" s="72">
        <v>0</v>
      </c>
      <c r="T3233" s="12">
        <v>0</v>
      </c>
      <c r="U3233" s="72">
        <v>0</v>
      </c>
      <c r="V3233" s="72">
        <v>0</v>
      </c>
      <c r="W3233" s="12">
        <v>0</v>
      </c>
      <c r="X3233" s="72">
        <v>0</v>
      </c>
      <c r="Y3233" s="72">
        <v>0</v>
      </c>
      <c r="Z3233" s="12">
        <v>0</v>
      </c>
      <c r="AA3233" s="72">
        <v>0</v>
      </c>
      <c r="AB3233" s="72">
        <v>0</v>
      </c>
      <c r="AC3233" s="12">
        <v>0</v>
      </c>
      <c r="AD3233" s="72">
        <v>0</v>
      </c>
      <c r="AE3233" s="72">
        <v>0</v>
      </c>
      <c r="AF3233" s="12">
        <v>0</v>
      </c>
      <c r="AG3233" s="72">
        <v>0</v>
      </c>
      <c r="AH3233" s="72">
        <v>0</v>
      </c>
      <c r="AI3233" s="12">
        <v>113.84399999999999</v>
      </c>
      <c r="AJ3233" s="72">
        <v>7.4740000000000002</v>
      </c>
      <c r="AK3233" s="72">
        <v>20.225999999999999</v>
      </c>
      <c r="AL3233" s="12">
        <v>113.84399999999999</v>
      </c>
      <c r="AM3233" s="72">
        <v>7.4740000000000002</v>
      </c>
      <c r="AN3233" s="72">
        <v>20.225999999999999</v>
      </c>
      <c r="AO3233" s="12">
        <v>113.84399999999999</v>
      </c>
      <c r="AP3233" s="72">
        <v>7.4740000000000002</v>
      </c>
      <c r="AQ3233" s="72">
        <v>20.225999999999999</v>
      </c>
      <c r="AR3233" s="12">
        <v>3.1909999999999998</v>
      </c>
      <c r="AS3233" s="72">
        <v>0.20899999999999999</v>
      </c>
      <c r="AT3233" s="72">
        <v>73.662000000000006</v>
      </c>
      <c r="AU3233" s="12">
        <v>3.9260000000000002</v>
      </c>
      <c r="AV3233" s="72">
        <v>0.25800000000000001</v>
      </c>
      <c r="AW3233" s="72">
        <v>68.838999999999999</v>
      </c>
      <c r="AX3233" s="12">
        <v>176.59700000000001</v>
      </c>
      <c r="AY3233" s="72">
        <v>11.593</v>
      </c>
      <c r="AZ3233" s="72">
        <v>13.682</v>
      </c>
      <c r="BA3233" s="12">
        <v>180.523</v>
      </c>
      <c r="BB3233" s="72">
        <v>11.851000000000001</v>
      </c>
      <c r="BC3233" s="72">
        <v>13.288</v>
      </c>
      <c r="BD3233" s="12">
        <v>57.734000000000002</v>
      </c>
      <c r="BE3233" s="72">
        <v>3.79</v>
      </c>
      <c r="BF3233" s="72">
        <v>37.539000000000001</v>
      </c>
      <c r="BG3233" s="12">
        <v>238.25700000000001</v>
      </c>
      <c r="BH3233" s="72">
        <v>15.641</v>
      </c>
      <c r="BI3233" s="72">
        <v>12.272</v>
      </c>
      <c r="BJ3233" s="12">
        <v>545.72</v>
      </c>
      <c r="BK3233" s="72">
        <v>35.826000000000001</v>
      </c>
      <c r="BL3233" s="72">
        <v>8.202</v>
      </c>
      <c r="BM3233" s="12">
        <v>622.24800000000005</v>
      </c>
      <c r="BN3233" s="72">
        <v>40.85</v>
      </c>
      <c r="BO3233" s="72">
        <v>7.84</v>
      </c>
      <c r="BP3233" s="12">
        <v>1167.9680000000001</v>
      </c>
      <c r="BQ3233" s="72">
        <v>76.676000000000002</v>
      </c>
      <c r="BR3233" s="72">
        <v>3.7010000000000001</v>
      </c>
      <c r="BS3233" s="12">
        <v>1409.4159999999999</v>
      </c>
      <c r="BT3233" s="72">
        <v>92.525999999999996</v>
      </c>
      <c r="BU3233" s="72">
        <v>3.633</v>
      </c>
      <c r="BV3233" s="12">
        <v>1523.26</v>
      </c>
      <c r="BW3233" s="72">
        <v>100</v>
      </c>
      <c r="BX3233" s="72">
        <v>3.5259999999999998</v>
      </c>
      <c r="BY3233" s="13"/>
      <c r="BZ3233" s="13"/>
    </row>
    <row r="3234" spans="1:78">
      <c r="A3234" s="122" t="s">
        <v>65</v>
      </c>
      <c r="B3234" s="71" t="s">
        <v>47</v>
      </c>
      <c r="C3234" s="71" t="s">
        <v>24</v>
      </c>
      <c r="D3234" s="34">
        <v>45261</v>
      </c>
      <c r="E3234" s="12">
        <v>0</v>
      </c>
      <c r="F3234" s="72">
        <v>0</v>
      </c>
      <c r="G3234" s="72">
        <v>0</v>
      </c>
      <c r="H3234" s="12">
        <v>0</v>
      </c>
      <c r="I3234" s="72">
        <v>0</v>
      </c>
      <c r="J3234" s="72">
        <v>0</v>
      </c>
      <c r="K3234" s="12">
        <v>0</v>
      </c>
      <c r="L3234" s="72">
        <v>0</v>
      </c>
      <c r="M3234" s="72">
        <v>0</v>
      </c>
      <c r="N3234" s="12">
        <v>0</v>
      </c>
      <c r="O3234" s="72">
        <v>0</v>
      </c>
      <c r="P3234" s="72">
        <v>0</v>
      </c>
      <c r="Q3234" s="12">
        <v>0</v>
      </c>
      <c r="R3234" s="72">
        <v>0</v>
      </c>
      <c r="S3234" s="72">
        <v>0</v>
      </c>
      <c r="T3234" s="12">
        <v>0</v>
      </c>
      <c r="U3234" s="72">
        <v>0</v>
      </c>
      <c r="V3234" s="72">
        <v>0</v>
      </c>
      <c r="W3234" s="12">
        <v>0</v>
      </c>
      <c r="X3234" s="72">
        <v>0</v>
      </c>
      <c r="Y3234" s="72">
        <v>0</v>
      </c>
      <c r="Z3234" s="12">
        <v>0</v>
      </c>
      <c r="AA3234" s="72">
        <v>0</v>
      </c>
      <c r="AB3234" s="72">
        <v>0</v>
      </c>
      <c r="AC3234" s="12">
        <v>0</v>
      </c>
      <c r="AD3234" s="72">
        <v>0</v>
      </c>
      <c r="AE3234" s="72">
        <v>0</v>
      </c>
      <c r="AF3234" s="12">
        <v>0</v>
      </c>
      <c r="AG3234" s="72">
        <v>0</v>
      </c>
      <c r="AH3234" s="72">
        <v>0</v>
      </c>
      <c r="AI3234" s="12">
        <v>74.611000000000004</v>
      </c>
      <c r="AJ3234" s="72">
        <v>5.3259999999999996</v>
      </c>
      <c r="AK3234" s="72">
        <v>24.358000000000001</v>
      </c>
      <c r="AL3234" s="12">
        <v>74.611000000000004</v>
      </c>
      <c r="AM3234" s="72">
        <v>5.3259999999999996</v>
      </c>
      <c r="AN3234" s="72">
        <v>24.358000000000001</v>
      </c>
      <c r="AO3234" s="12">
        <v>74.611000000000004</v>
      </c>
      <c r="AP3234" s="72">
        <v>5.3259999999999996</v>
      </c>
      <c r="AQ3234" s="72">
        <v>24.358000000000001</v>
      </c>
      <c r="AR3234" s="12">
        <v>0</v>
      </c>
      <c r="AS3234" s="72">
        <v>0</v>
      </c>
      <c r="AT3234" s="72">
        <v>0</v>
      </c>
      <c r="AU3234" s="12">
        <v>0.34200000000000003</v>
      </c>
      <c r="AV3234" s="72">
        <v>2.4E-2</v>
      </c>
      <c r="AW3234" s="72">
        <v>104.375</v>
      </c>
      <c r="AX3234" s="12">
        <v>93.992999999999995</v>
      </c>
      <c r="AY3234" s="72">
        <v>6.7089999999999996</v>
      </c>
      <c r="AZ3234" s="72">
        <v>17.344999999999999</v>
      </c>
      <c r="BA3234" s="12">
        <v>94.334999999999994</v>
      </c>
      <c r="BB3234" s="72">
        <v>6.7329999999999997</v>
      </c>
      <c r="BC3234" s="72">
        <v>17.221</v>
      </c>
      <c r="BD3234" s="12">
        <v>27.617000000000001</v>
      </c>
      <c r="BE3234" s="72">
        <v>1.9710000000000001</v>
      </c>
      <c r="BF3234" s="72">
        <v>39.389000000000003</v>
      </c>
      <c r="BG3234" s="12">
        <v>121.952</v>
      </c>
      <c r="BH3234" s="72">
        <v>8.7050000000000001</v>
      </c>
      <c r="BI3234" s="72">
        <v>15.833</v>
      </c>
      <c r="BJ3234" s="12">
        <v>474.37099999999998</v>
      </c>
      <c r="BK3234" s="72">
        <v>33.86</v>
      </c>
      <c r="BL3234" s="72">
        <v>11.116</v>
      </c>
      <c r="BM3234" s="12">
        <v>730.053</v>
      </c>
      <c r="BN3234" s="72">
        <v>52.11</v>
      </c>
      <c r="BO3234" s="72">
        <v>6.6890000000000001</v>
      </c>
      <c r="BP3234" s="12">
        <v>1204.425</v>
      </c>
      <c r="BQ3234" s="72">
        <v>85.97</v>
      </c>
      <c r="BR3234" s="72">
        <v>4.4260000000000002</v>
      </c>
      <c r="BS3234" s="12">
        <v>1326.376</v>
      </c>
      <c r="BT3234" s="72">
        <v>94.674000000000007</v>
      </c>
      <c r="BU3234" s="72">
        <v>4.2610000000000001</v>
      </c>
      <c r="BV3234" s="12">
        <v>1400.9870000000001</v>
      </c>
      <c r="BW3234" s="72">
        <v>100</v>
      </c>
      <c r="BX3234" s="72">
        <v>4.0659999999999998</v>
      </c>
      <c r="BY3234" s="13"/>
      <c r="BZ3234" s="13"/>
    </row>
    <row r="3235" spans="1:78">
      <c r="A3235" s="122" t="s">
        <v>65</v>
      </c>
      <c r="B3235" s="71" t="s">
        <v>47</v>
      </c>
      <c r="C3235" s="71" t="s">
        <v>24</v>
      </c>
      <c r="D3235" s="34">
        <v>45352</v>
      </c>
      <c r="E3235" s="12">
        <v>0</v>
      </c>
      <c r="F3235" s="72">
        <v>0</v>
      </c>
      <c r="G3235" s="72">
        <v>0</v>
      </c>
      <c r="H3235" s="12">
        <v>0</v>
      </c>
      <c r="I3235" s="72">
        <v>0</v>
      </c>
      <c r="J3235" s="72">
        <v>0</v>
      </c>
      <c r="K3235" s="12">
        <v>0</v>
      </c>
      <c r="L3235" s="72">
        <v>0</v>
      </c>
      <c r="M3235" s="72">
        <v>0</v>
      </c>
      <c r="N3235" s="12">
        <v>0</v>
      </c>
      <c r="O3235" s="72">
        <v>0</v>
      </c>
      <c r="P3235" s="72">
        <v>0</v>
      </c>
      <c r="Q3235" s="12">
        <v>0</v>
      </c>
      <c r="R3235" s="72">
        <v>0</v>
      </c>
      <c r="S3235" s="72">
        <v>0</v>
      </c>
      <c r="T3235" s="12">
        <v>0</v>
      </c>
      <c r="U3235" s="72">
        <v>0</v>
      </c>
      <c r="V3235" s="72">
        <v>0</v>
      </c>
      <c r="W3235" s="12">
        <v>0</v>
      </c>
      <c r="X3235" s="72">
        <v>0</v>
      </c>
      <c r="Y3235" s="72">
        <v>0</v>
      </c>
      <c r="Z3235" s="12">
        <v>0</v>
      </c>
      <c r="AA3235" s="72">
        <v>0</v>
      </c>
      <c r="AB3235" s="72">
        <v>0</v>
      </c>
      <c r="AC3235" s="12">
        <v>0</v>
      </c>
      <c r="AD3235" s="72">
        <v>0</v>
      </c>
      <c r="AE3235" s="72">
        <v>0</v>
      </c>
      <c r="AF3235" s="12">
        <v>15.871</v>
      </c>
      <c r="AG3235" s="72">
        <v>1.0189999999999999</v>
      </c>
      <c r="AH3235" s="72">
        <v>73.704999999999998</v>
      </c>
      <c r="AI3235" s="12">
        <v>76.233000000000004</v>
      </c>
      <c r="AJ3235" s="72">
        <v>4.8940000000000001</v>
      </c>
      <c r="AK3235" s="72">
        <v>31.773</v>
      </c>
      <c r="AL3235" s="12">
        <v>92.103999999999999</v>
      </c>
      <c r="AM3235" s="72">
        <v>5.9130000000000003</v>
      </c>
      <c r="AN3235" s="72">
        <v>25.829000000000001</v>
      </c>
      <c r="AO3235" s="12">
        <v>92.103999999999999</v>
      </c>
      <c r="AP3235" s="72">
        <v>5.9130000000000003</v>
      </c>
      <c r="AQ3235" s="72">
        <v>25.829000000000001</v>
      </c>
      <c r="AR3235" s="12">
        <v>10.755000000000001</v>
      </c>
      <c r="AS3235" s="72">
        <v>0.69</v>
      </c>
      <c r="AT3235" s="72">
        <v>61.112000000000002</v>
      </c>
      <c r="AU3235" s="12">
        <v>4.843</v>
      </c>
      <c r="AV3235" s="72">
        <v>0.311</v>
      </c>
      <c r="AW3235" s="72">
        <v>71.186000000000007</v>
      </c>
      <c r="AX3235" s="12">
        <v>132.96299999999999</v>
      </c>
      <c r="AY3235" s="72">
        <v>8.5359999999999996</v>
      </c>
      <c r="AZ3235" s="72">
        <v>22.143000000000001</v>
      </c>
      <c r="BA3235" s="12">
        <v>137.80600000000001</v>
      </c>
      <c r="BB3235" s="72">
        <v>8.8469999999999995</v>
      </c>
      <c r="BC3235" s="72">
        <v>22.012</v>
      </c>
      <c r="BD3235" s="12">
        <v>39.959000000000003</v>
      </c>
      <c r="BE3235" s="72">
        <v>2.5649999999999999</v>
      </c>
      <c r="BF3235" s="72">
        <v>55.347000000000001</v>
      </c>
      <c r="BG3235" s="12">
        <v>177.76599999999999</v>
      </c>
      <c r="BH3235" s="72">
        <v>11.413</v>
      </c>
      <c r="BI3235" s="72">
        <v>18.756</v>
      </c>
      <c r="BJ3235" s="12">
        <v>586.279</v>
      </c>
      <c r="BK3235" s="72">
        <v>37.639000000000003</v>
      </c>
      <c r="BL3235" s="72">
        <v>7.548</v>
      </c>
      <c r="BM3235" s="12">
        <v>690.73500000000001</v>
      </c>
      <c r="BN3235" s="72">
        <v>44.344999999999999</v>
      </c>
      <c r="BO3235" s="72">
        <v>7.585</v>
      </c>
      <c r="BP3235" s="12">
        <v>1277.0139999999999</v>
      </c>
      <c r="BQ3235" s="72">
        <v>81.983999999999995</v>
      </c>
      <c r="BR3235" s="72">
        <v>4.2450000000000001</v>
      </c>
      <c r="BS3235" s="12">
        <v>1465.5340000000001</v>
      </c>
      <c r="BT3235" s="72">
        <v>94.087000000000003</v>
      </c>
      <c r="BU3235" s="72">
        <v>4.4089999999999998</v>
      </c>
      <c r="BV3235" s="12">
        <v>1557.6389999999999</v>
      </c>
      <c r="BW3235" s="72">
        <v>100</v>
      </c>
      <c r="BX3235" s="72">
        <v>4.6079999999999997</v>
      </c>
      <c r="BY3235" s="13"/>
      <c r="BZ3235" s="13"/>
    </row>
    <row r="3236" spans="1:78">
      <c r="A3236" s="122" t="s">
        <v>65</v>
      </c>
      <c r="B3236" s="71" t="s">
        <v>47</v>
      </c>
      <c r="C3236" s="71" t="s">
        <v>24</v>
      </c>
      <c r="D3236" s="34">
        <v>45444</v>
      </c>
      <c r="E3236" s="12">
        <v>0</v>
      </c>
      <c r="F3236" s="72">
        <v>0</v>
      </c>
      <c r="G3236" s="72">
        <v>0</v>
      </c>
      <c r="H3236" s="12">
        <v>0</v>
      </c>
      <c r="I3236" s="72">
        <v>0</v>
      </c>
      <c r="J3236" s="72">
        <v>0</v>
      </c>
      <c r="K3236" s="12">
        <v>0</v>
      </c>
      <c r="L3236" s="72">
        <v>0</v>
      </c>
      <c r="M3236" s="72">
        <v>0</v>
      </c>
      <c r="N3236" s="12">
        <v>0</v>
      </c>
      <c r="O3236" s="72">
        <v>0</v>
      </c>
      <c r="P3236" s="72">
        <v>0</v>
      </c>
      <c r="Q3236" s="12">
        <v>0</v>
      </c>
      <c r="R3236" s="72">
        <v>0</v>
      </c>
      <c r="S3236" s="72">
        <v>0</v>
      </c>
      <c r="T3236" s="12">
        <v>0</v>
      </c>
      <c r="U3236" s="72">
        <v>0</v>
      </c>
      <c r="V3236" s="72">
        <v>0</v>
      </c>
      <c r="W3236" s="12">
        <v>0</v>
      </c>
      <c r="X3236" s="72">
        <v>0</v>
      </c>
      <c r="Y3236" s="72">
        <v>0</v>
      </c>
      <c r="Z3236" s="12">
        <v>0</v>
      </c>
      <c r="AA3236" s="72">
        <v>0</v>
      </c>
      <c r="AB3236" s="72">
        <v>0</v>
      </c>
      <c r="AC3236" s="12">
        <v>0</v>
      </c>
      <c r="AD3236" s="72">
        <v>0</v>
      </c>
      <c r="AE3236" s="72">
        <v>0</v>
      </c>
      <c r="AF3236" s="12">
        <v>0</v>
      </c>
      <c r="AG3236" s="72">
        <v>0</v>
      </c>
      <c r="AH3236" s="72">
        <v>0</v>
      </c>
      <c r="AI3236" s="12">
        <v>84.131</v>
      </c>
      <c r="AJ3236" s="72">
        <v>5.7539999999999996</v>
      </c>
      <c r="AK3236" s="72">
        <v>30.648</v>
      </c>
      <c r="AL3236" s="12">
        <v>84.131</v>
      </c>
      <c r="AM3236" s="72">
        <v>5.7539999999999996</v>
      </c>
      <c r="AN3236" s="72">
        <v>30.648</v>
      </c>
      <c r="AO3236" s="12">
        <v>84.131</v>
      </c>
      <c r="AP3236" s="72">
        <v>5.7539999999999996</v>
      </c>
      <c r="AQ3236" s="72">
        <v>30.648</v>
      </c>
      <c r="AR3236" s="12">
        <v>0</v>
      </c>
      <c r="AS3236" s="72">
        <v>0</v>
      </c>
      <c r="AT3236" s="72">
        <v>0</v>
      </c>
      <c r="AU3236" s="12">
        <v>11.901</v>
      </c>
      <c r="AV3236" s="72">
        <v>0.81399999999999995</v>
      </c>
      <c r="AW3236" s="72">
        <v>54.204000000000001</v>
      </c>
      <c r="AX3236" s="12">
        <v>160.15600000000001</v>
      </c>
      <c r="AY3236" s="72">
        <v>10.954000000000001</v>
      </c>
      <c r="AZ3236" s="72">
        <v>16.690000000000001</v>
      </c>
      <c r="BA3236" s="12">
        <v>172.05699999999999</v>
      </c>
      <c r="BB3236" s="72">
        <v>11.768000000000001</v>
      </c>
      <c r="BC3236" s="72">
        <v>15.409000000000001</v>
      </c>
      <c r="BD3236" s="12">
        <v>46.44</v>
      </c>
      <c r="BE3236" s="72">
        <v>3.1760000000000002</v>
      </c>
      <c r="BF3236" s="72">
        <v>35.402000000000001</v>
      </c>
      <c r="BG3236" s="12">
        <v>218.49700000000001</v>
      </c>
      <c r="BH3236" s="72">
        <v>14.944000000000001</v>
      </c>
      <c r="BI3236" s="72">
        <v>15.451000000000001</v>
      </c>
      <c r="BJ3236" s="12">
        <v>475.10199999999998</v>
      </c>
      <c r="BK3236" s="72">
        <v>32.494999999999997</v>
      </c>
      <c r="BL3236" s="72">
        <v>11.792999999999999</v>
      </c>
      <c r="BM3236" s="12">
        <v>684.32799999999997</v>
      </c>
      <c r="BN3236" s="72">
        <v>46.805999999999997</v>
      </c>
      <c r="BO3236" s="72">
        <v>6.157</v>
      </c>
      <c r="BP3236" s="12">
        <v>1159.4290000000001</v>
      </c>
      <c r="BQ3236" s="72">
        <v>79.301000000000002</v>
      </c>
      <c r="BR3236" s="72">
        <v>5.1989999999999998</v>
      </c>
      <c r="BS3236" s="12">
        <v>1377.9259999999999</v>
      </c>
      <c r="BT3236" s="72">
        <v>94.245999999999995</v>
      </c>
      <c r="BU3236" s="72">
        <v>4.3250000000000002</v>
      </c>
      <c r="BV3236" s="12">
        <v>1462.057</v>
      </c>
      <c r="BW3236" s="72">
        <v>100</v>
      </c>
      <c r="BX3236" s="72">
        <v>4</v>
      </c>
      <c r="BY3236" s="13"/>
      <c r="BZ3236" s="13"/>
    </row>
    <row r="3237" spans="1:78">
      <c r="A3237" s="122" t="s">
        <v>65</v>
      </c>
      <c r="B3237" s="71" t="s">
        <v>47</v>
      </c>
      <c r="C3237" s="71" t="s">
        <v>24</v>
      </c>
      <c r="D3237" s="34">
        <v>45536</v>
      </c>
      <c r="E3237" s="12">
        <v>0</v>
      </c>
      <c r="F3237" s="72">
        <v>0</v>
      </c>
      <c r="G3237" s="72">
        <v>0</v>
      </c>
      <c r="H3237" s="12">
        <v>0</v>
      </c>
      <c r="I3237" s="72">
        <v>0</v>
      </c>
      <c r="J3237" s="72">
        <v>0</v>
      </c>
      <c r="K3237" s="12">
        <v>0</v>
      </c>
      <c r="L3237" s="72">
        <v>0</v>
      </c>
      <c r="M3237" s="72">
        <v>0</v>
      </c>
      <c r="N3237" s="12">
        <v>0</v>
      </c>
      <c r="O3237" s="72">
        <v>0</v>
      </c>
      <c r="P3237" s="72">
        <v>0</v>
      </c>
      <c r="Q3237" s="12">
        <v>0</v>
      </c>
      <c r="R3237" s="72">
        <v>0</v>
      </c>
      <c r="S3237" s="72">
        <v>0</v>
      </c>
      <c r="T3237" s="12">
        <v>0</v>
      </c>
      <c r="U3237" s="72">
        <v>0</v>
      </c>
      <c r="V3237" s="72">
        <v>0</v>
      </c>
      <c r="W3237" s="12">
        <v>0</v>
      </c>
      <c r="X3237" s="72">
        <v>0</v>
      </c>
      <c r="Y3237" s="72">
        <v>0</v>
      </c>
      <c r="Z3237" s="12">
        <v>0</v>
      </c>
      <c r="AA3237" s="72">
        <v>0</v>
      </c>
      <c r="AB3237" s="72">
        <v>0</v>
      </c>
      <c r="AC3237" s="12">
        <v>0</v>
      </c>
      <c r="AD3237" s="72">
        <v>0</v>
      </c>
      <c r="AE3237" s="72">
        <v>0</v>
      </c>
      <c r="AF3237" s="12">
        <v>3.6019999999999999</v>
      </c>
      <c r="AG3237" s="72">
        <v>0.24399999999999999</v>
      </c>
      <c r="AH3237" s="72">
        <v>107.866</v>
      </c>
      <c r="AI3237" s="12">
        <v>62.07</v>
      </c>
      <c r="AJ3237" s="72">
        <v>4.1989999999999998</v>
      </c>
      <c r="AK3237" s="72">
        <v>33.320999999999998</v>
      </c>
      <c r="AL3237" s="12">
        <v>65.671999999999997</v>
      </c>
      <c r="AM3237" s="72">
        <v>4.4420000000000002</v>
      </c>
      <c r="AN3237" s="72">
        <v>30.78</v>
      </c>
      <c r="AO3237" s="12">
        <v>65.671999999999997</v>
      </c>
      <c r="AP3237" s="72">
        <v>4.4420000000000002</v>
      </c>
      <c r="AQ3237" s="72">
        <v>30.78</v>
      </c>
      <c r="AR3237" s="12">
        <v>17.332000000000001</v>
      </c>
      <c r="AS3237" s="72">
        <v>1.1719999999999999</v>
      </c>
      <c r="AT3237" s="72">
        <v>80.424000000000007</v>
      </c>
      <c r="AU3237" s="12">
        <v>9.26</v>
      </c>
      <c r="AV3237" s="72">
        <v>0.626</v>
      </c>
      <c r="AW3237" s="72">
        <v>84.456000000000003</v>
      </c>
      <c r="AX3237" s="12">
        <v>119.27</v>
      </c>
      <c r="AY3237" s="72">
        <v>8.0679999999999996</v>
      </c>
      <c r="AZ3237" s="72">
        <v>19.943000000000001</v>
      </c>
      <c r="BA3237" s="12">
        <v>128.53</v>
      </c>
      <c r="BB3237" s="72">
        <v>8.6950000000000003</v>
      </c>
      <c r="BC3237" s="72">
        <v>21.890999999999998</v>
      </c>
      <c r="BD3237" s="12">
        <v>43.915999999999997</v>
      </c>
      <c r="BE3237" s="72">
        <v>2.9710000000000001</v>
      </c>
      <c r="BF3237" s="72">
        <v>47.499000000000002</v>
      </c>
      <c r="BG3237" s="12">
        <v>172.446</v>
      </c>
      <c r="BH3237" s="72">
        <v>11.664999999999999</v>
      </c>
      <c r="BI3237" s="72">
        <v>20.38</v>
      </c>
      <c r="BJ3237" s="12">
        <v>530.60400000000004</v>
      </c>
      <c r="BK3237" s="72">
        <v>35.893000000000001</v>
      </c>
      <c r="BL3237" s="72">
        <v>8.8729999999999993</v>
      </c>
      <c r="BM3237" s="12">
        <v>692.23099999999999</v>
      </c>
      <c r="BN3237" s="72">
        <v>46.826999999999998</v>
      </c>
      <c r="BO3237" s="72">
        <v>4.9160000000000004</v>
      </c>
      <c r="BP3237" s="12">
        <v>1222.8340000000001</v>
      </c>
      <c r="BQ3237" s="72">
        <v>82.72</v>
      </c>
      <c r="BR3237" s="72">
        <v>4.335</v>
      </c>
      <c r="BS3237" s="12">
        <v>1412.6130000000001</v>
      </c>
      <c r="BT3237" s="72">
        <v>95.558000000000007</v>
      </c>
      <c r="BU3237" s="72">
        <v>3.3809999999999998</v>
      </c>
      <c r="BV3237" s="12">
        <v>1478.2850000000001</v>
      </c>
      <c r="BW3237" s="72">
        <v>100</v>
      </c>
      <c r="BX3237" s="72">
        <v>3.5590000000000002</v>
      </c>
      <c r="BY3237" s="13"/>
      <c r="BZ3237" s="13"/>
    </row>
    <row r="3238" spans="1:78">
      <c r="A3238" s="122" t="s">
        <v>65</v>
      </c>
      <c r="B3238" s="71" t="s">
        <v>47</v>
      </c>
      <c r="C3238" s="71" t="s">
        <v>24</v>
      </c>
      <c r="D3238" s="34">
        <v>45627</v>
      </c>
      <c r="E3238" s="12">
        <v>0</v>
      </c>
      <c r="F3238" s="72">
        <v>0</v>
      </c>
      <c r="G3238" s="72">
        <v>0</v>
      </c>
      <c r="H3238" s="12">
        <v>0</v>
      </c>
      <c r="I3238" s="72">
        <v>0</v>
      </c>
      <c r="J3238" s="72">
        <v>0</v>
      </c>
      <c r="K3238" s="12">
        <v>0</v>
      </c>
      <c r="L3238" s="72">
        <v>0</v>
      </c>
      <c r="M3238" s="72">
        <v>0</v>
      </c>
      <c r="N3238" s="12">
        <v>0</v>
      </c>
      <c r="O3238" s="72">
        <v>0</v>
      </c>
      <c r="P3238" s="72">
        <v>0</v>
      </c>
      <c r="Q3238" s="12">
        <v>0</v>
      </c>
      <c r="R3238" s="72">
        <v>0</v>
      </c>
      <c r="S3238" s="72">
        <v>0</v>
      </c>
      <c r="T3238" s="12">
        <v>0</v>
      </c>
      <c r="U3238" s="72">
        <v>0</v>
      </c>
      <c r="V3238" s="72">
        <v>0</v>
      </c>
      <c r="W3238" s="12">
        <v>0</v>
      </c>
      <c r="X3238" s="72">
        <v>0</v>
      </c>
      <c r="Y3238" s="72">
        <v>0</v>
      </c>
      <c r="Z3238" s="12">
        <v>0</v>
      </c>
      <c r="AA3238" s="72">
        <v>0</v>
      </c>
      <c r="AB3238" s="72">
        <v>0</v>
      </c>
      <c r="AC3238" s="12">
        <v>0</v>
      </c>
      <c r="AD3238" s="72">
        <v>0</v>
      </c>
      <c r="AE3238" s="72">
        <v>0</v>
      </c>
      <c r="AF3238" s="12">
        <v>0</v>
      </c>
      <c r="AG3238" s="72">
        <v>0</v>
      </c>
      <c r="AH3238" s="72">
        <v>0</v>
      </c>
      <c r="AI3238" s="12">
        <v>104.23699999999999</v>
      </c>
      <c r="AJ3238" s="72">
        <v>6.944</v>
      </c>
      <c r="AK3238" s="72">
        <v>17.14</v>
      </c>
      <c r="AL3238" s="12">
        <v>104.23699999999999</v>
      </c>
      <c r="AM3238" s="72">
        <v>6.944</v>
      </c>
      <c r="AN3238" s="72">
        <v>17.14</v>
      </c>
      <c r="AO3238" s="12">
        <v>104.23699999999999</v>
      </c>
      <c r="AP3238" s="72">
        <v>6.944</v>
      </c>
      <c r="AQ3238" s="72">
        <v>17.14</v>
      </c>
      <c r="AR3238" s="12">
        <v>21.065999999999999</v>
      </c>
      <c r="AS3238" s="72">
        <v>1.403</v>
      </c>
      <c r="AT3238" s="72">
        <v>60.012999999999998</v>
      </c>
      <c r="AU3238" s="12">
        <v>6.4560000000000004</v>
      </c>
      <c r="AV3238" s="72">
        <v>0.43</v>
      </c>
      <c r="AW3238" s="72">
        <v>108.667</v>
      </c>
      <c r="AX3238" s="12">
        <v>130.66399999999999</v>
      </c>
      <c r="AY3238" s="72">
        <v>8.7040000000000006</v>
      </c>
      <c r="AZ3238" s="72">
        <v>24.844999999999999</v>
      </c>
      <c r="BA3238" s="12">
        <v>137.12</v>
      </c>
      <c r="BB3238" s="72">
        <v>9.1340000000000003</v>
      </c>
      <c r="BC3238" s="72">
        <v>26.928000000000001</v>
      </c>
      <c r="BD3238" s="12">
        <v>40.718000000000004</v>
      </c>
      <c r="BE3238" s="72">
        <v>2.7120000000000002</v>
      </c>
      <c r="BF3238" s="72">
        <v>41.378999999999998</v>
      </c>
      <c r="BG3238" s="12">
        <v>177.839</v>
      </c>
      <c r="BH3238" s="72">
        <v>11.847</v>
      </c>
      <c r="BI3238" s="72">
        <v>19.959</v>
      </c>
      <c r="BJ3238" s="12">
        <v>532.42700000000002</v>
      </c>
      <c r="BK3238" s="72">
        <v>35.468000000000004</v>
      </c>
      <c r="BL3238" s="72">
        <v>10.013</v>
      </c>
      <c r="BM3238" s="12">
        <v>665.57899999999995</v>
      </c>
      <c r="BN3238" s="72">
        <v>44.338000000000001</v>
      </c>
      <c r="BO3238" s="72">
        <v>8.3840000000000003</v>
      </c>
      <c r="BP3238" s="12">
        <v>1198.0060000000001</v>
      </c>
      <c r="BQ3238" s="72">
        <v>79.805999999999997</v>
      </c>
      <c r="BR3238" s="72">
        <v>6.4050000000000002</v>
      </c>
      <c r="BS3238" s="12">
        <v>1396.9110000000001</v>
      </c>
      <c r="BT3238" s="72">
        <v>93.055999999999997</v>
      </c>
      <c r="BU3238" s="72">
        <v>4.968</v>
      </c>
      <c r="BV3238" s="12">
        <v>1501.1479999999999</v>
      </c>
      <c r="BW3238" s="72">
        <v>100</v>
      </c>
      <c r="BX3238" s="72">
        <v>4.907</v>
      </c>
      <c r="BY3238" s="13"/>
      <c r="BZ3238" s="13"/>
    </row>
    <row r="3239" spans="1:78">
      <c r="A3239" s="122" t="s">
        <v>65</v>
      </c>
      <c r="B3239" s="71" t="s">
        <v>47</v>
      </c>
      <c r="C3239" s="71" t="s">
        <v>24</v>
      </c>
      <c r="D3239" s="34">
        <v>45717</v>
      </c>
      <c r="E3239" s="12">
        <v>0</v>
      </c>
      <c r="F3239" s="72">
        <v>0</v>
      </c>
      <c r="G3239" s="72">
        <v>0</v>
      </c>
      <c r="H3239" s="12">
        <v>0</v>
      </c>
      <c r="I3239" s="72">
        <v>0</v>
      </c>
      <c r="J3239" s="72">
        <v>0</v>
      </c>
      <c r="K3239" s="12">
        <v>0</v>
      </c>
      <c r="L3239" s="72">
        <v>0</v>
      </c>
      <c r="M3239" s="72">
        <v>0</v>
      </c>
      <c r="N3239" s="12">
        <v>0</v>
      </c>
      <c r="O3239" s="72">
        <v>0</v>
      </c>
      <c r="P3239" s="72">
        <v>0</v>
      </c>
      <c r="Q3239" s="12">
        <v>0</v>
      </c>
      <c r="R3239" s="72">
        <v>0</v>
      </c>
      <c r="S3239" s="72">
        <v>0</v>
      </c>
      <c r="T3239" s="12">
        <v>0</v>
      </c>
      <c r="U3239" s="72">
        <v>0</v>
      </c>
      <c r="V3239" s="72">
        <v>0</v>
      </c>
      <c r="W3239" s="12">
        <v>0</v>
      </c>
      <c r="X3239" s="72">
        <v>0</v>
      </c>
      <c r="Y3239" s="72">
        <v>0</v>
      </c>
      <c r="Z3239" s="12">
        <v>0</v>
      </c>
      <c r="AA3239" s="72">
        <v>0</v>
      </c>
      <c r="AB3239" s="72">
        <v>0</v>
      </c>
      <c r="AC3239" s="12">
        <v>0</v>
      </c>
      <c r="AD3239" s="72">
        <v>0</v>
      </c>
      <c r="AE3239" s="72">
        <v>0</v>
      </c>
      <c r="AF3239" s="12">
        <v>0</v>
      </c>
      <c r="AG3239" s="72">
        <v>0</v>
      </c>
      <c r="AH3239" s="72">
        <v>0</v>
      </c>
      <c r="AI3239" s="12">
        <v>133.048</v>
      </c>
      <c r="AJ3239" s="72">
        <v>8.5329999999999995</v>
      </c>
      <c r="AK3239" s="72">
        <v>33.369999999999997</v>
      </c>
      <c r="AL3239" s="12">
        <v>133.048</v>
      </c>
      <c r="AM3239" s="72">
        <v>8.5329999999999995</v>
      </c>
      <c r="AN3239" s="72">
        <v>33.369999999999997</v>
      </c>
      <c r="AO3239" s="12">
        <v>133.048</v>
      </c>
      <c r="AP3239" s="72">
        <v>8.5329999999999995</v>
      </c>
      <c r="AQ3239" s="72">
        <v>33.369999999999997</v>
      </c>
      <c r="AR3239" s="12">
        <v>4.9989999999999997</v>
      </c>
      <c r="AS3239" s="72">
        <v>0.32100000000000001</v>
      </c>
      <c r="AT3239" s="72">
        <v>86.314999999999998</v>
      </c>
      <c r="AU3239" s="12">
        <v>24.334</v>
      </c>
      <c r="AV3239" s="72">
        <v>1.5609999999999999</v>
      </c>
      <c r="AW3239" s="72">
        <v>66.917000000000002</v>
      </c>
      <c r="AX3239" s="12">
        <v>123.08499999999999</v>
      </c>
      <c r="AY3239" s="72">
        <v>7.8940000000000001</v>
      </c>
      <c r="AZ3239" s="72">
        <v>22.518999999999998</v>
      </c>
      <c r="BA3239" s="12">
        <v>147.41900000000001</v>
      </c>
      <c r="BB3239" s="72">
        <v>9.4540000000000006</v>
      </c>
      <c r="BC3239" s="72">
        <v>20.068000000000001</v>
      </c>
      <c r="BD3239" s="12">
        <v>11.576000000000001</v>
      </c>
      <c r="BE3239" s="72">
        <v>0.74199999999999999</v>
      </c>
      <c r="BF3239" s="72">
        <v>42.137999999999998</v>
      </c>
      <c r="BG3239" s="12">
        <v>158.995</v>
      </c>
      <c r="BH3239" s="72">
        <v>10.196999999999999</v>
      </c>
      <c r="BI3239" s="72">
        <v>18.311</v>
      </c>
      <c r="BJ3239" s="12">
        <v>527.30999999999995</v>
      </c>
      <c r="BK3239" s="72">
        <v>33.817</v>
      </c>
      <c r="BL3239" s="72">
        <v>9.1489999999999991</v>
      </c>
      <c r="BM3239" s="12">
        <v>734.93499999999995</v>
      </c>
      <c r="BN3239" s="72">
        <v>47.133000000000003</v>
      </c>
      <c r="BO3239" s="72">
        <v>5.2990000000000004</v>
      </c>
      <c r="BP3239" s="12">
        <v>1262.2449999999999</v>
      </c>
      <c r="BQ3239" s="72">
        <v>80.95</v>
      </c>
      <c r="BR3239" s="72">
        <v>3.7480000000000002</v>
      </c>
      <c r="BS3239" s="12">
        <v>1426.24</v>
      </c>
      <c r="BT3239" s="72">
        <v>91.466999999999999</v>
      </c>
      <c r="BU3239" s="72">
        <v>3.9790000000000001</v>
      </c>
      <c r="BV3239" s="12">
        <v>1559.288</v>
      </c>
      <c r="BW3239" s="72">
        <v>100</v>
      </c>
      <c r="BX3239" s="72">
        <v>3.9940000000000002</v>
      </c>
      <c r="BY3239" s="13"/>
      <c r="BZ3239" s="13"/>
    </row>
    <row r="3240" spans="1:78">
      <c r="A3240" s="122" t="s">
        <v>65</v>
      </c>
      <c r="B3240" s="71" t="s">
        <v>47</v>
      </c>
      <c r="C3240" s="71" t="s">
        <v>24</v>
      </c>
      <c r="D3240" s="34">
        <v>45809</v>
      </c>
      <c r="E3240" s="12">
        <v>0</v>
      </c>
      <c r="F3240" s="72">
        <v>0</v>
      </c>
      <c r="G3240" s="72">
        <v>0</v>
      </c>
      <c r="H3240" s="12">
        <v>0</v>
      </c>
      <c r="I3240" s="72">
        <v>0</v>
      </c>
      <c r="J3240" s="72">
        <v>0</v>
      </c>
      <c r="K3240" s="12">
        <v>0</v>
      </c>
      <c r="L3240" s="72">
        <v>0</v>
      </c>
      <c r="M3240" s="72">
        <v>0</v>
      </c>
      <c r="N3240" s="12">
        <v>0</v>
      </c>
      <c r="O3240" s="72">
        <v>0</v>
      </c>
      <c r="P3240" s="72">
        <v>0</v>
      </c>
      <c r="Q3240" s="12">
        <v>0</v>
      </c>
      <c r="R3240" s="72">
        <v>0</v>
      </c>
      <c r="S3240" s="72">
        <v>0</v>
      </c>
      <c r="T3240" s="12">
        <v>0</v>
      </c>
      <c r="U3240" s="72">
        <v>0</v>
      </c>
      <c r="V3240" s="72">
        <v>0</v>
      </c>
      <c r="W3240" s="12">
        <v>0</v>
      </c>
      <c r="X3240" s="72">
        <v>0</v>
      </c>
      <c r="Y3240" s="72">
        <v>0</v>
      </c>
      <c r="Z3240" s="12">
        <v>0</v>
      </c>
      <c r="AA3240" s="72">
        <v>0</v>
      </c>
      <c r="AB3240" s="72">
        <v>0</v>
      </c>
      <c r="AC3240" s="12">
        <v>0</v>
      </c>
      <c r="AD3240" s="72">
        <v>0</v>
      </c>
      <c r="AE3240" s="72">
        <v>0</v>
      </c>
      <c r="AF3240" s="12">
        <v>9.4580000000000002</v>
      </c>
      <c r="AG3240" s="72">
        <v>0.59199999999999997</v>
      </c>
      <c r="AH3240" s="72">
        <v>112.126</v>
      </c>
      <c r="AI3240" s="12">
        <v>89.466999999999999</v>
      </c>
      <c r="AJ3240" s="72">
        <v>5.6040000000000001</v>
      </c>
      <c r="AK3240" s="72">
        <v>33.274000000000001</v>
      </c>
      <c r="AL3240" s="12">
        <v>98.924999999999997</v>
      </c>
      <c r="AM3240" s="72">
        <v>6.1970000000000001</v>
      </c>
      <c r="AN3240" s="72">
        <v>29.913</v>
      </c>
      <c r="AO3240" s="12">
        <v>98.924999999999997</v>
      </c>
      <c r="AP3240" s="72">
        <v>6.1970000000000001</v>
      </c>
      <c r="AQ3240" s="72">
        <v>29.913</v>
      </c>
      <c r="AR3240" s="12">
        <v>1.538</v>
      </c>
      <c r="AS3240" s="72">
        <v>9.6000000000000002E-2</v>
      </c>
      <c r="AT3240" s="72">
        <v>72.704999999999998</v>
      </c>
      <c r="AU3240" s="12">
        <v>41.082999999999998</v>
      </c>
      <c r="AV3240" s="72">
        <v>2.573</v>
      </c>
      <c r="AW3240" s="72">
        <v>44.994999999999997</v>
      </c>
      <c r="AX3240" s="12">
        <v>110.304</v>
      </c>
      <c r="AY3240" s="72">
        <v>6.9089999999999998</v>
      </c>
      <c r="AZ3240" s="72">
        <v>26.154</v>
      </c>
      <c r="BA3240" s="12">
        <v>151.386</v>
      </c>
      <c r="BB3240" s="72">
        <v>9.4830000000000005</v>
      </c>
      <c r="BC3240" s="72">
        <v>18.234000000000002</v>
      </c>
      <c r="BD3240" s="12">
        <v>19.95</v>
      </c>
      <c r="BE3240" s="72">
        <v>1.25</v>
      </c>
      <c r="BF3240" s="72">
        <v>47.561999999999998</v>
      </c>
      <c r="BG3240" s="12">
        <v>171.33600000000001</v>
      </c>
      <c r="BH3240" s="72">
        <v>10.731999999999999</v>
      </c>
      <c r="BI3240" s="72">
        <v>15.917</v>
      </c>
      <c r="BJ3240" s="12">
        <v>479.21100000000001</v>
      </c>
      <c r="BK3240" s="72">
        <v>30.016999999999999</v>
      </c>
      <c r="BL3240" s="72">
        <v>9.25</v>
      </c>
      <c r="BM3240" s="12">
        <v>845.44299999999998</v>
      </c>
      <c r="BN3240" s="72">
        <v>52.957999999999998</v>
      </c>
      <c r="BO3240" s="72">
        <v>6.5469999999999997</v>
      </c>
      <c r="BP3240" s="12">
        <v>1324.654</v>
      </c>
      <c r="BQ3240" s="72">
        <v>82.974999999999994</v>
      </c>
      <c r="BR3240" s="72">
        <v>4.2939999999999996</v>
      </c>
      <c r="BS3240" s="12">
        <v>1497.529</v>
      </c>
      <c r="BT3240" s="72">
        <v>93.802999999999997</v>
      </c>
      <c r="BU3240" s="72">
        <v>3.8839999999999999</v>
      </c>
      <c r="BV3240" s="12">
        <v>1596.454</v>
      </c>
      <c r="BW3240" s="72">
        <v>100</v>
      </c>
      <c r="BX3240" s="72">
        <v>4.0289999999999999</v>
      </c>
      <c r="BY3240" s="13"/>
      <c r="BZ3240" s="13"/>
    </row>
    <row r="3241" spans="1:78">
      <c r="A3241" s="122" t="s">
        <v>65</v>
      </c>
      <c r="B3241" s="71" t="s">
        <v>47</v>
      </c>
      <c r="C3241" s="71" t="s">
        <v>24</v>
      </c>
      <c r="D3241" s="34">
        <v>45901</v>
      </c>
      <c r="E3241" s="12">
        <v>0</v>
      </c>
      <c r="F3241" s="72">
        <v>0</v>
      </c>
      <c r="G3241" s="72">
        <v>0</v>
      </c>
      <c r="H3241" s="12">
        <v>0</v>
      </c>
      <c r="I3241" s="72">
        <v>0</v>
      </c>
      <c r="J3241" s="72">
        <v>0</v>
      </c>
      <c r="K3241" s="12">
        <v>0</v>
      </c>
      <c r="L3241" s="72">
        <v>0</v>
      </c>
      <c r="M3241" s="72">
        <v>0</v>
      </c>
      <c r="N3241" s="12">
        <v>0</v>
      </c>
      <c r="O3241" s="72">
        <v>0</v>
      </c>
      <c r="P3241" s="72">
        <v>0</v>
      </c>
      <c r="Q3241" s="12">
        <v>0</v>
      </c>
      <c r="R3241" s="72">
        <v>0</v>
      </c>
      <c r="S3241" s="72">
        <v>0</v>
      </c>
      <c r="T3241" s="12">
        <v>0</v>
      </c>
      <c r="U3241" s="72">
        <v>0</v>
      </c>
      <c r="V3241" s="72">
        <v>0</v>
      </c>
      <c r="W3241" s="12">
        <v>0</v>
      </c>
      <c r="X3241" s="72">
        <v>0</v>
      </c>
      <c r="Y3241" s="72">
        <v>0</v>
      </c>
      <c r="Z3241" s="12">
        <v>0</v>
      </c>
      <c r="AA3241" s="72">
        <v>0</v>
      </c>
      <c r="AB3241" s="72">
        <v>0</v>
      </c>
      <c r="AC3241" s="12">
        <v>0</v>
      </c>
      <c r="AD3241" s="72">
        <v>0</v>
      </c>
      <c r="AE3241" s="72">
        <v>0</v>
      </c>
      <c r="AF3241" s="12">
        <v>0</v>
      </c>
      <c r="AG3241" s="72">
        <v>0</v>
      </c>
      <c r="AH3241" s="72">
        <v>0</v>
      </c>
      <c r="AI3241" s="12">
        <v>111.681</v>
      </c>
      <c r="AJ3241" s="72">
        <v>7.93</v>
      </c>
      <c r="AK3241" s="72">
        <v>27.67</v>
      </c>
      <c r="AL3241" s="12">
        <v>111.681</v>
      </c>
      <c r="AM3241" s="72">
        <v>7.93</v>
      </c>
      <c r="AN3241" s="72">
        <v>27.67</v>
      </c>
      <c r="AO3241" s="12">
        <v>111.681</v>
      </c>
      <c r="AP3241" s="72">
        <v>7.93</v>
      </c>
      <c r="AQ3241" s="72">
        <v>27.67</v>
      </c>
      <c r="AR3241" s="12">
        <v>3.883</v>
      </c>
      <c r="AS3241" s="72">
        <v>0.27600000000000002</v>
      </c>
      <c r="AT3241" s="72">
        <v>66.355999999999995</v>
      </c>
      <c r="AU3241" s="12">
        <v>15.297000000000001</v>
      </c>
      <c r="AV3241" s="72">
        <v>1.0860000000000001</v>
      </c>
      <c r="AW3241" s="72">
        <v>50.73</v>
      </c>
      <c r="AX3241" s="12">
        <v>85.902000000000001</v>
      </c>
      <c r="AY3241" s="72">
        <v>6.1</v>
      </c>
      <c r="AZ3241" s="72">
        <v>27.722999999999999</v>
      </c>
      <c r="BA3241" s="12">
        <v>101.19799999999999</v>
      </c>
      <c r="BB3241" s="72">
        <v>7.1859999999999999</v>
      </c>
      <c r="BC3241" s="72">
        <v>26.17</v>
      </c>
      <c r="BD3241" s="12">
        <v>30.815000000000001</v>
      </c>
      <c r="BE3241" s="72">
        <v>2.1880000000000002</v>
      </c>
      <c r="BF3241" s="72">
        <v>38.375999999999998</v>
      </c>
      <c r="BG3241" s="12">
        <v>132.01400000000001</v>
      </c>
      <c r="BH3241" s="72">
        <v>9.3740000000000006</v>
      </c>
      <c r="BI3241" s="72">
        <v>22.742000000000001</v>
      </c>
      <c r="BJ3241" s="12">
        <v>458.79599999999999</v>
      </c>
      <c r="BK3241" s="72">
        <v>32.578000000000003</v>
      </c>
      <c r="BL3241" s="72">
        <v>10.446999999999999</v>
      </c>
      <c r="BM3241" s="12">
        <v>701.923</v>
      </c>
      <c r="BN3241" s="72">
        <v>49.841999999999999</v>
      </c>
      <c r="BO3241" s="72">
        <v>9.6449999999999996</v>
      </c>
      <c r="BP3241" s="12">
        <v>1160.7180000000001</v>
      </c>
      <c r="BQ3241" s="72">
        <v>82.42</v>
      </c>
      <c r="BR3241" s="72">
        <v>5.7469999999999999</v>
      </c>
      <c r="BS3241" s="12">
        <v>1296.614</v>
      </c>
      <c r="BT3241" s="72">
        <v>92.07</v>
      </c>
      <c r="BU3241" s="72">
        <v>5.1059999999999999</v>
      </c>
      <c r="BV3241" s="12">
        <v>1408.2950000000001</v>
      </c>
      <c r="BW3241" s="72">
        <v>100</v>
      </c>
      <c r="BX3241" s="72">
        <v>5.383</v>
      </c>
      <c r="BY3241" s="13"/>
      <c r="BZ3241" s="13"/>
    </row>
    <row r="3242" spans="1:78">
      <c r="A3242" s="122" t="s">
        <v>65</v>
      </c>
      <c r="B3242" s="71" t="s">
        <v>47</v>
      </c>
      <c r="C3242" s="71" t="s">
        <v>24</v>
      </c>
      <c r="D3242" s="34">
        <v>45992</v>
      </c>
      <c r="E3242" s="12">
        <v>0</v>
      </c>
      <c r="F3242" s="72">
        <v>0</v>
      </c>
      <c r="G3242" s="72">
        <v>0</v>
      </c>
      <c r="H3242" s="12">
        <v>0</v>
      </c>
      <c r="I3242" s="72">
        <v>0</v>
      </c>
      <c r="J3242" s="72">
        <v>0</v>
      </c>
      <c r="K3242" s="12">
        <v>0</v>
      </c>
      <c r="L3242" s="72">
        <v>0</v>
      </c>
      <c r="M3242" s="72">
        <v>0</v>
      </c>
      <c r="N3242" s="12">
        <v>0</v>
      </c>
      <c r="O3242" s="72">
        <v>0</v>
      </c>
      <c r="P3242" s="72">
        <v>0</v>
      </c>
      <c r="Q3242" s="12">
        <v>0</v>
      </c>
      <c r="R3242" s="72">
        <v>0</v>
      </c>
      <c r="S3242" s="72">
        <v>0</v>
      </c>
      <c r="T3242" s="12">
        <v>0</v>
      </c>
      <c r="U3242" s="72">
        <v>0</v>
      </c>
      <c r="V3242" s="72">
        <v>0</v>
      </c>
      <c r="W3242" s="12">
        <v>0</v>
      </c>
      <c r="X3242" s="72">
        <v>0</v>
      </c>
      <c r="Y3242" s="72">
        <v>0</v>
      </c>
      <c r="Z3242" s="12">
        <v>0</v>
      </c>
      <c r="AA3242" s="72">
        <v>0</v>
      </c>
      <c r="AB3242" s="72">
        <v>0</v>
      </c>
      <c r="AC3242" s="12">
        <v>0</v>
      </c>
      <c r="AD3242" s="72">
        <v>0</v>
      </c>
      <c r="AE3242" s="72">
        <v>0</v>
      </c>
      <c r="AF3242" s="12">
        <v>0.33500000000000002</v>
      </c>
      <c r="AG3242" s="72">
        <v>2.3E-2</v>
      </c>
      <c r="AH3242" s="72">
        <v>116.58199999999999</v>
      </c>
      <c r="AI3242" s="12">
        <v>74.984999999999999</v>
      </c>
      <c r="AJ3242" s="72">
        <v>5.1139999999999999</v>
      </c>
      <c r="AK3242" s="72">
        <v>32.249000000000002</v>
      </c>
      <c r="AL3242" s="12">
        <v>75.319999999999993</v>
      </c>
      <c r="AM3242" s="72">
        <v>5.1369999999999996</v>
      </c>
      <c r="AN3242" s="72">
        <v>32.06</v>
      </c>
      <c r="AO3242" s="12">
        <v>75.319999999999993</v>
      </c>
      <c r="AP3242" s="72">
        <v>5.1369999999999996</v>
      </c>
      <c r="AQ3242" s="72">
        <v>32.06</v>
      </c>
      <c r="AR3242" s="12">
        <v>9.4510000000000005</v>
      </c>
      <c r="AS3242" s="72">
        <v>0.64500000000000002</v>
      </c>
      <c r="AT3242" s="72">
        <v>74.646000000000001</v>
      </c>
      <c r="AU3242" s="12">
        <v>2.899</v>
      </c>
      <c r="AV3242" s="72">
        <v>0.19800000000000001</v>
      </c>
      <c r="AW3242" s="72">
        <v>103.63500000000001</v>
      </c>
      <c r="AX3242" s="12">
        <v>108.685</v>
      </c>
      <c r="AY3242" s="72">
        <v>7.4119999999999999</v>
      </c>
      <c r="AZ3242" s="72">
        <v>23.465</v>
      </c>
      <c r="BA3242" s="12">
        <v>111.584</v>
      </c>
      <c r="BB3242" s="72">
        <v>7.61</v>
      </c>
      <c r="BC3242" s="72">
        <v>22.715</v>
      </c>
      <c r="BD3242" s="12">
        <v>11.959</v>
      </c>
      <c r="BE3242" s="72">
        <v>0.81599999999999995</v>
      </c>
      <c r="BF3242" s="72">
        <v>81.260000000000005</v>
      </c>
      <c r="BG3242" s="12">
        <v>123.54300000000001</v>
      </c>
      <c r="BH3242" s="72">
        <v>8.4260000000000002</v>
      </c>
      <c r="BI3242" s="72">
        <v>21.373000000000001</v>
      </c>
      <c r="BJ3242" s="12">
        <v>422.90100000000001</v>
      </c>
      <c r="BK3242" s="72">
        <v>28.841999999999999</v>
      </c>
      <c r="BL3242" s="72">
        <v>11.337999999999999</v>
      </c>
      <c r="BM3242" s="12">
        <v>835.05899999999997</v>
      </c>
      <c r="BN3242" s="72">
        <v>56.951000000000001</v>
      </c>
      <c r="BO3242" s="72">
        <v>7.1230000000000002</v>
      </c>
      <c r="BP3242" s="12">
        <v>1257.9590000000001</v>
      </c>
      <c r="BQ3242" s="72">
        <v>85.793000000000006</v>
      </c>
      <c r="BR3242" s="72">
        <v>5.532</v>
      </c>
      <c r="BS3242" s="12">
        <v>1390.953</v>
      </c>
      <c r="BT3242" s="72">
        <v>94.863</v>
      </c>
      <c r="BU3242" s="72">
        <v>5.0350000000000001</v>
      </c>
      <c r="BV3242" s="12">
        <v>1466.2729999999999</v>
      </c>
      <c r="BW3242" s="72">
        <v>100</v>
      </c>
      <c r="BX3242" s="72">
        <v>5.1660000000000004</v>
      </c>
      <c r="BY3242" s="13"/>
      <c r="BZ3242" s="13"/>
    </row>
    <row r="3243" spans="1:78">
      <c r="A3243" s="122" t="s">
        <v>65</v>
      </c>
      <c r="B3243" s="71" t="s">
        <v>47</v>
      </c>
      <c r="C3243" s="71" t="s">
        <v>24</v>
      </c>
      <c r="D3243" s="34">
        <v>46082</v>
      </c>
      <c r="E3243" s="12">
        <v>0</v>
      </c>
      <c r="F3243" s="72">
        <v>0</v>
      </c>
      <c r="G3243" s="72">
        <v>0</v>
      </c>
      <c r="H3243" s="12">
        <v>0</v>
      </c>
      <c r="I3243" s="72">
        <v>0</v>
      </c>
      <c r="J3243" s="72">
        <v>0</v>
      </c>
      <c r="K3243" s="12">
        <v>0</v>
      </c>
      <c r="L3243" s="72">
        <v>0</v>
      </c>
      <c r="M3243" s="72">
        <v>0</v>
      </c>
      <c r="N3243" s="12">
        <v>0</v>
      </c>
      <c r="O3243" s="72">
        <v>0</v>
      </c>
      <c r="P3243" s="72">
        <v>0</v>
      </c>
      <c r="Q3243" s="12">
        <v>0</v>
      </c>
      <c r="R3243" s="72">
        <v>0</v>
      </c>
      <c r="S3243" s="72">
        <v>0</v>
      </c>
      <c r="T3243" s="12">
        <v>0</v>
      </c>
      <c r="U3243" s="72">
        <v>0</v>
      </c>
      <c r="V3243" s="72">
        <v>0</v>
      </c>
      <c r="W3243" s="12">
        <v>0</v>
      </c>
      <c r="X3243" s="72">
        <v>0</v>
      </c>
      <c r="Y3243" s="72">
        <v>0</v>
      </c>
      <c r="Z3243" s="12">
        <v>0</v>
      </c>
      <c r="AA3243" s="72">
        <v>0</v>
      </c>
      <c r="AB3243" s="72">
        <v>0</v>
      </c>
      <c r="AC3243" s="12">
        <v>0</v>
      </c>
      <c r="AD3243" s="72">
        <v>0</v>
      </c>
      <c r="AE3243" s="72">
        <v>0</v>
      </c>
      <c r="AF3243" s="12">
        <v>0</v>
      </c>
      <c r="AG3243" s="72">
        <v>0</v>
      </c>
      <c r="AH3243" s="72">
        <v>0</v>
      </c>
      <c r="AI3243" s="12">
        <v>100.911</v>
      </c>
      <c r="AJ3243" s="72">
        <v>6.2590000000000003</v>
      </c>
      <c r="AK3243" s="72">
        <v>24.411000000000001</v>
      </c>
      <c r="AL3243" s="12">
        <v>100.911</v>
      </c>
      <c r="AM3243" s="72">
        <v>6.2590000000000003</v>
      </c>
      <c r="AN3243" s="72">
        <v>24.411000000000001</v>
      </c>
      <c r="AO3243" s="12">
        <v>100.911</v>
      </c>
      <c r="AP3243" s="72">
        <v>6.2590000000000003</v>
      </c>
      <c r="AQ3243" s="72">
        <v>24.411000000000001</v>
      </c>
      <c r="AR3243" s="12">
        <v>41.058</v>
      </c>
      <c r="AS3243" s="72">
        <v>2.5470000000000002</v>
      </c>
      <c r="AT3243" s="72">
        <v>46.895000000000003</v>
      </c>
      <c r="AU3243" s="12">
        <v>17.585000000000001</v>
      </c>
      <c r="AV3243" s="72">
        <v>1.091</v>
      </c>
      <c r="AW3243" s="72">
        <v>78.575000000000003</v>
      </c>
      <c r="AX3243" s="12">
        <v>84.882999999999996</v>
      </c>
      <c r="AY3243" s="72">
        <v>5.2649999999999997</v>
      </c>
      <c r="AZ3243" s="72">
        <v>31.239000000000001</v>
      </c>
      <c r="BA3243" s="12">
        <v>102.468</v>
      </c>
      <c r="BB3243" s="72">
        <v>6.3559999999999999</v>
      </c>
      <c r="BC3243" s="72">
        <v>29.39</v>
      </c>
      <c r="BD3243" s="12">
        <v>51.804000000000002</v>
      </c>
      <c r="BE3243" s="72">
        <v>3.2130000000000001</v>
      </c>
      <c r="BF3243" s="72">
        <v>30.364999999999998</v>
      </c>
      <c r="BG3243" s="12">
        <v>154.27199999999999</v>
      </c>
      <c r="BH3243" s="72">
        <v>9.5690000000000008</v>
      </c>
      <c r="BI3243" s="72">
        <v>25.294</v>
      </c>
      <c r="BJ3243" s="12">
        <v>541.774</v>
      </c>
      <c r="BK3243" s="72">
        <v>33.603000000000002</v>
      </c>
      <c r="BL3243" s="72">
        <v>9.6189999999999998</v>
      </c>
      <c r="BM3243" s="12">
        <v>774.24099999999999</v>
      </c>
      <c r="BN3243" s="72">
        <v>48.021999999999998</v>
      </c>
      <c r="BO3243" s="72">
        <v>6.6909999999999998</v>
      </c>
      <c r="BP3243" s="12">
        <v>1316.0139999999999</v>
      </c>
      <c r="BQ3243" s="72">
        <v>81.626000000000005</v>
      </c>
      <c r="BR3243" s="72">
        <v>4.3570000000000002</v>
      </c>
      <c r="BS3243" s="12">
        <v>1511.3440000000001</v>
      </c>
      <c r="BT3243" s="72">
        <v>93.741</v>
      </c>
      <c r="BU3243" s="72">
        <v>4.0129999999999999</v>
      </c>
      <c r="BV3243" s="12">
        <v>1612.2560000000001</v>
      </c>
      <c r="BW3243" s="72">
        <v>100</v>
      </c>
      <c r="BX3243" s="72">
        <v>4.3719999999999999</v>
      </c>
      <c r="BY3243" s="13"/>
      <c r="BZ3243" s="13"/>
    </row>
    <row r="3244" spans="1:78">
      <c r="A3244" s="122" t="s">
        <v>65</v>
      </c>
      <c r="B3244" s="71" t="s">
        <v>47</v>
      </c>
      <c r="C3244" s="71" t="s">
        <v>24</v>
      </c>
      <c r="D3244" s="34">
        <v>46174</v>
      </c>
      <c r="E3244" s="12">
        <v>0</v>
      </c>
      <c r="F3244" s="72">
        <v>0</v>
      </c>
      <c r="G3244" s="72">
        <v>0</v>
      </c>
      <c r="H3244" s="12">
        <v>0</v>
      </c>
      <c r="I3244" s="72">
        <v>0</v>
      </c>
      <c r="J3244" s="72">
        <v>0</v>
      </c>
      <c r="K3244" s="12">
        <v>0</v>
      </c>
      <c r="L3244" s="72">
        <v>0</v>
      </c>
      <c r="M3244" s="72">
        <v>0</v>
      </c>
      <c r="N3244" s="12">
        <v>0</v>
      </c>
      <c r="O3244" s="72">
        <v>0</v>
      </c>
      <c r="P3244" s="72">
        <v>0</v>
      </c>
      <c r="Q3244" s="12">
        <v>0</v>
      </c>
      <c r="R3244" s="72">
        <v>0</v>
      </c>
      <c r="S3244" s="72">
        <v>0</v>
      </c>
      <c r="T3244" s="12">
        <v>0</v>
      </c>
      <c r="U3244" s="72">
        <v>0</v>
      </c>
      <c r="V3244" s="72">
        <v>0</v>
      </c>
      <c r="W3244" s="12">
        <v>0</v>
      </c>
      <c r="X3244" s="72">
        <v>0</v>
      </c>
      <c r="Y3244" s="72">
        <v>0</v>
      </c>
      <c r="Z3244" s="12">
        <v>0</v>
      </c>
      <c r="AA3244" s="72">
        <v>0</v>
      </c>
      <c r="AB3244" s="72">
        <v>0</v>
      </c>
      <c r="AC3244" s="12">
        <v>0</v>
      </c>
      <c r="AD3244" s="72">
        <v>0</v>
      </c>
      <c r="AE3244" s="72">
        <v>0</v>
      </c>
      <c r="AF3244" s="12">
        <v>14.927</v>
      </c>
      <c r="AG3244" s="72">
        <v>1.0309999999999999</v>
      </c>
      <c r="AH3244" s="72">
        <v>81.888000000000005</v>
      </c>
      <c r="AI3244" s="12">
        <v>98.676000000000002</v>
      </c>
      <c r="AJ3244" s="72">
        <v>6.8179999999999996</v>
      </c>
      <c r="AK3244" s="72">
        <v>23.620999999999999</v>
      </c>
      <c r="AL3244" s="12">
        <v>113.602</v>
      </c>
      <c r="AM3244" s="72">
        <v>7.8490000000000002</v>
      </c>
      <c r="AN3244" s="72">
        <v>20.988</v>
      </c>
      <c r="AO3244" s="12">
        <v>113.602</v>
      </c>
      <c r="AP3244" s="72">
        <v>7.8490000000000002</v>
      </c>
      <c r="AQ3244" s="72">
        <v>20.988</v>
      </c>
      <c r="AR3244" s="12">
        <v>7.6</v>
      </c>
      <c r="AS3244" s="72">
        <v>0.52500000000000002</v>
      </c>
      <c r="AT3244" s="72">
        <v>65.305000000000007</v>
      </c>
      <c r="AU3244" s="12">
        <v>18.178000000000001</v>
      </c>
      <c r="AV3244" s="72">
        <v>1.256</v>
      </c>
      <c r="AW3244" s="72">
        <v>74.614999999999995</v>
      </c>
      <c r="AX3244" s="12">
        <v>119.762</v>
      </c>
      <c r="AY3244" s="72">
        <v>8.2750000000000004</v>
      </c>
      <c r="AZ3244" s="72">
        <v>20.805</v>
      </c>
      <c r="BA3244" s="12">
        <v>137.94</v>
      </c>
      <c r="BB3244" s="72">
        <v>9.5310000000000006</v>
      </c>
      <c r="BC3244" s="72">
        <v>19.506</v>
      </c>
      <c r="BD3244" s="12">
        <v>51.554000000000002</v>
      </c>
      <c r="BE3244" s="72">
        <v>3.5619999999999998</v>
      </c>
      <c r="BF3244" s="72">
        <v>43.125999999999998</v>
      </c>
      <c r="BG3244" s="12">
        <v>189.494</v>
      </c>
      <c r="BH3244" s="72">
        <v>13.093</v>
      </c>
      <c r="BI3244" s="72">
        <v>16.257000000000001</v>
      </c>
      <c r="BJ3244" s="12">
        <v>329.27199999999999</v>
      </c>
      <c r="BK3244" s="72">
        <v>22.751000000000001</v>
      </c>
      <c r="BL3244" s="72">
        <v>9.8789999999999996</v>
      </c>
      <c r="BM3244" s="12">
        <v>807.30499999999995</v>
      </c>
      <c r="BN3244" s="72">
        <v>55.780999999999999</v>
      </c>
      <c r="BO3244" s="72">
        <v>5.399</v>
      </c>
      <c r="BP3244" s="12">
        <v>1136.577</v>
      </c>
      <c r="BQ3244" s="72">
        <v>78.531999999999996</v>
      </c>
      <c r="BR3244" s="72">
        <v>3.762</v>
      </c>
      <c r="BS3244" s="12">
        <v>1333.671</v>
      </c>
      <c r="BT3244" s="72">
        <v>92.150999999999996</v>
      </c>
      <c r="BU3244" s="72">
        <v>3.528</v>
      </c>
      <c r="BV3244" s="12">
        <v>1447.2729999999999</v>
      </c>
      <c r="BW3244" s="72">
        <v>100</v>
      </c>
      <c r="BX3244" s="72">
        <v>3.6480000000000001</v>
      </c>
      <c r="BY3244" s="13"/>
      <c r="BZ3244" s="13"/>
    </row>
    <row r="3245" spans="1:78">
      <c r="A3245" s="122" t="s">
        <v>65</v>
      </c>
      <c r="B3245" s="71" t="s">
        <v>47</v>
      </c>
      <c r="C3245" s="71" t="s">
        <v>25</v>
      </c>
      <c r="D3245" s="34">
        <v>41883</v>
      </c>
      <c r="E3245" s="12">
        <v>0</v>
      </c>
      <c r="F3245" s="72">
        <v>0</v>
      </c>
      <c r="G3245" s="72">
        <v>0</v>
      </c>
      <c r="H3245" s="12">
        <v>0</v>
      </c>
      <c r="I3245" s="72">
        <v>0</v>
      </c>
      <c r="J3245" s="72">
        <v>0</v>
      </c>
      <c r="K3245" s="12">
        <v>0</v>
      </c>
      <c r="L3245" s="72">
        <v>0</v>
      </c>
      <c r="M3245" s="72">
        <v>0</v>
      </c>
      <c r="N3245" s="12">
        <v>0</v>
      </c>
      <c r="O3245" s="72">
        <v>0</v>
      </c>
      <c r="P3245" s="72">
        <v>0</v>
      </c>
      <c r="Q3245" s="12">
        <v>0</v>
      </c>
      <c r="R3245" s="72">
        <v>0</v>
      </c>
      <c r="S3245" s="72">
        <v>0</v>
      </c>
      <c r="T3245" s="12">
        <v>0</v>
      </c>
      <c r="U3245" s="72">
        <v>0</v>
      </c>
      <c r="V3245" s="72">
        <v>0</v>
      </c>
      <c r="W3245" s="12">
        <v>0</v>
      </c>
      <c r="X3245" s="72">
        <v>0</v>
      </c>
      <c r="Y3245" s="72">
        <v>0</v>
      </c>
      <c r="Z3245" s="12">
        <v>0</v>
      </c>
      <c r="AA3245" s="72">
        <v>0</v>
      </c>
      <c r="AB3245" s="72">
        <v>0</v>
      </c>
      <c r="AC3245" s="12">
        <v>0</v>
      </c>
      <c r="AD3245" s="72">
        <v>0</v>
      </c>
      <c r="AE3245" s="72">
        <v>0</v>
      </c>
      <c r="AF3245" s="12">
        <v>0</v>
      </c>
      <c r="AG3245" s="72">
        <v>0</v>
      </c>
      <c r="AH3245" s="72">
        <v>0</v>
      </c>
      <c r="AI3245" s="12">
        <v>80.391000000000005</v>
      </c>
      <c r="AJ3245" s="72">
        <v>3.6469999999999998</v>
      </c>
      <c r="AK3245" s="72">
        <v>23.407</v>
      </c>
      <c r="AL3245" s="12">
        <v>80.391000000000005</v>
      </c>
      <c r="AM3245" s="72">
        <v>3.6469999999999998</v>
      </c>
      <c r="AN3245" s="72">
        <v>23.407</v>
      </c>
      <c r="AO3245" s="12">
        <v>80.391000000000005</v>
      </c>
      <c r="AP3245" s="72">
        <v>3.6469999999999998</v>
      </c>
      <c r="AQ3245" s="72">
        <v>23.407</v>
      </c>
      <c r="AR3245" s="12">
        <v>1.319</v>
      </c>
      <c r="AS3245" s="72">
        <v>0.06</v>
      </c>
      <c r="AT3245" s="72">
        <v>105.994</v>
      </c>
      <c r="AU3245" s="12">
        <v>6.5270000000000001</v>
      </c>
      <c r="AV3245" s="72">
        <v>0.29599999999999999</v>
      </c>
      <c r="AW3245" s="72">
        <v>86.596000000000004</v>
      </c>
      <c r="AX3245" s="12">
        <v>311.01100000000002</v>
      </c>
      <c r="AY3245" s="72">
        <v>14.108000000000001</v>
      </c>
      <c r="AZ3245" s="72">
        <v>11.363</v>
      </c>
      <c r="BA3245" s="12">
        <v>317.53699999999998</v>
      </c>
      <c r="BB3245" s="72">
        <v>14.404</v>
      </c>
      <c r="BC3245" s="72">
        <v>10.612</v>
      </c>
      <c r="BD3245" s="12">
        <v>187.155</v>
      </c>
      <c r="BE3245" s="72">
        <v>8.4890000000000008</v>
      </c>
      <c r="BF3245" s="72">
        <v>21.681000000000001</v>
      </c>
      <c r="BG3245" s="12">
        <v>504.69299999999998</v>
      </c>
      <c r="BH3245" s="72">
        <v>22.893000000000001</v>
      </c>
      <c r="BI3245" s="72">
        <v>8.3759999999999994</v>
      </c>
      <c r="BJ3245" s="12">
        <v>986.39400000000001</v>
      </c>
      <c r="BK3245" s="72">
        <v>44.744</v>
      </c>
      <c r="BL3245" s="72">
        <v>8.0719999999999992</v>
      </c>
      <c r="BM3245" s="12">
        <v>631.75400000000002</v>
      </c>
      <c r="BN3245" s="72">
        <v>28.657</v>
      </c>
      <c r="BO3245" s="72">
        <v>9.8510000000000009</v>
      </c>
      <c r="BP3245" s="12">
        <v>1618.1479999999999</v>
      </c>
      <c r="BQ3245" s="72">
        <v>73.400000000000006</v>
      </c>
      <c r="BR3245" s="72">
        <v>4.7039999999999997</v>
      </c>
      <c r="BS3245" s="12">
        <v>2124.1590000000001</v>
      </c>
      <c r="BT3245" s="72">
        <v>96.352999999999994</v>
      </c>
      <c r="BU3245" s="72">
        <v>3.3010000000000002</v>
      </c>
      <c r="BV3245" s="12">
        <v>2204.5509999999999</v>
      </c>
      <c r="BW3245" s="72">
        <v>100</v>
      </c>
      <c r="BX3245" s="72">
        <v>2.93</v>
      </c>
      <c r="BY3245" s="13"/>
      <c r="BZ3245" s="13"/>
    </row>
    <row r="3246" spans="1:78">
      <c r="A3246" s="122" t="s">
        <v>65</v>
      </c>
      <c r="B3246" s="71" t="s">
        <v>47</v>
      </c>
      <c r="C3246" s="71" t="s">
        <v>25</v>
      </c>
      <c r="D3246" s="34">
        <v>41974</v>
      </c>
      <c r="E3246" s="12">
        <v>0</v>
      </c>
      <c r="F3246" s="72">
        <v>0</v>
      </c>
      <c r="G3246" s="72">
        <v>0</v>
      </c>
      <c r="H3246" s="12">
        <v>0</v>
      </c>
      <c r="I3246" s="72">
        <v>0</v>
      </c>
      <c r="J3246" s="72">
        <v>0</v>
      </c>
      <c r="K3246" s="12">
        <v>0</v>
      </c>
      <c r="L3246" s="72">
        <v>0</v>
      </c>
      <c r="M3246" s="72">
        <v>0</v>
      </c>
      <c r="N3246" s="12">
        <v>0</v>
      </c>
      <c r="O3246" s="72">
        <v>0</v>
      </c>
      <c r="P3246" s="72">
        <v>0</v>
      </c>
      <c r="Q3246" s="12">
        <v>0</v>
      </c>
      <c r="R3246" s="72">
        <v>0</v>
      </c>
      <c r="S3246" s="72">
        <v>0</v>
      </c>
      <c r="T3246" s="12">
        <v>0</v>
      </c>
      <c r="U3246" s="72">
        <v>0</v>
      </c>
      <c r="V3246" s="72">
        <v>0</v>
      </c>
      <c r="W3246" s="12">
        <v>0</v>
      </c>
      <c r="X3246" s="72">
        <v>0</v>
      </c>
      <c r="Y3246" s="72">
        <v>0</v>
      </c>
      <c r="Z3246" s="12">
        <v>0</v>
      </c>
      <c r="AA3246" s="72">
        <v>0</v>
      </c>
      <c r="AB3246" s="72">
        <v>0</v>
      </c>
      <c r="AC3246" s="12">
        <v>0</v>
      </c>
      <c r="AD3246" s="72">
        <v>0</v>
      </c>
      <c r="AE3246" s="72">
        <v>0</v>
      </c>
      <c r="AF3246" s="12">
        <v>3.22</v>
      </c>
      <c r="AG3246" s="72">
        <v>0.13500000000000001</v>
      </c>
      <c r="AH3246" s="72">
        <v>111.467</v>
      </c>
      <c r="AI3246" s="12">
        <v>141.392</v>
      </c>
      <c r="AJ3246" s="72">
        <v>5.9329999999999998</v>
      </c>
      <c r="AK3246" s="72">
        <v>23.172000000000001</v>
      </c>
      <c r="AL3246" s="12">
        <v>144.61199999999999</v>
      </c>
      <c r="AM3246" s="72">
        <v>6.0679999999999996</v>
      </c>
      <c r="AN3246" s="72">
        <v>22.38</v>
      </c>
      <c r="AO3246" s="12">
        <v>144.61199999999999</v>
      </c>
      <c r="AP3246" s="72">
        <v>6.0679999999999996</v>
      </c>
      <c r="AQ3246" s="72">
        <v>22.38</v>
      </c>
      <c r="AR3246" s="12">
        <v>32.427999999999997</v>
      </c>
      <c r="AS3246" s="72">
        <v>1.361</v>
      </c>
      <c r="AT3246" s="72">
        <v>61.759</v>
      </c>
      <c r="AU3246" s="12">
        <v>6.76</v>
      </c>
      <c r="AV3246" s="72">
        <v>0.28399999999999997</v>
      </c>
      <c r="AW3246" s="72">
        <v>100.651</v>
      </c>
      <c r="AX3246" s="12">
        <v>311.76299999999998</v>
      </c>
      <c r="AY3246" s="72">
        <v>13.082000000000001</v>
      </c>
      <c r="AZ3246" s="72">
        <v>15.839</v>
      </c>
      <c r="BA3246" s="12">
        <v>318.52300000000002</v>
      </c>
      <c r="BB3246" s="72">
        <v>13.366</v>
      </c>
      <c r="BC3246" s="72">
        <v>15.691000000000001</v>
      </c>
      <c r="BD3246" s="12">
        <v>162.465</v>
      </c>
      <c r="BE3246" s="72">
        <v>6.8170000000000002</v>
      </c>
      <c r="BF3246" s="72">
        <v>18.757000000000001</v>
      </c>
      <c r="BG3246" s="12">
        <v>480.988</v>
      </c>
      <c r="BH3246" s="72">
        <v>20.183</v>
      </c>
      <c r="BI3246" s="72">
        <v>11.473000000000001</v>
      </c>
      <c r="BJ3246" s="12">
        <v>1173.7370000000001</v>
      </c>
      <c r="BK3246" s="72">
        <v>49.253</v>
      </c>
      <c r="BL3246" s="72">
        <v>5.6559999999999997</v>
      </c>
      <c r="BM3246" s="12">
        <v>551.33399999999995</v>
      </c>
      <c r="BN3246" s="72">
        <v>23.135000000000002</v>
      </c>
      <c r="BO3246" s="72">
        <v>11.321999999999999</v>
      </c>
      <c r="BP3246" s="12">
        <v>1725.07</v>
      </c>
      <c r="BQ3246" s="72">
        <v>72.388000000000005</v>
      </c>
      <c r="BR3246" s="72">
        <v>4.726</v>
      </c>
      <c r="BS3246" s="12">
        <v>2238.4859999999999</v>
      </c>
      <c r="BT3246" s="72">
        <v>93.932000000000002</v>
      </c>
      <c r="BU3246" s="72">
        <v>4.1829999999999998</v>
      </c>
      <c r="BV3246" s="12">
        <v>2383.098</v>
      </c>
      <c r="BW3246" s="72">
        <v>100</v>
      </c>
      <c r="BX3246" s="72">
        <v>4.0780000000000003</v>
      </c>
      <c r="BY3246" s="13"/>
      <c r="BZ3246" s="13"/>
    </row>
    <row r="3247" spans="1:78">
      <c r="A3247" s="122" t="s">
        <v>65</v>
      </c>
      <c r="B3247" s="71" t="s">
        <v>47</v>
      </c>
      <c r="C3247" s="71" t="s">
        <v>25</v>
      </c>
      <c r="D3247" s="34">
        <v>42064</v>
      </c>
      <c r="E3247" s="12">
        <v>0</v>
      </c>
      <c r="F3247" s="72">
        <v>0</v>
      </c>
      <c r="G3247" s="72">
        <v>0</v>
      </c>
      <c r="H3247" s="12">
        <v>0</v>
      </c>
      <c r="I3247" s="72">
        <v>0</v>
      </c>
      <c r="J3247" s="72">
        <v>0</v>
      </c>
      <c r="K3247" s="12">
        <v>0</v>
      </c>
      <c r="L3247" s="72">
        <v>0</v>
      </c>
      <c r="M3247" s="72">
        <v>0</v>
      </c>
      <c r="N3247" s="12">
        <v>0</v>
      </c>
      <c r="O3247" s="72">
        <v>0</v>
      </c>
      <c r="P3247" s="72">
        <v>0</v>
      </c>
      <c r="Q3247" s="12">
        <v>0</v>
      </c>
      <c r="R3247" s="72">
        <v>0</v>
      </c>
      <c r="S3247" s="72">
        <v>0</v>
      </c>
      <c r="T3247" s="12">
        <v>0</v>
      </c>
      <c r="U3247" s="72">
        <v>0</v>
      </c>
      <c r="V3247" s="72">
        <v>0</v>
      </c>
      <c r="W3247" s="12">
        <v>0</v>
      </c>
      <c r="X3247" s="72">
        <v>0</v>
      </c>
      <c r="Y3247" s="72">
        <v>0</v>
      </c>
      <c r="Z3247" s="12">
        <v>0</v>
      </c>
      <c r="AA3247" s="72">
        <v>0</v>
      </c>
      <c r="AB3247" s="72">
        <v>0</v>
      </c>
      <c r="AC3247" s="12">
        <v>0</v>
      </c>
      <c r="AD3247" s="72">
        <v>0</v>
      </c>
      <c r="AE3247" s="72">
        <v>0</v>
      </c>
      <c r="AF3247" s="12">
        <v>10.988</v>
      </c>
      <c r="AG3247" s="72">
        <v>0.53</v>
      </c>
      <c r="AH3247" s="72">
        <v>109.863</v>
      </c>
      <c r="AI3247" s="12">
        <v>167.54499999999999</v>
      </c>
      <c r="AJ3247" s="72">
        <v>8.0739999999999998</v>
      </c>
      <c r="AK3247" s="72">
        <v>20.062999999999999</v>
      </c>
      <c r="AL3247" s="12">
        <v>178.53299999999999</v>
      </c>
      <c r="AM3247" s="72">
        <v>8.6039999999999992</v>
      </c>
      <c r="AN3247" s="72">
        <v>19.204999999999998</v>
      </c>
      <c r="AO3247" s="12">
        <v>178.53299999999999</v>
      </c>
      <c r="AP3247" s="72">
        <v>8.6039999999999992</v>
      </c>
      <c r="AQ3247" s="72">
        <v>19.204999999999998</v>
      </c>
      <c r="AR3247" s="12">
        <v>24.916</v>
      </c>
      <c r="AS3247" s="72">
        <v>1.2010000000000001</v>
      </c>
      <c r="AT3247" s="72">
        <v>48.613999999999997</v>
      </c>
      <c r="AU3247" s="12">
        <v>33.825000000000003</v>
      </c>
      <c r="AV3247" s="72">
        <v>1.63</v>
      </c>
      <c r="AW3247" s="72">
        <v>43.820999999999998</v>
      </c>
      <c r="AX3247" s="12">
        <v>237.351</v>
      </c>
      <c r="AY3247" s="72">
        <v>11.438000000000001</v>
      </c>
      <c r="AZ3247" s="72">
        <v>16.783000000000001</v>
      </c>
      <c r="BA3247" s="12">
        <v>271.17599999999999</v>
      </c>
      <c r="BB3247" s="72">
        <v>13.068</v>
      </c>
      <c r="BC3247" s="72">
        <v>16.16</v>
      </c>
      <c r="BD3247" s="12">
        <v>145.12899999999999</v>
      </c>
      <c r="BE3247" s="72">
        <v>6.9939999999999998</v>
      </c>
      <c r="BF3247" s="72">
        <v>19.381</v>
      </c>
      <c r="BG3247" s="12">
        <v>416.30599999999998</v>
      </c>
      <c r="BH3247" s="72">
        <v>20.062000000000001</v>
      </c>
      <c r="BI3247" s="72">
        <v>11.57</v>
      </c>
      <c r="BJ3247" s="12">
        <v>977.17</v>
      </c>
      <c r="BK3247" s="72">
        <v>47.09</v>
      </c>
      <c r="BL3247" s="72">
        <v>6.2119999999999997</v>
      </c>
      <c r="BM3247" s="12">
        <v>478.173</v>
      </c>
      <c r="BN3247" s="72">
        <v>23.042999999999999</v>
      </c>
      <c r="BO3247" s="72">
        <v>12.618</v>
      </c>
      <c r="BP3247" s="12">
        <v>1455.3430000000001</v>
      </c>
      <c r="BQ3247" s="72">
        <v>70.134</v>
      </c>
      <c r="BR3247" s="72">
        <v>4.9809999999999999</v>
      </c>
      <c r="BS3247" s="12">
        <v>1896.5640000000001</v>
      </c>
      <c r="BT3247" s="72">
        <v>91.396000000000001</v>
      </c>
      <c r="BU3247" s="72">
        <v>4.335</v>
      </c>
      <c r="BV3247" s="12">
        <v>2075.0970000000002</v>
      </c>
      <c r="BW3247" s="72">
        <v>100</v>
      </c>
      <c r="BX3247" s="72">
        <v>3.8969999999999998</v>
      </c>
      <c r="BY3247" s="13"/>
      <c r="BZ3247" s="13"/>
    </row>
    <row r="3248" spans="1:78">
      <c r="A3248" s="122" t="s">
        <v>65</v>
      </c>
      <c r="B3248" s="71" t="s">
        <v>47</v>
      </c>
      <c r="C3248" s="71" t="s">
        <v>25</v>
      </c>
      <c r="D3248" s="34">
        <v>42156</v>
      </c>
      <c r="E3248" s="12">
        <v>0</v>
      </c>
      <c r="F3248" s="72">
        <v>0</v>
      </c>
      <c r="G3248" s="72">
        <v>0</v>
      </c>
      <c r="H3248" s="12">
        <v>0</v>
      </c>
      <c r="I3248" s="72">
        <v>0</v>
      </c>
      <c r="J3248" s="72">
        <v>0</v>
      </c>
      <c r="K3248" s="12">
        <v>0</v>
      </c>
      <c r="L3248" s="72">
        <v>0</v>
      </c>
      <c r="M3248" s="72">
        <v>0</v>
      </c>
      <c r="N3248" s="12">
        <v>0</v>
      </c>
      <c r="O3248" s="72">
        <v>0</v>
      </c>
      <c r="P3248" s="72">
        <v>0</v>
      </c>
      <c r="Q3248" s="12">
        <v>0</v>
      </c>
      <c r="R3248" s="72">
        <v>0</v>
      </c>
      <c r="S3248" s="72">
        <v>0</v>
      </c>
      <c r="T3248" s="12">
        <v>0</v>
      </c>
      <c r="U3248" s="72">
        <v>0</v>
      </c>
      <c r="V3248" s="72">
        <v>0</v>
      </c>
      <c r="W3248" s="12">
        <v>0</v>
      </c>
      <c r="X3248" s="72">
        <v>0</v>
      </c>
      <c r="Y3248" s="72">
        <v>0</v>
      </c>
      <c r="Z3248" s="12">
        <v>0</v>
      </c>
      <c r="AA3248" s="72">
        <v>0</v>
      </c>
      <c r="AB3248" s="72">
        <v>0</v>
      </c>
      <c r="AC3248" s="12">
        <v>0</v>
      </c>
      <c r="AD3248" s="72">
        <v>0</v>
      </c>
      <c r="AE3248" s="72">
        <v>0</v>
      </c>
      <c r="AF3248" s="12">
        <v>0</v>
      </c>
      <c r="AG3248" s="72">
        <v>0</v>
      </c>
      <c r="AH3248" s="72">
        <v>0</v>
      </c>
      <c r="AI3248" s="12">
        <v>149.661</v>
      </c>
      <c r="AJ3248" s="72">
        <v>6.7140000000000004</v>
      </c>
      <c r="AK3248" s="72">
        <v>21.780999999999999</v>
      </c>
      <c r="AL3248" s="12">
        <v>149.661</v>
      </c>
      <c r="AM3248" s="72">
        <v>6.7140000000000004</v>
      </c>
      <c r="AN3248" s="72">
        <v>21.780999999999999</v>
      </c>
      <c r="AO3248" s="12">
        <v>149.661</v>
      </c>
      <c r="AP3248" s="72">
        <v>6.7140000000000004</v>
      </c>
      <c r="AQ3248" s="72">
        <v>21.780999999999999</v>
      </c>
      <c r="AR3248" s="12">
        <v>17.416</v>
      </c>
      <c r="AS3248" s="72">
        <v>0.78100000000000003</v>
      </c>
      <c r="AT3248" s="72">
        <v>57.149000000000001</v>
      </c>
      <c r="AU3248" s="12">
        <v>42.298999999999999</v>
      </c>
      <c r="AV3248" s="72">
        <v>1.8979999999999999</v>
      </c>
      <c r="AW3248" s="72">
        <v>37.628</v>
      </c>
      <c r="AX3248" s="12">
        <v>220.84</v>
      </c>
      <c r="AY3248" s="72">
        <v>9.907</v>
      </c>
      <c r="AZ3248" s="72">
        <v>15.804</v>
      </c>
      <c r="BA3248" s="12">
        <v>263.14</v>
      </c>
      <c r="BB3248" s="72">
        <v>11.804</v>
      </c>
      <c r="BC3248" s="72">
        <v>13.516999999999999</v>
      </c>
      <c r="BD3248" s="12">
        <v>106.203</v>
      </c>
      <c r="BE3248" s="72">
        <v>4.7640000000000002</v>
      </c>
      <c r="BF3248" s="72">
        <v>22.966000000000001</v>
      </c>
      <c r="BG3248" s="12">
        <v>369.34199999999998</v>
      </c>
      <c r="BH3248" s="72">
        <v>16.568999999999999</v>
      </c>
      <c r="BI3248" s="72">
        <v>9.8719999999999999</v>
      </c>
      <c r="BJ3248" s="12">
        <v>1154.0150000000001</v>
      </c>
      <c r="BK3248" s="72">
        <v>51.768999999999998</v>
      </c>
      <c r="BL3248" s="72">
        <v>6.7149999999999999</v>
      </c>
      <c r="BM3248" s="12">
        <v>538.73599999999999</v>
      </c>
      <c r="BN3248" s="72">
        <v>24.167999999999999</v>
      </c>
      <c r="BO3248" s="72">
        <v>8.6329999999999991</v>
      </c>
      <c r="BP3248" s="12">
        <v>1692.751</v>
      </c>
      <c r="BQ3248" s="72">
        <v>75.936000000000007</v>
      </c>
      <c r="BR3248" s="72">
        <v>4.9050000000000002</v>
      </c>
      <c r="BS3248" s="12">
        <v>2079.5100000000002</v>
      </c>
      <c r="BT3248" s="72">
        <v>93.286000000000001</v>
      </c>
      <c r="BU3248" s="72">
        <v>4.3529999999999998</v>
      </c>
      <c r="BV3248" s="12">
        <v>2229.1709999999998</v>
      </c>
      <c r="BW3248" s="72">
        <v>100</v>
      </c>
      <c r="BX3248" s="72">
        <v>4.1870000000000003</v>
      </c>
      <c r="BY3248" s="13"/>
      <c r="BZ3248" s="13"/>
    </row>
    <row r="3249" spans="1:78">
      <c r="A3249" s="122" t="s">
        <v>65</v>
      </c>
      <c r="B3249" s="71" t="s">
        <v>47</v>
      </c>
      <c r="C3249" s="71" t="s">
        <v>25</v>
      </c>
      <c r="D3249" s="34">
        <v>42614</v>
      </c>
      <c r="E3249" s="12">
        <v>0</v>
      </c>
      <c r="F3249" s="72">
        <v>0</v>
      </c>
      <c r="G3249" s="72">
        <v>0</v>
      </c>
      <c r="H3249" s="12">
        <v>0</v>
      </c>
      <c r="I3249" s="72">
        <v>0</v>
      </c>
      <c r="J3249" s="72">
        <v>0</v>
      </c>
      <c r="K3249" s="12">
        <v>0</v>
      </c>
      <c r="L3249" s="72">
        <v>0</v>
      </c>
      <c r="M3249" s="72">
        <v>0</v>
      </c>
      <c r="N3249" s="12">
        <v>0</v>
      </c>
      <c r="O3249" s="72">
        <v>0</v>
      </c>
      <c r="P3249" s="72">
        <v>0</v>
      </c>
      <c r="Q3249" s="12">
        <v>0</v>
      </c>
      <c r="R3249" s="72">
        <v>0</v>
      </c>
      <c r="S3249" s="72">
        <v>0</v>
      </c>
      <c r="T3249" s="12">
        <v>0</v>
      </c>
      <c r="U3249" s="72">
        <v>0</v>
      </c>
      <c r="V3249" s="72">
        <v>0</v>
      </c>
      <c r="W3249" s="12">
        <v>0</v>
      </c>
      <c r="X3249" s="72">
        <v>0</v>
      </c>
      <c r="Y3249" s="72">
        <v>0</v>
      </c>
      <c r="Z3249" s="12">
        <v>0</v>
      </c>
      <c r="AA3249" s="72">
        <v>0</v>
      </c>
      <c r="AB3249" s="72">
        <v>0</v>
      </c>
      <c r="AC3249" s="12">
        <v>0</v>
      </c>
      <c r="AD3249" s="72">
        <v>0</v>
      </c>
      <c r="AE3249" s="72">
        <v>0</v>
      </c>
      <c r="AF3249" s="12">
        <v>0</v>
      </c>
      <c r="AG3249" s="72">
        <v>0</v>
      </c>
      <c r="AH3249" s="72">
        <v>0</v>
      </c>
      <c r="AI3249" s="12">
        <v>109.267</v>
      </c>
      <c r="AJ3249" s="72">
        <v>5.0289999999999999</v>
      </c>
      <c r="AK3249" s="72">
        <v>21.777999999999999</v>
      </c>
      <c r="AL3249" s="12">
        <v>109.267</v>
      </c>
      <c r="AM3249" s="72">
        <v>5.0289999999999999</v>
      </c>
      <c r="AN3249" s="72">
        <v>21.777999999999999</v>
      </c>
      <c r="AO3249" s="12">
        <v>109.267</v>
      </c>
      <c r="AP3249" s="72">
        <v>5.0289999999999999</v>
      </c>
      <c r="AQ3249" s="72">
        <v>21.777999999999999</v>
      </c>
      <c r="AR3249" s="12">
        <v>7.4390000000000001</v>
      </c>
      <c r="AS3249" s="72">
        <v>0.34200000000000003</v>
      </c>
      <c r="AT3249" s="72">
        <v>57.530999999999999</v>
      </c>
      <c r="AU3249" s="12">
        <v>19.100999999999999</v>
      </c>
      <c r="AV3249" s="72">
        <v>0.879</v>
      </c>
      <c r="AW3249" s="72">
        <v>59.771999999999998</v>
      </c>
      <c r="AX3249" s="12">
        <v>223.916</v>
      </c>
      <c r="AY3249" s="72">
        <v>10.305999999999999</v>
      </c>
      <c r="AZ3249" s="72">
        <v>15.393000000000001</v>
      </c>
      <c r="BA3249" s="12">
        <v>243.017</v>
      </c>
      <c r="BB3249" s="72">
        <v>11.185</v>
      </c>
      <c r="BC3249" s="72">
        <v>14.363</v>
      </c>
      <c r="BD3249" s="12">
        <v>191.298</v>
      </c>
      <c r="BE3249" s="72">
        <v>8.8040000000000003</v>
      </c>
      <c r="BF3249" s="72">
        <v>18.364000000000001</v>
      </c>
      <c r="BG3249" s="12">
        <v>434.315</v>
      </c>
      <c r="BH3249" s="72">
        <v>19.989000000000001</v>
      </c>
      <c r="BI3249" s="72">
        <v>10.467000000000001</v>
      </c>
      <c r="BJ3249" s="12">
        <v>1015.41</v>
      </c>
      <c r="BK3249" s="72">
        <v>46.734000000000002</v>
      </c>
      <c r="BL3249" s="72">
        <v>6.2060000000000004</v>
      </c>
      <c r="BM3249" s="12">
        <v>606.30100000000004</v>
      </c>
      <c r="BN3249" s="72">
        <v>27.905000000000001</v>
      </c>
      <c r="BO3249" s="72">
        <v>9.98</v>
      </c>
      <c r="BP3249" s="12">
        <v>1621.711</v>
      </c>
      <c r="BQ3249" s="72">
        <v>74.638999999999996</v>
      </c>
      <c r="BR3249" s="72">
        <v>4.5670000000000002</v>
      </c>
      <c r="BS3249" s="12">
        <v>2063.4650000000001</v>
      </c>
      <c r="BT3249" s="72">
        <v>94.971000000000004</v>
      </c>
      <c r="BU3249" s="72">
        <v>3.5339999999999998</v>
      </c>
      <c r="BV3249" s="12">
        <v>2172.7310000000002</v>
      </c>
      <c r="BW3249" s="72">
        <v>100</v>
      </c>
      <c r="BX3249" s="72">
        <v>3.516</v>
      </c>
      <c r="BY3249" s="13"/>
      <c r="BZ3249" s="13"/>
    </row>
    <row r="3250" spans="1:78">
      <c r="A3250" s="122" t="s">
        <v>65</v>
      </c>
      <c r="B3250" s="71" t="s">
        <v>47</v>
      </c>
      <c r="C3250" s="71" t="s">
        <v>25</v>
      </c>
      <c r="D3250" s="34">
        <v>42705</v>
      </c>
      <c r="E3250" s="12">
        <v>0</v>
      </c>
      <c r="F3250" s="72">
        <v>0</v>
      </c>
      <c r="G3250" s="72">
        <v>0</v>
      </c>
      <c r="H3250" s="12">
        <v>0</v>
      </c>
      <c r="I3250" s="72">
        <v>0</v>
      </c>
      <c r="J3250" s="72">
        <v>0</v>
      </c>
      <c r="K3250" s="12">
        <v>0</v>
      </c>
      <c r="L3250" s="72">
        <v>0</v>
      </c>
      <c r="M3250" s="72">
        <v>0</v>
      </c>
      <c r="N3250" s="12">
        <v>0</v>
      </c>
      <c r="O3250" s="72">
        <v>0</v>
      </c>
      <c r="P3250" s="72">
        <v>0</v>
      </c>
      <c r="Q3250" s="12">
        <v>0</v>
      </c>
      <c r="R3250" s="72">
        <v>0</v>
      </c>
      <c r="S3250" s="72">
        <v>0</v>
      </c>
      <c r="T3250" s="12">
        <v>0</v>
      </c>
      <c r="U3250" s="72">
        <v>0</v>
      </c>
      <c r="V3250" s="72">
        <v>0</v>
      </c>
      <c r="W3250" s="12">
        <v>0</v>
      </c>
      <c r="X3250" s="72">
        <v>0</v>
      </c>
      <c r="Y3250" s="72">
        <v>0</v>
      </c>
      <c r="Z3250" s="12">
        <v>0</v>
      </c>
      <c r="AA3250" s="72">
        <v>0</v>
      </c>
      <c r="AB3250" s="72">
        <v>0</v>
      </c>
      <c r="AC3250" s="12">
        <v>0</v>
      </c>
      <c r="AD3250" s="72">
        <v>0</v>
      </c>
      <c r="AE3250" s="72">
        <v>0</v>
      </c>
      <c r="AF3250" s="12">
        <v>2.387</v>
      </c>
      <c r="AG3250" s="72">
        <v>0.115</v>
      </c>
      <c r="AH3250" s="72">
        <v>125.946</v>
      </c>
      <c r="AI3250" s="12">
        <v>101.12</v>
      </c>
      <c r="AJ3250" s="72">
        <v>4.875</v>
      </c>
      <c r="AK3250" s="72">
        <v>20.140999999999998</v>
      </c>
      <c r="AL3250" s="12">
        <v>103.50700000000001</v>
      </c>
      <c r="AM3250" s="72">
        <v>4.99</v>
      </c>
      <c r="AN3250" s="72">
        <v>20.716000000000001</v>
      </c>
      <c r="AO3250" s="12">
        <v>103.50700000000001</v>
      </c>
      <c r="AP3250" s="72">
        <v>4.99</v>
      </c>
      <c r="AQ3250" s="72">
        <v>20.716000000000001</v>
      </c>
      <c r="AR3250" s="12">
        <v>2.5990000000000002</v>
      </c>
      <c r="AS3250" s="72">
        <v>0.125</v>
      </c>
      <c r="AT3250" s="72">
        <v>86.421000000000006</v>
      </c>
      <c r="AU3250" s="12">
        <v>3.2050000000000001</v>
      </c>
      <c r="AV3250" s="72">
        <v>0.154</v>
      </c>
      <c r="AW3250" s="72">
        <v>101.402</v>
      </c>
      <c r="AX3250" s="12">
        <v>189.80600000000001</v>
      </c>
      <c r="AY3250" s="72">
        <v>9.15</v>
      </c>
      <c r="AZ3250" s="72">
        <v>23.036000000000001</v>
      </c>
      <c r="BA3250" s="12">
        <v>193.011</v>
      </c>
      <c r="BB3250" s="72">
        <v>9.3049999999999997</v>
      </c>
      <c r="BC3250" s="72">
        <v>22.492999999999999</v>
      </c>
      <c r="BD3250" s="12">
        <v>201.78899999999999</v>
      </c>
      <c r="BE3250" s="72">
        <v>9.7279999999999998</v>
      </c>
      <c r="BF3250" s="72">
        <v>23.594999999999999</v>
      </c>
      <c r="BG3250" s="12">
        <v>394.8</v>
      </c>
      <c r="BH3250" s="72">
        <v>19.033000000000001</v>
      </c>
      <c r="BI3250" s="72">
        <v>16.366</v>
      </c>
      <c r="BJ3250" s="12">
        <v>844.50800000000004</v>
      </c>
      <c r="BK3250" s="72">
        <v>40.713000000000001</v>
      </c>
      <c r="BL3250" s="72">
        <v>7.9770000000000003</v>
      </c>
      <c r="BM3250" s="12">
        <v>728.87900000000002</v>
      </c>
      <c r="BN3250" s="72">
        <v>35.139000000000003</v>
      </c>
      <c r="BO3250" s="72">
        <v>7.0270000000000001</v>
      </c>
      <c r="BP3250" s="12">
        <v>1573.3869999999999</v>
      </c>
      <c r="BQ3250" s="72">
        <v>75.852000000000004</v>
      </c>
      <c r="BR3250" s="72">
        <v>4.8860000000000001</v>
      </c>
      <c r="BS3250" s="12">
        <v>1970.7860000000001</v>
      </c>
      <c r="BT3250" s="72">
        <v>95.01</v>
      </c>
      <c r="BU3250" s="72">
        <v>4.9269999999999996</v>
      </c>
      <c r="BV3250" s="12">
        <v>2074.2930000000001</v>
      </c>
      <c r="BW3250" s="72">
        <v>100</v>
      </c>
      <c r="BX3250" s="72">
        <v>4.5730000000000004</v>
      </c>
      <c r="BY3250" s="13"/>
      <c r="BZ3250" s="13"/>
    </row>
    <row r="3251" spans="1:78">
      <c r="A3251" s="122" t="s">
        <v>65</v>
      </c>
      <c r="B3251" s="71" t="s">
        <v>47</v>
      </c>
      <c r="C3251" s="71" t="s">
        <v>25</v>
      </c>
      <c r="D3251" s="34">
        <v>42795</v>
      </c>
      <c r="E3251" s="12">
        <v>0</v>
      </c>
      <c r="F3251" s="72">
        <v>0</v>
      </c>
      <c r="G3251" s="72">
        <v>0</v>
      </c>
      <c r="H3251" s="12">
        <v>0</v>
      </c>
      <c r="I3251" s="72">
        <v>0</v>
      </c>
      <c r="J3251" s="72">
        <v>0</v>
      </c>
      <c r="K3251" s="12">
        <v>0</v>
      </c>
      <c r="L3251" s="72">
        <v>0</v>
      </c>
      <c r="M3251" s="72">
        <v>0</v>
      </c>
      <c r="N3251" s="12">
        <v>0</v>
      </c>
      <c r="O3251" s="72">
        <v>0</v>
      </c>
      <c r="P3251" s="72">
        <v>0</v>
      </c>
      <c r="Q3251" s="12">
        <v>0</v>
      </c>
      <c r="R3251" s="72">
        <v>0</v>
      </c>
      <c r="S3251" s="72">
        <v>0</v>
      </c>
      <c r="T3251" s="12">
        <v>0</v>
      </c>
      <c r="U3251" s="72">
        <v>0</v>
      </c>
      <c r="V3251" s="72">
        <v>0</v>
      </c>
      <c r="W3251" s="12">
        <v>0</v>
      </c>
      <c r="X3251" s="72">
        <v>0</v>
      </c>
      <c r="Y3251" s="72">
        <v>0</v>
      </c>
      <c r="Z3251" s="12">
        <v>0</v>
      </c>
      <c r="AA3251" s="72">
        <v>0</v>
      </c>
      <c r="AB3251" s="72">
        <v>0</v>
      </c>
      <c r="AC3251" s="12">
        <v>0</v>
      </c>
      <c r="AD3251" s="72">
        <v>0</v>
      </c>
      <c r="AE3251" s="72">
        <v>0</v>
      </c>
      <c r="AF3251" s="12">
        <v>3.931</v>
      </c>
      <c r="AG3251" s="72">
        <v>0.19</v>
      </c>
      <c r="AH3251" s="72">
        <v>84.480999999999995</v>
      </c>
      <c r="AI3251" s="12">
        <v>131.161</v>
      </c>
      <c r="AJ3251" s="72">
        <v>6.351</v>
      </c>
      <c r="AK3251" s="72">
        <v>20.143000000000001</v>
      </c>
      <c r="AL3251" s="12">
        <v>135.09200000000001</v>
      </c>
      <c r="AM3251" s="72">
        <v>6.5410000000000004</v>
      </c>
      <c r="AN3251" s="72">
        <v>19.579999999999998</v>
      </c>
      <c r="AO3251" s="12">
        <v>135.09200000000001</v>
      </c>
      <c r="AP3251" s="72">
        <v>6.5410000000000004</v>
      </c>
      <c r="AQ3251" s="72">
        <v>19.579999999999998</v>
      </c>
      <c r="AR3251" s="12">
        <v>65.522000000000006</v>
      </c>
      <c r="AS3251" s="72">
        <v>3.173</v>
      </c>
      <c r="AT3251" s="72">
        <v>33.14</v>
      </c>
      <c r="AU3251" s="12">
        <v>7.1920000000000002</v>
      </c>
      <c r="AV3251" s="72">
        <v>0.34799999999999998</v>
      </c>
      <c r="AW3251" s="72">
        <v>105.149</v>
      </c>
      <c r="AX3251" s="12">
        <v>313.78199999999998</v>
      </c>
      <c r="AY3251" s="72">
        <v>15.194000000000001</v>
      </c>
      <c r="AZ3251" s="72">
        <v>13.109</v>
      </c>
      <c r="BA3251" s="12">
        <v>320.97300000000001</v>
      </c>
      <c r="BB3251" s="72">
        <v>15.542</v>
      </c>
      <c r="BC3251" s="72">
        <v>13.022</v>
      </c>
      <c r="BD3251" s="12">
        <v>142.404</v>
      </c>
      <c r="BE3251" s="72">
        <v>6.8949999999999996</v>
      </c>
      <c r="BF3251" s="72">
        <v>15.657999999999999</v>
      </c>
      <c r="BG3251" s="12">
        <v>463.37700000000001</v>
      </c>
      <c r="BH3251" s="72">
        <v>22.437000000000001</v>
      </c>
      <c r="BI3251" s="72">
        <v>10.307</v>
      </c>
      <c r="BJ3251" s="12">
        <v>794.30499999999995</v>
      </c>
      <c r="BK3251" s="72">
        <v>38.460999999999999</v>
      </c>
      <c r="BL3251" s="72">
        <v>9.2189999999999994</v>
      </c>
      <c r="BM3251" s="12">
        <v>606.92399999999998</v>
      </c>
      <c r="BN3251" s="72">
        <v>29.388000000000002</v>
      </c>
      <c r="BO3251" s="72">
        <v>8.7059999999999995</v>
      </c>
      <c r="BP3251" s="12">
        <v>1401.229</v>
      </c>
      <c r="BQ3251" s="72">
        <v>67.849000000000004</v>
      </c>
      <c r="BR3251" s="72">
        <v>6.4589999999999996</v>
      </c>
      <c r="BS3251" s="12">
        <v>1930.127</v>
      </c>
      <c r="BT3251" s="72">
        <v>93.459000000000003</v>
      </c>
      <c r="BU3251" s="72">
        <v>4.5119999999999996</v>
      </c>
      <c r="BV3251" s="12">
        <v>2065.2190000000001</v>
      </c>
      <c r="BW3251" s="72">
        <v>100</v>
      </c>
      <c r="BX3251" s="72">
        <v>4.5010000000000003</v>
      </c>
      <c r="BY3251" s="13"/>
      <c r="BZ3251" s="13"/>
    </row>
    <row r="3252" spans="1:78">
      <c r="A3252" s="122" t="s">
        <v>65</v>
      </c>
      <c r="B3252" s="71" t="s">
        <v>47</v>
      </c>
      <c r="C3252" s="71" t="s">
        <v>25</v>
      </c>
      <c r="D3252" s="34">
        <v>42887</v>
      </c>
      <c r="E3252" s="12">
        <v>0</v>
      </c>
      <c r="F3252" s="72">
        <v>0</v>
      </c>
      <c r="G3252" s="72">
        <v>0</v>
      </c>
      <c r="H3252" s="12">
        <v>0</v>
      </c>
      <c r="I3252" s="72">
        <v>0</v>
      </c>
      <c r="J3252" s="72">
        <v>0</v>
      </c>
      <c r="K3252" s="12">
        <v>0</v>
      </c>
      <c r="L3252" s="72">
        <v>0</v>
      </c>
      <c r="M3252" s="72">
        <v>0</v>
      </c>
      <c r="N3252" s="12">
        <v>0</v>
      </c>
      <c r="O3252" s="72">
        <v>0</v>
      </c>
      <c r="P3252" s="72">
        <v>0</v>
      </c>
      <c r="Q3252" s="12">
        <v>0</v>
      </c>
      <c r="R3252" s="72">
        <v>0</v>
      </c>
      <c r="S3252" s="72">
        <v>0</v>
      </c>
      <c r="T3252" s="12">
        <v>0</v>
      </c>
      <c r="U3252" s="72">
        <v>0</v>
      </c>
      <c r="V3252" s="72">
        <v>0</v>
      </c>
      <c r="W3252" s="12">
        <v>0</v>
      </c>
      <c r="X3252" s="72">
        <v>0</v>
      </c>
      <c r="Y3252" s="72">
        <v>0</v>
      </c>
      <c r="Z3252" s="12">
        <v>0</v>
      </c>
      <c r="AA3252" s="72">
        <v>0</v>
      </c>
      <c r="AB3252" s="72">
        <v>0</v>
      </c>
      <c r="AC3252" s="12">
        <v>0</v>
      </c>
      <c r="AD3252" s="72">
        <v>0</v>
      </c>
      <c r="AE3252" s="72">
        <v>0</v>
      </c>
      <c r="AF3252" s="12">
        <v>5.7919999999999998</v>
      </c>
      <c r="AG3252" s="72">
        <v>0.254</v>
      </c>
      <c r="AH3252" s="72">
        <v>79.466999999999999</v>
      </c>
      <c r="AI3252" s="12">
        <v>109.974</v>
      </c>
      <c r="AJ3252" s="72">
        <v>4.8280000000000003</v>
      </c>
      <c r="AK3252" s="72">
        <v>19.462</v>
      </c>
      <c r="AL3252" s="12">
        <v>115.76600000000001</v>
      </c>
      <c r="AM3252" s="72">
        <v>5.0830000000000002</v>
      </c>
      <c r="AN3252" s="72">
        <v>18.89</v>
      </c>
      <c r="AO3252" s="12">
        <v>115.76600000000001</v>
      </c>
      <c r="AP3252" s="72">
        <v>5.0830000000000002</v>
      </c>
      <c r="AQ3252" s="72">
        <v>18.89</v>
      </c>
      <c r="AR3252" s="12">
        <v>28.86</v>
      </c>
      <c r="AS3252" s="72">
        <v>1.2669999999999999</v>
      </c>
      <c r="AT3252" s="72">
        <v>41.058999999999997</v>
      </c>
      <c r="AU3252" s="12">
        <v>0</v>
      </c>
      <c r="AV3252" s="72">
        <v>0</v>
      </c>
      <c r="AW3252" s="72">
        <v>0</v>
      </c>
      <c r="AX3252" s="12">
        <v>310.03300000000002</v>
      </c>
      <c r="AY3252" s="72">
        <v>13.612</v>
      </c>
      <c r="AZ3252" s="72">
        <v>11.926</v>
      </c>
      <c r="BA3252" s="12">
        <v>310.03300000000002</v>
      </c>
      <c r="BB3252" s="72">
        <v>13.612</v>
      </c>
      <c r="BC3252" s="72">
        <v>11.926</v>
      </c>
      <c r="BD3252" s="12">
        <v>117.884</v>
      </c>
      <c r="BE3252" s="72">
        <v>5.1760000000000002</v>
      </c>
      <c r="BF3252" s="72">
        <v>22.925999999999998</v>
      </c>
      <c r="BG3252" s="12">
        <v>427.91699999999997</v>
      </c>
      <c r="BH3252" s="72">
        <v>18.788</v>
      </c>
      <c r="BI3252" s="72">
        <v>10.766999999999999</v>
      </c>
      <c r="BJ3252" s="12">
        <v>990.15200000000004</v>
      </c>
      <c r="BK3252" s="72">
        <v>43.472999999999999</v>
      </c>
      <c r="BL3252" s="72">
        <v>6.1849999999999996</v>
      </c>
      <c r="BM3252" s="12">
        <v>714.95399999999995</v>
      </c>
      <c r="BN3252" s="72">
        <v>31.39</v>
      </c>
      <c r="BO3252" s="72">
        <v>7.3760000000000003</v>
      </c>
      <c r="BP3252" s="12">
        <v>1705.106</v>
      </c>
      <c r="BQ3252" s="72">
        <v>74.863</v>
      </c>
      <c r="BR3252" s="72">
        <v>2.8660000000000001</v>
      </c>
      <c r="BS3252" s="12">
        <v>2161.8829999999998</v>
      </c>
      <c r="BT3252" s="72">
        <v>94.917000000000002</v>
      </c>
      <c r="BU3252" s="72">
        <v>2.5179999999999998</v>
      </c>
      <c r="BV3252" s="12">
        <v>2277.6480000000001</v>
      </c>
      <c r="BW3252" s="72">
        <v>100</v>
      </c>
      <c r="BX3252" s="72">
        <v>2.714</v>
      </c>
      <c r="BY3252" s="13"/>
      <c r="BZ3252" s="13"/>
    </row>
    <row r="3253" spans="1:78" ht="12.75" customHeight="1">
      <c r="A3253" s="122" t="s">
        <v>65</v>
      </c>
      <c r="B3253" s="71" t="s">
        <v>47</v>
      </c>
      <c r="C3253" s="71" t="s">
        <v>25</v>
      </c>
      <c r="D3253" s="34">
        <v>43344</v>
      </c>
      <c r="E3253" s="12">
        <v>0</v>
      </c>
      <c r="F3253" s="72">
        <v>0</v>
      </c>
      <c r="G3253" s="72">
        <v>0</v>
      </c>
      <c r="H3253" s="12">
        <v>0</v>
      </c>
      <c r="I3253" s="72">
        <v>0</v>
      </c>
      <c r="J3253" s="72">
        <v>0</v>
      </c>
      <c r="K3253" s="12">
        <v>0</v>
      </c>
      <c r="L3253" s="72">
        <v>0</v>
      </c>
      <c r="M3253" s="72">
        <v>0</v>
      </c>
      <c r="N3253" s="12">
        <v>0</v>
      </c>
      <c r="O3253" s="72">
        <v>0</v>
      </c>
      <c r="P3253" s="72">
        <v>0</v>
      </c>
      <c r="Q3253" s="12">
        <v>0</v>
      </c>
      <c r="R3253" s="72">
        <v>0</v>
      </c>
      <c r="S3253" s="72">
        <v>0</v>
      </c>
      <c r="T3253" s="12">
        <v>0</v>
      </c>
      <c r="U3253" s="72">
        <v>0</v>
      </c>
      <c r="V3253" s="72">
        <v>0</v>
      </c>
      <c r="W3253" s="12">
        <v>0</v>
      </c>
      <c r="X3253" s="72">
        <v>0</v>
      </c>
      <c r="Y3253" s="72">
        <v>0</v>
      </c>
      <c r="Z3253" s="12">
        <v>0</v>
      </c>
      <c r="AA3253" s="72">
        <v>0</v>
      </c>
      <c r="AB3253" s="72">
        <v>0</v>
      </c>
      <c r="AC3253" s="12">
        <v>0</v>
      </c>
      <c r="AD3253" s="72">
        <v>0</v>
      </c>
      <c r="AE3253" s="72">
        <v>0</v>
      </c>
      <c r="AF3253" s="12">
        <v>4.282</v>
      </c>
      <c r="AG3253" s="72">
        <v>0.185</v>
      </c>
      <c r="AH3253" s="72">
        <v>109.822</v>
      </c>
      <c r="AI3253" s="12">
        <v>130.77699999999999</v>
      </c>
      <c r="AJ3253" s="72">
        <v>5.6630000000000003</v>
      </c>
      <c r="AK3253" s="72">
        <v>15.566000000000001</v>
      </c>
      <c r="AL3253" s="12">
        <v>135.059</v>
      </c>
      <c r="AM3253" s="72">
        <v>5.8490000000000002</v>
      </c>
      <c r="AN3253" s="72">
        <v>15.038</v>
      </c>
      <c r="AO3253" s="12">
        <v>135.059</v>
      </c>
      <c r="AP3253" s="72">
        <v>5.8490000000000002</v>
      </c>
      <c r="AQ3253" s="72">
        <v>15.038</v>
      </c>
      <c r="AR3253" s="12">
        <v>36.345999999999997</v>
      </c>
      <c r="AS3253" s="72">
        <v>1.5740000000000001</v>
      </c>
      <c r="AT3253" s="72">
        <v>48.816000000000003</v>
      </c>
      <c r="AU3253" s="12">
        <v>2.3170000000000002</v>
      </c>
      <c r="AV3253" s="72">
        <v>0.1</v>
      </c>
      <c r="AW3253" s="72">
        <v>103.11199999999999</v>
      </c>
      <c r="AX3253" s="12">
        <v>177.37200000000001</v>
      </c>
      <c r="AY3253" s="72">
        <v>7.681</v>
      </c>
      <c r="AZ3253" s="72">
        <v>20.725999999999999</v>
      </c>
      <c r="BA3253" s="12">
        <v>179.68899999999999</v>
      </c>
      <c r="BB3253" s="72">
        <v>7.7809999999999997</v>
      </c>
      <c r="BC3253" s="72">
        <v>20.536999999999999</v>
      </c>
      <c r="BD3253" s="12">
        <v>161.35</v>
      </c>
      <c r="BE3253" s="72">
        <v>6.9870000000000001</v>
      </c>
      <c r="BF3253" s="72">
        <v>18.885000000000002</v>
      </c>
      <c r="BG3253" s="12">
        <v>341.03800000000001</v>
      </c>
      <c r="BH3253" s="72">
        <v>14.769</v>
      </c>
      <c r="BI3253" s="72">
        <v>15.805999999999999</v>
      </c>
      <c r="BJ3253" s="12">
        <v>1042.7380000000001</v>
      </c>
      <c r="BK3253" s="72">
        <v>45.155999999999999</v>
      </c>
      <c r="BL3253" s="72">
        <v>5.39</v>
      </c>
      <c r="BM3253" s="12">
        <v>753.99699999999996</v>
      </c>
      <c r="BN3253" s="72">
        <v>32.652000000000001</v>
      </c>
      <c r="BO3253" s="72">
        <v>7.8529999999999998</v>
      </c>
      <c r="BP3253" s="12">
        <v>1796.7349999999999</v>
      </c>
      <c r="BQ3253" s="72">
        <v>77.808000000000007</v>
      </c>
      <c r="BR3253" s="72">
        <v>3.7749999999999999</v>
      </c>
      <c r="BS3253" s="12">
        <v>2174.1190000000001</v>
      </c>
      <c r="BT3253" s="72">
        <v>94.150999999999996</v>
      </c>
      <c r="BU3253" s="72">
        <v>3.7189999999999999</v>
      </c>
      <c r="BV3253" s="12">
        <v>2309.1779999999999</v>
      </c>
      <c r="BW3253" s="72">
        <v>100</v>
      </c>
      <c r="BX3253" s="72">
        <v>3.6059999999999999</v>
      </c>
      <c r="BY3253" s="13"/>
      <c r="BZ3253" s="13"/>
    </row>
    <row r="3254" spans="1:78" ht="12.75" customHeight="1">
      <c r="A3254" s="122" t="s">
        <v>65</v>
      </c>
      <c r="B3254" s="71" t="s">
        <v>47</v>
      </c>
      <c r="C3254" s="71" t="s">
        <v>25</v>
      </c>
      <c r="D3254" s="34">
        <v>43435</v>
      </c>
      <c r="E3254" s="12">
        <v>0</v>
      </c>
      <c r="F3254" s="72">
        <v>0</v>
      </c>
      <c r="G3254" s="72">
        <v>0</v>
      </c>
      <c r="H3254" s="12">
        <v>0</v>
      </c>
      <c r="I3254" s="72">
        <v>0</v>
      </c>
      <c r="J3254" s="72">
        <v>0</v>
      </c>
      <c r="K3254" s="12">
        <v>0</v>
      </c>
      <c r="L3254" s="72">
        <v>0</v>
      </c>
      <c r="M3254" s="72">
        <v>0</v>
      </c>
      <c r="N3254" s="12">
        <v>0</v>
      </c>
      <c r="O3254" s="72">
        <v>0</v>
      </c>
      <c r="P3254" s="72">
        <v>0</v>
      </c>
      <c r="Q3254" s="12">
        <v>0</v>
      </c>
      <c r="R3254" s="72">
        <v>0</v>
      </c>
      <c r="S3254" s="72">
        <v>0</v>
      </c>
      <c r="T3254" s="12">
        <v>0</v>
      </c>
      <c r="U3254" s="72">
        <v>0</v>
      </c>
      <c r="V3254" s="72">
        <v>0</v>
      </c>
      <c r="W3254" s="12">
        <v>0</v>
      </c>
      <c r="X3254" s="72">
        <v>0</v>
      </c>
      <c r="Y3254" s="72">
        <v>0</v>
      </c>
      <c r="Z3254" s="12">
        <v>0</v>
      </c>
      <c r="AA3254" s="72">
        <v>0</v>
      </c>
      <c r="AB3254" s="72">
        <v>0</v>
      </c>
      <c r="AC3254" s="12">
        <v>0</v>
      </c>
      <c r="AD3254" s="72">
        <v>0</v>
      </c>
      <c r="AE3254" s="72">
        <v>0</v>
      </c>
      <c r="AF3254" s="12">
        <v>6.7240000000000002</v>
      </c>
      <c r="AG3254" s="72">
        <v>0.28499999999999998</v>
      </c>
      <c r="AH3254" s="72">
        <v>106.184</v>
      </c>
      <c r="AI3254" s="12">
        <v>118.374</v>
      </c>
      <c r="AJ3254" s="72">
        <v>5.0209999999999999</v>
      </c>
      <c r="AK3254" s="72">
        <v>33.055999999999997</v>
      </c>
      <c r="AL3254" s="12">
        <v>125.09699999999999</v>
      </c>
      <c r="AM3254" s="72">
        <v>5.306</v>
      </c>
      <c r="AN3254" s="72">
        <v>32.973999999999997</v>
      </c>
      <c r="AO3254" s="12">
        <v>125.09699999999999</v>
      </c>
      <c r="AP3254" s="72">
        <v>5.306</v>
      </c>
      <c r="AQ3254" s="72">
        <v>32.973999999999997</v>
      </c>
      <c r="AR3254" s="12">
        <v>19.491</v>
      </c>
      <c r="AS3254" s="72">
        <v>0.82699999999999996</v>
      </c>
      <c r="AT3254" s="72">
        <v>50.411000000000001</v>
      </c>
      <c r="AU3254" s="12">
        <v>18.419</v>
      </c>
      <c r="AV3254" s="72">
        <v>0.78100000000000003</v>
      </c>
      <c r="AW3254" s="72">
        <v>61.220999999999997</v>
      </c>
      <c r="AX3254" s="12">
        <v>174.52199999999999</v>
      </c>
      <c r="AY3254" s="72">
        <v>7.4020000000000001</v>
      </c>
      <c r="AZ3254" s="72">
        <v>19.475000000000001</v>
      </c>
      <c r="BA3254" s="12">
        <v>192.941</v>
      </c>
      <c r="BB3254" s="72">
        <v>8.1839999999999993</v>
      </c>
      <c r="BC3254" s="72">
        <v>17.765999999999998</v>
      </c>
      <c r="BD3254" s="12">
        <v>83.605000000000004</v>
      </c>
      <c r="BE3254" s="72">
        <v>3.5459999999999998</v>
      </c>
      <c r="BF3254" s="72">
        <v>29.196999999999999</v>
      </c>
      <c r="BG3254" s="12">
        <v>276.54599999999999</v>
      </c>
      <c r="BH3254" s="72">
        <v>11.73</v>
      </c>
      <c r="BI3254" s="72">
        <v>14.117000000000001</v>
      </c>
      <c r="BJ3254" s="12">
        <v>1067.5609999999999</v>
      </c>
      <c r="BK3254" s="72">
        <v>45.280999999999999</v>
      </c>
      <c r="BL3254" s="72">
        <v>8.4760000000000009</v>
      </c>
      <c r="BM3254" s="12">
        <v>868.93</v>
      </c>
      <c r="BN3254" s="72">
        <v>36.856000000000002</v>
      </c>
      <c r="BO3254" s="72">
        <v>6.8970000000000002</v>
      </c>
      <c r="BP3254" s="12">
        <v>1936.491</v>
      </c>
      <c r="BQ3254" s="72">
        <v>82.137</v>
      </c>
      <c r="BR3254" s="72">
        <v>4.6390000000000002</v>
      </c>
      <c r="BS3254" s="12">
        <v>2232.5279999999998</v>
      </c>
      <c r="BT3254" s="72">
        <v>94.694000000000003</v>
      </c>
      <c r="BU3254" s="72">
        <v>3.4430000000000001</v>
      </c>
      <c r="BV3254" s="12">
        <v>2357.625</v>
      </c>
      <c r="BW3254" s="72">
        <v>100</v>
      </c>
      <c r="BX3254" s="72">
        <v>3.6619999999999999</v>
      </c>
      <c r="BY3254" s="13"/>
      <c r="BZ3254" s="13"/>
    </row>
    <row r="3255" spans="1:78" ht="12.75" customHeight="1">
      <c r="A3255" s="122" t="s">
        <v>65</v>
      </c>
      <c r="B3255" s="71" t="s">
        <v>47</v>
      </c>
      <c r="C3255" s="71" t="s">
        <v>25</v>
      </c>
      <c r="D3255" s="34">
        <v>43525</v>
      </c>
      <c r="E3255" s="12">
        <v>0</v>
      </c>
      <c r="F3255" s="72">
        <v>0</v>
      </c>
      <c r="G3255" s="72">
        <v>0</v>
      </c>
      <c r="H3255" s="12">
        <v>0</v>
      </c>
      <c r="I3255" s="72">
        <v>0</v>
      </c>
      <c r="J3255" s="72">
        <v>0</v>
      </c>
      <c r="K3255" s="12">
        <v>0</v>
      </c>
      <c r="L3255" s="72">
        <v>0</v>
      </c>
      <c r="M3255" s="72">
        <v>0</v>
      </c>
      <c r="N3255" s="12">
        <v>0</v>
      </c>
      <c r="O3255" s="72">
        <v>0</v>
      </c>
      <c r="P3255" s="72">
        <v>0</v>
      </c>
      <c r="Q3255" s="12">
        <v>0</v>
      </c>
      <c r="R3255" s="72">
        <v>0</v>
      </c>
      <c r="S3255" s="72">
        <v>0</v>
      </c>
      <c r="T3255" s="12">
        <v>0</v>
      </c>
      <c r="U3255" s="72">
        <v>0</v>
      </c>
      <c r="V3255" s="72">
        <v>0</v>
      </c>
      <c r="W3255" s="12">
        <v>0</v>
      </c>
      <c r="X3255" s="72">
        <v>0</v>
      </c>
      <c r="Y3255" s="72">
        <v>0</v>
      </c>
      <c r="Z3255" s="12">
        <v>0</v>
      </c>
      <c r="AA3255" s="72">
        <v>0</v>
      </c>
      <c r="AB3255" s="72">
        <v>0</v>
      </c>
      <c r="AC3255" s="12">
        <v>0</v>
      </c>
      <c r="AD3255" s="72">
        <v>0</v>
      </c>
      <c r="AE3255" s="72">
        <v>0</v>
      </c>
      <c r="AF3255" s="12">
        <v>13.914</v>
      </c>
      <c r="AG3255" s="72">
        <v>0.60299999999999998</v>
      </c>
      <c r="AH3255" s="72">
        <v>103.51</v>
      </c>
      <c r="AI3255" s="12">
        <v>100.024</v>
      </c>
      <c r="AJ3255" s="72">
        <v>4.3330000000000002</v>
      </c>
      <c r="AK3255" s="72">
        <v>19.670000000000002</v>
      </c>
      <c r="AL3255" s="12">
        <v>113.938</v>
      </c>
      <c r="AM3255" s="72">
        <v>4.9359999999999999</v>
      </c>
      <c r="AN3255" s="72">
        <v>23.518000000000001</v>
      </c>
      <c r="AO3255" s="12">
        <v>113.938</v>
      </c>
      <c r="AP3255" s="72">
        <v>4.9359999999999999</v>
      </c>
      <c r="AQ3255" s="72">
        <v>23.518000000000001</v>
      </c>
      <c r="AR3255" s="12">
        <v>15.419</v>
      </c>
      <c r="AS3255" s="72">
        <v>0.66800000000000004</v>
      </c>
      <c r="AT3255" s="72">
        <v>54.540999999999997</v>
      </c>
      <c r="AU3255" s="12">
        <v>16.224</v>
      </c>
      <c r="AV3255" s="72">
        <v>0.70299999999999996</v>
      </c>
      <c r="AW3255" s="72">
        <v>53.075000000000003</v>
      </c>
      <c r="AX3255" s="12">
        <v>253.63300000000001</v>
      </c>
      <c r="AY3255" s="72">
        <v>10.988</v>
      </c>
      <c r="AZ3255" s="72">
        <v>18.405999999999999</v>
      </c>
      <c r="BA3255" s="12">
        <v>269.85700000000003</v>
      </c>
      <c r="BB3255" s="72">
        <v>11.691000000000001</v>
      </c>
      <c r="BC3255" s="72">
        <v>17.779</v>
      </c>
      <c r="BD3255" s="12">
        <v>181.941</v>
      </c>
      <c r="BE3255" s="72">
        <v>7.8819999999999997</v>
      </c>
      <c r="BF3255" s="72">
        <v>22.190999999999999</v>
      </c>
      <c r="BG3255" s="12">
        <v>451.798</v>
      </c>
      <c r="BH3255" s="72">
        <v>19.573</v>
      </c>
      <c r="BI3255" s="72">
        <v>13.101000000000001</v>
      </c>
      <c r="BJ3255" s="12">
        <v>1098.0229999999999</v>
      </c>
      <c r="BK3255" s="72">
        <v>47.57</v>
      </c>
      <c r="BL3255" s="72">
        <v>8.2880000000000003</v>
      </c>
      <c r="BM3255" s="12">
        <v>629.05999999999995</v>
      </c>
      <c r="BN3255" s="72">
        <v>27.253</v>
      </c>
      <c r="BO3255" s="72">
        <v>9.1120000000000001</v>
      </c>
      <c r="BP3255" s="12">
        <v>1727.0840000000001</v>
      </c>
      <c r="BQ3255" s="72">
        <v>74.822999999999993</v>
      </c>
      <c r="BR3255" s="72">
        <v>4.6369999999999996</v>
      </c>
      <c r="BS3255" s="12">
        <v>2194.3000000000002</v>
      </c>
      <c r="BT3255" s="72">
        <v>95.063999999999993</v>
      </c>
      <c r="BU3255" s="72">
        <v>3.2839999999999998</v>
      </c>
      <c r="BV3255" s="12">
        <v>2308.2379999999998</v>
      </c>
      <c r="BW3255" s="72">
        <v>100</v>
      </c>
      <c r="BX3255" s="72">
        <v>3.2029999999999998</v>
      </c>
      <c r="BY3255" s="13"/>
      <c r="BZ3255" s="13"/>
    </row>
    <row r="3256" spans="1:78" ht="12.75" customHeight="1">
      <c r="A3256" s="122" t="s">
        <v>65</v>
      </c>
      <c r="B3256" s="71" t="s">
        <v>47</v>
      </c>
      <c r="C3256" s="71" t="s">
        <v>25</v>
      </c>
      <c r="D3256" s="34">
        <v>43617</v>
      </c>
      <c r="E3256" s="12">
        <v>0</v>
      </c>
      <c r="F3256" s="72">
        <v>0</v>
      </c>
      <c r="G3256" s="72">
        <v>0</v>
      </c>
      <c r="H3256" s="12">
        <v>0</v>
      </c>
      <c r="I3256" s="72">
        <v>0</v>
      </c>
      <c r="J3256" s="72">
        <v>0</v>
      </c>
      <c r="K3256" s="12">
        <v>0</v>
      </c>
      <c r="L3256" s="72">
        <v>0</v>
      </c>
      <c r="M3256" s="72">
        <v>0</v>
      </c>
      <c r="N3256" s="12">
        <v>0</v>
      </c>
      <c r="O3256" s="72">
        <v>0</v>
      </c>
      <c r="P3256" s="72">
        <v>0</v>
      </c>
      <c r="Q3256" s="12">
        <v>0</v>
      </c>
      <c r="R3256" s="72">
        <v>0</v>
      </c>
      <c r="S3256" s="72">
        <v>0</v>
      </c>
      <c r="T3256" s="12">
        <v>0</v>
      </c>
      <c r="U3256" s="72">
        <v>0</v>
      </c>
      <c r="V3256" s="72">
        <v>0</v>
      </c>
      <c r="W3256" s="12">
        <v>0</v>
      </c>
      <c r="X3256" s="72">
        <v>0</v>
      </c>
      <c r="Y3256" s="72">
        <v>0</v>
      </c>
      <c r="Z3256" s="12">
        <v>0</v>
      </c>
      <c r="AA3256" s="72">
        <v>0</v>
      </c>
      <c r="AB3256" s="72">
        <v>0</v>
      </c>
      <c r="AC3256" s="12">
        <v>0</v>
      </c>
      <c r="AD3256" s="72">
        <v>0</v>
      </c>
      <c r="AE3256" s="72">
        <v>0</v>
      </c>
      <c r="AF3256" s="12">
        <v>3.7509999999999999</v>
      </c>
      <c r="AG3256" s="72">
        <v>0.17699999999999999</v>
      </c>
      <c r="AH3256" s="72">
        <v>121.803</v>
      </c>
      <c r="AI3256" s="12">
        <v>99.242999999999995</v>
      </c>
      <c r="AJ3256" s="72">
        <v>4.694</v>
      </c>
      <c r="AK3256" s="72">
        <v>26.532</v>
      </c>
      <c r="AL3256" s="12">
        <v>102.995</v>
      </c>
      <c r="AM3256" s="72">
        <v>4.8710000000000004</v>
      </c>
      <c r="AN3256" s="72">
        <v>24.445</v>
      </c>
      <c r="AO3256" s="12">
        <v>102.995</v>
      </c>
      <c r="AP3256" s="72">
        <v>4.8710000000000004</v>
      </c>
      <c r="AQ3256" s="72">
        <v>24.445</v>
      </c>
      <c r="AR3256" s="12">
        <v>11.17</v>
      </c>
      <c r="AS3256" s="72">
        <v>0.52800000000000002</v>
      </c>
      <c r="AT3256" s="72">
        <v>64.433000000000007</v>
      </c>
      <c r="AU3256" s="12">
        <v>12.856</v>
      </c>
      <c r="AV3256" s="72">
        <v>0.60799999999999998</v>
      </c>
      <c r="AW3256" s="72">
        <v>80.283000000000001</v>
      </c>
      <c r="AX3256" s="12">
        <v>153.75899999999999</v>
      </c>
      <c r="AY3256" s="72">
        <v>7.2720000000000002</v>
      </c>
      <c r="AZ3256" s="72">
        <v>22.053000000000001</v>
      </c>
      <c r="BA3256" s="12">
        <v>166.61500000000001</v>
      </c>
      <c r="BB3256" s="72">
        <v>7.88</v>
      </c>
      <c r="BC3256" s="72">
        <v>20.869</v>
      </c>
      <c r="BD3256" s="12">
        <v>60.475999999999999</v>
      </c>
      <c r="BE3256" s="72">
        <v>2.86</v>
      </c>
      <c r="BF3256" s="72">
        <v>37.228000000000002</v>
      </c>
      <c r="BG3256" s="12">
        <v>227.09100000000001</v>
      </c>
      <c r="BH3256" s="72">
        <v>10.74</v>
      </c>
      <c r="BI3256" s="72">
        <v>17.045000000000002</v>
      </c>
      <c r="BJ3256" s="12">
        <v>935.36300000000006</v>
      </c>
      <c r="BK3256" s="72">
        <v>44.238999999999997</v>
      </c>
      <c r="BL3256" s="72">
        <v>7.915</v>
      </c>
      <c r="BM3256" s="12">
        <v>837.73</v>
      </c>
      <c r="BN3256" s="72">
        <v>39.621000000000002</v>
      </c>
      <c r="BO3256" s="72">
        <v>7.3920000000000003</v>
      </c>
      <c r="BP3256" s="12">
        <v>1773.0940000000001</v>
      </c>
      <c r="BQ3256" s="72">
        <v>83.86</v>
      </c>
      <c r="BR3256" s="72">
        <v>5.3250000000000002</v>
      </c>
      <c r="BS3256" s="12">
        <v>2011.355</v>
      </c>
      <c r="BT3256" s="72">
        <v>95.129000000000005</v>
      </c>
      <c r="BU3256" s="72">
        <v>4.2530000000000001</v>
      </c>
      <c r="BV3256" s="12">
        <v>2114.35</v>
      </c>
      <c r="BW3256" s="72">
        <v>100</v>
      </c>
      <c r="BX3256" s="72">
        <v>4.2119999999999997</v>
      </c>
      <c r="BY3256" s="13"/>
      <c r="BZ3256" s="13"/>
    </row>
    <row r="3257" spans="1:78" ht="12.75" customHeight="1">
      <c r="A3257" s="122" t="s">
        <v>65</v>
      </c>
      <c r="B3257" s="71" t="s">
        <v>47</v>
      </c>
      <c r="C3257" s="71" t="s">
        <v>25</v>
      </c>
      <c r="D3257" s="34">
        <v>44075</v>
      </c>
      <c r="E3257" s="12">
        <v>0</v>
      </c>
      <c r="F3257" s="72">
        <v>0</v>
      </c>
      <c r="G3257" s="72">
        <v>0</v>
      </c>
      <c r="H3257" s="12">
        <v>0</v>
      </c>
      <c r="I3257" s="72">
        <v>0</v>
      </c>
      <c r="J3257" s="72">
        <v>0</v>
      </c>
      <c r="K3257" s="12">
        <v>0</v>
      </c>
      <c r="L3257" s="72">
        <v>0</v>
      </c>
      <c r="M3257" s="72">
        <v>0</v>
      </c>
      <c r="N3257" s="12">
        <v>0</v>
      </c>
      <c r="O3257" s="72">
        <v>0</v>
      </c>
      <c r="P3257" s="72">
        <v>0</v>
      </c>
      <c r="Q3257" s="12">
        <v>0</v>
      </c>
      <c r="R3257" s="72">
        <v>0</v>
      </c>
      <c r="S3257" s="72">
        <v>0</v>
      </c>
      <c r="T3257" s="12">
        <v>0</v>
      </c>
      <c r="U3257" s="72">
        <v>0</v>
      </c>
      <c r="V3257" s="72">
        <v>0</v>
      </c>
      <c r="W3257" s="12">
        <v>0</v>
      </c>
      <c r="X3257" s="72">
        <v>0</v>
      </c>
      <c r="Y3257" s="72">
        <v>0</v>
      </c>
      <c r="Z3257" s="12">
        <v>0</v>
      </c>
      <c r="AA3257" s="72">
        <v>0</v>
      </c>
      <c r="AB3257" s="72">
        <v>0</v>
      </c>
      <c r="AC3257" s="12">
        <v>0</v>
      </c>
      <c r="AD3257" s="72">
        <v>0</v>
      </c>
      <c r="AE3257" s="72">
        <v>0</v>
      </c>
      <c r="AF3257" s="12">
        <v>3.6890000000000001</v>
      </c>
      <c r="AG3257" s="72">
        <v>0.17599999999999999</v>
      </c>
      <c r="AH3257" s="72">
        <v>103.43</v>
      </c>
      <c r="AI3257" s="12">
        <v>84.495999999999995</v>
      </c>
      <c r="AJ3257" s="72">
        <v>4.0359999999999996</v>
      </c>
      <c r="AK3257" s="72">
        <v>34.17</v>
      </c>
      <c r="AL3257" s="12">
        <v>88.183999999999997</v>
      </c>
      <c r="AM3257" s="72">
        <v>4.2119999999999997</v>
      </c>
      <c r="AN3257" s="72">
        <v>32.76</v>
      </c>
      <c r="AO3257" s="12">
        <v>88.183999999999997</v>
      </c>
      <c r="AP3257" s="72">
        <v>4.2119999999999997</v>
      </c>
      <c r="AQ3257" s="72">
        <v>32.76</v>
      </c>
      <c r="AR3257" s="12">
        <v>37.683</v>
      </c>
      <c r="AS3257" s="72">
        <v>1.8</v>
      </c>
      <c r="AT3257" s="72">
        <v>51.759</v>
      </c>
      <c r="AU3257" s="12">
        <v>26.388000000000002</v>
      </c>
      <c r="AV3257" s="72">
        <v>1.26</v>
      </c>
      <c r="AW3257" s="72">
        <v>61.235999999999997</v>
      </c>
      <c r="AX3257" s="12">
        <v>165.09800000000001</v>
      </c>
      <c r="AY3257" s="72">
        <v>7.8849999999999998</v>
      </c>
      <c r="AZ3257" s="72">
        <v>24.431000000000001</v>
      </c>
      <c r="BA3257" s="12">
        <v>191.48699999999999</v>
      </c>
      <c r="BB3257" s="72">
        <v>9.1449999999999996</v>
      </c>
      <c r="BC3257" s="72">
        <v>19.702999999999999</v>
      </c>
      <c r="BD3257" s="12">
        <v>178.15700000000001</v>
      </c>
      <c r="BE3257" s="72">
        <v>8.5090000000000003</v>
      </c>
      <c r="BF3257" s="72">
        <v>24.056999999999999</v>
      </c>
      <c r="BG3257" s="12">
        <v>369.64299999999997</v>
      </c>
      <c r="BH3257" s="72">
        <v>17.654</v>
      </c>
      <c r="BI3257" s="72">
        <v>14.708</v>
      </c>
      <c r="BJ3257" s="12">
        <v>789.32100000000003</v>
      </c>
      <c r="BK3257" s="72">
        <v>37.698</v>
      </c>
      <c r="BL3257" s="72">
        <v>8.33</v>
      </c>
      <c r="BM3257" s="12">
        <v>808.95</v>
      </c>
      <c r="BN3257" s="72">
        <v>38.636000000000003</v>
      </c>
      <c r="BO3257" s="72">
        <v>8.2289999999999992</v>
      </c>
      <c r="BP3257" s="12">
        <v>1598.271</v>
      </c>
      <c r="BQ3257" s="72">
        <v>76.334000000000003</v>
      </c>
      <c r="BR3257" s="72">
        <v>6.0739999999999998</v>
      </c>
      <c r="BS3257" s="12">
        <v>2005.597</v>
      </c>
      <c r="BT3257" s="72">
        <v>95.787999999999997</v>
      </c>
      <c r="BU3257" s="72">
        <v>5.3280000000000003</v>
      </c>
      <c r="BV3257" s="12">
        <v>2093.7809999999999</v>
      </c>
      <c r="BW3257" s="72">
        <v>100</v>
      </c>
      <c r="BX3257" s="72">
        <v>5.12</v>
      </c>
      <c r="BY3257" s="13"/>
      <c r="BZ3257" s="13"/>
    </row>
    <row r="3258" spans="1:78" ht="12.75" customHeight="1">
      <c r="A3258" s="122" t="s">
        <v>65</v>
      </c>
      <c r="B3258" s="71" t="s">
        <v>47</v>
      </c>
      <c r="C3258" s="71" t="s">
        <v>25</v>
      </c>
      <c r="D3258" s="34">
        <v>44166</v>
      </c>
      <c r="E3258" s="12">
        <v>0</v>
      </c>
      <c r="F3258" s="72">
        <v>0</v>
      </c>
      <c r="G3258" s="72">
        <v>0</v>
      </c>
      <c r="H3258" s="12">
        <v>0</v>
      </c>
      <c r="I3258" s="72">
        <v>0</v>
      </c>
      <c r="J3258" s="72">
        <v>0</v>
      </c>
      <c r="K3258" s="12">
        <v>0</v>
      </c>
      <c r="L3258" s="72">
        <v>0</v>
      </c>
      <c r="M3258" s="72">
        <v>0</v>
      </c>
      <c r="N3258" s="12">
        <v>0</v>
      </c>
      <c r="O3258" s="72">
        <v>0</v>
      </c>
      <c r="P3258" s="72">
        <v>0</v>
      </c>
      <c r="Q3258" s="12">
        <v>0</v>
      </c>
      <c r="R3258" s="72">
        <v>0</v>
      </c>
      <c r="S3258" s="72">
        <v>0</v>
      </c>
      <c r="T3258" s="12">
        <v>0</v>
      </c>
      <c r="U3258" s="72">
        <v>0</v>
      </c>
      <c r="V3258" s="72">
        <v>0</v>
      </c>
      <c r="W3258" s="12">
        <v>0</v>
      </c>
      <c r="X3258" s="72">
        <v>0</v>
      </c>
      <c r="Y3258" s="72">
        <v>0</v>
      </c>
      <c r="Z3258" s="12">
        <v>0</v>
      </c>
      <c r="AA3258" s="72">
        <v>0</v>
      </c>
      <c r="AB3258" s="72">
        <v>0</v>
      </c>
      <c r="AC3258" s="12">
        <v>0</v>
      </c>
      <c r="AD3258" s="72">
        <v>0</v>
      </c>
      <c r="AE3258" s="72">
        <v>0</v>
      </c>
      <c r="AF3258" s="12">
        <v>0</v>
      </c>
      <c r="AG3258" s="72">
        <v>0</v>
      </c>
      <c r="AH3258" s="72">
        <v>0</v>
      </c>
      <c r="AI3258" s="12">
        <v>128.08600000000001</v>
      </c>
      <c r="AJ3258" s="72">
        <v>5.8659999999999997</v>
      </c>
      <c r="AK3258" s="72">
        <v>26.146000000000001</v>
      </c>
      <c r="AL3258" s="12">
        <v>128.08600000000001</v>
      </c>
      <c r="AM3258" s="72">
        <v>5.8659999999999997</v>
      </c>
      <c r="AN3258" s="72">
        <v>26.146000000000001</v>
      </c>
      <c r="AO3258" s="12">
        <v>128.08600000000001</v>
      </c>
      <c r="AP3258" s="72">
        <v>5.8659999999999997</v>
      </c>
      <c r="AQ3258" s="72">
        <v>26.146000000000001</v>
      </c>
      <c r="AR3258" s="12">
        <v>32.079000000000001</v>
      </c>
      <c r="AS3258" s="72">
        <v>1.4690000000000001</v>
      </c>
      <c r="AT3258" s="72">
        <v>60.978999999999999</v>
      </c>
      <c r="AU3258" s="12">
        <v>6.1920000000000002</v>
      </c>
      <c r="AV3258" s="72">
        <v>0.28399999999999997</v>
      </c>
      <c r="AW3258" s="72">
        <v>78.299000000000007</v>
      </c>
      <c r="AX3258" s="12">
        <v>184.11500000000001</v>
      </c>
      <c r="AY3258" s="72">
        <v>8.4329999999999998</v>
      </c>
      <c r="AZ3258" s="72">
        <v>21.792000000000002</v>
      </c>
      <c r="BA3258" s="12">
        <v>190.30699999999999</v>
      </c>
      <c r="BB3258" s="72">
        <v>8.7159999999999993</v>
      </c>
      <c r="BC3258" s="72">
        <v>22.074000000000002</v>
      </c>
      <c r="BD3258" s="12">
        <v>114.739</v>
      </c>
      <c r="BE3258" s="72">
        <v>5.2549999999999999</v>
      </c>
      <c r="BF3258" s="72">
        <v>24.498999999999999</v>
      </c>
      <c r="BG3258" s="12">
        <v>305.04599999999999</v>
      </c>
      <c r="BH3258" s="72">
        <v>13.971</v>
      </c>
      <c r="BI3258" s="72">
        <v>14.135999999999999</v>
      </c>
      <c r="BJ3258" s="12">
        <v>965.322</v>
      </c>
      <c r="BK3258" s="72">
        <v>44.212000000000003</v>
      </c>
      <c r="BL3258" s="72">
        <v>8.51</v>
      </c>
      <c r="BM3258" s="12">
        <v>752.84799999999996</v>
      </c>
      <c r="BN3258" s="72">
        <v>34.481000000000002</v>
      </c>
      <c r="BO3258" s="72">
        <v>8.0530000000000008</v>
      </c>
      <c r="BP3258" s="12">
        <v>1718.17</v>
      </c>
      <c r="BQ3258" s="72">
        <v>78.692999999999998</v>
      </c>
      <c r="BR3258" s="72">
        <v>4.3220000000000001</v>
      </c>
      <c r="BS3258" s="12">
        <v>2055.2939999999999</v>
      </c>
      <c r="BT3258" s="72">
        <v>94.134</v>
      </c>
      <c r="BU3258" s="72">
        <v>3.6120000000000001</v>
      </c>
      <c r="BV3258" s="12">
        <v>2183.38</v>
      </c>
      <c r="BW3258" s="72">
        <v>100</v>
      </c>
      <c r="BX3258" s="72">
        <v>3.802</v>
      </c>
      <c r="BY3258" s="13"/>
      <c r="BZ3258" s="13"/>
    </row>
    <row r="3259" spans="1:78" ht="12.75" customHeight="1">
      <c r="A3259" s="122" t="s">
        <v>65</v>
      </c>
      <c r="B3259" s="71" t="s">
        <v>47</v>
      </c>
      <c r="C3259" s="71" t="s">
        <v>25</v>
      </c>
      <c r="D3259" s="34">
        <v>44256</v>
      </c>
      <c r="E3259" s="12">
        <v>0</v>
      </c>
      <c r="F3259" s="72">
        <v>0</v>
      </c>
      <c r="G3259" s="72">
        <v>0</v>
      </c>
      <c r="H3259" s="12">
        <v>0</v>
      </c>
      <c r="I3259" s="72">
        <v>0</v>
      </c>
      <c r="J3259" s="72">
        <v>0</v>
      </c>
      <c r="K3259" s="12">
        <v>0</v>
      </c>
      <c r="L3259" s="72">
        <v>0</v>
      </c>
      <c r="M3259" s="72">
        <v>0</v>
      </c>
      <c r="N3259" s="12">
        <v>0</v>
      </c>
      <c r="O3259" s="72">
        <v>0</v>
      </c>
      <c r="P3259" s="72">
        <v>0</v>
      </c>
      <c r="Q3259" s="12">
        <v>0</v>
      </c>
      <c r="R3259" s="72">
        <v>0</v>
      </c>
      <c r="S3259" s="72">
        <v>0</v>
      </c>
      <c r="T3259" s="12">
        <v>0</v>
      </c>
      <c r="U3259" s="72">
        <v>0</v>
      </c>
      <c r="V3259" s="72">
        <v>0</v>
      </c>
      <c r="W3259" s="12">
        <v>0</v>
      </c>
      <c r="X3259" s="72">
        <v>0</v>
      </c>
      <c r="Y3259" s="72">
        <v>0</v>
      </c>
      <c r="Z3259" s="12">
        <v>0</v>
      </c>
      <c r="AA3259" s="72">
        <v>0</v>
      </c>
      <c r="AB3259" s="72">
        <v>0</v>
      </c>
      <c r="AC3259" s="12">
        <v>0</v>
      </c>
      <c r="AD3259" s="72">
        <v>0</v>
      </c>
      <c r="AE3259" s="72">
        <v>0</v>
      </c>
      <c r="AF3259" s="12">
        <v>3.3490000000000002</v>
      </c>
      <c r="AG3259" s="72">
        <v>0.15</v>
      </c>
      <c r="AH3259" s="72">
        <v>107.605</v>
      </c>
      <c r="AI3259" s="12">
        <v>126.428</v>
      </c>
      <c r="AJ3259" s="72">
        <v>5.6689999999999996</v>
      </c>
      <c r="AK3259" s="72">
        <v>22.577000000000002</v>
      </c>
      <c r="AL3259" s="12">
        <v>129.77699999999999</v>
      </c>
      <c r="AM3259" s="72">
        <v>5.819</v>
      </c>
      <c r="AN3259" s="72">
        <v>22.771000000000001</v>
      </c>
      <c r="AO3259" s="12">
        <v>129.77699999999999</v>
      </c>
      <c r="AP3259" s="72">
        <v>5.819</v>
      </c>
      <c r="AQ3259" s="72">
        <v>22.771000000000001</v>
      </c>
      <c r="AR3259" s="12">
        <v>63.741999999999997</v>
      </c>
      <c r="AS3259" s="72">
        <v>2.8580000000000001</v>
      </c>
      <c r="AT3259" s="72">
        <v>41.627000000000002</v>
      </c>
      <c r="AU3259" s="12">
        <v>16.573</v>
      </c>
      <c r="AV3259" s="72">
        <v>0.74299999999999999</v>
      </c>
      <c r="AW3259" s="72">
        <v>55.499000000000002</v>
      </c>
      <c r="AX3259" s="12">
        <v>199.15100000000001</v>
      </c>
      <c r="AY3259" s="72">
        <v>8.93</v>
      </c>
      <c r="AZ3259" s="72">
        <v>23.201000000000001</v>
      </c>
      <c r="BA3259" s="12">
        <v>215.72399999999999</v>
      </c>
      <c r="BB3259" s="72">
        <v>9.673</v>
      </c>
      <c r="BC3259" s="72">
        <v>21.753</v>
      </c>
      <c r="BD3259" s="12">
        <v>140.77199999999999</v>
      </c>
      <c r="BE3259" s="72">
        <v>6.3120000000000003</v>
      </c>
      <c r="BF3259" s="72">
        <v>20.773</v>
      </c>
      <c r="BG3259" s="12">
        <v>356.49599999999998</v>
      </c>
      <c r="BH3259" s="72">
        <v>15.984999999999999</v>
      </c>
      <c r="BI3259" s="72">
        <v>12.903</v>
      </c>
      <c r="BJ3259" s="12">
        <v>970.44299999999998</v>
      </c>
      <c r="BK3259" s="72">
        <v>43.514000000000003</v>
      </c>
      <c r="BL3259" s="72">
        <v>9.5709999999999997</v>
      </c>
      <c r="BM3259" s="12">
        <v>709.70500000000004</v>
      </c>
      <c r="BN3259" s="72">
        <v>31.823</v>
      </c>
      <c r="BO3259" s="72">
        <v>8.61</v>
      </c>
      <c r="BP3259" s="12">
        <v>1680.1479999999999</v>
      </c>
      <c r="BQ3259" s="72">
        <v>75.337000000000003</v>
      </c>
      <c r="BR3259" s="72">
        <v>5.2859999999999996</v>
      </c>
      <c r="BS3259" s="12">
        <v>2100.3850000000002</v>
      </c>
      <c r="BT3259" s="72">
        <v>94.180999999999997</v>
      </c>
      <c r="BU3259" s="72">
        <v>4.5830000000000002</v>
      </c>
      <c r="BV3259" s="12">
        <v>2230.1619999999998</v>
      </c>
      <c r="BW3259" s="72">
        <v>100</v>
      </c>
      <c r="BX3259" s="72">
        <v>4.58</v>
      </c>
      <c r="BY3259" s="13"/>
      <c r="BZ3259" s="13"/>
    </row>
    <row r="3260" spans="1:78" ht="12.75" customHeight="1">
      <c r="A3260" s="122" t="s">
        <v>65</v>
      </c>
      <c r="B3260" s="71" t="s">
        <v>47</v>
      </c>
      <c r="C3260" s="71" t="s">
        <v>25</v>
      </c>
      <c r="D3260" s="34">
        <v>44348</v>
      </c>
      <c r="E3260" s="12">
        <v>0</v>
      </c>
      <c r="F3260" s="72">
        <v>0</v>
      </c>
      <c r="G3260" s="72">
        <v>0</v>
      </c>
      <c r="H3260" s="12">
        <v>0</v>
      </c>
      <c r="I3260" s="72">
        <v>0</v>
      </c>
      <c r="J3260" s="72">
        <v>0</v>
      </c>
      <c r="K3260" s="12">
        <v>0</v>
      </c>
      <c r="L3260" s="72">
        <v>0</v>
      </c>
      <c r="M3260" s="72">
        <v>0</v>
      </c>
      <c r="N3260" s="12">
        <v>0</v>
      </c>
      <c r="O3260" s="72">
        <v>0</v>
      </c>
      <c r="P3260" s="72">
        <v>0</v>
      </c>
      <c r="Q3260" s="12">
        <v>0</v>
      </c>
      <c r="R3260" s="72">
        <v>0</v>
      </c>
      <c r="S3260" s="72">
        <v>0</v>
      </c>
      <c r="T3260" s="12">
        <v>0</v>
      </c>
      <c r="U3260" s="72">
        <v>0</v>
      </c>
      <c r="V3260" s="72">
        <v>0</v>
      </c>
      <c r="W3260" s="12">
        <v>0</v>
      </c>
      <c r="X3260" s="72">
        <v>0</v>
      </c>
      <c r="Y3260" s="72">
        <v>0</v>
      </c>
      <c r="Z3260" s="12">
        <v>0</v>
      </c>
      <c r="AA3260" s="72">
        <v>0</v>
      </c>
      <c r="AB3260" s="72">
        <v>0</v>
      </c>
      <c r="AC3260" s="12">
        <v>0</v>
      </c>
      <c r="AD3260" s="72">
        <v>0</v>
      </c>
      <c r="AE3260" s="72">
        <v>0</v>
      </c>
      <c r="AF3260" s="12">
        <v>9.1519999999999992</v>
      </c>
      <c r="AG3260" s="72">
        <v>0.40100000000000002</v>
      </c>
      <c r="AH3260" s="72">
        <v>113.48399999999999</v>
      </c>
      <c r="AI3260" s="12">
        <v>142.77600000000001</v>
      </c>
      <c r="AJ3260" s="72">
        <v>6.2629999999999999</v>
      </c>
      <c r="AK3260" s="72">
        <v>16.728000000000002</v>
      </c>
      <c r="AL3260" s="12">
        <v>151.928</v>
      </c>
      <c r="AM3260" s="72">
        <v>6.6639999999999997</v>
      </c>
      <c r="AN3260" s="72">
        <v>15.555999999999999</v>
      </c>
      <c r="AO3260" s="12">
        <v>151.928</v>
      </c>
      <c r="AP3260" s="72">
        <v>6.6639999999999997</v>
      </c>
      <c r="AQ3260" s="72">
        <v>15.555999999999999</v>
      </c>
      <c r="AR3260" s="12">
        <v>43.137</v>
      </c>
      <c r="AS3260" s="72">
        <v>1.8919999999999999</v>
      </c>
      <c r="AT3260" s="72">
        <v>42.994</v>
      </c>
      <c r="AU3260" s="12">
        <v>26.023</v>
      </c>
      <c r="AV3260" s="72">
        <v>1.141</v>
      </c>
      <c r="AW3260" s="72">
        <v>84.132999999999996</v>
      </c>
      <c r="AX3260" s="12">
        <v>200.23599999999999</v>
      </c>
      <c r="AY3260" s="72">
        <v>8.7829999999999995</v>
      </c>
      <c r="AZ3260" s="72">
        <v>19.905999999999999</v>
      </c>
      <c r="BA3260" s="12">
        <v>226.25899999999999</v>
      </c>
      <c r="BB3260" s="72">
        <v>9.9250000000000007</v>
      </c>
      <c r="BC3260" s="72">
        <v>19.375</v>
      </c>
      <c r="BD3260" s="12">
        <v>123.738</v>
      </c>
      <c r="BE3260" s="72">
        <v>5.4279999999999999</v>
      </c>
      <c r="BF3260" s="72">
        <v>21.890999999999998</v>
      </c>
      <c r="BG3260" s="12">
        <v>349.99700000000001</v>
      </c>
      <c r="BH3260" s="72">
        <v>15.353</v>
      </c>
      <c r="BI3260" s="72">
        <v>13.548999999999999</v>
      </c>
      <c r="BJ3260" s="12">
        <v>927.86699999999996</v>
      </c>
      <c r="BK3260" s="72">
        <v>40.701000000000001</v>
      </c>
      <c r="BL3260" s="72">
        <v>8.7759999999999998</v>
      </c>
      <c r="BM3260" s="12">
        <v>806.80799999999999</v>
      </c>
      <c r="BN3260" s="72">
        <v>35.39</v>
      </c>
      <c r="BO3260" s="72">
        <v>7.0430000000000001</v>
      </c>
      <c r="BP3260" s="12">
        <v>1734.675</v>
      </c>
      <c r="BQ3260" s="72">
        <v>76.090999999999994</v>
      </c>
      <c r="BR3260" s="72">
        <v>4.7169999999999996</v>
      </c>
      <c r="BS3260" s="12">
        <v>2127.8090000000002</v>
      </c>
      <c r="BT3260" s="72">
        <v>93.335999999999999</v>
      </c>
      <c r="BU3260" s="72">
        <v>2.9060000000000001</v>
      </c>
      <c r="BV3260" s="12">
        <v>2279.7370000000001</v>
      </c>
      <c r="BW3260" s="72">
        <v>100</v>
      </c>
      <c r="BX3260" s="72">
        <v>2.7709999999999999</v>
      </c>
      <c r="BY3260" s="13"/>
      <c r="BZ3260" s="13"/>
    </row>
    <row r="3261" spans="1:78" ht="12.75" customHeight="1">
      <c r="A3261" s="122" t="s">
        <v>65</v>
      </c>
      <c r="B3261" s="71" t="s">
        <v>47</v>
      </c>
      <c r="C3261" s="71" t="s">
        <v>25</v>
      </c>
      <c r="D3261" s="34">
        <v>44805</v>
      </c>
      <c r="E3261" s="12">
        <v>0</v>
      </c>
      <c r="F3261" s="72">
        <v>0</v>
      </c>
      <c r="G3261" s="72">
        <v>0</v>
      </c>
      <c r="H3261" s="12">
        <v>0</v>
      </c>
      <c r="I3261" s="72">
        <v>0</v>
      </c>
      <c r="J3261" s="72">
        <v>0</v>
      </c>
      <c r="K3261" s="12">
        <v>0</v>
      </c>
      <c r="L3261" s="72">
        <v>0</v>
      </c>
      <c r="M3261" s="72">
        <v>0</v>
      </c>
      <c r="N3261" s="12">
        <v>0</v>
      </c>
      <c r="O3261" s="72">
        <v>0</v>
      </c>
      <c r="P3261" s="72">
        <v>0</v>
      </c>
      <c r="Q3261" s="12">
        <v>0</v>
      </c>
      <c r="R3261" s="72">
        <v>0</v>
      </c>
      <c r="S3261" s="72">
        <v>0</v>
      </c>
      <c r="T3261" s="12">
        <v>0</v>
      </c>
      <c r="U3261" s="72">
        <v>0</v>
      </c>
      <c r="V3261" s="72">
        <v>0</v>
      </c>
      <c r="W3261" s="12">
        <v>0</v>
      </c>
      <c r="X3261" s="72">
        <v>0</v>
      </c>
      <c r="Y3261" s="72">
        <v>0</v>
      </c>
      <c r="Z3261" s="12">
        <v>0</v>
      </c>
      <c r="AA3261" s="72">
        <v>0</v>
      </c>
      <c r="AB3261" s="72">
        <v>0</v>
      </c>
      <c r="AC3261" s="12">
        <v>0</v>
      </c>
      <c r="AD3261" s="72">
        <v>0</v>
      </c>
      <c r="AE3261" s="72">
        <v>0</v>
      </c>
      <c r="AF3261" s="12">
        <v>0</v>
      </c>
      <c r="AG3261" s="72">
        <v>0</v>
      </c>
      <c r="AH3261" s="72">
        <v>0</v>
      </c>
      <c r="AI3261" s="12">
        <v>57.341999999999999</v>
      </c>
      <c r="AJ3261" s="72">
        <v>3.2280000000000002</v>
      </c>
      <c r="AK3261" s="72">
        <v>34.283999999999999</v>
      </c>
      <c r="AL3261" s="12">
        <v>57.341999999999999</v>
      </c>
      <c r="AM3261" s="72">
        <v>3.2280000000000002</v>
      </c>
      <c r="AN3261" s="72">
        <v>34.283999999999999</v>
      </c>
      <c r="AO3261" s="12">
        <v>57.341999999999999</v>
      </c>
      <c r="AP3261" s="72">
        <v>3.2280000000000002</v>
      </c>
      <c r="AQ3261" s="72">
        <v>34.283999999999999</v>
      </c>
      <c r="AR3261" s="12">
        <v>11.182</v>
      </c>
      <c r="AS3261" s="72">
        <v>0.63</v>
      </c>
      <c r="AT3261" s="72">
        <v>88.997</v>
      </c>
      <c r="AU3261" s="12">
        <v>16.870999999999999</v>
      </c>
      <c r="AV3261" s="72">
        <v>0.95</v>
      </c>
      <c r="AW3261" s="72">
        <v>78.715999999999994</v>
      </c>
      <c r="AX3261" s="12">
        <v>177.44</v>
      </c>
      <c r="AY3261" s="72">
        <v>9.99</v>
      </c>
      <c r="AZ3261" s="72">
        <v>17.126999999999999</v>
      </c>
      <c r="BA3261" s="12">
        <v>194.31100000000001</v>
      </c>
      <c r="BB3261" s="72">
        <v>10.94</v>
      </c>
      <c r="BC3261" s="72">
        <v>14.798</v>
      </c>
      <c r="BD3261" s="12">
        <v>84.132999999999996</v>
      </c>
      <c r="BE3261" s="72">
        <v>4.7370000000000001</v>
      </c>
      <c r="BF3261" s="72">
        <v>24.257999999999999</v>
      </c>
      <c r="BG3261" s="12">
        <v>278.44400000000002</v>
      </c>
      <c r="BH3261" s="72">
        <v>15.677</v>
      </c>
      <c r="BI3261" s="72">
        <v>12.512</v>
      </c>
      <c r="BJ3261" s="12">
        <v>780.73199999999997</v>
      </c>
      <c r="BK3261" s="72">
        <v>43.957000000000001</v>
      </c>
      <c r="BL3261" s="72">
        <v>9.4779999999999998</v>
      </c>
      <c r="BM3261" s="12">
        <v>648.41600000000005</v>
      </c>
      <c r="BN3261" s="72">
        <v>36.508000000000003</v>
      </c>
      <c r="BO3261" s="72">
        <v>10.329000000000001</v>
      </c>
      <c r="BP3261" s="12">
        <v>1429.1479999999999</v>
      </c>
      <c r="BQ3261" s="72">
        <v>80.465000000000003</v>
      </c>
      <c r="BR3261" s="72">
        <v>5.9870000000000001</v>
      </c>
      <c r="BS3261" s="12">
        <v>1718.7729999999999</v>
      </c>
      <c r="BT3261" s="72">
        <v>96.772000000000006</v>
      </c>
      <c r="BU3261" s="72">
        <v>5.03</v>
      </c>
      <c r="BV3261" s="12">
        <v>1776.115</v>
      </c>
      <c r="BW3261" s="72">
        <v>100</v>
      </c>
      <c r="BX3261" s="72">
        <v>5.0170000000000003</v>
      </c>
      <c r="BY3261" s="13"/>
      <c r="BZ3261" s="13"/>
    </row>
    <row r="3262" spans="1:78" ht="12.75" customHeight="1">
      <c r="A3262" s="122" t="s">
        <v>65</v>
      </c>
      <c r="B3262" s="71" t="s">
        <v>47</v>
      </c>
      <c r="C3262" s="71" t="s">
        <v>25</v>
      </c>
      <c r="D3262" s="34">
        <v>44896</v>
      </c>
      <c r="E3262" s="12">
        <v>0</v>
      </c>
      <c r="F3262" s="72">
        <v>0</v>
      </c>
      <c r="G3262" s="72">
        <v>0</v>
      </c>
      <c r="H3262" s="12">
        <v>0</v>
      </c>
      <c r="I3262" s="72">
        <v>0</v>
      </c>
      <c r="J3262" s="72">
        <v>0</v>
      </c>
      <c r="K3262" s="12">
        <v>0</v>
      </c>
      <c r="L3262" s="72">
        <v>0</v>
      </c>
      <c r="M3262" s="72">
        <v>0</v>
      </c>
      <c r="N3262" s="12">
        <v>0</v>
      </c>
      <c r="O3262" s="72">
        <v>0</v>
      </c>
      <c r="P3262" s="72">
        <v>0</v>
      </c>
      <c r="Q3262" s="12">
        <v>0</v>
      </c>
      <c r="R3262" s="72">
        <v>0</v>
      </c>
      <c r="S3262" s="72">
        <v>0</v>
      </c>
      <c r="T3262" s="12">
        <v>0</v>
      </c>
      <c r="U3262" s="72">
        <v>0</v>
      </c>
      <c r="V3262" s="72">
        <v>0</v>
      </c>
      <c r="W3262" s="12">
        <v>0</v>
      </c>
      <c r="X3262" s="72">
        <v>0</v>
      </c>
      <c r="Y3262" s="72">
        <v>0</v>
      </c>
      <c r="Z3262" s="12">
        <v>0</v>
      </c>
      <c r="AA3262" s="72">
        <v>0</v>
      </c>
      <c r="AB3262" s="72">
        <v>0</v>
      </c>
      <c r="AC3262" s="12">
        <v>0</v>
      </c>
      <c r="AD3262" s="72">
        <v>0</v>
      </c>
      <c r="AE3262" s="72">
        <v>0</v>
      </c>
      <c r="AF3262" s="12">
        <v>0</v>
      </c>
      <c r="AG3262" s="72">
        <v>0</v>
      </c>
      <c r="AH3262" s="72">
        <v>0</v>
      </c>
      <c r="AI3262" s="12">
        <v>59.587000000000003</v>
      </c>
      <c r="AJ3262" s="72">
        <v>2.81</v>
      </c>
      <c r="AK3262" s="72">
        <v>25.483000000000001</v>
      </c>
      <c r="AL3262" s="12">
        <v>59.587000000000003</v>
      </c>
      <c r="AM3262" s="72">
        <v>2.81</v>
      </c>
      <c r="AN3262" s="72">
        <v>25.483000000000001</v>
      </c>
      <c r="AO3262" s="12">
        <v>59.587000000000003</v>
      </c>
      <c r="AP3262" s="72">
        <v>2.81</v>
      </c>
      <c r="AQ3262" s="72">
        <v>25.483000000000001</v>
      </c>
      <c r="AR3262" s="12">
        <v>12.824</v>
      </c>
      <c r="AS3262" s="72">
        <v>0.60499999999999998</v>
      </c>
      <c r="AT3262" s="72">
        <v>61.765999999999998</v>
      </c>
      <c r="AU3262" s="12">
        <v>2.87</v>
      </c>
      <c r="AV3262" s="72">
        <v>0.13500000000000001</v>
      </c>
      <c r="AW3262" s="72">
        <v>79.844999999999999</v>
      </c>
      <c r="AX3262" s="12">
        <v>136.70400000000001</v>
      </c>
      <c r="AY3262" s="72">
        <v>6.4459999999999997</v>
      </c>
      <c r="AZ3262" s="72">
        <v>18.018999999999998</v>
      </c>
      <c r="BA3262" s="12">
        <v>139.57400000000001</v>
      </c>
      <c r="BB3262" s="72">
        <v>6.5810000000000004</v>
      </c>
      <c r="BC3262" s="72">
        <v>18.148</v>
      </c>
      <c r="BD3262" s="12">
        <v>80.269000000000005</v>
      </c>
      <c r="BE3262" s="72">
        <v>3.7850000000000001</v>
      </c>
      <c r="BF3262" s="72">
        <v>30.760999999999999</v>
      </c>
      <c r="BG3262" s="12">
        <v>219.84299999999999</v>
      </c>
      <c r="BH3262" s="72">
        <v>10.366</v>
      </c>
      <c r="BI3262" s="72">
        <v>17.218</v>
      </c>
      <c r="BJ3262" s="12">
        <v>1081.212</v>
      </c>
      <c r="BK3262" s="72">
        <v>50.982999999999997</v>
      </c>
      <c r="BL3262" s="72">
        <v>9.1929999999999996</v>
      </c>
      <c r="BM3262" s="12">
        <v>747.28499999999997</v>
      </c>
      <c r="BN3262" s="72">
        <v>35.237000000000002</v>
      </c>
      <c r="BO3262" s="72">
        <v>8.1989999999999998</v>
      </c>
      <c r="BP3262" s="12">
        <v>1828.4970000000001</v>
      </c>
      <c r="BQ3262" s="72">
        <v>86.218999999999994</v>
      </c>
      <c r="BR3262" s="72">
        <v>4.5469999999999997</v>
      </c>
      <c r="BS3262" s="12">
        <v>2061.1640000000002</v>
      </c>
      <c r="BT3262" s="72">
        <v>97.19</v>
      </c>
      <c r="BU3262" s="72">
        <v>4.2709999999999999</v>
      </c>
      <c r="BV3262" s="12">
        <v>2120.7510000000002</v>
      </c>
      <c r="BW3262" s="72">
        <v>100</v>
      </c>
      <c r="BX3262" s="72">
        <v>3.9529999999999998</v>
      </c>
      <c r="BY3262" s="13"/>
      <c r="BZ3262" s="13"/>
    </row>
    <row r="3263" spans="1:78" ht="12.75" customHeight="1">
      <c r="A3263" s="122" t="s">
        <v>65</v>
      </c>
      <c r="B3263" s="71" t="s">
        <v>47</v>
      </c>
      <c r="C3263" s="71" t="s">
        <v>25</v>
      </c>
      <c r="D3263" s="34">
        <v>44986</v>
      </c>
      <c r="E3263" s="12">
        <v>0</v>
      </c>
      <c r="F3263" s="72">
        <v>0</v>
      </c>
      <c r="G3263" s="72">
        <v>0</v>
      </c>
      <c r="H3263" s="12">
        <v>0</v>
      </c>
      <c r="I3263" s="72">
        <v>0</v>
      </c>
      <c r="J3263" s="72">
        <v>0</v>
      </c>
      <c r="K3263" s="12">
        <v>0</v>
      </c>
      <c r="L3263" s="72">
        <v>0</v>
      </c>
      <c r="M3263" s="72">
        <v>0</v>
      </c>
      <c r="N3263" s="12">
        <v>0</v>
      </c>
      <c r="O3263" s="72">
        <v>0</v>
      </c>
      <c r="P3263" s="72">
        <v>0</v>
      </c>
      <c r="Q3263" s="12">
        <v>0</v>
      </c>
      <c r="R3263" s="72">
        <v>0</v>
      </c>
      <c r="S3263" s="72">
        <v>0</v>
      </c>
      <c r="T3263" s="12">
        <v>0</v>
      </c>
      <c r="U3263" s="72">
        <v>0</v>
      </c>
      <c r="V3263" s="72">
        <v>0</v>
      </c>
      <c r="W3263" s="12">
        <v>0</v>
      </c>
      <c r="X3263" s="72">
        <v>0</v>
      </c>
      <c r="Y3263" s="72">
        <v>0</v>
      </c>
      <c r="Z3263" s="12">
        <v>0</v>
      </c>
      <c r="AA3263" s="72">
        <v>0</v>
      </c>
      <c r="AB3263" s="72">
        <v>0</v>
      </c>
      <c r="AC3263" s="12">
        <v>0</v>
      </c>
      <c r="AD3263" s="72">
        <v>0</v>
      </c>
      <c r="AE3263" s="72">
        <v>0</v>
      </c>
      <c r="AF3263" s="12">
        <v>0</v>
      </c>
      <c r="AG3263" s="72">
        <v>0</v>
      </c>
      <c r="AH3263" s="72">
        <v>0</v>
      </c>
      <c r="AI3263" s="12">
        <v>81.427999999999997</v>
      </c>
      <c r="AJ3263" s="72">
        <v>4.0190000000000001</v>
      </c>
      <c r="AK3263" s="72">
        <v>26.064</v>
      </c>
      <c r="AL3263" s="12">
        <v>81.427999999999997</v>
      </c>
      <c r="AM3263" s="72">
        <v>4.0190000000000001</v>
      </c>
      <c r="AN3263" s="72">
        <v>26.064</v>
      </c>
      <c r="AO3263" s="12">
        <v>81.427999999999997</v>
      </c>
      <c r="AP3263" s="72">
        <v>4.0190000000000001</v>
      </c>
      <c r="AQ3263" s="72">
        <v>26.064</v>
      </c>
      <c r="AR3263" s="12">
        <v>27.198</v>
      </c>
      <c r="AS3263" s="72">
        <v>1.3420000000000001</v>
      </c>
      <c r="AT3263" s="72">
        <v>39.850999999999999</v>
      </c>
      <c r="AU3263" s="12">
        <v>3.0979999999999999</v>
      </c>
      <c r="AV3263" s="72">
        <v>0.153</v>
      </c>
      <c r="AW3263" s="72">
        <v>70.647999999999996</v>
      </c>
      <c r="AX3263" s="12">
        <v>190.98599999999999</v>
      </c>
      <c r="AY3263" s="72">
        <v>9.4260000000000002</v>
      </c>
      <c r="AZ3263" s="72">
        <v>14.981</v>
      </c>
      <c r="BA3263" s="12">
        <v>194.084</v>
      </c>
      <c r="BB3263" s="72">
        <v>9.5790000000000006</v>
      </c>
      <c r="BC3263" s="72">
        <v>14.579000000000001</v>
      </c>
      <c r="BD3263" s="12">
        <v>112.765</v>
      </c>
      <c r="BE3263" s="72">
        <v>5.5650000000000004</v>
      </c>
      <c r="BF3263" s="72">
        <v>23.885999999999999</v>
      </c>
      <c r="BG3263" s="12">
        <v>306.84899999999999</v>
      </c>
      <c r="BH3263" s="72">
        <v>15.144</v>
      </c>
      <c r="BI3263" s="72">
        <v>12.872</v>
      </c>
      <c r="BJ3263" s="12">
        <v>807.79700000000003</v>
      </c>
      <c r="BK3263" s="72">
        <v>39.868000000000002</v>
      </c>
      <c r="BL3263" s="72">
        <v>6.4939999999999998</v>
      </c>
      <c r="BM3263" s="12">
        <v>802.91099999999994</v>
      </c>
      <c r="BN3263" s="72">
        <v>39.627000000000002</v>
      </c>
      <c r="BO3263" s="72">
        <v>4.7430000000000003</v>
      </c>
      <c r="BP3263" s="12">
        <v>1610.7080000000001</v>
      </c>
      <c r="BQ3263" s="72">
        <v>79.495000000000005</v>
      </c>
      <c r="BR3263" s="72">
        <v>3.7450000000000001</v>
      </c>
      <c r="BS3263" s="12">
        <v>1944.7550000000001</v>
      </c>
      <c r="BT3263" s="72">
        <v>95.980999999999995</v>
      </c>
      <c r="BU3263" s="72">
        <v>3.2050000000000001</v>
      </c>
      <c r="BV3263" s="12">
        <v>2026.184</v>
      </c>
      <c r="BW3263" s="72">
        <v>100</v>
      </c>
      <c r="BX3263" s="72">
        <v>3.2549999999999999</v>
      </c>
      <c r="BY3263" s="13"/>
      <c r="BZ3263" s="13"/>
    </row>
    <row r="3264" spans="1:78" ht="12.75" customHeight="1">
      <c r="A3264" s="122" t="s">
        <v>65</v>
      </c>
      <c r="B3264" s="71" t="s">
        <v>47</v>
      </c>
      <c r="C3264" s="71" t="s">
        <v>25</v>
      </c>
      <c r="D3264" s="34">
        <v>45078</v>
      </c>
      <c r="E3264" s="12">
        <v>0</v>
      </c>
      <c r="F3264" s="72">
        <v>0</v>
      </c>
      <c r="G3264" s="72">
        <v>0</v>
      </c>
      <c r="H3264" s="12">
        <v>0</v>
      </c>
      <c r="I3264" s="72">
        <v>0</v>
      </c>
      <c r="J3264" s="72">
        <v>0</v>
      </c>
      <c r="K3264" s="12">
        <v>0</v>
      </c>
      <c r="L3264" s="72">
        <v>0</v>
      </c>
      <c r="M3264" s="72">
        <v>0</v>
      </c>
      <c r="N3264" s="12">
        <v>0</v>
      </c>
      <c r="O3264" s="72">
        <v>0</v>
      </c>
      <c r="P3264" s="72">
        <v>0</v>
      </c>
      <c r="Q3264" s="12">
        <v>0</v>
      </c>
      <c r="R3264" s="72">
        <v>0</v>
      </c>
      <c r="S3264" s="72">
        <v>0</v>
      </c>
      <c r="T3264" s="12">
        <v>0</v>
      </c>
      <c r="U3264" s="72">
        <v>0</v>
      </c>
      <c r="V3264" s="72">
        <v>0</v>
      </c>
      <c r="W3264" s="12">
        <v>0</v>
      </c>
      <c r="X3264" s="72">
        <v>0</v>
      </c>
      <c r="Y3264" s="72">
        <v>0</v>
      </c>
      <c r="Z3264" s="12">
        <v>0</v>
      </c>
      <c r="AA3264" s="72">
        <v>0</v>
      </c>
      <c r="AB3264" s="72">
        <v>0</v>
      </c>
      <c r="AC3264" s="12">
        <v>0</v>
      </c>
      <c r="AD3264" s="72">
        <v>0</v>
      </c>
      <c r="AE3264" s="72">
        <v>0</v>
      </c>
      <c r="AF3264" s="12">
        <v>0</v>
      </c>
      <c r="AG3264" s="72">
        <v>0</v>
      </c>
      <c r="AH3264" s="72">
        <v>0</v>
      </c>
      <c r="AI3264" s="12">
        <v>62.530999999999999</v>
      </c>
      <c r="AJ3264" s="72">
        <v>3.0169999999999999</v>
      </c>
      <c r="AK3264" s="72">
        <v>31.818000000000001</v>
      </c>
      <c r="AL3264" s="12">
        <v>62.530999999999999</v>
      </c>
      <c r="AM3264" s="72">
        <v>3.0169999999999999</v>
      </c>
      <c r="AN3264" s="72">
        <v>31.818000000000001</v>
      </c>
      <c r="AO3264" s="12">
        <v>62.530999999999999</v>
      </c>
      <c r="AP3264" s="72">
        <v>3.0169999999999999</v>
      </c>
      <c r="AQ3264" s="72">
        <v>31.818000000000001</v>
      </c>
      <c r="AR3264" s="12">
        <v>22.638999999999999</v>
      </c>
      <c r="AS3264" s="72">
        <v>1.0920000000000001</v>
      </c>
      <c r="AT3264" s="72">
        <v>41.241999999999997</v>
      </c>
      <c r="AU3264" s="12">
        <v>6.726</v>
      </c>
      <c r="AV3264" s="72">
        <v>0.32400000000000001</v>
      </c>
      <c r="AW3264" s="72">
        <v>60.052</v>
      </c>
      <c r="AX3264" s="12">
        <v>165.68</v>
      </c>
      <c r="AY3264" s="72">
        <v>7.9930000000000003</v>
      </c>
      <c r="AZ3264" s="72">
        <v>15.122</v>
      </c>
      <c r="BA3264" s="12">
        <v>172.40600000000001</v>
      </c>
      <c r="BB3264" s="72">
        <v>8.3179999999999996</v>
      </c>
      <c r="BC3264" s="72">
        <v>14.765000000000001</v>
      </c>
      <c r="BD3264" s="12">
        <v>124.489</v>
      </c>
      <c r="BE3264" s="72">
        <v>6.0060000000000002</v>
      </c>
      <c r="BF3264" s="72">
        <v>16.733000000000001</v>
      </c>
      <c r="BG3264" s="12">
        <v>296.89499999999998</v>
      </c>
      <c r="BH3264" s="72">
        <v>14.323</v>
      </c>
      <c r="BI3264" s="72">
        <v>11.542</v>
      </c>
      <c r="BJ3264" s="12">
        <v>858.72299999999996</v>
      </c>
      <c r="BK3264" s="72">
        <v>41.427999999999997</v>
      </c>
      <c r="BL3264" s="72">
        <v>7.4859999999999998</v>
      </c>
      <c r="BM3264" s="12">
        <v>831.99800000000005</v>
      </c>
      <c r="BN3264" s="72">
        <v>40.139000000000003</v>
      </c>
      <c r="BO3264" s="72">
        <v>5.7519999999999998</v>
      </c>
      <c r="BP3264" s="12">
        <v>1690.721</v>
      </c>
      <c r="BQ3264" s="72">
        <v>81.567999999999998</v>
      </c>
      <c r="BR3264" s="72">
        <v>3.94</v>
      </c>
      <c r="BS3264" s="12">
        <v>2010.2550000000001</v>
      </c>
      <c r="BT3264" s="72">
        <v>96.983000000000004</v>
      </c>
      <c r="BU3264" s="72">
        <v>3.1520000000000001</v>
      </c>
      <c r="BV3264" s="12">
        <v>2072.7860000000001</v>
      </c>
      <c r="BW3264" s="72">
        <v>100</v>
      </c>
      <c r="BX3264" s="72">
        <v>3.2759999999999998</v>
      </c>
      <c r="BY3264" s="13"/>
      <c r="BZ3264" s="13"/>
    </row>
    <row r="3265" spans="1:78" ht="12.75" customHeight="1">
      <c r="A3265" s="122" t="s">
        <v>65</v>
      </c>
      <c r="B3265" s="71" t="s">
        <v>47</v>
      </c>
      <c r="C3265" s="71" t="s">
        <v>25</v>
      </c>
      <c r="D3265" s="34">
        <v>45170</v>
      </c>
      <c r="E3265" s="12">
        <v>0</v>
      </c>
      <c r="F3265" s="72">
        <v>0</v>
      </c>
      <c r="G3265" s="72">
        <v>0</v>
      </c>
      <c r="H3265" s="12">
        <v>0</v>
      </c>
      <c r="I3265" s="72">
        <v>0</v>
      </c>
      <c r="J3265" s="72">
        <v>0</v>
      </c>
      <c r="K3265" s="12">
        <v>0</v>
      </c>
      <c r="L3265" s="72">
        <v>0</v>
      </c>
      <c r="M3265" s="72">
        <v>0</v>
      </c>
      <c r="N3265" s="12">
        <v>0</v>
      </c>
      <c r="O3265" s="72">
        <v>0</v>
      </c>
      <c r="P3265" s="72">
        <v>0</v>
      </c>
      <c r="Q3265" s="12">
        <v>0</v>
      </c>
      <c r="R3265" s="72">
        <v>0</v>
      </c>
      <c r="S3265" s="72">
        <v>0</v>
      </c>
      <c r="T3265" s="12">
        <v>0</v>
      </c>
      <c r="U3265" s="72">
        <v>0</v>
      </c>
      <c r="V3265" s="72">
        <v>0</v>
      </c>
      <c r="W3265" s="12">
        <v>0</v>
      </c>
      <c r="X3265" s="72">
        <v>0</v>
      </c>
      <c r="Y3265" s="72">
        <v>0</v>
      </c>
      <c r="Z3265" s="12">
        <v>0</v>
      </c>
      <c r="AA3265" s="72">
        <v>0</v>
      </c>
      <c r="AB3265" s="72">
        <v>0</v>
      </c>
      <c r="AC3265" s="12">
        <v>0</v>
      </c>
      <c r="AD3265" s="72">
        <v>0</v>
      </c>
      <c r="AE3265" s="72">
        <v>0</v>
      </c>
      <c r="AF3265" s="12">
        <v>0</v>
      </c>
      <c r="AG3265" s="72">
        <v>0</v>
      </c>
      <c r="AH3265" s="72">
        <v>0</v>
      </c>
      <c r="AI3265" s="12">
        <v>85.230999999999995</v>
      </c>
      <c r="AJ3265" s="72">
        <v>3.863</v>
      </c>
      <c r="AK3265" s="72">
        <v>18.446999999999999</v>
      </c>
      <c r="AL3265" s="12">
        <v>85.230999999999995</v>
      </c>
      <c r="AM3265" s="72">
        <v>3.863</v>
      </c>
      <c r="AN3265" s="72">
        <v>18.446999999999999</v>
      </c>
      <c r="AO3265" s="12">
        <v>85.230999999999995</v>
      </c>
      <c r="AP3265" s="72">
        <v>3.863</v>
      </c>
      <c r="AQ3265" s="72">
        <v>18.446999999999999</v>
      </c>
      <c r="AR3265" s="12">
        <v>22.256</v>
      </c>
      <c r="AS3265" s="72">
        <v>1.0089999999999999</v>
      </c>
      <c r="AT3265" s="72">
        <v>49.186999999999998</v>
      </c>
      <c r="AU3265" s="12">
        <v>32.384999999999998</v>
      </c>
      <c r="AV3265" s="72">
        <v>1.468</v>
      </c>
      <c r="AW3265" s="72">
        <v>63.000999999999998</v>
      </c>
      <c r="AX3265" s="12">
        <v>205.35300000000001</v>
      </c>
      <c r="AY3265" s="72">
        <v>9.3079999999999998</v>
      </c>
      <c r="AZ3265" s="72">
        <v>15.567</v>
      </c>
      <c r="BA3265" s="12">
        <v>237.738</v>
      </c>
      <c r="BB3265" s="72">
        <v>10.776</v>
      </c>
      <c r="BC3265" s="72">
        <v>13.734999999999999</v>
      </c>
      <c r="BD3265" s="12">
        <v>109.586</v>
      </c>
      <c r="BE3265" s="72">
        <v>4.9669999999999996</v>
      </c>
      <c r="BF3265" s="72">
        <v>22.353999999999999</v>
      </c>
      <c r="BG3265" s="12">
        <v>347.32400000000001</v>
      </c>
      <c r="BH3265" s="72">
        <v>15.743</v>
      </c>
      <c r="BI3265" s="72">
        <v>12.401</v>
      </c>
      <c r="BJ3265" s="12">
        <v>941.46500000000003</v>
      </c>
      <c r="BK3265" s="72">
        <v>42.671999999999997</v>
      </c>
      <c r="BL3265" s="72">
        <v>5.3209999999999997</v>
      </c>
      <c r="BM3265" s="12">
        <v>809.99400000000003</v>
      </c>
      <c r="BN3265" s="72">
        <v>36.713000000000001</v>
      </c>
      <c r="BO3265" s="72">
        <v>5.9740000000000002</v>
      </c>
      <c r="BP3265" s="12">
        <v>1751.46</v>
      </c>
      <c r="BQ3265" s="72">
        <v>79.385999999999996</v>
      </c>
      <c r="BR3265" s="72">
        <v>3.9769999999999999</v>
      </c>
      <c r="BS3265" s="12">
        <v>2121.04</v>
      </c>
      <c r="BT3265" s="72">
        <v>96.137</v>
      </c>
      <c r="BU3265" s="72">
        <v>3.61</v>
      </c>
      <c r="BV3265" s="12">
        <v>2206.2710000000002</v>
      </c>
      <c r="BW3265" s="72">
        <v>100</v>
      </c>
      <c r="BX3265" s="72">
        <v>3.6120000000000001</v>
      </c>
      <c r="BY3265" s="13"/>
      <c r="BZ3265" s="13"/>
    </row>
    <row r="3266" spans="1:78" ht="12.75" customHeight="1">
      <c r="A3266" s="122" t="s">
        <v>65</v>
      </c>
      <c r="B3266" s="71" t="s">
        <v>47</v>
      </c>
      <c r="C3266" s="71" t="s">
        <v>25</v>
      </c>
      <c r="D3266" s="34">
        <v>45261</v>
      </c>
      <c r="E3266" s="12">
        <v>0</v>
      </c>
      <c r="F3266" s="72">
        <v>0</v>
      </c>
      <c r="G3266" s="72">
        <v>0</v>
      </c>
      <c r="H3266" s="12">
        <v>0</v>
      </c>
      <c r="I3266" s="72">
        <v>0</v>
      </c>
      <c r="J3266" s="72">
        <v>0</v>
      </c>
      <c r="K3266" s="12">
        <v>0</v>
      </c>
      <c r="L3266" s="72">
        <v>0</v>
      </c>
      <c r="M3266" s="72">
        <v>0</v>
      </c>
      <c r="N3266" s="12">
        <v>0</v>
      </c>
      <c r="O3266" s="72">
        <v>0</v>
      </c>
      <c r="P3266" s="72">
        <v>0</v>
      </c>
      <c r="Q3266" s="12">
        <v>0</v>
      </c>
      <c r="R3266" s="72">
        <v>0</v>
      </c>
      <c r="S3266" s="72">
        <v>0</v>
      </c>
      <c r="T3266" s="12">
        <v>0</v>
      </c>
      <c r="U3266" s="72">
        <v>0</v>
      </c>
      <c r="V3266" s="72">
        <v>0</v>
      </c>
      <c r="W3266" s="12">
        <v>0</v>
      </c>
      <c r="X3266" s="72">
        <v>0</v>
      </c>
      <c r="Y3266" s="72">
        <v>0</v>
      </c>
      <c r="Z3266" s="12">
        <v>0</v>
      </c>
      <c r="AA3266" s="72">
        <v>0</v>
      </c>
      <c r="AB3266" s="72">
        <v>0</v>
      </c>
      <c r="AC3266" s="12">
        <v>0</v>
      </c>
      <c r="AD3266" s="72">
        <v>0</v>
      </c>
      <c r="AE3266" s="72">
        <v>0</v>
      </c>
      <c r="AF3266" s="12">
        <v>1.1080000000000001</v>
      </c>
      <c r="AG3266" s="72">
        <v>5.2999999999999999E-2</v>
      </c>
      <c r="AH3266" s="72">
        <v>107.389</v>
      </c>
      <c r="AI3266" s="12">
        <v>66.257000000000005</v>
      </c>
      <c r="AJ3266" s="72">
        <v>3.173</v>
      </c>
      <c r="AK3266" s="72">
        <v>30.692</v>
      </c>
      <c r="AL3266" s="12">
        <v>67.364999999999995</v>
      </c>
      <c r="AM3266" s="72">
        <v>3.226</v>
      </c>
      <c r="AN3266" s="72">
        <v>30.100999999999999</v>
      </c>
      <c r="AO3266" s="12">
        <v>67.364999999999995</v>
      </c>
      <c r="AP3266" s="72">
        <v>3.226</v>
      </c>
      <c r="AQ3266" s="72">
        <v>30.100999999999999</v>
      </c>
      <c r="AR3266" s="12">
        <v>20.352</v>
      </c>
      <c r="AS3266" s="72">
        <v>0.97499999999999998</v>
      </c>
      <c r="AT3266" s="72">
        <v>53.771000000000001</v>
      </c>
      <c r="AU3266" s="12">
        <v>20.756</v>
      </c>
      <c r="AV3266" s="72">
        <v>0.99399999999999999</v>
      </c>
      <c r="AW3266" s="72">
        <v>34.317</v>
      </c>
      <c r="AX3266" s="12">
        <v>170.661</v>
      </c>
      <c r="AY3266" s="72">
        <v>8.173</v>
      </c>
      <c r="AZ3266" s="72">
        <v>20.02</v>
      </c>
      <c r="BA3266" s="12">
        <v>191.417</v>
      </c>
      <c r="BB3266" s="72">
        <v>9.1669999999999998</v>
      </c>
      <c r="BC3266" s="72">
        <v>20.606000000000002</v>
      </c>
      <c r="BD3266" s="12">
        <v>76.406999999999996</v>
      </c>
      <c r="BE3266" s="72">
        <v>3.6589999999999998</v>
      </c>
      <c r="BF3266" s="72">
        <v>26.097999999999999</v>
      </c>
      <c r="BG3266" s="12">
        <v>267.82400000000001</v>
      </c>
      <c r="BH3266" s="72">
        <v>12.826000000000001</v>
      </c>
      <c r="BI3266" s="72">
        <v>15.137</v>
      </c>
      <c r="BJ3266" s="12">
        <v>951.62699999999995</v>
      </c>
      <c r="BK3266" s="72">
        <v>45.570999999999998</v>
      </c>
      <c r="BL3266" s="72">
        <v>4.9969999999999999</v>
      </c>
      <c r="BM3266" s="12">
        <v>781.04300000000001</v>
      </c>
      <c r="BN3266" s="72">
        <v>37.402000000000001</v>
      </c>
      <c r="BO3266" s="72">
        <v>5.1609999999999996</v>
      </c>
      <c r="BP3266" s="12">
        <v>1732.67</v>
      </c>
      <c r="BQ3266" s="72">
        <v>82.974000000000004</v>
      </c>
      <c r="BR3266" s="72">
        <v>3.1240000000000001</v>
      </c>
      <c r="BS3266" s="12">
        <v>2020.846</v>
      </c>
      <c r="BT3266" s="72">
        <v>96.774000000000001</v>
      </c>
      <c r="BU3266" s="72">
        <v>3.1360000000000001</v>
      </c>
      <c r="BV3266" s="12">
        <v>2088.2109999999998</v>
      </c>
      <c r="BW3266" s="72">
        <v>100</v>
      </c>
      <c r="BX3266" s="72">
        <v>3.2429999999999999</v>
      </c>
      <c r="BY3266" s="13"/>
      <c r="BZ3266" s="13"/>
    </row>
    <row r="3267" spans="1:78" ht="12.75" customHeight="1">
      <c r="A3267" s="122" t="s">
        <v>65</v>
      </c>
      <c r="B3267" s="71" t="s">
        <v>47</v>
      </c>
      <c r="C3267" s="71" t="s">
        <v>25</v>
      </c>
      <c r="D3267" s="34">
        <v>45352</v>
      </c>
      <c r="E3267" s="12">
        <v>0</v>
      </c>
      <c r="F3267" s="72">
        <v>0</v>
      </c>
      <c r="G3267" s="72">
        <v>0</v>
      </c>
      <c r="H3267" s="12">
        <v>0</v>
      </c>
      <c r="I3267" s="72">
        <v>0</v>
      </c>
      <c r="J3267" s="72">
        <v>0</v>
      </c>
      <c r="K3267" s="12">
        <v>0</v>
      </c>
      <c r="L3267" s="72">
        <v>0</v>
      </c>
      <c r="M3267" s="72">
        <v>0</v>
      </c>
      <c r="N3267" s="12">
        <v>0</v>
      </c>
      <c r="O3267" s="72">
        <v>0</v>
      </c>
      <c r="P3267" s="72">
        <v>0</v>
      </c>
      <c r="Q3267" s="12">
        <v>0</v>
      </c>
      <c r="R3267" s="72">
        <v>0</v>
      </c>
      <c r="S3267" s="72">
        <v>0</v>
      </c>
      <c r="T3267" s="12">
        <v>0</v>
      </c>
      <c r="U3267" s="72">
        <v>0</v>
      </c>
      <c r="V3267" s="72">
        <v>0</v>
      </c>
      <c r="W3267" s="12">
        <v>0</v>
      </c>
      <c r="X3267" s="72">
        <v>0</v>
      </c>
      <c r="Y3267" s="72">
        <v>0</v>
      </c>
      <c r="Z3267" s="12">
        <v>0</v>
      </c>
      <c r="AA3267" s="72">
        <v>0</v>
      </c>
      <c r="AB3267" s="72">
        <v>0</v>
      </c>
      <c r="AC3267" s="12">
        <v>0</v>
      </c>
      <c r="AD3267" s="72">
        <v>0</v>
      </c>
      <c r="AE3267" s="72">
        <v>0</v>
      </c>
      <c r="AF3267" s="12">
        <v>0</v>
      </c>
      <c r="AG3267" s="72">
        <v>0</v>
      </c>
      <c r="AH3267" s="72">
        <v>0</v>
      </c>
      <c r="AI3267" s="12">
        <v>74.031000000000006</v>
      </c>
      <c r="AJ3267" s="72">
        <v>3.55</v>
      </c>
      <c r="AK3267" s="72">
        <v>45.688000000000002</v>
      </c>
      <c r="AL3267" s="12">
        <v>74.031000000000006</v>
      </c>
      <c r="AM3267" s="72">
        <v>3.55</v>
      </c>
      <c r="AN3267" s="72">
        <v>45.688000000000002</v>
      </c>
      <c r="AO3267" s="12">
        <v>74.031000000000006</v>
      </c>
      <c r="AP3267" s="72">
        <v>3.55</v>
      </c>
      <c r="AQ3267" s="72">
        <v>45.688000000000002</v>
      </c>
      <c r="AR3267" s="12">
        <v>26.896999999999998</v>
      </c>
      <c r="AS3267" s="72">
        <v>1.29</v>
      </c>
      <c r="AT3267" s="72">
        <v>36.665999999999997</v>
      </c>
      <c r="AU3267" s="12">
        <v>2.8090000000000002</v>
      </c>
      <c r="AV3267" s="72">
        <v>0.13500000000000001</v>
      </c>
      <c r="AW3267" s="72">
        <v>76.462999999999994</v>
      </c>
      <c r="AX3267" s="12">
        <v>206.078</v>
      </c>
      <c r="AY3267" s="72">
        <v>9.8819999999999997</v>
      </c>
      <c r="AZ3267" s="72">
        <v>14.076000000000001</v>
      </c>
      <c r="BA3267" s="12">
        <v>208.887</v>
      </c>
      <c r="BB3267" s="72">
        <v>10.016999999999999</v>
      </c>
      <c r="BC3267" s="72">
        <v>13.744999999999999</v>
      </c>
      <c r="BD3267" s="12">
        <v>60.689</v>
      </c>
      <c r="BE3267" s="72">
        <v>2.91</v>
      </c>
      <c r="BF3267" s="72">
        <v>24.603999999999999</v>
      </c>
      <c r="BG3267" s="12">
        <v>269.577</v>
      </c>
      <c r="BH3267" s="72">
        <v>12.927</v>
      </c>
      <c r="BI3267" s="72">
        <v>14.006</v>
      </c>
      <c r="BJ3267" s="12">
        <v>868.27</v>
      </c>
      <c r="BK3267" s="72">
        <v>41.636000000000003</v>
      </c>
      <c r="BL3267" s="72">
        <v>5.5590000000000002</v>
      </c>
      <c r="BM3267" s="12">
        <v>846.61900000000003</v>
      </c>
      <c r="BN3267" s="72">
        <v>40.597999999999999</v>
      </c>
      <c r="BO3267" s="72">
        <v>5.0529999999999999</v>
      </c>
      <c r="BP3267" s="12">
        <v>1714.8889999999999</v>
      </c>
      <c r="BQ3267" s="72">
        <v>82.233000000000004</v>
      </c>
      <c r="BR3267" s="72">
        <v>3.431</v>
      </c>
      <c r="BS3267" s="12">
        <v>2011.3630000000001</v>
      </c>
      <c r="BT3267" s="72">
        <v>96.45</v>
      </c>
      <c r="BU3267" s="72">
        <v>2.9860000000000002</v>
      </c>
      <c r="BV3267" s="12">
        <v>2085.393</v>
      </c>
      <c r="BW3267" s="72">
        <v>100</v>
      </c>
      <c r="BX3267" s="72">
        <v>3.0750000000000002</v>
      </c>
      <c r="BY3267" s="13"/>
      <c r="BZ3267" s="13"/>
    </row>
    <row r="3268" spans="1:78" ht="12.75" customHeight="1">
      <c r="A3268" s="122" t="s">
        <v>65</v>
      </c>
      <c r="B3268" s="71" t="s">
        <v>47</v>
      </c>
      <c r="C3268" s="71" t="s">
        <v>25</v>
      </c>
      <c r="D3268" s="34">
        <v>45444</v>
      </c>
      <c r="E3268" s="12">
        <v>0</v>
      </c>
      <c r="F3268" s="72">
        <v>0</v>
      </c>
      <c r="G3268" s="72">
        <v>0</v>
      </c>
      <c r="H3268" s="12">
        <v>0</v>
      </c>
      <c r="I3268" s="72">
        <v>0</v>
      </c>
      <c r="J3268" s="72">
        <v>0</v>
      </c>
      <c r="K3268" s="12">
        <v>0</v>
      </c>
      <c r="L3268" s="72">
        <v>0</v>
      </c>
      <c r="M3268" s="72">
        <v>0</v>
      </c>
      <c r="N3268" s="12">
        <v>0</v>
      </c>
      <c r="O3268" s="72">
        <v>0</v>
      </c>
      <c r="P3268" s="72">
        <v>0</v>
      </c>
      <c r="Q3268" s="12">
        <v>0</v>
      </c>
      <c r="R3268" s="72">
        <v>0</v>
      </c>
      <c r="S3268" s="72">
        <v>0</v>
      </c>
      <c r="T3268" s="12">
        <v>0</v>
      </c>
      <c r="U3268" s="72">
        <v>0</v>
      </c>
      <c r="V3268" s="72">
        <v>0</v>
      </c>
      <c r="W3268" s="12">
        <v>0</v>
      </c>
      <c r="X3268" s="72">
        <v>0</v>
      </c>
      <c r="Y3268" s="72">
        <v>0</v>
      </c>
      <c r="Z3268" s="12">
        <v>0</v>
      </c>
      <c r="AA3268" s="72">
        <v>0</v>
      </c>
      <c r="AB3268" s="72">
        <v>0</v>
      </c>
      <c r="AC3268" s="12">
        <v>0</v>
      </c>
      <c r="AD3268" s="72">
        <v>0</v>
      </c>
      <c r="AE3268" s="72">
        <v>0</v>
      </c>
      <c r="AF3268" s="12">
        <v>4.8550000000000004</v>
      </c>
      <c r="AG3268" s="72">
        <v>0.24299999999999999</v>
      </c>
      <c r="AH3268" s="72">
        <v>74.100999999999999</v>
      </c>
      <c r="AI3268" s="12">
        <v>61.924999999999997</v>
      </c>
      <c r="AJ3268" s="72">
        <v>3.0990000000000002</v>
      </c>
      <c r="AK3268" s="72">
        <v>24.244</v>
      </c>
      <c r="AL3268" s="12">
        <v>66.78</v>
      </c>
      <c r="AM3268" s="72">
        <v>3.3420000000000001</v>
      </c>
      <c r="AN3268" s="72">
        <v>22.74</v>
      </c>
      <c r="AO3268" s="12">
        <v>66.78</v>
      </c>
      <c r="AP3268" s="72">
        <v>3.3420000000000001</v>
      </c>
      <c r="AQ3268" s="72">
        <v>22.74</v>
      </c>
      <c r="AR3268" s="12">
        <v>19.341000000000001</v>
      </c>
      <c r="AS3268" s="72">
        <v>0.96799999999999997</v>
      </c>
      <c r="AT3268" s="72">
        <v>61.912999999999997</v>
      </c>
      <c r="AU3268" s="12">
        <v>10.677</v>
      </c>
      <c r="AV3268" s="72">
        <v>0.53400000000000003</v>
      </c>
      <c r="AW3268" s="72">
        <v>66.194000000000003</v>
      </c>
      <c r="AX3268" s="12">
        <v>205.786</v>
      </c>
      <c r="AY3268" s="72">
        <v>10.298999999999999</v>
      </c>
      <c r="AZ3268" s="72">
        <v>13.448</v>
      </c>
      <c r="BA3268" s="12">
        <v>216.46299999999999</v>
      </c>
      <c r="BB3268" s="72">
        <v>10.833</v>
      </c>
      <c r="BC3268" s="72">
        <v>13.058999999999999</v>
      </c>
      <c r="BD3268" s="12">
        <v>58.776000000000003</v>
      </c>
      <c r="BE3268" s="72">
        <v>2.9409999999999998</v>
      </c>
      <c r="BF3268" s="72">
        <v>24.048999999999999</v>
      </c>
      <c r="BG3268" s="12">
        <v>275.23899999999998</v>
      </c>
      <c r="BH3268" s="72">
        <v>13.773999999999999</v>
      </c>
      <c r="BI3268" s="72">
        <v>11.192</v>
      </c>
      <c r="BJ3268" s="12">
        <v>764.67899999999997</v>
      </c>
      <c r="BK3268" s="72">
        <v>38.268999999999998</v>
      </c>
      <c r="BL3268" s="72">
        <v>5.8739999999999997</v>
      </c>
      <c r="BM3268" s="12">
        <v>872.15300000000002</v>
      </c>
      <c r="BN3268" s="72">
        <v>43.646999999999998</v>
      </c>
      <c r="BO3268" s="72">
        <v>5.9470000000000001</v>
      </c>
      <c r="BP3268" s="12">
        <v>1636.8320000000001</v>
      </c>
      <c r="BQ3268" s="72">
        <v>81.915999999999997</v>
      </c>
      <c r="BR3268" s="72">
        <v>3.645</v>
      </c>
      <c r="BS3268" s="12">
        <v>1931.413</v>
      </c>
      <c r="BT3268" s="72">
        <v>96.658000000000001</v>
      </c>
      <c r="BU3268" s="72">
        <v>3.524</v>
      </c>
      <c r="BV3268" s="12">
        <v>1998.193</v>
      </c>
      <c r="BW3268" s="72">
        <v>100</v>
      </c>
      <c r="BX3268" s="72">
        <v>3.2450000000000001</v>
      </c>
      <c r="BY3268" s="13"/>
      <c r="BZ3268" s="13"/>
    </row>
    <row r="3269" spans="1:78" ht="12.75" customHeight="1">
      <c r="A3269" s="122" t="s">
        <v>65</v>
      </c>
      <c r="B3269" s="71" t="s">
        <v>47</v>
      </c>
      <c r="C3269" s="71" t="s">
        <v>25</v>
      </c>
      <c r="D3269" s="34">
        <v>45536</v>
      </c>
      <c r="E3269" s="12">
        <v>0</v>
      </c>
      <c r="F3269" s="72">
        <v>0</v>
      </c>
      <c r="G3269" s="72">
        <v>0</v>
      </c>
      <c r="H3269" s="12">
        <v>0</v>
      </c>
      <c r="I3269" s="72">
        <v>0</v>
      </c>
      <c r="J3269" s="72">
        <v>0</v>
      </c>
      <c r="K3269" s="12">
        <v>0</v>
      </c>
      <c r="L3269" s="72">
        <v>0</v>
      </c>
      <c r="M3269" s="72">
        <v>0</v>
      </c>
      <c r="N3269" s="12">
        <v>0</v>
      </c>
      <c r="O3269" s="72">
        <v>0</v>
      </c>
      <c r="P3269" s="72">
        <v>0</v>
      </c>
      <c r="Q3269" s="12">
        <v>0</v>
      </c>
      <c r="R3269" s="72">
        <v>0</v>
      </c>
      <c r="S3269" s="72">
        <v>0</v>
      </c>
      <c r="T3269" s="12">
        <v>0</v>
      </c>
      <c r="U3269" s="72">
        <v>0</v>
      </c>
      <c r="V3269" s="72">
        <v>0</v>
      </c>
      <c r="W3269" s="12">
        <v>0</v>
      </c>
      <c r="X3269" s="72">
        <v>0</v>
      </c>
      <c r="Y3269" s="72">
        <v>0</v>
      </c>
      <c r="Z3269" s="12">
        <v>0</v>
      </c>
      <c r="AA3269" s="72">
        <v>0</v>
      </c>
      <c r="AB3269" s="72">
        <v>0</v>
      </c>
      <c r="AC3269" s="12">
        <v>0</v>
      </c>
      <c r="AD3269" s="72">
        <v>0</v>
      </c>
      <c r="AE3269" s="72">
        <v>0</v>
      </c>
      <c r="AF3269" s="12">
        <v>4.3609999999999998</v>
      </c>
      <c r="AG3269" s="72">
        <v>0.19900000000000001</v>
      </c>
      <c r="AH3269" s="72">
        <v>108.788</v>
      </c>
      <c r="AI3269" s="12">
        <v>104.54300000000001</v>
      </c>
      <c r="AJ3269" s="72">
        <v>4.7679999999999998</v>
      </c>
      <c r="AK3269" s="72">
        <v>12.795999999999999</v>
      </c>
      <c r="AL3269" s="12">
        <v>108.904</v>
      </c>
      <c r="AM3269" s="72">
        <v>4.9669999999999996</v>
      </c>
      <c r="AN3269" s="72">
        <v>11.881</v>
      </c>
      <c r="AO3269" s="12">
        <v>108.904</v>
      </c>
      <c r="AP3269" s="72">
        <v>4.9669999999999996</v>
      </c>
      <c r="AQ3269" s="72">
        <v>11.881</v>
      </c>
      <c r="AR3269" s="12">
        <v>49.578000000000003</v>
      </c>
      <c r="AS3269" s="72">
        <v>2.2610000000000001</v>
      </c>
      <c r="AT3269" s="72">
        <v>35.012999999999998</v>
      </c>
      <c r="AU3269" s="12">
        <v>25.634</v>
      </c>
      <c r="AV3269" s="72">
        <v>1.169</v>
      </c>
      <c r="AW3269" s="72">
        <v>38.637</v>
      </c>
      <c r="AX3269" s="12">
        <v>200.09200000000001</v>
      </c>
      <c r="AY3269" s="72">
        <v>9.1259999999999994</v>
      </c>
      <c r="AZ3269" s="72">
        <v>16.760999999999999</v>
      </c>
      <c r="BA3269" s="12">
        <v>225.726</v>
      </c>
      <c r="BB3269" s="72">
        <v>10.295</v>
      </c>
      <c r="BC3269" s="72">
        <v>14.93</v>
      </c>
      <c r="BD3269" s="12">
        <v>67.870999999999995</v>
      </c>
      <c r="BE3269" s="72">
        <v>3.0950000000000002</v>
      </c>
      <c r="BF3269" s="72">
        <v>35.542000000000002</v>
      </c>
      <c r="BG3269" s="12">
        <v>293.59699999999998</v>
      </c>
      <c r="BH3269" s="72">
        <v>13.39</v>
      </c>
      <c r="BI3269" s="72">
        <v>12.541</v>
      </c>
      <c r="BJ3269" s="12">
        <v>958.79200000000003</v>
      </c>
      <c r="BK3269" s="72">
        <v>43.728000000000002</v>
      </c>
      <c r="BL3269" s="72">
        <v>7.1550000000000002</v>
      </c>
      <c r="BM3269" s="12">
        <v>781.75199999999995</v>
      </c>
      <c r="BN3269" s="72">
        <v>35.654000000000003</v>
      </c>
      <c r="BO3269" s="72">
        <v>6.0540000000000003</v>
      </c>
      <c r="BP3269" s="12">
        <v>1740.5440000000001</v>
      </c>
      <c r="BQ3269" s="72">
        <v>79.382000000000005</v>
      </c>
      <c r="BR3269" s="72">
        <v>4.2670000000000003</v>
      </c>
      <c r="BS3269" s="12">
        <v>2083.7199999999998</v>
      </c>
      <c r="BT3269" s="72">
        <v>95.033000000000001</v>
      </c>
      <c r="BU3269" s="72">
        <v>3.944</v>
      </c>
      <c r="BV3269" s="12">
        <v>2192.6239999999998</v>
      </c>
      <c r="BW3269" s="72">
        <v>100</v>
      </c>
      <c r="BX3269" s="72">
        <v>3.7719999999999998</v>
      </c>
      <c r="BY3269" s="13"/>
      <c r="BZ3269" s="13"/>
    </row>
    <row r="3270" spans="1:78" ht="12.75" customHeight="1">
      <c r="A3270" s="122" t="s">
        <v>65</v>
      </c>
      <c r="B3270" s="71" t="s">
        <v>47</v>
      </c>
      <c r="C3270" s="71" t="s">
        <v>25</v>
      </c>
      <c r="D3270" s="34">
        <v>45627</v>
      </c>
      <c r="E3270" s="12">
        <v>0</v>
      </c>
      <c r="F3270" s="72">
        <v>0</v>
      </c>
      <c r="G3270" s="72">
        <v>0</v>
      </c>
      <c r="H3270" s="12">
        <v>0</v>
      </c>
      <c r="I3270" s="72">
        <v>0</v>
      </c>
      <c r="J3270" s="72">
        <v>0</v>
      </c>
      <c r="K3270" s="12">
        <v>0</v>
      </c>
      <c r="L3270" s="72">
        <v>0</v>
      </c>
      <c r="M3270" s="72">
        <v>0</v>
      </c>
      <c r="N3270" s="12">
        <v>0</v>
      </c>
      <c r="O3270" s="72">
        <v>0</v>
      </c>
      <c r="P3270" s="72">
        <v>0</v>
      </c>
      <c r="Q3270" s="12">
        <v>0</v>
      </c>
      <c r="R3270" s="72">
        <v>0</v>
      </c>
      <c r="S3270" s="72">
        <v>0</v>
      </c>
      <c r="T3270" s="12">
        <v>0</v>
      </c>
      <c r="U3270" s="72">
        <v>0</v>
      </c>
      <c r="V3270" s="72">
        <v>0</v>
      </c>
      <c r="W3270" s="12">
        <v>0</v>
      </c>
      <c r="X3270" s="72">
        <v>0</v>
      </c>
      <c r="Y3270" s="72">
        <v>0</v>
      </c>
      <c r="Z3270" s="12">
        <v>0</v>
      </c>
      <c r="AA3270" s="72">
        <v>0</v>
      </c>
      <c r="AB3270" s="72">
        <v>0</v>
      </c>
      <c r="AC3270" s="12">
        <v>0</v>
      </c>
      <c r="AD3270" s="72">
        <v>0</v>
      </c>
      <c r="AE3270" s="72">
        <v>0</v>
      </c>
      <c r="AF3270" s="12">
        <v>6.726</v>
      </c>
      <c r="AG3270" s="72">
        <v>0.32600000000000001</v>
      </c>
      <c r="AH3270" s="72">
        <v>78.825999999999993</v>
      </c>
      <c r="AI3270" s="12">
        <v>55.889000000000003</v>
      </c>
      <c r="AJ3270" s="72">
        <v>2.706</v>
      </c>
      <c r="AK3270" s="72">
        <v>30.914000000000001</v>
      </c>
      <c r="AL3270" s="12">
        <v>62.615000000000002</v>
      </c>
      <c r="AM3270" s="72">
        <v>3.032</v>
      </c>
      <c r="AN3270" s="72">
        <v>32.411000000000001</v>
      </c>
      <c r="AO3270" s="12">
        <v>62.615000000000002</v>
      </c>
      <c r="AP3270" s="72">
        <v>3.032</v>
      </c>
      <c r="AQ3270" s="72">
        <v>32.411000000000001</v>
      </c>
      <c r="AR3270" s="12">
        <v>16.195</v>
      </c>
      <c r="AS3270" s="72">
        <v>0.78400000000000003</v>
      </c>
      <c r="AT3270" s="72">
        <v>57.765000000000001</v>
      </c>
      <c r="AU3270" s="12">
        <v>29.123000000000001</v>
      </c>
      <c r="AV3270" s="72">
        <v>1.41</v>
      </c>
      <c r="AW3270" s="72">
        <v>52.488999999999997</v>
      </c>
      <c r="AX3270" s="12">
        <v>159.92099999999999</v>
      </c>
      <c r="AY3270" s="72">
        <v>7.7430000000000003</v>
      </c>
      <c r="AZ3270" s="72">
        <v>20.997</v>
      </c>
      <c r="BA3270" s="12">
        <v>189.04400000000001</v>
      </c>
      <c r="BB3270" s="72">
        <v>9.1530000000000005</v>
      </c>
      <c r="BC3270" s="72">
        <v>18.734000000000002</v>
      </c>
      <c r="BD3270" s="12">
        <v>69.025999999999996</v>
      </c>
      <c r="BE3270" s="72">
        <v>3.3420000000000001</v>
      </c>
      <c r="BF3270" s="72">
        <v>25.036999999999999</v>
      </c>
      <c r="BG3270" s="12">
        <v>258.07</v>
      </c>
      <c r="BH3270" s="72">
        <v>12.494999999999999</v>
      </c>
      <c r="BI3270" s="72">
        <v>15.199</v>
      </c>
      <c r="BJ3270" s="12">
        <v>912.50699999999995</v>
      </c>
      <c r="BK3270" s="72">
        <v>44.179000000000002</v>
      </c>
      <c r="BL3270" s="72">
        <v>8.3049999999999997</v>
      </c>
      <c r="BM3270" s="12">
        <v>816.06799999999998</v>
      </c>
      <c r="BN3270" s="72">
        <v>39.51</v>
      </c>
      <c r="BO3270" s="72">
        <v>5.9180000000000001</v>
      </c>
      <c r="BP3270" s="12">
        <v>1728.5740000000001</v>
      </c>
      <c r="BQ3270" s="72">
        <v>83.69</v>
      </c>
      <c r="BR3270" s="72">
        <v>3.82</v>
      </c>
      <c r="BS3270" s="12">
        <v>2002.84</v>
      </c>
      <c r="BT3270" s="72">
        <v>96.968000000000004</v>
      </c>
      <c r="BU3270" s="72">
        <v>3.3490000000000002</v>
      </c>
      <c r="BV3270" s="12">
        <v>2065.4549999999999</v>
      </c>
      <c r="BW3270" s="72">
        <v>100</v>
      </c>
      <c r="BX3270" s="72">
        <v>3.4529999999999998</v>
      </c>
      <c r="BY3270" s="13"/>
      <c r="BZ3270" s="13"/>
    </row>
    <row r="3271" spans="1:78" ht="12.75" customHeight="1">
      <c r="A3271" s="122" t="s">
        <v>65</v>
      </c>
      <c r="B3271" s="71" t="s">
        <v>47</v>
      </c>
      <c r="C3271" s="71" t="s">
        <v>25</v>
      </c>
      <c r="D3271" s="34">
        <v>45717</v>
      </c>
      <c r="E3271" s="12">
        <v>0</v>
      </c>
      <c r="F3271" s="72">
        <v>0</v>
      </c>
      <c r="G3271" s="72">
        <v>0</v>
      </c>
      <c r="H3271" s="12">
        <v>0</v>
      </c>
      <c r="I3271" s="72">
        <v>0</v>
      </c>
      <c r="J3271" s="72">
        <v>0</v>
      </c>
      <c r="K3271" s="12">
        <v>0</v>
      </c>
      <c r="L3271" s="72">
        <v>0</v>
      </c>
      <c r="M3271" s="72">
        <v>0</v>
      </c>
      <c r="N3271" s="12">
        <v>0</v>
      </c>
      <c r="O3271" s="72">
        <v>0</v>
      </c>
      <c r="P3271" s="72">
        <v>0</v>
      </c>
      <c r="Q3271" s="12">
        <v>0</v>
      </c>
      <c r="R3271" s="72">
        <v>0</v>
      </c>
      <c r="S3271" s="72">
        <v>0</v>
      </c>
      <c r="T3271" s="12">
        <v>0</v>
      </c>
      <c r="U3271" s="72">
        <v>0</v>
      </c>
      <c r="V3271" s="72">
        <v>0</v>
      </c>
      <c r="W3271" s="12">
        <v>0</v>
      </c>
      <c r="X3271" s="72">
        <v>0</v>
      </c>
      <c r="Y3271" s="72">
        <v>0</v>
      </c>
      <c r="Z3271" s="12">
        <v>0</v>
      </c>
      <c r="AA3271" s="72">
        <v>0</v>
      </c>
      <c r="AB3271" s="72">
        <v>0</v>
      </c>
      <c r="AC3271" s="12">
        <v>0</v>
      </c>
      <c r="AD3271" s="72">
        <v>0</v>
      </c>
      <c r="AE3271" s="72">
        <v>0</v>
      </c>
      <c r="AF3271" s="12">
        <v>1.524</v>
      </c>
      <c r="AG3271" s="72">
        <v>7.0999999999999994E-2</v>
      </c>
      <c r="AH3271" s="72">
        <v>105.333</v>
      </c>
      <c r="AI3271" s="12">
        <v>79.667000000000002</v>
      </c>
      <c r="AJ3271" s="72">
        <v>3.706</v>
      </c>
      <c r="AK3271" s="72">
        <v>21.981000000000002</v>
      </c>
      <c r="AL3271" s="12">
        <v>81.191000000000003</v>
      </c>
      <c r="AM3271" s="72">
        <v>3.7770000000000001</v>
      </c>
      <c r="AN3271" s="72">
        <v>22.352</v>
      </c>
      <c r="AO3271" s="12">
        <v>81.191000000000003</v>
      </c>
      <c r="AP3271" s="72">
        <v>3.7770000000000001</v>
      </c>
      <c r="AQ3271" s="72">
        <v>22.352</v>
      </c>
      <c r="AR3271" s="12">
        <v>5.0789999999999997</v>
      </c>
      <c r="AS3271" s="72">
        <v>0.23599999999999999</v>
      </c>
      <c r="AT3271" s="72">
        <v>109.465</v>
      </c>
      <c r="AU3271" s="12">
        <v>11.202</v>
      </c>
      <c r="AV3271" s="72">
        <v>0.52100000000000002</v>
      </c>
      <c r="AW3271" s="72">
        <v>47.597000000000001</v>
      </c>
      <c r="AX3271" s="12">
        <v>192.02600000000001</v>
      </c>
      <c r="AY3271" s="72">
        <v>8.9320000000000004</v>
      </c>
      <c r="AZ3271" s="72">
        <v>17.363</v>
      </c>
      <c r="BA3271" s="12">
        <v>203.22800000000001</v>
      </c>
      <c r="BB3271" s="72">
        <v>9.4529999999999994</v>
      </c>
      <c r="BC3271" s="72">
        <v>16.498000000000001</v>
      </c>
      <c r="BD3271" s="12">
        <v>92.777000000000001</v>
      </c>
      <c r="BE3271" s="72">
        <v>4.3150000000000004</v>
      </c>
      <c r="BF3271" s="72">
        <v>20.106000000000002</v>
      </c>
      <c r="BG3271" s="12">
        <v>296.00599999999997</v>
      </c>
      <c r="BH3271" s="72">
        <v>13.769</v>
      </c>
      <c r="BI3271" s="72">
        <v>11.683999999999999</v>
      </c>
      <c r="BJ3271" s="12">
        <v>958.78</v>
      </c>
      <c r="BK3271" s="72">
        <v>44.597000000000001</v>
      </c>
      <c r="BL3271" s="72">
        <v>8.0530000000000008</v>
      </c>
      <c r="BM3271" s="12">
        <v>808.81</v>
      </c>
      <c r="BN3271" s="72">
        <v>37.621000000000002</v>
      </c>
      <c r="BO3271" s="72">
        <v>5.2560000000000002</v>
      </c>
      <c r="BP3271" s="12">
        <v>1767.5889999999999</v>
      </c>
      <c r="BQ3271" s="72">
        <v>82.218999999999994</v>
      </c>
      <c r="BR3271" s="72">
        <v>4.0640000000000001</v>
      </c>
      <c r="BS3271" s="12">
        <v>2068.674</v>
      </c>
      <c r="BT3271" s="72">
        <v>96.222999999999999</v>
      </c>
      <c r="BU3271" s="72">
        <v>3.556</v>
      </c>
      <c r="BV3271" s="12">
        <v>2149.866</v>
      </c>
      <c r="BW3271" s="72">
        <v>100</v>
      </c>
      <c r="BX3271" s="72">
        <v>3.3239999999999998</v>
      </c>
      <c r="BY3271" s="13"/>
      <c r="BZ3271" s="13"/>
    </row>
    <row r="3272" spans="1:78" ht="12.75" customHeight="1">
      <c r="A3272" s="122" t="s">
        <v>65</v>
      </c>
      <c r="B3272" s="71" t="s">
        <v>47</v>
      </c>
      <c r="C3272" s="71" t="s">
        <v>25</v>
      </c>
      <c r="D3272" s="34">
        <v>45809</v>
      </c>
      <c r="E3272" s="12">
        <v>0</v>
      </c>
      <c r="F3272" s="72">
        <v>0</v>
      </c>
      <c r="G3272" s="72">
        <v>0</v>
      </c>
      <c r="H3272" s="12">
        <v>0</v>
      </c>
      <c r="I3272" s="72">
        <v>0</v>
      </c>
      <c r="J3272" s="72">
        <v>0</v>
      </c>
      <c r="K3272" s="12">
        <v>0</v>
      </c>
      <c r="L3272" s="72">
        <v>0</v>
      </c>
      <c r="M3272" s="72">
        <v>0</v>
      </c>
      <c r="N3272" s="12">
        <v>0</v>
      </c>
      <c r="O3272" s="72">
        <v>0</v>
      </c>
      <c r="P3272" s="72">
        <v>0</v>
      </c>
      <c r="Q3272" s="12">
        <v>0</v>
      </c>
      <c r="R3272" s="72">
        <v>0</v>
      </c>
      <c r="S3272" s="72">
        <v>0</v>
      </c>
      <c r="T3272" s="12">
        <v>0</v>
      </c>
      <c r="U3272" s="72">
        <v>0</v>
      </c>
      <c r="V3272" s="72">
        <v>0</v>
      </c>
      <c r="W3272" s="12">
        <v>0</v>
      </c>
      <c r="X3272" s="72">
        <v>0</v>
      </c>
      <c r="Y3272" s="72">
        <v>0</v>
      </c>
      <c r="Z3272" s="12">
        <v>0</v>
      </c>
      <c r="AA3272" s="72">
        <v>0</v>
      </c>
      <c r="AB3272" s="72">
        <v>0</v>
      </c>
      <c r="AC3272" s="12">
        <v>0</v>
      </c>
      <c r="AD3272" s="72">
        <v>0</v>
      </c>
      <c r="AE3272" s="72">
        <v>0</v>
      </c>
      <c r="AF3272" s="12">
        <v>0</v>
      </c>
      <c r="AG3272" s="72">
        <v>0</v>
      </c>
      <c r="AH3272" s="72">
        <v>0</v>
      </c>
      <c r="AI3272" s="12">
        <v>76.019000000000005</v>
      </c>
      <c r="AJ3272" s="72">
        <v>3.5680000000000001</v>
      </c>
      <c r="AK3272" s="72">
        <v>26.004000000000001</v>
      </c>
      <c r="AL3272" s="12">
        <v>76.019000000000005</v>
      </c>
      <c r="AM3272" s="72">
        <v>3.5680000000000001</v>
      </c>
      <c r="AN3272" s="72">
        <v>26.004000000000001</v>
      </c>
      <c r="AO3272" s="12">
        <v>76.019000000000005</v>
      </c>
      <c r="AP3272" s="72">
        <v>3.5680000000000001</v>
      </c>
      <c r="AQ3272" s="72">
        <v>26.004000000000001</v>
      </c>
      <c r="AR3272" s="12">
        <v>25.722000000000001</v>
      </c>
      <c r="AS3272" s="72">
        <v>1.2070000000000001</v>
      </c>
      <c r="AT3272" s="72">
        <v>49.515999999999998</v>
      </c>
      <c r="AU3272" s="12">
        <v>11.315</v>
      </c>
      <c r="AV3272" s="72">
        <v>0.53100000000000003</v>
      </c>
      <c r="AW3272" s="72">
        <v>55.073999999999998</v>
      </c>
      <c r="AX3272" s="12">
        <v>217.96899999999999</v>
      </c>
      <c r="AY3272" s="72">
        <v>10.231999999999999</v>
      </c>
      <c r="AZ3272" s="72">
        <v>15.037000000000001</v>
      </c>
      <c r="BA3272" s="12">
        <v>229.28299999999999</v>
      </c>
      <c r="BB3272" s="72">
        <v>10.763</v>
      </c>
      <c r="BC3272" s="72">
        <v>14.875</v>
      </c>
      <c r="BD3272" s="12">
        <v>27.873000000000001</v>
      </c>
      <c r="BE3272" s="72">
        <v>1.3080000000000001</v>
      </c>
      <c r="BF3272" s="72">
        <v>43.445</v>
      </c>
      <c r="BG3272" s="12">
        <v>257.15699999999998</v>
      </c>
      <c r="BH3272" s="72">
        <v>12.071</v>
      </c>
      <c r="BI3272" s="72">
        <v>12.55</v>
      </c>
      <c r="BJ3272" s="12">
        <v>900.43200000000002</v>
      </c>
      <c r="BK3272" s="72">
        <v>42.267000000000003</v>
      </c>
      <c r="BL3272" s="72">
        <v>6.4080000000000004</v>
      </c>
      <c r="BM3272" s="12">
        <v>871.005</v>
      </c>
      <c r="BN3272" s="72">
        <v>40.886000000000003</v>
      </c>
      <c r="BO3272" s="72">
        <v>5.2789999999999999</v>
      </c>
      <c r="BP3272" s="12">
        <v>1771.4369999999999</v>
      </c>
      <c r="BQ3272" s="72">
        <v>83.153000000000006</v>
      </c>
      <c r="BR3272" s="72">
        <v>3.5649999999999999</v>
      </c>
      <c r="BS3272" s="12">
        <v>2054.3159999999998</v>
      </c>
      <c r="BT3272" s="72">
        <v>96.432000000000002</v>
      </c>
      <c r="BU3272" s="72">
        <v>3.2909999999999999</v>
      </c>
      <c r="BV3272" s="12">
        <v>2130.3359999999998</v>
      </c>
      <c r="BW3272" s="72">
        <v>100</v>
      </c>
      <c r="BX3272" s="72">
        <v>3.5339999999999998</v>
      </c>
      <c r="BY3272" s="13"/>
      <c r="BZ3272" s="13"/>
    </row>
    <row r="3273" spans="1:78" ht="12.75" customHeight="1">
      <c r="A3273" s="122" t="s">
        <v>65</v>
      </c>
      <c r="B3273" s="71" t="s">
        <v>47</v>
      </c>
      <c r="C3273" s="71" t="s">
        <v>25</v>
      </c>
      <c r="D3273" s="34">
        <v>45901</v>
      </c>
      <c r="E3273" s="12">
        <v>0</v>
      </c>
      <c r="F3273" s="72">
        <v>0</v>
      </c>
      <c r="G3273" s="72">
        <v>0</v>
      </c>
      <c r="H3273" s="12">
        <v>0</v>
      </c>
      <c r="I3273" s="72">
        <v>0</v>
      </c>
      <c r="J3273" s="72">
        <v>0</v>
      </c>
      <c r="K3273" s="12">
        <v>0</v>
      </c>
      <c r="L3273" s="72">
        <v>0</v>
      </c>
      <c r="M3273" s="72">
        <v>0</v>
      </c>
      <c r="N3273" s="12">
        <v>0</v>
      </c>
      <c r="O3273" s="72">
        <v>0</v>
      </c>
      <c r="P3273" s="72">
        <v>0</v>
      </c>
      <c r="Q3273" s="12">
        <v>0</v>
      </c>
      <c r="R3273" s="72">
        <v>0</v>
      </c>
      <c r="S3273" s="72">
        <v>0</v>
      </c>
      <c r="T3273" s="12">
        <v>0</v>
      </c>
      <c r="U3273" s="72">
        <v>0</v>
      </c>
      <c r="V3273" s="72">
        <v>0</v>
      </c>
      <c r="W3273" s="12">
        <v>0</v>
      </c>
      <c r="X3273" s="72">
        <v>0</v>
      </c>
      <c r="Y3273" s="72">
        <v>0</v>
      </c>
      <c r="Z3273" s="12">
        <v>0</v>
      </c>
      <c r="AA3273" s="72">
        <v>0</v>
      </c>
      <c r="AB3273" s="72">
        <v>0</v>
      </c>
      <c r="AC3273" s="12">
        <v>0</v>
      </c>
      <c r="AD3273" s="72">
        <v>0</v>
      </c>
      <c r="AE3273" s="72">
        <v>0</v>
      </c>
      <c r="AF3273" s="12">
        <v>0</v>
      </c>
      <c r="AG3273" s="72">
        <v>0</v>
      </c>
      <c r="AH3273" s="72">
        <v>0</v>
      </c>
      <c r="AI3273" s="12">
        <v>114.52500000000001</v>
      </c>
      <c r="AJ3273" s="72">
        <v>5.6470000000000002</v>
      </c>
      <c r="AK3273" s="72">
        <v>14.896000000000001</v>
      </c>
      <c r="AL3273" s="12">
        <v>114.52500000000001</v>
      </c>
      <c r="AM3273" s="72">
        <v>5.6470000000000002</v>
      </c>
      <c r="AN3273" s="72">
        <v>14.896000000000001</v>
      </c>
      <c r="AO3273" s="12">
        <v>114.52500000000001</v>
      </c>
      <c r="AP3273" s="72">
        <v>5.6470000000000002</v>
      </c>
      <c r="AQ3273" s="72">
        <v>14.896000000000001</v>
      </c>
      <c r="AR3273" s="12">
        <v>17.995000000000001</v>
      </c>
      <c r="AS3273" s="72">
        <v>0.88700000000000001</v>
      </c>
      <c r="AT3273" s="72">
        <v>60.268000000000001</v>
      </c>
      <c r="AU3273" s="12">
        <v>2.7130000000000001</v>
      </c>
      <c r="AV3273" s="72">
        <v>0.13400000000000001</v>
      </c>
      <c r="AW3273" s="72">
        <v>112.992</v>
      </c>
      <c r="AX3273" s="12">
        <v>102.687</v>
      </c>
      <c r="AY3273" s="72">
        <v>5.0629999999999997</v>
      </c>
      <c r="AZ3273" s="72">
        <v>18.109000000000002</v>
      </c>
      <c r="BA3273" s="12">
        <v>105.4</v>
      </c>
      <c r="BB3273" s="72">
        <v>5.1970000000000001</v>
      </c>
      <c r="BC3273" s="72">
        <v>17.736999999999998</v>
      </c>
      <c r="BD3273" s="12">
        <v>59.497</v>
      </c>
      <c r="BE3273" s="72">
        <v>2.9340000000000002</v>
      </c>
      <c r="BF3273" s="72">
        <v>43.271999999999998</v>
      </c>
      <c r="BG3273" s="12">
        <v>164.89699999999999</v>
      </c>
      <c r="BH3273" s="72">
        <v>8.1300000000000008</v>
      </c>
      <c r="BI3273" s="72">
        <v>21.545999999999999</v>
      </c>
      <c r="BJ3273" s="12">
        <v>821.61900000000003</v>
      </c>
      <c r="BK3273" s="72">
        <v>40.511000000000003</v>
      </c>
      <c r="BL3273" s="72">
        <v>8.4760000000000009</v>
      </c>
      <c r="BM3273" s="12">
        <v>909.09199999999998</v>
      </c>
      <c r="BN3273" s="72">
        <v>44.823999999999998</v>
      </c>
      <c r="BO3273" s="72">
        <v>4.7699999999999996</v>
      </c>
      <c r="BP3273" s="12">
        <v>1730.711</v>
      </c>
      <c r="BQ3273" s="72">
        <v>85.334999999999994</v>
      </c>
      <c r="BR3273" s="72">
        <v>4.3319999999999999</v>
      </c>
      <c r="BS3273" s="12">
        <v>1913.6030000000001</v>
      </c>
      <c r="BT3273" s="72">
        <v>94.352999999999994</v>
      </c>
      <c r="BU3273" s="72">
        <v>3.9849999999999999</v>
      </c>
      <c r="BV3273" s="12">
        <v>2028.1289999999999</v>
      </c>
      <c r="BW3273" s="72">
        <v>100</v>
      </c>
      <c r="BX3273" s="72">
        <v>3.8319999999999999</v>
      </c>
      <c r="BY3273" s="13"/>
      <c r="BZ3273" s="13"/>
    </row>
    <row r="3274" spans="1:78" ht="12.75" customHeight="1">
      <c r="A3274" s="122" t="s">
        <v>65</v>
      </c>
      <c r="B3274" s="71" t="s">
        <v>47</v>
      </c>
      <c r="C3274" s="71" t="s">
        <v>25</v>
      </c>
      <c r="D3274" s="34">
        <v>45992</v>
      </c>
      <c r="E3274" s="12">
        <v>0</v>
      </c>
      <c r="F3274" s="72">
        <v>0</v>
      </c>
      <c r="G3274" s="72">
        <v>0</v>
      </c>
      <c r="H3274" s="12">
        <v>0</v>
      </c>
      <c r="I3274" s="72">
        <v>0</v>
      </c>
      <c r="J3274" s="72">
        <v>0</v>
      </c>
      <c r="K3274" s="12">
        <v>0</v>
      </c>
      <c r="L3274" s="72">
        <v>0</v>
      </c>
      <c r="M3274" s="72">
        <v>0</v>
      </c>
      <c r="N3274" s="12">
        <v>0</v>
      </c>
      <c r="O3274" s="72">
        <v>0</v>
      </c>
      <c r="P3274" s="72">
        <v>0</v>
      </c>
      <c r="Q3274" s="12">
        <v>0</v>
      </c>
      <c r="R3274" s="72">
        <v>0</v>
      </c>
      <c r="S3274" s="72">
        <v>0</v>
      </c>
      <c r="T3274" s="12">
        <v>0</v>
      </c>
      <c r="U3274" s="72">
        <v>0</v>
      </c>
      <c r="V3274" s="72">
        <v>0</v>
      </c>
      <c r="W3274" s="12">
        <v>0</v>
      </c>
      <c r="X3274" s="72">
        <v>0</v>
      </c>
      <c r="Y3274" s="72">
        <v>0</v>
      </c>
      <c r="Z3274" s="12">
        <v>0</v>
      </c>
      <c r="AA3274" s="72">
        <v>0</v>
      </c>
      <c r="AB3274" s="72">
        <v>0</v>
      </c>
      <c r="AC3274" s="12">
        <v>0</v>
      </c>
      <c r="AD3274" s="72">
        <v>0</v>
      </c>
      <c r="AE3274" s="72">
        <v>0</v>
      </c>
      <c r="AF3274" s="12">
        <v>0</v>
      </c>
      <c r="AG3274" s="72">
        <v>0</v>
      </c>
      <c r="AH3274" s="72">
        <v>0</v>
      </c>
      <c r="AI3274" s="12">
        <v>94.718999999999994</v>
      </c>
      <c r="AJ3274" s="72">
        <v>4.4989999999999997</v>
      </c>
      <c r="AK3274" s="72">
        <v>17.917999999999999</v>
      </c>
      <c r="AL3274" s="12">
        <v>94.718999999999994</v>
      </c>
      <c r="AM3274" s="72">
        <v>4.4989999999999997</v>
      </c>
      <c r="AN3274" s="72">
        <v>17.917999999999999</v>
      </c>
      <c r="AO3274" s="12">
        <v>94.718999999999994</v>
      </c>
      <c r="AP3274" s="72">
        <v>4.4989999999999997</v>
      </c>
      <c r="AQ3274" s="72">
        <v>17.917999999999999</v>
      </c>
      <c r="AR3274" s="12">
        <v>45.237000000000002</v>
      </c>
      <c r="AS3274" s="72">
        <v>2.1480000000000001</v>
      </c>
      <c r="AT3274" s="72">
        <v>30.763000000000002</v>
      </c>
      <c r="AU3274" s="12">
        <v>21.042999999999999</v>
      </c>
      <c r="AV3274" s="72">
        <v>0.999</v>
      </c>
      <c r="AW3274" s="72">
        <v>68.405000000000001</v>
      </c>
      <c r="AX3274" s="12">
        <v>114.86</v>
      </c>
      <c r="AY3274" s="72">
        <v>5.4550000000000001</v>
      </c>
      <c r="AZ3274" s="72">
        <v>27.082999999999998</v>
      </c>
      <c r="BA3274" s="12">
        <v>135.90299999999999</v>
      </c>
      <c r="BB3274" s="72">
        <v>6.4550000000000001</v>
      </c>
      <c r="BC3274" s="72">
        <v>20.163</v>
      </c>
      <c r="BD3274" s="12">
        <v>80.122</v>
      </c>
      <c r="BE3274" s="72">
        <v>3.8050000000000002</v>
      </c>
      <c r="BF3274" s="72">
        <v>31.529</v>
      </c>
      <c r="BG3274" s="12">
        <v>216.02500000000001</v>
      </c>
      <c r="BH3274" s="72">
        <v>10.26</v>
      </c>
      <c r="BI3274" s="72">
        <v>14.321999999999999</v>
      </c>
      <c r="BJ3274" s="12">
        <v>804.21900000000005</v>
      </c>
      <c r="BK3274" s="72">
        <v>38.195</v>
      </c>
      <c r="BL3274" s="72">
        <v>7.9729999999999999</v>
      </c>
      <c r="BM3274" s="12">
        <v>945.34500000000003</v>
      </c>
      <c r="BN3274" s="72">
        <v>44.898000000000003</v>
      </c>
      <c r="BO3274" s="72">
        <v>4.976</v>
      </c>
      <c r="BP3274" s="12">
        <v>1749.5640000000001</v>
      </c>
      <c r="BQ3274" s="72">
        <v>83.093000000000004</v>
      </c>
      <c r="BR3274" s="72">
        <v>3.827</v>
      </c>
      <c r="BS3274" s="12">
        <v>2010.827</v>
      </c>
      <c r="BT3274" s="72">
        <v>95.501000000000005</v>
      </c>
      <c r="BU3274" s="72">
        <v>3.573</v>
      </c>
      <c r="BV3274" s="12">
        <v>2105.5459999999998</v>
      </c>
      <c r="BW3274" s="72">
        <v>100</v>
      </c>
      <c r="BX3274" s="72">
        <v>3.7360000000000002</v>
      </c>
      <c r="BY3274" s="13"/>
      <c r="BZ3274" s="13"/>
    </row>
    <row r="3275" spans="1:78" ht="12.75" customHeight="1">
      <c r="A3275" s="122" t="s">
        <v>65</v>
      </c>
      <c r="B3275" s="71" t="s">
        <v>47</v>
      </c>
      <c r="C3275" s="71" t="s">
        <v>25</v>
      </c>
      <c r="D3275" s="34">
        <v>46082</v>
      </c>
      <c r="E3275" s="12">
        <v>0</v>
      </c>
      <c r="F3275" s="72">
        <v>0</v>
      </c>
      <c r="G3275" s="72">
        <v>0</v>
      </c>
      <c r="H3275" s="12">
        <v>0</v>
      </c>
      <c r="I3275" s="72">
        <v>0</v>
      </c>
      <c r="J3275" s="72">
        <v>0</v>
      </c>
      <c r="K3275" s="12">
        <v>0</v>
      </c>
      <c r="L3275" s="72">
        <v>0</v>
      </c>
      <c r="M3275" s="72">
        <v>0</v>
      </c>
      <c r="N3275" s="12">
        <v>0</v>
      </c>
      <c r="O3275" s="72">
        <v>0</v>
      </c>
      <c r="P3275" s="72">
        <v>0</v>
      </c>
      <c r="Q3275" s="12">
        <v>0</v>
      </c>
      <c r="R3275" s="72">
        <v>0</v>
      </c>
      <c r="S3275" s="72">
        <v>0</v>
      </c>
      <c r="T3275" s="12">
        <v>0</v>
      </c>
      <c r="U3275" s="72">
        <v>0</v>
      </c>
      <c r="V3275" s="72">
        <v>0</v>
      </c>
      <c r="W3275" s="12">
        <v>0</v>
      </c>
      <c r="X3275" s="72">
        <v>0</v>
      </c>
      <c r="Y3275" s="72">
        <v>0</v>
      </c>
      <c r="Z3275" s="12">
        <v>0</v>
      </c>
      <c r="AA3275" s="72">
        <v>0</v>
      </c>
      <c r="AB3275" s="72">
        <v>0</v>
      </c>
      <c r="AC3275" s="12">
        <v>0</v>
      </c>
      <c r="AD3275" s="72">
        <v>0</v>
      </c>
      <c r="AE3275" s="72">
        <v>0</v>
      </c>
      <c r="AF3275" s="12">
        <v>0</v>
      </c>
      <c r="AG3275" s="72">
        <v>0</v>
      </c>
      <c r="AH3275" s="72">
        <v>0</v>
      </c>
      <c r="AI3275" s="12">
        <v>104.758</v>
      </c>
      <c r="AJ3275" s="72">
        <v>4.92</v>
      </c>
      <c r="AK3275" s="72">
        <v>19.832000000000001</v>
      </c>
      <c r="AL3275" s="12">
        <v>104.758</v>
      </c>
      <c r="AM3275" s="72">
        <v>4.92</v>
      </c>
      <c r="AN3275" s="72">
        <v>19.832000000000001</v>
      </c>
      <c r="AO3275" s="12">
        <v>104.758</v>
      </c>
      <c r="AP3275" s="72">
        <v>4.92</v>
      </c>
      <c r="AQ3275" s="72">
        <v>19.832000000000001</v>
      </c>
      <c r="AR3275" s="12">
        <v>23.03</v>
      </c>
      <c r="AS3275" s="72">
        <v>1.0820000000000001</v>
      </c>
      <c r="AT3275" s="72">
        <v>51.494</v>
      </c>
      <c r="AU3275" s="12">
        <v>7.9950000000000001</v>
      </c>
      <c r="AV3275" s="72">
        <v>0.376</v>
      </c>
      <c r="AW3275" s="72">
        <v>59.18</v>
      </c>
      <c r="AX3275" s="12">
        <v>189.155</v>
      </c>
      <c r="AY3275" s="72">
        <v>8.8840000000000003</v>
      </c>
      <c r="AZ3275" s="72">
        <v>20.667000000000002</v>
      </c>
      <c r="BA3275" s="12">
        <v>197.15</v>
      </c>
      <c r="BB3275" s="72">
        <v>9.2590000000000003</v>
      </c>
      <c r="BC3275" s="72">
        <v>19.152000000000001</v>
      </c>
      <c r="BD3275" s="12">
        <v>51.164000000000001</v>
      </c>
      <c r="BE3275" s="72">
        <v>2.403</v>
      </c>
      <c r="BF3275" s="72">
        <v>33.340000000000003</v>
      </c>
      <c r="BG3275" s="12">
        <v>248.31399999999999</v>
      </c>
      <c r="BH3275" s="72">
        <v>11.662000000000001</v>
      </c>
      <c r="BI3275" s="72">
        <v>16.164000000000001</v>
      </c>
      <c r="BJ3275" s="12">
        <v>843.73599999999999</v>
      </c>
      <c r="BK3275" s="72">
        <v>39.625999999999998</v>
      </c>
      <c r="BL3275" s="72">
        <v>9.8109999999999999</v>
      </c>
      <c r="BM3275" s="12">
        <v>909.41200000000003</v>
      </c>
      <c r="BN3275" s="72">
        <v>42.71</v>
      </c>
      <c r="BO3275" s="72">
        <v>5.78</v>
      </c>
      <c r="BP3275" s="12">
        <v>1753.1469999999999</v>
      </c>
      <c r="BQ3275" s="72">
        <v>82.335999999999999</v>
      </c>
      <c r="BR3275" s="72">
        <v>4.7309999999999999</v>
      </c>
      <c r="BS3275" s="12">
        <v>2024.491</v>
      </c>
      <c r="BT3275" s="72">
        <v>95.08</v>
      </c>
      <c r="BU3275" s="72">
        <v>4.0220000000000002</v>
      </c>
      <c r="BV3275" s="12">
        <v>2129.2489999999998</v>
      </c>
      <c r="BW3275" s="72">
        <v>100</v>
      </c>
      <c r="BX3275" s="72">
        <v>3.698</v>
      </c>
      <c r="BY3275" s="13"/>
      <c r="BZ3275" s="13"/>
    </row>
    <row r="3276" spans="1:78" ht="12.75" customHeight="1">
      <c r="A3276" s="122" t="s">
        <v>65</v>
      </c>
      <c r="B3276" s="71" t="s">
        <v>47</v>
      </c>
      <c r="C3276" s="71" t="s">
        <v>25</v>
      </c>
      <c r="D3276" s="34">
        <v>46174</v>
      </c>
      <c r="E3276" s="12">
        <v>0</v>
      </c>
      <c r="F3276" s="72">
        <v>0</v>
      </c>
      <c r="G3276" s="72">
        <v>0</v>
      </c>
      <c r="H3276" s="12">
        <v>0</v>
      </c>
      <c r="I3276" s="72">
        <v>0</v>
      </c>
      <c r="J3276" s="72">
        <v>0</v>
      </c>
      <c r="K3276" s="12">
        <v>0</v>
      </c>
      <c r="L3276" s="72">
        <v>0</v>
      </c>
      <c r="M3276" s="72">
        <v>0</v>
      </c>
      <c r="N3276" s="12">
        <v>0</v>
      </c>
      <c r="O3276" s="72">
        <v>0</v>
      </c>
      <c r="P3276" s="72">
        <v>0</v>
      </c>
      <c r="Q3276" s="12">
        <v>0</v>
      </c>
      <c r="R3276" s="72">
        <v>0</v>
      </c>
      <c r="S3276" s="72">
        <v>0</v>
      </c>
      <c r="T3276" s="12">
        <v>0</v>
      </c>
      <c r="U3276" s="72">
        <v>0</v>
      </c>
      <c r="V3276" s="72">
        <v>0</v>
      </c>
      <c r="W3276" s="12">
        <v>0</v>
      </c>
      <c r="X3276" s="72">
        <v>0</v>
      </c>
      <c r="Y3276" s="72">
        <v>0</v>
      </c>
      <c r="Z3276" s="12">
        <v>0</v>
      </c>
      <c r="AA3276" s="72">
        <v>0</v>
      </c>
      <c r="AB3276" s="72">
        <v>0</v>
      </c>
      <c r="AC3276" s="12">
        <v>0</v>
      </c>
      <c r="AD3276" s="72">
        <v>0</v>
      </c>
      <c r="AE3276" s="72">
        <v>0</v>
      </c>
      <c r="AF3276" s="12">
        <v>0</v>
      </c>
      <c r="AG3276" s="72">
        <v>0</v>
      </c>
      <c r="AH3276" s="72">
        <v>0</v>
      </c>
      <c r="AI3276" s="12">
        <v>108.61499999999999</v>
      </c>
      <c r="AJ3276" s="72">
        <v>5.0759999999999996</v>
      </c>
      <c r="AK3276" s="72">
        <v>22.952000000000002</v>
      </c>
      <c r="AL3276" s="12">
        <v>108.61499999999999</v>
      </c>
      <c r="AM3276" s="72">
        <v>5.0759999999999996</v>
      </c>
      <c r="AN3276" s="72">
        <v>22.952000000000002</v>
      </c>
      <c r="AO3276" s="12">
        <v>108.61499999999999</v>
      </c>
      <c r="AP3276" s="72">
        <v>5.0759999999999996</v>
      </c>
      <c r="AQ3276" s="72">
        <v>22.952000000000002</v>
      </c>
      <c r="AR3276" s="12">
        <v>15.593</v>
      </c>
      <c r="AS3276" s="72">
        <v>0.72899999999999998</v>
      </c>
      <c r="AT3276" s="72">
        <v>42.128999999999998</v>
      </c>
      <c r="AU3276" s="12">
        <v>19.088000000000001</v>
      </c>
      <c r="AV3276" s="72">
        <v>0.89200000000000002</v>
      </c>
      <c r="AW3276" s="72">
        <v>43.948999999999998</v>
      </c>
      <c r="AX3276" s="12">
        <v>153.83099999999999</v>
      </c>
      <c r="AY3276" s="72">
        <v>7.1879999999999997</v>
      </c>
      <c r="AZ3276" s="72">
        <v>18.492000000000001</v>
      </c>
      <c r="BA3276" s="12">
        <v>172.91900000000001</v>
      </c>
      <c r="BB3276" s="72">
        <v>8.08</v>
      </c>
      <c r="BC3276" s="72">
        <v>16.132999999999999</v>
      </c>
      <c r="BD3276" s="12">
        <v>63.98</v>
      </c>
      <c r="BE3276" s="72">
        <v>2.99</v>
      </c>
      <c r="BF3276" s="72">
        <v>28.445</v>
      </c>
      <c r="BG3276" s="12">
        <v>236.898</v>
      </c>
      <c r="BH3276" s="72">
        <v>11.07</v>
      </c>
      <c r="BI3276" s="72">
        <v>14.944000000000001</v>
      </c>
      <c r="BJ3276" s="12">
        <v>682.745</v>
      </c>
      <c r="BK3276" s="72">
        <v>31.904</v>
      </c>
      <c r="BL3276" s="72">
        <v>6.8710000000000004</v>
      </c>
      <c r="BM3276" s="12">
        <v>1096.1279999999999</v>
      </c>
      <c r="BN3276" s="72">
        <v>51.220999999999997</v>
      </c>
      <c r="BO3276" s="72">
        <v>5.399</v>
      </c>
      <c r="BP3276" s="12">
        <v>1778.873</v>
      </c>
      <c r="BQ3276" s="72">
        <v>83.126000000000005</v>
      </c>
      <c r="BR3276" s="72">
        <v>3.64</v>
      </c>
      <c r="BS3276" s="12">
        <v>2031.364</v>
      </c>
      <c r="BT3276" s="72">
        <v>94.924000000000007</v>
      </c>
      <c r="BU3276" s="72">
        <v>2.867</v>
      </c>
      <c r="BV3276" s="12">
        <v>2139.9789999999998</v>
      </c>
      <c r="BW3276" s="72">
        <v>100</v>
      </c>
      <c r="BX3276" s="72">
        <v>2.9670000000000001</v>
      </c>
      <c r="BY3276" s="13"/>
      <c r="BZ3276" s="13"/>
    </row>
    <row r="3277" spans="1:78" ht="12.75" customHeight="1">
      <c r="A3277" s="122" t="s">
        <v>65</v>
      </c>
      <c r="B3277" s="71" t="s">
        <v>81</v>
      </c>
      <c r="C3277" s="71" t="s">
        <v>26</v>
      </c>
      <c r="D3277" s="34">
        <v>41883</v>
      </c>
      <c r="E3277" s="12">
        <v>211.10400000000001</v>
      </c>
      <c r="F3277" s="72">
        <v>4.2450000000000001</v>
      </c>
      <c r="G3277" s="72">
        <v>17.995000000000001</v>
      </c>
      <c r="H3277" s="12">
        <v>195.816</v>
      </c>
      <c r="I3277" s="72">
        <v>3.9380000000000002</v>
      </c>
      <c r="J3277" s="72">
        <v>20.753</v>
      </c>
      <c r="K3277" s="12">
        <v>124.736</v>
      </c>
      <c r="L3277" s="72">
        <v>2.508</v>
      </c>
      <c r="M3277" s="72">
        <v>21.111999999999998</v>
      </c>
      <c r="N3277" s="12">
        <v>320.55200000000002</v>
      </c>
      <c r="O3277" s="72">
        <v>6.4459999999999997</v>
      </c>
      <c r="P3277" s="72">
        <v>16.221</v>
      </c>
      <c r="Q3277" s="12">
        <v>54.811</v>
      </c>
      <c r="R3277" s="72">
        <v>1.1020000000000001</v>
      </c>
      <c r="S3277" s="72">
        <v>32.585999999999999</v>
      </c>
      <c r="T3277" s="12">
        <v>375.363</v>
      </c>
      <c r="U3277" s="72">
        <v>7.548</v>
      </c>
      <c r="V3277" s="72">
        <v>15.98</v>
      </c>
      <c r="W3277" s="12">
        <v>762.61900000000003</v>
      </c>
      <c r="X3277" s="72">
        <v>15.335000000000001</v>
      </c>
      <c r="Y3277" s="72">
        <v>8.7690000000000001</v>
      </c>
      <c r="Z3277" s="12">
        <v>1137.9829999999999</v>
      </c>
      <c r="AA3277" s="72">
        <v>22.882999999999999</v>
      </c>
      <c r="AB3277" s="72">
        <v>6.6459999999999999</v>
      </c>
      <c r="AC3277" s="12">
        <v>1349.087</v>
      </c>
      <c r="AD3277" s="72">
        <v>27.128</v>
      </c>
      <c r="AE3277" s="72">
        <v>6.5620000000000003</v>
      </c>
      <c r="AF3277" s="12">
        <v>7.4340000000000002</v>
      </c>
      <c r="AG3277" s="72">
        <v>0.14899999999999999</v>
      </c>
      <c r="AH3277" s="72">
        <v>87.11</v>
      </c>
      <c r="AI3277" s="12">
        <v>432.01499999999999</v>
      </c>
      <c r="AJ3277" s="72">
        <v>8.6869999999999994</v>
      </c>
      <c r="AK3277" s="72">
        <v>11.62</v>
      </c>
      <c r="AL3277" s="12">
        <v>439.44900000000001</v>
      </c>
      <c r="AM3277" s="72">
        <v>8.8369999999999997</v>
      </c>
      <c r="AN3277" s="72">
        <v>10.926</v>
      </c>
      <c r="AO3277" s="12">
        <v>1788.5360000000001</v>
      </c>
      <c r="AP3277" s="72">
        <v>35.965000000000003</v>
      </c>
      <c r="AQ3277" s="72">
        <v>5.6429999999999998</v>
      </c>
      <c r="AR3277" s="12">
        <v>50.515999999999998</v>
      </c>
      <c r="AS3277" s="72">
        <v>1.016</v>
      </c>
      <c r="AT3277" s="72">
        <v>44.616999999999997</v>
      </c>
      <c r="AU3277" s="12">
        <v>21.533000000000001</v>
      </c>
      <c r="AV3277" s="72">
        <v>0.433</v>
      </c>
      <c r="AW3277" s="72">
        <v>44.4</v>
      </c>
      <c r="AX3277" s="12">
        <v>418.25400000000002</v>
      </c>
      <c r="AY3277" s="72">
        <v>8.41</v>
      </c>
      <c r="AZ3277" s="72">
        <v>14.318</v>
      </c>
      <c r="BA3277" s="12">
        <v>439.78699999999998</v>
      </c>
      <c r="BB3277" s="72">
        <v>8.843</v>
      </c>
      <c r="BC3277" s="72">
        <v>13.727</v>
      </c>
      <c r="BD3277" s="12">
        <v>361.613</v>
      </c>
      <c r="BE3277" s="72">
        <v>7.2720000000000002</v>
      </c>
      <c r="BF3277" s="72">
        <v>18.32</v>
      </c>
      <c r="BG3277" s="12">
        <v>801.4</v>
      </c>
      <c r="BH3277" s="72">
        <v>16.114999999999998</v>
      </c>
      <c r="BI3277" s="72">
        <v>12.446999999999999</v>
      </c>
      <c r="BJ3277" s="12">
        <v>1284.443</v>
      </c>
      <c r="BK3277" s="72">
        <v>25.827999999999999</v>
      </c>
      <c r="BL3277" s="72">
        <v>8.9060000000000006</v>
      </c>
      <c r="BM3277" s="12">
        <v>1048.1110000000001</v>
      </c>
      <c r="BN3277" s="72">
        <v>21.076000000000001</v>
      </c>
      <c r="BO3277" s="72">
        <v>7.024</v>
      </c>
      <c r="BP3277" s="12">
        <v>2332.5540000000001</v>
      </c>
      <c r="BQ3277" s="72">
        <v>46.904000000000003</v>
      </c>
      <c r="BR3277" s="72">
        <v>4.1959999999999997</v>
      </c>
      <c r="BS3277" s="12">
        <v>3184.47</v>
      </c>
      <c r="BT3277" s="72">
        <v>64.034999999999997</v>
      </c>
      <c r="BU3277" s="72">
        <v>3.3220000000000001</v>
      </c>
      <c r="BV3277" s="12">
        <v>4973.0069999999996</v>
      </c>
      <c r="BW3277" s="72">
        <v>100</v>
      </c>
      <c r="BX3277" s="72">
        <v>2.6909999999999998</v>
      </c>
      <c r="BY3277" s="13"/>
      <c r="BZ3277" s="13"/>
    </row>
    <row r="3278" spans="1:78" ht="12.75" customHeight="1">
      <c r="A3278" s="122" t="s">
        <v>65</v>
      </c>
      <c r="B3278" s="71" t="s">
        <v>81</v>
      </c>
      <c r="C3278" s="71" t="s">
        <v>26</v>
      </c>
      <c r="D3278" s="34">
        <v>41974</v>
      </c>
      <c r="E3278" s="12">
        <v>160.24799999999999</v>
      </c>
      <c r="F3278" s="72">
        <v>3.2410000000000001</v>
      </c>
      <c r="G3278" s="72">
        <v>20.745999999999999</v>
      </c>
      <c r="H3278" s="12">
        <v>183.114</v>
      </c>
      <c r="I3278" s="72">
        <v>3.7029999999999998</v>
      </c>
      <c r="J3278" s="72">
        <v>18.361999999999998</v>
      </c>
      <c r="K3278" s="12">
        <v>97.313999999999993</v>
      </c>
      <c r="L3278" s="72">
        <v>1.968</v>
      </c>
      <c r="M3278" s="72">
        <v>32.465000000000003</v>
      </c>
      <c r="N3278" s="12">
        <v>280.428</v>
      </c>
      <c r="O3278" s="72">
        <v>5.6710000000000003</v>
      </c>
      <c r="P3278" s="72">
        <v>13.837</v>
      </c>
      <c r="Q3278" s="12">
        <v>3.3620000000000001</v>
      </c>
      <c r="R3278" s="72">
        <v>6.8000000000000005E-2</v>
      </c>
      <c r="S3278" s="72">
        <v>73.417000000000002</v>
      </c>
      <c r="T3278" s="12">
        <v>283.79000000000002</v>
      </c>
      <c r="U3278" s="72">
        <v>5.7389999999999999</v>
      </c>
      <c r="V3278" s="72">
        <v>13.523</v>
      </c>
      <c r="W3278" s="12">
        <v>741.88099999999997</v>
      </c>
      <c r="X3278" s="72">
        <v>15.002000000000001</v>
      </c>
      <c r="Y3278" s="72">
        <v>6.766</v>
      </c>
      <c r="Z3278" s="12">
        <v>1025.67</v>
      </c>
      <c r="AA3278" s="72">
        <v>20.741</v>
      </c>
      <c r="AB3278" s="72">
        <v>5.9370000000000003</v>
      </c>
      <c r="AC3278" s="12">
        <v>1185.9190000000001</v>
      </c>
      <c r="AD3278" s="72">
        <v>23.981000000000002</v>
      </c>
      <c r="AE3278" s="72">
        <v>6.1980000000000004</v>
      </c>
      <c r="AF3278" s="12">
        <v>6.7130000000000001</v>
      </c>
      <c r="AG3278" s="72">
        <v>0.13600000000000001</v>
      </c>
      <c r="AH3278" s="72">
        <v>80.468000000000004</v>
      </c>
      <c r="AI3278" s="12">
        <v>427.29500000000002</v>
      </c>
      <c r="AJ3278" s="72">
        <v>8.641</v>
      </c>
      <c r="AK3278" s="72">
        <v>10.589</v>
      </c>
      <c r="AL3278" s="12">
        <v>434.00799999999998</v>
      </c>
      <c r="AM3278" s="72">
        <v>8.7759999999999998</v>
      </c>
      <c r="AN3278" s="72">
        <v>10.082000000000001</v>
      </c>
      <c r="AO3278" s="12">
        <v>1619.9269999999999</v>
      </c>
      <c r="AP3278" s="72">
        <v>32.758000000000003</v>
      </c>
      <c r="AQ3278" s="72">
        <v>4.9109999999999996</v>
      </c>
      <c r="AR3278" s="12">
        <v>50.176000000000002</v>
      </c>
      <c r="AS3278" s="72">
        <v>1.0149999999999999</v>
      </c>
      <c r="AT3278" s="72">
        <v>44.960999999999999</v>
      </c>
      <c r="AU3278" s="12">
        <v>25.271000000000001</v>
      </c>
      <c r="AV3278" s="72">
        <v>0.51100000000000001</v>
      </c>
      <c r="AW3278" s="72">
        <v>57.005000000000003</v>
      </c>
      <c r="AX3278" s="12">
        <v>457.375</v>
      </c>
      <c r="AY3278" s="72">
        <v>9.2490000000000006</v>
      </c>
      <c r="AZ3278" s="72">
        <v>16.306000000000001</v>
      </c>
      <c r="BA3278" s="12">
        <v>482.64600000000002</v>
      </c>
      <c r="BB3278" s="72">
        <v>9.76</v>
      </c>
      <c r="BC3278" s="72">
        <v>14.945</v>
      </c>
      <c r="BD3278" s="12">
        <v>288.37599999999998</v>
      </c>
      <c r="BE3278" s="72">
        <v>5.8319999999999999</v>
      </c>
      <c r="BF3278" s="72">
        <v>14.946999999999999</v>
      </c>
      <c r="BG3278" s="12">
        <v>771.02200000000005</v>
      </c>
      <c r="BH3278" s="72">
        <v>15.590999999999999</v>
      </c>
      <c r="BI3278" s="72">
        <v>10.224</v>
      </c>
      <c r="BJ3278" s="12">
        <v>1462.954</v>
      </c>
      <c r="BK3278" s="72">
        <v>29.584</v>
      </c>
      <c r="BL3278" s="72">
        <v>7.0890000000000004</v>
      </c>
      <c r="BM3278" s="12">
        <v>1041.067</v>
      </c>
      <c r="BN3278" s="72">
        <v>21.052</v>
      </c>
      <c r="BO3278" s="72">
        <v>7.2640000000000002</v>
      </c>
      <c r="BP3278" s="12">
        <v>2504.0210000000002</v>
      </c>
      <c r="BQ3278" s="72">
        <v>50.636000000000003</v>
      </c>
      <c r="BR3278" s="72">
        <v>4.7539999999999996</v>
      </c>
      <c r="BS3278" s="12">
        <v>3325.2190000000001</v>
      </c>
      <c r="BT3278" s="72">
        <v>67.242000000000004</v>
      </c>
      <c r="BU3278" s="72">
        <v>3.653</v>
      </c>
      <c r="BV3278" s="12">
        <v>4945.1459999999997</v>
      </c>
      <c r="BW3278" s="72">
        <v>100</v>
      </c>
      <c r="BX3278" s="72">
        <v>2.625</v>
      </c>
      <c r="BY3278" s="13"/>
      <c r="BZ3278" s="13"/>
    </row>
    <row r="3279" spans="1:78" ht="12.75" customHeight="1">
      <c r="A3279" s="122" t="s">
        <v>65</v>
      </c>
      <c r="B3279" s="71" t="s">
        <v>81</v>
      </c>
      <c r="C3279" s="71" t="s">
        <v>26</v>
      </c>
      <c r="D3279" s="34">
        <v>42064</v>
      </c>
      <c r="E3279" s="12">
        <v>173.75200000000001</v>
      </c>
      <c r="F3279" s="72">
        <v>3.8029999999999999</v>
      </c>
      <c r="G3279" s="72">
        <v>22.513000000000002</v>
      </c>
      <c r="H3279" s="12">
        <v>115.508</v>
      </c>
      <c r="I3279" s="72">
        <v>2.528</v>
      </c>
      <c r="J3279" s="72">
        <v>23.977</v>
      </c>
      <c r="K3279" s="12">
        <v>136.708</v>
      </c>
      <c r="L3279" s="72">
        <v>2.9929999999999999</v>
      </c>
      <c r="M3279" s="72">
        <v>18.059999999999999</v>
      </c>
      <c r="N3279" s="12">
        <v>252.215</v>
      </c>
      <c r="O3279" s="72">
        <v>5.5209999999999999</v>
      </c>
      <c r="P3279" s="72">
        <v>12.063000000000001</v>
      </c>
      <c r="Q3279" s="12">
        <v>39.972000000000001</v>
      </c>
      <c r="R3279" s="72">
        <v>0.875</v>
      </c>
      <c r="S3279" s="72">
        <v>67.262</v>
      </c>
      <c r="T3279" s="12">
        <v>292.18700000000001</v>
      </c>
      <c r="U3279" s="72">
        <v>6.3959999999999999</v>
      </c>
      <c r="V3279" s="72">
        <v>13.814</v>
      </c>
      <c r="W3279" s="12">
        <v>655.50800000000004</v>
      </c>
      <c r="X3279" s="72">
        <v>14.349</v>
      </c>
      <c r="Y3279" s="72">
        <v>9.0069999999999997</v>
      </c>
      <c r="Z3279" s="12">
        <v>947.69500000000005</v>
      </c>
      <c r="AA3279" s="72">
        <v>20.745000000000001</v>
      </c>
      <c r="AB3279" s="72">
        <v>6.4279999999999999</v>
      </c>
      <c r="AC3279" s="12">
        <v>1121.4469999999999</v>
      </c>
      <c r="AD3279" s="72">
        <v>24.547999999999998</v>
      </c>
      <c r="AE3279" s="72">
        <v>6.6239999999999997</v>
      </c>
      <c r="AF3279" s="12">
        <v>10.988</v>
      </c>
      <c r="AG3279" s="72">
        <v>0.24099999999999999</v>
      </c>
      <c r="AH3279" s="72">
        <v>109.863</v>
      </c>
      <c r="AI3279" s="12">
        <v>321.34100000000001</v>
      </c>
      <c r="AJ3279" s="72">
        <v>7.0339999999999998</v>
      </c>
      <c r="AK3279" s="72">
        <v>18.826000000000001</v>
      </c>
      <c r="AL3279" s="12">
        <v>332.33</v>
      </c>
      <c r="AM3279" s="72">
        <v>7.2750000000000004</v>
      </c>
      <c r="AN3279" s="72">
        <v>17.991</v>
      </c>
      <c r="AO3279" s="12">
        <v>1453.777</v>
      </c>
      <c r="AP3279" s="72">
        <v>31.823</v>
      </c>
      <c r="AQ3279" s="72">
        <v>5.8070000000000004</v>
      </c>
      <c r="AR3279" s="12">
        <v>69.965000000000003</v>
      </c>
      <c r="AS3279" s="72">
        <v>1.532</v>
      </c>
      <c r="AT3279" s="72">
        <v>29.568000000000001</v>
      </c>
      <c r="AU3279" s="12">
        <v>104.29</v>
      </c>
      <c r="AV3279" s="72">
        <v>2.2829999999999999</v>
      </c>
      <c r="AW3279" s="72">
        <v>36.512</v>
      </c>
      <c r="AX3279" s="12">
        <v>315.79000000000002</v>
      </c>
      <c r="AY3279" s="72">
        <v>6.9130000000000003</v>
      </c>
      <c r="AZ3279" s="72">
        <v>17.713999999999999</v>
      </c>
      <c r="BA3279" s="12">
        <v>420.08</v>
      </c>
      <c r="BB3279" s="72">
        <v>9.1950000000000003</v>
      </c>
      <c r="BC3279" s="72">
        <v>17.606000000000002</v>
      </c>
      <c r="BD3279" s="12">
        <v>256.64800000000002</v>
      </c>
      <c r="BE3279" s="72">
        <v>5.6180000000000003</v>
      </c>
      <c r="BF3279" s="72">
        <v>19.600000000000001</v>
      </c>
      <c r="BG3279" s="12">
        <v>676.72799999999995</v>
      </c>
      <c r="BH3279" s="72">
        <v>14.813000000000001</v>
      </c>
      <c r="BI3279" s="72">
        <v>12.725</v>
      </c>
      <c r="BJ3279" s="12">
        <v>1400.5229999999999</v>
      </c>
      <c r="BK3279" s="72">
        <v>30.657</v>
      </c>
      <c r="BL3279" s="72">
        <v>7.5830000000000002</v>
      </c>
      <c r="BM3279" s="12">
        <v>967.33699999999999</v>
      </c>
      <c r="BN3279" s="72">
        <v>21.175000000000001</v>
      </c>
      <c r="BO3279" s="72">
        <v>5.7859999999999996</v>
      </c>
      <c r="BP3279" s="12">
        <v>2367.86</v>
      </c>
      <c r="BQ3279" s="72">
        <v>51.832000000000001</v>
      </c>
      <c r="BR3279" s="72">
        <v>4.7939999999999996</v>
      </c>
      <c r="BS3279" s="12">
        <v>3114.5529999999999</v>
      </c>
      <c r="BT3279" s="72">
        <v>68.177000000000007</v>
      </c>
      <c r="BU3279" s="72">
        <v>3.552</v>
      </c>
      <c r="BV3279" s="12">
        <v>4568.33</v>
      </c>
      <c r="BW3279" s="72">
        <v>100</v>
      </c>
      <c r="BX3279" s="72">
        <v>2.9820000000000002</v>
      </c>
      <c r="BY3279" s="13"/>
      <c r="BZ3279" s="13"/>
    </row>
    <row r="3280" spans="1:78" ht="12.75" customHeight="1">
      <c r="A3280" s="122" t="s">
        <v>65</v>
      </c>
      <c r="B3280" s="71" t="s">
        <v>81</v>
      </c>
      <c r="C3280" s="71" t="s">
        <v>26</v>
      </c>
      <c r="D3280" s="34">
        <v>42156</v>
      </c>
      <c r="E3280" s="12">
        <v>228.667</v>
      </c>
      <c r="F3280" s="72">
        <v>4.702</v>
      </c>
      <c r="G3280" s="72">
        <v>14.881</v>
      </c>
      <c r="H3280" s="12">
        <v>101.03700000000001</v>
      </c>
      <c r="I3280" s="72">
        <v>2.0779999999999998</v>
      </c>
      <c r="J3280" s="72">
        <v>15.893000000000001</v>
      </c>
      <c r="K3280" s="12">
        <v>152.423</v>
      </c>
      <c r="L3280" s="72">
        <v>3.1339999999999999</v>
      </c>
      <c r="M3280" s="72">
        <v>19.503</v>
      </c>
      <c r="N3280" s="12">
        <v>253.46100000000001</v>
      </c>
      <c r="O3280" s="72">
        <v>5.2119999999999997</v>
      </c>
      <c r="P3280" s="72">
        <v>13.46</v>
      </c>
      <c r="Q3280" s="12">
        <v>41.363</v>
      </c>
      <c r="R3280" s="72">
        <v>0.85099999999999998</v>
      </c>
      <c r="S3280" s="72">
        <v>48.295000000000002</v>
      </c>
      <c r="T3280" s="12">
        <v>294.82400000000001</v>
      </c>
      <c r="U3280" s="72">
        <v>6.0629999999999997</v>
      </c>
      <c r="V3280" s="72">
        <v>13.925000000000001</v>
      </c>
      <c r="W3280" s="12">
        <v>715.28899999999999</v>
      </c>
      <c r="X3280" s="72">
        <v>14.709</v>
      </c>
      <c r="Y3280" s="72">
        <v>8.875</v>
      </c>
      <c r="Z3280" s="12">
        <v>1010.112</v>
      </c>
      <c r="AA3280" s="72">
        <v>20.771000000000001</v>
      </c>
      <c r="AB3280" s="72">
        <v>7.3</v>
      </c>
      <c r="AC3280" s="12">
        <v>1238.779</v>
      </c>
      <c r="AD3280" s="72">
        <v>25.472999999999999</v>
      </c>
      <c r="AE3280" s="72">
        <v>6.6589999999999998</v>
      </c>
      <c r="AF3280" s="12">
        <v>8.0510000000000002</v>
      </c>
      <c r="AG3280" s="72">
        <v>0.16600000000000001</v>
      </c>
      <c r="AH3280" s="72">
        <v>97.507000000000005</v>
      </c>
      <c r="AI3280" s="12">
        <v>435.88200000000001</v>
      </c>
      <c r="AJ3280" s="72">
        <v>8.9629999999999992</v>
      </c>
      <c r="AK3280" s="72">
        <v>8.9849999999999994</v>
      </c>
      <c r="AL3280" s="12">
        <v>443.93299999999999</v>
      </c>
      <c r="AM3280" s="72">
        <v>9.1289999999999996</v>
      </c>
      <c r="AN3280" s="72">
        <v>8.7439999999999998</v>
      </c>
      <c r="AO3280" s="12">
        <v>1682.712</v>
      </c>
      <c r="AP3280" s="72">
        <v>34.601999999999997</v>
      </c>
      <c r="AQ3280" s="72">
        <v>5.2460000000000004</v>
      </c>
      <c r="AR3280" s="12">
        <v>54.167000000000002</v>
      </c>
      <c r="AS3280" s="72">
        <v>1.1140000000000001</v>
      </c>
      <c r="AT3280" s="72">
        <v>27.366</v>
      </c>
      <c r="AU3280" s="12">
        <v>55.5</v>
      </c>
      <c r="AV3280" s="72">
        <v>1.141</v>
      </c>
      <c r="AW3280" s="72">
        <v>33.351999999999997</v>
      </c>
      <c r="AX3280" s="12">
        <v>437.404</v>
      </c>
      <c r="AY3280" s="72">
        <v>8.9939999999999998</v>
      </c>
      <c r="AZ3280" s="72">
        <v>12.56</v>
      </c>
      <c r="BA3280" s="12">
        <v>492.904</v>
      </c>
      <c r="BB3280" s="72">
        <v>10.135999999999999</v>
      </c>
      <c r="BC3280" s="72">
        <v>12.273999999999999</v>
      </c>
      <c r="BD3280" s="12">
        <v>252.881</v>
      </c>
      <c r="BE3280" s="72">
        <v>5.2</v>
      </c>
      <c r="BF3280" s="72">
        <v>14.968999999999999</v>
      </c>
      <c r="BG3280" s="12">
        <v>745.78499999999997</v>
      </c>
      <c r="BH3280" s="72">
        <v>15.336</v>
      </c>
      <c r="BI3280" s="72">
        <v>7.9409999999999998</v>
      </c>
      <c r="BJ3280" s="12">
        <v>1503.6110000000001</v>
      </c>
      <c r="BK3280" s="72">
        <v>30.919</v>
      </c>
      <c r="BL3280" s="72">
        <v>5.81</v>
      </c>
      <c r="BM3280" s="12">
        <v>876.77</v>
      </c>
      <c r="BN3280" s="72">
        <v>18.029</v>
      </c>
      <c r="BO3280" s="72">
        <v>7.774</v>
      </c>
      <c r="BP3280" s="12">
        <v>2380.3809999999999</v>
      </c>
      <c r="BQ3280" s="72">
        <v>48.948</v>
      </c>
      <c r="BR3280" s="72">
        <v>3.79</v>
      </c>
      <c r="BS3280" s="12">
        <v>3180.3330000000001</v>
      </c>
      <c r="BT3280" s="72">
        <v>65.397999999999996</v>
      </c>
      <c r="BU3280" s="72">
        <v>3.2309999999999999</v>
      </c>
      <c r="BV3280" s="12">
        <v>4863.0450000000001</v>
      </c>
      <c r="BW3280" s="72">
        <v>100</v>
      </c>
      <c r="BX3280" s="72">
        <v>3.0110000000000001</v>
      </c>
      <c r="BY3280" s="13"/>
      <c r="BZ3280" s="13"/>
    </row>
    <row r="3281" spans="1:78" ht="12.75" customHeight="1">
      <c r="A3281" s="122" t="s">
        <v>65</v>
      </c>
      <c r="B3281" s="71" t="s">
        <v>81</v>
      </c>
      <c r="C3281" s="71" t="s">
        <v>26</v>
      </c>
      <c r="D3281" s="34">
        <v>42614</v>
      </c>
      <c r="E3281" s="12">
        <v>137.61799999999999</v>
      </c>
      <c r="F3281" s="72">
        <v>2.99</v>
      </c>
      <c r="G3281" s="72">
        <v>20.126000000000001</v>
      </c>
      <c r="H3281" s="12">
        <v>151.393</v>
      </c>
      <c r="I3281" s="72">
        <v>3.29</v>
      </c>
      <c r="J3281" s="72">
        <v>20.809000000000001</v>
      </c>
      <c r="K3281" s="12">
        <v>119.679</v>
      </c>
      <c r="L3281" s="72">
        <v>2.601</v>
      </c>
      <c r="M3281" s="72">
        <v>24.088999999999999</v>
      </c>
      <c r="N3281" s="12">
        <v>271.072</v>
      </c>
      <c r="O3281" s="72">
        <v>5.891</v>
      </c>
      <c r="P3281" s="72">
        <v>16.491</v>
      </c>
      <c r="Q3281" s="12">
        <v>17.866</v>
      </c>
      <c r="R3281" s="72">
        <v>0.38800000000000001</v>
      </c>
      <c r="S3281" s="72">
        <v>51.439</v>
      </c>
      <c r="T3281" s="12">
        <v>288.93900000000002</v>
      </c>
      <c r="U3281" s="72">
        <v>6.2789999999999999</v>
      </c>
      <c r="V3281" s="72">
        <v>15.292</v>
      </c>
      <c r="W3281" s="12">
        <v>727.21500000000003</v>
      </c>
      <c r="X3281" s="72">
        <v>15.803000000000001</v>
      </c>
      <c r="Y3281" s="72">
        <v>10.976000000000001</v>
      </c>
      <c r="Z3281" s="12">
        <v>1016.154</v>
      </c>
      <c r="AA3281" s="72">
        <v>22.081</v>
      </c>
      <c r="AB3281" s="72">
        <v>6.1859999999999999</v>
      </c>
      <c r="AC3281" s="12">
        <v>1153.7719999999999</v>
      </c>
      <c r="AD3281" s="72">
        <v>25.071999999999999</v>
      </c>
      <c r="AE3281" s="72">
        <v>5.6420000000000003</v>
      </c>
      <c r="AF3281" s="12">
        <v>2.903</v>
      </c>
      <c r="AG3281" s="72">
        <v>6.3E-2</v>
      </c>
      <c r="AH3281" s="72">
        <v>105.22</v>
      </c>
      <c r="AI3281" s="12">
        <v>313.67899999999997</v>
      </c>
      <c r="AJ3281" s="72">
        <v>6.8159999999999998</v>
      </c>
      <c r="AK3281" s="72">
        <v>16.126000000000001</v>
      </c>
      <c r="AL3281" s="12">
        <v>316.58300000000003</v>
      </c>
      <c r="AM3281" s="72">
        <v>6.8789999999999996</v>
      </c>
      <c r="AN3281" s="72">
        <v>16.02</v>
      </c>
      <c r="AO3281" s="12">
        <v>1470.355</v>
      </c>
      <c r="AP3281" s="72">
        <v>31.951000000000001</v>
      </c>
      <c r="AQ3281" s="72">
        <v>6.39</v>
      </c>
      <c r="AR3281" s="12">
        <v>28.498999999999999</v>
      </c>
      <c r="AS3281" s="72">
        <v>0.61899999999999999</v>
      </c>
      <c r="AT3281" s="72">
        <v>37.652999999999999</v>
      </c>
      <c r="AU3281" s="12">
        <v>28.091000000000001</v>
      </c>
      <c r="AV3281" s="72">
        <v>0.61</v>
      </c>
      <c r="AW3281" s="72">
        <v>47.567</v>
      </c>
      <c r="AX3281" s="12">
        <v>336.94900000000001</v>
      </c>
      <c r="AY3281" s="72">
        <v>7.3220000000000001</v>
      </c>
      <c r="AZ3281" s="72">
        <v>16.071999999999999</v>
      </c>
      <c r="BA3281" s="12">
        <v>365.04</v>
      </c>
      <c r="BB3281" s="72">
        <v>7.9320000000000004</v>
      </c>
      <c r="BC3281" s="72">
        <v>14.226000000000001</v>
      </c>
      <c r="BD3281" s="12">
        <v>280.22699999999998</v>
      </c>
      <c r="BE3281" s="72">
        <v>6.0890000000000004</v>
      </c>
      <c r="BF3281" s="72">
        <v>15.305</v>
      </c>
      <c r="BG3281" s="12">
        <v>645.26700000000005</v>
      </c>
      <c r="BH3281" s="72">
        <v>14.022</v>
      </c>
      <c r="BI3281" s="72">
        <v>9.5839999999999996</v>
      </c>
      <c r="BJ3281" s="12">
        <v>1454.367</v>
      </c>
      <c r="BK3281" s="72">
        <v>31.603999999999999</v>
      </c>
      <c r="BL3281" s="72">
        <v>4.9320000000000004</v>
      </c>
      <c r="BM3281" s="12">
        <v>1003.366</v>
      </c>
      <c r="BN3281" s="72">
        <v>21.803999999999998</v>
      </c>
      <c r="BO3281" s="72">
        <v>7.69</v>
      </c>
      <c r="BP3281" s="12">
        <v>2457.7330000000002</v>
      </c>
      <c r="BQ3281" s="72">
        <v>53.406999999999996</v>
      </c>
      <c r="BR3281" s="72">
        <v>3.5409999999999999</v>
      </c>
      <c r="BS3281" s="12">
        <v>3131.5</v>
      </c>
      <c r="BT3281" s="72">
        <v>68.049000000000007</v>
      </c>
      <c r="BU3281" s="72">
        <v>3.5659999999999998</v>
      </c>
      <c r="BV3281" s="12">
        <v>4601.8540000000003</v>
      </c>
      <c r="BW3281" s="72">
        <v>100</v>
      </c>
      <c r="BX3281" s="72">
        <v>3.7959999999999998</v>
      </c>
      <c r="BY3281" s="13"/>
      <c r="BZ3281" s="13"/>
    </row>
    <row r="3282" spans="1:78" ht="12.75" customHeight="1">
      <c r="A3282" s="122" t="s">
        <v>65</v>
      </c>
      <c r="B3282" s="71" t="s">
        <v>81</v>
      </c>
      <c r="C3282" s="71" t="s">
        <v>26</v>
      </c>
      <c r="D3282" s="34">
        <v>42705</v>
      </c>
      <c r="E3282" s="12">
        <v>161.13499999999999</v>
      </c>
      <c r="F3282" s="72">
        <v>3.448</v>
      </c>
      <c r="G3282" s="72">
        <v>26.486999999999998</v>
      </c>
      <c r="H3282" s="12">
        <v>130.15600000000001</v>
      </c>
      <c r="I3282" s="72">
        <v>2.7850000000000001</v>
      </c>
      <c r="J3282" s="72">
        <v>19.684000000000001</v>
      </c>
      <c r="K3282" s="12">
        <v>71.454999999999998</v>
      </c>
      <c r="L3282" s="72">
        <v>1.5289999999999999</v>
      </c>
      <c r="M3282" s="72">
        <v>28.420999999999999</v>
      </c>
      <c r="N3282" s="12">
        <v>201.61099999999999</v>
      </c>
      <c r="O3282" s="72">
        <v>4.3140000000000001</v>
      </c>
      <c r="P3282" s="72">
        <v>17.776</v>
      </c>
      <c r="Q3282" s="12">
        <v>49.865000000000002</v>
      </c>
      <c r="R3282" s="72">
        <v>1.0669999999999999</v>
      </c>
      <c r="S3282" s="72">
        <v>39.643999999999998</v>
      </c>
      <c r="T3282" s="12">
        <v>251.476</v>
      </c>
      <c r="U3282" s="72">
        <v>5.3810000000000002</v>
      </c>
      <c r="V3282" s="72">
        <v>16.998999999999999</v>
      </c>
      <c r="W3282" s="12">
        <v>643.17200000000003</v>
      </c>
      <c r="X3282" s="72">
        <v>13.762</v>
      </c>
      <c r="Y3282" s="72">
        <v>8.6270000000000007</v>
      </c>
      <c r="Z3282" s="12">
        <v>894.64800000000002</v>
      </c>
      <c r="AA3282" s="72">
        <v>19.143000000000001</v>
      </c>
      <c r="AB3282" s="72">
        <v>8.0310000000000006</v>
      </c>
      <c r="AC3282" s="12">
        <v>1055.7829999999999</v>
      </c>
      <c r="AD3282" s="72">
        <v>22.591000000000001</v>
      </c>
      <c r="AE3282" s="72">
        <v>9.3710000000000004</v>
      </c>
      <c r="AF3282" s="12">
        <v>6.2130000000000001</v>
      </c>
      <c r="AG3282" s="72">
        <v>0.13300000000000001</v>
      </c>
      <c r="AH3282" s="72">
        <v>127.699</v>
      </c>
      <c r="AI3282" s="12">
        <v>334.31200000000001</v>
      </c>
      <c r="AJ3282" s="72">
        <v>7.1529999999999996</v>
      </c>
      <c r="AK3282" s="72">
        <v>13.01</v>
      </c>
      <c r="AL3282" s="12">
        <v>340.52499999999998</v>
      </c>
      <c r="AM3282" s="72">
        <v>7.2859999999999996</v>
      </c>
      <c r="AN3282" s="72">
        <v>12.632</v>
      </c>
      <c r="AO3282" s="12">
        <v>1396.308</v>
      </c>
      <c r="AP3282" s="72">
        <v>29.876999999999999</v>
      </c>
      <c r="AQ3282" s="72">
        <v>6.9450000000000003</v>
      </c>
      <c r="AR3282" s="12">
        <v>47.88</v>
      </c>
      <c r="AS3282" s="72">
        <v>1.0249999999999999</v>
      </c>
      <c r="AT3282" s="72">
        <v>64.471999999999994</v>
      </c>
      <c r="AU3282" s="12">
        <v>9.2279999999999998</v>
      </c>
      <c r="AV3282" s="72">
        <v>0.19700000000000001</v>
      </c>
      <c r="AW3282" s="72">
        <v>75.304000000000002</v>
      </c>
      <c r="AX3282" s="12">
        <v>387.98200000000003</v>
      </c>
      <c r="AY3282" s="72">
        <v>8.3019999999999996</v>
      </c>
      <c r="AZ3282" s="72">
        <v>21.776</v>
      </c>
      <c r="BA3282" s="12">
        <v>397.209</v>
      </c>
      <c r="BB3282" s="72">
        <v>8.4990000000000006</v>
      </c>
      <c r="BC3282" s="72">
        <v>21.274999999999999</v>
      </c>
      <c r="BD3282" s="12">
        <v>240.256</v>
      </c>
      <c r="BE3282" s="72">
        <v>5.141</v>
      </c>
      <c r="BF3282" s="72">
        <v>20.442</v>
      </c>
      <c r="BG3282" s="12">
        <v>637.46600000000001</v>
      </c>
      <c r="BH3282" s="72">
        <v>13.64</v>
      </c>
      <c r="BI3282" s="72">
        <v>12.01</v>
      </c>
      <c r="BJ3282" s="12">
        <v>1400.508</v>
      </c>
      <c r="BK3282" s="72">
        <v>29.966999999999999</v>
      </c>
      <c r="BL3282" s="72">
        <v>9.077</v>
      </c>
      <c r="BM3282" s="12">
        <v>1191.287</v>
      </c>
      <c r="BN3282" s="72">
        <v>25.491</v>
      </c>
      <c r="BO3282" s="72">
        <v>8.6180000000000003</v>
      </c>
      <c r="BP3282" s="12">
        <v>2591.7950000000001</v>
      </c>
      <c r="BQ3282" s="72">
        <v>55.457999999999998</v>
      </c>
      <c r="BR3282" s="72">
        <v>5.5640000000000001</v>
      </c>
      <c r="BS3282" s="12">
        <v>3277.1410000000001</v>
      </c>
      <c r="BT3282" s="72">
        <v>70.123000000000005</v>
      </c>
      <c r="BU3282" s="72">
        <v>4.6379999999999999</v>
      </c>
      <c r="BV3282" s="12">
        <v>4673.4489999999996</v>
      </c>
      <c r="BW3282" s="72">
        <v>100</v>
      </c>
      <c r="BX3282" s="72">
        <v>3.7320000000000002</v>
      </c>
      <c r="BY3282" s="13"/>
      <c r="BZ3282" s="13"/>
    </row>
    <row r="3283" spans="1:78" ht="12.75" customHeight="1">
      <c r="A3283" s="122" t="s">
        <v>65</v>
      </c>
      <c r="B3283" s="71" t="s">
        <v>81</v>
      </c>
      <c r="C3283" s="71" t="s">
        <v>26</v>
      </c>
      <c r="D3283" s="34">
        <v>42795</v>
      </c>
      <c r="E3283" s="12">
        <v>99.349000000000004</v>
      </c>
      <c r="F3283" s="72">
        <v>2.1549999999999998</v>
      </c>
      <c r="G3283" s="72">
        <v>26.8</v>
      </c>
      <c r="H3283" s="12">
        <v>165.58699999999999</v>
      </c>
      <c r="I3283" s="72">
        <v>3.5910000000000002</v>
      </c>
      <c r="J3283" s="72">
        <v>17.303999999999998</v>
      </c>
      <c r="K3283" s="12">
        <v>192.61699999999999</v>
      </c>
      <c r="L3283" s="72">
        <v>4.1769999999999996</v>
      </c>
      <c r="M3283" s="72">
        <v>24.434000000000001</v>
      </c>
      <c r="N3283" s="12">
        <v>358.20400000000001</v>
      </c>
      <c r="O3283" s="72">
        <v>7.7679999999999998</v>
      </c>
      <c r="P3283" s="72">
        <v>15.239000000000001</v>
      </c>
      <c r="Q3283" s="12">
        <v>21.466999999999999</v>
      </c>
      <c r="R3283" s="72">
        <v>0.46600000000000003</v>
      </c>
      <c r="S3283" s="72">
        <v>58.206000000000003</v>
      </c>
      <c r="T3283" s="12">
        <v>379.67099999999999</v>
      </c>
      <c r="U3283" s="72">
        <v>8.234</v>
      </c>
      <c r="V3283" s="72">
        <v>14.304</v>
      </c>
      <c r="W3283" s="12">
        <v>591.10400000000004</v>
      </c>
      <c r="X3283" s="72">
        <v>12.819000000000001</v>
      </c>
      <c r="Y3283" s="72">
        <v>7.7649999999999997</v>
      </c>
      <c r="Z3283" s="12">
        <v>970.77499999999998</v>
      </c>
      <c r="AA3283" s="72">
        <v>21.053000000000001</v>
      </c>
      <c r="AB3283" s="72">
        <v>6.907</v>
      </c>
      <c r="AC3283" s="12">
        <v>1070.124</v>
      </c>
      <c r="AD3283" s="72">
        <v>23.207000000000001</v>
      </c>
      <c r="AE3283" s="72">
        <v>7.0350000000000001</v>
      </c>
      <c r="AF3283" s="12">
        <v>1.861</v>
      </c>
      <c r="AG3283" s="72">
        <v>0.04</v>
      </c>
      <c r="AH3283" s="72">
        <v>120.18600000000001</v>
      </c>
      <c r="AI3283" s="12">
        <v>382.29300000000001</v>
      </c>
      <c r="AJ3283" s="72">
        <v>8.2910000000000004</v>
      </c>
      <c r="AK3283" s="72">
        <v>14.516999999999999</v>
      </c>
      <c r="AL3283" s="12">
        <v>384.154</v>
      </c>
      <c r="AM3283" s="72">
        <v>8.3309999999999995</v>
      </c>
      <c r="AN3283" s="72">
        <v>14.348000000000001</v>
      </c>
      <c r="AO3283" s="12">
        <v>1454.278</v>
      </c>
      <c r="AP3283" s="72">
        <v>31.538</v>
      </c>
      <c r="AQ3283" s="72">
        <v>6.766</v>
      </c>
      <c r="AR3283" s="12">
        <v>79.566999999999993</v>
      </c>
      <c r="AS3283" s="72">
        <v>1.726</v>
      </c>
      <c r="AT3283" s="72">
        <v>40.972000000000001</v>
      </c>
      <c r="AU3283" s="12">
        <v>9.6690000000000005</v>
      </c>
      <c r="AV3283" s="72">
        <v>0.21</v>
      </c>
      <c r="AW3283" s="72">
        <v>64.736000000000004</v>
      </c>
      <c r="AX3283" s="12">
        <v>419.81400000000002</v>
      </c>
      <c r="AY3283" s="72">
        <v>9.1039999999999992</v>
      </c>
      <c r="AZ3283" s="72">
        <v>12.143000000000001</v>
      </c>
      <c r="BA3283" s="12">
        <v>429.483</v>
      </c>
      <c r="BB3283" s="72">
        <v>9.3140000000000001</v>
      </c>
      <c r="BC3283" s="72">
        <v>12.07</v>
      </c>
      <c r="BD3283" s="12">
        <v>225.10900000000001</v>
      </c>
      <c r="BE3283" s="72">
        <v>4.8819999999999997</v>
      </c>
      <c r="BF3283" s="72">
        <v>14.098000000000001</v>
      </c>
      <c r="BG3283" s="12">
        <v>654.59299999999996</v>
      </c>
      <c r="BH3283" s="72">
        <v>14.196</v>
      </c>
      <c r="BI3283" s="72">
        <v>8.6590000000000007</v>
      </c>
      <c r="BJ3283" s="12">
        <v>1303.816</v>
      </c>
      <c r="BK3283" s="72">
        <v>28.274999999999999</v>
      </c>
      <c r="BL3283" s="72">
        <v>8.3179999999999996</v>
      </c>
      <c r="BM3283" s="12">
        <v>1118.9269999999999</v>
      </c>
      <c r="BN3283" s="72">
        <v>24.265999999999998</v>
      </c>
      <c r="BO3283" s="72">
        <v>7.859</v>
      </c>
      <c r="BP3283" s="12">
        <v>2422.7429999999999</v>
      </c>
      <c r="BQ3283" s="72">
        <v>52.540999999999997</v>
      </c>
      <c r="BR3283" s="72">
        <v>4.3470000000000004</v>
      </c>
      <c r="BS3283" s="12">
        <v>3156.902</v>
      </c>
      <c r="BT3283" s="72">
        <v>68.462000000000003</v>
      </c>
      <c r="BU3283" s="72">
        <v>2.9649999999999999</v>
      </c>
      <c r="BV3283" s="12">
        <v>4611.18</v>
      </c>
      <c r="BW3283" s="72">
        <v>100</v>
      </c>
      <c r="BX3283" s="72">
        <v>2.871</v>
      </c>
      <c r="BY3283" s="13"/>
      <c r="BZ3283" s="13"/>
    </row>
    <row r="3284" spans="1:78" ht="12.75" customHeight="1">
      <c r="A3284" s="122" t="s">
        <v>65</v>
      </c>
      <c r="B3284" s="71" t="s">
        <v>81</v>
      </c>
      <c r="C3284" s="71" t="s">
        <v>26</v>
      </c>
      <c r="D3284" s="34">
        <v>42887</v>
      </c>
      <c r="E3284" s="12">
        <v>143.80000000000001</v>
      </c>
      <c r="F3284" s="72">
        <v>3.238</v>
      </c>
      <c r="G3284" s="72">
        <v>20.207000000000001</v>
      </c>
      <c r="H3284" s="12">
        <v>198.52699999999999</v>
      </c>
      <c r="I3284" s="72">
        <v>4.47</v>
      </c>
      <c r="J3284" s="72">
        <v>18.725999999999999</v>
      </c>
      <c r="K3284" s="12">
        <v>40.74</v>
      </c>
      <c r="L3284" s="72">
        <v>0.91700000000000004</v>
      </c>
      <c r="M3284" s="72">
        <v>45.389000000000003</v>
      </c>
      <c r="N3284" s="12">
        <v>239.267</v>
      </c>
      <c r="O3284" s="72">
        <v>5.3869999999999996</v>
      </c>
      <c r="P3284" s="72">
        <v>17.923999999999999</v>
      </c>
      <c r="Q3284" s="12">
        <v>40.627000000000002</v>
      </c>
      <c r="R3284" s="72">
        <v>0.91500000000000004</v>
      </c>
      <c r="S3284" s="72">
        <v>44.125999999999998</v>
      </c>
      <c r="T3284" s="12">
        <v>279.89400000000001</v>
      </c>
      <c r="U3284" s="72">
        <v>6.3019999999999996</v>
      </c>
      <c r="V3284" s="72">
        <v>16.213999999999999</v>
      </c>
      <c r="W3284" s="12">
        <v>632.56399999999996</v>
      </c>
      <c r="X3284" s="72">
        <v>14.243</v>
      </c>
      <c r="Y3284" s="72">
        <v>12.958</v>
      </c>
      <c r="Z3284" s="12">
        <v>912.45899999999995</v>
      </c>
      <c r="AA3284" s="72">
        <v>20.545000000000002</v>
      </c>
      <c r="AB3284" s="72">
        <v>9.4049999999999994</v>
      </c>
      <c r="AC3284" s="12">
        <v>1056.258</v>
      </c>
      <c r="AD3284" s="72">
        <v>23.783000000000001</v>
      </c>
      <c r="AE3284" s="72">
        <v>8.5259999999999998</v>
      </c>
      <c r="AF3284" s="12">
        <v>11.875999999999999</v>
      </c>
      <c r="AG3284" s="72">
        <v>0.26700000000000002</v>
      </c>
      <c r="AH3284" s="72">
        <v>59.118000000000002</v>
      </c>
      <c r="AI3284" s="12">
        <v>319.935</v>
      </c>
      <c r="AJ3284" s="72">
        <v>7.2039999999999997</v>
      </c>
      <c r="AK3284" s="72">
        <v>11.51</v>
      </c>
      <c r="AL3284" s="12">
        <v>331.81099999999998</v>
      </c>
      <c r="AM3284" s="72">
        <v>7.4710000000000001</v>
      </c>
      <c r="AN3284" s="72">
        <v>11.513</v>
      </c>
      <c r="AO3284" s="12">
        <v>1388.069</v>
      </c>
      <c r="AP3284" s="72">
        <v>31.254000000000001</v>
      </c>
      <c r="AQ3284" s="72">
        <v>6.3449999999999998</v>
      </c>
      <c r="AR3284" s="12">
        <v>35.634999999999998</v>
      </c>
      <c r="AS3284" s="72">
        <v>0.80200000000000005</v>
      </c>
      <c r="AT3284" s="72">
        <v>43.317999999999998</v>
      </c>
      <c r="AU3284" s="12">
        <v>20.619</v>
      </c>
      <c r="AV3284" s="72">
        <v>0.46400000000000002</v>
      </c>
      <c r="AW3284" s="72">
        <v>42.872999999999998</v>
      </c>
      <c r="AX3284" s="12">
        <v>315.59899999999999</v>
      </c>
      <c r="AY3284" s="72">
        <v>7.1059999999999999</v>
      </c>
      <c r="AZ3284" s="72">
        <v>12.173999999999999</v>
      </c>
      <c r="BA3284" s="12">
        <v>336.21800000000002</v>
      </c>
      <c r="BB3284" s="72">
        <v>7.57</v>
      </c>
      <c r="BC3284" s="72">
        <v>11.186999999999999</v>
      </c>
      <c r="BD3284" s="12">
        <v>209.02699999999999</v>
      </c>
      <c r="BE3284" s="72">
        <v>4.7069999999999999</v>
      </c>
      <c r="BF3284" s="72">
        <v>19.126999999999999</v>
      </c>
      <c r="BG3284" s="12">
        <v>545.245</v>
      </c>
      <c r="BH3284" s="72">
        <v>12.276999999999999</v>
      </c>
      <c r="BI3284" s="72">
        <v>8.3439999999999994</v>
      </c>
      <c r="BJ3284" s="12">
        <v>1320.5329999999999</v>
      </c>
      <c r="BK3284" s="72">
        <v>29.734000000000002</v>
      </c>
      <c r="BL3284" s="72">
        <v>5.7949999999999999</v>
      </c>
      <c r="BM3284" s="12">
        <v>1151.7449999999999</v>
      </c>
      <c r="BN3284" s="72">
        <v>25.933</v>
      </c>
      <c r="BO3284" s="72">
        <v>5.9630000000000001</v>
      </c>
      <c r="BP3284" s="12">
        <v>2472.277</v>
      </c>
      <c r="BQ3284" s="72">
        <v>55.667000000000002</v>
      </c>
      <c r="BR3284" s="72">
        <v>3.4609999999999999</v>
      </c>
      <c r="BS3284" s="12">
        <v>3053.1570000000002</v>
      </c>
      <c r="BT3284" s="72">
        <v>68.745999999999995</v>
      </c>
      <c r="BU3284" s="72">
        <v>2.6309999999999998</v>
      </c>
      <c r="BV3284" s="12">
        <v>4441.2259999999997</v>
      </c>
      <c r="BW3284" s="72">
        <v>100</v>
      </c>
      <c r="BX3284" s="72">
        <v>2.9039999999999999</v>
      </c>
      <c r="BY3284" s="13"/>
      <c r="BZ3284" s="13"/>
    </row>
    <row r="3285" spans="1:78" ht="12.75" customHeight="1">
      <c r="A3285" s="122" t="s">
        <v>65</v>
      </c>
      <c r="B3285" s="71" t="s">
        <v>81</v>
      </c>
      <c r="C3285" s="71" t="s">
        <v>26</v>
      </c>
      <c r="D3285" s="34">
        <v>43344</v>
      </c>
      <c r="E3285" s="12">
        <v>163.678</v>
      </c>
      <c r="F3285" s="72">
        <v>3.6379999999999999</v>
      </c>
      <c r="G3285" s="72">
        <v>23.724</v>
      </c>
      <c r="H3285" s="12">
        <v>154.387</v>
      </c>
      <c r="I3285" s="72">
        <v>3.431</v>
      </c>
      <c r="J3285" s="72">
        <v>22.815000000000001</v>
      </c>
      <c r="K3285" s="12">
        <v>85.513000000000005</v>
      </c>
      <c r="L3285" s="72">
        <v>1.9</v>
      </c>
      <c r="M3285" s="72">
        <v>33.064</v>
      </c>
      <c r="N3285" s="12">
        <v>239.9</v>
      </c>
      <c r="O3285" s="72">
        <v>5.3319999999999999</v>
      </c>
      <c r="P3285" s="72">
        <v>19.04</v>
      </c>
      <c r="Q3285" s="12">
        <v>9.7539999999999996</v>
      </c>
      <c r="R3285" s="72">
        <v>0.217</v>
      </c>
      <c r="S3285" s="72">
        <v>78.78</v>
      </c>
      <c r="T3285" s="12">
        <v>249.654</v>
      </c>
      <c r="U3285" s="72">
        <v>5.548</v>
      </c>
      <c r="V3285" s="72">
        <v>18.148</v>
      </c>
      <c r="W3285" s="12">
        <v>683.73900000000003</v>
      </c>
      <c r="X3285" s="72">
        <v>15.196</v>
      </c>
      <c r="Y3285" s="72">
        <v>14.67</v>
      </c>
      <c r="Z3285" s="12">
        <v>933.39300000000003</v>
      </c>
      <c r="AA3285" s="72">
        <v>20.744</v>
      </c>
      <c r="AB3285" s="72">
        <v>11.183999999999999</v>
      </c>
      <c r="AC3285" s="12">
        <v>1097.0709999999999</v>
      </c>
      <c r="AD3285" s="72">
        <v>24.382000000000001</v>
      </c>
      <c r="AE3285" s="72">
        <v>9.9629999999999992</v>
      </c>
      <c r="AF3285" s="12">
        <v>0</v>
      </c>
      <c r="AG3285" s="72">
        <v>0</v>
      </c>
      <c r="AH3285" s="72">
        <v>0</v>
      </c>
      <c r="AI3285" s="12">
        <v>356.05200000000002</v>
      </c>
      <c r="AJ3285" s="72">
        <v>7.9130000000000003</v>
      </c>
      <c r="AK3285" s="72">
        <v>9.7880000000000003</v>
      </c>
      <c r="AL3285" s="12">
        <v>356.05200000000002</v>
      </c>
      <c r="AM3285" s="72">
        <v>7.9130000000000003</v>
      </c>
      <c r="AN3285" s="72">
        <v>9.7880000000000003</v>
      </c>
      <c r="AO3285" s="12">
        <v>1453.123</v>
      </c>
      <c r="AP3285" s="72">
        <v>32.295000000000002</v>
      </c>
      <c r="AQ3285" s="72">
        <v>7.633</v>
      </c>
      <c r="AR3285" s="12">
        <v>44.664000000000001</v>
      </c>
      <c r="AS3285" s="72">
        <v>0.99299999999999999</v>
      </c>
      <c r="AT3285" s="72">
        <v>45.795999999999999</v>
      </c>
      <c r="AU3285" s="12">
        <v>40.183</v>
      </c>
      <c r="AV3285" s="72">
        <v>0.89300000000000002</v>
      </c>
      <c r="AW3285" s="72">
        <v>77.728999999999999</v>
      </c>
      <c r="AX3285" s="12">
        <v>280.80799999999999</v>
      </c>
      <c r="AY3285" s="72">
        <v>6.2409999999999997</v>
      </c>
      <c r="AZ3285" s="72">
        <v>21.152999999999999</v>
      </c>
      <c r="BA3285" s="12">
        <v>320.99099999999999</v>
      </c>
      <c r="BB3285" s="72">
        <v>7.1340000000000003</v>
      </c>
      <c r="BC3285" s="72">
        <v>20.042999999999999</v>
      </c>
      <c r="BD3285" s="12">
        <v>316.38299999999998</v>
      </c>
      <c r="BE3285" s="72">
        <v>7.0309999999999997</v>
      </c>
      <c r="BF3285" s="72">
        <v>14.49</v>
      </c>
      <c r="BG3285" s="12">
        <v>637.37400000000002</v>
      </c>
      <c r="BH3285" s="72">
        <v>14.164999999999999</v>
      </c>
      <c r="BI3285" s="72">
        <v>11.923</v>
      </c>
      <c r="BJ3285" s="12">
        <v>1221.3610000000001</v>
      </c>
      <c r="BK3285" s="72">
        <v>27.143999999999998</v>
      </c>
      <c r="BL3285" s="72">
        <v>5.5990000000000002</v>
      </c>
      <c r="BM3285" s="12">
        <v>1143.06</v>
      </c>
      <c r="BN3285" s="72">
        <v>25.404</v>
      </c>
      <c r="BO3285" s="72">
        <v>8.3979999999999997</v>
      </c>
      <c r="BP3285" s="12">
        <v>2364.4209999999998</v>
      </c>
      <c r="BQ3285" s="72">
        <v>52.548000000000002</v>
      </c>
      <c r="BR3285" s="72">
        <v>4.8239999999999998</v>
      </c>
      <c r="BS3285" s="12">
        <v>3046.4589999999998</v>
      </c>
      <c r="BT3285" s="72">
        <v>67.704999999999998</v>
      </c>
      <c r="BU3285" s="72">
        <v>4.0049999999999999</v>
      </c>
      <c r="BV3285" s="12">
        <v>4499.5820000000003</v>
      </c>
      <c r="BW3285" s="72">
        <v>100</v>
      </c>
      <c r="BX3285" s="72">
        <v>4.3540000000000001</v>
      </c>
      <c r="BY3285" s="13"/>
      <c r="BZ3285" s="13"/>
    </row>
    <row r="3286" spans="1:78" ht="12.75" customHeight="1">
      <c r="A3286" s="122" t="s">
        <v>65</v>
      </c>
      <c r="B3286" s="71" t="s">
        <v>81</v>
      </c>
      <c r="C3286" s="71" t="s">
        <v>26</v>
      </c>
      <c r="D3286" s="34">
        <v>43435</v>
      </c>
      <c r="E3286" s="12">
        <v>157.952</v>
      </c>
      <c r="F3286" s="72">
        <v>3.5950000000000002</v>
      </c>
      <c r="G3286" s="72">
        <v>23.390999999999998</v>
      </c>
      <c r="H3286" s="12">
        <v>111.176</v>
      </c>
      <c r="I3286" s="72">
        <v>2.5310000000000001</v>
      </c>
      <c r="J3286" s="72">
        <v>20.914000000000001</v>
      </c>
      <c r="K3286" s="12">
        <v>145.875</v>
      </c>
      <c r="L3286" s="72">
        <v>3.32</v>
      </c>
      <c r="M3286" s="72">
        <v>15.515000000000001</v>
      </c>
      <c r="N3286" s="12">
        <v>257.05</v>
      </c>
      <c r="O3286" s="72">
        <v>5.851</v>
      </c>
      <c r="P3286" s="72">
        <v>13.414</v>
      </c>
      <c r="Q3286" s="12">
        <v>25.353999999999999</v>
      </c>
      <c r="R3286" s="72">
        <v>0.57699999999999996</v>
      </c>
      <c r="S3286" s="72">
        <v>58.936999999999998</v>
      </c>
      <c r="T3286" s="12">
        <v>282.404</v>
      </c>
      <c r="U3286" s="72">
        <v>6.4279999999999999</v>
      </c>
      <c r="V3286" s="72">
        <v>14.805999999999999</v>
      </c>
      <c r="W3286" s="12">
        <v>512.11</v>
      </c>
      <c r="X3286" s="72">
        <v>11.657</v>
      </c>
      <c r="Y3286" s="72">
        <v>9.8940000000000001</v>
      </c>
      <c r="Z3286" s="12">
        <v>794.51400000000001</v>
      </c>
      <c r="AA3286" s="72">
        <v>18.085000000000001</v>
      </c>
      <c r="AB3286" s="72">
        <v>8.3620000000000001</v>
      </c>
      <c r="AC3286" s="12">
        <v>952.46600000000001</v>
      </c>
      <c r="AD3286" s="72">
        <v>21.681000000000001</v>
      </c>
      <c r="AE3286" s="72">
        <v>8.2560000000000002</v>
      </c>
      <c r="AF3286" s="12">
        <v>7.6139999999999999</v>
      </c>
      <c r="AG3286" s="72">
        <v>0.17299999999999999</v>
      </c>
      <c r="AH3286" s="72">
        <v>93.031000000000006</v>
      </c>
      <c r="AI3286" s="12">
        <v>320.69</v>
      </c>
      <c r="AJ3286" s="72">
        <v>7.3</v>
      </c>
      <c r="AK3286" s="72">
        <v>12.555999999999999</v>
      </c>
      <c r="AL3286" s="12">
        <v>328.303</v>
      </c>
      <c r="AM3286" s="72">
        <v>7.4729999999999999</v>
      </c>
      <c r="AN3286" s="72">
        <v>12.678000000000001</v>
      </c>
      <c r="AO3286" s="12">
        <v>1280.77</v>
      </c>
      <c r="AP3286" s="72">
        <v>29.154</v>
      </c>
      <c r="AQ3286" s="72">
        <v>5.6660000000000004</v>
      </c>
      <c r="AR3286" s="12">
        <v>52.052999999999997</v>
      </c>
      <c r="AS3286" s="72">
        <v>1.1850000000000001</v>
      </c>
      <c r="AT3286" s="72">
        <v>34.712000000000003</v>
      </c>
      <c r="AU3286" s="12">
        <v>37.305</v>
      </c>
      <c r="AV3286" s="72">
        <v>0.84899999999999998</v>
      </c>
      <c r="AW3286" s="72">
        <v>40.287999999999997</v>
      </c>
      <c r="AX3286" s="12">
        <v>264.27199999999999</v>
      </c>
      <c r="AY3286" s="72">
        <v>6.016</v>
      </c>
      <c r="AZ3286" s="72">
        <v>18.52</v>
      </c>
      <c r="BA3286" s="12">
        <v>301.577</v>
      </c>
      <c r="BB3286" s="72">
        <v>6.8650000000000002</v>
      </c>
      <c r="BC3286" s="72">
        <v>16.596</v>
      </c>
      <c r="BD3286" s="12">
        <v>168.25</v>
      </c>
      <c r="BE3286" s="72">
        <v>3.83</v>
      </c>
      <c r="BF3286" s="72">
        <v>21.317</v>
      </c>
      <c r="BG3286" s="12">
        <v>469.827</v>
      </c>
      <c r="BH3286" s="72">
        <v>10.695</v>
      </c>
      <c r="BI3286" s="72">
        <v>13.054</v>
      </c>
      <c r="BJ3286" s="12">
        <v>1377.655</v>
      </c>
      <c r="BK3286" s="72">
        <v>31.359000000000002</v>
      </c>
      <c r="BL3286" s="72">
        <v>6.1740000000000004</v>
      </c>
      <c r="BM3286" s="12">
        <v>1212.8599999999999</v>
      </c>
      <c r="BN3286" s="72">
        <v>27.608000000000001</v>
      </c>
      <c r="BO3286" s="72">
        <v>8.4149999999999991</v>
      </c>
      <c r="BP3286" s="12">
        <v>2590.5140000000001</v>
      </c>
      <c r="BQ3286" s="72">
        <v>58.966999999999999</v>
      </c>
      <c r="BR3286" s="72">
        <v>5.625</v>
      </c>
      <c r="BS3286" s="12">
        <v>3112.3939999999998</v>
      </c>
      <c r="BT3286" s="72">
        <v>70.846000000000004</v>
      </c>
      <c r="BU3286" s="72">
        <v>4.1859999999999999</v>
      </c>
      <c r="BV3286" s="12">
        <v>4393.1639999999998</v>
      </c>
      <c r="BW3286" s="72">
        <v>100</v>
      </c>
      <c r="BX3286" s="72">
        <v>3.3610000000000002</v>
      </c>
      <c r="BY3286" s="13"/>
      <c r="BZ3286" s="13"/>
    </row>
    <row r="3287" spans="1:78" ht="12.75" customHeight="1">
      <c r="A3287" s="122" t="s">
        <v>65</v>
      </c>
      <c r="B3287" s="71" t="s">
        <v>81</v>
      </c>
      <c r="C3287" s="71" t="s">
        <v>26</v>
      </c>
      <c r="D3287" s="34">
        <v>43525</v>
      </c>
      <c r="E3287" s="12">
        <v>146.92699999999999</v>
      </c>
      <c r="F3287" s="72">
        <v>3.3839999999999999</v>
      </c>
      <c r="G3287" s="72">
        <v>19.690999999999999</v>
      </c>
      <c r="H3287" s="12">
        <v>138.13399999999999</v>
      </c>
      <c r="I3287" s="72">
        <v>3.1819999999999999</v>
      </c>
      <c r="J3287" s="72">
        <v>29.263000000000002</v>
      </c>
      <c r="K3287" s="12">
        <v>108.69</v>
      </c>
      <c r="L3287" s="72">
        <v>2.504</v>
      </c>
      <c r="M3287" s="72">
        <v>26.530999999999999</v>
      </c>
      <c r="N3287" s="12">
        <v>246.82400000000001</v>
      </c>
      <c r="O3287" s="72">
        <v>5.6849999999999996</v>
      </c>
      <c r="P3287" s="72">
        <v>19.731999999999999</v>
      </c>
      <c r="Q3287" s="12">
        <v>9.2810000000000006</v>
      </c>
      <c r="R3287" s="72">
        <v>0.214</v>
      </c>
      <c r="S3287" s="72">
        <v>102.087</v>
      </c>
      <c r="T3287" s="12">
        <v>256.10500000000002</v>
      </c>
      <c r="U3287" s="72">
        <v>5.899</v>
      </c>
      <c r="V3287" s="72">
        <v>19.324000000000002</v>
      </c>
      <c r="W3287" s="12">
        <v>569.69799999999998</v>
      </c>
      <c r="X3287" s="72">
        <v>13.122</v>
      </c>
      <c r="Y3287" s="72">
        <v>11.965999999999999</v>
      </c>
      <c r="Z3287" s="12">
        <v>825.803</v>
      </c>
      <c r="AA3287" s="72">
        <v>19.021000000000001</v>
      </c>
      <c r="AB3287" s="72">
        <v>9.2919999999999998</v>
      </c>
      <c r="AC3287" s="12">
        <v>972.73099999999999</v>
      </c>
      <c r="AD3287" s="72">
        <v>22.405999999999999</v>
      </c>
      <c r="AE3287" s="72">
        <v>7.6319999999999997</v>
      </c>
      <c r="AF3287" s="12">
        <v>17.190999999999999</v>
      </c>
      <c r="AG3287" s="72">
        <v>0.39600000000000002</v>
      </c>
      <c r="AH3287" s="72">
        <v>83.522999999999996</v>
      </c>
      <c r="AI3287" s="12">
        <v>314.41399999999999</v>
      </c>
      <c r="AJ3287" s="72">
        <v>7.242</v>
      </c>
      <c r="AK3287" s="72">
        <v>15.536</v>
      </c>
      <c r="AL3287" s="12">
        <v>331.60500000000002</v>
      </c>
      <c r="AM3287" s="72">
        <v>7.6379999999999999</v>
      </c>
      <c r="AN3287" s="72">
        <v>15.888</v>
      </c>
      <c r="AO3287" s="12">
        <v>1304.335</v>
      </c>
      <c r="AP3287" s="72">
        <v>30.044</v>
      </c>
      <c r="AQ3287" s="72">
        <v>7.3289999999999997</v>
      </c>
      <c r="AR3287" s="12">
        <v>44.473999999999997</v>
      </c>
      <c r="AS3287" s="72">
        <v>1.024</v>
      </c>
      <c r="AT3287" s="72">
        <v>32.682000000000002</v>
      </c>
      <c r="AU3287" s="12">
        <v>11.603</v>
      </c>
      <c r="AV3287" s="72">
        <v>0.26700000000000002</v>
      </c>
      <c r="AW3287" s="72">
        <v>90.787999999999997</v>
      </c>
      <c r="AX3287" s="12">
        <v>290.66699999999997</v>
      </c>
      <c r="AY3287" s="72">
        <v>6.6950000000000003</v>
      </c>
      <c r="AZ3287" s="72">
        <v>18.891999999999999</v>
      </c>
      <c r="BA3287" s="12">
        <v>302.27</v>
      </c>
      <c r="BB3287" s="72">
        <v>6.9619999999999997</v>
      </c>
      <c r="BC3287" s="72">
        <v>18.715</v>
      </c>
      <c r="BD3287" s="12">
        <v>278.089</v>
      </c>
      <c r="BE3287" s="72">
        <v>6.4050000000000002</v>
      </c>
      <c r="BF3287" s="72">
        <v>20.762</v>
      </c>
      <c r="BG3287" s="12">
        <v>580.36</v>
      </c>
      <c r="BH3287" s="72">
        <v>13.368</v>
      </c>
      <c r="BI3287" s="72">
        <v>14.593</v>
      </c>
      <c r="BJ3287" s="12">
        <v>1398.8430000000001</v>
      </c>
      <c r="BK3287" s="72">
        <v>32.22</v>
      </c>
      <c r="BL3287" s="72">
        <v>8.7149999999999999</v>
      </c>
      <c r="BM3287" s="12">
        <v>1013.466</v>
      </c>
      <c r="BN3287" s="72">
        <v>23.344000000000001</v>
      </c>
      <c r="BO3287" s="72">
        <v>10.374000000000001</v>
      </c>
      <c r="BP3287" s="12">
        <v>2412.3090000000002</v>
      </c>
      <c r="BQ3287" s="72">
        <v>55.564</v>
      </c>
      <c r="BR3287" s="72">
        <v>5.57</v>
      </c>
      <c r="BS3287" s="12">
        <v>3037.143</v>
      </c>
      <c r="BT3287" s="72">
        <v>69.956000000000003</v>
      </c>
      <c r="BU3287" s="72">
        <v>3.9670000000000001</v>
      </c>
      <c r="BV3287" s="12">
        <v>4341.4780000000001</v>
      </c>
      <c r="BW3287" s="72">
        <v>100</v>
      </c>
      <c r="BX3287" s="72">
        <v>3.1019999999999999</v>
      </c>
      <c r="BY3287" s="13"/>
      <c r="BZ3287" s="13"/>
    </row>
    <row r="3288" spans="1:78" ht="12.75" customHeight="1">
      <c r="A3288" s="122" t="s">
        <v>65</v>
      </c>
      <c r="B3288" s="71" t="s">
        <v>81</v>
      </c>
      <c r="C3288" s="71" t="s">
        <v>26</v>
      </c>
      <c r="D3288" s="34">
        <v>43617</v>
      </c>
      <c r="E3288" s="12">
        <v>168.11199999999999</v>
      </c>
      <c r="F3288" s="72">
        <v>4.0410000000000004</v>
      </c>
      <c r="G3288" s="72">
        <v>25.946000000000002</v>
      </c>
      <c r="H3288" s="12">
        <v>148.21799999999999</v>
      </c>
      <c r="I3288" s="72">
        <v>3.5630000000000002</v>
      </c>
      <c r="J3288" s="72">
        <v>23.396000000000001</v>
      </c>
      <c r="K3288" s="12">
        <v>73.120999999999995</v>
      </c>
      <c r="L3288" s="72">
        <v>1.758</v>
      </c>
      <c r="M3288" s="72">
        <v>34.255000000000003</v>
      </c>
      <c r="N3288" s="12">
        <v>221.34</v>
      </c>
      <c r="O3288" s="72">
        <v>5.32</v>
      </c>
      <c r="P3288" s="72">
        <v>18.032</v>
      </c>
      <c r="Q3288" s="12">
        <v>16</v>
      </c>
      <c r="R3288" s="72">
        <v>0.38500000000000001</v>
      </c>
      <c r="S3288" s="72">
        <v>63.722000000000001</v>
      </c>
      <c r="T3288" s="12">
        <v>237.34</v>
      </c>
      <c r="U3288" s="72">
        <v>5.7050000000000001</v>
      </c>
      <c r="V3288" s="72">
        <v>18.675999999999998</v>
      </c>
      <c r="W3288" s="12">
        <v>634.58500000000004</v>
      </c>
      <c r="X3288" s="72">
        <v>15.253</v>
      </c>
      <c r="Y3288" s="72">
        <v>13.212</v>
      </c>
      <c r="Z3288" s="12">
        <v>871.92499999999995</v>
      </c>
      <c r="AA3288" s="72">
        <v>20.957000000000001</v>
      </c>
      <c r="AB3288" s="72">
        <v>11.041</v>
      </c>
      <c r="AC3288" s="12">
        <v>1040.038</v>
      </c>
      <c r="AD3288" s="72">
        <v>24.998000000000001</v>
      </c>
      <c r="AE3288" s="72">
        <v>10.01</v>
      </c>
      <c r="AF3288" s="12">
        <v>12.026999999999999</v>
      </c>
      <c r="AG3288" s="72">
        <v>0.28899999999999998</v>
      </c>
      <c r="AH3288" s="72">
        <v>71.45</v>
      </c>
      <c r="AI3288" s="12">
        <v>332.68799999999999</v>
      </c>
      <c r="AJ3288" s="72">
        <v>7.9960000000000004</v>
      </c>
      <c r="AK3288" s="72">
        <v>13.231</v>
      </c>
      <c r="AL3288" s="12">
        <v>344.714</v>
      </c>
      <c r="AM3288" s="72">
        <v>8.2850000000000001</v>
      </c>
      <c r="AN3288" s="72">
        <v>13.477</v>
      </c>
      <c r="AO3288" s="12">
        <v>1384.752</v>
      </c>
      <c r="AP3288" s="72">
        <v>33.283000000000001</v>
      </c>
      <c r="AQ3288" s="72">
        <v>8.032</v>
      </c>
      <c r="AR3288" s="12">
        <v>44.540999999999997</v>
      </c>
      <c r="AS3288" s="72">
        <v>1.071</v>
      </c>
      <c r="AT3288" s="72">
        <v>43.695999999999998</v>
      </c>
      <c r="AU3288" s="12">
        <v>45.819000000000003</v>
      </c>
      <c r="AV3288" s="72">
        <v>1.101</v>
      </c>
      <c r="AW3288" s="72">
        <v>57.536000000000001</v>
      </c>
      <c r="AX3288" s="12">
        <v>193.96</v>
      </c>
      <c r="AY3288" s="72">
        <v>4.6619999999999999</v>
      </c>
      <c r="AZ3288" s="72">
        <v>14.156000000000001</v>
      </c>
      <c r="BA3288" s="12">
        <v>239.779</v>
      </c>
      <c r="BB3288" s="72">
        <v>5.7629999999999999</v>
      </c>
      <c r="BC3288" s="72">
        <v>18.466000000000001</v>
      </c>
      <c r="BD3288" s="12">
        <v>117.374</v>
      </c>
      <c r="BE3288" s="72">
        <v>2.8210000000000002</v>
      </c>
      <c r="BF3288" s="72">
        <v>29.861999999999998</v>
      </c>
      <c r="BG3288" s="12">
        <v>357.15300000000002</v>
      </c>
      <c r="BH3288" s="72">
        <v>8.5839999999999996</v>
      </c>
      <c r="BI3288" s="72">
        <v>13.35</v>
      </c>
      <c r="BJ3288" s="12">
        <v>1113.817</v>
      </c>
      <c r="BK3288" s="72">
        <v>26.771000000000001</v>
      </c>
      <c r="BL3288" s="72">
        <v>10.037000000000001</v>
      </c>
      <c r="BM3288" s="12">
        <v>1260.24</v>
      </c>
      <c r="BN3288" s="72">
        <v>30.291</v>
      </c>
      <c r="BO3288" s="72">
        <v>5.9619999999999997</v>
      </c>
      <c r="BP3288" s="12">
        <v>2374.058</v>
      </c>
      <c r="BQ3288" s="72">
        <v>57.061999999999998</v>
      </c>
      <c r="BR3288" s="72">
        <v>5.6219999999999999</v>
      </c>
      <c r="BS3288" s="12">
        <v>2775.7510000000002</v>
      </c>
      <c r="BT3288" s="72">
        <v>66.716999999999999</v>
      </c>
      <c r="BU3288" s="72">
        <v>4.2569999999999997</v>
      </c>
      <c r="BV3288" s="12">
        <v>4160.5029999999997</v>
      </c>
      <c r="BW3288" s="72">
        <v>100</v>
      </c>
      <c r="BX3288" s="72">
        <v>3.7090000000000001</v>
      </c>
      <c r="BY3288" s="13"/>
      <c r="BZ3288" s="13"/>
    </row>
    <row r="3289" spans="1:78" ht="12.75" customHeight="1">
      <c r="A3289" s="122" t="s">
        <v>65</v>
      </c>
      <c r="B3289" s="71" t="s">
        <v>81</v>
      </c>
      <c r="C3289" s="71" t="s">
        <v>26</v>
      </c>
      <c r="D3289" s="34">
        <v>44075</v>
      </c>
      <c r="E3289" s="12">
        <v>163.36099999999999</v>
      </c>
      <c r="F3289" s="72">
        <v>3.4039999999999999</v>
      </c>
      <c r="G3289" s="72">
        <v>18.617000000000001</v>
      </c>
      <c r="H3289" s="12">
        <v>128.02199999999999</v>
      </c>
      <c r="I3289" s="72">
        <v>2.6680000000000001</v>
      </c>
      <c r="J3289" s="72">
        <v>27.582999999999998</v>
      </c>
      <c r="K3289" s="12">
        <v>139.30600000000001</v>
      </c>
      <c r="L3289" s="72">
        <v>2.903</v>
      </c>
      <c r="M3289" s="72">
        <v>25.802</v>
      </c>
      <c r="N3289" s="12">
        <v>267.32799999999997</v>
      </c>
      <c r="O3289" s="72">
        <v>5.5709999999999997</v>
      </c>
      <c r="P3289" s="72">
        <v>19.431000000000001</v>
      </c>
      <c r="Q3289" s="12">
        <v>11.853</v>
      </c>
      <c r="R3289" s="72">
        <v>0.247</v>
      </c>
      <c r="S3289" s="72">
        <v>64.177000000000007</v>
      </c>
      <c r="T3289" s="12">
        <v>279.18099999999998</v>
      </c>
      <c r="U3289" s="72">
        <v>5.8179999999999996</v>
      </c>
      <c r="V3289" s="72">
        <v>18.39</v>
      </c>
      <c r="W3289" s="12">
        <v>700.59799999999996</v>
      </c>
      <c r="X3289" s="72">
        <v>14.599</v>
      </c>
      <c r="Y3289" s="72">
        <v>10.678000000000001</v>
      </c>
      <c r="Z3289" s="12">
        <v>979.779</v>
      </c>
      <c r="AA3289" s="72">
        <v>20.417000000000002</v>
      </c>
      <c r="AB3289" s="72">
        <v>9.7810000000000006</v>
      </c>
      <c r="AC3289" s="12">
        <v>1143.1400000000001</v>
      </c>
      <c r="AD3289" s="72">
        <v>23.821000000000002</v>
      </c>
      <c r="AE3289" s="72">
        <v>8.4920000000000009</v>
      </c>
      <c r="AF3289" s="12">
        <v>19.574999999999999</v>
      </c>
      <c r="AG3289" s="72">
        <v>0.40799999999999997</v>
      </c>
      <c r="AH3289" s="72">
        <v>44.801000000000002</v>
      </c>
      <c r="AI3289" s="12">
        <v>493.24400000000003</v>
      </c>
      <c r="AJ3289" s="72">
        <v>10.278</v>
      </c>
      <c r="AK3289" s="72">
        <v>12.768000000000001</v>
      </c>
      <c r="AL3289" s="12">
        <v>512.82000000000005</v>
      </c>
      <c r="AM3289" s="72">
        <v>10.686</v>
      </c>
      <c r="AN3289" s="72">
        <v>12.404</v>
      </c>
      <c r="AO3289" s="12">
        <v>1655.96</v>
      </c>
      <c r="AP3289" s="72">
        <v>34.506999999999998</v>
      </c>
      <c r="AQ3289" s="72">
        <v>6.3639999999999999</v>
      </c>
      <c r="AR3289" s="12">
        <v>157.14699999999999</v>
      </c>
      <c r="AS3289" s="72">
        <v>3.2749999999999999</v>
      </c>
      <c r="AT3289" s="72">
        <v>29.193999999999999</v>
      </c>
      <c r="AU3289" s="12">
        <v>35.999000000000002</v>
      </c>
      <c r="AV3289" s="72">
        <v>0.75</v>
      </c>
      <c r="AW3289" s="72">
        <v>45.029000000000003</v>
      </c>
      <c r="AX3289" s="12">
        <v>264.04899999999998</v>
      </c>
      <c r="AY3289" s="72">
        <v>5.5019999999999998</v>
      </c>
      <c r="AZ3289" s="72">
        <v>19.718</v>
      </c>
      <c r="BA3289" s="12">
        <v>300.048</v>
      </c>
      <c r="BB3289" s="72">
        <v>6.2519999999999998</v>
      </c>
      <c r="BC3289" s="72">
        <v>18.716000000000001</v>
      </c>
      <c r="BD3289" s="12">
        <v>288.673</v>
      </c>
      <c r="BE3289" s="72">
        <v>6.0149999999999997</v>
      </c>
      <c r="BF3289" s="72">
        <v>20.616</v>
      </c>
      <c r="BG3289" s="12">
        <v>588.72199999999998</v>
      </c>
      <c r="BH3289" s="72">
        <v>12.268000000000001</v>
      </c>
      <c r="BI3289" s="72">
        <v>14.84</v>
      </c>
      <c r="BJ3289" s="12">
        <v>1308.7170000000001</v>
      </c>
      <c r="BK3289" s="72">
        <v>27.271000000000001</v>
      </c>
      <c r="BL3289" s="72">
        <v>8.9030000000000005</v>
      </c>
      <c r="BM3289" s="12">
        <v>1088.373</v>
      </c>
      <c r="BN3289" s="72">
        <v>22.68</v>
      </c>
      <c r="BO3289" s="72">
        <v>8.4410000000000007</v>
      </c>
      <c r="BP3289" s="12">
        <v>2397.0889999999999</v>
      </c>
      <c r="BQ3289" s="72">
        <v>49.951000000000001</v>
      </c>
      <c r="BR3289" s="72">
        <v>6.2380000000000004</v>
      </c>
      <c r="BS3289" s="12">
        <v>3142.9580000000001</v>
      </c>
      <c r="BT3289" s="72">
        <v>65.492999999999995</v>
      </c>
      <c r="BU3289" s="72">
        <v>4.6639999999999997</v>
      </c>
      <c r="BV3289" s="12">
        <v>4798.9179999999997</v>
      </c>
      <c r="BW3289" s="72">
        <v>100</v>
      </c>
      <c r="BX3289" s="72">
        <v>3.6619999999999999</v>
      </c>
      <c r="BY3289" s="13"/>
      <c r="BZ3289" s="13"/>
    </row>
    <row r="3290" spans="1:78" ht="12.75" customHeight="1">
      <c r="A3290" s="122" t="s">
        <v>65</v>
      </c>
      <c r="B3290" s="71" t="s">
        <v>81</v>
      </c>
      <c r="C3290" s="71" t="s">
        <v>26</v>
      </c>
      <c r="D3290" s="34">
        <v>44166</v>
      </c>
      <c r="E3290" s="12">
        <v>246.471</v>
      </c>
      <c r="F3290" s="72">
        <v>5.3940000000000001</v>
      </c>
      <c r="G3290" s="72">
        <v>23.850999999999999</v>
      </c>
      <c r="H3290" s="12">
        <v>187.303</v>
      </c>
      <c r="I3290" s="72">
        <v>4.0990000000000002</v>
      </c>
      <c r="J3290" s="72">
        <v>23.024000000000001</v>
      </c>
      <c r="K3290" s="12">
        <v>76.370999999999995</v>
      </c>
      <c r="L3290" s="72">
        <v>1.6719999999999999</v>
      </c>
      <c r="M3290" s="72">
        <v>30.527999999999999</v>
      </c>
      <c r="N3290" s="12">
        <v>263.67500000000001</v>
      </c>
      <c r="O3290" s="72">
        <v>5.7709999999999999</v>
      </c>
      <c r="P3290" s="72">
        <v>17.222000000000001</v>
      </c>
      <c r="Q3290" s="12">
        <v>55.506999999999998</v>
      </c>
      <c r="R3290" s="72">
        <v>1.2150000000000001</v>
      </c>
      <c r="S3290" s="72">
        <v>53.283999999999999</v>
      </c>
      <c r="T3290" s="12">
        <v>319.18200000000002</v>
      </c>
      <c r="U3290" s="72">
        <v>6.9859999999999998</v>
      </c>
      <c r="V3290" s="72">
        <v>19.283999999999999</v>
      </c>
      <c r="W3290" s="12">
        <v>589.91899999999998</v>
      </c>
      <c r="X3290" s="72">
        <v>12.911</v>
      </c>
      <c r="Y3290" s="72">
        <v>13.413</v>
      </c>
      <c r="Z3290" s="12">
        <v>909.101</v>
      </c>
      <c r="AA3290" s="72">
        <v>19.896999999999998</v>
      </c>
      <c r="AB3290" s="72">
        <v>11.797000000000001</v>
      </c>
      <c r="AC3290" s="12">
        <v>1155.5719999999999</v>
      </c>
      <c r="AD3290" s="72">
        <v>25.292000000000002</v>
      </c>
      <c r="AE3290" s="72">
        <v>11.035</v>
      </c>
      <c r="AF3290" s="12">
        <v>22.832000000000001</v>
      </c>
      <c r="AG3290" s="72">
        <v>0.5</v>
      </c>
      <c r="AH3290" s="72">
        <v>80.106999999999999</v>
      </c>
      <c r="AI3290" s="12">
        <v>470.24099999999999</v>
      </c>
      <c r="AJ3290" s="72">
        <v>10.292</v>
      </c>
      <c r="AK3290" s="72">
        <v>14.46</v>
      </c>
      <c r="AL3290" s="12">
        <v>493.07299999999998</v>
      </c>
      <c r="AM3290" s="72">
        <v>10.792</v>
      </c>
      <c r="AN3290" s="72">
        <v>13.835000000000001</v>
      </c>
      <c r="AO3290" s="12">
        <v>1648.645</v>
      </c>
      <c r="AP3290" s="72">
        <v>36.084000000000003</v>
      </c>
      <c r="AQ3290" s="72">
        <v>9.0730000000000004</v>
      </c>
      <c r="AR3290" s="12">
        <v>106.16800000000001</v>
      </c>
      <c r="AS3290" s="72">
        <v>2.3239999999999998</v>
      </c>
      <c r="AT3290" s="72">
        <v>33.31</v>
      </c>
      <c r="AU3290" s="12">
        <v>31.7</v>
      </c>
      <c r="AV3290" s="72">
        <v>0.69399999999999995</v>
      </c>
      <c r="AW3290" s="72">
        <v>76.174000000000007</v>
      </c>
      <c r="AX3290" s="12">
        <v>346.709</v>
      </c>
      <c r="AY3290" s="72">
        <v>7.5880000000000001</v>
      </c>
      <c r="AZ3290" s="72">
        <v>24.896000000000001</v>
      </c>
      <c r="BA3290" s="12">
        <v>378.41</v>
      </c>
      <c r="BB3290" s="72">
        <v>8.282</v>
      </c>
      <c r="BC3290" s="72">
        <v>24.417000000000002</v>
      </c>
      <c r="BD3290" s="12">
        <v>138.351</v>
      </c>
      <c r="BE3290" s="72">
        <v>3.028</v>
      </c>
      <c r="BF3290" s="72">
        <v>30.283000000000001</v>
      </c>
      <c r="BG3290" s="12">
        <v>516.76099999999997</v>
      </c>
      <c r="BH3290" s="72">
        <v>11.31</v>
      </c>
      <c r="BI3290" s="72">
        <v>19.440999999999999</v>
      </c>
      <c r="BJ3290" s="12">
        <v>1177.117</v>
      </c>
      <c r="BK3290" s="72">
        <v>25.763000000000002</v>
      </c>
      <c r="BL3290" s="72">
        <v>8.2620000000000005</v>
      </c>
      <c r="BM3290" s="12">
        <v>1120.2750000000001</v>
      </c>
      <c r="BN3290" s="72">
        <v>24.518999999999998</v>
      </c>
      <c r="BO3290" s="72">
        <v>7.6660000000000004</v>
      </c>
      <c r="BP3290" s="12">
        <v>2297.3919999999998</v>
      </c>
      <c r="BQ3290" s="72">
        <v>50.283000000000001</v>
      </c>
      <c r="BR3290" s="72">
        <v>5.2679999999999998</v>
      </c>
      <c r="BS3290" s="12">
        <v>2920.3209999999999</v>
      </c>
      <c r="BT3290" s="72">
        <v>63.915999999999997</v>
      </c>
      <c r="BU3290" s="72">
        <v>5.2359999999999998</v>
      </c>
      <c r="BV3290" s="12">
        <v>4568.9660000000003</v>
      </c>
      <c r="BW3290" s="72">
        <v>100</v>
      </c>
      <c r="BX3290" s="72">
        <v>5.3550000000000004</v>
      </c>
      <c r="BY3290" s="13"/>
      <c r="BZ3290" s="13"/>
    </row>
    <row r="3291" spans="1:78" ht="12.75" customHeight="1">
      <c r="A3291" s="122" t="s">
        <v>65</v>
      </c>
      <c r="B3291" s="71" t="s">
        <v>81</v>
      </c>
      <c r="C3291" s="71" t="s">
        <v>26</v>
      </c>
      <c r="D3291" s="34">
        <v>44256</v>
      </c>
      <c r="E3291" s="12">
        <v>207.33699999999999</v>
      </c>
      <c r="F3291" s="72">
        <v>4.6120000000000001</v>
      </c>
      <c r="G3291" s="72">
        <v>17.956</v>
      </c>
      <c r="H3291" s="12">
        <v>209.583</v>
      </c>
      <c r="I3291" s="72">
        <v>4.6619999999999999</v>
      </c>
      <c r="J3291" s="72">
        <v>31.76</v>
      </c>
      <c r="K3291" s="12">
        <v>144.97999999999999</v>
      </c>
      <c r="L3291" s="72">
        <v>3.2250000000000001</v>
      </c>
      <c r="M3291" s="72">
        <v>26.324000000000002</v>
      </c>
      <c r="N3291" s="12">
        <v>354.56200000000001</v>
      </c>
      <c r="O3291" s="72">
        <v>7.8869999999999996</v>
      </c>
      <c r="P3291" s="72">
        <v>18.03</v>
      </c>
      <c r="Q3291" s="12">
        <v>18.280999999999999</v>
      </c>
      <c r="R3291" s="72">
        <v>0.40699999999999997</v>
      </c>
      <c r="S3291" s="72">
        <v>58.027999999999999</v>
      </c>
      <c r="T3291" s="12">
        <v>372.84399999999999</v>
      </c>
      <c r="U3291" s="72">
        <v>8.2940000000000005</v>
      </c>
      <c r="V3291" s="72">
        <v>17.687999999999999</v>
      </c>
      <c r="W3291" s="12">
        <v>585.89800000000002</v>
      </c>
      <c r="X3291" s="72">
        <v>13.032999999999999</v>
      </c>
      <c r="Y3291" s="72">
        <v>10.992000000000001</v>
      </c>
      <c r="Z3291" s="12">
        <v>958.74199999999996</v>
      </c>
      <c r="AA3291" s="72">
        <v>21.327000000000002</v>
      </c>
      <c r="AB3291" s="72">
        <v>7.0579999999999998</v>
      </c>
      <c r="AC3291" s="12">
        <v>1166.079</v>
      </c>
      <c r="AD3291" s="72">
        <v>25.939</v>
      </c>
      <c r="AE3291" s="72">
        <v>5.4269999999999996</v>
      </c>
      <c r="AF3291" s="12">
        <v>16.919</v>
      </c>
      <c r="AG3291" s="72">
        <v>0.376</v>
      </c>
      <c r="AH3291" s="72">
        <v>70.671000000000006</v>
      </c>
      <c r="AI3291" s="12">
        <v>472.21499999999997</v>
      </c>
      <c r="AJ3291" s="72">
        <v>10.504</v>
      </c>
      <c r="AK3291" s="72">
        <v>9.85</v>
      </c>
      <c r="AL3291" s="12">
        <v>489.13400000000001</v>
      </c>
      <c r="AM3291" s="72">
        <v>10.881</v>
      </c>
      <c r="AN3291" s="72">
        <v>9.0950000000000006</v>
      </c>
      <c r="AO3291" s="12">
        <v>1655.213</v>
      </c>
      <c r="AP3291" s="72">
        <v>36.82</v>
      </c>
      <c r="AQ3291" s="72">
        <v>5.0629999999999997</v>
      </c>
      <c r="AR3291" s="12">
        <v>115.107</v>
      </c>
      <c r="AS3291" s="72">
        <v>2.5609999999999999</v>
      </c>
      <c r="AT3291" s="72">
        <v>28.068999999999999</v>
      </c>
      <c r="AU3291" s="12">
        <v>29.731000000000002</v>
      </c>
      <c r="AV3291" s="72">
        <v>0.66100000000000003</v>
      </c>
      <c r="AW3291" s="72">
        <v>72.174999999999997</v>
      </c>
      <c r="AX3291" s="12">
        <v>234.95</v>
      </c>
      <c r="AY3291" s="72">
        <v>5.226</v>
      </c>
      <c r="AZ3291" s="72">
        <v>19.303000000000001</v>
      </c>
      <c r="BA3291" s="12">
        <v>264.68099999999998</v>
      </c>
      <c r="BB3291" s="72">
        <v>5.8879999999999999</v>
      </c>
      <c r="BC3291" s="72">
        <v>18.478000000000002</v>
      </c>
      <c r="BD3291" s="12">
        <v>201.506</v>
      </c>
      <c r="BE3291" s="72">
        <v>4.4829999999999997</v>
      </c>
      <c r="BF3291" s="72">
        <v>17.678999999999998</v>
      </c>
      <c r="BG3291" s="12">
        <v>466.18700000000001</v>
      </c>
      <c r="BH3291" s="72">
        <v>10.37</v>
      </c>
      <c r="BI3291" s="72">
        <v>12.065</v>
      </c>
      <c r="BJ3291" s="12">
        <v>1230.5820000000001</v>
      </c>
      <c r="BK3291" s="72">
        <v>27.373999999999999</v>
      </c>
      <c r="BL3291" s="72">
        <v>5.7080000000000002</v>
      </c>
      <c r="BM3291" s="12">
        <v>1028.31</v>
      </c>
      <c r="BN3291" s="72">
        <v>22.875</v>
      </c>
      <c r="BO3291" s="72">
        <v>8.2370000000000001</v>
      </c>
      <c r="BP3291" s="12">
        <v>2258.8919999999998</v>
      </c>
      <c r="BQ3291" s="72">
        <v>50.249000000000002</v>
      </c>
      <c r="BR3291" s="72">
        <v>4.13</v>
      </c>
      <c r="BS3291" s="12">
        <v>2840.1869999999999</v>
      </c>
      <c r="BT3291" s="72">
        <v>63.18</v>
      </c>
      <c r="BU3291" s="72">
        <v>3.847</v>
      </c>
      <c r="BV3291" s="12">
        <v>4495.3999999999996</v>
      </c>
      <c r="BW3291" s="72">
        <v>100</v>
      </c>
      <c r="BX3291" s="72">
        <v>2.7970000000000002</v>
      </c>
      <c r="BY3291" s="13"/>
      <c r="BZ3291" s="13"/>
    </row>
    <row r="3292" spans="1:78" ht="12.75" customHeight="1">
      <c r="A3292" s="122" t="s">
        <v>65</v>
      </c>
      <c r="B3292" s="71" t="s">
        <v>81</v>
      </c>
      <c r="C3292" s="71" t="s">
        <v>26</v>
      </c>
      <c r="D3292" s="34">
        <v>44348</v>
      </c>
      <c r="E3292" s="12">
        <v>145</v>
      </c>
      <c r="F3292" s="72">
        <v>3.4089999999999998</v>
      </c>
      <c r="G3292" s="72">
        <v>25.292999999999999</v>
      </c>
      <c r="H3292" s="12">
        <v>149.15</v>
      </c>
      <c r="I3292" s="72">
        <v>3.5070000000000001</v>
      </c>
      <c r="J3292" s="72">
        <v>24.295000000000002</v>
      </c>
      <c r="K3292" s="12">
        <v>81.454999999999998</v>
      </c>
      <c r="L3292" s="72">
        <v>1.915</v>
      </c>
      <c r="M3292" s="72">
        <v>32.427999999999997</v>
      </c>
      <c r="N3292" s="12">
        <v>230.60400000000001</v>
      </c>
      <c r="O3292" s="72">
        <v>5.4219999999999997</v>
      </c>
      <c r="P3292" s="72">
        <v>19.634</v>
      </c>
      <c r="Q3292" s="12">
        <v>7.569</v>
      </c>
      <c r="R3292" s="72">
        <v>0.17799999999999999</v>
      </c>
      <c r="S3292" s="72">
        <v>87.86</v>
      </c>
      <c r="T3292" s="12">
        <v>238.17400000000001</v>
      </c>
      <c r="U3292" s="72">
        <v>5.6</v>
      </c>
      <c r="V3292" s="72">
        <v>18.651</v>
      </c>
      <c r="W3292" s="12">
        <v>646.59</v>
      </c>
      <c r="X3292" s="72">
        <v>15.202999999999999</v>
      </c>
      <c r="Y3292" s="72">
        <v>13.923</v>
      </c>
      <c r="Z3292" s="12">
        <v>884.76400000000001</v>
      </c>
      <c r="AA3292" s="72">
        <v>20.803000000000001</v>
      </c>
      <c r="AB3292" s="72">
        <v>11.548999999999999</v>
      </c>
      <c r="AC3292" s="12">
        <v>1029.7639999999999</v>
      </c>
      <c r="AD3292" s="72">
        <v>24.212</v>
      </c>
      <c r="AE3292" s="72">
        <v>10.977</v>
      </c>
      <c r="AF3292" s="12">
        <v>0</v>
      </c>
      <c r="AG3292" s="72">
        <v>0</v>
      </c>
      <c r="AH3292" s="72">
        <v>0</v>
      </c>
      <c r="AI3292" s="12">
        <v>363.858</v>
      </c>
      <c r="AJ3292" s="72">
        <v>8.5549999999999997</v>
      </c>
      <c r="AK3292" s="72">
        <v>12.914999999999999</v>
      </c>
      <c r="AL3292" s="12">
        <v>363.858</v>
      </c>
      <c r="AM3292" s="72">
        <v>8.5549999999999997</v>
      </c>
      <c r="AN3292" s="72">
        <v>12.914999999999999</v>
      </c>
      <c r="AO3292" s="12">
        <v>1393.6220000000001</v>
      </c>
      <c r="AP3292" s="72">
        <v>32.767000000000003</v>
      </c>
      <c r="AQ3292" s="72">
        <v>8.0299999999999994</v>
      </c>
      <c r="AR3292" s="12">
        <v>52.204999999999998</v>
      </c>
      <c r="AS3292" s="72">
        <v>1.2270000000000001</v>
      </c>
      <c r="AT3292" s="72">
        <v>36.064</v>
      </c>
      <c r="AU3292" s="12">
        <v>26.023</v>
      </c>
      <c r="AV3292" s="72">
        <v>0.61199999999999999</v>
      </c>
      <c r="AW3292" s="72">
        <v>84.132999999999996</v>
      </c>
      <c r="AX3292" s="12">
        <v>269.435</v>
      </c>
      <c r="AY3292" s="72">
        <v>6.335</v>
      </c>
      <c r="AZ3292" s="72">
        <v>17.783999999999999</v>
      </c>
      <c r="BA3292" s="12">
        <v>295.45800000000003</v>
      </c>
      <c r="BB3292" s="72">
        <v>6.9470000000000001</v>
      </c>
      <c r="BC3292" s="72">
        <v>17.411999999999999</v>
      </c>
      <c r="BD3292" s="12">
        <v>176.32499999999999</v>
      </c>
      <c r="BE3292" s="72">
        <v>4.1459999999999999</v>
      </c>
      <c r="BF3292" s="72">
        <v>19.053999999999998</v>
      </c>
      <c r="BG3292" s="12">
        <v>471.78300000000002</v>
      </c>
      <c r="BH3292" s="72">
        <v>11.093</v>
      </c>
      <c r="BI3292" s="72">
        <v>14.26</v>
      </c>
      <c r="BJ3292" s="12">
        <v>1230.2139999999999</v>
      </c>
      <c r="BK3292" s="72">
        <v>28.925000000000001</v>
      </c>
      <c r="BL3292" s="72">
        <v>10.209</v>
      </c>
      <c r="BM3292" s="12">
        <v>1105.327</v>
      </c>
      <c r="BN3292" s="72">
        <v>25.988</v>
      </c>
      <c r="BO3292" s="72">
        <v>7.3209999999999997</v>
      </c>
      <c r="BP3292" s="12">
        <v>2335.5410000000002</v>
      </c>
      <c r="BQ3292" s="72">
        <v>54.912999999999997</v>
      </c>
      <c r="BR3292" s="72">
        <v>4.4580000000000002</v>
      </c>
      <c r="BS3292" s="12">
        <v>2859.5279999999998</v>
      </c>
      <c r="BT3292" s="72">
        <v>67.233000000000004</v>
      </c>
      <c r="BU3292" s="72">
        <v>4.1310000000000002</v>
      </c>
      <c r="BV3292" s="12">
        <v>4253.1509999999998</v>
      </c>
      <c r="BW3292" s="72">
        <v>100</v>
      </c>
      <c r="BX3292" s="72">
        <v>4.4089999999999998</v>
      </c>
      <c r="BY3292" s="13"/>
      <c r="BZ3292" s="13"/>
    </row>
    <row r="3293" spans="1:78" ht="12.75" customHeight="1">
      <c r="A3293" s="122" t="s">
        <v>65</v>
      </c>
      <c r="B3293" s="71" t="s">
        <v>81</v>
      </c>
      <c r="C3293" s="71" t="s">
        <v>26</v>
      </c>
      <c r="D3293" s="34">
        <v>44805</v>
      </c>
      <c r="E3293" s="12">
        <v>315.18799999999999</v>
      </c>
      <c r="F3293" s="72">
        <v>7.75</v>
      </c>
      <c r="G3293" s="72">
        <v>19.635000000000002</v>
      </c>
      <c r="H3293" s="12">
        <v>77.798000000000002</v>
      </c>
      <c r="I3293" s="72">
        <v>1.913</v>
      </c>
      <c r="J3293" s="72">
        <v>39.762</v>
      </c>
      <c r="K3293" s="12">
        <v>57.46</v>
      </c>
      <c r="L3293" s="72">
        <v>1.413</v>
      </c>
      <c r="M3293" s="72">
        <v>48.353999999999999</v>
      </c>
      <c r="N3293" s="12">
        <v>135.25800000000001</v>
      </c>
      <c r="O3293" s="72">
        <v>3.3260000000000001</v>
      </c>
      <c r="P3293" s="72">
        <v>29.768999999999998</v>
      </c>
      <c r="Q3293" s="12">
        <v>27.701000000000001</v>
      </c>
      <c r="R3293" s="72">
        <v>0.68100000000000005</v>
      </c>
      <c r="S3293" s="72">
        <v>72.094999999999999</v>
      </c>
      <c r="T3293" s="12">
        <v>162.959</v>
      </c>
      <c r="U3293" s="72">
        <v>4.0069999999999997</v>
      </c>
      <c r="V3293" s="72">
        <v>26.411999999999999</v>
      </c>
      <c r="W3293" s="12">
        <v>816.09100000000001</v>
      </c>
      <c r="X3293" s="72">
        <v>20.065999999999999</v>
      </c>
      <c r="Y3293" s="72">
        <v>11.215999999999999</v>
      </c>
      <c r="Z3293" s="12">
        <v>979.05100000000004</v>
      </c>
      <c r="AA3293" s="72">
        <v>24.071999999999999</v>
      </c>
      <c r="AB3293" s="72">
        <v>10.032999999999999</v>
      </c>
      <c r="AC3293" s="12">
        <v>1294.2380000000001</v>
      </c>
      <c r="AD3293" s="72">
        <v>31.821999999999999</v>
      </c>
      <c r="AE3293" s="72">
        <v>8.8569999999999993</v>
      </c>
      <c r="AF3293" s="12">
        <v>4.1399999999999997</v>
      </c>
      <c r="AG3293" s="72">
        <v>0.10199999999999999</v>
      </c>
      <c r="AH3293" s="72">
        <v>122.45099999999999</v>
      </c>
      <c r="AI3293" s="12">
        <v>212.214</v>
      </c>
      <c r="AJ3293" s="72">
        <v>5.218</v>
      </c>
      <c r="AK3293" s="72">
        <v>25.725999999999999</v>
      </c>
      <c r="AL3293" s="12">
        <v>216.35499999999999</v>
      </c>
      <c r="AM3293" s="72">
        <v>5.32</v>
      </c>
      <c r="AN3293" s="72">
        <v>25.297000000000001</v>
      </c>
      <c r="AO3293" s="12">
        <v>1510.5930000000001</v>
      </c>
      <c r="AP3293" s="72">
        <v>37.142000000000003</v>
      </c>
      <c r="AQ3293" s="72">
        <v>9.202</v>
      </c>
      <c r="AR3293" s="12">
        <v>80.215999999999994</v>
      </c>
      <c r="AS3293" s="72">
        <v>1.972</v>
      </c>
      <c r="AT3293" s="72">
        <v>46.914000000000001</v>
      </c>
      <c r="AU3293" s="12">
        <v>22.061</v>
      </c>
      <c r="AV3293" s="72">
        <v>0.54200000000000004</v>
      </c>
      <c r="AW3293" s="72">
        <v>59.798000000000002</v>
      </c>
      <c r="AX3293" s="12">
        <v>214.18199999999999</v>
      </c>
      <c r="AY3293" s="72">
        <v>5.266</v>
      </c>
      <c r="AZ3293" s="72">
        <v>24.044</v>
      </c>
      <c r="BA3293" s="12">
        <v>236.24299999999999</v>
      </c>
      <c r="BB3293" s="72">
        <v>5.8090000000000002</v>
      </c>
      <c r="BC3293" s="72">
        <v>22.382000000000001</v>
      </c>
      <c r="BD3293" s="12">
        <v>177.126</v>
      </c>
      <c r="BE3293" s="72">
        <v>4.3550000000000004</v>
      </c>
      <c r="BF3293" s="72">
        <v>26.251999999999999</v>
      </c>
      <c r="BG3293" s="12">
        <v>413.36900000000003</v>
      </c>
      <c r="BH3293" s="72">
        <v>10.164</v>
      </c>
      <c r="BI3293" s="72">
        <v>15.678000000000001</v>
      </c>
      <c r="BJ3293" s="12">
        <v>1092.451</v>
      </c>
      <c r="BK3293" s="72">
        <v>26.861000000000001</v>
      </c>
      <c r="BL3293" s="72">
        <v>8.4819999999999993</v>
      </c>
      <c r="BM3293" s="12">
        <v>970.471</v>
      </c>
      <c r="BN3293" s="72">
        <v>23.861999999999998</v>
      </c>
      <c r="BO3293" s="72">
        <v>8.7159999999999993</v>
      </c>
      <c r="BP3293" s="12">
        <v>2062.922</v>
      </c>
      <c r="BQ3293" s="72">
        <v>50.722000000000001</v>
      </c>
      <c r="BR3293" s="72">
        <v>4.7880000000000003</v>
      </c>
      <c r="BS3293" s="12">
        <v>2556.5070000000001</v>
      </c>
      <c r="BT3293" s="72">
        <v>62.857999999999997</v>
      </c>
      <c r="BU3293" s="72">
        <v>4.2770000000000001</v>
      </c>
      <c r="BV3293" s="12">
        <v>4067.1</v>
      </c>
      <c r="BW3293" s="72">
        <v>100</v>
      </c>
      <c r="BX3293" s="72">
        <v>4.2720000000000002</v>
      </c>
      <c r="BY3293" s="13"/>
      <c r="BZ3293" s="13"/>
    </row>
    <row r="3294" spans="1:78" ht="12.75" customHeight="1">
      <c r="A3294" s="122" t="s">
        <v>65</v>
      </c>
      <c r="B3294" s="71" t="s">
        <v>81</v>
      </c>
      <c r="C3294" s="71" t="s">
        <v>26</v>
      </c>
      <c r="D3294" s="34">
        <v>44896</v>
      </c>
      <c r="E3294" s="12">
        <v>376.39499999999998</v>
      </c>
      <c r="F3294" s="72">
        <v>9.2710000000000008</v>
      </c>
      <c r="G3294" s="72">
        <v>17.021000000000001</v>
      </c>
      <c r="H3294" s="12">
        <v>50.137</v>
      </c>
      <c r="I3294" s="72">
        <v>1.2350000000000001</v>
      </c>
      <c r="J3294" s="72">
        <v>41.47</v>
      </c>
      <c r="K3294" s="12">
        <v>100.789</v>
      </c>
      <c r="L3294" s="72">
        <v>2.4820000000000002</v>
      </c>
      <c r="M3294" s="72">
        <v>33.783999999999999</v>
      </c>
      <c r="N3294" s="12">
        <v>150.92699999999999</v>
      </c>
      <c r="O3294" s="72">
        <v>3.7170000000000001</v>
      </c>
      <c r="P3294" s="72">
        <v>25.068000000000001</v>
      </c>
      <c r="Q3294" s="12">
        <v>16.832999999999998</v>
      </c>
      <c r="R3294" s="72">
        <v>0.41499999999999998</v>
      </c>
      <c r="S3294" s="72">
        <v>53.975999999999999</v>
      </c>
      <c r="T3294" s="12">
        <v>167.75899999999999</v>
      </c>
      <c r="U3294" s="72">
        <v>4.1319999999999997</v>
      </c>
      <c r="V3294" s="72">
        <v>23.286999999999999</v>
      </c>
      <c r="W3294" s="12">
        <v>650.21400000000006</v>
      </c>
      <c r="X3294" s="72">
        <v>16.015000000000001</v>
      </c>
      <c r="Y3294" s="72">
        <v>11.959</v>
      </c>
      <c r="Z3294" s="12">
        <v>817.97299999999996</v>
      </c>
      <c r="AA3294" s="72">
        <v>20.146999999999998</v>
      </c>
      <c r="AB3294" s="72">
        <v>10.801</v>
      </c>
      <c r="AC3294" s="12">
        <v>1194.3679999999999</v>
      </c>
      <c r="AD3294" s="72">
        <v>29.417000000000002</v>
      </c>
      <c r="AE3294" s="72">
        <v>9.1129999999999995</v>
      </c>
      <c r="AF3294" s="12">
        <v>18.173999999999999</v>
      </c>
      <c r="AG3294" s="72">
        <v>0.44800000000000001</v>
      </c>
      <c r="AH3294" s="72">
        <v>109.378</v>
      </c>
      <c r="AI3294" s="12">
        <v>192.733</v>
      </c>
      <c r="AJ3294" s="72">
        <v>4.7469999999999999</v>
      </c>
      <c r="AK3294" s="72">
        <v>23.596</v>
      </c>
      <c r="AL3294" s="12">
        <v>210.90700000000001</v>
      </c>
      <c r="AM3294" s="72">
        <v>5.1950000000000003</v>
      </c>
      <c r="AN3294" s="72">
        <v>22.83</v>
      </c>
      <c r="AO3294" s="12">
        <v>1405.2750000000001</v>
      </c>
      <c r="AP3294" s="72">
        <v>34.612000000000002</v>
      </c>
      <c r="AQ3294" s="72">
        <v>9.2530000000000001</v>
      </c>
      <c r="AR3294" s="12">
        <v>47.417000000000002</v>
      </c>
      <c r="AS3294" s="72">
        <v>1.1679999999999999</v>
      </c>
      <c r="AT3294" s="72">
        <v>44.359000000000002</v>
      </c>
      <c r="AU3294" s="12">
        <v>2.851</v>
      </c>
      <c r="AV3294" s="72">
        <v>7.0000000000000007E-2</v>
      </c>
      <c r="AW3294" s="72">
        <v>84.402000000000001</v>
      </c>
      <c r="AX3294" s="12">
        <v>295.76100000000002</v>
      </c>
      <c r="AY3294" s="72">
        <v>7.2850000000000001</v>
      </c>
      <c r="AZ3294" s="72">
        <v>17.463999999999999</v>
      </c>
      <c r="BA3294" s="12">
        <v>298.61099999999999</v>
      </c>
      <c r="BB3294" s="72">
        <v>7.3550000000000004</v>
      </c>
      <c r="BC3294" s="72">
        <v>17.478999999999999</v>
      </c>
      <c r="BD3294" s="12">
        <v>166.53200000000001</v>
      </c>
      <c r="BE3294" s="72">
        <v>4.1020000000000003</v>
      </c>
      <c r="BF3294" s="72">
        <v>25.225000000000001</v>
      </c>
      <c r="BG3294" s="12">
        <v>465.14400000000001</v>
      </c>
      <c r="BH3294" s="72">
        <v>11.457000000000001</v>
      </c>
      <c r="BI3294" s="72">
        <v>15.91</v>
      </c>
      <c r="BJ3294" s="12">
        <v>1121.2429999999999</v>
      </c>
      <c r="BK3294" s="72">
        <v>27.616</v>
      </c>
      <c r="BL3294" s="72">
        <v>6.8140000000000001</v>
      </c>
      <c r="BM3294" s="12">
        <v>1021.002</v>
      </c>
      <c r="BN3294" s="72">
        <v>25.146999999999998</v>
      </c>
      <c r="BO3294" s="72">
        <v>7.5350000000000001</v>
      </c>
      <c r="BP3294" s="12">
        <v>2142.2449999999999</v>
      </c>
      <c r="BQ3294" s="72">
        <v>52.764000000000003</v>
      </c>
      <c r="BR3294" s="72">
        <v>5.22</v>
      </c>
      <c r="BS3294" s="12">
        <v>2654.8049999999998</v>
      </c>
      <c r="BT3294" s="72">
        <v>65.388000000000005</v>
      </c>
      <c r="BU3294" s="72">
        <v>5.1219999999999999</v>
      </c>
      <c r="BV3294" s="12">
        <v>4060.0790000000002</v>
      </c>
      <c r="BW3294" s="72">
        <v>100</v>
      </c>
      <c r="BX3294" s="72">
        <v>5.1230000000000002</v>
      </c>
      <c r="BY3294" s="13"/>
      <c r="BZ3294" s="13"/>
    </row>
    <row r="3295" spans="1:78" ht="12.75" customHeight="1">
      <c r="A3295" s="122" t="s">
        <v>65</v>
      </c>
      <c r="B3295" s="71" t="s">
        <v>81</v>
      </c>
      <c r="C3295" s="71" t="s">
        <v>26</v>
      </c>
      <c r="D3295" s="34">
        <v>44986</v>
      </c>
      <c r="E3295" s="12">
        <v>366.83800000000002</v>
      </c>
      <c r="F3295" s="72">
        <v>9.0749999999999993</v>
      </c>
      <c r="G3295" s="72">
        <v>10.31</v>
      </c>
      <c r="H3295" s="12">
        <v>99.227999999999994</v>
      </c>
      <c r="I3295" s="72">
        <v>2.4550000000000001</v>
      </c>
      <c r="J3295" s="72">
        <v>24.177</v>
      </c>
      <c r="K3295" s="12">
        <v>56.954999999999998</v>
      </c>
      <c r="L3295" s="72">
        <v>1.409</v>
      </c>
      <c r="M3295" s="72">
        <v>29.640999999999998</v>
      </c>
      <c r="N3295" s="12">
        <v>156.18299999999999</v>
      </c>
      <c r="O3295" s="72">
        <v>3.8639999999999999</v>
      </c>
      <c r="P3295" s="72">
        <v>15.771000000000001</v>
      </c>
      <c r="Q3295" s="12">
        <v>24.077999999999999</v>
      </c>
      <c r="R3295" s="72">
        <v>0.59599999999999997</v>
      </c>
      <c r="S3295" s="72">
        <v>34.235999999999997</v>
      </c>
      <c r="T3295" s="12">
        <v>180.262</v>
      </c>
      <c r="U3295" s="72">
        <v>4.4589999999999996</v>
      </c>
      <c r="V3295" s="72">
        <v>15.426</v>
      </c>
      <c r="W3295" s="12">
        <v>585.43299999999999</v>
      </c>
      <c r="X3295" s="72">
        <v>14.481999999999999</v>
      </c>
      <c r="Y3295" s="72">
        <v>10.948</v>
      </c>
      <c r="Z3295" s="12">
        <v>765.69500000000005</v>
      </c>
      <c r="AA3295" s="72">
        <v>18.940999999999999</v>
      </c>
      <c r="AB3295" s="72">
        <v>9.1539999999999999</v>
      </c>
      <c r="AC3295" s="12">
        <v>1132.5329999999999</v>
      </c>
      <c r="AD3295" s="72">
        <v>28.015999999999998</v>
      </c>
      <c r="AE3295" s="72">
        <v>6.0430000000000001</v>
      </c>
      <c r="AF3295" s="12">
        <v>0</v>
      </c>
      <c r="AG3295" s="72">
        <v>0</v>
      </c>
      <c r="AH3295" s="72">
        <v>0</v>
      </c>
      <c r="AI3295" s="12">
        <v>185.125</v>
      </c>
      <c r="AJ3295" s="72">
        <v>4.58</v>
      </c>
      <c r="AK3295" s="72">
        <v>19.404</v>
      </c>
      <c r="AL3295" s="12">
        <v>185.125</v>
      </c>
      <c r="AM3295" s="72">
        <v>4.58</v>
      </c>
      <c r="AN3295" s="72">
        <v>19.404</v>
      </c>
      <c r="AO3295" s="12">
        <v>1317.6579999999999</v>
      </c>
      <c r="AP3295" s="72">
        <v>32.594999999999999</v>
      </c>
      <c r="AQ3295" s="72">
        <v>6.0910000000000002</v>
      </c>
      <c r="AR3295" s="12">
        <v>93.498999999999995</v>
      </c>
      <c r="AS3295" s="72">
        <v>2.3130000000000002</v>
      </c>
      <c r="AT3295" s="72">
        <v>36.44</v>
      </c>
      <c r="AU3295" s="12">
        <v>11.166</v>
      </c>
      <c r="AV3295" s="72">
        <v>0.27600000000000002</v>
      </c>
      <c r="AW3295" s="72">
        <v>48.642000000000003</v>
      </c>
      <c r="AX3295" s="12">
        <v>258.697</v>
      </c>
      <c r="AY3295" s="72">
        <v>6.399</v>
      </c>
      <c r="AZ3295" s="72">
        <v>16.579000000000001</v>
      </c>
      <c r="BA3295" s="12">
        <v>269.863</v>
      </c>
      <c r="BB3295" s="72">
        <v>6.6760000000000002</v>
      </c>
      <c r="BC3295" s="72">
        <v>16.597000000000001</v>
      </c>
      <c r="BD3295" s="12">
        <v>197.29300000000001</v>
      </c>
      <c r="BE3295" s="72">
        <v>4.8810000000000002</v>
      </c>
      <c r="BF3295" s="72">
        <v>19.295999999999999</v>
      </c>
      <c r="BG3295" s="12">
        <v>467.15499999999997</v>
      </c>
      <c r="BH3295" s="72">
        <v>11.555999999999999</v>
      </c>
      <c r="BI3295" s="72">
        <v>11.757</v>
      </c>
      <c r="BJ3295" s="12">
        <v>1052.846</v>
      </c>
      <c r="BK3295" s="72">
        <v>26.045000000000002</v>
      </c>
      <c r="BL3295" s="72">
        <v>5.5960000000000001</v>
      </c>
      <c r="BM3295" s="12">
        <v>1111.306</v>
      </c>
      <c r="BN3295" s="72">
        <v>27.491</v>
      </c>
      <c r="BO3295" s="72">
        <v>4.0289999999999999</v>
      </c>
      <c r="BP3295" s="12">
        <v>2164.152</v>
      </c>
      <c r="BQ3295" s="72">
        <v>53.534999999999997</v>
      </c>
      <c r="BR3295" s="72">
        <v>3.3540000000000001</v>
      </c>
      <c r="BS3295" s="12">
        <v>2724.806</v>
      </c>
      <c r="BT3295" s="72">
        <v>67.405000000000001</v>
      </c>
      <c r="BU3295" s="72">
        <v>3.3130000000000002</v>
      </c>
      <c r="BV3295" s="12">
        <v>4042.4650000000001</v>
      </c>
      <c r="BW3295" s="72">
        <v>100</v>
      </c>
      <c r="BX3295" s="72">
        <v>2.8620000000000001</v>
      </c>
      <c r="BY3295" s="13"/>
      <c r="BZ3295" s="13"/>
    </row>
    <row r="3296" spans="1:78" ht="12.75" customHeight="1">
      <c r="A3296" s="122" t="s">
        <v>65</v>
      </c>
      <c r="B3296" s="71" t="s">
        <v>81</v>
      </c>
      <c r="C3296" s="71" t="s">
        <v>26</v>
      </c>
      <c r="D3296" s="34">
        <v>45078</v>
      </c>
      <c r="E3296" s="12">
        <v>326.887</v>
      </c>
      <c r="F3296" s="72">
        <v>8.7919999999999998</v>
      </c>
      <c r="G3296" s="72">
        <v>12.076000000000001</v>
      </c>
      <c r="H3296" s="12">
        <v>82.900999999999996</v>
      </c>
      <c r="I3296" s="72">
        <v>2.23</v>
      </c>
      <c r="J3296" s="72">
        <v>22.638000000000002</v>
      </c>
      <c r="K3296" s="12">
        <v>55.755000000000003</v>
      </c>
      <c r="L3296" s="72">
        <v>1.5</v>
      </c>
      <c r="M3296" s="72">
        <v>28.495999999999999</v>
      </c>
      <c r="N3296" s="12">
        <v>138.65600000000001</v>
      </c>
      <c r="O3296" s="72">
        <v>3.7290000000000001</v>
      </c>
      <c r="P3296" s="72">
        <v>18.585999999999999</v>
      </c>
      <c r="Q3296" s="12">
        <v>20.649000000000001</v>
      </c>
      <c r="R3296" s="72">
        <v>0.55500000000000005</v>
      </c>
      <c r="S3296" s="72">
        <v>38.719000000000001</v>
      </c>
      <c r="T3296" s="12">
        <v>159.30500000000001</v>
      </c>
      <c r="U3296" s="72">
        <v>4.2850000000000001</v>
      </c>
      <c r="V3296" s="72">
        <v>17.489000000000001</v>
      </c>
      <c r="W3296" s="12">
        <v>626.04300000000001</v>
      </c>
      <c r="X3296" s="72">
        <v>16.838999999999999</v>
      </c>
      <c r="Y3296" s="72">
        <v>6.3739999999999997</v>
      </c>
      <c r="Z3296" s="12">
        <v>785.34900000000005</v>
      </c>
      <c r="AA3296" s="72">
        <v>21.123999999999999</v>
      </c>
      <c r="AB3296" s="72">
        <v>6.3819999999999997</v>
      </c>
      <c r="AC3296" s="12">
        <v>1112.2360000000001</v>
      </c>
      <c r="AD3296" s="72">
        <v>29.916</v>
      </c>
      <c r="AE3296" s="72">
        <v>6.399</v>
      </c>
      <c r="AF3296" s="12">
        <v>8.4290000000000003</v>
      </c>
      <c r="AG3296" s="72">
        <v>0.22700000000000001</v>
      </c>
      <c r="AH3296" s="72">
        <v>83.195999999999998</v>
      </c>
      <c r="AI3296" s="12">
        <v>172.71600000000001</v>
      </c>
      <c r="AJ3296" s="72">
        <v>4.6459999999999999</v>
      </c>
      <c r="AK3296" s="72">
        <v>21.143000000000001</v>
      </c>
      <c r="AL3296" s="12">
        <v>181.14500000000001</v>
      </c>
      <c r="AM3296" s="72">
        <v>4.8719999999999999</v>
      </c>
      <c r="AN3296" s="72">
        <v>19.030999999999999</v>
      </c>
      <c r="AO3296" s="12">
        <v>1293.3810000000001</v>
      </c>
      <c r="AP3296" s="72">
        <v>34.787999999999997</v>
      </c>
      <c r="AQ3296" s="72">
        <v>5.992</v>
      </c>
      <c r="AR3296" s="12">
        <v>25.202999999999999</v>
      </c>
      <c r="AS3296" s="72">
        <v>0.67800000000000005</v>
      </c>
      <c r="AT3296" s="72">
        <v>50.69</v>
      </c>
      <c r="AU3296" s="12">
        <v>9.2840000000000007</v>
      </c>
      <c r="AV3296" s="72">
        <v>0.25</v>
      </c>
      <c r="AW3296" s="72">
        <v>51.569000000000003</v>
      </c>
      <c r="AX3296" s="12">
        <v>217.869</v>
      </c>
      <c r="AY3296" s="72">
        <v>5.86</v>
      </c>
      <c r="AZ3296" s="72">
        <v>18.347000000000001</v>
      </c>
      <c r="BA3296" s="12">
        <v>227.15199999999999</v>
      </c>
      <c r="BB3296" s="72">
        <v>6.11</v>
      </c>
      <c r="BC3296" s="72">
        <v>17.725999999999999</v>
      </c>
      <c r="BD3296" s="12">
        <v>193.37</v>
      </c>
      <c r="BE3296" s="72">
        <v>5.2009999999999996</v>
      </c>
      <c r="BF3296" s="72">
        <v>15.202999999999999</v>
      </c>
      <c r="BG3296" s="12">
        <v>420.52300000000002</v>
      </c>
      <c r="BH3296" s="72">
        <v>11.311</v>
      </c>
      <c r="BI3296" s="72">
        <v>11.714</v>
      </c>
      <c r="BJ3296" s="12">
        <v>942.54600000000005</v>
      </c>
      <c r="BK3296" s="72">
        <v>25.352</v>
      </c>
      <c r="BL3296" s="72">
        <v>8.5</v>
      </c>
      <c r="BM3296" s="12">
        <v>1036.2149999999999</v>
      </c>
      <c r="BN3296" s="72">
        <v>27.870999999999999</v>
      </c>
      <c r="BO3296" s="72">
        <v>6.7489999999999997</v>
      </c>
      <c r="BP3296" s="12">
        <v>1978.76</v>
      </c>
      <c r="BQ3296" s="72">
        <v>53.222999999999999</v>
      </c>
      <c r="BR3296" s="72">
        <v>4.1210000000000004</v>
      </c>
      <c r="BS3296" s="12">
        <v>2424.4859999999999</v>
      </c>
      <c r="BT3296" s="72">
        <v>65.212000000000003</v>
      </c>
      <c r="BU3296" s="72">
        <v>3.6440000000000001</v>
      </c>
      <c r="BV3296" s="12">
        <v>3717.8670000000002</v>
      </c>
      <c r="BW3296" s="72">
        <v>100</v>
      </c>
      <c r="BX3296" s="72">
        <v>3.3210000000000002</v>
      </c>
      <c r="BY3296" s="13"/>
      <c r="BZ3296" s="13"/>
    </row>
    <row r="3297" spans="1:78" ht="12.75" customHeight="1">
      <c r="A3297" s="122" t="s">
        <v>65</v>
      </c>
      <c r="B3297" s="71" t="s">
        <v>81</v>
      </c>
      <c r="C3297" s="71" t="s">
        <v>26</v>
      </c>
      <c r="D3297" s="34">
        <v>45170</v>
      </c>
      <c r="E3297" s="12">
        <v>323.20299999999997</v>
      </c>
      <c r="F3297" s="72">
        <v>9.1280000000000001</v>
      </c>
      <c r="G3297" s="72">
        <v>10.95</v>
      </c>
      <c r="H3297" s="12">
        <v>58.307000000000002</v>
      </c>
      <c r="I3297" s="72">
        <v>1.647</v>
      </c>
      <c r="J3297" s="72">
        <v>34.401000000000003</v>
      </c>
      <c r="K3297" s="12">
        <v>46.756999999999998</v>
      </c>
      <c r="L3297" s="72">
        <v>1.321</v>
      </c>
      <c r="M3297" s="72">
        <v>35.222000000000001</v>
      </c>
      <c r="N3297" s="12">
        <v>105.065</v>
      </c>
      <c r="O3297" s="72">
        <v>2.9670000000000001</v>
      </c>
      <c r="P3297" s="72">
        <v>25.771000000000001</v>
      </c>
      <c r="Q3297" s="12">
        <v>12.199</v>
      </c>
      <c r="R3297" s="72">
        <v>0.34499999999999997</v>
      </c>
      <c r="S3297" s="72">
        <v>81.811000000000007</v>
      </c>
      <c r="T3297" s="12">
        <v>117.26300000000001</v>
      </c>
      <c r="U3297" s="72">
        <v>3.3119999999999998</v>
      </c>
      <c r="V3297" s="72">
        <v>24.338000000000001</v>
      </c>
      <c r="W3297" s="12">
        <v>480.12099999999998</v>
      </c>
      <c r="X3297" s="72">
        <v>13.56</v>
      </c>
      <c r="Y3297" s="72">
        <v>11.029</v>
      </c>
      <c r="Z3297" s="12">
        <v>597.38499999999999</v>
      </c>
      <c r="AA3297" s="72">
        <v>16.872</v>
      </c>
      <c r="AB3297" s="72">
        <v>9.3580000000000005</v>
      </c>
      <c r="AC3297" s="12">
        <v>920.58799999999997</v>
      </c>
      <c r="AD3297" s="72">
        <v>26</v>
      </c>
      <c r="AE3297" s="72">
        <v>6.7110000000000003</v>
      </c>
      <c r="AF3297" s="12">
        <v>0.69199999999999995</v>
      </c>
      <c r="AG3297" s="72">
        <v>0.02</v>
      </c>
      <c r="AH3297" s="72">
        <v>111.042</v>
      </c>
      <c r="AI3297" s="12">
        <v>176.197</v>
      </c>
      <c r="AJ3297" s="72">
        <v>4.976</v>
      </c>
      <c r="AK3297" s="72">
        <v>14.907</v>
      </c>
      <c r="AL3297" s="12">
        <v>176.88900000000001</v>
      </c>
      <c r="AM3297" s="72">
        <v>4.9960000000000004</v>
      </c>
      <c r="AN3297" s="72">
        <v>14.856999999999999</v>
      </c>
      <c r="AO3297" s="12">
        <v>1097.4770000000001</v>
      </c>
      <c r="AP3297" s="72">
        <v>30.995999999999999</v>
      </c>
      <c r="AQ3297" s="72">
        <v>6.4180000000000001</v>
      </c>
      <c r="AR3297" s="12">
        <v>31.148</v>
      </c>
      <c r="AS3297" s="72">
        <v>0.88</v>
      </c>
      <c r="AT3297" s="72">
        <v>33.741</v>
      </c>
      <c r="AU3297" s="12">
        <v>33.448</v>
      </c>
      <c r="AV3297" s="72">
        <v>0.94499999999999995</v>
      </c>
      <c r="AW3297" s="72">
        <v>48.594000000000001</v>
      </c>
      <c r="AX3297" s="12">
        <v>203.946</v>
      </c>
      <c r="AY3297" s="72">
        <v>5.76</v>
      </c>
      <c r="AZ3297" s="72">
        <v>15.029</v>
      </c>
      <c r="BA3297" s="12">
        <v>237.393</v>
      </c>
      <c r="BB3297" s="72">
        <v>6.7050000000000001</v>
      </c>
      <c r="BC3297" s="72">
        <v>14.353</v>
      </c>
      <c r="BD3297" s="12">
        <v>144.44300000000001</v>
      </c>
      <c r="BE3297" s="72">
        <v>4.0789999999999997</v>
      </c>
      <c r="BF3297" s="72">
        <v>18.224</v>
      </c>
      <c r="BG3297" s="12">
        <v>381.83600000000001</v>
      </c>
      <c r="BH3297" s="72">
        <v>10.784000000000001</v>
      </c>
      <c r="BI3297" s="72">
        <v>10.384</v>
      </c>
      <c r="BJ3297" s="12">
        <v>1014.097</v>
      </c>
      <c r="BK3297" s="72">
        <v>28.640999999999998</v>
      </c>
      <c r="BL3297" s="72">
        <v>5.5339999999999998</v>
      </c>
      <c r="BM3297" s="12">
        <v>1016.163</v>
      </c>
      <c r="BN3297" s="72">
        <v>28.699000000000002</v>
      </c>
      <c r="BO3297" s="72">
        <v>6.726</v>
      </c>
      <c r="BP3297" s="12">
        <v>2030.26</v>
      </c>
      <c r="BQ3297" s="72">
        <v>57.34</v>
      </c>
      <c r="BR3297" s="72">
        <v>3.7719999999999998</v>
      </c>
      <c r="BS3297" s="12">
        <v>2443.2440000000001</v>
      </c>
      <c r="BT3297" s="72">
        <v>69.004000000000005</v>
      </c>
      <c r="BU3297" s="72">
        <v>3.5470000000000002</v>
      </c>
      <c r="BV3297" s="12">
        <v>3540.7220000000002</v>
      </c>
      <c r="BW3297" s="72">
        <v>100</v>
      </c>
      <c r="BX3297" s="72">
        <v>3.3860000000000001</v>
      </c>
      <c r="BY3297" s="13"/>
      <c r="BZ3297" s="13"/>
    </row>
    <row r="3298" spans="1:78" ht="12.75" customHeight="1">
      <c r="A3298" s="122" t="s">
        <v>65</v>
      </c>
      <c r="B3298" s="71" t="s">
        <v>81</v>
      </c>
      <c r="C3298" s="71" t="s">
        <v>26</v>
      </c>
      <c r="D3298" s="34">
        <v>45261</v>
      </c>
      <c r="E3298" s="12">
        <v>264.56200000000001</v>
      </c>
      <c r="F3298" s="72">
        <v>7.2960000000000003</v>
      </c>
      <c r="G3298" s="72">
        <v>15.881</v>
      </c>
      <c r="H3298" s="12">
        <v>58.771999999999998</v>
      </c>
      <c r="I3298" s="72">
        <v>1.621</v>
      </c>
      <c r="J3298" s="72">
        <v>26.436</v>
      </c>
      <c r="K3298" s="12">
        <v>56.088999999999999</v>
      </c>
      <c r="L3298" s="72">
        <v>1.5469999999999999</v>
      </c>
      <c r="M3298" s="72">
        <v>27.722999999999999</v>
      </c>
      <c r="N3298" s="12">
        <v>114.861</v>
      </c>
      <c r="O3298" s="72">
        <v>3.1669999999999998</v>
      </c>
      <c r="P3298" s="72">
        <v>19.405999999999999</v>
      </c>
      <c r="Q3298" s="12">
        <v>19.588999999999999</v>
      </c>
      <c r="R3298" s="72">
        <v>0.54</v>
      </c>
      <c r="S3298" s="72">
        <v>49.773000000000003</v>
      </c>
      <c r="T3298" s="12">
        <v>134.44999999999999</v>
      </c>
      <c r="U3298" s="72">
        <v>3.7080000000000002</v>
      </c>
      <c r="V3298" s="72">
        <v>17.931000000000001</v>
      </c>
      <c r="W3298" s="12">
        <v>506.108</v>
      </c>
      <c r="X3298" s="72">
        <v>13.957000000000001</v>
      </c>
      <c r="Y3298" s="72">
        <v>8.6519999999999992</v>
      </c>
      <c r="Z3298" s="12">
        <v>640.55799999999999</v>
      </c>
      <c r="AA3298" s="72">
        <v>17.664000000000001</v>
      </c>
      <c r="AB3298" s="72">
        <v>8.0139999999999993</v>
      </c>
      <c r="AC3298" s="12">
        <v>905.12099999999998</v>
      </c>
      <c r="AD3298" s="72">
        <v>24.96</v>
      </c>
      <c r="AE3298" s="72">
        <v>7.109</v>
      </c>
      <c r="AF3298" s="12">
        <v>2.6890000000000001</v>
      </c>
      <c r="AG3298" s="72">
        <v>7.3999999999999996E-2</v>
      </c>
      <c r="AH3298" s="72">
        <v>149.98599999999999</v>
      </c>
      <c r="AI3298" s="12">
        <v>163.88399999999999</v>
      </c>
      <c r="AJ3298" s="72">
        <v>4.5190000000000001</v>
      </c>
      <c r="AK3298" s="72">
        <v>19.053000000000001</v>
      </c>
      <c r="AL3298" s="12">
        <v>166.57300000000001</v>
      </c>
      <c r="AM3298" s="72">
        <v>4.593</v>
      </c>
      <c r="AN3298" s="72">
        <v>18.135000000000002</v>
      </c>
      <c r="AO3298" s="12">
        <v>1071.693</v>
      </c>
      <c r="AP3298" s="72">
        <v>29.553000000000001</v>
      </c>
      <c r="AQ3298" s="72">
        <v>6.476</v>
      </c>
      <c r="AR3298" s="12">
        <v>20.111999999999998</v>
      </c>
      <c r="AS3298" s="72">
        <v>0.55500000000000005</v>
      </c>
      <c r="AT3298" s="72">
        <v>40.902000000000001</v>
      </c>
      <c r="AU3298" s="12">
        <v>27.603000000000002</v>
      </c>
      <c r="AV3298" s="72">
        <v>0.76100000000000001</v>
      </c>
      <c r="AW3298" s="72">
        <v>43.460999999999999</v>
      </c>
      <c r="AX3298" s="12">
        <v>232.715</v>
      </c>
      <c r="AY3298" s="72">
        <v>6.4169999999999998</v>
      </c>
      <c r="AZ3298" s="72">
        <v>15.975</v>
      </c>
      <c r="BA3298" s="12">
        <v>260.31799999999998</v>
      </c>
      <c r="BB3298" s="72">
        <v>7.1790000000000003</v>
      </c>
      <c r="BC3298" s="72">
        <v>14.94</v>
      </c>
      <c r="BD3298" s="12">
        <v>81.494</v>
      </c>
      <c r="BE3298" s="72">
        <v>2.2469999999999999</v>
      </c>
      <c r="BF3298" s="72">
        <v>28.167000000000002</v>
      </c>
      <c r="BG3298" s="12">
        <v>341.81200000000001</v>
      </c>
      <c r="BH3298" s="72">
        <v>9.4260000000000002</v>
      </c>
      <c r="BI3298" s="72">
        <v>13.842000000000001</v>
      </c>
      <c r="BJ3298" s="12">
        <v>1072.124</v>
      </c>
      <c r="BK3298" s="72">
        <v>29.565000000000001</v>
      </c>
      <c r="BL3298" s="72">
        <v>7.4880000000000004</v>
      </c>
      <c r="BM3298" s="12">
        <v>1120.557</v>
      </c>
      <c r="BN3298" s="72">
        <v>30.901</v>
      </c>
      <c r="BO3298" s="72">
        <v>5.9509999999999996</v>
      </c>
      <c r="BP3298" s="12">
        <v>2192.681</v>
      </c>
      <c r="BQ3298" s="72">
        <v>60.466000000000001</v>
      </c>
      <c r="BR3298" s="72">
        <v>3.0579999999999998</v>
      </c>
      <c r="BS3298" s="12">
        <v>2554.605</v>
      </c>
      <c r="BT3298" s="72">
        <v>70.447000000000003</v>
      </c>
      <c r="BU3298" s="72">
        <v>2.6269999999999998</v>
      </c>
      <c r="BV3298" s="12">
        <v>3626.299</v>
      </c>
      <c r="BW3298" s="72">
        <v>100</v>
      </c>
      <c r="BX3298" s="72">
        <v>2.58</v>
      </c>
      <c r="BY3298" s="13"/>
      <c r="BZ3298" s="13"/>
    </row>
    <row r="3299" spans="1:78" ht="12.75" customHeight="1">
      <c r="A3299" s="122" t="s">
        <v>65</v>
      </c>
      <c r="B3299" s="71" t="s">
        <v>81</v>
      </c>
      <c r="C3299" s="71" t="s">
        <v>26</v>
      </c>
      <c r="D3299" s="34">
        <v>45352</v>
      </c>
      <c r="E3299" s="12">
        <v>284.20299999999997</v>
      </c>
      <c r="F3299" s="72">
        <v>7.8559999999999999</v>
      </c>
      <c r="G3299" s="72">
        <v>12.648</v>
      </c>
      <c r="H3299" s="12">
        <v>49.679000000000002</v>
      </c>
      <c r="I3299" s="72">
        <v>1.373</v>
      </c>
      <c r="J3299" s="72">
        <v>34.082000000000001</v>
      </c>
      <c r="K3299" s="12">
        <v>65.472999999999999</v>
      </c>
      <c r="L3299" s="72">
        <v>1.81</v>
      </c>
      <c r="M3299" s="72">
        <v>25.058</v>
      </c>
      <c r="N3299" s="12">
        <v>115.152</v>
      </c>
      <c r="O3299" s="72">
        <v>3.1829999999999998</v>
      </c>
      <c r="P3299" s="72">
        <v>18.809000000000001</v>
      </c>
      <c r="Q3299" s="12">
        <v>27.459</v>
      </c>
      <c r="R3299" s="72">
        <v>0.75900000000000001</v>
      </c>
      <c r="S3299" s="72">
        <v>33.332999999999998</v>
      </c>
      <c r="T3299" s="12">
        <v>142.61199999999999</v>
      </c>
      <c r="U3299" s="72">
        <v>3.9420000000000002</v>
      </c>
      <c r="V3299" s="72">
        <v>17.018999999999998</v>
      </c>
      <c r="W3299" s="12">
        <v>465.82799999999997</v>
      </c>
      <c r="X3299" s="72">
        <v>12.875999999999999</v>
      </c>
      <c r="Y3299" s="72">
        <v>11.311</v>
      </c>
      <c r="Z3299" s="12">
        <v>608.43899999999996</v>
      </c>
      <c r="AA3299" s="72">
        <v>16.818000000000001</v>
      </c>
      <c r="AB3299" s="72">
        <v>8.9770000000000003</v>
      </c>
      <c r="AC3299" s="12">
        <v>892.64200000000005</v>
      </c>
      <c r="AD3299" s="72">
        <v>24.673999999999999</v>
      </c>
      <c r="AE3299" s="72">
        <v>7.2240000000000002</v>
      </c>
      <c r="AF3299" s="12">
        <v>7.4829999999999997</v>
      </c>
      <c r="AG3299" s="72">
        <v>0.20699999999999999</v>
      </c>
      <c r="AH3299" s="72">
        <v>80.138000000000005</v>
      </c>
      <c r="AI3299" s="12">
        <v>237.78899999999999</v>
      </c>
      <c r="AJ3299" s="72">
        <v>6.5730000000000004</v>
      </c>
      <c r="AK3299" s="72">
        <v>17.099</v>
      </c>
      <c r="AL3299" s="12">
        <v>245.27199999999999</v>
      </c>
      <c r="AM3299" s="72">
        <v>6.78</v>
      </c>
      <c r="AN3299" s="72">
        <v>16.09</v>
      </c>
      <c r="AO3299" s="12">
        <v>1137.914</v>
      </c>
      <c r="AP3299" s="72">
        <v>31.454000000000001</v>
      </c>
      <c r="AQ3299" s="72">
        <v>7.4710000000000001</v>
      </c>
      <c r="AR3299" s="12">
        <v>55.741999999999997</v>
      </c>
      <c r="AS3299" s="72">
        <v>1.5409999999999999</v>
      </c>
      <c r="AT3299" s="72">
        <v>31.701000000000001</v>
      </c>
      <c r="AU3299" s="12">
        <v>15.250999999999999</v>
      </c>
      <c r="AV3299" s="72">
        <v>0.42199999999999999</v>
      </c>
      <c r="AW3299" s="72">
        <v>45.942999999999998</v>
      </c>
      <c r="AX3299" s="12">
        <v>247.73400000000001</v>
      </c>
      <c r="AY3299" s="72">
        <v>6.8479999999999999</v>
      </c>
      <c r="AZ3299" s="72">
        <v>14.164</v>
      </c>
      <c r="BA3299" s="12">
        <v>262.98399999999998</v>
      </c>
      <c r="BB3299" s="72">
        <v>7.2690000000000001</v>
      </c>
      <c r="BC3299" s="72">
        <v>12.976000000000001</v>
      </c>
      <c r="BD3299" s="12">
        <v>61.854999999999997</v>
      </c>
      <c r="BE3299" s="72">
        <v>1.71</v>
      </c>
      <c r="BF3299" s="72">
        <v>22.085000000000001</v>
      </c>
      <c r="BG3299" s="12">
        <v>324.83999999999997</v>
      </c>
      <c r="BH3299" s="72">
        <v>8.9789999999999992</v>
      </c>
      <c r="BI3299" s="72">
        <v>11.683999999999999</v>
      </c>
      <c r="BJ3299" s="12">
        <v>1025.335</v>
      </c>
      <c r="BK3299" s="72">
        <v>28.341999999999999</v>
      </c>
      <c r="BL3299" s="72">
        <v>6.9420000000000002</v>
      </c>
      <c r="BM3299" s="12">
        <v>1073.9259999999999</v>
      </c>
      <c r="BN3299" s="72">
        <v>29.684999999999999</v>
      </c>
      <c r="BO3299" s="72">
        <v>5.351</v>
      </c>
      <c r="BP3299" s="12">
        <v>2099.261</v>
      </c>
      <c r="BQ3299" s="72">
        <v>58.027000000000001</v>
      </c>
      <c r="BR3299" s="72">
        <v>3.5</v>
      </c>
      <c r="BS3299" s="12">
        <v>2479.8420000000001</v>
      </c>
      <c r="BT3299" s="72">
        <v>68.546000000000006</v>
      </c>
      <c r="BU3299" s="72">
        <v>3.3159999999999998</v>
      </c>
      <c r="BV3299" s="12">
        <v>3617.7559999999999</v>
      </c>
      <c r="BW3299" s="72">
        <v>100</v>
      </c>
      <c r="BX3299" s="72">
        <v>3.3149999999999999</v>
      </c>
      <c r="BY3299" s="13"/>
      <c r="BZ3299" s="13"/>
    </row>
    <row r="3300" spans="1:78" ht="12.75" customHeight="1">
      <c r="A3300" s="122" t="s">
        <v>65</v>
      </c>
      <c r="B3300" s="71" t="s">
        <v>81</v>
      </c>
      <c r="C3300" s="71" t="s">
        <v>26</v>
      </c>
      <c r="D3300" s="34">
        <v>45444</v>
      </c>
      <c r="E3300" s="12">
        <v>285.76600000000002</v>
      </c>
      <c r="F3300" s="72">
        <v>7.8789999999999996</v>
      </c>
      <c r="G3300" s="72">
        <v>11.071</v>
      </c>
      <c r="H3300" s="12">
        <v>60.585999999999999</v>
      </c>
      <c r="I3300" s="72">
        <v>1.67</v>
      </c>
      <c r="J3300" s="72">
        <v>25.699000000000002</v>
      </c>
      <c r="K3300" s="12">
        <v>57.445999999999998</v>
      </c>
      <c r="L3300" s="72">
        <v>1.5840000000000001</v>
      </c>
      <c r="M3300" s="72">
        <v>22.466999999999999</v>
      </c>
      <c r="N3300" s="12">
        <v>118.032</v>
      </c>
      <c r="O3300" s="72">
        <v>3.254</v>
      </c>
      <c r="P3300" s="72">
        <v>21.309000000000001</v>
      </c>
      <c r="Q3300" s="12">
        <v>43.761000000000003</v>
      </c>
      <c r="R3300" s="72">
        <v>1.2070000000000001</v>
      </c>
      <c r="S3300" s="72">
        <v>36.154000000000003</v>
      </c>
      <c r="T3300" s="12">
        <v>161.79300000000001</v>
      </c>
      <c r="U3300" s="72">
        <v>4.4610000000000003</v>
      </c>
      <c r="V3300" s="72">
        <v>18.398</v>
      </c>
      <c r="W3300" s="12">
        <v>529.94799999999998</v>
      </c>
      <c r="X3300" s="72">
        <v>14.611000000000001</v>
      </c>
      <c r="Y3300" s="72">
        <v>10.843</v>
      </c>
      <c r="Z3300" s="12">
        <v>691.74099999999999</v>
      </c>
      <c r="AA3300" s="72">
        <v>19.071999999999999</v>
      </c>
      <c r="AB3300" s="72">
        <v>8.7609999999999992</v>
      </c>
      <c r="AC3300" s="12">
        <v>977.50699999999995</v>
      </c>
      <c r="AD3300" s="72">
        <v>26.95</v>
      </c>
      <c r="AE3300" s="72">
        <v>6.9969999999999999</v>
      </c>
      <c r="AF3300" s="12">
        <v>0</v>
      </c>
      <c r="AG3300" s="72">
        <v>0</v>
      </c>
      <c r="AH3300" s="72">
        <v>0</v>
      </c>
      <c r="AI3300" s="12">
        <v>208.999</v>
      </c>
      <c r="AJ3300" s="72">
        <v>5.7619999999999996</v>
      </c>
      <c r="AK3300" s="72">
        <v>18.233000000000001</v>
      </c>
      <c r="AL3300" s="12">
        <v>208.999</v>
      </c>
      <c r="AM3300" s="72">
        <v>5.7619999999999996</v>
      </c>
      <c r="AN3300" s="72">
        <v>18.233000000000001</v>
      </c>
      <c r="AO3300" s="12">
        <v>1186.5060000000001</v>
      </c>
      <c r="AP3300" s="72">
        <v>32.713000000000001</v>
      </c>
      <c r="AQ3300" s="72">
        <v>5.9939999999999998</v>
      </c>
      <c r="AR3300" s="12">
        <v>36.664000000000001</v>
      </c>
      <c r="AS3300" s="72">
        <v>1.0109999999999999</v>
      </c>
      <c r="AT3300" s="72">
        <v>81.745999999999995</v>
      </c>
      <c r="AU3300" s="12">
        <v>12.662000000000001</v>
      </c>
      <c r="AV3300" s="72">
        <v>0.34899999999999998</v>
      </c>
      <c r="AW3300" s="72">
        <v>56.487000000000002</v>
      </c>
      <c r="AX3300" s="12">
        <v>281.46199999999999</v>
      </c>
      <c r="AY3300" s="72">
        <v>7.76</v>
      </c>
      <c r="AZ3300" s="72">
        <v>11.42</v>
      </c>
      <c r="BA3300" s="12">
        <v>294.12400000000002</v>
      </c>
      <c r="BB3300" s="72">
        <v>8.109</v>
      </c>
      <c r="BC3300" s="72">
        <v>10.215999999999999</v>
      </c>
      <c r="BD3300" s="12">
        <v>79.977000000000004</v>
      </c>
      <c r="BE3300" s="72">
        <v>2.2050000000000001</v>
      </c>
      <c r="BF3300" s="72">
        <v>16.329000000000001</v>
      </c>
      <c r="BG3300" s="12">
        <v>374.101</v>
      </c>
      <c r="BH3300" s="72">
        <v>10.314</v>
      </c>
      <c r="BI3300" s="72">
        <v>9.8130000000000006</v>
      </c>
      <c r="BJ3300" s="12">
        <v>842.16800000000001</v>
      </c>
      <c r="BK3300" s="72">
        <v>23.219000000000001</v>
      </c>
      <c r="BL3300" s="72">
        <v>6.1369999999999996</v>
      </c>
      <c r="BM3300" s="12">
        <v>1187.6110000000001</v>
      </c>
      <c r="BN3300" s="72">
        <v>32.743000000000002</v>
      </c>
      <c r="BO3300" s="72">
        <v>5.9790000000000001</v>
      </c>
      <c r="BP3300" s="12">
        <v>2029.78</v>
      </c>
      <c r="BQ3300" s="72">
        <v>55.962000000000003</v>
      </c>
      <c r="BR3300" s="72">
        <v>4.12</v>
      </c>
      <c r="BS3300" s="12">
        <v>2440.5450000000001</v>
      </c>
      <c r="BT3300" s="72">
        <v>67.287000000000006</v>
      </c>
      <c r="BU3300" s="72">
        <v>3.069</v>
      </c>
      <c r="BV3300" s="12">
        <v>3627.0509999999999</v>
      </c>
      <c r="BW3300" s="72">
        <v>100</v>
      </c>
      <c r="BX3300" s="72">
        <v>3.165</v>
      </c>
      <c r="BY3300" s="13"/>
      <c r="BZ3300" s="13"/>
    </row>
    <row r="3301" spans="1:78" ht="12.75" customHeight="1">
      <c r="A3301" s="122" t="s">
        <v>65</v>
      </c>
      <c r="B3301" s="71" t="s">
        <v>81</v>
      </c>
      <c r="C3301" s="71" t="s">
        <v>26</v>
      </c>
      <c r="D3301" s="34">
        <v>45536</v>
      </c>
      <c r="E3301" s="12">
        <v>254.14</v>
      </c>
      <c r="F3301" s="72">
        <v>6.9210000000000003</v>
      </c>
      <c r="G3301" s="72">
        <v>11.068</v>
      </c>
      <c r="H3301" s="12">
        <v>72.515000000000001</v>
      </c>
      <c r="I3301" s="72">
        <v>1.9750000000000001</v>
      </c>
      <c r="J3301" s="72">
        <v>29.777999999999999</v>
      </c>
      <c r="K3301" s="12">
        <v>66.876000000000005</v>
      </c>
      <c r="L3301" s="72">
        <v>1.821</v>
      </c>
      <c r="M3301" s="72">
        <v>38.328000000000003</v>
      </c>
      <c r="N3301" s="12">
        <v>139.392</v>
      </c>
      <c r="O3301" s="72">
        <v>3.7959999999999998</v>
      </c>
      <c r="P3301" s="72">
        <v>19.396999999999998</v>
      </c>
      <c r="Q3301" s="12">
        <v>23.079000000000001</v>
      </c>
      <c r="R3301" s="72">
        <v>0.628</v>
      </c>
      <c r="S3301" s="72">
        <v>34.567999999999998</v>
      </c>
      <c r="T3301" s="12">
        <v>162.471</v>
      </c>
      <c r="U3301" s="72">
        <v>4.4240000000000004</v>
      </c>
      <c r="V3301" s="72">
        <v>17.734999999999999</v>
      </c>
      <c r="W3301" s="12">
        <v>515.91</v>
      </c>
      <c r="X3301" s="72">
        <v>14.048999999999999</v>
      </c>
      <c r="Y3301" s="72">
        <v>9.3279999999999994</v>
      </c>
      <c r="Z3301" s="12">
        <v>678.38099999999997</v>
      </c>
      <c r="AA3301" s="72">
        <v>18.474</v>
      </c>
      <c r="AB3301" s="72">
        <v>8.5350000000000001</v>
      </c>
      <c r="AC3301" s="12">
        <v>932.52099999999996</v>
      </c>
      <c r="AD3301" s="72">
        <v>25.395</v>
      </c>
      <c r="AE3301" s="72">
        <v>7.1669999999999998</v>
      </c>
      <c r="AF3301" s="12">
        <v>3.2040000000000002</v>
      </c>
      <c r="AG3301" s="72">
        <v>8.6999999999999994E-2</v>
      </c>
      <c r="AH3301" s="72">
        <v>110.53400000000001</v>
      </c>
      <c r="AI3301" s="12">
        <v>226.39699999999999</v>
      </c>
      <c r="AJ3301" s="72">
        <v>6.165</v>
      </c>
      <c r="AK3301" s="72">
        <v>14.576000000000001</v>
      </c>
      <c r="AL3301" s="12">
        <v>229.601</v>
      </c>
      <c r="AM3301" s="72">
        <v>6.2530000000000001</v>
      </c>
      <c r="AN3301" s="72">
        <v>14.111000000000001</v>
      </c>
      <c r="AO3301" s="12">
        <v>1162.1220000000001</v>
      </c>
      <c r="AP3301" s="72">
        <v>31.646999999999998</v>
      </c>
      <c r="AQ3301" s="72">
        <v>6.1790000000000003</v>
      </c>
      <c r="AR3301" s="12">
        <v>56.156999999999996</v>
      </c>
      <c r="AS3301" s="72">
        <v>1.5289999999999999</v>
      </c>
      <c r="AT3301" s="72">
        <v>29.29</v>
      </c>
      <c r="AU3301" s="12">
        <v>21.920999999999999</v>
      </c>
      <c r="AV3301" s="72">
        <v>0.59699999999999998</v>
      </c>
      <c r="AW3301" s="72">
        <v>40.898000000000003</v>
      </c>
      <c r="AX3301" s="12">
        <v>219.18100000000001</v>
      </c>
      <c r="AY3301" s="72">
        <v>5.9690000000000003</v>
      </c>
      <c r="AZ3301" s="72">
        <v>12.598000000000001</v>
      </c>
      <c r="BA3301" s="12">
        <v>241.102</v>
      </c>
      <c r="BB3301" s="72">
        <v>6.5659999999999998</v>
      </c>
      <c r="BC3301" s="72">
        <v>11.951000000000001</v>
      </c>
      <c r="BD3301" s="12">
        <v>95.197000000000003</v>
      </c>
      <c r="BE3301" s="72">
        <v>2.5920000000000001</v>
      </c>
      <c r="BF3301" s="72">
        <v>26.199000000000002</v>
      </c>
      <c r="BG3301" s="12">
        <v>336.298</v>
      </c>
      <c r="BH3301" s="72">
        <v>9.1579999999999995</v>
      </c>
      <c r="BI3301" s="72">
        <v>9.6370000000000005</v>
      </c>
      <c r="BJ3301" s="12">
        <v>1069.702</v>
      </c>
      <c r="BK3301" s="72">
        <v>29.13</v>
      </c>
      <c r="BL3301" s="72">
        <v>5.8029999999999999</v>
      </c>
      <c r="BM3301" s="12">
        <v>1047.828</v>
      </c>
      <c r="BN3301" s="72">
        <v>28.535</v>
      </c>
      <c r="BO3301" s="72">
        <v>6.6559999999999997</v>
      </c>
      <c r="BP3301" s="12">
        <v>2117.5300000000002</v>
      </c>
      <c r="BQ3301" s="72">
        <v>57.664999999999999</v>
      </c>
      <c r="BR3301" s="72">
        <v>3.9409999999999998</v>
      </c>
      <c r="BS3301" s="12">
        <v>2509.9850000000001</v>
      </c>
      <c r="BT3301" s="72">
        <v>68.352999999999994</v>
      </c>
      <c r="BU3301" s="72">
        <v>3.6160000000000001</v>
      </c>
      <c r="BV3301" s="12">
        <v>3672.107</v>
      </c>
      <c r="BW3301" s="72">
        <v>100</v>
      </c>
      <c r="BX3301" s="72">
        <v>3.0489999999999999</v>
      </c>
      <c r="BY3301" s="13"/>
      <c r="BZ3301" s="13"/>
    </row>
    <row r="3302" spans="1:78" ht="12.75" customHeight="1">
      <c r="A3302" s="122" t="s">
        <v>65</v>
      </c>
      <c r="B3302" s="71" t="s">
        <v>81</v>
      </c>
      <c r="C3302" s="71" t="s">
        <v>26</v>
      </c>
      <c r="D3302" s="34">
        <v>45627</v>
      </c>
      <c r="E3302" s="12">
        <v>229.66300000000001</v>
      </c>
      <c r="F3302" s="72">
        <v>6.665</v>
      </c>
      <c r="G3302" s="72">
        <v>12.651999999999999</v>
      </c>
      <c r="H3302" s="12">
        <v>66.370999999999995</v>
      </c>
      <c r="I3302" s="72">
        <v>1.9259999999999999</v>
      </c>
      <c r="J3302" s="72">
        <v>28.466000000000001</v>
      </c>
      <c r="K3302" s="12">
        <v>65.156000000000006</v>
      </c>
      <c r="L3302" s="72">
        <v>1.891</v>
      </c>
      <c r="M3302" s="72">
        <v>24.323</v>
      </c>
      <c r="N3302" s="12">
        <v>131.52699999999999</v>
      </c>
      <c r="O3302" s="72">
        <v>3.8170000000000002</v>
      </c>
      <c r="P3302" s="72">
        <v>22.004000000000001</v>
      </c>
      <c r="Q3302" s="12">
        <v>30.119</v>
      </c>
      <c r="R3302" s="72">
        <v>0.874</v>
      </c>
      <c r="S3302" s="72">
        <v>42.225999999999999</v>
      </c>
      <c r="T3302" s="12">
        <v>161.64699999999999</v>
      </c>
      <c r="U3302" s="72">
        <v>4.6909999999999998</v>
      </c>
      <c r="V3302" s="72">
        <v>20.835000000000001</v>
      </c>
      <c r="W3302" s="12">
        <v>394.53699999999998</v>
      </c>
      <c r="X3302" s="72">
        <v>11.45</v>
      </c>
      <c r="Y3302" s="72">
        <v>9.0679999999999996</v>
      </c>
      <c r="Z3302" s="12">
        <v>556.18399999999997</v>
      </c>
      <c r="AA3302" s="72">
        <v>16.141999999999999</v>
      </c>
      <c r="AB3302" s="72">
        <v>10.243</v>
      </c>
      <c r="AC3302" s="12">
        <v>785.846</v>
      </c>
      <c r="AD3302" s="72">
        <v>22.806999999999999</v>
      </c>
      <c r="AE3302" s="72">
        <v>8.9619999999999997</v>
      </c>
      <c r="AF3302" s="12">
        <v>12.858000000000001</v>
      </c>
      <c r="AG3302" s="72">
        <v>0.373</v>
      </c>
      <c r="AH3302" s="72">
        <v>55.383000000000003</v>
      </c>
      <c r="AI3302" s="12">
        <v>215.06299999999999</v>
      </c>
      <c r="AJ3302" s="72">
        <v>6.242</v>
      </c>
      <c r="AK3302" s="72">
        <v>11.651999999999999</v>
      </c>
      <c r="AL3302" s="12">
        <v>227.92099999999999</v>
      </c>
      <c r="AM3302" s="72">
        <v>6.6150000000000002</v>
      </c>
      <c r="AN3302" s="72">
        <v>12.92</v>
      </c>
      <c r="AO3302" s="12">
        <v>1013.7670000000001</v>
      </c>
      <c r="AP3302" s="72">
        <v>29.422000000000001</v>
      </c>
      <c r="AQ3302" s="72">
        <v>7.5469999999999997</v>
      </c>
      <c r="AR3302" s="12">
        <v>47.262999999999998</v>
      </c>
      <c r="AS3302" s="72">
        <v>1.3720000000000001</v>
      </c>
      <c r="AT3302" s="72">
        <v>30.052</v>
      </c>
      <c r="AU3302" s="12">
        <v>29.411999999999999</v>
      </c>
      <c r="AV3302" s="72">
        <v>0.85399999999999998</v>
      </c>
      <c r="AW3302" s="72">
        <v>48.652000000000001</v>
      </c>
      <c r="AX3302" s="12">
        <v>189.89400000000001</v>
      </c>
      <c r="AY3302" s="72">
        <v>5.5110000000000001</v>
      </c>
      <c r="AZ3302" s="72">
        <v>15.643000000000001</v>
      </c>
      <c r="BA3302" s="12">
        <v>219.30500000000001</v>
      </c>
      <c r="BB3302" s="72">
        <v>6.3650000000000002</v>
      </c>
      <c r="BC3302" s="72">
        <v>15.058</v>
      </c>
      <c r="BD3302" s="12">
        <v>85.977000000000004</v>
      </c>
      <c r="BE3302" s="72">
        <v>2.4950000000000001</v>
      </c>
      <c r="BF3302" s="72">
        <v>24.516999999999999</v>
      </c>
      <c r="BG3302" s="12">
        <v>305.28199999999998</v>
      </c>
      <c r="BH3302" s="72">
        <v>8.86</v>
      </c>
      <c r="BI3302" s="72">
        <v>12.914</v>
      </c>
      <c r="BJ3302" s="12">
        <v>1014.999</v>
      </c>
      <c r="BK3302" s="72">
        <v>29.457999999999998</v>
      </c>
      <c r="BL3302" s="72">
        <v>6.3090000000000002</v>
      </c>
      <c r="BM3302" s="12">
        <v>1064.2760000000001</v>
      </c>
      <c r="BN3302" s="72">
        <v>30.888000000000002</v>
      </c>
      <c r="BO3302" s="72">
        <v>7.3730000000000002</v>
      </c>
      <c r="BP3302" s="12">
        <v>2079.2759999999998</v>
      </c>
      <c r="BQ3302" s="72">
        <v>60.345999999999997</v>
      </c>
      <c r="BR3302" s="72">
        <v>4.8639999999999999</v>
      </c>
      <c r="BS3302" s="12">
        <v>2431.8209999999999</v>
      </c>
      <c r="BT3302" s="72">
        <v>70.578000000000003</v>
      </c>
      <c r="BU3302" s="72">
        <v>4.0940000000000003</v>
      </c>
      <c r="BV3302" s="12">
        <v>3445.5880000000002</v>
      </c>
      <c r="BW3302" s="72">
        <v>100</v>
      </c>
      <c r="BX3302" s="72">
        <v>3.7130000000000001</v>
      </c>
      <c r="BY3302" s="13"/>
      <c r="BZ3302" s="13"/>
    </row>
    <row r="3303" spans="1:78" ht="12.75" customHeight="1">
      <c r="A3303" s="122" t="s">
        <v>65</v>
      </c>
      <c r="B3303" s="71" t="s">
        <v>81</v>
      </c>
      <c r="C3303" s="71" t="s">
        <v>26</v>
      </c>
      <c r="D3303" s="34">
        <v>45717</v>
      </c>
      <c r="E3303" s="12">
        <v>305.40199999999999</v>
      </c>
      <c r="F3303" s="72">
        <v>8.4320000000000004</v>
      </c>
      <c r="G3303" s="72">
        <v>10.641</v>
      </c>
      <c r="H3303" s="12">
        <v>52.497</v>
      </c>
      <c r="I3303" s="72">
        <v>1.4490000000000001</v>
      </c>
      <c r="J3303" s="72">
        <v>30.094000000000001</v>
      </c>
      <c r="K3303" s="12">
        <v>55.662999999999997</v>
      </c>
      <c r="L3303" s="72">
        <v>1.5369999999999999</v>
      </c>
      <c r="M3303" s="72">
        <v>27.413</v>
      </c>
      <c r="N3303" s="12">
        <v>108.16</v>
      </c>
      <c r="O3303" s="72">
        <v>2.9860000000000002</v>
      </c>
      <c r="P3303" s="72">
        <v>20.061</v>
      </c>
      <c r="Q3303" s="12">
        <v>10.939</v>
      </c>
      <c r="R3303" s="72">
        <v>0.30199999999999999</v>
      </c>
      <c r="S3303" s="72">
        <v>61.871000000000002</v>
      </c>
      <c r="T3303" s="12">
        <v>119.099</v>
      </c>
      <c r="U3303" s="72">
        <v>3.2879999999999998</v>
      </c>
      <c r="V3303" s="72">
        <v>18.158999999999999</v>
      </c>
      <c r="W3303" s="12">
        <v>454.84199999999998</v>
      </c>
      <c r="X3303" s="72">
        <v>12.558</v>
      </c>
      <c r="Y3303" s="72">
        <v>12.064</v>
      </c>
      <c r="Z3303" s="12">
        <v>573.94100000000003</v>
      </c>
      <c r="AA3303" s="72">
        <v>15.846</v>
      </c>
      <c r="AB3303" s="72">
        <v>10.881</v>
      </c>
      <c r="AC3303" s="12">
        <v>879.34299999999996</v>
      </c>
      <c r="AD3303" s="72">
        <v>24.277000000000001</v>
      </c>
      <c r="AE3303" s="72">
        <v>7.1210000000000004</v>
      </c>
      <c r="AF3303" s="12">
        <v>20.004000000000001</v>
      </c>
      <c r="AG3303" s="72">
        <v>0.55200000000000005</v>
      </c>
      <c r="AH3303" s="72">
        <v>67.081000000000003</v>
      </c>
      <c r="AI3303" s="12">
        <v>244.63200000000001</v>
      </c>
      <c r="AJ3303" s="72">
        <v>6.7539999999999996</v>
      </c>
      <c r="AK3303" s="72">
        <v>11.865</v>
      </c>
      <c r="AL3303" s="12">
        <v>264.63499999999999</v>
      </c>
      <c r="AM3303" s="72">
        <v>7.306</v>
      </c>
      <c r="AN3303" s="72">
        <v>11.304</v>
      </c>
      <c r="AO3303" s="12">
        <v>1143.9780000000001</v>
      </c>
      <c r="AP3303" s="72">
        <v>31.584</v>
      </c>
      <c r="AQ3303" s="72">
        <v>6.6180000000000003</v>
      </c>
      <c r="AR3303" s="12">
        <v>5.319</v>
      </c>
      <c r="AS3303" s="72">
        <v>0.14699999999999999</v>
      </c>
      <c r="AT3303" s="72">
        <v>75.149000000000001</v>
      </c>
      <c r="AU3303" s="12">
        <v>26.584</v>
      </c>
      <c r="AV3303" s="72">
        <v>0.73399999999999999</v>
      </c>
      <c r="AW3303" s="72">
        <v>63.631999999999998</v>
      </c>
      <c r="AX3303" s="12">
        <v>244.351</v>
      </c>
      <c r="AY3303" s="72">
        <v>6.7460000000000004</v>
      </c>
      <c r="AZ3303" s="72">
        <v>18.71</v>
      </c>
      <c r="BA3303" s="12">
        <v>270.935</v>
      </c>
      <c r="BB3303" s="72">
        <v>7.48</v>
      </c>
      <c r="BC3303" s="72">
        <v>17.161999999999999</v>
      </c>
      <c r="BD3303" s="12">
        <v>99.688000000000002</v>
      </c>
      <c r="BE3303" s="72">
        <v>2.7519999999999998</v>
      </c>
      <c r="BF3303" s="72">
        <v>23.37</v>
      </c>
      <c r="BG3303" s="12">
        <v>370.62299999999999</v>
      </c>
      <c r="BH3303" s="72">
        <v>10.231999999999999</v>
      </c>
      <c r="BI3303" s="72">
        <v>14.981999999999999</v>
      </c>
      <c r="BJ3303" s="12">
        <v>929.97</v>
      </c>
      <c r="BK3303" s="72">
        <v>25.675000000000001</v>
      </c>
      <c r="BL3303" s="72">
        <v>8.5380000000000003</v>
      </c>
      <c r="BM3303" s="12">
        <v>1172.18</v>
      </c>
      <c r="BN3303" s="72">
        <v>32.362000000000002</v>
      </c>
      <c r="BO3303" s="72">
        <v>5.8390000000000004</v>
      </c>
      <c r="BP3303" s="12">
        <v>2102.15</v>
      </c>
      <c r="BQ3303" s="72">
        <v>58.036999999999999</v>
      </c>
      <c r="BR3303" s="72">
        <v>4.6920000000000002</v>
      </c>
      <c r="BS3303" s="12">
        <v>2478.0920000000001</v>
      </c>
      <c r="BT3303" s="72">
        <v>68.415999999999997</v>
      </c>
      <c r="BU3303" s="72">
        <v>4.2450000000000001</v>
      </c>
      <c r="BV3303" s="12">
        <v>3622.07</v>
      </c>
      <c r="BW3303" s="72">
        <v>100</v>
      </c>
      <c r="BX3303" s="72">
        <v>3.9180000000000001</v>
      </c>
      <c r="BY3303" s="13"/>
      <c r="BZ3303" s="13"/>
    </row>
    <row r="3304" spans="1:78" ht="12.75" customHeight="1">
      <c r="A3304" s="122" t="s">
        <v>65</v>
      </c>
      <c r="B3304" s="71" t="s">
        <v>81</v>
      </c>
      <c r="C3304" s="71" t="s">
        <v>26</v>
      </c>
      <c r="D3304" s="34">
        <v>45809</v>
      </c>
      <c r="E3304" s="12">
        <v>264.21899999999999</v>
      </c>
      <c r="F3304" s="72">
        <v>7.4180000000000001</v>
      </c>
      <c r="G3304" s="72">
        <v>10.602</v>
      </c>
      <c r="H3304" s="12">
        <v>41.997999999999998</v>
      </c>
      <c r="I3304" s="72">
        <v>1.179</v>
      </c>
      <c r="J3304" s="72">
        <v>35.817999999999998</v>
      </c>
      <c r="K3304" s="12">
        <v>28.706</v>
      </c>
      <c r="L3304" s="72">
        <v>0.80600000000000005</v>
      </c>
      <c r="M3304" s="72">
        <v>29.443000000000001</v>
      </c>
      <c r="N3304" s="12">
        <v>70.704999999999998</v>
      </c>
      <c r="O3304" s="72">
        <v>1.9850000000000001</v>
      </c>
      <c r="P3304" s="72">
        <v>22.120999999999999</v>
      </c>
      <c r="Q3304" s="12">
        <v>9.8979999999999997</v>
      </c>
      <c r="R3304" s="72">
        <v>0.27800000000000002</v>
      </c>
      <c r="S3304" s="72">
        <v>54.11</v>
      </c>
      <c r="T3304" s="12">
        <v>80.602999999999994</v>
      </c>
      <c r="U3304" s="72">
        <v>2.2629999999999999</v>
      </c>
      <c r="V3304" s="72">
        <v>19.099</v>
      </c>
      <c r="W3304" s="12">
        <v>471.37900000000002</v>
      </c>
      <c r="X3304" s="72">
        <v>13.234</v>
      </c>
      <c r="Y3304" s="72">
        <v>10.170999999999999</v>
      </c>
      <c r="Z3304" s="12">
        <v>551.98199999999997</v>
      </c>
      <c r="AA3304" s="72">
        <v>15.497</v>
      </c>
      <c r="AB3304" s="72">
        <v>9.032</v>
      </c>
      <c r="AC3304" s="12">
        <v>816.20100000000002</v>
      </c>
      <c r="AD3304" s="72">
        <v>22.916</v>
      </c>
      <c r="AE3304" s="72">
        <v>6.7889999999999997</v>
      </c>
      <c r="AF3304" s="12">
        <v>16.553999999999998</v>
      </c>
      <c r="AG3304" s="72">
        <v>0.46500000000000002</v>
      </c>
      <c r="AH3304" s="72">
        <v>78.724999999999994</v>
      </c>
      <c r="AI3304" s="12">
        <v>237.01300000000001</v>
      </c>
      <c r="AJ3304" s="72">
        <v>6.6539999999999999</v>
      </c>
      <c r="AK3304" s="72">
        <v>14.43</v>
      </c>
      <c r="AL3304" s="12">
        <v>253.56700000000001</v>
      </c>
      <c r="AM3304" s="72">
        <v>7.1189999999999998</v>
      </c>
      <c r="AN3304" s="72">
        <v>13.721</v>
      </c>
      <c r="AO3304" s="12">
        <v>1069.768</v>
      </c>
      <c r="AP3304" s="72">
        <v>30.035</v>
      </c>
      <c r="AQ3304" s="72">
        <v>6.2489999999999997</v>
      </c>
      <c r="AR3304" s="12">
        <v>32.764000000000003</v>
      </c>
      <c r="AS3304" s="72">
        <v>0.92</v>
      </c>
      <c r="AT3304" s="72">
        <v>45.558</v>
      </c>
      <c r="AU3304" s="12">
        <v>22.45</v>
      </c>
      <c r="AV3304" s="72">
        <v>0.63</v>
      </c>
      <c r="AW3304" s="72">
        <v>51.704999999999998</v>
      </c>
      <c r="AX3304" s="12">
        <v>223.96899999999999</v>
      </c>
      <c r="AY3304" s="72">
        <v>6.2880000000000003</v>
      </c>
      <c r="AZ3304" s="72">
        <v>17.565000000000001</v>
      </c>
      <c r="BA3304" s="12">
        <v>246.41900000000001</v>
      </c>
      <c r="BB3304" s="72">
        <v>6.9180000000000001</v>
      </c>
      <c r="BC3304" s="72">
        <v>17.311</v>
      </c>
      <c r="BD3304" s="12">
        <v>34.720999999999997</v>
      </c>
      <c r="BE3304" s="72">
        <v>0.97499999999999998</v>
      </c>
      <c r="BF3304" s="72">
        <v>29.257000000000001</v>
      </c>
      <c r="BG3304" s="12">
        <v>281.14</v>
      </c>
      <c r="BH3304" s="72">
        <v>7.8929999999999998</v>
      </c>
      <c r="BI3304" s="72">
        <v>14.522</v>
      </c>
      <c r="BJ3304" s="12">
        <v>967.54899999999998</v>
      </c>
      <c r="BK3304" s="72">
        <v>27.164999999999999</v>
      </c>
      <c r="BL3304" s="72">
        <v>8.702</v>
      </c>
      <c r="BM3304" s="12">
        <v>1210.549</v>
      </c>
      <c r="BN3304" s="72">
        <v>33.987000000000002</v>
      </c>
      <c r="BO3304" s="72">
        <v>5.2480000000000002</v>
      </c>
      <c r="BP3304" s="12">
        <v>2178.098</v>
      </c>
      <c r="BQ3304" s="72">
        <v>61.152000000000001</v>
      </c>
      <c r="BR3304" s="72">
        <v>4.4000000000000004</v>
      </c>
      <c r="BS3304" s="12">
        <v>2492.0010000000002</v>
      </c>
      <c r="BT3304" s="72">
        <v>69.965000000000003</v>
      </c>
      <c r="BU3304" s="72">
        <v>3.6459999999999999</v>
      </c>
      <c r="BV3304" s="12">
        <v>3561.7689999999998</v>
      </c>
      <c r="BW3304" s="72">
        <v>100</v>
      </c>
      <c r="BX3304" s="72">
        <v>3.3490000000000002</v>
      </c>
      <c r="BY3304" s="13"/>
      <c r="BZ3304" s="13"/>
    </row>
    <row r="3305" spans="1:78" ht="12.75" customHeight="1">
      <c r="A3305" s="122" t="s">
        <v>65</v>
      </c>
      <c r="B3305" s="71" t="s">
        <v>81</v>
      </c>
      <c r="C3305" s="71" t="s">
        <v>26</v>
      </c>
      <c r="D3305" s="34">
        <v>45901</v>
      </c>
      <c r="E3305" s="12">
        <v>272.24299999999999</v>
      </c>
      <c r="F3305" s="72">
        <v>7.79</v>
      </c>
      <c r="G3305" s="72">
        <v>13.692</v>
      </c>
      <c r="H3305" s="12">
        <v>63.051000000000002</v>
      </c>
      <c r="I3305" s="72">
        <v>1.804</v>
      </c>
      <c r="J3305" s="72">
        <v>33.646999999999998</v>
      </c>
      <c r="K3305" s="12">
        <v>35.192</v>
      </c>
      <c r="L3305" s="72">
        <v>1.0069999999999999</v>
      </c>
      <c r="M3305" s="72">
        <v>50.213999999999999</v>
      </c>
      <c r="N3305" s="12">
        <v>98.242999999999995</v>
      </c>
      <c r="O3305" s="72">
        <v>2.8109999999999999</v>
      </c>
      <c r="P3305" s="72">
        <v>33.588999999999999</v>
      </c>
      <c r="Q3305" s="12">
        <v>30.719000000000001</v>
      </c>
      <c r="R3305" s="72">
        <v>0.879</v>
      </c>
      <c r="S3305" s="72">
        <v>53.826999999999998</v>
      </c>
      <c r="T3305" s="12">
        <v>128.96100000000001</v>
      </c>
      <c r="U3305" s="72">
        <v>3.69</v>
      </c>
      <c r="V3305" s="72">
        <v>28.518999999999998</v>
      </c>
      <c r="W3305" s="12">
        <v>437.88299999999998</v>
      </c>
      <c r="X3305" s="72">
        <v>12.53</v>
      </c>
      <c r="Y3305" s="72">
        <v>12.69</v>
      </c>
      <c r="Z3305" s="12">
        <v>566.84400000000005</v>
      </c>
      <c r="AA3305" s="72">
        <v>16.22</v>
      </c>
      <c r="AB3305" s="72">
        <v>9.3659999999999997</v>
      </c>
      <c r="AC3305" s="12">
        <v>839.08699999999999</v>
      </c>
      <c r="AD3305" s="72">
        <v>24.01</v>
      </c>
      <c r="AE3305" s="72">
        <v>6.609</v>
      </c>
      <c r="AF3305" s="12">
        <v>9.2919999999999998</v>
      </c>
      <c r="AG3305" s="72">
        <v>0.26600000000000001</v>
      </c>
      <c r="AH3305" s="72">
        <v>84.274000000000001</v>
      </c>
      <c r="AI3305" s="12">
        <v>263.84100000000001</v>
      </c>
      <c r="AJ3305" s="72">
        <v>7.55</v>
      </c>
      <c r="AK3305" s="72">
        <v>14.685</v>
      </c>
      <c r="AL3305" s="12">
        <v>273.13200000000001</v>
      </c>
      <c r="AM3305" s="72">
        <v>7.8150000000000004</v>
      </c>
      <c r="AN3305" s="72">
        <v>14.316000000000001</v>
      </c>
      <c r="AO3305" s="12">
        <v>1112.2190000000001</v>
      </c>
      <c r="AP3305" s="72">
        <v>31.824999999999999</v>
      </c>
      <c r="AQ3305" s="72">
        <v>6.1230000000000002</v>
      </c>
      <c r="AR3305" s="12">
        <v>43.426000000000002</v>
      </c>
      <c r="AS3305" s="72">
        <v>1.2430000000000001</v>
      </c>
      <c r="AT3305" s="72">
        <v>29.045000000000002</v>
      </c>
      <c r="AU3305" s="12">
        <v>16.675000000000001</v>
      </c>
      <c r="AV3305" s="72">
        <v>0.47699999999999998</v>
      </c>
      <c r="AW3305" s="72">
        <v>46.570999999999998</v>
      </c>
      <c r="AX3305" s="12">
        <v>193.078</v>
      </c>
      <c r="AY3305" s="72">
        <v>5.5250000000000004</v>
      </c>
      <c r="AZ3305" s="72">
        <v>15.678000000000001</v>
      </c>
      <c r="BA3305" s="12">
        <v>209.75299999999999</v>
      </c>
      <c r="BB3305" s="72">
        <v>6.0019999999999998</v>
      </c>
      <c r="BC3305" s="72">
        <v>14.039</v>
      </c>
      <c r="BD3305" s="12">
        <v>92.087999999999994</v>
      </c>
      <c r="BE3305" s="72">
        <v>2.6349999999999998</v>
      </c>
      <c r="BF3305" s="72">
        <v>30.431000000000001</v>
      </c>
      <c r="BG3305" s="12">
        <v>301.84100000000001</v>
      </c>
      <c r="BH3305" s="72">
        <v>8.6370000000000005</v>
      </c>
      <c r="BI3305" s="72">
        <v>12.888</v>
      </c>
      <c r="BJ3305" s="12">
        <v>860.428</v>
      </c>
      <c r="BK3305" s="72">
        <v>24.62</v>
      </c>
      <c r="BL3305" s="72">
        <v>10.202999999999999</v>
      </c>
      <c r="BM3305" s="12">
        <v>1176.896</v>
      </c>
      <c r="BN3305" s="72">
        <v>33.676000000000002</v>
      </c>
      <c r="BO3305" s="72">
        <v>6.37</v>
      </c>
      <c r="BP3305" s="12">
        <v>2037.3240000000001</v>
      </c>
      <c r="BQ3305" s="72">
        <v>58.295999999999999</v>
      </c>
      <c r="BR3305" s="72">
        <v>5.9960000000000004</v>
      </c>
      <c r="BS3305" s="12">
        <v>2382.5909999999999</v>
      </c>
      <c r="BT3305" s="72">
        <v>68.174999999999997</v>
      </c>
      <c r="BU3305" s="72">
        <v>4.5730000000000004</v>
      </c>
      <c r="BV3305" s="12">
        <v>3494.8110000000001</v>
      </c>
      <c r="BW3305" s="72">
        <v>100</v>
      </c>
      <c r="BX3305" s="72">
        <v>3.3340000000000001</v>
      </c>
      <c r="BY3305" s="13"/>
      <c r="BZ3305" s="13"/>
    </row>
    <row r="3306" spans="1:78" ht="12.75" customHeight="1">
      <c r="A3306" s="122" t="s">
        <v>65</v>
      </c>
      <c r="B3306" s="71" t="s">
        <v>81</v>
      </c>
      <c r="C3306" s="71" t="s">
        <v>26</v>
      </c>
      <c r="D3306" s="34">
        <v>45992</v>
      </c>
      <c r="E3306" s="12">
        <v>321.86399999999998</v>
      </c>
      <c r="F3306" s="72">
        <v>8.4570000000000007</v>
      </c>
      <c r="G3306" s="72">
        <v>13.243</v>
      </c>
      <c r="H3306" s="12">
        <v>48.27</v>
      </c>
      <c r="I3306" s="72">
        <v>1.268</v>
      </c>
      <c r="J3306" s="72">
        <v>34.795999999999999</v>
      </c>
      <c r="K3306" s="12">
        <v>34.64</v>
      </c>
      <c r="L3306" s="72">
        <v>0.91</v>
      </c>
      <c r="M3306" s="72">
        <v>39.417000000000002</v>
      </c>
      <c r="N3306" s="12">
        <v>82.91</v>
      </c>
      <c r="O3306" s="72">
        <v>2.1789999999999998</v>
      </c>
      <c r="P3306" s="72">
        <v>28.154</v>
      </c>
      <c r="Q3306" s="12">
        <v>21.324000000000002</v>
      </c>
      <c r="R3306" s="72">
        <v>0.56000000000000005</v>
      </c>
      <c r="S3306" s="72">
        <v>51.396000000000001</v>
      </c>
      <c r="T3306" s="12">
        <v>104.23399999999999</v>
      </c>
      <c r="U3306" s="72">
        <v>2.7389999999999999</v>
      </c>
      <c r="V3306" s="72">
        <v>25.696000000000002</v>
      </c>
      <c r="W3306" s="12">
        <v>514.25099999999998</v>
      </c>
      <c r="X3306" s="72">
        <v>13.512</v>
      </c>
      <c r="Y3306" s="72">
        <v>10.946999999999999</v>
      </c>
      <c r="Z3306" s="12">
        <v>618.48500000000001</v>
      </c>
      <c r="AA3306" s="72">
        <v>16.251000000000001</v>
      </c>
      <c r="AB3306" s="72">
        <v>8.7439999999999998</v>
      </c>
      <c r="AC3306" s="12">
        <v>940.34900000000005</v>
      </c>
      <c r="AD3306" s="72">
        <v>24.707999999999998</v>
      </c>
      <c r="AE3306" s="72">
        <v>7.2539999999999996</v>
      </c>
      <c r="AF3306" s="12">
        <v>4.9260000000000002</v>
      </c>
      <c r="AG3306" s="72">
        <v>0.129</v>
      </c>
      <c r="AH3306" s="72">
        <v>117.64700000000001</v>
      </c>
      <c r="AI3306" s="12">
        <v>287.92500000000001</v>
      </c>
      <c r="AJ3306" s="72">
        <v>7.5650000000000004</v>
      </c>
      <c r="AK3306" s="72">
        <v>13.513</v>
      </c>
      <c r="AL3306" s="12">
        <v>292.851</v>
      </c>
      <c r="AM3306" s="72">
        <v>7.6950000000000003</v>
      </c>
      <c r="AN3306" s="72">
        <v>12.952999999999999</v>
      </c>
      <c r="AO3306" s="12">
        <v>1233.2</v>
      </c>
      <c r="AP3306" s="72">
        <v>32.402999999999999</v>
      </c>
      <c r="AQ3306" s="72">
        <v>6.97</v>
      </c>
      <c r="AR3306" s="12">
        <v>76.41</v>
      </c>
      <c r="AS3306" s="72">
        <v>2.008</v>
      </c>
      <c r="AT3306" s="72">
        <v>48.994</v>
      </c>
      <c r="AU3306" s="12">
        <v>21.385999999999999</v>
      </c>
      <c r="AV3306" s="72">
        <v>0.56200000000000006</v>
      </c>
      <c r="AW3306" s="72">
        <v>47.225999999999999</v>
      </c>
      <c r="AX3306" s="12">
        <v>168.81700000000001</v>
      </c>
      <c r="AY3306" s="72">
        <v>4.4359999999999999</v>
      </c>
      <c r="AZ3306" s="72">
        <v>19.117999999999999</v>
      </c>
      <c r="BA3306" s="12">
        <v>190.203</v>
      </c>
      <c r="BB3306" s="72">
        <v>4.9980000000000002</v>
      </c>
      <c r="BC3306" s="72">
        <v>15.749000000000001</v>
      </c>
      <c r="BD3306" s="12">
        <v>86.418999999999997</v>
      </c>
      <c r="BE3306" s="72">
        <v>2.2709999999999999</v>
      </c>
      <c r="BF3306" s="72">
        <v>34.006999999999998</v>
      </c>
      <c r="BG3306" s="12">
        <v>276.62200000000001</v>
      </c>
      <c r="BH3306" s="72">
        <v>7.2679999999999998</v>
      </c>
      <c r="BI3306" s="72">
        <v>13.01</v>
      </c>
      <c r="BJ3306" s="12">
        <v>892.13699999999994</v>
      </c>
      <c r="BK3306" s="72">
        <v>23.440999999999999</v>
      </c>
      <c r="BL3306" s="72">
        <v>8.4009999999999998</v>
      </c>
      <c r="BM3306" s="12">
        <v>1327.4390000000001</v>
      </c>
      <c r="BN3306" s="72">
        <v>34.878999999999998</v>
      </c>
      <c r="BO3306" s="72">
        <v>5.91</v>
      </c>
      <c r="BP3306" s="12">
        <v>2219.576</v>
      </c>
      <c r="BQ3306" s="72">
        <v>58.320999999999998</v>
      </c>
      <c r="BR3306" s="72">
        <v>3.992</v>
      </c>
      <c r="BS3306" s="12">
        <v>2572.6080000000002</v>
      </c>
      <c r="BT3306" s="72">
        <v>67.596999999999994</v>
      </c>
      <c r="BU3306" s="72">
        <v>3.6789999999999998</v>
      </c>
      <c r="BV3306" s="12">
        <v>3805.808</v>
      </c>
      <c r="BW3306" s="72">
        <v>100</v>
      </c>
      <c r="BX3306" s="72">
        <v>3.6869999999999998</v>
      </c>
      <c r="BY3306" s="13"/>
      <c r="BZ3306" s="13"/>
    </row>
    <row r="3307" spans="1:78" ht="12.75" customHeight="1">
      <c r="A3307" s="122" t="s">
        <v>65</v>
      </c>
      <c r="B3307" s="71" t="s">
        <v>81</v>
      </c>
      <c r="C3307" s="71" t="s">
        <v>26</v>
      </c>
      <c r="D3307" s="34">
        <v>46082</v>
      </c>
      <c r="E3307" s="12">
        <v>229.58199999999999</v>
      </c>
      <c r="F3307" s="72">
        <v>6.3220000000000001</v>
      </c>
      <c r="G3307" s="72">
        <v>16.117999999999999</v>
      </c>
      <c r="H3307" s="12">
        <v>38.912999999999997</v>
      </c>
      <c r="I3307" s="72">
        <v>1.0720000000000001</v>
      </c>
      <c r="J3307" s="72">
        <v>30.800999999999998</v>
      </c>
      <c r="K3307" s="12">
        <v>15.16</v>
      </c>
      <c r="L3307" s="72">
        <v>0.41699999999999998</v>
      </c>
      <c r="M3307" s="72">
        <v>43.213000000000001</v>
      </c>
      <c r="N3307" s="12">
        <v>54.073</v>
      </c>
      <c r="O3307" s="72">
        <v>1.4890000000000001</v>
      </c>
      <c r="P3307" s="72">
        <v>23.974</v>
      </c>
      <c r="Q3307" s="12">
        <v>8.3219999999999992</v>
      </c>
      <c r="R3307" s="72">
        <v>0.22900000000000001</v>
      </c>
      <c r="S3307" s="72">
        <v>62.796999999999997</v>
      </c>
      <c r="T3307" s="12">
        <v>62.395000000000003</v>
      </c>
      <c r="U3307" s="72">
        <v>1.718</v>
      </c>
      <c r="V3307" s="72">
        <v>23.106000000000002</v>
      </c>
      <c r="W3307" s="12">
        <v>534.26499999999999</v>
      </c>
      <c r="X3307" s="72">
        <v>14.711</v>
      </c>
      <c r="Y3307" s="72">
        <v>14.577999999999999</v>
      </c>
      <c r="Z3307" s="12">
        <v>596.66</v>
      </c>
      <c r="AA3307" s="72">
        <v>16.428999999999998</v>
      </c>
      <c r="AB3307" s="72">
        <v>12.919</v>
      </c>
      <c r="AC3307" s="12">
        <v>826.24199999999996</v>
      </c>
      <c r="AD3307" s="72">
        <v>22.751000000000001</v>
      </c>
      <c r="AE3307" s="72">
        <v>10.332000000000001</v>
      </c>
      <c r="AF3307" s="12">
        <v>6.6390000000000002</v>
      </c>
      <c r="AG3307" s="72">
        <v>0.183</v>
      </c>
      <c r="AH3307" s="72">
        <v>83.744</v>
      </c>
      <c r="AI3307" s="12">
        <v>238.38499999999999</v>
      </c>
      <c r="AJ3307" s="72">
        <v>6.5640000000000001</v>
      </c>
      <c r="AK3307" s="72">
        <v>23.669</v>
      </c>
      <c r="AL3307" s="12">
        <v>245.024</v>
      </c>
      <c r="AM3307" s="72">
        <v>6.7469999999999999</v>
      </c>
      <c r="AN3307" s="72">
        <v>22.722999999999999</v>
      </c>
      <c r="AO3307" s="12">
        <v>1071.2670000000001</v>
      </c>
      <c r="AP3307" s="72">
        <v>29.498000000000001</v>
      </c>
      <c r="AQ3307" s="72">
        <v>8.9359999999999999</v>
      </c>
      <c r="AR3307" s="12">
        <v>30.454999999999998</v>
      </c>
      <c r="AS3307" s="72">
        <v>0.83899999999999997</v>
      </c>
      <c r="AT3307" s="72">
        <v>40.866999999999997</v>
      </c>
      <c r="AU3307" s="12">
        <v>21.477</v>
      </c>
      <c r="AV3307" s="72">
        <v>0.59099999999999997</v>
      </c>
      <c r="AW3307" s="72">
        <v>76.682000000000002</v>
      </c>
      <c r="AX3307" s="12">
        <v>153.87299999999999</v>
      </c>
      <c r="AY3307" s="72">
        <v>4.2370000000000001</v>
      </c>
      <c r="AZ3307" s="72">
        <v>23.311</v>
      </c>
      <c r="BA3307" s="12">
        <v>175.35</v>
      </c>
      <c r="BB3307" s="72">
        <v>4.8280000000000003</v>
      </c>
      <c r="BC3307" s="72">
        <v>21.483000000000001</v>
      </c>
      <c r="BD3307" s="12">
        <v>104.267</v>
      </c>
      <c r="BE3307" s="72">
        <v>2.871</v>
      </c>
      <c r="BF3307" s="72">
        <v>31.934000000000001</v>
      </c>
      <c r="BG3307" s="12">
        <v>279.61700000000002</v>
      </c>
      <c r="BH3307" s="72">
        <v>7.6989999999999998</v>
      </c>
      <c r="BI3307" s="72">
        <v>18.109000000000002</v>
      </c>
      <c r="BJ3307" s="12">
        <v>1009.979</v>
      </c>
      <c r="BK3307" s="72">
        <v>27.81</v>
      </c>
      <c r="BL3307" s="72">
        <v>8.6270000000000007</v>
      </c>
      <c r="BM3307" s="12">
        <v>1240.337</v>
      </c>
      <c r="BN3307" s="72">
        <v>34.152999999999999</v>
      </c>
      <c r="BO3307" s="72">
        <v>6.508</v>
      </c>
      <c r="BP3307" s="12">
        <v>2250.317</v>
      </c>
      <c r="BQ3307" s="72">
        <v>61.963999999999999</v>
      </c>
      <c r="BR3307" s="72">
        <v>5.09</v>
      </c>
      <c r="BS3307" s="12">
        <v>2560.3890000000001</v>
      </c>
      <c r="BT3307" s="72">
        <v>70.501999999999995</v>
      </c>
      <c r="BU3307" s="72">
        <v>4.6760000000000002</v>
      </c>
      <c r="BV3307" s="12">
        <v>3631.6550000000002</v>
      </c>
      <c r="BW3307" s="72">
        <v>100</v>
      </c>
      <c r="BX3307" s="72">
        <v>4.3760000000000003</v>
      </c>
      <c r="BY3307" s="13"/>
      <c r="BZ3307" s="13"/>
    </row>
    <row r="3308" spans="1:78" ht="12.75" customHeight="1">
      <c r="A3308" s="122" t="s">
        <v>65</v>
      </c>
      <c r="B3308" s="71" t="s">
        <v>81</v>
      </c>
      <c r="C3308" s="71" t="s">
        <v>26</v>
      </c>
      <c r="D3308" s="34">
        <v>46174</v>
      </c>
      <c r="E3308" s="12">
        <v>363.40499999999997</v>
      </c>
      <c r="F3308" s="72">
        <v>9.2829999999999995</v>
      </c>
      <c r="G3308" s="72">
        <v>9.5229999999999997</v>
      </c>
      <c r="H3308" s="12">
        <v>76.405000000000001</v>
      </c>
      <c r="I3308" s="72">
        <v>1.952</v>
      </c>
      <c r="J3308" s="72">
        <v>30.527999999999999</v>
      </c>
      <c r="K3308" s="12">
        <v>65.903999999999996</v>
      </c>
      <c r="L3308" s="72">
        <v>1.6830000000000001</v>
      </c>
      <c r="M3308" s="72">
        <v>37.918999999999997</v>
      </c>
      <c r="N3308" s="12">
        <v>142.309</v>
      </c>
      <c r="O3308" s="72">
        <v>3.6349999999999998</v>
      </c>
      <c r="P3308" s="72">
        <v>23.943999999999999</v>
      </c>
      <c r="Q3308" s="12">
        <v>18.994</v>
      </c>
      <c r="R3308" s="72">
        <v>0.48499999999999999</v>
      </c>
      <c r="S3308" s="72">
        <v>53.999000000000002</v>
      </c>
      <c r="T3308" s="12">
        <v>161.303</v>
      </c>
      <c r="U3308" s="72">
        <v>4.12</v>
      </c>
      <c r="V3308" s="72">
        <v>23.279</v>
      </c>
      <c r="W3308" s="12">
        <v>535.17700000000002</v>
      </c>
      <c r="X3308" s="72">
        <v>13.670999999999999</v>
      </c>
      <c r="Y3308" s="72">
        <v>12.303000000000001</v>
      </c>
      <c r="Z3308" s="12">
        <v>696.48</v>
      </c>
      <c r="AA3308" s="72">
        <v>17.791</v>
      </c>
      <c r="AB3308" s="72">
        <v>9.109</v>
      </c>
      <c r="AC3308" s="12">
        <v>1059.885</v>
      </c>
      <c r="AD3308" s="72">
        <v>27.074000000000002</v>
      </c>
      <c r="AE3308" s="72">
        <v>6.7919999999999998</v>
      </c>
      <c r="AF3308" s="12">
        <v>10.667999999999999</v>
      </c>
      <c r="AG3308" s="72">
        <v>0.27300000000000002</v>
      </c>
      <c r="AH3308" s="72">
        <v>81.66</v>
      </c>
      <c r="AI3308" s="12">
        <v>203.56</v>
      </c>
      <c r="AJ3308" s="72">
        <v>5.2</v>
      </c>
      <c r="AK3308" s="72">
        <v>15.651999999999999</v>
      </c>
      <c r="AL3308" s="12">
        <v>214.22800000000001</v>
      </c>
      <c r="AM3308" s="72">
        <v>5.4720000000000004</v>
      </c>
      <c r="AN3308" s="72">
        <v>13.866</v>
      </c>
      <c r="AO3308" s="12">
        <v>1274.1130000000001</v>
      </c>
      <c r="AP3308" s="72">
        <v>32.546999999999997</v>
      </c>
      <c r="AQ3308" s="72">
        <v>6.1139999999999999</v>
      </c>
      <c r="AR3308" s="12">
        <v>43.185000000000002</v>
      </c>
      <c r="AS3308" s="72">
        <v>1.103</v>
      </c>
      <c r="AT3308" s="72">
        <v>32.253</v>
      </c>
      <c r="AU3308" s="12">
        <v>30.93</v>
      </c>
      <c r="AV3308" s="72">
        <v>0.79</v>
      </c>
      <c r="AW3308" s="72">
        <v>49.317</v>
      </c>
      <c r="AX3308" s="12">
        <v>267.82900000000001</v>
      </c>
      <c r="AY3308" s="72">
        <v>6.8419999999999996</v>
      </c>
      <c r="AZ3308" s="72">
        <v>15.532999999999999</v>
      </c>
      <c r="BA3308" s="12">
        <v>298.75900000000001</v>
      </c>
      <c r="BB3308" s="72">
        <v>7.6319999999999997</v>
      </c>
      <c r="BC3308" s="72">
        <v>14.933999999999999</v>
      </c>
      <c r="BD3308" s="12">
        <v>83.307000000000002</v>
      </c>
      <c r="BE3308" s="72">
        <v>2.1280000000000001</v>
      </c>
      <c r="BF3308" s="72">
        <v>31.065000000000001</v>
      </c>
      <c r="BG3308" s="12">
        <v>382.06599999999997</v>
      </c>
      <c r="BH3308" s="72">
        <v>9.76</v>
      </c>
      <c r="BI3308" s="72">
        <v>13.818</v>
      </c>
      <c r="BJ3308" s="12">
        <v>816.54700000000003</v>
      </c>
      <c r="BK3308" s="72">
        <v>20.858000000000001</v>
      </c>
      <c r="BL3308" s="72">
        <v>10.571</v>
      </c>
      <c r="BM3308" s="12">
        <v>1398.826</v>
      </c>
      <c r="BN3308" s="72">
        <v>35.731999999999999</v>
      </c>
      <c r="BO3308" s="72">
        <v>5.26</v>
      </c>
      <c r="BP3308" s="12">
        <v>2215.373</v>
      </c>
      <c r="BQ3308" s="72">
        <v>56.591000000000001</v>
      </c>
      <c r="BR3308" s="72">
        <v>4.415</v>
      </c>
      <c r="BS3308" s="12">
        <v>2640.6239999999998</v>
      </c>
      <c r="BT3308" s="72">
        <v>67.453000000000003</v>
      </c>
      <c r="BU3308" s="72">
        <v>4.2130000000000001</v>
      </c>
      <c r="BV3308" s="12">
        <v>3914.7370000000001</v>
      </c>
      <c r="BW3308" s="72">
        <v>100</v>
      </c>
      <c r="BX3308" s="72">
        <v>3.4750000000000001</v>
      </c>
      <c r="BY3308" s="13"/>
      <c r="BZ3308" s="13"/>
    </row>
    <row r="3309" spans="1:78" ht="12.75" customHeight="1">
      <c r="A3309" s="122" t="s">
        <v>65</v>
      </c>
      <c r="B3309" s="71" t="s">
        <v>81</v>
      </c>
      <c r="C3309" s="71" t="s">
        <v>24</v>
      </c>
      <c r="D3309" s="34">
        <v>41883</v>
      </c>
      <c r="E3309" s="12">
        <v>123.717</v>
      </c>
      <c r="F3309" s="72">
        <v>6.5810000000000004</v>
      </c>
      <c r="G3309" s="72">
        <v>27.864999999999998</v>
      </c>
      <c r="H3309" s="12">
        <v>47.357999999999997</v>
      </c>
      <c r="I3309" s="72">
        <v>2.5190000000000001</v>
      </c>
      <c r="J3309" s="72">
        <v>47.033999999999999</v>
      </c>
      <c r="K3309" s="12">
        <v>27.902000000000001</v>
      </c>
      <c r="L3309" s="72">
        <v>1.484</v>
      </c>
      <c r="M3309" s="72">
        <v>37.072000000000003</v>
      </c>
      <c r="N3309" s="12">
        <v>75.260000000000005</v>
      </c>
      <c r="O3309" s="72">
        <v>4.0030000000000001</v>
      </c>
      <c r="P3309" s="72">
        <v>33.417999999999999</v>
      </c>
      <c r="Q3309" s="12">
        <v>9.7569999999999997</v>
      </c>
      <c r="R3309" s="72">
        <v>0.51900000000000002</v>
      </c>
      <c r="S3309" s="72">
        <v>70.635000000000005</v>
      </c>
      <c r="T3309" s="12">
        <v>85.016999999999996</v>
      </c>
      <c r="U3309" s="72">
        <v>4.5220000000000002</v>
      </c>
      <c r="V3309" s="72">
        <v>31.878</v>
      </c>
      <c r="W3309" s="12">
        <v>132.142</v>
      </c>
      <c r="X3309" s="72">
        <v>7.0289999999999999</v>
      </c>
      <c r="Y3309" s="72">
        <v>23.49</v>
      </c>
      <c r="Z3309" s="12">
        <v>217.15899999999999</v>
      </c>
      <c r="AA3309" s="72">
        <v>11.551</v>
      </c>
      <c r="AB3309" s="72">
        <v>16.73</v>
      </c>
      <c r="AC3309" s="12">
        <v>340.87599999999998</v>
      </c>
      <c r="AD3309" s="72">
        <v>18.132000000000001</v>
      </c>
      <c r="AE3309" s="72">
        <v>13.467000000000001</v>
      </c>
      <c r="AF3309" s="12">
        <v>0</v>
      </c>
      <c r="AG3309" s="72">
        <v>0</v>
      </c>
      <c r="AH3309" s="72">
        <v>0</v>
      </c>
      <c r="AI3309" s="12">
        <v>225.017</v>
      </c>
      <c r="AJ3309" s="72">
        <v>11.968999999999999</v>
      </c>
      <c r="AK3309" s="72">
        <v>17.335000000000001</v>
      </c>
      <c r="AL3309" s="12">
        <v>225.017</v>
      </c>
      <c r="AM3309" s="72">
        <v>11.968999999999999</v>
      </c>
      <c r="AN3309" s="72">
        <v>17.335000000000001</v>
      </c>
      <c r="AO3309" s="12">
        <v>565.89300000000003</v>
      </c>
      <c r="AP3309" s="72">
        <v>30.102</v>
      </c>
      <c r="AQ3309" s="72">
        <v>10.334</v>
      </c>
      <c r="AR3309" s="12">
        <v>19.472000000000001</v>
      </c>
      <c r="AS3309" s="72">
        <v>1.036</v>
      </c>
      <c r="AT3309" s="72">
        <v>74.578000000000003</v>
      </c>
      <c r="AU3309" s="12">
        <v>10.683</v>
      </c>
      <c r="AV3309" s="72">
        <v>0.56799999999999995</v>
      </c>
      <c r="AW3309" s="72">
        <v>71.400999999999996</v>
      </c>
      <c r="AX3309" s="12">
        <v>211.15100000000001</v>
      </c>
      <c r="AY3309" s="72">
        <v>11.231999999999999</v>
      </c>
      <c r="AZ3309" s="72">
        <v>22.984000000000002</v>
      </c>
      <c r="BA3309" s="12">
        <v>221.834</v>
      </c>
      <c r="BB3309" s="72">
        <v>11.8</v>
      </c>
      <c r="BC3309" s="72">
        <v>22.437999999999999</v>
      </c>
      <c r="BD3309" s="12">
        <v>188.941</v>
      </c>
      <c r="BE3309" s="72">
        <v>10.050000000000001</v>
      </c>
      <c r="BF3309" s="72">
        <v>32.481999999999999</v>
      </c>
      <c r="BG3309" s="12">
        <v>410.77499999999998</v>
      </c>
      <c r="BH3309" s="72">
        <v>21.850999999999999</v>
      </c>
      <c r="BI3309" s="72">
        <v>21.891999999999999</v>
      </c>
      <c r="BJ3309" s="12">
        <v>428.75</v>
      </c>
      <c r="BK3309" s="72">
        <v>22.806999999999999</v>
      </c>
      <c r="BL3309" s="72">
        <v>16.885999999999999</v>
      </c>
      <c r="BM3309" s="12">
        <v>455.036</v>
      </c>
      <c r="BN3309" s="72">
        <v>24.204999999999998</v>
      </c>
      <c r="BO3309" s="72">
        <v>12.099</v>
      </c>
      <c r="BP3309" s="12">
        <v>883.78599999999994</v>
      </c>
      <c r="BQ3309" s="72">
        <v>47.012</v>
      </c>
      <c r="BR3309" s="72">
        <v>7.0149999999999997</v>
      </c>
      <c r="BS3309" s="12">
        <v>1314.0319999999999</v>
      </c>
      <c r="BT3309" s="72">
        <v>69.897999999999996</v>
      </c>
      <c r="BU3309" s="72">
        <v>6.0270000000000001</v>
      </c>
      <c r="BV3309" s="12">
        <v>1879.9259999999999</v>
      </c>
      <c r="BW3309" s="72">
        <v>100</v>
      </c>
      <c r="BX3309" s="72">
        <v>5.1580000000000004</v>
      </c>
      <c r="BY3309" s="13"/>
      <c r="BZ3309" s="13"/>
    </row>
    <row r="3310" spans="1:78" ht="12.75" customHeight="1">
      <c r="A3310" s="122" t="s">
        <v>65</v>
      </c>
      <c r="B3310" s="71" t="s">
        <v>81</v>
      </c>
      <c r="C3310" s="71" t="s">
        <v>24</v>
      </c>
      <c r="D3310" s="34">
        <v>41974</v>
      </c>
      <c r="E3310" s="12">
        <v>91.637</v>
      </c>
      <c r="F3310" s="72">
        <v>5.1619999999999999</v>
      </c>
      <c r="G3310" s="72">
        <v>24.053999999999998</v>
      </c>
      <c r="H3310" s="12">
        <v>56.475999999999999</v>
      </c>
      <c r="I3310" s="72">
        <v>3.1819999999999999</v>
      </c>
      <c r="J3310" s="72">
        <v>38.076000000000001</v>
      </c>
      <c r="K3310" s="12">
        <v>15.208</v>
      </c>
      <c r="L3310" s="72">
        <v>0.85699999999999998</v>
      </c>
      <c r="M3310" s="72">
        <v>55.734000000000002</v>
      </c>
      <c r="N3310" s="12">
        <v>71.683000000000007</v>
      </c>
      <c r="O3310" s="72">
        <v>4.0380000000000003</v>
      </c>
      <c r="P3310" s="72">
        <v>31.329000000000001</v>
      </c>
      <c r="Q3310" s="12">
        <v>0</v>
      </c>
      <c r="R3310" s="72">
        <v>0</v>
      </c>
      <c r="S3310" s="72">
        <v>0</v>
      </c>
      <c r="T3310" s="12">
        <v>71.683000000000007</v>
      </c>
      <c r="U3310" s="72">
        <v>4.0380000000000003</v>
      </c>
      <c r="V3310" s="72">
        <v>31.329000000000001</v>
      </c>
      <c r="W3310" s="12">
        <v>136.64599999999999</v>
      </c>
      <c r="X3310" s="72">
        <v>7.6980000000000004</v>
      </c>
      <c r="Y3310" s="72">
        <v>25.57</v>
      </c>
      <c r="Z3310" s="12">
        <v>208.33</v>
      </c>
      <c r="AA3310" s="72">
        <v>11.736000000000001</v>
      </c>
      <c r="AB3310" s="72">
        <v>17.911000000000001</v>
      </c>
      <c r="AC3310" s="12">
        <v>299.96699999999998</v>
      </c>
      <c r="AD3310" s="72">
        <v>16.899000000000001</v>
      </c>
      <c r="AE3310" s="72">
        <v>15.239000000000001</v>
      </c>
      <c r="AF3310" s="12">
        <v>0</v>
      </c>
      <c r="AG3310" s="72">
        <v>0</v>
      </c>
      <c r="AH3310" s="72">
        <v>0</v>
      </c>
      <c r="AI3310" s="12">
        <v>260.25700000000001</v>
      </c>
      <c r="AJ3310" s="72">
        <v>14.662000000000001</v>
      </c>
      <c r="AK3310" s="72">
        <v>10.202999999999999</v>
      </c>
      <c r="AL3310" s="12">
        <v>260.25700000000001</v>
      </c>
      <c r="AM3310" s="72">
        <v>14.662000000000001</v>
      </c>
      <c r="AN3310" s="72">
        <v>10.202999999999999</v>
      </c>
      <c r="AO3310" s="12">
        <v>560.22400000000005</v>
      </c>
      <c r="AP3310" s="72">
        <v>31.561</v>
      </c>
      <c r="AQ3310" s="72">
        <v>9.5109999999999992</v>
      </c>
      <c r="AR3310" s="12">
        <v>10.089</v>
      </c>
      <c r="AS3310" s="72">
        <v>0.56799999999999995</v>
      </c>
      <c r="AT3310" s="72">
        <v>76.495000000000005</v>
      </c>
      <c r="AU3310" s="12">
        <v>13.786</v>
      </c>
      <c r="AV3310" s="72">
        <v>0.77700000000000002</v>
      </c>
      <c r="AW3310" s="72">
        <v>92.736999999999995</v>
      </c>
      <c r="AX3310" s="12">
        <v>164.64699999999999</v>
      </c>
      <c r="AY3310" s="72">
        <v>9.2759999999999998</v>
      </c>
      <c r="AZ3310" s="72">
        <v>26.742000000000001</v>
      </c>
      <c r="BA3310" s="12">
        <v>178.434</v>
      </c>
      <c r="BB3310" s="72">
        <v>10.052</v>
      </c>
      <c r="BC3310" s="72">
        <v>24.867000000000001</v>
      </c>
      <c r="BD3310" s="12">
        <v>112.369</v>
      </c>
      <c r="BE3310" s="72">
        <v>6.33</v>
      </c>
      <c r="BF3310" s="72">
        <v>23.914999999999999</v>
      </c>
      <c r="BG3310" s="12">
        <v>290.80200000000002</v>
      </c>
      <c r="BH3310" s="72">
        <v>16.382999999999999</v>
      </c>
      <c r="BI3310" s="72">
        <v>17.103999999999999</v>
      </c>
      <c r="BJ3310" s="12">
        <v>433.322</v>
      </c>
      <c r="BK3310" s="72">
        <v>24.411999999999999</v>
      </c>
      <c r="BL3310" s="72">
        <v>14.134</v>
      </c>
      <c r="BM3310" s="12">
        <v>480.63499999999999</v>
      </c>
      <c r="BN3310" s="72">
        <v>27.077000000000002</v>
      </c>
      <c r="BO3310" s="72">
        <v>8.0809999999999995</v>
      </c>
      <c r="BP3310" s="12">
        <v>913.95799999999997</v>
      </c>
      <c r="BQ3310" s="72">
        <v>51.488</v>
      </c>
      <c r="BR3310" s="72">
        <v>7.2569999999999997</v>
      </c>
      <c r="BS3310" s="12">
        <v>1214.8489999999999</v>
      </c>
      <c r="BT3310" s="72">
        <v>68.438999999999993</v>
      </c>
      <c r="BU3310" s="72">
        <v>5.7149999999999999</v>
      </c>
      <c r="BV3310" s="12">
        <v>1775.0719999999999</v>
      </c>
      <c r="BW3310" s="72">
        <v>100</v>
      </c>
      <c r="BX3310" s="72">
        <v>4.6680000000000001</v>
      </c>
      <c r="BY3310" s="13"/>
      <c r="BZ3310" s="13"/>
    </row>
    <row r="3311" spans="1:78" ht="12.75" customHeight="1">
      <c r="A3311" s="122" t="s">
        <v>65</v>
      </c>
      <c r="B3311" s="71" t="s">
        <v>81</v>
      </c>
      <c r="C3311" s="71" t="s">
        <v>24</v>
      </c>
      <c r="D3311" s="34">
        <v>42064</v>
      </c>
      <c r="E3311" s="12">
        <v>88.977000000000004</v>
      </c>
      <c r="F3311" s="72">
        <v>5.3010000000000002</v>
      </c>
      <c r="G3311" s="72">
        <v>29.934000000000001</v>
      </c>
      <c r="H3311" s="12">
        <v>9.0869999999999997</v>
      </c>
      <c r="I3311" s="72">
        <v>0.54100000000000004</v>
      </c>
      <c r="J3311" s="72">
        <v>55.53</v>
      </c>
      <c r="K3311" s="12">
        <v>18.943999999999999</v>
      </c>
      <c r="L3311" s="72">
        <v>1.129</v>
      </c>
      <c r="M3311" s="72">
        <v>50.295999999999999</v>
      </c>
      <c r="N3311" s="12">
        <v>28.030999999999999</v>
      </c>
      <c r="O3311" s="72">
        <v>1.67</v>
      </c>
      <c r="P3311" s="72">
        <v>36.213999999999999</v>
      </c>
      <c r="Q3311" s="12">
        <v>4.3390000000000004</v>
      </c>
      <c r="R3311" s="72">
        <v>0.25900000000000001</v>
      </c>
      <c r="S3311" s="72">
        <v>104.194</v>
      </c>
      <c r="T3311" s="12">
        <v>32.369999999999997</v>
      </c>
      <c r="U3311" s="72">
        <v>1.9279999999999999</v>
      </c>
      <c r="V3311" s="72">
        <v>32.179000000000002</v>
      </c>
      <c r="W3311" s="12">
        <v>110.27</v>
      </c>
      <c r="X3311" s="72">
        <v>6.569</v>
      </c>
      <c r="Y3311" s="72">
        <v>36.256999999999998</v>
      </c>
      <c r="Z3311" s="12">
        <v>142.63999999999999</v>
      </c>
      <c r="AA3311" s="72">
        <v>8.4979999999999993</v>
      </c>
      <c r="AB3311" s="72">
        <v>30.425999999999998</v>
      </c>
      <c r="AC3311" s="12">
        <v>231.61600000000001</v>
      </c>
      <c r="AD3311" s="72">
        <v>13.798999999999999</v>
      </c>
      <c r="AE3311" s="72">
        <v>23.661000000000001</v>
      </c>
      <c r="AF3311" s="12">
        <v>0</v>
      </c>
      <c r="AG3311" s="72">
        <v>0</v>
      </c>
      <c r="AH3311" s="72">
        <v>0</v>
      </c>
      <c r="AI3311" s="12">
        <v>176.78399999999999</v>
      </c>
      <c r="AJ3311" s="72">
        <v>10.532</v>
      </c>
      <c r="AK3311" s="72">
        <v>24.873000000000001</v>
      </c>
      <c r="AL3311" s="12">
        <v>176.78399999999999</v>
      </c>
      <c r="AM3311" s="72">
        <v>10.532</v>
      </c>
      <c r="AN3311" s="72">
        <v>24.873000000000001</v>
      </c>
      <c r="AO3311" s="12">
        <v>408.4</v>
      </c>
      <c r="AP3311" s="72">
        <v>24.331</v>
      </c>
      <c r="AQ3311" s="72">
        <v>15.824999999999999</v>
      </c>
      <c r="AR3311" s="12">
        <v>7.9210000000000003</v>
      </c>
      <c r="AS3311" s="72">
        <v>0.47199999999999998</v>
      </c>
      <c r="AT3311" s="72">
        <v>106.833</v>
      </c>
      <c r="AU3311" s="12">
        <v>65.653999999999996</v>
      </c>
      <c r="AV3311" s="72">
        <v>3.911</v>
      </c>
      <c r="AW3311" s="72">
        <v>54.493000000000002</v>
      </c>
      <c r="AX3311" s="12">
        <v>141.90100000000001</v>
      </c>
      <c r="AY3311" s="72">
        <v>8.4540000000000006</v>
      </c>
      <c r="AZ3311" s="72">
        <v>32.817</v>
      </c>
      <c r="BA3311" s="12">
        <v>207.55500000000001</v>
      </c>
      <c r="BB3311" s="72">
        <v>12.365</v>
      </c>
      <c r="BC3311" s="72">
        <v>29.100999999999999</v>
      </c>
      <c r="BD3311" s="12">
        <v>109.364</v>
      </c>
      <c r="BE3311" s="72">
        <v>6.516</v>
      </c>
      <c r="BF3311" s="72">
        <v>33.523000000000003</v>
      </c>
      <c r="BG3311" s="12">
        <v>316.91899999999998</v>
      </c>
      <c r="BH3311" s="72">
        <v>18.881</v>
      </c>
      <c r="BI3311" s="72">
        <v>21.611000000000001</v>
      </c>
      <c r="BJ3311" s="12">
        <v>508.15899999999999</v>
      </c>
      <c r="BK3311" s="72">
        <v>30.274000000000001</v>
      </c>
      <c r="BL3311" s="72">
        <v>12.411</v>
      </c>
      <c r="BM3311" s="12">
        <v>437.11200000000002</v>
      </c>
      <c r="BN3311" s="72">
        <v>26.042000000000002</v>
      </c>
      <c r="BO3311" s="72">
        <v>7.7450000000000001</v>
      </c>
      <c r="BP3311" s="12">
        <v>945.27099999999996</v>
      </c>
      <c r="BQ3311" s="72">
        <v>56.316000000000003</v>
      </c>
      <c r="BR3311" s="72">
        <v>7.298</v>
      </c>
      <c r="BS3311" s="12">
        <v>1270.1110000000001</v>
      </c>
      <c r="BT3311" s="72">
        <v>75.668999999999997</v>
      </c>
      <c r="BU3311" s="72">
        <v>5.984</v>
      </c>
      <c r="BV3311" s="12">
        <v>1678.5119999999999</v>
      </c>
      <c r="BW3311" s="72">
        <v>100</v>
      </c>
      <c r="BX3311" s="72">
        <v>6.556</v>
      </c>
      <c r="BY3311" s="13"/>
      <c r="BZ3311" s="13"/>
    </row>
    <row r="3312" spans="1:78" ht="12.75" customHeight="1">
      <c r="A3312" s="122" t="s">
        <v>65</v>
      </c>
      <c r="B3312" s="71" t="s">
        <v>81</v>
      </c>
      <c r="C3312" s="71" t="s">
        <v>24</v>
      </c>
      <c r="D3312" s="34">
        <v>42156</v>
      </c>
      <c r="E3312" s="12">
        <v>135.28200000000001</v>
      </c>
      <c r="F3312" s="72">
        <v>7.6580000000000004</v>
      </c>
      <c r="G3312" s="72">
        <v>20.303999999999998</v>
      </c>
      <c r="H3312" s="12">
        <v>21.478999999999999</v>
      </c>
      <c r="I3312" s="72">
        <v>1.216</v>
      </c>
      <c r="J3312" s="72">
        <v>51.362000000000002</v>
      </c>
      <c r="K3312" s="12">
        <v>40.311</v>
      </c>
      <c r="L3312" s="72">
        <v>2.282</v>
      </c>
      <c r="M3312" s="72">
        <v>50.9</v>
      </c>
      <c r="N3312" s="12">
        <v>61.79</v>
      </c>
      <c r="O3312" s="72">
        <v>3.4980000000000002</v>
      </c>
      <c r="P3312" s="72">
        <v>32.875</v>
      </c>
      <c r="Q3312" s="12">
        <v>3.3330000000000002</v>
      </c>
      <c r="R3312" s="72">
        <v>0.189</v>
      </c>
      <c r="S3312" s="72">
        <v>105.02800000000001</v>
      </c>
      <c r="T3312" s="12">
        <v>65.123000000000005</v>
      </c>
      <c r="U3312" s="72">
        <v>3.6859999999999999</v>
      </c>
      <c r="V3312" s="72">
        <v>31.234999999999999</v>
      </c>
      <c r="W3312" s="12">
        <v>177.03700000000001</v>
      </c>
      <c r="X3312" s="72">
        <v>10.022</v>
      </c>
      <c r="Y3312" s="72">
        <v>20.457999999999998</v>
      </c>
      <c r="Z3312" s="12">
        <v>242.161</v>
      </c>
      <c r="AA3312" s="72">
        <v>13.708</v>
      </c>
      <c r="AB3312" s="72">
        <v>15.282</v>
      </c>
      <c r="AC3312" s="12">
        <v>377.44299999999998</v>
      </c>
      <c r="AD3312" s="72">
        <v>21.366</v>
      </c>
      <c r="AE3312" s="72">
        <v>11.792</v>
      </c>
      <c r="AF3312" s="12">
        <v>8.0510000000000002</v>
      </c>
      <c r="AG3312" s="72">
        <v>0.45600000000000002</v>
      </c>
      <c r="AH3312" s="72">
        <v>97.507000000000005</v>
      </c>
      <c r="AI3312" s="12">
        <v>196.875</v>
      </c>
      <c r="AJ3312" s="72">
        <v>11.145</v>
      </c>
      <c r="AK3312" s="72">
        <v>16.734000000000002</v>
      </c>
      <c r="AL3312" s="12">
        <v>204.92599999999999</v>
      </c>
      <c r="AM3312" s="72">
        <v>11.6</v>
      </c>
      <c r="AN3312" s="72">
        <v>15.685</v>
      </c>
      <c r="AO3312" s="12">
        <v>582.36900000000003</v>
      </c>
      <c r="AP3312" s="72">
        <v>32.966000000000001</v>
      </c>
      <c r="AQ3312" s="72">
        <v>10.75</v>
      </c>
      <c r="AR3312" s="12">
        <v>0</v>
      </c>
      <c r="AS3312" s="72">
        <v>0</v>
      </c>
      <c r="AT3312" s="72">
        <v>0</v>
      </c>
      <c r="AU3312" s="12">
        <v>5.907</v>
      </c>
      <c r="AV3312" s="72">
        <v>0.33400000000000002</v>
      </c>
      <c r="AW3312" s="72">
        <v>127.53100000000001</v>
      </c>
      <c r="AX3312" s="12">
        <v>213.78800000000001</v>
      </c>
      <c r="AY3312" s="72">
        <v>12.102</v>
      </c>
      <c r="AZ3312" s="72">
        <v>20.945</v>
      </c>
      <c r="BA3312" s="12">
        <v>219.69399999999999</v>
      </c>
      <c r="BB3312" s="72">
        <v>12.436</v>
      </c>
      <c r="BC3312" s="72">
        <v>20.248000000000001</v>
      </c>
      <c r="BD3312" s="12">
        <v>118.82299999999999</v>
      </c>
      <c r="BE3312" s="72">
        <v>6.726</v>
      </c>
      <c r="BF3312" s="72">
        <v>27.152999999999999</v>
      </c>
      <c r="BG3312" s="12">
        <v>338.517</v>
      </c>
      <c r="BH3312" s="72">
        <v>19.163</v>
      </c>
      <c r="BI3312" s="72">
        <v>12.933</v>
      </c>
      <c r="BJ3312" s="12">
        <v>461.90100000000001</v>
      </c>
      <c r="BK3312" s="72">
        <v>26.146999999999998</v>
      </c>
      <c r="BL3312" s="72">
        <v>11.301</v>
      </c>
      <c r="BM3312" s="12">
        <v>383.77100000000002</v>
      </c>
      <c r="BN3312" s="72">
        <v>21.724</v>
      </c>
      <c r="BO3312" s="72">
        <v>12.788</v>
      </c>
      <c r="BP3312" s="12">
        <v>845.673</v>
      </c>
      <c r="BQ3312" s="72">
        <v>47.871000000000002</v>
      </c>
      <c r="BR3312" s="72">
        <v>6.8650000000000002</v>
      </c>
      <c r="BS3312" s="12">
        <v>1184.19</v>
      </c>
      <c r="BT3312" s="72">
        <v>67.034000000000006</v>
      </c>
      <c r="BU3312" s="72">
        <v>5.7089999999999996</v>
      </c>
      <c r="BV3312" s="12">
        <v>1766.559</v>
      </c>
      <c r="BW3312" s="72">
        <v>100</v>
      </c>
      <c r="BX3312" s="72">
        <v>4.8819999999999997</v>
      </c>
      <c r="BY3312" s="13"/>
      <c r="BZ3312" s="13"/>
    </row>
    <row r="3313" spans="1:78" ht="12.75" customHeight="1">
      <c r="A3313" s="122" t="s">
        <v>65</v>
      </c>
      <c r="B3313" s="71" t="s">
        <v>81</v>
      </c>
      <c r="C3313" s="71" t="s">
        <v>24</v>
      </c>
      <c r="D3313" s="34">
        <v>42614</v>
      </c>
      <c r="E3313" s="12">
        <v>72.484999999999999</v>
      </c>
      <c r="F3313" s="72">
        <v>4.3049999999999997</v>
      </c>
      <c r="G3313" s="72">
        <v>28.79</v>
      </c>
      <c r="H3313" s="12">
        <v>69.617000000000004</v>
      </c>
      <c r="I3313" s="72">
        <v>4.1349999999999998</v>
      </c>
      <c r="J3313" s="72">
        <v>31.492999999999999</v>
      </c>
      <c r="K3313" s="12">
        <v>47.067</v>
      </c>
      <c r="L3313" s="72">
        <v>2.7959999999999998</v>
      </c>
      <c r="M3313" s="72">
        <v>54.427</v>
      </c>
      <c r="N3313" s="12">
        <v>116.68300000000001</v>
      </c>
      <c r="O3313" s="72">
        <v>6.931</v>
      </c>
      <c r="P3313" s="72">
        <v>32.698999999999998</v>
      </c>
      <c r="Q3313" s="12">
        <v>7.1440000000000001</v>
      </c>
      <c r="R3313" s="72">
        <v>0.42399999999999999</v>
      </c>
      <c r="S3313" s="72">
        <v>104.462</v>
      </c>
      <c r="T3313" s="12">
        <v>123.828</v>
      </c>
      <c r="U3313" s="72">
        <v>7.3550000000000004</v>
      </c>
      <c r="V3313" s="72">
        <v>31.100999999999999</v>
      </c>
      <c r="W3313" s="12">
        <v>120.247</v>
      </c>
      <c r="X3313" s="72">
        <v>7.1420000000000003</v>
      </c>
      <c r="Y3313" s="72">
        <v>19.518000000000001</v>
      </c>
      <c r="Z3313" s="12">
        <v>244.07499999999999</v>
      </c>
      <c r="AA3313" s="72">
        <v>14.497</v>
      </c>
      <c r="AB3313" s="72">
        <v>17.145</v>
      </c>
      <c r="AC3313" s="12">
        <v>316.56</v>
      </c>
      <c r="AD3313" s="72">
        <v>18.803000000000001</v>
      </c>
      <c r="AE3313" s="72">
        <v>15.336</v>
      </c>
      <c r="AF3313" s="12">
        <v>0</v>
      </c>
      <c r="AG3313" s="72">
        <v>0</v>
      </c>
      <c r="AH3313" s="72">
        <v>0</v>
      </c>
      <c r="AI3313" s="12">
        <v>158.88999999999999</v>
      </c>
      <c r="AJ3313" s="72">
        <v>9.4380000000000006</v>
      </c>
      <c r="AK3313" s="72">
        <v>24.907</v>
      </c>
      <c r="AL3313" s="12">
        <v>158.88999999999999</v>
      </c>
      <c r="AM3313" s="72">
        <v>9.4380000000000006</v>
      </c>
      <c r="AN3313" s="72">
        <v>24.907</v>
      </c>
      <c r="AO3313" s="12">
        <v>475.45100000000002</v>
      </c>
      <c r="AP3313" s="72">
        <v>28.241</v>
      </c>
      <c r="AQ3313" s="72">
        <v>13.208</v>
      </c>
      <c r="AR3313" s="12">
        <v>4.3380000000000001</v>
      </c>
      <c r="AS3313" s="72">
        <v>0.25800000000000001</v>
      </c>
      <c r="AT3313" s="72">
        <v>102.554</v>
      </c>
      <c r="AU3313" s="12">
        <v>3.7719999999999998</v>
      </c>
      <c r="AV3313" s="72">
        <v>0.224</v>
      </c>
      <c r="AW3313" s="72">
        <v>105.047</v>
      </c>
      <c r="AX3313" s="12">
        <v>132.708</v>
      </c>
      <c r="AY3313" s="72">
        <v>7.883</v>
      </c>
      <c r="AZ3313" s="72">
        <v>25.774000000000001</v>
      </c>
      <c r="BA3313" s="12">
        <v>136.48099999999999</v>
      </c>
      <c r="BB3313" s="72">
        <v>8.1069999999999993</v>
      </c>
      <c r="BC3313" s="72">
        <v>24.951000000000001</v>
      </c>
      <c r="BD3313" s="12">
        <v>88.338999999999999</v>
      </c>
      <c r="BE3313" s="72">
        <v>5.2469999999999999</v>
      </c>
      <c r="BF3313" s="72">
        <v>32.207000000000001</v>
      </c>
      <c r="BG3313" s="12">
        <v>224.82</v>
      </c>
      <c r="BH3313" s="72">
        <v>13.353999999999999</v>
      </c>
      <c r="BI3313" s="72">
        <v>16.204000000000001</v>
      </c>
      <c r="BJ3313" s="12">
        <v>478.13600000000002</v>
      </c>
      <c r="BK3313" s="72">
        <v>28.4</v>
      </c>
      <c r="BL3313" s="72">
        <v>8.1829999999999998</v>
      </c>
      <c r="BM3313" s="12">
        <v>500.83199999999999</v>
      </c>
      <c r="BN3313" s="72">
        <v>29.748000000000001</v>
      </c>
      <c r="BO3313" s="72">
        <v>10.317</v>
      </c>
      <c r="BP3313" s="12">
        <v>978.96799999999996</v>
      </c>
      <c r="BQ3313" s="72">
        <v>58.148000000000003</v>
      </c>
      <c r="BR3313" s="72">
        <v>5.7910000000000004</v>
      </c>
      <c r="BS3313" s="12">
        <v>1208.126</v>
      </c>
      <c r="BT3313" s="72">
        <v>71.759</v>
      </c>
      <c r="BU3313" s="72">
        <v>5.2409999999999997</v>
      </c>
      <c r="BV3313" s="12">
        <v>1683.577</v>
      </c>
      <c r="BW3313" s="72">
        <v>100</v>
      </c>
      <c r="BX3313" s="72">
        <v>4.8760000000000003</v>
      </c>
      <c r="BY3313" s="13"/>
      <c r="BZ3313" s="13"/>
    </row>
    <row r="3314" spans="1:78" ht="12.75" customHeight="1">
      <c r="A3314" s="122" t="s">
        <v>65</v>
      </c>
      <c r="B3314" s="71" t="s">
        <v>81</v>
      </c>
      <c r="C3314" s="71" t="s">
        <v>24</v>
      </c>
      <c r="D3314" s="34">
        <v>42705</v>
      </c>
      <c r="E3314" s="12">
        <v>119.581</v>
      </c>
      <c r="F3314" s="72">
        <v>6.6890000000000001</v>
      </c>
      <c r="G3314" s="72">
        <v>27.85</v>
      </c>
      <c r="H3314" s="12">
        <v>41.738999999999997</v>
      </c>
      <c r="I3314" s="72">
        <v>2.335</v>
      </c>
      <c r="J3314" s="72">
        <v>46.768000000000001</v>
      </c>
      <c r="K3314" s="12">
        <v>14.763</v>
      </c>
      <c r="L3314" s="72">
        <v>0.82599999999999996</v>
      </c>
      <c r="M3314" s="72">
        <v>65.438999999999993</v>
      </c>
      <c r="N3314" s="12">
        <v>56.502000000000002</v>
      </c>
      <c r="O3314" s="72">
        <v>3.16</v>
      </c>
      <c r="P3314" s="72">
        <v>36.378</v>
      </c>
      <c r="Q3314" s="12">
        <v>1.641</v>
      </c>
      <c r="R3314" s="72">
        <v>9.1999999999999998E-2</v>
      </c>
      <c r="S3314" s="72">
        <v>102.834</v>
      </c>
      <c r="T3314" s="12">
        <v>58.143000000000001</v>
      </c>
      <c r="U3314" s="72">
        <v>3.2519999999999998</v>
      </c>
      <c r="V3314" s="72">
        <v>34.658000000000001</v>
      </c>
      <c r="W3314" s="12">
        <v>95.073999999999998</v>
      </c>
      <c r="X3314" s="72">
        <v>5.3179999999999996</v>
      </c>
      <c r="Y3314" s="72">
        <v>23.77</v>
      </c>
      <c r="Z3314" s="12">
        <v>153.21700000000001</v>
      </c>
      <c r="AA3314" s="72">
        <v>8.57</v>
      </c>
      <c r="AB3314" s="72">
        <v>18.21</v>
      </c>
      <c r="AC3314" s="12">
        <v>272.798</v>
      </c>
      <c r="AD3314" s="72">
        <v>15.259</v>
      </c>
      <c r="AE3314" s="72">
        <v>15.516999999999999</v>
      </c>
      <c r="AF3314" s="12">
        <v>0</v>
      </c>
      <c r="AG3314" s="72">
        <v>0</v>
      </c>
      <c r="AH3314" s="72">
        <v>0</v>
      </c>
      <c r="AI3314" s="12">
        <v>171.53100000000001</v>
      </c>
      <c r="AJ3314" s="72">
        <v>9.5950000000000006</v>
      </c>
      <c r="AK3314" s="72">
        <v>24.295000000000002</v>
      </c>
      <c r="AL3314" s="12">
        <v>171.53100000000001</v>
      </c>
      <c r="AM3314" s="72">
        <v>9.5950000000000006</v>
      </c>
      <c r="AN3314" s="72">
        <v>24.295000000000002</v>
      </c>
      <c r="AO3314" s="12">
        <v>444.32900000000001</v>
      </c>
      <c r="AP3314" s="72">
        <v>24.853999999999999</v>
      </c>
      <c r="AQ3314" s="72">
        <v>12.141999999999999</v>
      </c>
      <c r="AR3314" s="12">
        <v>24.138999999999999</v>
      </c>
      <c r="AS3314" s="72">
        <v>1.35</v>
      </c>
      <c r="AT3314" s="72">
        <v>118.861</v>
      </c>
      <c r="AU3314" s="12">
        <v>0</v>
      </c>
      <c r="AV3314" s="72">
        <v>0</v>
      </c>
      <c r="AW3314" s="72">
        <v>0</v>
      </c>
      <c r="AX3314" s="12">
        <v>175.03899999999999</v>
      </c>
      <c r="AY3314" s="72">
        <v>9.7910000000000004</v>
      </c>
      <c r="AZ3314" s="72">
        <v>28.539000000000001</v>
      </c>
      <c r="BA3314" s="12">
        <v>175.03899999999999</v>
      </c>
      <c r="BB3314" s="72">
        <v>9.7910000000000004</v>
      </c>
      <c r="BC3314" s="72">
        <v>28.539000000000001</v>
      </c>
      <c r="BD3314" s="12">
        <v>76.349000000000004</v>
      </c>
      <c r="BE3314" s="72">
        <v>4.2709999999999999</v>
      </c>
      <c r="BF3314" s="72">
        <v>40.469000000000001</v>
      </c>
      <c r="BG3314" s="12">
        <v>251.38800000000001</v>
      </c>
      <c r="BH3314" s="72">
        <v>14.061</v>
      </c>
      <c r="BI3314" s="72">
        <v>22.18</v>
      </c>
      <c r="BJ3314" s="12">
        <v>575.02</v>
      </c>
      <c r="BK3314" s="72">
        <v>32.164000000000001</v>
      </c>
      <c r="BL3314" s="72">
        <v>15.577</v>
      </c>
      <c r="BM3314" s="12">
        <v>492.90699999999998</v>
      </c>
      <c r="BN3314" s="72">
        <v>27.571000000000002</v>
      </c>
      <c r="BO3314" s="72">
        <v>11.686999999999999</v>
      </c>
      <c r="BP3314" s="12">
        <v>1067.9269999999999</v>
      </c>
      <c r="BQ3314" s="72">
        <v>59.734999999999999</v>
      </c>
      <c r="BR3314" s="72">
        <v>8.3719999999999999</v>
      </c>
      <c r="BS3314" s="12">
        <v>1343.454</v>
      </c>
      <c r="BT3314" s="72">
        <v>75.146000000000001</v>
      </c>
      <c r="BU3314" s="72">
        <v>7.4589999999999996</v>
      </c>
      <c r="BV3314" s="12">
        <v>1787.7840000000001</v>
      </c>
      <c r="BW3314" s="72">
        <v>100</v>
      </c>
      <c r="BX3314" s="72">
        <v>7.173</v>
      </c>
      <c r="BY3314" s="13"/>
      <c r="BZ3314" s="13"/>
    </row>
    <row r="3315" spans="1:78" ht="12.75" customHeight="1">
      <c r="A3315" s="122" t="s">
        <v>65</v>
      </c>
      <c r="B3315" s="71" t="s">
        <v>81</v>
      </c>
      <c r="C3315" s="71" t="s">
        <v>24</v>
      </c>
      <c r="D3315" s="34">
        <v>42795</v>
      </c>
      <c r="E3315" s="12">
        <v>65.108000000000004</v>
      </c>
      <c r="F3315" s="72">
        <v>3.657</v>
      </c>
      <c r="G3315" s="72">
        <v>34.176000000000002</v>
      </c>
      <c r="H3315" s="12">
        <v>83.676000000000002</v>
      </c>
      <c r="I3315" s="72">
        <v>4.7</v>
      </c>
      <c r="J3315" s="72">
        <v>30.882999999999999</v>
      </c>
      <c r="K3315" s="12">
        <v>66.828000000000003</v>
      </c>
      <c r="L3315" s="72">
        <v>3.7530000000000001</v>
      </c>
      <c r="M3315" s="72">
        <v>51.484000000000002</v>
      </c>
      <c r="N3315" s="12">
        <v>150.50399999999999</v>
      </c>
      <c r="O3315" s="72">
        <v>8.4529999999999994</v>
      </c>
      <c r="P3315" s="72">
        <v>27.175000000000001</v>
      </c>
      <c r="Q3315" s="12">
        <v>0</v>
      </c>
      <c r="R3315" s="72">
        <v>0</v>
      </c>
      <c r="S3315" s="72">
        <v>0</v>
      </c>
      <c r="T3315" s="12">
        <v>150.50399999999999</v>
      </c>
      <c r="U3315" s="72">
        <v>8.4529999999999994</v>
      </c>
      <c r="V3315" s="72">
        <v>27.175000000000001</v>
      </c>
      <c r="W3315" s="12">
        <v>98.683999999999997</v>
      </c>
      <c r="X3315" s="72">
        <v>5.5430000000000001</v>
      </c>
      <c r="Y3315" s="72">
        <v>23.75</v>
      </c>
      <c r="Z3315" s="12">
        <v>249.18899999999999</v>
      </c>
      <c r="AA3315" s="72">
        <v>13.996</v>
      </c>
      <c r="AB3315" s="72">
        <v>17.972000000000001</v>
      </c>
      <c r="AC3315" s="12">
        <v>314.29700000000003</v>
      </c>
      <c r="AD3315" s="72">
        <v>17.652999999999999</v>
      </c>
      <c r="AE3315" s="72">
        <v>15.097</v>
      </c>
      <c r="AF3315" s="12">
        <v>0</v>
      </c>
      <c r="AG3315" s="72">
        <v>0</v>
      </c>
      <c r="AH3315" s="72">
        <v>0</v>
      </c>
      <c r="AI3315" s="12">
        <v>194.762</v>
      </c>
      <c r="AJ3315" s="72">
        <v>10.939</v>
      </c>
      <c r="AK3315" s="72">
        <v>20.469000000000001</v>
      </c>
      <c r="AL3315" s="12">
        <v>194.762</v>
      </c>
      <c r="AM3315" s="72">
        <v>10.939</v>
      </c>
      <c r="AN3315" s="72">
        <v>20.469000000000001</v>
      </c>
      <c r="AO3315" s="12">
        <v>509.05900000000003</v>
      </c>
      <c r="AP3315" s="72">
        <v>28.591999999999999</v>
      </c>
      <c r="AQ3315" s="72">
        <v>13.226000000000001</v>
      </c>
      <c r="AR3315" s="12">
        <v>20.027999999999999</v>
      </c>
      <c r="AS3315" s="72">
        <v>1.125</v>
      </c>
      <c r="AT3315" s="72">
        <v>58.52</v>
      </c>
      <c r="AU3315" s="12">
        <v>0</v>
      </c>
      <c r="AV3315" s="72">
        <v>0</v>
      </c>
      <c r="AW3315" s="72">
        <v>0</v>
      </c>
      <c r="AX3315" s="12">
        <v>179.28299999999999</v>
      </c>
      <c r="AY3315" s="72">
        <v>10.07</v>
      </c>
      <c r="AZ3315" s="72">
        <v>26.43</v>
      </c>
      <c r="BA3315" s="12">
        <v>179.28299999999999</v>
      </c>
      <c r="BB3315" s="72">
        <v>10.07</v>
      </c>
      <c r="BC3315" s="72">
        <v>26.43</v>
      </c>
      <c r="BD3315" s="12">
        <v>74.863</v>
      </c>
      <c r="BE3315" s="72">
        <v>4.2050000000000001</v>
      </c>
      <c r="BF3315" s="72">
        <v>30.315000000000001</v>
      </c>
      <c r="BG3315" s="12">
        <v>254.14599999999999</v>
      </c>
      <c r="BH3315" s="72">
        <v>14.273999999999999</v>
      </c>
      <c r="BI3315" s="72">
        <v>21.888999999999999</v>
      </c>
      <c r="BJ3315" s="12">
        <v>522.76700000000005</v>
      </c>
      <c r="BK3315" s="72">
        <v>29.361000000000001</v>
      </c>
      <c r="BL3315" s="72">
        <v>14.234</v>
      </c>
      <c r="BM3315" s="12">
        <v>474.452</v>
      </c>
      <c r="BN3315" s="72">
        <v>26.648</v>
      </c>
      <c r="BO3315" s="72">
        <v>14.951000000000001</v>
      </c>
      <c r="BP3315" s="12">
        <v>997.21900000000005</v>
      </c>
      <c r="BQ3315" s="72">
        <v>56.009</v>
      </c>
      <c r="BR3315" s="72">
        <v>6.7320000000000002</v>
      </c>
      <c r="BS3315" s="12">
        <v>1271.393</v>
      </c>
      <c r="BT3315" s="72">
        <v>71.408000000000001</v>
      </c>
      <c r="BU3315" s="72">
        <v>4.25</v>
      </c>
      <c r="BV3315" s="12">
        <v>1780.452</v>
      </c>
      <c r="BW3315" s="72">
        <v>100</v>
      </c>
      <c r="BX3315" s="72">
        <v>4.84</v>
      </c>
      <c r="BY3315" s="13"/>
      <c r="BZ3315" s="13"/>
    </row>
    <row r="3316" spans="1:78" ht="12.75" customHeight="1">
      <c r="A3316" s="122" t="s">
        <v>65</v>
      </c>
      <c r="B3316" s="71" t="s">
        <v>81</v>
      </c>
      <c r="C3316" s="71" t="s">
        <v>24</v>
      </c>
      <c r="D3316" s="34">
        <v>42887</v>
      </c>
      <c r="E3316" s="12">
        <v>76.488</v>
      </c>
      <c r="F3316" s="72">
        <v>5.2140000000000004</v>
      </c>
      <c r="G3316" s="72">
        <v>24.384</v>
      </c>
      <c r="H3316" s="12">
        <v>51.95</v>
      </c>
      <c r="I3316" s="72">
        <v>3.5409999999999999</v>
      </c>
      <c r="J3316" s="72">
        <v>44.295999999999999</v>
      </c>
      <c r="K3316" s="12">
        <v>0</v>
      </c>
      <c r="L3316" s="72">
        <v>0</v>
      </c>
      <c r="M3316" s="72">
        <v>0</v>
      </c>
      <c r="N3316" s="12">
        <v>51.95</v>
      </c>
      <c r="O3316" s="72">
        <v>3.5409999999999999</v>
      </c>
      <c r="P3316" s="72">
        <v>44.295999999999999</v>
      </c>
      <c r="Q3316" s="12">
        <v>2.766</v>
      </c>
      <c r="R3316" s="72">
        <v>0.189</v>
      </c>
      <c r="S3316" s="72">
        <v>104.047</v>
      </c>
      <c r="T3316" s="12">
        <v>54.716000000000001</v>
      </c>
      <c r="U3316" s="72">
        <v>3.73</v>
      </c>
      <c r="V3316" s="72">
        <v>42.177999999999997</v>
      </c>
      <c r="W3316" s="12">
        <v>111.111</v>
      </c>
      <c r="X3316" s="72">
        <v>7.5739999999999998</v>
      </c>
      <c r="Y3316" s="72">
        <v>28.158999999999999</v>
      </c>
      <c r="Z3316" s="12">
        <v>165.827</v>
      </c>
      <c r="AA3316" s="72">
        <v>11.303000000000001</v>
      </c>
      <c r="AB3316" s="72">
        <v>22.164999999999999</v>
      </c>
      <c r="AC3316" s="12">
        <v>242.315</v>
      </c>
      <c r="AD3316" s="72">
        <v>16.516999999999999</v>
      </c>
      <c r="AE3316" s="72">
        <v>15.119</v>
      </c>
      <c r="AF3316" s="12">
        <v>0</v>
      </c>
      <c r="AG3316" s="72">
        <v>0</v>
      </c>
      <c r="AH3316" s="72">
        <v>0</v>
      </c>
      <c r="AI3316" s="12">
        <v>128.19900000000001</v>
      </c>
      <c r="AJ3316" s="72">
        <v>8.7379999999999995</v>
      </c>
      <c r="AK3316" s="72">
        <v>28.117000000000001</v>
      </c>
      <c r="AL3316" s="12">
        <v>128.19900000000001</v>
      </c>
      <c r="AM3316" s="72">
        <v>8.7379999999999995</v>
      </c>
      <c r="AN3316" s="72">
        <v>28.117000000000001</v>
      </c>
      <c r="AO3316" s="12">
        <v>370.51400000000001</v>
      </c>
      <c r="AP3316" s="72">
        <v>25.254999999999999</v>
      </c>
      <c r="AQ3316" s="72">
        <v>14.061</v>
      </c>
      <c r="AR3316" s="12">
        <v>6.6829999999999998</v>
      </c>
      <c r="AS3316" s="72">
        <v>0.45600000000000002</v>
      </c>
      <c r="AT3316" s="72">
        <v>103.163</v>
      </c>
      <c r="AU3316" s="12">
        <v>3.1949999999999998</v>
      </c>
      <c r="AV3316" s="72">
        <v>0.218</v>
      </c>
      <c r="AW3316" s="72">
        <v>107.75700000000001</v>
      </c>
      <c r="AX3316" s="12">
        <v>79.064999999999998</v>
      </c>
      <c r="AY3316" s="72">
        <v>5.3890000000000002</v>
      </c>
      <c r="AZ3316" s="72">
        <v>31.61</v>
      </c>
      <c r="BA3316" s="12">
        <v>82.26</v>
      </c>
      <c r="BB3316" s="72">
        <v>5.6070000000000002</v>
      </c>
      <c r="BC3316" s="72">
        <v>29.81</v>
      </c>
      <c r="BD3316" s="12">
        <v>85.953999999999994</v>
      </c>
      <c r="BE3316" s="72">
        <v>5.859</v>
      </c>
      <c r="BF3316" s="72">
        <v>26.971</v>
      </c>
      <c r="BG3316" s="12">
        <v>168.215</v>
      </c>
      <c r="BH3316" s="72">
        <v>11.465999999999999</v>
      </c>
      <c r="BI3316" s="72">
        <v>18.056000000000001</v>
      </c>
      <c r="BJ3316" s="12">
        <v>410.73700000000002</v>
      </c>
      <c r="BK3316" s="72">
        <v>27.997</v>
      </c>
      <c r="BL3316" s="72">
        <v>12.537000000000001</v>
      </c>
      <c r="BM3316" s="12">
        <v>510.94600000000003</v>
      </c>
      <c r="BN3316" s="72">
        <v>34.826999999999998</v>
      </c>
      <c r="BO3316" s="72">
        <v>8.4710000000000001</v>
      </c>
      <c r="BP3316" s="12">
        <v>921.68299999999999</v>
      </c>
      <c r="BQ3316" s="72">
        <v>62.823999999999998</v>
      </c>
      <c r="BR3316" s="72">
        <v>6.6040000000000001</v>
      </c>
      <c r="BS3316" s="12">
        <v>1096.5809999999999</v>
      </c>
      <c r="BT3316" s="72">
        <v>74.745000000000005</v>
      </c>
      <c r="BU3316" s="72">
        <v>5.4189999999999996</v>
      </c>
      <c r="BV3316" s="12">
        <v>1467.095</v>
      </c>
      <c r="BW3316" s="72">
        <v>100</v>
      </c>
      <c r="BX3316" s="72">
        <v>5.9409999999999998</v>
      </c>
      <c r="BY3316" s="13"/>
      <c r="BZ3316" s="13"/>
    </row>
    <row r="3317" spans="1:78" ht="12.75" customHeight="1">
      <c r="A3317" s="122" t="s">
        <v>65</v>
      </c>
      <c r="B3317" s="71" t="s">
        <v>81</v>
      </c>
      <c r="C3317" s="71" t="s">
        <v>24</v>
      </c>
      <c r="D3317" s="34">
        <v>43344</v>
      </c>
      <c r="E3317" s="12">
        <v>77.626999999999995</v>
      </c>
      <c r="F3317" s="72">
        <v>4.7160000000000002</v>
      </c>
      <c r="G3317" s="72">
        <v>33.829000000000001</v>
      </c>
      <c r="H3317" s="12">
        <v>36.408999999999999</v>
      </c>
      <c r="I3317" s="72">
        <v>2.2120000000000002</v>
      </c>
      <c r="J3317" s="72">
        <v>35.703000000000003</v>
      </c>
      <c r="K3317" s="12">
        <v>64.92</v>
      </c>
      <c r="L3317" s="72">
        <v>3.944</v>
      </c>
      <c r="M3317" s="72">
        <v>40.152000000000001</v>
      </c>
      <c r="N3317" s="12">
        <v>101.32899999999999</v>
      </c>
      <c r="O3317" s="72">
        <v>6.1559999999999997</v>
      </c>
      <c r="P3317" s="72">
        <v>32.332999999999998</v>
      </c>
      <c r="Q3317" s="12">
        <v>0</v>
      </c>
      <c r="R3317" s="72">
        <v>0</v>
      </c>
      <c r="S3317" s="72">
        <v>0</v>
      </c>
      <c r="T3317" s="12">
        <v>101.32899999999999</v>
      </c>
      <c r="U3317" s="72">
        <v>6.1559999999999997</v>
      </c>
      <c r="V3317" s="72">
        <v>32.332999999999998</v>
      </c>
      <c r="W3317" s="12">
        <v>107.108</v>
      </c>
      <c r="X3317" s="72">
        <v>6.5069999999999997</v>
      </c>
      <c r="Y3317" s="72">
        <v>31.75</v>
      </c>
      <c r="Z3317" s="12">
        <v>208.43700000000001</v>
      </c>
      <c r="AA3317" s="72">
        <v>12.663</v>
      </c>
      <c r="AB3317" s="72">
        <v>20.506</v>
      </c>
      <c r="AC3317" s="12">
        <v>286.06400000000002</v>
      </c>
      <c r="AD3317" s="72">
        <v>17.379000000000001</v>
      </c>
      <c r="AE3317" s="72">
        <v>16.783999999999999</v>
      </c>
      <c r="AF3317" s="12">
        <v>0</v>
      </c>
      <c r="AG3317" s="72">
        <v>0</v>
      </c>
      <c r="AH3317" s="72">
        <v>0</v>
      </c>
      <c r="AI3317" s="12">
        <v>159.16300000000001</v>
      </c>
      <c r="AJ3317" s="72">
        <v>9.67</v>
      </c>
      <c r="AK3317" s="72">
        <v>20.187999999999999</v>
      </c>
      <c r="AL3317" s="12">
        <v>159.16300000000001</v>
      </c>
      <c r="AM3317" s="72">
        <v>9.67</v>
      </c>
      <c r="AN3317" s="72">
        <v>20.187999999999999</v>
      </c>
      <c r="AO3317" s="12">
        <v>445.22699999999998</v>
      </c>
      <c r="AP3317" s="72">
        <v>27.048999999999999</v>
      </c>
      <c r="AQ3317" s="72">
        <v>11.468999999999999</v>
      </c>
      <c r="AR3317" s="12">
        <v>11.250999999999999</v>
      </c>
      <c r="AS3317" s="72">
        <v>0.68400000000000005</v>
      </c>
      <c r="AT3317" s="72">
        <v>69.031000000000006</v>
      </c>
      <c r="AU3317" s="12">
        <v>0</v>
      </c>
      <c r="AV3317" s="72">
        <v>0</v>
      </c>
      <c r="AW3317" s="72">
        <v>0</v>
      </c>
      <c r="AX3317" s="12">
        <v>138.02199999999999</v>
      </c>
      <c r="AY3317" s="72">
        <v>8.3849999999999998</v>
      </c>
      <c r="AZ3317" s="72">
        <v>31.021000000000001</v>
      </c>
      <c r="BA3317" s="12">
        <v>138.02199999999999</v>
      </c>
      <c r="BB3317" s="72">
        <v>8.3849999999999998</v>
      </c>
      <c r="BC3317" s="72">
        <v>31.021000000000001</v>
      </c>
      <c r="BD3317" s="12">
        <v>144.35599999999999</v>
      </c>
      <c r="BE3317" s="72">
        <v>8.77</v>
      </c>
      <c r="BF3317" s="72">
        <v>16.885000000000002</v>
      </c>
      <c r="BG3317" s="12">
        <v>282.37799999999999</v>
      </c>
      <c r="BH3317" s="72">
        <v>17.155000000000001</v>
      </c>
      <c r="BI3317" s="72">
        <v>17.503</v>
      </c>
      <c r="BJ3317" s="12">
        <v>402.38600000000002</v>
      </c>
      <c r="BK3317" s="72">
        <v>24.446000000000002</v>
      </c>
      <c r="BL3317" s="72">
        <v>9.9749999999999996</v>
      </c>
      <c r="BM3317" s="12">
        <v>504.78199999999998</v>
      </c>
      <c r="BN3317" s="72">
        <v>30.667000000000002</v>
      </c>
      <c r="BO3317" s="72">
        <v>11.903</v>
      </c>
      <c r="BP3317" s="12">
        <v>907.16800000000001</v>
      </c>
      <c r="BQ3317" s="72">
        <v>55.113</v>
      </c>
      <c r="BR3317" s="72">
        <v>8.2769999999999992</v>
      </c>
      <c r="BS3317" s="12">
        <v>1200.797</v>
      </c>
      <c r="BT3317" s="72">
        <v>72.950999999999993</v>
      </c>
      <c r="BU3317" s="72">
        <v>5.9260000000000002</v>
      </c>
      <c r="BV3317" s="12">
        <v>1646.0229999999999</v>
      </c>
      <c r="BW3317" s="72">
        <v>100</v>
      </c>
      <c r="BX3317" s="72">
        <v>5.3550000000000004</v>
      </c>
      <c r="BY3317" s="13"/>
      <c r="BZ3317" s="13"/>
    </row>
    <row r="3318" spans="1:78" ht="12.75" customHeight="1">
      <c r="A3318" s="122" t="s">
        <v>65</v>
      </c>
      <c r="B3318" s="71" t="s">
        <v>81</v>
      </c>
      <c r="C3318" s="71" t="s">
        <v>24</v>
      </c>
      <c r="D3318" s="34">
        <v>43435</v>
      </c>
      <c r="E3318" s="12">
        <v>92.822999999999993</v>
      </c>
      <c r="F3318" s="72">
        <v>5.641</v>
      </c>
      <c r="G3318" s="72">
        <v>29.132000000000001</v>
      </c>
      <c r="H3318" s="12">
        <v>36.694000000000003</v>
      </c>
      <c r="I3318" s="72">
        <v>2.23</v>
      </c>
      <c r="J3318" s="72">
        <v>56.920999999999999</v>
      </c>
      <c r="K3318" s="12">
        <v>11.414</v>
      </c>
      <c r="L3318" s="72">
        <v>0.69399999999999995</v>
      </c>
      <c r="M3318" s="72">
        <v>64.730999999999995</v>
      </c>
      <c r="N3318" s="12">
        <v>48.107999999999997</v>
      </c>
      <c r="O3318" s="72">
        <v>2.9239999999999999</v>
      </c>
      <c r="P3318" s="72">
        <v>46.484000000000002</v>
      </c>
      <c r="Q3318" s="12">
        <v>0</v>
      </c>
      <c r="R3318" s="72">
        <v>0</v>
      </c>
      <c r="S3318" s="72">
        <v>0</v>
      </c>
      <c r="T3318" s="12">
        <v>48.107999999999997</v>
      </c>
      <c r="U3318" s="72">
        <v>2.9239999999999999</v>
      </c>
      <c r="V3318" s="72">
        <v>46.484000000000002</v>
      </c>
      <c r="W3318" s="12">
        <v>127.71</v>
      </c>
      <c r="X3318" s="72">
        <v>7.7610000000000001</v>
      </c>
      <c r="Y3318" s="72">
        <v>28.073</v>
      </c>
      <c r="Z3318" s="12">
        <v>175.81800000000001</v>
      </c>
      <c r="AA3318" s="72">
        <v>10.685</v>
      </c>
      <c r="AB3318" s="72">
        <v>27.617999999999999</v>
      </c>
      <c r="AC3318" s="12">
        <v>268.64100000000002</v>
      </c>
      <c r="AD3318" s="72">
        <v>16.326000000000001</v>
      </c>
      <c r="AE3318" s="72">
        <v>21.715</v>
      </c>
      <c r="AF3318" s="12">
        <v>0</v>
      </c>
      <c r="AG3318" s="72">
        <v>0</v>
      </c>
      <c r="AH3318" s="72">
        <v>0</v>
      </c>
      <c r="AI3318" s="12">
        <v>184.38300000000001</v>
      </c>
      <c r="AJ3318" s="72">
        <v>11.205</v>
      </c>
      <c r="AK3318" s="72">
        <v>13.797000000000001</v>
      </c>
      <c r="AL3318" s="12">
        <v>184.38300000000001</v>
      </c>
      <c r="AM3318" s="72">
        <v>11.205</v>
      </c>
      <c r="AN3318" s="72">
        <v>13.797000000000001</v>
      </c>
      <c r="AO3318" s="12">
        <v>453.02300000000002</v>
      </c>
      <c r="AP3318" s="72">
        <v>27.530999999999999</v>
      </c>
      <c r="AQ3318" s="72">
        <v>11.364000000000001</v>
      </c>
      <c r="AR3318" s="12">
        <v>5.39</v>
      </c>
      <c r="AS3318" s="72">
        <v>0.32800000000000001</v>
      </c>
      <c r="AT3318" s="72">
        <v>110.28</v>
      </c>
      <c r="AU3318" s="12">
        <v>2.9609999999999999</v>
      </c>
      <c r="AV3318" s="72">
        <v>0.18</v>
      </c>
      <c r="AW3318" s="72">
        <v>114.79600000000001</v>
      </c>
      <c r="AX3318" s="12">
        <v>99.870999999999995</v>
      </c>
      <c r="AY3318" s="72">
        <v>6.069</v>
      </c>
      <c r="AZ3318" s="72">
        <v>22.963000000000001</v>
      </c>
      <c r="BA3318" s="12">
        <v>102.83199999999999</v>
      </c>
      <c r="BB3318" s="72">
        <v>6.2489999999999997</v>
      </c>
      <c r="BC3318" s="72">
        <v>22.858000000000001</v>
      </c>
      <c r="BD3318" s="12">
        <v>89.24</v>
      </c>
      <c r="BE3318" s="72">
        <v>5.423</v>
      </c>
      <c r="BF3318" s="72">
        <v>34.732999999999997</v>
      </c>
      <c r="BG3318" s="12">
        <v>192.072</v>
      </c>
      <c r="BH3318" s="72">
        <v>11.673</v>
      </c>
      <c r="BI3318" s="72">
        <v>21.893000000000001</v>
      </c>
      <c r="BJ3318" s="12">
        <v>489.221</v>
      </c>
      <c r="BK3318" s="72">
        <v>29.731000000000002</v>
      </c>
      <c r="BL3318" s="72">
        <v>9.11</v>
      </c>
      <c r="BM3318" s="12">
        <v>505.80099999999999</v>
      </c>
      <c r="BN3318" s="72">
        <v>30.738</v>
      </c>
      <c r="BO3318" s="72">
        <v>13.032999999999999</v>
      </c>
      <c r="BP3318" s="12">
        <v>995.02200000000005</v>
      </c>
      <c r="BQ3318" s="72">
        <v>60.469000000000001</v>
      </c>
      <c r="BR3318" s="72">
        <v>8.9510000000000005</v>
      </c>
      <c r="BS3318" s="12">
        <v>1192.4829999999999</v>
      </c>
      <c r="BT3318" s="72">
        <v>72.468999999999994</v>
      </c>
      <c r="BU3318" s="72">
        <v>7.5919999999999996</v>
      </c>
      <c r="BV3318" s="12">
        <v>1645.5070000000001</v>
      </c>
      <c r="BW3318" s="72">
        <v>100</v>
      </c>
      <c r="BX3318" s="72">
        <v>6.4710000000000001</v>
      </c>
      <c r="BY3318" s="13"/>
      <c r="BZ3318" s="13"/>
    </row>
    <row r="3319" spans="1:78" ht="12.75" customHeight="1">
      <c r="A3319" s="122" t="s">
        <v>65</v>
      </c>
      <c r="B3319" s="71" t="s">
        <v>81</v>
      </c>
      <c r="C3319" s="71" t="s">
        <v>24</v>
      </c>
      <c r="D3319" s="34">
        <v>43525</v>
      </c>
      <c r="E3319" s="12">
        <v>96.171999999999997</v>
      </c>
      <c r="F3319" s="72">
        <v>5.6360000000000001</v>
      </c>
      <c r="G3319" s="72">
        <v>31.521999999999998</v>
      </c>
      <c r="H3319" s="12">
        <v>35.182000000000002</v>
      </c>
      <c r="I3319" s="72">
        <v>2.0619999999999998</v>
      </c>
      <c r="J3319" s="72">
        <v>61.451000000000001</v>
      </c>
      <c r="K3319" s="12">
        <v>7.0209999999999999</v>
      </c>
      <c r="L3319" s="72">
        <v>0.41099999999999998</v>
      </c>
      <c r="M3319" s="72">
        <v>106.379</v>
      </c>
      <c r="N3319" s="12">
        <v>42.203000000000003</v>
      </c>
      <c r="O3319" s="72">
        <v>2.4729999999999999</v>
      </c>
      <c r="P3319" s="72">
        <v>51.564</v>
      </c>
      <c r="Q3319" s="12">
        <v>9.2810000000000006</v>
      </c>
      <c r="R3319" s="72">
        <v>0.54400000000000004</v>
      </c>
      <c r="S3319" s="72">
        <v>102.087</v>
      </c>
      <c r="T3319" s="12">
        <v>51.484000000000002</v>
      </c>
      <c r="U3319" s="72">
        <v>3.0169999999999999</v>
      </c>
      <c r="V3319" s="72">
        <v>44.220999999999997</v>
      </c>
      <c r="W3319" s="12">
        <v>153.50800000000001</v>
      </c>
      <c r="X3319" s="72">
        <v>8.9960000000000004</v>
      </c>
      <c r="Y3319" s="72">
        <v>24.061</v>
      </c>
      <c r="Z3319" s="12">
        <v>204.99199999999999</v>
      </c>
      <c r="AA3319" s="72">
        <v>12.013999999999999</v>
      </c>
      <c r="AB3319" s="72">
        <v>20.504999999999999</v>
      </c>
      <c r="AC3319" s="12">
        <v>301.16399999999999</v>
      </c>
      <c r="AD3319" s="72">
        <v>17.649999999999999</v>
      </c>
      <c r="AE3319" s="72">
        <v>14.303000000000001</v>
      </c>
      <c r="AF3319" s="12">
        <v>0</v>
      </c>
      <c r="AG3319" s="72">
        <v>0</v>
      </c>
      <c r="AH3319" s="72">
        <v>0</v>
      </c>
      <c r="AI3319" s="12">
        <v>184.48099999999999</v>
      </c>
      <c r="AJ3319" s="72">
        <v>10.811999999999999</v>
      </c>
      <c r="AK3319" s="72">
        <v>21.699000000000002</v>
      </c>
      <c r="AL3319" s="12">
        <v>184.48099999999999</v>
      </c>
      <c r="AM3319" s="72">
        <v>10.811999999999999</v>
      </c>
      <c r="AN3319" s="72">
        <v>21.699000000000002</v>
      </c>
      <c r="AO3319" s="12">
        <v>485.64400000000001</v>
      </c>
      <c r="AP3319" s="72">
        <v>28.460999999999999</v>
      </c>
      <c r="AQ3319" s="72">
        <v>12.997999999999999</v>
      </c>
      <c r="AR3319" s="12">
        <v>7.1340000000000003</v>
      </c>
      <c r="AS3319" s="72">
        <v>0.41799999999999998</v>
      </c>
      <c r="AT3319" s="72">
        <v>76.352000000000004</v>
      </c>
      <c r="AU3319" s="12">
        <v>3.6819999999999999</v>
      </c>
      <c r="AV3319" s="72">
        <v>0.216</v>
      </c>
      <c r="AW3319" s="72">
        <v>245.82900000000001</v>
      </c>
      <c r="AX3319" s="12">
        <v>129.74600000000001</v>
      </c>
      <c r="AY3319" s="72">
        <v>7.6040000000000001</v>
      </c>
      <c r="AZ3319" s="72">
        <v>28.297999999999998</v>
      </c>
      <c r="BA3319" s="12">
        <v>133.428</v>
      </c>
      <c r="BB3319" s="72">
        <v>7.82</v>
      </c>
      <c r="BC3319" s="72">
        <v>29.321999999999999</v>
      </c>
      <c r="BD3319" s="12">
        <v>92.457999999999998</v>
      </c>
      <c r="BE3319" s="72">
        <v>5.4189999999999996</v>
      </c>
      <c r="BF3319" s="72">
        <v>45.573999999999998</v>
      </c>
      <c r="BG3319" s="12">
        <v>225.886</v>
      </c>
      <c r="BH3319" s="72">
        <v>13.238</v>
      </c>
      <c r="BI3319" s="72">
        <v>22.523</v>
      </c>
      <c r="BJ3319" s="12">
        <v>455.31900000000002</v>
      </c>
      <c r="BK3319" s="72">
        <v>26.684000000000001</v>
      </c>
      <c r="BL3319" s="72">
        <v>11.965999999999999</v>
      </c>
      <c r="BM3319" s="12">
        <v>532.34400000000005</v>
      </c>
      <c r="BN3319" s="72">
        <v>31.198</v>
      </c>
      <c r="BO3319" s="72">
        <v>16.295999999999999</v>
      </c>
      <c r="BP3319" s="12">
        <v>987.66200000000003</v>
      </c>
      <c r="BQ3319" s="72">
        <v>57.881999999999998</v>
      </c>
      <c r="BR3319" s="72">
        <v>8.8480000000000008</v>
      </c>
      <c r="BS3319" s="12">
        <v>1220.683</v>
      </c>
      <c r="BT3319" s="72">
        <v>71.539000000000001</v>
      </c>
      <c r="BU3319" s="72">
        <v>5.6779999999999999</v>
      </c>
      <c r="BV3319" s="12">
        <v>1706.327</v>
      </c>
      <c r="BW3319" s="72">
        <v>100</v>
      </c>
      <c r="BX3319" s="72">
        <v>4.5819999999999999</v>
      </c>
      <c r="BY3319" s="13"/>
      <c r="BZ3319" s="13"/>
    </row>
    <row r="3320" spans="1:78" ht="12.75" customHeight="1">
      <c r="A3320" s="122" t="s">
        <v>65</v>
      </c>
      <c r="B3320" s="71" t="s">
        <v>81</v>
      </c>
      <c r="C3320" s="71" t="s">
        <v>24</v>
      </c>
      <c r="D3320" s="34">
        <v>43617</v>
      </c>
      <c r="E3320" s="12">
        <v>79.072999999999993</v>
      </c>
      <c r="F3320" s="72">
        <v>5.3220000000000001</v>
      </c>
      <c r="G3320" s="72">
        <v>36.253</v>
      </c>
      <c r="H3320" s="12">
        <v>32.003</v>
      </c>
      <c r="I3320" s="72">
        <v>2.1539999999999999</v>
      </c>
      <c r="J3320" s="72">
        <v>68.052000000000007</v>
      </c>
      <c r="K3320" s="12">
        <v>3.5129999999999999</v>
      </c>
      <c r="L3320" s="72">
        <v>0.23599999999999999</v>
      </c>
      <c r="M3320" s="72">
        <v>102.76900000000001</v>
      </c>
      <c r="N3320" s="12">
        <v>35.515999999999998</v>
      </c>
      <c r="O3320" s="72">
        <v>2.391</v>
      </c>
      <c r="P3320" s="72">
        <v>61.926000000000002</v>
      </c>
      <c r="Q3320" s="12">
        <v>0</v>
      </c>
      <c r="R3320" s="72">
        <v>0</v>
      </c>
      <c r="S3320" s="72">
        <v>0</v>
      </c>
      <c r="T3320" s="12">
        <v>35.515999999999998</v>
      </c>
      <c r="U3320" s="72">
        <v>2.391</v>
      </c>
      <c r="V3320" s="72">
        <v>61.926000000000002</v>
      </c>
      <c r="W3320" s="12">
        <v>133.96199999999999</v>
      </c>
      <c r="X3320" s="72">
        <v>9.0169999999999995</v>
      </c>
      <c r="Y3320" s="72">
        <v>34.274999999999999</v>
      </c>
      <c r="Z3320" s="12">
        <v>169.477</v>
      </c>
      <c r="AA3320" s="72">
        <v>11.407999999999999</v>
      </c>
      <c r="AB3320" s="72">
        <v>29.509</v>
      </c>
      <c r="AC3320" s="12">
        <v>248.55</v>
      </c>
      <c r="AD3320" s="72">
        <v>16.73</v>
      </c>
      <c r="AE3320" s="72">
        <v>24.98</v>
      </c>
      <c r="AF3320" s="12">
        <v>0</v>
      </c>
      <c r="AG3320" s="72">
        <v>0</v>
      </c>
      <c r="AH3320" s="72">
        <v>0</v>
      </c>
      <c r="AI3320" s="12">
        <v>182.995</v>
      </c>
      <c r="AJ3320" s="72">
        <v>12.317</v>
      </c>
      <c r="AK3320" s="72">
        <v>18.393999999999998</v>
      </c>
      <c r="AL3320" s="12">
        <v>182.995</v>
      </c>
      <c r="AM3320" s="72">
        <v>12.317</v>
      </c>
      <c r="AN3320" s="72">
        <v>18.393999999999998</v>
      </c>
      <c r="AO3320" s="12">
        <v>431.54500000000002</v>
      </c>
      <c r="AP3320" s="72">
        <v>29.047000000000001</v>
      </c>
      <c r="AQ3320" s="72">
        <v>15.177</v>
      </c>
      <c r="AR3320" s="12">
        <v>15.797000000000001</v>
      </c>
      <c r="AS3320" s="72">
        <v>1.0629999999999999</v>
      </c>
      <c r="AT3320" s="72">
        <v>102.908</v>
      </c>
      <c r="AU3320" s="12">
        <v>17.184000000000001</v>
      </c>
      <c r="AV3320" s="72">
        <v>1.157</v>
      </c>
      <c r="AW3320" s="72">
        <v>100.94</v>
      </c>
      <c r="AX3320" s="12">
        <v>66.510000000000005</v>
      </c>
      <c r="AY3320" s="72">
        <v>4.4770000000000003</v>
      </c>
      <c r="AZ3320" s="72">
        <v>35.253999999999998</v>
      </c>
      <c r="BA3320" s="12">
        <v>83.694000000000003</v>
      </c>
      <c r="BB3320" s="72">
        <v>5.633</v>
      </c>
      <c r="BC3320" s="72">
        <v>39.093000000000004</v>
      </c>
      <c r="BD3320" s="12">
        <v>63.107999999999997</v>
      </c>
      <c r="BE3320" s="72">
        <v>4.2480000000000002</v>
      </c>
      <c r="BF3320" s="72">
        <v>40.192</v>
      </c>
      <c r="BG3320" s="12">
        <v>146.80199999999999</v>
      </c>
      <c r="BH3320" s="72">
        <v>9.8810000000000002</v>
      </c>
      <c r="BI3320" s="72">
        <v>26.228000000000002</v>
      </c>
      <c r="BJ3320" s="12">
        <v>367.02100000000002</v>
      </c>
      <c r="BK3320" s="72">
        <v>24.704000000000001</v>
      </c>
      <c r="BL3320" s="72">
        <v>14.664</v>
      </c>
      <c r="BM3320" s="12">
        <v>524.49300000000005</v>
      </c>
      <c r="BN3320" s="72">
        <v>35.304000000000002</v>
      </c>
      <c r="BO3320" s="72">
        <v>9.8989999999999991</v>
      </c>
      <c r="BP3320" s="12">
        <v>891.51300000000003</v>
      </c>
      <c r="BQ3320" s="72">
        <v>60.008000000000003</v>
      </c>
      <c r="BR3320" s="72">
        <v>7.4020000000000001</v>
      </c>
      <c r="BS3320" s="12">
        <v>1054.1120000000001</v>
      </c>
      <c r="BT3320" s="72">
        <v>70.953000000000003</v>
      </c>
      <c r="BU3320" s="72">
        <v>6.798</v>
      </c>
      <c r="BV3320" s="12">
        <v>1485.6579999999999</v>
      </c>
      <c r="BW3320" s="72">
        <v>100</v>
      </c>
      <c r="BX3320" s="72">
        <v>5.7679999999999998</v>
      </c>
      <c r="BY3320" s="13"/>
      <c r="BZ3320" s="13"/>
    </row>
    <row r="3321" spans="1:78" ht="12.75" customHeight="1">
      <c r="A3321" s="122" t="s">
        <v>65</v>
      </c>
      <c r="B3321" s="71" t="s">
        <v>81</v>
      </c>
      <c r="C3321" s="71" t="s">
        <v>24</v>
      </c>
      <c r="D3321" s="34">
        <v>44075</v>
      </c>
      <c r="E3321" s="12">
        <v>73.718999999999994</v>
      </c>
      <c r="F3321" s="72">
        <v>3.8679999999999999</v>
      </c>
      <c r="G3321" s="72">
        <v>24.385000000000002</v>
      </c>
      <c r="H3321" s="12">
        <v>70.177999999999997</v>
      </c>
      <c r="I3321" s="72">
        <v>3.6819999999999999</v>
      </c>
      <c r="J3321" s="72">
        <v>36.725999999999999</v>
      </c>
      <c r="K3321" s="12">
        <v>38.805</v>
      </c>
      <c r="L3321" s="72">
        <v>2.036</v>
      </c>
      <c r="M3321" s="72">
        <v>52.448</v>
      </c>
      <c r="N3321" s="12">
        <v>108.98399999999999</v>
      </c>
      <c r="O3321" s="72">
        <v>5.718</v>
      </c>
      <c r="P3321" s="72">
        <v>31.414999999999999</v>
      </c>
      <c r="Q3321" s="12">
        <v>0</v>
      </c>
      <c r="R3321" s="72">
        <v>0</v>
      </c>
      <c r="S3321" s="72">
        <v>0</v>
      </c>
      <c r="T3321" s="12">
        <v>108.98399999999999</v>
      </c>
      <c r="U3321" s="72">
        <v>5.718</v>
      </c>
      <c r="V3321" s="72">
        <v>31.414999999999999</v>
      </c>
      <c r="W3321" s="12">
        <v>153.02500000000001</v>
      </c>
      <c r="X3321" s="72">
        <v>8.0289999999999999</v>
      </c>
      <c r="Y3321" s="72">
        <v>18.292000000000002</v>
      </c>
      <c r="Z3321" s="12">
        <v>262.00799999999998</v>
      </c>
      <c r="AA3321" s="72">
        <v>13.747</v>
      </c>
      <c r="AB3321" s="72">
        <v>16.25</v>
      </c>
      <c r="AC3321" s="12">
        <v>335.72699999999998</v>
      </c>
      <c r="AD3321" s="72">
        <v>17.614999999999998</v>
      </c>
      <c r="AE3321" s="72">
        <v>13.329000000000001</v>
      </c>
      <c r="AF3321" s="12">
        <v>9.5850000000000009</v>
      </c>
      <c r="AG3321" s="72">
        <v>0.503</v>
      </c>
      <c r="AH3321" s="72">
        <v>105.712</v>
      </c>
      <c r="AI3321" s="12">
        <v>297.37099999999998</v>
      </c>
      <c r="AJ3321" s="72">
        <v>15.602</v>
      </c>
      <c r="AK3321" s="72">
        <v>13.91</v>
      </c>
      <c r="AL3321" s="12">
        <v>306.95600000000002</v>
      </c>
      <c r="AM3321" s="72">
        <v>16.105</v>
      </c>
      <c r="AN3321" s="72">
        <v>13.656000000000001</v>
      </c>
      <c r="AO3321" s="12">
        <v>642.68299999999999</v>
      </c>
      <c r="AP3321" s="72">
        <v>33.72</v>
      </c>
      <c r="AQ3321" s="72">
        <v>10.295999999999999</v>
      </c>
      <c r="AR3321" s="12">
        <v>41.918999999999997</v>
      </c>
      <c r="AS3321" s="72">
        <v>2.1989999999999998</v>
      </c>
      <c r="AT3321" s="72">
        <v>61.484000000000002</v>
      </c>
      <c r="AU3321" s="12">
        <v>5.0640000000000001</v>
      </c>
      <c r="AV3321" s="72">
        <v>0.26600000000000001</v>
      </c>
      <c r="AW3321" s="72">
        <v>106.974</v>
      </c>
      <c r="AX3321" s="12">
        <v>105.01600000000001</v>
      </c>
      <c r="AY3321" s="72">
        <v>5.51</v>
      </c>
      <c r="AZ3321" s="72">
        <v>27.952000000000002</v>
      </c>
      <c r="BA3321" s="12">
        <v>110.081</v>
      </c>
      <c r="BB3321" s="72">
        <v>5.7759999999999998</v>
      </c>
      <c r="BC3321" s="72">
        <v>25.643999999999998</v>
      </c>
      <c r="BD3321" s="12">
        <v>105.49</v>
      </c>
      <c r="BE3321" s="72">
        <v>5.5350000000000001</v>
      </c>
      <c r="BF3321" s="72">
        <v>36.125999999999998</v>
      </c>
      <c r="BG3321" s="12">
        <v>215.571</v>
      </c>
      <c r="BH3321" s="72">
        <v>11.31</v>
      </c>
      <c r="BI3321" s="72">
        <v>23.965</v>
      </c>
      <c r="BJ3321" s="12">
        <v>490.82100000000003</v>
      </c>
      <c r="BK3321" s="72">
        <v>25.751999999999999</v>
      </c>
      <c r="BL3321" s="72">
        <v>17.459</v>
      </c>
      <c r="BM3321" s="12">
        <v>514.95299999999997</v>
      </c>
      <c r="BN3321" s="72">
        <v>27.018000000000001</v>
      </c>
      <c r="BO3321" s="72">
        <v>13.353999999999999</v>
      </c>
      <c r="BP3321" s="12">
        <v>1005.774</v>
      </c>
      <c r="BQ3321" s="72">
        <v>52.77</v>
      </c>
      <c r="BR3321" s="72">
        <v>11.002000000000001</v>
      </c>
      <c r="BS3321" s="12">
        <v>1263.2639999999999</v>
      </c>
      <c r="BT3321" s="72">
        <v>66.28</v>
      </c>
      <c r="BU3321" s="72">
        <v>8.8789999999999996</v>
      </c>
      <c r="BV3321" s="12">
        <v>1905.9469999999999</v>
      </c>
      <c r="BW3321" s="72">
        <v>100</v>
      </c>
      <c r="BX3321" s="72">
        <v>7.3159999999999998</v>
      </c>
      <c r="BY3321" s="13"/>
      <c r="BZ3321" s="13"/>
    </row>
    <row r="3322" spans="1:78" ht="12.75" customHeight="1">
      <c r="A3322" s="122" t="s">
        <v>65</v>
      </c>
      <c r="B3322" s="71" t="s">
        <v>81</v>
      </c>
      <c r="C3322" s="71" t="s">
        <v>24</v>
      </c>
      <c r="D3322" s="34">
        <v>44166</v>
      </c>
      <c r="E3322" s="12">
        <v>106.45</v>
      </c>
      <c r="F3322" s="72">
        <v>6.1859999999999999</v>
      </c>
      <c r="G3322" s="72">
        <v>38.470999999999997</v>
      </c>
      <c r="H3322" s="12">
        <v>34.978999999999999</v>
      </c>
      <c r="I3322" s="72">
        <v>2.0329999999999999</v>
      </c>
      <c r="J3322" s="72">
        <v>45.947000000000003</v>
      </c>
      <c r="K3322" s="12">
        <v>28.599</v>
      </c>
      <c r="L3322" s="72">
        <v>1.6619999999999999</v>
      </c>
      <c r="M3322" s="72">
        <v>57.180999999999997</v>
      </c>
      <c r="N3322" s="12">
        <v>63.578000000000003</v>
      </c>
      <c r="O3322" s="72">
        <v>3.6949999999999998</v>
      </c>
      <c r="P3322" s="72">
        <v>30.462</v>
      </c>
      <c r="Q3322" s="12">
        <v>13.217000000000001</v>
      </c>
      <c r="R3322" s="72">
        <v>0.76800000000000002</v>
      </c>
      <c r="S3322" s="72">
        <v>106.896</v>
      </c>
      <c r="T3322" s="12">
        <v>76.793999999999997</v>
      </c>
      <c r="U3322" s="72">
        <v>4.4630000000000001</v>
      </c>
      <c r="V3322" s="72">
        <v>34.871000000000002</v>
      </c>
      <c r="W3322" s="12">
        <v>131.791</v>
      </c>
      <c r="X3322" s="72">
        <v>7.6589999999999998</v>
      </c>
      <c r="Y3322" s="72">
        <v>28.395</v>
      </c>
      <c r="Z3322" s="12">
        <v>208.58500000000001</v>
      </c>
      <c r="AA3322" s="72">
        <v>12.121</v>
      </c>
      <c r="AB3322" s="72">
        <v>21.946999999999999</v>
      </c>
      <c r="AC3322" s="12">
        <v>315.03500000000003</v>
      </c>
      <c r="AD3322" s="72">
        <v>18.306999999999999</v>
      </c>
      <c r="AE3322" s="72">
        <v>21.238</v>
      </c>
      <c r="AF3322" s="12">
        <v>6.9669999999999996</v>
      </c>
      <c r="AG3322" s="72">
        <v>0.40500000000000003</v>
      </c>
      <c r="AH3322" s="72">
        <v>93.903000000000006</v>
      </c>
      <c r="AI3322" s="12">
        <v>248.874</v>
      </c>
      <c r="AJ3322" s="72">
        <v>14.462999999999999</v>
      </c>
      <c r="AK3322" s="72">
        <v>18.850000000000001</v>
      </c>
      <c r="AL3322" s="12">
        <v>255.84100000000001</v>
      </c>
      <c r="AM3322" s="72">
        <v>14.867000000000001</v>
      </c>
      <c r="AN3322" s="72">
        <v>18.216000000000001</v>
      </c>
      <c r="AO3322" s="12">
        <v>570.87599999999998</v>
      </c>
      <c r="AP3322" s="72">
        <v>33.174999999999997</v>
      </c>
      <c r="AQ3322" s="72">
        <v>15.285</v>
      </c>
      <c r="AR3322" s="12">
        <v>29.209</v>
      </c>
      <c r="AS3322" s="72">
        <v>1.6970000000000001</v>
      </c>
      <c r="AT3322" s="72">
        <v>65.632999999999996</v>
      </c>
      <c r="AU3322" s="12">
        <v>22.01</v>
      </c>
      <c r="AV3322" s="72">
        <v>1.2789999999999999</v>
      </c>
      <c r="AW3322" s="72">
        <v>115.355</v>
      </c>
      <c r="AX3322" s="12">
        <v>131.04</v>
      </c>
      <c r="AY3322" s="72">
        <v>7.6150000000000002</v>
      </c>
      <c r="AZ3322" s="72">
        <v>35.161999999999999</v>
      </c>
      <c r="BA3322" s="12">
        <v>153.05000000000001</v>
      </c>
      <c r="BB3322" s="72">
        <v>8.8940000000000001</v>
      </c>
      <c r="BC3322" s="72">
        <v>36.648000000000003</v>
      </c>
      <c r="BD3322" s="12">
        <v>26.617999999999999</v>
      </c>
      <c r="BE3322" s="72">
        <v>1.5469999999999999</v>
      </c>
      <c r="BF3322" s="72">
        <v>60.021999999999998</v>
      </c>
      <c r="BG3322" s="12">
        <v>179.66800000000001</v>
      </c>
      <c r="BH3322" s="72">
        <v>10.441000000000001</v>
      </c>
      <c r="BI3322" s="72">
        <v>31.401</v>
      </c>
      <c r="BJ3322" s="12">
        <v>417.13499999999999</v>
      </c>
      <c r="BK3322" s="72">
        <v>24.241</v>
      </c>
      <c r="BL3322" s="72">
        <v>11.305999999999999</v>
      </c>
      <c r="BM3322" s="12">
        <v>523.91999999999996</v>
      </c>
      <c r="BN3322" s="72">
        <v>30.446000000000002</v>
      </c>
      <c r="BO3322" s="72">
        <v>13.75</v>
      </c>
      <c r="BP3322" s="12">
        <v>941.05499999999995</v>
      </c>
      <c r="BQ3322" s="72">
        <v>54.686999999999998</v>
      </c>
      <c r="BR3322" s="72">
        <v>8.3680000000000003</v>
      </c>
      <c r="BS3322" s="12">
        <v>1149.932</v>
      </c>
      <c r="BT3322" s="72">
        <v>66.825000000000003</v>
      </c>
      <c r="BU3322" s="72">
        <v>8.5289999999999999</v>
      </c>
      <c r="BV3322" s="12">
        <v>1720.808</v>
      </c>
      <c r="BW3322" s="72">
        <v>100</v>
      </c>
      <c r="BX3322" s="72">
        <v>8.359</v>
      </c>
      <c r="BY3322" s="13"/>
      <c r="BZ3322" s="13"/>
    </row>
    <row r="3323" spans="1:78" ht="12.75" customHeight="1">
      <c r="A3323" s="122" t="s">
        <v>65</v>
      </c>
      <c r="B3323" s="71" t="s">
        <v>81</v>
      </c>
      <c r="C3323" s="71" t="s">
        <v>24</v>
      </c>
      <c r="D3323" s="34">
        <v>44256</v>
      </c>
      <c r="E3323" s="12">
        <v>126.20399999999999</v>
      </c>
      <c r="F3323" s="72">
        <v>6.7830000000000004</v>
      </c>
      <c r="G3323" s="72">
        <v>21.710999999999999</v>
      </c>
      <c r="H3323" s="12">
        <v>110.29900000000001</v>
      </c>
      <c r="I3323" s="72">
        <v>5.9279999999999999</v>
      </c>
      <c r="J3323" s="72">
        <v>41.789000000000001</v>
      </c>
      <c r="K3323" s="12">
        <v>52.777999999999999</v>
      </c>
      <c r="L3323" s="72">
        <v>2.8370000000000002</v>
      </c>
      <c r="M3323" s="72">
        <v>69.108000000000004</v>
      </c>
      <c r="N3323" s="12">
        <v>163.077</v>
      </c>
      <c r="O3323" s="72">
        <v>8.7650000000000006</v>
      </c>
      <c r="P3323" s="72">
        <v>23.829000000000001</v>
      </c>
      <c r="Q3323" s="12">
        <v>0</v>
      </c>
      <c r="R3323" s="72">
        <v>0</v>
      </c>
      <c r="S3323" s="72">
        <v>0</v>
      </c>
      <c r="T3323" s="12">
        <v>163.077</v>
      </c>
      <c r="U3323" s="72">
        <v>8.7650000000000006</v>
      </c>
      <c r="V3323" s="72">
        <v>23.829000000000001</v>
      </c>
      <c r="W3323" s="12">
        <v>120.26600000000001</v>
      </c>
      <c r="X3323" s="72">
        <v>6.4640000000000004</v>
      </c>
      <c r="Y3323" s="72">
        <v>15.625999999999999</v>
      </c>
      <c r="Z3323" s="12">
        <v>283.34399999999999</v>
      </c>
      <c r="AA3323" s="72">
        <v>15.228999999999999</v>
      </c>
      <c r="AB3323" s="72">
        <v>14.499000000000001</v>
      </c>
      <c r="AC3323" s="12">
        <v>409.54700000000003</v>
      </c>
      <c r="AD3323" s="72">
        <v>22.012</v>
      </c>
      <c r="AE3323" s="72">
        <v>10.878</v>
      </c>
      <c r="AF3323" s="12">
        <v>2.4900000000000002</v>
      </c>
      <c r="AG3323" s="72">
        <v>0.13400000000000001</v>
      </c>
      <c r="AH3323" s="72">
        <v>116.06100000000001</v>
      </c>
      <c r="AI3323" s="12">
        <v>269.64499999999998</v>
      </c>
      <c r="AJ3323" s="72">
        <v>14.492000000000001</v>
      </c>
      <c r="AK3323" s="72">
        <v>12.736000000000001</v>
      </c>
      <c r="AL3323" s="12">
        <v>272.13499999999999</v>
      </c>
      <c r="AM3323" s="72">
        <v>14.625999999999999</v>
      </c>
      <c r="AN3323" s="72">
        <v>12.817</v>
      </c>
      <c r="AO3323" s="12">
        <v>681.68200000000002</v>
      </c>
      <c r="AP3323" s="72">
        <v>36.637999999999998</v>
      </c>
      <c r="AQ3323" s="72">
        <v>7.97</v>
      </c>
      <c r="AR3323" s="12">
        <v>31.798999999999999</v>
      </c>
      <c r="AS3323" s="72">
        <v>1.7090000000000001</v>
      </c>
      <c r="AT3323" s="72">
        <v>57.561999999999998</v>
      </c>
      <c r="AU3323" s="12">
        <v>20.526</v>
      </c>
      <c r="AV3323" s="72">
        <v>1.103</v>
      </c>
      <c r="AW3323" s="72">
        <v>104.88</v>
      </c>
      <c r="AX3323" s="12">
        <v>91.533000000000001</v>
      </c>
      <c r="AY3323" s="72">
        <v>4.92</v>
      </c>
      <c r="AZ3323" s="72">
        <v>35.771999999999998</v>
      </c>
      <c r="BA3323" s="12">
        <v>112.059</v>
      </c>
      <c r="BB3323" s="72">
        <v>6.0229999999999997</v>
      </c>
      <c r="BC3323" s="72">
        <v>32.094999999999999</v>
      </c>
      <c r="BD3323" s="12">
        <v>78.423000000000002</v>
      </c>
      <c r="BE3323" s="72">
        <v>4.2149999999999999</v>
      </c>
      <c r="BF3323" s="72">
        <v>34.476999999999997</v>
      </c>
      <c r="BG3323" s="12">
        <v>190.482</v>
      </c>
      <c r="BH3323" s="72">
        <v>10.238</v>
      </c>
      <c r="BI3323" s="72">
        <v>21.364999999999998</v>
      </c>
      <c r="BJ3323" s="12">
        <v>446.14800000000002</v>
      </c>
      <c r="BK3323" s="72">
        <v>23.978999999999999</v>
      </c>
      <c r="BL3323" s="72">
        <v>14.718</v>
      </c>
      <c r="BM3323" s="12">
        <v>510.47500000000002</v>
      </c>
      <c r="BN3323" s="72">
        <v>27.436</v>
      </c>
      <c r="BO3323" s="72">
        <v>13.414</v>
      </c>
      <c r="BP3323" s="12">
        <v>956.62300000000005</v>
      </c>
      <c r="BQ3323" s="72">
        <v>51.414999999999999</v>
      </c>
      <c r="BR3323" s="72">
        <v>7.4660000000000002</v>
      </c>
      <c r="BS3323" s="12">
        <v>1178.905</v>
      </c>
      <c r="BT3323" s="72">
        <v>63.362000000000002</v>
      </c>
      <c r="BU3323" s="72">
        <v>5.98</v>
      </c>
      <c r="BV3323" s="12">
        <v>1860.587</v>
      </c>
      <c r="BW3323" s="72">
        <v>100</v>
      </c>
      <c r="BX3323" s="72">
        <v>4.024</v>
      </c>
      <c r="BY3323" s="13"/>
      <c r="BZ3323" s="13"/>
    </row>
    <row r="3324" spans="1:78" ht="12.75" customHeight="1">
      <c r="A3324" s="122" t="s">
        <v>65</v>
      </c>
      <c r="B3324" s="71" t="s">
        <v>81</v>
      </c>
      <c r="C3324" s="71" t="s">
        <v>24</v>
      </c>
      <c r="D3324" s="34">
        <v>44348</v>
      </c>
      <c r="E3324" s="12">
        <v>72.789000000000001</v>
      </c>
      <c r="F3324" s="72">
        <v>4.4249999999999998</v>
      </c>
      <c r="G3324" s="72">
        <v>33.515999999999998</v>
      </c>
      <c r="H3324" s="12">
        <v>32.83</v>
      </c>
      <c r="I3324" s="72">
        <v>1.996</v>
      </c>
      <c r="J3324" s="72">
        <v>65.575999999999993</v>
      </c>
      <c r="K3324" s="12">
        <v>35.24</v>
      </c>
      <c r="L3324" s="72">
        <v>2.1419999999999999</v>
      </c>
      <c r="M3324" s="72">
        <v>54.078000000000003</v>
      </c>
      <c r="N3324" s="12">
        <v>68.069999999999993</v>
      </c>
      <c r="O3324" s="72">
        <v>4.1379999999999999</v>
      </c>
      <c r="P3324" s="72">
        <v>43.628</v>
      </c>
      <c r="Q3324" s="12">
        <v>0</v>
      </c>
      <c r="R3324" s="72">
        <v>0</v>
      </c>
      <c r="S3324" s="72">
        <v>0</v>
      </c>
      <c r="T3324" s="12">
        <v>68.069999999999993</v>
      </c>
      <c r="U3324" s="72">
        <v>4.1379999999999999</v>
      </c>
      <c r="V3324" s="72">
        <v>43.628</v>
      </c>
      <c r="W3324" s="12">
        <v>206.636</v>
      </c>
      <c r="X3324" s="72">
        <v>12.561999999999999</v>
      </c>
      <c r="Y3324" s="72">
        <v>21.36</v>
      </c>
      <c r="Z3324" s="12">
        <v>274.70600000000002</v>
      </c>
      <c r="AA3324" s="72">
        <v>16.7</v>
      </c>
      <c r="AB3324" s="72">
        <v>18.574000000000002</v>
      </c>
      <c r="AC3324" s="12">
        <v>347.495</v>
      </c>
      <c r="AD3324" s="72">
        <v>21.125</v>
      </c>
      <c r="AE3324" s="72">
        <v>17.068000000000001</v>
      </c>
      <c r="AF3324" s="12">
        <v>0</v>
      </c>
      <c r="AG3324" s="72">
        <v>0</v>
      </c>
      <c r="AH3324" s="72">
        <v>0</v>
      </c>
      <c r="AI3324" s="12">
        <v>183.886</v>
      </c>
      <c r="AJ3324" s="72">
        <v>11.179</v>
      </c>
      <c r="AK3324" s="72">
        <v>22.012</v>
      </c>
      <c r="AL3324" s="12">
        <v>183.886</v>
      </c>
      <c r="AM3324" s="72">
        <v>11.179</v>
      </c>
      <c r="AN3324" s="72">
        <v>22.012</v>
      </c>
      <c r="AO3324" s="12">
        <v>531.38099999999997</v>
      </c>
      <c r="AP3324" s="72">
        <v>32.304000000000002</v>
      </c>
      <c r="AQ3324" s="72">
        <v>13.127000000000001</v>
      </c>
      <c r="AR3324" s="12">
        <v>6.6520000000000001</v>
      </c>
      <c r="AS3324" s="72">
        <v>0.40400000000000003</v>
      </c>
      <c r="AT3324" s="72">
        <v>72.311999999999998</v>
      </c>
      <c r="AU3324" s="12">
        <v>0</v>
      </c>
      <c r="AV3324" s="72">
        <v>0</v>
      </c>
      <c r="AW3324" s="72">
        <v>0</v>
      </c>
      <c r="AX3324" s="12">
        <v>88.655000000000001</v>
      </c>
      <c r="AY3324" s="72">
        <v>5.39</v>
      </c>
      <c r="AZ3324" s="72">
        <v>36.545000000000002</v>
      </c>
      <c r="BA3324" s="12">
        <v>88.655000000000001</v>
      </c>
      <c r="BB3324" s="72">
        <v>5.39</v>
      </c>
      <c r="BC3324" s="72">
        <v>36.545000000000002</v>
      </c>
      <c r="BD3324" s="12">
        <v>58.722999999999999</v>
      </c>
      <c r="BE3324" s="72">
        <v>3.57</v>
      </c>
      <c r="BF3324" s="72">
        <v>30.777000000000001</v>
      </c>
      <c r="BG3324" s="12">
        <v>147.37799999999999</v>
      </c>
      <c r="BH3324" s="72">
        <v>8.9600000000000009</v>
      </c>
      <c r="BI3324" s="72">
        <v>25.132999999999999</v>
      </c>
      <c r="BJ3324" s="12">
        <v>485.51900000000001</v>
      </c>
      <c r="BK3324" s="72">
        <v>29.515999999999998</v>
      </c>
      <c r="BL3324" s="72">
        <v>17.178999999999998</v>
      </c>
      <c r="BM3324" s="12">
        <v>474.00400000000002</v>
      </c>
      <c r="BN3324" s="72">
        <v>28.815999999999999</v>
      </c>
      <c r="BO3324" s="72">
        <v>13.974</v>
      </c>
      <c r="BP3324" s="12">
        <v>959.52300000000002</v>
      </c>
      <c r="BQ3324" s="72">
        <v>58.332000000000001</v>
      </c>
      <c r="BR3324" s="72">
        <v>9.2629999999999999</v>
      </c>
      <c r="BS3324" s="12">
        <v>1113.5540000000001</v>
      </c>
      <c r="BT3324" s="72">
        <v>67.695999999999998</v>
      </c>
      <c r="BU3324" s="72">
        <v>8.1549999999999994</v>
      </c>
      <c r="BV3324" s="12">
        <v>1644.9349999999999</v>
      </c>
      <c r="BW3324" s="72">
        <v>100</v>
      </c>
      <c r="BX3324" s="72">
        <v>6.7140000000000004</v>
      </c>
      <c r="BY3324" s="13"/>
      <c r="BZ3324" s="13"/>
    </row>
    <row r="3325" spans="1:78" ht="12.75" customHeight="1">
      <c r="A3325" s="122" t="s">
        <v>65</v>
      </c>
      <c r="B3325" s="71" t="s">
        <v>81</v>
      </c>
      <c r="C3325" s="71" t="s">
        <v>24</v>
      </c>
      <c r="D3325" s="34">
        <v>44805</v>
      </c>
      <c r="E3325" s="12">
        <v>116.27</v>
      </c>
      <c r="F3325" s="72">
        <v>7.3419999999999996</v>
      </c>
      <c r="G3325" s="72">
        <v>34.68</v>
      </c>
      <c r="H3325" s="12">
        <v>13.531000000000001</v>
      </c>
      <c r="I3325" s="72">
        <v>0.85399999999999998</v>
      </c>
      <c r="J3325" s="72">
        <v>65.364000000000004</v>
      </c>
      <c r="K3325" s="12">
        <v>14.864000000000001</v>
      </c>
      <c r="L3325" s="72">
        <v>0.93899999999999995</v>
      </c>
      <c r="M3325" s="72">
        <v>98.888000000000005</v>
      </c>
      <c r="N3325" s="12">
        <v>28.395</v>
      </c>
      <c r="O3325" s="72">
        <v>1.7929999999999999</v>
      </c>
      <c r="P3325" s="72">
        <v>60.573999999999998</v>
      </c>
      <c r="Q3325" s="12">
        <v>0</v>
      </c>
      <c r="R3325" s="72">
        <v>0</v>
      </c>
      <c r="S3325" s="72">
        <v>0</v>
      </c>
      <c r="T3325" s="12">
        <v>28.395</v>
      </c>
      <c r="U3325" s="72">
        <v>1.7929999999999999</v>
      </c>
      <c r="V3325" s="72">
        <v>60.573999999999998</v>
      </c>
      <c r="W3325" s="12">
        <v>195.09200000000001</v>
      </c>
      <c r="X3325" s="72">
        <v>12.319000000000001</v>
      </c>
      <c r="Y3325" s="72">
        <v>25.751000000000001</v>
      </c>
      <c r="Z3325" s="12">
        <v>223.48699999999999</v>
      </c>
      <c r="AA3325" s="72">
        <v>14.112</v>
      </c>
      <c r="AB3325" s="72">
        <v>21.773</v>
      </c>
      <c r="AC3325" s="12">
        <v>339.75700000000001</v>
      </c>
      <c r="AD3325" s="72">
        <v>21.454000000000001</v>
      </c>
      <c r="AE3325" s="72">
        <v>17.716999999999999</v>
      </c>
      <c r="AF3325" s="12">
        <v>0</v>
      </c>
      <c r="AG3325" s="72">
        <v>0</v>
      </c>
      <c r="AH3325" s="72">
        <v>0</v>
      </c>
      <c r="AI3325" s="12">
        <v>103.925</v>
      </c>
      <c r="AJ3325" s="72">
        <v>6.5620000000000003</v>
      </c>
      <c r="AK3325" s="72">
        <v>37.524000000000001</v>
      </c>
      <c r="AL3325" s="12">
        <v>103.925</v>
      </c>
      <c r="AM3325" s="72">
        <v>6.5620000000000003</v>
      </c>
      <c r="AN3325" s="72">
        <v>37.524000000000001</v>
      </c>
      <c r="AO3325" s="12">
        <v>443.68200000000002</v>
      </c>
      <c r="AP3325" s="72">
        <v>28.015999999999998</v>
      </c>
      <c r="AQ3325" s="72">
        <v>17.472000000000001</v>
      </c>
      <c r="AR3325" s="12">
        <v>25.190999999999999</v>
      </c>
      <c r="AS3325" s="72">
        <v>1.591</v>
      </c>
      <c r="AT3325" s="72">
        <v>105.89100000000001</v>
      </c>
      <c r="AU3325" s="12">
        <v>1.8280000000000001</v>
      </c>
      <c r="AV3325" s="72">
        <v>0.115</v>
      </c>
      <c r="AW3325" s="72">
        <v>101.19</v>
      </c>
      <c r="AX3325" s="12">
        <v>109.092</v>
      </c>
      <c r="AY3325" s="72">
        <v>6.8890000000000002</v>
      </c>
      <c r="AZ3325" s="72">
        <v>34.381</v>
      </c>
      <c r="BA3325" s="12">
        <v>110.92</v>
      </c>
      <c r="BB3325" s="72">
        <v>7.0039999999999996</v>
      </c>
      <c r="BC3325" s="72">
        <v>33.801000000000002</v>
      </c>
      <c r="BD3325" s="12">
        <v>104.611</v>
      </c>
      <c r="BE3325" s="72">
        <v>6.6059999999999999</v>
      </c>
      <c r="BF3325" s="72">
        <v>42.276000000000003</v>
      </c>
      <c r="BG3325" s="12">
        <v>215.53100000000001</v>
      </c>
      <c r="BH3325" s="72">
        <v>13.61</v>
      </c>
      <c r="BI3325" s="72">
        <v>22.423999999999999</v>
      </c>
      <c r="BJ3325" s="12">
        <v>383.81299999999999</v>
      </c>
      <c r="BK3325" s="72">
        <v>24.236000000000001</v>
      </c>
      <c r="BL3325" s="72">
        <v>17.140999999999998</v>
      </c>
      <c r="BM3325" s="12">
        <v>515.43399999999997</v>
      </c>
      <c r="BN3325" s="72">
        <v>32.546999999999997</v>
      </c>
      <c r="BO3325" s="72">
        <v>11.516999999999999</v>
      </c>
      <c r="BP3325" s="12">
        <v>899.24699999999996</v>
      </c>
      <c r="BQ3325" s="72">
        <v>56.783000000000001</v>
      </c>
      <c r="BR3325" s="72">
        <v>8.1</v>
      </c>
      <c r="BS3325" s="12">
        <v>1139.9690000000001</v>
      </c>
      <c r="BT3325" s="72">
        <v>71.983999999999995</v>
      </c>
      <c r="BU3325" s="72">
        <v>6.1420000000000003</v>
      </c>
      <c r="BV3325" s="12">
        <v>1583.6510000000001</v>
      </c>
      <c r="BW3325" s="72">
        <v>100</v>
      </c>
      <c r="BX3325" s="72">
        <v>6.73</v>
      </c>
      <c r="BY3325" s="13"/>
      <c r="BZ3325" s="13"/>
    </row>
    <row r="3326" spans="1:78" ht="12.75" customHeight="1">
      <c r="A3326" s="122" t="s">
        <v>65</v>
      </c>
      <c r="B3326" s="71" t="s">
        <v>81</v>
      </c>
      <c r="C3326" s="71" t="s">
        <v>24</v>
      </c>
      <c r="D3326" s="34">
        <v>44896</v>
      </c>
      <c r="E3326" s="12">
        <v>173.18299999999999</v>
      </c>
      <c r="F3326" s="72">
        <v>10.555</v>
      </c>
      <c r="G3326" s="72">
        <v>26.896999999999998</v>
      </c>
      <c r="H3326" s="12">
        <v>8.032</v>
      </c>
      <c r="I3326" s="72">
        <v>0.49</v>
      </c>
      <c r="J3326" s="72">
        <v>91.480999999999995</v>
      </c>
      <c r="K3326" s="12">
        <v>39.679000000000002</v>
      </c>
      <c r="L3326" s="72">
        <v>2.4180000000000001</v>
      </c>
      <c r="M3326" s="72">
        <v>69.23</v>
      </c>
      <c r="N3326" s="12">
        <v>47.71</v>
      </c>
      <c r="O3326" s="72">
        <v>2.9079999999999999</v>
      </c>
      <c r="P3326" s="72">
        <v>58.478999999999999</v>
      </c>
      <c r="Q3326" s="12">
        <v>3.923</v>
      </c>
      <c r="R3326" s="72">
        <v>0.23899999999999999</v>
      </c>
      <c r="S3326" s="72">
        <v>78.257999999999996</v>
      </c>
      <c r="T3326" s="12">
        <v>51.633000000000003</v>
      </c>
      <c r="U3326" s="72">
        <v>3.1469999999999998</v>
      </c>
      <c r="V3326" s="72">
        <v>52.695999999999998</v>
      </c>
      <c r="W3326" s="12">
        <v>152.31800000000001</v>
      </c>
      <c r="X3326" s="72">
        <v>9.2829999999999995</v>
      </c>
      <c r="Y3326" s="72">
        <v>30.597000000000001</v>
      </c>
      <c r="Z3326" s="12">
        <v>203.95099999999999</v>
      </c>
      <c r="AA3326" s="72">
        <v>12.43</v>
      </c>
      <c r="AB3326" s="72">
        <v>23.672000000000001</v>
      </c>
      <c r="AC3326" s="12">
        <v>377.13400000000001</v>
      </c>
      <c r="AD3326" s="72">
        <v>22.984999999999999</v>
      </c>
      <c r="AE3326" s="72">
        <v>17.766999999999999</v>
      </c>
      <c r="AF3326" s="12">
        <v>18.173999999999999</v>
      </c>
      <c r="AG3326" s="72">
        <v>1.1080000000000001</v>
      </c>
      <c r="AH3326" s="72">
        <v>109.378</v>
      </c>
      <c r="AI3326" s="12">
        <v>93.644999999999996</v>
      </c>
      <c r="AJ3326" s="72">
        <v>5.7069999999999999</v>
      </c>
      <c r="AK3326" s="72">
        <v>44.524999999999999</v>
      </c>
      <c r="AL3326" s="12">
        <v>111.819</v>
      </c>
      <c r="AM3326" s="72">
        <v>6.8150000000000004</v>
      </c>
      <c r="AN3326" s="72">
        <v>39.521999999999998</v>
      </c>
      <c r="AO3326" s="12">
        <v>488.95299999999997</v>
      </c>
      <c r="AP3326" s="72">
        <v>29.8</v>
      </c>
      <c r="AQ3326" s="72">
        <v>16.922999999999998</v>
      </c>
      <c r="AR3326" s="12">
        <v>23.532</v>
      </c>
      <c r="AS3326" s="72">
        <v>1.4339999999999999</v>
      </c>
      <c r="AT3326" s="72">
        <v>68.968000000000004</v>
      </c>
      <c r="AU3326" s="12">
        <v>0</v>
      </c>
      <c r="AV3326" s="72">
        <v>0</v>
      </c>
      <c r="AW3326" s="72">
        <v>0</v>
      </c>
      <c r="AX3326" s="12">
        <v>147.524</v>
      </c>
      <c r="AY3326" s="72">
        <v>8.9909999999999997</v>
      </c>
      <c r="AZ3326" s="72">
        <v>25.413</v>
      </c>
      <c r="BA3326" s="12">
        <v>147.524</v>
      </c>
      <c r="BB3326" s="72">
        <v>8.9909999999999997</v>
      </c>
      <c r="BC3326" s="72">
        <v>25.413</v>
      </c>
      <c r="BD3326" s="12">
        <v>93.234999999999999</v>
      </c>
      <c r="BE3326" s="72">
        <v>5.6820000000000004</v>
      </c>
      <c r="BF3326" s="72">
        <v>39.933</v>
      </c>
      <c r="BG3326" s="12">
        <v>240.75899999999999</v>
      </c>
      <c r="BH3326" s="72">
        <v>14.673999999999999</v>
      </c>
      <c r="BI3326" s="72">
        <v>21.695</v>
      </c>
      <c r="BJ3326" s="12">
        <v>418.29899999999998</v>
      </c>
      <c r="BK3326" s="72">
        <v>25.494</v>
      </c>
      <c r="BL3326" s="72">
        <v>13.808</v>
      </c>
      <c r="BM3326" s="12">
        <v>469.21300000000002</v>
      </c>
      <c r="BN3326" s="72">
        <v>28.597000000000001</v>
      </c>
      <c r="BO3326" s="72">
        <v>11.085000000000001</v>
      </c>
      <c r="BP3326" s="12">
        <v>887.51300000000003</v>
      </c>
      <c r="BQ3326" s="72">
        <v>54.091999999999999</v>
      </c>
      <c r="BR3326" s="72">
        <v>9.17</v>
      </c>
      <c r="BS3326" s="12">
        <v>1151.8030000000001</v>
      </c>
      <c r="BT3326" s="72">
        <v>70.2</v>
      </c>
      <c r="BU3326" s="72">
        <v>6.8410000000000002</v>
      </c>
      <c r="BV3326" s="12">
        <v>1640.7560000000001</v>
      </c>
      <c r="BW3326" s="72">
        <v>100</v>
      </c>
      <c r="BX3326" s="72">
        <v>7.7690000000000001</v>
      </c>
      <c r="BY3326" s="13"/>
      <c r="BZ3326" s="13"/>
    </row>
    <row r="3327" spans="1:78" ht="12.75" customHeight="1">
      <c r="A3327" s="122" t="s">
        <v>65</v>
      </c>
      <c r="B3327" s="71" t="s">
        <v>81</v>
      </c>
      <c r="C3327" s="71" t="s">
        <v>24</v>
      </c>
      <c r="D3327" s="34">
        <v>44986</v>
      </c>
      <c r="E3327" s="12">
        <v>135.03399999999999</v>
      </c>
      <c r="F3327" s="72">
        <v>9.1010000000000009</v>
      </c>
      <c r="G3327" s="72">
        <v>22.779</v>
      </c>
      <c r="H3327" s="12">
        <v>22.713000000000001</v>
      </c>
      <c r="I3327" s="72">
        <v>1.5309999999999999</v>
      </c>
      <c r="J3327" s="72">
        <v>40.320999999999998</v>
      </c>
      <c r="K3327" s="12">
        <v>18.331</v>
      </c>
      <c r="L3327" s="72">
        <v>1.2350000000000001</v>
      </c>
      <c r="M3327" s="72">
        <v>41.098999999999997</v>
      </c>
      <c r="N3327" s="12">
        <v>41.045000000000002</v>
      </c>
      <c r="O3327" s="72">
        <v>2.766</v>
      </c>
      <c r="P3327" s="72">
        <v>31.257000000000001</v>
      </c>
      <c r="Q3327" s="12">
        <v>2.2389999999999999</v>
      </c>
      <c r="R3327" s="72">
        <v>0.151</v>
      </c>
      <c r="S3327" s="72">
        <v>110.432</v>
      </c>
      <c r="T3327" s="12">
        <v>43.283999999999999</v>
      </c>
      <c r="U3327" s="72">
        <v>2.9169999999999998</v>
      </c>
      <c r="V3327" s="72">
        <v>30.997</v>
      </c>
      <c r="W3327" s="12">
        <v>111.188</v>
      </c>
      <c r="X3327" s="72">
        <v>7.4930000000000003</v>
      </c>
      <c r="Y3327" s="72">
        <v>18.844999999999999</v>
      </c>
      <c r="Z3327" s="12">
        <v>154.47200000000001</v>
      </c>
      <c r="AA3327" s="72">
        <v>10.41</v>
      </c>
      <c r="AB3327" s="72">
        <v>18.923999999999999</v>
      </c>
      <c r="AC3327" s="12">
        <v>289.50599999999997</v>
      </c>
      <c r="AD3327" s="72">
        <v>19.510999999999999</v>
      </c>
      <c r="AE3327" s="72">
        <v>13.718</v>
      </c>
      <c r="AF3327" s="12">
        <v>0</v>
      </c>
      <c r="AG3327" s="72">
        <v>0</v>
      </c>
      <c r="AH3327" s="72">
        <v>0</v>
      </c>
      <c r="AI3327" s="12">
        <v>70.585999999999999</v>
      </c>
      <c r="AJ3327" s="72">
        <v>4.7569999999999997</v>
      </c>
      <c r="AK3327" s="72">
        <v>22.933</v>
      </c>
      <c r="AL3327" s="12">
        <v>70.585999999999999</v>
      </c>
      <c r="AM3327" s="72">
        <v>4.7569999999999997</v>
      </c>
      <c r="AN3327" s="72">
        <v>22.933</v>
      </c>
      <c r="AO3327" s="12">
        <v>360.09199999999998</v>
      </c>
      <c r="AP3327" s="72">
        <v>24.268000000000001</v>
      </c>
      <c r="AQ3327" s="72">
        <v>12.353</v>
      </c>
      <c r="AR3327" s="12">
        <v>32.058</v>
      </c>
      <c r="AS3327" s="72">
        <v>2.161</v>
      </c>
      <c r="AT3327" s="72">
        <v>84.783000000000001</v>
      </c>
      <c r="AU3327" s="12">
        <v>2.8029999999999999</v>
      </c>
      <c r="AV3327" s="72">
        <v>0.189</v>
      </c>
      <c r="AW3327" s="72">
        <v>118.663</v>
      </c>
      <c r="AX3327" s="12">
        <v>88.941000000000003</v>
      </c>
      <c r="AY3327" s="72">
        <v>5.9939999999999998</v>
      </c>
      <c r="AZ3327" s="72">
        <v>25.748000000000001</v>
      </c>
      <c r="BA3327" s="12">
        <v>91.744</v>
      </c>
      <c r="BB3327" s="72">
        <v>6.1829999999999998</v>
      </c>
      <c r="BC3327" s="72">
        <v>25.841000000000001</v>
      </c>
      <c r="BD3327" s="12">
        <v>107.718</v>
      </c>
      <c r="BE3327" s="72">
        <v>7.26</v>
      </c>
      <c r="BF3327" s="72">
        <v>30.974</v>
      </c>
      <c r="BG3327" s="12">
        <v>199.46199999999999</v>
      </c>
      <c r="BH3327" s="72">
        <v>13.443</v>
      </c>
      <c r="BI3327" s="72">
        <v>19.382999999999999</v>
      </c>
      <c r="BJ3327" s="12">
        <v>379.69099999999997</v>
      </c>
      <c r="BK3327" s="72">
        <v>25.588999999999999</v>
      </c>
      <c r="BL3327" s="72">
        <v>10.08</v>
      </c>
      <c r="BM3327" s="12">
        <v>512.505</v>
      </c>
      <c r="BN3327" s="72">
        <v>34.54</v>
      </c>
      <c r="BO3327" s="72">
        <v>6.6630000000000003</v>
      </c>
      <c r="BP3327" s="12">
        <v>892.19600000000003</v>
      </c>
      <c r="BQ3327" s="72">
        <v>60.128999999999998</v>
      </c>
      <c r="BR3327" s="72">
        <v>5.2469999999999999</v>
      </c>
      <c r="BS3327" s="12">
        <v>1123.7170000000001</v>
      </c>
      <c r="BT3327" s="72">
        <v>75.731999999999999</v>
      </c>
      <c r="BU3327" s="72">
        <v>6.0460000000000003</v>
      </c>
      <c r="BV3327" s="12">
        <v>1483.809</v>
      </c>
      <c r="BW3327" s="72">
        <v>100</v>
      </c>
      <c r="BX3327" s="72">
        <v>5.3959999999999999</v>
      </c>
      <c r="BY3327" s="13"/>
      <c r="BZ3327" s="13"/>
    </row>
    <row r="3328" spans="1:78" ht="12.75" customHeight="1">
      <c r="A3328" s="122" t="s">
        <v>65</v>
      </c>
      <c r="B3328" s="71" t="s">
        <v>81</v>
      </c>
      <c r="C3328" s="71" t="s">
        <v>24</v>
      </c>
      <c r="D3328" s="34">
        <v>45078</v>
      </c>
      <c r="E3328" s="12">
        <v>136.31200000000001</v>
      </c>
      <c r="F3328" s="72">
        <v>9.4369999999999994</v>
      </c>
      <c r="G3328" s="72">
        <v>19.486000000000001</v>
      </c>
      <c r="H3328" s="12">
        <v>34.319000000000003</v>
      </c>
      <c r="I3328" s="72">
        <v>2.3759999999999999</v>
      </c>
      <c r="J3328" s="72">
        <v>36.963999999999999</v>
      </c>
      <c r="K3328" s="12">
        <v>24.285</v>
      </c>
      <c r="L3328" s="72">
        <v>1.681</v>
      </c>
      <c r="M3328" s="72">
        <v>42.101999999999997</v>
      </c>
      <c r="N3328" s="12">
        <v>58.603999999999999</v>
      </c>
      <c r="O3328" s="72">
        <v>4.0570000000000004</v>
      </c>
      <c r="P3328" s="72">
        <v>28.388000000000002</v>
      </c>
      <c r="Q3328" s="12">
        <v>6.9889999999999999</v>
      </c>
      <c r="R3328" s="72">
        <v>0.48399999999999999</v>
      </c>
      <c r="S3328" s="72">
        <v>79.691999999999993</v>
      </c>
      <c r="T3328" s="12">
        <v>65.593999999999994</v>
      </c>
      <c r="U3328" s="72">
        <v>4.5410000000000004</v>
      </c>
      <c r="V3328" s="72">
        <v>27.332000000000001</v>
      </c>
      <c r="W3328" s="12">
        <v>159.16800000000001</v>
      </c>
      <c r="X3328" s="72">
        <v>11.019</v>
      </c>
      <c r="Y3328" s="72">
        <v>20.606999999999999</v>
      </c>
      <c r="Z3328" s="12">
        <v>224.761</v>
      </c>
      <c r="AA3328" s="72">
        <v>15.56</v>
      </c>
      <c r="AB3328" s="72">
        <v>19.385000000000002</v>
      </c>
      <c r="AC3328" s="12">
        <v>361.07299999999998</v>
      </c>
      <c r="AD3328" s="72">
        <v>24.995999999999999</v>
      </c>
      <c r="AE3328" s="72">
        <v>15.430999999999999</v>
      </c>
      <c r="AF3328" s="12">
        <v>0</v>
      </c>
      <c r="AG3328" s="72">
        <v>0</v>
      </c>
      <c r="AH3328" s="72">
        <v>0</v>
      </c>
      <c r="AI3328" s="12">
        <v>82.694999999999993</v>
      </c>
      <c r="AJ3328" s="72">
        <v>5.7249999999999996</v>
      </c>
      <c r="AK3328" s="72">
        <v>31.222000000000001</v>
      </c>
      <c r="AL3328" s="12">
        <v>82.694999999999993</v>
      </c>
      <c r="AM3328" s="72">
        <v>5.7249999999999996</v>
      </c>
      <c r="AN3328" s="72">
        <v>31.222000000000001</v>
      </c>
      <c r="AO3328" s="12">
        <v>443.76799999999997</v>
      </c>
      <c r="AP3328" s="72">
        <v>30.721</v>
      </c>
      <c r="AQ3328" s="72">
        <v>13.868</v>
      </c>
      <c r="AR3328" s="12">
        <v>8.0510000000000002</v>
      </c>
      <c r="AS3328" s="72">
        <v>0.55700000000000005</v>
      </c>
      <c r="AT3328" s="72">
        <v>83.257999999999996</v>
      </c>
      <c r="AU3328" s="12">
        <v>0</v>
      </c>
      <c r="AV3328" s="72">
        <v>0</v>
      </c>
      <c r="AW3328" s="72">
        <v>0</v>
      </c>
      <c r="AX3328" s="12">
        <v>83.097999999999999</v>
      </c>
      <c r="AY3328" s="72">
        <v>5.7530000000000001</v>
      </c>
      <c r="AZ3328" s="72">
        <v>28.238</v>
      </c>
      <c r="BA3328" s="12">
        <v>83.097999999999999</v>
      </c>
      <c r="BB3328" s="72">
        <v>5.7530000000000001</v>
      </c>
      <c r="BC3328" s="72">
        <v>28.238</v>
      </c>
      <c r="BD3328" s="12">
        <v>61.2</v>
      </c>
      <c r="BE3328" s="72">
        <v>4.2370000000000001</v>
      </c>
      <c r="BF3328" s="72">
        <v>42.232999999999997</v>
      </c>
      <c r="BG3328" s="12">
        <v>144.298</v>
      </c>
      <c r="BH3328" s="72">
        <v>9.9890000000000008</v>
      </c>
      <c r="BI3328" s="72">
        <v>21.824999999999999</v>
      </c>
      <c r="BJ3328" s="12">
        <v>367.51499999999999</v>
      </c>
      <c r="BK3328" s="72">
        <v>25.442</v>
      </c>
      <c r="BL3328" s="72">
        <v>12.597</v>
      </c>
      <c r="BM3328" s="12">
        <v>480.87599999999998</v>
      </c>
      <c r="BN3328" s="72">
        <v>33.29</v>
      </c>
      <c r="BO3328" s="72">
        <v>10.135</v>
      </c>
      <c r="BP3328" s="12">
        <v>848.39200000000005</v>
      </c>
      <c r="BQ3328" s="72">
        <v>58.731999999999999</v>
      </c>
      <c r="BR3328" s="72">
        <v>6.1539999999999999</v>
      </c>
      <c r="BS3328" s="12">
        <v>1000.74</v>
      </c>
      <c r="BT3328" s="72">
        <v>69.278999999999996</v>
      </c>
      <c r="BU3328" s="72">
        <v>5.1059999999999999</v>
      </c>
      <c r="BV3328" s="12">
        <v>1444.508</v>
      </c>
      <c r="BW3328" s="72">
        <v>100</v>
      </c>
      <c r="BX3328" s="72">
        <v>5.3929999999999998</v>
      </c>
      <c r="BY3328" s="13"/>
      <c r="BZ3328" s="13"/>
    </row>
    <row r="3329" spans="1:78" ht="12.75" customHeight="1">
      <c r="A3329" s="122" t="s">
        <v>65</v>
      </c>
      <c r="B3329" s="71" t="s">
        <v>81</v>
      </c>
      <c r="C3329" s="71" t="s">
        <v>24</v>
      </c>
      <c r="D3329" s="34">
        <v>45170</v>
      </c>
      <c r="E3329" s="12">
        <v>151.429</v>
      </c>
      <c r="F3329" s="72">
        <v>11.141999999999999</v>
      </c>
      <c r="G3329" s="72">
        <v>17.968</v>
      </c>
      <c r="H3329" s="12">
        <v>22.265999999999998</v>
      </c>
      <c r="I3329" s="72">
        <v>1.6379999999999999</v>
      </c>
      <c r="J3329" s="72">
        <v>56.326000000000001</v>
      </c>
      <c r="K3329" s="12">
        <v>2.8330000000000002</v>
      </c>
      <c r="L3329" s="72">
        <v>0.20799999999999999</v>
      </c>
      <c r="M3329" s="72">
        <v>102.045</v>
      </c>
      <c r="N3329" s="12">
        <v>25.099</v>
      </c>
      <c r="O3329" s="72">
        <v>1.847</v>
      </c>
      <c r="P3329" s="72">
        <v>51.11</v>
      </c>
      <c r="Q3329" s="12">
        <v>1.276</v>
      </c>
      <c r="R3329" s="72">
        <v>9.4E-2</v>
      </c>
      <c r="S3329" s="72">
        <v>103.13500000000001</v>
      </c>
      <c r="T3329" s="12">
        <v>26.375</v>
      </c>
      <c r="U3329" s="72">
        <v>1.9410000000000001</v>
      </c>
      <c r="V3329" s="72">
        <v>50.610999999999997</v>
      </c>
      <c r="W3329" s="12">
        <v>111.337</v>
      </c>
      <c r="X3329" s="72">
        <v>8.1920000000000002</v>
      </c>
      <c r="Y3329" s="72">
        <v>23.94</v>
      </c>
      <c r="Z3329" s="12">
        <v>137.71199999999999</v>
      </c>
      <c r="AA3329" s="72">
        <v>10.132999999999999</v>
      </c>
      <c r="AB3329" s="72">
        <v>21.917999999999999</v>
      </c>
      <c r="AC3329" s="12">
        <v>289.14100000000002</v>
      </c>
      <c r="AD3329" s="72">
        <v>21.274000000000001</v>
      </c>
      <c r="AE3329" s="72">
        <v>13.071</v>
      </c>
      <c r="AF3329" s="12">
        <v>0.69199999999999995</v>
      </c>
      <c r="AG3329" s="72">
        <v>5.0999999999999997E-2</v>
      </c>
      <c r="AH3329" s="72">
        <v>111.042</v>
      </c>
      <c r="AI3329" s="12">
        <v>99.852999999999994</v>
      </c>
      <c r="AJ3329" s="72">
        <v>7.3470000000000004</v>
      </c>
      <c r="AK3329" s="72">
        <v>21.298999999999999</v>
      </c>
      <c r="AL3329" s="12">
        <v>100.545</v>
      </c>
      <c r="AM3329" s="72">
        <v>7.3979999999999997</v>
      </c>
      <c r="AN3329" s="72">
        <v>21.012</v>
      </c>
      <c r="AO3329" s="12">
        <v>389.68599999999998</v>
      </c>
      <c r="AP3329" s="72">
        <v>28.672000000000001</v>
      </c>
      <c r="AQ3329" s="72">
        <v>11.714</v>
      </c>
      <c r="AR3329" s="12">
        <v>3.379</v>
      </c>
      <c r="AS3329" s="72">
        <v>0.249</v>
      </c>
      <c r="AT3329" s="72">
        <v>73.75</v>
      </c>
      <c r="AU3329" s="12">
        <v>3.9260000000000002</v>
      </c>
      <c r="AV3329" s="72">
        <v>0.28899999999999998</v>
      </c>
      <c r="AW3329" s="72">
        <v>68.838999999999999</v>
      </c>
      <c r="AX3329" s="12">
        <v>93.376000000000005</v>
      </c>
      <c r="AY3329" s="72">
        <v>6.87</v>
      </c>
      <c r="AZ3329" s="72">
        <v>19.370999999999999</v>
      </c>
      <c r="BA3329" s="12">
        <v>97.302000000000007</v>
      </c>
      <c r="BB3329" s="72">
        <v>7.1589999999999998</v>
      </c>
      <c r="BC3329" s="72">
        <v>18.251000000000001</v>
      </c>
      <c r="BD3329" s="12">
        <v>66.007999999999996</v>
      </c>
      <c r="BE3329" s="72">
        <v>4.8570000000000002</v>
      </c>
      <c r="BF3329" s="72">
        <v>35.908000000000001</v>
      </c>
      <c r="BG3329" s="12">
        <v>163.309</v>
      </c>
      <c r="BH3329" s="72">
        <v>12.016</v>
      </c>
      <c r="BI3329" s="72">
        <v>13.558</v>
      </c>
      <c r="BJ3329" s="12">
        <v>338.75700000000001</v>
      </c>
      <c r="BK3329" s="72">
        <v>24.925000000000001</v>
      </c>
      <c r="BL3329" s="72">
        <v>13.173</v>
      </c>
      <c r="BM3329" s="12">
        <v>463.97500000000002</v>
      </c>
      <c r="BN3329" s="72">
        <v>34.137999999999998</v>
      </c>
      <c r="BO3329" s="72">
        <v>9.3859999999999992</v>
      </c>
      <c r="BP3329" s="12">
        <v>802.73099999999999</v>
      </c>
      <c r="BQ3329" s="72">
        <v>59.063000000000002</v>
      </c>
      <c r="BR3329" s="72">
        <v>5.72</v>
      </c>
      <c r="BS3329" s="12">
        <v>969.42</v>
      </c>
      <c r="BT3329" s="72">
        <v>71.328000000000003</v>
      </c>
      <c r="BU3329" s="72">
        <v>5.3579999999999997</v>
      </c>
      <c r="BV3329" s="12">
        <v>1359.107</v>
      </c>
      <c r="BW3329" s="72">
        <v>100</v>
      </c>
      <c r="BX3329" s="72">
        <v>5.0949999999999998</v>
      </c>
      <c r="BY3329" s="13"/>
      <c r="BZ3329" s="13"/>
    </row>
    <row r="3330" spans="1:78" ht="12.75" customHeight="1">
      <c r="A3330" s="122" t="s">
        <v>65</v>
      </c>
      <c r="B3330" s="71" t="s">
        <v>81</v>
      </c>
      <c r="C3330" s="71" t="s">
        <v>24</v>
      </c>
      <c r="D3330" s="34">
        <v>45261</v>
      </c>
      <c r="E3330" s="12">
        <v>95.143000000000001</v>
      </c>
      <c r="F3330" s="72">
        <v>6.3869999999999996</v>
      </c>
      <c r="G3330" s="72">
        <v>20.957000000000001</v>
      </c>
      <c r="H3330" s="12">
        <v>18.257999999999999</v>
      </c>
      <c r="I3330" s="72">
        <v>1.226</v>
      </c>
      <c r="J3330" s="72">
        <v>51.521000000000001</v>
      </c>
      <c r="K3330" s="12">
        <v>13.202999999999999</v>
      </c>
      <c r="L3330" s="72">
        <v>0.88600000000000001</v>
      </c>
      <c r="M3330" s="72">
        <v>51.686</v>
      </c>
      <c r="N3330" s="12">
        <v>31.460999999999999</v>
      </c>
      <c r="O3330" s="72">
        <v>2.1120000000000001</v>
      </c>
      <c r="P3330" s="72">
        <v>35.874000000000002</v>
      </c>
      <c r="Q3330" s="12">
        <v>5.9569999999999999</v>
      </c>
      <c r="R3330" s="72">
        <v>0.4</v>
      </c>
      <c r="S3330" s="72">
        <v>103.172</v>
      </c>
      <c r="T3330" s="12">
        <v>37.418999999999997</v>
      </c>
      <c r="U3330" s="72">
        <v>2.512</v>
      </c>
      <c r="V3330" s="72">
        <v>31.736999999999998</v>
      </c>
      <c r="W3330" s="12">
        <v>140.947</v>
      </c>
      <c r="X3330" s="72">
        <v>9.4619999999999997</v>
      </c>
      <c r="Y3330" s="72">
        <v>16.71</v>
      </c>
      <c r="Z3330" s="12">
        <v>178.36600000000001</v>
      </c>
      <c r="AA3330" s="72">
        <v>11.974</v>
      </c>
      <c r="AB3330" s="72">
        <v>15.166</v>
      </c>
      <c r="AC3330" s="12">
        <v>273.50900000000001</v>
      </c>
      <c r="AD3330" s="72">
        <v>18.361000000000001</v>
      </c>
      <c r="AE3330" s="72">
        <v>9.9169999999999998</v>
      </c>
      <c r="AF3330" s="12">
        <v>0</v>
      </c>
      <c r="AG3330" s="72">
        <v>0</v>
      </c>
      <c r="AH3330" s="72">
        <v>0</v>
      </c>
      <c r="AI3330" s="12">
        <v>104.871</v>
      </c>
      <c r="AJ3330" s="72">
        <v>7.04</v>
      </c>
      <c r="AK3330" s="72">
        <v>18.696999999999999</v>
      </c>
      <c r="AL3330" s="12">
        <v>104.871</v>
      </c>
      <c r="AM3330" s="72">
        <v>7.04</v>
      </c>
      <c r="AN3330" s="72">
        <v>18.696999999999999</v>
      </c>
      <c r="AO3330" s="12">
        <v>378.38</v>
      </c>
      <c r="AP3330" s="72">
        <v>25.401</v>
      </c>
      <c r="AQ3330" s="72">
        <v>9.6630000000000003</v>
      </c>
      <c r="AR3330" s="12">
        <v>13.39</v>
      </c>
      <c r="AS3330" s="72">
        <v>0.89900000000000002</v>
      </c>
      <c r="AT3330" s="72">
        <v>62.823</v>
      </c>
      <c r="AU3330" s="12">
        <v>11.571999999999999</v>
      </c>
      <c r="AV3330" s="72">
        <v>0.77700000000000002</v>
      </c>
      <c r="AW3330" s="72">
        <v>86.668000000000006</v>
      </c>
      <c r="AX3330" s="12">
        <v>115.379</v>
      </c>
      <c r="AY3330" s="72">
        <v>7.7450000000000001</v>
      </c>
      <c r="AZ3330" s="72">
        <v>23.741</v>
      </c>
      <c r="BA3330" s="12">
        <v>126.952</v>
      </c>
      <c r="BB3330" s="72">
        <v>8.5220000000000002</v>
      </c>
      <c r="BC3330" s="72">
        <v>22.446999999999999</v>
      </c>
      <c r="BD3330" s="12">
        <v>36.121000000000002</v>
      </c>
      <c r="BE3330" s="72">
        <v>2.4249999999999998</v>
      </c>
      <c r="BF3330" s="72">
        <v>45.189</v>
      </c>
      <c r="BG3330" s="12">
        <v>163.072</v>
      </c>
      <c r="BH3330" s="72">
        <v>10.946999999999999</v>
      </c>
      <c r="BI3330" s="72">
        <v>21.492999999999999</v>
      </c>
      <c r="BJ3330" s="12">
        <v>359.86099999999999</v>
      </c>
      <c r="BK3330" s="72">
        <v>24.158000000000001</v>
      </c>
      <c r="BL3330" s="72">
        <v>14.654999999999999</v>
      </c>
      <c r="BM3330" s="12">
        <v>574.93799999999999</v>
      </c>
      <c r="BN3330" s="72">
        <v>38.595999999999997</v>
      </c>
      <c r="BO3330" s="72">
        <v>8.4939999999999998</v>
      </c>
      <c r="BP3330" s="12">
        <v>934.79899999999998</v>
      </c>
      <c r="BQ3330" s="72">
        <v>62.753</v>
      </c>
      <c r="BR3330" s="72">
        <v>6.0259999999999998</v>
      </c>
      <c r="BS3330" s="12">
        <v>1111.261</v>
      </c>
      <c r="BT3330" s="72">
        <v>74.599000000000004</v>
      </c>
      <c r="BU3330" s="72">
        <v>5.4829999999999997</v>
      </c>
      <c r="BV3330" s="12">
        <v>1489.6410000000001</v>
      </c>
      <c r="BW3330" s="72">
        <v>100</v>
      </c>
      <c r="BX3330" s="72">
        <v>4.78</v>
      </c>
      <c r="BY3330" s="13"/>
      <c r="BZ3330" s="13"/>
    </row>
    <row r="3331" spans="1:78" ht="12.75" customHeight="1">
      <c r="A3331" s="122" t="s">
        <v>65</v>
      </c>
      <c r="B3331" s="71" t="s">
        <v>81</v>
      </c>
      <c r="C3331" s="71" t="s">
        <v>24</v>
      </c>
      <c r="D3331" s="34">
        <v>45352</v>
      </c>
      <c r="E3331" s="12">
        <v>120.366</v>
      </c>
      <c r="F3331" s="72">
        <v>8.1449999999999996</v>
      </c>
      <c r="G3331" s="72">
        <v>24.518000000000001</v>
      </c>
      <c r="H3331" s="12">
        <v>3.7160000000000002</v>
      </c>
      <c r="I3331" s="72">
        <v>0.251</v>
      </c>
      <c r="J3331" s="72">
        <v>69.831999999999994</v>
      </c>
      <c r="K3331" s="12">
        <v>21.765999999999998</v>
      </c>
      <c r="L3331" s="72">
        <v>1.4730000000000001</v>
      </c>
      <c r="M3331" s="72">
        <v>46.384</v>
      </c>
      <c r="N3331" s="12">
        <v>25.481999999999999</v>
      </c>
      <c r="O3331" s="72">
        <v>1.724</v>
      </c>
      <c r="P3331" s="72">
        <v>39.963000000000001</v>
      </c>
      <c r="Q3331" s="12">
        <v>6.9749999999999996</v>
      </c>
      <c r="R3331" s="72">
        <v>0.47199999999999998</v>
      </c>
      <c r="S3331" s="72">
        <v>83.902000000000001</v>
      </c>
      <c r="T3331" s="12">
        <v>32.457000000000001</v>
      </c>
      <c r="U3331" s="72">
        <v>2.1960000000000002</v>
      </c>
      <c r="V3331" s="72">
        <v>36.555999999999997</v>
      </c>
      <c r="W3331" s="12">
        <v>143.45599999999999</v>
      </c>
      <c r="X3331" s="72">
        <v>9.7080000000000002</v>
      </c>
      <c r="Y3331" s="72">
        <v>24.042999999999999</v>
      </c>
      <c r="Z3331" s="12">
        <v>175.91300000000001</v>
      </c>
      <c r="AA3331" s="72">
        <v>11.904</v>
      </c>
      <c r="AB3331" s="72">
        <v>19.783000000000001</v>
      </c>
      <c r="AC3331" s="12">
        <v>296.279</v>
      </c>
      <c r="AD3331" s="72">
        <v>20.048999999999999</v>
      </c>
      <c r="AE3331" s="72">
        <v>13.974</v>
      </c>
      <c r="AF3331" s="12">
        <v>2.609</v>
      </c>
      <c r="AG3331" s="72">
        <v>0.17699999999999999</v>
      </c>
      <c r="AH3331" s="72">
        <v>104.282</v>
      </c>
      <c r="AI3331" s="12">
        <v>123.191</v>
      </c>
      <c r="AJ3331" s="72">
        <v>8.3360000000000003</v>
      </c>
      <c r="AK3331" s="72">
        <v>23.492999999999999</v>
      </c>
      <c r="AL3331" s="12">
        <v>125.8</v>
      </c>
      <c r="AM3331" s="72">
        <v>8.5129999999999999</v>
      </c>
      <c r="AN3331" s="72">
        <v>22.631</v>
      </c>
      <c r="AO3331" s="12">
        <v>422.07900000000001</v>
      </c>
      <c r="AP3331" s="72">
        <v>28.562000000000001</v>
      </c>
      <c r="AQ3331" s="72">
        <v>13.84</v>
      </c>
      <c r="AR3331" s="12">
        <v>21.809000000000001</v>
      </c>
      <c r="AS3331" s="72">
        <v>1.476</v>
      </c>
      <c r="AT3331" s="72">
        <v>52.18</v>
      </c>
      <c r="AU3331" s="12">
        <v>4.2300000000000004</v>
      </c>
      <c r="AV3331" s="72">
        <v>0.28599999999999998</v>
      </c>
      <c r="AW3331" s="72">
        <v>72.861999999999995</v>
      </c>
      <c r="AX3331" s="12">
        <v>102.176</v>
      </c>
      <c r="AY3331" s="72">
        <v>6.9139999999999997</v>
      </c>
      <c r="AZ3331" s="72">
        <v>21.233000000000001</v>
      </c>
      <c r="BA3331" s="12">
        <v>106.405</v>
      </c>
      <c r="BB3331" s="72">
        <v>7.2</v>
      </c>
      <c r="BC3331" s="72">
        <v>21.616</v>
      </c>
      <c r="BD3331" s="12">
        <v>20.193999999999999</v>
      </c>
      <c r="BE3331" s="72">
        <v>1.367</v>
      </c>
      <c r="BF3331" s="72">
        <v>48.902000000000001</v>
      </c>
      <c r="BG3331" s="12">
        <v>126.6</v>
      </c>
      <c r="BH3331" s="72">
        <v>8.5670000000000002</v>
      </c>
      <c r="BI3331" s="72">
        <v>18.739999999999998</v>
      </c>
      <c r="BJ3331" s="12">
        <v>434.13600000000002</v>
      </c>
      <c r="BK3331" s="72">
        <v>29.378</v>
      </c>
      <c r="BL3331" s="72">
        <v>10.412000000000001</v>
      </c>
      <c r="BM3331" s="12">
        <v>473.13200000000001</v>
      </c>
      <c r="BN3331" s="72">
        <v>32.017000000000003</v>
      </c>
      <c r="BO3331" s="72">
        <v>8.8870000000000005</v>
      </c>
      <c r="BP3331" s="12">
        <v>907.26800000000003</v>
      </c>
      <c r="BQ3331" s="72">
        <v>61.395000000000003</v>
      </c>
      <c r="BR3331" s="72">
        <v>5.2539999999999996</v>
      </c>
      <c r="BS3331" s="12">
        <v>1055.6769999999999</v>
      </c>
      <c r="BT3331" s="72">
        <v>71.438000000000002</v>
      </c>
      <c r="BU3331" s="72">
        <v>5.4589999999999996</v>
      </c>
      <c r="BV3331" s="12">
        <v>1477.7560000000001</v>
      </c>
      <c r="BW3331" s="72">
        <v>100</v>
      </c>
      <c r="BX3331" s="72">
        <v>5.6</v>
      </c>
      <c r="BY3331" s="13"/>
      <c r="BZ3331" s="13"/>
    </row>
    <row r="3332" spans="1:78" ht="12.75" customHeight="1">
      <c r="A3332" s="122" t="s">
        <v>65</v>
      </c>
      <c r="B3332" s="71" t="s">
        <v>81</v>
      </c>
      <c r="C3332" s="71" t="s">
        <v>24</v>
      </c>
      <c r="D3332" s="34">
        <v>45444</v>
      </c>
      <c r="E3332" s="12">
        <v>94.983000000000004</v>
      </c>
      <c r="F3332" s="72">
        <v>6.6840000000000002</v>
      </c>
      <c r="G3332" s="72">
        <v>23.155000000000001</v>
      </c>
      <c r="H3332" s="12">
        <v>15.468</v>
      </c>
      <c r="I3332" s="72">
        <v>1.0880000000000001</v>
      </c>
      <c r="J3332" s="72">
        <v>56.948999999999998</v>
      </c>
      <c r="K3332" s="12">
        <v>18.986999999999998</v>
      </c>
      <c r="L3332" s="72">
        <v>1.3360000000000001</v>
      </c>
      <c r="M3332" s="72">
        <v>48.456000000000003</v>
      </c>
      <c r="N3332" s="12">
        <v>34.454999999999998</v>
      </c>
      <c r="O3332" s="72">
        <v>2.4249999999999998</v>
      </c>
      <c r="P3332" s="72">
        <v>35.396999999999998</v>
      </c>
      <c r="Q3332" s="12">
        <v>6.6459999999999999</v>
      </c>
      <c r="R3332" s="72">
        <v>0.46800000000000003</v>
      </c>
      <c r="S3332" s="72">
        <v>73.861999999999995</v>
      </c>
      <c r="T3332" s="12">
        <v>41.100999999999999</v>
      </c>
      <c r="U3332" s="72">
        <v>2.8919999999999999</v>
      </c>
      <c r="V3332" s="72">
        <v>31.344999999999999</v>
      </c>
      <c r="W3332" s="12">
        <v>165.70699999999999</v>
      </c>
      <c r="X3332" s="72">
        <v>11.661</v>
      </c>
      <c r="Y3332" s="72">
        <v>22.27</v>
      </c>
      <c r="Z3332" s="12">
        <v>206.80799999999999</v>
      </c>
      <c r="AA3332" s="72">
        <v>14.553000000000001</v>
      </c>
      <c r="AB3332" s="72">
        <v>18.571000000000002</v>
      </c>
      <c r="AC3332" s="12">
        <v>301.791</v>
      </c>
      <c r="AD3332" s="72">
        <v>21.236999999999998</v>
      </c>
      <c r="AE3332" s="72">
        <v>14.284000000000001</v>
      </c>
      <c r="AF3332" s="12">
        <v>0</v>
      </c>
      <c r="AG3332" s="72">
        <v>0</v>
      </c>
      <c r="AH3332" s="72">
        <v>0</v>
      </c>
      <c r="AI3332" s="12">
        <v>112.75</v>
      </c>
      <c r="AJ3332" s="72">
        <v>7.9340000000000002</v>
      </c>
      <c r="AK3332" s="72">
        <v>22.571000000000002</v>
      </c>
      <c r="AL3332" s="12">
        <v>112.75</v>
      </c>
      <c r="AM3332" s="72">
        <v>7.9340000000000002</v>
      </c>
      <c r="AN3332" s="72">
        <v>22.571000000000002</v>
      </c>
      <c r="AO3332" s="12">
        <v>414.54</v>
      </c>
      <c r="AP3332" s="72">
        <v>29.170999999999999</v>
      </c>
      <c r="AQ3332" s="72">
        <v>12.331</v>
      </c>
      <c r="AR3332" s="12">
        <v>1.0249999999999999</v>
      </c>
      <c r="AS3332" s="72">
        <v>7.1999999999999995E-2</v>
      </c>
      <c r="AT3332" s="72">
        <v>101.435</v>
      </c>
      <c r="AU3332" s="12">
        <v>4.4160000000000004</v>
      </c>
      <c r="AV3332" s="72">
        <v>0.311</v>
      </c>
      <c r="AW3332" s="72">
        <v>70.835999999999999</v>
      </c>
      <c r="AX3332" s="12">
        <v>131.50700000000001</v>
      </c>
      <c r="AY3332" s="72">
        <v>9.2539999999999996</v>
      </c>
      <c r="AZ3332" s="72">
        <v>22.986999999999998</v>
      </c>
      <c r="BA3332" s="12">
        <v>135.92400000000001</v>
      </c>
      <c r="BB3332" s="72">
        <v>9.5649999999999995</v>
      </c>
      <c r="BC3332" s="72">
        <v>21.776</v>
      </c>
      <c r="BD3332" s="12">
        <v>30.347000000000001</v>
      </c>
      <c r="BE3332" s="72">
        <v>2.1360000000000001</v>
      </c>
      <c r="BF3332" s="72">
        <v>30.902999999999999</v>
      </c>
      <c r="BG3332" s="12">
        <v>166.27099999999999</v>
      </c>
      <c r="BH3332" s="72">
        <v>11.701000000000001</v>
      </c>
      <c r="BI3332" s="72">
        <v>20.151</v>
      </c>
      <c r="BJ3332" s="12">
        <v>306.68200000000002</v>
      </c>
      <c r="BK3332" s="72">
        <v>21.581</v>
      </c>
      <c r="BL3332" s="72">
        <v>11.925000000000001</v>
      </c>
      <c r="BM3332" s="12">
        <v>532.53499999999997</v>
      </c>
      <c r="BN3332" s="72">
        <v>37.475000000000001</v>
      </c>
      <c r="BO3332" s="72">
        <v>7.5209999999999999</v>
      </c>
      <c r="BP3332" s="12">
        <v>839.21699999999998</v>
      </c>
      <c r="BQ3332" s="72">
        <v>59.055999999999997</v>
      </c>
      <c r="BR3332" s="72">
        <v>6.6929999999999996</v>
      </c>
      <c r="BS3332" s="12">
        <v>1006.513</v>
      </c>
      <c r="BT3332" s="72">
        <v>70.828999999999994</v>
      </c>
      <c r="BU3332" s="72">
        <v>5.5439999999999996</v>
      </c>
      <c r="BV3332" s="12">
        <v>1421.0530000000001</v>
      </c>
      <c r="BW3332" s="72">
        <v>100</v>
      </c>
      <c r="BX3332" s="72">
        <v>5.7320000000000002</v>
      </c>
      <c r="BY3332" s="13"/>
      <c r="BZ3332" s="13"/>
    </row>
    <row r="3333" spans="1:78" ht="12.75" customHeight="1">
      <c r="A3333" s="122" t="s">
        <v>65</v>
      </c>
      <c r="B3333" s="71" t="s">
        <v>81</v>
      </c>
      <c r="C3333" s="71" t="s">
        <v>24</v>
      </c>
      <c r="D3333" s="34">
        <v>45536</v>
      </c>
      <c r="E3333" s="12">
        <v>70.608999999999995</v>
      </c>
      <c r="F3333" s="72">
        <v>5.109</v>
      </c>
      <c r="G3333" s="72">
        <v>22.414000000000001</v>
      </c>
      <c r="H3333" s="12">
        <v>11.855</v>
      </c>
      <c r="I3333" s="72">
        <v>0.85799999999999998</v>
      </c>
      <c r="J3333" s="72">
        <v>42.085999999999999</v>
      </c>
      <c r="K3333" s="12">
        <v>21.21</v>
      </c>
      <c r="L3333" s="72">
        <v>1.5349999999999999</v>
      </c>
      <c r="M3333" s="72">
        <v>41.426000000000002</v>
      </c>
      <c r="N3333" s="12">
        <v>33.064</v>
      </c>
      <c r="O3333" s="72">
        <v>2.3929999999999998</v>
      </c>
      <c r="P3333" s="72">
        <v>32.415999999999997</v>
      </c>
      <c r="Q3333" s="12">
        <v>3.7170000000000001</v>
      </c>
      <c r="R3333" s="72">
        <v>0.26900000000000002</v>
      </c>
      <c r="S3333" s="72">
        <v>62.78</v>
      </c>
      <c r="T3333" s="12">
        <v>36.780999999999999</v>
      </c>
      <c r="U3333" s="72">
        <v>2.6619999999999999</v>
      </c>
      <c r="V3333" s="72">
        <v>31.553000000000001</v>
      </c>
      <c r="W3333" s="12">
        <v>110.075</v>
      </c>
      <c r="X3333" s="72">
        <v>7.9649999999999999</v>
      </c>
      <c r="Y3333" s="72">
        <v>21.161000000000001</v>
      </c>
      <c r="Z3333" s="12">
        <v>146.85599999999999</v>
      </c>
      <c r="AA3333" s="72">
        <v>10.627000000000001</v>
      </c>
      <c r="AB3333" s="72">
        <v>17.722000000000001</v>
      </c>
      <c r="AC3333" s="12">
        <v>217.46600000000001</v>
      </c>
      <c r="AD3333" s="72">
        <v>15.736000000000001</v>
      </c>
      <c r="AE3333" s="72">
        <v>14.887</v>
      </c>
      <c r="AF3333" s="12">
        <v>3.2040000000000002</v>
      </c>
      <c r="AG3333" s="72">
        <v>0.23200000000000001</v>
      </c>
      <c r="AH3333" s="72">
        <v>110.53400000000001</v>
      </c>
      <c r="AI3333" s="12">
        <v>118.236</v>
      </c>
      <c r="AJ3333" s="72">
        <v>8.5559999999999992</v>
      </c>
      <c r="AK3333" s="72">
        <v>14.984999999999999</v>
      </c>
      <c r="AL3333" s="12">
        <v>121.44</v>
      </c>
      <c r="AM3333" s="72">
        <v>8.7880000000000003</v>
      </c>
      <c r="AN3333" s="72">
        <v>13.782</v>
      </c>
      <c r="AO3333" s="12">
        <v>338.90600000000001</v>
      </c>
      <c r="AP3333" s="72">
        <v>24.524000000000001</v>
      </c>
      <c r="AQ3333" s="72">
        <v>11.004</v>
      </c>
      <c r="AR3333" s="12">
        <v>2.2970000000000002</v>
      </c>
      <c r="AS3333" s="72">
        <v>0.16600000000000001</v>
      </c>
      <c r="AT3333" s="72">
        <v>110.259</v>
      </c>
      <c r="AU3333" s="12">
        <v>0</v>
      </c>
      <c r="AV3333" s="72">
        <v>0</v>
      </c>
      <c r="AW3333" s="72">
        <v>0</v>
      </c>
      <c r="AX3333" s="12">
        <v>80.457999999999998</v>
      </c>
      <c r="AY3333" s="72">
        <v>5.8220000000000001</v>
      </c>
      <c r="AZ3333" s="72">
        <v>18.904</v>
      </c>
      <c r="BA3333" s="12">
        <v>80.457999999999998</v>
      </c>
      <c r="BB3333" s="72">
        <v>5.8220000000000001</v>
      </c>
      <c r="BC3333" s="72">
        <v>18.904</v>
      </c>
      <c r="BD3333" s="12">
        <v>34.984999999999999</v>
      </c>
      <c r="BE3333" s="72">
        <v>2.532</v>
      </c>
      <c r="BF3333" s="72">
        <v>56.906999999999996</v>
      </c>
      <c r="BG3333" s="12">
        <v>115.443</v>
      </c>
      <c r="BH3333" s="72">
        <v>8.3539999999999992</v>
      </c>
      <c r="BI3333" s="72">
        <v>22.864000000000001</v>
      </c>
      <c r="BJ3333" s="12">
        <v>419.64299999999997</v>
      </c>
      <c r="BK3333" s="72">
        <v>30.366</v>
      </c>
      <c r="BL3333" s="72">
        <v>9.2159999999999993</v>
      </c>
      <c r="BM3333" s="12">
        <v>505.66800000000001</v>
      </c>
      <c r="BN3333" s="72">
        <v>36.591000000000001</v>
      </c>
      <c r="BO3333" s="72">
        <v>8.6590000000000007</v>
      </c>
      <c r="BP3333" s="12">
        <v>925.31100000000004</v>
      </c>
      <c r="BQ3333" s="72">
        <v>66.956999999999994</v>
      </c>
      <c r="BR3333" s="72">
        <v>5.9039999999999999</v>
      </c>
      <c r="BS3333" s="12">
        <v>1043.0509999999999</v>
      </c>
      <c r="BT3333" s="72">
        <v>75.475999999999999</v>
      </c>
      <c r="BU3333" s="72">
        <v>4.87</v>
      </c>
      <c r="BV3333" s="12">
        <v>1381.9570000000001</v>
      </c>
      <c r="BW3333" s="72">
        <v>100</v>
      </c>
      <c r="BX3333" s="72">
        <v>4.3780000000000001</v>
      </c>
      <c r="BY3333" s="13"/>
      <c r="BZ3333" s="13"/>
    </row>
    <row r="3334" spans="1:78" ht="12.75" customHeight="1">
      <c r="A3334" s="122" t="s">
        <v>65</v>
      </c>
      <c r="B3334" s="71" t="s">
        <v>81</v>
      </c>
      <c r="C3334" s="71" t="s">
        <v>24</v>
      </c>
      <c r="D3334" s="34">
        <v>45627</v>
      </c>
      <c r="E3334" s="12">
        <v>84.837999999999994</v>
      </c>
      <c r="F3334" s="72">
        <v>6.8239999999999998</v>
      </c>
      <c r="G3334" s="72">
        <v>26.538</v>
      </c>
      <c r="H3334" s="12">
        <v>11.46</v>
      </c>
      <c r="I3334" s="72">
        <v>0.92200000000000004</v>
      </c>
      <c r="J3334" s="72">
        <v>74.183999999999997</v>
      </c>
      <c r="K3334" s="12">
        <v>8.7370000000000001</v>
      </c>
      <c r="L3334" s="72">
        <v>0.70299999999999996</v>
      </c>
      <c r="M3334" s="72">
        <v>68.266999999999996</v>
      </c>
      <c r="N3334" s="12">
        <v>20.196999999999999</v>
      </c>
      <c r="O3334" s="72">
        <v>1.625</v>
      </c>
      <c r="P3334" s="72">
        <v>61.015000000000001</v>
      </c>
      <c r="Q3334" s="12">
        <v>1.7969999999999999</v>
      </c>
      <c r="R3334" s="72">
        <v>0.14499999999999999</v>
      </c>
      <c r="S3334" s="72">
        <v>114.76</v>
      </c>
      <c r="T3334" s="12">
        <v>21.992999999999999</v>
      </c>
      <c r="U3334" s="72">
        <v>1.7689999999999999</v>
      </c>
      <c r="V3334" s="72">
        <v>57.621000000000002</v>
      </c>
      <c r="W3334" s="12">
        <v>81.129000000000005</v>
      </c>
      <c r="X3334" s="72">
        <v>6.5259999999999998</v>
      </c>
      <c r="Y3334" s="72">
        <v>24.053000000000001</v>
      </c>
      <c r="Z3334" s="12">
        <v>103.123</v>
      </c>
      <c r="AA3334" s="72">
        <v>8.2949999999999999</v>
      </c>
      <c r="AB3334" s="72">
        <v>23.501999999999999</v>
      </c>
      <c r="AC3334" s="12">
        <v>187.96</v>
      </c>
      <c r="AD3334" s="72">
        <v>15.119</v>
      </c>
      <c r="AE3334" s="72">
        <v>17.645</v>
      </c>
      <c r="AF3334" s="12">
        <v>3.5880000000000001</v>
      </c>
      <c r="AG3334" s="72">
        <v>0.28899999999999998</v>
      </c>
      <c r="AH3334" s="72">
        <v>94.370999999999995</v>
      </c>
      <c r="AI3334" s="12">
        <v>109.605</v>
      </c>
      <c r="AJ3334" s="72">
        <v>8.8160000000000007</v>
      </c>
      <c r="AK3334" s="72">
        <v>17.308</v>
      </c>
      <c r="AL3334" s="12">
        <v>113.193</v>
      </c>
      <c r="AM3334" s="72">
        <v>9.1050000000000004</v>
      </c>
      <c r="AN3334" s="72">
        <v>18.402999999999999</v>
      </c>
      <c r="AO3334" s="12">
        <v>301.15300000000002</v>
      </c>
      <c r="AP3334" s="72">
        <v>24.224</v>
      </c>
      <c r="AQ3334" s="72">
        <v>13.25</v>
      </c>
      <c r="AR3334" s="12">
        <v>9.8770000000000007</v>
      </c>
      <c r="AS3334" s="72">
        <v>0.79500000000000004</v>
      </c>
      <c r="AT3334" s="72">
        <v>85.897999999999996</v>
      </c>
      <c r="AU3334" s="12">
        <v>16.116</v>
      </c>
      <c r="AV3334" s="72">
        <v>1.296</v>
      </c>
      <c r="AW3334" s="72">
        <v>77.204999999999998</v>
      </c>
      <c r="AX3334" s="12">
        <v>81.33</v>
      </c>
      <c r="AY3334" s="72">
        <v>6.5419999999999998</v>
      </c>
      <c r="AZ3334" s="72">
        <v>23.405999999999999</v>
      </c>
      <c r="BA3334" s="12">
        <v>97.445999999999998</v>
      </c>
      <c r="BB3334" s="72">
        <v>7.8380000000000001</v>
      </c>
      <c r="BC3334" s="72">
        <v>22.41</v>
      </c>
      <c r="BD3334" s="12">
        <v>34.698999999999998</v>
      </c>
      <c r="BE3334" s="72">
        <v>2.7909999999999999</v>
      </c>
      <c r="BF3334" s="72">
        <v>40.631999999999998</v>
      </c>
      <c r="BG3334" s="12">
        <v>132.14500000000001</v>
      </c>
      <c r="BH3334" s="72">
        <v>10.629</v>
      </c>
      <c r="BI3334" s="72">
        <v>18.172999999999998</v>
      </c>
      <c r="BJ3334" s="12">
        <v>313.76400000000001</v>
      </c>
      <c r="BK3334" s="72">
        <v>25.239000000000001</v>
      </c>
      <c r="BL3334" s="72">
        <v>14.042</v>
      </c>
      <c r="BM3334" s="12">
        <v>486.25700000000001</v>
      </c>
      <c r="BN3334" s="72">
        <v>39.113</v>
      </c>
      <c r="BO3334" s="72">
        <v>10.685</v>
      </c>
      <c r="BP3334" s="12">
        <v>800.02099999999996</v>
      </c>
      <c r="BQ3334" s="72">
        <v>64.352000000000004</v>
      </c>
      <c r="BR3334" s="72">
        <v>9.9570000000000007</v>
      </c>
      <c r="BS3334" s="12">
        <v>942.04399999999998</v>
      </c>
      <c r="BT3334" s="72">
        <v>75.775999999999996</v>
      </c>
      <c r="BU3334" s="72">
        <v>8.3040000000000003</v>
      </c>
      <c r="BV3334" s="12">
        <v>1243.1969999999999</v>
      </c>
      <c r="BW3334" s="72">
        <v>100</v>
      </c>
      <c r="BX3334" s="72">
        <v>6.3639999999999999</v>
      </c>
      <c r="BY3334" s="13"/>
      <c r="BZ3334" s="13"/>
    </row>
    <row r="3335" spans="1:78" ht="12.75" customHeight="1">
      <c r="A3335" s="122" t="s">
        <v>65</v>
      </c>
      <c r="B3335" s="71" t="s">
        <v>81</v>
      </c>
      <c r="C3335" s="71" t="s">
        <v>24</v>
      </c>
      <c r="D3335" s="34">
        <v>45717</v>
      </c>
      <c r="E3335" s="12">
        <v>134.04300000000001</v>
      </c>
      <c r="F3335" s="72">
        <v>9.2940000000000005</v>
      </c>
      <c r="G3335" s="72">
        <v>18.113</v>
      </c>
      <c r="H3335" s="12">
        <v>19.672999999999998</v>
      </c>
      <c r="I3335" s="72">
        <v>1.3640000000000001</v>
      </c>
      <c r="J3335" s="72">
        <v>63.067</v>
      </c>
      <c r="K3335" s="12">
        <v>19.440999999999999</v>
      </c>
      <c r="L3335" s="72">
        <v>1.3480000000000001</v>
      </c>
      <c r="M3335" s="72">
        <v>46.149000000000001</v>
      </c>
      <c r="N3335" s="12">
        <v>39.115000000000002</v>
      </c>
      <c r="O3335" s="72">
        <v>2.7120000000000002</v>
      </c>
      <c r="P3335" s="72">
        <v>39.677</v>
      </c>
      <c r="Q3335" s="12">
        <v>0</v>
      </c>
      <c r="R3335" s="72">
        <v>0</v>
      </c>
      <c r="S3335" s="72">
        <v>0</v>
      </c>
      <c r="T3335" s="12">
        <v>39.115000000000002</v>
      </c>
      <c r="U3335" s="72">
        <v>2.7120000000000002</v>
      </c>
      <c r="V3335" s="72">
        <v>39.677</v>
      </c>
      <c r="W3335" s="12">
        <v>94.167000000000002</v>
      </c>
      <c r="X3335" s="72">
        <v>6.5289999999999999</v>
      </c>
      <c r="Y3335" s="72">
        <v>28.577999999999999</v>
      </c>
      <c r="Z3335" s="12">
        <v>133.28200000000001</v>
      </c>
      <c r="AA3335" s="72">
        <v>9.2420000000000009</v>
      </c>
      <c r="AB3335" s="72">
        <v>22.367000000000001</v>
      </c>
      <c r="AC3335" s="12">
        <v>267.32499999999999</v>
      </c>
      <c r="AD3335" s="72">
        <v>18.536000000000001</v>
      </c>
      <c r="AE3335" s="72">
        <v>14.471</v>
      </c>
      <c r="AF3335" s="12">
        <v>2.5619999999999998</v>
      </c>
      <c r="AG3335" s="72">
        <v>0.17799999999999999</v>
      </c>
      <c r="AH3335" s="72">
        <v>80.462999999999994</v>
      </c>
      <c r="AI3335" s="12">
        <v>140.93899999999999</v>
      </c>
      <c r="AJ3335" s="72">
        <v>9.7729999999999997</v>
      </c>
      <c r="AK3335" s="72">
        <v>19.326000000000001</v>
      </c>
      <c r="AL3335" s="12">
        <v>143.501</v>
      </c>
      <c r="AM3335" s="72">
        <v>9.9499999999999993</v>
      </c>
      <c r="AN3335" s="72">
        <v>18.901</v>
      </c>
      <c r="AO3335" s="12">
        <v>410.82600000000002</v>
      </c>
      <c r="AP3335" s="72">
        <v>28.486000000000001</v>
      </c>
      <c r="AQ3335" s="72">
        <v>11.58</v>
      </c>
      <c r="AR3335" s="12">
        <v>0</v>
      </c>
      <c r="AS3335" s="72">
        <v>0</v>
      </c>
      <c r="AT3335" s="72">
        <v>0</v>
      </c>
      <c r="AU3335" s="12">
        <v>20.387</v>
      </c>
      <c r="AV3335" s="72">
        <v>1.4139999999999999</v>
      </c>
      <c r="AW3335" s="72">
        <v>79.430999999999997</v>
      </c>
      <c r="AX3335" s="12">
        <v>108.22</v>
      </c>
      <c r="AY3335" s="72">
        <v>7.5039999999999996</v>
      </c>
      <c r="AZ3335" s="72">
        <v>23.245999999999999</v>
      </c>
      <c r="BA3335" s="12">
        <v>128.607</v>
      </c>
      <c r="BB3335" s="72">
        <v>8.9179999999999993</v>
      </c>
      <c r="BC3335" s="72">
        <v>20.603999999999999</v>
      </c>
      <c r="BD3335" s="12">
        <v>24.998999999999999</v>
      </c>
      <c r="BE3335" s="72">
        <v>1.7330000000000001</v>
      </c>
      <c r="BF3335" s="72">
        <v>43.039000000000001</v>
      </c>
      <c r="BG3335" s="12">
        <v>153.60599999999999</v>
      </c>
      <c r="BH3335" s="72">
        <v>10.651</v>
      </c>
      <c r="BI3335" s="72">
        <v>17.643000000000001</v>
      </c>
      <c r="BJ3335" s="12">
        <v>297.53399999999999</v>
      </c>
      <c r="BK3335" s="72">
        <v>20.631</v>
      </c>
      <c r="BL3335" s="72">
        <v>11.874000000000001</v>
      </c>
      <c r="BM3335" s="12">
        <v>580.21900000000005</v>
      </c>
      <c r="BN3335" s="72">
        <v>40.231999999999999</v>
      </c>
      <c r="BO3335" s="72">
        <v>7.3140000000000001</v>
      </c>
      <c r="BP3335" s="12">
        <v>877.75300000000004</v>
      </c>
      <c r="BQ3335" s="72">
        <v>60.863</v>
      </c>
      <c r="BR3335" s="72">
        <v>6.4530000000000003</v>
      </c>
      <c r="BS3335" s="12">
        <v>1031.3599999999999</v>
      </c>
      <c r="BT3335" s="72">
        <v>71.513999999999996</v>
      </c>
      <c r="BU3335" s="72">
        <v>5.3390000000000004</v>
      </c>
      <c r="BV3335" s="12">
        <v>1442.1849999999999</v>
      </c>
      <c r="BW3335" s="72">
        <v>100</v>
      </c>
      <c r="BX3335" s="72">
        <v>5.7190000000000003</v>
      </c>
      <c r="BY3335" s="13"/>
      <c r="BZ3335" s="13"/>
    </row>
    <row r="3336" spans="1:78" ht="12.75" customHeight="1">
      <c r="A3336" s="122" t="s">
        <v>65</v>
      </c>
      <c r="B3336" s="71" t="s">
        <v>81</v>
      </c>
      <c r="C3336" s="71" t="s">
        <v>24</v>
      </c>
      <c r="D3336" s="34">
        <v>45809</v>
      </c>
      <c r="E3336" s="12">
        <v>140.86000000000001</v>
      </c>
      <c r="F3336" s="72">
        <v>9.7140000000000004</v>
      </c>
      <c r="G3336" s="72">
        <v>14.705</v>
      </c>
      <c r="H3336" s="12">
        <v>17.32</v>
      </c>
      <c r="I3336" s="72">
        <v>1.194</v>
      </c>
      <c r="J3336" s="72">
        <v>57.877000000000002</v>
      </c>
      <c r="K3336" s="12">
        <v>13.284000000000001</v>
      </c>
      <c r="L3336" s="72">
        <v>0.91600000000000004</v>
      </c>
      <c r="M3336" s="72">
        <v>50.195999999999998</v>
      </c>
      <c r="N3336" s="12">
        <v>30.603999999999999</v>
      </c>
      <c r="O3336" s="72">
        <v>2.1110000000000002</v>
      </c>
      <c r="P3336" s="72">
        <v>39.631999999999998</v>
      </c>
      <c r="Q3336" s="12">
        <v>0</v>
      </c>
      <c r="R3336" s="72">
        <v>0</v>
      </c>
      <c r="S3336" s="72">
        <v>0</v>
      </c>
      <c r="T3336" s="12">
        <v>30.603999999999999</v>
      </c>
      <c r="U3336" s="72">
        <v>2.1110000000000002</v>
      </c>
      <c r="V3336" s="72">
        <v>39.631999999999998</v>
      </c>
      <c r="W3336" s="12">
        <v>123.316</v>
      </c>
      <c r="X3336" s="72">
        <v>8.5050000000000008</v>
      </c>
      <c r="Y3336" s="72">
        <v>19.594999999999999</v>
      </c>
      <c r="Z3336" s="12">
        <v>153.91999999999999</v>
      </c>
      <c r="AA3336" s="72">
        <v>10.615</v>
      </c>
      <c r="AB3336" s="72">
        <v>16.128</v>
      </c>
      <c r="AC3336" s="12">
        <v>294.77999999999997</v>
      </c>
      <c r="AD3336" s="72">
        <v>20.329999999999998</v>
      </c>
      <c r="AE3336" s="72">
        <v>10.499000000000001</v>
      </c>
      <c r="AF3336" s="12">
        <v>16.553999999999998</v>
      </c>
      <c r="AG3336" s="72">
        <v>1.1419999999999999</v>
      </c>
      <c r="AH3336" s="72">
        <v>78.724999999999994</v>
      </c>
      <c r="AI3336" s="12">
        <v>137.114</v>
      </c>
      <c r="AJ3336" s="72">
        <v>9.4559999999999995</v>
      </c>
      <c r="AK3336" s="72">
        <v>18.155000000000001</v>
      </c>
      <c r="AL3336" s="12">
        <v>153.66800000000001</v>
      </c>
      <c r="AM3336" s="72">
        <v>10.598000000000001</v>
      </c>
      <c r="AN3336" s="72">
        <v>16.966000000000001</v>
      </c>
      <c r="AO3336" s="12">
        <v>448.44799999999998</v>
      </c>
      <c r="AP3336" s="72">
        <v>30.927</v>
      </c>
      <c r="AQ3336" s="72">
        <v>9.0969999999999995</v>
      </c>
      <c r="AR3336" s="12">
        <v>0</v>
      </c>
      <c r="AS3336" s="72">
        <v>0</v>
      </c>
      <c r="AT3336" s="72">
        <v>0</v>
      </c>
      <c r="AU3336" s="12">
        <v>16.759</v>
      </c>
      <c r="AV3336" s="72">
        <v>1.1559999999999999</v>
      </c>
      <c r="AW3336" s="72">
        <v>66.596000000000004</v>
      </c>
      <c r="AX3336" s="12">
        <v>77.620999999999995</v>
      </c>
      <c r="AY3336" s="72">
        <v>5.3529999999999998</v>
      </c>
      <c r="AZ3336" s="72">
        <v>30.388999999999999</v>
      </c>
      <c r="BA3336" s="12">
        <v>94.379000000000005</v>
      </c>
      <c r="BB3336" s="72">
        <v>6.5090000000000003</v>
      </c>
      <c r="BC3336" s="72">
        <v>26.506</v>
      </c>
      <c r="BD3336" s="12">
        <v>16.437000000000001</v>
      </c>
      <c r="BE3336" s="72">
        <v>1.1339999999999999</v>
      </c>
      <c r="BF3336" s="72">
        <v>42.353999999999999</v>
      </c>
      <c r="BG3336" s="12">
        <v>110.81699999999999</v>
      </c>
      <c r="BH3336" s="72">
        <v>7.6420000000000003</v>
      </c>
      <c r="BI3336" s="72">
        <v>23.119</v>
      </c>
      <c r="BJ3336" s="12">
        <v>316.45400000000001</v>
      </c>
      <c r="BK3336" s="72">
        <v>21.824000000000002</v>
      </c>
      <c r="BL3336" s="72">
        <v>11.25</v>
      </c>
      <c r="BM3336" s="12">
        <v>574.29</v>
      </c>
      <c r="BN3336" s="72">
        <v>39.606000000000002</v>
      </c>
      <c r="BO3336" s="72">
        <v>9.3040000000000003</v>
      </c>
      <c r="BP3336" s="12">
        <v>890.74300000000005</v>
      </c>
      <c r="BQ3336" s="72">
        <v>61.43</v>
      </c>
      <c r="BR3336" s="72">
        <v>5.9969999999999999</v>
      </c>
      <c r="BS3336" s="12">
        <v>1001.56</v>
      </c>
      <c r="BT3336" s="72">
        <v>69.072999999999993</v>
      </c>
      <c r="BU3336" s="72">
        <v>5.7329999999999997</v>
      </c>
      <c r="BV3336" s="12">
        <v>1450.009</v>
      </c>
      <c r="BW3336" s="72">
        <v>100</v>
      </c>
      <c r="BX3336" s="72">
        <v>4.4530000000000003</v>
      </c>
      <c r="BY3336" s="13"/>
      <c r="BZ3336" s="13"/>
    </row>
    <row r="3337" spans="1:78" ht="12.75" customHeight="1">
      <c r="A3337" s="122" t="s">
        <v>65</v>
      </c>
      <c r="B3337" s="71" t="s">
        <v>81</v>
      </c>
      <c r="C3337" s="71" t="s">
        <v>24</v>
      </c>
      <c r="D3337" s="34">
        <v>45901</v>
      </c>
      <c r="E3337" s="12">
        <v>117.68899999999999</v>
      </c>
      <c r="F3337" s="72">
        <v>8.5500000000000007</v>
      </c>
      <c r="G3337" s="72">
        <v>19.356000000000002</v>
      </c>
      <c r="H3337" s="12">
        <v>22.222999999999999</v>
      </c>
      <c r="I3337" s="72">
        <v>1.615</v>
      </c>
      <c r="J3337" s="72">
        <v>54.679000000000002</v>
      </c>
      <c r="K3337" s="12">
        <v>22.361000000000001</v>
      </c>
      <c r="L3337" s="72">
        <v>1.625</v>
      </c>
      <c r="M3337" s="72">
        <v>60.115000000000002</v>
      </c>
      <c r="N3337" s="12">
        <v>44.584000000000003</v>
      </c>
      <c r="O3337" s="72">
        <v>3.2389999999999999</v>
      </c>
      <c r="P3337" s="72">
        <v>52.484000000000002</v>
      </c>
      <c r="Q3337" s="12">
        <v>0</v>
      </c>
      <c r="R3337" s="72">
        <v>0</v>
      </c>
      <c r="S3337" s="72">
        <v>0</v>
      </c>
      <c r="T3337" s="12">
        <v>44.584000000000003</v>
      </c>
      <c r="U3337" s="72">
        <v>3.2389999999999999</v>
      </c>
      <c r="V3337" s="72">
        <v>52.484000000000002</v>
      </c>
      <c r="W3337" s="12">
        <v>63.445999999999998</v>
      </c>
      <c r="X3337" s="72">
        <v>4.6100000000000003</v>
      </c>
      <c r="Y3337" s="72">
        <v>31.12</v>
      </c>
      <c r="Z3337" s="12">
        <v>108.029</v>
      </c>
      <c r="AA3337" s="72">
        <v>7.8490000000000002</v>
      </c>
      <c r="AB3337" s="72">
        <v>27.135999999999999</v>
      </c>
      <c r="AC3337" s="12">
        <v>225.71799999999999</v>
      </c>
      <c r="AD3337" s="72">
        <v>16.399000000000001</v>
      </c>
      <c r="AE3337" s="72">
        <v>16.934000000000001</v>
      </c>
      <c r="AF3337" s="12">
        <v>2.181</v>
      </c>
      <c r="AG3337" s="72">
        <v>0.158</v>
      </c>
      <c r="AH3337" s="72">
        <v>109.333</v>
      </c>
      <c r="AI3337" s="12">
        <v>154.27099999999999</v>
      </c>
      <c r="AJ3337" s="72">
        <v>11.208</v>
      </c>
      <c r="AK3337" s="72">
        <v>20.062999999999999</v>
      </c>
      <c r="AL3337" s="12">
        <v>156.452</v>
      </c>
      <c r="AM3337" s="72">
        <v>11.367000000000001</v>
      </c>
      <c r="AN3337" s="72">
        <v>20.297999999999998</v>
      </c>
      <c r="AO3337" s="12">
        <v>382.17</v>
      </c>
      <c r="AP3337" s="72">
        <v>27.765999999999998</v>
      </c>
      <c r="AQ3337" s="72">
        <v>13.768000000000001</v>
      </c>
      <c r="AR3337" s="12">
        <v>12.763</v>
      </c>
      <c r="AS3337" s="72">
        <v>0.92700000000000005</v>
      </c>
      <c r="AT3337" s="72">
        <v>42.814999999999998</v>
      </c>
      <c r="AU3337" s="12">
        <v>6.4420000000000002</v>
      </c>
      <c r="AV3337" s="72">
        <v>0.46800000000000003</v>
      </c>
      <c r="AW3337" s="72">
        <v>77.956999999999994</v>
      </c>
      <c r="AX3337" s="12">
        <v>71.760000000000005</v>
      </c>
      <c r="AY3337" s="72">
        <v>5.2140000000000004</v>
      </c>
      <c r="AZ3337" s="72">
        <v>26.012</v>
      </c>
      <c r="BA3337" s="12">
        <v>78.201999999999998</v>
      </c>
      <c r="BB3337" s="72">
        <v>5.6820000000000004</v>
      </c>
      <c r="BC3337" s="72">
        <v>23.710999999999999</v>
      </c>
      <c r="BD3337" s="12">
        <v>55.625999999999998</v>
      </c>
      <c r="BE3337" s="72">
        <v>4.0410000000000004</v>
      </c>
      <c r="BF3337" s="72">
        <v>38.35</v>
      </c>
      <c r="BG3337" s="12">
        <v>133.82900000000001</v>
      </c>
      <c r="BH3337" s="72">
        <v>9.7230000000000008</v>
      </c>
      <c r="BI3337" s="72">
        <v>21.128</v>
      </c>
      <c r="BJ3337" s="12">
        <v>314.44499999999999</v>
      </c>
      <c r="BK3337" s="72">
        <v>22.844999999999999</v>
      </c>
      <c r="BL3337" s="72">
        <v>16.271999999999998</v>
      </c>
      <c r="BM3337" s="12">
        <v>533.19500000000005</v>
      </c>
      <c r="BN3337" s="72">
        <v>38.738</v>
      </c>
      <c r="BO3337" s="72">
        <v>9.8670000000000009</v>
      </c>
      <c r="BP3337" s="12">
        <v>847.64</v>
      </c>
      <c r="BQ3337" s="72">
        <v>61.584000000000003</v>
      </c>
      <c r="BR3337" s="72">
        <v>8.3840000000000003</v>
      </c>
      <c r="BS3337" s="12">
        <v>994.23199999999997</v>
      </c>
      <c r="BT3337" s="72">
        <v>72.233999999999995</v>
      </c>
      <c r="BU3337" s="72">
        <v>6.6280000000000001</v>
      </c>
      <c r="BV3337" s="12">
        <v>1376.402</v>
      </c>
      <c r="BW3337" s="72">
        <v>100</v>
      </c>
      <c r="BX3337" s="72">
        <v>5.8659999999999997</v>
      </c>
      <c r="BY3337" s="13"/>
      <c r="BZ3337" s="13"/>
    </row>
    <row r="3338" spans="1:78" ht="12.75" customHeight="1">
      <c r="A3338" s="122" t="s">
        <v>65</v>
      </c>
      <c r="B3338" s="71" t="s">
        <v>81</v>
      </c>
      <c r="C3338" s="71" t="s">
        <v>24</v>
      </c>
      <c r="D3338" s="34">
        <v>45992</v>
      </c>
      <c r="E3338" s="12">
        <v>94.882000000000005</v>
      </c>
      <c r="F3338" s="72">
        <v>6.4249999999999998</v>
      </c>
      <c r="G3338" s="72">
        <v>27.314</v>
      </c>
      <c r="H3338" s="12">
        <v>17.454000000000001</v>
      </c>
      <c r="I3338" s="72">
        <v>1.1819999999999999</v>
      </c>
      <c r="J3338" s="72">
        <v>48.463999999999999</v>
      </c>
      <c r="K3338" s="12">
        <v>5.3860000000000001</v>
      </c>
      <c r="L3338" s="72">
        <v>0.36499999999999999</v>
      </c>
      <c r="M3338" s="72">
        <v>93.805999999999997</v>
      </c>
      <c r="N3338" s="12">
        <v>22.84</v>
      </c>
      <c r="O3338" s="72">
        <v>1.5469999999999999</v>
      </c>
      <c r="P3338" s="72">
        <v>43.536999999999999</v>
      </c>
      <c r="Q3338" s="12">
        <v>1.625</v>
      </c>
      <c r="R3338" s="72">
        <v>0.11</v>
      </c>
      <c r="S3338" s="72">
        <v>76.897999999999996</v>
      </c>
      <c r="T3338" s="12">
        <v>24.465</v>
      </c>
      <c r="U3338" s="72">
        <v>1.657</v>
      </c>
      <c r="V3338" s="72">
        <v>39.799999999999997</v>
      </c>
      <c r="W3338" s="12">
        <v>139.62799999999999</v>
      </c>
      <c r="X3338" s="72">
        <v>9.4540000000000006</v>
      </c>
      <c r="Y3338" s="72">
        <v>19.765999999999998</v>
      </c>
      <c r="Z3338" s="12">
        <v>164.09299999999999</v>
      </c>
      <c r="AA3338" s="72">
        <v>11.111000000000001</v>
      </c>
      <c r="AB3338" s="72">
        <v>17.47</v>
      </c>
      <c r="AC3338" s="12">
        <v>258.97500000000002</v>
      </c>
      <c r="AD3338" s="72">
        <v>17.535</v>
      </c>
      <c r="AE3338" s="72">
        <v>12.125</v>
      </c>
      <c r="AF3338" s="12">
        <v>0</v>
      </c>
      <c r="AG3338" s="72">
        <v>0</v>
      </c>
      <c r="AH3338" s="72">
        <v>0</v>
      </c>
      <c r="AI3338" s="12">
        <v>183.64599999999999</v>
      </c>
      <c r="AJ3338" s="72">
        <v>12.435</v>
      </c>
      <c r="AK3338" s="72">
        <v>16.451000000000001</v>
      </c>
      <c r="AL3338" s="12">
        <v>183.64599999999999</v>
      </c>
      <c r="AM3338" s="72">
        <v>12.435</v>
      </c>
      <c r="AN3338" s="72">
        <v>16.451000000000001</v>
      </c>
      <c r="AO3338" s="12">
        <v>442.62099999999998</v>
      </c>
      <c r="AP3338" s="72">
        <v>29.97</v>
      </c>
      <c r="AQ3338" s="72">
        <v>9.8970000000000002</v>
      </c>
      <c r="AR3338" s="12">
        <v>43.878</v>
      </c>
      <c r="AS3338" s="72">
        <v>2.9710000000000001</v>
      </c>
      <c r="AT3338" s="72">
        <v>77.566999999999993</v>
      </c>
      <c r="AU3338" s="12">
        <v>10.856999999999999</v>
      </c>
      <c r="AV3338" s="72">
        <v>0.73499999999999999</v>
      </c>
      <c r="AW3338" s="72">
        <v>62.749000000000002</v>
      </c>
      <c r="AX3338" s="12">
        <v>98.375</v>
      </c>
      <c r="AY3338" s="72">
        <v>6.6609999999999996</v>
      </c>
      <c r="AZ3338" s="72">
        <v>22.344999999999999</v>
      </c>
      <c r="BA3338" s="12">
        <v>109.233</v>
      </c>
      <c r="BB3338" s="72">
        <v>7.3959999999999999</v>
      </c>
      <c r="BC3338" s="72">
        <v>19.623999999999999</v>
      </c>
      <c r="BD3338" s="12">
        <v>17.279</v>
      </c>
      <c r="BE3338" s="72">
        <v>1.17</v>
      </c>
      <c r="BF3338" s="72">
        <v>63.271000000000001</v>
      </c>
      <c r="BG3338" s="12">
        <v>126.512</v>
      </c>
      <c r="BH3338" s="72">
        <v>8.5660000000000007</v>
      </c>
      <c r="BI3338" s="72">
        <v>18.271000000000001</v>
      </c>
      <c r="BJ3338" s="12">
        <v>272.37099999999998</v>
      </c>
      <c r="BK3338" s="72">
        <v>18.442</v>
      </c>
      <c r="BL3338" s="72">
        <v>11.897</v>
      </c>
      <c r="BM3338" s="12">
        <v>591.48599999999999</v>
      </c>
      <c r="BN3338" s="72">
        <v>40.049999999999997</v>
      </c>
      <c r="BO3338" s="72">
        <v>8.532</v>
      </c>
      <c r="BP3338" s="12">
        <v>863.85699999999997</v>
      </c>
      <c r="BQ3338" s="72">
        <v>58.493000000000002</v>
      </c>
      <c r="BR3338" s="72">
        <v>6.44</v>
      </c>
      <c r="BS3338" s="12">
        <v>1034.2470000000001</v>
      </c>
      <c r="BT3338" s="72">
        <v>70.03</v>
      </c>
      <c r="BU3338" s="72">
        <v>6.4969999999999999</v>
      </c>
      <c r="BV3338" s="12">
        <v>1476.867</v>
      </c>
      <c r="BW3338" s="72">
        <v>100</v>
      </c>
      <c r="BX3338" s="72">
        <v>6.2889999999999997</v>
      </c>
      <c r="BY3338" s="13"/>
      <c r="BZ3338" s="13"/>
    </row>
    <row r="3339" spans="1:78" ht="12.75" customHeight="1">
      <c r="A3339" s="122" t="s">
        <v>65</v>
      </c>
      <c r="B3339" s="71" t="s">
        <v>81</v>
      </c>
      <c r="C3339" s="71" t="s">
        <v>24</v>
      </c>
      <c r="D3339" s="34">
        <v>46082</v>
      </c>
      <c r="E3339" s="12">
        <v>93.891000000000005</v>
      </c>
      <c r="F3339" s="72">
        <v>6.6559999999999997</v>
      </c>
      <c r="G3339" s="72">
        <v>30.285</v>
      </c>
      <c r="H3339" s="12">
        <v>8.4260000000000002</v>
      </c>
      <c r="I3339" s="72">
        <v>0.59699999999999998</v>
      </c>
      <c r="J3339" s="72">
        <v>54.887999999999998</v>
      </c>
      <c r="K3339" s="12">
        <v>11.143000000000001</v>
      </c>
      <c r="L3339" s="72">
        <v>0.79</v>
      </c>
      <c r="M3339" s="72">
        <v>56.756</v>
      </c>
      <c r="N3339" s="12">
        <v>19.568999999999999</v>
      </c>
      <c r="O3339" s="72">
        <v>1.387</v>
      </c>
      <c r="P3339" s="72">
        <v>39.945</v>
      </c>
      <c r="Q3339" s="12">
        <v>0</v>
      </c>
      <c r="R3339" s="72">
        <v>0</v>
      </c>
      <c r="S3339" s="72">
        <v>0</v>
      </c>
      <c r="T3339" s="12">
        <v>19.568999999999999</v>
      </c>
      <c r="U3339" s="72">
        <v>1.387</v>
      </c>
      <c r="V3339" s="72">
        <v>39.945</v>
      </c>
      <c r="W3339" s="12">
        <v>191.10900000000001</v>
      </c>
      <c r="X3339" s="72">
        <v>13.548999999999999</v>
      </c>
      <c r="Y3339" s="72">
        <v>22.532</v>
      </c>
      <c r="Z3339" s="12">
        <v>210.678</v>
      </c>
      <c r="AA3339" s="72">
        <v>14.936</v>
      </c>
      <c r="AB3339" s="72">
        <v>21.85</v>
      </c>
      <c r="AC3339" s="12">
        <v>304.56799999999998</v>
      </c>
      <c r="AD3339" s="72">
        <v>21.593</v>
      </c>
      <c r="AE3339" s="72">
        <v>16.073</v>
      </c>
      <c r="AF3339" s="12">
        <v>0</v>
      </c>
      <c r="AG3339" s="72">
        <v>0</v>
      </c>
      <c r="AH3339" s="72">
        <v>0</v>
      </c>
      <c r="AI3339" s="12">
        <v>112.202</v>
      </c>
      <c r="AJ3339" s="72">
        <v>7.9550000000000001</v>
      </c>
      <c r="AK3339" s="72">
        <v>30.001999999999999</v>
      </c>
      <c r="AL3339" s="12">
        <v>112.202</v>
      </c>
      <c r="AM3339" s="72">
        <v>7.9550000000000001</v>
      </c>
      <c r="AN3339" s="72">
        <v>30.001999999999999</v>
      </c>
      <c r="AO3339" s="12">
        <v>416.77</v>
      </c>
      <c r="AP3339" s="72">
        <v>29.547000000000001</v>
      </c>
      <c r="AQ3339" s="72">
        <v>12.622</v>
      </c>
      <c r="AR3339" s="12">
        <v>2.669</v>
      </c>
      <c r="AS3339" s="72">
        <v>0.189</v>
      </c>
      <c r="AT3339" s="72">
        <v>104.854</v>
      </c>
      <c r="AU3339" s="12">
        <v>7.657</v>
      </c>
      <c r="AV3339" s="72">
        <v>0.54300000000000004</v>
      </c>
      <c r="AW3339" s="72">
        <v>115.729</v>
      </c>
      <c r="AX3339" s="12">
        <v>39.880000000000003</v>
      </c>
      <c r="AY3339" s="72">
        <v>2.827</v>
      </c>
      <c r="AZ3339" s="72">
        <v>47.066000000000003</v>
      </c>
      <c r="BA3339" s="12">
        <v>47.537999999999997</v>
      </c>
      <c r="BB3339" s="72">
        <v>3.37</v>
      </c>
      <c r="BC3339" s="72">
        <v>41.255000000000003</v>
      </c>
      <c r="BD3339" s="12">
        <v>36.899000000000001</v>
      </c>
      <c r="BE3339" s="72">
        <v>2.6160000000000001</v>
      </c>
      <c r="BF3339" s="72">
        <v>36.713000000000001</v>
      </c>
      <c r="BG3339" s="12">
        <v>84.436999999999998</v>
      </c>
      <c r="BH3339" s="72">
        <v>5.9859999999999998</v>
      </c>
      <c r="BI3339" s="72">
        <v>27.457000000000001</v>
      </c>
      <c r="BJ3339" s="12">
        <v>340.13799999999998</v>
      </c>
      <c r="BK3339" s="72">
        <v>24.114999999999998</v>
      </c>
      <c r="BL3339" s="72">
        <v>16.327000000000002</v>
      </c>
      <c r="BM3339" s="12">
        <v>566.49599999999998</v>
      </c>
      <c r="BN3339" s="72">
        <v>40.161999999999999</v>
      </c>
      <c r="BO3339" s="72">
        <v>10.105</v>
      </c>
      <c r="BP3339" s="12">
        <v>906.63400000000001</v>
      </c>
      <c r="BQ3339" s="72">
        <v>64.277000000000001</v>
      </c>
      <c r="BR3339" s="72">
        <v>7.9139999999999997</v>
      </c>
      <c r="BS3339" s="12">
        <v>993.73900000000003</v>
      </c>
      <c r="BT3339" s="72">
        <v>70.453000000000003</v>
      </c>
      <c r="BU3339" s="72">
        <v>7.23</v>
      </c>
      <c r="BV3339" s="12">
        <v>1410.51</v>
      </c>
      <c r="BW3339" s="72">
        <v>100</v>
      </c>
      <c r="BX3339" s="72">
        <v>6.3739999999999997</v>
      </c>
      <c r="BY3339" s="13"/>
      <c r="BZ3339" s="13"/>
    </row>
    <row r="3340" spans="1:78" ht="12.75" customHeight="1">
      <c r="A3340" s="122" t="s">
        <v>65</v>
      </c>
      <c r="B3340" s="71" t="s">
        <v>81</v>
      </c>
      <c r="C3340" s="71" t="s">
        <v>24</v>
      </c>
      <c r="D3340" s="34">
        <v>46174</v>
      </c>
      <c r="E3340" s="12">
        <v>180.93799999999999</v>
      </c>
      <c r="F3340" s="72">
        <v>11.811999999999999</v>
      </c>
      <c r="G3340" s="72">
        <v>16.768999999999998</v>
      </c>
      <c r="H3340" s="12">
        <v>26.43</v>
      </c>
      <c r="I3340" s="72">
        <v>1.7250000000000001</v>
      </c>
      <c r="J3340" s="72">
        <v>62.768000000000001</v>
      </c>
      <c r="K3340" s="12">
        <v>17.718</v>
      </c>
      <c r="L3340" s="72">
        <v>1.157</v>
      </c>
      <c r="M3340" s="72">
        <v>48.999000000000002</v>
      </c>
      <c r="N3340" s="12">
        <v>44.148000000000003</v>
      </c>
      <c r="O3340" s="72">
        <v>2.8820000000000001</v>
      </c>
      <c r="P3340" s="72">
        <v>46.813000000000002</v>
      </c>
      <c r="Q3340" s="12">
        <v>3.0830000000000002</v>
      </c>
      <c r="R3340" s="72">
        <v>0.20100000000000001</v>
      </c>
      <c r="S3340" s="72">
        <v>76.061000000000007</v>
      </c>
      <c r="T3340" s="12">
        <v>47.231000000000002</v>
      </c>
      <c r="U3340" s="72">
        <v>3.0830000000000002</v>
      </c>
      <c r="V3340" s="72">
        <v>45.048999999999999</v>
      </c>
      <c r="W3340" s="12">
        <v>152.86600000000001</v>
      </c>
      <c r="X3340" s="72">
        <v>9.98</v>
      </c>
      <c r="Y3340" s="72">
        <v>21.827000000000002</v>
      </c>
      <c r="Z3340" s="12">
        <v>200.09700000000001</v>
      </c>
      <c r="AA3340" s="72">
        <v>13.063000000000001</v>
      </c>
      <c r="AB3340" s="72">
        <v>18.582999999999998</v>
      </c>
      <c r="AC3340" s="12">
        <v>381.03500000000003</v>
      </c>
      <c r="AD3340" s="72">
        <v>24.875</v>
      </c>
      <c r="AE3340" s="72">
        <v>11.161</v>
      </c>
      <c r="AF3340" s="12">
        <v>10.667999999999999</v>
      </c>
      <c r="AG3340" s="72">
        <v>0.69599999999999995</v>
      </c>
      <c r="AH3340" s="72">
        <v>81.66</v>
      </c>
      <c r="AI3340" s="12">
        <v>94.85</v>
      </c>
      <c r="AJ3340" s="72">
        <v>6.1920000000000002</v>
      </c>
      <c r="AK3340" s="72">
        <v>26.155000000000001</v>
      </c>
      <c r="AL3340" s="12">
        <v>105.518</v>
      </c>
      <c r="AM3340" s="72">
        <v>6.8890000000000002</v>
      </c>
      <c r="AN3340" s="72">
        <v>20.885000000000002</v>
      </c>
      <c r="AO3340" s="12">
        <v>486.553</v>
      </c>
      <c r="AP3340" s="72">
        <v>31.763999999999999</v>
      </c>
      <c r="AQ3340" s="72">
        <v>11.324</v>
      </c>
      <c r="AR3340" s="12">
        <v>10.013999999999999</v>
      </c>
      <c r="AS3340" s="72">
        <v>0.65400000000000003</v>
      </c>
      <c r="AT3340" s="72">
        <v>66.677000000000007</v>
      </c>
      <c r="AU3340" s="12">
        <v>5.1859999999999999</v>
      </c>
      <c r="AV3340" s="72">
        <v>0.33900000000000002</v>
      </c>
      <c r="AW3340" s="72">
        <v>79.206999999999994</v>
      </c>
      <c r="AX3340" s="12">
        <v>117.82599999999999</v>
      </c>
      <c r="AY3340" s="72">
        <v>7.6920000000000002</v>
      </c>
      <c r="AZ3340" s="72">
        <v>23.58</v>
      </c>
      <c r="BA3340" s="12">
        <v>123.012</v>
      </c>
      <c r="BB3340" s="72">
        <v>8.0310000000000006</v>
      </c>
      <c r="BC3340" s="72">
        <v>22.788</v>
      </c>
      <c r="BD3340" s="12">
        <v>45.173000000000002</v>
      </c>
      <c r="BE3340" s="72">
        <v>2.9489999999999998</v>
      </c>
      <c r="BF3340" s="72">
        <v>49.334000000000003</v>
      </c>
      <c r="BG3340" s="12">
        <v>168.18600000000001</v>
      </c>
      <c r="BH3340" s="72">
        <v>10.98</v>
      </c>
      <c r="BI3340" s="72">
        <v>19.417999999999999</v>
      </c>
      <c r="BJ3340" s="12">
        <v>308.23399999999998</v>
      </c>
      <c r="BK3340" s="72">
        <v>20.123000000000001</v>
      </c>
      <c r="BL3340" s="72">
        <v>15.685</v>
      </c>
      <c r="BM3340" s="12">
        <v>558.78499999999997</v>
      </c>
      <c r="BN3340" s="72">
        <v>36.479999999999997</v>
      </c>
      <c r="BO3340" s="72">
        <v>9.1080000000000005</v>
      </c>
      <c r="BP3340" s="12">
        <v>867.01900000000001</v>
      </c>
      <c r="BQ3340" s="72">
        <v>56.601999999999997</v>
      </c>
      <c r="BR3340" s="72">
        <v>7.4009999999999998</v>
      </c>
      <c r="BS3340" s="12">
        <v>1045.2180000000001</v>
      </c>
      <c r="BT3340" s="72">
        <v>68.236000000000004</v>
      </c>
      <c r="BU3340" s="72">
        <v>6.7460000000000004</v>
      </c>
      <c r="BV3340" s="12">
        <v>1531.771</v>
      </c>
      <c r="BW3340" s="72">
        <v>100</v>
      </c>
      <c r="BX3340" s="72">
        <v>6.0670000000000002</v>
      </c>
      <c r="BY3340" s="13"/>
      <c r="BZ3340" s="13"/>
    </row>
    <row r="3341" spans="1:78" ht="12.75" customHeight="1">
      <c r="A3341" s="122" t="s">
        <v>65</v>
      </c>
      <c r="B3341" s="71" t="s">
        <v>81</v>
      </c>
      <c r="C3341" s="71" t="s">
        <v>25</v>
      </c>
      <c r="D3341" s="34">
        <v>41883</v>
      </c>
      <c r="E3341" s="12">
        <v>87.388000000000005</v>
      </c>
      <c r="F3341" s="72">
        <v>2.8250000000000002</v>
      </c>
      <c r="G3341" s="72">
        <v>29.94</v>
      </c>
      <c r="H3341" s="12">
        <v>148.458</v>
      </c>
      <c r="I3341" s="72">
        <v>4.8</v>
      </c>
      <c r="J3341" s="72">
        <v>24.094999999999999</v>
      </c>
      <c r="K3341" s="12">
        <v>96.834000000000003</v>
      </c>
      <c r="L3341" s="72">
        <v>3.1309999999999998</v>
      </c>
      <c r="M3341" s="72">
        <v>24.181000000000001</v>
      </c>
      <c r="N3341" s="12">
        <v>245.292</v>
      </c>
      <c r="O3341" s="72">
        <v>7.93</v>
      </c>
      <c r="P3341" s="72">
        <v>17.614999999999998</v>
      </c>
      <c r="Q3341" s="12">
        <v>45.054000000000002</v>
      </c>
      <c r="R3341" s="72">
        <v>1.4570000000000001</v>
      </c>
      <c r="S3341" s="72">
        <v>35.969000000000001</v>
      </c>
      <c r="T3341" s="12">
        <v>290.346</v>
      </c>
      <c r="U3341" s="72">
        <v>9.3870000000000005</v>
      </c>
      <c r="V3341" s="72">
        <v>17.579000000000001</v>
      </c>
      <c r="W3341" s="12">
        <v>630.47699999999998</v>
      </c>
      <c r="X3341" s="72">
        <v>20.382999999999999</v>
      </c>
      <c r="Y3341" s="72">
        <v>10.058</v>
      </c>
      <c r="Z3341" s="12">
        <v>920.82299999999998</v>
      </c>
      <c r="AA3341" s="72">
        <v>29.77</v>
      </c>
      <c r="AB3341" s="72">
        <v>6.6980000000000004</v>
      </c>
      <c r="AC3341" s="12">
        <v>1008.211</v>
      </c>
      <c r="AD3341" s="72">
        <v>32.595999999999997</v>
      </c>
      <c r="AE3341" s="72">
        <v>6.4809999999999999</v>
      </c>
      <c r="AF3341" s="12">
        <v>7.4340000000000002</v>
      </c>
      <c r="AG3341" s="72">
        <v>0.24</v>
      </c>
      <c r="AH3341" s="72">
        <v>87.11</v>
      </c>
      <c r="AI3341" s="12">
        <v>206.999</v>
      </c>
      <c r="AJ3341" s="72">
        <v>6.6920000000000002</v>
      </c>
      <c r="AK3341" s="72">
        <v>13.775</v>
      </c>
      <c r="AL3341" s="12">
        <v>214.43199999999999</v>
      </c>
      <c r="AM3341" s="72">
        <v>6.9329999999999998</v>
      </c>
      <c r="AN3341" s="72">
        <v>13.327</v>
      </c>
      <c r="AO3341" s="12">
        <v>1222.643</v>
      </c>
      <c r="AP3341" s="72">
        <v>39.527999999999999</v>
      </c>
      <c r="AQ3341" s="72">
        <v>5.9850000000000003</v>
      </c>
      <c r="AR3341" s="12">
        <v>31.045000000000002</v>
      </c>
      <c r="AS3341" s="72">
        <v>1.004</v>
      </c>
      <c r="AT3341" s="72">
        <v>42.883000000000003</v>
      </c>
      <c r="AU3341" s="12">
        <v>10.85</v>
      </c>
      <c r="AV3341" s="72">
        <v>0.35099999999999998</v>
      </c>
      <c r="AW3341" s="72">
        <v>58.706000000000003</v>
      </c>
      <c r="AX3341" s="12">
        <v>207.10300000000001</v>
      </c>
      <c r="AY3341" s="72">
        <v>6.6959999999999997</v>
      </c>
      <c r="AZ3341" s="72">
        <v>14.403</v>
      </c>
      <c r="BA3341" s="12">
        <v>217.953</v>
      </c>
      <c r="BB3341" s="72">
        <v>7.0460000000000003</v>
      </c>
      <c r="BC3341" s="72">
        <v>12.964</v>
      </c>
      <c r="BD3341" s="12">
        <v>172.672</v>
      </c>
      <c r="BE3341" s="72">
        <v>5.5830000000000002</v>
      </c>
      <c r="BF3341" s="72">
        <v>25.536999999999999</v>
      </c>
      <c r="BG3341" s="12">
        <v>390.625</v>
      </c>
      <c r="BH3341" s="72">
        <v>12.629</v>
      </c>
      <c r="BI3341" s="72">
        <v>11.29</v>
      </c>
      <c r="BJ3341" s="12">
        <v>855.69299999999998</v>
      </c>
      <c r="BK3341" s="72">
        <v>27.664999999999999</v>
      </c>
      <c r="BL3341" s="72">
        <v>8.8659999999999997</v>
      </c>
      <c r="BM3341" s="12">
        <v>593.07500000000005</v>
      </c>
      <c r="BN3341" s="72">
        <v>19.173999999999999</v>
      </c>
      <c r="BO3341" s="72">
        <v>8.8930000000000007</v>
      </c>
      <c r="BP3341" s="12">
        <v>1448.768</v>
      </c>
      <c r="BQ3341" s="72">
        <v>46.838999999999999</v>
      </c>
      <c r="BR3341" s="72">
        <v>4.9450000000000003</v>
      </c>
      <c r="BS3341" s="12">
        <v>1870.4380000000001</v>
      </c>
      <c r="BT3341" s="72">
        <v>60.472000000000001</v>
      </c>
      <c r="BU3341" s="72">
        <v>3.7639999999999998</v>
      </c>
      <c r="BV3341" s="12">
        <v>3093.0810000000001</v>
      </c>
      <c r="BW3341" s="72">
        <v>100</v>
      </c>
      <c r="BX3341" s="72">
        <v>2.5910000000000002</v>
      </c>
      <c r="BY3341" s="13"/>
      <c r="BZ3341" s="13"/>
    </row>
    <row r="3342" spans="1:78" ht="12.75" customHeight="1">
      <c r="A3342" s="122" t="s">
        <v>65</v>
      </c>
      <c r="B3342" s="71" t="s">
        <v>81</v>
      </c>
      <c r="C3342" s="71" t="s">
        <v>25</v>
      </c>
      <c r="D3342" s="34">
        <v>41974</v>
      </c>
      <c r="E3342" s="12">
        <v>68.611000000000004</v>
      </c>
      <c r="F3342" s="72">
        <v>2.1640000000000001</v>
      </c>
      <c r="G3342" s="72">
        <v>27.43</v>
      </c>
      <c r="H3342" s="12">
        <v>126.639</v>
      </c>
      <c r="I3342" s="72">
        <v>3.9950000000000001</v>
      </c>
      <c r="J3342" s="72">
        <v>24.57</v>
      </c>
      <c r="K3342" s="12">
        <v>82.105999999999995</v>
      </c>
      <c r="L3342" s="72">
        <v>2.59</v>
      </c>
      <c r="M3342" s="72">
        <v>37.902999999999999</v>
      </c>
      <c r="N3342" s="12">
        <v>208.745</v>
      </c>
      <c r="O3342" s="72">
        <v>6.585</v>
      </c>
      <c r="P3342" s="72">
        <v>19.809999999999999</v>
      </c>
      <c r="Q3342" s="12">
        <v>3.3620000000000001</v>
      </c>
      <c r="R3342" s="72">
        <v>0.106</v>
      </c>
      <c r="S3342" s="72">
        <v>73.417000000000002</v>
      </c>
      <c r="T3342" s="12">
        <v>212.10599999999999</v>
      </c>
      <c r="U3342" s="72">
        <v>6.6909999999999998</v>
      </c>
      <c r="V3342" s="72">
        <v>19.157</v>
      </c>
      <c r="W3342" s="12">
        <v>605.23400000000004</v>
      </c>
      <c r="X3342" s="72">
        <v>19.091999999999999</v>
      </c>
      <c r="Y3342" s="72">
        <v>5.9509999999999996</v>
      </c>
      <c r="Z3342" s="12">
        <v>817.34100000000001</v>
      </c>
      <c r="AA3342" s="72">
        <v>25.783000000000001</v>
      </c>
      <c r="AB3342" s="72">
        <v>5.7380000000000004</v>
      </c>
      <c r="AC3342" s="12">
        <v>885.952</v>
      </c>
      <c r="AD3342" s="72">
        <v>27.946999999999999</v>
      </c>
      <c r="AE3342" s="72">
        <v>5.4669999999999996</v>
      </c>
      <c r="AF3342" s="12">
        <v>6.7130000000000001</v>
      </c>
      <c r="AG3342" s="72">
        <v>0.21199999999999999</v>
      </c>
      <c r="AH3342" s="72">
        <v>80.468000000000004</v>
      </c>
      <c r="AI3342" s="12">
        <v>167.03800000000001</v>
      </c>
      <c r="AJ3342" s="72">
        <v>5.2690000000000001</v>
      </c>
      <c r="AK3342" s="72">
        <v>18.628</v>
      </c>
      <c r="AL3342" s="12">
        <v>173.751</v>
      </c>
      <c r="AM3342" s="72">
        <v>5.4809999999999999</v>
      </c>
      <c r="AN3342" s="72">
        <v>16.914000000000001</v>
      </c>
      <c r="AO3342" s="12">
        <v>1059.703</v>
      </c>
      <c r="AP3342" s="72">
        <v>33.427999999999997</v>
      </c>
      <c r="AQ3342" s="72">
        <v>4.7610000000000001</v>
      </c>
      <c r="AR3342" s="12">
        <v>40.087000000000003</v>
      </c>
      <c r="AS3342" s="72">
        <v>1.2649999999999999</v>
      </c>
      <c r="AT3342" s="72">
        <v>48.781999999999996</v>
      </c>
      <c r="AU3342" s="12">
        <v>11.484999999999999</v>
      </c>
      <c r="AV3342" s="72">
        <v>0.36199999999999999</v>
      </c>
      <c r="AW3342" s="72">
        <v>73.046000000000006</v>
      </c>
      <c r="AX3342" s="12">
        <v>292.72699999999998</v>
      </c>
      <c r="AY3342" s="72">
        <v>9.234</v>
      </c>
      <c r="AZ3342" s="72">
        <v>17.907</v>
      </c>
      <c r="BA3342" s="12">
        <v>304.21199999999999</v>
      </c>
      <c r="BB3342" s="72">
        <v>9.5960000000000001</v>
      </c>
      <c r="BC3342" s="72">
        <v>16.783000000000001</v>
      </c>
      <c r="BD3342" s="12">
        <v>176.00800000000001</v>
      </c>
      <c r="BE3342" s="72">
        <v>5.5519999999999996</v>
      </c>
      <c r="BF3342" s="72">
        <v>19.138000000000002</v>
      </c>
      <c r="BG3342" s="12">
        <v>480.22</v>
      </c>
      <c r="BH3342" s="72">
        <v>15.148999999999999</v>
      </c>
      <c r="BI3342" s="72">
        <v>13.342000000000001</v>
      </c>
      <c r="BJ3342" s="12">
        <v>1029.6310000000001</v>
      </c>
      <c r="BK3342" s="72">
        <v>32.479999999999997</v>
      </c>
      <c r="BL3342" s="72">
        <v>8.3160000000000007</v>
      </c>
      <c r="BM3342" s="12">
        <v>560.43200000000002</v>
      </c>
      <c r="BN3342" s="72">
        <v>17.678999999999998</v>
      </c>
      <c r="BO3342" s="72">
        <v>9.7189999999999994</v>
      </c>
      <c r="BP3342" s="12">
        <v>1590.0640000000001</v>
      </c>
      <c r="BQ3342" s="72">
        <v>50.158999999999999</v>
      </c>
      <c r="BR3342" s="72">
        <v>5.6159999999999997</v>
      </c>
      <c r="BS3342" s="12">
        <v>2110.3710000000001</v>
      </c>
      <c r="BT3342" s="72">
        <v>66.572000000000003</v>
      </c>
      <c r="BU3342" s="72">
        <v>3.9249999999999998</v>
      </c>
      <c r="BV3342" s="12">
        <v>3170.0740000000001</v>
      </c>
      <c r="BW3342" s="72">
        <v>100</v>
      </c>
      <c r="BX3342" s="72">
        <v>2.9449999999999998</v>
      </c>
      <c r="BY3342" s="13"/>
      <c r="BZ3342" s="13"/>
    </row>
    <row r="3343" spans="1:78" ht="12.75" customHeight="1">
      <c r="A3343" s="122" t="s">
        <v>65</v>
      </c>
      <c r="B3343" s="71" t="s">
        <v>81</v>
      </c>
      <c r="C3343" s="71" t="s">
        <v>25</v>
      </c>
      <c r="D3343" s="34">
        <v>42064</v>
      </c>
      <c r="E3343" s="12">
        <v>84.775000000000006</v>
      </c>
      <c r="F3343" s="72">
        <v>2.9340000000000002</v>
      </c>
      <c r="G3343" s="72">
        <v>27.695</v>
      </c>
      <c r="H3343" s="12">
        <v>106.42100000000001</v>
      </c>
      <c r="I3343" s="72">
        <v>3.6829999999999998</v>
      </c>
      <c r="J3343" s="72">
        <v>25.995999999999999</v>
      </c>
      <c r="K3343" s="12">
        <v>117.764</v>
      </c>
      <c r="L3343" s="72">
        <v>4.0750000000000002</v>
      </c>
      <c r="M3343" s="72">
        <v>21.193999999999999</v>
      </c>
      <c r="N3343" s="12">
        <v>224.185</v>
      </c>
      <c r="O3343" s="72">
        <v>7.758</v>
      </c>
      <c r="P3343" s="72">
        <v>14.608000000000001</v>
      </c>
      <c r="Q3343" s="12">
        <v>35.633000000000003</v>
      </c>
      <c r="R3343" s="72">
        <v>1.2330000000000001</v>
      </c>
      <c r="S3343" s="72">
        <v>74.563999999999993</v>
      </c>
      <c r="T3343" s="12">
        <v>259.81799999999998</v>
      </c>
      <c r="U3343" s="72">
        <v>8.9909999999999997</v>
      </c>
      <c r="V3343" s="72">
        <v>16.724</v>
      </c>
      <c r="W3343" s="12">
        <v>545.23800000000006</v>
      </c>
      <c r="X3343" s="72">
        <v>18.867999999999999</v>
      </c>
      <c r="Y3343" s="72">
        <v>8.5960000000000001</v>
      </c>
      <c r="Z3343" s="12">
        <v>805.05600000000004</v>
      </c>
      <c r="AA3343" s="72">
        <v>27.858000000000001</v>
      </c>
      <c r="AB3343" s="72">
        <v>7.319</v>
      </c>
      <c r="AC3343" s="12">
        <v>889.83100000000002</v>
      </c>
      <c r="AD3343" s="72">
        <v>30.792000000000002</v>
      </c>
      <c r="AE3343" s="72">
        <v>7.26</v>
      </c>
      <c r="AF3343" s="12">
        <v>10.988</v>
      </c>
      <c r="AG3343" s="72">
        <v>0.38</v>
      </c>
      <c r="AH3343" s="72">
        <v>109.863</v>
      </c>
      <c r="AI3343" s="12">
        <v>144.55699999999999</v>
      </c>
      <c r="AJ3343" s="72">
        <v>5.0019999999999998</v>
      </c>
      <c r="AK3343" s="72">
        <v>24.317</v>
      </c>
      <c r="AL3343" s="12">
        <v>155.54599999999999</v>
      </c>
      <c r="AM3343" s="72">
        <v>5.383</v>
      </c>
      <c r="AN3343" s="72">
        <v>22.751000000000001</v>
      </c>
      <c r="AO3343" s="12">
        <v>1045.377</v>
      </c>
      <c r="AP3343" s="72">
        <v>36.173999999999999</v>
      </c>
      <c r="AQ3343" s="72">
        <v>6.319</v>
      </c>
      <c r="AR3343" s="12">
        <v>62.043999999999997</v>
      </c>
      <c r="AS3343" s="72">
        <v>2.1469999999999998</v>
      </c>
      <c r="AT3343" s="72">
        <v>30.564</v>
      </c>
      <c r="AU3343" s="12">
        <v>38.636000000000003</v>
      </c>
      <c r="AV3343" s="72">
        <v>1.337</v>
      </c>
      <c r="AW3343" s="72">
        <v>44.706000000000003</v>
      </c>
      <c r="AX3343" s="12">
        <v>173.88900000000001</v>
      </c>
      <c r="AY3343" s="72">
        <v>6.0170000000000003</v>
      </c>
      <c r="AZ3343" s="72">
        <v>17.251999999999999</v>
      </c>
      <c r="BA3343" s="12">
        <v>212.52500000000001</v>
      </c>
      <c r="BB3343" s="72">
        <v>7.3540000000000001</v>
      </c>
      <c r="BC3343" s="72">
        <v>16.315999999999999</v>
      </c>
      <c r="BD3343" s="12">
        <v>147.28399999999999</v>
      </c>
      <c r="BE3343" s="72">
        <v>5.0970000000000004</v>
      </c>
      <c r="BF3343" s="72">
        <v>19.957000000000001</v>
      </c>
      <c r="BG3343" s="12">
        <v>359.80900000000003</v>
      </c>
      <c r="BH3343" s="72">
        <v>12.451000000000001</v>
      </c>
      <c r="BI3343" s="72">
        <v>11.683</v>
      </c>
      <c r="BJ3343" s="12">
        <v>892.36400000000003</v>
      </c>
      <c r="BK3343" s="72">
        <v>30.88</v>
      </c>
      <c r="BL3343" s="72">
        <v>7.3540000000000001</v>
      </c>
      <c r="BM3343" s="12">
        <v>530.22500000000002</v>
      </c>
      <c r="BN3343" s="72">
        <v>18.347999999999999</v>
      </c>
      <c r="BO3343" s="72">
        <v>10.207000000000001</v>
      </c>
      <c r="BP3343" s="12">
        <v>1422.5889999999999</v>
      </c>
      <c r="BQ3343" s="72">
        <v>49.228000000000002</v>
      </c>
      <c r="BR3343" s="72">
        <v>5.6219999999999999</v>
      </c>
      <c r="BS3343" s="12">
        <v>1844.442</v>
      </c>
      <c r="BT3343" s="72">
        <v>63.826000000000001</v>
      </c>
      <c r="BU3343" s="72">
        <v>4.8949999999999996</v>
      </c>
      <c r="BV3343" s="12">
        <v>2889.819</v>
      </c>
      <c r="BW3343" s="72">
        <v>100</v>
      </c>
      <c r="BX3343" s="72">
        <v>3.7130000000000001</v>
      </c>
      <c r="BY3343" s="13"/>
      <c r="BZ3343" s="13"/>
    </row>
    <row r="3344" spans="1:78" ht="12.75" customHeight="1">
      <c r="A3344" s="122" t="s">
        <v>65</v>
      </c>
      <c r="B3344" s="71" t="s">
        <v>81</v>
      </c>
      <c r="C3344" s="71" t="s">
        <v>25</v>
      </c>
      <c r="D3344" s="34">
        <v>42156</v>
      </c>
      <c r="E3344" s="12">
        <v>93.384</v>
      </c>
      <c r="F3344" s="72">
        <v>3.016</v>
      </c>
      <c r="G3344" s="72">
        <v>26.236000000000001</v>
      </c>
      <c r="H3344" s="12">
        <v>79.558000000000007</v>
      </c>
      <c r="I3344" s="72">
        <v>2.569</v>
      </c>
      <c r="J3344" s="72">
        <v>20.347999999999999</v>
      </c>
      <c r="K3344" s="12">
        <v>112.113</v>
      </c>
      <c r="L3344" s="72">
        <v>3.621</v>
      </c>
      <c r="M3344" s="72">
        <v>21.553000000000001</v>
      </c>
      <c r="N3344" s="12">
        <v>191.67099999999999</v>
      </c>
      <c r="O3344" s="72">
        <v>6.19</v>
      </c>
      <c r="P3344" s="72">
        <v>17.135999999999999</v>
      </c>
      <c r="Q3344" s="12">
        <v>38.03</v>
      </c>
      <c r="R3344" s="72">
        <v>1.228</v>
      </c>
      <c r="S3344" s="72">
        <v>51.884</v>
      </c>
      <c r="T3344" s="12">
        <v>229.7</v>
      </c>
      <c r="U3344" s="72">
        <v>7.4180000000000001</v>
      </c>
      <c r="V3344" s="72">
        <v>15.301</v>
      </c>
      <c r="W3344" s="12">
        <v>538.25099999999998</v>
      </c>
      <c r="X3344" s="72">
        <v>17.382999999999999</v>
      </c>
      <c r="Y3344" s="72">
        <v>11.651</v>
      </c>
      <c r="Z3344" s="12">
        <v>767.952</v>
      </c>
      <c r="AA3344" s="72">
        <v>24.800999999999998</v>
      </c>
      <c r="AB3344" s="72">
        <v>9.5220000000000002</v>
      </c>
      <c r="AC3344" s="12">
        <v>861.33600000000001</v>
      </c>
      <c r="AD3344" s="72">
        <v>27.817</v>
      </c>
      <c r="AE3344" s="72">
        <v>8.5890000000000004</v>
      </c>
      <c r="AF3344" s="12">
        <v>0</v>
      </c>
      <c r="AG3344" s="72">
        <v>0</v>
      </c>
      <c r="AH3344" s="72">
        <v>0</v>
      </c>
      <c r="AI3344" s="12">
        <v>239.00700000000001</v>
      </c>
      <c r="AJ3344" s="72">
        <v>7.7190000000000003</v>
      </c>
      <c r="AK3344" s="72">
        <v>8.4250000000000007</v>
      </c>
      <c r="AL3344" s="12">
        <v>239.00700000000001</v>
      </c>
      <c r="AM3344" s="72">
        <v>7.7190000000000003</v>
      </c>
      <c r="AN3344" s="72">
        <v>8.4250000000000007</v>
      </c>
      <c r="AO3344" s="12">
        <v>1100.3430000000001</v>
      </c>
      <c r="AP3344" s="72">
        <v>35.534999999999997</v>
      </c>
      <c r="AQ3344" s="72">
        <v>6.7809999999999997</v>
      </c>
      <c r="AR3344" s="12">
        <v>54.167000000000002</v>
      </c>
      <c r="AS3344" s="72">
        <v>1.7490000000000001</v>
      </c>
      <c r="AT3344" s="72">
        <v>27.366</v>
      </c>
      <c r="AU3344" s="12">
        <v>49.593000000000004</v>
      </c>
      <c r="AV3344" s="72">
        <v>1.6020000000000001</v>
      </c>
      <c r="AW3344" s="72">
        <v>32.883000000000003</v>
      </c>
      <c r="AX3344" s="12">
        <v>223.61699999999999</v>
      </c>
      <c r="AY3344" s="72">
        <v>7.2220000000000004</v>
      </c>
      <c r="AZ3344" s="72">
        <v>14.776</v>
      </c>
      <c r="BA3344" s="12">
        <v>273.20999999999998</v>
      </c>
      <c r="BB3344" s="72">
        <v>8.8230000000000004</v>
      </c>
      <c r="BC3344" s="72">
        <v>13.936</v>
      </c>
      <c r="BD3344" s="12">
        <v>134.05699999999999</v>
      </c>
      <c r="BE3344" s="72">
        <v>4.3289999999999997</v>
      </c>
      <c r="BF3344" s="72">
        <v>19.971</v>
      </c>
      <c r="BG3344" s="12">
        <v>407.267</v>
      </c>
      <c r="BH3344" s="72">
        <v>13.153</v>
      </c>
      <c r="BI3344" s="72">
        <v>12.005000000000001</v>
      </c>
      <c r="BJ3344" s="12">
        <v>1041.71</v>
      </c>
      <c r="BK3344" s="72">
        <v>33.642000000000003</v>
      </c>
      <c r="BL3344" s="72">
        <v>5.7450000000000001</v>
      </c>
      <c r="BM3344" s="12">
        <v>492.99900000000002</v>
      </c>
      <c r="BN3344" s="72">
        <v>15.920999999999999</v>
      </c>
      <c r="BO3344" s="72">
        <v>10.057</v>
      </c>
      <c r="BP3344" s="12">
        <v>1534.7090000000001</v>
      </c>
      <c r="BQ3344" s="72">
        <v>49.563000000000002</v>
      </c>
      <c r="BR3344" s="72">
        <v>4.7060000000000004</v>
      </c>
      <c r="BS3344" s="12">
        <v>1996.143</v>
      </c>
      <c r="BT3344" s="72">
        <v>64.465000000000003</v>
      </c>
      <c r="BU3344" s="72">
        <v>3.702</v>
      </c>
      <c r="BV3344" s="12">
        <v>3096.4859999999999</v>
      </c>
      <c r="BW3344" s="72">
        <v>100</v>
      </c>
      <c r="BX3344" s="72">
        <v>3.4590000000000001</v>
      </c>
      <c r="BY3344" s="13"/>
      <c r="BZ3344" s="13"/>
    </row>
    <row r="3345" spans="1:78" ht="12.75" customHeight="1">
      <c r="A3345" s="122" t="s">
        <v>65</v>
      </c>
      <c r="B3345" s="71" t="s">
        <v>81</v>
      </c>
      <c r="C3345" s="71" t="s">
        <v>25</v>
      </c>
      <c r="D3345" s="34">
        <v>42614</v>
      </c>
      <c r="E3345" s="12">
        <v>65.132000000000005</v>
      </c>
      <c r="F3345" s="72">
        <v>2.2320000000000002</v>
      </c>
      <c r="G3345" s="72">
        <v>26.289000000000001</v>
      </c>
      <c r="H3345" s="12">
        <v>81.775999999999996</v>
      </c>
      <c r="I3345" s="72">
        <v>2.802</v>
      </c>
      <c r="J3345" s="72">
        <v>26.817</v>
      </c>
      <c r="K3345" s="12">
        <v>72.613</v>
      </c>
      <c r="L3345" s="72">
        <v>2.488</v>
      </c>
      <c r="M3345" s="72">
        <v>26.626000000000001</v>
      </c>
      <c r="N3345" s="12">
        <v>154.38900000000001</v>
      </c>
      <c r="O3345" s="72">
        <v>5.29</v>
      </c>
      <c r="P3345" s="72">
        <v>18.747</v>
      </c>
      <c r="Q3345" s="12">
        <v>10.722</v>
      </c>
      <c r="R3345" s="72">
        <v>0.36699999999999999</v>
      </c>
      <c r="S3345" s="72">
        <v>55.481999999999999</v>
      </c>
      <c r="T3345" s="12">
        <v>165.11099999999999</v>
      </c>
      <c r="U3345" s="72">
        <v>5.6580000000000004</v>
      </c>
      <c r="V3345" s="72">
        <v>17.66</v>
      </c>
      <c r="W3345" s="12">
        <v>606.96799999999996</v>
      </c>
      <c r="X3345" s="72">
        <v>20.798999999999999</v>
      </c>
      <c r="Y3345" s="72">
        <v>12.615</v>
      </c>
      <c r="Z3345" s="12">
        <v>772.07899999999995</v>
      </c>
      <c r="AA3345" s="72">
        <v>26.457000000000001</v>
      </c>
      <c r="AB3345" s="72">
        <v>10.006</v>
      </c>
      <c r="AC3345" s="12">
        <v>837.21199999999999</v>
      </c>
      <c r="AD3345" s="72">
        <v>28.689</v>
      </c>
      <c r="AE3345" s="72">
        <v>9.266</v>
      </c>
      <c r="AF3345" s="12">
        <v>2.903</v>
      </c>
      <c r="AG3345" s="72">
        <v>9.9000000000000005E-2</v>
      </c>
      <c r="AH3345" s="72">
        <v>105.22</v>
      </c>
      <c r="AI3345" s="12">
        <v>154.78899999999999</v>
      </c>
      <c r="AJ3345" s="72">
        <v>5.3040000000000003</v>
      </c>
      <c r="AK3345" s="72">
        <v>16.234000000000002</v>
      </c>
      <c r="AL3345" s="12">
        <v>157.69300000000001</v>
      </c>
      <c r="AM3345" s="72">
        <v>5.4039999999999999</v>
      </c>
      <c r="AN3345" s="72">
        <v>16.056999999999999</v>
      </c>
      <c r="AO3345" s="12">
        <v>994.904</v>
      </c>
      <c r="AP3345" s="72">
        <v>34.091999999999999</v>
      </c>
      <c r="AQ3345" s="72">
        <v>8.0540000000000003</v>
      </c>
      <c r="AR3345" s="12">
        <v>24.161000000000001</v>
      </c>
      <c r="AS3345" s="72">
        <v>0.82799999999999996</v>
      </c>
      <c r="AT3345" s="72">
        <v>42.701000000000001</v>
      </c>
      <c r="AU3345" s="12">
        <v>24.318000000000001</v>
      </c>
      <c r="AV3345" s="72">
        <v>0.83299999999999996</v>
      </c>
      <c r="AW3345" s="72">
        <v>55.598999999999997</v>
      </c>
      <c r="AX3345" s="12">
        <v>204.24100000000001</v>
      </c>
      <c r="AY3345" s="72">
        <v>6.9989999999999997</v>
      </c>
      <c r="AZ3345" s="72">
        <v>18.552</v>
      </c>
      <c r="BA3345" s="12">
        <v>228.56</v>
      </c>
      <c r="BB3345" s="72">
        <v>7.8319999999999999</v>
      </c>
      <c r="BC3345" s="72">
        <v>16.134</v>
      </c>
      <c r="BD3345" s="12">
        <v>191.88800000000001</v>
      </c>
      <c r="BE3345" s="72">
        <v>6.5750000000000002</v>
      </c>
      <c r="BF3345" s="72">
        <v>15.381</v>
      </c>
      <c r="BG3345" s="12">
        <v>420.447</v>
      </c>
      <c r="BH3345" s="72">
        <v>14.407</v>
      </c>
      <c r="BI3345" s="72">
        <v>10.51</v>
      </c>
      <c r="BJ3345" s="12">
        <v>976.23099999999999</v>
      </c>
      <c r="BK3345" s="72">
        <v>33.451999999999998</v>
      </c>
      <c r="BL3345" s="72">
        <v>6.1429999999999998</v>
      </c>
      <c r="BM3345" s="12">
        <v>502.53399999999999</v>
      </c>
      <c r="BN3345" s="72">
        <v>17.22</v>
      </c>
      <c r="BO3345" s="72">
        <v>9.6560000000000006</v>
      </c>
      <c r="BP3345" s="12">
        <v>1478.7650000000001</v>
      </c>
      <c r="BQ3345" s="72">
        <v>50.673000000000002</v>
      </c>
      <c r="BR3345" s="72">
        <v>5.0609999999999999</v>
      </c>
      <c r="BS3345" s="12">
        <v>1923.373</v>
      </c>
      <c r="BT3345" s="72">
        <v>65.908000000000001</v>
      </c>
      <c r="BU3345" s="72">
        <v>4.7779999999999996</v>
      </c>
      <c r="BV3345" s="12">
        <v>2918.2779999999998</v>
      </c>
      <c r="BW3345" s="72">
        <v>100</v>
      </c>
      <c r="BX3345" s="72">
        <v>5.0270000000000001</v>
      </c>
      <c r="BY3345" s="13"/>
      <c r="BZ3345" s="13"/>
    </row>
    <row r="3346" spans="1:78" ht="12.75" customHeight="1">
      <c r="A3346" s="122" t="s">
        <v>65</v>
      </c>
      <c r="B3346" s="71" t="s">
        <v>81</v>
      </c>
      <c r="C3346" s="71" t="s">
        <v>25</v>
      </c>
      <c r="D3346" s="34">
        <v>42705</v>
      </c>
      <c r="E3346" s="12">
        <v>41.554000000000002</v>
      </c>
      <c r="F3346" s="72">
        <v>1.44</v>
      </c>
      <c r="G3346" s="72">
        <v>41.106999999999999</v>
      </c>
      <c r="H3346" s="12">
        <v>88.417000000000002</v>
      </c>
      <c r="I3346" s="72">
        <v>3.0640000000000001</v>
      </c>
      <c r="J3346" s="72">
        <v>26.405000000000001</v>
      </c>
      <c r="K3346" s="12">
        <v>56.691000000000003</v>
      </c>
      <c r="L3346" s="72">
        <v>1.9650000000000001</v>
      </c>
      <c r="M3346" s="72">
        <v>35.347000000000001</v>
      </c>
      <c r="N3346" s="12">
        <v>145.108</v>
      </c>
      <c r="O3346" s="72">
        <v>5.0289999999999999</v>
      </c>
      <c r="P3346" s="72">
        <v>24.704000000000001</v>
      </c>
      <c r="Q3346" s="12">
        <v>48.225000000000001</v>
      </c>
      <c r="R3346" s="72">
        <v>1.671</v>
      </c>
      <c r="S3346" s="72">
        <v>40.271999999999998</v>
      </c>
      <c r="T3346" s="12">
        <v>193.333</v>
      </c>
      <c r="U3346" s="72">
        <v>6.7</v>
      </c>
      <c r="V3346" s="72">
        <v>22.263999999999999</v>
      </c>
      <c r="W3346" s="12">
        <v>548.09799999999996</v>
      </c>
      <c r="X3346" s="72">
        <v>18.994</v>
      </c>
      <c r="Y3346" s="72">
        <v>9.33</v>
      </c>
      <c r="Z3346" s="12">
        <v>741.43100000000004</v>
      </c>
      <c r="AA3346" s="72">
        <v>25.693999999999999</v>
      </c>
      <c r="AB3346" s="72">
        <v>9.4339999999999993</v>
      </c>
      <c r="AC3346" s="12">
        <v>782.98500000000001</v>
      </c>
      <c r="AD3346" s="72">
        <v>27.134</v>
      </c>
      <c r="AE3346" s="72">
        <v>9.9019999999999992</v>
      </c>
      <c r="AF3346" s="12">
        <v>6.2130000000000001</v>
      </c>
      <c r="AG3346" s="72">
        <v>0.215</v>
      </c>
      <c r="AH3346" s="72">
        <v>127.699</v>
      </c>
      <c r="AI3346" s="12">
        <v>162.78100000000001</v>
      </c>
      <c r="AJ3346" s="72">
        <v>5.641</v>
      </c>
      <c r="AK3346" s="72">
        <v>13.739000000000001</v>
      </c>
      <c r="AL3346" s="12">
        <v>168.99299999999999</v>
      </c>
      <c r="AM3346" s="72">
        <v>5.8559999999999999</v>
      </c>
      <c r="AN3346" s="72">
        <v>12.973000000000001</v>
      </c>
      <c r="AO3346" s="12">
        <v>951.97799999999995</v>
      </c>
      <c r="AP3346" s="72">
        <v>32.99</v>
      </c>
      <c r="AQ3346" s="72">
        <v>8.4390000000000001</v>
      </c>
      <c r="AR3346" s="12">
        <v>23.741</v>
      </c>
      <c r="AS3346" s="72">
        <v>0.82299999999999995</v>
      </c>
      <c r="AT3346" s="72">
        <v>56.238</v>
      </c>
      <c r="AU3346" s="12">
        <v>9.2279999999999998</v>
      </c>
      <c r="AV3346" s="72">
        <v>0.32</v>
      </c>
      <c r="AW3346" s="72">
        <v>75.304000000000002</v>
      </c>
      <c r="AX3346" s="12">
        <v>212.94200000000001</v>
      </c>
      <c r="AY3346" s="72">
        <v>7.3789999999999996</v>
      </c>
      <c r="AZ3346" s="72">
        <v>26.655000000000001</v>
      </c>
      <c r="BA3346" s="12">
        <v>222.17</v>
      </c>
      <c r="BB3346" s="72">
        <v>7.6989999999999998</v>
      </c>
      <c r="BC3346" s="72">
        <v>25.72</v>
      </c>
      <c r="BD3346" s="12">
        <v>163.90799999999999</v>
      </c>
      <c r="BE3346" s="72">
        <v>5.68</v>
      </c>
      <c r="BF3346" s="72">
        <v>28.445</v>
      </c>
      <c r="BG3346" s="12">
        <v>386.07799999999997</v>
      </c>
      <c r="BH3346" s="72">
        <v>13.379</v>
      </c>
      <c r="BI3346" s="72">
        <v>17.263999999999999</v>
      </c>
      <c r="BJ3346" s="12">
        <v>825.48800000000006</v>
      </c>
      <c r="BK3346" s="72">
        <v>28.606999999999999</v>
      </c>
      <c r="BL3346" s="72">
        <v>9.3889999999999993</v>
      </c>
      <c r="BM3346" s="12">
        <v>698.38</v>
      </c>
      <c r="BN3346" s="72">
        <v>24.202000000000002</v>
      </c>
      <c r="BO3346" s="72">
        <v>9.5519999999999996</v>
      </c>
      <c r="BP3346" s="12">
        <v>1523.8679999999999</v>
      </c>
      <c r="BQ3346" s="72">
        <v>52.808</v>
      </c>
      <c r="BR3346" s="72">
        <v>5.8840000000000003</v>
      </c>
      <c r="BS3346" s="12">
        <v>1933.6859999999999</v>
      </c>
      <c r="BT3346" s="72">
        <v>67.010000000000005</v>
      </c>
      <c r="BU3346" s="72">
        <v>4.6609999999999996</v>
      </c>
      <c r="BV3346" s="12">
        <v>2885.665</v>
      </c>
      <c r="BW3346" s="72">
        <v>100</v>
      </c>
      <c r="BX3346" s="72">
        <v>3.8620000000000001</v>
      </c>
      <c r="BY3346" s="13"/>
      <c r="BZ3346" s="13"/>
    </row>
    <row r="3347" spans="1:78" ht="12.75" customHeight="1">
      <c r="A3347" s="122" t="s">
        <v>65</v>
      </c>
      <c r="B3347" s="71" t="s">
        <v>81</v>
      </c>
      <c r="C3347" s="71" t="s">
        <v>25</v>
      </c>
      <c r="D3347" s="34">
        <v>42795</v>
      </c>
      <c r="E3347" s="12">
        <v>34.24</v>
      </c>
      <c r="F3347" s="72">
        <v>1.21</v>
      </c>
      <c r="G3347" s="72">
        <v>49.24</v>
      </c>
      <c r="H3347" s="12">
        <v>81.911000000000001</v>
      </c>
      <c r="I3347" s="72">
        <v>2.8940000000000001</v>
      </c>
      <c r="J3347" s="72">
        <v>24.335000000000001</v>
      </c>
      <c r="K3347" s="12">
        <v>125.789</v>
      </c>
      <c r="L3347" s="72">
        <v>4.444</v>
      </c>
      <c r="M3347" s="72">
        <v>23.126999999999999</v>
      </c>
      <c r="N3347" s="12">
        <v>207.7</v>
      </c>
      <c r="O3347" s="72">
        <v>7.3369999999999997</v>
      </c>
      <c r="P3347" s="72">
        <v>19.37</v>
      </c>
      <c r="Q3347" s="12">
        <v>21.466999999999999</v>
      </c>
      <c r="R3347" s="72">
        <v>0.75800000000000001</v>
      </c>
      <c r="S3347" s="72">
        <v>58.206000000000003</v>
      </c>
      <c r="T3347" s="12">
        <v>229.167</v>
      </c>
      <c r="U3347" s="72">
        <v>8.0960000000000001</v>
      </c>
      <c r="V3347" s="72">
        <v>16.946000000000002</v>
      </c>
      <c r="W3347" s="12">
        <v>492.41899999999998</v>
      </c>
      <c r="X3347" s="72">
        <v>17.396000000000001</v>
      </c>
      <c r="Y3347" s="72">
        <v>8.5730000000000004</v>
      </c>
      <c r="Z3347" s="12">
        <v>721.58600000000001</v>
      </c>
      <c r="AA3347" s="72">
        <v>25.491</v>
      </c>
      <c r="AB3347" s="72">
        <v>7.6550000000000002</v>
      </c>
      <c r="AC3347" s="12">
        <v>755.827</v>
      </c>
      <c r="AD3347" s="72">
        <v>26.701000000000001</v>
      </c>
      <c r="AE3347" s="72">
        <v>8.3879999999999999</v>
      </c>
      <c r="AF3347" s="12">
        <v>1.861</v>
      </c>
      <c r="AG3347" s="72">
        <v>6.6000000000000003E-2</v>
      </c>
      <c r="AH3347" s="72">
        <v>120.18600000000001</v>
      </c>
      <c r="AI3347" s="12">
        <v>187.53100000000001</v>
      </c>
      <c r="AJ3347" s="72">
        <v>6.625</v>
      </c>
      <c r="AK3347" s="72">
        <v>22.58</v>
      </c>
      <c r="AL3347" s="12">
        <v>189.392</v>
      </c>
      <c r="AM3347" s="72">
        <v>6.6909999999999998</v>
      </c>
      <c r="AN3347" s="72">
        <v>22.334</v>
      </c>
      <c r="AO3347" s="12">
        <v>945.21900000000005</v>
      </c>
      <c r="AP3347" s="72">
        <v>33.390999999999998</v>
      </c>
      <c r="AQ3347" s="72">
        <v>8.3290000000000006</v>
      </c>
      <c r="AR3347" s="12">
        <v>59.537999999999997</v>
      </c>
      <c r="AS3347" s="72">
        <v>2.1030000000000002</v>
      </c>
      <c r="AT3347" s="72">
        <v>48.814</v>
      </c>
      <c r="AU3347" s="12">
        <v>9.6690000000000005</v>
      </c>
      <c r="AV3347" s="72">
        <v>0.34200000000000003</v>
      </c>
      <c r="AW3347" s="72">
        <v>64.736000000000004</v>
      </c>
      <c r="AX3347" s="12">
        <v>240.53200000000001</v>
      </c>
      <c r="AY3347" s="72">
        <v>8.4969999999999999</v>
      </c>
      <c r="AZ3347" s="72">
        <v>16.443000000000001</v>
      </c>
      <c r="BA3347" s="12">
        <v>250.20099999999999</v>
      </c>
      <c r="BB3347" s="72">
        <v>8.8390000000000004</v>
      </c>
      <c r="BC3347" s="72">
        <v>16.254999999999999</v>
      </c>
      <c r="BD3347" s="12">
        <v>150.24600000000001</v>
      </c>
      <c r="BE3347" s="72">
        <v>5.3079999999999998</v>
      </c>
      <c r="BF3347" s="72">
        <v>15.366</v>
      </c>
      <c r="BG3347" s="12">
        <v>400.447</v>
      </c>
      <c r="BH3347" s="72">
        <v>14.146000000000001</v>
      </c>
      <c r="BI3347" s="72">
        <v>11.257</v>
      </c>
      <c r="BJ3347" s="12">
        <v>781.04899999999998</v>
      </c>
      <c r="BK3347" s="72">
        <v>27.591999999999999</v>
      </c>
      <c r="BL3347" s="72">
        <v>8.3450000000000006</v>
      </c>
      <c r="BM3347" s="12">
        <v>644.47500000000002</v>
      </c>
      <c r="BN3347" s="72">
        <v>22.766999999999999</v>
      </c>
      <c r="BO3347" s="72">
        <v>9.93</v>
      </c>
      <c r="BP3347" s="12">
        <v>1425.5239999999999</v>
      </c>
      <c r="BQ3347" s="72">
        <v>50.359000000000002</v>
      </c>
      <c r="BR3347" s="72">
        <v>4.8630000000000004</v>
      </c>
      <c r="BS3347" s="12">
        <v>1885.509</v>
      </c>
      <c r="BT3347" s="72">
        <v>66.608999999999995</v>
      </c>
      <c r="BU3347" s="72">
        <v>4.1639999999999997</v>
      </c>
      <c r="BV3347" s="12">
        <v>2830.7280000000001</v>
      </c>
      <c r="BW3347" s="72">
        <v>100</v>
      </c>
      <c r="BX3347" s="72">
        <v>4.0170000000000003</v>
      </c>
      <c r="BY3347" s="13"/>
      <c r="BZ3347" s="13"/>
    </row>
    <row r="3348" spans="1:78" ht="12.75" customHeight="1">
      <c r="A3348" s="122" t="s">
        <v>65</v>
      </c>
      <c r="B3348" s="71" t="s">
        <v>81</v>
      </c>
      <c r="C3348" s="71" t="s">
        <v>25</v>
      </c>
      <c r="D3348" s="34">
        <v>42887</v>
      </c>
      <c r="E3348" s="12">
        <v>67.311999999999998</v>
      </c>
      <c r="F3348" s="72">
        <v>2.2629999999999999</v>
      </c>
      <c r="G3348" s="72">
        <v>30.631</v>
      </c>
      <c r="H3348" s="12">
        <v>146.577</v>
      </c>
      <c r="I3348" s="72">
        <v>4.9279999999999999</v>
      </c>
      <c r="J3348" s="72">
        <v>21.052</v>
      </c>
      <c r="K3348" s="12">
        <v>40.74</v>
      </c>
      <c r="L3348" s="72">
        <v>1.37</v>
      </c>
      <c r="M3348" s="72">
        <v>45.389000000000003</v>
      </c>
      <c r="N3348" s="12">
        <v>187.31700000000001</v>
      </c>
      <c r="O3348" s="72">
        <v>6.298</v>
      </c>
      <c r="P3348" s="72">
        <v>21.56</v>
      </c>
      <c r="Q3348" s="12">
        <v>37.862000000000002</v>
      </c>
      <c r="R3348" s="72">
        <v>1.2729999999999999</v>
      </c>
      <c r="S3348" s="72">
        <v>46.895000000000003</v>
      </c>
      <c r="T3348" s="12">
        <v>225.179</v>
      </c>
      <c r="U3348" s="72">
        <v>7.5709999999999997</v>
      </c>
      <c r="V3348" s="72">
        <v>19.239000000000001</v>
      </c>
      <c r="W3348" s="12">
        <v>521.45299999999997</v>
      </c>
      <c r="X3348" s="72">
        <v>17.533000000000001</v>
      </c>
      <c r="Y3348" s="72">
        <v>14.455</v>
      </c>
      <c r="Z3348" s="12">
        <v>746.63199999999995</v>
      </c>
      <c r="AA3348" s="72">
        <v>25.103999999999999</v>
      </c>
      <c r="AB3348" s="72">
        <v>11.013</v>
      </c>
      <c r="AC3348" s="12">
        <v>813.94299999999998</v>
      </c>
      <c r="AD3348" s="72">
        <v>27.367000000000001</v>
      </c>
      <c r="AE3348" s="72">
        <v>10.628</v>
      </c>
      <c r="AF3348" s="12">
        <v>11.875999999999999</v>
      </c>
      <c r="AG3348" s="72">
        <v>0.39900000000000002</v>
      </c>
      <c r="AH3348" s="72">
        <v>59.118000000000002</v>
      </c>
      <c r="AI3348" s="12">
        <v>191.73599999999999</v>
      </c>
      <c r="AJ3348" s="72">
        <v>6.4470000000000001</v>
      </c>
      <c r="AK3348" s="72">
        <v>10.827</v>
      </c>
      <c r="AL3348" s="12">
        <v>203.61199999999999</v>
      </c>
      <c r="AM3348" s="72">
        <v>6.8460000000000001</v>
      </c>
      <c r="AN3348" s="72">
        <v>10.925000000000001</v>
      </c>
      <c r="AO3348" s="12">
        <v>1017.556</v>
      </c>
      <c r="AP3348" s="72">
        <v>34.213999999999999</v>
      </c>
      <c r="AQ3348" s="72">
        <v>8.3840000000000003</v>
      </c>
      <c r="AR3348" s="12">
        <v>28.952000000000002</v>
      </c>
      <c r="AS3348" s="72">
        <v>0.97299999999999998</v>
      </c>
      <c r="AT3348" s="72">
        <v>38.817</v>
      </c>
      <c r="AU3348" s="12">
        <v>17.423999999999999</v>
      </c>
      <c r="AV3348" s="72">
        <v>0.58599999999999997</v>
      </c>
      <c r="AW3348" s="72">
        <v>48.542999999999999</v>
      </c>
      <c r="AX3348" s="12">
        <v>236.53399999999999</v>
      </c>
      <c r="AY3348" s="72">
        <v>7.9530000000000003</v>
      </c>
      <c r="AZ3348" s="72">
        <v>14.98</v>
      </c>
      <c r="BA3348" s="12">
        <v>253.958</v>
      </c>
      <c r="BB3348" s="72">
        <v>8.5389999999999997</v>
      </c>
      <c r="BC3348" s="72">
        <v>13.835000000000001</v>
      </c>
      <c r="BD3348" s="12">
        <v>123.07299999999999</v>
      </c>
      <c r="BE3348" s="72">
        <v>4.1379999999999999</v>
      </c>
      <c r="BF3348" s="72">
        <v>22.649000000000001</v>
      </c>
      <c r="BG3348" s="12">
        <v>377.03</v>
      </c>
      <c r="BH3348" s="72">
        <v>12.677</v>
      </c>
      <c r="BI3348" s="72">
        <v>10.186999999999999</v>
      </c>
      <c r="BJ3348" s="12">
        <v>909.79600000000005</v>
      </c>
      <c r="BK3348" s="72">
        <v>30.59</v>
      </c>
      <c r="BL3348" s="72">
        <v>7.0179999999999998</v>
      </c>
      <c r="BM3348" s="12">
        <v>640.798</v>
      </c>
      <c r="BN3348" s="72">
        <v>21.545999999999999</v>
      </c>
      <c r="BO3348" s="72">
        <v>8.1430000000000007</v>
      </c>
      <c r="BP3348" s="12">
        <v>1550.5940000000001</v>
      </c>
      <c r="BQ3348" s="72">
        <v>52.136000000000003</v>
      </c>
      <c r="BR3348" s="72">
        <v>3.83</v>
      </c>
      <c r="BS3348" s="12">
        <v>1956.576</v>
      </c>
      <c r="BT3348" s="72">
        <v>65.786000000000001</v>
      </c>
      <c r="BU3348" s="72">
        <v>3.1680000000000001</v>
      </c>
      <c r="BV3348" s="12">
        <v>2974.1320000000001</v>
      </c>
      <c r="BW3348" s="72">
        <v>100</v>
      </c>
      <c r="BX3348" s="72">
        <v>3.58</v>
      </c>
      <c r="BY3348" s="13"/>
      <c r="BZ3348" s="13"/>
    </row>
    <row r="3349" spans="1:78" ht="12.75" customHeight="1">
      <c r="A3349" s="122" t="s">
        <v>65</v>
      </c>
      <c r="B3349" s="71" t="s">
        <v>81</v>
      </c>
      <c r="C3349" s="71" t="s">
        <v>25</v>
      </c>
      <c r="D3349" s="34">
        <v>43344</v>
      </c>
      <c r="E3349" s="12">
        <v>86.051000000000002</v>
      </c>
      <c r="F3349" s="72">
        <v>3.016</v>
      </c>
      <c r="G3349" s="72">
        <v>26.108000000000001</v>
      </c>
      <c r="H3349" s="12">
        <v>117.97799999999999</v>
      </c>
      <c r="I3349" s="72">
        <v>4.1340000000000003</v>
      </c>
      <c r="J3349" s="72">
        <v>24.971</v>
      </c>
      <c r="K3349" s="12">
        <v>20.593</v>
      </c>
      <c r="L3349" s="72">
        <v>0.72199999999999998</v>
      </c>
      <c r="M3349" s="72">
        <v>66.082999999999998</v>
      </c>
      <c r="N3349" s="12">
        <v>138.571</v>
      </c>
      <c r="O3349" s="72">
        <v>4.8559999999999999</v>
      </c>
      <c r="P3349" s="72">
        <v>21.568999999999999</v>
      </c>
      <c r="Q3349" s="12">
        <v>9.7539999999999996</v>
      </c>
      <c r="R3349" s="72">
        <v>0.34200000000000003</v>
      </c>
      <c r="S3349" s="72">
        <v>78.78</v>
      </c>
      <c r="T3349" s="12">
        <v>148.32499999999999</v>
      </c>
      <c r="U3349" s="72">
        <v>5.1980000000000004</v>
      </c>
      <c r="V3349" s="72">
        <v>20.184999999999999</v>
      </c>
      <c r="W3349" s="12">
        <v>576.63099999999997</v>
      </c>
      <c r="X3349" s="72">
        <v>20.207000000000001</v>
      </c>
      <c r="Y3349" s="72">
        <v>16.513000000000002</v>
      </c>
      <c r="Z3349" s="12">
        <v>724.95600000000002</v>
      </c>
      <c r="AA3349" s="72">
        <v>25.405000000000001</v>
      </c>
      <c r="AB3349" s="72">
        <v>13.904</v>
      </c>
      <c r="AC3349" s="12">
        <v>811.00800000000004</v>
      </c>
      <c r="AD3349" s="72">
        <v>28.420999999999999</v>
      </c>
      <c r="AE3349" s="72">
        <v>12.717000000000001</v>
      </c>
      <c r="AF3349" s="12">
        <v>0</v>
      </c>
      <c r="AG3349" s="72">
        <v>0</v>
      </c>
      <c r="AH3349" s="72">
        <v>0</v>
      </c>
      <c r="AI3349" s="12">
        <v>196.88900000000001</v>
      </c>
      <c r="AJ3349" s="72">
        <v>6.9</v>
      </c>
      <c r="AK3349" s="72">
        <v>9.4600000000000009</v>
      </c>
      <c r="AL3349" s="12">
        <v>196.88900000000001</v>
      </c>
      <c r="AM3349" s="72">
        <v>6.9</v>
      </c>
      <c r="AN3349" s="72">
        <v>9.4600000000000009</v>
      </c>
      <c r="AO3349" s="12">
        <v>1007.897</v>
      </c>
      <c r="AP3349" s="72">
        <v>35.320999999999998</v>
      </c>
      <c r="AQ3349" s="72">
        <v>9.7959999999999994</v>
      </c>
      <c r="AR3349" s="12">
        <v>33.414000000000001</v>
      </c>
      <c r="AS3349" s="72">
        <v>1.171</v>
      </c>
      <c r="AT3349" s="72">
        <v>57.537999999999997</v>
      </c>
      <c r="AU3349" s="12">
        <v>40.183</v>
      </c>
      <c r="AV3349" s="72">
        <v>1.4079999999999999</v>
      </c>
      <c r="AW3349" s="72">
        <v>77.728999999999999</v>
      </c>
      <c r="AX3349" s="12">
        <v>142.786</v>
      </c>
      <c r="AY3349" s="72">
        <v>5.0039999999999996</v>
      </c>
      <c r="AZ3349" s="72">
        <v>21.71</v>
      </c>
      <c r="BA3349" s="12">
        <v>182.96899999999999</v>
      </c>
      <c r="BB3349" s="72">
        <v>6.4119999999999999</v>
      </c>
      <c r="BC3349" s="72">
        <v>21.887</v>
      </c>
      <c r="BD3349" s="12">
        <v>172.02600000000001</v>
      </c>
      <c r="BE3349" s="72">
        <v>6.0279999999999996</v>
      </c>
      <c r="BF3349" s="72">
        <v>18.847000000000001</v>
      </c>
      <c r="BG3349" s="12">
        <v>354.995</v>
      </c>
      <c r="BH3349" s="72">
        <v>12.44</v>
      </c>
      <c r="BI3349" s="72">
        <v>12.273</v>
      </c>
      <c r="BJ3349" s="12">
        <v>818.976</v>
      </c>
      <c r="BK3349" s="72">
        <v>28.7</v>
      </c>
      <c r="BL3349" s="72">
        <v>7.1070000000000002</v>
      </c>
      <c r="BM3349" s="12">
        <v>638.27800000000002</v>
      </c>
      <c r="BN3349" s="72">
        <v>22.367999999999999</v>
      </c>
      <c r="BO3349" s="72">
        <v>10.068</v>
      </c>
      <c r="BP3349" s="12">
        <v>1457.2529999999999</v>
      </c>
      <c r="BQ3349" s="72">
        <v>51.067999999999998</v>
      </c>
      <c r="BR3349" s="72">
        <v>5.6929999999999996</v>
      </c>
      <c r="BS3349" s="12">
        <v>1845.662</v>
      </c>
      <c r="BT3349" s="72">
        <v>64.679000000000002</v>
      </c>
      <c r="BU3349" s="72">
        <v>4.7560000000000002</v>
      </c>
      <c r="BV3349" s="12">
        <v>2853.5590000000002</v>
      </c>
      <c r="BW3349" s="72">
        <v>100</v>
      </c>
      <c r="BX3349" s="72">
        <v>5.4180000000000001</v>
      </c>
      <c r="BY3349" s="13"/>
      <c r="BZ3349" s="13"/>
    </row>
    <row r="3350" spans="1:78" ht="12.75" customHeight="1">
      <c r="A3350" s="122" t="s">
        <v>65</v>
      </c>
      <c r="B3350" s="71" t="s">
        <v>81</v>
      </c>
      <c r="C3350" s="71" t="s">
        <v>25</v>
      </c>
      <c r="D3350" s="34">
        <v>43435</v>
      </c>
      <c r="E3350" s="12">
        <v>65.129000000000005</v>
      </c>
      <c r="F3350" s="72">
        <v>2.37</v>
      </c>
      <c r="G3350" s="72">
        <v>34.523000000000003</v>
      </c>
      <c r="H3350" s="12">
        <v>74.481999999999999</v>
      </c>
      <c r="I3350" s="72">
        <v>2.7109999999999999</v>
      </c>
      <c r="J3350" s="72">
        <v>24.472000000000001</v>
      </c>
      <c r="K3350" s="12">
        <v>134.46100000000001</v>
      </c>
      <c r="L3350" s="72">
        <v>4.8940000000000001</v>
      </c>
      <c r="M3350" s="72">
        <v>16.271999999999998</v>
      </c>
      <c r="N3350" s="12">
        <v>208.94300000000001</v>
      </c>
      <c r="O3350" s="72">
        <v>7.6040000000000001</v>
      </c>
      <c r="P3350" s="72">
        <v>13.132999999999999</v>
      </c>
      <c r="Q3350" s="12">
        <v>25.353999999999999</v>
      </c>
      <c r="R3350" s="72">
        <v>0.92300000000000004</v>
      </c>
      <c r="S3350" s="72">
        <v>58.936999999999998</v>
      </c>
      <c r="T3350" s="12">
        <v>234.297</v>
      </c>
      <c r="U3350" s="72">
        <v>8.5269999999999992</v>
      </c>
      <c r="V3350" s="72">
        <v>15.579000000000001</v>
      </c>
      <c r="W3350" s="12">
        <v>384.4</v>
      </c>
      <c r="X3350" s="72">
        <v>13.99</v>
      </c>
      <c r="Y3350" s="72">
        <v>11.946999999999999</v>
      </c>
      <c r="Z3350" s="12">
        <v>618.69600000000003</v>
      </c>
      <c r="AA3350" s="72">
        <v>22.516999999999999</v>
      </c>
      <c r="AB3350" s="72">
        <v>8.1150000000000002</v>
      </c>
      <c r="AC3350" s="12">
        <v>683.82600000000002</v>
      </c>
      <c r="AD3350" s="72">
        <v>24.888000000000002</v>
      </c>
      <c r="AE3350" s="72">
        <v>7.8129999999999997</v>
      </c>
      <c r="AF3350" s="12">
        <v>7.6139999999999999</v>
      </c>
      <c r="AG3350" s="72">
        <v>0.27700000000000002</v>
      </c>
      <c r="AH3350" s="72">
        <v>93.031000000000006</v>
      </c>
      <c r="AI3350" s="12">
        <v>136.30699999999999</v>
      </c>
      <c r="AJ3350" s="72">
        <v>4.9610000000000003</v>
      </c>
      <c r="AK3350" s="72">
        <v>20.550999999999998</v>
      </c>
      <c r="AL3350" s="12">
        <v>143.92099999999999</v>
      </c>
      <c r="AM3350" s="72">
        <v>5.2380000000000004</v>
      </c>
      <c r="AN3350" s="72">
        <v>20.716000000000001</v>
      </c>
      <c r="AO3350" s="12">
        <v>827.74699999999996</v>
      </c>
      <c r="AP3350" s="72">
        <v>30.126000000000001</v>
      </c>
      <c r="AQ3350" s="72">
        <v>7.2839999999999998</v>
      </c>
      <c r="AR3350" s="12">
        <v>46.662999999999997</v>
      </c>
      <c r="AS3350" s="72">
        <v>1.698</v>
      </c>
      <c r="AT3350" s="72">
        <v>36.558</v>
      </c>
      <c r="AU3350" s="12">
        <v>34.344000000000001</v>
      </c>
      <c r="AV3350" s="72">
        <v>1.25</v>
      </c>
      <c r="AW3350" s="72">
        <v>43.86</v>
      </c>
      <c r="AX3350" s="12">
        <v>164.40100000000001</v>
      </c>
      <c r="AY3350" s="72">
        <v>5.9829999999999997</v>
      </c>
      <c r="AZ3350" s="72">
        <v>21.158999999999999</v>
      </c>
      <c r="BA3350" s="12">
        <v>198.745</v>
      </c>
      <c r="BB3350" s="72">
        <v>7.2329999999999997</v>
      </c>
      <c r="BC3350" s="72">
        <v>18.004000000000001</v>
      </c>
      <c r="BD3350" s="12">
        <v>79.010000000000005</v>
      </c>
      <c r="BE3350" s="72">
        <v>2.8759999999999999</v>
      </c>
      <c r="BF3350" s="72">
        <v>26.588000000000001</v>
      </c>
      <c r="BG3350" s="12">
        <v>277.755</v>
      </c>
      <c r="BH3350" s="72">
        <v>10.109</v>
      </c>
      <c r="BI3350" s="72">
        <v>13.727</v>
      </c>
      <c r="BJ3350" s="12">
        <v>888.43299999999999</v>
      </c>
      <c r="BK3350" s="72">
        <v>32.334000000000003</v>
      </c>
      <c r="BL3350" s="72">
        <v>7.5510000000000002</v>
      </c>
      <c r="BM3350" s="12">
        <v>707.05899999999997</v>
      </c>
      <c r="BN3350" s="72">
        <v>25.733000000000001</v>
      </c>
      <c r="BO3350" s="72">
        <v>8.7759999999999998</v>
      </c>
      <c r="BP3350" s="12">
        <v>1595.492</v>
      </c>
      <c r="BQ3350" s="72">
        <v>58.067</v>
      </c>
      <c r="BR3350" s="72">
        <v>5.2549999999999999</v>
      </c>
      <c r="BS3350" s="12">
        <v>1919.9110000000001</v>
      </c>
      <c r="BT3350" s="72">
        <v>69.873999999999995</v>
      </c>
      <c r="BU3350" s="72">
        <v>4.258</v>
      </c>
      <c r="BV3350" s="12">
        <v>2747.6579999999999</v>
      </c>
      <c r="BW3350" s="72">
        <v>100</v>
      </c>
      <c r="BX3350" s="72">
        <v>3.335</v>
      </c>
      <c r="BY3350" s="13"/>
      <c r="BZ3350" s="13"/>
    </row>
    <row r="3351" spans="1:78" ht="12.75" customHeight="1">
      <c r="A3351" s="122" t="s">
        <v>65</v>
      </c>
      <c r="B3351" s="71" t="s">
        <v>81</v>
      </c>
      <c r="C3351" s="71" t="s">
        <v>25</v>
      </c>
      <c r="D3351" s="34">
        <v>43525</v>
      </c>
      <c r="E3351" s="12">
        <v>50.756</v>
      </c>
      <c r="F3351" s="72">
        <v>1.9259999999999999</v>
      </c>
      <c r="G3351" s="72">
        <v>35.357999999999997</v>
      </c>
      <c r="H3351" s="12">
        <v>102.952</v>
      </c>
      <c r="I3351" s="72">
        <v>3.907</v>
      </c>
      <c r="J3351" s="72">
        <v>27.381</v>
      </c>
      <c r="K3351" s="12">
        <v>101.669</v>
      </c>
      <c r="L3351" s="72">
        <v>3.8580000000000001</v>
      </c>
      <c r="M3351" s="72">
        <v>27.369</v>
      </c>
      <c r="N3351" s="12">
        <v>204.62100000000001</v>
      </c>
      <c r="O3351" s="72">
        <v>7.7649999999999997</v>
      </c>
      <c r="P3351" s="72">
        <v>18.062000000000001</v>
      </c>
      <c r="Q3351" s="12">
        <v>0</v>
      </c>
      <c r="R3351" s="72">
        <v>0</v>
      </c>
      <c r="S3351" s="72">
        <v>0</v>
      </c>
      <c r="T3351" s="12">
        <v>204.62100000000001</v>
      </c>
      <c r="U3351" s="72">
        <v>7.7649999999999997</v>
      </c>
      <c r="V3351" s="72">
        <v>18.062000000000001</v>
      </c>
      <c r="W3351" s="12">
        <v>416.19</v>
      </c>
      <c r="X3351" s="72">
        <v>15.794</v>
      </c>
      <c r="Y3351" s="72">
        <v>15.673999999999999</v>
      </c>
      <c r="Z3351" s="12">
        <v>620.81100000000004</v>
      </c>
      <c r="AA3351" s="72">
        <v>23.559000000000001</v>
      </c>
      <c r="AB3351" s="72">
        <v>11.244999999999999</v>
      </c>
      <c r="AC3351" s="12">
        <v>671.56700000000001</v>
      </c>
      <c r="AD3351" s="72">
        <v>25.484999999999999</v>
      </c>
      <c r="AE3351" s="72">
        <v>9.827</v>
      </c>
      <c r="AF3351" s="12">
        <v>17.190999999999999</v>
      </c>
      <c r="AG3351" s="72">
        <v>0.65200000000000002</v>
      </c>
      <c r="AH3351" s="72">
        <v>83.522999999999996</v>
      </c>
      <c r="AI3351" s="12">
        <v>129.93299999999999</v>
      </c>
      <c r="AJ3351" s="72">
        <v>4.931</v>
      </c>
      <c r="AK3351" s="72">
        <v>21.873000000000001</v>
      </c>
      <c r="AL3351" s="12">
        <v>147.124</v>
      </c>
      <c r="AM3351" s="72">
        <v>5.5830000000000002</v>
      </c>
      <c r="AN3351" s="72">
        <v>23.087</v>
      </c>
      <c r="AO3351" s="12">
        <v>818.69100000000003</v>
      </c>
      <c r="AP3351" s="72">
        <v>31.068000000000001</v>
      </c>
      <c r="AQ3351" s="72">
        <v>9.1910000000000007</v>
      </c>
      <c r="AR3351" s="12">
        <v>37.338999999999999</v>
      </c>
      <c r="AS3351" s="72">
        <v>1.417</v>
      </c>
      <c r="AT3351" s="72">
        <v>37.085999999999999</v>
      </c>
      <c r="AU3351" s="12">
        <v>7.9210000000000003</v>
      </c>
      <c r="AV3351" s="72">
        <v>0.30099999999999999</v>
      </c>
      <c r="AW3351" s="72">
        <v>64.212999999999994</v>
      </c>
      <c r="AX3351" s="12">
        <v>160.922</v>
      </c>
      <c r="AY3351" s="72">
        <v>6.1070000000000002</v>
      </c>
      <c r="AZ3351" s="72">
        <v>23.440999999999999</v>
      </c>
      <c r="BA3351" s="12">
        <v>168.84299999999999</v>
      </c>
      <c r="BB3351" s="72">
        <v>6.407</v>
      </c>
      <c r="BC3351" s="72">
        <v>21.491</v>
      </c>
      <c r="BD3351" s="12">
        <v>185.631</v>
      </c>
      <c r="BE3351" s="72">
        <v>7.0439999999999996</v>
      </c>
      <c r="BF3351" s="72">
        <v>22.547999999999998</v>
      </c>
      <c r="BG3351" s="12">
        <v>354.47399999999999</v>
      </c>
      <c r="BH3351" s="72">
        <v>13.452</v>
      </c>
      <c r="BI3351" s="72">
        <v>17.303999999999998</v>
      </c>
      <c r="BJ3351" s="12">
        <v>943.52499999999998</v>
      </c>
      <c r="BK3351" s="72">
        <v>35.805</v>
      </c>
      <c r="BL3351" s="72">
        <v>10.175000000000001</v>
      </c>
      <c r="BM3351" s="12">
        <v>481.12200000000001</v>
      </c>
      <c r="BN3351" s="72">
        <v>18.257999999999999</v>
      </c>
      <c r="BO3351" s="72">
        <v>8.5359999999999996</v>
      </c>
      <c r="BP3351" s="12">
        <v>1424.6469999999999</v>
      </c>
      <c r="BQ3351" s="72">
        <v>54.063000000000002</v>
      </c>
      <c r="BR3351" s="72">
        <v>6.6829999999999998</v>
      </c>
      <c r="BS3351" s="12">
        <v>1816.46</v>
      </c>
      <c r="BT3351" s="72">
        <v>68.932000000000002</v>
      </c>
      <c r="BU3351" s="72">
        <v>5.0750000000000002</v>
      </c>
      <c r="BV3351" s="12">
        <v>2635.1509999999998</v>
      </c>
      <c r="BW3351" s="72">
        <v>100</v>
      </c>
      <c r="BX3351" s="72">
        <v>4.399</v>
      </c>
      <c r="BY3351" s="13"/>
      <c r="BZ3351" s="13"/>
    </row>
    <row r="3352" spans="1:78" ht="12.75" customHeight="1">
      <c r="A3352" s="122" t="s">
        <v>65</v>
      </c>
      <c r="B3352" s="71" t="s">
        <v>81</v>
      </c>
      <c r="C3352" s="71" t="s">
        <v>25</v>
      </c>
      <c r="D3352" s="34">
        <v>43617</v>
      </c>
      <c r="E3352" s="12">
        <v>89.039000000000001</v>
      </c>
      <c r="F3352" s="72">
        <v>3.3290000000000002</v>
      </c>
      <c r="G3352" s="72">
        <v>29.073</v>
      </c>
      <c r="H3352" s="12">
        <v>116.21599999999999</v>
      </c>
      <c r="I3352" s="72">
        <v>4.3449999999999998</v>
      </c>
      <c r="J3352" s="72">
        <v>23.597999999999999</v>
      </c>
      <c r="K3352" s="12">
        <v>69.608000000000004</v>
      </c>
      <c r="L3352" s="72">
        <v>2.6019999999999999</v>
      </c>
      <c r="M3352" s="72">
        <v>36.340000000000003</v>
      </c>
      <c r="N3352" s="12">
        <v>185.82400000000001</v>
      </c>
      <c r="O3352" s="72">
        <v>6.9470000000000001</v>
      </c>
      <c r="P3352" s="72">
        <v>19.506</v>
      </c>
      <c r="Q3352" s="12">
        <v>16</v>
      </c>
      <c r="R3352" s="72">
        <v>0.59799999999999998</v>
      </c>
      <c r="S3352" s="72">
        <v>63.722000000000001</v>
      </c>
      <c r="T3352" s="12">
        <v>201.82400000000001</v>
      </c>
      <c r="U3352" s="72">
        <v>7.5449999999999999</v>
      </c>
      <c r="V3352" s="72">
        <v>20.428000000000001</v>
      </c>
      <c r="W3352" s="12">
        <v>500.62400000000002</v>
      </c>
      <c r="X3352" s="72">
        <v>18.716000000000001</v>
      </c>
      <c r="Y3352" s="72">
        <v>13.417</v>
      </c>
      <c r="Z3352" s="12">
        <v>702.44799999999998</v>
      </c>
      <c r="AA3352" s="72">
        <v>26.260999999999999</v>
      </c>
      <c r="AB3352" s="72">
        <v>11.87</v>
      </c>
      <c r="AC3352" s="12">
        <v>791.48699999999997</v>
      </c>
      <c r="AD3352" s="72">
        <v>29.59</v>
      </c>
      <c r="AE3352" s="72">
        <v>10.295</v>
      </c>
      <c r="AF3352" s="12">
        <v>12.026999999999999</v>
      </c>
      <c r="AG3352" s="72">
        <v>0.45</v>
      </c>
      <c r="AH3352" s="72">
        <v>71.45</v>
      </c>
      <c r="AI3352" s="12">
        <v>149.69300000000001</v>
      </c>
      <c r="AJ3352" s="72">
        <v>5.5960000000000001</v>
      </c>
      <c r="AK3352" s="72">
        <v>22.013000000000002</v>
      </c>
      <c r="AL3352" s="12">
        <v>161.71899999999999</v>
      </c>
      <c r="AM3352" s="72">
        <v>6.0460000000000003</v>
      </c>
      <c r="AN3352" s="72">
        <v>19.809999999999999</v>
      </c>
      <c r="AO3352" s="12">
        <v>953.20600000000002</v>
      </c>
      <c r="AP3352" s="72">
        <v>35.636000000000003</v>
      </c>
      <c r="AQ3352" s="72">
        <v>8.9589999999999996</v>
      </c>
      <c r="AR3352" s="12">
        <v>28.744</v>
      </c>
      <c r="AS3352" s="72">
        <v>1.075</v>
      </c>
      <c r="AT3352" s="72">
        <v>43.366</v>
      </c>
      <c r="AU3352" s="12">
        <v>28.635000000000002</v>
      </c>
      <c r="AV3352" s="72">
        <v>1.071</v>
      </c>
      <c r="AW3352" s="72">
        <v>65.197999999999993</v>
      </c>
      <c r="AX3352" s="12">
        <v>127.45</v>
      </c>
      <c r="AY3352" s="72">
        <v>4.7649999999999997</v>
      </c>
      <c r="AZ3352" s="72">
        <v>18.696000000000002</v>
      </c>
      <c r="BA3352" s="12">
        <v>156.08500000000001</v>
      </c>
      <c r="BB3352" s="72">
        <v>5.835</v>
      </c>
      <c r="BC3352" s="72">
        <v>22.268999999999998</v>
      </c>
      <c r="BD3352" s="12">
        <v>54.265999999999998</v>
      </c>
      <c r="BE3352" s="72">
        <v>2.0289999999999999</v>
      </c>
      <c r="BF3352" s="72">
        <v>38.677999999999997</v>
      </c>
      <c r="BG3352" s="12">
        <v>210.35</v>
      </c>
      <c r="BH3352" s="72">
        <v>7.8639999999999999</v>
      </c>
      <c r="BI3352" s="72">
        <v>17.439</v>
      </c>
      <c r="BJ3352" s="12">
        <v>746.79700000000003</v>
      </c>
      <c r="BK3352" s="72">
        <v>27.919</v>
      </c>
      <c r="BL3352" s="72">
        <v>11.901999999999999</v>
      </c>
      <c r="BM3352" s="12">
        <v>735.74800000000005</v>
      </c>
      <c r="BN3352" s="72">
        <v>27.506</v>
      </c>
      <c r="BO3352" s="72">
        <v>7.17</v>
      </c>
      <c r="BP3352" s="12">
        <v>1482.5440000000001</v>
      </c>
      <c r="BQ3352" s="72">
        <v>55.424999999999997</v>
      </c>
      <c r="BR3352" s="72">
        <v>6.8010000000000002</v>
      </c>
      <c r="BS3352" s="12">
        <v>1721.6389999999999</v>
      </c>
      <c r="BT3352" s="72">
        <v>64.364000000000004</v>
      </c>
      <c r="BU3352" s="72">
        <v>4.782</v>
      </c>
      <c r="BV3352" s="12">
        <v>2674.8449999999998</v>
      </c>
      <c r="BW3352" s="72">
        <v>100</v>
      </c>
      <c r="BX3352" s="72">
        <v>4.7679999999999998</v>
      </c>
      <c r="BY3352" s="13"/>
      <c r="BZ3352" s="13"/>
    </row>
    <row r="3353" spans="1:78" ht="12.75" customHeight="1">
      <c r="A3353" s="122" t="s">
        <v>65</v>
      </c>
      <c r="B3353" s="71" t="s">
        <v>81</v>
      </c>
      <c r="C3353" s="71" t="s">
        <v>25</v>
      </c>
      <c r="D3353" s="34">
        <v>44075</v>
      </c>
      <c r="E3353" s="12">
        <v>89.641999999999996</v>
      </c>
      <c r="F3353" s="72">
        <v>3.0990000000000002</v>
      </c>
      <c r="G3353" s="72">
        <v>33.246000000000002</v>
      </c>
      <c r="H3353" s="12">
        <v>57.844000000000001</v>
      </c>
      <c r="I3353" s="72">
        <v>1.9990000000000001</v>
      </c>
      <c r="J3353" s="72">
        <v>35.49</v>
      </c>
      <c r="K3353" s="12">
        <v>100.501</v>
      </c>
      <c r="L3353" s="72">
        <v>3.4740000000000002</v>
      </c>
      <c r="M3353" s="72">
        <v>25.771000000000001</v>
      </c>
      <c r="N3353" s="12">
        <v>158.345</v>
      </c>
      <c r="O3353" s="72">
        <v>5.4729999999999999</v>
      </c>
      <c r="P3353" s="72">
        <v>23.077999999999999</v>
      </c>
      <c r="Q3353" s="12">
        <v>11.853</v>
      </c>
      <c r="R3353" s="72">
        <v>0.41</v>
      </c>
      <c r="S3353" s="72">
        <v>64.177000000000007</v>
      </c>
      <c r="T3353" s="12">
        <v>170.19800000000001</v>
      </c>
      <c r="U3353" s="72">
        <v>5.883</v>
      </c>
      <c r="V3353" s="72">
        <v>21.876999999999999</v>
      </c>
      <c r="W3353" s="12">
        <v>547.57399999999996</v>
      </c>
      <c r="X3353" s="72">
        <v>18.928000000000001</v>
      </c>
      <c r="Y3353" s="72">
        <v>13.613</v>
      </c>
      <c r="Z3353" s="12">
        <v>717.77099999999996</v>
      </c>
      <c r="AA3353" s="72">
        <v>24.811</v>
      </c>
      <c r="AB3353" s="72">
        <v>11.618</v>
      </c>
      <c r="AC3353" s="12">
        <v>807.41300000000001</v>
      </c>
      <c r="AD3353" s="72">
        <v>27.908999999999999</v>
      </c>
      <c r="AE3353" s="72">
        <v>10.561</v>
      </c>
      <c r="AF3353" s="12">
        <v>9.99</v>
      </c>
      <c r="AG3353" s="72">
        <v>0.34499999999999997</v>
      </c>
      <c r="AH3353" s="72">
        <v>61.213000000000001</v>
      </c>
      <c r="AI3353" s="12">
        <v>195.87299999999999</v>
      </c>
      <c r="AJ3353" s="72">
        <v>6.7709999999999999</v>
      </c>
      <c r="AK3353" s="72">
        <v>21.603000000000002</v>
      </c>
      <c r="AL3353" s="12">
        <v>205.864</v>
      </c>
      <c r="AM3353" s="72">
        <v>7.1159999999999997</v>
      </c>
      <c r="AN3353" s="72">
        <v>20.151</v>
      </c>
      <c r="AO3353" s="12">
        <v>1013.277</v>
      </c>
      <c r="AP3353" s="72">
        <v>35.024999999999999</v>
      </c>
      <c r="AQ3353" s="72">
        <v>8.2390000000000008</v>
      </c>
      <c r="AR3353" s="12">
        <v>115.227</v>
      </c>
      <c r="AS3353" s="72">
        <v>3.9830000000000001</v>
      </c>
      <c r="AT3353" s="72">
        <v>30.271999999999998</v>
      </c>
      <c r="AU3353" s="12">
        <v>30.934999999999999</v>
      </c>
      <c r="AV3353" s="72">
        <v>1.069</v>
      </c>
      <c r="AW3353" s="72">
        <v>51.881</v>
      </c>
      <c r="AX3353" s="12">
        <v>159.03299999999999</v>
      </c>
      <c r="AY3353" s="72">
        <v>5.4969999999999999</v>
      </c>
      <c r="AZ3353" s="72">
        <v>25.591999999999999</v>
      </c>
      <c r="BA3353" s="12">
        <v>189.96799999999999</v>
      </c>
      <c r="BB3353" s="72">
        <v>6.5670000000000002</v>
      </c>
      <c r="BC3353" s="72">
        <v>23.361999999999998</v>
      </c>
      <c r="BD3353" s="12">
        <v>183.18299999999999</v>
      </c>
      <c r="BE3353" s="72">
        <v>6.3319999999999999</v>
      </c>
      <c r="BF3353" s="72">
        <v>22.547999999999998</v>
      </c>
      <c r="BG3353" s="12">
        <v>373.15100000000001</v>
      </c>
      <c r="BH3353" s="72">
        <v>12.898999999999999</v>
      </c>
      <c r="BI3353" s="72">
        <v>18.422000000000001</v>
      </c>
      <c r="BJ3353" s="12">
        <v>817.89599999999996</v>
      </c>
      <c r="BK3353" s="72">
        <v>28.271999999999998</v>
      </c>
      <c r="BL3353" s="72">
        <v>10.612</v>
      </c>
      <c r="BM3353" s="12">
        <v>573.41899999999998</v>
      </c>
      <c r="BN3353" s="72">
        <v>19.821000000000002</v>
      </c>
      <c r="BO3353" s="72">
        <v>9.7560000000000002</v>
      </c>
      <c r="BP3353" s="12">
        <v>1391.3150000000001</v>
      </c>
      <c r="BQ3353" s="72">
        <v>48.093000000000004</v>
      </c>
      <c r="BR3353" s="72">
        <v>5.6829999999999998</v>
      </c>
      <c r="BS3353" s="12">
        <v>1879.694</v>
      </c>
      <c r="BT3353" s="72">
        <v>64.974999999999994</v>
      </c>
      <c r="BU3353" s="72">
        <v>4.5949999999999998</v>
      </c>
      <c r="BV3353" s="12">
        <v>2892.971</v>
      </c>
      <c r="BW3353" s="72">
        <v>100</v>
      </c>
      <c r="BX3353" s="72">
        <v>3.6680000000000001</v>
      </c>
      <c r="BY3353" s="13"/>
      <c r="BZ3353" s="13"/>
    </row>
    <row r="3354" spans="1:78" ht="12.75" customHeight="1">
      <c r="A3354" s="122" t="s">
        <v>65</v>
      </c>
      <c r="B3354" s="71" t="s">
        <v>81</v>
      </c>
      <c r="C3354" s="71" t="s">
        <v>25</v>
      </c>
      <c r="D3354" s="34">
        <v>44166</v>
      </c>
      <c r="E3354" s="12">
        <v>140.02099999999999</v>
      </c>
      <c r="F3354" s="72">
        <v>4.9160000000000004</v>
      </c>
      <c r="G3354" s="72">
        <v>34.158999999999999</v>
      </c>
      <c r="H3354" s="12">
        <v>152.32499999999999</v>
      </c>
      <c r="I3354" s="72">
        <v>5.3479999999999999</v>
      </c>
      <c r="J3354" s="72">
        <v>24.074999999999999</v>
      </c>
      <c r="K3354" s="12">
        <v>47.771999999999998</v>
      </c>
      <c r="L3354" s="72">
        <v>1.677</v>
      </c>
      <c r="M3354" s="72">
        <v>38.372</v>
      </c>
      <c r="N3354" s="12">
        <v>200.09700000000001</v>
      </c>
      <c r="O3354" s="72">
        <v>7.0250000000000004</v>
      </c>
      <c r="P3354" s="72">
        <v>19.335999999999999</v>
      </c>
      <c r="Q3354" s="12">
        <v>42.290999999999997</v>
      </c>
      <c r="R3354" s="72">
        <v>1.4850000000000001</v>
      </c>
      <c r="S3354" s="72">
        <v>62.651000000000003</v>
      </c>
      <c r="T3354" s="12">
        <v>242.38800000000001</v>
      </c>
      <c r="U3354" s="72">
        <v>8.51</v>
      </c>
      <c r="V3354" s="72">
        <v>21.47</v>
      </c>
      <c r="W3354" s="12">
        <v>458.12700000000001</v>
      </c>
      <c r="X3354" s="72">
        <v>16.085000000000001</v>
      </c>
      <c r="Y3354" s="72">
        <v>13.164999999999999</v>
      </c>
      <c r="Z3354" s="12">
        <v>700.51499999999999</v>
      </c>
      <c r="AA3354" s="72">
        <v>24.594999999999999</v>
      </c>
      <c r="AB3354" s="72">
        <v>11.933999999999999</v>
      </c>
      <c r="AC3354" s="12">
        <v>840.53700000000003</v>
      </c>
      <c r="AD3354" s="72">
        <v>29.512</v>
      </c>
      <c r="AE3354" s="72">
        <v>10.879</v>
      </c>
      <c r="AF3354" s="12">
        <v>15.864000000000001</v>
      </c>
      <c r="AG3354" s="72">
        <v>0.55700000000000005</v>
      </c>
      <c r="AH3354" s="72">
        <v>107.64700000000001</v>
      </c>
      <c r="AI3354" s="12">
        <v>221.36799999999999</v>
      </c>
      <c r="AJ3354" s="72">
        <v>7.7720000000000002</v>
      </c>
      <c r="AK3354" s="72">
        <v>22.484999999999999</v>
      </c>
      <c r="AL3354" s="12">
        <v>237.232</v>
      </c>
      <c r="AM3354" s="72">
        <v>8.3290000000000006</v>
      </c>
      <c r="AN3354" s="72">
        <v>20.664999999999999</v>
      </c>
      <c r="AO3354" s="12">
        <v>1077.769</v>
      </c>
      <c r="AP3354" s="72">
        <v>37.841000000000001</v>
      </c>
      <c r="AQ3354" s="72">
        <v>9.0250000000000004</v>
      </c>
      <c r="AR3354" s="12">
        <v>76.959000000000003</v>
      </c>
      <c r="AS3354" s="72">
        <v>2.702</v>
      </c>
      <c r="AT3354" s="72">
        <v>41.408999999999999</v>
      </c>
      <c r="AU3354" s="12">
        <v>9.69</v>
      </c>
      <c r="AV3354" s="72">
        <v>0.34</v>
      </c>
      <c r="AW3354" s="72">
        <v>70.751000000000005</v>
      </c>
      <c r="AX3354" s="12">
        <v>215.66900000000001</v>
      </c>
      <c r="AY3354" s="72">
        <v>7.5720000000000001</v>
      </c>
      <c r="AZ3354" s="72">
        <v>34.651000000000003</v>
      </c>
      <c r="BA3354" s="12">
        <v>225.36</v>
      </c>
      <c r="BB3354" s="72">
        <v>7.9119999999999999</v>
      </c>
      <c r="BC3354" s="72">
        <v>33.073999999999998</v>
      </c>
      <c r="BD3354" s="12">
        <v>111.733</v>
      </c>
      <c r="BE3354" s="72">
        <v>3.923</v>
      </c>
      <c r="BF3354" s="72">
        <v>29.18</v>
      </c>
      <c r="BG3354" s="12">
        <v>337.09300000000002</v>
      </c>
      <c r="BH3354" s="72">
        <v>11.835000000000001</v>
      </c>
      <c r="BI3354" s="72">
        <v>25.343</v>
      </c>
      <c r="BJ3354" s="12">
        <v>759.98299999999995</v>
      </c>
      <c r="BK3354" s="72">
        <v>26.683</v>
      </c>
      <c r="BL3354" s="72">
        <v>9.8109999999999999</v>
      </c>
      <c r="BM3354" s="12">
        <v>596.35500000000002</v>
      </c>
      <c r="BN3354" s="72">
        <v>20.937999999999999</v>
      </c>
      <c r="BO3354" s="72">
        <v>7.391</v>
      </c>
      <c r="BP3354" s="12">
        <v>1356.338</v>
      </c>
      <c r="BQ3354" s="72">
        <v>47.622</v>
      </c>
      <c r="BR3354" s="72">
        <v>5.2960000000000003</v>
      </c>
      <c r="BS3354" s="12">
        <v>1770.39</v>
      </c>
      <c r="BT3354" s="72">
        <v>62.158999999999999</v>
      </c>
      <c r="BU3354" s="72">
        <v>6.3140000000000001</v>
      </c>
      <c r="BV3354" s="12">
        <v>2848.1579999999999</v>
      </c>
      <c r="BW3354" s="72">
        <v>100</v>
      </c>
      <c r="BX3354" s="72">
        <v>5.9649999999999999</v>
      </c>
      <c r="BY3354" s="13"/>
      <c r="BZ3354" s="13"/>
    </row>
    <row r="3355" spans="1:78" ht="12.75" customHeight="1">
      <c r="A3355" s="122" t="s">
        <v>65</v>
      </c>
      <c r="B3355" s="71" t="s">
        <v>81</v>
      </c>
      <c r="C3355" s="71" t="s">
        <v>25</v>
      </c>
      <c r="D3355" s="34">
        <v>44256</v>
      </c>
      <c r="E3355" s="12">
        <v>81.134</v>
      </c>
      <c r="F3355" s="72">
        <v>3.0790000000000002</v>
      </c>
      <c r="G3355" s="72">
        <v>29.919</v>
      </c>
      <c r="H3355" s="12">
        <v>99.284000000000006</v>
      </c>
      <c r="I3355" s="72">
        <v>3.7679999999999998</v>
      </c>
      <c r="J3355" s="72">
        <v>51.039000000000001</v>
      </c>
      <c r="K3355" s="12">
        <v>92.200999999999993</v>
      </c>
      <c r="L3355" s="72">
        <v>3.4990000000000001</v>
      </c>
      <c r="M3355" s="72">
        <v>23.876000000000001</v>
      </c>
      <c r="N3355" s="12">
        <v>191.48500000000001</v>
      </c>
      <c r="O3355" s="72">
        <v>7.2679999999999998</v>
      </c>
      <c r="P3355" s="72">
        <v>30.536999999999999</v>
      </c>
      <c r="Q3355" s="12">
        <v>18.280999999999999</v>
      </c>
      <c r="R3355" s="72">
        <v>0.69399999999999995</v>
      </c>
      <c r="S3355" s="72">
        <v>58.027999999999999</v>
      </c>
      <c r="T3355" s="12">
        <v>209.767</v>
      </c>
      <c r="U3355" s="72">
        <v>7.9610000000000003</v>
      </c>
      <c r="V3355" s="72">
        <v>28.216999999999999</v>
      </c>
      <c r="W3355" s="12">
        <v>465.63200000000001</v>
      </c>
      <c r="X3355" s="72">
        <v>17.672000000000001</v>
      </c>
      <c r="Y3355" s="72">
        <v>13.374000000000001</v>
      </c>
      <c r="Z3355" s="12">
        <v>675.39800000000002</v>
      </c>
      <c r="AA3355" s="72">
        <v>25.634</v>
      </c>
      <c r="AB3355" s="72">
        <v>9.6679999999999993</v>
      </c>
      <c r="AC3355" s="12">
        <v>756.53200000000004</v>
      </c>
      <c r="AD3355" s="72">
        <v>28.713000000000001</v>
      </c>
      <c r="AE3355" s="72">
        <v>7.6559999999999997</v>
      </c>
      <c r="AF3355" s="12">
        <v>14.429</v>
      </c>
      <c r="AG3355" s="72">
        <v>0.54800000000000004</v>
      </c>
      <c r="AH3355" s="72">
        <v>82.885000000000005</v>
      </c>
      <c r="AI3355" s="12">
        <v>202.57</v>
      </c>
      <c r="AJ3355" s="72">
        <v>7.6879999999999997</v>
      </c>
      <c r="AK3355" s="72">
        <v>16.971</v>
      </c>
      <c r="AL3355" s="12">
        <v>216.999</v>
      </c>
      <c r="AM3355" s="72">
        <v>8.2360000000000007</v>
      </c>
      <c r="AN3355" s="72">
        <v>15.554</v>
      </c>
      <c r="AO3355" s="12">
        <v>973.53099999999995</v>
      </c>
      <c r="AP3355" s="72">
        <v>36.948999999999998</v>
      </c>
      <c r="AQ3355" s="72">
        <v>7.492</v>
      </c>
      <c r="AR3355" s="12">
        <v>83.308000000000007</v>
      </c>
      <c r="AS3355" s="72">
        <v>3.1619999999999999</v>
      </c>
      <c r="AT3355" s="72">
        <v>35.698</v>
      </c>
      <c r="AU3355" s="12">
        <v>9.2040000000000006</v>
      </c>
      <c r="AV3355" s="72">
        <v>0.34899999999999998</v>
      </c>
      <c r="AW3355" s="72">
        <v>72.081000000000003</v>
      </c>
      <c r="AX3355" s="12">
        <v>143.417</v>
      </c>
      <c r="AY3355" s="72">
        <v>5.4429999999999996</v>
      </c>
      <c r="AZ3355" s="72">
        <v>24.803000000000001</v>
      </c>
      <c r="BA3355" s="12">
        <v>152.62200000000001</v>
      </c>
      <c r="BB3355" s="72">
        <v>5.7919999999999998</v>
      </c>
      <c r="BC3355" s="72">
        <v>23.888000000000002</v>
      </c>
      <c r="BD3355" s="12">
        <v>123.084</v>
      </c>
      <c r="BE3355" s="72">
        <v>4.6710000000000003</v>
      </c>
      <c r="BF3355" s="72">
        <v>22.89</v>
      </c>
      <c r="BG3355" s="12">
        <v>275.70499999999998</v>
      </c>
      <c r="BH3355" s="72">
        <v>10.464</v>
      </c>
      <c r="BI3355" s="72">
        <v>15.638</v>
      </c>
      <c r="BJ3355" s="12">
        <v>784.43499999999995</v>
      </c>
      <c r="BK3355" s="72">
        <v>29.771999999999998</v>
      </c>
      <c r="BL3355" s="72">
        <v>8.4350000000000005</v>
      </c>
      <c r="BM3355" s="12">
        <v>517.83399999999995</v>
      </c>
      <c r="BN3355" s="72">
        <v>19.654</v>
      </c>
      <c r="BO3355" s="72">
        <v>10.837</v>
      </c>
      <c r="BP3355" s="12">
        <v>1302.269</v>
      </c>
      <c r="BQ3355" s="72">
        <v>49.424999999999997</v>
      </c>
      <c r="BR3355" s="72">
        <v>5.23</v>
      </c>
      <c r="BS3355" s="12">
        <v>1661.2819999999999</v>
      </c>
      <c r="BT3355" s="72">
        <v>63.051000000000002</v>
      </c>
      <c r="BU3355" s="72">
        <v>4.9080000000000004</v>
      </c>
      <c r="BV3355" s="12">
        <v>2634.8130000000001</v>
      </c>
      <c r="BW3355" s="72">
        <v>100</v>
      </c>
      <c r="BX3355" s="72">
        <v>3.8260000000000001</v>
      </c>
      <c r="BY3355" s="13"/>
      <c r="BZ3355" s="13"/>
    </row>
    <row r="3356" spans="1:78" ht="12.75" customHeight="1">
      <c r="A3356" s="122" t="s">
        <v>65</v>
      </c>
      <c r="B3356" s="71" t="s">
        <v>81</v>
      </c>
      <c r="C3356" s="71" t="s">
        <v>25</v>
      </c>
      <c r="D3356" s="34">
        <v>44348</v>
      </c>
      <c r="E3356" s="12">
        <v>72.210999999999999</v>
      </c>
      <c r="F3356" s="72">
        <v>2.7690000000000001</v>
      </c>
      <c r="G3356" s="72">
        <v>31.506</v>
      </c>
      <c r="H3356" s="12">
        <v>116.319</v>
      </c>
      <c r="I3356" s="72">
        <v>4.46</v>
      </c>
      <c r="J3356" s="72">
        <v>29.048999999999999</v>
      </c>
      <c r="K3356" s="12">
        <v>46.215000000000003</v>
      </c>
      <c r="L3356" s="72">
        <v>1.772</v>
      </c>
      <c r="M3356" s="72">
        <v>40.412999999999997</v>
      </c>
      <c r="N3356" s="12">
        <v>162.53399999999999</v>
      </c>
      <c r="O3356" s="72">
        <v>6.2320000000000002</v>
      </c>
      <c r="P3356" s="72">
        <v>20.300999999999998</v>
      </c>
      <c r="Q3356" s="12">
        <v>7.569</v>
      </c>
      <c r="R3356" s="72">
        <v>0.28999999999999998</v>
      </c>
      <c r="S3356" s="72">
        <v>87.86</v>
      </c>
      <c r="T3356" s="12">
        <v>170.10400000000001</v>
      </c>
      <c r="U3356" s="72">
        <v>6.5220000000000002</v>
      </c>
      <c r="V3356" s="72">
        <v>19.007000000000001</v>
      </c>
      <c r="W3356" s="12">
        <v>439.95400000000001</v>
      </c>
      <c r="X3356" s="72">
        <v>16.867999999999999</v>
      </c>
      <c r="Y3356" s="72">
        <v>16.869</v>
      </c>
      <c r="Z3356" s="12">
        <v>610.05700000000002</v>
      </c>
      <c r="AA3356" s="72">
        <v>23.39</v>
      </c>
      <c r="AB3356" s="72">
        <v>12.914999999999999</v>
      </c>
      <c r="AC3356" s="12">
        <v>682.26900000000001</v>
      </c>
      <c r="AD3356" s="72">
        <v>26.158000000000001</v>
      </c>
      <c r="AE3356" s="72">
        <v>12.324</v>
      </c>
      <c r="AF3356" s="12">
        <v>0</v>
      </c>
      <c r="AG3356" s="72">
        <v>0</v>
      </c>
      <c r="AH3356" s="72">
        <v>0</v>
      </c>
      <c r="AI3356" s="12">
        <v>179.97300000000001</v>
      </c>
      <c r="AJ3356" s="72">
        <v>6.9</v>
      </c>
      <c r="AK3356" s="72">
        <v>15.343</v>
      </c>
      <c r="AL3356" s="12">
        <v>179.97300000000001</v>
      </c>
      <c r="AM3356" s="72">
        <v>6.9</v>
      </c>
      <c r="AN3356" s="72">
        <v>15.343</v>
      </c>
      <c r="AO3356" s="12">
        <v>862.24099999999999</v>
      </c>
      <c r="AP3356" s="72">
        <v>33.058999999999997</v>
      </c>
      <c r="AQ3356" s="72">
        <v>9.3390000000000004</v>
      </c>
      <c r="AR3356" s="12">
        <v>45.552999999999997</v>
      </c>
      <c r="AS3356" s="72">
        <v>1.7470000000000001</v>
      </c>
      <c r="AT3356" s="72">
        <v>37.093000000000004</v>
      </c>
      <c r="AU3356" s="12">
        <v>26.023</v>
      </c>
      <c r="AV3356" s="72">
        <v>0.998</v>
      </c>
      <c r="AW3356" s="72">
        <v>84.132999999999996</v>
      </c>
      <c r="AX3356" s="12">
        <v>180.78</v>
      </c>
      <c r="AY3356" s="72">
        <v>6.931</v>
      </c>
      <c r="AZ3356" s="72">
        <v>21.574000000000002</v>
      </c>
      <c r="BA3356" s="12">
        <v>206.803</v>
      </c>
      <c r="BB3356" s="72">
        <v>7.9290000000000003</v>
      </c>
      <c r="BC3356" s="72">
        <v>21.129000000000001</v>
      </c>
      <c r="BD3356" s="12">
        <v>117.602</v>
      </c>
      <c r="BE3356" s="72">
        <v>4.5090000000000003</v>
      </c>
      <c r="BF3356" s="72">
        <v>25.012</v>
      </c>
      <c r="BG3356" s="12">
        <v>324.404</v>
      </c>
      <c r="BH3356" s="72">
        <v>12.438000000000001</v>
      </c>
      <c r="BI3356" s="72">
        <v>17.788</v>
      </c>
      <c r="BJ3356" s="12">
        <v>744.69399999999996</v>
      </c>
      <c r="BK3356" s="72">
        <v>28.552</v>
      </c>
      <c r="BL3356" s="72">
        <v>10.686</v>
      </c>
      <c r="BM3356" s="12">
        <v>631.32299999999998</v>
      </c>
      <c r="BN3356" s="72">
        <v>24.204999999999998</v>
      </c>
      <c r="BO3356" s="72">
        <v>8.0030000000000001</v>
      </c>
      <c r="BP3356" s="12">
        <v>1376.018</v>
      </c>
      <c r="BQ3356" s="72">
        <v>52.756999999999998</v>
      </c>
      <c r="BR3356" s="72">
        <v>5.4610000000000003</v>
      </c>
      <c r="BS3356" s="12">
        <v>1745.9739999999999</v>
      </c>
      <c r="BT3356" s="72">
        <v>66.941000000000003</v>
      </c>
      <c r="BU3356" s="72">
        <v>4.835</v>
      </c>
      <c r="BV3356" s="12">
        <v>2608.2159999999999</v>
      </c>
      <c r="BW3356" s="72">
        <v>100</v>
      </c>
      <c r="BX3356" s="72">
        <v>4.7220000000000004</v>
      </c>
      <c r="BY3356" s="13"/>
      <c r="BZ3356" s="13"/>
    </row>
    <row r="3357" spans="1:78" ht="12.75" customHeight="1">
      <c r="A3357" s="122" t="s">
        <v>65</v>
      </c>
      <c r="B3357" s="71" t="s">
        <v>81</v>
      </c>
      <c r="C3357" s="71" t="s">
        <v>25</v>
      </c>
      <c r="D3357" s="34">
        <v>44805</v>
      </c>
      <c r="E3357" s="12">
        <v>198.91800000000001</v>
      </c>
      <c r="F3357" s="72">
        <v>8.01</v>
      </c>
      <c r="G3357" s="72">
        <v>19.760000000000002</v>
      </c>
      <c r="H3357" s="12">
        <v>64.266999999999996</v>
      </c>
      <c r="I3357" s="72">
        <v>2.5880000000000001</v>
      </c>
      <c r="J3357" s="72">
        <v>40.673000000000002</v>
      </c>
      <c r="K3357" s="12">
        <v>42.595999999999997</v>
      </c>
      <c r="L3357" s="72">
        <v>1.7150000000000001</v>
      </c>
      <c r="M3357" s="72">
        <v>54.901000000000003</v>
      </c>
      <c r="N3357" s="12">
        <v>106.863</v>
      </c>
      <c r="O3357" s="72">
        <v>4.3029999999999999</v>
      </c>
      <c r="P3357" s="72">
        <v>30.087</v>
      </c>
      <c r="Q3357" s="12">
        <v>27.701000000000001</v>
      </c>
      <c r="R3357" s="72">
        <v>1.115</v>
      </c>
      <c r="S3357" s="72">
        <v>72.094999999999999</v>
      </c>
      <c r="T3357" s="12">
        <v>134.565</v>
      </c>
      <c r="U3357" s="72">
        <v>5.4180000000000001</v>
      </c>
      <c r="V3357" s="72">
        <v>26.541</v>
      </c>
      <c r="W3357" s="12">
        <v>620.99900000000002</v>
      </c>
      <c r="X3357" s="72">
        <v>25.006</v>
      </c>
      <c r="Y3357" s="72">
        <v>12.016999999999999</v>
      </c>
      <c r="Z3357" s="12">
        <v>755.56399999999996</v>
      </c>
      <c r="AA3357" s="72">
        <v>30.423999999999999</v>
      </c>
      <c r="AB3357" s="72">
        <v>10.699</v>
      </c>
      <c r="AC3357" s="12">
        <v>954.48099999999999</v>
      </c>
      <c r="AD3357" s="72">
        <v>38.433999999999997</v>
      </c>
      <c r="AE3357" s="72">
        <v>9.7319999999999993</v>
      </c>
      <c r="AF3357" s="12">
        <v>4.1399999999999997</v>
      </c>
      <c r="AG3357" s="72">
        <v>0.16700000000000001</v>
      </c>
      <c r="AH3357" s="72">
        <v>122.45099999999999</v>
      </c>
      <c r="AI3357" s="12">
        <v>108.29</v>
      </c>
      <c r="AJ3357" s="72">
        <v>4.3600000000000003</v>
      </c>
      <c r="AK3357" s="72">
        <v>29.091999999999999</v>
      </c>
      <c r="AL3357" s="12">
        <v>112.43</v>
      </c>
      <c r="AM3357" s="72">
        <v>4.5270000000000001</v>
      </c>
      <c r="AN3357" s="72">
        <v>27.378</v>
      </c>
      <c r="AO3357" s="12">
        <v>1066.9110000000001</v>
      </c>
      <c r="AP3357" s="72">
        <v>42.960999999999999</v>
      </c>
      <c r="AQ3357" s="72">
        <v>9.3109999999999999</v>
      </c>
      <c r="AR3357" s="12">
        <v>55.024999999999999</v>
      </c>
      <c r="AS3357" s="72">
        <v>2.2160000000000002</v>
      </c>
      <c r="AT3357" s="72">
        <v>50.234999999999999</v>
      </c>
      <c r="AU3357" s="12">
        <v>20.233000000000001</v>
      </c>
      <c r="AV3357" s="72">
        <v>0.81499999999999995</v>
      </c>
      <c r="AW3357" s="72">
        <v>64.622</v>
      </c>
      <c r="AX3357" s="12">
        <v>105.09</v>
      </c>
      <c r="AY3357" s="72">
        <v>4.2320000000000002</v>
      </c>
      <c r="AZ3357" s="72">
        <v>26.882999999999999</v>
      </c>
      <c r="BA3357" s="12">
        <v>125.322</v>
      </c>
      <c r="BB3357" s="72">
        <v>5.0460000000000003</v>
      </c>
      <c r="BC3357" s="72">
        <v>22.847999999999999</v>
      </c>
      <c r="BD3357" s="12">
        <v>72.515000000000001</v>
      </c>
      <c r="BE3357" s="72">
        <v>2.92</v>
      </c>
      <c r="BF3357" s="72">
        <v>26.76</v>
      </c>
      <c r="BG3357" s="12">
        <v>197.83799999999999</v>
      </c>
      <c r="BH3357" s="72">
        <v>7.9660000000000002</v>
      </c>
      <c r="BI3357" s="72">
        <v>19.306000000000001</v>
      </c>
      <c r="BJ3357" s="12">
        <v>708.63800000000003</v>
      </c>
      <c r="BK3357" s="72">
        <v>28.533999999999999</v>
      </c>
      <c r="BL3357" s="72">
        <v>9.6240000000000006</v>
      </c>
      <c r="BM3357" s="12">
        <v>455.03699999999998</v>
      </c>
      <c r="BN3357" s="72">
        <v>18.323</v>
      </c>
      <c r="BO3357" s="72">
        <v>13.118</v>
      </c>
      <c r="BP3357" s="12">
        <v>1163.675</v>
      </c>
      <c r="BQ3357" s="72">
        <v>46.856999999999999</v>
      </c>
      <c r="BR3357" s="72">
        <v>7.0890000000000004</v>
      </c>
      <c r="BS3357" s="12">
        <v>1416.538</v>
      </c>
      <c r="BT3357" s="72">
        <v>57.039000000000001</v>
      </c>
      <c r="BU3357" s="72">
        <v>6.141</v>
      </c>
      <c r="BV3357" s="12">
        <v>2483.4490000000001</v>
      </c>
      <c r="BW3357" s="72">
        <v>100</v>
      </c>
      <c r="BX3357" s="72">
        <v>4.968</v>
      </c>
      <c r="BY3357" s="13"/>
      <c r="BZ3357" s="13"/>
    </row>
    <row r="3358" spans="1:78" ht="12.75" customHeight="1">
      <c r="A3358" s="122" t="s">
        <v>65</v>
      </c>
      <c r="B3358" s="71" t="s">
        <v>81</v>
      </c>
      <c r="C3358" s="71" t="s">
        <v>25</v>
      </c>
      <c r="D3358" s="34">
        <v>44896</v>
      </c>
      <c r="E3358" s="12">
        <v>203.21199999999999</v>
      </c>
      <c r="F3358" s="72">
        <v>8.4</v>
      </c>
      <c r="G3358" s="72">
        <v>21.158000000000001</v>
      </c>
      <c r="H3358" s="12">
        <v>42.104999999999997</v>
      </c>
      <c r="I3358" s="72">
        <v>1.74</v>
      </c>
      <c r="J3358" s="72">
        <v>48.643000000000001</v>
      </c>
      <c r="K3358" s="12">
        <v>61.110999999999997</v>
      </c>
      <c r="L3358" s="72">
        <v>2.5259999999999998</v>
      </c>
      <c r="M3358" s="72">
        <v>39.758000000000003</v>
      </c>
      <c r="N3358" s="12">
        <v>103.21599999999999</v>
      </c>
      <c r="O3358" s="72">
        <v>4.266</v>
      </c>
      <c r="P3358" s="72">
        <v>26.991</v>
      </c>
      <c r="Q3358" s="12">
        <v>12.91</v>
      </c>
      <c r="R3358" s="72">
        <v>0.53400000000000003</v>
      </c>
      <c r="S3358" s="72">
        <v>63.448999999999998</v>
      </c>
      <c r="T3358" s="12">
        <v>116.126</v>
      </c>
      <c r="U3358" s="72">
        <v>4.8</v>
      </c>
      <c r="V3358" s="72">
        <v>25.82</v>
      </c>
      <c r="W3358" s="12">
        <v>497.89600000000002</v>
      </c>
      <c r="X3358" s="72">
        <v>20.58</v>
      </c>
      <c r="Y3358" s="72">
        <v>11.114000000000001</v>
      </c>
      <c r="Z3358" s="12">
        <v>614.02200000000005</v>
      </c>
      <c r="AA3358" s="72">
        <v>25.38</v>
      </c>
      <c r="AB3358" s="72">
        <v>11.112</v>
      </c>
      <c r="AC3358" s="12">
        <v>817.23400000000004</v>
      </c>
      <c r="AD3358" s="72">
        <v>33.779000000000003</v>
      </c>
      <c r="AE3358" s="72">
        <v>10.189</v>
      </c>
      <c r="AF3358" s="12">
        <v>0</v>
      </c>
      <c r="AG3358" s="72">
        <v>0</v>
      </c>
      <c r="AH3358" s="72">
        <v>0</v>
      </c>
      <c r="AI3358" s="12">
        <v>99.087999999999994</v>
      </c>
      <c r="AJ3358" s="72">
        <v>4.0960000000000001</v>
      </c>
      <c r="AK3358" s="72">
        <v>19.16</v>
      </c>
      <c r="AL3358" s="12">
        <v>99.087999999999994</v>
      </c>
      <c r="AM3358" s="72">
        <v>4.0960000000000001</v>
      </c>
      <c r="AN3358" s="72">
        <v>19.16</v>
      </c>
      <c r="AO3358" s="12">
        <v>916.322</v>
      </c>
      <c r="AP3358" s="72">
        <v>37.875</v>
      </c>
      <c r="AQ3358" s="72">
        <v>9.75</v>
      </c>
      <c r="AR3358" s="12">
        <v>23.885000000000002</v>
      </c>
      <c r="AS3358" s="72">
        <v>0.98699999999999999</v>
      </c>
      <c r="AT3358" s="72">
        <v>59.491999999999997</v>
      </c>
      <c r="AU3358" s="12">
        <v>2.851</v>
      </c>
      <c r="AV3358" s="72">
        <v>0.11799999999999999</v>
      </c>
      <c r="AW3358" s="72">
        <v>84.402000000000001</v>
      </c>
      <c r="AX3358" s="12">
        <v>148.23699999999999</v>
      </c>
      <c r="AY3358" s="72">
        <v>6.1269999999999998</v>
      </c>
      <c r="AZ3358" s="72">
        <v>23.602</v>
      </c>
      <c r="BA3358" s="12">
        <v>151.08799999999999</v>
      </c>
      <c r="BB3358" s="72">
        <v>6.2450000000000001</v>
      </c>
      <c r="BC3358" s="72">
        <v>23.355</v>
      </c>
      <c r="BD3358" s="12">
        <v>73.298000000000002</v>
      </c>
      <c r="BE3358" s="72">
        <v>3.03</v>
      </c>
      <c r="BF3358" s="72">
        <v>27.413</v>
      </c>
      <c r="BG3358" s="12">
        <v>224.38499999999999</v>
      </c>
      <c r="BH3358" s="72">
        <v>9.2750000000000004</v>
      </c>
      <c r="BI3358" s="72">
        <v>19.114999999999998</v>
      </c>
      <c r="BJ3358" s="12">
        <v>702.94299999999998</v>
      </c>
      <c r="BK3358" s="72">
        <v>29.055</v>
      </c>
      <c r="BL3358" s="72">
        <v>9.8610000000000007</v>
      </c>
      <c r="BM3358" s="12">
        <v>551.78899999999999</v>
      </c>
      <c r="BN3358" s="72">
        <v>22.808</v>
      </c>
      <c r="BO3358" s="72">
        <v>11.567</v>
      </c>
      <c r="BP3358" s="12">
        <v>1254.732</v>
      </c>
      <c r="BQ3358" s="72">
        <v>51.863</v>
      </c>
      <c r="BR3358" s="72">
        <v>6.9359999999999999</v>
      </c>
      <c r="BS3358" s="12">
        <v>1503.002</v>
      </c>
      <c r="BT3358" s="72">
        <v>62.125</v>
      </c>
      <c r="BU3358" s="72">
        <v>6.3730000000000002</v>
      </c>
      <c r="BV3358" s="12">
        <v>2419.3240000000001</v>
      </c>
      <c r="BW3358" s="72">
        <v>100</v>
      </c>
      <c r="BX3358" s="72">
        <v>6.3529999999999998</v>
      </c>
      <c r="BY3358" s="13"/>
      <c r="BZ3358" s="13"/>
    </row>
    <row r="3359" spans="1:78" ht="12.75" customHeight="1">
      <c r="A3359" s="122" t="s">
        <v>65</v>
      </c>
      <c r="B3359" s="71" t="s">
        <v>81</v>
      </c>
      <c r="C3359" s="71" t="s">
        <v>25</v>
      </c>
      <c r="D3359" s="34">
        <v>44986</v>
      </c>
      <c r="E3359" s="12">
        <v>231.804</v>
      </c>
      <c r="F3359" s="72">
        <v>9.06</v>
      </c>
      <c r="G3359" s="72">
        <v>12.631</v>
      </c>
      <c r="H3359" s="12">
        <v>76.515000000000001</v>
      </c>
      <c r="I3359" s="72">
        <v>2.99</v>
      </c>
      <c r="J3359" s="72">
        <v>33.137</v>
      </c>
      <c r="K3359" s="12">
        <v>38.624000000000002</v>
      </c>
      <c r="L3359" s="72">
        <v>1.51</v>
      </c>
      <c r="M3359" s="72">
        <v>41.795000000000002</v>
      </c>
      <c r="N3359" s="12">
        <v>115.139</v>
      </c>
      <c r="O3359" s="72">
        <v>4.5</v>
      </c>
      <c r="P3359" s="72">
        <v>23.363</v>
      </c>
      <c r="Q3359" s="12">
        <v>21.838999999999999</v>
      </c>
      <c r="R3359" s="72">
        <v>0.85399999999999998</v>
      </c>
      <c r="S3359" s="72">
        <v>37.616</v>
      </c>
      <c r="T3359" s="12">
        <v>136.97800000000001</v>
      </c>
      <c r="U3359" s="72">
        <v>5.3540000000000001</v>
      </c>
      <c r="V3359" s="72">
        <v>21.651</v>
      </c>
      <c r="W3359" s="12">
        <v>474.245</v>
      </c>
      <c r="X3359" s="72">
        <v>18.535</v>
      </c>
      <c r="Y3359" s="72">
        <v>11.839</v>
      </c>
      <c r="Z3359" s="12">
        <v>611.22299999999996</v>
      </c>
      <c r="AA3359" s="72">
        <v>23.888000000000002</v>
      </c>
      <c r="AB3359" s="72">
        <v>10.037000000000001</v>
      </c>
      <c r="AC3359" s="12">
        <v>843.02800000000002</v>
      </c>
      <c r="AD3359" s="72">
        <v>32.948</v>
      </c>
      <c r="AE3359" s="72">
        <v>7.6859999999999999</v>
      </c>
      <c r="AF3359" s="12">
        <v>0</v>
      </c>
      <c r="AG3359" s="72">
        <v>0</v>
      </c>
      <c r="AH3359" s="72">
        <v>0</v>
      </c>
      <c r="AI3359" s="12">
        <v>114.539</v>
      </c>
      <c r="AJ3359" s="72">
        <v>4.4770000000000003</v>
      </c>
      <c r="AK3359" s="72">
        <v>25.651</v>
      </c>
      <c r="AL3359" s="12">
        <v>114.539</v>
      </c>
      <c r="AM3359" s="72">
        <v>4.4770000000000003</v>
      </c>
      <c r="AN3359" s="72">
        <v>25.651</v>
      </c>
      <c r="AO3359" s="12">
        <v>957.56600000000003</v>
      </c>
      <c r="AP3359" s="72">
        <v>37.424999999999997</v>
      </c>
      <c r="AQ3359" s="72">
        <v>7.4240000000000004</v>
      </c>
      <c r="AR3359" s="12">
        <v>61.441000000000003</v>
      </c>
      <c r="AS3359" s="72">
        <v>2.4009999999999998</v>
      </c>
      <c r="AT3359" s="72">
        <v>34.088999999999999</v>
      </c>
      <c r="AU3359" s="12">
        <v>8.3640000000000008</v>
      </c>
      <c r="AV3359" s="72">
        <v>0.32700000000000001</v>
      </c>
      <c r="AW3359" s="72">
        <v>52.280999999999999</v>
      </c>
      <c r="AX3359" s="12">
        <v>169.755</v>
      </c>
      <c r="AY3359" s="72">
        <v>6.6349999999999998</v>
      </c>
      <c r="AZ3359" s="72">
        <v>17.608000000000001</v>
      </c>
      <c r="BA3359" s="12">
        <v>178.119</v>
      </c>
      <c r="BB3359" s="72">
        <v>6.9610000000000003</v>
      </c>
      <c r="BC3359" s="72">
        <v>16.756</v>
      </c>
      <c r="BD3359" s="12">
        <v>89.573999999999998</v>
      </c>
      <c r="BE3359" s="72">
        <v>3.5009999999999999</v>
      </c>
      <c r="BF3359" s="72">
        <v>28.916</v>
      </c>
      <c r="BG3359" s="12">
        <v>267.69299999999998</v>
      </c>
      <c r="BH3359" s="72">
        <v>10.462</v>
      </c>
      <c r="BI3359" s="72">
        <v>12.994999999999999</v>
      </c>
      <c r="BJ3359" s="12">
        <v>673.15499999999997</v>
      </c>
      <c r="BK3359" s="72">
        <v>26.309000000000001</v>
      </c>
      <c r="BL3359" s="72">
        <v>7.2640000000000002</v>
      </c>
      <c r="BM3359" s="12">
        <v>598.80100000000004</v>
      </c>
      <c r="BN3359" s="72">
        <v>23.402999999999999</v>
      </c>
      <c r="BO3359" s="72">
        <v>5.976</v>
      </c>
      <c r="BP3359" s="12">
        <v>1271.9549999999999</v>
      </c>
      <c r="BQ3359" s="72">
        <v>49.712000000000003</v>
      </c>
      <c r="BR3359" s="72">
        <v>4.851</v>
      </c>
      <c r="BS3359" s="12">
        <v>1601.0889999999999</v>
      </c>
      <c r="BT3359" s="72">
        <v>62.575000000000003</v>
      </c>
      <c r="BU3359" s="72">
        <v>3.9740000000000002</v>
      </c>
      <c r="BV3359" s="12">
        <v>2558.6559999999999</v>
      </c>
      <c r="BW3359" s="72">
        <v>100</v>
      </c>
      <c r="BX3359" s="72">
        <v>3.9649999999999999</v>
      </c>
      <c r="BY3359" s="13"/>
      <c r="BZ3359" s="13"/>
    </row>
    <row r="3360" spans="1:78" ht="12.75" customHeight="1">
      <c r="A3360" s="122" t="s">
        <v>65</v>
      </c>
      <c r="B3360" s="71" t="s">
        <v>81</v>
      </c>
      <c r="C3360" s="71" t="s">
        <v>25</v>
      </c>
      <c r="D3360" s="34">
        <v>45078</v>
      </c>
      <c r="E3360" s="12">
        <v>190.57499999999999</v>
      </c>
      <c r="F3360" s="72">
        <v>8.3829999999999991</v>
      </c>
      <c r="G3360" s="72">
        <v>15.24</v>
      </c>
      <c r="H3360" s="12">
        <v>48.581000000000003</v>
      </c>
      <c r="I3360" s="72">
        <v>2.137</v>
      </c>
      <c r="J3360" s="72">
        <v>27.797000000000001</v>
      </c>
      <c r="K3360" s="12">
        <v>31.471</v>
      </c>
      <c r="L3360" s="72">
        <v>1.3839999999999999</v>
      </c>
      <c r="M3360" s="72">
        <v>38.593000000000004</v>
      </c>
      <c r="N3360" s="12">
        <v>80.052000000000007</v>
      </c>
      <c r="O3360" s="72">
        <v>3.5209999999999999</v>
      </c>
      <c r="P3360" s="72">
        <v>23.047000000000001</v>
      </c>
      <c r="Q3360" s="12">
        <v>13.66</v>
      </c>
      <c r="R3360" s="72">
        <v>0.60099999999999998</v>
      </c>
      <c r="S3360" s="72">
        <v>44.277999999999999</v>
      </c>
      <c r="T3360" s="12">
        <v>93.712000000000003</v>
      </c>
      <c r="U3360" s="72">
        <v>4.1219999999999999</v>
      </c>
      <c r="V3360" s="72">
        <v>20.504000000000001</v>
      </c>
      <c r="W3360" s="12">
        <v>466.87599999999998</v>
      </c>
      <c r="X3360" s="72">
        <v>20.536999999999999</v>
      </c>
      <c r="Y3360" s="72">
        <v>7.0179999999999998</v>
      </c>
      <c r="Z3360" s="12">
        <v>560.58699999999999</v>
      </c>
      <c r="AA3360" s="72">
        <v>24.658999999999999</v>
      </c>
      <c r="AB3360" s="72">
        <v>5.9640000000000004</v>
      </c>
      <c r="AC3360" s="12">
        <v>751.16300000000001</v>
      </c>
      <c r="AD3360" s="72">
        <v>33.042000000000002</v>
      </c>
      <c r="AE3360" s="72">
        <v>6.1719999999999997</v>
      </c>
      <c r="AF3360" s="12">
        <v>8.4290000000000003</v>
      </c>
      <c r="AG3360" s="72">
        <v>0.371</v>
      </c>
      <c r="AH3360" s="72">
        <v>83.195999999999998</v>
      </c>
      <c r="AI3360" s="12">
        <v>90.021000000000001</v>
      </c>
      <c r="AJ3360" s="72">
        <v>3.96</v>
      </c>
      <c r="AK3360" s="72">
        <v>22.95</v>
      </c>
      <c r="AL3360" s="12">
        <v>98.450999999999993</v>
      </c>
      <c r="AM3360" s="72">
        <v>4.3310000000000004</v>
      </c>
      <c r="AN3360" s="72">
        <v>18.443999999999999</v>
      </c>
      <c r="AO3360" s="12">
        <v>849.61300000000006</v>
      </c>
      <c r="AP3360" s="72">
        <v>37.372999999999998</v>
      </c>
      <c r="AQ3360" s="72">
        <v>5.5620000000000003</v>
      </c>
      <c r="AR3360" s="12">
        <v>17.152000000000001</v>
      </c>
      <c r="AS3360" s="72">
        <v>0.754</v>
      </c>
      <c r="AT3360" s="72">
        <v>62.454999999999998</v>
      </c>
      <c r="AU3360" s="12">
        <v>9.2840000000000007</v>
      </c>
      <c r="AV3360" s="72">
        <v>0.40799999999999997</v>
      </c>
      <c r="AW3360" s="72">
        <v>51.569000000000003</v>
      </c>
      <c r="AX3360" s="12">
        <v>134.77000000000001</v>
      </c>
      <c r="AY3360" s="72">
        <v>5.9279999999999999</v>
      </c>
      <c r="AZ3360" s="72">
        <v>21.149000000000001</v>
      </c>
      <c r="BA3360" s="12">
        <v>144.054</v>
      </c>
      <c r="BB3360" s="72">
        <v>6.3369999999999997</v>
      </c>
      <c r="BC3360" s="72">
        <v>20.161999999999999</v>
      </c>
      <c r="BD3360" s="12">
        <v>132.17099999999999</v>
      </c>
      <c r="BE3360" s="72">
        <v>5.8140000000000001</v>
      </c>
      <c r="BF3360" s="72">
        <v>17.382999999999999</v>
      </c>
      <c r="BG3360" s="12">
        <v>276.22500000000002</v>
      </c>
      <c r="BH3360" s="72">
        <v>12.151</v>
      </c>
      <c r="BI3360" s="72">
        <v>12.81</v>
      </c>
      <c r="BJ3360" s="12">
        <v>575.03</v>
      </c>
      <c r="BK3360" s="72">
        <v>25.294</v>
      </c>
      <c r="BL3360" s="72">
        <v>9.2509999999999994</v>
      </c>
      <c r="BM3360" s="12">
        <v>555.33799999999997</v>
      </c>
      <c r="BN3360" s="72">
        <v>24.428000000000001</v>
      </c>
      <c r="BO3360" s="72">
        <v>7.9740000000000002</v>
      </c>
      <c r="BP3360" s="12">
        <v>1130.3679999999999</v>
      </c>
      <c r="BQ3360" s="72">
        <v>49.722000000000001</v>
      </c>
      <c r="BR3360" s="72">
        <v>5.4020000000000001</v>
      </c>
      <c r="BS3360" s="12">
        <v>1423.7449999999999</v>
      </c>
      <c r="BT3360" s="72">
        <v>62.627000000000002</v>
      </c>
      <c r="BU3360" s="72">
        <v>4.6689999999999996</v>
      </c>
      <c r="BV3360" s="12">
        <v>2273.3589999999999</v>
      </c>
      <c r="BW3360" s="72">
        <v>100</v>
      </c>
      <c r="BX3360" s="72">
        <v>3.4889999999999999</v>
      </c>
      <c r="BY3360" s="13"/>
      <c r="BZ3360" s="13"/>
    </row>
    <row r="3361" spans="1:78" ht="12.75" customHeight="1">
      <c r="A3361" s="122" t="s">
        <v>65</v>
      </c>
      <c r="B3361" s="71" t="s">
        <v>81</v>
      </c>
      <c r="C3361" s="71" t="s">
        <v>25</v>
      </c>
      <c r="D3361" s="34">
        <v>45170</v>
      </c>
      <c r="E3361" s="12">
        <v>171.774</v>
      </c>
      <c r="F3361" s="72">
        <v>7.8739999999999997</v>
      </c>
      <c r="G3361" s="72">
        <v>11.023999999999999</v>
      </c>
      <c r="H3361" s="12">
        <v>36.040999999999997</v>
      </c>
      <c r="I3361" s="72">
        <v>1.6519999999999999</v>
      </c>
      <c r="J3361" s="72">
        <v>39.497999999999998</v>
      </c>
      <c r="K3361" s="12">
        <v>43.923999999999999</v>
      </c>
      <c r="L3361" s="72">
        <v>2.0129999999999999</v>
      </c>
      <c r="M3361" s="72">
        <v>36.732999999999997</v>
      </c>
      <c r="N3361" s="12">
        <v>79.965000000000003</v>
      </c>
      <c r="O3361" s="72">
        <v>3.665</v>
      </c>
      <c r="P3361" s="72">
        <v>25.93</v>
      </c>
      <c r="Q3361" s="12">
        <v>10.923</v>
      </c>
      <c r="R3361" s="72">
        <v>0.501</v>
      </c>
      <c r="S3361" s="72">
        <v>80.554000000000002</v>
      </c>
      <c r="T3361" s="12">
        <v>90.888999999999996</v>
      </c>
      <c r="U3361" s="72">
        <v>4.1660000000000004</v>
      </c>
      <c r="V3361" s="72">
        <v>22.681999999999999</v>
      </c>
      <c r="W3361" s="12">
        <v>368.78399999999999</v>
      </c>
      <c r="X3361" s="72">
        <v>16.904</v>
      </c>
      <c r="Y3361" s="72">
        <v>10.95</v>
      </c>
      <c r="Z3361" s="12">
        <v>459.673</v>
      </c>
      <c r="AA3361" s="72">
        <v>21.07</v>
      </c>
      <c r="AB3361" s="72">
        <v>8.9130000000000003</v>
      </c>
      <c r="AC3361" s="12">
        <v>631.447</v>
      </c>
      <c r="AD3361" s="72">
        <v>28.943999999999999</v>
      </c>
      <c r="AE3361" s="72">
        <v>7.4889999999999999</v>
      </c>
      <c r="AF3361" s="12">
        <v>0</v>
      </c>
      <c r="AG3361" s="72">
        <v>0</v>
      </c>
      <c r="AH3361" s="72">
        <v>0</v>
      </c>
      <c r="AI3361" s="12">
        <v>76.343999999999994</v>
      </c>
      <c r="AJ3361" s="72">
        <v>3.4990000000000001</v>
      </c>
      <c r="AK3361" s="72">
        <v>16.841999999999999</v>
      </c>
      <c r="AL3361" s="12">
        <v>76.343999999999994</v>
      </c>
      <c r="AM3361" s="72">
        <v>3.4990000000000001</v>
      </c>
      <c r="AN3361" s="72">
        <v>16.841999999999999</v>
      </c>
      <c r="AO3361" s="12">
        <v>707.79100000000005</v>
      </c>
      <c r="AP3361" s="72">
        <v>32.442999999999998</v>
      </c>
      <c r="AQ3361" s="72">
        <v>7.5620000000000003</v>
      </c>
      <c r="AR3361" s="12">
        <v>27.768999999999998</v>
      </c>
      <c r="AS3361" s="72">
        <v>1.2729999999999999</v>
      </c>
      <c r="AT3361" s="72">
        <v>37.405999999999999</v>
      </c>
      <c r="AU3361" s="12">
        <v>29.521000000000001</v>
      </c>
      <c r="AV3361" s="72">
        <v>1.353</v>
      </c>
      <c r="AW3361" s="72">
        <v>55.737000000000002</v>
      </c>
      <c r="AX3361" s="12">
        <v>110.57</v>
      </c>
      <c r="AY3361" s="72">
        <v>5.0679999999999996</v>
      </c>
      <c r="AZ3361" s="72">
        <v>20.905999999999999</v>
      </c>
      <c r="BA3361" s="12">
        <v>140.09100000000001</v>
      </c>
      <c r="BB3361" s="72">
        <v>6.4210000000000003</v>
      </c>
      <c r="BC3361" s="72">
        <v>19.661999999999999</v>
      </c>
      <c r="BD3361" s="12">
        <v>78.435000000000002</v>
      </c>
      <c r="BE3361" s="72">
        <v>3.5950000000000002</v>
      </c>
      <c r="BF3361" s="72">
        <v>22.850999999999999</v>
      </c>
      <c r="BG3361" s="12">
        <v>218.52699999999999</v>
      </c>
      <c r="BH3361" s="72">
        <v>10.016999999999999</v>
      </c>
      <c r="BI3361" s="72">
        <v>12.951000000000001</v>
      </c>
      <c r="BJ3361" s="12">
        <v>675.34</v>
      </c>
      <c r="BK3361" s="72">
        <v>30.956</v>
      </c>
      <c r="BL3361" s="72">
        <v>6.5</v>
      </c>
      <c r="BM3361" s="12">
        <v>552.18799999999999</v>
      </c>
      <c r="BN3361" s="72">
        <v>25.311</v>
      </c>
      <c r="BO3361" s="72">
        <v>6.5330000000000004</v>
      </c>
      <c r="BP3361" s="12">
        <v>1227.528</v>
      </c>
      <c r="BQ3361" s="72">
        <v>56.267000000000003</v>
      </c>
      <c r="BR3361" s="72">
        <v>4.63</v>
      </c>
      <c r="BS3361" s="12">
        <v>1473.8240000000001</v>
      </c>
      <c r="BT3361" s="72">
        <v>67.557000000000002</v>
      </c>
      <c r="BU3361" s="72">
        <v>4.109</v>
      </c>
      <c r="BV3361" s="12">
        <v>2181.6149999999998</v>
      </c>
      <c r="BW3361" s="72">
        <v>100</v>
      </c>
      <c r="BX3361" s="72">
        <v>3.601</v>
      </c>
      <c r="BY3361" s="13"/>
      <c r="BZ3361" s="13"/>
    </row>
    <row r="3362" spans="1:78" ht="12.75" customHeight="1">
      <c r="A3362" s="123" t="s">
        <v>65</v>
      </c>
      <c r="B3362" s="71" t="s">
        <v>81</v>
      </c>
      <c r="C3362" s="71" t="s">
        <v>25</v>
      </c>
      <c r="D3362" s="34">
        <v>45261</v>
      </c>
      <c r="E3362" s="12">
        <v>169.41900000000001</v>
      </c>
      <c r="F3362" s="72">
        <v>7.9290000000000003</v>
      </c>
      <c r="G3362" s="72">
        <v>17.038</v>
      </c>
      <c r="H3362" s="12">
        <v>40.514000000000003</v>
      </c>
      <c r="I3362" s="72">
        <v>1.8959999999999999</v>
      </c>
      <c r="J3362" s="72">
        <v>31.651</v>
      </c>
      <c r="K3362" s="12">
        <v>42.886000000000003</v>
      </c>
      <c r="L3362" s="72">
        <v>2.0070000000000001</v>
      </c>
      <c r="M3362" s="72">
        <v>33.265000000000001</v>
      </c>
      <c r="N3362" s="12">
        <v>83.4</v>
      </c>
      <c r="O3362" s="72">
        <v>3.903</v>
      </c>
      <c r="P3362" s="72">
        <v>23.55</v>
      </c>
      <c r="Q3362" s="12">
        <v>13.631</v>
      </c>
      <c r="R3362" s="72">
        <v>0.63800000000000001</v>
      </c>
      <c r="S3362" s="72">
        <v>57.182000000000002</v>
      </c>
      <c r="T3362" s="12">
        <v>97.031000000000006</v>
      </c>
      <c r="U3362" s="72">
        <v>4.5410000000000004</v>
      </c>
      <c r="V3362" s="72">
        <v>24.030999999999999</v>
      </c>
      <c r="W3362" s="12">
        <v>365.161</v>
      </c>
      <c r="X3362" s="72">
        <v>17.09</v>
      </c>
      <c r="Y3362" s="72">
        <v>9.36</v>
      </c>
      <c r="Z3362" s="12">
        <v>462.19200000000001</v>
      </c>
      <c r="AA3362" s="72">
        <v>21.632000000000001</v>
      </c>
      <c r="AB3362" s="72">
        <v>8.7110000000000003</v>
      </c>
      <c r="AC3362" s="12">
        <v>631.61099999999999</v>
      </c>
      <c r="AD3362" s="72">
        <v>29.561</v>
      </c>
      <c r="AE3362" s="72">
        <v>8.6059999999999999</v>
      </c>
      <c r="AF3362" s="12">
        <v>2.6890000000000001</v>
      </c>
      <c r="AG3362" s="72">
        <v>0.126</v>
      </c>
      <c r="AH3362" s="72">
        <v>149.98599999999999</v>
      </c>
      <c r="AI3362" s="12">
        <v>59.012999999999998</v>
      </c>
      <c r="AJ3362" s="72">
        <v>2.762</v>
      </c>
      <c r="AK3362" s="72">
        <v>34.191000000000003</v>
      </c>
      <c r="AL3362" s="12">
        <v>61.701999999999998</v>
      </c>
      <c r="AM3362" s="72">
        <v>2.8879999999999999</v>
      </c>
      <c r="AN3362" s="72">
        <v>29.684999999999999</v>
      </c>
      <c r="AO3362" s="12">
        <v>693.31299999999999</v>
      </c>
      <c r="AP3362" s="72">
        <v>32.448</v>
      </c>
      <c r="AQ3362" s="72">
        <v>7.94</v>
      </c>
      <c r="AR3362" s="12">
        <v>6.7229999999999999</v>
      </c>
      <c r="AS3362" s="72">
        <v>0.315</v>
      </c>
      <c r="AT3362" s="72">
        <v>56.066000000000003</v>
      </c>
      <c r="AU3362" s="12">
        <v>16.030999999999999</v>
      </c>
      <c r="AV3362" s="72">
        <v>0.75</v>
      </c>
      <c r="AW3362" s="72">
        <v>48.792999999999999</v>
      </c>
      <c r="AX3362" s="12">
        <v>117.33499999999999</v>
      </c>
      <c r="AY3362" s="72">
        <v>5.492</v>
      </c>
      <c r="AZ3362" s="72">
        <v>19.536000000000001</v>
      </c>
      <c r="BA3362" s="12">
        <v>133.36600000000001</v>
      </c>
      <c r="BB3362" s="72">
        <v>6.242</v>
      </c>
      <c r="BC3362" s="72">
        <v>19.675000000000001</v>
      </c>
      <c r="BD3362" s="12">
        <v>45.372999999999998</v>
      </c>
      <c r="BE3362" s="72">
        <v>2.1240000000000001</v>
      </c>
      <c r="BF3362" s="72">
        <v>32.799999999999997</v>
      </c>
      <c r="BG3362" s="12">
        <v>178.739</v>
      </c>
      <c r="BH3362" s="72">
        <v>8.3650000000000002</v>
      </c>
      <c r="BI3362" s="72">
        <v>15.532</v>
      </c>
      <c r="BJ3362" s="12">
        <v>712.26300000000003</v>
      </c>
      <c r="BK3362" s="72">
        <v>33.335000000000001</v>
      </c>
      <c r="BL3362" s="72">
        <v>6.9130000000000003</v>
      </c>
      <c r="BM3362" s="12">
        <v>545.61900000000003</v>
      </c>
      <c r="BN3362" s="72">
        <v>25.536000000000001</v>
      </c>
      <c r="BO3362" s="72">
        <v>7.1820000000000004</v>
      </c>
      <c r="BP3362" s="12">
        <v>1257.8820000000001</v>
      </c>
      <c r="BQ3362" s="72">
        <v>58.871000000000002</v>
      </c>
      <c r="BR3362" s="72">
        <v>2.9929999999999999</v>
      </c>
      <c r="BS3362" s="12">
        <v>1443.3440000000001</v>
      </c>
      <c r="BT3362" s="72">
        <v>67.552000000000007</v>
      </c>
      <c r="BU3362" s="72">
        <v>2.8290000000000002</v>
      </c>
      <c r="BV3362" s="12">
        <v>2136.6579999999999</v>
      </c>
      <c r="BW3362" s="72">
        <v>100</v>
      </c>
      <c r="BX3362" s="72">
        <v>2.956</v>
      </c>
      <c r="BY3362" s="13"/>
      <c r="BZ3362" s="13"/>
    </row>
    <row r="3363" spans="1:78" ht="12.75" customHeight="1">
      <c r="A3363" s="124" t="s">
        <v>65</v>
      </c>
      <c r="B3363" s="71" t="s">
        <v>81</v>
      </c>
      <c r="C3363" s="71" t="s">
        <v>25</v>
      </c>
      <c r="D3363" s="34">
        <v>45352</v>
      </c>
      <c r="E3363" s="12">
        <v>163.83600000000001</v>
      </c>
      <c r="F3363" s="72">
        <v>7.6559999999999997</v>
      </c>
      <c r="G3363" s="72">
        <v>17.856999999999999</v>
      </c>
      <c r="H3363" s="12">
        <v>45.963000000000001</v>
      </c>
      <c r="I3363" s="72">
        <v>2.1480000000000001</v>
      </c>
      <c r="J3363" s="72">
        <v>35.790999999999997</v>
      </c>
      <c r="K3363" s="12">
        <v>43.707000000000001</v>
      </c>
      <c r="L3363" s="72">
        <v>2.0419999999999998</v>
      </c>
      <c r="M3363" s="72">
        <v>30.032</v>
      </c>
      <c r="N3363" s="12">
        <v>89.67</v>
      </c>
      <c r="O3363" s="72">
        <v>4.1900000000000004</v>
      </c>
      <c r="P3363" s="72">
        <v>21.184999999999999</v>
      </c>
      <c r="Q3363" s="12">
        <v>20.484000000000002</v>
      </c>
      <c r="R3363" s="72">
        <v>0.95699999999999996</v>
      </c>
      <c r="S3363" s="72">
        <v>39.457000000000001</v>
      </c>
      <c r="T3363" s="12">
        <v>110.155</v>
      </c>
      <c r="U3363" s="72">
        <v>5.1470000000000002</v>
      </c>
      <c r="V3363" s="72">
        <v>19.146999999999998</v>
      </c>
      <c r="W3363" s="12">
        <v>322.37200000000001</v>
      </c>
      <c r="X3363" s="72">
        <v>15.064</v>
      </c>
      <c r="Y3363" s="72">
        <v>11.374000000000001</v>
      </c>
      <c r="Z3363" s="12">
        <v>432.52699999999999</v>
      </c>
      <c r="AA3363" s="72">
        <v>20.212</v>
      </c>
      <c r="AB3363" s="72">
        <v>9.51</v>
      </c>
      <c r="AC3363" s="12">
        <v>596.36300000000006</v>
      </c>
      <c r="AD3363" s="72">
        <v>27.867000000000001</v>
      </c>
      <c r="AE3363" s="72">
        <v>9.1180000000000003</v>
      </c>
      <c r="AF3363" s="12">
        <v>4.8739999999999997</v>
      </c>
      <c r="AG3363" s="72">
        <v>0.22800000000000001</v>
      </c>
      <c r="AH3363" s="72">
        <v>107.095</v>
      </c>
      <c r="AI3363" s="12">
        <v>114.598</v>
      </c>
      <c r="AJ3363" s="72">
        <v>5.3550000000000004</v>
      </c>
      <c r="AK3363" s="72">
        <v>24.991</v>
      </c>
      <c r="AL3363" s="12">
        <v>119.47199999999999</v>
      </c>
      <c r="AM3363" s="72">
        <v>5.5830000000000002</v>
      </c>
      <c r="AN3363" s="72">
        <v>22.04</v>
      </c>
      <c r="AO3363" s="12">
        <v>715.83500000000004</v>
      </c>
      <c r="AP3363" s="72">
        <v>33.450000000000003</v>
      </c>
      <c r="AQ3363" s="72">
        <v>8.8629999999999995</v>
      </c>
      <c r="AR3363" s="12">
        <v>33.932000000000002</v>
      </c>
      <c r="AS3363" s="72">
        <v>1.5860000000000001</v>
      </c>
      <c r="AT3363" s="72">
        <v>31.026</v>
      </c>
      <c r="AU3363" s="12">
        <v>11.021000000000001</v>
      </c>
      <c r="AV3363" s="72">
        <v>0.51500000000000001</v>
      </c>
      <c r="AW3363" s="72">
        <v>69.626999999999995</v>
      </c>
      <c r="AX3363" s="12">
        <v>145.55799999999999</v>
      </c>
      <c r="AY3363" s="72">
        <v>6.8019999999999996</v>
      </c>
      <c r="AZ3363" s="72">
        <v>14.548</v>
      </c>
      <c r="BA3363" s="12">
        <v>156.57900000000001</v>
      </c>
      <c r="BB3363" s="72">
        <v>7.3170000000000002</v>
      </c>
      <c r="BC3363" s="72">
        <v>12.993</v>
      </c>
      <c r="BD3363" s="12">
        <v>41.661000000000001</v>
      </c>
      <c r="BE3363" s="72">
        <v>1.9470000000000001</v>
      </c>
      <c r="BF3363" s="72">
        <v>23.786999999999999</v>
      </c>
      <c r="BG3363" s="12">
        <v>198.24</v>
      </c>
      <c r="BH3363" s="72">
        <v>9.2639999999999993</v>
      </c>
      <c r="BI3363" s="72">
        <v>12.307</v>
      </c>
      <c r="BJ3363" s="12">
        <v>591.19899999999996</v>
      </c>
      <c r="BK3363" s="72">
        <v>27.626000000000001</v>
      </c>
      <c r="BL3363" s="72">
        <v>8.0370000000000008</v>
      </c>
      <c r="BM3363" s="12">
        <v>600.79399999999998</v>
      </c>
      <c r="BN3363" s="72">
        <v>28.074000000000002</v>
      </c>
      <c r="BO3363" s="72">
        <v>7.21</v>
      </c>
      <c r="BP3363" s="12">
        <v>1191.9929999999999</v>
      </c>
      <c r="BQ3363" s="72">
        <v>55.701000000000001</v>
      </c>
      <c r="BR3363" s="72">
        <v>5.1829999999999998</v>
      </c>
      <c r="BS3363" s="12">
        <v>1424.165</v>
      </c>
      <c r="BT3363" s="72">
        <v>66.55</v>
      </c>
      <c r="BU3363" s="72">
        <v>4.3150000000000004</v>
      </c>
      <c r="BV3363" s="12">
        <v>2140</v>
      </c>
      <c r="BW3363" s="72">
        <v>100</v>
      </c>
      <c r="BX3363" s="72">
        <v>4.0179999999999998</v>
      </c>
      <c r="BY3363" s="13"/>
      <c r="BZ3363" s="13"/>
    </row>
    <row r="3364" spans="1:78" ht="12.75" customHeight="1">
      <c r="A3364" s="124" t="s">
        <v>65</v>
      </c>
      <c r="B3364" s="71" t="s">
        <v>81</v>
      </c>
      <c r="C3364" s="71" t="s">
        <v>25</v>
      </c>
      <c r="D3364" s="34">
        <v>45444</v>
      </c>
      <c r="E3364" s="12">
        <v>190.78299999999999</v>
      </c>
      <c r="F3364" s="72">
        <v>8.6479999999999997</v>
      </c>
      <c r="G3364" s="72">
        <v>12.321999999999999</v>
      </c>
      <c r="H3364" s="12">
        <v>45.118000000000002</v>
      </c>
      <c r="I3364" s="72">
        <v>2.0449999999999999</v>
      </c>
      <c r="J3364" s="72">
        <v>28.465</v>
      </c>
      <c r="K3364" s="12">
        <v>38.459000000000003</v>
      </c>
      <c r="L3364" s="72">
        <v>1.7430000000000001</v>
      </c>
      <c r="M3364" s="72">
        <v>29.28</v>
      </c>
      <c r="N3364" s="12">
        <v>83.576999999999998</v>
      </c>
      <c r="O3364" s="72">
        <v>3.7890000000000001</v>
      </c>
      <c r="P3364" s="72">
        <v>22.588000000000001</v>
      </c>
      <c r="Q3364" s="12">
        <v>37.113999999999997</v>
      </c>
      <c r="R3364" s="72">
        <v>1.6819999999999999</v>
      </c>
      <c r="S3364" s="72">
        <v>40.348999999999997</v>
      </c>
      <c r="T3364" s="12">
        <v>120.69199999999999</v>
      </c>
      <c r="U3364" s="72">
        <v>5.4710000000000001</v>
      </c>
      <c r="V3364" s="72">
        <v>20.471</v>
      </c>
      <c r="W3364" s="12">
        <v>364.24099999999999</v>
      </c>
      <c r="X3364" s="72">
        <v>16.510999999999999</v>
      </c>
      <c r="Y3364" s="72">
        <v>10.266999999999999</v>
      </c>
      <c r="Z3364" s="12">
        <v>484.93299999999999</v>
      </c>
      <c r="AA3364" s="72">
        <v>21.981999999999999</v>
      </c>
      <c r="AB3364" s="72">
        <v>9.8019999999999996</v>
      </c>
      <c r="AC3364" s="12">
        <v>675.71600000000001</v>
      </c>
      <c r="AD3364" s="72">
        <v>30.631</v>
      </c>
      <c r="AE3364" s="72">
        <v>8.0809999999999995</v>
      </c>
      <c r="AF3364" s="12">
        <v>0</v>
      </c>
      <c r="AG3364" s="72">
        <v>0</v>
      </c>
      <c r="AH3364" s="72">
        <v>0</v>
      </c>
      <c r="AI3364" s="12">
        <v>96.248999999999995</v>
      </c>
      <c r="AJ3364" s="72">
        <v>4.3630000000000004</v>
      </c>
      <c r="AK3364" s="72">
        <v>27.488</v>
      </c>
      <c r="AL3364" s="12">
        <v>96.248999999999995</v>
      </c>
      <c r="AM3364" s="72">
        <v>4.3630000000000004</v>
      </c>
      <c r="AN3364" s="72">
        <v>27.488</v>
      </c>
      <c r="AO3364" s="12">
        <v>771.96500000000003</v>
      </c>
      <c r="AP3364" s="72">
        <v>34.994</v>
      </c>
      <c r="AQ3364" s="72">
        <v>7.4660000000000002</v>
      </c>
      <c r="AR3364" s="12">
        <v>35.639000000000003</v>
      </c>
      <c r="AS3364" s="72">
        <v>1.6160000000000001</v>
      </c>
      <c r="AT3364" s="72">
        <v>83.686999999999998</v>
      </c>
      <c r="AU3364" s="12">
        <v>8.2460000000000004</v>
      </c>
      <c r="AV3364" s="72">
        <v>0.374</v>
      </c>
      <c r="AW3364" s="72">
        <v>52.906999999999996</v>
      </c>
      <c r="AX3364" s="12">
        <v>149.95500000000001</v>
      </c>
      <c r="AY3364" s="72">
        <v>6.798</v>
      </c>
      <c r="AZ3364" s="72">
        <v>16.867000000000001</v>
      </c>
      <c r="BA3364" s="12">
        <v>158.20099999999999</v>
      </c>
      <c r="BB3364" s="72">
        <v>7.1710000000000003</v>
      </c>
      <c r="BC3364" s="72">
        <v>15.323</v>
      </c>
      <c r="BD3364" s="12">
        <v>49.63</v>
      </c>
      <c r="BE3364" s="72">
        <v>2.25</v>
      </c>
      <c r="BF3364" s="72">
        <v>26.318000000000001</v>
      </c>
      <c r="BG3364" s="12">
        <v>207.83099999999999</v>
      </c>
      <c r="BH3364" s="72">
        <v>9.4209999999999994</v>
      </c>
      <c r="BI3364" s="72">
        <v>13.212</v>
      </c>
      <c r="BJ3364" s="12">
        <v>535.48599999999999</v>
      </c>
      <c r="BK3364" s="72">
        <v>24.274000000000001</v>
      </c>
      <c r="BL3364" s="72">
        <v>7.0039999999999996</v>
      </c>
      <c r="BM3364" s="12">
        <v>655.077</v>
      </c>
      <c r="BN3364" s="72">
        <v>29.695</v>
      </c>
      <c r="BO3364" s="72">
        <v>10.499000000000001</v>
      </c>
      <c r="BP3364" s="12">
        <v>1190.5630000000001</v>
      </c>
      <c r="BQ3364" s="72">
        <v>53.969000000000001</v>
      </c>
      <c r="BR3364" s="72">
        <v>5.3150000000000004</v>
      </c>
      <c r="BS3364" s="12">
        <v>1434.0319999999999</v>
      </c>
      <c r="BT3364" s="72">
        <v>65.006</v>
      </c>
      <c r="BU3364" s="72">
        <v>3.9260000000000002</v>
      </c>
      <c r="BV3364" s="12">
        <v>2205.9969999999998</v>
      </c>
      <c r="BW3364" s="72">
        <v>100</v>
      </c>
      <c r="BX3364" s="72">
        <v>4.008</v>
      </c>
      <c r="BY3364" s="13"/>
      <c r="BZ3364" s="13"/>
    </row>
    <row r="3365" spans="1:78" ht="12.75" customHeight="1">
      <c r="A3365" s="122" t="s">
        <v>65</v>
      </c>
      <c r="B3365" s="71" t="s">
        <v>81</v>
      </c>
      <c r="C3365" s="71" t="s">
        <v>25</v>
      </c>
      <c r="D3365" s="34">
        <v>45536</v>
      </c>
      <c r="E3365" s="12">
        <v>183.53</v>
      </c>
      <c r="F3365" s="72">
        <v>8.0139999999999993</v>
      </c>
      <c r="G3365" s="72">
        <v>14.855</v>
      </c>
      <c r="H3365" s="12">
        <v>60.661000000000001</v>
      </c>
      <c r="I3365" s="72">
        <v>2.649</v>
      </c>
      <c r="J3365" s="72">
        <v>34.612000000000002</v>
      </c>
      <c r="K3365" s="12">
        <v>45.667000000000002</v>
      </c>
      <c r="L3365" s="72">
        <v>1.994</v>
      </c>
      <c r="M3365" s="72">
        <v>53.097000000000001</v>
      </c>
      <c r="N3365" s="12">
        <v>106.327</v>
      </c>
      <c r="O3365" s="72">
        <v>4.6429999999999998</v>
      </c>
      <c r="P3365" s="72">
        <v>25.638000000000002</v>
      </c>
      <c r="Q3365" s="12">
        <v>19.361999999999998</v>
      </c>
      <c r="R3365" s="72">
        <v>0.84499999999999997</v>
      </c>
      <c r="S3365" s="72">
        <v>41.939</v>
      </c>
      <c r="T3365" s="12">
        <v>125.69</v>
      </c>
      <c r="U3365" s="72">
        <v>5.4880000000000004</v>
      </c>
      <c r="V3365" s="72">
        <v>24.004000000000001</v>
      </c>
      <c r="W3365" s="12">
        <v>405.83499999999998</v>
      </c>
      <c r="X3365" s="72">
        <v>17.721</v>
      </c>
      <c r="Y3365" s="72">
        <v>10.526</v>
      </c>
      <c r="Z3365" s="12">
        <v>531.52499999999998</v>
      </c>
      <c r="AA3365" s="72">
        <v>23.209</v>
      </c>
      <c r="AB3365" s="72">
        <v>9.7319999999999993</v>
      </c>
      <c r="AC3365" s="12">
        <v>715.05499999999995</v>
      </c>
      <c r="AD3365" s="72">
        <v>31.222999999999999</v>
      </c>
      <c r="AE3365" s="72">
        <v>8.4879999999999995</v>
      </c>
      <c r="AF3365" s="12">
        <v>0</v>
      </c>
      <c r="AG3365" s="72">
        <v>0</v>
      </c>
      <c r="AH3365" s="72">
        <v>0</v>
      </c>
      <c r="AI3365" s="12">
        <v>108.161</v>
      </c>
      <c r="AJ3365" s="72">
        <v>4.7229999999999999</v>
      </c>
      <c r="AK3365" s="72">
        <v>22.158000000000001</v>
      </c>
      <c r="AL3365" s="12">
        <v>108.161</v>
      </c>
      <c r="AM3365" s="72">
        <v>4.7229999999999999</v>
      </c>
      <c r="AN3365" s="72">
        <v>22.158000000000001</v>
      </c>
      <c r="AO3365" s="12">
        <v>823.21600000000001</v>
      </c>
      <c r="AP3365" s="72">
        <v>35.945999999999998</v>
      </c>
      <c r="AQ3365" s="72">
        <v>7.8609999999999998</v>
      </c>
      <c r="AR3365" s="12">
        <v>53.859000000000002</v>
      </c>
      <c r="AS3365" s="72">
        <v>2.3519999999999999</v>
      </c>
      <c r="AT3365" s="72">
        <v>31.32</v>
      </c>
      <c r="AU3365" s="12">
        <v>21.920999999999999</v>
      </c>
      <c r="AV3365" s="72">
        <v>0.95699999999999996</v>
      </c>
      <c r="AW3365" s="72">
        <v>40.898000000000003</v>
      </c>
      <c r="AX3365" s="12">
        <v>138.72300000000001</v>
      </c>
      <c r="AY3365" s="72">
        <v>6.0570000000000004</v>
      </c>
      <c r="AZ3365" s="72">
        <v>17.888999999999999</v>
      </c>
      <c r="BA3365" s="12">
        <v>160.64400000000001</v>
      </c>
      <c r="BB3365" s="72">
        <v>7.0149999999999997</v>
      </c>
      <c r="BC3365" s="72">
        <v>15.632</v>
      </c>
      <c r="BD3365" s="12">
        <v>60.212000000000003</v>
      </c>
      <c r="BE3365" s="72">
        <v>2.629</v>
      </c>
      <c r="BF3365" s="72">
        <v>38.176000000000002</v>
      </c>
      <c r="BG3365" s="12">
        <v>220.85599999999999</v>
      </c>
      <c r="BH3365" s="72">
        <v>9.6440000000000001</v>
      </c>
      <c r="BI3365" s="72">
        <v>14.243</v>
      </c>
      <c r="BJ3365" s="12">
        <v>650.05999999999995</v>
      </c>
      <c r="BK3365" s="72">
        <v>28.385000000000002</v>
      </c>
      <c r="BL3365" s="72">
        <v>6.2380000000000004</v>
      </c>
      <c r="BM3365" s="12">
        <v>542.16</v>
      </c>
      <c r="BN3365" s="72">
        <v>23.673999999999999</v>
      </c>
      <c r="BO3365" s="72">
        <v>8.1229999999999993</v>
      </c>
      <c r="BP3365" s="12">
        <v>1192.2190000000001</v>
      </c>
      <c r="BQ3365" s="72">
        <v>52.058999999999997</v>
      </c>
      <c r="BR3365" s="72">
        <v>4.4930000000000003</v>
      </c>
      <c r="BS3365" s="12">
        <v>1466.934</v>
      </c>
      <c r="BT3365" s="72">
        <v>64.054000000000002</v>
      </c>
      <c r="BU3365" s="72">
        <v>4.165</v>
      </c>
      <c r="BV3365" s="12">
        <v>2290.15</v>
      </c>
      <c r="BW3365" s="72">
        <v>100</v>
      </c>
      <c r="BX3365" s="72">
        <v>3.5830000000000002</v>
      </c>
      <c r="BY3365" s="13"/>
      <c r="BZ3365" s="13"/>
    </row>
    <row r="3366" spans="1:78" ht="12.75" customHeight="1">
      <c r="A3366" s="122" t="s">
        <v>65</v>
      </c>
      <c r="B3366" s="71" t="s">
        <v>81</v>
      </c>
      <c r="C3366" s="71" t="s">
        <v>25</v>
      </c>
      <c r="D3366" s="34">
        <v>45627</v>
      </c>
      <c r="E3366" s="12">
        <v>144.82499999999999</v>
      </c>
      <c r="F3366" s="72">
        <v>6.5759999999999996</v>
      </c>
      <c r="G3366" s="72">
        <v>15.323</v>
      </c>
      <c r="H3366" s="12">
        <v>54.911999999999999</v>
      </c>
      <c r="I3366" s="72">
        <v>2.4929999999999999</v>
      </c>
      <c r="J3366" s="72">
        <v>27.52</v>
      </c>
      <c r="K3366" s="12">
        <v>56.418999999999997</v>
      </c>
      <c r="L3366" s="72">
        <v>2.5619999999999998</v>
      </c>
      <c r="M3366" s="72">
        <v>25.478999999999999</v>
      </c>
      <c r="N3366" s="12">
        <v>111.33</v>
      </c>
      <c r="O3366" s="72">
        <v>5.0549999999999997</v>
      </c>
      <c r="P3366" s="72">
        <v>20.571000000000002</v>
      </c>
      <c r="Q3366" s="12">
        <v>28.323</v>
      </c>
      <c r="R3366" s="72">
        <v>1.286</v>
      </c>
      <c r="S3366" s="72">
        <v>44.704000000000001</v>
      </c>
      <c r="T3366" s="12">
        <v>139.65299999999999</v>
      </c>
      <c r="U3366" s="72">
        <v>6.3410000000000002</v>
      </c>
      <c r="V3366" s="72">
        <v>19.518999999999998</v>
      </c>
      <c r="W3366" s="12">
        <v>313.40800000000002</v>
      </c>
      <c r="X3366" s="72">
        <v>14.23</v>
      </c>
      <c r="Y3366" s="72">
        <v>10.928000000000001</v>
      </c>
      <c r="Z3366" s="12">
        <v>453.06099999999998</v>
      </c>
      <c r="AA3366" s="72">
        <v>20.571000000000002</v>
      </c>
      <c r="AB3366" s="72">
        <v>10.222</v>
      </c>
      <c r="AC3366" s="12">
        <v>597.88599999999997</v>
      </c>
      <c r="AD3366" s="72">
        <v>27.146999999999998</v>
      </c>
      <c r="AE3366" s="72">
        <v>9.3309999999999995</v>
      </c>
      <c r="AF3366" s="12">
        <v>9.2710000000000008</v>
      </c>
      <c r="AG3366" s="72">
        <v>0.42099999999999999</v>
      </c>
      <c r="AH3366" s="72">
        <v>64.054000000000002</v>
      </c>
      <c r="AI3366" s="12">
        <v>105.458</v>
      </c>
      <c r="AJ3366" s="72">
        <v>4.7880000000000003</v>
      </c>
      <c r="AK3366" s="72">
        <v>17.085999999999999</v>
      </c>
      <c r="AL3366" s="12">
        <v>114.72799999999999</v>
      </c>
      <c r="AM3366" s="72">
        <v>5.2089999999999996</v>
      </c>
      <c r="AN3366" s="72">
        <v>18.22</v>
      </c>
      <c r="AO3366" s="12">
        <v>712.61400000000003</v>
      </c>
      <c r="AP3366" s="72">
        <v>32.356000000000002</v>
      </c>
      <c r="AQ3366" s="72">
        <v>8.7840000000000007</v>
      </c>
      <c r="AR3366" s="12">
        <v>37.384999999999998</v>
      </c>
      <c r="AS3366" s="72">
        <v>1.6970000000000001</v>
      </c>
      <c r="AT3366" s="72">
        <v>34.418999999999997</v>
      </c>
      <c r="AU3366" s="12">
        <v>13.295999999999999</v>
      </c>
      <c r="AV3366" s="72">
        <v>0.60399999999999998</v>
      </c>
      <c r="AW3366" s="72">
        <v>57.636000000000003</v>
      </c>
      <c r="AX3366" s="12">
        <v>108.563</v>
      </c>
      <c r="AY3366" s="72">
        <v>4.9290000000000003</v>
      </c>
      <c r="AZ3366" s="72">
        <v>19.954999999999998</v>
      </c>
      <c r="BA3366" s="12">
        <v>121.86</v>
      </c>
      <c r="BB3366" s="72">
        <v>5.5330000000000004</v>
      </c>
      <c r="BC3366" s="72">
        <v>17.748000000000001</v>
      </c>
      <c r="BD3366" s="12">
        <v>51.277999999999999</v>
      </c>
      <c r="BE3366" s="72">
        <v>2.3279999999999998</v>
      </c>
      <c r="BF3366" s="72">
        <v>32.555</v>
      </c>
      <c r="BG3366" s="12">
        <v>173.137</v>
      </c>
      <c r="BH3366" s="72">
        <v>7.8609999999999998</v>
      </c>
      <c r="BI3366" s="72">
        <v>15.102</v>
      </c>
      <c r="BJ3366" s="12">
        <v>701.23500000000001</v>
      </c>
      <c r="BK3366" s="72">
        <v>31.84</v>
      </c>
      <c r="BL3366" s="72">
        <v>8.4510000000000005</v>
      </c>
      <c r="BM3366" s="12">
        <v>578.01900000000001</v>
      </c>
      <c r="BN3366" s="72">
        <v>26.245000000000001</v>
      </c>
      <c r="BO3366" s="72">
        <v>7.3230000000000004</v>
      </c>
      <c r="BP3366" s="12">
        <v>1279.2539999999999</v>
      </c>
      <c r="BQ3366" s="72">
        <v>58.085000000000001</v>
      </c>
      <c r="BR3366" s="72">
        <v>5.3760000000000003</v>
      </c>
      <c r="BS3366" s="12">
        <v>1489.777</v>
      </c>
      <c r="BT3366" s="72">
        <v>67.644000000000005</v>
      </c>
      <c r="BU3366" s="72">
        <v>4.6280000000000001</v>
      </c>
      <c r="BV3366" s="12">
        <v>2202.3910000000001</v>
      </c>
      <c r="BW3366" s="72">
        <v>100</v>
      </c>
      <c r="BX3366" s="72">
        <v>4.7450000000000001</v>
      </c>
      <c r="BY3366" s="13"/>
      <c r="BZ3366" s="13"/>
    </row>
    <row r="3367" spans="1:78" ht="12.75" customHeight="1">
      <c r="A3367" s="122" t="s">
        <v>65</v>
      </c>
      <c r="B3367" s="71" t="s">
        <v>81</v>
      </c>
      <c r="C3367" s="71" t="s">
        <v>25</v>
      </c>
      <c r="D3367" s="34">
        <v>45717</v>
      </c>
      <c r="E3367" s="12">
        <v>171.35900000000001</v>
      </c>
      <c r="F3367" s="72">
        <v>7.8609999999999998</v>
      </c>
      <c r="G3367" s="72">
        <v>12.897</v>
      </c>
      <c r="H3367" s="12">
        <v>32.823</v>
      </c>
      <c r="I3367" s="72">
        <v>1.506</v>
      </c>
      <c r="J3367" s="72">
        <v>29.242999999999999</v>
      </c>
      <c r="K3367" s="12">
        <v>36.222000000000001</v>
      </c>
      <c r="L3367" s="72">
        <v>1.6619999999999999</v>
      </c>
      <c r="M3367" s="72">
        <v>35.215000000000003</v>
      </c>
      <c r="N3367" s="12">
        <v>69.045000000000002</v>
      </c>
      <c r="O3367" s="72">
        <v>3.1669999999999998</v>
      </c>
      <c r="P3367" s="72">
        <v>22.420999999999999</v>
      </c>
      <c r="Q3367" s="12">
        <v>10.939</v>
      </c>
      <c r="R3367" s="72">
        <v>0.502</v>
      </c>
      <c r="S3367" s="72">
        <v>61.871000000000002</v>
      </c>
      <c r="T3367" s="12">
        <v>79.983999999999995</v>
      </c>
      <c r="U3367" s="72">
        <v>3.669</v>
      </c>
      <c r="V3367" s="72">
        <v>21.341999999999999</v>
      </c>
      <c r="W3367" s="12">
        <v>360.67500000000001</v>
      </c>
      <c r="X3367" s="72">
        <v>16.545999999999999</v>
      </c>
      <c r="Y3367" s="72">
        <v>14.074999999999999</v>
      </c>
      <c r="Z3367" s="12">
        <v>440.65899999999999</v>
      </c>
      <c r="AA3367" s="72">
        <v>20.215</v>
      </c>
      <c r="AB3367" s="72">
        <v>12.148</v>
      </c>
      <c r="AC3367" s="12">
        <v>612.01800000000003</v>
      </c>
      <c r="AD3367" s="72">
        <v>28.076000000000001</v>
      </c>
      <c r="AE3367" s="72">
        <v>9.2460000000000004</v>
      </c>
      <c r="AF3367" s="12">
        <v>17.442</v>
      </c>
      <c r="AG3367" s="72">
        <v>0.8</v>
      </c>
      <c r="AH3367" s="72">
        <v>77.138999999999996</v>
      </c>
      <c r="AI3367" s="12">
        <v>103.69199999999999</v>
      </c>
      <c r="AJ3367" s="72">
        <v>4.7569999999999997</v>
      </c>
      <c r="AK3367" s="72">
        <v>15.54</v>
      </c>
      <c r="AL3367" s="12">
        <v>121.13500000000001</v>
      </c>
      <c r="AM3367" s="72">
        <v>5.5570000000000004</v>
      </c>
      <c r="AN3367" s="72">
        <v>14.218</v>
      </c>
      <c r="AO3367" s="12">
        <v>733.15300000000002</v>
      </c>
      <c r="AP3367" s="72">
        <v>33.633000000000003</v>
      </c>
      <c r="AQ3367" s="72">
        <v>7.9349999999999996</v>
      </c>
      <c r="AR3367" s="12">
        <v>5.319</v>
      </c>
      <c r="AS3367" s="72">
        <v>0.24399999999999999</v>
      </c>
      <c r="AT3367" s="72">
        <v>75.149000000000001</v>
      </c>
      <c r="AU3367" s="12">
        <v>6.1970000000000001</v>
      </c>
      <c r="AV3367" s="72">
        <v>0.28399999999999997</v>
      </c>
      <c r="AW3367" s="72">
        <v>66.954999999999998</v>
      </c>
      <c r="AX3367" s="12">
        <v>136.131</v>
      </c>
      <c r="AY3367" s="72">
        <v>6.2450000000000001</v>
      </c>
      <c r="AZ3367" s="72">
        <v>24.623999999999999</v>
      </c>
      <c r="BA3367" s="12">
        <v>142.328</v>
      </c>
      <c r="BB3367" s="72">
        <v>6.5289999999999999</v>
      </c>
      <c r="BC3367" s="72">
        <v>23.704999999999998</v>
      </c>
      <c r="BD3367" s="12">
        <v>74.688999999999993</v>
      </c>
      <c r="BE3367" s="72">
        <v>3.4260000000000002</v>
      </c>
      <c r="BF3367" s="72">
        <v>28.574000000000002</v>
      </c>
      <c r="BG3367" s="12">
        <v>217.017</v>
      </c>
      <c r="BH3367" s="72">
        <v>9.9550000000000001</v>
      </c>
      <c r="BI3367" s="72">
        <v>20.888999999999999</v>
      </c>
      <c r="BJ3367" s="12">
        <v>632.43600000000004</v>
      </c>
      <c r="BK3367" s="72">
        <v>29.012</v>
      </c>
      <c r="BL3367" s="72">
        <v>10.866</v>
      </c>
      <c r="BM3367" s="12">
        <v>591.96</v>
      </c>
      <c r="BN3367" s="72">
        <v>27.155999999999999</v>
      </c>
      <c r="BO3367" s="72">
        <v>8.4350000000000005</v>
      </c>
      <c r="BP3367" s="12">
        <v>1224.396</v>
      </c>
      <c r="BQ3367" s="72">
        <v>56.167999999999999</v>
      </c>
      <c r="BR3367" s="72">
        <v>5.5129999999999999</v>
      </c>
      <c r="BS3367" s="12">
        <v>1446.732</v>
      </c>
      <c r="BT3367" s="72">
        <v>66.367000000000004</v>
      </c>
      <c r="BU3367" s="72">
        <v>5.0410000000000004</v>
      </c>
      <c r="BV3367" s="12">
        <v>2179.8850000000002</v>
      </c>
      <c r="BW3367" s="72">
        <v>100</v>
      </c>
      <c r="BX3367" s="72">
        <v>3.7440000000000002</v>
      </c>
      <c r="BY3367" s="13"/>
      <c r="BZ3367" s="13"/>
    </row>
    <row r="3368" spans="1:78" ht="12.75" customHeight="1">
      <c r="A3368" s="122" t="s">
        <v>65</v>
      </c>
      <c r="B3368" s="71" t="s">
        <v>81</v>
      </c>
      <c r="C3368" s="71" t="s">
        <v>25</v>
      </c>
      <c r="D3368" s="34">
        <v>45809</v>
      </c>
      <c r="E3368" s="12">
        <v>123.35899999999999</v>
      </c>
      <c r="F3368" s="72">
        <v>5.8419999999999996</v>
      </c>
      <c r="G3368" s="72">
        <v>18.824999999999999</v>
      </c>
      <c r="H3368" s="12">
        <v>24.678000000000001</v>
      </c>
      <c r="I3368" s="72">
        <v>1.169</v>
      </c>
      <c r="J3368" s="72">
        <v>40.628999999999998</v>
      </c>
      <c r="K3368" s="12">
        <v>15.423</v>
      </c>
      <c r="L3368" s="72">
        <v>0.73</v>
      </c>
      <c r="M3368" s="72">
        <v>42.593000000000004</v>
      </c>
      <c r="N3368" s="12">
        <v>40.1</v>
      </c>
      <c r="O3368" s="72">
        <v>1.899</v>
      </c>
      <c r="P3368" s="72">
        <v>28.808</v>
      </c>
      <c r="Q3368" s="12">
        <v>9.8979999999999997</v>
      </c>
      <c r="R3368" s="72">
        <v>0.46899999999999997</v>
      </c>
      <c r="S3368" s="72">
        <v>54.11</v>
      </c>
      <c r="T3368" s="12">
        <v>49.997999999999998</v>
      </c>
      <c r="U3368" s="72">
        <v>2.3679999999999999</v>
      </c>
      <c r="V3368" s="72">
        <v>25.893999999999998</v>
      </c>
      <c r="W3368" s="12">
        <v>348.06299999999999</v>
      </c>
      <c r="X3368" s="72">
        <v>16.481999999999999</v>
      </c>
      <c r="Y3368" s="72">
        <v>11.859</v>
      </c>
      <c r="Z3368" s="12">
        <v>398.06200000000001</v>
      </c>
      <c r="AA3368" s="72">
        <v>18.850000000000001</v>
      </c>
      <c r="AB3368" s="72">
        <v>10.632</v>
      </c>
      <c r="AC3368" s="12">
        <v>521.42100000000005</v>
      </c>
      <c r="AD3368" s="72">
        <v>24.690999999999999</v>
      </c>
      <c r="AE3368" s="72">
        <v>9.1180000000000003</v>
      </c>
      <c r="AF3368" s="12">
        <v>0</v>
      </c>
      <c r="AG3368" s="72">
        <v>0</v>
      </c>
      <c r="AH3368" s="72">
        <v>0</v>
      </c>
      <c r="AI3368" s="12">
        <v>99.899000000000001</v>
      </c>
      <c r="AJ3368" s="72">
        <v>4.7309999999999999</v>
      </c>
      <c r="AK3368" s="72">
        <v>21.702000000000002</v>
      </c>
      <c r="AL3368" s="12">
        <v>99.899000000000001</v>
      </c>
      <c r="AM3368" s="72">
        <v>4.7309999999999999</v>
      </c>
      <c r="AN3368" s="72">
        <v>21.702000000000002</v>
      </c>
      <c r="AO3368" s="12">
        <v>621.32000000000005</v>
      </c>
      <c r="AP3368" s="72">
        <v>29.422000000000001</v>
      </c>
      <c r="AQ3368" s="72">
        <v>9.0050000000000008</v>
      </c>
      <c r="AR3368" s="12">
        <v>32.764000000000003</v>
      </c>
      <c r="AS3368" s="72">
        <v>1.5509999999999999</v>
      </c>
      <c r="AT3368" s="72">
        <v>45.558</v>
      </c>
      <c r="AU3368" s="12">
        <v>5.6920000000000002</v>
      </c>
      <c r="AV3368" s="72">
        <v>0.27</v>
      </c>
      <c r="AW3368" s="72">
        <v>64.733999999999995</v>
      </c>
      <c r="AX3368" s="12">
        <v>146.34800000000001</v>
      </c>
      <c r="AY3368" s="72">
        <v>6.93</v>
      </c>
      <c r="AZ3368" s="72">
        <v>23.709</v>
      </c>
      <c r="BA3368" s="12">
        <v>152.03899999999999</v>
      </c>
      <c r="BB3368" s="72">
        <v>7.2</v>
      </c>
      <c r="BC3368" s="72">
        <v>23.515000000000001</v>
      </c>
      <c r="BD3368" s="12">
        <v>18.283000000000001</v>
      </c>
      <c r="BE3368" s="72">
        <v>0.86599999999999999</v>
      </c>
      <c r="BF3368" s="72">
        <v>46.27</v>
      </c>
      <c r="BG3368" s="12">
        <v>170.32300000000001</v>
      </c>
      <c r="BH3368" s="72">
        <v>8.0649999999999995</v>
      </c>
      <c r="BI3368" s="72">
        <v>21.414000000000001</v>
      </c>
      <c r="BJ3368" s="12">
        <v>651.09500000000003</v>
      </c>
      <c r="BK3368" s="72">
        <v>30.832000000000001</v>
      </c>
      <c r="BL3368" s="72">
        <v>9.6210000000000004</v>
      </c>
      <c r="BM3368" s="12">
        <v>636.26</v>
      </c>
      <c r="BN3368" s="72">
        <v>30.129000000000001</v>
      </c>
      <c r="BO3368" s="72">
        <v>8.1940000000000008</v>
      </c>
      <c r="BP3368" s="12">
        <v>1287.354</v>
      </c>
      <c r="BQ3368" s="72">
        <v>60.960999999999999</v>
      </c>
      <c r="BR3368" s="72">
        <v>5.0940000000000003</v>
      </c>
      <c r="BS3368" s="12">
        <v>1490.441</v>
      </c>
      <c r="BT3368" s="72">
        <v>70.578000000000003</v>
      </c>
      <c r="BU3368" s="72">
        <v>3.851</v>
      </c>
      <c r="BV3368" s="12">
        <v>2111.761</v>
      </c>
      <c r="BW3368" s="72">
        <v>100</v>
      </c>
      <c r="BX3368" s="72">
        <v>4.0469999999999997</v>
      </c>
      <c r="BY3368" s="13"/>
      <c r="BZ3368" s="13"/>
    </row>
    <row r="3369" spans="1:78" ht="12.75" customHeight="1">
      <c r="A3369" s="122" t="s">
        <v>65</v>
      </c>
      <c r="B3369" s="71" t="s">
        <v>81</v>
      </c>
      <c r="C3369" s="71" t="s">
        <v>25</v>
      </c>
      <c r="D3369" s="34">
        <v>45901</v>
      </c>
      <c r="E3369" s="12">
        <v>154.554</v>
      </c>
      <c r="F3369" s="72">
        <v>7.2960000000000003</v>
      </c>
      <c r="G3369" s="72">
        <v>16.623999999999999</v>
      </c>
      <c r="H3369" s="12">
        <v>40.828000000000003</v>
      </c>
      <c r="I3369" s="72">
        <v>1.927</v>
      </c>
      <c r="J3369" s="72">
        <v>39.892000000000003</v>
      </c>
      <c r="K3369" s="12">
        <v>12.831</v>
      </c>
      <c r="L3369" s="72">
        <v>0.60599999999999998</v>
      </c>
      <c r="M3369" s="72">
        <v>51.712000000000003</v>
      </c>
      <c r="N3369" s="12">
        <v>53.658999999999999</v>
      </c>
      <c r="O3369" s="72">
        <v>2.5329999999999999</v>
      </c>
      <c r="P3369" s="72">
        <v>33.405000000000001</v>
      </c>
      <c r="Q3369" s="12">
        <v>30.719000000000001</v>
      </c>
      <c r="R3369" s="72">
        <v>1.45</v>
      </c>
      <c r="S3369" s="72">
        <v>53.826999999999998</v>
      </c>
      <c r="T3369" s="12">
        <v>84.378</v>
      </c>
      <c r="U3369" s="72">
        <v>3.9830000000000001</v>
      </c>
      <c r="V3369" s="72">
        <v>27.103999999999999</v>
      </c>
      <c r="W3369" s="12">
        <v>374.43700000000001</v>
      </c>
      <c r="X3369" s="72">
        <v>17.675000000000001</v>
      </c>
      <c r="Y3369" s="72">
        <v>13.861000000000001</v>
      </c>
      <c r="Z3369" s="12">
        <v>458.815</v>
      </c>
      <c r="AA3369" s="72">
        <v>21.658000000000001</v>
      </c>
      <c r="AB3369" s="72">
        <v>11.305999999999999</v>
      </c>
      <c r="AC3369" s="12">
        <v>613.36900000000003</v>
      </c>
      <c r="AD3369" s="72">
        <v>28.954000000000001</v>
      </c>
      <c r="AE3369" s="72">
        <v>7.8550000000000004</v>
      </c>
      <c r="AF3369" s="12">
        <v>7.11</v>
      </c>
      <c r="AG3369" s="72">
        <v>0.33600000000000002</v>
      </c>
      <c r="AH3369" s="72">
        <v>106.721</v>
      </c>
      <c r="AI3369" s="12">
        <v>109.57</v>
      </c>
      <c r="AJ3369" s="72">
        <v>5.1719999999999997</v>
      </c>
      <c r="AK3369" s="72">
        <v>17.733000000000001</v>
      </c>
      <c r="AL3369" s="12">
        <v>116.68</v>
      </c>
      <c r="AM3369" s="72">
        <v>5.508</v>
      </c>
      <c r="AN3369" s="72">
        <v>16.632000000000001</v>
      </c>
      <c r="AO3369" s="12">
        <v>730.04899999999998</v>
      </c>
      <c r="AP3369" s="72">
        <v>34.462000000000003</v>
      </c>
      <c r="AQ3369" s="72">
        <v>7.3310000000000004</v>
      </c>
      <c r="AR3369" s="12">
        <v>30.661999999999999</v>
      </c>
      <c r="AS3369" s="72">
        <v>1.4470000000000001</v>
      </c>
      <c r="AT3369" s="72">
        <v>37.584000000000003</v>
      </c>
      <c r="AU3369" s="12">
        <v>10.233000000000001</v>
      </c>
      <c r="AV3369" s="72">
        <v>0.48299999999999998</v>
      </c>
      <c r="AW3369" s="72">
        <v>59.494</v>
      </c>
      <c r="AX3369" s="12">
        <v>121.318</v>
      </c>
      <c r="AY3369" s="72">
        <v>5.7270000000000003</v>
      </c>
      <c r="AZ3369" s="72">
        <v>23.530999999999999</v>
      </c>
      <c r="BA3369" s="12">
        <v>131.55099999999999</v>
      </c>
      <c r="BB3369" s="72">
        <v>6.21</v>
      </c>
      <c r="BC3369" s="72">
        <v>21.007999999999999</v>
      </c>
      <c r="BD3369" s="12">
        <v>36.462000000000003</v>
      </c>
      <c r="BE3369" s="72">
        <v>1.7210000000000001</v>
      </c>
      <c r="BF3369" s="72">
        <v>42.715000000000003</v>
      </c>
      <c r="BG3369" s="12">
        <v>168.01300000000001</v>
      </c>
      <c r="BH3369" s="72">
        <v>7.931</v>
      </c>
      <c r="BI3369" s="72">
        <v>17.670000000000002</v>
      </c>
      <c r="BJ3369" s="12">
        <v>545.98299999999995</v>
      </c>
      <c r="BK3369" s="72">
        <v>25.773</v>
      </c>
      <c r="BL3369" s="72">
        <v>10.103</v>
      </c>
      <c r="BM3369" s="12">
        <v>643.70100000000002</v>
      </c>
      <c r="BN3369" s="72">
        <v>30.385999999999999</v>
      </c>
      <c r="BO3369" s="72">
        <v>7.09</v>
      </c>
      <c r="BP3369" s="12">
        <v>1189.6849999999999</v>
      </c>
      <c r="BQ3369" s="72">
        <v>56.158999999999999</v>
      </c>
      <c r="BR3369" s="72">
        <v>6.7329999999999997</v>
      </c>
      <c r="BS3369" s="12">
        <v>1388.36</v>
      </c>
      <c r="BT3369" s="72">
        <v>65.537999999999997</v>
      </c>
      <c r="BU3369" s="72">
        <v>5.3120000000000003</v>
      </c>
      <c r="BV3369" s="12">
        <v>2118.4090000000001</v>
      </c>
      <c r="BW3369" s="72">
        <v>100</v>
      </c>
      <c r="BX3369" s="72">
        <v>3.8620000000000001</v>
      </c>
      <c r="BY3369" s="13"/>
      <c r="BZ3369" s="13"/>
    </row>
    <row r="3370" spans="1:78" ht="12.75" customHeight="1">
      <c r="A3370" s="122" t="s">
        <v>65</v>
      </c>
      <c r="B3370" s="71" t="s">
        <v>81</v>
      </c>
      <c r="C3370" s="71" t="s">
        <v>25</v>
      </c>
      <c r="D3370" s="34">
        <v>45992</v>
      </c>
      <c r="E3370" s="12">
        <v>226.983</v>
      </c>
      <c r="F3370" s="72">
        <v>9.7460000000000004</v>
      </c>
      <c r="G3370" s="72">
        <v>12.955</v>
      </c>
      <c r="H3370" s="12">
        <v>30.815999999999999</v>
      </c>
      <c r="I3370" s="72">
        <v>1.323</v>
      </c>
      <c r="J3370" s="72">
        <v>50.073</v>
      </c>
      <c r="K3370" s="12">
        <v>29.254000000000001</v>
      </c>
      <c r="L3370" s="72">
        <v>1.256</v>
      </c>
      <c r="M3370" s="72">
        <v>43.972000000000001</v>
      </c>
      <c r="N3370" s="12">
        <v>60.07</v>
      </c>
      <c r="O3370" s="72">
        <v>2.5790000000000002</v>
      </c>
      <c r="P3370" s="72">
        <v>37.335000000000001</v>
      </c>
      <c r="Q3370" s="12">
        <v>19.699000000000002</v>
      </c>
      <c r="R3370" s="72">
        <v>0.84599999999999997</v>
      </c>
      <c r="S3370" s="72">
        <v>54.688000000000002</v>
      </c>
      <c r="T3370" s="12">
        <v>79.769000000000005</v>
      </c>
      <c r="U3370" s="72">
        <v>3.4249999999999998</v>
      </c>
      <c r="V3370" s="72">
        <v>31.731000000000002</v>
      </c>
      <c r="W3370" s="12">
        <v>374.62299999999999</v>
      </c>
      <c r="X3370" s="72">
        <v>16.085999999999999</v>
      </c>
      <c r="Y3370" s="72">
        <v>14.121</v>
      </c>
      <c r="Z3370" s="12">
        <v>454.392</v>
      </c>
      <c r="AA3370" s="72">
        <v>19.510999999999999</v>
      </c>
      <c r="AB3370" s="72">
        <v>10.567</v>
      </c>
      <c r="AC3370" s="12">
        <v>681.375</v>
      </c>
      <c r="AD3370" s="72">
        <v>29.257000000000001</v>
      </c>
      <c r="AE3370" s="72">
        <v>8.6280000000000001</v>
      </c>
      <c r="AF3370" s="12">
        <v>4.9260000000000002</v>
      </c>
      <c r="AG3370" s="72">
        <v>0.21199999999999999</v>
      </c>
      <c r="AH3370" s="72">
        <v>117.64700000000001</v>
      </c>
      <c r="AI3370" s="12">
        <v>104.279</v>
      </c>
      <c r="AJ3370" s="72">
        <v>4.4779999999999998</v>
      </c>
      <c r="AK3370" s="72">
        <v>24.553000000000001</v>
      </c>
      <c r="AL3370" s="12">
        <v>109.205</v>
      </c>
      <c r="AM3370" s="72">
        <v>4.6890000000000001</v>
      </c>
      <c r="AN3370" s="72">
        <v>22.459</v>
      </c>
      <c r="AO3370" s="12">
        <v>790.57899999999995</v>
      </c>
      <c r="AP3370" s="72">
        <v>33.945999999999998</v>
      </c>
      <c r="AQ3370" s="72">
        <v>7.8689999999999998</v>
      </c>
      <c r="AR3370" s="12">
        <v>32.530999999999999</v>
      </c>
      <c r="AS3370" s="72">
        <v>1.397</v>
      </c>
      <c r="AT3370" s="72">
        <v>44.406999999999996</v>
      </c>
      <c r="AU3370" s="12">
        <v>10.529</v>
      </c>
      <c r="AV3370" s="72">
        <v>0.45200000000000001</v>
      </c>
      <c r="AW3370" s="72">
        <v>71.84</v>
      </c>
      <c r="AX3370" s="12">
        <v>70.441000000000003</v>
      </c>
      <c r="AY3370" s="72">
        <v>3.0249999999999999</v>
      </c>
      <c r="AZ3370" s="72">
        <v>40.415999999999997</v>
      </c>
      <c r="BA3370" s="12">
        <v>80.97</v>
      </c>
      <c r="BB3370" s="72">
        <v>3.4769999999999999</v>
      </c>
      <c r="BC3370" s="72">
        <v>34.936999999999998</v>
      </c>
      <c r="BD3370" s="12">
        <v>69.14</v>
      </c>
      <c r="BE3370" s="72">
        <v>2.9689999999999999</v>
      </c>
      <c r="BF3370" s="72">
        <v>39.935000000000002</v>
      </c>
      <c r="BG3370" s="12">
        <v>150.11000000000001</v>
      </c>
      <c r="BH3370" s="72">
        <v>6.4450000000000003</v>
      </c>
      <c r="BI3370" s="72">
        <v>23.587</v>
      </c>
      <c r="BJ3370" s="12">
        <v>619.76599999999996</v>
      </c>
      <c r="BK3370" s="72">
        <v>26.611000000000001</v>
      </c>
      <c r="BL3370" s="72">
        <v>10.955</v>
      </c>
      <c r="BM3370" s="12">
        <v>735.95399999999995</v>
      </c>
      <c r="BN3370" s="72">
        <v>31.6</v>
      </c>
      <c r="BO3370" s="72">
        <v>7.992</v>
      </c>
      <c r="BP3370" s="12">
        <v>1355.7190000000001</v>
      </c>
      <c r="BQ3370" s="72">
        <v>58.212000000000003</v>
      </c>
      <c r="BR3370" s="72">
        <v>5.5140000000000002</v>
      </c>
      <c r="BS3370" s="12">
        <v>1538.3610000000001</v>
      </c>
      <c r="BT3370" s="72">
        <v>66.054000000000002</v>
      </c>
      <c r="BU3370" s="72">
        <v>5.1189999999999998</v>
      </c>
      <c r="BV3370" s="12">
        <v>2328.94</v>
      </c>
      <c r="BW3370" s="72">
        <v>100</v>
      </c>
      <c r="BX3370" s="72">
        <v>4.4589999999999996</v>
      </c>
      <c r="BY3370" s="13"/>
      <c r="BZ3370" s="13"/>
    </row>
    <row r="3371" spans="1:78" ht="12.75" customHeight="1">
      <c r="A3371" s="122" t="s">
        <v>65</v>
      </c>
      <c r="B3371" s="71" t="s">
        <v>81</v>
      </c>
      <c r="C3371" s="71" t="s">
        <v>25</v>
      </c>
      <c r="D3371" s="34">
        <v>46082</v>
      </c>
      <c r="E3371" s="12">
        <v>135.691</v>
      </c>
      <c r="F3371" s="72">
        <v>6.109</v>
      </c>
      <c r="G3371" s="72">
        <v>18.667000000000002</v>
      </c>
      <c r="H3371" s="12">
        <v>30.488</v>
      </c>
      <c r="I3371" s="72">
        <v>1.373</v>
      </c>
      <c r="J3371" s="72">
        <v>35.124000000000002</v>
      </c>
      <c r="K3371" s="12">
        <v>4.016</v>
      </c>
      <c r="L3371" s="72">
        <v>0.18099999999999999</v>
      </c>
      <c r="M3371" s="72">
        <v>73.13</v>
      </c>
      <c r="N3371" s="12">
        <v>34.503999999999998</v>
      </c>
      <c r="O3371" s="72">
        <v>1.5529999999999999</v>
      </c>
      <c r="P3371" s="72">
        <v>31.279</v>
      </c>
      <c r="Q3371" s="12">
        <v>8.3219999999999992</v>
      </c>
      <c r="R3371" s="72">
        <v>0.375</v>
      </c>
      <c r="S3371" s="72">
        <v>62.796999999999997</v>
      </c>
      <c r="T3371" s="12">
        <v>42.826000000000001</v>
      </c>
      <c r="U3371" s="72">
        <v>1.9279999999999999</v>
      </c>
      <c r="V3371" s="72">
        <v>30.422999999999998</v>
      </c>
      <c r="W3371" s="12">
        <v>343.15699999999998</v>
      </c>
      <c r="X3371" s="72">
        <v>15.45</v>
      </c>
      <c r="Y3371" s="72">
        <v>15.555</v>
      </c>
      <c r="Z3371" s="12">
        <v>385.983</v>
      </c>
      <c r="AA3371" s="72">
        <v>17.378</v>
      </c>
      <c r="AB3371" s="72">
        <v>13.664999999999999</v>
      </c>
      <c r="AC3371" s="12">
        <v>521.67399999999998</v>
      </c>
      <c r="AD3371" s="72">
        <v>23.486999999999998</v>
      </c>
      <c r="AE3371" s="72">
        <v>11.512</v>
      </c>
      <c r="AF3371" s="12">
        <v>6.6390000000000002</v>
      </c>
      <c r="AG3371" s="72">
        <v>0.29899999999999999</v>
      </c>
      <c r="AH3371" s="72">
        <v>83.744</v>
      </c>
      <c r="AI3371" s="12">
        <v>126.18300000000001</v>
      </c>
      <c r="AJ3371" s="72">
        <v>5.681</v>
      </c>
      <c r="AK3371" s="72">
        <v>23.527999999999999</v>
      </c>
      <c r="AL3371" s="12">
        <v>132.822</v>
      </c>
      <c r="AM3371" s="72">
        <v>5.98</v>
      </c>
      <c r="AN3371" s="72">
        <v>22.492999999999999</v>
      </c>
      <c r="AO3371" s="12">
        <v>654.49599999999998</v>
      </c>
      <c r="AP3371" s="72">
        <v>29.466999999999999</v>
      </c>
      <c r="AQ3371" s="72">
        <v>10.67</v>
      </c>
      <c r="AR3371" s="12">
        <v>27.786999999999999</v>
      </c>
      <c r="AS3371" s="72">
        <v>1.2509999999999999</v>
      </c>
      <c r="AT3371" s="72">
        <v>44.994</v>
      </c>
      <c r="AU3371" s="12">
        <v>13.82</v>
      </c>
      <c r="AV3371" s="72">
        <v>0.622</v>
      </c>
      <c r="AW3371" s="72">
        <v>92.861000000000004</v>
      </c>
      <c r="AX3371" s="12">
        <v>113.992</v>
      </c>
      <c r="AY3371" s="72">
        <v>5.1319999999999997</v>
      </c>
      <c r="AZ3371" s="72">
        <v>24.349</v>
      </c>
      <c r="BA3371" s="12">
        <v>127.812</v>
      </c>
      <c r="BB3371" s="72">
        <v>5.7539999999999996</v>
      </c>
      <c r="BC3371" s="72">
        <v>23.297999999999998</v>
      </c>
      <c r="BD3371" s="12">
        <v>67.367999999999995</v>
      </c>
      <c r="BE3371" s="72">
        <v>3.0329999999999999</v>
      </c>
      <c r="BF3371" s="72">
        <v>39.770000000000003</v>
      </c>
      <c r="BG3371" s="12">
        <v>195.18</v>
      </c>
      <c r="BH3371" s="72">
        <v>8.7870000000000008</v>
      </c>
      <c r="BI3371" s="72">
        <v>19.658000000000001</v>
      </c>
      <c r="BJ3371" s="12">
        <v>669.84100000000001</v>
      </c>
      <c r="BK3371" s="72">
        <v>30.157</v>
      </c>
      <c r="BL3371" s="72">
        <v>10.401999999999999</v>
      </c>
      <c r="BM3371" s="12">
        <v>673.84100000000001</v>
      </c>
      <c r="BN3371" s="72">
        <v>30.338000000000001</v>
      </c>
      <c r="BO3371" s="72">
        <v>8.9030000000000005</v>
      </c>
      <c r="BP3371" s="12">
        <v>1343.683</v>
      </c>
      <c r="BQ3371" s="72">
        <v>60.494999999999997</v>
      </c>
      <c r="BR3371" s="72">
        <v>6.7930000000000001</v>
      </c>
      <c r="BS3371" s="12">
        <v>1566.6489999999999</v>
      </c>
      <c r="BT3371" s="72">
        <v>70.533000000000001</v>
      </c>
      <c r="BU3371" s="72">
        <v>5.9569999999999999</v>
      </c>
      <c r="BV3371" s="12">
        <v>2221.1460000000002</v>
      </c>
      <c r="BW3371" s="72">
        <v>100</v>
      </c>
      <c r="BX3371" s="72">
        <v>5.75</v>
      </c>
      <c r="BY3371" s="13"/>
      <c r="BZ3371" s="13"/>
    </row>
    <row r="3372" spans="1:78" ht="12.75" customHeight="1">
      <c r="A3372" s="122" t="s">
        <v>65</v>
      </c>
      <c r="B3372" s="71" t="s">
        <v>81</v>
      </c>
      <c r="C3372" s="71" t="s">
        <v>25</v>
      </c>
      <c r="D3372" s="34">
        <v>46174</v>
      </c>
      <c r="E3372" s="12">
        <v>182.46700000000001</v>
      </c>
      <c r="F3372" s="72">
        <v>7.657</v>
      </c>
      <c r="G3372" s="72">
        <v>14.144</v>
      </c>
      <c r="H3372" s="12">
        <v>49.975000000000001</v>
      </c>
      <c r="I3372" s="72">
        <v>2.097</v>
      </c>
      <c r="J3372" s="72">
        <v>31.706</v>
      </c>
      <c r="K3372" s="12">
        <v>48.186</v>
      </c>
      <c r="L3372" s="72">
        <v>2.0219999999999998</v>
      </c>
      <c r="M3372" s="72">
        <v>44.76</v>
      </c>
      <c r="N3372" s="12">
        <v>98.161000000000001</v>
      </c>
      <c r="O3372" s="72">
        <v>4.1189999999999998</v>
      </c>
      <c r="P3372" s="72">
        <v>27.081</v>
      </c>
      <c r="Q3372" s="12">
        <v>15.91</v>
      </c>
      <c r="R3372" s="72">
        <v>0.66800000000000004</v>
      </c>
      <c r="S3372" s="72">
        <v>59.497</v>
      </c>
      <c r="T3372" s="12">
        <v>114.072</v>
      </c>
      <c r="U3372" s="72">
        <v>4.7869999999999999</v>
      </c>
      <c r="V3372" s="72">
        <v>25.849</v>
      </c>
      <c r="W3372" s="12">
        <v>382.31099999999998</v>
      </c>
      <c r="X3372" s="72">
        <v>16.042999999999999</v>
      </c>
      <c r="Y3372" s="72">
        <v>12.086</v>
      </c>
      <c r="Z3372" s="12">
        <v>496.38299999999998</v>
      </c>
      <c r="AA3372" s="72">
        <v>20.83</v>
      </c>
      <c r="AB3372" s="72">
        <v>9.782</v>
      </c>
      <c r="AC3372" s="12">
        <v>678.85</v>
      </c>
      <c r="AD3372" s="72">
        <v>28.488</v>
      </c>
      <c r="AE3372" s="72">
        <v>8.98</v>
      </c>
      <c r="AF3372" s="12">
        <v>0</v>
      </c>
      <c r="AG3372" s="72">
        <v>0</v>
      </c>
      <c r="AH3372" s="72">
        <v>0</v>
      </c>
      <c r="AI3372" s="12">
        <v>108.71</v>
      </c>
      <c r="AJ3372" s="72">
        <v>4.5620000000000003</v>
      </c>
      <c r="AK3372" s="72">
        <v>21.321999999999999</v>
      </c>
      <c r="AL3372" s="12">
        <v>108.71</v>
      </c>
      <c r="AM3372" s="72">
        <v>4.5620000000000003</v>
      </c>
      <c r="AN3372" s="72">
        <v>21.321999999999999</v>
      </c>
      <c r="AO3372" s="12">
        <v>787.56</v>
      </c>
      <c r="AP3372" s="72">
        <v>33.049999999999997</v>
      </c>
      <c r="AQ3372" s="72">
        <v>8.48</v>
      </c>
      <c r="AR3372" s="12">
        <v>33.170999999999999</v>
      </c>
      <c r="AS3372" s="72">
        <v>1.3919999999999999</v>
      </c>
      <c r="AT3372" s="72">
        <v>36.323</v>
      </c>
      <c r="AU3372" s="12">
        <v>25.745000000000001</v>
      </c>
      <c r="AV3372" s="72">
        <v>1.08</v>
      </c>
      <c r="AW3372" s="72">
        <v>64.274000000000001</v>
      </c>
      <c r="AX3372" s="12">
        <v>150.00200000000001</v>
      </c>
      <c r="AY3372" s="72">
        <v>6.2949999999999999</v>
      </c>
      <c r="AZ3372" s="72">
        <v>20.568000000000001</v>
      </c>
      <c r="BA3372" s="12">
        <v>175.74700000000001</v>
      </c>
      <c r="BB3372" s="72">
        <v>7.375</v>
      </c>
      <c r="BC3372" s="72">
        <v>20.414999999999999</v>
      </c>
      <c r="BD3372" s="12">
        <v>38.133000000000003</v>
      </c>
      <c r="BE3372" s="72">
        <v>1.6</v>
      </c>
      <c r="BF3372" s="72">
        <v>44.835999999999999</v>
      </c>
      <c r="BG3372" s="12">
        <v>213.88</v>
      </c>
      <c r="BH3372" s="72">
        <v>8.9749999999999996</v>
      </c>
      <c r="BI3372" s="72">
        <v>20.167999999999999</v>
      </c>
      <c r="BJ3372" s="12">
        <v>508.31299999999999</v>
      </c>
      <c r="BK3372" s="72">
        <v>21.331</v>
      </c>
      <c r="BL3372" s="72">
        <v>11.755000000000001</v>
      </c>
      <c r="BM3372" s="12">
        <v>840.04100000000005</v>
      </c>
      <c r="BN3372" s="72">
        <v>35.252000000000002</v>
      </c>
      <c r="BO3372" s="72">
        <v>6.3259999999999996</v>
      </c>
      <c r="BP3372" s="12">
        <v>1348.354</v>
      </c>
      <c r="BQ3372" s="72">
        <v>56.582999999999998</v>
      </c>
      <c r="BR3372" s="72">
        <v>5.9880000000000004</v>
      </c>
      <c r="BS3372" s="12">
        <v>1595.405</v>
      </c>
      <c r="BT3372" s="72">
        <v>66.95</v>
      </c>
      <c r="BU3372" s="72">
        <v>4.9770000000000003</v>
      </c>
      <c r="BV3372" s="12">
        <v>2382.9659999999999</v>
      </c>
      <c r="BW3372" s="72">
        <v>100</v>
      </c>
      <c r="BX3372" s="72">
        <v>4.17</v>
      </c>
      <c r="BY3372" s="13"/>
      <c r="BZ3372" s="13"/>
    </row>
    <row r="3373" spans="1:78" ht="12.75" customHeight="1">
      <c r="A3373" s="122" t="s">
        <v>65</v>
      </c>
      <c r="B3373" s="71" t="s">
        <v>82</v>
      </c>
      <c r="C3373" s="71" t="s">
        <v>26</v>
      </c>
      <c r="D3373" s="34">
        <v>41883</v>
      </c>
      <c r="E3373" s="12">
        <v>0</v>
      </c>
      <c r="F3373" s="72">
        <v>0</v>
      </c>
      <c r="G3373" s="72">
        <v>0</v>
      </c>
      <c r="H3373" s="12">
        <v>256.113</v>
      </c>
      <c r="I3373" s="72">
        <v>21.832000000000001</v>
      </c>
      <c r="J3373" s="72">
        <v>18.388999999999999</v>
      </c>
      <c r="K3373" s="12">
        <v>155.80000000000001</v>
      </c>
      <c r="L3373" s="72">
        <v>13.281000000000001</v>
      </c>
      <c r="M3373" s="72">
        <v>23.071000000000002</v>
      </c>
      <c r="N3373" s="12">
        <v>411.91300000000001</v>
      </c>
      <c r="O3373" s="72">
        <v>35.113</v>
      </c>
      <c r="P3373" s="72">
        <v>17.257999999999999</v>
      </c>
      <c r="Q3373" s="12">
        <v>28.588999999999999</v>
      </c>
      <c r="R3373" s="72">
        <v>2.4369999999999998</v>
      </c>
      <c r="S3373" s="72">
        <v>48.865000000000002</v>
      </c>
      <c r="T3373" s="12">
        <v>440.50099999999998</v>
      </c>
      <c r="U3373" s="72">
        <v>37.548999999999999</v>
      </c>
      <c r="V3373" s="72">
        <v>16.649999999999999</v>
      </c>
      <c r="W3373" s="12">
        <v>732.62099999999998</v>
      </c>
      <c r="X3373" s="72">
        <v>62.451000000000001</v>
      </c>
      <c r="Y3373" s="72">
        <v>11.845000000000001</v>
      </c>
      <c r="Z3373" s="12">
        <v>1173.1220000000001</v>
      </c>
      <c r="AA3373" s="72">
        <v>100</v>
      </c>
      <c r="AB3373" s="72">
        <v>8.1530000000000005</v>
      </c>
      <c r="AC3373" s="12">
        <v>1173.1220000000001</v>
      </c>
      <c r="AD3373" s="72">
        <v>100</v>
      </c>
      <c r="AE3373" s="72">
        <v>8.1530000000000005</v>
      </c>
      <c r="AF3373" s="12">
        <v>0</v>
      </c>
      <c r="AG3373" s="72">
        <v>0</v>
      </c>
      <c r="AH3373" s="72">
        <v>0</v>
      </c>
      <c r="AI3373" s="12">
        <v>0</v>
      </c>
      <c r="AJ3373" s="72">
        <v>0</v>
      </c>
      <c r="AK3373" s="72">
        <v>0</v>
      </c>
      <c r="AL3373" s="12">
        <v>0</v>
      </c>
      <c r="AM3373" s="72">
        <v>0</v>
      </c>
      <c r="AN3373" s="72">
        <v>0</v>
      </c>
      <c r="AO3373" s="12">
        <v>1173.1220000000001</v>
      </c>
      <c r="AP3373" s="72">
        <v>100</v>
      </c>
      <c r="AQ3373" s="72">
        <v>8.1530000000000005</v>
      </c>
      <c r="AR3373" s="12">
        <v>0</v>
      </c>
      <c r="AS3373" s="72">
        <v>0</v>
      </c>
      <c r="AT3373" s="72">
        <v>0</v>
      </c>
      <c r="AU3373" s="12">
        <v>0</v>
      </c>
      <c r="AV3373" s="72">
        <v>0</v>
      </c>
      <c r="AW3373" s="72">
        <v>0</v>
      </c>
      <c r="AX3373" s="12">
        <v>0</v>
      </c>
      <c r="AY3373" s="72">
        <v>0</v>
      </c>
      <c r="AZ3373" s="72">
        <v>0</v>
      </c>
      <c r="BA3373" s="12">
        <v>0</v>
      </c>
      <c r="BB3373" s="72">
        <v>0</v>
      </c>
      <c r="BC3373" s="72">
        <v>0</v>
      </c>
      <c r="BD3373" s="12">
        <v>0</v>
      </c>
      <c r="BE3373" s="72">
        <v>0</v>
      </c>
      <c r="BF3373" s="72">
        <v>0</v>
      </c>
      <c r="BG3373" s="12">
        <v>0</v>
      </c>
      <c r="BH3373" s="72">
        <v>0</v>
      </c>
      <c r="BI3373" s="72">
        <v>0</v>
      </c>
      <c r="BJ3373" s="12">
        <v>0</v>
      </c>
      <c r="BK3373" s="72">
        <v>0</v>
      </c>
      <c r="BL3373" s="72">
        <v>0</v>
      </c>
      <c r="BM3373" s="12">
        <v>0</v>
      </c>
      <c r="BN3373" s="72">
        <v>0</v>
      </c>
      <c r="BO3373" s="72">
        <v>0</v>
      </c>
      <c r="BP3373" s="12">
        <v>0</v>
      </c>
      <c r="BQ3373" s="72">
        <v>0</v>
      </c>
      <c r="BR3373" s="72">
        <v>0</v>
      </c>
      <c r="BS3373" s="12">
        <v>0</v>
      </c>
      <c r="BT3373" s="72">
        <v>0</v>
      </c>
      <c r="BU3373" s="72">
        <v>0</v>
      </c>
      <c r="BV3373" s="12">
        <v>1173.1220000000001</v>
      </c>
      <c r="BW3373" s="72">
        <v>100</v>
      </c>
      <c r="BX3373" s="72">
        <v>8.1530000000000005</v>
      </c>
      <c r="BY3373" s="13"/>
      <c r="BZ3373" s="13"/>
    </row>
    <row r="3374" spans="1:78" ht="12.75" customHeight="1">
      <c r="A3374" s="122" t="s">
        <v>65</v>
      </c>
      <c r="B3374" s="71" t="s">
        <v>82</v>
      </c>
      <c r="C3374" s="71" t="s">
        <v>26</v>
      </c>
      <c r="D3374" s="34">
        <v>41974</v>
      </c>
      <c r="E3374" s="12">
        <v>0</v>
      </c>
      <c r="F3374" s="72">
        <v>0</v>
      </c>
      <c r="G3374" s="72">
        <v>0</v>
      </c>
      <c r="H3374" s="12">
        <v>304.02600000000001</v>
      </c>
      <c r="I3374" s="72">
        <v>23.181999999999999</v>
      </c>
      <c r="J3374" s="72">
        <v>17.411000000000001</v>
      </c>
      <c r="K3374" s="12">
        <v>258.55</v>
      </c>
      <c r="L3374" s="72">
        <v>19.715</v>
      </c>
      <c r="M3374" s="72">
        <v>17.687999999999999</v>
      </c>
      <c r="N3374" s="12">
        <v>562.57500000000005</v>
      </c>
      <c r="O3374" s="72">
        <v>42.896999999999998</v>
      </c>
      <c r="P3374" s="72">
        <v>10.651999999999999</v>
      </c>
      <c r="Q3374" s="12">
        <v>0</v>
      </c>
      <c r="R3374" s="72">
        <v>0</v>
      </c>
      <c r="S3374" s="72">
        <v>0</v>
      </c>
      <c r="T3374" s="12">
        <v>562.57500000000005</v>
      </c>
      <c r="U3374" s="72">
        <v>42.896999999999998</v>
      </c>
      <c r="V3374" s="72">
        <v>10.651999999999999</v>
      </c>
      <c r="W3374" s="12">
        <v>748.87599999999998</v>
      </c>
      <c r="X3374" s="72">
        <v>57.103000000000002</v>
      </c>
      <c r="Y3374" s="72">
        <v>9.3059999999999992</v>
      </c>
      <c r="Z3374" s="12">
        <v>1311.451</v>
      </c>
      <c r="AA3374" s="72">
        <v>100</v>
      </c>
      <c r="AB3374" s="72">
        <v>4.8780000000000001</v>
      </c>
      <c r="AC3374" s="12">
        <v>1311.451</v>
      </c>
      <c r="AD3374" s="72">
        <v>100</v>
      </c>
      <c r="AE3374" s="72">
        <v>4.8780000000000001</v>
      </c>
      <c r="AF3374" s="12">
        <v>0</v>
      </c>
      <c r="AG3374" s="72">
        <v>0</v>
      </c>
      <c r="AH3374" s="72">
        <v>0</v>
      </c>
      <c r="AI3374" s="12">
        <v>0</v>
      </c>
      <c r="AJ3374" s="72">
        <v>0</v>
      </c>
      <c r="AK3374" s="72">
        <v>0</v>
      </c>
      <c r="AL3374" s="12">
        <v>0</v>
      </c>
      <c r="AM3374" s="72">
        <v>0</v>
      </c>
      <c r="AN3374" s="72">
        <v>0</v>
      </c>
      <c r="AO3374" s="12">
        <v>1311.451</v>
      </c>
      <c r="AP3374" s="72">
        <v>100</v>
      </c>
      <c r="AQ3374" s="72">
        <v>4.8780000000000001</v>
      </c>
      <c r="AR3374" s="12">
        <v>0</v>
      </c>
      <c r="AS3374" s="72">
        <v>0</v>
      </c>
      <c r="AT3374" s="72">
        <v>0</v>
      </c>
      <c r="AU3374" s="12">
        <v>0</v>
      </c>
      <c r="AV3374" s="72">
        <v>0</v>
      </c>
      <c r="AW3374" s="72">
        <v>0</v>
      </c>
      <c r="AX3374" s="12">
        <v>0</v>
      </c>
      <c r="AY3374" s="72">
        <v>0</v>
      </c>
      <c r="AZ3374" s="72">
        <v>0</v>
      </c>
      <c r="BA3374" s="12">
        <v>0</v>
      </c>
      <c r="BB3374" s="72">
        <v>0</v>
      </c>
      <c r="BC3374" s="72">
        <v>0</v>
      </c>
      <c r="BD3374" s="12">
        <v>0</v>
      </c>
      <c r="BE3374" s="72">
        <v>0</v>
      </c>
      <c r="BF3374" s="72">
        <v>0</v>
      </c>
      <c r="BG3374" s="12">
        <v>0</v>
      </c>
      <c r="BH3374" s="72">
        <v>0</v>
      </c>
      <c r="BI3374" s="72">
        <v>0</v>
      </c>
      <c r="BJ3374" s="12">
        <v>0</v>
      </c>
      <c r="BK3374" s="72">
        <v>0</v>
      </c>
      <c r="BL3374" s="72">
        <v>0</v>
      </c>
      <c r="BM3374" s="12">
        <v>0</v>
      </c>
      <c r="BN3374" s="72">
        <v>0</v>
      </c>
      <c r="BO3374" s="72">
        <v>0</v>
      </c>
      <c r="BP3374" s="12">
        <v>0</v>
      </c>
      <c r="BQ3374" s="72">
        <v>0</v>
      </c>
      <c r="BR3374" s="72">
        <v>0</v>
      </c>
      <c r="BS3374" s="12">
        <v>0</v>
      </c>
      <c r="BT3374" s="72">
        <v>0</v>
      </c>
      <c r="BU3374" s="72">
        <v>0</v>
      </c>
      <c r="BV3374" s="12">
        <v>1311.451</v>
      </c>
      <c r="BW3374" s="72">
        <v>100</v>
      </c>
      <c r="BX3374" s="72">
        <v>4.8780000000000001</v>
      </c>
      <c r="BY3374" s="13"/>
      <c r="BZ3374" s="13"/>
    </row>
    <row r="3375" spans="1:78" ht="12.75" customHeight="1">
      <c r="A3375" s="122" t="s">
        <v>65</v>
      </c>
      <c r="B3375" s="71" t="s">
        <v>82</v>
      </c>
      <c r="C3375" s="71" t="s">
        <v>26</v>
      </c>
      <c r="D3375" s="34">
        <v>42064</v>
      </c>
      <c r="E3375" s="12">
        <v>0</v>
      </c>
      <c r="F3375" s="72">
        <v>0</v>
      </c>
      <c r="G3375" s="72">
        <v>0</v>
      </c>
      <c r="H3375" s="12">
        <v>277.65100000000001</v>
      </c>
      <c r="I3375" s="72">
        <v>22.425999999999998</v>
      </c>
      <c r="J3375" s="72">
        <v>17.893000000000001</v>
      </c>
      <c r="K3375" s="12">
        <v>175.71</v>
      </c>
      <c r="L3375" s="72">
        <v>14.192</v>
      </c>
      <c r="M3375" s="72">
        <v>22.103000000000002</v>
      </c>
      <c r="N3375" s="12">
        <v>453.36</v>
      </c>
      <c r="O3375" s="72">
        <v>36.619</v>
      </c>
      <c r="P3375" s="72">
        <v>14.994</v>
      </c>
      <c r="Q3375" s="12">
        <v>30.754999999999999</v>
      </c>
      <c r="R3375" s="72">
        <v>2.484</v>
      </c>
      <c r="S3375" s="72">
        <v>82.846999999999994</v>
      </c>
      <c r="T3375" s="12">
        <v>484.11599999999999</v>
      </c>
      <c r="U3375" s="72">
        <v>39.103000000000002</v>
      </c>
      <c r="V3375" s="72">
        <v>15.145</v>
      </c>
      <c r="W3375" s="12">
        <v>753.93899999999996</v>
      </c>
      <c r="X3375" s="72">
        <v>60.896999999999998</v>
      </c>
      <c r="Y3375" s="72">
        <v>12.887</v>
      </c>
      <c r="Z3375" s="12">
        <v>1238.0540000000001</v>
      </c>
      <c r="AA3375" s="72">
        <v>100</v>
      </c>
      <c r="AB3375" s="72">
        <v>9.1319999999999997</v>
      </c>
      <c r="AC3375" s="12">
        <v>1238.0540000000001</v>
      </c>
      <c r="AD3375" s="72">
        <v>100</v>
      </c>
      <c r="AE3375" s="72">
        <v>9.1319999999999997</v>
      </c>
      <c r="AF3375" s="12">
        <v>0</v>
      </c>
      <c r="AG3375" s="72">
        <v>0</v>
      </c>
      <c r="AH3375" s="72">
        <v>0</v>
      </c>
      <c r="AI3375" s="12">
        <v>0</v>
      </c>
      <c r="AJ3375" s="72">
        <v>0</v>
      </c>
      <c r="AK3375" s="72">
        <v>0</v>
      </c>
      <c r="AL3375" s="12">
        <v>0</v>
      </c>
      <c r="AM3375" s="72">
        <v>0</v>
      </c>
      <c r="AN3375" s="72">
        <v>0</v>
      </c>
      <c r="AO3375" s="12">
        <v>1238.0540000000001</v>
      </c>
      <c r="AP3375" s="72">
        <v>100</v>
      </c>
      <c r="AQ3375" s="72">
        <v>9.1319999999999997</v>
      </c>
      <c r="AR3375" s="12">
        <v>0</v>
      </c>
      <c r="AS3375" s="72">
        <v>0</v>
      </c>
      <c r="AT3375" s="72">
        <v>0</v>
      </c>
      <c r="AU3375" s="12">
        <v>0</v>
      </c>
      <c r="AV3375" s="72">
        <v>0</v>
      </c>
      <c r="AW3375" s="72">
        <v>0</v>
      </c>
      <c r="AX3375" s="12">
        <v>0</v>
      </c>
      <c r="AY3375" s="72">
        <v>0</v>
      </c>
      <c r="AZ3375" s="72">
        <v>0</v>
      </c>
      <c r="BA3375" s="12">
        <v>0</v>
      </c>
      <c r="BB3375" s="72">
        <v>0</v>
      </c>
      <c r="BC3375" s="72">
        <v>0</v>
      </c>
      <c r="BD3375" s="12">
        <v>0</v>
      </c>
      <c r="BE3375" s="72">
        <v>0</v>
      </c>
      <c r="BF3375" s="72">
        <v>0</v>
      </c>
      <c r="BG3375" s="12">
        <v>0</v>
      </c>
      <c r="BH3375" s="72">
        <v>0</v>
      </c>
      <c r="BI3375" s="72">
        <v>0</v>
      </c>
      <c r="BJ3375" s="12">
        <v>0</v>
      </c>
      <c r="BK3375" s="72">
        <v>0</v>
      </c>
      <c r="BL3375" s="72">
        <v>0</v>
      </c>
      <c r="BM3375" s="12">
        <v>0</v>
      </c>
      <c r="BN3375" s="72">
        <v>0</v>
      </c>
      <c r="BO3375" s="72">
        <v>0</v>
      </c>
      <c r="BP3375" s="12">
        <v>0</v>
      </c>
      <c r="BQ3375" s="72">
        <v>0</v>
      </c>
      <c r="BR3375" s="72">
        <v>0</v>
      </c>
      <c r="BS3375" s="12">
        <v>0</v>
      </c>
      <c r="BT3375" s="72">
        <v>0</v>
      </c>
      <c r="BU3375" s="72">
        <v>0</v>
      </c>
      <c r="BV3375" s="12">
        <v>1238.0540000000001</v>
      </c>
      <c r="BW3375" s="72">
        <v>100</v>
      </c>
      <c r="BX3375" s="72">
        <v>9.1319999999999997</v>
      </c>
      <c r="BY3375" s="13"/>
      <c r="BZ3375" s="13"/>
    </row>
    <row r="3376" spans="1:78" ht="12.75" customHeight="1">
      <c r="A3376" s="122" t="s">
        <v>65</v>
      </c>
      <c r="B3376" s="71" t="s">
        <v>82</v>
      </c>
      <c r="C3376" s="71" t="s">
        <v>26</v>
      </c>
      <c r="D3376" s="34">
        <v>42156</v>
      </c>
      <c r="E3376" s="12">
        <v>0</v>
      </c>
      <c r="F3376" s="72">
        <v>0</v>
      </c>
      <c r="G3376" s="72">
        <v>0</v>
      </c>
      <c r="H3376" s="12">
        <v>246.54900000000001</v>
      </c>
      <c r="I3376" s="72">
        <v>18.943999999999999</v>
      </c>
      <c r="J3376" s="72">
        <v>20.215</v>
      </c>
      <c r="K3376" s="12">
        <v>182.25</v>
      </c>
      <c r="L3376" s="72">
        <v>14.004</v>
      </c>
      <c r="M3376" s="72">
        <v>16.529</v>
      </c>
      <c r="N3376" s="12">
        <v>428.79899999999998</v>
      </c>
      <c r="O3376" s="72">
        <v>32.948</v>
      </c>
      <c r="P3376" s="72">
        <v>12.259</v>
      </c>
      <c r="Q3376" s="12">
        <v>34.070999999999998</v>
      </c>
      <c r="R3376" s="72">
        <v>2.6179999999999999</v>
      </c>
      <c r="S3376" s="72">
        <v>69.582999999999998</v>
      </c>
      <c r="T3376" s="12">
        <v>462.86900000000003</v>
      </c>
      <c r="U3376" s="72">
        <v>35.566000000000003</v>
      </c>
      <c r="V3376" s="72">
        <v>11.351000000000001</v>
      </c>
      <c r="W3376" s="12">
        <v>838.58199999999999</v>
      </c>
      <c r="X3376" s="72">
        <v>64.433999999999997</v>
      </c>
      <c r="Y3376" s="72">
        <v>8.1259999999999994</v>
      </c>
      <c r="Z3376" s="12">
        <v>1301.451</v>
      </c>
      <c r="AA3376" s="72">
        <v>100</v>
      </c>
      <c r="AB3376" s="72">
        <v>6.2670000000000003</v>
      </c>
      <c r="AC3376" s="12">
        <v>1301.451</v>
      </c>
      <c r="AD3376" s="72">
        <v>100</v>
      </c>
      <c r="AE3376" s="72">
        <v>6.2670000000000003</v>
      </c>
      <c r="AF3376" s="12">
        <v>0</v>
      </c>
      <c r="AG3376" s="72">
        <v>0</v>
      </c>
      <c r="AH3376" s="72">
        <v>0</v>
      </c>
      <c r="AI3376" s="12">
        <v>0</v>
      </c>
      <c r="AJ3376" s="72">
        <v>0</v>
      </c>
      <c r="AK3376" s="72">
        <v>0</v>
      </c>
      <c r="AL3376" s="12">
        <v>0</v>
      </c>
      <c r="AM3376" s="72">
        <v>0</v>
      </c>
      <c r="AN3376" s="72">
        <v>0</v>
      </c>
      <c r="AO3376" s="12">
        <v>1301.451</v>
      </c>
      <c r="AP3376" s="72">
        <v>100</v>
      </c>
      <c r="AQ3376" s="72">
        <v>6.2670000000000003</v>
      </c>
      <c r="AR3376" s="12">
        <v>0</v>
      </c>
      <c r="AS3376" s="72">
        <v>0</v>
      </c>
      <c r="AT3376" s="72">
        <v>0</v>
      </c>
      <c r="AU3376" s="12">
        <v>0</v>
      </c>
      <c r="AV3376" s="72">
        <v>0</v>
      </c>
      <c r="AW3376" s="72">
        <v>0</v>
      </c>
      <c r="AX3376" s="12">
        <v>0</v>
      </c>
      <c r="AY3376" s="72">
        <v>0</v>
      </c>
      <c r="AZ3376" s="72">
        <v>0</v>
      </c>
      <c r="BA3376" s="12">
        <v>0</v>
      </c>
      <c r="BB3376" s="72">
        <v>0</v>
      </c>
      <c r="BC3376" s="72">
        <v>0</v>
      </c>
      <c r="BD3376" s="12">
        <v>0</v>
      </c>
      <c r="BE3376" s="72">
        <v>0</v>
      </c>
      <c r="BF3376" s="72">
        <v>0</v>
      </c>
      <c r="BG3376" s="12">
        <v>0</v>
      </c>
      <c r="BH3376" s="72">
        <v>0</v>
      </c>
      <c r="BI3376" s="72">
        <v>0</v>
      </c>
      <c r="BJ3376" s="12">
        <v>0</v>
      </c>
      <c r="BK3376" s="72">
        <v>0</v>
      </c>
      <c r="BL3376" s="72">
        <v>0</v>
      </c>
      <c r="BM3376" s="12">
        <v>0</v>
      </c>
      <c r="BN3376" s="72">
        <v>0</v>
      </c>
      <c r="BO3376" s="72">
        <v>0</v>
      </c>
      <c r="BP3376" s="12">
        <v>0</v>
      </c>
      <c r="BQ3376" s="72">
        <v>0</v>
      </c>
      <c r="BR3376" s="72">
        <v>0</v>
      </c>
      <c r="BS3376" s="12">
        <v>0</v>
      </c>
      <c r="BT3376" s="72">
        <v>0</v>
      </c>
      <c r="BU3376" s="72">
        <v>0</v>
      </c>
      <c r="BV3376" s="12">
        <v>1301.451</v>
      </c>
      <c r="BW3376" s="72">
        <v>100</v>
      </c>
      <c r="BX3376" s="72">
        <v>6.2670000000000003</v>
      </c>
      <c r="BY3376" s="13"/>
      <c r="BZ3376" s="13"/>
    </row>
    <row r="3377" spans="1:78" ht="12.75" customHeight="1">
      <c r="A3377" s="122" t="s">
        <v>65</v>
      </c>
      <c r="B3377" s="71" t="s">
        <v>82</v>
      </c>
      <c r="C3377" s="71" t="s">
        <v>26</v>
      </c>
      <c r="D3377" s="34">
        <v>42614</v>
      </c>
      <c r="E3377" s="12">
        <v>0</v>
      </c>
      <c r="F3377" s="72">
        <v>0</v>
      </c>
      <c r="G3377" s="72">
        <v>0</v>
      </c>
      <c r="H3377" s="12">
        <v>284.589</v>
      </c>
      <c r="I3377" s="72">
        <v>20.07</v>
      </c>
      <c r="J3377" s="72">
        <v>17.937000000000001</v>
      </c>
      <c r="K3377" s="12">
        <v>203.928</v>
      </c>
      <c r="L3377" s="72">
        <v>14.382</v>
      </c>
      <c r="M3377" s="72">
        <v>18.646000000000001</v>
      </c>
      <c r="N3377" s="12">
        <v>488.51799999999997</v>
      </c>
      <c r="O3377" s="72">
        <v>34.451999999999998</v>
      </c>
      <c r="P3377" s="72">
        <v>15.035</v>
      </c>
      <c r="Q3377" s="12">
        <v>39.927999999999997</v>
      </c>
      <c r="R3377" s="72">
        <v>2.8159999999999998</v>
      </c>
      <c r="S3377" s="72">
        <v>47.115000000000002</v>
      </c>
      <c r="T3377" s="12">
        <v>528.44500000000005</v>
      </c>
      <c r="U3377" s="72">
        <v>37.267000000000003</v>
      </c>
      <c r="V3377" s="72">
        <v>14.161</v>
      </c>
      <c r="W3377" s="12">
        <v>889.53800000000001</v>
      </c>
      <c r="X3377" s="72">
        <v>62.732999999999997</v>
      </c>
      <c r="Y3377" s="72">
        <v>9.6020000000000003</v>
      </c>
      <c r="Z3377" s="12">
        <v>1417.9839999999999</v>
      </c>
      <c r="AA3377" s="72">
        <v>100</v>
      </c>
      <c r="AB3377" s="72">
        <v>4.0209999999999999</v>
      </c>
      <c r="AC3377" s="12">
        <v>1417.9839999999999</v>
      </c>
      <c r="AD3377" s="72">
        <v>100</v>
      </c>
      <c r="AE3377" s="72">
        <v>4.0209999999999999</v>
      </c>
      <c r="AF3377" s="12">
        <v>0</v>
      </c>
      <c r="AG3377" s="72">
        <v>0</v>
      </c>
      <c r="AH3377" s="72">
        <v>0</v>
      </c>
      <c r="AI3377" s="12">
        <v>0</v>
      </c>
      <c r="AJ3377" s="72">
        <v>0</v>
      </c>
      <c r="AK3377" s="72">
        <v>0</v>
      </c>
      <c r="AL3377" s="12">
        <v>0</v>
      </c>
      <c r="AM3377" s="72">
        <v>0</v>
      </c>
      <c r="AN3377" s="72">
        <v>0</v>
      </c>
      <c r="AO3377" s="12">
        <v>1417.9839999999999</v>
      </c>
      <c r="AP3377" s="72">
        <v>100</v>
      </c>
      <c r="AQ3377" s="72">
        <v>4.0209999999999999</v>
      </c>
      <c r="AR3377" s="12">
        <v>0</v>
      </c>
      <c r="AS3377" s="72">
        <v>0</v>
      </c>
      <c r="AT3377" s="72">
        <v>0</v>
      </c>
      <c r="AU3377" s="12">
        <v>0</v>
      </c>
      <c r="AV3377" s="72">
        <v>0</v>
      </c>
      <c r="AW3377" s="72">
        <v>0</v>
      </c>
      <c r="AX3377" s="12">
        <v>0</v>
      </c>
      <c r="AY3377" s="72">
        <v>0</v>
      </c>
      <c r="AZ3377" s="72">
        <v>0</v>
      </c>
      <c r="BA3377" s="12">
        <v>0</v>
      </c>
      <c r="BB3377" s="72">
        <v>0</v>
      </c>
      <c r="BC3377" s="72">
        <v>0</v>
      </c>
      <c r="BD3377" s="12">
        <v>0</v>
      </c>
      <c r="BE3377" s="72">
        <v>0</v>
      </c>
      <c r="BF3377" s="72">
        <v>0</v>
      </c>
      <c r="BG3377" s="12">
        <v>0</v>
      </c>
      <c r="BH3377" s="72">
        <v>0</v>
      </c>
      <c r="BI3377" s="72">
        <v>0</v>
      </c>
      <c r="BJ3377" s="12">
        <v>0</v>
      </c>
      <c r="BK3377" s="72">
        <v>0</v>
      </c>
      <c r="BL3377" s="72">
        <v>0</v>
      </c>
      <c r="BM3377" s="12">
        <v>0</v>
      </c>
      <c r="BN3377" s="72">
        <v>0</v>
      </c>
      <c r="BO3377" s="72">
        <v>0</v>
      </c>
      <c r="BP3377" s="12">
        <v>0</v>
      </c>
      <c r="BQ3377" s="72">
        <v>0</v>
      </c>
      <c r="BR3377" s="72">
        <v>0</v>
      </c>
      <c r="BS3377" s="12">
        <v>0</v>
      </c>
      <c r="BT3377" s="72">
        <v>0</v>
      </c>
      <c r="BU3377" s="72">
        <v>0</v>
      </c>
      <c r="BV3377" s="12">
        <v>1417.9839999999999</v>
      </c>
      <c r="BW3377" s="72">
        <v>100</v>
      </c>
      <c r="BX3377" s="72">
        <v>4.0209999999999999</v>
      </c>
      <c r="BY3377" s="13"/>
      <c r="BZ3377" s="13"/>
    </row>
    <row r="3378" spans="1:78" ht="12.75" customHeight="1">
      <c r="A3378" s="122" t="s">
        <v>65</v>
      </c>
      <c r="B3378" s="71" t="s">
        <v>82</v>
      </c>
      <c r="C3378" s="71" t="s">
        <v>26</v>
      </c>
      <c r="D3378" s="34">
        <v>42705</v>
      </c>
      <c r="E3378" s="12">
        <v>0</v>
      </c>
      <c r="F3378" s="72">
        <v>0</v>
      </c>
      <c r="G3378" s="72">
        <v>0</v>
      </c>
      <c r="H3378" s="12">
        <v>286.57</v>
      </c>
      <c r="I3378" s="72">
        <v>19.201000000000001</v>
      </c>
      <c r="J3378" s="72">
        <v>16.238</v>
      </c>
      <c r="K3378" s="12">
        <v>332.02</v>
      </c>
      <c r="L3378" s="72">
        <v>22.245999999999999</v>
      </c>
      <c r="M3378" s="72">
        <v>16.888000000000002</v>
      </c>
      <c r="N3378" s="12">
        <v>618.59</v>
      </c>
      <c r="O3378" s="72">
        <v>41.447000000000003</v>
      </c>
      <c r="P3378" s="72">
        <v>11.617000000000001</v>
      </c>
      <c r="Q3378" s="12">
        <v>10.657999999999999</v>
      </c>
      <c r="R3378" s="72">
        <v>0.71399999999999997</v>
      </c>
      <c r="S3378" s="72">
        <v>59.762999999999998</v>
      </c>
      <c r="T3378" s="12">
        <v>629.24800000000005</v>
      </c>
      <c r="U3378" s="72">
        <v>42.161000000000001</v>
      </c>
      <c r="V3378" s="72">
        <v>11.493</v>
      </c>
      <c r="W3378" s="12">
        <v>863.22900000000004</v>
      </c>
      <c r="X3378" s="72">
        <v>57.838999999999999</v>
      </c>
      <c r="Y3378" s="72">
        <v>9.4700000000000006</v>
      </c>
      <c r="Z3378" s="12">
        <v>1492.4770000000001</v>
      </c>
      <c r="AA3378" s="72">
        <v>100</v>
      </c>
      <c r="AB3378" s="72">
        <v>6.5750000000000002</v>
      </c>
      <c r="AC3378" s="12">
        <v>1492.4770000000001</v>
      </c>
      <c r="AD3378" s="72">
        <v>100</v>
      </c>
      <c r="AE3378" s="72">
        <v>6.5750000000000002</v>
      </c>
      <c r="AF3378" s="12">
        <v>0</v>
      </c>
      <c r="AG3378" s="72">
        <v>0</v>
      </c>
      <c r="AH3378" s="72">
        <v>0</v>
      </c>
      <c r="AI3378" s="12">
        <v>0</v>
      </c>
      <c r="AJ3378" s="72">
        <v>0</v>
      </c>
      <c r="AK3378" s="72">
        <v>0</v>
      </c>
      <c r="AL3378" s="12">
        <v>0</v>
      </c>
      <c r="AM3378" s="72">
        <v>0</v>
      </c>
      <c r="AN3378" s="72">
        <v>0</v>
      </c>
      <c r="AO3378" s="12">
        <v>1492.4770000000001</v>
      </c>
      <c r="AP3378" s="72">
        <v>100</v>
      </c>
      <c r="AQ3378" s="72">
        <v>6.5750000000000002</v>
      </c>
      <c r="AR3378" s="12">
        <v>0</v>
      </c>
      <c r="AS3378" s="72">
        <v>0</v>
      </c>
      <c r="AT3378" s="72">
        <v>0</v>
      </c>
      <c r="AU3378" s="12">
        <v>0</v>
      </c>
      <c r="AV3378" s="72">
        <v>0</v>
      </c>
      <c r="AW3378" s="72">
        <v>0</v>
      </c>
      <c r="AX3378" s="12">
        <v>0</v>
      </c>
      <c r="AY3378" s="72">
        <v>0</v>
      </c>
      <c r="AZ3378" s="72">
        <v>0</v>
      </c>
      <c r="BA3378" s="12">
        <v>0</v>
      </c>
      <c r="BB3378" s="72">
        <v>0</v>
      </c>
      <c r="BC3378" s="72">
        <v>0</v>
      </c>
      <c r="BD3378" s="12">
        <v>0</v>
      </c>
      <c r="BE3378" s="72">
        <v>0</v>
      </c>
      <c r="BF3378" s="72">
        <v>0</v>
      </c>
      <c r="BG3378" s="12">
        <v>0</v>
      </c>
      <c r="BH3378" s="72">
        <v>0</v>
      </c>
      <c r="BI3378" s="72">
        <v>0</v>
      </c>
      <c r="BJ3378" s="12">
        <v>0</v>
      </c>
      <c r="BK3378" s="72">
        <v>0</v>
      </c>
      <c r="BL3378" s="72">
        <v>0</v>
      </c>
      <c r="BM3378" s="12">
        <v>0</v>
      </c>
      <c r="BN3378" s="72">
        <v>0</v>
      </c>
      <c r="BO3378" s="72">
        <v>0</v>
      </c>
      <c r="BP3378" s="12">
        <v>0</v>
      </c>
      <c r="BQ3378" s="72">
        <v>0</v>
      </c>
      <c r="BR3378" s="72">
        <v>0</v>
      </c>
      <c r="BS3378" s="12">
        <v>0</v>
      </c>
      <c r="BT3378" s="72">
        <v>0</v>
      </c>
      <c r="BU3378" s="72">
        <v>0</v>
      </c>
      <c r="BV3378" s="12">
        <v>1492.4770000000001</v>
      </c>
      <c r="BW3378" s="72">
        <v>100</v>
      </c>
      <c r="BX3378" s="72">
        <v>6.5750000000000002</v>
      </c>
      <c r="BY3378" s="13"/>
      <c r="BZ3378" s="13"/>
    </row>
    <row r="3379" spans="1:78" ht="12.75" customHeight="1">
      <c r="A3379" s="122" t="s">
        <v>65</v>
      </c>
      <c r="B3379" s="71" t="s">
        <v>82</v>
      </c>
      <c r="C3379" s="71" t="s">
        <v>26</v>
      </c>
      <c r="D3379" s="34">
        <v>42795</v>
      </c>
      <c r="E3379" s="12">
        <v>0</v>
      </c>
      <c r="F3379" s="72">
        <v>0</v>
      </c>
      <c r="G3379" s="72">
        <v>0</v>
      </c>
      <c r="H3379" s="12">
        <v>400.26499999999999</v>
      </c>
      <c r="I3379" s="72">
        <v>26.123999999999999</v>
      </c>
      <c r="J3379" s="72">
        <v>11.292999999999999</v>
      </c>
      <c r="K3379" s="12">
        <v>237.50200000000001</v>
      </c>
      <c r="L3379" s="72">
        <v>15.500999999999999</v>
      </c>
      <c r="M3379" s="72">
        <v>17.298999999999999</v>
      </c>
      <c r="N3379" s="12">
        <v>637.76599999999996</v>
      </c>
      <c r="O3379" s="72">
        <v>41.625</v>
      </c>
      <c r="P3379" s="72">
        <v>8.2270000000000003</v>
      </c>
      <c r="Q3379" s="12">
        <v>32.052999999999997</v>
      </c>
      <c r="R3379" s="72">
        <v>2.0920000000000001</v>
      </c>
      <c r="S3379" s="72">
        <v>42.533999999999999</v>
      </c>
      <c r="T3379" s="12">
        <v>669.82</v>
      </c>
      <c r="U3379" s="72">
        <v>43.716999999999999</v>
      </c>
      <c r="V3379" s="72">
        <v>7.51</v>
      </c>
      <c r="W3379" s="12">
        <v>862.346</v>
      </c>
      <c r="X3379" s="72">
        <v>56.283000000000001</v>
      </c>
      <c r="Y3379" s="72">
        <v>8.6509999999999998</v>
      </c>
      <c r="Z3379" s="12">
        <v>1532.165</v>
      </c>
      <c r="AA3379" s="72">
        <v>100</v>
      </c>
      <c r="AB3379" s="72">
        <v>4.2939999999999996</v>
      </c>
      <c r="AC3379" s="12">
        <v>1532.165</v>
      </c>
      <c r="AD3379" s="72">
        <v>100</v>
      </c>
      <c r="AE3379" s="72">
        <v>4.2939999999999996</v>
      </c>
      <c r="AF3379" s="12">
        <v>0</v>
      </c>
      <c r="AG3379" s="72">
        <v>0</v>
      </c>
      <c r="AH3379" s="72">
        <v>0</v>
      </c>
      <c r="AI3379" s="12">
        <v>0</v>
      </c>
      <c r="AJ3379" s="72">
        <v>0</v>
      </c>
      <c r="AK3379" s="72">
        <v>0</v>
      </c>
      <c r="AL3379" s="12">
        <v>0</v>
      </c>
      <c r="AM3379" s="72">
        <v>0</v>
      </c>
      <c r="AN3379" s="72">
        <v>0</v>
      </c>
      <c r="AO3379" s="12">
        <v>1532.165</v>
      </c>
      <c r="AP3379" s="72">
        <v>100</v>
      </c>
      <c r="AQ3379" s="72">
        <v>4.2939999999999996</v>
      </c>
      <c r="AR3379" s="12">
        <v>0</v>
      </c>
      <c r="AS3379" s="72">
        <v>0</v>
      </c>
      <c r="AT3379" s="72">
        <v>0</v>
      </c>
      <c r="AU3379" s="12">
        <v>0</v>
      </c>
      <c r="AV3379" s="72">
        <v>0</v>
      </c>
      <c r="AW3379" s="72">
        <v>0</v>
      </c>
      <c r="AX3379" s="12">
        <v>0</v>
      </c>
      <c r="AY3379" s="72">
        <v>0</v>
      </c>
      <c r="AZ3379" s="72">
        <v>0</v>
      </c>
      <c r="BA3379" s="12">
        <v>0</v>
      </c>
      <c r="BB3379" s="72">
        <v>0</v>
      </c>
      <c r="BC3379" s="72">
        <v>0</v>
      </c>
      <c r="BD3379" s="12">
        <v>0</v>
      </c>
      <c r="BE3379" s="72">
        <v>0</v>
      </c>
      <c r="BF3379" s="72">
        <v>0</v>
      </c>
      <c r="BG3379" s="12">
        <v>0</v>
      </c>
      <c r="BH3379" s="72">
        <v>0</v>
      </c>
      <c r="BI3379" s="72">
        <v>0</v>
      </c>
      <c r="BJ3379" s="12">
        <v>0</v>
      </c>
      <c r="BK3379" s="72">
        <v>0</v>
      </c>
      <c r="BL3379" s="72">
        <v>0</v>
      </c>
      <c r="BM3379" s="12">
        <v>0</v>
      </c>
      <c r="BN3379" s="72">
        <v>0</v>
      </c>
      <c r="BO3379" s="72">
        <v>0</v>
      </c>
      <c r="BP3379" s="12">
        <v>0</v>
      </c>
      <c r="BQ3379" s="72">
        <v>0</v>
      </c>
      <c r="BR3379" s="72">
        <v>0</v>
      </c>
      <c r="BS3379" s="12">
        <v>0</v>
      </c>
      <c r="BT3379" s="72">
        <v>0</v>
      </c>
      <c r="BU3379" s="72">
        <v>0</v>
      </c>
      <c r="BV3379" s="12">
        <v>1532.165</v>
      </c>
      <c r="BW3379" s="72">
        <v>100</v>
      </c>
      <c r="BX3379" s="72">
        <v>4.2939999999999996</v>
      </c>
      <c r="BY3379" s="13"/>
      <c r="BZ3379" s="13"/>
    </row>
    <row r="3380" spans="1:78" ht="12.75" customHeight="1">
      <c r="A3380" s="122" t="s">
        <v>65</v>
      </c>
      <c r="B3380" s="71" t="s">
        <v>82</v>
      </c>
      <c r="C3380" s="71" t="s">
        <v>26</v>
      </c>
      <c r="D3380" s="34">
        <v>42887</v>
      </c>
      <c r="E3380" s="12">
        <v>0</v>
      </c>
      <c r="F3380" s="72">
        <v>0</v>
      </c>
      <c r="G3380" s="72">
        <v>0</v>
      </c>
      <c r="H3380" s="12">
        <v>256.79000000000002</v>
      </c>
      <c r="I3380" s="72">
        <v>19.986999999999998</v>
      </c>
      <c r="J3380" s="72">
        <v>22.03</v>
      </c>
      <c r="K3380" s="12">
        <v>234.41200000000001</v>
      </c>
      <c r="L3380" s="72">
        <v>18.245999999999999</v>
      </c>
      <c r="M3380" s="72">
        <v>21.22</v>
      </c>
      <c r="N3380" s="12">
        <v>491.202</v>
      </c>
      <c r="O3380" s="72">
        <v>38.232999999999997</v>
      </c>
      <c r="P3380" s="72">
        <v>12.07</v>
      </c>
      <c r="Q3380" s="12">
        <v>38.497</v>
      </c>
      <c r="R3380" s="72">
        <v>2.996</v>
      </c>
      <c r="S3380" s="72">
        <v>48.628</v>
      </c>
      <c r="T3380" s="12">
        <v>529.69899999999996</v>
      </c>
      <c r="U3380" s="72">
        <v>41.228999999999999</v>
      </c>
      <c r="V3380" s="72">
        <v>11.314</v>
      </c>
      <c r="W3380" s="12">
        <v>755.06700000000001</v>
      </c>
      <c r="X3380" s="72">
        <v>58.771000000000001</v>
      </c>
      <c r="Y3380" s="72">
        <v>10.537000000000001</v>
      </c>
      <c r="Z3380" s="12">
        <v>1284.7660000000001</v>
      </c>
      <c r="AA3380" s="72">
        <v>100</v>
      </c>
      <c r="AB3380" s="72">
        <v>7.0309999999999997</v>
      </c>
      <c r="AC3380" s="12">
        <v>1284.7660000000001</v>
      </c>
      <c r="AD3380" s="72">
        <v>100</v>
      </c>
      <c r="AE3380" s="72">
        <v>7.0309999999999997</v>
      </c>
      <c r="AF3380" s="12">
        <v>0</v>
      </c>
      <c r="AG3380" s="72">
        <v>0</v>
      </c>
      <c r="AH3380" s="72">
        <v>0</v>
      </c>
      <c r="AI3380" s="12">
        <v>0</v>
      </c>
      <c r="AJ3380" s="72">
        <v>0</v>
      </c>
      <c r="AK3380" s="72">
        <v>0</v>
      </c>
      <c r="AL3380" s="12">
        <v>0</v>
      </c>
      <c r="AM3380" s="72">
        <v>0</v>
      </c>
      <c r="AN3380" s="72">
        <v>0</v>
      </c>
      <c r="AO3380" s="12">
        <v>1284.7660000000001</v>
      </c>
      <c r="AP3380" s="72">
        <v>100</v>
      </c>
      <c r="AQ3380" s="72">
        <v>7.0309999999999997</v>
      </c>
      <c r="AR3380" s="12">
        <v>0</v>
      </c>
      <c r="AS3380" s="72">
        <v>0</v>
      </c>
      <c r="AT3380" s="72">
        <v>0</v>
      </c>
      <c r="AU3380" s="12">
        <v>0</v>
      </c>
      <c r="AV3380" s="72">
        <v>0</v>
      </c>
      <c r="AW3380" s="72">
        <v>0</v>
      </c>
      <c r="AX3380" s="12">
        <v>0</v>
      </c>
      <c r="AY3380" s="72">
        <v>0</v>
      </c>
      <c r="AZ3380" s="72">
        <v>0</v>
      </c>
      <c r="BA3380" s="12">
        <v>0</v>
      </c>
      <c r="BB3380" s="72">
        <v>0</v>
      </c>
      <c r="BC3380" s="72">
        <v>0</v>
      </c>
      <c r="BD3380" s="12">
        <v>0</v>
      </c>
      <c r="BE3380" s="72">
        <v>0</v>
      </c>
      <c r="BF3380" s="72">
        <v>0</v>
      </c>
      <c r="BG3380" s="12">
        <v>0</v>
      </c>
      <c r="BH3380" s="72">
        <v>0</v>
      </c>
      <c r="BI3380" s="72">
        <v>0</v>
      </c>
      <c r="BJ3380" s="12">
        <v>0</v>
      </c>
      <c r="BK3380" s="72">
        <v>0</v>
      </c>
      <c r="BL3380" s="72">
        <v>0</v>
      </c>
      <c r="BM3380" s="12">
        <v>0</v>
      </c>
      <c r="BN3380" s="72">
        <v>0</v>
      </c>
      <c r="BO3380" s="72">
        <v>0</v>
      </c>
      <c r="BP3380" s="12">
        <v>0</v>
      </c>
      <c r="BQ3380" s="72">
        <v>0</v>
      </c>
      <c r="BR3380" s="72">
        <v>0</v>
      </c>
      <c r="BS3380" s="12">
        <v>0</v>
      </c>
      <c r="BT3380" s="72">
        <v>0</v>
      </c>
      <c r="BU3380" s="72">
        <v>0</v>
      </c>
      <c r="BV3380" s="12">
        <v>1284.7660000000001</v>
      </c>
      <c r="BW3380" s="72">
        <v>100</v>
      </c>
      <c r="BX3380" s="72">
        <v>7.0309999999999997</v>
      </c>
      <c r="BY3380" s="13"/>
      <c r="BZ3380" s="13"/>
    </row>
    <row r="3381" spans="1:78" ht="12.75" customHeight="1">
      <c r="A3381" s="122" t="s">
        <v>65</v>
      </c>
      <c r="B3381" s="71" t="s">
        <v>82</v>
      </c>
      <c r="C3381" s="71" t="s">
        <v>26</v>
      </c>
      <c r="D3381" s="34">
        <v>43344</v>
      </c>
      <c r="E3381" s="12">
        <v>0</v>
      </c>
      <c r="F3381" s="72">
        <v>0</v>
      </c>
      <c r="G3381" s="72">
        <v>0</v>
      </c>
      <c r="H3381" s="12">
        <v>248.39400000000001</v>
      </c>
      <c r="I3381" s="72">
        <v>18.548999999999999</v>
      </c>
      <c r="J3381" s="72">
        <v>19.370999999999999</v>
      </c>
      <c r="K3381" s="12">
        <v>257.03800000000001</v>
      </c>
      <c r="L3381" s="72">
        <v>19.195</v>
      </c>
      <c r="M3381" s="72">
        <v>15.72</v>
      </c>
      <c r="N3381" s="12">
        <v>505.43200000000002</v>
      </c>
      <c r="O3381" s="72">
        <v>37.743000000000002</v>
      </c>
      <c r="P3381" s="72">
        <v>14.119</v>
      </c>
      <c r="Q3381" s="12">
        <v>4.3730000000000002</v>
      </c>
      <c r="R3381" s="72">
        <v>0.32700000000000001</v>
      </c>
      <c r="S3381" s="72">
        <v>102.57299999999999</v>
      </c>
      <c r="T3381" s="12">
        <v>509.80500000000001</v>
      </c>
      <c r="U3381" s="72">
        <v>38.07</v>
      </c>
      <c r="V3381" s="72">
        <v>13.864000000000001</v>
      </c>
      <c r="W3381" s="12">
        <v>829.32</v>
      </c>
      <c r="X3381" s="72">
        <v>61.93</v>
      </c>
      <c r="Y3381" s="72">
        <v>14.816000000000001</v>
      </c>
      <c r="Z3381" s="12">
        <v>1339.124</v>
      </c>
      <c r="AA3381" s="72">
        <v>100</v>
      </c>
      <c r="AB3381" s="72">
        <v>9.4239999999999995</v>
      </c>
      <c r="AC3381" s="12">
        <v>1339.124</v>
      </c>
      <c r="AD3381" s="72">
        <v>100</v>
      </c>
      <c r="AE3381" s="72">
        <v>9.4239999999999995</v>
      </c>
      <c r="AF3381" s="12">
        <v>0</v>
      </c>
      <c r="AG3381" s="72">
        <v>0</v>
      </c>
      <c r="AH3381" s="72">
        <v>0</v>
      </c>
      <c r="AI3381" s="12">
        <v>0</v>
      </c>
      <c r="AJ3381" s="72">
        <v>0</v>
      </c>
      <c r="AK3381" s="72">
        <v>0</v>
      </c>
      <c r="AL3381" s="12">
        <v>0</v>
      </c>
      <c r="AM3381" s="72">
        <v>0</v>
      </c>
      <c r="AN3381" s="72">
        <v>0</v>
      </c>
      <c r="AO3381" s="12">
        <v>1339.124</v>
      </c>
      <c r="AP3381" s="72">
        <v>100</v>
      </c>
      <c r="AQ3381" s="72">
        <v>9.4239999999999995</v>
      </c>
      <c r="AR3381" s="12">
        <v>0</v>
      </c>
      <c r="AS3381" s="72">
        <v>0</v>
      </c>
      <c r="AT3381" s="72">
        <v>0</v>
      </c>
      <c r="AU3381" s="12">
        <v>0</v>
      </c>
      <c r="AV3381" s="72">
        <v>0</v>
      </c>
      <c r="AW3381" s="72">
        <v>0</v>
      </c>
      <c r="AX3381" s="12">
        <v>0</v>
      </c>
      <c r="AY3381" s="72">
        <v>0</v>
      </c>
      <c r="AZ3381" s="72">
        <v>0</v>
      </c>
      <c r="BA3381" s="12">
        <v>0</v>
      </c>
      <c r="BB3381" s="72">
        <v>0</v>
      </c>
      <c r="BC3381" s="72">
        <v>0</v>
      </c>
      <c r="BD3381" s="12">
        <v>0</v>
      </c>
      <c r="BE3381" s="72">
        <v>0</v>
      </c>
      <c r="BF3381" s="72">
        <v>0</v>
      </c>
      <c r="BG3381" s="12">
        <v>0</v>
      </c>
      <c r="BH3381" s="72">
        <v>0</v>
      </c>
      <c r="BI3381" s="72">
        <v>0</v>
      </c>
      <c r="BJ3381" s="12">
        <v>0</v>
      </c>
      <c r="BK3381" s="72">
        <v>0</v>
      </c>
      <c r="BL3381" s="72">
        <v>0</v>
      </c>
      <c r="BM3381" s="12">
        <v>0</v>
      </c>
      <c r="BN3381" s="72">
        <v>0</v>
      </c>
      <c r="BO3381" s="72">
        <v>0</v>
      </c>
      <c r="BP3381" s="12">
        <v>0</v>
      </c>
      <c r="BQ3381" s="72">
        <v>0</v>
      </c>
      <c r="BR3381" s="72">
        <v>0</v>
      </c>
      <c r="BS3381" s="12">
        <v>0</v>
      </c>
      <c r="BT3381" s="72">
        <v>0</v>
      </c>
      <c r="BU3381" s="72">
        <v>0</v>
      </c>
      <c r="BV3381" s="12">
        <v>1339.124</v>
      </c>
      <c r="BW3381" s="72">
        <v>100</v>
      </c>
      <c r="BX3381" s="72">
        <v>9.4239999999999995</v>
      </c>
      <c r="BY3381" s="13"/>
      <c r="BZ3381" s="13"/>
    </row>
    <row r="3382" spans="1:78" ht="12.75" customHeight="1">
      <c r="A3382" s="122" t="s">
        <v>65</v>
      </c>
      <c r="B3382" s="71" t="s">
        <v>82</v>
      </c>
      <c r="C3382" s="71" t="s">
        <v>26</v>
      </c>
      <c r="D3382" s="34">
        <v>43435</v>
      </c>
      <c r="E3382" s="12">
        <v>0</v>
      </c>
      <c r="F3382" s="72">
        <v>0</v>
      </c>
      <c r="G3382" s="72">
        <v>0</v>
      </c>
      <c r="H3382" s="12">
        <v>300.827</v>
      </c>
      <c r="I3382" s="72">
        <v>19.277000000000001</v>
      </c>
      <c r="J3382" s="72">
        <v>23.045999999999999</v>
      </c>
      <c r="K3382" s="12">
        <v>261.70400000000001</v>
      </c>
      <c r="L3382" s="72">
        <v>16.77</v>
      </c>
      <c r="M3382" s="72">
        <v>12.965999999999999</v>
      </c>
      <c r="N3382" s="12">
        <v>562.53099999999995</v>
      </c>
      <c r="O3382" s="72">
        <v>36.046999999999997</v>
      </c>
      <c r="P3382" s="72">
        <v>13.362</v>
      </c>
      <c r="Q3382" s="12">
        <v>33.816000000000003</v>
      </c>
      <c r="R3382" s="72">
        <v>2.1669999999999998</v>
      </c>
      <c r="S3382" s="72">
        <v>46.828000000000003</v>
      </c>
      <c r="T3382" s="12">
        <v>596.34699999999998</v>
      </c>
      <c r="U3382" s="72">
        <v>38.213999999999999</v>
      </c>
      <c r="V3382" s="72">
        <v>13.545</v>
      </c>
      <c r="W3382" s="12">
        <v>964.20600000000002</v>
      </c>
      <c r="X3382" s="72">
        <v>61.786000000000001</v>
      </c>
      <c r="Y3382" s="72">
        <v>9.7899999999999991</v>
      </c>
      <c r="Z3382" s="12">
        <v>1560.5530000000001</v>
      </c>
      <c r="AA3382" s="72">
        <v>100</v>
      </c>
      <c r="AB3382" s="72">
        <v>7.4109999999999996</v>
      </c>
      <c r="AC3382" s="12">
        <v>1560.5530000000001</v>
      </c>
      <c r="AD3382" s="72">
        <v>100</v>
      </c>
      <c r="AE3382" s="72">
        <v>7.4109999999999996</v>
      </c>
      <c r="AF3382" s="12">
        <v>0</v>
      </c>
      <c r="AG3382" s="72">
        <v>0</v>
      </c>
      <c r="AH3382" s="72">
        <v>0</v>
      </c>
      <c r="AI3382" s="12">
        <v>0</v>
      </c>
      <c r="AJ3382" s="72">
        <v>0</v>
      </c>
      <c r="AK3382" s="72">
        <v>0</v>
      </c>
      <c r="AL3382" s="12">
        <v>0</v>
      </c>
      <c r="AM3382" s="72">
        <v>0</v>
      </c>
      <c r="AN3382" s="72">
        <v>0</v>
      </c>
      <c r="AO3382" s="12">
        <v>1560.5530000000001</v>
      </c>
      <c r="AP3382" s="72">
        <v>100</v>
      </c>
      <c r="AQ3382" s="72">
        <v>7.4109999999999996</v>
      </c>
      <c r="AR3382" s="12">
        <v>0</v>
      </c>
      <c r="AS3382" s="72">
        <v>0</v>
      </c>
      <c r="AT3382" s="72">
        <v>0</v>
      </c>
      <c r="AU3382" s="12">
        <v>0</v>
      </c>
      <c r="AV3382" s="72">
        <v>0</v>
      </c>
      <c r="AW3382" s="72">
        <v>0</v>
      </c>
      <c r="AX3382" s="12">
        <v>0</v>
      </c>
      <c r="AY3382" s="72">
        <v>0</v>
      </c>
      <c r="AZ3382" s="72">
        <v>0</v>
      </c>
      <c r="BA3382" s="12">
        <v>0</v>
      </c>
      <c r="BB3382" s="72">
        <v>0</v>
      </c>
      <c r="BC3382" s="72">
        <v>0</v>
      </c>
      <c r="BD3382" s="12">
        <v>0</v>
      </c>
      <c r="BE3382" s="72">
        <v>0</v>
      </c>
      <c r="BF3382" s="72">
        <v>0</v>
      </c>
      <c r="BG3382" s="12">
        <v>0</v>
      </c>
      <c r="BH3382" s="72">
        <v>0</v>
      </c>
      <c r="BI3382" s="72">
        <v>0</v>
      </c>
      <c r="BJ3382" s="12">
        <v>0</v>
      </c>
      <c r="BK3382" s="72">
        <v>0</v>
      </c>
      <c r="BL3382" s="72">
        <v>0</v>
      </c>
      <c r="BM3382" s="12">
        <v>0</v>
      </c>
      <c r="BN3382" s="72">
        <v>0</v>
      </c>
      <c r="BO3382" s="72">
        <v>0</v>
      </c>
      <c r="BP3382" s="12">
        <v>0</v>
      </c>
      <c r="BQ3382" s="72">
        <v>0</v>
      </c>
      <c r="BR3382" s="72">
        <v>0</v>
      </c>
      <c r="BS3382" s="12">
        <v>0</v>
      </c>
      <c r="BT3382" s="72">
        <v>0</v>
      </c>
      <c r="BU3382" s="72">
        <v>0</v>
      </c>
      <c r="BV3382" s="12">
        <v>1560.5530000000001</v>
      </c>
      <c r="BW3382" s="72">
        <v>100</v>
      </c>
      <c r="BX3382" s="72">
        <v>7.4109999999999996</v>
      </c>
      <c r="BY3382" s="13"/>
      <c r="BZ3382" s="13"/>
    </row>
    <row r="3383" spans="1:78" ht="12.75" customHeight="1">
      <c r="A3383" s="122" t="s">
        <v>65</v>
      </c>
      <c r="B3383" s="71" t="s">
        <v>82</v>
      </c>
      <c r="C3383" s="71" t="s">
        <v>26</v>
      </c>
      <c r="D3383" s="34">
        <v>43525</v>
      </c>
      <c r="E3383" s="12">
        <v>0</v>
      </c>
      <c r="F3383" s="72">
        <v>0</v>
      </c>
      <c r="G3383" s="72">
        <v>0</v>
      </c>
      <c r="H3383" s="12">
        <v>245.38200000000001</v>
      </c>
      <c r="I3383" s="72">
        <v>18.484000000000002</v>
      </c>
      <c r="J3383" s="72">
        <v>18.931000000000001</v>
      </c>
      <c r="K3383" s="12">
        <v>232.566</v>
      </c>
      <c r="L3383" s="72">
        <v>17.518000000000001</v>
      </c>
      <c r="M3383" s="72">
        <v>19.263000000000002</v>
      </c>
      <c r="N3383" s="12">
        <v>495.27300000000002</v>
      </c>
      <c r="O3383" s="72">
        <v>37.307000000000002</v>
      </c>
      <c r="P3383" s="72">
        <v>12.661</v>
      </c>
      <c r="Q3383" s="12">
        <v>9.2810000000000006</v>
      </c>
      <c r="R3383" s="72">
        <v>0.69899999999999995</v>
      </c>
      <c r="S3383" s="72">
        <v>102.087</v>
      </c>
      <c r="T3383" s="12">
        <v>504.55399999999997</v>
      </c>
      <c r="U3383" s="72">
        <v>38.006</v>
      </c>
      <c r="V3383" s="72">
        <v>12.507</v>
      </c>
      <c r="W3383" s="12">
        <v>823.01599999999996</v>
      </c>
      <c r="X3383" s="72">
        <v>61.994</v>
      </c>
      <c r="Y3383" s="72">
        <v>11.555</v>
      </c>
      <c r="Z3383" s="12">
        <v>1327.57</v>
      </c>
      <c r="AA3383" s="72">
        <v>100</v>
      </c>
      <c r="AB3383" s="72">
        <v>7.0880000000000001</v>
      </c>
      <c r="AC3383" s="12">
        <v>1327.57</v>
      </c>
      <c r="AD3383" s="72">
        <v>100</v>
      </c>
      <c r="AE3383" s="72">
        <v>7.0880000000000001</v>
      </c>
      <c r="AF3383" s="12">
        <v>0</v>
      </c>
      <c r="AG3383" s="72">
        <v>0</v>
      </c>
      <c r="AH3383" s="72">
        <v>0</v>
      </c>
      <c r="AI3383" s="12">
        <v>0</v>
      </c>
      <c r="AJ3383" s="72">
        <v>0</v>
      </c>
      <c r="AK3383" s="72">
        <v>0</v>
      </c>
      <c r="AL3383" s="12">
        <v>0</v>
      </c>
      <c r="AM3383" s="72">
        <v>0</v>
      </c>
      <c r="AN3383" s="72">
        <v>0</v>
      </c>
      <c r="AO3383" s="12">
        <v>1327.57</v>
      </c>
      <c r="AP3383" s="72">
        <v>100</v>
      </c>
      <c r="AQ3383" s="72">
        <v>7.0880000000000001</v>
      </c>
      <c r="AR3383" s="12">
        <v>0</v>
      </c>
      <c r="AS3383" s="72">
        <v>0</v>
      </c>
      <c r="AT3383" s="72">
        <v>0</v>
      </c>
      <c r="AU3383" s="12">
        <v>0</v>
      </c>
      <c r="AV3383" s="72">
        <v>0</v>
      </c>
      <c r="AW3383" s="72">
        <v>0</v>
      </c>
      <c r="AX3383" s="12">
        <v>0</v>
      </c>
      <c r="AY3383" s="72">
        <v>0</v>
      </c>
      <c r="AZ3383" s="72">
        <v>0</v>
      </c>
      <c r="BA3383" s="12">
        <v>0</v>
      </c>
      <c r="BB3383" s="72">
        <v>0</v>
      </c>
      <c r="BC3383" s="72">
        <v>0</v>
      </c>
      <c r="BD3383" s="12">
        <v>0</v>
      </c>
      <c r="BE3383" s="72">
        <v>0</v>
      </c>
      <c r="BF3383" s="72">
        <v>0</v>
      </c>
      <c r="BG3383" s="12">
        <v>0</v>
      </c>
      <c r="BH3383" s="72">
        <v>0</v>
      </c>
      <c r="BI3383" s="72">
        <v>0</v>
      </c>
      <c r="BJ3383" s="12">
        <v>0</v>
      </c>
      <c r="BK3383" s="72">
        <v>0</v>
      </c>
      <c r="BL3383" s="72">
        <v>0</v>
      </c>
      <c r="BM3383" s="12">
        <v>0</v>
      </c>
      <c r="BN3383" s="72">
        <v>0</v>
      </c>
      <c r="BO3383" s="72">
        <v>0</v>
      </c>
      <c r="BP3383" s="12">
        <v>0</v>
      </c>
      <c r="BQ3383" s="72">
        <v>0</v>
      </c>
      <c r="BR3383" s="72">
        <v>0</v>
      </c>
      <c r="BS3383" s="12">
        <v>0</v>
      </c>
      <c r="BT3383" s="72">
        <v>0</v>
      </c>
      <c r="BU3383" s="72">
        <v>0</v>
      </c>
      <c r="BV3383" s="12">
        <v>1327.57</v>
      </c>
      <c r="BW3383" s="72">
        <v>100</v>
      </c>
      <c r="BX3383" s="72">
        <v>7.0880000000000001</v>
      </c>
      <c r="BY3383" s="13"/>
      <c r="BZ3383" s="13"/>
    </row>
    <row r="3384" spans="1:78" ht="12.75" customHeight="1">
      <c r="A3384" s="122" t="s">
        <v>65</v>
      </c>
      <c r="B3384" s="71" t="s">
        <v>82</v>
      </c>
      <c r="C3384" s="71" t="s">
        <v>26</v>
      </c>
      <c r="D3384" s="34">
        <v>43617</v>
      </c>
      <c r="E3384" s="12">
        <v>0</v>
      </c>
      <c r="F3384" s="72">
        <v>0</v>
      </c>
      <c r="G3384" s="72">
        <v>0</v>
      </c>
      <c r="H3384" s="12">
        <v>272.74799999999999</v>
      </c>
      <c r="I3384" s="72">
        <v>17.574999999999999</v>
      </c>
      <c r="J3384" s="72">
        <v>15.208</v>
      </c>
      <c r="K3384" s="12">
        <v>266.19600000000003</v>
      </c>
      <c r="L3384" s="72">
        <v>17.152000000000001</v>
      </c>
      <c r="M3384" s="72">
        <v>19.626000000000001</v>
      </c>
      <c r="N3384" s="12">
        <v>546.56799999999998</v>
      </c>
      <c r="O3384" s="72">
        <v>35.218000000000004</v>
      </c>
      <c r="P3384" s="72">
        <v>11.932</v>
      </c>
      <c r="Q3384" s="12">
        <v>31.334</v>
      </c>
      <c r="R3384" s="72">
        <v>2.0190000000000001</v>
      </c>
      <c r="S3384" s="72">
        <v>60.886000000000003</v>
      </c>
      <c r="T3384" s="12">
        <v>577.90200000000004</v>
      </c>
      <c r="U3384" s="72">
        <v>37.237000000000002</v>
      </c>
      <c r="V3384" s="72">
        <v>10.706</v>
      </c>
      <c r="W3384" s="12">
        <v>974.04200000000003</v>
      </c>
      <c r="X3384" s="72">
        <v>62.762999999999998</v>
      </c>
      <c r="Y3384" s="72">
        <v>6.94</v>
      </c>
      <c r="Z3384" s="12">
        <v>1551.9449999999999</v>
      </c>
      <c r="AA3384" s="72">
        <v>100</v>
      </c>
      <c r="AB3384" s="72">
        <v>3.331</v>
      </c>
      <c r="AC3384" s="12">
        <v>1551.9449999999999</v>
      </c>
      <c r="AD3384" s="72">
        <v>100</v>
      </c>
      <c r="AE3384" s="72">
        <v>3.331</v>
      </c>
      <c r="AF3384" s="12">
        <v>0</v>
      </c>
      <c r="AG3384" s="72">
        <v>0</v>
      </c>
      <c r="AH3384" s="72">
        <v>0</v>
      </c>
      <c r="AI3384" s="12">
        <v>0</v>
      </c>
      <c r="AJ3384" s="72">
        <v>0</v>
      </c>
      <c r="AK3384" s="72">
        <v>0</v>
      </c>
      <c r="AL3384" s="12">
        <v>0</v>
      </c>
      <c r="AM3384" s="72">
        <v>0</v>
      </c>
      <c r="AN3384" s="72">
        <v>0</v>
      </c>
      <c r="AO3384" s="12">
        <v>1551.9449999999999</v>
      </c>
      <c r="AP3384" s="72">
        <v>100</v>
      </c>
      <c r="AQ3384" s="72">
        <v>3.331</v>
      </c>
      <c r="AR3384" s="12">
        <v>0</v>
      </c>
      <c r="AS3384" s="72">
        <v>0</v>
      </c>
      <c r="AT3384" s="72">
        <v>0</v>
      </c>
      <c r="AU3384" s="12">
        <v>0</v>
      </c>
      <c r="AV3384" s="72">
        <v>0</v>
      </c>
      <c r="AW3384" s="72">
        <v>0</v>
      </c>
      <c r="AX3384" s="12">
        <v>0</v>
      </c>
      <c r="AY3384" s="72">
        <v>0</v>
      </c>
      <c r="AZ3384" s="72">
        <v>0</v>
      </c>
      <c r="BA3384" s="12">
        <v>0</v>
      </c>
      <c r="BB3384" s="72">
        <v>0</v>
      </c>
      <c r="BC3384" s="72">
        <v>0</v>
      </c>
      <c r="BD3384" s="12">
        <v>0</v>
      </c>
      <c r="BE3384" s="72">
        <v>0</v>
      </c>
      <c r="BF3384" s="72">
        <v>0</v>
      </c>
      <c r="BG3384" s="12">
        <v>0</v>
      </c>
      <c r="BH3384" s="72">
        <v>0</v>
      </c>
      <c r="BI3384" s="72">
        <v>0</v>
      </c>
      <c r="BJ3384" s="12">
        <v>0</v>
      </c>
      <c r="BK3384" s="72">
        <v>0</v>
      </c>
      <c r="BL3384" s="72">
        <v>0</v>
      </c>
      <c r="BM3384" s="12">
        <v>0</v>
      </c>
      <c r="BN3384" s="72">
        <v>0</v>
      </c>
      <c r="BO3384" s="72">
        <v>0</v>
      </c>
      <c r="BP3384" s="12">
        <v>0</v>
      </c>
      <c r="BQ3384" s="72">
        <v>0</v>
      </c>
      <c r="BR3384" s="72">
        <v>0</v>
      </c>
      <c r="BS3384" s="12">
        <v>0</v>
      </c>
      <c r="BT3384" s="72">
        <v>0</v>
      </c>
      <c r="BU3384" s="72">
        <v>0</v>
      </c>
      <c r="BV3384" s="12">
        <v>1551.9449999999999</v>
      </c>
      <c r="BW3384" s="72">
        <v>100</v>
      </c>
      <c r="BX3384" s="72">
        <v>3.331</v>
      </c>
      <c r="BY3384" s="13"/>
      <c r="BZ3384" s="13"/>
    </row>
    <row r="3385" spans="1:78" ht="12.75" customHeight="1">
      <c r="A3385" s="122" t="s">
        <v>65</v>
      </c>
      <c r="B3385" s="71" t="s">
        <v>82</v>
      </c>
      <c r="C3385" s="71" t="s">
        <v>26</v>
      </c>
      <c r="D3385" s="34">
        <v>44075</v>
      </c>
      <c r="E3385" s="12">
        <v>0</v>
      </c>
      <c r="F3385" s="72">
        <v>0</v>
      </c>
      <c r="G3385" s="72">
        <v>0</v>
      </c>
      <c r="H3385" s="12">
        <v>203.011</v>
      </c>
      <c r="I3385" s="72">
        <v>15.55</v>
      </c>
      <c r="J3385" s="72">
        <v>23.338999999999999</v>
      </c>
      <c r="K3385" s="12">
        <v>277.00900000000001</v>
      </c>
      <c r="L3385" s="72">
        <v>21.216999999999999</v>
      </c>
      <c r="M3385" s="72">
        <v>19.103999999999999</v>
      </c>
      <c r="N3385" s="12">
        <v>480.02</v>
      </c>
      <c r="O3385" s="72">
        <v>36.767000000000003</v>
      </c>
      <c r="P3385" s="72">
        <v>13.079000000000001</v>
      </c>
      <c r="Q3385" s="12">
        <v>19.282</v>
      </c>
      <c r="R3385" s="72">
        <v>1.4770000000000001</v>
      </c>
      <c r="S3385" s="72">
        <v>88.84</v>
      </c>
      <c r="T3385" s="12">
        <v>499.30200000000002</v>
      </c>
      <c r="U3385" s="72">
        <v>38.244</v>
      </c>
      <c r="V3385" s="72">
        <v>13.082000000000001</v>
      </c>
      <c r="W3385" s="12">
        <v>806.27200000000005</v>
      </c>
      <c r="X3385" s="72">
        <v>61.756</v>
      </c>
      <c r="Y3385" s="72">
        <v>9.7970000000000006</v>
      </c>
      <c r="Z3385" s="12">
        <v>1305.575</v>
      </c>
      <c r="AA3385" s="72">
        <v>100</v>
      </c>
      <c r="AB3385" s="72">
        <v>5.9749999999999996</v>
      </c>
      <c r="AC3385" s="12">
        <v>1305.575</v>
      </c>
      <c r="AD3385" s="72">
        <v>100</v>
      </c>
      <c r="AE3385" s="72">
        <v>5.9749999999999996</v>
      </c>
      <c r="AF3385" s="12">
        <v>0</v>
      </c>
      <c r="AG3385" s="72">
        <v>0</v>
      </c>
      <c r="AH3385" s="72">
        <v>0</v>
      </c>
      <c r="AI3385" s="12">
        <v>0</v>
      </c>
      <c r="AJ3385" s="72">
        <v>0</v>
      </c>
      <c r="AK3385" s="72">
        <v>0</v>
      </c>
      <c r="AL3385" s="12">
        <v>0</v>
      </c>
      <c r="AM3385" s="72">
        <v>0</v>
      </c>
      <c r="AN3385" s="72">
        <v>0</v>
      </c>
      <c r="AO3385" s="12">
        <v>1305.575</v>
      </c>
      <c r="AP3385" s="72">
        <v>100</v>
      </c>
      <c r="AQ3385" s="72">
        <v>5.9749999999999996</v>
      </c>
      <c r="AR3385" s="12">
        <v>0</v>
      </c>
      <c r="AS3385" s="72">
        <v>0</v>
      </c>
      <c r="AT3385" s="72">
        <v>0</v>
      </c>
      <c r="AU3385" s="12">
        <v>0</v>
      </c>
      <c r="AV3385" s="72">
        <v>0</v>
      </c>
      <c r="AW3385" s="72">
        <v>0</v>
      </c>
      <c r="AX3385" s="12">
        <v>0</v>
      </c>
      <c r="AY3385" s="72">
        <v>0</v>
      </c>
      <c r="AZ3385" s="72">
        <v>0</v>
      </c>
      <c r="BA3385" s="12">
        <v>0</v>
      </c>
      <c r="BB3385" s="72">
        <v>0</v>
      </c>
      <c r="BC3385" s="72">
        <v>0</v>
      </c>
      <c r="BD3385" s="12">
        <v>0</v>
      </c>
      <c r="BE3385" s="72">
        <v>0</v>
      </c>
      <c r="BF3385" s="72">
        <v>0</v>
      </c>
      <c r="BG3385" s="12">
        <v>0</v>
      </c>
      <c r="BH3385" s="72">
        <v>0</v>
      </c>
      <c r="BI3385" s="72">
        <v>0</v>
      </c>
      <c r="BJ3385" s="12">
        <v>0</v>
      </c>
      <c r="BK3385" s="72">
        <v>0</v>
      </c>
      <c r="BL3385" s="72">
        <v>0</v>
      </c>
      <c r="BM3385" s="12">
        <v>0</v>
      </c>
      <c r="BN3385" s="72">
        <v>0</v>
      </c>
      <c r="BO3385" s="72">
        <v>0</v>
      </c>
      <c r="BP3385" s="12">
        <v>0</v>
      </c>
      <c r="BQ3385" s="72">
        <v>0</v>
      </c>
      <c r="BR3385" s="72">
        <v>0</v>
      </c>
      <c r="BS3385" s="12">
        <v>0</v>
      </c>
      <c r="BT3385" s="72">
        <v>0</v>
      </c>
      <c r="BU3385" s="72">
        <v>0</v>
      </c>
      <c r="BV3385" s="12">
        <v>1305.575</v>
      </c>
      <c r="BW3385" s="72">
        <v>100</v>
      </c>
      <c r="BX3385" s="72">
        <v>5.9749999999999996</v>
      </c>
      <c r="BY3385" s="13"/>
      <c r="BZ3385" s="13"/>
    </row>
    <row r="3386" spans="1:78" ht="12.75" customHeight="1">
      <c r="A3386" s="122" t="s">
        <v>65</v>
      </c>
      <c r="B3386" s="71" t="s">
        <v>82</v>
      </c>
      <c r="C3386" s="71" t="s">
        <v>26</v>
      </c>
      <c r="D3386" s="34">
        <v>44166</v>
      </c>
      <c r="E3386" s="12">
        <v>0</v>
      </c>
      <c r="F3386" s="72">
        <v>0</v>
      </c>
      <c r="G3386" s="72">
        <v>0</v>
      </c>
      <c r="H3386" s="12">
        <v>339.01900000000001</v>
      </c>
      <c r="I3386" s="72">
        <v>25.170999999999999</v>
      </c>
      <c r="J3386" s="72">
        <v>20.893999999999998</v>
      </c>
      <c r="K3386" s="12">
        <v>252.59</v>
      </c>
      <c r="L3386" s="72">
        <v>18.754000000000001</v>
      </c>
      <c r="M3386" s="72">
        <v>21.154</v>
      </c>
      <c r="N3386" s="12">
        <v>591.60900000000004</v>
      </c>
      <c r="O3386" s="72">
        <v>43.924999999999997</v>
      </c>
      <c r="P3386" s="72">
        <v>14.837999999999999</v>
      </c>
      <c r="Q3386" s="12">
        <v>26.189</v>
      </c>
      <c r="R3386" s="72">
        <v>1.944</v>
      </c>
      <c r="S3386" s="72">
        <v>75.921999999999997</v>
      </c>
      <c r="T3386" s="12">
        <v>617.798</v>
      </c>
      <c r="U3386" s="72">
        <v>45.87</v>
      </c>
      <c r="V3386" s="72">
        <v>14.99</v>
      </c>
      <c r="W3386" s="12">
        <v>729.04899999999998</v>
      </c>
      <c r="X3386" s="72">
        <v>54.13</v>
      </c>
      <c r="Y3386" s="72">
        <v>9.891</v>
      </c>
      <c r="Z3386" s="12">
        <v>1346.847</v>
      </c>
      <c r="AA3386" s="72">
        <v>100</v>
      </c>
      <c r="AB3386" s="72">
        <v>7.4660000000000002</v>
      </c>
      <c r="AC3386" s="12">
        <v>1346.847</v>
      </c>
      <c r="AD3386" s="72">
        <v>100</v>
      </c>
      <c r="AE3386" s="72">
        <v>7.4660000000000002</v>
      </c>
      <c r="AF3386" s="12">
        <v>0</v>
      </c>
      <c r="AG3386" s="72">
        <v>0</v>
      </c>
      <c r="AH3386" s="72">
        <v>0</v>
      </c>
      <c r="AI3386" s="12">
        <v>0</v>
      </c>
      <c r="AJ3386" s="72">
        <v>0</v>
      </c>
      <c r="AK3386" s="72">
        <v>0</v>
      </c>
      <c r="AL3386" s="12">
        <v>0</v>
      </c>
      <c r="AM3386" s="72">
        <v>0</v>
      </c>
      <c r="AN3386" s="72">
        <v>0</v>
      </c>
      <c r="AO3386" s="12">
        <v>1346.847</v>
      </c>
      <c r="AP3386" s="72">
        <v>100</v>
      </c>
      <c r="AQ3386" s="72">
        <v>7.4660000000000002</v>
      </c>
      <c r="AR3386" s="12">
        <v>0</v>
      </c>
      <c r="AS3386" s="72">
        <v>0</v>
      </c>
      <c r="AT3386" s="72">
        <v>0</v>
      </c>
      <c r="AU3386" s="12">
        <v>0</v>
      </c>
      <c r="AV3386" s="72">
        <v>0</v>
      </c>
      <c r="AW3386" s="72">
        <v>0</v>
      </c>
      <c r="AX3386" s="12">
        <v>0</v>
      </c>
      <c r="AY3386" s="72">
        <v>0</v>
      </c>
      <c r="AZ3386" s="72">
        <v>0</v>
      </c>
      <c r="BA3386" s="12">
        <v>0</v>
      </c>
      <c r="BB3386" s="72">
        <v>0</v>
      </c>
      <c r="BC3386" s="72">
        <v>0</v>
      </c>
      <c r="BD3386" s="12">
        <v>0</v>
      </c>
      <c r="BE3386" s="72">
        <v>0</v>
      </c>
      <c r="BF3386" s="72">
        <v>0</v>
      </c>
      <c r="BG3386" s="12">
        <v>0</v>
      </c>
      <c r="BH3386" s="72">
        <v>0</v>
      </c>
      <c r="BI3386" s="72">
        <v>0</v>
      </c>
      <c r="BJ3386" s="12">
        <v>0</v>
      </c>
      <c r="BK3386" s="72">
        <v>0</v>
      </c>
      <c r="BL3386" s="72">
        <v>0</v>
      </c>
      <c r="BM3386" s="12">
        <v>0</v>
      </c>
      <c r="BN3386" s="72">
        <v>0</v>
      </c>
      <c r="BO3386" s="72">
        <v>0</v>
      </c>
      <c r="BP3386" s="12">
        <v>0</v>
      </c>
      <c r="BQ3386" s="72">
        <v>0</v>
      </c>
      <c r="BR3386" s="72">
        <v>0</v>
      </c>
      <c r="BS3386" s="12">
        <v>0</v>
      </c>
      <c r="BT3386" s="72">
        <v>0</v>
      </c>
      <c r="BU3386" s="72">
        <v>0</v>
      </c>
      <c r="BV3386" s="12">
        <v>1346.847</v>
      </c>
      <c r="BW3386" s="72">
        <v>100</v>
      </c>
      <c r="BX3386" s="72">
        <v>7.4660000000000002</v>
      </c>
      <c r="BY3386" s="13"/>
      <c r="BZ3386" s="13"/>
    </row>
    <row r="3387" spans="1:78" ht="12.75" customHeight="1">
      <c r="A3387" s="122" t="s">
        <v>65</v>
      </c>
      <c r="B3387" s="71" t="s">
        <v>82</v>
      </c>
      <c r="C3387" s="71" t="s">
        <v>26</v>
      </c>
      <c r="D3387" s="34">
        <v>44256</v>
      </c>
      <c r="E3387" s="12">
        <v>0</v>
      </c>
      <c r="F3387" s="72">
        <v>0</v>
      </c>
      <c r="G3387" s="72">
        <v>0</v>
      </c>
      <c r="H3387" s="12">
        <v>285.97899999999998</v>
      </c>
      <c r="I3387" s="72">
        <v>21.594999999999999</v>
      </c>
      <c r="J3387" s="72">
        <v>27.748999999999999</v>
      </c>
      <c r="K3387" s="12">
        <v>174.93600000000001</v>
      </c>
      <c r="L3387" s="72">
        <v>13.21</v>
      </c>
      <c r="M3387" s="72">
        <v>25.355</v>
      </c>
      <c r="N3387" s="12">
        <v>460.91500000000002</v>
      </c>
      <c r="O3387" s="72">
        <v>34.804000000000002</v>
      </c>
      <c r="P3387" s="72">
        <v>19.321000000000002</v>
      </c>
      <c r="Q3387" s="12">
        <v>27.004000000000001</v>
      </c>
      <c r="R3387" s="72">
        <v>2.0390000000000001</v>
      </c>
      <c r="S3387" s="72">
        <v>62.061</v>
      </c>
      <c r="T3387" s="12">
        <v>487.91899999999998</v>
      </c>
      <c r="U3387" s="72">
        <v>36.843000000000004</v>
      </c>
      <c r="V3387" s="72">
        <v>17.821000000000002</v>
      </c>
      <c r="W3387" s="12">
        <v>836.39099999999996</v>
      </c>
      <c r="X3387" s="72">
        <v>63.156999999999996</v>
      </c>
      <c r="Y3387" s="72">
        <v>12.183999999999999</v>
      </c>
      <c r="Z3387" s="12">
        <v>1324.3109999999999</v>
      </c>
      <c r="AA3387" s="72">
        <v>100</v>
      </c>
      <c r="AB3387" s="72">
        <v>7.508</v>
      </c>
      <c r="AC3387" s="12">
        <v>1324.3109999999999</v>
      </c>
      <c r="AD3387" s="72">
        <v>100</v>
      </c>
      <c r="AE3387" s="72">
        <v>7.508</v>
      </c>
      <c r="AF3387" s="12">
        <v>0</v>
      </c>
      <c r="AG3387" s="72">
        <v>0</v>
      </c>
      <c r="AH3387" s="72">
        <v>0</v>
      </c>
      <c r="AI3387" s="12">
        <v>0</v>
      </c>
      <c r="AJ3387" s="72">
        <v>0</v>
      </c>
      <c r="AK3387" s="72">
        <v>0</v>
      </c>
      <c r="AL3387" s="12">
        <v>0</v>
      </c>
      <c r="AM3387" s="72">
        <v>0</v>
      </c>
      <c r="AN3387" s="72">
        <v>0</v>
      </c>
      <c r="AO3387" s="12">
        <v>1324.3109999999999</v>
      </c>
      <c r="AP3387" s="72">
        <v>100</v>
      </c>
      <c r="AQ3387" s="72">
        <v>7.508</v>
      </c>
      <c r="AR3387" s="12">
        <v>0</v>
      </c>
      <c r="AS3387" s="72">
        <v>0</v>
      </c>
      <c r="AT3387" s="72">
        <v>0</v>
      </c>
      <c r="AU3387" s="12">
        <v>0</v>
      </c>
      <c r="AV3387" s="72">
        <v>0</v>
      </c>
      <c r="AW3387" s="72">
        <v>0</v>
      </c>
      <c r="AX3387" s="12">
        <v>0</v>
      </c>
      <c r="AY3387" s="72">
        <v>0</v>
      </c>
      <c r="AZ3387" s="72">
        <v>0</v>
      </c>
      <c r="BA3387" s="12">
        <v>0</v>
      </c>
      <c r="BB3387" s="72">
        <v>0</v>
      </c>
      <c r="BC3387" s="72">
        <v>0</v>
      </c>
      <c r="BD3387" s="12">
        <v>0</v>
      </c>
      <c r="BE3387" s="72">
        <v>0</v>
      </c>
      <c r="BF3387" s="72">
        <v>0</v>
      </c>
      <c r="BG3387" s="12">
        <v>0</v>
      </c>
      <c r="BH3387" s="72">
        <v>0</v>
      </c>
      <c r="BI3387" s="72">
        <v>0</v>
      </c>
      <c r="BJ3387" s="12">
        <v>0</v>
      </c>
      <c r="BK3387" s="72">
        <v>0</v>
      </c>
      <c r="BL3387" s="72">
        <v>0</v>
      </c>
      <c r="BM3387" s="12">
        <v>0</v>
      </c>
      <c r="BN3387" s="72">
        <v>0</v>
      </c>
      <c r="BO3387" s="72">
        <v>0</v>
      </c>
      <c r="BP3387" s="12">
        <v>0</v>
      </c>
      <c r="BQ3387" s="72">
        <v>0</v>
      </c>
      <c r="BR3387" s="72">
        <v>0</v>
      </c>
      <c r="BS3387" s="12">
        <v>0</v>
      </c>
      <c r="BT3387" s="72">
        <v>0</v>
      </c>
      <c r="BU3387" s="72">
        <v>0</v>
      </c>
      <c r="BV3387" s="12">
        <v>1324.3109999999999</v>
      </c>
      <c r="BW3387" s="72">
        <v>100</v>
      </c>
      <c r="BX3387" s="72">
        <v>7.508</v>
      </c>
      <c r="BY3387" s="13"/>
      <c r="BZ3387" s="13"/>
    </row>
    <row r="3388" spans="1:78" ht="12.75" customHeight="1">
      <c r="A3388" s="122" t="s">
        <v>65</v>
      </c>
      <c r="B3388" s="71" t="s">
        <v>82</v>
      </c>
      <c r="C3388" s="71" t="s">
        <v>26</v>
      </c>
      <c r="D3388" s="34">
        <v>44348</v>
      </c>
      <c r="E3388" s="12">
        <v>0</v>
      </c>
      <c r="F3388" s="72">
        <v>0</v>
      </c>
      <c r="G3388" s="72">
        <v>0</v>
      </c>
      <c r="H3388" s="12">
        <v>251.666</v>
      </c>
      <c r="I3388" s="72">
        <v>17.245999999999999</v>
      </c>
      <c r="J3388" s="72">
        <v>21.93</v>
      </c>
      <c r="K3388" s="12">
        <v>159.434</v>
      </c>
      <c r="L3388" s="72">
        <v>10.926</v>
      </c>
      <c r="M3388" s="72">
        <v>21.23</v>
      </c>
      <c r="N3388" s="12">
        <v>411.101</v>
      </c>
      <c r="O3388" s="72">
        <v>28.172000000000001</v>
      </c>
      <c r="P3388" s="72">
        <v>17.972999999999999</v>
      </c>
      <c r="Q3388" s="12">
        <v>7.569</v>
      </c>
      <c r="R3388" s="72">
        <v>0.51900000000000002</v>
      </c>
      <c r="S3388" s="72">
        <v>87.86</v>
      </c>
      <c r="T3388" s="12">
        <v>418.67</v>
      </c>
      <c r="U3388" s="72">
        <v>28.690999999999999</v>
      </c>
      <c r="V3388" s="72">
        <v>17.591999999999999</v>
      </c>
      <c r="W3388" s="12">
        <v>1040.5920000000001</v>
      </c>
      <c r="X3388" s="72">
        <v>71.308999999999997</v>
      </c>
      <c r="Y3388" s="72">
        <v>8.1940000000000008</v>
      </c>
      <c r="Z3388" s="12">
        <v>1459.2619999999999</v>
      </c>
      <c r="AA3388" s="72">
        <v>100</v>
      </c>
      <c r="AB3388" s="72">
        <v>5.8529999999999998</v>
      </c>
      <c r="AC3388" s="12">
        <v>1459.2619999999999</v>
      </c>
      <c r="AD3388" s="72">
        <v>100</v>
      </c>
      <c r="AE3388" s="72">
        <v>5.8529999999999998</v>
      </c>
      <c r="AF3388" s="12">
        <v>0</v>
      </c>
      <c r="AG3388" s="72">
        <v>0</v>
      </c>
      <c r="AH3388" s="72">
        <v>0</v>
      </c>
      <c r="AI3388" s="12">
        <v>0</v>
      </c>
      <c r="AJ3388" s="72">
        <v>0</v>
      </c>
      <c r="AK3388" s="72">
        <v>0</v>
      </c>
      <c r="AL3388" s="12">
        <v>0</v>
      </c>
      <c r="AM3388" s="72">
        <v>0</v>
      </c>
      <c r="AN3388" s="72">
        <v>0</v>
      </c>
      <c r="AO3388" s="12">
        <v>1459.2619999999999</v>
      </c>
      <c r="AP3388" s="72">
        <v>100</v>
      </c>
      <c r="AQ3388" s="72">
        <v>5.8529999999999998</v>
      </c>
      <c r="AR3388" s="12">
        <v>0</v>
      </c>
      <c r="AS3388" s="72">
        <v>0</v>
      </c>
      <c r="AT3388" s="72">
        <v>0</v>
      </c>
      <c r="AU3388" s="12">
        <v>0</v>
      </c>
      <c r="AV3388" s="72">
        <v>0</v>
      </c>
      <c r="AW3388" s="72">
        <v>0</v>
      </c>
      <c r="AX3388" s="12">
        <v>0</v>
      </c>
      <c r="AY3388" s="72">
        <v>0</v>
      </c>
      <c r="AZ3388" s="72">
        <v>0</v>
      </c>
      <c r="BA3388" s="12">
        <v>0</v>
      </c>
      <c r="BB3388" s="72">
        <v>0</v>
      </c>
      <c r="BC3388" s="72">
        <v>0</v>
      </c>
      <c r="BD3388" s="12">
        <v>0</v>
      </c>
      <c r="BE3388" s="72">
        <v>0</v>
      </c>
      <c r="BF3388" s="72">
        <v>0</v>
      </c>
      <c r="BG3388" s="12">
        <v>0</v>
      </c>
      <c r="BH3388" s="72">
        <v>0</v>
      </c>
      <c r="BI3388" s="72">
        <v>0</v>
      </c>
      <c r="BJ3388" s="12">
        <v>0</v>
      </c>
      <c r="BK3388" s="72">
        <v>0</v>
      </c>
      <c r="BL3388" s="72">
        <v>0</v>
      </c>
      <c r="BM3388" s="12">
        <v>0</v>
      </c>
      <c r="BN3388" s="72">
        <v>0</v>
      </c>
      <c r="BO3388" s="72">
        <v>0</v>
      </c>
      <c r="BP3388" s="12">
        <v>0</v>
      </c>
      <c r="BQ3388" s="72">
        <v>0</v>
      </c>
      <c r="BR3388" s="72">
        <v>0</v>
      </c>
      <c r="BS3388" s="12">
        <v>0</v>
      </c>
      <c r="BT3388" s="72">
        <v>0</v>
      </c>
      <c r="BU3388" s="72">
        <v>0</v>
      </c>
      <c r="BV3388" s="12">
        <v>1459.2619999999999</v>
      </c>
      <c r="BW3388" s="72">
        <v>100</v>
      </c>
      <c r="BX3388" s="72">
        <v>5.8529999999999998</v>
      </c>
      <c r="BY3388" s="13"/>
      <c r="BZ3388" s="13"/>
    </row>
    <row r="3389" spans="1:78" ht="12.75" customHeight="1">
      <c r="A3389" s="122" t="s">
        <v>65</v>
      </c>
      <c r="B3389" s="71" t="s">
        <v>82</v>
      </c>
      <c r="C3389" s="71" t="s">
        <v>26</v>
      </c>
      <c r="D3389" s="34">
        <v>44805</v>
      </c>
      <c r="E3389" s="12">
        <v>0</v>
      </c>
      <c r="F3389" s="72">
        <v>0</v>
      </c>
      <c r="G3389" s="72">
        <v>0</v>
      </c>
      <c r="H3389" s="12">
        <v>186.43100000000001</v>
      </c>
      <c r="I3389" s="72">
        <v>12.21</v>
      </c>
      <c r="J3389" s="72">
        <v>22.16</v>
      </c>
      <c r="K3389" s="12">
        <v>173.25800000000001</v>
      </c>
      <c r="L3389" s="72">
        <v>11.347</v>
      </c>
      <c r="M3389" s="72">
        <v>24.216999999999999</v>
      </c>
      <c r="N3389" s="12">
        <v>359.69</v>
      </c>
      <c r="O3389" s="72">
        <v>23.556999999999999</v>
      </c>
      <c r="P3389" s="72">
        <v>17.745000000000001</v>
      </c>
      <c r="Q3389" s="12">
        <v>24.905000000000001</v>
      </c>
      <c r="R3389" s="72">
        <v>1.631</v>
      </c>
      <c r="S3389" s="72">
        <v>72.387</v>
      </c>
      <c r="T3389" s="12">
        <v>384.59500000000003</v>
      </c>
      <c r="U3389" s="72">
        <v>25.187999999999999</v>
      </c>
      <c r="V3389" s="72">
        <v>17.893000000000001</v>
      </c>
      <c r="W3389" s="12">
        <v>1142.2809999999999</v>
      </c>
      <c r="X3389" s="72">
        <v>74.811999999999998</v>
      </c>
      <c r="Y3389" s="72">
        <v>8.2590000000000003</v>
      </c>
      <c r="Z3389" s="12">
        <v>1526.875</v>
      </c>
      <c r="AA3389" s="72">
        <v>100</v>
      </c>
      <c r="AB3389" s="72">
        <v>6.0309999999999997</v>
      </c>
      <c r="AC3389" s="12">
        <v>1526.875</v>
      </c>
      <c r="AD3389" s="72">
        <v>100</v>
      </c>
      <c r="AE3389" s="72">
        <v>6.0309999999999997</v>
      </c>
      <c r="AF3389" s="12">
        <v>0</v>
      </c>
      <c r="AG3389" s="72">
        <v>0</v>
      </c>
      <c r="AH3389" s="72">
        <v>0</v>
      </c>
      <c r="AI3389" s="12">
        <v>0</v>
      </c>
      <c r="AJ3389" s="72">
        <v>0</v>
      </c>
      <c r="AK3389" s="72">
        <v>0</v>
      </c>
      <c r="AL3389" s="12">
        <v>0</v>
      </c>
      <c r="AM3389" s="72">
        <v>0</v>
      </c>
      <c r="AN3389" s="72">
        <v>0</v>
      </c>
      <c r="AO3389" s="12">
        <v>1526.875</v>
      </c>
      <c r="AP3389" s="72">
        <v>100</v>
      </c>
      <c r="AQ3389" s="72">
        <v>6.0309999999999997</v>
      </c>
      <c r="AR3389" s="12">
        <v>0</v>
      </c>
      <c r="AS3389" s="72">
        <v>0</v>
      </c>
      <c r="AT3389" s="72">
        <v>0</v>
      </c>
      <c r="AU3389" s="12">
        <v>0</v>
      </c>
      <c r="AV3389" s="72">
        <v>0</v>
      </c>
      <c r="AW3389" s="72">
        <v>0</v>
      </c>
      <c r="AX3389" s="12">
        <v>0</v>
      </c>
      <c r="AY3389" s="72">
        <v>0</v>
      </c>
      <c r="AZ3389" s="72">
        <v>0</v>
      </c>
      <c r="BA3389" s="12">
        <v>0</v>
      </c>
      <c r="BB3389" s="72">
        <v>0</v>
      </c>
      <c r="BC3389" s="72">
        <v>0</v>
      </c>
      <c r="BD3389" s="12">
        <v>0</v>
      </c>
      <c r="BE3389" s="72">
        <v>0</v>
      </c>
      <c r="BF3389" s="72">
        <v>0</v>
      </c>
      <c r="BG3389" s="12">
        <v>0</v>
      </c>
      <c r="BH3389" s="72">
        <v>0</v>
      </c>
      <c r="BI3389" s="72">
        <v>0</v>
      </c>
      <c r="BJ3389" s="12">
        <v>0</v>
      </c>
      <c r="BK3389" s="72">
        <v>0</v>
      </c>
      <c r="BL3389" s="72">
        <v>0</v>
      </c>
      <c r="BM3389" s="12">
        <v>0</v>
      </c>
      <c r="BN3389" s="72">
        <v>0</v>
      </c>
      <c r="BO3389" s="72">
        <v>0</v>
      </c>
      <c r="BP3389" s="12">
        <v>0</v>
      </c>
      <c r="BQ3389" s="72">
        <v>0</v>
      </c>
      <c r="BR3389" s="72">
        <v>0</v>
      </c>
      <c r="BS3389" s="12">
        <v>0</v>
      </c>
      <c r="BT3389" s="72">
        <v>0</v>
      </c>
      <c r="BU3389" s="72">
        <v>0</v>
      </c>
      <c r="BV3389" s="12">
        <v>1526.875</v>
      </c>
      <c r="BW3389" s="72">
        <v>100</v>
      </c>
      <c r="BX3389" s="72">
        <v>6.0309999999999997</v>
      </c>
      <c r="BY3389" s="13"/>
      <c r="BZ3389" s="13"/>
    </row>
    <row r="3390" spans="1:78" ht="12.75" customHeight="1">
      <c r="A3390" s="122" t="s">
        <v>65</v>
      </c>
      <c r="B3390" s="71" t="s">
        <v>82</v>
      </c>
      <c r="C3390" s="71" t="s">
        <v>26</v>
      </c>
      <c r="D3390" s="34">
        <v>44896</v>
      </c>
      <c r="E3390" s="12">
        <v>0</v>
      </c>
      <c r="F3390" s="72">
        <v>0</v>
      </c>
      <c r="G3390" s="72">
        <v>0</v>
      </c>
      <c r="H3390" s="12">
        <v>111.07599999999999</v>
      </c>
      <c r="I3390" s="72">
        <v>8.7590000000000003</v>
      </c>
      <c r="J3390" s="72">
        <v>35.122999999999998</v>
      </c>
      <c r="K3390" s="12">
        <v>208.33199999999999</v>
      </c>
      <c r="L3390" s="72">
        <v>16.428000000000001</v>
      </c>
      <c r="M3390" s="72">
        <v>28.782</v>
      </c>
      <c r="N3390" s="12">
        <v>319.40899999999999</v>
      </c>
      <c r="O3390" s="72">
        <v>25.187000000000001</v>
      </c>
      <c r="P3390" s="72">
        <v>22.276</v>
      </c>
      <c r="Q3390" s="12">
        <v>46.569000000000003</v>
      </c>
      <c r="R3390" s="72">
        <v>3.6720000000000002</v>
      </c>
      <c r="S3390" s="72">
        <v>64.364000000000004</v>
      </c>
      <c r="T3390" s="12">
        <v>365.97800000000001</v>
      </c>
      <c r="U3390" s="72">
        <v>28.859000000000002</v>
      </c>
      <c r="V3390" s="72">
        <v>21.091999999999999</v>
      </c>
      <c r="W3390" s="12">
        <v>902.17399999999998</v>
      </c>
      <c r="X3390" s="72">
        <v>71.141000000000005</v>
      </c>
      <c r="Y3390" s="72">
        <v>9.5090000000000003</v>
      </c>
      <c r="Z3390" s="12">
        <v>1268.1510000000001</v>
      </c>
      <c r="AA3390" s="72">
        <v>100</v>
      </c>
      <c r="AB3390" s="72">
        <v>8.1720000000000006</v>
      </c>
      <c r="AC3390" s="12">
        <v>1268.1510000000001</v>
      </c>
      <c r="AD3390" s="72">
        <v>100</v>
      </c>
      <c r="AE3390" s="72">
        <v>8.1720000000000006</v>
      </c>
      <c r="AF3390" s="12">
        <v>0</v>
      </c>
      <c r="AG3390" s="72">
        <v>0</v>
      </c>
      <c r="AH3390" s="72">
        <v>0</v>
      </c>
      <c r="AI3390" s="12">
        <v>0</v>
      </c>
      <c r="AJ3390" s="72">
        <v>0</v>
      </c>
      <c r="AK3390" s="72">
        <v>0</v>
      </c>
      <c r="AL3390" s="12">
        <v>0</v>
      </c>
      <c r="AM3390" s="72">
        <v>0</v>
      </c>
      <c r="AN3390" s="72">
        <v>0</v>
      </c>
      <c r="AO3390" s="12">
        <v>1268.1510000000001</v>
      </c>
      <c r="AP3390" s="72">
        <v>100</v>
      </c>
      <c r="AQ3390" s="72">
        <v>8.1720000000000006</v>
      </c>
      <c r="AR3390" s="12">
        <v>0</v>
      </c>
      <c r="AS3390" s="72">
        <v>0</v>
      </c>
      <c r="AT3390" s="72">
        <v>0</v>
      </c>
      <c r="AU3390" s="12">
        <v>0</v>
      </c>
      <c r="AV3390" s="72">
        <v>0</v>
      </c>
      <c r="AW3390" s="72">
        <v>0</v>
      </c>
      <c r="AX3390" s="12">
        <v>0</v>
      </c>
      <c r="AY3390" s="72">
        <v>0</v>
      </c>
      <c r="AZ3390" s="72">
        <v>0</v>
      </c>
      <c r="BA3390" s="12">
        <v>0</v>
      </c>
      <c r="BB3390" s="72">
        <v>0</v>
      </c>
      <c r="BC3390" s="72">
        <v>0</v>
      </c>
      <c r="BD3390" s="12">
        <v>0</v>
      </c>
      <c r="BE3390" s="72">
        <v>0</v>
      </c>
      <c r="BF3390" s="72">
        <v>0</v>
      </c>
      <c r="BG3390" s="12">
        <v>0</v>
      </c>
      <c r="BH3390" s="72">
        <v>0</v>
      </c>
      <c r="BI3390" s="72">
        <v>0</v>
      </c>
      <c r="BJ3390" s="12">
        <v>0</v>
      </c>
      <c r="BK3390" s="72">
        <v>0</v>
      </c>
      <c r="BL3390" s="72">
        <v>0</v>
      </c>
      <c r="BM3390" s="12">
        <v>0</v>
      </c>
      <c r="BN3390" s="72">
        <v>0</v>
      </c>
      <c r="BO3390" s="72">
        <v>0</v>
      </c>
      <c r="BP3390" s="12">
        <v>0</v>
      </c>
      <c r="BQ3390" s="72">
        <v>0</v>
      </c>
      <c r="BR3390" s="72">
        <v>0</v>
      </c>
      <c r="BS3390" s="12">
        <v>0</v>
      </c>
      <c r="BT3390" s="72">
        <v>0</v>
      </c>
      <c r="BU3390" s="72">
        <v>0</v>
      </c>
      <c r="BV3390" s="12">
        <v>1268.1510000000001</v>
      </c>
      <c r="BW3390" s="72">
        <v>100</v>
      </c>
      <c r="BX3390" s="72">
        <v>8.1720000000000006</v>
      </c>
      <c r="BY3390" s="13"/>
      <c r="BZ3390" s="13"/>
    </row>
    <row r="3391" spans="1:78" ht="12.75" customHeight="1">
      <c r="A3391" s="122" t="s">
        <v>65</v>
      </c>
      <c r="B3391" s="71" t="s">
        <v>82</v>
      </c>
      <c r="C3391" s="71" t="s">
        <v>26</v>
      </c>
      <c r="D3391" s="34">
        <v>44986</v>
      </c>
      <c r="E3391" s="12">
        <v>0</v>
      </c>
      <c r="F3391" s="72">
        <v>0</v>
      </c>
      <c r="G3391" s="72">
        <v>0</v>
      </c>
      <c r="H3391" s="12">
        <v>158.29300000000001</v>
      </c>
      <c r="I3391" s="72">
        <v>11.755000000000001</v>
      </c>
      <c r="J3391" s="72">
        <v>23.257999999999999</v>
      </c>
      <c r="K3391" s="12">
        <v>182.31800000000001</v>
      </c>
      <c r="L3391" s="72">
        <v>13.539</v>
      </c>
      <c r="M3391" s="72">
        <v>16.279</v>
      </c>
      <c r="N3391" s="12">
        <v>340.61099999999999</v>
      </c>
      <c r="O3391" s="72">
        <v>25.294</v>
      </c>
      <c r="P3391" s="72">
        <v>14.506</v>
      </c>
      <c r="Q3391" s="12">
        <v>25.434000000000001</v>
      </c>
      <c r="R3391" s="72">
        <v>1.889</v>
      </c>
      <c r="S3391" s="72">
        <v>50.341000000000001</v>
      </c>
      <c r="T3391" s="12">
        <v>366.04500000000002</v>
      </c>
      <c r="U3391" s="72">
        <v>27.183</v>
      </c>
      <c r="V3391" s="72">
        <v>13.709</v>
      </c>
      <c r="W3391" s="12">
        <v>980.54200000000003</v>
      </c>
      <c r="X3391" s="72">
        <v>72.816999999999993</v>
      </c>
      <c r="Y3391" s="72">
        <v>8.1579999999999995</v>
      </c>
      <c r="Z3391" s="12">
        <v>1346.587</v>
      </c>
      <c r="AA3391" s="72">
        <v>100</v>
      </c>
      <c r="AB3391" s="72">
        <v>6.3540000000000001</v>
      </c>
      <c r="AC3391" s="12">
        <v>1346.587</v>
      </c>
      <c r="AD3391" s="72">
        <v>100</v>
      </c>
      <c r="AE3391" s="72">
        <v>6.3540000000000001</v>
      </c>
      <c r="AF3391" s="12">
        <v>0</v>
      </c>
      <c r="AG3391" s="72">
        <v>0</v>
      </c>
      <c r="AH3391" s="72">
        <v>0</v>
      </c>
      <c r="AI3391" s="12">
        <v>0</v>
      </c>
      <c r="AJ3391" s="72">
        <v>0</v>
      </c>
      <c r="AK3391" s="72">
        <v>0</v>
      </c>
      <c r="AL3391" s="12">
        <v>0</v>
      </c>
      <c r="AM3391" s="72">
        <v>0</v>
      </c>
      <c r="AN3391" s="72">
        <v>0</v>
      </c>
      <c r="AO3391" s="12">
        <v>1346.587</v>
      </c>
      <c r="AP3391" s="72">
        <v>100</v>
      </c>
      <c r="AQ3391" s="72">
        <v>6.3540000000000001</v>
      </c>
      <c r="AR3391" s="12">
        <v>0</v>
      </c>
      <c r="AS3391" s="72">
        <v>0</v>
      </c>
      <c r="AT3391" s="72">
        <v>0</v>
      </c>
      <c r="AU3391" s="12">
        <v>0</v>
      </c>
      <c r="AV3391" s="72">
        <v>0</v>
      </c>
      <c r="AW3391" s="72">
        <v>0</v>
      </c>
      <c r="AX3391" s="12">
        <v>0</v>
      </c>
      <c r="AY3391" s="72">
        <v>0</v>
      </c>
      <c r="AZ3391" s="72">
        <v>0</v>
      </c>
      <c r="BA3391" s="12">
        <v>0</v>
      </c>
      <c r="BB3391" s="72">
        <v>0</v>
      </c>
      <c r="BC3391" s="72">
        <v>0</v>
      </c>
      <c r="BD3391" s="12">
        <v>0</v>
      </c>
      <c r="BE3391" s="72">
        <v>0</v>
      </c>
      <c r="BF3391" s="72">
        <v>0</v>
      </c>
      <c r="BG3391" s="12">
        <v>0</v>
      </c>
      <c r="BH3391" s="72">
        <v>0</v>
      </c>
      <c r="BI3391" s="72">
        <v>0</v>
      </c>
      <c r="BJ3391" s="12">
        <v>0</v>
      </c>
      <c r="BK3391" s="72">
        <v>0</v>
      </c>
      <c r="BL3391" s="72">
        <v>0</v>
      </c>
      <c r="BM3391" s="12">
        <v>0</v>
      </c>
      <c r="BN3391" s="72">
        <v>0</v>
      </c>
      <c r="BO3391" s="72">
        <v>0</v>
      </c>
      <c r="BP3391" s="12">
        <v>0</v>
      </c>
      <c r="BQ3391" s="72">
        <v>0</v>
      </c>
      <c r="BR3391" s="72">
        <v>0</v>
      </c>
      <c r="BS3391" s="12">
        <v>0</v>
      </c>
      <c r="BT3391" s="72">
        <v>0</v>
      </c>
      <c r="BU3391" s="72">
        <v>0</v>
      </c>
      <c r="BV3391" s="12">
        <v>1346.587</v>
      </c>
      <c r="BW3391" s="72">
        <v>100</v>
      </c>
      <c r="BX3391" s="72">
        <v>6.3540000000000001</v>
      </c>
      <c r="BY3391" s="13"/>
      <c r="BZ3391" s="13"/>
    </row>
    <row r="3392" spans="1:78" ht="12.75" customHeight="1">
      <c r="A3392" s="122" t="s">
        <v>65</v>
      </c>
      <c r="B3392" s="71" t="s">
        <v>82</v>
      </c>
      <c r="C3392" s="71" t="s">
        <v>26</v>
      </c>
      <c r="D3392" s="34">
        <v>45078</v>
      </c>
      <c r="E3392" s="12">
        <v>0</v>
      </c>
      <c r="F3392" s="72">
        <v>0</v>
      </c>
      <c r="G3392" s="72">
        <v>0</v>
      </c>
      <c r="H3392" s="12">
        <v>175.99</v>
      </c>
      <c r="I3392" s="72">
        <v>13.113</v>
      </c>
      <c r="J3392" s="72">
        <v>18.672999999999998</v>
      </c>
      <c r="K3392" s="12">
        <v>185.18100000000001</v>
      </c>
      <c r="L3392" s="72">
        <v>13.797000000000001</v>
      </c>
      <c r="M3392" s="72">
        <v>17.687999999999999</v>
      </c>
      <c r="N3392" s="12">
        <v>361.17099999999999</v>
      </c>
      <c r="O3392" s="72">
        <v>26.91</v>
      </c>
      <c r="P3392" s="72">
        <v>11.869</v>
      </c>
      <c r="Q3392" s="12">
        <v>17.016999999999999</v>
      </c>
      <c r="R3392" s="72">
        <v>1.268</v>
      </c>
      <c r="S3392" s="72">
        <v>41.747</v>
      </c>
      <c r="T3392" s="12">
        <v>378.18799999999999</v>
      </c>
      <c r="U3392" s="72">
        <v>28.178000000000001</v>
      </c>
      <c r="V3392" s="72">
        <v>11.292</v>
      </c>
      <c r="W3392" s="12">
        <v>963.96299999999997</v>
      </c>
      <c r="X3392" s="72">
        <v>71.822000000000003</v>
      </c>
      <c r="Y3392" s="72">
        <v>6.641</v>
      </c>
      <c r="Z3392" s="12">
        <v>1342.15</v>
      </c>
      <c r="AA3392" s="72">
        <v>100</v>
      </c>
      <c r="AB3392" s="72">
        <v>5.5510000000000002</v>
      </c>
      <c r="AC3392" s="12">
        <v>1342.15</v>
      </c>
      <c r="AD3392" s="72">
        <v>100</v>
      </c>
      <c r="AE3392" s="72">
        <v>5.5510000000000002</v>
      </c>
      <c r="AF3392" s="12">
        <v>0</v>
      </c>
      <c r="AG3392" s="72">
        <v>0</v>
      </c>
      <c r="AH3392" s="72">
        <v>0</v>
      </c>
      <c r="AI3392" s="12">
        <v>0</v>
      </c>
      <c r="AJ3392" s="72">
        <v>0</v>
      </c>
      <c r="AK3392" s="72">
        <v>0</v>
      </c>
      <c r="AL3392" s="12">
        <v>0</v>
      </c>
      <c r="AM3392" s="72">
        <v>0</v>
      </c>
      <c r="AN3392" s="72">
        <v>0</v>
      </c>
      <c r="AO3392" s="12">
        <v>1342.15</v>
      </c>
      <c r="AP3392" s="72">
        <v>100</v>
      </c>
      <c r="AQ3392" s="72">
        <v>5.5510000000000002</v>
      </c>
      <c r="AR3392" s="12">
        <v>0</v>
      </c>
      <c r="AS3392" s="72">
        <v>0</v>
      </c>
      <c r="AT3392" s="72">
        <v>0</v>
      </c>
      <c r="AU3392" s="12">
        <v>0</v>
      </c>
      <c r="AV3392" s="72">
        <v>0</v>
      </c>
      <c r="AW3392" s="72">
        <v>0</v>
      </c>
      <c r="AX3392" s="12">
        <v>0</v>
      </c>
      <c r="AY3392" s="72">
        <v>0</v>
      </c>
      <c r="AZ3392" s="72">
        <v>0</v>
      </c>
      <c r="BA3392" s="12">
        <v>0</v>
      </c>
      <c r="BB3392" s="72">
        <v>0</v>
      </c>
      <c r="BC3392" s="72">
        <v>0</v>
      </c>
      <c r="BD3392" s="12">
        <v>0</v>
      </c>
      <c r="BE3392" s="72">
        <v>0</v>
      </c>
      <c r="BF3392" s="72">
        <v>0</v>
      </c>
      <c r="BG3392" s="12">
        <v>0</v>
      </c>
      <c r="BH3392" s="72">
        <v>0</v>
      </c>
      <c r="BI3392" s="72">
        <v>0</v>
      </c>
      <c r="BJ3392" s="12">
        <v>0</v>
      </c>
      <c r="BK3392" s="72">
        <v>0</v>
      </c>
      <c r="BL3392" s="72">
        <v>0</v>
      </c>
      <c r="BM3392" s="12">
        <v>0</v>
      </c>
      <c r="BN3392" s="72">
        <v>0</v>
      </c>
      <c r="BO3392" s="72">
        <v>0</v>
      </c>
      <c r="BP3392" s="12">
        <v>0</v>
      </c>
      <c r="BQ3392" s="72">
        <v>0</v>
      </c>
      <c r="BR3392" s="72">
        <v>0</v>
      </c>
      <c r="BS3392" s="12">
        <v>0</v>
      </c>
      <c r="BT3392" s="72">
        <v>0</v>
      </c>
      <c r="BU3392" s="72">
        <v>0</v>
      </c>
      <c r="BV3392" s="12">
        <v>1342.15</v>
      </c>
      <c r="BW3392" s="72">
        <v>100</v>
      </c>
      <c r="BX3392" s="72">
        <v>5.5510000000000002</v>
      </c>
      <c r="BY3392" s="13"/>
      <c r="BZ3392" s="13"/>
    </row>
    <row r="3393" spans="1:78" ht="12.75" customHeight="1">
      <c r="A3393" s="122" t="s">
        <v>65</v>
      </c>
      <c r="B3393" s="71" t="s">
        <v>82</v>
      </c>
      <c r="C3393" s="71" t="s">
        <v>26</v>
      </c>
      <c r="D3393" s="34">
        <v>45170</v>
      </c>
      <c r="E3393" s="12">
        <v>0</v>
      </c>
      <c r="F3393" s="72">
        <v>0</v>
      </c>
      <c r="G3393" s="72">
        <v>0</v>
      </c>
      <c r="H3393" s="12">
        <v>126.548</v>
      </c>
      <c r="I3393" s="72">
        <v>9.3149999999999995</v>
      </c>
      <c r="J3393" s="72">
        <v>20.9</v>
      </c>
      <c r="K3393" s="12">
        <v>249.22399999999999</v>
      </c>
      <c r="L3393" s="72">
        <v>18.344000000000001</v>
      </c>
      <c r="M3393" s="72">
        <v>19.061</v>
      </c>
      <c r="N3393" s="12">
        <v>375.77199999999999</v>
      </c>
      <c r="O3393" s="72">
        <v>27.658999999999999</v>
      </c>
      <c r="P3393" s="72">
        <v>12.426</v>
      </c>
      <c r="Q3393" s="12">
        <v>16.898</v>
      </c>
      <c r="R3393" s="72">
        <v>1.244</v>
      </c>
      <c r="S3393" s="72">
        <v>44.359000000000002</v>
      </c>
      <c r="T3393" s="12">
        <v>392.67</v>
      </c>
      <c r="U3393" s="72">
        <v>28.902999999999999</v>
      </c>
      <c r="V3393" s="72">
        <v>12.026999999999999</v>
      </c>
      <c r="W3393" s="12">
        <v>965.928</v>
      </c>
      <c r="X3393" s="72">
        <v>71.096999999999994</v>
      </c>
      <c r="Y3393" s="72">
        <v>6.1059999999999999</v>
      </c>
      <c r="Z3393" s="12">
        <v>1358.598</v>
      </c>
      <c r="AA3393" s="72">
        <v>100</v>
      </c>
      <c r="AB3393" s="72">
        <v>5.0670000000000002</v>
      </c>
      <c r="AC3393" s="12">
        <v>1358.598</v>
      </c>
      <c r="AD3393" s="72">
        <v>100</v>
      </c>
      <c r="AE3393" s="72">
        <v>5.0670000000000002</v>
      </c>
      <c r="AF3393" s="12">
        <v>0</v>
      </c>
      <c r="AG3393" s="72">
        <v>0</v>
      </c>
      <c r="AH3393" s="72">
        <v>0</v>
      </c>
      <c r="AI3393" s="12">
        <v>0</v>
      </c>
      <c r="AJ3393" s="72">
        <v>0</v>
      </c>
      <c r="AK3393" s="72">
        <v>0</v>
      </c>
      <c r="AL3393" s="12">
        <v>0</v>
      </c>
      <c r="AM3393" s="72">
        <v>0</v>
      </c>
      <c r="AN3393" s="72">
        <v>0</v>
      </c>
      <c r="AO3393" s="12">
        <v>1358.598</v>
      </c>
      <c r="AP3393" s="72">
        <v>100</v>
      </c>
      <c r="AQ3393" s="72">
        <v>5.0670000000000002</v>
      </c>
      <c r="AR3393" s="12">
        <v>0</v>
      </c>
      <c r="AS3393" s="72">
        <v>0</v>
      </c>
      <c r="AT3393" s="72">
        <v>0</v>
      </c>
      <c r="AU3393" s="12">
        <v>0</v>
      </c>
      <c r="AV3393" s="72">
        <v>0</v>
      </c>
      <c r="AW3393" s="72">
        <v>0</v>
      </c>
      <c r="AX3393" s="12">
        <v>0</v>
      </c>
      <c r="AY3393" s="72">
        <v>0</v>
      </c>
      <c r="AZ3393" s="72">
        <v>0</v>
      </c>
      <c r="BA3393" s="12">
        <v>0</v>
      </c>
      <c r="BB3393" s="72">
        <v>0</v>
      </c>
      <c r="BC3393" s="72">
        <v>0</v>
      </c>
      <c r="BD3393" s="12">
        <v>0</v>
      </c>
      <c r="BE3393" s="72">
        <v>0</v>
      </c>
      <c r="BF3393" s="72">
        <v>0</v>
      </c>
      <c r="BG3393" s="12">
        <v>0</v>
      </c>
      <c r="BH3393" s="72">
        <v>0</v>
      </c>
      <c r="BI3393" s="72">
        <v>0</v>
      </c>
      <c r="BJ3393" s="12">
        <v>0</v>
      </c>
      <c r="BK3393" s="72">
        <v>0</v>
      </c>
      <c r="BL3393" s="72">
        <v>0</v>
      </c>
      <c r="BM3393" s="12">
        <v>0</v>
      </c>
      <c r="BN3393" s="72">
        <v>0</v>
      </c>
      <c r="BO3393" s="72">
        <v>0</v>
      </c>
      <c r="BP3393" s="12">
        <v>0</v>
      </c>
      <c r="BQ3393" s="72">
        <v>0</v>
      </c>
      <c r="BR3393" s="72">
        <v>0</v>
      </c>
      <c r="BS3393" s="12">
        <v>0</v>
      </c>
      <c r="BT3393" s="72">
        <v>0</v>
      </c>
      <c r="BU3393" s="72">
        <v>0</v>
      </c>
      <c r="BV3393" s="12">
        <v>1358.598</v>
      </c>
      <c r="BW3393" s="72">
        <v>100</v>
      </c>
      <c r="BX3393" s="72">
        <v>5.0670000000000002</v>
      </c>
      <c r="BY3393" s="13"/>
      <c r="BZ3393" s="13"/>
    </row>
    <row r="3394" spans="1:78" ht="12.75" customHeight="1">
      <c r="A3394" s="122" t="s">
        <v>65</v>
      </c>
      <c r="B3394" s="71" t="s">
        <v>82</v>
      </c>
      <c r="C3394" s="71" t="s">
        <v>26</v>
      </c>
      <c r="D3394" s="34">
        <v>45261</v>
      </c>
      <c r="E3394" s="12">
        <v>0</v>
      </c>
      <c r="F3394" s="72">
        <v>0</v>
      </c>
      <c r="G3394" s="72">
        <v>0</v>
      </c>
      <c r="H3394" s="12">
        <v>143.85900000000001</v>
      </c>
      <c r="I3394" s="72">
        <v>10.221</v>
      </c>
      <c r="J3394" s="72">
        <v>18.445</v>
      </c>
      <c r="K3394" s="12">
        <v>225.79599999999999</v>
      </c>
      <c r="L3394" s="72">
        <v>16.042999999999999</v>
      </c>
      <c r="M3394" s="72">
        <v>18.082999999999998</v>
      </c>
      <c r="N3394" s="12">
        <v>369.65499999999997</v>
      </c>
      <c r="O3394" s="72">
        <v>26.263999999999999</v>
      </c>
      <c r="P3394" s="72">
        <v>12.992000000000001</v>
      </c>
      <c r="Q3394" s="12">
        <v>40.015000000000001</v>
      </c>
      <c r="R3394" s="72">
        <v>2.843</v>
      </c>
      <c r="S3394" s="72">
        <v>40.491999999999997</v>
      </c>
      <c r="T3394" s="12">
        <v>409.66899999999998</v>
      </c>
      <c r="U3394" s="72">
        <v>29.106999999999999</v>
      </c>
      <c r="V3394" s="72">
        <v>11.170999999999999</v>
      </c>
      <c r="W3394" s="12">
        <v>997.78</v>
      </c>
      <c r="X3394" s="72">
        <v>70.893000000000001</v>
      </c>
      <c r="Y3394" s="72">
        <v>7.1870000000000003</v>
      </c>
      <c r="Z3394" s="12">
        <v>1407.4490000000001</v>
      </c>
      <c r="AA3394" s="72">
        <v>100</v>
      </c>
      <c r="AB3394" s="72">
        <v>4.4850000000000003</v>
      </c>
      <c r="AC3394" s="12">
        <v>1407.4490000000001</v>
      </c>
      <c r="AD3394" s="72">
        <v>100</v>
      </c>
      <c r="AE3394" s="72">
        <v>4.4850000000000003</v>
      </c>
      <c r="AF3394" s="12">
        <v>0</v>
      </c>
      <c r="AG3394" s="72">
        <v>0</v>
      </c>
      <c r="AH3394" s="72">
        <v>0</v>
      </c>
      <c r="AI3394" s="12">
        <v>0</v>
      </c>
      <c r="AJ3394" s="72">
        <v>0</v>
      </c>
      <c r="AK3394" s="72">
        <v>0</v>
      </c>
      <c r="AL3394" s="12">
        <v>0</v>
      </c>
      <c r="AM3394" s="72">
        <v>0</v>
      </c>
      <c r="AN3394" s="72">
        <v>0</v>
      </c>
      <c r="AO3394" s="12">
        <v>1407.4490000000001</v>
      </c>
      <c r="AP3394" s="72">
        <v>100</v>
      </c>
      <c r="AQ3394" s="72">
        <v>4.4850000000000003</v>
      </c>
      <c r="AR3394" s="12">
        <v>0</v>
      </c>
      <c r="AS3394" s="72">
        <v>0</v>
      </c>
      <c r="AT3394" s="72">
        <v>0</v>
      </c>
      <c r="AU3394" s="12">
        <v>0</v>
      </c>
      <c r="AV3394" s="72">
        <v>0</v>
      </c>
      <c r="AW3394" s="72">
        <v>0</v>
      </c>
      <c r="AX3394" s="12">
        <v>0</v>
      </c>
      <c r="AY3394" s="72">
        <v>0</v>
      </c>
      <c r="AZ3394" s="72">
        <v>0</v>
      </c>
      <c r="BA3394" s="12">
        <v>0</v>
      </c>
      <c r="BB3394" s="72">
        <v>0</v>
      </c>
      <c r="BC3394" s="72">
        <v>0</v>
      </c>
      <c r="BD3394" s="12">
        <v>0</v>
      </c>
      <c r="BE3394" s="72">
        <v>0</v>
      </c>
      <c r="BF3394" s="72">
        <v>0</v>
      </c>
      <c r="BG3394" s="12">
        <v>0</v>
      </c>
      <c r="BH3394" s="72">
        <v>0</v>
      </c>
      <c r="BI3394" s="72">
        <v>0</v>
      </c>
      <c r="BJ3394" s="12">
        <v>0</v>
      </c>
      <c r="BK3394" s="72">
        <v>0</v>
      </c>
      <c r="BL3394" s="72">
        <v>0</v>
      </c>
      <c r="BM3394" s="12">
        <v>0</v>
      </c>
      <c r="BN3394" s="72">
        <v>0</v>
      </c>
      <c r="BO3394" s="72">
        <v>0</v>
      </c>
      <c r="BP3394" s="12">
        <v>0</v>
      </c>
      <c r="BQ3394" s="72">
        <v>0</v>
      </c>
      <c r="BR3394" s="72">
        <v>0</v>
      </c>
      <c r="BS3394" s="12">
        <v>0</v>
      </c>
      <c r="BT3394" s="72">
        <v>0</v>
      </c>
      <c r="BU3394" s="72">
        <v>0</v>
      </c>
      <c r="BV3394" s="12">
        <v>1407.4490000000001</v>
      </c>
      <c r="BW3394" s="72">
        <v>100</v>
      </c>
      <c r="BX3394" s="72">
        <v>4.4850000000000003</v>
      </c>
      <c r="BY3394" s="13"/>
      <c r="BZ3394" s="13"/>
    </row>
    <row r="3395" spans="1:78" ht="12.75" customHeight="1">
      <c r="A3395" s="122" t="s">
        <v>65</v>
      </c>
      <c r="B3395" s="71" t="s">
        <v>82</v>
      </c>
      <c r="C3395" s="71" t="s">
        <v>26</v>
      </c>
      <c r="D3395" s="34">
        <v>45352</v>
      </c>
      <c r="E3395" s="12">
        <v>0</v>
      </c>
      <c r="F3395" s="72">
        <v>0</v>
      </c>
      <c r="G3395" s="72">
        <v>0</v>
      </c>
      <c r="H3395" s="12">
        <v>175.15600000000001</v>
      </c>
      <c r="I3395" s="72">
        <v>12.189</v>
      </c>
      <c r="J3395" s="72">
        <v>18.98</v>
      </c>
      <c r="K3395" s="12">
        <v>242.131</v>
      </c>
      <c r="L3395" s="72">
        <v>16.850000000000001</v>
      </c>
      <c r="M3395" s="72">
        <v>19.7</v>
      </c>
      <c r="N3395" s="12">
        <v>417.28699999999998</v>
      </c>
      <c r="O3395" s="72">
        <v>29.039000000000001</v>
      </c>
      <c r="P3395" s="72">
        <v>12.558</v>
      </c>
      <c r="Q3395" s="12">
        <v>19.513000000000002</v>
      </c>
      <c r="R3395" s="72">
        <v>1.3580000000000001</v>
      </c>
      <c r="S3395" s="72">
        <v>53.713000000000001</v>
      </c>
      <c r="T3395" s="12">
        <v>436.8</v>
      </c>
      <c r="U3395" s="72">
        <v>30.396999999999998</v>
      </c>
      <c r="V3395" s="72">
        <v>12.103</v>
      </c>
      <c r="W3395" s="12">
        <v>1000.168</v>
      </c>
      <c r="X3395" s="72">
        <v>69.602999999999994</v>
      </c>
      <c r="Y3395" s="72">
        <v>6.81</v>
      </c>
      <c r="Z3395" s="12">
        <v>1436.9680000000001</v>
      </c>
      <c r="AA3395" s="72">
        <v>100</v>
      </c>
      <c r="AB3395" s="72">
        <v>5.3109999999999999</v>
      </c>
      <c r="AC3395" s="12">
        <v>1436.9680000000001</v>
      </c>
      <c r="AD3395" s="72">
        <v>100</v>
      </c>
      <c r="AE3395" s="72">
        <v>5.3109999999999999</v>
      </c>
      <c r="AF3395" s="12">
        <v>0</v>
      </c>
      <c r="AG3395" s="72">
        <v>0</v>
      </c>
      <c r="AH3395" s="72">
        <v>0</v>
      </c>
      <c r="AI3395" s="12">
        <v>0</v>
      </c>
      <c r="AJ3395" s="72">
        <v>0</v>
      </c>
      <c r="AK3395" s="72">
        <v>0</v>
      </c>
      <c r="AL3395" s="12">
        <v>0</v>
      </c>
      <c r="AM3395" s="72">
        <v>0</v>
      </c>
      <c r="AN3395" s="72">
        <v>0</v>
      </c>
      <c r="AO3395" s="12">
        <v>1436.9680000000001</v>
      </c>
      <c r="AP3395" s="72">
        <v>100</v>
      </c>
      <c r="AQ3395" s="72">
        <v>5.3109999999999999</v>
      </c>
      <c r="AR3395" s="12">
        <v>0</v>
      </c>
      <c r="AS3395" s="72">
        <v>0</v>
      </c>
      <c r="AT3395" s="72">
        <v>0</v>
      </c>
      <c r="AU3395" s="12">
        <v>0</v>
      </c>
      <c r="AV3395" s="72">
        <v>0</v>
      </c>
      <c r="AW3395" s="72">
        <v>0</v>
      </c>
      <c r="AX3395" s="12">
        <v>0</v>
      </c>
      <c r="AY3395" s="72">
        <v>0</v>
      </c>
      <c r="AZ3395" s="72">
        <v>0</v>
      </c>
      <c r="BA3395" s="12">
        <v>0</v>
      </c>
      <c r="BB3395" s="72">
        <v>0</v>
      </c>
      <c r="BC3395" s="72">
        <v>0</v>
      </c>
      <c r="BD3395" s="12">
        <v>0</v>
      </c>
      <c r="BE3395" s="72">
        <v>0</v>
      </c>
      <c r="BF3395" s="72">
        <v>0</v>
      </c>
      <c r="BG3395" s="12">
        <v>0</v>
      </c>
      <c r="BH3395" s="72">
        <v>0</v>
      </c>
      <c r="BI3395" s="72">
        <v>0</v>
      </c>
      <c r="BJ3395" s="12">
        <v>0</v>
      </c>
      <c r="BK3395" s="72">
        <v>0</v>
      </c>
      <c r="BL3395" s="72">
        <v>0</v>
      </c>
      <c r="BM3395" s="12">
        <v>0</v>
      </c>
      <c r="BN3395" s="72">
        <v>0</v>
      </c>
      <c r="BO3395" s="72">
        <v>0</v>
      </c>
      <c r="BP3395" s="12">
        <v>0</v>
      </c>
      <c r="BQ3395" s="72">
        <v>0</v>
      </c>
      <c r="BR3395" s="72">
        <v>0</v>
      </c>
      <c r="BS3395" s="12">
        <v>0</v>
      </c>
      <c r="BT3395" s="72">
        <v>0</v>
      </c>
      <c r="BU3395" s="72">
        <v>0</v>
      </c>
      <c r="BV3395" s="12">
        <v>1436.9680000000001</v>
      </c>
      <c r="BW3395" s="72">
        <v>100</v>
      </c>
      <c r="BX3395" s="72">
        <v>5.3109999999999999</v>
      </c>
      <c r="BY3395" s="13"/>
      <c r="BZ3395" s="13"/>
    </row>
    <row r="3396" spans="1:78" ht="12.75" customHeight="1">
      <c r="A3396" s="122" t="s">
        <v>65</v>
      </c>
      <c r="B3396" s="71" t="s">
        <v>82</v>
      </c>
      <c r="C3396" s="71" t="s">
        <v>26</v>
      </c>
      <c r="D3396" s="34">
        <v>45444</v>
      </c>
      <c r="E3396" s="12">
        <v>0</v>
      </c>
      <c r="F3396" s="72">
        <v>0</v>
      </c>
      <c r="G3396" s="72">
        <v>0</v>
      </c>
      <c r="H3396" s="12">
        <v>221.727</v>
      </c>
      <c r="I3396" s="72">
        <v>14.348000000000001</v>
      </c>
      <c r="J3396" s="72">
        <v>16.463999999999999</v>
      </c>
      <c r="K3396" s="12">
        <v>206.12</v>
      </c>
      <c r="L3396" s="72">
        <v>13.337999999999999</v>
      </c>
      <c r="M3396" s="72">
        <v>16.120999999999999</v>
      </c>
      <c r="N3396" s="12">
        <v>427.84699999999998</v>
      </c>
      <c r="O3396" s="72">
        <v>27.687000000000001</v>
      </c>
      <c r="P3396" s="72">
        <v>10.913</v>
      </c>
      <c r="Q3396" s="12">
        <v>77.021000000000001</v>
      </c>
      <c r="R3396" s="72">
        <v>4.984</v>
      </c>
      <c r="S3396" s="72">
        <v>30.882000000000001</v>
      </c>
      <c r="T3396" s="12">
        <v>504.86799999999999</v>
      </c>
      <c r="U3396" s="72">
        <v>32.670999999999999</v>
      </c>
      <c r="V3396" s="72">
        <v>11.148999999999999</v>
      </c>
      <c r="W3396" s="12">
        <v>1040.4549999999999</v>
      </c>
      <c r="X3396" s="72">
        <v>67.328999999999994</v>
      </c>
      <c r="Y3396" s="72">
        <v>5.9649999999999999</v>
      </c>
      <c r="Z3396" s="12">
        <v>1545.3219999999999</v>
      </c>
      <c r="AA3396" s="72">
        <v>100</v>
      </c>
      <c r="AB3396" s="72">
        <v>4.8879999999999999</v>
      </c>
      <c r="AC3396" s="12">
        <v>1545.3219999999999</v>
      </c>
      <c r="AD3396" s="72">
        <v>100</v>
      </c>
      <c r="AE3396" s="72">
        <v>4.8879999999999999</v>
      </c>
      <c r="AF3396" s="12">
        <v>0</v>
      </c>
      <c r="AG3396" s="72">
        <v>0</v>
      </c>
      <c r="AH3396" s="72">
        <v>0</v>
      </c>
      <c r="AI3396" s="12">
        <v>0</v>
      </c>
      <c r="AJ3396" s="72">
        <v>0</v>
      </c>
      <c r="AK3396" s="72">
        <v>0</v>
      </c>
      <c r="AL3396" s="12">
        <v>0</v>
      </c>
      <c r="AM3396" s="72">
        <v>0</v>
      </c>
      <c r="AN3396" s="72">
        <v>0</v>
      </c>
      <c r="AO3396" s="12">
        <v>1545.3219999999999</v>
      </c>
      <c r="AP3396" s="72">
        <v>100</v>
      </c>
      <c r="AQ3396" s="72">
        <v>4.8879999999999999</v>
      </c>
      <c r="AR3396" s="12">
        <v>0</v>
      </c>
      <c r="AS3396" s="72">
        <v>0</v>
      </c>
      <c r="AT3396" s="72">
        <v>0</v>
      </c>
      <c r="AU3396" s="12">
        <v>0</v>
      </c>
      <c r="AV3396" s="72">
        <v>0</v>
      </c>
      <c r="AW3396" s="72">
        <v>0</v>
      </c>
      <c r="AX3396" s="12">
        <v>0</v>
      </c>
      <c r="AY3396" s="72">
        <v>0</v>
      </c>
      <c r="AZ3396" s="72">
        <v>0</v>
      </c>
      <c r="BA3396" s="12">
        <v>0</v>
      </c>
      <c r="BB3396" s="72">
        <v>0</v>
      </c>
      <c r="BC3396" s="72">
        <v>0</v>
      </c>
      <c r="BD3396" s="12">
        <v>0</v>
      </c>
      <c r="BE3396" s="72">
        <v>0</v>
      </c>
      <c r="BF3396" s="72">
        <v>0</v>
      </c>
      <c r="BG3396" s="12">
        <v>0</v>
      </c>
      <c r="BH3396" s="72">
        <v>0</v>
      </c>
      <c r="BI3396" s="72">
        <v>0</v>
      </c>
      <c r="BJ3396" s="12">
        <v>0</v>
      </c>
      <c r="BK3396" s="72">
        <v>0</v>
      </c>
      <c r="BL3396" s="72">
        <v>0</v>
      </c>
      <c r="BM3396" s="12">
        <v>0</v>
      </c>
      <c r="BN3396" s="72">
        <v>0</v>
      </c>
      <c r="BO3396" s="72">
        <v>0</v>
      </c>
      <c r="BP3396" s="12">
        <v>0</v>
      </c>
      <c r="BQ3396" s="72">
        <v>0</v>
      </c>
      <c r="BR3396" s="72">
        <v>0</v>
      </c>
      <c r="BS3396" s="12">
        <v>0</v>
      </c>
      <c r="BT3396" s="72">
        <v>0</v>
      </c>
      <c r="BU3396" s="72">
        <v>0</v>
      </c>
      <c r="BV3396" s="12">
        <v>1545.3219999999999</v>
      </c>
      <c r="BW3396" s="72">
        <v>100</v>
      </c>
      <c r="BX3396" s="72">
        <v>4.8879999999999999</v>
      </c>
      <c r="BY3396" s="13"/>
      <c r="BZ3396" s="13"/>
    </row>
    <row r="3397" spans="1:78" ht="12.75" customHeight="1">
      <c r="A3397" s="122" t="s">
        <v>65</v>
      </c>
      <c r="B3397" s="71" t="s">
        <v>82</v>
      </c>
      <c r="C3397" s="71" t="s">
        <v>26</v>
      </c>
      <c r="D3397" s="34">
        <v>45536</v>
      </c>
      <c r="E3397" s="12">
        <v>0</v>
      </c>
      <c r="F3397" s="72">
        <v>0</v>
      </c>
      <c r="G3397" s="72">
        <v>0</v>
      </c>
      <c r="H3397" s="12">
        <v>120.06</v>
      </c>
      <c r="I3397" s="72">
        <v>8.5109999999999992</v>
      </c>
      <c r="J3397" s="72">
        <v>22.606999999999999</v>
      </c>
      <c r="K3397" s="12">
        <v>211.37100000000001</v>
      </c>
      <c r="L3397" s="72">
        <v>14.984</v>
      </c>
      <c r="M3397" s="72">
        <v>19.594999999999999</v>
      </c>
      <c r="N3397" s="12">
        <v>331.43200000000002</v>
      </c>
      <c r="O3397" s="72">
        <v>23.495999999999999</v>
      </c>
      <c r="P3397" s="72">
        <v>12.984999999999999</v>
      </c>
      <c r="Q3397" s="12">
        <v>39.296999999999997</v>
      </c>
      <c r="R3397" s="72">
        <v>2.786</v>
      </c>
      <c r="S3397" s="72">
        <v>41.725999999999999</v>
      </c>
      <c r="T3397" s="12">
        <v>370.72899999999998</v>
      </c>
      <c r="U3397" s="72">
        <v>26.280999999999999</v>
      </c>
      <c r="V3397" s="72">
        <v>13.545999999999999</v>
      </c>
      <c r="W3397" s="12">
        <v>1039.8879999999999</v>
      </c>
      <c r="X3397" s="72">
        <v>73.718999999999994</v>
      </c>
      <c r="Y3397" s="72">
        <v>8.0229999999999997</v>
      </c>
      <c r="Z3397" s="12">
        <v>1410.616</v>
      </c>
      <c r="AA3397" s="72">
        <v>100</v>
      </c>
      <c r="AB3397" s="72">
        <v>7.0990000000000002</v>
      </c>
      <c r="AC3397" s="12">
        <v>1410.616</v>
      </c>
      <c r="AD3397" s="72">
        <v>100</v>
      </c>
      <c r="AE3397" s="72">
        <v>7.0990000000000002</v>
      </c>
      <c r="AF3397" s="12">
        <v>0</v>
      </c>
      <c r="AG3397" s="72">
        <v>0</v>
      </c>
      <c r="AH3397" s="72">
        <v>0</v>
      </c>
      <c r="AI3397" s="12">
        <v>0</v>
      </c>
      <c r="AJ3397" s="72">
        <v>0</v>
      </c>
      <c r="AK3397" s="72">
        <v>0</v>
      </c>
      <c r="AL3397" s="12">
        <v>0</v>
      </c>
      <c r="AM3397" s="72">
        <v>0</v>
      </c>
      <c r="AN3397" s="72">
        <v>0</v>
      </c>
      <c r="AO3397" s="12">
        <v>1410.616</v>
      </c>
      <c r="AP3397" s="72">
        <v>100</v>
      </c>
      <c r="AQ3397" s="72">
        <v>7.0990000000000002</v>
      </c>
      <c r="AR3397" s="12">
        <v>0</v>
      </c>
      <c r="AS3397" s="72">
        <v>0</v>
      </c>
      <c r="AT3397" s="72">
        <v>0</v>
      </c>
      <c r="AU3397" s="12">
        <v>0</v>
      </c>
      <c r="AV3397" s="72">
        <v>0</v>
      </c>
      <c r="AW3397" s="72">
        <v>0</v>
      </c>
      <c r="AX3397" s="12">
        <v>0</v>
      </c>
      <c r="AY3397" s="72">
        <v>0</v>
      </c>
      <c r="AZ3397" s="72">
        <v>0</v>
      </c>
      <c r="BA3397" s="12">
        <v>0</v>
      </c>
      <c r="BB3397" s="72">
        <v>0</v>
      </c>
      <c r="BC3397" s="72">
        <v>0</v>
      </c>
      <c r="BD3397" s="12">
        <v>0</v>
      </c>
      <c r="BE3397" s="72">
        <v>0</v>
      </c>
      <c r="BF3397" s="72">
        <v>0</v>
      </c>
      <c r="BG3397" s="12">
        <v>0</v>
      </c>
      <c r="BH3397" s="72">
        <v>0</v>
      </c>
      <c r="BI3397" s="72">
        <v>0</v>
      </c>
      <c r="BJ3397" s="12">
        <v>0</v>
      </c>
      <c r="BK3397" s="72">
        <v>0</v>
      </c>
      <c r="BL3397" s="72">
        <v>0</v>
      </c>
      <c r="BM3397" s="12">
        <v>0</v>
      </c>
      <c r="BN3397" s="72">
        <v>0</v>
      </c>
      <c r="BO3397" s="72">
        <v>0</v>
      </c>
      <c r="BP3397" s="12">
        <v>0</v>
      </c>
      <c r="BQ3397" s="72">
        <v>0</v>
      </c>
      <c r="BR3397" s="72">
        <v>0</v>
      </c>
      <c r="BS3397" s="12">
        <v>0</v>
      </c>
      <c r="BT3397" s="72">
        <v>0</v>
      </c>
      <c r="BU3397" s="72">
        <v>0</v>
      </c>
      <c r="BV3397" s="12">
        <v>1410.616</v>
      </c>
      <c r="BW3397" s="72">
        <v>100</v>
      </c>
      <c r="BX3397" s="72">
        <v>7.0990000000000002</v>
      </c>
      <c r="BY3397" s="13"/>
      <c r="BZ3397" s="13"/>
    </row>
    <row r="3398" spans="1:78" ht="12.75" customHeight="1">
      <c r="A3398" s="122" t="s">
        <v>65</v>
      </c>
      <c r="B3398" s="71" t="s">
        <v>82</v>
      </c>
      <c r="C3398" s="71" t="s">
        <v>26</v>
      </c>
      <c r="D3398" s="34">
        <v>45627</v>
      </c>
      <c r="E3398" s="12">
        <v>0</v>
      </c>
      <c r="F3398" s="72">
        <v>0</v>
      </c>
      <c r="G3398" s="72">
        <v>0</v>
      </c>
      <c r="H3398" s="12">
        <v>193.26499999999999</v>
      </c>
      <c r="I3398" s="72">
        <v>12.499000000000001</v>
      </c>
      <c r="J3398" s="72">
        <v>20.195</v>
      </c>
      <c r="K3398" s="12">
        <v>228.696</v>
      </c>
      <c r="L3398" s="72">
        <v>14.79</v>
      </c>
      <c r="M3398" s="72">
        <v>15.986000000000001</v>
      </c>
      <c r="N3398" s="12">
        <v>421.96100000000001</v>
      </c>
      <c r="O3398" s="72">
        <v>27.289000000000001</v>
      </c>
      <c r="P3398" s="72">
        <v>12.478</v>
      </c>
      <c r="Q3398" s="12">
        <v>66.566999999999993</v>
      </c>
      <c r="R3398" s="72">
        <v>4.3049999999999997</v>
      </c>
      <c r="S3398" s="72">
        <v>25.268999999999998</v>
      </c>
      <c r="T3398" s="12">
        <v>488.529</v>
      </c>
      <c r="U3398" s="72">
        <v>31.594000000000001</v>
      </c>
      <c r="V3398" s="72">
        <v>11.606999999999999</v>
      </c>
      <c r="W3398" s="12">
        <v>1057.74</v>
      </c>
      <c r="X3398" s="72">
        <v>68.406000000000006</v>
      </c>
      <c r="Y3398" s="72">
        <v>7.1950000000000003</v>
      </c>
      <c r="Z3398" s="12">
        <v>1546.268</v>
      </c>
      <c r="AA3398" s="72">
        <v>100</v>
      </c>
      <c r="AB3398" s="72">
        <v>6.5369999999999999</v>
      </c>
      <c r="AC3398" s="12">
        <v>1546.268</v>
      </c>
      <c r="AD3398" s="72">
        <v>100</v>
      </c>
      <c r="AE3398" s="72">
        <v>6.5369999999999999</v>
      </c>
      <c r="AF3398" s="12">
        <v>0</v>
      </c>
      <c r="AG3398" s="72">
        <v>0</v>
      </c>
      <c r="AH3398" s="72">
        <v>0</v>
      </c>
      <c r="AI3398" s="12">
        <v>0</v>
      </c>
      <c r="AJ3398" s="72">
        <v>0</v>
      </c>
      <c r="AK3398" s="72">
        <v>0</v>
      </c>
      <c r="AL3398" s="12">
        <v>0</v>
      </c>
      <c r="AM3398" s="72">
        <v>0</v>
      </c>
      <c r="AN3398" s="72">
        <v>0</v>
      </c>
      <c r="AO3398" s="12">
        <v>1546.268</v>
      </c>
      <c r="AP3398" s="72">
        <v>100</v>
      </c>
      <c r="AQ3398" s="72">
        <v>6.5369999999999999</v>
      </c>
      <c r="AR3398" s="12">
        <v>0</v>
      </c>
      <c r="AS3398" s="72">
        <v>0</v>
      </c>
      <c r="AT3398" s="72">
        <v>0</v>
      </c>
      <c r="AU3398" s="12">
        <v>0</v>
      </c>
      <c r="AV3398" s="72">
        <v>0</v>
      </c>
      <c r="AW3398" s="72">
        <v>0</v>
      </c>
      <c r="AX3398" s="12">
        <v>0</v>
      </c>
      <c r="AY3398" s="72">
        <v>0</v>
      </c>
      <c r="AZ3398" s="72">
        <v>0</v>
      </c>
      <c r="BA3398" s="12">
        <v>0</v>
      </c>
      <c r="BB3398" s="72">
        <v>0</v>
      </c>
      <c r="BC3398" s="72">
        <v>0</v>
      </c>
      <c r="BD3398" s="12">
        <v>0</v>
      </c>
      <c r="BE3398" s="72">
        <v>0</v>
      </c>
      <c r="BF3398" s="72">
        <v>0</v>
      </c>
      <c r="BG3398" s="12">
        <v>0</v>
      </c>
      <c r="BH3398" s="72">
        <v>0</v>
      </c>
      <c r="BI3398" s="72">
        <v>0</v>
      </c>
      <c r="BJ3398" s="12">
        <v>0</v>
      </c>
      <c r="BK3398" s="72">
        <v>0</v>
      </c>
      <c r="BL3398" s="72">
        <v>0</v>
      </c>
      <c r="BM3398" s="12">
        <v>0</v>
      </c>
      <c r="BN3398" s="72">
        <v>0</v>
      </c>
      <c r="BO3398" s="72">
        <v>0</v>
      </c>
      <c r="BP3398" s="12">
        <v>0</v>
      </c>
      <c r="BQ3398" s="72">
        <v>0</v>
      </c>
      <c r="BR3398" s="72">
        <v>0</v>
      </c>
      <c r="BS3398" s="12">
        <v>0</v>
      </c>
      <c r="BT3398" s="72">
        <v>0</v>
      </c>
      <c r="BU3398" s="72">
        <v>0</v>
      </c>
      <c r="BV3398" s="12">
        <v>1546.268</v>
      </c>
      <c r="BW3398" s="72">
        <v>100</v>
      </c>
      <c r="BX3398" s="72">
        <v>6.5369999999999999</v>
      </c>
      <c r="BY3398" s="13"/>
      <c r="BZ3398" s="13"/>
    </row>
    <row r="3399" spans="1:78" ht="12.75" customHeight="1">
      <c r="A3399" s="122" t="s">
        <v>65</v>
      </c>
      <c r="B3399" s="71" t="s">
        <v>82</v>
      </c>
      <c r="C3399" s="71" t="s">
        <v>26</v>
      </c>
      <c r="D3399" s="34">
        <v>45717</v>
      </c>
      <c r="E3399" s="12">
        <v>0</v>
      </c>
      <c r="F3399" s="72">
        <v>0</v>
      </c>
      <c r="G3399" s="72">
        <v>0</v>
      </c>
      <c r="H3399" s="12">
        <v>144.845</v>
      </c>
      <c r="I3399" s="72">
        <v>10.949</v>
      </c>
      <c r="J3399" s="72">
        <v>21.533999999999999</v>
      </c>
      <c r="K3399" s="12">
        <v>162.226</v>
      </c>
      <c r="L3399" s="72">
        <v>12.263</v>
      </c>
      <c r="M3399" s="72">
        <v>22.72</v>
      </c>
      <c r="N3399" s="12">
        <v>307.07100000000003</v>
      </c>
      <c r="O3399" s="72">
        <v>23.212</v>
      </c>
      <c r="P3399" s="72">
        <v>13.44</v>
      </c>
      <c r="Q3399" s="12">
        <v>10.875999999999999</v>
      </c>
      <c r="R3399" s="72">
        <v>0.82199999999999995</v>
      </c>
      <c r="S3399" s="72">
        <v>61.167000000000002</v>
      </c>
      <c r="T3399" s="12">
        <v>317.947</v>
      </c>
      <c r="U3399" s="72">
        <v>24.033999999999999</v>
      </c>
      <c r="V3399" s="72">
        <v>13.154</v>
      </c>
      <c r="W3399" s="12">
        <v>1004.947</v>
      </c>
      <c r="X3399" s="72">
        <v>75.965999999999994</v>
      </c>
      <c r="Y3399" s="72">
        <v>9.0459999999999994</v>
      </c>
      <c r="Z3399" s="12">
        <v>1322.894</v>
      </c>
      <c r="AA3399" s="72">
        <v>100</v>
      </c>
      <c r="AB3399" s="72">
        <v>6.4029999999999996</v>
      </c>
      <c r="AC3399" s="12">
        <v>1322.894</v>
      </c>
      <c r="AD3399" s="72">
        <v>100</v>
      </c>
      <c r="AE3399" s="72">
        <v>6.4029999999999996</v>
      </c>
      <c r="AF3399" s="12">
        <v>0</v>
      </c>
      <c r="AG3399" s="72">
        <v>0</v>
      </c>
      <c r="AH3399" s="72">
        <v>0</v>
      </c>
      <c r="AI3399" s="12">
        <v>0</v>
      </c>
      <c r="AJ3399" s="72">
        <v>0</v>
      </c>
      <c r="AK3399" s="72">
        <v>0</v>
      </c>
      <c r="AL3399" s="12">
        <v>0</v>
      </c>
      <c r="AM3399" s="72">
        <v>0</v>
      </c>
      <c r="AN3399" s="72">
        <v>0</v>
      </c>
      <c r="AO3399" s="12">
        <v>1322.894</v>
      </c>
      <c r="AP3399" s="72">
        <v>100</v>
      </c>
      <c r="AQ3399" s="72">
        <v>6.4029999999999996</v>
      </c>
      <c r="AR3399" s="12">
        <v>0</v>
      </c>
      <c r="AS3399" s="72">
        <v>0</v>
      </c>
      <c r="AT3399" s="72">
        <v>0</v>
      </c>
      <c r="AU3399" s="12">
        <v>0</v>
      </c>
      <c r="AV3399" s="72">
        <v>0</v>
      </c>
      <c r="AW3399" s="72">
        <v>0</v>
      </c>
      <c r="AX3399" s="12">
        <v>0</v>
      </c>
      <c r="AY3399" s="72">
        <v>0</v>
      </c>
      <c r="AZ3399" s="72">
        <v>0</v>
      </c>
      <c r="BA3399" s="12">
        <v>0</v>
      </c>
      <c r="BB3399" s="72">
        <v>0</v>
      </c>
      <c r="BC3399" s="72">
        <v>0</v>
      </c>
      <c r="BD3399" s="12">
        <v>0</v>
      </c>
      <c r="BE3399" s="72">
        <v>0</v>
      </c>
      <c r="BF3399" s="72">
        <v>0</v>
      </c>
      <c r="BG3399" s="12">
        <v>0</v>
      </c>
      <c r="BH3399" s="72">
        <v>0</v>
      </c>
      <c r="BI3399" s="72">
        <v>0</v>
      </c>
      <c r="BJ3399" s="12">
        <v>0</v>
      </c>
      <c r="BK3399" s="72">
        <v>0</v>
      </c>
      <c r="BL3399" s="72">
        <v>0</v>
      </c>
      <c r="BM3399" s="12">
        <v>0</v>
      </c>
      <c r="BN3399" s="72">
        <v>0</v>
      </c>
      <c r="BO3399" s="72">
        <v>0</v>
      </c>
      <c r="BP3399" s="12">
        <v>0</v>
      </c>
      <c r="BQ3399" s="72">
        <v>0</v>
      </c>
      <c r="BR3399" s="72">
        <v>0</v>
      </c>
      <c r="BS3399" s="12">
        <v>0</v>
      </c>
      <c r="BT3399" s="72">
        <v>0</v>
      </c>
      <c r="BU3399" s="72">
        <v>0</v>
      </c>
      <c r="BV3399" s="12">
        <v>1322.894</v>
      </c>
      <c r="BW3399" s="72">
        <v>100</v>
      </c>
      <c r="BX3399" s="72">
        <v>6.4029999999999996</v>
      </c>
      <c r="BY3399" s="13"/>
      <c r="BZ3399" s="13"/>
    </row>
    <row r="3400" spans="1:78" ht="12.75" customHeight="1">
      <c r="A3400" s="122" t="s">
        <v>65</v>
      </c>
      <c r="B3400" s="71" t="s">
        <v>82</v>
      </c>
      <c r="C3400" s="71" t="s">
        <v>26</v>
      </c>
      <c r="D3400" s="34">
        <v>45809</v>
      </c>
      <c r="E3400" s="12">
        <v>0</v>
      </c>
      <c r="F3400" s="72">
        <v>0</v>
      </c>
      <c r="G3400" s="72">
        <v>0</v>
      </c>
      <c r="H3400" s="12">
        <v>222.43700000000001</v>
      </c>
      <c r="I3400" s="72">
        <v>14.913</v>
      </c>
      <c r="J3400" s="72">
        <v>16.167000000000002</v>
      </c>
      <c r="K3400" s="12">
        <v>281.459</v>
      </c>
      <c r="L3400" s="72">
        <v>18.87</v>
      </c>
      <c r="M3400" s="72">
        <v>17.274999999999999</v>
      </c>
      <c r="N3400" s="12">
        <v>503.89600000000002</v>
      </c>
      <c r="O3400" s="72">
        <v>33.783000000000001</v>
      </c>
      <c r="P3400" s="72">
        <v>11.11</v>
      </c>
      <c r="Q3400" s="12">
        <v>15.039</v>
      </c>
      <c r="R3400" s="72">
        <v>1.008</v>
      </c>
      <c r="S3400" s="72">
        <v>54.57</v>
      </c>
      <c r="T3400" s="12">
        <v>518.93499999999995</v>
      </c>
      <c r="U3400" s="72">
        <v>34.792000000000002</v>
      </c>
      <c r="V3400" s="72">
        <v>10.678000000000001</v>
      </c>
      <c r="W3400" s="12">
        <v>972.62099999999998</v>
      </c>
      <c r="X3400" s="72">
        <v>65.207999999999998</v>
      </c>
      <c r="Y3400" s="72">
        <v>7.6509999999999998</v>
      </c>
      <c r="Z3400" s="12">
        <v>1491.556</v>
      </c>
      <c r="AA3400" s="72">
        <v>100</v>
      </c>
      <c r="AB3400" s="72">
        <v>5.0229999999999997</v>
      </c>
      <c r="AC3400" s="12">
        <v>1491.556</v>
      </c>
      <c r="AD3400" s="72">
        <v>100</v>
      </c>
      <c r="AE3400" s="72">
        <v>5.0229999999999997</v>
      </c>
      <c r="AF3400" s="12">
        <v>0</v>
      </c>
      <c r="AG3400" s="72">
        <v>0</v>
      </c>
      <c r="AH3400" s="72">
        <v>0</v>
      </c>
      <c r="AI3400" s="12">
        <v>0</v>
      </c>
      <c r="AJ3400" s="72">
        <v>0</v>
      </c>
      <c r="AK3400" s="72">
        <v>0</v>
      </c>
      <c r="AL3400" s="12">
        <v>0</v>
      </c>
      <c r="AM3400" s="72">
        <v>0</v>
      </c>
      <c r="AN3400" s="72">
        <v>0</v>
      </c>
      <c r="AO3400" s="12">
        <v>1491.556</v>
      </c>
      <c r="AP3400" s="72">
        <v>100</v>
      </c>
      <c r="AQ3400" s="72">
        <v>5.0229999999999997</v>
      </c>
      <c r="AR3400" s="12">
        <v>0</v>
      </c>
      <c r="AS3400" s="72">
        <v>0</v>
      </c>
      <c r="AT3400" s="72">
        <v>0</v>
      </c>
      <c r="AU3400" s="12">
        <v>0</v>
      </c>
      <c r="AV3400" s="72">
        <v>0</v>
      </c>
      <c r="AW3400" s="72">
        <v>0</v>
      </c>
      <c r="AX3400" s="12">
        <v>0</v>
      </c>
      <c r="AY3400" s="72">
        <v>0</v>
      </c>
      <c r="AZ3400" s="72">
        <v>0</v>
      </c>
      <c r="BA3400" s="12">
        <v>0</v>
      </c>
      <c r="BB3400" s="72">
        <v>0</v>
      </c>
      <c r="BC3400" s="72">
        <v>0</v>
      </c>
      <c r="BD3400" s="12">
        <v>0</v>
      </c>
      <c r="BE3400" s="72">
        <v>0</v>
      </c>
      <c r="BF3400" s="72">
        <v>0</v>
      </c>
      <c r="BG3400" s="12">
        <v>0</v>
      </c>
      <c r="BH3400" s="72">
        <v>0</v>
      </c>
      <c r="BI3400" s="72">
        <v>0</v>
      </c>
      <c r="BJ3400" s="12">
        <v>0</v>
      </c>
      <c r="BK3400" s="72">
        <v>0</v>
      </c>
      <c r="BL3400" s="72">
        <v>0</v>
      </c>
      <c r="BM3400" s="12">
        <v>0</v>
      </c>
      <c r="BN3400" s="72">
        <v>0</v>
      </c>
      <c r="BO3400" s="72">
        <v>0</v>
      </c>
      <c r="BP3400" s="12">
        <v>0</v>
      </c>
      <c r="BQ3400" s="72">
        <v>0</v>
      </c>
      <c r="BR3400" s="72">
        <v>0</v>
      </c>
      <c r="BS3400" s="12">
        <v>0</v>
      </c>
      <c r="BT3400" s="72">
        <v>0</v>
      </c>
      <c r="BU3400" s="72">
        <v>0</v>
      </c>
      <c r="BV3400" s="12">
        <v>1491.556</v>
      </c>
      <c r="BW3400" s="72">
        <v>100</v>
      </c>
      <c r="BX3400" s="72">
        <v>5.0229999999999997</v>
      </c>
      <c r="BY3400" s="13"/>
      <c r="BZ3400" s="13"/>
    </row>
    <row r="3401" spans="1:78" ht="12.75" customHeight="1">
      <c r="A3401" s="122" t="s">
        <v>65</v>
      </c>
      <c r="B3401" s="71" t="s">
        <v>82</v>
      </c>
      <c r="C3401" s="71" t="s">
        <v>26</v>
      </c>
      <c r="D3401" s="34">
        <v>45901</v>
      </c>
      <c r="E3401" s="12">
        <v>0</v>
      </c>
      <c r="F3401" s="72">
        <v>0</v>
      </c>
      <c r="G3401" s="72">
        <v>0</v>
      </c>
      <c r="H3401" s="12">
        <v>283.11700000000002</v>
      </c>
      <c r="I3401" s="72">
        <v>20.704999999999998</v>
      </c>
      <c r="J3401" s="72">
        <v>21.184999999999999</v>
      </c>
      <c r="K3401" s="12">
        <v>89.575000000000003</v>
      </c>
      <c r="L3401" s="72">
        <v>6.5510000000000002</v>
      </c>
      <c r="M3401" s="72">
        <v>25.254000000000001</v>
      </c>
      <c r="N3401" s="12">
        <v>372.69200000000001</v>
      </c>
      <c r="O3401" s="72">
        <v>27.256</v>
      </c>
      <c r="P3401" s="72">
        <v>18.198</v>
      </c>
      <c r="Q3401" s="12">
        <v>39.488</v>
      </c>
      <c r="R3401" s="72">
        <v>2.8879999999999999</v>
      </c>
      <c r="S3401" s="72">
        <v>46.237000000000002</v>
      </c>
      <c r="T3401" s="12">
        <v>412.18</v>
      </c>
      <c r="U3401" s="72">
        <v>30.143999999999998</v>
      </c>
      <c r="V3401" s="72">
        <v>16.597999999999999</v>
      </c>
      <c r="W3401" s="12">
        <v>955.20500000000004</v>
      </c>
      <c r="X3401" s="72">
        <v>69.855999999999995</v>
      </c>
      <c r="Y3401" s="72">
        <v>7.3940000000000001</v>
      </c>
      <c r="Z3401" s="12">
        <v>1367.385</v>
      </c>
      <c r="AA3401" s="72">
        <v>100</v>
      </c>
      <c r="AB3401" s="72">
        <v>4.3339999999999996</v>
      </c>
      <c r="AC3401" s="12">
        <v>1367.385</v>
      </c>
      <c r="AD3401" s="72">
        <v>100</v>
      </c>
      <c r="AE3401" s="72">
        <v>4.3339999999999996</v>
      </c>
      <c r="AF3401" s="12">
        <v>0</v>
      </c>
      <c r="AG3401" s="72">
        <v>0</v>
      </c>
      <c r="AH3401" s="72">
        <v>0</v>
      </c>
      <c r="AI3401" s="12">
        <v>0</v>
      </c>
      <c r="AJ3401" s="72">
        <v>0</v>
      </c>
      <c r="AK3401" s="72">
        <v>0</v>
      </c>
      <c r="AL3401" s="12">
        <v>0</v>
      </c>
      <c r="AM3401" s="72">
        <v>0</v>
      </c>
      <c r="AN3401" s="72">
        <v>0</v>
      </c>
      <c r="AO3401" s="12">
        <v>1367.385</v>
      </c>
      <c r="AP3401" s="72">
        <v>100</v>
      </c>
      <c r="AQ3401" s="72">
        <v>4.3339999999999996</v>
      </c>
      <c r="AR3401" s="12">
        <v>0</v>
      </c>
      <c r="AS3401" s="72">
        <v>0</v>
      </c>
      <c r="AT3401" s="72">
        <v>0</v>
      </c>
      <c r="AU3401" s="12">
        <v>0</v>
      </c>
      <c r="AV3401" s="72">
        <v>0</v>
      </c>
      <c r="AW3401" s="72">
        <v>0</v>
      </c>
      <c r="AX3401" s="12">
        <v>0</v>
      </c>
      <c r="AY3401" s="72">
        <v>0</v>
      </c>
      <c r="AZ3401" s="72">
        <v>0</v>
      </c>
      <c r="BA3401" s="12">
        <v>0</v>
      </c>
      <c r="BB3401" s="72">
        <v>0</v>
      </c>
      <c r="BC3401" s="72">
        <v>0</v>
      </c>
      <c r="BD3401" s="12">
        <v>0</v>
      </c>
      <c r="BE3401" s="72">
        <v>0</v>
      </c>
      <c r="BF3401" s="72">
        <v>0</v>
      </c>
      <c r="BG3401" s="12">
        <v>0</v>
      </c>
      <c r="BH3401" s="72">
        <v>0</v>
      </c>
      <c r="BI3401" s="72">
        <v>0</v>
      </c>
      <c r="BJ3401" s="12">
        <v>0</v>
      </c>
      <c r="BK3401" s="72">
        <v>0</v>
      </c>
      <c r="BL3401" s="72">
        <v>0</v>
      </c>
      <c r="BM3401" s="12">
        <v>0</v>
      </c>
      <c r="BN3401" s="72">
        <v>0</v>
      </c>
      <c r="BO3401" s="72">
        <v>0</v>
      </c>
      <c r="BP3401" s="12">
        <v>0</v>
      </c>
      <c r="BQ3401" s="72">
        <v>0</v>
      </c>
      <c r="BR3401" s="72">
        <v>0</v>
      </c>
      <c r="BS3401" s="12">
        <v>0</v>
      </c>
      <c r="BT3401" s="72">
        <v>0</v>
      </c>
      <c r="BU3401" s="72">
        <v>0</v>
      </c>
      <c r="BV3401" s="12">
        <v>1367.385</v>
      </c>
      <c r="BW3401" s="72">
        <v>100</v>
      </c>
      <c r="BX3401" s="72">
        <v>4.3339999999999996</v>
      </c>
      <c r="BY3401" s="13"/>
      <c r="BZ3401" s="13"/>
    </row>
    <row r="3402" spans="1:78" ht="12.75" customHeight="1">
      <c r="A3402" s="122" t="s">
        <v>65</v>
      </c>
      <c r="B3402" s="71" t="s">
        <v>82</v>
      </c>
      <c r="C3402" s="71" t="s">
        <v>26</v>
      </c>
      <c r="D3402" s="34">
        <v>45992</v>
      </c>
      <c r="E3402" s="12">
        <v>0</v>
      </c>
      <c r="F3402" s="72">
        <v>0</v>
      </c>
      <c r="G3402" s="72">
        <v>0</v>
      </c>
      <c r="H3402" s="12">
        <v>168.99</v>
      </c>
      <c r="I3402" s="72">
        <v>10.823</v>
      </c>
      <c r="J3402" s="72">
        <v>18.260999999999999</v>
      </c>
      <c r="K3402" s="12">
        <v>218.24700000000001</v>
      </c>
      <c r="L3402" s="72">
        <v>13.977</v>
      </c>
      <c r="M3402" s="72">
        <v>19.13</v>
      </c>
      <c r="N3402" s="12">
        <v>387.23700000000002</v>
      </c>
      <c r="O3402" s="72">
        <v>24.8</v>
      </c>
      <c r="P3402" s="72">
        <v>11.113</v>
      </c>
      <c r="Q3402" s="12">
        <v>55.453000000000003</v>
      </c>
      <c r="R3402" s="72">
        <v>3.5510000000000002</v>
      </c>
      <c r="S3402" s="72">
        <v>39.186</v>
      </c>
      <c r="T3402" s="12">
        <v>442.69099999999997</v>
      </c>
      <c r="U3402" s="72">
        <v>28.352</v>
      </c>
      <c r="V3402" s="72">
        <v>11.054</v>
      </c>
      <c r="W3402" s="12">
        <v>1118.74</v>
      </c>
      <c r="X3402" s="72">
        <v>71.647999999999996</v>
      </c>
      <c r="Y3402" s="72">
        <v>8.9290000000000003</v>
      </c>
      <c r="Z3402" s="12">
        <v>1561.43</v>
      </c>
      <c r="AA3402" s="72">
        <v>100</v>
      </c>
      <c r="AB3402" s="72">
        <v>5.4530000000000003</v>
      </c>
      <c r="AC3402" s="12">
        <v>1561.43</v>
      </c>
      <c r="AD3402" s="72">
        <v>100</v>
      </c>
      <c r="AE3402" s="72">
        <v>5.4530000000000003</v>
      </c>
      <c r="AF3402" s="12">
        <v>0</v>
      </c>
      <c r="AG3402" s="72">
        <v>0</v>
      </c>
      <c r="AH3402" s="72">
        <v>0</v>
      </c>
      <c r="AI3402" s="12">
        <v>0</v>
      </c>
      <c r="AJ3402" s="72">
        <v>0</v>
      </c>
      <c r="AK3402" s="72">
        <v>0</v>
      </c>
      <c r="AL3402" s="12">
        <v>0</v>
      </c>
      <c r="AM3402" s="72">
        <v>0</v>
      </c>
      <c r="AN3402" s="72">
        <v>0</v>
      </c>
      <c r="AO3402" s="12">
        <v>1561.43</v>
      </c>
      <c r="AP3402" s="72">
        <v>100</v>
      </c>
      <c r="AQ3402" s="72">
        <v>5.4530000000000003</v>
      </c>
      <c r="AR3402" s="12">
        <v>0</v>
      </c>
      <c r="AS3402" s="72">
        <v>0</v>
      </c>
      <c r="AT3402" s="72">
        <v>0</v>
      </c>
      <c r="AU3402" s="12">
        <v>0</v>
      </c>
      <c r="AV3402" s="72">
        <v>0</v>
      </c>
      <c r="AW3402" s="72">
        <v>0</v>
      </c>
      <c r="AX3402" s="12">
        <v>0</v>
      </c>
      <c r="AY3402" s="72">
        <v>0</v>
      </c>
      <c r="AZ3402" s="72">
        <v>0</v>
      </c>
      <c r="BA3402" s="12">
        <v>0</v>
      </c>
      <c r="BB3402" s="72">
        <v>0</v>
      </c>
      <c r="BC3402" s="72">
        <v>0</v>
      </c>
      <c r="BD3402" s="12">
        <v>0</v>
      </c>
      <c r="BE3402" s="72">
        <v>0</v>
      </c>
      <c r="BF3402" s="72">
        <v>0</v>
      </c>
      <c r="BG3402" s="12">
        <v>0</v>
      </c>
      <c r="BH3402" s="72">
        <v>0</v>
      </c>
      <c r="BI3402" s="72">
        <v>0</v>
      </c>
      <c r="BJ3402" s="12">
        <v>0</v>
      </c>
      <c r="BK3402" s="72">
        <v>0</v>
      </c>
      <c r="BL3402" s="72">
        <v>0</v>
      </c>
      <c r="BM3402" s="12">
        <v>0</v>
      </c>
      <c r="BN3402" s="72">
        <v>0</v>
      </c>
      <c r="BO3402" s="72">
        <v>0</v>
      </c>
      <c r="BP3402" s="12">
        <v>0</v>
      </c>
      <c r="BQ3402" s="72">
        <v>0</v>
      </c>
      <c r="BR3402" s="72">
        <v>0</v>
      </c>
      <c r="BS3402" s="12">
        <v>0</v>
      </c>
      <c r="BT3402" s="72">
        <v>0</v>
      </c>
      <c r="BU3402" s="72">
        <v>0</v>
      </c>
      <c r="BV3402" s="12">
        <v>1561.43</v>
      </c>
      <c r="BW3402" s="72">
        <v>100</v>
      </c>
      <c r="BX3402" s="72">
        <v>5.4530000000000003</v>
      </c>
      <c r="BY3402" s="13"/>
      <c r="BZ3402" s="13"/>
    </row>
    <row r="3403" spans="1:78" ht="12.75" customHeight="1">
      <c r="A3403" s="122" t="s">
        <v>65</v>
      </c>
      <c r="B3403" s="71" t="s">
        <v>82</v>
      </c>
      <c r="C3403" s="71" t="s">
        <v>26</v>
      </c>
      <c r="D3403" s="34">
        <v>46082</v>
      </c>
      <c r="E3403" s="12">
        <v>0</v>
      </c>
      <c r="F3403" s="72">
        <v>0</v>
      </c>
      <c r="G3403" s="72">
        <v>0</v>
      </c>
      <c r="H3403" s="12">
        <v>241.08699999999999</v>
      </c>
      <c r="I3403" s="72">
        <v>18.922999999999998</v>
      </c>
      <c r="J3403" s="72">
        <v>22.3</v>
      </c>
      <c r="K3403" s="12">
        <v>161.048</v>
      </c>
      <c r="L3403" s="72">
        <v>12.641</v>
      </c>
      <c r="M3403" s="72">
        <v>29.163</v>
      </c>
      <c r="N3403" s="12">
        <v>402.13600000000002</v>
      </c>
      <c r="O3403" s="72">
        <v>31.564</v>
      </c>
      <c r="P3403" s="72">
        <v>17.454000000000001</v>
      </c>
      <c r="Q3403" s="12">
        <v>17.576000000000001</v>
      </c>
      <c r="R3403" s="72">
        <v>1.38</v>
      </c>
      <c r="S3403" s="72">
        <v>68.686000000000007</v>
      </c>
      <c r="T3403" s="12">
        <v>419.71100000000001</v>
      </c>
      <c r="U3403" s="72">
        <v>32.942999999999998</v>
      </c>
      <c r="V3403" s="72">
        <v>16.827000000000002</v>
      </c>
      <c r="W3403" s="12">
        <v>854.32500000000005</v>
      </c>
      <c r="X3403" s="72">
        <v>67.057000000000002</v>
      </c>
      <c r="Y3403" s="72">
        <v>9.8719999999999999</v>
      </c>
      <c r="Z3403" s="12">
        <v>1274.037</v>
      </c>
      <c r="AA3403" s="72">
        <v>100</v>
      </c>
      <c r="AB3403" s="72">
        <v>8.6229999999999993</v>
      </c>
      <c r="AC3403" s="12">
        <v>1274.037</v>
      </c>
      <c r="AD3403" s="72">
        <v>100</v>
      </c>
      <c r="AE3403" s="72">
        <v>8.6229999999999993</v>
      </c>
      <c r="AF3403" s="12">
        <v>0</v>
      </c>
      <c r="AG3403" s="72">
        <v>0</v>
      </c>
      <c r="AH3403" s="72">
        <v>0</v>
      </c>
      <c r="AI3403" s="12">
        <v>0</v>
      </c>
      <c r="AJ3403" s="72">
        <v>0</v>
      </c>
      <c r="AK3403" s="72">
        <v>0</v>
      </c>
      <c r="AL3403" s="12">
        <v>0</v>
      </c>
      <c r="AM3403" s="72">
        <v>0</v>
      </c>
      <c r="AN3403" s="72">
        <v>0</v>
      </c>
      <c r="AO3403" s="12">
        <v>1274.037</v>
      </c>
      <c r="AP3403" s="72">
        <v>100</v>
      </c>
      <c r="AQ3403" s="72">
        <v>8.6229999999999993</v>
      </c>
      <c r="AR3403" s="12">
        <v>0</v>
      </c>
      <c r="AS3403" s="72">
        <v>0</v>
      </c>
      <c r="AT3403" s="72">
        <v>0</v>
      </c>
      <c r="AU3403" s="12">
        <v>0</v>
      </c>
      <c r="AV3403" s="72">
        <v>0</v>
      </c>
      <c r="AW3403" s="72">
        <v>0</v>
      </c>
      <c r="AX3403" s="12">
        <v>0</v>
      </c>
      <c r="AY3403" s="72">
        <v>0</v>
      </c>
      <c r="AZ3403" s="72">
        <v>0</v>
      </c>
      <c r="BA3403" s="12">
        <v>0</v>
      </c>
      <c r="BB3403" s="72">
        <v>0</v>
      </c>
      <c r="BC3403" s="72">
        <v>0</v>
      </c>
      <c r="BD3403" s="12">
        <v>0</v>
      </c>
      <c r="BE3403" s="72">
        <v>0</v>
      </c>
      <c r="BF3403" s="72">
        <v>0</v>
      </c>
      <c r="BG3403" s="12">
        <v>0</v>
      </c>
      <c r="BH3403" s="72">
        <v>0</v>
      </c>
      <c r="BI3403" s="72">
        <v>0</v>
      </c>
      <c r="BJ3403" s="12">
        <v>0</v>
      </c>
      <c r="BK3403" s="72">
        <v>0</v>
      </c>
      <c r="BL3403" s="72">
        <v>0</v>
      </c>
      <c r="BM3403" s="12">
        <v>0</v>
      </c>
      <c r="BN3403" s="72">
        <v>0</v>
      </c>
      <c r="BO3403" s="72">
        <v>0</v>
      </c>
      <c r="BP3403" s="12">
        <v>0</v>
      </c>
      <c r="BQ3403" s="72">
        <v>0</v>
      </c>
      <c r="BR3403" s="72">
        <v>0</v>
      </c>
      <c r="BS3403" s="12">
        <v>0</v>
      </c>
      <c r="BT3403" s="72">
        <v>0</v>
      </c>
      <c r="BU3403" s="72">
        <v>0</v>
      </c>
      <c r="BV3403" s="12">
        <v>1274.037</v>
      </c>
      <c r="BW3403" s="72">
        <v>100</v>
      </c>
      <c r="BX3403" s="72">
        <v>8.6229999999999993</v>
      </c>
      <c r="BY3403" s="13"/>
      <c r="BZ3403" s="13"/>
    </row>
    <row r="3404" spans="1:78" ht="12.75" customHeight="1">
      <c r="A3404" s="122" t="s">
        <v>65</v>
      </c>
      <c r="B3404" s="71" t="s">
        <v>82</v>
      </c>
      <c r="C3404" s="71" t="s">
        <v>26</v>
      </c>
      <c r="D3404" s="34">
        <v>46174</v>
      </c>
      <c r="E3404" s="12">
        <v>0</v>
      </c>
      <c r="F3404" s="72">
        <v>0</v>
      </c>
      <c r="G3404" s="72">
        <v>0</v>
      </c>
      <c r="H3404" s="12">
        <v>184.45500000000001</v>
      </c>
      <c r="I3404" s="72">
        <v>13.324</v>
      </c>
      <c r="J3404" s="72">
        <v>23.565999999999999</v>
      </c>
      <c r="K3404" s="12">
        <v>170.536</v>
      </c>
      <c r="L3404" s="72">
        <v>12.318</v>
      </c>
      <c r="M3404" s="72">
        <v>22.363</v>
      </c>
      <c r="N3404" s="12">
        <v>354.99099999999999</v>
      </c>
      <c r="O3404" s="72">
        <v>25.641999999999999</v>
      </c>
      <c r="P3404" s="72">
        <v>18.245000000000001</v>
      </c>
      <c r="Q3404" s="12">
        <v>15.034000000000001</v>
      </c>
      <c r="R3404" s="72">
        <v>1.0860000000000001</v>
      </c>
      <c r="S3404" s="72">
        <v>58.531999999999996</v>
      </c>
      <c r="T3404" s="12">
        <v>370.02499999999998</v>
      </c>
      <c r="U3404" s="72">
        <v>26.728000000000002</v>
      </c>
      <c r="V3404" s="72">
        <v>17.7</v>
      </c>
      <c r="W3404" s="12">
        <v>1014.391</v>
      </c>
      <c r="X3404" s="72">
        <v>73.272000000000006</v>
      </c>
      <c r="Y3404" s="72">
        <v>8.6319999999999997</v>
      </c>
      <c r="Z3404" s="12">
        <v>1384.4159999999999</v>
      </c>
      <c r="AA3404" s="72">
        <v>100</v>
      </c>
      <c r="AB3404" s="72">
        <v>7.7530000000000001</v>
      </c>
      <c r="AC3404" s="12">
        <v>1384.4159999999999</v>
      </c>
      <c r="AD3404" s="72">
        <v>100</v>
      </c>
      <c r="AE3404" s="72">
        <v>7.7530000000000001</v>
      </c>
      <c r="AF3404" s="12">
        <v>0</v>
      </c>
      <c r="AG3404" s="72">
        <v>0</v>
      </c>
      <c r="AH3404" s="72">
        <v>0</v>
      </c>
      <c r="AI3404" s="12">
        <v>0</v>
      </c>
      <c r="AJ3404" s="72">
        <v>0</v>
      </c>
      <c r="AK3404" s="72">
        <v>0</v>
      </c>
      <c r="AL3404" s="12">
        <v>0</v>
      </c>
      <c r="AM3404" s="72">
        <v>0</v>
      </c>
      <c r="AN3404" s="72">
        <v>0</v>
      </c>
      <c r="AO3404" s="12">
        <v>1384.4159999999999</v>
      </c>
      <c r="AP3404" s="72">
        <v>100</v>
      </c>
      <c r="AQ3404" s="72">
        <v>7.7530000000000001</v>
      </c>
      <c r="AR3404" s="12">
        <v>0</v>
      </c>
      <c r="AS3404" s="72">
        <v>0</v>
      </c>
      <c r="AT3404" s="72">
        <v>0</v>
      </c>
      <c r="AU3404" s="12">
        <v>0</v>
      </c>
      <c r="AV3404" s="72">
        <v>0</v>
      </c>
      <c r="AW3404" s="72">
        <v>0</v>
      </c>
      <c r="AX3404" s="12">
        <v>0</v>
      </c>
      <c r="AY3404" s="72">
        <v>0</v>
      </c>
      <c r="AZ3404" s="72">
        <v>0</v>
      </c>
      <c r="BA3404" s="12">
        <v>0</v>
      </c>
      <c r="BB3404" s="72">
        <v>0</v>
      </c>
      <c r="BC3404" s="72">
        <v>0</v>
      </c>
      <c r="BD3404" s="12">
        <v>0</v>
      </c>
      <c r="BE3404" s="72">
        <v>0</v>
      </c>
      <c r="BF3404" s="72">
        <v>0</v>
      </c>
      <c r="BG3404" s="12">
        <v>0</v>
      </c>
      <c r="BH3404" s="72">
        <v>0</v>
      </c>
      <c r="BI3404" s="72">
        <v>0</v>
      </c>
      <c r="BJ3404" s="12">
        <v>0</v>
      </c>
      <c r="BK3404" s="72">
        <v>0</v>
      </c>
      <c r="BL3404" s="72">
        <v>0</v>
      </c>
      <c r="BM3404" s="12">
        <v>0</v>
      </c>
      <c r="BN3404" s="72">
        <v>0</v>
      </c>
      <c r="BO3404" s="72">
        <v>0</v>
      </c>
      <c r="BP3404" s="12">
        <v>0</v>
      </c>
      <c r="BQ3404" s="72">
        <v>0</v>
      </c>
      <c r="BR3404" s="72">
        <v>0</v>
      </c>
      <c r="BS3404" s="12">
        <v>0</v>
      </c>
      <c r="BT3404" s="72">
        <v>0</v>
      </c>
      <c r="BU3404" s="72">
        <v>0</v>
      </c>
      <c r="BV3404" s="12">
        <v>1384.4159999999999</v>
      </c>
      <c r="BW3404" s="72">
        <v>100</v>
      </c>
      <c r="BX3404" s="72">
        <v>7.7530000000000001</v>
      </c>
      <c r="BY3404" s="13"/>
      <c r="BZ3404" s="13"/>
    </row>
    <row r="3405" spans="1:78" ht="12.75" customHeight="1">
      <c r="A3405" s="122" t="s">
        <v>65</v>
      </c>
      <c r="B3405" s="71" t="s">
        <v>82</v>
      </c>
      <c r="C3405" s="71" t="s">
        <v>24</v>
      </c>
      <c r="D3405" s="34">
        <v>41883</v>
      </c>
      <c r="E3405" s="12">
        <v>0</v>
      </c>
      <c r="F3405" s="72">
        <v>0</v>
      </c>
      <c r="G3405" s="72">
        <v>0</v>
      </c>
      <c r="H3405" s="12">
        <v>87.262</v>
      </c>
      <c r="I3405" s="72">
        <v>23.876999999999999</v>
      </c>
      <c r="J3405" s="72">
        <v>43.447000000000003</v>
      </c>
      <c r="K3405" s="12">
        <v>67.484999999999999</v>
      </c>
      <c r="L3405" s="72">
        <v>18.465</v>
      </c>
      <c r="M3405" s="72">
        <v>43.164999999999999</v>
      </c>
      <c r="N3405" s="12">
        <v>154.74799999999999</v>
      </c>
      <c r="O3405" s="72">
        <v>42.341999999999999</v>
      </c>
      <c r="P3405" s="72">
        <v>37.57</v>
      </c>
      <c r="Q3405" s="12">
        <v>0</v>
      </c>
      <c r="R3405" s="72">
        <v>0</v>
      </c>
      <c r="S3405" s="72">
        <v>0</v>
      </c>
      <c r="T3405" s="12">
        <v>154.74799999999999</v>
      </c>
      <c r="U3405" s="72">
        <v>42.341999999999999</v>
      </c>
      <c r="V3405" s="72">
        <v>37.57</v>
      </c>
      <c r="W3405" s="12">
        <v>210.72</v>
      </c>
      <c r="X3405" s="72">
        <v>57.658000000000001</v>
      </c>
      <c r="Y3405" s="72">
        <v>25.893000000000001</v>
      </c>
      <c r="Z3405" s="12">
        <v>365.46800000000002</v>
      </c>
      <c r="AA3405" s="72">
        <v>100</v>
      </c>
      <c r="AB3405" s="72">
        <v>17.963000000000001</v>
      </c>
      <c r="AC3405" s="12">
        <v>365.46800000000002</v>
      </c>
      <c r="AD3405" s="72">
        <v>100</v>
      </c>
      <c r="AE3405" s="72">
        <v>17.963000000000001</v>
      </c>
      <c r="AF3405" s="12">
        <v>0</v>
      </c>
      <c r="AG3405" s="72">
        <v>0</v>
      </c>
      <c r="AH3405" s="72">
        <v>0</v>
      </c>
      <c r="AI3405" s="12">
        <v>0</v>
      </c>
      <c r="AJ3405" s="72">
        <v>0</v>
      </c>
      <c r="AK3405" s="72">
        <v>0</v>
      </c>
      <c r="AL3405" s="12">
        <v>0</v>
      </c>
      <c r="AM3405" s="72">
        <v>0</v>
      </c>
      <c r="AN3405" s="72">
        <v>0</v>
      </c>
      <c r="AO3405" s="12">
        <v>365.46800000000002</v>
      </c>
      <c r="AP3405" s="72">
        <v>100</v>
      </c>
      <c r="AQ3405" s="72">
        <v>17.963000000000001</v>
      </c>
      <c r="AR3405" s="12">
        <v>0</v>
      </c>
      <c r="AS3405" s="72">
        <v>0</v>
      </c>
      <c r="AT3405" s="72">
        <v>0</v>
      </c>
      <c r="AU3405" s="12">
        <v>0</v>
      </c>
      <c r="AV3405" s="72">
        <v>0</v>
      </c>
      <c r="AW3405" s="72">
        <v>0</v>
      </c>
      <c r="AX3405" s="12">
        <v>0</v>
      </c>
      <c r="AY3405" s="72">
        <v>0</v>
      </c>
      <c r="AZ3405" s="72">
        <v>0</v>
      </c>
      <c r="BA3405" s="12">
        <v>0</v>
      </c>
      <c r="BB3405" s="72">
        <v>0</v>
      </c>
      <c r="BC3405" s="72">
        <v>0</v>
      </c>
      <c r="BD3405" s="12">
        <v>0</v>
      </c>
      <c r="BE3405" s="72">
        <v>0</v>
      </c>
      <c r="BF3405" s="72">
        <v>0</v>
      </c>
      <c r="BG3405" s="12">
        <v>0</v>
      </c>
      <c r="BH3405" s="72">
        <v>0</v>
      </c>
      <c r="BI3405" s="72">
        <v>0</v>
      </c>
      <c r="BJ3405" s="12">
        <v>0</v>
      </c>
      <c r="BK3405" s="72">
        <v>0</v>
      </c>
      <c r="BL3405" s="72">
        <v>0</v>
      </c>
      <c r="BM3405" s="12">
        <v>0</v>
      </c>
      <c r="BN3405" s="72">
        <v>0</v>
      </c>
      <c r="BO3405" s="72">
        <v>0</v>
      </c>
      <c r="BP3405" s="12">
        <v>0</v>
      </c>
      <c r="BQ3405" s="72">
        <v>0</v>
      </c>
      <c r="BR3405" s="72">
        <v>0</v>
      </c>
      <c r="BS3405" s="12">
        <v>0</v>
      </c>
      <c r="BT3405" s="72">
        <v>0</v>
      </c>
      <c r="BU3405" s="72">
        <v>0</v>
      </c>
      <c r="BV3405" s="12">
        <v>365.46800000000002</v>
      </c>
      <c r="BW3405" s="72">
        <v>100</v>
      </c>
      <c r="BX3405" s="72">
        <v>17.963000000000001</v>
      </c>
      <c r="BY3405" s="13"/>
      <c r="BZ3405" s="13"/>
    </row>
    <row r="3406" spans="1:78" ht="12.75" customHeight="1">
      <c r="A3406" s="122" t="s">
        <v>65</v>
      </c>
      <c r="B3406" s="71" t="s">
        <v>82</v>
      </c>
      <c r="C3406" s="71" t="s">
        <v>24</v>
      </c>
      <c r="D3406" s="34">
        <v>41974</v>
      </c>
      <c r="E3406" s="12">
        <v>0</v>
      </c>
      <c r="F3406" s="72">
        <v>0</v>
      </c>
      <c r="G3406" s="72">
        <v>0</v>
      </c>
      <c r="H3406" s="12">
        <v>152.78100000000001</v>
      </c>
      <c r="I3406" s="72">
        <v>30.039000000000001</v>
      </c>
      <c r="J3406" s="72">
        <v>25.425999999999998</v>
      </c>
      <c r="K3406" s="12">
        <v>114.432</v>
      </c>
      <c r="L3406" s="72">
        <v>22.498999999999999</v>
      </c>
      <c r="M3406" s="72">
        <v>33.674999999999997</v>
      </c>
      <c r="N3406" s="12">
        <v>267.21199999999999</v>
      </c>
      <c r="O3406" s="72">
        <v>52.537999999999997</v>
      </c>
      <c r="P3406" s="72">
        <v>13.728999999999999</v>
      </c>
      <c r="Q3406" s="12">
        <v>0</v>
      </c>
      <c r="R3406" s="72">
        <v>0</v>
      </c>
      <c r="S3406" s="72">
        <v>0</v>
      </c>
      <c r="T3406" s="12">
        <v>267.21199999999999</v>
      </c>
      <c r="U3406" s="72">
        <v>52.537999999999997</v>
      </c>
      <c r="V3406" s="72">
        <v>13.728999999999999</v>
      </c>
      <c r="W3406" s="12">
        <v>241.392</v>
      </c>
      <c r="X3406" s="72">
        <v>47.462000000000003</v>
      </c>
      <c r="Y3406" s="72">
        <v>12.456</v>
      </c>
      <c r="Z3406" s="12">
        <v>508.60399999999998</v>
      </c>
      <c r="AA3406" s="72">
        <v>100</v>
      </c>
      <c r="AB3406" s="72">
        <v>7.3860000000000001</v>
      </c>
      <c r="AC3406" s="12">
        <v>508.60399999999998</v>
      </c>
      <c r="AD3406" s="72">
        <v>100</v>
      </c>
      <c r="AE3406" s="72">
        <v>7.3860000000000001</v>
      </c>
      <c r="AF3406" s="12">
        <v>0</v>
      </c>
      <c r="AG3406" s="72">
        <v>0</v>
      </c>
      <c r="AH3406" s="72">
        <v>0</v>
      </c>
      <c r="AI3406" s="12">
        <v>0</v>
      </c>
      <c r="AJ3406" s="72">
        <v>0</v>
      </c>
      <c r="AK3406" s="72">
        <v>0</v>
      </c>
      <c r="AL3406" s="12">
        <v>0</v>
      </c>
      <c r="AM3406" s="72">
        <v>0</v>
      </c>
      <c r="AN3406" s="72">
        <v>0</v>
      </c>
      <c r="AO3406" s="12">
        <v>508.60399999999998</v>
      </c>
      <c r="AP3406" s="72">
        <v>100</v>
      </c>
      <c r="AQ3406" s="72">
        <v>7.3860000000000001</v>
      </c>
      <c r="AR3406" s="12">
        <v>0</v>
      </c>
      <c r="AS3406" s="72">
        <v>0</v>
      </c>
      <c r="AT3406" s="72">
        <v>0</v>
      </c>
      <c r="AU3406" s="12">
        <v>0</v>
      </c>
      <c r="AV3406" s="72">
        <v>0</v>
      </c>
      <c r="AW3406" s="72">
        <v>0</v>
      </c>
      <c r="AX3406" s="12">
        <v>0</v>
      </c>
      <c r="AY3406" s="72">
        <v>0</v>
      </c>
      <c r="AZ3406" s="72">
        <v>0</v>
      </c>
      <c r="BA3406" s="12">
        <v>0</v>
      </c>
      <c r="BB3406" s="72">
        <v>0</v>
      </c>
      <c r="BC3406" s="72">
        <v>0</v>
      </c>
      <c r="BD3406" s="12">
        <v>0</v>
      </c>
      <c r="BE3406" s="72">
        <v>0</v>
      </c>
      <c r="BF3406" s="72">
        <v>0</v>
      </c>
      <c r="BG3406" s="12">
        <v>0</v>
      </c>
      <c r="BH3406" s="72">
        <v>0</v>
      </c>
      <c r="BI3406" s="72">
        <v>0</v>
      </c>
      <c r="BJ3406" s="12">
        <v>0</v>
      </c>
      <c r="BK3406" s="72">
        <v>0</v>
      </c>
      <c r="BL3406" s="72">
        <v>0</v>
      </c>
      <c r="BM3406" s="12">
        <v>0</v>
      </c>
      <c r="BN3406" s="72">
        <v>0</v>
      </c>
      <c r="BO3406" s="72">
        <v>0</v>
      </c>
      <c r="BP3406" s="12">
        <v>0</v>
      </c>
      <c r="BQ3406" s="72">
        <v>0</v>
      </c>
      <c r="BR3406" s="72">
        <v>0</v>
      </c>
      <c r="BS3406" s="12">
        <v>0</v>
      </c>
      <c r="BT3406" s="72">
        <v>0</v>
      </c>
      <c r="BU3406" s="72">
        <v>0</v>
      </c>
      <c r="BV3406" s="12">
        <v>508.60399999999998</v>
      </c>
      <c r="BW3406" s="72">
        <v>100</v>
      </c>
      <c r="BX3406" s="72">
        <v>7.3860000000000001</v>
      </c>
      <c r="BY3406" s="13"/>
      <c r="BZ3406" s="13"/>
    </row>
    <row r="3407" spans="1:78" ht="12.75" customHeight="1">
      <c r="A3407" s="122" t="s">
        <v>65</v>
      </c>
      <c r="B3407" s="71" t="s">
        <v>82</v>
      </c>
      <c r="C3407" s="71" t="s">
        <v>24</v>
      </c>
      <c r="D3407" s="34">
        <v>42064</v>
      </c>
      <c r="E3407" s="12">
        <v>0</v>
      </c>
      <c r="F3407" s="72">
        <v>0</v>
      </c>
      <c r="G3407" s="72">
        <v>0</v>
      </c>
      <c r="H3407" s="12">
        <v>70.257999999999996</v>
      </c>
      <c r="I3407" s="72">
        <v>19.312000000000001</v>
      </c>
      <c r="J3407" s="72">
        <v>25.553000000000001</v>
      </c>
      <c r="K3407" s="12">
        <v>62.793999999999997</v>
      </c>
      <c r="L3407" s="72">
        <v>17.260000000000002</v>
      </c>
      <c r="M3407" s="72">
        <v>39.634999999999998</v>
      </c>
      <c r="N3407" s="12">
        <v>133.053</v>
      </c>
      <c r="O3407" s="72">
        <v>36.573</v>
      </c>
      <c r="P3407" s="72">
        <v>24.469000000000001</v>
      </c>
      <c r="Q3407" s="12">
        <v>0</v>
      </c>
      <c r="R3407" s="72">
        <v>0</v>
      </c>
      <c r="S3407" s="72">
        <v>0</v>
      </c>
      <c r="T3407" s="12">
        <v>133.053</v>
      </c>
      <c r="U3407" s="72">
        <v>36.573</v>
      </c>
      <c r="V3407" s="72">
        <v>24.469000000000001</v>
      </c>
      <c r="W3407" s="12">
        <v>230.751</v>
      </c>
      <c r="X3407" s="72">
        <v>63.427</v>
      </c>
      <c r="Y3407" s="72">
        <v>31.428999999999998</v>
      </c>
      <c r="Z3407" s="12">
        <v>363.80399999999997</v>
      </c>
      <c r="AA3407" s="72">
        <v>100</v>
      </c>
      <c r="AB3407" s="72">
        <v>23.437999999999999</v>
      </c>
      <c r="AC3407" s="12">
        <v>363.80399999999997</v>
      </c>
      <c r="AD3407" s="72">
        <v>100</v>
      </c>
      <c r="AE3407" s="72">
        <v>23.437999999999999</v>
      </c>
      <c r="AF3407" s="12">
        <v>0</v>
      </c>
      <c r="AG3407" s="72">
        <v>0</v>
      </c>
      <c r="AH3407" s="72">
        <v>0</v>
      </c>
      <c r="AI3407" s="12">
        <v>0</v>
      </c>
      <c r="AJ3407" s="72">
        <v>0</v>
      </c>
      <c r="AK3407" s="72">
        <v>0</v>
      </c>
      <c r="AL3407" s="12">
        <v>0</v>
      </c>
      <c r="AM3407" s="72">
        <v>0</v>
      </c>
      <c r="AN3407" s="72">
        <v>0</v>
      </c>
      <c r="AO3407" s="12">
        <v>363.80399999999997</v>
      </c>
      <c r="AP3407" s="72">
        <v>100</v>
      </c>
      <c r="AQ3407" s="72">
        <v>23.437999999999999</v>
      </c>
      <c r="AR3407" s="12">
        <v>0</v>
      </c>
      <c r="AS3407" s="72">
        <v>0</v>
      </c>
      <c r="AT3407" s="72">
        <v>0</v>
      </c>
      <c r="AU3407" s="12">
        <v>0</v>
      </c>
      <c r="AV3407" s="72">
        <v>0</v>
      </c>
      <c r="AW3407" s="72">
        <v>0</v>
      </c>
      <c r="AX3407" s="12">
        <v>0</v>
      </c>
      <c r="AY3407" s="72">
        <v>0</v>
      </c>
      <c r="AZ3407" s="72">
        <v>0</v>
      </c>
      <c r="BA3407" s="12">
        <v>0</v>
      </c>
      <c r="BB3407" s="72">
        <v>0</v>
      </c>
      <c r="BC3407" s="72">
        <v>0</v>
      </c>
      <c r="BD3407" s="12">
        <v>0</v>
      </c>
      <c r="BE3407" s="72">
        <v>0</v>
      </c>
      <c r="BF3407" s="72">
        <v>0</v>
      </c>
      <c r="BG3407" s="12">
        <v>0</v>
      </c>
      <c r="BH3407" s="72">
        <v>0</v>
      </c>
      <c r="BI3407" s="72">
        <v>0</v>
      </c>
      <c r="BJ3407" s="12">
        <v>0</v>
      </c>
      <c r="BK3407" s="72">
        <v>0</v>
      </c>
      <c r="BL3407" s="72">
        <v>0</v>
      </c>
      <c r="BM3407" s="12">
        <v>0</v>
      </c>
      <c r="BN3407" s="72">
        <v>0</v>
      </c>
      <c r="BO3407" s="72">
        <v>0</v>
      </c>
      <c r="BP3407" s="12">
        <v>0</v>
      </c>
      <c r="BQ3407" s="72">
        <v>0</v>
      </c>
      <c r="BR3407" s="72">
        <v>0</v>
      </c>
      <c r="BS3407" s="12">
        <v>0</v>
      </c>
      <c r="BT3407" s="72">
        <v>0</v>
      </c>
      <c r="BU3407" s="72">
        <v>0</v>
      </c>
      <c r="BV3407" s="12">
        <v>363.80399999999997</v>
      </c>
      <c r="BW3407" s="72">
        <v>100</v>
      </c>
      <c r="BX3407" s="72">
        <v>23.437999999999999</v>
      </c>
      <c r="BY3407" s="13"/>
      <c r="BZ3407" s="13"/>
    </row>
    <row r="3408" spans="1:78" ht="12.75" customHeight="1">
      <c r="A3408" s="122" t="s">
        <v>65</v>
      </c>
      <c r="B3408" s="71" t="s">
        <v>82</v>
      </c>
      <c r="C3408" s="71" t="s">
        <v>24</v>
      </c>
      <c r="D3408" s="34">
        <v>42156</v>
      </c>
      <c r="E3408" s="12">
        <v>0</v>
      </c>
      <c r="F3408" s="72">
        <v>0</v>
      </c>
      <c r="G3408" s="72">
        <v>0</v>
      </c>
      <c r="H3408" s="12">
        <v>108.89700000000001</v>
      </c>
      <c r="I3408" s="72">
        <v>24.81</v>
      </c>
      <c r="J3408" s="72">
        <v>29.396000000000001</v>
      </c>
      <c r="K3408" s="12">
        <v>72.671999999999997</v>
      </c>
      <c r="L3408" s="72">
        <v>16.556999999999999</v>
      </c>
      <c r="M3408" s="72">
        <v>38.396000000000001</v>
      </c>
      <c r="N3408" s="12">
        <v>181.56899999999999</v>
      </c>
      <c r="O3408" s="72">
        <v>41.366</v>
      </c>
      <c r="P3408" s="72">
        <v>23.361000000000001</v>
      </c>
      <c r="Q3408" s="12">
        <v>3.3330000000000002</v>
      </c>
      <c r="R3408" s="72">
        <v>0.75900000000000001</v>
      </c>
      <c r="S3408" s="72">
        <v>105.02800000000001</v>
      </c>
      <c r="T3408" s="12">
        <v>184.90199999999999</v>
      </c>
      <c r="U3408" s="72">
        <v>42.125999999999998</v>
      </c>
      <c r="V3408" s="72">
        <v>22.94</v>
      </c>
      <c r="W3408" s="12">
        <v>254.02699999999999</v>
      </c>
      <c r="X3408" s="72">
        <v>57.874000000000002</v>
      </c>
      <c r="Y3408" s="72">
        <v>14.285</v>
      </c>
      <c r="Z3408" s="12">
        <v>438.92899999999997</v>
      </c>
      <c r="AA3408" s="72">
        <v>100</v>
      </c>
      <c r="AB3408" s="72">
        <v>10.438000000000001</v>
      </c>
      <c r="AC3408" s="12">
        <v>438.92899999999997</v>
      </c>
      <c r="AD3408" s="72">
        <v>100</v>
      </c>
      <c r="AE3408" s="72">
        <v>10.438000000000001</v>
      </c>
      <c r="AF3408" s="12">
        <v>0</v>
      </c>
      <c r="AG3408" s="72">
        <v>0</v>
      </c>
      <c r="AH3408" s="72">
        <v>0</v>
      </c>
      <c r="AI3408" s="12">
        <v>0</v>
      </c>
      <c r="AJ3408" s="72">
        <v>0</v>
      </c>
      <c r="AK3408" s="72">
        <v>0</v>
      </c>
      <c r="AL3408" s="12">
        <v>0</v>
      </c>
      <c r="AM3408" s="72">
        <v>0</v>
      </c>
      <c r="AN3408" s="72">
        <v>0</v>
      </c>
      <c r="AO3408" s="12">
        <v>438.92899999999997</v>
      </c>
      <c r="AP3408" s="72">
        <v>100</v>
      </c>
      <c r="AQ3408" s="72">
        <v>10.438000000000001</v>
      </c>
      <c r="AR3408" s="12">
        <v>0</v>
      </c>
      <c r="AS3408" s="72">
        <v>0</v>
      </c>
      <c r="AT3408" s="72">
        <v>0</v>
      </c>
      <c r="AU3408" s="12">
        <v>0</v>
      </c>
      <c r="AV3408" s="72">
        <v>0</v>
      </c>
      <c r="AW3408" s="72">
        <v>0</v>
      </c>
      <c r="AX3408" s="12">
        <v>0</v>
      </c>
      <c r="AY3408" s="72">
        <v>0</v>
      </c>
      <c r="AZ3408" s="72">
        <v>0</v>
      </c>
      <c r="BA3408" s="12">
        <v>0</v>
      </c>
      <c r="BB3408" s="72">
        <v>0</v>
      </c>
      <c r="BC3408" s="72">
        <v>0</v>
      </c>
      <c r="BD3408" s="12">
        <v>0</v>
      </c>
      <c r="BE3408" s="72">
        <v>0</v>
      </c>
      <c r="BF3408" s="72">
        <v>0</v>
      </c>
      <c r="BG3408" s="12">
        <v>0</v>
      </c>
      <c r="BH3408" s="72">
        <v>0</v>
      </c>
      <c r="BI3408" s="72">
        <v>0</v>
      </c>
      <c r="BJ3408" s="12">
        <v>0</v>
      </c>
      <c r="BK3408" s="72">
        <v>0</v>
      </c>
      <c r="BL3408" s="72">
        <v>0</v>
      </c>
      <c r="BM3408" s="12">
        <v>0</v>
      </c>
      <c r="BN3408" s="72">
        <v>0</v>
      </c>
      <c r="BO3408" s="72">
        <v>0</v>
      </c>
      <c r="BP3408" s="12">
        <v>0</v>
      </c>
      <c r="BQ3408" s="72">
        <v>0</v>
      </c>
      <c r="BR3408" s="72">
        <v>0</v>
      </c>
      <c r="BS3408" s="12">
        <v>0</v>
      </c>
      <c r="BT3408" s="72">
        <v>0</v>
      </c>
      <c r="BU3408" s="72">
        <v>0</v>
      </c>
      <c r="BV3408" s="12">
        <v>438.92899999999997</v>
      </c>
      <c r="BW3408" s="72">
        <v>100</v>
      </c>
      <c r="BX3408" s="72">
        <v>10.438000000000001</v>
      </c>
      <c r="BY3408" s="13"/>
      <c r="BZ3408" s="13"/>
    </row>
    <row r="3409" spans="1:78" ht="12.75" customHeight="1">
      <c r="A3409" s="122" t="s">
        <v>65</v>
      </c>
      <c r="B3409" s="71" t="s">
        <v>82</v>
      </c>
      <c r="C3409" s="71" t="s">
        <v>24</v>
      </c>
      <c r="D3409" s="34">
        <v>42614</v>
      </c>
      <c r="E3409" s="12">
        <v>0</v>
      </c>
      <c r="F3409" s="72">
        <v>0</v>
      </c>
      <c r="G3409" s="72">
        <v>0</v>
      </c>
      <c r="H3409" s="12">
        <v>150.09100000000001</v>
      </c>
      <c r="I3409" s="72">
        <v>26.498999999999999</v>
      </c>
      <c r="J3409" s="72">
        <v>26.699000000000002</v>
      </c>
      <c r="K3409" s="12">
        <v>93.29</v>
      </c>
      <c r="L3409" s="72">
        <v>16.471</v>
      </c>
      <c r="M3409" s="72">
        <v>32.207999999999998</v>
      </c>
      <c r="N3409" s="12">
        <v>243.381</v>
      </c>
      <c r="O3409" s="72">
        <v>42.97</v>
      </c>
      <c r="P3409" s="72">
        <v>22.667000000000002</v>
      </c>
      <c r="Q3409" s="12">
        <v>28.221</v>
      </c>
      <c r="R3409" s="72">
        <v>4.9829999999999997</v>
      </c>
      <c r="S3409" s="72">
        <v>56.332999999999998</v>
      </c>
      <c r="T3409" s="12">
        <v>271.601</v>
      </c>
      <c r="U3409" s="72">
        <v>47.953000000000003</v>
      </c>
      <c r="V3409" s="72">
        <v>20.327999999999999</v>
      </c>
      <c r="W3409" s="12">
        <v>294.79399999999998</v>
      </c>
      <c r="X3409" s="72">
        <v>52.046999999999997</v>
      </c>
      <c r="Y3409" s="72">
        <v>21.503</v>
      </c>
      <c r="Z3409" s="12">
        <v>566.39499999999998</v>
      </c>
      <c r="AA3409" s="72">
        <v>100</v>
      </c>
      <c r="AB3409" s="72">
        <v>7.891</v>
      </c>
      <c r="AC3409" s="12">
        <v>566.39499999999998</v>
      </c>
      <c r="AD3409" s="72">
        <v>100</v>
      </c>
      <c r="AE3409" s="72">
        <v>7.891</v>
      </c>
      <c r="AF3409" s="12">
        <v>0</v>
      </c>
      <c r="AG3409" s="72">
        <v>0</v>
      </c>
      <c r="AH3409" s="72">
        <v>0</v>
      </c>
      <c r="AI3409" s="12">
        <v>0</v>
      </c>
      <c r="AJ3409" s="72">
        <v>0</v>
      </c>
      <c r="AK3409" s="72">
        <v>0</v>
      </c>
      <c r="AL3409" s="12">
        <v>0</v>
      </c>
      <c r="AM3409" s="72">
        <v>0</v>
      </c>
      <c r="AN3409" s="72">
        <v>0</v>
      </c>
      <c r="AO3409" s="12">
        <v>566.39499999999998</v>
      </c>
      <c r="AP3409" s="72">
        <v>100</v>
      </c>
      <c r="AQ3409" s="72">
        <v>7.891</v>
      </c>
      <c r="AR3409" s="12">
        <v>0</v>
      </c>
      <c r="AS3409" s="72">
        <v>0</v>
      </c>
      <c r="AT3409" s="72">
        <v>0</v>
      </c>
      <c r="AU3409" s="12">
        <v>0</v>
      </c>
      <c r="AV3409" s="72">
        <v>0</v>
      </c>
      <c r="AW3409" s="72">
        <v>0</v>
      </c>
      <c r="AX3409" s="12">
        <v>0</v>
      </c>
      <c r="AY3409" s="72">
        <v>0</v>
      </c>
      <c r="AZ3409" s="72">
        <v>0</v>
      </c>
      <c r="BA3409" s="12">
        <v>0</v>
      </c>
      <c r="BB3409" s="72">
        <v>0</v>
      </c>
      <c r="BC3409" s="72">
        <v>0</v>
      </c>
      <c r="BD3409" s="12">
        <v>0</v>
      </c>
      <c r="BE3409" s="72">
        <v>0</v>
      </c>
      <c r="BF3409" s="72">
        <v>0</v>
      </c>
      <c r="BG3409" s="12">
        <v>0</v>
      </c>
      <c r="BH3409" s="72">
        <v>0</v>
      </c>
      <c r="BI3409" s="72">
        <v>0</v>
      </c>
      <c r="BJ3409" s="12">
        <v>0</v>
      </c>
      <c r="BK3409" s="72">
        <v>0</v>
      </c>
      <c r="BL3409" s="72">
        <v>0</v>
      </c>
      <c r="BM3409" s="12">
        <v>0</v>
      </c>
      <c r="BN3409" s="72">
        <v>0</v>
      </c>
      <c r="BO3409" s="72">
        <v>0</v>
      </c>
      <c r="BP3409" s="12">
        <v>0</v>
      </c>
      <c r="BQ3409" s="72">
        <v>0</v>
      </c>
      <c r="BR3409" s="72">
        <v>0</v>
      </c>
      <c r="BS3409" s="12">
        <v>0</v>
      </c>
      <c r="BT3409" s="72">
        <v>0</v>
      </c>
      <c r="BU3409" s="72">
        <v>0</v>
      </c>
      <c r="BV3409" s="12">
        <v>566.39499999999998</v>
      </c>
      <c r="BW3409" s="72">
        <v>100</v>
      </c>
      <c r="BX3409" s="72">
        <v>7.891</v>
      </c>
      <c r="BY3409" s="13"/>
      <c r="BZ3409" s="13"/>
    </row>
    <row r="3410" spans="1:78" ht="12.75" customHeight="1">
      <c r="A3410" s="122" t="s">
        <v>65</v>
      </c>
      <c r="B3410" s="71" t="s">
        <v>82</v>
      </c>
      <c r="C3410" s="71" t="s">
        <v>24</v>
      </c>
      <c r="D3410" s="34">
        <v>42705</v>
      </c>
      <c r="E3410" s="12">
        <v>0</v>
      </c>
      <c r="F3410" s="72">
        <v>0</v>
      </c>
      <c r="G3410" s="72">
        <v>0</v>
      </c>
      <c r="H3410" s="12">
        <v>156.858</v>
      </c>
      <c r="I3410" s="72">
        <v>28.094999999999999</v>
      </c>
      <c r="J3410" s="72">
        <v>25.802</v>
      </c>
      <c r="K3410" s="12">
        <v>108.997</v>
      </c>
      <c r="L3410" s="72">
        <v>19.523</v>
      </c>
      <c r="M3410" s="72">
        <v>26.277999999999999</v>
      </c>
      <c r="N3410" s="12">
        <v>265.85500000000002</v>
      </c>
      <c r="O3410" s="72">
        <v>47.618000000000002</v>
      </c>
      <c r="P3410" s="72">
        <v>14.762</v>
      </c>
      <c r="Q3410" s="12">
        <v>1.641</v>
      </c>
      <c r="R3410" s="72">
        <v>0.29399999999999998</v>
      </c>
      <c r="S3410" s="72">
        <v>102.834</v>
      </c>
      <c r="T3410" s="12">
        <v>267.49599999999998</v>
      </c>
      <c r="U3410" s="72">
        <v>47.911999999999999</v>
      </c>
      <c r="V3410" s="72">
        <v>14.428000000000001</v>
      </c>
      <c r="W3410" s="12">
        <v>290.81299999999999</v>
      </c>
      <c r="X3410" s="72">
        <v>52.088000000000001</v>
      </c>
      <c r="Y3410" s="72">
        <v>21.225999999999999</v>
      </c>
      <c r="Z3410" s="12">
        <v>558.30899999999997</v>
      </c>
      <c r="AA3410" s="72">
        <v>100</v>
      </c>
      <c r="AB3410" s="72">
        <v>11.521000000000001</v>
      </c>
      <c r="AC3410" s="12">
        <v>558.30899999999997</v>
      </c>
      <c r="AD3410" s="72">
        <v>100</v>
      </c>
      <c r="AE3410" s="72">
        <v>11.521000000000001</v>
      </c>
      <c r="AF3410" s="12">
        <v>0</v>
      </c>
      <c r="AG3410" s="72">
        <v>0</v>
      </c>
      <c r="AH3410" s="72">
        <v>0</v>
      </c>
      <c r="AI3410" s="12">
        <v>0</v>
      </c>
      <c r="AJ3410" s="72">
        <v>0</v>
      </c>
      <c r="AK3410" s="72">
        <v>0</v>
      </c>
      <c r="AL3410" s="12">
        <v>0</v>
      </c>
      <c r="AM3410" s="72">
        <v>0</v>
      </c>
      <c r="AN3410" s="72">
        <v>0</v>
      </c>
      <c r="AO3410" s="12">
        <v>558.30899999999997</v>
      </c>
      <c r="AP3410" s="72">
        <v>100</v>
      </c>
      <c r="AQ3410" s="72">
        <v>11.521000000000001</v>
      </c>
      <c r="AR3410" s="12">
        <v>0</v>
      </c>
      <c r="AS3410" s="72">
        <v>0</v>
      </c>
      <c r="AT3410" s="72">
        <v>0</v>
      </c>
      <c r="AU3410" s="12">
        <v>0</v>
      </c>
      <c r="AV3410" s="72">
        <v>0</v>
      </c>
      <c r="AW3410" s="72">
        <v>0</v>
      </c>
      <c r="AX3410" s="12">
        <v>0</v>
      </c>
      <c r="AY3410" s="72">
        <v>0</v>
      </c>
      <c r="AZ3410" s="72">
        <v>0</v>
      </c>
      <c r="BA3410" s="12">
        <v>0</v>
      </c>
      <c r="BB3410" s="72">
        <v>0</v>
      </c>
      <c r="BC3410" s="72">
        <v>0</v>
      </c>
      <c r="BD3410" s="12">
        <v>0</v>
      </c>
      <c r="BE3410" s="72">
        <v>0</v>
      </c>
      <c r="BF3410" s="72">
        <v>0</v>
      </c>
      <c r="BG3410" s="12">
        <v>0</v>
      </c>
      <c r="BH3410" s="72">
        <v>0</v>
      </c>
      <c r="BI3410" s="72">
        <v>0</v>
      </c>
      <c r="BJ3410" s="12">
        <v>0</v>
      </c>
      <c r="BK3410" s="72">
        <v>0</v>
      </c>
      <c r="BL3410" s="72">
        <v>0</v>
      </c>
      <c r="BM3410" s="12">
        <v>0</v>
      </c>
      <c r="BN3410" s="72">
        <v>0</v>
      </c>
      <c r="BO3410" s="72">
        <v>0</v>
      </c>
      <c r="BP3410" s="12">
        <v>0</v>
      </c>
      <c r="BQ3410" s="72">
        <v>0</v>
      </c>
      <c r="BR3410" s="72">
        <v>0</v>
      </c>
      <c r="BS3410" s="12">
        <v>0</v>
      </c>
      <c r="BT3410" s="72">
        <v>0</v>
      </c>
      <c r="BU3410" s="72">
        <v>0</v>
      </c>
      <c r="BV3410" s="12">
        <v>558.30899999999997</v>
      </c>
      <c r="BW3410" s="72">
        <v>100</v>
      </c>
      <c r="BX3410" s="72">
        <v>11.521000000000001</v>
      </c>
      <c r="BY3410" s="13"/>
      <c r="BZ3410" s="13"/>
    </row>
    <row r="3411" spans="1:78" ht="12.75" customHeight="1">
      <c r="A3411" s="122" t="s">
        <v>65</v>
      </c>
      <c r="B3411" s="71" t="s">
        <v>82</v>
      </c>
      <c r="C3411" s="71" t="s">
        <v>24</v>
      </c>
      <c r="D3411" s="34">
        <v>42795</v>
      </c>
      <c r="E3411" s="12">
        <v>0</v>
      </c>
      <c r="F3411" s="72">
        <v>0</v>
      </c>
      <c r="G3411" s="72">
        <v>0</v>
      </c>
      <c r="H3411" s="12">
        <v>174.79599999999999</v>
      </c>
      <c r="I3411" s="72">
        <v>31.933</v>
      </c>
      <c r="J3411" s="72">
        <v>20.143999999999998</v>
      </c>
      <c r="K3411" s="12">
        <v>109.723</v>
      </c>
      <c r="L3411" s="72">
        <v>20.045000000000002</v>
      </c>
      <c r="M3411" s="72">
        <v>25.704999999999998</v>
      </c>
      <c r="N3411" s="12">
        <v>284.51900000000001</v>
      </c>
      <c r="O3411" s="72">
        <v>51.978000000000002</v>
      </c>
      <c r="P3411" s="72">
        <v>12.974</v>
      </c>
      <c r="Q3411" s="12">
        <v>9.7829999999999995</v>
      </c>
      <c r="R3411" s="72">
        <v>1.7869999999999999</v>
      </c>
      <c r="S3411" s="72">
        <v>78.012</v>
      </c>
      <c r="T3411" s="12">
        <v>294.30200000000002</v>
      </c>
      <c r="U3411" s="72">
        <v>53.765999999999998</v>
      </c>
      <c r="V3411" s="72">
        <v>12.574999999999999</v>
      </c>
      <c r="W3411" s="12">
        <v>253.078</v>
      </c>
      <c r="X3411" s="72">
        <v>46.234000000000002</v>
      </c>
      <c r="Y3411" s="72">
        <v>19.768000000000001</v>
      </c>
      <c r="Z3411" s="12">
        <v>547.38</v>
      </c>
      <c r="AA3411" s="72">
        <v>100</v>
      </c>
      <c r="AB3411" s="72">
        <v>7.7919999999999998</v>
      </c>
      <c r="AC3411" s="12">
        <v>547.38</v>
      </c>
      <c r="AD3411" s="72">
        <v>100</v>
      </c>
      <c r="AE3411" s="72">
        <v>7.7919999999999998</v>
      </c>
      <c r="AF3411" s="12">
        <v>0</v>
      </c>
      <c r="AG3411" s="72">
        <v>0</v>
      </c>
      <c r="AH3411" s="72">
        <v>0</v>
      </c>
      <c r="AI3411" s="12">
        <v>0</v>
      </c>
      <c r="AJ3411" s="72">
        <v>0</v>
      </c>
      <c r="AK3411" s="72">
        <v>0</v>
      </c>
      <c r="AL3411" s="12">
        <v>0</v>
      </c>
      <c r="AM3411" s="72">
        <v>0</v>
      </c>
      <c r="AN3411" s="72">
        <v>0</v>
      </c>
      <c r="AO3411" s="12">
        <v>547.38</v>
      </c>
      <c r="AP3411" s="72">
        <v>100</v>
      </c>
      <c r="AQ3411" s="72">
        <v>7.7919999999999998</v>
      </c>
      <c r="AR3411" s="12">
        <v>0</v>
      </c>
      <c r="AS3411" s="72">
        <v>0</v>
      </c>
      <c r="AT3411" s="72">
        <v>0</v>
      </c>
      <c r="AU3411" s="12">
        <v>0</v>
      </c>
      <c r="AV3411" s="72">
        <v>0</v>
      </c>
      <c r="AW3411" s="72">
        <v>0</v>
      </c>
      <c r="AX3411" s="12">
        <v>0</v>
      </c>
      <c r="AY3411" s="72">
        <v>0</v>
      </c>
      <c r="AZ3411" s="72">
        <v>0</v>
      </c>
      <c r="BA3411" s="12">
        <v>0</v>
      </c>
      <c r="BB3411" s="72">
        <v>0</v>
      </c>
      <c r="BC3411" s="72">
        <v>0</v>
      </c>
      <c r="BD3411" s="12">
        <v>0</v>
      </c>
      <c r="BE3411" s="72">
        <v>0</v>
      </c>
      <c r="BF3411" s="72">
        <v>0</v>
      </c>
      <c r="BG3411" s="12">
        <v>0</v>
      </c>
      <c r="BH3411" s="72">
        <v>0</v>
      </c>
      <c r="BI3411" s="72">
        <v>0</v>
      </c>
      <c r="BJ3411" s="12">
        <v>0</v>
      </c>
      <c r="BK3411" s="72">
        <v>0</v>
      </c>
      <c r="BL3411" s="72">
        <v>0</v>
      </c>
      <c r="BM3411" s="12">
        <v>0</v>
      </c>
      <c r="BN3411" s="72">
        <v>0</v>
      </c>
      <c r="BO3411" s="72">
        <v>0</v>
      </c>
      <c r="BP3411" s="12">
        <v>0</v>
      </c>
      <c r="BQ3411" s="72">
        <v>0</v>
      </c>
      <c r="BR3411" s="72">
        <v>0</v>
      </c>
      <c r="BS3411" s="12">
        <v>0</v>
      </c>
      <c r="BT3411" s="72">
        <v>0</v>
      </c>
      <c r="BU3411" s="72">
        <v>0</v>
      </c>
      <c r="BV3411" s="12">
        <v>547.38</v>
      </c>
      <c r="BW3411" s="72">
        <v>100</v>
      </c>
      <c r="BX3411" s="72">
        <v>7.7919999999999998</v>
      </c>
      <c r="BY3411" s="13"/>
      <c r="BZ3411" s="13"/>
    </row>
    <row r="3412" spans="1:78" ht="12.75" customHeight="1">
      <c r="A3412" s="122" t="s">
        <v>65</v>
      </c>
      <c r="B3412" s="71" t="s">
        <v>82</v>
      </c>
      <c r="C3412" s="71" t="s">
        <v>24</v>
      </c>
      <c r="D3412" s="34">
        <v>42887</v>
      </c>
      <c r="E3412" s="12">
        <v>0</v>
      </c>
      <c r="F3412" s="72">
        <v>0</v>
      </c>
      <c r="G3412" s="72">
        <v>0</v>
      </c>
      <c r="H3412" s="12">
        <v>57.863999999999997</v>
      </c>
      <c r="I3412" s="72">
        <v>12.643000000000001</v>
      </c>
      <c r="J3412" s="72">
        <v>42.23</v>
      </c>
      <c r="K3412" s="12">
        <v>66.611999999999995</v>
      </c>
      <c r="L3412" s="72">
        <v>14.554</v>
      </c>
      <c r="M3412" s="72">
        <v>52.932000000000002</v>
      </c>
      <c r="N3412" s="12">
        <v>124.476</v>
      </c>
      <c r="O3412" s="72">
        <v>27.196999999999999</v>
      </c>
      <c r="P3412" s="72">
        <v>37.813000000000002</v>
      </c>
      <c r="Q3412" s="12">
        <v>8.6270000000000007</v>
      </c>
      <c r="R3412" s="72">
        <v>1.885</v>
      </c>
      <c r="S3412" s="72">
        <v>104.709</v>
      </c>
      <c r="T3412" s="12">
        <v>133.10300000000001</v>
      </c>
      <c r="U3412" s="72">
        <v>29.082000000000001</v>
      </c>
      <c r="V3412" s="72">
        <v>34.777999999999999</v>
      </c>
      <c r="W3412" s="12">
        <v>324.58100000000002</v>
      </c>
      <c r="X3412" s="72">
        <v>70.918000000000006</v>
      </c>
      <c r="Y3412" s="72">
        <v>17.666</v>
      </c>
      <c r="Z3412" s="12">
        <v>457.685</v>
      </c>
      <c r="AA3412" s="72">
        <v>100</v>
      </c>
      <c r="AB3412" s="72">
        <v>15.194000000000001</v>
      </c>
      <c r="AC3412" s="12">
        <v>457.685</v>
      </c>
      <c r="AD3412" s="72">
        <v>100</v>
      </c>
      <c r="AE3412" s="72">
        <v>15.194000000000001</v>
      </c>
      <c r="AF3412" s="12">
        <v>0</v>
      </c>
      <c r="AG3412" s="72">
        <v>0</v>
      </c>
      <c r="AH3412" s="72">
        <v>0</v>
      </c>
      <c r="AI3412" s="12">
        <v>0</v>
      </c>
      <c r="AJ3412" s="72">
        <v>0</v>
      </c>
      <c r="AK3412" s="72">
        <v>0</v>
      </c>
      <c r="AL3412" s="12">
        <v>0</v>
      </c>
      <c r="AM3412" s="72">
        <v>0</v>
      </c>
      <c r="AN3412" s="72">
        <v>0</v>
      </c>
      <c r="AO3412" s="12">
        <v>457.685</v>
      </c>
      <c r="AP3412" s="72">
        <v>100</v>
      </c>
      <c r="AQ3412" s="72">
        <v>15.194000000000001</v>
      </c>
      <c r="AR3412" s="12">
        <v>0</v>
      </c>
      <c r="AS3412" s="72">
        <v>0</v>
      </c>
      <c r="AT3412" s="72">
        <v>0</v>
      </c>
      <c r="AU3412" s="12">
        <v>0</v>
      </c>
      <c r="AV3412" s="72">
        <v>0</v>
      </c>
      <c r="AW3412" s="72">
        <v>0</v>
      </c>
      <c r="AX3412" s="12">
        <v>0</v>
      </c>
      <c r="AY3412" s="72">
        <v>0</v>
      </c>
      <c r="AZ3412" s="72">
        <v>0</v>
      </c>
      <c r="BA3412" s="12">
        <v>0</v>
      </c>
      <c r="BB3412" s="72">
        <v>0</v>
      </c>
      <c r="BC3412" s="72">
        <v>0</v>
      </c>
      <c r="BD3412" s="12">
        <v>0</v>
      </c>
      <c r="BE3412" s="72">
        <v>0</v>
      </c>
      <c r="BF3412" s="72">
        <v>0</v>
      </c>
      <c r="BG3412" s="12">
        <v>0</v>
      </c>
      <c r="BH3412" s="72">
        <v>0</v>
      </c>
      <c r="BI3412" s="72">
        <v>0</v>
      </c>
      <c r="BJ3412" s="12">
        <v>0</v>
      </c>
      <c r="BK3412" s="72">
        <v>0</v>
      </c>
      <c r="BL3412" s="72">
        <v>0</v>
      </c>
      <c r="BM3412" s="12">
        <v>0</v>
      </c>
      <c r="BN3412" s="72">
        <v>0</v>
      </c>
      <c r="BO3412" s="72">
        <v>0</v>
      </c>
      <c r="BP3412" s="12">
        <v>0</v>
      </c>
      <c r="BQ3412" s="72">
        <v>0</v>
      </c>
      <c r="BR3412" s="72">
        <v>0</v>
      </c>
      <c r="BS3412" s="12">
        <v>0</v>
      </c>
      <c r="BT3412" s="72">
        <v>0</v>
      </c>
      <c r="BU3412" s="72">
        <v>0</v>
      </c>
      <c r="BV3412" s="12">
        <v>457.685</v>
      </c>
      <c r="BW3412" s="72">
        <v>100</v>
      </c>
      <c r="BX3412" s="72">
        <v>15.194000000000001</v>
      </c>
      <c r="BY3412" s="13"/>
      <c r="BZ3412" s="13"/>
    </row>
    <row r="3413" spans="1:78" ht="12.75" customHeight="1">
      <c r="A3413" s="122" t="s">
        <v>65</v>
      </c>
      <c r="B3413" s="71" t="s">
        <v>82</v>
      </c>
      <c r="C3413" s="71" t="s">
        <v>24</v>
      </c>
      <c r="D3413" s="34">
        <v>43344</v>
      </c>
      <c r="E3413" s="12">
        <v>0</v>
      </c>
      <c r="F3413" s="72">
        <v>0</v>
      </c>
      <c r="G3413" s="72">
        <v>0</v>
      </c>
      <c r="H3413" s="12">
        <v>58.393000000000001</v>
      </c>
      <c r="I3413" s="72">
        <v>11.185</v>
      </c>
      <c r="J3413" s="72">
        <v>40.551000000000002</v>
      </c>
      <c r="K3413" s="12">
        <v>171.191</v>
      </c>
      <c r="L3413" s="72">
        <v>32.792000000000002</v>
      </c>
      <c r="M3413" s="72">
        <v>19.943000000000001</v>
      </c>
      <c r="N3413" s="12">
        <v>229.583</v>
      </c>
      <c r="O3413" s="72">
        <v>43.976999999999997</v>
      </c>
      <c r="P3413" s="72">
        <v>17.66</v>
      </c>
      <c r="Q3413" s="12">
        <v>0</v>
      </c>
      <c r="R3413" s="72">
        <v>0</v>
      </c>
      <c r="S3413" s="72">
        <v>0</v>
      </c>
      <c r="T3413" s="12">
        <v>229.583</v>
      </c>
      <c r="U3413" s="72">
        <v>43.976999999999997</v>
      </c>
      <c r="V3413" s="72">
        <v>17.66</v>
      </c>
      <c r="W3413" s="12">
        <v>292.46499999999997</v>
      </c>
      <c r="X3413" s="72">
        <v>56.023000000000003</v>
      </c>
      <c r="Y3413" s="72">
        <v>22.404</v>
      </c>
      <c r="Z3413" s="12">
        <v>522.048</v>
      </c>
      <c r="AA3413" s="72">
        <v>100</v>
      </c>
      <c r="AB3413" s="72">
        <v>11.866</v>
      </c>
      <c r="AC3413" s="12">
        <v>522.048</v>
      </c>
      <c r="AD3413" s="72">
        <v>100</v>
      </c>
      <c r="AE3413" s="72">
        <v>11.866</v>
      </c>
      <c r="AF3413" s="12">
        <v>0</v>
      </c>
      <c r="AG3413" s="72">
        <v>0</v>
      </c>
      <c r="AH3413" s="72">
        <v>0</v>
      </c>
      <c r="AI3413" s="12">
        <v>0</v>
      </c>
      <c r="AJ3413" s="72">
        <v>0</v>
      </c>
      <c r="AK3413" s="72">
        <v>0</v>
      </c>
      <c r="AL3413" s="12">
        <v>0</v>
      </c>
      <c r="AM3413" s="72">
        <v>0</v>
      </c>
      <c r="AN3413" s="72">
        <v>0</v>
      </c>
      <c r="AO3413" s="12">
        <v>522.048</v>
      </c>
      <c r="AP3413" s="72">
        <v>100</v>
      </c>
      <c r="AQ3413" s="72">
        <v>11.866</v>
      </c>
      <c r="AR3413" s="12">
        <v>0</v>
      </c>
      <c r="AS3413" s="72">
        <v>0</v>
      </c>
      <c r="AT3413" s="72">
        <v>0</v>
      </c>
      <c r="AU3413" s="12">
        <v>0</v>
      </c>
      <c r="AV3413" s="72">
        <v>0</v>
      </c>
      <c r="AW3413" s="72">
        <v>0</v>
      </c>
      <c r="AX3413" s="12">
        <v>0</v>
      </c>
      <c r="AY3413" s="72">
        <v>0</v>
      </c>
      <c r="AZ3413" s="72">
        <v>0</v>
      </c>
      <c r="BA3413" s="12">
        <v>0</v>
      </c>
      <c r="BB3413" s="72">
        <v>0</v>
      </c>
      <c r="BC3413" s="72">
        <v>0</v>
      </c>
      <c r="BD3413" s="12">
        <v>0</v>
      </c>
      <c r="BE3413" s="72">
        <v>0</v>
      </c>
      <c r="BF3413" s="72">
        <v>0</v>
      </c>
      <c r="BG3413" s="12">
        <v>0</v>
      </c>
      <c r="BH3413" s="72">
        <v>0</v>
      </c>
      <c r="BI3413" s="72">
        <v>0</v>
      </c>
      <c r="BJ3413" s="12">
        <v>0</v>
      </c>
      <c r="BK3413" s="72">
        <v>0</v>
      </c>
      <c r="BL3413" s="72">
        <v>0</v>
      </c>
      <c r="BM3413" s="12">
        <v>0</v>
      </c>
      <c r="BN3413" s="72">
        <v>0</v>
      </c>
      <c r="BO3413" s="72">
        <v>0</v>
      </c>
      <c r="BP3413" s="12">
        <v>0</v>
      </c>
      <c r="BQ3413" s="72">
        <v>0</v>
      </c>
      <c r="BR3413" s="72">
        <v>0</v>
      </c>
      <c r="BS3413" s="12">
        <v>0</v>
      </c>
      <c r="BT3413" s="72">
        <v>0</v>
      </c>
      <c r="BU3413" s="72">
        <v>0</v>
      </c>
      <c r="BV3413" s="12">
        <v>522.048</v>
      </c>
      <c r="BW3413" s="72">
        <v>100</v>
      </c>
      <c r="BX3413" s="72">
        <v>11.866</v>
      </c>
      <c r="BY3413" s="13"/>
      <c r="BZ3413" s="13"/>
    </row>
    <row r="3414" spans="1:78" ht="12.75" customHeight="1">
      <c r="A3414" s="122" t="s">
        <v>65</v>
      </c>
      <c r="B3414" s="71" t="s">
        <v>82</v>
      </c>
      <c r="C3414" s="71" t="s">
        <v>24</v>
      </c>
      <c r="D3414" s="34">
        <v>43435</v>
      </c>
      <c r="E3414" s="12">
        <v>0</v>
      </c>
      <c r="F3414" s="72">
        <v>0</v>
      </c>
      <c r="G3414" s="72">
        <v>0</v>
      </c>
      <c r="H3414" s="12">
        <v>139.52000000000001</v>
      </c>
      <c r="I3414" s="72">
        <v>23.72</v>
      </c>
      <c r="J3414" s="72">
        <v>35.728999999999999</v>
      </c>
      <c r="K3414" s="12">
        <v>75.947999999999993</v>
      </c>
      <c r="L3414" s="72">
        <v>12.912000000000001</v>
      </c>
      <c r="M3414" s="72">
        <v>31.471</v>
      </c>
      <c r="N3414" s="12">
        <v>215.46799999999999</v>
      </c>
      <c r="O3414" s="72">
        <v>36.631999999999998</v>
      </c>
      <c r="P3414" s="72">
        <v>28.085000000000001</v>
      </c>
      <c r="Q3414" s="12">
        <v>0</v>
      </c>
      <c r="R3414" s="72">
        <v>0</v>
      </c>
      <c r="S3414" s="72">
        <v>0</v>
      </c>
      <c r="T3414" s="12">
        <v>215.46799999999999</v>
      </c>
      <c r="U3414" s="72">
        <v>36.631999999999998</v>
      </c>
      <c r="V3414" s="72">
        <v>28.085000000000001</v>
      </c>
      <c r="W3414" s="12">
        <v>372.72699999999998</v>
      </c>
      <c r="X3414" s="72">
        <v>63.368000000000002</v>
      </c>
      <c r="Y3414" s="72">
        <v>14.42</v>
      </c>
      <c r="Z3414" s="12">
        <v>588.19500000000005</v>
      </c>
      <c r="AA3414" s="72">
        <v>100</v>
      </c>
      <c r="AB3414" s="72">
        <v>11.388</v>
      </c>
      <c r="AC3414" s="12">
        <v>588.19500000000005</v>
      </c>
      <c r="AD3414" s="72">
        <v>100</v>
      </c>
      <c r="AE3414" s="72">
        <v>11.388</v>
      </c>
      <c r="AF3414" s="12">
        <v>0</v>
      </c>
      <c r="AG3414" s="72">
        <v>0</v>
      </c>
      <c r="AH3414" s="72">
        <v>0</v>
      </c>
      <c r="AI3414" s="12">
        <v>0</v>
      </c>
      <c r="AJ3414" s="72">
        <v>0</v>
      </c>
      <c r="AK3414" s="72">
        <v>0</v>
      </c>
      <c r="AL3414" s="12">
        <v>0</v>
      </c>
      <c r="AM3414" s="72">
        <v>0</v>
      </c>
      <c r="AN3414" s="72">
        <v>0</v>
      </c>
      <c r="AO3414" s="12">
        <v>588.19500000000005</v>
      </c>
      <c r="AP3414" s="72">
        <v>100</v>
      </c>
      <c r="AQ3414" s="72">
        <v>11.388</v>
      </c>
      <c r="AR3414" s="12">
        <v>0</v>
      </c>
      <c r="AS3414" s="72">
        <v>0</v>
      </c>
      <c r="AT3414" s="72">
        <v>0</v>
      </c>
      <c r="AU3414" s="12">
        <v>0</v>
      </c>
      <c r="AV3414" s="72">
        <v>0</v>
      </c>
      <c r="AW3414" s="72">
        <v>0</v>
      </c>
      <c r="AX3414" s="12">
        <v>0</v>
      </c>
      <c r="AY3414" s="72">
        <v>0</v>
      </c>
      <c r="AZ3414" s="72">
        <v>0</v>
      </c>
      <c r="BA3414" s="12">
        <v>0</v>
      </c>
      <c r="BB3414" s="72">
        <v>0</v>
      </c>
      <c r="BC3414" s="72">
        <v>0</v>
      </c>
      <c r="BD3414" s="12">
        <v>0</v>
      </c>
      <c r="BE3414" s="72">
        <v>0</v>
      </c>
      <c r="BF3414" s="72">
        <v>0</v>
      </c>
      <c r="BG3414" s="12">
        <v>0</v>
      </c>
      <c r="BH3414" s="72">
        <v>0</v>
      </c>
      <c r="BI3414" s="72">
        <v>0</v>
      </c>
      <c r="BJ3414" s="12">
        <v>0</v>
      </c>
      <c r="BK3414" s="72">
        <v>0</v>
      </c>
      <c r="BL3414" s="72">
        <v>0</v>
      </c>
      <c r="BM3414" s="12">
        <v>0</v>
      </c>
      <c r="BN3414" s="72">
        <v>0</v>
      </c>
      <c r="BO3414" s="72">
        <v>0</v>
      </c>
      <c r="BP3414" s="12">
        <v>0</v>
      </c>
      <c r="BQ3414" s="72">
        <v>0</v>
      </c>
      <c r="BR3414" s="72">
        <v>0</v>
      </c>
      <c r="BS3414" s="12">
        <v>0</v>
      </c>
      <c r="BT3414" s="72">
        <v>0</v>
      </c>
      <c r="BU3414" s="72">
        <v>0</v>
      </c>
      <c r="BV3414" s="12">
        <v>588.19500000000005</v>
      </c>
      <c r="BW3414" s="72">
        <v>100</v>
      </c>
      <c r="BX3414" s="72">
        <v>11.388</v>
      </c>
      <c r="BY3414" s="13"/>
      <c r="BZ3414" s="13"/>
    </row>
    <row r="3415" spans="1:78" ht="12.75" customHeight="1">
      <c r="A3415" s="122" t="s">
        <v>65</v>
      </c>
      <c r="B3415" s="71" t="s">
        <v>82</v>
      </c>
      <c r="C3415" s="71" t="s">
        <v>24</v>
      </c>
      <c r="D3415" s="34">
        <v>43525</v>
      </c>
      <c r="E3415" s="12">
        <v>0</v>
      </c>
      <c r="F3415" s="72">
        <v>0</v>
      </c>
      <c r="G3415" s="72">
        <v>0</v>
      </c>
      <c r="H3415" s="12">
        <v>90.372</v>
      </c>
      <c r="I3415" s="72">
        <v>20.937000000000001</v>
      </c>
      <c r="J3415" s="72">
        <v>34.311999999999998</v>
      </c>
      <c r="K3415" s="12">
        <v>59.426000000000002</v>
      </c>
      <c r="L3415" s="72">
        <v>13.768000000000001</v>
      </c>
      <c r="M3415" s="72">
        <v>33.143000000000001</v>
      </c>
      <c r="N3415" s="12">
        <v>149.798</v>
      </c>
      <c r="O3415" s="72">
        <v>34.704999999999998</v>
      </c>
      <c r="P3415" s="72">
        <v>22.286999999999999</v>
      </c>
      <c r="Q3415" s="12">
        <v>9.2810000000000006</v>
      </c>
      <c r="R3415" s="72">
        <v>2.15</v>
      </c>
      <c r="S3415" s="72">
        <v>102.087</v>
      </c>
      <c r="T3415" s="12">
        <v>159.07900000000001</v>
      </c>
      <c r="U3415" s="72">
        <v>36.856000000000002</v>
      </c>
      <c r="V3415" s="72">
        <v>21.701000000000001</v>
      </c>
      <c r="W3415" s="12">
        <v>272.55</v>
      </c>
      <c r="X3415" s="72">
        <v>63.143999999999998</v>
      </c>
      <c r="Y3415" s="72">
        <v>17.463999999999999</v>
      </c>
      <c r="Z3415" s="12">
        <v>431.63</v>
      </c>
      <c r="AA3415" s="72">
        <v>100</v>
      </c>
      <c r="AB3415" s="72">
        <v>12.067</v>
      </c>
      <c r="AC3415" s="12">
        <v>431.63</v>
      </c>
      <c r="AD3415" s="72">
        <v>100</v>
      </c>
      <c r="AE3415" s="72">
        <v>12.067</v>
      </c>
      <c r="AF3415" s="12">
        <v>0</v>
      </c>
      <c r="AG3415" s="72">
        <v>0</v>
      </c>
      <c r="AH3415" s="72">
        <v>0</v>
      </c>
      <c r="AI3415" s="12">
        <v>0</v>
      </c>
      <c r="AJ3415" s="72">
        <v>0</v>
      </c>
      <c r="AK3415" s="72">
        <v>0</v>
      </c>
      <c r="AL3415" s="12">
        <v>0</v>
      </c>
      <c r="AM3415" s="72">
        <v>0</v>
      </c>
      <c r="AN3415" s="72">
        <v>0</v>
      </c>
      <c r="AO3415" s="12">
        <v>431.63</v>
      </c>
      <c r="AP3415" s="72">
        <v>100</v>
      </c>
      <c r="AQ3415" s="72">
        <v>12.067</v>
      </c>
      <c r="AR3415" s="12">
        <v>0</v>
      </c>
      <c r="AS3415" s="72">
        <v>0</v>
      </c>
      <c r="AT3415" s="72">
        <v>0</v>
      </c>
      <c r="AU3415" s="12">
        <v>0</v>
      </c>
      <c r="AV3415" s="72">
        <v>0</v>
      </c>
      <c r="AW3415" s="72">
        <v>0</v>
      </c>
      <c r="AX3415" s="12">
        <v>0</v>
      </c>
      <c r="AY3415" s="72">
        <v>0</v>
      </c>
      <c r="AZ3415" s="72">
        <v>0</v>
      </c>
      <c r="BA3415" s="12">
        <v>0</v>
      </c>
      <c r="BB3415" s="72">
        <v>0</v>
      </c>
      <c r="BC3415" s="72">
        <v>0</v>
      </c>
      <c r="BD3415" s="12">
        <v>0</v>
      </c>
      <c r="BE3415" s="72">
        <v>0</v>
      </c>
      <c r="BF3415" s="72">
        <v>0</v>
      </c>
      <c r="BG3415" s="12">
        <v>0</v>
      </c>
      <c r="BH3415" s="72">
        <v>0</v>
      </c>
      <c r="BI3415" s="72">
        <v>0</v>
      </c>
      <c r="BJ3415" s="12">
        <v>0</v>
      </c>
      <c r="BK3415" s="72">
        <v>0</v>
      </c>
      <c r="BL3415" s="72">
        <v>0</v>
      </c>
      <c r="BM3415" s="12">
        <v>0</v>
      </c>
      <c r="BN3415" s="72">
        <v>0</v>
      </c>
      <c r="BO3415" s="72">
        <v>0</v>
      </c>
      <c r="BP3415" s="12">
        <v>0</v>
      </c>
      <c r="BQ3415" s="72">
        <v>0</v>
      </c>
      <c r="BR3415" s="72">
        <v>0</v>
      </c>
      <c r="BS3415" s="12">
        <v>0</v>
      </c>
      <c r="BT3415" s="72">
        <v>0</v>
      </c>
      <c r="BU3415" s="72">
        <v>0</v>
      </c>
      <c r="BV3415" s="12">
        <v>431.63</v>
      </c>
      <c r="BW3415" s="72">
        <v>100</v>
      </c>
      <c r="BX3415" s="72">
        <v>12.067</v>
      </c>
      <c r="BY3415" s="13"/>
      <c r="BZ3415" s="13"/>
    </row>
    <row r="3416" spans="1:78" ht="12.75" customHeight="1">
      <c r="A3416" s="122" t="s">
        <v>65</v>
      </c>
      <c r="B3416" s="71" t="s">
        <v>82</v>
      </c>
      <c r="C3416" s="71" t="s">
        <v>24</v>
      </c>
      <c r="D3416" s="34">
        <v>43617</v>
      </c>
      <c r="E3416" s="12">
        <v>0</v>
      </c>
      <c r="F3416" s="72">
        <v>0</v>
      </c>
      <c r="G3416" s="72">
        <v>0</v>
      </c>
      <c r="H3416" s="12">
        <v>72.804000000000002</v>
      </c>
      <c r="I3416" s="72">
        <v>14.683</v>
      </c>
      <c r="J3416" s="72">
        <v>31.334</v>
      </c>
      <c r="K3416" s="12">
        <v>89.162000000000006</v>
      </c>
      <c r="L3416" s="72">
        <v>17.981999999999999</v>
      </c>
      <c r="M3416" s="72">
        <v>32.473999999999997</v>
      </c>
      <c r="N3416" s="12">
        <v>161.96600000000001</v>
      </c>
      <c r="O3416" s="72">
        <v>32.664999999999999</v>
      </c>
      <c r="P3416" s="72">
        <v>21.596</v>
      </c>
      <c r="Q3416" s="12">
        <v>11.34</v>
      </c>
      <c r="R3416" s="72">
        <v>2.2869999999999999</v>
      </c>
      <c r="S3416" s="72">
        <v>95.114999999999995</v>
      </c>
      <c r="T3416" s="12">
        <v>173.30600000000001</v>
      </c>
      <c r="U3416" s="72">
        <v>34.951999999999998</v>
      </c>
      <c r="V3416" s="72">
        <v>20.811</v>
      </c>
      <c r="W3416" s="12">
        <v>322.53399999999999</v>
      </c>
      <c r="X3416" s="72">
        <v>65.048000000000002</v>
      </c>
      <c r="Y3416" s="72">
        <v>14.871</v>
      </c>
      <c r="Z3416" s="12">
        <v>495.84</v>
      </c>
      <c r="AA3416" s="72">
        <v>100</v>
      </c>
      <c r="AB3416" s="72">
        <v>8.1999999999999993</v>
      </c>
      <c r="AC3416" s="12">
        <v>495.84</v>
      </c>
      <c r="AD3416" s="72">
        <v>100</v>
      </c>
      <c r="AE3416" s="72">
        <v>8.1999999999999993</v>
      </c>
      <c r="AF3416" s="12">
        <v>0</v>
      </c>
      <c r="AG3416" s="72">
        <v>0</v>
      </c>
      <c r="AH3416" s="72">
        <v>0</v>
      </c>
      <c r="AI3416" s="12">
        <v>0</v>
      </c>
      <c r="AJ3416" s="72">
        <v>0</v>
      </c>
      <c r="AK3416" s="72">
        <v>0</v>
      </c>
      <c r="AL3416" s="12">
        <v>0</v>
      </c>
      <c r="AM3416" s="72">
        <v>0</v>
      </c>
      <c r="AN3416" s="72">
        <v>0</v>
      </c>
      <c r="AO3416" s="12">
        <v>495.84</v>
      </c>
      <c r="AP3416" s="72">
        <v>100</v>
      </c>
      <c r="AQ3416" s="72">
        <v>8.1999999999999993</v>
      </c>
      <c r="AR3416" s="12">
        <v>0</v>
      </c>
      <c r="AS3416" s="72">
        <v>0</v>
      </c>
      <c r="AT3416" s="72">
        <v>0</v>
      </c>
      <c r="AU3416" s="12">
        <v>0</v>
      </c>
      <c r="AV3416" s="72">
        <v>0</v>
      </c>
      <c r="AW3416" s="72">
        <v>0</v>
      </c>
      <c r="AX3416" s="12">
        <v>0</v>
      </c>
      <c r="AY3416" s="72">
        <v>0</v>
      </c>
      <c r="AZ3416" s="72">
        <v>0</v>
      </c>
      <c r="BA3416" s="12">
        <v>0</v>
      </c>
      <c r="BB3416" s="72">
        <v>0</v>
      </c>
      <c r="BC3416" s="72">
        <v>0</v>
      </c>
      <c r="BD3416" s="12">
        <v>0</v>
      </c>
      <c r="BE3416" s="72">
        <v>0</v>
      </c>
      <c r="BF3416" s="72">
        <v>0</v>
      </c>
      <c r="BG3416" s="12">
        <v>0</v>
      </c>
      <c r="BH3416" s="72">
        <v>0</v>
      </c>
      <c r="BI3416" s="72">
        <v>0</v>
      </c>
      <c r="BJ3416" s="12">
        <v>0</v>
      </c>
      <c r="BK3416" s="72">
        <v>0</v>
      </c>
      <c r="BL3416" s="72">
        <v>0</v>
      </c>
      <c r="BM3416" s="12">
        <v>0</v>
      </c>
      <c r="BN3416" s="72">
        <v>0</v>
      </c>
      <c r="BO3416" s="72">
        <v>0</v>
      </c>
      <c r="BP3416" s="12">
        <v>0</v>
      </c>
      <c r="BQ3416" s="72">
        <v>0</v>
      </c>
      <c r="BR3416" s="72">
        <v>0</v>
      </c>
      <c r="BS3416" s="12">
        <v>0</v>
      </c>
      <c r="BT3416" s="72">
        <v>0</v>
      </c>
      <c r="BU3416" s="72">
        <v>0</v>
      </c>
      <c r="BV3416" s="12">
        <v>495.84</v>
      </c>
      <c r="BW3416" s="72">
        <v>100</v>
      </c>
      <c r="BX3416" s="72">
        <v>8.1999999999999993</v>
      </c>
      <c r="BY3416" s="13"/>
      <c r="BZ3416" s="13"/>
    </row>
    <row r="3417" spans="1:78" ht="12.75" customHeight="1">
      <c r="A3417" s="122" t="s">
        <v>65</v>
      </c>
      <c r="B3417" s="71" t="s">
        <v>82</v>
      </c>
      <c r="C3417" s="71" t="s">
        <v>24</v>
      </c>
      <c r="D3417" s="34">
        <v>44075</v>
      </c>
      <c r="E3417" s="12">
        <v>0</v>
      </c>
      <c r="F3417" s="72">
        <v>0</v>
      </c>
      <c r="G3417" s="72">
        <v>0</v>
      </c>
      <c r="H3417" s="12">
        <v>98.358999999999995</v>
      </c>
      <c r="I3417" s="72">
        <v>20.140999999999998</v>
      </c>
      <c r="J3417" s="72">
        <v>43.371000000000002</v>
      </c>
      <c r="K3417" s="12">
        <v>89.61</v>
      </c>
      <c r="L3417" s="72">
        <v>18.349</v>
      </c>
      <c r="M3417" s="72">
        <v>39.192</v>
      </c>
      <c r="N3417" s="12">
        <v>187.96899999999999</v>
      </c>
      <c r="O3417" s="72">
        <v>38.49</v>
      </c>
      <c r="P3417" s="72">
        <v>24.27</v>
      </c>
      <c r="Q3417" s="12">
        <v>14.343</v>
      </c>
      <c r="R3417" s="72">
        <v>2.9369999999999998</v>
      </c>
      <c r="S3417" s="72">
        <v>119.381</v>
      </c>
      <c r="T3417" s="12">
        <v>202.31200000000001</v>
      </c>
      <c r="U3417" s="72">
        <v>41.427</v>
      </c>
      <c r="V3417" s="72">
        <v>23.692</v>
      </c>
      <c r="W3417" s="12">
        <v>286.04700000000003</v>
      </c>
      <c r="X3417" s="72">
        <v>58.573</v>
      </c>
      <c r="Y3417" s="72">
        <v>15.984999999999999</v>
      </c>
      <c r="Z3417" s="12">
        <v>488.35899999999998</v>
      </c>
      <c r="AA3417" s="72">
        <v>100</v>
      </c>
      <c r="AB3417" s="72">
        <v>11.164999999999999</v>
      </c>
      <c r="AC3417" s="12">
        <v>488.35899999999998</v>
      </c>
      <c r="AD3417" s="72">
        <v>100</v>
      </c>
      <c r="AE3417" s="72">
        <v>11.164999999999999</v>
      </c>
      <c r="AF3417" s="12">
        <v>0</v>
      </c>
      <c r="AG3417" s="72">
        <v>0</v>
      </c>
      <c r="AH3417" s="72">
        <v>0</v>
      </c>
      <c r="AI3417" s="12">
        <v>0</v>
      </c>
      <c r="AJ3417" s="72">
        <v>0</v>
      </c>
      <c r="AK3417" s="72">
        <v>0</v>
      </c>
      <c r="AL3417" s="12">
        <v>0</v>
      </c>
      <c r="AM3417" s="72">
        <v>0</v>
      </c>
      <c r="AN3417" s="72">
        <v>0</v>
      </c>
      <c r="AO3417" s="12">
        <v>488.35899999999998</v>
      </c>
      <c r="AP3417" s="72">
        <v>100</v>
      </c>
      <c r="AQ3417" s="72">
        <v>11.164999999999999</v>
      </c>
      <c r="AR3417" s="12">
        <v>0</v>
      </c>
      <c r="AS3417" s="72">
        <v>0</v>
      </c>
      <c r="AT3417" s="72">
        <v>0</v>
      </c>
      <c r="AU3417" s="12">
        <v>0</v>
      </c>
      <c r="AV3417" s="72">
        <v>0</v>
      </c>
      <c r="AW3417" s="72">
        <v>0</v>
      </c>
      <c r="AX3417" s="12">
        <v>0</v>
      </c>
      <c r="AY3417" s="72">
        <v>0</v>
      </c>
      <c r="AZ3417" s="72">
        <v>0</v>
      </c>
      <c r="BA3417" s="12">
        <v>0</v>
      </c>
      <c r="BB3417" s="72">
        <v>0</v>
      </c>
      <c r="BC3417" s="72">
        <v>0</v>
      </c>
      <c r="BD3417" s="12">
        <v>0</v>
      </c>
      <c r="BE3417" s="72">
        <v>0</v>
      </c>
      <c r="BF3417" s="72">
        <v>0</v>
      </c>
      <c r="BG3417" s="12">
        <v>0</v>
      </c>
      <c r="BH3417" s="72">
        <v>0</v>
      </c>
      <c r="BI3417" s="72">
        <v>0</v>
      </c>
      <c r="BJ3417" s="12">
        <v>0</v>
      </c>
      <c r="BK3417" s="72">
        <v>0</v>
      </c>
      <c r="BL3417" s="72">
        <v>0</v>
      </c>
      <c r="BM3417" s="12">
        <v>0</v>
      </c>
      <c r="BN3417" s="72">
        <v>0</v>
      </c>
      <c r="BO3417" s="72">
        <v>0</v>
      </c>
      <c r="BP3417" s="12">
        <v>0</v>
      </c>
      <c r="BQ3417" s="72">
        <v>0</v>
      </c>
      <c r="BR3417" s="72">
        <v>0</v>
      </c>
      <c r="BS3417" s="12">
        <v>0</v>
      </c>
      <c r="BT3417" s="72">
        <v>0</v>
      </c>
      <c r="BU3417" s="72">
        <v>0</v>
      </c>
      <c r="BV3417" s="12">
        <v>488.35899999999998</v>
      </c>
      <c r="BW3417" s="72">
        <v>100</v>
      </c>
      <c r="BX3417" s="72">
        <v>11.164999999999999</v>
      </c>
      <c r="BY3417" s="13"/>
      <c r="BZ3417" s="13"/>
    </row>
    <row r="3418" spans="1:78" ht="12.75" customHeight="1">
      <c r="A3418" s="122" t="s">
        <v>65</v>
      </c>
      <c r="B3418" s="71" t="s">
        <v>82</v>
      </c>
      <c r="C3418" s="71" t="s">
        <v>24</v>
      </c>
      <c r="D3418" s="34">
        <v>44166</v>
      </c>
      <c r="E3418" s="12">
        <v>0</v>
      </c>
      <c r="F3418" s="72">
        <v>0</v>
      </c>
      <c r="G3418" s="72">
        <v>0</v>
      </c>
      <c r="H3418" s="12">
        <v>127.236</v>
      </c>
      <c r="I3418" s="72">
        <v>27.297000000000001</v>
      </c>
      <c r="J3418" s="72">
        <v>40.311</v>
      </c>
      <c r="K3418" s="12">
        <v>76.721999999999994</v>
      </c>
      <c r="L3418" s="72">
        <v>16.459</v>
      </c>
      <c r="M3418" s="72">
        <v>39.905999999999999</v>
      </c>
      <c r="N3418" s="12">
        <v>203.95699999999999</v>
      </c>
      <c r="O3418" s="72">
        <v>43.756</v>
      </c>
      <c r="P3418" s="72">
        <v>27.149000000000001</v>
      </c>
      <c r="Q3418" s="12">
        <v>13.217000000000001</v>
      </c>
      <c r="R3418" s="72">
        <v>2.835</v>
      </c>
      <c r="S3418" s="72">
        <v>106.896</v>
      </c>
      <c r="T3418" s="12">
        <v>217.17400000000001</v>
      </c>
      <c r="U3418" s="72">
        <v>46.591000000000001</v>
      </c>
      <c r="V3418" s="72">
        <v>26.452000000000002</v>
      </c>
      <c r="W3418" s="12">
        <v>248.95</v>
      </c>
      <c r="X3418" s="72">
        <v>53.408999999999999</v>
      </c>
      <c r="Y3418" s="72">
        <v>20.294</v>
      </c>
      <c r="Z3418" s="12">
        <v>466.12400000000002</v>
      </c>
      <c r="AA3418" s="72">
        <v>100</v>
      </c>
      <c r="AB3418" s="72">
        <v>12.364000000000001</v>
      </c>
      <c r="AC3418" s="12">
        <v>466.12400000000002</v>
      </c>
      <c r="AD3418" s="72">
        <v>100</v>
      </c>
      <c r="AE3418" s="72">
        <v>12.364000000000001</v>
      </c>
      <c r="AF3418" s="12">
        <v>0</v>
      </c>
      <c r="AG3418" s="72">
        <v>0</v>
      </c>
      <c r="AH3418" s="72">
        <v>0</v>
      </c>
      <c r="AI3418" s="12">
        <v>0</v>
      </c>
      <c r="AJ3418" s="72">
        <v>0</v>
      </c>
      <c r="AK3418" s="72">
        <v>0</v>
      </c>
      <c r="AL3418" s="12">
        <v>0</v>
      </c>
      <c r="AM3418" s="72">
        <v>0</v>
      </c>
      <c r="AN3418" s="72">
        <v>0</v>
      </c>
      <c r="AO3418" s="12">
        <v>466.12400000000002</v>
      </c>
      <c r="AP3418" s="72">
        <v>100</v>
      </c>
      <c r="AQ3418" s="72">
        <v>12.364000000000001</v>
      </c>
      <c r="AR3418" s="12">
        <v>0</v>
      </c>
      <c r="AS3418" s="72">
        <v>0</v>
      </c>
      <c r="AT3418" s="72">
        <v>0</v>
      </c>
      <c r="AU3418" s="12">
        <v>0</v>
      </c>
      <c r="AV3418" s="72">
        <v>0</v>
      </c>
      <c r="AW3418" s="72">
        <v>0</v>
      </c>
      <c r="AX3418" s="12">
        <v>0</v>
      </c>
      <c r="AY3418" s="72">
        <v>0</v>
      </c>
      <c r="AZ3418" s="72">
        <v>0</v>
      </c>
      <c r="BA3418" s="12">
        <v>0</v>
      </c>
      <c r="BB3418" s="72">
        <v>0</v>
      </c>
      <c r="BC3418" s="72">
        <v>0</v>
      </c>
      <c r="BD3418" s="12">
        <v>0</v>
      </c>
      <c r="BE3418" s="72">
        <v>0</v>
      </c>
      <c r="BF3418" s="72">
        <v>0</v>
      </c>
      <c r="BG3418" s="12">
        <v>0</v>
      </c>
      <c r="BH3418" s="72">
        <v>0</v>
      </c>
      <c r="BI3418" s="72">
        <v>0</v>
      </c>
      <c r="BJ3418" s="12">
        <v>0</v>
      </c>
      <c r="BK3418" s="72">
        <v>0</v>
      </c>
      <c r="BL3418" s="72">
        <v>0</v>
      </c>
      <c r="BM3418" s="12">
        <v>0</v>
      </c>
      <c r="BN3418" s="72">
        <v>0</v>
      </c>
      <c r="BO3418" s="72">
        <v>0</v>
      </c>
      <c r="BP3418" s="12">
        <v>0</v>
      </c>
      <c r="BQ3418" s="72">
        <v>0</v>
      </c>
      <c r="BR3418" s="72">
        <v>0</v>
      </c>
      <c r="BS3418" s="12">
        <v>0</v>
      </c>
      <c r="BT3418" s="72">
        <v>0</v>
      </c>
      <c r="BU3418" s="72">
        <v>0</v>
      </c>
      <c r="BV3418" s="12">
        <v>466.12400000000002</v>
      </c>
      <c r="BW3418" s="72">
        <v>100</v>
      </c>
      <c r="BX3418" s="72">
        <v>12.364000000000001</v>
      </c>
      <c r="BY3418" s="13"/>
      <c r="BZ3418" s="13"/>
    </row>
    <row r="3419" spans="1:78" ht="12.75" customHeight="1">
      <c r="A3419" s="122" t="s">
        <v>65</v>
      </c>
      <c r="B3419" s="71" t="s">
        <v>82</v>
      </c>
      <c r="C3419" s="71" t="s">
        <v>24</v>
      </c>
      <c r="D3419" s="34">
        <v>44256</v>
      </c>
      <c r="E3419" s="12">
        <v>0</v>
      </c>
      <c r="F3419" s="72">
        <v>0</v>
      </c>
      <c r="G3419" s="72">
        <v>0</v>
      </c>
      <c r="H3419" s="12">
        <v>148.02099999999999</v>
      </c>
      <c r="I3419" s="72">
        <v>29.867999999999999</v>
      </c>
      <c r="J3419" s="72">
        <v>39.438000000000002</v>
      </c>
      <c r="K3419" s="12">
        <v>54.018999999999998</v>
      </c>
      <c r="L3419" s="72">
        <v>10.9</v>
      </c>
      <c r="M3419" s="72">
        <v>65.75</v>
      </c>
      <c r="N3419" s="12">
        <v>202.04</v>
      </c>
      <c r="O3419" s="72">
        <v>40.768000000000001</v>
      </c>
      <c r="P3419" s="72">
        <v>26.712</v>
      </c>
      <c r="Q3419" s="12">
        <v>12.186999999999999</v>
      </c>
      <c r="R3419" s="72">
        <v>2.4590000000000001</v>
      </c>
      <c r="S3419" s="72">
        <v>103.069</v>
      </c>
      <c r="T3419" s="12">
        <v>214.227</v>
      </c>
      <c r="U3419" s="72">
        <v>43.226999999999997</v>
      </c>
      <c r="V3419" s="72">
        <v>25.135000000000002</v>
      </c>
      <c r="W3419" s="12">
        <v>281.36200000000002</v>
      </c>
      <c r="X3419" s="72">
        <v>56.773000000000003</v>
      </c>
      <c r="Y3419" s="72">
        <v>15.664999999999999</v>
      </c>
      <c r="Z3419" s="12">
        <v>495.589</v>
      </c>
      <c r="AA3419" s="72">
        <v>100</v>
      </c>
      <c r="AB3419" s="72">
        <v>11.202</v>
      </c>
      <c r="AC3419" s="12">
        <v>495.589</v>
      </c>
      <c r="AD3419" s="72">
        <v>100</v>
      </c>
      <c r="AE3419" s="72">
        <v>11.202</v>
      </c>
      <c r="AF3419" s="12">
        <v>0</v>
      </c>
      <c r="AG3419" s="72">
        <v>0</v>
      </c>
      <c r="AH3419" s="72">
        <v>0</v>
      </c>
      <c r="AI3419" s="12">
        <v>0</v>
      </c>
      <c r="AJ3419" s="72">
        <v>0</v>
      </c>
      <c r="AK3419" s="72">
        <v>0</v>
      </c>
      <c r="AL3419" s="12">
        <v>0</v>
      </c>
      <c r="AM3419" s="72">
        <v>0</v>
      </c>
      <c r="AN3419" s="72">
        <v>0</v>
      </c>
      <c r="AO3419" s="12">
        <v>495.589</v>
      </c>
      <c r="AP3419" s="72">
        <v>100</v>
      </c>
      <c r="AQ3419" s="72">
        <v>11.202</v>
      </c>
      <c r="AR3419" s="12">
        <v>0</v>
      </c>
      <c r="AS3419" s="72">
        <v>0</v>
      </c>
      <c r="AT3419" s="72">
        <v>0</v>
      </c>
      <c r="AU3419" s="12">
        <v>0</v>
      </c>
      <c r="AV3419" s="72">
        <v>0</v>
      </c>
      <c r="AW3419" s="72">
        <v>0</v>
      </c>
      <c r="AX3419" s="12">
        <v>0</v>
      </c>
      <c r="AY3419" s="72">
        <v>0</v>
      </c>
      <c r="AZ3419" s="72">
        <v>0</v>
      </c>
      <c r="BA3419" s="12">
        <v>0</v>
      </c>
      <c r="BB3419" s="72">
        <v>0</v>
      </c>
      <c r="BC3419" s="72">
        <v>0</v>
      </c>
      <c r="BD3419" s="12">
        <v>0</v>
      </c>
      <c r="BE3419" s="72">
        <v>0</v>
      </c>
      <c r="BF3419" s="72">
        <v>0</v>
      </c>
      <c r="BG3419" s="12">
        <v>0</v>
      </c>
      <c r="BH3419" s="72">
        <v>0</v>
      </c>
      <c r="BI3419" s="72">
        <v>0</v>
      </c>
      <c r="BJ3419" s="12">
        <v>0</v>
      </c>
      <c r="BK3419" s="72">
        <v>0</v>
      </c>
      <c r="BL3419" s="72">
        <v>0</v>
      </c>
      <c r="BM3419" s="12">
        <v>0</v>
      </c>
      <c r="BN3419" s="72">
        <v>0</v>
      </c>
      <c r="BO3419" s="72">
        <v>0</v>
      </c>
      <c r="BP3419" s="12">
        <v>0</v>
      </c>
      <c r="BQ3419" s="72">
        <v>0</v>
      </c>
      <c r="BR3419" s="72">
        <v>0</v>
      </c>
      <c r="BS3419" s="12">
        <v>0</v>
      </c>
      <c r="BT3419" s="72">
        <v>0</v>
      </c>
      <c r="BU3419" s="72">
        <v>0</v>
      </c>
      <c r="BV3419" s="12">
        <v>495.589</v>
      </c>
      <c r="BW3419" s="72">
        <v>100</v>
      </c>
      <c r="BX3419" s="72">
        <v>11.202</v>
      </c>
      <c r="BY3419" s="13"/>
      <c r="BZ3419" s="13"/>
    </row>
    <row r="3420" spans="1:78" ht="12.75" customHeight="1">
      <c r="A3420" s="122" t="s">
        <v>65</v>
      </c>
      <c r="B3420" s="71" t="s">
        <v>82</v>
      </c>
      <c r="C3420" s="71" t="s">
        <v>24</v>
      </c>
      <c r="D3420" s="34">
        <v>44348</v>
      </c>
      <c r="E3420" s="12">
        <v>0</v>
      </c>
      <c r="F3420" s="72">
        <v>0</v>
      </c>
      <c r="G3420" s="72">
        <v>0</v>
      </c>
      <c r="H3420" s="12">
        <v>80.588999999999999</v>
      </c>
      <c r="I3420" s="72">
        <v>14.73</v>
      </c>
      <c r="J3420" s="72">
        <v>45.128</v>
      </c>
      <c r="K3420" s="12">
        <v>91.293999999999997</v>
      </c>
      <c r="L3420" s="72">
        <v>16.686</v>
      </c>
      <c r="M3420" s="72">
        <v>38.116999999999997</v>
      </c>
      <c r="N3420" s="12">
        <v>171.88300000000001</v>
      </c>
      <c r="O3420" s="72">
        <v>31.416</v>
      </c>
      <c r="P3420" s="72">
        <v>28.742999999999999</v>
      </c>
      <c r="Q3420" s="12">
        <v>0</v>
      </c>
      <c r="R3420" s="72">
        <v>0</v>
      </c>
      <c r="S3420" s="72">
        <v>0</v>
      </c>
      <c r="T3420" s="12">
        <v>171.88300000000001</v>
      </c>
      <c r="U3420" s="72">
        <v>31.416</v>
      </c>
      <c r="V3420" s="72">
        <v>28.742999999999999</v>
      </c>
      <c r="W3420" s="12">
        <v>375.23899999999998</v>
      </c>
      <c r="X3420" s="72">
        <v>68.584000000000003</v>
      </c>
      <c r="Y3420" s="72">
        <v>13.224</v>
      </c>
      <c r="Z3420" s="12">
        <v>547.12199999999996</v>
      </c>
      <c r="AA3420" s="72">
        <v>100</v>
      </c>
      <c r="AB3420" s="72">
        <v>9.6379999999999999</v>
      </c>
      <c r="AC3420" s="12">
        <v>547.12199999999996</v>
      </c>
      <c r="AD3420" s="72">
        <v>100</v>
      </c>
      <c r="AE3420" s="72">
        <v>9.6379999999999999</v>
      </c>
      <c r="AF3420" s="12">
        <v>0</v>
      </c>
      <c r="AG3420" s="72">
        <v>0</v>
      </c>
      <c r="AH3420" s="72">
        <v>0</v>
      </c>
      <c r="AI3420" s="12">
        <v>0</v>
      </c>
      <c r="AJ3420" s="72">
        <v>0</v>
      </c>
      <c r="AK3420" s="72">
        <v>0</v>
      </c>
      <c r="AL3420" s="12">
        <v>0</v>
      </c>
      <c r="AM3420" s="72">
        <v>0</v>
      </c>
      <c r="AN3420" s="72">
        <v>0</v>
      </c>
      <c r="AO3420" s="12">
        <v>547.12199999999996</v>
      </c>
      <c r="AP3420" s="72">
        <v>100</v>
      </c>
      <c r="AQ3420" s="72">
        <v>9.6379999999999999</v>
      </c>
      <c r="AR3420" s="12">
        <v>0</v>
      </c>
      <c r="AS3420" s="72">
        <v>0</v>
      </c>
      <c r="AT3420" s="72">
        <v>0</v>
      </c>
      <c r="AU3420" s="12">
        <v>0</v>
      </c>
      <c r="AV3420" s="72">
        <v>0</v>
      </c>
      <c r="AW3420" s="72">
        <v>0</v>
      </c>
      <c r="AX3420" s="12">
        <v>0</v>
      </c>
      <c r="AY3420" s="72">
        <v>0</v>
      </c>
      <c r="AZ3420" s="72">
        <v>0</v>
      </c>
      <c r="BA3420" s="12">
        <v>0</v>
      </c>
      <c r="BB3420" s="72">
        <v>0</v>
      </c>
      <c r="BC3420" s="72">
        <v>0</v>
      </c>
      <c r="BD3420" s="12">
        <v>0</v>
      </c>
      <c r="BE3420" s="72">
        <v>0</v>
      </c>
      <c r="BF3420" s="72">
        <v>0</v>
      </c>
      <c r="BG3420" s="12">
        <v>0</v>
      </c>
      <c r="BH3420" s="72">
        <v>0</v>
      </c>
      <c r="BI3420" s="72">
        <v>0</v>
      </c>
      <c r="BJ3420" s="12">
        <v>0</v>
      </c>
      <c r="BK3420" s="72">
        <v>0</v>
      </c>
      <c r="BL3420" s="72">
        <v>0</v>
      </c>
      <c r="BM3420" s="12">
        <v>0</v>
      </c>
      <c r="BN3420" s="72">
        <v>0</v>
      </c>
      <c r="BO3420" s="72">
        <v>0</v>
      </c>
      <c r="BP3420" s="12">
        <v>0</v>
      </c>
      <c r="BQ3420" s="72">
        <v>0</v>
      </c>
      <c r="BR3420" s="72">
        <v>0</v>
      </c>
      <c r="BS3420" s="12">
        <v>0</v>
      </c>
      <c r="BT3420" s="72">
        <v>0</v>
      </c>
      <c r="BU3420" s="72">
        <v>0</v>
      </c>
      <c r="BV3420" s="12">
        <v>547.12199999999996</v>
      </c>
      <c r="BW3420" s="72">
        <v>100</v>
      </c>
      <c r="BX3420" s="72">
        <v>9.6379999999999999</v>
      </c>
      <c r="BY3420" s="13"/>
      <c r="BZ3420" s="13"/>
    </row>
    <row r="3421" spans="1:78" ht="12.75" customHeight="1">
      <c r="A3421" s="122" t="s">
        <v>65</v>
      </c>
      <c r="B3421" s="71" t="s">
        <v>82</v>
      </c>
      <c r="C3421" s="71" t="s">
        <v>24</v>
      </c>
      <c r="D3421" s="34">
        <v>44805</v>
      </c>
      <c r="E3421" s="12">
        <v>0</v>
      </c>
      <c r="F3421" s="72">
        <v>0</v>
      </c>
      <c r="G3421" s="72">
        <v>0</v>
      </c>
      <c r="H3421" s="12">
        <v>43.570999999999998</v>
      </c>
      <c r="I3421" s="72">
        <v>8.5220000000000002</v>
      </c>
      <c r="J3421" s="72">
        <v>38.180999999999997</v>
      </c>
      <c r="K3421" s="12">
        <v>48.686999999999998</v>
      </c>
      <c r="L3421" s="72">
        <v>9.5220000000000002</v>
      </c>
      <c r="M3421" s="72">
        <v>51.341999999999999</v>
      </c>
      <c r="N3421" s="12">
        <v>92.257999999999996</v>
      </c>
      <c r="O3421" s="72">
        <v>18.042999999999999</v>
      </c>
      <c r="P3421" s="72">
        <v>28.137</v>
      </c>
      <c r="Q3421" s="12">
        <v>8.4030000000000005</v>
      </c>
      <c r="R3421" s="72">
        <v>1.6439999999999999</v>
      </c>
      <c r="S3421" s="72">
        <v>77.965000000000003</v>
      </c>
      <c r="T3421" s="12">
        <v>100.661</v>
      </c>
      <c r="U3421" s="72">
        <v>19.687000000000001</v>
      </c>
      <c r="V3421" s="72">
        <v>25.997</v>
      </c>
      <c r="W3421" s="12">
        <v>410.649</v>
      </c>
      <c r="X3421" s="72">
        <v>80.313000000000002</v>
      </c>
      <c r="Y3421" s="72">
        <v>16.707999999999998</v>
      </c>
      <c r="Z3421" s="12">
        <v>511.31</v>
      </c>
      <c r="AA3421" s="72">
        <v>100</v>
      </c>
      <c r="AB3421" s="72">
        <v>13.948</v>
      </c>
      <c r="AC3421" s="12">
        <v>511.31</v>
      </c>
      <c r="AD3421" s="72">
        <v>100</v>
      </c>
      <c r="AE3421" s="72">
        <v>13.948</v>
      </c>
      <c r="AF3421" s="12">
        <v>0</v>
      </c>
      <c r="AG3421" s="72">
        <v>0</v>
      </c>
      <c r="AH3421" s="72">
        <v>0</v>
      </c>
      <c r="AI3421" s="12">
        <v>0</v>
      </c>
      <c r="AJ3421" s="72">
        <v>0</v>
      </c>
      <c r="AK3421" s="72">
        <v>0</v>
      </c>
      <c r="AL3421" s="12">
        <v>0</v>
      </c>
      <c r="AM3421" s="72">
        <v>0</v>
      </c>
      <c r="AN3421" s="72">
        <v>0</v>
      </c>
      <c r="AO3421" s="12">
        <v>511.31</v>
      </c>
      <c r="AP3421" s="72">
        <v>100</v>
      </c>
      <c r="AQ3421" s="72">
        <v>13.948</v>
      </c>
      <c r="AR3421" s="12">
        <v>0</v>
      </c>
      <c r="AS3421" s="72">
        <v>0</v>
      </c>
      <c r="AT3421" s="72">
        <v>0</v>
      </c>
      <c r="AU3421" s="12">
        <v>0</v>
      </c>
      <c r="AV3421" s="72">
        <v>0</v>
      </c>
      <c r="AW3421" s="72">
        <v>0</v>
      </c>
      <c r="AX3421" s="12">
        <v>0</v>
      </c>
      <c r="AY3421" s="72">
        <v>0</v>
      </c>
      <c r="AZ3421" s="72">
        <v>0</v>
      </c>
      <c r="BA3421" s="12">
        <v>0</v>
      </c>
      <c r="BB3421" s="72">
        <v>0</v>
      </c>
      <c r="BC3421" s="72">
        <v>0</v>
      </c>
      <c r="BD3421" s="12">
        <v>0</v>
      </c>
      <c r="BE3421" s="72">
        <v>0</v>
      </c>
      <c r="BF3421" s="72">
        <v>0</v>
      </c>
      <c r="BG3421" s="12">
        <v>0</v>
      </c>
      <c r="BH3421" s="72">
        <v>0</v>
      </c>
      <c r="BI3421" s="72">
        <v>0</v>
      </c>
      <c r="BJ3421" s="12">
        <v>0</v>
      </c>
      <c r="BK3421" s="72">
        <v>0</v>
      </c>
      <c r="BL3421" s="72">
        <v>0</v>
      </c>
      <c r="BM3421" s="12">
        <v>0</v>
      </c>
      <c r="BN3421" s="72">
        <v>0</v>
      </c>
      <c r="BO3421" s="72">
        <v>0</v>
      </c>
      <c r="BP3421" s="12">
        <v>0</v>
      </c>
      <c r="BQ3421" s="72">
        <v>0</v>
      </c>
      <c r="BR3421" s="72">
        <v>0</v>
      </c>
      <c r="BS3421" s="12">
        <v>0</v>
      </c>
      <c r="BT3421" s="72">
        <v>0</v>
      </c>
      <c r="BU3421" s="72">
        <v>0</v>
      </c>
      <c r="BV3421" s="12">
        <v>511.31</v>
      </c>
      <c r="BW3421" s="72">
        <v>100</v>
      </c>
      <c r="BX3421" s="72">
        <v>13.948</v>
      </c>
      <c r="BY3421" s="13"/>
      <c r="BZ3421" s="13"/>
    </row>
    <row r="3422" spans="1:78" ht="12.75" customHeight="1">
      <c r="A3422" s="122" t="s">
        <v>65</v>
      </c>
      <c r="B3422" s="71" t="s">
        <v>82</v>
      </c>
      <c r="C3422" s="71" t="s">
        <v>24</v>
      </c>
      <c r="D3422" s="34">
        <v>44896</v>
      </c>
      <c r="E3422" s="12">
        <v>0</v>
      </c>
      <c r="F3422" s="72">
        <v>0</v>
      </c>
      <c r="G3422" s="72">
        <v>0</v>
      </c>
      <c r="H3422" s="12">
        <v>31.15</v>
      </c>
      <c r="I3422" s="72">
        <v>6.8079999999999998</v>
      </c>
      <c r="J3422" s="72">
        <v>80.614999999999995</v>
      </c>
      <c r="K3422" s="12">
        <v>124.44499999999999</v>
      </c>
      <c r="L3422" s="72">
        <v>27.196999999999999</v>
      </c>
      <c r="M3422" s="72">
        <v>37.137</v>
      </c>
      <c r="N3422" s="12">
        <v>155.595</v>
      </c>
      <c r="O3422" s="72">
        <v>34.005000000000003</v>
      </c>
      <c r="P3422" s="72">
        <v>31.777000000000001</v>
      </c>
      <c r="Q3422" s="12">
        <v>17.001000000000001</v>
      </c>
      <c r="R3422" s="72">
        <v>3.7160000000000002</v>
      </c>
      <c r="S3422" s="72">
        <v>107.49</v>
      </c>
      <c r="T3422" s="12">
        <v>172.596</v>
      </c>
      <c r="U3422" s="72">
        <v>37.72</v>
      </c>
      <c r="V3422" s="72">
        <v>33.518999999999998</v>
      </c>
      <c r="W3422" s="12">
        <v>284.97300000000001</v>
      </c>
      <c r="X3422" s="72">
        <v>62.28</v>
      </c>
      <c r="Y3422" s="72">
        <v>16.782</v>
      </c>
      <c r="Z3422" s="12">
        <v>457.56900000000002</v>
      </c>
      <c r="AA3422" s="72">
        <v>100</v>
      </c>
      <c r="AB3422" s="72">
        <v>15.741</v>
      </c>
      <c r="AC3422" s="12">
        <v>457.56900000000002</v>
      </c>
      <c r="AD3422" s="72">
        <v>100</v>
      </c>
      <c r="AE3422" s="72">
        <v>15.741</v>
      </c>
      <c r="AF3422" s="12">
        <v>0</v>
      </c>
      <c r="AG3422" s="72">
        <v>0</v>
      </c>
      <c r="AH3422" s="72">
        <v>0</v>
      </c>
      <c r="AI3422" s="12">
        <v>0</v>
      </c>
      <c r="AJ3422" s="72">
        <v>0</v>
      </c>
      <c r="AK3422" s="72">
        <v>0</v>
      </c>
      <c r="AL3422" s="12">
        <v>0</v>
      </c>
      <c r="AM3422" s="72">
        <v>0</v>
      </c>
      <c r="AN3422" s="72">
        <v>0</v>
      </c>
      <c r="AO3422" s="12">
        <v>457.56900000000002</v>
      </c>
      <c r="AP3422" s="72">
        <v>100</v>
      </c>
      <c r="AQ3422" s="72">
        <v>15.741</v>
      </c>
      <c r="AR3422" s="12">
        <v>0</v>
      </c>
      <c r="AS3422" s="72">
        <v>0</v>
      </c>
      <c r="AT3422" s="72">
        <v>0</v>
      </c>
      <c r="AU3422" s="12">
        <v>0</v>
      </c>
      <c r="AV3422" s="72">
        <v>0</v>
      </c>
      <c r="AW3422" s="72">
        <v>0</v>
      </c>
      <c r="AX3422" s="12">
        <v>0</v>
      </c>
      <c r="AY3422" s="72">
        <v>0</v>
      </c>
      <c r="AZ3422" s="72">
        <v>0</v>
      </c>
      <c r="BA3422" s="12">
        <v>0</v>
      </c>
      <c r="BB3422" s="72">
        <v>0</v>
      </c>
      <c r="BC3422" s="72">
        <v>0</v>
      </c>
      <c r="BD3422" s="12">
        <v>0</v>
      </c>
      <c r="BE3422" s="72">
        <v>0</v>
      </c>
      <c r="BF3422" s="72">
        <v>0</v>
      </c>
      <c r="BG3422" s="12">
        <v>0</v>
      </c>
      <c r="BH3422" s="72">
        <v>0</v>
      </c>
      <c r="BI3422" s="72">
        <v>0</v>
      </c>
      <c r="BJ3422" s="12">
        <v>0</v>
      </c>
      <c r="BK3422" s="72">
        <v>0</v>
      </c>
      <c r="BL3422" s="72">
        <v>0</v>
      </c>
      <c r="BM3422" s="12">
        <v>0</v>
      </c>
      <c r="BN3422" s="72">
        <v>0</v>
      </c>
      <c r="BO3422" s="72">
        <v>0</v>
      </c>
      <c r="BP3422" s="12">
        <v>0</v>
      </c>
      <c r="BQ3422" s="72">
        <v>0</v>
      </c>
      <c r="BR3422" s="72">
        <v>0</v>
      </c>
      <c r="BS3422" s="12">
        <v>0</v>
      </c>
      <c r="BT3422" s="72">
        <v>0</v>
      </c>
      <c r="BU3422" s="72">
        <v>0</v>
      </c>
      <c r="BV3422" s="12">
        <v>457.56900000000002</v>
      </c>
      <c r="BW3422" s="72">
        <v>100</v>
      </c>
      <c r="BX3422" s="72">
        <v>15.741</v>
      </c>
      <c r="BY3422" s="13"/>
      <c r="BZ3422" s="13"/>
    </row>
    <row r="3423" spans="1:78" ht="12.75" customHeight="1">
      <c r="A3423" s="122" t="s">
        <v>65</v>
      </c>
      <c r="B3423" s="71" t="s">
        <v>82</v>
      </c>
      <c r="C3423" s="71" t="s">
        <v>24</v>
      </c>
      <c r="D3423" s="34">
        <v>44986</v>
      </c>
      <c r="E3423" s="12">
        <v>0</v>
      </c>
      <c r="F3423" s="72">
        <v>0</v>
      </c>
      <c r="G3423" s="72">
        <v>0</v>
      </c>
      <c r="H3423" s="12">
        <v>75.995000000000005</v>
      </c>
      <c r="I3423" s="72">
        <v>14.029</v>
      </c>
      <c r="J3423" s="72">
        <v>30.829000000000001</v>
      </c>
      <c r="K3423" s="12">
        <v>68.436999999999998</v>
      </c>
      <c r="L3423" s="72">
        <v>12.634</v>
      </c>
      <c r="M3423" s="72">
        <v>30.725000000000001</v>
      </c>
      <c r="N3423" s="12">
        <v>144.43199999999999</v>
      </c>
      <c r="O3423" s="72">
        <v>26.663</v>
      </c>
      <c r="P3423" s="72">
        <v>23.143000000000001</v>
      </c>
      <c r="Q3423" s="12">
        <v>19.648</v>
      </c>
      <c r="R3423" s="72">
        <v>3.6269999999999998</v>
      </c>
      <c r="S3423" s="72">
        <v>67.897999999999996</v>
      </c>
      <c r="T3423" s="12">
        <v>164.08</v>
      </c>
      <c r="U3423" s="72">
        <v>30.29</v>
      </c>
      <c r="V3423" s="72">
        <v>23.106000000000002</v>
      </c>
      <c r="W3423" s="12">
        <v>377.61200000000002</v>
      </c>
      <c r="X3423" s="72">
        <v>69.709999999999994</v>
      </c>
      <c r="Y3423" s="72">
        <v>12.991</v>
      </c>
      <c r="Z3423" s="12">
        <v>541.69200000000001</v>
      </c>
      <c r="AA3423" s="72">
        <v>100</v>
      </c>
      <c r="AB3423" s="72">
        <v>9.3149999999999995</v>
      </c>
      <c r="AC3423" s="12">
        <v>541.69200000000001</v>
      </c>
      <c r="AD3423" s="72">
        <v>100</v>
      </c>
      <c r="AE3423" s="72">
        <v>9.3149999999999995</v>
      </c>
      <c r="AF3423" s="12">
        <v>0</v>
      </c>
      <c r="AG3423" s="72">
        <v>0</v>
      </c>
      <c r="AH3423" s="72">
        <v>0</v>
      </c>
      <c r="AI3423" s="12">
        <v>0</v>
      </c>
      <c r="AJ3423" s="72">
        <v>0</v>
      </c>
      <c r="AK3423" s="72">
        <v>0</v>
      </c>
      <c r="AL3423" s="12">
        <v>0</v>
      </c>
      <c r="AM3423" s="72">
        <v>0</v>
      </c>
      <c r="AN3423" s="72">
        <v>0</v>
      </c>
      <c r="AO3423" s="12">
        <v>541.69200000000001</v>
      </c>
      <c r="AP3423" s="72">
        <v>100</v>
      </c>
      <c r="AQ3423" s="72">
        <v>9.3149999999999995</v>
      </c>
      <c r="AR3423" s="12">
        <v>0</v>
      </c>
      <c r="AS3423" s="72">
        <v>0</v>
      </c>
      <c r="AT3423" s="72">
        <v>0</v>
      </c>
      <c r="AU3423" s="12">
        <v>0</v>
      </c>
      <c r="AV3423" s="72">
        <v>0</v>
      </c>
      <c r="AW3423" s="72">
        <v>0</v>
      </c>
      <c r="AX3423" s="12">
        <v>0</v>
      </c>
      <c r="AY3423" s="72">
        <v>0</v>
      </c>
      <c r="AZ3423" s="72">
        <v>0</v>
      </c>
      <c r="BA3423" s="12">
        <v>0</v>
      </c>
      <c r="BB3423" s="72">
        <v>0</v>
      </c>
      <c r="BC3423" s="72">
        <v>0</v>
      </c>
      <c r="BD3423" s="12">
        <v>0</v>
      </c>
      <c r="BE3423" s="72">
        <v>0</v>
      </c>
      <c r="BF3423" s="72">
        <v>0</v>
      </c>
      <c r="BG3423" s="12">
        <v>0</v>
      </c>
      <c r="BH3423" s="72">
        <v>0</v>
      </c>
      <c r="BI3423" s="72">
        <v>0</v>
      </c>
      <c r="BJ3423" s="12">
        <v>0</v>
      </c>
      <c r="BK3423" s="72">
        <v>0</v>
      </c>
      <c r="BL3423" s="72">
        <v>0</v>
      </c>
      <c r="BM3423" s="12">
        <v>0</v>
      </c>
      <c r="BN3423" s="72">
        <v>0</v>
      </c>
      <c r="BO3423" s="72">
        <v>0</v>
      </c>
      <c r="BP3423" s="12">
        <v>0</v>
      </c>
      <c r="BQ3423" s="72">
        <v>0</v>
      </c>
      <c r="BR3423" s="72">
        <v>0</v>
      </c>
      <c r="BS3423" s="12">
        <v>0</v>
      </c>
      <c r="BT3423" s="72">
        <v>0</v>
      </c>
      <c r="BU3423" s="72">
        <v>0</v>
      </c>
      <c r="BV3423" s="12">
        <v>541.69200000000001</v>
      </c>
      <c r="BW3423" s="72">
        <v>100</v>
      </c>
      <c r="BX3423" s="72">
        <v>9.3149999999999995</v>
      </c>
      <c r="BY3423" s="13"/>
      <c r="BZ3423" s="13"/>
    </row>
    <row r="3424" spans="1:78" ht="12.75" customHeight="1">
      <c r="A3424" s="122" t="s">
        <v>65</v>
      </c>
      <c r="B3424" s="71" t="s">
        <v>82</v>
      </c>
      <c r="C3424" s="71" t="s">
        <v>24</v>
      </c>
      <c r="D3424" s="34">
        <v>45078</v>
      </c>
      <c r="E3424" s="12">
        <v>0</v>
      </c>
      <c r="F3424" s="72">
        <v>0</v>
      </c>
      <c r="G3424" s="72">
        <v>0</v>
      </c>
      <c r="H3424" s="12">
        <v>92.602999999999994</v>
      </c>
      <c r="I3424" s="72">
        <v>18.146000000000001</v>
      </c>
      <c r="J3424" s="72">
        <v>24.73</v>
      </c>
      <c r="K3424" s="12">
        <v>63.725999999999999</v>
      </c>
      <c r="L3424" s="72">
        <v>12.487</v>
      </c>
      <c r="M3424" s="72">
        <v>32.430999999999997</v>
      </c>
      <c r="N3424" s="12">
        <v>156.328</v>
      </c>
      <c r="O3424" s="72">
        <v>30.632999999999999</v>
      </c>
      <c r="P3424" s="72">
        <v>17.952000000000002</v>
      </c>
      <c r="Q3424" s="12">
        <v>3.5979999999999999</v>
      </c>
      <c r="R3424" s="72">
        <v>0.70499999999999996</v>
      </c>
      <c r="S3424" s="72">
        <v>103.08199999999999</v>
      </c>
      <c r="T3424" s="12">
        <v>159.92599999999999</v>
      </c>
      <c r="U3424" s="72">
        <v>31.338000000000001</v>
      </c>
      <c r="V3424" s="72">
        <v>18.271999999999998</v>
      </c>
      <c r="W3424" s="12">
        <v>350.39699999999999</v>
      </c>
      <c r="X3424" s="72">
        <v>68.662000000000006</v>
      </c>
      <c r="Y3424" s="72">
        <v>13.462</v>
      </c>
      <c r="Z3424" s="12">
        <v>510.32400000000001</v>
      </c>
      <c r="AA3424" s="72">
        <v>100</v>
      </c>
      <c r="AB3424" s="72">
        <v>8.92</v>
      </c>
      <c r="AC3424" s="12">
        <v>510.32400000000001</v>
      </c>
      <c r="AD3424" s="72">
        <v>100</v>
      </c>
      <c r="AE3424" s="72">
        <v>8.92</v>
      </c>
      <c r="AF3424" s="12">
        <v>0</v>
      </c>
      <c r="AG3424" s="72">
        <v>0</v>
      </c>
      <c r="AH3424" s="72">
        <v>0</v>
      </c>
      <c r="AI3424" s="12">
        <v>0</v>
      </c>
      <c r="AJ3424" s="72">
        <v>0</v>
      </c>
      <c r="AK3424" s="72">
        <v>0</v>
      </c>
      <c r="AL3424" s="12">
        <v>0</v>
      </c>
      <c r="AM3424" s="72">
        <v>0</v>
      </c>
      <c r="AN3424" s="72">
        <v>0</v>
      </c>
      <c r="AO3424" s="12">
        <v>510.32400000000001</v>
      </c>
      <c r="AP3424" s="72">
        <v>100</v>
      </c>
      <c r="AQ3424" s="72">
        <v>8.92</v>
      </c>
      <c r="AR3424" s="12">
        <v>0</v>
      </c>
      <c r="AS3424" s="72">
        <v>0</v>
      </c>
      <c r="AT3424" s="72">
        <v>0</v>
      </c>
      <c r="AU3424" s="12">
        <v>0</v>
      </c>
      <c r="AV3424" s="72">
        <v>0</v>
      </c>
      <c r="AW3424" s="72">
        <v>0</v>
      </c>
      <c r="AX3424" s="12">
        <v>0</v>
      </c>
      <c r="AY3424" s="72">
        <v>0</v>
      </c>
      <c r="AZ3424" s="72">
        <v>0</v>
      </c>
      <c r="BA3424" s="12">
        <v>0</v>
      </c>
      <c r="BB3424" s="72">
        <v>0</v>
      </c>
      <c r="BC3424" s="72">
        <v>0</v>
      </c>
      <c r="BD3424" s="12">
        <v>0</v>
      </c>
      <c r="BE3424" s="72">
        <v>0</v>
      </c>
      <c r="BF3424" s="72">
        <v>0</v>
      </c>
      <c r="BG3424" s="12">
        <v>0</v>
      </c>
      <c r="BH3424" s="72">
        <v>0</v>
      </c>
      <c r="BI3424" s="72">
        <v>0</v>
      </c>
      <c r="BJ3424" s="12">
        <v>0</v>
      </c>
      <c r="BK3424" s="72">
        <v>0</v>
      </c>
      <c r="BL3424" s="72">
        <v>0</v>
      </c>
      <c r="BM3424" s="12">
        <v>0</v>
      </c>
      <c r="BN3424" s="72">
        <v>0</v>
      </c>
      <c r="BO3424" s="72">
        <v>0</v>
      </c>
      <c r="BP3424" s="12">
        <v>0</v>
      </c>
      <c r="BQ3424" s="72">
        <v>0</v>
      </c>
      <c r="BR3424" s="72">
        <v>0</v>
      </c>
      <c r="BS3424" s="12">
        <v>0</v>
      </c>
      <c r="BT3424" s="72">
        <v>0</v>
      </c>
      <c r="BU3424" s="72">
        <v>0</v>
      </c>
      <c r="BV3424" s="12">
        <v>510.32400000000001</v>
      </c>
      <c r="BW3424" s="72">
        <v>100</v>
      </c>
      <c r="BX3424" s="72">
        <v>8.92</v>
      </c>
      <c r="BY3424" s="13"/>
      <c r="BZ3424" s="13"/>
    </row>
    <row r="3425" spans="1:78" ht="12.75" customHeight="1">
      <c r="A3425" s="122" t="s">
        <v>65</v>
      </c>
      <c r="B3425" s="71" t="s">
        <v>82</v>
      </c>
      <c r="C3425" s="71" t="s">
        <v>24</v>
      </c>
      <c r="D3425" s="34">
        <v>45170</v>
      </c>
      <c r="E3425" s="12">
        <v>0</v>
      </c>
      <c r="F3425" s="72">
        <v>0</v>
      </c>
      <c r="G3425" s="72">
        <v>0</v>
      </c>
      <c r="H3425" s="12">
        <v>53.734999999999999</v>
      </c>
      <c r="I3425" s="72">
        <v>10.506</v>
      </c>
      <c r="J3425" s="72">
        <v>32.988999999999997</v>
      </c>
      <c r="K3425" s="12">
        <v>118.398</v>
      </c>
      <c r="L3425" s="72">
        <v>23.148</v>
      </c>
      <c r="M3425" s="72">
        <v>24.783000000000001</v>
      </c>
      <c r="N3425" s="12">
        <v>172.13200000000001</v>
      </c>
      <c r="O3425" s="72">
        <v>33.654000000000003</v>
      </c>
      <c r="P3425" s="72">
        <v>19.588999999999999</v>
      </c>
      <c r="Q3425" s="12">
        <v>3.3090000000000002</v>
      </c>
      <c r="R3425" s="72">
        <v>0.64700000000000002</v>
      </c>
      <c r="S3425" s="72">
        <v>101.97799999999999</v>
      </c>
      <c r="T3425" s="12">
        <v>175.441</v>
      </c>
      <c r="U3425" s="72">
        <v>34.301000000000002</v>
      </c>
      <c r="V3425" s="72">
        <v>19.747</v>
      </c>
      <c r="W3425" s="12">
        <v>336.03399999999999</v>
      </c>
      <c r="X3425" s="72">
        <v>65.698999999999998</v>
      </c>
      <c r="Y3425" s="72">
        <v>12.343</v>
      </c>
      <c r="Z3425" s="12">
        <v>511.47500000000002</v>
      </c>
      <c r="AA3425" s="72">
        <v>100</v>
      </c>
      <c r="AB3425" s="72">
        <v>8.891</v>
      </c>
      <c r="AC3425" s="12">
        <v>511.47500000000002</v>
      </c>
      <c r="AD3425" s="72">
        <v>100</v>
      </c>
      <c r="AE3425" s="72">
        <v>8.891</v>
      </c>
      <c r="AF3425" s="12">
        <v>0</v>
      </c>
      <c r="AG3425" s="72">
        <v>0</v>
      </c>
      <c r="AH3425" s="72">
        <v>0</v>
      </c>
      <c r="AI3425" s="12">
        <v>0</v>
      </c>
      <c r="AJ3425" s="72">
        <v>0</v>
      </c>
      <c r="AK3425" s="72">
        <v>0</v>
      </c>
      <c r="AL3425" s="12">
        <v>0</v>
      </c>
      <c r="AM3425" s="72">
        <v>0</v>
      </c>
      <c r="AN3425" s="72">
        <v>0</v>
      </c>
      <c r="AO3425" s="12">
        <v>511.47500000000002</v>
      </c>
      <c r="AP3425" s="72">
        <v>100</v>
      </c>
      <c r="AQ3425" s="72">
        <v>8.891</v>
      </c>
      <c r="AR3425" s="12">
        <v>0</v>
      </c>
      <c r="AS3425" s="72">
        <v>0</v>
      </c>
      <c r="AT3425" s="72">
        <v>0</v>
      </c>
      <c r="AU3425" s="12">
        <v>0</v>
      </c>
      <c r="AV3425" s="72">
        <v>0</v>
      </c>
      <c r="AW3425" s="72">
        <v>0</v>
      </c>
      <c r="AX3425" s="12">
        <v>0</v>
      </c>
      <c r="AY3425" s="72">
        <v>0</v>
      </c>
      <c r="AZ3425" s="72">
        <v>0</v>
      </c>
      <c r="BA3425" s="12">
        <v>0</v>
      </c>
      <c r="BB3425" s="72">
        <v>0</v>
      </c>
      <c r="BC3425" s="72">
        <v>0</v>
      </c>
      <c r="BD3425" s="12">
        <v>0</v>
      </c>
      <c r="BE3425" s="72">
        <v>0</v>
      </c>
      <c r="BF3425" s="72">
        <v>0</v>
      </c>
      <c r="BG3425" s="12">
        <v>0</v>
      </c>
      <c r="BH3425" s="72">
        <v>0</v>
      </c>
      <c r="BI3425" s="72">
        <v>0</v>
      </c>
      <c r="BJ3425" s="12">
        <v>0</v>
      </c>
      <c r="BK3425" s="72">
        <v>0</v>
      </c>
      <c r="BL3425" s="72">
        <v>0</v>
      </c>
      <c r="BM3425" s="12">
        <v>0</v>
      </c>
      <c r="BN3425" s="72">
        <v>0</v>
      </c>
      <c r="BO3425" s="72">
        <v>0</v>
      </c>
      <c r="BP3425" s="12">
        <v>0</v>
      </c>
      <c r="BQ3425" s="72">
        <v>0</v>
      </c>
      <c r="BR3425" s="72">
        <v>0</v>
      </c>
      <c r="BS3425" s="12">
        <v>0</v>
      </c>
      <c r="BT3425" s="72">
        <v>0</v>
      </c>
      <c r="BU3425" s="72">
        <v>0</v>
      </c>
      <c r="BV3425" s="12">
        <v>511.47500000000002</v>
      </c>
      <c r="BW3425" s="72">
        <v>100</v>
      </c>
      <c r="BX3425" s="72">
        <v>8.891</v>
      </c>
      <c r="BY3425" s="13"/>
      <c r="BZ3425" s="13"/>
    </row>
    <row r="3426" spans="1:78" ht="12.75" customHeight="1">
      <c r="A3426" s="122" t="s">
        <v>65</v>
      </c>
      <c r="B3426" s="71" t="s">
        <v>82</v>
      </c>
      <c r="C3426" s="71" t="s">
        <v>24</v>
      </c>
      <c r="D3426" s="34">
        <v>45261</v>
      </c>
      <c r="E3426" s="12">
        <v>0</v>
      </c>
      <c r="F3426" s="72">
        <v>0</v>
      </c>
      <c r="G3426" s="72">
        <v>0</v>
      </c>
      <c r="H3426" s="12">
        <v>52.704000000000001</v>
      </c>
      <c r="I3426" s="72">
        <v>9.8000000000000007</v>
      </c>
      <c r="J3426" s="72">
        <v>30.571999999999999</v>
      </c>
      <c r="K3426" s="12">
        <v>97.444000000000003</v>
      </c>
      <c r="L3426" s="72">
        <v>18.119</v>
      </c>
      <c r="M3426" s="72">
        <v>30.747</v>
      </c>
      <c r="N3426" s="12">
        <v>150.148</v>
      </c>
      <c r="O3426" s="72">
        <v>27.917999999999999</v>
      </c>
      <c r="P3426" s="72">
        <v>19.648</v>
      </c>
      <c r="Q3426" s="12">
        <v>8.8580000000000005</v>
      </c>
      <c r="R3426" s="72">
        <v>1.647</v>
      </c>
      <c r="S3426" s="72">
        <v>77.878</v>
      </c>
      <c r="T3426" s="12">
        <v>159.005</v>
      </c>
      <c r="U3426" s="72">
        <v>29.565000000000001</v>
      </c>
      <c r="V3426" s="72">
        <v>19.375</v>
      </c>
      <c r="W3426" s="12">
        <v>378.80700000000002</v>
      </c>
      <c r="X3426" s="72">
        <v>70.435000000000002</v>
      </c>
      <c r="Y3426" s="72">
        <v>12.702999999999999</v>
      </c>
      <c r="Z3426" s="12">
        <v>537.81200000000001</v>
      </c>
      <c r="AA3426" s="72">
        <v>100</v>
      </c>
      <c r="AB3426" s="72">
        <v>8.7530000000000001</v>
      </c>
      <c r="AC3426" s="12">
        <v>537.81200000000001</v>
      </c>
      <c r="AD3426" s="72">
        <v>100</v>
      </c>
      <c r="AE3426" s="72">
        <v>8.7530000000000001</v>
      </c>
      <c r="AF3426" s="12">
        <v>0</v>
      </c>
      <c r="AG3426" s="72">
        <v>0</v>
      </c>
      <c r="AH3426" s="72">
        <v>0</v>
      </c>
      <c r="AI3426" s="12">
        <v>0</v>
      </c>
      <c r="AJ3426" s="72">
        <v>0</v>
      </c>
      <c r="AK3426" s="72">
        <v>0</v>
      </c>
      <c r="AL3426" s="12">
        <v>0</v>
      </c>
      <c r="AM3426" s="72">
        <v>0</v>
      </c>
      <c r="AN3426" s="72">
        <v>0</v>
      </c>
      <c r="AO3426" s="12">
        <v>537.81200000000001</v>
      </c>
      <c r="AP3426" s="72">
        <v>100</v>
      </c>
      <c r="AQ3426" s="72">
        <v>8.7530000000000001</v>
      </c>
      <c r="AR3426" s="12">
        <v>0</v>
      </c>
      <c r="AS3426" s="72">
        <v>0</v>
      </c>
      <c r="AT3426" s="72">
        <v>0</v>
      </c>
      <c r="AU3426" s="12">
        <v>0</v>
      </c>
      <c r="AV3426" s="72">
        <v>0</v>
      </c>
      <c r="AW3426" s="72">
        <v>0</v>
      </c>
      <c r="AX3426" s="12">
        <v>0</v>
      </c>
      <c r="AY3426" s="72">
        <v>0</v>
      </c>
      <c r="AZ3426" s="72">
        <v>0</v>
      </c>
      <c r="BA3426" s="12">
        <v>0</v>
      </c>
      <c r="BB3426" s="72">
        <v>0</v>
      </c>
      <c r="BC3426" s="72">
        <v>0</v>
      </c>
      <c r="BD3426" s="12">
        <v>0</v>
      </c>
      <c r="BE3426" s="72">
        <v>0</v>
      </c>
      <c r="BF3426" s="72">
        <v>0</v>
      </c>
      <c r="BG3426" s="12">
        <v>0</v>
      </c>
      <c r="BH3426" s="72">
        <v>0</v>
      </c>
      <c r="BI3426" s="72">
        <v>0</v>
      </c>
      <c r="BJ3426" s="12">
        <v>0</v>
      </c>
      <c r="BK3426" s="72">
        <v>0</v>
      </c>
      <c r="BL3426" s="72">
        <v>0</v>
      </c>
      <c r="BM3426" s="12">
        <v>0</v>
      </c>
      <c r="BN3426" s="72">
        <v>0</v>
      </c>
      <c r="BO3426" s="72">
        <v>0</v>
      </c>
      <c r="BP3426" s="12">
        <v>0</v>
      </c>
      <c r="BQ3426" s="72">
        <v>0</v>
      </c>
      <c r="BR3426" s="72">
        <v>0</v>
      </c>
      <c r="BS3426" s="12">
        <v>0</v>
      </c>
      <c r="BT3426" s="72">
        <v>0</v>
      </c>
      <c r="BU3426" s="72">
        <v>0</v>
      </c>
      <c r="BV3426" s="12">
        <v>537.81200000000001</v>
      </c>
      <c r="BW3426" s="72">
        <v>100</v>
      </c>
      <c r="BX3426" s="72">
        <v>8.7530000000000001</v>
      </c>
      <c r="BY3426" s="13"/>
      <c r="BZ3426" s="13"/>
    </row>
    <row r="3427" spans="1:78" ht="12.75" customHeight="1">
      <c r="A3427" s="122" t="s">
        <v>65</v>
      </c>
      <c r="B3427" s="71" t="s">
        <v>82</v>
      </c>
      <c r="C3427" s="71" t="s">
        <v>24</v>
      </c>
      <c r="D3427" s="34">
        <v>45352</v>
      </c>
      <c r="E3427" s="12">
        <v>0</v>
      </c>
      <c r="F3427" s="72">
        <v>0</v>
      </c>
      <c r="G3427" s="72">
        <v>0</v>
      </c>
      <c r="H3427" s="12">
        <v>64.962999999999994</v>
      </c>
      <c r="I3427" s="72">
        <v>11.331</v>
      </c>
      <c r="J3427" s="72">
        <v>40.018000000000001</v>
      </c>
      <c r="K3427" s="12">
        <v>96.182000000000002</v>
      </c>
      <c r="L3427" s="72">
        <v>16.776</v>
      </c>
      <c r="M3427" s="72">
        <v>31.864000000000001</v>
      </c>
      <c r="N3427" s="12">
        <v>161.14500000000001</v>
      </c>
      <c r="O3427" s="72">
        <v>28.106999999999999</v>
      </c>
      <c r="P3427" s="72">
        <v>20.78</v>
      </c>
      <c r="Q3427" s="12">
        <v>2.46</v>
      </c>
      <c r="R3427" s="72">
        <v>0.42899999999999999</v>
      </c>
      <c r="S3427" s="72">
        <v>104.44199999999999</v>
      </c>
      <c r="T3427" s="12">
        <v>163.60499999999999</v>
      </c>
      <c r="U3427" s="72">
        <v>28.536000000000001</v>
      </c>
      <c r="V3427" s="72">
        <v>20.881</v>
      </c>
      <c r="W3427" s="12">
        <v>409.71699999999998</v>
      </c>
      <c r="X3427" s="72">
        <v>71.463999999999999</v>
      </c>
      <c r="Y3427" s="72">
        <v>9.14</v>
      </c>
      <c r="Z3427" s="12">
        <v>573.32299999999998</v>
      </c>
      <c r="AA3427" s="72">
        <v>100</v>
      </c>
      <c r="AB3427" s="72">
        <v>8.7810000000000006</v>
      </c>
      <c r="AC3427" s="12">
        <v>573.32299999999998</v>
      </c>
      <c r="AD3427" s="72">
        <v>100</v>
      </c>
      <c r="AE3427" s="72">
        <v>8.7810000000000006</v>
      </c>
      <c r="AF3427" s="12">
        <v>0</v>
      </c>
      <c r="AG3427" s="72">
        <v>0</v>
      </c>
      <c r="AH3427" s="72">
        <v>0</v>
      </c>
      <c r="AI3427" s="12">
        <v>0</v>
      </c>
      <c r="AJ3427" s="72">
        <v>0</v>
      </c>
      <c r="AK3427" s="72">
        <v>0</v>
      </c>
      <c r="AL3427" s="12">
        <v>0</v>
      </c>
      <c r="AM3427" s="72">
        <v>0</v>
      </c>
      <c r="AN3427" s="72">
        <v>0</v>
      </c>
      <c r="AO3427" s="12">
        <v>573.32299999999998</v>
      </c>
      <c r="AP3427" s="72">
        <v>100</v>
      </c>
      <c r="AQ3427" s="72">
        <v>8.7810000000000006</v>
      </c>
      <c r="AR3427" s="12">
        <v>0</v>
      </c>
      <c r="AS3427" s="72">
        <v>0</v>
      </c>
      <c r="AT3427" s="72">
        <v>0</v>
      </c>
      <c r="AU3427" s="12">
        <v>0</v>
      </c>
      <c r="AV3427" s="72">
        <v>0</v>
      </c>
      <c r="AW3427" s="72">
        <v>0</v>
      </c>
      <c r="AX3427" s="12">
        <v>0</v>
      </c>
      <c r="AY3427" s="72">
        <v>0</v>
      </c>
      <c r="AZ3427" s="72">
        <v>0</v>
      </c>
      <c r="BA3427" s="12">
        <v>0</v>
      </c>
      <c r="BB3427" s="72">
        <v>0</v>
      </c>
      <c r="BC3427" s="72">
        <v>0</v>
      </c>
      <c r="BD3427" s="12">
        <v>0</v>
      </c>
      <c r="BE3427" s="72">
        <v>0</v>
      </c>
      <c r="BF3427" s="72">
        <v>0</v>
      </c>
      <c r="BG3427" s="12">
        <v>0</v>
      </c>
      <c r="BH3427" s="72">
        <v>0</v>
      </c>
      <c r="BI3427" s="72">
        <v>0</v>
      </c>
      <c r="BJ3427" s="12">
        <v>0</v>
      </c>
      <c r="BK3427" s="72">
        <v>0</v>
      </c>
      <c r="BL3427" s="72">
        <v>0</v>
      </c>
      <c r="BM3427" s="12">
        <v>0</v>
      </c>
      <c r="BN3427" s="72">
        <v>0</v>
      </c>
      <c r="BO3427" s="72">
        <v>0</v>
      </c>
      <c r="BP3427" s="12">
        <v>0</v>
      </c>
      <c r="BQ3427" s="72">
        <v>0</v>
      </c>
      <c r="BR3427" s="72">
        <v>0</v>
      </c>
      <c r="BS3427" s="12">
        <v>0</v>
      </c>
      <c r="BT3427" s="72">
        <v>0</v>
      </c>
      <c r="BU3427" s="72">
        <v>0</v>
      </c>
      <c r="BV3427" s="12">
        <v>573.32299999999998</v>
      </c>
      <c r="BW3427" s="72">
        <v>100</v>
      </c>
      <c r="BX3427" s="72">
        <v>8.7810000000000006</v>
      </c>
      <c r="BY3427" s="13"/>
      <c r="BZ3427" s="13"/>
    </row>
    <row r="3428" spans="1:78" ht="12.75" customHeight="1">
      <c r="A3428" s="122" t="s">
        <v>65</v>
      </c>
      <c r="B3428" s="71" t="s">
        <v>82</v>
      </c>
      <c r="C3428" s="71" t="s">
        <v>24</v>
      </c>
      <c r="D3428" s="34">
        <v>45444</v>
      </c>
      <c r="E3428" s="12">
        <v>0</v>
      </c>
      <c r="F3428" s="72">
        <v>0</v>
      </c>
      <c r="G3428" s="72">
        <v>0</v>
      </c>
      <c r="H3428" s="12">
        <v>81.483000000000004</v>
      </c>
      <c r="I3428" s="72">
        <v>13.548</v>
      </c>
      <c r="J3428" s="72">
        <v>31.811</v>
      </c>
      <c r="K3428" s="12">
        <v>70.953999999999994</v>
      </c>
      <c r="L3428" s="72">
        <v>11.797000000000001</v>
      </c>
      <c r="M3428" s="72">
        <v>29.457999999999998</v>
      </c>
      <c r="N3428" s="12">
        <v>152.43700000000001</v>
      </c>
      <c r="O3428" s="72">
        <v>25.346</v>
      </c>
      <c r="P3428" s="72">
        <v>18.071000000000002</v>
      </c>
      <c r="Q3428" s="12">
        <v>10.922000000000001</v>
      </c>
      <c r="R3428" s="72">
        <v>1.8160000000000001</v>
      </c>
      <c r="S3428" s="72">
        <v>66.396000000000001</v>
      </c>
      <c r="T3428" s="12">
        <v>163.35900000000001</v>
      </c>
      <c r="U3428" s="72">
        <v>27.161999999999999</v>
      </c>
      <c r="V3428" s="72">
        <v>16.361000000000001</v>
      </c>
      <c r="W3428" s="12">
        <v>438.07299999999998</v>
      </c>
      <c r="X3428" s="72">
        <v>72.837999999999994</v>
      </c>
      <c r="Y3428" s="72">
        <v>10.372</v>
      </c>
      <c r="Z3428" s="12">
        <v>601.43200000000002</v>
      </c>
      <c r="AA3428" s="72">
        <v>100</v>
      </c>
      <c r="AB3428" s="72">
        <v>8.7680000000000007</v>
      </c>
      <c r="AC3428" s="12">
        <v>601.43200000000002</v>
      </c>
      <c r="AD3428" s="72">
        <v>100</v>
      </c>
      <c r="AE3428" s="72">
        <v>8.7680000000000007</v>
      </c>
      <c r="AF3428" s="12">
        <v>0</v>
      </c>
      <c r="AG3428" s="72">
        <v>0</v>
      </c>
      <c r="AH3428" s="72">
        <v>0</v>
      </c>
      <c r="AI3428" s="12">
        <v>0</v>
      </c>
      <c r="AJ3428" s="72">
        <v>0</v>
      </c>
      <c r="AK3428" s="72">
        <v>0</v>
      </c>
      <c r="AL3428" s="12">
        <v>0</v>
      </c>
      <c r="AM3428" s="72">
        <v>0</v>
      </c>
      <c r="AN3428" s="72">
        <v>0</v>
      </c>
      <c r="AO3428" s="12">
        <v>601.43200000000002</v>
      </c>
      <c r="AP3428" s="72">
        <v>100</v>
      </c>
      <c r="AQ3428" s="72">
        <v>8.7680000000000007</v>
      </c>
      <c r="AR3428" s="12">
        <v>0</v>
      </c>
      <c r="AS3428" s="72">
        <v>0</v>
      </c>
      <c r="AT3428" s="72">
        <v>0</v>
      </c>
      <c r="AU3428" s="12">
        <v>0</v>
      </c>
      <c r="AV3428" s="72">
        <v>0</v>
      </c>
      <c r="AW3428" s="72">
        <v>0</v>
      </c>
      <c r="AX3428" s="12">
        <v>0</v>
      </c>
      <c r="AY3428" s="72">
        <v>0</v>
      </c>
      <c r="AZ3428" s="72">
        <v>0</v>
      </c>
      <c r="BA3428" s="12">
        <v>0</v>
      </c>
      <c r="BB3428" s="72">
        <v>0</v>
      </c>
      <c r="BC3428" s="72">
        <v>0</v>
      </c>
      <c r="BD3428" s="12">
        <v>0</v>
      </c>
      <c r="BE3428" s="72">
        <v>0</v>
      </c>
      <c r="BF3428" s="72">
        <v>0</v>
      </c>
      <c r="BG3428" s="12">
        <v>0</v>
      </c>
      <c r="BH3428" s="72">
        <v>0</v>
      </c>
      <c r="BI3428" s="72">
        <v>0</v>
      </c>
      <c r="BJ3428" s="12">
        <v>0</v>
      </c>
      <c r="BK3428" s="72">
        <v>0</v>
      </c>
      <c r="BL3428" s="72">
        <v>0</v>
      </c>
      <c r="BM3428" s="12">
        <v>0</v>
      </c>
      <c r="BN3428" s="72">
        <v>0</v>
      </c>
      <c r="BO3428" s="72">
        <v>0</v>
      </c>
      <c r="BP3428" s="12">
        <v>0</v>
      </c>
      <c r="BQ3428" s="72">
        <v>0</v>
      </c>
      <c r="BR3428" s="72">
        <v>0</v>
      </c>
      <c r="BS3428" s="12">
        <v>0</v>
      </c>
      <c r="BT3428" s="72">
        <v>0</v>
      </c>
      <c r="BU3428" s="72">
        <v>0</v>
      </c>
      <c r="BV3428" s="12">
        <v>601.43200000000002</v>
      </c>
      <c r="BW3428" s="72">
        <v>100</v>
      </c>
      <c r="BX3428" s="72">
        <v>8.7680000000000007</v>
      </c>
      <c r="BY3428" s="13"/>
      <c r="BZ3428" s="13"/>
    </row>
    <row r="3429" spans="1:78" ht="12.75" customHeight="1">
      <c r="A3429" s="122" t="s">
        <v>65</v>
      </c>
      <c r="B3429" s="71" t="s">
        <v>82</v>
      </c>
      <c r="C3429" s="71" t="s">
        <v>24</v>
      </c>
      <c r="D3429" s="34">
        <v>45536</v>
      </c>
      <c r="E3429" s="12">
        <v>0</v>
      </c>
      <c r="F3429" s="72">
        <v>0</v>
      </c>
      <c r="G3429" s="72">
        <v>0</v>
      </c>
      <c r="H3429" s="12">
        <v>43.555</v>
      </c>
      <c r="I3429" s="72">
        <v>7.7489999999999997</v>
      </c>
      <c r="J3429" s="72">
        <v>46.377000000000002</v>
      </c>
      <c r="K3429" s="12">
        <v>121.947</v>
      </c>
      <c r="L3429" s="72">
        <v>21.696000000000002</v>
      </c>
      <c r="M3429" s="72">
        <v>23.797000000000001</v>
      </c>
      <c r="N3429" s="12">
        <v>165.50200000000001</v>
      </c>
      <c r="O3429" s="72">
        <v>29.445</v>
      </c>
      <c r="P3429" s="72">
        <v>21.331</v>
      </c>
      <c r="Q3429" s="12">
        <v>14.497999999999999</v>
      </c>
      <c r="R3429" s="72">
        <v>2.5790000000000002</v>
      </c>
      <c r="S3429" s="72">
        <v>43.895000000000003</v>
      </c>
      <c r="T3429" s="12">
        <v>180</v>
      </c>
      <c r="U3429" s="72">
        <v>32.024000000000001</v>
      </c>
      <c r="V3429" s="72">
        <v>21.152999999999999</v>
      </c>
      <c r="W3429" s="12">
        <v>382.07400000000001</v>
      </c>
      <c r="X3429" s="72">
        <v>67.975999999999999</v>
      </c>
      <c r="Y3429" s="72">
        <v>11.577</v>
      </c>
      <c r="Z3429" s="12">
        <v>562.07399999999996</v>
      </c>
      <c r="AA3429" s="72">
        <v>100</v>
      </c>
      <c r="AB3429" s="72">
        <v>9.4960000000000004</v>
      </c>
      <c r="AC3429" s="12">
        <v>562.07399999999996</v>
      </c>
      <c r="AD3429" s="72">
        <v>100</v>
      </c>
      <c r="AE3429" s="72">
        <v>9.4960000000000004</v>
      </c>
      <c r="AF3429" s="12">
        <v>0</v>
      </c>
      <c r="AG3429" s="72">
        <v>0</v>
      </c>
      <c r="AH3429" s="72">
        <v>0</v>
      </c>
      <c r="AI3429" s="12">
        <v>0</v>
      </c>
      <c r="AJ3429" s="72">
        <v>0</v>
      </c>
      <c r="AK3429" s="72">
        <v>0</v>
      </c>
      <c r="AL3429" s="12">
        <v>0</v>
      </c>
      <c r="AM3429" s="72">
        <v>0</v>
      </c>
      <c r="AN3429" s="72">
        <v>0</v>
      </c>
      <c r="AO3429" s="12">
        <v>562.07399999999996</v>
      </c>
      <c r="AP3429" s="72">
        <v>100</v>
      </c>
      <c r="AQ3429" s="72">
        <v>9.4960000000000004</v>
      </c>
      <c r="AR3429" s="12">
        <v>0</v>
      </c>
      <c r="AS3429" s="72">
        <v>0</v>
      </c>
      <c r="AT3429" s="72">
        <v>0</v>
      </c>
      <c r="AU3429" s="12">
        <v>0</v>
      </c>
      <c r="AV3429" s="72">
        <v>0</v>
      </c>
      <c r="AW3429" s="72">
        <v>0</v>
      </c>
      <c r="AX3429" s="12">
        <v>0</v>
      </c>
      <c r="AY3429" s="72">
        <v>0</v>
      </c>
      <c r="AZ3429" s="72">
        <v>0</v>
      </c>
      <c r="BA3429" s="12">
        <v>0</v>
      </c>
      <c r="BB3429" s="72">
        <v>0</v>
      </c>
      <c r="BC3429" s="72">
        <v>0</v>
      </c>
      <c r="BD3429" s="12">
        <v>0</v>
      </c>
      <c r="BE3429" s="72">
        <v>0</v>
      </c>
      <c r="BF3429" s="72">
        <v>0</v>
      </c>
      <c r="BG3429" s="12">
        <v>0</v>
      </c>
      <c r="BH3429" s="72">
        <v>0</v>
      </c>
      <c r="BI3429" s="72">
        <v>0</v>
      </c>
      <c r="BJ3429" s="12">
        <v>0</v>
      </c>
      <c r="BK3429" s="72">
        <v>0</v>
      </c>
      <c r="BL3429" s="72">
        <v>0</v>
      </c>
      <c r="BM3429" s="12">
        <v>0</v>
      </c>
      <c r="BN3429" s="72">
        <v>0</v>
      </c>
      <c r="BO3429" s="72">
        <v>0</v>
      </c>
      <c r="BP3429" s="12">
        <v>0</v>
      </c>
      <c r="BQ3429" s="72">
        <v>0</v>
      </c>
      <c r="BR3429" s="72">
        <v>0</v>
      </c>
      <c r="BS3429" s="12">
        <v>0</v>
      </c>
      <c r="BT3429" s="72">
        <v>0</v>
      </c>
      <c r="BU3429" s="72">
        <v>0</v>
      </c>
      <c r="BV3429" s="12">
        <v>562.07399999999996</v>
      </c>
      <c r="BW3429" s="72">
        <v>100</v>
      </c>
      <c r="BX3429" s="72">
        <v>9.4960000000000004</v>
      </c>
      <c r="BY3429" s="13"/>
      <c r="BZ3429" s="13"/>
    </row>
    <row r="3430" spans="1:78" ht="12.75" customHeight="1">
      <c r="A3430" s="122" t="s">
        <v>65</v>
      </c>
      <c r="B3430" s="71" t="s">
        <v>82</v>
      </c>
      <c r="C3430" s="71" t="s">
        <v>24</v>
      </c>
      <c r="D3430" s="34">
        <v>45627</v>
      </c>
      <c r="E3430" s="12">
        <v>0</v>
      </c>
      <c r="F3430" s="72">
        <v>0</v>
      </c>
      <c r="G3430" s="72">
        <v>0</v>
      </c>
      <c r="H3430" s="12">
        <v>56.533999999999999</v>
      </c>
      <c r="I3430" s="72">
        <v>10.301</v>
      </c>
      <c r="J3430" s="72">
        <v>37.796999999999997</v>
      </c>
      <c r="K3430" s="12">
        <v>97.286000000000001</v>
      </c>
      <c r="L3430" s="72">
        <v>17.725999999999999</v>
      </c>
      <c r="M3430" s="72">
        <v>24.678999999999998</v>
      </c>
      <c r="N3430" s="12">
        <v>153.821</v>
      </c>
      <c r="O3430" s="72">
        <v>28.026</v>
      </c>
      <c r="P3430" s="72">
        <v>24.335000000000001</v>
      </c>
      <c r="Q3430" s="12">
        <v>21.867000000000001</v>
      </c>
      <c r="R3430" s="72">
        <v>3.984</v>
      </c>
      <c r="S3430" s="72">
        <v>55.555</v>
      </c>
      <c r="T3430" s="12">
        <v>175.68799999999999</v>
      </c>
      <c r="U3430" s="72">
        <v>32.01</v>
      </c>
      <c r="V3430" s="72">
        <v>23.727</v>
      </c>
      <c r="W3430" s="12">
        <v>373.16</v>
      </c>
      <c r="X3430" s="72">
        <v>67.989999999999995</v>
      </c>
      <c r="Y3430" s="72">
        <v>15.233000000000001</v>
      </c>
      <c r="Z3430" s="12">
        <v>548.84699999999998</v>
      </c>
      <c r="AA3430" s="72">
        <v>100</v>
      </c>
      <c r="AB3430" s="72">
        <v>12.667999999999999</v>
      </c>
      <c r="AC3430" s="12">
        <v>548.84699999999998</v>
      </c>
      <c r="AD3430" s="72">
        <v>100</v>
      </c>
      <c r="AE3430" s="72">
        <v>12.667999999999999</v>
      </c>
      <c r="AF3430" s="12">
        <v>0</v>
      </c>
      <c r="AG3430" s="72">
        <v>0</v>
      </c>
      <c r="AH3430" s="72">
        <v>0</v>
      </c>
      <c r="AI3430" s="12">
        <v>0</v>
      </c>
      <c r="AJ3430" s="72">
        <v>0</v>
      </c>
      <c r="AK3430" s="72">
        <v>0</v>
      </c>
      <c r="AL3430" s="12">
        <v>0</v>
      </c>
      <c r="AM3430" s="72">
        <v>0</v>
      </c>
      <c r="AN3430" s="72">
        <v>0</v>
      </c>
      <c r="AO3430" s="12">
        <v>548.84699999999998</v>
      </c>
      <c r="AP3430" s="72">
        <v>100</v>
      </c>
      <c r="AQ3430" s="72">
        <v>12.667999999999999</v>
      </c>
      <c r="AR3430" s="12">
        <v>0</v>
      </c>
      <c r="AS3430" s="72">
        <v>0</v>
      </c>
      <c r="AT3430" s="72">
        <v>0</v>
      </c>
      <c r="AU3430" s="12">
        <v>0</v>
      </c>
      <c r="AV3430" s="72">
        <v>0</v>
      </c>
      <c r="AW3430" s="72">
        <v>0</v>
      </c>
      <c r="AX3430" s="12">
        <v>0</v>
      </c>
      <c r="AY3430" s="72">
        <v>0</v>
      </c>
      <c r="AZ3430" s="72">
        <v>0</v>
      </c>
      <c r="BA3430" s="12">
        <v>0</v>
      </c>
      <c r="BB3430" s="72">
        <v>0</v>
      </c>
      <c r="BC3430" s="72">
        <v>0</v>
      </c>
      <c r="BD3430" s="12">
        <v>0</v>
      </c>
      <c r="BE3430" s="72">
        <v>0</v>
      </c>
      <c r="BF3430" s="72">
        <v>0</v>
      </c>
      <c r="BG3430" s="12">
        <v>0</v>
      </c>
      <c r="BH3430" s="72">
        <v>0</v>
      </c>
      <c r="BI3430" s="72">
        <v>0</v>
      </c>
      <c r="BJ3430" s="12">
        <v>0</v>
      </c>
      <c r="BK3430" s="72">
        <v>0</v>
      </c>
      <c r="BL3430" s="72">
        <v>0</v>
      </c>
      <c r="BM3430" s="12">
        <v>0</v>
      </c>
      <c r="BN3430" s="72">
        <v>0</v>
      </c>
      <c r="BO3430" s="72">
        <v>0</v>
      </c>
      <c r="BP3430" s="12">
        <v>0</v>
      </c>
      <c r="BQ3430" s="72">
        <v>0</v>
      </c>
      <c r="BR3430" s="72">
        <v>0</v>
      </c>
      <c r="BS3430" s="12">
        <v>0</v>
      </c>
      <c r="BT3430" s="72">
        <v>0</v>
      </c>
      <c r="BU3430" s="72">
        <v>0</v>
      </c>
      <c r="BV3430" s="12">
        <v>548.84699999999998</v>
      </c>
      <c r="BW3430" s="72">
        <v>100</v>
      </c>
      <c r="BX3430" s="72">
        <v>12.667999999999999</v>
      </c>
      <c r="BY3430" s="13"/>
      <c r="BZ3430" s="13"/>
    </row>
    <row r="3431" spans="1:78" ht="12.75" customHeight="1">
      <c r="A3431" s="122" t="s">
        <v>65</v>
      </c>
      <c r="B3431" s="71" t="s">
        <v>82</v>
      </c>
      <c r="C3431" s="71" t="s">
        <v>24</v>
      </c>
      <c r="D3431" s="34">
        <v>45717</v>
      </c>
      <c r="E3431" s="12">
        <v>0</v>
      </c>
      <c r="F3431" s="72">
        <v>0</v>
      </c>
      <c r="G3431" s="72">
        <v>0</v>
      </c>
      <c r="H3431" s="12">
        <v>45.9</v>
      </c>
      <c r="I3431" s="72">
        <v>9.5559999999999992</v>
      </c>
      <c r="J3431" s="72">
        <v>41.823999999999998</v>
      </c>
      <c r="K3431" s="12">
        <v>72.855000000000004</v>
      </c>
      <c r="L3431" s="72">
        <v>15.167999999999999</v>
      </c>
      <c r="M3431" s="72">
        <v>43.406999999999996</v>
      </c>
      <c r="N3431" s="12">
        <v>118.755</v>
      </c>
      <c r="O3431" s="72">
        <v>24.725000000000001</v>
      </c>
      <c r="P3431" s="72">
        <v>25.556000000000001</v>
      </c>
      <c r="Q3431" s="12">
        <v>1.8280000000000001</v>
      </c>
      <c r="R3431" s="72">
        <v>0.38100000000000001</v>
      </c>
      <c r="S3431" s="72">
        <v>112.684</v>
      </c>
      <c r="T3431" s="12">
        <v>120.583</v>
      </c>
      <c r="U3431" s="72">
        <v>25.105</v>
      </c>
      <c r="V3431" s="72">
        <v>25.149000000000001</v>
      </c>
      <c r="W3431" s="12">
        <v>359.72199999999998</v>
      </c>
      <c r="X3431" s="72">
        <v>74.894999999999996</v>
      </c>
      <c r="Y3431" s="72">
        <v>15.571</v>
      </c>
      <c r="Z3431" s="12">
        <v>480.30500000000001</v>
      </c>
      <c r="AA3431" s="72">
        <v>100</v>
      </c>
      <c r="AB3431" s="72">
        <v>11.622999999999999</v>
      </c>
      <c r="AC3431" s="12">
        <v>480.30500000000001</v>
      </c>
      <c r="AD3431" s="72">
        <v>100</v>
      </c>
      <c r="AE3431" s="72">
        <v>11.622999999999999</v>
      </c>
      <c r="AF3431" s="12">
        <v>0</v>
      </c>
      <c r="AG3431" s="72">
        <v>0</v>
      </c>
      <c r="AH3431" s="72">
        <v>0</v>
      </c>
      <c r="AI3431" s="12">
        <v>0</v>
      </c>
      <c r="AJ3431" s="72">
        <v>0</v>
      </c>
      <c r="AK3431" s="72">
        <v>0</v>
      </c>
      <c r="AL3431" s="12">
        <v>0</v>
      </c>
      <c r="AM3431" s="72">
        <v>0</v>
      </c>
      <c r="AN3431" s="72">
        <v>0</v>
      </c>
      <c r="AO3431" s="12">
        <v>480.30500000000001</v>
      </c>
      <c r="AP3431" s="72">
        <v>100</v>
      </c>
      <c r="AQ3431" s="72">
        <v>11.622999999999999</v>
      </c>
      <c r="AR3431" s="12">
        <v>0</v>
      </c>
      <c r="AS3431" s="72">
        <v>0</v>
      </c>
      <c r="AT3431" s="72">
        <v>0</v>
      </c>
      <c r="AU3431" s="12">
        <v>0</v>
      </c>
      <c r="AV3431" s="72">
        <v>0</v>
      </c>
      <c r="AW3431" s="72">
        <v>0</v>
      </c>
      <c r="AX3431" s="12">
        <v>0</v>
      </c>
      <c r="AY3431" s="72">
        <v>0</v>
      </c>
      <c r="AZ3431" s="72">
        <v>0</v>
      </c>
      <c r="BA3431" s="12">
        <v>0</v>
      </c>
      <c r="BB3431" s="72">
        <v>0</v>
      </c>
      <c r="BC3431" s="72">
        <v>0</v>
      </c>
      <c r="BD3431" s="12">
        <v>0</v>
      </c>
      <c r="BE3431" s="72">
        <v>0</v>
      </c>
      <c r="BF3431" s="72">
        <v>0</v>
      </c>
      <c r="BG3431" s="12">
        <v>0</v>
      </c>
      <c r="BH3431" s="72">
        <v>0</v>
      </c>
      <c r="BI3431" s="72">
        <v>0</v>
      </c>
      <c r="BJ3431" s="12">
        <v>0</v>
      </c>
      <c r="BK3431" s="72">
        <v>0</v>
      </c>
      <c r="BL3431" s="72">
        <v>0</v>
      </c>
      <c r="BM3431" s="12">
        <v>0</v>
      </c>
      <c r="BN3431" s="72">
        <v>0</v>
      </c>
      <c r="BO3431" s="72">
        <v>0</v>
      </c>
      <c r="BP3431" s="12">
        <v>0</v>
      </c>
      <c r="BQ3431" s="72">
        <v>0</v>
      </c>
      <c r="BR3431" s="72">
        <v>0</v>
      </c>
      <c r="BS3431" s="12">
        <v>0</v>
      </c>
      <c r="BT3431" s="72">
        <v>0</v>
      </c>
      <c r="BU3431" s="72">
        <v>0</v>
      </c>
      <c r="BV3431" s="12">
        <v>480.30500000000001</v>
      </c>
      <c r="BW3431" s="72">
        <v>100</v>
      </c>
      <c r="BX3431" s="72">
        <v>11.622999999999999</v>
      </c>
      <c r="BY3431" s="13"/>
      <c r="BZ3431" s="13"/>
    </row>
    <row r="3432" spans="1:78" ht="12.75" customHeight="1">
      <c r="A3432" s="122" t="s">
        <v>65</v>
      </c>
      <c r="B3432" s="71" t="s">
        <v>82</v>
      </c>
      <c r="C3432" s="71" t="s">
        <v>24</v>
      </c>
      <c r="D3432" s="34">
        <v>45809</v>
      </c>
      <c r="E3432" s="12">
        <v>0</v>
      </c>
      <c r="F3432" s="72">
        <v>0</v>
      </c>
      <c r="G3432" s="72">
        <v>0</v>
      </c>
      <c r="H3432" s="12">
        <v>87.41</v>
      </c>
      <c r="I3432" s="72">
        <v>15.201000000000001</v>
      </c>
      <c r="J3432" s="72">
        <v>19.366</v>
      </c>
      <c r="K3432" s="12">
        <v>112.498</v>
      </c>
      <c r="L3432" s="72">
        <v>19.564</v>
      </c>
      <c r="M3432" s="72">
        <v>30.954000000000001</v>
      </c>
      <c r="N3432" s="12">
        <v>199.90799999999999</v>
      </c>
      <c r="O3432" s="72">
        <v>34.765000000000001</v>
      </c>
      <c r="P3432" s="72">
        <v>20.896999999999998</v>
      </c>
      <c r="Q3432" s="12">
        <v>3.7210000000000001</v>
      </c>
      <c r="R3432" s="72">
        <v>0.64700000000000002</v>
      </c>
      <c r="S3432" s="72">
        <v>112.21599999999999</v>
      </c>
      <c r="T3432" s="12">
        <v>203.62899999999999</v>
      </c>
      <c r="U3432" s="72">
        <v>35.411999999999999</v>
      </c>
      <c r="V3432" s="72">
        <v>21.536000000000001</v>
      </c>
      <c r="W3432" s="12">
        <v>371.40199999999999</v>
      </c>
      <c r="X3432" s="72">
        <v>64.587999999999994</v>
      </c>
      <c r="Y3432" s="72">
        <v>9.484</v>
      </c>
      <c r="Z3432" s="12">
        <v>575.03099999999995</v>
      </c>
      <c r="AA3432" s="72">
        <v>100</v>
      </c>
      <c r="AB3432" s="72">
        <v>9.3659999999999997</v>
      </c>
      <c r="AC3432" s="12">
        <v>575.03099999999995</v>
      </c>
      <c r="AD3432" s="72">
        <v>100</v>
      </c>
      <c r="AE3432" s="72">
        <v>9.3659999999999997</v>
      </c>
      <c r="AF3432" s="12">
        <v>0</v>
      </c>
      <c r="AG3432" s="72">
        <v>0</v>
      </c>
      <c r="AH3432" s="72">
        <v>0</v>
      </c>
      <c r="AI3432" s="12">
        <v>0</v>
      </c>
      <c r="AJ3432" s="72">
        <v>0</v>
      </c>
      <c r="AK3432" s="72">
        <v>0</v>
      </c>
      <c r="AL3432" s="12">
        <v>0</v>
      </c>
      <c r="AM3432" s="72">
        <v>0</v>
      </c>
      <c r="AN3432" s="72">
        <v>0</v>
      </c>
      <c r="AO3432" s="12">
        <v>575.03099999999995</v>
      </c>
      <c r="AP3432" s="72">
        <v>100</v>
      </c>
      <c r="AQ3432" s="72">
        <v>9.3659999999999997</v>
      </c>
      <c r="AR3432" s="12">
        <v>0</v>
      </c>
      <c r="AS3432" s="72">
        <v>0</v>
      </c>
      <c r="AT3432" s="72">
        <v>0</v>
      </c>
      <c r="AU3432" s="12">
        <v>0</v>
      </c>
      <c r="AV3432" s="72">
        <v>0</v>
      </c>
      <c r="AW3432" s="72">
        <v>0</v>
      </c>
      <c r="AX3432" s="12">
        <v>0</v>
      </c>
      <c r="AY3432" s="72">
        <v>0</v>
      </c>
      <c r="AZ3432" s="72">
        <v>0</v>
      </c>
      <c r="BA3432" s="12">
        <v>0</v>
      </c>
      <c r="BB3432" s="72">
        <v>0</v>
      </c>
      <c r="BC3432" s="72">
        <v>0</v>
      </c>
      <c r="BD3432" s="12">
        <v>0</v>
      </c>
      <c r="BE3432" s="72">
        <v>0</v>
      </c>
      <c r="BF3432" s="72">
        <v>0</v>
      </c>
      <c r="BG3432" s="12">
        <v>0</v>
      </c>
      <c r="BH3432" s="72">
        <v>0</v>
      </c>
      <c r="BI3432" s="72">
        <v>0</v>
      </c>
      <c r="BJ3432" s="12">
        <v>0</v>
      </c>
      <c r="BK3432" s="72">
        <v>0</v>
      </c>
      <c r="BL3432" s="72">
        <v>0</v>
      </c>
      <c r="BM3432" s="12">
        <v>0</v>
      </c>
      <c r="BN3432" s="72">
        <v>0</v>
      </c>
      <c r="BO3432" s="72">
        <v>0</v>
      </c>
      <c r="BP3432" s="12">
        <v>0</v>
      </c>
      <c r="BQ3432" s="72">
        <v>0</v>
      </c>
      <c r="BR3432" s="72">
        <v>0</v>
      </c>
      <c r="BS3432" s="12">
        <v>0</v>
      </c>
      <c r="BT3432" s="72">
        <v>0</v>
      </c>
      <c r="BU3432" s="72">
        <v>0</v>
      </c>
      <c r="BV3432" s="12">
        <v>575.03099999999995</v>
      </c>
      <c r="BW3432" s="72">
        <v>100</v>
      </c>
      <c r="BX3432" s="72">
        <v>9.3659999999999997</v>
      </c>
      <c r="BY3432" s="13"/>
      <c r="BZ3432" s="13"/>
    </row>
    <row r="3433" spans="1:78" ht="12.75" customHeight="1">
      <c r="A3433" s="122" t="s">
        <v>65</v>
      </c>
      <c r="B3433" s="71" t="s">
        <v>82</v>
      </c>
      <c r="C3433" s="71" t="s">
        <v>24</v>
      </c>
      <c r="D3433" s="34">
        <v>45901</v>
      </c>
      <c r="E3433" s="12">
        <v>0</v>
      </c>
      <c r="F3433" s="72">
        <v>0</v>
      </c>
      <c r="G3433" s="72">
        <v>0</v>
      </c>
      <c r="H3433" s="12">
        <v>149.47999999999999</v>
      </c>
      <c r="I3433" s="72">
        <v>27.802</v>
      </c>
      <c r="J3433" s="72">
        <v>30.231999999999999</v>
      </c>
      <c r="K3433" s="12">
        <v>31.177</v>
      </c>
      <c r="L3433" s="72">
        <v>5.7990000000000004</v>
      </c>
      <c r="M3433" s="72">
        <v>50.36</v>
      </c>
      <c r="N3433" s="12">
        <v>180.65799999999999</v>
      </c>
      <c r="O3433" s="72">
        <v>33.600999999999999</v>
      </c>
      <c r="P3433" s="72">
        <v>25.869</v>
      </c>
      <c r="Q3433" s="12">
        <v>17.971</v>
      </c>
      <c r="R3433" s="72">
        <v>3.343</v>
      </c>
      <c r="S3433" s="72">
        <v>71.31</v>
      </c>
      <c r="T3433" s="12">
        <v>198.62899999999999</v>
      </c>
      <c r="U3433" s="72">
        <v>36.944000000000003</v>
      </c>
      <c r="V3433" s="72">
        <v>24.38</v>
      </c>
      <c r="W3433" s="12">
        <v>339.02699999999999</v>
      </c>
      <c r="X3433" s="72">
        <v>63.055999999999997</v>
      </c>
      <c r="Y3433" s="72">
        <v>15.257999999999999</v>
      </c>
      <c r="Z3433" s="12">
        <v>537.65599999999995</v>
      </c>
      <c r="AA3433" s="72">
        <v>100</v>
      </c>
      <c r="AB3433" s="72">
        <v>6.5179999999999998</v>
      </c>
      <c r="AC3433" s="12">
        <v>537.65599999999995</v>
      </c>
      <c r="AD3433" s="72">
        <v>100</v>
      </c>
      <c r="AE3433" s="72">
        <v>6.5179999999999998</v>
      </c>
      <c r="AF3433" s="12">
        <v>0</v>
      </c>
      <c r="AG3433" s="72">
        <v>0</v>
      </c>
      <c r="AH3433" s="72">
        <v>0</v>
      </c>
      <c r="AI3433" s="12">
        <v>0</v>
      </c>
      <c r="AJ3433" s="72">
        <v>0</v>
      </c>
      <c r="AK3433" s="72">
        <v>0</v>
      </c>
      <c r="AL3433" s="12">
        <v>0</v>
      </c>
      <c r="AM3433" s="72">
        <v>0</v>
      </c>
      <c r="AN3433" s="72">
        <v>0</v>
      </c>
      <c r="AO3433" s="12">
        <v>537.65599999999995</v>
      </c>
      <c r="AP3433" s="72">
        <v>100</v>
      </c>
      <c r="AQ3433" s="72">
        <v>6.5179999999999998</v>
      </c>
      <c r="AR3433" s="12">
        <v>0</v>
      </c>
      <c r="AS3433" s="72">
        <v>0</v>
      </c>
      <c r="AT3433" s="72">
        <v>0</v>
      </c>
      <c r="AU3433" s="12">
        <v>0</v>
      </c>
      <c r="AV3433" s="72">
        <v>0</v>
      </c>
      <c r="AW3433" s="72">
        <v>0</v>
      </c>
      <c r="AX3433" s="12">
        <v>0</v>
      </c>
      <c r="AY3433" s="72">
        <v>0</v>
      </c>
      <c r="AZ3433" s="72">
        <v>0</v>
      </c>
      <c r="BA3433" s="12">
        <v>0</v>
      </c>
      <c r="BB3433" s="72">
        <v>0</v>
      </c>
      <c r="BC3433" s="72">
        <v>0</v>
      </c>
      <c r="BD3433" s="12">
        <v>0</v>
      </c>
      <c r="BE3433" s="72">
        <v>0</v>
      </c>
      <c r="BF3433" s="72">
        <v>0</v>
      </c>
      <c r="BG3433" s="12">
        <v>0</v>
      </c>
      <c r="BH3433" s="72">
        <v>0</v>
      </c>
      <c r="BI3433" s="72">
        <v>0</v>
      </c>
      <c r="BJ3433" s="12">
        <v>0</v>
      </c>
      <c r="BK3433" s="72">
        <v>0</v>
      </c>
      <c r="BL3433" s="72">
        <v>0</v>
      </c>
      <c r="BM3433" s="12">
        <v>0</v>
      </c>
      <c r="BN3433" s="72">
        <v>0</v>
      </c>
      <c r="BO3433" s="72">
        <v>0</v>
      </c>
      <c r="BP3433" s="12">
        <v>0</v>
      </c>
      <c r="BQ3433" s="72">
        <v>0</v>
      </c>
      <c r="BR3433" s="72">
        <v>0</v>
      </c>
      <c r="BS3433" s="12">
        <v>0</v>
      </c>
      <c r="BT3433" s="72">
        <v>0</v>
      </c>
      <c r="BU3433" s="72">
        <v>0</v>
      </c>
      <c r="BV3433" s="12">
        <v>537.65599999999995</v>
      </c>
      <c r="BW3433" s="72">
        <v>100</v>
      </c>
      <c r="BX3433" s="72">
        <v>6.5179999999999998</v>
      </c>
      <c r="BY3433" s="13"/>
      <c r="BZ3433" s="13"/>
    </row>
    <row r="3434" spans="1:78" ht="12.75" customHeight="1">
      <c r="A3434" s="122" t="s">
        <v>65</v>
      </c>
      <c r="B3434" s="71" t="s">
        <v>82</v>
      </c>
      <c r="C3434" s="71" t="s">
        <v>24</v>
      </c>
      <c r="D3434" s="34">
        <v>45992</v>
      </c>
      <c r="E3434" s="12">
        <v>0</v>
      </c>
      <c r="F3434" s="72">
        <v>0</v>
      </c>
      <c r="G3434" s="72">
        <v>0</v>
      </c>
      <c r="H3434" s="12">
        <v>45.957999999999998</v>
      </c>
      <c r="I3434" s="72">
        <v>8.3409999999999993</v>
      </c>
      <c r="J3434" s="72">
        <v>42.091000000000001</v>
      </c>
      <c r="K3434" s="12">
        <v>74.533000000000001</v>
      </c>
      <c r="L3434" s="72">
        <v>13.528</v>
      </c>
      <c r="M3434" s="72">
        <v>35.521999999999998</v>
      </c>
      <c r="N3434" s="12">
        <v>120.491</v>
      </c>
      <c r="O3434" s="72">
        <v>21.869</v>
      </c>
      <c r="P3434" s="72">
        <v>28.565000000000001</v>
      </c>
      <c r="Q3434" s="12">
        <v>15.496</v>
      </c>
      <c r="R3434" s="72">
        <v>2.8130000000000002</v>
      </c>
      <c r="S3434" s="72">
        <v>81.546000000000006</v>
      </c>
      <c r="T3434" s="12">
        <v>135.98699999999999</v>
      </c>
      <c r="U3434" s="72">
        <v>24.681999999999999</v>
      </c>
      <c r="V3434" s="72">
        <v>26.795999999999999</v>
      </c>
      <c r="W3434" s="12">
        <v>414.97300000000001</v>
      </c>
      <c r="X3434" s="72">
        <v>75.317999999999998</v>
      </c>
      <c r="Y3434" s="72">
        <v>14.502000000000001</v>
      </c>
      <c r="Z3434" s="12">
        <v>550.96</v>
      </c>
      <c r="AA3434" s="72">
        <v>100</v>
      </c>
      <c r="AB3434" s="72">
        <v>10.798999999999999</v>
      </c>
      <c r="AC3434" s="12">
        <v>550.96</v>
      </c>
      <c r="AD3434" s="72">
        <v>100</v>
      </c>
      <c r="AE3434" s="72">
        <v>10.798999999999999</v>
      </c>
      <c r="AF3434" s="12">
        <v>0</v>
      </c>
      <c r="AG3434" s="72">
        <v>0</v>
      </c>
      <c r="AH3434" s="72">
        <v>0</v>
      </c>
      <c r="AI3434" s="12">
        <v>0</v>
      </c>
      <c r="AJ3434" s="72">
        <v>0</v>
      </c>
      <c r="AK3434" s="72">
        <v>0</v>
      </c>
      <c r="AL3434" s="12">
        <v>0</v>
      </c>
      <c r="AM3434" s="72">
        <v>0</v>
      </c>
      <c r="AN3434" s="72">
        <v>0</v>
      </c>
      <c r="AO3434" s="12">
        <v>550.96</v>
      </c>
      <c r="AP3434" s="72">
        <v>100</v>
      </c>
      <c r="AQ3434" s="72">
        <v>10.798999999999999</v>
      </c>
      <c r="AR3434" s="12">
        <v>0</v>
      </c>
      <c r="AS3434" s="72">
        <v>0</v>
      </c>
      <c r="AT3434" s="72">
        <v>0</v>
      </c>
      <c r="AU3434" s="12">
        <v>0</v>
      </c>
      <c r="AV3434" s="72">
        <v>0</v>
      </c>
      <c r="AW3434" s="72">
        <v>0</v>
      </c>
      <c r="AX3434" s="12">
        <v>0</v>
      </c>
      <c r="AY3434" s="72">
        <v>0</v>
      </c>
      <c r="AZ3434" s="72">
        <v>0</v>
      </c>
      <c r="BA3434" s="12">
        <v>0</v>
      </c>
      <c r="BB3434" s="72">
        <v>0</v>
      </c>
      <c r="BC3434" s="72">
        <v>0</v>
      </c>
      <c r="BD3434" s="12">
        <v>0</v>
      </c>
      <c r="BE3434" s="72">
        <v>0</v>
      </c>
      <c r="BF3434" s="72">
        <v>0</v>
      </c>
      <c r="BG3434" s="12">
        <v>0</v>
      </c>
      <c r="BH3434" s="72">
        <v>0</v>
      </c>
      <c r="BI3434" s="72">
        <v>0</v>
      </c>
      <c r="BJ3434" s="12">
        <v>0</v>
      </c>
      <c r="BK3434" s="72">
        <v>0</v>
      </c>
      <c r="BL3434" s="72">
        <v>0</v>
      </c>
      <c r="BM3434" s="12">
        <v>0</v>
      </c>
      <c r="BN3434" s="72">
        <v>0</v>
      </c>
      <c r="BO3434" s="72">
        <v>0</v>
      </c>
      <c r="BP3434" s="12">
        <v>0</v>
      </c>
      <c r="BQ3434" s="72">
        <v>0</v>
      </c>
      <c r="BR3434" s="72">
        <v>0</v>
      </c>
      <c r="BS3434" s="12">
        <v>0</v>
      </c>
      <c r="BT3434" s="72">
        <v>0</v>
      </c>
      <c r="BU3434" s="72">
        <v>0</v>
      </c>
      <c r="BV3434" s="12">
        <v>550.96</v>
      </c>
      <c r="BW3434" s="72">
        <v>100</v>
      </c>
      <c r="BX3434" s="72">
        <v>10.798999999999999</v>
      </c>
      <c r="BY3434" s="13"/>
      <c r="BZ3434" s="13"/>
    </row>
    <row r="3435" spans="1:78" ht="12.75" customHeight="1">
      <c r="A3435" s="122" t="s">
        <v>65</v>
      </c>
      <c r="B3435" s="71" t="s">
        <v>82</v>
      </c>
      <c r="C3435" s="71" t="s">
        <v>24</v>
      </c>
      <c r="D3435" s="34">
        <v>46082</v>
      </c>
      <c r="E3435" s="12">
        <v>0</v>
      </c>
      <c r="F3435" s="72">
        <v>0</v>
      </c>
      <c r="G3435" s="72">
        <v>0</v>
      </c>
      <c r="H3435" s="12">
        <v>145.452</v>
      </c>
      <c r="I3435" s="72">
        <v>28.835999999999999</v>
      </c>
      <c r="J3435" s="72">
        <v>32.707999999999998</v>
      </c>
      <c r="K3435" s="12">
        <v>59.039000000000001</v>
      </c>
      <c r="L3435" s="72">
        <v>11.704000000000001</v>
      </c>
      <c r="M3435" s="72">
        <v>53.512999999999998</v>
      </c>
      <c r="N3435" s="12">
        <v>204.49100000000001</v>
      </c>
      <c r="O3435" s="72">
        <v>40.54</v>
      </c>
      <c r="P3435" s="72">
        <v>25.981999999999999</v>
      </c>
      <c r="Q3435" s="12">
        <v>7.7469999999999999</v>
      </c>
      <c r="R3435" s="72">
        <v>1.536</v>
      </c>
      <c r="S3435" s="72">
        <v>104.90900000000001</v>
      </c>
      <c r="T3435" s="12">
        <v>212.238</v>
      </c>
      <c r="U3435" s="72">
        <v>42.076000000000001</v>
      </c>
      <c r="V3435" s="72">
        <v>24.853999999999999</v>
      </c>
      <c r="W3435" s="12">
        <v>292.17899999999997</v>
      </c>
      <c r="X3435" s="72">
        <v>57.923999999999999</v>
      </c>
      <c r="Y3435" s="72">
        <v>16.161000000000001</v>
      </c>
      <c r="Z3435" s="12">
        <v>504.41699999999997</v>
      </c>
      <c r="AA3435" s="72">
        <v>100</v>
      </c>
      <c r="AB3435" s="72">
        <v>11.199</v>
      </c>
      <c r="AC3435" s="12">
        <v>504.41699999999997</v>
      </c>
      <c r="AD3435" s="72">
        <v>100</v>
      </c>
      <c r="AE3435" s="72">
        <v>11.199</v>
      </c>
      <c r="AF3435" s="12">
        <v>0</v>
      </c>
      <c r="AG3435" s="72">
        <v>0</v>
      </c>
      <c r="AH3435" s="72">
        <v>0</v>
      </c>
      <c r="AI3435" s="12">
        <v>0</v>
      </c>
      <c r="AJ3435" s="72">
        <v>0</v>
      </c>
      <c r="AK3435" s="72">
        <v>0</v>
      </c>
      <c r="AL3435" s="12">
        <v>0</v>
      </c>
      <c r="AM3435" s="72">
        <v>0</v>
      </c>
      <c r="AN3435" s="72">
        <v>0</v>
      </c>
      <c r="AO3435" s="12">
        <v>504.41699999999997</v>
      </c>
      <c r="AP3435" s="72">
        <v>100</v>
      </c>
      <c r="AQ3435" s="72">
        <v>11.199</v>
      </c>
      <c r="AR3435" s="12">
        <v>0</v>
      </c>
      <c r="AS3435" s="72">
        <v>0</v>
      </c>
      <c r="AT3435" s="72">
        <v>0</v>
      </c>
      <c r="AU3435" s="12">
        <v>0</v>
      </c>
      <c r="AV3435" s="72">
        <v>0</v>
      </c>
      <c r="AW3435" s="72">
        <v>0</v>
      </c>
      <c r="AX3435" s="12">
        <v>0</v>
      </c>
      <c r="AY3435" s="72">
        <v>0</v>
      </c>
      <c r="AZ3435" s="72">
        <v>0</v>
      </c>
      <c r="BA3435" s="12">
        <v>0</v>
      </c>
      <c r="BB3435" s="72">
        <v>0</v>
      </c>
      <c r="BC3435" s="72">
        <v>0</v>
      </c>
      <c r="BD3435" s="12">
        <v>0</v>
      </c>
      <c r="BE3435" s="72">
        <v>0</v>
      </c>
      <c r="BF3435" s="72">
        <v>0</v>
      </c>
      <c r="BG3435" s="12">
        <v>0</v>
      </c>
      <c r="BH3435" s="72">
        <v>0</v>
      </c>
      <c r="BI3435" s="72">
        <v>0</v>
      </c>
      <c r="BJ3435" s="12">
        <v>0</v>
      </c>
      <c r="BK3435" s="72">
        <v>0</v>
      </c>
      <c r="BL3435" s="72">
        <v>0</v>
      </c>
      <c r="BM3435" s="12">
        <v>0</v>
      </c>
      <c r="BN3435" s="72">
        <v>0</v>
      </c>
      <c r="BO3435" s="72">
        <v>0</v>
      </c>
      <c r="BP3435" s="12">
        <v>0</v>
      </c>
      <c r="BQ3435" s="72">
        <v>0</v>
      </c>
      <c r="BR3435" s="72">
        <v>0</v>
      </c>
      <c r="BS3435" s="12">
        <v>0</v>
      </c>
      <c r="BT3435" s="72">
        <v>0</v>
      </c>
      <c r="BU3435" s="72">
        <v>0</v>
      </c>
      <c r="BV3435" s="12">
        <v>504.41699999999997</v>
      </c>
      <c r="BW3435" s="72">
        <v>100</v>
      </c>
      <c r="BX3435" s="72">
        <v>11.199</v>
      </c>
      <c r="BY3435" s="13"/>
      <c r="BZ3435" s="13"/>
    </row>
    <row r="3436" spans="1:78" ht="12.75" customHeight="1">
      <c r="A3436" s="122" t="s">
        <v>65</v>
      </c>
      <c r="B3436" s="71" t="s">
        <v>82</v>
      </c>
      <c r="C3436" s="71" t="s">
        <v>24</v>
      </c>
      <c r="D3436" s="34">
        <v>46174</v>
      </c>
      <c r="E3436" s="12">
        <v>0</v>
      </c>
      <c r="F3436" s="72">
        <v>0</v>
      </c>
      <c r="G3436" s="72">
        <v>0</v>
      </c>
      <c r="H3436" s="12">
        <v>88.731999999999999</v>
      </c>
      <c r="I3436" s="72">
        <v>15.454000000000001</v>
      </c>
      <c r="J3436" s="72">
        <v>42.51</v>
      </c>
      <c r="K3436" s="12">
        <v>67.460999999999999</v>
      </c>
      <c r="L3436" s="72">
        <v>11.749000000000001</v>
      </c>
      <c r="M3436" s="72">
        <v>31.273</v>
      </c>
      <c r="N3436" s="12">
        <v>156.19200000000001</v>
      </c>
      <c r="O3436" s="72">
        <v>27.202999999999999</v>
      </c>
      <c r="P3436" s="72">
        <v>28.431999999999999</v>
      </c>
      <c r="Q3436" s="12">
        <v>3.0830000000000002</v>
      </c>
      <c r="R3436" s="72">
        <v>0.53700000000000003</v>
      </c>
      <c r="S3436" s="72">
        <v>76.061000000000007</v>
      </c>
      <c r="T3436" s="12">
        <v>159.27600000000001</v>
      </c>
      <c r="U3436" s="72">
        <v>27.74</v>
      </c>
      <c r="V3436" s="72">
        <v>28.347000000000001</v>
      </c>
      <c r="W3436" s="12">
        <v>414.89</v>
      </c>
      <c r="X3436" s="72">
        <v>72.260000000000005</v>
      </c>
      <c r="Y3436" s="72">
        <v>13.47</v>
      </c>
      <c r="Z3436" s="12">
        <v>574.16499999999996</v>
      </c>
      <c r="AA3436" s="72">
        <v>100</v>
      </c>
      <c r="AB3436" s="72">
        <v>12.337</v>
      </c>
      <c r="AC3436" s="12">
        <v>574.16499999999996</v>
      </c>
      <c r="AD3436" s="72">
        <v>100</v>
      </c>
      <c r="AE3436" s="72">
        <v>12.337</v>
      </c>
      <c r="AF3436" s="12">
        <v>0</v>
      </c>
      <c r="AG3436" s="72">
        <v>0</v>
      </c>
      <c r="AH3436" s="72">
        <v>0</v>
      </c>
      <c r="AI3436" s="12">
        <v>0</v>
      </c>
      <c r="AJ3436" s="72">
        <v>0</v>
      </c>
      <c r="AK3436" s="72">
        <v>0</v>
      </c>
      <c r="AL3436" s="12">
        <v>0</v>
      </c>
      <c r="AM3436" s="72">
        <v>0</v>
      </c>
      <c r="AN3436" s="72">
        <v>0</v>
      </c>
      <c r="AO3436" s="12">
        <v>574.16499999999996</v>
      </c>
      <c r="AP3436" s="72">
        <v>100</v>
      </c>
      <c r="AQ3436" s="72">
        <v>12.337</v>
      </c>
      <c r="AR3436" s="12">
        <v>0</v>
      </c>
      <c r="AS3436" s="72">
        <v>0</v>
      </c>
      <c r="AT3436" s="72">
        <v>0</v>
      </c>
      <c r="AU3436" s="12">
        <v>0</v>
      </c>
      <c r="AV3436" s="72">
        <v>0</v>
      </c>
      <c r="AW3436" s="72">
        <v>0</v>
      </c>
      <c r="AX3436" s="12">
        <v>0</v>
      </c>
      <c r="AY3436" s="72">
        <v>0</v>
      </c>
      <c r="AZ3436" s="72">
        <v>0</v>
      </c>
      <c r="BA3436" s="12">
        <v>0</v>
      </c>
      <c r="BB3436" s="72">
        <v>0</v>
      </c>
      <c r="BC3436" s="72">
        <v>0</v>
      </c>
      <c r="BD3436" s="12">
        <v>0</v>
      </c>
      <c r="BE3436" s="72">
        <v>0</v>
      </c>
      <c r="BF3436" s="72">
        <v>0</v>
      </c>
      <c r="BG3436" s="12">
        <v>0</v>
      </c>
      <c r="BH3436" s="72">
        <v>0</v>
      </c>
      <c r="BI3436" s="72">
        <v>0</v>
      </c>
      <c r="BJ3436" s="12">
        <v>0</v>
      </c>
      <c r="BK3436" s="72">
        <v>0</v>
      </c>
      <c r="BL3436" s="72">
        <v>0</v>
      </c>
      <c r="BM3436" s="12">
        <v>0</v>
      </c>
      <c r="BN3436" s="72">
        <v>0</v>
      </c>
      <c r="BO3436" s="72">
        <v>0</v>
      </c>
      <c r="BP3436" s="12">
        <v>0</v>
      </c>
      <c r="BQ3436" s="72">
        <v>0</v>
      </c>
      <c r="BR3436" s="72">
        <v>0</v>
      </c>
      <c r="BS3436" s="12">
        <v>0</v>
      </c>
      <c r="BT3436" s="72">
        <v>0</v>
      </c>
      <c r="BU3436" s="72">
        <v>0</v>
      </c>
      <c r="BV3436" s="12">
        <v>574.16499999999996</v>
      </c>
      <c r="BW3436" s="72">
        <v>100</v>
      </c>
      <c r="BX3436" s="72">
        <v>12.337</v>
      </c>
      <c r="BY3436" s="13"/>
      <c r="BZ3436" s="13"/>
    </row>
    <row r="3437" spans="1:78" ht="12.75" customHeight="1">
      <c r="A3437" s="122" t="s">
        <v>65</v>
      </c>
      <c r="B3437" s="71" t="s">
        <v>82</v>
      </c>
      <c r="C3437" s="71" t="s">
        <v>25</v>
      </c>
      <c r="D3437" s="34">
        <v>41883</v>
      </c>
      <c r="E3437" s="12">
        <v>0</v>
      </c>
      <c r="F3437" s="72">
        <v>0</v>
      </c>
      <c r="G3437" s="72">
        <v>0</v>
      </c>
      <c r="H3437" s="12">
        <v>168.851</v>
      </c>
      <c r="I3437" s="72">
        <v>20.905999999999999</v>
      </c>
      <c r="J3437" s="72">
        <v>20.77</v>
      </c>
      <c r="K3437" s="12">
        <v>88.313999999999993</v>
      </c>
      <c r="L3437" s="72">
        <v>10.935</v>
      </c>
      <c r="M3437" s="72">
        <v>26.841999999999999</v>
      </c>
      <c r="N3437" s="12">
        <v>257.16500000000002</v>
      </c>
      <c r="O3437" s="72">
        <v>31.841000000000001</v>
      </c>
      <c r="P3437" s="72">
        <v>16.140999999999998</v>
      </c>
      <c r="Q3437" s="12">
        <v>28.588999999999999</v>
      </c>
      <c r="R3437" s="72">
        <v>3.54</v>
      </c>
      <c r="S3437" s="72">
        <v>48.865000000000002</v>
      </c>
      <c r="T3437" s="12">
        <v>285.75400000000002</v>
      </c>
      <c r="U3437" s="72">
        <v>35.381</v>
      </c>
      <c r="V3437" s="72">
        <v>16.082000000000001</v>
      </c>
      <c r="W3437" s="12">
        <v>521.9</v>
      </c>
      <c r="X3437" s="72">
        <v>64.619</v>
      </c>
      <c r="Y3437" s="72">
        <v>12.72</v>
      </c>
      <c r="Z3437" s="12">
        <v>807.654</v>
      </c>
      <c r="AA3437" s="72">
        <v>100</v>
      </c>
      <c r="AB3437" s="72">
        <v>8.4879999999999995</v>
      </c>
      <c r="AC3437" s="12">
        <v>807.654</v>
      </c>
      <c r="AD3437" s="72">
        <v>100</v>
      </c>
      <c r="AE3437" s="72">
        <v>8.4879999999999995</v>
      </c>
      <c r="AF3437" s="12">
        <v>0</v>
      </c>
      <c r="AG3437" s="72">
        <v>0</v>
      </c>
      <c r="AH3437" s="72">
        <v>0</v>
      </c>
      <c r="AI3437" s="12">
        <v>0</v>
      </c>
      <c r="AJ3437" s="72">
        <v>0</v>
      </c>
      <c r="AK3437" s="72">
        <v>0</v>
      </c>
      <c r="AL3437" s="12">
        <v>0</v>
      </c>
      <c r="AM3437" s="72">
        <v>0</v>
      </c>
      <c r="AN3437" s="72">
        <v>0</v>
      </c>
      <c r="AO3437" s="12">
        <v>807.654</v>
      </c>
      <c r="AP3437" s="72">
        <v>100</v>
      </c>
      <c r="AQ3437" s="72">
        <v>8.4879999999999995</v>
      </c>
      <c r="AR3437" s="12">
        <v>0</v>
      </c>
      <c r="AS3437" s="72">
        <v>0</v>
      </c>
      <c r="AT3437" s="72">
        <v>0</v>
      </c>
      <c r="AU3437" s="12">
        <v>0</v>
      </c>
      <c r="AV3437" s="72">
        <v>0</v>
      </c>
      <c r="AW3437" s="72">
        <v>0</v>
      </c>
      <c r="AX3437" s="12">
        <v>0</v>
      </c>
      <c r="AY3437" s="72">
        <v>0</v>
      </c>
      <c r="AZ3437" s="72">
        <v>0</v>
      </c>
      <c r="BA3437" s="12">
        <v>0</v>
      </c>
      <c r="BB3437" s="72">
        <v>0</v>
      </c>
      <c r="BC3437" s="72">
        <v>0</v>
      </c>
      <c r="BD3437" s="12">
        <v>0</v>
      </c>
      <c r="BE3437" s="72">
        <v>0</v>
      </c>
      <c r="BF3437" s="72">
        <v>0</v>
      </c>
      <c r="BG3437" s="12">
        <v>0</v>
      </c>
      <c r="BH3437" s="72">
        <v>0</v>
      </c>
      <c r="BI3437" s="72">
        <v>0</v>
      </c>
      <c r="BJ3437" s="12">
        <v>0</v>
      </c>
      <c r="BK3437" s="72">
        <v>0</v>
      </c>
      <c r="BL3437" s="72">
        <v>0</v>
      </c>
      <c r="BM3437" s="12">
        <v>0</v>
      </c>
      <c r="BN3437" s="72">
        <v>0</v>
      </c>
      <c r="BO3437" s="72">
        <v>0</v>
      </c>
      <c r="BP3437" s="12">
        <v>0</v>
      </c>
      <c r="BQ3437" s="72">
        <v>0</v>
      </c>
      <c r="BR3437" s="72">
        <v>0</v>
      </c>
      <c r="BS3437" s="12">
        <v>0</v>
      </c>
      <c r="BT3437" s="72">
        <v>0</v>
      </c>
      <c r="BU3437" s="72">
        <v>0</v>
      </c>
      <c r="BV3437" s="12">
        <v>807.654</v>
      </c>
      <c r="BW3437" s="72">
        <v>100</v>
      </c>
      <c r="BX3437" s="72">
        <v>8.4879999999999995</v>
      </c>
      <c r="BY3437" s="13"/>
      <c r="BZ3437" s="13"/>
    </row>
    <row r="3438" spans="1:78" ht="12.75" customHeight="1">
      <c r="A3438" s="122" t="s">
        <v>65</v>
      </c>
      <c r="B3438" s="71" t="s">
        <v>82</v>
      </c>
      <c r="C3438" s="71" t="s">
        <v>25</v>
      </c>
      <c r="D3438" s="34">
        <v>41974</v>
      </c>
      <c r="E3438" s="12">
        <v>0</v>
      </c>
      <c r="F3438" s="72">
        <v>0</v>
      </c>
      <c r="G3438" s="72">
        <v>0</v>
      </c>
      <c r="H3438" s="12">
        <v>151.245</v>
      </c>
      <c r="I3438" s="72">
        <v>18.838999999999999</v>
      </c>
      <c r="J3438" s="72">
        <v>30.172999999999998</v>
      </c>
      <c r="K3438" s="12">
        <v>144.11799999999999</v>
      </c>
      <c r="L3438" s="72">
        <v>17.951000000000001</v>
      </c>
      <c r="M3438" s="72">
        <v>29.181999999999999</v>
      </c>
      <c r="N3438" s="12">
        <v>295.363</v>
      </c>
      <c r="O3438" s="72">
        <v>36.789000000000001</v>
      </c>
      <c r="P3438" s="72">
        <v>16.219000000000001</v>
      </c>
      <c r="Q3438" s="12">
        <v>0</v>
      </c>
      <c r="R3438" s="72">
        <v>0</v>
      </c>
      <c r="S3438" s="72">
        <v>0</v>
      </c>
      <c r="T3438" s="12">
        <v>295.363</v>
      </c>
      <c r="U3438" s="72">
        <v>36.789000000000001</v>
      </c>
      <c r="V3438" s="72">
        <v>16.219000000000001</v>
      </c>
      <c r="W3438" s="12">
        <v>507.48399999999998</v>
      </c>
      <c r="X3438" s="72">
        <v>63.210999999999999</v>
      </c>
      <c r="Y3438" s="72">
        <v>13.76</v>
      </c>
      <c r="Z3438" s="12">
        <v>802.84699999999998</v>
      </c>
      <c r="AA3438" s="72">
        <v>100</v>
      </c>
      <c r="AB3438" s="72">
        <v>7.3129999999999997</v>
      </c>
      <c r="AC3438" s="12">
        <v>802.84699999999998</v>
      </c>
      <c r="AD3438" s="72">
        <v>100</v>
      </c>
      <c r="AE3438" s="72">
        <v>7.3129999999999997</v>
      </c>
      <c r="AF3438" s="12">
        <v>0</v>
      </c>
      <c r="AG3438" s="72">
        <v>0</v>
      </c>
      <c r="AH3438" s="72">
        <v>0</v>
      </c>
      <c r="AI3438" s="12">
        <v>0</v>
      </c>
      <c r="AJ3438" s="72">
        <v>0</v>
      </c>
      <c r="AK3438" s="72">
        <v>0</v>
      </c>
      <c r="AL3438" s="12">
        <v>0</v>
      </c>
      <c r="AM3438" s="72">
        <v>0</v>
      </c>
      <c r="AN3438" s="72">
        <v>0</v>
      </c>
      <c r="AO3438" s="12">
        <v>802.84699999999998</v>
      </c>
      <c r="AP3438" s="72">
        <v>100</v>
      </c>
      <c r="AQ3438" s="72">
        <v>7.3129999999999997</v>
      </c>
      <c r="AR3438" s="12">
        <v>0</v>
      </c>
      <c r="AS3438" s="72">
        <v>0</v>
      </c>
      <c r="AT3438" s="72">
        <v>0</v>
      </c>
      <c r="AU3438" s="12">
        <v>0</v>
      </c>
      <c r="AV3438" s="72">
        <v>0</v>
      </c>
      <c r="AW3438" s="72">
        <v>0</v>
      </c>
      <c r="AX3438" s="12">
        <v>0</v>
      </c>
      <c r="AY3438" s="72">
        <v>0</v>
      </c>
      <c r="AZ3438" s="72">
        <v>0</v>
      </c>
      <c r="BA3438" s="12">
        <v>0</v>
      </c>
      <c r="BB3438" s="72">
        <v>0</v>
      </c>
      <c r="BC3438" s="72">
        <v>0</v>
      </c>
      <c r="BD3438" s="12">
        <v>0</v>
      </c>
      <c r="BE3438" s="72">
        <v>0</v>
      </c>
      <c r="BF3438" s="72">
        <v>0</v>
      </c>
      <c r="BG3438" s="12">
        <v>0</v>
      </c>
      <c r="BH3438" s="72">
        <v>0</v>
      </c>
      <c r="BI3438" s="72">
        <v>0</v>
      </c>
      <c r="BJ3438" s="12">
        <v>0</v>
      </c>
      <c r="BK3438" s="72">
        <v>0</v>
      </c>
      <c r="BL3438" s="72">
        <v>0</v>
      </c>
      <c r="BM3438" s="12">
        <v>0</v>
      </c>
      <c r="BN3438" s="72">
        <v>0</v>
      </c>
      <c r="BO3438" s="72">
        <v>0</v>
      </c>
      <c r="BP3438" s="12">
        <v>0</v>
      </c>
      <c r="BQ3438" s="72">
        <v>0</v>
      </c>
      <c r="BR3438" s="72">
        <v>0</v>
      </c>
      <c r="BS3438" s="12">
        <v>0</v>
      </c>
      <c r="BT3438" s="72">
        <v>0</v>
      </c>
      <c r="BU3438" s="72">
        <v>0</v>
      </c>
      <c r="BV3438" s="12">
        <v>802.84699999999998</v>
      </c>
      <c r="BW3438" s="72">
        <v>100</v>
      </c>
      <c r="BX3438" s="72">
        <v>7.3129999999999997</v>
      </c>
      <c r="BY3438" s="13"/>
      <c r="BZ3438" s="13"/>
    </row>
    <row r="3439" spans="1:78" ht="12.75" customHeight="1">
      <c r="A3439" s="122" t="s">
        <v>65</v>
      </c>
      <c r="B3439" s="71" t="s">
        <v>82</v>
      </c>
      <c r="C3439" s="71" t="s">
        <v>25</v>
      </c>
      <c r="D3439" s="34">
        <v>42064</v>
      </c>
      <c r="E3439" s="12">
        <v>0</v>
      </c>
      <c r="F3439" s="72">
        <v>0</v>
      </c>
      <c r="G3439" s="72">
        <v>0</v>
      </c>
      <c r="H3439" s="12">
        <v>207.392</v>
      </c>
      <c r="I3439" s="72">
        <v>23.722000000000001</v>
      </c>
      <c r="J3439" s="72">
        <v>20.024999999999999</v>
      </c>
      <c r="K3439" s="12">
        <v>112.91500000000001</v>
      </c>
      <c r="L3439" s="72">
        <v>12.916</v>
      </c>
      <c r="M3439" s="72">
        <v>27.341000000000001</v>
      </c>
      <c r="N3439" s="12">
        <v>320.30799999999999</v>
      </c>
      <c r="O3439" s="72">
        <v>36.637999999999998</v>
      </c>
      <c r="P3439" s="72">
        <v>15.907</v>
      </c>
      <c r="Q3439" s="12">
        <v>30.754999999999999</v>
      </c>
      <c r="R3439" s="72">
        <v>3.5179999999999998</v>
      </c>
      <c r="S3439" s="72">
        <v>82.846999999999994</v>
      </c>
      <c r="T3439" s="12">
        <v>351.06299999999999</v>
      </c>
      <c r="U3439" s="72">
        <v>40.155999999999999</v>
      </c>
      <c r="V3439" s="72">
        <v>16.873000000000001</v>
      </c>
      <c r="W3439" s="12">
        <v>523.18700000000001</v>
      </c>
      <c r="X3439" s="72">
        <v>59.844000000000001</v>
      </c>
      <c r="Y3439" s="72">
        <v>9.9700000000000006</v>
      </c>
      <c r="Z3439" s="12">
        <v>874.25</v>
      </c>
      <c r="AA3439" s="72">
        <v>100</v>
      </c>
      <c r="AB3439" s="72">
        <v>6.5469999999999997</v>
      </c>
      <c r="AC3439" s="12">
        <v>874.25</v>
      </c>
      <c r="AD3439" s="72">
        <v>100</v>
      </c>
      <c r="AE3439" s="72">
        <v>6.5469999999999997</v>
      </c>
      <c r="AF3439" s="12">
        <v>0</v>
      </c>
      <c r="AG3439" s="72">
        <v>0</v>
      </c>
      <c r="AH3439" s="72">
        <v>0</v>
      </c>
      <c r="AI3439" s="12">
        <v>0</v>
      </c>
      <c r="AJ3439" s="72">
        <v>0</v>
      </c>
      <c r="AK3439" s="72">
        <v>0</v>
      </c>
      <c r="AL3439" s="12">
        <v>0</v>
      </c>
      <c r="AM3439" s="72">
        <v>0</v>
      </c>
      <c r="AN3439" s="72">
        <v>0</v>
      </c>
      <c r="AO3439" s="12">
        <v>874.25</v>
      </c>
      <c r="AP3439" s="72">
        <v>100</v>
      </c>
      <c r="AQ3439" s="72">
        <v>6.5469999999999997</v>
      </c>
      <c r="AR3439" s="12">
        <v>0</v>
      </c>
      <c r="AS3439" s="72">
        <v>0</v>
      </c>
      <c r="AT3439" s="72">
        <v>0</v>
      </c>
      <c r="AU3439" s="12">
        <v>0</v>
      </c>
      <c r="AV3439" s="72">
        <v>0</v>
      </c>
      <c r="AW3439" s="72">
        <v>0</v>
      </c>
      <c r="AX3439" s="12">
        <v>0</v>
      </c>
      <c r="AY3439" s="72">
        <v>0</v>
      </c>
      <c r="AZ3439" s="72">
        <v>0</v>
      </c>
      <c r="BA3439" s="12">
        <v>0</v>
      </c>
      <c r="BB3439" s="72">
        <v>0</v>
      </c>
      <c r="BC3439" s="72">
        <v>0</v>
      </c>
      <c r="BD3439" s="12">
        <v>0</v>
      </c>
      <c r="BE3439" s="72">
        <v>0</v>
      </c>
      <c r="BF3439" s="72">
        <v>0</v>
      </c>
      <c r="BG3439" s="12">
        <v>0</v>
      </c>
      <c r="BH3439" s="72">
        <v>0</v>
      </c>
      <c r="BI3439" s="72">
        <v>0</v>
      </c>
      <c r="BJ3439" s="12">
        <v>0</v>
      </c>
      <c r="BK3439" s="72">
        <v>0</v>
      </c>
      <c r="BL3439" s="72">
        <v>0</v>
      </c>
      <c r="BM3439" s="12">
        <v>0</v>
      </c>
      <c r="BN3439" s="72">
        <v>0</v>
      </c>
      <c r="BO3439" s="72">
        <v>0</v>
      </c>
      <c r="BP3439" s="12">
        <v>0</v>
      </c>
      <c r="BQ3439" s="72">
        <v>0</v>
      </c>
      <c r="BR3439" s="72">
        <v>0</v>
      </c>
      <c r="BS3439" s="12">
        <v>0</v>
      </c>
      <c r="BT3439" s="72">
        <v>0</v>
      </c>
      <c r="BU3439" s="72">
        <v>0</v>
      </c>
      <c r="BV3439" s="12">
        <v>874.25</v>
      </c>
      <c r="BW3439" s="72">
        <v>100</v>
      </c>
      <c r="BX3439" s="72">
        <v>6.5469999999999997</v>
      </c>
      <c r="BY3439" s="13"/>
      <c r="BZ3439" s="13"/>
    </row>
    <row r="3440" spans="1:78" ht="12.75" customHeight="1">
      <c r="A3440" s="122" t="s">
        <v>65</v>
      </c>
      <c r="B3440" s="71" t="s">
        <v>82</v>
      </c>
      <c r="C3440" s="71" t="s">
        <v>25</v>
      </c>
      <c r="D3440" s="34">
        <v>42156</v>
      </c>
      <c r="E3440" s="12">
        <v>0</v>
      </c>
      <c r="F3440" s="72">
        <v>0</v>
      </c>
      <c r="G3440" s="72">
        <v>0</v>
      </c>
      <c r="H3440" s="12">
        <v>137.65199999999999</v>
      </c>
      <c r="I3440" s="72">
        <v>15.959</v>
      </c>
      <c r="J3440" s="72">
        <v>21.533999999999999</v>
      </c>
      <c r="K3440" s="12">
        <v>109.578</v>
      </c>
      <c r="L3440" s="72">
        <v>12.704000000000001</v>
      </c>
      <c r="M3440" s="72">
        <v>22.777000000000001</v>
      </c>
      <c r="N3440" s="12">
        <v>247.23</v>
      </c>
      <c r="O3440" s="72">
        <v>28.664000000000001</v>
      </c>
      <c r="P3440" s="72">
        <v>16.295999999999999</v>
      </c>
      <c r="Q3440" s="12">
        <v>30.736999999999998</v>
      </c>
      <c r="R3440" s="72">
        <v>3.5640000000000001</v>
      </c>
      <c r="S3440" s="72">
        <v>76.974000000000004</v>
      </c>
      <c r="T3440" s="12">
        <v>277.96699999999998</v>
      </c>
      <c r="U3440" s="72">
        <v>32.226999999999997</v>
      </c>
      <c r="V3440" s="72">
        <v>15.090999999999999</v>
      </c>
      <c r="W3440" s="12">
        <v>584.55499999999995</v>
      </c>
      <c r="X3440" s="72">
        <v>67.772999999999996</v>
      </c>
      <c r="Y3440" s="72">
        <v>10.489000000000001</v>
      </c>
      <c r="Z3440" s="12">
        <v>862.52200000000005</v>
      </c>
      <c r="AA3440" s="72">
        <v>100</v>
      </c>
      <c r="AB3440" s="72">
        <v>7.774</v>
      </c>
      <c r="AC3440" s="12">
        <v>862.52200000000005</v>
      </c>
      <c r="AD3440" s="72">
        <v>100</v>
      </c>
      <c r="AE3440" s="72">
        <v>7.774</v>
      </c>
      <c r="AF3440" s="12">
        <v>0</v>
      </c>
      <c r="AG3440" s="72">
        <v>0</v>
      </c>
      <c r="AH3440" s="72">
        <v>0</v>
      </c>
      <c r="AI3440" s="12">
        <v>0</v>
      </c>
      <c r="AJ3440" s="72">
        <v>0</v>
      </c>
      <c r="AK3440" s="72">
        <v>0</v>
      </c>
      <c r="AL3440" s="12">
        <v>0</v>
      </c>
      <c r="AM3440" s="72">
        <v>0</v>
      </c>
      <c r="AN3440" s="72">
        <v>0</v>
      </c>
      <c r="AO3440" s="12">
        <v>862.52200000000005</v>
      </c>
      <c r="AP3440" s="72">
        <v>100</v>
      </c>
      <c r="AQ3440" s="72">
        <v>7.774</v>
      </c>
      <c r="AR3440" s="12">
        <v>0</v>
      </c>
      <c r="AS3440" s="72">
        <v>0</v>
      </c>
      <c r="AT3440" s="72">
        <v>0</v>
      </c>
      <c r="AU3440" s="12">
        <v>0</v>
      </c>
      <c r="AV3440" s="72">
        <v>0</v>
      </c>
      <c r="AW3440" s="72">
        <v>0</v>
      </c>
      <c r="AX3440" s="12">
        <v>0</v>
      </c>
      <c r="AY3440" s="72">
        <v>0</v>
      </c>
      <c r="AZ3440" s="72">
        <v>0</v>
      </c>
      <c r="BA3440" s="12">
        <v>0</v>
      </c>
      <c r="BB3440" s="72">
        <v>0</v>
      </c>
      <c r="BC3440" s="72">
        <v>0</v>
      </c>
      <c r="BD3440" s="12">
        <v>0</v>
      </c>
      <c r="BE3440" s="72">
        <v>0</v>
      </c>
      <c r="BF3440" s="72">
        <v>0</v>
      </c>
      <c r="BG3440" s="12">
        <v>0</v>
      </c>
      <c r="BH3440" s="72">
        <v>0</v>
      </c>
      <c r="BI3440" s="72">
        <v>0</v>
      </c>
      <c r="BJ3440" s="12">
        <v>0</v>
      </c>
      <c r="BK3440" s="72">
        <v>0</v>
      </c>
      <c r="BL3440" s="72">
        <v>0</v>
      </c>
      <c r="BM3440" s="12">
        <v>0</v>
      </c>
      <c r="BN3440" s="72">
        <v>0</v>
      </c>
      <c r="BO3440" s="72">
        <v>0</v>
      </c>
      <c r="BP3440" s="12">
        <v>0</v>
      </c>
      <c r="BQ3440" s="72">
        <v>0</v>
      </c>
      <c r="BR3440" s="72">
        <v>0</v>
      </c>
      <c r="BS3440" s="12">
        <v>0</v>
      </c>
      <c r="BT3440" s="72">
        <v>0</v>
      </c>
      <c r="BU3440" s="72">
        <v>0</v>
      </c>
      <c r="BV3440" s="12">
        <v>862.52200000000005</v>
      </c>
      <c r="BW3440" s="72">
        <v>100</v>
      </c>
      <c r="BX3440" s="72">
        <v>7.774</v>
      </c>
      <c r="BY3440" s="13"/>
      <c r="BZ3440" s="13"/>
    </row>
    <row r="3441" spans="1:78" ht="12.75" customHeight="1">
      <c r="A3441" s="122" t="s">
        <v>65</v>
      </c>
      <c r="B3441" s="71" t="s">
        <v>82</v>
      </c>
      <c r="C3441" s="71" t="s">
        <v>25</v>
      </c>
      <c r="D3441" s="34">
        <v>42614</v>
      </c>
      <c r="E3441" s="12">
        <v>0</v>
      </c>
      <c r="F3441" s="72">
        <v>0</v>
      </c>
      <c r="G3441" s="72">
        <v>0</v>
      </c>
      <c r="H3441" s="12">
        <v>134.499</v>
      </c>
      <c r="I3441" s="72">
        <v>15.794</v>
      </c>
      <c r="J3441" s="72">
        <v>20.029</v>
      </c>
      <c r="K3441" s="12">
        <v>110.63800000000001</v>
      </c>
      <c r="L3441" s="72">
        <v>12.992000000000001</v>
      </c>
      <c r="M3441" s="72">
        <v>24.757000000000001</v>
      </c>
      <c r="N3441" s="12">
        <v>245.137</v>
      </c>
      <c r="O3441" s="72">
        <v>28.786000000000001</v>
      </c>
      <c r="P3441" s="72">
        <v>15.382</v>
      </c>
      <c r="Q3441" s="12">
        <v>11.707000000000001</v>
      </c>
      <c r="R3441" s="72">
        <v>1.375</v>
      </c>
      <c r="S3441" s="72">
        <v>89.742000000000004</v>
      </c>
      <c r="T3441" s="12">
        <v>256.84399999999999</v>
      </c>
      <c r="U3441" s="72">
        <v>30.161000000000001</v>
      </c>
      <c r="V3441" s="72">
        <v>14.738</v>
      </c>
      <c r="W3441" s="12">
        <v>594.74400000000003</v>
      </c>
      <c r="X3441" s="72">
        <v>69.838999999999999</v>
      </c>
      <c r="Y3441" s="72">
        <v>11.617000000000001</v>
      </c>
      <c r="Z3441" s="12">
        <v>851.58799999999997</v>
      </c>
      <c r="AA3441" s="72">
        <v>100</v>
      </c>
      <c r="AB3441" s="72">
        <v>6.3819999999999997</v>
      </c>
      <c r="AC3441" s="12">
        <v>851.58799999999997</v>
      </c>
      <c r="AD3441" s="72">
        <v>100</v>
      </c>
      <c r="AE3441" s="72">
        <v>6.3819999999999997</v>
      </c>
      <c r="AF3441" s="12">
        <v>0</v>
      </c>
      <c r="AG3441" s="72">
        <v>0</v>
      </c>
      <c r="AH3441" s="72">
        <v>0</v>
      </c>
      <c r="AI3441" s="12">
        <v>0</v>
      </c>
      <c r="AJ3441" s="72">
        <v>0</v>
      </c>
      <c r="AK3441" s="72">
        <v>0</v>
      </c>
      <c r="AL3441" s="12">
        <v>0</v>
      </c>
      <c r="AM3441" s="72">
        <v>0</v>
      </c>
      <c r="AN3441" s="72">
        <v>0</v>
      </c>
      <c r="AO3441" s="12">
        <v>851.58799999999997</v>
      </c>
      <c r="AP3441" s="72">
        <v>100</v>
      </c>
      <c r="AQ3441" s="72">
        <v>6.3819999999999997</v>
      </c>
      <c r="AR3441" s="12">
        <v>0</v>
      </c>
      <c r="AS3441" s="72">
        <v>0</v>
      </c>
      <c r="AT3441" s="72">
        <v>0</v>
      </c>
      <c r="AU3441" s="12">
        <v>0</v>
      </c>
      <c r="AV3441" s="72">
        <v>0</v>
      </c>
      <c r="AW3441" s="72">
        <v>0</v>
      </c>
      <c r="AX3441" s="12">
        <v>0</v>
      </c>
      <c r="AY3441" s="72">
        <v>0</v>
      </c>
      <c r="AZ3441" s="72">
        <v>0</v>
      </c>
      <c r="BA3441" s="12">
        <v>0</v>
      </c>
      <c r="BB3441" s="72">
        <v>0</v>
      </c>
      <c r="BC3441" s="72">
        <v>0</v>
      </c>
      <c r="BD3441" s="12">
        <v>0</v>
      </c>
      <c r="BE3441" s="72">
        <v>0</v>
      </c>
      <c r="BF3441" s="72">
        <v>0</v>
      </c>
      <c r="BG3441" s="12">
        <v>0</v>
      </c>
      <c r="BH3441" s="72">
        <v>0</v>
      </c>
      <c r="BI3441" s="72">
        <v>0</v>
      </c>
      <c r="BJ3441" s="12">
        <v>0</v>
      </c>
      <c r="BK3441" s="72">
        <v>0</v>
      </c>
      <c r="BL3441" s="72">
        <v>0</v>
      </c>
      <c r="BM3441" s="12">
        <v>0</v>
      </c>
      <c r="BN3441" s="72">
        <v>0</v>
      </c>
      <c r="BO3441" s="72">
        <v>0</v>
      </c>
      <c r="BP3441" s="12">
        <v>0</v>
      </c>
      <c r="BQ3441" s="72">
        <v>0</v>
      </c>
      <c r="BR3441" s="72">
        <v>0</v>
      </c>
      <c r="BS3441" s="12">
        <v>0</v>
      </c>
      <c r="BT3441" s="72">
        <v>0</v>
      </c>
      <c r="BU3441" s="72">
        <v>0</v>
      </c>
      <c r="BV3441" s="12">
        <v>851.58799999999997</v>
      </c>
      <c r="BW3441" s="72">
        <v>100</v>
      </c>
      <c r="BX3441" s="72">
        <v>6.3819999999999997</v>
      </c>
      <c r="BY3441" s="13"/>
      <c r="BZ3441" s="13"/>
    </row>
    <row r="3442" spans="1:78" ht="12.75" customHeight="1">
      <c r="A3442" s="122" t="s">
        <v>65</v>
      </c>
      <c r="B3442" s="71" t="s">
        <v>82</v>
      </c>
      <c r="C3442" s="71" t="s">
        <v>25</v>
      </c>
      <c r="D3442" s="34">
        <v>42705</v>
      </c>
      <c r="E3442" s="12">
        <v>0</v>
      </c>
      <c r="F3442" s="72">
        <v>0</v>
      </c>
      <c r="G3442" s="72">
        <v>0</v>
      </c>
      <c r="H3442" s="12">
        <v>129.71100000000001</v>
      </c>
      <c r="I3442" s="72">
        <v>13.885</v>
      </c>
      <c r="J3442" s="72">
        <v>26.131</v>
      </c>
      <c r="K3442" s="12">
        <v>223.023</v>
      </c>
      <c r="L3442" s="72">
        <v>23.873999999999999</v>
      </c>
      <c r="M3442" s="72">
        <v>27.23</v>
      </c>
      <c r="N3442" s="12">
        <v>352.73399999999998</v>
      </c>
      <c r="O3442" s="72">
        <v>37.759</v>
      </c>
      <c r="P3442" s="72">
        <v>17.402000000000001</v>
      </c>
      <c r="Q3442" s="12">
        <v>9.0180000000000007</v>
      </c>
      <c r="R3442" s="72">
        <v>0.96499999999999997</v>
      </c>
      <c r="S3442" s="72">
        <v>68.56</v>
      </c>
      <c r="T3442" s="12">
        <v>361.75200000000001</v>
      </c>
      <c r="U3442" s="72">
        <v>38.725000000000001</v>
      </c>
      <c r="V3442" s="72">
        <v>17.3</v>
      </c>
      <c r="W3442" s="12">
        <v>572.41600000000005</v>
      </c>
      <c r="X3442" s="72">
        <v>61.274999999999999</v>
      </c>
      <c r="Y3442" s="72">
        <v>11.015000000000001</v>
      </c>
      <c r="Z3442" s="12">
        <v>934.16800000000001</v>
      </c>
      <c r="AA3442" s="72">
        <v>100</v>
      </c>
      <c r="AB3442" s="72">
        <v>8.5419999999999998</v>
      </c>
      <c r="AC3442" s="12">
        <v>934.16800000000001</v>
      </c>
      <c r="AD3442" s="72">
        <v>100</v>
      </c>
      <c r="AE3442" s="72">
        <v>8.5419999999999998</v>
      </c>
      <c r="AF3442" s="12">
        <v>0</v>
      </c>
      <c r="AG3442" s="72">
        <v>0</v>
      </c>
      <c r="AH3442" s="72">
        <v>0</v>
      </c>
      <c r="AI3442" s="12">
        <v>0</v>
      </c>
      <c r="AJ3442" s="72">
        <v>0</v>
      </c>
      <c r="AK3442" s="72">
        <v>0</v>
      </c>
      <c r="AL3442" s="12">
        <v>0</v>
      </c>
      <c r="AM3442" s="72">
        <v>0</v>
      </c>
      <c r="AN3442" s="72">
        <v>0</v>
      </c>
      <c r="AO3442" s="12">
        <v>934.16800000000001</v>
      </c>
      <c r="AP3442" s="72">
        <v>100</v>
      </c>
      <c r="AQ3442" s="72">
        <v>8.5419999999999998</v>
      </c>
      <c r="AR3442" s="12">
        <v>0</v>
      </c>
      <c r="AS3442" s="72">
        <v>0</v>
      </c>
      <c r="AT3442" s="72">
        <v>0</v>
      </c>
      <c r="AU3442" s="12">
        <v>0</v>
      </c>
      <c r="AV3442" s="72">
        <v>0</v>
      </c>
      <c r="AW3442" s="72">
        <v>0</v>
      </c>
      <c r="AX3442" s="12">
        <v>0</v>
      </c>
      <c r="AY3442" s="72">
        <v>0</v>
      </c>
      <c r="AZ3442" s="72">
        <v>0</v>
      </c>
      <c r="BA3442" s="12">
        <v>0</v>
      </c>
      <c r="BB3442" s="72">
        <v>0</v>
      </c>
      <c r="BC3442" s="72">
        <v>0</v>
      </c>
      <c r="BD3442" s="12">
        <v>0</v>
      </c>
      <c r="BE3442" s="72">
        <v>0</v>
      </c>
      <c r="BF3442" s="72">
        <v>0</v>
      </c>
      <c r="BG3442" s="12">
        <v>0</v>
      </c>
      <c r="BH3442" s="72">
        <v>0</v>
      </c>
      <c r="BI3442" s="72">
        <v>0</v>
      </c>
      <c r="BJ3442" s="12">
        <v>0</v>
      </c>
      <c r="BK3442" s="72">
        <v>0</v>
      </c>
      <c r="BL3442" s="72">
        <v>0</v>
      </c>
      <c r="BM3442" s="12">
        <v>0</v>
      </c>
      <c r="BN3442" s="72">
        <v>0</v>
      </c>
      <c r="BO3442" s="72">
        <v>0</v>
      </c>
      <c r="BP3442" s="12">
        <v>0</v>
      </c>
      <c r="BQ3442" s="72">
        <v>0</v>
      </c>
      <c r="BR3442" s="72">
        <v>0</v>
      </c>
      <c r="BS3442" s="12">
        <v>0</v>
      </c>
      <c r="BT3442" s="72">
        <v>0</v>
      </c>
      <c r="BU3442" s="72">
        <v>0</v>
      </c>
      <c r="BV3442" s="12">
        <v>934.16800000000001</v>
      </c>
      <c r="BW3442" s="72">
        <v>100</v>
      </c>
      <c r="BX3442" s="72">
        <v>8.5419999999999998</v>
      </c>
      <c r="BY3442" s="13"/>
      <c r="BZ3442" s="13"/>
    </row>
    <row r="3443" spans="1:78" ht="12.75" customHeight="1">
      <c r="A3443" s="122" t="s">
        <v>65</v>
      </c>
      <c r="B3443" s="71" t="s">
        <v>82</v>
      </c>
      <c r="C3443" s="71" t="s">
        <v>25</v>
      </c>
      <c r="D3443" s="34">
        <v>42795</v>
      </c>
      <c r="E3443" s="12">
        <v>0</v>
      </c>
      <c r="F3443" s="72">
        <v>0</v>
      </c>
      <c r="G3443" s="72">
        <v>0</v>
      </c>
      <c r="H3443" s="12">
        <v>225.46899999999999</v>
      </c>
      <c r="I3443" s="72">
        <v>22.895</v>
      </c>
      <c r="J3443" s="72">
        <v>17.902000000000001</v>
      </c>
      <c r="K3443" s="12">
        <v>127.779</v>
      </c>
      <c r="L3443" s="72">
        <v>12.975</v>
      </c>
      <c r="M3443" s="72">
        <v>24.678999999999998</v>
      </c>
      <c r="N3443" s="12">
        <v>353.24799999999999</v>
      </c>
      <c r="O3443" s="72">
        <v>35.871000000000002</v>
      </c>
      <c r="P3443" s="72">
        <v>13.894</v>
      </c>
      <c r="Q3443" s="12">
        <v>22.27</v>
      </c>
      <c r="R3443" s="72">
        <v>2.2610000000000001</v>
      </c>
      <c r="S3443" s="72">
        <v>54.478000000000002</v>
      </c>
      <c r="T3443" s="12">
        <v>375.51799999999997</v>
      </c>
      <c r="U3443" s="72">
        <v>38.131999999999998</v>
      </c>
      <c r="V3443" s="72">
        <v>13.366</v>
      </c>
      <c r="W3443" s="12">
        <v>609.26800000000003</v>
      </c>
      <c r="X3443" s="72">
        <v>61.868000000000002</v>
      </c>
      <c r="Y3443" s="72">
        <v>10.057</v>
      </c>
      <c r="Z3443" s="12">
        <v>984.78599999999994</v>
      </c>
      <c r="AA3443" s="72">
        <v>100</v>
      </c>
      <c r="AB3443" s="72">
        <v>6.7270000000000003</v>
      </c>
      <c r="AC3443" s="12">
        <v>984.78599999999994</v>
      </c>
      <c r="AD3443" s="72">
        <v>100</v>
      </c>
      <c r="AE3443" s="72">
        <v>6.7270000000000003</v>
      </c>
      <c r="AF3443" s="12">
        <v>0</v>
      </c>
      <c r="AG3443" s="72">
        <v>0</v>
      </c>
      <c r="AH3443" s="72">
        <v>0</v>
      </c>
      <c r="AI3443" s="12">
        <v>0</v>
      </c>
      <c r="AJ3443" s="72">
        <v>0</v>
      </c>
      <c r="AK3443" s="72">
        <v>0</v>
      </c>
      <c r="AL3443" s="12">
        <v>0</v>
      </c>
      <c r="AM3443" s="72">
        <v>0</v>
      </c>
      <c r="AN3443" s="72">
        <v>0</v>
      </c>
      <c r="AO3443" s="12">
        <v>984.78599999999994</v>
      </c>
      <c r="AP3443" s="72">
        <v>100</v>
      </c>
      <c r="AQ3443" s="72">
        <v>6.7270000000000003</v>
      </c>
      <c r="AR3443" s="12">
        <v>0</v>
      </c>
      <c r="AS3443" s="72">
        <v>0</v>
      </c>
      <c r="AT3443" s="72">
        <v>0</v>
      </c>
      <c r="AU3443" s="12">
        <v>0</v>
      </c>
      <c r="AV3443" s="72">
        <v>0</v>
      </c>
      <c r="AW3443" s="72">
        <v>0</v>
      </c>
      <c r="AX3443" s="12">
        <v>0</v>
      </c>
      <c r="AY3443" s="72">
        <v>0</v>
      </c>
      <c r="AZ3443" s="72">
        <v>0</v>
      </c>
      <c r="BA3443" s="12">
        <v>0</v>
      </c>
      <c r="BB3443" s="72">
        <v>0</v>
      </c>
      <c r="BC3443" s="72">
        <v>0</v>
      </c>
      <c r="BD3443" s="12">
        <v>0</v>
      </c>
      <c r="BE3443" s="72">
        <v>0</v>
      </c>
      <c r="BF3443" s="72">
        <v>0</v>
      </c>
      <c r="BG3443" s="12">
        <v>0</v>
      </c>
      <c r="BH3443" s="72">
        <v>0</v>
      </c>
      <c r="BI3443" s="72">
        <v>0</v>
      </c>
      <c r="BJ3443" s="12">
        <v>0</v>
      </c>
      <c r="BK3443" s="72">
        <v>0</v>
      </c>
      <c r="BL3443" s="72">
        <v>0</v>
      </c>
      <c r="BM3443" s="12">
        <v>0</v>
      </c>
      <c r="BN3443" s="72">
        <v>0</v>
      </c>
      <c r="BO3443" s="72">
        <v>0</v>
      </c>
      <c r="BP3443" s="12">
        <v>0</v>
      </c>
      <c r="BQ3443" s="72">
        <v>0</v>
      </c>
      <c r="BR3443" s="72">
        <v>0</v>
      </c>
      <c r="BS3443" s="12">
        <v>0</v>
      </c>
      <c r="BT3443" s="72">
        <v>0</v>
      </c>
      <c r="BU3443" s="72">
        <v>0</v>
      </c>
      <c r="BV3443" s="12">
        <v>984.78599999999994</v>
      </c>
      <c r="BW3443" s="72">
        <v>100</v>
      </c>
      <c r="BX3443" s="72">
        <v>6.7270000000000003</v>
      </c>
      <c r="BY3443" s="13"/>
      <c r="BZ3443" s="13"/>
    </row>
    <row r="3444" spans="1:78" ht="12.75" customHeight="1">
      <c r="A3444" s="122" t="s">
        <v>65</v>
      </c>
      <c r="B3444" s="71" t="s">
        <v>82</v>
      </c>
      <c r="C3444" s="71" t="s">
        <v>25</v>
      </c>
      <c r="D3444" s="34">
        <v>42887</v>
      </c>
      <c r="E3444" s="12">
        <v>0</v>
      </c>
      <c r="F3444" s="72">
        <v>0</v>
      </c>
      <c r="G3444" s="72">
        <v>0</v>
      </c>
      <c r="H3444" s="12">
        <v>198.92599999999999</v>
      </c>
      <c r="I3444" s="72">
        <v>24.052</v>
      </c>
      <c r="J3444" s="72">
        <v>23.968</v>
      </c>
      <c r="K3444" s="12">
        <v>167.8</v>
      </c>
      <c r="L3444" s="72">
        <v>20.288</v>
      </c>
      <c r="M3444" s="72">
        <v>25.986000000000001</v>
      </c>
      <c r="N3444" s="12">
        <v>366.726</v>
      </c>
      <c r="O3444" s="72">
        <v>44.34</v>
      </c>
      <c r="P3444" s="72">
        <v>16.37</v>
      </c>
      <c r="Q3444" s="12">
        <v>29.87</v>
      </c>
      <c r="R3444" s="72">
        <v>3.6110000000000002</v>
      </c>
      <c r="S3444" s="72">
        <v>47.353000000000002</v>
      </c>
      <c r="T3444" s="12">
        <v>396.596</v>
      </c>
      <c r="U3444" s="72">
        <v>47.951000000000001</v>
      </c>
      <c r="V3444" s="72">
        <v>15.879</v>
      </c>
      <c r="W3444" s="12">
        <v>430.48500000000001</v>
      </c>
      <c r="X3444" s="72">
        <v>52.048999999999999</v>
      </c>
      <c r="Y3444" s="72">
        <v>14.634</v>
      </c>
      <c r="Z3444" s="12">
        <v>827.08100000000002</v>
      </c>
      <c r="AA3444" s="72">
        <v>100</v>
      </c>
      <c r="AB3444" s="72">
        <v>10.327999999999999</v>
      </c>
      <c r="AC3444" s="12">
        <v>827.08100000000002</v>
      </c>
      <c r="AD3444" s="72">
        <v>100</v>
      </c>
      <c r="AE3444" s="72">
        <v>10.327999999999999</v>
      </c>
      <c r="AF3444" s="12">
        <v>0</v>
      </c>
      <c r="AG3444" s="72">
        <v>0</v>
      </c>
      <c r="AH3444" s="72">
        <v>0</v>
      </c>
      <c r="AI3444" s="12">
        <v>0</v>
      </c>
      <c r="AJ3444" s="72">
        <v>0</v>
      </c>
      <c r="AK3444" s="72">
        <v>0</v>
      </c>
      <c r="AL3444" s="12">
        <v>0</v>
      </c>
      <c r="AM3444" s="72">
        <v>0</v>
      </c>
      <c r="AN3444" s="72">
        <v>0</v>
      </c>
      <c r="AO3444" s="12">
        <v>827.08100000000002</v>
      </c>
      <c r="AP3444" s="72">
        <v>100</v>
      </c>
      <c r="AQ3444" s="72">
        <v>10.327999999999999</v>
      </c>
      <c r="AR3444" s="12">
        <v>0</v>
      </c>
      <c r="AS3444" s="72">
        <v>0</v>
      </c>
      <c r="AT3444" s="72">
        <v>0</v>
      </c>
      <c r="AU3444" s="12">
        <v>0</v>
      </c>
      <c r="AV3444" s="72">
        <v>0</v>
      </c>
      <c r="AW3444" s="72">
        <v>0</v>
      </c>
      <c r="AX3444" s="12">
        <v>0</v>
      </c>
      <c r="AY3444" s="72">
        <v>0</v>
      </c>
      <c r="AZ3444" s="72">
        <v>0</v>
      </c>
      <c r="BA3444" s="12">
        <v>0</v>
      </c>
      <c r="BB3444" s="72">
        <v>0</v>
      </c>
      <c r="BC3444" s="72">
        <v>0</v>
      </c>
      <c r="BD3444" s="12">
        <v>0</v>
      </c>
      <c r="BE3444" s="72">
        <v>0</v>
      </c>
      <c r="BF3444" s="72">
        <v>0</v>
      </c>
      <c r="BG3444" s="12">
        <v>0</v>
      </c>
      <c r="BH3444" s="72">
        <v>0</v>
      </c>
      <c r="BI3444" s="72">
        <v>0</v>
      </c>
      <c r="BJ3444" s="12">
        <v>0</v>
      </c>
      <c r="BK3444" s="72">
        <v>0</v>
      </c>
      <c r="BL3444" s="72">
        <v>0</v>
      </c>
      <c r="BM3444" s="12">
        <v>0</v>
      </c>
      <c r="BN3444" s="72">
        <v>0</v>
      </c>
      <c r="BO3444" s="72">
        <v>0</v>
      </c>
      <c r="BP3444" s="12">
        <v>0</v>
      </c>
      <c r="BQ3444" s="72">
        <v>0</v>
      </c>
      <c r="BR3444" s="72">
        <v>0</v>
      </c>
      <c r="BS3444" s="12">
        <v>0</v>
      </c>
      <c r="BT3444" s="72">
        <v>0</v>
      </c>
      <c r="BU3444" s="72">
        <v>0</v>
      </c>
      <c r="BV3444" s="12">
        <v>827.08100000000002</v>
      </c>
      <c r="BW3444" s="72">
        <v>100</v>
      </c>
      <c r="BX3444" s="72">
        <v>10.327999999999999</v>
      </c>
      <c r="BY3444" s="13"/>
      <c r="BZ3444" s="13"/>
    </row>
    <row r="3445" spans="1:78" ht="12.75" customHeight="1">
      <c r="A3445" s="122" t="s">
        <v>65</v>
      </c>
      <c r="B3445" s="71" t="s">
        <v>82</v>
      </c>
      <c r="C3445" s="71" t="s">
        <v>25</v>
      </c>
      <c r="D3445" s="34">
        <v>43344</v>
      </c>
      <c r="E3445" s="12">
        <v>0</v>
      </c>
      <c r="F3445" s="72">
        <v>0</v>
      </c>
      <c r="G3445" s="72">
        <v>0</v>
      </c>
      <c r="H3445" s="12">
        <v>190.001</v>
      </c>
      <c r="I3445" s="72">
        <v>23.254000000000001</v>
      </c>
      <c r="J3445" s="72">
        <v>20.271000000000001</v>
      </c>
      <c r="K3445" s="12">
        <v>85.847999999999999</v>
      </c>
      <c r="L3445" s="72">
        <v>10.507</v>
      </c>
      <c r="M3445" s="72">
        <v>32.865000000000002</v>
      </c>
      <c r="N3445" s="12">
        <v>275.84899999999999</v>
      </c>
      <c r="O3445" s="72">
        <v>33.76</v>
      </c>
      <c r="P3445" s="72">
        <v>20.39</v>
      </c>
      <c r="Q3445" s="12">
        <v>4.3730000000000002</v>
      </c>
      <c r="R3445" s="72">
        <v>0.53500000000000003</v>
      </c>
      <c r="S3445" s="72">
        <v>102.57299999999999</v>
      </c>
      <c r="T3445" s="12">
        <v>280.221</v>
      </c>
      <c r="U3445" s="72">
        <v>34.295999999999999</v>
      </c>
      <c r="V3445" s="72">
        <v>20.106999999999999</v>
      </c>
      <c r="W3445" s="12">
        <v>536.85500000000002</v>
      </c>
      <c r="X3445" s="72">
        <v>65.703999999999994</v>
      </c>
      <c r="Y3445" s="72">
        <v>19.324000000000002</v>
      </c>
      <c r="Z3445" s="12">
        <v>817.07600000000002</v>
      </c>
      <c r="AA3445" s="72">
        <v>100</v>
      </c>
      <c r="AB3445" s="72">
        <v>14.474</v>
      </c>
      <c r="AC3445" s="12">
        <v>817.07600000000002</v>
      </c>
      <c r="AD3445" s="72">
        <v>100</v>
      </c>
      <c r="AE3445" s="72">
        <v>14.474</v>
      </c>
      <c r="AF3445" s="12">
        <v>0</v>
      </c>
      <c r="AG3445" s="72">
        <v>0</v>
      </c>
      <c r="AH3445" s="72">
        <v>0</v>
      </c>
      <c r="AI3445" s="12">
        <v>0</v>
      </c>
      <c r="AJ3445" s="72">
        <v>0</v>
      </c>
      <c r="AK3445" s="72">
        <v>0</v>
      </c>
      <c r="AL3445" s="12">
        <v>0</v>
      </c>
      <c r="AM3445" s="72">
        <v>0</v>
      </c>
      <c r="AN3445" s="72">
        <v>0</v>
      </c>
      <c r="AO3445" s="12">
        <v>817.07600000000002</v>
      </c>
      <c r="AP3445" s="72">
        <v>100</v>
      </c>
      <c r="AQ3445" s="72">
        <v>14.474</v>
      </c>
      <c r="AR3445" s="12">
        <v>0</v>
      </c>
      <c r="AS3445" s="72">
        <v>0</v>
      </c>
      <c r="AT3445" s="72">
        <v>0</v>
      </c>
      <c r="AU3445" s="12">
        <v>0</v>
      </c>
      <c r="AV3445" s="72">
        <v>0</v>
      </c>
      <c r="AW3445" s="72">
        <v>0</v>
      </c>
      <c r="AX3445" s="12">
        <v>0</v>
      </c>
      <c r="AY3445" s="72">
        <v>0</v>
      </c>
      <c r="AZ3445" s="72">
        <v>0</v>
      </c>
      <c r="BA3445" s="12">
        <v>0</v>
      </c>
      <c r="BB3445" s="72">
        <v>0</v>
      </c>
      <c r="BC3445" s="72">
        <v>0</v>
      </c>
      <c r="BD3445" s="12">
        <v>0</v>
      </c>
      <c r="BE3445" s="72">
        <v>0</v>
      </c>
      <c r="BF3445" s="72">
        <v>0</v>
      </c>
      <c r="BG3445" s="12">
        <v>0</v>
      </c>
      <c r="BH3445" s="72">
        <v>0</v>
      </c>
      <c r="BI3445" s="72">
        <v>0</v>
      </c>
      <c r="BJ3445" s="12">
        <v>0</v>
      </c>
      <c r="BK3445" s="72">
        <v>0</v>
      </c>
      <c r="BL3445" s="72">
        <v>0</v>
      </c>
      <c r="BM3445" s="12">
        <v>0</v>
      </c>
      <c r="BN3445" s="72">
        <v>0</v>
      </c>
      <c r="BO3445" s="72">
        <v>0</v>
      </c>
      <c r="BP3445" s="12">
        <v>0</v>
      </c>
      <c r="BQ3445" s="72">
        <v>0</v>
      </c>
      <c r="BR3445" s="72">
        <v>0</v>
      </c>
      <c r="BS3445" s="12">
        <v>0</v>
      </c>
      <c r="BT3445" s="72">
        <v>0</v>
      </c>
      <c r="BU3445" s="72">
        <v>0</v>
      </c>
      <c r="BV3445" s="12">
        <v>817.07600000000002</v>
      </c>
      <c r="BW3445" s="72">
        <v>100</v>
      </c>
      <c r="BX3445" s="72">
        <v>14.474</v>
      </c>
      <c r="BY3445" s="13"/>
      <c r="BZ3445" s="13"/>
    </row>
    <row r="3446" spans="1:78" ht="12.75" customHeight="1">
      <c r="A3446" s="122" t="s">
        <v>65</v>
      </c>
      <c r="B3446" s="71" t="s">
        <v>82</v>
      </c>
      <c r="C3446" s="71" t="s">
        <v>25</v>
      </c>
      <c r="D3446" s="34">
        <v>43435</v>
      </c>
      <c r="E3446" s="12">
        <v>0</v>
      </c>
      <c r="F3446" s="72">
        <v>0</v>
      </c>
      <c r="G3446" s="72">
        <v>0</v>
      </c>
      <c r="H3446" s="12">
        <v>161.30699999999999</v>
      </c>
      <c r="I3446" s="72">
        <v>16.588999999999999</v>
      </c>
      <c r="J3446" s="72">
        <v>32.795999999999999</v>
      </c>
      <c r="K3446" s="12">
        <v>185.756</v>
      </c>
      <c r="L3446" s="72">
        <v>19.103999999999999</v>
      </c>
      <c r="M3446" s="72">
        <v>18.558</v>
      </c>
      <c r="N3446" s="12">
        <v>347.06299999999999</v>
      </c>
      <c r="O3446" s="72">
        <v>35.692999999999998</v>
      </c>
      <c r="P3446" s="72">
        <v>16.315999999999999</v>
      </c>
      <c r="Q3446" s="12">
        <v>33.816000000000003</v>
      </c>
      <c r="R3446" s="72">
        <v>3.4780000000000002</v>
      </c>
      <c r="S3446" s="72">
        <v>46.828000000000003</v>
      </c>
      <c r="T3446" s="12">
        <v>380.87900000000002</v>
      </c>
      <c r="U3446" s="72">
        <v>39.170999999999999</v>
      </c>
      <c r="V3446" s="72">
        <v>16.664000000000001</v>
      </c>
      <c r="W3446" s="12">
        <v>591.47799999999995</v>
      </c>
      <c r="X3446" s="72">
        <v>60.829000000000001</v>
      </c>
      <c r="Y3446" s="72">
        <v>10.461</v>
      </c>
      <c r="Z3446" s="12">
        <v>972.35799999999995</v>
      </c>
      <c r="AA3446" s="72">
        <v>100</v>
      </c>
      <c r="AB3446" s="72">
        <v>8.9860000000000007</v>
      </c>
      <c r="AC3446" s="12">
        <v>972.35799999999995</v>
      </c>
      <c r="AD3446" s="72">
        <v>100</v>
      </c>
      <c r="AE3446" s="72">
        <v>8.9860000000000007</v>
      </c>
      <c r="AF3446" s="12">
        <v>0</v>
      </c>
      <c r="AG3446" s="72">
        <v>0</v>
      </c>
      <c r="AH3446" s="72">
        <v>0</v>
      </c>
      <c r="AI3446" s="12">
        <v>0</v>
      </c>
      <c r="AJ3446" s="72">
        <v>0</v>
      </c>
      <c r="AK3446" s="72">
        <v>0</v>
      </c>
      <c r="AL3446" s="12">
        <v>0</v>
      </c>
      <c r="AM3446" s="72">
        <v>0</v>
      </c>
      <c r="AN3446" s="72">
        <v>0</v>
      </c>
      <c r="AO3446" s="12">
        <v>972.35799999999995</v>
      </c>
      <c r="AP3446" s="72">
        <v>100</v>
      </c>
      <c r="AQ3446" s="72">
        <v>8.9860000000000007</v>
      </c>
      <c r="AR3446" s="12">
        <v>0</v>
      </c>
      <c r="AS3446" s="72">
        <v>0</v>
      </c>
      <c r="AT3446" s="72">
        <v>0</v>
      </c>
      <c r="AU3446" s="12">
        <v>0</v>
      </c>
      <c r="AV3446" s="72">
        <v>0</v>
      </c>
      <c r="AW3446" s="72">
        <v>0</v>
      </c>
      <c r="AX3446" s="12">
        <v>0</v>
      </c>
      <c r="AY3446" s="72">
        <v>0</v>
      </c>
      <c r="AZ3446" s="72">
        <v>0</v>
      </c>
      <c r="BA3446" s="12">
        <v>0</v>
      </c>
      <c r="BB3446" s="72">
        <v>0</v>
      </c>
      <c r="BC3446" s="72">
        <v>0</v>
      </c>
      <c r="BD3446" s="12">
        <v>0</v>
      </c>
      <c r="BE3446" s="72">
        <v>0</v>
      </c>
      <c r="BF3446" s="72">
        <v>0</v>
      </c>
      <c r="BG3446" s="12">
        <v>0</v>
      </c>
      <c r="BH3446" s="72">
        <v>0</v>
      </c>
      <c r="BI3446" s="72">
        <v>0</v>
      </c>
      <c r="BJ3446" s="12">
        <v>0</v>
      </c>
      <c r="BK3446" s="72">
        <v>0</v>
      </c>
      <c r="BL3446" s="72">
        <v>0</v>
      </c>
      <c r="BM3446" s="12">
        <v>0</v>
      </c>
      <c r="BN3446" s="72">
        <v>0</v>
      </c>
      <c r="BO3446" s="72">
        <v>0</v>
      </c>
      <c r="BP3446" s="12">
        <v>0</v>
      </c>
      <c r="BQ3446" s="72">
        <v>0</v>
      </c>
      <c r="BR3446" s="72">
        <v>0</v>
      </c>
      <c r="BS3446" s="12">
        <v>0</v>
      </c>
      <c r="BT3446" s="72">
        <v>0</v>
      </c>
      <c r="BU3446" s="72">
        <v>0</v>
      </c>
      <c r="BV3446" s="12">
        <v>972.35799999999995</v>
      </c>
      <c r="BW3446" s="72">
        <v>100</v>
      </c>
      <c r="BX3446" s="72">
        <v>8.9860000000000007</v>
      </c>
      <c r="BY3446" s="13"/>
      <c r="BZ3446" s="13"/>
    </row>
    <row r="3447" spans="1:78" ht="12.75" customHeight="1">
      <c r="A3447" s="122" t="s">
        <v>65</v>
      </c>
      <c r="B3447" s="71" t="s">
        <v>82</v>
      </c>
      <c r="C3447" s="71" t="s">
        <v>25</v>
      </c>
      <c r="D3447" s="34">
        <v>43525</v>
      </c>
      <c r="E3447" s="12">
        <v>0</v>
      </c>
      <c r="F3447" s="72">
        <v>0</v>
      </c>
      <c r="G3447" s="72">
        <v>0</v>
      </c>
      <c r="H3447" s="12">
        <v>155.01</v>
      </c>
      <c r="I3447" s="72">
        <v>17.300999999999998</v>
      </c>
      <c r="J3447" s="72">
        <v>23.68</v>
      </c>
      <c r="K3447" s="12">
        <v>173.13900000000001</v>
      </c>
      <c r="L3447" s="72">
        <v>19.324999999999999</v>
      </c>
      <c r="M3447" s="72">
        <v>25.456</v>
      </c>
      <c r="N3447" s="12">
        <v>345.47399999999999</v>
      </c>
      <c r="O3447" s="72">
        <v>38.56</v>
      </c>
      <c r="P3447" s="72">
        <v>16.347999999999999</v>
      </c>
      <c r="Q3447" s="12">
        <v>0</v>
      </c>
      <c r="R3447" s="72">
        <v>0</v>
      </c>
      <c r="S3447" s="72">
        <v>0</v>
      </c>
      <c r="T3447" s="12">
        <v>345.47399999999999</v>
      </c>
      <c r="U3447" s="72">
        <v>38.56</v>
      </c>
      <c r="V3447" s="72">
        <v>16.347999999999999</v>
      </c>
      <c r="W3447" s="12">
        <v>550.46600000000001</v>
      </c>
      <c r="X3447" s="72">
        <v>61.44</v>
      </c>
      <c r="Y3447" s="72">
        <v>14.599</v>
      </c>
      <c r="Z3447" s="12">
        <v>895.94</v>
      </c>
      <c r="AA3447" s="72">
        <v>100</v>
      </c>
      <c r="AB3447" s="72">
        <v>9.6489999999999991</v>
      </c>
      <c r="AC3447" s="12">
        <v>895.94</v>
      </c>
      <c r="AD3447" s="72">
        <v>100</v>
      </c>
      <c r="AE3447" s="72">
        <v>9.6489999999999991</v>
      </c>
      <c r="AF3447" s="12">
        <v>0</v>
      </c>
      <c r="AG3447" s="72">
        <v>0</v>
      </c>
      <c r="AH3447" s="72">
        <v>0</v>
      </c>
      <c r="AI3447" s="12">
        <v>0</v>
      </c>
      <c r="AJ3447" s="72">
        <v>0</v>
      </c>
      <c r="AK3447" s="72">
        <v>0</v>
      </c>
      <c r="AL3447" s="12">
        <v>0</v>
      </c>
      <c r="AM3447" s="72">
        <v>0</v>
      </c>
      <c r="AN3447" s="72">
        <v>0</v>
      </c>
      <c r="AO3447" s="12">
        <v>895.94</v>
      </c>
      <c r="AP3447" s="72">
        <v>100</v>
      </c>
      <c r="AQ3447" s="72">
        <v>9.6489999999999991</v>
      </c>
      <c r="AR3447" s="12">
        <v>0</v>
      </c>
      <c r="AS3447" s="72">
        <v>0</v>
      </c>
      <c r="AT3447" s="72">
        <v>0</v>
      </c>
      <c r="AU3447" s="12">
        <v>0</v>
      </c>
      <c r="AV3447" s="72">
        <v>0</v>
      </c>
      <c r="AW3447" s="72">
        <v>0</v>
      </c>
      <c r="AX3447" s="12">
        <v>0</v>
      </c>
      <c r="AY3447" s="72">
        <v>0</v>
      </c>
      <c r="AZ3447" s="72">
        <v>0</v>
      </c>
      <c r="BA3447" s="12">
        <v>0</v>
      </c>
      <c r="BB3447" s="72">
        <v>0</v>
      </c>
      <c r="BC3447" s="72">
        <v>0</v>
      </c>
      <c r="BD3447" s="12">
        <v>0</v>
      </c>
      <c r="BE3447" s="72">
        <v>0</v>
      </c>
      <c r="BF3447" s="72">
        <v>0</v>
      </c>
      <c r="BG3447" s="12">
        <v>0</v>
      </c>
      <c r="BH3447" s="72">
        <v>0</v>
      </c>
      <c r="BI3447" s="72">
        <v>0</v>
      </c>
      <c r="BJ3447" s="12">
        <v>0</v>
      </c>
      <c r="BK3447" s="72">
        <v>0</v>
      </c>
      <c r="BL3447" s="72">
        <v>0</v>
      </c>
      <c r="BM3447" s="12">
        <v>0</v>
      </c>
      <c r="BN3447" s="72">
        <v>0</v>
      </c>
      <c r="BO3447" s="72">
        <v>0</v>
      </c>
      <c r="BP3447" s="12">
        <v>0</v>
      </c>
      <c r="BQ3447" s="72">
        <v>0</v>
      </c>
      <c r="BR3447" s="72">
        <v>0</v>
      </c>
      <c r="BS3447" s="12">
        <v>0</v>
      </c>
      <c r="BT3447" s="72">
        <v>0</v>
      </c>
      <c r="BU3447" s="72">
        <v>0</v>
      </c>
      <c r="BV3447" s="12">
        <v>895.94</v>
      </c>
      <c r="BW3447" s="72">
        <v>100</v>
      </c>
      <c r="BX3447" s="72">
        <v>9.6489999999999991</v>
      </c>
      <c r="BY3447" s="13"/>
      <c r="BZ3447" s="13"/>
    </row>
    <row r="3448" spans="1:78" ht="12.75" customHeight="1">
      <c r="A3448" s="122" t="s">
        <v>65</v>
      </c>
      <c r="B3448" s="71" t="s">
        <v>82</v>
      </c>
      <c r="C3448" s="71" t="s">
        <v>25</v>
      </c>
      <c r="D3448" s="34">
        <v>43617</v>
      </c>
      <c r="E3448" s="12">
        <v>0</v>
      </c>
      <c r="F3448" s="72">
        <v>0</v>
      </c>
      <c r="G3448" s="72">
        <v>0</v>
      </c>
      <c r="H3448" s="12">
        <v>199.94399999999999</v>
      </c>
      <c r="I3448" s="72">
        <v>18.931999999999999</v>
      </c>
      <c r="J3448" s="72">
        <v>19.114999999999998</v>
      </c>
      <c r="K3448" s="12">
        <v>177.03399999999999</v>
      </c>
      <c r="L3448" s="72">
        <v>16.763000000000002</v>
      </c>
      <c r="M3448" s="72">
        <v>19.638000000000002</v>
      </c>
      <c r="N3448" s="12">
        <v>384.60199999999998</v>
      </c>
      <c r="O3448" s="72">
        <v>36.417000000000002</v>
      </c>
      <c r="P3448" s="72">
        <v>12.663</v>
      </c>
      <c r="Q3448" s="12">
        <v>19.995000000000001</v>
      </c>
      <c r="R3448" s="72">
        <v>1.893</v>
      </c>
      <c r="S3448" s="72">
        <v>73.483999999999995</v>
      </c>
      <c r="T3448" s="12">
        <v>404.596</v>
      </c>
      <c r="U3448" s="72">
        <v>38.31</v>
      </c>
      <c r="V3448" s="72">
        <v>11.648999999999999</v>
      </c>
      <c r="W3448" s="12">
        <v>651.50800000000004</v>
      </c>
      <c r="X3448" s="72">
        <v>61.69</v>
      </c>
      <c r="Y3448" s="72">
        <v>8.6080000000000005</v>
      </c>
      <c r="Z3448" s="12">
        <v>1056.105</v>
      </c>
      <c r="AA3448" s="72">
        <v>100</v>
      </c>
      <c r="AB3448" s="72">
        <v>4.8819999999999997</v>
      </c>
      <c r="AC3448" s="12">
        <v>1056.105</v>
      </c>
      <c r="AD3448" s="72">
        <v>100</v>
      </c>
      <c r="AE3448" s="72">
        <v>4.8819999999999997</v>
      </c>
      <c r="AF3448" s="12">
        <v>0</v>
      </c>
      <c r="AG3448" s="72">
        <v>0</v>
      </c>
      <c r="AH3448" s="72">
        <v>0</v>
      </c>
      <c r="AI3448" s="12">
        <v>0</v>
      </c>
      <c r="AJ3448" s="72">
        <v>0</v>
      </c>
      <c r="AK3448" s="72">
        <v>0</v>
      </c>
      <c r="AL3448" s="12">
        <v>0</v>
      </c>
      <c r="AM3448" s="72">
        <v>0</v>
      </c>
      <c r="AN3448" s="72">
        <v>0</v>
      </c>
      <c r="AO3448" s="12">
        <v>1056.105</v>
      </c>
      <c r="AP3448" s="72">
        <v>100</v>
      </c>
      <c r="AQ3448" s="72">
        <v>4.8819999999999997</v>
      </c>
      <c r="AR3448" s="12">
        <v>0</v>
      </c>
      <c r="AS3448" s="72">
        <v>0</v>
      </c>
      <c r="AT3448" s="72">
        <v>0</v>
      </c>
      <c r="AU3448" s="12">
        <v>0</v>
      </c>
      <c r="AV3448" s="72">
        <v>0</v>
      </c>
      <c r="AW3448" s="72">
        <v>0</v>
      </c>
      <c r="AX3448" s="12">
        <v>0</v>
      </c>
      <c r="AY3448" s="72">
        <v>0</v>
      </c>
      <c r="AZ3448" s="72">
        <v>0</v>
      </c>
      <c r="BA3448" s="12">
        <v>0</v>
      </c>
      <c r="BB3448" s="72">
        <v>0</v>
      </c>
      <c r="BC3448" s="72">
        <v>0</v>
      </c>
      <c r="BD3448" s="12">
        <v>0</v>
      </c>
      <c r="BE3448" s="72">
        <v>0</v>
      </c>
      <c r="BF3448" s="72">
        <v>0</v>
      </c>
      <c r="BG3448" s="12">
        <v>0</v>
      </c>
      <c r="BH3448" s="72">
        <v>0</v>
      </c>
      <c r="BI3448" s="72">
        <v>0</v>
      </c>
      <c r="BJ3448" s="12">
        <v>0</v>
      </c>
      <c r="BK3448" s="72">
        <v>0</v>
      </c>
      <c r="BL3448" s="72">
        <v>0</v>
      </c>
      <c r="BM3448" s="12">
        <v>0</v>
      </c>
      <c r="BN3448" s="72">
        <v>0</v>
      </c>
      <c r="BO3448" s="72">
        <v>0</v>
      </c>
      <c r="BP3448" s="12">
        <v>0</v>
      </c>
      <c r="BQ3448" s="72">
        <v>0</v>
      </c>
      <c r="BR3448" s="72">
        <v>0</v>
      </c>
      <c r="BS3448" s="12">
        <v>0</v>
      </c>
      <c r="BT3448" s="72">
        <v>0</v>
      </c>
      <c r="BU3448" s="72">
        <v>0</v>
      </c>
      <c r="BV3448" s="12">
        <v>1056.105</v>
      </c>
      <c r="BW3448" s="72">
        <v>100</v>
      </c>
      <c r="BX3448" s="72">
        <v>4.8819999999999997</v>
      </c>
      <c r="BY3448" s="13"/>
      <c r="BZ3448" s="13"/>
    </row>
    <row r="3449" spans="1:78" ht="12.75" customHeight="1">
      <c r="A3449" s="122" t="s">
        <v>65</v>
      </c>
      <c r="B3449" s="71" t="s">
        <v>82</v>
      </c>
      <c r="C3449" s="71" t="s">
        <v>25</v>
      </c>
      <c r="D3449" s="34">
        <v>44075</v>
      </c>
      <c r="E3449" s="12">
        <v>0</v>
      </c>
      <c r="F3449" s="72">
        <v>0</v>
      </c>
      <c r="G3449" s="72">
        <v>0</v>
      </c>
      <c r="H3449" s="12">
        <v>104.652</v>
      </c>
      <c r="I3449" s="72">
        <v>12.805999999999999</v>
      </c>
      <c r="J3449" s="72">
        <v>32.475000000000001</v>
      </c>
      <c r="K3449" s="12">
        <v>187.399</v>
      </c>
      <c r="L3449" s="72">
        <v>22.931000000000001</v>
      </c>
      <c r="M3449" s="72">
        <v>23.321999999999999</v>
      </c>
      <c r="N3449" s="12">
        <v>292.05099999999999</v>
      </c>
      <c r="O3449" s="72">
        <v>35.737000000000002</v>
      </c>
      <c r="P3449" s="72">
        <v>15.592000000000001</v>
      </c>
      <c r="Q3449" s="12">
        <v>4.9400000000000004</v>
      </c>
      <c r="R3449" s="72">
        <v>0.60399999999999998</v>
      </c>
      <c r="S3449" s="72">
        <v>86.221999999999994</v>
      </c>
      <c r="T3449" s="12">
        <v>296.99</v>
      </c>
      <c r="U3449" s="72">
        <v>36.341999999999999</v>
      </c>
      <c r="V3449" s="72">
        <v>15.268000000000001</v>
      </c>
      <c r="W3449" s="12">
        <v>520.22500000000002</v>
      </c>
      <c r="X3449" s="72">
        <v>63.658000000000001</v>
      </c>
      <c r="Y3449" s="72">
        <v>12.247999999999999</v>
      </c>
      <c r="Z3449" s="12">
        <v>817.21600000000001</v>
      </c>
      <c r="AA3449" s="72">
        <v>100</v>
      </c>
      <c r="AB3449" s="72">
        <v>7.7889999999999997</v>
      </c>
      <c r="AC3449" s="12">
        <v>817.21600000000001</v>
      </c>
      <c r="AD3449" s="72">
        <v>100</v>
      </c>
      <c r="AE3449" s="72">
        <v>7.7889999999999997</v>
      </c>
      <c r="AF3449" s="12">
        <v>0</v>
      </c>
      <c r="AG3449" s="72">
        <v>0</v>
      </c>
      <c r="AH3449" s="72">
        <v>0</v>
      </c>
      <c r="AI3449" s="12">
        <v>0</v>
      </c>
      <c r="AJ3449" s="72">
        <v>0</v>
      </c>
      <c r="AK3449" s="72">
        <v>0</v>
      </c>
      <c r="AL3449" s="12">
        <v>0</v>
      </c>
      <c r="AM3449" s="72">
        <v>0</v>
      </c>
      <c r="AN3449" s="72">
        <v>0</v>
      </c>
      <c r="AO3449" s="12">
        <v>817.21600000000001</v>
      </c>
      <c r="AP3449" s="72">
        <v>100</v>
      </c>
      <c r="AQ3449" s="72">
        <v>7.7889999999999997</v>
      </c>
      <c r="AR3449" s="12">
        <v>0</v>
      </c>
      <c r="AS3449" s="72">
        <v>0</v>
      </c>
      <c r="AT3449" s="72">
        <v>0</v>
      </c>
      <c r="AU3449" s="12">
        <v>0</v>
      </c>
      <c r="AV3449" s="72">
        <v>0</v>
      </c>
      <c r="AW3449" s="72">
        <v>0</v>
      </c>
      <c r="AX3449" s="12">
        <v>0</v>
      </c>
      <c r="AY3449" s="72">
        <v>0</v>
      </c>
      <c r="AZ3449" s="72">
        <v>0</v>
      </c>
      <c r="BA3449" s="12">
        <v>0</v>
      </c>
      <c r="BB3449" s="72">
        <v>0</v>
      </c>
      <c r="BC3449" s="72">
        <v>0</v>
      </c>
      <c r="BD3449" s="12">
        <v>0</v>
      </c>
      <c r="BE3449" s="72">
        <v>0</v>
      </c>
      <c r="BF3449" s="72">
        <v>0</v>
      </c>
      <c r="BG3449" s="12">
        <v>0</v>
      </c>
      <c r="BH3449" s="72">
        <v>0</v>
      </c>
      <c r="BI3449" s="72">
        <v>0</v>
      </c>
      <c r="BJ3449" s="12">
        <v>0</v>
      </c>
      <c r="BK3449" s="72">
        <v>0</v>
      </c>
      <c r="BL3449" s="72">
        <v>0</v>
      </c>
      <c r="BM3449" s="12">
        <v>0</v>
      </c>
      <c r="BN3449" s="72">
        <v>0</v>
      </c>
      <c r="BO3449" s="72">
        <v>0</v>
      </c>
      <c r="BP3449" s="12">
        <v>0</v>
      </c>
      <c r="BQ3449" s="72">
        <v>0</v>
      </c>
      <c r="BR3449" s="72">
        <v>0</v>
      </c>
      <c r="BS3449" s="12">
        <v>0</v>
      </c>
      <c r="BT3449" s="72">
        <v>0</v>
      </c>
      <c r="BU3449" s="72">
        <v>0</v>
      </c>
      <c r="BV3449" s="12">
        <v>817.21600000000001</v>
      </c>
      <c r="BW3449" s="72">
        <v>100</v>
      </c>
      <c r="BX3449" s="72">
        <v>7.7889999999999997</v>
      </c>
      <c r="BY3449" s="13"/>
      <c r="BZ3449" s="13"/>
    </row>
    <row r="3450" spans="1:78" ht="12.75" customHeight="1">
      <c r="A3450" s="122" t="s">
        <v>65</v>
      </c>
      <c r="B3450" s="71" t="s">
        <v>82</v>
      </c>
      <c r="C3450" s="71" t="s">
        <v>25</v>
      </c>
      <c r="D3450" s="34">
        <v>44166</v>
      </c>
      <c r="E3450" s="12">
        <v>0</v>
      </c>
      <c r="F3450" s="72">
        <v>0</v>
      </c>
      <c r="G3450" s="72">
        <v>0</v>
      </c>
      <c r="H3450" s="12">
        <v>211.78399999999999</v>
      </c>
      <c r="I3450" s="72">
        <v>24.047000000000001</v>
      </c>
      <c r="J3450" s="72">
        <v>22.707999999999998</v>
      </c>
      <c r="K3450" s="12">
        <v>175.86799999999999</v>
      </c>
      <c r="L3450" s="72">
        <v>19.969000000000001</v>
      </c>
      <c r="M3450" s="72">
        <v>24.914999999999999</v>
      </c>
      <c r="N3450" s="12">
        <v>387.65199999999999</v>
      </c>
      <c r="O3450" s="72">
        <v>44.015000000000001</v>
      </c>
      <c r="P3450" s="72">
        <v>16.908000000000001</v>
      </c>
      <c r="Q3450" s="12">
        <v>12.973000000000001</v>
      </c>
      <c r="R3450" s="72">
        <v>1.4730000000000001</v>
      </c>
      <c r="S3450" s="72">
        <v>101.239</v>
      </c>
      <c r="T3450" s="12">
        <v>400.62400000000002</v>
      </c>
      <c r="U3450" s="72">
        <v>45.488</v>
      </c>
      <c r="V3450" s="72">
        <v>17.420000000000002</v>
      </c>
      <c r="W3450" s="12">
        <v>480.09899999999999</v>
      </c>
      <c r="X3450" s="72">
        <v>54.512</v>
      </c>
      <c r="Y3450" s="72">
        <v>12.933</v>
      </c>
      <c r="Z3450" s="12">
        <v>880.72400000000005</v>
      </c>
      <c r="AA3450" s="72">
        <v>100</v>
      </c>
      <c r="AB3450" s="72">
        <v>10.342000000000001</v>
      </c>
      <c r="AC3450" s="12">
        <v>880.72400000000005</v>
      </c>
      <c r="AD3450" s="72">
        <v>100</v>
      </c>
      <c r="AE3450" s="72">
        <v>10.342000000000001</v>
      </c>
      <c r="AF3450" s="12">
        <v>0</v>
      </c>
      <c r="AG3450" s="72">
        <v>0</v>
      </c>
      <c r="AH3450" s="72">
        <v>0</v>
      </c>
      <c r="AI3450" s="12">
        <v>0</v>
      </c>
      <c r="AJ3450" s="72">
        <v>0</v>
      </c>
      <c r="AK3450" s="72">
        <v>0</v>
      </c>
      <c r="AL3450" s="12">
        <v>0</v>
      </c>
      <c r="AM3450" s="72">
        <v>0</v>
      </c>
      <c r="AN3450" s="72">
        <v>0</v>
      </c>
      <c r="AO3450" s="12">
        <v>880.72400000000005</v>
      </c>
      <c r="AP3450" s="72">
        <v>100</v>
      </c>
      <c r="AQ3450" s="72">
        <v>10.342000000000001</v>
      </c>
      <c r="AR3450" s="12">
        <v>0</v>
      </c>
      <c r="AS3450" s="72">
        <v>0</v>
      </c>
      <c r="AT3450" s="72">
        <v>0</v>
      </c>
      <c r="AU3450" s="12">
        <v>0</v>
      </c>
      <c r="AV3450" s="72">
        <v>0</v>
      </c>
      <c r="AW3450" s="72">
        <v>0</v>
      </c>
      <c r="AX3450" s="12">
        <v>0</v>
      </c>
      <c r="AY3450" s="72">
        <v>0</v>
      </c>
      <c r="AZ3450" s="72">
        <v>0</v>
      </c>
      <c r="BA3450" s="12">
        <v>0</v>
      </c>
      <c r="BB3450" s="72">
        <v>0</v>
      </c>
      <c r="BC3450" s="72">
        <v>0</v>
      </c>
      <c r="BD3450" s="12">
        <v>0</v>
      </c>
      <c r="BE3450" s="72">
        <v>0</v>
      </c>
      <c r="BF3450" s="72">
        <v>0</v>
      </c>
      <c r="BG3450" s="12">
        <v>0</v>
      </c>
      <c r="BH3450" s="72">
        <v>0</v>
      </c>
      <c r="BI3450" s="72">
        <v>0</v>
      </c>
      <c r="BJ3450" s="12">
        <v>0</v>
      </c>
      <c r="BK3450" s="72">
        <v>0</v>
      </c>
      <c r="BL3450" s="72">
        <v>0</v>
      </c>
      <c r="BM3450" s="12">
        <v>0</v>
      </c>
      <c r="BN3450" s="72">
        <v>0</v>
      </c>
      <c r="BO3450" s="72">
        <v>0</v>
      </c>
      <c r="BP3450" s="12">
        <v>0</v>
      </c>
      <c r="BQ3450" s="72">
        <v>0</v>
      </c>
      <c r="BR3450" s="72">
        <v>0</v>
      </c>
      <c r="BS3450" s="12">
        <v>0</v>
      </c>
      <c r="BT3450" s="72">
        <v>0</v>
      </c>
      <c r="BU3450" s="72">
        <v>0</v>
      </c>
      <c r="BV3450" s="12">
        <v>880.72400000000005</v>
      </c>
      <c r="BW3450" s="72">
        <v>100</v>
      </c>
      <c r="BX3450" s="72">
        <v>10.342000000000001</v>
      </c>
      <c r="BY3450" s="13"/>
      <c r="BZ3450" s="13"/>
    </row>
    <row r="3451" spans="1:78" ht="12.75" customHeight="1">
      <c r="A3451" s="122" t="s">
        <v>65</v>
      </c>
      <c r="B3451" s="71" t="s">
        <v>82</v>
      </c>
      <c r="C3451" s="71" t="s">
        <v>25</v>
      </c>
      <c r="D3451" s="34">
        <v>44256</v>
      </c>
      <c r="E3451" s="12">
        <v>0</v>
      </c>
      <c r="F3451" s="72">
        <v>0</v>
      </c>
      <c r="G3451" s="72">
        <v>0</v>
      </c>
      <c r="H3451" s="12">
        <v>137.958</v>
      </c>
      <c r="I3451" s="72">
        <v>16.646999999999998</v>
      </c>
      <c r="J3451" s="72">
        <v>37.231000000000002</v>
      </c>
      <c r="K3451" s="12">
        <v>120.917</v>
      </c>
      <c r="L3451" s="72">
        <v>14.590999999999999</v>
      </c>
      <c r="M3451" s="72">
        <v>23.23</v>
      </c>
      <c r="N3451" s="12">
        <v>258.875</v>
      </c>
      <c r="O3451" s="72">
        <v>31.238</v>
      </c>
      <c r="P3451" s="72">
        <v>23.617999999999999</v>
      </c>
      <c r="Q3451" s="12">
        <v>14.818</v>
      </c>
      <c r="R3451" s="72">
        <v>1.788</v>
      </c>
      <c r="S3451" s="72">
        <v>69.418999999999997</v>
      </c>
      <c r="T3451" s="12">
        <v>273.69200000000001</v>
      </c>
      <c r="U3451" s="72">
        <v>33.026000000000003</v>
      </c>
      <c r="V3451" s="72">
        <v>22.026</v>
      </c>
      <c r="W3451" s="12">
        <v>555.03</v>
      </c>
      <c r="X3451" s="72">
        <v>66.974000000000004</v>
      </c>
      <c r="Y3451" s="72">
        <v>15.832000000000001</v>
      </c>
      <c r="Z3451" s="12">
        <v>828.72199999999998</v>
      </c>
      <c r="AA3451" s="72">
        <v>100</v>
      </c>
      <c r="AB3451" s="72">
        <v>10.756</v>
      </c>
      <c r="AC3451" s="12">
        <v>828.72199999999998</v>
      </c>
      <c r="AD3451" s="72">
        <v>100</v>
      </c>
      <c r="AE3451" s="72">
        <v>10.756</v>
      </c>
      <c r="AF3451" s="12">
        <v>0</v>
      </c>
      <c r="AG3451" s="72">
        <v>0</v>
      </c>
      <c r="AH3451" s="72">
        <v>0</v>
      </c>
      <c r="AI3451" s="12">
        <v>0</v>
      </c>
      <c r="AJ3451" s="72">
        <v>0</v>
      </c>
      <c r="AK3451" s="72">
        <v>0</v>
      </c>
      <c r="AL3451" s="12">
        <v>0</v>
      </c>
      <c r="AM3451" s="72">
        <v>0</v>
      </c>
      <c r="AN3451" s="72">
        <v>0</v>
      </c>
      <c r="AO3451" s="12">
        <v>828.72199999999998</v>
      </c>
      <c r="AP3451" s="72">
        <v>100</v>
      </c>
      <c r="AQ3451" s="72">
        <v>10.756</v>
      </c>
      <c r="AR3451" s="12">
        <v>0</v>
      </c>
      <c r="AS3451" s="72">
        <v>0</v>
      </c>
      <c r="AT3451" s="72">
        <v>0</v>
      </c>
      <c r="AU3451" s="12">
        <v>0</v>
      </c>
      <c r="AV3451" s="72">
        <v>0</v>
      </c>
      <c r="AW3451" s="72">
        <v>0</v>
      </c>
      <c r="AX3451" s="12">
        <v>0</v>
      </c>
      <c r="AY3451" s="72">
        <v>0</v>
      </c>
      <c r="AZ3451" s="72">
        <v>0</v>
      </c>
      <c r="BA3451" s="12">
        <v>0</v>
      </c>
      <c r="BB3451" s="72">
        <v>0</v>
      </c>
      <c r="BC3451" s="72">
        <v>0</v>
      </c>
      <c r="BD3451" s="12">
        <v>0</v>
      </c>
      <c r="BE3451" s="72">
        <v>0</v>
      </c>
      <c r="BF3451" s="72">
        <v>0</v>
      </c>
      <c r="BG3451" s="12">
        <v>0</v>
      </c>
      <c r="BH3451" s="72">
        <v>0</v>
      </c>
      <c r="BI3451" s="72">
        <v>0</v>
      </c>
      <c r="BJ3451" s="12">
        <v>0</v>
      </c>
      <c r="BK3451" s="72">
        <v>0</v>
      </c>
      <c r="BL3451" s="72">
        <v>0</v>
      </c>
      <c r="BM3451" s="12">
        <v>0</v>
      </c>
      <c r="BN3451" s="72">
        <v>0</v>
      </c>
      <c r="BO3451" s="72">
        <v>0</v>
      </c>
      <c r="BP3451" s="12">
        <v>0</v>
      </c>
      <c r="BQ3451" s="72">
        <v>0</v>
      </c>
      <c r="BR3451" s="72">
        <v>0</v>
      </c>
      <c r="BS3451" s="12">
        <v>0</v>
      </c>
      <c r="BT3451" s="72">
        <v>0</v>
      </c>
      <c r="BU3451" s="72">
        <v>0</v>
      </c>
      <c r="BV3451" s="12">
        <v>828.72199999999998</v>
      </c>
      <c r="BW3451" s="72">
        <v>100</v>
      </c>
      <c r="BX3451" s="72">
        <v>10.756</v>
      </c>
      <c r="BY3451" s="13"/>
      <c r="BZ3451" s="13"/>
    </row>
    <row r="3452" spans="1:78" ht="12.75" customHeight="1">
      <c r="A3452" s="122" t="s">
        <v>65</v>
      </c>
      <c r="B3452" s="71" t="s">
        <v>82</v>
      </c>
      <c r="C3452" s="71" t="s">
        <v>25</v>
      </c>
      <c r="D3452" s="34">
        <v>44348</v>
      </c>
      <c r="E3452" s="12">
        <v>0</v>
      </c>
      <c r="F3452" s="72">
        <v>0</v>
      </c>
      <c r="G3452" s="72">
        <v>0</v>
      </c>
      <c r="H3452" s="12">
        <v>171.078</v>
      </c>
      <c r="I3452" s="72">
        <v>18.756</v>
      </c>
      <c r="J3452" s="72">
        <v>22.68</v>
      </c>
      <c r="K3452" s="12">
        <v>68.141000000000005</v>
      </c>
      <c r="L3452" s="72">
        <v>7.47</v>
      </c>
      <c r="M3452" s="72">
        <v>28.231999999999999</v>
      </c>
      <c r="N3452" s="12">
        <v>239.21799999999999</v>
      </c>
      <c r="O3452" s="72">
        <v>26.225999999999999</v>
      </c>
      <c r="P3452" s="72">
        <v>18.72</v>
      </c>
      <c r="Q3452" s="12">
        <v>7.569</v>
      </c>
      <c r="R3452" s="72">
        <v>0.83</v>
      </c>
      <c r="S3452" s="72">
        <v>87.86</v>
      </c>
      <c r="T3452" s="12">
        <v>246.78800000000001</v>
      </c>
      <c r="U3452" s="72">
        <v>27.056000000000001</v>
      </c>
      <c r="V3452" s="72">
        <v>17.838000000000001</v>
      </c>
      <c r="W3452" s="12">
        <v>665.35299999999995</v>
      </c>
      <c r="X3452" s="72">
        <v>72.944000000000003</v>
      </c>
      <c r="Y3452" s="72">
        <v>10.622</v>
      </c>
      <c r="Z3452" s="12">
        <v>912.14099999999996</v>
      </c>
      <c r="AA3452" s="72">
        <v>100</v>
      </c>
      <c r="AB3452" s="72">
        <v>6.9359999999999999</v>
      </c>
      <c r="AC3452" s="12">
        <v>912.14099999999996</v>
      </c>
      <c r="AD3452" s="72">
        <v>100</v>
      </c>
      <c r="AE3452" s="72">
        <v>6.9359999999999999</v>
      </c>
      <c r="AF3452" s="12">
        <v>0</v>
      </c>
      <c r="AG3452" s="72">
        <v>0</v>
      </c>
      <c r="AH3452" s="72">
        <v>0</v>
      </c>
      <c r="AI3452" s="12">
        <v>0</v>
      </c>
      <c r="AJ3452" s="72">
        <v>0</v>
      </c>
      <c r="AK3452" s="72">
        <v>0</v>
      </c>
      <c r="AL3452" s="12">
        <v>0</v>
      </c>
      <c r="AM3452" s="72">
        <v>0</v>
      </c>
      <c r="AN3452" s="72">
        <v>0</v>
      </c>
      <c r="AO3452" s="12">
        <v>912.14099999999996</v>
      </c>
      <c r="AP3452" s="72">
        <v>100</v>
      </c>
      <c r="AQ3452" s="72">
        <v>6.9359999999999999</v>
      </c>
      <c r="AR3452" s="12">
        <v>0</v>
      </c>
      <c r="AS3452" s="72">
        <v>0</v>
      </c>
      <c r="AT3452" s="72">
        <v>0</v>
      </c>
      <c r="AU3452" s="12">
        <v>0</v>
      </c>
      <c r="AV3452" s="72">
        <v>0</v>
      </c>
      <c r="AW3452" s="72">
        <v>0</v>
      </c>
      <c r="AX3452" s="12">
        <v>0</v>
      </c>
      <c r="AY3452" s="72">
        <v>0</v>
      </c>
      <c r="AZ3452" s="72">
        <v>0</v>
      </c>
      <c r="BA3452" s="12">
        <v>0</v>
      </c>
      <c r="BB3452" s="72">
        <v>0</v>
      </c>
      <c r="BC3452" s="72">
        <v>0</v>
      </c>
      <c r="BD3452" s="12">
        <v>0</v>
      </c>
      <c r="BE3452" s="72">
        <v>0</v>
      </c>
      <c r="BF3452" s="72">
        <v>0</v>
      </c>
      <c r="BG3452" s="12">
        <v>0</v>
      </c>
      <c r="BH3452" s="72">
        <v>0</v>
      </c>
      <c r="BI3452" s="72">
        <v>0</v>
      </c>
      <c r="BJ3452" s="12">
        <v>0</v>
      </c>
      <c r="BK3452" s="72">
        <v>0</v>
      </c>
      <c r="BL3452" s="72">
        <v>0</v>
      </c>
      <c r="BM3452" s="12">
        <v>0</v>
      </c>
      <c r="BN3452" s="72">
        <v>0</v>
      </c>
      <c r="BO3452" s="72">
        <v>0</v>
      </c>
      <c r="BP3452" s="12">
        <v>0</v>
      </c>
      <c r="BQ3452" s="72">
        <v>0</v>
      </c>
      <c r="BR3452" s="72">
        <v>0</v>
      </c>
      <c r="BS3452" s="12">
        <v>0</v>
      </c>
      <c r="BT3452" s="72">
        <v>0</v>
      </c>
      <c r="BU3452" s="72">
        <v>0</v>
      </c>
      <c r="BV3452" s="12">
        <v>912.14099999999996</v>
      </c>
      <c r="BW3452" s="72">
        <v>100</v>
      </c>
      <c r="BX3452" s="72">
        <v>6.9359999999999999</v>
      </c>
      <c r="BY3452" s="13"/>
      <c r="BZ3452" s="13"/>
    </row>
    <row r="3453" spans="1:78" ht="12.75" customHeight="1">
      <c r="A3453" s="122" t="s">
        <v>65</v>
      </c>
      <c r="B3453" s="71" t="s">
        <v>82</v>
      </c>
      <c r="C3453" s="71" t="s">
        <v>25</v>
      </c>
      <c r="D3453" s="34">
        <v>44805</v>
      </c>
      <c r="E3453" s="12">
        <v>0</v>
      </c>
      <c r="F3453" s="72">
        <v>0</v>
      </c>
      <c r="G3453" s="72">
        <v>0</v>
      </c>
      <c r="H3453" s="12">
        <v>142.86000000000001</v>
      </c>
      <c r="I3453" s="72">
        <v>14.067</v>
      </c>
      <c r="J3453" s="72">
        <v>30.195</v>
      </c>
      <c r="K3453" s="12">
        <v>124.572</v>
      </c>
      <c r="L3453" s="72">
        <v>12.266</v>
      </c>
      <c r="M3453" s="72">
        <v>32.168999999999997</v>
      </c>
      <c r="N3453" s="12">
        <v>267.43200000000002</v>
      </c>
      <c r="O3453" s="72">
        <v>26.332999999999998</v>
      </c>
      <c r="P3453" s="72">
        <v>22.478000000000002</v>
      </c>
      <c r="Q3453" s="12">
        <v>16.501999999999999</v>
      </c>
      <c r="R3453" s="72">
        <v>1.625</v>
      </c>
      <c r="S3453" s="72">
        <v>101.76</v>
      </c>
      <c r="T3453" s="12">
        <v>283.93299999999999</v>
      </c>
      <c r="U3453" s="72">
        <v>27.957999999999998</v>
      </c>
      <c r="V3453" s="72">
        <v>22.984999999999999</v>
      </c>
      <c r="W3453" s="12">
        <v>731.63199999999995</v>
      </c>
      <c r="X3453" s="72">
        <v>72.042000000000002</v>
      </c>
      <c r="Y3453" s="72">
        <v>10.864000000000001</v>
      </c>
      <c r="Z3453" s="12">
        <v>1015.5650000000001</v>
      </c>
      <c r="AA3453" s="72">
        <v>100</v>
      </c>
      <c r="AB3453" s="72">
        <v>6.7220000000000004</v>
      </c>
      <c r="AC3453" s="12">
        <v>1015.5650000000001</v>
      </c>
      <c r="AD3453" s="72">
        <v>100</v>
      </c>
      <c r="AE3453" s="72">
        <v>6.7220000000000004</v>
      </c>
      <c r="AF3453" s="12">
        <v>0</v>
      </c>
      <c r="AG3453" s="72">
        <v>0</v>
      </c>
      <c r="AH3453" s="72">
        <v>0</v>
      </c>
      <c r="AI3453" s="12">
        <v>0</v>
      </c>
      <c r="AJ3453" s="72">
        <v>0</v>
      </c>
      <c r="AK3453" s="72">
        <v>0</v>
      </c>
      <c r="AL3453" s="12">
        <v>0</v>
      </c>
      <c r="AM3453" s="72">
        <v>0</v>
      </c>
      <c r="AN3453" s="72">
        <v>0</v>
      </c>
      <c r="AO3453" s="12">
        <v>1015.5650000000001</v>
      </c>
      <c r="AP3453" s="72">
        <v>100</v>
      </c>
      <c r="AQ3453" s="72">
        <v>6.7220000000000004</v>
      </c>
      <c r="AR3453" s="12">
        <v>0</v>
      </c>
      <c r="AS3453" s="72">
        <v>0</v>
      </c>
      <c r="AT3453" s="72">
        <v>0</v>
      </c>
      <c r="AU3453" s="12">
        <v>0</v>
      </c>
      <c r="AV3453" s="72">
        <v>0</v>
      </c>
      <c r="AW3453" s="72">
        <v>0</v>
      </c>
      <c r="AX3453" s="12">
        <v>0</v>
      </c>
      <c r="AY3453" s="72">
        <v>0</v>
      </c>
      <c r="AZ3453" s="72">
        <v>0</v>
      </c>
      <c r="BA3453" s="12">
        <v>0</v>
      </c>
      <c r="BB3453" s="72">
        <v>0</v>
      </c>
      <c r="BC3453" s="72">
        <v>0</v>
      </c>
      <c r="BD3453" s="12">
        <v>0</v>
      </c>
      <c r="BE3453" s="72">
        <v>0</v>
      </c>
      <c r="BF3453" s="72">
        <v>0</v>
      </c>
      <c r="BG3453" s="12">
        <v>0</v>
      </c>
      <c r="BH3453" s="72">
        <v>0</v>
      </c>
      <c r="BI3453" s="72">
        <v>0</v>
      </c>
      <c r="BJ3453" s="12">
        <v>0</v>
      </c>
      <c r="BK3453" s="72">
        <v>0</v>
      </c>
      <c r="BL3453" s="72">
        <v>0</v>
      </c>
      <c r="BM3453" s="12">
        <v>0</v>
      </c>
      <c r="BN3453" s="72">
        <v>0</v>
      </c>
      <c r="BO3453" s="72">
        <v>0</v>
      </c>
      <c r="BP3453" s="12">
        <v>0</v>
      </c>
      <c r="BQ3453" s="72">
        <v>0</v>
      </c>
      <c r="BR3453" s="72">
        <v>0</v>
      </c>
      <c r="BS3453" s="12">
        <v>0</v>
      </c>
      <c r="BT3453" s="72">
        <v>0</v>
      </c>
      <c r="BU3453" s="72">
        <v>0</v>
      </c>
      <c r="BV3453" s="12">
        <v>1015.5650000000001</v>
      </c>
      <c r="BW3453" s="72">
        <v>100</v>
      </c>
      <c r="BX3453" s="72">
        <v>6.7220000000000004</v>
      </c>
      <c r="BY3453" s="13"/>
      <c r="BZ3453" s="13"/>
    </row>
    <row r="3454" spans="1:78" ht="12.75" customHeight="1">
      <c r="A3454" s="122" t="s">
        <v>65</v>
      </c>
      <c r="B3454" s="71" t="s">
        <v>82</v>
      </c>
      <c r="C3454" s="71" t="s">
        <v>25</v>
      </c>
      <c r="D3454" s="34">
        <v>44896</v>
      </c>
      <c r="E3454" s="12">
        <v>0</v>
      </c>
      <c r="F3454" s="72">
        <v>0</v>
      </c>
      <c r="G3454" s="72">
        <v>0</v>
      </c>
      <c r="H3454" s="12">
        <v>79.927000000000007</v>
      </c>
      <c r="I3454" s="72">
        <v>9.86</v>
      </c>
      <c r="J3454" s="72">
        <v>38.159999999999997</v>
      </c>
      <c r="K3454" s="12">
        <v>83.887</v>
      </c>
      <c r="L3454" s="72">
        <v>10.349</v>
      </c>
      <c r="M3454" s="72">
        <v>41.436</v>
      </c>
      <c r="N3454" s="12">
        <v>163.81399999999999</v>
      </c>
      <c r="O3454" s="72">
        <v>20.209</v>
      </c>
      <c r="P3454" s="72">
        <v>25.776</v>
      </c>
      <c r="Q3454" s="12">
        <v>29.568000000000001</v>
      </c>
      <c r="R3454" s="72">
        <v>3.6480000000000001</v>
      </c>
      <c r="S3454" s="72">
        <v>77.900000000000006</v>
      </c>
      <c r="T3454" s="12">
        <v>193.38200000000001</v>
      </c>
      <c r="U3454" s="72">
        <v>23.856999999999999</v>
      </c>
      <c r="V3454" s="72">
        <v>20.821000000000002</v>
      </c>
      <c r="W3454" s="12">
        <v>617.20100000000002</v>
      </c>
      <c r="X3454" s="72">
        <v>76.143000000000001</v>
      </c>
      <c r="Y3454" s="72">
        <v>11.332000000000001</v>
      </c>
      <c r="Z3454" s="12">
        <v>810.58199999999999</v>
      </c>
      <c r="AA3454" s="72">
        <v>100</v>
      </c>
      <c r="AB3454" s="72">
        <v>6.9279999999999999</v>
      </c>
      <c r="AC3454" s="12">
        <v>810.58199999999999</v>
      </c>
      <c r="AD3454" s="72">
        <v>100</v>
      </c>
      <c r="AE3454" s="72">
        <v>6.9279999999999999</v>
      </c>
      <c r="AF3454" s="12">
        <v>0</v>
      </c>
      <c r="AG3454" s="72">
        <v>0</v>
      </c>
      <c r="AH3454" s="72">
        <v>0</v>
      </c>
      <c r="AI3454" s="12">
        <v>0</v>
      </c>
      <c r="AJ3454" s="72">
        <v>0</v>
      </c>
      <c r="AK3454" s="72">
        <v>0</v>
      </c>
      <c r="AL3454" s="12">
        <v>0</v>
      </c>
      <c r="AM3454" s="72">
        <v>0</v>
      </c>
      <c r="AN3454" s="72">
        <v>0</v>
      </c>
      <c r="AO3454" s="12">
        <v>810.58199999999999</v>
      </c>
      <c r="AP3454" s="72">
        <v>100</v>
      </c>
      <c r="AQ3454" s="72">
        <v>6.9279999999999999</v>
      </c>
      <c r="AR3454" s="12">
        <v>0</v>
      </c>
      <c r="AS3454" s="72">
        <v>0</v>
      </c>
      <c r="AT3454" s="72">
        <v>0</v>
      </c>
      <c r="AU3454" s="12">
        <v>0</v>
      </c>
      <c r="AV3454" s="72">
        <v>0</v>
      </c>
      <c r="AW3454" s="72">
        <v>0</v>
      </c>
      <c r="AX3454" s="12">
        <v>0</v>
      </c>
      <c r="AY3454" s="72">
        <v>0</v>
      </c>
      <c r="AZ3454" s="72">
        <v>0</v>
      </c>
      <c r="BA3454" s="12">
        <v>0</v>
      </c>
      <c r="BB3454" s="72">
        <v>0</v>
      </c>
      <c r="BC3454" s="72">
        <v>0</v>
      </c>
      <c r="BD3454" s="12">
        <v>0</v>
      </c>
      <c r="BE3454" s="72">
        <v>0</v>
      </c>
      <c r="BF3454" s="72">
        <v>0</v>
      </c>
      <c r="BG3454" s="12">
        <v>0</v>
      </c>
      <c r="BH3454" s="72">
        <v>0</v>
      </c>
      <c r="BI3454" s="72">
        <v>0</v>
      </c>
      <c r="BJ3454" s="12">
        <v>0</v>
      </c>
      <c r="BK3454" s="72">
        <v>0</v>
      </c>
      <c r="BL3454" s="72">
        <v>0</v>
      </c>
      <c r="BM3454" s="12">
        <v>0</v>
      </c>
      <c r="BN3454" s="72">
        <v>0</v>
      </c>
      <c r="BO3454" s="72">
        <v>0</v>
      </c>
      <c r="BP3454" s="12">
        <v>0</v>
      </c>
      <c r="BQ3454" s="72">
        <v>0</v>
      </c>
      <c r="BR3454" s="72">
        <v>0</v>
      </c>
      <c r="BS3454" s="12">
        <v>0</v>
      </c>
      <c r="BT3454" s="72">
        <v>0</v>
      </c>
      <c r="BU3454" s="72">
        <v>0</v>
      </c>
      <c r="BV3454" s="12">
        <v>810.58199999999999</v>
      </c>
      <c r="BW3454" s="72">
        <v>100</v>
      </c>
      <c r="BX3454" s="72">
        <v>6.9279999999999999</v>
      </c>
      <c r="BY3454" s="13"/>
      <c r="BZ3454" s="13"/>
    </row>
    <row r="3455" spans="1:78" ht="12.75" customHeight="1">
      <c r="A3455" s="122" t="s">
        <v>65</v>
      </c>
      <c r="B3455" s="71" t="s">
        <v>82</v>
      </c>
      <c r="C3455" s="71" t="s">
        <v>25</v>
      </c>
      <c r="D3455" s="34">
        <v>44986</v>
      </c>
      <c r="E3455" s="12">
        <v>0</v>
      </c>
      <c r="F3455" s="72">
        <v>0</v>
      </c>
      <c r="G3455" s="72">
        <v>0</v>
      </c>
      <c r="H3455" s="12">
        <v>82.298000000000002</v>
      </c>
      <c r="I3455" s="72">
        <v>10.225</v>
      </c>
      <c r="J3455" s="72">
        <v>27.754000000000001</v>
      </c>
      <c r="K3455" s="12">
        <v>113.881</v>
      </c>
      <c r="L3455" s="72">
        <v>14.148999999999999</v>
      </c>
      <c r="M3455" s="72">
        <v>23.055</v>
      </c>
      <c r="N3455" s="12">
        <v>196.179</v>
      </c>
      <c r="O3455" s="72">
        <v>24.373000000000001</v>
      </c>
      <c r="P3455" s="72">
        <v>18.417000000000002</v>
      </c>
      <c r="Q3455" s="12">
        <v>5.7859999999999996</v>
      </c>
      <c r="R3455" s="72">
        <v>0.71899999999999997</v>
      </c>
      <c r="S3455" s="72">
        <v>61.076999999999998</v>
      </c>
      <c r="T3455" s="12">
        <v>201.964</v>
      </c>
      <c r="U3455" s="72">
        <v>25.091999999999999</v>
      </c>
      <c r="V3455" s="72">
        <v>17.524000000000001</v>
      </c>
      <c r="W3455" s="12">
        <v>602.92999999999995</v>
      </c>
      <c r="X3455" s="72">
        <v>74.908000000000001</v>
      </c>
      <c r="Y3455" s="72">
        <v>9.8510000000000009</v>
      </c>
      <c r="Z3455" s="12">
        <v>804.89499999999998</v>
      </c>
      <c r="AA3455" s="72">
        <v>100</v>
      </c>
      <c r="AB3455" s="72">
        <v>7.0259999999999998</v>
      </c>
      <c r="AC3455" s="12">
        <v>804.89499999999998</v>
      </c>
      <c r="AD3455" s="72">
        <v>100</v>
      </c>
      <c r="AE3455" s="72">
        <v>7.0259999999999998</v>
      </c>
      <c r="AF3455" s="12">
        <v>0</v>
      </c>
      <c r="AG3455" s="72">
        <v>0</v>
      </c>
      <c r="AH3455" s="72">
        <v>0</v>
      </c>
      <c r="AI3455" s="12">
        <v>0</v>
      </c>
      <c r="AJ3455" s="72">
        <v>0</v>
      </c>
      <c r="AK3455" s="72">
        <v>0</v>
      </c>
      <c r="AL3455" s="12">
        <v>0</v>
      </c>
      <c r="AM3455" s="72">
        <v>0</v>
      </c>
      <c r="AN3455" s="72">
        <v>0</v>
      </c>
      <c r="AO3455" s="12">
        <v>804.89499999999998</v>
      </c>
      <c r="AP3455" s="72">
        <v>100</v>
      </c>
      <c r="AQ3455" s="72">
        <v>7.0259999999999998</v>
      </c>
      <c r="AR3455" s="12">
        <v>0</v>
      </c>
      <c r="AS3455" s="72">
        <v>0</v>
      </c>
      <c r="AT3455" s="72">
        <v>0</v>
      </c>
      <c r="AU3455" s="12">
        <v>0</v>
      </c>
      <c r="AV3455" s="72">
        <v>0</v>
      </c>
      <c r="AW3455" s="72">
        <v>0</v>
      </c>
      <c r="AX3455" s="12">
        <v>0</v>
      </c>
      <c r="AY3455" s="72">
        <v>0</v>
      </c>
      <c r="AZ3455" s="72">
        <v>0</v>
      </c>
      <c r="BA3455" s="12">
        <v>0</v>
      </c>
      <c r="BB3455" s="72">
        <v>0</v>
      </c>
      <c r="BC3455" s="72">
        <v>0</v>
      </c>
      <c r="BD3455" s="12">
        <v>0</v>
      </c>
      <c r="BE3455" s="72">
        <v>0</v>
      </c>
      <c r="BF3455" s="72">
        <v>0</v>
      </c>
      <c r="BG3455" s="12">
        <v>0</v>
      </c>
      <c r="BH3455" s="72">
        <v>0</v>
      </c>
      <c r="BI3455" s="72">
        <v>0</v>
      </c>
      <c r="BJ3455" s="12">
        <v>0</v>
      </c>
      <c r="BK3455" s="72">
        <v>0</v>
      </c>
      <c r="BL3455" s="72">
        <v>0</v>
      </c>
      <c r="BM3455" s="12">
        <v>0</v>
      </c>
      <c r="BN3455" s="72">
        <v>0</v>
      </c>
      <c r="BO3455" s="72">
        <v>0</v>
      </c>
      <c r="BP3455" s="12">
        <v>0</v>
      </c>
      <c r="BQ3455" s="72">
        <v>0</v>
      </c>
      <c r="BR3455" s="72">
        <v>0</v>
      </c>
      <c r="BS3455" s="12">
        <v>0</v>
      </c>
      <c r="BT3455" s="72">
        <v>0</v>
      </c>
      <c r="BU3455" s="72">
        <v>0</v>
      </c>
      <c r="BV3455" s="12">
        <v>804.89499999999998</v>
      </c>
      <c r="BW3455" s="72">
        <v>100</v>
      </c>
      <c r="BX3455" s="72">
        <v>7.0259999999999998</v>
      </c>
      <c r="BY3455" s="13"/>
      <c r="BZ3455" s="13"/>
    </row>
    <row r="3456" spans="1:78" ht="12.75" customHeight="1">
      <c r="A3456" s="122" t="s">
        <v>65</v>
      </c>
      <c r="B3456" s="71" t="s">
        <v>82</v>
      </c>
      <c r="C3456" s="71" t="s">
        <v>25</v>
      </c>
      <c r="D3456" s="34">
        <v>45078</v>
      </c>
      <c r="E3456" s="12">
        <v>0</v>
      </c>
      <c r="F3456" s="72">
        <v>0</v>
      </c>
      <c r="G3456" s="72">
        <v>0</v>
      </c>
      <c r="H3456" s="12">
        <v>83.387</v>
      </c>
      <c r="I3456" s="72">
        <v>10.025</v>
      </c>
      <c r="J3456" s="72">
        <v>26.939</v>
      </c>
      <c r="K3456" s="12">
        <v>121.455</v>
      </c>
      <c r="L3456" s="72">
        <v>14.601000000000001</v>
      </c>
      <c r="M3456" s="72">
        <v>21.835000000000001</v>
      </c>
      <c r="N3456" s="12">
        <v>204.84200000000001</v>
      </c>
      <c r="O3456" s="72">
        <v>24.626000000000001</v>
      </c>
      <c r="P3456" s="72">
        <v>14.811999999999999</v>
      </c>
      <c r="Q3456" s="12">
        <v>13.419</v>
      </c>
      <c r="R3456" s="72">
        <v>1.613</v>
      </c>
      <c r="S3456" s="72">
        <v>47.664999999999999</v>
      </c>
      <c r="T3456" s="12">
        <v>218.261</v>
      </c>
      <c r="U3456" s="72">
        <v>26.239000000000001</v>
      </c>
      <c r="V3456" s="72">
        <v>14.119</v>
      </c>
      <c r="W3456" s="12">
        <v>613.56500000000005</v>
      </c>
      <c r="X3456" s="72">
        <v>73.760999999999996</v>
      </c>
      <c r="Y3456" s="72">
        <v>7.1319999999999997</v>
      </c>
      <c r="Z3456" s="12">
        <v>831.827</v>
      </c>
      <c r="AA3456" s="72">
        <v>100</v>
      </c>
      <c r="AB3456" s="72">
        <v>6.3410000000000002</v>
      </c>
      <c r="AC3456" s="12">
        <v>831.827</v>
      </c>
      <c r="AD3456" s="72">
        <v>100</v>
      </c>
      <c r="AE3456" s="72">
        <v>6.3410000000000002</v>
      </c>
      <c r="AF3456" s="12">
        <v>0</v>
      </c>
      <c r="AG3456" s="72">
        <v>0</v>
      </c>
      <c r="AH3456" s="72">
        <v>0</v>
      </c>
      <c r="AI3456" s="12">
        <v>0</v>
      </c>
      <c r="AJ3456" s="72">
        <v>0</v>
      </c>
      <c r="AK3456" s="72">
        <v>0</v>
      </c>
      <c r="AL3456" s="12">
        <v>0</v>
      </c>
      <c r="AM3456" s="72">
        <v>0</v>
      </c>
      <c r="AN3456" s="72">
        <v>0</v>
      </c>
      <c r="AO3456" s="12">
        <v>831.827</v>
      </c>
      <c r="AP3456" s="72">
        <v>100</v>
      </c>
      <c r="AQ3456" s="72">
        <v>6.3410000000000002</v>
      </c>
      <c r="AR3456" s="12">
        <v>0</v>
      </c>
      <c r="AS3456" s="72">
        <v>0</v>
      </c>
      <c r="AT3456" s="72">
        <v>0</v>
      </c>
      <c r="AU3456" s="12">
        <v>0</v>
      </c>
      <c r="AV3456" s="72">
        <v>0</v>
      </c>
      <c r="AW3456" s="72">
        <v>0</v>
      </c>
      <c r="AX3456" s="12">
        <v>0</v>
      </c>
      <c r="AY3456" s="72">
        <v>0</v>
      </c>
      <c r="AZ3456" s="72">
        <v>0</v>
      </c>
      <c r="BA3456" s="12">
        <v>0</v>
      </c>
      <c r="BB3456" s="72">
        <v>0</v>
      </c>
      <c r="BC3456" s="72">
        <v>0</v>
      </c>
      <c r="BD3456" s="12">
        <v>0</v>
      </c>
      <c r="BE3456" s="72">
        <v>0</v>
      </c>
      <c r="BF3456" s="72">
        <v>0</v>
      </c>
      <c r="BG3456" s="12">
        <v>0</v>
      </c>
      <c r="BH3456" s="72">
        <v>0</v>
      </c>
      <c r="BI3456" s="72">
        <v>0</v>
      </c>
      <c r="BJ3456" s="12">
        <v>0</v>
      </c>
      <c r="BK3456" s="72">
        <v>0</v>
      </c>
      <c r="BL3456" s="72">
        <v>0</v>
      </c>
      <c r="BM3456" s="12">
        <v>0</v>
      </c>
      <c r="BN3456" s="72">
        <v>0</v>
      </c>
      <c r="BO3456" s="72">
        <v>0</v>
      </c>
      <c r="BP3456" s="12">
        <v>0</v>
      </c>
      <c r="BQ3456" s="72">
        <v>0</v>
      </c>
      <c r="BR3456" s="72">
        <v>0</v>
      </c>
      <c r="BS3456" s="12">
        <v>0</v>
      </c>
      <c r="BT3456" s="72">
        <v>0</v>
      </c>
      <c r="BU3456" s="72">
        <v>0</v>
      </c>
      <c r="BV3456" s="12">
        <v>831.827</v>
      </c>
      <c r="BW3456" s="72">
        <v>100</v>
      </c>
      <c r="BX3456" s="72">
        <v>6.3410000000000002</v>
      </c>
      <c r="BY3456" s="13"/>
      <c r="BZ3456" s="13"/>
    </row>
    <row r="3457" spans="1:78" ht="12.75" customHeight="1">
      <c r="A3457" s="122" t="s">
        <v>65</v>
      </c>
      <c r="B3457" s="71" t="s">
        <v>82</v>
      </c>
      <c r="C3457" s="71" t="s">
        <v>25</v>
      </c>
      <c r="D3457" s="34">
        <v>45170</v>
      </c>
      <c r="E3457" s="12">
        <v>0</v>
      </c>
      <c r="F3457" s="72">
        <v>0</v>
      </c>
      <c r="G3457" s="72">
        <v>0</v>
      </c>
      <c r="H3457" s="12">
        <v>72.813000000000002</v>
      </c>
      <c r="I3457" s="72">
        <v>8.5950000000000006</v>
      </c>
      <c r="J3457" s="72">
        <v>27.006</v>
      </c>
      <c r="K3457" s="12">
        <v>130.82599999999999</v>
      </c>
      <c r="L3457" s="72">
        <v>15.444000000000001</v>
      </c>
      <c r="M3457" s="72">
        <v>26.567</v>
      </c>
      <c r="N3457" s="12">
        <v>203.63900000000001</v>
      </c>
      <c r="O3457" s="72">
        <v>24.039000000000001</v>
      </c>
      <c r="P3457" s="72">
        <v>17.431999999999999</v>
      </c>
      <c r="Q3457" s="12">
        <v>13.589</v>
      </c>
      <c r="R3457" s="72">
        <v>1.6040000000000001</v>
      </c>
      <c r="S3457" s="72">
        <v>50.737000000000002</v>
      </c>
      <c r="T3457" s="12">
        <v>217.22900000000001</v>
      </c>
      <c r="U3457" s="72">
        <v>25.643000000000001</v>
      </c>
      <c r="V3457" s="72">
        <v>15.673999999999999</v>
      </c>
      <c r="W3457" s="12">
        <v>629.89400000000001</v>
      </c>
      <c r="X3457" s="72">
        <v>74.356999999999999</v>
      </c>
      <c r="Y3457" s="72">
        <v>7.6020000000000003</v>
      </c>
      <c r="Z3457" s="12">
        <v>847.12300000000005</v>
      </c>
      <c r="AA3457" s="72">
        <v>100</v>
      </c>
      <c r="AB3457" s="72">
        <v>6.3220000000000001</v>
      </c>
      <c r="AC3457" s="12">
        <v>847.12300000000005</v>
      </c>
      <c r="AD3457" s="72">
        <v>100</v>
      </c>
      <c r="AE3457" s="72">
        <v>6.3220000000000001</v>
      </c>
      <c r="AF3457" s="12">
        <v>0</v>
      </c>
      <c r="AG3457" s="72">
        <v>0</v>
      </c>
      <c r="AH3457" s="72">
        <v>0</v>
      </c>
      <c r="AI3457" s="12">
        <v>0</v>
      </c>
      <c r="AJ3457" s="72">
        <v>0</v>
      </c>
      <c r="AK3457" s="72">
        <v>0</v>
      </c>
      <c r="AL3457" s="12">
        <v>0</v>
      </c>
      <c r="AM3457" s="72">
        <v>0</v>
      </c>
      <c r="AN3457" s="72">
        <v>0</v>
      </c>
      <c r="AO3457" s="12">
        <v>847.12300000000005</v>
      </c>
      <c r="AP3457" s="72">
        <v>100</v>
      </c>
      <c r="AQ3457" s="72">
        <v>6.3220000000000001</v>
      </c>
      <c r="AR3457" s="12">
        <v>0</v>
      </c>
      <c r="AS3457" s="72">
        <v>0</v>
      </c>
      <c r="AT3457" s="72">
        <v>0</v>
      </c>
      <c r="AU3457" s="12">
        <v>0</v>
      </c>
      <c r="AV3457" s="72">
        <v>0</v>
      </c>
      <c r="AW3457" s="72">
        <v>0</v>
      </c>
      <c r="AX3457" s="12">
        <v>0</v>
      </c>
      <c r="AY3457" s="72">
        <v>0</v>
      </c>
      <c r="AZ3457" s="72">
        <v>0</v>
      </c>
      <c r="BA3457" s="12">
        <v>0</v>
      </c>
      <c r="BB3457" s="72">
        <v>0</v>
      </c>
      <c r="BC3457" s="72">
        <v>0</v>
      </c>
      <c r="BD3457" s="12">
        <v>0</v>
      </c>
      <c r="BE3457" s="72">
        <v>0</v>
      </c>
      <c r="BF3457" s="72">
        <v>0</v>
      </c>
      <c r="BG3457" s="12">
        <v>0</v>
      </c>
      <c r="BH3457" s="72">
        <v>0</v>
      </c>
      <c r="BI3457" s="72">
        <v>0</v>
      </c>
      <c r="BJ3457" s="12">
        <v>0</v>
      </c>
      <c r="BK3457" s="72">
        <v>0</v>
      </c>
      <c r="BL3457" s="72">
        <v>0</v>
      </c>
      <c r="BM3457" s="12">
        <v>0</v>
      </c>
      <c r="BN3457" s="72">
        <v>0</v>
      </c>
      <c r="BO3457" s="72">
        <v>0</v>
      </c>
      <c r="BP3457" s="12">
        <v>0</v>
      </c>
      <c r="BQ3457" s="72">
        <v>0</v>
      </c>
      <c r="BR3457" s="72">
        <v>0</v>
      </c>
      <c r="BS3457" s="12">
        <v>0</v>
      </c>
      <c r="BT3457" s="72">
        <v>0</v>
      </c>
      <c r="BU3457" s="72">
        <v>0</v>
      </c>
      <c r="BV3457" s="12">
        <v>847.12300000000005</v>
      </c>
      <c r="BW3457" s="72">
        <v>100</v>
      </c>
      <c r="BX3457" s="72">
        <v>6.3220000000000001</v>
      </c>
      <c r="BY3457" s="13"/>
      <c r="BZ3457" s="13"/>
    </row>
    <row r="3458" spans="1:78" ht="12.75" customHeight="1">
      <c r="A3458" s="122" t="s">
        <v>65</v>
      </c>
      <c r="B3458" s="71" t="s">
        <v>82</v>
      </c>
      <c r="C3458" s="71" t="s">
        <v>25</v>
      </c>
      <c r="D3458" s="34">
        <v>45261</v>
      </c>
      <c r="E3458" s="12">
        <v>0</v>
      </c>
      <c r="F3458" s="72">
        <v>0</v>
      </c>
      <c r="G3458" s="72">
        <v>0</v>
      </c>
      <c r="H3458" s="12">
        <v>91.155000000000001</v>
      </c>
      <c r="I3458" s="72">
        <v>10.481999999999999</v>
      </c>
      <c r="J3458" s="72">
        <v>21.920999999999999</v>
      </c>
      <c r="K3458" s="12">
        <v>128.352</v>
      </c>
      <c r="L3458" s="72">
        <v>14.759</v>
      </c>
      <c r="M3458" s="72">
        <v>18.558</v>
      </c>
      <c r="N3458" s="12">
        <v>219.50700000000001</v>
      </c>
      <c r="O3458" s="72">
        <v>25.241</v>
      </c>
      <c r="P3458" s="72">
        <v>14.491</v>
      </c>
      <c r="Q3458" s="12">
        <v>31.157</v>
      </c>
      <c r="R3458" s="72">
        <v>3.5830000000000002</v>
      </c>
      <c r="S3458" s="72">
        <v>50.113</v>
      </c>
      <c r="T3458" s="12">
        <v>250.66399999999999</v>
      </c>
      <c r="U3458" s="72">
        <v>28.824000000000002</v>
      </c>
      <c r="V3458" s="72">
        <v>13.157999999999999</v>
      </c>
      <c r="W3458" s="12">
        <v>618.97299999999996</v>
      </c>
      <c r="X3458" s="72">
        <v>71.176000000000002</v>
      </c>
      <c r="Y3458" s="72">
        <v>8.8819999999999997</v>
      </c>
      <c r="Z3458" s="12">
        <v>869.63699999999994</v>
      </c>
      <c r="AA3458" s="72">
        <v>100</v>
      </c>
      <c r="AB3458" s="72">
        <v>6.7089999999999996</v>
      </c>
      <c r="AC3458" s="12">
        <v>869.63699999999994</v>
      </c>
      <c r="AD3458" s="72">
        <v>100</v>
      </c>
      <c r="AE3458" s="72">
        <v>6.7089999999999996</v>
      </c>
      <c r="AF3458" s="12">
        <v>0</v>
      </c>
      <c r="AG3458" s="72">
        <v>0</v>
      </c>
      <c r="AH3458" s="72">
        <v>0</v>
      </c>
      <c r="AI3458" s="12">
        <v>0</v>
      </c>
      <c r="AJ3458" s="72">
        <v>0</v>
      </c>
      <c r="AK3458" s="72">
        <v>0</v>
      </c>
      <c r="AL3458" s="12">
        <v>0</v>
      </c>
      <c r="AM3458" s="72">
        <v>0</v>
      </c>
      <c r="AN3458" s="72">
        <v>0</v>
      </c>
      <c r="AO3458" s="12">
        <v>869.63699999999994</v>
      </c>
      <c r="AP3458" s="72">
        <v>100</v>
      </c>
      <c r="AQ3458" s="72">
        <v>6.7089999999999996</v>
      </c>
      <c r="AR3458" s="12">
        <v>0</v>
      </c>
      <c r="AS3458" s="72">
        <v>0</v>
      </c>
      <c r="AT3458" s="72">
        <v>0</v>
      </c>
      <c r="AU3458" s="12">
        <v>0</v>
      </c>
      <c r="AV3458" s="72">
        <v>0</v>
      </c>
      <c r="AW3458" s="72">
        <v>0</v>
      </c>
      <c r="AX3458" s="12">
        <v>0</v>
      </c>
      <c r="AY3458" s="72">
        <v>0</v>
      </c>
      <c r="AZ3458" s="72">
        <v>0</v>
      </c>
      <c r="BA3458" s="12">
        <v>0</v>
      </c>
      <c r="BB3458" s="72">
        <v>0</v>
      </c>
      <c r="BC3458" s="72">
        <v>0</v>
      </c>
      <c r="BD3458" s="12">
        <v>0</v>
      </c>
      <c r="BE3458" s="72">
        <v>0</v>
      </c>
      <c r="BF3458" s="72">
        <v>0</v>
      </c>
      <c r="BG3458" s="12">
        <v>0</v>
      </c>
      <c r="BH3458" s="72">
        <v>0</v>
      </c>
      <c r="BI3458" s="72">
        <v>0</v>
      </c>
      <c r="BJ3458" s="12">
        <v>0</v>
      </c>
      <c r="BK3458" s="72">
        <v>0</v>
      </c>
      <c r="BL3458" s="72">
        <v>0</v>
      </c>
      <c r="BM3458" s="12">
        <v>0</v>
      </c>
      <c r="BN3458" s="72">
        <v>0</v>
      </c>
      <c r="BO3458" s="72">
        <v>0</v>
      </c>
      <c r="BP3458" s="12">
        <v>0</v>
      </c>
      <c r="BQ3458" s="72">
        <v>0</v>
      </c>
      <c r="BR3458" s="72">
        <v>0</v>
      </c>
      <c r="BS3458" s="12">
        <v>0</v>
      </c>
      <c r="BT3458" s="72">
        <v>0</v>
      </c>
      <c r="BU3458" s="72">
        <v>0</v>
      </c>
      <c r="BV3458" s="12">
        <v>869.63699999999994</v>
      </c>
      <c r="BW3458" s="72">
        <v>100</v>
      </c>
      <c r="BX3458" s="72">
        <v>6.7089999999999996</v>
      </c>
      <c r="BY3458" s="13"/>
      <c r="BZ3458" s="13"/>
    </row>
    <row r="3459" spans="1:78" ht="12.75" customHeight="1">
      <c r="A3459" s="122" t="s">
        <v>65</v>
      </c>
      <c r="B3459" s="71" t="s">
        <v>82</v>
      </c>
      <c r="C3459" s="71" t="s">
        <v>25</v>
      </c>
      <c r="D3459" s="34">
        <v>45352</v>
      </c>
      <c r="E3459" s="12">
        <v>0</v>
      </c>
      <c r="F3459" s="72">
        <v>0</v>
      </c>
      <c r="G3459" s="72">
        <v>0</v>
      </c>
      <c r="H3459" s="12">
        <v>110.194</v>
      </c>
      <c r="I3459" s="72">
        <v>12.759</v>
      </c>
      <c r="J3459" s="72">
        <v>26.268000000000001</v>
      </c>
      <c r="K3459" s="12">
        <v>145.94800000000001</v>
      </c>
      <c r="L3459" s="72">
        <v>16.899000000000001</v>
      </c>
      <c r="M3459" s="72">
        <v>23.102</v>
      </c>
      <c r="N3459" s="12">
        <v>256.142</v>
      </c>
      <c r="O3459" s="72">
        <v>29.658000000000001</v>
      </c>
      <c r="P3459" s="72">
        <v>15.329000000000001</v>
      </c>
      <c r="Q3459" s="12">
        <v>17.053000000000001</v>
      </c>
      <c r="R3459" s="72">
        <v>1.9750000000000001</v>
      </c>
      <c r="S3459" s="72">
        <v>60.05</v>
      </c>
      <c r="T3459" s="12">
        <v>273.19499999999999</v>
      </c>
      <c r="U3459" s="72">
        <v>31.632999999999999</v>
      </c>
      <c r="V3459" s="72">
        <v>14.618</v>
      </c>
      <c r="W3459" s="12">
        <v>590.45000000000005</v>
      </c>
      <c r="X3459" s="72">
        <v>68.367000000000004</v>
      </c>
      <c r="Y3459" s="72">
        <v>8.7390000000000008</v>
      </c>
      <c r="Z3459" s="12">
        <v>863.64499999999998</v>
      </c>
      <c r="AA3459" s="72">
        <v>100</v>
      </c>
      <c r="AB3459" s="72">
        <v>7.4459999999999997</v>
      </c>
      <c r="AC3459" s="12">
        <v>863.64499999999998</v>
      </c>
      <c r="AD3459" s="72">
        <v>100</v>
      </c>
      <c r="AE3459" s="72">
        <v>7.4459999999999997</v>
      </c>
      <c r="AF3459" s="12">
        <v>0</v>
      </c>
      <c r="AG3459" s="72">
        <v>0</v>
      </c>
      <c r="AH3459" s="72">
        <v>0</v>
      </c>
      <c r="AI3459" s="12">
        <v>0</v>
      </c>
      <c r="AJ3459" s="72">
        <v>0</v>
      </c>
      <c r="AK3459" s="72">
        <v>0</v>
      </c>
      <c r="AL3459" s="12">
        <v>0</v>
      </c>
      <c r="AM3459" s="72">
        <v>0</v>
      </c>
      <c r="AN3459" s="72">
        <v>0</v>
      </c>
      <c r="AO3459" s="12">
        <v>863.64499999999998</v>
      </c>
      <c r="AP3459" s="72">
        <v>100</v>
      </c>
      <c r="AQ3459" s="72">
        <v>7.4459999999999997</v>
      </c>
      <c r="AR3459" s="12">
        <v>0</v>
      </c>
      <c r="AS3459" s="72">
        <v>0</v>
      </c>
      <c r="AT3459" s="72">
        <v>0</v>
      </c>
      <c r="AU3459" s="12">
        <v>0</v>
      </c>
      <c r="AV3459" s="72">
        <v>0</v>
      </c>
      <c r="AW3459" s="72">
        <v>0</v>
      </c>
      <c r="AX3459" s="12">
        <v>0</v>
      </c>
      <c r="AY3459" s="72">
        <v>0</v>
      </c>
      <c r="AZ3459" s="72">
        <v>0</v>
      </c>
      <c r="BA3459" s="12">
        <v>0</v>
      </c>
      <c r="BB3459" s="72">
        <v>0</v>
      </c>
      <c r="BC3459" s="72">
        <v>0</v>
      </c>
      <c r="BD3459" s="12">
        <v>0</v>
      </c>
      <c r="BE3459" s="72">
        <v>0</v>
      </c>
      <c r="BF3459" s="72">
        <v>0</v>
      </c>
      <c r="BG3459" s="12">
        <v>0</v>
      </c>
      <c r="BH3459" s="72">
        <v>0</v>
      </c>
      <c r="BI3459" s="72">
        <v>0</v>
      </c>
      <c r="BJ3459" s="12">
        <v>0</v>
      </c>
      <c r="BK3459" s="72">
        <v>0</v>
      </c>
      <c r="BL3459" s="72">
        <v>0</v>
      </c>
      <c r="BM3459" s="12">
        <v>0</v>
      </c>
      <c r="BN3459" s="72">
        <v>0</v>
      </c>
      <c r="BO3459" s="72">
        <v>0</v>
      </c>
      <c r="BP3459" s="12">
        <v>0</v>
      </c>
      <c r="BQ3459" s="72">
        <v>0</v>
      </c>
      <c r="BR3459" s="72">
        <v>0</v>
      </c>
      <c r="BS3459" s="12">
        <v>0</v>
      </c>
      <c r="BT3459" s="72">
        <v>0</v>
      </c>
      <c r="BU3459" s="72">
        <v>0</v>
      </c>
      <c r="BV3459" s="12">
        <v>863.64499999999998</v>
      </c>
      <c r="BW3459" s="72">
        <v>100</v>
      </c>
      <c r="BX3459" s="72">
        <v>7.4459999999999997</v>
      </c>
      <c r="BY3459" s="13"/>
      <c r="BZ3459" s="13"/>
    </row>
    <row r="3460" spans="1:78" ht="12.75" customHeight="1">
      <c r="A3460" s="122" t="s">
        <v>65</v>
      </c>
      <c r="B3460" s="71" t="s">
        <v>82</v>
      </c>
      <c r="C3460" s="71" t="s">
        <v>25</v>
      </c>
      <c r="D3460" s="34">
        <v>45444</v>
      </c>
      <c r="E3460" s="12">
        <v>0</v>
      </c>
      <c r="F3460" s="72">
        <v>0</v>
      </c>
      <c r="G3460" s="72">
        <v>0</v>
      </c>
      <c r="H3460" s="12">
        <v>140.244</v>
      </c>
      <c r="I3460" s="72">
        <v>14.858000000000001</v>
      </c>
      <c r="J3460" s="72">
        <v>18.911999999999999</v>
      </c>
      <c r="K3460" s="12">
        <v>135.166</v>
      </c>
      <c r="L3460" s="72">
        <v>14.32</v>
      </c>
      <c r="M3460" s="72">
        <v>16.358000000000001</v>
      </c>
      <c r="N3460" s="12">
        <v>275.41000000000003</v>
      </c>
      <c r="O3460" s="72">
        <v>29.178000000000001</v>
      </c>
      <c r="P3460" s="72">
        <v>12.022</v>
      </c>
      <c r="Q3460" s="12">
        <v>66.099000000000004</v>
      </c>
      <c r="R3460" s="72">
        <v>7.0030000000000001</v>
      </c>
      <c r="S3460" s="72">
        <v>34.454000000000001</v>
      </c>
      <c r="T3460" s="12">
        <v>341.50900000000001</v>
      </c>
      <c r="U3460" s="72">
        <v>36.180999999999997</v>
      </c>
      <c r="V3460" s="72">
        <v>12.823</v>
      </c>
      <c r="W3460" s="12">
        <v>602.38099999999997</v>
      </c>
      <c r="X3460" s="72">
        <v>63.819000000000003</v>
      </c>
      <c r="Y3460" s="72">
        <v>8.3640000000000008</v>
      </c>
      <c r="Z3460" s="12">
        <v>943.89</v>
      </c>
      <c r="AA3460" s="72">
        <v>100</v>
      </c>
      <c r="AB3460" s="72">
        <v>5.7889999999999997</v>
      </c>
      <c r="AC3460" s="12">
        <v>943.89</v>
      </c>
      <c r="AD3460" s="72">
        <v>100</v>
      </c>
      <c r="AE3460" s="72">
        <v>5.7889999999999997</v>
      </c>
      <c r="AF3460" s="12">
        <v>0</v>
      </c>
      <c r="AG3460" s="72">
        <v>0</v>
      </c>
      <c r="AH3460" s="72">
        <v>0</v>
      </c>
      <c r="AI3460" s="12">
        <v>0</v>
      </c>
      <c r="AJ3460" s="72">
        <v>0</v>
      </c>
      <c r="AK3460" s="72">
        <v>0</v>
      </c>
      <c r="AL3460" s="12">
        <v>0</v>
      </c>
      <c r="AM3460" s="72">
        <v>0</v>
      </c>
      <c r="AN3460" s="72">
        <v>0</v>
      </c>
      <c r="AO3460" s="12">
        <v>943.89</v>
      </c>
      <c r="AP3460" s="72">
        <v>100</v>
      </c>
      <c r="AQ3460" s="72">
        <v>5.7889999999999997</v>
      </c>
      <c r="AR3460" s="12">
        <v>0</v>
      </c>
      <c r="AS3460" s="72">
        <v>0</v>
      </c>
      <c r="AT3460" s="72">
        <v>0</v>
      </c>
      <c r="AU3460" s="12">
        <v>0</v>
      </c>
      <c r="AV3460" s="72">
        <v>0</v>
      </c>
      <c r="AW3460" s="72">
        <v>0</v>
      </c>
      <c r="AX3460" s="12">
        <v>0</v>
      </c>
      <c r="AY3460" s="72">
        <v>0</v>
      </c>
      <c r="AZ3460" s="72">
        <v>0</v>
      </c>
      <c r="BA3460" s="12">
        <v>0</v>
      </c>
      <c r="BB3460" s="72">
        <v>0</v>
      </c>
      <c r="BC3460" s="72">
        <v>0</v>
      </c>
      <c r="BD3460" s="12">
        <v>0</v>
      </c>
      <c r="BE3460" s="72">
        <v>0</v>
      </c>
      <c r="BF3460" s="72">
        <v>0</v>
      </c>
      <c r="BG3460" s="12">
        <v>0</v>
      </c>
      <c r="BH3460" s="72">
        <v>0</v>
      </c>
      <c r="BI3460" s="72">
        <v>0</v>
      </c>
      <c r="BJ3460" s="12">
        <v>0</v>
      </c>
      <c r="BK3460" s="72">
        <v>0</v>
      </c>
      <c r="BL3460" s="72">
        <v>0</v>
      </c>
      <c r="BM3460" s="12">
        <v>0</v>
      </c>
      <c r="BN3460" s="72">
        <v>0</v>
      </c>
      <c r="BO3460" s="72">
        <v>0</v>
      </c>
      <c r="BP3460" s="12">
        <v>0</v>
      </c>
      <c r="BQ3460" s="72">
        <v>0</v>
      </c>
      <c r="BR3460" s="72">
        <v>0</v>
      </c>
      <c r="BS3460" s="12">
        <v>0</v>
      </c>
      <c r="BT3460" s="72">
        <v>0</v>
      </c>
      <c r="BU3460" s="72">
        <v>0</v>
      </c>
      <c r="BV3460" s="12">
        <v>943.89</v>
      </c>
      <c r="BW3460" s="72">
        <v>100</v>
      </c>
      <c r="BX3460" s="72">
        <v>5.7889999999999997</v>
      </c>
      <c r="BY3460" s="13"/>
      <c r="BZ3460" s="13"/>
    </row>
    <row r="3461" spans="1:78" ht="12.75" customHeight="1">
      <c r="A3461" s="122" t="s">
        <v>65</v>
      </c>
      <c r="B3461" s="71" t="s">
        <v>82</v>
      </c>
      <c r="C3461" s="71" t="s">
        <v>25</v>
      </c>
      <c r="D3461" s="34">
        <v>45536</v>
      </c>
      <c r="E3461" s="12">
        <v>0</v>
      </c>
      <c r="F3461" s="72">
        <v>0</v>
      </c>
      <c r="G3461" s="72">
        <v>0</v>
      </c>
      <c r="H3461" s="12">
        <v>76.506</v>
      </c>
      <c r="I3461" s="72">
        <v>9.016</v>
      </c>
      <c r="J3461" s="72">
        <v>29.4</v>
      </c>
      <c r="K3461" s="12">
        <v>89.424000000000007</v>
      </c>
      <c r="L3461" s="72">
        <v>10.539</v>
      </c>
      <c r="M3461" s="72">
        <v>29.721</v>
      </c>
      <c r="N3461" s="12">
        <v>165.93</v>
      </c>
      <c r="O3461" s="72">
        <v>19.555</v>
      </c>
      <c r="P3461" s="72">
        <v>17.672999999999998</v>
      </c>
      <c r="Q3461" s="12">
        <v>24.797999999999998</v>
      </c>
      <c r="R3461" s="72">
        <v>2.9220000000000002</v>
      </c>
      <c r="S3461" s="72">
        <v>45.335000000000001</v>
      </c>
      <c r="T3461" s="12">
        <v>190.72800000000001</v>
      </c>
      <c r="U3461" s="72">
        <v>22.477</v>
      </c>
      <c r="V3461" s="72">
        <v>16.986999999999998</v>
      </c>
      <c r="W3461" s="12">
        <v>657.81399999999996</v>
      </c>
      <c r="X3461" s="72">
        <v>77.522999999999996</v>
      </c>
      <c r="Y3461" s="72">
        <v>9.1639999999999997</v>
      </c>
      <c r="Z3461" s="12">
        <v>848.54200000000003</v>
      </c>
      <c r="AA3461" s="72">
        <v>100</v>
      </c>
      <c r="AB3461" s="72">
        <v>6.9589999999999996</v>
      </c>
      <c r="AC3461" s="12">
        <v>848.54200000000003</v>
      </c>
      <c r="AD3461" s="72">
        <v>100</v>
      </c>
      <c r="AE3461" s="72">
        <v>6.9589999999999996</v>
      </c>
      <c r="AF3461" s="12">
        <v>0</v>
      </c>
      <c r="AG3461" s="72">
        <v>0</v>
      </c>
      <c r="AH3461" s="72">
        <v>0</v>
      </c>
      <c r="AI3461" s="12">
        <v>0</v>
      </c>
      <c r="AJ3461" s="72">
        <v>0</v>
      </c>
      <c r="AK3461" s="72">
        <v>0</v>
      </c>
      <c r="AL3461" s="12">
        <v>0</v>
      </c>
      <c r="AM3461" s="72">
        <v>0</v>
      </c>
      <c r="AN3461" s="72">
        <v>0</v>
      </c>
      <c r="AO3461" s="12">
        <v>848.54200000000003</v>
      </c>
      <c r="AP3461" s="72">
        <v>100</v>
      </c>
      <c r="AQ3461" s="72">
        <v>6.9589999999999996</v>
      </c>
      <c r="AR3461" s="12">
        <v>0</v>
      </c>
      <c r="AS3461" s="72">
        <v>0</v>
      </c>
      <c r="AT3461" s="72">
        <v>0</v>
      </c>
      <c r="AU3461" s="12">
        <v>0</v>
      </c>
      <c r="AV3461" s="72">
        <v>0</v>
      </c>
      <c r="AW3461" s="72">
        <v>0</v>
      </c>
      <c r="AX3461" s="12">
        <v>0</v>
      </c>
      <c r="AY3461" s="72">
        <v>0</v>
      </c>
      <c r="AZ3461" s="72">
        <v>0</v>
      </c>
      <c r="BA3461" s="12">
        <v>0</v>
      </c>
      <c r="BB3461" s="72">
        <v>0</v>
      </c>
      <c r="BC3461" s="72">
        <v>0</v>
      </c>
      <c r="BD3461" s="12">
        <v>0</v>
      </c>
      <c r="BE3461" s="72">
        <v>0</v>
      </c>
      <c r="BF3461" s="72">
        <v>0</v>
      </c>
      <c r="BG3461" s="12">
        <v>0</v>
      </c>
      <c r="BH3461" s="72">
        <v>0</v>
      </c>
      <c r="BI3461" s="72">
        <v>0</v>
      </c>
      <c r="BJ3461" s="12">
        <v>0</v>
      </c>
      <c r="BK3461" s="72">
        <v>0</v>
      </c>
      <c r="BL3461" s="72">
        <v>0</v>
      </c>
      <c r="BM3461" s="12">
        <v>0</v>
      </c>
      <c r="BN3461" s="72">
        <v>0</v>
      </c>
      <c r="BO3461" s="72">
        <v>0</v>
      </c>
      <c r="BP3461" s="12">
        <v>0</v>
      </c>
      <c r="BQ3461" s="72">
        <v>0</v>
      </c>
      <c r="BR3461" s="72">
        <v>0</v>
      </c>
      <c r="BS3461" s="12">
        <v>0</v>
      </c>
      <c r="BT3461" s="72">
        <v>0</v>
      </c>
      <c r="BU3461" s="72">
        <v>0</v>
      </c>
      <c r="BV3461" s="12">
        <v>848.54200000000003</v>
      </c>
      <c r="BW3461" s="72">
        <v>100</v>
      </c>
      <c r="BX3461" s="72">
        <v>6.9589999999999996</v>
      </c>
      <c r="BY3461" s="13"/>
      <c r="BZ3461" s="13"/>
    </row>
    <row r="3462" spans="1:78" ht="12.75" customHeight="1">
      <c r="A3462" s="122" t="s">
        <v>65</v>
      </c>
      <c r="B3462" s="71" t="s">
        <v>82</v>
      </c>
      <c r="C3462" s="71" t="s">
        <v>25</v>
      </c>
      <c r="D3462" s="34">
        <v>45627</v>
      </c>
      <c r="E3462" s="12">
        <v>0</v>
      </c>
      <c r="F3462" s="72">
        <v>0</v>
      </c>
      <c r="G3462" s="72">
        <v>0</v>
      </c>
      <c r="H3462" s="12">
        <v>136.73099999999999</v>
      </c>
      <c r="I3462" s="72">
        <v>13.708</v>
      </c>
      <c r="J3462" s="72">
        <v>20.885999999999999</v>
      </c>
      <c r="K3462" s="12">
        <v>131.41</v>
      </c>
      <c r="L3462" s="72">
        <v>13.175000000000001</v>
      </c>
      <c r="M3462" s="72">
        <v>22.193999999999999</v>
      </c>
      <c r="N3462" s="12">
        <v>268.14100000000002</v>
      </c>
      <c r="O3462" s="72">
        <v>26.882999999999999</v>
      </c>
      <c r="P3462" s="72">
        <v>13.662000000000001</v>
      </c>
      <c r="Q3462" s="12">
        <v>44.7</v>
      </c>
      <c r="R3462" s="72">
        <v>4.4820000000000002</v>
      </c>
      <c r="S3462" s="72">
        <v>32.926000000000002</v>
      </c>
      <c r="T3462" s="12">
        <v>312.84100000000001</v>
      </c>
      <c r="U3462" s="72">
        <v>31.364999999999998</v>
      </c>
      <c r="V3462" s="72">
        <v>11.878</v>
      </c>
      <c r="W3462" s="12">
        <v>684.58</v>
      </c>
      <c r="X3462" s="72">
        <v>68.635000000000005</v>
      </c>
      <c r="Y3462" s="72">
        <v>8.84</v>
      </c>
      <c r="Z3462" s="12">
        <v>997.42100000000005</v>
      </c>
      <c r="AA3462" s="72">
        <v>100</v>
      </c>
      <c r="AB3462" s="72">
        <v>5.9619999999999997</v>
      </c>
      <c r="AC3462" s="12">
        <v>997.42100000000005</v>
      </c>
      <c r="AD3462" s="72">
        <v>100</v>
      </c>
      <c r="AE3462" s="72">
        <v>5.9619999999999997</v>
      </c>
      <c r="AF3462" s="12">
        <v>0</v>
      </c>
      <c r="AG3462" s="72">
        <v>0</v>
      </c>
      <c r="AH3462" s="72">
        <v>0</v>
      </c>
      <c r="AI3462" s="12">
        <v>0</v>
      </c>
      <c r="AJ3462" s="72">
        <v>0</v>
      </c>
      <c r="AK3462" s="72">
        <v>0</v>
      </c>
      <c r="AL3462" s="12">
        <v>0</v>
      </c>
      <c r="AM3462" s="72">
        <v>0</v>
      </c>
      <c r="AN3462" s="72">
        <v>0</v>
      </c>
      <c r="AO3462" s="12">
        <v>997.42100000000005</v>
      </c>
      <c r="AP3462" s="72">
        <v>100</v>
      </c>
      <c r="AQ3462" s="72">
        <v>5.9619999999999997</v>
      </c>
      <c r="AR3462" s="12">
        <v>0</v>
      </c>
      <c r="AS3462" s="72">
        <v>0</v>
      </c>
      <c r="AT3462" s="72">
        <v>0</v>
      </c>
      <c r="AU3462" s="12">
        <v>0</v>
      </c>
      <c r="AV3462" s="72">
        <v>0</v>
      </c>
      <c r="AW3462" s="72">
        <v>0</v>
      </c>
      <c r="AX3462" s="12">
        <v>0</v>
      </c>
      <c r="AY3462" s="72">
        <v>0</v>
      </c>
      <c r="AZ3462" s="72">
        <v>0</v>
      </c>
      <c r="BA3462" s="12">
        <v>0</v>
      </c>
      <c r="BB3462" s="72">
        <v>0</v>
      </c>
      <c r="BC3462" s="72">
        <v>0</v>
      </c>
      <c r="BD3462" s="12">
        <v>0</v>
      </c>
      <c r="BE3462" s="72">
        <v>0</v>
      </c>
      <c r="BF3462" s="72">
        <v>0</v>
      </c>
      <c r="BG3462" s="12">
        <v>0</v>
      </c>
      <c r="BH3462" s="72">
        <v>0</v>
      </c>
      <c r="BI3462" s="72">
        <v>0</v>
      </c>
      <c r="BJ3462" s="12">
        <v>0</v>
      </c>
      <c r="BK3462" s="72">
        <v>0</v>
      </c>
      <c r="BL3462" s="72">
        <v>0</v>
      </c>
      <c r="BM3462" s="12">
        <v>0</v>
      </c>
      <c r="BN3462" s="72">
        <v>0</v>
      </c>
      <c r="BO3462" s="72">
        <v>0</v>
      </c>
      <c r="BP3462" s="12">
        <v>0</v>
      </c>
      <c r="BQ3462" s="72">
        <v>0</v>
      </c>
      <c r="BR3462" s="72">
        <v>0</v>
      </c>
      <c r="BS3462" s="12">
        <v>0</v>
      </c>
      <c r="BT3462" s="72">
        <v>0</v>
      </c>
      <c r="BU3462" s="72">
        <v>0</v>
      </c>
      <c r="BV3462" s="12">
        <v>997.42100000000005</v>
      </c>
      <c r="BW3462" s="72">
        <v>100</v>
      </c>
      <c r="BX3462" s="72">
        <v>5.9619999999999997</v>
      </c>
      <c r="BY3462" s="13"/>
      <c r="BZ3462" s="13"/>
    </row>
    <row r="3463" spans="1:78" ht="12.75" customHeight="1">
      <c r="A3463" s="122" t="s">
        <v>65</v>
      </c>
      <c r="B3463" s="71" t="s">
        <v>82</v>
      </c>
      <c r="C3463" s="71" t="s">
        <v>25</v>
      </c>
      <c r="D3463" s="34">
        <v>45717</v>
      </c>
      <c r="E3463" s="12">
        <v>0</v>
      </c>
      <c r="F3463" s="72">
        <v>0</v>
      </c>
      <c r="G3463" s="72">
        <v>0</v>
      </c>
      <c r="H3463" s="12">
        <v>98.944999999999993</v>
      </c>
      <c r="I3463" s="72">
        <v>11.743</v>
      </c>
      <c r="J3463" s="72">
        <v>29.545999999999999</v>
      </c>
      <c r="K3463" s="12">
        <v>89.370999999999995</v>
      </c>
      <c r="L3463" s="72">
        <v>10.606999999999999</v>
      </c>
      <c r="M3463" s="72">
        <v>28.138000000000002</v>
      </c>
      <c r="N3463" s="12">
        <v>188.316</v>
      </c>
      <c r="O3463" s="72">
        <v>22.35</v>
      </c>
      <c r="P3463" s="72">
        <v>20.763000000000002</v>
      </c>
      <c r="Q3463" s="12">
        <v>9.048</v>
      </c>
      <c r="R3463" s="72">
        <v>1.0740000000000001</v>
      </c>
      <c r="S3463" s="72">
        <v>70.334999999999994</v>
      </c>
      <c r="T3463" s="12">
        <v>197.364</v>
      </c>
      <c r="U3463" s="72">
        <v>23.422999999999998</v>
      </c>
      <c r="V3463" s="72">
        <v>20.84</v>
      </c>
      <c r="W3463" s="12">
        <v>645.226</v>
      </c>
      <c r="X3463" s="72">
        <v>76.576999999999998</v>
      </c>
      <c r="Y3463" s="72">
        <v>9.2210000000000001</v>
      </c>
      <c r="Z3463" s="12">
        <v>842.58900000000006</v>
      </c>
      <c r="AA3463" s="72">
        <v>100</v>
      </c>
      <c r="AB3463" s="72">
        <v>7.7839999999999998</v>
      </c>
      <c r="AC3463" s="12">
        <v>842.58900000000006</v>
      </c>
      <c r="AD3463" s="72">
        <v>100</v>
      </c>
      <c r="AE3463" s="72">
        <v>7.7839999999999998</v>
      </c>
      <c r="AF3463" s="12">
        <v>0</v>
      </c>
      <c r="AG3463" s="72">
        <v>0</v>
      </c>
      <c r="AH3463" s="72">
        <v>0</v>
      </c>
      <c r="AI3463" s="12">
        <v>0</v>
      </c>
      <c r="AJ3463" s="72">
        <v>0</v>
      </c>
      <c r="AK3463" s="72">
        <v>0</v>
      </c>
      <c r="AL3463" s="12">
        <v>0</v>
      </c>
      <c r="AM3463" s="72">
        <v>0</v>
      </c>
      <c r="AN3463" s="72">
        <v>0</v>
      </c>
      <c r="AO3463" s="12">
        <v>842.58900000000006</v>
      </c>
      <c r="AP3463" s="72">
        <v>100</v>
      </c>
      <c r="AQ3463" s="72">
        <v>7.7839999999999998</v>
      </c>
      <c r="AR3463" s="12">
        <v>0</v>
      </c>
      <c r="AS3463" s="72">
        <v>0</v>
      </c>
      <c r="AT3463" s="72">
        <v>0</v>
      </c>
      <c r="AU3463" s="12">
        <v>0</v>
      </c>
      <c r="AV3463" s="72">
        <v>0</v>
      </c>
      <c r="AW3463" s="72">
        <v>0</v>
      </c>
      <c r="AX3463" s="12">
        <v>0</v>
      </c>
      <c r="AY3463" s="72">
        <v>0</v>
      </c>
      <c r="AZ3463" s="72">
        <v>0</v>
      </c>
      <c r="BA3463" s="12">
        <v>0</v>
      </c>
      <c r="BB3463" s="72">
        <v>0</v>
      </c>
      <c r="BC3463" s="72">
        <v>0</v>
      </c>
      <c r="BD3463" s="12">
        <v>0</v>
      </c>
      <c r="BE3463" s="72">
        <v>0</v>
      </c>
      <c r="BF3463" s="72">
        <v>0</v>
      </c>
      <c r="BG3463" s="12">
        <v>0</v>
      </c>
      <c r="BH3463" s="72">
        <v>0</v>
      </c>
      <c r="BI3463" s="72">
        <v>0</v>
      </c>
      <c r="BJ3463" s="12">
        <v>0</v>
      </c>
      <c r="BK3463" s="72">
        <v>0</v>
      </c>
      <c r="BL3463" s="72">
        <v>0</v>
      </c>
      <c r="BM3463" s="12">
        <v>0</v>
      </c>
      <c r="BN3463" s="72">
        <v>0</v>
      </c>
      <c r="BO3463" s="72">
        <v>0</v>
      </c>
      <c r="BP3463" s="12">
        <v>0</v>
      </c>
      <c r="BQ3463" s="72">
        <v>0</v>
      </c>
      <c r="BR3463" s="72">
        <v>0</v>
      </c>
      <c r="BS3463" s="12">
        <v>0</v>
      </c>
      <c r="BT3463" s="72">
        <v>0</v>
      </c>
      <c r="BU3463" s="72">
        <v>0</v>
      </c>
      <c r="BV3463" s="12">
        <v>842.58900000000006</v>
      </c>
      <c r="BW3463" s="72">
        <v>100</v>
      </c>
      <c r="BX3463" s="72">
        <v>7.7839999999999998</v>
      </c>
      <c r="BY3463" s="13"/>
      <c r="BZ3463" s="13"/>
    </row>
    <row r="3464" spans="1:78" ht="12.75" customHeight="1">
      <c r="A3464" s="122" t="s">
        <v>65</v>
      </c>
      <c r="B3464" s="71" t="s">
        <v>82</v>
      </c>
      <c r="C3464" s="71" t="s">
        <v>25</v>
      </c>
      <c r="D3464" s="34">
        <v>45809</v>
      </c>
      <c r="E3464" s="12">
        <v>0</v>
      </c>
      <c r="F3464" s="72">
        <v>0</v>
      </c>
      <c r="G3464" s="72">
        <v>0</v>
      </c>
      <c r="H3464" s="12">
        <v>135.02699999999999</v>
      </c>
      <c r="I3464" s="72">
        <v>14.731999999999999</v>
      </c>
      <c r="J3464" s="72">
        <v>21.765000000000001</v>
      </c>
      <c r="K3464" s="12">
        <v>168.96100000000001</v>
      </c>
      <c r="L3464" s="72">
        <v>18.434999999999999</v>
      </c>
      <c r="M3464" s="72">
        <v>18.916</v>
      </c>
      <c r="N3464" s="12">
        <v>303.988</v>
      </c>
      <c r="O3464" s="72">
        <v>33.167000000000002</v>
      </c>
      <c r="P3464" s="72">
        <v>12.406000000000001</v>
      </c>
      <c r="Q3464" s="12">
        <v>11.318</v>
      </c>
      <c r="R3464" s="72">
        <v>1.2350000000000001</v>
      </c>
      <c r="S3464" s="72">
        <v>55.125999999999998</v>
      </c>
      <c r="T3464" s="12">
        <v>315.30599999999998</v>
      </c>
      <c r="U3464" s="72">
        <v>34.402000000000001</v>
      </c>
      <c r="V3464" s="72">
        <v>11.728999999999999</v>
      </c>
      <c r="W3464" s="12">
        <v>601.21900000000005</v>
      </c>
      <c r="X3464" s="72">
        <v>65.597999999999999</v>
      </c>
      <c r="Y3464" s="72">
        <v>10.561</v>
      </c>
      <c r="Z3464" s="12">
        <v>916.52499999999998</v>
      </c>
      <c r="AA3464" s="72">
        <v>100</v>
      </c>
      <c r="AB3464" s="72">
        <v>6.8949999999999996</v>
      </c>
      <c r="AC3464" s="12">
        <v>916.52499999999998</v>
      </c>
      <c r="AD3464" s="72">
        <v>100</v>
      </c>
      <c r="AE3464" s="72">
        <v>6.8949999999999996</v>
      </c>
      <c r="AF3464" s="12">
        <v>0</v>
      </c>
      <c r="AG3464" s="72">
        <v>0</v>
      </c>
      <c r="AH3464" s="72">
        <v>0</v>
      </c>
      <c r="AI3464" s="12">
        <v>0</v>
      </c>
      <c r="AJ3464" s="72">
        <v>0</v>
      </c>
      <c r="AK3464" s="72">
        <v>0</v>
      </c>
      <c r="AL3464" s="12">
        <v>0</v>
      </c>
      <c r="AM3464" s="72">
        <v>0</v>
      </c>
      <c r="AN3464" s="72">
        <v>0</v>
      </c>
      <c r="AO3464" s="12">
        <v>916.52499999999998</v>
      </c>
      <c r="AP3464" s="72">
        <v>100</v>
      </c>
      <c r="AQ3464" s="72">
        <v>6.8949999999999996</v>
      </c>
      <c r="AR3464" s="12">
        <v>0</v>
      </c>
      <c r="AS3464" s="72">
        <v>0</v>
      </c>
      <c r="AT3464" s="72">
        <v>0</v>
      </c>
      <c r="AU3464" s="12">
        <v>0</v>
      </c>
      <c r="AV3464" s="72">
        <v>0</v>
      </c>
      <c r="AW3464" s="72">
        <v>0</v>
      </c>
      <c r="AX3464" s="12">
        <v>0</v>
      </c>
      <c r="AY3464" s="72">
        <v>0</v>
      </c>
      <c r="AZ3464" s="72">
        <v>0</v>
      </c>
      <c r="BA3464" s="12">
        <v>0</v>
      </c>
      <c r="BB3464" s="72">
        <v>0</v>
      </c>
      <c r="BC3464" s="72">
        <v>0</v>
      </c>
      <c r="BD3464" s="12">
        <v>0</v>
      </c>
      <c r="BE3464" s="72">
        <v>0</v>
      </c>
      <c r="BF3464" s="72">
        <v>0</v>
      </c>
      <c r="BG3464" s="12">
        <v>0</v>
      </c>
      <c r="BH3464" s="72">
        <v>0</v>
      </c>
      <c r="BI3464" s="72">
        <v>0</v>
      </c>
      <c r="BJ3464" s="12">
        <v>0</v>
      </c>
      <c r="BK3464" s="72">
        <v>0</v>
      </c>
      <c r="BL3464" s="72">
        <v>0</v>
      </c>
      <c r="BM3464" s="12">
        <v>0</v>
      </c>
      <c r="BN3464" s="72">
        <v>0</v>
      </c>
      <c r="BO3464" s="72">
        <v>0</v>
      </c>
      <c r="BP3464" s="12">
        <v>0</v>
      </c>
      <c r="BQ3464" s="72">
        <v>0</v>
      </c>
      <c r="BR3464" s="72">
        <v>0</v>
      </c>
      <c r="BS3464" s="12">
        <v>0</v>
      </c>
      <c r="BT3464" s="72">
        <v>0</v>
      </c>
      <c r="BU3464" s="72">
        <v>0</v>
      </c>
      <c r="BV3464" s="12">
        <v>916.52499999999998</v>
      </c>
      <c r="BW3464" s="72">
        <v>100</v>
      </c>
      <c r="BX3464" s="72">
        <v>6.8949999999999996</v>
      </c>
      <c r="BY3464" s="13"/>
      <c r="BZ3464" s="13"/>
    </row>
    <row r="3465" spans="1:78" ht="12.75" customHeight="1">
      <c r="A3465" s="122" t="s">
        <v>65</v>
      </c>
      <c r="B3465" s="71" t="s">
        <v>82</v>
      </c>
      <c r="C3465" s="71" t="s">
        <v>25</v>
      </c>
      <c r="D3465" s="34">
        <v>45901</v>
      </c>
      <c r="E3465" s="12">
        <v>0</v>
      </c>
      <c r="F3465" s="72">
        <v>0</v>
      </c>
      <c r="G3465" s="72">
        <v>0</v>
      </c>
      <c r="H3465" s="12">
        <v>133.637</v>
      </c>
      <c r="I3465" s="72">
        <v>16.106000000000002</v>
      </c>
      <c r="J3465" s="72">
        <v>21.478999999999999</v>
      </c>
      <c r="K3465" s="12">
        <v>58.396999999999998</v>
      </c>
      <c r="L3465" s="72">
        <v>7.0380000000000003</v>
      </c>
      <c r="M3465" s="72">
        <v>31.446000000000002</v>
      </c>
      <c r="N3465" s="12">
        <v>192.03399999999999</v>
      </c>
      <c r="O3465" s="72">
        <v>23.143999999999998</v>
      </c>
      <c r="P3465" s="72">
        <v>20.488</v>
      </c>
      <c r="Q3465" s="12">
        <v>21.516999999999999</v>
      </c>
      <c r="R3465" s="72">
        <v>2.593</v>
      </c>
      <c r="S3465" s="72">
        <v>51.152000000000001</v>
      </c>
      <c r="T3465" s="12">
        <v>213.55099999999999</v>
      </c>
      <c r="U3465" s="72">
        <v>25.736999999999998</v>
      </c>
      <c r="V3465" s="72">
        <v>18.975999999999999</v>
      </c>
      <c r="W3465" s="12">
        <v>616.178</v>
      </c>
      <c r="X3465" s="72">
        <v>74.263000000000005</v>
      </c>
      <c r="Y3465" s="72">
        <v>8.8390000000000004</v>
      </c>
      <c r="Z3465" s="12">
        <v>829.72900000000004</v>
      </c>
      <c r="AA3465" s="72">
        <v>100</v>
      </c>
      <c r="AB3465" s="72">
        <v>7.431</v>
      </c>
      <c r="AC3465" s="12">
        <v>829.72900000000004</v>
      </c>
      <c r="AD3465" s="72">
        <v>100</v>
      </c>
      <c r="AE3465" s="72">
        <v>7.431</v>
      </c>
      <c r="AF3465" s="12">
        <v>0</v>
      </c>
      <c r="AG3465" s="72">
        <v>0</v>
      </c>
      <c r="AH3465" s="72">
        <v>0</v>
      </c>
      <c r="AI3465" s="12">
        <v>0</v>
      </c>
      <c r="AJ3465" s="72">
        <v>0</v>
      </c>
      <c r="AK3465" s="72">
        <v>0</v>
      </c>
      <c r="AL3465" s="12">
        <v>0</v>
      </c>
      <c r="AM3465" s="72">
        <v>0</v>
      </c>
      <c r="AN3465" s="72">
        <v>0</v>
      </c>
      <c r="AO3465" s="12">
        <v>829.72900000000004</v>
      </c>
      <c r="AP3465" s="72">
        <v>100</v>
      </c>
      <c r="AQ3465" s="72">
        <v>7.431</v>
      </c>
      <c r="AR3465" s="12">
        <v>0</v>
      </c>
      <c r="AS3465" s="72">
        <v>0</v>
      </c>
      <c r="AT3465" s="72">
        <v>0</v>
      </c>
      <c r="AU3465" s="12">
        <v>0</v>
      </c>
      <c r="AV3465" s="72">
        <v>0</v>
      </c>
      <c r="AW3465" s="72">
        <v>0</v>
      </c>
      <c r="AX3465" s="12">
        <v>0</v>
      </c>
      <c r="AY3465" s="72">
        <v>0</v>
      </c>
      <c r="AZ3465" s="72">
        <v>0</v>
      </c>
      <c r="BA3465" s="12">
        <v>0</v>
      </c>
      <c r="BB3465" s="72">
        <v>0</v>
      </c>
      <c r="BC3465" s="72">
        <v>0</v>
      </c>
      <c r="BD3465" s="12">
        <v>0</v>
      </c>
      <c r="BE3465" s="72">
        <v>0</v>
      </c>
      <c r="BF3465" s="72">
        <v>0</v>
      </c>
      <c r="BG3465" s="12">
        <v>0</v>
      </c>
      <c r="BH3465" s="72">
        <v>0</v>
      </c>
      <c r="BI3465" s="72">
        <v>0</v>
      </c>
      <c r="BJ3465" s="12">
        <v>0</v>
      </c>
      <c r="BK3465" s="72">
        <v>0</v>
      </c>
      <c r="BL3465" s="72">
        <v>0</v>
      </c>
      <c r="BM3465" s="12">
        <v>0</v>
      </c>
      <c r="BN3465" s="72">
        <v>0</v>
      </c>
      <c r="BO3465" s="72">
        <v>0</v>
      </c>
      <c r="BP3465" s="12">
        <v>0</v>
      </c>
      <c r="BQ3465" s="72">
        <v>0</v>
      </c>
      <c r="BR3465" s="72">
        <v>0</v>
      </c>
      <c r="BS3465" s="12">
        <v>0</v>
      </c>
      <c r="BT3465" s="72">
        <v>0</v>
      </c>
      <c r="BU3465" s="72">
        <v>0</v>
      </c>
      <c r="BV3465" s="12">
        <v>829.72900000000004</v>
      </c>
      <c r="BW3465" s="72">
        <v>100</v>
      </c>
      <c r="BX3465" s="72">
        <v>7.431</v>
      </c>
      <c r="BY3465" s="13"/>
      <c r="BZ3465" s="13"/>
    </row>
    <row r="3466" spans="1:78" ht="12.75" customHeight="1">
      <c r="A3466" s="122" t="s">
        <v>65</v>
      </c>
      <c r="B3466" s="71" t="s">
        <v>82</v>
      </c>
      <c r="C3466" s="71" t="s">
        <v>25</v>
      </c>
      <c r="D3466" s="34">
        <v>45992</v>
      </c>
      <c r="E3466" s="12">
        <v>0</v>
      </c>
      <c r="F3466" s="72">
        <v>0</v>
      </c>
      <c r="G3466" s="72">
        <v>0</v>
      </c>
      <c r="H3466" s="12">
        <v>123.033</v>
      </c>
      <c r="I3466" s="72">
        <v>12.176</v>
      </c>
      <c r="J3466" s="72">
        <v>22.28</v>
      </c>
      <c r="K3466" s="12">
        <v>143.71299999999999</v>
      </c>
      <c r="L3466" s="72">
        <v>14.222</v>
      </c>
      <c r="M3466" s="72">
        <v>22.535</v>
      </c>
      <c r="N3466" s="12">
        <v>266.74599999999998</v>
      </c>
      <c r="O3466" s="72">
        <v>26.398</v>
      </c>
      <c r="P3466" s="72">
        <v>13.276999999999999</v>
      </c>
      <c r="Q3466" s="12">
        <v>39.957000000000001</v>
      </c>
      <c r="R3466" s="72">
        <v>3.9540000000000002</v>
      </c>
      <c r="S3466" s="72">
        <v>49.905000000000001</v>
      </c>
      <c r="T3466" s="12">
        <v>306.70299999999997</v>
      </c>
      <c r="U3466" s="72">
        <v>30.353000000000002</v>
      </c>
      <c r="V3466" s="72">
        <v>11.728999999999999</v>
      </c>
      <c r="W3466" s="12">
        <v>703.76599999999996</v>
      </c>
      <c r="X3466" s="72">
        <v>69.647000000000006</v>
      </c>
      <c r="Y3466" s="72">
        <v>11.912000000000001</v>
      </c>
      <c r="Z3466" s="12">
        <v>1010.47</v>
      </c>
      <c r="AA3466" s="72">
        <v>100</v>
      </c>
      <c r="AB3466" s="72">
        <v>6.7030000000000003</v>
      </c>
      <c r="AC3466" s="12">
        <v>1010.47</v>
      </c>
      <c r="AD3466" s="72">
        <v>100</v>
      </c>
      <c r="AE3466" s="72">
        <v>6.7030000000000003</v>
      </c>
      <c r="AF3466" s="12">
        <v>0</v>
      </c>
      <c r="AG3466" s="72">
        <v>0</v>
      </c>
      <c r="AH3466" s="72">
        <v>0</v>
      </c>
      <c r="AI3466" s="12">
        <v>0</v>
      </c>
      <c r="AJ3466" s="72">
        <v>0</v>
      </c>
      <c r="AK3466" s="72">
        <v>0</v>
      </c>
      <c r="AL3466" s="12">
        <v>0</v>
      </c>
      <c r="AM3466" s="72">
        <v>0</v>
      </c>
      <c r="AN3466" s="72">
        <v>0</v>
      </c>
      <c r="AO3466" s="12">
        <v>1010.47</v>
      </c>
      <c r="AP3466" s="72">
        <v>100</v>
      </c>
      <c r="AQ3466" s="72">
        <v>6.7030000000000003</v>
      </c>
      <c r="AR3466" s="12">
        <v>0</v>
      </c>
      <c r="AS3466" s="72">
        <v>0</v>
      </c>
      <c r="AT3466" s="72">
        <v>0</v>
      </c>
      <c r="AU3466" s="12">
        <v>0</v>
      </c>
      <c r="AV3466" s="72">
        <v>0</v>
      </c>
      <c r="AW3466" s="72">
        <v>0</v>
      </c>
      <c r="AX3466" s="12">
        <v>0</v>
      </c>
      <c r="AY3466" s="72">
        <v>0</v>
      </c>
      <c r="AZ3466" s="72">
        <v>0</v>
      </c>
      <c r="BA3466" s="12">
        <v>0</v>
      </c>
      <c r="BB3466" s="72">
        <v>0</v>
      </c>
      <c r="BC3466" s="72">
        <v>0</v>
      </c>
      <c r="BD3466" s="12">
        <v>0</v>
      </c>
      <c r="BE3466" s="72">
        <v>0</v>
      </c>
      <c r="BF3466" s="72">
        <v>0</v>
      </c>
      <c r="BG3466" s="12">
        <v>0</v>
      </c>
      <c r="BH3466" s="72">
        <v>0</v>
      </c>
      <c r="BI3466" s="72">
        <v>0</v>
      </c>
      <c r="BJ3466" s="12">
        <v>0</v>
      </c>
      <c r="BK3466" s="72">
        <v>0</v>
      </c>
      <c r="BL3466" s="72">
        <v>0</v>
      </c>
      <c r="BM3466" s="12">
        <v>0</v>
      </c>
      <c r="BN3466" s="72">
        <v>0</v>
      </c>
      <c r="BO3466" s="72">
        <v>0</v>
      </c>
      <c r="BP3466" s="12">
        <v>0</v>
      </c>
      <c r="BQ3466" s="72">
        <v>0</v>
      </c>
      <c r="BR3466" s="72">
        <v>0</v>
      </c>
      <c r="BS3466" s="12">
        <v>0</v>
      </c>
      <c r="BT3466" s="72">
        <v>0</v>
      </c>
      <c r="BU3466" s="72">
        <v>0</v>
      </c>
      <c r="BV3466" s="12">
        <v>1010.47</v>
      </c>
      <c r="BW3466" s="72">
        <v>100</v>
      </c>
      <c r="BX3466" s="72">
        <v>6.7030000000000003</v>
      </c>
      <c r="BY3466" s="13"/>
      <c r="BZ3466" s="13"/>
    </row>
    <row r="3467" spans="1:78" ht="12.75" customHeight="1">
      <c r="A3467" s="122" t="s">
        <v>65</v>
      </c>
      <c r="B3467" s="71" t="s">
        <v>82</v>
      </c>
      <c r="C3467" s="71" t="s">
        <v>25</v>
      </c>
      <c r="D3467" s="34">
        <v>46082</v>
      </c>
      <c r="E3467" s="12">
        <v>0</v>
      </c>
      <c r="F3467" s="72">
        <v>0</v>
      </c>
      <c r="G3467" s="72">
        <v>0</v>
      </c>
      <c r="H3467" s="12">
        <v>95.635000000000005</v>
      </c>
      <c r="I3467" s="72">
        <v>12.426</v>
      </c>
      <c r="J3467" s="72">
        <v>27.132999999999999</v>
      </c>
      <c r="K3467" s="12">
        <v>102.009</v>
      </c>
      <c r="L3467" s="72">
        <v>13.255000000000001</v>
      </c>
      <c r="M3467" s="72">
        <v>37.082000000000001</v>
      </c>
      <c r="N3467" s="12">
        <v>197.64500000000001</v>
      </c>
      <c r="O3467" s="72">
        <v>25.681000000000001</v>
      </c>
      <c r="P3467" s="72">
        <v>22.202999999999999</v>
      </c>
      <c r="Q3467" s="12">
        <v>9.8279999999999994</v>
      </c>
      <c r="R3467" s="72">
        <v>1.2769999999999999</v>
      </c>
      <c r="S3467" s="72">
        <v>91.272000000000006</v>
      </c>
      <c r="T3467" s="12">
        <v>207.47300000000001</v>
      </c>
      <c r="U3467" s="72">
        <v>26.957999999999998</v>
      </c>
      <c r="V3467" s="72">
        <v>21.811</v>
      </c>
      <c r="W3467" s="12">
        <v>562.14599999999996</v>
      </c>
      <c r="X3467" s="72">
        <v>73.042000000000002</v>
      </c>
      <c r="Y3467" s="72">
        <v>12.824999999999999</v>
      </c>
      <c r="Z3467" s="12">
        <v>769.61900000000003</v>
      </c>
      <c r="AA3467" s="72">
        <v>100</v>
      </c>
      <c r="AB3467" s="72">
        <v>11.006</v>
      </c>
      <c r="AC3467" s="12">
        <v>769.61900000000003</v>
      </c>
      <c r="AD3467" s="72">
        <v>100</v>
      </c>
      <c r="AE3467" s="72">
        <v>11.006</v>
      </c>
      <c r="AF3467" s="12">
        <v>0</v>
      </c>
      <c r="AG3467" s="72">
        <v>0</v>
      </c>
      <c r="AH3467" s="72">
        <v>0</v>
      </c>
      <c r="AI3467" s="12">
        <v>0</v>
      </c>
      <c r="AJ3467" s="72">
        <v>0</v>
      </c>
      <c r="AK3467" s="72">
        <v>0</v>
      </c>
      <c r="AL3467" s="12">
        <v>0</v>
      </c>
      <c r="AM3467" s="72">
        <v>0</v>
      </c>
      <c r="AN3467" s="72">
        <v>0</v>
      </c>
      <c r="AO3467" s="12">
        <v>769.61900000000003</v>
      </c>
      <c r="AP3467" s="72">
        <v>100</v>
      </c>
      <c r="AQ3467" s="72">
        <v>11.006</v>
      </c>
      <c r="AR3467" s="12">
        <v>0</v>
      </c>
      <c r="AS3467" s="72">
        <v>0</v>
      </c>
      <c r="AT3467" s="72">
        <v>0</v>
      </c>
      <c r="AU3467" s="12">
        <v>0</v>
      </c>
      <c r="AV3467" s="72">
        <v>0</v>
      </c>
      <c r="AW3467" s="72">
        <v>0</v>
      </c>
      <c r="AX3467" s="12">
        <v>0</v>
      </c>
      <c r="AY3467" s="72">
        <v>0</v>
      </c>
      <c r="AZ3467" s="72">
        <v>0</v>
      </c>
      <c r="BA3467" s="12">
        <v>0</v>
      </c>
      <c r="BB3467" s="72">
        <v>0</v>
      </c>
      <c r="BC3467" s="72">
        <v>0</v>
      </c>
      <c r="BD3467" s="12">
        <v>0</v>
      </c>
      <c r="BE3467" s="72">
        <v>0</v>
      </c>
      <c r="BF3467" s="72">
        <v>0</v>
      </c>
      <c r="BG3467" s="12">
        <v>0</v>
      </c>
      <c r="BH3467" s="72">
        <v>0</v>
      </c>
      <c r="BI3467" s="72">
        <v>0</v>
      </c>
      <c r="BJ3467" s="12">
        <v>0</v>
      </c>
      <c r="BK3467" s="72">
        <v>0</v>
      </c>
      <c r="BL3467" s="72">
        <v>0</v>
      </c>
      <c r="BM3467" s="12">
        <v>0</v>
      </c>
      <c r="BN3467" s="72">
        <v>0</v>
      </c>
      <c r="BO3467" s="72">
        <v>0</v>
      </c>
      <c r="BP3467" s="12">
        <v>0</v>
      </c>
      <c r="BQ3467" s="72">
        <v>0</v>
      </c>
      <c r="BR3467" s="72">
        <v>0</v>
      </c>
      <c r="BS3467" s="12">
        <v>0</v>
      </c>
      <c r="BT3467" s="72">
        <v>0</v>
      </c>
      <c r="BU3467" s="72">
        <v>0</v>
      </c>
      <c r="BV3467" s="12">
        <v>769.61900000000003</v>
      </c>
      <c r="BW3467" s="72">
        <v>100</v>
      </c>
      <c r="BX3467" s="72">
        <v>11.006</v>
      </c>
      <c r="BY3467" s="13"/>
      <c r="BZ3467" s="13"/>
    </row>
    <row r="3468" spans="1:78" ht="12.75" customHeight="1">
      <c r="A3468" s="125" t="s">
        <v>65</v>
      </c>
      <c r="B3468" s="77" t="s">
        <v>82</v>
      </c>
      <c r="C3468" s="77" t="s">
        <v>25</v>
      </c>
      <c r="D3468" s="78">
        <v>46174</v>
      </c>
      <c r="E3468" s="14">
        <v>0</v>
      </c>
      <c r="F3468" s="79">
        <v>0</v>
      </c>
      <c r="G3468" s="79">
        <v>0</v>
      </c>
      <c r="H3468" s="14">
        <v>95.722999999999999</v>
      </c>
      <c r="I3468" s="79">
        <v>11.814</v>
      </c>
      <c r="J3468" s="79">
        <v>22.457000000000001</v>
      </c>
      <c r="K3468" s="14">
        <v>103.07599999999999</v>
      </c>
      <c r="L3468" s="79">
        <v>12.721</v>
      </c>
      <c r="M3468" s="79">
        <v>31.440999999999999</v>
      </c>
      <c r="N3468" s="14">
        <v>198.79900000000001</v>
      </c>
      <c r="O3468" s="79">
        <v>24.535</v>
      </c>
      <c r="P3468" s="79">
        <v>18.785</v>
      </c>
      <c r="Q3468" s="14">
        <v>11.95</v>
      </c>
      <c r="R3468" s="79">
        <v>1.4750000000000001</v>
      </c>
      <c r="S3468" s="79">
        <v>71.179000000000002</v>
      </c>
      <c r="T3468" s="14">
        <v>210.749</v>
      </c>
      <c r="U3468" s="79">
        <v>26.01</v>
      </c>
      <c r="V3468" s="79">
        <v>17.471</v>
      </c>
      <c r="W3468" s="14">
        <v>599.50099999999998</v>
      </c>
      <c r="X3468" s="79">
        <v>73.989999999999995</v>
      </c>
      <c r="Y3468" s="79">
        <v>11.441000000000001</v>
      </c>
      <c r="Z3468" s="14">
        <v>810.25</v>
      </c>
      <c r="AA3468" s="79">
        <v>100</v>
      </c>
      <c r="AB3468" s="79">
        <v>9.1300000000000008</v>
      </c>
      <c r="AC3468" s="14">
        <v>810.25</v>
      </c>
      <c r="AD3468" s="79">
        <v>100</v>
      </c>
      <c r="AE3468" s="79">
        <v>9.1300000000000008</v>
      </c>
      <c r="AF3468" s="14">
        <v>0</v>
      </c>
      <c r="AG3468" s="79">
        <v>0</v>
      </c>
      <c r="AH3468" s="79">
        <v>0</v>
      </c>
      <c r="AI3468" s="14">
        <v>0</v>
      </c>
      <c r="AJ3468" s="79">
        <v>0</v>
      </c>
      <c r="AK3468" s="79">
        <v>0</v>
      </c>
      <c r="AL3468" s="14">
        <v>0</v>
      </c>
      <c r="AM3468" s="79">
        <v>0</v>
      </c>
      <c r="AN3468" s="79">
        <v>0</v>
      </c>
      <c r="AO3468" s="14">
        <v>810.25</v>
      </c>
      <c r="AP3468" s="79">
        <v>100</v>
      </c>
      <c r="AQ3468" s="79">
        <v>9.1300000000000008</v>
      </c>
      <c r="AR3468" s="14">
        <v>0</v>
      </c>
      <c r="AS3468" s="79">
        <v>0</v>
      </c>
      <c r="AT3468" s="79">
        <v>0</v>
      </c>
      <c r="AU3468" s="14">
        <v>0</v>
      </c>
      <c r="AV3468" s="79">
        <v>0</v>
      </c>
      <c r="AW3468" s="79">
        <v>0</v>
      </c>
      <c r="AX3468" s="14">
        <v>0</v>
      </c>
      <c r="AY3468" s="79">
        <v>0</v>
      </c>
      <c r="AZ3468" s="79">
        <v>0</v>
      </c>
      <c r="BA3468" s="14">
        <v>0</v>
      </c>
      <c r="BB3468" s="79">
        <v>0</v>
      </c>
      <c r="BC3468" s="79">
        <v>0</v>
      </c>
      <c r="BD3468" s="14">
        <v>0</v>
      </c>
      <c r="BE3468" s="79">
        <v>0</v>
      </c>
      <c r="BF3468" s="79">
        <v>0</v>
      </c>
      <c r="BG3468" s="14">
        <v>0</v>
      </c>
      <c r="BH3468" s="79">
        <v>0</v>
      </c>
      <c r="BI3468" s="79">
        <v>0</v>
      </c>
      <c r="BJ3468" s="14">
        <v>0</v>
      </c>
      <c r="BK3468" s="79">
        <v>0</v>
      </c>
      <c r="BL3468" s="79">
        <v>0</v>
      </c>
      <c r="BM3468" s="14">
        <v>0</v>
      </c>
      <c r="BN3468" s="79">
        <v>0</v>
      </c>
      <c r="BO3468" s="79">
        <v>0</v>
      </c>
      <c r="BP3468" s="14">
        <v>0</v>
      </c>
      <c r="BQ3468" s="79">
        <v>0</v>
      </c>
      <c r="BR3468" s="79">
        <v>0</v>
      </c>
      <c r="BS3468" s="14">
        <v>0</v>
      </c>
      <c r="BT3468" s="79">
        <v>0</v>
      </c>
      <c r="BU3468" s="79">
        <v>0</v>
      </c>
      <c r="BV3468" s="14">
        <v>810.25</v>
      </c>
      <c r="BW3468" s="79">
        <v>100</v>
      </c>
      <c r="BX3468" s="79">
        <v>9.1300000000000008</v>
      </c>
      <c r="BY3468" s="13"/>
      <c r="BZ3468" s="13"/>
    </row>
    <row r="3469" spans="1:78" ht="12.75" customHeight="1">
      <c r="A3469" s="71"/>
      <c r="B3469" s="71"/>
      <c r="C3469" s="71"/>
      <c r="D3469" s="34"/>
      <c r="E3469" s="12"/>
      <c r="F3469" s="72"/>
      <c r="G3469" s="72"/>
      <c r="H3469" s="12"/>
      <c r="I3469" s="72"/>
      <c r="J3469" s="72"/>
      <c r="K3469" s="12"/>
      <c r="L3469" s="72"/>
      <c r="M3469" s="72"/>
      <c r="N3469" s="12"/>
      <c r="O3469" s="72"/>
      <c r="P3469" s="72"/>
      <c r="Q3469" s="12"/>
      <c r="R3469" s="72"/>
      <c r="S3469" s="72"/>
      <c r="T3469" s="12"/>
      <c r="U3469" s="72"/>
      <c r="V3469" s="72"/>
      <c r="W3469" s="12"/>
      <c r="X3469" s="72"/>
      <c r="Y3469" s="72"/>
      <c r="Z3469" s="12"/>
      <c r="AA3469" s="72"/>
      <c r="AB3469" s="72"/>
      <c r="AC3469" s="12"/>
      <c r="AD3469" s="72"/>
      <c r="AE3469" s="72"/>
      <c r="AF3469" s="12"/>
      <c r="AG3469" s="72"/>
      <c r="AH3469" s="72"/>
      <c r="AI3469" s="12"/>
      <c r="AJ3469" s="72"/>
      <c r="AK3469" s="72"/>
      <c r="AL3469" s="12"/>
      <c r="AM3469" s="72"/>
      <c r="AN3469" s="72"/>
      <c r="AO3469" s="12"/>
      <c r="AP3469" s="72"/>
      <c r="AQ3469" s="72"/>
      <c r="AR3469" s="12"/>
      <c r="AS3469" s="72"/>
      <c r="AT3469" s="72"/>
      <c r="AU3469" s="12"/>
      <c r="AV3469" s="72"/>
      <c r="AW3469" s="72"/>
      <c r="AX3469" s="12"/>
      <c r="AY3469" s="72"/>
      <c r="AZ3469" s="72"/>
      <c r="BA3469" s="12"/>
      <c r="BB3469" s="72"/>
      <c r="BC3469" s="72"/>
      <c r="BD3469" s="12"/>
      <c r="BE3469" s="72"/>
      <c r="BF3469" s="72"/>
      <c r="BG3469" s="12"/>
      <c r="BH3469" s="72"/>
      <c r="BI3469" s="72"/>
      <c r="BJ3469" s="12"/>
      <c r="BK3469" s="72"/>
      <c r="BL3469" s="72"/>
      <c r="BM3469" s="12"/>
      <c r="BN3469" s="72"/>
      <c r="BO3469" s="72"/>
      <c r="BP3469" s="12"/>
      <c r="BQ3469" s="72"/>
      <c r="BR3469" s="72"/>
      <c r="BS3469" s="12"/>
      <c r="BT3469" s="72"/>
      <c r="BU3469" s="72"/>
      <c r="BV3469" s="12"/>
      <c r="BW3469" s="72"/>
      <c r="BX3469" s="72"/>
      <c r="BY3469" s="13"/>
      <c r="BZ3469" s="13"/>
    </row>
    <row r="3470" spans="1:78" ht="12.75" customHeight="1">
      <c r="A3470" s="26" t="str">
        <f ca="1">"© Commonwealth of Australia "&amp;YEAR(TODAY())</f>
        <v>© Commonwealth of Australia 2026</v>
      </c>
      <c r="B3470" s="71"/>
      <c r="C3470" s="71"/>
      <c r="D3470" s="34"/>
      <c r="E3470" s="12"/>
      <c r="F3470" s="72"/>
      <c r="G3470" s="72"/>
      <c r="H3470" s="12"/>
      <c r="I3470" s="72"/>
      <c r="J3470" s="72"/>
      <c r="K3470" s="12"/>
      <c r="L3470" s="72"/>
      <c r="M3470" s="72"/>
      <c r="N3470" s="12"/>
      <c r="O3470" s="72"/>
      <c r="P3470" s="72"/>
      <c r="Q3470" s="12"/>
      <c r="R3470" s="72"/>
      <c r="S3470" s="72"/>
      <c r="T3470" s="12"/>
      <c r="U3470" s="72"/>
      <c r="V3470" s="72"/>
      <c r="W3470" s="12"/>
      <c r="X3470" s="72"/>
      <c r="Y3470" s="72"/>
      <c r="Z3470" s="12"/>
      <c r="AA3470" s="72"/>
      <c r="AB3470" s="72"/>
      <c r="AC3470" s="12"/>
      <c r="AD3470" s="72"/>
      <c r="AE3470" s="72"/>
      <c r="AF3470" s="12"/>
      <c r="AG3470" s="72"/>
      <c r="AH3470" s="72"/>
      <c r="AI3470" s="12"/>
      <c r="AJ3470" s="72"/>
      <c r="AK3470" s="72"/>
      <c r="AL3470" s="12"/>
      <c r="AM3470" s="72"/>
      <c r="AN3470" s="72"/>
      <c r="AO3470" s="12"/>
      <c r="AP3470" s="72"/>
      <c r="AQ3470" s="72"/>
      <c r="AR3470" s="12"/>
      <c r="AS3470" s="72"/>
      <c r="AT3470" s="72"/>
      <c r="AU3470" s="12"/>
      <c r="AV3470" s="72"/>
      <c r="AW3470" s="72"/>
      <c r="AX3470" s="12"/>
      <c r="AY3470" s="72"/>
      <c r="AZ3470" s="72"/>
      <c r="BA3470" s="12"/>
      <c r="BB3470" s="72"/>
      <c r="BC3470" s="72"/>
      <c r="BD3470" s="12"/>
      <c r="BE3470" s="72"/>
      <c r="BF3470" s="72"/>
      <c r="BG3470" s="12"/>
      <c r="BH3470" s="72"/>
      <c r="BI3470" s="72"/>
      <c r="BJ3470" s="12"/>
      <c r="BK3470" s="72"/>
      <c r="BL3470" s="72"/>
      <c r="BM3470" s="12"/>
      <c r="BN3470" s="72"/>
      <c r="BO3470" s="72"/>
      <c r="BP3470" s="12"/>
      <c r="BQ3470" s="72"/>
      <c r="BR3470" s="72"/>
      <c r="BS3470" s="12"/>
      <c r="BT3470" s="72"/>
      <c r="BU3470" s="72"/>
      <c r="BV3470" s="12"/>
      <c r="BW3470" s="72"/>
      <c r="BX3470" s="72"/>
      <c r="BY3470" s="13"/>
      <c r="BZ3470" s="13"/>
    </row>
    <row r="3471" spans="1:78" ht="12.75" customHeight="1">
      <c r="A3471" s="71"/>
      <c r="B3471" s="71"/>
      <c r="C3471" s="71"/>
      <c r="D3471" s="34"/>
      <c r="E3471" s="12"/>
      <c r="F3471" s="72"/>
      <c r="G3471" s="72"/>
      <c r="H3471" s="12"/>
      <c r="I3471" s="72"/>
      <c r="J3471" s="72"/>
      <c r="K3471" s="12"/>
      <c r="L3471" s="72"/>
      <c r="M3471" s="72"/>
      <c r="N3471" s="12"/>
      <c r="O3471" s="72"/>
      <c r="P3471" s="72"/>
      <c r="Q3471" s="12"/>
      <c r="R3471" s="72"/>
      <c r="S3471" s="72"/>
      <c r="T3471" s="12"/>
      <c r="U3471" s="72"/>
      <c r="V3471" s="72"/>
      <c r="W3471" s="12"/>
      <c r="X3471" s="72"/>
      <c r="Y3471" s="72"/>
      <c r="Z3471" s="12"/>
      <c r="AA3471" s="72"/>
      <c r="AB3471" s="72"/>
      <c r="AC3471" s="12"/>
      <c r="AD3471" s="72"/>
      <c r="AE3471" s="72"/>
      <c r="AF3471" s="12"/>
      <c r="AG3471" s="72"/>
      <c r="AH3471" s="72"/>
      <c r="AI3471" s="12"/>
      <c r="AJ3471" s="72"/>
      <c r="AK3471" s="72"/>
      <c r="AL3471" s="12"/>
      <c r="AM3471" s="72"/>
      <c r="AN3471" s="72"/>
      <c r="AO3471" s="12"/>
      <c r="AP3471" s="72"/>
      <c r="AQ3471" s="72"/>
      <c r="AR3471" s="12"/>
      <c r="AS3471" s="72"/>
      <c r="AT3471" s="72"/>
      <c r="AU3471" s="12"/>
      <c r="AV3471" s="72"/>
      <c r="AW3471" s="72"/>
      <c r="AX3471" s="12"/>
      <c r="AY3471" s="72"/>
      <c r="AZ3471" s="72"/>
      <c r="BA3471" s="12"/>
      <c r="BB3471" s="72"/>
      <c r="BC3471" s="72"/>
      <c r="BD3471" s="12"/>
      <c r="BE3471" s="72"/>
      <c r="BF3471" s="72"/>
      <c r="BG3471" s="12"/>
      <c r="BH3471" s="72"/>
      <c r="BI3471" s="72"/>
      <c r="BJ3471" s="12"/>
      <c r="BK3471" s="72"/>
      <c r="BL3471" s="72"/>
      <c r="BM3471" s="12"/>
      <c r="BN3471" s="72"/>
      <c r="BO3471" s="72"/>
      <c r="BP3471" s="12"/>
      <c r="BQ3471" s="72"/>
      <c r="BR3471" s="72"/>
      <c r="BS3471" s="12"/>
      <c r="BT3471" s="72"/>
      <c r="BU3471" s="72"/>
      <c r="BV3471" s="12"/>
      <c r="BW3471" s="72"/>
      <c r="BX3471" s="72"/>
      <c r="BY3471" s="13"/>
      <c r="BZ3471" s="13"/>
    </row>
    <row r="3472" spans="1:78" ht="12.75" customHeight="1">
      <c r="A3472" s="71"/>
      <c r="B3472" s="71"/>
      <c r="C3472" s="71"/>
      <c r="D3472" s="34"/>
      <c r="E3472" s="12"/>
      <c r="F3472" s="72"/>
      <c r="G3472" s="72"/>
      <c r="H3472" s="12"/>
      <c r="I3472" s="72"/>
      <c r="J3472" s="72"/>
      <c r="K3472" s="12"/>
      <c r="L3472" s="72"/>
      <c r="M3472" s="72"/>
      <c r="N3472" s="12"/>
      <c r="O3472" s="72"/>
      <c r="P3472" s="72"/>
      <c r="Q3472" s="12"/>
      <c r="R3472" s="72"/>
      <c r="S3472" s="72"/>
      <c r="T3472" s="12"/>
      <c r="U3472" s="72"/>
      <c r="V3472" s="72"/>
      <c r="W3472" s="12"/>
      <c r="X3472" s="72"/>
      <c r="Y3472" s="72"/>
      <c r="Z3472" s="12"/>
      <c r="AA3472" s="72"/>
      <c r="AB3472" s="72"/>
      <c r="AC3472" s="12"/>
      <c r="AD3472" s="72"/>
      <c r="AE3472" s="72"/>
      <c r="AF3472" s="12"/>
      <c r="AG3472" s="72"/>
      <c r="AH3472" s="72"/>
      <c r="AI3472" s="12"/>
      <c r="AJ3472" s="72"/>
      <c r="AK3472" s="72"/>
      <c r="AL3472" s="12"/>
      <c r="AM3472" s="72"/>
      <c r="AN3472" s="72"/>
      <c r="AO3472" s="12"/>
      <c r="AP3472" s="72"/>
      <c r="AQ3472" s="72"/>
      <c r="AR3472" s="12"/>
      <c r="AS3472" s="72"/>
      <c r="AT3472" s="72"/>
      <c r="AU3472" s="12"/>
      <c r="AV3472" s="72"/>
      <c r="AW3472" s="72"/>
      <c r="AX3472" s="12"/>
      <c r="AY3472" s="72"/>
      <c r="AZ3472" s="72"/>
      <c r="BA3472" s="12"/>
      <c r="BB3472" s="72"/>
      <c r="BC3472" s="72"/>
      <c r="BD3472" s="12"/>
      <c r="BE3472" s="72"/>
      <c r="BF3472" s="72"/>
      <c r="BG3472" s="12"/>
      <c r="BH3472" s="72"/>
      <c r="BI3472" s="72"/>
      <c r="BJ3472" s="12"/>
      <c r="BK3472" s="72"/>
      <c r="BL3472" s="72"/>
      <c r="BM3472" s="12"/>
      <c r="BN3472" s="72"/>
      <c r="BO3472" s="72"/>
      <c r="BP3472" s="12"/>
      <c r="BQ3472" s="72"/>
      <c r="BR3472" s="72"/>
      <c r="BS3472" s="12"/>
      <c r="BT3472" s="72"/>
      <c r="BU3472" s="72"/>
      <c r="BV3472" s="12"/>
      <c r="BW3472" s="72"/>
      <c r="BX3472" s="72"/>
      <c r="BY3472" s="13"/>
      <c r="BZ3472" s="13"/>
    </row>
    <row r="3473" spans="1:76" ht="12.75" customHeight="1">
      <c r="A3473" s="2"/>
      <c r="B3473" s="2"/>
      <c r="C3473" s="2"/>
      <c r="D3473" s="75"/>
      <c r="F3473" s="76"/>
      <c r="G3473" s="76"/>
      <c r="I3473" s="76"/>
      <c r="J3473" s="76"/>
      <c r="L3473" s="76"/>
      <c r="M3473" s="76"/>
      <c r="O3473" s="76"/>
      <c r="P3473" s="76"/>
      <c r="R3473" s="76"/>
      <c r="S3473" s="76"/>
      <c r="U3473" s="76"/>
      <c r="V3473" s="76"/>
      <c r="X3473" s="76"/>
      <c r="Y3473" s="76"/>
      <c r="AA3473" s="76"/>
      <c r="AB3473" s="76"/>
      <c r="AD3473" s="76"/>
      <c r="AE3473" s="76"/>
      <c r="AG3473" s="76"/>
      <c r="AH3473" s="76"/>
      <c r="AJ3473" s="76"/>
      <c r="AK3473" s="76"/>
      <c r="AM3473" s="76"/>
      <c r="AN3473" s="76"/>
      <c r="AP3473" s="76"/>
      <c r="AQ3473" s="76"/>
      <c r="AS3473" s="76"/>
      <c r="AT3473" s="76"/>
      <c r="AV3473" s="76"/>
      <c r="AW3473" s="76"/>
      <c r="AY3473" s="76"/>
      <c r="AZ3473" s="76"/>
      <c r="BB3473" s="76"/>
      <c r="BC3473" s="76"/>
      <c r="BE3473" s="76"/>
      <c r="BF3473" s="76"/>
      <c r="BH3473" s="76"/>
      <c r="BI3473" s="76"/>
      <c r="BK3473" s="76"/>
      <c r="BL3473" s="76"/>
      <c r="BN3473" s="76"/>
      <c r="BO3473" s="76"/>
      <c r="BQ3473" s="76"/>
      <c r="BR3473" s="76"/>
      <c r="BT3473" s="76"/>
      <c r="BU3473" s="76"/>
      <c r="BW3473" s="76"/>
      <c r="BX3473" s="76"/>
    </row>
    <row r="3474" spans="1:76" ht="12.75" customHeight="1">
      <c r="A3474" s="2"/>
      <c r="B3474" s="2"/>
      <c r="C3474" s="2"/>
      <c r="D3474" s="75"/>
      <c r="F3474" s="76"/>
      <c r="G3474" s="76"/>
      <c r="I3474" s="76"/>
      <c r="J3474" s="76"/>
      <c r="L3474" s="76"/>
      <c r="M3474" s="76"/>
      <c r="O3474" s="76"/>
      <c r="P3474" s="76"/>
      <c r="R3474" s="76"/>
      <c r="S3474" s="76"/>
      <c r="U3474" s="76"/>
      <c r="V3474" s="76"/>
      <c r="X3474" s="76"/>
      <c r="Y3474" s="76"/>
      <c r="AA3474" s="76"/>
      <c r="AB3474" s="76"/>
      <c r="AD3474" s="76"/>
      <c r="AE3474" s="76"/>
      <c r="AG3474" s="76"/>
      <c r="AH3474" s="76"/>
      <c r="AJ3474" s="76"/>
      <c r="AK3474" s="76"/>
      <c r="AM3474" s="76"/>
      <c r="AN3474" s="76"/>
      <c r="AP3474" s="76"/>
      <c r="AQ3474" s="76"/>
      <c r="AS3474" s="76"/>
      <c r="AT3474" s="76"/>
      <c r="AV3474" s="76"/>
      <c r="AW3474" s="76"/>
      <c r="AY3474" s="76"/>
      <c r="AZ3474" s="76"/>
      <c r="BB3474" s="76"/>
      <c r="BC3474" s="76"/>
      <c r="BE3474" s="76"/>
      <c r="BF3474" s="76"/>
      <c r="BH3474" s="76"/>
      <c r="BI3474" s="76"/>
      <c r="BK3474" s="76"/>
      <c r="BL3474" s="76"/>
      <c r="BN3474" s="76"/>
      <c r="BO3474" s="76"/>
      <c r="BQ3474" s="76"/>
      <c r="BR3474" s="76"/>
      <c r="BT3474" s="76"/>
      <c r="BU3474" s="76"/>
      <c r="BW3474" s="76"/>
      <c r="BX3474" s="76"/>
    </row>
    <row r="3475" spans="1:76" ht="12.75" customHeight="1">
      <c r="A3475" s="2"/>
      <c r="B3475" s="2"/>
      <c r="C3475" s="2"/>
      <c r="D3475" s="75"/>
      <c r="F3475" s="76"/>
      <c r="G3475" s="76"/>
      <c r="I3475" s="76"/>
      <c r="J3475" s="76"/>
      <c r="L3475" s="76"/>
      <c r="M3475" s="76"/>
      <c r="O3475" s="76"/>
      <c r="P3475" s="76"/>
      <c r="R3475" s="76"/>
      <c r="S3475" s="76"/>
      <c r="U3475" s="76"/>
      <c r="V3475" s="76"/>
      <c r="X3475" s="76"/>
      <c r="Y3475" s="76"/>
      <c r="AA3475" s="76"/>
      <c r="AB3475" s="76"/>
      <c r="AD3475" s="76"/>
      <c r="AE3475" s="76"/>
      <c r="AG3475" s="76"/>
      <c r="AH3475" s="76"/>
      <c r="AJ3475" s="76"/>
      <c r="AK3475" s="76"/>
      <c r="AM3475" s="76"/>
      <c r="AN3475" s="76"/>
      <c r="AP3475" s="76"/>
      <c r="AQ3475" s="76"/>
      <c r="AS3475" s="76"/>
      <c r="AT3475" s="76"/>
      <c r="AV3475" s="76"/>
      <c r="AW3475" s="76"/>
      <c r="AY3475" s="76"/>
      <c r="AZ3475" s="76"/>
      <c r="BB3475" s="76"/>
      <c r="BC3475" s="76"/>
      <c r="BE3475" s="76"/>
      <c r="BF3475" s="76"/>
      <c r="BH3475" s="76"/>
      <c r="BI3475" s="76"/>
      <c r="BK3475" s="76"/>
      <c r="BL3475" s="76"/>
      <c r="BN3475" s="76"/>
      <c r="BO3475" s="76"/>
      <c r="BQ3475" s="76"/>
      <c r="BR3475" s="76"/>
      <c r="BT3475" s="76"/>
      <c r="BU3475" s="76"/>
      <c r="BW3475" s="76"/>
      <c r="BX3475" s="76"/>
    </row>
    <row r="3476" spans="1:76" ht="12.75" customHeight="1">
      <c r="A3476" s="2"/>
      <c r="B3476" s="2"/>
      <c r="C3476" s="2"/>
      <c r="D3476" s="75"/>
      <c r="F3476" s="76"/>
      <c r="G3476" s="76"/>
      <c r="I3476" s="76"/>
      <c r="J3476" s="76"/>
      <c r="L3476" s="76"/>
      <c r="M3476" s="76"/>
      <c r="O3476" s="76"/>
      <c r="P3476" s="76"/>
      <c r="R3476" s="76"/>
      <c r="S3476" s="76"/>
      <c r="U3476" s="76"/>
      <c r="V3476" s="76"/>
      <c r="X3476" s="76"/>
      <c r="Y3476" s="76"/>
      <c r="AA3476" s="76"/>
      <c r="AB3476" s="76"/>
      <c r="AD3476" s="76"/>
      <c r="AE3476" s="76"/>
      <c r="AG3476" s="76"/>
      <c r="AH3476" s="76"/>
      <c r="AJ3476" s="76"/>
      <c r="AK3476" s="76"/>
      <c r="AM3476" s="76"/>
      <c r="AN3476" s="76"/>
      <c r="AP3476" s="76"/>
      <c r="AQ3476" s="76"/>
      <c r="AS3476" s="76"/>
      <c r="AT3476" s="76"/>
      <c r="AV3476" s="76"/>
      <c r="AW3476" s="76"/>
      <c r="AY3476" s="76"/>
      <c r="AZ3476" s="76"/>
      <c r="BB3476" s="76"/>
      <c r="BC3476" s="76"/>
      <c r="BE3476" s="76"/>
      <c r="BF3476" s="76"/>
      <c r="BH3476" s="76"/>
      <c r="BI3476" s="76"/>
      <c r="BK3476" s="76"/>
      <c r="BL3476" s="76"/>
      <c r="BN3476" s="76"/>
      <c r="BO3476" s="76"/>
      <c r="BQ3476" s="76"/>
      <c r="BR3476" s="76"/>
      <c r="BT3476" s="76"/>
      <c r="BU3476" s="76"/>
      <c r="BW3476" s="76"/>
      <c r="BX3476" s="76"/>
    </row>
    <row r="3477" spans="1:76" ht="12.75" customHeight="1">
      <c r="A3477" s="2"/>
      <c r="B3477" s="2"/>
      <c r="C3477" s="2"/>
      <c r="D3477" s="75"/>
      <c r="F3477" s="76"/>
      <c r="G3477" s="76"/>
      <c r="I3477" s="76"/>
      <c r="J3477" s="76"/>
      <c r="L3477" s="76"/>
      <c r="M3477" s="76"/>
      <c r="O3477" s="76"/>
      <c r="P3477" s="76"/>
      <c r="R3477" s="76"/>
      <c r="S3477" s="76"/>
      <c r="U3477" s="76"/>
      <c r="V3477" s="76"/>
      <c r="X3477" s="76"/>
      <c r="Y3477" s="76"/>
      <c r="AA3477" s="76"/>
      <c r="AB3477" s="76"/>
      <c r="AD3477" s="76"/>
      <c r="AE3477" s="76"/>
      <c r="AG3477" s="76"/>
      <c r="AH3477" s="76"/>
      <c r="AJ3477" s="76"/>
      <c r="AK3477" s="76"/>
      <c r="AM3477" s="76"/>
      <c r="AN3477" s="76"/>
      <c r="AP3477" s="76"/>
      <c r="AQ3477" s="76"/>
      <c r="AS3477" s="76"/>
      <c r="AT3477" s="76"/>
      <c r="AV3477" s="76"/>
      <c r="AW3477" s="76"/>
      <c r="AY3477" s="76"/>
      <c r="AZ3477" s="76"/>
      <c r="BB3477" s="76"/>
      <c r="BC3477" s="76"/>
      <c r="BE3477" s="76"/>
      <c r="BF3477" s="76"/>
      <c r="BH3477" s="76"/>
      <c r="BI3477" s="76"/>
      <c r="BK3477" s="76"/>
      <c r="BL3477" s="76"/>
      <c r="BN3477" s="76"/>
      <c r="BO3477" s="76"/>
      <c r="BQ3477" s="76"/>
      <c r="BR3477" s="76"/>
      <c r="BT3477" s="76"/>
      <c r="BU3477" s="76"/>
      <c r="BW3477" s="76"/>
      <c r="BX3477" s="76"/>
    </row>
    <row r="3478" spans="1:76" ht="12.75" customHeight="1">
      <c r="A3478" s="2"/>
      <c r="B3478" s="2"/>
      <c r="C3478" s="2"/>
      <c r="D3478" s="75"/>
      <c r="F3478" s="76"/>
      <c r="G3478" s="76"/>
      <c r="I3478" s="76"/>
      <c r="J3478" s="76"/>
      <c r="L3478" s="76"/>
      <c r="M3478" s="76"/>
      <c r="O3478" s="76"/>
      <c r="P3478" s="76"/>
      <c r="R3478" s="76"/>
      <c r="S3478" s="76"/>
      <c r="U3478" s="76"/>
      <c r="V3478" s="76"/>
      <c r="X3478" s="76"/>
      <c r="Y3478" s="76"/>
      <c r="AA3478" s="76"/>
      <c r="AB3478" s="76"/>
      <c r="AD3478" s="76"/>
      <c r="AE3478" s="76"/>
      <c r="AG3478" s="76"/>
      <c r="AH3478" s="76"/>
      <c r="AJ3478" s="76"/>
      <c r="AK3478" s="76"/>
      <c r="AM3478" s="76"/>
      <c r="AN3478" s="76"/>
      <c r="AP3478" s="76"/>
      <c r="AQ3478" s="76"/>
      <c r="AS3478" s="76"/>
      <c r="AT3478" s="76"/>
      <c r="AV3478" s="76"/>
      <c r="AW3478" s="76"/>
      <c r="AY3478" s="76"/>
      <c r="AZ3478" s="76"/>
      <c r="BB3478" s="76"/>
      <c r="BC3478" s="76"/>
      <c r="BE3478" s="76"/>
      <c r="BF3478" s="76"/>
      <c r="BH3478" s="76"/>
      <c r="BI3478" s="76"/>
      <c r="BK3478" s="76"/>
      <c r="BL3478" s="76"/>
      <c r="BN3478" s="76"/>
      <c r="BO3478" s="76"/>
      <c r="BQ3478" s="76"/>
      <c r="BR3478" s="76"/>
      <c r="BT3478" s="76"/>
      <c r="BU3478" s="76"/>
      <c r="BW3478" s="76"/>
      <c r="BX3478" s="76"/>
    </row>
    <row r="3479" spans="1:76" ht="12.75" customHeight="1">
      <c r="A3479" s="2"/>
      <c r="B3479" s="2"/>
      <c r="C3479" s="2"/>
      <c r="D3479" s="75"/>
      <c r="F3479" s="76"/>
      <c r="G3479" s="76"/>
      <c r="I3479" s="76"/>
      <c r="J3479" s="76"/>
      <c r="L3479" s="76"/>
      <c r="M3479" s="76"/>
      <c r="O3479" s="76"/>
      <c r="P3479" s="76"/>
      <c r="R3479" s="76"/>
      <c r="S3479" s="76"/>
      <c r="U3479" s="76"/>
      <c r="V3479" s="76"/>
      <c r="X3479" s="76"/>
      <c r="Y3479" s="76"/>
      <c r="AA3479" s="76"/>
      <c r="AB3479" s="76"/>
      <c r="AD3479" s="76"/>
      <c r="AE3479" s="76"/>
      <c r="AG3479" s="76"/>
      <c r="AH3479" s="76"/>
      <c r="AJ3479" s="76"/>
      <c r="AK3479" s="76"/>
      <c r="AM3479" s="76"/>
      <c r="AN3479" s="76"/>
      <c r="AP3479" s="76"/>
      <c r="AQ3479" s="76"/>
      <c r="AS3479" s="76"/>
      <c r="AT3479" s="76"/>
      <c r="AV3479" s="76"/>
      <c r="AW3479" s="76"/>
      <c r="AY3479" s="76"/>
      <c r="AZ3479" s="76"/>
      <c r="BB3479" s="76"/>
      <c r="BC3479" s="76"/>
      <c r="BE3479" s="76"/>
      <c r="BF3479" s="76"/>
      <c r="BH3479" s="76"/>
      <c r="BI3479" s="76"/>
      <c r="BK3479" s="76"/>
      <c r="BL3479" s="76"/>
      <c r="BN3479" s="76"/>
      <c r="BO3479" s="76"/>
      <c r="BQ3479" s="76"/>
      <c r="BR3479" s="76"/>
      <c r="BT3479" s="76"/>
      <c r="BU3479" s="76"/>
      <c r="BW3479" s="76"/>
      <c r="BX3479" s="76"/>
    </row>
    <row r="3480" spans="1:76" ht="12.75" customHeight="1">
      <c r="A3480" s="2"/>
      <c r="B3480" s="2"/>
      <c r="C3480" s="2"/>
      <c r="D3480" s="75"/>
      <c r="F3480" s="76"/>
      <c r="G3480" s="76"/>
      <c r="I3480" s="76"/>
      <c r="J3480" s="76"/>
      <c r="L3480" s="76"/>
      <c r="M3480" s="76"/>
      <c r="O3480" s="76"/>
      <c r="P3480" s="76"/>
      <c r="R3480" s="76"/>
      <c r="S3480" s="76"/>
      <c r="U3480" s="76"/>
      <c r="V3480" s="76"/>
      <c r="X3480" s="76"/>
      <c r="Y3480" s="76"/>
      <c r="AA3480" s="76"/>
      <c r="AB3480" s="76"/>
      <c r="AD3480" s="76"/>
      <c r="AE3480" s="76"/>
      <c r="AG3480" s="76"/>
      <c r="AH3480" s="76"/>
      <c r="AJ3480" s="76"/>
      <c r="AK3480" s="76"/>
      <c r="AM3480" s="76"/>
      <c r="AN3480" s="76"/>
      <c r="AP3480" s="76"/>
      <c r="AQ3480" s="76"/>
      <c r="AS3480" s="76"/>
      <c r="AT3480" s="76"/>
      <c r="AV3480" s="76"/>
      <c r="AW3480" s="76"/>
      <c r="AY3480" s="76"/>
      <c r="AZ3480" s="76"/>
      <c r="BB3480" s="76"/>
      <c r="BC3480" s="76"/>
      <c r="BE3480" s="76"/>
      <c r="BF3480" s="76"/>
      <c r="BH3480" s="76"/>
      <c r="BI3480" s="76"/>
      <c r="BK3480" s="76"/>
      <c r="BL3480" s="76"/>
      <c r="BN3480" s="76"/>
      <c r="BO3480" s="76"/>
      <c r="BQ3480" s="76"/>
      <c r="BR3480" s="76"/>
      <c r="BT3480" s="76"/>
      <c r="BU3480" s="76"/>
      <c r="BW3480" s="76"/>
      <c r="BX3480" s="76"/>
    </row>
    <row r="3481" spans="1:76" ht="12.75" customHeight="1">
      <c r="A3481" s="2"/>
      <c r="B3481" s="2"/>
      <c r="C3481" s="2"/>
      <c r="D3481" s="75"/>
      <c r="F3481" s="76"/>
      <c r="G3481" s="76"/>
      <c r="I3481" s="76"/>
      <c r="J3481" s="76"/>
      <c r="L3481" s="76"/>
      <c r="M3481" s="76"/>
      <c r="O3481" s="76"/>
      <c r="P3481" s="76"/>
      <c r="R3481" s="76"/>
      <c r="S3481" s="76"/>
      <c r="U3481" s="76"/>
      <c r="V3481" s="76"/>
      <c r="X3481" s="76"/>
      <c r="Y3481" s="76"/>
      <c r="AA3481" s="76"/>
      <c r="AB3481" s="76"/>
      <c r="AD3481" s="76"/>
      <c r="AE3481" s="76"/>
      <c r="AG3481" s="76"/>
      <c r="AH3481" s="76"/>
      <c r="AJ3481" s="76"/>
      <c r="AK3481" s="76"/>
      <c r="AM3481" s="76"/>
      <c r="AN3481" s="76"/>
      <c r="AP3481" s="76"/>
      <c r="AQ3481" s="76"/>
      <c r="AS3481" s="76"/>
      <c r="AT3481" s="76"/>
      <c r="AV3481" s="76"/>
      <c r="AW3481" s="76"/>
      <c r="AY3481" s="76"/>
      <c r="AZ3481" s="76"/>
      <c r="BB3481" s="76"/>
      <c r="BC3481" s="76"/>
      <c r="BE3481" s="76"/>
      <c r="BF3481" s="76"/>
      <c r="BH3481" s="76"/>
      <c r="BI3481" s="76"/>
      <c r="BK3481" s="76"/>
      <c r="BL3481" s="76"/>
      <c r="BN3481" s="76"/>
      <c r="BO3481" s="76"/>
      <c r="BQ3481" s="76"/>
      <c r="BR3481" s="76"/>
      <c r="BT3481" s="76"/>
      <c r="BU3481" s="76"/>
      <c r="BW3481" s="76"/>
      <c r="BX3481" s="76"/>
    </row>
    <row r="3482" spans="1:76" ht="12.75" customHeight="1">
      <c r="A3482" s="2"/>
      <c r="B3482" s="2"/>
      <c r="C3482" s="2"/>
      <c r="D3482" s="75"/>
      <c r="F3482" s="76"/>
      <c r="G3482" s="76"/>
      <c r="I3482" s="76"/>
      <c r="J3482" s="76"/>
      <c r="L3482" s="76"/>
      <c r="M3482" s="76"/>
      <c r="O3482" s="76"/>
      <c r="P3482" s="76"/>
      <c r="R3482" s="76"/>
      <c r="S3482" s="76"/>
      <c r="U3482" s="76"/>
      <c r="V3482" s="76"/>
      <c r="X3482" s="76"/>
      <c r="Y3482" s="76"/>
      <c r="AA3482" s="76"/>
      <c r="AB3482" s="76"/>
      <c r="AD3482" s="76"/>
      <c r="AE3482" s="76"/>
      <c r="AG3482" s="76"/>
      <c r="AH3482" s="76"/>
      <c r="AJ3482" s="76"/>
      <c r="AK3482" s="76"/>
      <c r="AM3482" s="76"/>
      <c r="AN3482" s="76"/>
      <c r="AP3482" s="76"/>
      <c r="AQ3482" s="76"/>
      <c r="AS3482" s="76"/>
      <c r="AT3482" s="76"/>
      <c r="AV3482" s="76"/>
      <c r="AW3482" s="76"/>
      <c r="AY3482" s="76"/>
      <c r="AZ3482" s="76"/>
      <c r="BB3482" s="76"/>
      <c r="BC3482" s="76"/>
      <c r="BE3482" s="76"/>
      <c r="BF3482" s="76"/>
      <c r="BH3482" s="76"/>
      <c r="BI3482" s="76"/>
      <c r="BK3482" s="76"/>
      <c r="BL3482" s="76"/>
      <c r="BN3482" s="76"/>
      <c r="BO3482" s="76"/>
      <c r="BQ3482" s="76"/>
      <c r="BR3482" s="76"/>
      <c r="BT3482" s="76"/>
      <c r="BU3482" s="76"/>
      <c r="BW3482" s="76"/>
      <c r="BX3482" s="76"/>
    </row>
    <row r="3483" spans="1:76" ht="12.75" customHeight="1">
      <c r="A3483" s="2"/>
      <c r="B3483" s="2"/>
      <c r="C3483" s="2"/>
      <c r="D3483" s="75"/>
      <c r="F3483" s="76"/>
      <c r="G3483" s="76"/>
      <c r="I3483" s="76"/>
      <c r="J3483" s="76"/>
      <c r="L3483" s="76"/>
      <c r="M3483" s="76"/>
      <c r="O3483" s="76"/>
      <c r="P3483" s="76"/>
      <c r="R3483" s="76"/>
      <c r="S3483" s="76"/>
      <c r="U3483" s="76"/>
      <c r="V3483" s="76"/>
      <c r="X3483" s="76"/>
      <c r="Y3483" s="76"/>
      <c r="AA3483" s="76"/>
      <c r="AB3483" s="76"/>
      <c r="AD3483" s="76"/>
      <c r="AE3483" s="76"/>
      <c r="AG3483" s="76"/>
      <c r="AH3483" s="76"/>
      <c r="AJ3483" s="76"/>
      <c r="AK3483" s="76"/>
      <c r="AM3483" s="76"/>
      <c r="AN3483" s="76"/>
      <c r="AP3483" s="76"/>
      <c r="AQ3483" s="76"/>
      <c r="AS3483" s="76"/>
      <c r="AT3483" s="76"/>
      <c r="AV3483" s="76"/>
      <c r="AW3483" s="76"/>
      <c r="AY3483" s="76"/>
      <c r="AZ3483" s="76"/>
      <c r="BB3483" s="76"/>
      <c r="BC3483" s="76"/>
      <c r="BE3483" s="76"/>
      <c r="BF3483" s="76"/>
      <c r="BH3483" s="76"/>
      <c r="BI3483" s="76"/>
      <c r="BK3483" s="76"/>
      <c r="BL3483" s="76"/>
      <c r="BN3483" s="76"/>
      <c r="BO3483" s="76"/>
      <c r="BQ3483" s="76"/>
      <c r="BR3483" s="76"/>
      <c r="BT3483" s="76"/>
      <c r="BU3483" s="76"/>
      <c r="BW3483" s="76"/>
      <c r="BX3483" s="76"/>
    </row>
    <row r="3484" spans="1:76" ht="12.75" customHeight="1">
      <c r="A3484" s="2"/>
      <c r="B3484" s="2"/>
      <c r="C3484" s="2"/>
      <c r="D3484" s="75"/>
      <c r="F3484" s="76"/>
      <c r="G3484" s="76"/>
      <c r="I3484" s="76"/>
      <c r="J3484" s="76"/>
      <c r="L3484" s="76"/>
      <c r="M3484" s="76"/>
      <c r="O3484" s="76"/>
      <c r="P3484" s="76"/>
      <c r="R3484" s="76"/>
      <c r="S3484" s="76"/>
      <c r="U3484" s="76"/>
      <c r="V3484" s="76"/>
      <c r="X3484" s="76"/>
      <c r="Y3484" s="76"/>
      <c r="AA3484" s="76"/>
      <c r="AB3484" s="76"/>
      <c r="AD3484" s="76"/>
      <c r="AE3484" s="76"/>
      <c r="AG3484" s="76"/>
      <c r="AH3484" s="76"/>
      <c r="AJ3484" s="76"/>
      <c r="AK3484" s="76"/>
      <c r="AM3484" s="76"/>
      <c r="AN3484" s="76"/>
      <c r="AP3484" s="76"/>
      <c r="AQ3484" s="76"/>
      <c r="AS3484" s="76"/>
      <c r="AT3484" s="76"/>
      <c r="AV3484" s="76"/>
      <c r="AW3484" s="76"/>
      <c r="AY3484" s="76"/>
      <c r="AZ3484" s="76"/>
      <c r="BB3484" s="76"/>
      <c r="BC3484" s="76"/>
      <c r="BE3484" s="76"/>
      <c r="BF3484" s="76"/>
      <c r="BH3484" s="76"/>
      <c r="BI3484" s="76"/>
      <c r="BK3484" s="76"/>
      <c r="BL3484" s="76"/>
      <c r="BN3484" s="76"/>
      <c r="BO3484" s="76"/>
      <c r="BQ3484" s="76"/>
      <c r="BR3484" s="76"/>
      <c r="BT3484" s="76"/>
      <c r="BU3484" s="76"/>
      <c r="BW3484" s="76"/>
      <c r="BX3484" s="76"/>
    </row>
    <row r="3485" spans="1:76" ht="12.75" customHeight="1">
      <c r="A3485" s="2"/>
      <c r="B3485" s="2"/>
      <c r="C3485" s="2"/>
      <c r="D3485" s="75"/>
      <c r="F3485" s="76"/>
      <c r="G3485" s="76"/>
      <c r="I3485" s="76"/>
      <c r="J3485" s="76"/>
      <c r="L3485" s="76"/>
      <c r="M3485" s="76"/>
      <c r="O3485" s="76"/>
      <c r="P3485" s="76"/>
      <c r="R3485" s="76"/>
      <c r="S3485" s="76"/>
      <c r="U3485" s="76"/>
      <c r="V3485" s="76"/>
      <c r="X3485" s="76"/>
      <c r="Y3485" s="76"/>
      <c r="AA3485" s="76"/>
      <c r="AB3485" s="76"/>
      <c r="AD3485" s="76"/>
      <c r="AE3485" s="76"/>
      <c r="AG3485" s="76"/>
      <c r="AH3485" s="76"/>
      <c r="AJ3485" s="76"/>
      <c r="AK3485" s="76"/>
      <c r="AM3485" s="76"/>
      <c r="AN3485" s="76"/>
      <c r="AP3485" s="76"/>
      <c r="AQ3485" s="76"/>
      <c r="AS3485" s="76"/>
      <c r="AT3485" s="76"/>
      <c r="AV3485" s="76"/>
      <c r="AW3485" s="76"/>
      <c r="AY3485" s="76"/>
      <c r="AZ3485" s="76"/>
      <c r="BB3485" s="76"/>
      <c r="BC3485" s="76"/>
      <c r="BE3485" s="76"/>
      <c r="BF3485" s="76"/>
      <c r="BH3485" s="76"/>
      <c r="BI3485" s="76"/>
      <c r="BK3485" s="76"/>
      <c r="BL3485" s="76"/>
      <c r="BN3485" s="76"/>
      <c r="BO3485" s="76"/>
      <c r="BQ3485" s="76"/>
      <c r="BR3485" s="76"/>
      <c r="BT3485" s="76"/>
      <c r="BU3485" s="76"/>
      <c r="BW3485" s="76"/>
      <c r="BX3485" s="76"/>
    </row>
    <row r="3486" spans="1:76" ht="12.75" customHeight="1">
      <c r="A3486" s="2"/>
      <c r="B3486" s="2"/>
      <c r="C3486" s="2"/>
      <c r="D3486" s="75"/>
      <c r="F3486" s="76"/>
      <c r="G3486" s="76"/>
      <c r="I3486" s="76"/>
      <c r="J3486" s="76"/>
      <c r="L3486" s="76"/>
      <c r="M3486" s="76"/>
      <c r="O3486" s="76"/>
      <c r="P3486" s="76"/>
      <c r="R3486" s="76"/>
      <c r="S3486" s="76"/>
      <c r="U3486" s="76"/>
      <c r="V3486" s="76"/>
      <c r="X3486" s="76"/>
      <c r="Y3486" s="76"/>
      <c r="AA3486" s="76"/>
      <c r="AB3486" s="76"/>
      <c r="AD3486" s="76"/>
      <c r="AE3486" s="76"/>
      <c r="AG3486" s="76"/>
      <c r="AH3486" s="76"/>
      <c r="AJ3486" s="76"/>
      <c r="AK3486" s="76"/>
      <c r="AM3486" s="76"/>
      <c r="AN3486" s="76"/>
      <c r="AP3486" s="76"/>
      <c r="AQ3486" s="76"/>
      <c r="AS3486" s="76"/>
      <c r="AT3486" s="76"/>
      <c r="AV3486" s="76"/>
      <c r="AW3486" s="76"/>
      <c r="AY3486" s="76"/>
      <c r="AZ3486" s="76"/>
      <c r="BB3486" s="76"/>
      <c r="BC3486" s="76"/>
      <c r="BE3486" s="76"/>
      <c r="BF3486" s="76"/>
      <c r="BH3486" s="76"/>
      <c r="BI3486" s="76"/>
      <c r="BK3486" s="76"/>
      <c r="BL3486" s="76"/>
      <c r="BN3486" s="76"/>
      <c r="BO3486" s="76"/>
      <c r="BQ3486" s="76"/>
      <c r="BR3486" s="76"/>
      <c r="BT3486" s="76"/>
      <c r="BU3486" s="76"/>
      <c r="BW3486" s="76"/>
      <c r="BX3486" s="76"/>
    </row>
    <row r="3487" spans="1:76" ht="12.75" customHeight="1">
      <c r="A3487" s="2"/>
      <c r="B3487" s="2"/>
      <c r="C3487" s="2"/>
      <c r="D3487" s="75"/>
      <c r="F3487" s="76"/>
      <c r="G3487" s="76"/>
      <c r="I3487" s="76"/>
      <c r="J3487" s="76"/>
      <c r="L3487" s="76"/>
      <c r="M3487" s="76"/>
      <c r="O3487" s="76"/>
      <c r="P3487" s="76"/>
      <c r="R3487" s="76"/>
      <c r="S3487" s="76"/>
      <c r="U3487" s="76"/>
      <c r="V3487" s="76"/>
      <c r="X3487" s="76"/>
      <c r="Y3487" s="76"/>
      <c r="AA3487" s="76"/>
      <c r="AB3487" s="76"/>
      <c r="AD3487" s="76"/>
      <c r="AE3487" s="76"/>
      <c r="AG3487" s="76"/>
      <c r="AH3487" s="76"/>
      <c r="AJ3487" s="76"/>
      <c r="AK3487" s="76"/>
      <c r="AM3487" s="76"/>
      <c r="AN3487" s="76"/>
      <c r="AP3487" s="76"/>
      <c r="AQ3487" s="76"/>
      <c r="AS3487" s="76"/>
      <c r="AT3487" s="76"/>
      <c r="AV3487" s="76"/>
      <c r="AW3487" s="76"/>
      <c r="AY3487" s="76"/>
      <c r="AZ3487" s="76"/>
      <c r="BB3487" s="76"/>
      <c r="BC3487" s="76"/>
      <c r="BE3487" s="76"/>
      <c r="BF3487" s="76"/>
      <c r="BH3487" s="76"/>
      <c r="BI3487" s="76"/>
      <c r="BK3487" s="76"/>
      <c r="BL3487" s="76"/>
      <c r="BN3487" s="76"/>
      <c r="BO3487" s="76"/>
      <c r="BQ3487" s="76"/>
      <c r="BR3487" s="76"/>
      <c r="BT3487" s="76"/>
      <c r="BU3487" s="76"/>
      <c r="BW3487" s="76"/>
      <c r="BX3487" s="76"/>
    </row>
    <row r="3488" spans="1:76" ht="12.75" customHeight="1">
      <c r="A3488" s="2"/>
      <c r="B3488" s="2"/>
      <c r="C3488" s="2"/>
      <c r="D3488" s="75"/>
      <c r="F3488" s="76"/>
      <c r="G3488" s="76"/>
      <c r="I3488" s="76"/>
      <c r="J3488" s="76"/>
      <c r="L3488" s="76"/>
      <c r="M3488" s="76"/>
      <c r="O3488" s="76"/>
      <c r="P3488" s="76"/>
      <c r="R3488" s="76"/>
      <c r="S3488" s="76"/>
      <c r="U3488" s="76"/>
      <c r="V3488" s="76"/>
      <c r="X3488" s="76"/>
      <c r="Y3488" s="76"/>
      <c r="AA3488" s="76"/>
      <c r="AB3488" s="76"/>
      <c r="AD3488" s="76"/>
      <c r="AE3488" s="76"/>
      <c r="AG3488" s="76"/>
      <c r="AH3488" s="76"/>
      <c r="AJ3488" s="76"/>
      <c r="AK3488" s="76"/>
      <c r="AM3488" s="76"/>
      <c r="AN3488" s="76"/>
      <c r="AP3488" s="76"/>
      <c r="AQ3488" s="76"/>
      <c r="AS3488" s="76"/>
      <c r="AT3488" s="76"/>
      <c r="AV3488" s="76"/>
      <c r="AW3488" s="76"/>
      <c r="AY3488" s="76"/>
      <c r="AZ3488" s="76"/>
      <c r="BB3488" s="76"/>
      <c r="BC3488" s="76"/>
      <c r="BE3488" s="76"/>
      <c r="BF3488" s="76"/>
      <c r="BH3488" s="76"/>
      <c r="BI3488" s="76"/>
      <c r="BK3488" s="76"/>
      <c r="BL3488" s="76"/>
      <c r="BN3488" s="76"/>
      <c r="BO3488" s="76"/>
      <c r="BQ3488" s="76"/>
      <c r="BR3488" s="76"/>
      <c r="BT3488" s="76"/>
      <c r="BU3488" s="76"/>
      <c r="BW3488" s="76"/>
      <c r="BX3488" s="76"/>
    </row>
    <row r="3489" spans="1:76" ht="12.75" customHeight="1">
      <c r="A3489" s="2"/>
      <c r="B3489" s="2"/>
      <c r="C3489" s="2"/>
      <c r="D3489" s="75"/>
      <c r="F3489" s="76"/>
      <c r="G3489" s="76"/>
      <c r="I3489" s="76"/>
      <c r="J3489" s="76"/>
      <c r="L3489" s="76"/>
      <c r="M3489" s="76"/>
      <c r="O3489" s="76"/>
      <c r="P3489" s="76"/>
      <c r="R3489" s="76"/>
      <c r="S3489" s="76"/>
      <c r="U3489" s="76"/>
      <c r="V3489" s="76"/>
      <c r="X3489" s="76"/>
      <c r="Y3489" s="76"/>
      <c r="AA3489" s="76"/>
      <c r="AB3489" s="76"/>
      <c r="AD3489" s="76"/>
      <c r="AE3489" s="76"/>
      <c r="AG3489" s="76"/>
      <c r="AH3489" s="76"/>
      <c r="AJ3489" s="76"/>
      <c r="AK3489" s="76"/>
      <c r="AM3489" s="76"/>
      <c r="AN3489" s="76"/>
      <c r="AP3489" s="76"/>
      <c r="AQ3489" s="76"/>
      <c r="AS3489" s="76"/>
      <c r="AT3489" s="76"/>
      <c r="AV3489" s="76"/>
      <c r="AW3489" s="76"/>
      <c r="AY3489" s="76"/>
      <c r="AZ3489" s="76"/>
      <c r="BB3489" s="76"/>
      <c r="BC3489" s="76"/>
      <c r="BE3489" s="76"/>
      <c r="BF3489" s="76"/>
      <c r="BH3489" s="76"/>
      <c r="BI3489" s="76"/>
      <c r="BK3489" s="76"/>
      <c r="BL3489" s="76"/>
      <c r="BN3489" s="76"/>
      <c r="BO3489" s="76"/>
      <c r="BQ3489" s="76"/>
      <c r="BR3489" s="76"/>
      <c r="BT3489" s="76"/>
      <c r="BU3489" s="76"/>
      <c r="BW3489" s="76"/>
      <c r="BX3489" s="76"/>
    </row>
    <row r="3490" spans="1:76" ht="12.75" customHeight="1">
      <c r="A3490" s="2"/>
      <c r="B3490" s="2"/>
      <c r="C3490" s="2"/>
      <c r="D3490" s="75"/>
      <c r="F3490" s="76"/>
      <c r="G3490" s="76"/>
      <c r="I3490" s="76"/>
      <c r="J3490" s="76"/>
      <c r="L3490" s="76"/>
      <c r="M3490" s="76"/>
      <c r="O3490" s="76"/>
      <c r="P3490" s="76"/>
      <c r="R3490" s="76"/>
      <c r="S3490" s="76"/>
      <c r="U3490" s="76"/>
      <c r="V3490" s="76"/>
      <c r="X3490" s="76"/>
      <c r="Y3490" s="76"/>
      <c r="AA3490" s="76"/>
      <c r="AB3490" s="76"/>
      <c r="AD3490" s="76"/>
      <c r="AE3490" s="76"/>
      <c r="AG3490" s="76"/>
      <c r="AH3490" s="76"/>
      <c r="AJ3490" s="76"/>
      <c r="AK3490" s="76"/>
      <c r="AM3490" s="76"/>
      <c r="AN3490" s="76"/>
      <c r="AP3490" s="76"/>
      <c r="AQ3490" s="76"/>
      <c r="AS3490" s="76"/>
      <c r="AT3490" s="76"/>
      <c r="AV3490" s="76"/>
      <c r="AW3490" s="76"/>
      <c r="AY3490" s="76"/>
      <c r="AZ3490" s="76"/>
      <c r="BB3490" s="76"/>
      <c r="BC3490" s="76"/>
      <c r="BE3490" s="76"/>
      <c r="BF3490" s="76"/>
      <c r="BH3490" s="76"/>
      <c r="BI3490" s="76"/>
      <c r="BK3490" s="76"/>
      <c r="BL3490" s="76"/>
      <c r="BN3490" s="76"/>
      <c r="BO3490" s="76"/>
      <c r="BQ3490" s="76"/>
      <c r="BR3490" s="76"/>
      <c r="BT3490" s="76"/>
      <c r="BU3490" s="76"/>
      <c r="BW3490" s="76"/>
      <c r="BX3490" s="76"/>
    </row>
    <row r="3491" spans="1:76" ht="12.75" customHeight="1">
      <c r="A3491" s="2"/>
      <c r="B3491" s="2"/>
      <c r="C3491" s="2"/>
      <c r="D3491" s="75"/>
      <c r="F3491" s="76"/>
      <c r="G3491" s="76"/>
      <c r="I3491" s="76"/>
      <c r="J3491" s="76"/>
      <c r="L3491" s="76"/>
      <c r="M3491" s="76"/>
      <c r="O3491" s="76"/>
      <c r="P3491" s="76"/>
      <c r="R3491" s="76"/>
      <c r="S3491" s="76"/>
      <c r="U3491" s="76"/>
      <c r="V3491" s="76"/>
      <c r="X3491" s="76"/>
      <c r="Y3491" s="76"/>
      <c r="AA3491" s="76"/>
      <c r="AB3491" s="76"/>
      <c r="AD3491" s="76"/>
      <c r="AE3491" s="76"/>
      <c r="AG3491" s="76"/>
      <c r="AH3491" s="76"/>
      <c r="AJ3491" s="76"/>
      <c r="AK3491" s="76"/>
      <c r="AM3491" s="76"/>
      <c r="AN3491" s="76"/>
      <c r="AP3491" s="76"/>
      <c r="AQ3491" s="76"/>
      <c r="AS3491" s="76"/>
      <c r="AT3491" s="76"/>
      <c r="AV3491" s="76"/>
      <c r="AW3491" s="76"/>
      <c r="AY3491" s="76"/>
      <c r="AZ3491" s="76"/>
      <c r="BB3491" s="76"/>
      <c r="BC3491" s="76"/>
      <c r="BE3491" s="76"/>
      <c r="BF3491" s="76"/>
      <c r="BH3491" s="76"/>
      <c r="BI3491" s="76"/>
      <c r="BK3491" s="76"/>
      <c r="BL3491" s="76"/>
      <c r="BN3491" s="76"/>
      <c r="BO3491" s="76"/>
      <c r="BQ3491" s="76"/>
      <c r="BR3491" s="76"/>
      <c r="BT3491" s="76"/>
      <c r="BU3491" s="76"/>
      <c r="BW3491" s="76"/>
      <c r="BX3491" s="76"/>
    </row>
    <row r="3492" spans="1:76" ht="12.75" customHeight="1">
      <c r="A3492" s="2"/>
      <c r="B3492" s="2"/>
      <c r="C3492" s="2"/>
      <c r="D3492" s="75"/>
      <c r="F3492" s="76"/>
      <c r="G3492" s="76"/>
      <c r="I3492" s="76"/>
      <c r="J3492" s="76"/>
      <c r="L3492" s="76"/>
      <c r="M3492" s="76"/>
      <c r="O3492" s="76"/>
      <c r="P3492" s="76"/>
      <c r="R3492" s="76"/>
      <c r="S3492" s="76"/>
      <c r="U3492" s="76"/>
      <c r="V3492" s="76"/>
      <c r="X3492" s="76"/>
      <c r="Y3492" s="76"/>
      <c r="AA3492" s="76"/>
      <c r="AB3492" s="76"/>
      <c r="AD3492" s="76"/>
      <c r="AE3492" s="76"/>
      <c r="AG3492" s="76"/>
      <c r="AH3492" s="76"/>
      <c r="AJ3492" s="76"/>
      <c r="AK3492" s="76"/>
      <c r="AM3492" s="76"/>
      <c r="AN3492" s="76"/>
      <c r="AP3492" s="76"/>
      <c r="AQ3492" s="76"/>
      <c r="AS3492" s="76"/>
      <c r="AT3492" s="76"/>
      <c r="AV3492" s="76"/>
      <c r="AW3492" s="76"/>
      <c r="AY3492" s="76"/>
      <c r="AZ3492" s="76"/>
      <c r="BB3492" s="76"/>
      <c r="BC3492" s="76"/>
      <c r="BE3492" s="76"/>
      <c r="BF3492" s="76"/>
      <c r="BH3492" s="76"/>
      <c r="BI3492" s="76"/>
      <c r="BK3492" s="76"/>
      <c r="BL3492" s="76"/>
      <c r="BN3492" s="76"/>
      <c r="BO3492" s="76"/>
      <c r="BQ3492" s="76"/>
      <c r="BR3492" s="76"/>
      <c r="BT3492" s="76"/>
      <c r="BU3492" s="76"/>
      <c r="BW3492" s="76"/>
      <c r="BX3492" s="76"/>
    </row>
    <row r="3493" spans="1:76" ht="12.75" customHeight="1">
      <c r="A3493" s="2"/>
      <c r="B3493" s="2"/>
      <c r="C3493" s="2"/>
      <c r="D3493" s="75"/>
      <c r="F3493" s="76"/>
      <c r="G3493" s="76"/>
      <c r="I3493" s="76"/>
      <c r="J3493" s="76"/>
      <c r="L3493" s="76"/>
      <c r="M3493" s="76"/>
      <c r="O3493" s="76"/>
      <c r="P3493" s="76"/>
      <c r="R3493" s="76"/>
      <c r="S3493" s="76"/>
      <c r="U3493" s="76"/>
      <c r="V3493" s="76"/>
      <c r="X3493" s="76"/>
      <c r="Y3493" s="76"/>
      <c r="AA3493" s="76"/>
      <c r="AB3493" s="76"/>
      <c r="AD3493" s="76"/>
      <c r="AE3493" s="76"/>
      <c r="AG3493" s="76"/>
      <c r="AH3493" s="76"/>
      <c r="AJ3493" s="76"/>
      <c r="AK3493" s="76"/>
      <c r="AM3493" s="76"/>
      <c r="AN3493" s="76"/>
      <c r="AP3493" s="76"/>
      <c r="AQ3493" s="76"/>
      <c r="AS3493" s="76"/>
      <c r="AT3493" s="76"/>
      <c r="AV3493" s="76"/>
      <c r="AW3493" s="76"/>
      <c r="AY3493" s="76"/>
      <c r="AZ3493" s="76"/>
      <c r="BB3493" s="76"/>
      <c r="BC3493" s="76"/>
      <c r="BE3493" s="76"/>
      <c r="BF3493" s="76"/>
      <c r="BH3493" s="76"/>
      <c r="BI3493" s="76"/>
      <c r="BK3493" s="76"/>
      <c r="BL3493" s="76"/>
      <c r="BN3493" s="76"/>
      <c r="BO3493" s="76"/>
      <c r="BQ3493" s="76"/>
      <c r="BR3493" s="76"/>
      <c r="BT3493" s="76"/>
      <c r="BU3493" s="76"/>
      <c r="BW3493" s="76"/>
      <c r="BX3493" s="76"/>
    </row>
    <row r="3494" spans="1:76" ht="12.75" customHeight="1">
      <c r="A3494" s="2"/>
      <c r="B3494" s="2"/>
      <c r="C3494" s="2"/>
      <c r="D3494" s="75"/>
      <c r="F3494" s="76"/>
      <c r="G3494" s="76"/>
      <c r="I3494" s="76"/>
      <c r="J3494" s="76"/>
      <c r="L3494" s="76"/>
      <c r="M3494" s="76"/>
      <c r="O3494" s="76"/>
      <c r="P3494" s="76"/>
      <c r="R3494" s="76"/>
      <c r="S3494" s="76"/>
      <c r="U3494" s="76"/>
      <c r="V3494" s="76"/>
      <c r="X3494" s="76"/>
      <c r="Y3494" s="76"/>
      <c r="AA3494" s="76"/>
      <c r="AB3494" s="76"/>
      <c r="AD3494" s="76"/>
      <c r="AE3494" s="76"/>
      <c r="AG3494" s="76"/>
      <c r="AH3494" s="76"/>
      <c r="AJ3494" s="76"/>
      <c r="AK3494" s="76"/>
      <c r="AM3494" s="76"/>
      <c r="AN3494" s="76"/>
      <c r="AP3494" s="76"/>
      <c r="AQ3494" s="76"/>
      <c r="AS3494" s="76"/>
      <c r="AT3494" s="76"/>
      <c r="AV3494" s="76"/>
      <c r="AW3494" s="76"/>
      <c r="AY3494" s="76"/>
      <c r="AZ3494" s="76"/>
      <c r="BB3494" s="76"/>
      <c r="BC3494" s="76"/>
      <c r="BE3494" s="76"/>
      <c r="BF3494" s="76"/>
      <c r="BH3494" s="76"/>
      <c r="BI3494" s="76"/>
      <c r="BK3494" s="76"/>
      <c r="BL3494" s="76"/>
      <c r="BN3494" s="76"/>
      <c r="BO3494" s="76"/>
      <c r="BQ3494" s="76"/>
      <c r="BR3494" s="76"/>
      <c r="BT3494" s="76"/>
      <c r="BU3494" s="76"/>
      <c r="BW3494" s="76"/>
      <c r="BX3494" s="76"/>
    </row>
    <row r="3495" spans="1:76" ht="12.75" customHeight="1">
      <c r="A3495" s="2"/>
      <c r="B3495" s="2"/>
      <c r="C3495" s="2"/>
      <c r="D3495" s="75"/>
      <c r="F3495" s="76"/>
      <c r="G3495" s="76"/>
      <c r="I3495" s="76"/>
      <c r="J3495" s="76"/>
      <c r="L3495" s="76"/>
      <c r="M3495" s="76"/>
      <c r="O3495" s="76"/>
      <c r="P3495" s="76"/>
      <c r="R3495" s="76"/>
      <c r="S3495" s="76"/>
      <c r="U3495" s="76"/>
      <c r="V3495" s="76"/>
      <c r="X3495" s="76"/>
      <c r="Y3495" s="76"/>
      <c r="AA3495" s="76"/>
      <c r="AB3495" s="76"/>
      <c r="AD3495" s="76"/>
      <c r="AE3495" s="76"/>
      <c r="AG3495" s="76"/>
      <c r="AH3495" s="76"/>
      <c r="AJ3495" s="76"/>
      <c r="AK3495" s="76"/>
      <c r="AM3495" s="76"/>
      <c r="AN3495" s="76"/>
      <c r="AP3495" s="76"/>
      <c r="AQ3495" s="76"/>
      <c r="AS3495" s="76"/>
      <c r="AT3495" s="76"/>
      <c r="AV3495" s="76"/>
      <c r="AW3495" s="76"/>
      <c r="AY3495" s="76"/>
      <c r="AZ3495" s="76"/>
      <c r="BB3495" s="76"/>
      <c r="BC3495" s="76"/>
      <c r="BE3495" s="76"/>
      <c r="BF3495" s="76"/>
      <c r="BH3495" s="76"/>
      <c r="BI3495" s="76"/>
      <c r="BK3495" s="76"/>
      <c r="BL3495" s="76"/>
      <c r="BN3495" s="76"/>
      <c r="BO3495" s="76"/>
      <c r="BQ3495" s="76"/>
      <c r="BR3495" s="76"/>
      <c r="BT3495" s="76"/>
      <c r="BU3495" s="76"/>
      <c r="BW3495" s="76"/>
      <c r="BX3495" s="76"/>
    </row>
    <row r="3496" spans="1:76" ht="12.75" customHeight="1">
      <c r="A3496" s="2"/>
      <c r="B3496" s="2"/>
      <c r="C3496" s="2"/>
      <c r="D3496" s="75"/>
      <c r="F3496" s="76"/>
      <c r="G3496" s="76"/>
      <c r="I3496" s="76"/>
      <c r="J3496" s="76"/>
      <c r="L3496" s="76"/>
      <c r="M3496" s="76"/>
      <c r="O3496" s="76"/>
      <c r="P3496" s="76"/>
      <c r="R3496" s="76"/>
      <c r="S3496" s="76"/>
      <c r="U3496" s="76"/>
      <c r="V3496" s="76"/>
      <c r="X3496" s="76"/>
      <c r="Y3496" s="76"/>
      <c r="AA3496" s="76"/>
      <c r="AB3496" s="76"/>
      <c r="AD3496" s="76"/>
      <c r="AE3496" s="76"/>
      <c r="AG3496" s="76"/>
      <c r="AH3496" s="76"/>
      <c r="AJ3496" s="76"/>
      <c r="AK3496" s="76"/>
      <c r="AM3496" s="76"/>
      <c r="AN3496" s="76"/>
      <c r="AP3496" s="76"/>
      <c r="AQ3496" s="76"/>
      <c r="AS3496" s="76"/>
      <c r="AT3496" s="76"/>
      <c r="AV3496" s="76"/>
      <c r="AW3496" s="76"/>
      <c r="AY3496" s="76"/>
      <c r="AZ3496" s="76"/>
      <c r="BB3496" s="76"/>
      <c r="BC3496" s="76"/>
      <c r="BE3496" s="76"/>
      <c r="BF3496" s="76"/>
      <c r="BH3496" s="76"/>
      <c r="BI3496" s="76"/>
      <c r="BK3496" s="76"/>
      <c r="BL3496" s="76"/>
      <c r="BN3496" s="76"/>
      <c r="BO3496" s="76"/>
      <c r="BQ3496" s="76"/>
      <c r="BR3496" s="76"/>
      <c r="BT3496" s="76"/>
      <c r="BU3496" s="76"/>
      <c r="BW3496" s="76"/>
      <c r="BX3496" s="76"/>
    </row>
    <row r="3497" spans="1:76" ht="12.75" customHeight="1">
      <c r="A3497" s="2"/>
      <c r="B3497" s="2"/>
      <c r="C3497" s="2"/>
      <c r="D3497" s="75"/>
      <c r="F3497" s="76"/>
      <c r="G3497" s="76"/>
      <c r="I3497" s="76"/>
      <c r="J3497" s="76"/>
      <c r="L3497" s="76"/>
      <c r="M3497" s="76"/>
      <c r="O3497" s="76"/>
      <c r="P3497" s="76"/>
      <c r="R3497" s="76"/>
      <c r="S3497" s="76"/>
      <c r="U3497" s="76"/>
      <c r="V3497" s="76"/>
      <c r="X3497" s="76"/>
      <c r="Y3497" s="76"/>
      <c r="AA3497" s="76"/>
      <c r="AB3497" s="76"/>
      <c r="AD3497" s="76"/>
      <c r="AE3497" s="76"/>
      <c r="AG3497" s="76"/>
      <c r="AH3497" s="76"/>
      <c r="AJ3497" s="76"/>
      <c r="AK3497" s="76"/>
      <c r="AM3497" s="76"/>
      <c r="AN3497" s="76"/>
      <c r="AP3497" s="76"/>
      <c r="AQ3497" s="76"/>
      <c r="AS3497" s="76"/>
      <c r="AT3497" s="76"/>
      <c r="AV3497" s="76"/>
      <c r="AW3497" s="76"/>
      <c r="AY3497" s="76"/>
      <c r="AZ3497" s="76"/>
      <c r="BB3497" s="76"/>
      <c r="BC3497" s="76"/>
      <c r="BE3497" s="76"/>
      <c r="BF3497" s="76"/>
      <c r="BH3497" s="76"/>
      <c r="BI3497" s="76"/>
      <c r="BK3497" s="76"/>
      <c r="BL3497" s="76"/>
      <c r="BN3497" s="76"/>
      <c r="BO3497" s="76"/>
      <c r="BQ3497" s="76"/>
      <c r="BR3497" s="76"/>
      <c r="BT3497" s="76"/>
      <c r="BU3497" s="76"/>
      <c r="BW3497" s="76"/>
      <c r="BX3497" s="76"/>
    </row>
    <row r="3498" spans="1:76" ht="12.75" customHeight="1">
      <c r="A3498" s="2"/>
      <c r="B3498" s="2"/>
      <c r="C3498" s="2"/>
      <c r="D3498" s="75"/>
      <c r="F3498" s="76"/>
      <c r="G3498" s="76"/>
      <c r="I3498" s="76"/>
      <c r="J3498" s="76"/>
      <c r="L3498" s="76"/>
      <c r="M3498" s="76"/>
      <c r="O3498" s="76"/>
      <c r="P3498" s="76"/>
      <c r="R3498" s="76"/>
      <c r="S3498" s="76"/>
      <c r="U3498" s="76"/>
      <c r="V3498" s="76"/>
      <c r="X3498" s="76"/>
      <c r="Y3498" s="76"/>
      <c r="AA3498" s="76"/>
      <c r="AB3498" s="76"/>
      <c r="AD3498" s="76"/>
      <c r="AE3498" s="76"/>
      <c r="AG3498" s="76"/>
      <c r="AH3498" s="76"/>
      <c r="AJ3498" s="76"/>
      <c r="AK3498" s="76"/>
      <c r="AM3498" s="76"/>
      <c r="AN3498" s="76"/>
      <c r="AP3498" s="76"/>
      <c r="AQ3498" s="76"/>
      <c r="AS3498" s="76"/>
      <c r="AT3498" s="76"/>
      <c r="AV3498" s="76"/>
      <c r="AW3498" s="76"/>
      <c r="AY3498" s="76"/>
      <c r="AZ3498" s="76"/>
      <c r="BB3498" s="76"/>
      <c r="BC3498" s="76"/>
      <c r="BE3498" s="76"/>
      <c r="BF3498" s="76"/>
      <c r="BH3498" s="76"/>
      <c r="BI3498" s="76"/>
      <c r="BK3498" s="76"/>
      <c r="BL3498" s="76"/>
      <c r="BN3498" s="76"/>
      <c r="BO3498" s="76"/>
      <c r="BQ3498" s="76"/>
      <c r="BR3498" s="76"/>
      <c r="BT3498" s="76"/>
      <c r="BU3498" s="76"/>
      <c r="BW3498" s="76"/>
      <c r="BX3498" s="76"/>
    </row>
    <row r="3499" spans="1:76" ht="12.75" customHeight="1">
      <c r="A3499" s="2"/>
      <c r="B3499" s="2"/>
      <c r="C3499" s="2"/>
      <c r="D3499" s="75"/>
      <c r="F3499" s="76"/>
      <c r="G3499" s="76"/>
      <c r="I3499" s="76"/>
      <c r="J3499" s="76"/>
      <c r="L3499" s="76"/>
      <c r="M3499" s="76"/>
      <c r="O3499" s="76"/>
      <c r="P3499" s="76"/>
      <c r="R3499" s="76"/>
      <c r="S3499" s="76"/>
      <c r="U3499" s="76"/>
      <c r="V3499" s="76"/>
      <c r="X3499" s="76"/>
      <c r="Y3499" s="76"/>
      <c r="AA3499" s="76"/>
      <c r="AB3499" s="76"/>
      <c r="AD3499" s="76"/>
      <c r="AE3499" s="76"/>
      <c r="AG3499" s="76"/>
      <c r="AH3499" s="76"/>
      <c r="AJ3499" s="76"/>
      <c r="AK3499" s="76"/>
      <c r="AM3499" s="76"/>
      <c r="AN3499" s="76"/>
      <c r="AP3499" s="76"/>
      <c r="AQ3499" s="76"/>
      <c r="AS3499" s="76"/>
      <c r="AT3499" s="76"/>
      <c r="AV3499" s="76"/>
      <c r="AW3499" s="76"/>
      <c r="AY3499" s="76"/>
      <c r="AZ3499" s="76"/>
      <c r="BB3499" s="76"/>
      <c r="BC3499" s="76"/>
      <c r="BE3499" s="76"/>
      <c r="BF3499" s="76"/>
      <c r="BH3499" s="76"/>
      <c r="BI3499" s="76"/>
      <c r="BK3499" s="76"/>
      <c r="BL3499" s="76"/>
      <c r="BN3499" s="76"/>
      <c r="BO3499" s="76"/>
      <c r="BQ3499" s="76"/>
      <c r="BR3499" s="76"/>
      <c r="BT3499" s="76"/>
      <c r="BU3499" s="76"/>
      <c r="BW3499" s="76"/>
      <c r="BX3499" s="76"/>
    </row>
    <row r="3500" spans="1:76" ht="12.75" customHeight="1">
      <c r="A3500" s="2"/>
      <c r="B3500" s="2"/>
      <c r="C3500" s="2"/>
      <c r="D3500" s="75"/>
      <c r="F3500" s="76"/>
      <c r="G3500" s="76"/>
      <c r="I3500" s="76"/>
      <c r="J3500" s="76"/>
      <c r="L3500" s="76"/>
      <c r="M3500" s="76"/>
      <c r="O3500" s="76"/>
      <c r="P3500" s="76"/>
      <c r="R3500" s="76"/>
      <c r="S3500" s="76"/>
      <c r="U3500" s="76"/>
      <c r="V3500" s="76"/>
      <c r="X3500" s="76"/>
      <c r="Y3500" s="76"/>
      <c r="AA3500" s="76"/>
      <c r="AB3500" s="76"/>
      <c r="AD3500" s="76"/>
      <c r="AE3500" s="76"/>
      <c r="AG3500" s="76"/>
      <c r="AH3500" s="76"/>
      <c r="AJ3500" s="76"/>
      <c r="AK3500" s="76"/>
      <c r="AM3500" s="76"/>
      <c r="AN3500" s="76"/>
      <c r="AP3500" s="76"/>
      <c r="AQ3500" s="76"/>
      <c r="AS3500" s="76"/>
      <c r="AT3500" s="76"/>
      <c r="AV3500" s="76"/>
      <c r="AW3500" s="76"/>
      <c r="AY3500" s="76"/>
      <c r="AZ3500" s="76"/>
      <c r="BB3500" s="76"/>
      <c r="BC3500" s="76"/>
      <c r="BE3500" s="76"/>
      <c r="BF3500" s="76"/>
      <c r="BH3500" s="76"/>
      <c r="BI3500" s="76"/>
      <c r="BK3500" s="76"/>
      <c r="BL3500" s="76"/>
      <c r="BN3500" s="76"/>
      <c r="BO3500" s="76"/>
      <c r="BQ3500" s="76"/>
      <c r="BR3500" s="76"/>
      <c r="BT3500" s="76"/>
      <c r="BU3500" s="76"/>
      <c r="BW3500" s="76"/>
      <c r="BX3500" s="76"/>
    </row>
    <row r="3501" spans="1:76" ht="12.75" customHeight="1">
      <c r="A3501" s="2"/>
      <c r="B3501" s="2"/>
      <c r="C3501" s="2"/>
      <c r="D3501" s="75"/>
      <c r="F3501" s="76"/>
      <c r="G3501" s="76"/>
      <c r="I3501" s="76"/>
      <c r="J3501" s="76"/>
      <c r="L3501" s="76"/>
      <c r="M3501" s="76"/>
      <c r="O3501" s="76"/>
      <c r="P3501" s="76"/>
      <c r="R3501" s="76"/>
      <c r="S3501" s="76"/>
      <c r="U3501" s="76"/>
      <c r="V3501" s="76"/>
      <c r="X3501" s="76"/>
      <c r="Y3501" s="76"/>
      <c r="AA3501" s="76"/>
      <c r="AB3501" s="76"/>
      <c r="AD3501" s="76"/>
      <c r="AE3501" s="76"/>
      <c r="AG3501" s="76"/>
      <c r="AH3501" s="76"/>
      <c r="AJ3501" s="76"/>
      <c r="AK3501" s="76"/>
      <c r="AM3501" s="76"/>
      <c r="AN3501" s="76"/>
      <c r="AP3501" s="76"/>
      <c r="AQ3501" s="76"/>
      <c r="AS3501" s="76"/>
      <c r="AT3501" s="76"/>
      <c r="AV3501" s="76"/>
      <c r="AW3501" s="76"/>
      <c r="AY3501" s="76"/>
      <c r="AZ3501" s="76"/>
      <c r="BB3501" s="76"/>
      <c r="BC3501" s="76"/>
      <c r="BE3501" s="76"/>
      <c r="BF3501" s="76"/>
      <c r="BH3501" s="76"/>
      <c r="BI3501" s="76"/>
      <c r="BK3501" s="76"/>
      <c r="BL3501" s="76"/>
      <c r="BN3501" s="76"/>
      <c r="BO3501" s="76"/>
      <c r="BQ3501" s="76"/>
      <c r="BR3501" s="76"/>
      <c r="BT3501" s="76"/>
      <c r="BU3501" s="76"/>
      <c r="BW3501" s="76"/>
      <c r="BX3501" s="76"/>
    </row>
    <row r="3502" spans="1:76" ht="12.75" customHeight="1">
      <c r="A3502" s="2"/>
      <c r="B3502" s="2"/>
      <c r="C3502" s="2"/>
      <c r="D3502" s="75"/>
      <c r="F3502" s="76"/>
      <c r="G3502" s="76"/>
      <c r="I3502" s="76"/>
      <c r="J3502" s="76"/>
      <c r="L3502" s="76"/>
      <c r="M3502" s="76"/>
      <c r="O3502" s="76"/>
      <c r="P3502" s="76"/>
      <c r="R3502" s="76"/>
      <c r="S3502" s="76"/>
      <c r="U3502" s="76"/>
      <c r="V3502" s="76"/>
      <c r="X3502" s="76"/>
      <c r="Y3502" s="76"/>
      <c r="AA3502" s="76"/>
      <c r="AB3502" s="76"/>
      <c r="AD3502" s="76"/>
      <c r="AE3502" s="76"/>
      <c r="AG3502" s="76"/>
      <c r="AH3502" s="76"/>
      <c r="AJ3502" s="76"/>
      <c r="AK3502" s="76"/>
      <c r="AM3502" s="76"/>
      <c r="AN3502" s="76"/>
      <c r="AP3502" s="76"/>
      <c r="AQ3502" s="76"/>
      <c r="AS3502" s="76"/>
      <c r="AT3502" s="76"/>
      <c r="AV3502" s="76"/>
      <c r="AW3502" s="76"/>
      <c r="AY3502" s="76"/>
      <c r="AZ3502" s="76"/>
      <c r="BB3502" s="76"/>
      <c r="BC3502" s="76"/>
      <c r="BE3502" s="76"/>
      <c r="BF3502" s="76"/>
      <c r="BH3502" s="76"/>
      <c r="BI3502" s="76"/>
      <c r="BK3502" s="76"/>
      <c r="BL3502" s="76"/>
      <c r="BN3502" s="76"/>
      <c r="BO3502" s="76"/>
      <c r="BQ3502" s="76"/>
      <c r="BR3502" s="76"/>
      <c r="BT3502" s="76"/>
      <c r="BU3502" s="76"/>
      <c r="BW3502" s="76"/>
      <c r="BX3502" s="76"/>
    </row>
    <row r="3503" spans="1:76" ht="12.75" customHeight="1">
      <c r="A3503" s="2"/>
      <c r="B3503" s="2"/>
      <c r="C3503" s="2"/>
      <c r="D3503" s="75"/>
      <c r="F3503" s="76"/>
      <c r="G3503" s="76"/>
      <c r="I3503" s="76"/>
      <c r="J3503" s="76"/>
      <c r="L3503" s="76"/>
      <c r="M3503" s="76"/>
      <c r="O3503" s="76"/>
      <c r="P3503" s="76"/>
      <c r="R3503" s="76"/>
      <c r="S3503" s="76"/>
      <c r="U3503" s="76"/>
      <c r="V3503" s="76"/>
      <c r="X3503" s="76"/>
      <c r="Y3503" s="76"/>
      <c r="AA3503" s="76"/>
      <c r="AB3503" s="76"/>
      <c r="AD3503" s="76"/>
      <c r="AE3503" s="76"/>
      <c r="AG3503" s="76"/>
      <c r="AH3503" s="76"/>
      <c r="AJ3503" s="76"/>
      <c r="AK3503" s="76"/>
      <c r="AM3503" s="76"/>
      <c r="AN3503" s="76"/>
      <c r="AP3503" s="76"/>
      <c r="AQ3503" s="76"/>
      <c r="AS3503" s="76"/>
      <c r="AT3503" s="76"/>
      <c r="AV3503" s="76"/>
      <c r="AW3503" s="76"/>
      <c r="AY3503" s="76"/>
      <c r="AZ3503" s="76"/>
      <c r="BB3503" s="76"/>
      <c r="BC3503" s="76"/>
      <c r="BE3503" s="76"/>
      <c r="BF3503" s="76"/>
      <c r="BH3503" s="76"/>
      <c r="BI3503" s="76"/>
      <c r="BK3503" s="76"/>
      <c r="BL3503" s="76"/>
      <c r="BN3503" s="76"/>
      <c r="BO3503" s="76"/>
      <c r="BQ3503" s="76"/>
      <c r="BR3503" s="76"/>
      <c r="BT3503" s="76"/>
      <c r="BU3503" s="76"/>
      <c r="BW3503" s="76"/>
      <c r="BX3503" s="76"/>
    </row>
    <row r="3504" spans="1:76" ht="12.75" customHeight="1">
      <c r="A3504" s="2"/>
      <c r="B3504" s="2"/>
      <c r="C3504" s="2"/>
      <c r="D3504" s="75"/>
      <c r="F3504" s="76"/>
      <c r="G3504" s="76"/>
      <c r="I3504" s="76"/>
      <c r="J3504" s="76"/>
      <c r="L3504" s="76"/>
      <c r="M3504" s="76"/>
      <c r="O3504" s="76"/>
      <c r="P3504" s="76"/>
      <c r="R3504" s="76"/>
      <c r="S3504" s="76"/>
      <c r="U3504" s="76"/>
      <c r="V3504" s="76"/>
      <c r="X3504" s="76"/>
      <c r="Y3504" s="76"/>
      <c r="AA3504" s="76"/>
      <c r="AB3504" s="76"/>
      <c r="AD3504" s="76"/>
      <c r="AE3504" s="76"/>
      <c r="AG3504" s="76"/>
      <c r="AH3504" s="76"/>
      <c r="AJ3504" s="76"/>
      <c r="AK3504" s="76"/>
      <c r="AM3504" s="76"/>
      <c r="AN3504" s="76"/>
      <c r="AP3504" s="76"/>
      <c r="AQ3504" s="76"/>
      <c r="AS3504" s="76"/>
      <c r="AT3504" s="76"/>
      <c r="AV3504" s="76"/>
      <c r="AW3504" s="76"/>
      <c r="AY3504" s="76"/>
      <c r="AZ3504" s="76"/>
      <c r="BB3504" s="76"/>
      <c r="BC3504" s="76"/>
      <c r="BE3504" s="76"/>
      <c r="BF3504" s="76"/>
      <c r="BH3504" s="76"/>
      <c r="BI3504" s="76"/>
      <c r="BK3504" s="76"/>
      <c r="BL3504" s="76"/>
      <c r="BN3504" s="76"/>
      <c r="BO3504" s="76"/>
      <c r="BQ3504" s="76"/>
      <c r="BR3504" s="76"/>
      <c r="BT3504" s="76"/>
      <c r="BU3504" s="76"/>
      <c r="BW3504" s="76"/>
      <c r="BX3504" s="76"/>
    </row>
    <row r="3505" spans="1:76" ht="12.75" customHeight="1">
      <c r="A3505" s="2"/>
      <c r="B3505" s="2"/>
      <c r="C3505" s="2"/>
      <c r="D3505" s="75"/>
      <c r="F3505" s="76"/>
      <c r="G3505" s="76"/>
      <c r="I3505" s="76"/>
      <c r="J3505" s="76"/>
      <c r="L3505" s="76"/>
      <c r="M3505" s="76"/>
      <c r="O3505" s="76"/>
      <c r="P3505" s="76"/>
      <c r="R3505" s="76"/>
      <c r="S3505" s="76"/>
      <c r="U3505" s="76"/>
      <c r="V3505" s="76"/>
      <c r="X3505" s="76"/>
      <c r="Y3505" s="76"/>
      <c r="AA3505" s="76"/>
      <c r="AB3505" s="76"/>
      <c r="AD3505" s="76"/>
      <c r="AE3505" s="76"/>
      <c r="AG3505" s="76"/>
      <c r="AH3505" s="76"/>
      <c r="AJ3505" s="76"/>
      <c r="AK3505" s="76"/>
      <c r="AM3505" s="76"/>
      <c r="AN3505" s="76"/>
      <c r="AP3505" s="76"/>
      <c r="AQ3505" s="76"/>
      <c r="AS3505" s="76"/>
      <c r="AT3505" s="76"/>
      <c r="AV3505" s="76"/>
      <c r="AW3505" s="76"/>
      <c r="AY3505" s="76"/>
      <c r="AZ3505" s="76"/>
      <c r="BB3505" s="76"/>
      <c r="BC3505" s="76"/>
      <c r="BE3505" s="76"/>
      <c r="BF3505" s="76"/>
      <c r="BH3505" s="76"/>
      <c r="BI3505" s="76"/>
      <c r="BK3505" s="76"/>
      <c r="BL3505" s="76"/>
      <c r="BN3505" s="76"/>
      <c r="BO3505" s="76"/>
      <c r="BQ3505" s="76"/>
      <c r="BR3505" s="76"/>
      <c r="BT3505" s="76"/>
      <c r="BU3505" s="76"/>
      <c r="BW3505" s="76"/>
      <c r="BX3505" s="76"/>
    </row>
    <row r="3506" spans="1:76" ht="12.75" customHeight="1">
      <c r="A3506" s="2"/>
      <c r="B3506" s="2"/>
      <c r="C3506" s="2"/>
      <c r="D3506" s="75"/>
      <c r="F3506" s="76"/>
      <c r="G3506" s="76"/>
      <c r="I3506" s="76"/>
      <c r="J3506" s="76"/>
      <c r="L3506" s="76"/>
      <c r="M3506" s="76"/>
      <c r="O3506" s="76"/>
      <c r="P3506" s="76"/>
      <c r="R3506" s="76"/>
      <c r="S3506" s="76"/>
      <c r="U3506" s="76"/>
      <c r="V3506" s="76"/>
      <c r="X3506" s="76"/>
      <c r="Y3506" s="76"/>
      <c r="AA3506" s="76"/>
      <c r="AB3506" s="76"/>
      <c r="AD3506" s="76"/>
      <c r="AE3506" s="76"/>
      <c r="AG3506" s="76"/>
      <c r="AH3506" s="76"/>
      <c r="AJ3506" s="76"/>
      <c r="AK3506" s="76"/>
      <c r="AM3506" s="76"/>
      <c r="AN3506" s="76"/>
      <c r="AP3506" s="76"/>
      <c r="AQ3506" s="76"/>
      <c r="AS3506" s="76"/>
      <c r="AT3506" s="76"/>
      <c r="AV3506" s="76"/>
      <c r="AW3506" s="76"/>
      <c r="AY3506" s="76"/>
      <c r="AZ3506" s="76"/>
      <c r="BB3506" s="76"/>
      <c r="BC3506" s="76"/>
      <c r="BE3506" s="76"/>
      <c r="BF3506" s="76"/>
      <c r="BH3506" s="76"/>
      <c r="BI3506" s="76"/>
      <c r="BK3506" s="76"/>
      <c r="BL3506" s="76"/>
      <c r="BN3506" s="76"/>
      <c r="BO3506" s="76"/>
      <c r="BQ3506" s="76"/>
      <c r="BR3506" s="76"/>
      <c r="BT3506" s="76"/>
      <c r="BU3506" s="76"/>
      <c r="BW3506" s="76"/>
      <c r="BX3506" s="76"/>
    </row>
    <row r="3507" spans="1:76" ht="12.75" customHeight="1">
      <c r="A3507" s="2"/>
      <c r="B3507" s="2"/>
      <c r="C3507" s="2"/>
      <c r="D3507" s="75"/>
      <c r="F3507" s="76"/>
      <c r="G3507" s="76"/>
      <c r="I3507" s="76"/>
      <c r="J3507" s="76"/>
      <c r="L3507" s="76"/>
      <c r="M3507" s="76"/>
      <c r="O3507" s="76"/>
      <c r="P3507" s="76"/>
      <c r="R3507" s="76"/>
      <c r="S3507" s="76"/>
      <c r="U3507" s="76"/>
      <c r="V3507" s="76"/>
      <c r="X3507" s="76"/>
      <c r="Y3507" s="76"/>
      <c r="AA3507" s="76"/>
      <c r="AB3507" s="76"/>
      <c r="AD3507" s="76"/>
      <c r="AE3507" s="76"/>
      <c r="AG3507" s="76"/>
      <c r="AH3507" s="76"/>
      <c r="AJ3507" s="76"/>
      <c r="AK3507" s="76"/>
      <c r="AM3507" s="76"/>
      <c r="AN3507" s="76"/>
      <c r="AP3507" s="76"/>
      <c r="AQ3507" s="76"/>
      <c r="AS3507" s="76"/>
      <c r="AT3507" s="76"/>
      <c r="AV3507" s="76"/>
      <c r="AW3507" s="76"/>
      <c r="AY3507" s="76"/>
      <c r="AZ3507" s="76"/>
      <c r="BB3507" s="76"/>
      <c r="BC3507" s="76"/>
      <c r="BE3507" s="76"/>
      <c r="BF3507" s="76"/>
      <c r="BH3507" s="76"/>
      <c r="BI3507" s="76"/>
      <c r="BK3507" s="76"/>
      <c r="BL3507" s="76"/>
      <c r="BN3507" s="76"/>
      <c r="BO3507" s="76"/>
      <c r="BQ3507" s="76"/>
      <c r="BR3507" s="76"/>
      <c r="BT3507" s="76"/>
      <c r="BU3507" s="76"/>
      <c r="BW3507" s="76"/>
      <c r="BX3507" s="76"/>
    </row>
    <row r="3508" spans="1:76" ht="12.75" customHeight="1">
      <c r="A3508" s="2"/>
      <c r="B3508" s="2"/>
      <c r="C3508" s="2"/>
      <c r="D3508" s="75"/>
      <c r="F3508" s="76"/>
      <c r="G3508" s="76"/>
      <c r="I3508" s="76"/>
      <c r="J3508" s="76"/>
      <c r="L3508" s="76"/>
      <c r="M3508" s="76"/>
      <c r="O3508" s="76"/>
      <c r="P3508" s="76"/>
      <c r="R3508" s="76"/>
      <c r="S3508" s="76"/>
      <c r="U3508" s="76"/>
      <c r="V3508" s="76"/>
      <c r="X3508" s="76"/>
      <c r="Y3508" s="76"/>
      <c r="AA3508" s="76"/>
      <c r="AB3508" s="76"/>
      <c r="AD3508" s="76"/>
      <c r="AE3508" s="76"/>
      <c r="AG3508" s="76"/>
      <c r="AH3508" s="76"/>
      <c r="AJ3508" s="76"/>
      <c r="AK3508" s="76"/>
      <c r="AM3508" s="76"/>
      <c r="AN3508" s="76"/>
      <c r="AP3508" s="76"/>
      <c r="AQ3508" s="76"/>
      <c r="AS3508" s="76"/>
      <c r="AT3508" s="76"/>
      <c r="AV3508" s="76"/>
      <c r="AW3508" s="76"/>
      <c r="AY3508" s="76"/>
      <c r="AZ3508" s="76"/>
      <c r="BB3508" s="76"/>
      <c r="BC3508" s="76"/>
      <c r="BE3508" s="76"/>
      <c r="BF3508" s="76"/>
      <c r="BH3508" s="76"/>
      <c r="BI3508" s="76"/>
      <c r="BK3508" s="76"/>
      <c r="BL3508" s="76"/>
      <c r="BN3508" s="76"/>
      <c r="BO3508" s="76"/>
      <c r="BQ3508" s="76"/>
      <c r="BR3508" s="76"/>
      <c r="BT3508" s="76"/>
      <c r="BU3508" s="76"/>
      <c r="BW3508" s="76"/>
      <c r="BX3508" s="76"/>
    </row>
    <row r="3509" spans="1:76" ht="12.75" customHeight="1">
      <c r="A3509" s="2"/>
      <c r="B3509" s="2"/>
      <c r="C3509" s="2"/>
      <c r="D3509" s="75"/>
      <c r="F3509" s="76"/>
      <c r="G3509" s="76"/>
      <c r="I3509" s="76"/>
      <c r="J3509" s="76"/>
      <c r="L3509" s="76"/>
      <c r="M3509" s="76"/>
      <c r="O3509" s="76"/>
      <c r="P3509" s="76"/>
      <c r="R3509" s="76"/>
      <c r="S3509" s="76"/>
      <c r="U3509" s="76"/>
      <c r="V3509" s="76"/>
      <c r="X3509" s="76"/>
      <c r="Y3509" s="76"/>
      <c r="AA3509" s="76"/>
      <c r="AB3509" s="76"/>
      <c r="AD3509" s="76"/>
      <c r="AE3509" s="76"/>
      <c r="AG3509" s="76"/>
      <c r="AH3509" s="76"/>
      <c r="AJ3509" s="76"/>
      <c r="AK3509" s="76"/>
      <c r="AM3509" s="76"/>
      <c r="AN3509" s="76"/>
      <c r="AP3509" s="76"/>
      <c r="AQ3509" s="76"/>
      <c r="AS3509" s="76"/>
      <c r="AT3509" s="76"/>
      <c r="AV3509" s="76"/>
      <c r="AW3509" s="76"/>
      <c r="AY3509" s="76"/>
      <c r="AZ3509" s="76"/>
      <c r="BB3509" s="76"/>
      <c r="BC3509" s="76"/>
      <c r="BE3509" s="76"/>
      <c r="BF3509" s="76"/>
      <c r="BH3509" s="76"/>
      <c r="BI3509" s="76"/>
      <c r="BK3509" s="76"/>
      <c r="BL3509" s="76"/>
      <c r="BN3509" s="76"/>
      <c r="BO3509" s="76"/>
      <c r="BQ3509" s="76"/>
      <c r="BR3509" s="76"/>
      <c r="BT3509" s="76"/>
      <c r="BU3509" s="76"/>
      <c r="BW3509" s="76"/>
      <c r="BX3509" s="76"/>
    </row>
    <row r="3510" spans="1:76" ht="12.75" customHeight="1">
      <c r="A3510" s="2"/>
      <c r="B3510" s="2"/>
      <c r="C3510" s="2"/>
      <c r="D3510" s="75"/>
      <c r="F3510" s="76"/>
      <c r="G3510" s="76"/>
      <c r="I3510" s="76"/>
      <c r="J3510" s="76"/>
      <c r="L3510" s="76"/>
      <c r="M3510" s="76"/>
      <c r="O3510" s="76"/>
      <c r="P3510" s="76"/>
      <c r="R3510" s="76"/>
      <c r="S3510" s="76"/>
      <c r="U3510" s="76"/>
      <c r="V3510" s="76"/>
      <c r="X3510" s="76"/>
      <c r="Y3510" s="76"/>
      <c r="AA3510" s="76"/>
      <c r="AB3510" s="76"/>
      <c r="AD3510" s="76"/>
      <c r="AE3510" s="76"/>
      <c r="AG3510" s="76"/>
      <c r="AH3510" s="76"/>
      <c r="AJ3510" s="76"/>
      <c r="AK3510" s="76"/>
      <c r="AM3510" s="76"/>
      <c r="AN3510" s="76"/>
      <c r="AP3510" s="76"/>
      <c r="AQ3510" s="76"/>
      <c r="AS3510" s="76"/>
      <c r="AT3510" s="76"/>
      <c r="AV3510" s="76"/>
      <c r="AW3510" s="76"/>
      <c r="AY3510" s="76"/>
      <c r="AZ3510" s="76"/>
      <c r="BB3510" s="76"/>
      <c r="BC3510" s="76"/>
      <c r="BE3510" s="76"/>
      <c r="BF3510" s="76"/>
      <c r="BH3510" s="76"/>
      <c r="BI3510" s="76"/>
      <c r="BK3510" s="76"/>
      <c r="BL3510" s="76"/>
      <c r="BN3510" s="76"/>
      <c r="BO3510" s="76"/>
      <c r="BQ3510" s="76"/>
      <c r="BR3510" s="76"/>
      <c r="BT3510" s="76"/>
      <c r="BU3510" s="76"/>
      <c r="BW3510" s="76"/>
      <c r="BX3510" s="76"/>
    </row>
    <row r="3511" spans="1:76" ht="12.75" customHeight="1">
      <c r="A3511" s="2"/>
      <c r="B3511" s="2"/>
      <c r="C3511" s="2"/>
      <c r="D3511" s="75"/>
      <c r="F3511" s="76"/>
      <c r="G3511" s="76"/>
      <c r="I3511" s="76"/>
      <c r="J3511" s="76"/>
      <c r="L3511" s="76"/>
      <c r="M3511" s="76"/>
      <c r="O3511" s="76"/>
      <c r="P3511" s="76"/>
      <c r="R3511" s="76"/>
      <c r="S3511" s="76"/>
      <c r="U3511" s="76"/>
      <c r="V3511" s="76"/>
      <c r="X3511" s="76"/>
      <c r="Y3511" s="76"/>
      <c r="AA3511" s="76"/>
      <c r="AB3511" s="76"/>
      <c r="AD3511" s="76"/>
      <c r="AE3511" s="76"/>
      <c r="AG3511" s="76"/>
      <c r="AH3511" s="76"/>
      <c r="AJ3511" s="76"/>
      <c r="AK3511" s="76"/>
      <c r="AM3511" s="76"/>
      <c r="AN3511" s="76"/>
      <c r="AP3511" s="76"/>
      <c r="AQ3511" s="76"/>
      <c r="AS3511" s="76"/>
      <c r="AT3511" s="76"/>
      <c r="AV3511" s="76"/>
      <c r="AW3511" s="76"/>
      <c r="AY3511" s="76"/>
      <c r="AZ3511" s="76"/>
      <c r="BB3511" s="76"/>
      <c r="BC3511" s="76"/>
      <c r="BE3511" s="76"/>
      <c r="BF3511" s="76"/>
      <c r="BH3511" s="76"/>
      <c r="BI3511" s="76"/>
      <c r="BK3511" s="76"/>
      <c r="BL3511" s="76"/>
      <c r="BN3511" s="76"/>
      <c r="BO3511" s="76"/>
      <c r="BQ3511" s="76"/>
      <c r="BR3511" s="76"/>
      <c r="BT3511" s="76"/>
      <c r="BU3511" s="76"/>
      <c r="BW3511" s="76"/>
      <c r="BX3511" s="76"/>
    </row>
    <row r="3512" spans="1:76" ht="12.75" customHeight="1">
      <c r="A3512" s="2"/>
      <c r="B3512" s="2"/>
      <c r="C3512" s="2"/>
      <c r="D3512" s="75"/>
      <c r="F3512" s="76"/>
      <c r="G3512" s="76"/>
      <c r="I3512" s="76"/>
      <c r="J3512" s="76"/>
      <c r="L3512" s="76"/>
      <c r="M3512" s="76"/>
      <c r="O3512" s="76"/>
      <c r="P3512" s="76"/>
      <c r="R3512" s="76"/>
      <c r="S3512" s="76"/>
      <c r="U3512" s="76"/>
      <c r="V3512" s="76"/>
      <c r="X3512" s="76"/>
      <c r="Y3512" s="76"/>
      <c r="AA3512" s="76"/>
      <c r="AB3512" s="76"/>
      <c r="AD3512" s="76"/>
      <c r="AE3512" s="76"/>
      <c r="AG3512" s="76"/>
      <c r="AH3512" s="76"/>
      <c r="AJ3512" s="76"/>
      <c r="AK3512" s="76"/>
      <c r="AM3512" s="76"/>
      <c r="AN3512" s="76"/>
      <c r="AP3512" s="76"/>
      <c r="AQ3512" s="76"/>
      <c r="AS3512" s="76"/>
      <c r="AT3512" s="76"/>
      <c r="AV3512" s="76"/>
      <c r="AW3512" s="76"/>
      <c r="AY3512" s="76"/>
      <c r="AZ3512" s="76"/>
      <c r="BB3512" s="76"/>
      <c r="BC3512" s="76"/>
      <c r="BE3512" s="76"/>
      <c r="BF3512" s="76"/>
      <c r="BH3512" s="76"/>
      <c r="BI3512" s="76"/>
      <c r="BK3512" s="76"/>
      <c r="BL3512" s="76"/>
      <c r="BN3512" s="76"/>
      <c r="BO3512" s="76"/>
      <c r="BQ3512" s="76"/>
      <c r="BR3512" s="76"/>
      <c r="BT3512" s="76"/>
      <c r="BU3512" s="76"/>
      <c r="BW3512" s="76"/>
      <c r="BX3512" s="76"/>
    </row>
    <row r="3513" spans="1:76" ht="12.75" customHeight="1">
      <c r="A3513" s="2"/>
      <c r="B3513" s="2"/>
      <c r="C3513" s="2"/>
      <c r="D3513" s="75"/>
      <c r="F3513" s="76"/>
      <c r="G3513" s="76"/>
      <c r="I3513" s="76"/>
      <c r="J3513" s="76"/>
      <c r="L3513" s="76"/>
      <c r="M3513" s="76"/>
      <c r="O3513" s="76"/>
      <c r="P3513" s="76"/>
      <c r="R3513" s="76"/>
      <c r="S3513" s="76"/>
      <c r="U3513" s="76"/>
      <c r="V3513" s="76"/>
      <c r="X3513" s="76"/>
      <c r="Y3513" s="76"/>
      <c r="AA3513" s="76"/>
      <c r="AB3513" s="76"/>
      <c r="AD3513" s="76"/>
      <c r="AE3513" s="76"/>
      <c r="AG3513" s="76"/>
      <c r="AH3513" s="76"/>
      <c r="AJ3513" s="76"/>
      <c r="AK3513" s="76"/>
      <c r="AM3513" s="76"/>
      <c r="AN3513" s="76"/>
      <c r="AP3513" s="76"/>
      <c r="AQ3513" s="76"/>
      <c r="AS3513" s="76"/>
      <c r="AT3513" s="76"/>
      <c r="AV3513" s="76"/>
      <c r="AW3513" s="76"/>
      <c r="AY3513" s="76"/>
      <c r="AZ3513" s="76"/>
      <c r="BB3513" s="76"/>
      <c r="BC3513" s="76"/>
      <c r="BE3513" s="76"/>
      <c r="BF3513" s="76"/>
      <c r="BH3513" s="76"/>
      <c r="BI3513" s="76"/>
      <c r="BK3513" s="76"/>
      <c r="BL3513" s="76"/>
      <c r="BN3513" s="76"/>
      <c r="BO3513" s="76"/>
      <c r="BQ3513" s="76"/>
      <c r="BR3513" s="76"/>
      <c r="BT3513" s="76"/>
      <c r="BU3513" s="76"/>
      <c r="BW3513" s="76"/>
      <c r="BX3513" s="76"/>
    </row>
    <row r="3514" spans="1:76" ht="12.75" customHeight="1">
      <c r="A3514" s="2"/>
      <c r="B3514" s="2"/>
      <c r="C3514" s="2"/>
      <c r="D3514" s="75"/>
      <c r="F3514" s="76"/>
      <c r="G3514" s="76"/>
      <c r="I3514" s="76"/>
      <c r="J3514" s="76"/>
      <c r="L3514" s="76"/>
      <c r="M3514" s="76"/>
      <c r="O3514" s="76"/>
      <c r="P3514" s="76"/>
      <c r="R3514" s="76"/>
      <c r="S3514" s="76"/>
      <c r="U3514" s="76"/>
      <c r="V3514" s="76"/>
      <c r="X3514" s="76"/>
      <c r="Y3514" s="76"/>
      <c r="AA3514" s="76"/>
      <c r="AB3514" s="76"/>
      <c r="AD3514" s="76"/>
      <c r="AE3514" s="76"/>
      <c r="AG3514" s="76"/>
      <c r="AH3514" s="76"/>
      <c r="AJ3514" s="76"/>
      <c r="AK3514" s="76"/>
      <c r="AM3514" s="76"/>
      <c r="AN3514" s="76"/>
      <c r="AP3514" s="76"/>
      <c r="AQ3514" s="76"/>
      <c r="AS3514" s="76"/>
      <c r="AT3514" s="76"/>
      <c r="AV3514" s="76"/>
      <c r="AW3514" s="76"/>
      <c r="AY3514" s="76"/>
      <c r="AZ3514" s="76"/>
      <c r="BB3514" s="76"/>
      <c r="BC3514" s="76"/>
      <c r="BE3514" s="76"/>
      <c r="BF3514" s="76"/>
      <c r="BH3514" s="76"/>
      <c r="BI3514" s="76"/>
      <c r="BK3514" s="76"/>
      <c r="BL3514" s="76"/>
      <c r="BN3514" s="76"/>
      <c r="BO3514" s="76"/>
      <c r="BQ3514" s="76"/>
      <c r="BR3514" s="76"/>
      <c r="BT3514" s="76"/>
      <c r="BU3514" s="76"/>
      <c r="BW3514" s="76"/>
      <c r="BX3514" s="76"/>
    </row>
    <row r="3515" spans="1:76" ht="12.75" customHeight="1">
      <c r="A3515" s="2"/>
      <c r="B3515" s="2"/>
      <c r="C3515" s="2"/>
      <c r="D3515" s="75"/>
      <c r="F3515" s="76"/>
      <c r="G3515" s="76"/>
      <c r="I3515" s="76"/>
      <c r="J3515" s="76"/>
      <c r="L3515" s="76"/>
      <c r="M3515" s="76"/>
      <c r="O3515" s="76"/>
      <c r="P3515" s="76"/>
      <c r="R3515" s="76"/>
      <c r="S3515" s="76"/>
      <c r="U3515" s="76"/>
      <c r="V3515" s="76"/>
      <c r="X3515" s="76"/>
      <c r="Y3515" s="76"/>
      <c r="AA3515" s="76"/>
      <c r="AB3515" s="76"/>
      <c r="AD3515" s="76"/>
      <c r="AE3515" s="76"/>
      <c r="AG3515" s="76"/>
      <c r="AH3515" s="76"/>
      <c r="AJ3515" s="76"/>
      <c r="AK3515" s="76"/>
      <c r="AM3515" s="76"/>
      <c r="AN3515" s="76"/>
      <c r="AP3515" s="76"/>
      <c r="AQ3515" s="76"/>
      <c r="AS3515" s="76"/>
      <c r="AT3515" s="76"/>
      <c r="AV3515" s="76"/>
      <c r="AW3515" s="76"/>
      <c r="AY3515" s="76"/>
      <c r="AZ3515" s="76"/>
      <c r="BB3515" s="76"/>
      <c r="BC3515" s="76"/>
      <c r="BE3515" s="76"/>
      <c r="BF3515" s="76"/>
      <c r="BH3515" s="76"/>
      <c r="BI3515" s="76"/>
      <c r="BK3515" s="76"/>
      <c r="BL3515" s="76"/>
      <c r="BN3515" s="76"/>
      <c r="BO3515" s="76"/>
      <c r="BQ3515" s="76"/>
      <c r="BR3515" s="76"/>
      <c r="BT3515" s="76"/>
      <c r="BU3515" s="76"/>
      <c r="BW3515" s="76"/>
      <c r="BX3515" s="76"/>
    </row>
    <row r="3516" spans="1:76" ht="12.75" customHeight="1">
      <c r="A3516" s="2"/>
      <c r="B3516" s="2"/>
      <c r="C3516" s="2"/>
      <c r="D3516" s="75"/>
      <c r="F3516" s="76"/>
      <c r="G3516" s="76"/>
      <c r="I3516" s="76"/>
      <c r="J3516" s="76"/>
      <c r="L3516" s="76"/>
      <c r="M3516" s="76"/>
      <c r="O3516" s="76"/>
      <c r="P3516" s="76"/>
      <c r="R3516" s="76"/>
      <c r="S3516" s="76"/>
      <c r="U3516" s="76"/>
      <c r="V3516" s="76"/>
      <c r="X3516" s="76"/>
      <c r="Y3516" s="76"/>
      <c r="AA3516" s="76"/>
      <c r="AB3516" s="76"/>
      <c r="AD3516" s="76"/>
      <c r="AE3516" s="76"/>
      <c r="AG3516" s="76"/>
      <c r="AH3516" s="76"/>
      <c r="AJ3516" s="76"/>
      <c r="AK3516" s="76"/>
      <c r="AM3516" s="76"/>
      <c r="AN3516" s="76"/>
      <c r="AP3516" s="76"/>
      <c r="AQ3516" s="76"/>
      <c r="AS3516" s="76"/>
      <c r="AT3516" s="76"/>
      <c r="AV3516" s="76"/>
      <c r="AW3516" s="76"/>
      <c r="AY3516" s="76"/>
      <c r="AZ3516" s="76"/>
      <c r="BB3516" s="76"/>
      <c r="BC3516" s="76"/>
      <c r="BE3516" s="76"/>
      <c r="BF3516" s="76"/>
      <c r="BH3516" s="76"/>
      <c r="BI3516" s="76"/>
      <c r="BK3516" s="76"/>
      <c r="BL3516" s="76"/>
      <c r="BN3516" s="76"/>
      <c r="BO3516" s="76"/>
      <c r="BQ3516" s="76"/>
      <c r="BR3516" s="76"/>
      <c r="BT3516" s="76"/>
      <c r="BU3516" s="76"/>
      <c r="BW3516" s="76"/>
      <c r="BX3516" s="76"/>
    </row>
    <row r="3517" spans="1:76" ht="12.75" customHeight="1">
      <c r="A3517" s="2"/>
      <c r="B3517" s="2"/>
      <c r="C3517" s="2"/>
      <c r="D3517" s="75"/>
      <c r="F3517" s="76"/>
      <c r="G3517" s="76"/>
      <c r="I3517" s="76"/>
      <c r="J3517" s="76"/>
      <c r="L3517" s="76"/>
      <c r="M3517" s="76"/>
      <c r="O3517" s="76"/>
      <c r="P3517" s="76"/>
      <c r="R3517" s="76"/>
      <c r="S3517" s="76"/>
      <c r="U3517" s="76"/>
      <c r="V3517" s="76"/>
      <c r="X3517" s="76"/>
      <c r="Y3517" s="76"/>
      <c r="AA3517" s="76"/>
      <c r="AB3517" s="76"/>
      <c r="AD3517" s="76"/>
      <c r="AE3517" s="76"/>
      <c r="AG3517" s="76"/>
      <c r="AH3517" s="76"/>
      <c r="AJ3517" s="76"/>
      <c r="AK3517" s="76"/>
      <c r="AM3517" s="76"/>
      <c r="AN3517" s="76"/>
      <c r="AP3517" s="76"/>
      <c r="AQ3517" s="76"/>
      <c r="AS3517" s="76"/>
      <c r="AT3517" s="76"/>
      <c r="AV3517" s="76"/>
      <c r="AW3517" s="76"/>
      <c r="AY3517" s="76"/>
      <c r="AZ3517" s="76"/>
      <c r="BB3517" s="76"/>
      <c r="BC3517" s="76"/>
      <c r="BE3517" s="76"/>
      <c r="BF3517" s="76"/>
      <c r="BH3517" s="76"/>
      <c r="BI3517" s="76"/>
      <c r="BK3517" s="76"/>
      <c r="BL3517" s="76"/>
      <c r="BN3517" s="76"/>
      <c r="BO3517" s="76"/>
      <c r="BQ3517" s="76"/>
      <c r="BR3517" s="76"/>
      <c r="BT3517" s="76"/>
      <c r="BU3517" s="76"/>
      <c r="BW3517" s="76"/>
      <c r="BX3517" s="76"/>
    </row>
    <row r="3518" spans="1:76" ht="12.75" customHeight="1">
      <c r="A3518" s="2"/>
      <c r="B3518" s="2"/>
      <c r="C3518" s="2"/>
      <c r="D3518" s="75"/>
      <c r="F3518" s="76"/>
      <c r="G3518" s="76"/>
      <c r="I3518" s="76"/>
      <c r="J3518" s="76"/>
      <c r="L3518" s="76"/>
      <c r="M3518" s="76"/>
      <c r="O3518" s="76"/>
      <c r="P3518" s="76"/>
      <c r="R3518" s="76"/>
      <c r="S3518" s="76"/>
      <c r="U3518" s="76"/>
      <c r="V3518" s="76"/>
      <c r="X3518" s="76"/>
      <c r="Y3518" s="76"/>
      <c r="AA3518" s="76"/>
      <c r="AB3518" s="76"/>
      <c r="AD3518" s="76"/>
      <c r="AE3518" s="76"/>
      <c r="AG3518" s="76"/>
      <c r="AH3518" s="76"/>
      <c r="AJ3518" s="76"/>
      <c r="AK3518" s="76"/>
      <c r="AM3518" s="76"/>
      <c r="AN3518" s="76"/>
      <c r="AP3518" s="76"/>
      <c r="AQ3518" s="76"/>
      <c r="AS3518" s="76"/>
      <c r="AT3518" s="76"/>
      <c r="AV3518" s="76"/>
      <c r="AW3518" s="76"/>
      <c r="AY3518" s="76"/>
      <c r="AZ3518" s="76"/>
      <c r="BB3518" s="76"/>
      <c r="BC3518" s="76"/>
      <c r="BE3518" s="76"/>
      <c r="BF3518" s="76"/>
      <c r="BH3518" s="76"/>
      <c r="BI3518" s="76"/>
      <c r="BK3518" s="76"/>
      <c r="BL3518" s="76"/>
      <c r="BN3518" s="76"/>
      <c r="BO3518" s="76"/>
      <c r="BQ3518" s="76"/>
      <c r="BR3518" s="76"/>
      <c r="BT3518" s="76"/>
      <c r="BU3518" s="76"/>
      <c r="BW3518" s="76"/>
      <c r="BX3518" s="76"/>
    </row>
    <row r="3519" spans="1:76" ht="12.75" customHeight="1">
      <c r="A3519" s="2"/>
      <c r="B3519" s="2"/>
      <c r="C3519" s="2"/>
      <c r="D3519" s="75"/>
      <c r="F3519" s="76"/>
      <c r="G3519" s="76"/>
      <c r="I3519" s="76"/>
      <c r="J3519" s="76"/>
      <c r="L3519" s="76"/>
      <c r="M3519" s="76"/>
      <c r="O3519" s="76"/>
      <c r="P3519" s="76"/>
      <c r="R3519" s="76"/>
      <c r="S3519" s="76"/>
      <c r="U3519" s="76"/>
      <c r="V3519" s="76"/>
      <c r="X3519" s="76"/>
      <c r="Y3519" s="76"/>
      <c r="AA3519" s="76"/>
      <c r="AB3519" s="76"/>
      <c r="AD3519" s="76"/>
      <c r="AE3519" s="76"/>
      <c r="AG3519" s="76"/>
      <c r="AH3519" s="76"/>
      <c r="AJ3519" s="76"/>
      <c r="AK3519" s="76"/>
      <c r="AM3519" s="76"/>
      <c r="AN3519" s="76"/>
      <c r="AP3519" s="76"/>
      <c r="AQ3519" s="76"/>
      <c r="AS3519" s="76"/>
      <c r="AT3519" s="76"/>
      <c r="AV3519" s="76"/>
      <c r="AW3519" s="76"/>
      <c r="AY3519" s="76"/>
      <c r="AZ3519" s="76"/>
      <c r="BB3519" s="76"/>
      <c r="BC3519" s="76"/>
      <c r="BE3519" s="76"/>
      <c r="BF3519" s="76"/>
      <c r="BH3519" s="76"/>
      <c r="BI3519" s="76"/>
      <c r="BK3519" s="76"/>
      <c r="BL3519" s="76"/>
      <c r="BN3519" s="76"/>
      <c r="BO3519" s="76"/>
      <c r="BQ3519" s="76"/>
      <c r="BR3519" s="76"/>
      <c r="BT3519" s="76"/>
      <c r="BU3519" s="76"/>
      <c r="BW3519" s="76"/>
      <c r="BX3519" s="76"/>
    </row>
    <row r="3520" spans="1:76" ht="12.75" customHeight="1">
      <c r="A3520" s="2"/>
      <c r="B3520" s="2"/>
      <c r="C3520" s="2"/>
      <c r="D3520" s="75"/>
      <c r="F3520" s="76"/>
      <c r="G3520" s="76"/>
      <c r="I3520" s="76"/>
      <c r="J3520" s="76"/>
      <c r="L3520" s="76"/>
      <c r="M3520" s="76"/>
      <c r="O3520" s="76"/>
      <c r="P3520" s="76"/>
      <c r="R3520" s="76"/>
      <c r="S3520" s="76"/>
      <c r="U3520" s="76"/>
      <c r="V3520" s="76"/>
      <c r="X3520" s="76"/>
      <c r="Y3520" s="76"/>
      <c r="AA3520" s="76"/>
      <c r="AB3520" s="76"/>
      <c r="AD3520" s="76"/>
      <c r="AE3520" s="76"/>
      <c r="AG3520" s="76"/>
      <c r="AH3520" s="76"/>
      <c r="AJ3520" s="76"/>
      <c r="AK3520" s="76"/>
      <c r="AM3520" s="76"/>
      <c r="AN3520" s="76"/>
      <c r="AP3520" s="76"/>
      <c r="AQ3520" s="76"/>
      <c r="AS3520" s="76"/>
      <c r="AT3520" s="76"/>
      <c r="AV3520" s="76"/>
      <c r="AW3520" s="76"/>
      <c r="AY3520" s="76"/>
      <c r="AZ3520" s="76"/>
      <c r="BB3520" s="76"/>
      <c r="BC3520" s="76"/>
      <c r="BE3520" s="76"/>
      <c r="BF3520" s="76"/>
      <c r="BH3520" s="76"/>
      <c r="BI3520" s="76"/>
      <c r="BK3520" s="76"/>
      <c r="BL3520" s="76"/>
      <c r="BN3520" s="76"/>
      <c r="BO3520" s="76"/>
      <c r="BQ3520" s="76"/>
      <c r="BR3520" s="76"/>
      <c r="BT3520" s="76"/>
      <c r="BU3520" s="76"/>
      <c r="BW3520" s="76"/>
      <c r="BX3520" s="76"/>
    </row>
    <row r="3521" spans="1:76" ht="12.75" customHeight="1">
      <c r="A3521" s="2"/>
      <c r="B3521" s="2"/>
      <c r="C3521" s="2"/>
      <c r="D3521" s="75"/>
      <c r="F3521" s="76"/>
      <c r="G3521" s="76"/>
      <c r="I3521" s="76"/>
      <c r="J3521" s="76"/>
      <c r="L3521" s="76"/>
      <c r="M3521" s="76"/>
      <c r="O3521" s="76"/>
      <c r="P3521" s="76"/>
      <c r="R3521" s="76"/>
      <c r="S3521" s="76"/>
      <c r="U3521" s="76"/>
      <c r="V3521" s="76"/>
      <c r="X3521" s="76"/>
      <c r="Y3521" s="76"/>
      <c r="AA3521" s="76"/>
      <c r="AB3521" s="76"/>
      <c r="AD3521" s="76"/>
      <c r="AE3521" s="76"/>
      <c r="AG3521" s="76"/>
      <c r="AH3521" s="76"/>
      <c r="AJ3521" s="76"/>
      <c r="AK3521" s="76"/>
      <c r="AM3521" s="76"/>
      <c r="AN3521" s="76"/>
      <c r="AP3521" s="76"/>
      <c r="AQ3521" s="76"/>
      <c r="AS3521" s="76"/>
      <c r="AT3521" s="76"/>
      <c r="AV3521" s="76"/>
      <c r="AW3521" s="76"/>
      <c r="AY3521" s="76"/>
      <c r="AZ3521" s="76"/>
      <c r="BB3521" s="76"/>
      <c r="BC3521" s="76"/>
      <c r="BE3521" s="76"/>
      <c r="BF3521" s="76"/>
      <c r="BH3521" s="76"/>
      <c r="BI3521" s="76"/>
      <c r="BK3521" s="76"/>
      <c r="BL3521" s="76"/>
      <c r="BN3521" s="76"/>
      <c r="BO3521" s="76"/>
      <c r="BQ3521" s="76"/>
      <c r="BR3521" s="76"/>
      <c r="BT3521" s="76"/>
      <c r="BU3521" s="76"/>
      <c r="BW3521" s="76"/>
      <c r="BX3521" s="76"/>
    </row>
    <row r="3522" spans="1:76" ht="12.75" customHeight="1">
      <c r="A3522" s="2"/>
      <c r="B3522" s="2"/>
      <c r="C3522" s="2"/>
      <c r="D3522" s="75"/>
      <c r="F3522" s="76"/>
      <c r="G3522" s="76"/>
      <c r="I3522" s="76"/>
      <c r="J3522" s="76"/>
      <c r="L3522" s="76"/>
      <c r="M3522" s="76"/>
      <c r="O3522" s="76"/>
      <c r="P3522" s="76"/>
      <c r="R3522" s="76"/>
      <c r="S3522" s="76"/>
      <c r="U3522" s="76"/>
      <c r="V3522" s="76"/>
      <c r="X3522" s="76"/>
      <c r="Y3522" s="76"/>
      <c r="AA3522" s="76"/>
      <c r="AB3522" s="76"/>
      <c r="AD3522" s="76"/>
      <c r="AE3522" s="76"/>
      <c r="AG3522" s="76"/>
      <c r="AH3522" s="76"/>
      <c r="AJ3522" s="76"/>
      <c r="AK3522" s="76"/>
      <c r="AM3522" s="76"/>
      <c r="AN3522" s="76"/>
      <c r="AP3522" s="76"/>
      <c r="AQ3522" s="76"/>
      <c r="AS3522" s="76"/>
      <c r="AT3522" s="76"/>
      <c r="AV3522" s="76"/>
      <c r="AW3522" s="76"/>
      <c r="AY3522" s="76"/>
      <c r="AZ3522" s="76"/>
      <c r="BB3522" s="76"/>
      <c r="BC3522" s="76"/>
      <c r="BE3522" s="76"/>
      <c r="BF3522" s="76"/>
      <c r="BH3522" s="76"/>
      <c r="BI3522" s="76"/>
      <c r="BK3522" s="76"/>
      <c r="BL3522" s="76"/>
      <c r="BN3522" s="76"/>
      <c r="BO3522" s="76"/>
      <c r="BQ3522" s="76"/>
      <c r="BR3522" s="76"/>
      <c r="BT3522" s="76"/>
      <c r="BU3522" s="76"/>
      <c r="BW3522" s="76"/>
      <c r="BX3522" s="76"/>
    </row>
    <row r="3523" spans="1:76" ht="12.75" customHeight="1">
      <c r="A3523" s="2"/>
      <c r="B3523" s="2"/>
      <c r="C3523" s="2"/>
      <c r="D3523" s="75"/>
      <c r="F3523" s="76"/>
      <c r="G3523" s="76"/>
      <c r="I3523" s="76"/>
      <c r="J3523" s="76"/>
      <c r="L3523" s="76"/>
      <c r="M3523" s="76"/>
      <c r="O3523" s="76"/>
      <c r="P3523" s="76"/>
      <c r="R3523" s="76"/>
      <c r="S3523" s="76"/>
      <c r="U3523" s="76"/>
      <c r="V3523" s="76"/>
      <c r="X3523" s="76"/>
      <c r="Y3523" s="76"/>
      <c r="AA3523" s="76"/>
      <c r="AB3523" s="76"/>
      <c r="AD3523" s="76"/>
      <c r="AE3523" s="76"/>
      <c r="AG3523" s="76"/>
      <c r="AH3523" s="76"/>
      <c r="AJ3523" s="76"/>
      <c r="AK3523" s="76"/>
      <c r="AM3523" s="76"/>
      <c r="AN3523" s="76"/>
      <c r="AP3523" s="76"/>
      <c r="AQ3523" s="76"/>
      <c r="AS3523" s="76"/>
      <c r="AT3523" s="76"/>
      <c r="AV3523" s="76"/>
      <c r="AW3523" s="76"/>
      <c r="AY3523" s="76"/>
      <c r="AZ3523" s="76"/>
      <c r="BB3523" s="76"/>
      <c r="BC3523" s="76"/>
      <c r="BE3523" s="76"/>
      <c r="BF3523" s="76"/>
      <c r="BH3523" s="76"/>
      <c r="BI3523" s="76"/>
      <c r="BK3523" s="76"/>
      <c r="BL3523" s="76"/>
      <c r="BN3523" s="76"/>
      <c r="BO3523" s="76"/>
      <c r="BQ3523" s="76"/>
      <c r="BR3523" s="76"/>
      <c r="BT3523" s="76"/>
      <c r="BU3523" s="76"/>
      <c r="BW3523" s="76"/>
      <c r="BX3523" s="76"/>
    </row>
    <row r="3524" spans="1:76" ht="12.75" customHeight="1">
      <c r="A3524" s="2"/>
      <c r="B3524" s="2"/>
      <c r="C3524" s="2"/>
      <c r="D3524" s="75"/>
      <c r="F3524" s="76"/>
      <c r="G3524" s="76"/>
      <c r="I3524" s="76"/>
      <c r="J3524" s="76"/>
      <c r="L3524" s="76"/>
      <c r="M3524" s="76"/>
      <c r="O3524" s="76"/>
      <c r="P3524" s="76"/>
      <c r="R3524" s="76"/>
      <c r="S3524" s="76"/>
      <c r="U3524" s="76"/>
      <c r="V3524" s="76"/>
      <c r="X3524" s="76"/>
      <c r="Y3524" s="76"/>
      <c r="AA3524" s="76"/>
      <c r="AB3524" s="76"/>
      <c r="AD3524" s="76"/>
      <c r="AE3524" s="76"/>
      <c r="AG3524" s="76"/>
      <c r="AH3524" s="76"/>
      <c r="AJ3524" s="76"/>
      <c r="AK3524" s="76"/>
      <c r="AM3524" s="76"/>
      <c r="AN3524" s="76"/>
      <c r="AP3524" s="76"/>
      <c r="AQ3524" s="76"/>
      <c r="AS3524" s="76"/>
      <c r="AT3524" s="76"/>
      <c r="AV3524" s="76"/>
      <c r="AW3524" s="76"/>
      <c r="AY3524" s="76"/>
      <c r="AZ3524" s="76"/>
      <c r="BB3524" s="76"/>
      <c r="BC3524" s="76"/>
      <c r="BE3524" s="76"/>
      <c r="BF3524" s="76"/>
      <c r="BH3524" s="76"/>
      <c r="BI3524" s="76"/>
      <c r="BK3524" s="76"/>
      <c r="BL3524" s="76"/>
      <c r="BN3524" s="76"/>
      <c r="BO3524" s="76"/>
      <c r="BQ3524" s="76"/>
      <c r="BR3524" s="76"/>
      <c r="BT3524" s="76"/>
      <c r="BU3524" s="76"/>
      <c r="BW3524" s="76"/>
      <c r="BX3524" s="76"/>
    </row>
    <row r="3525" spans="1:76" ht="12.75" customHeight="1">
      <c r="A3525" s="2"/>
      <c r="B3525" s="2"/>
      <c r="C3525" s="2"/>
      <c r="D3525" s="75"/>
      <c r="F3525" s="76"/>
      <c r="G3525" s="76"/>
      <c r="I3525" s="76"/>
      <c r="J3525" s="76"/>
      <c r="L3525" s="76"/>
      <c r="M3525" s="76"/>
      <c r="O3525" s="76"/>
      <c r="P3525" s="76"/>
      <c r="R3525" s="76"/>
      <c r="S3525" s="76"/>
      <c r="U3525" s="76"/>
      <c r="V3525" s="76"/>
      <c r="X3525" s="76"/>
      <c r="Y3525" s="76"/>
      <c r="AA3525" s="76"/>
      <c r="AB3525" s="76"/>
      <c r="AD3525" s="76"/>
      <c r="AE3525" s="76"/>
      <c r="AG3525" s="76"/>
      <c r="AH3525" s="76"/>
      <c r="AJ3525" s="76"/>
      <c r="AK3525" s="76"/>
      <c r="AM3525" s="76"/>
      <c r="AN3525" s="76"/>
      <c r="AP3525" s="76"/>
      <c r="AQ3525" s="76"/>
      <c r="AS3525" s="76"/>
      <c r="AT3525" s="76"/>
      <c r="AV3525" s="76"/>
      <c r="AW3525" s="76"/>
      <c r="AY3525" s="76"/>
      <c r="AZ3525" s="76"/>
      <c r="BB3525" s="76"/>
      <c r="BC3525" s="76"/>
      <c r="BE3525" s="76"/>
      <c r="BF3525" s="76"/>
      <c r="BH3525" s="76"/>
      <c r="BI3525" s="76"/>
      <c r="BK3525" s="76"/>
      <c r="BL3525" s="76"/>
      <c r="BN3525" s="76"/>
      <c r="BO3525" s="76"/>
      <c r="BQ3525" s="76"/>
      <c r="BR3525" s="76"/>
      <c r="BT3525" s="76"/>
      <c r="BU3525" s="76"/>
      <c r="BW3525" s="76"/>
      <c r="BX3525" s="76"/>
    </row>
    <row r="3526" spans="1:76" ht="12.75" customHeight="1">
      <c r="A3526" s="2"/>
      <c r="B3526" s="2"/>
      <c r="C3526" s="2"/>
      <c r="D3526" s="75"/>
      <c r="F3526" s="76"/>
      <c r="G3526" s="76"/>
      <c r="I3526" s="76"/>
      <c r="J3526" s="76"/>
      <c r="L3526" s="76"/>
      <c r="M3526" s="76"/>
      <c r="O3526" s="76"/>
      <c r="P3526" s="76"/>
      <c r="R3526" s="76"/>
      <c r="S3526" s="76"/>
      <c r="U3526" s="76"/>
      <c r="V3526" s="76"/>
      <c r="X3526" s="76"/>
      <c r="Y3526" s="76"/>
      <c r="AA3526" s="76"/>
      <c r="AB3526" s="76"/>
      <c r="AD3526" s="76"/>
      <c r="AE3526" s="76"/>
      <c r="AG3526" s="76"/>
      <c r="AH3526" s="76"/>
      <c r="AJ3526" s="76"/>
      <c r="AK3526" s="76"/>
      <c r="AM3526" s="76"/>
      <c r="AN3526" s="76"/>
      <c r="AP3526" s="76"/>
      <c r="AQ3526" s="76"/>
      <c r="AS3526" s="76"/>
      <c r="AT3526" s="76"/>
      <c r="AV3526" s="76"/>
      <c r="AW3526" s="76"/>
      <c r="AY3526" s="76"/>
      <c r="AZ3526" s="76"/>
      <c r="BB3526" s="76"/>
      <c r="BC3526" s="76"/>
      <c r="BE3526" s="76"/>
      <c r="BF3526" s="76"/>
      <c r="BH3526" s="76"/>
      <c r="BI3526" s="76"/>
      <c r="BK3526" s="76"/>
      <c r="BL3526" s="76"/>
      <c r="BN3526" s="76"/>
      <c r="BO3526" s="76"/>
      <c r="BQ3526" s="76"/>
      <c r="BR3526" s="76"/>
      <c r="BT3526" s="76"/>
      <c r="BU3526" s="76"/>
      <c r="BW3526" s="76"/>
      <c r="BX3526" s="76"/>
    </row>
    <row r="3527" spans="1:76" ht="12.75" customHeight="1">
      <c r="A3527" s="2"/>
      <c r="B3527" s="2"/>
      <c r="C3527" s="2"/>
      <c r="D3527" s="75"/>
      <c r="F3527" s="76"/>
      <c r="G3527" s="76"/>
      <c r="I3527" s="76"/>
      <c r="J3527" s="76"/>
      <c r="L3527" s="76"/>
      <c r="M3527" s="76"/>
      <c r="O3527" s="76"/>
      <c r="P3527" s="76"/>
      <c r="R3527" s="76"/>
      <c r="S3527" s="76"/>
      <c r="U3527" s="76"/>
      <c r="V3527" s="76"/>
      <c r="X3527" s="76"/>
      <c r="Y3527" s="76"/>
      <c r="AA3527" s="76"/>
      <c r="AB3527" s="76"/>
      <c r="AD3527" s="76"/>
      <c r="AE3527" s="76"/>
      <c r="AG3527" s="76"/>
      <c r="AH3527" s="76"/>
      <c r="AJ3527" s="76"/>
      <c r="AK3527" s="76"/>
      <c r="AM3527" s="76"/>
      <c r="AN3527" s="76"/>
      <c r="AP3527" s="76"/>
      <c r="AQ3527" s="76"/>
      <c r="AS3527" s="76"/>
      <c r="AT3527" s="76"/>
      <c r="AV3527" s="76"/>
      <c r="AW3527" s="76"/>
      <c r="AY3527" s="76"/>
      <c r="AZ3527" s="76"/>
      <c r="BB3527" s="76"/>
      <c r="BC3527" s="76"/>
      <c r="BE3527" s="76"/>
      <c r="BF3527" s="76"/>
      <c r="BH3527" s="76"/>
      <c r="BI3527" s="76"/>
      <c r="BK3527" s="76"/>
      <c r="BL3527" s="76"/>
      <c r="BN3527" s="76"/>
      <c r="BO3527" s="76"/>
      <c r="BQ3527" s="76"/>
      <c r="BR3527" s="76"/>
      <c r="BT3527" s="76"/>
      <c r="BU3527" s="76"/>
      <c r="BW3527" s="76"/>
      <c r="BX3527" s="76"/>
    </row>
    <row r="3528" spans="1:76" ht="12.75" customHeight="1">
      <c r="A3528" s="2"/>
      <c r="B3528" s="2"/>
      <c r="C3528" s="2"/>
      <c r="D3528" s="75"/>
      <c r="F3528" s="76"/>
      <c r="G3528" s="76"/>
      <c r="I3528" s="76"/>
      <c r="J3528" s="76"/>
      <c r="L3528" s="76"/>
      <c r="M3528" s="76"/>
      <c r="O3528" s="76"/>
      <c r="P3528" s="76"/>
      <c r="R3528" s="76"/>
      <c r="S3528" s="76"/>
      <c r="U3528" s="76"/>
      <c r="V3528" s="76"/>
      <c r="X3528" s="76"/>
      <c r="Y3528" s="76"/>
      <c r="AA3528" s="76"/>
      <c r="AB3528" s="76"/>
      <c r="AD3528" s="76"/>
      <c r="AE3528" s="76"/>
      <c r="AG3528" s="76"/>
      <c r="AH3528" s="76"/>
      <c r="AJ3528" s="76"/>
      <c r="AK3528" s="76"/>
      <c r="AM3528" s="76"/>
      <c r="AN3528" s="76"/>
      <c r="AP3528" s="76"/>
      <c r="AQ3528" s="76"/>
      <c r="AS3528" s="76"/>
      <c r="AT3528" s="76"/>
      <c r="AV3528" s="76"/>
      <c r="AW3528" s="76"/>
      <c r="AY3528" s="76"/>
      <c r="AZ3528" s="76"/>
      <c r="BB3528" s="76"/>
      <c r="BC3528" s="76"/>
      <c r="BE3528" s="76"/>
      <c r="BF3528" s="76"/>
      <c r="BH3528" s="76"/>
      <c r="BI3528" s="76"/>
      <c r="BK3528" s="76"/>
      <c r="BL3528" s="76"/>
      <c r="BN3528" s="76"/>
      <c r="BO3528" s="76"/>
      <c r="BQ3528" s="76"/>
      <c r="BR3528" s="76"/>
      <c r="BT3528" s="76"/>
      <c r="BU3528" s="76"/>
      <c r="BW3528" s="76"/>
      <c r="BX3528" s="76"/>
    </row>
    <row r="3529" spans="1:76" ht="12.75" customHeight="1">
      <c r="A3529" s="2"/>
      <c r="B3529" s="2"/>
      <c r="C3529" s="2"/>
      <c r="D3529" s="75"/>
      <c r="F3529" s="76"/>
      <c r="G3529" s="76"/>
      <c r="I3529" s="76"/>
      <c r="J3529" s="76"/>
      <c r="L3529" s="76"/>
      <c r="M3529" s="76"/>
      <c r="O3529" s="76"/>
      <c r="P3529" s="76"/>
      <c r="R3529" s="76"/>
      <c r="S3529" s="76"/>
      <c r="U3529" s="76"/>
      <c r="V3529" s="76"/>
      <c r="X3529" s="76"/>
      <c r="Y3529" s="76"/>
      <c r="AA3529" s="76"/>
      <c r="AB3529" s="76"/>
      <c r="AD3529" s="76"/>
      <c r="AE3529" s="76"/>
      <c r="AG3529" s="76"/>
      <c r="AH3529" s="76"/>
      <c r="AJ3529" s="76"/>
      <c r="AK3529" s="76"/>
      <c r="AM3529" s="76"/>
      <c r="AN3529" s="76"/>
      <c r="AP3529" s="76"/>
      <c r="AQ3529" s="76"/>
      <c r="AS3529" s="76"/>
      <c r="AT3529" s="76"/>
      <c r="AV3529" s="76"/>
      <c r="AW3529" s="76"/>
      <c r="AY3529" s="76"/>
      <c r="AZ3529" s="76"/>
      <c r="BB3529" s="76"/>
      <c r="BC3529" s="76"/>
      <c r="BE3529" s="76"/>
      <c r="BF3529" s="76"/>
      <c r="BH3529" s="76"/>
      <c r="BI3529" s="76"/>
      <c r="BK3529" s="76"/>
      <c r="BL3529" s="76"/>
      <c r="BN3529" s="76"/>
      <c r="BO3529" s="76"/>
      <c r="BQ3529" s="76"/>
      <c r="BR3529" s="76"/>
      <c r="BT3529" s="76"/>
      <c r="BU3529" s="76"/>
      <c r="BW3529" s="76"/>
      <c r="BX3529" s="76"/>
    </row>
    <row r="3530" spans="1:76" ht="12.75" customHeight="1">
      <c r="A3530" s="2"/>
      <c r="B3530" s="2"/>
      <c r="C3530" s="2"/>
      <c r="D3530" s="75"/>
      <c r="F3530" s="76"/>
      <c r="G3530" s="76"/>
      <c r="I3530" s="76"/>
      <c r="J3530" s="76"/>
      <c r="L3530" s="76"/>
      <c r="M3530" s="76"/>
      <c r="O3530" s="76"/>
      <c r="P3530" s="76"/>
      <c r="R3530" s="76"/>
      <c r="S3530" s="76"/>
      <c r="U3530" s="76"/>
      <c r="V3530" s="76"/>
      <c r="X3530" s="76"/>
      <c r="Y3530" s="76"/>
      <c r="AA3530" s="76"/>
      <c r="AB3530" s="76"/>
      <c r="AD3530" s="76"/>
      <c r="AE3530" s="76"/>
      <c r="AG3530" s="76"/>
      <c r="AH3530" s="76"/>
      <c r="AJ3530" s="76"/>
      <c r="AK3530" s="76"/>
      <c r="AM3530" s="76"/>
      <c r="AN3530" s="76"/>
      <c r="AP3530" s="76"/>
      <c r="AQ3530" s="76"/>
      <c r="AS3530" s="76"/>
      <c r="AT3530" s="76"/>
      <c r="AV3530" s="76"/>
      <c r="AW3530" s="76"/>
      <c r="AY3530" s="76"/>
      <c r="AZ3530" s="76"/>
      <c r="BB3530" s="76"/>
      <c r="BC3530" s="76"/>
      <c r="BE3530" s="76"/>
      <c r="BF3530" s="76"/>
      <c r="BH3530" s="76"/>
      <c r="BI3530" s="76"/>
      <c r="BK3530" s="76"/>
      <c r="BL3530" s="76"/>
      <c r="BN3530" s="76"/>
      <c r="BO3530" s="76"/>
      <c r="BQ3530" s="76"/>
      <c r="BR3530" s="76"/>
      <c r="BT3530" s="76"/>
      <c r="BU3530" s="76"/>
      <c r="BW3530" s="76"/>
      <c r="BX3530" s="76"/>
    </row>
    <row r="3531" spans="1:76" ht="12.75" customHeight="1">
      <c r="A3531" s="2"/>
      <c r="B3531" s="2"/>
      <c r="C3531" s="2"/>
      <c r="D3531" s="75"/>
      <c r="F3531" s="76"/>
      <c r="G3531" s="76"/>
      <c r="I3531" s="76"/>
      <c r="J3531" s="76"/>
      <c r="L3531" s="76"/>
      <c r="M3531" s="76"/>
      <c r="O3531" s="76"/>
      <c r="P3531" s="76"/>
      <c r="R3531" s="76"/>
      <c r="S3531" s="76"/>
      <c r="U3531" s="76"/>
      <c r="V3531" s="76"/>
      <c r="X3531" s="76"/>
      <c r="Y3531" s="76"/>
      <c r="AA3531" s="76"/>
      <c r="AB3531" s="76"/>
      <c r="AD3531" s="76"/>
      <c r="AE3531" s="76"/>
      <c r="AG3531" s="76"/>
      <c r="AH3531" s="76"/>
      <c r="AJ3531" s="76"/>
      <c r="AK3531" s="76"/>
      <c r="AM3531" s="76"/>
      <c r="AN3531" s="76"/>
      <c r="AP3531" s="76"/>
      <c r="AQ3531" s="76"/>
      <c r="AS3531" s="76"/>
      <c r="AT3531" s="76"/>
      <c r="AV3531" s="76"/>
      <c r="AW3531" s="76"/>
      <c r="AY3531" s="76"/>
      <c r="AZ3531" s="76"/>
      <c r="BB3531" s="76"/>
      <c r="BC3531" s="76"/>
      <c r="BE3531" s="76"/>
      <c r="BF3531" s="76"/>
      <c r="BH3531" s="76"/>
      <c r="BI3531" s="76"/>
      <c r="BK3531" s="76"/>
      <c r="BL3531" s="76"/>
      <c r="BN3531" s="76"/>
      <c r="BO3531" s="76"/>
      <c r="BQ3531" s="76"/>
      <c r="BR3531" s="76"/>
      <c r="BT3531" s="76"/>
      <c r="BU3531" s="76"/>
      <c r="BW3531" s="76"/>
      <c r="BX3531" s="76"/>
    </row>
    <row r="3532" spans="1:76" ht="12.75" customHeight="1">
      <c r="A3532" s="2"/>
      <c r="B3532" s="2"/>
      <c r="C3532" s="2"/>
      <c r="D3532" s="75"/>
      <c r="F3532" s="76"/>
      <c r="G3532" s="76"/>
      <c r="I3532" s="76"/>
      <c r="J3532" s="76"/>
      <c r="L3532" s="76"/>
      <c r="M3532" s="76"/>
      <c r="O3532" s="76"/>
      <c r="P3532" s="76"/>
      <c r="R3532" s="76"/>
      <c r="S3532" s="76"/>
      <c r="U3532" s="76"/>
      <c r="V3532" s="76"/>
      <c r="X3532" s="76"/>
      <c r="Y3532" s="76"/>
      <c r="AA3532" s="76"/>
      <c r="AB3532" s="76"/>
      <c r="AD3532" s="76"/>
      <c r="AE3532" s="76"/>
      <c r="AG3532" s="76"/>
      <c r="AH3532" s="76"/>
      <c r="AJ3532" s="76"/>
      <c r="AK3532" s="76"/>
      <c r="AM3532" s="76"/>
      <c r="AN3532" s="76"/>
      <c r="AP3532" s="76"/>
      <c r="AQ3532" s="76"/>
      <c r="AS3532" s="76"/>
      <c r="AT3532" s="76"/>
      <c r="AV3532" s="76"/>
      <c r="AW3532" s="76"/>
      <c r="AY3532" s="76"/>
      <c r="AZ3532" s="76"/>
      <c r="BB3532" s="76"/>
      <c r="BC3532" s="76"/>
      <c r="BE3532" s="76"/>
      <c r="BF3532" s="76"/>
      <c r="BH3532" s="76"/>
      <c r="BI3532" s="76"/>
      <c r="BK3532" s="76"/>
      <c r="BL3532" s="76"/>
      <c r="BN3532" s="76"/>
      <c r="BO3532" s="76"/>
      <c r="BQ3532" s="76"/>
      <c r="BR3532" s="76"/>
      <c r="BT3532" s="76"/>
      <c r="BU3532" s="76"/>
      <c r="BW3532" s="76"/>
      <c r="BX3532" s="76"/>
    </row>
    <row r="3533" spans="1:76" ht="12.75" customHeight="1">
      <c r="A3533" s="2"/>
      <c r="B3533" s="2"/>
      <c r="C3533" s="2"/>
      <c r="D3533" s="75"/>
      <c r="F3533" s="76"/>
      <c r="G3533" s="76"/>
      <c r="I3533" s="76"/>
      <c r="J3533" s="76"/>
      <c r="L3533" s="76"/>
      <c r="M3533" s="76"/>
      <c r="O3533" s="76"/>
      <c r="P3533" s="76"/>
      <c r="R3533" s="76"/>
      <c r="S3533" s="76"/>
      <c r="U3533" s="76"/>
      <c r="V3533" s="76"/>
      <c r="X3533" s="76"/>
      <c r="Y3533" s="76"/>
      <c r="AA3533" s="76"/>
      <c r="AB3533" s="76"/>
      <c r="AD3533" s="76"/>
      <c r="AE3533" s="76"/>
      <c r="AG3533" s="76"/>
      <c r="AH3533" s="76"/>
      <c r="AJ3533" s="76"/>
      <c r="AK3533" s="76"/>
      <c r="AM3533" s="76"/>
      <c r="AN3533" s="76"/>
      <c r="AP3533" s="76"/>
      <c r="AQ3533" s="76"/>
      <c r="AS3533" s="76"/>
      <c r="AT3533" s="76"/>
      <c r="AV3533" s="76"/>
      <c r="AW3533" s="76"/>
      <c r="AY3533" s="76"/>
      <c r="AZ3533" s="76"/>
      <c r="BB3533" s="76"/>
      <c r="BC3533" s="76"/>
      <c r="BE3533" s="76"/>
      <c r="BF3533" s="76"/>
      <c r="BH3533" s="76"/>
      <c r="BI3533" s="76"/>
      <c r="BK3533" s="76"/>
      <c r="BL3533" s="76"/>
      <c r="BN3533" s="76"/>
      <c r="BO3533" s="76"/>
      <c r="BQ3533" s="76"/>
      <c r="BR3533" s="76"/>
      <c r="BT3533" s="76"/>
      <c r="BU3533" s="76"/>
      <c r="BW3533" s="76"/>
      <c r="BX3533" s="76"/>
    </row>
    <row r="3534" spans="1:76" ht="12.75" customHeight="1">
      <c r="A3534" s="2"/>
      <c r="B3534" s="2"/>
      <c r="C3534" s="2"/>
      <c r="D3534" s="75"/>
      <c r="F3534" s="76"/>
      <c r="G3534" s="76"/>
      <c r="I3534" s="76"/>
      <c r="J3534" s="76"/>
      <c r="L3534" s="76"/>
      <c r="M3534" s="76"/>
      <c r="O3534" s="76"/>
      <c r="P3534" s="76"/>
      <c r="R3534" s="76"/>
      <c r="S3534" s="76"/>
      <c r="U3534" s="76"/>
      <c r="V3534" s="76"/>
      <c r="X3534" s="76"/>
      <c r="Y3534" s="76"/>
      <c r="AA3534" s="76"/>
      <c r="AB3534" s="76"/>
      <c r="AD3534" s="76"/>
      <c r="AE3534" s="76"/>
      <c r="AG3534" s="76"/>
      <c r="AH3534" s="76"/>
      <c r="AJ3534" s="76"/>
      <c r="AK3534" s="76"/>
      <c r="AM3534" s="76"/>
      <c r="AN3534" s="76"/>
      <c r="AP3534" s="76"/>
      <c r="AQ3534" s="76"/>
      <c r="AS3534" s="76"/>
      <c r="AT3534" s="76"/>
      <c r="AV3534" s="76"/>
      <c r="AW3534" s="76"/>
      <c r="AY3534" s="76"/>
      <c r="AZ3534" s="76"/>
      <c r="BB3534" s="76"/>
      <c r="BC3534" s="76"/>
      <c r="BE3534" s="76"/>
      <c r="BF3534" s="76"/>
      <c r="BH3534" s="76"/>
      <c r="BI3534" s="76"/>
      <c r="BK3534" s="76"/>
      <c r="BL3534" s="76"/>
      <c r="BN3534" s="76"/>
      <c r="BO3534" s="76"/>
      <c r="BQ3534" s="76"/>
      <c r="BR3534" s="76"/>
      <c r="BT3534" s="76"/>
      <c r="BU3534" s="76"/>
      <c r="BW3534" s="76"/>
      <c r="BX3534" s="76"/>
    </row>
    <row r="3535" spans="1:76" ht="12.75" customHeight="1">
      <c r="A3535" s="2"/>
      <c r="B3535" s="2"/>
      <c r="C3535" s="2"/>
      <c r="D3535" s="75"/>
      <c r="F3535" s="76"/>
      <c r="G3535" s="76"/>
      <c r="I3535" s="76"/>
      <c r="J3535" s="76"/>
      <c r="L3535" s="76"/>
      <c r="M3535" s="76"/>
      <c r="O3535" s="76"/>
      <c r="P3535" s="76"/>
      <c r="R3535" s="76"/>
      <c r="S3535" s="76"/>
      <c r="U3535" s="76"/>
      <c r="V3535" s="76"/>
      <c r="X3535" s="76"/>
      <c r="Y3535" s="76"/>
      <c r="AA3535" s="76"/>
      <c r="AB3535" s="76"/>
      <c r="AD3535" s="76"/>
      <c r="AE3535" s="76"/>
      <c r="AG3535" s="76"/>
      <c r="AH3535" s="76"/>
      <c r="AJ3535" s="76"/>
      <c r="AK3535" s="76"/>
      <c r="AM3535" s="76"/>
      <c r="AN3535" s="76"/>
      <c r="AP3535" s="76"/>
      <c r="AQ3535" s="76"/>
      <c r="AS3535" s="76"/>
      <c r="AT3535" s="76"/>
      <c r="AV3535" s="76"/>
      <c r="AW3535" s="76"/>
      <c r="AY3535" s="76"/>
      <c r="AZ3535" s="76"/>
      <c r="BB3535" s="76"/>
      <c r="BC3535" s="76"/>
      <c r="BE3535" s="76"/>
      <c r="BF3535" s="76"/>
      <c r="BH3535" s="76"/>
      <c r="BI3535" s="76"/>
      <c r="BK3535" s="76"/>
      <c r="BL3535" s="76"/>
      <c r="BN3535" s="76"/>
      <c r="BO3535" s="76"/>
      <c r="BQ3535" s="76"/>
      <c r="BR3535" s="76"/>
      <c r="BT3535" s="76"/>
      <c r="BU3535" s="76"/>
      <c r="BW3535" s="76"/>
      <c r="BX3535" s="76"/>
    </row>
    <row r="3536" spans="1:76" ht="12.75" customHeight="1">
      <c r="A3536" s="2"/>
      <c r="B3536" s="2"/>
      <c r="C3536" s="2"/>
      <c r="D3536" s="75"/>
      <c r="F3536" s="76"/>
      <c r="G3536" s="76"/>
      <c r="I3536" s="76"/>
      <c r="J3536" s="76"/>
      <c r="L3536" s="76"/>
      <c r="M3536" s="76"/>
      <c r="O3536" s="76"/>
      <c r="P3536" s="76"/>
      <c r="R3536" s="76"/>
      <c r="S3536" s="76"/>
      <c r="U3536" s="76"/>
      <c r="V3536" s="76"/>
      <c r="X3536" s="76"/>
      <c r="Y3536" s="76"/>
      <c r="AA3536" s="76"/>
      <c r="AB3536" s="76"/>
      <c r="AD3536" s="76"/>
      <c r="AE3536" s="76"/>
      <c r="AG3536" s="76"/>
      <c r="AH3536" s="76"/>
      <c r="AJ3536" s="76"/>
      <c r="AK3536" s="76"/>
      <c r="AM3536" s="76"/>
      <c r="AN3536" s="76"/>
      <c r="AP3536" s="76"/>
      <c r="AQ3536" s="76"/>
      <c r="AS3536" s="76"/>
      <c r="AT3536" s="76"/>
      <c r="AV3536" s="76"/>
      <c r="AW3536" s="76"/>
      <c r="AY3536" s="76"/>
      <c r="AZ3536" s="76"/>
      <c r="BB3536" s="76"/>
      <c r="BC3536" s="76"/>
      <c r="BE3536" s="76"/>
      <c r="BF3536" s="76"/>
      <c r="BH3536" s="76"/>
      <c r="BI3536" s="76"/>
      <c r="BK3536" s="76"/>
      <c r="BL3536" s="76"/>
      <c r="BN3536" s="76"/>
      <c r="BO3536" s="76"/>
      <c r="BQ3536" s="76"/>
      <c r="BR3536" s="76"/>
      <c r="BT3536" s="76"/>
      <c r="BU3536" s="76"/>
      <c r="BW3536" s="76"/>
      <c r="BX3536" s="76"/>
    </row>
    <row r="3537" spans="1:76" ht="12.75" customHeight="1">
      <c r="A3537" s="2"/>
      <c r="B3537" s="2"/>
      <c r="C3537" s="2"/>
      <c r="D3537" s="75"/>
      <c r="F3537" s="76"/>
      <c r="G3537" s="76"/>
      <c r="I3537" s="76"/>
      <c r="J3537" s="76"/>
      <c r="L3537" s="76"/>
      <c r="M3537" s="76"/>
      <c r="O3537" s="76"/>
      <c r="P3537" s="76"/>
      <c r="R3537" s="76"/>
      <c r="S3537" s="76"/>
      <c r="U3537" s="76"/>
      <c r="V3537" s="76"/>
      <c r="X3537" s="76"/>
      <c r="Y3537" s="76"/>
      <c r="AA3537" s="76"/>
      <c r="AB3537" s="76"/>
      <c r="AD3537" s="76"/>
      <c r="AE3537" s="76"/>
      <c r="AG3537" s="76"/>
      <c r="AH3537" s="76"/>
      <c r="AJ3537" s="76"/>
      <c r="AK3537" s="76"/>
      <c r="AM3537" s="76"/>
      <c r="AN3537" s="76"/>
      <c r="AP3537" s="76"/>
      <c r="AQ3537" s="76"/>
      <c r="AS3537" s="76"/>
      <c r="AT3537" s="76"/>
      <c r="AV3537" s="76"/>
      <c r="AW3537" s="76"/>
      <c r="AY3537" s="76"/>
      <c r="AZ3537" s="76"/>
      <c r="BB3537" s="76"/>
      <c r="BC3537" s="76"/>
      <c r="BE3537" s="76"/>
      <c r="BF3537" s="76"/>
      <c r="BH3537" s="76"/>
      <c r="BI3537" s="76"/>
      <c r="BK3537" s="76"/>
      <c r="BL3537" s="76"/>
      <c r="BN3537" s="76"/>
      <c r="BO3537" s="76"/>
      <c r="BQ3537" s="76"/>
      <c r="BR3537" s="76"/>
      <c r="BT3537" s="76"/>
      <c r="BU3537" s="76"/>
      <c r="BW3537" s="76"/>
      <c r="BX3537" s="76"/>
    </row>
    <row r="3538" spans="1:76" ht="12.75" customHeight="1">
      <c r="A3538" s="2"/>
      <c r="B3538" s="2"/>
      <c r="C3538" s="2"/>
      <c r="D3538" s="75"/>
      <c r="F3538" s="76"/>
      <c r="G3538" s="76"/>
      <c r="I3538" s="76"/>
      <c r="J3538" s="76"/>
      <c r="L3538" s="76"/>
      <c r="M3538" s="76"/>
      <c r="O3538" s="76"/>
      <c r="P3538" s="76"/>
      <c r="R3538" s="76"/>
      <c r="S3538" s="76"/>
      <c r="U3538" s="76"/>
      <c r="V3538" s="76"/>
      <c r="X3538" s="76"/>
      <c r="Y3538" s="76"/>
      <c r="AA3538" s="76"/>
      <c r="AB3538" s="76"/>
      <c r="AD3538" s="76"/>
      <c r="AE3538" s="76"/>
      <c r="AG3538" s="76"/>
      <c r="AH3538" s="76"/>
      <c r="AJ3538" s="76"/>
      <c r="AK3538" s="76"/>
      <c r="AM3538" s="76"/>
      <c r="AN3538" s="76"/>
      <c r="AP3538" s="76"/>
      <c r="AQ3538" s="76"/>
      <c r="AS3538" s="76"/>
      <c r="AT3538" s="76"/>
      <c r="AV3538" s="76"/>
      <c r="AW3538" s="76"/>
      <c r="AY3538" s="76"/>
      <c r="AZ3538" s="76"/>
      <c r="BB3538" s="76"/>
      <c r="BC3538" s="76"/>
      <c r="BE3538" s="76"/>
      <c r="BF3538" s="76"/>
      <c r="BH3538" s="76"/>
      <c r="BI3538" s="76"/>
      <c r="BK3538" s="76"/>
      <c r="BL3538" s="76"/>
      <c r="BN3538" s="76"/>
      <c r="BO3538" s="76"/>
      <c r="BQ3538" s="76"/>
      <c r="BR3538" s="76"/>
      <c r="BT3538" s="76"/>
      <c r="BU3538" s="76"/>
      <c r="BW3538" s="76"/>
      <c r="BX3538" s="76"/>
    </row>
    <row r="3539" spans="1:76" ht="12.75" customHeight="1">
      <c r="A3539" s="2"/>
      <c r="B3539" s="2"/>
      <c r="C3539" s="2"/>
      <c r="D3539" s="75"/>
      <c r="F3539" s="76"/>
      <c r="G3539" s="76"/>
      <c r="I3539" s="76"/>
      <c r="J3539" s="76"/>
      <c r="L3539" s="76"/>
      <c r="M3539" s="76"/>
      <c r="O3539" s="76"/>
      <c r="P3539" s="76"/>
      <c r="R3539" s="76"/>
      <c r="S3539" s="76"/>
      <c r="U3539" s="76"/>
      <c r="V3539" s="76"/>
      <c r="X3539" s="76"/>
      <c r="Y3539" s="76"/>
      <c r="AA3539" s="76"/>
      <c r="AB3539" s="76"/>
      <c r="AD3539" s="76"/>
      <c r="AE3539" s="76"/>
      <c r="AG3539" s="76"/>
      <c r="AH3539" s="76"/>
      <c r="AJ3539" s="76"/>
      <c r="AK3539" s="76"/>
      <c r="AM3539" s="76"/>
      <c r="AN3539" s="76"/>
      <c r="AP3539" s="76"/>
      <c r="AQ3539" s="76"/>
      <c r="AS3539" s="76"/>
      <c r="AT3539" s="76"/>
      <c r="AV3539" s="76"/>
      <c r="AW3539" s="76"/>
      <c r="AY3539" s="76"/>
      <c r="AZ3539" s="76"/>
      <c r="BB3539" s="76"/>
      <c r="BC3539" s="76"/>
      <c r="BE3539" s="76"/>
      <c r="BF3539" s="76"/>
      <c r="BH3539" s="76"/>
      <c r="BI3539" s="76"/>
      <c r="BK3539" s="76"/>
      <c r="BL3539" s="76"/>
      <c r="BN3539" s="76"/>
      <c r="BO3539" s="76"/>
      <c r="BQ3539" s="76"/>
      <c r="BR3539" s="76"/>
      <c r="BT3539" s="76"/>
      <c r="BU3539" s="76"/>
      <c r="BW3539" s="76"/>
      <c r="BX3539" s="76"/>
    </row>
    <row r="3540" spans="1:76" ht="12.75" customHeight="1">
      <c r="A3540" s="2"/>
      <c r="B3540" s="2"/>
      <c r="C3540" s="2"/>
      <c r="D3540" s="75"/>
      <c r="F3540" s="76"/>
      <c r="G3540" s="76"/>
      <c r="I3540" s="76"/>
      <c r="J3540" s="76"/>
      <c r="L3540" s="76"/>
      <c r="M3540" s="76"/>
      <c r="O3540" s="76"/>
      <c r="P3540" s="76"/>
      <c r="R3540" s="76"/>
      <c r="S3540" s="76"/>
      <c r="U3540" s="76"/>
      <c r="V3540" s="76"/>
      <c r="X3540" s="76"/>
      <c r="Y3540" s="76"/>
      <c r="AA3540" s="76"/>
      <c r="AB3540" s="76"/>
      <c r="AD3540" s="76"/>
      <c r="AE3540" s="76"/>
      <c r="AG3540" s="76"/>
      <c r="AH3540" s="76"/>
      <c r="AJ3540" s="76"/>
      <c r="AK3540" s="76"/>
      <c r="AM3540" s="76"/>
      <c r="AN3540" s="76"/>
      <c r="AP3540" s="76"/>
      <c r="AQ3540" s="76"/>
      <c r="AS3540" s="76"/>
      <c r="AT3540" s="76"/>
      <c r="AV3540" s="76"/>
      <c r="AW3540" s="76"/>
      <c r="AY3540" s="76"/>
      <c r="AZ3540" s="76"/>
      <c r="BB3540" s="76"/>
      <c r="BC3540" s="76"/>
      <c r="BE3540" s="76"/>
      <c r="BF3540" s="76"/>
      <c r="BH3540" s="76"/>
      <c r="BI3540" s="76"/>
      <c r="BK3540" s="76"/>
      <c r="BL3540" s="76"/>
      <c r="BN3540" s="76"/>
      <c r="BO3540" s="76"/>
      <c r="BQ3540" s="76"/>
      <c r="BR3540" s="76"/>
      <c r="BT3540" s="76"/>
      <c r="BU3540" s="76"/>
      <c r="BW3540" s="76"/>
      <c r="BX3540" s="76"/>
    </row>
    <row r="3541" spans="1:76" ht="12.75" customHeight="1">
      <c r="A3541" s="2"/>
      <c r="B3541" s="2"/>
      <c r="C3541" s="2"/>
      <c r="D3541" s="75"/>
      <c r="F3541" s="76"/>
      <c r="G3541" s="76"/>
      <c r="I3541" s="76"/>
      <c r="J3541" s="76"/>
      <c r="L3541" s="76"/>
      <c r="M3541" s="76"/>
      <c r="O3541" s="76"/>
      <c r="P3541" s="76"/>
      <c r="R3541" s="76"/>
      <c r="S3541" s="76"/>
      <c r="U3541" s="76"/>
      <c r="V3541" s="76"/>
      <c r="X3541" s="76"/>
      <c r="Y3541" s="76"/>
      <c r="AA3541" s="76"/>
      <c r="AB3541" s="76"/>
      <c r="AD3541" s="76"/>
      <c r="AE3541" s="76"/>
      <c r="AG3541" s="76"/>
      <c r="AH3541" s="76"/>
      <c r="AJ3541" s="76"/>
      <c r="AK3541" s="76"/>
      <c r="AM3541" s="76"/>
      <c r="AN3541" s="76"/>
      <c r="AP3541" s="76"/>
      <c r="AQ3541" s="76"/>
      <c r="AS3541" s="76"/>
      <c r="AT3541" s="76"/>
      <c r="AV3541" s="76"/>
      <c r="AW3541" s="76"/>
      <c r="AY3541" s="76"/>
      <c r="AZ3541" s="76"/>
      <c r="BB3541" s="76"/>
      <c r="BC3541" s="76"/>
      <c r="BE3541" s="76"/>
      <c r="BF3541" s="76"/>
      <c r="BH3541" s="76"/>
      <c r="BI3541" s="76"/>
      <c r="BK3541" s="76"/>
      <c r="BL3541" s="76"/>
      <c r="BN3541" s="76"/>
      <c r="BO3541" s="76"/>
      <c r="BQ3541" s="76"/>
      <c r="BR3541" s="76"/>
      <c r="BT3541" s="76"/>
      <c r="BU3541" s="76"/>
      <c r="BW3541" s="76"/>
      <c r="BX3541" s="76"/>
    </row>
    <row r="3542" spans="1:76" ht="12.75" customHeight="1">
      <c r="A3542" s="2"/>
      <c r="B3542" s="2"/>
      <c r="C3542" s="2"/>
      <c r="D3542" s="75"/>
      <c r="F3542" s="76"/>
      <c r="G3542" s="76"/>
      <c r="I3542" s="76"/>
      <c r="J3542" s="76"/>
      <c r="L3542" s="76"/>
      <c r="M3542" s="76"/>
      <c r="O3542" s="76"/>
      <c r="P3542" s="76"/>
      <c r="R3542" s="76"/>
      <c r="S3542" s="76"/>
      <c r="U3542" s="76"/>
      <c r="V3542" s="76"/>
      <c r="X3542" s="76"/>
      <c r="Y3542" s="76"/>
      <c r="AA3542" s="76"/>
      <c r="AB3542" s="76"/>
      <c r="AD3542" s="76"/>
      <c r="AE3542" s="76"/>
      <c r="AG3542" s="76"/>
      <c r="AH3542" s="76"/>
      <c r="AJ3542" s="76"/>
      <c r="AK3542" s="76"/>
      <c r="AM3542" s="76"/>
      <c r="AN3542" s="76"/>
      <c r="AP3542" s="76"/>
      <c r="AQ3542" s="76"/>
      <c r="AS3542" s="76"/>
      <c r="AT3542" s="76"/>
      <c r="AV3542" s="76"/>
      <c r="AW3542" s="76"/>
      <c r="AY3542" s="76"/>
      <c r="AZ3542" s="76"/>
      <c r="BB3542" s="76"/>
      <c r="BC3542" s="76"/>
      <c r="BE3542" s="76"/>
      <c r="BF3542" s="76"/>
      <c r="BH3542" s="76"/>
      <c r="BI3542" s="76"/>
      <c r="BK3542" s="76"/>
      <c r="BL3542" s="76"/>
      <c r="BN3542" s="76"/>
      <c r="BO3542" s="76"/>
      <c r="BQ3542" s="76"/>
      <c r="BR3542" s="76"/>
      <c r="BT3542" s="76"/>
      <c r="BU3542" s="76"/>
      <c r="BW3542" s="76"/>
      <c r="BX3542" s="76"/>
    </row>
    <row r="3543" spans="1:76" ht="12.75" customHeight="1">
      <c r="A3543" s="2"/>
      <c r="B3543" s="2"/>
      <c r="C3543" s="2"/>
      <c r="D3543" s="75"/>
      <c r="F3543" s="76"/>
      <c r="G3543" s="76"/>
      <c r="I3543" s="76"/>
      <c r="J3543" s="76"/>
      <c r="L3543" s="76"/>
      <c r="M3543" s="76"/>
      <c r="O3543" s="76"/>
      <c r="P3543" s="76"/>
      <c r="R3543" s="76"/>
      <c r="S3543" s="76"/>
      <c r="U3543" s="76"/>
      <c r="V3543" s="76"/>
      <c r="X3543" s="76"/>
      <c r="Y3543" s="76"/>
      <c r="AA3543" s="76"/>
      <c r="AB3543" s="76"/>
      <c r="AD3543" s="76"/>
      <c r="AE3543" s="76"/>
      <c r="AG3543" s="76"/>
      <c r="AH3543" s="76"/>
      <c r="AJ3543" s="76"/>
      <c r="AK3543" s="76"/>
      <c r="AM3543" s="76"/>
      <c r="AN3543" s="76"/>
      <c r="AP3543" s="76"/>
      <c r="AQ3543" s="76"/>
      <c r="AS3543" s="76"/>
      <c r="AT3543" s="76"/>
      <c r="AV3543" s="76"/>
      <c r="AW3543" s="76"/>
      <c r="AY3543" s="76"/>
      <c r="AZ3543" s="76"/>
      <c r="BB3543" s="76"/>
      <c r="BC3543" s="76"/>
      <c r="BE3543" s="76"/>
      <c r="BF3543" s="76"/>
      <c r="BH3543" s="76"/>
      <c r="BI3543" s="76"/>
      <c r="BK3543" s="76"/>
      <c r="BL3543" s="76"/>
      <c r="BN3543" s="76"/>
      <c r="BO3543" s="76"/>
      <c r="BQ3543" s="76"/>
      <c r="BR3543" s="76"/>
      <c r="BT3543" s="76"/>
      <c r="BU3543" s="76"/>
      <c r="BW3543" s="76"/>
      <c r="BX3543" s="76"/>
    </row>
    <row r="3544" spans="1:76" ht="12.75" customHeight="1">
      <c r="A3544" s="2"/>
      <c r="B3544" s="2"/>
      <c r="C3544" s="2"/>
      <c r="D3544" s="75"/>
      <c r="F3544" s="76"/>
      <c r="G3544" s="76"/>
      <c r="I3544" s="76"/>
      <c r="J3544" s="76"/>
      <c r="L3544" s="76"/>
      <c r="M3544" s="76"/>
      <c r="O3544" s="76"/>
      <c r="P3544" s="76"/>
      <c r="R3544" s="76"/>
      <c r="S3544" s="76"/>
      <c r="U3544" s="76"/>
      <c r="V3544" s="76"/>
      <c r="X3544" s="76"/>
      <c r="Y3544" s="76"/>
      <c r="AA3544" s="76"/>
      <c r="AB3544" s="76"/>
      <c r="AD3544" s="76"/>
      <c r="AE3544" s="76"/>
      <c r="AG3544" s="76"/>
      <c r="AH3544" s="76"/>
      <c r="AJ3544" s="76"/>
      <c r="AK3544" s="76"/>
      <c r="AM3544" s="76"/>
      <c r="AN3544" s="76"/>
      <c r="AP3544" s="76"/>
      <c r="AQ3544" s="76"/>
      <c r="AS3544" s="76"/>
      <c r="AT3544" s="76"/>
      <c r="AV3544" s="76"/>
      <c r="AW3544" s="76"/>
      <c r="AY3544" s="76"/>
      <c r="AZ3544" s="76"/>
      <c r="BB3544" s="76"/>
      <c r="BC3544" s="76"/>
      <c r="BE3544" s="76"/>
      <c r="BF3544" s="76"/>
      <c r="BH3544" s="76"/>
      <c r="BI3544" s="76"/>
      <c r="BK3544" s="76"/>
      <c r="BL3544" s="76"/>
      <c r="BN3544" s="76"/>
      <c r="BO3544" s="76"/>
      <c r="BQ3544" s="76"/>
      <c r="BR3544" s="76"/>
      <c r="BT3544" s="76"/>
      <c r="BU3544" s="76"/>
      <c r="BW3544" s="76"/>
      <c r="BX3544" s="76"/>
    </row>
    <row r="3545" spans="1:76" ht="12.75" customHeight="1">
      <c r="A3545" s="2"/>
      <c r="B3545" s="2"/>
      <c r="C3545" s="2"/>
      <c r="D3545" s="75"/>
      <c r="F3545" s="76"/>
      <c r="G3545" s="76"/>
      <c r="I3545" s="76"/>
      <c r="J3545" s="76"/>
      <c r="L3545" s="76"/>
      <c r="M3545" s="76"/>
      <c r="O3545" s="76"/>
      <c r="P3545" s="76"/>
      <c r="R3545" s="76"/>
      <c r="S3545" s="76"/>
      <c r="U3545" s="76"/>
      <c r="V3545" s="76"/>
      <c r="X3545" s="76"/>
      <c r="Y3545" s="76"/>
      <c r="AA3545" s="76"/>
      <c r="AB3545" s="76"/>
      <c r="AD3545" s="76"/>
      <c r="AE3545" s="76"/>
      <c r="AG3545" s="76"/>
      <c r="AH3545" s="76"/>
      <c r="AJ3545" s="76"/>
      <c r="AK3545" s="76"/>
      <c r="AM3545" s="76"/>
      <c r="AN3545" s="76"/>
      <c r="AP3545" s="76"/>
      <c r="AQ3545" s="76"/>
      <c r="AS3545" s="76"/>
      <c r="AT3545" s="76"/>
      <c r="AV3545" s="76"/>
      <c r="AW3545" s="76"/>
      <c r="AY3545" s="76"/>
      <c r="AZ3545" s="76"/>
      <c r="BB3545" s="76"/>
      <c r="BC3545" s="76"/>
      <c r="BE3545" s="76"/>
      <c r="BF3545" s="76"/>
      <c r="BH3545" s="76"/>
      <c r="BI3545" s="76"/>
      <c r="BK3545" s="76"/>
      <c r="BL3545" s="76"/>
      <c r="BN3545" s="76"/>
      <c r="BO3545" s="76"/>
      <c r="BQ3545" s="76"/>
      <c r="BR3545" s="76"/>
      <c r="BT3545" s="76"/>
      <c r="BU3545" s="76"/>
      <c r="BW3545" s="76"/>
      <c r="BX3545" s="76"/>
    </row>
    <row r="3546" spans="1:76" ht="12.75" customHeight="1">
      <c r="A3546" s="2"/>
      <c r="B3546" s="2"/>
      <c r="C3546" s="2"/>
      <c r="D3546" s="75"/>
      <c r="F3546" s="76"/>
      <c r="G3546" s="76"/>
      <c r="I3546" s="76"/>
      <c r="J3546" s="76"/>
      <c r="L3546" s="76"/>
      <c r="M3546" s="76"/>
      <c r="O3546" s="76"/>
      <c r="P3546" s="76"/>
      <c r="R3546" s="76"/>
      <c r="S3546" s="76"/>
      <c r="U3546" s="76"/>
      <c r="V3546" s="76"/>
      <c r="X3546" s="76"/>
      <c r="Y3546" s="76"/>
      <c r="AA3546" s="76"/>
      <c r="AB3546" s="76"/>
      <c r="AD3546" s="76"/>
      <c r="AE3546" s="76"/>
      <c r="AG3546" s="76"/>
      <c r="AH3546" s="76"/>
      <c r="AJ3546" s="76"/>
      <c r="AK3546" s="76"/>
      <c r="AM3546" s="76"/>
      <c r="AN3546" s="76"/>
      <c r="AP3546" s="76"/>
      <c r="AQ3546" s="76"/>
      <c r="AS3546" s="76"/>
      <c r="AT3546" s="76"/>
      <c r="AV3546" s="76"/>
      <c r="AW3546" s="76"/>
      <c r="AY3546" s="76"/>
      <c r="AZ3546" s="76"/>
      <c r="BB3546" s="76"/>
      <c r="BC3546" s="76"/>
      <c r="BE3546" s="76"/>
      <c r="BF3546" s="76"/>
      <c r="BH3546" s="76"/>
      <c r="BI3546" s="76"/>
      <c r="BK3546" s="76"/>
      <c r="BL3546" s="76"/>
      <c r="BN3546" s="76"/>
      <c r="BO3546" s="76"/>
      <c r="BQ3546" s="76"/>
      <c r="BR3546" s="76"/>
      <c r="BT3546" s="76"/>
      <c r="BU3546" s="76"/>
      <c r="BW3546" s="76"/>
      <c r="BX3546" s="76"/>
    </row>
    <row r="3547" spans="1:76" ht="12.75" customHeight="1">
      <c r="A3547" s="2"/>
      <c r="B3547" s="2"/>
      <c r="C3547" s="2"/>
      <c r="D3547" s="75"/>
      <c r="F3547" s="76"/>
      <c r="G3547" s="76"/>
      <c r="I3547" s="76"/>
      <c r="J3547" s="76"/>
      <c r="L3547" s="76"/>
      <c r="M3547" s="76"/>
      <c r="O3547" s="76"/>
      <c r="P3547" s="76"/>
      <c r="R3547" s="76"/>
      <c r="S3547" s="76"/>
      <c r="U3547" s="76"/>
      <c r="V3547" s="76"/>
      <c r="X3547" s="76"/>
      <c r="Y3547" s="76"/>
      <c r="AA3547" s="76"/>
      <c r="AB3547" s="76"/>
      <c r="AD3547" s="76"/>
      <c r="AE3547" s="76"/>
      <c r="AG3547" s="76"/>
      <c r="AH3547" s="76"/>
      <c r="AJ3547" s="76"/>
      <c r="AK3547" s="76"/>
      <c r="AM3547" s="76"/>
      <c r="AN3547" s="76"/>
      <c r="AP3547" s="76"/>
      <c r="AQ3547" s="76"/>
      <c r="AS3547" s="76"/>
      <c r="AT3547" s="76"/>
      <c r="AV3547" s="76"/>
      <c r="AW3547" s="76"/>
      <c r="AY3547" s="76"/>
      <c r="AZ3547" s="76"/>
      <c r="BB3547" s="76"/>
      <c r="BC3547" s="76"/>
      <c r="BE3547" s="76"/>
      <c r="BF3547" s="76"/>
      <c r="BH3547" s="76"/>
      <c r="BI3547" s="76"/>
      <c r="BK3547" s="76"/>
      <c r="BL3547" s="76"/>
      <c r="BN3547" s="76"/>
      <c r="BO3547" s="76"/>
      <c r="BQ3547" s="76"/>
      <c r="BR3547" s="76"/>
      <c r="BT3547" s="76"/>
      <c r="BU3547" s="76"/>
      <c r="BW3547" s="76"/>
      <c r="BX3547" s="76"/>
    </row>
    <row r="3548" spans="1:76" ht="12.75" customHeight="1">
      <c r="A3548" s="2"/>
      <c r="B3548" s="2"/>
      <c r="C3548" s="2"/>
      <c r="D3548" s="75"/>
      <c r="F3548" s="76"/>
      <c r="G3548" s="76"/>
      <c r="I3548" s="76"/>
      <c r="J3548" s="76"/>
      <c r="L3548" s="76"/>
      <c r="M3548" s="76"/>
      <c r="O3548" s="76"/>
      <c r="P3548" s="76"/>
      <c r="R3548" s="76"/>
      <c r="S3548" s="76"/>
      <c r="U3548" s="76"/>
      <c r="V3548" s="76"/>
      <c r="X3548" s="76"/>
      <c r="Y3548" s="76"/>
      <c r="AA3548" s="76"/>
      <c r="AB3548" s="76"/>
      <c r="AD3548" s="76"/>
      <c r="AE3548" s="76"/>
      <c r="AG3548" s="76"/>
      <c r="AH3548" s="76"/>
      <c r="AJ3548" s="76"/>
      <c r="AK3548" s="76"/>
      <c r="AM3548" s="76"/>
      <c r="AN3548" s="76"/>
      <c r="AP3548" s="76"/>
      <c r="AQ3548" s="76"/>
      <c r="AS3548" s="76"/>
      <c r="AT3548" s="76"/>
      <c r="AV3548" s="76"/>
      <c r="AW3548" s="76"/>
      <c r="AY3548" s="76"/>
      <c r="AZ3548" s="76"/>
      <c r="BB3548" s="76"/>
      <c r="BC3548" s="76"/>
      <c r="BE3548" s="76"/>
      <c r="BF3548" s="76"/>
      <c r="BH3548" s="76"/>
      <c r="BI3548" s="76"/>
      <c r="BK3548" s="76"/>
      <c r="BL3548" s="76"/>
      <c r="BN3548" s="76"/>
      <c r="BO3548" s="76"/>
      <c r="BQ3548" s="76"/>
      <c r="BR3548" s="76"/>
      <c r="BT3548" s="76"/>
      <c r="BU3548" s="76"/>
      <c r="BW3548" s="76"/>
      <c r="BX3548" s="76"/>
    </row>
    <row r="3549" spans="1:76" ht="12.75" customHeight="1">
      <c r="A3549" s="2"/>
      <c r="B3549" s="2"/>
      <c r="C3549" s="2"/>
      <c r="D3549" s="75"/>
      <c r="F3549" s="76"/>
      <c r="G3549" s="76"/>
      <c r="I3549" s="76"/>
      <c r="J3549" s="76"/>
      <c r="L3549" s="76"/>
      <c r="M3549" s="76"/>
      <c r="O3549" s="76"/>
      <c r="P3549" s="76"/>
      <c r="R3549" s="76"/>
      <c r="S3549" s="76"/>
      <c r="U3549" s="76"/>
      <c r="V3549" s="76"/>
      <c r="X3549" s="76"/>
      <c r="Y3549" s="76"/>
      <c r="AA3549" s="76"/>
      <c r="AB3549" s="76"/>
      <c r="AD3549" s="76"/>
      <c r="AE3549" s="76"/>
      <c r="AG3549" s="76"/>
      <c r="AH3549" s="76"/>
      <c r="AJ3549" s="76"/>
      <c r="AK3549" s="76"/>
      <c r="AM3549" s="76"/>
      <c r="AN3549" s="76"/>
      <c r="AP3549" s="76"/>
      <c r="AQ3549" s="76"/>
      <c r="AS3549" s="76"/>
      <c r="AT3549" s="76"/>
      <c r="AV3549" s="76"/>
      <c r="AW3549" s="76"/>
      <c r="AY3549" s="76"/>
      <c r="AZ3549" s="76"/>
      <c r="BB3549" s="76"/>
      <c r="BC3549" s="76"/>
      <c r="BE3549" s="76"/>
      <c r="BF3549" s="76"/>
      <c r="BH3549" s="76"/>
      <c r="BI3549" s="76"/>
      <c r="BK3549" s="76"/>
      <c r="BL3549" s="76"/>
      <c r="BN3549" s="76"/>
      <c r="BO3549" s="76"/>
      <c r="BQ3549" s="76"/>
      <c r="BR3549" s="76"/>
      <c r="BT3549" s="76"/>
      <c r="BU3549" s="76"/>
      <c r="BW3549" s="76"/>
      <c r="BX3549" s="76"/>
    </row>
    <row r="3550" spans="1:76" ht="12.75" customHeight="1">
      <c r="A3550" s="2"/>
      <c r="B3550" s="2"/>
      <c r="C3550" s="2"/>
      <c r="D3550" s="75"/>
      <c r="F3550" s="76"/>
      <c r="G3550" s="76"/>
      <c r="I3550" s="76"/>
      <c r="J3550" s="76"/>
      <c r="L3550" s="76"/>
      <c r="M3550" s="76"/>
      <c r="O3550" s="76"/>
      <c r="P3550" s="76"/>
      <c r="R3550" s="76"/>
      <c r="S3550" s="76"/>
      <c r="U3550" s="76"/>
      <c r="V3550" s="76"/>
      <c r="X3550" s="76"/>
      <c r="Y3550" s="76"/>
      <c r="AA3550" s="76"/>
      <c r="AB3550" s="76"/>
      <c r="AD3550" s="76"/>
      <c r="AE3550" s="76"/>
      <c r="AG3550" s="76"/>
      <c r="AH3550" s="76"/>
      <c r="AJ3550" s="76"/>
      <c r="AK3550" s="76"/>
      <c r="AM3550" s="76"/>
      <c r="AN3550" s="76"/>
      <c r="AP3550" s="76"/>
      <c r="AQ3550" s="76"/>
      <c r="AS3550" s="76"/>
      <c r="AT3550" s="76"/>
      <c r="AV3550" s="76"/>
      <c r="AW3550" s="76"/>
      <c r="AY3550" s="76"/>
      <c r="AZ3550" s="76"/>
      <c r="BB3550" s="76"/>
      <c r="BC3550" s="76"/>
      <c r="BE3550" s="76"/>
      <c r="BF3550" s="76"/>
      <c r="BH3550" s="76"/>
      <c r="BI3550" s="76"/>
      <c r="BK3550" s="76"/>
      <c r="BL3550" s="76"/>
      <c r="BN3550" s="76"/>
      <c r="BO3550" s="76"/>
      <c r="BQ3550" s="76"/>
      <c r="BR3550" s="76"/>
      <c r="BT3550" s="76"/>
      <c r="BU3550" s="76"/>
      <c r="BW3550" s="76"/>
      <c r="BX3550" s="76"/>
    </row>
    <row r="3551" spans="1:76" ht="12.75" customHeight="1">
      <c r="A3551" s="2"/>
      <c r="B3551" s="2"/>
      <c r="C3551" s="2"/>
      <c r="D3551" s="75"/>
      <c r="F3551" s="76"/>
      <c r="G3551" s="76"/>
      <c r="I3551" s="76"/>
      <c r="J3551" s="76"/>
      <c r="L3551" s="76"/>
      <c r="M3551" s="76"/>
      <c r="O3551" s="76"/>
      <c r="P3551" s="76"/>
      <c r="R3551" s="76"/>
      <c r="S3551" s="76"/>
      <c r="U3551" s="76"/>
      <c r="V3551" s="76"/>
      <c r="X3551" s="76"/>
      <c r="Y3551" s="76"/>
      <c r="AA3551" s="76"/>
      <c r="AB3551" s="76"/>
      <c r="AD3551" s="76"/>
      <c r="AE3551" s="76"/>
      <c r="AG3551" s="76"/>
      <c r="AH3551" s="76"/>
      <c r="AJ3551" s="76"/>
      <c r="AK3551" s="76"/>
      <c r="AM3551" s="76"/>
      <c r="AN3551" s="76"/>
      <c r="AP3551" s="76"/>
      <c r="AQ3551" s="76"/>
      <c r="AS3551" s="76"/>
      <c r="AT3551" s="76"/>
      <c r="AV3551" s="76"/>
      <c r="AW3551" s="76"/>
      <c r="AY3551" s="76"/>
      <c r="AZ3551" s="76"/>
      <c r="BB3551" s="76"/>
      <c r="BC3551" s="76"/>
      <c r="BE3551" s="76"/>
      <c r="BF3551" s="76"/>
      <c r="BH3551" s="76"/>
      <c r="BI3551" s="76"/>
      <c r="BK3551" s="76"/>
      <c r="BL3551" s="76"/>
      <c r="BN3551" s="76"/>
      <c r="BO3551" s="76"/>
      <c r="BQ3551" s="76"/>
      <c r="BR3551" s="76"/>
      <c r="BT3551" s="76"/>
      <c r="BU3551" s="76"/>
      <c r="BW3551" s="76"/>
      <c r="BX3551" s="76"/>
    </row>
    <row r="3552" spans="1:76" ht="12.75" customHeight="1">
      <c r="A3552" s="2"/>
      <c r="B3552" s="2"/>
      <c r="C3552" s="2"/>
      <c r="D3552" s="75"/>
      <c r="F3552" s="76"/>
      <c r="G3552" s="76"/>
      <c r="I3552" s="76"/>
      <c r="J3552" s="76"/>
      <c r="L3552" s="76"/>
      <c r="M3552" s="76"/>
      <c r="O3552" s="76"/>
      <c r="P3552" s="76"/>
      <c r="R3552" s="76"/>
      <c r="S3552" s="76"/>
      <c r="U3552" s="76"/>
      <c r="V3552" s="76"/>
      <c r="X3552" s="76"/>
      <c r="Y3552" s="76"/>
      <c r="AA3552" s="76"/>
      <c r="AB3552" s="76"/>
      <c r="AD3552" s="76"/>
      <c r="AE3552" s="76"/>
      <c r="AG3552" s="76"/>
      <c r="AH3552" s="76"/>
      <c r="AJ3552" s="76"/>
      <c r="AK3552" s="76"/>
      <c r="AM3552" s="76"/>
      <c r="AN3552" s="76"/>
      <c r="AP3552" s="76"/>
      <c r="AQ3552" s="76"/>
      <c r="AS3552" s="76"/>
      <c r="AT3552" s="76"/>
      <c r="AV3552" s="76"/>
      <c r="AW3552" s="76"/>
      <c r="AY3552" s="76"/>
      <c r="AZ3552" s="76"/>
      <c r="BB3552" s="76"/>
      <c r="BC3552" s="76"/>
      <c r="BE3552" s="76"/>
      <c r="BF3552" s="76"/>
      <c r="BH3552" s="76"/>
      <c r="BI3552" s="76"/>
      <c r="BK3552" s="76"/>
      <c r="BL3552" s="76"/>
      <c r="BN3552" s="76"/>
      <c r="BO3552" s="76"/>
      <c r="BQ3552" s="76"/>
      <c r="BR3552" s="76"/>
      <c r="BT3552" s="76"/>
      <c r="BU3552" s="76"/>
      <c r="BW3552" s="76"/>
      <c r="BX3552" s="76"/>
    </row>
    <row r="3553" spans="1:76" ht="12.75" customHeight="1">
      <c r="A3553" s="2"/>
      <c r="B3553" s="2"/>
      <c r="C3553" s="2"/>
      <c r="D3553" s="75"/>
      <c r="F3553" s="76"/>
      <c r="G3553" s="76"/>
      <c r="I3553" s="76"/>
      <c r="J3553" s="76"/>
      <c r="L3553" s="76"/>
      <c r="M3553" s="76"/>
      <c r="O3553" s="76"/>
      <c r="P3553" s="76"/>
      <c r="R3553" s="76"/>
      <c r="S3553" s="76"/>
      <c r="U3553" s="76"/>
      <c r="V3553" s="76"/>
      <c r="X3553" s="76"/>
      <c r="Y3553" s="76"/>
      <c r="AA3553" s="76"/>
      <c r="AB3553" s="76"/>
      <c r="AD3553" s="76"/>
      <c r="AE3553" s="76"/>
      <c r="AG3553" s="76"/>
      <c r="AH3553" s="76"/>
      <c r="AJ3553" s="76"/>
      <c r="AK3553" s="76"/>
      <c r="AM3553" s="76"/>
      <c r="AN3553" s="76"/>
      <c r="AP3553" s="76"/>
      <c r="AQ3553" s="76"/>
      <c r="AS3553" s="76"/>
      <c r="AT3553" s="76"/>
      <c r="AV3553" s="76"/>
      <c r="AW3553" s="76"/>
      <c r="AY3553" s="76"/>
      <c r="AZ3553" s="76"/>
      <c r="BB3553" s="76"/>
      <c r="BC3553" s="76"/>
      <c r="BE3553" s="76"/>
      <c r="BF3553" s="76"/>
      <c r="BH3553" s="76"/>
      <c r="BI3553" s="76"/>
      <c r="BK3553" s="76"/>
      <c r="BL3553" s="76"/>
      <c r="BN3553" s="76"/>
      <c r="BO3553" s="76"/>
      <c r="BQ3553" s="76"/>
      <c r="BR3553" s="76"/>
      <c r="BT3553" s="76"/>
      <c r="BU3553" s="76"/>
      <c r="BW3553" s="76"/>
      <c r="BX3553" s="76"/>
    </row>
    <row r="3554" spans="1:76" ht="12.75" customHeight="1">
      <c r="A3554" s="2"/>
      <c r="B3554" s="2"/>
      <c r="C3554" s="2"/>
      <c r="D3554" s="75"/>
      <c r="F3554" s="76"/>
      <c r="G3554" s="76"/>
      <c r="I3554" s="76"/>
      <c r="J3554" s="76"/>
      <c r="L3554" s="76"/>
      <c r="M3554" s="76"/>
      <c r="O3554" s="76"/>
      <c r="P3554" s="76"/>
      <c r="R3554" s="76"/>
      <c r="S3554" s="76"/>
      <c r="U3554" s="76"/>
      <c r="V3554" s="76"/>
      <c r="X3554" s="76"/>
      <c r="Y3554" s="76"/>
      <c r="AA3554" s="76"/>
      <c r="AB3554" s="76"/>
      <c r="AD3554" s="76"/>
      <c r="AE3554" s="76"/>
      <c r="AG3554" s="76"/>
      <c r="AH3554" s="76"/>
      <c r="AJ3554" s="76"/>
      <c r="AK3554" s="76"/>
      <c r="AM3554" s="76"/>
      <c r="AN3554" s="76"/>
      <c r="AP3554" s="76"/>
      <c r="AQ3554" s="76"/>
      <c r="AS3554" s="76"/>
      <c r="AT3554" s="76"/>
      <c r="AV3554" s="76"/>
      <c r="AW3554" s="76"/>
      <c r="AY3554" s="76"/>
      <c r="AZ3554" s="76"/>
      <c r="BB3554" s="76"/>
      <c r="BC3554" s="76"/>
      <c r="BE3554" s="76"/>
      <c r="BF3554" s="76"/>
      <c r="BH3554" s="76"/>
      <c r="BI3554" s="76"/>
      <c r="BK3554" s="76"/>
      <c r="BL3554" s="76"/>
      <c r="BN3554" s="76"/>
      <c r="BO3554" s="76"/>
      <c r="BQ3554" s="76"/>
      <c r="BR3554" s="76"/>
      <c r="BT3554" s="76"/>
      <c r="BU3554" s="76"/>
      <c r="BW3554" s="76"/>
      <c r="BX3554" s="76"/>
    </row>
    <row r="3555" spans="1:76" ht="12.75" customHeight="1">
      <c r="A3555" s="2"/>
      <c r="B3555" s="2"/>
      <c r="C3555" s="2"/>
      <c r="D3555" s="75"/>
      <c r="F3555" s="76"/>
      <c r="G3555" s="76"/>
      <c r="I3555" s="76"/>
      <c r="J3555" s="76"/>
      <c r="L3555" s="76"/>
      <c r="M3555" s="76"/>
      <c r="O3555" s="76"/>
      <c r="P3555" s="76"/>
      <c r="R3555" s="76"/>
      <c r="S3555" s="76"/>
      <c r="U3555" s="76"/>
      <c r="V3555" s="76"/>
      <c r="X3555" s="76"/>
      <c r="Y3555" s="76"/>
      <c r="AA3555" s="76"/>
      <c r="AB3555" s="76"/>
      <c r="AD3555" s="76"/>
      <c r="AE3555" s="76"/>
      <c r="AG3555" s="76"/>
      <c r="AH3555" s="76"/>
      <c r="AJ3555" s="76"/>
      <c r="AK3555" s="76"/>
      <c r="AM3555" s="76"/>
      <c r="AN3555" s="76"/>
      <c r="AP3555" s="76"/>
      <c r="AQ3555" s="76"/>
      <c r="AS3555" s="76"/>
      <c r="AT3555" s="76"/>
      <c r="AV3555" s="76"/>
      <c r="AW3555" s="76"/>
      <c r="AY3555" s="76"/>
      <c r="AZ3555" s="76"/>
      <c r="BB3555" s="76"/>
      <c r="BC3555" s="76"/>
      <c r="BE3555" s="76"/>
      <c r="BF3555" s="76"/>
      <c r="BH3555" s="76"/>
      <c r="BI3555" s="76"/>
      <c r="BK3555" s="76"/>
      <c r="BL3555" s="76"/>
      <c r="BN3555" s="76"/>
      <c r="BO3555" s="76"/>
      <c r="BQ3555" s="76"/>
      <c r="BR3555" s="76"/>
      <c r="BT3555" s="76"/>
      <c r="BU3555" s="76"/>
      <c r="BW3555" s="76"/>
      <c r="BX3555" s="76"/>
    </row>
    <row r="3556" spans="1:76" ht="12.75" customHeight="1">
      <c r="A3556" s="2"/>
      <c r="B3556" s="2"/>
      <c r="C3556" s="2"/>
      <c r="D3556" s="75"/>
      <c r="F3556" s="76"/>
      <c r="G3556" s="76"/>
      <c r="I3556" s="76"/>
      <c r="J3556" s="76"/>
      <c r="L3556" s="76"/>
      <c r="M3556" s="76"/>
      <c r="O3556" s="76"/>
      <c r="P3556" s="76"/>
      <c r="R3556" s="76"/>
      <c r="S3556" s="76"/>
      <c r="U3556" s="76"/>
      <c r="V3556" s="76"/>
      <c r="X3556" s="76"/>
      <c r="Y3556" s="76"/>
      <c r="AA3556" s="76"/>
      <c r="AB3556" s="76"/>
      <c r="AD3556" s="76"/>
      <c r="AE3556" s="76"/>
      <c r="AG3556" s="76"/>
      <c r="AH3556" s="76"/>
      <c r="AJ3556" s="76"/>
      <c r="AK3556" s="76"/>
      <c r="AM3556" s="76"/>
      <c r="AN3556" s="76"/>
      <c r="AP3556" s="76"/>
      <c r="AQ3556" s="76"/>
      <c r="AS3556" s="76"/>
      <c r="AT3556" s="76"/>
      <c r="AV3556" s="76"/>
      <c r="AW3556" s="76"/>
      <c r="AY3556" s="76"/>
      <c r="AZ3556" s="76"/>
      <c r="BB3556" s="76"/>
      <c r="BC3556" s="76"/>
      <c r="BE3556" s="76"/>
      <c r="BF3556" s="76"/>
      <c r="BH3556" s="76"/>
      <c r="BI3556" s="76"/>
      <c r="BK3556" s="76"/>
      <c r="BL3556" s="76"/>
      <c r="BN3556" s="76"/>
      <c r="BO3556" s="76"/>
      <c r="BQ3556" s="76"/>
      <c r="BR3556" s="76"/>
      <c r="BT3556" s="76"/>
      <c r="BU3556" s="76"/>
      <c r="BW3556" s="76"/>
      <c r="BX3556" s="76"/>
    </row>
    <row r="3557" spans="1:76" ht="12.75" customHeight="1">
      <c r="A3557" s="2"/>
      <c r="B3557" s="2"/>
      <c r="C3557" s="2"/>
      <c r="D3557" s="75"/>
      <c r="F3557" s="76"/>
      <c r="G3557" s="76"/>
      <c r="I3557" s="76"/>
      <c r="J3557" s="76"/>
      <c r="L3557" s="76"/>
      <c r="M3557" s="76"/>
      <c r="O3557" s="76"/>
      <c r="P3557" s="76"/>
      <c r="R3557" s="76"/>
      <c r="S3557" s="76"/>
      <c r="U3557" s="76"/>
      <c r="V3557" s="76"/>
      <c r="X3557" s="76"/>
      <c r="Y3557" s="76"/>
      <c r="AA3557" s="76"/>
      <c r="AB3557" s="76"/>
      <c r="AD3557" s="76"/>
      <c r="AE3557" s="76"/>
      <c r="AG3557" s="76"/>
      <c r="AH3557" s="76"/>
      <c r="AJ3557" s="76"/>
      <c r="AK3557" s="76"/>
      <c r="AM3557" s="76"/>
      <c r="AN3557" s="76"/>
      <c r="AP3557" s="76"/>
      <c r="AQ3557" s="76"/>
      <c r="AS3557" s="76"/>
      <c r="AT3557" s="76"/>
      <c r="AV3557" s="76"/>
      <c r="AW3557" s="76"/>
      <c r="AY3557" s="76"/>
      <c r="AZ3557" s="76"/>
      <c r="BB3557" s="76"/>
      <c r="BC3557" s="76"/>
      <c r="BE3557" s="76"/>
      <c r="BF3557" s="76"/>
      <c r="BH3557" s="76"/>
      <c r="BI3557" s="76"/>
      <c r="BK3557" s="76"/>
      <c r="BL3557" s="76"/>
      <c r="BN3557" s="76"/>
      <c r="BO3557" s="76"/>
      <c r="BQ3557" s="76"/>
      <c r="BR3557" s="76"/>
      <c r="BT3557" s="76"/>
      <c r="BU3557" s="76"/>
      <c r="BW3557" s="76"/>
      <c r="BX3557" s="76"/>
    </row>
    <row r="3558" spans="1:76" ht="12.75" customHeight="1">
      <c r="A3558" s="2"/>
      <c r="B3558" s="2"/>
      <c r="C3558" s="2"/>
      <c r="D3558" s="75"/>
      <c r="F3558" s="76"/>
      <c r="G3558" s="76"/>
      <c r="I3558" s="76"/>
      <c r="J3558" s="76"/>
      <c r="L3558" s="76"/>
      <c r="M3558" s="76"/>
      <c r="O3558" s="76"/>
      <c r="P3558" s="76"/>
      <c r="R3558" s="76"/>
      <c r="S3558" s="76"/>
      <c r="U3558" s="76"/>
      <c r="V3558" s="76"/>
      <c r="X3558" s="76"/>
      <c r="Y3558" s="76"/>
      <c r="AA3558" s="76"/>
      <c r="AB3558" s="76"/>
      <c r="AD3558" s="76"/>
      <c r="AE3558" s="76"/>
      <c r="AG3558" s="76"/>
      <c r="AH3558" s="76"/>
      <c r="AJ3558" s="76"/>
      <c r="AK3558" s="76"/>
      <c r="AM3558" s="76"/>
      <c r="AN3558" s="76"/>
      <c r="AP3558" s="76"/>
      <c r="AQ3558" s="76"/>
      <c r="AS3558" s="76"/>
      <c r="AT3558" s="76"/>
      <c r="AV3558" s="76"/>
      <c r="AW3558" s="76"/>
      <c r="AY3558" s="76"/>
      <c r="AZ3558" s="76"/>
      <c r="BB3558" s="76"/>
      <c r="BC3558" s="76"/>
      <c r="BE3558" s="76"/>
      <c r="BF3558" s="76"/>
      <c r="BH3558" s="76"/>
      <c r="BI3558" s="76"/>
      <c r="BK3558" s="76"/>
      <c r="BL3558" s="76"/>
      <c r="BN3558" s="76"/>
      <c r="BO3558" s="76"/>
      <c r="BQ3558" s="76"/>
      <c r="BR3558" s="76"/>
      <c r="BT3558" s="76"/>
      <c r="BU3558" s="76"/>
      <c r="BW3558" s="76"/>
      <c r="BX3558" s="76"/>
    </row>
    <row r="3559" spans="1:76" ht="12.75" customHeight="1">
      <c r="A3559" s="2"/>
      <c r="B3559" s="2"/>
      <c r="C3559" s="2"/>
      <c r="D3559" s="75"/>
      <c r="F3559" s="76"/>
      <c r="G3559" s="76"/>
      <c r="I3559" s="76"/>
      <c r="J3559" s="76"/>
      <c r="L3559" s="76"/>
      <c r="M3559" s="76"/>
      <c r="O3559" s="76"/>
      <c r="P3559" s="76"/>
      <c r="R3559" s="76"/>
      <c r="S3559" s="76"/>
      <c r="U3559" s="76"/>
      <c r="V3559" s="76"/>
      <c r="X3559" s="76"/>
      <c r="Y3559" s="76"/>
      <c r="AA3559" s="76"/>
      <c r="AB3559" s="76"/>
      <c r="AD3559" s="76"/>
      <c r="AE3559" s="76"/>
      <c r="AG3559" s="76"/>
      <c r="AH3559" s="76"/>
      <c r="AJ3559" s="76"/>
      <c r="AK3559" s="76"/>
      <c r="AM3559" s="76"/>
      <c r="AN3559" s="76"/>
      <c r="AP3559" s="76"/>
      <c r="AQ3559" s="76"/>
      <c r="AS3559" s="76"/>
      <c r="AT3559" s="76"/>
      <c r="AV3559" s="76"/>
      <c r="AW3559" s="76"/>
      <c r="AY3559" s="76"/>
      <c r="AZ3559" s="76"/>
      <c r="BB3559" s="76"/>
      <c r="BC3559" s="76"/>
      <c r="BE3559" s="76"/>
      <c r="BF3559" s="76"/>
      <c r="BH3559" s="76"/>
      <c r="BI3559" s="76"/>
      <c r="BK3559" s="76"/>
      <c r="BL3559" s="76"/>
      <c r="BN3559" s="76"/>
      <c r="BO3559" s="76"/>
      <c r="BQ3559" s="76"/>
      <c r="BR3559" s="76"/>
      <c r="BT3559" s="76"/>
      <c r="BU3559" s="76"/>
      <c r="BW3559" s="76"/>
      <c r="BX3559" s="76"/>
    </row>
    <row r="3560" spans="1:76" ht="12.75" customHeight="1">
      <c r="A3560" s="2"/>
      <c r="B3560" s="2"/>
      <c r="C3560" s="2"/>
      <c r="D3560" s="75"/>
      <c r="F3560" s="76"/>
      <c r="G3560" s="76"/>
      <c r="I3560" s="76"/>
      <c r="J3560" s="76"/>
      <c r="L3560" s="76"/>
      <c r="M3560" s="76"/>
      <c r="O3560" s="76"/>
      <c r="P3560" s="76"/>
      <c r="R3560" s="76"/>
      <c r="S3560" s="76"/>
      <c r="U3560" s="76"/>
      <c r="V3560" s="76"/>
      <c r="X3560" s="76"/>
      <c r="Y3560" s="76"/>
      <c r="AA3560" s="76"/>
      <c r="AB3560" s="76"/>
      <c r="AD3560" s="76"/>
      <c r="AE3560" s="76"/>
      <c r="AG3560" s="76"/>
      <c r="AH3560" s="76"/>
      <c r="AJ3560" s="76"/>
      <c r="AK3560" s="76"/>
      <c r="AM3560" s="76"/>
      <c r="AN3560" s="76"/>
      <c r="AP3560" s="76"/>
      <c r="AQ3560" s="76"/>
      <c r="AS3560" s="76"/>
      <c r="AT3560" s="76"/>
      <c r="AV3560" s="76"/>
      <c r="AW3560" s="76"/>
      <c r="AY3560" s="76"/>
      <c r="AZ3560" s="76"/>
      <c r="BB3560" s="76"/>
      <c r="BC3560" s="76"/>
      <c r="BE3560" s="76"/>
      <c r="BF3560" s="76"/>
      <c r="BH3560" s="76"/>
      <c r="BI3560" s="76"/>
      <c r="BK3560" s="76"/>
      <c r="BL3560" s="76"/>
      <c r="BN3560" s="76"/>
      <c r="BO3560" s="76"/>
      <c r="BQ3560" s="76"/>
      <c r="BR3560" s="76"/>
      <c r="BT3560" s="76"/>
      <c r="BU3560" s="76"/>
      <c r="BW3560" s="76"/>
      <c r="BX3560" s="76"/>
    </row>
    <row r="3561" spans="1:76" ht="12.75" customHeight="1">
      <c r="A3561" s="2"/>
      <c r="B3561" s="2"/>
      <c r="C3561" s="2"/>
      <c r="D3561" s="75"/>
      <c r="F3561" s="76"/>
      <c r="G3561" s="76"/>
      <c r="I3561" s="76"/>
      <c r="J3561" s="76"/>
      <c r="L3561" s="76"/>
      <c r="M3561" s="76"/>
      <c r="O3561" s="76"/>
      <c r="P3561" s="76"/>
      <c r="R3561" s="76"/>
      <c r="S3561" s="76"/>
      <c r="U3561" s="76"/>
      <c r="V3561" s="76"/>
      <c r="X3561" s="76"/>
      <c r="Y3561" s="76"/>
      <c r="AA3561" s="76"/>
      <c r="AB3561" s="76"/>
      <c r="AD3561" s="76"/>
      <c r="AE3561" s="76"/>
      <c r="AG3561" s="76"/>
      <c r="AH3561" s="76"/>
      <c r="AJ3561" s="76"/>
      <c r="AK3561" s="76"/>
      <c r="AM3561" s="76"/>
      <c r="AN3561" s="76"/>
      <c r="AP3561" s="76"/>
      <c r="AQ3561" s="76"/>
      <c r="AS3561" s="76"/>
      <c r="AT3561" s="76"/>
      <c r="AV3561" s="76"/>
      <c r="AW3561" s="76"/>
      <c r="AY3561" s="76"/>
      <c r="AZ3561" s="76"/>
      <c r="BB3561" s="76"/>
      <c r="BC3561" s="76"/>
      <c r="BE3561" s="76"/>
      <c r="BF3561" s="76"/>
      <c r="BH3561" s="76"/>
      <c r="BI3561" s="76"/>
      <c r="BK3561" s="76"/>
      <c r="BL3561" s="76"/>
      <c r="BN3561" s="76"/>
      <c r="BO3561" s="76"/>
      <c r="BQ3561" s="76"/>
      <c r="BR3561" s="76"/>
      <c r="BT3561" s="76"/>
      <c r="BU3561" s="76"/>
      <c r="BW3561" s="76"/>
      <c r="BX3561" s="76"/>
    </row>
    <row r="3562" spans="1:76" ht="12.75" customHeight="1">
      <c r="A3562" s="2"/>
      <c r="B3562" s="2"/>
      <c r="C3562" s="2"/>
      <c r="D3562" s="75"/>
      <c r="F3562" s="76"/>
      <c r="G3562" s="76"/>
      <c r="I3562" s="76"/>
      <c r="J3562" s="76"/>
      <c r="L3562" s="76"/>
      <c r="M3562" s="76"/>
      <c r="O3562" s="76"/>
      <c r="P3562" s="76"/>
      <c r="R3562" s="76"/>
      <c r="S3562" s="76"/>
      <c r="U3562" s="76"/>
      <c r="V3562" s="76"/>
      <c r="X3562" s="76"/>
      <c r="Y3562" s="76"/>
      <c r="AA3562" s="76"/>
      <c r="AB3562" s="76"/>
      <c r="AD3562" s="76"/>
      <c r="AE3562" s="76"/>
      <c r="AG3562" s="76"/>
      <c r="AH3562" s="76"/>
      <c r="AJ3562" s="76"/>
      <c r="AK3562" s="76"/>
      <c r="AM3562" s="76"/>
      <c r="AN3562" s="76"/>
      <c r="AP3562" s="76"/>
      <c r="AQ3562" s="76"/>
      <c r="AS3562" s="76"/>
      <c r="AT3562" s="76"/>
      <c r="AV3562" s="76"/>
      <c r="AW3562" s="76"/>
      <c r="AY3562" s="76"/>
      <c r="AZ3562" s="76"/>
      <c r="BB3562" s="76"/>
      <c r="BC3562" s="76"/>
      <c r="BE3562" s="76"/>
      <c r="BF3562" s="76"/>
      <c r="BH3562" s="76"/>
      <c r="BI3562" s="76"/>
      <c r="BK3562" s="76"/>
      <c r="BL3562" s="76"/>
      <c r="BN3562" s="76"/>
      <c r="BO3562" s="76"/>
      <c r="BQ3562" s="76"/>
      <c r="BR3562" s="76"/>
      <c r="BT3562" s="76"/>
      <c r="BU3562" s="76"/>
      <c r="BW3562" s="76"/>
      <c r="BX3562" s="76"/>
    </row>
    <row r="3563" spans="1:76" ht="12.75" customHeight="1">
      <c r="A3563" s="2"/>
      <c r="B3563" s="2"/>
      <c r="C3563" s="2"/>
      <c r="D3563" s="75"/>
      <c r="F3563" s="76"/>
      <c r="G3563" s="76"/>
      <c r="I3563" s="76"/>
      <c r="J3563" s="76"/>
      <c r="L3563" s="76"/>
      <c r="M3563" s="76"/>
      <c r="O3563" s="76"/>
      <c r="P3563" s="76"/>
      <c r="R3563" s="76"/>
      <c r="S3563" s="76"/>
      <c r="U3563" s="76"/>
      <c r="V3563" s="76"/>
      <c r="X3563" s="76"/>
      <c r="Y3563" s="76"/>
      <c r="AA3563" s="76"/>
      <c r="AB3563" s="76"/>
      <c r="AD3563" s="76"/>
      <c r="AE3563" s="76"/>
      <c r="AG3563" s="76"/>
      <c r="AH3563" s="76"/>
      <c r="AJ3563" s="76"/>
      <c r="AK3563" s="76"/>
      <c r="AM3563" s="76"/>
      <c r="AN3563" s="76"/>
      <c r="AP3563" s="76"/>
      <c r="AQ3563" s="76"/>
      <c r="AS3563" s="76"/>
      <c r="AT3563" s="76"/>
      <c r="AV3563" s="76"/>
      <c r="AW3563" s="76"/>
      <c r="AY3563" s="76"/>
      <c r="AZ3563" s="76"/>
      <c r="BB3563" s="76"/>
      <c r="BC3563" s="76"/>
      <c r="BE3563" s="76"/>
      <c r="BF3563" s="76"/>
      <c r="BH3563" s="76"/>
      <c r="BI3563" s="76"/>
      <c r="BK3563" s="76"/>
      <c r="BL3563" s="76"/>
      <c r="BN3563" s="76"/>
      <c r="BO3563" s="76"/>
      <c r="BQ3563" s="76"/>
      <c r="BR3563" s="76"/>
      <c r="BT3563" s="76"/>
      <c r="BU3563" s="76"/>
      <c r="BW3563" s="76"/>
      <c r="BX3563" s="76"/>
    </row>
    <row r="3564" spans="1:76" ht="12.75" customHeight="1">
      <c r="A3564" s="2"/>
      <c r="B3564" s="2"/>
      <c r="C3564" s="2"/>
      <c r="D3564" s="75"/>
      <c r="F3564" s="76"/>
      <c r="G3564" s="76"/>
      <c r="I3564" s="76"/>
      <c r="J3564" s="76"/>
      <c r="L3564" s="76"/>
      <c r="M3564" s="76"/>
      <c r="O3564" s="76"/>
      <c r="P3564" s="76"/>
      <c r="R3564" s="76"/>
      <c r="S3564" s="76"/>
      <c r="U3564" s="76"/>
      <c r="V3564" s="76"/>
      <c r="X3564" s="76"/>
      <c r="Y3564" s="76"/>
      <c r="AA3564" s="76"/>
      <c r="AB3564" s="76"/>
      <c r="AD3564" s="76"/>
      <c r="AE3564" s="76"/>
      <c r="AG3564" s="76"/>
      <c r="AH3564" s="76"/>
      <c r="AJ3564" s="76"/>
      <c r="AK3564" s="76"/>
      <c r="AM3564" s="76"/>
      <c r="AN3564" s="76"/>
      <c r="AP3564" s="76"/>
      <c r="AQ3564" s="76"/>
      <c r="AS3564" s="76"/>
      <c r="AT3564" s="76"/>
      <c r="AV3564" s="76"/>
      <c r="AW3564" s="76"/>
      <c r="AY3564" s="76"/>
      <c r="AZ3564" s="76"/>
      <c r="BB3564" s="76"/>
      <c r="BC3564" s="76"/>
      <c r="BE3564" s="76"/>
      <c r="BF3564" s="76"/>
      <c r="BH3564" s="76"/>
      <c r="BI3564" s="76"/>
      <c r="BK3564" s="76"/>
      <c r="BL3564" s="76"/>
      <c r="BN3564" s="76"/>
      <c r="BO3564" s="76"/>
      <c r="BQ3564" s="76"/>
      <c r="BR3564" s="76"/>
      <c r="BT3564" s="76"/>
      <c r="BU3564" s="76"/>
      <c r="BW3564" s="76"/>
      <c r="BX3564" s="76"/>
    </row>
    <row r="3565" spans="1:76" ht="12.75" customHeight="1">
      <c r="A3565" s="2"/>
      <c r="B3565" s="2"/>
      <c r="C3565" s="2"/>
      <c r="D3565" s="75"/>
      <c r="F3565" s="76"/>
      <c r="G3565" s="76"/>
      <c r="I3565" s="76"/>
      <c r="J3565" s="76"/>
      <c r="L3565" s="76"/>
      <c r="M3565" s="76"/>
      <c r="O3565" s="76"/>
      <c r="P3565" s="76"/>
      <c r="R3565" s="76"/>
      <c r="S3565" s="76"/>
      <c r="U3565" s="76"/>
      <c r="V3565" s="76"/>
      <c r="X3565" s="76"/>
      <c r="Y3565" s="76"/>
      <c r="AA3565" s="76"/>
      <c r="AB3565" s="76"/>
      <c r="AD3565" s="76"/>
      <c r="AE3565" s="76"/>
      <c r="AG3565" s="76"/>
      <c r="AH3565" s="76"/>
      <c r="AJ3565" s="76"/>
      <c r="AK3565" s="76"/>
      <c r="AM3565" s="76"/>
      <c r="AN3565" s="76"/>
      <c r="AP3565" s="76"/>
      <c r="AQ3565" s="76"/>
      <c r="AS3565" s="76"/>
      <c r="AT3565" s="76"/>
      <c r="AV3565" s="76"/>
      <c r="AW3565" s="76"/>
      <c r="AY3565" s="76"/>
      <c r="AZ3565" s="76"/>
      <c r="BB3565" s="76"/>
      <c r="BC3565" s="76"/>
      <c r="BE3565" s="76"/>
      <c r="BF3565" s="76"/>
      <c r="BH3565" s="76"/>
      <c r="BI3565" s="76"/>
      <c r="BK3565" s="76"/>
      <c r="BL3565" s="76"/>
      <c r="BN3565" s="76"/>
      <c r="BO3565" s="76"/>
      <c r="BQ3565" s="76"/>
      <c r="BR3565" s="76"/>
      <c r="BT3565" s="76"/>
      <c r="BU3565" s="76"/>
      <c r="BW3565" s="76"/>
      <c r="BX3565" s="76"/>
    </row>
    <row r="3566" spans="1:76" ht="12.75" customHeight="1">
      <c r="A3566" s="2"/>
      <c r="B3566" s="2"/>
      <c r="C3566" s="2"/>
      <c r="D3566" s="75"/>
      <c r="F3566" s="76"/>
      <c r="G3566" s="76"/>
      <c r="I3566" s="76"/>
      <c r="J3566" s="76"/>
      <c r="L3566" s="76"/>
      <c r="M3566" s="76"/>
      <c r="O3566" s="76"/>
      <c r="P3566" s="76"/>
      <c r="R3566" s="76"/>
      <c r="S3566" s="76"/>
      <c r="U3566" s="76"/>
      <c r="V3566" s="76"/>
      <c r="X3566" s="76"/>
      <c r="Y3566" s="76"/>
      <c r="AA3566" s="76"/>
      <c r="AB3566" s="76"/>
      <c r="AD3566" s="76"/>
      <c r="AE3566" s="76"/>
      <c r="AG3566" s="76"/>
      <c r="AH3566" s="76"/>
      <c r="AJ3566" s="76"/>
      <c r="AK3566" s="76"/>
      <c r="AM3566" s="76"/>
      <c r="AN3566" s="76"/>
      <c r="AP3566" s="76"/>
      <c r="AQ3566" s="76"/>
      <c r="AS3566" s="76"/>
      <c r="AT3566" s="76"/>
      <c r="AV3566" s="76"/>
      <c r="AW3566" s="76"/>
      <c r="AY3566" s="76"/>
      <c r="AZ3566" s="76"/>
      <c r="BB3566" s="76"/>
      <c r="BC3566" s="76"/>
      <c r="BE3566" s="76"/>
      <c r="BF3566" s="76"/>
      <c r="BH3566" s="76"/>
      <c r="BI3566" s="76"/>
      <c r="BK3566" s="76"/>
      <c r="BL3566" s="76"/>
      <c r="BN3566" s="76"/>
      <c r="BO3566" s="76"/>
      <c r="BQ3566" s="76"/>
      <c r="BR3566" s="76"/>
      <c r="BT3566" s="76"/>
      <c r="BU3566" s="76"/>
      <c r="BW3566" s="76"/>
      <c r="BX3566" s="76"/>
    </row>
    <row r="3567" spans="1:76" ht="12.75" customHeight="1">
      <c r="A3567" s="2"/>
      <c r="B3567" s="2"/>
      <c r="C3567" s="2"/>
      <c r="D3567" s="75"/>
      <c r="F3567" s="76"/>
      <c r="G3567" s="76"/>
      <c r="I3567" s="76"/>
      <c r="J3567" s="76"/>
      <c r="L3567" s="76"/>
      <c r="M3567" s="76"/>
      <c r="O3567" s="76"/>
      <c r="P3567" s="76"/>
      <c r="R3567" s="76"/>
      <c r="S3567" s="76"/>
      <c r="U3567" s="76"/>
      <c r="V3567" s="76"/>
      <c r="X3567" s="76"/>
      <c r="Y3567" s="76"/>
      <c r="AA3567" s="76"/>
      <c r="AB3567" s="76"/>
      <c r="AD3567" s="76"/>
      <c r="AE3567" s="76"/>
      <c r="AG3567" s="76"/>
      <c r="AH3567" s="76"/>
      <c r="AJ3567" s="76"/>
      <c r="AK3567" s="76"/>
      <c r="AM3567" s="76"/>
      <c r="AN3567" s="76"/>
      <c r="AP3567" s="76"/>
      <c r="AQ3567" s="76"/>
      <c r="AS3567" s="76"/>
      <c r="AT3567" s="76"/>
      <c r="AV3567" s="76"/>
      <c r="AW3567" s="76"/>
      <c r="AY3567" s="76"/>
      <c r="AZ3567" s="76"/>
      <c r="BB3567" s="76"/>
      <c r="BC3567" s="76"/>
      <c r="BE3567" s="76"/>
      <c r="BF3567" s="76"/>
      <c r="BH3567" s="76"/>
      <c r="BI3567" s="76"/>
      <c r="BK3567" s="76"/>
      <c r="BL3567" s="76"/>
      <c r="BN3567" s="76"/>
      <c r="BO3567" s="76"/>
      <c r="BQ3567" s="76"/>
      <c r="BR3567" s="76"/>
      <c r="BT3567" s="76"/>
      <c r="BU3567" s="76"/>
      <c r="BW3567" s="76"/>
      <c r="BX3567" s="76"/>
    </row>
    <row r="3568" spans="1:76" ht="12.75" customHeight="1">
      <c r="A3568" s="2"/>
      <c r="B3568" s="2"/>
      <c r="C3568" s="2"/>
      <c r="D3568" s="75"/>
      <c r="F3568" s="76"/>
      <c r="G3568" s="76"/>
      <c r="I3568" s="76"/>
      <c r="J3568" s="76"/>
      <c r="L3568" s="76"/>
      <c r="M3568" s="76"/>
      <c r="O3568" s="76"/>
      <c r="P3568" s="76"/>
      <c r="R3568" s="76"/>
      <c r="S3568" s="76"/>
      <c r="U3568" s="76"/>
      <c r="V3568" s="76"/>
      <c r="X3568" s="76"/>
      <c r="Y3568" s="76"/>
      <c r="AA3568" s="76"/>
      <c r="AB3568" s="76"/>
      <c r="AD3568" s="76"/>
      <c r="AE3568" s="76"/>
      <c r="AG3568" s="76"/>
      <c r="AH3568" s="76"/>
      <c r="AJ3568" s="76"/>
      <c r="AK3568" s="76"/>
      <c r="AM3568" s="76"/>
      <c r="AN3568" s="76"/>
      <c r="AP3568" s="76"/>
      <c r="AQ3568" s="76"/>
      <c r="AS3568" s="76"/>
      <c r="AT3568" s="76"/>
      <c r="AV3568" s="76"/>
      <c r="AW3568" s="76"/>
      <c r="AY3568" s="76"/>
      <c r="AZ3568" s="76"/>
      <c r="BB3568" s="76"/>
      <c r="BC3568" s="76"/>
      <c r="BE3568" s="76"/>
      <c r="BF3568" s="76"/>
      <c r="BH3568" s="76"/>
      <c r="BI3568" s="76"/>
      <c r="BK3568" s="76"/>
      <c r="BL3568" s="76"/>
      <c r="BN3568" s="76"/>
      <c r="BO3568" s="76"/>
      <c r="BQ3568" s="76"/>
      <c r="BR3568" s="76"/>
      <c r="BT3568" s="76"/>
      <c r="BU3568" s="76"/>
      <c r="BW3568" s="76"/>
      <c r="BX3568" s="76"/>
    </row>
    <row r="3569" spans="1:76" ht="12.75" customHeight="1">
      <c r="A3569" s="2"/>
      <c r="B3569" s="2"/>
      <c r="C3569" s="2"/>
      <c r="D3569" s="75"/>
      <c r="F3569" s="76"/>
      <c r="G3569" s="76"/>
      <c r="I3569" s="76"/>
      <c r="J3569" s="76"/>
      <c r="L3569" s="76"/>
      <c r="M3569" s="76"/>
      <c r="O3569" s="76"/>
      <c r="P3569" s="76"/>
      <c r="R3569" s="76"/>
      <c r="S3569" s="76"/>
      <c r="U3569" s="76"/>
      <c r="V3569" s="76"/>
      <c r="X3569" s="76"/>
      <c r="Y3569" s="76"/>
      <c r="AA3569" s="76"/>
      <c r="AB3569" s="76"/>
      <c r="AD3569" s="76"/>
      <c r="AE3569" s="76"/>
      <c r="AG3569" s="76"/>
      <c r="AH3569" s="76"/>
      <c r="AJ3569" s="76"/>
      <c r="AK3569" s="76"/>
      <c r="AM3569" s="76"/>
      <c r="AN3569" s="76"/>
      <c r="AP3569" s="76"/>
      <c r="AQ3569" s="76"/>
      <c r="AS3569" s="76"/>
      <c r="AT3569" s="76"/>
      <c r="AV3569" s="76"/>
      <c r="AW3569" s="76"/>
      <c r="AY3569" s="76"/>
      <c r="AZ3569" s="76"/>
      <c r="BB3569" s="76"/>
      <c r="BC3569" s="76"/>
      <c r="BE3569" s="76"/>
      <c r="BF3569" s="76"/>
      <c r="BH3569" s="76"/>
      <c r="BI3569" s="76"/>
      <c r="BK3569" s="76"/>
      <c r="BL3569" s="76"/>
      <c r="BN3569" s="76"/>
      <c r="BO3569" s="76"/>
      <c r="BQ3569" s="76"/>
      <c r="BR3569" s="76"/>
      <c r="BT3569" s="76"/>
      <c r="BU3569" s="76"/>
      <c r="BW3569" s="76"/>
      <c r="BX3569" s="76"/>
    </row>
    <row r="3570" spans="1:76" ht="12.75" customHeight="1">
      <c r="A3570" s="2"/>
      <c r="B3570" s="2"/>
      <c r="C3570" s="2"/>
      <c r="D3570" s="75"/>
      <c r="F3570" s="76"/>
      <c r="G3570" s="76"/>
      <c r="I3570" s="76"/>
      <c r="J3570" s="76"/>
      <c r="L3570" s="76"/>
      <c r="M3570" s="76"/>
      <c r="O3570" s="76"/>
      <c r="P3570" s="76"/>
      <c r="R3570" s="76"/>
      <c r="S3570" s="76"/>
      <c r="U3570" s="76"/>
      <c r="V3570" s="76"/>
      <c r="X3570" s="76"/>
      <c r="Y3570" s="76"/>
      <c r="AA3570" s="76"/>
      <c r="AB3570" s="76"/>
      <c r="AD3570" s="76"/>
      <c r="AE3570" s="76"/>
      <c r="AG3570" s="76"/>
      <c r="AH3570" s="76"/>
      <c r="AJ3570" s="76"/>
      <c r="AK3570" s="76"/>
      <c r="AM3570" s="76"/>
      <c r="AN3570" s="76"/>
      <c r="AP3570" s="76"/>
      <c r="AQ3570" s="76"/>
      <c r="AS3570" s="76"/>
      <c r="AT3570" s="76"/>
      <c r="AV3570" s="76"/>
      <c r="AW3570" s="76"/>
      <c r="AY3570" s="76"/>
      <c r="AZ3570" s="76"/>
      <c r="BB3570" s="76"/>
      <c r="BC3570" s="76"/>
      <c r="BE3570" s="76"/>
      <c r="BF3570" s="76"/>
      <c r="BH3570" s="76"/>
      <c r="BI3570" s="76"/>
      <c r="BK3570" s="76"/>
      <c r="BL3570" s="76"/>
      <c r="BN3570" s="76"/>
      <c r="BO3570" s="76"/>
      <c r="BQ3570" s="76"/>
      <c r="BR3570" s="76"/>
      <c r="BT3570" s="76"/>
      <c r="BU3570" s="76"/>
      <c r="BW3570" s="76"/>
      <c r="BX3570" s="76"/>
    </row>
    <row r="3571" spans="1:76" ht="12.75" customHeight="1">
      <c r="A3571" s="2"/>
      <c r="B3571" s="2"/>
      <c r="C3571" s="2"/>
      <c r="D3571" s="75"/>
      <c r="F3571" s="76"/>
      <c r="G3571" s="76"/>
      <c r="I3571" s="76"/>
      <c r="J3571" s="76"/>
      <c r="L3571" s="76"/>
      <c r="M3571" s="76"/>
      <c r="O3571" s="76"/>
      <c r="P3571" s="76"/>
      <c r="R3571" s="76"/>
      <c r="S3571" s="76"/>
      <c r="U3571" s="76"/>
      <c r="V3571" s="76"/>
      <c r="X3571" s="76"/>
      <c r="Y3571" s="76"/>
      <c r="AA3571" s="76"/>
      <c r="AB3571" s="76"/>
      <c r="AD3571" s="76"/>
      <c r="AE3571" s="76"/>
      <c r="AG3571" s="76"/>
      <c r="AH3571" s="76"/>
      <c r="AJ3571" s="76"/>
      <c r="AK3571" s="76"/>
      <c r="AM3571" s="76"/>
      <c r="AN3571" s="76"/>
      <c r="AP3571" s="76"/>
      <c r="AQ3571" s="76"/>
      <c r="AS3571" s="76"/>
      <c r="AT3571" s="76"/>
      <c r="AV3571" s="76"/>
      <c r="AW3571" s="76"/>
      <c r="AY3571" s="76"/>
      <c r="AZ3571" s="76"/>
      <c r="BB3571" s="76"/>
      <c r="BC3571" s="76"/>
      <c r="BE3571" s="76"/>
      <c r="BF3571" s="76"/>
      <c r="BH3571" s="76"/>
      <c r="BI3571" s="76"/>
      <c r="BK3571" s="76"/>
      <c r="BL3571" s="76"/>
      <c r="BN3571" s="76"/>
      <c r="BO3571" s="76"/>
      <c r="BQ3571" s="76"/>
      <c r="BR3571" s="76"/>
      <c r="BT3571" s="76"/>
      <c r="BU3571" s="76"/>
      <c r="BW3571" s="76"/>
      <c r="BX3571" s="76"/>
    </row>
    <row r="3572" spans="1:76" ht="12.75" customHeight="1">
      <c r="A3572" s="2"/>
      <c r="B3572" s="2"/>
      <c r="C3572" s="2"/>
      <c r="D3572" s="75"/>
      <c r="F3572" s="76"/>
      <c r="G3572" s="76"/>
      <c r="I3572" s="76"/>
      <c r="J3572" s="76"/>
      <c r="L3572" s="76"/>
      <c r="M3572" s="76"/>
      <c r="O3572" s="76"/>
      <c r="P3572" s="76"/>
      <c r="R3572" s="76"/>
      <c r="S3572" s="76"/>
      <c r="U3572" s="76"/>
      <c r="V3572" s="76"/>
      <c r="X3572" s="76"/>
      <c r="Y3572" s="76"/>
      <c r="AA3572" s="76"/>
      <c r="AB3572" s="76"/>
      <c r="AD3572" s="76"/>
      <c r="AE3572" s="76"/>
      <c r="AG3572" s="76"/>
      <c r="AH3572" s="76"/>
      <c r="AJ3572" s="76"/>
      <c r="AK3572" s="76"/>
      <c r="AM3572" s="76"/>
      <c r="AN3572" s="76"/>
      <c r="AP3572" s="76"/>
      <c r="AQ3572" s="76"/>
      <c r="AS3572" s="76"/>
      <c r="AT3572" s="76"/>
      <c r="AV3572" s="76"/>
      <c r="AW3572" s="76"/>
      <c r="AY3572" s="76"/>
      <c r="AZ3572" s="76"/>
      <c r="BB3572" s="76"/>
      <c r="BC3572" s="76"/>
      <c r="BE3572" s="76"/>
      <c r="BF3572" s="76"/>
      <c r="BH3572" s="76"/>
      <c r="BI3572" s="76"/>
      <c r="BK3572" s="76"/>
      <c r="BL3572" s="76"/>
      <c r="BN3572" s="76"/>
      <c r="BO3572" s="76"/>
      <c r="BQ3572" s="76"/>
      <c r="BR3572" s="76"/>
      <c r="BT3572" s="76"/>
      <c r="BU3572" s="76"/>
      <c r="BW3572" s="76"/>
      <c r="BX3572" s="76"/>
    </row>
    <row r="3573" spans="1:76" ht="12.75" customHeight="1">
      <c r="A3573" s="2"/>
      <c r="B3573" s="2"/>
      <c r="C3573" s="2"/>
      <c r="D3573" s="75"/>
      <c r="F3573" s="76"/>
      <c r="G3573" s="76"/>
      <c r="I3573" s="76"/>
      <c r="J3573" s="76"/>
      <c r="L3573" s="76"/>
      <c r="M3573" s="76"/>
      <c r="O3573" s="76"/>
      <c r="P3573" s="76"/>
      <c r="R3573" s="76"/>
      <c r="S3573" s="76"/>
      <c r="U3573" s="76"/>
      <c r="V3573" s="76"/>
      <c r="X3573" s="76"/>
      <c r="Y3573" s="76"/>
      <c r="AA3573" s="76"/>
      <c r="AB3573" s="76"/>
      <c r="AD3573" s="76"/>
      <c r="AE3573" s="76"/>
      <c r="AG3573" s="76"/>
      <c r="AH3573" s="76"/>
      <c r="AJ3573" s="76"/>
      <c r="AK3573" s="76"/>
      <c r="AM3573" s="76"/>
      <c r="AN3573" s="76"/>
      <c r="AP3573" s="76"/>
      <c r="AQ3573" s="76"/>
      <c r="AS3573" s="76"/>
      <c r="AT3573" s="76"/>
      <c r="AV3573" s="76"/>
      <c r="AW3573" s="76"/>
      <c r="AY3573" s="76"/>
      <c r="AZ3573" s="76"/>
      <c r="BB3573" s="76"/>
      <c r="BC3573" s="76"/>
      <c r="BE3573" s="76"/>
      <c r="BF3573" s="76"/>
      <c r="BH3573" s="76"/>
      <c r="BI3573" s="76"/>
      <c r="BK3573" s="76"/>
      <c r="BL3573" s="76"/>
      <c r="BN3573" s="76"/>
      <c r="BO3573" s="76"/>
      <c r="BQ3573" s="76"/>
      <c r="BR3573" s="76"/>
      <c r="BT3573" s="76"/>
      <c r="BU3573" s="76"/>
      <c r="BW3573" s="76"/>
      <c r="BX3573" s="76"/>
    </row>
    <row r="3574" spans="1:76" ht="12.75" customHeight="1">
      <c r="A3574" s="2"/>
      <c r="B3574" s="2"/>
      <c r="C3574" s="2"/>
      <c r="D3574" s="75"/>
      <c r="F3574" s="76"/>
      <c r="G3574" s="76"/>
      <c r="I3574" s="76"/>
      <c r="J3574" s="76"/>
      <c r="L3574" s="76"/>
      <c r="M3574" s="76"/>
      <c r="O3574" s="76"/>
      <c r="P3574" s="76"/>
      <c r="R3574" s="76"/>
      <c r="S3574" s="76"/>
      <c r="U3574" s="76"/>
      <c r="V3574" s="76"/>
      <c r="X3574" s="76"/>
      <c r="Y3574" s="76"/>
      <c r="AA3574" s="76"/>
      <c r="AB3574" s="76"/>
      <c r="AD3574" s="76"/>
      <c r="AE3574" s="76"/>
      <c r="AG3574" s="76"/>
      <c r="AH3574" s="76"/>
      <c r="AJ3574" s="76"/>
      <c r="AK3574" s="76"/>
      <c r="AM3574" s="76"/>
      <c r="AN3574" s="76"/>
      <c r="AP3574" s="76"/>
      <c r="AQ3574" s="76"/>
      <c r="AS3574" s="76"/>
      <c r="AT3574" s="76"/>
      <c r="AV3574" s="76"/>
      <c r="AW3574" s="76"/>
      <c r="AY3574" s="76"/>
      <c r="AZ3574" s="76"/>
      <c r="BB3574" s="76"/>
      <c r="BC3574" s="76"/>
      <c r="BE3574" s="76"/>
      <c r="BF3574" s="76"/>
      <c r="BH3574" s="76"/>
      <c r="BI3574" s="76"/>
      <c r="BK3574" s="76"/>
      <c r="BL3574" s="76"/>
      <c r="BN3574" s="76"/>
      <c r="BO3574" s="76"/>
      <c r="BQ3574" s="76"/>
      <c r="BR3574" s="76"/>
      <c r="BT3574" s="76"/>
      <c r="BU3574" s="76"/>
      <c r="BW3574" s="76"/>
      <c r="BX3574" s="76"/>
    </row>
    <row r="3575" spans="1:76" ht="12.75" customHeight="1">
      <c r="A3575" s="2"/>
      <c r="B3575" s="2"/>
      <c r="C3575" s="2"/>
      <c r="D3575" s="75"/>
      <c r="F3575" s="76"/>
      <c r="G3575" s="76"/>
      <c r="I3575" s="76"/>
      <c r="J3575" s="76"/>
      <c r="L3575" s="76"/>
      <c r="M3575" s="76"/>
      <c r="O3575" s="76"/>
      <c r="P3575" s="76"/>
      <c r="R3575" s="76"/>
      <c r="S3575" s="76"/>
      <c r="U3575" s="76"/>
      <c r="V3575" s="76"/>
      <c r="X3575" s="76"/>
      <c r="Y3575" s="76"/>
      <c r="AA3575" s="76"/>
      <c r="AB3575" s="76"/>
      <c r="AD3575" s="76"/>
      <c r="AE3575" s="76"/>
      <c r="AG3575" s="76"/>
      <c r="AH3575" s="76"/>
      <c r="AJ3575" s="76"/>
      <c r="AK3575" s="76"/>
      <c r="AM3575" s="76"/>
      <c r="AN3575" s="76"/>
      <c r="AP3575" s="76"/>
      <c r="AQ3575" s="76"/>
      <c r="AS3575" s="76"/>
      <c r="AT3575" s="76"/>
      <c r="AV3575" s="76"/>
      <c r="AW3575" s="76"/>
      <c r="AY3575" s="76"/>
      <c r="AZ3575" s="76"/>
      <c r="BB3575" s="76"/>
      <c r="BC3575" s="76"/>
      <c r="BE3575" s="76"/>
      <c r="BF3575" s="76"/>
      <c r="BH3575" s="76"/>
      <c r="BI3575" s="76"/>
      <c r="BK3575" s="76"/>
      <c r="BL3575" s="76"/>
      <c r="BN3575" s="76"/>
      <c r="BO3575" s="76"/>
      <c r="BQ3575" s="76"/>
      <c r="BR3575" s="76"/>
      <c r="BT3575" s="76"/>
      <c r="BU3575" s="76"/>
      <c r="BW3575" s="76"/>
      <c r="BX3575" s="76"/>
    </row>
    <row r="3576" spans="1:76" ht="12.75" customHeight="1">
      <c r="A3576" s="2"/>
      <c r="B3576" s="2"/>
      <c r="C3576" s="2"/>
      <c r="D3576" s="75"/>
      <c r="F3576" s="76"/>
      <c r="G3576" s="76"/>
      <c r="I3576" s="76"/>
      <c r="J3576" s="76"/>
      <c r="L3576" s="76"/>
      <c r="M3576" s="76"/>
      <c r="O3576" s="76"/>
      <c r="P3576" s="76"/>
      <c r="R3576" s="76"/>
      <c r="S3576" s="76"/>
      <c r="U3576" s="76"/>
      <c r="V3576" s="76"/>
      <c r="X3576" s="76"/>
      <c r="Y3576" s="76"/>
      <c r="AA3576" s="76"/>
      <c r="AB3576" s="76"/>
      <c r="AD3576" s="76"/>
      <c r="AE3576" s="76"/>
      <c r="AG3576" s="76"/>
      <c r="AH3576" s="76"/>
      <c r="AJ3576" s="76"/>
      <c r="AK3576" s="76"/>
      <c r="AM3576" s="76"/>
      <c r="AN3576" s="76"/>
      <c r="AP3576" s="76"/>
      <c r="AQ3576" s="76"/>
      <c r="AS3576" s="76"/>
      <c r="AT3576" s="76"/>
      <c r="AV3576" s="76"/>
      <c r="AW3576" s="76"/>
      <c r="AY3576" s="76"/>
      <c r="AZ3576" s="76"/>
      <c r="BB3576" s="76"/>
      <c r="BC3576" s="76"/>
      <c r="BE3576" s="76"/>
      <c r="BF3576" s="76"/>
      <c r="BH3576" s="76"/>
      <c r="BI3576" s="76"/>
      <c r="BK3576" s="76"/>
      <c r="BL3576" s="76"/>
      <c r="BN3576" s="76"/>
      <c r="BO3576" s="76"/>
      <c r="BQ3576" s="76"/>
      <c r="BR3576" s="76"/>
      <c r="BT3576" s="76"/>
      <c r="BU3576" s="76"/>
      <c r="BW3576" s="76"/>
      <c r="BX3576" s="76"/>
    </row>
    <row r="3577" spans="1:76" ht="12.75" customHeight="1">
      <c r="A3577" s="2"/>
      <c r="B3577" s="2"/>
      <c r="C3577" s="2"/>
      <c r="D3577" s="75"/>
      <c r="F3577" s="76"/>
      <c r="G3577" s="76"/>
      <c r="I3577" s="76"/>
      <c r="J3577" s="76"/>
      <c r="L3577" s="76"/>
      <c r="M3577" s="76"/>
      <c r="O3577" s="76"/>
      <c r="P3577" s="76"/>
      <c r="R3577" s="76"/>
      <c r="S3577" s="76"/>
      <c r="U3577" s="76"/>
      <c r="V3577" s="76"/>
      <c r="X3577" s="76"/>
      <c r="Y3577" s="76"/>
      <c r="AA3577" s="76"/>
      <c r="AB3577" s="76"/>
      <c r="AD3577" s="76"/>
      <c r="AE3577" s="76"/>
      <c r="AG3577" s="76"/>
      <c r="AH3577" s="76"/>
      <c r="AJ3577" s="76"/>
      <c r="AK3577" s="76"/>
      <c r="AM3577" s="76"/>
      <c r="AN3577" s="76"/>
      <c r="AP3577" s="76"/>
      <c r="AQ3577" s="76"/>
      <c r="AS3577" s="76"/>
      <c r="AT3577" s="76"/>
      <c r="AV3577" s="76"/>
      <c r="AW3577" s="76"/>
      <c r="AY3577" s="76"/>
      <c r="AZ3577" s="76"/>
      <c r="BB3577" s="76"/>
      <c r="BC3577" s="76"/>
      <c r="BE3577" s="76"/>
      <c r="BF3577" s="76"/>
      <c r="BH3577" s="76"/>
      <c r="BI3577" s="76"/>
      <c r="BK3577" s="76"/>
      <c r="BL3577" s="76"/>
      <c r="BN3577" s="76"/>
      <c r="BO3577" s="76"/>
      <c r="BQ3577" s="76"/>
      <c r="BR3577" s="76"/>
      <c r="BT3577" s="76"/>
      <c r="BU3577" s="76"/>
      <c r="BW3577" s="76"/>
      <c r="BX3577" s="76"/>
    </row>
    <row r="3578" spans="1:76" ht="12.75" customHeight="1">
      <c r="A3578" s="2"/>
      <c r="B3578" s="2"/>
      <c r="C3578" s="2"/>
      <c r="D3578" s="75"/>
      <c r="F3578" s="76"/>
      <c r="G3578" s="76"/>
      <c r="I3578" s="76"/>
      <c r="J3578" s="76"/>
      <c r="L3578" s="76"/>
      <c r="M3578" s="76"/>
      <c r="O3578" s="76"/>
      <c r="P3578" s="76"/>
      <c r="R3578" s="76"/>
      <c r="S3578" s="76"/>
      <c r="U3578" s="76"/>
      <c r="V3578" s="76"/>
      <c r="X3578" s="76"/>
      <c r="Y3578" s="76"/>
      <c r="AA3578" s="76"/>
      <c r="AB3578" s="76"/>
      <c r="AD3578" s="76"/>
      <c r="AE3578" s="76"/>
      <c r="AG3578" s="76"/>
      <c r="AH3578" s="76"/>
      <c r="AJ3578" s="76"/>
      <c r="AK3578" s="76"/>
      <c r="AM3578" s="76"/>
      <c r="AN3578" s="76"/>
      <c r="AP3578" s="76"/>
      <c r="AQ3578" s="76"/>
      <c r="AS3578" s="76"/>
      <c r="AT3578" s="76"/>
      <c r="AV3578" s="76"/>
      <c r="AW3578" s="76"/>
      <c r="AY3578" s="76"/>
      <c r="AZ3578" s="76"/>
      <c r="BB3578" s="76"/>
      <c r="BC3578" s="76"/>
      <c r="BE3578" s="76"/>
      <c r="BF3578" s="76"/>
      <c r="BH3578" s="76"/>
      <c r="BI3578" s="76"/>
      <c r="BK3578" s="76"/>
      <c r="BL3578" s="76"/>
      <c r="BN3578" s="76"/>
      <c r="BO3578" s="76"/>
      <c r="BQ3578" s="76"/>
      <c r="BR3578" s="76"/>
      <c r="BT3578" s="76"/>
      <c r="BU3578" s="76"/>
      <c r="BW3578" s="76"/>
      <c r="BX3578" s="76"/>
    </row>
    <row r="3579" spans="1:76" ht="12.75" customHeight="1">
      <c r="A3579" s="2"/>
      <c r="B3579" s="2"/>
      <c r="C3579" s="2"/>
      <c r="D3579" s="75"/>
      <c r="F3579" s="76"/>
      <c r="G3579" s="76"/>
      <c r="I3579" s="76"/>
      <c r="J3579" s="76"/>
      <c r="L3579" s="76"/>
      <c r="M3579" s="76"/>
      <c r="O3579" s="76"/>
      <c r="P3579" s="76"/>
      <c r="R3579" s="76"/>
      <c r="S3579" s="76"/>
      <c r="U3579" s="76"/>
      <c r="V3579" s="76"/>
      <c r="X3579" s="76"/>
      <c r="Y3579" s="76"/>
      <c r="AA3579" s="76"/>
      <c r="AB3579" s="76"/>
      <c r="AD3579" s="76"/>
      <c r="AE3579" s="76"/>
      <c r="AG3579" s="76"/>
      <c r="AH3579" s="76"/>
      <c r="AJ3579" s="76"/>
      <c r="AK3579" s="76"/>
      <c r="AM3579" s="76"/>
      <c r="AN3579" s="76"/>
      <c r="AP3579" s="76"/>
      <c r="AQ3579" s="76"/>
      <c r="AS3579" s="76"/>
      <c r="AT3579" s="76"/>
      <c r="AV3579" s="76"/>
      <c r="AW3579" s="76"/>
      <c r="AY3579" s="76"/>
      <c r="AZ3579" s="76"/>
      <c r="BB3579" s="76"/>
      <c r="BC3579" s="76"/>
      <c r="BE3579" s="76"/>
      <c r="BF3579" s="76"/>
      <c r="BH3579" s="76"/>
      <c r="BI3579" s="76"/>
      <c r="BK3579" s="76"/>
      <c r="BL3579" s="76"/>
      <c r="BN3579" s="76"/>
      <c r="BO3579" s="76"/>
      <c r="BQ3579" s="76"/>
      <c r="BR3579" s="76"/>
      <c r="BT3579" s="76"/>
      <c r="BU3579" s="76"/>
      <c r="BW3579" s="76"/>
      <c r="BX3579" s="76"/>
    </row>
    <row r="3580" spans="1:76" ht="12.75" customHeight="1">
      <c r="A3580" s="2"/>
      <c r="B3580" s="2"/>
      <c r="C3580" s="2"/>
      <c r="D3580" s="75"/>
      <c r="F3580" s="76"/>
      <c r="G3580" s="76"/>
      <c r="I3580" s="76"/>
      <c r="J3580" s="76"/>
      <c r="L3580" s="76"/>
      <c r="M3580" s="76"/>
      <c r="O3580" s="76"/>
      <c r="P3580" s="76"/>
      <c r="R3580" s="76"/>
      <c r="S3580" s="76"/>
      <c r="U3580" s="76"/>
      <c r="V3580" s="76"/>
      <c r="X3580" s="76"/>
      <c r="Y3580" s="76"/>
      <c r="AA3580" s="76"/>
      <c r="AB3580" s="76"/>
      <c r="AD3580" s="76"/>
      <c r="AE3580" s="76"/>
      <c r="AG3580" s="76"/>
      <c r="AH3580" s="76"/>
      <c r="AJ3580" s="76"/>
      <c r="AK3580" s="76"/>
      <c r="AM3580" s="76"/>
      <c r="AN3580" s="76"/>
      <c r="AP3580" s="76"/>
      <c r="AQ3580" s="76"/>
      <c r="AS3580" s="76"/>
      <c r="AT3580" s="76"/>
      <c r="AV3580" s="76"/>
      <c r="AW3580" s="76"/>
      <c r="AY3580" s="76"/>
      <c r="AZ3580" s="76"/>
      <c r="BB3580" s="76"/>
      <c r="BC3580" s="76"/>
      <c r="BE3580" s="76"/>
      <c r="BF3580" s="76"/>
      <c r="BH3580" s="76"/>
      <c r="BI3580" s="76"/>
      <c r="BK3580" s="76"/>
      <c r="BL3580" s="76"/>
      <c r="BN3580" s="76"/>
      <c r="BO3580" s="76"/>
      <c r="BQ3580" s="76"/>
      <c r="BR3580" s="76"/>
      <c r="BT3580" s="76"/>
      <c r="BU3580" s="76"/>
      <c r="BW3580" s="76"/>
      <c r="BX3580" s="76"/>
    </row>
    <row r="3581" spans="1:76" ht="12.75" customHeight="1">
      <c r="A3581" s="2"/>
      <c r="B3581" s="2"/>
      <c r="C3581" s="2"/>
      <c r="D3581" s="75"/>
      <c r="F3581" s="76"/>
      <c r="G3581" s="76"/>
      <c r="I3581" s="76"/>
      <c r="J3581" s="76"/>
      <c r="L3581" s="76"/>
      <c r="M3581" s="76"/>
      <c r="O3581" s="76"/>
      <c r="P3581" s="76"/>
      <c r="R3581" s="76"/>
      <c r="S3581" s="76"/>
      <c r="U3581" s="76"/>
      <c r="V3581" s="76"/>
      <c r="X3581" s="76"/>
      <c r="Y3581" s="76"/>
      <c r="AA3581" s="76"/>
      <c r="AB3581" s="76"/>
      <c r="AD3581" s="76"/>
      <c r="AE3581" s="76"/>
      <c r="AG3581" s="76"/>
      <c r="AH3581" s="76"/>
      <c r="AJ3581" s="76"/>
      <c r="AK3581" s="76"/>
      <c r="AM3581" s="76"/>
      <c r="AN3581" s="76"/>
      <c r="AP3581" s="76"/>
      <c r="AQ3581" s="76"/>
      <c r="AS3581" s="76"/>
      <c r="AT3581" s="76"/>
      <c r="AV3581" s="76"/>
      <c r="AW3581" s="76"/>
      <c r="AY3581" s="76"/>
      <c r="AZ3581" s="76"/>
      <c r="BB3581" s="76"/>
      <c r="BC3581" s="76"/>
      <c r="BE3581" s="76"/>
      <c r="BF3581" s="76"/>
      <c r="BH3581" s="76"/>
      <c r="BI3581" s="76"/>
      <c r="BK3581" s="76"/>
      <c r="BL3581" s="76"/>
      <c r="BN3581" s="76"/>
      <c r="BO3581" s="76"/>
      <c r="BQ3581" s="76"/>
      <c r="BR3581" s="76"/>
      <c r="BT3581" s="76"/>
      <c r="BU3581" s="76"/>
      <c r="BW3581" s="76"/>
      <c r="BX3581" s="76"/>
    </row>
    <row r="3582" spans="1:76" ht="12.75" customHeight="1">
      <c r="A3582" s="2"/>
      <c r="B3582" s="2"/>
      <c r="C3582" s="2"/>
      <c r="D3582" s="75"/>
      <c r="F3582" s="76"/>
      <c r="G3582" s="76"/>
      <c r="I3582" s="76"/>
      <c r="J3582" s="76"/>
      <c r="L3582" s="76"/>
      <c r="M3582" s="76"/>
      <c r="O3582" s="76"/>
      <c r="P3582" s="76"/>
      <c r="R3582" s="76"/>
      <c r="S3582" s="76"/>
      <c r="U3582" s="76"/>
      <c r="V3582" s="76"/>
      <c r="X3582" s="76"/>
      <c r="Y3582" s="76"/>
      <c r="AA3582" s="76"/>
      <c r="AB3582" s="76"/>
      <c r="AD3582" s="76"/>
      <c r="AE3582" s="76"/>
      <c r="AG3582" s="76"/>
      <c r="AH3582" s="76"/>
      <c r="AJ3582" s="76"/>
      <c r="AK3582" s="76"/>
      <c r="AM3582" s="76"/>
      <c r="AN3582" s="76"/>
      <c r="AP3582" s="76"/>
      <c r="AQ3582" s="76"/>
      <c r="AS3582" s="76"/>
      <c r="AT3582" s="76"/>
      <c r="AV3582" s="76"/>
      <c r="AW3582" s="76"/>
      <c r="AY3582" s="76"/>
      <c r="AZ3582" s="76"/>
      <c r="BB3582" s="76"/>
      <c r="BC3582" s="76"/>
      <c r="BE3582" s="76"/>
      <c r="BF3582" s="76"/>
      <c r="BH3582" s="76"/>
      <c r="BI3582" s="76"/>
      <c r="BK3582" s="76"/>
      <c r="BL3582" s="76"/>
      <c r="BN3582" s="76"/>
      <c r="BO3582" s="76"/>
      <c r="BQ3582" s="76"/>
      <c r="BR3582" s="76"/>
      <c r="BT3582" s="76"/>
      <c r="BU3582" s="76"/>
      <c r="BW3582" s="76"/>
      <c r="BX3582" s="76"/>
    </row>
    <row r="3583" spans="1:76" ht="12.75" customHeight="1">
      <c r="A3583" s="2"/>
      <c r="B3583" s="2"/>
      <c r="C3583" s="2"/>
      <c r="D3583" s="75"/>
      <c r="F3583" s="76"/>
      <c r="G3583" s="76"/>
      <c r="I3583" s="76"/>
      <c r="J3583" s="76"/>
      <c r="L3583" s="76"/>
      <c r="M3583" s="76"/>
      <c r="O3583" s="76"/>
      <c r="P3583" s="76"/>
      <c r="R3583" s="76"/>
      <c r="S3583" s="76"/>
      <c r="U3583" s="76"/>
      <c r="V3583" s="76"/>
      <c r="X3583" s="76"/>
      <c r="Y3583" s="76"/>
      <c r="AA3583" s="76"/>
      <c r="AB3583" s="76"/>
      <c r="AD3583" s="76"/>
      <c r="AE3583" s="76"/>
      <c r="AG3583" s="76"/>
      <c r="AH3583" s="76"/>
      <c r="AJ3583" s="76"/>
      <c r="AK3583" s="76"/>
      <c r="AM3583" s="76"/>
      <c r="AN3583" s="76"/>
      <c r="AP3583" s="76"/>
      <c r="AQ3583" s="76"/>
      <c r="AS3583" s="76"/>
      <c r="AT3583" s="76"/>
      <c r="AV3583" s="76"/>
      <c r="AW3583" s="76"/>
      <c r="AY3583" s="76"/>
      <c r="AZ3583" s="76"/>
      <c r="BB3583" s="76"/>
      <c r="BC3583" s="76"/>
      <c r="BE3583" s="76"/>
      <c r="BF3583" s="76"/>
      <c r="BH3583" s="76"/>
      <c r="BI3583" s="76"/>
      <c r="BK3583" s="76"/>
      <c r="BL3583" s="76"/>
      <c r="BN3583" s="76"/>
      <c r="BO3583" s="76"/>
      <c r="BQ3583" s="76"/>
      <c r="BR3583" s="76"/>
      <c r="BT3583" s="76"/>
      <c r="BU3583" s="76"/>
      <c r="BW3583" s="76"/>
      <c r="BX3583" s="76"/>
    </row>
    <row r="3584" spans="1:76" ht="12.75" customHeight="1">
      <c r="A3584" s="2"/>
      <c r="B3584" s="2"/>
      <c r="C3584" s="2"/>
      <c r="D3584" s="75"/>
      <c r="F3584" s="76"/>
      <c r="G3584" s="76"/>
      <c r="I3584" s="76"/>
      <c r="J3584" s="76"/>
      <c r="L3584" s="76"/>
      <c r="M3584" s="76"/>
      <c r="O3584" s="76"/>
      <c r="P3584" s="76"/>
      <c r="R3584" s="76"/>
      <c r="S3584" s="76"/>
      <c r="U3584" s="76"/>
      <c r="V3584" s="76"/>
      <c r="X3584" s="76"/>
      <c r="Y3584" s="76"/>
      <c r="AA3584" s="76"/>
      <c r="AB3584" s="76"/>
      <c r="AD3584" s="76"/>
      <c r="AE3584" s="76"/>
      <c r="AG3584" s="76"/>
      <c r="AH3584" s="76"/>
      <c r="AJ3584" s="76"/>
      <c r="AK3584" s="76"/>
      <c r="AM3584" s="76"/>
      <c r="AN3584" s="76"/>
      <c r="AP3584" s="76"/>
      <c r="AQ3584" s="76"/>
      <c r="AS3584" s="76"/>
      <c r="AT3584" s="76"/>
      <c r="AV3584" s="76"/>
      <c r="AW3584" s="76"/>
      <c r="AY3584" s="76"/>
      <c r="AZ3584" s="76"/>
      <c r="BB3584" s="76"/>
      <c r="BC3584" s="76"/>
      <c r="BE3584" s="76"/>
      <c r="BF3584" s="76"/>
      <c r="BH3584" s="76"/>
      <c r="BI3584" s="76"/>
      <c r="BK3584" s="76"/>
      <c r="BL3584" s="76"/>
      <c r="BN3584" s="76"/>
      <c r="BO3584" s="76"/>
      <c r="BQ3584" s="76"/>
      <c r="BR3584" s="76"/>
      <c r="BT3584" s="76"/>
      <c r="BU3584" s="76"/>
      <c r="BW3584" s="76"/>
      <c r="BX3584" s="76"/>
    </row>
    <row r="3585" spans="1:76" ht="12.75" customHeight="1">
      <c r="A3585" s="2"/>
      <c r="B3585" s="2"/>
      <c r="C3585" s="2"/>
      <c r="D3585" s="75"/>
      <c r="F3585" s="76"/>
      <c r="G3585" s="76"/>
      <c r="I3585" s="76"/>
      <c r="J3585" s="76"/>
      <c r="L3585" s="76"/>
      <c r="M3585" s="76"/>
      <c r="O3585" s="76"/>
      <c r="P3585" s="76"/>
      <c r="R3585" s="76"/>
      <c r="S3585" s="76"/>
      <c r="U3585" s="76"/>
      <c r="V3585" s="76"/>
      <c r="X3585" s="76"/>
      <c r="Y3585" s="76"/>
      <c r="AA3585" s="76"/>
      <c r="AB3585" s="76"/>
      <c r="AD3585" s="76"/>
      <c r="AE3585" s="76"/>
      <c r="AG3585" s="76"/>
      <c r="AH3585" s="76"/>
      <c r="AJ3585" s="76"/>
      <c r="AK3585" s="76"/>
      <c r="AM3585" s="76"/>
      <c r="AN3585" s="76"/>
      <c r="AP3585" s="76"/>
      <c r="AQ3585" s="76"/>
      <c r="AS3585" s="76"/>
      <c r="AT3585" s="76"/>
      <c r="AV3585" s="76"/>
      <c r="AW3585" s="76"/>
      <c r="AY3585" s="76"/>
      <c r="AZ3585" s="76"/>
      <c r="BB3585" s="76"/>
      <c r="BC3585" s="76"/>
      <c r="BE3585" s="76"/>
      <c r="BF3585" s="76"/>
      <c r="BH3585" s="76"/>
      <c r="BI3585" s="76"/>
      <c r="BK3585" s="76"/>
      <c r="BL3585" s="76"/>
      <c r="BN3585" s="76"/>
      <c r="BO3585" s="76"/>
      <c r="BQ3585" s="76"/>
      <c r="BR3585" s="76"/>
      <c r="BT3585" s="76"/>
      <c r="BU3585" s="76"/>
      <c r="BW3585" s="76"/>
      <c r="BX3585" s="76"/>
    </row>
    <row r="3586" spans="1:76" ht="12.75" customHeight="1">
      <c r="A3586" s="2"/>
      <c r="B3586" s="2"/>
      <c r="C3586" s="2"/>
      <c r="D3586" s="75"/>
      <c r="F3586" s="76"/>
      <c r="G3586" s="76"/>
      <c r="I3586" s="76"/>
      <c r="J3586" s="76"/>
      <c r="L3586" s="76"/>
      <c r="M3586" s="76"/>
      <c r="O3586" s="76"/>
      <c r="P3586" s="76"/>
      <c r="R3586" s="76"/>
      <c r="S3586" s="76"/>
      <c r="U3586" s="76"/>
      <c r="V3586" s="76"/>
      <c r="X3586" s="76"/>
      <c r="Y3586" s="76"/>
      <c r="AA3586" s="76"/>
      <c r="AB3586" s="76"/>
      <c r="AD3586" s="76"/>
      <c r="AE3586" s="76"/>
      <c r="AG3586" s="76"/>
      <c r="AH3586" s="76"/>
      <c r="AJ3586" s="76"/>
      <c r="AK3586" s="76"/>
      <c r="AM3586" s="76"/>
      <c r="AN3586" s="76"/>
      <c r="AP3586" s="76"/>
      <c r="AQ3586" s="76"/>
      <c r="AS3586" s="76"/>
      <c r="AT3586" s="76"/>
      <c r="AV3586" s="76"/>
      <c r="AW3586" s="76"/>
      <c r="AY3586" s="76"/>
      <c r="AZ3586" s="76"/>
      <c r="BB3586" s="76"/>
      <c r="BC3586" s="76"/>
      <c r="BE3586" s="76"/>
      <c r="BF3586" s="76"/>
      <c r="BH3586" s="76"/>
      <c r="BI3586" s="76"/>
      <c r="BK3586" s="76"/>
      <c r="BL3586" s="76"/>
      <c r="BN3586" s="76"/>
      <c r="BO3586" s="76"/>
      <c r="BQ3586" s="76"/>
      <c r="BR3586" s="76"/>
      <c r="BT3586" s="76"/>
      <c r="BU3586" s="76"/>
      <c r="BW3586" s="76"/>
      <c r="BX3586" s="76"/>
    </row>
    <row r="3587" spans="1:76" ht="12.75" customHeight="1">
      <c r="A3587" s="2"/>
      <c r="B3587" s="2"/>
      <c r="C3587" s="2"/>
      <c r="D3587" s="75"/>
      <c r="F3587" s="76"/>
      <c r="G3587" s="76"/>
      <c r="I3587" s="76"/>
      <c r="J3587" s="76"/>
      <c r="L3587" s="76"/>
      <c r="M3587" s="76"/>
      <c r="O3587" s="76"/>
      <c r="P3587" s="76"/>
      <c r="R3587" s="76"/>
      <c r="S3587" s="76"/>
      <c r="U3587" s="76"/>
      <c r="V3587" s="76"/>
      <c r="X3587" s="76"/>
      <c r="Y3587" s="76"/>
      <c r="AA3587" s="76"/>
      <c r="AB3587" s="76"/>
      <c r="AD3587" s="76"/>
      <c r="AE3587" s="76"/>
      <c r="AG3587" s="76"/>
      <c r="AH3587" s="76"/>
      <c r="AJ3587" s="76"/>
      <c r="AK3587" s="76"/>
      <c r="AM3587" s="76"/>
      <c r="AN3587" s="76"/>
      <c r="AP3587" s="76"/>
      <c r="AQ3587" s="76"/>
      <c r="AS3587" s="76"/>
      <c r="AT3587" s="76"/>
      <c r="AV3587" s="76"/>
      <c r="AW3587" s="76"/>
      <c r="AY3587" s="76"/>
      <c r="AZ3587" s="76"/>
      <c r="BB3587" s="76"/>
      <c r="BC3587" s="76"/>
      <c r="BE3587" s="76"/>
      <c r="BF3587" s="76"/>
      <c r="BH3587" s="76"/>
      <c r="BI3587" s="76"/>
      <c r="BK3587" s="76"/>
      <c r="BL3587" s="76"/>
      <c r="BN3587" s="76"/>
      <c r="BO3587" s="76"/>
      <c r="BQ3587" s="76"/>
      <c r="BR3587" s="76"/>
      <c r="BT3587" s="76"/>
      <c r="BU3587" s="76"/>
      <c r="BW3587" s="76"/>
      <c r="BX3587" s="76"/>
    </row>
    <row r="3588" spans="1:76" ht="12.75" customHeight="1">
      <c r="A3588" s="2"/>
      <c r="B3588" s="2"/>
      <c r="C3588" s="2"/>
      <c r="D3588" s="75"/>
      <c r="F3588" s="76"/>
      <c r="G3588" s="76"/>
      <c r="I3588" s="76"/>
      <c r="J3588" s="76"/>
      <c r="L3588" s="76"/>
      <c r="M3588" s="76"/>
      <c r="O3588" s="76"/>
      <c r="P3588" s="76"/>
      <c r="R3588" s="76"/>
      <c r="S3588" s="76"/>
      <c r="U3588" s="76"/>
      <c r="V3588" s="76"/>
      <c r="X3588" s="76"/>
      <c r="Y3588" s="76"/>
      <c r="AA3588" s="76"/>
      <c r="AB3588" s="76"/>
      <c r="AD3588" s="76"/>
      <c r="AE3588" s="76"/>
      <c r="AG3588" s="76"/>
      <c r="AH3588" s="76"/>
      <c r="AJ3588" s="76"/>
      <c r="AK3588" s="76"/>
      <c r="AM3588" s="76"/>
      <c r="AN3588" s="76"/>
      <c r="AP3588" s="76"/>
      <c r="AQ3588" s="76"/>
      <c r="AS3588" s="76"/>
      <c r="AT3588" s="76"/>
      <c r="AV3588" s="76"/>
      <c r="AW3588" s="76"/>
      <c r="AY3588" s="76"/>
      <c r="AZ3588" s="76"/>
      <c r="BB3588" s="76"/>
      <c r="BC3588" s="76"/>
      <c r="BE3588" s="76"/>
      <c r="BF3588" s="76"/>
      <c r="BH3588" s="76"/>
      <c r="BI3588" s="76"/>
      <c r="BK3588" s="76"/>
      <c r="BL3588" s="76"/>
      <c r="BN3588" s="76"/>
      <c r="BO3588" s="76"/>
      <c r="BQ3588" s="76"/>
      <c r="BR3588" s="76"/>
      <c r="BT3588" s="76"/>
      <c r="BU3588" s="76"/>
      <c r="BW3588" s="76"/>
      <c r="BX3588" s="76"/>
    </row>
    <row r="3589" spans="1:76" ht="12.75" customHeight="1">
      <c r="A3589" s="2"/>
      <c r="B3589" s="2"/>
      <c r="C3589" s="2"/>
      <c r="D3589" s="75"/>
      <c r="F3589" s="76"/>
      <c r="G3589" s="76"/>
      <c r="I3589" s="76"/>
      <c r="J3589" s="76"/>
      <c r="L3589" s="76"/>
      <c r="M3589" s="76"/>
      <c r="O3589" s="76"/>
      <c r="P3589" s="76"/>
      <c r="R3589" s="76"/>
      <c r="S3589" s="76"/>
      <c r="U3589" s="76"/>
      <c r="V3589" s="76"/>
      <c r="X3589" s="76"/>
      <c r="Y3589" s="76"/>
      <c r="AA3589" s="76"/>
      <c r="AB3589" s="76"/>
      <c r="AD3589" s="76"/>
      <c r="AE3589" s="76"/>
      <c r="AG3589" s="76"/>
      <c r="AH3589" s="76"/>
      <c r="AJ3589" s="76"/>
      <c r="AK3589" s="76"/>
      <c r="AM3589" s="76"/>
      <c r="AN3589" s="76"/>
      <c r="AP3589" s="76"/>
      <c r="AQ3589" s="76"/>
      <c r="AS3589" s="76"/>
      <c r="AT3589" s="76"/>
      <c r="AV3589" s="76"/>
      <c r="AW3589" s="76"/>
      <c r="AY3589" s="76"/>
      <c r="AZ3589" s="76"/>
      <c r="BB3589" s="76"/>
      <c r="BC3589" s="76"/>
      <c r="BE3589" s="76"/>
      <c r="BF3589" s="76"/>
      <c r="BH3589" s="76"/>
      <c r="BI3589" s="76"/>
      <c r="BK3589" s="76"/>
      <c r="BL3589" s="76"/>
      <c r="BN3589" s="76"/>
      <c r="BO3589" s="76"/>
      <c r="BQ3589" s="76"/>
      <c r="BR3589" s="76"/>
      <c r="BT3589" s="76"/>
      <c r="BU3589" s="76"/>
      <c r="BW3589" s="76"/>
      <c r="BX3589" s="76"/>
    </row>
    <row r="3590" spans="1:76" ht="12.75" customHeight="1">
      <c r="A3590" s="2"/>
      <c r="B3590" s="2"/>
      <c r="C3590" s="2"/>
      <c r="D3590" s="75"/>
      <c r="F3590" s="76"/>
      <c r="G3590" s="76"/>
      <c r="I3590" s="76"/>
      <c r="J3590" s="76"/>
      <c r="L3590" s="76"/>
      <c r="M3590" s="76"/>
      <c r="O3590" s="76"/>
      <c r="P3590" s="76"/>
      <c r="R3590" s="76"/>
      <c r="S3590" s="76"/>
      <c r="U3590" s="76"/>
      <c r="V3590" s="76"/>
      <c r="X3590" s="76"/>
      <c r="Y3590" s="76"/>
      <c r="AA3590" s="76"/>
      <c r="AB3590" s="76"/>
      <c r="AD3590" s="76"/>
      <c r="AE3590" s="76"/>
      <c r="AG3590" s="76"/>
      <c r="AH3590" s="76"/>
      <c r="AJ3590" s="76"/>
      <c r="AK3590" s="76"/>
      <c r="AM3590" s="76"/>
      <c r="AN3590" s="76"/>
      <c r="AP3590" s="76"/>
      <c r="AQ3590" s="76"/>
      <c r="AS3590" s="76"/>
      <c r="AT3590" s="76"/>
      <c r="AV3590" s="76"/>
      <c r="AW3590" s="76"/>
      <c r="AY3590" s="76"/>
      <c r="AZ3590" s="76"/>
      <c r="BB3590" s="76"/>
      <c r="BC3590" s="76"/>
      <c r="BE3590" s="76"/>
      <c r="BF3590" s="76"/>
      <c r="BH3590" s="76"/>
      <c r="BI3590" s="76"/>
      <c r="BK3590" s="76"/>
      <c r="BL3590" s="76"/>
      <c r="BN3590" s="76"/>
      <c r="BO3590" s="76"/>
      <c r="BQ3590" s="76"/>
      <c r="BR3590" s="76"/>
      <c r="BT3590" s="76"/>
      <c r="BU3590" s="76"/>
      <c r="BW3590" s="76"/>
      <c r="BX3590" s="76"/>
    </row>
    <row r="3591" spans="1:76" ht="12.75" customHeight="1">
      <c r="A3591" s="2"/>
      <c r="B3591" s="2"/>
      <c r="C3591" s="2"/>
      <c r="D3591" s="75"/>
      <c r="F3591" s="76"/>
      <c r="G3591" s="76"/>
      <c r="I3591" s="76"/>
      <c r="J3591" s="76"/>
      <c r="L3591" s="76"/>
      <c r="M3591" s="76"/>
      <c r="O3591" s="76"/>
      <c r="P3591" s="76"/>
      <c r="R3591" s="76"/>
      <c r="S3591" s="76"/>
      <c r="U3591" s="76"/>
      <c r="V3591" s="76"/>
      <c r="X3591" s="76"/>
      <c r="Y3591" s="76"/>
      <c r="AA3591" s="76"/>
      <c r="AB3591" s="76"/>
      <c r="AD3591" s="76"/>
      <c r="AE3591" s="76"/>
      <c r="AG3591" s="76"/>
      <c r="AH3591" s="76"/>
      <c r="AJ3591" s="76"/>
      <c r="AK3591" s="76"/>
      <c r="AM3591" s="76"/>
      <c r="AN3591" s="76"/>
      <c r="AP3591" s="76"/>
      <c r="AQ3591" s="76"/>
      <c r="AS3591" s="76"/>
      <c r="AT3591" s="76"/>
      <c r="AV3591" s="76"/>
      <c r="AW3591" s="76"/>
      <c r="AY3591" s="76"/>
      <c r="AZ3591" s="76"/>
      <c r="BB3591" s="76"/>
      <c r="BC3591" s="76"/>
      <c r="BE3591" s="76"/>
      <c r="BF3591" s="76"/>
      <c r="BH3591" s="76"/>
      <c r="BI3591" s="76"/>
      <c r="BK3591" s="76"/>
      <c r="BL3591" s="76"/>
      <c r="BN3591" s="76"/>
      <c r="BO3591" s="76"/>
      <c r="BQ3591" s="76"/>
      <c r="BR3591" s="76"/>
      <c r="BT3591" s="76"/>
      <c r="BU3591" s="76"/>
      <c r="BW3591" s="76"/>
      <c r="BX3591" s="76"/>
    </row>
    <row r="3592" spans="1:76" ht="12.75" customHeight="1">
      <c r="A3592" s="2"/>
      <c r="B3592" s="2"/>
      <c r="C3592" s="2"/>
      <c r="D3592" s="75"/>
      <c r="F3592" s="76"/>
      <c r="G3592" s="76"/>
      <c r="I3592" s="76"/>
      <c r="J3592" s="76"/>
      <c r="L3592" s="76"/>
      <c r="M3592" s="76"/>
      <c r="O3592" s="76"/>
      <c r="P3592" s="76"/>
      <c r="R3592" s="76"/>
      <c r="S3592" s="76"/>
      <c r="U3592" s="76"/>
      <c r="V3592" s="76"/>
      <c r="X3592" s="76"/>
      <c r="Y3592" s="76"/>
      <c r="AA3592" s="76"/>
      <c r="AB3592" s="76"/>
      <c r="AD3592" s="76"/>
      <c r="AE3592" s="76"/>
      <c r="AG3592" s="76"/>
      <c r="AH3592" s="76"/>
      <c r="AJ3592" s="76"/>
      <c r="AK3592" s="76"/>
      <c r="AM3592" s="76"/>
      <c r="AN3592" s="76"/>
      <c r="AP3592" s="76"/>
      <c r="AQ3592" s="76"/>
      <c r="AS3592" s="76"/>
      <c r="AT3592" s="76"/>
      <c r="AV3592" s="76"/>
      <c r="AW3592" s="76"/>
      <c r="AY3592" s="76"/>
      <c r="AZ3592" s="76"/>
      <c r="BB3592" s="76"/>
      <c r="BC3592" s="76"/>
      <c r="BE3592" s="76"/>
      <c r="BF3592" s="76"/>
      <c r="BH3592" s="76"/>
      <c r="BI3592" s="76"/>
      <c r="BK3592" s="76"/>
      <c r="BL3592" s="76"/>
      <c r="BN3592" s="76"/>
      <c r="BO3592" s="76"/>
      <c r="BQ3592" s="76"/>
      <c r="BR3592" s="76"/>
      <c r="BT3592" s="76"/>
      <c r="BU3592" s="76"/>
      <c r="BW3592" s="76"/>
      <c r="BX3592" s="76"/>
    </row>
    <row r="3593" spans="1:76" ht="12.75" customHeight="1">
      <c r="A3593" s="2"/>
      <c r="B3593" s="2"/>
      <c r="C3593" s="2"/>
      <c r="D3593" s="75"/>
      <c r="F3593" s="76"/>
      <c r="G3593" s="76"/>
      <c r="I3593" s="76"/>
      <c r="J3593" s="76"/>
      <c r="L3593" s="76"/>
      <c r="M3593" s="76"/>
      <c r="O3593" s="76"/>
      <c r="P3593" s="76"/>
      <c r="R3593" s="76"/>
      <c r="S3593" s="76"/>
      <c r="U3593" s="76"/>
      <c r="V3593" s="76"/>
      <c r="X3593" s="76"/>
      <c r="Y3593" s="76"/>
      <c r="AA3593" s="76"/>
      <c r="AB3593" s="76"/>
      <c r="AD3593" s="76"/>
      <c r="AE3593" s="76"/>
      <c r="AG3593" s="76"/>
      <c r="AH3593" s="76"/>
      <c r="AJ3593" s="76"/>
      <c r="AK3593" s="76"/>
      <c r="AM3593" s="76"/>
      <c r="AN3593" s="76"/>
      <c r="AP3593" s="76"/>
      <c r="AQ3593" s="76"/>
      <c r="AS3593" s="76"/>
      <c r="AT3593" s="76"/>
      <c r="AV3593" s="76"/>
      <c r="AW3593" s="76"/>
      <c r="AY3593" s="76"/>
      <c r="AZ3593" s="76"/>
      <c r="BB3593" s="76"/>
      <c r="BC3593" s="76"/>
      <c r="BE3593" s="76"/>
      <c r="BF3593" s="76"/>
      <c r="BH3593" s="76"/>
      <c r="BI3593" s="76"/>
      <c r="BK3593" s="76"/>
      <c r="BL3593" s="76"/>
      <c r="BN3593" s="76"/>
      <c r="BO3593" s="76"/>
      <c r="BQ3593" s="76"/>
      <c r="BR3593" s="76"/>
      <c r="BT3593" s="76"/>
      <c r="BU3593" s="76"/>
      <c r="BW3593" s="76"/>
      <c r="BX3593" s="76"/>
    </row>
    <row r="3594" spans="1:76" ht="12.75" customHeight="1">
      <c r="A3594" s="2"/>
      <c r="B3594" s="2"/>
      <c r="C3594" s="2"/>
      <c r="D3594" s="75"/>
      <c r="F3594" s="76"/>
      <c r="G3594" s="76"/>
      <c r="I3594" s="76"/>
      <c r="J3594" s="76"/>
      <c r="L3594" s="76"/>
      <c r="M3594" s="76"/>
      <c r="O3594" s="76"/>
      <c r="P3594" s="76"/>
      <c r="R3594" s="76"/>
      <c r="S3594" s="76"/>
      <c r="U3594" s="76"/>
      <c r="V3594" s="76"/>
      <c r="X3594" s="76"/>
      <c r="Y3594" s="76"/>
      <c r="AA3594" s="76"/>
      <c r="AB3594" s="76"/>
      <c r="AD3594" s="76"/>
      <c r="AE3594" s="76"/>
      <c r="AG3594" s="76"/>
      <c r="AH3594" s="76"/>
      <c r="AJ3594" s="76"/>
      <c r="AK3594" s="76"/>
      <c r="AM3594" s="76"/>
      <c r="AN3594" s="76"/>
      <c r="AP3594" s="76"/>
      <c r="AQ3594" s="76"/>
      <c r="AS3594" s="76"/>
      <c r="AT3594" s="76"/>
      <c r="AV3594" s="76"/>
      <c r="AW3594" s="76"/>
      <c r="AY3594" s="76"/>
      <c r="AZ3594" s="76"/>
      <c r="BB3594" s="76"/>
      <c r="BC3594" s="76"/>
      <c r="BE3594" s="76"/>
      <c r="BF3594" s="76"/>
      <c r="BH3594" s="76"/>
      <c r="BI3594" s="76"/>
      <c r="BK3594" s="76"/>
      <c r="BL3594" s="76"/>
      <c r="BN3594" s="76"/>
      <c r="BO3594" s="76"/>
      <c r="BQ3594" s="76"/>
      <c r="BR3594" s="76"/>
      <c r="BT3594" s="76"/>
      <c r="BU3594" s="76"/>
      <c r="BW3594" s="76"/>
      <c r="BX3594" s="76"/>
    </row>
    <row r="3595" spans="1:76" ht="12.75" customHeight="1">
      <c r="A3595" s="2"/>
      <c r="B3595" s="2"/>
      <c r="C3595" s="2"/>
      <c r="D3595" s="75"/>
      <c r="F3595" s="76"/>
      <c r="G3595" s="76"/>
      <c r="I3595" s="76"/>
      <c r="J3595" s="76"/>
      <c r="L3595" s="76"/>
      <c r="M3595" s="76"/>
      <c r="O3595" s="76"/>
      <c r="P3595" s="76"/>
      <c r="R3595" s="76"/>
      <c r="S3595" s="76"/>
      <c r="U3595" s="76"/>
      <c r="V3595" s="76"/>
      <c r="X3595" s="76"/>
      <c r="Y3595" s="76"/>
      <c r="AA3595" s="76"/>
      <c r="AB3595" s="76"/>
      <c r="AD3595" s="76"/>
      <c r="AE3595" s="76"/>
      <c r="AG3595" s="76"/>
      <c r="AH3595" s="76"/>
      <c r="AJ3595" s="76"/>
      <c r="AK3595" s="76"/>
      <c r="AM3595" s="76"/>
      <c r="AN3595" s="76"/>
      <c r="AP3595" s="76"/>
      <c r="AQ3595" s="76"/>
      <c r="AS3595" s="76"/>
      <c r="AT3595" s="76"/>
      <c r="AV3595" s="76"/>
      <c r="AW3595" s="76"/>
      <c r="AY3595" s="76"/>
      <c r="AZ3595" s="76"/>
      <c r="BB3595" s="76"/>
      <c r="BC3595" s="76"/>
      <c r="BE3595" s="76"/>
      <c r="BF3595" s="76"/>
      <c r="BH3595" s="76"/>
      <c r="BI3595" s="76"/>
      <c r="BK3595" s="76"/>
      <c r="BL3595" s="76"/>
      <c r="BN3595" s="76"/>
      <c r="BO3595" s="76"/>
      <c r="BQ3595" s="76"/>
      <c r="BR3595" s="76"/>
      <c r="BT3595" s="76"/>
      <c r="BU3595" s="76"/>
      <c r="BW3595" s="76"/>
      <c r="BX3595" s="76"/>
    </row>
    <row r="3596" spans="1:76" ht="12.75" customHeight="1">
      <c r="A3596" s="2"/>
      <c r="B3596" s="2"/>
      <c r="C3596" s="2"/>
      <c r="D3596" s="75"/>
      <c r="F3596" s="76"/>
      <c r="G3596" s="76"/>
      <c r="I3596" s="76"/>
      <c r="J3596" s="76"/>
      <c r="L3596" s="76"/>
      <c r="M3596" s="76"/>
      <c r="O3596" s="76"/>
      <c r="P3596" s="76"/>
      <c r="R3596" s="76"/>
      <c r="S3596" s="76"/>
      <c r="U3596" s="76"/>
      <c r="V3596" s="76"/>
      <c r="X3596" s="76"/>
      <c r="Y3596" s="76"/>
      <c r="AA3596" s="76"/>
      <c r="AB3596" s="76"/>
      <c r="AD3596" s="76"/>
      <c r="AE3596" s="76"/>
      <c r="AG3596" s="76"/>
      <c r="AH3596" s="76"/>
      <c r="AJ3596" s="76"/>
      <c r="AK3596" s="76"/>
      <c r="AM3596" s="76"/>
      <c r="AN3596" s="76"/>
      <c r="AP3596" s="76"/>
      <c r="AQ3596" s="76"/>
      <c r="AS3596" s="76"/>
      <c r="AT3596" s="76"/>
      <c r="AV3596" s="76"/>
      <c r="AW3596" s="76"/>
      <c r="AY3596" s="76"/>
      <c r="AZ3596" s="76"/>
      <c r="BB3596" s="76"/>
      <c r="BC3596" s="76"/>
      <c r="BE3596" s="76"/>
      <c r="BF3596" s="76"/>
      <c r="BH3596" s="76"/>
      <c r="BI3596" s="76"/>
      <c r="BK3596" s="76"/>
      <c r="BL3596" s="76"/>
      <c r="BN3596" s="76"/>
      <c r="BO3596" s="76"/>
      <c r="BQ3596" s="76"/>
      <c r="BR3596" s="76"/>
      <c r="BT3596" s="76"/>
      <c r="BU3596" s="76"/>
      <c r="BW3596" s="76"/>
      <c r="BX3596" s="76"/>
    </row>
    <row r="3597" spans="1:76" ht="12.75" customHeight="1">
      <c r="A3597" s="2"/>
      <c r="B3597" s="2"/>
      <c r="C3597" s="2"/>
      <c r="D3597" s="75"/>
      <c r="F3597" s="76"/>
      <c r="G3597" s="76"/>
      <c r="I3597" s="76"/>
      <c r="J3597" s="76"/>
      <c r="L3597" s="76"/>
      <c r="M3597" s="76"/>
      <c r="O3597" s="76"/>
      <c r="P3597" s="76"/>
      <c r="R3597" s="76"/>
      <c r="S3597" s="76"/>
      <c r="U3597" s="76"/>
      <c r="V3597" s="76"/>
      <c r="X3597" s="76"/>
      <c r="Y3597" s="76"/>
      <c r="AA3597" s="76"/>
      <c r="AB3597" s="76"/>
      <c r="AD3597" s="76"/>
      <c r="AE3597" s="76"/>
      <c r="AG3597" s="76"/>
      <c r="AH3597" s="76"/>
      <c r="AJ3597" s="76"/>
      <c r="AK3597" s="76"/>
      <c r="AM3597" s="76"/>
      <c r="AN3597" s="76"/>
      <c r="AP3597" s="76"/>
      <c r="AQ3597" s="76"/>
      <c r="AS3597" s="76"/>
      <c r="AT3597" s="76"/>
      <c r="AV3597" s="76"/>
      <c r="AW3597" s="76"/>
      <c r="AY3597" s="76"/>
      <c r="AZ3597" s="76"/>
      <c r="BB3597" s="76"/>
      <c r="BC3597" s="76"/>
      <c r="BE3597" s="76"/>
      <c r="BF3597" s="76"/>
      <c r="BH3597" s="76"/>
      <c r="BI3597" s="76"/>
      <c r="BK3597" s="76"/>
      <c r="BL3597" s="76"/>
      <c r="BN3597" s="76"/>
      <c r="BO3597" s="76"/>
      <c r="BQ3597" s="76"/>
      <c r="BR3597" s="76"/>
      <c r="BT3597" s="76"/>
      <c r="BU3597" s="76"/>
      <c r="BW3597" s="76"/>
      <c r="BX3597" s="76"/>
    </row>
    <row r="3598" spans="1:76" ht="12.75" customHeight="1">
      <c r="A3598" s="2"/>
      <c r="B3598" s="2"/>
      <c r="C3598" s="2"/>
      <c r="D3598" s="75"/>
      <c r="F3598" s="76"/>
      <c r="G3598" s="76"/>
      <c r="I3598" s="76"/>
      <c r="J3598" s="76"/>
      <c r="L3598" s="76"/>
      <c r="M3598" s="76"/>
      <c r="O3598" s="76"/>
      <c r="P3598" s="76"/>
      <c r="R3598" s="76"/>
      <c r="S3598" s="76"/>
      <c r="U3598" s="76"/>
      <c r="V3598" s="76"/>
      <c r="X3598" s="76"/>
      <c r="Y3598" s="76"/>
      <c r="AA3598" s="76"/>
      <c r="AB3598" s="76"/>
      <c r="AD3598" s="76"/>
      <c r="AE3598" s="76"/>
      <c r="AG3598" s="76"/>
      <c r="AH3598" s="76"/>
      <c r="AJ3598" s="76"/>
      <c r="AK3598" s="76"/>
      <c r="AM3598" s="76"/>
      <c r="AN3598" s="76"/>
      <c r="AP3598" s="76"/>
      <c r="AQ3598" s="76"/>
      <c r="AS3598" s="76"/>
      <c r="AT3598" s="76"/>
      <c r="AV3598" s="76"/>
      <c r="AW3598" s="76"/>
      <c r="AY3598" s="76"/>
      <c r="AZ3598" s="76"/>
      <c r="BB3598" s="76"/>
      <c r="BC3598" s="76"/>
      <c r="BE3598" s="76"/>
      <c r="BF3598" s="76"/>
      <c r="BH3598" s="76"/>
      <c r="BI3598" s="76"/>
      <c r="BK3598" s="76"/>
      <c r="BL3598" s="76"/>
      <c r="BN3598" s="76"/>
      <c r="BO3598" s="76"/>
      <c r="BQ3598" s="76"/>
      <c r="BR3598" s="76"/>
      <c r="BT3598" s="76"/>
      <c r="BU3598" s="76"/>
      <c r="BW3598" s="76"/>
      <c r="BX3598" s="76"/>
    </row>
    <row r="3599" spans="1:76" ht="12.75" customHeight="1">
      <c r="A3599" s="2"/>
      <c r="B3599" s="2"/>
      <c r="C3599" s="2"/>
      <c r="D3599" s="75"/>
      <c r="F3599" s="76"/>
      <c r="G3599" s="76"/>
      <c r="I3599" s="76"/>
      <c r="J3599" s="76"/>
      <c r="L3599" s="76"/>
      <c r="M3599" s="76"/>
      <c r="O3599" s="76"/>
      <c r="P3599" s="76"/>
      <c r="R3599" s="76"/>
      <c r="S3599" s="76"/>
      <c r="U3599" s="76"/>
      <c r="V3599" s="76"/>
      <c r="X3599" s="76"/>
      <c r="Y3599" s="76"/>
      <c r="AA3599" s="76"/>
      <c r="AB3599" s="76"/>
      <c r="AD3599" s="76"/>
      <c r="AE3599" s="76"/>
      <c r="AG3599" s="76"/>
      <c r="AH3599" s="76"/>
      <c r="AJ3599" s="76"/>
      <c r="AK3599" s="76"/>
      <c r="AM3599" s="76"/>
      <c r="AN3599" s="76"/>
      <c r="AP3599" s="76"/>
      <c r="AQ3599" s="76"/>
      <c r="AS3599" s="76"/>
      <c r="AT3599" s="76"/>
      <c r="AV3599" s="76"/>
      <c r="AW3599" s="76"/>
      <c r="AY3599" s="76"/>
      <c r="AZ3599" s="76"/>
      <c r="BB3599" s="76"/>
      <c r="BC3599" s="76"/>
      <c r="BE3599" s="76"/>
      <c r="BF3599" s="76"/>
      <c r="BH3599" s="76"/>
      <c r="BI3599" s="76"/>
      <c r="BK3599" s="76"/>
      <c r="BL3599" s="76"/>
      <c r="BN3599" s="76"/>
      <c r="BO3599" s="76"/>
      <c r="BQ3599" s="76"/>
      <c r="BR3599" s="76"/>
      <c r="BT3599" s="76"/>
      <c r="BU3599" s="76"/>
      <c r="BW3599" s="76"/>
      <c r="BX3599" s="76"/>
    </row>
    <row r="3600" spans="1:76" ht="12.75" customHeight="1">
      <c r="A3600" s="2"/>
      <c r="B3600" s="2"/>
      <c r="C3600" s="2"/>
      <c r="D3600" s="75"/>
      <c r="F3600" s="76"/>
      <c r="G3600" s="76"/>
      <c r="I3600" s="76"/>
      <c r="J3600" s="76"/>
      <c r="L3600" s="76"/>
      <c r="M3600" s="76"/>
      <c r="O3600" s="76"/>
      <c r="P3600" s="76"/>
      <c r="R3600" s="76"/>
      <c r="S3600" s="76"/>
      <c r="U3600" s="76"/>
      <c r="V3600" s="76"/>
      <c r="X3600" s="76"/>
      <c r="Y3600" s="76"/>
      <c r="AA3600" s="76"/>
      <c r="AB3600" s="76"/>
      <c r="AD3600" s="76"/>
      <c r="AE3600" s="76"/>
      <c r="AG3600" s="76"/>
      <c r="AH3600" s="76"/>
      <c r="AJ3600" s="76"/>
      <c r="AK3600" s="76"/>
      <c r="AM3600" s="76"/>
      <c r="AN3600" s="76"/>
      <c r="AP3600" s="76"/>
      <c r="AQ3600" s="76"/>
      <c r="AS3600" s="76"/>
      <c r="AT3600" s="76"/>
      <c r="AV3600" s="76"/>
      <c r="AW3600" s="76"/>
      <c r="AY3600" s="76"/>
      <c r="AZ3600" s="76"/>
      <c r="BB3600" s="76"/>
      <c r="BC3600" s="76"/>
      <c r="BE3600" s="76"/>
      <c r="BF3600" s="76"/>
      <c r="BH3600" s="76"/>
      <c r="BI3600" s="76"/>
      <c r="BK3600" s="76"/>
      <c r="BL3600" s="76"/>
      <c r="BN3600" s="76"/>
      <c r="BO3600" s="76"/>
      <c r="BQ3600" s="76"/>
      <c r="BR3600" s="76"/>
      <c r="BT3600" s="76"/>
      <c r="BU3600" s="76"/>
      <c r="BW3600" s="76"/>
      <c r="BX3600" s="76"/>
    </row>
    <row r="3601" spans="1:76" ht="12.75" customHeight="1">
      <c r="A3601" s="2"/>
      <c r="B3601" s="2"/>
      <c r="C3601" s="2"/>
      <c r="D3601" s="75"/>
      <c r="F3601" s="76"/>
      <c r="G3601" s="76"/>
      <c r="I3601" s="76"/>
      <c r="J3601" s="76"/>
      <c r="L3601" s="76"/>
      <c r="M3601" s="76"/>
      <c r="O3601" s="76"/>
      <c r="P3601" s="76"/>
      <c r="R3601" s="76"/>
      <c r="S3601" s="76"/>
      <c r="U3601" s="76"/>
      <c r="V3601" s="76"/>
      <c r="X3601" s="76"/>
      <c r="Y3601" s="76"/>
      <c r="AA3601" s="76"/>
      <c r="AB3601" s="76"/>
      <c r="AD3601" s="76"/>
      <c r="AE3601" s="76"/>
      <c r="AG3601" s="76"/>
      <c r="AH3601" s="76"/>
      <c r="AJ3601" s="76"/>
      <c r="AK3601" s="76"/>
      <c r="AM3601" s="76"/>
      <c r="AN3601" s="76"/>
      <c r="AP3601" s="76"/>
      <c r="AQ3601" s="76"/>
      <c r="AS3601" s="76"/>
      <c r="AT3601" s="76"/>
      <c r="AV3601" s="76"/>
      <c r="AW3601" s="76"/>
      <c r="AY3601" s="76"/>
      <c r="AZ3601" s="76"/>
      <c r="BB3601" s="76"/>
      <c r="BC3601" s="76"/>
      <c r="BE3601" s="76"/>
      <c r="BF3601" s="76"/>
      <c r="BH3601" s="76"/>
      <c r="BI3601" s="76"/>
      <c r="BK3601" s="76"/>
      <c r="BL3601" s="76"/>
      <c r="BN3601" s="76"/>
      <c r="BO3601" s="76"/>
      <c r="BQ3601" s="76"/>
      <c r="BR3601" s="76"/>
      <c r="BT3601" s="76"/>
      <c r="BU3601" s="76"/>
      <c r="BW3601" s="76"/>
      <c r="BX3601" s="76"/>
    </row>
    <row r="3602" spans="1:76" ht="12.75" customHeight="1">
      <c r="A3602" s="2"/>
      <c r="B3602" s="2"/>
      <c r="C3602" s="2"/>
      <c r="D3602" s="75"/>
      <c r="F3602" s="76"/>
      <c r="G3602" s="76"/>
      <c r="I3602" s="76"/>
      <c r="J3602" s="76"/>
      <c r="L3602" s="76"/>
      <c r="M3602" s="76"/>
      <c r="O3602" s="76"/>
      <c r="P3602" s="76"/>
      <c r="R3602" s="76"/>
      <c r="S3602" s="76"/>
      <c r="U3602" s="76"/>
      <c r="V3602" s="76"/>
      <c r="X3602" s="76"/>
      <c r="Y3602" s="76"/>
      <c r="AA3602" s="76"/>
      <c r="AB3602" s="76"/>
      <c r="AD3602" s="76"/>
      <c r="AE3602" s="76"/>
      <c r="AG3602" s="76"/>
      <c r="AH3602" s="76"/>
      <c r="AJ3602" s="76"/>
      <c r="AK3602" s="76"/>
      <c r="AM3602" s="76"/>
      <c r="AN3602" s="76"/>
      <c r="AP3602" s="76"/>
      <c r="AQ3602" s="76"/>
      <c r="AS3602" s="76"/>
      <c r="AT3602" s="76"/>
      <c r="AV3602" s="76"/>
      <c r="AW3602" s="76"/>
      <c r="AY3602" s="76"/>
      <c r="AZ3602" s="76"/>
      <c r="BB3602" s="76"/>
      <c r="BC3602" s="76"/>
      <c r="BE3602" s="76"/>
      <c r="BF3602" s="76"/>
      <c r="BH3602" s="76"/>
      <c r="BI3602" s="76"/>
      <c r="BK3602" s="76"/>
      <c r="BL3602" s="76"/>
      <c r="BN3602" s="76"/>
      <c r="BO3602" s="76"/>
      <c r="BQ3602" s="76"/>
      <c r="BR3602" s="76"/>
      <c r="BT3602" s="76"/>
      <c r="BU3602" s="76"/>
      <c r="BW3602" s="76"/>
      <c r="BX3602" s="76"/>
    </row>
    <row r="3603" spans="1:76" ht="12.75" customHeight="1">
      <c r="A3603" s="2"/>
      <c r="B3603" s="2"/>
      <c r="C3603" s="2"/>
      <c r="D3603" s="75"/>
      <c r="F3603" s="76"/>
      <c r="G3603" s="76"/>
      <c r="I3603" s="76"/>
      <c r="J3603" s="76"/>
      <c r="L3603" s="76"/>
      <c r="M3603" s="76"/>
      <c r="O3603" s="76"/>
      <c r="P3603" s="76"/>
      <c r="R3603" s="76"/>
      <c r="S3603" s="76"/>
      <c r="U3603" s="76"/>
      <c r="V3603" s="76"/>
      <c r="X3603" s="76"/>
      <c r="Y3603" s="76"/>
      <c r="AA3603" s="76"/>
      <c r="AB3603" s="76"/>
      <c r="AD3603" s="76"/>
      <c r="AE3603" s="76"/>
      <c r="AG3603" s="76"/>
      <c r="AH3603" s="76"/>
      <c r="AJ3603" s="76"/>
      <c r="AK3603" s="76"/>
      <c r="AM3603" s="76"/>
      <c r="AN3603" s="76"/>
      <c r="AP3603" s="76"/>
      <c r="AQ3603" s="76"/>
      <c r="AS3603" s="76"/>
      <c r="AT3603" s="76"/>
      <c r="AV3603" s="76"/>
      <c r="AW3603" s="76"/>
      <c r="AY3603" s="76"/>
      <c r="AZ3603" s="76"/>
      <c r="BB3603" s="76"/>
      <c r="BC3603" s="76"/>
      <c r="BE3603" s="76"/>
      <c r="BF3603" s="76"/>
      <c r="BH3603" s="76"/>
      <c r="BI3603" s="76"/>
      <c r="BK3603" s="76"/>
      <c r="BL3603" s="76"/>
      <c r="BN3603" s="76"/>
      <c r="BO3603" s="76"/>
      <c r="BQ3603" s="76"/>
      <c r="BR3603" s="76"/>
      <c r="BT3603" s="76"/>
      <c r="BU3603" s="76"/>
      <c r="BW3603" s="76"/>
      <c r="BX3603" s="76"/>
    </row>
    <row r="3604" spans="1:76" ht="12.75" customHeight="1">
      <c r="A3604" s="2"/>
      <c r="B3604" s="2"/>
      <c r="C3604" s="2"/>
      <c r="D3604" s="75"/>
      <c r="F3604" s="76"/>
      <c r="G3604" s="76"/>
      <c r="I3604" s="76"/>
      <c r="J3604" s="76"/>
      <c r="L3604" s="76"/>
      <c r="M3604" s="76"/>
      <c r="O3604" s="76"/>
      <c r="P3604" s="76"/>
      <c r="R3604" s="76"/>
      <c r="S3604" s="76"/>
      <c r="U3604" s="76"/>
      <c r="V3604" s="76"/>
      <c r="X3604" s="76"/>
      <c r="Y3604" s="76"/>
      <c r="AA3604" s="76"/>
      <c r="AB3604" s="76"/>
      <c r="AD3604" s="76"/>
      <c r="AE3604" s="76"/>
      <c r="AG3604" s="76"/>
      <c r="AH3604" s="76"/>
      <c r="AJ3604" s="76"/>
      <c r="AK3604" s="76"/>
      <c r="AM3604" s="76"/>
      <c r="AN3604" s="76"/>
      <c r="AP3604" s="76"/>
      <c r="AQ3604" s="76"/>
      <c r="AS3604" s="76"/>
      <c r="AT3604" s="76"/>
      <c r="AV3604" s="76"/>
      <c r="AW3604" s="76"/>
      <c r="AY3604" s="76"/>
      <c r="AZ3604" s="76"/>
      <c r="BB3604" s="76"/>
      <c r="BC3604" s="76"/>
      <c r="BE3604" s="76"/>
      <c r="BF3604" s="76"/>
      <c r="BH3604" s="76"/>
      <c r="BI3604" s="76"/>
      <c r="BK3604" s="76"/>
      <c r="BL3604" s="76"/>
      <c r="BN3604" s="76"/>
      <c r="BO3604" s="76"/>
      <c r="BQ3604" s="76"/>
      <c r="BR3604" s="76"/>
      <c r="BT3604" s="76"/>
      <c r="BU3604" s="76"/>
      <c r="BW3604" s="76"/>
      <c r="BX3604" s="76"/>
    </row>
    <row r="3605" spans="1:76" ht="12.75" customHeight="1">
      <c r="A3605" s="2"/>
      <c r="B3605" s="2"/>
      <c r="C3605" s="2"/>
      <c r="D3605" s="75"/>
      <c r="F3605" s="76"/>
      <c r="G3605" s="76"/>
      <c r="I3605" s="76"/>
      <c r="J3605" s="76"/>
      <c r="L3605" s="76"/>
      <c r="M3605" s="76"/>
      <c r="O3605" s="76"/>
      <c r="P3605" s="76"/>
      <c r="R3605" s="76"/>
      <c r="S3605" s="76"/>
      <c r="U3605" s="76"/>
      <c r="V3605" s="76"/>
      <c r="X3605" s="76"/>
      <c r="Y3605" s="76"/>
      <c r="AA3605" s="76"/>
      <c r="AB3605" s="76"/>
      <c r="AD3605" s="76"/>
      <c r="AE3605" s="76"/>
      <c r="AG3605" s="76"/>
      <c r="AH3605" s="76"/>
      <c r="AJ3605" s="76"/>
      <c r="AK3605" s="76"/>
      <c r="AM3605" s="76"/>
      <c r="AN3605" s="76"/>
      <c r="AP3605" s="76"/>
      <c r="AQ3605" s="76"/>
      <c r="AS3605" s="76"/>
      <c r="AT3605" s="76"/>
      <c r="AV3605" s="76"/>
      <c r="AW3605" s="76"/>
      <c r="AY3605" s="76"/>
      <c r="AZ3605" s="76"/>
      <c r="BB3605" s="76"/>
      <c r="BC3605" s="76"/>
      <c r="BE3605" s="76"/>
      <c r="BF3605" s="76"/>
      <c r="BH3605" s="76"/>
      <c r="BI3605" s="76"/>
      <c r="BK3605" s="76"/>
      <c r="BL3605" s="76"/>
      <c r="BN3605" s="76"/>
      <c r="BO3605" s="76"/>
      <c r="BQ3605" s="76"/>
      <c r="BR3605" s="76"/>
      <c r="BT3605" s="76"/>
      <c r="BU3605" s="76"/>
      <c r="BW3605" s="76"/>
      <c r="BX3605" s="76"/>
    </row>
    <row r="3606" spans="1:76" ht="12.75" customHeight="1">
      <c r="A3606" s="2"/>
      <c r="B3606" s="2"/>
      <c r="C3606" s="2"/>
      <c r="D3606" s="75"/>
      <c r="F3606" s="76"/>
      <c r="G3606" s="76"/>
      <c r="I3606" s="76"/>
      <c r="J3606" s="76"/>
      <c r="L3606" s="76"/>
      <c r="M3606" s="76"/>
      <c r="O3606" s="76"/>
      <c r="P3606" s="76"/>
      <c r="R3606" s="76"/>
      <c r="S3606" s="76"/>
      <c r="U3606" s="76"/>
      <c r="V3606" s="76"/>
      <c r="X3606" s="76"/>
      <c r="Y3606" s="76"/>
      <c r="AA3606" s="76"/>
      <c r="AB3606" s="76"/>
      <c r="AD3606" s="76"/>
      <c r="AE3606" s="76"/>
      <c r="AG3606" s="76"/>
      <c r="AH3606" s="76"/>
      <c r="AJ3606" s="76"/>
      <c r="AK3606" s="76"/>
      <c r="AM3606" s="76"/>
      <c r="AN3606" s="76"/>
      <c r="AP3606" s="76"/>
      <c r="AQ3606" s="76"/>
      <c r="AS3606" s="76"/>
      <c r="AT3606" s="76"/>
      <c r="AV3606" s="76"/>
      <c r="AW3606" s="76"/>
      <c r="AY3606" s="76"/>
      <c r="AZ3606" s="76"/>
      <c r="BB3606" s="76"/>
      <c r="BC3606" s="76"/>
      <c r="BE3606" s="76"/>
      <c r="BF3606" s="76"/>
      <c r="BH3606" s="76"/>
      <c r="BI3606" s="76"/>
      <c r="BK3606" s="76"/>
      <c r="BL3606" s="76"/>
      <c r="BN3606" s="76"/>
      <c r="BO3606" s="76"/>
      <c r="BQ3606" s="76"/>
      <c r="BR3606" s="76"/>
      <c r="BT3606" s="76"/>
      <c r="BU3606" s="76"/>
      <c r="BW3606" s="76"/>
      <c r="BX3606" s="76"/>
    </row>
    <row r="3607" spans="1:76" ht="12.75" customHeight="1">
      <c r="A3607" s="2"/>
      <c r="B3607" s="2"/>
      <c r="C3607" s="2"/>
      <c r="D3607" s="75"/>
      <c r="F3607" s="76"/>
      <c r="G3607" s="76"/>
      <c r="I3607" s="76"/>
      <c r="J3607" s="76"/>
      <c r="L3607" s="76"/>
      <c r="M3607" s="76"/>
      <c r="O3607" s="76"/>
      <c r="P3607" s="76"/>
      <c r="R3607" s="76"/>
      <c r="S3607" s="76"/>
      <c r="U3607" s="76"/>
      <c r="V3607" s="76"/>
      <c r="X3607" s="76"/>
      <c r="Y3607" s="76"/>
      <c r="AA3607" s="76"/>
      <c r="AB3607" s="76"/>
      <c r="AD3607" s="76"/>
      <c r="AE3607" s="76"/>
      <c r="AG3607" s="76"/>
      <c r="AH3607" s="76"/>
      <c r="AJ3607" s="76"/>
      <c r="AK3607" s="76"/>
      <c r="AM3607" s="76"/>
      <c r="AN3607" s="76"/>
      <c r="AP3607" s="76"/>
      <c r="AQ3607" s="76"/>
      <c r="AS3607" s="76"/>
      <c r="AT3607" s="76"/>
      <c r="AV3607" s="76"/>
      <c r="AW3607" s="76"/>
      <c r="AY3607" s="76"/>
      <c r="AZ3607" s="76"/>
      <c r="BB3607" s="76"/>
      <c r="BC3607" s="76"/>
      <c r="BE3607" s="76"/>
      <c r="BF3607" s="76"/>
      <c r="BH3607" s="76"/>
      <c r="BI3607" s="76"/>
      <c r="BK3607" s="76"/>
      <c r="BL3607" s="76"/>
      <c r="BN3607" s="76"/>
      <c r="BO3607" s="76"/>
      <c r="BQ3607" s="76"/>
      <c r="BR3607" s="76"/>
      <c r="BT3607" s="76"/>
      <c r="BU3607" s="76"/>
      <c r="BW3607" s="76"/>
      <c r="BX3607" s="76"/>
    </row>
    <row r="3608" spans="1:76" ht="12.75" customHeight="1">
      <c r="A3608" s="2"/>
      <c r="B3608" s="2"/>
      <c r="C3608" s="2"/>
      <c r="D3608" s="75"/>
      <c r="F3608" s="76"/>
      <c r="G3608" s="76"/>
      <c r="I3608" s="76"/>
      <c r="J3608" s="76"/>
      <c r="L3608" s="76"/>
      <c r="M3608" s="76"/>
      <c r="O3608" s="76"/>
      <c r="P3608" s="76"/>
      <c r="R3608" s="76"/>
      <c r="S3608" s="76"/>
      <c r="U3608" s="76"/>
      <c r="V3608" s="76"/>
      <c r="X3608" s="76"/>
      <c r="Y3608" s="76"/>
      <c r="AA3608" s="76"/>
      <c r="AB3608" s="76"/>
      <c r="AD3608" s="76"/>
      <c r="AE3608" s="76"/>
      <c r="AG3608" s="76"/>
      <c r="AH3608" s="76"/>
      <c r="AJ3608" s="76"/>
      <c r="AK3608" s="76"/>
      <c r="AM3608" s="76"/>
      <c r="AN3608" s="76"/>
      <c r="AP3608" s="76"/>
      <c r="AQ3608" s="76"/>
      <c r="AS3608" s="76"/>
      <c r="AT3608" s="76"/>
      <c r="AV3608" s="76"/>
      <c r="AW3608" s="76"/>
      <c r="AY3608" s="76"/>
      <c r="AZ3608" s="76"/>
      <c r="BB3608" s="76"/>
      <c r="BC3608" s="76"/>
      <c r="BE3608" s="76"/>
      <c r="BF3608" s="76"/>
      <c r="BH3608" s="76"/>
      <c r="BI3608" s="76"/>
      <c r="BK3608" s="76"/>
      <c r="BL3608" s="76"/>
      <c r="BN3608" s="76"/>
      <c r="BO3608" s="76"/>
      <c r="BQ3608" s="76"/>
      <c r="BR3608" s="76"/>
      <c r="BT3608" s="76"/>
      <c r="BU3608" s="76"/>
      <c r="BW3608" s="76"/>
      <c r="BX3608" s="76"/>
    </row>
    <row r="3609" spans="1:76" ht="12.75" customHeight="1">
      <c r="A3609" s="2"/>
      <c r="B3609" s="2"/>
      <c r="C3609" s="2"/>
      <c r="D3609" s="75"/>
      <c r="F3609" s="76"/>
      <c r="G3609" s="76"/>
      <c r="I3609" s="76"/>
      <c r="J3609" s="76"/>
      <c r="L3609" s="76"/>
      <c r="M3609" s="76"/>
      <c r="O3609" s="76"/>
      <c r="P3609" s="76"/>
      <c r="R3609" s="76"/>
      <c r="S3609" s="76"/>
      <c r="U3609" s="76"/>
      <c r="V3609" s="76"/>
      <c r="X3609" s="76"/>
      <c r="Y3609" s="76"/>
      <c r="AA3609" s="76"/>
      <c r="AB3609" s="76"/>
      <c r="AD3609" s="76"/>
      <c r="AE3609" s="76"/>
      <c r="AG3609" s="76"/>
      <c r="AH3609" s="76"/>
      <c r="AJ3609" s="76"/>
      <c r="AK3609" s="76"/>
      <c r="AM3609" s="76"/>
      <c r="AN3609" s="76"/>
      <c r="AP3609" s="76"/>
      <c r="AQ3609" s="76"/>
      <c r="AS3609" s="76"/>
      <c r="AT3609" s="76"/>
      <c r="AV3609" s="76"/>
      <c r="AW3609" s="76"/>
      <c r="AY3609" s="76"/>
      <c r="AZ3609" s="76"/>
      <c r="BB3609" s="76"/>
      <c r="BC3609" s="76"/>
      <c r="BE3609" s="76"/>
      <c r="BF3609" s="76"/>
      <c r="BH3609" s="76"/>
      <c r="BI3609" s="76"/>
      <c r="BK3609" s="76"/>
      <c r="BL3609" s="76"/>
      <c r="BN3609" s="76"/>
      <c r="BO3609" s="76"/>
      <c r="BQ3609" s="76"/>
      <c r="BR3609" s="76"/>
      <c r="BT3609" s="76"/>
      <c r="BU3609" s="76"/>
      <c r="BW3609" s="76"/>
      <c r="BX3609" s="76"/>
    </row>
    <row r="3610" spans="1:76" ht="12.75" customHeight="1">
      <c r="A3610" s="2"/>
      <c r="B3610" s="2"/>
      <c r="C3610" s="2"/>
      <c r="D3610" s="75"/>
      <c r="F3610" s="76"/>
      <c r="G3610" s="76"/>
      <c r="I3610" s="76"/>
      <c r="J3610" s="76"/>
      <c r="L3610" s="76"/>
      <c r="M3610" s="76"/>
      <c r="O3610" s="76"/>
      <c r="P3610" s="76"/>
      <c r="R3610" s="76"/>
      <c r="S3610" s="76"/>
      <c r="U3610" s="76"/>
      <c r="V3610" s="76"/>
      <c r="X3610" s="76"/>
      <c r="Y3610" s="76"/>
      <c r="AA3610" s="76"/>
      <c r="AB3610" s="76"/>
      <c r="AD3610" s="76"/>
      <c r="AE3610" s="76"/>
      <c r="AG3610" s="76"/>
      <c r="AH3610" s="76"/>
      <c r="AJ3610" s="76"/>
      <c r="AK3610" s="76"/>
      <c r="AM3610" s="76"/>
      <c r="AN3610" s="76"/>
      <c r="AP3610" s="76"/>
      <c r="AQ3610" s="76"/>
      <c r="AS3610" s="76"/>
      <c r="AT3610" s="76"/>
      <c r="AV3610" s="76"/>
      <c r="AW3610" s="76"/>
      <c r="AY3610" s="76"/>
      <c r="AZ3610" s="76"/>
      <c r="BB3610" s="76"/>
      <c r="BC3610" s="76"/>
      <c r="BE3610" s="76"/>
      <c r="BF3610" s="76"/>
      <c r="BH3610" s="76"/>
      <c r="BI3610" s="76"/>
      <c r="BK3610" s="76"/>
      <c r="BL3610" s="76"/>
      <c r="BN3610" s="76"/>
      <c r="BO3610" s="76"/>
      <c r="BQ3610" s="76"/>
      <c r="BR3610" s="76"/>
      <c r="BT3610" s="76"/>
      <c r="BU3610" s="76"/>
      <c r="BW3610" s="76"/>
      <c r="BX3610" s="76"/>
    </row>
    <row r="3611" spans="1:76" ht="12.75" customHeight="1">
      <c r="A3611" s="2"/>
      <c r="B3611" s="2"/>
      <c r="C3611" s="2"/>
      <c r="D3611" s="75"/>
      <c r="F3611" s="76"/>
      <c r="G3611" s="76"/>
      <c r="I3611" s="76"/>
      <c r="J3611" s="76"/>
      <c r="L3611" s="76"/>
      <c r="M3611" s="76"/>
      <c r="O3611" s="76"/>
      <c r="P3611" s="76"/>
      <c r="R3611" s="76"/>
      <c r="S3611" s="76"/>
      <c r="U3611" s="76"/>
      <c r="V3611" s="76"/>
      <c r="X3611" s="76"/>
      <c r="Y3611" s="76"/>
      <c r="AA3611" s="76"/>
      <c r="AB3611" s="76"/>
      <c r="AD3611" s="76"/>
      <c r="AE3611" s="76"/>
      <c r="AG3611" s="76"/>
      <c r="AH3611" s="76"/>
      <c r="AJ3611" s="76"/>
      <c r="AK3611" s="76"/>
      <c r="AM3611" s="76"/>
      <c r="AN3611" s="76"/>
      <c r="AP3611" s="76"/>
      <c r="AQ3611" s="76"/>
      <c r="AS3611" s="76"/>
      <c r="AT3611" s="76"/>
      <c r="AV3611" s="76"/>
      <c r="AW3611" s="76"/>
      <c r="AY3611" s="76"/>
      <c r="AZ3611" s="76"/>
      <c r="BB3611" s="76"/>
      <c r="BC3611" s="76"/>
      <c r="BE3611" s="76"/>
      <c r="BF3611" s="76"/>
      <c r="BH3611" s="76"/>
      <c r="BI3611" s="76"/>
      <c r="BK3611" s="76"/>
      <c r="BL3611" s="76"/>
      <c r="BN3611" s="76"/>
      <c r="BO3611" s="76"/>
      <c r="BQ3611" s="76"/>
      <c r="BR3611" s="76"/>
      <c r="BT3611" s="76"/>
      <c r="BU3611" s="76"/>
      <c r="BW3611" s="76"/>
      <c r="BX3611" s="76"/>
    </row>
    <row r="3612" spans="1:76" ht="12.75" customHeight="1">
      <c r="A3612" s="2"/>
      <c r="B3612" s="2"/>
      <c r="C3612" s="2"/>
      <c r="D3612" s="75"/>
      <c r="F3612" s="76"/>
      <c r="G3612" s="76"/>
      <c r="I3612" s="76"/>
      <c r="J3612" s="76"/>
      <c r="L3612" s="76"/>
      <c r="M3612" s="76"/>
      <c r="O3612" s="76"/>
      <c r="P3612" s="76"/>
      <c r="R3612" s="76"/>
      <c r="S3612" s="76"/>
      <c r="U3612" s="76"/>
      <c r="V3612" s="76"/>
      <c r="X3612" s="76"/>
      <c r="Y3612" s="76"/>
      <c r="AA3612" s="76"/>
      <c r="AB3612" s="76"/>
      <c r="AD3612" s="76"/>
      <c r="AE3612" s="76"/>
      <c r="AG3612" s="76"/>
      <c r="AH3612" s="76"/>
      <c r="AJ3612" s="76"/>
      <c r="AK3612" s="76"/>
      <c r="AM3612" s="76"/>
      <c r="AN3612" s="76"/>
      <c r="AP3612" s="76"/>
      <c r="AQ3612" s="76"/>
      <c r="AS3612" s="76"/>
      <c r="AT3612" s="76"/>
      <c r="AV3612" s="76"/>
      <c r="AW3612" s="76"/>
      <c r="AY3612" s="76"/>
      <c r="AZ3612" s="76"/>
      <c r="BB3612" s="76"/>
      <c r="BC3612" s="76"/>
      <c r="BE3612" s="76"/>
      <c r="BF3612" s="76"/>
      <c r="BH3612" s="76"/>
      <c r="BI3612" s="76"/>
      <c r="BK3612" s="76"/>
      <c r="BL3612" s="76"/>
      <c r="BN3612" s="76"/>
      <c r="BO3612" s="76"/>
      <c r="BQ3612" s="76"/>
      <c r="BR3612" s="76"/>
      <c r="BT3612" s="76"/>
      <c r="BU3612" s="76"/>
      <c r="BW3612" s="76"/>
      <c r="BX3612" s="76"/>
    </row>
    <row r="3613" spans="1:76" ht="12.75" customHeight="1">
      <c r="A3613" s="2"/>
      <c r="B3613" s="2"/>
      <c r="C3613" s="2"/>
      <c r="D3613" s="75"/>
      <c r="F3613" s="76"/>
      <c r="G3613" s="76"/>
      <c r="I3613" s="76"/>
      <c r="J3613" s="76"/>
      <c r="L3613" s="76"/>
      <c r="M3613" s="76"/>
      <c r="O3613" s="76"/>
      <c r="P3613" s="76"/>
      <c r="R3613" s="76"/>
      <c r="S3613" s="76"/>
      <c r="U3613" s="76"/>
      <c r="V3613" s="76"/>
      <c r="X3613" s="76"/>
      <c r="Y3613" s="76"/>
      <c r="AA3613" s="76"/>
      <c r="AB3613" s="76"/>
      <c r="AD3613" s="76"/>
      <c r="AE3613" s="76"/>
      <c r="AG3613" s="76"/>
      <c r="AH3613" s="76"/>
      <c r="AJ3613" s="76"/>
      <c r="AK3613" s="76"/>
      <c r="AM3613" s="76"/>
      <c r="AN3613" s="76"/>
      <c r="AP3613" s="76"/>
      <c r="AQ3613" s="76"/>
      <c r="AS3613" s="76"/>
      <c r="AT3613" s="76"/>
      <c r="AV3613" s="76"/>
      <c r="AW3613" s="76"/>
      <c r="AY3613" s="76"/>
      <c r="AZ3613" s="76"/>
      <c r="BB3613" s="76"/>
      <c r="BC3613" s="76"/>
      <c r="BE3613" s="76"/>
      <c r="BF3613" s="76"/>
      <c r="BH3613" s="76"/>
      <c r="BI3613" s="76"/>
      <c r="BK3613" s="76"/>
      <c r="BL3613" s="76"/>
      <c r="BN3613" s="76"/>
      <c r="BO3613" s="76"/>
      <c r="BQ3613" s="76"/>
      <c r="BR3613" s="76"/>
      <c r="BT3613" s="76"/>
      <c r="BU3613" s="76"/>
      <c r="BW3613" s="76"/>
      <c r="BX3613" s="76"/>
    </row>
    <row r="3614" spans="1:76" ht="12.75" customHeight="1">
      <c r="A3614" s="2"/>
      <c r="B3614" s="2"/>
      <c r="C3614" s="2"/>
      <c r="D3614" s="75"/>
      <c r="F3614" s="76"/>
      <c r="G3614" s="76"/>
      <c r="I3614" s="76"/>
      <c r="J3614" s="76"/>
      <c r="L3614" s="76"/>
      <c r="M3614" s="76"/>
      <c r="O3614" s="76"/>
      <c r="P3614" s="76"/>
      <c r="R3614" s="76"/>
      <c r="S3614" s="76"/>
      <c r="U3614" s="76"/>
      <c r="V3614" s="76"/>
      <c r="X3614" s="76"/>
      <c r="Y3614" s="76"/>
      <c r="AA3614" s="76"/>
      <c r="AB3614" s="76"/>
      <c r="AD3614" s="76"/>
      <c r="AE3614" s="76"/>
      <c r="AG3614" s="76"/>
      <c r="AH3614" s="76"/>
      <c r="AJ3614" s="76"/>
      <c r="AK3614" s="76"/>
      <c r="AM3614" s="76"/>
      <c r="AN3614" s="76"/>
      <c r="AP3614" s="76"/>
      <c r="AQ3614" s="76"/>
      <c r="AS3614" s="76"/>
      <c r="AT3614" s="76"/>
      <c r="AV3614" s="76"/>
      <c r="AW3614" s="76"/>
      <c r="AY3614" s="76"/>
      <c r="AZ3614" s="76"/>
      <c r="BB3614" s="76"/>
      <c r="BC3614" s="76"/>
      <c r="BE3614" s="76"/>
      <c r="BF3614" s="76"/>
      <c r="BH3614" s="76"/>
      <c r="BI3614" s="76"/>
      <c r="BK3614" s="76"/>
      <c r="BL3614" s="76"/>
      <c r="BN3614" s="76"/>
      <c r="BO3614" s="76"/>
      <c r="BQ3614" s="76"/>
      <c r="BR3614" s="76"/>
      <c r="BT3614" s="76"/>
      <c r="BU3614" s="76"/>
      <c r="BW3614" s="76"/>
      <c r="BX3614" s="76"/>
    </row>
    <row r="3615" spans="1:76" ht="12.75" customHeight="1">
      <c r="A3615" s="2"/>
      <c r="B3615" s="2"/>
      <c r="C3615" s="2"/>
      <c r="D3615" s="75"/>
      <c r="F3615" s="76"/>
      <c r="G3615" s="76"/>
      <c r="I3615" s="76"/>
      <c r="J3615" s="76"/>
      <c r="L3615" s="76"/>
      <c r="M3615" s="76"/>
      <c r="O3615" s="76"/>
      <c r="P3615" s="76"/>
      <c r="R3615" s="76"/>
      <c r="S3615" s="76"/>
      <c r="U3615" s="76"/>
      <c r="V3615" s="76"/>
      <c r="X3615" s="76"/>
      <c r="Y3615" s="76"/>
      <c r="AA3615" s="76"/>
      <c r="AB3615" s="76"/>
      <c r="AD3615" s="76"/>
      <c r="AE3615" s="76"/>
      <c r="AG3615" s="76"/>
      <c r="AH3615" s="76"/>
      <c r="AJ3615" s="76"/>
      <c r="AK3615" s="76"/>
      <c r="AM3615" s="76"/>
      <c r="AN3615" s="76"/>
      <c r="AP3615" s="76"/>
      <c r="AQ3615" s="76"/>
      <c r="AS3615" s="76"/>
      <c r="AT3615" s="76"/>
      <c r="AV3615" s="76"/>
      <c r="AW3615" s="76"/>
      <c r="AY3615" s="76"/>
      <c r="AZ3615" s="76"/>
      <c r="BB3615" s="76"/>
      <c r="BC3615" s="76"/>
      <c r="BE3615" s="76"/>
      <c r="BF3615" s="76"/>
      <c r="BH3615" s="76"/>
      <c r="BI3615" s="76"/>
      <c r="BK3615" s="76"/>
      <c r="BL3615" s="76"/>
      <c r="BN3615" s="76"/>
      <c r="BO3615" s="76"/>
      <c r="BQ3615" s="76"/>
      <c r="BR3615" s="76"/>
      <c r="BT3615" s="76"/>
      <c r="BU3615" s="76"/>
      <c r="BW3615" s="76"/>
      <c r="BX3615" s="76"/>
    </row>
    <row r="3616" spans="1:76" ht="12.75" customHeight="1">
      <c r="A3616" s="2"/>
      <c r="B3616" s="2"/>
      <c r="C3616" s="2"/>
      <c r="D3616" s="75"/>
      <c r="F3616" s="76"/>
      <c r="G3616" s="76"/>
      <c r="I3616" s="76"/>
      <c r="J3616" s="76"/>
      <c r="L3616" s="76"/>
      <c r="M3616" s="76"/>
      <c r="O3616" s="76"/>
      <c r="P3616" s="76"/>
      <c r="R3616" s="76"/>
      <c r="S3616" s="76"/>
      <c r="U3616" s="76"/>
      <c r="V3616" s="76"/>
      <c r="X3616" s="76"/>
      <c r="Y3616" s="76"/>
      <c r="AA3616" s="76"/>
      <c r="AB3616" s="76"/>
      <c r="AD3616" s="76"/>
      <c r="AE3616" s="76"/>
      <c r="AG3616" s="76"/>
      <c r="AH3616" s="76"/>
      <c r="AJ3616" s="76"/>
      <c r="AK3616" s="76"/>
      <c r="AM3616" s="76"/>
      <c r="AN3616" s="76"/>
      <c r="AP3616" s="76"/>
      <c r="AQ3616" s="76"/>
      <c r="AS3616" s="76"/>
      <c r="AT3616" s="76"/>
      <c r="AV3616" s="76"/>
      <c r="AW3616" s="76"/>
      <c r="AY3616" s="76"/>
      <c r="AZ3616" s="76"/>
      <c r="BB3616" s="76"/>
      <c r="BC3616" s="76"/>
      <c r="BE3616" s="76"/>
      <c r="BF3616" s="76"/>
      <c r="BH3616" s="76"/>
      <c r="BI3616" s="76"/>
      <c r="BK3616" s="76"/>
      <c r="BL3616" s="76"/>
      <c r="BN3616" s="76"/>
      <c r="BO3616" s="76"/>
      <c r="BQ3616" s="76"/>
      <c r="BR3616" s="76"/>
      <c r="BT3616" s="76"/>
      <c r="BU3616" s="76"/>
      <c r="BW3616" s="76"/>
      <c r="BX3616" s="76"/>
    </row>
    <row r="3617" spans="1:76" ht="12.75" customHeight="1">
      <c r="A3617" s="2"/>
      <c r="B3617" s="2"/>
      <c r="C3617" s="2"/>
      <c r="D3617" s="75"/>
      <c r="F3617" s="76"/>
      <c r="G3617" s="76"/>
      <c r="I3617" s="76"/>
      <c r="J3617" s="76"/>
      <c r="L3617" s="76"/>
      <c r="M3617" s="76"/>
      <c r="O3617" s="76"/>
      <c r="P3617" s="76"/>
      <c r="R3617" s="76"/>
      <c r="S3617" s="76"/>
      <c r="U3617" s="76"/>
      <c r="V3617" s="76"/>
      <c r="X3617" s="76"/>
      <c r="Y3617" s="76"/>
      <c r="AA3617" s="76"/>
      <c r="AB3617" s="76"/>
      <c r="AD3617" s="76"/>
      <c r="AE3617" s="76"/>
      <c r="AG3617" s="76"/>
      <c r="AH3617" s="76"/>
      <c r="AJ3617" s="76"/>
      <c r="AK3617" s="76"/>
      <c r="AM3617" s="76"/>
      <c r="AN3617" s="76"/>
      <c r="AP3617" s="76"/>
      <c r="AQ3617" s="76"/>
      <c r="AS3617" s="76"/>
      <c r="AT3617" s="76"/>
      <c r="AV3617" s="76"/>
      <c r="AW3617" s="76"/>
      <c r="AY3617" s="76"/>
      <c r="AZ3617" s="76"/>
      <c r="BB3617" s="76"/>
      <c r="BC3617" s="76"/>
      <c r="BE3617" s="76"/>
      <c r="BF3617" s="76"/>
      <c r="BH3617" s="76"/>
      <c r="BI3617" s="76"/>
      <c r="BK3617" s="76"/>
      <c r="BL3617" s="76"/>
      <c r="BN3617" s="76"/>
      <c r="BO3617" s="76"/>
      <c r="BQ3617" s="76"/>
      <c r="BR3617" s="76"/>
      <c r="BT3617" s="76"/>
      <c r="BU3617" s="76"/>
      <c r="BW3617" s="76"/>
      <c r="BX3617" s="76"/>
    </row>
    <row r="3618" spans="1:76" ht="12.75" customHeight="1">
      <c r="A3618" s="2"/>
      <c r="B3618" s="2"/>
      <c r="C3618" s="2"/>
      <c r="D3618" s="75"/>
      <c r="F3618" s="76"/>
      <c r="G3618" s="76"/>
      <c r="I3618" s="76"/>
      <c r="J3618" s="76"/>
      <c r="L3618" s="76"/>
      <c r="M3618" s="76"/>
      <c r="O3618" s="76"/>
      <c r="P3618" s="76"/>
      <c r="R3618" s="76"/>
      <c r="S3618" s="76"/>
      <c r="U3618" s="76"/>
      <c r="V3618" s="76"/>
      <c r="X3618" s="76"/>
      <c r="Y3618" s="76"/>
      <c r="AA3618" s="76"/>
      <c r="AB3618" s="76"/>
      <c r="AD3618" s="76"/>
      <c r="AE3618" s="76"/>
      <c r="AG3618" s="76"/>
      <c r="AH3618" s="76"/>
      <c r="AJ3618" s="76"/>
      <c r="AK3618" s="76"/>
      <c r="AM3618" s="76"/>
      <c r="AN3618" s="76"/>
      <c r="AP3618" s="76"/>
      <c r="AQ3618" s="76"/>
      <c r="AS3618" s="76"/>
      <c r="AT3618" s="76"/>
      <c r="AV3618" s="76"/>
      <c r="AW3618" s="76"/>
      <c r="AY3618" s="76"/>
      <c r="AZ3618" s="76"/>
      <c r="BB3618" s="76"/>
      <c r="BC3618" s="76"/>
      <c r="BE3618" s="76"/>
      <c r="BF3618" s="76"/>
      <c r="BH3618" s="76"/>
      <c r="BI3618" s="76"/>
      <c r="BK3618" s="76"/>
      <c r="BL3618" s="76"/>
      <c r="BN3618" s="76"/>
      <c r="BO3618" s="76"/>
      <c r="BQ3618" s="76"/>
      <c r="BR3618" s="76"/>
      <c r="BT3618" s="76"/>
      <c r="BU3618" s="76"/>
      <c r="BW3618" s="76"/>
      <c r="BX3618" s="76"/>
    </row>
    <row r="3619" spans="1:76" ht="12.75" customHeight="1">
      <c r="A3619" s="2"/>
      <c r="B3619" s="2"/>
      <c r="C3619" s="2"/>
      <c r="D3619" s="75"/>
      <c r="F3619" s="76"/>
      <c r="G3619" s="76"/>
      <c r="I3619" s="76"/>
      <c r="J3619" s="76"/>
      <c r="L3619" s="76"/>
      <c r="M3619" s="76"/>
      <c r="O3619" s="76"/>
      <c r="P3619" s="76"/>
      <c r="R3619" s="76"/>
      <c r="S3619" s="76"/>
      <c r="U3619" s="76"/>
      <c r="V3619" s="76"/>
      <c r="X3619" s="76"/>
      <c r="Y3619" s="76"/>
      <c r="AA3619" s="76"/>
      <c r="AB3619" s="76"/>
      <c r="AD3619" s="76"/>
      <c r="AE3619" s="76"/>
      <c r="AG3619" s="76"/>
      <c r="AH3619" s="76"/>
      <c r="AJ3619" s="76"/>
      <c r="AK3619" s="76"/>
      <c r="AM3619" s="76"/>
      <c r="AN3619" s="76"/>
      <c r="AP3619" s="76"/>
      <c r="AQ3619" s="76"/>
      <c r="AS3619" s="76"/>
      <c r="AT3619" s="76"/>
      <c r="AV3619" s="76"/>
      <c r="AW3619" s="76"/>
      <c r="AY3619" s="76"/>
      <c r="AZ3619" s="76"/>
      <c r="BB3619" s="76"/>
      <c r="BC3619" s="76"/>
      <c r="BE3619" s="76"/>
      <c r="BF3619" s="76"/>
      <c r="BH3619" s="76"/>
      <c r="BI3619" s="76"/>
      <c r="BK3619" s="76"/>
      <c r="BL3619" s="76"/>
      <c r="BN3619" s="76"/>
      <c r="BO3619" s="76"/>
      <c r="BQ3619" s="76"/>
      <c r="BR3619" s="76"/>
      <c r="BT3619" s="76"/>
      <c r="BU3619" s="76"/>
      <c r="BW3619" s="76"/>
      <c r="BX3619" s="76"/>
    </row>
    <row r="3620" spans="1:76" ht="12.75" customHeight="1">
      <c r="A3620" s="2"/>
      <c r="B3620" s="2"/>
      <c r="C3620" s="2"/>
      <c r="D3620" s="75"/>
      <c r="F3620" s="76"/>
      <c r="G3620" s="76"/>
      <c r="I3620" s="76"/>
      <c r="J3620" s="76"/>
      <c r="L3620" s="76"/>
      <c r="M3620" s="76"/>
      <c r="O3620" s="76"/>
      <c r="P3620" s="76"/>
      <c r="R3620" s="76"/>
      <c r="S3620" s="76"/>
      <c r="U3620" s="76"/>
      <c r="V3620" s="76"/>
      <c r="X3620" s="76"/>
      <c r="Y3620" s="76"/>
      <c r="AA3620" s="76"/>
      <c r="AB3620" s="76"/>
      <c r="AD3620" s="76"/>
      <c r="AE3620" s="76"/>
      <c r="AG3620" s="76"/>
      <c r="AH3620" s="76"/>
      <c r="AJ3620" s="76"/>
      <c r="AK3620" s="76"/>
      <c r="AM3620" s="76"/>
      <c r="AN3620" s="76"/>
      <c r="AP3620" s="76"/>
      <c r="AQ3620" s="76"/>
      <c r="AS3620" s="76"/>
      <c r="AT3620" s="76"/>
      <c r="AV3620" s="76"/>
      <c r="AW3620" s="76"/>
      <c r="AY3620" s="76"/>
      <c r="AZ3620" s="76"/>
      <c r="BB3620" s="76"/>
      <c r="BC3620" s="76"/>
      <c r="BE3620" s="76"/>
      <c r="BF3620" s="76"/>
      <c r="BH3620" s="76"/>
      <c r="BI3620" s="76"/>
      <c r="BK3620" s="76"/>
      <c r="BL3620" s="76"/>
      <c r="BN3620" s="76"/>
      <c r="BO3620" s="76"/>
      <c r="BQ3620" s="76"/>
      <c r="BR3620" s="76"/>
      <c r="BT3620" s="76"/>
      <c r="BU3620" s="76"/>
      <c r="BW3620" s="76"/>
      <c r="BX3620" s="76"/>
    </row>
    <row r="3621" spans="1:76" ht="12.75" customHeight="1">
      <c r="A3621" s="2"/>
      <c r="B3621" s="2"/>
      <c r="C3621" s="2"/>
      <c r="D3621" s="75"/>
      <c r="F3621" s="76"/>
      <c r="G3621" s="76"/>
      <c r="I3621" s="76"/>
      <c r="J3621" s="76"/>
      <c r="L3621" s="76"/>
      <c r="M3621" s="76"/>
      <c r="O3621" s="76"/>
      <c r="P3621" s="76"/>
      <c r="R3621" s="76"/>
      <c r="S3621" s="76"/>
      <c r="U3621" s="76"/>
      <c r="V3621" s="76"/>
      <c r="X3621" s="76"/>
      <c r="Y3621" s="76"/>
      <c r="AA3621" s="76"/>
      <c r="AB3621" s="76"/>
      <c r="AD3621" s="76"/>
      <c r="AE3621" s="76"/>
      <c r="AG3621" s="76"/>
      <c r="AH3621" s="76"/>
      <c r="AJ3621" s="76"/>
      <c r="AK3621" s="76"/>
      <c r="AM3621" s="76"/>
      <c r="AN3621" s="76"/>
      <c r="AP3621" s="76"/>
      <c r="AQ3621" s="76"/>
      <c r="AS3621" s="76"/>
      <c r="AT3621" s="76"/>
      <c r="AV3621" s="76"/>
      <c r="AW3621" s="76"/>
      <c r="AY3621" s="76"/>
      <c r="AZ3621" s="76"/>
      <c r="BB3621" s="76"/>
      <c r="BC3621" s="76"/>
      <c r="BE3621" s="76"/>
      <c r="BF3621" s="76"/>
      <c r="BH3621" s="76"/>
      <c r="BI3621" s="76"/>
      <c r="BK3621" s="76"/>
      <c r="BL3621" s="76"/>
      <c r="BN3621" s="76"/>
      <c r="BO3621" s="76"/>
      <c r="BQ3621" s="76"/>
      <c r="BR3621" s="76"/>
      <c r="BT3621" s="76"/>
      <c r="BU3621" s="76"/>
      <c r="BW3621" s="76"/>
      <c r="BX3621" s="76"/>
    </row>
    <row r="3622" spans="1:76" ht="12.75" customHeight="1">
      <c r="A3622" s="2"/>
      <c r="B3622" s="2"/>
      <c r="C3622" s="2"/>
      <c r="D3622" s="75"/>
      <c r="F3622" s="76"/>
      <c r="G3622" s="76"/>
      <c r="I3622" s="76"/>
      <c r="J3622" s="76"/>
      <c r="L3622" s="76"/>
      <c r="M3622" s="76"/>
      <c r="O3622" s="76"/>
      <c r="P3622" s="76"/>
      <c r="R3622" s="76"/>
      <c r="S3622" s="76"/>
      <c r="U3622" s="76"/>
      <c r="V3622" s="76"/>
      <c r="X3622" s="76"/>
      <c r="Y3622" s="76"/>
      <c r="AA3622" s="76"/>
      <c r="AB3622" s="76"/>
      <c r="AD3622" s="76"/>
      <c r="AE3622" s="76"/>
      <c r="AG3622" s="76"/>
      <c r="AH3622" s="76"/>
      <c r="AJ3622" s="76"/>
      <c r="AK3622" s="76"/>
      <c r="AM3622" s="76"/>
      <c r="AN3622" s="76"/>
      <c r="AP3622" s="76"/>
      <c r="AQ3622" s="76"/>
      <c r="AS3622" s="76"/>
      <c r="AT3622" s="76"/>
      <c r="AV3622" s="76"/>
      <c r="AW3622" s="76"/>
      <c r="AY3622" s="76"/>
      <c r="AZ3622" s="76"/>
      <c r="BB3622" s="76"/>
      <c r="BC3622" s="76"/>
      <c r="BE3622" s="76"/>
      <c r="BF3622" s="76"/>
      <c r="BH3622" s="76"/>
      <c r="BI3622" s="76"/>
      <c r="BK3622" s="76"/>
      <c r="BL3622" s="76"/>
      <c r="BN3622" s="76"/>
      <c r="BO3622" s="76"/>
      <c r="BQ3622" s="76"/>
      <c r="BR3622" s="76"/>
      <c r="BT3622" s="76"/>
      <c r="BU3622" s="76"/>
      <c r="BW3622" s="76"/>
      <c r="BX3622" s="76"/>
    </row>
    <row r="3623" spans="1:76" ht="12.75" customHeight="1">
      <c r="A3623" s="2"/>
      <c r="B3623" s="2"/>
      <c r="C3623" s="2"/>
      <c r="D3623" s="75"/>
      <c r="F3623" s="76"/>
      <c r="G3623" s="76"/>
      <c r="I3623" s="76"/>
      <c r="J3623" s="76"/>
      <c r="L3623" s="76"/>
      <c r="M3623" s="76"/>
      <c r="O3623" s="76"/>
      <c r="P3623" s="76"/>
      <c r="R3623" s="76"/>
      <c r="S3623" s="76"/>
      <c r="U3623" s="76"/>
      <c r="V3623" s="76"/>
      <c r="X3623" s="76"/>
      <c r="Y3623" s="76"/>
      <c r="AA3623" s="76"/>
      <c r="AB3623" s="76"/>
      <c r="AD3623" s="76"/>
      <c r="AE3623" s="76"/>
      <c r="AG3623" s="76"/>
      <c r="AH3623" s="76"/>
      <c r="AJ3623" s="76"/>
      <c r="AK3623" s="76"/>
      <c r="AM3623" s="76"/>
      <c r="AN3623" s="76"/>
      <c r="AP3623" s="76"/>
      <c r="AQ3623" s="76"/>
      <c r="AS3623" s="76"/>
      <c r="AT3623" s="76"/>
      <c r="AV3623" s="76"/>
      <c r="AW3623" s="76"/>
      <c r="AY3623" s="76"/>
      <c r="AZ3623" s="76"/>
      <c r="BB3623" s="76"/>
      <c r="BC3623" s="76"/>
      <c r="BE3623" s="76"/>
      <c r="BF3623" s="76"/>
      <c r="BH3623" s="76"/>
      <c r="BI3623" s="76"/>
      <c r="BK3623" s="76"/>
      <c r="BL3623" s="76"/>
      <c r="BN3623" s="76"/>
      <c r="BO3623" s="76"/>
      <c r="BQ3623" s="76"/>
      <c r="BR3623" s="76"/>
      <c r="BT3623" s="76"/>
      <c r="BU3623" s="76"/>
      <c r="BW3623" s="76"/>
      <c r="BX3623" s="76"/>
    </row>
    <row r="3624" spans="1:76" ht="12.75" customHeight="1">
      <c r="A3624" s="2"/>
      <c r="B3624" s="2"/>
      <c r="C3624" s="2"/>
      <c r="D3624" s="75"/>
      <c r="F3624" s="76"/>
      <c r="G3624" s="76"/>
      <c r="I3624" s="76"/>
      <c r="J3624" s="76"/>
      <c r="L3624" s="76"/>
      <c r="M3624" s="76"/>
      <c r="O3624" s="76"/>
      <c r="P3624" s="76"/>
      <c r="R3624" s="76"/>
      <c r="S3624" s="76"/>
      <c r="U3624" s="76"/>
      <c r="V3624" s="76"/>
      <c r="X3624" s="76"/>
      <c r="Y3624" s="76"/>
      <c r="AA3624" s="76"/>
      <c r="AB3624" s="76"/>
      <c r="AD3624" s="76"/>
      <c r="AE3624" s="76"/>
      <c r="AG3624" s="76"/>
      <c r="AH3624" s="76"/>
      <c r="AJ3624" s="76"/>
      <c r="AK3624" s="76"/>
      <c r="AM3624" s="76"/>
      <c r="AN3624" s="76"/>
      <c r="AP3624" s="76"/>
      <c r="AQ3624" s="76"/>
      <c r="AS3624" s="76"/>
      <c r="AT3624" s="76"/>
      <c r="AV3624" s="76"/>
      <c r="AW3624" s="76"/>
      <c r="AY3624" s="76"/>
      <c r="AZ3624" s="76"/>
      <c r="BB3624" s="76"/>
      <c r="BC3624" s="76"/>
      <c r="BE3624" s="76"/>
      <c r="BF3624" s="76"/>
      <c r="BH3624" s="76"/>
      <c r="BI3624" s="76"/>
      <c r="BK3624" s="76"/>
      <c r="BL3624" s="76"/>
      <c r="BN3624" s="76"/>
      <c r="BO3624" s="76"/>
      <c r="BQ3624" s="76"/>
      <c r="BR3624" s="76"/>
      <c r="BT3624" s="76"/>
      <c r="BU3624" s="76"/>
      <c r="BW3624" s="76"/>
      <c r="BX3624" s="76"/>
    </row>
    <row r="3625" spans="1:76" ht="12.75" customHeight="1">
      <c r="A3625" s="2"/>
      <c r="B3625" s="2"/>
      <c r="C3625" s="2"/>
      <c r="D3625" s="75"/>
      <c r="F3625" s="76"/>
      <c r="G3625" s="76"/>
      <c r="I3625" s="76"/>
      <c r="J3625" s="76"/>
      <c r="L3625" s="76"/>
      <c r="M3625" s="76"/>
      <c r="O3625" s="76"/>
      <c r="P3625" s="76"/>
      <c r="R3625" s="76"/>
      <c r="S3625" s="76"/>
      <c r="U3625" s="76"/>
      <c r="V3625" s="76"/>
      <c r="X3625" s="76"/>
      <c r="Y3625" s="76"/>
      <c r="AA3625" s="76"/>
      <c r="AB3625" s="76"/>
      <c r="AD3625" s="76"/>
      <c r="AE3625" s="76"/>
      <c r="AG3625" s="76"/>
      <c r="AH3625" s="76"/>
      <c r="AJ3625" s="76"/>
      <c r="AK3625" s="76"/>
      <c r="AM3625" s="76"/>
      <c r="AN3625" s="76"/>
      <c r="AP3625" s="76"/>
      <c r="AQ3625" s="76"/>
      <c r="AS3625" s="76"/>
      <c r="AT3625" s="76"/>
      <c r="AV3625" s="76"/>
      <c r="AW3625" s="76"/>
      <c r="AY3625" s="76"/>
      <c r="AZ3625" s="76"/>
      <c r="BB3625" s="76"/>
      <c r="BC3625" s="76"/>
      <c r="BE3625" s="76"/>
      <c r="BF3625" s="76"/>
      <c r="BH3625" s="76"/>
      <c r="BI3625" s="76"/>
      <c r="BK3625" s="76"/>
      <c r="BL3625" s="76"/>
      <c r="BN3625" s="76"/>
      <c r="BO3625" s="76"/>
      <c r="BQ3625" s="76"/>
      <c r="BR3625" s="76"/>
      <c r="BT3625" s="76"/>
      <c r="BU3625" s="76"/>
      <c r="BW3625" s="76"/>
      <c r="BX3625" s="76"/>
    </row>
    <row r="3626" spans="1:76" ht="12.75" customHeight="1">
      <c r="A3626" s="2"/>
      <c r="B3626" s="2"/>
      <c r="C3626" s="2"/>
      <c r="D3626" s="75"/>
      <c r="F3626" s="76"/>
      <c r="G3626" s="76"/>
      <c r="I3626" s="76"/>
      <c r="J3626" s="76"/>
      <c r="L3626" s="76"/>
      <c r="M3626" s="76"/>
      <c r="O3626" s="76"/>
      <c r="P3626" s="76"/>
      <c r="R3626" s="76"/>
      <c r="S3626" s="76"/>
      <c r="U3626" s="76"/>
      <c r="V3626" s="76"/>
      <c r="X3626" s="76"/>
      <c r="Y3626" s="76"/>
      <c r="AA3626" s="76"/>
      <c r="AB3626" s="76"/>
      <c r="AD3626" s="76"/>
      <c r="AE3626" s="76"/>
      <c r="AG3626" s="76"/>
      <c r="AH3626" s="76"/>
      <c r="AJ3626" s="76"/>
      <c r="AK3626" s="76"/>
      <c r="AM3626" s="76"/>
      <c r="AN3626" s="76"/>
      <c r="AP3626" s="76"/>
      <c r="AQ3626" s="76"/>
      <c r="AS3626" s="76"/>
      <c r="AT3626" s="76"/>
      <c r="AV3626" s="76"/>
      <c r="AW3626" s="76"/>
      <c r="AY3626" s="76"/>
      <c r="AZ3626" s="76"/>
      <c r="BB3626" s="76"/>
      <c r="BC3626" s="76"/>
      <c r="BE3626" s="76"/>
      <c r="BF3626" s="76"/>
      <c r="BH3626" s="76"/>
      <c r="BI3626" s="76"/>
      <c r="BK3626" s="76"/>
      <c r="BL3626" s="76"/>
      <c r="BN3626" s="76"/>
      <c r="BO3626" s="76"/>
      <c r="BQ3626" s="76"/>
      <c r="BR3626" s="76"/>
      <c r="BT3626" s="76"/>
      <c r="BU3626" s="76"/>
      <c r="BW3626" s="76"/>
      <c r="BX3626" s="76"/>
    </row>
    <row r="3627" spans="1:76" ht="12.75" customHeight="1">
      <c r="A3627" s="2"/>
      <c r="B3627" s="2"/>
      <c r="C3627" s="2"/>
      <c r="D3627" s="75"/>
      <c r="F3627" s="76"/>
      <c r="G3627" s="76"/>
      <c r="I3627" s="76"/>
      <c r="J3627" s="76"/>
      <c r="L3627" s="76"/>
      <c r="M3627" s="76"/>
      <c r="O3627" s="76"/>
      <c r="P3627" s="76"/>
      <c r="R3627" s="76"/>
      <c r="S3627" s="76"/>
      <c r="U3627" s="76"/>
      <c r="V3627" s="76"/>
      <c r="X3627" s="76"/>
      <c r="Y3627" s="76"/>
      <c r="AA3627" s="76"/>
      <c r="AB3627" s="76"/>
      <c r="AD3627" s="76"/>
      <c r="AE3627" s="76"/>
      <c r="AG3627" s="76"/>
      <c r="AH3627" s="76"/>
      <c r="AJ3627" s="76"/>
      <c r="AK3627" s="76"/>
      <c r="AM3627" s="76"/>
      <c r="AN3627" s="76"/>
      <c r="AP3627" s="76"/>
      <c r="AQ3627" s="76"/>
      <c r="AS3627" s="76"/>
      <c r="AT3627" s="76"/>
      <c r="AV3627" s="76"/>
      <c r="AW3627" s="76"/>
      <c r="AY3627" s="76"/>
      <c r="AZ3627" s="76"/>
      <c r="BB3627" s="76"/>
      <c r="BC3627" s="76"/>
      <c r="BE3627" s="76"/>
      <c r="BF3627" s="76"/>
      <c r="BH3627" s="76"/>
      <c r="BI3627" s="76"/>
      <c r="BK3627" s="76"/>
      <c r="BL3627" s="76"/>
      <c r="BN3627" s="76"/>
      <c r="BO3627" s="76"/>
      <c r="BQ3627" s="76"/>
      <c r="BR3627" s="76"/>
      <c r="BT3627" s="76"/>
      <c r="BU3627" s="76"/>
      <c r="BW3627" s="76"/>
      <c r="BX3627" s="76"/>
    </row>
    <row r="3628" spans="1:76" ht="12.75" customHeight="1">
      <c r="A3628" s="2"/>
      <c r="B3628" s="2"/>
      <c r="C3628" s="2"/>
      <c r="D3628" s="75"/>
      <c r="F3628" s="76"/>
      <c r="G3628" s="76"/>
      <c r="I3628" s="76"/>
      <c r="J3628" s="76"/>
      <c r="L3628" s="76"/>
      <c r="M3628" s="76"/>
      <c r="O3628" s="76"/>
      <c r="P3628" s="76"/>
      <c r="R3628" s="76"/>
      <c r="S3628" s="76"/>
      <c r="U3628" s="76"/>
      <c r="V3628" s="76"/>
      <c r="X3628" s="76"/>
      <c r="Y3628" s="76"/>
      <c r="AA3628" s="76"/>
      <c r="AB3628" s="76"/>
      <c r="AD3628" s="76"/>
      <c r="AE3628" s="76"/>
      <c r="AG3628" s="76"/>
      <c r="AH3628" s="76"/>
      <c r="AJ3628" s="76"/>
      <c r="AK3628" s="76"/>
      <c r="AM3628" s="76"/>
      <c r="AN3628" s="76"/>
      <c r="AP3628" s="76"/>
      <c r="AQ3628" s="76"/>
      <c r="AS3628" s="76"/>
      <c r="AT3628" s="76"/>
      <c r="AV3628" s="76"/>
      <c r="AW3628" s="76"/>
      <c r="AY3628" s="76"/>
      <c r="AZ3628" s="76"/>
      <c r="BB3628" s="76"/>
      <c r="BC3628" s="76"/>
      <c r="BE3628" s="76"/>
      <c r="BF3628" s="76"/>
      <c r="BH3628" s="76"/>
      <c r="BI3628" s="76"/>
      <c r="BK3628" s="76"/>
      <c r="BL3628" s="76"/>
      <c r="BN3628" s="76"/>
      <c r="BO3628" s="76"/>
      <c r="BQ3628" s="76"/>
      <c r="BR3628" s="76"/>
      <c r="BT3628" s="76"/>
      <c r="BU3628" s="76"/>
      <c r="BW3628" s="76"/>
      <c r="BX3628" s="76"/>
    </row>
    <row r="3629" spans="1:76" ht="12.75" customHeight="1">
      <c r="A3629" s="2"/>
      <c r="B3629" s="2"/>
      <c r="C3629" s="2"/>
      <c r="D3629" s="75"/>
      <c r="F3629" s="76"/>
      <c r="G3629" s="76"/>
      <c r="I3629" s="76"/>
      <c r="J3629" s="76"/>
      <c r="L3629" s="76"/>
      <c r="M3629" s="76"/>
      <c r="O3629" s="76"/>
      <c r="P3629" s="76"/>
      <c r="R3629" s="76"/>
      <c r="S3629" s="76"/>
      <c r="U3629" s="76"/>
      <c r="V3629" s="76"/>
      <c r="X3629" s="76"/>
      <c r="Y3629" s="76"/>
      <c r="AA3629" s="76"/>
      <c r="AB3629" s="76"/>
      <c r="AD3629" s="76"/>
      <c r="AE3629" s="76"/>
      <c r="AG3629" s="76"/>
      <c r="AH3629" s="76"/>
      <c r="AJ3629" s="76"/>
      <c r="AK3629" s="76"/>
      <c r="AM3629" s="76"/>
      <c r="AN3629" s="76"/>
      <c r="AP3629" s="76"/>
      <c r="AQ3629" s="76"/>
      <c r="AS3629" s="76"/>
      <c r="AT3629" s="76"/>
      <c r="AV3629" s="76"/>
      <c r="AW3629" s="76"/>
      <c r="AY3629" s="76"/>
      <c r="AZ3629" s="76"/>
      <c r="BB3629" s="76"/>
      <c r="BC3629" s="76"/>
      <c r="BE3629" s="76"/>
      <c r="BF3629" s="76"/>
      <c r="BH3629" s="76"/>
      <c r="BI3629" s="76"/>
      <c r="BK3629" s="76"/>
      <c r="BL3629" s="76"/>
      <c r="BN3629" s="76"/>
      <c r="BO3629" s="76"/>
      <c r="BQ3629" s="76"/>
      <c r="BR3629" s="76"/>
      <c r="BT3629" s="76"/>
      <c r="BU3629" s="76"/>
      <c r="BW3629" s="76"/>
      <c r="BX3629" s="76"/>
    </row>
    <row r="3630" spans="1:76" ht="12.75" customHeight="1">
      <c r="A3630" s="2"/>
      <c r="B3630" s="2"/>
      <c r="C3630" s="2"/>
      <c r="D3630" s="75"/>
      <c r="F3630" s="76"/>
      <c r="G3630" s="76"/>
      <c r="I3630" s="76"/>
      <c r="J3630" s="76"/>
      <c r="L3630" s="76"/>
      <c r="M3630" s="76"/>
      <c r="O3630" s="76"/>
      <c r="P3630" s="76"/>
      <c r="R3630" s="76"/>
      <c r="S3630" s="76"/>
      <c r="U3630" s="76"/>
      <c r="V3630" s="76"/>
      <c r="X3630" s="76"/>
      <c r="Y3630" s="76"/>
      <c r="AA3630" s="76"/>
      <c r="AB3630" s="76"/>
      <c r="AD3630" s="76"/>
      <c r="AE3630" s="76"/>
      <c r="AG3630" s="76"/>
      <c r="AH3630" s="76"/>
      <c r="AJ3630" s="76"/>
      <c r="AK3630" s="76"/>
      <c r="AM3630" s="76"/>
      <c r="AN3630" s="76"/>
      <c r="AP3630" s="76"/>
      <c r="AQ3630" s="76"/>
      <c r="AS3630" s="76"/>
      <c r="AT3630" s="76"/>
      <c r="AV3630" s="76"/>
      <c r="AW3630" s="76"/>
      <c r="AY3630" s="76"/>
      <c r="AZ3630" s="76"/>
      <c r="BB3630" s="76"/>
      <c r="BC3630" s="76"/>
      <c r="BE3630" s="76"/>
      <c r="BF3630" s="76"/>
      <c r="BH3630" s="76"/>
      <c r="BI3630" s="76"/>
      <c r="BK3630" s="76"/>
      <c r="BL3630" s="76"/>
      <c r="BN3630" s="76"/>
      <c r="BO3630" s="76"/>
      <c r="BQ3630" s="76"/>
      <c r="BR3630" s="76"/>
      <c r="BT3630" s="76"/>
      <c r="BU3630" s="76"/>
      <c r="BW3630" s="76"/>
      <c r="BX3630" s="76"/>
    </row>
    <row r="3631" spans="1:76" ht="12.75" customHeight="1">
      <c r="A3631" s="2"/>
      <c r="B3631" s="2"/>
      <c r="C3631" s="2"/>
      <c r="D3631" s="75"/>
      <c r="F3631" s="76"/>
      <c r="G3631" s="76"/>
      <c r="I3631" s="76"/>
      <c r="J3631" s="76"/>
      <c r="L3631" s="76"/>
      <c r="M3631" s="76"/>
      <c r="O3631" s="76"/>
      <c r="P3631" s="76"/>
      <c r="R3631" s="76"/>
      <c r="S3631" s="76"/>
      <c r="U3631" s="76"/>
      <c r="V3631" s="76"/>
      <c r="X3631" s="76"/>
      <c r="Y3631" s="76"/>
      <c r="AA3631" s="76"/>
      <c r="AB3631" s="76"/>
      <c r="AD3631" s="76"/>
      <c r="AE3631" s="76"/>
      <c r="AG3631" s="76"/>
      <c r="AH3631" s="76"/>
      <c r="AJ3631" s="76"/>
      <c r="AK3631" s="76"/>
      <c r="AM3631" s="76"/>
      <c r="AN3631" s="76"/>
      <c r="AP3631" s="76"/>
      <c r="AQ3631" s="76"/>
      <c r="AS3631" s="76"/>
      <c r="AT3631" s="76"/>
      <c r="AV3631" s="76"/>
      <c r="AW3631" s="76"/>
      <c r="AY3631" s="76"/>
      <c r="AZ3631" s="76"/>
      <c r="BB3631" s="76"/>
      <c r="BC3631" s="76"/>
      <c r="BE3631" s="76"/>
      <c r="BF3631" s="76"/>
      <c r="BH3631" s="76"/>
      <c r="BI3631" s="76"/>
      <c r="BK3631" s="76"/>
      <c r="BL3631" s="76"/>
      <c r="BN3631" s="76"/>
      <c r="BO3631" s="76"/>
      <c r="BQ3631" s="76"/>
      <c r="BR3631" s="76"/>
      <c r="BT3631" s="76"/>
      <c r="BU3631" s="76"/>
      <c r="BW3631" s="76"/>
      <c r="BX3631" s="76"/>
    </row>
    <row r="3632" spans="1:76" ht="12.75" customHeight="1">
      <c r="A3632" s="2"/>
      <c r="B3632" s="2"/>
      <c r="C3632" s="2"/>
      <c r="D3632" s="75"/>
      <c r="F3632" s="76"/>
      <c r="G3632" s="76"/>
      <c r="I3632" s="76"/>
      <c r="J3632" s="76"/>
      <c r="L3632" s="76"/>
      <c r="M3632" s="76"/>
      <c r="O3632" s="76"/>
      <c r="P3632" s="76"/>
      <c r="R3632" s="76"/>
      <c r="S3632" s="76"/>
      <c r="U3632" s="76"/>
      <c r="V3632" s="76"/>
      <c r="X3632" s="76"/>
      <c r="Y3632" s="76"/>
      <c r="AA3632" s="76"/>
      <c r="AB3632" s="76"/>
      <c r="AD3632" s="76"/>
      <c r="AE3632" s="76"/>
      <c r="AG3632" s="76"/>
      <c r="AH3632" s="76"/>
      <c r="AJ3632" s="76"/>
      <c r="AK3632" s="76"/>
      <c r="AM3632" s="76"/>
      <c r="AN3632" s="76"/>
      <c r="AP3632" s="76"/>
      <c r="AQ3632" s="76"/>
      <c r="AS3632" s="76"/>
      <c r="AT3632" s="76"/>
      <c r="AV3632" s="76"/>
      <c r="AW3632" s="76"/>
      <c r="AY3632" s="76"/>
      <c r="AZ3632" s="76"/>
      <c r="BB3632" s="76"/>
      <c r="BC3632" s="76"/>
      <c r="BE3632" s="76"/>
      <c r="BF3632" s="76"/>
      <c r="BH3632" s="76"/>
      <c r="BI3632" s="76"/>
      <c r="BK3632" s="76"/>
      <c r="BL3632" s="76"/>
      <c r="BN3632" s="76"/>
      <c r="BO3632" s="76"/>
      <c r="BQ3632" s="76"/>
      <c r="BR3632" s="76"/>
      <c r="BT3632" s="76"/>
      <c r="BU3632" s="76"/>
      <c r="BW3632" s="76"/>
      <c r="BX3632" s="76"/>
    </row>
    <row r="3633" spans="1:76" ht="12.75" customHeight="1">
      <c r="A3633" s="2"/>
      <c r="B3633" s="2"/>
      <c r="C3633" s="2"/>
      <c r="D3633" s="75"/>
      <c r="F3633" s="76"/>
      <c r="G3633" s="76"/>
      <c r="I3633" s="76"/>
      <c r="J3633" s="76"/>
      <c r="L3633" s="76"/>
      <c r="M3633" s="76"/>
      <c r="O3633" s="76"/>
      <c r="P3633" s="76"/>
      <c r="R3633" s="76"/>
      <c r="S3633" s="76"/>
      <c r="U3633" s="76"/>
      <c r="V3633" s="76"/>
      <c r="X3633" s="76"/>
      <c r="Y3633" s="76"/>
      <c r="AA3633" s="76"/>
      <c r="AB3633" s="76"/>
      <c r="AD3633" s="76"/>
      <c r="AE3633" s="76"/>
      <c r="AG3633" s="76"/>
      <c r="AH3633" s="76"/>
      <c r="AJ3633" s="76"/>
      <c r="AK3633" s="76"/>
      <c r="AM3633" s="76"/>
      <c r="AN3633" s="76"/>
      <c r="AP3633" s="76"/>
      <c r="AQ3633" s="76"/>
      <c r="AS3633" s="76"/>
      <c r="AT3633" s="76"/>
      <c r="AV3633" s="76"/>
      <c r="AW3633" s="76"/>
      <c r="AY3633" s="76"/>
      <c r="AZ3633" s="76"/>
      <c r="BB3633" s="76"/>
      <c r="BC3633" s="76"/>
      <c r="BE3633" s="76"/>
      <c r="BF3633" s="76"/>
      <c r="BH3633" s="76"/>
      <c r="BI3633" s="76"/>
      <c r="BK3633" s="76"/>
      <c r="BL3633" s="76"/>
      <c r="BN3633" s="76"/>
      <c r="BO3633" s="76"/>
      <c r="BQ3633" s="76"/>
      <c r="BR3633" s="76"/>
      <c r="BT3633" s="76"/>
      <c r="BU3633" s="76"/>
      <c r="BW3633" s="76"/>
      <c r="BX3633" s="76"/>
    </row>
    <row r="3634" spans="1:76" ht="12.75" customHeight="1">
      <c r="A3634" s="2"/>
      <c r="B3634" s="2"/>
      <c r="C3634" s="2"/>
      <c r="D3634" s="75"/>
      <c r="F3634" s="76"/>
      <c r="G3634" s="76"/>
      <c r="I3634" s="76"/>
      <c r="J3634" s="76"/>
      <c r="L3634" s="76"/>
      <c r="M3634" s="76"/>
      <c r="O3634" s="76"/>
      <c r="P3634" s="76"/>
      <c r="R3634" s="76"/>
      <c r="S3634" s="76"/>
      <c r="U3634" s="76"/>
      <c r="V3634" s="76"/>
      <c r="X3634" s="76"/>
      <c r="Y3634" s="76"/>
      <c r="AA3634" s="76"/>
      <c r="AB3634" s="76"/>
      <c r="AD3634" s="76"/>
      <c r="AE3634" s="76"/>
      <c r="AG3634" s="76"/>
      <c r="AH3634" s="76"/>
      <c r="AJ3634" s="76"/>
      <c r="AK3634" s="76"/>
      <c r="AM3634" s="76"/>
      <c r="AN3634" s="76"/>
      <c r="AP3634" s="76"/>
      <c r="AQ3634" s="76"/>
      <c r="AS3634" s="76"/>
      <c r="AT3634" s="76"/>
      <c r="AV3634" s="76"/>
      <c r="AW3634" s="76"/>
      <c r="AY3634" s="76"/>
      <c r="AZ3634" s="76"/>
      <c r="BB3634" s="76"/>
      <c r="BC3634" s="76"/>
      <c r="BE3634" s="76"/>
      <c r="BF3634" s="76"/>
      <c r="BH3634" s="76"/>
      <c r="BI3634" s="76"/>
      <c r="BK3634" s="76"/>
      <c r="BL3634" s="76"/>
      <c r="BN3634" s="76"/>
      <c r="BO3634" s="76"/>
      <c r="BQ3634" s="76"/>
      <c r="BR3634" s="76"/>
      <c r="BT3634" s="76"/>
      <c r="BU3634" s="76"/>
      <c r="BW3634" s="76"/>
      <c r="BX3634" s="76"/>
    </row>
    <row r="3635" spans="1:76" ht="12.75" customHeight="1">
      <c r="A3635" s="2"/>
      <c r="B3635" s="2"/>
      <c r="C3635" s="2"/>
      <c r="D3635" s="75"/>
      <c r="F3635" s="76"/>
      <c r="G3635" s="76"/>
      <c r="I3635" s="76"/>
      <c r="J3635" s="76"/>
      <c r="L3635" s="76"/>
      <c r="M3635" s="76"/>
      <c r="O3635" s="76"/>
      <c r="P3635" s="76"/>
      <c r="R3635" s="76"/>
      <c r="S3635" s="76"/>
      <c r="U3635" s="76"/>
      <c r="V3635" s="76"/>
      <c r="X3635" s="76"/>
      <c r="Y3635" s="76"/>
      <c r="AA3635" s="76"/>
      <c r="AB3635" s="76"/>
      <c r="AD3635" s="76"/>
      <c r="AE3635" s="76"/>
      <c r="AG3635" s="76"/>
      <c r="AH3635" s="76"/>
      <c r="AJ3635" s="76"/>
      <c r="AK3635" s="76"/>
      <c r="AM3635" s="76"/>
      <c r="AN3635" s="76"/>
      <c r="AP3635" s="76"/>
      <c r="AQ3635" s="76"/>
      <c r="AS3635" s="76"/>
      <c r="AT3635" s="76"/>
      <c r="AV3635" s="76"/>
      <c r="AW3635" s="76"/>
      <c r="AY3635" s="76"/>
      <c r="AZ3635" s="76"/>
      <c r="BB3635" s="76"/>
      <c r="BC3635" s="76"/>
      <c r="BE3635" s="76"/>
      <c r="BF3635" s="76"/>
      <c r="BH3635" s="76"/>
      <c r="BI3635" s="76"/>
      <c r="BK3635" s="76"/>
      <c r="BL3635" s="76"/>
      <c r="BN3635" s="76"/>
      <c r="BO3635" s="76"/>
      <c r="BQ3635" s="76"/>
      <c r="BR3635" s="76"/>
      <c r="BT3635" s="76"/>
      <c r="BU3635" s="76"/>
      <c r="BW3635" s="76"/>
      <c r="BX3635" s="76"/>
    </row>
    <row r="3636" spans="1:76" ht="12.75" customHeight="1">
      <c r="A3636" s="2"/>
      <c r="B3636" s="2"/>
      <c r="C3636" s="2"/>
      <c r="D3636" s="75"/>
      <c r="F3636" s="76"/>
      <c r="G3636" s="76"/>
      <c r="I3636" s="76"/>
      <c r="J3636" s="76"/>
      <c r="L3636" s="76"/>
      <c r="M3636" s="76"/>
      <c r="O3636" s="76"/>
      <c r="P3636" s="76"/>
      <c r="R3636" s="76"/>
      <c r="S3636" s="76"/>
      <c r="U3636" s="76"/>
      <c r="V3636" s="76"/>
      <c r="X3636" s="76"/>
      <c r="Y3636" s="76"/>
      <c r="AA3636" s="76"/>
      <c r="AB3636" s="76"/>
      <c r="AD3636" s="76"/>
      <c r="AE3636" s="76"/>
      <c r="AG3636" s="76"/>
      <c r="AH3636" s="76"/>
      <c r="AJ3636" s="76"/>
      <c r="AK3636" s="76"/>
      <c r="AM3636" s="76"/>
      <c r="AN3636" s="76"/>
      <c r="AP3636" s="76"/>
      <c r="AQ3636" s="76"/>
      <c r="AS3636" s="76"/>
      <c r="AT3636" s="76"/>
      <c r="AV3636" s="76"/>
      <c r="AW3636" s="76"/>
      <c r="AY3636" s="76"/>
      <c r="AZ3636" s="76"/>
      <c r="BB3636" s="76"/>
      <c r="BC3636" s="76"/>
      <c r="BE3636" s="76"/>
      <c r="BF3636" s="76"/>
      <c r="BH3636" s="76"/>
      <c r="BI3636" s="76"/>
      <c r="BK3636" s="76"/>
      <c r="BL3636" s="76"/>
      <c r="BN3636" s="76"/>
      <c r="BO3636" s="76"/>
      <c r="BQ3636" s="76"/>
      <c r="BR3636" s="76"/>
      <c r="BT3636" s="76"/>
      <c r="BU3636" s="76"/>
      <c r="BW3636" s="76"/>
      <c r="BX3636" s="76"/>
    </row>
    <row r="3637" spans="1:76" ht="12.75" customHeight="1">
      <c r="A3637" s="2"/>
      <c r="B3637" s="2"/>
      <c r="C3637" s="2"/>
      <c r="D3637" s="75"/>
      <c r="F3637" s="76"/>
      <c r="G3637" s="76"/>
      <c r="I3637" s="76"/>
      <c r="J3637" s="76"/>
      <c r="L3637" s="76"/>
      <c r="M3637" s="76"/>
      <c r="O3637" s="76"/>
      <c r="P3637" s="76"/>
      <c r="R3637" s="76"/>
      <c r="S3637" s="76"/>
      <c r="U3637" s="76"/>
      <c r="V3637" s="76"/>
      <c r="X3637" s="76"/>
      <c r="Y3637" s="76"/>
      <c r="AA3637" s="76"/>
      <c r="AB3637" s="76"/>
      <c r="AD3637" s="76"/>
      <c r="AE3637" s="76"/>
      <c r="AG3637" s="76"/>
      <c r="AH3637" s="76"/>
      <c r="AJ3637" s="76"/>
      <c r="AK3637" s="76"/>
      <c r="AM3637" s="76"/>
      <c r="AN3637" s="76"/>
      <c r="AP3637" s="76"/>
      <c r="AQ3637" s="76"/>
      <c r="AS3637" s="76"/>
      <c r="AT3637" s="76"/>
      <c r="AV3637" s="76"/>
      <c r="AW3637" s="76"/>
      <c r="AY3637" s="76"/>
      <c r="AZ3637" s="76"/>
      <c r="BB3637" s="76"/>
      <c r="BC3637" s="76"/>
      <c r="BE3637" s="76"/>
      <c r="BF3637" s="76"/>
      <c r="BH3637" s="76"/>
      <c r="BI3637" s="76"/>
      <c r="BK3637" s="76"/>
      <c r="BL3637" s="76"/>
      <c r="BN3637" s="76"/>
      <c r="BO3637" s="76"/>
      <c r="BQ3637" s="76"/>
      <c r="BR3637" s="76"/>
      <c r="BT3637" s="76"/>
      <c r="BU3637" s="76"/>
      <c r="BW3637" s="76"/>
      <c r="BX3637" s="76"/>
    </row>
    <row r="3638" spans="1:76" ht="12.75" customHeight="1">
      <c r="A3638" s="2"/>
      <c r="B3638" s="2"/>
      <c r="C3638" s="2"/>
      <c r="D3638" s="75"/>
      <c r="F3638" s="76"/>
      <c r="G3638" s="76"/>
      <c r="I3638" s="76"/>
      <c r="J3638" s="76"/>
      <c r="L3638" s="76"/>
      <c r="M3638" s="76"/>
      <c r="O3638" s="76"/>
      <c r="P3638" s="76"/>
      <c r="R3638" s="76"/>
      <c r="S3638" s="76"/>
      <c r="U3638" s="76"/>
      <c r="V3638" s="76"/>
      <c r="X3638" s="76"/>
      <c r="Y3638" s="76"/>
      <c r="AA3638" s="76"/>
      <c r="AB3638" s="76"/>
      <c r="AD3638" s="76"/>
      <c r="AE3638" s="76"/>
      <c r="AG3638" s="76"/>
      <c r="AH3638" s="76"/>
      <c r="AJ3638" s="76"/>
      <c r="AK3638" s="76"/>
      <c r="AM3638" s="76"/>
      <c r="AN3638" s="76"/>
      <c r="AP3638" s="76"/>
      <c r="AQ3638" s="76"/>
      <c r="AS3638" s="76"/>
      <c r="AT3638" s="76"/>
      <c r="AV3638" s="76"/>
      <c r="AW3638" s="76"/>
      <c r="AY3638" s="76"/>
      <c r="AZ3638" s="76"/>
      <c r="BB3638" s="76"/>
      <c r="BC3638" s="76"/>
      <c r="BE3638" s="76"/>
      <c r="BF3638" s="76"/>
      <c r="BH3638" s="76"/>
      <c r="BI3638" s="76"/>
      <c r="BK3638" s="76"/>
      <c r="BL3638" s="76"/>
      <c r="BN3638" s="76"/>
      <c r="BO3638" s="76"/>
      <c r="BQ3638" s="76"/>
      <c r="BR3638" s="76"/>
      <c r="BT3638" s="76"/>
      <c r="BU3638" s="76"/>
      <c r="BW3638" s="76"/>
      <c r="BX3638" s="76"/>
    </row>
    <row r="3639" spans="1:76" ht="12.75" customHeight="1">
      <c r="A3639" s="2"/>
      <c r="B3639" s="2"/>
      <c r="C3639" s="2"/>
      <c r="D3639" s="75"/>
      <c r="F3639" s="76"/>
      <c r="G3639" s="76"/>
      <c r="I3639" s="76"/>
      <c r="J3639" s="76"/>
      <c r="L3639" s="76"/>
      <c r="M3639" s="76"/>
      <c r="O3639" s="76"/>
      <c r="P3639" s="76"/>
      <c r="R3639" s="76"/>
      <c r="S3639" s="76"/>
      <c r="U3639" s="76"/>
      <c r="V3639" s="76"/>
      <c r="X3639" s="76"/>
      <c r="Y3639" s="76"/>
      <c r="AA3639" s="76"/>
      <c r="AB3639" s="76"/>
      <c r="AD3639" s="76"/>
      <c r="AE3639" s="76"/>
      <c r="AG3639" s="76"/>
      <c r="AH3639" s="76"/>
      <c r="AJ3639" s="76"/>
      <c r="AK3639" s="76"/>
      <c r="AM3639" s="76"/>
      <c r="AN3639" s="76"/>
      <c r="AP3639" s="76"/>
      <c r="AQ3639" s="76"/>
      <c r="AS3639" s="76"/>
      <c r="AT3639" s="76"/>
      <c r="AV3639" s="76"/>
      <c r="AW3639" s="76"/>
      <c r="AY3639" s="76"/>
      <c r="AZ3639" s="76"/>
      <c r="BB3639" s="76"/>
      <c r="BC3639" s="76"/>
      <c r="BE3639" s="76"/>
      <c r="BF3639" s="76"/>
      <c r="BH3639" s="76"/>
      <c r="BI3639" s="76"/>
      <c r="BK3639" s="76"/>
      <c r="BL3639" s="76"/>
      <c r="BN3639" s="76"/>
      <c r="BO3639" s="76"/>
      <c r="BQ3639" s="76"/>
      <c r="BR3639" s="76"/>
      <c r="BT3639" s="76"/>
      <c r="BU3639" s="76"/>
      <c r="BW3639" s="76"/>
      <c r="BX3639" s="76"/>
    </row>
    <row r="3640" spans="1:76" ht="12.75" customHeight="1">
      <c r="A3640" s="2"/>
      <c r="B3640" s="2"/>
      <c r="C3640" s="2"/>
      <c r="D3640" s="75"/>
      <c r="F3640" s="76"/>
      <c r="G3640" s="76"/>
      <c r="I3640" s="76"/>
      <c r="J3640" s="76"/>
      <c r="L3640" s="76"/>
      <c r="M3640" s="76"/>
      <c r="O3640" s="76"/>
      <c r="P3640" s="76"/>
      <c r="R3640" s="76"/>
      <c r="S3640" s="76"/>
      <c r="U3640" s="76"/>
      <c r="V3640" s="76"/>
      <c r="X3640" s="76"/>
      <c r="Y3640" s="76"/>
      <c r="AA3640" s="76"/>
      <c r="AB3640" s="76"/>
      <c r="AD3640" s="76"/>
      <c r="AE3640" s="76"/>
      <c r="AG3640" s="76"/>
      <c r="AH3640" s="76"/>
      <c r="AJ3640" s="76"/>
      <c r="AK3640" s="76"/>
      <c r="AM3640" s="76"/>
      <c r="AN3640" s="76"/>
      <c r="AP3640" s="76"/>
      <c r="AQ3640" s="76"/>
      <c r="AS3640" s="76"/>
      <c r="AT3640" s="76"/>
      <c r="AV3640" s="76"/>
      <c r="AW3640" s="76"/>
      <c r="AY3640" s="76"/>
      <c r="AZ3640" s="76"/>
      <c r="BB3640" s="76"/>
      <c r="BC3640" s="76"/>
      <c r="BE3640" s="76"/>
      <c r="BF3640" s="76"/>
      <c r="BH3640" s="76"/>
      <c r="BI3640" s="76"/>
      <c r="BK3640" s="76"/>
      <c r="BL3640" s="76"/>
      <c r="BN3640" s="76"/>
      <c r="BO3640" s="76"/>
      <c r="BQ3640" s="76"/>
      <c r="BR3640" s="76"/>
      <c r="BT3640" s="76"/>
      <c r="BU3640" s="76"/>
      <c r="BW3640" s="76"/>
      <c r="BX3640" s="76"/>
    </row>
    <row r="3641" spans="1:76" ht="12.75" customHeight="1">
      <c r="A3641" s="2"/>
      <c r="B3641" s="2"/>
      <c r="C3641" s="2"/>
      <c r="D3641" s="75"/>
      <c r="F3641" s="76"/>
      <c r="G3641" s="76"/>
      <c r="I3641" s="76"/>
      <c r="J3641" s="76"/>
      <c r="L3641" s="76"/>
      <c r="M3641" s="76"/>
      <c r="O3641" s="76"/>
      <c r="P3641" s="76"/>
      <c r="R3641" s="76"/>
      <c r="S3641" s="76"/>
      <c r="U3641" s="76"/>
      <c r="V3641" s="76"/>
      <c r="X3641" s="76"/>
      <c r="Y3641" s="76"/>
      <c r="AA3641" s="76"/>
      <c r="AB3641" s="76"/>
      <c r="AD3641" s="76"/>
      <c r="AE3641" s="76"/>
      <c r="AG3641" s="76"/>
      <c r="AH3641" s="76"/>
      <c r="AJ3641" s="76"/>
      <c r="AK3641" s="76"/>
      <c r="AM3641" s="76"/>
      <c r="AN3641" s="76"/>
      <c r="AP3641" s="76"/>
      <c r="AQ3641" s="76"/>
      <c r="AS3641" s="76"/>
      <c r="AT3641" s="76"/>
      <c r="AV3641" s="76"/>
      <c r="AW3641" s="76"/>
      <c r="AY3641" s="76"/>
      <c r="AZ3641" s="76"/>
      <c r="BB3641" s="76"/>
      <c r="BC3641" s="76"/>
      <c r="BE3641" s="76"/>
      <c r="BF3641" s="76"/>
      <c r="BH3641" s="76"/>
      <c r="BI3641" s="76"/>
      <c r="BK3641" s="76"/>
      <c r="BL3641" s="76"/>
      <c r="BN3641" s="76"/>
      <c r="BO3641" s="76"/>
      <c r="BQ3641" s="76"/>
      <c r="BR3641" s="76"/>
      <c r="BT3641" s="76"/>
      <c r="BU3641" s="76"/>
      <c r="BW3641" s="76"/>
      <c r="BX3641" s="76"/>
    </row>
    <row r="3642" spans="1:76" ht="12.75" customHeight="1">
      <c r="A3642" s="2"/>
      <c r="B3642" s="2"/>
      <c r="C3642" s="2"/>
      <c r="D3642" s="75"/>
      <c r="F3642" s="76"/>
      <c r="G3642" s="76"/>
      <c r="I3642" s="76"/>
      <c r="J3642" s="76"/>
      <c r="L3642" s="76"/>
      <c r="M3642" s="76"/>
      <c r="O3642" s="76"/>
      <c r="P3642" s="76"/>
      <c r="R3642" s="76"/>
      <c r="S3642" s="76"/>
      <c r="U3642" s="76"/>
      <c r="V3642" s="76"/>
      <c r="X3642" s="76"/>
      <c r="Y3642" s="76"/>
      <c r="AA3642" s="76"/>
      <c r="AB3642" s="76"/>
      <c r="AD3642" s="76"/>
      <c r="AE3642" s="76"/>
      <c r="AG3642" s="76"/>
      <c r="AH3642" s="76"/>
      <c r="AJ3642" s="76"/>
      <c r="AK3642" s="76"/>
      <c r="AM3642" s="76"/>
      <c r="AN3642" s="76"/>
      <c r="AP3642" s="76"/>
      <c r="AQ3642" s="76"/>
      <c r="AS3642" s="76"/>
      <c r="AT3642" s="76"/>
      <c r="AV3642" s="76"/>
      <c r="AW3642" s="76"/>
      <c r="AY3642" s="76"/>
      <c r="AZ3642" s="76"/>
      <c r="BB3642" s="76"/>
      <c r="BC3642" s="76"/>
      <c r="BE3642" s="76"/>
      <c r="BF3642" s="76"/>
      <c r="BH3642" s="76"/>
      <c r="BI3642" s="76"/>
      <c r="BK3642" s="76"/>
      <c r="BL3642" s="76"/>
      <c r="BN3642" s="76"/>
      <c r="BO3642" s="76"/>
      <c r="BQ3642" s="76"/>
      <c r="BR3642" s="76"/>
      <c r="BT3642" s="76"/>
      <c r="BU3642" s="76"/>
      <c r="BW3642" s="76"/>
      <c r="BX3642" s="76"/>
    </row>
    <row r="3643" spans="1:76" ht="12.75" customHeight="1">
      <c r="A3643" s="2"/>
      <c r="B3643" s="2"/>
      <c r="C3643" s="2"/>
      <c r="D3643" s="75"/>
      <c r="F3643" s="76"/>
      <c r="G3643" s="76"/>
      <c r="I3643" s="76"/>
      <c r="J3643" s="76"/>
      <c r="L3643" s="76"/>
      <c r="M3643" s="76"/>
      <c r="O3643" s="76"/>
      <c r="P3643" s="76"/>
      <c r="R3643" s="76"/>
      <c r="S3643" s="76"/>
      <c r="U3643" s="76"/>
      <c r="V3643" s="76"/>
      <c r="X3643" s="76"/>
      <c r="Y3643" s="76"/>
      <c r="AA3643" s="76"/>
      <c r="AB3643" s="76"/>
      <c r="AD3643" s="76"/>
      <c r="AE3643" s="76"/>
      <c r="AG3643" s="76"/>
      <c r="AH3643" s="76"/>
      <c r="AJ3643" s="76"/>
      <c r="AK3643" s="76"/>
      <c r="AM3643" s="76"/>
      <c r="AN3643" s="76"/>
      <c r="AP3643" s="76"/>
      <c r="AQ3643" s="76"/>
      <c r="AS3643" s="76"/>
      <c r="AT3643" s="76"/>
      <c r="AV3643" s="76"/>
      <c r="AW3643" s="76"/>
      <c r="AY3643" s="76"/>
      <c r="AZ3643" s="76"/>
      <c r="BB3643" s="76"/>
      <c r="BC3643" s="76"/>
      <c r="BE3643" s="76"/>
      <c r="BF3643" s="76"/>
      <c r="BH3643" s="76"/>
      <c r="BI3643" s="76"/>
      <c r="BK3643" s="76"/>
      <c r="BL3643" s="76"/>
      <c r="BN3643" s="76"/>
      <c r="BO3643" s="76"/>
      <c r="BQ3643" s="76"/>
      <c r="BR3643" s="76"/>
      <c r="BT3643" s="76"/>
      <c r="BU3643" s="76"/>
      <c r="BW3643" s="76"/>
      <c r="BX3643" s="76"/>
    </row>
    <row r="3644" spans="1:76" ht="12.75" customHeight="1">
      <c r="A3644" s="2"/>
      <c r="B3644" s="2"/>
      <c r="C3644" s="2"/>
      <c r="D3644" s="75"/>
      <c r="F3644" s="76"/>
      <c r="G3644" s="76"/>
      <c r="I3644" s="76"/>
      <c r="J3644" s="76"/>
      <c r="L3644" s="76"/>
      <c r="M3644" s="76"/>
      <c r="O3644" s="76"/>
      <c r="P3644" s="76"/>
      <c r="R3644" s="76"/>
      <c r="S3644" s="76"/>
      <c r="U3644" s="76"/>
      <c r="V3644" s="76"/>
      <c r="X3644" s="76"/>
      <c r="Y3644" s="76"/>
      <c r="AA3644" s="76"/>
      <c r="AB3644" s="76"/>
      <c r="AD3644" s="76"/>
      <c r="AE3644" s="76"/>
      <c r="AG3644" s="76"/>
      <c r="AH3644" s="76"/>
      <c r="AJ3644" s="76"/>
      <c r="AK3644" s="76"/>
      <c r="AM3644" s="76"/>
      <c r="AN3644" s="76"/>
      <c r="AP3644" s="76"/>
      <c r="AQ3644" s="76"/>
      <c r="AS3644" s="76"/>
      <c r="AT3644" s="76"/>
      <c r="AV3644" s="76"/>
      <c r="AW3644" s="76"/>
      <c r="AY3644" s="76"/>
      <c r="AZ3644" s="76"/>
      <c r="BB3644" s="76"/>
      <c r="BC3644" s="76"/>
      <c r="BE3644" s="76"/>
      <c r="BF3644" s="76"/>
      <c r="BH3644" s="76"/>
      <c r="BI3644" s="76"/>
      <c r="BK3644" s="76"/>
      <c r="BL3644" s="76"/>
      <c r="BN3644" s="76"/>
      <c r="BO3644" s="76"/>
      <c r="BQ3644" s="76"/>
      <c r="BR3644" s="76"/>
      <c r="BT3644" s="76"/>
      <c r="BU3644" s="76"/>
      <c r="BW3644" s="76"/>
      <c r="BX3644" s="76"/>
    </row>
    <row r="3645" spans="1:76" ht="12.75" customHeight="1">
      <c r="A3645" s="2"/>
      <c r="B3645" s="2"/>
      <c r="C3645" s="2"/>
      <c r="D3645" s="75"/>
      <c r="F3645" s="76"/>
      <c r="G3645" s="76"/>
      <c r="I3645" s="76"/>
      <c r="J3645" s="76"/>
      <c r="L3645" s="76"/>
      <c r="M3645" s="76"/>
      <c r="O3645" s="76"/>
      <c r="P3645" s="76"/>
      <c r="R3645" s="76"/>
      <c r="S3645" s="76"/>
      <c r="U3645" s="76"/>
      <c r="V3645" s="76"/>
      <c r="X3645" s="76"/>
      <c r="Y3645" s="76"/>
      <c r="AA3645" s="76"/>
      <c r="AB3645" s="76"/>
      <c r="AD3645" s="76"/>
      <c r="AE3645" s="76"/>
      <c r="AG3645" s="76"/>
      <c r="AH3645" s="76"/>
      <c r="AJ3645" s="76"/>
      <c r="AK3645" s="76"/>
      <c r="AM3645" s="76"/>
      <c r="AN3645" s="76"/>
      <c r="AP3645" s="76"/>
      <c r="AQ3645" s="76"/>
      <c r="AS3645" s="76"/>
      <c r="AT3645" s="76"/>
      <c r="AV3645" s="76"/>
      <c r="AW3645" s="76"/>
      <c r="AY3645" s="76"/>
      <c r="AZ3645" s="76"/>
      <c r="BB3645" s="76"/>
      <c r="BC3645" s="76"/>
      <c r="BE3645" s="76"/>
      <c r="BF3645" s="76"/>
      <c r="BH3645" s="76"/>
      <c r="BI3645" s="76"/>
      <c r="BK3645" s="76"/>
      <c r="BL3645" s="76"/>
      <c r="BN3645" s="76"/>
      <c r="BO3645" s="76"/>
      <c r="BQ3645" s="76"/>
      <c r="BR3645" s="76"/>
      <c r="BT3645" s="76"/>
      <c r="BU3645" s="76"/>
      <c r="BW3645" s="76"/>
      <c r="BX3645" s="76"/>
    </row>
    <row r="3646" spans="1:76" ht="12.75" customHeight="1">
      <c r="A3646" s="2"/>
      <c r="B3646" s="2"/>
      <c r="C3646" s="2"/>
      <c r="D3646" s="75"/>
      <c r="F3646" s="76"/>
      <c r="G3646" s="76"/>
      <c r="I3646" s="76"/>
      <c r="J3646" s="76"/>
      <c r="L3646" s="76"/>
      <c r="M3646" s="76"/>
      <c r="O3646" s="76"/>
      <c r="P3646" s="76"/>
      <c r="R3646" s="76"/>
      <c r="S3646" s="76"/>
      <c r="U3646" s="76"/>
      <c r="V3646" s="76"/>
      <c r="X3646" s="76"/>
      <c r="Y3646" s="76"/>
      <c r="AA3646" s="76"/>
      <c r="AB3646" s="76"/>
      <c r="AD3646" s="76"/>
      <c r="AE3646" s="76"/>
      <c r="AG3646" s="76"/>
      <c r="AH3646" s="76"/>
      <c r="AJ3646" s="76"/>
      <c r="AK3646" s="76"/>
      <c r="AM3646" s="76"/>
      <c r="AN3646" s="76"/>
      <c r="AP3646" s="76"/>
      <c r="AQ3646" s="76"/>
      <c r="AS3646" s="76"/>
      <c r="AT3646" s="76"/>
      <c r="AV3646" s="76"/>
      <c r="AW3646" s="76"/>
      <c r="AY3646" s="76"/>
      <c r="AZ3646" s="76"/>
      <c r="BB3646" s="76"/>
      <c r="BC3646" s="76"/>
      <c r="BE3646" s="76"/>
      <c r="BF3646" s="76"/>
      <c r="BH3646" s="76"/>
      <c r="BI3646" s="76"/>
      <c r="BK3646" s="76"/>
      <c r="BL3646" s="76"/>
      <c r="BN3646" s="76"/>
      <c r="BO3646" s="76"/>
      <c r="BQ3646" s="76"/>
      <c r="BR3646" s="76"/>
      <c r="BT3646" s="76"/>
      <c r="BU3646" s="76"/>
      <c r="BW3646" s="76"/>
      <c r="BX3646" s="76"/>
    </row>
    <row r="3647" spans="1:76" ht="12.75" customHeight="1">
      <c r="A3647" s="2"/>
      <c r="B3647" s="2"/>
      <c r="C3647" s="2"/>
      <c r="D3647" s="75"/>
      <c r="F3647" s="76"/>
      <c r="G3647" s="76"/>
      <c r="I3647" s="76"/>
      <c r="J3647" s="76"/>
      <c r="L3647" s="76"/>
      <c r="M3647" s="76"/>
      <c r="O3647" s="76"/>
      <c r="P3647" s="76"/>
      <c r="R3647" s="76"/>
      <c r="S3647" s="76"/>
      <c r="U3647" s="76"/>
      <c r="V3647" s="76"/>
      <c r="X3647" s="76"/>
      <c r="Y3647" s="76"/>
      <c r="AA3647" s="76"/>
      <c r="AB3647" s="76"/>
      <c r="AD3647" s="76"/>
      <c r="AE3647" s="76"/>
      <c r="AG3647" s="76"/>
      <c r="AH3647" s="76"/>
      <c r="AJ3647" s="76"/>
      <c r="AK3647" s="76"/>
      <c r="AM3647" s="76"/>
      <c r="AN3647" s="76"/>
      <c r="AP3647" s="76"/>
      <c r="AQ3647" s="76"/>
      <c r="AS3647" s="76"/>
      <c r="AT3647" s="76"/>
      <c r="AV3647" s="76"/>
      <c r="AW3647" s="76"/>
      <c r="AY3647" s="76"/>
      <c r="AZ3647" s="76"/>
      <c r="BB3647" s="76"/>
      <c r="BC3647" s="76"/>
      <c r="BE3647" s="76"/>
      <c r="BF3647" s="76"/>
      <c r="BH3647" s="76"/>
      <c r="BI3647" s="76"/>
      <c r="BK3647" s="76"/>
      <c r="BL3647" s="76"/>
      <c r="BN3647" s="76"/>
      <c r="BO3647" s="76"/>
      <c r="BQ3647" s="76"/>
      <c r="BR3647" s="76"/>
      <c r="BT3647" s="76"/>
      <c r="BU3647" s="76"/>
      <c r="BW3647" s="76"/>
      <c r="BX3647" s="76"/>
    </row>
    <row r="3648" spans="1:76" ht="12.75" customHeight="1">
      <c r="A3648" s="2"/>
      <c r="B3648" s="2"/>
      <c r="C3648" s="2"/>
      <c r="D3648" s="75"/>
      <c r="F3648" s="76"/>
      <c r="G3648" s="76"/>
      <c r="I3648" s="76"/>
      <c r="J3648" s="76"/>
      <c r="L3648" s="76"/>
      <c r="M3648" s="76"/>
      <c r="O3648" s="76"/>
      <c r="P3648" s="76"/>
      <c r="R3648" s="76"/>
      <c r="S3648" s="76"/>
      <c r="U3648" s="76"/>
      <c r="V3648" s="76"/>
      <c r="X3648" s="76"/>
      <c r="Y3648" s="76"/>
      <c r="AA3648" s="76"/>
      <c r="AB3648" s="76"/>
      <c r="AD3648" s="76"/>
      <c r="AE3648" s="76"/>
      <c r="AG3648" s="76"/>
      <c r="AH3648" s="76"/>
      <c r="AJ3648" s="76"/>
      <c r="AK3648" s="76"/>
      <c r="AM3648" s="76"/>
      <c r="AN3648" s="76"/>
      <c r="AP3648" s="76"/>
      <c r="AQ3648" s="76"/>
      <c r="AS3648" s="76"/>
      <c r="AT3648" s="76"/>
      <c r="AV3648" s="76"/>
      <c r="AW3648" s="76"/>
      <c r="AY3648" s="76"/>
      <c r="AZ3648" s="76"/>
      <c r="BB3648" s="76"/>
      <c r="BC3648" s="76"/>
      <c r="BE3648" s="76"/>
      <c r="BF3648" s="76"/>
      <c r="BH3648" s="76"/>
      <c r="BI3648" s="76"/>
      <c r="BK3648" s="76"/>
      <c r="BL3648" s="76"/>
      <c r="BN3648" s="76"/>
      <c r="BO3648" s="76"/>
      <c r="BQ3648" s="76"/>
      <c r="BR3648" s="76"/>
      <c r="BT3648" s="76"/>
      <c r="BU3648" s="76"/>
      <c r="BW3648" s="76"/>
      <c r="BX3648" s="76"/>
    </row>
    <row r="3649" spans="1:76" ht="12.75" customHeight="1">
      <c r="A3649" s="2"/>
      <c r="B3649" s="2"/>
      <c r="C3649" s="2"/>
      <c r="D3649" s="75"/>
      <c r="F3649" s="76"/>
      <c r="G3649" s="76"/>
      <c r="I3649" s="76"/>
      <c r="J3649" s="76"/>
      <c r="L3649" s="76"/>
      <c r="M3649" s="76"/>
      <c r="O3649" s="76"/>
      <c r="P3649" s="76"/>
      <c r="R3649" s="76"/>
      <c r="S3649" s="76"/>
      <c r="U3649" s="76"/>
      <c r="V3649" s="76"/>
      <c r="X3649" s="76"/>
      <c r="Y3649" s="76"/>
      <c r="AA3649" s="76"/>
      <c r="AB3649" s="76"/>
      <c r="AD3649" s="76"/>
      <c r="AE3649" s="76"/>
      <c r="AG3649" s="76"/>
      <c r="AH3649" s="76"/>
      <c r="AJ3649" s="76"/>
      <c r="AK3649" s="76"/>
      <c r="AM3649" s="76"/>
      <c r="AN3649" s="76"/>
      <c r="AP3649" s="76"/>
      <c r="AQ3649" s="76"/>
      <c r="AS3649" s="76"/>
      <c r="AT3649" s="76"/>
      <c r="AV3649" s="76"/>
      <c r="AW3649" s="76"/>
      <c r="AY3649" s="76"/>
      <c r="AZ3649" s="76"/>
      <c r="BB3649" s="76"/>
      <c r="BC3649" s="76"/>
      <c r="BE3649" s="76"/>
      <c r="BF3649" s="76"/>
      <c r="BH3649" s="76"/>
      <c r="BI3649" s="76"/>
      <c r="BK3649" s="76"/>
      <c r="BL3649" s="76"/>
      <c r="BN3649" s="76"/>
      <c r="BO3649" s="76"/>
      <c r="BQ3649" s="76"/>
      <c r="BR3649" s="76"/>
      <c r="BT3649" s="76"/>
      <c r="BU3649" s="76"/>
      <c r="BW3649" s="76"/>
      <c r="BX3649" s="76"/>
    </row>
    <row r="3650" spans="1:76" ht="12.75" customHeight="1">
      <c r="A3650" s="2"/>
      <c r="B3650" s="2"/>
      <c r="C3650" s="2"/>
      <c r="D3650" s="75"/>
      <c r="F3650" s="76"/>
      <c r="G3650" s="76"/>
      <c r="I3650" s="76"/>
      <c r="J3650" s="76"/>
      <c r="L3650" s="76"/>
      <c r="M3650" s="76"/>
      <c r="O3650" s="76"/>
      <c r="P3650" s="76"/>
      <c r="R3650" s="76"/>
      <c r="S3650" s="76"/>
      <c r="U3650" s="76"/>
      <c r="V3650" s="76"/>
      <c r="X3650" s="76"/>
      <c r="Y3650" s="76"/>
      <c r="AA3650" s="76"/>
      <c r="AB3650" s="76"/>
      <c r="AD3650" s="76"/>
      <c r="AE3650" s="76"/>
      <c r="AG3650" s="76"/>
      <c r="AH3650" s="76"/>
      <c r="AJ3650" s="76"/>
      <c r="AK3650" s="76"/>
      <c r="AM3650" s="76"/>
      <c r="AN3650" s="76"/>
      <c r="AP3650" s="76"/>
      <c r="AQ3650" s="76"/>
      <c r="AS3650" s="76"/>
      <c r="AT3650" s="76"/>
      <c r="AV3650" s="76"/>
      <c r="AW3650" s="76"/>
      <c r="AY3650" s="76"/>
      <c r="AZ3650" s="76"/>
      <c r="BB3650" s="76"/>
      <c r="BC3650" s="76"/>
      <c r="BE3650" s="76"/>
      <c r="BF3650" s="76"/>
      <c r="BH3650" s="76"/>
      <c r="BI3650" s="76"/>
      <c r="BK3650" s="76"/>
      <c r="BL3650" s="76"/>
      <c r="BN3650" s="76"/>
      <c r="BO3650" s="76"/>
      <c r="BQ3650" s="76"/>
      <c r="BR3650" s="76"/>
      <c r="BT3650" s="76"/>
      <c r="BU3650" s="76"/>
      <c r="BW3650" s="76"/>
      <c r="BX3650" s="76"/>
    </row>
    <row r="3651" spans="1:76" ht="12.75" customHeight="1">
      <c r="A3651" s="2"/>
      <c r="B3651" s="2"/>
      <c r="C3651" s="2"/>
      <c r="D3651" s="75"/>
      <c r="F3651" s="76"/>
      <c r="G3651" s="76"/>
      <c r="I3651" s="76"/>
      <c r="J3651" s="76"/>
      <c r="L3651" s="76"/>
      <c r="M3651" s="76"/>
      <c r="O3651" s="76"/>
      <c r="P3651" s="76"/>
      <c r="R3651" s="76"/>
      <c r="S3651" s="76"/>
      <c r="U3651" s="76"/>
      <c r="V3651" s="76"/>
      <c r="X3651" s="76"/>
      <c r="Y3651" s="76"/>
      <c r="AA3651" s="76"/>
      <c r="AB3651" s="76"/>
      <c r="AD3651" s="76"/>
      <c r="AE3651" s="76"/>
      <c r="AG3651" s="76"/>
      <c r="AH3651" s="76"/>
      <c r="AJ3651" s="76"/>
      <c r="AK3651" s="76"/>
      <c r="AM3651" s="76"/>
      <c r="AN3651" s="76"/>
      <c r="AP3651" s="76"/>
      <c r="AQ3651" s="76"/>
      <c r="AS3651" s="76"/>
      <c r="AT3651" s="76"/>
      <c r="AV3651" s="76"/>
      <c r="AW3651" s="76"/>
      <c r="AY3651" s="76"/>
      <c r="AZ3651" s="76"/>
      <c r="BB3651" s="76"/>
      <c r="BC3651" s="76"/>
      <c r="BE3651" s="76"/>
      <c r="BF3651" s="76"/>
      <c r="BH3651" s="76"/>
      <c r="BI3651" s="76"/>
      <c r="BK3651" s="76"/>
      <c r="BL3651" s="76"/>
      <c r="BN3651" s="76"/>
      <c r="BO3651" s="76"/>
      <c r="BQ3651" s="76"/>
      <c r="BR3651" s="76"/>
      <c r="BT3651" s="76"/>
      <c r="BU3651" s="76"/>
      <c r="BW3651" s="76"/>
      <c r="BX3651" s="76"/>
    </row>
    <row r="3652" spans="1:76" ht="12.75" customHeight="1">
      <c r="A3652" s="2"/>
      <c r="B3652" s="2"/>
      <c r="C3652" s="2"/>
      <c r="D3652" s="75"/>
      <c r="F3652" s="76"/>
      <c r="G3652" s="76"/>
      <c r="I3652" s="76"/>
      <c r="J3652" s="76"/>
      <c r="L3652" s="76"/>
      <c r="M3652" s="76"/>
      <c r="O3652" s="76"/>
      <c r="P3652" s="76"/>
      <c r="R3652" s="76"/>
      <c r="S3652" s="76"/>
      <c r="U3652" s="76"/>
      <c r="V3652" s="76"/>
      <c r="X3652" s="76"/>
      <c r="Y3652" s="76"/>
      <c r="AA3652" s="76"/>
      <c r="AB3652" s="76"/>
      <c r="AD3652" s="76"/>
      <c r="AE3652" s="76"/>
      <c r="AG3652" s="76"/>
      <c r="AH3652" s="76"/>
      <c r="AJ3652" s="76"/>
      <c r="AK3652" s="76"/>
      <c r="AM3652" s="76"/>
      <c r="AN3652" s="76"/>
      <c r="AP3652" s="76"/>
      <c r="AQ3652" s="76"/>
      <c r="AS3652" s="76"/>
      <c r="AT3652" s="76"/>
      <c r="AV3652" s="76"/>
      <c r="AW3652" s="76"/>
      <c r="AY3652" s="76"/>
      <c r="AZ3652" s="76"/>
      <c r="BB3652" s="76"/>
      <c r="BC3652" s="76"/>
      <c r="BE3652" s="76"/>
      <c r="BF3652" s="76"/>
      <c r="BH3652" s="76"/>
      <c r="BI3652" s="76"/>
      <c r="BK3652" s="76"/>
      <c r="BL3652" s="76"/>
      <c r="BN3652" s="76"/>
      <c r="BO3652" s="76"/>
      <c r="BQ3652" s="76"/>
      <c r="BR3652" s="76"/>
      <c r="BT3652" s="76"/>
      <c r="BU3652" s="76"/>
      <c r="BW3652" s="76"/>
      <c r="BX3652" s="76"/>
    </row>
    <row r="3653" spans="1:76" ht="12.75" customHeight="1">
      <c r="A3653" s="2"/>
      <c r="B3653" s="2"/>
      <c r="C3653" s="2"/>
      <c r="D3653" s="75"/>
      <c r="F3653" s="76"/>
      <c r="G3653" s="76"/>
      <c r="I3653" s="76"/>
      <c r="J3653" s="76"/>
      <c r="L3653" s="76"/>
      <c r="M3653" s="76"/>
      <c r="O3653" s="76"/>
      <c r="P3653" s="76"/>
      <c r="R3653" s="76"/>
      <c r="S3653" s="76"/>
      <c r="U3653" s="76"/>
      <c r="V3653" s="76"/>
      <c r="X3653" s="76"/>
      <c r="Y3653" s="76"/>
      <c r="AA3653" s="76"/>
      <c r="AB3653" s="76"/>
      <c r="AD3653" s="76"/>
      <c r="AE3653" s="76"/>
      <c r="AG3653" s="76"/>
      <c r="AH3653" s="76"/>
      <c r="AJ3653" s="76"/>
      <c r="AK3653" s="76"/>
      <c r="AM3653" s="76"/>
      <c r="AN3653" s="76"/>
      <c r="AP3653" s="76"/>
      <c r="AQ3653" s="76"/>
      <c r="AS3653" s="76"/>
      <c r="AT3653" s="76"/>
      <c r="AV3653" s="76"/>
      <c r="AW3653" s="76"/>
      <c r="AY3653" s="76"/>
      <c r="AZ3653" s="76"/>
      <c r="BB3653" s="76"/>
      <c r="BC3653" s="76"/>
      <c r="BE3653" s="76"/>
      <c r="BF3653" s="76"/>
      <c r="BH3653" s="76"/>
      <c r="BI3653" s="76"/>
      <c r="BK3653" s="76"/>
      <c r="BL3653" s="76"/>
      <c r="BN3653" s="76"/>
      <c r="BO3653" s="76"/>
      <c r="BQ3653" s="76"/>
      <c r="BR3653" s="76"/>
      <c r="BT3653" s="76"/>
      <c r="BU3653" s="76"/>
      <c r="BW3653" s="76"/>
      <c r="BX3653" s="76"/>
    </row>
    <row r="3654" spans="1:76" ht="12.75" customHeight="1">
      <c r="A3654" s="2"/>
      <c r="B3654" s="2"/>
      <c r="C3654" s="2"/>
      <c r="D3654" s="75"/>
      <c r="F3654" s="76"/>
      <c r="G3654" s="76"/>
      <c r="I3654" s="76"/>
      <c r="J3654" s="76"/>
      <c r="L3654" s="76"/>
      <c r="M3654" s="76"/>
      <c r="O3654" s="76"/>
      <c r="P3654" s="76"/>
      <c r="R3654" s="76"/>
      <c r="S3654" s="76"/>
      <c r="U3654" s="76"/>
      <c r="V3654" s="76"/>
      <c r="X3654" s="76"/>
      <c r="Y3654" s="76"/>
      <c r="AA3654" s="76"/>
      <c r="AB3654" s="76"/>
      <c r="AD3654" s="76"/>
      <c r="AE3654" s="76"/>
      <c r="AG3654" s="76"/>
      <c r="AH3654" s="76"/>
      <c r="AJ3654" s="76"/>
      <c r="AK3654" s="76"/>
      <c r="AM3654" s="76"/>
      <c r="AN3654" s="76"/>
      <c r="AP3654" s="76"/>
      <c r="AQ3654" s="76"/>
      <c r="AS3654" s="76"/>
      <c r="AT3654" s="76"/>
      <c r="AV3654" s="76"/>
      <c r="AW3654" s="76"/>
      <c r="AY3654" s="76"/>
      <c r="AZ3654" s="76"/>
      <c r="BB3654" s="76"/>
      <c r="BC3654" s="76"/>
      <c r="BE3654" s="76"/>
      <c r="BF3654" s="76"/>
      <c r="BH3654" s="76"/>
      <c r="BI3654" s="76"/>
      <c r="BK3654" s="76"/>
      <c r="BL3654" s="76"/>
      <c r="BN3654" s="76"/>
      <c r="BO3654" s="76"/>
      <c r="BQ3654" s="76"/>
      <c r="BR3654" s="76"/>
      <c r="BT3654" s="76"/>
      <c r="BU3654" s="76"/>
      <c r="BW3654" s="76"/>
      <c r="BX3654" s="76"/>
    </row>
    <row r="3655" spans="1:76" ht="12.75" customHeight="1">
      <c r="A3655" s="2"/>
      <c r="B3655" s="2"/>
      <c r="C3655" s="2"/>
      <c r="D3655" s="75"/>
      <c r="F3655" s="76"/>
      <c r="G3655" s="76"/>
      <c r="I3655" s="76"/>
      <c r="J3655" s="76"/>
      <c r="L3655" s="76"/>
      <c r="M3655" s="76"/>
      <c r="O3655" s="76"/>
      <c r="P3655" s="76"/>
      <c r="R3655" s="76"/>
      <c r="S3655" s="76"/>
      <c r="U3655" s="76"/>
      <c r="V3655" s="76"/>
      <c r="X3655" s="76"/>
      <c r="Y3655" s="76"/>
      <c r="AA3655" s="76"/>
      <c r="AB3655" s="76"/>
      <c r="AD3655" s="76"/>
      <c r="AE3655" s="76"/>
      <c r="AG3655" s="76"/>
      <c r="AH3655" s="76"/>
      <c r="AJ3655" s="76"/>
      <c r="AK3655" s="76"/>
      <c r="AM3655" s="76"/>
      <c r="AN3655" s="76"/>
      <c r="AP3655" s="76"/>
      <c r="AQ3655" s="76"/>
      <c r="AS3655" s="76"/>
      <c r="AT3655" s="76"/>
      <c r="AV3655" s="76"/>
      <c r="AW3655" s="76"/>
      <c r="AY3655" s="76"/>
      <c r="AZ3655" s="76"/>
      <c r="BB3655" s="76"/>
      <c r="BC3655" s="76"/>
      <c r="BE3655" s="76"/>
      <c r="BF3655" s="76"/>
      <c r="BH3655" s="76"/>
      <c r="BI3655" s="76"/>
      <c r="BK3655" s="76"/>
      <c r="BL3655" s="76"/>
      <c r="BN3655" s="76"/>
      <c r="BO3655" s="76"/>
      <c r="BQ3655" s="76"/>
      <c r="BR3655" s="76"/>
      <c r="BT3655" s="76"/>
      <c r="BU3655" s="76"/>
      <c r="BW3655" s="76"/>
      <c r="BX3655" s="76"/>
    </row>
    <row r="3656" spans="1:76" ht="12.75" customHeight="1">
      <c r="A3656" s="2"/>
      <c r="B3656" s="2"/>
      <c r="C3656" s="2"/>
      <c r="D3656" s="75"/>
      <c r="F3656" s="76"/>
      <c r="G3656" s="76"/>
      <c r="I3656" s="76"/>
      <c r="J3656" s="76"/>
      <c r="L3656" s="76"/>
      <c r="M3656" s="76"/>
      <c r="O3656" s="76"/>
      <c r="P3656" s="76"/>
      <c r="R3656" s="76"/>
      <c r="S3656" s="76"/>
      <c r="U3656" s="76"/>
      <c r="V3656" s="76"/>
      <c r="X3656" s="76"/>
      <c r="Y3656" s="76"/>
      <c r="AA3656" s="76"/>
      <c r="AB3656" s="76"/>
      <c r="AD3656" s="76"/>
      <c r="AE3656" s="76"/>
      <c r="AG3656" s="76"/>
      <c r="AH3656" s="76"/>
      <c r="AJ3656" s="76"/>
      <c r="AK3656" s="76"/>
      <c r="AM3656" s="76"/>
      <c r="AN3656" s="76"/>
      <c r="AP3656" s="76"/>
      <c r="AQ3656" s="76"/>
      <c r="AS3656" s="76"/>
      <c r="AT3656" s="76"/>
      <c r="AV3656" s="76"/>
      <c r="AW3656" s="76"/>
      <c r="AY3656" s="76"/>
      <c r="AZ3656" s="76"/>
      <c r="BB3656" s="76"/>
      <c r="BC3656" s="76"/>
      <c r="BE3656" s="76"/>
      <c r="BF3656" s="76"/>
      <c r="BH3656" s="76"/>
      <c r="BI3656" s="76"/>
      <c r="BK3656" s="76"/>
      <c r="BL3656" s="76"/>
      <c r="BN3656" s="76"/>
      <c r="BO3656" s="76"/>
      <c r="BQ3656" s="76"/>
      <c r="BR3656" s="76"/>
      <c r="BT3656" s="76"/>
      <c r="BU3656" s="76"/>
      <c r="BW3656" s="76"/>
      <c r="BX3656" s="76"/>
    </row>
    <row r="3657" spans="1:76" ht="12.75" customHeight="1">
      <c r="A3657" s="2"/>
      <c r="B3657" s="2"/>
      <c r="C3657" s="2"/>
      <c r="D3657" s="75"/>
      <c r="F3657" s="76"/>
      <c r="G3657" s="76"/>
      <c r="I3657" s="76"/>
      <c r="J3657" s="76"/>
      <c r="L3657" s="76"/>
      <c r="M3657" s="76"/>
      <c r="O3657" s="76"/>
      <c r="P3657" s="76"/>
      <c r="R3657" s="76"/>
      <c r="S3657" s="76"/>
      <c r="U3657" s="76"/>
      <c r="V3657" s="76"/>
      <c r="X3657" s="76"/>
      <c r="Y3657" s="76"/>
      <c r="AA3657" s="76"/>
      <c r="AB3657" s="76"/>
      <c r="AD3657" s="76"/>
      <c r="AE3657" s="76"/>
      <c r="AG3657" s="76"/>
      <c r="AH3657" s="76"/>
      <c r="AJ3657" s="76"/>
      <c r="AK3657" s="76"/>
      <c r="AM3657" s="76"/>
      <c r="AN3657" s="76"/>
      <c r="AP3657" s="76"/>
      <c r="AQ3657" s="76"/>
      <c r="AS3657" s="76"/>
      <c r="AT3657" s="76"/>
      <c r="AV3657" s="76"/>
      <c r="AW3657" s="76"/>
      <c r="AY3657" s="76"/>
      <c r="AZ3657" s="76"/>
      <c r="BB3657" s="76"/>
      <c r="BC3657" s="76"/>
      <c r="BE3657" s="76"/>
      <c r="BF3657" s="76"/>
      <c r="BH3657" s="76"/>
      <c r="BI3657" s="76"/>
      <c r="BK3657" s="76"/>
      <c r="BL3657" s="76"/>
      <c r="BN3657" s="76"/>
      <c r="BO3657" s="76"/>
      <c r="BQ3657" s="76"/>
      <c r="BR3657" s="76"/>
      <c r="BT3657" s="76"/>
      <c r="BU3657" s="76"/>
      <c r="BW3657" s="76"/>
      <c r="BX3657" s="76"/>
    </row>
    <row r="3658" spans="1:76" ht="12.75" customHeight="1">
      <c r="A3658" s="2"/>
      <c r="B3658" s="2"/>
      <c r="C3658" s="2"/>
      <c r="D3658" s="75"/>
      <c r="F3658" s="76"/>
      <c r="G3658" s="76"/>
      <c r="I3658" s="76"/>
      <c r="J3658" s="76"/>
      <c r="L3658" s="76"/>
      <c r="M3658" s="76"/>
      <c r="O3658" s="76"/>
      <c r="P3658" s="76"/>
      <c r="R3658" s="76"/>
      <c r="S3658" s="76"/>
      <c r="U3658" s="76"/>
      <c r="V3658" s="76"/>
      <c r="X3658" s="76"/>
      <c r="Y3658" s="76"/>
      <c r="AA3658" s="76"/>
      <c r="AB3658" s="76"/>
      <c r="AD3658" s="76"/>
      <c r="AE3658" s="76"/>
      <c r="AG3658" s="76"/>
      <c r="AH3658" s="76"/>
      <c r="AJ3658" s="76"/>
      <c r="AK3658" s="76"/>
      <c r="AM3658" s="76"/>
      <c r="AN3658" s="76"/>
      <c r="AP3658" s="76"/>
      <c r="AQ3658" s="76"/>
      <c r="AS3658" s="76"/>
      <c r="AT3658" s="76"/>
      <c r="AV3658" s="76"/>
      <c r="AW3658" s="76"/>
      <c r="AY3658" s="76"/>
      <c r="AZ3658" s="76"/>
      <c r="BB3658" s="76"/>
      <c r="BC3658" s="76"/>
      <c r="BE3658" s="76"/>
      <c r="BF3658" s="76"/>
      <c r="BH3658" s="76"/>
      <c r="BI3658" s="76"/>
      <c r="BK3658" s="76"/>
      <c r="BL3658" s="76"/>
      <c r="BN3658" s="76"/>
      <c r="BO3658" s="76"/>
      <c r="BQ3658" s="76"/>
      <c r="BR3658" s="76"/>
      <c r="BT3658" s="76"/>
      <c r="BU3658" s="76"/>
      <c r="BW3658" s="76"/>
      <c r="BX3658" s="76"/>
    </row>
    <row r="3659" spans="1:76" ht="12.75" customHeight="1">
      <c r="A3659" s="2"/>
      <c r="B3659" s="2"/>
      <c r="C3659" s="2"/>
      <c r="D3659" s="75"/>
      <c r="F3659" s="76"/>
      <c r="G3659" s="76"/>
      <c r="I3659" s="76"/>
      <c r="J3659" s="76"/>
      <c r="L3659" s="76"/>
      <c r="M3659" s="76"/>
      <c r="O3659" s="76"/>
      <c r="P3659" s="76"/>
      <c r="R3659" s="76"/>
      <c r="S3659" s="76"/>
      <c r="U3659" s="76"/>
      <c r="V3659" s="76"/>
      <c r="X3659" s="76"/>
      <c r="Y3659" s="76"/>
      <c r="AA3659" s="76"/>
      <c r="AB3659" s="76"/>
      <c r="AD3659" s="76"/>
      <c r="AE3659" s="76"/>
      <c r="AG3659" s="76"/>
      <c r="AH3659" s="76"/>
      <c r="AJ3659" s="76"/>
      <c r="AK3659" s="76"/>
      <c r="AM3659" s="76"/>
      <c r="AN3659" s="76"/>
      <c r="AP3659" s="76"/>
      <c r="AQ3659" s="76"/>
      <c r="AS3659" s="76"/>
      <c r="AT3659" s="76"/>
      <c r="AV3659" s="76"/>
      <c r="AW3659" s="76"/>
      <c r="AY3659" s="76"/>
      <c r="AZ3659" s="76"/>
      <c r="BB3659" s="76"/>
      <c r="BC3659" s="76"/>
      <c r="BE3659" s="76"/>
      <c r="BF3659" s="76"/>
      <c r="BH3659" s="76"/>
      <c r="BI3659" s="76"/>
      <c r="BK3659" s="76"/>
      <c r="BL3659" s="76"/>
      <c r="BN3659" s="76"/>
      <c r="BO3659" s="76"/>
      <c r="BQ3659" s="76"/>
      <c r="BR3659" s="76"/>
      <c r="BT3659" s="76"/>
      <c r="BU3659" s="76"/>
      <c r="BW3659" s="76"/>
      <c r="BX3659" s="76"/>
    </row>
    <row r="3660" spans="1:76" ht="12.75" customHeight="1">
      <c r="A3660" s="2"/>
      <c r="B3660" s="2"/>
      <c r="C3660" s="2"/>
      <c r="D3660" s="75"/>
      <c r="F3660" s="76"/>
      <c r="G3660" s="76"/>
      <c r="I3660" s="76"/>
      <c r="J3660" s="76"/>
      <c r="L3660" s="76"/>
      <c r="M3660" s="76"/>
      <c r="O3660" s="76"/>
      <c r="P3660" s="76"/>
      <c r="R3660" s="76"/>
      <c r="S3660" s="76"/>
      <c r="U3660" s="76"/>
      <c r="V3660" s="76"/>
      <c r="X3660" s="76"/>
      <c r="Y3660" s="76"/>
      <c r="AA3660" s="76"/>
      <c r="AB3660" s="76"/>
      <c r="AD3660" s="76"/>
      <c r="AE3660" s="76"/>
      <c r="AG3660" s="76"/>
      <c r="AH3660" s="76"/>
      <c r="AJ3660" s="76"/>
      <c r="AK3660" s="76"/>
      <c r="AM3660" s="76"/>
      <c r="AN3660" s="76"/>
      <c r="AP3660" s="76"/>
      <c r="AQ3660" s="76"/>
      <c r="AS3660" s="76"/>
      <c r="AT3660" s="76"/>
      <c r="AV3660" s="76"/>
      <c r="AW3660" s="76"/>
      <c r="AY3660" s="76"/>
      <c r="AZ3660" s="76"/>
      <c r="BB3660" s="76"/>
      <c r="BC3660" s="76"/>
      <c r="BE3660" s="76"/>
      <c r="BF3660" s="76"/>
      <c r="BH3660" s="76"/>
      <c r="BI3660" s="76"/>
      <c r="BK3660" s="76"/>
      <c r="BL3660" s="76"/>
      <c r="BN3660" s="76"/>
      <c r="BO3660" s="76"/>
      <c r="BQ3660" s="76"/>
      <c r="BR3660" s="76"/>
      <c r="BT3660" s="76"/>
      <c r="BU3660" s="76"/>
      <c r="BW3660" s="76"/>
      <c r="BX3660" s="76"/>
    </row>
    <row r="3661" spans="1:76" ht="12.75" customHeight="1">
      <c r="A3661" s="2"/>
      <c r="B3661" s="2"/>
      <c r="C3661" s="2"/>
      <c r="D3661" s="75"/>
      <c r="F3661" s="76"/>
      <c r="G3661" s="76"/>
      <c r="I3661" s="76"/>
      <c r="J3661" s="76"/>
      <c r="L3661" s="76"/>
      <c r="M3661" s="76"/>
      <c r="O3661" s="76"/>
      <c r="P3661" s="76"/>
      <c r="R3661" s="76"/>
      <c r="S3661" s="76"/>
      <c r="U3661" s="76"/>
      <c r="V3661" s="76"/>
      <c r="X3661" s="76"/>
      <c r="Y3661" s="76"/>
      <c r="AA3661" s="76"/>
      <c r="AB3661" s="76"/>
      <c r="AD3661" s="76"/>
      <c r="AE3661" s="76"/>
      <c r="AG3661" s="76"/>
      <c r="AH3661" s="76"/>
      <c r="AJ3661" s="76"/>
      <c r="AK3661" s="76"/>
      <c r="AM3661" s="76"/>
      <c r="AN3661" s="76"/>
      <c r="AP3661" s="76"/>
      <c r="AQ3661" s="76"/>
      <c r="AS3661" s="76"/>
      <c r="AT3661" s="76"/>
      <c r="AV3661" s="76"/>
      <c r="AW3661" s="76"/>
      <c r="AY3661" s="76"/>
      <c r="AZ3661" s="76"/>
      <c r="BB3661" s="76"/>
      <c r="BC3661" s="76"/>
      <c r="BE3661" s="76"/>
      <c r="BF3661" s="76"/>
      <c r="BH3661" s="76"/>
      <c r="BI3661" s="76"/>
      <c r="BK3661" s="76"/>
      <c r="BL3661" s="76"/>
      <c r="BN3661" s="76"/>
      <c r="BO3661" s="76"/>
      <c r="BQ3661" s="76"/>
      <c r="BR3661" s="76"/>
      <c r="BT3661" s="76"/>
      <c r="BU3661" s="76"/>
      <c r="BW3661" s="76"/>
      <c r="BX3661" s="76"/>
    </row>
    <row r="3662" spans="1:76" ht="12.75" customHeight="1">
      <c r="A3662" s="2"/>
      <c r="B3662" s="2"/>
      <c r="C3662" s="2"/>
      <c r="D3662" s="75"/>
      <c r="F3662" s="76"/>
      <c r="G3662" s="76"/>
      <c r="I3662" s="76"/>
      <c r="J3662" s="76"/>
      <c r="L3662" s="76"/>
      <c r="M3662" s="76"/>
      <c r="O3662" s="76"/>
      <c r="P3662" s="76"/>
      <c r="R3662" s="76"/>
      <c r="S3662" s="76"/>
      <c r="U3662" s="76"/>
      <c r="V3662" s="76"/>
      <c r="X3662" s="76"/>
      <c r="Y3662" s="76"/>
      <c r="AA3662" s="76"/>
      <c r="AB3662" s="76"/>
      <c r="AD3662" s="76"/>
      <c r="AE3662" s="76"/>
      <c r="AG3662" s="76"/>
      <c r="AH3662" s="76"/>
      <c r="AJ3662" s="76"/>
      <c r="AK3662" s="76"/>
      <c r="AM3662" s="76"/>
      <c r="AN3662" s="76"/>
      <c r="AP3662" s="76"/>
      <c r="AQ3662" s="76"/>
      <c r="AS3662" s="76"/>
      <c r="AT3662" s="76"/>
      <c r="AV3662" s="76"/>
      <c r="AW3662" s="76"/>
      <c r="AY3662" s="76"/>
      <c r="AZ3662" s="76"/>
      <c r="BB3662" s="76"/>
      <c r="BC3662" s="76"/>
      <c r="BE3662" s="76"/>
      <c r="BF3662" s="76"/>
      <c r="BH3662" s="76"/>
      <c r="BI3662" s="76"/>
      <c r="BK3662" s="76"/>
      <c r="BL3662" s="76"/>
      <c r="BN3662" s="76"/>
      <c r="BO3662" s="76"/>
      <c r="BQ3662" s="76"/>
      <c r="BR3662" s="76"/>
      <c r="BT3662" s="76"/>
      <c r="BU3662" s="76"/>
      <c r="BW3662" s="76"/>
      <c r="BX3662" s="76"/>
    </row>
    <row r="3663" spans="1:76" ht="12.75" customHeight="1">
      <c r="A3663" s="2"/>
      <c r="B3663" s="2"/>
      <c r="C3663" s="2"/>
      <c r="D3663" s="75"/>
      <c r="F3663" s="76"/>
      <c r="G3663" s="76"/>
      <c r="I3663" s="76"/>
      <c r="J3663" s="76"/>
      <c r="L3663" s="76"/>
      <c r="M3663" s="76"/>
      <c r="O3663" s="76"/>
      <c r="P3663" s="76"/>
      <c r="R3663" s="76"/>
      <c r="S3663" s="76"/>
      <c r="U3663" s="76"/>
      <c r="V3663" s="76"/>
      <c r="X3663" s="76"/>
      <c r="Y3663" s="76"/>
      <c r="AA3663" s="76"/>
      <c r="AB3663" s="76"/>
      <c r="AD3663" s="76"/>
      <c r="AE3663" s="76"/>
      <c r="AG3663" s="76"/>
      <c r="AH3663" s="76"/>
      <c r="AJ3663" s="76"/>
      <c r="AK3663" s="76"/>
      <c r="AM3663" s="76"/>
      <c r="AN3663" s="76"/>
      <c r="AP3663" s="76"/>
      <c r="AQ3663" s="76"/>
      <c r="AS3663" s="76"/>
      <c r="AT3663" s="76"/>
      <c r="AV3663" s="76"/>
      <c r="AW3663" s="76"/>
      <c r="AY3663" s="76"/>
      <c r="AZ3663" s="76"/>
      <c r="BB3663" s="76"/>
      <c r="BC3663" s="76"/>
      <c r="BE3663" s="76"/>
      <c r="BF3663" s="76"/>
      <c r="BH3663" s="76"/>
      <c r="BI3663" s="76"/>
      <c r="BK3663" s="76"/>
      <c r="BL3663" s="76"/>
      <c r="BN3663" s="76"/>
      <c r="BO3663" s="76"/>
      <c r="BQ3663" s="76"/>
      <c r="BR3663" s="76"/>
      <c r="BT3663" s="76"/>
      <c r="BU3663" s="76"/>
      <c r="BW3663" s="76"/>
      <c r="BX3663" s="76"/>
    </row>
    <row r="3664" spans="1:76" ht="12.75" customHeight="1">
      <c r="A3664" s="2"/>
      <c r="B3664" s="2"/>
      <c r="C3664" s="2"/>
      <c r="D3664" s="75"/>
      <c r="F3664" s="76"/>
      <c r="G3664" s="76"/>
      <c r="I3664" s="76"/>
      <c r="J3664" s="76"/>
      <c r="L3664" s="76"/>
      <c r="M3664" s="76"/>
      <c r="O3664" s="76"/>
      <c r="P3664" s="76"/>
      <c r="R3664" s="76"/>
      <c r="S3664" s="76"/>
      <c r="U3664" s="76"/>
      <c r="V3664" s="76"/>
      <c r="X3664" s="76"/>
      <c r="Y3664" s="76"/>
      <c r="AA3664" s="76"/>
      <c r="AB3664" s="76"/>
      <c r="AD3664" s="76"/>
      <c r="AE3664" s="76"/>
      <c r="AG3664" s="76"/>
      <c r="AH3664" s="76"/>
      <c r="AJ3664" s="76"/>
      <c r="AK3664" s="76"/>
      <c r="AM3664" s="76"/>
      <c r="AN3664" s="76"/>
      <c r="AP3664" s="76"/>
      <c r="AQ3664" s="76"/>
      <c r="AS3664" s="76"/>
      <c r="AT3664" s="76"/>
      <c r="AV3664" s="76"/>
      <c r="AW3664" s="76"/>
      <c r="AY3664" s="76"/>
      <c r="AZ3664" s="76"/>
      <c r="BB3664" s="76"/>
      <c r="BC3664" s="76"/>
      <c r="BE3664" s="76"/>
      <c r="BF3664" s="76"/>
      <c r="BH3664" s="76"/>
      <c r="BI3664" s="76"/>
      <c r="BK3664" s="76"/>
      <c r="BL3664" s="76"/>
      <c r="BN3664" s="76"/>
      <c r="BO3664" s="76"/>
      <c r="BQ3664" s="76"/>
      <c r="BR3664" s="76"/>
      <c r="BT3664" s="76"/>
      <c r="BU3664" s="76"/>
      <c r="BW3664" s="76"/>
      <c r="BX3664" s="76"/>
    </row>
    <row r="3665" spans="1:76" ht="12.75" customHeight="1">
      <c r="A3665" s="2"/>
      <c r="B3665" s="2"/>
      <c r="C3665" s="2"/>
      <c r="D3665" s="75"/>
      <c r="F3665" s="76"/>
      <c r="G3665" s="76"/>
      <c r="I3665" s="76"/>
      <c r="J3665" s="76"/>
      <c r="L3665" s="76"/>
      <c r="M3665" s="76"/>
      <c r="O3665" s="76"/>
      <c r="P3665" s="76"/>
      <c r="R3665" s="76"/>
      <c r="S3665" s="76"/>
      <c r="U3665" s="76"/>
      <c r="V3665" s="76"/>
      <c r="X3665" s="76"/>
      <c r="Y3665" s="76"/>
      <c r="AA3665" s="76"/>
      <c r="AB3665" s="76"/>
      <c r="AD3665" s="76"/>
      <c r="AE3665" s="76"/>
      <c r="AG3665" s="76"/>
      <c r="AH3665" s="76"/>
      <c r="AJ3665" s="76"/>
      <c r="AK3665" s="76"/>
      <c r="AM3665" s="76"/>
      <c r="AN3665" s="76"/>
      <c r="AP3665" s="76"/>
      <c r="AQ3665" s="76"/>
      <c r="AS3665" s="76"/>
      <c r="AT3665" s="76"/>
      <c r="AV3665" s="76"/>
      <c r="AW3665" s="76"/>
      <c r="AY3665" s="76"/>
      <c r="AZ3665" s="76"/>
      <c r="BB3665" s="76"/>
      <c r="BC3665" s="76"/>
      <c r="BE3665" s="76"/>
      <c r="BF3665" s="76"/>
      <c r="BH3665" s="76"/>
      <c r="BI3665" s="76"/>
      <c r="BK3665" s="76"/>
      <c r="BL3665" s="76"/>
      <c r="BN3665" s="76"/>
      <c r="BO3665" s="76"/>
      <c r="BQ3665" s="76"/>
      <c r="BR3665" s="76"/>
      <c r="BT3665" s="76"/>
      <c r="BU3665" s="76"/>
      <c r="BW3665" s="76"/>
      <c r="BX3665" s="76"/>
    </row>
    <row r="3666" spans="1:76" ht="12.75" customHeight="1">
      <c r="A3666" s="2"/>
      <c r="B3666" s="2"/>
      <c r="C3666" s="2"/>
      <c r="D3666" s="75"/>
      <c r="F3666" s="76"/>
      <c r="G3666" s="76"/>
      <c r="I3666" s="76"/>
      <c r="J3666" s="76"/>
      <c r="L3666" s="76"/>
      <c r="M3666" s="76"/>
      <c r="O3666" s="76"/>
      <c r="P3666" s="76"/>
      <c r="R3666" s="76"/>
      <c r="S3666" s="76"/>
      <c r="U3666" s="76"/>
      <c r="V3666" s="76"/>
      <c r="X3666" s="76"/>
      <c r="Y3666" s="76"/>
      <c r="AA3666" s="76"/>
      <c r="AB3666" s="76"/>
      <c r="AD3666" s="76"/>
      <c r="AE3666" s="76"/>
      <c r="AG3666" s="76"/>
      <c r="AH3666" s="76"/>
      <c r="AJ3666" s="76"/>
      <c r="AK3666" s="76"/>
      <c r="AM3666" s="76"/>
      <c r="AN3666" s="76"/>
      <c r="AP3666" s="76"/>
      <c r="AQ3666" s="76"/>
      <c r="AS3666" s="76"/>
      <c r="AT3666" s="76"/>
      <c r="AV3666" s="76"/>
      <c r="AW3666" s="76"/>
      <c r="AY3666" s="76"/>
      <c r="AZ3666" s="76"/>
      <c r="BB3666" s="76"/>
      <c r="BC3666" s="76"/>
      <c r="BE3666" s="76"/>
      <c r="BF3666" s="76"/>
      <c r="BH3666" s="76"/>
      <c r="BI3666" s="76"/>
      <c r="BK3666" s="76"/>
      <c r="BL3666" s="76"/>
      <c r="BN3666" s="76"/>
      <c r="BO3666" s="76"/>
      <c r="BQ3666" s="76"/>
      <c r="BR3666" s="76"/>
      <c r="BT3666" s="76"/>
      <c r="BU3666" s="76"/>
      <c r="BW3666" s="76"/>
      <c r="BX3666" s="76"/>
    </row>
    <row r="3667" spans="1:76" ht="12.75" customHeight="1">
      <c r="A3667" s="2"/>
      <c r="B3667" s="2"/>
      <c r="C3667" s="2"/>
      <c r="D3667" s="75"/>
      <c r="F3667" s="76"/>
      <c r="G3667" s="76"/>
      <c r="I3667" s="76"/>
      <c r="J3667" s="76"/>
      <c r="L3667" s="76"/>
      <c r="M3667" s="76"/>
      <c r="O3667" s="76"/>
      <c r="P3667" s="76"/>
      <c r="R3667" s="76"/>
      <c r="S3667" s="76"/>
      <c r="U3667" s="76"/>
      <c r="V3667" s="76"/>
      <c r="X3667" s="76"/>
      <c r="Y3667" s="76"/>
      <c r="AA3667" s="76"/>
      <c r="AB3667" s="76"/>
      <c r="AD3667" s="76"/>
      <c r="AE3667" s="76"/>
      <c r="AG3667" s="76"/>
      <c r="AH3667" s="76"/>
      <c r="AJ3667" s="76"/>
      <c r="AK3667" s="76"/>
      <c r="AM3667" s="76"/>
      <c r="AN3667" s="76"/>
      <c r="AP3667" s="76"/>
      <c r="AQ3667" s="76"/>
      <c r="AS3667" s="76"/>
      <c r="AT3667" s="76"/>
      <c r="AV3667" s="76"/>
      <c r="AW3667" s="76"/>
      <c r="AY3667" s="76"/>
      <c r="AZ3667" s="76"/>
      <c r="BB3667" s="76"/>
      <c r="BC3667" s="76"/>
      <c r="BE3667" s="76"/>
      <c r="BF3667" s="76"/>
      <c r="BH3667" s="76"/>
      <c r="BI3667" s="76"/>
      <c r="BK3667" s="76"/>
      <c r="BL3667" s="76"/>
      <c r="BN3667" s="76"/>
      <c r="BO3667" s="76"/>
      <c r="BQ3667" s="76"/>
      <c r="BR3667" s="76"/>
      <c r="BT3667" s="76"/>
      <c r="BU3667" s="76"/>
      <c r="BW3667" s="76"/>
      <c r="BX3667" s="76"/>
    </row>
    <row r="3668" spans="1:76" ht="12.75" customHeight="1">
      <c r="A3668" s="2"/>
      <c r="B3668" s="2"/>
      <c r="C3668" s="2"/>
      <c r="D3668" s="75"/>
      <c r="F3668" s="76"/>
      <c r="G3668" s="76"/>
      <c r="I3668" s="76"/>
      <c r="J3668" s="76"/>
      <c r="L3668" s="76"/>
      <c r="M3668" s="76"/>
      <c r="O3668" s="76"/>
      <c r="P3668" s="76"/>
      <c r="R3668" s="76"/>
      <c r="S3668" s="76"/>
      <c r="U3668" s="76"/>
      <c r="V3668" s="76"/>
      <c r="X3668" s="76"/>
      <c r="Y3668" s="76"/>
      <c r="AA3668" s="76"/>
      <c r="AB3668" s="76"/>
      <c r="AD3668" s="76"/>
      <c r="AE3668" s="76"/>
      <c r="AG3668" s="76"/>
      <c r="AH3668" s="76"/>
      <c r="AJ3668" s="76"/>
      <c r="AK3668" s="76"/>
      <c r="AM3668" s="76"/>
      <c r="AN3668" s="76"/>
      <c r="AP3668" s="76"/>
      <c r="AQ3668" s="76"/>
      <c r="AS3668" s="76"/>
      <c r="AT3668" s="76"/>
      <c r="AV3668" s="76"/>
      <c r="AW3668" s="76"/>
      <c r="AY3668" s="76"/>
      <c r="AZ3668" s="76"/>
      <c r="BB3668" s="76"/>
      <c r="BC3668" s="76"/>
      <c r="BE3668" s="76"/>
      <c r="BF3668" s="76"/>
      <c r="BH3668" s="76"/>
      <c r="BI3668" s="76"/>
      <c r="BK3668" s="76"/>
      <c r="BL3668" s="76"/>
      <c r="BN3668" s="76"/>
      <c r="BO3668" s="76"/>
      <c r="BQ3668" s="76"/>
      <c r="BR3668" s="76"/>
      <c r="BT3668" s="76"/>
      <c r="BU3668" s="76"/>
      <c r="BW3668" s="76"/>
      <c r="BX3668" s="76"/>
    </row>
    <row r="3669" spans="1:76" ht="12.75" customHeight="1">
      <c r="A3669" s="2"/>
      <c r="B3669" s="2"/>
      <c r="C3669" s="2"/>
      <c r="D3669" s="75"/>
      <c r="F3669" s="76"/>
      <c r="G3669" s="76"/>
      <c r="I3669" s="76"/>
      <c r="J3669" s="76"/>
      <c r="L3669" s="76"/>
      <c r="M3669" s="76"/>
      <c r="O3669" s="76"/>
      <c r="P3669" s="76"/>
      <c r="R3669" s="76"/>
      <c r="S3669" s="76"/>
      <c r="U3669" s="76"/>
      <c r="V3669" s="76"/>
      <c r="X3669" s="76"/>
      <c r="Y3669" s="76"/>
      <c r="AA3669" s="76"/>
      <c r="AB3669" s="76"/>
      <c r="AD3669" s="76"/>
      <c r="AE3669" s="76"/>
      <c r="AG3669" s="76"/>
      <c r="AH3669" s="76"/>
      <c r="AJ3669" s="76"/>
      <c r="AK3669" s="76"/>
      <c r="AM3669" s="76"/>
      <c r="AN3669" s="76"/>
      <c r="AP3669" s="76"/>
      <c r="AQ3669" s="76"/>
      <c r="AS3669" s="76"/>
      <c r="AT3669" s="76"/>
      <c r="AV3669" s="76"/>
      <c r="AW3669" s="76"/>
      <c r="AY3669" s="76"/>
      <c r="AZ3669" s="76"/>
      <c r="BB3669" s="76"/>
      <c r="BC3669" s="76"/>
      <c r="BE3669" s="76"/>
      <c r="BF3669" s="76"/>
      <c r="BH3669" s="76"/>
      <c r="BI3669" s="76"/>
      <c r="BK3669" s="76"/>
      <c r="BL3669" s="76"/>
      <c r="BN3669" s="76"/>
      <c r="BO3669" s="76"/>
      <c r="BQ3669" s="76"/>
      <c r="BR3669" s="76"/>
      <c r="BT3669" s="76"/>
      <c r="BU3669" s="76"/>
      <c r="BW3669" s="76"/>
      <c r="BX3669" s="76"/>
    </row>
    <row r="3670" spans="1:76" ht="12.75" customHeight="1">
      <c r="A3670" s="2"/>
      <c r="B3670" s="2"/>
      <c r="C3670" s="2"/>
      <c r="D3670" s="75"/>
      <c r="F3670" s="76"/>
      <c r="G3670" s="76"/>
      <c r="I3670" s="76"/>
      <c r="J3670" s="76"/>
      <c r="L3670" s="76"/>
      <c r="M3670" s="76"/>
      <c r="O3670" s="76"/>
      <c r="P3670" s="76"/>
      <c r="R3670" s="76"/>
      <c r="S3670" s="76"/>
      <c r="U3670" s="76"/>
      <c r="V3670" s="76"/>
      <c r="X3670" s="76"/>
      <c r="Y3670" s="76"/>
      <c r="AA3670" s="76"/>
      <c r="AB3670" s="76"/>
      <c r="AD3670" s="76"/>
      <c r="AE3670" s="76"/>
      <c r="AG3670" s="76"/>
      <c r="AH3670" s="76"/>
      <c r="AJ3670" s="76"/>
      <c r="AK3670" s="76"/>
      <c r="AM3670" s="76"/>
      <c r="AN3670" s="76"/>
      <c r="AP3670" s="76"/>
      <c r="AQ3670" s="76"/>
      <c r="AS3670" s="76"/>
      <c r="AT3670" s="76"/>
      <c r="AV3670" s="76"/>
      <c r="AW3670" s="76"/>
      <c r="AY3670" s="76"/>
      <c r="AZ3670" s="76"/>
      <c r="BB3670" s="76"/>
      <c r="BC3670" s="76"/>
      <c r="BE3670" s="76"/>
      <c r="BF3670" s="76"/>
      <c r="BH3670" s="76"/>
      <c r="BI3670" s="76"/>
      <c r="BK3670" s="76"/>
      <c r="BL3670" s="76"/>
      <c r="BN3670" s="76"/>
      <c r="BO3670" s="76"/>
      <c r="BQ3670" s="76"/>
      <c r="BR3670" s="76"/>
      <c r="BT3670" s="76"/>
      <c r="BU3670" s="76"/>
      <c r="BW3670" s="76"/>
      <c r="BX3670" s="76"/>
    </row>
    <row r="3671" spans="1:76" ht="12.75" customHeight="1">
      <c r="A3671" s="2"/>
      <c r="B3671" s="2"/>
      <c r="C3671" s="2"/>
      <c r="D3671" s="75"/>
      <c r="F3671" s="76"/>
      <c r="G3671" s="76"/>
      <c r="I3671" s="76"/>
      <c r="J3671" s="76"/>
      <c r="L3671" s="76"/>
      <c r="M3671" s="76"/>
      <c r="O3671" s="76"/>
      <c r="P3671" s="76"/>
      <c r="R3671" s="76"/>
      <c r="S3671" s="76"/>
      <c r="U3671" s="76"/>
      <c r="V3671" s="76"/>
      <c r="X3671" s="76"/>
      <c r="Y3671" s="76"/>
      <c r="AA3671" s="76"/>
      <c r="AB3671" s="76"/>
      <c r="AD3671" s="76"/>
      <c r="AE3671" s="76"/>
      <c r="AG3671" s="76"/>
      <c r="AH3671" s="76"/>
      <c r="AJ3671" s="76"/>
      <c r="AK3671" s="76"/>
      <c r="AM3671" s="76"/>
      <c r="AN3671" s="76"/>
      <c r="AP3671" s="76"/>
      <c r="AQ3671" s="76"/>
      <c r="AS3671" s="76"/>
      <c r="AT3671" s="76"/>
      <c r="AV3671" s="76"/>
      <c r="AW3671" s="76"/>
      <c r="AY3671" s="76"/>
      <c r="AZ3671" s="76"/>
      <c r="BB3671" s="76"/>
      <c r="BC3671" s="76"/>
      <c r="BE3671" s="76"/>
      <c r="BF3671" s="76"/>
      <c r="BH3671" s="76"/>
      <c r="BI3671" s="76"/>
      <c r="BK3671" s="76"/>
      <c r="BL3671" s="76"/>
      <c r="BN3671" s="76"/>
      <c r="BO3671" s="76"/>
      <c r="BQ3671" s="76"/>
      <c r="BR3671" s="76"/>
      <c r="BT3671" s="76"/>
      <c r="BU3671" s="76"/>
      <c r="BW3671" s="76"/>
      <c r="BX3671" s="76"/>
    </row>
    <row r="3672" spans="1:76" ht="12.75" customHeight="1">
      <c r="A3672" s="2"/>
      <c r="B3672" s="2"/>
      <c r="C3672" s="2"/>
      <c r="D3672" s="75"/>
      <c r="F3672" s="76"/>
      <c r="G3672" s="76"/>
      <c r="I3672" s="76"/>
      <c r="J3672" s="76"/>
      <c r="L3672" s="76"/>
      <c r="M3672" s="76"/>
      <c r="O3672" s="76"/>
      <c r="P3672" s="76"/>
      <c r="R3672" s="76"/>
      <c r="S3672" s="76"/>
      <c r="U3672" s="76"/>
      <c r="V3672" s="76"/>
      <c r="X3672" s="76"/>
      <c r="Y3672" s="76"/>
      <c r="AA3672" s="76"/>
      <c r="AB3672" s="76"/>
      <c r="AD3672" s="76"/>
      <c r="AE3672" s="76"/>
      <c r="AG3672" s="76"/>
      <c r="AH3672" s="76"/>
      <c r="AJ3672" s="76"/>
      <c r="AK3672" s="76"/>
      <c r="AM3672" s="76"/>
      <c r="AN3672" s="76"/>
      <c r="AP3672" s="76"/>
      <c r="AQ3672" s="76"/>
      <c r="AS3672" s="76"/>
      <c r="AT3672" s="76"/>
      <c r="AV3672" s="76"/>
      <c r="AW3672" s="76"/>
      <c r="AY3672" s="76"/>
      <c r="AZ3672" s="76"/>
      <c r="BB3672" s="76"/>
      <c r="BC3672" s="76"/>
      <c r="BE3672" s="76"/>
      <c r="BF3672" s="76"/>
      <c r="BH3672" s="76"/>
      <c r="BI3672" s="76"/>
      <c r="BK3672" s="76"/>
      <c r="BL3672" s="76"/>
      <c r="BN3672" s="76"/>
      <c r="BO3672" s="76"/>
      <c r="BQ3672" s="76"/>
      <c r="BR3672" s="76"/>
      <c r="BT3672" s="76"/>
      <c r="BU3672" s="76"/>
      <c r="BW3672" s="76"/>
      <c r="BX3672" s="76"/>
    </row>
    <row r="3673" spans="1:76" ht="12.75" customHeight="1">
      <c r="A3673" s="2"/>
      <c r="B3673" s="2"/>
      <c r="C3673" s="2"/>
      <c r="D3673" s="75"/>
      <c r="F3673" s="76"/>
      <c r="G3673" s="76"/>
      <c r="I3673" s="76"/>
      <c r="J3673" s="76"/>
      <c r="L3673" s="76"/>
      <c r="M3673" s="76"/>
      <c r="O3673" s="76"/>
      <c r="P3673" s="76"/>
      <c r="R3673" s="76"/>
      <c r="S3673" s="76"/>
      <c r="U3673" s="76"/>
      <c r="V3673" s="76"/>
      <c r="X3673" s="76"/>
      <c r="Y3673" s="76"/>
      <c r="AA3673" s="76"/>
      <c r="AB3673" s="76"/>
      <c r="AD3673" s="76"/>
      <c r="AE3673" s="76"/>
      <c r="AG3673" s="76"/>
      <c r="AH3673" s="76"/>
      <c r="AJ3673" s="76"/>
      <c r="AK3673" s="76"/>
      <c r="AM3673" s="76"/>
      <c r="AN3673" s="76"/>
      <c r="AP3673" s="76"/>
      <c r="AQ3673" s="76"/>
      <c r="AS3673" s="76"/>
      <c r="AT3673" s="76"/>
      <c r="AV3673" s="76"/>
      <c r="AW3673" s="76"/>
      <c r="AY3673" s="76"/>
      <c r="AZ3673" s="76"/>
      <c r="BB3673" s="76"/>
      <c r="BC3673" s="76"/>
      <c r="BE3673" s="76"/>
      <c r="BF3673" s="76"/>
      <c r="BH3673" s="76"/>
      <c r="BI3673" s="76"/>
      <c r="BK3673" s="76"/>
      <c r="BL3673" s="76"/>
      <c r="BN3673" s="76"/>
      <c r="BO3673" s="76"/>
      <c r="BQ3673" s="76"/>
      <c r="BR3673" s="76"/>
      <c r="BT3673" s="76"/>
      <c r="BU3673" s="76"/>
      <c r="BW3673" s="76"/>
      <c r="BX3673" s="76"/>
    </row>
    <row r="3674" spans="1:76" ht="12.75" customHeight="1">
      <c r="A3674" s="2"/>
      <c r="B3674" s="2"/>
      <c r="C3674" s="2"/>
      <c r="D3674" s="75"/>
      <c r="F3674" s="76"/>
      <c r="G3674" s="76"/>
      <c r="I3674" s="76"/>
      <c r="J3674" s="76"/>
      <c r="L3674" s="76"/>
      <c r="M3674" s="76"/>
      <c r="O3674" s="76"/>
      <c r="P3674" s="76"/>
      <c r="R3674" s="76"/>
      <c r="S3674" s="76"/>
      <c r="U3674" s="76"/>
      <c r="V3674" s="76"/>
      <c r="X3674" s="76"/>
      <c r="Y3674" s="76"/>
      <c r="AA3674" s="76"/>
      <c r="AB3674" s="76"/>
      <c r="AD3674" s="76"/>
      <c r="AE3674" s="76"/>
      <c r="AG3674" s="76"/>
      <c r="AH3674" s="76"/>
      <c r="AJ3674" s="76"/>
      <c r="AK3674" s="76"/>
      <c r="AM3674" s="76"/>
      <c r="AN3674" s="76"/>
      <c r="AP3674" s="76"/>
      <c r="AQ3674" s="76"/>
      <c r="AS3674" s="76"/>
      <c r="AT3674" s="76"/>
      <c r="AV3674" s="76"/>
      <c r="AW3674" s="76"/>
      <c r="AY3674" s="76"/>
      <c r="AZ3674" s="76"/>
      <c r="BB3674" s="76"/>
      <c r="BC3674" s="76"/>
      <c r="BE3674" s="76"/>
      <c r="BF3674" s="76"/>
      <c r="BH3674" s="76"/>
      <c r="BI3674" s="76"/>
      <c r="BK3674" s="76"/>
      <c r="BL3674" s="76"/>
      <c r="BN3674" s="76"/>
      <c r="BO3674" s="76"/>
      <c r="BQ3674" s="76"/>
      <c r="BR3674" s="76"/>
      <c r="BT3674" s="76"/>
      <c r="BU3674" s="76"/>
      <c r="BW3674" s="76"/>
      <c r="BX3674" s="76"/>
    </row>
    <row r="3675" spans="1:76" ht="12.75" customHeight="1">
      <c r="A3675" s="2"/>
      <c r="B3675" s="2"/>
      <c r="C3675" s="2"/>
      <c r="D3675" s="75"/>
      <c r="F3675" s="76"/>
      <c r="G3675" s="76"/>
      <c r="I3675" s="76"/>
      <c r="J3675" s="76"/>
      <c r="L3675" s="76"/>
      <c r="M3675" s="76"/>
      <c r="O3675" s="76"/>
      <c r="P3675" s="76"/>
      <c r="R3675" s="76"/>
      <c r="S3675" s="76"/>
      <c r="U3675" s="76"/>
      <c r="V3675" s="76"/>
      <c r="X3675" s="76"/>
      <c r="Y3675" s="76"/>
      <c r="AA3675" s="76"/>
      <c r="AB3675" s="76"/>
      <c r="AD3675" s="76"/>
      <c r="AE3675" s="76"/>
      <c r="AG3675" s="76"/>
      <c r="AH3675" s="76"/>
      <c r="AJ3675" s="76"/>
      <c r="AK3675" s="76"/>
      <c r="AM3675" s="76"/>
      <c r="AN3675" s="76"/>
      <c r="AP3675" s="76"/>
      <c r="AQ3675" s="76"/>
      <c r="AS3675" s="76"/>
      <c r="AT3675" s="76"/>
      <c r="AV3675" s="76"/>
      <c r="AW3675" s="76"/>
      <c r="AY3675" s="76"/>
      <c r="AZ3675" s="76"/>
      <c r="BB3675" s="76"/>
      <c r="BC3675" s="76"/>
      <c r="BE3675" s="76"/>
      <c r="BF3675" s="76"/>
      <c r="BH3675" s="76"/>
      <c r="BI3675" s="76"/>
      <c r="BK3675" s="76"/>
      <c r="BL3675" s="76"/>
      <c r="BN3675" s="76"/>
      <c r="BO3675" s="76"/>
      <c r="BQ3675" s="76"/>
      <c r="BR3675" s="76"/>
      <c r="BT3675" s="76"/>
      <c r="BU3675" s="76"/>
      <c r="BW3675" s="76"/>
      <c r="BX3675" s="76"/>
    </row>
    <row r="3676" spans="1:76" ht="12.75" customHeight="1">
      <c r="A3676" s="2"/>
      <c r="B3676" s="2"/>
      <c r="C3676" s="2"/>
      <c r="D3676" s="75"/>
      <c r="F3676" s="76"/>
      <c r="G3676" s="76"/>
      <c r="I3676" s="76"/>
      <c r="J3676" s="76"/>
      <c r="L3676" s="76"/>
      <c r="M3676" s="76"/>
      <c r="O3676" s="76"/>
      <c r="P3676" s="76"/>
      <c r="R3676" s="76"/>
      <c r="S3676" s="76"/>
      <c r="U3676" s="76"/>
      <c r="V3676" s="76"/>
      <c r="X3676" s="76"/>
      <c r="Y3676" s="76"/>
      <c r="AA3676" s="76"/>
      <c r="AB3676" s="76"/>
      <c r="AD3676" s="76"/>
      <c r="AE3676" s="76"/>
      <c r="AG3676" s="76"/>
      <c r="AH3676" s="76"/>
      <c r="AJ3676" s="76"/>
      <c r="AK3676" s="76"/>
      <c r="AM3676" s="76"/>
      <c r="AN3676" s="76"/>
      <c r="AP3676" s="76"/>
      <c r="AQ3676" s="76"/>
      <c r="AS3676" s="76"/>
      <c r="AT3676" s="76"/>
      <c r="AV3676" s="76"/>
      <c r="AW3676" s="76"/>
      <c r="AY3676" s="76"/>
      <c r="AZ3676" s="76"/>
      <c r="BB3676" s="76"/>
      <c r="BC3676" s="76"/>
      <c r="BE3676" s="76"/>
      <c r="BF3676" s="76"/>
      <c r="BH3676" s="76"/>
      <c r="BI3676" s="76"/>
      <c r="BK3676" s="76"/>
      <c r="BL3676" s="76"/>
      <c r="BN3676" s="76"/>
      <c r="BO3676" s="76"/>
      <c r="BQ3676" s="76"/>
      <c r="BR3676" s="76"/>
      <c r="BT3676" s="76"/>
      <c r="BU3676" s="76"/>
      <c r="BW3676" s="76"/>
      <c r="BX3676" s="76"/>
    </row>
    <row r="3677" spans="1:76" ht="12.75" customHeight="1">
      <c r="A3677" s="2"/>
      <c r="B3677" s="2"/>
      <c r="C3677" s="2"/>
      <c r="D3677" s="75"/>
      <c r="F3677" s="76"/>
      <c r="G3677" s="76"/>
      <c r="I3677" s="76"/>
      <c r="J3677" s="76"/>
      <c r="L3677" s="76"/>
      <c r="M3677" s="76"/>
      <c r="O3677" s="76"/>
      <c r="P3677" s="76"/>
      <c r="R3677" s="76"/>
      <c r="S3677" s="76"/>
      <c r="U3677" s="76"/>
      <c r="V3677" s="76"/>
      <c r="X3677" s="76"/>
      <c r="Y3677" s="76"/>
      <c r="AA3677" s="76"/>
      <c r="AB3677" s="76"/>
      <c r="AD3677" s="76"/>
      <c r="AE3677" s="76"/>
      <c r="AG3677" s="76"/>
      <c r="AH3677" s="76"/>
      <c r="AJ3677" s="76"/>
      <c r="AK3677" s="76"/>
      <c r="AM3677" s="76"/>
      <c r="AN3677" s="76"/>
      <c r="AP3677" s="76"/>
      <c r="AQ3677" s="76"/>
      <c r="AS3677" s="76"/>
      <c r="AT3677" s="76"/>
      <c r="AV3677" s="76"/>
      <c r="AW3677" s="76"/>
      <c r="AY3677" s="76"/>
      <c r="AZ3677" s="76"/>
      <c r="BB3677" s="76"/>
      <c r="BC3677" s="76"/>
      <c r="BE3677" s="76"/>
      <c r="BF3677" s="76"/>
      <c r="BH3677" s="76"/>
      <c r="BI3677" s="76"/>
      <c r="BK3677" s="76"/>
      <c r="BL3677" s="76"/>
      <c r="BN3677" s="76"/>
      <c r="BO3677" s="76"/>
      <c r="BQ3677" s="76"/>
      <c r="BR3677" s="76"/>
      <c r="BT3677" s="76"/>
      <c r="BU3677" s="76"/>
      <c r="BW3677" s="76"/>
      <c r="BX3677" s="76"/>
    </row>
    <row r="3678" spans="1:76" ht="12.75" customHeight="1">
      <c r="A3678" s="2"/>
      <c r="B3678" s="2"/>
      <c r="C3678" s="2"/>
      <c r="D3678" s="75"/>
      <c r="F3678" s="76"/>
      <c r="G3678" s="76"/>
      <c r="I3678" s="76"/>
      <c r="J3678" s="76"/>
      <c r="L3678" s="76"/>
      <c r="M3678" s="76"/>
      <c r="O3678" s="76"/>
      <c r="P3678" s="76"/>
      <c r="R3678" s="76"/>
      <c r="S3678" s="76"/>
      <c r="U3678" s="76"/>
      <c r="V3678" s="76"/>
      <c r="X3678" s="76"/>
      <c r="Y3678" s="76"/>
      <c r="AA3678" s="76"/>
      <c r="AB3678" s="76"/>
      <c r="AD3678" s="76"/>
      <c r="AE3678" s="76"/>
      <c r="AG3678" s="76"/>
      <c r="AH3678" s="76"/>
      <c r="AJ3678" s="76"/>
      <c r="AK3678" s="76"/>
      <c r="AM3678" s="76"/>
      <c r="AN3678" s="76"/>
      <c r="AP3678" s="76"/>
      <c r="AQ3678" s="76"/>
      <c r="AS3678" s="76"/>
      <c r="AT3678" s="76"/>
      <c r="AV3678" s="76"/>
      <c r="AW3678" s="76"/>
      <c r="AY3678" s="76"/>
      <c r="AZ3678" s="76"/>
      <c r="BB3678" s="76"/>
      <c r="BC3678" s="76"/>
      <c r="BE3678" s="76"/>
      <c r="BF3678" s="76"/>
      <c r="BH3678" s="76"/>
      <c r="BI3678" s="76"/>
      <c r="BK3678" s="76"/>
      <c r="BL3678" s="76"/>
      <c r="BN3678" s="76"/>
      <c r="BO3678" s="76"/>
      <c r="BQ3678" s="76"/>
      <c r="BR3678" s="76"/>
      <c r="BT3678" s="76"/>
      <c r="BU3678" s="76"/>
      <c r="BW3678" s="76"/>
      <c r="BX3678" s="76"/>
    </row>
    <row r="3679" spans="1:76" ht="12.75" customHeight="1">
      <c r="A3679" s="2"/>
      <c r="B3679" s="2"/>
      <c r="C3679" s="2"/>
      <c r="D3679" s="75"/>
      <c r="F3679" s="76"/>
      <c r="G3679" s="76"/>
      <c r="I3679" s="76"/>
      <c r="J3679" s="76"/>
      <c r="L3679" s="76"/>
      <c r="M3679" s="76"/>
      <c r="O3679" s="76"/>
      <c r="P3679" s="76"/>
      <c r="R3679" s="76"/>
      <c r="S3679" s="76"/>
      <c r="U3679" s="76"/>
      <c r="V3679" s="76"/>
      <c r="X3679" s="76"/>
      <c r="Y3679" s="76"/>
      <c r="AA3679" s="76"/>
      <c r="AB3679" s="76"/>
      <c r="AD3679" s="76"/>
      <c r="AE3679" s="76"/>
      <c r="AG3679" s="76"/>
      <c r="AH3679" s="76"/>
      <c r="AJ3679" s="76"/>
      <c r="AK3679" s="76"/>
      <c r="AM3679" s="76"/>
      <c r="AN3679" s="76"/>
      <c r="AP3679" s="76"/>
      <c r="AQ3679" s="76"/>
      <c r="AS3679" s="76"/>
      <c r="AT3679" s="76"/>
      <c r="AV3679" s="76"/>
      <c r="AW3679" s="76"/>
      <c r="AY3679" s="76"/>
      <c r="AZ3679" s="76"/>
      <c r="BB3679" s="76"/>
      <c r="BC3679" s="76"/>
      <c r="BE3679" s="76"/>
      <c r="BF3679" s="76"/>
      <c r="BH3679" s="76"/>
      <c r="BI3679" s="76"/>
      <c r="BK3679" s="76"/>
      <c r="BL3679" s="76"/>
      <c r="BN3679" s="76"/>
      <c r="BO3679" s="76"/>
      <c r="BQ3679" s="76"/>
      <c r="BR3679" s="76"/>
      <c r="BT3679" s="76"/>
      <c r="BU3679" s="76"/>
      <c r="BW3679" s="76"/>
      <c r="BX3679" s="76"/>
    </row>
    <row r="3680" spans="1:76" ht="12.75" customHeight="1">
      <c r="A3680" s="2"/>
      <c r="B3680" s="2"/>
      <c r="C3680" s="2"/>
      <c r="D3680" s="75"/>
      <c r="F3680" s="76"/>
      <c r="G3680" s="76"/>
      <c r="I3680" s="76"/>
      <c r="J3680" s="76"/>
      <c r="L3680" s="76"/>
      <c r="M3680" s="76"/>
      <c r="O3680" s="76"/>
      <c r="P3680" s="76"/>
      <c r="R3680" s="76"/>
      <c r="S3680" s="76"/>
      <c r="U3680" s="76"/>
      <c r="V3680" s="76"/>
      <c r="X3680" s="76"/>
      <c r="Y3680" s="76"/>
      <c r="AA3680" s="76"/>
      <c r="AB3680" s="76"/>
      <c r="AD3680" s="76"/>
      <c r="AE3680" s="76"/>
      <c r="AG3680" s="76"/>
      <c r="AH3680" s="76"/>
      <c r="AJ3680" s="76"/>
      <c r="AK3680" s="76"/>
      <c r="AM3680" s="76"/>
      <c r="AN3680" s="76"/>
      <c r="AP3680" s="76"/>
      <c r="AQ3680" s="76"/>
      <c r="AS3680" s="76"/>
      <c r="AT3680" s="76"/>
      <c r="AV3680" s="76"/>
      <c r="AW3680" s="76"/>
      <c r="AY3680" s="76"/>
      <c r="AZ3680" s="76"/>
      <c r="BB3680" s="76"/>
      <c r="BC3680" s="76"/>
      <c r="BE3680" s="76"/>
      <c r="BF3680" s="76"/>
      <c r="BH3680" s="76"/>
      <c r="BI3680" s="76"/>
      <c r="BK3680" s="76"/>
      <c r="BL3680" s="76"/>
      <c r="BN3680" s="76"/>
      <c r="BO3680" s="76"/>
      <c r="BQ3680" s="76"/>
      <c r="BR3680" s="76"/>
      <c r="BT3680" s="76"/>
      <c r="BU3680" s="76"/>
      <c r="BW3680" s="76"/>
      <c r="BX3680" s="76"/>
    </row>
    <row r="3681" spans="1:76" ht="12.75" customHeight="1">
      <c r="A3681" s="2"/>
      <c r="B3681" s="2"/>
      <c r="C3681" s="2"/>
      <c r="D3681" s="75"/>
      <c r="F3681" s="76"/>
      <c r="G3681" s="76"/>
      <c r="I3681" s="76"/>
      <c r="J3681" s="76"/>
      <c r="L3681" s="76"/>
      <c r="M3681" s="76"/>
      <c r="O3681" s="76"/>
      <c r="P3681" s="76"/>
      <c r="R3681" s="76"/>
      <c r="S3681" s="76"/>
      <c r="U3681" s="76"/>
      <c r="V3681" s="76"/>
      <c r="X3681" s="76"/>
      <c r="Y3681" s="76"/>
      <c r="AA3681" s="76"/>
      <c r="AB3681" s="76"/>
      <c r="AD3681" s="76"/>
      <c r="AE3681" s="76"/>
      <c r="AG3681" s="76"/>
      <c r="AH3681" s="76"/>
      <c r="AJ3681" s="76"/>
      <c r="AK3681" s="76"/>
      <c r="AM3681" s="76"/>
      <c r="AN3681" s="76"/>
      <c r="AP3681" s="76"/>
      <c r="AQ3681" s="76"/>
      <c r="AS3681" s="76"/>
      <c r="AT3681" s="76"/>
      <c r="AV3681" s="76"/>
      <c r="AW3681" s="76"/>
      <c r="AY3681" s="76"/>
      <c r="AZ3681" s="76"/>
      <c r="BB3681" s="76"/>
      <c r="BC3681" s="76"/>
      <c r="BE3681" s="76"/>
      <c r="BF3681" s="76"/>
      <c r="BH3681" s="76"/>
      <c r="BI3681" s="76"/>
      <c r="BK3681" s="76"/>
      <c r="BL3681" s="76"/>
      <c r="BN3681" s="76"/>
      <c r="BO3681" s="76"/>
      <c r="BQ3681" s="76"/>
      <c r="BR3681" s="76"/>
      <c r="BT3681" s="76"/>
      <c r="BU3681" s="76"/>
      <c r="BW3681" s="76"/>
      <c r="BX3681" s="76"/>
    </row>
    <row r="3682" spans="1:76" ht="12.75" customHeight="1">
      <c r="A3682" s="2"/>
      <c r="B3682" s="2"/>
      <c r="C3682" s="2"/>
      <c r="D3682" s="75"/>
      <c r="F3682" s="76"/>
      <c r="G3682" s="76"/>
      <c r="I3682" s="76"/>
      <c r="J3682" s="76"/>
      <c r="L3682" s="76"/>
      <c r="M3682" s="76"/>
      <c r="O3682" s="76"/>
      <c r="P3682" s="76"/>
      <c r="R3682" s="76"/>
      <c r="S3682" s="76"/>
      <c r="U3682" s="76"/>
      <c r="V3682" s="76"/>
      <c r="X3682" s="76"/>
      <c r="Y3682" s="76"/>
      <c r="AA3682" s="76"/>
      <c r="AB3682" s="76"/>
      <c r="AD3682" s="76"/>
      <c r="AE3682" s="76"/>
      <c r="AG3682" s="76"/>
      <c r="AH3682" s="76"/>
      <c r="AJ3682" s="76"/>
      <c r="AK3682" s="76"/>
      <c r="AM3682" s="76"/>
      <c r="AN3682" s="76"/>
      <c r="AP3682" s="76"/>
      <c r="AQ3682" s="76"/>
      <c r="AS3682" s="76"/>
      <c r="AT3682" s="76"/>
      <c r="AV3682" s="76"/>
      <c r="AW3682" s="76"/>
      <c r="AY3682" s="76"/>
      <c r="AZ3682" s="76"/>
      <c r="BB3682" s="76"/>
      <c r="BC3682" s="76"/>
      <c r="BE3682" s="76"/>
      <c r="BF3682" s="76"/>
      <c r="BH3682" s="76"/>
      <c r="BI3682" s="76"/>
      <c r="BK3682" s="76"/>
      <c r="BL3682" s="76"/>
      <c r="BN3682" s="76"/>
      <c r="BO3682" s="76"/>
      <c r="BQ3682" s="76"/>
      <c r="BR3682" s="76"/>
      <c r="BT3682" s="76"/>
      <c r="BU3682" s="76"/>
      <c r="BW3682" s="76"/>
      <c r="BX3682" s="76"/>
    </row>
    <row r="3683" spans="1:76" ht="12.75" customHeight="1">
      <c r="A3683" s="2"/>
      <c r="B3683" s="2"/>
      <c r="C3683" s="2"/>
      <c r="D3683" s="75"/>
      <c r="F3683" s="76"/>
      <c r="G3683" s="76"/>
      <c r="I3683" s="76"/>
      <c r="J3683" s="76"/>
      <c r="L3683" s="76"/>
      <c r="M3683" s="76"/>
      <c r="O3683" s="76"/>
      <c r="P3683" s="76"/>
      <c r="R3683" s="76"/>
      <c r="S3683" s="76"/>
      <c r="U3683" s="76"/>
      <c r="V3683" s="76"/>
      <c r="X3683" s="76"/>
      <c r="Y3683" s="76"/>
      <c r="AA3683" s="76"/>
      <c r="AB3683" s="76"/>
      <c r="AD3683" s="76"/>
      <c r="AE3683" s="76"/>
      <c r="AG3683" s="76"/>
      <c r="AH3683" s="76"/>
      <c r="AJ3683" s="76"/>
      <c r="AK3683" s="76"/>
      <c r="AM3683" s="76"/>
      <c r="AN3683" s="76"/>
      <c r="AP3683" s="76"/>
      <c r="AQ3683" s="76"/>
      <c r="AS3683" s="76"/>
      <c r="AT3683" s="76"/>
      <c r="AV3683" s="76"/>
      <c r="AW3683" s="76"/>
      <c r="AY3683" s="76"/>
      <c r="AZ3683" s="76"/>
      <c r="BB3683" s="76"/>
      <c r="BC3683" s="76"/>
      <c r="BE3683" s="76"/>
      <c r="BF3683" s="76"/>
      <c r="BH3683" s="76"/>
      <c r="BI3683" s="76"/>
      <c r="BK3683" s="76"/>
      <c r="BL3683" s="76"/>
      <c r="BN3683" s="76"/>
      <c r="BO3683" s="76"/>
      <c r="BQ3683" s="76"/>
      <c r="BR3683" s="76"/>
      <c r="BT3683" s="76"/>
      <c r="BU3683" s="76"/>
      <c r="BW3683" s="76"/>
      <c r="BX3683" s="76"/>
    </row>
    <row r="3684" spans="1:76" ht="12.75" customHeight="1">
      <c r="A3684" s="2"/>
      <c r="B3684" s="2"/>
      <c r="C3684" s="2"/>
      <c r="D3684" s="75"/>
      <c r="F3684" s="76"/>
      <c r="G3684" s="76"/>
      <c r="I3684" s="76"/>
      <c r="J3684" s="76"/>
      <c r="L3684" s="76"/>
      <c r="M3684" s="76"/>
      <c r="O3684" s="76"/>
      <c r="P3684" s="76"/>
      <c r="R3684" s="76"/>
      <c r="S3684" s="76"/>
      <c r="U3684" s="76"/>
      <c r="V3684" s="76"/>
      <c r="X3684" s="76"/>
      <c r="Y3684" s="76"/>
      <c r="AA3684" s="76"/>
      <c r="AB3684" s="76"/>
      <c r="AD3684" s="76"/>
      <c r="AE3684" s="76"/>
      <c r="AG3684" s="76"/>
      <c r="AH3684" s="76"/>
      <c r="AJ3684" s="76"/>
      <c r="AK3684" s="76"/>
      <c r="AM3684" s="76"/>
      <c r="AN3684" s="76"/>
      <c r="AP3684" s="76"/>
      <c r="AQ3684" s="76"/>
      <c r="AS3684" s="76"/>
      <c r="AT3684" s="76"/>
      <c r="AV3684" s="76"/>
      <c r="AW3684" s="76"/>
      <c r="AY3684" s="76"/>
      <c r="AZ3684" s="76"/>
      <c r="BB3684" s="76"/>
      <c r="BC3684" s="76"/>
      <c r="BE3684" s="76"/>
      <c r="BF3684" s="76"/>
      <c r="BH3684" s="76"/>
      <c r="BI3684" s="76"/>
      <c r="BK3684" s="76"/>
      <c r="BL3684" s="76"/>
      <c r="BN3684" s="76"/>
      <c r="BO3684" s="76"/>
      <c r="BQ3684" s="76"/>
      <c r="BR3684" s="76"/>
      <c r="BT3684" s="76"/>
      <c r="BU3684" s="76"/>
      <c r="BW3684" s="76"/>
      <c r="BX3684" s="76"/>
    </row>
    <row r="3685" spans="1:76" ht="12.75" customHeight="1">
      <c r="A3685" s="2"/>
      <c r="B3685" s="2"/>
      <c r="C3685" s="2"/>
      <c r="D3685" s="75"/>
      <c r="F3685" s="76"/>
      <c r="G3685" s="76"/>
      <c r="I3685" s="76"/>
      <c r="J3685" s="76"/>
      <c r="L3685" s="76"/>
      <c r="M3685" s="76"/>
      <c r="O3685" s="76"/>
      <c r="P3685" s="76"/>
      <c r="R3685" s="76"/>
      <c r="S3685" s="76"/>
      <c r="U3685" s="76"/>
      <c r="V3685" s="76"/>
      <c r="X3685" s="76"/>
      <c r="Y3685" s="76"/>
      <c r="AA3685" s="76"/>
      <c r="AB3685" s="76"/>
      <c r="AD3685" s="76"/>
      <c r="AE3685" s="76"/>
      <c r="AG3685" s="76"/>
      <c r="AH3685" s="76"/>
      <c r="AJ3685" s="76"/>
      <c r="AK3685" s="76"/>
      <c r="AM3685" s="76"/>
      <c r="AN3685" s="76"/>
      <c r="AP3685" s="76"/>
      <c r="AQ3685" s="76"/>
      <c r="AS3685" s="76"/>
      <c r="AT3685" s="76"/>
      <c r="AV3685" s="76"/>
      <c r="AW3685" s="76"/>
      <c r="AY3685" s="76"/>
      <c r="AZ3685" s="76"/>
      <c r="BB3685" s="76"/>
      <c r="BC3685" s="76"/>
      <c r="BE3685" s="76"/>
      <c r="BF3685" s="76"/>
      <c r="BH3685" s="76"/>
      <c r="BI3685" s="76"/>
      <c r="BK3685" s="76"/>
      <c r="BL3685" s="76"/>
      <c r="BN3685" s="76"/>
      <c r="BO3685" s="76"/>
      <c r="BQ3685" s="76"/>
      <c r="BR3685" s="76"/>
      <c r="BT3685" s="76"/>
      <c r="BU3685" s="76"/>
      <c r="BW3685" s="76"/>
      <c r="BX3685" s="76"/>
    </row>
    <row r="3686" spans="1:76" ht="12.75" customHeight="1">
      <c r="A3686" s="2"/>
      <c r="B3686" s="2"/>
      <c r="C3686" s="2"/>
      <c r="D3686" s="75"/>
      <c r="F3686" s="76"/>
      <c r="G3686" s="76"/>
      <c r="I3686" s="76"/>
      <c r="J3686" s="76"/>
      <c r="L3686" s="76"/>
      <c r="M3686" s="76"/>
      <c r="O3686" s="76"/>
      <c r="P3686" s="76"/>
      <c r="R3686" s="76"/>
      <c r="S3686" s="76"/>
      <c r="U3686" s="76"/>
      <c r="V3686" s="76"/>
      <c r="X3686" s="76"/>
      <c r="Y3686" s="76"/>
      <c r="AA3686" s="76"/>
      <c r="AB3686" s="76"/>
      <c r="AD3686" s="76"/>
      <c r="AE3686" s="76"/>
      <c r="AG3686" s="76"/>
      <c r="AH3686" s="76"/>
      <c r="AJ3686" s="76"/>
      <c r="AK3686" s="76"/>
      <c r="AM3686" s="76"/>
      <c r="AN3686" s="76"/>
      <c r="AP3686" s="76"/>
      <c r="AQ3686" s="76"/>
      <c r="AS3686" s="76"/>
      <c r="AT3686" s="76"/>
      <c r="AV3686" s="76"/>
      <c r="AW3686" s="76"/>
      <c r="AY3686" s="76"/>
      <c r="AZ3686" s="76"/>
      <c r="BB3686" s="76"/>
      <c r="BC3686" s="76"/>
      <c r="BE3686" s="76"/>
      <c r="BF3686" s="76"/>
      <c r="BH3686" s="76"/>
      <c r="BI3686" s="76"/>
      <c r="BK3686" s="76"/>
      <c r="BL3686" s="76"/>
      <c r="BN3686" s="76"/>
      <c r="BO3686" s="76"/>
      <c r="BQ3686" s="76"/>
      <c r="BR3686" s="76"/>
      <c r="BT3686" s="76"/>
      <c r="BU3686" s="76"/>
      <c r="BW3686" s="76"/>
      <c r="BX3686" s="76"/>
    </row>
    <row r="3687" spans="1:76" ht="12.75" customHeight="1">
      <c r="A3687" s="2"/>
      <c r="B3687" s="2"/>
      <c r="C3687" s="2"/>
      <c r="D3687" s="75"/>
      <c r="F3687" s="76"/>
      <c r="G3687" s="76"/>
      <c r="I3687" s="76"/>
      <c r="J3687" s="76"/>
      <c r="L3687" s="76"/>
      <c r="M3687" s="76"/>
      <c r="O3687" s="76"/>
      <c r="P3687" s="76"/>
      <c r="R3687" s="76"/>
      <c r="S3687" s="76"/>
      <c r="U3687" s="76"/>
      <c r="V3687" s="76"/>
      <c r="X3687" s="76"/>
      <c r="Y3687" s="76"/>
      <c r="AA3687" s="76"/>
      <c r="AB3687" s="76"/>
      <c r="AD3687" s="76"/>
      <c r="AE3687" s="76"/>
      <c r="AG3687" s="76"/>
      <c r="AH3687" s="76"/>
      <c r="AJ3687" s="76"/>
      <c r="AK3687" s="76"/>
      <c r="AM3687" s="76"/>
      <c r="AN3687" s="76"/>
      <c r="AP3687" s="76"/>
      <c r="AQ3687" s="76"/>
      <c r="AS3687" s="76"/>
      <c r="AT3687" s="76"/>
      <c r="AV3687" s="76"/>
      <c r="AW3687" s="76"/>
      <c r="AY3687" s="76"/>
      <c r="AZ3687" s="76"/>
      <c r="BB3687" s="76"/>
      <c r="BC3687" s="76"/>
      <c r="BE3687" s="76"/>
      <c r="BF3687" s="76"/>
      <c r="BH3687" s="76"/>
      <c r="BI3687" s="76"/>
      <c r="BK3687" s="76"/>
      <c r="BL3687" s="76"/>
      <c r="BN3687" s="76"/>
      <c r="BO3687" s="76"/>
      <c r="BQ3687" s="76"/>
      <c r="BR3687" s="76"/>
      <c r="BT3687" s="76"/>
      <c r="BU3687" s="76"/>
      <c r="BW3687" s="76"/>
      <c r="BX3687" s="76"/>
    </row>
    <row r="3688" spans="1:76" ht="12.75" customHeight="1">
      <c r="A3688" s="2"/>
      <c r="B3688" s="2"/>
      <c r="C3688" s="2"/>
      <c r="D3688" s="75"/>
      <c r="F3688" s="76"/>
      <c r="G3688" s="76"/>
      <c r="I3688" s="76"/>
      <c r="J3688" s="76"/>
      <c r="L3688" s="76"/>
      <c r="M3688" s="76"/>
      <c r="O3688" s="76"/>
      <c r="P3688" s="76"/>
      <c r="R3688" s="76"/>
      <c r="S3688" s="76"/>
      <c r="U3688" s="76"/>
      <c r="V3688" s="76"/>
      <c r="X3688" s="76"/>
      <c r="Y3688" s="76"/>
      <c r="AA3688" s="76"/>
      <c r="AB3688" s="76"/>
      <c r="AD3688" s="76"/>
      <c r="AE3688" s="76"/>
      <c r="AG3688" s="76"/>
      <c r="AH3688" s="76"/>
      <c r="AJ3688" s="76"/>
      <c r="AK3688" s="76"/>
      <c r="AM3688" s="76"/>
      <c r="AN3688" s="76"/>
      <c r="AP3688" s="76"/>
      <c r="AQ3688" s="76"/>
      <c r="AS3688" s="76"/>
      <c r="AT3688" s="76"/>
      <c r="AV3688" s="76"/>
      <c r="AW3688" s="76"/>
      <c r="AY3688" s="76"/>
      <c r="AZ3688" s="76"/>
      <c r="BB3688" s="76"/>
      <c r="BC3688" s="76"/>
      <c r="BE3688" s="76"/>
      <c r="BF3688" s="76"/>
      <c r="BH3688" s="76"/>
      <c r="BI3688" s="76"/>
      <c r="BK3688" s="76"/>
      <c r="BL3688" s="76"/>
      <c r="BN3688" s="76"/>
      <c r="BO3688" s="76"/>
      <c r="BQ3688" s="76"/>
      <c r="BR3688" s="76"/>
      <c r="BT3688" s="76"/>
      <c r="BU3688" s="76"/>
      <c r="BW3688" s="76"/>
      <c r="BX3688" s="76"/>
    </row>
    <row r="3689" spans="1:76" ht="12.75" customHeight="1">
      <c r="A3689" s="2"/>
      <c r="B3689" s="2"/>
      <c r="C3689" s="2"/>
      <c r="D3689" s="75"/>
      <c r="F3689" s="76"/>
      <c r="G3689" s="76"/>
      <c r="I3689" s="76"/>
      <c r="J3689" s="76"/>
      <c r="L3689" s="76"/>
      <c r="M3689" s="76"/>
      <c r="O3689" s="76"/>
      <c r="P3689" s="76"/>
      <c r="R3689" s="76"/>
      <c r="S3689" s="76"/>
      <c r="U3689" s="76"/>
      <c r="V3689" s="76"/>
      <c r="X3689" s="76"/>
      <c r="Y3689" s="76"/>
      <c r="AA3689" s="76"/>
      <c r="AB3689" s="76"/>
      <c r="AD3689" s="76"/>
      <c r="AE3689" s="76"/>
      <c r="AG3689" s="76"/>
      <c r="AH3689" s="76"/>
      <c r="AJ3689" s="76"/>
      <c r="AK3689" s="76"/>
      <c r="AM3689" s="76"/>
      <c r="AN3689" s="76"/>
      <c r="AP3689" s="76"/>
      <c r="AQ3689" s="76"/>
      <c r="AS3689" s="76"/>
      <c r="AT3689" s="76"/>
      <c r="AV3689" s="76"/>
      <c r="AW3689" s="76"/>
      <c r="AY3689" s="76"/>
      <c r="AZ3689" s="76"/>
      <c r="BB3689" s="76"/>
      <c r="BC3689" s="76"/>
      <c r="BE3689" s="76"/>
      <c r="BF3689" s="76"/>
      <c r="BH3689" s="76"/>
      <c r="BI3689" s="76"/>
      <c r="BK3689" s="76"/>
      <c r="BL3689" s="76"/>
      <c r="BN3689" s="76"/>
      <c r="BO3689" s="76"/>
      <c r="BQ3689" s="76"/>
      <c r="BR3689" s="76"/>
      <c r="BT3689" s="76"/>
      <c r="BU3689" s="76"/>
      <c r="BW3689" s="76"/>
      <c r="BX3689" s="76"/>
    </row>
    <row r="3690" spans="1:76" ht="12.75" customHeight="1">
      <c r="A3690" s="2"/>
      <c r="B3690" s="2"/>
      <c r="C3690" s="2"/>
      <c r="D3690" s="75"/>
      <c r="F3690" s="76"/>
      <c r="G3690" s="76"/>
      <c r="I3690" s="76"/>
      <c r="J3690" s="76"/>
      <c r="L3690" s="76"/>
      <c r="M3690" s="76"/>
      <c r="O3690" s="76"/>
      <c r="P3690" s="76"/>
      <c r="R3690" s="76"/>
      <c r="S3690" s="76"/>
      <c r="U3690" s="76"/>
      <c r="V3690" s="76"/>
      <c r="X3690" s="76"/>
      <c r="Y3690" s="76"/>
      <c r="AA3690" s="76"/>
      <c r="AB3690" s="76"/>
      <c r="AD3690" s="76"/>
      <c r="AE3690" s="76"/>
      <c r="AG3690" s="76"/>
      <c r="AH3690" s="76"/>
      <c r="AJ3690" s="76"/>
      <c r="AK3690" s="76"/>
      <c r="AM3690" s="76"/>
      <c r="AN3690" s="76"/>
      <c r="AP3690" s="76"/>
      <c r="AQ3690" s="76"/>
      <c r="AS3690" s="76"/>
      <c r="AT3690" s="76"/>
      <c r="AV3690" s="76"/>
      <c r="AW3690" s="76"/>
      <c r="AY3690" s="76"/>
      <c r="AZ3690" s="76"/>
      <c r="BB3690" s="76"/>
      <c r="BC3690" s="76"/>
      <c r="BE3690" s="76"/>
      <c r="BF3690" s="76"/>
      <c r="BH3690" s="76"/>
      <c r="BI3690" s="76"/>
      <c r="BK3690" s="76"/>
      <c r="BL3690" s="76"/>
      <c r="BN3690" s="76"/>
      <c r="BO3690" s="76"/>
      <c r="BQ3690" s="76"/>
      <c r="BR3690" s="76"/>
      <c r="BT3690" s="76"/>
      <c r="BU3690" s="76"/>
      <c r="BW3690" s="76"/>
      <c r="BX3690" s="76"/>
    </row>
    <row r="3691" spans="1:76" ht="12.75" customHeight="1">
      <c r="A3691" s="2"/>
      <c r="B3691" s="2"/>
      <c r="C3691" s="2"/>
      <c r="D3691" s="75"/>
      <c r="F3691" s="76"/>
      <c r="G3691" s="76"/>
      <c r="I3691" s="76"/>
      <c r="J3691" s="76"/>
      <c r="L3691" s="76"/>
      <c r="M3691" s="76"/>
      <c r="O3691" s="76"/>
      <c r="P3691" s="76"/>
      <c r="R3691" s="76"/>
      <c r="S3691" s="76"/>
      <c r="U3691" s="76"/>
      <c r="V3691" s="76"/>
      <c r="X3691" s="76"/>
      <c r="Y3691" s="76"/>
      <c r="AA3691" s="76"/>
      <c r="AB3691" s="76"/>
      <c r="AD3691" s="76"/>
      <c r="AE3691" s="76"/>
      <c r="AG3691" s="76"/>
      <c r="AH3691" s="76"/>
      <c r="AJ3691" s="76"/>
      <c r="AK3691" s="76"/>
      <c r="AM3691" s="76"/>
      <c r="AN3691" s="76"/>
      <c r="AP3691" s="76"/>
      <c r="AQ3691" s="76"/>
      <c r="AS3691" s="76"/>
      <c r="AT3691" s="76"/>
      <c r="AV3691" s="76"/>
      <c r="AW3691" s="76"/>
      <c r="AY3691" s="76"/>
      <c r="AZ3691" s="76"/>
      <c r="BB3691" s="76"/>
      <c r="BC3691" s="76"/>
      <c r="BE3691" s="76"/>
      <c r="BF3691" s="76"/>
      <c r="BH3691" s="76"/>
      <c r="BI3691" s="76"/>
      <c r="BK3691" s="76"/>
      <c r="BL3691" s="76"/>
      <c r="BN3691" s="76"/>
      <c r="BO3691" s="76"/>
      <c r="BQ3691" s="76"/>
      <c r="BR3691" s="76"/>
      <c r="BT3691" s="76"/>
      <c r="BU3691" s="76"/>
      <c r="BW3691" s="76"/>
      <c r="BX3691" s="76"/>
    </row>
    <row r="3692" spans="1:76" ht="12.75" customHeight="1">
      <c r="A3692" s="2"/>
      <c r="B3692" s="2"/>
      <c r="C3692" s="2"/>
      <c r="D3692" s="75"/>
      <c r="F3692" s="76"/>
      <c r="G3692" s="76"/>
      <c r="I3692" s="76"/>
      <c r="J3692" s="76"/>
      <c r="L3692" s="76"/>
      <c r="M3692" s="76"/>
      <c r="O3692" s="76"/>
      <c r="P3692" s="76"/>
      <c r="R3692" s="76"/>
      <c r="S3692" s="76"/>
      <c r="U3692" s="76"/>
      <c r="V3692" s="76"/>
      <c r="X3692" s="76"/>
      <c r="Y3692" s="76"/>
      <c r="AA3692" s="76"/>
      <c r="AB3692" s="76"/>
      <c r="AD3692" s="76"/>
      <c r="AE3692" s="76"/>
      <c r="AG3692" s="76"/>
      <c r="AH3692" s="76"/>
      <c r="AJ3692" s="76"/>
      <c r="AK3692" s="76"/>
      <c r="AM3692" s="76"/>
      <c r="AN3692" s="76"/>
      <c r="AP3692" s="76"/>
      <c r="AQ3692" s="76"/>
      <c r="AS3692" s="76"/>
      <c r="AT3692" s="76"/>
      <c r="AV3692" s="76"/>
      <c r="AW3692" s="76"/>
      <c r="AY3692" s="76"/>
      <c r="AZ3692" s="76"/>
      <c r="BB3692" s="76"/>
      <c r="BC3692" s="76"/>
      <c r="BE3692" s="76"/>
      <c r="BF3692" s="76"/>
      <c r="BH3692" s="76"/>
      <c r="BI3692" s="76"/>
      <c r="BK3692" s="76"/>
      <c r="BL3692" s="76"/>
      <c r="BN3692" s="76"/>
      <c r="BO3692" s="76"/>
      <c r="BQ3692" s="76"/>
      <c r="BR3692" s="76"/>
      <c r="BT3692" s="76"/>
      <c r="BU3692" s="76"/>
      <c r="BW3692" s="76"/>
      <c r="BX3692" s="76"/>
    </row>
    <row r="3693" spans="1:76" ht="12.75" customHeight="1">
      <c r="A3693" s="2"/>
      <c r="B3693" s="2"/>
      <c r="C3693" s="2"/>
      <c r="D3693" s="75"/>
      <c r="F3693" s="76"/>
      <c r="G3693" s="76"/>
      <c r="I3693" s="76"/>
      <c r="J3693" s="76"/>
      <c r="L3693" s="76"/>
      <c r="M3693" s="76"/>
      <c r="O3693" s="76"/>
      <c r="P3693" s="76"/>
      <c r="R3693" s="76"/>
      <c r="S3693" s="76"/>
      <c r="U3693" s="76"/>
      <c r="V3693" s="76"/>
      <c r="X3693" s="76"/>
      <c r="Y3693" s="76"/>
      <c r="AA3693" s="76"/>
      <c r="AB3693" s="76"/>
      <c r="AD3693" s="76"/>
      <c r="AE3693" s="76"/>
      <c r="AG3693" s="76"/>
      <c r="AH3693" s="76"/>
      <c r="AJ3693" s="76"/>
      <c r="AK3693" s="76"/>
      <c r="AM3693" s="76"/>
      <c r="AN3693" s="76"/>
      <c r="AP3693" s="76"/>
      <c r="AQ3693" s="76"/>
      <c r="AS3693" s="76"/>
      <c r="AT3693" s="76"/>
      <c r="AV3693" s="76"/>
      <c r="AW3693" s="76"/>
      <c r="AY3693" s="76"/>
      <c r="AZ3693" s="76"/>
      <c r="BB3693" s="76"/>
      <c r="BC3693" s="76"/>
      <c r="BE3693" s="76"/>
      <c r="BF3693" s="76"/>
      <c r="BH3693" s="76"/>
      <c r="BI3693" s="76"/>
      <c r="BK3693" s="76"/>
      <c r="BL3693" s="76"/>
      <c r="BN3693" s="76"/>
      <c r="BO3693" s="76"/>
      <c r="BQ3693" s="76"/>
      <c r="BR3693" s="76"/>
      <c r="BT3693" s="76"/>
      <c r="BU3693" s="76"/>
      <c r="BW3693" s="76"/>
      <c r="BX3693" s="76"/>
    </row>
    <row r="3694" spans="1:76" ht="12.75" customHeight="1">
      <c r="A3694" s="2"/>
      <c r="B3694" s="2"/>
      <c r="C3694" s="2"/>
      <c r="D3694" s="75"/>
      <c r="F3694" s="76"/>
      <c r="G3694" s="76"/>
      <c r="I3694" s="76"/>
      <c r="J3694" s="76"/>
      <c r="L3694" s="76"/>
      <c r="M3694" s="76"/>
      <c r="O3694" s="76"/>
      <c r="P3694" s="76"/>
      <c r="R3694" s="76"/>
      <c r="S3694" s="76"/>
      <c r="U3694" s="76"/>
      <c r="V3694" s="76"/>
      <c r="X3694" s="76"/>
      <c r="Y3694" s="76"/>
      <c r="AA3694" s="76"/>
      <c r="AB3694" s="76"/>
      <c r="AD3694" s="76"/>
      <c r="AE3694" s="76"/>
      <c r="AG3694" s="76"/>
      <c r="AH3694" s="76"/>
      <c r="AJ3694" s="76"/>
      <c r="AK3694" s="76"/>
      <c r="AM3694" s="76"/>
      <c r="AN3694" s="76"/>
      <c r="AP3694" s="76"/>
      <c r="AQ3694" s="76"/>
      <c r="AS3694" s="76"/>
      <c r="AT3694" s="76"/>
      <c r="AV3694" s="76"/>
      <c r="AW3694" s="76"/>
      <c r="AY3694" s="76"/>
      <c r="AZ3694" s="76"/>
      <c r="BB3694" s="76"/>
      <c r="BC3694" s="76"/>
      <c r="BE3694" s="76"/>
      <c r="BF3694" s="76"/>
      <c r="BH3694" s="76"/>
      <c r="BI3694" s="76"/>
      <c r="BK3694" s="76"/>
      <c r="BL3694" s="76"/>
      <c r="BN3694" s="76"/>
      <c r="BO3694" s="76"/>
      <c r="BQ3694" s="76"/>
      <c r="BR3694" s="76"/>
      <c r="BT3694" s="76"/>
      <c r="BU3694" s="76"/>
      <c r="BW3694" s="76"/>
      <c r="BX3694" s="76"/>
    </row>
    <row r="3695" spans="1:76" ht="12.75" customHeight="1">
      <c r="A3695" s="2"/>
      <c r="B3695" s="2"/>
      <c r="C3695" s="2"/>
      <c r="D3695" s="75"/>
      <c r="F3695" s="76"/>
      <c r="G3695" s="76"/>
      <c r="I3695" s="76"/>
      <c r="J3695" s="76"/>
      <c r="L3695" s="76"/>
      <c r="M3695" s="76"/>
      <c r="O3695" s="76"/>
      <c r="P3695" s="76"/>
      <c r="R3695" s="76"/>
      <c r="S3695" s="76"/>
      <c r="U3695" s="76"/>
      <c r="V3695" s="76"/>
      <c r="X3695" s="76"/>
      <c r="Y3695" s="76"/>
      <c r="AA3695" s="76"/>
      <c r="AB3695" s="76"/>
      <c r="AD3695" s="76"/>
      <c r="AE3695" s="76"/>
      <c r="AG3695" s="76"/>
      <c r="AH3695" s="76"/>
      <c r="AJ3695" s="76"/>
      <c r="AK3695" s="76"/>
      <c r="AM3695" s="76"/>
      <c r="AN3695" s="76"/>
      <c r="AP3695" s="76"/>
      <c r="AQ3695" s="76"/>
      <c r="AS3695" s="76"/>
      <c r="AT3695" s="76"/>
      <c r="AV3695" s="76"/>
      <c r="AW3695" s="76"/>
      <c r="AY3695" s="76"/>
      <c r="AZ3695" s="76"/>
      <c r="BB3695" s="76"/>
      <c r="BC3695" s="76"/>
      <c r="BE3695" s="76"/>
      <c r="BF3695" s="76"/>
      <c r="BH3695" s="76"/>
      <c r="BI3695" s="76"/>
      <c r="BK3695" s="76"/>
      <c r="BL3695" s="76"/>
      <c r="BN3695" s="76"/>
      <c r="BO3695" s="76"/>
      <c r="BQ3695" s="76"/>
      <c r="BR3695" s="76"/>
      <c r="BT3695" s="76"/>
      <c r="BU3695" s="76"/>
      <c r="BW3695" s="76"/>
      <c r="BX3695" s="76"/>
    </row>
    <row r="3696" spans="1:76" ht="12.75" customHeight="1">
      <c r="A3696" s="2"/>
      <c r="B3696" s="2"/>
      <c r="C3696" s="2"/>
      <c r="D3696" s="75"/>
      <c r="F3696" s="76"/>
      <c r="G3696" s="76"/>
      <c r="I3696" s="76"/>
      <c r="J3696" s="76"/>
      <c r="L3696" s="76"/>
      <c r="M3696" s="76"/>
      <c r="O3696" s="76"/>
      <c r="P3696" s="76"/>
      <c r="R3696" s="76"/>
      <c r="S3696" s="76"/>
      <c r="U3696" s="76"/>
      <c r="V3696" s="76"/>
      <c r="X3696" s="76"/>
      <c r="Y3696" s="76"/>
      <c r="AA3696" s="76"/>
      <c r="AB3696" s="76"/>
      <c r="AD3696" s="76"/>
      <c r="AE3696" s="76"/>
      <c r="AG3696" s="76"/>
      <c r="AH3696" s="76"/>
      <c r="AJ3696" s="76"/>
      <c r="AK3696" s="76"/>
      <c r="AM3696" s="76"/>
      <c r="AN3696" s="76"/>
      <c r="AP3696" s="76"/>
      <c r="AQ3696" s="76"/>
      <c r="AS3696" s="76"/>
      <c r="AT3696" s="76"/>
      <c r="AV3696" s="76"/>
      <c r="AW3696" s="76"/>
      <c r="AY3696" s="76"/>
      <c r="AZ3696" s="76"/>
      <c r="BB3696" s="76"/>
      <c r="BC3696" s="76"/>
      <c r="BE3696" s="76"/>
      <c r="BF3696" s="76"/>
      <c r="BH3696" s="76"/>
      <c r="BI3696" s="76"/>
      <c r="BK3696" s="76"/>
      <c r="BL3696" s="76"/>
      <c r="BN3696" s="76"/>
      <c r="BO3696" s="76"/>
      <c r="BQ3696" s="76"/>
      <c r="BR3696" s="76"/>
      <c r="BT3696" s="76"/>
      <c r="BU3696" s="76"/>
      <c r="BW3696" s="76"/>
      <c r="BX3696" s="76"/>
    </row>
    <row r="3697" spans="1:76" ht="12.75" customHeight="1">
      <c r="A3697" s="2"/>
      <c r="B3697" s="2"/>
      <c r="C3697" s="2"/>
      <c r="D3697" s="75"/>
      <c r="F3697" s="76"/>
      <c r="G3697" s="76"/>
      <c r="I3697" s="76"/>
      <c r="J3697" s="76"/>
      <c r="L3697" s="76"/>
      <c r="M3697" s="76"/>
      <c r="O3697" s="76"/>
      <c r="P3697" s="76"/>
      <c r="R3697" s="76"/>
      <c r="S3697" s="76"/>
      <c r="U3697" s="76"/>
      <c r="V3697" s="76"/>
      <c r="X3697" s="76"/>
      <c r="Y3697" s="76"/>
      <c r="AA3697" s="76"/>
      <c r="AB3697" s="76"/>
      <c r="AD3697" s="76"/>
      <c r="AE3697" s="76"/>
      <c r="AG3697" s="76"/>
      <c r="AH3697" s="76"/>
      <c r="AJ3697" s="76"/>
      <c r="AK3697" s="76"/>
      <c r="AM3697" s="76"/>
      <c r="AN3697" s="76"/>
      <c r="AP3697" s="76"/>
      <c r="AQ3697" s="76"/>
      <c r="AS3697" s="76"/>
      <c r="AT3697" s="76"/>
      <c r="AV3697" s="76"/>
      <c r="AW3697" s="76"/>
      <c r="AY3697" s="76"/>
      <c r="AZ3697" s="76"/>
      <c r="BB3697" s="76"/>
      <c r="BC3697" s="76"/>
      <c r="BE3697" s="76"/>
      <c r="BF3697" s="76"/>
      <c r="BH3697" s="76"/>
      <c r="BI3697" s="76"/>
      <c r="BK3697" s="76"/>
      <c r="BL3697" s="76"/>
      <c r="BN3697" s="76"/>
      <c r="BO3697" s="76"/>
      <c r="BQ3697" s="76"/>
      <c r="BR3697" s="76"/>
      <c r="BT3697" s="76"/>
      <c r="BU3697" s="76"/>
      <c r="BW3697" s="76"/>
      <c r="BX3697" s="76"/>
    </row>
    <row r="3698" spans="1:76" ht="12.75" customHeight="1">
      <c r="A3698" s="2"/>
      <c r="B3698" s="2"/>
      <c r="C3698" s="2"/>
      <c r="D3698" s="75"/>
      <c r="F3698" s="76"/>
      <c r="G3698" s="76"/>
      <c r="I3698" s="76"/>
      <c r="J3698" s="76"/>
      <c r="L3698" s="76"/>
      <c r="M3698" s="76"/>
      <c r="O3698" s="76"/>
      <c r="P3698" s="76"/>
      <c r="R3698" s="76"/>
      <c r="S3698" s="76"/>
      <c r="U3698" s="76"/>
      <c r="V3698" s="76"/>
      <c r="X3698" s="76"/>
      <c r="Y3698" s="76"/>
      <c r="AA3698" s="76"/>
      <c r="AB3698" s="76"/>
      <c r="AD3698" s="76"/>
      <c r="AE3698" s="76"/>
      <c r="AG3698" s="76"/>
      <c r="AH3698" s="76"/>
      <c r="AJ3698" s="76"/>
      <c r="AK3698" s="76"/>
      <c r="AM3698" s="76"/>
      <c r="AN3698" s="76"/>
      <c r="AP3698" s="76"/>
      <c r="AQ3698" s="76"/>
      <c r="AS3698" s="76"/>
      <c r="AT3698" s="76"/>
      <c r="AV3698" s="76"/>
      <c r="AW3698" s="76"/>
      <c r="AY3698" s="76"/>
      <c r="AZ3698" s="76"/>
      <c r="BB3698" s="76"/>
      <c r="BC3698" s="76"/>
      <c r="BE3698" s="76"/>
      <c r="BF3698" s="76"/>
      <c r="BH3698" s="76"/>
      <c r="BI3698" s="76"/>
      <c r="BK3698" s="76"/>
      <c r="BL3698" s="76"/>
      <c r="BN3698" s="76"/>
      <c r="BO3698" s="76"/>
      <c r="BQ3698" s="76"/>
      <c r="BR3698" s="76"/>
      <c r="BT3698" s="76"/>
      <c r="BU3698" s="76"/>
      <c r="BW3698" s="76"/>
      <c r="BX3698" s="76"/>
    </row>
    <row r="3699" spans="1:76" ht="12.75" customHeight="1">
      <c r="A3699" s="2"/>
      <c r="B3699" s="2"/>
      <c r="C3699" s="2"/>
      <c r="D3699" s="75"/>
      <c r="F3699" s="76"/>
      <c r="G3699" s="76"/>
      <c r="I3699" s="76"/>
      <c r="J3699" s="76"/>
      <c r="L3699" s="76"/>
      <c r="M3699" s="76"/>
      <c r="O3699" s="76"/>
      <c r="P3699" s="76"/>
      <c r="R3699" s="76"/>
      <c r="S3699" s="76"/>
      <c r="U3699" s="76"/>
      <c r="V3699" s="76"/>
      <c r="X3699" s="76"/>
      <c r="Y3699" s="76"/>
      <c r="AA3699" s="76"/>
      <c r="AB3699" s="76"/>
      <c r="AD3699" s="76"/>
      <c r="AE3699" s="76"/>
      <c r="AG3699" s="76"/>
      <c r="AH3699" s="76"/>
      <c r="AJ3699" s="76"/>
      <c r="AK3699" s="76"/>
      <c r="AM3699" s="76"/>
      <c r="AN3699" s="76"/>
      <c r="AP3699" s="76"/>
      <c r="AQ3699" s="76"/>
      <c r="AS3699" s="76"/>
      <c r="AT3699" s="76"/>
      <c r="AV3699" s="76"/>
      <c r="AW3699" s="76"/>
      <c r="AY3699" s="76"/>
      <c r="AZ3699" s="76"/>
      <c r="BB3699" s="76"/>
      <c r="BC3699" s="76"/>
      <c r="BE3699" s="76"/>
      <c r="BF3699" s="76"/>
      <c r="BH3699" s="76"/>
      <c r="BI3699" s="76"/>
      <c r="BK3699" s="76"/>
      <c r="BL3699" s="76"/>
      <c r="BN3699" s="76"/>
      <c r="BO3699" s="76"/>
      <c r="BQ3699" s="76"/>
      <c r="BR3699" s="76"/>
      <c r="BT3699" s="76"/>
      <c r="BU3699" s="76"/>
      <c r="BW3699" s="76"/>
      <c r="BX3699" s="76"/>
    </row>
    <row r="3700" spans="1:76" ht="12.75" customHeight="1">
      <c r="A3700" s="2"/>
      <c r="B3700" s="2"/>
      <c r="C3700" s="2"/>
      <c r="D3700" s="75"/>
      <c r="F3700" s="76"/>
      <c r="G3700" s="76"/>
      <c r="I3700" s="76"/>
      <c r="J3700" s="76"/>
      <c r="L3700" s="76"/>
      <c r="M3700" s="76"/>
      <c r="O3700" s="76"/>
      <c r="P3700" s="76"/>
      <c r="R3700" s="76"/>
      <c r="S3700" s="76"/>
      <c r="U3700" s="76"/>
      <c r="V3700" s="76"/>
      <c r="X3700" s="76"/>
      <c r="Y3700" s="76"/>
      <c r="AA3700" s="76"/>
      <c r="AB3700" s="76"/>
      <c r="AD3700" s="76"/>
      <c r="AE3700" s="76"/>
      <c r="AG3700" s="76"/>
      <c r="AH3700" s="76"/>
      <c r="AJ3700" s="76"/>
      <c r="AK3700" s="76"/>
      <c r="AM3700" s="76"/>
      <c r="AN3700" s="76"/>
      <c r="AP3700" s="76"/>
      <c r="AQ3700" s="76"/>
      <c r="AS3700" s="76"/>
      <c r="AT3700" s="76"/>
      <c r="AV3700" s="76"/>
      <c r="AW3700" s="76"/>
      <c r="AY3700" s="76"/>
      <c r="AZ3700" s="76"/>
      <c r="BB3700" s="76"/>
      <c r="BC3700" s="76"/>
      <c r="BE3700" s="76"/>
      <c r="BF3700" s="76"/>
      <c r="BH3700" s="76"/>
      <c r="BI3700" s="76"/>
      <c r="BK3700" s="76"/>
      <c r="BL3700" s="76"/>
      <c r="BN3700" s="76"/>
      <c r="BO3700" s="76"/>
      <c r="BQ3700" s="76"/>
      <c r="BR3700" s="76"/>
      <c r="BT3700" s="76"/>
      <c r="BU3700" s="76"/>
      <c r="BW3700" s="76"/>
      <c r="BX3700" s="76"/>
    </row>
    <row r="3701" spans="1:76" ht="12.75" customHeight="1">
      <c r="A3701" s="2"/>
      <c r="B3701" s="2"/>
      <c r="C3701" s="2"/>
      <c r="D3701" s="75"/>
      <c r="F3701" s="76"/>
      <c r="G3701" s="76"/>
      <c r="I3701" s="76"/>
      <c r="J3701" s="76"/>
      <c r="L3701" s="76"/>
      <c r="M3701" s="76"/>
      <c r="O3701" s="76"/>
      <c r="P3701" s="76"/>
      <c r="R3701" s="76"/>
      <c r="S3701" s="76"/>
      <c r="U3701" s="76"/>
      <c r="V3701" s="76"/>
      <c r="X3701" s="76"/>
      <c r="Y3701" s="76"/>
      <c r="AA3701" s="76"/>
      <c r="AB3701" s="76"/>
      <c r="AD3701" s="76"/>
      <c r="AE3701" s="76"/>
      <c r="AG3701" s="76"/>
      <c r="AH3701" s="76"/>
      <c r="AJ3701" s="76"/>
      <c r="AK3701" s="76"/>
      <c r="AM3701" s="76"/>
      <c r="AN3701" s="76"/>
      <c r="AP3701" s="76"/>
      <c r="AQ3701" s="76"/>
      <c r="AS3701" s="76"/>
      <c r="AT3701" s="76"/>
      <c r="AV3701" s="76"/>
      <c r="AW3701" s="76"/>
      <c r="AY3701" s="76"/>
      <c r="AZ3701" s="76"/>
      <c r="BB3701" s="76"/>
      <c r="BC3701" s="76"/>
      <c r="BE3701" s="76"/>
      <c r="BF3701" s="76"/>
      <c r="BH3701" s="76"/>
      <c r="BI3701" s="76"/>
      <c r="BK3701" s="76"/>
      <c r="BL3701" s="76"/>
      <c r="BN3701" s="76"/>
      <c r="BO3701" s="76"/>
      <c r="BQ3701" s="76"/>
      <c r="BR3701" s="76"/>
      <c r="BT3701" s="76"/>
      <c r="BU3701" s="76"/>
      <c r="BW3701" s="76"/>
      <c r="BX3701" s="76"/>
    </row>
    <row r="3702" spans="1:76" ht="12.75" customHeight="1">
      <c r="A3702" s="2"/>
      <c r="B3702" s="2"/>
      <c r="C3702" s="2"/>
      <c r="D3702" s="75"/>
      <c r="F3702" s="76"/>
      <c r="G3702" s="76"/>
      <c r="I3702" s="76"/>
      <c r="J3702" s="76"/>
      <c r="L3702" s="76"/>
      <c r="M3702" s="76"/>
      <c r="O3702" s="76"/>
      <c r="P3702" s="76"/>
      <c r="R3702" s="76"/>
      <c r="S3702" s="76"/>
      <c r="U3702" s="76"/>
      <c r="V3702" s="76"/>
      <c r="X3702" s="76"/>
      <c r="Y3702" s="76"/>
      <c r="AA3702" s="76"/>
      <c r="AB3702" s="76"/>
      <c r="AD3702" s="76"/>
      <c r="AE3702" s="76"/>
      <c r="AG3702" s="76"/>
      <c r="AH3702" s="76"/>
      <c r="AJ3702" s="76"/>
      <c r="AK3702" s="76"/>
      <c r="AM3702" s="76"/>
      <c r="AN3702" s="76"/>
      <c r="AP3702" s="76"/>
      <c r="AQ3702" s="76"/>
      <c r="AS3702" s="76"/>
      <c r="AT3702" s="76"/>
      <c r="AV3702" s="76"/>
      <c r="AW3702" s="76"/>
      <c r="AY3702" s="76"/>
      <c r="AZ3702" s="76"/>
      <c r="BB3702" s="76"/>
      <c r="BC3702" s="76"/>
      <c r="BE3702" s="76"/>
      <c r="BF3702" s="76"/>
      <c r="BH3702" s="76"/>
      <c r="BI3702" s="76"/>
      <c r="BK3702" s="76"/>
      <c r="BL3702" s="76"/>
      <c r="BN3702" s="76"/>
      <c r="BO3702" s="76"/>
      <c r="BQ3702" s="76"/>
      <c r="BR3702" s="76"/>
      <c r="BT3702" s="76"/>
      <c r="BU3702" s="76"/>
      <c r="BW3702" s="76"/>
      <c r="BX3702" s="76"/>
    </row>
    <row r="3703" spans="1:76" ht="12.75" customHeight="1">
      <c r="A3703" s="2"/>
      <c r="B3703" s="2"/>
      <c r="C3703" s="2"/>
      <c r="D3703" s="75"/>
      <c r="F3703" s="76"/>
      <c r="G3703" s="76"/>
      <c r="I3703" s="76"/>
      <c r="J3703" s="76"/>
      <c r="L3703" s="76"/>
      <c r="M3703" s="76"/>
      <c r="O3703" s="76"/>
      <c r="P3703" s="76"/>
      <c r="R3703" s="76"/>
      <c r="S3703" s="76"/>
      <c r="U3703" s="76"/>
      <c r="V3703" s="76"/>
      <c r="X3703" s="76"/>
      <c r="Y3703" s="76"/>
      <c r="AA3703" s="76"/>
      <c r="AB3703" s="76"/>
      <c r="AD3703" s="76"/>
      <c r="AE3703" s="76"/>
      <c r="AG3703" s="76"/>
      <c r="AH3703" s="76"/>
      <c r="AJ3703" s="76"/>
      <c r="AK3703" s="76"/>
      <c r="AM3703" s="76"/>
      <c r="AN3703" s="76"/>
      <c r="AP3703" s="76"/>
      <c r="AQ3703" s="76"/>
      <c r="AS3703" s="76"/>
      <c r="AT3703" s="76"/>
      <c r="AV3703" s="76"/>
      <c r="AW3703" s="76"/>
      <c r="AY3703" s="76"/>
      <c r="AZ3703" s="76"/>
      <c r="BB3703" s="76"/>
      <c r="BC3703" s="76"/>
      <c r="BE3703" s="76"/>
      <c r="BF3703" s="76"/>
      <c r="BH3703" s="76"/>
      <c r="BI3703" s="76"/>
      <c r="BK3703" s="76"/>
      <c r="BL3703" s="76"/>
      <c r="BN3703" s="76"/>
      <c r="BO3703" s="76"/>
      <c r="BQ3703" s="76"/>
      <c r="BR3703" s="76"/>
      <c r="BT3703" s="76"/>
      <c r="BU3703" s="76"/>
      <c r="BW3703" s="76"/>
      <c r="BX3703" s="76"/>
    </row>
    <row r="3704" spans="1:76" ht="12.75" customHeight="1">
      <c r="A3704" s="2"/>
      <c r="B3704" s="2"/>
      <c r="C3704" s="2"/>
      <c r="D3704" s="75"/>
      <c r="F3704" s="76"/>
      <c r="G3704" s="76"/>
      <c r="I3704" s="76"/>
      <c r="J3704" s="76"/>
      <c r="L3704" s="76"/>
      <c r="M3704" s="76"/>
      <c r="O3704" s="76"/>
      <c r="P3704" s="76"/>
      <c r="R3704" s="76"/>
      <c r="S3704" s="76"/>
      <c r="U3704" s="76"/>
      <c r="V3704" s="76"/>
      <c r="X3704" s="76"/>
      <c r="Y3704" s="76"/>
      <c r="AA3704" s="76"/>
      <c r="AB3704" s="76"/>
      <c r="AD3704" s="76"/>
      <c r="AE3704" s="76"/>
      <c r="AG3704" s="76"/>
      <c r="AH3704" s="76"/>
      <c r="AJ3704" s="76"/>
      <c r="AK3704" s="76"/>
      <c r="AM3704" s="76"/>
      <c r="AN3704" s="76"/>
      <c r="AP3704" s="76"/>
      <c r="AQ3704" s="76"/>
      <c r="AS3704" s="76"/>
      <c r="AT3704" s="76"/>
      <c r="AV3704" s="76"/>
      <c r="AW3704" s="76"/>
      <c r="AY3704" s="76"/>
      <c r="AZ3704" s="76"/>
      <c r="BB3704" s="76"/>
      <c r="BC3704" s="76"/>
      <c r="BE3704" s="76"/>
      <c r="BF3704" s="76"/>
      <c r="BH3704" s="76"/>
      <c r="BI3704" s="76"/>
      <c r="BK3704" s="76"/>
      <c r="BL3704" s="76"/>
      <c r="BN3704" s="76"/>
      <c r="BO3704" s="76"/>
      <c r="BQ3704" s="76"/>
      <c r="BR3704" s="76"/>
      <c r="BT3704" s="76"/>
      <c r="BU3704" s="76"/>
      <c r="BW3704" s="76"/>
      <c r="BX3704" s="76"/>
    </row>
    <row r="3705" spans="1:76" ht="12.75" customHeight="1">
      <c r="A3705" s="2"/>
      <c r="B3705" s="2"/>
      <c r="C3705" s="2"/>
      <c r="D3705" s="75"/>
      <c r="F3705" s="76"/>
      <c r="G3705" s="76"/>
      <c r="I3705" s="76"/>
      <c r="J3705" s="76"/>
      <c r="L3705" s="76"/>
      <c r="M3705" s="76"/>
      <c r="O3705" s="76"/>
      <c r="P3705" s="76"/>
      <c r="R3705" s="76"/>
      <c r="S3705" s="76"/>
      <c r="U3705" s="76"/>
      <c r="V3705" s="76"/>
      <c r="X3705" s="76"/>
      <c r="Y3705" s="76"/>
      <c r="AA3705" s="76"/>
      <c r="AB3705" s="76"/>
      <c r="AD3705" s="76"/>
      <c r="AE3705" s="76"/>
      <c r="AG3705" s="76"/>
      <c r="AH3705" s="76"/>
      <c r="AJ3705" s="76"/>
      <c r="AK3705" s="76"/>
      <c r="AM3705" s="76"/>
      <c r="AN3705" s="76"/>
      <c r="AP3705" s="76"/>
      <c r="AQ3705" s="76"/>
      <c r="AS3705" s="76"/>
      <c r="AT3705" s="76"/>
      <c r="AV3705" s="76"/>
      <c r="AW3705" s="76"/>
      <c r="AY3705" s="76"/>
      <c r="AZ3705" s="76"/>
      <c r="BB3705" s="76"/>
      <c r="BC3705" s="76"/>
      <c r="BE3705" s="76"/>
      <c r="BF3705" s="76"/>
      <c r="BH3705" s="76"/>
      <c r="BI3705" s="76"/>
      <c r="BK3705" s="76"/>
      <c r="BL3705" s="76"/>
      <c r="BN3705" s="76"/>
      <c r="BO3705" s="76"/>
      <c r="BQ3705" s="76"/>
      <c r="BR3705" s="76"/>
      <c r="BT3705" s="76"/>
      <c r="BU3705" s="76"/>
      <c r="BW3705" s="76"/>
      <c r="BX3705" s="76"/>
    </row>
    <row r="3706" spans="1:76" ht="12.75" customHeight="1">
      <c r="A3706" s="2"/>
      <c r="B3706" s="2"/>
      <c r="C3706" s="2"/>
      <c r="D3706" s="75"/>
      <c r="F3706" s="76"/>
      <c r="G3706" s="76"/>
      <c r="I3706" s="76"/>
      <c r="J3706" s="76"/>
      <c r="L3706" s="76"/>
      <c r="M3706" s="76"/>
      <c r="O3706" s="76"/>
      <c r="P3706" s="76"/>
      <c r="R3706" s="76"/>
      <c r="S3706" s="76"/>
      <c r="U3706" s="76"/>
      <c r="V3706" s="76"/>
      <c r="X3706" s="76"/>
      <c r="Y3706" s="76"/>
      <c r="AA3706" s="76"/>
      <c r="AB3706" s="76"/>
      <c r="AD3706" s="76"/>
      <c r="AE3706" s="76"/>
      <c r="AG3706" s="76"/>
      <c r="AH3706" s="76"/>
      <c r="AJ3706" s="76"/>
      <c r="AK3706" s="76"/>
      <c r="AM3706" s="76"/>
      <c r="AN3706" s="76"/>
      <c r="AP3706" s="76"/>
      <c r="AQ3706" s="76"/>
      <c r="AS3706" s="76"/>
      <c r="AT3706" s="76"/>
      <c r="AV3706" s="76"/>
      <c r="AW3706" s="76"/>
      <c r="AY3706" s="76"/>
      <c r="AZ3706" s="76"/>
      <c r="BB3706" s="76"/>
      <c r="BC3706" s="76"/>
      <c r="BE3706" s="76"/>
      <c r="BF3706" s="76"/>
      <c r="BH3706" s="76"/>
      <c r="BI3706" s="76"/>
      <c r="BK3706" s="76"/>
      <c r="BL3706" s="76"/>
      <c r="BN3706" s="76"/>
      <c r="BO3706" s="76"/>
      <c r="BQ3706" s="76"/>
      <c r="BR3706" s="76"/>
      <c r="BT3706" s="76"/>
      <c r="BU3706" s="76"/>
      <c r="BW3706" s="76"/>
      <c r="BX3706" s="76"/>
    </row>
    <row r="3707" spans="1:76" ht="12.75" customHeight="1">
      <c r="A3707" s="2"/>
      <c r="B3707" s="2"/>
      <c r="C3707" s="2"/>
      <c r="D3707" s="75"/>
      <c r="F3707" s="76"/>
      <c r="G3707" s="76"/>
      <c r="I3707" s="76"/>
      <c r="J3707" s="76"/>
      <c r="L3707" s="76"/>
      <c r="M3707" s="76"/>
      <c r="O3707" s="76"/>
      <c r="P3707" s="76"/>
      <c r="R3707" s="76"/>
      <c r="S3707" s="76"/>
      <c r="U3707" s="76"/>
      <c r="V3707" s="76"/>
      <c r="X3707" s="76"/>
      <c r="Y3707" s="76"/>
      <c r="AA3707" s="76"/>
      <c r="AB3707" s="76"/>
      <c r="AD3707" s="76"/>
      <c r="AE3707" s="76"/>
      <c r="AG3707" s="76"/>
      <c r="AH3707" s="76"/>
      <c r="AJ3707" s="76"/>
      <c r="AK3707" s="76"/>
      <c r="AM3707" s="76"/>
      <c r="AN3707" s="76"/>
      <c r="AP3707" s="76"/>
      <c r="AQ3707" s="76"/>
      <c r="AS3707" s="76"/>
      <c r="AT3707" s="76"/>
      <c r="AV3707" s="76"/>
      <c r="AW3707" s="76"/>
      <c r="AY3707" s="76"/>
      <c r="AZ3707" s="76"/>
      <c r="BB3707" s="76"/>
      <c r="BC3707" s="76"/>
      <c r="BE3707" s="76"/>
      <c r="BF3707" s="76"/>
      <c r="BH3707" s="76"/>
      <c r="BI3707" s="76"/>
      <c r="BK3707" s="76"/>
      <c r="BL3707" s="76"/>
      <c r="BN3707" s="76"/>
      <c r="BO3707" s="76"/>
      <c r="BQ3707" s="76"/>
      <c r="BR3707" s="76"/>
      <c r="BT3707" s="76"/>
      <c r="BU3707" s="76"/>
      <c r="BW3707" s="76"/>
      <c r="BX3707" s="76"/>
    </row>
    <row r="3708" spans="1:76" ht="12.75" customHeight="1">
      <c r="A3708" s="2"/>
      <c r="B3708" s="2"/>
      <c r="C3708" s="2"/>
      <c r="D3708" s="75"/>
      <c r="F3708" s="76"/>
      <c r="G3708" s="76"/>
      <c r="I3708" s="76"/>
      <c r="J3708" s="76"/>
      <c r="L3708" s="76"/>
      <c r="M3708" s="76"/>
      <c r="O3708" s="76"/>
      <c r="P3708" s="76"/>
      <c r="R3708" s="76"/>
      <c r="S3708" s="76"/>
      <c r="U3708" s="76"/>
      <c r="V3708" s="76"/>
      <c r="X3708" s="76"/>
      <c r="Y3708" s="76"/>
      <c r="AA3708" s="76"/>
      <c r="AB3708" s="76"/>
      <c r="AD3708" s="76"/>
      <c r="AE3708" s="76"/>
      <c r="AG3708" s="76"/>
      <c r="AH3708" s="76"/>
      <c r="AJ3708" s="76"/>
      <c r="AK3708" s="76"/>
      <c r="AM3708" s="76"/>
      <c r="AN3708" s="76"/>
      <c r="AP3708" s="76"/>
      <c r="AQ3708" s="76"/>
      <c r="AS3708" s="76"/>
      <c r="AT3708" s="76"/>
      <c r="AV3708" s="76"/>
      <c r="AW3708" s="76"/>
      <c r="AY3708" s="76"/>
      <c r="AZ3708" s="76"/>
      <c r="BB3708" s="76"/>
      <c r="BC3708" s="76"/>
      <c r="BE3708" s="76"/>
      <c r="BF3708" s="76"/>
      <c r="BH3708" s="76"/>
      <c r="BI3708" s="76"/>
      <c r="BK3708" s="76"/>
      <c r="BL3708" s="76"/>
      <c r="BN3708" s="76"/>
      <c r="BO3708" s="76"/>
      <c r="BQ3708" s="76"/>
      <c r="BR3708" s="76"/>
      <c r="BT3708" s="76"/>
      <c r="BU3708" s="76"/>
      <c r="BW3708" s="76"/>
      <c r="BX3708" s="76"/>
    </row>
    <row r="3709" spans="1:76" ht="12.75" customHeight="1">
      <c r="A3709" s="2"/>
      <c r="B3709" s="2"/>
      <c r="C3709" s="2"/>
      <c r="D3709" s="75"/>
      <c r="F3709" s="76"/>
      <c r="G3709" s="76"/>
      <c r="I3709" s="76"/>
      <c r="J3709" s="76"/>
      <c r="L3709" s="76"/>
      <c r="M3709" s="76"/>
      <c r="O3709" s="76"/>
      <c r="P3709" s="76"/>
      <c r="R3709" s="76"/>
      <c r="S3709" s="76"/>
      <c r="U3709" s="76"/>
      <c r="V3709" s="76"/>
      <c r="X3709" s="76"/>
      <c r="Y3709" s="76"/>
      <c r="AA3709" s="76"/>
      <c r="AB3709" s="76"/>
      <c r="AD3709" s="76"/>
      <c r="AE3709" s="76"/>
      <c r="AG3709" s="76"/>
      <c r="AH3709" s="76"/>
      <c r="AJ3709" s="76"/>
      <c r="AK3709" s="76"/>
      <c r="AM3709" s="76"/>
      <c r="AN3709" s="76"/>
      <c r="AP3709" s="76"/>
      <c r="AQ3709" s="76"/>
      <c r="AS3709" s="76"/>
      <c r="AT3709" s="76"/>
      <c r="AV3709" s="76"/>
      <c r="AW3709" s="76"/>
      <c r="AY3709" s="76"/>
      <c r="AZ3709" s="76"/>
      <c r="BB3709" s="76"/>
      <c r="BC3709" s="76"/>
      <c r="BE3709" s="76"/>
      <c r="BF3709" s="76"/>
      <c r="BH3709" s="76"/>
      <c r="BI3709" s="76"/>
      <c r="BK3709" s="76"/>
      <c r="BL3709" s="76"/>
      <c r="BN3709" s="76"/>
      <c r="BO3709" s="76"/>
      <c r="BQ3709" s="76"/>
      <c r="BR3709" s="76"/>
      <c r="BT3709" s="76"/>
      <c r="BU3709" s="76"/>
      <c r="BW3709" s="76"/>
      <c r="BX3709" s="76"/>
    </row>
    <row r="3710" spans="1:76" ht="12.75" customHeight="1">
      <c r="A3710" s="2"/>
      <c r="B3710" s="2"/>
      <c r="C3710" s="2"/>
      <c r="D3710" s="75"/>
      <c r="F3710" s="76"/>
      <c r="G3710" s="76"/>
      <c r="I3710" s="76"/>
      <c r="J3710" s="76"/>
      <c r="L3710" s="76"/>
      <c r="M3710" s="76"/>
      <c r="O3710" s="76"/>
      <c r="P3710" s="76"/>
      <c r="R3710" s="76"/>
      <c r="S3710" s="76"/>
      <c r="U3710" s="76"/>
      <c r="V3710" s="76"/>
      <c r="X3710" s="76"/>
      <c r="Y3710" s="76"/>
      <c r="AA3710" s="76"/>
      <c r="AB3710" s="76"/>
      <c r="AD3710" s="76"/>
      <c r="AE3710" s="76"/>
      <c r="AG3710" s="76"/>
      <c r="AH3710" s="76"/>
      <c r="AJ3710" s="76"/>
      <c r="AK3710" s="76"/>
      <c r="AM3710" s="76"/>
      <c r="AN3710" s="76"/>
      <c r="AP3710" s="76"/>
      <c r="AQ3710" s="76"/>
      <c r="AS3710" s="76"/>
      <c r="AT3710" s="76"/>
      <c r="AV3710" s="76"/>
      <c r="AW3710" s="76"/>
      <c r="AY3710" s="76"/>
      <c r="AZ3710" s="76"/>
      <c r="BB3710" s="76"/>
      <c r="BC3710" s="76"/>
      <c r="BE3710" s="76"/>
      <c r="BF3710" s="76"/>
      <c r="BH3710" s="76"/>
      <c r="BI3710" s="76"/>
      <c r="BK3710" s="76"/>
      <c r="BL3710" s="76"/>
      <c r="BN3710" s="76"/>
      <c r="BO3710" s="76"/>
      <c r="BQ3710" s="76"/>
      <c r="BR3710" s="76"/>
      <c r="BT3710" s="76"/>
      <c r="BU3710" s="76"/>
      <c r="BW3710" s="76"/>
      <c r="BX3710" s="76"/>
    </row>
    <row r="3711" spans="1:76" ht="12.75" customHeight="1">
      <c r="A3711" s="2"/>
      <c r="B3711" s="2"/>
      <c r="C3711" s="2"/>
      <c r="D3711" s="75"/>
      <c r="F3711" s="76"/>
      <c r="G3711" s="76"/>
      <c r="I3711" s="76"/>
      <c r="J3711" s="76"/>
      <c r="L3711" s="76"/>
      <c r="M3711" s="76"/>
      <c r="O3711" s="76"/>
      <c r="P3711" s="76"/>
      <c r="R3711" s="76"/>
      <c r="S3711" s="76"/>
      <c r="U3711" s="76"/>
      <c r="V3711" s="76"/>
      <c r="X3711" s="76"/>
      <c r="Y3711" s="76"/>
      <c r="AA3711" s="76"/>
      <c r="AB3711" s="76"/>
      <c r="AD3711" s="76"/>
      <c r="AE3711" s="76"/>
      <c r="AG3711" s="76"/>
      <c r="AH3711" s="76"/>
      <c r="AJ3711" s="76"/>
      <c r="AK3711" s="76"/>
      <c r="AM3711" s="76"/>
      <c r="AN3711" s="76"/>
      <c r="AP3711" s="76"/>
      <c r="AQ3711" s="76"/>
      <c r="AS3711" s="76"/>
      <c r="AT3711" s="76"/>
      <c r="AV3711" s="76"/>
      <c r="AW3711" s="76"/>
      <c r="AY3711" s="76"/>
      <c r="AZ3711" s="76"/>
      <c r="BB3711" s="76"/>
      <c r="BC3711" s="76"/>
      <c r="BE3711" s="76"/>
      <c r="BF3711" s="76"/>
      <c r="BH3711" s="76"/>
      <c r="BI3711" s="76"/>
      <c r="BK3711" s="76"/>
      <c r="BL3711" s="76"/>
      <c r="BN3711" s="76"/>
      <c r="BO3711" s="76"/>
      <c r="BQ3711" s="76"/>
      <c r="BR3711" s="76"/>
      <c r="BT3711" s="76"/>
      <c r="BU3711" s="76"/>
      <c r="BW3711" s="76"/>
      <c r="BX3711" s="76"/>
    </row>
    <row r="3712" spans="1:76" ht="12.75" customHeight="1">
      <c r="A3712" s="2"/>
      <c r="B3712" s="2"/>
      <c r="C3712" s="2"/>
      <c r="D3712" s="75"/>
      <c r="F3712" s="76"/>
      <c r="G3712" s="76"/>
      <c r="I3712" s="76"/>
      <c r="J3712" s="76"/>
      <c r="L3712" s="76"/>
      <c r="M3712" s="76"/>
      <c r="O3712" s="76"/>
      <c r="P3712" s="76"/>
      <c r="R3712" s="76"/>
      <c r="S3712" s="76"/>
      <c r="U3712" s="76"/>
      <c r="V3712" s="76"/>
      <c r="X3712" s="76"/>
      <c r="Y3712" s="76"/>
      <c r="AA3712" s="76"/>
      <c r="AB3712" s="76"/>
      <c r="AD3712" s="76"/>
      <c r="AE3712" s="76"/>
      <c r="AG3712" s="76"/>
      <c r="AH3712" s="76"/>
      <c r="AJ3712" s="76"/>
      <c r="AK3712" s="76"/>
      <c r="AM3712" s="76"/>
      <c r="AN3712" s="76"/>
      <c r="AP3712" s="76"/>
      <c r="AQ3712" s="76"/>
      <c r="AS3712" s="76"/>
      <c r="AT3712" s="76"/>
      <c r="AV3712" s="76"/>
      <c r="AW3712" s="76"/>
      <c r="AY3712" s="76"/>
      <c r="AZ3712" s="76"/>
      <c r="BB3712" s="76"/>
      <c r="BC3712" s="76"/>
      <c r="BE3712" s="76"/>
      <c r="BF3712" s="76"/>
      <c r="BH3712" s="76"/>
      <c r="BI3712" s="76"/>
      <c r="BK3712" s="76"/>
      <c r="BL3712" s="76"/>
      <c r="BN3712" s="76"/>
      <c r="BO3712" s="76"/>
      <c r="BQ3712" s="76"/>
      <c r="BR3712" s="76"/>
      <c r="BT3712" s="76"/>
      <c r="BU3712" s="76"/>
      <c r="BW3712" s="76"/>
      <c r="BX3712" s="76"/>
    </row>
    <row r="3713" spans="1:76" ht="12.75" customHeight="1">
      <c r="A3713" s="2"/>
      <c r="B3713" s="2"/>
      <c r="C3713" s="2"/>
      <c r="D3713" s="75"/>
      <c r="F3713" s="76"/>
      <c r="G3713" s="76"/>
      <c r="I3713" s="76"/>
      <c r="J3713" s="76"/>
      <c r="L3713" s="76"/>
      <c r="M3713" s="76"/>
      <c r="O3713" s="76"/>
      <c r="P3713" s="76"/>
      <c r="R3713" s="76"/>
      <c r="S3713" s="76"/>
      <c r="U3713" s="76"/>
      <c r="V3713" s="76"/>
      <c r="X3713" s="76"/>
      <c r="Y3713" s="76"/>
      <c r="AA3713" s="76"/>
      <c r="AB3713" s="76"/>
      <c r="AD3713" s="76"/>
      <c r="AE3713" s="76"/>
      <c r="AG3713" s="76"/>
      <c r="AH3713" s="76"/>
      <c r="AJ3713" s="76"/>
      <c r="AK3713" s="76"/>
      <c r="AM3713" s="76"/>
      <c r="AN3713" s="76"/>
      <c r="AP3713" s="76"/>
      <c r="AQ3713" s="76"/>
      <c r="AS3713" s="76"/>
      <c r="AT3713" s="76"/>
      <c r="AV3713" s="76"/>
      <c r="AW3713" s="76"/>
      <c r="AY3713" s="76"/>
      <c r="AZ3713" s="76"/>
      <c r="BB3713" s="76"/>
      <c r="BC3713" s="76"/>
      <c r="BE3713" s="76"/>
      <c r="BF3713" s="76"/>
      <c r="BH3713" s="76"/>
      <c r="BI3713" s="76"/>
      <c r="BK3713" s="76"/>
      <c r="BL3713" s="76"/>
      <c r="BN3713" s="76"/>
      <c r="BO3713" s="76"/>
      <c r="BQ3713" s="76"/>
      <c r="BR3713" s="76"/>
      <c r="BT3713" s="76"/>
      <c r="BU3713" s="76"/>
      <c r="BW3713" s="76"/>
      <c r="BX3713" s="76"/>
    </row>
    <row r="3714" spans="1:76" ht="12.75" customHeight="1">
      <c r="A3714" s="2"/>
      <c r="B3714" s="2"/>
      <c r="C3714" s="2"/>
      <c r="D3714" s="75"/>
      <c r="F3714" s="76"/>
      <c r="G3714" s="76"/>
      <c r="I3714" s="76"/>
      <c r="J3714" s="76"/>
      <c r="L3714" s="76"/>
      <c r="M3714" s="76"/>
      <c r="O3714" s="76"/>
      <c r="P3714" s="76"/>
      <c r="R3714" s="76"/>
      <c r="S3714" s="76"/>
      <c r="U3714" s="76"/>
      <c r="V3714" s="76"/>
      <c r="X3714" s="76"/>
      <c r="Y3714" s="76"/>
      <c r="AA3714" s="76"/>
      <c r="AB3714" s="76"/>
      <c r="AD3714" s="76"/>
      <c r="AE3714" s="76"/>
      <c r="AG3714" s="76"/>
      <c r="AH3714" s="76"/>
      <c r="AJ3714" s="76"/>
      <c r="AK3714" s="76"/>
      <c r="AM3714" s="76"/>
      <c r="AN3714" s="76"/>
      <c r="AP3714" s="76"/>
      <c r="AQ3714" s="76"/>
      <c r="AS3714" s="76"/>
      <c r="AT3714" s="76"/>
      <c r="AV3714" s="76"/>
      <c r="AW3714" s="76"/>
      <c r="AY3714" s="76"/>
      <c r="AZ3714" s="76"/>
      <c r="BB3714" s="76"/>
      <c r="BC3714" s="76"/>
      <c r="BE3714" s="76"/>
      <c r="BF3714" s="76"/>
      <c r="BH3714" s="76"/>
      <c r="BI3714" s="76"/>
      <c r="BK3714" s="76"/>
      <c r="BL3714" s="76"/>
      <c r="BN3714" s="76"/>
      <c r="BO3714" s="76"/>
      <c r="BQ3714" s="76"/>
      <c r="BR3714" s="76"/>
      <c r="BT3714" s="76"/>
      <c r="BU3714" s="76"/>
      <c r="BW3714" s="76"/>
      <c r="BX3714" s="76"/>
    </row>
    <row r="3715" spans="1:76" ht="12.75" customHeight="1">
      <c r="A3715" s="2"/>
      <c r="B3715" s="2"/>
      <c r="C3715" s="2"/>
      <c r="D3715" s="75"/>
      <c r="F3715" s="76"/>
      <c r="G3715" s="76"/>
      <c r="I3715" s="76"/>
      <c r="J3715" s="76"/>
      <c r="L3715" s="76"/>
      <c r="M3715" s="76"/>
      <c r="O3715" s="76"/>
      <c r="P3715" s="76"/>
      <c r="R3715" s="76"/>
      <c r="S3715" s="76"/>
      <c r="U3715" s="76"/>
      <c r="V3715" s="76"/>
      <c r="X3715" s="76"/>
      <c r="Y3715" s="76"/>
      <c r="AA3715" s="76"/>
      <c r="AB3715" s="76"/>
      <c r="AD3715" s="76"/>
      <c r="AE3715" s="76"/>
      <c r="AG3715" s="76"/>
      <c r="AH3715" s="76"/>
      <c r="AJ3715" s="76"/>
      <c r="AK3715" s="76"/>
      <c r="AM3715" s="76"/>
      <c r="AN3715" s="76"/>
      <c r="AP3715" s="76"/>
      <c r="AQ3715" s="76"/>
      <c r="AS3715" s="76"/>
      <c r="AT3715" s="76"/>
      <c r="AV3715" s="76"/>
      <c r="AW3715" s="76"/>
      <c r="AY3715" s="76"/>
      <c r="AZ3715" s="76"/>
      <c r="BB3715" s="76"/>
      <c r="BC3715" s="76"/>
      <c r="BE3715" s="76"/>
      <c r="BF3715" s="76"/>
      <c r="BH3715" s="76"/>
      <c r="BI3715" s="76"/>
      <c r="BK3715" s="76"/>
      <c r="BL3715" s="76"/>
      <c r="BN3715" s="76"/>
      <c r="BO3715" s="76"/>
      <c r="BQ3715" s="76"/>
      <c r="BR3715" s="76"/>
      <c r="BT3715" s="76"/>
      <c r="BU3715" s="76"/>
      <c r="BW3715" s="76"/>
      <c r="BX3715" s="76"/>
    </row>
    <row r="3716" spans="1:76" ht="12.75" customHeight="1">
      <c r="A3716" s="2"/>
      <c r="B3716" s="2"/>
      <c r="C3716" s="2"/>
      <c r="D3716" s="75"/>
      <c r="F3716" s="76"/>
      <c r="G3716" s="76"/>
      <c r="I3716" s="76"/>
      <c r="J3716" s="76"/>
      <c r="L3716" s="76"/>
      <c r="M3716" s="76"/>
      <c r="O3716" s="76"/>
      <c r="P3716" s="76"/>
      <c r="R3716" s="76"/>
      <c r="S3716" s="76"/>
      <c r="U3716" s="76"/>
      <c r="V3716" s="76"/>
      <c r="X3716" s="76"/>
      <c r="Y3716" s="76"/>
      <c r="AA3716" s="76"/>
      <c r="AB3716" s="76"/>
      <c r="AD3716" s="76"/>
      <c r="AE3716" s="76"/>
      <c r="AG3716" s="76"/>
      <c r="AH3716" s="76"/>
      <c r="AJ3716" s="76"/>
      <c r="AK3716" s="76"/>
      <c r="AM3716" s="76"/>
      <c r="AN3716" s="76"/>
      <c r="AP3716" s="76"/>
      <c r="AQ3716" s="76"/>
      <c r="AS3716" s="76"/>
      <c r="AT3716" s="76"/>
      <c r="AV3716" s="76"/>
      <c r="AW3716" s="76"/>
      <c r="AY3716" s="76"/>
      <c r="AZ3716" s="76"/>
      <c r="BB3716" s="76"/>
      <c r="BC3716" s="76"/>
      <c r="BE3716" s="76"/>
      <c r="BF3716" s="76"/>
      <c r="BH3716" s="76"/>
      <c r="BI3716" s="76"/>
      <c r="BK3716" s="76"/>
      <c r="BL3716" s="76"/>
      <c r="BN3716" s="76"/>
      <c r="BO3716" s="76"/>
      <c r="BQ3716" s="76"/>
      <c r="BR3716" s="76"/>
      <c r="BT3716" s="76"/>
      <c r="BU3716" s="76"/>
      <c r="BW3716" s="76"/>
      <c r="BX3716" s="76"/>
    </row>
    <row r="3717" spans="1:76" ht="12.75" customHeight="1">
      <c r="A3717" s="2"/>
      <c r="B3717" s="2"/>
      <c r="C3717" s="2"/>
      <c r="D3717" s="75"/>
      <c r="F3717" s="76"/>
      <c r="G3717" s="76"/>
      <c r="I3717" s="76"/>
      <c r="J3717" s="76"/>
      <c r="L3717" s="76"/>
      <c r="M3717" s="76"/>
      <c r="O3717" s="76"/>
      <c r="P3717" s="76"/>
      <c r="R3717" s="76"/>
      <c r="S3717" s="76"/>
      <c r="U3717" s="76"/>
      <c r="V3717" s="76"/>
      <c r="X3717" s="76"/>
      <c r="Y3717" s="76"/>
      <c r="AA3717" s="76"/>
      <c r="AB3717" s="76"/>
      <c r="AD3717" s="76"/>
      <c r="AE3717" s="76"/>
      <c r="AG3717" s="76"/>
      <c r="AH3717" s="76"/>
      <c r="AJ3717" s="76"/>
      <c r="AK3717" s="76"/>
      <c r="AM3717" s="76"/>
      <c r="AN3717" s="76"/>
      <c r="AP3717" s="76"/>
      <c r="AQ3717" s="76"/>
      <c r="AS3717" s="76"/>
      <c r="AT3717" s="76"/>
      <c r="AV3717" s="76"/>
      <c r="AW3717" s="76"/>
      <c r="AY3717" s="76"/>
      <c r="AZ3717" s="76"/>
      <c r="BB3717" s="76"/>
      <c r="BC3717" s="76"/>
      <c r="BE3717" s="76"/>
      <c r="BF3717" s="76"/>
      <c r="BH3717" s="76"/>
      <c r="BI3717" s="76"/>
      <c r="BK3717" s="76"/>
      <c r="BL3717" s="76"/>
      <c r="BN3717" s="76"/>
      <c r="BO3717" s="76"/>
      <c r="BQ3717" s="76"/>
      <c r="BR3717" s="76"/>
      <c r="BT3717" s="76"/>
      <c r="BU3717" s="76"/>
      <c r="BW3717" s="76"/>
      <c r="BX3717" s="76"/>
    </row>
    <row r="3718" spans="1:76" ht="12.75" customHeight="1">
      <c r="A3718" s="2"/>
      <c r="B3718" s="2"/>
      <c r="C3718" s="2"/>
      <c r="D3718" s="75"/>
      <c r="F3718" s="76"/>
      <c r="G3718" s="76"/>
      <c r="I3718" s="76"/>
      <c r="J3718" s="76"/>
      <c r="L3718" s="76"/>
      <c r="M3718" s="76"/>
      <c r="O3718" s="76"/>
      <c r="P3718" s="76"/>
      <c r="R3718" s="76"/>
      <c r="S3718" s="76"/>
      <c r="U3718" s="76"/>
      <c r="V3718" s="76"/>
      <c r="X3718" s="76"/>
      <c r="Y3718" s="76"/>
      <c r="AA3718" s="76"/>
      <c r="AB3718" s="76"/>
      <c r="AD3718" s="76"/>
      <c r="AE3718" s="76"/>
      <c r="AG3718" s="76"/>
      <c r="AH3718" s="76"/>
      <c r="AJ3718" s="76"/>
      <c r="AK3718" s="76"/>
      <c r="AM3718" s="76"/>
      <c r="AN3718" s="76"/>
      <c r="AP3718" s="76"/>
      <c r="AQ3718" s="76"/>
      <c r="AS3718" s="76"/>
      <c r="AT3718" s="76"/>
      <c r="AV3718" s="76"/>
      <c r="AW3718" s="76"/>
      <c r="AY3718" s="76"/>
      <c r="AZ3718" s="76"/>
      <c r="BB3718" s="76"/>
      <c r="BC3718" s="76"/>
      <c r="BE3718" s="76"/>
      <c r="BF3718" s="76"/>
      <c r="BH3718" s="76"/>
      <c r="BI3718" s="76"/>
      <c r="BK3718" s="76"/>
      <c r="BL3718" s="76"/>
      <c r="BN3718" s="76"/>
      <c r="BO3718" s="76"/>
      <c r="BQ3718" s="76"/>
      <c r="BR3718" s="76"/>
      <c r="BT3718" s="76"/>
      <c r="BU3718" s="76"/>
      <c r="BW3718" s="76"/>
      <c r="BX3718" s="76"/>
    </row>
    <row r="3719" spans="1:76" ht="12.75" customHeight="1">
      <c r="A3719" s="2"/>
      <c r="B3719" s="2"/>
      <c r="C3719" s="2"/>
      <c r="D3719" s="75"/>
      <c r="F3719" s="76"/>
      <c r="G3719" s="76"/>
      <c r="I3719" s="76"/>
      <c r="J3719" s="76"/>
      <c r="L3719" s="76"/>
      <c r="M3719" s="76"/>
      <c r="O3719" s="76"/>
      <c r="P3719" s="76"/>
      <c r="R3719" s="76"/>
      <c r="S3719" s="76"/>
      <c r="U3719" s="76"/>
      <c r="V3719" s="76"/>
      <c r="X3719" s="76"/>
      <c r="Y3719" s="76"/>
      <c r="AA3719" s="76"/>
      <c r="AB3719" s="76"/>
      <c r="AD3719" s="76"/>
      <c r="AE3719" s="76"/>
      <c r="AG3719" s="76"/>
      <c r="AH3719" s="76"/>
      <c r="AJ3719" s="76"/>
      <c r="AK3719" s="76"/>
      <c r="AM3719" s="76"/>
      <c r="AN3719" s="76"/>
      <c r="AP3719" s="76"/>
      <c r="AQ3719" s="76"/>
      <c r="AS3719" s="76"/>
      <c r="AT3719" s="76"/>
      <c r="AV3719" s="76"/>
      <c r="AW3719" s="76"/>
      <c r="AY3719" s="76"/>
      <c r="AZ3719" s="76"/>
      <c r="BB3719" s="76"/>
      <c r="BC3719" s="76"/>
      <c r="BE3719" s="76"/>
      <c r="BF3719" s="76"/>
      <c r="BH3719" s="76"/>
      <c r="BI3719" s="76"/>
      <c r="BK3719" s="76"/>
      <c r="BL3719" s="76"/>
      <c r="BN3719" s="76"/>
      <c r="BO3719" s="76"/>
      <c r="BQ3719" s="76"/>
      <c r="BR3719" s="76"/>
      <c r="BT3719" s="76"/>
      <c r="BU3719" s="76"/>
      <c r="BW3719" s="76"/>
      <c r="BX3719" s="76"/>
    </row>
    <row r="3720" spans="1:76" ht="12.75" customHeight="1">
      <c r="A3720" s="2"/>
      <c r="B3720" s="2"/>
      <c r="C3720" s="2"/>
      <c r="D3720" s="75"/>
      <c r="F3720" s="76"/>
      <c r="G3720" s="76"/>
      <c r="I3720" s="76"/>
      <c r="J3720" s="76"/>
      <c r="L3720" s="76"/>
      <c r="M3720" s="76"/>
      <c r="O3720" s="76"/>
      <c r="P3720" s="76"/>
      <c r="R3720" s="76"/>
      <c r="S3720" s="76"/>
      <c r="U3720" s="76"/>
      <c r="V3720" s="76"/>
      <c r="X3720" s="76"/>
      <c r="Y3720" s="76"/>
      <c r="AA3720" s="76"/>
      <c r="AB3720" s="76"/>
      <c r="AD3720" s="76"/>
      <c r="AE3720" s="76"/>
      <c r="AG3720" s="76"/>
      <c r="AH3720" s="76"/>
      <c r="AJ3720" s="76"/>
      <c r="AK3720" s="76"/>
      <c r="AM3720" s="76"/>
      <c r="AN3720" s="76"/>
      <c r="AP3720" s="76"/>
      <c r="AQ3720" s="76"/>
      <c r="AS3720" s="76"/>
      <c r="AT3720" s="76"/>
      <c r="AV3720" s="76"/>
      <c r="AW3720" s="76"/>
      <c r="AY3720" s="76"/>
      <c r="AZ3720" s="76"/>
      <c r="BB3720" s="76"/>
      <c r="BC3720" s="76"/>
      <c r="BE3720" s="76"/>
      <c r="BF3720" s="76"/>
      <c r="BH3720" s="76"/>
      <c r="BI3720" s="76"/>
      <c r="BK3720" s="76"/>
      <c r="BL3720" s="76"/>
      <c r="BN3720" s="76"/>
      <c r="BO3720" s="76"/>
      <c r="BQ3720" s="76"/>
      <c r="BR3720" s="76"/>
      <c r="BT3720" s="76"/>
      <c r="BU3720" s="76"/>
      <c r="BW3720" s="76"/>
      <c r="BX3720" s="76"/>
    </row>
    <row r="3721" spans="1:76" ht="12.75" customHeight="1">
      <c r="A3721" s="2"/>
      <c r="B3721" s="2"/>
      <c r="C3721" s="2"/>
      <c r="D3721" s="75"/>
      <c r="F3721" s="76"/>
      <c r="G3721" s="76"/>
      <c r="I3721" s="76"/>
      <c r="J3721" s="76"/>
      <c r="L3721" s="76"/>
      <c r="M3721" s="76"/>
      <c r="O3721" s="76"/>
      <c r="P3721" s="76"/>
      <c r="R3721" s="76"/>
      <c r="S3721" s="76"/>
      <c r="U3721" s="76"/>
      <c r="V3721" s="76"/>
      <c r="X3721" s="76"/>
      <c r="Y3721" s="76"/>
      <c r="AA3721" s="76"/>
      <c r="AB3721" s="76"/>
      <c r="AD3721" s="76"/>
      <c r="AE3721" s="76"/>
      <c r="AG3721" s="76"/>
      <c r="AH3721" s="76"/>
      <c r="AJ3721" s="76"/>
      <c r="AK3721" s="76"/>
      <c r="AM3721" s="76"/>
      <c r="AN3721" s="76"/>
      <c r="AP3721" s="76"/>
      <c r="AQ3721" s="76"/>
      <c r="AS3721" s="76"/>
      <c r="AT3721" s="76"/>
      <c r="AV3721" s="76"/>
      <c r="AW3721" s="76"/>
      <c r="AY3721" s="76"/>
      <c r="AZ3721" s="76"/>
      <c r="BB3721" s="76"/>
      <c r="BC3721" s="76"/>
      <c r="BE3721" s="76"/>
      <c r="BF3721" s="76"/>
      <c r="BH3721" s="76"/>
      <c r="BI3721" s="76"/>
      <c r="BK3721" s="76"/>
      <c r="BL3721" s="76"/>
      <c r="BN3721" s="76"/>
      <c r="BO3721" s="76"/>
      <c r="BQ3721" s="76"/>
      <c r="BR3721" s="76"/>
      <c r="BT3721" s="76"/>
      <c r="BU3721" s="76"/>
      <c r="BW3721" s="76"/>
      <c r="BX3721" s="76"/>
    </row>
    <row r="3722" spans="1:76" ht="12.75" customHeight="1">
      <c r="A3722" s="2"/>
      <c r="B3722" s="2"/>
      <c r="C3722" s="2"/>
      <c r="D3722" s="75"/>
      <c r="F3722" s="76"/>
      <c r="G3722" s="76"/>
      <c r="I3722" s="76"/>
      <c r="J3722" s="76"/>
      <c r="L3722" s="76"/>
      <c r="M3722" s="76"/>
      <c r="O3722" s="76"/>
      <c r="P3722" s="76"/>
      <c r="R3722" s="76"/>
      <c r="S3722" s="76"/>
      <c r="U3722" s="76"/>
      <c r="V3722" s="76"/>
      <c r="X3722" s="76"/>
      <c r="Y3722" s="76"/>
      <c r="AA3722" s="76"/>
      <c r="AB3722" s="76"/>
      <c r="AD3722" s="76"/>
      <c r="AE3722" s="76"/>
      <c r="AG3722" s="76"/>
      <c r="AH3722" s="76"/>
      <c r="AJ3722" s="76"/>
      <c r="AK3722" s="76"/>
      <c r="AM3722" s="76"/>
      <c r="AN3722" s="76"/>
      <c r="AP3722" s="76"/>
      <c r="AQ3722" s="76"/>
      <c r="AS3722" s="76"/>
      <c r="AT3722" s="76"/>
      <c r="AV3722" s="76"/>
      <c r="AW3722" s="76"/>
      <c r="AY3722" s="76"/>
      <c r="AZ3722" s="76"/>
      <c r="BB3722" s="76"/>
      <c r="BC3722" s="76"/>
      <c r="BE3722" s="76"/>
      <c r="BF3722" s="76"/>
      <c r="BH3722" s="76"/>
      <c r="BI3722" s="76"/>
      <c r="BK3722" s="76"/>
      <c r="BL3722" s="76"/>
      <c r="BN3722" s="76"/>
      <c r="BO3722" s="76"/>
      <c r="BQ3722" s="76"/>
      <c r="BR3722" s="76"/>
      <c r="BT3722" s="76"/>
      <c r="BU3722" s="76"/>
      <c r="BW3722" s="76"/>
      <c r="BX3722" s="76"/>
    </row>
    <row r="3723" spans="1:76" ht="12.75" customHeight="1">
      <c r="A3723" s="2"/>
      <c r="B3723" s="2"/>
      <c r="C3723" s="2"/>
      <c r="D3723" s="75"/>
      <c r="F3723" s="76"/>
      <c r="G3723" s="76"/>
      <c r="I3723" s="76"/>
      <c r="J3723" s="76"/>
      <c r="L3723" s="76"/>
      <c r="M3723" s="76"/>
      <c r="O3723" s="76"/>
      <c r="P3723" s="76"/>
      <c r="R3723" s="76"/>
      <c r="S3723" s="76"/>
      <c r="U3723" s="76"/>
      <c r="V3723" s="76"/>
      <c r="X3723" s="76"/>
      <c r="Y3723" s="76"/>
      <c r="AA3723" s="76"/>
      <c r="AB3723" s="76"/>
      <c r="AD3723" s="76"/>
      <c r="AE3723" s="76"/>
      <c r="AG3723" s="76"/>
      <c r="AH3723" s="76"/>
      <c r="AJ3723" s="76"/>
      <c r="AK3723" s="76"/>
      <c r="AM3723" s="76"/>
      <c r="AN3723" s="76"/>
      <c r="AP3723" s="76"/>
      <c r="AQ3723" s="76"/>
      <c r="AS3723" s="76"/>
      <c r="AT3723" s="76"/>
      <c r="AV3723" s="76"/>
      <c r="AW3723" s="76"/>
      <c r="AY3723" s="76"/>
      <c r="AZ3723" s="76"/>
      <c r="BB3723" s="76"/>
      <c r="BC3723" s="76"/>
      <c r="BE3723" s="76"/>
      <c r="BF3723" s="76"/>
      <c r="BH3723" s="76"/>
      <c r="BI3723" s="76"/>
      <c r="BK3723" s="76"/>
      <c r="BL3723" s="76"/>
      <c r="BN3723" s="76"/>
      <c r="BO3723" s="76"/>
      <c r="BQ3723" s="76"/>
      <c r="BR3723" s="76"/>
      <c r="BT3723" s="76"/>
      <c r="BU3723" s="76"/>
      <c r="BW3723" s="76"/>
      <c r="BX3723" s="76"/>
    </row>
    <row r="3724" spans="1:76" ht="12.75" customHeight="1">
      <c r="A3724" s="2"/>
      <c r="B3724" s="2"/>
      <c r="C3724" s="2"/>
      <c r="D3724" s="75"/>
      <c r="F3724" s="76"/>
      <c r="G3724" s="76"/>
      <c r="I3724" s="76"/>
      <c r="J3724" s="76"/>
      <c r="L3724" s="76"/>
      <c r="M3724" s="76"/>
      <c r="O3724" s="76"/>
      <c r="P3724" s="76"/>
      <c r="R3724" s="76"/>
      <c r="S3724" s="76"/>
      <c r="U3724" s="76"/>
      <c r="V3724" s="76"/>
      <c r="X3724" s="76"/>
      <c r="Y3724" s="76"/>
      <c r="AA3724" s="76"/>
      <c r="AB3724" s="76"/>
      <c r="AD3724" s="76"/>
      <c r="AE3724" s="76"/>
      <c r="AG3724" s="76"/>
      <c r="AH3724" s="76"/>
      <c r="AJ3724" s="76"/>
      <c r="AK3724" s="76"/>
      <c r="AM3724" s="76"/>
      <c r="AN3724" s="76"/>
      <c r="AP3724" s="76"/>
      <c r="AQ3724" s="76"/>
      <c r="AS3724" s="76"/>
      <c r="AT3724" s="76"/>
      <c r="AV3724" s="76"/>
      <c r="AW3724" s="76"/>
      <c r="AY3724" s="76"/>
      <c r="AZ3724" s="76"/>
      <c r="BB3724" s="76"/>
      <c r="BC3724" s="76"/>
      <c r="BE3724" s="76"/>
      <c r="BF3724" s="76"/>
      <c r="BH3724" s="76"/>
      <c r="BI3724" s="76"/>
      <c r="BK3724" s="76"/>
      <c r="BL3724" s="76"/>
      <c r="BN3724" s="76"/>
      <c r="BO3724" s="76"/>
      <c r="BQ3724" s="76"/>
      <c r="BR3724" s="76"/>
      <c r="BT3724" s="76"/>
      <c r="BU3724" s="76"/>
      <c r="BW3724" s="76"/>
      <c r="BX3724" s="76"/>
    </row>
    <row r="3725" spans="1:76" ht="12.75" customHeight="1">
      <c r="A3725" s="2"/>
      <c r="B3725" s="2"/>
      <c r="C3725" s="2"/>
      <c r="D3725" s="75"/>
      <c r="F3725" s="76"/>
      <c r="G3725" s="76"/>
      <c r="I3725" s="76"/>
      <c r="J3725" s="76"/>
      <c r="L3725" s="76"/>
      <c r="M3725" s="76"/>
      <c r="O3725" s="76"/>
      <c r="P3725" s="76"/>
      <c r="R3725" s="76"/>
      <c r="S3725" s="76"/>
      <c r="U3725" s="76"/>
      <c r="V3725" s="76"/>
      <c r="X3725" s="76"/>
      <c r="Y3725" s="76"/>
      <c r="AA3725" s="76"/>
      <c r="AB3725" s="76"/>
      <c r="AD3725" s="76"/>
      <c r="AE3725" s="76"/>
      <c r="AG3725" s="76"/>
      <c r="AH3725" s="76"/>
      <c r="AJ3725" s="76"/>
      <c r="AK3725" s="76"/>
      <c r="AM3725" s="76"/>
      <c r="AN3725" s="76"/>
      <c r="AP3725" s="76"/>
      <c r="AQ3725" s="76"/>
      <c r="AS3725" s="76"/>
      <c r="AT3725" s="76"/>
      <c r="AV3725" s="76"/>
      <c r="AW3725" s="76"/>
      <c r="AY3725" s="76"/>
      <c r="AZ3725" s="76"/>
      <c r="BB3725" s="76"/>
      <c r="BC3725" s="76"/>
      <c r="BE3725" s="76"/>
      <c r="BF3725" s="76"/>
      <c r="BH3725" s="76"/>
      <c r="BI3725" s="76"/>
      <c r="BK3725" s="76"/>
      <c r="BL3725" s="76"/>
      <c r="BN3725" s="76"/>
      <c r="BO3725" s="76"/>
      <c r="BQ3725" s="76"/>
      <c r="BR3725" s="76"/>
      <c r="BT3725" s="76"/>
      <c r="BU3725" s="76"/>
      <c r="BW3725" s="76"/>
      <c r="BX3725" s="76"/>
    </row>
    <row r="3726" spans="1:76" ht="12.75" customHeight="1">
      <c r="A3726" s="2"/>
      <c r="B3726" s="2"/>
      <c r="C3726" s="2"/>
      <c r="D3726" s="75"/>
      <c r="F3726" s="76"/>
      <c r="G3726" s="76"/>
      <c r="I3726" s="76"/>
      <c r="J3726" s="76"/>
      <c r="L3726" s="76"/>
      <c r="M3726" s="76"/>
      <c r="O3726" s="76"/>
      <c r="P3726" s="76"/>
      <c r="R3726" s="76"/>
      <c r="S3726" s="76"/>
      <c r="U3726" s="76"/>
      <c r="V3726" s="76"/>
      <c r="X3726" s="76"/>
      <c r="Y3726" s="76"/>
      <c r="AA3726" s="76"/>
      <c r="AB3726" s="76"/>
      <c r="AD3726" s="76"/>
      <c r="AE3726" s="76"/>
      <c r="AG3726" s="76"/>
      <c r="AH3726" s="76"/>
      <c r="AJ3726" s="76"/>
      <c r="AK3726" s="76"/>
      <c r="AM3726" s="76"/>
      <c r="AN3726" s="76"/>
      <c r="AP3726" s="76"/>
      <c r="AQ3726" s="76"/>
      <c r="AS3726" s="76"/>
      <c r="AT3726" s="76"/>
      <c r="AV3726" s="76"/>
      <c r="AW3726" s="76"/>
      <c r="AY3726" s="76"/>
      <c r="AZ3726" s="76"/>
      <c r="BB3726" s="76"/>
      <c r="BC3726" s="76"/>
      <c r="BE3726" s="76"/>
      <c r="BF3726" s="76"/>
      <c r="BH3726" s="76"/>
      <c r="BI3726" s="76"/>
      <c r="BK3726" s="76"/>
      <c r="BL3726" s="76"/>
      <c r="BN3726" s="76"/>
      <c r="BO3726" s="76"/>
      <c r="BQ3726" s="76"/>
      <c r="BR3726" s="76"/>
      <c r="BT3726" s="76"/>
      <c r="BU3726" s="76"/>
      <c r="BW3726" s="76"/>
      <c r="BX3726" s="76"/>
    </row>
    <row r="3727" spans="1:76" ht="12.75" customHeight="1">
      <c r="A3727" s="2"/>
      <c r="B3727" s="2"/>
      <c r="C3727" s="2"/>
      <c r="D3727" s="75"/>
      <c r="F3727" s="76"/>
      <c r="G3727" s="76"/>
      <c r="I3727" s="76"/>
      <c r="J3727" s="76"/>
      <c r="L3727" s="76"/>
      <c r="M3727" s="76"/>
      <c r="O3727" s="76"/>
      <c r="P3727" s="76"/>
      <c r="R3727" s="76"/>
      <c r="S3727" s="76"/>
      <c r="U3727" s="76"/>
      <c r="V3727" s="76"/>
      <c r="X3727" s="76"/>
      <c r="Y3727" s="76"/>
      <c r="AA3727" s="76"/>
      <c r="AB3727" s="76"/>
      <c r="AD3727" s="76"/>
      <c r="AE3727" s="76"/>
      <c r="AG3727" s="76"/>
      <c r="AH3727" s="76"/>
      <c r="AJ3727" s="76"/>
      <c r="AK3727" s="76"/>
      <c r="AM3727" s="76"/>
      <c r="AN3727" s="76"/>
      <c r="AP3727" s="76"/>
      <c r="AQ3727" s="76"/>
      <c r="AS3727" s="76"/>
      <c r="AT3727" s="76"/>
      <c r="AV3727" s="76"/>
      <c r="AW3727" s="76"/>
      <c r="AY3727" s="76"/>
      <c r="AZ3727" s="76"/>
      <c r="BB3727" s="76"/>
      <c r="BC3727" s="76"/>
      <c r="BE3727" s="76"/>
      <c r="BF3727" s="76"/>
      <c r="BH3727" s="76"/>
      <c r="BI3727" s="76"/>
      <c r="BK3727" s="76"/>
      <c r="BL3727" s="76"/>
      <c r="BN3727" s="76"/>
      <c r="BO3727" s="76"/>
      <c r="BQ3727" s="76"/>
      <c r="BR3727" s="76"/>
      <c r="BT3727" s="76"/>
      <c r="BU3727" s="76"/>
      <c r="BW3727" s="76"/>
      <c r="BX3727" s="76"/>
    </row>
    <row r="3728" spans="1:76" ht="12.75" customHeight="1">
      <c r="A3728" s="2"/>
      <c r="B3728" s="2"/>
      <c r="C3728" s="2"/>
      <c r="D3728" s="75"/>
      <c r="F3728" s="76"/>
      <c r="G3728" s="76"/>
      <c r="I3728" s="76"/>
      <c r="J3728" s="76"/>
      <c r="L3728" s="76"/>
      <c r="M3728" s="76"/>
      <c r="O3728" s="76"/>
      <c r="P3728" s="76"/>
      <c r="R3728" s="76"/>
      <c r="S3728" s="76"/>
      <c r="U3728" s="76"/>
      <c r="V3728" s="76"/>
      <c r="X3728" s="76"/>
      <c r="Y3728" s="76"/>
      <c r="AA3728" s="76"/>
      <c r="AB3728" s="76"/>
      <c r="AD3728" s="76"/>
      <c r="AE3728" s="76"/>
      <c r="AG3728" s="76"/>
      <c r="AH3728" s="76"/>
      <c r="AJ3728" s="76"/>
      <c r="AK3728" s="76"/>
      <c r="AM3728" s="76"/>
      <c r="AN3728" s="76"/>
      <c r="AP3728" s="76"/>
      <c r="AQ3728" s="76"/>
      <c r="AS3728" s="76"/>
      <c r="AT3728" s="76"/>
      <c r="AV3728" s="76"/>
      <c r="AW3728" s="76"/>
      <c r="AY3728" s="76"/>
      <c r="AZ3728" s="76"/>
      <c r="BB3728" s="76"/>
      <c r="BC3728" s="76"/>
      <c r="BE3728" s="76"/>
      <c r="BF3728" s="76"/>
      <c r="BH3728" s="76"/>
      <c r="BI3728" s="76"/>
      <c r="BK3728" s="76"/>
      <c r="BL3728" s="76"/>
      <c r="BN3728" s="76"/>
      <c r="BO3728" s="76"/>
      <c r="BQ3728" s="76"/>
      <c r="BR3728" s="76"/>
      <c r="BT3728" s="76"/>
      <c r="BU3728" s="76"/>
      <c r="BW3728" s="76"/>
      <c r="BX3728" s="76"/>
    </row>
    <row r="3729" spans="1:76" ht="12.75" customHeight="1">
      <c r="A3729" s="2"/>
      <c r="B3729" s="2"/>
      <c r="C3729" s="2"/>
      <c r="D3729" s="75"/>
      <c r="F3729" s="76"/>
      <c r="G3729" s="76"/>
      <c r="I3729" s="76"/>
      <c r="J3729" s="76"/>
      <c r="L3729" s="76"/>
      <c r="M3729" s="76"/>
      <c r="O3729" s="76"/>
      <c r="P3729" s="76"/>
      <c r="R3729" s="76"/>
      <c r="S3729" s="76"/>
      <c r="U3729" s="76"/>
      <c r="V3729" s="76"/>
      <c r="X3729" s="76"/>
      <c r="Y3729" s="76"/>
      <c r="AA3729" s="76"/>
      <c r="AB3729" s="76"/>
      <c r="AD3729" s="76"/>
      <c r="AE3729" s="76"/>
      <c r="AG3729" s="76"/>
      <c r="AH3729" s="76"/>
      <c r="AJ3729" s="76"/>
      <c r="AK3729" s="76"/>
      <c r="AM3729" s="76"/>
      <c r="AN3729" s="76"/>
      <c r="AP3729" s="76"/>
      <c r="AQ3729" s="76"/>
      <c r="AS3729" s="76"/>
      <c r="AT3729" s="76"/>
      <c r="AV3729" s="76"/>
      <c r="AW3729" s="76"/>
      <c r="AY3729" s="76"/>
      <c r="AZ3729" s="76"/>
      <c r="BB3729" s="76"/>
      <c r="BC3729" s="76"/>
      <c r="BE3729" s="76"/>
      <c r="BF3729" s="76"/>
      <c r="BH3729" s="76"/>
      <c r="BI3729" s="76"/>
      <c r="BK3729" s="76"/>
      <c r="BL3729" s="76"/>
      <c r="BN3729" s="76"/>
      <c r="BO3729" s="76"/>
      <c r="BQ3729" s="76"/>
      <c r="BR3729" s="76"/>
      <c r="BT3729" s="76"/>
      <c r="BU3729" s="76"/>
      <c r="BW3729" s="76"/>
      <c r="BX3729" s="76"/>
    </row>
    <row r="3730" spans="1:76" ht="12.75" customHeight="1">
      <c r="A3730" s="2"/>
      <c r="B3730" s="2"/>
      <c r="C3730" s="2"/>
      <c r="D3730" s="75"/>
      <c r="F3730" s="76"/>
      <c r="G3730" s="76"/>
      <c r="I3730" s="76"/>
      <c r="J3730" s="76"/>
      <c r="L3730" s="76"/>
      <c r="M3730" s="76"/>
      <c r="O3730" s="76"/>
      <c r="P3730" s="76"/>
      <c r="R3730" s="76"/>
      <c r="S3730" s="76"/>
      <c r="U3730" s="76"/>
      <c r="V3730" s="76"/>
      <c r="X3730" s="76"/>
      <c r="Y3730" s="76"/>
      <c r="AA3730" s="76"/>
      <c r="AB3730" s="76"/>
      <c r="AD3730" s="76"/>
      <c r="AE3730" s="76"/>
      <c r="AG3730" s="76"/>
      <c r="AH3730" s="76"/>
      <c r="AJ3730" s="76"/>
      <c r="AK3730" s="76"/>
      <c r="AM3730" s="76"/>
      <c r="AN3730" s="76"/>
      <c r="AP3730" s="76"/>
      <c r="AQ3730" s="76"/>
      <c r="AS3730" s="76"/>
      <c r="AT3730" s="76"/>
      <c r="AV3730" s="76"/>
      <c r="AW3730" s="76"/>
      <c r="AY3730" s="76"/>
      <c r="AZ3730" s="76"/>
      <c r="BB3730" s="76"/>
      <c r="BC3730" s="76"/>
      <c r="BE3730" s="76"/>
      <c r="BF3730" s="76"/>
      <c r="BH3730" s="76"/>
      <c r="BI3730" s="76"/>
      <c r="BK3730" s="76"/>
      <c r="BL3730" s="76"/>
      <c r="BN3730" s="76"/>
      <c r="BO3730" s="76"/>
      <c r="BQ3730" s="76"/>
      <c r="BR3730" s="76"/>
      <c r="BT3730" s="76"/>
      <c r="BU3730" s="76"/>
      <c r="BW3730" s="76"/>
      <c r="BX3730" s="76"/>
    </row>
    <row r="3731" spans="1:76" ht="12.75" customHeight="1">
      <c r="A3731" s="2"/>
      <c r="B3731" s="2"/>
      <c r="C3731" s="2"/>
      <c r="D3731" s="75"/>
      <c r="F3731" s="76"/>
      <c r="G3731" s="76"/>
      <c r="I3731" s="76"/>
      <c r="J3731" s="76"/>
      <c r="L3731" s="76"/>
      <c r="M3731" s="76"/>
      <c r="O3731" s="76"/>
      <c r="P3731" s="76"/>
      <c r="R3731" s="76"/>
      <c r="S3731" s="76"/>
      <c r="U3731" s="76"/>
      <c r="V3731" s="76"/>
      <c r="X3731" s="76"/>
      <c r="Y3731" s="76"/>
      <c r="AA3731" s="76"/>
      <c r="AB3731" s="76"/>
      <c r="AD3731" s="76"/>
      <c r="AE3731" s="76"/>
      <c r="AG3731" s="76"/>
      <c r="AH3731" s="76"/>
      <c r="AJ3731" s="76"/>
      <c r="AK3731" s="76"/>
      <c r="AM3731" s="76"/>
      <c r="AN3731" s="76"/>
      <c r="AP3731" s="76"/>
      <c r="AQ3731" s="76"/>
      <c r="AS3731" s="76"/>
      <c r="AT3731" s="76"/>
      <c r="AV3731" s="76"/>
      <c r="AW3731" s="76"/>
      <c r="AY3731" s="76"/>
      <c r="AZ3731" s="76"/>
      <c r="BB3731" s="76"/>
      <c r="BC3731" s="76"/>
      <c r="BE3731" s="76"/>
      <c r="BF3731" s="76"/>
      <c r="BH3731" s="76"/>
      <c r="BI3731" s="76"/>
      <c r="BK3731" s="76"/>
      <c r="BL3731" s="76"/>
      <c r="BN3731" s="76"/>
      <c r="BO3731" s="76"/>
      <c r="BQ3731" s="76"/>
      <c r="BR3731" s="76"/>
      <c r="BT3731" s="76"/>
      <c r="BU3731" s="76"/>
      <c r="BW3731" s="76"/>
      <c r="BX3731" s="76"/>
    </row>
    <row r="3732" spans="1:76" ht="12.75" customHeight="1">
      <c r="A3732" s="2"/>
      <c r="B3732" s="2"/>
      <c r="C3732" s="2"/>
      <c r="D3732" s="75"/>
      <c r="F3732" s="76"/>
      <c r="G3732" s="76"/>
      <c r="I3732" s="76"/>
      <c r="J3732" s="76"/>
      <c r="L3732" s="76"/>
      <c r="M3732" s="76"/>
      <c r="O3732" s="76"/>
      <c r="P3732" s="76"/>
      <c r="R3732" s="76"/>
      <c r="S3732" s="76"/>
      <c r="U3732" s="76"/>
      <c r="V3732" s="76"/>
      <c r="X3732" s="76"/>
      <c r="Y3732" s="76"/>
      <c r="AA3732" s="76"/>
      <c r="AB3732" s="76"/>
      <c r="AD3732" s="76"/>
      <c r="AE3732" s="76"/>
      <c r="AG3732" s="76"/>
      <c r="AH3732" s="76"/>
      <c r="AJ3732" s="76"/>
      <c r="AK3732" s="76"/>
      <c r="AM3732" s="76"/>
      <c r="AN3732" s="76"/>
      <c r="AP3732" s="76"/>
      <c r="AQ3732" s="76"/>
      <c r="AS3732" s="76"/>
      <c r="AT3732" s="76"/>
      <c r="AV3732" s="76"/>
      <c r="AW3732" s="76"/>
      <c r="AY3732" s="76"/>
      <c r="AZ3732" s="76"/>
      <c r="BB3732" s="76"/>
      <c r="BC3732" s="76"/>
      <c r="BE3732" s="76"/>
      <c r="BF3732" s="76"/>
      <c r="BH3732" s="76"/>
      <c r="BI3732" s="76"/>
      <c r="BK3732" s="76"/>
      <c r="BL3732" s="76"/>
      <c r="BN3732" s="76"/>
      <c r="BO3732" s="76"/>
      <c r="BQ3732" s="76"/>
      <c r="BR3732" s="76"/>
      <c r="BT3732" s="76"/>
      <c r="BU3732" s="76"/>
      <c r="BW3732" s="76"/>
      <c r="BX3732" s="76"/>
    </row>
    <row r="3733" spans="1:76" ht="12.75" customHeight="1">
      <c r="A3733" s="2"/>
      <c r="B3733" s="2"/>
      <c r="C3733" s="2"/>
      <c r="D3733" s="75"/>
      <c r="F3733" s="76"/>
      <c r="G3733" s="76"/>
      <c r="I3733" s="76"/>
      <c r="J3733" s="76"/>
      <c r="L3733" s="76"/>
      <c r="M3733" s="76"/>
      <c r="O3733" s="76"/>
      <c r="P3733" s="76"/>
      <c r="R3733" s="76"/>
      <c r="S3733" s="76"/>
      <c r="U3733" s="76"/>
      <c r="V3733" s="76"/>
      <c r="X3733" s="76"/>
      <c r="Y3733" s="76"/>
      <c r="AA3733" s="76"/>
      <c r="AB3733" s="76"/>
      <c r="AD3733" s="76"/>
      <c r="AE3733" s="76"/>
      <c r="AG3733" s="76"/>
      <c r="AH3733" s="76"/>
      <c r="AJ3733" s="76"/>
      <c r="AK3733" s="76"/>
      <c r="AM3733" s="76"/>
      <c r="AN3733" s="76"/>
      <c r="AP3733" s="76"/>
      <c r="AQ3733" s="76"/>
      <c r="AS3733" s="76"/>
      <c r="AT3733" s="76"/>
      <c r="AV3733" s="76"/>
      <c r="AW3733" s="76"/>
      <c r="AY3733" s="76"/>
      <c r="AZ3733" s="76"/>
      <c r="BB3733" s="76"/>
      <c r="BC3733" s="76"/>
      <c r="BE3733" s="76"/>
      <c r="BF3733" s="76"/>
      <c r="BH3733" s="76"/>
      <c r="BI3733" s="76"/>
      <c r="BK3733" s="76"/>
      <c r="BL3733" s="76"/>
      <c r="BN3733" s="76"/>
      <c r="BO3733" s="76"/>
      <c r="BQ3733" s="76"/>
      <c r="BR3733" s="76"/>
      <c r="BT3733" s="76"/>
      <c r="BU3733" s="76"/>
      <c r="BW3733" s="76"/>
      <c r="BX3733" s="76"/>
    </row>
    <row r="3734" spans="1:76" ht="12.75" customHeight="1">
      <c r="A3734" s="2"/>
      <c r="B3734" s="2"/>
      <c r="C3734" s="2"/>
      <c r="D3734" s="75"/>
      <c r="F3734" s="76"/>
      <c r="G3734" s="76"/>
      <c r="I3734" s="76"/>
      <c r="J3734" s="76"/>
      <c r="L3734" s="76"/>
      <c r="M3734" s="76"/>
      <c r="O3734" s="76"/>
      <c r="P3734" s="76"/>
      <c r="R3734" s="76"/>
      <c r="S3734" s="76"/>
      <c r="U3734" s="76"/>
      <c r="V3734" s="76"/>
      <c r="X3734" s="76"/>
      <c r="Y3734" s="76"/>
      <c r="AA3734" s="76"/>
      <c r="AB3734" s="76"/>
      <c r="AD3734" s="76"/>
      <c r="AE3734" s="76"/>
      <c r="AG3734" s="76"/>
      <c r="AH3734" s="76"/>
      <c r="AJ3734" s="76"/>
      <c r="AK3734" s="76"/>
      <c r="AM3734" s="76"/>
      <c r="AN3734" s="76"/>
      <c r="AP3734" s="76"/>
      <c r="AQ3734" s="76"/>
      <c r="AS3734" s="76"/>
      <c r="AT3734" s="76"/>
      <c r="AV3734" s="76"/>
      <c r="AW3734" s="76"/>
      <c r="AY3734" s="76"/>
      <c r="AZ3734" s="76"/>
      <c r="BB3734" s="76"/>
      <c r="BC3734" s="76"/>
      <c r="BE3734" s="76"/>
      <c r="BF3734" s="76"/>
      <c r="BH3734" s="76"/>
      <c r="BI3734" s="76"/>
      <c r="BK3734" s="76"/>
      <c r="BL3734" s="76"/>
      <c r="BN3734" s="76"/>
      <c r="BO3734" s="76"/>
      <c r="BQ3734" s="76"/>
      <c r="BR3734" s="76"/>
      <c r="BT3734" s="76"/>
      <c r="BU3734" s="76"/>
      <c r="BW3734" s="76"/>
      <c r="BX3734" s="76"/>
    </row>
    <row r="3735" spans="1:76" ht="12.75" customHeight="1">
      <c r="A3735" s="2"/>
      <c r="B3735" s="2"/>
      <c r="C3735" s="2"/>
      <c r="D3735" s="75"/>
      <c r="F3735" s="76"/>
      <c r="G3735" s="76"/>
      <c r="I3735" s="76"/>
      <c r="J3735" s="76"/>
      <c r="L3735" s="76"/>
      <c r="M3735" s="76"/>
      <c r="O3735" s="76"/>
      <c r="P3735" s="76"/>
      <c r="R3735" s="76"/>
      <c r="S3735" s="76"/>
      <c r="U3735" s="76"/>
      <c r="V3735" s="76"/>
      <c r="X3735" s="76"/>
      <c r="Y3735" s="76"/>
      <c r="AA3735" s="76"/>
      <c r="AB3735" s="76"/>
      <c r="AD3735" s="76"/>
      <c r="AE3735" s="76"/>
      <c r="AG3735" s="76"/>
      <c r="AH3735" s="76"/>
      <c r="AJ3735" s="76"/>
      <c r="AK3735" s="76"/>
      <c r="AM3735" s="76"/>
      <c r="AN3735" s="76"/>
      <c r="AP3735" s="76"/>
      <c r="AQ3735" s="76"/>
      <c r="AS3735" s="76"/>
      <c r="AT3735" s="76"/>
      <c r="AV3735" s="76"/>
      <c r="AW3735" s="76"/>
      <c r="AY3735" s="76"/>
      <c r="AZ3735" s="76"/>
      <c r="BB3735" s="76"/>
      <c r="BC3735" s="76"/>
      <c r="BE3735" s="76"/>
      <c r="BF3735" s="76"/>
      <c r="BH3735" s="76"/>
      <c r="BI3735" s="76"/>
      <c r="BK3735" s="76"/>
      <c r="BL3735" s="76"/>
      <c r="BN3735" s="76"/>
      <c r="BO3735" s="76"/>
      <c r="BQ3735" s="76"/>
      <c r="BR3735" s="76"/>
      <c r="BT3735" s="76"/>
      <c r="BU3735" s="76"/>
      <c r="BW3735" s="76"/>
      <c r="BX3735" s="76"/>
    </row>
    <row r="3736" spans="1:76" ht="12.75" customHeight="1">
      <c r="A3736" s="2"/>
      <c r="B3736" s="2"/>
      <c r="C3736" s="2"/>
      <c r="D3736" s="75"/>
      <c r="F3736" s="76"/>
      <c r="G3736" s="76"/>
      <c r="I3736" s="76"/>
      <c r="J3736" s="76"/>
      <c r="L3736" s="76"/>
      <c r="M3736" s="76"/>
      <c r="O3736" s="76"/>
      <c r="P3736" s="76"/>
      <c r="R3736" s="76"/>
      <c r="S3736" s="76"/>
      <c r="U3736" s="76"/>
      <c r="V3736" s="76"/>
      <c r="X3736" s="76"/>
      <c r="Y3736" s="76"/>
      <c r="AA3736" s="76"/>
      <c r="AB3736" s="76"/>
      <c r="AD3736" s="76"/>
      <c r="AE3736" s="76"/>
      <c r="AG3736" s="76"/>
      <c r="AH3736" s="76"/>
      <c r="AJ3736" s="76"/>
      <c r="AK3736" s="76"/>
      <c r="AM3736" s="76"/>
      <c r="AN3736" s="76"/>
      <c r="AP3736" s="76"/>
      <c r="AQ3736" s="76"/>
      <c r="AS3736" s="76"/>
      <c r="AT3736" s="76"/>
      <c r="AV3736" s="76"/>
      <c r="AW3736" s="76"/>
      <c r="AY3736" s="76"/>
      <c r="AZ3736" s="76"/>
      <c r="BB3736" s="76"/>
      <c r="BC3736" s="76"/>
      <c r="BE3736" s="76"/>
      <c r="BF3736" s="76"/>
      <c r="BH3736" s="76"/>
      <c r="BI3736" s="76"/>
      <c r="BK3736" s="76"/>
      <c r="BL3736" s="76"/>
      <c r="BN3736" s="76"/>
      <c r="BO3736" s="76"/>
      <c r="BQ3736" s="76"/>
      <c r="BR3736" s="76"/>
      <c r="BT3736" s="76"/>
      <c r="BU3736" s="76"/>
      <c r="BW3736" s="76"/>
      <c r="BX3736" s="76"/>
    </row>
    <row r="3737" spans="1:76" ht="12.75" customHeight="1">
      <c r="A3737" s="2"/>
      <c r="B3737" s="2"/>
      <c r="C3737" s="2"/>
      <c r="D3737" s="75"/>
      <c r="F3737" s="76"/>
      <c r="G3737" s="76"/>
      <c r="I3737" s="76"/>
      <c r="J3737" s="76"/>
      <c r="L3737" s="76"/>
      <c r="M3737" s="76"/>
      <c r="O3737" s="76"/>
      <c r="P3737" s="76"/>
      <c r="R3737" s="76"/>
      <c r="S3737" s="76"/>
      <c r="U3737" s="76"/>
      <c r="V3737" s="76"/>
      <c r="X3737" s="76"/>
      <c r="Y3737" s="76"/>
      <c r="AA3737" s="76"/>
      <c r="AB3737" s="76"/>
      <c r="AD3737" s="76"/>
      <c r="AE3737" s="76"/>
      <c r="AG3737" s="76"/>
      <c r="AH3737" s="76"/>
      <c r="AJ3737" s="76"/>
      <c r="AK3737" s="76"/>
      <c r="AM3737" s="76"/>
      <c r="AN3737" s="76"/>
      <c r="AP3737" s="76"/>
      <c r="AQ3737" s="76"/>
      <c r="AS3737" s="76"/>
      <c r="AT3737" s="76"/>
      <c r="AV3737" s="76"/>
      <c r="AW3737" s="76"/>
      <c r="AY3737" s="76"/>
      <c r="AZ3737" s="76"/>
      <c r="BB3737" s="76"/>
      <c r="BC3737" s="76"/>
      <c r="BE3737" s="76"/>
      <c r="BF3737" s="76"/>
      <c r="BH3737" s="76"/>
      <c r="BI3737" s="76"/>
      <c r="BK3737" s="76"/>
      <c r="BL3737" s="76"/>
      <c r="BN3737" s="76"/>
      <c r="BO3737" s="76"/>
      <c r="BQ3737" s="76"/>
      <c r="BR3737" s="76"/>
      <c r="BT3737" s="76"/>
      <c r="BU3737" s="76"/>
      <c r="BW3737" s="76"/>
      <c r="BX3737" s="76"/>
    </row>
    <row r="3738" spans="1:76" ht="12.75" customHeight="1">
      <c r="A3738" s="2"/>
      <c r="B3738" s="2"/>
      <c r="C3738" s="2"/>
      <c r="D3738" s="75"/>
      <c r="F3738" s="76"/>
      <c r="G3738" s="76"/>
      <c r="I3738" s="76"/>
      <c r="J3738" s="76"/>
      <c r="L3738" s="76"/>
      <c r="M3738" s="76"/>
      <c r="O3738" s="76"/>
      <c r="P3738" s="76"/>
      <c r="R3738" s="76"/>
      <c r="S3738" s="76"/>
      <c r="U3738" s="76"/>
      <c r="V3738" s="76"/>
      <c r="X3738" s="76"/>
      <c r="Y3738" s="76"/>
      <c r="AA3738" s="76"/>
      <c r="AB3738" s="76"/>
      <c r="AD3738" s="76"/>
      <c r="AE3738" s="76"/>
      <c r="AG3738" s="76"/>
      <c r="AH3738" s="76"/>
      <c r="AJ3738" s="76"/>
      <c r="AK3738" s="76"/>
      <c r="AM3738" s="76"/>
      <c r="AN3738" s="76"/>
      <c r="AP3738" s="76"/>
      <c r="AQ3738" s="76"/>
      <c r="AS3738" s="76"/>
      <c r="AT3738" s="76"/>
      <c r="AV3738" s="76"/>
      <c r="AW3738" s="76"/>
      <c r="AY3738" s="76"/>
      <c r="AZ3738" s="76"/>
      <c r="BB3738" s="76"/>
      <c r="BC3738" s="76"/>
      <c r="BE3738" s="76"/>
      <c r="BF3738" s="76"/>
      <c r="BH3738" s="76"/>
      <c r="BI3738" s="76"/>
      <c r="BK3738" s="76"/>
      <c r="BL3738" s="76"/>
      <c r="BN3738" s="76"/>
      <c r="BO3738" s="76"/>
      <c r="BQ3738" s="76"/>
      <c r="BR3738" s="76"/>
      <c r="BT3738" s="76"/>
      <c r="BU3738" s="76"/>
      <c r="BW3738" s="76"/>
      <c r="BX3738" s="76"/>
    </row>
    <row r="3739" spans="1:76" ht="12.75" customHeight="1">
      <c r="A3739" s="2"/>
      <c r="B3739" s="2"/>
      <c r="C3739" s="2"/>
      <c r="D3739" s="75"/>
      <c r="F3739" s="76"/>
      <c r="G3739" s="76"/>
      <c r="I3739" s="76"/>
      <c r="J3739" s="76"/>
      <c r="L3739" s="76"/>
      <c r="M3739" s="76"/>
      <c r="O3739" s="76"/>
      <c r="P3739" s="76"/>
      <c r="R3739" s="76"/>
      <c r="S3739" s="76"/>
      <c r="U3739" s="76"/>
      <c r="V3739" s="76"/>
      <c r="X3739" s="76"/>
      <c r="Y3739" s="76"/>
      <c r="AA3739" s="76"/>
      <c r="AB3739" s="76"/>
      <c r="AD3739" s="76"/>
      <c r="AE3739" s="76"/>
      <c r="AG3739" s="76"/>
      <c r="AH3739" s="76"/>
      <c r="AJ3739" s="76"/>
      <c r="AK3739" s="76"/>
      <c r="AM3739" s="76"/>
      <c r="AN3739" s="76"/>
      <c r="AP3739" s="76"/>
      <c r="AQ3739" s="76"/>
      <c r="AS3739" s="76"/>
      <c r="AT3739" s="76"/>
      <c r="AV3739" s="76"/>
      <c r="AW3739" s="76"/>
      <c r="AY3739" s="76"/>
      <c r="AZ3739" s="76"/>
      <c r="BB3739" s="76"/>
      <c r="BC3739" s="76"/>
      <c r="BE3739" s="76"/>
      <c r="BF3739" s="76"/>
      <c r="BH3739" s="76"/>
      <c r="BI3739" s="76"/>
      <c r="BK3739" s="76"/>
      <c r="BL3739" s="76"/>
      <c r="BN3739" s="76"/>
      <c r="BO3739" s="76"/>
      <c r="BQ3739" s="76"/>
      <c r="BR3739" s="76"/>
      <c r="BT3739" s="76"/>
      <c r="BU3739" s="76"/>
      <c r="BW3739" s="76"/>
      <c r="BX3739" s="76"/>
    </row>
    <row r="3740" spans="1:76" ht="12.75" customHeight="1">
      <c r="A3740" s="2"/>
      <c r="B3740" s="2"/>
      <c r="C3740" s="2"/>
      <c r="D3740" s="75"/>
      <c r="F3740" s="76"/>
      <c r="G3740" s="76"/>
      <c r="I3740" s="76"/>
      <c r="J3740" s="76"/>
      <c r="L3740" s="76"/>
      <c r="M3740" s="76"/>
      <c r="O3740" s="76"/>
      <c r="P3740" s="76"/>
      <c r="R3740" s="76"/>
      <c r="S3740" s="76"/>
      <c r="U3740" s="76"/>
      <c r="V3740" s="76"/>
      <c r="X3740" s="76"/>
      <c r="Y3740" s="76"/>
      <c r="AA3740" s="76"/>
      <c r="AB3740" s="76"/>
      <c r="AD3740" s="76"/>
      <c r="AE3740" s="76"/>
      <c r="AG3740" s="76"/>
      <c r="AH3740" s="76"/>
      <c r="AJ3740" s="76"/>
      <c r="AK3740" s="76"/>
      <c r="AM3740" s="76"/>
      <c r="AN3740" s="76"/>
      <c r="AP3740" s="76"/>
      <c r="AQ3740" s="76"/>
      <c r="AS3740" s="76"/>
      <c r="AT3740" s="76"/>
      <c r="AV3740" s="76"/>
      <c r="AW3740" s="76"/>
      <c r="AY3740" s="76"/>
      <c r="AZ3740" s="76"/>
      <c r="BB3740" s="76"/>
      <c r="BC3740" s="76"/>
      <c r="BE3740" s="76"/>
      <c r="BF3740" s="76"/>
      <c r="BH3740" s="76"/>
      <c r="BI3740" s="76"/>
      <c r="BK3740" s="76"/>
      <c r="BL3740" s="76"/>
      <c r="BN3740" s="76"/>
      <c r="BO3740" s="76"/>
      <c r="BQ3740" s="76"/>
      <c r="BR3740" s="76"/>
      <c r="BT3740" s="76"/>
      <c r="BU3740" s="76"/>
      <c r="BW3740" s="76"/>
      <c r="BX3740" s="76"/>
    </row>
    <row r="3741" spans="1:76" ht="12.75" customHeight="1">
      <c r="A3741" s="2"/>
      <c r="B3741" s="2"/>
      <c r="C3741" s="2"/>
      <c r="D3741" s="75"/>
      <c r="F3741" s="76"/>
      <c r="G3741" s="76"/>
      <c r="I3741" s="76"/>
      <c r="J3741" s="76"/>
      <c r="L3741" s="76"/>
      <c r="M3741" s="76"/>
      <c r="O3741" s="76"/>
      <c r="P3741" s="76"/>
      <c r="R3741" s="76"/>
      <c r="S3741" s="76"/>
      <c r="U3741" s="76"/>
      <c r="V3741" s="76"/>
      <c r="X3741" s="76"/>
      <c r="Y3741" s="76"/>
      <c r="AA3741" s="76"/>
      <c r="AB3741" s="76"/>
      <c r="AD3741" s="76"/>
      <c r="AE3741" s="76"/>
      <c r="AG3741" s="76"/>
      <c r="AH3741" s="76"/>
      <c r="AJ3741" s="76"/>
      <c r="AK3741" s="76"/>
      <c r="AM3741" s="76"/>
      <c r="AN3741" s="76"/>
      <c r="AP3741" s="76"/>
      <c r="AQ3741" s="76"/>
      <c r="AS3741" s="76"/>
      <c r="AT3741" s="76"/>
      <c r="AV3741" s="76"/>
      <c r="AW3741" s="76"/>
      <c r="AY3741" s="76"/>
      <c r="AZ3741" s="76"/>
      <c r="BB3741" s="76"/>
      <c r="BC3741" s="76"/>
      <c r="BE3741" s="76"/>
      <c r="BF3741" s="76"/>
      <c r="BH3741" s="76"/>
      <c r="BI3741" s="76"/>
      <c r="BK3741" s="76"/>
      <c r="BL3741" s="76"/>
      <c r="BN3741" s="76"/>
      <c r="BO3741" s="76"/>
      <c r="BQ3741" s="76"/>
      <c r="BR3741" s="76"/>
      <c r="BT3741" s="76"/>
      <c r="BU3741" s="76"/>
      <c r="BW3741" s="76"/>
      <c r="BX3741" s="76"/>
    </row>
    <row r="3742" spans="1:76" ht="12.75" customHeight="1">
      <c r="A3742" s="2"/>
      <c r="B3742" s="2"/>
      <c r="C3742" s="2"/>
      <c r="D3742" s="75"/>
      <c r="F3742" s="76"/>
      <c r="G3742" s="76"/>
      <c r="I3742" s="76"/>
      <c r="J3742" s="76"/>
      <c r="L3742" s="76"/>
      <c r="M3742" s="76"/>
      <c r="O3742" s="76"/>
      <c r="P3742" s="76"/>
      <c r="R3742" s="76"/>
      <c r="S3742" s="76"/>
      <c r="U3742" s="76"/>
      <c r="V3742" s="76"/>
      <c r="X3742" s="76"/>
      <c r="Y3742" s="76"/>
      <c r="AA3742" s="76"/>
      <c r="AB3742" s="76"/>
      <c r="AD3742" s="76"/>
      <c r="AE3742" s="76"/>
      <c r="AG3742" s="76"/>
      <c r="AH3742" s="76"/>
      <c r="AJ3742" s="76"/>
      <c r="AK3742" s="76"/>
      <c r="AM3742" s="76"/>
      <c r="AN3742" s="76"/>
      <c r="AP3742" s="76"/>
      <c r="AQ3742" s="76"/>
      <c r="AS3742" s="76"/>
      <c r="AT3742" s="76"/>
      <c r="AV3742" s="76"/>
      <c r="AW3742" s="76"/>
      <c r="AY3742" s="76"/>
      <c r="AZ3742" s="76"/>
      <c r="BB3742" s="76"/>
      <c r="BC3742" s="76"/>
      <c r="BE3742" s="76"/>
      <c r="BF3742" s="76"/>
      <c r="BH3742" s="76"/>
      <c r="BI3742" s="76"/>
      <c r="BK3742" s="76"/>
      <c r="BL3742" s="76"/>
      <c r="BN3742" s="76"/>
      <c r="BO3742" s="76"/>
      <c r="BQ3742" s="76"/>
      <c r="BR3742" s="76"/>
      <c r="BT3742" s="76"/>
      <c r="BU3742" s="76"/>
      <c r="BW3742" s="76"/>
      <c r="BX3742" s="76"/>
    </row>
    <row r="3743" spans="1:76" ht="12.75" customHeight="1">
      <c r="A3743" s="2"/>
      <c r="B3743" s="2"/>
      <c r="C3743" s="2"/>
      <c r="D3743" s="75"/>
      <c r="F3743" s="76"/>
      <c r="G3743" s="76"/>
      <c r="I3743" s="76"/>
      <c r="J3743" s="76"/>
      <c r="L3743" s="76"/>
      <c r="M3743" s="76"/>
      <c r="O3743" s="76"/>
      <c r="P3743" s="76"/>
      <c r="R3743" s="76"/>
      <c r="S3743" s="76"/>
      <c r="U3743" s="76"/>
      <c r="V3743" s="76"/>
      <c r="X3743" s="76"/>
      <c r="Y3743" s="76"/>
      <c r="AA3743" s="76"/>
      <c r="AB3743" s="76"/>
      <c r="AD3743" s="76"/>
      <c r="AE3743" s="76"/>
      <c r="AG3743" s="76"/>
      <c r="AH3743" s="76"/>
      <c r="AJ3743" s="76"/>
      <c r="AK3743" s="76"/>
      <c r="AM3743" s="76"/>
      <c r="AN3743" s="76"/>
      <c r="AP3743" s="76"/>
      <c r="AQ3743" s="76"/>
      <c r="AS3743" s="76"/>
      <c r="AT3743" s="76"/>
      <c r="AV3743" s="76"/>
      <c r="AW3743" s="76"/>
      <c r="AY3743" s="76"/>
      <c r="AZ3743" s="76"/>
      <c r="BB3743" s="76"/>
      <c r="BC3743" s="76"/>
      <c r="BE3743" s="76"/>
      <c r="BF3743" s="76"/>
      <c r="BH3743" s="76"/>
      <c r="BI3743" s="76"/>
      <c r="BK3743" s="76"/>
      <c r="BL3743" s="76"/>
      <c r="BN3743" s="76"/>
      <c r="BO3743" s="76"/>
      <c r="BQ3743" s="76"/>
      <c r="BR3743" s="76"/>
      <c r="BT3743" s="76"/>
      <c r="BU3743" s="76"/>
      <c r="BW3743" s="76"/>
      <c r="BX3743" s="76"/>
    </row>
    <row r="3744" spans="1:76" ht="12.75" customHeight="1">
      <c r="A3744" s="2"/>
      <c r="B3744" s="2"/>
      <c r="C3744" s="2"/>
      <c r="D3744" s="75"/>
      <c r="F3744" s="76"/>
      <c r="G3744" s="76"/>
      <c r="I3744" s="76"/>
      <c r="J3744" s="76"/>
      <c r="L3744" s="76"/>
      <c r="M3744" s="76"/>
      <c r="O3744" s="76"/>
      <c r="P3744" s="76"/>
      <c r="R3744" s="76"/>
      <c r="S3744" s="76"/>
      <c r="U3744" s="76"/>
      <c r="V3744" s="76"/>
      <c r="X3744" s="76"/>
      <c r="Y3744" s="76"/>
      <c r="AA3744" s="76"/>
      <c r="AB3744" s="76"/>
      <c r="AD3744" s="76"/>
      <c r="AE3744" s="76"/>
      <c r="AG3744" s="76"/>
      <c r="AH3744" s="76"/>
      <c r="AJ3744" s="76"/>
      <c r="AK3744" s="76"/>
      <c r="AM3744" s="76"/>
      <c r="AN3744" s="76"/>
      <c r="AP3744" s="76"/>
      <c r="AQ3744" s="76"/>
      <c r="AS3744" s="76"/>
      <c r="AT3744" s="76"/>
      <c r="AV3744" s="76"/>
      <c r="AW3744" s="76"/>
      <c r="AY3744" s="76"/>
      <c r="AZ3744" s="76"/>
      <c r="BB3744" s="76"/>
      <c r="BC3744" s="76"/>
      <c r="BE3744" s="76"/>
      <c r="BF3744" s="76"/>
      <c r="BH3744" s="76"/>
      <c r="BI3744" s="76"/>
      <c r="BK3744" s="76"/>
      <c r="BL3744" s="76"/>
      <c r="BN3744" s="76"/>
      <c r="BO3744" s="76"/>
      <c r="BQ3744" s="76"/>
      <c r="BR3744" s="76"/>
      <c r="BT3744" s="76"/>
      <c r="BU3744" s="76"/>
      <c r="BW3744" s="76"/>
      <c r="BX3744" s="76"/>
    </row>
    <row r="3745" spans="1:76" ht="12.75" customHeight="1">
      <c r="A3745" s="2"/>
      <c r="B3745" s="2"/>
      <c r="C3745" s="2"/>
      <c r="D3745" s="75"/>
      <c r="F3745" s="76"/>
      <c r="G3745" s="76"/>
      <c r="I3745" s="76"/>
      <c r="J3745" s="76"/>
      <c r="L3745" s="76"/>
      <c r="M3745" s="76"/>
      <c r="O3745" s="76"/>
      <c r="P3745" s="76"/>
      <c r="R3745" s="76"/>
      <c r="S3745" s="76"/>
      <c r="U3745" s="76"/>
      <c r="V3745" s="76"/>
      <c r="X3745" s="76"/>
      <c r="Y3745" s="76"/>
      <c r="AA3745" s="76"/>
      <c r="AB3745" s="76"/>
      <c r="AD3745" s="76"/>
      <c r="AE3745" s="76"/>
      <c r="AG3745" s="76"/>
      <c r="AH3745" s="76"/>
      <c r="AJ3745" s="76"/>
      <c r="AK3745" s="76"/>
      <c r="AM3745" s="76"/>
      <c r="AN3745" s="76"/>
      <c r="AP3745" s="76"/>
      <c r="AQ3745" s="76"/>
      <c r="AS3745" s="76"/>
      <c r="AT3745" s="76"/>
      <c r="AV3745" s="76"/>
      <c r="AW3745" s="76"/>
      <c r="AY3745" s="76"/>
      <c r="AZ3745" s="76"/>
      <c r="BB3745" s="76"/>
      <c r="BC3745" s="76"/>
      <c r="BE3745" s="76"/>
      <c r="BF3745" s="76"/>
      <c r="BH3745" s="76"/>
      <c r="BI3745" s="76"/>
      <c r="BK3745" s="76"/>
      <c r="BL3745" s="76"/>
      <c r="BN3745" s="76"/>
      <c r="BO3745" s="76"/>
      <c r="BQ3745" s="76"/>
      <c r="BR3745" s="76"/>
      <c r="BT3745" s="76"/>
      <c r="BU3745" s="76"/>
      <c r="BW3745" s="76"/>
      <c r="BX3745" s="76"/>
    </row>
    <row r="3746" spans="1:76" ht="12.75" customHeight="1">
      <c r="A3746" s="2"/>
      <c r="B3746" s="2"/>
      <c r="C3746" s="2"/>
      <c r="D3746" s="75"/>
      <c r="F3746" s="76"/>
      <c r="G3746" s="76"/>
      <c r="I3746" s="76"/>
      <c r="J3746" s="76"/>
      <c r="L3746" s="76"/>
      <c r="M3746" s="76"/>
      <c r="O3746" s="76"/>
      <c r="P3746" s="76"/>
      <c r="R3746" s="76"/>
      <c r="S3746" s="76"/>
      <c r="U3746" s="76"/>
      <c r="V3746" s="76"/>
      <c r="X3746" s="76"/>
      <c r="Y3746" s="76"/>
      <c r="AA3746" s="76"/>
      <c r="AB3746" s="76"/>
      <c r="AD3746" s="76"/>
      <c r="AE3746" s="76"/>
      <c r="AG3746" s="76"/>
      <c r="AH3746" s="76"/>
      <c r="AJ3746" s="76"/>
      <c r="AK3746" s="76"/>
      <c r="AM3746" s="76"/>
      <c r="AN3746" s="76"/>
      <c r="AP3746" s="76"/>
      <c r="AQ3746" s="76"/>
      <c r="AS3746" s="76"/>
      <c r="AT3746" s="76"/>
      <c r="AV3746" s="76"/>
      <c r="AW3746" s="76"/>
      <c r="AY3746" s="76"/>
      <c r="AZ3746" s="76"/>
      <c r="BB3746" s="76"/>
      <c r="BC3746" s="76"/>
      <c r="BE3746" s="76"/>
      <c r="BF3746" s="76"/>
      <c r="BH3746" s="76"/>
      <c r="BI3746" s="76"/>
      <c r="BK3746" s="76"/>
      <c r="BL3746" s="76"/>
      <c r="BN3746" s="76"/>
      <c r="BO3746" s="76"/>
      <c r="BQ3746" s="76"/>
      <c r="BR3746" s="76"/>
      <c r="BT3746" s="76"/>
      <c r="BU3746" s="76"/>
      <c r="BW3746" s="76"/>
      <c r="BX3746" s="76"/>
    </row>
    <row r="3747" spans="1:76" ht="12.75" customHeight="1">
      <c r="A3747" s="2"/>
      <c r="B3747" s="2"/>
      <c r="C3747" s="2"/>
      <c r="D3747" s="75"/>
      <c r="F3747" s="76"/>
      <c r="G3747" s="76"/>
      <c r="I3747" s="76"/>
      <c r="J3747" s="76"/>
      <c r="L3747" s="76"/>
      <c r="M3747" s="76"/>
      <c r="O3747" s="76"/>
      <c r="P3747" s="76"/>
      <c r="R3747" s="76"/>
      <c r="S3747" s="76"/>
      <c r="U3747" s="76"/>
      <c r="V3747" s="76"/>
      <c r="X3747" s="76"/>
      <c r="Y3747" s="76"/>
      <c r="AA3747" s="76"/>
      <c r="AB3747" s="76"/>
      <c r="AD3747" s="76"/>
      <c r="AE3747" s="76"/>
      <c r="AG3747" s="76"/>
      <c r="AH3747" s="76"/>
      <c r="AJ3747" s="76"/>
      <c r="AK3747" s="76"/>
      <c r="AM3747" s="76"/>
      <c r="AN3747" s="76"/>
      <c r="AP3747" s="76"/>
      <c r="AQ3747" s="76"/>
      <c r="AS3747" s="76"/>
      <c r="AT3747" s="76"/>
      <c r="AV3747" s="76"/>
      <c r="AW3747" s="76"/>
      <c r="AY3747" s="76"/>
      <c r="AZ3747" s="76"/>
      <c r="BB3747" s="76"/>
      <c r="BC3747" s="76"/>
      <c r="BE3747" s="76"/>
      <c r="BF3747" s="76"/>
      <c r="BH3747" s="76"/>
      <c r="BI3747" s="76"/>
      <c r="BK3747" s="76"/>
      <c r="BL3747" s="76"/>
      <c r="BN3747" s="76"/>
      <c r="BO3747" s="76"/>
      <c r="BQ3747" s="76"/>
      <c r="BR3747" s="76"/>
      <c r="BT3747" s="76"/>
      <c r="BU3747" s="76"/>
      <c r="BW3747" s="76"/>
      <c r="BX3747" s="76"/>
    </row>
    <row r="3748" spans="1:76" ht="12.75" customHeight="1">
      <c r="A3748" s="2"/>
      <c r="B3748" s="2"/>
      <c r="C3748" s="2"/>
      <c r="D3748" s="75"/>
      <c r="F3748" s="76"/>
      <c r="G3748" s="76"/>
      <c r="I3748" s="76"/>
      <c r="J3748" s="76"/>
      <c r="L3748" s="76"/>
      <c r="M3748" s="76"/>
      <c r="O3748" s="76"/>
      <c r="P3748" s="76"/>
      <c r="R3748" s="76"/>
      <c r="S3748" s="76"/>
      <c r="U3748" s="76"/>
      <c r="V3748" s="76"/>
      <c r="X3748" s="76"/>
      <c r="Y3748" s="76"/>
      <c r="AA3748" s="76"/>
      <c r="AB3748" s="76"/>
      <c r="AD3748" s="76"/>
      <c r="AE3748" s="76"/>
      <c r="AG3748" s="76"/>
      <c r="AH3748" s="76"/>
      <c r="AJ3748" s="76"/>
      <c r="AK3748" s="76"/>
      <c r="AM3748" s="76"/>
      <c r="AN3748" s="76"/>
      <c r="AP3748" s="76"/>
      <c r="AQ3748" s="76"/>
      <c r="AS3748" s="76"/>
      <c r="AT3748" s="76"/>
      <c r="AV3748" s="76"/>
      <c r="AW3748" s="76"/>
      <c r="AY3748" s="76"/>
      <c r="AZ3748" s="76"/>
      <c r="BB3748" s="76"/>
      <c r="BC3748" s="76"/>
      <c r="BE3748" s="76"/>
      <c r="BF3748" s="76"/>
      <c r="BH3748" s="76"/>
      <c r="BI3748" s="76"/>
      <c r="BK3748" s="76"/>
      <c r="BL3748" s="76"/>
      <c r="BN3748" s="76"/>
      <c r="BO3748" s="76"/>
      <c r="BQ3748" s="76"/>
      <c r="BR3748" s="76"/>
      <c r="BT3748" s="76"/>
      <c r="BU3748" s="76"/>
      <c r="BW3748" s="76"/>
      <c r="BX3748" s="76"/>
    </row>
    <row r="3749" spans="1:76" ht="12.75" customHeight="1">
      <c r="A3749" s="2"/>
      <c r="B3749" s="2"/>
      <c r="C3749" s="2"/>
      <c r="D3749" s="75"/>
      <c r="F3749" s="76"/>
      <c r="G3749" s="76"/>
      <c r="I3749" s="76"/>
      <c r="J3749" s="76"/>
      <c r="L3749" s="76"/>
      <c r="M3749" s="76"/>
      <c r="O3749" s="76"/>
      <c r="P3749" s="76"/>
      <c r="R3749" s="76"/>
      <c r="S3749" s="76"/>
      <c r="U3749" s="76"/>
      <c r="V3749" s="76"/>
      <c r="X3749" s="76"/>
      <c r="Y3749" s="76"/>
      <c r="AA3749" s="76"/>
      <c r="AB3749" s="76"/>
      <c r="AD3749" s="76"/>
      <c r="AE3749" s="76"/>
      <c r="AG3749" s="76"/>
      <c r="AH3749" s="76"/>
      <c r="AJ3749" s="76"/>
      <c r="AK3749" s="76"/>
      <c r="AM3749" s="76"/>
      <c r="AN3749" s="76"/>
      <c r="AP3749" s="76"/>
      <c r="AQ3749" s="76"/>
      <c r="AS3749" s="76"/>
      <c r="AT3749" s="76"/>
      <c r="AV3749" s="76"/>
      <c r="AW3749" s="76"/>
      <c r="AY3749" s="76"/>
      <c r="AZ3749" s="76"/>
      <c r="BB3749" s="76"/>
      <c r="BC3749" s="76"/>
      <c r="BE3749" s="76"/>
      <c r="BF3749" s="76"/>
      <c r="BH3749" s="76"/>
      <c r="BI3749" s="76"/>
      <c r="BK3749" s="76"/>
      <c r="BL3749" s="76"/>
      <c r="BN3749" s="76"/>
      <c r="BO3749" s="76"/>
      <c r="BQ3749" s="76"/>
      <c r="BR3749" s="76"/>
      <c r="BT3749" s="76"/>
      <c r="BU3749" s="76"/>
      <c r="BW3749" s="76"/>
      <c r="BX3749" s="76"/>
    </row>
    <row r="3750" spans="1:76" ht="12.75" customHeight="1">
      <c r="A3750" s="2"/>
      <c r="B3750" s="2"/>
      <c r="C3750" s="2"/>
      <c r="D3750" s="75"/>
      <c r="F3750" s="76"/>
      <c r="G3750" s="76"/>
      <c r="I3750" s="76"/>
      <c r="J3750" s="76"/>
      <c r="L3750" s="76"/>
      <c r="M3750" s="76"/>
      <c r="O3750" s="76"/>
      <c r="P3750" s="76"/>
      <c r="R3750" s="76"/>
      <c r="S3750" s="76"/>
      <c r="U3750" s="76"/>
      <c r="V3750" s="76"/>
      <c r="X3750" s="76"/>
      <c r="Y3750" s="76"/>
      <c r="AA3750" s="76"/>
      <c r="AB3750" s="76"/>
      <c r="AD3750" s="76"/>
      <c r="AE3750" s="76"/>
      <c r="AG3750" s="76"/>
      <c r="AH3750" s="76"/>
      <c r="AJ3750" s="76"/>
      <c r="AK3750" s="76"/>
      <c r="AM3750" s="76"/>
      <c r="AN3750" s="76"/>
      <c r="AP3750" s="76"/>
      <c r="AQ3750" s="76"/>
      <c r="AS3750" s="76"/>
      <c r="AT3750" s="76"/>
      <c r="AV3750" s="76"/>
      <c r="AW3750" s="76"/>
      <c r="AY3750" s="76"/>
      <c r="AZ3750" s="76"/>
      <c r="BB3750" s="76"/>
      <c r="BC3750" s="76"/>
      <c r="BE3750" s="76"/>
      <c r="BF3750" s="76"/>
      <c r="BH3750" s="76"/>
      <c r="BI3750" s="76"/>
      <c r="BK3750" s="76"/>
      <c r="BL3750" s="76"/>
      <c r="BN3750" s="76"/>
      <c r="BO3750" s="76"/>
      <c r="BQ3750" s="76"/>
      <c r="BR3750" s="76"/>
      <c r="BT3750" s="76"/>
      <c r="BU3750" s="76"/>
      <c r="BW3750" s="76"/>
      <c r="BX3750" s="76"/>
    </row>
    <row r="3751" spans="1:76" ht="12.75" customHeight="1">
      <c r="A3751" s="2"/>
      <c r="B3751" s="2"/>
      <c r="C3751" s="2"/>
      <c r="D3751" s="75"/>
      <c r="F3751" s="76"/>
      <c r="G3751" s="76"/>
      <c r="I3751" s="76"/>
      <c r="J3751" s="76"/>
      <c r="L3751" s="76"/>
      <c r="M3751" s="76"/>
      <c r="O3751" s="76"/>
      <c r="P3751" s="76"/>
      <c r="R3751" s="76"/>
      <c r="S3751" s="76"/>
      <c r="U3751" s="76"/>
      <c r="V3751" s="76"/>
      <c r="X3751" s="76"/>
      <c r="Y3751" s="76"/>
      <c r="AA3751" s="76"/>
      <c r="AB3751" s="76"/>
      <c r="AD3751" s="76"/>
      <c r="AE3751" s="76"/>
      <c r="AG3751" s="76"/>
      <c r="AH3751" s="76"/>
      <c r="AJ3751" s="76"/>
      <c r="AK3751" s="76"/>
      <c r="AM3751" s="76"/>
      <c r="AN3751" s="76"/>
      <c r="AP3751" s="76"/>
      <c r="AQ3751" s="76"/>
      <c r="AS3751" s="76"/>
      <c r="AT3751" s="76"/>
      <c r="AV3751" s="76"/>
      <c r="AW3751" s="76"/>
      <c r="AY3751" s="76"/>
      <c r="AZ3751" s="76"/>
      <c r="BB3751" s="76"/>
      <c r="BC3751" s="76"/>
      <c r="BE3751" s="76"/>
      <c r="BF3751" s="76"/>
      <c r="BH3751" s="76"/>
      <c r="BI3751" s="76"/>
      <c r="BK3751" s="76"/>
      <c r="BL3751" s="76"/>
      <c r="BN3751" s="76"/>
      <c r="BO3751" s="76"/>
      <c r="BQ3751" s="76"/>
      <c r="BR3751" s="76"/>
      <c r="BT3751" s="76"/>
      <c r="BU3751" s="76"/>
      <c r="BW3751" s="76"/>
      <c r="BX3751" s="76"/>
    </row>
    <row r="3752" spans="1:76" ht="12.75" customHeight="1">
      <c r="A3752" s="2"/>
      <c r="B3752" s="2"/>
      <c r="C3752" s="2"/>
      <c r="D3752" s="75"/>
      <c r="F3752" s="76"/>
      <c r="G3752" s="76"/>
      <c r="I3752" s="76"/>
      <c r="J3752" s="76"/>
      <c r="L3752" s="76"/>
      <c r="M3752" s="76"/>
      <c r="O3752" s="76"/>
      <c r="P3752" s="76"/>
      <c r="R3752" s="76"/>
      <c r="S3752" s="76"/>
      <c r="U3752" s="76"/>
      <c r="V3752" s="76"/>
      <c r="X3752" s="76"/>
      <c r="Y3752" s="76"/>
      <c r="AA3752" s="76"/>
      <c r="AB3752" s="76"/>
      <c r="AD3752" s="76"/>
      <c r="AE3752" s="76"/>
      <c r="AG3752" s="76"/>
      <c r="AH3752" s="76"/>
      <c r="AJ3752" s="76"/>
      <c r="AK3752" s="76"/>
      <c r="AM3752" s="76"/>
      <c r="AN3752" s="76"/>
      <c r="AP3752" s="76"/>
      <c r="AQ3752" s="76"/>
      <c r="AS3752" s="76"/>
      <c r="AT3752" s="76"/>
      <c r="AV3752" s="76"/>
      <c r="AW3752" s="76"/>
      <c r="AY3752" s="76"/>
      <c r="AZ3752" s="76"/>
      <c r="BB3752" s="76"/>
      <c r="BC3752" s="76"/>
      <c r="BE3752" s="76"/>
      <c r="BF3752" s="76"/>
      <c r="BH3752" s="76"/>
      <c r="BI3752" s="76"/>
      <c r="BK3752" s="76"/>
      <c r="BL3752" s="76"/>
      <c r="BN3752" s="76"/>
      <c r="BO3752" s="76"/>
      <c r="BQ3752" s="76"/>
      <c r="BR3752" s="76"/>
      <c r="BT3752" s="76"/>
      <c r="BU3752" s="76"/>
      <c r="BW3752" s="76"/>
      <c r="BX3752" s="76"/>
    </row>
    <row r="3753" spans="1:76" ht="12.75" customHeight="1">
      <c r="A3753" s="2"/>
      <c r="B3753" s="2"/>
      <c r="C3753" s="2"/>
      <c r="D3753" s="75"/>
      <c r="F3753" s="76"/>
      <c r="G3753" s="76"/>
      <c r="I3753" s="76"/>
      <c r="J3753" s="76"/>
      <c r="L3753" s="76"/>
      <c r="M3753" s="76"/>
      <c r="O3753" s="76"/>
      <c r="P3753" s="76"/>
      <c r="R3753" s="76"/>
      <c r="S3753" s="76"/>
      <c r="U3753" s="76"/>
      <c r="V3753" s="76"/>
      <c r="X3753" s="76"/>
      <c r="Y3753" s="76"/>
      <c r="AA3753" s="76"/>
      <c r="AB3753" s="76"/>
      <c r="AD3753" s="76"/>
      <c r="AE3753" s="76"/>
      <c r="AG3753" s="76"/>
      <c r="AH3753" s="76"/>
      <c r="AJ3753" s="76"/>
      <c r="AK3753" s="76"/>
      <c r="AM3753" s="76"/>
      <c r="AN3753" s="76"/>
      <c r="AP3753" s="76"/>
      <c r="AQ3753" s="76"/>
      <c r="AS3753" s="76"/>
      <c r="AT3753" s="76"/>
      <c r="AV3753" s="76"/>
      <c r="AW3753" s="76"/>
      <c r="AY3753" s="76"/>
      <c r="AZ3753" s="76"/>
      <c r="BB3753" s="76"/>
      <c r="BC3753" s="76"/>
      <c r="BE3753" s="76"/>
      <c r="BF3753" s="76"/>
      <c r="BH3753" s="76"/>
      <c r="BI3753" s="76"/>
      <c r="BK3753" s="76"/>
      <c r="BL3753" s="76"/>
      <c r="BN3753" s="76"/>
      <c r="BO3753" s="76"/>
      <c r="BQ3753" s="76"/>
      <c r="BR3753" s="76"/>
      <c r="BT3753" s="76"/>
      <c r="BU3753" s="76"/>
      <c r="BW3753" s="76"/>
      <c r="BX3753" s="76"/>
    </row>
    <row r="3754" spans="1:76" ht="12.75" customHeight="1">
      <c r="A3754" s="2"/>
      <c r="B3754" s="2"/>
      <c r="C3754" s="2"/>
      <c r="D3754" s="75"/>
      <c r="F3754" s="76"/>
      <c r="G3754" s="76"/>
      <c r="I3754" s="76"/>
      <c r="J3754" s="76"/>
      <c r="L3754" s="76"/>
      <c r="M3754" s="76"/>
      <c r="O3754" s="76"/>
      <c r="P3754" s="76"/>
      <c r="R3754" s="76"/>
      <c r="S3754" s="76"/>
      <c r="U3754" s="76"/>
      <c r="V3754" s="76"/>
      <c r="X3754" s="76"/>
      <c r="Y3754" s="76"/>
      <c r="AA3754" s="76"/>
      <c r="AB3754" s="76"/>
      <c r="AD3754" s="76"/>
      <c r="AE3754" s="76"/>
      <c r="AG3754" s="76"/>
      <c r="AH3754" s="76"/>
      <c r="AJ3754" s="76"/>
      <c r="AK3754" s="76"/>
      <c r="AM3754" s="76"/>
      <c r="AN3754" s="76"/>
      <c r="AP3754" s="76"/>
      <c r="AQ3754" s="76"/>
      <c r="AS3754" s="76"/>
      <c r="AT3754" s="76"/>
      <c r="AV3754" s="76"/>
      <c r="AW3754" s="76"/>
      <c r="AY3754" s="76"/>
      <c r="AZ3754" s="76"/>
      <c r="BB3754" s="76"/>
      <c r="BC3754" s="76"/>
      <c r="BE3754" s="76"/>
      <c r="BF3754" s="76"/>
      <c r="BH3754" s="76"/>
      <c r="BI3754" s="76"/>
      <c r="BK3754" s="76"/>
      <c r="BL3754" s="76"/>
      <c r="BN3754" s="76"/>
      <c r="BO3754" s="76"/>
      <c r="BQ3754" s="76"/>
      <c r="BR3754" s="76"/>
      <c r="BT3754" s="76"/>
      <c r="BU3754" s="76"/>
      <c r="BW3754" s="76"/>
      <c r="BX3754" s="76"/>
    </row>
    <row r="3755" spans="1:76" ht="12.75" customHeight="1">
      <c r="A3755" s="2"/>
      <c r="B3755" s="2"/>
      <c r="C3755" s="2"/>
      <c r="D3755" s="75"/>
      <c r="F3755" s="76"/>
      <c r="G3755" s="76"/>
      <c r="I3755" s="76"/>
      <c r="J3755" s="76"/>
      <c r="L3755" s="76"/>
      <c r="M3755" s="76"/>
      <c r="O3755" s="76"/>
      <c r="P3755" s="76"/>
      <c r="R3755" s="76"/>
      <c r="S3755" s="76"/>
      <c r="U3755" s="76"/>
      <c r="V3755" s="76"/>
      <c r="X3755" s="76"/>
      <c r="Y3755" s="76"/>
      <c r="AA3755" s="76"/>
      <c r="AB3755" s="76"/>
      <c r="AD3755" s="76"/>
      <c r="AE3755" s="76"/>
      <c r="AG3755" s="76"/>
      <c r="AH3755" s="76"/>
      <c r="AJ3755" s="76"/>
      <c r="AK3755" s="76"/>
      <c r="AM3755" s="76"/>
      <c r="AN3755" s="76"/>
      <c r="AP3755" s="76"/>
      <c r="AQ3755" s="76"/>
      <c r="AS3755" s="76"/>
      <c r="AT3755" s="76"/>
      <c r="AV3755" s="76"/>
      <c r="AW3755" s="76"/>
      <c r="AY3755" s="76"/>
      <c r="AZ3755" s="76"/>
      <c r="BB3755" s="76"/>
      <c r="BC3755" s="76"/>
      <c r="BE3755" s="76"/>
      <c r="BF3755" s="76"/>
      <c r="BH3755" s="76"/>
      <c r="BI3755" s="76"/>
      <c r="BK3755" s="76"/>
      <c r="BL3755" s="76"/>
      <c r="BN3755" s="76"/>
      <c r="BO3755" s="76"/>
      <c r="BQ3755" s="76"/>
      <c r="BR3755" s="76"/>
      <c r="BT3755" s="76"/>
      <c r="BU3755" s="76"/>
      <c r="BW3755" s="76"/>
      <c r="BX3755" s="76"/>
    </row>
    <row r="3756" spans="1:76" ht="12.75" customHeight="1">
      <c r="A3756" s="2"/>
      <c r="B3756" s="2"/>
      <c r="C3756" s="2"/>
      <c r="D3756" s="75"/>
      <c r="F3756" s="76"/>
      <c r="G3756" s="76"/>
      <c r="I3756" s="76"/>
      <c r="J3756" s="76"/>
      <c r="L3756" s="76"/>
      <c r="M3756" s="76"/>
      <c r="O3756" s="76"/>
      <c r="P3756" s="76"/>
      <c r="R3756" s="76"/>
      <c r="S3756" s="76"/>
      <c r="U3756" s="76"/>
      <c r="V3756" s="76"/>
      <c r="X3756" s="76"/>
      <c r="Y3756" s="76"/>
      <c r="AA3756" s="76"/>
      <c r="AB3756" s="76"/>
      <c r="AD3756" s="76"/>
      <c r="AE3756" s="76"/>
      <c r="AG3756" s="76"/>
      <c r="AH3756" s="76"/>
      <c r="AJ3756" s="76"/>
      <c r="AK3756" s="76"/>
      <c r="AM3756" s="76"/>
      <c r="AN3756" s="76"/>
      <c r="AP3756" s="76"/>
      <c r="AQ3756" s="76"/>
      <c r="AS3756" s="76"/>
      <c r="AT3756" s="76"/>
      <c r="AV3756" s="76"/>
      <c r="AW3756" s="76"/>
      <c r="AY3756" s="76"/>
      <c r="AZ3756" s="76"/>
      <c r="BB3756" s="76"/>
      <c r="BC3756" s="76"/>
      <c r="BE3756" s="76"/>
      <c r="BF3756" s="76"/>
      <c r="BH3756" s="76"/>
      <c r="BI3756" s="76"/>
      <c r="BK3756" s="76"/>
      <c r="BL3756" s="76"/>
      <c r="BN3756" s="76"/>
      <c r="BO3756" s="76"/>
      <c r="BQ3756" s="76"/>
      <c r="BR3756" s="76"/>
      <c r="BT3756" s="76"/>
      <c r="BU3756" s="76"/>
      <c r="BW3756" s="76"/>
      <c r="BX3756" s="76"/>
    </row>
    <row r="3757" spans="1:76" ht="12.75" customHeight="1">
      <c r="A3757" s="2"/>
      <c r="B3757" s="2"/>
      <c r="C3757" s="2"/>
      <c r="D3757" s="75"/>
      <c r="F3757" s="76"/>
      <c r="G3757" s="76"/>
      <c r="I3757" s="76"/>
      <c r="J3757" s="76"/>
      <c r="L3757" s="76"/>
      <c r="M3757" s="76"/>
      <c r="O3757" s="76"/>
      <c r="P3757" s="76"/>
      <c r="R3757" s="76"/>
      <c r="S3757" s="76"/>
      <c r="U3757" s="76"/>
      <c r="V3757" s="76"/>
      <c r="X3757" s="76"/>
      <c r="Y3757" s="76"/>
      <c r="AA3757" s="76"/>
      <c r="AB3757" s="76"/>
      <c r="AD3757" s="76"/>
      <c r="AE3757" s="76"/>
      <c r="AG3757" s="76"/>
      <c r="AH3757" s="76"/>
      <c r="AJ3757" s="76"/>
      <c r="AK3757" s="76"/>
      <c r="AM3757" s="76"/>
      <c r="AN3757" s="76"/>
      <c r="AP3757" s="76"/>
      <c r="AQ3757" s="76"/>
      <c r="AS3757" s="76"/>
      <c r="AT3757" s="76"/>
      <c r="AV3757" s="76"/>
      <c r="AW3757" s="76"/>
      <c r="AY3757" s="76"/>
      <c r="AZ3757" s="76"/>
      <c r="BB3757" s="76"/>
      <c r="BC3757" s="76"/>
      <c r="BE3757" s="76"/>
      <c r="BF3757" s="76"/>
      <c r="BH3757" s="76"/>
      <c r="BI3757" s="76"/>
      <c r="BK3757" s="76"/>
      <c r="BL3757" s="76"/>
      <c r="BN3757" s="76"/>
      <c r="BO3757" s="76"/>
      <c r="BQ3757" s="76"/>
      <c r="BR3757" s="76"/>
      <c r="BT3757" s="76"/>
      <c r="BU3757" s="76"/>
      <c r="BW3757" s="76"/>
      <c r="BX3757" s="76"/>
    </row>
    <row r="3758" spans="1:76" ht="12.75" customHeight="1">
      <c r="A3758" s="2"/>
      <c r="B3758" s="2"/>
      <c r="C3758" s="2"/>
      <c r="D3758" s="75"/>
      <c r="F3758" s="76"/>
      <c r="G3758" s="76"/>
      <c r="I3758" s="76"/>
      <c r="J3758" s="76"/>
      <c r="L3758" s="76"/>
      <c r="M3758" s="76"/>
      <c r="O3758" s="76"/>
      <c r="P3758" s="76"/>
      <c r="R3758" s="76"/>
      <c r="S3758" s="76"/>
      <c r="U3758" s="76"/>
      <c r="V3758" s="76"/>
      <c r="X3758" s="76"/>
      <c r="Y3758" s="76"/>
      <c r="AA3758" s="76"/>
      <c r="AB3758" s="76"/>
      <c r="AD3758" s="76"/>
      <c r="AE3758" s="76"/>
      <c r="AG3758" s="76"/>
      <c r="AH3758" s="76"/>
      <c r="AJ3758" s="76"/>
      <c r="AK3758" s="76"/>
      <c r="AM3758" s="76"/>
      <c r="AN3758" s="76"/>
      <c r="AP3758" s="76"/>
      <c r="AQ3758" s="76"/>
      <c r="AS3758" s="76"/>
      <c r="AT3758" s="76"/>
      <c r="AV3758" s="76"/>
      <c r="AW3758" s="76"/>
      <c r="AY3758" s="76"/>
      <c r="AZ3758" s="76"/>
      <c r="BB3758" s="76"/>
      <c r="BC3758" s="76"/>
      <c r="BE3758" s="76"/>
      <c r="BF3758" s="76"/>
      <c r="BH3758" s="76"/>
      <c r="BI3758" s="76"/>
      <c r="BK3758" s="76"/>
      <c r="BL3758" s="76"/>
      <c r="BN3758" s="76"/>
      <c r="BO3758" s="76"/>
      <c r="BQ3758" s="76"/>
      <c r="BR3758" s="76"/>
      <c r="BT3758" s="76"/>
      <c r="BU3758" s="76"/>
      <c r="BW3758" s="76"/>
      <c r="BX3758" s="76"/>
    </row>
    <row r="3759" spans="1:76" ht="12.75" customHeight="1">
      <c r="A3759" s="2"/>
      <c r="B3759" s="2"/>
      <c r="C3759" s="2"/>
      <c r="D3759" s="75"/>
      <c r="F3759" s="76"/>
      <c r="G3759" s="76"/>
      <c r="I3759" s="76"/>
      <c r="J3759" s="76"/>
      <c r="L3759" s="76"/>
      <c r="M3759" s="76"/>
      <c r="O3759" s="76"/>
      <c r="P3759" s="76"/>
      <c r="R3759" s="76"/>
      <c r="S3759" s="76"/>
      <c r="U3759" s="76"/>
      <c r="V3759" s="76"/>
      <c r="X3759" s="76"/>
      <c r="Y3759" s="76"/>
      <c r="AA3759" s="76"/>
      <c r="AB3759" s="76"/>
      <c r="AD3759" s="76"/>
      <c r="AE3759" s="76"/>
      <c r="AG3759" s="76"/>
      <c r="AH3759" s="76"/>
      <c r="AJ3759" s="76"/>
      <c r="AK3759" s="76"/>
      <c r="AM3759" s="76"/>
      <c r="AN3759" s="76"/>
      <c r="AP3759" s="76"/>
      <c r="AQ3759" s="76"/>
      <c r="AS3759" s="76"/>
      <c r="AT3759" s="76"/>
      <c r="AV3759" s="76"/>
      <c r="AW3759" s="76"/>
      <c r="AY3759" s="76"/>
      <c r="AZ3759" s="76"/>
      <c r="BB3759" s="76"/>
      <c r="BC3759" s="76"/>
      <c r="BE3759" s="76"/>
      <c r="BF3759" s="76"/>
      <c r="BH3759" s="76"/>
      <c r="BI3759" s="76"/>
      <c r="BK3759" s="76"/>
      <c r="BL3759" s="76"/>
      <c r="BN3759" s="76"/>
      <c r="BO3759" s="76"/>
      <c r="BQ3759" s="76"/>
      <c r="BR3759" s="76"/>
      <c r="BT3759" s="76"/>
      <c r="BU3759" s="76"/>
      <c r="BW3759" s="76"/>
      <c r="BX3759" s="76"/>
    </row>
    <row r="3760" spans="1:76" ht="12.75" customHeight="1">
      <c r="A3760" s="2"/>
      <c r="B3760" s="2"/>
      <c r="C3760" s="2"/>
      <c r="D3760" s="75"/>
      <c r="F3760" s="76"/>
      <c r="G3760" s="76"/>
      <c r="I3760" s="76"/>
      <c r="J3760" s="76"/>
      <c r="L3760" s="76"/>
      <c r="M3760" s="76"/>
      <c r="O3760" s="76"/>
      <c r="P3760" s="76"/>
      <c r="R3760" s="76"/>
      <c r="S3760" s="76"/>
      <c r="U3760" s="76"/>
      <c r="V3760" s="76"/>
      <c r="X3760" s="76"/>
      <c r="Y3760" s="76"/>
      <c r="AA3760" s="76"/>
      <c r="AB3760" s="76"/>
      <c r="AD3760" s="76"/>
      <c r="AE3760" s="76"/>
      <c r="AG3760" s="76"/>
      <c r="AH3760" s="76"/>
      <c r="AJ3760" s="76"/>
      <c r="AK3760" s="76"/>
      <c r="AM3760" s="76"/>
      <c r="AN3760" s="76"/>
      <c r="AP3760" s="76"/>
      <c r="AQ3760" s="76"/>
      <c r="AS3760" s="76"/>
      <c r="AT3760" s="76"/>
      <c r="AV3760" s="76"/>
      <c r="AW3760" s="76"/>
      <c r="AY3760" s="76"/>
      <c r="AZ3760" s="76"/>
      <c r="BB3760" s="76"/>
      <c r="BC3760" s="76"/>
      <c r="BE3760" s="76"/>
      <c r="BF3760" s="76"/>
      <c r="BH3760" s="76"/>
      <c r="BI3760" s="76"/>
      <c r="BK3760" s="76"/>
      <c r="BL3760" s="76"/>
      <c r="BN3760" s="76"/>
      <c r="BO3760" s="76"/>
      <c r="BQ3760" s="76"/>
      <c r="BR3760" s="76"/>
      <c r="BT3760" s="76"/>
      <c r="BU3760" s="76"/>
      <c r="BW3760" s="76"/>
      <c r="BX3760" s="76"/>
    </row>
    <row r="3761" spans="1:76" ht="12.75" customHeight="1">
      <c r="A3761" s="2"/>
      <c r="B3761" s="2"/>
      <c r="C3761" s="2"/>
      <c r="D3761" s="75"/>
      <c r="F3761" s="76"/>
      <c r="G3761" s="76"/>
      <c r="I3761" s="76"/>
      <c r="J3761" s="76"/>
      <c r="L3761" s="76"/>
      <c r="M3761" s="76"/>
      <c r="O3761" s="76"/>
      <c r="P3761" s="76"/>
      <c r="R3761" s="76"/>
      <c r="S3761" s="76"/>
      <c r="U3761" s="76"/>
      <c r="V3761" s="76"/>
      <c r="X3761" s="76"/>
      <c r="Y3761" s="76"/>
      <c r="AA3761" s="76"/>
      <c r="AB3761" s="76"/>
      <c r="AD3761" s="76"/>
      <c r="AE3761" s="76"/>
      <c r="AG3761" s="76"/>
      <c r="AH3761" s="76"/>
      <c r="AJ3761" s="76"/>
      <c r="AK3761" s="76"/>
      <c r="AM3761" s="76"/>
      <c r="AN3761" s="76"/>
      <c r="AP3761" s="76"/>
      <c r="AQ3761" s="76"/>
      <c r="AS3761" s="76"/>
      <c r="AT3761" s="76"/>
      <c r="AV3761" s="76"/>
      <c r="AW3761" s="76"/>
      <c r="AY3761" s="76"/>
      <c r="AZ3761" s="76"/>
      <c r="BB3761" s="76"/>
      <c r="BC3761" s="76"/>
      <c r="BE3761" s="76"/>
      <c r="BF3761" s="76"/>
      <c r="BH3761" s="76"/>
      <c r="BI3761" s="76"/>
      <c r="BK3761" s="76"/>
      <c r="BL3761" s="76"/>
      <c r="BN3761" s="76"/>
      <c r="BO3761" s="76"/>
      <c r="BQ3761" s="76"/>
      <c r="BR3761" s="76"/>
      <c r="BT3761" s="76"/>
      <c r="BU3761" s="76"/>
      <c r="BW3761" s="76"/>
      <c r="BX3761" s="76"/>
    </row>
    <row r="3762" spans="1:76" ht="12.75" customHeight="1">
      <c r="A3762" s="2"/>
      <c r="B3762" s="2"/>
      <c r="C3762" s="2"/>
      <c r="D3762" s="75"/>
      <c r="F3762" s="76"/>
      <c r="G3762" s="76"/>
      <c r="I3762" s="76"/>
      <c r="J3762" s="76"/>
      <c r="L3762" s="76"/>
      <c r="M3762" s="76"/>
      <c r="O3762" s="76"/>
      <c r="P3762" s="76"/>
      <c r="R3762" s="76"/>
      <c r="S3762" s="76"/>
      <c r="U3762" s="76"/>
      <c r="V3762" s="76"/>
      <c r="X3762" s="76"/>
      <c r="Y3762" s="76"/>
      <c r="AA3762" s="76"/>
      <c r="AB3762" s="76"/>
      <c r="AD3762" s="76"/>
      <c r="AE3762" s="76"/>
      <c r="AG3762" s="76"/>
      <c r="AH3762" s="76"/>
      <c r="AJ3762" s="76"/>
      <c r="AK3762" s="76"/>
      <c r="AM3762" s="76"/>
      <c r="AN3762" s="76"/>
      <c r="AP3762" s="76"/>
      <c r="AQ3762" s="76"/>
      <c r="AS3762" s="76"/>
      <c r="AT3762" s="76"/>
      <c r="AV3762" s="76"/>
      <c r="AW3762" s="76"/>
      <c r="AY3762" s="76"/>
      <c r="AZ3762" s="76"/>
      <c r="BB3762" s="76"/>
      <c r="BC3762" s="76"/>
      <c r="BE3762" s="76"/>
      <c r="BF3762" s="76"/>
      <c r="BH3762" s="76"/>
      <c r="BI3762" s="76"/>
      <c r="BK3762" s="76"/>
      <c r="BL3762" s="76"/>
      <c r="BN3762" s="76"/>
      <c r="BO3762" s="76"/>
      <c r="BQ3762" s="76"/>
      <c r="BR3762" s="76"/>
      <c r="BT3762" s="76"/>
      <c r="BU3762" s="76"/>
      <c r="BW3762" s="76"/>
      <c r="BX3762" s="76"/>
    </row>
    <row r="3763" spans="1:76" ht="12.75" customHeight="1">
      <c r="A3763" s="2"/>
      <c r="B3763" s="2"/>
      <c r="C3763" s="2"/>
      <c r="D3763" s="75"/>
      <c r="F3763" s="76"/>
      <c r="G3763" s="76"/>
      <c r="I3763" s="76"/>
      <c r="J3763" s="76"/>
      <c r="L3763" s="76"/>
      <c r="M3763" s="76"/>
      <c r="O3763" s="76"/>
      <c r="P3763" s="76"/>
      <c r="R3763" s="76"/>
      <c r="S3763" s="76"/>
      <c r="U3763" s="76"/>
      <c r="V3763" s="76"/>
      <c r="X3763" s="76"/>
      <c r="Y3763" s="76"/>
      <c r="AA3763" s="76"/>
      <c r="AB3763" s="76"/>
      <c r="AD3763" s="76"/>
      <c r="AE3763" s="76"/>
      <c r="AG3763" s="76"/>
      <c r="AH3763" s="76"/>
      <c r="AJ3763" s="76"/>
      <c r="AK3763" s="76"/>
      <c r="AM3763" s="76"/>
      <c r="AN3763" s="76"/>
      <c r="AP3763" s="76"/>
      <c r="AQ3763" s="76"/>
      <c r="AS3763" s="76"/>
      <c r="AT3763" s="76"/>
      <c r="AV3763" s="76"/>
      <c r="AW3763" s="76"/>
      <c r="AY3763" s="76"/>
      <c r="AZ3763" s="76"/>
      <c r="BB3763" s="76"/>
      <c r="BC3763" s="76"/>
      <c r="BE3763" s="76"/>
      <c r="BF3763" s="76"/>
      <c r="BH3763" s="76"/>
      <c r="BI3763" s="76"/>
      <c r="BK3763" s="76"/>
      <c r="BL3763" s="76"/>
      <c r="BN3763" s="76"/>
      <c r="BO3763" s="76"/>
      <c r="BQ3763" s="76"/>
      <c r="BR3763" s="76"/>
      <c r="BT3763" s="76"/>
      <c r="BU3763" s="76"/>
      <c r="BW3763" s="76"/>
      <c r="BX3763" s="76"/>
    </row>
    <row r="3764" spans="1:76" ht="12.75" customHeight="1">
      <c r="A3764" s="2"/>
      <c r="B3764" s="2"/>
      <c r="C3764" s="2"/>
      <c r="D3764" s="75"/>
      <c r="F3764" s="76"/>
      <c r="G3764" s="76"/>
      <c r="I3764" s="76"/>
      <c r="J3764" s="76"/>
      <c r="L3764" s="76"/>
      <c r="M3764" s="76"/>
      <c r="O3764" s="76"/>
      <c r="P3764" s="76"/>
      <c r="R3764" s="76"/>
      <c r="S3764" s="76"/>
      <c r="U3764" s="76"/>
      <c r="V3764" s="76"/>
      <c r="X3764" s="76"/>
      <c r="Y3764" s="76"/>
      <c r="AA3764" s="76"/>
      <c r="AB3764" s="76"/>
      <c r="AD3764" s="76"/>
      <c r="AE3764" s="76"/>
      <c r="AG3764" s="76"/>
      <c r="AH3764" s="76"/>
      <c r="AJ3764" s="76"/>
      <c r="AK3764" s="76"/>
      <c r="AM3764" s="76"/>
      <c r="AN3764" s="76"/>
      <c r="AP3764" s="76"/>
      <c r="AQ3764" s="76"/>
      <c r="AS3764" s="76"/>
      <c r="AT3764" s="76"/>
      <c r="AV3764" s="76"/>
      <c r="AW3764" s="76"/>
      <c r="AY3764" s="76"/>
      <c r="AZ3764" s="76"/>
      <c r="BB3764" s="76"/>
      <c r="BC3764" s="76"/>
      <c r="BE3764" s="76"/>
      <c r="BF3764" s="76"/>
      <c r="BH3764" s="76"/>
      <c r="BI3764" s="76"/>
      <c r="BK3764" s="76"/>
      <c r="BL3764" s="76"/>
      <c r="BN3764" s="76"/>
      <c r="BO3764" s="76"/>
      <c r="BQ3764" s="76"/>
      <c r="BR3764" s="76"/>
      <c r="BT3764" s="76"/>
      <c r="BU3764" s="76"/>
      <c r="BW3764" s="76"/>
      <c r="BX3764" s="76"/>
    </row>
    <row r="3765" spans="1:76" ht="12.75" customHeight="1">
      <c r="A3765" s="2"/>
      <c r="B3765" s="2"/>
      <c r="C3765" s="2"/>
      <c r="D3765" s="75"/>
      <c r="F3765" s="76"/>
      <c r="G3765" s="76"/>
      <c r="I3765" s="76"/>
      <c r="J3765" s="76"/>
      <c r="L3765" s="76"/>
      <c r="M3765" s="76"/>
      <c r="O3765" s="76"/>
      <c r="P3765" s="76"/>
      <c r="R3765" s="76"/>
      <c r="S3765" s="76"/>
      <c r="U3765" s="76"/>
      <c r="V3765" s="76"/>
      <c r="X3765" s="76"/>
      <c r="Y3765" s="76"/>
      <c r="AA3765" s="76"/>
      <c r="AB3765" s="76"/>
      <c r="AD3765" s="76"/>
      <c r="AE3765" s="76"/>
      <c r="AG3765" s="76"/>
      <c r="AH3765" s="76"/>
      <c r="AJ3765" s="76"/>
      <c r="AK3765" s="76"/>
      <c r="AM3765" s="76"/>
      <c r="AN3765" s="76"/>
      <c r="AP3765" s="76"/>
      <c r="AQ3765" s="76"/>
      <c r="AS3765" s="76"/>
      <c r="AT3765" s="76"/>
      <c r="AV3765" s="76"/>
      <c r="AW3765" s="76"/>
      <c r="AY3765" s="76"/>
      <c r="AZ3765" s="76"/>
      <c r="BB3765" s="76"/>
      <c r="BC3765" s="76"/>
      <c r="BE3765" s="76"/>
      <c r="BF3765" s="76"/>
      <c r="BH3765" s="76"/>
      <c r="BI3765" s="76"/>
      <c r="BK3765" s="76"/>
      <c r="BL3765" s="76"/>
      <c r="BN3765" s="76"/>
      <c r="BO3765" s="76"/>
      <c r="BQ3765" s="76"/>
      <c r="BR3765" s="76"/>
      <c r="BT3765" s="76"/>
      <c r="BU3765" s="76"/>
      <c r="BW3765" s="76"/>
      <c r="BX3765" s="76"/>
    </row>
    <row r="3766" spans="1:76" ht="12.75" customHeight="1">
      <c r="A3766" s="2"/>
      <c r="B3766" s="2"/>
      <c r="C3766" s="2"/>
      <c r="D3766" s="75"/>
      <c r="F3766" s="76"/>
      <c r="G3766" s="76"/>
      <c r="I3766" s="76"/>
      <c r="J3766" s="76"/>
      <c r="L3766" s="76"/>
      <c r="M3766" s="76"/>
      <c r="O3766" s="76"/>
      <c r="P3766" s="76"/>
      <c r="R3766" s="76"/>
      <c r="S3766" s="76"/>
      <c r="U3766" s="76"/>
      <c r="V3766" s="76"/>
      <c r="X3766" s="76"/>
      <c r="Y3766" s="76"/>
      <c r="AA3766" s="76"/>
      <c r="AB3766" s="76"/>
      <c r="AD3766" s="76"/>
      <c r="AE3766" s="76"/>
      <c r="AG3766" s="76"/>
      <c r="AH3766" s="76"/>
      <c r="AJ3766" s="76"/>
      <c r="AK3766" s="76"/>
      <c r="AM3766" s="76"/>
      <c r="AN3766" s="76"/>
      <c r="AP3766" s="76"/>
      <c r="AQ3766" s="76"/>
      <c r="AS3766" s="76"/>
      <c r="AT3766" s="76"/>
      <c r="AV3766" s="76"/>
      <c r="AW3766" s="76"/>
      <c r="AY3766" s="76"/>
      <c r="AZ3766" s="76"/>
      <c r="BB3766" s="76"/>
      <c r="BC3766" s="76"/>
      <c r="BE3766" s="76"/>
      <c r="BF3766" s="76"/>
      <c r="BH3766" s="76"/>
      <c r="BI3766" s="76"/>
      <c r="BK3766" s="76"/>
      <c r="BL3766" s="76"/>
      <c r="BN3766" s="76"/>
      <c r="BO3766" s="76"/>
      <c r="BQ3766" s="76"/>
      <c r="BR3766" s="76"/>
      <c r="BT3766" s="76"/>
      <c r="BU3766" s="76"/>
      <c r="BW3766" s="76"/>
      <c r="BX3766" s="76"/>
    </row>
    <row r="3767" spans="1:76" ht="12.75" customHeight="1">
      <c r="A3767" s="2"/>
      <c r="B3767" s="2"/>
      <c r="C3767" s="2"/>
      <c r="D3767" s="75"/>
      <c r="F3767" s="76"/>
      <c r="G3767" s="76"/>
      <c r="I3767" s="76"/>
      <c r="J3767" s="76"/>
      <c r="L3767" s="76"/>
      <c r="M3767" s="76"/>
      <c r="O3767" s="76"/>
      <c r="P3767" s="76"/>
      <c r="R3767" s="76"/>
      <c r="S3767" s="76"/>
      <c r="U3767" s="76"/>
      <c r="V3767" s="76"/>
      <c r="X3767" s="76"/>
      <c r="Y3767" s="76"/>
      <c r="AA3767" s="76"/>
      <c r="AB3767" s="76"/>
      <c r="AD3767" s="76"/>
      <c r="AE3767" s="76"/>
      <c r="AG3767" s="76"/>
      <c r="AH3767" s="76"/>
      <c r="AJ3767" s="76"/>
      <c r="AK3767" s="76"/>
      <c r="AM3767" s="76"/>
      <c r="AN3767" s="76"/>
      <c r="AP3767" s="76"/>
      <c r="AQ3767" s="76"/>
      <c r="AS3767" s="76"/>
      <c r="AT3767" s="76"/>
      <c r="AV3767" s="76"/>
      <c r="AW3767" s="76"/>
      <c r="AY3767" s="76"/>
      <c r="AZ3767" s="76"/>
      <c r="BB3767" s="76"/>
      <c r="BC3767" s="76"/>
      <c r="BE3767" s="76"/>
      <c r="BF3767" s="76"/>
      <c r="BH3767" s="76"/>
      <c r="BI3767" s="76"/>
      <c r="BK3767" s="76"/>
      <c r="BL3767" s="76"/>
      <c r="BN3767" s="76"/>
      <c r="BO3767" s="76"/>
      <c r="BQ3767" s="76"/>
      <c r="BR3767" s="76"/>
      <c r="BT3767" s="76"/>
      <c r="BU3767" s="76"/>
      <c r="BW3767" s="76"/>
      <c r="BX3767" s="76"/>
    </row>
    <row r="3768" spans="1:76" ht="12.75" customHeight="1">
      <c r="A3768" s="2"/>
      <c r="B3768" s="2"/>
      <c r="C3768" s="2"/>
      <c r="D3768" s="75"/>
      <c r="F3768" s="76"/>
      <c r="G3768" s="76"/>
      <c r="I3768" s="76"/>
      <c r="J3768" s="76"/>
      <c r="L3768" s="76"/>
      <c r="M3768" s="76"/>
      <c r="O3768" s="76"/>
      <c r="P3768" s="76"/>
      <c r="R3768" s="76"/>
      <c r="S3768" s="76"/>
      <c r="U3768" s="76"/>
      <c r="V3768" s="76"/>
      <c r="X3768" s="76"/>
      <c r="Y3768" s="76"/>
      <c r="AA3768" s="76"/>
      <c r="AB3768" s="76"/>
      <c r="AD3768" s="76"/>
      <c r="AE3768" s="76"/>
      <c r="AG3768" s="76"/>
      <c r="AH3768" s="76"/>
      <c r="AJ3768" s="76"/>
      <c r="AK3768" s="76"/>
      <c r="AM3768" s="76"/>
      <c r="AN3768" s="76"/>
      <c r="AP3768" s="76"/>
      <c r="AQ3768" s="76"/>
      <c r="AS3768" s="76"/>
      <c r="AT3768" s="76"/>
      <c r="AV3768" s="76"/>
      <c r="AW3768" s="76"/>
      <c r="AY3768" s="76"/>
      <c r="AZ3768" s="76"/>
      <c r="BB3768" s="76"/>
      <c r="BC3768" s="76"/>
      <c r="BE3768" s="76"/>
      <c r="BF3768" s="76"/>
      <c r="BH3768" s="76"/>
      <c r="BI3768" s="76"/>
      <c r="BK3768" s="76"/>
      <c r="BL3768" s="76"/>
      <c r="BN3768" s="76"/>
      <c r="BO3768" s="76"/>
      <c r="BQ3768" s="76"/>
      <c r="BR3768" s="76"/>
      <c r="BT3768" s="76"/>
      <c r="BU3768" s="76"/>
      <c r="BW3768" s="76"/>
      <c r="BX3768" s="76"/>
    </row>
    <row r="3769" spans="1:76" ht="12.75" customHeight="1">
      <c r="A3769" s="2"/>
      <c r="B3769" s="2"/>
      <c r="C3769" s="2"/>
      <c r="D3769" s="75"/>
      <c r="F3769" s="76"/>
      <c r="G3769" s="76"/>
      <c r="I3769" s="76"/>
      <c r="J3769" s="76"/>
      <c r="L3769" s="76"/>
      <c r="M3769" s="76"/>
      <c r="O3769" s="76"/>
      <c r="P3769" s="76"/>
      <c r="R3769" s="76"/>
      <c r="S3769" s="76"/>
      <c r="U3769" s="76"/>
      <c r="V3769" s="76"/>
      <c r="X3769" s="76"/>
      <c r="Y3769" s="76"/>
      <c r="AA3769" s="76"/>
      <c r="AB3769" s="76"/>
      <c r="AD3769" s="76"/>
      <c r="AE3769" s="76"/>
      <c r="AG3769" s="76"/>
      <c r="AH3769" s="76"/>
      <c r="AJ3769" s="76"/>
      <c r="AK3769" s="76"/>
      <c r="AM3769" s="76"/>
      <c r="AN3769" s="76"/>
      <c r="AP3769" s="76"/>
      <c r="AQ3769" s="76"/>
      <c r="AS3769" s="76"/>
      <c r="AT3769" s="76"/>
      <c r="AV3769" s="76"/>
      <c r="AW3769" s="76"/>
      <c r="AY3769" s="76"/>
      <c r="AZ3769" s="76"/>
      <c r="BB3769" s="76"/>
      <c r="BC3769" s="76"/>
      <c r="BE3769" s="76"/>
      <c r="BF3769" s="76"/>
      <c r="BH3769" s="76"/>
      <c r="BI3769" s="76"/>
      <c r="BK3769" s="76"/>
      <c r="BL3769" s="76"/>
      <c r="BN3769" s="76"/>
      <c r="BO3769" s="76"/>
      <c r="BQ3769" s="76"/>
      <c r="BR3769" s="76"/>
      <c r="BT3769" s="76"/>
      <c r="BU3769" s="76"/>
      <c r="BW3769" s="76"/>
      <c r="BX3769" s="76"/>
    </row>
    <row r="3770" spans="1:76" ht="12.75" customHeight="1">
      <c r="A3770" s="2"/>
      <c r="B3770" s="2"/>
      <c r="C3770" s="2"/>
      <c r="D3770" s="75"/>
      <c r="F3770" s="76"/>
      <c r="G3770" s="76"/>
      <c r="I3770" s="76"/>
      <c r="J3770" s="76"/>
      <c r="L3770" s="76"/>
      <c r="M3770" s="76"/>
      <c r="O3770" s="76"/>
      <c r="P3770" s="76"/>
      <c r="R3770" s="76"/>
      <c r="S3770" s="76"/>
      <c r="U3770" s="76"/>
      <c r="V3770" s="76"/>
      <c r="X3770" s="76"/>
      <c r="Y3770" s="76"/>
      <c r="AA3770" s="76"/>
      <c r="AB3770" s="76"/>
      <c r="AD3770" s="76"/>
      <c r="AE3770" s="76"/>
      <c r="AG3770" s="76"/>
      <c r="AH3770" s="76"/>
      <c r="AJ3770" s="76"/>
      <c r="AK3770" s="76"/>
      <c r="AM3770" s="76"/>
      <c r="AN3770" s="76"/>
      <c r="AP3770" s="76"/>
      <c r="AQ3770" s="76"/>
      <c r="AS3770" s="76"/>
      <c r="AT3770" s="76"/>
      <c r="AV3770" s="76"/>
      <c r="AW3770" s="76"/>
      <c r="AY3770" s="76"/>
      <c r="AZ3770" s="76"/>
      <c r="BB3770" s="76"/>
      <c r="BC3770" s="76"/>
      <c r="BE3770" s="76"/>
      <c r="BF3770" s="76"/>
      <c r="BH3770" s="76"/>
      <c r="BI3770" s="76"/>
      <c r="BK3770" s="76"/>
      <c r="BL3770" s="76"/>
      <c r="BN3770" s="76"/>
      <c r="BO3770" s="76"/>
      <c r="BQ3770" s="76"/>
      <c r="BR3770" s="76"/>
      <c r="BT3770" s="76"/>
      <c r="BU3770" s="76"/>
      <c r="BW3770" s="76"/>
      <c r="BX3770" s="76"/>
    </row>
    <row r="3771" spans="1:76" ht="12.75" customHeight="1">
      <c r="A3771" s="2"/>
      <c r="B3771" s="2"/>
      <c r="C3771" s="2"/>
      <c r="D3771" s="75"/>
      <c r="F3771" s="76"/>
      <c r="G3771" s="76"/>
      <c r="I3771" s="76"/>
      <c r="J3771" s="76"/>
      <c r="L3771" s="76"/>
      <c r="M3771" s="76"/>
      <c r="O3771" s="76"/>
      <c r="P3771" s="76"/>
      <c r="R3771" s="76"/>
      <c r="S3771" s="76"/>
      <c r="U3771" s="76"/>
      <c r="V3771" s="76"/>
      <c r="X3771" s="76"/>
      <c r="Y3771" s="76"/>
      <c r="AA3771" s="76"/>
      <c r="AB3771" s="76"/>
      <c r="AD3771" s="76"/>
      <c r="AE3771" s="76"/>
      <c r="AG3771" s="76"/>
      <c r="AH3771" s="76"/>
      <c r="AJ3771" s="76"/>
      <c r="AK3771" s="76"/>
      <c r="AM3771" s="76"/>
      <c r="AN3771" s="76"/>
      <c r="AP3771" s="76"/>
      <c r="AQ3771" s="76"/>
      <c r="AS3771" s="76"/>
      <c r="AT3771" s="76"/>
      <c r="AV3771" s="76"/>
      <c r="AW3771" s="76"/>
      <c r="AY3771" s="76"/>
      <c r="AZ3771" s="76"/>
      <c r="BB3771" s="76"/>
      <c r="BC3771" s="76"/>
      <c r="BE3771" s="76"/>
      <c r="BF3771" s="76"/>
      <c r="BH3771" s="76"/>
      <c r="BI3771" s="76"/>
      <c r="BK3771" s="76"/>
      <c r="BL3771" s="76"/>
      <c r="BN3771" s="76"/>
      <c r="BO3771" s="76"/>
      <c r="BQ3771" s="76"/>
      <c r="BR3771" s="76"/>
      <c r="BT3771" s="76"/>
      <c r="BU3771" s="76"/>
      <c r="BW3771" s="76"/>
      <c r="BX3771" s="76"/>
    </row>
    <row r="3772" spans="1:76" ht="12.75" customHeight="1">
      <c r="A3772" s="2"/>
      <c r="B3772" s="2"/>
      <c r="C3772" s="2"/>
      <c r="D3772" s="75"/>
      <c r="F3772" s="76"/>
      <c r="G3772" s="76"/>
      <c r="I3772" s="76"/>
      <c r="J3772" s="76"/>
      <c r="L3772" s="76"/>
      <c r="M3772" s="76"/>
      <c r="O3772" s="76"/>
      <c r="P3772" s="76"/>
      <c r="R3772" s="76"/>
      <c r="S3772" s="76"/>
      <c r="U3772" s="76"/>
      <c r="V3772" s="76"/>
      <c r="X3772" s="76"/>
      <c r="Y3772" s="76"/>
      <c r="AA3772" s="76"/>
      <c r="AB3772" s="76"/>
      <c r="AD3772" s="76"/>
      <c r="AE3772" s="76"/>
      <c r="AG3772" s="76"/>
      <c r="AH3772" s="76"/>
      <c r="AJ3772" s="76"/>
      <c r="AK3772" s="76"/>
      <c r="AM3772" s="76"/>
      <c r="AN3772" s="76"/>
      <c r="AP3772" s="76"/>
      <c r="AQ3772" s="76"/>
      <c r="AS3772" s="76"/>
      <c r="AT3772" s="76"/>
      <c r="AV3772" s="76"/>
      <c r="AW3772" s="76"/>
      <c r="AY3772" s="76"/>
      <c r="AZ3772" s="76"/>
      <c r="BB3772" s="76"/>
      <c r="BC3772" s="76"/>
      <c r="BE3772" s="76"/>
      <c r="BF3772" s="76"/>
      <c r="BH3772" s="76"/>
      <c r="BI3772" s="76"/>
      <c r="BK3772" s="76"/>
      <c r="BL3772" s="76"/>
      <c r="BN3772" s="76"/>
      <c r="BO3772" s="76"/>
      <c r="BQ3772" s="76"/>
      <c r="BR3772" s="76"/>
      <c r="BT3772" s="76"/>
      <c r="BU3772" s="76"/>
      <c r="BW3772" s="76"/>
      <c r="BX3772" s="76"/>
    </row>
    <row r="3773" spans="1:76" ht="12.75" customHeight="1">
      <c r="A3773" s="2"/>
      <c r="B3773" s="2"/>
      <c r="C3773" s="2"/>
      <c r="D3773" s="75"/>
      <c r="F3773" s="76"/>
      <c r="G3773" s="76"/>
      <c r="I3773" s="76"/>
      <c r="J3773" s="76"/>
      <c r="L3773" s="76"/>
      <c r="M3773" s="76"/>
      <c r="O3773" s="76"/>
      <c r="P3773" s="76"/>
      <c r="R3773" s="76"/>
      <c r="S3773" s="76"/>
      <c r="U3773" s="76"/>
      <c r="V3773" s="76"/>
      <c r="X3773" s="76"/>
      <c r="Y3773" s="76"/>
      <c r="AA3773" s="76"/>
      <c r="AB3773" s="76"/>
      <c r="AD3773" s="76"/>
      <c r="AE3773" s="76"/>
      <c r="AG3773" s="76"/>
      <c r="AH3773" s="76"/>
      <c r="AJ3773" s="76"/>
      <c r="AK3773" s="76"/>
      <c r="AM3773" s="76"/>
      <c r="AN3773" s="76"/>
      <c r="AP3773" s="76"/>
      <c r="AQ3773" s="76"/>
      <c r="AS3773" s="76"/>
      <c r="AT3773" s="76"/>
      <c r="AV3773" s="76"/>
      <c r="AW3773" s="76"/>
      <c r="AY3773" s="76"/>
      <c r="AZ3773" s="76"/>
      <c r="BB3773" s="76"/>
      <c r="BC3773" s="76"/>
      <c r="BE3773" s="76"/>
      <c r="BF3773" s="76"/>
      <c r="BH3773" s="76"/>
      <c r="BI3773" s="76"/>
      <c r="BK3773" s="76"/>
      <c r="BL3773" s="76"/>
      <c r="BN3773" s="76"/>
      <c r="BO3773" s="76"/>
      <c r="BQ3773" s="76"/>
      <c r="BR3773" s="76"/>
      <c r="BT3773" s="76"/>
      <c r="BU3773" s="76"/>
      <c r="BW3773" s="76"/>
      <c r="BX3773" s="76"/>
    </row>
    <row r="3774" spans="1:76" ht="12.75" customHeight="1">
      <c r="A3774" s="2"/>
      <c r="B3774" s="2"/>
      <c r="C3774" s="2"/>
      <c r="D3774" s="75"/>
      <c r="F3774" s="76"/>
      <c r="G3774" s="76"/>
      <c r="I3774" s="76"/>
      <c r="J3774" s="76"/>
      <c r="L3774" s="76"/>
      <c r="M3774" s="76"/>
      <c r="O3774" s="76"/>
      <c r="P3774" s="76"/>
      <c r="R3774" s="76"/>
      <c r="S3774" s="76"/>
      <c r="U3774" s="76"/>
      <c r="V3774" s="76"/>
      <c r="X3774" s="76"/>
      <c r="Y3774" s="76"/>
      <c r="AA3774" s="76"/>
      <c r="AB3774" s="76"/>
      <c r="AD3774" s="76"/>
      <c r="AE3774" s="76"/>
      <c r="AG3774" s="76"/>
      <c r="AH3774" s="76"/>
      <c r="AJ3774" s="76"/>
      <c r="AK3774" s="76"/>
      <c r="AM3774" s="76"/>
      <c r="AN3774" s="76"/>
      <c r="AP3774" s="76"/>
      <c r="AQ3774" s="76"/>
      <c r="AS3774" s="76"/>
      <c r="AT3774" s="76"/>
      <c r="AV3774" s="76"/>
      <c r="AW3774" s="76"/>
      <c r="AY3774" s="76"/>
      <c r="AZ3774" s="76"/>
      <c r="BB3774" s="76"/>
      <c r="BC3774" s="76"/>
      <c r="BE3774" s="76"/>
      <c r="BF3774" s="76"/>
      <c r="BH3774" s="76"/>
      <c r="BI3774" s="76"/>
      <c r="BK3774" s="76"/>
      <c r="BL3774" s="76"/>
      <c r="BN3774" s="76"/>
      <c r="BO3774" s="76"/>
      <c r="BQ3774" s="76"/>
      <c r="BR3774" s="76"/>
      <c r="BT3774" s="76"/>
      <c r="BU3774" s="76"/>
      <c r="BW3774" s="76"/>
      <c r="BX3774" s="76"/>
    </row>
    <row r="3775" spans="1:76" ht="12.75" customHeight="1">
      <c r="A3775" s="2"/>
      <c r="B3775" s="2"/>
      <c r="C3775" s="2"/>
      <c r="D3775" s="75"/>
      <c r="F3775" s="76"/>
      <c r="G3775" s="76"/>
      <c r="I3775" s="76"/>
      <c r="J3775" s="76"/>
      <c r="L3775" s="76"/>
      <c r="M3775" s="76"/>
      <c r="O3775" s="76"/>
      <c r="P3775" s="76"/>
      <c r="R3775" s="76"/>
      <c r="S3775" s="76"/>
      <c r="U3775" s="76"/>
      <c r="V3775" s="76"/>
      <c r="X3775" s="76"/>
      <c r="Y3775" s="76"/>
      <c r="AA3775" s="76"/>
      <c r="AB3775" s="76"/>
      <c r="AD3775" s="76"/>
      <c r="AE3775" s="76"/>
      <c r="AG3775" s="76"/>
      <c r="AH3775" s="76"/>
      <c r="AJ3775" s="76"/>
      <c r="AK3775" s="76"/>
      <c r="AM3775" s="76"/>
      <c r="AN3775" s="76"/>
      <c r="AP3775" s="76"/>
      <c r="AQ3775" s="76"/>
      <c r="AS3775" s="76"/>
      <c r="AT3775" s="76"/>
      <c r="AV3775" s="76"/>
      <c r="AW3775" s="76"/>
      <c r="AY3775" s="76"/>
      <c r="AZ3775" s="76"/>
      <c r="BB3775" s="76"/>
      <c r="BC3775" s="76"/>
      <c r="BE3775" s="76"/>
      <c r="BF3775" s="76"/>
      <c r="BH3775" s="76"/>
      <c r="BI3775" s="76"/>
      <c r="BK3775" s="76"/>
      <c r="BL3775" s="76"/>
      <c r="BN3775" s="76"/>
      <c r="BO3775" s="76"/>
      <c r="BQ3775" s="76"/>
      <c r="BR3775" s="76"/>
      <c r="BT3775" s="76"/>
      <c r="BU3775" s="76"/>
      <c r="BW3775" s="76"/>
      <c r="BX3775" s="76"/>
    </row>
    <row r="3776" spans="1:76" ht="12.75" customHeight="1">
      <c r="A3776" s="2"/>
      <c r="B3776" s="2"/>
      <c r="C3776" s="2"/>
      <c r="D3776" s="75"/>
      <c r="F3776" s="76"/>
      <c r="G3776" s="76"/>
      <c r="I3776" s="76"/>
      <c r="J3776" s="76"/>
      <c r="L3776" s="76"/>
      <c r="M3776" s="76"/>
      <c r="O3776" s="76"/>
      <c r="P3776" s="76"/>
      <c r="R3776" s="76"/>
      <c r="S3776" s="76"/>
      <c r="U3776" s="76"/>
      <c r="V3776" s="76"/>
      <c r="X3776" s="76"/>
      <c r="Y3776" s="76"/>
      <c r="AA3776" s="76"/>
      <c r="AB3776" s="76"/>
      <c r="AD3776" s="76"/>
      <c r="AE3776" s="76"/>
      <c r="AG3776" s="76"/>
      <c r="AH3776" s="76"/>
      <c r="AJ3776" s="76"/>
      <c r="AK3776" s="76"/>
      <c r="AM3776" s="76"/>
      <c r="AN3776" s="76"/>
      <c r="AP3776" s="76"/>
      <c r="AQ3776" s="76"/>
      <c r="AS3776" s="76"/>
      <c r="AT3776" s="76"/>
      <c r="AV3776" s="76"/>
      <c r="AW3776" s="76"/>
      <c r="AY3776" s="76"/>
      <c r="AZ3776" s="76"/>
      <c r="BB3776" s="76"/>
      <c r="BC3776" s="76"/>
      <c r="BE3776" s="76"/>
      <c r="BF3776" s="76"/>
      <c r="BH3776" s="76"/>
      <c r="BI3776" s="76"/>
      <c r="BK3776" s="76"/>
      <c r="BL3776" s="76"/>
      <c r="BN3776" s="76"/>
      <c r="BO3776" s="76"/>
      <c r="BQ3776" s="76"/>
      <c r="BR3776" s="76"/>
      <c r="BT3776" s="76"/>
      <c r="BU3776" s="76"/>
      <c r="BW3776" s="76"/>
      <c r="BX3776" s="76"/>
    </row>
    <row r="3777" spans="1:76" ht="12.75" customHeight="1">
      <c r="A3777" s="2"/>
      <c r="B3777" s="2"/>
      <c r="C3777" s="2"/>
      <c r="D3777" s="75"/>
      <c r="F3777" s="76"/>
      <c r="G3777" s="76"/>
      <c r="I3777" s="76"/>
      <c r="J3777" s="76"/>
      <c r="L3777" s="76"/>
      <c r="M3777" s="76"/>
      <c r="O3777" s="76"/>
      <c r="P3777" s="76"/>
      <c r="R3777" s="76"/>
      <c r="S3777" s="76"/>
      <c r="U3777" s="76"/>
      <c r="V3777" s="76"/>
      <c r="X3777" s="76"/>
      <c r="Y3777" s="76"/>
      <c r="AA3777" s="76"/>
      <c r="AB3777" s="76"/>
      <c r="AD3777" s="76"/>
      <c r="AE3777" s="76"/>
      <c r="AG3777" s="76"/>
      <c r="AH3777" s="76"/>
      <c r="AJ3777" s="76"/>
      <c r="AK3777" s="76"/>
      <c r="AM3777" s="76"/>
      <c r="AN3777" s="76"/>
      <c r="AP3777" s="76"/>
      <c r="AQ3777" s="76"/>
      <c r="AS3777" s="76"/>
      <c r="AT3777" s="76"/>
      <c r="AV3777" s="76"/>
      <c r="AW3777" s="76"/>
      <c r="AY3777" s="76"/>
      <c r="AZ3777" s="76"/>
      <c r="BB3777" s="76"/>
      <c r="BC3777" s="76"/>
      <c r="BE3777" s="76"/>
      <c r="BF3777" s="76"/>
      <c r="BH3777" s="76"/>
      <c r="BI3777" s="76"/>
      <c r="BK3777" s="76"/>
      <c r="BL3777" s="76"/>
      <c r="BN3777" s="76"/>
      <c r="BO3777" s="76"/>
      <c r="BQ3777" s="76"/>
      <c r="BR3777" s="76"/>
      <c r="BT3777" s="76"/>
      <c r="BU3777" s="76"/>
      <c r="BW3777" s="76"/>
      <c r="BX3777" s="76"/>
    </row>
    <row r="3778" spans="1:76" ht="12.75" customHeight="1">
      <c r="A3778" s="2"/>
      <c r="B3778" s="2"/>
      <c r="C3778" s="2"/>
      <c r="D3778" s="75"/>
      <c r="F3778" s="76"/>
      <c r="G3778" s="76"/>
      <c r="I3778" s="76"/>
      <c r="J3778" s="76"/>
      <c r="L3778" s="76"/>
      <c r="M3778" s="76"/>
      <c r="O3778" s="76"/>
      <c r="P3778" s="76"/>
      <c r="R3778" s="76"/>
      <c r="S3778" s="76"/>
      <c r="U3778" s="76"/>
      <c r="V3778" s="76"/>
      <c r="X3778" s="76"/>
      <c r="Y3778" s="76"/>
      <c r="AA3778" s="76"/>
      <c r="AB3778" s="76"/>
      <c r="AD3778" s="76"/>
      <c r="AE3778" s="76"/>
      <c r="AG3778" s="76"/>
      <c r="AH3778" s="76"/>
      <c r="AJ3778" s="76"/>
      <c r="AK3778" s="76"/>
      <c r="AM3778" s="76"/>
      <c r="AN3778" s="76"/>
      <c r="AP3778" s="76"/>
      <c r="AQ3778" s="76"/>
      <c r="AS3778" s="76"/>
      <c r="AT3778" s="76"/>
      <c r="AV3778" s="76"/>
      <c r="AW3778" s="76"/>
      <c r="AY3778" s="76"/>
      <c r="AZ3778" s="76"/>
      <c r="BB3778" s="76"/>
      <c r="BC3778" s="76"/>
      <c r="BE3778" s="76"/>
      <c r="BF3778" s="76"/>
      <c r="BH3778" s="76"/>
      <c r="BI3778" s="76"/>
      <c r="BK3778" s="76"/>
      <c r="BL3778" s="76"/>
      <c r="BN3778" s="76"/>
      <c r="BO3778" s="76"/>
      <c r="BQ3778" s="76"/>
      <c r="BR3778" s="76"/>
      <c r="BT3778" s="76"/>
      <c r="BU3778" s="76"/>
      <c r="BW3778" s="76"/>
      <c r="BX3778" s="76"/>
    </row>
    <row r="3779" spans="1:76" ht="12.75" customHeight="1">
      <c r="A3779" s="2"/>
      <c r="B3779" s="2"/>
      <c r="C3779" s="2"/>
      <c r="D3779" s="75"/>
      <c r="F3779" s="76"/>
      <c r="G3779" s="76"/>
      <c r="I3779" s="76"/>
      <c r="J3779" s="76"/>
      <c r="L3779" s="76"/>
      <c r="M3779" s="76"/>
      <c r="O3779" s="76"/>
      <c r="P3779" s="76"/>
      <c r="R3779" s="76"/>
      <c r="S3779" s="76"/>
      <c r="U3779" s="76"/>
      <c r="V3779" s="76"/>
      <c r="X3779" s="76"/>
      <c r="Y3779" s="76"/>
      <c r="AA3779" s="76"/>
      <c r="AB3779" s="76"/>
      <c r="AD3779" s="76"/>
      <c r="AE3779" s="76"/>
      <c r="AG3779" s="76"/>
      <c r="AH3779" s="76"/>
      <c r="AJ3779" s="76"/>
      <c r="AK3779" s="76"/>
      <c r="AM3779" s="76"/>
      <c r="AN3779" s="76"/>
      <c r="AP3779" s="76"/>
      <c r="AQ3779" s="76"/>
      <c r="AS3779" s="76"/>
      <c r="AT3779" s="76"/>
      <c r="AV3779" s="76"/>
      <c r="AW3779" s="76"/>
      <c r="AY3779" s="76"/>
      <c r="AZ3779" s="76"/>
      <c r="BB3779" s="76"/>
      <c r="BC3779" s="76"/>
      <c r="BE3779" s="76"/>
      <c r="BF3779" s="76"/>
      <c r="BH3779" s="76"/>
      <c r="BI3779" s="76"/>
      <c r="BK3779" s="76"/>
      <c r="BL3779" s="76"/>
      <c r="BN3779" s="76"/>
      <c r="BO3779" s="76"/>
      <c r="BQ3779" s="76"/>
      <c r="BR3779" s="76"/>
      <c r="BT3779" s="76"/>
      <c r="BU3779" s="76"/>
      <c r="BW3779" s="76"/>
      <c r="BX3779" s="76"/>
    </row>
    <row r="3780" spans="1:76" ht="12.75" customHeight="1">
      <c r="A3780" s="2"/>
      <c r="B3780" s="2"/>
      <c r="C3780" s="2"/>
      <c r="D3780" s="75"/>
      <c r="F3780" s="76"/>
      <c r="G3780" s="76"/>
      <c r="I3780" s="76"/>
      <c r="J3780" s="76"/>
      <c r="L3780" s="76"/>
      <c r="M3780" s="76"/>
      <c r="O3780" s="76"/>
      <c r="P3780" s="76"/>
      <c r="R3780" s="76"/>
      <c r="S3780" s="76"/>
      <c r="U3780" s="76"/>
      <c r="V3780" s="76"/>
      <c r="X3780" s="76"/>
      <c r="Y3780" s="76"/>
      <c r="AA3780" s="76"/>
      <c r="AB3780" s="76"/>
      <c r="AD3780" s="76"/>
      <c r="AE3780" s="76"/>
      <c r="AG3780" s="76"/>
      <c r="AH3780" s="76"/>
      <c r="AJ3780" s="76"/>
      <c r="AK3780" s="76"/>
      <c r="AM3780" s="76"/>
      <c r="AN3780" s="76"/>
      <c r="AP3780" s="76"/>
      <c r="AQ3780" s="76"/>
      <c r="AS3780" s="76"/>
      <c r="AT3780" s="76"/>
      <c r="AV3780" s="76"/>
      <c r="AW3780" s="76"/>
      <c r="AY3780" s="76"/>
      <c r="AZ3780" s="76"/>
      <c r="BB3780" s="76"/>
      <c r="BC3780" s="76"/>
      <c r="BE3780" s="76"/>
      <c r="BF3780" s="76"/>
      <c r="BH3780" s="76"/>
      <c r="BI3780" s="76"/>
      <c r="BK3780" s="76"/>
      <c r="BL3780" s="76"/>
      <c r="BN3780" s="76"/>
      <c r="BO3780" s="76"/>
      <c r="BQ3780" s="76"/>
      <c r="BR3780" s="76"/>
      <c r="BT3780" s="76"/>
      <c r="BU3780" s="76"/>
      <c r="BW3780" s="76"/>
      <c r="BX3780" s="76"/>
    </row>
    <row r="3781" spans="1:76" ht="12.75" customHeight="1">
      <c r="A3781" s="2"/>
      <c r="B3781" s="2"/>
      <c r="C3781" s="2"/>
      <c r="D3781" s="75"/>
      <c r="F3781" s="76"/>
      <c r="G3781" s="76"/>
      <c r="I3781" s="76"/>
      <c r="J3781" s="76"/>
      <c r="L3781" s="76"/>
      <c r="M3781" s="76"/>
      <c r="O3781" s="76"/>
      <c r="P3781" s="76"/>
      <c r="R3781" s="76"/>
      <c r="S3781" s="76"/>
      <c r="U3781" s="76"/>
      <c r="V3781" s="76"/>
      <c r="X3781" s="76"/>
      <c r="Y3781" s="76"/>
      <c r="AA3781" s="76"/>
      <c r="AB3781" s="76"/>
      <c r="AD3781" s="76"/>
      <c r="AE3781" s="76"/>
      <c r="AG3781" s="76"/>
      <c r="AH3781" s="76"/>
      <c r="AJ3781" s="76"/>
      <c r="AK3781" s="76"/>
      <c r="AM3781" s="76"/>
      <c r="AN3781" s="76"/>
      <c r="AP3781" s="76"/>
      <c r="AQ3781" s="76"/>
      <c r="AS3781" s="76"/>
      <c r="AT3781" s="76"/>
      <c r="AV3781" s="76"/>
      <c r="AW3781" s="76"/>
      <c r="AY3781" s="76"/>
      <c r="AZ3781" s="76"/>
      <c r="BB3781" s="76"/>
      <c r="BC3781" s="76"/>
      <c r="BE3781" s="76"/>
      <c r="BF3781" s="76"/>
      <c r="BH3781" s="76"/>
      <c r="BI3781" s="76"/>
      <c r="BK3781" s="76"/>
      <c r="BL3781" s="76"/>
      <c r="BN3781" s="76"/>
      <c r="BO3781" s="76"/>
      <c r="BQ3781" s="76"/>
      <c r="BR3781" s="76"/>
      <c r="BT3781" s="76"/>
      <c r="BU3781" s="76"/>
      <c r="BW3781" s="76"/>
      <c r="BX3781" s="76"/>
    </row>
    <row r="3782" spans="1:76" ht="12.75" customHeight="1">
      <c r="A3782" s="2"/>
      <c r="B3782" s="2"/>
      <c r="C3782" s="2"/>
      <c r="D3782" s="75"/>
      <c r="F3782" s="76"/>
      <c r="G3782" s="76"/>
      <c r="I3782" s="76"/>
      <c r="J3782" s="76"/>
      <c r="L3782" s="76"/>
      <c r="M3782" s="76"/>
      <c r="O3782" s="76"/>
      <c r="P3782" s="76"/>
      <c r="R3782" s="76"/>
      <c r="S3782" s="76"/>
      <c r="U3782" s="76"/>
      <c r="V3782" s="76"/>
      <c r="X3782" s="76"/>
      <c r="Y3782" s="76"/>
      <c r="AA3782" s="76"/>
      <c r="AB3782" s="76"/>
      <c r="AD3782" s="76"/>
      <c r="AE3782" s="76"/>
      <c r="AG3782" s="76"/>
      <c r="AH3782" s="76"/>
      <c r="AJ3782" s="76"/>
      <c r="AK3782" s="76"/>
      <c r="AM3782" s="76"/>
      <c r="AN3782" s="76"/>
      <c r="AP3782" s="76"/>
      <c r="AQ3782" s="76"/>
      <c r="AS3782" s="76"/>
      <c r="AT3782" s="76"/>
      <c r="AV3782" s="76"/>
      <c r="AW3782" s="76"/>
      <c r="AY3782" s="76"/>
      <c r="AZ3782" s="76"/>
      <c r="BB3782" s="76"/>
      <c r="BC3782" s="76"/>
      <c r="BE3782" s="76"/>
      <c r="BF3782" s="76"/>
      <c r="BH3782" s="76"/>
      <c r="BI3782" s="76"/>
      <c r="BK3782" s="76"/>
      <c r="BL3782" s="76"/>
      <c r="BN3782" s="76"/>
      <c r="BO3782" s="76"/>
      <c r="BQ3782" s="76"/>
      <c r="BR3782" s="76"/>
      <c r="BT3782" s="76"/>
      <c r="BU3782" s="76"/>
      <c r="BW3782" s="76"/>
      <c r="BX3782" s="76"/>
    </row>
    <row r="3783" spans="1:76" ht="12.75" customHeight="1">
      <c r="A3783" s="2"/>
      <c r="B3783" s="2"/>
      <c r="C3783" s="2"/>
      <c r="D3783" s="75"/>
      <c r="F3783" s="76"/>
      <c r="G3783" s="76"/>
      <c r="I3783" s="76"/>
      <c r="J3783" s="76"/>
      <c r="L3783" s="76"/>
      <c r="M3783" s="76"/>
      <c r="O3783" s="76"/>
      <c r="P3783" s="76"/>
      <c r="R3783" s="76"/>
      <c r="S3783" s="76"/>
      <c r="U3783" s="76"/>
      <c r="V3783" s="76"/>
      <c r="X3783" s="76"/>
      <c r="Y3783" s="76"/>
      <c r="AA3783" s="76"/>
      <c r="AB3783" s="76"/>
      <c r="AD3783" s="76"/>
      <c r="AE3783" s="76"/>
      <c r="AG3783" s="76"/>
      <c r="AH3783" s="76"/>
      <c r="AJ3783" s="76"/>
      <c r="AK3783" s="76"/>
      <c r="AM3783" s="76"/>
      <c r="AN3783" s="76"/>
      <c r="AP3783" s="76"/>
      <c r="AQ3783" s="76"/>
      <c r="AS3783" s="76"/>
      <c r="AT3783" s="76"/>
      <c r="AV3783" s="76"/>
      <c r="AW3783" s="76"/>
      <c r="AY3783" s="76"/>
      <c r="AZ3783" s="76"/>
      <c r="BB3783" s="76"/>
      <c r="BC3783" s="76"/>
      <c r="BE3783" s="76"/>
      <c r="BF3783" s="76"/>
      <c r="BH3783" s="76"/>
      <c r="BI3783" s="76"/>
      <c r="BK3783" s="76"/>
      <c r="BL3783" s="76"/>
      <c r="BN3783" s="76"/>
      <c r="BO3783" s="76"/>
      <c r="BQ3783" s="76"/>
      <c r="BR3783" s="76"/>
      <c r="BT3783" s="76"/>
      <c r="BU3783" s="76"/>
      <c r="BW3783" s="76"/>
      <c r="BX3783" s="76"/>
    </row>
    <row r="3784" spans="1:76" ht="12.75" customHeight="1">
      <c r="A3784" s="2"/>
      <c r="B3784" s="2"/>
      <c r="C3784" s="2"/>
      <c r="D3784" s="75"/>
      <c r="F3784" s="76"/>
      <c r="G3784" s="76"/>
      <c r="I3784" s="76"/>
      <c r="J3784" s="76"/>
      <c r="L3784" s="76"/>
      <c r="M3784" s="76"/>
      <c r="O3784" s="76"/>
      <c r="P3784" s="76"/>
      <c r="R3784" s="76"/>
      <c r="S3784" s="76"/>
      <c r="U3784" s="76"/>
      <c r="V3784" s="76"/>
      <c r="X3784" s="76"/>
      <c r="Y3784" s="76"/>
      <c r="AA3784" s="76"/>
      <c r="AB3784" s="76"/>
      <c r="AD3784" s="76"/>
      <c r="AE3784" s="76"/>
      <c r="AG3784" s="76"/>
      <c r="AH3784" s="76"/>
      <c r="AJ3784" s="76"/>
      <c r="AK3784" s="76"/>
      <c r="AM3784" s="76"/>
      <c r="AN3784" s="76"/>
      <c r="AP3784" s="76"/>
      <c r="AQ3784" s="76"/>
      <c r="AS3784" s="76"/>
      <c r="AT3784" s="76"/>
      <c r="AV3784" s="76"/>
      <c r="AW3784" s="76"/>
      <c r="AY3784" s="76"/>
      <c r="AZ3784" s="76"/>
      <c r="BB3784" s="76"/>
      <c r="BC3784" s="76"/>
      <c r="BE3784" s="76"/>
      <c r="BF3784" s="76"/>
      <c r="BH3784" s="76"/>
      <c r="BI3784" s="76"/>
      <c r="BK3784" s="76"/>
      <c r="BL3784" s="76"/>
      <c r="BN3784" s="76"/>
      <c r="BO3784" s="76"/>
      <c r="BQ3784" s="76"/>
      <c r="BR3784" s="76"/>
      <c r="BT3784" s="76"/>
      <c r="BU3784" s="76"/>
      <c r="BW3784" s="76"/>
      <c r="BX3784" s="76"/>
    </row>
    <row r="3785" spans="1:76" ht="12.75" customHeight="1">
      <c r="A3785" s="2"/>
      <c r="B3785" s="2"/>
      <c r="C3785" s="2"/>
      <c r="D3785" s="75"/>
      <c r="F3785" s="76"/>
      <c r="G3785" s="76"/>
      <c r="I3785" s="76"/>
      <c r="J3785" s="76"/>
      <c r="L3785" s="76"/>
      <c r="M3785" s="76"/>
      <c r="O3785" s="76"/>
      <c r="P3785" s="76"/>
      <c r="R3785" s="76"/>
      <c r="S3785" s="76"/>
      <c r="U3785" s="76"/>
      <c r="V3785" s="76"/>
      <c r="X3785" s="76"/>
      <c r="Y3785" s="76"/>
      <c r="AA3785" s="76"/>
      <c r="AB3785" s="76"/>
      <c r="AD3785" s="76"/>
      <c r="AE3785" s="76"/>
      <c r="AG3785" s="76"/>
      <c r="AH3785" s="76"/>
      <c r="AJ3785" s="76"/>
      <c r="AK3785" s="76"/>
      <c r="AM3785" s="76"/>
      <c r="AN3785" s="76"/>
      <c r="AP3785" s="76"/>
      <c r="AQ3785" s="76"/>
      <c r="AS3785" s="76"/>
      <c r="AT3785" s="76"/>
      <c r="AV3785" s="76"/>
      <c r="AW3785" s="76"/>
      <c r="AY3785" s="76"/>
      <c r="AZ3785" s="76"/>
      <c r="BB3785" s="76"/>
      <c r="BC3785" s="76"/>
      <c r="BE3785" s="76"/>
      <c r="BF3785" s="76"/>
      <c r="BH3785" s="76"/>
      <c r="BI3785" s="76"/>
      <c r="BK3785" s="76"/>
      <c r="BL3785" s="76"/>
      <c r="BN3785" s="76"/>
      <c r="BO3785" s="76"/>
      <c r="BQ3785" s="76"/>
      <c r="BR3785" s="76"/>
      <c r="BT3785" s="76"/>
      <c r="BU3785" s="76"/>
      <c r="BW3785" s="76"/>
      <c r="BX3785" s="76"/>
    </row>
    <row r="3786" spans="1:76" ht="12.75" customHeight="1">
      <c r="A3786" s="2"/>
      <c r="B3786" s="2"/>
      <c r="C3786" s="2"/>
      <c r="D3786" s="75"/>
      <c r="F3786" s="76"/>
      <c r="G3786" s="76"/>
      <c r="I3786" s="76"/>
      <c r="J3786" s="76"/>
      <c r="L3786" s="76"/>
      <c r="M3786" s="76"/>
      <c r="O3786" s="76"/>
      <c r="P3786" s="76"/>
      <c r="R3786" s="76"/>
      <c r="S3786" s="76"/>
      <c r="U3786" s="76"/>
      <c r="V3786" s="76"/>
      <c r="X3786" s="76"/>
      <c r="Y3786" s="76"/>
      <c r="AA3786" s="76"/>
      <c r="AB3786" s="76"/>
      <c r="AD3786" s="76"/>
      <c r="AE3786" s="76"/>
      <c r="AG3786" s="76"/>
      <c r="AH3786" s="76"/>
      <c r="AJ3786" s="76"/>
      <c r="AK3786" s="76"/>
      <c r="AM3786" s="76"/>
      <c r="AN3786" s="76"/>
      <c r="AP3786" s="76"/>
      <c r="AQ3786" s="76"/>
      <c r="AS3786" s="76"/>
      <c r="AT3786" s="76"/>
      <c r="AV3786" s="76"/>
      <c r="AW3786" s="76"/>
      <c r="AY3786" s="76"/>
      <c r="AZ3786" s="76"/>
      <c r="BB3786" s="76"/>
      <c r="BC3786" s="76"/>
      <c r="BE3786" s="76"/>
      <c r="BF3786" s="76"/>
      <c r="BH3786" s="76"/>
      <c r="BI3786" s="76"/>
      <c r="BK3786" s="76"/>
      <c r="BL3786" s="76"/>
      <c r="BN3786" s="76"/>
      <c r="BO3786" s="76"/>
      <c r="BQ3786" s="76"/>
      <c r="BR3786" s="76"/>
      <c r="BT3786" s="76"/>
      <c r="BU3786" s="76"/>
      <c r="BW3786" s="76"/>
      <c r="BX3786" s="76"/>
    </row>
    <row r="3787" spans="1:76" ht="12.75" customHeight="1">
      <c r="A3787" s="2"/>
      <c r="B3787" s="2"/>
      <c r="C3787" s="2"/>
      <c r="D3787" s="75"/>
      <c r="F3787" s="76"/>
      <c r="G3787" s="76"/>
      <c r="I3787" s="76"/>
      <c r="J3787" s="76"/>
      <c r="L3787" s="76"/>
      <c r="M3787" s="76"/>
      <c r="O3787" s="76"/>
      <c r="P3787" s="76"/>
      <c r="R3787" s="76"/>
      <c r="S3787" s="76"/>
      <c r="U3787" s="76"/>
      <c r="V3787" s="76"/>
      <c r="X3787" s="76"/>
      <c r="Y3787" s="76"/>
      <c r="AA3787" s="76"/>
      <c r="AB3787" s="76"/>
      <c r="AD3787" s="76"/>
      <c r="AE3787" s="76"/>
      <c r="AG3787" s="76"/>
      <c r="AH3787" s="76"/>
      <c r="AJ3787" s="76"/>
      <c r="AK3787" s="76"/>
      <c r="AM3787" s="76"/>
      <c r="AN3787" s="76"/>
      <c r="AP3787" s="76"/>
      <c r="AQ3787" s="76"/>
      <c r="AS3787" s="76"/>
      <c r="AT3787" s="76"/>
      <c r="AV3787" s="76"/>
      <c r="AW3787" s="76"/>
      <c r="AY3787" s="76"/>
      <c r="AZ3787" s="76"/>
      <c r="BB3787" s="76"/>
      <c r="BC3787" s="76"/>
      <c r="BE3787" s="76"/>
      <c r="BF3787" s="76"/>
      <c r="BH3787" s="76"/>
      <c r="BI3787" s="76"/>
      <c r="BK3787" s="76"/>
      <c r="BL3787" s="76"/>
      <c r="BN3787" s="76"/>
      <c r="BO3787" s="76"/>
      <c r="BQ3787" s="76"/>
      <c r="BR3787" s="76"/>
      <c r="BT3787" s="76"/>
      <c r="BU3787" s="76"/>
      <c r="BW3787" s="76"/>
      <c r="BX3787" s="76"/>
    </row>
    <row r="3788" spans="1:76" ht="12.75" customHeight="1">
      <c r="A3788" s="2"/>
      <c r="B3788" s="2"/>
      <c r="C3788" s="2"/>
      <c r="D3788" s="75"/>
      <c r="F3788" s="76"/>
      <c r="G3788" s="76"/>
      <c r="I3788" s="76"/>
      <c r="J3788" s="76"/>
      <c r="L3788" s="76"/>
      <c r="M3788" s="76"/>
      <c r="O3788" s="76"/>
      <c r="P3788" s="76"/>
      <c r="R3788" s="76"/>
      <c r="S3788" s="76"/>
      <c r="U3788" s="76"/>
      <c r="V3788" s="76"/>
      <c r="X3788" s="76"/>
      <c r="Y3788" s="76"/>
      <c r="AA3788" s="76"/>
      <c r="AB3788" s="76"/>
      <c r="AD3788" s="76"/>
      <c r="AE3788" s="76"/>
      <c r="AG3788" s="76"/>
      <c r="AH3788" s="76"/>
      <c r="AJ3788" s="76"/>
      <c r="AK3788" s="76"/>
      <c r="AM3788" s="76"/>
      <c r="AN3788" s="76"/>
      <c r="AP3788" s="76"/>
      <c r="AQ3788" s="76"/>
      <c r="AS3788" s="76"/>
      <c r="AT3788" s="76"/>
      <c r="AV3788" s="76"/>
      <c r="AW3788" s="76"/>
      <c r="AY3788" s="76"/>
      <c r="AZ3788" s="76"/>
      <c r="BB3788" s="76"/>
      <c r="BC3788" s="76"/>
      <c r="BE3788" s="76"/>
      <c r="BF3788" s="76"/>
      <c r="BH3788" s="76"/>
      <c r="BI3788" s="76"/>
      <c r="BK3788" s="76"/>
      <c r="BL3788" s="76"/>
      <c r="BN3788" s="76"/>
      <c r="BO3788" s="76"/>
      <c r="BQ3788" s="76"/>
      <c r="BR3788" s="76"/>
      <c r="BT3788" s="76"/>
      <c r="BU3788" s="76"/>
      <c r="BW3788" s="76"/>
      <c r="BX3788" s="76"/>
    </row>
    <row r="3789" spans="1:76" ht="12.75" customHeight="1">
      <c r="A3789" s="2"/>
      <c r="B3789" s="2"/>
      <c r="C3789" s="2"/>
      <c r="D3789" s="75"/>
      <c r="F3789" s="76"/>
      <c r="G3789" s="76"/>
      <c r="I3789" s="76"/>
      <c r="J3789" s="76"/>
      <c r="L3789" s="76"/>
      <c r="M3789" s="76"/>
      <c r="O3789" s="76"/>
      <c r="P3789" s="76"/>
      <c r="R3789" s="76"/>
      <c r="S3789" s="76"/>
      <c r="U3789" s="76"/>
      <c r="V3789" s="76"/>
      <c r="X3789" s="76"/>
      <c r="Y3789" s="76"/>
      <c r="AA3789" s="76"/>
      <c r="AB3789" s="76"/>
      <c r="AD3789" s="76"/>
      <c r="AE3789" s="76"/>
      <c r="AG3789" s="76"/>
      <c r="AH3789" s="76"/>
      <c r="AJ3789" s="76"/>
      <c r="AK3789" s="76"/>
      <c r="AM3789" s="76"/>
      <c r="AN3789" s="76"/>
      <c r="AP3789" s="76"/>
      <c r="AQ3789" s="76"/>
      <c r="AS3789" s="76"/>
      <c r="AT3789" s="76"/>
      <c r="AV3789" s="76"/>
      <c r="AW3789" s="76"/>
      <c r="AY3789" s="76"/>
      <c r="AZ3789" s="76"/>
      <c r="BB3789" s="76"/>
      <c r="BC3789" s="76"/>
      <c r="BE3789" s="76"/>
      <c r="BF3789" s="76"/>
      <c r="BH3789" s="76"/>
      <c r="BI3789" s="76"/>
      <c r="BK3789" s="76"/>
      <c r="BL3789" s="76"/>
      <c r="BN3789" s="76"/>
      <c r="BO3789" s="76"/>
      <c r="BQ3789" s="76"/>
      <c r="BR3789" s="76"/>
      <c r="BT3789" s="76"/>
      <c r="BU3789" s="76"/>
      <c r="BW3789" s="76"/>
      <c r="BX3789" s="76"/>
    </row>
    <row r="3790" spans="1:76" ht="12.75" customHeight="1">
      <c r="A3790" s="2"/>
      <c r="B3790" s="2"/>
      <c r="C3790" s="2"/>
      <c r="D3790" s="75"/>
      <c r="F3790" s="76"/>
      <c r="G3790" s="76"/>
      <c r="I3790" s="76"/>
      <c r="J3790" s="76"/>
      <c r="L3790" s="76"/>
      <c r="M3790" s="76"/>
      <c r="O3790" s="76"/>
      <c r="P3790" s="76"/>
      <c r="R3790" s="76"/>
      <c r="S3790" s="76"/>
      <c r="U3790" s="76"/>
      <c r="V3790" s="76"/>
      <c r="X3790" s="76"/>
      <c r="Y3790" s="76"/>
      <c r="AA3790" s="76"/>
      <c r="AB3790" s="76"/>
      <c r="AD3790" s="76"/>
      <c r="AE3790" s="76"/>
      <c r="AG3790" s="76"/>
      <c r="AH3790" s="76"/>
      <c r="AJ3790" s="76"/>
      <c r="AK3790" s="76"/>
      <c r="AM3790" s="76"/>
      <c r="AN3790" s="76"/>
      <c r="AP3790" s="76"/>
      <c r="AQ3790" s="76"/>
      <c r="AS3790" s="76"/>
      <c r="AT3790" s="76"/>
      <c r="AV3790" s="76"/>
      <c r="AW3790" s="76"/>
      <c r="AY3790" s="76"/>
      <c r="AZ3790" s="76"/>
      <c r="BB3790" s="76"/>
      <c r="BC3790" s="76"/>
      <c r="BE3790" s="76"/>
      <c r="BF3790" s="76"/>
      <c r="BH3790" s="76"/>
      <c r="BI3790" s="76"/>
      <c r="BK3790" s="76"/>
      <c r="BL3790" s="76"/>
      <c r="BN3790" s="76"/>
      <c r="BO3790" s="76"/>
      <c r="BQ3790" s="76"/>
      <c r="BR3790" s="76"/>
      <c r="BT3790" s="76"/>
      <c r="BU3790" s="76"/>
      <c r="BW3790" s="76"/>
      <c r="BX3790" s="76"/>
    </row>
    <row r="3791" spans="1:76" ht="12.75" customHeight="1">
      <c r="A3791" s="2"/>
      <c r="B3791" s="2"/>
      <c r="C3791" s="2"/>
      <c r="D3791" s="75"/>
      <c r="F3791" s="76"/>
      <c r="G3791" s="76"/>
      <c r="I3791" s="76"/>
      <c r="J3791" s="76"/>
      <c r="L3791" s="76"/>
      <c r="M3791" s="76"/>
      <c r="O3791" s="76"/>
      <c r="P3791" s="76"/>
      <c r="R3791" s="76"/>
      <c r="S3791" s="76"/>
      <c r="U3791" s="76"/>
      <c r="V3791" s="76"/>
      <c r="X3791" s="76"/>
      <c r="Y3791" s="76"/>
      <c r="AA3791" s="76"/>
      <c r="AB3791" s="76"/>
      <c r="AD3791" s="76"/>
      <c r="AE3791" s="76"/>
      <c r="AG3791" s="76"/>
      <c r="AH3791" s="76"/>
      <c r="AJ3791" s="76"/>
      <c r="AK3791" s="76"/>
      <c r="AM3791" s="76"/>
      <c r="AN3791" s="76"/>
      <c r="AP3791" s="76"/>
      <c r="AQ3791" s="76"/>
      <c r="AS3791" s="76"/>
      <c r="AT3791" s="76"/>
      <c r="AV3791" s="76"/>
      <c r="AW3791" s="76"/>
      <c r="AY3791" s="76"/>
      <c r="AZ3791" s="76"/>
      <c r="BB3791" s="76"/>
      <c r="BC3791" s="76"/>
      <c r="BE3791" s="76"/>
      <c r="BF3791" s="76"/>
      <c r="BH3791" s="76"/>
      <c r="BI3791" s="76"/>
      <c r="BK3791" s="76"/>
      <c r="BL3791" s="76"/>
      <c r="BN3791" s="76"/>
      <c r="BO3791" s="76"/>
      <c r="BQ3791" s="76"/>
      <c r="BR3791" s="76"/>
      <c r="BT3791" s="76"/>
      <c r="BU3791" s="76"/>
      <c r="BW3791" s="76"/>
      <c r="BX3791" s="76"/>
    </row>
    <row r="3792" spans="1:76" ht="12.75" customHeight="1">
      <c r="A3792" s="2"/>
      <c r="B3792" s="2"/>
      <c r="C3792" s="2"/>
      <c r="D3792" s="75"/>
      <c r="F3792" s="76"/>
      <c r="G3792" s="76"/>
      <c r="I3792" s="76"/>
      <c r="J3792" s="76"/>
      <c r="L3792" s="76"/>
      <c r="M3792" s="76"/>
      <c r="O3792" s="76"/>
      <c r="P3792" s="76"/>
      <c r="R3792" s="76"/>
      <c r="S3792" s="76"/>
      <c r="U3792" s="76"/>
      <c r="V3792" s="76"/>
      <c r="X3792" s="76"/>
      <c r="Y3792" s="76"/>
      <c r="AA3792" s="76"/>
      <c r="AB3792" s="76"/>
      <c r="AD3792" s="76"/>
      <c r="AE3792" s="76"/>
      <c r="AG3792" s="76"/>
      <c r="AH3792" s="76"/>
      <c r="AJ3792" s="76"/>
      <c r="AK3792" s="76"/>
      <c r="AM3792" s="76"/>
      <c r="AN3792" s="76"/>
      <c r="AP3792" s="76"/>
      <c r="AQ3792" s="76"/>
      <c r="AS3792" s="76"/>
      <c r="AT3792" s="76"/>
      <c r="AV3792" s="76"/>
      <c r="AW3792" s="76"/>
      <c r="AY3792" s="76"/>
      <c r="AZ3792" s="76"/>
      <c r="BB3792" s="76"/>
      <c r="BC3792" s="76"/>
      <c r="BE3792" s="76"/>
      <c r="BF3792" s="76"/>
      <c r="BH3792" s="76"/>
      <c r="BI3792" s="76"/>
      <c r="BK3792" s="76"/>
      <c r="BL3792" s="76"/>
      <c r="BN3792" s="76"/>
      <c r="BO3792" s="76"/>
      <c r="BQ3792" s="76"/>
      <c r="BR3792" s="76"/>
      <c r="BT3792" s="76"/>
      <c r="BU3792" s="76"/>
      <c r="BW3792" s="76"/>
      <c r="BX3792" s="76"/>
    </row>
    <row r="3793" spans="1:76" ht="12.75" customHeight="1">
      <c r="A3793" s="2"/>
      <c r="B3793" s="2"/>
      <c r="C3793" s="2"/>
      <c r="D3793" s="75"/>
      <c r="F3793" s="76"/>
      <c r="G3793" s="76"/>
      <c r="I3793" s="76"/>
      <c r="J3793" s="76"/>
      <c r="L3793" s="76"/>
      <c r="M3793" s="76"/>
      <c r="O3793" s="76"/>
      <c r="P3793" s="76"/>
      <c r="R3793" s="76"/>
      <c r="S3793" s="76"/>
      <c r="U3793" s="76"/>
      <c r="V3793" s="76"/>
      <c r="X3793" s="76"/>
      <c r="Y3793" s="76"/>
      <c r="AA3793" s="76"/>
      <c r="AB3793" s="76"/>
      <c r="AD3793" s="76"/>
      <c r="AE3793" s="76"/>
      <c r="AG3793" s="76"/>
      <c r="AH3793" s="76"/>
      <c r="AJ3793" s="76"/>
      <c r="AK3793" s="76"/>
      <c r="AM3793" s="76"/>
      <c r="AN3793" s="76"/>
      <c r="AP3793" s="76"/>
      <c r="AQ3793" s="76"/>
      <c r="AS3793" s="76"/>
      <c r="AT3793" s="76"/>
      <c r="AV3793" s="76"/>
      <c r="AW3793" s="76"/>
      <c r="AY3793" s="76"/>
      <c r="AZ3793" s="76"/>
      <c r="BB3793" s="76"/>
      <c r="BC3793" s="76"/>
      <c r="BE3793" s="76"/>
      <c r="BF3793" s="76"/>
      <c r="BH3793" s="76"/>
      <c r="BI3793" s="76"/>
      <c r="BK3793" s="76"/>
      <c r="BL3793" s="76"/>
      <c r="BN3793" s="76"/>
      <c r="BO3793" s="76"/>
      <c r="BQ3793" s="76"/>
      <c r="BR3793" s="76"/>
      <c r="BT3793" s="76"/>
      <c r="BU3793" s="76"/>
      <c r="BW3793" s="76"/>
      <c r="BX3793" s="76"/>
    </row>
    <row r="3794" spans="1:76" ht="12.75" customHeight="1">
      <c r="A3794" s="2"/>
      <c r="B3794" s="2"/>
      <c r="C3794" s="2"/>
      <c r="D3794" s="75"/>
      <c r="F3794" s="76"/>
      <c r="G3794" s="76"/>
      <c r="I3794" s="76"/>
      <c r="J3794" s="76"/>
      <c r="L3794" s="76"/>
      <c r="M3794" s="76"/>
      <c r="O3794" s="76"/>
      <c r="P3794" s="76"/>
      <c r="R3794" s="76"/>
      <c r="S3794" s="76"/>
      <c r="U3794" s="76"/>
      <c r="V3794" s="76"/>
      <c r="X3794" s="76"/>
      <c r="Y3794" s="76"/>
      <c r="AA3794" s="76"/>
      <c r="AB3794" s="76"/>
      <c r="AD3794" s="76"/>
      <c r="AE3794" s="76"/>
      <c r="AG3794" s="76"/>
      <c r="AH3794" s="76"/>
      <c r="AJ3794" s="76"/>
      <c r="AK3794" s="76"/>
      <c r="AM3794" s="76"/>
      <c r="AN3794" s="76"/>
      <c r="AP3794" s="76"/>
      <c r="AQ3794" s="76"/>
      <c r="AS3794" s="76"/>
      <c r="AT3794" s="76"/>
      <c r="AV3794" s="76"/>
      <c r="AW3794" s="76"/>
      <c r="AY3794" s="76"/>
      <c r="AZ3794" s="76"/>
      <c r="BB3794" s="76"/>
      <c r="BC3794" s="76"/>
      <c r="BE3794" s="76"/>
      <c r="BF3794" s="76"/>
      <c r="BH3794" s="76"/>
      <c r="BI3794" s="76"/>
      <c r="BK3794" s="76"/>
      <c r="BL3794" s="76"/>
      <c r="BN3794" s="76"/>
      <c r="BO3794" s="76"/>
      <c r="BQ3794" s="76"/>
      <c r="BR3794" s="76"/>
      <c r="BT3794" s="76"/>
      <c r="BU3794" s="76"/>
      <c r="BW3794" s="76"/>
      <c r="BX3794" s="76"/>
    </row>
    <row r="3795" spans="1:76" ht="12.75" customHeight="1">
      <c r="A3795" s="2"/>
      <c r="B3795" s="2"/>
      <c r="C3795" s="2"/>
      <c r="D3795" s="75"/>
      <c r="F3795" s="76"/>
      <c r="G3795" s="76"/>
      <c r="I3795" s="76"/>
      <c r="J3795" s="76"/>
      <c r="L3795" s="76"/>
      <c r="M3795" s="76"/>
      <c r="O3795" s="76"/>
      <c r="P3795" s="76"/>
      <c r="R3795" s="76"/>
      <c r="S3795" s="76"/>
      <c r="U3795" s="76"/>
      <c r="V3795" s="76"/>
      <c r="X3795" s="76"/>
      <c r="Y3795" s="76"/>
      <c r="AA3795" s="76"/>
      <c r="AB3795" s="76"/>
      <c r="AD3795" s="76"/>
      <c r="AE3795" s="76"/>
      <c r="AG3795" s="76"/>
      <c r="AH3795" s="76"/>
      <c r="AJ3795" s="76"/>
      <c r="AK3795" s="76"/>
      <c r="AM3795" s="76"/>
      <c r="AN3795" s="76"/>
      <c r="AP3795" s="76"/>
      <c r="AQ3795" s="76"/>
      <c r="AS3795" s="76"/>
      <c r="AT3795" s="76"/>
      <c r="AV3795" s="76"/>
      <c r="AW3795" s="76"/>
      <c r="AY3795" s="76"/>
      <c r="AZ3795" s="76"/>
      <c r="BB3795" s="76"/>
      <c r="BC3795" s="76"/>
      <c r="BE3795" s="76"/>
      <c r="BF3795" s="76"/>
      <c r="BH3795" s="76"/>
      <c r="BI3795" s="76"/>
      <c r="BK3795" s="76"/>
      <c r="BL3795" s="76"/>
      <c r="BN3795" s="76"/>
      <c r="BO3795" s="76"/>
      <c r="BQ3795" s="76"/>
      <c r="BR3795" s="76"/>
      <c r="BT3795" s="76"/>
      <c r="BU3795" s="76"/>
      <c r="BW3795" s="76"/>
      <c r="BX3795" s="76"/>
    </row>
    <row r="3796" spans="1:76" ht="12.75" customHeight="1">
      <c r="A3796" s="2"/>
      <c r="B3796" s="2"/>
      <c r="C3796" s="2"/>
      <c r="D3796" s="75"/>
      <c r="F3796" s="76"/>
      <c r="G3796" s="76"/>
      <c r="I3796" s="76"/>
      <c r="J3796" s="76"/>
      <c r="L3796" s="76"/>
      <c r="M3796" s="76"/>
      <c r="O3796" s="76"/>
      <c r="P3796" s="76"/>
      <c r="R3796" s="76"/>
      <c r="S3796" s="76"/>
      <c r="U3796" s="76"/>
      <c r="V3796" s="76"/>
      <c r="X3796" s="76"/>
      <c r="Y3796" s="76"/>
      <c r="AA3796" s="76"/>
      <c r="AB3796" s="76"/>
      <c r="AD3796" s="76"/>
      <c r="AE3796" s="76"/>
      <c r="AG3796" s="76"/>
      <c r="AH3796" s="76"/>
      <c r="AJ3796" s="76"/>
      <c r="AK3796" s="76"/>
      <c r="AM3796" s="76"/>
      <c r="AN3796" s="76"/>
      <c r="AP3796" s="76"/>
      <c r="AQ3796" s="76"/>
      <c r="AS3796" s="76"/>
      <c r="AT3796" s="76"/>
      <c r="AV3796" s="76"/>
      <c r="AW3796" s="76"/>
      <c r="AY3796" s="76"/>
      <c r="AZ3796" s="76"/>
      <c r="BB3796" s="76"/>
      <c r="BC3796" s="76"/>
      <c r="BE3796" s="76"/>
      <c r="BF3796" s="76"/>
      <c r="BH3796" s="76"/>
      <c r="BI3796" s="76"/>
      <c r="BK3796" s="76"/>
      <c r="BL3796" s="76"/>
      <c r="BN3796" s="76"/>
      <c r="BO3796" s="76"/>
      <c r="BQ3796" s="76"/>
      <c r="BR3796" s="76"/>
      <c r="BT3796" s="76"/>
      <c r="BU3796" s="76"/>
      <c r="BW3796" s="76"/>
      <c r="BX3796" s="76"/>
    </row>
    <row r="3797" spans="1:76" ht="12.75" customHeight="1">
      <c r="A3797" s="2"/>
      <c r="B3797" s="2"/>
      <c r="C3797" s="2"/>
      <c r="D3797" s="75"/>
      <c r="F3797" s="76"/>
      <c r="G3797" s="76"/>
      <c r="I3797" s="76"/>
      <c r="J3797" s="76"/>
      <c r="L3797" s="76"/>
      <c r="M3797" s="76"/>
      <c r="O3797" s="76"/>
      <c r="P3797" s="76"/>
      <c r="R3797" s="76"/>
      <c r="S3797" s="76"/>
      <c r="U3797" s="76"/>
      <c r="V3797" s="76"/>
      <c r="X3797" s="76"/>
      <c r="Y3797" s="76"/>
      <c r="AA3797" s="76"/>
      <c r="AB3797" s="76"/>
      <c r="AD3797" s="76"/>
      <c r="AE3797" s="76"/>
      <c r="AG3797" s="76"/>
      <c r="AH3797" s="76"/>
      <c r="AJ3797" s="76"/>
      <c r="AK3797" s="76"/>
      <c r="AM3797" s="76"/>
      <c r="AN3797" s="76"/>
      <c r="AP3797" s="76"/>
      <c r="AQ3797" s="76"/>
      <c r="AS3797" s="76"/>
      <c r="AT3797" s="76"/>
      <c r="AV3797" s="76"/>
      <c r="AW3797" s="76"/>
      <c r="AY3797" s="76"/>
      <c r="AZ3797" s="76"/>
      <c r="BB3797" s="76"/>
      <c r="BC3797" s="76"/>
      <c r="BE3797" s="76"/>
      <c r="BF3797" s="76"/>
      <c r="BH3797" s="76"/>
      <c r="BI3797" s="76"/>
      <c r="BK3797" s="76"/>
      <c r="BL3797" s="76"/>
      <c r="BN3797" s="76"/>
      <c r="BO3797" s="76"/>
      <c r="BQ3797" s="76"/>
      <c r="BR3797" s="76"/>
      <c r="BT3797" s="76"/>
      <c r="BU3797" s="76"/>
      <c r="BW3797" s="76"/>
      <c r="BX3797" s="76"/>
    </row>
    <row r="3798" spans="1:76" ht="12.75" customHeight="1">
      <c r="A3798" s="2"/>
      <c r="B3798" s="2"/>
      <c r="C3798" s="2"/>
      <c r="D3798" s="75"/>
      <c r="F3798" s="76"/>
      <c r="G3798" s="76"/>
      <c r="I3798" s="76"/>
      <c r="J3798" s="76"/>
      <c r="L3798" s="76"/>
      <c r="M3798" s="76"/>
      <c r="O3798" s="76"/>
      <c r="P3798" s="76"/>
      <c r="R3798" s="76"/>
      <c r="S3798" s="76"/>
      <c r="U3798" s="76"/>
      <c r="V3798" s="76"/>
      <c r="X3798" s="76"/>
      <c r="Y3798" s="76"/>
      <c r="AA3798" s="76"/>
      <c r="AB3798" s="76"/>
      <c r="AD3798" s="76"/>
      <c r="AE3798" s="76"/>
      <c r="AG3798" s="76"/>
      <c r="AH3798" s="76"/>
      <c r="AJ3798" s="76"/>
      <c r="AK3798" s="76"/>
      <c r="AM3798" s="76"/>
      <c r="AN3798" s="76"/>
      <c r="AP3798" s="76"/>
      <c r="AQ3798" s="76"/>
      <c r="AS3798" s="76"/>
      <c r="AT3798" s="76"/>
      <c r="AV3798" s="76"/>
      <c r="AW3798" s="76"/>
      <c r="AY3798" s="76"/>
      <c r="AZ3798" s="76"/>
      <c r="BB3798" s="76"/>
      <c r="BC3798" s="76"/>
      <c r="BE3798" s="76"/>
      <c r="BF3798" s="76"/>
      <c r="BH3798" s="76"/>
      <c r="BI3798" s="76"/>
      <c r="BK3798" s="76"/>
      <c r="BL3798" s="76"/>
      <c r="BN3798" s="76"/>
      <c r="BO3798" s="76"/>
      <c r="BQ3798" s="76"/>
      <c r="BR3798" s="76"/>
      <c r="BT3798" s="76"/>
      <c r="BU3798" s="76"/>
      <c r="BW3798" s="76"/>
      <c r="BX3798" s="76"/>
    </row>
    <row r="3799" spans="1:76" ht="12.75" customHeight="1">
      <c r="A3799" s="2"/>
      <c r="B3799" s="2"/>
      <c r="C3799" s="2"/>
      <c r="D3799" s="75"/>
      <c r="F3799" s="76"/>
      <c r="G3799" s="76"/>
      <c r="I3799" s="76"/>
      <c r="J3799" s="76"/>
      <c r="L3799" s="76"/>
      <c r="M3799" s="76"/>
      <c r="O3799" s="76"/>
      <c r="P3799" s="76"/>
      <c r="R3799" s="76"/>
      <c r="S3799" s="76"/>
      <c r="U3799" s="76"/>
      <c r="V3799" s="76"/>
      <c r="X3799" s="76"/>
      <c r="Y3799" s="76"/>
      <c r="AA3799" s="76"/>
      <c r="AB3799" s="76"/>
      <c r="AD3799" s="76"/>
      <c r="AE3799" s="76"/>
      <c r="AG3799" s="76"/>
      <c r="AH3799" s="76"/>
      <c r="AJ3799" s="76"/>
      <c r="AK3799" s="76"/>
      <c r="AM3799" s="76"/>
      <c r="AN3799" s="76"/>
      <c r="AP3799" s="76"/>
      <c r="AQ3799" s="76"/>
      <c r="AS3799" s="76"/>
      <c r="AT3799" s="76"/>
      <c r="AV3799" s="76"/>
      <c r="AW3799" s="76"/>
      <c r="AY3799" s="76"/>
      <c r="AZ3799" s="76"/>
      <c r="BB3799" s="76"/>
      <c r="BC3799" s="76"/>
      <c r="BE3799" s="76"/>
      <c r="BF3799" s="76"/>
      <c r="BH3799" s="76"/>
      <c r="BI3799" s="76"/>
      <c r="BK3799" s="76"/>
      <c r="BL3799" s="76"/>
      <c r="BN3799" s="76"/>
      <c r="BO3799" s="76"/>
      <c r="BQ3799" s="76"/>
      <c r="BR3799" s="76"/>
      <c r="BT3799" s="76"/>
      <c r="BU3799" s="76"/>
      <c r="BW3799" s="76"/>
      <c r="BX3799" s="76"/>
    </row>
    <row r="3800" spans="1:76" ht="12.75" customHeight="1">
      <c r="A3800" s="2"/>
      <c r="B3800" s="2"/>
      <c r="C3800" s="2"/>
      <c r="D3800" s="75"/>
      <c r="F3800" s="76"/>
      <c r="G3800" s="76"/>
      <c r="I3800" s="76"/>
      <c r="J3800" s="76"/>
      <c r="L3800" s="76"/>
      <c r="M3800" s="76"/>
      <c r="O3800" s="76"/>
      <c r="P3800" s="76"/>
      <c r="R3800" s="76"/>
      <c r="S3800" s="76"/>
      <c r="U3800" s="76"/>
      <c r="V3800" s="76"/>
      <c r="X3800" s="76"/>
      <c r="Y3800" s="76"/>
      <c r="AA3800" s="76"/>
      <c r="AB3800" s="76"/>
      <c r="AD3800" s="76"/>
      <c r="AE3800" s="76"/>
      <c r="AG3800" s="76"/>
      <c r="AH3800" s="76"/>
      <c r="AJ3800" s="76"/>
      <c r="AK3800" s="76"/>
      <c r="AM3800" s="76"/>
      <c r="AN3800" s="76"/>
      <c r="AP3800" s="76"/>
      <c r="AQ3800" s="76"/>
      <c r="AS3800" s="76"/>
      <c r="AT3800" s="76"/>
      <c r="AV3800" s="76"/>
      <c r="AW3800" s="76"/>
      <c r="AY3800" s="76"/>
      <c r="AZ3800" s="76"/>
      <c r="BB3800" s="76"/>
      <c r="BC3800" s="76"/>
      <c r="BE3800" s="76"/>
      <c r="BF3800" s="76"/>
      <c r="BH3800" s="76"/>
      <c r="BI3800" s="76"/>
      <c r="BK3800" s="76"/>
      <c r="BL3800" s="76"/>
      <c r="BN3800" s="76"/>
      <c r="BO3800" s="76"/>
      <c r="BQ3800" s="76"/>
      <c r="BR3800" s="76"/>
      <c r="BT3800" s="76"/>
      <c r="BU3800" s="76"/>
      <c r="BW3800" s="76"/>
      <c r="BX3800" s="76"/>
    </row>
    <row r="3801" spans="1:76" ht="12.75" customHeight="1">
      <c r="A3801" s="2"/>
      <c r="B3801" s="2"/>
      <c r="C3801" s="2"/>
      <c r="D3801" s="75"/>
      <c r="F3801" s="76"/>
      <c r="G3801" s="76"/>
      <c r="I3801" s="76"/>
      <c r="J3801" s="76"/>
      <c r="L3801" s="76"/>
      <c r="M3801" s="76"/>
      <c r="O3801" s="76"/>
      <c r="P3801" s="76"/>
      <c r="R3801" s="76"/>
      <c r="S3801" s="76"/>
      <c r="U3801" s="76"/>
      <c r="V3801" s="76"/>
      <c r="X3801" s="76"/>
      <c r="Y3801" s="76"/>
      <c r="AA3801" s="76"/>
      <c r="AB3801" s="76"/>
      <c r="AD3801" s="76"/>
      <c r="AE3801" s="76"/>
      <c r="AG3801" s="76"/>
      <c r="AH3801" s="76"/>
      <c r="AJ3801" s="76"/>
      <c r="AK3801" s="76"/>
      <c r="AM3801" s="76"/>
      <c r="AN3801" s="76"/>
      <c r="AP3801" s="76"/>
      <c r="AQ3801" s="76"/>
      <c r="AS3801" s="76"/>
      <c r="AT3801" s="76"/>
      <c r="AV3801" s="76"/>
      <c r="AW3801" s="76"/>
      <c r="AY3801" s="76"/>
      <c r="AZ3801" s="76"/>
      <c r="BB3801" s="76"/>
      <c r="BC3801" s="76"/>
      <c r="BE3801" s="76"/>
      <c r="BF3801" s="76"/>
      <c r="BH3801" s="76"/>
      <c r="BI3801" s="76"/>
      <c r="BK3801" s="76"/>
      <c r="BL3801" s="76"/>
      <c r="BN3801" s="76"/>
      <c r="BO3801" s="76"/>
      <c r="BQ3801" s="76"/>
      <c r="BR3801" s="76"/>
      <c r="BT3801" s="76"/>
      <c r="BU3801" s="76"/>
      <c r="BW3801" s="76"/>
      <c r="BX3801" s="76"/>
    </row>
    <row r="3802" spans="1:76" ht="12.75" customHeight="1">
      <c r="A3802" s="2"/>
      <c r="B3802" s="2"/>
      <c r="C3802" s="2"/>
      <c r="D3802" s="75"/>
      <c r="F3802" s="76"/>
      <c r="G3802" s="76"/>
      <c r="I3802" s="76"/>
      <c r="J3802" s="76"/>
      <c r="L3802" s="76"/>
      <c r="M3802" s="76"/>
      <c r="O3802" s="76"/>
      <c r="P3802" s="76"/>
      <c r="R3802" s="76"/>
      <c r="S3802" s="76"/>
      <c r="U3802" s="76"/>
      <c r="V3802" s="76"/>
      <c r="X3802" s="76"/>
      <c r="Y3802" s="76"/>
      <c r="AA3802" s="76"/>
      <c r="AB3802" s="76"/>
      <c r="AD3802" s="76"/>
      <c r="AE3802" s="76"/>
      <c r="AG3802" s="76"/>
      <c r="AH3802" s="76"/>
      <c r="AJ3802" s="76"/>
      <c r="AK3802" s="76"/>
      <c r="AM3802" s="76"/>
      <c r="AN3802" s="76"/>
      <c r="AP3802" s="76"/>
      <c r="AQ3802" s="76"/>
      <c r="AS3802" s="76"/>
      <c r="AT3802" s="76"/>
      <c r="AV3802" s="76"/>
      <c r="AW3802" s="76"/>
      <c r="AY3802" s="76"/>
      <c r="AZ3802" s="76"/>
      <c r="BB3802" s="76"/>
      <c r="BC3802" s="76"/>
      <c r="BE3802" s="76"/>
      <c r="BF3802" s="76"/>
      <c r="BH3802" s="76"/>
      <c r="BI3802" s="76"/>
      <c r="BK3802" s="76"/>
      <c r="BL3802" s="76"/>
      <c r="BN3802" s="76"/>
      <c r="BO3802" s="76"/>
      <c r="BQ3802" s="76"/>
      <c r="BR3802" s="76"/>
      <c r="BT3802" s="76"/>
      <c r="BU3802" s="76"/>
      <c r="BW3802" s="76"/>
      <c r="BX3802" s="76"/>
    </row>
    <row r="3803" spans="1:76" ht="12.75" customHeight="1">
      <c r="A3803" s="2"/>
      <c r="B3803" s="2"/>
      <c r="C3803" s="2"/>
      <c r="D3803" s="75"/>
      <c r="F3803" s="76"/>
      <c r="G3803" s="76"/>
      <c r="I3803" s="76"/>
      <c r="J3803" s="76"/>
      <c r="L3803" s="76"/>
      <c r="M3803" s="76"/>
      <c r="O3803" s="76"/>
      <c r="P3803" s="76"/>
      <c r="R3803" s="76"/>
      <c r="S3803" s="76"/>
      <c r="U3803" s="76"/>
      <c r="V3803" s="76"/>
      <c r="X3803" s="76"/>
      <c r="Y3803" s="76"/>
      <c r="AA3803" s="76"/>
      <c r="AB3803" s="76"/>
      <c r="AD3803" s="76"/>
      <c r="AE3803" s="76"/>
      <c r="AG3803" s="76"/>
      <c r="AH3803" s="76"/>
      <c r="AJ3803" s="76"/>
      <c r="AK3803" s="76"/>
      <c r="AM3803" s="76"/>
      <c r="AN3803" s="76"/>
      <c r="AP3803" s="76"/>
      <c r="AQ3803" s="76"/>
      <c r="AS3803" s="76"/>
      <c r="AT3803" s="76"/>
      <c r="AV3803" s="76"/>
      <c r="AW3803" s="76"/>
      <c r="AY3803" s="76"/>
      <c r="AZ3803" s="76"/>
      <c r="BB3803" s="76"/>
      <c r="BC3803" s="76"/>
      <c r="BE3803" s="76"/>
      <c r="BF3803" s="76"/>
      <c r="BH3803" s="76"/>
      <c r="BI3803" s="76"/>
      <c r="BK3803" s="76"/>
      <c r="BL3803" s="76"/>
      <c r="BN3803" s="76"/>
      <c r="BO3803" s="76"/>
      <c r="BQ3803" s="76"/>
      <c r="BR3803" s="76"/>
      <c r="BT3803" s="76"/>
      <c r="BU3803" s="76"/>
      <c r="BW3803" s="76"/>
      <c r="BX3803" s="76"/>
    </row>
    <row r="3804" spans="1:76" ht="12.75" customHeight="1">
      <c r="A3804" s="2"/>
      <c r="B3804" s="2"/>
      <c r="C3804" s="2"/>
      <c r="D3804" s="75"/>
      <c r="F3804" s="76"/>
      <c r="G3804" s="76"/>
      <c r="I3804" s="76"/>
      <c r="J3804" s="76"/>
      <c r="L3804" s="76"/>
      <c r="M3804" s="76"/>
      <c r="O3804" s="76"/>
      <c r="P3804" s="76"/>
      <c r="R3804" s="76"/>
      <c r="S3804" s="76"/>
      <c r="U3804" s="76"/>
      <c r="V3804" s="76"/>
      <c r="X3804" s="76"/>
      <c r="Y3804" s="76"/>
      <c r="AA3804" s="76"/>
      <c r="AB3804" s="76"/>
      <c r="AD3804" s="76"/>
      <c r="AE3804" s="76"/>
      <c r="AG3804" s="76"/>
      <c r="AH3804" s="76"/>
      <c r="AJ3804" s="76"/>
      <c r="AK3804" s="76"/>
      <c r="AM3804" s="76"/>
      <c r="AN3804" s="76"/>
      <c r="AP3804" s="76"/>
      <c r="AQ3804" s="76"/>
      <c r="AS3804" s="76"/>
      <c r="AT3804" s="76"/>
      <c r="AV3804" s="76"/>
      <c r="AW3804" s="76"/>
      <c r="AY3804" s="76"/>
      <c r="AZ3804" s="76"/>
      <c r="BB3804" s="76"/>
      <c r="BC3804" s="76"/>
      <c r="BE3804" s="76"/>
      <c r="BF3804" s="76"/>
      <c r="BH3804" s="76"/>
      <c r="BI3804" s="76"/>
      <c r="BK3804" s="76"/>
      <c r="BL3804" s="76"/>
      <c r="BN3804" s="76"/>
      <c r="BO3804" s="76"/>
      <c r="BQ3804" s="76"/>
      <c r="BR3804" s="76"/>
      <c r="BT3804" s="76"/>
      <c r="BU3804" s="76"/>
      <c r="BW3804" s="76"/>
      <c r="BX3804" s="76"/>
    </row>
    <row r="3805" spans="1:76" ht="12.75" customHeight="1">
      <c r="A3805" s="2"/>
      <c r="B3805" s="2"/>
      <c r="C3805" s="2"/>
      <c r="D3805" s="75"/>
      <c r="F3805" s="76"/>
      <c r="G3805" s="76"/>
      <c r="I3805" s="76"/>
      <c r="J3805" s="76"/>
      <c r="L3805" s="76"/>
      <c r="M3805" s="76"/>
      <c r="O3805" s="76"/>
      <c r="P3805" s="76"/>
      <c r="R3805" s="76"/>
      <c r="S3805" s="76"/>
      <c r="U3805" s="76"/>
      <c r="V3805" s="76"/>
      <c r="X3805" s="76"/>
      <c r="Y3805" s="76"/>
      <c r="AA3805" s="76"/>
      <c r="AB3805" s="76"/>
      <c r="AD3805" s="76"/>
      <c r="AE3805" s="76"/>
      <c r="AG3805" s="76"/>
      <c r="AH3805" s="76"/>
      <c r="AJ3805" s="76"/>
      <c r="AK3805" s="76"/>
      <c r="AM3805" s="76"/>
      <c r="AN3805" s="76"/>
      <c r="AP3805" s="76"/>
      <c r="AQ3805" s="76"/>
      <c r="AS3805" s="76"/>
      <c r="AT3805" s="76"/>
      <c r="AV3805" s="76"/>
      <c r="AW3805" s="76"/>
      <c r="AY3805" s="76"/>
      <c r="AZ3805" s="76"/>
      <c r="BB3805" s="76"/>
      <c r="BC3805" s="76"/>
      <c r="BE3805" s="76"/>
      <c r="BF3805" s="76"/>
      <c r="BH3805" s="76"/>
      <c r="BI3805" s="76"/>
      <c r="BK3805" s="76"/>
      <c r="BL3805" s="76"/>
      <c r="BN3805" s="76"/>
      <c r="BO3805" s="76"/>
      <c r="BQ3805" s="76"/>
      <c r="BR3805" s="76"/>
      <c r="BT3805" s="76"/>
      <c r="BU3805" s="76"/>
      <c r="BW3805" s="76"/>
      <c r="BX3805" s="76"/>
    </row>
    <row r="3806" spans="1:76" ht="12.75" customHeight="1">
      <c r="A3806" s="2"/>
      <c r="B3806" s="2"/>
      <c r="C3806" s="2"/>
      <c r="D3806" s="75"/>
      <c r="F3806" s="76"/>
      <c r="G3806" s="76"/>
      <c r="I3806" s="76"/>
      <c r="J3806" s="76"/>
      <c r="L3806" s="76"/>
      <c r="M3806" s="76"/>
      <c r="O3806" s="76"/>
      <c r="P3806" s="76"/>
      <c r="R3806" s="76"/>
      <c r="S3806" s="76"/>
      <c r="U3806" s="76"/>
      <c r="V3806" s="76"/>
      <c r="X3806" s="76"/>
      <c r="Y3806" s="76"/>
      <c r="AA3806" s="76"/>
      <c r="AB3806" s="76"/>
      <c r="AD3806" s="76"/>
      <c r="AE3806" s="76"/>
      <c r="AG3806" s="76"/>
      <c r="AH3806" s="76"/>
      <c r="AJ3806" s="76"/>
      <c r="AK3806" s="76"/>
      <c r="AM3806" s="76"/>
      <c r="AN3806" s="76"/>
      <c r="AP3806" s="76"/>
      <c r="AQ3806" s="76"/>
      <c r="AS3806" s="76"/>
      <c r="AT3806" s="76"/>
      <c r="AV3806" s="76"/>
      <c r="AW3806" s="76"/>
      <c r="AY3806" s="76"/>
      <c r="AZ3806" s="76"/>
      <c r="BB3806" s="76"/>
      <c r="BC3806" s="76"/>
      <c r="BE3806" s="76"/>
      <c r="BF3806" s="76"/>
      <c r="BH3806" s="76"/>
      <c r="BI3806" s="76"/>
      <c r="BK3806" s="76"/>
      <c r="BL3806" s="76"/>
      <c r="BN3806" s="76"/>
      <c r="BO3806" s="76"/>
      <c r="BQ3806" s="76"/>
      <c r="BR3806" s="76"/>
      <c r="BT3806" s="76"/>
      <c r="BU3806" s="76"/>
      <c r="BW3806" s="76"/>
      <c r="BX3806" s="76"/>
    </row>
    <row r="3807" spans="1:76" ht="12.75" customHeight="1">
      <c r="A3807" s="2"/>
      <c r="B3807" s="2"/>
      <c r="C3807" s="2"/>
      <c r="D3807" s="75"/>
      <c r="F3807" s="76"/>
      <c r="G3807" s="76"/>
      <c r="I3807" s="76"/>
      <c r="J3807" s="76"/>
      <c r="L3807" s="76"/>
      <c r="M3807" s="76"/>
      <c r="O3807" s="76"/>
      <c r="P3807" s="76"/>
      <c r="R3807" s="76"/>
      <c r="S3807" s="76"/>
      <c r="U3807" s="76"/>
      <c r="V3807" s="76"/>
      <c r="X3807" s="76"/>
      <c r="Y3807" s="76"/>
      <c r="AA3807" s="76"/>
      <c r="AB3807" s="76"/>
      <c r="AD3807" s="76"/>
      <c r="AE3807" s="76"/>
      <c r="AG3807" s="76"/>
      <c r="AH3807" s="76"/>
      <c r="AJ3807" s="76"/>
      <c r="AK3807" s="76"/>
      <c r="AM3807" s="76"/>
      <c r="AN3807" s="76"/>
      <c r="AP3807" s="76"/>
      <c r="AQ3807" s="76"/>
      <c r="AS3807" s="76"/>
      <c r="AT3807" s="76"/>
      <c r="AV3807" s="76"/>
      <c r="AW3807" s="76"/>
      <c r="AY3807" s="76"/>
      <c r="AZ3807" s="76"/>
      <c r="BB3807" s="76"/>
      <c r="BC3807" s="76"/>
      <c r="BE3807" s="76"/>
      <c r="BF3807" s="76"/>
      <c r="BH3807" s="76"/>
      <c r="BI3807" s="76"/>
      <c r="BK3807" s="76"/>
      <c r="BL3807" s="76"/>
      <c r="BN3807" s="76"/>
      <c r="BO3807" s="76"/>
      <c r="BQ3807" s="76"/>
      <c r="BR3807" s="76"/>
      <c r="BT3807" s="76"/>
      <c r="BU3807" s="76"/>
      <c r="BW3807" s="76"/>
      <c r="BX3807" s="76"/>
    </row>
    <row r="3808" spans="1:76" ht="12.75" customHeight="1">
      <c r="A3808" s="2"/>
      <c r="B3808" s="2"/>
      <c r="C3808" s="2"/>
      <c r="D3808" s="75"/>
      <c r="F3808" s="76"/>
      <c r="G3808" s="76"/>
      <c r="I3808" s="76"/>
      <c r="J3808" s="76"/>
      <c r="L3808" s="76"/>
      <c r="M3808" s="76"/>
      <c r="O3808" s="76"/>
      <c r="P3808" s="76"/>
      <c r="R3808" s="76"/>
      <c r="S3808" s="76"/>
      <c r="U3808" s="76"/>
      <c r="V3808" s="76"/>
      <c r="X3808" s="76"/>
      <c r="Y3808" s="76"/>
      <c r="AA3808" s="76"/>
      <c r="AB3808" s="76"/>
      <c r="AD3808" s="76"/>
      <c r="AE3808" s="76"/>
      <c r="AG3808" s="76"/>
      <c r="AH3808" s="76"/>
      <c r="AJ3808" s="76"/>
      <c r="AK3808" s="76"/>
      <c r="AM3808" s="76"/>
      <c r="AN3808" s="76"/>
      <c r="AP3808" s="76"/>
      <c r="AQ3808" s="76"/>
      <c r="AS3808" s="76"/>
      <c r="AT3808" s="76"/>
      <c r="AV3808" s="76"/>
      <c r="AW3808" s="76"/>
      <c r="AY3808" s="76"/>
      <c r="AZ3808" s="76"/>
      <c r="BB3808" s="76"/>
      <c r="BC3808" s="76"/>
      <c r="BE3808" s="76"/>
      <c r="BF3808" s="76"/>
      <c r="BH3808" s="76"/>
      <c r="BI3808" s="76"/>
      <c r="BK3808" s="76"/>
      <c r="BL3808" s="76"/>
      <c r="BN3808" s="76"/>
      <c r="BO3808" s="76"/>
      <c r="BQ3808" s="76"/>
      <c r="BR3808" s="76"/>
      <c r="BT3808" s="76"/>
      <c r="BU3808" s="76"/>
      <c r="BW3808" s="76"/>
      <c r="BX3808" s="76"/>
    </row>
    <row r="3809" spans="1:76" ht="12.75" customHeight="1">
      <c r="A3809" s="2"/>
      <c r="B3809" s="2"/>
      <c r="C3809" s="2"/>
      <c r="D3809" s="75"/>
      <c r="F3809" s="76"/>
      <c r="G3809" s="76"/>
      <c r="I3809" s="76"/>
      <c r="J3809" s="76"/>
      <c r="L3809" s="76"/>
      <c r="M3809" s="76"/>
      <c r="O3809" s="76"/>
      <c r="P3809" s="76"/>
      <c r="R3809" s="76"/>
      <c r="S3809" s="76"/>
      <c r="U3809" s="76"/>
      <c r="V3809" s="76"/>
      <c r="X3809" s="76"/>
      <c r="Y3809" s="76"/>
      <c r="AA3809" s="76"/>
      <c r="AB3809" s="76"/>
      <c r="AD3809" s="76"/>
      <c r="AE3809" s="76"/>
      <c r="AG3809" s="76"/>
      <c r="AH3809" s="76"/>
      <c r="AJ3809" s="76"/>
      <c r="AK3809" s="76"/>
      <c r="AM3809" s="76"/>
      <c r="AN3809" s="76"/>
      <c r="AP3809" s="76"/>
      <c r="AQ3809" s="76"/>
      <c r="AS3809" s="76"/>
      <c r="AT3809" s="76"/>
      <c r="AV3809" s="76"/>
      <c r="AW3809" s="76"/>
      <c r="AY3809" s="76"/>
      <c r="AZ3809" s="76"/>
      <c r="BB3809" s="76"/>
      <c r="BC3809" s="76"/>
      <c r="BE3809" s="76"/>
      <c r="BF3809" s="76"/>
      <c r="BH3809" s="76"/>
      <c r="BI3809" s="76"/>
      <c r="BK3809" s="76"/>
      <c r="BL3809" s="76"/>
      <c r="BN3809" s="76"/>
      <c r="BO3809" s="76"/>
      <c r="BQ3809" s="76"/>
      <c r="BR3809" s="76"/>
      <c r="BT3809" s="76"/>
      <c r="BU3809" s="76"/>
      <c r="BW3809" s="76"/>
      <c r="BX3809" s="76"/>
    </row>
    <row r="3810" spans="1:76" ht="12.75" customHeight="1">
      <c r="A3810" s="2"/>
      <c r="B3810" s="2"/>
      <c r="C3810" s="2"/>
      <c r="D3810" s="75"/>
      <c r="F3810" s="76"/>
      <c r="G3810" s="76"/>
      <c r="I3810" s="76"/>
      <c r="J3810" s="76"/>
      <c r="L3810" s="76"/>
      <c r="M3810" s="76"/>
      <c r="O3810" s="76"/>
      <c r="P3810" s="76"/>
      <c r="R3810" s="76"/>
      <c r="S3810" s="76"/>
      <c r="U3810" s="76"/>
      <c r="V3810" s="76"/>
      <c r="X3810" s="76"/>
      <c r="Y3810" s="76"/>
      <c r="AA3810" s="76"/>
      <c r="AB3810" s="76"/>
      <c r="AD3810" s="76"/>
      <c r="AE3810" s="76"/>
      <c r="AG3810" s="76"/>
      <c r="AH3810" s="76"/>
      <c r="AJ3810" s="76"/>
      <c r="AK3810" s="76"/>
      <c r="AM3810" s="76"/>
      <c r="AN3810" s="76"/>
      <c r="AP3810" s="76"/>
      <c r="AQ3810" s="76"/>
      <c r="AS3810" s="76"/>
      <c r="AT3810" s="76"/>
      <c r="AV3810" s="76"/>
      <c r="AW3810" s="76"/>
      <c r="AY3810" s="76"/>
      <c r="AZ3810" s="76"/>
      <c r="BB3810" s="76"/>
      <c r="BC3810" s="76"/>
      <c r="BE3810" s="76"/>
      <c r="BF3810" s="76"/>
      <c r="BH3810" s="76"/>
      <c r="BI3810" s="76"/>
      <c r="BK3810" s="76"/>
      <c r="BL3810" s="76"/>
      <c r="BN3810" s="76"/>
      <c r="BO3810" s="76"/>
      <c r="BQ3810" s="76"/>
      <c r="BR3810" s="76"/>
      <c r="BT3810" s="76"/>
      <c r="BU3810" s="76"/>
      <c r="BW3810" s="76"/>
      <c r="BX3810" s="76"/>
    </row>
    <row r="3811" spans="1:76" ht="12.75" customHeight="1">
      <c r="A3811" s="2"/>
      <c r="B3811" s="2"/>
      <c r="C3811" s="2"/>
      <c r="D3811" s="75"/>
      <c r="F3811" s="76"/>
      <c r="G3811" s="76"/>
      <c r="I3811" s="76"/>
      <c r="J3811" s="76"/>
      <c r="L3811" s="76"/>
      <c r="M3811" s="76"/>
      <c r="O3811" s="76"/>
      <c r="P3811" s="76"/>
      <c r="R3811" s="76"/>
      <c r="S3811" s="76"/>
      <c r="U3811" s="76"/>
      <c r="V3811" s="76"/>
      <c r="X3811" s="76"/>
      <c r="Y3811" s="76"/>
      <c r="AA3811" s="76"/>
      <c r="AB3811" s="76"/>
      <c r="AD3811" s="76"/>
      <c r="AE3811" s="76"/>
      <c r="AG3811" s="76"/>
      <c r="AH3811" s="76"/>
      <c r="AJ3811" s="76"/>
      <c r="AK3811" s="76"/>
      <c r="AM3811" s="76"/>
      <c r="AN3811" s="76"/>
      <c r="AP3811" s="76"/>
      <c r="AQ3811" s="76"/>
      <c r="AS3811" s="76"/>
      <c r="AT3811" s="76"/>
      <c r="AV3811" s="76"/>
      <c r="AW3811" s="76"/>
      <c r="AY3811" s="76"/>
      <c r="AZ3811" s="76"/>
      <c r="BB3811" s="76"/>
      <c r="BC3811" s="76"/>
      <c r="BE3811" s="76"/>
      <c r="BF3811" s="76"/>
      <c r="BH3811" s="76"/>
      <c r="BI3811" s="76"/>
      <c r="BK3811" s="76"/>
      <c r="BL3811" s="76"/>
      <c r="BN3811" s="76"/>
      <c r="BO3811" s="76"/>
      <c r="BQ3811" s="76"/>
      <c r="BR3811" s="76"/>
      <c r="BT3811" s="76"/>
      <c r="BU3811" s="76"/>
      <c r="BW3811" s="76"/>
      <c r="BX3811" s="76"/>
    </row>
    <row r="3812" spans="1:76" ht="12.75" customHeight="1">
      <c r="A3812" s="2"/>
      <c r="B3812" s="2"/>
      <c r="C3812" s="2"/>
      <c r="D3812" s="75"/>
      <c r="F3812" s="76"/>
      <c r="G3812" s="76"/>
      <c r="I3812" s="76"/>
      <c r="J3812" s="76"/>
      <c r="L3812" s="76"/>
      <c r="M3812" s="76"/>
      <c r="O3812" s="76"/>
      <c r="P3812" s="76"/>
      <c r="R3812" s="76"/>
      <c r="S3812" s="76"/>
      <c r="U3812" s="76"/>
      <c r="V3812" s="76"/>
      <c r="X3812" s="76"/>
      <c r="Y3812" s="76"/>
      <c r="AA3812" s="76"/>
      <c r="AB3812" s="76"/>
      <c r="AD3812" s="76"/>
      <c r="AE3812" s="76"/>
      <c r="AG3812" s="76"/>
      <c r="AH3812" s="76"/>
      <c r="AJ3812" s="76"/>
      <c r="AK3812" s="76"/>
      <c r="AM3812" s="76"/>
      <c r="AN3812" s="76"/>
      <c r="AP3812" s="76"/>
      <c r="AQ3812" s="76"/>
      <c r="AS3812" s="76"/>
      <c r="AT3812" s="76"/>
      <c r="AV3812" s="76"/>
      <c r="AW3812" s="76"/>
      <c r="AY3812" s="76"/>
      <c r="AZ3812" s="76"/>
      <c r="BB3812" s="76"/>
      <c r="BC3812" s="76"/>
      <c r="BE3812" s="76"/>
      <c r="BF3812" s="76"/>
      <c r="BH3812" s="76"/>
      <c r="BI3812" s="76"/>
      <c r="BK3812" s="76"/>
      <c r="BL3812" s="76"/>
      <c r="BN3812" s="76"/>
      <c r="BO3812" s="76"/>
      <c r="BQ3812" s="76"/>
      <c r="BR3812" s="76"/>
      <c r="BT3812" s="76"/>
      <c r="BU3812" s="76"/>
      <c r="BW3812" s="76"/>
      <c r="BX3812" s="76"/>
    </row>
    <row r="3813" spans="1:76" ht="12.75" customHeight="1">
      <c r="A3813" s="2"/>
      <c r="B3813" s="2"/>
      <c r="C3813" s="2"/>
      <c r="D3813" s="75"/>
      <c r="F3813" s="76"/>
      <c r="G3813" s="76"/>
      <c r="I3813" s="76"/>
      <c r="J3813" s="76"/>
      <c r="L3813" s="76"/>
      <c r="M3813" s="76"/>
      <c r="O3813" s="76"/>
      <c r="P3813" s="76"/>
      <c r="R3813" s="76"/>
      <c r="S3813" s="76"/>
      <c r="U3813" s="76"/>
      <c r="V3813" s="76"/>
      <c r="X3813" s="76"/>
      <c r="Y3813" s="76"/>
      <c r="AA3813" s="76"/>
      <c r="AB3813" s="76"/>
      <c r="AD3813" s="76"/>
      <c r="AE3813" s="76"/>
      <c r="AG3813" s="76"/>
      <c r="AH3813" s="76"/>
      <c r="AJ3813" s="76"/>
      <c r="AK3813" s="76"/>
      <c r="AM3813" s="76"/>
      <c r="AN3813" s="76"/>
      <c r="AP3813" s="76"/>
      <c r="AQ3813" s="76"/>
      <c r="AS3813" s="76"/>
      <c r="AT3813" s="76"/>
      <c r="AV3813" s="76"/>
      <c r="AW3813" s="76"/>
      <c r="AY3813" s="76"/>
      <c r="AZ3813" s="76"/>
      <c r="BB3813" s="76"/>
      <c r="BC3813" s="76"/>
      <c r="BE3813" s="76"/>
      <c r="BF3813" s="76"/>
      <c r="BH3813" s="76"/>
      <c r="BI3813" s="76"/>
      <c r="BK3813" s="76"/>
      <c r="BL3813" s="76"/>
      <c r="BN3813" s="76"/>
      <c r="BO3813" s="76"/>
      <c r="BQ3813" s="76"/>
      <c r="BR3813" s="76"/>
      <c r="BT3813" s="76"/>
      <c r="BU3813" s="76"/>
      <c r="BW3813" s="76"/>
      <c r="BX3813" s="76"/>
    </row>
    <row r="3814" spans="1:76" ht="12.75" customHeight="1">
      <c r="A3814" s="2"/>
      <c r="B3814" s="2"/>
      <c r="C3814" s="2"/>
      <c r="D3814" s="75"/>
      <c r="F3814" s="76"/>
      <c r="G3814" s="76"/>
      <c r="I3814" s="76"/>
      <c r="J3814" s="76"/>
      <c r="L3814" s="76"/>
      <c r="M3814" s="76"/>
      <c r="O3814" s="76"/>
      <c r="P3814" s="76"/>
      <c r="R3814" s="76"/>
      <c r="S3814" s="76"/>
      <c r="U3814" s="76"/>
      <c r="V3814" s="76"/>
      <c r="X3814" s="76"/>
      <c r="Y3814" s="76"/>
      <c r="AA3814" s="76"/>
      <c r="AB3814" s="76"/>
      <c r="AD3814" s="76"/>
      <c r="AE3814" s="76"/>
      <c r="AG3814" s="76"/>
      <c r="AH3814" s="76"/>
      <c r="AJ3814" s="76"/>
      <c r="AK3814" s="76"/>
      <c r="AM3814" s="76"/>
      <c r="AN3814" s="76"/>
      <c r="AP3814" s="76"/>
      <c r="AQ3814" s="76"/>
      <c r="AS3814" s="76"/>
      <c r="AT3814" s="76"/>
      <c r="AV3814" s="76"/>
      <c r="AW3814" s="76"/>
      <c r="AY3814" s="76"/>
      <c r="AZ3814" s="76"/>
      <c r="BB3814" s="76"/>
      <c r="BC3814" s="76"/>
      <c r="BE3814" s="76"/>
      <c r="BF3814" s="76"/>
      <c r="BH3814" s="76"/>
      <c r="BI3814" s="76"/>
      <c r="BK3814" s="76"/>
      <c r="BL3814" s="76"/>
      <c r="BN3814" s="76"/>
      <c r="BO3814" s="76"/>
      <c r="BQ3814" s="76"/>
      <c r="BR3814" s="76"/>
      <c r="BT3814" s="76"/>
      <c r="BU3814" s="76"/>
      <c r="BW3814" s="76"/>
      <c r="BX3814" s="76"/>
    </row>
    <row r="3815" spans="1:76" ht="12.75" customHeight="1">
      <c r="A3815" s="2"/>
      <c r="B3815" s="2"/>
      <c r="C3815" s="2"/>
      <c r="D3815" s="75"/>
      <c r="F3815" s="76"/>
      <c r="G3815" s="76"/>
      <c r="I3815" s="76"/>
      <c r="J3815" s="76"/>
      <c r="L3815" s="76"/>
      <c r="M3815" s="76"/>
      <c r="O3815" s="76"/>
      <c r="P3815" s="76"/>
      <c r="R3815" s="76"/>
      <c r="S3815" s="76"/>
      <c r="U3815" s="76"/>
      <c r="V3815" s="76"/>
      <c r="X3815" s="76"/>
      <c r="Y3815" s="76"/>
      <c r="AA3815" s="76"/>
      <c r="AB3815" s="76"/>
      <c r="AD3815" s="76"/>
      <c r="AE3815" s="76"/>
      <c r="AG3815" s="76"/>
      <c r="AH3815" s="76"/>
      <c r="AJ3815" s="76"/>
      <c r="AK3815" s="76"/>
      <c r="AM3815" s="76"/>
      <c r="AN3815" s="76"/>
      <c r="AP3815" s="76"/>
      <c r="AQ3815" s="76"/>
      <c r="AS3815" s="76"/>
      <c r="AT3815" s="76"/>
      <c r="AV3815" s="76"/>
      <c r="AW3815" s="76"/>
      <c r="AY3815" s="76"/>
      <c r="AZ3815" s="76"/>
      <c r="BB3815" s="76"/>
      <c r="BC3815" s="76"/>
      <c r="BE3815" s="76"/>
      <c r="BF3815" s="76"/>
      <c r="BH3815" s="76"/>
      <c r="BI3815" s="76"/>
      <c r="BK3815" s="76"/>
      <c r="BL3815" s="76"/>
      <c r="BN3815" s="76"/>
      <c r="BO3815" s="76"/>
      <c r="BQ3815" s="76"/>
      <c r="BR3815" s="76"/>
      <c r="BT3815" s="76"/>
      <c r="BU3815" s="76"/>
      <c r="BW3815" s="76"/>
      <c r="BX3815" s="76"/>
    </row>
    <row r="3816" spans="1:76" ht="12.75" customHeight="1">
      <c r="A3816" s="2"/>
      <c r="B3816" s="2"/>
      <c r="C3816" s="2"/>
      <c r="D3816" s="75"/>
      <c r="F3816" s="76"/>
      <c r="G3816" s="76"/>
      <c r="I3816" s="76"/>
      <c r="J3816" s="76"/>
      <c r="L3816" s="76"/>
      <c r="M3816" s="76"/>
      <c r="O3816" s="76"/>
      <c r="P3816" s="76"/>
      <c r="R3816" s="76"/>
      <c r="S3816" s="76"/>
      <c r="U3816" s="76"/>
      <c r="V3816" s="76"/>
      <c r="X3816" s="76"/>
      <c r="Y3816" s="76"/>
      <c r="AA3816" s="76"/>
      <c r="AB3816" s="76"/>
      <c r="AD3816" s="76"/>
      <c r="AE3816" s="76"/>
      <c r="AG3816" s="76"/>
      <c r="AH3816" s="76"/>
      <c r="AJ3816" s="76"/>
      <c r="AK3816" s="76"/>
      <c r="AM3816" s="76"/>
      <c r="AN3816" s="76"/>
      <c r="AP3816" s="76"/>
      <c r="AQ3816" s="76"/>
      <c r="AS3816" s="76"/>
      <c r="AT3816" s="76"/>
      <c r="AV3816" s="76"/>
      <c r="AW3816" s="76"/>
      <c r="AY3816" s="76"/>
      <c r="AZ3816" s="76"/>
      <c r="BB3816" s="76"/>
      <c r="BC3816" s="76"/>
      <c r="BE3816" s="76"/>
      <c r="BF3816" s="76"/>
      <c r="BH3816" s="76"/>
      <c r="BI3816" s="76"/>
      <c r="BK3816" s="76"/>
      <c r="BL3816" s="76"/>
      <c r="BN3816" s="76"/>
      <c r="BO3816" s="76"/>
      <c r="BQ3816" s="76"/>
      <c r="BR3816" s="76"/>
      <c r="BT3816" s="76"/>
      <c r="BU3816" s="76"/>
      <c r="BW3816" s="76"/>
      <c r="BX3816" s="76"/>
    </row>
    <row r="3817" spans="1:76" ht="12.75" customHeight="1">
      <c r="A3817" s="2"/>
      <c r="B3817" s="2"/>
      <c r="C3817" s="2"/>
      <c r="D3817" s="75"/>
      <c r="F3817" s="76"/>
      <c r="G3817" s="76"/>
      <c r="I3817" s="76"/>
      <c r="J3817" s="76"/>
      <c r="L3817" s="76"/>
      <c r="M3817" s="76"/>
      <c r="O3817" s="76"/>
      <c r="P3817" s="76"/>
      <c r="R3817" s="76"/>
      <c r="S3817" s="76"/>
      <c r="U3817" s="76"/>
      <c r="V3817" s="76"/>
      <c r="X3817" s="76"/>
      <c r="Y3817" s="76"/>
      <c r="AA3817" s="76"/>
      <c r="AB3817" s="76"/>
      <c r="AD3817" s="76"/>
      <c r="AE3817" s="76"/>
      <c r="AG3817" s="76"/>
      <c r="AH3817" s="76"/>
      <c r="AJ3817" s="76"/>
      <c r="AK3817" s="76"/>
      <c r="AM3817" s="76"/>
      <c r="AN3817" s="76"/>
      <c r="AP3817" s="76"/>
      <c r="AQ3817" s="76"/>
      <c r="AS3817" s="76"/>
      <c r="AT3817" s="76"/>
      <c r="AV3817" s="76"/>
      <c r="AW3817" s="76"/>
      <c r="AY3817" s="76"/>
      <c r="AZ3817" s="76"/>
      <c r="BB3817" s="76"/>
      <c r="BC3817" s="76"/>
      <c r="BE3817" s="76"/>
      <c r="BF3817" s="76"/>
      <c r="BH3817" s="76"/>
      <c r="BI3817" s="76"/>
      <c r="BK3817" s="76"/>
      <c r="BL3817" s="76"/>
      <c r="BN3817" s="76"/>
      <c r="BO3817" s="76"/>
      <c r="BQ3817" s="76"/>
      <c r="BR3817" s="76"/>
      <c r="BT3817" s="76"/>
      <c r="BU3817" s="76"/>
      <c r="BW3817" s="76"/>
      <c r="BX3817" s="76"/>
    </row>
    <row r="3818" spans="1:76" ht="12.75" customHeight="1">
      <c r="A3818" s="2"/>
      <c r="B3818" s="2"/>
      <c r="C3818" s="2"/>
      <c r="D3818" s="75"/>
      <c r="F3818" s="76"/>
      <c r="G3818" s="76"/>
      <c r="I3818" s="76"/>
      <c r="J3818" s="76"/>
      <c r="L3818" s="76"/>
      <c r="M3818" s="76"/>
      <c r="O3818" s="76"/>
      <c r="P3818" s="76"/>
      <c r="R3818" s="76"/>
      <c r="S3818" s="76"/>
      <c r="U3818" s="76"/>
      <c r="V3818" s="76"/>
      <c r="X3818" s="76"/>
      <c r="Y3818" s="76"/>
      <c r="AA3818" s="76"/>
      <c r="AB3818" s="76"/>
      <c r="AD3818" s="76"/>
      <c r="AE3818" s="76"/>
      <c r="AG3818" s="76"/>
      <c r="AH3818" s="76"/>
      <c r="AJ3818" s="76"/>
      <c r="AK3818" s="76"/>
      <c r="AM3818" s="76"/>
      <c r="AN3818" s="76"/>
      <c r="AP3818" s="76"/>
      <c r="AQ3818" s="76"/>
      <c r="AS3818" s="76"/>
      <c r="AT3818" s="76"/>
      <c r="AV3818" s="76"/>
      <c r="AW3818" s="76"/>
      <c r="AY3818" s="76"/>
      <c r="AZ3818" s="76"/>
      <c r="BB3818" s="76"/>
      <c r="BC3818" s="76"/>
      <c r="BE3818" s="76"/>
      <c r="BF3818" s="76"/>
      <c r="BH3818" s="76"/>
      <c r="BI3818" s="76"/>
      <c r="BK3818" s="76"/>
      <c r="BL3818" s="76"/>
      <c r="BN3818" s="76"/>
      <c r="BO3818" s="76"/>
      <c r="BQ3818" s="76"/>
      <c r="BR3818" s="76"/>
      <c r="BT3818" s="76"/>
      <c r="BU3818" s="76"/>
      <c r="BW3818" s="76"/>
      <c r="BX3818" s="76"/>
    </row>
    <row r="3819" spans="1:76" ht="12.75" customHeight="1">
      <c r="A3819" s="2"/>
      <c r="B3819" s="2"/>
      <c r="C3819" s="2"/>
      <c r="D3819" s="75"/>
      <c r="F3819" s="76"/>
      <c r="G3819" s="76"/>
      <c r="I3819" s="76"/>
      <c r="J3819" s="76"/>
      <c r="L3819" s="76"/>
      <c r="M3819" s="76"/>
      <c r="O3819" s="76"/>
      <c r="P3819" s="76"/>
      <c r="R3819" s="76"/>
      <c r="S3819" s="76"/>
      <c r="U3819" s="76"/>
      <c r="V3819" s="76"/>
      <c r="X3819" s="76"/>
      <c r="Y3819" s="76"/>
      <c r="AA3819" s="76"/>
      <c r="AB3819" s="76"/>
      <c r="AD3819" s="76"/>
      <c r="AE3819" s="76"/>
      <c r="AG3819" s="76"/>
      <c r="AH3819" s="76"/>
      <c r="AJ3819" s="76"/>
      <c r="AK3819" s="76"/>
      <c r="AM3819" s="76"/>
      <c r="AN3819" s="76"/>
      <c r="AP3819" s="76"/>
      <c r="AQ3819" s="76"/>
      <c r="AS3819" s="76"/>
      <c r="AT3819" s="76"/>
      <c r="AV3819" s="76"/>
      <c r="AW3819" s="76"/>
      <c r="AY3819" s="76"/>
      <c r="AZ3819" s="76"/>
      <c r="BB3819" s="76"/>
      <c r="BC3819" s="76"/>
      <c r="BE3819" s="76"/>
      <c r="BF3819" s="76"/>
      <c r="BH3819" s="76"/>
      <c r="BI3819" s="76"/>
      <c r="BK3819" s="76"/>
      <c r="BL3819" s="76"/>
      <c r="BN3819" s="76"/>
      <c r="BO3819" s="76"/>
      <c r="BQ3819" s="76"/>
      <c r="BR3819" s="76"/>
      <c r="BT3819" s="76"/>
      <c r="BU3819" s="76"/>
      <c r="BW3819" s="76"/>
      <c r="BX3819" s="76"/>
    </row>
    <row r="3820" spans="1:76" ht="12.75" customHeight="1">
      <c r="A3820" s="2"/>
      <c r="B3820" s="2"/>
      <c r="C3820" s="2"/>
      <c r="D3820" s="75"/>
      <c r="F3820" s="76"/>
      <c r="G3820" s="76"/>
      <c r="I3820" s="76"/>
      <c r="J3820" s="76"/>
      <c r="L3820" s="76"/>
      <c r="M3820" s="76"/>
      <c r="O3820" s="76"/>
      <c r="P3820" s="76"/>
      <c r="R3820" s="76"/>
      <c r="S3820" s="76"/>
      <c r="U3820" s="76"/>
      <c r="V3820" s="76"/>
      <c r="X3820" s="76"/>
      <c r="Y3820" s="76"/>
      <c r="AA3820" s="76"/>
      <c r="AB3820" s="76"/>
      <c r="AD3820" s="76"/>
      <c r="AE3820" s="76"/>
      <c r="AG3820" s="76"/>
      <c r="AH3820" s="76"/>
      <c r="AJ3820" s="76"/>
      <c r="AK3820" s="76"/>
      <c r="AM3820" s="76"/>
      <c r="AN3820" s="76"/>
      <c r="AP3820" s="76"/>
      <c r="AQ3820" s="76"/>
      <c r="AS3820" s="76"/>
      <c r="AT3820" s="76"/>
      <c r="AV3820" s="76"/>
      <c r="AW3820" s="76"/>
      <c r="AY3820" s="76"/>
      <c r="AZ3820" s="76"/>
      <c r="BB3820" s="76"/>
      <c r="BC3820" s="76"/>
      <c r="BE3820" s="76"/>
      <c r="BF3820" s="76"/>
      <c r="BH3820" s="76"/>
      <c r="BI3820" s="76"/>
      <c r="BK3820" s="76"/>
      <c r="BL3820" s="76"/>
      <c r="BN3820" s="76"/>
      <c r="BO3820" s="76"/>
      <c r="BQ3820" s="76"/>
      <c r="BR3820" s="76"/>
      <c r="BT3820" s="76"/>
      <c r="BU3820" s="76"/>
      <c r="BW3820" s="76"/>
      <c r="BX3820" s="76"/>
    </row>
    <row r="3821" spans="1:76" ht="12.75" customHeight="1">
      <c r="A3821" s="2"/>
      <c r="B3821" s="2"/>
      <c r="C3821" s="2"/>
      <c r="D3821" s="75"/>
      <c r="F3821" s="76"/>
      <c r="G3821" s="76"/>
      <c r="I3821" s="76"/>
      <c r="J3821" s="76"/>
      <c r="L3821" s="76"/>
      <c r="M3821" s="76"/>
      <c r="O3821" s="76"/>
      <c r="P3821" s="76"/>
      <c r="R3821" s="76"/>
      <c r="S3821" s="76"/>
      <c r="U3821" s="76"/>
      <c r="V3821" s="76"/>
      <c r="X3821" s="76"/>
      <c r="Y3821" s="76"/>
      <c r="AA3821" s="76"/>
      <c r="AB3821" s="76"/>
      <c r="AD3821" s="76"/>
      <c r="AE3821" s="76"/>
      <c r="AG3821" s="76"/>
      <c r="AH3821" s="76"/>
      <c r="AJ3821" s="76"/>
      <c r="AK3821" s="76"/>
      <c r="AM3821" s="76"/>
      <c r="AN3821" s="76"/>
      <c r="AP3821" s="76"/>
      <c r="AQ3821" s="76"/>
      <c r="AS3821" s="76"/>
      <c r="AT3821" s="76"/>
      <c r="AV3821" s="76"/>
      <c r="AW3821" s="76"/>
      <c r="AY3821" s="76"/>
      <c r="AZ3821" s="76"/>
      <c r="BB3821" s="76"/>
      <c r="BC3821" s="76"/>
      <c r="BE3821" s="76"/>
      <c r="BF3821" s="76"/>
      <c r="BH3821" s="76"/>
      <c r="BI3821" s="76"/>
      <c r="BK3821" s="76"/>
      <c r="BL3821" s="76"/>
      <c r="BN3821" s="76"/>
      <c r="BO3821" s="76"/>
      <c r="BQ3821" s="76"/>
      <c r="BR3821" s="76"/>
      <c r="BT3821" s="76"/>
      <c r="BU3821" s="76"/>
      <c r="BW3821" s="76"/>
      <c r="BX3821" s="76"/>
    </row>
    <row r="3822" spans="1:76" ht="12.75" customHeight="1">
      <c r="A3822" s="2"/>
      <c r="B3822" s="2"/>
      <c r="C3822" s="2"/>
      <c r="D3822" s="75"/>
      <c r="F3822" s="76"/>
      <c r="G3822" s="76"/>
      <c r="I3822" s="76"/>
      <c r="J3822" s="76"/>
      <c r="L3822" s="76"/>
      <c r="M3822" s="76"/>
      <c r="O3822" s="76"/>
      <c r="P3822" s="76"/>
      <c r="R3822" s="76"/>
      <c r="S3822" s="76"/>
      <c r="U3822" s="76"/>
      <c r="V3822" s="76"/>
      <c r="X3822" s="76"/>
      <c r="Y3822" s="76"/>
      <c r="AA3822" s="76"/>
      <c r="AB3822" s="76"/>
      <c r="AD3822" s="76"/>
      <c r="AE3822" s="76"/>
      <c r="AG3822" s="76"/>
      <c r="AH3822" s="76"/>
      <c r="AJ3822" s="76"/>
      <c r="AK3822" s="76"/>
      <c r="AM3822" s="76"/>
      <c r="AN3822" s="76"/>
      <c r="AP3822" s="76"/>
      <c r="AQ3822" s="76"/>
      <c r="AS3822" s="76"/>
      <c r="AT3822" s="76"/>
      <c r="AV3822" s="76"/>
      <c r="AW3822" s="76"/>
      <c r="AY3822" s="76"/>
      <c r="AZ3822" s="76"/>
      <c r="BB3822" s="76"/>
      <c r="BC3822" s="76"/>
      <c r="BE3822" s="76"/>
      <c r="BF3822" s="76"/>
      <c r="BH3822" s="76"/>
      <c r="BI3822" s="76"/>
      <c r="BK3822" s="76"/>
      <c r="BL3822" s="76"/>
      <c r="BN3822" s="76"/>
      <c r="BO3822" s="76"/>
      <c r="BQ3822" s="76"/>
      <c r="BR3822" s="76"/>
      <c r="BT3822" s="76"/>
      <c r="BU3822" s="76"/>
      <c r="BW3822" s="76"/>
      <c r="BX3822" s="76"/>
    </row>
    <row r="3823" spans="1:76" ht="12.75" customHeight="1">
      <c r="A3823" s="2"/>
      <c r="B3823" s="2"/>
      <c r="C3823" s="2"/>
      <c r="D3823" s="75"/>
      <c r="F3823" s="76"/>
      <c r="G3823" s="76"/>
      <c r="I3823" s="76"/>
      <c r="J3823" s="76"/>
      <c r="L3823" s="76"/>
      <c r="M3823" s="76"/>
      <c r="O3823" s="76"/>
      <c r="P3823" s="76"/>
      <c r="R3823" s="76"/>
      <c r="S3823" s="76"/>
      <c r="U3823" s="76"/>
      <c r="V3823" s="76"/>
      <c r="X3823" s="76"/>
      <c r="Y3823" s="76"/>
      <c r="AA3823" s="76"/>
      <c r="AB3823" s="76"/>
      <c r="AD3823" s="76"/>
      <c r="AE3823" s="76"/>
      <c r="AG3823" s="76"/>
      <c r="AH3823" s="76"/>
      <c r="AJ3823" s="76"/>
      <c r="AK3823" s="76"/>
      <c r="AM3823" s="76"/>
      <c r="AN3823" s="76"/>
      <c r="AP3823" s="76"/>
      <c r="AQ3823" s="76"/>
      <c r="AS3823" s="76"/>
      <c r="AT3823" s="76"/>
      <c r="AV3823" s="76"/>
      <c r="AW3823" s="76"/>
      <c r="AY3823" s="76"/>
      <c r="AZ3823" s="76"/>
      <c r="BB3823" s="76"/>
      <c r="BC3823" s="76"/>
      <c r="BE3823" s="76"/>
      <c r="BF3823" s="76"/>
      <c r="BH3823" s="76"/>
      <c r="BI3823" s="76"/>
      <c r="BK3823" s="76"/>
      <c r="BL3823" s="76"/>
      <c r="BN3823" s="76"/>
      <c r="BO3823" s="76"/>
      <c r="BQ3823" s="76"/>
      <c r="BR3823" s="76"/>
      <c r="BT3823" s="76"/>
      <c r="BU3823" s="76"/>
      <c r="BW3823" s="76"/>
      <c r="BX3823" s="76"/>
    </row>
    <row r="3824" spans="1:76" ht="12.75" customHeight="1">
      <c r="A3824" s="2"/>
      <c r="B3824" s="2"/>
      <c r="C3824" s="2"/>
      <c r="D3824" s="75"/>
      <c r="F3824" s="76"/>
      <c r="G3824" s="76"/>
      <c r="I3824" s="76"/>
      <c r="J3824" s="76"/>
      <c r="L3824" s="76"/>
      <c r="M3824" s="76"/>
      <c r="O3824" s="76"/>
      <c r="P3824" s="76"/>
      <c r="R3824" s="76"/>
      <c r="S3824" s="76"/>
      <c r="U3824" s="76"/>
      <c r="V3824" s="76"/>
      <c r="X3824" s="76"/>
      <c r="Y3824" s="76"/>
      <c r="AA3824" s="76"/>
      <c r="AB3824" s="76"/>
      <c r="AD3824" s="76"/>
      <c r="AE3824" s="76"/>
      <c r="AG3824" s="76"/>
      <c r="AH3824" s="76"/>
      <c r="AJ3824" s="76"/>
      <c r="AK3824" s="76"/>
      <c r="AM3824" s="76"/>
      <c r="AN3824" s="76"/>
      <c r="AP3824" s="76"/>
      <c r="AQ3824" s="76"/>
      <c r="AS3824" s="76"/>
      <c r="AT3824" s="76"/>
      <c r="AV3824" s="76"/>
      <c r="AW3824" s="76"/>
      <c r="AY3824" s="76"/>
      <c r="AZ3824" s="76"/>
      <c r="BB3824" s="76"/>
      <c r="BC3824" s="76"/>
      <c r="BE3824" s="76"/>
      <c r="BF3824" s="76"/>
      <c r="BH3824" s="76"/>
      <c r="BI3824" s="76"/>
      <c r="BK3824" s="76"/>
      <c r="BL3824" s="76"/>
      <c r="BN3824" s="76"/>
      <c r="BO3824" s="76"/>
      <c r="BQ3824" s="76"/>
      <c r="BR3824" s="76"/>
      <c r="BT3824" s="76"/>
      <c r="BU3824" s="76"/>
      <c r="BW3824" s="76"/>
      <c r="BX3824" s="76"/>
    </row>
    <row r="3825" spans="1:76" ht="12.75" customHeight="1">
      <c r="A3825" s="2"/>
      <c r="B3825" s="2"/>
      <c r="C3825" s="2"/>
      <c r="D3825" s="75"/>
      <c r="F3825" s="76"/>
      <c r="G3825" s="76"/>
      <c r="I3825" s="76"/>
      <c r="J3825" s="76"/>
      <c r="L3825" s="76"/>
      <c r="M3825" s="76"/>
      <c r="O3825" s="76"/>
      <c r="P3825" s="76"/>
      <c r="R3825" s="76"/>
      <c r="S3825" s="76"/>
      <c r="U3825" s="76"/>
      <c r="V3825" s="76"/>
      <c r="X3825" s="76"/>
      <c r="Y3825" s="76"/>
      <c r="AA3825" s="76"/>
      <c r="AB3825" s="76"/>
      <c r="AD3825" s="76"/>
      <c r="AE3825" s="76"/>
      <c r="AG3825" s="76"/>
      <c r="AH3825" s="76"/>
      <c r="AJ3825" s="76"/>
      <c r="AK3825" s="76"/>
      <c r="AM3825" s="76"/>
      <c r="AN3825" s="76"/>
      <c r="AP3825" s="76"/>
      <c r="AQ3825" s="76"/>
      <c r="AS3825" s="76"/>
      <c r="AT3825" s="76"/>
      <c r="AV3825" s="76"/>
      <c r="AW3825" s="76"/>
      <c r="AY3825" s="76"/>
      <c r="AZ3825" s="76"/>
      <c r="BB3825" s="76"/>
      <c r="BC3825" s="76"/>
      <c r="BE3825" s="76"/>
      <c r="BF3825" s="76"/>
      <c r="BH3825" s="76"/>
      <c r="BI3825" s="76"/>
      <c r="BK3825" s="76"/>
      <c r="BL3825" s="76"/>
      <c r="BN3825" s="76"/>
      <c r="BO3825" s="76"/>
      <c r="BQ3825" s="76"/>
      <c r="BR3825" s="76"/>
      <c r="BT3825" s="76"/>
      <c r="BU3825" s="76"/>
      <c r="BW3825" s="76"/>
      <c r="BX3825" s="76"/>
    </row>
    <row r="3826" spans="1:76" ht="12.75" customHeight="1">
      <c r="A3826" s="2"/>
      <c r="B3826" s="2"/>
      <c r="C3826" s="2"/>
      <c r="D3826" s="75"/>
      <c r="F3826" s="76"/>
      <c r="G3826" s="76"/>
      <c r="I3826" s="76"/>
      <c r="J3826" s="76"/>
      <c r="L3826" s="76"/>
      <c r="M3826" s="76"/>
      <c r="O3826" s="76"/>
      <c r="P3826" s="76"/>
      <c r="R3826" s="76"/>
      <c r="S3826" s="76"/>
      <c r="U3826" s="76"/>
      <c r="V3826" s="76"/>
      <c r="X3826" s="76"/>
      <c r="Y3826" s="76"/>
      <c r="AA3826" s="76"/>
      <c r="AB3826" s="76"/>
      <c r="AD3826" s="76"/>
      <c r="AE3826" s="76"/>
      <c r="AG3826" s="76"/>
      <c r="AH3826" s="76"/>
      <c r="AJ3826" s="76"/>
      <c r="AK3826" s="76"/>
      <c r="AM3826" s="76"/>
      <c r="AN3826" s="76"/>
      <c r="AP3826" s="76"/>
      <c r="AQ3826" s="76"/>
      <c r="AS3826" s="76"/>
      <c r="AT3826" s="76"/>
      <c r="AV3826" s="76"/>
      <c r="AW3826" s="76"/>
      <c r="AY3826" s="76"/>
      <c r="AZ3826" s="76"/>
      <c r="BB3826" s="76"/>
      <c r="BC3826" s="76"/>
      <c r="BE3826" s="76"/>
      <c r="BF3826" s="76"/>
      <c r="BH3826" s="76"/>
      <c r="BI3826" s="76"/>
      <c r="BK3826" s="76"/>
      <c r="BL3826" s="76"/>
      <c r="BN3826" s="76"/>
      <c r="BO3826" s="76"/>
      <c r="BQ3826" s="76"/>
      <c r="BR3826" s="76"/>
      <c r="BT3826" s="76"/>
      <c r="BU3826" s="76"/>
      <c r="BW3826" s="76"/>
      <c r="BX3826" s="76"/>
    </row>
    <row r="3827" spans="1:76" ht="12.75" customHeight="1">
      <c r="A3827" s="2"/>
      <c r="B3827" s="2"/>
      <c r="C3827" s="2"/>
      <c r="D3827" s="75"/>
      <c r="F3827" s="76"/>
      <c r="G3827" s="76"/>
      <c r="I3827" s="76"/>
      <c r="J3827" s="76"/>
      <c r="L3827" s="76"/>
      <c r="M3827" s="76"/>
      <c r="O3827" s="76"/>
      <c r="P3827" s="76"/>
      <c r="R3827" s="76"/>
      <c r="S3827" s="76"/>
      <c r="U3827" s="76"/>
      <c r="V3827" s="76"/>
      <c r="X3827" s="76"/>
      <c r="Y3827" s="76"/>
      <c r="AA3827" s="76"/>
      <c r="AB3827" s="76"/>
      <c r="AD3827" s="76"/>
      <c r="AE3827" s="76"/>
      <c r="AG3827" s="76"/>
      <c r="AH3827" s="76"/>
      <c r="AJ3827" s="76"/>
      <c r="AK3827" s="76"/>
      <c r="AM3827" s="76"/>
      <c r="AN3827" s="76"/>
      <c r="AP3827" s="76"/>
      <c r="AQ3827" s="76"/>
      <c r="AS3827" s="76"/>
      <c r="AT3827" s="76"/>
      <c r="AV3827" s="76"/>
      <c r="AW3827" s="76"/>
      <c r="AY3827" s="76"/>
      <c r="AZ3827" s="76"/>
      <c r="BB3827" s="76"/>
      <c r="BC3827" s="76"/>
      <c r="BE3827" s="76"/>
      <c r="BF3827" s="76"/>
      <c r="BH3827" s="76"/>
      <c r="BI3827" s="76"/>
      <c r="BK3827" s="76"/>
      <c r="BL3827" s="76"/>
      <c r="BN3827" s="76"/>
      <c r="BO3827" s="76"/>
      <c r="BQ3827" s="76"/>
      <c r="BR3827" s="76"/>
      <c r="BT3827" s="76"/>
      <c r="BU3827" s="76"/>
      <c r="BW3827" s="76"/>
      <c r="BX3827" s="76"/>
    </row>
    <row r="3828" spans="1:76" ht="12.75" customHeight="1">
      <c r="A3828" s="2"/>
      <c r="B3828" s="2"/>
      <c r="C3828" s="2"/>
      <c r="D3828" s="75"/>
      <c r="F3828" s="76"/>
      <c r="G3828" s="76"/>
      <c r="I3828" s="76"/>
      <c r="J3828" s="76"/>
      <c r="L3828" s="76"/>
      <c r="M3828" s="76"/>
      <c r="O3828" s="76"/>
      <c r="P3828" s="76"/>
      <c r="R3828" s="76"/>
      <c r="S3828" s="76"/>
      <c r="U3828" s="76"/>
      <c r="V3828" s="76"/>
      <c r="X3828" s="76"/>
      <c r="Y3828" s="76"/>
      <c r="AA3828" s="76"/>
      <c r="AB3828" s="76"/>
      <c r="AD3828" s="76"/>
      <c r="AE3828" s="76"/>
      <c r="AG3828" s="76"/>
      <c r="AH3828" s="76"/>
      <c r="AJ3828" s="76"/>
      <c r="AK3828" s="76"/>
      <c r="AM3828" s="76"/>
      <c r="AN3828" s="76"/>
      <c r="AP3828" s="76"/>
      <c r="AQ3828" s="76"/>
      <c r="AS3828" s="76"/>
      <c r="AT3828" s="76"/>
      <c r="AV3828" s="76"/>
      <c r="AW3828" s="76"/>
      <c r="AY3828" s="76"/>
      <c r="AZ3828" s="76"/>
      <c r="BB3828" s="76"/>
      <c r="BC3828" s="76"/>
      <c r="BE3828" s="76"/>
      <c r="BF3828" s="76"/>
      <c r="BH3828" s="76"/>
      <c r="BI3828" s="76"/>
      <c r="BK3828" s="76"/>
      <c r="BL3828" s="76"/>
      <c r="BN3828" s="76"/>
      <c r="BO3828" s="76"/>
      <c r="BQ3828" s="76"/>
      <c r="BR3828" s="76"/>
      <c r="BT3828" s="76"/>
      <c r="BU3828" s="76"/>
      <c r="BW3828" s="76"/>
      <c r="BX3828" s="76"/>
    </row>
    <row r="3829" spans="1:76" ht="12.75" customHeight="1">
      <c r="A3829" s="2"/>
      <c r="B3829" s="2"/>
      <c r="C3829" s="2"/>
      <c r="D3829" s="75"/>
      <c r="F3829" s="76"/>
      <c r="G3829" s="76"/>
      <c r="I3829" s="76"/>
      <c r="J3829" s="76"/>
      <c r="L3829" s="76"/>
      <c r="M3829" s="76"/>
      <c r="O3829" s="76"/>
      <c r="P3829" s="76"/>
      <c r="R3829" s="76"/>
      <c r="S3829" s="76"/>
      <c r="U3829" s="76"/>
      <c r="V3829" s="76"/>
      <c r="X3829" s="76"/>
      <c r="Y3829" s="76"/>
      <c r="AA3829" s="76"/>
      <c r="AB3829" s="76"/>
      <c r="AD3829" s="76"/>
      <c r="AE3829" s="76"/>
      <c r="AG3829" s="76"/>
      <c r="AH3829" s="76"/>
      <c r="AJ3829" s="76"/>
      <c r="AK3829" s="76"/>
      <c r="AM3829" s="76"/>
      <c r="AN3829" s="76"/>
      <c r="AP3829" s="76"/>
      <c r="AQ3829" s="76"/>
      <c r="AS3829" s="76"/>
      <c r="AT3829" s="76"/>
      <c r="AV3829" s="76"/>
      <c r="AW3829" s="76"/>
      <c r="AY3829" s="76"/>
      <c r="AZ3829" s="76"/>
      <c r="BB3829" s="76"/>
      <c r="BC3829" s="76"/>
      <c r="BE3829" s="76"/>
      <c r="BF3829" s="76"/>
      <c r="BH3829" s="76"/>
      <c r="BI3829" s="76"/>
      <c r="BK3829" s="76"/>
      <c r="BL3829" s="76"/>
      <c r="BN3829" s="76"/>
      <c r="BO3829" s="76"/>
      <c r="BQ3829" s="76"/>
      <c r="BR3829" s="76"/>
      <c r="BT3829" s="76"/>
      <c r="BU3829" s="76"/>
      <c r="BW3829" s="76"/>
      <c r="BX3829" s="76"/>
    </row>
    <row r="3830" spans="1:76" ht="12.75" customHeight="1">
      <c r="A3830" s="2"/>
      <c r="B3830" s="2"/>
      <c r="C3830" s="2"/>
      <c r="D3830" s="75"/>
      <c r="F3830" s="76"/>
      <c r="G3830" s="76"/>
      <c r="I3830" s="76"/>
      <c r="J3830" s="76"/>
      <c r="L3830" s="76"/>
      <c r="M3830" s="76"/>
      <c r="O3830" s="76"/>
      <c r="P3830" s="76"/>
      <c r="R3830" s="76"/>
      <c r="S3830" s="76"/>
      <c r="U3830" s="76"/>
      <c r="V3830" s="76"/>
      <c r="X3830" s="76"/>
      <c r="Y3830" s="76"/>
      <c r="AA3830" s="76"/>
      <c r="AB3830" s="76"/>
      <c r="AD3830" s="76"/>
      <c r="AE3830" s="76"/>
      <c r="AG3830" s="76"/>
      <c r="AH3830" s="76"/>
      <c r="AJ3830" s="76"/>
      <c r="AK3830" s="76"/>
      <c r="AM3830" s="76"/>
      <c r="AN3830" s="76"/>
      <c r="AP3830" s="76"/>
      <c r="AQ3830" s="76"/>
      <c r="AS3830" s="76"/>
      <c r="AT3830" s="76"/>
      <c r="AV3830" s="76"/>
      <c r="AW3830" s="76"/>
      <c r="AY3830" s="76"/>
      <c r="AZ3830" s="76"/>
      <c r="BB3830" s="76"/>
      <c r="BC3830" s="76"/>
      <c r="BE3830" s="76"/>
      <c r="BF3830" s="76"/>
      <c r="BH3830" s="76"/>
      <c r="BI3830" s="76"/>
      <c r="BK3830" s="76"/>
      <c r="BL3830" s="76"/>
      <c r="BN3830" s="76"/>
      <c r="BO3830" s="76"/>
      <c r="BQ3830" s="76"/>
      <c r="BR3830" s="76"/>
      <c r="BT3830" s="76"/>
      <c r="BU3830" s="76"/>
      <c r="BW3830" s="76"/>
      <c r="BX3830" s="76"/>
    </row>
    <row r="3831" spans="1:76" ht="12.75" customHeight="1">
      <c r="A3831" s="2"/>
      <c r="B3831" s="2"/>
      <c r="C3831" s="2"/>
      <c r="D3831" s="75"/>
      <c r="F3831" s="76"/>
      <c r="G3831" s="76"/>
      <c r="I3831" s="76"/>
      <c r="J3831" s="76"/>
      <c r="L3831" s="76"/>
      <c r="M3831" s="76"/>
      <c r="O3831" s="76"/>
      <c r="P3831" s="76"/>
      <c r="R3831" s="76"/>
      <c r="S3831" s="76"/>
      <c r="U3831" s="76"/>
      <c r="V3831" s="76"/>
      <c r="X3831" s="76"/>
      <c r="Y3831" s="76"/>
      <c r="AA3831" s="76"/>
      <c r="AB3831" s="76"/>
      <c r="AD3831" s="76"/>
      <c r="AE3831" s="76"/>
      <c r="AG3831" s="76"/>
      <c r="AH3831" s="76"/>
      <c r="AJ3831" s="76"/>
      <c r="AK3831" s="76"/>
      <c r="AM3831" s="76"/>
      <c r="AN3831" s="76"/>
      <c r="AP3831" s="76"/>
      <c r="AQ3831" s="76"/>
      <c r="AS3831" s="76"/>
      <c r="AT3831" s="76"/>
      <c r="AV3831" s="76"/>
      <c r="AW3831" s="76"/>
      <c r="AY3831" s="76"/>
      <c r="AZ3831" s="76"/>
      <c r="BB3831" s="76"/>
      <c r="BC3831" s="76"/>
      <c r="BE3831" s="76"/>
      <c r="BF3831" s="76"/>
      <c r="BH3831" s="76"/>
      <c r="BI3831" s="76"/>
      <c r="BK3831" s="76"/>
      <c r="BL3831" s="76"/>
      <c r="BN3831" s="76"/>
      <c r="BO3831" s="76"/>
      <c r="BQ3831" s="76"/>
      <c r="BR3831" s="76"/>
      <c r="BT3831" s="76"/>
      <c r="BU3831" s="76"/>
      <c r="BW3831" s="76"/>
      <c r="BX3831" s="76"/>
    </row>
    <row r="3832" spans="1:76" ht="12.75" customHeight="1">
      <c r="A3832" s="2"/>
      <c r="B3832" s="2"/>
      <c r="C3832" s="2"/>
      <c r="D3832" s="75"/>
      <c r="F3832" s="76"/>
      <c r="G3832" s="76"/>
      <c r="I3832" s="76"/>
      <c r="J3832" s="76"/>
      <c r="L3832" s="76"/>
      <c r="M3832" s="76"/>
      <c r="O3832" s="76"/>
      <c r="P3832" s="76"/>
      <c r="R3832" s="76"/>
      <c r="S3832" s="76"/>
      <c r="U3832" s="76"/>
      <c r="V3832" s="76"/>
      <c r="X3832" s="76"/>
      <c r="Y3832" s="76"/>
      <c r="AA3832" s="76"/>
      <c r="AB3832" s="76"/>
      <c r="AD3832" s="76"/>
      <c r="AE3832" s="76"/>
      <c r="AG3832" s="76"/>
      <c r="AH3832" s="76"/>
      <c r="AJ3832" s="76"/>
      <c r="AK3832" s="76"/>
      <c r="AM3832" s="76"/>
      <c r="AN3832" s="76"/>
      <c r="AP3832" s="76"/>
      <c r="AQ3832" s="76"/>
      <c r="AS3832" s="76"/>
      <c r="AT3832" s="76"/>
      <c r="AV3832" s="76"/>
      <c r="AW3832" s="76"/>
      <c r="AY3832" s="76"/>
      <c r="AZ3832" s="76"/>
      <c r="BB3832" s="76"/>
      <c r="BC3832" s="76"/>
      <c r="BE3832" s="76"/>
      <c r="BF3832" s="76"/>
      <c r="BH3832" s="76"/>
      <c r="BI3832" s="76"/>
      <c r="BK3832" s="76"/>
      <c r="BL3832" s="76"/>
      <c r="BN3832" s="76"/>
      <c r="BO3832" s="76"/>
      <c r="BQ3832" s="76"/>
      <c r="BR3832" s="76"/>
      <c r="BT3832" s="76"/>
      <c r="BU3832" s="76"/>
      <c r="BW3832" s="76"/>
      <c r="BX3832" s="76"/>
    </row>
    <row r="3833" spans="1:76" ht="12.75" customHeight="1">
      <c r="A3833" s="2"/>
      <c r="B3833" s="2"/>
      <c r="C3833" s="2"/>
      <c r="D3833" s="75"/>
      <c r="F3833" s="76"/>
      <c r="G3833" s="76"/>
      <c r="I3833" s="76"/>
      <c r="J3833" s="76"/>
      <c r="L3833" s="76"/>
      <c r="M3833" s="76"/>
      <c r="O3833" s="76"/>
      <c r="P3833" s="76"/>
      <c r="R3833" s="76"/>
      <c r="S3833" s="76"/>
      <c r="U3833" s="76"/>
      <c r="V3833" s="76"/>
      <c r="X3833" s="76"/>
      <c r="Y3833" s="76"/>
      <c r="AA3833" s="76"/>
      <c r="AB3833" s="76"/>
      <c r="AD3833" s="76"/>
      <c r="AE3833" s="76"/>
      <c r="AG3833" s="76"/>
      <c r="AH3833" s="76"/>
      <c r="AJ3833" s="76"/>
      <c r="AK3833" s="76"/>
      <c r="AM3833" s="76"/>
      <c r="AN3833" s="76"/>
      <c r="AP3833" s="76"/>
      <c r="AQ3833" s="76"/>
      <c r="AS3833" s="76"/>
      <c r="AT3833" s="76"/>
      <c r="AV3833" s="76"/>
      <c r="AW3833" s="76"/>
      <c r="AY3833" s="76"/>
      <c r="AZ3833" s="76"/>
      <c r="BB3833" s="76"/>
      <c r="BC3833" s="76"/>
      <c r="BE3833" s="76"/>
      <c r="BF3833" s="76"/>
      <c r="BH3833" s="76"/>
      <c r="BI3833" s="76"/>
      <c r="BK3833" s="76"/>
      <c r="BL3833" s="76"/>
      <c r="BN3833" s="76"/>
      <c r="BO3833" s="76"/>
      <c r="BQ3833" s="76"/>
      <c r="BR3833" s="76"/>
      <c r="BT3833" s="76"/>
      <c r="BU3833" s="76"/>
      <c r="BW3833" s="76"/>
      <c r="BX3833" s="76"/>
    </row>
    <row r="3834" spans="1:76" ht="12.75" customHeight="1">
      <c r="A3834" s="2"/>
      <c r="B3834" s="2"/>
      <c r="C3834" s="2"/>
      <c r="D3834" s="75"/>
      <c r="F3834" s="76"/>
      <c r="G3834" s="76"/>
      <c r="I3834" s="76"/>
      <c r="J3834" s="76"/>
      <c r="L3834" s="76"/>
      <c r="M3834" s="76"/>
      <c r="O3834" s="76"/>
      <c r="P3834" s="76"/>
      <c r="R3834" s="76"/>
      <c r="S3834" s="76"/>
      <c r="U3834" s="76"/>
      <c r="V3834" s="76"/>
      <c r="X3834" s="76"/>
      <c r="Y3834" s="76"/>
      <c r="AA3834" s="76"/>
      <c r="AB3834" s="76"/>
      <c r="AD3834" s="76"/>
      <c r="AE3834" s="76"/>
      <c r="AG3834" s="76"/>
      <c r="AH3834" s="76"/>
      <c r="AJ3834" s="76"/>
      <c r="AK3834" s="76"/>
      <c r="AM3834" s="76"/>
      <c r="AN3834" s="76"/>
      <c r="AP3834" s="76"/>
      <c r="AQ3834" s="76"/>
      <c r="AS3834" s="76"/>
      <c r="AT3834" s="76"/>
      <c r="AV3834" s="76"/>
      <c r="AW3834" s="76"/>
      <c r="AY3834" s="76"/>
      <c r="AZ3834" s="76"/>
      <c r="BB3834" s="76"/>
      <c r="BC3834" s="76"/>
      <c r="BE3834" s="76"/>
      <c r="BF3834" s="76"/>
      <c r="BH3834" s="76"/>
      <c r="BI3834" s="76"/>
      <c r="BK3834" s="76"/>
      <c r="BL3834" s="76"/>
      <c r="BN3834" s="76"/>
      <c r="BO3834" s="76"/>
      <c r="BQ3834" s="76"/>
      <c r="BR3834" s="76"/>
      <c r="BT3834" s="76"/>
      <c r="BU3834" s="76"/>
      <c r="BW3834" s="76"/>
      <c r="BX3834" s="76"/>
    </row>
    <row r="3835" spans="1:76" ht="12.75" customHeight="1">
      <c r="A3835" s="2"/>
      <c r="B3835" s="2"/>
      <c r="C3835" s="2"/>
      <c r="D3835" s="75"/>
      <c r="F3835" s="76"/>
      <c r="G3835" s="76"/>
      <c r="I3835" s="76"/>
      <c r="J3835" s="76"/>
      <c r="L3835" s="76"/>
      <c r="M3835" s="76"/>
      <c r="O3835" s="76"/>
      <c r="P3835" s="76"/>
      <c r="R3835" s="76"/>
      <c r="S3835" s="76"/>
      <c r="U3835" s="76"/>
      <c r="V3835" s="76"/>
      <c r="X3835" s="76"/>
      <c r="Y3835" s="76"/>
      <c r="AA3835" s="76"/>
      <c r="AB3835" s="76"/>
      <c r="AD3835" s="76"/>
      <c r="AE3835" s="76"/>
      <c r="AG3835" s="76"/>
      <c r="AH3835" s="76"/>
      <c r="AJ3835" s="76"/>
      <c r="AK3835" s="76"/>
      <c r="AM3835" s="76"/>
      <c r="AN3835" s="76"/>
      <c r="AP3835" s="76"/>
      <c r="AQ3835" s="76"/>
      <c r="AS3835" s="76"/>
      <c r="AT3835" s="76"/>
      <c r="AV3835" s="76"/>
      <c r="AW3835" s="76"/>
      <c r="AY3835" s="76"/>
      <c r="AZ3835" s="76"/>
      <c r="BB3835" s="76"/>
      <c r="BC3835" s="76"/>
      <c r="BE3835" s="76"/>
      <c r="BF3835" s="76"/>
      <c r="BH3835" s="76"/>
      <c r="BI3835" s="76"/>
      <c r="BK3835" s="76"/>
      <c r="BL3835" s="76"/>
      <c r="BN3835" s="76"/>
      <c r="BO3835" s="76"/>
      <c r="BQ3835" s="76"/>
      <c r="BR3835" s="76"/>
      <c r="BT3835" s="76"/>
      <c r="BU3835" s="76"/>
      <c r="BW3835" s="76"/>
      <c r="BX3835" s="76"/>
    </row>
    <row r="3836" spans="1:76" ht="12.75" customHeight="1">
      <c r="A3836" s="2"/>
      <c r="B3836" s="2"/>
      <c r="C3836" s="2"/>
      <c r="D3836" s="75"/>
      <c r="F3836" s="76"/>
      <c r="G3836" s="76"/>
      <c r="I3836" s="76"/>
      <c r="J3836" s="76"/>
      <c r="L3836" s="76"/>
      <c r="M3836" s="76"/>
      <c r="O3836" s="76"/>
      <c r="P3836" s="76"/>
      <c r="R3836" s="76"/>
      <c r="S3836" s="76"/>
      <c r="U3836" s="76"/>
      <c r="V3836" s="76"/>
      <c r="X3836" s="76"/>
      <c r="Y3836" s="76"/>
      <c r="AA3836" s="76"/>
      <c r="AB3836" s="76"/>
      <c r="AD3836" s="76"/>
      <c r="AE3836" s="76"/>
      <c r="AG3836" s="76"/>
      <c r="AH3836" s="76"/>
      <c r="AJ3836" s="76"/>
      <c r="AK3836" s="76"/>
      <c r="AM3836" s="76"/>
      <c r="AN3836" s="76"/>
      <c r="AP3836" s="76"/>
      <c r="AQ3836" s="76"/>
      <c r="AS3836" s="76"/>
      <c r="AT3836" s="76"/>
      <c r="AV3836" s="76"/>
      <c r="AW3836" s="76"/>
      <c r="AY3836" s="76"/>
      <c r="AZ3836" s="76"/>
      <c r="BB3836" s="76"/>
      <c r="BC3836" s="76"/>
      <c r="BE3836" s="76"/>
      <c r="BF3836" s="76"/>
      <c r="BH3836" s="76"/>
      <c r="BI3836" s="76"/>
      <c r="BK3836" s="76"/>
      <c r="BL3836" s="76"/>
      <c r="BN3836" s="76"/>
      <c r="BO3836" s="76"/>
      <c r="BQ3836" s="76"/>
      <c r="BR3836" s="76"/>
      <c r="BT3836" s="76"/>
      <c r="BU3836" s="76"/>
      <c r="BW3836" s="76"/>
      <c r="BX3836" s="76"/>
    </row>
    <row r="3837" spans="1:76" ht="12.75" customHeight="1">
      <c r="A3837" s="2"/>
      <c r="B3837" s="2"/>
      <c r="C3837" s="2"/>
      <c r="D3837" s="75"/>
      <c r="F3837" s="76"/>
      <c r="G3837" s="76"/>
      <c r="I3837" s="76"/>
      <c r="J3837" s="76"/>
      <c r="L3837" s="76"/>
      <c r="M3837" s="76"/>
      <c r="O3837" s="76"/>
      <c r="P3837" s="76"/>
      <c r="R3837" s="76"/>
      <c r="S3837" s="76"/>
      <c r="U3837" s="76"/>
      <c r="V3837" s="76"/>
      <c r="X3837" s="76"/>
      <c r="Y3837" s="76"/>
      <c r="AA3837" s="76"/>
      <c r="AB3837" s="76"/>
      <c r="AD3837" s="76"/>
      <c r="AE3837" s="76"/>
      <c r="AG3837" s="76"/>
      <c r="AH3837" s="76"/>
      <c r="AJ3837" s="76"/>
      <c r="AK3837" s="76"/>
      <c r="AM3837" s="76"/>
      <c r="AN3837" s="76"/>
      <c r="AP3837" s="76"/>
      <c r="AQ3837" s="76"/>
      <c r="AS3837" s="76"/>
      <c r="AT3837" s="76"/>
      <c r="AV3837" s="76"/>
      <c r="AW3837" s="76"/>
      <c r="AY3837" s="76"/>
      <c r="AZ3837" s="76"/>
      <c r="BB3837" s="76"/>
      <c r="BC3837" s="76"/>
      <c r="BE3837" s="76"/>
      <c r="BF3837" s="76"/>
      <c r="BH3837" s="76"/>
      <c r="BI3837" s="76"/>
      <c r="BK3837" s="76"/>
      <c r="BL3837" s="76"/>
      <c r="BN3837" s="76"/>
      <c r="BO3837" s="76"/>
      <c r="BQ3837" s="76"/>
      <c r="BR3837" s="76"/>
      <c r="BT3837" s="76"/>
      <c r="BU3837" s="76"/>
      <c r="BW3837" s="76"/>
      <c r="BX3837" s="76"/>
    </row>
    <row r="3838" spans="1:76" ht="12.75" customHeight="1">
      <c r="A3838" s="2"/>
      <c r="B3838" s="2"/>
      <c r="C3838" s="2"/>
      <c r="D3838" s="75"/>
      <c r="F3838" s="76"/>
      <c r="G3838" s="76"/>
      <c r="I3838" s="76"/>
      <c r="J3838" s="76"/>
      <c r="L3838" s="76"/>
      <c r="M3838" s="76"/>
      <c r="O3838" s="76"/>
      <c r="P3838" s="76"/>
      <c r="R3838" s="76"/>
      <c r="S3838" s="76"/>
      <c r="U3838" s="76"/>
      <c r="V3838" s="76"/>
      <c r="X3838" s="76"/>
      <c r="Y3838" s="76"/>
      <c r="AA3838" s="76"/>
      <c r="AB3838" s="76"/>
      <c r="AD3838" s="76"/>
      <c r="AE3838" s="76"/>
      <c r="AG3838" s="76"/>
      <c r="AH3838" s="76"/>
      <c r="AJ3838" s="76"/>
      <c r="AK3838" s="76"/>
      <c r="AM3838" s="76"/>
      <c r="AN3838" s="76"/>
      <c r="AP3838" s="76"/>
      <c r="AQ3838" s="76"/>
      <c r="AS3838" s="76"/>
      <c r="AT3838" s="76"/>
      <c r="AV3838" s="76"/>
      <c r="AW3838" s="76"/>
      <c r="AY3838" s="76"/>
      <c r="AZ3838" s="76"/>
      <c r="BB3838" s="76"/>
      <c r="BC3838" s="76"/>
      <c r="BE3838" s="76"/>
      <c r="BF3838" s="76"/>
      <c r="BH3838" s="76"/>
      <c r="BI3838" s="76"/>
      <c r="BK3838" s="76"/>
      <c r="BL3838" s="76"/>
      <c r="BN3838" s="76"/>
      <c r="BO3838" s="76"/>
      <c r="BQ3838" s="76"/>
      <c r="BR3838" s="76"/>
      <c r="BT3838" s="76"/>
      <c r="BU3838" s="76"/>
      <c r="BW3838" s="76"/>
      <c r="BX3838" s="76"/>
    </row>
    <row r="3839" spans="1:76" ht="12.75" customHeight="1">
      <c r="A3839" s="2"/>
      <c r="B3839" s="2"/>
      <c r="C3839" s="2"/>
      <c r="D3839" s="75"/>
      <c r="F3839" s="76"/>
      <c r="G3839" s="76"/>
      <c r="I3839" s="76"/>
      <c r="J3839" s="76"/>
      <c r="L3839" s="76"/>
      <c r="M3839" s="76"/>
      <c r="O3839" s="76"/>
      <c r="P3839" s="76"/>
      <c r="R3839" s="76"/>
      <c r="S3839" s="76"/>
      <c r="U3839" s="76"/>
      <c r="V3839" s="76"/>
      <c r="X3839" s="76"/>
      <c r="Y3839" s="76"/>
      <c r="AA3839" s="76"/>
      <c r="AB3839" s="76"/>
      <c r="AD3839" s="76"/>
      <c r="AE3839" s="76"/>
      <c r="AG3839" s="76"/>
      <c r="AH3839" s="76"/>
      <c r="AJ3839" s="76"/>
      <c r="AK3839" s="76"/>
      <c r="AM3839" s="76"/>
      <c r="AN3839" s="76"/>
      <c r="AP3839" s="76"/>
      <c r="AQ3839" s="76"/>
      <c r="AS3839" s="76"/>
      <c r="AT3839" s="76"/>
      <c r="AV3839" s="76"/>
      <c r="AW3839" s="76"/>
      <c r="AY3839" s="76"/>
      <c r="AZ3839" s="76"/>
      <c r="BB3839" s="76"/>
      <c r="BC3839" s="76"/>
      <c r="BE3839" s="76"/>
      <c r="BF3839" s="76"/>
      <c r="BH3839" s="76"/>
      <c r="BI3839" s="76"/>
      <c r="BK3839" s="76"/>
      <c r="BL3839" s="76"/>
      <c r="BN3839" s="76"/>
      <c r="BO3839" s="76"/>
      <c r="BQ3839" s="76"/>
      <c r="BR3839" s="76"/>
      <c r="BT3839" s="76"/>
      <c r="BU3839" s="76"/>
      <c r="BW3839" s="76"/>
      <c r="BX3839" s="76"/>
    </row>
    <row r="3840" spans="1:76" ht="12.75" customHeight="1">
      <c r="A3840" s="2"/>
      <c r="B3840" s="2"/>
      <c r="C3840" s="2"/>
      <c r="D3840" s="75"/>
      <c r="F3840" s="76"/>
      <c r="G3840" s="76"/>
      <c r="I3840" s="76"/>
      <c r="J3840" s="76"/>
      <c r="L3840" s="76"/>
      <c r="M3840" s="76"/>
      <c r="O3840" s="76"/>
      <c r="P3840" s="76"/>
      <c r="R3840" s="76"/>
      <c r="S3840" s="76"/>
      <c r="U3840" s="76"/>
      <c r="V3840" s="76"/>
      <c r="X3840" s="76"/>
      <c r="Y3840" s="76"/>
      <c r="AA3840" s="76"/>
      <c r="AB3840" s="76"/>
      <c r="AD3840" s="76"/>
      <c r="AE3840" s="76"/>
      <c r="AG3840" s="76"/>
      <c r="AH3840" s="76"/>
      <c r="AJ3840" s="76"/>
      <c r="AK3840" s="76"/>
      <c r="AM3840" s="76"/>
      <c r="AN3840" s="76"/>
      <c r="AP3840" s="76"/>
      <c r="AQ3840" s="76"/>
      <c r="AS3840" s="76"/>
      <c r="AT3840" s="76"/>
      <c r="AV3840" s="76"/>
      <c r="AW3840" s="76"/>
      <c r="AY3840" s="76"/>
      <c r="AZ3840" s="76"/>
      <c r="BB3840" s="76"/>
      <c r="BC3840" s="76"/>
      <c r="BE3840" s="76"/>
      <c r="BF3840" s="76"/>
      <c r="BH3840" s="76"/>
      <c r="BI3840" s="76"/>
      <c r="BK3840" s="76"/>
      <c r="BL3840" s="76"/>
      <c r="BN3840" s="76"/>
      <c r="BO3840" s="76"/>
      <c r="BQ3840" s="76"/>
      <c r="BR3840" s="76"/>
      <c r="BT3840" s="76"/>
      <c r="BU3840" s="76"/>
      <c r="BW3840" s="76"/>
      <c r="BX3840" s="76"/>
    </row>
    <row r="3841" spans="1:76" ht="12.75" customHeight="1">
      <c r="A3841" s="2"/>
      <c r="B3841" s="2"/>
      <c r="C3841" s="2"/>
      <c r="D3841" s="75"/>
      <c r="F3841" s="76"/>
      <c r="G3841" s="76"/>
      <c r="I3841" s="76"/>
      <c r="J3841" s="76"/>
      <c r="L3841" s="76"/>
      <c r="M3841" s="76"/>
      <c r="O3841" s="76"/>
      <c r="P3841" s="76"/>
      <c r="R3841" s="76"/>
      <c r="S3841" s="76"/>
      <c r="U3841" s="76"/>
      <c r="V3841" s="76"/>
      <c r="X3841" s="76"/>
      <c r="Y3841" s="76"/>
      <c r="AA3841" s="76"/>
      <c r="AB3841" s="76"/>
      <c r="AD3841" s="76"/>
      <c r="AE3841" s="76"/>
      <c r="AG3841" s="76"/>
      <c r="AH3841" s="76"/>
      <c r="AJ3841" s="76"/>
      <c r="AK3841" s="76"/>
      <c r="AM3841" s="76"/>
      <c r="AN3841" s="76"/>
      <c r="AP3841" s="76"/>
      <c r="AQ3841" s="76"/>
      <c r="AS3841" s="76"/>
      <c r="AT3841" s="76"/>
      <c r="AV3841" s="76"/>
      <c r="AW3841" s="76"/>
      <c r="AY3841" s="76"/>
      <c r="AZ3841" s="76"/>
      <c r="BB3841" s="76"/>
      <c r="BC3841" s="76"/>
      <c r="BE3841" s="76"/>
      <c r="BF3841" s="76"/>
      <c r="BH3841" s="76"/>
      <c r="BI3841" s="76"/>
      <c r="BK3841" s="76"/>
      <c r="BL3841" s="76"/>
      <c r="BN3841" s="76"/>
      <c r="BO3841" s="76"/>
      <c r="BQ3841" s="76"/>
      <c r="BR3841" s="76"/>
      <c r="BT3841" s="76"/>
      <c r="BU3841" s="76"/>
      <c r="BW3841" s="76"/>
      <c r="BX3841" s="76"/>
    </row>
    <row r="3842" spans="1:76" ht="12.75" customHeight="1">
      <c r="A3842" s="2"/>
      <c r="B3842" s="2"/>
      <c r="C3842" s="2"/>
      <c r="D3842" s="75"/>
      <c r="F3842" s="76"/>
      <c r="G3842" s="76"/>
      <c r="I3842" s="76"/>
      <c r="J3842" s="76"/>
      <c r="L3842" s="76"/>
      <c r="M3842" s="76"/>
      <c r="O3842" s="76"/>
      <c r="P3842" s="76"/>
      <c r="R3842" s="76"/>
      <c r="S3842" s="76"/>
      <c r="U3842" s="76"/>
      <c r="V3842" s="76"/>
      <c r="X3842" s="76"/>
      <c r="Y3842" s="76"/>
      <c r="AA3842" s="76"/>
      <c r="AB3842" s="76"/>
      <c r="AD3842" s="76"/>
      <c r="AE3842" s="76"/>
      <c r="AG3842" s="76"/>
      <c r="AH3842" s="76"/>
      <c r="AJ3842" s="76"/>
      <c r="AK3842" s="76"/>
      <c r="AM3842" s="76"/>
      <c r="AN3842" s="76"/>
      <c r="AP3842" s="76"/>
      <c r="AQ3842" s="76"/>
      <c r="AS3842" s="76"/>
      <c r="AT3842" s="76"/>
      <c r="AV3842" s="76"/>
      <c r="AW3842" s="76"/>
      <c r="AY3842" s="76"/>
      <c r="AZ3842" s="76"/>
      <c r="BB3842" s="76"/>
      <c r="BC3842" s="76"/>
      <c r="BE3842" s="76"/>
      <c r="BF3842" s="76"/>
      <c r="BH3842" s="76"/>
      <c r="BI3842" s="76"/>
      <c r="BK3842" s="76"/>
      <c r="BL3842" s="76"/>
      <c r="BN3842" s="76"/>
      <c r="BO3842" s="76"/>
      <c r="BQ3842" s="76"/>
      <c r="BR3842" s="76"/>
      <c r="BT3842" s="76"/>
      <c r="BU3842" s="76"/>
      <c r="BW3842" s="76"/>
      <c r="BX3842" s="76"/>
    </row>
    <row r="3843" spans="1:76" ht="12.75" customHeight="1">
      <c r="A3843" s="2"/>
      <c r="B3843" s="2"/>
      <c r="C3843" s="2"/>
      <c r="D3843" s="75"/>
      <c r="F3843" s="76"/>
      <c r="G3843" s="76"/>
      <c r="I3843" s="76"/>
      <c r="J3843" s="76"/>
      <c r="L3843" s="76"/>
      <c r="M3843" s="76"/>
      <c r="O3843" s="76"/>
      <c r="P3843" s="76"/>
      <c r="R3843" s="76"/>
      <c r="S3843" s="76"/>
      <c r="U3843" s="76"/>
      <c r="V3843" s="76"/>
      <c r="X3843" s="76"/>
      <c r="Y3843" s="76"/>
      <c r="AA3843" s="76"/>
      <c r="AB3843" s="76"/>
      <c r="AD3843" s="76"/>
      <c r="AE3843" s="76"/>
      <c r="AG3843" s="76"/>
      <c r="AH3843" s="76"/>
      <c r="AJ3843" s="76"/>
      <c r="AK3843" s="76"/>
      <c r="AM3843" s="76"/>
      <c r="AN3843" s="76"/>
      <c r="AP3843" s="76"/>
      <c r="AQ3843" s="76"/>
      <c r="AS3843" s="76"/>
      <c r="AT3843" s="76"/>
      <c r="AV3843" s="76"/>
      <c r="AW3843" s="76"/>
      <c r="AY3843" s="76"/>
      <c r="AZ3843" s="76"/>
      <c r="BB3843" s="76"/>
      <c r="BC3843" s="76"/>
      <c r="BE3843" s="76"/>
      <c r="BF3843" s="76"/>
      <c r="BH3843" s="76"/>
      <c r="BI3843" s="76"/>
      <c r="BK3843" s="76"/>
      <c r="BL3843" s="76"/>
      <c r="BN3843" s="76"/>
      <c r="BO3843" s="76"/>
      <c r="BQ3843" s="76"/>
      <c r="BR3843" s="76"/>
      <c r="BT3843" s="76"/>
      <c r="BU3843" s="76"/>
      <c r="BW3843" s="76"/>
      <c r="BX3843" s="76"/>
    </row>
    <row r="3844" spans="1:76" ht="12.75" customHeight="1">
      <c r="A3844" s="2"/>
      <c r="B3844" s="2"/>
      <c r="C3844" s="2"/>
      <c r="D3844" s="75"/>
      <c r="F3844" s="76"/>
      <c r="G3844" s="76"/>
      <c r="I3844" s="76"/>
      <c r="J3844" s="76"/>
      <c r="L3844" s="76"/>
      <c r="M3844" s="76"/>
      <c r="O3844" s="76"/>
      <c r="P3844" s="76"/>
      <c r="R3844" s="76"/>
      <c r="S3844" s="76"/>
      <c r="U3844" s="76"/>
      <c r="V3844" s="76"/>
      <c r="X3844" s="76"/>
      <c r="Y3844" s="76"/>
      <c r="AA3844" s="76"/>
      <c r="AB3844" s="76"/>
      <c r="AD3844" s="76"/>
      <c r="AE3844" s="76"/>
      <c r="AG3844" s="76"/>
      <c r="AH3844" s="76"/>
      <c r="AJ3844" s="76"/>
      <c r="AK3844" s="76"/>
      <c r="AM3844" s="76"/>
      <c r="AN3844" s="76"/>
      <c r="AP3844" s="76"/>
      <c r="AQ3844" s="76"/>
      <c r="AS3844" s="76"/>
      <c r="AT3844" s="76"/>
      <c r="AV3844" s="76"/>
      <c r="AW3844" s="76"/>
      <c r="AY3844" s="76"/>
      <c r="AZ3844" s="76"/>
      <c r="BB3844" s="76"/>
      <c r="BC3844" s="76"/>
      <c r="BE3844" s="76"/>
      <c r="BF3844" s="76"/>
      <c r="BH3844" s="76"/>
      <c r="BI3844" s="76"/>
      <c r="BK3844" s="76"/>
      <c r="BL3844" s="76"/>
      <c r="BN3844" s="76"/>
      <c r="BO3844" s="76"/>
      <c r="BQ3844" s="76"/>
      <c r="BR3844" s="76"/>
      <c r="BT3844" s="76"/>
      <c r="BU3844" s="76"/>
      <c r="BW3844" s="76"/>
      <c r="BX3844" s="76"/>
    </row>
    <row r="3845" spans="1:76" ht="12.75" customHeight="1">
      <c r="A3845" s="2"/>
      <c r="B3845" s="2"/>
      <c r="C3845" s="2"/>
      <c r="D3845" s="75"/>
      <c r="F3845" s="76"/>
      <c r="G3845" s="76"/>
      <c r="I3845" s="76"/>
      <c r="J3845" s="76"/>
      <c r="L3845" s="76"/>
      <c r="M3845" s="76"/>
      <c r="O3845" s="76"/>
      <c r="P3845" s="76"/>
      <c r="R3845" s="76"/>
      <c r="S3845" s="76"/>
      <c r="U3845" s="76"/>
      <c r="V3845" s="76"/>
      <c r="X3845" s="76"/>
      <c r="Y3845" s="76"/>
      <c r="AA3845" s="76"/>
      <c r="AB3845" s="76"/>
      <c r="AD3845" s="76"/>
      <c r="AE3845" s="76"/>
      <c r="AG3845" s="76"/>
      <c r="AH3845" s="76"/>
      <c r="AJ3845" s="76"/>
      <c r="AK3845" s="76"/>
      <c r="AM3845" s="76"/>
      <c r="AN3845" s="76"/>
      <c r="AP3845" s="76"/>
      <c r="AQ3845" s="76"/>
      <c r="AS3845" s="76"/>
      <c r="AT3845" s="76"/>
      <c r="AV3845" s="76"/>
      <c r="AW3845" s="76"/>
      <c r="AY3845" s="76"/>
      <c r="AZ3845" s="76"/>
      <c r="BB3845" s="76"/>
      <c r="BC3845" s="76"/>
      <c r="BE3845" s="76"/>
      <c r="BF3845" s="76"/>
      <c r="BH3845" s="76"/>
      <c r="BI3845" s="76"/>
      <c r="BK3845" s="76"/>
      <c r="BL3845" s="76"/>
      <c r="BN3845" s="76"/>
      <c r="BO3845" s="76"/>
      <c r="BQ3845" s="76"/>
      <c r="BR3845" s="76"/>
      <c r="BT3845" s="76"/>
      <c r="BU3845" s="76"/>
      <c r="BW3845" s="76"/>
      <c r="BX3845" s="76"/>
    </row>
    <row r="3846" spans="1:76" ht="12.75" customHeight="1">
      <c r="A3846" s="2"/>
      <c r="B3846" s="2"/>
      <c r="C3846" s="2"/>
      <c r="D3846" s="75"/>
      <c r="F3846" s="76"/>
      <c r="G3846" s="76"/>
      <c r="I3846" s="76"/>
      <c r="J3846" s="76"/>
      <c r="L3846" s="76"/>
      <c r="M3846" s="76"/>
      <c r="O3846" s="76"/>
      <c r="P3846" s="76"/>
      <c r="R3846" s="76"/>
      <c r="S3846" s="76"/>
      <c r="U3846" s="76"/>
      <c r="V3846" s="76"/>
      <c r="X3846" s="76"/>
      <c r="Y3846" s="76"/>
      <c r="AA3846" s="76"/>
      <c r="AB3846" s="76"/>
      <c r="AD3846" s="76"/>
      <c r="AE3846" s="76"/>
      <c r="AG3846" s="76"/>
      <c r="AH3846" s="76"/>
      <c r="AJ3846" s="76"/>
      <c r="AK3846" s="76"/>
      <c r="AM3846" s="76"/>
      <c r="AN3846" s="76"/>
      <c r="AP3846" s="76"/>
      <c r="AQ3846" s="76"/>
      <c r="AS3846" s="76"/>
      <c r="AT3846" s="76"/>
      <c r="AV3846" s="76"/>
      <c r="AW3846" s="76"/>
      <c r="AY3846" s="76"/>
      <c r="AZ3846" s="76"/>
      <c r="BB3846" s="76"/>
      <c r="BC3846" s="76"/>
      <c r="BE3846" s="76"/>
      <c r="BF3846" s="76"/>
      <c r="BH3846" s="76"/>
      <c r="BI3846" s="76"/>
      <c r="BK3846" s="76"/>
      <c r="BL3846" s="76"/>
      <c r="BN3846" s="76"/>
      <c r="BO3846" s="76"/>
      <c r="BQ3846" s="76"/>
      <c r="BR3846" s="76"/>
      <c r="BT3846" s="76"/>
      <c r="BU3846" s="76"/>
      <c r="BW3846" s="76"/>
      <c r="BX3846" s="76"/>
    </row>
    <row r="3847" spans="1:76" ht="12.75" customHeight="1">
      <c r="A3847" s="2"/>
      <c r="B3847" s="2"/>
      <c r="C3847" s="2"/>
      <c r="D3847" s="75"/>
      <c r="F3847" s="76"/>
      <c r="G3847" s="76"/>
      <c r="I3847" s="76"/>
      <c r="J3847" s="76"/>
      <c r="L3847" s="76"/>
      <c r="M3847" s="76"/>
      <c r="O3847" s="76"/>
      <c r="P3847" s="76"/>
      <c r="R3847" s="76"/>
      <c r="S3847" s="76"/>
      <c r="U3847" s="76"/>
      <c r="V3847" s="76"/>
      <c r="X3847" s="76"/>
      <c r="Y3847" s="76"/>
      <c r="AA3847" s="76"/>
      <c r="AB3847" s="76"/>
      <c r="AD3847" s="76"/>
      <c r="AE3847" s="76"/>
      <c r="AG3847" s="76"/>
      <c r="AH3847" s="76"/>
      <c r="AJ3847" s="76"/>
      <c r="AK3847" s="76"/>
      <c r="AM3847" s="76"/>
      <c r="AN3847" s="76"/>
      <c r="AP3847" s="76"/>
      <c r="AQ3847" s="76"/>
      <c r="AS3847" s="76"/>
      <c r="AT3847" s="76"/>
      <c r="AV3847" s="76"/>
      <c r="AW3847" s="76"/>
      <c r="AY3847" s="76"/>
      <c r="AZ3847" s="76"/>
      <c r="BB3847" s="76"/>
      <c r="BC3847" s="76"/>
      <c r="BE3847" s="76"/>
      <c r="BF3847" s="76"/>
      <c r="BH3847" s="76"/>
      <c r="BI3847" s="76"/>
      <c r="BK3847" s="76"/>
      <c r="BL3847" s="76"/>
      <c r="BN3847" s="76"/>
      <c r="BO3847" s="76"/>
      <c r="BQ3847" s="76"/>
      <c r="BR3847" s="76"/>
      <c r="BT3847" s="76"/>
      <c r="BU3847" s="76"/>
      <c r="BW3847" s="76"/>
      <c r="BX3847" s="76"/>
    </row>
    <row r="3848" spans="1:76" ht="12.75" customHeight="1">
      <c r="A3848" s="2"/>
      <c r="B3848" s="2"/>
      <c r="C3848" s="2"/>
      <c r="D3848" s="75"/>
      <c r="F3848" s="76"/>
      <c r="G3848" s="76"/>
      <c r="I3848" s="76"/>
      <c r="J3848" s="76"/>
      <c r="L3848" s="76"/>
      <c r="M3848" s="76"/>
      <c r="O3848" s="76"/>
      <c r="P3848" s="76"/>
      <c r="R3848" s="76"/>
      <c r="S3848" s="76"/>
      <c r="U3848" s="76"/>
      <c r="V3848" s="76"/>
      <c r="X3848" s="76"/>
      <c r="Y3848" s="76"/>
      <c r="AA3848" s="76"/>
      <c r="AB3848" s="76"/>
      <c r="AD3848" s="76"/>
      <c r="AE3848" s="76"/>
      <c r="AG3848" s="76"/>
      <c r="AH3848" s="76"/>
      <c r="AJ3848" s="76"/>
      <c r="AK3848" s="76"/>
      <c r="AM3848" s="76"/>
      <c r="AN3848" s="76"/>
      <c r="AP3848" s="76"/>
      <c r="AQ3848" s="76"/>
      <c r="AS3848" s="76"/>
      <c r="AT3848" s="76"/>
      <c r="AV3848" s="76"/>
      <c r="AW3848" s="76"/>
      <c r="AY3848" s="76"/>
      <c r="AZ3848" s="76"/>
      <c r="BB3848" s="76"/>
      <c r="BC3848" s="76"/>
      <c r="BE3848" s="76"/>
      <c r="BF3848" s="76"/>
      <c r="BH3848" s="76"/>
      <c r="BI3848" s="76"/>
      <c r="BK3848" s="76"/>
      <c r="BL3848" s="76"/>
      <c r="BN3848" s="76"/>
      <c r="BO3848" s="76"/>
      <c r="BQ3848" s="76"/>
      <c r="BR3848" s="76"/>
      <c r="BT3848" s="76"/>
      <c r="BU3848" s="76"/>
      <c r="BW3848" s="76"/>
      <c r="BX3848" s="76"/>
    </row>
    <row r="3849" spans="1:76" ht="12.75" customHeight="1">
      <c r="A3849" s="2"/>
      <c r="B3849" s="2"/>
      <c r="C3849" s="2"/>
      <c r="D3849" s="75"/>
      <c r="F3849" s="76"/>
      <c r="G3849" s="76"/>
      <c r="I3849" s="76"/>
      <c r="J3849" s="76"/>
      <c r="L3849" s="76"/>
      <c r="M3849" s="76"/>
      <c r="O3849" s="76"/>
      <c r="P3849" s="76"/>
      <c r="R3849" s="76"/>
      <c r="S3849" s="76"/>
      <c r="U3849" s="76"/>
      <c r="V3849" s="76"/>
      <c r="X3849" s="76"/>
      <c r="Y3849" s="76"/>
      <c r="AA3849" s="76"/>
      <c r="AB3849" s="76"/>
      <c r="AD3849" s="76"/>
      <c r="AE3849" s="76"/>
      <c r="AG3849" s="76"/>
      <c r="AH3849" s="76"/>
      <c r="AJ3849" s="76"/>
      <c r="AK3849" s="76"/>
      <c r="AM3849" s="76"/>
      <c r="AN3849" s="76"/>
      <c r="AP3849" s="76"/>
      <c r="AQ3849" s="76"/>
      <c r="AS3849" s="76"/>
      <c r="AT3849" s="76"/>
      <c r="AV3849" s="76"/>
      <c r="AW3849" s="76"/>
      <c r="AY3849" s="76"/>
      <c r="AZ3849" s="76"/>
      <c r="BB3849" s="76"/>
      <c r="BC3849" s="76"/>
      <c r="BE3849" s="76"/>
      <c r="BF3849" s="76"/>
      <c r="BH3849" s="76"/>
      <c r="BI3849" s="76"/>
      <c r="BK3849" s="76"/>
      <c r="BL3849" s="76"/>
      <c r="BN3849" s="76"/>
      <c r="BO3849" s="76"/>
      <c r="BQ3849" s="76"/>
      <c r="BR3849" s="76"/>
      <c r="BT3849" s="76"/>
      <c r="BU3849" s="76"/>
      <c r="BW3849" s="76"/>
      <c r="BX3849" s="76"/>
    </row>
    <row r="3850" spans="1:76" ht="12.75" customHeight="1">
      <c r="A3850" s="2"/>
      <c r="B3850" s="2"/>
      <c r="C3850" s="2"/>
      <c r="D3850" s="75"/>
      <c r="F3850" s="76"/>
      <c r="G3850" s="76"/>
      <c r="I3850" s="76"/>
      <c r="J3850" s="76"/>
      <c r="L3850" s="76"/>
      <c r="M3850" s="76"/>
      <c r="O3850" s="76"/>
      <c r="P3850" s="76"/>
      <c r="R3850" s="76"/>
      <c r="S3850" s="76"/>
      <c r="U3850" s="76"/>
      <c r="V3850" s="76"/>
      <c r="X3850" s="76"/>
      <c r="Y3850" s="76"/>
      <c r="AA3850" s="76"/>
      <c r="AB3850" s="76"/>
      <c r="AD3850" s="76"/>
      <c r="AE3850" s="76"/>
      <c r="AG3850" s="76"/>
      <c r="AH3850" s="76"/>
      <c r="AJ3850" s="76"/>
      <c r="AK3850" s="76"/>
      <c r="AM3850" s="76"/>
      <c r="AN3850" s="76"/>
      <c r="AP3850" s="76"/>
      <c r="AQ3850" s="76"/>
      <c r="AS3850" s="76"/>
      <c r="AT3850" s="76"/>
      <c r="AV3850" s="76"/>
      <c r="AW3850" s="76"/>
      <c r="AY3850" s="76"/>
      <c r="AZ3850" s="76"/>
      <c r="BB3850" s="76"/>
      <c r="BC3850" s="76"/>
      <c r="BE3850" s="76"/>
      <c r="BF3850" s="76"/>
      <c r="BH3850" s="76"/>
      <c r="BI3850" s="76"/>
      <c r="BK3850" s="76"/>
      <c r="BL3850" s="76"/>
      <c r="BN3850" s="76"/>
      <c r="BO3850" s="76"/>
      <c r="BQ3850" s="76"/>
      <c r="BR3850" s="76"/>
      <c r="BT3850" s="76"/>
      <c r="BU3850" s="76"/>
      <c r="BW3850" s="76"/>
      <c r="BX3850" s="76"/>
    </row>
    <row r="3851" spans="1:76" ht="12.75" customHeight="1">
      <c r="A3851" s="2"/>
      <c r="B3851" s="2"/>
      <c r="C3851" s="2"/>
      <c r="D3851" s="75"/>
      <c r="F3851" s="76"/>
      <c r="G3851" s="76"/>
      <c r="I3851" s="76"/>
      <c r="J3851" s="76"/>
      <c r="L3851" s="76"/>
      <c r="M3851" s="76"/>
      <c r="O3851" s="76"/>
      <c r="P3851" s="76"/>
      <c r="R3851" s="76"/>
      <c r="S3851" s="76"/>
      <c r="U3851" s="76"/>
      <c r="V3851" s="76"/>
      <c r="X3851" s="76"/>
      <c r="Y3851" s="76"/>
      <c r="AA3851" s="76"/>
      <c r="AB3851" s="76"/>
      <c r="AD3851" s="76"/>
      <c r="AE3851" s="76"/>
      <c r="AG3851" s="76"/>
      <c r="AH3851" s="76"/>
      <c r="AJ3851" s="76"/>
      <c r="AK3851" s="76"/>
      <c r="AM3851" s="76"/>
      <c r="AN3851" s="76"/>
      <c r="AP3851" s="76"/>
      <c r="AQ3851" s="76"/>
      <c r="AS3851" s="76"/>
      <c r="AT3851" s="76"/>
      <c r="AV3851" s="76"/>
      <c r="AW3851" s="76"/>
      <c r="AY3851" s="76"/>
      <c r="AZ3851" s="76"/>
      <c r="BB3851" s="76"/>
      <c r="BC3851" s="76"/>
      <c r="BE3851" s="76"/>
      <c r="BF3851" s="76"/>
      <c r="BH3851" s="76"/>
      <c r="BI3851" s="76"/>
      <c r="BK3851" s="76"/>
      <c r="BL3851" s="76"/>
      <c r="BN3851" s="76"/>
      <c r="BO3851" s="76"/>
      <c r="BQ3851" s="76"/>
      <c r="BR3851" s="76"/>
      <c r="BT3851" s="76"/>
      <c r="BU3851" s="76"/>
      <c r="BW3851" s="76"/>
      <c r="BX3851" s="76"/>
    </row>
    <row r="3852" spans="1:76" ht="12.75" customHeight="1">
      <c r="A3852" s="2"/>
      <c r="B3852" s="2"/>
      <c r="C3852" s="2"/>
      <c r="D3852" s="75"/>
      <c r="F3852" s="76"/>
      <c r="G3852" s="76"/>
      <c r="I3852" s="76"/>
      <c r="J3852" s="76"/>
      <c r="L3852" s="76"/>
      <c r="M3852" s="76"/>
      <c r="O3852" s="76"/>
      <c r="P3852" s="76"/>
      <c r="R3852" s="76"/>
      <c r="S3852" s="76"/>
      <c r="U3852" s="76"/>
      <c r="V3852" s="76"/>
      <c r="X3852" s="76"/>
      <c r="Y3852" s="76"/>
      <c r="AA3852" s="76"/>
      <c r="AB3852" s="76"/>
      <c r="AD3852" s="76"/>
      <c r="AE3852" s="76"/>
      <c r="AG3852" s="76"/>
      <c r="AH3852" s="76"/>
      <c r="AJ3852" s="76"/>
      <c r="AK3852" s="76"/>
      <c r="AM3852" s="76"/>
      <c r="AN3852" s="76"/>
      <c r="AP3852" s="76"/>
      <c r="AQ3852" s="76"/>
      <c r="AS3852" s="76"/>
      <c r="AT3852" s="76"/>
      <c r="AV3852" s="76"/>
      <c r="AW3852" s="76"/>
      <c r="AY3852" s="76"/>
      <c r="AZ3852" s="76"/>
      <c r="BB3852" s="76"/>
      <c r="BC3852" s="76"/>
      <c r="BE3852" s="76"/>
      <c r="BF3852" s="76"/>
      <c r="BH3852" s="76"/>
      <c r="BI3852" s="76"/>
      <c r="BK3852" s="76"/>
      <c r="BL3852" s="76"/>
      <c r="BN3852" s="76"/>
      <c r="BO3852" s="76"/>
      <c r="BQ3852" s="76"/>
      <c r="BR3852" s="76"/>
      <c r="BT3852" s="76"/>
      <c r="BU3852" s="76"/>
      <c r="BW3852" s="76"/>
      <c r="BX3852" s="76"/>
    </row>
    <row r="3853" spans="1:76" ht="12.75" customHeight="1">
      <c r="A3853" s="2"/>
      <c r="B3853" s="2"/>
      <c r="C3853" s="2"/>
      <c r="D3853" s="75"/>
      <c r="F3853" s="76"/>
      <c r="G3853" s="76"/>
      <c r="I3853" s="76"/>
      <c r="J3853" s="76"/>
      <c r="L3853" s="76"/>
      <c r="M3853" s="76"/>
      <c r="O3853" s="76"/>
      <c r="P3853" s="76"/>
      <c r="R3853" s="76"/>
      <c r="S3853" s="76"/>
      <c r="U3853" s="76"/>
      <c r="V3853" s="76"/>
      <c r="X3853" s="76"/>
      <c r="Y3853" s="76"/>
      <c r="AA3853" s="76"/>
      <c r="AB3853" s="76"/>
      <c r="AD3853" s="76"/>
      <c r="AE3853" s="76"/>
      <c r="AG3853" s="76"/>
      <c r="AH3853" s="76"/>
      <c r="AJ3853" s="76"/>
      <c r="AK3853" s="76"/>
      <c r="AM3853" s="76"/>
      <c r="AN3853" s="76"/>
      <c r="AP3853" s="76"/>
      <c r="AQ3853" s="76"/>
      <c r="AS3853" s="76"/>
      <c r="AT3853" s="76"/>
      <c r="AV3853" s="76"/>
      <c r="AW3853" s="76"/>
      <c r="AY3853" s="76"/>
      <c r="AZ3853" s="76"/>
      <c r="BB3853" s="76"/>
      <c r="BC3853" s="76"/>
      <c r="BE3853" s="76"/>
      <c r="BF3853" s="76"/>
      <c r="BH3853" s="76"/>
      <c r="BI3853" s="76"/>
      <c r="BK3853" s="76"/>
      <c r="BL3853" s="76"/>
      <c r="BN3853" s="76"/>
      <c r="BO3853" s="76"/>
      <c r="BQ3853" s="76"/>
      <c r="BR3853" s="76"/>
      <c r="BT3853" s="76"/>
      <c r="BU3853" s="76"/>
      <c r="BW3853" s="76"/>
      <c r="BX3853" s="76"/>
    </row>
    <row r="3854" spans="1:76" ht="12.75" customHeight="1">
      <c r="A3854" s="2"/>
      <c r="B3854" s="2"/>
      <c r="C3854" s="2"/>
      <c r="D3854" s="75"/>
      <c r="F3854" s="76"/>
      <c r="G3854" s="76"/>
      <c r="I3854" s="76"/>
      <c r="J3854" s="76"/>
      <c r="L3854" s="76"/>
      <c r="M3854" s="76"/>
      <c r="O3854" s="76"/>
      <c r="P3854" s="76"/>
      <c r="R3854" s="76"/>
      <c r="S3854" s="76"/>
      <c r="U3854" s="76"/>
      <c r="V3854" s="76"/>
      <c r="X3854" s="76"/>
      <c r="Y3854" s="76"/>
      <c r="AA3854" s="76"/>
      <c r="AB3854" s="76"/>
      <c r="AD3854" s="76"/>
      <c r="AE3854" s="76"/>
      <c r="AG3854" s="76"/>
      <c r="AH3854" s="76"/>
      <c r="AJ3854" s="76"/>
      <c r="AK3854" s="76"/>
      <c r="AM3854" s="76"/>
      <c r="AN3854" s="76"/>
      <c r="AP3854" s="76"/>
      <c r="AQ3854" s="76"/>
      <c r="AS3854" s="76"/>
      <c r="AT3854" s="76"/>
      <c r="AV3854" s="76"/>
      <c r="AW3854" s="76"/>
      <c r="AY3854" s="76"/>
      <c r="AZ3854" s="76"/>
      <c r="BB3854" s="76"/>
      <c r="BC3854" s="76"/>
      <c r="BE3854" s="76"/>
      <c r="BF3854" s="76"/>
      <c r="BH3854" s="76"/>
      <c r="BI3854" s="76"/>
      <c r="BK3854" s="76"/>
      <c r="BL3854" s="76"/>
      <c r="BN3854" s="76"/>
      <c r="BO3854" s="76"/>
      <c r="BQ3854" s="76"/>
      <c r="BR3854" s="76"/>
      <c r="BT3854" s="76"/>
      <c r="BU3854" s="76"/>
      <c r="BW3854" s="76"/>
      <c r="BX3854" s="76"/>
    </row>
    <row r="3855" spans="1:76" ht="12.75" customHeight="1">
      <c r="A3855" s="2"/>
      <c r="B3855" s="2"/>
      <c r="C3855" s="2"/>
      <c r="D3855" s="75"/>
      <c r="F3855" s="76"/>
      <c r="G3855" s="76"/>
      <c r="I3855" s="76"/>
      <c r="J3855" s="76"/>
      <c r="L3855" s="76"/>
      <c r="M3855" s="76"/>
      <c r="O3855" s="76"/>
      <c r="P3855" s="76"/>
      <c r="R3855" s="76"/>
      <c r="S3855" s="76"/>
      <c r="U3855" s="76"/>
      <c r="V3855" s="76"/>
      <c r="X3855" s="76"/>
      <c r="Y3855" s="76"/>
      <c r="AA3855" s="76"/>
      <c r="AB3855" s="76"/>
      <c r="AD3855" s="76"/>
      <c r="AE3855" s="76"/>
      <c r="AG3855" s="76"/>
      <c r="AH3855" s="76"/>
      <c r="AJ3855" s="76"/>
      <c r="AK3855" s="76"/>
      <c r="AM3855" s="76"/>
      <c r="AN3855" s="76"/>
      <c r="AP3855" s="76"/>
      <c r="AQ3855" s="76"/>
      <c r="AS3855" s="76"/>
      <c r="AT3855" s="76"/>
      <c r="AV3855" s="76"/>
      <c r="AW3855" s="76"/>
      <c r="AY3855" s="76"/>
      <c r="AZ3855" s="76"/>
      <c r="BB3855" s="76"/>
      <c r="BC3855" s="76"/>
      <c r="BE3855" s="76"/>
      <c r="BF3855" s="76"/>
      <c r="BH3855" s="76"/>
      <c r="BI3855" s="76"/>
      <c r="BK3855" s="76"/>
      <c r="BL3855" s="76"/>
      <c r="BN3855" s="76"/>
      <c r="BO3855" s="76"/>
      <c r="BQ3855" s="76"/>
      <c r="BR3855" s="76"/>
      <c r="BT3855" s="76"/>
      <c r="BU3855" s="76"/>
      <c r="BW3855" s="76"/>
      <c r="BX3855" s="76"/>
    </row>
    <row r="3856" spans="1:76" ht="12.75" customHeight="1">
      <c r="A3856" s="2"/>
      <c r="B3856" s="2"/>
      <c r="C3856" s="2"/>
      <c r="D3856" s="75"/>
      <c r="F3856" s="76"/>
      <c r="G3856" s="76"/>
      <c r="I3856" s="76"/>
      <c r="J3856" s="76"/>
      <c r="L3856" s="76"/>
      <c r="M3856" s="76"/>
      <c r="O3856" s="76"/>
      <c r="P3856" s="76"/>
      <c r="R3856" s="76"/>
      <c r="S3856" s="76"/>
      <c r="U3856" s="76"/>
      <c r="V3856" s="76"/>
      <c r="X3856" s="76"/>
      <c r="Y3856" s="76"/>
      <c r="AA3856" s="76"/>
      <c r="AB3856" s="76"/>
      <c r="AD3856" s="76"/>
      <c r="AE3856" s="76"/>
      <c r="AG3856" s="76"/>
      <c r="AH3856" s="76"/>
      <c r="AJ3856" s="76"/>
      <c r="AK3856" s="76"/>
      <c r="AM3856" s="76"/>
      <c r="AN3856" s="76"/>
      <c r="AP3856" s="76"/>
      <c r="AQ3856" s="76"/>
      <c r="AS3856" s="76"/>
      <c r="AT3856" s="76"/>
      <c r="AV3856" s="76"/>
      <c r="AW3856" s="76"/>
      <c r="AY3856" s="76"/>
      <c r="AZ3856" s="76"/>
      <c r="BB3856" s="76"/>
      <c r="BC3856" s="76"/>
      <c r="BE3856" s="76"/>
      <c r="BF3856" s="76"/>
      <c r="BH3856" s="76"/>
      <c r="BI3856" s="76"/>
      <c r="BK3856" s="76"/>
      <c r="BL3856" s="76"/>
      <c r="BN3856" s="76"/>
      <c r="BO3856" s="76"/>
      <c r="BQ3856" s="76"/>
      <c r="BR3856" s="76"/>
      <c r="BT3856" s="76"/>
      <c r="BU3856" s="76"/>
      <c r="BW3856" s="76"/>
      <c r="BX3856" s="76"/>
    </row>
    <row r="3857" spans="1:76" ht="12.75" customHeight="1">
      <c r="A3857" s="2"/>
      <c r="B3857" s="2"/>
      <c r="C3857" s="2"/>
      <c r="D3857" s="75"/>
      <c r="F3857" s="76"/>
      <c r="G3857" s="76"/>
      <c r="I3857" s="76"/>
      <c r="J3857" s="76"/>
      <c r="L3857" s="76"/>
      <c r="M3857" s="76"/>
      <c r="O3857" s="76"/>
      <c r="P3857" s="76"/>
      <c r="R3857" s="76"/>
      <c r="S3857" s="76"/>
      <c r="U3857" s="76"/>
      <c r="V3857" s="76"/>
      <c r="X3857" s="76"/>
      <c r="Y3857" s="76"/>
      <c r="AA3857" s="76"/>
      <c r="AB3857" s="76"/>
      <c r="AD3857" s="76"/>
      <c r="AE3857" s="76"/>
      <c r="AG3857" s="76"/>
      <c r="AH3857" s="76"/>
      <c r="AJ3857" s="76"/>
      <c r="AK3857" s="76"/>
      <c r="AM3857" s="76"/>
      <c r="AN3857" s="76"/>
      <c r="AP3857" s="76"/>
      <c r="AQ3857" s="76"/>
      <c r="AS3857" s="76"/>
      <c r="AT3857" s="76"/>
      <c r="AV3857" s="76"/>
      <c r="AW3857" s="76"/>
      <c r="AY3857" s="76"/>
      <c r="AZ3857" s="76"/>
      <c r="BB3857" s="76"/>
      <c r="BC3857" s="76"/>
      <c r="BE3857" s="76"/>
      <c r="BF3857" s="76"/>
      <c r="BH3857" s="76"/>
      <c r="BI3857" s="76"/>
      <c r="BK3857" s="76"/>
      <c r="BL3857" s="76"/>
      <c r="BN3857" s="76"/>
      <c r="BO3857" s="76"/>
      <c r="BQ3857" s="76"/>
      <c r="BR3857" s="76"/>
      <c r="BT3857" s="76"/>
      <c r="BU3857" s="76"/>
      <c r="BW3857" s="76"/>
      <c r="BX3857" s="76"/>
    </row>
    <row r="3858" spans="1:76" ht="12.75" customHeight="1">
      <c r="A3858" s="2"/>
      <c r="B3858" s="2"/>
      <c r="C3858" s="2"/>
      <c r="D3858" s="75"/>
      <c r="F3858" s="76"/>
      <c r="G3858" s="76"/>
      <c r="I3858" s="76"/>
      <c r="J3858" s="76"/>
      <c r="L3858" s="76"/>
      <c r="M3858" s="76"/>
      <c r="O3858" s="76"/>
      <c r="P3858" s="76"/>
      <c r="R3858" s="76"/>
      <c r="S3858" s="76"/>
      <c r="U3858" s="76"/>
      <c r="V3858" s="76"/>
      <c r="X3858" s="76"/>
      <c r="Y3858" s="76"/>
      <c r="AA3858" s="76"/>
      <c r="AB3858" s="76"/>
      <c r="AD3858" s="76"/>
      <c r="AE3858" s="76"/>
      <c r="AG3858" s="76"/>
      <c r="AH3858" s="76"/>
      <c r="AJ3858" s="76"/>
      <c r="AK3858" s="76"/>
      <c r="AM3858" s="76"/>
      <c r="AN3858" s="76"/>
      <c r="AP3858" s="76"/>
      <c r="AQ3858" s="76"/>
      <c r="AS3858" s="76"/>
      <c r="AT3858" s="76"/>
      <c r="AV3858" s="76"/>
      <c r="AW3858" s="76"/>
      <c r="AY3858" s="76"/>
      <c r="AZ3858" s="76"/>
      <c r="BB3858" s="76"/>
      <c r="BC3858" s="76"/>
      <c r="BE3858" s="76"/>
      <c r="BF3858" s="76"/>
      <c r="BH3858" s="76"/>
      <c r="BI3858" s="76"/>
      <c r="BK3858" s="76"/>
      <c r="BL3858" s="76"/>
      <c r="BN3858" s="76"/>
      <c r="BO3858" s="76"/>
      <c r="BQ3858" s="76"/>
      <c r="BR3858" s="76"/>
      <c r="BT3858" s="76"/>
      <c r="BU3858" s="76"/>
      <c r="BW3858" s="76"/>
      <c r="BX3858" s="76"/>
    </row>
    <row r="3859" spans="1:76" ht="12.75" customHeight="1">
      <c r="A3859" s="2"/>
      <c r="B3859" s="2"/>
      <c r="C3859" s="2"/>
      <c r="D3859" s="75"/>
      <c r="F3859" s="76"/>
      <c r="G3859" s="76"/>
      <c r="I3859" s="76"/>
      <c r="J3859" s="76"/>
      <c r="L3859" s="76"/>
      <c r="M3859" s="76"/>
      <c r="O3859" s="76"/>
      <c r="P3859" s="76"/>
      <c r="R3859" s="76"/>
      <c r="S3859" s="76"/>
      <c r="U3859" s="76"/>
      <c r="V3859" s="76"/>
      <c r="X3859" s="76"/>
      <c r="Y3859" s="76"/>
      <c r="AA3859" s="76"/>
      <c r="AB3859" s="76"/>
      <c r="AD3859" s="76"/>
      <c r="AE3859" s="76"/>
      <c r="AG3859" s="76"/>
      <c r="AH3859" s="76"/>
      <c r="AJ3859" s="76"/>
      <c r="AK3859" s="76"/>
      <c r="AM3859" s="76"/>
      <c r="AN3859" s="76"/>
      <c r="AP3859" s="76"/>
      <c r="AQ3859" s="76"/>
      <c r="AS3859" s="76"/>
      <c r="AT3859" s="76"/>
      <c r="AV3859" s="76"/>
      <c r="AW3859" s="76"/>
      <c r="AY3859" s="76"/>
      <c r="AZ3859" s="76"/>
      <c r="BB3859" s="76"/>
      <c r="BC3859" s="76"/>
      <c r="BE3859" s="76"/>
      <c r="BF3859" s="76"/>
      <c r="BH3859" s="76"/>
      <c r="BI3859" s="76"/>
      <c r="BK3859" s="76"/>
      <c r="BL3859" s="76"/>
      <c r="BN3859" s="76"/>
      <c r="BO3859" s="76"/>
      <c r="BQ3859" s="76"/>
      <c r="BR3859" s="76"/>
      <c r="BT3859" s="76"/>
      <c r="BU3859" s="76"/>
      <c r="BW3859" s="76"/>
      <c r="BX3859" s="76"/>
    </row>
    <row r="3860" spans="1:76" ht="12.75" customHeight="1">
      <c r="A3860" s="2"/>
      <c r="B3860" s="2"/>
      <c r="C3860" s="2"/>
      <c r="D3860" s="75"/>
      <c r="F3860" s="76"/>
      <c r="G3860" s="76"/>
      <c r="I3860" s="76"/>
      <c r="J3860" s="76"/>
      <c r="L3860" s="76"/>
      <c r="M3860" s="76"/>
      <c r="O3860" s="76"/>
      <c r="P3860" s="76"/>
      <c r="R3860" s="76"/>
      <c r="S3860" s="76"/>
      <c r="U3860" s="76"/>
      <c r="V3860" s="76"/>
      <c r="X3860" s="76"/>
      <c r="Y3860" s="76"/>
      <c r="AA3860" s="76"/>
      <c r="AB3860" s="76"/>
      <c r="AD3860" s="76"/>
      <c r="AE3860" s="76"/>
      <c r="AG3860" s="76"/>
      <c r="AH3860" s="76"/>
      <c r="AJ3860" s="76"/>
      <c r="AK3860" s="76"/>
      <c r="AM3860" s="76"/>
      <c r="AN3860" s="76"/>
      <c r="AP3860" s="76"/>
      <c r="AQ3860" s="76"/>
      <c r="AS3860" s="76"/>
      <c r="AT3860" s="76"/>
      <c r="AV3860" s="76"/>
      <c r="AW3860" s="76"/>
      <c r="AY3860" s="76"/>
      <c r="AZ3860" s="76"/>
      <c r="BB3860" s="76"/>
      <c r="BC3860" s="76"/>
      <c r="BE3860" s="76"/>
      <c r="BF3860" s="76"/>
      <c r="BH3860" s="76"/>
      <c r="BI3860" s="76"/>
      <c r="BK3860" s="76"/>
      <c r="BL3860" s="76"/>
      <c r="BN3860" s="76"/>
      <c r="BO3860" s="76"/>
      <c r="BQ3860" s="76"/>
      <c r="BR3860" s="76"/>
      <c r="BT3860" s="76"/>
      <c r="BU3860" s="76"/>
      <c r="BW3860" s="76"/>
      <c r="BX3860" s="76"/>
    </row>
    <row r="3861" spans="1:76" ht="12.75" customHeight="1">
      <c r="A3861" s="2"/>
      <c r="B3861" s="2"/>
      <c r="C3861" s="2"/>
      <c r="D3861" s="75"/>
      <c r="F3861" s="76"/>
      <c r="G3861" s="76"/>
      <c r="I3861" s="76"/>
      <c r="J3861" s="76"/>
      <c r="L3861" s="76"/>
      <c r="M3861" s="76"/>
      <c r="O3861" s="76"/>
      <c r="P3861" s="76"/>
      <c r="R3861" s="76"/>
      <c r="S3861" s="76"/>
      <c r="U3861" s="76"/>
      <c r="V3861" s="76"/>
      <c r="X3861" s="76"/>
      <c r="Y3861" s="76"/>
      <c r="AA3861" s="76"/>
      <c r="AB3861" s="76"/>
      <c r="AD3861" s="76"/>
      <c r="AE3861" s="76"/>
      <c r="AG3861" s="76"/>
      <c r="AH3861" s="76"/>
      <c r="AJ3861" s="76"/>
      <c r="AK3861" s="76"/>
      <c r="AM3861" s="76"/>
      <c r="AN3861" s="76"/>
      <c r="AP3861" s="76"/>
      <c r="AQ3861" s="76"/>
      <c r="AS3861" s="76"/>
      <c r="AT3861" s="76"/>
      <c r="AV3861" s="76"/>
      <c r="AW3861" s="76"/>
      <c r="AY3861" s="76"/>
      <c r="AZ3861" s="76"/>
      <c r="BB3861" s="76"/>
      <c r="BC3861" s="76"/>
      <c r="BE3861" s="76"/>
      <c r="BF3861" s="76"/>
      <c r="BH3861" s="76"/>
      <c r="BI3861" s="76"/>
      <c r="BK3861" s="76"/>
      <c r="BL3861" s="76"/>
      <c r="BN3861" s="76"/>
      <c r="BO3861" s="76"/>
      <c r="BQ3861" s="76"/>
      <c r="BR3861" s="76"/>
      <c r="BT3861" s="76"/>
      <c r="BU3861" s="76"/>
      <c r="BW3861" s="76"/>
      <c r="BX3861" s="76"/>
    </row>
    <row r="3862" spans="1:76" ht="12.75" customHeight="1">
      <c r="A3862" s="2"/>
      <c r="B3862" s="2"/>
      <c r="C3862" s="2"/>
      <c r="D3862" s="75"/>
      <c r="F3862" s="76"/>
      <c r="G3862" s="76"/>
      <c r="I3862" s="76"/>
      <c r="J3862" s="76"/>
      <c r="L3862" s="76"/>
      <c r="M3862" s="76"/>
      <c r="O3862" s="76"/>
      <c r="P3862" s="76"/>
      <c r="R3862" s="76"/>
      <c r="S3862" s="76"/>
      <c r="U3862" s="76"/>
      <c r="V3862" s="76"/>
      <c r="X3862" s="76"/>
      <c r="Y3862" s="76"/>
      <c r="AA3862" s="76"/>
      <c r="AB3862" s="76"/>
      <c r="AD3862" s="76"/>
      <c r="AE3862" s="76"/>
      <c r="AG3862" s="76"/>
      <c r="AH3862" s="76"/>
      <c r="AJ3862" s="76"/>
      <c r="AK3862" s="76"/>
      <c r="AM3862" s="76"/>
      <c r="AN3862" s="76"/>
      <c r="AP3862" s="76"/>
      <c r="AQ3862" s="76"/>
      <c r="AS3862" s="76"/>
      <c r="AT3862" s="76"/>
      <c r="AV3862" s="76"/>
      <c r="AW3862" s="76"/>
      <c r="AY3862" s="76"/>
      <c r="AZ3862" s="76"/>
      <c r="BB3862" s="76"/>
      <c r="BC3862" s="76"/>
      <c r="BE3862" s="76"/>
      <c r="BF3862" s="76"/>
      <c r="BH3862" s="76"/>
      <c r="BI3862" s="76"/>
      <c r="BK3862" s="76"/>
      <c r="BL3862" s="76"/>
      <c r="BN3862" s="76"/>
      <c r="BO3862" s="76"/>
      <c r="BQ3862" s="76"/>
      <c r="BR3862" s="76"/>
      <c r="BT3862" s="76"/>
      <c r="BU3862" s="76"/>
      <c r="BW3862" s="76"/>
      <c r="BX3862" s="76"/>
    </row>
    <row r="3863" spans="1:76" ht="12.75" customHeight="1">
      <c r="A3863" s="2"/>
      <c r="B3863" s="2"/>
      <c r="C3863" s="2"/>
      <c r="D3863" s="75"/>
      <c r="F3863" s="76"/>
      <c r="G3863" s="76"/>
      <c r="I3863" s="76"/>
      <c r="J3863" s="76"/>
      <c r="L3863" s="76"/>
      <c r="M3863" s="76"/>
      <c r="O3863" s="76"/>
      <c r="P3863" s="76"/>
      <c r="R3863" s="76"/>
      <c r="S3863" s="76"/>
      <c r="U3863" s="76"/>
      <c r="V3863" s="76"/>
      <c r="X3863" s="76"/>
      <c r="Y3863" s="76"/>
      <c r="AA3863" s="76"/>
      <c r="AB3863" s="76"/>
      <c r="AD3863" s="76"/>
      <c r="AE3863" s="76"/>
      <c r="AG3863" s="76"/>
      <c r="AH3863" s="76"/>
      <c r="AJ3863" s="76"/>
      <c r="AK3863" s="76"/>
      <c r="AM3863" s="76"/>
      <c r="AN3863" s="76"/>
      <c r="AP3863" s="76"/>
      <c r="AQ3863" s="76"/>
      <c r="AS3863" s="76"/>
      <c r="AT3863" s="76"/>
      <c r="AV3863" s="76"/>
      <c r="AW3863" s="76"/>
      <c r="AY3863" s="76"/>
      <c r="AZ3863" s="76"/>
      <c r="BB3863" s="76"/>
      <c r="BC3863" s="76"/>
      <c r="BE3863" s="76"/>
      <c r="BF3863" s="76"/>
      <c r="BH3863" s="76"/>
      <c r="BI3863" s="76"/>
      <c r="BK3863" s="76"/>
      <c r="BL3863" s="76"/>
      <c r="BN3863" s="76"/>
      <c r="BO3863" s="76"/>
      <c r="BQ3863" s="76"/>
      <c r="BR3863" s="76"/>
      <c r="BT3863" s="76"/>
      <c r="BU3863" s="76"/>
      <c r="BW3863" s="76"/>
      <c r="BX3863" s="76"/>
    </row>
    <row r="3864" spans="1:76" ht="12.75" customHeight="1">
      <c r="A3864" s="2"/>
      <c r="B3864" s="2"/>
      <c r="C3864" s="2"/>
      <c r="D3864" s="75"/>
      <c r="F3864" s="76"/>
      <c r="G3864" s="76"/>
      <c r="I3864" s="76"/>
      <c r="J3864" s="76"/>
      <c r="L3864" s="76"/>
      <c r="M3864" s="76"/>
      <c r="O3864" s="76"/>
      <c r="P3864" s="76"/>
      <c r="R3864" s="76"/>
      <c r="S3864" s="76"/>
      <c r="U3864" s="76"/>
      <c r="V3864" s="76"/>
      <c r="X3864" s="76"/>
      <c r="Y3864" s="76"/>
      <c r="AA3864" s="76"/>
      <c r="AB3864" s="76"/>
      <c r="AD3864" s="76"/>
      <c r="AE3864" s="76"/>
      <c r="AG3864" s="76"/>
      <c r="AH3864" s="76"/>
      <c r="AJ3864" s="76"/>
      <c r="AK3864" s="76"/>
      <c r="AM3864" s="76"/>
      <c r="AN3864" s="76"/>
      <c r="AP3864" s="76"/>
      <c r="AQ3864" s="76"/>
      <c r="AS3864" s="76"/>
      <c r="AT3864" s="76"/>
      <c r="AV3864" s="76"/>
      <c r="AW3864" s="76"/>
      <c r="AY3864" s="76"/>
      <c r="AZ3864" s="76"/>
      <c r="BB3864" s="76"/>
      <c r="BC3864" s="76"/>
      <c r="BE3864" s="76"/>
      <c r="BF3864" s="76"/>
      <c r="BH3864" s="76"/>
      <c r="BI3864" s="76"/>
      <c r="BK3864" s="76"/>
      <c r="BL3864" s="76"/>
      <c r="BN3864" s="76"/>
      <c r="BO3864" s="76"/>
      <c r="BQ3864" s="76"/>
      <c r="BR3864" s="76"/>
      <c r="BT3864" s="76"/>
      <c r="BU3864" s="76"/>
      <c r="BW3864" s="76"/>
      <c r="BX3864" s="76"/>
    </row>
    <row r="3865" spans="1:76" ht="12.75" customHeight="1">
      <c r="A3865" s="2"/>
      <c r="B3865" s="2"/>
      <c r="C3865" s="2"/>
      <c r="D3865" s="75"/>
      <c r="F3865" s="76"/>
      <c r="G3865" s="76"/>
      <c r="I3865" s="76"/>
      <c r="J3865" s="76"/>
      <c r="L3865" s="76"/>
      <c r="M3865" s="76"/>
      <c r="O3865" s="76"/>
      <c r="P3865" s="76"/>
      <c r="R3865" s="76"/>
      <c r="S3865" s="76"/>
      <c r="U3865" s="76"/>
      <c r="V3865" s="76"/>
      <c r="X3865" s="76"/>
      <c r="Y3865" s="76"/>
      <c r="AA3865" s="76"/>
      <c r="AB3865" s="76"/>
      <c r="AD3865" s="76"/>
      <c r="AE3865" s="76"/>
      <c r="AG3865" s="76"/>
      <c r="AH3865" s="76"/>
      <c r="AJ3865" s="76"/>
      <c r="AK3865" s="76"/>
      <c r="AM3865" s="76"/>
      <c r="AN3865" s="76"/>
      <c r="AP3865" s="76"/>
      <c r="AQ3865" s="76"/>
      <c r="AS3865" s="76"/>
      <c r="AT3865" s="76"/>
      <c r="AV3865" s="76"/>
      <c r="AW3865" s="76"/>
      <c r="AY3865" s="76"/>
      <c r="AZ3865" s="76"/>
      <c r="BB3865" s="76"/>
      <c r="BC3865" s="76"/>
      <c r="BE3865" s="76"/>
      <c r="BF3865" s="76"/>
      <c r="BH3865" s="76"/>
      <c r="BI3865" s="76"/>
      <c r="BK3865" s="76"/>
      <c r="BL3865" s="76"/>
      <c r="BN3865" s="76"/>
      <c r="BO3865" s="76"/>
      <c r="BQ3865" s="76"/>
      <c r="BR3865" s="76"/>
      <c r="BT3865" s="76"/>
      <c r="BU3865" s="76"/>
      <c r="BW3865" s="76"/>
      <c r="BX3865" s="76"/>
    </row>
    <row r="3866" spans="1:76" ht="12.75" customHeight="1">
      <c r="A3866" s="2"/>
      <c r="B3866" s="2"/>
      <c r="C3866" s="2"/>
      <c r="D3866" s="75"/>
      <c r="F3866" s="76"/>
      <c r="G3866" s="76"/>
      <c r="I3866" s="76"/>
      <c r="J3866" s="76"/>
      <c r="L3866" s="76"/>
      <c r="M3866" s="76"/>
      <c r="O3866" s="76"/>
      <c r="P3866" s="76"/>
      <c r="R3866" s="76"/>
      <c r="S3866" s="76"/>
      <c r="U3866" s="76"/>
      <c r="V3866" s="76"/>
      <c r="X3866" s="76"/>
      <c r="Y3866" s="76"/>
      <c r="AA3866" s="76"/>
      <c r="AB3866" s="76"/>
      <c r="AD3866" s="76"/>
      <c r="AE3866" s="76"/>
      <c r="AG3866" s="76"/>
      <c r="AH3866" s="76"/>
      <c r="AJ3866" s="76"/>
      <c r="AK3866" s="76"/>
      <c r="AM3866" s="76"/>
      <c r="AN3866" s="76"/>
      <c r="AP3866" s="76"/>
      <c r="AQ3866" s="76"/>
      <c r="AS3866" s="76"/>
      <c r="AT3866" s="76"/>
      <c r="AV3866" s="76"/>
      <c r="AW3866" s="76"/>
      <c r="AY3866" s="76"/>
      <c r="AZ3866" s="76"/>
      <c r="BB3866" s="76"/>
      <c r="BC3866" s="76"/>
      <c r="BE3866" s="76"/>
      <c r="BF3866" s="76"/>
      <c r="BH3866" s="76"/>
      <c r="BI3866" s="76"/>
      <c r="BK3866" s="76"/>
      <c r="BL3866" s="76"/>
      <c r="BN3866" s="76"/>
      <c r="BO3866" s="76"/>
      <c r="BQ3866" s="76"/>
      <c r="BR3866" s="76"/>
      <c r="BT3866" s="76"/>
      <c r="BU3866" s="76"/>
      <c r="BW3866" s="76"/>
      <c r="BX3866" s="76"/>
    </row>
    <row r="3867" spans="1:76" ht="12.75" customHeight="1">
      <c r="A3867" s="2"/>
      <c r="B3867" s="2"/>
      <c r="C3867" s="2"/>
      <c r="D3867" s="75"/>
      <c r="F3867" s="76"/>
      <c r="G3867" s="76"/>
      <c r="I3867" s="76"/>
      <c r="J3867" s="76"/>
      <c r="L3867" s="76"/>
      <c r="M3867" s="76"/>
      <c r="O3867" s="76"/>
      <c r="P3867" s="76"/>
      <c r="R3867" s="76"/>
      <c r="S3867" s="76"/>
      <c r="U3867" s="76"/>
      <c r="V3867" s="76"/>
      <c r="X3867" s="76"/>
      <c r="Y3867" s="76"/>
      <c r="AA3867" s="76"/>
      <c r="AB3867" s="76"/>
      <c r="AD3867" s="76"/>
      <c r="AE3867" s="76"/>
      <c r="AG3867" s="76"/>
      <c r="AH3867" s="76"/>
      <c r="AJ3867" s="76"/>
      <c r="AK3867" s="76"/>
      <c r="AM3867" s="76"/>
      <c r="AN3867" s="76"/>
      <c r="AP3867" s="76"/>
      <c r="AQ3867" s="76"/>
      <c r="AS3867" s="76"/>
      <c r="AT3867" s="76"/>
      <c r="AV3867" s="76"/>
      <c r="AW3867" s="76"/>
      <c r="AY3867" s="76"/>
      <c r="AZ3867" s="76"/>
      <c r="BB3867" s="76"/>
      <c r="BC3867" s="76"/>
      <c r="BE3867" s="76"/>
      <c r="BF3867" s="76"/>
      <c r="BH3867" s="76"/>
      <c r="BI3867" s="76"/>
      <c r="BK3867" s="76"/>
      <c r="BL3867" s="76"/>
      <c r="BN3867" s="76"/>
      <c r="BO3867" s="76"/>
      <c r="BQ3867" s="76"/>
      <c r="BR3867" s="76"/>
      <c r="BT3867" s="76"/>
      <c r="BU3867" s="76"/>
      <c r="BW3867" s="76"/>
      <c r="BX3867" s="76"/>
    </row>
    <row r="3868" spans="1:76" ht="12.75" customHeight="1">
      <c r="A3868" s="2"/>
      <c r="B3868" s="2"/>
      <c r="C3868" s="2"/>
      <c r="D3868" s="75"/>
      <c r="F3868" s="76"/>
      <c r="G3868" s="76"/>
      <c r="I3868" s="76"/>
      <c r="J3868" s="76"/>
      <c r="L3868" s="76"/>
      <c r="M3868" s="76"/>
      <c r="O3868" s="76"/>
      <c r="P3868" s="76"/>
      <c r="R3868" s="76"/>
      <c r="S3868" s="76"/>
      <c r="U3868" s="76"/>
      <c r="V3868" s="76"/>
      <c r="X3868" s="76"/>
      <c r="Y3868" s="76"/>
      <c r="AA3868" s="76"/>
      <c r="AB3868" s="76"/>
      <c r="AD3868" s="76"/>
      <c r="AE3868" s="76"/>
      <c r="AG3868" s="76"/>
      <c r="AH3868" s="76"/>
      <c r="AJ3868" s="76"/>
      <c r="AK3868" s="76"/>
      <c r="AM3868" s="76"/>
      <c r="AN3868" s="76"/>
      <c r="AP3868" s="76"/>
      <c r="AQ3868" s="76"/>
      <c r="AS3868" s="76"/>
      <c r="AT3868" s="76"/>
      <c r="AV3868" s="76"/>
      <c r="AW3868" s="76"/>
      <c r="AY3868" s="76"/>
      <c r="AZ3868" s="76"/>
      <c r="BB3868" s="76"/>
      <c r="BC3868" s="76"/>
      <c r="BE3868" s="76"/>
      <c r="BF3868" s="76"/>
      <c r="BH3868" s="76"/>
      <c r="BI3868" s="76"/>
      <c r="BK3868" s="76"/>
      <c r="BL3868" s="76"/>
      <c r="BN3868" s="76"/>
      <c r="BO3868" s="76"/>
      <c r="BQ3868" s="76"/>
      <c r="BR3868" s="76"/>
      <c r="BT3868" s="76"/>
      <c r="BU3868" s="76"/>
      <c r="BW3868" s="76"/>
      <c r="BX3868" s="76"/>
    </row>
    <row r="3869" spans="1:76" ht="12.75" customHeight="1">
      <c r="A3869" s="2"/>
      <c r="B3869" s="2"/>
      <c r="C3869" s="2"/>
      <c r="D3869" s="75"/>
      <c r="F3869" s="76"/>
      <c r="G3869" s="76"/>
      <c r="I3869" s="76"/>
      <c r="J3869" s="76"/>
      <c r="L3869" s="76"/>
      <c r="M3869" s="76"/>
      <c r="O3869" s="76"/>
      <c r="P3869" s="76"/>
      <c r="R3869" s="76"/>
      <c r="S3869" s="76"/>
      <c r="U3869" s="76"/>
      <c r="V3869" s="76"/>
      <c r="X3869" s="76"/>
      <c r="Y3869" s="76"/>
      <c r="AA3869" s="76"/>
      <c r="AB3869" s="76"/>
      <c r="AD3869" s="76"/>
      <c r="AE3869" s="76"/>
      <c r="AG3869" s="76"/>
      <c r="AH3869" s="76"/>
      <c r="AJ3869" s="76"/>
      <c r="AK3869" s="76"/>
      <c r="AM3869" s="76"/>
      <c r="AN3869" s="76"/>
      <c r="AP3869" s="76"/>
      <c r="AQ3869" s="76"/>
      <c r="AS3869" s="76"/>
      <c r="AT3869" s="76"/>
      <c r="AV3869" s="76"/>
      <c r="AW3869" s="76"/>
      <c r="AY3869" s="76"/>
      <c r="AZ3869" s="76"/>
      <c r="BB3869" s="76"/>
      <c r="BC3869" s="76"/>
      <c r="BE3869" s="76"/>
      <c r="BF3869" s="76"/>
      <c r="BH3869" s="76"/>
      <c r="BI3869" s="76"/>
      <c r="BK3869" s="76"/>
      <c r="BL3869" s="76"/>
      <c r="BN3869" s="76"/>
      <c r="BO3869" s="76"/>
      <c r="BQ3869" s="76"/>
      <c r="BR3869" s="76"/>
      <c r="BT3869" s="76"/>
      <c r="BU3869" s="76"/>
      <c r="BW3869" s="76"/>
      <c r="BX3869" s="76"/>
    </row>
    <row r="3870" spans="1:76" ht="12.75" customHeight="1">
      <c r="A3870" s="2"/>
      <c r="B3870" s="2"/>
      <c r="C3870" s="2"/>
      <c r="D3870" s="75"/>
      <c r="F3870" s="76"/>
      <c r="G3870" s="76"/>
      <c r="I3870" s="76"/>
      <c r="J3870" s="76"/>
      <c r="L3870" s="76"/>
      <c r="M3870" s="76"/>
      <c r="O3870" s="76"/>
      <c r="P3870" s="76"/>
      <c r="R3870" s="76"/>
      <c r="S3870" s="76"/>
      <c r="U3870" s="76"/>
      <c r="V3870" s="76"/>
      <c r="X3870" s="76"/>
      <c r="Y3870" s="76"/>
      <c r="AA3870" s="76"/>
      <c r="AB3870" s="76"/>
      <c r="AD3870" s="76"/>
      <c r="AE3870" s="76"/>
      <c r="AG3870" s="76"/>
      <c r="AH3870" s="76"/>
      <c r="AJ3870" s="76"/>
      <c r="AK3870" s="76"/>
      <c r="AM3870" s="76"/>
      <c r="AN3870" s="76"/>
      <c r="AP3870" s="76"/>
      <c r="AQ3870" s="76"/>
      <c r="AS3870" s="76"/>
      <c r="AT3870" s="76"/>
      <c r="AV3870" s="76"/>
      <c r="AW3870" s="76"/>
      <c r="AY3870" s="76"/>
      <c r="AZ3870" s="76"/>
      <c r="BB3870" s="76"/>
      <c r="BC3870" s="76"/>
      <c r="BE3870" s="76"/>
      <c r="BF3870" s="76"/>
      <c r="BH3870" s="76"/>
      <c r="BI3870" s="76"/>
      <c r="BK3870" s="76"/>
      <c r="BL3870" s="76"/>
      <c r="BN3870" s="76"/>
      <c r="BO3870" s="76"/>
      <c r="BQ3870" s="76"/>
      <c r="BR3870" s="76"/>
      <c r="BT3870" s="76"/>
      <c r="BU3870" s="76"/>
      <c r="BW3870" s="76"/>
      <c r="BX3870" s="76"/>
    </row>
    <row r="3871" spans="1:76" ht="12.75" customHeight="1">
      <c r="A3871" s="2"/>
      <c r="B3871" s="2"/>
      <c r="C3871" s="2"/>
      <c r="D3871" s="75"/>
      <c r="F3871" s="76"/>
      <c r="G3871" s="76"/>
      <c r="I3871" s="76"/>
      <c r="J3871" s="76"/>
      <c r="L3871" s="76"/>
      <c r="M3871" s="76"/>
      <c r="O3871" s="76"/>
      <c r="P3871" s="76"/>
      <c r="R3871" s="76"/>
      <c r="S3871" s="76"/>
      <c r="U3871" s="76"/>
      <c r="V3871" s="76"/>
      <c r="X3871" s="76"/>
      <c r="Y3871" s="76"/>
      <c r="AA3871" s="76"/>
      <c r="AB3871" s="76"/>
      <c r="AD3871" s="76"/>
      <c r="AE3871" s="76"/>
      <c r="AG3871" s="76"/>
      <c r="AH3871" s="76"/>
      <c r="AJ3871" s="76"/>
      <c r="AK3871" s="76"/>
      <c r="AM3871" s="76"/>
      <c r="AN3871" s="76"/>
      <c r="AP3871" s="76"/>
      <c r="AQ3871" s="76"/>
      <c r="AS3871" s="76"/>
      <c r="AT3871" s="76"/>
      <c r="AV3871" s="76"/>
      <c r="AW3871" s="76"/>
      <c r="AY3871" s="76"/>
      <c r="AZ3871" s="76"/>
      <c r="BB3871" s="76"/>
      <c r="BC3871" s="76"/>
      <c r="BE3871" s="76"/>
      <c r="BF3871" s="76"/>
      <c r="BH3871" s="76"/>
      <c r="BI3871" s="76"/>
      <c r="BK3871" s="76"/>
      <c r="BL3871" s="76"/>
      <c r="BN3871" s="76"/>
      <c r="BO3871" s="76"/>
      <c r="BQ3871" s="76"/>
      <c r="BR3871" s="76"/>
      <c r="BT3871" s="76"/>
      <c r="BU3871" s="76"/>
      <c r="BW3871" s="76"/>
      <c r="BX3871" s="76"/>
    </row>
    <row r="3872" spans="1:76" ht="12.75" customHeight="1">
      <c r="A3872" s="2"/>
      <c r="B3872" s="2"/>
      <c r="C3872" s="2"/>
      <c r="D3872" s="75"/>
      <c r="F3872" s="76"/>
      <c r="G3872" s="76"/>
      <c r="I3872" s="76"/>
      <c r="J3872" s="76"/>
      <c r="L3872" s="76"/>
      <c r="M3872" s="76"/>
      <c r="O3872" s="76"/>
      <c r="P3872" s="76"/>
      <c r="R3872" s="76"/>
      <c r="S3872" s="76"/>
      <c r="U3872" s="76"/>
      <c r="V3872" s="76"/>
      <c r="X3872" s="76"/>
      <c r="Y3872" s="76"/>
      <c r="AA3872" s="76"/>
      <c r="AB3872" s="76"/>
      <c r="AD3872" s="76"/>
      <c r="AE3872" s="76"/>
      <c r="AG3872" s="76"/>
      <c r="AH3872" s="76"/>
      <c r="AJ3872" s="76"/>
      <c r="AK3872" s="76"/>
      <c r="AM3872" s="76"/>
      <c r="AN3872" s="76"/>
      <c r="AP3872" s="76"/>
      <c r="AQ3872" s="76"/>
      <c r="AS3872" s="76"/>
      <c r="AT3872" s="76"/>
      <c r="AV3872" s="76"/>
      <c r="AW3872" s="76"/>
      <c r="AY3872" s="76"/>
      <c r="AZ3872" s="76"/>
      <c r="BB3872" s="76"/>
      <c r="BC3872" s="76"/>
      <c r="BE3872" s="76"/>
      <c r="BF3872" s="76"/>
      <c r="BH3872" s="76"/>
      <c r="BI3872" s="76"/>
      <c r="BK3872" s="76"/>
      <c r="BL3872" s="76"/>
      <c r="BN3872" s="76"/>
      <c r="BO3872" s="76"/>
      <c r="BQ3872" s="76"/>
      <c r="BR3872" s="76"/>
      <c r="BT3872" s="76"/>
      <c r="BU3872" s="76"/>
      <c r="BW3872" s="76"/>
      <c r="BX3872" s="76"/>
    </row>
    <row r="3873" spans="1:76" ht="12.75" customHeight="1">
      <c r="A3873" s="2"/>
      <c r="B3873" s="2"/>
      <c r="C3873" s="2"/>
      <c r="D3873" s="75"/>
      <c r="F3873" s="76"/>
      <c r="G3873" s="76"/>
      <c r="I3873" s="76"/>
      <c r="J3873" s="76"/>
      <c r="L3873" s="76"/>
      <c r="M3873" s="76"/>
      <c r="O3873" s="76"/>
      <c r="P3873" s="76"/>
      <c r="R3873" s="76"/>
      <c r="S3873" s="76"/>
      <c r="U3873" s="76"/>
      <c r="V3873" s="76"/>
      <c r="X3873" s="76"/>
      <c r="Y3873" s="76"/>
      <c r="AA3873" s="76"/>
      <c r="AB3873" s="76"/>
      <c r="AD3873" s="76"/>
      <c r="AE3873" s="76"/>
      <c r="AG3873" s="76"/>
      <c r="AH3873" s="76"/>
      <c r="AJ3873" s="76"/>
      <c r="AK3873" s="76"/>
      <c r="AM3873" s="76"/>
      <c r="AN3873" s="76"/>
      <c r="AP3873" s="76"/>
      <c r="AQ3873" s="76"/>
      <c r="AS3873" s="76"/>
      <c r="AT3873" s="76"/>
      <c r="AV3873" s="76"/>
      <c r="AW3873" s="76"/>
      <c r="AY3873" s="76"/>
      <c r="AZ3873" s="76"/>
      <c r="BB3873" s="76"/>
      <c r="BC3873" s="76"/>
      <c r="BE3873" s="76"/>
      <c r="BF3873" s="76"/>
      <c r="BH3873" s="76"/>
      <c r="BI3873" s="76"/>
      <c r="BK3873" s="76"/>
      <c r="BL3873" s="76"/>
      <c r="BN3873" s="76"/>
      <c r="BO3873" s="76"/>
      <c r="BQ3873" s="76"/>
      <c r="BR3873" s="76"/>
      <c r="BT3873" s="76"/>
      <c r="BU3873" s="76"/>
      <c r="BW3873" s="76"/>
      <c r="BX3873" s="76"/>
    </row>
    <row r="3874" spans="1:76" ht="12.75" customHeight="1">
      <c r="A3874" s="2"/>
      <c r="B3874" s="2"/>
      <c r="C3874" s="2"/>
      <c r="D3874" s="75"/>
      <c r="F3874" s="76"/>
      <c r="G3874" s="76"/>
      <c r="I3874" s="76"/>
      <c r="J3874" s="76"/>
      <c r="L3874" s="76"/>
      <c r="M3874" s="76"/>
      <c r="O3874" s="76"/>
      <c r="P3874" s="76"/>
      <c r="R3874" s="76"/>
      <c r="S3874" s="76"/>
      <c r="U3874" s="76"/>
      <c r="V3874" s="76"/>
      <c r="X3874" s="76"/>
      <c r="Y3874" s="76"/>
      <c r="AA3874" s="76"/>
      <c r="AB3874" s="76"/>
      <c r="AD3874" s="76"/>
      <c r="AE3874" s="76"/>
      <c r="AG3874" s="76"/>
      <c r="AH3874" s="76"/>
      <c r="AJ3874" s="76"/>
      <c r="AK3874" s="76"/>
      <c r="AM3874" s="76"/>
      <c r="AN3874" s="76"/>
      <c r="AP3874" s="76"/>
      <c r="AQ3874" s="76"/>
      <c r="AS3874" s="76"/>
      <c r="AT3874" s="76"/>
      <c r="AV3874" s="76"/>
      <c r="AW3874" s="76"/>
      <c r="AY3874" s="76"/>
      <c r="AZ3874" s="76"/>
      <c r="BB3874" s="76"/>
      <c r="BC3874" s="76"/>
      <c r="BE3874" s="76"/>
      <c r="BF3874" s="76"/>
      <c r="BH3874" s="76"/>
      <c r="BI3874" s="76"/>
      <c r="BK3874" s="76"/>
      <c r="BL3874" s="76"/>
      <c r="BN3874" s="76"/>
      <c r="BO3874" s="76"/>
      <c r="BQ3874" s="76"/>
      <c r="BR3874" s="76"/>
      <c r="BT3874" s="76"/>
      <c r="BU3874" s="76"/>
      <c r="BW3874" s="76"/>
      <c r="BX3874" s="76"/>
    </row>
    <row r="3875" spans="1:76" ht="12.75" customHeight="1">
      <c r="A3875" s="2"/>
      <c r="B3875" s="2"/>
      <c r="C3875" s="2"/>
      <c r="D3875" s="75"/>
      <c r="F3875" s="76"/>
      <c r="G3875" s="76"/>
      <c r="I3875" s="76"/>
      <c r="J3875" s="76"/>
      <c r="L3875" s="76"/>
      <c r="M3875" s="76"/>
      <c r="O3875" s="76"/>
      <c r="P3875" s="76"/>
      <c r="R3875" s="76"/>
      <c r="S3875" s="76"/>
      <c r="U3875" s="76"/>
      <c r="V3875" s="76"/>
      <c r="X3875" s="76"/>
      <c r="Y3875" s="76"/>
      <c r="AA3875" s="76"/>
      <c r="AB3875" s="76"/>
      <c r="AD3875" s="76"/>
      <c r="AE3875" s="76"/>
      <c r="AG3875" s="76"/>
      <c r="AH3875" s="76"/>
      <c r="AJ3875" s="76"/>
      <c r="AK3875" s="76"/>
      <c r="AM3875" s="76"/>
      <c r="AN3875" s="76"/>
      <c r="AP3875" s="76"/>
      <c r="AQ3875" s="76"/>
      <c r="AS3875" s="76"/>
      <c r="AT3875" s="76"/>
      <c r="AV3875" s="76"/>
      <c r="AW3875" s="76"/>
      <c r="AY3875" s="76"/>
      <c r="AZ3875" s="76"/>
      <c r="BB3875" s="76"/>
      <c r="BC3875" s="76"/>
      <c r="BE3875" s="76"/>
      <c r="BF3875" s="76"/>
      <c r="BH3875" s="76"/>
      <c r="BI3875" s="76"/>
      <c r="BK3875" s="76"/>
      <c r="BL3875" s="76"/>
      <c r="BN3875" s="76"/>
      <c r="BO3875" s="76"/>
      <c r="BQ3875" s="76"/>
      <c r="BR3875" s="76"/>
      <c r="BT3875" s="76"/>
      <c r="BU3875" s="76"/>
      <c r="BW3875" s="76"/>
      <c r="BX3875" s="76"/>
    </row>
    <row r="3876" spans="1:76" ht="12.75" customHeight="1">
      <c r="A3876" s="2"/>
      <c r="B3876" s="2"/>
      <c r="C3876" s="2"/>
      <c r="D3876" s="75"/>
      <c r="F3876" s="76"/>
      <c r="G3876" s="76"/>
      <c r="I3876" s="76"/>
      <c r="J3876" s="76"/>
      <c r="L3876" s="76"/>
      <c r="M3876" s="76"/>
      <c r="O3876" s="76"/>
      <c r="P3876" s="76"/>
      <c r="R3876" s="76"/>
      <c r="S3876" s="76"/>
      <c r="U3876" s="76"/>
      <c r="V3876" s="76"/>
      <c r="X3876" s="76"/>
      <c r="Y3876" s="76"/>
      <c r="AA3876" s="76"/>
      <c r="AB3876" s="76"/>
      <c r="AD3876" s="76"/>
      <c r="AE3876" s="76"/>
      <c r="AG3876" s="76"/>
      <c r="AH3876" s="76"/>
      <c r="AJ3876" s="76"/>
      <c r="AK3876" s="76"/>
      <c r="AM3876" s="76"/>
      <c r="AN3876" s="76"/>
      <c r="AP3876" s="76"/>
      <c r="AQ3876" s="76"/>
      <c r="AS3876" s="76"/>
      <c r="AT3876" s="76"/>
      <c r="AV3876" s="76"/>
      <c r="AW3876" s="76"/>
      <c r="AY3876" s="76"/>
      <c r="AZ3876" s="76"/>
      <c r="BB3876" s="76"/>
      <c r="BC3876" s="76"/>
      <c r="BE3876" s="76"/>
      <c r="BF3876" s="76"/>
      <c r="BH3876" s="76"/>
      <c r="BI3876" s="76"/>
      <c r="BK3876" s="76"/>
      <c r="BL3876" s="76"/>
      <c r="BN3876" s="76"/>
      <c r="BO3876" s="76"/>
      <c r="BQ3876" s="76"/>
      <c r="BR3876" s="76"/>
      <c r="BT3876" s="76"/>
      <c r="BU3876" s="76"/>
      <c r="BW3876" s="76"/>
      <c r="BX3876" s="76"/>
    </row>
    <row r="3877" spans="1:76" ht="12.75" customHeight="1">
      <c r="A3877" s="2"/>
      <c r="B3877" s="2"/>
      <c r="C3877" s="2"/>
      <c r="D3877" s="75"/>
      <c r="F3877" s="76"/>
      <c r="G3877" s="76"/>
      <c r="I3877" s="76"/>
      <c r="J3877" s="76"/>
      <c r="L3877" s="76"/>
      <c r="M3877" s="76"/>
      <c r="O3877" s="76"/>
      <c r="P3877" s="76"/>
      <c r="R3877" s="76"/>
      <c r="S3877" s="76"/>
      <c r="U3877" s="76"/>
      <c r="V3877" s="76"/>
      <c r="X3877" s="76"/>
      <c r="Y3877" s="76"/>
      <c r="AA3877" s="76"/>
      <c r="AB3877" s="76"/>
      <c r="AD3877" s="76"/>
      <c r="AE3877" s="76"/>
      <c r="AG3877" s="76"/>
      <c r="AH3877" s="76"/>
      <c r="AJ3877" s="76"/>
      <c r="AK3877" s="76"/>
      <c r="AM3877" s="76"/>
      <c r="AN3877" s="76"/>
      <c r="AP3877" s="76"/>
      <c r="AQ3877" s="76"/>
      <c r="AS3877" s="76"/>
      <c r="AT3877" s="76"/>
      <c r="AV3877" s="76"/>
      <c r="AW3877" s="76"/>
      <c r="AY3877" s="76"/>
      <c r="AZ3877" s="76"/>
      <c r="BB3877" s="76"/>
      <c r="BC3877" s="76"/>
      <c r="BE3877" s="76"/>
      <c r="BF3877" s="76"/>
      <c r="BH3877" s="76"/>
      <c r="BI3877" s="76"/>
      <c r="BK3877" s="76"/>
      <c r="BL3877" s="76"/>
      <c r="BN3877" s="76"/>
      <c r="BO3877" s="76"/>
      <c r="BQ3877" s="76"/>
      <c r="BR3877" s="76"/>
      <c r="BT3877" s="76"/>
      <c r="BU3877" s="76"/>
      <c r="BW3877" s="76"/>
      <c r="BX3877" s="76"/>
    </row>
    <row r="3878" spans="1:76" ht="12.75" customHeight="1">
      <c r="A3878" s="2"/>
      <c r="B3878" s="2"/>
      <c r="C3878" s="2"/>
      <c r="D3878" s="75"/>
      <c r="F3878" s="76"/>
      <c r="G3878" s="76"/>
      <c r="I3878" s="76"/>
      <c r="J3878" s="76"/>
      <c r="L3878" s="76"/>
      <c r="M3878" s="76"/>
      <c r="O3878" s="76"/>
      <c r="P3878" s="76"/>
      <c r="R3878" s="76"/>
      <c r="S3878" s="76"/>
      <c r="U3878" s="76"/>
      <c r="V3878" s="76"/>
      <c r="X3878" s="76"/>
      <c r="Y3878" s="76"/>
      <c r="AA3878" s="76"/>
      <c r="AB3878" s="76"/>
      <c r="AD3878" s="76"/>
      <c r="AE3878" s="76"/>
      <c r="AG3878" s="76"/>
      <c r="AH3878" s="76"/>
      <c r="AJ3878" s="76"/>
      <c r="AK3878" s="76"/>
      <c r="AM3878" s="76"/>
      <c r="AN3878" s="76"/>
      <c r="AP3878" s="76"/>
      <c r="AQ3878" s="76"/>
      <c r="AS3878" s="76"/>
      <c r="AT3878" s="76"/>
      <c r="AV3878" s="76"/>
      <c r="AW3878" s="76"/>
      <c r="AY3878" s="76"/>
      <c r="AZ3878" s="76"/>
      <c r="BB3878" s="76"/>
      <c r="BC3878" s="76"/>
      <c r="BE3878" s="76"/>
      <c r="BF3878" s="76"/>
      <c r="BH3878" s="76"/>
      <c r="BI3878" s="76"/>
      <c r="BK3878" s="76"/>
      <c r="BL3878" s="76"/>
      <c r="BN3878" s="76"/>
      <c r="BO3878" s="76"/>
      <c r="BQ3878" s="76"/>
      <c r="BR3878" s="76"/>
      <c r="BT3878" s="76"/>
      <c r="BU3878" s="76"/>
      <c r="BW3878" s="76"/>
      <c r="BX3878" s="76"/>
    </row>
    <row r="3879" spans="1:76" ht="12.75" customHeight="1">
      <c r="A3879" s="2"/>
      <c r="B3879" s="2"/>
      <c r="C3879" s="2"/>
      <c r="D3879" s="75"/>
      <c r="F3879" s="76"/>
      <c r="G3879" s="76"/>
      <c r="I3879" s="76"/>
      <c r="J3879" s="76"/>
      <c r="L3879" s="76"/>
      <c r="M3879" s="76"/>
      <c r="O3879" s="76"/>
      <c r="P3879" s="76"/>
      <c r="R3879" s="76"/>
      <c r="S3879" s="76"/>
      <c r="U3879" s="76"/>
      <c r="V3879" s="76"/>
      <c r="X3879" s="76"/>
      <c r="Y3879" s="76"/>
      <c r="AA3879" s="76"/>
      <c r="AB3879" s="76"/>
      <c r="AD3879" s="76"/>
      <c r="AE3879" s="76"/>
      <c r="AG3879" s="76"/>
      <c r="AH3879" s="76"/>
      <c r="AJ3879" s="76"/>
      <c r="AK3879" s="76"/>
      <c r="AM3879" s="76"/>
      <c r="AN3879" s="76"/>
      <c r="AP3879" s="76"/>
      <c r="AQ3879" s="76"/>
      <c r="AS3879" s="76"/>
      <c r="AT3879" s="76"/>
      <c r="AV3879" s="76"/>
      <c r="AW3879" s="76"/>
      <c r="AY3879" s="76"/>
      <c r="AZ3879" s="76"/>
      <c r="BB3879" s="76"/>
      <c r="BC3879" s="76"/>
      <c r="BE3879" s="76"/>
      <c r="BF3879" s="76"/>
      <c r="BH3879" s="76"/>
      <c r="BI3879" s="76"/>
      <c r="BK3879" s="76"/>
      <c r="BL3879" s="76"/>
      <c r="BN3879" s="76"/>
      <c r="BO3879" s="76"/>
      <c r="BQ3879" s="76"/>
      <c r="BR3879" s="76"/>
      <c r="BT3879" s="76"/>
      <c r="BU3879" s="76"/>
      <c r="BW3879" s="76"/>
      <c r="BX3879" s="76"/>
    </row>
    <row r="3880" spans="1:76" ht="12.75" customHeight="1">
      <c r="A3880" s="2"/>
      <c r="B3880" s="2"/>
      <c r="C3880" s="2"/>
      <c r="D3880" s="75"/>
      <c r="F3880" s="76"/>
      <c r="G3880" s="76"/>
      <c r="I3880" s="76"/>
      <c r="J3880" s="76"/>
      <c r="L3880" s="76"/>
      <c r="M3880" s="76"/>
      <c r="O3880" s="76"/>
      <c r="P3880" s="76"/>
      <c r="R3880" s="76"/>
      <c r="S3880" s="76"/>
      <c r="U3880" s="76"/>
      <c r="V3880" s="76"/>
      <c r="X3880" s="76"/>
      <c r="Y3880" s="76"/>
      <c r="AA3880" s="76"/>
      <c r="AB3880" s="76"/>
      <c r="AD3880" s="76"/>
      <c r="AE3880" s="76"/>
      <c r="AG3880" s="76"/>
      <c r="AH3880" s="76"/>
      <c r="AJ3880" s="76"/>
      <c r="AK3880" s="76"/>
      <c r="AM3880" s="76"/>
      <c r="AN3880" s="76"/>
      <c r="AP3880" s="76"/>
      <c r="AQ3880" s="76"/>
      <c r="AS3880" s="76"/>
      <c r="AT3880" s="76"/>
      <c r="AV3880" s="76"/>
      <c r="AW3880" s="76"/>
      <c r="AY3880" s="76"/>
      <c r="AZ3880" s="76"/>
      <c r="BB3880" s="76"/>
      <c r="BC3880" s="76"/>
      <c r="BE3880" s="76"/>
      <c r="BF3880" s="76"/>
      <c r="BH3880" s="76"/>
      <c r="BI3880" s="76"/>
      <c r="BK3880" s="76"/>
      <c r="BL3880" s="76"/>
      <c r="BN3880" s="76"/>
      <c r="BO3880" s="76"/>
      <c r="BQ3880" s="76"/>
      <c r="BR3880" s="76"/>
      <c r="BT3880" s="76"/>
      <c r="BU3880" s="76"/>
      <c r="BW3880" s="76"/>
      <c r="BX3880" s="76"/>
    </row>
    <row r="3881" spans="1:76" ht="12.75" customHeight="1">
      <c r="A3881" s="2"/>
      <c r="B3881" s="2"/>
      <c r="C3881" s="2"/>
      <c r="D3881" s="75"/>
      <c r="F3881" s="76"/>
      <c r="G3881" s="76"/>
      <c r="I3881" s="76"/>
      <c r="J3881" s="76"/>
      <c r="L3881" s="76"/>
      <c r="M3881" s="76"/>
      <c r="O3881" s="76"/>
      <c r="P3881" s="76"/>
      <c r="R3881" s="76"/>
      <c r="S3881" s="76"/>
      <c r="U3881" s="76"/>
      <c r="V3881" s="76"/>
      <c r="X3881" s="76"/>
      <c r="Y3881" s="76"/>
      <c r="AA3881" s="76"/>
      <c r="AB3881" s="76"/>
      <c r="AD3881" s="76"/>
      <c r="AE3881" s="76"/>
      <c r="AG3881" s="76"/>
      <c r="AH3881" s="76"/>
      <c r="AJ3881" s="76"/>
      <c r="AK3881" s="76"/>
      <c r="AM3881" s="76"/>
      <c r="AN3881" s="76"/>
      <c r="AP3881" s="76"/>
      <c r="AQ3881" s="76"/>
      <c r="AS3881" s="76"/>
      <c r="AT3881" s="76"/>
      <c r="AV3881" s="76"/>
      <c r="AW3881" s="76"/>
      <c r="AY3881" s="76"/>
      <c r="AZ3881" s="76"/>
      <c r="BB3881" s="76"/>
      <c r="BC3881" s="76"/>
      <c r="BE3881" s="76"/>
      <c r="BF3881" s="76"/>
      <c r="BH3881" s="76"/>
      <c r="BI3881" s="76"/>
      <c r="BK3881" s="76"/>
      <c r="BL3881" s="76"/>
      <c r="BN3881" s="76"/>
      <c r="BO3881" s="76"/>
      <c r="BQ3881" s="76"/>
      <c r="BR3881" s="76"/>
      <c r="BT3881" s="76"/>
      <c r="BU3881" s="76"/>
      <c r="BW3881" s="76"/>
      <c r="BX3881" s="76"/>
    </row>
    <row r="3882" spans="1:76" ht="12.75" customHeight="1">
      <c r="A3882" s="2"/>
      <c r="B3882" s="2"/>
      <c r="C3882" s="2"/>
      <c r="D3882" s="75"/>
      <c r="F3882" s="76"/>
      <c r="G3882" s="76"/>
      <c r="I3882" s="76"/>
      <c r="J3882" s="76"/>
      <c r="L3882" s="76"/>
      <c r="M3882" s="76"/>
      <c r="O3882" s="76"/>
      <c r="P3882" s="76"/>
      <c r="R3882" s="76"/>
      <c r="S3882" s="76"/>
      <c r="U3882" s="76"/>
      <c r="V3882" s="76"/>
      <c r="X3882" s="76"/>
      <c r="Y3882" s="76"/>
      <c r="AA3882" s="76"/>
      <c r="AB3882" s="76"/>
      <c r="AD3882" s="76"/>
      <c r="AE3882" s="76"/>
      <c r="AG3882" s="76"/>
      <c r="AH3882" s="76"/>
      <c r="AJ3882" s="76"/>
      <c r="AK3882" s="76"/>
      <c r="AM3882" s="76"/>
      <c r="AN3882" s="76"/>
      <c r="AP3882" s="76"/>
      <c r="AQ3882" s="76"/>
      <c r="AS3882" s="76"/>
      <c r="AT3882" s="76"/>
      <c r="AV3882" s="76"/>
      <c r="AW3882" s="76"/>
      <c r="AY3882" s="76"/>
      <c r="AZ3882" s="76"/>
      <c r="BB3882" s="76"/>
      <c r="BC3882" s="76"/>
      <c r="BE3882" s="76"/>
      <c r="BF3882" s="76"/>
      <c r="BH3882" s="76"/>
      <c r="BI3882" s="76"/>
      <c r="BK3882" s="76"/>
      <c r="BL3882" s="76"/>
      <c r="BN3882" s="76"/>
      <c r="BO3882" s="76"/>
      <c r="BQ3882" s="76"/>
      <c r="BR3882" s="76"/>
      <c r="BT3882" s="76"/>
      <c r="BU3882" s="76"/>
      <c r="BW3882" s="76"/>
      <c r="BX3882" s="76"/>
    </row>
    <row r="3883" spans="1:76" ht="12.75" customHeight="1">
      <c r="A3883" s="2"/>
      <c r="B3883" s="2"/>
      <c r="C3883" s="2"/>
      <c r="D3883" s="75"/>
      <c r="F3883" s="76"/>
      <c r="G3883" s="76"/>
      <c r="I3883" s="76"/>
      <c r="J3883" s="76"/>
      <c r="L3883" s="76"/>
      <c r="M3883" s="76"/>
      <c r="O3883" s="76"/>
      <c r="P3883" s="76"/>
      <c r="R3883" s="76"/>
      <c r="S3883" s="76"/>
      <c r="U3883" s="76"/>
      <c r="V3883" s="76"/>
      <c r="X3883" s="76"/>
      <c r="Y3883" s="76"/>
      <c r="AA3883" s="76"/>
      <c r="AB3883" s="76"/>
      <c r="AD3883" s="76"/>
      <c r="AE3883" s="76"/>
      <c r="AG3883" s="76"/>
      <c r="AH3883" s="76"/>
      <c r="AJ3883" s="76"/>
      <c r="AK3883" s="76"/>
      <c r="AM3883" s="76"/>
      <c r="AN3883" s="76"/>
      <c r="AP3883" s="76"/>
      <c r="AQ3883" s="76"/>
      <c r="AS3883" s="76"/>
      <c r="AT3883" s="76"/>
      <c r="AV3883" s="76"/>
      <c r="AW3883" s="76"/>
      <c r="AY3883" s="76"/>
      <c r="AZ3883" s="76"/>
      <c r="BB3883" s="76"/>
      <c r="BC3883" s="76"/>
      <c r="BE3883" s="76"/>
      <c r="BF3883" s="76"/>
      <c r="BH3883" s="76"/>
      <c r="BI3883" s="76"/>
      <c r="BK3883" s="76"/>
      <c r="BL3883" s="76"/>
      <c r="BN3883" s="76"/>
      <c r="BO3883" s="76"/>
      <c r="BQ3883" s="76"/>
      <c r="BR3883" s="76"/>
      <c r="BT3883" s="76"/>
      <c r="BU3883" s="76"/>
      <c r="BW3883" s="76"/>
      <c r="BX3883" s="76"/>
    </row>
    <row r="3884" spans="1:76" ht="12.75" customHeight="1">
      <c r="A3884" s="2"/>
      <c r="B3884" s="2"/>
      <c r="C3884" s="2"/>
      <c r="D3884" s="75"/>
      <c r="F3884" s="76"/>
      <c r="G3884" s="76"/>
      <c r="I3884" s="76"/>
      <c r="J3884" s="76"/>
      <c r="L3884" s="76"/>
      <c r="M3884" s="76"/>
      <c r="O3884" s="76"/>
      <c r="P3884" s="76"/>
      <c r="R3884" s="76"/>
      <c r="S3884" s="76"/>
      <c r="U3884" s="76"/>
      <c r="V3884" s="76"/>
      <c r="X3884" s="76"/>
      <c r="Y3884" s="76"/>
      <c r="AA3884" s="76"/>
      <c r="AB3884" s="76"/>
      <c r="AD3884" s="76"/>
      <c r="AE3884" s="76"/>
      <c r="AG3884" s="76"/>
      <c r="AH3884" s="76"/>
      <c r="AJ3884" s="76"/>
      <c r="AK3884" s="76"/>
      <c r="AM3884" s="76"/>
      <c r="AN3884" s="76"/>
      <c r="AP3884" s="76"/>
      <c r="AQ3884" s="76"/>
      <c r="AS3884" s="76"/>
      <c r="AT3884" s="76"/>
      <c r="AV3884" s="76"/>
      <c r="AW3884" s="76"/>
      <c r="AY3884" s="76"/>
      <c r="AZ3884" s="76"/>
      <c r="BB3884" s="76"/>
      <c r="BC3884" s="76"/>
      <c r="BE3884" s="76"/>
      <c r="BF3884" s="76"/>
      <c r="BH3884" s="76"/>
      <c r="BI3884" s="76"/>
      <c r="BK3884" s="76"/>
      <c r="BL3884" s="76"/>
      <c r="BN3884" s="76"/>
      <c r="BO3884" s="76"/>
      <c r="BQ3884" s="76"/>
      <c r="BR3884" s="76"/>
      <c r="BT3884" s="76"/>
      <c r="BU3884" s="76"/>
      <c r="BW3884" s="76"/>
      <c r="BX3884" s="76"/>
    </row>
    <row r="3885" spans="1:76" ht="12.75" customHeight="1">
      <c r="A3885" s="2"/>
      <c r="B3885" s="2"/>
      <c r="C3885" s="2"/>
      <c r="D3885" s="75"/>
      <c r="F3885" s="76"/>
      <c r="G3885" s="76"/>
      <c r="I3885" s="76"/>
      <c r="J3885" s="76"/>
      <c r="L3885" s="76"/>
      <c r="M3885" s="76"/>
      <c r="O3885" s="76"/>
      <c r="P3885" s="76"/>
      <c r="R3885" s="76"/>
      <c r="S3885" s="76"/>
      <c r="U3885" s="76"/>
      <c r="V3885" s="76"/>
      <c r="X3885" s="76"/>
      <c r="Y3885" s="76"/>
      <c r="AA3885" s="76"/>
      <c r="AB3885" s="76"/>
      <c r="AD3885" s="76"/>
      <c r="AE3885" s="76"/>
      <c r="AG3885" s="76"/>
      <c r="AH3885" s="76"/>
      <c r="AJ3885" s="76"/>
      <c r="AK3885" s="76"/>
      <c r="AM3885" s="76"/>
      <c r="AN3885" s="76"/>
      <c r="AP3885" s="76"/>
      <c r="AQ3885" s="76"/>
      <c r="AS3885" s="76"/>
      <c r="AT3885" s="76"/>
      <c r="AV3885" s="76"/>
      <c r="AW3885" s="76"/>
      <c r="AY3885" s="76"/>
      <c r="AZ3885" s="76"/>
      <c r="BB3885" s="76"/>
      <c r="BC3885" s="76"/>
      <c r="BE3885" s="76"/>
      <c r="BF3885" s="76"/>
      <c r="BH3885" s="76"/>
      <c r="BI3885" s="76"/>
      <c r="BK3885" s="76"/>
      <c r="BL3885" s="76"/>
      <c r="BN3885" s="76"/>
      <c r="BO3885" s="76"/>
      <c r="BQ3885" s="76"/>
      <c r="BR3885" s="76"/>
      <c r="BT3885" s="76"/>
      <c r="BU3885" s="76"/>
      <c r="BW3885" s="76"/>
      <c r="BX3885" s="76"/>
    </row>
    <row r="3886" spans="1:76" ht="12.75" customHeight="1">
      <c r="A3886" s="2"/>
      <c r="B3886" s="2"/>
      <c r="C3886" s="2"/>
      <c r="D3886" s="75"/>
      <c r="F3886" s="76"/>
      <c r="G3886" s="76"/>
      <c r="I3886" s="76"/>
      <c r="J3886" s="76"/>
      <c r="L3886" s="76"/>
      <c r="M3886" s="76"/>
      <c r="O3886" s="76"/>
      <c r="P3886" s="76"/>
      <c r="R3886" s="76"/>
      <c r="S3886" s="76"/>
      <c r="U3886" s="76"/>
      <c r="V3886" s="76"/>
      <c r="X3886" s="76"/>
      <c r="Y3886" s="76"/>
      <c r="AA3886" s="76"/>
      <c r="AB3886" s="76"/>
      <c r="AD3886" s="76"/>
      <c r="AE3886" s="76"/>
      <c r="AG3886" s="76"/>
      <c r="AH3886" s="76"/>
      <c r="AJ3886" s="76"/>
      <c r="AK3886" s="76"/>
      <c r="AM3886" s="76"/>
      <c r="AN3886" s="76"/>
      <c r="AP3886" s="76"/>
      <c r="AQ3886" s="76"/>
      <c r="AS3886" s="76"/>
      <c r="AT3886" s="76"/>
      <c r="AV3886" s="76"/>
      <c r="AW3886" s="76"/>
      <c r="AY3886" s="76"/>
      <c r="AZ3886" s="76"/>
      <c r="BB3886" s="76"/>
      <c r="BC3886" s="76"/>
      <c r="BE3886" s="76"/>
      <c r="BF3886" s="76"/>
      <c r="BH3886" s="76"/>
      <c r="BI3886" s="76"/>
      <c r="BK3886" s="76"/>
      <c r="BL3886" s="76"/>
      <c r="BN3886" s="76"/>
      <c r="BO3886" s="76"/>
      <c r="BQ3886" s="76"/>
      <c r="BR3886" s="76"/>
      <c r="BT3886" s="76"/>
      <c r="BU3886" s="76"/>
      <c r="BW3886" s="76"/>
      <c r="BX3886" s="76"/>
    </row>
    <row r="3887" spans="1:76" ht="12.75" customHeight="1">
      <c r="A3887" s="2"/>
      <c r="B3887" s="2"/>
      <c r="C3887" s="2"/>
      <c r="D3887" s="75"/>
      <c r="F3887" s="76"/>
      <c r="G3887" s="76"/>
      <c r="I3887" s="76"/>
      <c r="J3887" s="76"/>
      <c r="L3887" s="76"/>
      <c r="M3887" s="76"/>
      <c r="O3887" s="76"/>
      <c r="P3887" s="76"/>
      <c r="R3887" s="76"/>
      <c r="S3887" s="76"/>
      <c r="U3887" s="76"/>
      <c r="V3887" s="76"/>
      <c r="X3887" s="76"/>
      <c r="Y3887" s="76"/>
      <c r="AA3887" s="76"/>
      <c r="AB3887" s="76"/>
      <c r="AD3887" s="76"/>
      <c r="AE3887" s="76"/>
      <c r="AG3887" s="76"/>
      <c r="AH3887" s="76"/>
      <c r="AJ3887" s="76"/>
      <c r="AK3887" s="76"/>
      <c r="AM3887" s="76"/>
      <c r="AN3887" s="76"/>
      <c r="AP3887" s="76"/>
      <c r="AQ3887" s="76"/>
      <c r="AS3887" s="76"/>
      <c r="AT3887" s="76"/>
      <c r="AV3887" s="76"/>
      <c r="AW3887" s="76"/>
      <c r="AY3887" s="76"/>
      <c r="AZ3887" s="76"/>
      <c r="BB3887" s="76"/>
      <c r="BC3887" s="76"/>
      <c r="BE3887" s="76"/>
      <c r="BF3887" s="76"/>
      <c r="BH3887" s="76"/>
      <c r="BI3887" s="76"/>
      <c r="BK3887" s="76"/>
      <c r="BL3887" s="76"/>
      <c r="BN3887" s="76"/>
      <c r="BO3887" s="76"/>
      <c r="BQ3887" s="76"/>
      <c r="BR3887" s="76"/>
      <c r="BT3887" s="76"/>
      <c r="BU3887" s="76"/>
      <c r="BW3887" s="76"/>
      <c r="BX3887" s="76"/>
    </row>
    <row r="3888" spans="1:76" ht="12.75" customHeight="1">
      <c r="A3888" s="2"/>
      <c r="B3888" s="2"/>
      <c r="C3888" s="2"/>
      <c r="D3888" s="75"/>
      <c r="F3888" s="76"/>
      <c r="G3888" s="76"/>
      <c r="I3888" s="76"/>
      <c r="J3888" s="76"/>
      <c r="L3888" s="76"/>
      <c r="M3888" s="76"/>
      <c r="O3888" s="76"/>
      <c r="P3888" s="76"/>
      <c r="R3888" s="76"/>
      <c r="S3888" s="76"/>
      <c r="U3888" s="76"/>
      <c r="V3888" s="76"/>
      <c r="X3888" s="76"/>
      <c r="Y3888" s="76"/>
      <c r="AA3888" s="76"/>
      <c r="AB3888" s="76"/>
      <c r="AD3888" s="76"/>
      <c r="AE3888" s="76"/>
      <c r="AG3888" s="76"/>
      <c r="AH3888" s="76"/>
      <c r="AJ3888" s="76"/>
      <c r="AK3888" s="76"/>
      <c r="AM3888" s="76"/>
      <c r="AN3888" s="76"/>
      <c r="AP3888" s="76"/>
      <c r="AQ3888" s="76"/>
      <c r="AS3888" s="76"/>
      <c r="AT3888" s="76"/>
      <c r="AV3888" s="76"/>
      <c r="AW3888" s="76"/>
      <c r="AY3888" s="76"/>
      <c r="AZ3888" s="76"/>
      <c r="BB3888" s="76"/>
      <c r="BC3888" s="76"/>
      <c r="BE3888" s="76"/>
      <c r="BF3888" s="76"/>
      <c r="BH3888" s="76"/>
      <c r="BI3888" s="76"/>
      <c r="BK3888" s="76"/>
      <c r="BL3888" s="76"/>
      <c r="BN3888" s="76"/>
      <c r="BO3888" s="76"/>
      <c r="BQ3888" s="76"/>
      <c r="BR3888" s="76"/>
      <c r="BT3888" s="76"/>
      <c r="BU3888" s="76"/>
      <c r="BW3888" s="76"/>
      <c r="BX3888" s="76"/>
    </row>
    <row r="3889" spans="1:76" ht="12.75" customHeight="1">
      <c r="A3889" s="2"/>
      <c r="B3889" s="2"/>
      <c r="C3889" s="2"/>
      <c r="D3889" s="75"/>
      <c r="F3889" s="76"/>
      <c r="G3889" s="76"/>
      <c r="I3889" s="76"/>
      <c r="J3889" s="76"/>
      <c r="L3889" s="76"/>
      <c r="M3889" s="76"/>
      <c r="O3889" s="76"/>
      <c r="P3889" s="76"/>
      <c r="R3889" s="76"/>
      <c r="S3889" s="76"/>
      <c r="U3889" s="76"/>
      <c r="V3889" s="76"/>
      <c r="X3889" s="76"/>
      <c r="Y3889" s="76"/>
      <c r="AA3889" s="76"/>
      <c r="AB3889" s="76"/>
      <c r="AD3889" s="76"/>
      <c r="AE3889" s="76"/>
      <c r="AG3889" s="76"/>
      <c r="AH3889" s="76"/>
      <c r="AJ3889" s="76"/>
      <c r="AK3889" s="76"/>
      <c r="AM3889" s="76"/>
      <c r="AN3889" s="76"/>
      <c r="AP3889" s="76"/>
      <c r="AQ3889" s="76"/>
      <c r="AS3889" s="76"/>
      <c r="AT3889" s="76"/>
      <c r="AV3889" s="76"/>
      <c r="AW3889" s="76"/>
      <c r="AY3889" s="76"/>
      <c r="AZ3889" s="76"/>
      <c r="BB3889" s="76"/>
      <c r="BC3889" s="76"/>
      <c r="BE3889" s="76"/>
      <c r="BF3889" s="76"/>
      <c r="BH3889" s="76"/>
      <c r="BI3889" s="76"/>
      <c r="BK3889" s="76"/>
      <c r="BL3889" s="76"/>
      <c r="BN3889" s="76"/>
      <c r="BO3889" s="76"/>
      <c r="BQ3889" s="76"/>
      <c r="BR3889" s="76"/>
      <c r="BT3889" s="76"/>
      <c r="BU3889" s="76"/>
      <c r="BW3889" s="76"/>
      <c r="BX3889" s="76"/>
    </row>
    <row r="3890" spans="1:76" ht="12.75" customHeight="1">
      <c r="A3890" s="2"/>
      <c r="B3890" s="2"/>
      <c r="C3890" s="2"/>
      <c r="D3890" s="75"/>
      <c r="F3890" s="76"/>
      <c r="G3890" s="76"/>
      <c r="I3890" s="76"/>
      <c r="J3890" s="76"/>
      <c r="L3890" s="76"/>
      <c r="M3890" s="76"/>
      <c r="O3890" s="76"/>
      <c r="P3890" s="76"/>
      <c r="R3890" s="76"/>
      <c r="S3890" s="76"/>
      <c r="U3890" s="76"/>
      <c r="V3890" s="76"/>
      <c r="X3890" s="76"/>
      <c r="Y3890" s="76"/>
      <c r="AA3890" s="76"/>
      <c r="AB3890" s="76"/>
      <c r="AD3890" s="76"/>
      <c r="AE3890" s="76"/>
      <c r="AG3890" s="76"/>
      <c r="AH3890" s="76"/>
      <c r="AJ3890" s="76"/>
      <c r="AK3890" s="76"/>
      <c r="AM3890" s="76"/>
      <c r="AN3890" s="76"/>
      <c r="AP3890" s="76"/>
      <c r="AQ3890" s="76"/>
      <c r="AS3890" s="76"/>
      <c r="AT3890" s="76"/>
      <c r="AV3890" s="76"/>
      <c r="AW3890" s="76"/>
      <c r="AY3890" s="76"/>
      <c r="AZ3890" s="76"/>
      <c r="BB3890" s="76"/>
      <c r="BC3890" s="76"/>
      <c r="BE3890" s="76"/>
      <c r="BF3890" s="76"/>
      <c r="BH3890" s="76"/>
      <c r="BI3890" s="76"/>
      <c r="BK3890" s="76"/>
      <c r="BL3890" s="76"/>
      <c r="BN3890" s="76"/>
      <c r="BO3890" s="76"/>
      <c r="BQ3890" s="76"/>
      <c r="BR3890" s="76"/>
      <c r="BT3890" s="76"/>
      <c r="BU3890" s="76"/>
      <c r="BW3890" s="76"/>
      <c r="BX3890" s="76"/>
    </row>
    <row r="3891" spans="1:76" ht="12.75" customHeight="1">
      <c r="A3891" s="2"/>
      <c r="B3891" s="2"/>
      <c r="C3891" s="2"/>
      <c r="D3891" s="75"/>
      <c r="F3891" s="76"/>
      <c r="G3891" s="76"/>
      <c r="I3891" s="76"/>
      <c r="J3891" s="76"/>
      <c r="L3891" s="76"/>
      <c r="M3891" s="76"/>
      <c r="O3891" s="76"/>
      <c r="P3891" s="76"/>
      <c r="R3891" s="76"/>
      <c r="S3891" s="76"/>
      <c r="U3891" s="76"/>
      <c r="V3891" s="76"/>
      <c r="X3891" s="76"/>
      <c r="Y3891" s="76"/>
      <c r="AA3891" s="76"/>
      <c r="AB3891" s="76"/>
      <c r="AD3891" s="76"/>
      <c r="AE3891" s="76"/>
      <c r="AG3891" s="76"/>
      <c r="AH3891" s="76"/>
      <c r="AJ3891" s="76"/>
      <c r="AK3891" s="76"/>
      <c r="AM3891" s="76"/>
      <c r="AN3891" s="76"/>
      <c r="AP3891" s="76"/>
      <c r="AQ3891" s="76"/>
      <c r="AS3891" s="76"/>
      <c r="AT3891" s="76"/>
      <c r="AV3891" s="76"/>
      <c r="AW3891" s="76"/>
      <c r="AY3891" s="76"/>
      <c r="AZ3891" s="76"/>
      <c r="BB3891" s="76"/>
      <c r="BC3891" s="76"/>
      <c r="BE3891" s="76"/>
      <c r="BF3891" s="76"/>
      <c r="BH3891" s="76"/>
      <c r="BI3891" s="76"/>
      <c r="BK3891" s="76"/>
      <c r="BL3891" s="76"/>
      <c r="BN3891" s="76"/>
      <c r="BO3891" s="76"/>
      <c r="BQ3891" s="76"/>
      <c r="BR3891" s="76"/>
      <c r="BT3891" s="76"/>
      <c r="BU3891" s="76"/>
      <c r="BW3891" s="76"/>
      <c r="BX3891" s="76"/>
    </row>
    <row r="3892" spans="1:76" ht="12.75" customHeight="1">
      <c r="A3892" s="2"/>
      <c r="B3892" s="2"/>
      <c r="C3892" s="2"/>
      <c r="D3892" s="75"/>
      <c r="F3892" s="76"/>
      <c r="G3892" s="76"/>
      <c r="I3892" s="76"/>
      <c r="J3892" s="76"/>
      <c r="L3892" s="76"/>
      <c r="M3892" s="76"/>
      <c r="O3892" s="76"/>
      <c r="P3892" s="76"/>
      <c r="R3892" s="76"/>
      <c r="S3892" s="76"/>
      <c r="U3892" s="76"/>
      <c r="V3892" s="76"/>
      <c r="X3892" s="76"/>
      <c r="Y3892" s="76"/>
      <c r="AA3892" s="76"/>
      <c r="AB3892" s="76"/>
      <c r="AD3892" s="76"/>
      <c r="AE3892" s="76"/>
      <c r="AG3892" s="76"/>
      <c r="AH3892" s="76"/>
      <c r="AJ3892" s="76"/>
      <c r="AK3892" s="76"/>
      <c r="AM3892" s="76"/>
      <c r="AN3892" s="76"/>
      <c r="AP3892" s="76"/>
      <c r="AQ3892" s="76"/>
      <c r="AS3892" s="76"/>
      <c r="AT3892" s="76"/>
      <c r="AV3892" s="76"/>
      <c r="AW3892" s="76"/>
      <c r="AY3892" s="76"/>
      <c r="AZ3892" s="76"/>
      <c r="BB3892" s="76"/>
      <c r="BC3892" s="76"/>
      <c r="BE3892" s="76"/>
      <c r="BF3892" s="76"/>
      <c r="BH3892" s="76"/>
      <c r="BI3892" s="76"/>
      <c r="BK3892" s="76"/>
      <c r="BL3892" s="76"/>
      <c r="BN3892" s="76"/>
      <c r="BO3892" s="76"/>
      <c r="BQ3892" s="76"/>
      <c r="BR3892" s="76"/>
      <c r="BT3892" s="76"/>
      <c r="BU3892" s="76"/>
      <c r="BW3892" s="76"/>
      <c r="BX3892" s="76"/>
    </row>
    <row r="3893" spans="1:76" ht="12.75" customHeight="1">
      <c r="A3893" s="2"/>
      <c r="B3893" s="2"/>
      <c r="C3893" s="2"/>
      <c r="D3893" s="75"/>
      <c r="F3893" s="76"/>
      <c r="G3893" s="76"/>
      <c r="I3893" s="76"/>
      <c r="J3893" s="76"/>
      <c r="L3893" s="76"/>
      <c r="M3893" s="76"/>
      <c r="O3893" s="76"/>
      <c r="P3893" s="76"/>
      <c r="R3893" s="76"/>
      <c r="S3893" s="76"/>
      <c r="U3893" s="76"/>
      <c r="V3893" s="76"/>
      <c r="X3893" s="76"/>
      <c r="Y3893" s="76"/>
      <c r="AA3893" s="76"/>
      <c r="AB3893" s="76"/>
      <c r="AD3893" s="76"/>
      <c r="AE3893" s="76"/>
      <c r="AG3893" s="76"/>
      <c r="AH3893" s="76"/>
      <c r="AJ3893" s="76"/>
      <c r="AK3893" s="76"/>
      <c r="AM3893" s="76"/>
      <c r="AN3893" s="76"/>
      <c r="AP3893" s="76"/>
      <c r="AQ3893" s="76"/>
      <c r="AS3893" s="76"/>
      <c r="AT3893" s="76"/>
      <c r="AV3893" s="76"/>
      <c r="AW3893" s="76"/>
      <c r="AY3893" s="76"/>
      <c r="AZ3893" s="76"/>
      <c r="BB3893" s="76"/>
      <c r="BC3893" s="76"/>
      <c r="BE3893" s="76"/>
      <c r="BF3893" s="76"/>
      <c r="BH3893" s="76"/>
      <c r="BI3893" s="76"/>
      <c r="BK3893" s="76"/>
      <c r="BL3893" s="76"/>
      <c r="BN3893" s="76"/>
      <c r="BO3893" s="76"/>
      <c r="BQ3893" s="76"/>
      <c r="BR3893" s="76"/>
      <c r="BT3893" s="76"/>
      <c r="BU3893" s="76"/>
      <c r="BW3893" s="76"/>
      <c r="BX3893" s="76"/>
    </row>
    <row r="3894" spans="1:76" ht="12.75" customHeight="1">
      <c r="A3894" s="2"/>
      <c r="B3894" s="2"/>
      <c r="C3894" s="2"/>
      <c r="D3894" s="75"/>
      <c r="F3894" s="76"/>
      <c r="G3894" s="76"/>
      <c r="I3894" s="76"/>
      <c r="J3894" s="76"/>
      <c r="L3894" s="76"/>
      <c r="M3894" s="76"/>
      <c r="O3894" s="76"/>
      <c r="P3894" s="76"/>
      <c r="R3894" s="76"/>
      <c r="S3894" s="76"/>
      <c r="U3894" s="76"/>
      <c r="V3894" s="76"/>
      <c r="X3894" s="76"/>
      <c r="Y3894" s="76"/>
      <c r="AA3894" s="76"/>
      <c r="AB3894" s="76"/>
      <c r="AD3894" s="76"/>
      <c r="AE3894" s="76"/>
      <c r="AG3894" s="76"/>
      <c r="AH3894" s="76"/>
      <c r="AJ3894" s="76"/>
      <c r="AK3894" s="76"/>
      <c r="AM3894" s="76"/>
      <c r="AN3894" s="76"/>
      <c r="AP3894" s="76"/>
      <c r="AQ3894" s="76"/>
      <c r="AS3894" s="76"/>
      <c r="AT3894" s="76"/>
      <c r="AV3894" s="76"/>
      <c r="AW3894" s="76"/>
      <c r="AY3894" s="76"/>
      <c r="AZ3894" s="76"/>
      <c r="BB3894" s="76"/>
      <c r="BC3894" s="76"/>
      <c r="BE3894" s="76"/>
      <c r="BF3894" s="76"/>
      <c r="BH3894" s="76"/>
      <c r="BI3894" s="76"/>
      <c r="BK3894" s="76"/>
      <c r="BL3894" s="76"/>
      <c r="BN3894" s="76"/>
      <c r="BO3894" s="76"/>
      <c r="BQ3894" s="76"/>
      <c r="BR3894" s="76"/>
      <c r="BT3894" s="76"/>
      <c r="BU3894" s="76"/>
      <c r="BW3894" s="76"/>
      <c r="BX3894" s="76"/>
    </row>
    <row r="3895" spans="1:76" ht="12.75" customHeight="1">
      <c r="A3895" s="2"/>
      <c r="B3895" s="2"/>
      <c r="C3895" s="2"/>
      <c r="D3895" s="75"/>
      <c r="F3895" s="76"/>
      <c r="G3895" s="76"/>
      <c r="I3895" s="76"/>
      <c r="J3895" s="76"/>
      <c r="L3895" s="76"/>
      <c r="M3895" s="76"/>
      <c r="O3895" s="76"/>
      <c r="P3895" s="76"/>
      <c r="R3895" s="76"/>
      <c r="S3895" s="76"/>
      <c r="U3895" s="76"/>
      <c r="V3895" s="76"/>
      <c r="X3895" s="76"/>
      <c r="Y3895" s="76"/>
      <c r="AA3895" s="76"/>
      <c r="AB3895" s="76"/>
      <c r="AD3895" s="76"/>
      <c r="AE3895" s="76"/>
      <c r="AG3895" s="76"/>
      <c r="AH3895" s="76"/>
      <c r="AJ3895" s="76"/>
      <c r="AK3895" s="76"/>
      <c r="AM3895" s="76"/>
      <c r="AN3895" s="76"/>
      <c r="AP3895" s="76"/>
      <c r="AQ3895" s="76"/>
      <c r="AS3895" s="76"/>
      <c r="AT3895" s="76"/>
      <c r="AV3895" s="76"/>
      <c r="AW3895" s="76"/>
      <c r="AY3895" s="76"/>
      <c r="AZ3895" s="76"/>
      <c r="BB3895" s="76"/>
      <c r="BC3895" s="76"/>
      <c r="BE3895" s="76"/>
      <c r="BF3895" s="76"/>
      <c r="BH3895" s="76"/>
      <c r="BI3895" s="76"/>
      <c r="BK3895" s="76"/>
      <c r="BL3895" s="76"/>
      <c r="BN3895" s="76"/>
      <c r="BO3895" s="76"/>
      <c r="BQ3895" s="76"/>
      <c r="BR3895" s="76"/>
      <c r="BT3895" s="76"/>
      <c r="BU3895" s="76"/>
      <c r="BW3895" s="76"/>
      <c r="BX3895" s="76"/>
    </row>
    <row r="3896" spans="1:76" ht="12.75" customHeight="1">
      <c r="A3896" s="2"/>
      <c r="B3896" s="2"/>
      <c r="C3896" s="2"/>
      <c r="D3896" s="75"/>
      <c r="F3896" s="76"/>
      <c r="G3896" s="76"/>
      <c r="I3896" s="76"/>
      <c r="J3896" s="76"/>
      <c r="L3896" s="76"/>
      <c r="M3896" s="76"/>
      <c r="O3896" s="76"/>
      <c r="P3896" s="76"/>
      <c r="R3896" s="76"/>
      <c r="S3896" s="76"/>
      <c r="U3896" s="76"/>
      <c r="V3896" s="76"/>
      <c r="X3896" s="76"/>
      <c r="Y3896" s="76"/>
      <c r="AA3896" s="76"/>
      <c r="AB3896" s="76"/>
      <c r="AD3896" s="76"/>
      <c r="AE3896" s="76"/>
      <c r="AG3896" s="76"/>
      <c r="AH3896" s="76"/>
      <c r="AJ3896" s="76"/>
      <c r="AK3896" s="76"/>
      <c r="AM3896" s="76"/>
      <c r="AN3896" s="76"/>
      <c r="AP3896" s="76"/>
      <c r="AQ3896" s="76"/>
      <c r="AS3896" s="76"/>
      <c r="AT3896" s="76"/>
      <c r="AV3896" s="76"/>
      <c r="AW3896" s="76"/>
      <c r="AY3896" s="76"/>
      <c r="AZ3896" s="76"/>
      <c r="BB3896" s="76"/>
      <c r="BC3896" s="76"/>
      <c r="BE3896" s="76"/>
      <c r="BF3896" s="76"/>
      <c r="BH3896" s="76"/>
      <c r="BI3896" s="76"/>
      <c r="BK3896" s="76"/>
      <c r="BL3896" s="76"/>
      <c r="BN3896" s="76"/>
      <c r="BO3896" s="76"/>
      <c r="BQ3896" s="76"/>
      <c r="BR3896" s="76"/>
      <c r="BT3896" s="76"/>
      <c r="BU3896" s="76"/>
      <c r="BW3896" s="76"/>
      <c r="BX3896" s="76"/>
    </row>
    <row r="3897" spans="1:76" ht="12.75" customHeight="1">
      <c r="A3897" s="2"/>
      <c r="B3897" s="2"/>
      <c r="C3897" s="2"/>
      <c r="D3897" s="75"/>
      <c r="F3897" s="76"/>
      <c r="G3897" s="76"/>
      <c r="I3897" s="76"/>
      <c r="J3897" s="76"/>
      <c r="L3897" s="76"/>
      <c r="M3897" s="76"/>
      <c r="O3897" s="76"/>
      <c r="P3897" s="76"/>
      <c r="R3897" s="76"/>
      <c r="S3897" s="76"/>
      <c r="U3897" s="76"/>
      <c r="V3897" s="76"/>
      <c r="X3897" s="76"/>
      <c r="Y3897" s="76"/>
      <c r="AA3897" s="76"/>
      <c r="AB3897" s="76"/>
      <c r="AD3897" s="76"/>
      <c r="AE3897" s="76"/>
      <c r="AG3897" s="76"/>
      <c r="AH3897" s="76"/>
      <c r="AJ3897" s="76"/>
      <c r="AK3897" s="76"/>
      <c r="AM3897" s="76"/>
      <c r="AN3897" s="76"/>
      <c r="AP3897" s="76"/>
      <c r="AQ3897" s="76"/>
      <c r="AS3897" s="76"/>
      <c r="AT3897" s="76"/>
      <c r="AV3897" s="76"/>
      <c r="AW3897" s="76"/>
      <c r="AY3897" s="76"/>
      <c r="AZ3897" s="76"/>
      <c r="BB3897" s="76"/>
      <c r="BC3897" s="76"/>
      <c r="BE3897" s="76"/>
      <c r="BF3897" s="76"/>
      <c r="BH3897" s="76"/>
      <c r="BI3897" s="76"/>
      <c r="BK3897" s="76"/>
      <c r="BL3897" s="76"/>
      <c r="BN3897" s="76"/>
      <c r="BO3897" s="76"/>
      <c r="BQ3897" s="76"/>
      <c r="BR3897" s="76"/>
      <c r="BT3897" s="76"/>
      <c r="BU3897" s="76"/>
      <c r="BW3897" s="76"/>
      <c r="BX3897" s="76"/>
    </row>
    <row r="3898" spans="1:76" ht="12.75" customHeight="1">
      <c r="A3898" s="2"/>
      <c r="B3898" s="2"/>
      <c r="C3898" s="2"/>
      <c r="D3898" s="75"/>
      <c r="F3898" s="76"/>
      <c r="G3898" s="76"/>
      <c r="I3898" s="76"/>
      <c r="J3898" s="76"/>
      <c r="L3898" s="76"/>
      <c r="M3898" s="76"/>
      <c r="O3898" s="76"/>
      <c r="P3898" s="76"/>
      <c r="R3898" s="76"/>
      <c r="S3898" s="76"/>
      <c r="U3898" s="76"/>
      <c r="V3898" s="76"/>
      <c r="X3898" s="76"/>
      <c r="Y3898" s="76"/>
      <c r="AA3898" s="76"/>
      <c r="AB3898" s="76"/>
      <c r="AD3898" s="76"/>
      <c r="AE3898" s="76"/>
      <c r="AG3898" s="76"/>
      <c r="AH3898" s="76"/>
      <c r="AJ3898" s="76"/>
      <c r="AK3898" s="76"/>
      <c r="AM3898" s="76"/>
      <c r="AN3898" s="76"/>
      <c r="AP3898" s="76"/>
      <c r="AQ3898" s="76"/>
      <c r="AS3898" s="76"/>
      <c r="AT3898" s="76"/>
      <c r="AV3898" s="76"/>
      <c r="AW3898" s="76"/>
      <c r="AY3898" s="76"/>
      <c r="AZ3898" s="76"/>
      <c r="BB3898" s="76"/>
      <c r="BC3898" s="76"/>
      <c r="BE3898" s="76"/>
      <c r="BF3898" s="76"/>
      <c r="BH3898" s="76"/>
      <c r="BI3898" s="76"/>
      <c r="BK3898" s="76"/>
      <c r="BL3898" s="76"/>
      <c r="BN3898" s="76"/>
      <c r="BO3898" s="76"/>
      <c r="BQ3898" s="76"/>
      <c r="BR3898" s="76"/>
      <c r="BT3898" s="76"/>
      <c r="BU3898" s="76"/>
      <c r="BW3898" s="76"/>
      <c r="BX3898" s="76"/>
    </row>
    <row r="3899" spans="1:76" ht="12.75" customHeight="1">
      <c r="A3899" s="2"/>
      <c r="B3899" s="2"/>
      <c r="C3899" s="2"/>
      <c r="D3899" s="75"/>
      <c r="F3899" s="76"/>
      <c r="G3899" s="76"/>
      <c r="I3899" s="76"/>
      <c r="J3899" s="76"/>
      <c r="L3899" s="76"/>
      <c r="M3899" s="76"/>
      <c r="O3899" s="76"/>
      <c r="P3899" s="76"/>
      <c r="R3899" s="76"/>
      <c r="S3899" s="76"/>
      <c r="U3899" s="76"/>
      <c r="V3899" s="76"/>
      <c r="X3899" s="76"/>
      <c r="Y3899" s="76"/>
      <c r="AA3899" s="76"/>
      <c r="AB3899" s="76"/>
      <c r="AD3899" s="76"/>
      <c r="AE3899" s="76"/>
      <c r="AG3899" s="76"/>
      <c r="AH3899" s="76"/>
      <c r="AJ3899" s="76"/>
      <c r="AK3899" s="76"/>
      <c r="AM3899" s="76"/>
      <c r="AN3899" s="76"/>
      <c r="AP3899" s="76"/>
      <c r="AQ3899" s="76"/>
      <c r="AS3899" s="76"/>
      <c r="AT3899" s="76"/>
      <c r="AV3899" s="76"/>
      <c r="AW3899" s="76"/>
      <c r="AY3899" s="76"/>
      <c r="AZ3899" s="76"/>
      <c r="BB3899" s="76"/>
      <c r="BC3899" s="76"/>
      <c r="BE3899" s="76"/>
      <c r="BF3899" s="76"/>
      <c r="BH3899" s="76"/>
      <c r="BI3899" s="76"/>
      <c r="BK3899" s="76"/>
      <c r="BL3899" s="76"/>
      <c r="BN3899" s="76"/>
      <c r="BO3899" s="76"/>
      <c r="BQ3899" s="76"/>
      <c r="BR3899" s="76"/>
      <c r="BT3899" s="76"/>
      <c r="BU3899" s="76"/>
      <c r="BW3899" s="76"/>
      <c r="BX3899" s="76"/>
    </row>
    <row r="3900" spans="1:76" ht="12.75" customHeight="1">
      <c r="A3900" s="2"/>
      <c r="B3900" s="2"/>
      <c r="C3900" s="2"/>
      <c r="D3900" s="75"/>
      <c r="F3900" s="76"/>
      <c r="G3900" s="76"/>
      <c r="I3900" s="76"/>
      <c r="J3900" s="76"/>
      <c r="L3900" s="76"/>
      <c r="M3900" s="76"/>
      <c r="O3900" s="76"/>
      <c r="P3900" s="76"/>
      <c r="R3900" s="76"/>
      <c r="S3900" s="76"/>
      <c r="U3900" s="76"/>
      <c r="V3900" s="76"/>
      <c r="X3900" s="76"/>
      <c r="Y3900" s="76"/>
      <c r="AA3900" s="76"/>
      <c r="AB3900" s="76"/>
      <c r="AD3900" s="76"/>
      <c r="AE3900" s="76"/>
      <c r="AG3900" s="76"/>
      <c r="AH3900" s="76"/>
      <c r="AJ3900" s="76"/>
      <c r="AK3900" s="76"/>
      <c r="AM3900" s="76"/>
      <c r="AN3900" s="76"/>
      <c r="AP3900" s="76"/>
      <c r="AQ3900" s="76"/>
      <c r="AS3900" s="76"/>
      <c r="AT3900" s="76"/>
      <c r="AV3900" s="76"/>
      <c r="AW3900" s="76"/>
      <c r="AY3900" s="76"/>
      <c r="AZ3900" s="76"/>
      <c r="BB3900" s="76"/>
      <c r="BC3900" s="76"/>
      <c r="BE3900" s="76"/>
      <c r="BF3900" s="76"/>
      <c r="BH3900" s="76"/>
      <c r="BI3900" s="76"/>
      <c r="BK3900" s="76"/>
      <c r="BL3900" s="76"/>
      <c r="BN3900" s="76"/>
      <c r="BO3900" s="76"/>
      <c r="BQ3900" s="76"/>
      <c r="BR3900" s="76"/>
      <c r="BT3900" s="76"/>
      <c r="BU3900" s="76"/>
      <c r="BW3900" s="76"/>
      <c r="BX3900" s="76"/>
    </row>
    <row r="3901" spans="1:76" ht="12.75" customHeight="1">
      <c r="A3901" s="2"/>
      <c r="B3901" s="2"/>
      <c r="C3901" s="2"/>
      <c r="D3901" s="75"/>
      <c r="F3901" s="76"/>
      <c r="G3901" s="76"/>
      <c r="I3901" s="76"/>
      <c r="J3901" s="76"/>
      <c r="L3901" s="76"/>
      <c r="M3901" s="76"/>
      <c r="O3901" s="76"/>
      <c r="P3901" s="76"/>
      <c r="R3901" s="76"/>
      <c r="S3901" s="76"/>
      <c r="U3901" s="76"/>
      <c r="V3901" s="76"/>
      <c r="X3901" s="76"/>
      <c r="Y3901" s="76"/>
      <c r="AA3901" s="76"/>
      <c r="AB3901" s="76"/>
      <c r="AD3901" s="76"/>
      <c r="AE3901" s="76"/>
      <c r="AG3901" s="76"/>
      <c r="AH3901" s="76"/>
      <c r="AJ3901" s="76"/>
      <c r="AK3901" s="76"/>
      <c r="AM3901" s="76"/>
      <c r="AN3901" s="76"/>
      <c r="AP3901" s="76"/>
      <c r="AQ3901" s="76"/>
      <c r="AS3901" s="76"/>
      <c r="AT3901" s="76"/>
      <c r="AV3901" s="76"/>
      <c r="AW3901" s="76"/>
      <c r="AY3901" s="76"/>
      <c r="AZ3901" s="76"/>
      <c r="BB3901" s="76"/>
      <c r="BC3901" s="76"/>
      <c r="BE3901" s="76"/>
      <c r="BF3901" s="76"/>
      <c r="BH3901" s="76"/>
      <c r="BI3901" s="76"/>
      <c r="BK3901" s="76"/>
      <c r="BL3901" s="76"/>
      <c r="BN3901" s="76"/>
      <c r="BO3901" s="76"/>
      <c r="BQ3901" s="76"/>
      <c r="BR3901" s="76"/>
      <c r="BT3901" s="76"/>
      <c r="BU3901" s="76"/>
      <c r="BW3901" s="76"/>
      <c r="BX3901" s="76"/>
    </row>
    <row r="3902" spans="1:76" ht="12.75" customHeight="1">
      <c r="A3902" s="2"/>
      <c r="B3902" s="2"/>
      <c r="C3902" s="2"/>
      <c r="D3902" s="75"/>
      <c r="F3902" s="76"/>
      <c r="G3902" s="76"/>
      <c r="I3902" s="76"/>
      <c r="J3902" s="76"/>
      <c r="L3902" s="76"/>
      <c r="M3902" s="76"/>
      <c r="O3902" s="76"/>
      <c r="P3902" s="76"/>
      <c r="R3902" s="76"/>
      <c r="S3902" s="76"/>
      <c r="U3902" s="76"/>
      <c r="V3902" s="76"/>
      <c r="X3902" s="76"/>
      <c r="Y3902" s="76"/>
      <c r="AA3902" s="76"/>
      <c r="AB3902" s="76"/>
      <c r="AD3902" s="76"/>
      <c r="AE3902" s="76"/>
      <c r="AG3902" s="76"/>
      <c r="AH3902" s="76"/>
      <c r="AJ3902" s="76"/>
      <c r="AK3902" s="76"/>
      <c r="AM3902" s="76"/>
      <c r="AN3902" s="76"/>
      <c r="AP3902" s="76"/>
      <c r="AQ3902" s="76"/>
      <c r="AS3902" s="76"/>
      <c r="AT3902" s="76"/>
      <c r="AV3902" s="76"/>
      <c r="AW3902" s="76"/>
      <c r="AY3902" s="76"/>
      <c r="AZ3902" s="76"/>
      <c r="BB3902" s="76"/>
      <c r="BC3902" s="76"/>
      <c r="BE3902" s="76"/>
      <c r="BF3902" s="76"/>
      <c r="BH3902" s="76"/>
      <c r="BI3902" s="76"/>
      <c r="BK3902" s="76"/>
      <c r="BL3902" s="76"/>
      <c r="BN3902" s="76"/>
      <c r="BO3902" s="76"/>
      <c r="BQ3902" s="76"/>
      <c r="BR3902" s="76"/>
      <c r="BT3902" s="76"/>
      <c r="BU3902" s="76"/>
      <c r="BW3902" s="76"/>
      <c r="BX3902" s="76"/>
    </row>
    <row r="3903" spans="1:76" ht="12.75" customHeight="1">
      <c r="A3903" s="2"/>
      <c r="B3903" s="2"/>
      <c r="C3903" s="2"/>
      <c r="D3903" s="75"/>
      <c r="F3903" s="76"/>
      <c r="G3903" s="76"/>
      <c r="I3903" s="76"/>
      <c r="J3903" s="76"/>
      <c r="L3903" s="76"/>
      <c r="M3903" s="76"/>
      <c r="O3903" s="76"/>
      <c r="P3903" s="76"/>
      <c r="R3903" s="76"/>
      <c r="S3903" s="76"/>
      <c r="U3903" s="76"/>
      <c r="V3903" s="76"/>
      <c r="X3903" s="76"/>
      <c r="Y3903" s="76"/>
      <c r="AA3903" s="76"/>
      <c r="AB3903" s="76"/>
      <c r="AD3903" s="76"/>
      <c r="AE3903" s="76"/>
      <c r="AG3903" s="76"/>
      <c r="AH3903" s="76"/>
      <c r="AJ3903" s="76"/>
      <c r="AK3903" s="76"/>
      <c r="AM3903" s="76"/>
      <c r="AN3903" s="76"/>
      <c r="AP3903" s="76"/>
      <c r="AQ3903" s="76"/>
      <c r="AS3903" s="76"/>
      <c r="AT3903" s="76"/>
      <c r="AV3903" s="76"/>
      <c r="AW3903" s="76"/>
      <c r="AY3903" s="76"/>
      <c r="AZ3903" s="76"/>
      <c r="BB3903" s="76"/>
      <c r="BC3903" s="76"/>
      <c r="BE3903" s="76"/>
      <c r="BF3903" s="76"/>
      <c r="BH3903" s="76"/>
      <c r="BI3903" s="76"/>
      <c r="BK3903" s="76"/>
      <c r="BL3903" s="76"/>
      <c r="BN3903" s="76"/>
      <c r="BO3903" s="76"/>
      <c r="BQ3903" s="76"/>
      <c r="BR3903" s="76"/>
      <c r="BT3903" s="76"/>
      <c r="BU3903" s="76"/>
      <c r="BW3903" s="76"/>
      <c r="BX3903" s="76"/>
    </row>
    <row r="3904" spans="1:76" ht="12.75" customHeight="1">
      <c r="A3904" s="2"/>
      <c r="B3904" s="2"/>
      <c r="C3904" s="2"/>
      <c r="D3904" s="75"/>
      <c r="F3904" s="76"/>
      <c r="G3904" s="76"/>
      <c r="I3904" s="76"/>
      <c r="J3904" s="76"/>
      <c r="L3904" s="76"/>
      <c r="M3904" s="76"/>
      <c r="O3904" s="76"/>
      <c r="P3904" s="76"/>
      <c r="R3904" s="76"/>
      <c r="S3904" s="76"/>
      <c r="U3904" s="76"/>
      <c r="V3904" s="76"/>
      <c r="X3904" s="76"/>
      <c r="Y3904" s="76"/>
      <c r="AA3904" s="76"/>
      <c r="AB3904" s="76"/>
      <c r="AD3904" s="76"/>
      <c r="AE3904" s="76"/>
      <c r="AG3904" s="76"/>
      <c r="AH3904" s="76"/>
      <c r="AJ3904" s="76"/>
      <c r="AK3904" s="76"/>
      <c r="AM3904" s="76"/>
      <c r="AN3904" s="76"/>
      <c r="AP3904" s="76"/>
      <c r="AQ3904" s="76"/>
      <c r="AS3904" s="76"/>
      <c r="AT3904" s="76"/>
      <c r="AV3904" s="76"/>
      <c r="AW3904" s="76"/>
      <c r="AY3904" s="76"/>
      <c r="AZ3904" s="76"/>
      <c r="BB3904" s="76"/>
      <c r="BC3904" s="76"/>
      <c r="BE3904" s="76"/>
      <c r="BF3904" s="76"/>
      <c r="BH3904" s="76"/>
      <c r="BI3904" s="76"/>
      <c r="BK3904" s="76"/>
      <c r="BL3904" s="76"/>
      <c r="BN3904" s="76"/>
      <c r="BO3904" s="76"/>
      <c r="BQ3904" s="76"/>
      <c r="BR3904" s="76"/>
      <c r="BT3904" s="76"/>
      <c r="BU3904" s="76"/>
      <c r="BW3904" s="76"/>
      <c r="BX3904" s="76"/>
    </row>
    <row r="3905" spans="1:76" ht="12.75" customHeight="1">
      <c r="A3905" s="2"/>
      <c r="B3905" s="2"/>
      <c r="C3905" s="2"/>
      <c r="D3905" s="75"/>
      <c r="F3905" s="76"/>
      <c r="G3905" s="76"/>
      <c r="I3905" s="76"/>
      <c r="J3905" s="76"/>
      <c r="L3905" s="76"/>
      <c r="M3905" s="76"/>
      <c r="O3905" s="76"/>
      <c r="P3905" s="76"/>
      <c r="R3905" s="76"/>
      <c r="S3905" s="76"/>
      <c r="U3905" s="76"/>
      <c r="V3905" s="76"/>
      <c r="X3905" s="76"/>
      <c r="Y3905" s="76"/>
      <c r="AA3905" s="76"/>
      <c r="AB3905" s="76"/>
      <c r="AD3905" s="76"/>
      <c r="AE3905" s="76"/>
      <c r="AG3905" s="76"/>
      <c r="AH3905" s="76"/>
      <c r="AJ3905" s="76"/>
      <c r="AK3905" s="76"/>
      <c r="AM3905" s="76"/>
      <c r="AN3905" s="76"/>
      <c r="AP3905" s="76"/>
      <c r="AQ3905" s="76"/>
      <c r="AS3905" s="76"/>
      <c r="AT3905" s="76"/>
      <c r="AV3905" s="76"/>
      <c r="AW3905" s="76"/>
      <c r="AY3905" s="76"/>
      <c r="AZ3905" s="76"/>
      <c r="BB3905" s="76"/>
      <c r="BC3905" s="76"/>
      <c r="BE3905" s="76"/>
      <c r="BF3905" s="76"/>
      <c r="BH3905" s="76"/>
      <c r="BI3905" s="76"/>
      <c r="BK3905" s="76"/>
      <c r="BL3905" s="76"/>
      <c r="BN3905" s="76"/>
      <c r="BO3905" s="76"/>
      <c r="BQ3905" s="76"/>
      <c r="BR3905" s="76"/>
      <c r="BT3905" s="76"/>
      <c r="BU3905" s="76"/>
      <c r="BW3905" s="76"/>
      <c r="BX3905" s="76"/>
    </row>
    <row r="3906" spans="1:76" ht="12.75" customHeight="1">
      <c r="A3906" s="2"/>
      <c r="B3906" s="2"/>
      <c r="C3906" s="2"/>
      <c r="D3906" s="75"/>
      <c r="F3906" s="76"/>
      <c r="G3906" s="76"/>
      <c r="I3906" s="76"/>
      <c r="J3906" s="76"/>
      <c r="L3906" s="76"/>
      <c r="M3906" s="76"/>
      <c r="O3906" s="76"/>
      <c r="P3906" s="76"/>
      <c r="R3906" s="76"/>
      <c r="S3906" s="76"/>
      <c r="U3906" s="76"/>
      <c r="V3906" s="76"/>
      <c r="X3906" s="76"/>
      <c r="Y3906" s="76"/>
      <c r="AA3906" s="76"/>
      <c r="AB3906" s="76"/>
      <c r="AD3906" s="76"/>
      <c r="AE3906" s="76"/>
      <c r="AG3906" s="76"/>
      <c r="AH3906" s="76"/>
      <c r="AJ3906" s="76"/>
      <c r="AK3906" s="76"/>
      <c r="AM3906" s="76"/>
      <c r="AN3906" s="76"/>
      <c r="AP3906" s="76"/>
      <c r="AQ3906" s="76"/>
      <c r="AS3906" s="76"/>
      <c r="AT3906" s="76"/>
      <c r="AV3906" s="76"/>
      <c r="AW3906" s="76"/>
      <c r="AY3906" s="76"/>
      <c r="AZ3906" s="76"/>
      <c r="BB3906" s="76"/>
      <c r="BC3906" s="76"/>
      <c r="BE3906" s="76"/>
      <c r="BF3906" s="76"/>
      <c r="BH3906" s="76"/>
      <c r="BI3906" s="76"/>
      <c r="BK3906" s="76"/>
      <c r="BL3906" s="76"/>
      <c r="BN3906" s="76"/>
      <c r="BO3906" s="76"/>
      <c r="BQ3906" s="76"/>
      <c r="BR3906" s="76"/>
      <c r="BT3906" s="76"/>
      <c r="BU3906" s="76"/>
      <c r="BW3906" s="76"/>
      <c r="BX3906" s="76"/>
    </row>
    <row r="3907" spans="1:76" ht="12.75" customHeight="1">
      <c r="A3907" s="2"/>
      <c r="B3907" s="2"/>
      <c r="C3907" s="2"/>
      <c r="D3907" s="75"/>
      <c r="F3907" s="76"/>
      <c r="G3907" s="76"/>
      <c r="I3907" s="76"/>
      <c r="J3907" s="76"/>
      <c r="L3907" s="76"/>
      <c r="M3907" s="76"/>
      <c r="O3907" s="76"/>
      <c r="P3907" s="76"/>
      <c r="R3907" s="76"/>
      <c r="S3907" s="76"/>
      <c r="U3907" s="76"/>
      <c r="V3907" s="76"/>
      <c r="X3907" s="76"/>
      <c r="Y3907" s="76"/>
      <c r="AA3907" s="76"/>
      <c r="AB3907" s="76"/>
      <c r="AD3907" s="76"/>
      <c r="AE3907" s="76"/>
      <c r="AG3907" s="76"/>
      <c r="AH3907" s="76"/>
      <c r="AJ3907" s="76"/>
      <c r="AK3907" s="76"/>
      <c r="AM3907" s="76"/>
      <c r="AN3907" s="76"/>
      <c r="AP3907" s="76"/>
      <c r="AQ3907" s="76"/>
      <c r="AS3907" s="76"/>
      <c r="AT3907" s="76"/>
      <c r="AV3907" s="76"/>
      <c r="AW3907" s="76"/>
      <c r="AY3907" s="76"/>
      <c r="AZ3907" s="76"/>
      <c r="BB3907" s="76"/>
      <c r="BC3907" s="76"/>
      <c r="BE3907" s="76"/>
      <c r="BF3907" s="76"/>
      <c r="BH3907" s="76"/>
      <c r="BI3907" s="76"/>
      <c r="BK3907" s="76"/>
      <c r="BL3907" s="76"/>
      <c r="BN3907" s="76"/>
      <c r="BO3907" s="76"/>
      <c r="BQ3907" s="76"/>
      <c r="BR3907" s="76"/>
      <c r="BT3907" s="76"/>
      <c r="BU3907" s="76"/>
      <c r="BW3907" s="76"/>
      <c r="BX3907" s="76"/>
    </row>
    <row r="3908" spans="1:76" ht="12.75" customHeight="1">
      <c r="A3908" s="2"/>
      <c r="B3908" s="2"/>
      <c r="C3908" s="2"/>
      <c r="D3908" s="75"/>
      <c r="F3908" s="76"/>
      <c r="G3908" s="76"/>
      <c r="I3908" s="76"/>
      <c r="J3908" s="76"/>
      <c r="L3908" s="76"/>
      <c r="M3908" s="76"/>
      <c r="O3908" s="76"/>
      <c r="P3908" s="76"/>
      <c r="R3908" s="76"/>
      <c r="S3908" s="76"/>
      <c r="U3908" s="76"/>
      <c r="V3908" s="76"/>
      <c r="X3908" s="76"/>
      <c r="Y3908" s="76"/>
      <c r="AA3908" s="76"/>
      <c r="AB3908" s="76"/>
      <c r="AD3908" s="76"/>
      <c r="AE3908" s="76"/>
      <c r="AG3908" s="76"/>
      <c r="AH3908" s="76"/>
      <c r="AJ3908" s="76"/>
      <c r="AK3908" s="76"/>
      <c r="AM3908" s="76"/>
      <c r="AN3908" s="76"/>
      <c r="AP3908" s="76"/>
      <c r="AQ3908" s="76"/>
      <c r="AS3908" s="76"/>
      <c r="AT3908" s="76"/>
      <c r="AV3908" s="76"/>
      <c r="AW3908" s="76"/>
      <c r="AY3908" s="76"/>
      <c r="AZ3908" s="76"/>
      <c r="BB3908" s="76"/>
      <c r="BC3908" s="76"/>
      <c r="BE3908" s="76"/>
      <c r="BF3908" s="76"/>
      <c r="BH3908" s="76"/>
      <c r="BI3908" s="76"/>
      <c r="BK3908" s="76"/>
      <c r="BL3908" s="76"/>
      <c r="BN3908" s="76"/>
      <c r="BO3908" s="76"/>
      <c r="BQ3908" s="76"/>
      <c r="BR3908" s="76"/>
      <c r="BT3908" s="76"/>
      <c r="BU3908" s="76"/>
      <c r="BW3908" s="76"/>
      <c r="BX3908" s="76"/>
    </row>
    <row r="3909" spans="1:76" ht="12.75" customHeight="1">
      <c r="A3909" s="2"/>
      <c r="B3909" s="2"/>
      <c r="C3909" s="2"/>
      <c r="D3909" s="75"/>
      <c r="F3909" s="76"/>
      <c r="G3909" s="76"/>
      <c r="I3909" s="76"/>
      <c r="J3909" s="76"/>
      <c r="L3909" s="76"/>
      <c r="M3909" s="76"/>
      <c r="O3909" s="76"/>
      <c r="P3909" s="76"/>
      <c r="R3909" s="76"/>
      <c r="S3909" s="76"/>
      <c r="U3909" s="76"/>
      <c r="V3909" s="76"/>
      <c r="X3909" s="76"/>
      <c r="Y3909" s="76"/>
      <c r="AA3909" s="76"/>
      <c r="AB3909" s="76"/>
      <c r="AD3909" s="76"/>
      <c r="AE3909" s="76"/>
      <c r="AG3909" s="76"/>
      <c r="AH3909" s="76"/>
      <c r="AJ3909" s="76"/>
      <c r="AK3909" s="76"/>
      <c r="AM3909" s="76"/>
      <c r="AN3909" s="76"/>
      <c r="AP3909" s="76"/>
      <c r="AQ3909" s="76"/>
      <c r="AS3909" s="76"/>
      <c r="AT3909" s="76"/>
      <c r="AV3909" s="76"/>
      <c r="AW3909" s="76"/>
      <c r="AY3909" s="76"/>
      <c r="AZ3909" s="76"/>
      <c r="BB3909" s="76"/>
      <c r="BC3909" s="76"/>
      <c r="BE3909" s="76"/>
      <c r="BF3909" s="76"/>
      <c r="BH3909" s="76"/>
      <c r="BI3909" s="76"/>
      <c r="BK3909" s="76"/>
      <c r="BL3909" s="76"/>
      <c r="BN3909" s="76"/>
      <c r="BO3909" s="76"/>
      <c r="BQ3909" s="76"/>
      <c r="BR3909" s="76"/>
      <c r="BT3909" s="76"/>
      <c r="BU3909" s="76"/>
      <c r="BW3909" s="76"/>
      <c r="BX3909" s="76"/>
    </row>
    <row r="3910" spans="1:76" ht="12.75" customHeight="1">
      <c r="A3910" s="2"/>
      <c r="B3910" s="2"/>
      <c r="C3910" s="2"/>
      <c r="D3910" s="75"/>
      <c r="F3910" s="76"/>
      <c r="G3910" s="76"/>
      <c r="I3910" s="76"/>
      <c r="J3910" s="76"/>
      <c r="L3910" s="76"/>
      <c r="M3910" s="76"/>
      <c r="O3910" s="76"/>
      <c r="P3910" s="76"/>
      <c r="R3910" s="76"/>
      <c r="S3910" s="76"/>
      <c r="U3910" s="76"/>
      <c r="V3910" s="76"/>
      <c r="X3910" s="76"/>
      <c r="Y3910" s="76"/>
      <c r="AA3910" s="76"/>
      <c r="AB3910" s="76"/>
      <c r="AD3910" s="76"/>
      <c r="AE3910" s="76"/>
      <c r="AG3910" s="76"/>
      <c r="AH3910" s="76"/>
      <c r="AJ3910" s="76"/>
      <c r="AK3910" s="76"/>
      <c r="AM3910" s="76"/>
      <c r="AN3910" s="76"/>
      <c r="AP3910" s="76"/>
      <c r="AQ3910" s="76"/>
      <c r="AS3910" s="76"/>
      <c r="AT3910" s="76"/>
      <c r="AV3910" s="76"/>
      <c r="AW3910" s="76"/>
      <c r="AY3910" s="76"/>
      <c r="AZ3910" s="76"/>
      <c r="BB3910" s="76"/>
      <c r="BC3910" s="76"/>
      <c r="BE3910" s="76"/>
      <c r="BF3910" s="76"/>
      <c r="BH3910" s="76"/>
      <c r="BI3910" s="76"/>
      <c r="BK3910" s="76"/>
      <c r="BL3910" s="76"/>
      <c r="BN3910" s="76"/>
      <c r="BO3910" s="76"/>
      <c r="BQ3910" s="76"/>
      <c r="BR3910" s="76"/>
      <c r="BT3910" s="76"/>
      <c r="BU3910" s="76"/>
      <c r="BW3910" s="76"/>
      <c r="BX3910" s="76"/>
    </row>
    <row r="3911" spans="1:76" ht="12.75" customHeight="1">
      <c r="A3911" s="2"/>
      <c r="B3911" s="2"/>
      <c r="C3911" s="2"/>
      <c r="D3911" s="75"/>
      <c r="F3911" s="76"/>
      <c r="G3911" s="76"/>
      <c r="I3911" s="76"/>
      <c r="J3911" s="76"/>
      <c r="L3911" s="76"/>
      <c r="M3911" s="76"/>
      <c r="O3911" s="76"/>
      <c r="P3911" s="76"/>
      <c r="R3911" s="76"/>
      <c r="S3911" s="76"/>
      <c r="U3911" s="76"/>
      <c r="V3911" s="76"/>
      <c r="X3911" s="76"/>
      <c r="Y3911" s="76"/>
      <c r="AA3911" s="76"/>
      <c r="AB3911" s="76"/>
      <c r="AD3911" s="76"/>
      <c r="AE3911" s="76"/>
      <c r="AG3911" s="76"/>
      <c r="AH3911" s="76"/>
      <c r="AJ3911" s="76"/>
      <c r="AK3911" s="76"/>
      <c r="AM3911" s="76"/>
      <c r="AN3911" s="76"/>
      <c r="AP3911" s="76"/>
      <c r="AQ3911" s="76"/>
      <c r="AS3911" s="76"/>
      <c r="AT3911" s="76"/>
      <c r="AV3911" s="76"/>
      <c r="AW3911" s="76"/>
      <c r="AY3911" s="76"/>
      <c r="AZ3911" s="76"/>
      <c r="BB3911" s="76"/>
      <c r="BC3911" s="76"/>
      <c r="BE3911" s="76"/>
      <c r="BF3911" s="76"/>
      <c r="BH3911" s="76"/>
      <c r="BI3911" s="76"/>
      <c r="BK3911" s="76"/>
      <c r="BL3911" s="76"/>
      <c r="BN3911" s="76"/>
      <c r="BO3911" s="76"/>
      <c r="BQ3911" s="76"/>
      <c r="BR3911" s="76"/>
      <c r="BT3911" s="76"/>
      <c r="BU3911" s="76"/>
      <c r="BW3911" s="76"/>
      <c r="BX3911" s="76"/>
    </row>
    <row r="3912" spans="1:76" ht="12.75" customHeight="1">
      <c r="A3912" s="2"/>
      <c r="B3912" s="2"/>
      <c r="C3912" s="2"/>
      <c r="D3912" s="75"/>
      <c r="F3912" s="76"/>
      <c r="G3912" s="76"/>
      <c r="I3912" s="76"/>
      <c r="J3912" s="76"/>
      <c r="L3912" s="76"/>
      <c r="M3912" s="76"/>
      <c r="O3912" s="76"/>
      <c r="P3912" s="76"/>
      <c r="R3912" s="76"/>
      <c r="S3912" s="76"/>
      <c r="U3912" s="76"/>
      <c r="V3912" s="76"/>
      <c r="X3912" s="76"/>
      <c r="Y3912" s="76"/>
      <c r="AA3912" s="76"/>
      <c r="AB3912" s="76"/>
      <c r="AD3912" s="76"/>
      <c r="AE3912" s="76"/>
      <c r="AG3912" s="76"/>
      <c r="AH3912" s="76"/>
      <c r="AJ3912" s="76"/>
      <c r="AK3912" s="76"/>
      <c r="AM3912" s="76"/>
      <c r="AN3912" s="76"/>
      <c r="AP3912" s="76"/>
      <c r="AQ3912" s="76"/>
      <c r="AS3912" s="76"/>
      <c r="AT3912" s="76"/>
      <c r="AV3912" s="76"/>
      <c r="AW3912" s="76"/>
      <c r="AY3912" s="76"/>
      <c r="AZ3912" s="76"/>
      <c r="BB3912" s="76"/>
      <c r="BC3912" s="76"/>
      <c r="BE3912" s="76"/>
      <c r="BF3912" s="76"/>
      <c r="BH3912" s="76"/>
      <c r="BI3912" s="76"/>
      <c r="BK3912" s="76"/>
      <c r="BL3912" s="76"/>
      <c r="BN3912" s="76"/>
      <c r="BO3912" s="76"/>
      <c r="BQ3912" s="76"/>
      <c r="BR3912" s="76"/>
      <c r="BT3912" s="76"/>
      <c r="BU3912" s="76"/>
      <c r="BW3912" s="76"/>
      <c r="BX3912" s="76"/>
    </row>
    <row r="3913" spans="1:76" ht="12.75" customHeight="1">
      <c r="A3913" s="2"/>
      <c r="B3913" s="2"/>
      <c r="C3913" s="2"/>
      <c r="D3913" s="75"/>
      <c r="F3913" s="76"/>
      <c r="G3913" s="76"/>
      <c r="I3913" s="76"/>
      <c r="J3913" s="76"/>
      <c r="L3913" s="76"/>
      <c r="M3913" s="76"/>
      <c r="O3913" s="76"/>
      <c r="P3913" s="76"/>
      <c r="R3913" s="76"/>
      <c r="S3913" s="76"/>
      <c r="U3913" s="76"/>
      <c r="V3913" s="76"/>
      <c r="X3913" s="76"/>
      <c r="Y3913" s="76"/>
      <c r="AA3913" s="76"/>
      <c r="AB3913" s="76"/>
      <c r="AD3913" s="76"/>
      <c r="AE3913" s="76"/>
      <c r="AG3913" s="76"/>
      <c r="AH3913" s="76"/>
      <c r="AJ3913" s="76"/>
      <c r="AK3913" s="76"/>
      <c r="AM3913" s="76"/>
      <c r="AN3913" s="76"/>
      <c r="AP3913" s="76"/>
      <c r="AQ3913" s="76"/>
      <c r="AS3913" s="76"/>
      <c r="AT3913" s="76"/>
      <c r="AV3913" s="76"/>
      <c r="AW3913" s="76"/>
      <c r="AY3913" s="76"/>
      <c r="AZ3913" s="76"/>
      <c r="BB3913" s="76"/>
      <c r="BC3913" s="76"/>
      <c r="BE3913" s="76"/>
      <c r="BF3913" s="76"/>
      <c r="BH3913" s="76"/>
      <c r="BI3913" s="76"/>
      <c r="BK3913" s="76"/>
      <c r="BL3913" s="76"/>
      <c r="BN3913" s="76"/>
      <c r="BO3913" s="76"/>
      <c r="BQ3913" s="76"/>
      <c r="BR3913" s="76"/>
      <c r="BT3913" s="76"/>
      <c r="BU3913" s="76"/>
      <c r="BW3913" s="76"/>
      <c r="BX3913" s="76"/>
    </row>
    <row r="3914" spans="1:76" ht="12.75" customHeight="1">
      <c r="A3914" s="2"/>
      <c r="B3914" s="2"/>
      <c r="C3914" s="2"/>
      <c r="D3914" s="75"/>
      <c r="F3914" s="76"/>
      <c r="G3914" s="76"/>
      <c r="I3914" s="76"/>
      <c r="J3914" s="76"/>
      <c r="L3914" s="76"/>
      <c r="M3914" s="76"/>
      <c r="O3914" s="76"/>
      <c r="P3914" s="76"/>
      <c r="R3914" s="76"/>
      <c r="S3914" s="76"/>
      <c r="U3914" s="76"/>
      <c r="V3914" s="76"/>
      <c r="X3914" s="76"/>
      <c r="Y3914" s="76"/>
      <c r="AA3914" s="76"/>
      <c r="AB3914" s="76"/>
      <c r="AD3914" s="76"/>
      <c r="AE3914" s="76"/>
      <c r="AG3914" s="76"/>
      <c r="AH3914" s="76"/>
      <c r="AJ3914" s="76"/>
      <c r="AK3914" s="76"/>
      <c r="AM3914" s="76"/>
      <c r="AN3914" s="76"/>
      <c r="AP3914" s="76"/>
      <c r="AQ3914" s="76"/>
      <c r="AS3914" s="76"/>
      <c r="AT3914" s="76"/>
      <c r="AV3914" s="76"/>
      <c r="AW3914" s="76"/>
      <c r="AY3914" s="76"/>
      <c r="AZ3914" s="76"/>
      <c r="BB3914" s="76"/>
      <c r="BC3914" s="76"/>
      <c r="BE3914" s="76"/>
      <c r="BF3914" s="76"/>
      <c r="BH3914" s="76"/>
      <c r="BI3914" s="76"/>
      <c r="BK3914" s="76"/>
      <c r="BL3914" s="76"/>
      <c r="BN3914" s="76"/>
      <c r="BO3914" s="76"/>
      <c r="BQ3914" s="76"/>
      <c r="BR3914" s="76"/>
      <c r="BT3914" s="76"/>
      <c r="BU3914" s="76"/>
      <c r="BW3914" s="76"/>
      <c r="BX3914" s="76"/>
    </row>
    <row r="3915" spans="1:76" ht="12.75" customHeight="1">
      <c r="A3915" s="2"/>
      <c r="B3915" s="2"/>
      <c r="C3915" s="2"/>
      <c r="D3915" s="75"/>
      <c r="F3915" s="76"/>
      <c r="G3915" s="76"/>
      <c r="I3915" s="76"/>
      <c r="J3915" s="76"/>
      <c r="L3915" s="76"/>
      <c r="M3915" s="76"/>
      <c r="O3915" s="76"/>
      <c r="P3915" s="76"/>
      <c r="R3915" s="76"/>
      <c r="S3915" s="76"/>
      <c r="U3915" s="76"/>
      <c r="V3915" s="76"/>
      <c r="X3915" s="76"/>
      <c r="Y3915" s="76"/>
      <c r="AA3915" s="76"/>
      <c r="AB3915" s="76"/>
      <c r="AD3915" s="76"/>
      <c r="AE3915" s="76"/>
      <c r="AG3915" s="76"/>
      <c r="AH3915" s="76"/>
      <c r="AJ3915" s="76"/>
      <c r="AK3915" s="76"/>
      <c r="AM3915" s="76"/>
      <c r="AN3915" s="76"/>
      <c r="AP3915" s="76"/>
      <c r="AQ3915" s="76"/>
      <c r="AS3915" s="76"/>
      <c r="AT3915" s="76"/>
      <c r="AV3915" s="76"/>
      <c r="AW3915" s="76"/>
      <c r="AY3915" s="76"/>
      <c r="AZ3915" s="76"/>
      <c r="BB3915" s="76"/>
      <c r="BC3915" s="76"/>
      <c r="BE3915" s="76"/>
      <c r="BF3915" s="76"/>
      <c r="BH3915" s="76"/>
      <c r="BI3915" s="76"/>
      <c r="BK3915" s="76"/>
      <c r="BL3915" s="76"/>
      <c r="BN3915" s="76"/>
      <c r="BO3915" s="76"/>
      <c r="BQ3915" s="76"/>
      <c r="BR3915" s="76"/>
      <c r="BT3915" s="76"/>
      <c r="BU3915" s="76"/>
      <c r="BW3915" s="76"/>
      <c r="BX3915" s="76"/>
    </row>
    <row r="3916" spans="1:76" ht="12.75" customHeight="1">
      <c r="A3916" s="2"/>
      <c r="B3916" s="2"/>
      <c r="C3916" s="2"/>
      <c r="D3916" s="75"/>
      <c r="F3916" s="76"/>
      <c r="G3916" s="76"/>
      <c r="I3916" s="76"/>
      <c r="J3916" s="76"/>
      <c r="L3916" s="76"/>
      <c r="M3916" s="76"/>
      <c r="O3916" s="76"/>
      <c r="P3916" s="76"/>
      <c r="R3916" s="76"/>
      <c r="S3916" s="76"/>
      <c r="U3916" s="76"/>
      <c r="V3916" s="76"/>
      <c r="X3916" s="76"/>
      <c r="Y3916" s="76"/>
      <c r="AA3916" s="76"/>
      <c r="AB3916" s="76"/>
      <c r="AD3916" s="76"/>
      <c r="AE3916" s="76"/>
      <c r="AG3916" s="76"/>
      <c r="AH3916" s="76"/>
      <c r="AJ3916" s="76"/>
      <c r="AK3916" s="76"/>
      <c r="AM3916" s="76"/>
      <c r="AN3916" s="76"/>
      <c r="AP3916" s="76"/>
      <c r="AQ3916" s="76"/>
      <c r="AS3916" s="76"/>
      <c r="AT3916" s="76"/>
      <c r="AV3916" s="76"/>
      <c r="AW3916" s="76"/>
      <c r="AY3916" s="76"/>
      <c r="AZ3916" s="76"/>
      <c r="BB3916" s="76"/>
      <c r="BC3916" s="76"/>
      <c r="BE3916" s="76"/>
      <c r="BF3916" s="76"/>
      <c r="BH3916" s="76"/>
      <c r="BI3916" s="76"/>
      <c r="BK3916" s="76"/>
      <c r="BL3916" s="76"/>
      <c r="BN3916" s="76"/>
      <c r="BO3916" s="76"/>
      <c r="BQ3916" s="76"/>
      <c r="BR3916" s="76"/>
      <c r="BT3916" s="76"/>
      <c r="BU3916" s="76"/>
      <c r="BW3916" s="76"/>
      <c r="BX3916" s="76"/>
    </row>
    <row r="3917" spans="1:76" ht="12.75" customHeight="1">
      <c r="A3917" s="2"/>
      <c r="B3917" s="2"/>
      <c r="C3917" s="2"/>
      <c r="D3917" s="75"/>
      <c r="F3917" s="76"/>
      <c r="G3917" s="76"/>
      <c r="I3917" s="76"/>
      <c r="J3917" s="76"/>
      <c r="L3917" s="76"/>
      <c r="M3917" s="76"/>
      <c r="O3917" s="76"/>
      <c r="P3917" s="76"/>
      <c r="R3917" s="76"/>
      <c r="S3917" s="76"/>
      <c r="U3917" s="76"/>
      <c r="V3917" s="76"/>
      <c r="X3917" s="76"/>
      <c r="Y3917" s="76"/>
      <c r="AA3917" s="76"/>
      <c r="AB3917" s="76"/>
      <c r="AD3917" s="76"/>
      <c r="AE3917" s="76"/>
      <c r="AG3917" s="76"/>
      <c r="AH3917" s="76"/>
      <c r="AJ3917" s="76"/>
      <c r="AK3917" s="76"/>
      <c r="AM3917" s="76"/>
      <c r="AN3917" s="76"/>
      <c r="AP3917" s="76"/>
      <c r="AQ3917" s="76"/>
      <c r="AS3917" s="76"/>
      <c r="AT3917" s="76"/>
      <c r="AV3917" s="76"/>
      <c r="AW3917" s="76"/>
      <c r="AY3917" s="76"/>
      <c r="AZ3917" s="76"/>
      <c r="BB3917" s="76"/>
      <c r="BC3917" s="76"/>
      <c r="BE3917" s="76"/>
      <c r="BF3917" s="76"/>
      <c r="BH3917" s="76"/>
      <c r="BI3917" s="76"/>
      <c r="BK3917" s="76"/>
      <c r="BL3917" s="76"/>
      <c r="BN3917" s="76"/>
      <c r="BO3917" s="76"/>
      <c r="BQ3917" s="76"/>
      <c r="BR3917" s="76"/>
      <c r="BT3917" s="76"/>
      <c r="BU3917" s="76"/>
      <c r="BW3917" s="76"/>
      <c r="BX3917" s="76"/>
    </row>
    <row r="3918" spans="1:76" ht="12.75" customHeight="1">
      <c r="A3918" s="2"/>
      <c r="B3918" s="2"/>
      <c r="C3918" s="2"/>
      <c r="D3918" s="75"/>
      <c r="F3918" s="76"/>
      <c r="G3918" s="76"/>
      <c r="I3918" s="76"/>
      <c r="J3918" s="76"/>
      <c r="L3918" s="76"/>
      <c r="M3918" s="76"/>
      <c r="O3918" s="76"/>
      <c r="P3918" s="76"/>
      <c r="R3918" s="76"/>
      <c r="S3918" s="76"/>
      <c r="U3918" s="76"/>
      <c r="V3918" s="76"/>
      <c r="X3918" s="76"/>
      <c r="Y3918" s="76"/>
      <c r="AA3918" s="76"/>
      <c r="AB3918" s="76"/>
      <c r="AD3918" s="76"/>
      <c r="AE3918" s="76"/>
      <c r="AG3918" s="76"/>
      <c r="AH3918" s="76"/>
      <c r="AJ3918" s="76"/>
      <c r="AK3918" s="76"/>
      <c r="AM3918" s="76"/>
      <c r="AN3918" s="76"/>
      <c r="AP3918" s="76"/>
      <c r="AQ3918" s="76"/>
      <c r="AS3918" s="76"/>
      <c r="AT3918" s="76"/>
      <c r="AV3918" s="76"/>
      <c r="AW3918" s="76"/>
      <c r="AY3918" s="76"/>
      <c r="AZ3918" s="76"/>
      <c r="BB3918" s="76"/>
      <c r="BC3918" s="76"/>
      <c r="BE3918" s="76"/>
      <c r="BF3918" s="76"/>
      <c r="BH3918" s="76"/>
      <c r="BI3918" s="76"/>
      <c r="BK3918" s="76"/>
      <c r="BL3918" s="76"/>
      <c r="BN3918" s="76"/>
      <c r="BO3918" s="76"/>
      <c r="BQ3918" s="76"/>
      <c r="BR3918" s="76"/>
      <c r="BT3918" s="76"/>
      <c r="BU3918" s="76"/>
      <c r="BW3918" s="76"/>
      <c r="BX3918" s="76"/>
    </row>
    <row r="3919" spans="1:76" ht="12.75" customHeight="1">
      <c r="A3919" s="2"/>
      <c r="B3919" s="2"/>
      <c r="C3919" s="2"/>
      <c r="D3919" s="75"/>
      <c r="F3919" s="76"/>
      <c r="G3919" s="76"/>
      <c r="I3919" s="76"/>
      <c r="J3919" s="76"/>
      <c r="L3919" s="76"/>
      <c r="M3919" s="76"/>
      <c r="O3919" s="76"/>
      <c r="P3919" s="76"/>
      <c r="R3919" s="76"/>
      <c r="S3919" s="76"/>
      <c r="U3919" s="76"/>
      <c r="V3919" s="76"/>
      <c r="X3919" s="76"/>
      <c r="Y3919" s="76"/>
      <c r="AA3919" s="76"/>
      <c r="AB3919" s="76"/>
      <c r="AD3919" s="76"/>
      <c r="AE3919" s="76"/>
      <c r="AG3919" s="76"/>
      <c r="AH3919" s="76"/>
      <c r="AJ3919" s="76"/>
      <c r="AK3919" s="76"/>
      <c r="AM3919" s="76"/>
      <c r="AN3919" s="76"/>
      <c r="AP3919" s="76"/>
      <c r="AQ3919" s="76"/>
      <c r="AS3919" s="76"/>
      <c r="AT3919" s="76"/>
      <c r="AV3919" s="76"/>
      <c r="AW3919" s="76"/>
      <c r="AY3919" s="76"/>
      <c r="AZ3919" s="76"/>
      <c r="BB3919" s="76"/>
      <c r="BC3919" s="76"/>
      <c r="BE3919" s="76"/>
      <c r="BF3919" s="76"/>
      <c r="BH3919" s="76"/>
      <c r="BI3919" s="76"/>
      <c r="BK3919" s="76"/>
      <c r="BL3919" s="76"/>
      <c r="BN3919" s="76"/>
      <c r="BO3919" s="76"/>
      <c r="BQ3919" s="76"/>
      <c r="BR3919" s="76"/>
      <c r="BT3919" s="76"/>
      <c r="BU3919" s="76"/>
      <c r="BW3919" s="76"/>
      <c r="BX3919" s="76"/>
    </row>
    <row r="3920" spans="1:76" ht="12.75" customHeight="1">
      <c r="A3920" s="2"/>
      <c r="B3920" s="2"/>
      <c r="C3920" s="2"/>
      <c r="D3920" s="75"/>
      <c r="F3920" s="76"/>
      <c r="G3920" s="76"/>
      <c r="I3920" s="76"/>
      <c r="J3920" s="76"/>
      <c r="L3920" s="76"/>
      <c r="M3920" s="76"/>
      <c r="O3920" s="76"/>
      <c r="P3920" s="76"/>
      <c r="R3920" s="76"/>
      <c r="S3920" s="76"/>
      <c r="U3920" s="76"/>
      <c r="V3920" s="76"/>
      <c r="X3920" s="76"/>
      <c r="Y3920" s="76"/>
      <c r="AA3920" s="76"/>
      <c r="AB3920" s="76"/>
      <c r="AD3920" s="76"/>
      <c r="AE3920" s="76"/>
      <c r="AG3920" s="76"/>
      <c r="AH3920" s="76"/>
      <c r="AJ3920" s="76"/>
      <c r="AK3920" s="76"/>
      <c r="AM3920" s="76"/>
      <c r="AN3920" s="76"/>
      <c r="AP3920" s="76"/>
      <c r="AQ3920" s="76"/>
      <c r="AS3920" s="76"/>
      <c r="AT3920" s="76"/>
      <c r="AV3920" s="76"/>
      <c r="AW3920" s="76"/>
      <c r="AY3920" s="76"/>
      <c r="AZ3920" s="76"/>
      <c r="BB3920" s="76"/>
      <c r="BC3920" s="76"/>
      <c r="BE3920" s="76"/>
      <c r="BF3920" s="76"/>
      <c r="BH3920" s="76"/>
      <c r="BI3920" s="76"/>
      <c r="BK3920" s="76"/>
      <c r="BL3920" s="76"/>
      <c r="BN3920" s="76"/>
      <c r="BO3920" s="76"/>
      <c r="BQ3920" s="76"/>
      <c r="BR3920" s="76"/>
      <c r="BT3920" s="76"/>
      <c r="BU3920" s="76"/>
      <c r="BW3920" s="76"/>
      <c r="BX3920" s="76"/>
    </row>
    <row r="3921" spans="1:76" ht="12.75" customHeight="1">
      <c r="A3921" s="2"/>
      <c r="B3921" s="2"/>
      <c r="C3921" s="2"/>
      <c r="D3921" s="75"/>
      <c r="F3921" s="76"/>
      <c r="G3921" s="76"/>
      <c r="I3921" s="76"/>
      <c r="J3921" s="76"/>
      <c r="L3921" s="76"/>
      <c r="M3921" s="76"/>
      <c r="O3921" s="76"/>
      <c r="P3921" s="76"/>
      <c r="R3921" s="76"/>
      <c r="S3921" s="76"/>
      <c r="U3921" s="76"/>
      <c r="V3921" s="76"/>
      <c r="X3921" s="76"/>
      <c r="Y3921" s="76"/>
      <c r="AA3921" s="76"/>
      <c r="AB3921" s="76"/>
      <c r="AD3921" s="76"/>
      <c r="AE3921" s="76"/>
      <c r="AG3921" s="76"/>
      <c r="AH3921" s="76"/>
      <c r="AJ3921" s="76"/>
      <c r="AK3921" s="76"/>
      <c r="AM3921" s="76"/>
      <c r="AN3921" s="76"/>
      <c r="AP3921" s="76"/>
      <c r="AQ3921" s="76"/>
      <c r="AS3921" s="76"/>
      <c r="AT3921" s="76"/>
      <c r="AV3921" s="76"/>
      <c r="AW3921" s="76"/>
      <c r="AY3921" s="76"/>
      <c r="AZ3921" s="76"/>
      <c r="BB3921" s="76"/>
      <c r="BC3921" s="76"/>
      <c r="BE3921" s="76"/>
      <c r="BF3921" s="76"/>
      <c r="BH3921" s="76"/>
      <c r="BI3921" s="76"/>
      <c r="BK3921" s="76"/>
      <c r="BL3921" s="76"/>
      <c r="BN3921" s="76"/>
      <c r="BO3921" s="76"/>
      <c r="BQ3921" s="76"/>
      <c r="BR3921" s="76"/>
      <c r="BT3921" s="76"/>
      <c r="BU3921" s="76"/>
      <c r="BW3921" s="76"/>
      <c r="BX3921" s="76"/>
    </row>
    <row r="3922" spans="1:76" ht="12.75" customHeight="1">
      <c r="A3922" s="2"/>
      <c r="B3922" s="2"/>
      <c r="C3922" s="2"/>
      <c r="D3922" s="75"/>
      <c r="F3922" s="76"/>
      <c r="G3922" s="76"/>
      <c r="I3922" s="76"/>
      <c r="J3922" s="76"/>
      <c r="L3922" s="76"/>
      <c r="M3922" s="76"/>
      <c r="O3922" s="76"/>
      <c r="P3922" s="76"/>
      <c r="R3922" s="76"/>
      <c r="S3922" s="76"/>
      <c r="U3922" s="76"/>
      <c r="V3922" s="76"/>
      <c r="X3922" s="76"/>
      <c r="Y3922" s="76"/>
      <c r="AA3922" s="76"/>
      <c r="AB3922" s="76"/>
      <c r="AD3922" s="76"/>
      <c r="AE3922" s="76"/>
      <c r="AG3922" s="76"/>
      <c r="AH3922" s="76"/>
      <c r="AJ3922" s="76"/>
      <c r="AK3922" s="76"/>
      <c r="AM3922" s="76"/>
      <c r="AN3922" s="76"/>
      <c r="AP3922" s="76"/>
      <c r="AQ3922" s="76"/>
      <c r="AS3922" s="76"/>
      <c r="AT3922" s="76"/>
      <c r="AV3922" s="76"/>
      <c r="AW3922" s="76"/>
      <c r="AY3922" s="76"/>
      <c r="AZ3922" s="76"/>
      <c r="BB3922" s="76"/>
      <c r="BC3922" s="76"/>
      <c r="BE3922" s="76"/>
      <c r="BF3922" s="76"/>
      <c r="BH3922" s="76"/>
      <c r="BI3922" s="76"/>
      <c r="BK3922" s="76"/>
      <c r="BL3922" s="76"/>
      <c r="BN3922" s="76"/>
      <c r="BO3922" s="76"/>
      <c r="BQ3922" s="76"/>
      <c r="BR3922" s="76"/>
      <c r="BT3922" s="76"/>
      <c r="BU3922" s="76"/>
      <c r="BW3922" s="76"/>
      <c r="BX3922" s="76"/>
    </row>
    <row r="3923" spans="1:76" ht="12.75" customHeight="1">
      <c r="A3923" s="2"/>
      <c r="B3923" s="2"/>
      <c r="C3923" s="2"/>
      <c r="D3923" s="75"/>
      <c r="F3923" s="76"/>
      <c r="G3923" s="76"/>
      <c r="I3923" s="76"/>
      <c r="J3923" s="76"/>
      <c r="L3923" s="76"/>
      <c r="M3923" s="76"/>
      <c r="O3923" s="76"/>
      <c r="P3923" s="76"/>
      <c r="R3923" s="76"/>
      <c r="S3923" s="76"/>
      <c r="U3923" s="76"/>
      <c r="V3923" s="76"/>
      <c r="X3923" s="76"/>
      <c r="Y3923" s="76"/>
      <c r="AA3923" s="76"/>
      <c r="AB3923" s="76"/>
      <c r="AD3923" s="76"/>
      <c r="AE3923" s="76"/>
      <c r="AG3923" s="76"/>
      <c r="AH3923" s="76"/>
      <c r="AJ3923" s="76"/>
      <c r="AK3923" s="76"/>
      <c r="AM3923" s="76"/>
      <c r="AN3923" s="76"/>
      <c r="AP3923" s="76"/>
      <c r="AQ3923" s="76"/>
      <c r="AS3923" s="76"/>
      <c r="AT3923" s="76"/>
      <c r="AV3923" s="76"/>
      <c r="AW3923" s="76"/>
      <c r="AY3923" s="76"/>
      <c r="AZ3923" s="76"/>
      <c r="BB3923" s="76"/>
      <c r="BC3923" s="76"/>
      <c r="BE3923" s="76"/>
      <c r="BF3923" s="76"/>
      <c r="BH3923" s="76"/>
      <c r="BI3923" s="76"/>
      <c r="BK3923" s="76"/>
      <c r="BL3923" s="76"/>
      <c r="BN3923" s="76"/>
      <c r="BO3923" s="76"/>
      <c r="BQ3923" s="76"/>
      <c r="BR3923" s="76"/>
      <c r="BT3923" s="76"/>
      <c r="BU3923" s="76"/>
      <c r="BW3923" s="76"/>
      <c r="BX3923" s="76"/>
    </row>
    <row r="3924" spans="1:76" ht="12.75" customHeight="1">
      <c r="A3924" s="2"/>
      <c r="B3924" s="2"/>
      <c r="C3924" s="2"/>
      <c r="D3924" s="75"/>
      <c r="F3924" s="76"/>
      <c r="G3924" s="76"/>
      <c r="I3924" s="76"/>
      <c r="J3924" s="76"/>
      <c r="L3924" s="76"/>
      <c r="M3924" s="76"/>
      <c r="O3924" s="76"/>
      <c r="P3924" s="76"/>
      <c r="R3924" s="76"/>
      <c r="S3924" s="76"/>
      <c r="U3924" s="76"/>
      <c r="V3924" s="76"/>
      <c r="X3924" s="76"/>
      <c r="Y3924" s="76"/>
      <c r="AA3924" s="76"/>
      <c r="AB3924" s="76"/>
      <c r="AD3924" s="76"/>
      <c r="AE3924" s="76"/>
      <c r="AG3924" s="76"/>
      <c r="AH3924" s="76"/>
      <c r="AJ3924" s="76"/>
      <c r="AK3924" s="76"/>
      <c r="AM3924" s="76"/>
      <c r="AN3924" s="76"/>
      <c r="AP3924" s="76"/>
      <c r="AQ3924" s="76"/>
      <c r="AS3924" s="76"/>
      <c r="AT3924" s="76"/>
      <c r="AV3924" s="76"/>
      <c r="AW3924" s="76"/>
      <c r="AY3924" s="76"/>
      <c r="AZ3924" s="76"/>
      <c r="BB3924" s="76"/>
      <c r="BC3924" s="76"/>
      <c r="BE3924" s="76"/>
      <c r="BF3924" s="76"/>
      <c r="BH3924" s="76"/>
      <c r="BI3924" s="76"/>
      <c r="BK3924" s="76"/>
      <c r="BL3924" s="76"/>
      <c r="BN3924" s="76"/>
      <c r="BO3924" s="76"/>
      <c r="BQ3924" s="76"/>
      <c r="BR3924" s="76"/>
      <c r="BT3924" s="76"/>
      <c r="BU3924" s="76"/>
      <c r="BW3924" s="76"/>
      <c r="BX3924" s="76"/>
    </row>
    <row r="3925" spans="1:76" ht="12.75" customHeight="1">
      <c r="A3925" s="2"/>
      <c r="B3925" s="2"/>
      <c r="C3925" s="2"/>
      <c r="D3925" s="75"/>
      <c r="F3925" s="76"/>
      <c r="G3925" s="76"/>
      <c r="I3925" s="76"/>
      <c r="J3925" s="76"/>
      <c r="L3925" s="76"/>
      <c r="M3925" s="76"/>
      <c r="O3925" s="76"/>
      <c r="P3925" s="76"/>
      <c r="R3925" s="76"/>
      <c r="S3925" s="76"/>
      <c r="U3925" s="76"/>
      <c r="V3925" s="76"/>
      <c r="X3925" s="76"/>
      <c r="Y3925" s="76"/>
      <c r="AA3925" s="76"/>
      <c r="AB3925" s="76"/>
      <c r="AD3925" s="76"/>
      <c r="AE3925" s="76"/>
      <c r="AG3925" s="76"/>
      <c r="AH3925" s="76"/>
      <c r="AJ3925" s="76"/>
      <c r="AK3925" s="76"/>
      <c r="AM3925" s="76"/>
      <c r="AN3925" s="76"/>
      <c r="AP3925" s="76"/>
      <c r="AQ3925" s="76"/>
      <c r="AS3925" s="76"/>
      <c r="AT3925" s="76"/>
      <c r="AV3925" s="76"/>
      <c r="AW3925" s="76"/>
      <c r="AY3925" s="76"/>
      <c r="AZ3925" s="76"/>
      <c r="BB3925" s="76"/>
      <c r="BC3925" s="76"/>
      <c r="BE3925" s="76"/>
      <c r="BF3925" s="76"/>
      <c r="BH3925" s="76"/>
      <c r="BI3925" s="76"/>
      <c r="BK3925" s="76"/>
      <c r="BL3925" s="76"/>
      <c r="BN3925" s="76"/>
      <c r="BO3925" s="76"/>
      <c r="BQ3925" s="76"/>
      <c r="BR3925" s="76"/>
      <c r="BT3925" s="76"/>
      <c r="BU3925" s="76"/>
      <c r="BW3925" s="76"/>
      <c r="BX3925" s="76"/>
    </row>
    <row r="3926" spans="1:76" ht="12.75" customHeight="1">
      <c r="A3926" s="2"/>
      <c r="B3926" s="2"/>
      <c r="C3926" s="2"/>
      <c r="D3926" s="75"/>
      <c r="F3926" s="76"/>
      <c r="G3926" s="76"/>
      <c r="I3926" s="76"/>
      <c r="J3926" s="76"/>
      <c r="L3926" s="76"/>
      <c r="M3926" s="76"/>
      <c r="O3926" s="76"/>
      <c r="P3926" s="76"/>
      <c r="R3926" s="76"/>
      <c r="S3926" s="76"/>
      <c r="U3926" s="76"/>
      <c r="V3926" s="76"/>
      <c r="X3926" s="76"/>
      <c r="Y3926" s="76"/>
      <c r="AA3926" s="76"/>
      <c r="AB3926" s="76"/>
      <c r="AD3926" s="76"/>
      <c r="AE3926" s="76"/>
      <c r="AG3926" s="76"/>
      <c r="AH3926" s="76"/>
      <c r="AJ3926" s="76"/>
      <c r="AK3926" s="76"/>
      <c r="AM3926" s="76"/>
      <c r="AN3926" s="76"/>
      <c r="AP3926" s="76"/>
      <c r="AQ3926" s="76"/>
      <c r="AS3926" s="76"/>
      <c r="AT3926" s="76"/>
      <c r="AV3926" s="76"/>
      <c r="AW3926" s="76"/>
      <c r="AY3926" s="76"/>
      <c r="AZ3926" s="76"/>
      <c r="BB3926" s="76"/>
      <c r="BC3926" s="76"/>
      <c r="BE3926" s="76"/>
      <c r="BF3926" s="76"/>
      <c r="BH3926" s="76"/>
      <c r="BI3926" s="76"/>
      <c r="BK3926" s="76"/>
      <c r="BL3926" s="76"/>
      <c r="BN3926" s="76"/>
      <c r="BO3926" s="76"/>
      <c r="BQ3926" s="76"/>
      <c r="BR3926" s="76"/>
      <c r="BT3926" s="76"/>
      <c r="BU3926" s="76"/>
      <c r="BW3926" s="76"/>
      <c r="BX3926" s="76"/>
    </row>
    <row r="3927" spans="1:76" ht="12.75" customHeight="1">
      <c r="A3927" s="2"/>
      <c r="B3927" s="2"/>
      <c r="C3927" s="2"/>
      <c r="D3927" s="75"/>
      <c r="F3927" s="76"/>
      <c r="G3927" s="76"/>
      <c r="I3927" s="76"/>
      <c r="J3927" s="76"/>
      <c r="L3927" s="76"/>
      <c r="M3927" s="76"/>
      <c r="O3927" s="76"/>
      <c r="P3927" s="76"/>
      <c r="R3927" s="76"/>
      <c r="S3927" s="76"/>
      <c r="U3927" s="76"/>
      <c r="V3927" s="76"/>
      <c r="X3927" s="76"/>
      <c r="Y3927" s="76"/>
      <c r="AA3927" s="76"/>
      <c r="AB3927" s="76"/>
      <c r="AD3927" s="76"/>
      <c r="AE3927" s="76"/>
      <c r="AG3927" s="76"/>
      <c r="AH3927" s="76"/>
      <c r="AJ3927" s="76"/>
      <c r="AK3927" s="76"/>
      <c r="AM3927" s="76"/>
      <c r="AN3927" s="76"/>
      <c r="AP3927" s="76"/>
      <c r="AQ3927" s="76"/>
      <c r="AS3927" s="76"/>
      <c r="AT3927" s="76"/>
      <c r="AV3927" s="76"/>
      <c r="AW3927" s="76"/>
      <c r="AY3927" s="76"/>
      <c r="AZ3927" s="76"/>
      <c r="BB3927" s="76"/>
      <c r="BC3927" s="76"/>
      <c r="BE3927" s="76"/>
      <c r="BF3927" s="76"/>
      <c r="BH3927" s="76"/>
      <c r="BI3927" s="76"/>
      <c r="BK3927" s="76"/>
      <c r="BL3927" s="76"/>
      <c r="BN3927" s="76"/>
      <c r="BO3927" s="76"/>
      <c r="BQ3927" s="76"/>
      <c r="BR3927" s="76"/>
      <c r="BT3927" s="76"/>
      <c r="BU3927" s="76"/>
      <c r="BW3927" s="76"/>
      <c r="BX3927" s="76"/>
    </row>
    <row r="3928" spans="1:76" ht="12.75" customHeight="1">
      <c r="A3928" s="2"/>
      <c r="B3928" s="2"/>
      <c r="C3928" s="2"/>
      <c r="D3928" s="75"/>
      <c r="F3928" s="76"/>
      <c r="G3928" s="76"/>
      <c r="I3928" s="76"/>
      <c r="J3928" s="76"/>
      <c r="L3928" s="76"/>
      <c r="M3928" s="76"/>
      <c r="O3928" s="76"/>
      <c r="P3928" s="76"/>
      <c r="R3928" s="76"/>
      <c r="S3928" s="76"/>
      <c r="U3928" s="76"/>
      <c r="V3928" s="76"/>
      <c r="X3928" s="76"/>
      <c r="Y3928" s="76"/>
      <c r="AA3928" s="76"/>
      <c r="AB3928" s="76"/>
      <c r="AD3928" s="76"/>
      <c r="AE3928" s="76"/>
      <c r="AG3928" s="76"/>
      <c r="AH3928" s="76"/>
      <c r="AJ3928" s="76"/>
      <c r="AK3928" s="76"/>
      <c r="AM3928" s="76"/>
      <c r="AN3928" s="76"/>
      <c r="AP3928" s="76"/>
      <c r="AQ3928" s="76"/>
      <c r="AS3928" s="76"/>
      <c r="AT3928" s="76"/>
      <c r="AV3928" s="76"/>
      <c r="AW3928" s="76"/>
      <c r="AY3928" s="76"/>
      <c r="AZ3928" s="76"/>
      <c r="BB3928" s="76"/>
      <c r="BC3928" s="76"/>
      <c r="BE3928" s="76"/>
      <c r="BF3928" s="76"/>
      <c r="BH3928" s="76"/>
      <c r="BI3928" s="76"/>
      <c r="BK3928" s="76"/>
      <c r="BL3928" s="76"/>
      <c r="BN3928" s="76"/>
      <c r="BO3928" s="76"/>
      <c r="BQ3928" s="76"/>
      <c r="BR3928" s="76"/>
      <c r="BT3928" s="76"/>
      <c r="BU3928" s="76"/>
      <c r="BW3928" s="76"/>
      <c r="BX3928" s="76"/>
    </row>
    <row r="3929" spans="1:76" ht="12.75" customHeight="1">
      <c r="A3929" s="2"/>
      <c r="B3929" s="2"/>
      <c r="C3929" s="2"/>
      <c r="D3929" s="75"/>
      <c r="F3929" s="76"/>
      <c r="G3929" s="76"/>
      <c r="I3929" s="76"/>
      <c r="J3929" s="76"/>
      <c r="L3929" s="76"/>
      <c r="M3929" s="76"/>
      <c r="O3929" s="76"/>
      <c r="P3929" s="76"/>
      <c r="R3929" s="76"/>
      <c r="S3929" s="76"/>
      <c r="U3929" s="76"/>
      <c r="V3929" s="76"/>
      <c r="X3929" s="76"/>
      <c r="Y3929" s="76"/>
      <c r="AA3929" s="76"/>
      <c r="AB3929" s="76"/>
      <c r="AD3929" s="76"/>
      <c r="AE3929" s="76"/>
      <c r="AG3929" s="76"/>
      <c r="AH3929" s="76"/>
      <c r="AJ3929" s="76"/>
      <c r="AK3929" s="76"/>
      <c r="AM3929" s="76"/>
      <c r="AN3929" s="76"/>
      <c r="AP3929" s="76"/>
      <c r="AQ3929" s="76"/>
      <c r="AS3929" s="76"/>
      <c r="AT3929" s="76"/>
      <c r="AV3929" s="76"/>
      <c r="AW3929" s="76"/>
      <c r="AY3929" s="76"/>
      <c r="AZ3929" s="76"/>
      <c r="BB3929" s="76"/>
      <c r="BC3929" s="76"/>
      <c r="BE3929" s="76"/>
      <c r="BF3929" s="76"/>
      <c r="BH3929" s="76"/>
      <c r="BI3929" s="76"/>
      <c r="BK3929" s="76"/>
      <c r="BL3929" s="76"/>
      <c r="BN3929" s="76"/>
      <c r="BO3929" s="76"/>
      <c r="BQ3929" s="76"/>
      <c r="BR3929" s="76"/>
      <c r="BT3929" s="76"/>
      <c r="BU3929" s="76"/>
      <c r="BW3929" s="76"/>
      <c r="BX3929" s="76"/>
    </row>
    <row r="3930" spans="1:76" ht="12.75" customHeight="1">
      <c r="A3930" s="2"/>
      <c r="B3930" s="2"/>
      <c r="C3930" s="2"/>
      <c r="D3930" s="75"/>
      <c r="F3930" s="76"/>
      <c r="G3930" s="76"/>
      <c r="I3930" s="76"/>
      <c r="J3930" s="76"/>
      <c r="L3930" s="76"/>
      <c r="M3930" s="76"/>
      <c r="O3930" s="76"/>
      <c r="P3930" s="76"/>
      <c r="R3930" s="76"/>
      <c r="S3930" s="76"/>
      <c r="U3930" s="76"/>
      <c r="V3930" s="76"/>
      <c r="X3930" s="76"/>
      <c r="Y3930" s="76"/>
      <c r="AA3930" s="76"/>
      <c r="AB3930" s="76"/>
      <c r="AD3930" s="76"/>
      <c r="AE3930" s="76"/>
      <c r="AG3930" s="76"/>
      <c r="AH3930" s="76"/>
      <c r="AJ3930" s="76"/>
      <c r="AK3930" s="76"/>
      <c r="AM3930" s="76"/>
      <c r="AN3930" s="76"/>
      <c r="AP3930" s="76"/>
      <c r="AQ3930" s="76"/>
      <c r="AS3930" s="76"/>
      <c r="AT3930" s="76"/>
      <c r="AV3930" s="76"/>
      <c r="AW3930" s="76"/>
      <c r="AY3930" s="76"/>
      <c r="AZ3930" s="76"/>
      <c r="BB3930" s="76"/>
      <c r="BC3930" s="76"/>
      <c r="BE3930" s="76"/>
      <c r="BF3930" s="76"/>
      <c r="BH3930" s="76"/>
      <c r="BI3930" s="76"/>
      <c r="BK3930" s="76"/>
      <c r="BL3930" s="76"/>
      <c r="BN3930" s="76"/>
      <c r="BO3930" s="76"/>
      <c r="BQ3930" s="76"/>
      <c r="BR3930" s="76"/>
      <c r="BT3930" s="76"/>
      <c r="BU3930" s="76"/>
      <c r="BW3930" s="76"/>
      <c r="BX3930" s="76"/>
    </row>
    <row r="3931" spans="1:76" ht="12.75" customHeight="1">
      <c r="A3931" s="2"/>
      <c r="B3931" s="2"/>
      <c r="C3931" s="2"/>
      <c r="D3931" s="75"/>
      <c r="F3931" s="76"/>
      <c r="G3931" s="76"/>
      <c r="I3931" s="76"/>
      <c r="J3931" s="76"/>
      <c r="L3931" s="76"/>
      <c r="M3931" s="76"/>
      <c r="O3931" s="76"/>
      <c r="P3931" s="76"/>
      <c r="R3931" s="76"/>
      <c r="S3931" s="76"/>
      <c r="U3931" s="76"/>
      <c r="V3931" s="76"/>
      <c r="X3931" s="76"/>
      <c r="Y3931" s="76"/>
      <c r="AA3931" s="76"/>
      <c r="AB3931" s="76"/>
      <c r="AD3931" s="76"/>
      <c r="AE3931" s="76"/>
      <c r="AG3931" s="76"/>
      <c r="AH3931" s="76"/>
      <c r="AJ3931" s="76"/>
      <c r="AK3931" s="76"/>
      <c r="AM3931" s="76"/>
      <c r="AN3931" s="76"/>
      <c r="AP3931" s="76"/>
      <c r="AQ3931" s="76"/>
      <c r="AS3931" s="76"/>
      <c r="AT3931" s="76"/>
      <c r="AV3931" s="76"/>
      <c r="AW3931" s="76"/>
      <c r="AY3931" s="76"/>
      <c r="AZ3931" s="76"/>
      <c r="BB3931" s="76"/>
      <c r="BC3931" s="76"/>
      <c r="BE3931" s="76"/>
      <c r="BF3931" s="76"/>
      <c r="BH3931" s="76"/>
      <c r="BI3931" s="76"/>
      <c r="BK3931" s="76"/>
      <c r="BL3931" s="76"/>
      <c r="BN3931" s="76"/>
      <c r="BO3931" s="76"/>
      <c r="BQ3931" s="76"/>
      <c r="BR3931" s="76"/>
      <c r="BT3931" s="76"/>
      <c r="BU3931" s="76"/>
      <c r="BW3931" s="76"/>
      <c r="BX3931" s="76"/>
    </row>
    <row r="3932" spans="1:76" ht="12.75" customHeight="1">
      <c r="A3932" s="2"/>
      <c r="B3932" s="2"/>
      <c r="C3932" s="2"/>
      <c r="D3932" s="75"/>
      <c r="F3932" s="76"/>
      <c r="G3932" s="76"/>
      <c r="I3932" s="76"/>
      <c r="J3932" s="76"/>
      <c r="L3932" s="76"/>
      <c r="M3932" s="76"/>
      <c r="O3932" s="76"/>
      <c r="P3932" s="76"/>
      <c r="R3932" s="76"/>
      <c r="S3932" s="76"/>
      <c r="U3932" s="76"/>
      <c r="V3932" s="76"/>
      <c r="X3932" s="76"/>
      <c r="Y3932" s="76"/>
      <c r="AA3932" s="76"/>
      <c r="AB3932" s="76"/>
      <c r="AD3932" s="76"/>
      <c r="AE3932" s="76"/>
      <c r="AG3932" s="76"/>
      <c r="AH3932" s="76"/>
      <c r="AJ3932" s="76"/>
      <c r="AK3932" s="76"/>
      <c r="AM3932" s="76"/>
      <c r="AN3932" s="76"/>
      <c r="AP3932" s="76"/>
      <c r="AQ3932" s="76"/>
      <c r="AS3932" s="76"/>
      <c r="AT3932" s="76"/>
      <c r="AV3932" s="76"/>
      <c r="AW3932" s="76"/>
      <c r="AY3932" s="76"/>
      <c r="AZ3932" s="76"/>
      <c r="BB3932" s="76"/>
      <c r="BC3932" s="76"/>
      <c r="BE3932" s="76"/>
      <c r="BF3932" s="76"/>
      <c r="BH3932" s="76"/>
      <c r="BI3932" s="76"/>
      <c r="BK3932" s="76"/>
      <c r="BL3932" s="76"/>
      <c r="BN3932" s="76"/>
      <c r="BO3932" s="76"/>
      <c r="BQ3932" s="76"/>
      <c r="BR3932" s="76"/>
      <c r="BT3932" s="76"/>
      <c r="BU3932" s="76"/>
      <c r="BW3932" s="76"/>
      <c r="BX3932" s="76"/>
    </row>
    <row r="3933" spans="1:76" ht="12.75" customHeight="1">
      <c r="A3933" s="2"/>
      <c r="B3933" s="2"/>
      <c r="C3933" s="2"/>
      <c r="D3933" s="75"/>
      <c r="F3933" s="76"/>
      <c r="G3933" s="76"/>
      <c r="I3933" s="76"/>
      <c r="J3933" s="76"/>
      <c r="L3933" s="76"/>
      <c r="M3933" s="76"/>
      <c r="O3933" s="76"/>
      <c r="P3933" s="76"/>
      <c r="R3933" s="76"/>
      <c r="S3933" s="76"/>
      <c r="U3933" s="76"/>
      <c r="V3933" s="76"/>
      <c r="X3933" s="76"/>
      <c r="Y3933" s="76"/>
      <c r="AA3933" s="76"/>
      <c r="AB3933" s="76"/>
      <c r="AD3933" s="76"/>
      <c r="AE3933" s="76"/>
      <c r="AG3933" s="76"/>
      <c r="AH3933" s="76"/>
      <c r="AJ3933" s="76"/>
      <c r="AK3933" s="76"/>
      <c r="AM3933" s="76"/>
      <c r="AN3933" s="76"/>
      <c r="AP3933" s="76"/>
      <c r="AQ3933" s="76"/>
      <c r="AS3933" s="76"/>
      <c r="AT3933" s="76"/>
      <c r="AV3933" s="76"/>
      <c r="AW3933" s="76"/>
      <c r="AY3933" s="76"/>
      <c r="AZ3933" s="76"/>
      <c r="BB3933" s="76"/>
      <c r="BC3933" s="76"/>
      <c r="BE3933" s="76"/>
      <c r="BF3933" s="76"/>
      <c r="BH3933" s="76"/>
      <c r="BI3933" s="76"/>
      <c r="BK3933" s="76"/>
      <c r="BL3933" s="76"/>
      <c r="BN3933" s="76"/>
      <c r="BO3933" s="76"/>
      <c r="BQ3933" s="76"/>
      <c r="BR3933" s="76"/>
      <c r="BT3933" s="76"/>
      <c r="BU3933" s="76"/>
      <c r="BW3933" s="76"/>
      <c r="BX3933" s="76"/>
    </row>
    <row r="3934" spans="1:76" ht="12.75" customHeight="1">
      <c r="A3934" s="2"/>
      <c r="B3934" s="2"/>
      <c r="C3934" s="2"/>
      <c r="D3934" s="75"/>
      <c r="F3934" s="76"/>
      <c r="G3934" s="76"/>
      <c r="I3934" s="76"/>
      <c r="J3934" s="76"/>
      <c r="L3934" s="76"/>
      <c r="M3934" s="76"/>
      <c r="O3934" s="76"/>
      <c r="P3934" s="76"/>
      <c r="R3934" s="76"/>
      <c r="S3934" s="76"/>
      <c r="U3934" s="76"/>
      <c r="V3934" s="76"/>
      <c r="X3934" s="76"/>
      <c r="Y3934" s="76"/>
      <c r="AA3934" s="76"/>
      <c r="AB3934" s="76"/>
      <c r="AD3934" s="76"/>
      <c r="AE3934" s="76"/>
      <c r="AG3934" s="76"/>
      <c r="AH3934" s="76"/>
      <c r="AJ3934" s="76"/>
      <c r="AK3934" s="76"/>
      <c r="AM3934" s="76"/>
      <c r="AN3934" s="76"/>
      <c r="AP3934" s="76"/>
      <c r="AQ3934" s="76"/>
      <c r="AS3934" s="76"/>
      <c r="AT3934" s="76"/>
      <c r="AV3934" s="76"/>
      <c r="AW3934" s="76"/>
      <c r="AY3934" s="76"/>
      <c r="AZ3934" s="76"/>
      <c r="BB3934" s="76"/>
      <c r="BC3934" s="76"/>
      <c r="BE3934" s="76"/>
      <c r="BF3934" s="76"/>
      <c r="BH3934" s="76"/>
      <c r="BI3934" s="76"/>
      <c r="BK3934" s="76"/>
      <c r="BL3934" s="76"/>
      <c r="BN3934" s="76"/>
      <c r="BO3934" s="76"/>
      <c r="BQ3934" s="76"/>
      <c r="BR3934" s="76"/>
      <c r="BT3934" s="76"/>
      <c r="BU3934" s="76"/>
      <c r="BW3934" s="76"/>
      <c r="BX3934" s="76"/>
    </row>
    <row r="3935" spans="1:76" ht="12.75" customHeight="1">
      <c r="A3935" s="2"/>
      <c r="B3935" s="2"/>
      <c r="C3935" s="2"/>
      <c r="D3935" s="75"/>
      <c r="F3935" s="76"/>
      <c r="G3935" s="76"/>
      <c r="I3935" s="76"/>
      <c r="J3935" s="76"/>
      <c r="L3935" s="76"/>
      <c r="M3935" s="76"/>
      <c r="O3935" s="76"/>
      <c r="P3935" s="76"/>
      <c r="R3935" s="76"/>
      <c r="S3935" s="76"/>
      <c r="U3935" s="76"/>
      <c r="V3935" s="76"/>
      <c r="X3935" s="76"/>
      <c r="Y3935" s="76"/>
      <c r="AA3935" s="76"/>
      <c r="AB3935" s="76"/>
      <c r="AD3935" s="76"/>
      <c r="AE3935" s="76"/>
      <c r="AG3935" s="76"/>
      <c r="AH3935" s="76"/>
      <c r="AJ3935" s="76"/>
      <c r="AK3935" s="76"/>
      <c r="AM3935" s="76"/>
      <c r="AN3935" s="76"/>
      <c r="AP3935" s="76"/>
      <c r="AQ3935" s="76"/>
      <c r="AS3935" s="76"/>
      <c r="AT3935" s="76"/>
      <c r="AV3935" s="76"/>
      <c r="AW3935" s="76"/>
      <c r="AY3935" s="76"/>
      <c r="AZ3935" s="76"/>
      <c r="BB3935" s="76"/>
      <c r="BC3935" s="76"/>
      <c r="BE3935" s="76"/>
      <c r="BF3935" s="76"/>
      <c r="BH3935" s="76"/>
      <c r="BI3935" s="76"/>
      <c r="BK3935" s="76"/>
      <c r="BL3935" s="76"/>
      <c r="BN3935" s="76"/>
      <c r="BO3935" s="76"/>
      <c r="BQ3935" s="76"/>
      <c r="BR3935" s="76"/>
      <c r="BT3935" s="76"/>
      <c r="BU3935" s="76"/>
      <c r="BW3935" s="76"/>
      <c r="BX3935" s="76"/>
    </row>
    <row r="3936" spans="1:76" ht="12.75" customHeight="1">
      <c r="A3936" s="2"/>
      <c r="B3936" s="2"/>
      <c r="C3936" s="2"/>
      <c r="D3936" s="75"/>
      <c r="F3936" s="76"/>
      <c r="G3936" s="76"/>
      <c r="I3936" s="76"/>
      <c r="J3936" s="76"/>
      <c r="L3936" s="76"/>
      <c r="M3936" s="76"/>
      <c r="O3936" s="76"/>
      <c r="P3936" s="76"/>
      <c r="R3936" s="76"/>
      <c r="S3936" s="76"/>
      <c r="U3936" s="76"/>
      <c r="V3936" s="76"/>
      <c r="X3936" s="76"/>
      <c r="Y3936" s="76"/>
      <c r="AA3936" s="76"/>
      <c r="AB3936" s="76"/>
      <c r="AD3936" s="76"/>
      <c r="AE3936" s="76"/>
      <c r="AG3936" s="76"/>
      <c r="AH3936" s="76"/>
      <c r="AJ3936" s="76"/>
      <c r="AK3936" s="76"/>
      <c r="AM3936" s="76"/>
      <c r="AN3936" s="76"/>
      <c r="AP3936" s="76"/>
      <c r="AQ3936" s="76"/>
      <c r="AS3936" s="76"/>
      <c r="AT3936" s="76"/>
      <c r="AV3936" s="76"/>
      <c r="AW3936" s="76"/>
      <c r="AY3936" s="76"/>
      <c r="AZ3936" s="76"/>
      <c r="BB3936" s="76"/>
      <c r="BC3936" s="76"/>
      <c r="BE3936" s="76"/>
      <c r="BF3936" s="76"/>
      <c r="BH3936" s="76"/>
      <c r="BI3936" s="76"/>
      <c r="BK3936" s="76"/>
      <c r="BL3936" s="76"/>
      <c r="BN3936" s="76"/>
      <c r="BO3936" s="76"/>
      <c r="BQ3936" s="76"/>
      <c r="BR3936" s="76"/>
      <c r="BT3936" s="76"/>
      <c r="BU3936" s="76"/>
      <c r="BW3936" s="76"/>
      <c r="BX3936" s="76"/>
    </row>
    <row r="3937" spans="1:76" ht="12.75" customHeight="1">
      <c r="A3937" s="2"/>
      <c r="B3937" s="2"/>
      <c r="C3937" s="2"/>
      <c r="D3937" s="75"/>
      <c r="F3937" s="76"/>
      <c r="G3937" s="76"/>
      <c r="I3937" s="76"/>
      <c r="J3937" s="76"/>
      <c r="L3937" s="76"/>
      <c r="M3937" s="76"/>
      <c r="O3937" s="76"/>
      <c r="P3937" s="76"/>
      <c r="R3937" s="76"/>
      <c r="S3937" s="76"/>
      <c r="U3937" s="76"/>
      <c r="V3937" s="76"/>
      <c r="X3937" s="76"/>
      <c r="Y3937" s="76"/>
      <c r="AA3937" s="76"/>
      <c r="AB3937" s="76"/>
      <c r="AD3937" s="76"/>
      <c r="AE3937" s="76"/>
      <c r="AG3937" s="76"/>
      <c r="AH3937" s="76"/>
      <c r="AJ3937" s="76"/>
      <c r="AK3937" s="76"/>
      <c r="AM3937" s="76"/>
      <c r="AN3937" s="76"/>
      <c r="AP3937" s="76"/>
      <c r="AQ3937" s="76"/>
      <c r="AS3937" s="76"/>
      <c r="AT3937" s="76"/>
      <c r="AV3937" s="76"/>
      <c r="AW3937" s="76"/>
      <c r="AY3937" s="76"/>
      <c r="AZ3937" s="76"/>
      <c r="BB3937" s="76"/>
      <c r="BC3937" s="76"/>
      <c r="BE3937" s="76"/>
      <c r="BF3937" s="76"/>
      <c r="BH3937" s="76"/>
      <c r="BI3937" s="76"/>
      <c r="BK3937" s="76"/>
      <c r="BL3937" s="76"/>
      <c r="BN3937" s="76"/>
      <c r="BO3937" s="76"/>
      <c r="BQ3937" s="76"/>
      <c r="BR3937" s="76"/>
      <c r="BT3937" s="76"/>
      <c r="BU3937" s="76"/>
      <c r="BW3937" s="76"/>
      <c r="BX3937" s="76"/>
    </row>
    <row r="3938" spans="1:76" ht="12.75" customHeight="1">
      <c r="A3938" s="2"/>
      <c r="B3938" s="2"/>
      <c r="C3938" s="2"/>
      <c r="D3938" s="75"/>
      <c r="F3938" s="76"/>
      <c r="G3938" s="76"/>
      <c r="I3938" s="76"/>
      <c r="J3938" s="76"/>
      <c r="L3938" s="76"/>
      <c r="M3938" s="76"/>
      <c r="O3938" s="76"/>
      <c r="P3938" s="76"/>
      <c r="R3938" s="76"/>
      <c r="S3938" s="76"/>
      <c r="U3938" s="76"/>
      <c r="V3938" s="76"/>
      <c r="X3938" s="76"/>
      <c r="Y3938" s="76"/>
      <c r="AA3938" s="76"/>
      <c r="AB3938" s="76"/>
      <c r="AD3938" s="76"/>
      <c r="AE3938" s="76"/>
      <c r="AG3938" s="76"/>
      <c r="AH3938" s="76"/>
      <c r="AJ3938" s="76"/>
      <c r="AK3938" s="76"/>
      <c r="AM3938" s="76"/>
      <c r="AN3938" s="76"/>
      <c r="AP3938" s="76"/>
      <c r="AQ3938" s="76"/>
      <c r="AS3938" s="76"/>
      <c r="AT3938" s="76"/>
      <c r="AV3938" s="76"/>
      <c r="AW3938" s="76"/>
      <c r="AY3938" s="76"/>
      <c r="AZ3938" s="76"/>
      <c r="BB3938" s="76"/>
      <c r="BC3938" s="76"/>
      <c r="BE3938" s="76"/>
      <c r="BF3938" s="76"/>
      <c r="BH3938" s="76"/>
      <c r="BI3938" s="76"/>
      <c r="BK3938" s="76"/>
      <c r="BL3938" s="76"/>
      <c r="BN3938" s="76"/>
      <c r="BO3938" s="76"/>
      <c r="BQ3938" s="76"/>
      <c r="BR3938" s="76"/>
      <c r="BT3938" s="76"/>
      <c r="BU3938" s="76"/>
      <c r="BW3938" s="76"/>
      <c r="BX3938" s="76"/>
    </row>
    <row r="3939" spans="1:76" ht="12.75" customHeight="1">
      <c r="A3939" s="2"/>
      <c r="B3939" s="2"/>
      <c r="C3939" s="2"/>
      <c r="D3939" s="75"/>
      <c r="F3939" s="76"/>
      <c r="G3939" s="76"/>
      <c r="I3939" s="76"/>
      <c r="J3939" s="76"/>
      <c r="L3939" s="76"/>
      <c r="M3939" s="76"/>
      <c r="O3939" s="76"/>
      <c r="P3939" s="76"/>
      <c r="R3939" s="76"/>
      <c r="S3939" s="76"/>
      <c r="U3939" s="76"/>
      <c r="V3939" s="76"/>
      <c r="X3939" s="76"/>
      <c r="Y3939" s="76"/>
      <c r="AA3939" s="76"/>
      <c r="AB3939" s="76"/>
      <c r="AD3939" s="76"/>
      <c r="AE3939" s="76"/>
      <c r="AG3939" s="76"/>
      <c r="AH3939" s="76"/>
      <c r="AJ3939" s="76"/>
      <c r="AK3939" s="76"/>
      <c r="AM3939" s="76"/>
      <c r="AN3939" s="76"/>
      <c r="AP3939" s="76"/>
      <c r="AQ3939" s="76"/>
      <c r="AS3939" s="76"/>
      <c r="AT3939" s="76"/>
      <c r="AV3939" s="76"/>
      <c r="AW3939" s="76"/>
      <c r="AY3939" s="76"/>
      <c r="AZ3939" s="76"/>
      <c r="BB3939" s="76"/>
      <c r="BC3939" s="76"/>
      <c r="BE3939" s="76"/>
      <c r="BF3939" s="76"/>
      <c r="BH3939" s="76"/>
      <c r="BI3939" s="76"/>
      <c r="BK3939" s="76"/>
      <c r="BL3939" s="76"/>
      <c r="BN3939" s="76"/>
      <c r="BO3939" s="76"/>
      <c r="BQ3939" s="76"/>
      <c r="BR3939" s="76"/>
      <c r="BT3939" s="76"/>
      <c r="BU3939" s="76"/>
      <c r="BW3939" s="76"/>
      <c r="BX3939" s="76"/>
    </row>
    <row r="3940" spans="1:76" ht="12.75" customHeight="1">
      <c r="A3940" s="2"/>
      <c r="B3940" s="2"/>
      <c r="C3940" s="2"/>
      <c r="D3940" s="75"/>
      <c r="F3940" s="76"/>
      <c r="G3940" s="76"/>
      <c r="I3940" s="76"/>
      <c r="J3940" s="76"/>
      <c r="L3940" s="76"/>
      <c r="M3940" s="76"/>
      <c r="O3940" s="76"/>
      <c r="P3940" s="76"/>
      <c r="R3940" s="76"/>
      <c r="S3940" s="76"/>
      <c r="U3940" s="76"/>
      <c r="V3940" s="76"/>
      <c r="X3940" s="76"/>
      <c r="Y3940" s="76"/>
      <c r="AA3940" s="76"/>
      <c r="AB3940" s="76"/>
      <c r="AD3940" s="76"/>
      <c r="AE3940" s="76"/>
      <c r="AG3940" s="76"/>
      <c r="AH3940" s="76"/>
      <c r="AJ3940" s="76"/>
      <c r="AK3940" s="76"/>
      <c r="AM3940" s="76"/>
      <c r="AN3940" s="76"/>
      <c r="AP3940" s="76"/>
      <c r="AQ3940" s="76"/>
      <c r="AS3940" s="76"/>
      <c r="AT3940" s="76"/>
      <c r="AV3940" s="76"/>
      <c r="AW3940" s="76"/>
      <c r="AY3940" s="76"/>
      <c r="AZ3940" s="76"/>
      <c r="BB3940" s="76"/>
      <c r="BC3940" s="76"/>
      <c r="BE3940" s="76"/>
      <c r="BF3940" s="76"/>
      <c r="BH3940" s="76"/>
      <c r="BI3940" s="76"/>
      <c r="BK3940" s="76"/>
      <c r="BL3940" s="76"/>
      <c r="BN3940" s="76"/>
      <c r="BO3940" s="76"/>
      <c r="BQ3940" s="76"/>
      <c r="BR3940" s="76"/>
      <c r="BT3940" s="76"/>
      <c r="BU3940" s="76"/>
      <c r="BW3940" s="76"/>
      <c r="BX3940" s="76"/>
    </row>
    <row r="3941" spans="1:76" ht="12.75" customHeight="1">
      <c r="A3941" s="2"/>
      <c r="B3941" s="2"/>
      <c r="C3941" s="2"/>
      <c r="D3941" s="75"/>
      <c r="F3941" s="76"/>
      <c r="G3941" s="76"/>
      <c r="I3941" s="76"/>
      <c r="J3941" s="76"/>
      <c r="L3941" s="76"/>
      <c r="M3941" s="76"/>
      <c r="O3941" s="76"/>
      <c r="P3941" s="76"/>
      <c r="R3941" s="76"/>
      <c r="S3941" s="76"/>
      <c r="U3941" s="76"/>
      <c r="V3941" s="76"/>
      <c r="X3941" s="76"/>
      <c r="Y3941" s="76"/>
      <c r="AA3941" s="76"/>
      <c r="AB3941" s="76"/>
      <c r="AD3941" s="76"/>
      <c r="AE3941" s="76"/>
      <c r="AG3941" s="76"/>
      <c r="AH3941" s="76"/>
      <c r="AJ3941" s="76"/>
      <c r="AK3941" s="76"/>
      <c r="AM3941" s="76"/>
      <c r="AN3941" s="76"/>
      <c r="AP3941" s="76"/>
      <c r="AQ3941" s="76"/>
      <c r="AS3941" s="76"/>
      <c r="AT3941" s="76"/>
      <c r="AV3941" s="76"/>
      <c r="AW3941" s="76"/>
      <c r="AY3941" s="76"/>
      <c r="AZ3941" s="76"/>
      <c r="BB3941" s="76"/>
      <c r="BC3941" s="76"/>
      <c r="BE3941" s="76"/>
      <c r="BF3941" s="76"/>
      <c r="BH3941" s="76"/>
      <c r="BI3941" s="76"/>
      <c r="BK3941" s="76"/>
      <c r="BL3941" s="76"/>
      <c r="BN3941" s="76"/>
      <c r="BO3941" s="76"/>
      <c r="BQ3941" s="76"/>
      <c r="BR3941" s="76"/>
      <c r="BT3941" s="76"/>
      <c r="BU3941" s="76"/>
      <c r="BW3941" s="76"/>
      <c r="BX3941" s="76"/>
    </row>
    <row r="3942" spans="1:76" ht="12.75" customHeight="1">
      <c r="A3942" s="2"/>
      <c r="B3942" s="2"/>
      <c r="C3942" s="2"/>
      <c r="D3942" s="75"/>
      <c r="F3942" s="76"/>
      <c r="G3942" s="76"/>
      <c r="I3942" s="76"/>
      <c r="J3942" s="76"/>
      <c r="L3942" s="76"/>
      <c r="M3942" s="76"/>
      <c r="O3942" s="76"/>
      <c r="P3942" s="76"/>
      <c r="R3942" s="76"/>
      <c r="S3942" s="76"/>
      <c r="U3942" s="76"/>
      <c r="V3942" s="76"/>
      <c r="X3942" s="76"/>
      <c r="Y3942" s="76"/>
      <c r="AA3942" s="76"/>
      <c r="AB3942" s="76"/>
      <c r="AD3942" s="76"/>
      <c r="AE3942" s="76"/>
      <c r="AG3942" s="76"/>
      <c r="AH3942" s="76"/>
      <c r="AJ3942" s="76"/>
      <c r="AK3942" s="76"/>
      <c r="AM3942" s="76"/>
      <c r="AN3942" s="76"/>
      <c r="AP3942" s="76"/>
      <c r="AQ3942" s="76"/>
      <c r="AS3942" s="76"/>
      <c r="AT3942" s="76"/>
      <c r="AV3942" s="76"/>
      <c r="AW3942" s="76"/>
      <c r="AY3942" s="76"/>
      <c r="AZ3942" s="76"/>
      <c r="BB3942" s="76"/>
      <c r="BC3942" s="76"/>
      <c r="BE3942" s="76"/>
      <c r="BF3942" s="76"/>
      <c r="BH3942" s="76"/>
      <c r="BI3942" s="76"/>
      <c r="BK3942" s="76"/>
      <c r="BL3942" s="76"/>
      <c r="BN3942" s="76"/>
      <c r="BO3942" s="76"/>
      <c r="BQ3942" s="76"/>
      <c r="BR3942" s="76"/>
      <c r="BT3942" s="76"/>
      <c r="BU3942" s="76"/>
      <c r="BW3942" s="76"/>
      <c r="BX3942" s="76"/>
    </row>
    <row r="3943" spans="1:76" ht="12.75" customHeight="1">
      <c r="A3943" s="2"/>
      <c r="B3943" s="2"/>
      <c r="C3943" s="2"/>
      <c r="D3943" s="75"/>
      <c r="F3943" s="76"/>
      <c r="G3943" s="76"/>
      <c r="I3943" s="76"/>
      <c r="J3943" s="76"/>
      <c r="L3943" s="76"/>
      <c r="M3943" s="76"/>
      <c r="O3943" s="76"/>
      <c r="P3943" s="76"/>
      <c r="R3943" s="76"/>
      <c r="S3943" s="76"/>
      <c r="U3943" s="76"/>
      <c r="V3943" s="76"/>
      <c r="X3943" s="76"/>
      <c r="Y3943" s="76"/>
      <c r="AA3943" s="76"/>
      <c r="AB3943" s="76"/>
      <c r="AD3943" s="76"/>
      <c r="AE3943" s="76"/>
      <c r="AG3943" s="76"/>
      <c r="AH3943" s="76"/>
      <c r="AJ3943" s="76"/>
      <c r="AK3943" s="76"/>
      <c r="AM3943" s="76"/>
      <c r="AN3943" s="76"/>
      <c r="AP3943" s="76"/>
      <c r="AQ3943" s="76"/>
      <c r="AS3943" s="76"/>
      <c r="AT3943" s="76"/>
      <c r="AV3943" s="76"/>
      <c r="AW3943" s="76"/>
      <c r="AY3943" s="76"/>
      <c r="AZ3943" s="76"/>
      <c r="BB3943" s="76"/>
      <c r="BC3943" s="76"/>
      <c r="BE3943" s="76"/>
      <c r="BF3943" s="76"/>
      <c r="BH3943" s="76"/>
      <c r="BI3943" s="76"/>
      <c r="BK3943" s="76"/>
      <c r="BL3943" s="76"/>
      <c r="BN3943" s="76"/>
      <c r="BO3943" s="76"/>
      <c r="BQ3943" s="76"/>
      <c r="BR3943" s="76"/>
      <c r="BT3943" s="76"/>
      <c r="BU3943" s="76"/>
      <c r="BW3943" s="76"/>
      <c r="BX3943" s="76"/>
    </row>
    <row r="3944" spans="1:76" ht="12.75" customHeight="1">
      <c r="A3944" s="2"/>
      <c r="B3944" s="2"/>
      <c r="C3944" s="2"/>
      <c r="D3944" s="75"/>
      <c r="F3944" s="76"/>
      <c r="G3944" s="76"/>
      <c r="I3944" s="76"/>
      <c r="J3944" s="76"/>
      <c r="L3944" s="76"/>
      <c r="M3944" s="76"/>
      <c r="O3944" s="76"/>
      <c r="P3944" s="76"/>
      <c r="R3944" s="76"/>
      <c r="S3944" s="76"/>
      <c r="U3944" s="76"/>
      <c r="V3944" s="76"/>
      <c r="X3944" s="76"/>
      <c r="Y3944" s="76"/>
      <c r="AA3944" s="76"/>
      <c r="AB3944" s="76"/>
      <c r="AD3944" s="76"/>
      <c r="AE3944" s="76"/>
      <c r="AG3944" s="76"/>
      <c r="AH3944" s="76"/>
      <c r="AJ3944" s="76"/>
      <c r="AK3944" s="76"/>
      <c r="AM3944" s="76"/>
      <c r="AN3944" s="76"/>
      <c r="AP3944" s="76"/>
      <c r="AQ3944" s="76"/>
      <c r="AS3944" s="76"/>
      <c r="AT3944" s="76"/>
      <c r="AV3944" s="76"/>
      <c r="AW3944" s="76"/>
      <c r="AY3944" s="76"/>
      <c r="AZ3944" s="76"/>
      <c r="BB3944" s="76"/>
      <c r="BC3944" s="76"/>
      <c r="BE3944" s="76"/>
      <c r="BF3944" s="76"/>
      <c r="BH3944" s="76"/>
      <c r="BI3944" s="76"/>
      <c r="BK3944" s="76"/>
      <c r="BL3944" s="76"/>
      <c r="BN3944" s="76"/>
      <c r="BO3944" s="76"/>
      <c r="BQ3944" s="76"/>
      <c r="BR3944" s="76"/>
      <c r="BT3944" s="76"/>
      <c r="BU3944" s="76"/>
      <c r="BW3944" s="76"/>
      <c r="BX3944" s="76"/>
    </row>
    <row r="3945" spans="1:76" ht="12.75" customHeight="1">
      <c r="A3945" s="2"/>
      <c r="B3945" s="2"/>
      <c r="C3945" s="2"/>
      <c r="D3945" s="75"/>
      <c r="F3945" s="76"/>
      <c r="G3945" s="76"/>
      <c r="I3945" s="76"/>
      <c r="J3945" s="76"/>
      <c r="L3945" s="76"/>
      <c r="M3945" s="76"/>
      <c r="O3945" s="76"/>
      <c r="P3945" s="76"/>
      <c r="R3945" s="76"/>
      <c r="S3945" s="76"/>
      <c r="U3945" s="76"/>
      <c r="V3945" s="76"/>
      <c r="X3945" s="76"/>
      <c r="Y3945" s="76"/>
      <c r="AA3945" s="76"/>
      <c r="AB3945" s="76"/>
      <c r="AD3945" s="76"/>
      <c r="AE3945" s="76"/>
      <c r="AG3945" s="76"/>
      <c r="AH3945" s="76"/>
      <c r="AJ3945" s="76"/>
      <c r="AK3945" s="76"/>
      <c r="AM3945" s="76"/>
      <c r="AN3945" s="76"/>
      <c r="AP3945" s="76"/>
      <c r="AQ3945" s="76"/>
      <c r="AS3945" s="76"/>
      <c r="AT3945" s="76"/>
      <c r="AV3945" s="76"/>
      <c r="AW3945" s="76"/>
      <c r="AY3945" s="76"/>
      <c r="AZ3945" s="76"/>
      <c r="BB3945" s="76"/>
      <c r="BC3945" s="76"/>
      <c r="BE3945" s="76"/>
      <c r="BF3945" s="76"/>
      <c r="BH3945" s="76"/>
      <c r="BI3945" s="76"/>
      <c r="BK3945" s="76"/>
      <c r="BL3945" s="76"/>
      <c r="BN3945" s="76"/>
      <c r="BO3945" s="76"/>
      <c r="BQ3945" s="76"/>
      <c r="BR3945" s="76"/>
      <c r="BT3945" s="76"/>
      <c r="BU3945" s="76"/>
      <c r="BW3945" s="76"/>
      <c r="BX3945" s="76"/>
    </row>
    <row r="3946" spans="1:76" ht="12.75" customHeight="1">
      <c r="A3946" s="2"/>
      <c r="B3946" s="2"/>
      <c r="C3946" s="2"/>
      <c r="D3946" s="75"/>
      <c r="F3946" s="76"/>
      <c r="G3946" s="76"/>
      <c r="I3946" s="76"/>
      <c r="J3946" s="76"/>
      <c r="L3946" s="76"/>
      <c r="M3946" s="76"/>
      <c r="O3946" s="76"/>
      <c r="P3946" s="76"/>
      <c r="R3946" s="76"/>
      <c r="S3946" s="76"/>
      <c r="U3946" s="76"/>
      <c r="V3946" s="76"/>
      <c r="X3946" s="76"/>
      <c r="Y3946" s="76"/>
      <c r="AA3946" s="76"/>
      <c r="AB3946" s="76"/>
      <c r="AD3946" s="76"/>
      <c r="AE3946" s="76"/>
      <c r="AG3946" s="76"/>
      <c r="AH3946" s="76"/>
      <c r="AJ3946" s="76"/>
      <c r="AK3946" s="76"/>
      <c r="AM3946" s="76"/>
      <c r="AN3946" s="76"/>
      <c r="AP3946" s="76"/>
      <c r="AQ3946" s="76"/>
      <c r="AS3946" s="76"/>
      <c r="AT3946" s="76"/>
      <c r="AV3946" s="76"/>
      <c r="AW3946" s="76"/>
      <c r="AY3946" s="76"/>
      <c r="AZ3946" s="76"/>
      <c r="BB3946" s="76"/>
      <c r="BC3946" s="76"/>
      <c r="BE3946" s="76"/>
      <c r="BF3946" s="76"/>
      <c r="BH3946" s="76"/>
      <c r="BI3946" s="76"/>
      <c r="BK3946" s="76"/>
      <c r="BL3946" s="76"/>
      <c r="BN3946" s="76"/>
      <c r="BO3946" s="76"/>
      <c r="BQ3946" s="76"/>
      <c r="BR3946" s="76"/>
      <c r="BT3946" s="76"/>
      <c r="BU3946" s="76"/>
      <c r="BW3946" s="76"/>
      <c r="BX3946" s="76"/>
    </row>
    <row r="3947" spans="1:76" ht="12.75" customHeight="1">
      <c r="A3947" s="2"/>
      <c r="B3947" s="2"/>
      <c r="C3947" s="2"/>
      <c r="D3947" s="75"/>
      <c r="F3947" s="76"/>
      <c r="G3947" s="76"/>
      <c r="I3947" s="76"/>
      <c r="J3947" s="76"/>
      <c r="L3947" s="76"/>
      <c r="M3947" s="76"/>
      <c r="O3947" s="76"/>
      <c r="P3947" s="76"/>
      <c r="R3947" s="76"/>
      <c r="S3947" s="76"/>
      <c r="U3947" s="76"/>
      <c r="V3947" s="76"/>
      <c r="X3947" s="76"/>
      <c r="Y3947" s="76"/>
      <c r="AA3947" s="76"/>
      <c r="AB3947" s="76"/>
      <c r="AD3947" s="76"/>
      <c r="AE3947" s="76"/>
      <c r="AG3947" s="76"/>
      <c r="AH3947" s="76"/>
      <c r="AJ3947" s="76"/>
      <c r="AK3947" s="76"/>
      <c r="AM3947" s="76"/>
      <c r="AN3947" s="76"/>
      <c r="AP3947" s="76"/>
      <c r="AQ3947" s="76"/>
      <c r="AS3947" s="76"/>
      <c r="AT3947" s="76"/>
      <c r="AV3947" s="76"/>
      <c r="AW3947" s="76"/>
      <c r="AY3947" s="76"/>
      <c r="AZ3947" s="76"/>
      <c r="BB3947" s="76"/>
      <c r="BC3947" s="76"/>
      <c r="BE3947" s="76"/>
      <c r="BF3947" s="76"/>
      <c r="BH3947" s="76"/>
      <c r="BI3947" s="76"/>
      <c r="BK3947" s="76"/>
      <c r="BL3947" s="76"/>
      <c r="BN3947" s="76"/>
      <c r="BO3947" s="76"/>
      <c r="BQ3947" s="76"/>
      <c r="BR3947" s="76"/>
      <c r="BT3947" s="76"/>
      <c r="BU3947" s="76"/>
      <c r="BW3947" s="76"/>
      <c r="BX3947" s="76"/>
    </row>
    <row r="3948" spans="1:76" ht="12.75" customHeight="1">
      <c r="A3948" s="2"/>
      <c r="B3948" s="2"/>
      <c r="C3948" s="2"/>
      <c r="D3948" s="75"/>
      <c r="F3948" s="76"/>
      <c r="G3948" s="76"/>
      <c r="I3948" s="76"/>
      <c r="J3948" s="76"/>
      <c r="L3948" s="76"/>
      <c r="M3948" s="76"/>
      <c r="O3948" s="76"/>
      <c r="P3948" s="76"/>
      <c r="R3948" s="76"/>
      <c r="S3948" s="76"/>
      <c r="U3948" s="76"/>
      <c r="V3948" s="76"/>
      <c r="X3948" s="76"/>
      <c r="Y3948" s="76"/>
      <c r="AA3948" s="76"/>
      <c r="AB3948" s="76"/>
      <c r="AD3948" s="76"/>
      <c r="AE3948" s="76"/>
      <c r="AG3948" s="76"/>
      <c r="AH3948" s="76"/>
      <c r="AJ3948" s="76"/>
      <c r="AK3948" s="76"/>
      <c r="AM3948" s="76"/>
      <c r="AN3948" s="76"/>
      <c r="AP3948" s="76"/>
      <c r="AQ3948" s="76"/>
      <c r="AS3948" s="76"/>
      <c r="AT3948" s="76"/>
      <c r="AV3948" s="76"/>
      <c r="AW3948" s="76"/>
      <c r="AY3948" s="76"/>
      <c r="AZ3948" s="76"/>
      <c r="BB3948" s="76"/>
      <c r="BC3948" s="76"/>
      <c r="BE3948" s="76"/>
      <c r="BF3948" s="76"/>
      <c r="BH3948" s="76"/>
      <c r="BI3948" s="76"/>
      <c r="BK3948" s="76"/>
      <c r="BL3948" s="76"/>
      <c r="BN3948" s="76"/>
      <c r="BO3948" s="76"/>
      <c r="BQ3948" s="76"/>
      <c r="BR3948" s="76"/>
      <c r="BT3948" s="76"/>
      <c r="BU3948" s="76"/>
      <c r="BW3948" s="76"/>
      <c r="BX3948" s="76"/>
    </row>
    <row r="3949" spans="1:76" ht="12.75" customHeight="1">
      <c r="A3949" s="2"/>
      <c r="B3949" s="2"/>
      <c r="C3949" s="2"/>
      <c r="D3949" s="75"/>
      <c r="F3949" s="76"/>
      <c r="G3949" s="76"/>
      <c r="I3949" s="76"/>
      <c r="J3949" s="76"/>
      <c r="L3949" s="76"/>
      <c r="M3949" s="76"/>
      <c r="O3949" s="76"/>
      <c r="P3949" s="76"/>
      <c r="R3949" s="76"/>
      <c r="S3949" s="76"/>
      <c r="U3949" s="76"/>
      <c r="V3949" s="76"/>
      <c r="X3949" s="76"/>
      <c r="Y3949" s="76"/>
      <c r="AA3949" s="76"/>
      <c r="AB3949" s="76"/>
      <c r="AD3949" s="76"/>
      <c r="AE3949" s="76"/>
      <c r="AG3949" s="76"/>
      <c r="AH3949" s="76"/>
      <c r="AJ3949" s="76"/>
      <c r="AK3949" s="76"/>
      <c r="AM3949" s="76"/>
      <c r="AN3949" s="76"/>
      <c r="AP3949" s="76"/>
      <c r="AQ3949" s="76"/>
      <c r="AS3949" s="76"/>
      <c r="AT3949" s="76"/>
      <c r="AV3949" s="76"/>
      <c r="AW3949" s="76"/>
      <c r="AY3949" s="76"/>
      <c r="AZ3949" s="76"/>
      <c r="BB3949" s="76"/>
      <c r="BC3949" s="76"/>
      <c r="BE3949" s="76"/>
      <c r="BF3949" s="76"/>
      <c r="BH3949" s="76"/>
      <c r="BI3949" s="76"/>
      <c r="BK3949" s="76"/>
      <c r="BL3949" s="76"/>
      <c r="BN3949" s="76"/>
      <c r="BO3949" s="76"/>
      <c r="BQ3949" s="76"/>
      <c r="BR3949" s="76"/>
      <c r="BT3949" s="76"/>
      <c r="BU3949" s="76"/>
      <c r="BW3949" s="76"/>
      <c r="BX3949" s="76"/>
    </row>
    <row r="3950" spans="1:76" ht="12.75" customHeight="1">
      <c r="A3950" s="2"/>
      <c r="B3950" s="2"/>
      <c r="C3950" s="2"/>
      <c r="D3950" s="75"/>
      <c r="F3950" s="76"/>
      <c r="G3950" s="76"/>
      <c r="I3950" s="76"/>
      <c r="J3950" s="76"/>
      <c r="L3950" s="76"/>
      <c r="M3950" s="76"/>
      <c r="O3950" s="76"/>
      <c r="P3950" s="76"/>
      <c r="R3950" s="76"/>
      <c r="S3950" s="76"/>
      <c r="U3950" s="76"/>
      <c r="V3950" s="76"/>
      <c r="X3950" s="76"/>
      <c r="Y3950" s="76"/>
      <c r="AA3950" s="76"/>
      <c r="AB3950" s="76"/>
      <c r="AD3950" s="76"/>
      <c r="AE3950" s="76"/>
      <c r="AG3950" s="76"/>
      <c r="AH3950" s="76"/>
      <c r="AJ3950" s="76"/>
      <c r="AK3950" s="76"/>
      <c r="AM3950" s="76"/>
      <c r="AN3950" s="76"/>
      <c r="AP3950" s="76"/>
      <c r="AQ3950" s="76"/>
      <c r="AS3950" s="76"/>
      <c r="AT3950" s="76"/>
      <c r="AV3950" s="76"/>
      <c r="AW3950" s="76"/>
      <c r="AY3950" s="76"/>
      <c r="AZ3950" s="76"/>
      <c r="BB3950" s="76"/>
      <c r="BC3950" s="76"/>
      <c r="BE3950" s="76"/>
      <c r="BF3950" s="76"/>
      <c r="BH3950" s="76"/>
      <c r="BI3950" s="76"/>
      <c r="BK3950" s="76"/>
      <c r="BL3950" s="76"/>
      <c r="BN3950" s="76"/>
      <c r="BO3950" s="76"/>
      <c r="BQ3950" s="76"/>
      <c r="BR3950" s="76"/>
      <c r="BT3950" s="76"/>
      <c r="BU3950" s="76"/>
      <c r="BW3950" s="76"/>
      <c r="BX3950" s="76"/>
    </row>
    <row r="3951" spans="1:76" ht="12.75" customHeight="1">
      <c r="A3951" s="2"/>
      <c r="B3951" s="2"/>
      <c r="C3951" s="2"/>
      <c r="D3951" s="75"/>
      <c r="F3951" s="76"/>
      <c r="G3951" s="76"/>
      <c r="I3951" s="76"/>
      <c r="J3951" s="76"/>
      <c r="L3951" s="76"/>
      <c r="M3951" s="76"/>
      <c r="O3951" s="76"/>
      <c r="P3951" s="76"/>
      <c r="R3951" s="76"/>
      <c r="S3951" s="76"/>
      <c r="U3951" s="76"/>
      <c r="V3951" s="76"/>
      <c r="X3951" s="76"/>
      <c r="Y3951" s="76"/>
      <c r="AA3951" s="76"/>
      <c r="AB3951" s="76"/>
      <c r="AD3951" s="76"/>
      <c r="AE3951" s="76"/>
      <c r="AG3951" s="76"/>
      <c r="AH3951" s="76"/>
      <c r="AJ3951" s="76"/>
      <c r="AK3951" s="76"/>
      <c r="AM3951" s="76"/>
      <c r="AN3951" s="76"/>
      <c r="AP3951" s="76"/>
      <c r="AQ3951" s="76"/>
      <c r="AS3951" s="76"/>
      <c r="AT3951" s="76"/>
      <c r="AV3951" s="76"/>
      <c r="AW3951" s="76"/>
      <c r="AY3951" s="76"/>
      <c r="AZ3951" s="76"/>
      <c r="BB3951" s="76"/>
      <c r="BC3951" s="76"/>
      <c r="BE3951" s="76"/>
      <c r="BF3951" s="76"/>
      <c r="BH3951" s="76"/>
      <c r="BI3951" s="76"/>
      <c r="BK3951" s="76"/>
      <c r="BL3951" s="76"/>
      <c r="BN3951" s="76"/>
      <c r="BO3951" s="76"/>
      <c r="BQ3951" s="76"/>
      <c r="BR3951" s="76"/>
      <c r="BT3951" s="76"/>
      <c r="BU3951" s="76"/>
      <c r="BW3951" s="76"/>
      <c r="BX3951" s="76"/>
    </row>
    <row r="3952" spans="1:76" ht="12.75" customHeight="1">
      <c r="A3952" s="2"/>
      <c r="B3952" s="2"/>
      <c r="C3952" s="2"/>
      <c r="D3952" s="75"/>
      <c r="F3952" s="76"/>
      <c r="G3952" s="76"/>
      <c r="I3952" s="76"/>
      <c r="J3952" s="76"/>
      <c r="L3952" s="76"/>
      <c r="M3952" s="76"/>
      <c r="O3952" s="76"/>
      <c r="P3952" s="76"/>
      <c r="R3952" s="76"/>
      <c r="S3952" s="76"/>
      <c r="U3952" s="76"/>
      <c r="V3952" s="76"/>
      <c r="X3952" s="76"/>
      <c r="Y3952" s="76"/>
      <c r="AA3952" s="76"/>
      <c r="AB3952" s="76"/>
      <c r="AD3952" s="76"/>
      <c r="AE3952" s="76"/>
      <c r="AG3952" s="76"/>
      <c r="AH3952" s="76"/>
      <c r="AJ3952" s="76"/>
      <c r="AK3952" s="76"/>
      <c r="AM3952" s="76"/>
      <c r="AN3952" s="76"/>
      <c r="AP3952" s="76"/>
      <c r="AQ3952" s="76"/>
      <c r="AS3952" s="76"/>
      <c r="AT3952" s="76"/>
      <c r="AV3952" s="76"/>
      <c r="AW3952" s="76"/>
      <c r="AY3952" s="76"/>
      <c r="AZ3952" s="76"/>
      <c r="BB3952" s="76"/>
      <c r="BC3952" s="76"/>
      <c r="BE3952" s="76"/>
      <c r="BF3952" s="76"/>
      <c r="BH3952" s="76"/>
      <c r="BI3952" s="76"/>
      <c r="BK3952" s="76"/>
      <c r="BL3952" s="76"/>
      <c r="BN3952" s="76"/>
      <c r="BO3952" s="76"/>
      <c r="BQ3952" s="76"/>
      <c r="BR3952" s="76"/>
      <c r="BT3952" s="76"/>
      <c r="BU3952" s="76"/>
      <c r="BW3952" s="76"/>
      <c r="BX3952" s="76"/>
    </row>
    <row r="3953" spans="1:76" ht="12.75" customHeight="1">
      <c r="A3953" s="2"/>
      <c r="B3953" s="2"/>
      <c r="C3953" s="2"/>
      <c r="D3953" s="75"/>
      <c r="F3953" s="76"/>
      <c r="G3953" s="76"/>
      <c r="I3953" s="76"/>
      <c r="J3953" s="76"/>
      <c r="L3953" s="76"/>
      <c r="M3953" s="76"/>
      <c r="O3953" s="76"/>
      <c r="P3953" s="76"/>
      <c r="R3953" s="76"/>
      <c r="S3953" s="76"/>
      <c r="U3953" s="76"/>
      <c r="V3953" s="76"/>
      <c r="X3953" s="76"/>
      <c r="Y3953" s="76"/>
      <c r="AA3953" s="76"/>
      <c r="AB3953" s="76"/>
      <c r="AD3953" s="76"/>
      <c r="AE3953" s="76"/>
      <c r="AG3953" s="76"/>
      <c r="AH3953" s="76"/>
      <c r="AJ3953" s="76"/>
      <c r="AK3953" s="76"/>
      <c r="AM3953" s="76"/>
      <c r="AN3953" s="76"/>
      <c r="AP3953" s="76"/>
      <c r="AQ3953" s="76"/>
      <c r="AS3953" s="76"/>
      <c r="AT3953" s="76"/>
      <c r="AV3953" s="76"/>
      <c r="AW3953" s="76"/>
      <c r="AY3953" s="76"/>
      <c r="AZ3953" s="76"/>
      <c r="BB3953" s="76"/>
      <c r="BC3953" s="76"/>
      <c r="BE3953" s="76"/>
      <c r="BF3953" s="76"/>
      <c r="BH3953" s="76"/>
      <c r="BI3953" s="76"/>
      <c r="BK3953" s="76"/>
      <c r="BL3953" s="76"/>
      <c r="BN3953" s="76"/>
      <c r="BO3953" s="76"/>
      <c r="BQ3953" s="76"/>
      <c r="BR3953" s="76"/>
      <c r="BT3953" s="76"/>
      <c r="BU3953" s="76"/>
      <c r="BW3953" s="76"/>
      <c r="BX3953" s="76"/>
    </row>
    <row r="3954" spans="1:76" ht="12.75" customHeight="1">
      <c r="A3954" s="2"/>
      <c r="B3954" s="2"/>
      <c r="C3954" s="2"/>
      <c r="D3954" s="75"/>
      <c r="F3954" s="76"/>
      <c r="G3954" s="76"/>
      <c r="I3954" s="76"/>
      <c r="J3954" s="76"/>
      <c r="L3954" s="76"/>
      <c r="M3954" s="76"/>
      <c r="O3954" s="76"/>
      <c r="P3954" s="76"/>
      <c r="R3954" s="76"/>
      <c r="S3954" s="76"/>
      <c r="U3954" s="76"/>
      <c r="V3954" s="76"/>
      <c r="X3954" s="76"/>
      <c r="Y3954" s="76"/>
      <c r="AA3954" s="76"/>
      <c r="AB3954" s="76"/>
      <c r="AD3954" s="76"/>
      <c r="AE3954" s="76"/>
      <c r="AG3954" s="76"/>
      <c r="AH3954" s="76"/>
      <c r="AJ3954" s="76"/>
      <c r="AK3954" s="76"/>
      <c r="AM3954" s="76"/>
      <c r="AN3954" s="76"/>
      <c r="AP3954" s="76"/>
      <c r="AQ3954" s="76"/>
      <c r="AS3954" s="76"/>
      <c r="AT3954" s="76"/>
      <c r="AV3954" s="76"/>
      <c r="AW3954" s="76"/>
      <c r="AY3954" s="76"/>
      <c r="AZ3954" s="76"/>
      <c r="BB3954" s="76"/>
      <c r="BC3954" s="76"/>
      <c r="BE3954" s="76"/>
      <c r="BF3954" s="76"/>
      <c r="BH3954" s="76"/>
      <c r="BI3954" s="76"/>
      <c r="BK3954" s="76"/>
      <c r="BL3954" s="76"/>
      <c r="BN3954" s="76"/>
      <c r="BO3954" s="76"/>
      <c r="BQ3954" s="76"/>
      <c r="BR3954" s="76"/>
      <c r="BT3954" s="76"/>
      <c r="BU3954" s="76"/>
      <c r="BW3954" s="76"/>
      <c r="BX3954" s="76"/>
    </row>
    <row r="3955" spans="1:76" ht="12.75" customHeight="1">
      <c r="A3955" s="2"/>
      <c r="B3955" s="2"/>
      <c r="C3955" s="2"/>
      <c r="D3955" s="75"/>
      <c r="F3955" s="76"/>
      <c r="G3955" s="76"/>
      <c r="I3955" s="76"/>
      <c r="J3955" s="76"/>
      <c r="L3955" s="76"/>
      <c r="M3955" s="76"/>
      <c r="O3955" s="76"/>
      <c r="P3955" s="76"/>
      <c r="R3955" s="76"/>
      <c r="S3955" s="76"/>
      <c r="U3955" s="76"/>
      <c r="V3955" s="76"/>
      <c r="X3955" s="76"/>
      <c r="Y3955" s="76"/>
      <c r="AA3955" s="76"/>
      <c r="AB3955" s="76"/>
      <c r="AD3955" s="76"/>
      <c r="AE3955" s="76"/>
      <c r="AG3955" s="76"/>
      <c r="AH3955" s="76"/>
      <c r="AJ3955" s="76"/>
      <c r="AK3955" s="76"/>
      <c r="AM3955" s="76"/>
      <c r="AN3955" s="76"/>
      <c r="AP3955" s="76"/>
      <c r="AQ3955" s="76"/>
      <c r="AS3955" s="76"/>
      <c r="AT3955" s="76"/>
      <c r="AV3955" s="76"/>
      <c r="AW3955" s="76"/>
      <c r="AY3955" s="76"/>
      <c r="AZ3955" s="76"/>
      <c r="BB3955" s="76"/>
      <c r="BC3955" s="76"/>
      <c r="BE3955" s="76"/>
      <c r="BF3955" s="76"/>
      <c r="BH3955" s="76"/>
      <c r="BI3955" s="76"/>
      <c r="BK3955" s="76"/>
      <c r="BL3955" s="76"/>
      <c r="BN3955" s="76"/>
      <c r="BO3955" s="76"/>
      <c r="BQ3955" s="76"/>
      <c r="BR3955" s="76"/>
      <c r="BT3955" s="76"/>
      <c r="BU3955" s="76"/>
      <c r="BW3955" s="76"/>
      <c r="BX3955" s="76"/>
    </row>
    <row r="3956" spans="1:76" ht="12.75" customHeight="1">
      <c r="A3956" s="2"/>
      <c r="B3956" s="2"/>
      <c r="C3956" s="2"/>
      <c r="D3956" s="75"/>
      <c r="F3956" s="76"/>
      <c r="G3956" s="76"/>
      <c r="I3956" s="76"/>
      <c r="J3956" s="76"/>
      <c r="L3956" s="76"/>
      <c r="M3956" s="76"/>
      <c r="O3956" s="76"/>
      <c r="P3956" s="76"/>
      <c r="R3956" s="76"/>
      <c r="S3956" s="76"/>
      <c r="U3956" s="76"/>
      <c r="V3956" s="76"/>
      <c r="X3956" s="76"/>
      <c r="Y3956" s="76"/>
      <c r="AA3956" s="76"/>
      <c r="AB3956" s="76"/>
      <c r="AD3956" s="76"/>
      <c r="AE3956" s="76"/>
      <c r="AG3956" s="76"/>
      <c r="AH3956" s="76"/>
      <c r="AJ3956" s="76"/>
      <c r="AK3956" s="76"/>
      <c r="AM3956" s="76"/>
      <c r="AN3956" s="76"/>
      <c r="AP3956" s="76"/>
      <c r="AQ3956" s="76"/>
      <c r="AS3956" s="76"/>
      <c r="AT3956" s="76"/>
      <c r="AV3956" s="76"/>
      <c r="AW3956" s="76"/>
      <c r="AY3956" s="76"/>
      <c r="AZ3956" s="76"/>
      <c r="BB3956" s="76"/>
      <c r="BC3956" s="76"/>
      <c r="BE3956" s="76"/>
      <c r="BF3956" s="76"/>
      <c r="BH3956" s="76"/>
      <c r="BI3956" s="76"/>
      <c r="BK3956" s="76"/>
      <c r="BL3956" s="76"/>
      <c r="BN3956" s="76"/>
      <c r="BO3956" s="76"/>
      <c r="BQ3956" s="76"/>
      <c r="BR3956" s="76"/>
      <c r="BT3956" s="76"/>
      <c r="BU3956" s="76"/>
      <c r="BW3956" s="76"/>
      <c r="BX3956" s="76"/>
    </row>
    <row r="3957" spans="1:76" ht="12.75" customHeight="1">
      <c r="A3957" s="2"/>
      <c r="B3957" s="2"/>
      <c r="C3957" s="2"/>
      <c r="D3957" s="75"/>
      <c r="F3957" s="76"/>
      <c r="G3957" s="76"/>
      <c r="I3957" s="76"/>
      <c r="J3957" s="76"/>
      <c r="L3957" s="76"/>
      <c r="M3957" s="76"/>
      <c r="O3957" s="76"/>
      <c r="P3957" s="76"/>
      <c r="R3957" s="76"/>
      <c r="S3957" s="76"/>
      <c r="U3957" s="76"/>
      <c r="V3957" s="76"/>
      <c r="X3957" s="76"/>
      <c r="Y3957" s="76"/>
      <c r="AA3957" s="76"/>
      <c r="AB3957" s="76"/>
      <c r="AD3957" s="76"/>
      <c r="AE3957" s="76"/>
      <c r="AG3957" s="76"/>
      <c r="AH3957" s="76"/>
      <c r="AJ3957" s="76"/>
      <c r="AK3957" s="76"/>
      <c r="AM3957" s="76"/>
      <c r="AN3957" s="76"/>
      <c r="AP3957" s="76"/>
      <c r="AQ3957" s="76"/>
      <c r="AS3957" s="76"/>
      <c r="AT3957" s="76"/>
      <c r="AV3957" s="76"/>
      <c r="AW3957" s="76"/>
      <c r="AY3957" s="76"/>
      <c r="AZ3957" s="76"/>
      <c r="BB3957" s="76"/>
      <c r="BC3957" s="76"/>
      <c r="BE3957" s="76"/>
      <c r="BF3957" s="76"/>
      <c r="BH3957" s="76"/>
      <c r="BI3957" s="76"/>
      <c r="BK3957" s="76"/>
      <c r="BL3957" s="76"/>
      <c r="BN3957" s="76"/>
      <c r="BO3957" s="76"/>
      <c r="BQ3957" s="76"/>
      <c r="BR3957" s="76"/>
      <c r="BT3957" s="76"/>
      <c r="BU3957" s="76"/>
      <c r="BW3957" s="76"/>
      <c r="BX3957" s="76"/>
    </row>
    <row r="3958" spans="1:76" ht="12.75" customHeight="1">
      <c r="A3958" s="2"/>
      <c r="B3958" s="2"/>
      <c r="C3958" s="2"/>
      <c r="D3958" s="75"/>
      <c r="F3958" s="76"/>
      <c r="G3958" s="76"/>
      <c r="I3958" s="76"/>
      <c r="J3958" s="76"/>
      <c r="L3958" s="76"/>
      <c r="M3958" s="76"/>
      <c r="O3958" s="76"/>
      <c r="P3958" s="76"/>
      <c r="R3958" s="76"/>
      <c r="S3958" s="76"/>
      <c r="U3958" s="76"/>
      <c r="V3958" s="76"/>
      <c r="X3958" s="76"/>
      <c r="Y3958" s="76"/>
      <c r="AA3958" s="76"/>
      <c r="AB3958" s="76"/>
      <c r="AD3958" s="76"/>
      <c r="AE3958" s="76"/>
      <c r="AG3958" s="76"/>
      <c r="AH3958" s="76"/>
      <c r="AJ3958" s="76"/>
      <c r="AK3958" s="76"/>
      <c r="AM3958" s="76"/>
      <c r="AN3958" s="76"/>
      <c r="AP3958" s="76"/>
      <c r="AQ3958" s="76"/>
      <c r="AS3958" s="76"/>
      <c r="AT3958" s="76"/>
      <c r="AV3958" s="76"/>
      <c r="AW3958" s="76"/>
      <c r="AY3958" s="76"/>
      <c r="AZ3958" s="76"/>
      <c r="BB3958" s="76"/>
      <c r="BC3958" s="76"/>
      <c r="BE3958" s="76"/>
      <c r="BF3958" s="76"/>
      <c r="BH3958" s="76"/>
      <c r="BI3958" s="76"/>
      <c r="BK3958" s="76"/>
      <c r="BL3958" s="76"/>
      <c r="BN3958" s="76"/>
      <c r="BO3958" s="76"/>
      <c r="BQ3958" s="76"/>
      <c r="BR3958" s="76"/>
      <c r="BT3958" s="76"/>
      <c r="BU3958" s="76"/>
      <c r="BW3958" s="76"/>
      <c r="BX3958" s="76"/>
    </row>
    <row r="3959" spans="1:76" ht="12.75" customHeight="1">
      <c r="A3959" s="2"/>
      <c r="B3959" s="2"/>
      <c r="C3959" s="2"/>
      <c r="D3959" s="75"/>
      <c r="F3959" s="76"/>
      <c r="G3959" s="76"/>
      <c r="I3959" s="76"/>
      <c r="J3959" s="76"/>
      <c r="L3959" s="76"/>
      <c r="M3959" s="76"/>
      <c r="O3959" s="76"/>
      <c r="P3959" s="76"/>
      <c r="R3959" s="76"/>
      <c r="S3959" s="76"/>
      <c r="U3959" s="76"/>
      <c r="V3959" s="76"/>
      <c r="X3959" s="76"/>
      <c r="Y3959" s="76"/>
      <c r="AA3959" s="76"/>
      <c r="AB3959" s="76"/>
      <c r="AD3959" s="76"/>
      <c r="AE3959" s="76"/>
      <c r="AG3959" s="76"/>
      <c r="AH3959" s="76"/>
      <c r="AJ3959" s="76"/>
      <c r="AK3959" s="76"/>
      <c r="AM3959" s="76"/>
      <c r="AN3959" s="76"/>
      <c r="AP3959" s="76"/>
      <c r="AQ3959" s="76"/>
      <c r="AS3959" s="76"/>
      <c r="AT3959" s="76"/>
      <c r="AV3959" s="76"/>
      <c r="AW3959" s="76"/>
      <c r="AY3959" s="76"/>
      <c r="AZ3959" s="76"/>
      <c r="BB3959" s="76"/>
      <c r="BC3959" s="76"/>
      <c r="BE3959" s="76"/>
      <c r="BF3959" s="76"/>
      <c r="BH3959" s="76"/>
      <c r="BI3959" s="76"/>
      <c r="BK3959" s="76"/>
      <c r="BL3959" s="76"/>
      <c r="BN3959" s="76"/>
      <c r="BO3959" s="76"/>
      <c r="BQ3959" s="76"/>
      <c r="BR3959" s="76"/>
      <c r="BT3959" s="76"/>
      <c r="BU3959" s="76"/>
      <c r="BW3959" s="76"/>
      <c r="BX3959" s="76"/>
    </row>
    <row r="3960" spans="1:76" ht="12.75" customHeight="1">
      <c r="A3960" s="2"/>
      <c r="B3960" s="2"/>
      <c r="C3960" s="2"/>
      <c r="D3960" s="75"/>
      <c r="F3960" s="76"/>
      <c r="G3960" s="76"/>
      <c r="I3960" s="76"/>
      <c r="J3960" s="76"/>
      <c r="L3960" s="76"/>
      <c r="M3960" s="76"/>
      <c r="O3960" s="76"/>
      <c r="P3960" s="76"/>
      <c r="R3960" s="76"/>
      <c r="S3960" s="76"/>
      <c r="U3960" s="76"/>
      <c r="V3960" s="76"/>
      <c r="X3960" s="76"/>
      <c r="Y3960" s="76"/>
      <c r="AA3960" s="76"/>
      <c r="AB3960" s="76"/>
      <c r="AD3960" s="76"/>
      <c r="AE3960" s="76"/>
      <c r="AG3960" s="76"/>
      <c r="AH3960" s="76"/>
      <c r="AJ3960" s="76"/>
      <c r="AK3960" s="76"/>
      <c r="AM3960" s="76"/>
      <c r="AN3960" s="76"/>
      <c r="AP3960" s="76"/>
      <c r="AQ3960" s="76"/>
      <c r="AS3960" s="76"/>
      <c r="AT3960" s="76"/>
      <c r="AV3960" s="76"/>
      <c r="AW3960" s="76"/>
      <c r="AY3960" s="76"/>
      <c r="AZ3960" s="76"/>
      <c r="BB3960" s="76"/>
      <c r="BC3960" s="76"/>
      <c r="BE3960" s="76"/>
      <c r="BF3960" s="76"/>
      <c r="BH3960" s="76"/>
      <c r="BI3960" s="76"/>
      <c r="BK3960" s="76"/>
      <c r="BL3960" s="76"/>
      <c r="BN3960" s="76"/>
      <c r="BO3960" s="76"/>
      <c r="BQ3960" s="76"/>
      <c r="BR3960" s="76"/>
      <c r="BT3960" s="76"/>
      <c r="BU3960" s="76"/>
      <c r="BW3960" s="76"/>
      <c r="BX3960" s="76"/>
    </row>
    <row r="3961" spans="1:76" ht="12.75" customHeight="1">
      <c r="A3961" s="2"/>
      <c r="B3961" s="2"/>
      <c r="C3961" s="2"/>
      <c r="D3961" s="75"/>
      <c r="F3961" s="76"/>
      <c r="G3961" s="76"/>
      <c r="I3961" s="76"/>
      <c r="J3961" s="76"/>
      <c r="L3961" s="76"/>
      <c r="M3961" s="76"/>
      <c r="O3961" s="76"/>
      <c r="P3961" s="76"/>
      <c r="R3961" s="76"/>
      <c r="S3961" s="76"/>
      <c r="U3961" s="76"/>
      <c r="V3961" s="76"/>
      <c r="X3961" s="76"/>
      <c r="Y3961" s="76"/>
      <c r="AA3961" s="76"/>
      <c r="AB3961" s="76"/>
      <c r="AD3961" s="76"/>
      <c r="AE3961" s="76"/>
      <c r="AG3961" s="76"/>
      <c r="AH3961" s="76"/>
      <c r="AJ3961" s="76"/>
      <c r="AK3961" s="76"/>
      <c r="AM3961" s="76"/>
      <c r="AN3961" s="76"/>
      <c r="AP3961" s="76"/>
      <c r="AQ3961" s="76"/>
      <c r="AS3961" s="76"/>
      <c r="AT3961" s="76"/>
      <c r="AV3961" s="76"/>
      <c r="AW3961" s="76"/>
      <c r="AY3961" s="76"/>
      <c r="AZ3961" s="76"/>
      <c r="BB3961" s="76"/>
      <c r="BC3961" s="76"/>
      <c r="BE3961" s="76"/>
      <c r="BF3961" s="76"/>
      <c r="BH3961" s="76"/>
      <c r="BI3961" s="76"/>
      <c r="BK3961" s="76"/>
      <c r="BL3961" s="76"/>
      <c r="BN3961" s="76"/>
      <c r="BO3961" s="76"/>
      <c r="BQ3961" s="76"/>
      <c r="BR3961" s="76"/>
      <c r="BT3961" s="76"/>
      <c r="BU3961" s="76"/>
      <c r="BW3961" s="76"/>
      <c r="BX3961" s="76"/>
    </row>
    <row r="3962" spans="1:76" ht="12.75" customHeight="1">
      <c r="A3962" s="2"/>
      <c r="B3962" s="2"/>
      <c r="C3962" s="2"/>
      <c r="D3962" s="75"/>
      <c r="F3962" s="76"/>
      <c r="G3962" s="76"/>
      <c r="I3962" s="76"/>
      <c r="J3962" s="76"/>
      <c r="L3962" s="76"/>
      <c r="M3962" s="76"/>
      <c r="O3962" s="76"/>
      <c r="P3962" s="76"/>
      <c r="R3962" s="76"/>
      <c r="S3962" s="76"/>
      <c r="U3962" s="76"/>
      <c r="V3962" s="76"/>
      <c r="X3962" s="76"/>
      <c r="Y3962" s="76"/>
      <c r="AA3962" s="76"/>
      <c r="AB3962" s="76"/>
      <c r="AD3962" s="76"/>
      <c r="AE3962" s="76"/>
      <c r="AG3962" s="76"/>
      <c r="AH3962" s="76"/>
      <c r="AJ3962" s="76"/>
      <c r="AK3962" s="76"/>
      <c r="AM3962" s="76"/>
      <c r="AN3962" s="76"/>
      <c r="AP3962" s="76"/>
      <c r="AQ3962" s="76"/>
      <c r="AS3962" s="76"/>
      <c r="AT3962" s="76"/>
      <c r="AV3962" s="76"/>
      <c r="AW3962" s="76"/>
      <c r="AY3962" s="76"/>
      <c r="AZ3962" s="76"/>
      <c r="BB3962" s="76"/>
      <c r="BC3962" s="76"/>
      <c r="BE3962" s="76"/>
      <c r="BF3962" s="76"/>
      <c r="BH3962" s="76"/>
      <c r="BI3962" s="76"/>
      <c r="BK3962" s="76"/>
      <c r="BL3962" s="76"/>
      <c r="BN3962" s="76"/>
      <c r="BO3962" s="76"/>
      <c r="BQ3962" s="76"/>
      <c r="BR3962" s="76"/>
      <c r="BT3962" s="76"/>
      <c r="BU3962" s="76"/>
      <c r="BW3962" s="76"/>
      <c r="BX3962" s="76"/>
    </row>
    <row r="3963" spans="1:76" ht="12.75" customHeight="1">
      <c r="A3963" s="2"/>
      <c r="B3963" s="2"/>
      <c r="C3963" s="2"/>
      <c r="D3963" s="75"/>
      <c r="F3963" s="76"/>
      <c r="G3963" s="76"/>
      <c r="I3963" s="76"/>
      <c r="J3963" s="76"/>
      <c r="L3963" s="76"/>
      <c r="M3963" s="76"/>
      <c r="O3963" s="76"/>
      <c r="P3963" s="76"/>
      <c r="R3963" s="76"/>
      <c r="S3963" s="76"/>
      <c r="U3963" s="76"/>
      <c r="V3963" s="76"/>
      <c r="X3963" s="76"/>
      <c r="Y3963" s="76"/>
      <c r="AA3963" s="76"/>
      <c r="AB3963" s="76"/>
      <c r="AD3963" s="76"/>
      <c r="AE3963" s="76"/>
      <c r="AG3963" s="76"/>
      <c r="AH3963" s="76"/>
      <c r="AJ3963" s="76"/>
      <c r="AK3963" s="76"/>
      <c r="AM3963" s="76"/>
      <c r="AN3963" s="76"/>
      <c r="AP3963" s="76"/>
      <c r="AQ3963" s="76"/>
      <c r="AS3963" s="76"/>
      <c r="AT3963" s="76"/>
      <c r="AV3963" s="76"/>
      <c r="AW3963" s="76"/>
      <c r="AY3963" s="76"/>
      <c r="AZ3963" s="76"/>
      <c r="BB3963" s="76"/>
      <c r="BC3963" s="76"/>
      <c r="BE3963" s="76"/>
      <c r="BF3963" s="76"/>
      <c r="BH3963" s="76"/>
      <c r="BI3963" s="76"/>
      <c r="BK3963" s="76"/>
      <c r="BL3963" s="76"/>
      <c r="BN3963" s="76"/>
      <c r="BO3963" s="76"/>
      <c r="BQ3963" s="76"/>
      <c r="BR3963" s="76"/>
      <c r="BT3963" s="76"/>
      <c r="BU3963" s="76"/>
      <c r="BW3963" s="76"/>
      <c r="BX3963" s="76"/>
    </row>
    <row r="3964" spans="1:76" ht="12.75" customHeight="1">
      <c r="A3964" s="2"/>
      <c r="B3964" s="2"/>
      <c r="C3964" s="2"/>
      <c r="D3964" s="75"/>
      <c r="F3964" s="76"/>
      <c r="G3964" s="76"/>
      <c r="I3964" s="76"/>
      <c r="J3964" s="76"/>
      <c r="L3964" s="76"/>
      <c r="M3964" s="76"/>
      <c r="O3964" s="76"/>
      <c r="P3964" s="76"/>
      <c r="R3964" s="76"/>
      <c r="S3964" s="76"/>
      <c r="U3964" s="76"/>
      <c r="V3964" s="76"/>
      <c r="X3964" s="76"/>
      <c r="Y3964" s="76"/>
      <c r="AA3964" s="76"/>
      <c r="AB3964" s="76"/>
      <c r="AD3964" s="76"/>
      <c r="AE3964" s="76"/>
      <c r="AG3964" s="76"/>
      <c r="AH3964" s="76"/>
      <c r="AJ3964" s="76"/>
      <c r="AK3964" s="76"/>
      <c r="AM3964" s="76"/>
      <c r="AN3964" s="76"/>
      <c r="AP3964" s="76"/>
      <c r="AQ3964" s="76"/>
      <c r="AS3964" s="76"/>
      <c r="AT3964" s="76"/>
      <c r="AV3964" s="76"/>
      <c r="AW3964" s="76"/>
      <c r="AY3964" s="76"/>
      <c r="AZ3964" s="76"/>
      <c r="BB3964" s="76"/>
      <c r="BC3964" s="76"/>
      <c r="BE3964" s="76"/>
      <c r="BF3964" s="76"/>
      <c r="BH3964" s="76"/>
      <c r="BI3964" s="76"/>
      <c r="BK3964" s="76"/>
      <c r="BL3964" s="76"/>
      <c r="BN3964" s="76"/>
      <c r="BO3964" s="76"/>
      <c r="BQ3964" s="76"/>
      <c r="BR3964" s="76"/>
      <c r="BT3964" s="76"/>
      <c r="BU3964" s="76"/>
      <c r="BW3964" s="76"/>
      <c r="BX3964" s="76"/>
    </row>
    <row r="3965" spans="1:76" ht="12.75" customHeight="1">
      <c r="A3965" s="2"/>
      <c r="B3965" s="2"/>
      <c r="C3965" s="2"/>
      <c r="D3965" s="75"/>
      <c r="F3965" s="76"/>
      <c r="G3965" s="76"/>
      <c r="I3965" s="76"/>
      <c r="J3965" s="76"/>
      <c r="L3965" s="76"/>
      <c r="M3965" s="76"/>
      <c r="O3965" s="76"/>
      <c r="P3965" s="76"/>
      <c r="R3965" s="76"/>
      <c r="S3965" s="76"/>
      <c r="U3965" s="76"/>
      <c r="V3965" s="76"/>
      <c r="X3965" s="76"/>
      <c r="Y3965" s="76"/>
      <c r="AA3965" s="76"/>
      <c r="AB3965" s="76"/>
      <c r="AD3965" s="76"/>
      <c r="AE3965" s="76"/>
      <c r="AG3965" s="76"/>
      <c r="AH3965" s="76"/>
      <c r="AJ3965" s="76"/>
      <c r="AK3965" s="76"/>
      <c r="AM3965" s="76"/>
      <c r="AN3965" s="76"/>
      <c r="AP3965" s="76"/>
      <c r="AQ3965" s="76"/>
      <c r="AS3965" s="76"/>
      <c r="AT3965" s="76"/>
      <c r="AV3965" s="76"/>
      <c r="AW3965" s="76"/>
      <c r="AY3965" s="76"/>
      <c r="AZ3965" s="76"/>
      <c r="BB3965" s="76"/>
      <c r="BC3965" s="76"/>
      <c r="BE3965" s="76"/>
      <c r="BF3965" s="76"/>
      <c r="BH3965" s="76"/>
      <c r="BI3965" s="76"/>
      <c r="BK3965" s="76"/>
      <c r="BL3965" s="76"/>
      <c r="BN3965" s="76"/>
      <c r="BO3965" s="76"/>
      <c r="BQ3965" s="76"/>
      <c r="BR3965" s="76"/>
      <c r="BT3965" s="76"/>
      <c r="BU3965" s="76"/>
      <c r="BW3965" s="76"/>
      <c r="BX3965" s="76"/>
    </row>
    <row r="3966" spans="1:76" ht="12.75" customHeight="1">
      <c r="A3966" s="2"/>
      <c r="B3966" s="2"/>
      <c r="C3966" s="2"/>
      <c r="D3966" s="75"/>
      <c r="F3966" s="76"/>
      <c r="G3966" s="76"/>
      <c r="I3966" s="76"/>
      <c r="J3966" s="76"/>
      <c r="L3966" s="76"/>
      <c r="M3966" s="76"/>
      <c r="O3966" s="76"/>
      <c r="P3966" s="76"/>
      <c r="R3966" s="76"/>
      <c r="S3966" s="76"/>
      <c r="U3966" s="76"/>
      <c r="V3966" s="76"/>
      <c r="X3966" s="76"/>
      <c r="Y3966" s="76"/>
      <c r="AA3966" s="76"/>
      <c r="AB3966" s="76"/>
      <c r="AD3966" s="76"/>
      <c r="AE3966" s="76"/>
      <c r="AG3966" s="76"/>
      <c r="AH3966" s="76"/>
      <c r="AJ3966" s="76"/>
      <c r="AK3966" s="76"/>
      <c r="AM3966" s="76"/>
      <c r="AN3966" s="76"/>
      <c r="AP3966" s="76"/>
      <c r="AQ3966" s="76"/>
      <c r="AS3966" s="76"/>
      <c r="AT3966" s="76"/>
      <c r="AV3966" s="76"/>
      <c r="AW3966" s="76"/>
      <c r="AY3966" s="76"/>
      <c r="AZ3966" s="76"/>
      <c r="BB3966" s="76"/>
      <c r="BC3966" s="76"/>
      <c r="BE3966" s="76"/>
      <c r="BF3966" s="76"/>
      <c r="BH3966" s="76"/>
      <c r="BI3966" s="76"/>
      <c r="BK3966" s="76"/>
      <c r="BL3966" s="76"/>
      <c r="BN3966" s="76"/>
      <c r="BO3966" s="76"/>
      <c r="BQ3966" s="76"/>
      <c r="BR3966" s="76"/>
      <c r="BT3966" s="76"/>
      <c r="BU3966" s="76"/>
      <c r="BW3966" s="76"/>
      <c r="BX3966" s="76"/>
    </row>
    <row r="3967" spans="1:76" ht="12.75" customHeight="1">
      <c r="A3967" s="2"/>
      <c r="B3967" s="2"/>
      <c r="C3967" s="2"/>
      <c r="D3967" s="75"/>
      <c r="F3967" s="76"/>
      <c r="G3967" s="76"/>
      <c r="I3967" s="76"/>
      <c r="J3967" s="76"/>
      <c r="L3967" s="76"/>
      <c r="M3967" s="76"/>
      <c r="O3967" s="76"/>
      <c r="P3967" s="76"/>
      <c r="R3967" s="76"/>
      <c r="S3967" s="76"/>
      <c r="U3967" s="76"/>
      <c r="V3967" s="76"/>
      <c r="X3967" s="76"/>
      <c r="Y3967" s="76"/>
      <c r="AA3967" s="76"/>
      <c r="AB3967" s="76"/>
      <c r="AD3967" s="76"/>
      <c r="AE3967" s="76"/>
      <c r="AG3967" s="76"/>
      <c r="AH3967" s="76"/>
      <c r="AJ3967" s="76"/>
      <c r="AK3967" s="76"/>
      <c r="AM3967" s="76"/>
      <c r="AN3967" s="76"/>
      <c r="AP3967" s="76"/>
      <c r="AQ3967" s="76"/>
      <c r="AS3967" s="76"/>
      <c r="AT3967" s="76"/>
      <c r="AV3967" s="76"/>
      <c r="AW3967" s="76"/>
      <c r="AY3967" s="76"/>
      <c r="AZ3967" s="76"/>
      <c r="BB3967" s="76"/>
      <c r="BC3967" s="76"/>
      <c r="BE3967" s="76"/>
      <c r="BF3967" s="76"/>
      <c r="BH3967" s="76"/>
      <c r="BI3967" s="76"/>
      <c r="BK3967" s="76"/>
      <c r="BL3967" s="76"/>
      <c r="BN3967" s="76"/>
      <c r="BO3967" s="76"/>
      <c r="BQ3967" s="76"/>
      <c r="BR3967" s="76"/>
      <c r="BT3967" s="76"/>
      <c r="BU3967" s="76"/>
      <c r="BW3967" s="76"/>
      <c r="BX3967" s="76"/>
    </row>
    <row r="3968" spans="1:76" ht="12.75" customHeight="1">
      <c r="A3968" s="2"/>
      <c r="B3968" s="2"/>
      <c r="C3968" s="2"/>
      <c r="D3968" s="75"/>
      <c r="F3968" s="76"/>
      <c r="G3968" s="76"/>
      <c r="I3968" s="76"/>
      <c r="J3968" s="76"/>
      <c r="L3968" s="76"/>
      <c r="M3968" s="76"/>
      <c r="O3968" s="76"/>
      <c r="P3968" s="76"/>
      <c r="R3968" s="76"/>
      <c r="S3968" s="76"/>
      <c r="U3968" s="76"/>
      <c r="V3968" s="76"/>
      <c r="X3968" s="76"/>
      <c r="Y3968" s="76"/>
      <c r="AA3968" s="76"/>
      <c r="AB3968" s="76"/>
      <c r="AD3968" s="76"/>
      <c r="AE3968" s="76"/>
      <c r="AG3968" s="76"/>
      <c r="AH3968" s="76"/>
      <c r="AJ3968" s="76"/>
      <c r="AK3968" s="76"/>
      <c r="AM3968" s="76"/>
      <c r="AN3968" s="76"/>
      <c r="AP3968" s="76"/>
      <c r="AQ3968" s="76"/>
      <c r="AS3968" s="76"/>
      <c r="AT3968" s="76"/>
      <c r="AV3968" s="76"/>
      <c r="AW3968" s="76"/>
      <c r="AY3968" s="76"/>
      <c r="AZ3968" s="76"/>
      <c r="BB3968" s="76"/>
      <c r="BC3968" s="76"/>
      <c r="BE3968" s="76"/>
      <c r="BF3968" s="76"/>
      <c r="BH3968" s="76"/>
      <c r="BI3968" s="76"/>
      <c r="BK3968" s="76"/>
      <c r="BL3968" s="76"/>
      <c r="BN3968" s="76"/>
      <c r="BO3968" s="76"/>
      <c r="BQ3968" s="76"/>
      <c r="BR3968" s="76"/>
      <c r="BT3968" s="76"/>
      <c r="BU3968" s="76"/>
      <c r="BW3968" s="76"/>
      <c r="BX3968" s="76"/>
    </row>
    <row r="3969" spans="1:76" ht="12.75" customHeight="1">
      <c r="A3969" s="2"/>
      <c r="B3969" s="2"/>
      <c r="C3969" s="2"/>
      <c r="D3969" s="75"/>
      <c r="F3969" s="76"/>
      <c r="G3969" s="76"/>
      <c r="I3969" s="76"/>
      <c r="J3969" s="76"/>
      <c r="L3969" s="76"/>
      <c r="M3969" s="76"/>
      <c r="O3969" s="76"/>
      <c r="P3969" s="76"/>
      <c r="R3969" s="76"/>
      <c r="S3969" s="76"/>
      <c r="U3969" s="76"/>
      <c r="V3969" s="76"/>
      <c r="X3969" s="76"/>
      <c r="Y3969" s="76"/>
      <c r="AA3969" s="76"/>
      <c r="AB3969" s="76"/>
      <c r="AD3969" s="76"/>
      <c r="AE3969" s="76"/>
      <c r="AG3969" s="76"/>
      <c r="AH3969" s="76"/>
      <c r="AJ3969" s="76"/>
      <c r="AK3969" s="76"/>
      <c r="AM3969" s="76"/>
      <c r="AN3969" s="76"/>
      <c r="AP3969" s="76"/>
      <c r="AQ3969" s="76"/>
      <c r="AS3969" s="76"/>
      <c r="AT3969" s="76"/>
      <c r="AV3969" s="76"/>
      <c r="AW3969" s="76"/>
      <c r="AY3969" s="76"/>
      <c r="AZ3969" s="76"/>
      <c r="BB3969" s="76"/>
      <c r="BC3969" s="76"/>
      <c r="BE3969" s="76"/>
      <c r="BF3969" s="76"/>
      <c r="BH3969" s="76"/>
      <c r="BI3969" s="76"/>
      <c r="BK3969" s="76"/>
      <c r="BL3969" s="76"/>
      <c r="BN3969" s="76"/>
      <c r="BO3969" s="76"/>
      <c r="BQ3969" s="76"/>
      <c r="BR3969" s="76"/>
      <c r="BT3969" s="76"/>
      <c r="BU3969" s="76"/>
      <c r="BW3969" s="76"/>
      <c r="BX3969" s="76"/>
    </row>
    <row r="3970" spans="1:76" ht="12.75" customHeight="1">
      <c r="A3970" s="2"/>
      <c r="B3970" s="2"/>
      <c r="C3970" s="2"/>
      <c r="D3970" s="75"/>
      <c r="F3970" s="76"/>
      <c r="G3970" s="76"/>
      <c r="I3970" s="76"/>
      <c r="J3970" s="76"/>
      <c r="L3970" s="76"/>
      <c r="M3970" s="76"/>
      <c r="O3970" s="76"/>
      <c r="P3970" s="76"/>
      <c r="R3970" s="76"/>
      <c r="S3970" s="76"/>
      <c r="U3970" s="76"/>
      <c r="V3970" s="76"/>
      <c r="X3970" s="76"/>
      <c r="Y3970" s="76"/>
      <c r="AA3970" s="76"/>
      <c r="AB3970" s="76"/>
      <c r="AD3970" s="76"/>
      <c r="AE3970" s="76"/>
      <c r="AG3970" s="76"/>
      <c r="AH3970" s="76"/>
      <c r="AJ3970" s="76"/>
      <c r="AK3970" s="76"/>
      <c r="AM3970" s="76"/>
      <c r="AN3970" s="76"/>
      <c r="AP3970" s="76"/>
      <c r="AQ3970" s="76"/>
      <c r="AS3970" s="76"/>
      <c r="AT3970" s="76"/>
      <c r="AV3970" s="76"/>
      <c r="AW3970" s="76"/>
      <c r="AY3970" s="76"/>
      <c r="AZ3970" s="76"/>
      <c r="BB3970" s="76"/>
      <c r="BC3970" s="76"/>
      <c r="BE3970" s="76"/>
      <c r="BF3970" s="76"/>
      <c r="BH3970" s="76"/>
      <c r="BI3970" s="76"/>
      <c r="BK3970" s="76"/>
      <c r="BL3970" s="76"/>
      <c r="BN3970" s="76"/>
      <c r="BO3970" s="76"/>
      <c r="BQ3970" s="76"/>
      <c r="BR3970" s="76"/>
      <c r="BT3970" s="76"/>
      <c r="BU3970" s="76"/>
      <c r="BW3970" s="76"/>
      <c r="BX3970" s="76"/>
    </row>
    <row r="3971" spans="1:76" ht="12.75" customHeight="1">
      <c r="A3971" s="2"/>
      <c r="B3971" s="2"/>
      <c r="C3971" s="2"/>
      <c r="D3971" s="75"/>
      <c r="F3971" s="76"/>
      <c r="G3971" s="76"/>
      <c r="I3971" s="76"/>
      <c r="J3971" s="76"/>
      <c r="L3971" s="76"/>
      <c r="M3971" s="76"/>
      <c r="O3971" s="76"/>
      <c r="P3971" s="76"/>
      <c r="R3971" s="76"/>
      <c r="S3971" s="76"/>
      <c r="U3971" s="76"/>
      <c r="V3971" s="76"/>
      <c r="X3971" s="76"/>
      <c r="Y3971" s="76"/>
      <c r="AA3971" s="76"/>
      <c r="AB3971" s="76"/>
      <c r="AD3971" s="76"/>
      <c r="AE3971" s="76"/>
      <c r="AG3971" s="76"/>
      <c r="AH3971" s="76"/>
      <c r="AJ3971" s="76"/>
      <c r="AK3971" s="76"/>
      <c r="AM3971" s="76"/>
      <c r="AN3971" s="76"/>
      <c r="AP3971" s="76"/>
      <c r="AQ3971" s="76"/>
      <c r="AS3971" s="76"/>
      <c r="AT3971" s="76"/>
      <c r="AV3971" s="76"/>
      <c r="AW3971" s="76"/>
      <c r="AY3971" s="76"/>
      <c r="AZ3971" s="76"/>
      <c r="BB3971" s="76"/>
      <c r="BC3971" s="76"/>
      <c r="BE3971" s="76"/>
      <c r="BF3971" s="76"/>
      <c r="BH3971" s="76"/>
      <c r="BI3971" s="76"/>
      <c r="BK3971" s="76"/>
      <c r="BL3971" s="76"/>
      <c r="BN3971" s="76"/>
      <c r="BO3971" s="76"/>
      <c r="BQ3971" s="76"/>
      <c r="BR3971" s="76"/>
      <c r="BT3971" s="76"/>
      <c r="BU3971" s="76"/>
      <c r="BW3971" s="76"/>
      <c r="BX3971" s="76"/>
    </row>
    <row r="3972" spans="1:76" ht="12.75" customHeight="1">
      <c r="A3972" s="2"/>
      <c r="B3972" s="2"/>
      <c r="C3972" s="2"/>
      <c r="D3972" s="75"/>
      <c r="F3972" s="76"/>
      <c r="G3972" s="76"/>
      <c r="I3972" s="76"/>
      <c r="J3972" s="76"/>
      <c r="L3972" s="76"/>
      <c r="M3972" s="76"/>
      <c r="O3972" s="76"/>
      <c r="P3972" s="76"/>
      <c r="R3972" s="76"/>
      <c r="S3972" s="76"/>
      <c r="U3972" s="76"/>
      <c r="V3972" s="76"/>
      <c r="X3972" s="76"/>
      <c r="Y3972" s="76"/>
      <c r="AA3972" s="76"/>
      <c r="AB3972" s="76"/>
      <c r="AD3972" s="76"/>
      <c r="AE3972" s="76"/>
      <c r="AG3972" s="76"/>
      <c r="AH3972" s="76"/>
      <c r="AJ3972" s="76"/>
      <c r="AK3972" s="76"/>
      <c r="AM3972" s="76"/>
      <c r="AN3972" s="76"/>
      <c r="AP3972" s="76"/>
      <c r="AQ3972" s="76"/>
      <c r="AS3972" s="76"/>
      <c r="AT3972" s="76"/>
      <c r="AV3972" s="76"/>
      <c r="AW3972" s="76"/>
      <c r="AY3972" s="76"/>
      <c r="AZ3972" s="76"/>
      <c r="BB3972" s="76"/>
      <c r="BC3972" s="76"/>
      <c r="BE3972" s="76"/>
      <c r="BF3972" s="76"/>
      <c r="BH3972" s="76"/>
      <c r="BI3972" s="76"/>
      <c r="BK3972" s="76"/>
      <c r="BL3972" s="76"/>
      <c r="BN3972" s="76"/>
      <c r="BO3972" s="76"/>
      <c r="BQ3972" s="76"/>
      <c r="BR3972" s="76"/>
      <c r="BT3972" s="76"/>
      <c r="BU3972" s="76"/>
      <c r="BW3972" s="76"/>
      <c r="BX3972" s="76"/>
    </row>
    <row r="3973" spans="1:76" ht="12.75" customHeight="1">
      <c r="A3973" s="2"/>
      <c r="B3973" s="2"/>
      <c r="C3973" s="2"/>
      <c r="D3973" s="75"/>
      <c r="F3973" s="76"/>
      <c r="G3973" s="76"/>
      <c r="I3973" s="76"/>
      <c r="J3973" s="76"/>
      <c r="L3973" s="76"/>
      <c r="M3973" s="76"/>
      <c r="O3973" s="76"/>
      <c r="P3973" s="76"/>
      <c r="R3973" s="76"/>
      <c r="S3973" s="76"/>
      <c r="U3973" s="76"/>
      <c r="V3973" s="76"/>
      <c r="X3973" s="76"/>
      <c r="Y3973" s="76"/>
      <c r="AA3973" s="76"/>
      <c r="AB3973" s="76"/>
      <c r="AD3973" s="76"/>
      <c r="AE3973" s="76"/>
      <c r="AG3973" s="76"/>
      <c r="AH3973" s="76"/>
      <c r="AJ3973" s="76"/>
      <c r="AK3973" s="76"/>
      <c r="AM3973" s="76"/>
      <c r="AN3973" s="76"/>
      <c r="AP3973" s="76"/>
      <c r="AQ3973" s="76"/>
      <c r="AS3973" s="76"/>
      <c r="AT3973" s="76"/>
      <c r="AV3973" s="76"/>
      <c r="AW3973" s="76"/>
      <c r="AY3973" s="76"/>
      <c r="AZ3973" s="76"/>
      <c r="BB3973" s="76"/>
      <c r="BC3973" s="76"/>
      <c r="BE3973" s="76"/>
      <c r="BF3973" s="76"/>
      <c r="BH3973" s="76"/>
      <c r="BI3973" s="76"/>
      <c r="BK3973" s="76"/>
      <c r="BL3973" s="76"/>
      <c r="BN3973" s="76"/>
      <c r="BO3973" s="76"/>
      <c r="BQ3973" s="76"/>
      <c r="BR3973" s="76"/>
      <c r="BT3973" s="76"/>
      <c r="BU3973" s="76"/>
      <c r="BW3973" s="76"/>
      <c r="BX3973" s="76"/>
    </row>
    <row r="3974" spans="1:76" ht="12.75" customHeight="1">
      <c r="A3974" s="2"/>
      <c r="B3974" s="2"/>
      <c r="C3974" s="2"/>
      <c r="D3974" s="75"/>
      <c r="F3974" s="76"/>
      <c r="G3974" s="76"/>
      <c r="I3974" s="76"/>
      <c r="J3974" s="76"/>
      <c r="L3974" s="76"/>
      <c r="M3974" s="76"/>
      <c r="O3974" s="76"/>
      <c r="P3974" s="76"/>
      <c r="R3974" s="76"/>
      <c r="S3974" s="76"/>
      <c r="U3974" s="76"/>
      <c r="V3974" s="76"/>
      <c r="X3974" s="76"/>
      <c r="Y3974" s="76"/>
      <c r="AA3974" s="76"/>
      <c r="AB3974" s="76"/>
      <c r="AD3974" s="76"/>
      <c r="AE3974" s="76"/>
      <c r="AG3974" s="76"/>
      <c r="AH3974" s="76"/>
      <c r="AJ3974" s="76"/>
      <c r="AK3974" s="76"/>
      <c r="AM3974" s="76"/>
      <c r="AN3974" s="76"/>
      <c r="AP3974" s="76"/>
      <c r="AQ3974" s="76"/>
      <c r="AS3974" s="76"/>
      <c r="AT3974" s="76"/>
      <c r="AV3974" s="76"/>
      <c r="AW3974" s="76"/>
      <c r="AY3974" s="76"/>
      <c r="AZ3974" s="76"/>
      <c r="BB3974" s="76"/>
      <c r="BC3974" s="76"/>
      <c r="BE3974" s="76"/>
      <c r="BF3974" s="76"/>
      <c r="BH3974" s="76"/>
      <c r="BI3974" s="76"/>
      <c r="BK3974" s="76"/>
      <c r="BL3974" s="76"/>
      <c r="BN3974" s="76"/>
      <c r="BO3974" s="76"/>
      <c r="BQ3974" s="76"/>
      <c r="BR3974" s="76"/>
      <c r="BT3974" s="76"/>
      <c r="BU3974" s="76"/>
      <c r="BW3974" s="76"/>
      <c r="BX3974" s="76"/>
    </row>
    <row r="3975" spans="1:76" ht="12.75" customHeight="1">
      <c r="A3975" s="2"/>
      <c r="B3975" s="2"/>
      <c r="C3975" s="2"/>
      <c r="D3975" s="75"/>
      <c r="F3975" s="76"/>
      <c r="G3975" s="76"/>
      <c r="I3975" s="76"/>
      <c r="J3975" s="76"/>
      <c r="L3975" s="76"/>
      <c r="M3975" s="76"/>
      <c r="O3975" s="76"/>
      <c r="P3975" s="76"/>
      <c r="R3975" s="76"/>
      <c r="S3975" s="76"/>
      <c r="U3975" s="76"/>
      <c r="V3975" s="76"/>
      <c r="X3975" s="76"/>
      <c r="Y3975" s="76"/>
      <c r="AA3975" s="76"/>
      <c r="AB3975" s="76"/>
      <c r="AD3975" s="76"/>
      <c r="AE3975" s="76"/>
      <c r="AG3975" s="76"/>
      <c r="AH3975" s="76"/>
      <c r="AJ3975" s="76"/>
      <c r="AK3975" s="76"/>
      <c r="AM3975" s="76"/>
      <c r="AN3975" s="76"/>
      <c r="AP3975" s="76"/>
      <c r="AQ3975" s="76"/>
      <c r="AS3975" s="76"/>
      <c r="AT3975" s="76"/>
      <c r="AV3975" s="76"/>
      <c r="AW3975" s="76"/>
      <c r="AY3975" s="76"/>
      <c r="AZ3975" s="76"/>
      <c r="BB3975" s="76"/>
      <c r="BC3975" s="76"/>
      <c r="BE3975" s="76"/>
      <c r="BF3975" s="76"/>
      <c r="BH3975" s="76"/>
      <c r="BI3975" s="76"/>
      <c r="BK3975" s="76"/>
      <c r="BL3975" s="76"/>
      <c r="BN3975" s="76"/>
      <c r="BO3975" s="76"/>
      <c r="BQ3975" s="76"/>
      <c r="BR3975" s="76"/>
      <c r="BT3975" s="76"/>
      <c r="BU3975" s="76"/>
      <c r="BW3975" s="76"/>
      <c r="BX3975" s="76"/>
    </row>
    <row r="3976" spans="1:76" ht="12.75" customHeight="1">
      <c r="A3976" s="2"/>
      <c r="B3976" s="2"/>
      <c r="C3976" s="2"/>
      <c r="D3976" s="75"/>
      <c r="F3976" s="76"/>
      <c r="G3976" s="76"/>
      <c r="I3976" s="76"/>
      <c r="J3976" s="76"/>
      <c r="L3976" s="76"/>
      <c r="M3976" s="76"/>
      <c r="O3976" s="76"/>
      <c r="P3976" s="76"/>
      <c r="R3976" s="76"/>
      <c r="S3976" s="76"/>
      <c r="U3976" s="76"/>
      <c r="V3976" s="76"/>
      <c r="X3976" s="76"/>
      <c r="Y3976" s="76"/>
      <c r="AA3976" s="76"/>
      <c r="AB3976" s="76"/>
      <c r="AD3976" s="76"/>
      <c r="AE3976" s="76"/>
      <c r="AG3976" s="76"/>
      <c r="AH3976" s="76"/>
      <c r="AJ3976" s="76"/>
      <c r="AK3976" s="76"/>
      <c r="AM3976" s="76"/>
      <c r="AN3976" s="76"/>
      <c r="AP3976" s="76"/>
      <c r="AQ3976" s="76"/>
      <c r="AS3976" s="76"/>
      <c r="AT3976" s="76"/>
      <c r="AV3976" s="76"/>
      <c r="AW3976" s="76"/>
      <c r="AY3976" s="76"/>
      <c r="AZ3976" s="76"/>
      <c r="BB3976" s="76"/>
      <c r="BC3976" s="76"/>
      <c r="BE3976" s="76"/>
      <c r="BF3976" s="76"/>
      <c r="BH3976" s="76"/>
      <c r="BI3976" s="76"/>
      <c r="BK3976" s="76"/>
      <c r="BL3976" s="76"/>
      <c r="BN3976" s="76"/>
      <c r="BO3976" s="76"/>
      <c r="BQ3976" s="76"/>
      <c r="BR3976" s="76"/>
      <c r="BT3976" s="76"/>
      <c r="BU3976" s="76"/>
      <c r="BW3976" s="76"/>
      <c r="BX3976" s="76"/>
    </row>
    <row r="3977" spans="1:76" ht="12.75" customHeight="1">
      <c r="A3977" s="2"/>
      <c r="B3977" s="2"/>
      <c r="C3977" s="2"/>
      <c r="D3977" s="75"/>
      <c r="F3977" s="76"/>
      <c r="G3977" s="76"/>
      <c r="I3977" s="76"/>
      <c r="J3977" s="76"/>
      <c r="L3977" s="76"/>
      <c r="M3977" s="76"/>
      <c r="O3977" s="76"/>
      <c r="P3977" s="76"/>
      <c r="R3977" s="76"/>
      <c r="S3977" s="76"/>
      <c r="U3977" s="76"/>
      <c r="V3977" s="76"/>
      <c r="X3977" s="76"/>
      <c r="Y3977" s="76"/>
      <c r="AA3977" s="76"/>
      <c r="AB3977" s="76"/>
      <c r="AD3977" s="76"/>
      <c r="AE3977" s="76"/>
      <c r="AG3977" s="76"/>
      <c r="AH3977" s="76"/>
      <c r="AJ3977" s="76"/>
      <c r="AK3977" s="76"/>
      <c r="AM3977" s="76"/>
      <c r="AN3977" s="76"/>
      <c r="AP3977" s="76"/>
      <c r="AQ3977" s="76"/>
      <c r="AS3977" s="76"/>
      <c r="AT3977" s="76"/>
      <c r="AV3977" s="76"/>
      <c r="AW3977" s="76"/>
      <c r="AY3977" s="76"/>
      <c r="AZ3977" s="76"/>
      <c r="BB3977" s="76"/>
      <c r="BC3977" s="76"/>
      <c r="BE3977" s="76"/>
      <c r="BF3977" s="76"/>
      <c r="BH3977" s="76"/>
      <c r="BI3977" s="76"/>
      <c r="BK3977" s="76"/>
      <c r="BL3977" s="76"/>
      <c r="BN3977" s="76"/>
      <c r="BO3977" s="76"/>
      <c r="BQ3977" s="76"/>
      <c r="BR3977" s="76"/>
      <c r="BT3977" s="76"/>
      <c r="BU3977" s="76"/>
      <c r="BW3977" s="76"/>
      <c r="BX3977" s="76"/>
    </row>
    <row r="3978" spans="1:76" ht="12.75" customHeight="1">
      <c r="A3978" s="2"/>
      <c r="B3978" s="2"/>
      <c r="C3978" s="2"/>
      <c r="D3978" s="75"/>
      <c r="F3978" s="76"/>
      <c r="G3978" s="76"/>
      <c r="I3978" s="76"/>
      <c r="J3978" s="76"/>
      <c r="L3978" s="76"/>
      <c r="M3978" s="76"/>
      <c r="O3978" s="76"/>
      <c r="P3978" s="76"/>
      <c r="R3978" s="76"/>
      <c r="S3978" s="76"/>
      <c r="U3978" s="76"/>
      <c r="V3978" s="76"/>
      <c r="X3978" s="76"/>
      <c r="Y3978" s="76"/>
      <c r="AA3978" s="76"/>
      <c r="AB3978" s="76"/>
      <c r="AD3978" s="76"/>
      <c r="AE3978" s="76"/>
      <c r="AG3978" s="76"/>
      <c r="AH3978" s="76"/>
      <c r="AJ3978" s="76"/>
      <c r="AK3978" s="76"/>
      <c r="AM3978" s="76"/>
      <c r="AN3978" s="76"/>
      <c r="AP3978" s="76"/>
      <c r="AQ3978" s="76"/>
      <c r="AS3978" s="76"/>
      <c r="AT3978" s="76"/>
      <c r="AV3978" s="76"/>
      <c r="AW3978" s="76"/>
      <c r="AY3978" s="76"/>
      <c r="AZ3978" s="76"/>
      <c r="BB3978" s="76"/>
      <c r="BC3978" s="76"/>
      <c r="BE3978" s="76"/>
      <c r="BF3978" s="76"/>
      <c r="BH3978" s="76"/>
      <c r="BI3978" s="76"/>
      <c r="BK3978" s="76"/>
      <c r="BL3978" s="76"/>
      <c r="BN3978" s="76"/>
      <c r="BO3978" s="76"/>
      <c r="BQ3978" s="76"/>
      <c r="BR3978" s="76"/>
      <c r="BT3978" s="76"/>
      <c r="BU3978" s="76"/>
      <c r="BW3978" s="76"/>
      <c r="BX3978" s="76"/>
    </row>
    <row r="3979" spans="1:76" ht="12.75" customHeight="1">
      <c r="A3979" s="2"/>
      <c r="B3979" s="2"/>
      <c r="C3979" s="2"/>
      <c r="D3979" s="75"/>
      <c r="F3979" s="76"/>
      <c r="G3979" s="76"/>
      <c r="I3979" s="76"/>
      <c r="J3979" s="76"/>
      <c r="L3979" s="76"/>
      <c r="M3979" s="76"/>
      <c r="O3979" s="76"/>
      <c r="P3979" s="76"/>
      <c r="R3979" s="76"/>
      <c r="S3979" s="76"/>
      <c r="U3979" s="76"/>
      <c r="V3979" s="76"/>
      <c r="X3979" s="76"/>
      <c r="Y3979" s="76"/>
      <c r="AA3979" s="76"/>
      <c r="AB3979" s="76"/>
      <c r="AD3979" s="76"/>
      <c r="AE3979" s="76"/>
      <c r="AG3979" s="76"/>
      <c r="AH3979" s="76"/>
      <c r="AJ3979" s="76"/>
      <c r="AK3979" s="76"/>
      <c r="AM3979" s="76"/>
      <c r="AN3979" s="76"/>
      <c r="AP3979" s="76"/>
      <c r="AQ3979" s="76"/>
      <c r="AS3979" s="76"/>
      <c r="AT3979" s="76"/>
      <c r="AV3979" s="76"/>
      <c r="AW3979" s="76"/>
      <c r="AY3979" s="76"/>
      <c r="AZ3979" s="76"/>
      <c r="BB3979" s="76"/>
      <c r="BC3979" s="76"/>
      <c r="BE3979" s="76"/>
      <c r="BF3979" s="76"/>
      <c r="BH3979" s="76"/>
      <c r="BI3979" s="76"/>
      <c r="BK3979" s="76"/>
      <c r="BL3979" s="76"/>
      <c r="BN3979" s="76"/>
      <c r="BO3979" s="76"/>
      <c r="BQ3979" s="76"/>
      <c r="BR3979" s="76"/>
      <c r="BT3979" s="76"/>
      <c r="BU3979" s="76"/>
      <c r="BW3979" s="76"/>
      <c r="BX3979" s="76"/>
    </row>
    <row r="3980" spans="1:76" ht="12.75" customHeight="1">
      <c r="A3980" s="2"/>
      <c r="B3980" s="2"/>
      <c r="C3980" s="2"/>
      <c r="D3980" s="75"/>
      <c r="F3980" s="76"/>
      <c r="G3980" s="76"/>
      <c r="I3980" s="76"/>
      <c r="J3980" s="76"/>
      <c r="L3980" s="76"/>
      <c r="M3980" s="76"/>
      <c r="O3980" s="76"/>
      <c r="P3980" s="76"/>
      <c r="R3980" s="76"/>
      <c r="S3980" s="76"/>
      <c r="U3980" s="76"/>
      <c r="V3980" s="76"/>
      <c r="X3980" s="76"/>
      <c r="Y3980" s="76"/>
      <c r="AA3980" s="76"/>
      <c r="AB3980" s="76"/>
      <c r="AD3980" s="76"/>
      <c r="AE3980" s="76"/>
      <c r="AG3980" s="76"/>
      <c r="AH3980" s="76"/>
      <c r="AJ3980" s="76"/>
      <c r="AK3980" s="76"/>
      <c r="AM3980" s="76"/>
      <c r="AN3980" s="76"/>
      <c r="AP3980" s="76"/>
      <c r="AQ3980" s="76"/>
      <c r="AS3980" s="76"/>
      <c r="AT3980" s="76"/>
      <c r="AV3980" s="76"/>
      <c r="AW3980" s="76"/>
      <c r="AY3980" s="76"/>
      <c r="AZ3980" s="76"/>
      <c r="BB3980" s="76"/>
      <c r="BC3980" s="76"/>
      <c r="BE3980" s="76"/>
      <c r="BF3980" s="76"/>
      <c r="BH3980" s="76"/>
      <c r="BI3980" s="76"/>
      <c r="BK3980" s="76"/>
      <c r="BL3980" s="76"/>
      <c r="BN3980" s="76"/>
      <c r="BO3980" s="76"/>
      <c r="BQ3980" s="76"/>
      <c r="BR3980" s="76"/>
      <c r="BT3980" s="76"/>
      <c r="BU3980" s="76"/>
      <c r="BW3980" s="76"/>
      <c r="BX3980" s="76"/>
    </row>
    <row r="3981" spans="1:76" ht="12.75" customHeight="1">
      <c r="A3981" s="2"/>
      <c r="B3981" s="2"/>
      <c r="C3981" s="2"/>
      <c r="D3981" s="75"/>
      <c r="F3981" s="76"/>
      <c r="G3981" s="76"/>
      <c r="I3981" s="76"/>
      <c r="J3981" s="76"/>
      <c r="L3981" s="76"/>
      <c r="M3981" s="76"/>
      <c r="O3981" s="76"/>
      <c r="P3981" s="76"/>
      <c r="R3981" s="76"/>
      <c r="S3981" s="76"/>
      <c r="U3981" s="76"/>
      <c r="V3981" s="76"/>
      <c r="X3981" s="76"/>
      <c r="Y3981" s="76"/>
      <c r="AA3981" s="76"/>
      <c r="AB3981" s="76"/>
      <c r="AD3981" s="76"/>
      <c r="AE3981" s="76"/>
      <c r="AG3981" s="76"/>
      <c r="AH3981" s="76"/>
      <c r="AJ3981" s="76"/>
      <c r="AK3981" s="76"/>
      <c r="AM3981" s="76"/>
      <c r="AN3981" s="76"/>
      <c r="AP3981" s="76"/>
      <c r="AQ3981" s="76"/>
      <c r="AS3981" s="76"/>
      <c r="AT3981" s="76"/>
      <c r="AV3981" s="76"/>
      <c r="AW3981" s="76"/>
      <c r="AY3981" s="76"/>
      <c r="AZ3981" s="76"/>
      <c r="BB3981" s="76"/>
      <c r="BC3981" s="76"/>
      <c r="BE3981" s="76"/>
      <c r="BF3981" s="76"/>
      <c r="BH3981" s="76"/>
      <c r="BI3981" s="76"/>
      <c r="BK3981" s="76"/>
      <c r="BL3981" s="76"/>
      <c r="BN3981" s="76"/>
      <c r="BO3981" s="76"/>
      <c r="BQ3981" s="76"/>
      <c r="BR3981" s="76"/>
      <c r="BT3981" s="76"/>
      <c r="BU3981" s="76"/>
      <c r="BW3981" s="76"/>
      <c r="BX3981" s="76"/>
    </row>
    <row r="3982" spans="1:76" ht="12.75" customHeight="1">
      <c r="A3982" s="2"/>
      <c r="B3982" s="2"/>
      <c r="C3982" s="2"/>
      <c r="D3982" s="75"/>
      <c r="F3982" s="76"/>
      <c r="G3982" s="76"/>
      <c r="I3982" s="76"/>
      <c r="J3982" s="76"/>
      <c r="L3982" s="76"/>
      <c r="M3982" s="76"/>
      <c r="O3982" s="76"/>
      <c r="P3982" s="76"/>
      <c r="R3982" s="76"/>
      <c r="S3982" s="76"/>
      <c r="U3982" s="76"/>
      <c r="V3982" s="76"/>
      <c r="X3982" s="76"/>
      <c r="Y3982" s="76"/>
      <c r="AA3982" s="76"/>
      <c r="AB3982" s="76"/>
      <c r="AD3982" s="76"/>
      <c r="AE3982" s="76"/>
      <c r="AG3982" s="76"/>
      <c r="AH3982" s="76"/>
      <c r="AJ3982" s="76"/>
      <c r="AK3982" s="76"/>
      <c r="AM3982" s="76"/>
      <c r="AN3982" s="76"/>
      <c r="AP3982" s="76"/>
      <c r="AQ3982" s="76"/>
      <c r="AS3982" s="76"/>
      <c r="AT3982" s="76"/>
      <c r="AV3982" s="76"/>
      <c r="AW3982" s="76"/>
      <c r="AY3982" s="76"/>
      <c r="AZ3982" s="76"/>
      <c r="BB3982" s="76"/>
      <c r="BC3982" s="76"/>
      <c r="BE3982" s="76"/>
      <c r="BF3982" s="76"/>
      <c r="BH3982" s="76"/>
      <c r="BI3982" s="76"/>
      <c r="BK3982" s="76"/>
      <c r="BL3982" s="76"/>
      <c r="BN3982" s="76"/>
      <c r="BO3982" s="76"/>
      <c r="BQ3982" s="76"/>
      <c r="BR3982" s="76"/>
      <c r="BT3982" s="76"/>
      <c r="BU3982" s="76"/>
      <c r="BW3982" s="76"/>
      <c r="BX3982" s="76"/>
    </row>
    <row r="3983" spans="1:76" ht="12.75" customHeight="1">
      <c r="A3983" s="2"/>
      <c r="B3983" s="2"/>
      <c r="C3983" s="2"/>
      <c r="D3983" s="75"/>
      <c r="F3983" s="76"/>
      <c r="G3983" s="76"/>
      <c r="I3983" s="76"/>
      <c r="J3983" s="76"/>
      <c r="L3983" s="76"/>
      <c r="M3983" s="76"/>
      <c r="O3983" s="76"/>
      <c r="P3983" s="76"/>
      <c r="R3983" s="76"/>
      <c r="S3983" s="76"/>
      <c r="U3983" s="76"/>
      <c r="V3983" s="76"/>
      <c r="X3983" s="76"/>
      <c r="Y3983" s="76"/>
      <c r="AA3983" s="76"/>
      <c r="AB3983" s="76"/>
      <c r="AD3983" s="76"/>
      <c r="AE3983" s="76"/>
      <c r="AG3983" s="76"/>
      <c r="AH3983" s="76"/>
      <c r="AJ3983" s="76"/>
      <c r="AK3983" s="76"/>
      <c r="AM3983" s="76"/>
      <c r="AN3983" s="76"/>
      <c r="AP3983" s="76"/>
      <c r="AQ3983" s="76"/>
      <c r="AS3983" s="76"/>
      <c r="AT3983" s="76"/>
      <c r="AV3983" s="76"/>
      <c r="AW3983" s="76"/>
      <c r="AY3983" s="76"/>
      <c r="AZ3983" s="76"/>
      <c r="BB3983" s="76"/>
      <c r="BC3983" s="76"/>
      <c r="BE3983" s="76"/>
      <c r="BF3983" s="76"/>
      <c r="BH3983" s="76"/>
      <c r="BI3983" s="76"/>
      <c r="BK3983" s="76"/>
      <c r="BL3983" s="76"/>
      <c r="BN3983" s="76"/>
      <c r="BO3983" s="76"/>
      <c r="BQ3983" s="76"/>
      <c r="BR3983" s="76"/>
      <c r="BT3983" s="76"/>
      <c r="BU3983" s="76"/>
      <c r="BW3983" s="76"/>
      <c r="BX3983" s="76"/>
    </row>
    <row r="3984" spans="1:76" ht="12.75" customHeight="1">
      <c r="A3984" s="2"/>
      <c r="B3984" s="2"/>
      <c r="C3984" s="2"/>
      <c r="D3984" s="75"/>
      <c r="F3984" s="76"/>
      <c r="G3984" s="76"/>
      <c r="I3984" s="76"/>
      <c r="J3984" s="76"/>
      <c r="L3984" s="76"/>
      <c r="M3984" s="76"/>
      <c r="O3984" s="76"/>
      <c r="P3984" s="76"/>
      <c r="R3984" s="76"/>
      <c r="S3984" s="76"/>
      <c r="U3984" s="76"/>
      <c r="V3984" s="76"/>
      <c r="X3984" s="76"/>
      <c r="Y3984" s="76"/>
      <c r="AA3984" s="76"/>
      <c r="AB3984" s="76"/>
      <c r="AD3984" s="76"/>
      <c r="AE3984" s="76"/>
      <c r="AG3984" s="76"/>
      <c r="AH3984" s="76"/>
      <c r="AJ3984" s="76"/>
      <c r="AK3984" s="76"/>
      <c r="AM3984" s="76"/>
      <c r="AN3984" s="76"/>
      <c r="AP3984" s="76"/>
      <c r="AQ3984" s="76"/>
      <c r="AS3984" s="76"/>
      <c r="AT3984" s="76"/>
      <c r="AV3984" s="76"/>
      <c r="AW3984" s="76"/>
      <c r="AY3984" s="76"/>
      <c r="AZ3984" s="76"/>
      <c r="BB3984" s="76"/>
      <c r="BC3984" s="76"/>
      <c r="BE3984" s="76"/>
      <c r="BF3984" s="76"/>
      <c r="BH3984" s="76"/>
      <c r="BI3984" s="76"/>
      <c r="BK3984" s="76"/>
      <c r="BL3984" s="76"/>
      <c r="BN3984" s="76"/>
      <c r="BO3984" s="76"/>
      <c r="BQ3984" s="76"/>
      <c r="BR3984" s="76"/>
      <c r="BT3984" s="76"/>
      <c r="BU3984" s="76"/>
      <c r="BW3984" s="76"/>
      <c r="BX3984" s="76"/>
    </row>
    <row r="3985" spans="1:76" ht="12.75" customHeight="1">
      <c r="A3985" s="2"/>
      <c r="B3985" s="2"/>
      <c r="C3985" s="2"/>
      <c r="D3985" s="75"/>
      <c r="F3985" s="76"/>
      <c r="G3985" s="76"/>
      <c r="I3985" s="76"/>
      <c r="J3985" s="76"/>
      <c r="L3985" s="76"/>
      <c r="M3985" s="76"/>
      <c r="O3985" s="76"/>
      <c r="P3985" s="76"/>
      <c r="R3985" s="76"/>
      <c r="S3985" s="76"/>
      <c r="U3985" s="76"/>
      <c r="V3985" s="76"/>
      <c r="X3985" s="76"/>
      <c r="Y3985" s="76"/>
      <c r="AA3985" s="76"/>
      <c r="AB3985" s="76"/>
      <c r="AD3985" s="76"/>
      <c r="AE3985" s="76"/>
      <c r="AG3985" s="76"/>
      <c r="AH3985" s="76"/>
      <c r="AJ3985" s="76"/>
      <c r="AK3985" s="76"/>
      <c r="AM3985" s="76"/>
      <c r="AN3985" s="76"/>
      <c r="AP3985" s="76"/>
      <c r="AQ3985" s="76"/>
      <c r="AS3985" s="76"/>
      <c r="AT3985" s="76"/>
      <c r="AV3985" s="76"/>
      <c r="AW3985" s="76"/>
      <c r="AY3985" s="76"/>
      <c r="AZ3985" s="76"/>
      <c r="BB3985" s="76"/>
      <c r="BC3985" s="76"/>
      <c r="BE3985" s="76"/>
      <c r="BF3985" s="76"/>
      <c r="BH3985" s="76"/>
      <c r="BI3985" s="76"/>
      <c r="BK3985" s="76"/>
      <c r="BL3985" s="76"/>
      <c r="BN3985" s="76"/>
      <c r="BO3985" s="76"/>
      <c r="BQ3985" s="76"/>
      <c r="BR3985" s="76"/>
      <c r="BT3985" s="76"/>
      <c r="BU3985" s="76"/>
      <c r="BW3985" s="76"/>
      <c r="BX3985" s="76"/>
    </row>
    <row r="3986" spans="1:76" ht="12.75" customHeight="1">
      <c r="A3986" s="2"/>
      <c r="B3986" s="2"/>
      <c r="C3986" s="2"/>
      <c r="D3986" s="75"/>
      <c r="F3986" s="76"/>
      <c r="G3986" s="76"/>
      <c r="I3986" s="76"/>
      <c r="J3986" s="76"/>
      <c r="L3986" s="76"/>
      <c r="M3986" s="76"/>
      <c r="O3986" s="76"/>
      <c r="P3986" s="76"/>
      <c r="R3986" s="76"/>
      <c r="S3986" s="76"/>
      <c r="U3986" s="76"/>
      <c r="V3986" s="76"/>
      <c r="X3986" s="76"/>
      <c r="Y3986" s="76"/>
      <c r="AA3986" s="76"/>
      <c r="AB3986" s="76"/>
      <c r="AD3986" s="76"/>
      <c r="AE3986" s="76"/>
      <c r="AG3986" s="76"/>
      <c r="AH3986" s="76"/>
      <c r="AJ3986" s="76"/>
      <c r="AK3986" s="76"/>
      <c r="AM3986" s="76"/>
      <c r="AN3986" s="76"/>
      <c r="AP3986" s="76"/>
      <c r="AQ3986" s="76"/>
      <c r="AS3986" s="76"/>
      <c r="AT3986" s="76"/>
      <c r="AV3986" s="76"/>
      <c r="AW3986" s="76"/>
      <c r="AY3986" s="76"/>
      <c r="AZ3986" s="76"/>
      <c r="BB3986" s="76"/>
      <c r="BC3986" s="76"/>
      <c r="BE3986" s="76"/>
      <c r="BF3986" s="76"/>
      <c r="BH3986" s="76"/>
      <c r="BI3986" s="76"/>
      <c r="BK3986" s="76"/>
      <c r="BL3986" s="76"/>
      <c r="BN3986" s="76"/>
      <c r="BO3986" s="76"/>
      <c r="BQ3986" s="76"/>
      <c r="BR3986" s="76"/>
      <c r="BT3986" s="76"/>
      <c r="BU3986" s="76"/>
      <c r="BW3986" s="76"/>
      <c r="BX3986" s="76"/>
    </row>
    <row r="3987" spans="1:76" ht="12.75" customHeight="1">
      <c r="A3987" s="2"/>
      <c r="B3987" s="2"/>
      <c r="C3987" s="2"/>
      <c r="D3987" s="75"/>
      <c r="F3987" s="76"/>
      <c r="G3987" s="76"/>
      <c r="I3987" s="76"/>
      <c r="J3987" s="76"/>
      <c r="L3987" s="76"/>
      <c r="M3987" s="76"/>
      <c r="O3987" s="76"/>
      <c r="P3987" s="76"/>
      <c r="R3987" s="76"/>
      <c r="S3987" s="76"/>
      <c r="U3987" s="76"/>
      <c r="V3987" s="76"/>
      <c r="X3987" s="76"/>
      <c r="Y3987" s="76"/>
      <c r="AA3987" s="76"/>
      <c r="AB3987" s="76"/>
      <c r="AD3987" s="76"/>
      <c r="AE3987" s="76"/>
      <c r="AG3987" s="76"/>
      <c r="AH3987" s="76"/>
      <c r="AJ3987" s="76"/>
      <c r="AK3987" s="76"/>
      <c r="AM3987" s="76"/>
      <c r="AN3987" s="76"/>
      <c r="AP3987" s="76"/>
      <c r="AQ3987" s="76"/>
      <c r="AS3987" s="76"/>
      <c r="AT3987" s="76"/>
      <c r="AV3987" s="76"/>
      <c r="AW3987" s="76"/>
      <c r="AY3987" s="76"/>
      <c r="AZ3987" s="76"/>
      <c r="BB3987" s="76"/>
      <c r="BC3987" s="76"/>
      <c r="BE3987" s="76"/>
      <c r="BF3987" s="76"/>
      <c r="BH3987" s="76"/>
      <c r="BI3987" s="76"/>
      <c r="BK3987" s="76"/>
      <c r="BL3987" s="76"/>
      <c r="BN3987" s="76"/>
      <c r="BO3987" s="76"/>
      <c r="BQ3987" s="76"/>
      <c r="BR3987" s="76"/>
      <c r="BT3987" s="76"/>
      <c r="BU3987" s="76"/>
      <c r="BW3987" s="76"/>
      <c r="BX3987" s="76"/>
    </row>
    <row r="3988" spans="1:76" ht="12.75" customHeight="1">
      <c r="A3988" s="2"/>
      <c r="B3988" s="2"/>
      <c r="C3988" s="2"/>
      <c r="D3988" s="75"/>
      <c r="F3988" s="76"/>
      <c r="G3988" s="76"/>
      <c r="I3988" s="76"/>
      <c r="J3988" s="76"/>
      <c r="L3988" s="76"/>
      <c r="M3988" s="76"/>
      <c r="O3988" s="76"/>
      <c r="P3988" s="76"/>
      <c r="R3988" s="76"/>
      <c r="S3988" s="76"/>
      <c r="U3988" s="76"/>
      <c r="V3988" s="76"/>
      <c r="X3988" s="76"/>
      <c r="Y3988" s="76"/>
      <c r="AA3988" s="76"/>
      <c r="AB3988" s="76"/>
      <c r="AD3988" s="76"/>
      <c r="AE3988" s="76"/>
      <c r="AG3988" s="76"/>
      <c r="AH3988" s="76"/>
      <c r="AJ3988" s="76"/>
      <c r="AK3988" s="76"/>
      <c r="AM3988" s="76"/>
      <c r="AN3988" s="76"/>
      <c r="AP3988" s="76"/>
      <c r="AQ3988" s="76"/>
      <c r="AS3988" s="76"/>
      <c r="AT3988" s="76"/>
      <c r="AV3988" s="76"/>
      <c r="AW3988" s="76"/>
      <c r="AY3988" s="76"/>
      <c r="AZ3988" s="76"/>
      <c r="BB3988" s="76"/>
      <c r="BC3988" s="76"/>
      <c r="BE3988" s="76"/>
      <c r="BF3988" s="76"/>
      <c r="BH3988" s="76"/>
      <c r="BI3988" s="76"/>
      <c r="BK3988" s="76"/>
      <c r="BL3988" s="76"/>
      <c r="BN3988" s="76"/>
      <c r="BO3988" s="76"/>
      <c r="BQ3988" s="76"/>
      <c r="BR3988" s="76"/>
      <c r="BT3988" s="76"/>
      <c r="BU3988" s="76"/>
      <c r="BW3988" s="76"/>
      <c r="BX3988" s="76"/>
    </row>
    <row r="3989" spans="1:76" ht="12.75" customHeight="1">
      <c r="A3989" s="2"/>
      <c r="B3989" s="2"/>
      <c r="C3989" s="2"/>
      <c r="D3989" s="75"/>
      <c r="F3989" s="76"/>
      <c r="G3989" s="76"/>
      <c r="I3989" s="76"/>
      <c r="J3989" s="76"/>
      <c r="L3989" s="76"/>
      <c r="M3989" s="76"/>
      <c r="O3989" s="76"/>
      <c r="P3989" s="76"/>
      <c r="R3989" s="76"/>
      <c r="S3989" s="76"/>
      <c r="U3989" s="76"/>
      <c r="V3989" s="76"/>
      <c r="X3989" s="76"/>
      <c r="Y3989" s="76"/>
      <c r="AA3989" s="76"/>
      <c r="AB3989" s="76"/>
      <c r="AD3989" s="76"/>
      <c r="AE3989" s="76"/>
      <c r="AG3989" s="76"/>
      <c r="AH3989" s="76"/>
      <c r="AJ3989" s="76"/>
      <c r="AK3989" s="76"/>
      <c r="AM3989" s="76"/>
      <c r="AN3989" s="76"/>
      <c r="AP3989" s="76"/>
      <c r="AQ3989" s="76"/>
      <c r="AS3989" s="76"/>
      <c r="AT3989" s="76"/>
      <c r="AV3989" s="76"/>
      <c r="AW3989" s="76"/>
      <c r="AY3989" s="76"/>
      <c r="AZ3989" s="76"/>
      <c r="BB3989" s="76"/>
      <c r="BC3989" s="76"/>
      <c r="BE3989" s="76"/>
      <c r="BF3989" s="76"/>
      <c r="BH3989" s="76"/>
      <c r="BI3989" s="76"/>
      <c r="BK3989" s="76"/>
      <c r="BL3989" s="76"/>
      <c r="BN3989" s="76"/>
      <c r="BO3989" s="76"/>
      <c r="BQ3989" s="76"/>
      <c r="BR3989" s="76"/>
      <c r="BT3989" s="76"/>
      <c r="BU3989" s="76"/>
      <c r="BW3989" s="76"/>
      <c r="BX3989" s="76"/>
    </row>
    <row r="3990" spans="1:76" ht="12.75" customHeight="1">
      <c r="A3990" s="2"/>
      <c r="B3990" s="2"/>
      <c r="C3990" s="2"/>
      <c r="D3990" s="75"/>
      <c r="F3990" s="76"/>
      <c r="G3990" s="76"/>
      <c r="I3990" s="76"/>
      <c r="J3990" s="76"/>
      <c r="L3990" s="76"/>
      <c r="M3990" s="76"/>
      <c r="O3990" s="76"/>
      <c r="P3990" s="76"/>
      <c r="R3990" s="76"/>
      <c r="S3990" s="76"/>
      <c r="U3990" s="76"/>
      <c r="V3990" s="76"/>
      <c r="X3990" s="76"/>
      <c r="Y3990" s="76"/>
      <c r="AA3990" s="76"/>
      <c r="AB3990" s="76"/>
      <c r="AD3990" s="76"/>
      <c r="AE3990" s="76"/>
      <c r="AG3990" s="76"/>
      <c r="AH3990" s="76"/>
      <c r="AJ3990" s="76"/>
      <c r="AK3990" s="76"/>
      <c r="AM3990" s="76"/>
      <c r="AN3990" s="76"/>
      <c r="AP3990" s="76"/>
      <c r="AQ3990" s="76"/>
      <c r="AS3990" s="76"/>
      <c r="AT3990" s="76"/>
      <c r="AV3990" s="76"/>
      <c r="AW3990" s="76"/>
      <c r="AY3990" s="76"/>
      <c r="AZ3990" s="76"/>
      <c r="BB3990" s="76"/>
      <c r="BC3990" s="76"/>
      <c r="BE3990" s="76"/>
      <c r="BF3990" s="76"/>
      <c r="BH3990" s="76"/>
      <c r="BI3990" s="76"/>
      <c r="BK3990" s="76"/>
      <c r="BL3990" s="76"/>
      <c r="BN3990" s="76"/>
      <c r="BO3990" s="76"/>
      <c r="BQ3990" s="76"/>
      <c r="BR3990" s="76"/>
      <c r="BT3990" s="76"/>
      <c r="BU3990" s="76"/>
      <c r="BW3990" s="76"/>
      <c r="BX3990" s="76"/>
    </row>
    <row r="3991" spans="1:76" ht="12.75" customHeight="1">
      <c r="A3991" s="2"/>
      <c r="B3991" s="2"/>
      <c r="C3991" s="2"/>
      <c r="D3991" s="75"/>
      <c r="F3991" s="76"/>
      <c r="G3991" s="76"/>
      <c r="I3991" s="76"/>
      <c r="J3991" s="76"/>
      <c r="L3991" s="76"/>
      <c r="M3991" s="76"/>
      <c r="O3991" s="76"/>
      <c r="P3991" s="76"/>
      <c r="R3991" s="76"/>
      <c r="S3991" s="76"/>
      <c r="U3991" s="76"/>
      <c r="V3991" s="76"/>
      <c r="X3991" s="76"/>
      <c r="Y3991" s="76"/>
      <c r="AA3991" s="76"/>
      <c r="AB3991" s="76"/>
      <c r="AD3991" s="76"/>
      <c r="AE3991" s="76"/>
      <c r="AG3991" s="76"/>
      <c r="AH3991" s="76"/>
      <c r="AJ3991" s="76"/>
      <c r="AK3991" s="76"/>
      <c r="AM3991" s="76"/>
      <c r="AN3991" s="76"/>
      <c r="AP3991" s="76"/>
      <c r="AQ3991" s="76"/>
      <c r="AS3991" s="76"/>
      <c r="AT3991" s="76"/>
      <c r="AV3991" s="76"/>
      <c r="AW3991" s="76"/>
      <c r="AY3991" s="76"/>
      <c r="AZ3991" s="76"/>
      <c r="BB3991" s="76"/>
      <c r="BC3991" s="76"/>
      <c r="BE3991" s="76"/>
      <c r="BF3991" s="76"/>
      <c r="BH3991" s="76"/>
      <c r="BI3991" s="76"/>
      <c r="BK3991" s="76"/>
      <c r="BL3991" s="76"/>
      <c r="BN3991" s="76"/>
      <c r="BO3991" s="76"/>
      <c r="BQ3991" s="76"/>
      <c r="BR3991" s="76"/>
      <c r="BT3991" s="76"/>
      <c r="BU3991" s="76"/>
      <c r="BW3991" s="76"/>
      <c r="BX3991" s="76"/>
    </row>
    <row r="3992" spans="1:76" ht="12.75" customHeight="1">
      <c r="A3992" s="2"/>
      <c r="B3992" s="2"/>
      <c r="C3992" s="2"/>
      <c r="D3992" s="75"/>
      <c r="F3992" s="76"/>
      <c r="G3992" s="76"/>
      <c r="I3992" s="76"/>
      <c r="J3992" s="76"/>
      <c r="L3992" s="76"/>
      <c r="M3992" s="76"/>
      <c r="O3992" s="76"/>
      <c r="P3992" s="76"/>
      <c r="R3992" s="76"/>
      <c r="S3992" s="76"/>
      <c r="U3992" s="76"/>
      <c r="V3992" s="76"/>
      <c r="X3992" s="76"/>
      <c r="Y3992" s="76"/>
      <c r="AA3992" s="76"/>
      <c r="AB3992" s="76"/>
      <c r="AD3992" s="76"/>
      <c r="AE3992" s="76"/>
      <c r="AG3992" s="76"/>
      <c r="AH3992" s="76"/>
      <c r="AJ3992" s="76"/>
      <c r="AK3992" s="76"/>
      <c r="AM3992" s="76"/>
      <c r="AN3992" s="76"/>
      <c r="AP3992" s="76"/>
      <c r="AQ3992" s="76"/>
      <c r="AS3992" s="76"/>
      <c r="AT3992" s="76"/>
      <c r="AV3992" s="76"/>
      <c r="AW3992" s="76"/>
      <c r="AY3992" s="76"/>
      <c r="AZ3992" s="76"/>
      <c r="BB3992" s="76"/>
      <c r="BC3992" s="76"/>
      <c r="BE3992" s="76"/>
      <c r="BF3992" s="76"/>
      <c r="BH3992" s="76"/>
      <c r="BI3992" s="76"/>
      <c r="BK3992" s="76"/>
      <c r="BL3992" s="76"/>
      <c r="BN3992" s="76"/>
      <c r="BO3992" s="76"/>
      <c r="BQ3992" s="76"/>
      <c r="BR3992" s="76"/>
      <c r="BT3992" s="76"/>
      <c r="BU3992" s="76"/>
      <c r="BW3992" s="76"/>
      <c r="BX3992" s="76"/>
    </row>
    <row r="3993" spans="1:76" ht="12.75" customHeight="1">
      <c r="A3993" s="2"/>
      <c r="B3993" s="2"/>
      <c r="C3993" s="2"/>
      <c r="D3993" s="75"/>
      <c r="F3993" s="76"/>
      <c r="G3993" s="76"/>
      <c r="I3993" s="76"/>
      <c r="J3993" s="76"/>
      <c r="L3993" s="76"/>
      <c r="M3993" s="76"/>
      <c r="O3993" s="76"/>
      <c r="P3993" s="76"/>
      <c r="R3993" s="76"/>
      <c r="S3993" s="76"/>
      <c r="U3993" s="76"/>
      <c r="V3993" s="76"/>
      <c r="X3993" s="76"/>
      <c r="Y3993" s="76"/>
      <c r="AA3993" s="76"/>
      <c r="AB3993" s="76"/>
      <c r="AD3993" s="76"/>
      <c r="AE3993" s="76"/>
      <c r="AG3993" s="76"/>
      <c r="AH3993" s="76"/>
      <c r="AJ3993" s="76"/>
      <c r="AK3993" s="76"/>
      <c r="AM3993" s="76"/>
      <c r="AN3993" s="76"/>
      <c r="AP3993" s="76"/>
      <c r="AQ3993" s="76"/>
      <c r="AS3993" s="76"/>
      <c r="AT3993" s="76"/>
      <c r="AV3993" s="76"/>
      <c r="AW3993" s="76"/>
      <c r="AY3993" s="76"/>
      <c r="AZ3993" s="76"/>
      <c r="BB3993" s="76"/>
      <c r="BC3993" s="76"/>
      <c r="BE3993" s="76"/>
      <c r="BF3993" s="76"/>
      <c r="BH3993" s="76"/>
      <c r="BI3993" s="76"/>
      <c r="BK3993" s="76"/>
      <c r="BL3993" s="76"/>
      <c r="BN3993" s="76"/>
      <c r="BO3993" s="76"/>
      <c r="BQ3993" s="76"/>
      <c r="BR3993" s="76"/>
      <c r="BT3993" s="76"/>
      <c r="BU3993" s="76"/>
      <c r="BW3993" s="76"/>
      <c r="BX3993" s="76"/>
    </row>
    <row r="3994" spans="1:76" ht="12.75" customHeight="1">
      <c r="A3994" s="2"/>
      <c r="B3994" s="2"/>
      <c r="C3994" s="2"/>
      <c r="D3994" s="75"/>
      <c r="F3994" s="76"/>
      <c r="G3994" s="76"/>
      <c r="I3994" s="76"/>
      <c r="J3994" s="76"/>
      <c r="L3994" s="76"/>
      <c r="M3994" s="76"/>
      <c r="O3994" s="76"/>
      <c r="P3994" s="76"/>
      <c r="R3994" s="76"/>
      <c r="S3994" s="76"/>
      <c r="U3994" s="76"/>
      <c r="V3994" s="76"/>
      <c r="X3994" s="76"/>
      <c r="Y3994" s="76"/>
      <c r="AA3994" s="76"/>
      <c r="AB3994" s="76"/>
      <c r="AD3994" s="76"/>
      <c r="AE3994" s="76"/>
      <c r="AG3994" s="76"/>
      <c r="AH3994" s="76"/>
      <c r="AJ3994" s="76"/>
      <c r="AK3994" s="76"/>
      <c r="AM3994" s="76"/>
      <c r="AN3994" s="76"/>
      <c r="AP3994" s="76"/>
      <c r="AQ3994" s="76"/>
      <c r="AS3994" s="76"/>
      <c r="AT3994" s="76"/>
      <c r="AV3994" s="76"/>
      <c r="AW3994" s="76"/>
      <c r="AY3994" s="76"/>
      <c r="AZ3994" s="76"/>
      <c r="BB3994" s="76"/>
      <c r="BC3994" s="76"/>
      <c r="BE3994" s="76"/>
      <c r="BF3994" s="76"/>
      <c r="BH3994" s="76"/>
      <c r="BI3994" s="76"/>
      <c r="BK3994" s="76"/>
      <c r="BL3994" s="76"/>
      <c r="BN3994" s="76"/>
      <c r="BO3994" s="76"/>
      <c r="BQ3994" s="76"/>
      <c r="BR3994" s="76"/>
      <c r="BT3994" s="76"/>
      <c r="BU3994" s="76"/>
      <c r="BW3994" s="76"/>
      <c r="BX3994" s="76"/>
    </row>
    <row r="3995" spans="1:76" ht="12.75" customHeight="1">
      <c r="A3995" s="2"/>
      <c r="B3995" s="2"/>
      <c r="C3995" s="2"/>
      <c r="D3995" s="75"/>
      <c r="F3995" s="76"/>
      <c r="G3995" s="76"/>
      <c r="I3995" s="76"/>
      <c r="J3995" s="76"/>
      <c r="L3995" s="76"/>
      <c r="M3995" s="76"/>
      <c r="O3995" s="76"/>
      <c r="P3995" s="76"/>
      <c r="R3995" s="76"/>
      <c r="S3995" s="76"/>
      <c r="U3995" s="76"/>
      <c r="V3995" s="76"/>
      <c r="X3995" s="76"/>
      <c r="Y3995" s="76"/>
      <c r="AA3995" s="76"/>
      <c r="AB3995" s="76"/>
      <c r="AD3995" s="76"/>
      <c r="AE3995" s="76"/>
      <c r="AG3995" s="76"/>
      <c r="AH3995" s="76"/>
      <c r="AJ3995" s="76"/>
      <c r="AK3995" s="76"/>
      <c r="AM3995" s="76"/>
      <c r="AN3995" s="76"/>
      <c r="AP3995" s="76"/>
      <c r="AQ3995" s="76"/>
      <c r="AS3995" s="76"/>
      <c r="AT3995" s="76"/>
      <c r="AV3995" s="76"/>
      <c r="AW3995" s="76"/>
      <c r="AY3995" s="76"/>
      <c r="AZ3995" s="76"/>
      <c r="BB3995" s="76"/>
      <c r="BC3995" s="76"/>
      <c r="BE3995" s="76"/>
      <c r="BF3995" s="76"/>
      <c r="BH3995" s="76"/>
      <c r="BI3995" s="76"/>
      <c r="BK3995" s="76"/>
      <c r="BL3995" s="76"/>
      <c r="BN3995" s="76"/>
      <c r="BO3995" s="76"/>
      <c r="BQ3995" s="76"/>
      <c r="BR3995" s="76"/>
      <c r="BT3995" s="76"/>
      <c r="BU3995" s="76"/>
      <c r="BW3995" s="76"/>
      <c r="BX3995" s="76"/>
    </row>
    <row r="3996" spans="1:76" ht="12.75" customHeight="1">
      <c r="A3996" s="2"/>
      <c r="B3996" s="2"/>
      <c r="C3996" s="2"/>
      <c r="D3996" s="75"/>
      <c r="F3996" s="76"/>
      <c r="G3996" s="76"/>
      <c r="I3996" s="76"/>
      <c r="J3996" s="76"/>
      <c r="L3996" s="76"/>
      <c r="M3996" s="76"/>
      <c r="O3996" s="76"/>
      <c r="P3996" s="76"/>
      <c r="R3996" s="76"/>
      <c r="S3996" s="76"/>
      <c r="U3996" s="76"/>
      <c r="V3996" s="76"/>
      <c r="X3996" s="76"/>
      <c r="Y3996" s="76"/>
      <c r="AA3996" s="76"/>
      <c r="AB3996" s="76"/>
      <c r="AD3996" s="76"/>
      <c r="AE3996" s="76"/>
      <c r="AG3996" s="76"/>
      <c r="AH3996" s="76"/>
      <c r="AJ3996" s="76"/>
      <c r="AK3996" s="76"/>
      <c r="AM3996" s="76"/>
      <c r="AN3996" s="76"/>
      <c r="AP3996" s="76"/>
      <c r="AQ3996" s="76"/>
      <c r="AS3996" s="76"/>
      <c r="AT3996" s="76"/>
      <c r="AV3996" s="76"/>
      <c r="AW3996" s="76"/>
      <c r="AY3996" s="76"/>
      <c r="AZ3996" s="76"/>
      <c r="BB3996" s="76"/>
      <c r="BC3996" s="76"/>
      <c r="BE3996" s="76"/>
      <c r="BF3996" s="76"/>
      <c r="BH3996" s="76"/>
      <c r="BI3996" s="76"/>
      <c r="BK3996" s="76"/>
      <c r="BL3996" s="76"/>
      <c r="BN3996" s="76"/>
      <c r="BO3996" s="76"/>
      <c r="BQ3996" s="76"/>
      <c r="BR3996" s="76"/>
      <c r="BT3996" s="76"/>
      <c r="BU3996" s="76"/>
      <c r="BW3996" s="76"/>
      <c r="BX3996" s="76"/>
    </row>
    <row r="3997" spans="1:76" ht="12.75" customHeight="1">
      <c r="A3997" s="2"/>
      <c r="B3997" s="2"/>
      <c r="C3997" s="2"/>
      <c r="D3997" s="75"/>
      <c r="F3997" s="76"/>
      <c r="G3997" s="76"/>
      <c r="I3997" s="76"/>
      <c r="J3997" s="76"/>
      <c r="L3997" s="76"/>
      <c r="M3997" s="76"/>
      <c r="O3997" s="76"/>
      <c r="P3997" s="76"/>
      <c r="R3997" s="76"/>
      <c r="S3997" s="76"/>
      <c r="U3997" s="76"/>
      <c r="V3997" s="76"/>
      <c r="X3997" s="76"/>
      <c r="Y3997" s="76"/>
      <c r="AA3997" s="76"/>
      <c r="AB3997" s="76"/>
      <c r="AD3997" s="76"/>
      <c r="AE3997" s="76"/>
      <c r="AG3997" s="76"/>
      <c r="AH3997" s="76"/>
      <c r="AJ3997" s="76"/>
      <c r="AK3997" s="76"/>
      <c r="AM3997" s="76"/>
      <c r="AN3997" s="76"/>
      <c r="AP3997" s="76"/>
      <c r="AQ3997" s="76"/>
      <c r="AS3997" s="76"/>
      <c r="AT3997" s="76"/>
      <c r="AV3997" s="76"/>
      <c r="AW3997" s="76"/>
      <c r="AY3997" s="76"/>
      <c r="AZ3997" s="76"/>
      <c r="BB3997" s="76"/>
      <c r="BC3997" s="76"/>
      <c r="BE3997" s="76"/>
      <c r="BF3997" s="76"/>
      <c r="BH3997" s="76"/>
      <c r="BI3997" s="76"/>
      <c r="BK3997" s="76"/>
      <c r="BL3997" s="76"/>
      <c r="BN3997" s="76"/>
      <c r="BO3997" s="76"/>
      <c r="BQ3997" s="76"/>
      <c r="BR3997" s="76"/>
      <c r="BT3997" s="76"/>
      <c r="BU3997" s="76"/>
      <c r="BW3997" s="76"/>
      <c r="BX3997" s="76"/>
    </row>
    <row r="3998" spans="1:76" ht="12.75" customHeight="1">
      <c r="A3998" s="2"/>
      <c r="B3998" s="2"/>
      <c r="C3998" s="2"/>
      <c r="D3998" s="75"/>
      <c r="F3998" s="76"/>
      <c r="G3998" s="76"/>
      <c r="I3998" s="76"/>
      <c r="J3998" s="76"/>
      <c r="L3998" s="76"/>
      <c r="M3998" s="76"/>
      <c r="O3998" s="76"/>
      <c r="P3998" s="76"/>
      <c r="R3998" s="76"/>
      <c r="S3998" s="76"/>
      <c r="U3998" s="76"/>
      <c r="V3998" s="76"/>
      <c r="X3998" s="76"/>
      <c r="Y3998" s="76"/>
      <c r="AA3998" s="76"/>
      <c r="AB3998" s="76"/>
      <c r="AD3998" s="76"/>
      <c r="AE3998" s="76"/>
      <c r="AG3998" s="76"/>
      <c r="AH3998" s="76"/>
      <c r="AJ3998" s="76"/>
      <c r="AK3998" s="76"/>
      <c r="AM3998" s="76"/>
      <c r="AN3998" s="76"/>
      <c r="AP3998" s="76"/>
      <c r="AQ3998" s="76"/>
      <c r="AS3998" s="76"/>
      <c r="AT3998" s="76"/>
      <c r="AV3998" s="76"/>
      <c r="AW3998" s="76"/>
      <c r="AY3998" s="76"/>
      <c r="AZ3998" s="76"/>
      <c r="BB3998" s="76"/>
      <c r="BC3998" s="76"/>
      <c r="BE3998" s="76"/>
      <c r="BF3998" s="76"/>
      <c r="BH3998" s="76"/>
      <c r="BI3998" s="76"/>
      <c r="BK3998" s="76"/>
      <c r="BL3998" s="76"/>
      <c r="BN3998" s="76"/>
      <c r="BO3998" s="76"/>
      <c r="BQ3998" s="76"/>
      <c r="BR3998" s="76"/>
      <c r="BT3998" s="76"/>
      <c r="BU3998" s="76"/>
      <c r="BW3998" s="76"/>
      <c r="BX3998" s="76"/>
    </row>
    <row r="3999" spans="1:76" ht="12.75" customHeight="1">
      <c r="A3999" s="2"/>
      <c r="B3999" s="2"/>
      <c r="C3999" s="2"/>
      <c r="D3999" s="75"/>
      <c r="F3999" s="76"/>
      <c r="G3999" s="76"/>
      <c r="I3999" s="76"/>
      <c r="J3999" s="76"/>
      <c r="L3999" s="76"/>
      <c r="M3999" s="76"/>
      <c r="O3999" s="76"/>
      <c r="P3999" s="76"/>
      <c r="R3999" s="76"/>
      <c r="S3999" s="76"/>
      <c r="U3999" s="76"/>
      <c r="V3999" s="76"/>
      <c r="X3999" s="76"/>
      <c r="Y3999" s="76"/>
      <c r="AA3999" s="76"/>
      <c r="AB3999" s="76"/>
      <c r="AD3999" s="76"/>
      <c r="AE3999" s="76"/>
      <c r="AG3999" s="76"/>
      <c r="AH3999" s="76"/>
      <c r="AJ3999" s="76"/>
      <c r="AK3999" s="76"/>
      <c r="AM3999" s="76"/>
      <c r="AN3999" s="76"/>
      <c r="AP3999" s="76"/>
      <c r="AQ3999" s="76"/>
      <c r="AS3999" s="76"/>
      <c r="AT3999" s="76"/>
      <c r="AV3999" s="76"/>
      <c r="AW3999" s="76"/>
      <c r="AY3999" s="76"/>
      <c r="AZ3999" s="76"/>
      <c r="BB3999" s="76"/>
      <c r="BC3999" s="76"/>
      <c r="BE3999" s="76"/>
      <c r="BF3999" s="76"/>
      <c r="BH3999" s="76"/>
      <c r="BI3999" s="76"/>
      <c r="BK3999" s="76"/>
      <c r="BL3999" s="76"/>
      <c r="BN3999" s="76"/>
      <c r="BO3999" s="76"/>
      <c r="BQ3999" s="76"/>
      <c r="BR3999" s="76"/>
      <c r="BT3999" s="76"/>
      <c r="BU3999" s="76"/>
      <c r="BW3999" s="76"/>
      <c r="BX3999" s="76"/>
    </row>
    <row r="4000" spans="1:76" ht="12.75" customHeight="1">
      <c r="A4000" s="2"/>
      <c r="B4000" s="2"/>
      <c r="C4000" s="2"/>
      <c r="D4000" s="75"/>
      <c r="F4000" s="76"/>
      <c r="G4000" s="76"/>
      <c r="I4000" s="76"/>
      <c r="J4000" s="76"/>
      <c r="L4000" s="76"/>
      <c r="M4000" s="76"/>
      <c r="O4000" s="76"/>
      <c r="P4000" s="76"/>
      <c r="R4000" s="76"/>
      <c r="S4000" s="76"/>
      <c r="U4000" s="76"/>
      <c r="V4000" s="76"/>
      <c r="X4000" s="76"/>
      <c r="Y4000" s="76"/>
      <c r="AA4000" s="76"/>
      <c r="AB4000" s="76"/>
      <c r="AD4000" s="76"/>
      <c r="AE4000" s="76"/>
      <c r="AG4000" s="76"/>
      <c r="AH4000" s="76"/>
      <c r="AJ4000" s="76"/>
      <c r="AK4000" s="76"/>
      <c r="AM4000" s="76"/>
      <c r="AN4000" s="76"/>
      <c r="AP4000" s="76"/>
      <c r="AQ4000" s="76"/>
      <c r="AS4000" s="76"/>
      <c r="AT4000" s="76"/>
      <c r="AV4000" s="76"/>
      <c r="AW4000" s="76"/>
      <c r="AY4000" s="76"/>
      <c r="AZ4000" s="76"/>
      <c r="BB4000" s="76"/>
      <c r="BC4000" s="76"/>
      <c r="BE4000" s="76"/>
      <c r="BF4000" s="76"/>
      <c r="BH4000" s="76"/>
      <c r="BI4000" s="76"/>
      <c r="BK4000" s="76"/>
      <c r="BL4000" s="76"/>
      <c r="BN4000" s="76"/>
      <c r="BO4000" s="76"/>
      <c r="BQ4000" s="76"/>
      <c r="BR4000" s="76"/>
      <c r="BT4000" s="76"/>
      <c r="BU4000" s="76"/>
      <c r="BW4000" s="76"/>
      <c r="BX4000" s="76"/>
    </row>
    <row r="4001" spans="1:76" ht="12.75" customHeight="1">
      <c r="A4001" s="2"/>
      <c r="B4001" s="2"/>
      <c r="C4001" s="2"/>
      <c r="D4001" s="75"/>
      <c r="F4001" s="76"/>
      <c r="G4001" s="76"/>
      <c r="I4001" s="76"/>
      <c r="J4001" s="76"/>
      <c r="L4001" s="76"/>
      <c r="M4001" s="76"/>
      <c r="O4001" s="76"/>
      <c r="P4001" s="76"/>
      <c r="R4001" s="76"/>
      <c r="S4001" s="76"/>
      <c r="U4001" s="76"/>
      <c r="V4001" s="76"/>
      <c r="X4001" s="76"/>
      <c r="Y4001" s="76"/>
      <c r="AA4001" s="76"/>
      <c r="AB4001" s="76"/>
      <c r="AD4001" s="76"/>
      <c r="AE4001" s="76"/>
      <c r="AG4001" s="76"/>
      <c r="AH4001" s="76"/>
      <c r="AJ4001" s="76"/>
      <c r="AK4001" s="76"/>
      <c r="AM4001" s="76"/>
      <c r="AN4001" s="76"/>
      <c r="AP4001" s="76"/>
      <c r="AQ4001" s="76"/>
      <c r="AS4001" s="76"/>
      <c r="AT4001" s="76"/>
      <c r="AV4001" s="76"/>
      <c r="AW4001" s="76"/>
      <c r="AY4001" s="76"/>
      <c r="AZ4001" s="76"/>
      <c r="BB4001" s="76"/>
      <c r="BC4001" s="76"/>
      <c r="BE4001" s="76"/>
      <c r="BF4001" s="76"/>
      <c r="BH4001" s="76"/>
      <c r="BI4001" s="76"/>
      <c r="BK4001" s="76"/>
      <c r="BL4001" s="76"/>
      <c r="BN4001" s="76"/>
      <c r="BO4001" s="76"/>
      <c r="BQ4001" s="76"/>
      <c r="BR4001" s="76"/>
      <c r="BT4001" s="76"/>
      <c r="BU4001" s="76"/>
      <c r="BW4001" s="76"/>
      <c r="BX4001" s="76"/>
    </row>
    <row r="4002" spans="1:76" ht="12.75" customHeight="1">
      <c r="A4002" s="2"/>
      <c r="B4002" s="2"/>
      <c r="C4002" s="2"/>
      <c r="D4002" s="75"/>
      <c r="F4002" s="76"/>
      <c r="G4002" s="76"/>
      <c r="I4002" s="76"/>
      <c r="J4002" s="76"/>
      <c r="L4002" s="76"/>
      <c r="M4002" s="76"/>
      <c r="O4002" s="76"/>
      <c r="P4002" s="76"/>
      <c r="R4002" s="76"/>
      <c r="S4002" s="76"/>
      <c r="U4002" s="76"/>
      <c r="V4002" s="76"/>
      <c r="X4002" s="76"/>
      <c r="Y4002" s="76"/>
      <c r="AA4002" s="76"/>
      <c r="AB4002" s="76"/>
      <c r="AD4002" s="76"/>
      <c r="AE4002" s="76"/>
      <c r="AG4002" s="76"/>
      <c r="AH4002" s="76"/>
      <c r="AJ4002" s="76"/>
      <c r="AK4002" s="76"/>
      <c r="AM4002" s="76"/>
      <c r="AN4002" s="76"/>
      <c r="AP4002" s="76"/>
      <c r="AQ4002" s="76"/>
      <c r="AS4002" s="76"/>
      <c r="AT4002" s="76"/>
      <c r="AV4002" s="76"/>
      <c r="AW4002" s="76"/>
      <c r="AY4002" s="76"/>
      <c r="AZ4002" s="76"/>
      <c r="BB4002" s="76"/>
      <c r="BC4002" s="76"/>
      <c r="BE4002" s="76"/>
      <c r="BF4002" s="76"/>
      <c r="BH4002" s="76"/>
      <c r="BI4002" s="76"/>
      <c r="BK4002" s="76"/>
      <c r="BL4002" s="76"/>
      <c r="BN4002" s="76"/>
      <c r="BO4002" s="76"/>
      <c r="BQ4002" s="76"/>
      <c r="BR4002" s="76"/>
      <c r="BT4002" s="76"/>
      <c r="BU4002" s="76"/>
      <c r="BW4002" s="76"/>
      <c r="BX4002" s="76"/>
    </row>
    <row r="4003" spans="1:76" ht="12.75" customHeight="1">
      <c r="A4003" s="2"/>
      <c r="B4003" s="2"/>
      <c r="C4003" s="2"/>
      <c r="D4003" s="75"/>
      <c r="F4003" s="76"/>
      <c r="G4003" s="76"/>
      <c r="I4003" s="76"/>
      <c r="J4003" s="76"/>
      <c r="L4003" s="76"/>
      <c r="M4003" s="76"/>
      <c r="O4003" s="76"/>
      <c r="P4003" s="76"/>
      <c r="R4003" s="76"/>
      <c r="S4003" s="76"/>
      <c r="U4003" s="76"/>
      <c r="V4003" s="76"/>
      <c r="X4003" s="76"/>
      <c r="Y4003" s="76"/>
      <c r="AA4003" s="76"/>
      <c r="AB4003" s="76"/>
      <c r="AD4003" s="76"/>
      <c r="AE4003" s="76"/>
      <c r="AG4003" s="76"/>
      <c r="AH4003" s="76"/>
      <c r="AJ4003" s="76"/>
      <c r="AK4003" s="76"/>
      <c r="AM4003" s="76"/>
      <c r="AN4003" s="76"/>
      <c r="AP4003" s="76"/>
      <c r="AQ4003" s="76"/>
      <c r="AS4003" s="76"/>
      <c r="AT4003" s="76"/>
      <c r="AV4003" s="76"/>
      <c r="AW4003" s="76"/>
      <c r="AY4003" s="76"/>
      <c r="AZ4003" s="76"/>
      <c r="BB4003" s="76"/>
      <c r="BC4003" s="76"/>
      <c r="BE4003" s="76"/>
      <c r="BF4003" s="76"/>
      <c r="BH4003" s="76"/>
      <c r="BI4003" s="76"/>
      <c r="BK4003" s="76"/>
      <c r="BL4003" s="76"/>
      <c r="BN4003" s="76"/>
      <c r="BO4003" s="76"/>
      <c r="BQ4003" s="76"/>
      <c r="BR4003" s="76"/>
      <c r="BT4003" s="76"/>
      <c r="BU4003" s="76"/>
      <c r="BW4003" s="76"/>
      <c r="BX4003" s="76"/>
    </row>
    <row r="4004" spans="1:76" ht="12.75" customHeight="1">
      <c r="A4004" s="2"/>
      <c r="B4004" s="2"/>
      <c r="C4004" s="2"/>
      <c r="D4004" s="75"/>
      <c r="F4004" s="76"/>
      <c r="G4004" s="76"/>
      <c r="I4004" s="76"/>
      <c r="J4004" s="76"/>
      <c r="L4004" s="76"/>
      <c r="M4004" s="76"/>
      <c r="O4004" s="76"/>
      <c r="P4004" s="76"/>
      <c r="R4004" s="76"/>
      <c r="S4004" s="76"/>
      <c r="U4004" s="76"/>
      <c r="V4004" s="76"/>
      <c r="X4004" s="76"/>
      <c r="Y4004" s="76"/>
      <c r="AA4004" s="76"/>
      <c r="AB4004" s="76"/>
      <c r="AD4004" s="76"/>
      <c r="AE4004" s="76"/>
      <c r="AG4004" s="76"/>
      <c r="AH4004" s="76"/>
      <c r="AJ4004" s="76"/>
      <c r="AK4004" s="76"/>
      <c r="AM4004" s="76"/>
      <c r="AN4004" s="76"/>
      <c r="AP4004" s="76"/>
      <c r="AQ4004" s="76"/>
      <c r="AS4004" s="76"/>
      <c r="AT4004" s="76"/>
      <c r="AV4004" s="76"/>
      <c r="AW4004" s="76"/>
      <c r="AY4004" s="76"/>
      <c r="AZ4004" s="76"/>
      <c r="BB4004" s="76"/>
      <c r="BC4004" s="76"/>
      <c r="BE4004" s="76"/>
      <c r="BF4004" s="76"/>
      <c r="BH4004" s="76"/>
      <c r="BI4004" s="76"/>
      <c r="BK4004" s="76"/>
      <c r="BL4004" s="76"/>
      <c r="BN4004" s="76"/>
      <c r="BO4004" s="76"/>
      <c r="BQ4004" s="76"/>
      <c r="BR4004" s="76"/>
      <c r="BT4004" s="76"/>
      <c r="BU4004" s="76"/>
      <c r="BW4004" s="76"/>
      <c r="BX4004" s="76"/>
    </row>
    <row r="4005" spans="1:76" ht="12.75" customHeight="1">
      <c r="A4005" s="2"/>
      <c r="B4005" s="2"/>
      <c r="C4005" s="2"/>
      <c r="D4005" s="75"/>
      <c r="F4005" s="76"/>
      <c r="G4005" s="76"/>
      <c r="I4005" s="76"/>
      <c r="J4005" s="76"/>
      <c r="L4005" s="76"/>
      <c r="M4005" s="76"/>
      <c r="O4005" s="76"/>
      <c r="P4005" s="76"/>
      <c r="R4005" s="76"/>
      <c r="S4005" s="76"/>
      <c r="U4005" s="76"/>
      <c r="V4005" s="76"/>
      <c r="X4005" s="76"/>
      <c r="Y4005" s="76"/>
      <c r="AA4005" s="76"/>
      <c r="AB4005" s="76"/>
      <c r="AD4005" s="76"/>
      <c r="AE4005" s="76"/>
      <c r="AG4005" s="76"/>
      <c r="AH4005" s="76"/>
      <c r="AJ4005" s="76"/>
      <c r="AK4005" s="76"/>
      <c r="AM4005" s="76"/>
      <c r="AN4005" s="76"/>
      <c r="AP4005" s="76"/>
      <c r="AQ4005" s="76"/>
      <c r="AS4005" s="76"/>
      <c r="AT4005" s="76"/>
      <c r="AV4005" s="76"/>
      <c r="AW4005" s="76"/>
      <c r="AY4005" s="76"/>
      <c r="AZ4005" s="76"/>
      <c r="BB4005" s="76"/>
      <c r="BC4005" s="76"/>
      <c r="BE4005" s="76"/>
      <c r="BF4005" s="76"/>
      <c r="BH4005" s="76"/>
      <c r="BI4005" s="76"/>
      <c r="BK4005" s="76"/>
      <c r="BL4005" s="76"/>
      <c r="BN4005" s="76"/>
      <c r="BO4005" s="76"/>
      <c r="BQ4005" s="76"/>
      <c r="BR4005" s="76"/>
      <c r="BT4005" s="76"/>
      <c r="BU4005" s="76"/>
      <c r="BW4005" s="76"/>
      <c r="BX4005" s="76"/>
    </row>
    <row r="4006" spans="1:76" ht="12.75" customHeight="1">
      <c r="A4006" s="2"/>
      <c r="B4006" s="2"/>
      <c r="C4006" s="2"/>
      <c r="D4006" s="75"/>
      <c r="F4006" s="76"/>
      <c r="G4006" s="76"/>
      <c r="I4006" s="76"/>
      <c r="J4006" s="76"/>
      <c r="L4006" s="76"/>
      <c r="M4006" s="76"/>
      <c r="O4006" s="76"/>
      <c r="P4006" s="76"/>
      <c r="R4006" s="76"/>
      <c r="S4006" s="76"/>
      <c r="U4006" s="76"/>
      <c r="V4006" s="76"/>
      <c r="X4006" s="76"/>
      <c r="Y4006" s="76"/>
      <c r="AA4006" s="76"/>
      <c r="AB4006" s="76"/>
      <c r="AD4006" s="76"/>
      <c r="AE4006" s="76"/>
      <c r="AG4006" s="76"/>
      <c r="AH4006" s="76"/>
      <c r="AJ4006" s="76"/>
      <c r="AK4006" s="76"/>
      <c r="AM4006" s="76"/>
      <c r="AN4006" s="76"/>
      <c r="AP4006" s="76"/>
      <c r="AQ4006" s="76"/>
      <c r="AS4006" s="76"/>
      <c r="AT4006" s="76"/>
      <c r="AV4006" s="76"/>
      <c r="AW4006" s="76"/>
      <c r="AY4006" s="76"/>
      <c r="AZ4006" s="76"/>
      <c r="BB4006" s="76"/>
      <c r="BC4006" s="76"/>
      <c r="BE4006" s="76"/>
      <c r="BF4006" s="76"/>
      <c r="BH4006" s="76"/>
      <c r="BI4006" s="76"/>
      <c r="BK4006" s="76"/>
      <c r="BL4006" s="76"/>
      <c r="BN4006" s="76"/>
      <c r="BO4006" s="76"/>
      <c r="BQ4006" s="76"/>
      <c r="BR4006" s="76"/>
      <c r="BT4006" s="76"/>
      <c r="BU4006" s="76"/>
      <c r="BW4006" s="76"/>
      <c r="BX4006" s="76"/>
    </row>
    <row r="4007" spans="1:76" ht="12.75" customHeight="1">
      <c r="A4007" s="2"/>
      <c r="B4007" s="2"/>
      <c r="C4007" s="2"/>
      <c r="D4007" s="75"/>
      <c r="F4007" s="76"/>
      <c r="G4007" s="76"/>
      <c r="I4007" s="76"/>
      <c r="J4007" s="76"/>
      <c r="L4007" s="76"/>
      <c r="M4007" s="76"/>
      <c r="O4007" s="76"/>
      <c r="P4007" s="76"/>
      <c r="R4007" s="76"/>
      <c r="S4007" s="76"/>
      <c r="U4007" s="76"/>
      <c r="V4007" s="76"/>
      <c r="X4007" s="76"/>
      <c r="Y4007" s="76"/>
      <c r="AA4007" s="76"/>
      <c r="AB4007" s="76"/>
      <c r="AD4007" s="76"/>
      <c r="AE4007" s="76"/>
      <c r="AG4007" s="76"/>
      <c r="AH4007" s="76"/>
      <c r="AJ4007" s="76"/>
      <c r="AK4007" s="76"/>
      <c r="AM4007" s="76"/>
      <c r="AN4007" s="76"/>
      <c r="AP4007" s="76"/>
      <c r="AQ4007" s="76"/>
      <c r="AS4007" s="76"/>
      <c r="AT4007" s="76"/>
      <c r="AV4007" s="76"/>
      <c r="AW4007" s="76"/>
      <c r="AY4007" s="76"/>
      <c r="AZ4007" s="76"/>
      <c r="BB4007" s="76"/>
      <c r="BC4007" s="76"/>
      <c r="BE4007" s="76"/>
      <c r="BF4007" s="76"/>
      <c r="BH4007" s="76"/>
      <c r="BI4007" s="76"/>
      <c r="BK4007" s="76"/>
      <c r="BL4007" s="76"/>
      <c r="BN4007" s="76"/>
      <c r="BO4007" s="76"/>
      <c r="BQ4007" s="76"/>
      <c r="BR4007" s="76"/>
      <c r="BT4007" s="76"/>
      <c r="BU4007" s="76"/>
      <c r="BW4007" s="76"/>
      <c r="BX4007" s="76"/>
    </row>
    <row r="4008" spans="1:76" ht="12.75" customHeight="1">
      <c r="A4008" s="2"/>
      <c r="B4008" s="2"/>
      <c r="C4008" s="2"/>
      <c r="D4008" s="75"/>
      <c r="F4008" s="76"/>
      <c r="G4008" s="76"/>
      <c r="I4008" s="76"/>
      <c r="J4008" s="76"/>
      <c r="L4008" s="76"/>
      <c r="M4008" s="76"/>
      <c r="O4008" s="76"/>
      <c r="P4008" s="76"/>
      <c r="R4008" s="76"/>
      <c r="S4008" s="76"/>
      <c r="U4008" s="76"/>
      <c r="V4008" s="76"/>
      <c r="X4008" s="76"/>
      <c r="Y4008" s="76"/>
      <c r="AA4008" s="76"/>
      <c r="AB4008" s="76"/>
      <c r="AD4008" s="76"/>
      <c r="AE4008" s="76"/>
      <c r="AG4008" s="76"/>
      <c r="AH4008" s="76"/>
      <c r="AJ4008" s="76"/>
      <c r="AK4008" s="76"/>
      <c r="AM4008" s="76"/>
      <c r="AN4008" s="76"/>
      <c r="AP4008" s="76"/>
      <c r="AQ4008" s="76"/>
      <c r="AS4008" s="76"/>
      <c r="AT4008" s="76"/>
      <c r="AV4008" s="76"/>
      <c r="AW4008" s="76"/>
      <c r="AY4008" s="76"/>
      <c r="AZ4008" s="76"/>
      <c r="BB4008" s="76"/>
      <c r="BC4008" s="76"/>
      <c r="BE4008" s="76"/>
      <c r="BF4008" s="76"/>
      <c r="BH4008" s="76"/>
      <c r="BI4008" s="76"/>
      <c r="BK4008" s="76"/>
      <c r="BL4008" s="76"/>
      <c r="BN4008" s="76"/>
      <c r="BO4008" s="76"/>
      <c r="BQ4008" s="76"/>
      <c r="BR4008" s="76"/>
      <c r="BT4008" s="76"/>
      <c r="BU4008" s="76"/>
      <c r="BW4008" s="76"/>
      <c r="BX4008" s="76"/>
    </row>
    <row r="4009" spans="1:76" ht="12.75" customHeight="1">
      <c r="A4009" s="2"/>
      <c r="B4009" s="2"/>
      <c r="C4009" s="2"/>
      <c r="D4009" s="75"/>
      <c r="F4009" s="76"/>
      <c r="G4009" s="76"/>
      <c r="I4009" s="76"/>
      <c r="J4009" s="76"/>
      <c r="L4009" s="76"/>
      <c r="M4009" s="76"/>
      <c r="O4009" s="76"/>
      <c r="P4009" s="76"/>
      <c r="R4009" s="76"/>
      <c r="S4009" s="76"/>
      <c r="U4009" s="76"/>
      <c r="V4009" s="76"/>
      <c r="X4009" s="76"/>
      <c r="Y4009" s="76"/>
      <c r="AA4009" s="76"/>
      <c r="AB4009" s="76"/>
      <c r="AD4009" s="76"/>
      <c r="AE4009" s="76"/>
      <c r="AG4009" s="76"/>
      <c r="AH4009" s="76"/>
      <c r="AJ4009" s="76"/>
      <c r="AK4009" s="76"/>
      <c r="AM4009" s="76"/>
      <c r="AN4009" s="76"/>
      <c r="AP4009" s="76"/>
      <c r="AQ4009" s="76"/>
      <c r="AS4009" s="76"/>
      <c r="AT4009" s="76"/>
      <c r="AV4009" s="76"/>
      <c r="AW4009" s="76"/>
      <c r="AY4009" s="76"/>
      <c r="AZ4009" s="76"/>
      <c r="BB4009" s="76"/>
      <c r="BC4009" s="76"/>
      <c r="BE4009" s="76"/>
      <c r="BF4009" s="76"/>
      <c r="BH4009" s="76"/>
      <c r="BI4009" s="76"/>
      <c r="BK4009" s="76"/>
      <c r="BL4009" s="76"/>
      <c r="BN4009" s="76"/>
      <c r="BO4009" s="76"/>
      <c r="BQ4009" s="76"/>
      <c r="BR4009" s="76"/>
      <c r="BT4009" s="76"/>
      <c r="BU4009" s="76"/>
      <c r="BW4009" s="76"/>
      <c r="BX4009" s="76"/>
    </row>
    <row r="4010" spans="1:76" ht="12.75" customHeight="1">
      <c r="A4010" s="2"/>
      <c r="B4010" s="2"/>
      <c r="C4010" s="2"/>
      <c r="D4010" s="75"/>
      <c r="F4010" s="76"/>
      <c r="G4010" s="76"/>
      <c r="I4010" s="76"/>
      <c r="J4010" s="76"/>
      <c r="L4010" s="76"/>
      <c r="M4010" s="76"/>
      <c r="O4010" s="76"/>
      <c r="P4010" s="76"/>
      <c r="R4010" s="76"/>
      <c r="S4010" s="76"/>
      <c r="U4010" s="76"/>
      <c r="V4010" s="76"/>
      <c r="X4010" s="76"/>
      <c r="Y4010" s="76"/>
      <c r="AA4010" s="76"/>
      <c r="AB4010" s="76"/>
      <c r="AD4010" s="76"/>
      <c r="AE4010" s="76"/>
      <c r="AG4010" s="76"/>
      <c r="AH4010" s="76"/>
      <c r="AJ4010" s="76"/>
      <c r="AK4010" s="76"/>
      <c r="AM4010" s="76"/>
      <c r="AN4010" s="76"/>
      <c r="AP4010" s="76"/>
      <c r="AQ4010" s="76"/>
      <c r="AS4010" s="76"/>
      <c r="AT4010" s="76"/>
      <c r="AV4010" s="76"/>
      <c r="AW4010" s="76"/>
      <c r="AY4010" s="76"/>
      <c r="AZ4010" s="76"/>
      <c r="BB4010" s="76"/>
      <c r="BC4010" s="76"/>
      <c r="BE4010" s="76"/>
      <c r="BF4010" s="76"/>
      <c r="BH4010" s="76"/>
      <c r="BI4010" s="76"/>
      <c r="BK4010" s="76"/>
      <c r="BL4010" s="76"/>
      <c r="BN4010" s="76"/>
      <c r="BO4010" s="76"/>
      <c r="BQ4010" s="76"/>
      <c r="BR4010" s="76"/>
      <c r="BT4010" s="76"/>
      <c r="BU4010" s="76"/>
      <c r="BW4010" s="76"/>
      <c r="BX4010" s="76"/>
    </row>
    <row r="4011" spans="1:76" ht="12.75" customHeight="1">
      <c r="A4011" s="2"/>
      <c r="B4011" s="2"/>
      <c r="C4011" s="2"/>
      <c r="D4011" s="75"/>
      <c r="F4011" s="76"/>
      <c r="G4011" s="76"/>
      <c r="I4011" s="76"/>
      <c r="J4011" s="76"/>
      <c r="L4011" s="76"/>
      <c r="M4011" s="76"/>
      <c r="O4011" s="76"/>
      <c r="P4011" s="76"/>
      <c r="R4011" s="76"/>
      <c r="S4011" s="76"/>
      <c r="U4011" s="76"/>
      <c r="V4011" s="76"/>
      <c r="X4011" s="76"/>
      <c r="Y4011" s="76"/>
      <c r="AA4011" s="76"/>
      <c r="AB4011" s="76"/>
      <c r="AD4011" s="76"/>
      <c r="AE4011" s="76"/>
      <c r="AG4011" s="76"/>
      <c r="AH4011" s="76"/>
      <c r="AJ4011" s="76"/>
      <c r="AK4011" s="76"/>
      <c r="AM4011" s="76"/>
      <c r="AN4011" s="76"/>
      <c r="AP4011" s="76"/>
      <c r="AQ4011" s="76"/>
      <c r="AS4011" s="76"/>
      <c r="AT4011" s="76"/>
      <c r="AV4011" s="76"/>
      <c r="AW4011" s="76"/>
      <c r="AY4011" s="76"/>
      <c r="AZ4011" s="76"/>
      <c r="BB4011" s="76"/>
      <c r="BC4011" s="76"/>
      <c r="BE4011" s="76"/>
      <c r="BF4011" s="76"/>
      <c r="BH4011" s="76"/>
      <c r="BI4011" s="76"/>
      <c r="BK4011" s="76"/>
      <c r="BL4011" s="76"/>
      <c r="BN4011" s="76"/>
      <c r="BO4011" s="76"/>
      <c r="BQ4011" s="76"/>
      <c r="BR4011" s="76"/>
      <c r="BT4011" s="76"/>
      <c r="BU4011" s="76"/>
      <c r="BW4011" s="76"/>
      <c r="BX4011" s="76"/>
    </row>
    <row r="4012" spans="1:76" ht="12.75" customHeight="1">
      <c r="A4012" s="2"/>
      <c r="B4012" s="2"/>
      <c r="C4012" s="2"/>
      <c r="D4012" s="75"/>
      <c r="F4012" s="76"/>
      <c r="G4012" s="76"/>
      <c r="I4012" s="76"/>
      <c r="J4012" s="76"/>
      <c r="L4012" s="76"/>
      <c r="M4012" s="76"/>
      <c r="O4012" s="76"/>
      <c r="P4012" s="76"/>
      <c r="R4012" s="76"/>
      <c r="S4012" s="76"/>
      <c r="U4012" s="76"/>
      <c r="V4012" s="76"/>
      <c r="X4012" s="76"/>
      <c r="Y4012" s="76"/>
      <c r="AA4012" s="76"/>
      <c r="AB4012" s="76"/>
      <c r="AD4012" s="76"/>
      <c r="AE4012" s="76"/>
      <c r="AG4012" s="76"/>
      <c r="AH4012" s="76"/>
      <c r="AJ4012" s="76"/>
      <c r="AK4012" s="76"/>
      <c r="AM4012" s="76"/>
      <c r="AN4012" s="76"/>
      <c r="AP4012" s="76"/>
      <c r="AQ4012" s="76"/>
      <c r="AS4012" s="76"/>
      <c r="AT4012" s="76"/>
      <c r="AV4012" s="76"/>
      <c r="AW4012" s="76"/>
      <c r="AY4012" s="76"/>
      <c r="AZ4012" s="76"/>
      <c r="BB4012" s="76"/>
      <c r="BC4012" s="76"/>
      <c r="BE4012" s="76"/>
      <c r="BF4012" s="76"/>
      <c r="BH4012" s="76"/>
      <c r="BI4012" s="76"/>
      <c r="BK4012" s="76"/>
      <c r="BL4012" s="76"/>
      <c r="BN4012" s="76"/>
      <c r="BO4012" s="76"/>
      <c r="BQ4012" s="76"/>
      <c r="BR4012" s="76"/>
      <c r="BT4012" s="76"/>
      <c r="BU4012" s="76"/>
      <c r="BW4012" s="76"/>
      <c r="BX4012" s="76"/>
    </row>
    <row r="4013" spans="1:76" ht="12.75" customHeight="1">
      <c r="A4013" s="2"/>
      <c r="B4013" s="2"/>
      <c r="C4013" s="2"/>
      <c r="D4013" s="75"/>
      <c r="F4013" s="76"/>
      <c r="G4013" s="76"/>
      <c r="I4013" s="76"/>
      <c r="J4013" s="76"/>
      <c r="L4013" s="76"/>
      <c r="M4013" s="76"/>
      <c r="O4013" s="76"/>
      <c r="P4013" s="76"/>
      <c r="R4013" s="76"/>
      <c r="S4013" s="76"/>
      <c r="U4013" s="76"/>
      <c r="V4013" s="76"/>
      <c r="X4013" s="76"/>
      <c r="Y4013" s="76"/>
      <c r="AA4013" s="76"/>
      <c r="AB4013" s="76"/>
      <c r="AD4013" s="76"/>
      <c r="AE4013" s="76"/>
      <c r="AG4013" s="76"/>
      <c r="AH4013" s="76"/>
      <c r="AJ4013" s="76"/>
      <c r="AK4013" s="76"/>
      <c r="AM4013" s="76"/>
      <c r="AN4013" s="76"/>
      <c r="AP4013" s="76"/>
      <c r="AQ4013" s="76"/>
      <c r="AS4013" s="76"/>
      <c r="AT4013" s="76"/>
      <c r="AV4013" s="76"/>
      <c r="AW4013" s="76"/>
      <c r="AY4013" s="76"/>
      <c r="AZ4013" s="76"/>
      <c r="BB4013" s="76"/>
      <c r="BC4013" s="76"/>
      <c r="BE4013" s="76"/>
      <c r="BF4013" s="76"/>
      <c r="BH4013" s="76"/>
      <c r="BI4013" s="76"/>
      <c r="BK4013" s="76"/>
      <c r="BL4013" s="76"/>
      <c r="BN4013" s="76"/>
      <c r="BO4013" s="76"/>
      <c r="BQ4013" s="76"/>
      <c r="BR4013" s="76"/>
      <c r="BT4013" s="76"/>
      <c r="BU4013" s="76"/>
      <c r="BW4013" s="76"/>
      <c r="BX4013" s="76"/>
    </row>
    <row r="4014" spans="1:76" ht="12.75" customHeight="1">
      <c r="A4014" s="2"/>
      <c r="B4014" s="2"/>
      <c r="C4014" s="2"/>
      <c r="D4014" s="75"/>
      <c r="F4014" s="76"/>
      <c r="G4014" s="76"/>
      <c r="I4014" s="76"/>
      <c r="J4014" s="76"/>
      <c r="L4014" s="76"/>
      <c r="M4014" s="76"/>
      <c r="O4014" s="76"/>
      <c r="P4014" s="76"/>
      <c r="R4014" s="76"/>
      <c r="S4014" s="76"/>
      <c r="U4014" s="76"/>
      <c r="V4014" s="76"/>
      <c r="X4014" s="76"/>
      <c r="Y4014" s="76"/>
      <c r="AA4014" s="76"/>
      <c r="AB4014" s="76"/>
      <c r="AD4014" s="76"/>
      <c r="AE4014" s="76"/>
      <c r="AG4014" s="76"/>
      <c r="AH4014" s="76"/>
      <c r="AJ4014" s="76"/>
      <c r="AK4014" s="76"/>
      <c r="AM4014" s="76"/>
      <c r="AN4014" s="76"/>
      <c r="AP4014" s="76"/>
      <c r="AQ4014" s="76"/>
      <c r="AS4014" s="76"/>
      <c r="AT4014" s="76"/>
      <c r="AV4014" s="76"/>
      <c r="AW4014" s="76"/>
      <c r="AY4014" s="76"/>
      <c r="AZ4014" s="76"/>
      <c r="BB4014" s="76"/>
      <c r="BC4014" s="76"/>
      <c r="BE4014" s="76"/>
      <c r="BF4014" s="76"/>
      <c r="BH4014" s="76"/>
      <c r="BI4014" s="76"/>
      <c r="BK4014" s="76"/>
      <c r="BL4014" s="76"/>
      <c r="BN4014" s="76"/>
      <c r="BO4014" s="76"/>
      <c r="BQ4014" s="76"/>
      <c r="BR4014" s="76"/>
      <c r="BT4014" s="76"/>
      <c r="BU4014" s="76"/>
      <c r="BW4014" s="76"/>
      <c r="BX4014" s="76"/>
    </row>
    <row r="4015" spans="1:76" ht="12.75" customHeight="1">
      <c r="A4015" s="2"/>
      <c r="B4015" s="2"/>
      <c r="C4015" s="2"/>
      <c r="D4015" s="75"/>
      <c r="F4015" s="76"/>
      <c r="G4015" s="76"/>
      <c r="I4015" s="76"/>
      <c r="J4015" s="76"/>
      <c r="L4015" s="76"/>
      <c r="M4015" s="76"/>
      <c r="O4015" s="76"/>
      <c r="P4015" s="76"/>
      <c r="R4015" s="76"/>
      <c r="S4015" s="76"/>
      <c r="U4015" s="76"/>
      <c r="V4015" s="76"/>
      <c r="X4015" s="76"/>
      <c r="Y4015" s="76"/>
      <c r="AA4015" s="76"/>
      <c r="AB4015" s="76"/>
      <c r="AD4015" s="76"/>
      <c r="AE4015" s="76"/>
      <c r="AG4015" s="76"/>
      <c r="AH4015" s="76"/>
      <c r="AJ4015" s="76"/>
      <c r="AK4015" s="76"/>
      <c r="AM4015" s="76"/>
      <c r="AN4015" s="76"/>
      <c r="AP4015" s="76"/>
      <c r="AQ4015" s="76"/>
      <c r="AS4015" s="76"/>
      <c r="AT4015" s="76"/>
      <c r="AV4015" s="76"/>
      <c r="AW4015" s="76"/>
      <c r="AY4015" s="76"/>
      <c r="AZ4015" s="76"/>
      <c r="BB4015" s="76"/>
      <c r="BC4015" s="76"/>
      <c r="BE4015" s="76"/>
      <c r="BF4015" s="76"/>
      <c r="BH4015" s="76"/>
      <c r="BI4015" s="76"/>
      <c r="BK4015" s="76"/>
      <c r="BL4015" s="76"/>
      <c r="BN4015" s="76"/>
      <c r="BO4015" s="76"/>
      <c r="BQ4015" s="76"/>
      <c r="BR4015" s="76"/>
      <c r="BT4015" s="76"/>
      <c r="BU4015" s="76"/>
      <c r="BW4015" s="76"/>
      <c r="BX4015" s="76"/>
    </row>
    <row r="4016" spans="1:76" ht="12.75" customHeight="1">
      <c r="A4016" s="2"/>
      <c r="B4016" s="2"/>
      <c r="C4016" s="2"/>
      <c r="D4016" s="75"/>
      <c r="F4016" s="76"/>
      <c r="G4016" s="76"/>
      <c r="I4016" s="76"/>
      <c r="J4016" s="76"/>
      <c r="L4016" s="76"/>
      <c r="M4016" s="76"/>
      <c r="O4016" s="76"/>
      <c r="P4016" s="76"/>
      <c r="R4016" s="76"/>
      <c r="S4016" s="76"/>
      <c r="U4016" s="76"/>
      <c r="V4016" s="76"/>
      <c r="X4016" s="76"/>
      <c r="Y4016" s="76"/>
      <c r="AA4016" s="76"/>
      <c r="AB4016" s="76"/>
      <c r="AD4016" s="76"/>
      <c r="AE4016" s="76"/>
      <c r="AG4016" s="76"/>
      <c r="AH4016" s="76"/>
      <c r="AJ4016" s="76"/>
      <c r="AK4016" s="76"/>
      <c r="AM4016" s="76"/>
      <c r="AN4016" s="76"/>
      <c r="AP4016" s="76"/>
      <c r="AQ4016" s="76"/>
      <c r="AS4016" s="76"/>
      <c r="AT4016" s="76"/>
      <c r="AV4016" s="76"/>
      <c r="AW4016" s="76"/>
      <c r="AY4016" s="76"/>
      <c r="AZ4016" s="76"/>
      <c r="BB4016" s="76"/>
      <c r="BC4016" s="76"/>
      <c r="BE4016" s="76"/>
      <c r="BF4016" s="76"/>
      <c r="BH4016" s="76"/>
      <c r="BI4016" s="76"/>
      <c r="BK4016" s="76"/>
      <c r="BL4016" s="76"/>
      <c r="BN4016" s="76"/>
      <c r="BO4016" s="76"/>
      <c r="BQ4016" s="76"/>
      <c r="BR4016" s="76"/>
      <c r="BT4016" s="76"/>
      <c r="BU4016" s="76"/>
      <c r="BW4016" s="76"/>
      <c r="BX4016" s="76"/>
    </row>
    <row r="4017" spans="1:76" ht="12.75" customHeight="1">
      <c r="A4017" s="2"/>
      <c r="B4017" s="2"/>
      <c r="C4017" s="2"/>
      <c r="D4017" s="75"/>
      <c r="F4017" s="76"/>
      <c r="G4017" s="76"/>
      <c r="I4017" s="76"/>
      <c r="J4017" s="76"/>
      <c r="L4017" s="76"/>
      <c r="M4017" s="76"/>
      <c r="O4017" s="76"/>
      <c r="P4017" s="76"/>
      <c r="R4017" s="76"/>
      <c r="S4017" s="76"/>
      <c r="U4017" s="76"/>
      <c r="V4017" s="76"/>
      <c r="X4017" s="76"/>
      <c r="Y4017" s="76"/>
      <c r="AA4017" s="76"/>
      <c r="AB4017" s="76"/>
      <c r="AD4017" s="76"/>
      <c r="AE4017" s="76"/>
      <c r="AG4017" s="76"/>
      <c r="AH4017" s="76"/>
      <c r="AJ4017" s="76"/>
      <c r="AK4017" s="76"/>
      <c r="AM4017" s="76"/>
      <c r="AN4017" s="76"/>
      <c r="AP4017" s="76"/>
      <c r="AQ4017" s="76"/>
      <c r="AS4017" s="76"/>
      <c r="AT4017" s="76"/>
      <c r="AV4017" s="76"/>
      <c r="AW4017" s="76"/>
      <c r="AY4017" s="76"/>
      <c r="AZ4017" s="76"/>
      <c r="BB4017" s="76"/>
      <c r="BC4017" s="76"/>
      <c r="BE4017" s="76"/>
      <c r="BF4017" s="76"/>
      <c r="BH4017" s="76"/>
      <c r="BI4017" s="76"/>
      <c r="BK4017" s="76"/>
      <c r="BL4017" s="76"/>
      <c r="BN4017" s="76"/>
      <c r="BO4017" s="76"/>
      <c r="BQ4017" s="76"/>
      <c r="BR4017" s="76"/>
      <c r="BT4017" s="76"/>
      <c r="BU4017" s="76"/>
      <c r="BW4017" s="76"/>
      <c r="BX4017" s="76"/>
    </row>
    <row r="4018" spans="1:76" ht="12.75" customHeight="1">
      <c r="A4018" s="2"/>
      <c r="B4018" s="2"/>
      <c r="C4018" s="2"/>
      <c r="D4018" s="75"/>
      <c r="F4018" s="76"/>
      <c r="G4018" s="76"/>
      <c r="I4018" s="76"/>
      <c r="J4018" s="76"/>
      <c r="L4018" s="76"/>
      <c r="M4018" s="76"/>
      <c r="O4018" s="76"/>
      <c r="P4018" s="76"/>
      <c r="R4018" s="76"/>
      <c r="S4018" s="76"/>
      <c r="U4018" s="76"/>
      <c r="V4018" s="76"/>
      <c r="X4018" s="76"/>
      <c r="Y4018" s="76"/>
      <c r="AA4018" s="76"/>
      <c r="AB4018" s="76"/>
      <c r="AD4018" s="76"/>
      <c r="AE4018" s="76"/>
      <c r="AG4018" s="76"/>
      <c r="AH4018" s="76"/>
      <c r="AJ4018" s="76"/>
      <c r="AK4018" s="76"/>
      <c r="AM4018" s="76"/>
      <c r="AN4018" s="76"/>
      <c r="AP4018" s="76"/>
      <c r="AQ4018" s="76"/>
      <c r="AS4018" s="76"/>
      <c r="AT4018" s="76"/>
      <c r="AV4018" s="76"/>
      <c r="AW4018" s="76"/>
      <c r="AY4018" s="76"/>
      <c r="AZ4018" s="76"/>
      <c r="BB4018" s="76"/>
      <c r="BC4018" s="76"/>
      <c r="BE4018" s="76"/>
      <c r="BF4018" s="76"/>
      <c r="BH4018" s="76"/>
      <c r="BI4018" s="76"/>
      <c r="BK4018" s="76"/>
      <c r="BL4018" s="76"/>
      <c r="BN4018" s="76"/>
      <c r="BO4018" s="76"/>
      <c r="BQ4018" s="76"/>
      <c r="BR4018" s="76"/>
      <c r="BT4018" s="76"/>
      <c r="BU4018" s="76"/>
      <c r="BW4018" s="76"/>
      <c r="BX4018" s="76"/>
    </row>
    <row r="4019" spans="1:76" ht="12.75" customHeight="1">
      <c r="A4019" s="2"/>
      <c r="B4019" s="2"/>
      <c r="C4019" s="2"/>
      <c r="D4019" s="75"/>
      <c r="F4019" s="76"/>
      <c r="G4019" s="76"/>
      <c r="I4019" s="76"/>
      <c r="J4019" s="76"/>
      <c r="L4019" s="76"/>
      <c r="M4019" s="76"/>
      <c r="O4019" s="76"/>
      <c r="P4019" s="76"/>
      <c r="R4019" s="76"/>
      <c r="S4019" s="76"/>
      <c r="U4019" s="76"/>
      <c r="V4019" s="76"/>
      <c r="X4019" s="76"/>
      <c r="Y4019" s="76"/>
      <c r="AA4019" s="76"/>
      <c r="AB4019" s="76"/>
      <c r="AD4019" s="76"/>
      <c r="AE4019" s="76"/>
      <c r="AG4019" s="76"/>
      <c r="AH4019" s="76"/>
      <c r="AJ4019" s="76"/>
      <c r="AK4019" s="76"/>
      <c r="AM4019" s="76"/>
      <c r="AN4019" s="76"/>
      <c r="AP4019" s="76"/>
      <c r="AQ4019" s="76"/>
      <c r="AS4019" s="76"/>
      <c r="AT4019" s="76"/>
      <c r="AV4019" s="76"/>
      <c r="AW4019" s="76"/>
      <c r="AY4019" s="76"/>
      <c r="AZ4019" s="76"/>
      <c r="BB4019" s="76"/>
      <c r="BC4019" s="76"/>
      <c r="BE4019" s="76"/>
      <c r="BF4019" s="76"/>
      <c r="BH4019" s="76"/>
      <c r="BI4019" s="76"/>
      <c r="BK4019" s="76"/>
      <c r="BL4019" s="76"/>
      <c r="BN4019" s="76"/>
      <c r="BO4019" s="76"/>
      <c r="BQ4019" s="76"/>
      <c r="BR4019" s="76"/>
      <c r="BT4019" s="76"/>
      <c r="BU4019" s="76"/>
      <c r="BW4019" s="76"/>
      <c r="BX4019" s="76"/>
    </row>
    <row r="4020" spans="1:76" ht="12.75" customHeight="1">
      <c r="A4020" s="2"/>
      <c r="B4020" s="2"/>
      <c r="C4020" s="2"/>
      <c r="D4020" s="75"/>
      <c r="F4020" s="76"/>
      <c r="G4020" s="76"/>
      <c r="I4020" s="76"/>
      <c r="J4020" s="76"/>
      <c r="L4020" s="76"/>
      <c r="M4020" s="76"/>
      <c r="O4020" s="76"/>
      <c r="P4020" s="76"/>
      <c r="R4020" s="76"/>
      <c r="S4020" s="76"/>
      <c r="U4020" s="76"/>
      <c r="V4020" s="76"/>
      <c r="X4020" s="76"/>
      <c r="Y4020" s="76"/>
      <c r="AA4020" s="76"/>
      <c r="AB4020" s="76"/>
      <c r="AD4020" s="76"/>
      <c r="AE4020" s="76"/>
      <c r="AG4020" s="76"/>
      <c r="AH4020" s="76"/>
      <c r="AJ4020" s="76"/>
      <c r="AK4020" s="76"/>
      <c r="AM4020" s="76"/>
      <c r="AN4020" s="76"/>
      <c r="AP4020" s="76"/>
      <c r="AQ4020" s="76"/>
      <c r="AS4020" s="76"/>
      <c r="AT4020" s="76"/>
      <c r="AV4020" s="76"/>
      <c r="AW4020" s="76"/>
      <c r="AY4020" s="76"/>
      <c r="AZ4020" s="76"/>
      <c r="BB4020" s="76"/>
      <c r="BC4020" s="76"/>
      <c r="BE4020" s="76"/>
      <c r="BF4020" s="76"/>
      <c r="BH4020" s="76"/>
      <c r="BI4020" s="76"/>
      <c r="BK4020" s="76"/>
      <c r="BL4020" s="76"/>
      <c r="BN4020" s="76"/>
      <c r="BO4020" s="76"/>
      <c r="BQ4020" s="76"/>
      <c r="BR4020" s="76"/>
      <c r="BT4020" s="76"/>
      <c r="BU4020" s="76"/>
      <c r="BW4020" s="76"/>
      <c r="BX4020" s="76"/>
    </row>
    <row r="4021" spans="1:76" ht="12.75" customHeight="1">
      <c r="A4021" s="2"/>
      <c r="B4021" s="2"/>
      <c r="C4021" s="2"/>
      <c r="D4021" s="75"/>
      <c r="F4021" s="76"/>
      <c r="G4021" s="76"/>
      <c r="I4021" s="76"/>
      <c r="J4021" s="76"/>
      <c r="L4021" s="76"/>
      <c r="M4021" s="76"/>
      <c r="O4021" s="76"/>
      <c r="P4021" s="76"/>
      <c r="R4021" s="76"/>
      <c r="S4021" s="76"/>
      <c r="U4021" s="76"/>
      <c r="V4021" s="76"/>
      <c r="X4021" s="76"/>
      <c r="Y4021" s="76"/>
      <c r="AA4021" s="76"/>
      <c r="AB4021" s="76"/>
      <c r="AD4021" s="76"/>
      <c r="AE4021" s="76"/>
      <c r="AG4021" s="76"/>
      <c r="AH4021" s="76"/>
      <c r="AJ4021" s="76"/>
      <c r="AK4021" s="76"/>
      <c r="AM4021" s="76"/>
      <c r="AN4021" s="76"/>
      <c r="AP4021" s="76"/>
      <c r="AQ4021" s="76"/>
      <c r="AS4021" s="76"/>
      <c r="AT4021" s="76"/>
      <c r="AV4021" s="76"/>
      <c r="AW4021" s="76"/>
      <c r="AY4021" s="76"/>
      <c r="AZ4021" s="76"/>
      <c r="BB4021" s="76"/>
      <c r="BC4021" s="76"/>
      <c r="BE4021" s="76"/>
      <c r="BF4021" s="76"/>
      <c r="BH4021" s="76"/>
      <c r="BI4021" s="76"/>
      <c r="BK4021" s="76"/>
      <c r="BL4021" s="76"/>
      <c r="BN4021" s="76"/>
      <c r="BO4021" s="76"/>
      <c r="BQ4021" s="76"/>
      <c r="BR4021" s="76"/>
      <c r="BT4021" s="76"/>
      <c r="BU4021" s="76"/>
      <c r="BW4021" s="76"/>
      <c r="BX4021" s="76"/>
    </row>
    <row r="4022" spans="1:76" ht="12.75" customHeight="1">
      <c r="A4022" s="2"/>
      <c r="B4022" s="2"/>
      <c r="C4022" s="2"/>
      <c r="D4022" s="75"/>
      <c r="F4022" s="76"/>
      <c r="G4022" s="76"/>
      <c r="I4022" s="76"/>
      <c r="J4022" s="76"/>
      <c r="L4022" s="76"/>
      <c r="M4022" s="76"/>
      <c r="O4022" s="76"/>
      <c r="P4022" s="76"/>
      <c r="R4022" s="76"/>
      <c r="S4022" s="76"/>
      <c r="U4022" s="76"/>
      <c r="V4022" s="76"/>
      <c r="X4022" s="76"/>
      <c r="Y4022" s="76"/>
      <c r="AA4022" s="76"/>
      <c r="AB4022" s="76"/>
      <c r="AD4022" s="76"/>
      <c r="AE4022" s="76"/>
      <c r="AG4022" s="76"/>
      <c r="AH4022" s="76"/>
      <c r="AJ4022" s="76"/>
      <c r="AK4022" s="76"/>
      <c r="AM4022" s="76"/>
      <c r="AN4022" s="76"/>
      <c r="AP4022" s="76"/>
      <c r="AQ4022" s="76"/>
      <c r="AS4022" s="76"/>
      <c r="AT4022" s="76"/>
      <c r="AV4022" s="76"/>
      <c r="AW4022" s="76"/>
      <c r="AY4022" s="76"/>
      <c r="AZ4022" s="76"/>
      <c r="BB4022" s="76"/>
      <c r="BC4022" s="76"/>
      <c r="BE4022" s="76"/>
      <c r="BF4022" s="76"/>
      <c r="BH4022" s="76"/>
      <c r="BI4022" s="76"/>
      <c r="BK4022" s="76"/>
      <c r="BL4022" s="76"/>
      <c r="BN4022" s="76"/>
      <c r="BO4022" s="76"/>
      <c r="BQ4022" s="76"/>
      <c r="BR4022" s="76"/>
      <c r="BT4022" s="76"/>
      <c r="BU4022" s="76"/>
      <c r="BW4022" s="76"/>
      <c r="BX4022" s="76"/>
    </row>
    <row r="4023" spans="1:76" ht="12.75" customHeight="1">
      <c r="A4023" s="2"/>
      <c r="B4023" s="2"/>
      <c r="C4023" s="2"/>
      <c r="D4023" s="75"/>
      <c r="F4023" s="76"/>
      <c r="G4023" s="76"/>
      <c r="I4023" s="76"/>
      <c r="J4023" s="76"/>
      <c r="L4023" s="76"/>
      <c r="M4023" s="76"/>
      <c r="O4023" s="76"/>
      <c r="P4023" s="76"/>
      <c r="R4023" s="76"/>
      <c r="S4023" s="76"/>
      <c r="U4023" s="76"/>
      <c r="V4023" s="76"/>
      <c r="X4023" s="76"/>
      <c r="Y4023" s="76"/>
      <c r="AA4023" s="76"/>
      <c r="AB4023" s="76"/>
      <c r="AD4023" s="76"/>
      <c r="AE4023" s="76"/>
      <c r="AG4023" s="76"/>
      <c r="AH4023" s="76"/>
      <c r="AJ4023" s="76"/>
      <c r="AK4023" s="76"/>
      <c r="AM4023" s="76"/>
      <c r="AN4023" s="76"/>
      <c r="AP4023" s="76"/>
      <c r="AQ4023" s="76"/>
      <c r="AS4023" s="76"/>
      <c r="AT4023" s="76"/>
      <c r="AV4023" s="76"/>
      <c r="AW4023" s="76"/>
      <c r="AY4023" s="76"/>
      <c r="AZ4023" s="76"/>
      <c r="BB4023" s="76"/>
      <c r="BC4023" s="76"/>
      <c r="BE4023" s="76"/>
      <c r="BF4023" s="76"/>
      <c r="BH4023" s="76"/>
      <c r="BI4023" s="76"/>
      <c r="BK4023" s="76"/>
      <c r="BL4023" s="76"/>
      <c r="BN4023" s="76"/>
      <c r="BO4023" s="76"/>
      <c r="BQ4023" s="76"/>
      <c r="BR4023" s="76"/>
      <c r="BT4023" s="76"/>
      <c r="BU4023" s="76"/>
      <c r="BW4023" s="76"/>
      <c r="BX4023" s="76"/>
    </row>
    <row r="4024" spans="1:76" ht="12.75" customHeight="1">
      <c r="A4024" s="2"/>
      <c r="B4024" s="2"/>
      <c r="C4024" s="2"/>
      <c r="D4024" s="75"/>
      <c r="F4024" s="76"/>
      <c r="G4024" s="76"/>
      <c r="I4024" s="76"/>
      <c r="J4024" s="76"/>
      <c r="L4024" s="76"/>
      <c r="M4024" s="76"/>
      <c r="O4024" s="76"/>
      <c r="P4024" s="76"/>
      <c r="R4024" s="76"/>
      <c r="S4024" s="76"/>
      <c r="U4024" s="76"/>
      <c r="V4024" s="76"/>
      <c r="X4024" s="76"/>
      <c r="Y4024" s="76"/>
      <c r="AA4024" s="76"/>
      <c r="AB4024" s="76"/>
      <c r="AD4024" s="76"/>
      <c r="AE4024" s="76"/>
      <c r="AG4024" s="76"/>
      <c r="AH4024" s="76"/>
      <c r="AJ4024" s="76"/>
      <c r="AK4024" s="76"/>
      <c r="AM4024" s="76"/>
      <c r="AN4024" s="76"/>
      <c r="AP4024" s="76"/>
      <c r="AQ4024" s="76"/>
      <c r="AS4024" s="76"/>
      <c r="AT4024" s="76"/>
      <c r="AV4024" s="76"/>
      <c r="AW4024" s="76"/>
      <c r="AY4024" s="76"/>
      <c r="AZ4024" s="76"/>
      <c r="BB4024" s="76"/>
      <c r="BC4024" s="76"/>
      <c r="BE4024" s="76"/>
      <c r="BF4024" s="76"/>
      <c r="BH4024" s="76"/>
      <c r="BI4024" s="76"/>
      <c r="BK4024" s="76"/>
      <c r="BL4024" s="76"/>
      <c r="BN4024" s="76"/>
      <c r="BO4024" s="76"/>
      <c r="BQ4024" s="76"/>
      <c r="BR4024" s="76"/>
      <c r="BT4024" s="76"/>
      <c r="BU4024" s="76"/>
      <c r="BW4024" s="76"/>
      <c r="BX4024" s="76"/>
    </row>
    <row r="4025" spans="1:76" ht="12.75" customHeight="1">
      <c r="A4025" s="2"/>
      <c r="B4025" s="2"/>
      <c r="C4025" s="2"/>
      <c r="D4025" s="75"/>
      <c r="F4025" s="76"/>
      <c r="G4025" s="76"/>
      <c r="I4025" s="76"/>
      <c r="J4025" s="76"/>
      <c r="L4025" s="76"/>
      <c r="M4025" s="76"/>
      <c r="O4025" s="76"/>
      <c r="P4025" s="76"/>
      <c r="R4025" s="76"/>
      <c r="S4025" s="76"/>
      <c r="U4025" s="76"/>
      <c r="V4025" s="76"/>
      <c r="X4025" s="76"/>
      <c r="Y4025" s="76"/>
      <c r="AA4025" s="76"/>
      <c r="AB4025" s="76"/>
      <c r="AD4025" s="76"/>
      <c r="AE4025" s="76"/>
      <c r="AG4025" s="76"/>
      <c r="AH4025" s="76"/>
      <c r="AJ4025" s="76"/>
      <c r="AK4025" s="76"/>
      <c r="AM4025" s="76"/>
      <c r="AN4025" s="76"/>
      <c r="AP4025" s="76"/>
      <c r="AQ4025" s="76"/>
      <c r="AS4025" s="76"/>
      <c r="AT4025" s="76"/>
      <c r="AV4025" s="76"/>
      <c r="AW4025" s="76"/>
      <c r="AY4025" s="76"/>
      <c r="AZ4025" s="76"/>
      <c r="BB4025" s="76"/>
      <c r="BC4025" s="76"/>
      <c r="BE4025" s="76"/>
      <c r="BF4025" s="76"/>
      <c r="BH4025" s="76"/>
      <c r="BI4025" s="76"/>
      <c r="BK4025" s="76"/>
      <c r="BL4025" s="76"/>
      <c r="BN4025" s="76"/>
      <c r="BO4025" s="76"/>
      <c r="BQ4025" s="76"/>
      <c r="BR4025" s="76"/>
      <c r="BT4025" s="76"/>
      <c r="BU4025" s="76"/>
      <c r="BW4025" s="76"/>
      <c r="BX4025" s="76"/>
    </row>
    <row r="4026" spans="1:76" ht="12.75" customHeight="1">
      <c r="A4026" s="2"/>
      <c r="B4026" s="2"/>
      <c r="C4026" s="2"/>
      <c r="D4026" s="75"/>
      <c r="F4026" s="76"/>
      <c r="G4026" s="76"/>
      <c r="I4026" s="76"/>
      <c r="J4026" s="76"/>
      <c r="L4026" s="76"/>
      <c r="M4026" s="76"/>
      <c r="O4026" s="76"/>
      <c r="P4026" s="76"/>
      <c r="R4026" s="76"/>
      <c r="S4026" s="76"/>
      <c r="U4026" s="76"/>
      <c r="V4026" s="76"/>
      <c r="X4026" s="76"/>
      <c r="Y4026" s="76"/>
      <c r="AA4026" s="76"/>
      <c r="AB4026" s="76"/>
      <c r="AD4026" s="76"/>
      <c r="AE4026" s="76"/>
      <c r="AG4026" s="76"/>
      <c r="AH4026" s="76"/>
      <c r="AJ4026" s="76"/>
      <c r="AK4026" s="76"/>
      <c r="AM4026" s="76"/>
      <c r="AN4026" s="76"/>
      <c r="AP4026" s="76"/>
      <c r="AQ4026" s="76"/>
      <c r="AS4026" s="76"/>
      <c r="AT4026" s="76"/>
      <c r="AV4026" s="76"/>
      <c r="AW4026" s="76"/>
      <c r="AY4026" s="76"/>
      <c r="AZ4026" s="76"/>
      <c r="BB4026" s="76"/>
      <c r="BC4026" s="76"/>
      <c r="BE4026" s="76"/>
      <c r="BF4026" s="76"/>
      <c r="BH4026" s="76"/>
      <c r="BI4026" s="76"/>
      <c r="BK4026" s="76"/>
      <c r="BL4026" s="76"/>
      <c r="BN4026" s="76"/>
      <c r="BO4026" s="76"/>
      <c r="BQ4026" s="76"/>
      <c r="BR4026" s="76"/>
      <c r="BT4026" s="76"/>
      <c r="BU4026" s="76"/>
      <c r="BW4026" s="76"/>
      <c r="BX4026" s="76"/>
    </row>
    <row r="4027" spans="1:76" ht="12.75" customHeight="1">
      <c r="A4027" s="2"/>
      <c r="B4027" s="2"/>
      <c r="C4027" s="2"/>
      <c r="D4027" s="75"/>
      <c r="F4027" s="76"/>
      <c r="G4027" s="76"/>
      <c r="I4027" s="76"/>
      <c r="J4027" s="76"/>
      <c r="L4027" s="76"/>
      <c r="M4027" s="76"/>
      <c r="O4027" s="76"/>
      <c r="P4027" s="76"/>
      <c r="R4027" s="76"/>
      <c r="S4027" s="76"/>
      <c r="U4027" s="76"/>
      <c r="V4027" s="76"/>
      <c r="X4027" s="76"/>
      <c r="Y4027" s="76"/>
      <c r="AA4027" s="76"/>
      <c r="AB4027" s="76"/>
      <c r="AD4027" s="76"/>
      <c r="AE4027" s="76"/>
      <c r="AG4027" s="76"/>
      <c r="AH4027" s="76"/>
      <c r="AJ4027" s="76"/>
      <c r="AK4027" s="76"/>
      <c r="AM4027" s="76"/>
      <c r="AN4027" s="76"/>
      <c r="AP4027" s="76"/>
      <c r="AQ4027" s="76"/>
      <c r="AS4027" s="76"/>
      <c r="AT4027" s="76"/>
      <c r="AV4027" s="76"/>
      <c r="AW4027" s="76"/>
      <c r="AY4027" s="76"/>
      <c r="AZ4027" s="76"/>
      <c r="BB4027" s="76"/>
      <c r="BC4027" s="76"/>
      <c r="BE4027" s="76"/>
      <c r="BF4027" s="76"/>
      <c r="BH4027" s="76"/>
      <c r="BI4027" s="76"/>
      <c r="BK4027" s="76"/>
      <c r="BL4027" s="76"/>
      <c r="BN4027" s="76"/>
      <c r="BO4027" s="76"/>
      <c r="BQ4027" s="76"/>
      <c r="BR4027" s="76"/>
      <c r="BT4027" s="76"/>
      <c r="BU4027" s="76"/>
      <c r="BW4027" s="76"/>
      <c r="BX4027" s="76"/>
    </row>
    <row r="4028" spans="1:76" ht="12.75" customHeight="1">
      <c r="A4028" s="2"/>
      <c r="B4028" s="2"/>
      <c r="C4028" s="2"/>
      <c r="D4028" s="75"/>
      <c r="F4028" s="76"/>
      <c r="G4028" s="76"/>
      <c r="I4028" s="76"/>
      <c r="J4028" s="76"/>
      <c r="L4028" s="76"/>
      <c r="M4028" s="76"/>
      <c r="O4028" s="76"/>
      <c r="P4028" s="76"/>
      <c r="R4028" s="76"/>
      <c r="S4028" s="76"/>
      <c r="U4028" s="76"/>
      <c r="V4028" s="76"/>
      <c r="X4028" s="76"/>
      <c r="Y4028" s="76"/>
      <c r="AA4028" s="76"/>
      <c r="AB4028" s="76"/>
      <c r="AD4028" s="76"/>
      <c r="AE4028" s="76"/>
      <c r="AG4028" s="76"/>
      <c r="AH4028" s="76"/>
      <c r="AJ4028" s="76"/>
      <c r="AK4028" s="76"/>
      <c r="AM4028" s="76"/>
      <c r="AN4028" s="76"/>
      <c r="AP4028" s="76"/>
      <c r="AQ4028" s="76"/>
      <c r="AS4028" s="76"/>
      <c r="AT4028" s="76"/>
      <c r="AV4028" s="76"/>
      <c r="AW4028" s="76"/>
      <c r="AY4028" s="76"/>
      <c r="AZ4028" s="76"/>
      <c r="BB4028" s="76"/>
      <c r="BC4028" s="76"/>
      <c r="BE4028" s="76"/>
      <c r="BF4028" s="76"/>
      <c r="BH4028" s="76"/>
      <c r="BI4028" s="76"/>
      <c r="BK4028" s="76"/>
      <c r="BL4028" s="76"/>
      <c r="BN4028" s="76"/>
      <c r="BO4028" s="76"/>
      <c r="BQ4028" s="76"/>
      <c r="BR4028" s="76"/>
      <c r="BT4028" s="76"/>
      <c r="BU4028" s="76"/>
      <c r="BW4028" s="76"/>
      <c r="BX4028" s="76"/>
    </row>
    <row r="4029" spans="1:76" ht="12.75" customHeight="1">
      <c r="A4029" s="2"/>
      <c r="B4029" s="2"/>
      <c r="C4029" s="2"/>
      <c r="D4029" s="75"/>
      <c r="F4029" s="76"/>
      <c r="G4029" s="76"/>
      <c r="I4029" s="76"/>
      <c r="J4029" s="76"/>
      <c r="L4029" s="76"/>
      <c r="M4029" s="76"/>
      <c r="O4029" s="76"/>
      <c r="P4029" s="76"/>
      <c r="R4029" s="76"/>
      <c r="S4029" s="76"/>
      <c r="U4029" s="76"/>
      <c r="V4029" s="76"/>
      <c r="X4029" s="76"/>
      <c r="Y4029" s="76"/>
      <c r="AA4029" s="76"/>
      <c r="AB4029" s="76"/>
      <c r="AD4029" s="76"/>
      <c r="AE4029" s="76"/>
      <c r="AG4029" s="76"/>
      <c r="AH4029" s="76"/>
      <c r="AJ4029" s="76"/>
      <c r="AK4029" s="76"/>
      <c r="AM4029" s="76"/>
      <c r="AN4029" s="76"/>
      <c r="AP4029" s="76"/>
      <c r="AQ4029" s="76"/>
      <c r="AS4029" s="76"/>
      <c r="AT4029" s="76"/>
      <c r="AV4029" s="76"/>
      <c r="AW4029" s="76"/>
      <c r="AY4029" s="76"/>
      <c r="AZ4029" s="76"/>
      <c r="BB4029" s="76"/>
      <c r="BC4029" s="76"/>
      <c r="BE4029" s="76"/>
      <c r="BF4029" s="76"/>
      <c r="BH4029" s="76"/>
      <c r="BI4029" s="76"/>
      <c r="BK4029" s="76"/>
      <c r="BL4029" s="76"/>
      <c r="BN4029" s="76"/>
      <c r="BO4029" s="76"/>
      <c r="BQ4029" s="76"/>
      <c r="BR4029" s="76"/>
      <c r="BT4029" s="76"/>
      <c r="BU4029" s="76"/>
      <c r="BW4029" s="76"/>
      <c r="BX4029" s="76"/>
    </row>
    <row r="4030" spans="1:76" ht="12.75" customHeight="1">
      <c r="A4030" s="2"/>
      <c r="B4030" s="2"/>
      <c r="C4030" s="2"/>
      <c r="D4030" s="75"/>
      <c r="F4030" s="76"/>
      <c r="G4030" s="76"/>
      <c r="I4030" s="76"/>
      <c r="J4030" s="76"/>
      <c r="L4030" s="76"/>
      <c r="M4030" s="76"/>
      <c r="O4030" s="76"/>
      <c r="P4030" s="76"/>
      <c r="R4030" s="76"/>
      <c r="S4030" s="76"/>
      <c r="U4030" s="76"/>
      <c r="V4030" s="76"/>
      <c r="X4030" s="76"/>
      <c r="Y4030" s="76"/>
      <c r="AA4030" s="76"/>
      <c r="AB4030" s="76"/>
      <c r="AD4030" s="76"/>
      <c r="AE4030" s="76"/>
      <c r="AG4030" s="76"/>
      <c r="AH4030" s="76"/>
      <c r="AJ4030" s="76"/>
      <c r="AK4030" s="76"/>
      <c r="AM4030" s="76"/>
      <c r="AN4030" s="76"/>
      <c r="AP4030" s="76"/>
      <c r="AQ4030" s="76"/>
      <c r="AS4030" s="76"/>
      <c r="AT4030" s="76"/>
      <c r="AV4030" s="76"/>
      <c r="AW4030" s="76"/>
      <c r="AY4030" s="76"/>
      <c r="AZ4030" s="76"/>
      <c r="BB4030" s="76"/>
      <c r="BC4030" s="76"/>
      <c r="BE4030" s="76"/>
      <c r="BF4030" s="76"/>
      <c r="BH4030" s="76"/>
      <c r="BI4030" s="76"/>
      <c r="BK4030" s="76"/>
      <c r="BL4030" s="76"/>
      <c r="BN4030" s="76"/>
      <c r="BO4030" s="76"/>
      <c r="BQ4030" s="76"/>
      <c r="BR4030" s="76"/>
      <c r="BT4030" s="76"/>
      <c r="BU4030" s="76"/>
      <c r="BW4030" s="76"/>
      <c r="BX4030" s="76"/>
    </row>
    <row r="4031" spans="1:76" ht="12.75" customHeight="1">
      <c r="A4031" s="2"/>
      <c r="B4031" s="2"/>
      <c r="C4031" s="2"/>
      <c r="D4031" s="75"/>
      <c r="F4031" s="76"/>
      <c r="G4031" s="76"/>
      <c r="I4031" s="76"/>
      <c r="J4031" s="76"/>
      <c r="L4031" s="76"/>
      <c r="M4031" s="76"/>
      <c r="O4031" s="76"/>
      <c r="P4031" s="76"/>
      <c r="R4031" s="76"/>
      <c r="S4031" s="76"/>
      <c r="U4031" s="76"/>
      <c r="V4031" s="76"/>
      <c r="X4031" s="76"/>
      <c r="Y4031" s="76"/>
      <c r="AA4031" s="76"/>
      <c r="AB4031" s="76"/>
      <c r="AD4031" s="76"/>
      <c r="AE4031" s="76"/>
      <c r="AG4031" s="76"/>
      <c r="AH4031" s="76"/>
      <c r="AJ4031" s="76"/>
      <c r="AK4031" s="76"/>
      <c r="AM4031" s="76"/>
      <c r="AN4031" s="76"/>
      <c r="AP4031" s="76"/>
      <c r="AQ4031" s="76"/>
      <c r="AS4031" s="76"/>
      <c r="AT4031" s="76"/>
      <c r="AV4031" s="76"/>
      <c r="AW4031" s="76"/>
      <c r="AY4031" s="76"/>
      <c r="AZ4031" s="76"/>
      <c r="BB4031" s="76"/>
      <c r="BC4031" s="76"/>
      <c r="BE4031" s="76"/>
      <c r="BF4031" s="76"/>
      <c r="BH4031" s="76"/>
      <c r="BI4031" s="76"/>
      <c r="BK4031" s="76"/>
      <c r="BL4031" s="76"/>
      <c r="BN4031" s="76"/>
      <c r="BO4031" s="76"/>
      <c r="BQ4031" s="76"/>
      <c r="BR4031" s="76"/>
      <c r="BT4031" s="76"/>
      <c r="BU4031" s="76"/>
      <c r="BW4031" s="76"/>
      <c r="BX4031" s="76"/>
    </row>
    <row r="4032" spans="1:76" ht="12.75" customHeight="1">
      <c r="A4032" s="2"/>
      <c r="B4032" s="2"/>
      <c r="C4032" s="2"/>
      <c r="D4032" s="75"/>
      <c r="F4032" s="76"/>
      <c r="G4032" s="76"/>
      <c r="I4032" s="76"/>
      <c r="J4032" s="76"/>
      <c r="L4032" s="76"/>
      <c r="M4032" s="76"/>
      <c r="O4032" s="76"/>
      <c r="P4032" s="76"/>
      <c r="R4032" s="76"/>
      <c r="S4032" s="76"/>
      <c r="U4032" s="76"/>
      <c r="V4032" s="76"/>
      <c r="X4032" s="76"/>
      <c r="Y4032" s="76"/>
      <c r="AA4032" s="76"/>
      <c r="AB4032" s="76"/>
      <c r="AD4032" s="76"/>
      <c r="AE4032" s="76"/>
      <c r="AG4032" s="76"/>
      <c r="AH4032" s="76"/>
      <c r="AJ4032" s="76"/>
      <c r="AK4032" s="76"/>
      <c r="AM4032" s="76"/>
      <c r="AN4032" s="76"/>
      <c r="AP4032" s="76"/>
      <c r="AQ4032" s="76"/>
      <c r="AS4032" s="76"/>
      <c r="AT4032" s="76"/>
      <c r="AV4032" s="76"/>
      <c r="AW4032" s="76"/>
      <c r="AY4032" s="76"/>
      <c r="AZ4032" s="76"/>
      <c r="BB4032" s="76"/>
      <c r="BC4032" s="76"/>
      <c r="BE4032" s="76"/>
      <c r="BF4032" s="76"/>
      <c r="BH4032" s="76"/>
      <c r="BI4032" s="76"/>
      <c r="BK4032" s="76"/>
      <c r="BL4032" s="76"/>
      <c r="BN4032" s="76"/>
      <c r="BO4032" s="76"/>
      <c r="BQ4032" s="76"/>
      <c r="BR4032" s="76"/>
      <c r="BT4032" s="76"/>
      <c r="BU4032" s="76"/>
      <c r="BW4032" s="76"/>
      <c r="BX4032" s="76"/>
    </row>
    <row r="4033" spans="1:76" ht="12.75" customHeight="1">
      <c r="A4033" s="2"/>
      <c r="B4033" s="2"/>
      <c r="C4033" s="2"/>
      <c r="D4033" s="75"/>
      <c r="F4033" s="76"/>
      <c r="G4033" s="76"/>
      <c r="I4033" s="76"/>
      <c r="J4033" s="76"/>
      <c r="L4033" s="76"/>
      <c r="M4033" s="76"/>
      <c r="O4033" s="76"/>
      <c r="P4033" s="76"/>
      <c r="R4033" s="76"/>
      <c r="S4033" s="76"/>
      <c r="U4033" s="76"/>
      <c r="V4033" s="76"/>
      <c r="X4033" s="76"/>
      <c r="Y4033" s="76"/>
      <c r="AA4033" s="76"/>
      <c r="AB4033" s="76"/>
      <c r="AD4033" s="76"/>
      <c r="AE4033" s="76"/>
      <c r="AG4033" s="76"/>
      <c r="AH4033" s="76"/>
      <c r="AJ4033" s="76"/>
      <c r="AK4033" s="76"/>
      <c r="AM4033" s="76"/>
      <c r="AN4033" s="76"/>
      <c r="AP4033" s="76"/>
      <c r="AQ4033" s="76"/>
      <c r="AS4033" s="76"/>
      <c r="AT4033" s="76"/>
      <c r="AV4033" s="76"/>
      <c r="AW4033" s="76"/>
      <c r="AY4033" s="76"/>
      <c r="AZ4033" s="76"/>
      <c r="BB4033" s="76"/>
      <c r="BC4033" s="76"/>
      <c r="BE4033" s="76"/>
      <c r="BF4033" s="76"/>
      <c r="BH4033" s="76"/>
      <c r="BI4033" s="76"/>
      <c r="BK4033" s="76"/>
      <c r="BL4033" s="76"/>
      <c r="BN4033" s="76"/>
      <c r="BO4033" s="76"/>
      <c r="BQ4033" s="76"/>
      <c r="BR4033" s="76"/>
      <c r="BT4033" s="76"/>
      <c r="BU4033" s="76"/>
      <c r="BW4033" s="76"/>
      <c r="BX4033" s="76"/>
    </row>
    <row r="4034" spans="1:76" ht="12.75" customHeight="1">
      <c r="A4034" s="2"/>
      <c r="B4034" s="2"/>
      <c r="C4034" s="2"/>
      <c r="D4034" s="75"/>
      <c r="F4034" s="76"/>
      <c r="G4034" s="76"/>
      <c r="I4034" s="76"/>
      <c r="J4034" s="76"/>
      <c r="L4034" s="76"/>
      <c r="M4034" s="76"/>
      <c r="O4034" s="76"/>
      <c r="P4034" s="76"/>
      <c r="R4034" s="76"/>
      <c r="S4034" s="76"/>
      <c r="U4034" s="76"/>
      <c r="V4034" s="76"/>
      <c r="X4034" s="76"/>
      <c r="Y4034" s="76"/>
      <c r="AA4034" s="76"/>
      <c r="AB4034" s="76"/>
      <c r="AD4034" s="76"/>
      <c r="AE4034" s="76"/>
      <c r="AG4034" s="76"/>
      <c r="AH4034" s="76"/>
      <c r="AJ4034" s="76"/>
      <c r="AK4034" s="76"/>
      <c r="AM4034" s="76"/>
      <c r="AN4034" s="76"/>
      <c r="AP4034" s="76"/>
      <c r="AQ4034" s="76"/>
      <c r="AS4034" s="76"/>
      <c r="AT4034" s="76"/>
      <c r="AV4034" s="76"/>
      <c r="AW4034" s="76"/>
      <c r="AY4034" s="76"/>
      <c r="AZ4034" s="76"/>
      <c r="BB4034" s="76"/>
      <c r="BC4034" s="76"/>
      <c r="BE4034" s="76"/>
      <c r="BF4034" s="76"/>
      <c r="BH4034" s="76"/>
      <c r="BI4034" s="76"/>
      <c r="BK4034" s="76"/>
      <c r="BL4034" s="76"/>
      <c r="BN4034" s="76"/>
      <c r="BO4034" s="76"/>
      <c r="BQ4034" s="76"/>
      <c r="BR4034" s="76"/>
      <c r="BT4034" s="76"/>
      <c r="BU4034" s="76"/>
      <c r="BW4034" s="76"/>
      <c r="BX4034" s="76"/>
    </row>
    <row r="4035" spans="1:76" ht="12.75" customHeight="1">
      <c r="A4035" s="2"/>
      <c r="B4035" s="2"/>
      <c r="C4035" s="2"/>
      <c r="D4035" s="75"/>
      <c r="F4035" s="76"/>
      <c r="G4035" s="76"/>
      <c r="I4035" s="76"/>
      <c r="J4035" s="76"/>
      <c r="L4035" s="76"/>
      <c r="M4035" s="76"/>
      <c r="O4035" s="76"/>
      <c r="P4035" s="76"/>
      <c r="R4035" s="76"/>
      <c r="S4035" s="76"/>
      <c r="U4035" s="76"/>
      <c r="V4035" s="76"/>
      <c r="X4035" s="76"/>
      <c r="Y4035" s="76"/>
      <c r="AA4035" s="76"/>
      <c r="AB4035" s="76"/>
      <c r="AD4035" s="76"/>
      <c r="AE4035" s="76"/>
      <c r="AG4035" s="76"/>
      <c r="AH4035" s="76"/>
      <c r="AJ4035" s="76"/>
      <c r="AK4035" s="76"/>
      <c r="AM4035" s="76"/>
      <c r="AN4035" s="76"/>
      <c r="AP4035" s="76"/>
      <c r="AQ4035" s="76"/>
      <c r="AS4035" s="76"/>
      <c r="AT4035" s="76"/>
      <c r="AV4035" s="76"/>
      <c r="AW4035" s="76"/>
      <c r="AY4035" s="76"/>
      <c r="AZ4035" s="76"/>
      <c r="BB4035" s="76"/>
      <c r="BC4035" s="76"/>
      <c r="BE4035" s="76"/>
      <c r="BF4035" s="76"/>
      <c r="BH4035" s="76"/>
      <c r="BI4035" s="76"/>
      <c r="BK4035" s="76"/>
      <c r="BL4035" s="76"/>
      <c r="BN4035" s="76"/>
      <c r="BO4035" s="76"/>
      <c r="BQ4035" s="76"/>
      <c r="BR4035" s="76"/>
      <c r="BT4035" s="76"/>
      <c r="BU4035" s="76"/>
      <c r="BW4035" s="76"/>
      <c r="BX4035" s="76"/>
    </row>
    <row r="4036" spans="1:76" ht="12.75" customHeight="1">
      <c r="A4036" s="2"/>
      <c r="B4036" s="2"/>
      <c r="C4036" s="2"/>
      <c r="D4036" s="75"/>
      <c r="F4036" s="76"/>
      <c r="G4036" s="76"/>
      <c r="I4036" s="76"/>
      <c r="J4036" s="76"/>
      <c r="L4036" s="76"/>
      <c r="M4036" s="76"/>
      <c r="O4036" s="76"/>
      <c r="P4036" s="76"/>
      <c r="R4036" s="76"/>
      <c r="S4036" s="76"/>
      <c r="U4036" s="76"/>
      <c r="V4036" s="76"/>
      <c r="X4036" s="76"/>
      <c r="Y4036" s="76"/>
      <c r="AA4036" s="76"/>
      <c r="AB4036" s="76"/>
      <c r="AD4036" s="76"/>
      <c r="AE4036" s="76"/>
      <c r="AG4036" s="76"/>
      <c r="AH4036" s="76"/>
      <c r="AJ4036" s="76"/>
      <c r="AK4036" s="76"/>
      <c r="AM4036" s="76"/>
      <c r="AN4036" s="76"/>
      <c r="AP4036" s="76"/>
      <c r="AQ4036" s="76"/>
      <c r="AS4036" s="76"/>
      <c r="AT4036" s="76"/>
      <c r="AV4036" s="76"/>
      <c r="AW4036" s="76"/>
      <c r="AY4036" s="76"/>
      <c r="AZ4036" s="76"/>
      <c r="BB4036" s="76"/>
      <c r="BC4036" s="76"/>
      <c r="BE4036" s="76"/>
      <c r="BF4036" s="76"/>
      <c r="BH4036" s="76"/>
      <c r="BI4036" s="76"/>
      <c r="BK4036" s="76"/>
      <c r="BL4036" s="76"/>
      <c r="BN4036" s="76"/>
      <c r="BO4036" s="76"/>
      <c r="BQ4036" s="76"/>
      <c r="BR4036" s="76"/>
      <c r="BT4036" s="76"/>
      <c r="BU4036" s="76"/>
      <c r="BW4036" s="76"/>
      <c r="BX4036" s="76"/>
    </row>
    <row r="4037" spans="1:76" ht="12.75" customHeight="1">
      <c r="A4037" s="2"/>
      <c r="B4037" s="2"/>
      <c r="C4037" s="2"/>
      <c r="D4037" s="75"/>
      <c r="F4037" s="76"/>
      <c r="G4037" s="76"/>
      <c r="I4037" s="76"/>
      <c r="J4037" s="76"/>
      <c r="L4037" s="76"/>
      <c r="M4037" s="76"/>
      <c r="O4037" s="76"/>
      <c r="P4037" s="76"/>
      <c r="R4037" s="76"/>
      <c r="S4037" s="76"/>
      <c r="U4037" s="76"/>
      <c r="V4037" s="76"/>
      <c r="X4037" s="76"/>
      <c r="Y4037" s="76"/>
      <c r="AA4037" s="76"/>
      <c r="AB4037" s="76"/>
      <c r="AD4037" s="76"/>
      <c r="AE4037" s="76"/>
      <c r="AG4037" s="76"/>
      <c r="AH4037" s="76"/>
      <c r="AJ4037" s="76"/>
      <c r="AK4037" s="76"/>
      <c r="AM4037" s="76"/>
      <c r="AN4037" s="76"/>
      <c r="AP4037" s="76"/>
      <c r="AQ4037" s="76"/>
      <c r="AS4037" s="76"/>
      <c r="AT4037" s="76"/>
      <c r="AV4037" s="76"/>
      <c r="AW4037" s="76"/>
      <c r="AY4037" s="76"/>
      <c r="AZ4037" s="76"/>
      <c r="BB4037" s="76"/>
      <c r="BC4037" s="76"/>
      <c r="BE4037" s="76"/>
      <c r="BF4037" s="76"/>
      <c r="BH4037" s="76"/>
      <c r="BI4037" s="76"/>
      <c r="BK4037" s="76"/>
      <c r="BL4037" s="76"/>
      <c r="BN4037" s="76"/>
      <c r="BO4037" s="76"/>
      <c r="BQ4037" s="76"/>
      <c r="BR4037" s="76"/>
      <c r="BT4037" s="76"/>
      <c r="BU4037" s="76"/>
      <c r="BW4037" s="76"/>
      <c r="BX4037" s="76"/>
    </row>
    <row r="4038" spans="1:76" ht="12.75" customHeight="1">
      <c r="A4038" s="2"/>
      <c r="B4038" s="2"/>
      <c r="C4038" s="2"/>
      <c r="D4038" s="75"/>
      <c r="F4038" s="76"/>
      <c r="G4038" s="76"/>
      <c r="I4038" s="76"/>
      <c r="J4038" s="76"/>
      <c r="L4038" s="76"/>
      <c r="M4038" s="76"/>
      <c r="O4038" s="76"/>
      <c r="P4038" s="76"/>
      <c r="R4038" s="76"/>
      <c r="S4038" s="76"/>
      <c r="U4038" s="76"/>
      <c r="V4038" s="76"/>
      <c r="X4038" s="76"/>
      <c r="Y4038" s="76"/>
      <c r="AA4038" s="76"/>
      <c r="AB4038" s="76"/>
      <c r="AD4038" s="76"/>
      <c r="AE4038" s="76"/>
      <c r="AG4038" s="76"/>
      <c r="AH4038" s="76"/>
      <c r="AJ4038" s="76"/>
      <c r="AK4038" s="76"/>
      <c r="AM4038" s="76"/>
      <c r="AN4038" s="76"/>
      <c r="AP4038" s="76"/>
      <c r="AQ4038" s="76"/>
      <c r="AS4038" s="76"/>
      <c r="AT4038" s="76"/>
      <c r="AV4038" s="76"/>
      <c r="AW4038" s="76"/>
      <c r="AY4038" s="76"/>
      <c r="AZ4038" s="76"/>
      <c r="BB4038" s="76"/>
      <c r="BC4038" s="76"/>
      <c r="BE4038" s="76"/>
      <c r="BF4038" s="76"/>
      <c r="BH4038" s="76"/>
      <c r="BI4038" s="76"/>
      <c r="BK4038" s="76"/>
      <c r="BL4038" s="76"/>
      <c r="BN4038" s="76"/>
      <c r="BO4038" s="76"/>
      <c r="BQ4038" s="76"/>
      <c r="BR4038" s="76"/>
      <c r="BT4038" s="76"/>
      <c r="BU4038" s="76"/>
      <c r="BW4038" s="76"/>
      <c r="BX4038" s="76"/>
    </row>
    <row r="4039" spans="1:76" ht="12.75" customHeight="1">
      <c r="A4039" s="2"/>
      <c r="B4039" s="2"/>
      <c r="C4039" s="2"/>
      <c r="D4039" s="75"/>
      <c r="F4039" s="76"/>
      <c r="G4039" s="76"/>
      <c r="I4039" s="76"/>
      <c r="J4039" s="76"/>
      <c r="L4039" s="76"/>
      <c r="M4039" s="76"/>
      <c r="O4039" s="76"/>
      <c r="P4039" s="76"/>
      <c r="R4039" s="76"/>
      <c r="S4039" s="76"/>
      <c r="U4039" s="76"/>
      <c r="V4039" s="76"/>
      <c r="X4039" s="76"/>
      <c r="Y4039" s="76"/>
      <c r="AA4039" s="76"/>
      <c r="AB4039" s="76"/>
      <c r="AD4039" s="76"/>
      <c r="AE4039" s="76"/>
      <c r="AG4039" s="76"/>
      <c r="AH4039" s="76"/>
      <c r="AJ4039" s="76"/>
      <c r="AK4039" s="76"/>
      <c r="AM4039" s="76"/>
      <c r="AN4039" s="76"/>
      <c r="AP4039" s="76"/>
      <c r="AQ4039" s="76"/>
      <c r="AS4039" s="76"/>
      <c r="AT4039" s="76"/>
      <c r="AV4039" s="76"/>
      <c r="AW4039" s="76"/>
      <c r="AY4039" s="76"/>
      <c r="AZ4039" s="76"/>
      <c r="BB4039" s="76"/>
      <c r="BC4039" s="76"/>
      <c r="BE4039" s="76"/>
      <c r="BF4039" s="76"/>
      <c r="BH4039" s="76"/>
      <c r="BI4039" s="76"/>
      <c r="BK4039" s="76"/>
      <c r="BL4039" s="76"/>
      <c r="BN4039" s="76"/>
      <c r="BO4039" s="76"/>
      <c r="BQ4039" s="76"/>
      <c r="BR4039" s="76"/>
      <c r="BT4039" s="76"/>
      <c r="BU4039" s="76"/>
      <c r="BW4039" s="76"/>
      <c r="BX4039" s="76"/>
    </row>
    <row r="4040" spans="1:76" ht="12.75" customHeight="1">
      <c r="A4040" s="2"/>
      <c r="B4040" s="2"/>
      <c r="C4040" s="2"/>
      <c r="D4040" s="75"/>
      <c r="F4040" s="76"/>
      <c r="G4040" s="76"/>
      <c r="I4040" s="76"/>
      <c r="J4040" s="76"/>
      <c r="L4040" s="76"/>
      <c r="M4040" s="76"/>
      <c r="O4040" s="76"/>
      <c r="P4040" s="76"/>
      <c r="R4040" s="76"/>
      <c r="S4040" s="76"/>
      <c r="U4040" s="76"/>
      <c r="V4040" s="76"/>
      <c r="X4040" s="76"/>
      <c r="Y4040" s="76"/>
      <c r="AA4040" s="76"/>
      <c r="AB4040" s="76"/>
      <c r="AD4040" s="76"/>
      <c r="AE4040" s="76"/>
      <c r="AG4040" s="76"/>
      <c r="AH4040" s="76"/>
      <c r="AJ4040" s="76"/>
      <c r="AK4040" s="76"/>
      <c r="AM4040" s="76"/>
      <c r="AN4040" s="76"/>
      <c r="AP4040" s="76"/>
      <c r="AQ4040" s="76"/>
      <c r="AS4040" s="76"/>
      <c r="AT4040" s="76"/>
      <c r="AV4040" s="76"/>
      <c r="AW4040" s="76"/>
      <c r="AY4040" s="76"/>
      <c r="AZ4040" s="76"/>
      <c r="BB4040" s="76"/>
      <c r="BC4040" s="76"/>
      <c r="BE4040" s="76"/>
      <c r="BF4040" s="76"/>
      <c r="BH4040" s="76"/>
      <c r="BI4040" s="76"/>
      <c r="BK4040" s="76"/>
      <c r="BL4040" s="76"/>
      <c r="BN4040" s="76"/>
      <c r="BO4040" s="76"/>
      <c r="BQ4040" s="76"/>
      <c r="BR4040" s="76"/>
      <c r="BT4040" s="76"/>
      <c r="BU4040" s="76"/>
      <c r="BW4040" s="76"/>
      <c r="BX4040" s="76"/>
    </row>
    <row r="4041" spans="1:76" ht="12.75" customHeight="1">
      <c r="A4041" s="2"/>
      <c r="B4041" s="2"/>
      <c r="C4041" s="2"/>
      <c r="D4041" s="75"/>
      <c r="F4041" s="76"/>
      <c r="G4041" s="76"/>
      <c r="I4041" s="76"/>
      <c r="J4041" s="76"/>
      <c r="L4041" s="76"/>
      <c r="M4041" s="76"/>
      <c r="O4041" s="76"/>
      <c r="P4041" s="76"/>
      <c r="R4041" s="76"/>
      <c r="S4041" s="76"/>
      <c r="U4041" s="76"/>
      <c r="V4041" s="76"/>
      <c r="X4041" s="76"/>
      <c r="Y4041" s="76"/>
      <c r="AA4041" s="76"/>
      <c r="AB4041" s="76"/>
      <c r="AD4041" s="76"/>
      <c r="AE4041" s="76"/>
      <c r="AG4041" s="76"/>
      <c r="AH4041" s="76"/>
      <c r="AJ4041" s="76"/>
      <c r="AK4041" s="76"/>
      <c r="AM4041" s="76"/>
      <c r="AN4041" s="76"/>
      <c r="AP4041" s="76"/>
      <c r="AQ4041" s="76"/>
      <c r="AS4041" s="76"/>
      <c r="AT4041" s="76"/>
      <c r="AV4041" s="76"/>
      <c r="AW4041" s="76"/>
      <c r="AY4041" s="76"/>
      <c r="AZ4041" s="76"/>
      <c r="BB4041" s="76"/>
      <c r="BC4041" s="76"/>
      <c r="BE4041" s="76"/>
      <c r="BF4041" s="76"/>
      <c r="BH4041" s="76"/>
      <c r="BI4041" s="76"/>
      <c r="BK4041" s="76"/>
      <c r="BL4041" s="76"/>
      <c r="BN4041" s="76"/>
      <c r="BO4041" s="76"/>
      <c r="BQ4041" s="76"/>
      <c r="BR4041" s="76"/>
      <c r="BT4041" s="76"/>
      <c r="BU4041" s="76"/>
      <c r="BW4041" s="76"/>
      <c r="BX4041" s="76"/>
    </row>
    <row r="4042" spans="1:76" ht="12.75" customHeight="1">
      <c r="A4042" s="2"/>
      <c r="B4042" s="2"/>
      <c r="C4042" s="2"/>
      <c r="D4042" s="75"/>
      <c r="F4042" s="76"/>
      <c r="G4042" s="76"/>
      <c r="I4042" s="76"/>
      <c r="J4042" s="76"/>
      <c r="L4042" s="76"/>
      <c r="M4042" s="76"/>
      <c r="O4042" s="76"/>
      <c r="P4042" s="76"/>
      <c r="R4042" s="76"/>
      <c r="S4042" s="76"/>
      <c r="U4042" s="76"/>
      <c r="V4042" s="76"/>
      <c r="X4042" s="76"/>
      <c r="Y4042" s="76"/>
      <c r="AA4042" s="76"/>
      <c r="AB4042" s="76"/>
      <c r="AD4042" s="76"/>
      <c r="AE4042" s="76"/>
      <c r="AG4042" s="76"/>
      <c r="AH4042" s="76"/>
      <c r="AJ4042" s="76"/>
      <c r="AK4042" s="76"/>
      <c r="AM4042" s="76"/>
      <c r="AN4042" s="76"/>
      <c r="AP4042" s="76"/>
      <c r="AQ4042" s="76"/>
      <c r="AS4042" s="76"/>
      <c r="AT4042" s="76"/>
      <c r="AV4042" s="76"/>
      <c r="AW4042" s="76"/>
      <c r="AY4042" s="76"/>
      <c r="AZ4042" s="76"/>
      <c r="BB4042" s="76"/>
      <c r="BC4042" s="76"/>
      <c r="BE4042" s="76"/>
      <c r="BF4042" s="76"/>
      <c r="BH4042" s="76"/>
      <c r="BI4042" s="76"/>
      <c r="BK4042" s="76"/>
      <c r="BL4042" s="76"/>
      <c r="BN4042" s="76"/>
      <c r="BO4042" s="76"/>
      <c r="BQ4042" s="76"/>
      <c r="BR4042" s="76"/>
      <c r="BT4042" s="76"/>
      <c r="BU4042" s="76"/>
      <c r="BW4042" s="76"/>
      <c r="BX4042" s="76"/>
    </row>
    <row r="4043" spans="1:76" ht="12.75" customHeight="1">
      <c r="A4043" s="2"/>
      <c r="B4043" s="2"/>
      <c r="C4043" s="2"/>
      <c r="D4043" s="75"/>
      <c r="F4043" s="76"/>
      <c r="G4043" s="76"/>
      <c r="I4043" s="76"/>
      <c r="J4043" s="76"/>
      <c r="L4043" s="76"/>
      <c r="M4043" s="76"/>
      <c r="O4043" s="76"/>
      <c r="P4043" s="76"/>
      <c r="R4043" s="76"/>
      <c r="S4043" s="76"/>
      <c r="U4043" s="76"/>
      <c r="V4043" s="76"/>
      <c r="X4043" s="76"/>
      <c r="Y4043" s="76"/>
      <c r="AA4043" s="76"/>
      <c r="AB4043" s="76"/>
      <c r="AD4043" s="76"/>
      <c r="AE4043" s="76"/>
      <c r="AG4043" s="76"/>
      <c r="AH4043" s="76"/>
      <c r="AJ4043" s="76"/>
      <c r="AK4043" s="76"/>
      <c r="AM4043" s="76"/>
      <c r="AN4043" s="76"/>
      <c r="AP4043" s="76"/>
      <c r="AQ4043" s="76"/>
      <c r="AS4043" s="76"/>
      <c r="AT4043" s="76"/>
      <c r="AV4043" s="76"/>
      <c r="AW4043" s="76"/>
      <c r="AY4043" s="76"/>
      <c r="AZ4043" s="76"/>
      <c r="BB4043" s="76"/>
      <c r="BC4043" s="76"/>
      <c r="BE4043" s="76"/>
      <c r="BF4043" s="76"/>
      <c r="BH4043" s="76"/>
      <c r="BI4043" s="76"/>
      <c r="BK4043" s="76"/>
      <c r="BL4043" s="76"/>
      <c r="BN4043" s="76"/>
      <c r="BO4043" s="76"/>
      <c r="BQ4043" s="76"/>
      <c r="BR4043" s="76"/>
      <c r="BT4043" s="76"/>
      <c r="BU4043" s="76"/>
      <c r="BW4043" s="76"/>
      <c r="BX4043" s="76"/>
    </row>
    <row r="4044" spans="1:76" ht="12.75" customHeight="1">
      <c r="A4044" s="2"/>
      <c r="B4044" s="2"/>
      <c r="C4044" s="2"/>
      <c r="D4044" s="75"/>
      <c r="F4044" s="76"/>
      <c r="G4044" s="76"/>
      <c r="I4044" s="76"/>
      <c r="J4044" s="76"/>
      <c r="L4044" s="76"/>
      <c r="M4044" s="76"/>
      <c r="O4044" s="76"/>
      <c r="P4044" s="76"/>
      <c r="R4044" s="76"/>
      <c r="S4044" s="76"/>
      <c r="U4044" s="76"/>
      <c r="V4044" s="76"/>
      <c r="X4044" s="76"/>
      <c r="Y4044" s="76"/>
      <c r="AA4044" s="76"/>
      <c r="AB4044" s="76"/>
      <c r="AD4044" s="76"/>
      <c r="AE4044" s="76"/>
      <c r="AG4044" s="76"/>
      <c r="AH4044" s="76"/>
      <c r="AJ4044" s="76"/>
      <c r="AK4044" s="76"/>
      <c r="AM4044" s="76"/>
      <c r="AN4044" s="76"/>
      <c r="AP4044" s="76"/>
      <c r="AQ4044" s="76"/>
      <c r="AS4044" s="76"/>
      <c r="AT4044" s="76"/>
      <c r="AV4044" s="76"/>
      <c r="AW4044" s="76"/>
      <c r="AY4044" s="76"/>
      <c r="AZ4044" s="76"/>
      <c r="BB4044" s="76"/>
      <c r="BC4044" s="76"/>
      <c r="BE4044" s="76"/>
      <c r="BF4044" s="76"/>
      <c r="BH4044" s="76"/>
      <c r="BI4044" s="76"/>
      <c r="BK4044" s="76"/>
      <c r="BL4044" s="76"/>
      <c r="BN4044" s="76"/>
      <c r="BO4044" s="76"/>
      <c r="BQ4044" s="76"/>
      <c r="BR4044" s="76"/>
      <c r="BT4044" s="76"/>
      <c r="BU4044" s="76"/>
      <c r="BW4044" s="76"/>
      <c r="BX4044" s="76"/>
    </row>
    <row r="4045" spans="1:76" ht="12.75" customHeight="1">
      <c r="A4045" s="2"/>
      <c r="B4045" s="2"/>
      <c r="C4045" s="2"/>
      <c r="D4045" s="75"/>
      <c r="F4045" s="76"/>
      <c r="G4045" s="76"/>
      <c r="I4045" s="76"/>
      <c r="J4045" s="76"/>
      <c r="L4045" s="76"/>
      <c r="M4045" s="76"/>
      <c r="O4045" s="76"/>
      <c r="P4045" s="76"/>
      <c r="R4045" s="76"/>
      <c r="S4045" s="76"/>
      <c r="U4045" s="76"/>
      <c r="V4045" s="76"/>
      <c r="X4045" s="76"/>
      <c r="Y4045" s="76"/>
      <c r="AA4045" s="76"/>
      <c r="AB4045" s="76"/>
      <c r="AD4045" s="76"/>
      <c r="AE4045" s="76"/>
      <c r="AG4045" s="76"/>
      <c r="AH4045" s="76"/>
      <c r="AJ4045" s="76"/>
      <c r="AK4045" s="76"/>
      <c r="AM4045" s="76"/>
      <c r="AN4045" s="76"/>
      <c r="AP4045" s="76"/>
      <c r="AQ4045" s="76"/>
      <c r="AS4045" s="76"/>
      <c r="AT4045" s="76"/>
      <c r="AV4045" s="76"/>
      <c r="AW4045" s="76"/>
      <c r="AY4045" s="76"/>
      <c r="AZ4045" s="76"/>
      <c r="BB4045" s="76"/>
      <c r="BC4045" s="76"/>
      <c r="BE4045" s="76"/>
      <c r="BF4045" s="76"/>
      <c r="BH4045" s="76"/>
      <c r="BI4045" s="76"/>
      <c r="BK4045" s="76"/>
      <c r="BL4045" s="76"/>
      <c r="BN4045" s="76"/>
      <c r="BO4045" s="76"/>
      <c r="BQ4045" s="76"/>
      <c r="BR4045" s="76"/>
      <c r="BT4045" s="76"/>
      <c r="BU4045" s="76"/>
      <c r="BW4045" s="76"/>
      <c r="BX4045" s="76"/>
    </row>
    <row r="4046" spans="1:76" ht="12.75" customHeight="1">
      <c r="A4046" s="2"/>
      <c r="B4046" s="2"/>
      <c r="C4046" s="2"/>
      <c r="D4046" s="75"/>
      <c r="F4046" s="76"/>
      <c r="G4046" s="76"/>
      <c r="I4046" s="76"/>
      <c r="J4046" s="76"/>
      <c r="L4046" s="76"/>
      <c r="M4046" s="76"/>
      <c r="O4046" s="76"/>
      <c r="P4046" s="76"/>
      <c r="R4046" s="76"/>
      <c r="S4046" s="76"/>
      <c r="U4046" s="76"/>
      <c r="V4046" s="76"/>
      <c r="X4046" s="76"/>
      <c r="Y4046" s="76"/>
      <c r="AA4046" s="76"/>
      <c r="AB4046" s="76"/>
      <c r="AD4046" s="76"/>
      <c r="AE4046" s="76"/>
      <c r="AG4046" s="76"/>
      <c r="AH4046" s="76"/>
      <c r="AJ4046" s="76"/>
      <c r="AK4046" s="76"/>
      <c r="AM4046" s="76"/>
      <c r="AN4046" s="76"/>
      <c r="AP4046" s="76"/>
      <c r="AQ4046" s="76"/>
      <c r="AS4046" s="76"/>
      <c r="AT4046" s="76"/>
      <c r="AV4046" s="76"/>
      <c r="AW4046" s="76"/>
      <c r="AY4046" s="76"/>
      <c r="AZ4046" s="76"/>
      <c r="BB4046" s="76"/>
      <c r="BC4046" s="76"/>
      <c r="BE4046" s="76"/>
      <c r="BF4046" s="76"/>
      <c r="BH4046" s="76"/>
      <c r="BI4046" s="76"/>
      <c r="BK4046" s="76"/>
      <c r="BL4046" s="76"/>
      <c r="BN4046" s="76"/>
      <c r="BO4046" s="76"/>
      <c r="BQ4046" s="76"/>
      <c r="BR4046" s="76"/>
      <c r="BT4046" s="76"/>
      <c r="BU4046" s="76"/>
      <c r="BW4046" s="76"/>
      <c r="BX4046" s="76"/>
    </row>
    <row r="4047" spans="1:76" ht="12.75" customHeight="1">
      <c r="A4047" s="2"/>
      <c r="B4047" s="2"/>
      <c r="C4047" s="2"/>
      <c r="D4047" s="75"/>
      <c r="F4047" s="76"/>
      <c r="G4047" s="76"/>
      <c r="I4047" s="76"/>
      <c r="J4047" s="76"/>
      <c r="L4047" s="76"/>
      <c r="M4047" s="76"/>
      <c r="O4047" s="76"/>
      <c r="P4047" s="76"/>
      <c r="R4047" s="76"/>
      <c r="S4047" s="76"/>
      <c r="U4047" s="76"/>
      <c r="V4047" s="76"/>
      <c r="X4047" s="76"/>
      <c r="Y4047" s="76"/>
      <c r="AA4047" s="76"/>
      <c r="AB4047" s="76"/>
      <c r="AD4047" s="76"/>
      <c r="AE4047" s="76"/>
      <c r="AG4047" s="76"/>
      <c r="AH4047" s="76"/>
      <c r="AJ4047" s="76"/>
      <c r="AK4047" s="76"/>
      <c r="AM4047" s="76"/>
      <c r="AN4047" s="76"/>
      <c r="AP4047" s="76"/>
      <c r="AQ4047" s="76"/>
      <c r="AS4047" s="76"/>
      <c r="AT4047" s="76"/>
      <c r="AV4047" s="76"/>
      <c r="AW4047" s="76"/>
      <c r="AY4047" s="76"/>
      <c r="AZ4047" s="76"/>
      <c r="BB4047" s="76"/>
      <c r="BC4047" s="76"/>
      <c r="BE4047" s="76"/>
      <c r="BF4047" s="76"/>
      <c r="BH4047" s="76"/>
      <c r="BI4047" s="76"/>
      <c r="BK4047" s="76"/>
      <c r="BL4047" s="76"/>
      <c r="BN4047" s="76"/>
      <c r="BO4047" s="76"/>
      <c r="BQ4047" s="76"/>
      <c r="BR4047" s="76"/>
      <c r="BT4047" s="76"/>
      <c r="BU4047" s="76"/>
      <c r="BW4047" s="76"/>
      <c r="BX4047" s="76"/>
    </row>
    <row r="4048" spans="1:76" ht="12.75" customHeight="1">
      <c r="A4048" s="2"/>
      <c r="B4048" s="2"/>
      <c r="C4048" s="2"/>
      <c r="D4048" s="75"/>
      <c r="F4048" s="76"/>
      <c r="G4048" s="76"/>
      <c r="I4048" s="76"/>
      <c r="J4048" s="76"/>
      <c r="L4048" s="76"/>
      <c r="M4048" s="76"/>
      <c r="O4048" s="76"/>
      <c r="P4048" s="76"/>
      <c r="R4048" s="76"/>
      <c r="S4048" s="76"/>
      <c r="U4048" s="76"/>
      <c r="V4048" s="76"/>
      <c r="X4048" s="76"/>
      <c r="Y4048" s="76"/>
      <c r="AA4048" s="76"/>
      <c r="AB4048" s="76"/>
      <c r="AD4048" s="76"/>
      <c r="AE4048" s="76"/>
      <c r="AG4048" s="76"/>
      <c r="AH4048" s="76"/>
      <c r="AJ4048" s="76"/>
      <c r="AK4048" s="76"/>
      <c r="AM4048" s="76"/>
      <c r="AN4048" s="76"/>
      <c r="AP4048" s="76"/>
      <c r="AQ4048" s="76"/>
      <c r="AS4048" s="76"/>
      <c r="AT4048" s="76"/>
      <c r="AV4048" s="76"/>
      <c r="AW4048" s="76"/>
      <c r="AY4048" s="76"/>
      <c r="AZ4048" s="76"/>
      <c r="BB4048" s="76"/>
      <c r="BC4048" s="76"/>
      <c r="BE4048" s="76"/>
      <c r="BF4048" s="76"/>
      <c r="BH4048" s="76"/>
      <c r="BI4048" s="76"/>
      <c r="BK4048" s="76"/>
      <c r="BL4048" s="76"/>
      <c r="BN4048" s="76"/>
      <c r="BO4048" s="76"/>
      <c r="BQ4048" s="76"/>
      <c r="BR4048" s="76"/>
      <c r="BT4048" s="76"/>
      <c r="BU4048" s="76"/>
      <c r="BW4048" s="76"/>
      <c r="BX4048" s="76"/>
    </row>
    <row r="4049" spans="1:76" ht="12.75" customHeight="1">
      <c r="A4049" s="2"/>
      <c r="B4049" s="2"/>
      <c r="C4049" s="2"/>
      <c r="D4049" s="75"/>
      <c r="F4049" s="76"/>
      <c r="G4049" s="76"/>
      <c r="I4049" s="76"/>
      <c r="J4049" s="76"/>
      <c r="L4049" s="76"/>
      <c r="M4049" s="76"/>
      <c r="O4049" s="76"/>
      <c r="P4049" s="76"/>
      <c r="R4049" s="76"/>
      <c r="S4049" s="76"/>
      <c r="U4049" s="76"/>
      <c r="V4049" s="76"/>
      <c r="X4049" s="76"/>
      <c r="Y4049" s="76"/>
      <c r="AA4049" s="76"/>
      <c r="AB4049" s="76"/>
      <c r="AD4049" s="76"/>
      <c r="AE4049" s="76"/>
      <c r="AG4049" s="76"/>
      <c r="AH4049" s="76"/>
      <c r="AJ4049" s="76"/>
      <c r="AK4049" s="76"/>
      <c r="AM4049" s="76"/>
      <c r="AN4049" s="76"/>
      <c r="AP4049" s="76"/>
      <c r="AQ4049" s="76"/>
      <c r="AS4049" s="76"/>
      <c r="AT4049" s="76"/>
      <c r="AV4049" s="76"/>
      <c r="AW4049" s="76"/>
      <c r="AY4049" s="76"/>
      <c r="AZ4049" s="76"/>
      <c r="BB4049" s="76"/>
      <c r="BC4049" s="76"/>
      <c r="BE4049" s="76"/>
      <c r="BF4049" s="76"/>
      <c r="BH4049" s="76"/>
      <c r="BI4049" s="76"/>
      <c r="BK4049" s="76"/>
      <c r="BL4049" s="76"/>
      <c r="BN4049" s="76"/>
      <c r="BO4049" s="76"/>
      <c r="BQ4049" s="76"/>
      <c r="BR4049" s="76"/>
      <c r="BT4049" s="76"/>
      <c r="BU4049" s="76"/>
      <c r="BW4049" s="76"/>
      <c r="BX4049" s="76"/>
    </row>
    <row r="4050" spans="1:76" ht="12.75" customHeight="1">
      <c r="A4050" s="2"/>
      <c r="B4050" s="2"/>
      <c r="C4050" s="2"/>
      <c r="D4050" s="75"/>
      <c r="F4050" s="76"/>
      <c r="G4050" s="76"/>
      <c r="I4050" s="76"/>
      <c r="J4050" s="76"/>
      <c r="L4050" s="76"/>
      <c r="M4050" s="76"/>
      <c r="O4050" s="76"/>
      <c r="P4050" s="76"/>
      <c r="R4050" s="76"/>
      <c r="S4050" s="76"/>
      <c r="U4050" s="76"/>
      <c r="V4050" s="76"/>
      <c r="X4050" s="76"/>
      <c r="Y4050" s="76"/>
      <c r="AA4050" s="76"/>
      <c r="AB4050" s="76"/>
      <c r="AD4050" s="76"/>
      <c r="AE4050" s="76"/>
      <c r="AG4050" s="76"/>
      <c r="AH4050" s="76"/>
      <c r="AJ4050" s="76"/>
      <c r="AK4050" s="76"/>
      <c r="AM4050" s="76"/>
      <c r="AN4050" s="76"/>
      <c r="AP4050" s="76"/>
      <c r="AQ4050" s="76"/>
      <c r="AS4050" s="76"/>
      <c r="AT4050" s="76"/>
      <c r="AV4050" s="76"/>
      <c r="AW4050" s="76"/>
      <c r="AY4050" s="76"/>
      <c r="AZ4050" s="76"/>
      <c r="BB4050" s="76"/>
      <c r="BC4050" s="76"/>
      <c r="BE4050" s="76"/>
      <c r="BF4050" s="76"/>
      <c r="BH4050" s="76"/>
      <c r="BI4050" s="76"/>
      <c r="BK4050" s="76"/>
      <c r="BL4050" s="76"/>
      <c r="BN4050" s="76"/>
      <c r="BO4050" s="76"/>
      <c r="BQ4050" s="76"/>
      <c r="BR4050" s="76"/>
      <c r="BT4050" s="76"/>
      <c r="BU4050" s="76"/>
      <c r="BW4050" s="76"/>
      <c r="BX4050" s="76"/>
    </row>
    <row r="4051" spans="1:76" ht="12.75" customHeight="1">
      <c r="A4051" s="2"/>
      <c r="B4051" s="2"/>
      <c r="C4051" s="2"/>
      <c r="D4051" s="75"/>
      <c r="F4051" s="76"/>
      <c r="G4051" s="76"/>
      <c r="I4051" s="76"/>
      <c r="J4051" s="76"/>
      <c r="L4051" s="76"/>
      <c r="M4051" s="76"/>
      <c r="O4051" s="76"/>
      <c r="P4051" s="76"/>
      <c r="R4051" s="76"/>
      <c r="S4051" s="76"/>
      <c r="U4051" s="76"/>
      <c r="V4051" s="76"/>
      <c r="X4051" s="76"/>
      <c r="Y4051" s="76"/>
      <c r="AA4051" s="76"/>
      <c r="AB4051" s="76"/>
      <c r="AD4051" s="76"/>
      <c r="AE4051" s="76"/>
      <c r="AG4051" s="76"/>
      <c r="AH4051" s="76"/>
      <c r="AJ4051" s="76"/>
      <c r="AK4051" s="76"/>
      <c r="AM4051" s="76"/>
      <c r="AN4051" s="76"/>
      <c r="AP4051" s="76"/>
      <c r="AQ4051" s="76"/>
      <c r="AS4051" s="76"/>
      <c r="AT4051" s="76"/>
      <c r="AV4051" s="76"/>
      <c r="AW4051" s="76"/>
      <c r="AY4051" s="76"/>
      <c r="AZ4051" s="76"/>
      <c r="BB4051" s="76"/>
      <c r="BC4051" s="76"/>
      <c r="BE4051" s="76"/>
      <c r="BF4051" s="76"/>
      <c r="BH4051" s="76"/>
      <c r="BI4051" s="76"/>
      <c r="BK4051" s="76"/>
      <c r="BL4051" s="76"/>
      <c r="BN4051" s="76"/>
      <c r="BO4051" s="76"/>
      <c r="BQ4051" s="76"/>
      <c r="BR4051" s="76"/>
      <c r="BT4051" s="76"/>
      <c r="BU4051" s="76"/>
      <c r="BW4051" s="76"/>
      <c r="BX4051" s="76"/>
    </row>
    <row r="4052" spans="1:76" ht="12.75" customHeight="1">
      <c r="A4052" s="2"/>
      <c r="B4052" s="2"/>
      <c r="C4052" s="2"/>
      <c r="D4052" s="75"/>
      <c r="F4052" s="76"/>
      <c r="G4052" s="76"/>
      <c r="I4052" s="76"/>
      <c r="J4052" s="76"/>
      <c r="L4052" s="76"/>
      <c r="M4052" s="76"/>
      <c r="O4052" s="76"/>
      <c r="P4052" s="76"/>
      <c r="R4052" s="76"/>
      <c r="S4052" s="76"/>
      <c r="U4052" s="76"/>
      <c r="V4052" s="76"/>
      <c r="X4052" s="76"/>
      <c r="Y4052" s="76"/>
      <c r="AA4052" s="76"/>
      <c r="AB4052" s="76"/>
      <c r="AD4052" s="76"/>
      <c r="AE4052" s="76"/>
      <c r="AG4052" s="76"/>
      <c r="AH4052" s="76"/>
      <c r="AJ4052" s="76"/>
      <c r="AK4052" s="76"/>
      <c r="AM4052" s="76"/>
      <c r="AN4052" s="76"/>
      <c r="AP4052" s="76"/>
      <c r="AQ4052" s="76"/>
      <c r="AS4052" s="76"/>
      <c r="AT4052" s="76"/>
      <c r="AV4052" s="76"/>
      <c r="AW4052" s="76"/>
      <c r="AY4052" s="76"/>
      <c r="AZ4052" s="76"/>
      <c r="BB4052" s="76"/>
      <c r="BC4052" s="76"/>
      <c r="BE4052" s="76"/>
      <c r="BF4052" s="76"/>
      <c r="BH4052" s="76"/>
      <c r="BI4052" s="76"/>
      <c r="BK4052" s="76"/>
      <c r="BL4052" s="76"/>
      <c r="BN4052" s="76"/>
      <c r="BO4052" s="76"/>
      <c r="BQ4052" s="76"/>
      <c r="BR4052" s="76"/>
      <c r="BT4052" s="76"/>
      <c r="BU4052" s="76"/>
      <c r="BW4052" s="76"/>
      <c r="BX4052" s="76"/>
    </row>
    <row r="4053" spans="1:76" ht="12.75" customHeight="1">
      <c r="A4053" s="2"/>
      <c r="B4053" s="2"/>
      <c r="C4053" s="2"/>
      <c r="D4053" s="75"/>
      <c r="F4053" s="76"/>
      <c r="G4053" s="76"/>
      <c r="I4053" s="76"/>
      <c r="J4053" s="76"/>
      <c r="L4053" s="76"/>
      <c r="M4053" s="76"/>
      <c r="O4053" s="76"/>
      <c r="P4053" s="76"/>
      <c r="R4053" s="76"/>
      <c r="S4053" s="76"/>
      <c r="U4053" s="76"/>
      <c r="V4053" s="76"/>
      <c r="X4053" s="76"/>
      <c r="Y4053" s="76"/>
      <c r="AA4053" s="76"/>
      <c r="AB4053" s="76"/>
      <c r="AD4053" s="76"/>
      <c r="AE4053" s="76"/>
      <c r="AG4053" s="76"/>
      <c r="AH4053" s="76"/>
      <c r="AJ4053" s="76"/>
      <c r="AK4053" s="76"/>
      <c r="AM4053" s="76"/>
      <c r="AN4053" s="76"/>
      <c r="AP4053" s="76"/>
      <c r="AQ4053" s="76"/>
      <c r="AS4053" s="76"/>
      <c r="AT4053" s="76"/>
      <c r="AV4053" s="76"/>
      <c r="AW4053" s="76"/>
      <c r="AY4053" s="76"/>
      <c r="AZ4053" s="76"/>
      <c r="BB4053" s="76"/>
      <c r="BC4053" s="76"/>
      <c r="BE4053" s="76"/>
      <c r="BF4053" s="76"/>
      <c r="BH4053" s="76"/>
      <c r="BI4053" s="76"/>
      <c r="BK4053" s="76"/>
      <c r="BL4053" s="76"/>
      <c r="BN4053" s="76"/>
      <c r="BO4053" s="76"/>
      <c r="BQ4053" s="76"/>
      <c r="BR4053" s="76"/>
      <c r="BT4053" s="76"/>
      <c r="BU4053" s="76"/>
      <c r="BW4053" s="76"/>
      <c r="BX4053" s="76"/>
    </row>
    <row r="4054" spans="1:76" ht="12.75" customHeight="1">
      <c r="A4054" s="2"/>
      <c r="B4054" s="2"/>
      <c r="C4054" s="2"/>
      <c r="D4054" s="75"/>
      <c r="F4054" s="76"/>
      <c r="G4054" s="76"/>
      <c r="I4054" s="76"/>
      <c r="J4054" s="76"/>
      <c r="L4054" s="76"/>
      <c r="M4054" s="76"/>
      <c r="O4054" s="76"/>
      <c r="P4054" s="76"/>
      <c r="R4054" s="76"/>
      <c r="S4054" s="76"/>
      <c r="U4054" s="76"/>
      <c r="V4054" s="76"/>
      <c r="X4054" s="76"/>
      <c r="Y4054" s="76"/>
      <c r="AA4054" s="76"/>
      <c r="AB4054" s="76"/>
      <c r="AD4054" s="76"/>
      <c r="AE4054" s="76"/>
      <c r="AG4054" s="76"/>
      <c r="AH4054" s="76"/>
      <c r="AJ4054" s="76"/>
      <c r="AK4054" s="76"/>
      <c r="AM4054" s="76"/>
      <c r="AN4054" s="76"/>
      <c r="AP4054" s="76"/>
      <c r="AQ4054" s="76"/>
      <c r="AS4054" s="76"/>
      <c r="AT4054" s="76"/>
      <c r="AV4054" s="76"/>
      <c r="AW4054" s="76"/>
      <c r="AY4054" s="76"/>
      <c r="AZ4054" s="76"/>
      <c r="BB4054" s="76"/>
      <c r="BC4054" s="76"/>
      <c r="BE4054" s="76"/>
      <c r="BF4054" s="76"/>
      <c r="BH4054" s="76"/>
      <c r="BI4054" s="76"/>
      <c r="BK4054" s="76"/>
      <c r="BL4054" s="76"/>
      <c r="BN4054" s="76"/>
      <c r="BO4054" s="76"/>
      <c r="BQ4054" s="76"/>
      <c r="BR4054" s="76"/>
      <c r="BT4054" s="76"/>
      <c r="BU4054" s="76"/>
      <c r="BW4054" s="76"/>
      <c r="BX4054" s="76"/>
    </row>
    <row r="4055" spans="1:76" ht="12.75" customHeight="1">
      <c r="A4055" s="2"/>
      <c r="B4055" s="2"/>
      <c r="C4055" s="2"/>
      <c r="D4055" s="75"/>
      <c r="F4055" s="76"/>
      <c r="G4055" s="76"/>
      <c r="I4055" s="76"/>
      <c r="J4055" s="76"/>
      <c r="L4055" s="76"/>
      <c r="M4055" s="76"/>
      <c r="O4055" s="76"/>
      <c r="P4055" s="76"/>
      <c r="R4055" s="76"/>
      <c r="S4055" s="76"/>
      <c r="U4055" s="76"/>
      <c r="V4055" s="76"/>
      <c r="X4055" s="76"/>
      <c r="Y4055" s="76"/>
      <c r="AA4055" s="76"/>
      <c r="AB4055" s="76"/>
      <c r="AD4055" s="76"/>
      <c r="AE4055" s="76"/>
      <c r="AG4055" s="76"/>
      <c r="AH4055" s="76"/>
      <c r="AJ4055" s="76"/>
      <c r="AK4055" s="76"/>
      <c r="AM4055" s="76"/>
      <c r="AN4055" s="76"/>
      <c r="AP4055" s="76"/>
      <c r="AQ4055" s="76"/>
      <c r="AS4055" s="76"/>
      <c r="AT4055" s="76"/>
      <c r="AV4055" s="76"/>
      <c r="AW4055" s="76"/>
      <c r="AY4055" s="76"/>
      <c r="AZ4055" s="76"/>
      <c r="BB4055" s="76"/>
      <c r="BC4055" s="76"/>
      <c r="BE4055" s="76"/>
      <c r="BF4055" s="76"/>
      <c r="BH4055" s="76"/>
      <c r="BI4055" s="76"/>
      <c r="BK4055" s="76"/>
      <c r="BL4055" s="76"/>
      <c r="BN4055" s="76"/>
      <c r="BO4055" s="76"/>
      <c r="BQ4055" s="76"/>
      <c r="BR4055" s="76"/>
      <c r="BT4055" s="76"/>
      <c r="BU4055" s="76"/>
      <c r="BW4055" s="76"/>
      <c r="BX4055" s="76"/>
    </row>
    <row r="4056" spans="1:76" ht="12.75" customHeight="1">
      <c r="A4056" s="2"/>
      <c r="B4056" s="2"/>
      <c r="C4056" s="2"/>
      <c r="D4056" s="75"/>
      <c r="F4056" s="76"/>
      <c r="G4056" s="76"/>
      <c r="I4056" s="76"/>
      <c r="J4056" s="76"/>
      <c r="L4056" s="76"/>
      <c r="M4056" s="76"/>
      <c r="O4056" s="76"/>
      <c r="P4056" s="76"/>
      <c r="R4056" s="76"/>
      <c r="S4056" s="76"/>
      <c r="U4056" s="76"/>
      <c r="V4056" s="76"/>
      <c r="X4056" s="76"/>
      <c r="Y4056" s="76"/>
      <c r="AA4056" s="76"/>
      <c r="AB4056" s="76"/>
      <c r="AD4056" s="76"/>
      <c r="AE4056" s="76"/>
      <c r="AG4056" s="76"/>
      <c r="AH4056" s="76"/>
      <c r="AJ4056" s="76"/>
      <c r="AK4056" s="76"/>
      <c r="AM4056" s="76"/>
      <c r="AN4056" s="76"/>
      <c r="AP4056" s="76"/>
      <c r="AQ4056" s="76"/>
      <c r="AS4056" s="76"/>
      <c r="AT4056" s="76"/>
      <c r="AV4056" s="76"/>
      <c r="AW4056" s="76"/>
      <c r="AY4056" s="76"/>
      <c r="AZ4056" s="76"/>
      <c r="BB4056" s="76"/>
      <c r="BC4056" s="76"/>
      <c r="BE4056" s="76"/>
      <c r="BF4056" s="76"/>
      <c r="BH4056" s="76"/>
      <c r="BI4056" s="76"/>
      <c r="BK4056" s="76"/>
      <c r="BL4056" s="76"/>
      <c r="BN4056" s="76"/>
      <c r="BO4056" s="76"/>
      <c r="BQ4056" s="76"/>
      <c r="BR4056" s="76"/>
      <c r="BT4056" s="76"/>
      <c r="BU4056" s="76"/>
      <c r="BW4056" s="76"/>
      <c r="BX4056" s="76"/>
    </row>
    <row r="4057" spans="1:76" ht="12.75" customHeight="1">
      <c r="A4057" s="2"/>
      <c r="B4057" s="2"/>
      <c r="C4057" s="2"/>
      <c r="D4057" s="75"/>
      <c r="F4057" s="76"/>
      <c r="G4057" s="76"/>
      <c r="I4057" s="76"/>
      <c r="J4057" s="76"/>
      <c r="L4057" s="76"/>
      <c r="M4057" s="76"/>
      <c r="O4057" s="76"/>
      <c r="P4057" s="76"/>
      <c r="R4057" s="76"/>
      <c r="S4057" s="76"/>
      <c r="U4057" s="76"/>
      <c r="V4057" s="76"/>
      <c r="X4057" s="76"/>
      <c r="Y4057" s="76"/>
      <c r="AA4057" s="76"/>
      <c r="AB4057" s="76"/>
      <c r="AD4057" s="76"/>
      <c r="AE4057" s="76"/>
      <c r="AG4057" s="76"/>
      <c r="AH4057" s="76"/>
      <c r="AJ4057" s="76"/>
      <c r="AK4057" s="76"/>
      <c r="AM4057" s="76"/>
      <c r="AN4057" s="76"/>
      <c r="AP4057" s="76"/>
      <c r="AQ4057" s="76"/>
      <c r="AS4057" s="76"/>
      <c r="AT4057" s="76"/>
      <c r="AV4057" s="76"/>
      <c r="AW4057" s="76"/>
      <c r="AY4057" s="76"/>
      <c r="AZ4057" s="76"/>
      <c r="BB4057" s="76"/>
      <c r="BC4057" s="76"/>
      <c r="BE4057" s="76"/>
      <c r="BF4057" s="76"/>
      <c r="BH4057" s="76"/>
      <c r="BI4057" s="76"/>
      <c r="BK4057" s="76"/>
      <c r="BL4057" s="76"/>
      <c r="BN4057" s="76"/>
      <c r="BO4057" s="76"/>
      <c r="BQ4057" s="76"/>
      <c r="BR4057" s="76"/>
      <c r="BT4057" s="76"/>
      <c r="BU4057" s="76"/>
      <c r="BW4057" s="76"/>
      <c r="BX4057" s="76"/>
    </row>
    <row r="4058" spans="1:76" ht="12.75" customHeight="1">
      <c r="A4058" s="2"/>
      <c r="B4058" s="2"/>
      <c r="C4058" s="2"/>
      <c r="D4058" s="75"/>
      <c r="F4058" s="76"/>
      <c r="G4058" s="76"/>
      <c r="I4058" s="76"/>
      <c r="J4058" s="76"/>
      <c r="L4058" s="76"/>
      <c r="M4058" s="76"/>
      <c r="O4058" s="76"/>
      <c r="P4058" s="76"/>
      <c r="R4058" s="76"/>
      <c r="S4058" s="76"/>
      <c r="U4058" s="76"/>
      <c r="V4058" s="76"/>
      <c r="X4058" s="76"/>
      <c r="Y4058" s="76"/>
      <c r="AA4058" s="76"/>
      <c r="AB4058" s="76"/>
      <c r="AD4058" s="76"/>
      <c r="AE4058" s="76"/>
      <c r="AG4058" s="76"/>
      <c r="AH4058" s="76"/>
      <c r="AJ4058" s="76"/>
      <c r="AK4058" s="76"/>
      <c r="AM4058" s="76"/>
      <c r="AN4058" s="76"/>
      <c r="AP4058" s="76"/>
      <c r="AQ4058" s="76"/>
      <c r="AS4058" s="76"/>
      <c r="AT4058" s="76"/>
      <c r="AV4058" s="76"/>
      <c r="AW4058" s="76"/>
      <c r="AY4058" s="76"/>
      <c r="AZ4058" s="76"/>
      <c r="BB4058" s="76"/>
      <c r="BC4058" s="76"/>
      <c r="BE4058" s="76"/>
      <c r="BF4058" s="76"/>
      <c r="BH4058" s="76"/>
      <c r="BI4058" s="76"/>
      <c r="BK4058" s="76"/>
      <c r="BL4058" s="76"/>
      <c r="BN4058" s="76"/>
      <c r="BO4058" s="76"/>
      <c r="BQ4058" s="76"/>
      <c r="BR4058" s="76"/>
      <c r="BT4058" s="76"/>
      <c r="BU4058" s="76"/>
      <c r="BW4058" s="76"/>
      <c r="BX4058" s="76"/>
    </row>
    <row r="4059" spans="1:76" ht="12.75" customHeight="1">
      <c r="A4059" s="2"/>
      <c r="B4059" s="2"/>
      <c r="C4059" s="2"/>
      <c r="D4059" s="75"/>
      <c r="F4059" s="76"/>
      <c r="G4059" s="76"/>
      <c r="I4059" s="76"/>
      <c r="J4059" s="76"/>
      <c r="L4059" s="76"/>
      <c r="M4059" s="76"/>
      <c r="O4059" s="76"/>
      <c r="P4059" s="76"/>
      <c r="R4059" s="76"/>
      <c r="S4059" s="76"/>
      <c r="U4059" s="76"/>
      <c r="V4059" s="76"/>
      <c r="X4059" s="76"/>
      <c r="Y4059" s="76"/>
      <c r="AA4059" s="76"/>
      <c r="AB4059" s="76"/>
      <c r="AD4059" s="76"/>
      <c r="AE4059" s="76"/>
      <c r="AG4059" s="76"/>
      <c r="AH4059" s="76"/>
      <c r="AJ4059" s="76"/>
      <c r="AK4059" s="76"/>
      <c r="AM4059" s="76"/>
      <c r="AN4059" s="76"/>
      <c r="AP4059" s="76"/>
      <c r="AQ4059" s="76"/>
      <c r="AS4059" s="76"/>
      <c r="AT4059" s="76"/>
      <c r="AV4059" s="76"/>
      <c r="AW4059" s="76"/>
      <c r="AY4059" s="76"/>
      <c r="AZ4059" s="76"/>
      <c r="BB4059" s="76"/>
      <c r="BC4059" s="76"/>
      <c r="BE4059" s="76"/>
      <c r="BF4059" s="76"/>
      <c r="BH4059" s="76"/>
      <c r="BI4059" s="76"/>
      <c r="BK4059" s="76"/>
      <c r="BL4059" s="76"/>
      <c r="BN4059" s="76"/>
      <c r="BO4059" s="76"/>
      <c r="BQ4059" s="76"/>
      <c r="BR4059" s="76"/>
      <c r="BT4059" s="76"/>
      <c r="BU4059" s="76"/>
      <c r="BW4059" s="76"/>
      <c r="BX4059" s="76"/>
    </row>
    <row r="4060" spans="1:76" ht="12.75" customHeight="1">
      <c r="A4060" s="2"/>
      <c r="B4060" s="2"/>
      <c r="C4060" s="2"/>
      <c r="D4060" s="75"/>
      <c r="F4060" s="76"/>
      <c r="G4060" s="76"/>
      <c r="I4060" s="76"/>
      <c r="J4060" s="76"/>
      <c r="L4060" s="76"/>
      <c r="M4060" s="76"/>
      <c r="O4060" s="76"/>
      <c r="P4060" s="76"/>
      <c r="R4060" s="76"/>
      <c r="S4060" s="76"/>
      <c r="U4060" s="76"/>
      <c r="V4060" s="76"/>
      <c r="X4060" s="76"/>
      <c r="Y4060" s="76"/>
      <c r="AA4060" s="76"/>
      <c r="AB4060" s="76"/>
      <c r="AD4060" s="76"/>
      <c r="AE4060" s="76"/>
      <c r="AG4060" s="76"/>
      <c r="AH4060" s="76"/>
      <c r="AJ4060" s="76"/>
      <c r="AK4060" s="76"/>
      <c r="AM4060" s="76"/>
      <c r="AN4060" s="76"/>
      <c r="AP4060" s="76"/>
      <c r="AQ4060" s="76"/>
      <c r="AS4060" s="76"/>
      <c r="AT4060" s="76"/>
      <c r="AV4060" s="76"/>
      <c r="AW4060" s="76"/>
      <c r="AY4060" s="76"/>
      <c r="AZ4060" s="76"/>
      <c r="BB4060" s="76"/>
      <c r="BC4060" s="76"/>
      <c r="BE4060" s="76"/>
      <c r="BF4060" s="76"/>
      <c r="BH4060" s="76"/>
      <c r="BI4060" s="76"/>
      <c r="BK4060" s="76"/>
      <c r="BL4060" s="76"/>
      <c r="BN4060" s="76"/>
      <c r="BO4060" s="76"/>
      <c r="BQ4060" s="76"/>
      <c r="BR4060" s="76"/>
      <c r="BT4060" s="76"/>
      <c r="BU4060" s="76"/>
      <c r="BW4060" s="76"/>
      <c r="BX4060" s="76"/>
    </row>
    <row r="4061" spans="1:76" ht="12.75" customHeight="1">
      <c r="A4061" s="2"/>
      <c r="B4061" s="2"/>
      <c r="C4061" s="2"/>
      <c r="D4061" s="75"/>
      <c r="F4061" s="76"/>
      <c r="G4061" s="76"/>
      <c r="I4061" s="76"/>
      <c r="J4061" s="76"/>
      <c r="L4061" s="76"/>
      <c r="M4061" s="76"/>
      <c r="O4061" s="76"/>
      <c r="P4061" s="76"/>
      <c r="R4061" s="76"/>
      <c r="S4061" s="76"/>
      <c r="U4061" s="76"/>
      <c r="V4061" s="76"/>
      <c r="X4061" s="76"/>
      <c r="Y4061" s="76"/>
      <c r="AA4061" s="76"/>
      <c r="AB4061" s="76"/>
      <c r="AD4061" s="76"/>
      <c r="AE4061" s="76"/>
      <c r="AG4061" s="76"/>
      <c r="AH4061" s="76"/>
      <c r="AJ4061" s="76"/>
      <c r="AK4061" s="76"/>
      <c r="AM4061" s="76"/>
      <c r="AN4061" s="76"/>
      <c r="AP4061" s="76"/>
      <c r="AQ4061" s="76"/>
      <c r="AS4061" s="76"/>
      <c r="AT4061" s="76"/>
      <c r="AV4061" s="76"/>
      <c r="AW4061" s="76"/>
      <c r="AY4061" s="76"/>
      <c r="AZ4061" s="76"/>
      <c r="BB4061" s="76"/>
      <c r="BC4061" s="76"/>
      <c r="BE4061" s="76"/>
      <c r="BF4061" s="76"/>
      <c r="BH4061" s="76"/>
      <c r="BI4061" s="76"/>
      <c r="BK4061" s="76"/>
      <c r="BL4061" s="76"/>
      <c r="BN4061" s="76"/>
      <c r="BO4061" s="76"/>
      <c r="BQ4061" s="76"/>
      <c r="BR4061" s="76"/>
      <c r="BT4061" s="76"/>
      <c r="BU4061" s="76"/>
      <c r="BW4061" s="76"/>
      <c r="BX4061" s="76"/>
    </row>
    <row r="4062" spans="1:76" ht="12.75" customHeight="1">
      <c r="A4062" s="2"/>
      <c r="B4062" s="2"/>
      <c r="C4062" s="2"/>
      <c r="D4062" s="75"/>
      <c r="F4062" s="76"/>
      <c r="G4062" s="76"/>
      <c r="I4062" s="76"/>
      <c r="J4062" s="76"/>
      <c r="L4062" s="76"/>
      <c r="M4062" s="76"/>
      <c r="O4062" s="76"/>
      <c r="P4062" s="76"/>
      <c r="R4062" s="76"/>
      <c r="S4062" s="76"/>
      <c r="U4062" s="76"/>
      <c r="V4062" s="76"/>
      <c r="X4062" s="76"/>
      <c r="Y4062" s="76"/>
      <c r="AA4062" s="76"/>
      <c r="AB4062" s="76"/>
      <c r="AD4062" s="76"/>
      <c r="AE4062" s="76"/>
      <c r="AG4062" s="76"/>
      <c r="AH4062" s="76"/>
      <c r="AJ4062" s="76"/>
      <c r="AK4062" s="76"/>
      <c r="AM4062" s="76"/>
      <c r="AN4062" s="76"/>
      <c r="AP4062" s="76"/>
      <c r="AQ4062" s="76"/>
      <c r="AS4062" s="76"/>
      <c r="AT4062" s="76"/>
      <c r="AV4062" s="76"/>
      <c r="AW4062" s="76"/>
      <c r="AY4062" s="76"/>
      <c r="AZ4062" s="76"/>
      <c r="BB4062" s="76"/>
      <c r="BC4062" s="76"/>
      <c r="BE4062" s="76"/>
      <c r="BF4062" s="76"/>
      <c r="BH4062" s="76"/>
      <c r="BI4062" s="76"/>
      <c r="BK4062" s="76"/>
      <c r="BL4062" s="76"/>
      <c r="BN4062" s="76"/>
      <c r="BO4062" s="76"/>
      <c r="BQ4062" s="76"/>
      <c r="BR4062" s="76"/>
      <c r="BT4062" s="76"/>
      <c r="BU4062" s="76"/>
      <c r="BW4062" s="76"/>
      <c r="BX4062" s="76"/>
    </row>
    <row r="4063" spans="1:76" ht="12.75" customHeight="1">
      <c r="A4063" s="2"/>
      <c r="B4063" s="2"/>
      <c r="C4063" s="2"/>
      <c r="D4063" s="75"/>
      <c r="F4063" s="76"/>
      <c r="G4063" s="76"/>
      <c r="I4063" s="76"/>
      <c r="J4063" s="76"/>
      <c r="L4063" s="76"/>
      <c r="M4063" s="76"/>
      <c r="O4063" s="76"/>
      <c r="P4063" s="76"/>
      <c r="R4063" s="76"/>
      <c r="S4063" s="76"/>
      <c r="U4063" s="76"/>
      <c r="V4063" s="76"/>
      <c r="X4063" s="76"/>
      <c r="Y4063" s="76"/>
      <c r="AA4063" s="76"/>
      <c r="AB4063" s="76"/>
      <c r="AD4063" s="76"/>
      <c r="AE4063" s="76"/>
      <c r="AG4063" s="76"/>
      <c r="AH4063" s="76"/>
      <c r="AJ4063" s="76"/>
      <c r="AK4063" s="76"/>
      <c r="AM4063" s="76"/>
      <c r="AN4063" s="76"/>
      <c r="AP4063" s="76"/>
      <c r="AQ4063" s="76"/>
      <c r="AS4063" s="76"/>
      <c r="AT4063" s="76"/>
      <c r="AV4063" s="76"/>
      <c r="AW4063" s="76"/>
      <c r="AY4063" s="76"/>
      <c r="AZ4063" s="76"/>
      <c r="BB4063" s="76"/>
      <c r="BC4063" s="76"/>
      <c r="BE4063" s="76"/>
      <c r="BF4063" s="76"/>
      <c r="BH4063" s="76"/>
      <c r="BI4063" s="76"/>
      <c r="BK4063" s="76"/>
      <c r="BL4063" s="76"/>
      <c r="BN4063" s="76"/>
      <c r="BO4063" s="76"/>
      <c r="BQ4063" s="76"/>
      <c r="BR4063" s="76"/>
      <c r="BT4063" s="76"/>
      <c r="BU4063" s="76"/>
      <c r="BW4063" s="76"/>
      <c r="BX4063" s="76"/>
    </row>
    <row r="4064" spans="1:76" ht="12.75" customHeight="1">
      <c r="A4064" s="2"/>
      <c r="B4064" s="2"/>
      <c r="C4064" s="2"/>
      <c r="D4064" s="75"/>
      <c r="F4064" s="76"/>
      <c r="G4064" s="76"/>
      <c r="I4064" s="76"/>
      <c r="J4064" s="76"/>
      <c r="L4064" s="76"/>
      <c r="M4064" s="76"/>
      <c r="O4064" s="76"/>
      <c r="P4064" s="76"/>
      <c r="R4064" s="76"/>
      <c r="S4064" s="76"/>
      <c r="U4064" s="76"/>
      <c r="V4064" s="76"/>
      <c r="X4064" s="76"/>
      <c r="Y4064" s="76"/>
      <c r="AA4064" s="76"/>
      <c r="AB4064" s="76"/>
      <c r="AD4064" s="76"/>
      <c r="AE4064" s="76"/>
      <c r="AG4064" s="76"/>
      <c r="AH4064" s="76"/>
      <c r="AJ4064" s="76"/>
      <c r="AK4064" s="76"/>
      <c r="AM4064" s="76"/>
      <c r="AN4064" s="76"/>
      <c r="AP4064" s="76"/>
      <c r="AQ4064" s="76"/>
      <c r="AS4064" s="76"/>
      <c r="AT4064" s="76"/>
      <c r="AV4064" s="76"/>
      <c r="AW4064" s="76"/>
      <c r="AY4064" s="76"/>
      <c r="AZ4064" s="76"/>
      <c r="BB4064" s="76"/>
      <c r="BC4064" s="76"/>
      <c r="BE4064" s="76"/>
      <c r="BF4064" s="76"/>
      <c r="BH4064" s="76"/>
      <c r="BI4064" s="76"/>
      <c r="BK4064" s="76"/>
      <c r="BL4064" s="76"/>
      <c r="BN4064" s="76"/>
      <c r="BO4064" s="76"/>
      <c r="BQ4064" s="76"/>
      <c r="BR4064" s="76"/>
      <c r="BT4064" s="76"/>
      <c r="BU4064" s="76"/>
      <c r="BW4064" s="76"/>
      <c r="BX4064" s="76"/>
    </row>
    <row r="4065" spans="1:76" ht="12.75" customHeight="1">
      <c r="A4065" s="2"/>
      <c r="B4065" s="2"/>
      <c r="C4065" s="2"/>
      <c r="D4065" s="75"/>
      <c r="F4065" s="76"/>
      <c r="G4065" s="76"/>
      <c r="I4065" s="76"/>
      <c r="J4065" s="76"/>
      <c r="L4065" s="76"/>
      <c r="M4065" s="76"/>
      <c r="O4065" s="76"/>
      <c r="P4065" s="76"/>
      <c r="R4065" s="76"/>
      <c r="S4065" s="76"/>
      <c r="U4065" s="76"/>
      <c r="V4065" s="76"/>
      <c r="X4065" s="76"/>
      <c r="Y4065" s="76"/>
      <c r="AA4065" s="76"/>
      <c r="AB4065" s="76"/>
      <c r="AD4065" s="76"/>
      <c r="AE4065" s="76"/>
      <c r="AG4065" s="76"/>
      <c r="AH4065" s="76"/>
      <c r="AJ4065" s="76"/>
      <c r="AK4065" s="76"/>
      <c r="AM4065" s="76"/>
      <c r="AN4065" s="76"/>
      <c r="AP4065" s="76"/>
      <c r="AQ4065" s="76"/>
      <c r="AS4065" s="76"/>
      <c r="AT4065" s="76"/>
      <c r="AV4065" s="76"/>
      <c r="AW4065" s="76"/>
      <c r="AY4065" s="76"/>
      <c r="AZ4065" s="76"/>
      <c r="BB4065" s="76"/>
      <c r="BC4065" s="76"/>
      <c r="BE4065" s="76"/>
      <c r="BF4065" s="76"/>
      <c r="BH4065" s="76"/>
      <c r="BI4065" s="76"/>
      <c r="BK4065" s="76"/>
      <c r="BL4065" s="76"/>
      <c r="BN4065" s="76"/>
      <c r="BO4065" s="76"/>
      <c r="BQ4065" s="76"/>
      <c r="BR4065" s="76"/>
      <c r="BT4065" s="76"/>
      <c r="BU4065" s="76"/>
      <c r="BW4065" s="76"/>
      <c r="BX4065" s="76"/>
    </row>
    <row r="4066" spans="1:76" ht="12.75" customHeight="1">
      <c r="A4066" s="2"/>
      <c r="B4066" s="2"/>
      <c r="C4066" s="2"/>
      <c r="D4066" s="75"/>
      <c r="F4066" s="76"/>
      <c r="G4066" s="76"/>
      <c r="I4066" s="76"/>
      <c r="J4066" s="76"/>
      <c r="L4066" s="76"/>
      <c r="M4066" s="76"/>
      <c r="O4066" s="76"/>
      <c r="P4066" s="76"/>
      <c r="R4066" s="76"/>
      <c r="S4066" s="76"/>
      <c r="U4066" s="76"/>
      <c r="V4066" s="76"/>
      <c r="X4066" s="76"/>
      <c r="Y4066" s="76"/>
      <c r="AA4066" s="76"/>
      <c r="AB4066" s="76"/>
      <c r="AD4066" s="76"/>
      <c r="AE4066" s="76"/>
      <c r="AG4066" s="76"/>
      <c r="AH4066" s="76"/>
      <c r="AJ4066" s="76"/>
      <c r="AK4066" s="76"/>
      <c r="AM4066" s="76"/>
      <c r="AN4066" s="76"/>
      <c r="AP4066" s="76"/>
      <c r="AQ4066" s="76"/>
      <c r="AS4066" s="76"/>
      <c r="AT4066" s="76"/>
      <c r="AV4066" s="76"/>
      <c r="AW4066" s="76"/>
      <c r="AY4066" s="76"/>
      <c r="AZ4066" s="76"/>
      <c r="BB4066" s="76"/>
      <c r="BC4066" s="76"/>
      <c r="BE4066" s="76"/>
      <c r="BF4066" s="76"/>
      <c r="BH4066" s="76"/>
      <c r="BI4066" s="76"/>
      <c r="BK4066" s="76"/>
      <c r="BL4066" s="76"/>
      <c r="BN4066" s="76"/>
      <c r="BO4066" s="76"/>
      <c r="BQ4066" s="76"/>
      <c r="BR4066" s="76"/>
      <c r="BT4066" s="76"/>
      <c r="BU4066" s="76"/>
      <c r="BW4066" s="76"/>
      <c r="BX4066" s="76"/>
    </row>
    <row r="4067" spans="1:76" ht="12.75" customHeight="1">
      <c r="A4067" s="2"/>
      <c r="B4067" s="2"/>
      <c r="C4067" s="2"/>
      <c r="D4067" s="75"/>
      <c r="F4067" s="76"/>
      <c r="G4067" s="76"/>
      <c r="I4067" s="76"/>
      <c r="J4067" s="76"/>
      <c r="L4067" s="76"/>
      <c r="M4067" s="76"/>
      <c r="O4067" s="76"/>
      <c r="P4067" s="76"/>
      <c r="R4067" s="76"/>
      <c r="S4067" s="76"/>
      <c r="U4067" s="76"/>
      <c r="V4067" s="76"/>
      <c r="X4067" s="76"/>
      <c r="Y4067" s="76"/>
      <c r="AA4067" s="76"/>
      <c r="AB4067" s="76"/>
      <c r="AD4067" s="76"/>
      <c r="AE4067" s="76"/>
      <c r="AG4067" s="76"/>
      <c r="AH4067" s="76"/>
      <c r="AJ4067" s="76"/>
      <c r="AK4067" s="76"/>
      <c r="AM4067" s="76"/>
      <c r="AN4067" s="76"/>
      <c r="AP4067" s="76"/>
      <c r="AQ4067" s="76"/>
      <c r="AS4067" s="76"/>
      <c r="AT4067" s="76"/>
      <c r="AV4067" s="76"/>
      <c r="AW4067" s="76"/>
      <c r="AY4067" s="76"/>
      <c r="AZ4067" s="76"/>
      <c r="BB4067" s="76"/>
      <c r="BC4067" s="76"/>
      <c r="BE4067" s="76"/>
      <c r="BF4067" s="76"/>
      <c r="BH4067" s="76"/>
      <c r="BI4067" s="76"/>
      <c r="BK4067" s="76"/>
      <c r="BL4067" s="76"/>
      <c r="BN4067" s="76"/>
      <c r="BO4067" s="76"/>
      <c r="BQ4067" s="76"/>
      <c r="BR4067" s="76"/>
      <c r="BT4067" s="76"/>
      <c r="BU4067" s="76"/>
      <c r="BW4067" s="76"/>
      <c r="BX4067" s="76"/>
    </row>
    <row r="4068" spans="1:76" ht="12.75" customHeight="1">
      <c r="A4068" s="2"/>
      <c r="B4068" s="2"/>
      <c r="C4068" s="2"/>
      <c r="D4068" s="75"/>
      <c r="F4068" s="76"/>
      <c r="G4068" s="76"/>
      <c r="I4068" s="76"/>
      <c r="J4068" s="76"/>
      <c r="L4068" s="76"/>
      <c r="M4068" s="76"/>
      <c r="O4068" s="76"/>
      <c r="P4068" s="76"/>
      <c r="R4068" s="76"/>
      <c r="S4068" s="76"/>
      <c r="U4068" s="76"/>
      <c r="V4068" s="76"/>
      <c r="X4068" s="76"/>
      <c r="Y4068" s="76"/>
      <c r="AA4068" s="76"/>
      <c r="AB4068" s="76"/>
      <c r="AD4068" s="76"/>
      <c r="AE4068" s="76"/>
      <c r="AG4068" s="76"/>
      <c r="AH4068" s="76"/>
      <c r="AJ4068" s="76"/>
      <c r="AK4068" s="76"/>
      <c r="AM4068" s="76"/>
      <c r="AN4068" s="76"/>
      <c r="AP4068" s="76"/>
      <c r="AQ4068" s="76"/>
      <c r="AS4068" s="76"/>
      <c r="AT4068" s="76"/>
      <c r="AV4068" s="76"/>
      <c r="AW4068" s="76"/>
      <c r="AY4068" s="76"/>
      <c r="AZ4068" s="76"/>
      <c r="BB4068" s="76"/>
      <c r="BC4068" s="76"/>
      <c r="BE4068" s="76"/>
      <c r="BF4068" s="76"/>
      <c r="BH4068" s="76"/>
      <c r="BI4068" s="76"/>
      <c r="BK4068" s="76"/>
      <c r="BL4068" s="76"/>
      <c r="BN4068" s="76"/>
      <c r="BO4068" s="76"/>
      <c r="BQ4068" s="76"/>
      <c r="BR4068" s="76"/>
      <c r="BT4068" s="76"/>
      <c r="BU4068" s="76"/>
      <c r="BW4068" s="76"/>
      <c r="BX4068" s="76"/>
    </row>
    <row r="4069" spans="1:76" ht="12.75" customHeight="1">
      <c r="A4069" s="2"/>
      <c r="B4069" s="2"/>
      <c r="C4069" s="2"/>
      <c r="D4069" s="75"/>
      <c r="F4069" s="76"/>
      <c r="G4069" s="76"/>
      <c r="I4069" s="76"/>
      <c r="J4069" s="76"/>
      <c r="L4069" s="76"/>
      <c r="M4069" s="76"/>
      <c r="O4069" s="76"/>
      <c r="P4069" s="76"/>
      <c r="R4069" s="76"/>
      <c r="S4069" s="76"/>
      <c r="U4069" s="76"/>
      <c r="V4069" s="76"/>
      <c r="X4069" s="76"/>
      <c r="Y4069" s="76"/>
      <c r="AA4069" s="76"/>
      <c r="AB4069" s="76"/>
      <c r="AD4069" s="76"/>
      <c r="AE4069" s="76"/>
      <c r="AG4069" s="76"/>
      <c r="AH4069" s="76"/>
      <c r="AJ4069" s="76"/>
      <c r="AK4069" s="76"/>
      <c r="AM4069" s="76"/>
      <c r="AN4069" s="76"/>
      <c r="AP4069" s="76"/>
      <c r="AQ4069" s="76"/>
      <c r="AS4069" s="76"/>
      <c r="AT4069" s="76"/>
      <c r="AV4069" s="76"/>
      <c r="AW4069" s="76"/>
      <c r="AY4069" s="76"/>
      <c r="AZ4069" s="76"/>
      <c r="BB4069" s="76"/>
      <c r="BC4069" s="76"/>
      <c r="BE4069" s="76"/>
      <c r="BF4069" s="76"/>
      <c r="BH4069" s="76"/>
      <c r="BI4069" s="76"/>
      <c r="BK4069" s="76"/>
      <c r="BL4069" s="76"/>
      <c r="BN4069" s="76"/>
      <c r="BO4069" s="76"/>
      <c r="BQ4069" s="76"/>
      <c r="BR4069" s="76"/>
      <c r="BT4069" s="76"/>
      <c r="BU4069" s="76"/>
      <c r="BW4069" s="76"/>
      <c r="BX4069" s="76"/>
    </row>
    <row r="4070" spans="1:76" ht="12.75" customHeight="1">
      <c r="A4070" s="2"/>
      <c r="B4070" s="2"/>
      <c r="C4070" s="2"/>
      <c r="D4070" s="75"/>
      <c r="F4070" s="76"/>
      <c r="G4070" s="76"/>
      <c r="I4070" s="76"/>
      <c r="J4070" s="76"/>
      <c r="L4070" s="76"/>
      <c r="M4070" s="76"/>
      <c r="O4070" s="76"/>
      <c r="P4070" s="76"/>
      <c r="R4070" s="76"/>
      <c r="S4070" s="76"/>
      <c r="U4070" s="76"/>
      <c r="V4070" s="76"/>
      <c r="X4070" s="76"/>
      <c r="Y4070" s="76"/>
      <c r="AA4070" s="76"/>
      <c r="AB4070" s="76"/>
      <c r="AD4070" s="76"/>
      <c r="AE4070" s="76"/>
      <c r="AG4070" s="76"/>
      <c r="AH4070" s="76"/>
      <c r="AJ4070" s="76"/>
      <c r="AK4070" s="76"/>
      <c r="AM4070" s="76"/>
      <c r="AN4070" s="76"/>
      <c r="AP4070" s="76"/>
      <c r="AQ4070" s="76"/>
      <c r="AS4070" s="76"/>
      <c r="AT4070" s="76"/>
      <c r="AV4070" s="76"/>
      <c r="AW4070" s="76"/>
      <c r="AY4070" s="76"/>
      <c r="AZ4070" s="76"/>
      <c r="BB4070" s="76"/>
      <c r="BC4070" s="76"/>
      <c r="BE4070" s="76"/>
      <c r="BF4070" s="76"/>
      <c r="BH4070" s="76"/>
      <c r="BI4070" s="76"/>
      <c r="BK4070" s="76"/>
      <c r="BL4070" s="76"/>
      <c r="BN4070" s="76"/>
      <c r="BO4070" s="76"/>
      <c r="BQ4070" s="76"/>
      <c r="BR4070" s="76"/>
      <c r="BT4070" s="76"/>
      <c r="BU4070" s="76"/>
      <c r="BW4070" s="76"/>
      <c r="BX4070" s="76"/>
    </row>
    <row r="4071" spans="1:76" ht="12.75" customHeight="1">
      <c r="A4071" s="2"/>
      <c r="B4071" s="2"/>
      <c r="C4071" s="2"/>
      <c r="D4071" s="75"/>
      <c r="F4071" s="76"/>
      <c r="G4071" s="76"/>
      <c r="I4071" s="76"/>
      <c r="J4071" s="76"/>
      <c r="L4071" s="76"/>
      <c r="M4071" s="76"/>
      <c r="O4071" s="76"/>
      <c r="P4071" s="76"/>
      <c r="R4071" s="76"/>
      <c r="S4071" s="76"/>
      <c r="U4071" s="76"/>
      <c r="V4071" s="76"/>
      <c r="X4071" s="76"/>
      <c r="Y4071" s="76"/>
      <c r="AA4071" s="76"/>
      <c r="AB4071" s="76"/>
      <c r="AD4071" s="76"/>
      <c r="AE4071" s="76"/>
      <c r="AG4071" s="76"/>
      <c r="AH4071" s="76"/>
      <c r="AJ4071" s="76"/>
      <c r="AK4071" s="76"/>
      <c r="AM4071" s="76"/>
      <c r="AN4071" s="76"/>
      <c r="AP4071" s="76"/>
      <c r="AQ4071" s="76"/>
      <c r="AS4071" s="76"/>
      <c r="AT4071" s="76"/>
      <c r="AV4071" s="76"/>
      <c r="AW4071" s="76"/>
      <c r="AY4071" s="76"/>
      <c r="AZ4071" s="76"/>
      <c r="BB4071" s="76"/>
      <c r="BC4071" s="76"/>
      <c r="BE4071" s="76"/>
      <c r="BF4071" s="76"/>
      <c r="BH4071" s="76"/>
      <c r="BI4071" s="76"/>
      <c r="BK4071" s="76"/>
      <c r="BL4071" s="76"/>
      <c r="BN4071" s="76"/>
      <c r="BO4071" s="76"/>
      <c r="BQ4071" s="76"/>
      <c r="BR4071" s="76"/>
      <c r="BT4071" s="76"/>
      <c r="BU4071" s="76"/>
      <c r="BW4071" s="76"/>
      <c r="BX4071" s="76"/>
    </row>
    <row r="4072" spans="1:76" ht="12.75" customHeight="1">
      <c r="A4072" s="2"/>
      <c r="B4072" s="2"/>
      <c r="C4072" s="2"/>
      <c r="D4072" s="75"/>
      <c r="F4072" s="76"/>
      <c r="G4072" s="76"/>
      <c r="I4072" s="76"/>
      <c r="J4072" s="76"/>
      <c r="L4072" s="76"/>
      <c r="M4072" s="76"/>
      <c r="O4072" s="76"/>
      <c r="P4072" s="76"/>
      <c r="R4072" s="76"/>
      <c r="S4072" s="76"/>
      <c r="U4072" s="76"/>
      <c r="V4072" s="76"/>
      <c r="X4072" s="76"/>
      <c r="Y4072" s="76"/>
      <c r="AA4072" s="76"/>
      <c r="AB4072" s="76"/>
      <c r="AD4072" s="76"/>
      <c r="AE4072" s="76"/>
      <c r="AG4072" s="76"/>
      <c r="AH4072" s="76"/>
      <c r="AJ4072" s="76"/>
      <c r="AK4072" s="76"/>
      <c r="AM4072" s="76"/>
      <c r="AN4072" s="76"/>
      <c r="AP4072" s="76"/>
      <c r="AQ4072" s="76"/>
      <c r="AS4072" s="76"/>
      <c r="AT4072" s="76"/>
      <c r="AV4072" s="76"/>
      <c r="AW4072" s="76"/>
      <c r="AY4072" s="76"/>
      <c r="AZ4072" s="76"/>
      <c r="BB4072" s="76"/>
      <c r="BC4072" s="76"/>
      <c r="BE4072" s="76"/>
      <c r="BF4072" s="76"/>
      <c r="BH4072" s="76"/>
      <c r="BI4072" s="76"/>
      <c r="BK4072" s="76"/>
      <c r="BL4072" s="76"/>
      <c r="BN4072" s="76"/>
      <c r="BO4072" s="76"/>
      <c r="BQ4072" s="76"/>
      <c r="BR4072" s="76"/>
      <c r="BT4072" s="76"/>
      <c r="BU4072" s="76"/>
      <c r="BW4072" s="76"/>
      <c r="BX4072" s="76"/>
    </row>
    <row r="4073" spans="1:76" ht="12.75" customHeight="1">
      <c r="A4073" s="2"/>
      <c r="B4073" s="2"/>
      <c r="C4073" s="2"/>
      <c r="D4073" s="75"/>
      <c r="F4073" s="76"/>
      <c r="G4073" s="76"/>
      <c r="I4073" s="76"/>
      <c r="J4073" s="76"/>
      <c r="L4073" s="76"/>
      <c r="M4073" s="76"/>
      <c r="O4073" s="76"/>
      <c r="P4073" s="76"/>
      <c r="R4073" s="76"/>
      <c r="S4073" s="76"/>
      <c r="U4073" s="76"/>
      <c r="V4073" s="76"/>
      <c r="X4073" s="76"/>
      <c r="Y4073" s="76"/>
      <c r="AA4073" s="76"/>
      <c r="AB4073" s="76"/>
      <c r="AD4073" s="76"/>
      <c r="AE4073" s="76"/>
      <c r="AG4073" s="76"/>
      <c r="AH4073" s="76"/>
      <c r="AJ4073" s="76"/>
      <c r="AK4073" s="76"/>
      <c r="AM4073" s="76"/>
      <c r="AN4073" s="76"/>
      <c r="AP4073" s="76"/>
      <c r="AQ4073" s="76"/>
      <c r="AS4073" s="76"/>
      <c r="AT4073" s="76"/>
      <c r="AV4073" s="76"/>
      <c r="AW4073" s="76"/>
      <c r="AY4073" s="76"/>
      <c r="AZ4073" s="76"/>
      <c r="BB4073" s="76"/>
      <c r="BC4073" s="76"/>
      <c r="BE4073" s="76"/>
      <c r="BF4073" s="76"/>
      <c r="BH4073" s="76"/>
      <c r="BI4073" s="76"/>
      <c r="BK4073" s="76"/>
      <c r="BL4073" s="76"/>
      <c r="BN4073" s="76"/>
      <c r="BO4073" s="76"/>
      <c r="BQ4073" s="76"/>
      <c r="BR4073" s="76"/>
      <c r="BT4073" s="76"/>
      <c r="BU4073" s="76"/>
      <c r="BW4073" s="76"/>
      <c r="BX4073" s="76"/>
    </row>
    <row r="4074" spans="1:76" ht="12.75" customHeight="1">
      <c r="A4074" s="2"/>
      <c r="B4074" s="2"/>
      <c r="C4074" s="2"/>
      <c r="D4074" s="75"/>
      <c r="F4074" s="76"/>
      <c r="G4074" s="76"/>
      <c r="I4074" s="76"/>
      <c r="J4074" s="76"/>
      <c r="L4074" s="76"/>
      <c r="M4074" s="76"/>
      <c r="O4074" s="76"/>
      <c r="P4074" s="76"/>
      <c r="R4074" s="76"/>
      <c r="S4074" s="76"/>
      <c r="U4074" s="76"/>
      <c r="V4074" s="76"/>
      <c r="X4074" s="76"/>
      <c r="Y4074" s="76"/>
      <c r="AA4074" s="76"/>
      <c r="AB4074" s="76"/>
      <c r="AD4074" s="76"/>
      <c r="AE4074" s="76"/>
      <c r="AG4074" s="76"/>
      <c r="AH4074" s="76"/>
      <c r="AJ4074" s="76"/>
      <c r="AK4074" s="76"/>
      <c r="AM4074" s="76"/>
      <c r="AN4074" s="76"/>
      <c r="AP4074" s="76"/>
      <c r="AQ4074" s="76"/>
      <c r="AS4074" s="76"/>
      <c r="AT4074" s="76"/>
      <c r="AV4074" s="76"/>
      <c r="AW4074" s="76"/>
      <c r="AY4074" s="76"/>
      <c r="AZ4074" s="76"/>
      <c r="BB4074" s="76"/>
      <c r="BC4074" s="76"/>
      <c r="BE4074" s="76"/>
      <c r="BF4074" s="76"/>
      <c r="BH4074" s="76"/>
      <c r="BI4074" s="76"/>
      <c r="BK4074" s="76"/>
      <c r="BL4074" s="76"/>
      <c r="BN4074" s="76"/>
      <c r="BO4074" s="76"/>
      <c r="BQ4074" s="76"/>
      <c r="BR4074" s="76"/>
      <c r="BT4074" s="76"/>
      <c r="BU4074" s="76"/>
      <c r="BW4074" s="76"/>
      <c r="BX4074" s="76"/>
    </row>
    <row r="4075" spans="1:76" ht="12.75" customHeight="1">
      <c r="A4075" s="2"/>
      <c r="B4075" s="2"/>
      <c r="C4075" s="2"/>
      <c r="D4075" s="75"/>
      <c r="F4075" s="76"/>
      <c r="G4075" s="76"/>
      <c r="I4075" s="76"/>
      <c r="J4075" s="76"/>
      <c r="L4075" s="76"/>
      <c r="M4075" s="76"/>
      <c r="O4075" s="76"/>
      <c r="P4075" s="76"/>
      <c r="R4075" s="76"/>
      <c r="S4075" s="76"/>
      <c r="U4075" s="76"/>
      <c r="V4075" s="76"/>
      <c r="X4075" s="76"/>
      <c r="Y4075" s="76"/>
      <c r="AA4075" s="76"/>
      <c r="AB4075" s="76"/>
      <c r="AD4075" s="76"/>
      <c r="AE4075" s="76"/>
      <c r="AG4075" s="76"/>
      <c r="AH4075" s="76"/>
      <c r="AJ4075" s="76"/>
      <c r="AK4075" s="76"/>
      <c r="AM4075" s="76"/>
      <c r="AN4075" s="76"/>
      <c r="AP4075" s="76"/>
      <c r="AQ4075" s="76"/>
      <c r="AS4075" s="76"/>
      <c r="AT4075" s="76"/>
      <c r="AV4075" s="76"/>
      <c r="AW4075" s="76"/>
      <c r="AY4075" s="76"/>
      <c r="AZ4075" s="76"/>
      <c r="BB4075" s="76"/>
      <c r="BC4075" s="76"/>
      <c r="BE4075" s="76"/>
      <c r="BF4075" s="76"/>
      <c r="BH4075" s="76"/>
      <c r="BI4075" s="76"/>
      <c r="BK4075" s="76"/>
      <c r="BL4075" s="76"/>
      <c r="BN4075" s="76"/>
      <c r="BO4075" s="76"/>
      <c r="BQ4075" s="76"/>
      <c r="BR4075" s="76"/>
      <c r="BT4075" s="76"/>
      <c r="BU4075" s="76"/>
      <c r="BW4075" s="76"/>
      <c r="BX4075" s="76"/>
    </row>
    <row r="4076" spans="1:76" ht="12.75" customHeight="1">
      <c r="A4076" s="2"/>
      <c r="B4076" s="2"/>
      <c r="C4076" s="2"/>
      <c r="D4076" s="75"/>
      <c r="F4076" s="76"/>
      <c r="G4076" s="76"/>
      <c r="I4076" s="76"/>
      <c r="J4076" s="76"/>
      <c r="L4076" s="76"/>
      <c r="M4076" s="76"/>
      <c r="O4076" s="76"/>
      <c r="P4076" s="76"/>
      <c r="R4076" s="76"/>
      <c r="S4076" s="76"/>
      <c r="U4076" s="76"/>
      <c r="V4076" s="76"/>
      <c r="X4076" s="76"/>
      <c r="Y4076" s="76"/>
      <c r="AA4076" s="76"/>
      <c r="AB4076" s="76"/>
      <c r="AD4076" s="76"/>
      <c r="AE4076" s="76"/>
      <c r="AG4076" s="76"/>
      <c r="AH4076" s="76"/>
      <c r="AJ4076" s="76"/>
      <c r="AK4076" s="76"/>
      <c r="AM4076" s="76"/>
      <c r="AN4076" s="76"/>
      <c r="AP4076" s="76"/>
      <c r="AQ4076" s="76"/>
      <c r="AS4076" s="76"/>
      <c r="AT4076" s="76"/>
      <c r="AV4076" s="76"/>
      <c r="AW4076" s="76"/>
      <c r="AY4076" s="76"/>
      <c r="AZ4076" s="76"/>
      <c r="BB4076" s="76"/>
      <c r="BC4076" s="76"/>
      <c r="BE4076" s="76"/>
      <c r="BF4076" s="76"/>
      <c r="BH4076" s="76"/>
      <c r="BI4076" s="76"/>
      <c r="BK4076" s="76"/>
      <c r="BL4076" s="76"/>
      <c r="BN4076" s="76"/>
      <c r="BO4076" s="76"/>
      <c r="BQ4076" s="76"/>
      <c r="BR4076" s="76"/>
      <c r="BT4076" s="76"/>
      <c r="BU4076" s="76"/>
      <c r="BW4076" s="76"/>
      <c r="BX4076" s="76"/>
    </row>
    <row r="4077" spans="1:76" ht="12.75" customHeight="1">
      <c r="A4077" s="2"/>
      <c r="B4077" s="2"/>
      <c r="C4077" s="2"/>
      <c r="D4077" s="75"/>
      <c r="F4077" s="76"/>
      <c r="G4077" s="76"/>
      <c r="I4077" s="76"/>
      <c r="J4077" s="76"/>
      <c r="L4077" s="76"/>
      <c r="M4077" s="76"/>
      <c r="O4077" s="76"/>
      <c r="P4077" s="76"/>
      <c r="R4077" s="76"/>
      <c r="S4077" s="76"/>
      <c r="U4077" s="76"/>
      <c r="V4077" s="76"/>
      <c r="X4077" s="76"/>
      <c r="Y4077" s="76"/>
      <c r="AA4077" s="76"/>
      <c r="AB4077" s="76"/>
      <c r="AD4077" s="76"/>
      <c r="AE4077" s="76"/>
      <c r="AG4077" s="76"/>
      <c r="AH4077" s="76"/>
      <c r="AJ4077" s="76"/>
      <c r="AK4077" s="76"/>
      <c r="AM4077" s="76"/>
      <c r="AN4077" s="76"/>
      <c r="AP4077" s="76"/>
      <c r="AQ4077" s="76"/>
      <c r="AS4077" s="76"/>
      <c r="AT4077" s="76"/>
      <c r="AV4077" s="76"/>
      <c r="AW4077" s="76"/>
      <c r="AY4077" s="76"/>
      <c r="AZ4077" s="76"/>
      <c r="BB4077" s="76"/>
      <c r="BC4077" s="76"/>
      <c r="BE4077" s="76"/>
      <c r="BF4077" s="76"/>
      <c r="BH4077" s="76"/>
      <c r="BI4077" s="76"/>
      <c r="BK4077" s="76"/>
      <c r="BL4077" s="76"/>
      <c r="BN4077" s="76"/>
      <c r="BO4077" s="76"/>
      <c r="BQ4077" s="76"/>
      <c r="BR4077" s="76"/>
      <c r="BT4077" s="76"/>
      <c r="BU4077" s="76"/>
      <c r="BW4077" s="76"/>
      <c r="BX4077" s="76"/>
    </row>
    <row r="4078" spans="1:76" ht="12.75" customHeight="1">
      <c r="A4078" s="2"/>
      <c r="B4078" s="2"/>
      <c r="C4078" s="2"/>
      <c r="D4078" s="75"/>
      <c r="F4078" s="76"/>
      <c r="G4078" s="76"/>
      <c r="I4078" s="76"/>
      <c r="J4078" s="76"/>
      <c r="L4078" s="76"/>
      <c r="M4078" s="76"/>
      <c r="O4078" s="76"/>
      <c r="P4078" s="76"/>
      <c r="R4078" s="76"/>
      <c r="S4078" s="76"/>
      <c r="U4078" s="76"/>
      <c r="V4078" s="76"/>
      <c r="X4078" s="76"/>
      <c r="Y4078" s="76"/>
      <c r="AA4078" s="76"/>
      <c r="AB4078" s="76"/>
      <c r="AD4078" s="76"/>
      <c r="AE4078" s="76"/>
      <c r="AG4078" s="76"/>
      <c r="AH4078" s="76"/>
      <c r="AJ4078" s="76"/>
      <c r="AK4078" s="76"/>
      <c r="AM4078" s="76"/>
      <c r="AN4078" s="76"/>
      <c r="AP4078" s="76"/>
      <c r="AQ4078" s="76"/>
      <c r="AS4078" s="76"/>
      <c r="AT4078" s="76"/>
      <c r="AV4078" s="76"/>
      <c r="AW4078" s="76"/>
      <c r="AY4078" s="76"/>
      <c r="AZ4078" s="76"/>
      <c r="BB4078" s="76"/>
      <c r="BC4078" s="76"/>
      <c r="BE4078" s="76"/>
      <c r="BF4078" s="76"/>
      <c r="BH4078" s="76"/>
      <c r="BI4078" s="76"/>
      <c r="BK4078" s="76"/>
      <c r="BL4078" s="76"/>
      <c r="BN4078" s="76"/>
      <c r="BO4078" s="76"/>
      <c r="BQ4078" s="76"/>
      <c r="BR4078" s="76"/>
      <c r="BT4078" s="76"/>
      <c r="BU4078" s="76"/>
      <c r="BW4078" s="76"/>
      <c r="BX4078" s="76"/>
    </row>
    <row r="4079" spans="1:76" ht="12.75" customHeight="1">
      <c r="A4079" s="2"/>
      <c r="B4079" s="2"/>
      <c r="C4079" s="2"/>
      <c r="D4079" s="75"/>
      <c r="F4079" s="76"/>
      <c r="G4079" s="76"/>
      <c r="I4079" s="76"/>
      <c r="J4079" s="76"/>
      <c r="L4079" s="76"/>
      <c r="M4079" s="76"/>
      <c r="O4079" s="76"/>
      <c r="P4079" s="76"/>
      <c r="R4079" s="76"/>
      <c r="S4079" s="76"/>
      <c r="U4079" s="76"/>
      <c r="V4079" s="76"/>
      <c r="X4079" s="76"/>
      <c r="Y4079" s="76"/>
      <c r="AA4079" s="76"/>
      <c r="AB4079" s="76"/>
      <c r="AD4079" s="76"/>
      <c r="AE4079" s="76"/>
      <c r="AG4079" s="76"/>
      <c r="AH4079" s="76"/>
      <c r="AJ4079" s="76"/>
      <c r="AK4079" s="76"/>
      <c r="AM4079" s="76"/>
      <c r="AN4079" s="76"/>
      <c r="AP4079" s="76"/>
      <c r="AQ4079" s="76"/>
      <c r="AS4079" s="76"/>
      <c r="AT4079" s="76"/>
      <c r="AV4079" s="76"/>
      <c r="AW4079" s="76"/>
      <c r="AY4079" s="76"/>
      <c r="AZ4079" s="76"/>
      <c r="BB4079" s="76"/>
      <c r="BC4079" s="76"/>
      <c r="BE4079" s="76"/>
      <c r="BF4079" s="76"/>
      <c r="BH4079" s="76"/>
      <c r="BI4079" s="76"/>
      <c r="BK4079" s="76"/>
      <c r="BL4079" s="76"/>
      <c r="BN4079" s="76"/>
      <c r="BO4079" s="76"/>
      <c r="BQ4079" s="76"/>
      <c r="BR4079" s="76"/>
      <c r="BT4079" s="76"/>
      <c r="BU4079" s="76"/>
      <c r="BW4079" s="76"/>
      <c r="BX4079" s="76"/>
    </row>
    <row r="4080" spans="1:76" ht="12.75" customHeight="1">
      <c r="A4080" s="2"/>
      <c r="B4080" s="2"/>
      <c r="C4080" s="2"/>
      <c r="D4080" s="75"/>
      <c r="F4080" s="76"/>
      <c r="G4080" s="76"/>
      <c r="I4080" s="76"/>
      <c r="J4080" s="76"/>
      <c r="L4080" s="76"/>
      <c r="M4080" s="76"/>
      <c r="O4080" s="76"/>
      <c r="P4080" s="76"/>
      <c r="R4080" s="76"/>
      <c r="S4080" s="76"/>
      <c r="U4080" s="76"/>
      <c r="V4080" s="76"/>
      <c r="X4080" s="76"/>
      <c r="Y4080" s="76"/>
      <c r="AA4080" s="76"/>
      <c r="AB4080" s="76"/>
      <c r="AD4080" s="76"/>
      <c r="AE4080" s="76"/>
      <c r="AG4080" s="76"/>
      <c r="AH4080" s="76"/>
      <c r="AJ4080" s="76"/>
      <c r="AK4080" s="76"/>
      <c r="AM4080" s="76"/>
      <c r="AN4080" s="76"/>
      <c r="AP4080" s="76"/>
      <c r="AQ4080" s="76"/>
      <c r="AS4080" s="76"/>
      <c r="AT4080" s="76"/>
      <c r="AV4080" s="76"/>
      <c r="AW4080" s="76"/>
      <c r="AY4080" s="76"/>
      <c r="AZ4080" s="76"/>
      <c r="BB4080" s="76"/>
      <c r="BC4080" s="76"/>
      <c r="BE4080" s="76"/>
      <c r="BF4080" s="76"/>
      <c r="BH4080" s="76"/>
      <c r="BI4080" s="76"/>
      <c r="BK4080" s="76"/>
      <c r="BL4080" s="76"/>
      <c r="BN4080" s="76"/>
      <c r="BO4080" s="76"/>
      <c r="BQ4080" s="76"/>
      <c r="BR4080" s="76"/>
      <c r="BT4080" s="76"/>
      <c r="BU4080" s="76"/>
      <c r="BW4080" s="76"/>
      <c r="BX4080" s="76"/>
    </row>
    <row r="4081" spans="1:76" ht="12.75" customHeight="1">
      <c r="A4081" s="2"/>
      <c r="B4081" s="2"/>
      <c r="C4081" s="2"/>
      <c r="D4081" s="75"/>
      <c r="F4081" s="76"/>
      <c r="G4081" s="76"/>
      <c r="I4081" s="76"/>
      <c r="J4081" s="76"/>
      <c r="L4081" s="76"/>
      <c r="M4081" s="76"/>
      <c r="O4081" s="76"/>
      <c r="P4081" s="76"/>
      <c r="R4081" s="76"/>
      <c r="S4081" s="76"/>
      <c r="U4081" s="76"/>
      <c r="V4081" s="76"/>
      <c r="X4081" s="76"/>
      <c r="Y4081" s="76"/>
      <c r="AA4081" s="76"/>
      <c r="AB4081" s="76"/>
      <c r="AD4081" s="76"/>
      <c r="AE4081" s="76"/>
      <c r="AG4081" s="76"/>
      <c r="AH4081" s="76"/>
      <c r="AJ4081" s="76"/>
      <c r="AK4081" s="76"/>
      <c r="AM4081" s="76"/>
      <c r="AN4081" s="76"/>
      <c r="AP4081" s="76"/>
      <c r="AQ4081" s="76"/>
      <c r="AS4081" s="76"/>
      <c r="AT4081" s="76"/>
      <c r="AV4081" s="76"/>
      <c r="AW4081" s="76"/>
      <c r="AY4081" s="76"/>
      <c r="AZ4081" s="76"/>
      <c r="BB4081" s="76"/>
      <c r="BC4081" s="76"/>
      <c r="BE4081" s="76"/>
      <c r="BF4081" s="76"/>
      <c r="BH4081" s="76"/>
      <c r="BI4081" s="76"/>
      <c r="BK4081" s="76"/>
      <c r="BL4081" s="76"/>
      <c r="BN4081" s="76"/>
      <c r="BO4081" s="76"/>
      <c r="BQ4081" s="76"/>
      <c r="BR4081" s="76"/>
      <c r="BT4081" s="76"/>
      <c r="BU4081" s="76"/>
      <c r="BW4081" s="76"/>
      <c r="BX4081" s="76"/>
    </row>
    <row r="4082" spans="1:76" ht="12.75" customHeight="1">
      <c r="A4082" s="2"/>
      <c r="B4082" s="2"/>
      <c r="C4082" s="2"/>
      <c r="D4082" s="75"/>
      <c r="F4082" s="76"/>
      <c r="G4082" s="76"/>
      <c r="I4082" s="76"/>
      <c r="J4082" s="76"/>
      <c r="L4082" s="76"/>
      <c r="M4082" s="76"/>
      <c r="O4082" s="76"/>
      <c r="P4082" s="76"/>
      <c r="R4082" s="76"/>
      <c r="S4082" s="76"/>
      <c r="U4082" s="76"/>
      <c r="V4082" s="76"/>
      <c r="X4082" s="76"/>
      <c r="Y4082" s="76"/>
      <c r="AA4082" s="76"/>
      <c r="AB4082" s="76"/>
      <c r="AD4082" s="76"/>
      <c r="AE4082" s="76"/>
      <c r="AG4082" s="76"/>
      <c r="AH4082" s="76"/>
      <c r="AJ4082" s="76"/>
      <c r="AK4082" s="76"/>
      <c r="AM4082" s="76"/>
      <c r="AN4082" s="76"/>
      <c r="AP4082" s="76"/>
      <c r="AQ4082" s="76"/>
      <c r="AS4082" s="76"/>
      <c r="AT4082" s="76"/>
      <c r="AV4082" s="76"/>
      <c r="AW4082" s="76"/>
      <c r="AY4082" s="76"/>
      <c r="AZ4082" s="76"/>
      <c r="BB4082" s="76"/>
      <c r="BC4082" s="76"/>
      <c r="BE4082" s="76"/>
      <c r="BF4082" s="76"/>
      <c r="BH4082" s="76"/>
      <c r="BI4082" s="76"/>
      <c r="BK4082" s="76"/>
      <c r="BL4082" s="76"/>
      <c r="BN4082" s="76"/>
      <c r="BO4082" s="76"/>
      <c r="BQ4082" s="76"/>
      <c r="BR4082" s="76"/>
      <c r="BT4082" s="76"/>
      <c r="BU4082" s="76"/>
      <c r="BW4082" s="76"/>
      <c r="BX4082" s="76"/>
    </row>
    <row r="4083" spans="1:76" ht="12.75" customHeight="1">
      <c r="A4083" s="2"/>
      <c r="B4083" s="2"/>
      <c r="C4083" s="2"/>
      <c r="D4083" s="75"/>
      <c r="F4083" s="76"/>
      <c r="G4083" s="76"/>
      <c r="I4083" s="76"/>
      <c r="J4083" s="76"/>
      <c r="L4083" s="76"/>
      <c r="M4083" s="76"/>
      <c r="O4083" s="76"/>
      <c r="P4083" s="76"/>
      <c r="R4083" s="76"/>
      <c r="S4083" s="76"/>
      <c r="U4083" s="76"/>
      <c r="V4083" s="76"/>
      <c r="X4083" s="76"/>
      <c r="Y4083" s="76"/>
      <c r="AA4083" s="76"/>
      <c r="AB4083" s="76"/>
      <c r="AD4083" s="76"/>
      <c r="AE4083" s="76"/>
      <c r="AG4083" s="76"/>
      <c r="AH4083" s="76"/>
      <c r="AJ4083" s="76"/>
      <c r="AK4083" s="76"/>
      <c r="AM4083" s="76"/>
      <c r="AN4083" s="76"/>
      <c r="AP4083" s="76"/>
      <c r="AQ4083" s="76"/>
      <c r="AS4083" s="76"/>
      <c r="AT4083" s="76"/>
      <c r="AV4083" s="76"/>
      <c r="AW4083" s="76"/>
      <c r="AY4083" s="76"/>
      <c r="AZ4083" s="76"/>
      <c r="BB4083" s="76"/>
      <c r="BC4083" s="76"/>
      <c r="BE4083" s="76"/>
      <c r="BF4083" s="76"/>
      <c r="BH4083" s="76"/>
      <c r="BI4083" s="76"/>
      <c r="BK4083" s="76"/>
      <c r="BL4083" s="76"/>
      <c r="BN4083" s="76"/>
      <c r="BO4083" s="76"/>
      <c r="BQ4083" s="76"/>
      <c r="BR4083" s="76"/>
      <c r="BT4083" s="76"/>
      <c r="BU4083" s="76"/>
      <c r="BW4083" s="76"/>
      <c r="BX4083" s="76"/>
    </row>
    <row r="4084" spans="1:76" ht="12.75" customHeight="1">
      <c r="A4084" s="2"/>
      <c r="B4084" s="2"/>
      <c r="C4084" s="2"/>
      <c r="D4084" s="75"/>
      <c r="F4084" s="76"/>
      <c r="G4084" s="76"/>
      <c r="I4084" s="76"/>
      <c r="J4084" s="76"/>
      <c r="L4084" s="76"/>
      <c r="M4084" s="76"/>
      <c r="O4084" s="76"/>
      <c r="P4084" s="76"/>
      <c r="R4084" s="76"/>
      <c r="S4084" s="76"/>
      <c r="U4084" s="76"/>
      <c r="V4084" s="76"/>
      <c r="X4084" s="76"/>
      <c r="Y4084" s="76"/>
      <c r="AA4084" s="76"/>
      <c r="AB4084" s="76"/>
      <c r="AD4084" s="76"/>
      <c r="AE4084" s="76"/>
      <c r="AG4084" s="76"/>
      <c r="AH4084" s="76"/>
      <c r="AJ4084" s="76"/>
      <c r="AK4084" s="76"/>
      <c r="AM4084" s="76"/>
      <c r="AN4084" s="76"/>
      <c r="AP4084" s="76"/>
      <c r="AQ4084" s="76"/>
      <c r="AS4084" s="76"/>
      <c r="AT4084" s="76"/>
      <c r="AV4084" s="76"/>
      <c r="AW4084" s="76"/>
      <c r="AY4084" s="76"/>
      <c r="AZ4084" s="76"/>
      <c r="BB4084" s="76"/>
      <c r="BC4084" s="76"/>
      <c r="BE4084" s="76"/>
      <c r="BF4084" s="76"/>
      <c r="BH4084" s="76"/>
      <c r="BI4084" s="76"/>
      <c r="BK4084" s="76"/>
      <c r="BL4084" s="76"/>
      <c r="BN4084" s="76"/>
      <c r="BO4084" s="76"/>
      <c r="BQ4084" s="76"/>
      <c r="BR4084" s="76"/>
      <c r="BT4084" s="76"/>
      <c r="BU4084" s="76"/>
      <c r="BW4084" s="76"/>
      <c r="BX4084" s="76"/>
    </row>
    <row r="4085" spans="1:76" ht="12.75" customHeight="1">
      <c r="A4085" s="2"/>
      <c r="B4085" s="2"/>
      <c r="C4085" s="2"/>
      <c r="D4085" s="75"/>
      <c r="F4085" s="76"/>
      <c r="G4085" s="76"/>
      <c r="I4085" s="76"/>
      <c r="J4085" s="76"/>
      <c r="L4085" s="76"/>
      <c r="M4085" s="76"/>
      <c r="O4085" s="76"/>
      <c r="P4085" s="76"/>
      <c r="R4085" s="76"/>
      <c r="S4085" s="76"/>
      <c r="U4085" s="76"/>
      <c r="V4085" s="76"/>
      <c r="X4085" s="76"/>
      <c r="Y4085" s="76"/>
      <c r="AA4085" s="76"/>
      <c r="AB4085" s="76"/>
      <c r="AD4085" s="76"/>
      <c r="AE4085" s="76"/>
      <c r="AG4085" s="76"/>
      <c r="AH4085" s="76"/>
      <c r="AJ4085" s="76"/>
      <c r="AK4085" s="76"/>
      <c r="AM4085" s="76"/>
      <c r="AN4085" s="76"/>
      <c r="AP4085" s="76"/>
      <c r="AQ4085" s="76"/>
      <c r="AS4085" s="76"/>
      <c r="AT4085" s="76"/>
      <c r="AV4085" s="76"/>
      <c r="AW4085" s="76"/>
      <c r="AY4085" s="76"/>
      <c r="AZ4085" s="76"/>
      <c r="BB4085" s="76"/>
      <c r="BC4085" s="76"/>
      <c r="BE4085" s="76"/>
      <c r="BF4085" s="76"/>
      <c r="BH4085" s="76"/>
      <c r="BI4085" s="76"/>
      <c r="BK4085" s="76"/>
      <c r="BL4085" s="76"/>
      <c r="BN4085" s="76"/>
      <c r="BO4085" s="76"/>
      <c r="BQ4085" s="76"/>
      <c r="BR4085" s="76"/>
      <c r="BT4085" s="76"/>
      <c r="BU4085" s="76"/>
      <c r="BW4085" s="76"/>
      <c r="BX4085" s="76"/>
    </row>
    <row r="4086" spans="1:76" ht="12.75" customHeight="1">
      <c r="A4086" s="2"/>
      <c r="B4086" s="2"/>
      <c r="C4086" s="2"/>
      <c r="D4086" s="75"/>
      <c r="F4086" s="76"/>
      <c r="G4086" s="76"/>
      <c r="I4086" s="76"/>
      <c r="J4086" s="76"/>
      <c r="L4086" s="76"/>
      <c r="M4086" s="76"/>
      <c r="O4086" s="76"/>
      <c r="P4086" s="76"/>
      <c r="R4086" s="76"/>
      <c r="S4086" s="76"/>
      <c r="U4086" s="76"/>
      <c r="V4086" s="76"/>
      <c r="X4086" s="76"/>
      <c r="Y4086" s="76"/>
      <c r="AA4086" s="76"/>
      <c r="AB4086" s="76"/>
      <c r="AD4086" s="76"/>
      <c r="AE4086" s="76"/>
      <c r="AG4086" s="76"/>
      <c r="AH4086" s="76"/>
      <c r="AJ4086" s="76"/>
      <c r="AK4086" s="76"/>
      <c r="AM4086" s="76"/>
      <c r="AN4086" s="76"/>
      <c r="AP4086" s="76"/>
      <c r="AQ4086" s="76"/>
      <c r="AS4086" s="76"/>
      <c r="AT4086" s="76"/>
      <c r="AV4086" s="76"/>
      <c r="AW4086" s="76"/>
      <c r="AY4086" s="76"/>
      <c r="AZ4086" s="76"/>
      <c r="BB4086" s="76"/>
      <c r="BC4086" s="76"/>
      <c r="BE4086" s="76"/>
      <c r="BF4086" s="76"/>
      <c r="BH4086" s="76"/>
      <c r="BI4086" s="76"/>
      <c r="BK4086" s="76"/>
      <c r="BL4086" s="76"/>
      <c r="BN4086" s="76"/>
      <c r="BO4086" s="76"/>
      <c r="BQ4086" s="76"/>
      <c r="BR4086" s="76"/>
      <c r="BT4086" s="76"/>
      <c r="BU4086" s="76"/>
      <c r="BW4086" s="76"/>
      <c r="BX4086" s="76"/>
    </row>
    <row r="4087" spans="1:76" ht="12.75" customHeight="1">
      <c r="A4087" s="2"/>
      <c r="B4087" s="2"/>
      <c r="C4087" s="2"/>
      <c r="D4087" s="75"/>
      <c r="F4087" s="76"/>
      <c r="G4087" s="76"/>
      <c r="I4087" s="76"/>
      <c r="J4087" s="76"/>
      <c r="L4087" s="76"/>
      <c r="M4087" s="76"/>
      <c r="O4087" s="76"/>
      <c r="P4087" s="76"/>
      <c r="R4087" s="76"/>
      <c r="S4087" s="76"/>
      <c r="U4087" s="76"/>
      <c r="V4087" s="76"/>
      <c r="X4087" s="76"/>
      <c r="Y4087" s="76"/>
      <c r="AA4087" s="76"/>
      <c r="AB4087" s="76"/>
      <c r="AD4087" s="76"/>
      <c r="AE4087" s="76"/>
      <c r="AG4087" s="76"/>
      <c r="AH4087" s="76"/>
      <c r="AJ4087" s="76"/>
      <c r="AK4087" s="76"/>
      <c r="AM4087" s="76"/>
      <c r="AN4087" s="76"/>
      <c r="AP4087" s="76"/>
      <c r="AQ4087" s="76"/>
      <c r="AS4087" s="76"/>
      <c r="AT4087" s="76"/>
      <c r="AV4087" s="76"/>
      <c r="AW4087" s="76"/>
      <c r="AY4087" s="76"/>
      <c r="AZ4087" s="76"/>
      <c r="BB4087" s="76"/>
      <c r="BC4087" s="76"/>
      <c r="BE4087" s="76"/>
      <c r="BF4087" s="76"/>
      <c r="BH4087" s="76"/>
      <c r="BI4087" s="76"/>
      <c r="BK4087" s="76"/>
      <c r="BL4087" s="76"/>
      <c r="BN4087" s="76"/>
      <c r="BO4087" s="76"/>
      <c r="BQ4087" s="76"/>
      <c r="BR4087" s="76"/>
      <c r="BT4087" s="76"/>
      <c r="BU4087" s="76"/>
      <c r="BW4087" s="76"/>
      <c r="BX4087" s="76"/>
    </row>
    <row r="4088" spans="1:76" ht="12.75" customHeight="1">
      <c r="A4088" s="2"/>
      <c r="B4088" s="2"/>
      <c r="C4088" s="2"/>
      <c r="D4088" s="75"/>
      <c r="F4088" s="76"/>
      <c r="G4088" s="76"/>
      <c r="I4088" s="76"/>
      <c r="J4088" s="76"/>
      <c r="L4088" s="76"/>
      <c r="M4088" s="76"/>
      <c r="O4088" s="76"/>
      <c r="P4088" s="76"/>
      <c r="R4088" s="76"/>
      <c r="S4088" s="76"/>
      <c r="U4088" s="76"/>
      <c r="V4088" s="76"/>
      <c r="X4088" s="76"/>
      <c r="Y4088" s="76"/>
      <c r="AA4088" s="76"/>
      <c r="AB4088" s="76"/>
      <c r="AD4088" s="76"/>
      <c r="AE4088" s="76"/>
      <c r="AG4088" s="76"/>
      <c r="AH4088" s="76"/>
      <c r="AJ4088" s="76"/>
      <c r="AK4088" s="76"/>
      <c r="AM4088" s="76"/>
      <c r="AN4088" s="76"/>
      <c r="AP4088" s="76"/>
      <c r="AQ4088" s="76"/>
      <c r="AS4088" s="76"/>
      <c r="AT4088" s="76"/>
      <c r="AV4088" s="76"/>
      <c r="AW4088" s="76"/>
      <c r="AY4088" s="76"/>
      <c r="AZ4088" s="76"/>
      <c r="BB4088" s="76"/>
      <c r="BC4088" s="76"/>
      <c r="BE4088" s="76"/>
      <c r="BF4088" s="76"/>
      <c r="BH4088" s="76"/>
      <c r="BI4088" s="76"/>
      <c r="BK4088" s="76"/>
      <c r="BL4088" s="76"/>
      <c r="BN4088" s="76"/>
      <c r="BO4088" s="76"/>
      <c r="BQ4088" s="76"/>
      <c r="BR4088" s="76"/>
      <c r="BT4088" s="76"/>
      <c r="BU4088" s="76"/>
      <c r="BW4088" s="76"/>
      <c r="BX4088" s="76"/>
    </row>
    <row r="4089" spans="1:76" ht="12.75" customHeight="1">
      <c r="A4089" s="2"/>
      <c r="B4089" s="2"/>
      <c r="C4089" s="2"/>
      <c r="D4089" s="75"/>
      <c r="F4089" s="76"/>
      <c r="G4089" s="76"/>
      <c r="I4089" s="76"/>
      <c r="J4089" s="76"/>
      <c r="L4089" s="76"/>
      <c r="M4089" s="76"/>
      <c r="O4089" s="76"/>
      <c r="P4089" s="76"/>
      <c r="R4089" s="76"/>
      <c r="S4089" s="76"/>
      <c r="U4089" s="76"/>
      <c r="V4089" s="76"/>
      <c r="X4089" s="76"/>
      <c r="Y4089" s="76"/>
      <c r="AA4089" s="76"/>
      <c r="AB4089" s="76"/>
      <c r="AD4089" s="76"/>
      <c r="AE4089" s="76"/>
      <c r="AG4089" s="76"/>
      <c r="AH4089" s="76"/>
      <c r="AJ4089" s="76"/>
      <c r="AK4089" s="76"/>
      <c r="AM4089" s="76"/>
      <c r="AN4089" s="76"/>
      <c r="AP4089" s="76"/>
      <c r="AQ4089" s="76"/>
      <c r="AS4089" s="76"/>
      <c r="AT4089" s="76"/>
      <c r="AV4089" s="76"/>
      <c r="AW4089" s="76"/>
      <c r="AY4089" s="76"/>
      <c r="AZ4089" s="76"/>
      <c r="BB4089" s="76"/>
      <c r="BC4089" s="76"/>
      <c r="BE4089" s="76"/>
      <c r="BF4089" s="76"/>
      <c r="BH4089" s="76"/>
      <c r="BI4089" s="76"/>
      <c r="BK4089" s="76"/>
      <c r="BL4089" s="76"/>
      <c r="BN4089" s="76"/>
      <c r="BO4089" s="76"/>
      <c r="BQ4089" s="76"/>
      <c r="BR4089" s="76"/>
      <c r="BT4089" s="76"/>
      <c r="BU4089" s="76"/>
      <c r="BW4089" s="76"/>
      <c r="BX4089" s="76"/>
    </row>
    <row r="4090" spans="1:76" ht="12.75" customHeight="1">
      <c r="A4090" s="2"/>
      <c r="B4090" s="2"/>
      <c r="C4090" s="2"/>
      <c r="D4090" s="75"/>
      <c r="F4090" s="76"/>
      <c r="G4090" s="76"/>
      <c r="I4090" s="76"/>
      <c r="J4090" s="76"/>
      <c r="L4090" s="76"/>
      <c r="M4090" s="76"/>
      <c r="O4090" s="76"/>
      <c r="P4090" s="76"/>
      <c r="R4090" s="76"/>
      <c r="S4090" s="76"/>
      <c r="U4090" s="76"/>
      <c r="V4090" s="76"/>
      <c r="X4090" s="76"/>
      <c r="Y4090" s="76"/>
      <c r="AA4090" s="76"/>
      <c r="AB4090" s="76"/>
      <c r="AD4090" s="76"/>
      <c r="AE4090" s="76"/>
      <c r="AG4090" s="76"/>
      <c r="AH4090" s="76"/>
      <c r="AJ4090" s="76"/>
      <c r="AK4090" s="76"/>
      <c r="AM4090" s="76"/>
      <c r="AN4090" s="76"/>
      <c r="AP4090" s="76"/>
      <c r="AQ4090" s="76"/>
      <c r="AS4090" s="76"/>
      <c r="AT4090" s="76"/>
      <c r="AV4090" s="76"/>
      <c r="AW4090" s="76"/>
      <c r="AY4090" s="76"/>
      <c r="AZ4090" s="76"/>
      <c r="BB4090" s="76"/>
      <c r="BC4090" s="76"/>
      <c r="BE4090" s="76"/>
      <c r="BF4090" s="76"/>
      <c r="BH4090" s="76"/>
      <c r="BI4090" s="76"/>
      <c r="BK4090" s="76"/>
      <c r="BL4090" s="76"/>
      <c r="BN4090" s="76"/>
      <c r="BO4090" s="76"/>
      <c r="BQ4090" s="76"/>
      <c r="BR4090" s="76"/>
      <c r="BT4090" s="76"/>
      <c r="BU4090" s="76"/>
      <c r="BW4090" s="76"/>
      <c r="BX4090" s="76"/>
    </row>
    <row r="4091" spans="1:76" ht="12.75" customHeight="1">
      <c r="A4091" s="2"/>
      <c r="B4091" s="2"/>
      <c r="C4091" s="2"/>
      <c r="D4091" s="75"/>
      <c r="F4091" s="76"/>
      <c r="G4091" s="76"/>
      <c r="I4091" s="76"/>
      <c r="J4091" s="76"/>
      <c r="L4091" s="76"/>
      <c r="M4091" s="76"/>
      <c r="O4091" s="76"/>
      <c r="P4091" s="76"/>
      <c r="R4091" s="76"/>
      <c r="S4091" s="76"/>
      <c r="U4091" s="76"/>
      <c r="V4091" s="76"/>
      <c r="X4091" s="76"/>
      <c r="Y4091" s="76"/>
      <c r="AA4091" s="76"/>
      <c r="AB4091" s="76"/>
      <c r="AD4091" s="76"/>
      <c r="AE4091" s="76"/>
      <c r="AG4091" s="76"/>
      <c r="AH4091" s="76"/>
      <c r="AJ4091" s="76"/>
      <c r="AK4091" s="76"/>
      <c r="AM4091" s="76"/>
      <c r="AN4091" s="76"/>
      <c r="AP4091" s="76"/>
      <c r="AQ4091" s="76"/>
      <c r="AS4091" s="76"/>
      <c r="AT4091" s="76"/>
      <c r="AV4091" s="76"/>
      <c r="AW4091" s="76"/>
      <c r="AY4091" s="76"/>
      <c r="AZ4091" s="76"/>
      <c r="BB4091" s="76"/>
      <c r="BC4091" s="76"/>
      <c r="BE4091" s="76"/>
      <c r="BF4091" s="76"/>
      <c r="BH4091" s="76"/>
      <c r="BI4091" s="76"/>
      <c r="BK4091" s="76"/>
      <c r="BL4091" s="76"/>
      <c r="BN4091" s="76"/>
      <c r="BO4091" s="76"/>
      <c r="BQ4091" s="76"/>
      <c r="BR4091" s="76"/>
      <c r="BT4091" s="76"/>
      <c r="BU4091" s="76"/>
      <c r="BW4091" s="76"/>
      <c r="BX4091" s="76"/>
    </row>
    <row r="4092" spans="1:76" ht="12.75" customHeight="1">
      <c r="A4092" s="2"/>
      <c r="B4092" s="2"/>
      <c r="C4092" s="2"/>
      <c r="D4092" s="75"/>
      <c r="F4092" s="76"/>
      <c r="G4092" s="76"/>
      <c r="I4092" s="76"/>
      <c r="J4092" s="76"/>
      <c r="L4092" s="76"/>
      <c r="M4092" s="76"/>
      <c r="O4092" s="76"/>
      <c r="P4092" s="76"/>
      <c r="R4092" s="76"/>
      <c r="S4092" s="76"/>
      <c r="U4092" s="76"/>
      <c r="V4092" s="76"/>
      <c r="X4092" s="76"/>
      <c r="Y4092" s="76"/>
      <c r="AA4092" s="76"/>
      <c r="AB4092" s="76"/>
      <c r="AD4092" s="76"/>
      <c r="AE4092" s="76"/>
      <c r="AG4092" s="76"/>
      <c r="AH4092" s="76"/>
      <c r="AJ4092" s="76"/>
      <c r="AK4092" s="76"/>
      <c r="AM4092" s="76"/>
      <c r="AN4092" s="76"/>
      <c r="AP4092" s="76"/>
      <c r="AQ4092" s="76"/>
      <c r="AS4092" s="76"/>
      <c r="AT4092" s="76"/>
      <c r="AV4092" s="76"/>
      <c r="AW4092" s="76"/>
      <c r="AY4092" s="76"/>
      <c r="AZ4092" s="76"/>
      <c r="BB4092" s="76"/>
      <c r="BC4092" s="76"/>
      <c r="BE4092" s="76"/>
      <c r="BF4092" s="76"/>
      <c r="BH4092" s="76"/>
      <c r="BI4092" s="76"/>
      <c r="BK4092" s="76"/>
      <c r="BL4092" s="76"/>
      <c r="BN4092" s="76"/>
      <c r="BO4092" s="76"/>
      <c r="BQ4092" s="76"/>
      <c r="BR4092" s="76"/>
      <c r="BT4092" s="76"/>
      <c r="BU4092" s="76"/>
      <c r="BW4092" s="76"/>
      <c r="BX4092" s="76"/>
    </row>
    <row r="4093" spans="1:76" ht="12.75" customHeight="1">
      <c r="A4093" s="2"/>
      <c r="B4093" s="2"/>
      <c r="C4093" s="2"/>
      <c r="D4093" s="75"/>
      <c r="F4093" s="76"/>
      <c r="G4093" s="76"/>
      <c r="I4093" s="76"/>
      <c r="J4093" s="76"/>
      <c r="L4093" s="76"/>
      <c r="M4093" s="76"/>
      <c r="O4093" s="76"/>
      <c r="P4093" s="76"/>
      <c r="R4093" s="76"/>
      <c r="S4093" s="76"/>
      <c r="U4093" s="76"/>
      <c r="V4093" s="76"/>
      <c r="X4093" s="76"/>
      <c r="Y4093" s="76"/>
      <c r="AA4093" s="76"/>
      <c r="AB4093" s="76"/>
      <c r="AD4093" s="76"/>
      <c r="AE4093" s="76"/>
      <c r="AG4093" s="76"/>
      <c r="AH4093" s="76"/>
      <c r="AJ4093" s="76"/>
      <c r="AK4093" s="76"/>
      <c r="AM4093" s="76"/>
      <c r="AN4093" s="76"/>
      <c r="AP4093" s="76"/>
      <c r="AQ4093" s="76"/>
      <c r="AS4093" s="76"/>
      <c r="AT4093" s="76"/>
      <c r="AV4093" s="76"/>
      <c r="AW4093" s="76"/>
      <c r="AY4093" s="76"/>
      <c r="AZ4093" s="76"/>
      <c r="BB4093" s="76"/>
      <c r="BC4093" s="76"/>
      <c r="BE4093" s="76"/>
      <c r="BF4093" s="76"/>
      <c r="BH4093" s="76"/>
      <c r="BI4093" s="76"/>
      <c r="BK4093" s="76"/>
      <c r="BL4093" s="76"/>
      <c r="BN4093" s="76"/>
      <c r="BO4093" s="76"/>
      <c r="BQ4093" s="76"/>
      <c r="BR4093" s="76"/>
      <c r="BT4093" s="76"/>
      <c r="BU4093" s="76"/>
      <c r="BW4093" s="76"/>
      <c r="BX4093" s="76"/>
    </row>
    <row r="4094" spans="1:76" ht="12.75" customHeight="1">
      <c r="A4094" s="2"/>
      <c r="B4094" s="2"/>
      <c r="C4094" s="2"/>
      <c r="D4094" s="75"/>
      <c r="F4094" s="76"/>
      <c r="G4094" s="76"/>
      <c r="I4094" s="76"/>
      <c r="J4094" s="76"/>
      <c r="L4094" s="76"/>
      <c r="M4094" s="76"/>
      <c r="O4094" s="76"/>
      <c r="P4094" s="76"/>
      <c r="R4094" s="76"/>
      <c r="S4094" s="76"/>
      <c r="U4094" s="76"/>
      <c r="V4094" s="76"/>
      <c r="X4094" s="76"/>
      <c r="Y4094" s="76"/>
      <c r="AA4094" s="76"/>
      <c r="AB4094" s="76"/>
      <c r="AD4094" s="76"/>
      <c r="AE4094" s="76"/>
      <c r="AG4094" s="76"/>
      <c r="AH4094" s="76"/>
      <c r="AJ4094" s="76"/>
      <c r="AK4094" s="76"/>
      <c r="AM4094" s="76"/>
      <c r="AN4094" s="76"/>
      <c r="AP4094" s="76"/>
      <c r="AQ4094" s="76"/>
      <c r="AS4094" s="76"/>
      <c r="AT4094" s="76"/>
      <c r="AV4094" s="76"/>
      <c r="AW4094" s="76"/>
      <c r="AY4094" s="76"/>
      <c r="AZ4094" s="76"/>
      <c r="BB4094" s="76"/>
      <c r="BC4094" s="76"/>
      <c r="BE4094" s="76"/>
      <c r="BF4094" s="76"/>
      <c r="BH4094" s="76"/>
      <c r="BI4094" s="76"/>
      <c r="BK4094" s="76"/>
      <c r="BL4094" s="76"/>
      <c r="BN4094" s="76"/>
      <c r="BO4094" s="76"/>
      <c r="BQ4094" s="76"/>
      <c r="BR4094" s="76"/>
      <c r="BT4094" s="76"/>
      <c r="BU4094" s="76"/>
      <c r="BW4094" s="76"/>
      <c r="BX4094" s="76"/>
    </row>
    <row r="4095" spans="1:76" ht="12.75" customHeight="1">
      <c r="A4095" s="2"/>
      <c r="B4095" s="2"/>
      <c r="C4095" s="2"/>
      <c r="D4095" s="75"/>
      <c r="F4095" s="76"/>
      <c r="G4095" s="76"/>
      <c r="I4095" s="76"/>
      <c r="J4095" s="76"/>
      <c r="L4095" s="76"/>
      <c r="M4095" s="76"/>
      <c r="O4095" s="76"/>
      <c r="P4095" s="76"/>
      <c r="R4095" s="76"/>
      <c r="S4095" s="76"/>
      <c r="U4095" s="76"/>
      <c r="V4095" s="76"/>
      <c r="X4095" s="76"/>
      <c r="Y4095" s="76"/>
      <c r="AA4095" s="76"/>
      <c r="AB4095" s="76"/>
      <c r="AD4095" s="76"/>
      <c r="AE4095" s="76"/>
      <c r="AG4095" s="76"/>
      <c r="AH4095" s="76"/>
      <c r="AJ4095" s="76"/>
      <c r="AK4095" s="76"/>
      <c r="AM4095" s="76"/>
      <c r="AN4095" s="76"/>
      <c r="AP4095" s="76"/>
      <c r="AQ4095" s="76"/>
      <c r="AS4095" s="76"/>
      <c r="AT4095" s="76"/>
      <c r="AV4095" s="76"/>
      <c r="AW4095" s="76"/>
      <c r="AY4095" s="76"/>
      <c r="AZ4095" s="76"/>
      <c r="BB4095" s="76"/>
      <c r="BC4095" s="76"/>
      <c r="BE4095" s="76"/>
      <c r="BF4095" s="76"/>
      <c r="BH4095" s="76"/>
      <c r="BI4095" s="76"/>
      <c r="BK4095" s="76"/>
      <c r="BL4095" s="76"/>
      <c r="BN4095" s="76"/>
      <c r="BO4095" s="76"/>
      <c r="BQ4095" s="76"/>
      <c r="BR4095" s="76"/>
      <c r="BT4095" s="76"/>
      <c r="BU4095" s="76"/>
      <c r="BW4095" s="76"/>
      <c r="BX4095" s="76"/>
    </row>
    <row r="4096" spans="1:76" ht="12.75" customHeight="1">
      <c r="A4096" s="2"/>
      <c r="B4096" s="2"/>
      <c r="C4096" s="2"/>
      <c r="D4096" s="75"/>
      <c r="F4096" s="76"/>
      <c r="G4096" s="76"/>
      <c r="I4096" s="76"/>
      <c r="J4096" s="76"/>
      <c r="L4096" s="76"/>
      <c r="M4096" s="76"/>
      <c r="O4096" s="76"/>
      <c r="P4096" s="76"/>
      <c r="R4096" s="76"/>
      <c r="S4096" s="76"/>
      <c r="U4096" s="76"/>
      <c r="V4096" s="76"/>
      <c r="X4096" s="76"/>
      <c r="Y4096" s="76"/>
      <c r="AA4096" s="76"/>
      <c r="AB4096" s="76"/>
      <c r="AD4096" s="76"/>
      <c r="AE4096" s="76"/>
      <c r="AG4096" s="76"/>
      <c r="AH4096" s="76"/>
      <c r="AJ4096" s="76"/>
      <c r="AK4096" s="76"/>
      <c r="AM4096" s="76"/>
      <c r="AN4096" s="76"/>
      <c r="AP4096" s="76"/>
      <c r="AQ4096" s="76"/>
      <c r="AS4096" s="76"/>
      <c r="AT4096" s="76"/>
      <c r="AV4096" s="76"/>
      <c r="AW4096" s="76"/>
      <c r="AY4096" s="76"/>
      <c r="AZ4096" s="76"/>
      <c r="BB4096" s="76"/>
      <c r="BC4096" s="76"/>
      <c r="BE4096" s="76"/>
      <c r="BF4096" s="76"/>
      <c r="BH4096" s="76"/>
      <c r="BI4096" s="76"/>
      <c r="BK4096" s="76"/>
      <c r="BL4096" s="76"/>
      <c r="BN4096" s="76"/>
      <c r="BO4096" s="76"/>
      <c r="BQ4096" s="76"/>
      <c r="BR4096" s="76"/>
      <c r="BT4096" s="76"/>
      <c r="BU4096" s="76"/>
      <c r="BW4096" s="76"/>
      <c r="BX4096" s="76"/>
    </row>
    <row r="4097" spans="1:76" ht="12.75" customHeight="1">
      <c r="A4097" s="2"/>
      <c r="B4097" s="2"/>
      <c r="C4097" s="2"/>
      <c r="D4097" s="75"/>
      <c r="F4097" s="76"/>
      <c r="G4097" s="76"/>
      <c r="I4097" s="76"/>
      <c r="J4097" s="76"/>
      <c r="L4097" s="76"/>
      <c r="M4097" s="76"/>
      <c r="O4097" s="76"/>
      <c r="P4097" s="76"/>
      <c r="R4097" s="76"/>
      <c r="S4097" s="76"/>
      <c r="U4097" s="76"/>
      <c r="V4097" s="76"/>
      <c r="X4097" s="76"/>
      <c r="Y4097" s="76"/>
      <c r="AA4097" s="76"/>
      <c r="AB4097" s="76"/>
      <c r="AD4097" s="76"/>
      <c r="AE4097" s="76"/>
      <c r="AG4097" s="76"/>
      <c r="AH4097" s="76"/>
      <c r="AJ4097" s="76"/>
      <c r="AK4097" s="76"/>
      <c r="AM4097" s="76"/>
      <c r="AN4097" s="76"/>
      <c r="AP4097" s="76"/>
      <c r="AQ4097" s="76"/>
      <c r="AS4097" s="76"/>
      <c r="AT4097" s="76"/>
      <c r="AV4097" s="76"/>
      <c r="AW4097" s="76"/>
      <c r="AY4097" s="76"/>
      <c r="AZ4097" s="76"/>
      <c r="BB4097" s="76"/>
      <c r="BC4097" s="76"/>
      <c r="BE4097" s="76"/>
      <c r="BF4097" s="76"/>
      <c r="BH4097" s="76"/>
      <c r="BI4097" s="76"/>
      <c r="BK4097" s="76"/>
      <c r="BL4097" s="76"/>
      <c r="BN4097" s="76"/>
      <c r="BO4097" s="76"/>
      <c r="BQ4097" s="76"/>
      <c r="BR4097" s="76"/>
      <c r="BT4097" s="76"/>
      <c r="BU4097" s="76"/>
      <c r="BW4097" s="76"/>
      <c r="BX4097" s="76"/>
    </row>
    <row r="4098" spans="1:76" ht="12.75" customHeight="1">
      <c r="A4098" s="2"/>
      <c r="B4098" s="2"/>
      <c r="C4098" s="2"/>
      <c r="D4098" s="75"/>
      <c r="F4098" s="76"/>
      <c r="G4098" s="76"/>
      <c r="I4098" s="76"/>
      <c r="J4098" s="76"/>
      <c r="L4098" s="76"/>
      <c r="M4098" s="76"/>
      <c r="O4098" s="76"/>
      <c r="P4098" s="76"/>
      <c r="R4098" s="76"/>
      <c r="S4098" s="76"/>
      <c r="U4098" s="76"/>
      <c r="V4098" s="76"/>
      <c r="X4098" s="76"/>
      <c r="Y4098" s="76"/>
      <c r="AA4098" s="76"/>
      <c r="AB4098" s="76"/>
      <c r="AD4098" s="76"/>
      <c r="AE4098" s="76"/>
      <c r="AG4098" s="76"/>
      <c r="AH4098" s="76"/>
      <c r="AJ4098" s="76"/>
      <c r="AK4098" s="76"/>
      <c r="AM4098" s="76"/>
      <c r="AN4098" s="76"/>
      <c r="AP4098" s="76"/>
      <c r="AQ4098" s="76"/>
      <c r="AS4098" s="76"/>
      <c r="AT4098" s="76"/>
      <c r="AV4098" s="76"/>
      <c r="AW4098" s="76"/>
      <c r="AY4098" s="76"/>
      <c r="AZ4098" s="76"/>
      <c r="BB4098" s="76"/>
      <c r="BC4098" s="76"/>
      <c r="BE4098" s="76"/>
      <c r="BF4098" s="76"/>
      <c r="BH4098" s="76"/>
      <c r="BI4098" s="76"/>
      <c r="BK4098" s="76"/>
      <c r="BL4098" s="76"/>
      <c r="BN4098" s="76"/>
      <c r="BO4098" s="76"/>
      <c r="BQ4098" s="76"/>
      <c r="BR4098" s="76"/>
      <c r="BT4098" s="76"/>
      <c r="BU4098" s="76"/>
      <c r="BW4098" s="76"/>
      <c r="BX4098" s="76"/>
    </row>
    <row r="4099" spans="1:76" ht="12.75" customHeight="1">
      <c r="A4099" s="2"/>
      <c r="B4099" s="2"/>
      <c r="C4099" s="2"/>
      <c r="D4099" s="75"/>
      <c r="F4099" s="76"/>
      <c r="G4099" s="76"/>
      <c r="I4099" s="76"/>
      <c r="J4099" s="76"/>
      <c r="L4099" s="76"/>
      <c r="M4099" s="76"/>
      <c r="O4099" s="76"/>
      <c r="P4099" s="76"/>
      <c r="R4099" s="76"/>
      <c r="S4099" s="76"/>
      <c r="U4099" s="76"/>
      <c r="V4099" s="76"/>
      <c r="X4099" s="76"/>
      <c r="Y4099" s="76"/>
      <c r="AA4099" s="76"/>
      <c r="AB4099" s="76"/>
      <c r="AD4099" s="76"/>
      <c r="AE4099" s="76"/>
      <c r="AG4099" s="76"/>
      <c r="AH4099" s="76"/>
      <c r="AJ4099" s="76"/>
      <c r="AK4099" s="76"/>
      <c r="AM4099" s="76"/>
      <c r="AN4099" s="76"/>
      <c r="AP4099" s="76"/>
      <c r="AQ4099" s="76"/>
      <c r="AS4099" s="76"/>
      <c r="AT4099" s="76"/>
      <c r="AV4099" s="76"/>
      <c r="AW4099" s="76"/>
      <c r="AY4099" s="76"/>
      <c r="AZ4099" s="76"/>
      <c r="BB4099" s="76"/>
      <c r="BC4099" s="76"/>
      <c r="BE4099" s="76"/>
      <c r="BF4099" s="76"/>
      <c r="BH4099" s="76"/>
      <c r="BI4099" s="76"/>
      <c r="BK4099" s="76"/>
      <c r="BL4099" s="76"/>
      <c r="BN4099" s="76"/>
      <c r="BO4099" s="76"/>
      <c r="BQ4099" s="76"/>
      <c r="BR4099" s="76"/>
      <c r="BT4099" s="76"/>
      <c r="BU4099" s="76"/>
      <c r="BW4099" s="76"/>
      <c r="BX4099" s="76"/>
    </row>
    <row r="4100" spans="1:76" ht="12.75" customHeight="1">
      <c r="A4100" s="2"/>
      <c r="B4100" s="2"/>
      <c r="C4100" s="2"/>
      <c r="D4100" s="75"/>
      <c r="F4100" s="76"/>
      <c r="G4100" s="76"/>
      <c r="I4100" s="76"/>
      <c r="J4100" s="76"/>
      <c r="L4100" s="76"/>
      <c r="M4100" s="76"/>
      <c r="O4100" s="76"/>
      <c r="P4100" s="76"/>
      <c r="R4100" s="76"/>
      <c r="S4100" s="76"/>
      <c r="U4100" s="76"/>
      <c r="V4100" s="76"/>
      <c r="X4100" s="76"/>
      <c r="Y4100" s="76"/>
      <c r="AA4100" s="76"/>
      <c r="AB4100" s="76"/>
      <c r="AD4100" s="76"/>
      <c r="AE4100" s="76"/>
      <c r="AG4100" s="76"/>
      <c r="AH4100" s="76"/>
      <c r="AJ4100" s="76"/>
      <c r="AK4100" s="76"/>
      <c r="AM4100" s="76"/>
      <c r="AN4100" s="76"/>
      <c r="AP4100" s="76"/>
      <c r="AQ4100" s="76"/>
      <c r="AS4100" s="76"/>
      <c r="AT4100" s="76"/>
      <c r="AV4100" s="76"/>
      <c r="AW4100" s="76"/>
      <c r="AY4100" s="76"/>
      <c r="AZ4100" s="76"/>
      <c r="BB4100" s="76"/>
      <c r="BC4100" s="76"/>
      <c r="BE4100" s="76"/>
      <c r="BF4100" s="76"/>
      <c r="BH4100" s="76"/>
      <c r="BI4100" s="76"/>
      <c r="BK4100" s="76"/>
      <c r="BL4100" s="76"/>
      <c r="BN4100" s="76"/>
      <c r="BO4100" s="76"/>
      <c r="BQ4100" s="76"/>
      <c r="BR4100" s="76"/>
      <c r="BT4100" s="76"/>
      <c r="BU4100" s="76"/>
      <c r="BW4100" s="76"/>
      <c r="BX4100" s="76"/>
    </row>
    <row r="4101" spans="1:76" ht="12.75" customHeight="1">
      <c r="A4101" s="2"/>
      <c r="B4101" s="2"/>
      <c r="C4101" s="2"/>
      <c r="D4101" s="75"/>
      <c r="F4101" s="76"/>
      <c r="G4101" s="76"/>
      <c r="I4101" s="76"/>
      <c r="J4101" s="76"/>
      <c r="L4101" s="76"/>
      <c r="M4101" s="76"/>
      <c r="O4101" s="76"/>
      <c r="P4101" s="76"/>
      <c r="R4101" s="76"/>
      <c r="S4101" s="76"/>
      <c r="U4101" s="76"/>
      <c r="V4101" s="76"/>
      <c r="X4101" s="76"/>
      <c r="Y4101" s="76"/>
      <c r="AA4101" s="76"/>
      <c r="AB4101" s="76"/>
      <c r="AD4101" s="76"/>
      <c r="AE4101" s="76"/>
      <c r="AG4101" s="76"/>
      <c r="AH4101" s="76"/>
      <c r="AJ4101" s="76"/>
      <c r="AK4101" s="76"/>
      <c r="AM4101" s="76"/>
      <c r="AN4101" s="76"/>
      <c r="AP4101" s="76"/>
      <c r="AQ4101" s="76"/>
      <c r="AS4101" s="76"/>
      <c r="AT4101" s="76"/>
      <c r="AV4101" s="76"/>
      <c r="AW4101" s="76"/>
      <c r="AY4101" s="76"/>
      <c r="AZ4101" s="76"/>
      <c r="BB4101" s="76"/>
      <c r="BC4101" s="76"/>
      <c r="BE4101" s="76"/>
      <c r="BF4101" s="76"/>
      <c r="BH4101" s="76"/>
      <c r="BI4101" s="76"/>
      <c r="BK4101" s="76"/>
      <c r="BL4101" s="76"/>
      <c r="BN4101" s="76"/>
      <c r="BO4101" s="76"/>
      <c r="BQ4101" s="76"/>
      <c r="BR4101" s="76"/>
      <c r="BT4101" s="76"/>
      <c r="BU4101" s="76"/>
      <c r="BW4101" s="76"/>
      <c r="BX4101" s="76"/>
    </row>
    <row r="4102" spans="1:76" ht="12.75" customHeight="1">
      <c r="A4102" s="2"/>
      <c r="B4102" s="2"/>
      <c r="C4102" s="2"/>
      <c r="D4102" s="75"/>
      <c r="F4102" s="76"/>
      <c r="G4102" s="76"/>
      <c r="I4102" s="76"/>
      <c r="J4102" s="76"/>
      <c r="L4102" s="76"/>
      <c r="M4102" s="76"/>
      <c r="O4102" s="76"/>
      <c r="P4102" s="76"/>
      <c r="R4102" s="76"/>
      <c r="S4102" s="76"/>
      <c r="U4102" s="76"/>
      <c r="V4102" s="76"/>
      <c r="X4102" s="76"/>
      <c r="Y4102" s="76"/>
      <c r="AA4102" s="76"/>
      <c r="AB4102" s="76"/>
      <c r="AD4102" s="76"/>
      <c r="AE4102" s="76"/>
      <c r="AG4102" s="76"/>
      <c r="AH4102" s="76"/>
      <c r="AJ4102" s="76"/>
      <c r="AK4102" s="76"/>
      <c r="AM4102" s="76"/>
      <c r="AN4102" s="76"/>
      <c r="AP4102" s="76"/>
      <c r="AQ4102" s="76"/>
      <c r="AS4102" s="76"/>
      <c r="AT4102" s="76"/>
      <c r="AV4102" s="76"/>
      <c r="AW4102" s="76"/>
      <c r="AY4102" s="76"/>
      <c r="AZ4102" s="76"/>
      <c r="BB4102" s="76"/>
      <c r="BC4102" s="76"/>
      <c r="BE4102" s="76"/>
      <c r="BF4102" s="76"/>
      <c r="BH4102" s="76"/>
      <c r="BI4102" s="76"/>
      <c r="BK4102" s="76"/>
      <c r="BL4102" s="76"/>
      <c r="BN4102" s="76"/>
      <c r="BO4102" s="76"/>
      <c r="BQ4102" s="76"/>
      <c r="BR4102" s="76"/>
      <c r="BT4102" s="76"/>
      <c r="BU4102" s="76"/>
      <c r="BW4102" s="76"/>
      <c r="BX4102" s="76"/>
    </row>
    <row r="4103" spans="1:76" ht="12.75" customHeight="1">
      <c r="A4103" s="2"/>
      <c r="B4103" s="2"/>
      <c r="C4103" s="2"/>
      <c r="D4103" s="75"/>
      <c r="F4103" s="76"/>
      <c r="G4103" s="76"/>
      <c r="I4103" s="76"/>
      <c r="J4103" s="76"/>
      <c r="L4103" s="76"/>
      <c r="M4103" s="76"/>
      <c r="O4103" s="76"/>
      <c r="P4103" s="76"/>
      <c r="R4103" s="76"/>
      <c r="S4103" s="76"/>
      <c r="U4103" s="76"/>
      <c r="V4103" s="76"/>
      <c r="X4103" s="76"/>
      <c r="Y4103" s="76"/>
      <c r="AA4103" s="76"/>
      <c r="AB4103" s="76"/>
      <c r="AD4103" s="76"/>
      <c r="AE4103" s="76"/>
      <c r="AG4103" s="76"/>
      <c r="AH4103" s="76"/>
      <c r="AJ4103" s="76"/>
      <c r="AK4103" s="76"/>
      <c r="AM4103" s="76"/>
      <c r="AN4103" s="76"/>
      <c r="AP4103" s="76"/>
      <c r="AQ4103" s="76"/>
      <c r="AS4103" s="76"/>
      <c r="AT4103" s="76"/>
      <c r="AV4103" s="76"/>
      <c r="AW4103" s="76"/>
      <c r="AY4103" s="76"/>
      <c r="AZ4103" s="76"/>
      <c r="BB4103" s="76"/>
      <c r="BC4103" s="76"/>
      <c r="BE4103" s="76"/>
      <c r="BF4103" s="76"/>
      <c r="BH4103" s="76"/>
      <c r="BI4103" s="76"/>
      <c r="BK4103" s="76"/>
      <c r="BL4103" s="76"/>
      <c r="BN4103" s="76"/>
      <c r="BO4103" s="76"/>
      <c r="BQ4103" s="76"/>
      <c r="BR4103" s="76"/>
      <c r="BT4103" s="76"/>
      <c r="BU4103" s="76"/>
      <c r="BW4103" s="76"/>
      <c r="BX4103" s="76"/>
    </row>
    <row r="4104" spans="1:76" ht="12.75" customHeight="1">
      <c r="A4104" s="2"/>
      <c r="B4104" s="2"/>
      <c r="C4104" s="2"/>
      <c r="D4104" s="75"/>
      <c r="F4104" s="76"/>
      <c r="G4104" s="76"/>
      <c r="I4104" s="76"/>
      <c r="J4104" s="76"/>
      <c r="L4104" s="76"/>
      <c r="M4104" s="76"/>
      <c r="O4104" s="76"/>
      <c r="P4104" s="76"/>
      <c r="R4104" s="76"/>
      <c r="S4104" s="76"/>
      <c r="U4104" s="76"/>
      <c r="V4104" s="76"/>
      <c r="X4104" s="76"/>
      <c r="Y4104" s="76"/>
      <c r="AA4104" s="76"/>
      <c r="AB4104" s="76"/>
      <c r="AD4104" s="76"/>
      <c r="AE4104" s="76"/>
      <c r="AG4104" s="76"/>
      <c r="AH4104" s="76"/>
      <c r="AJ4104" s="76"/>
      <c r="AK4104" s="76"/>
      <c r="AM4104" s="76"/>
      <c r="AN4104" s="76"/>
      <c r="AP4104" s="76"/>
      <c r="AQ4104" s="76"/>
      <c r="AS4104" s="76"/>
      <c r="AT4104" s="76"/>
      <c r="AV4104" s="76"/>
      <c r="AW4104" s="76"/>
      <c r="AY4104" s="76"/>
      <c r="AZ4104" s="76"/>
      <c r="BB4104" s="76"/>
      <c r="BC4104" s="76"/>
      <c r="BE4104" s="76"/>
      <c r="BF4104" s="76"/>
      <c r="BH4104" s="76"/>
      <c r="BI4104" s="76"/>
      <c r="BK4104" s="76"/>
      <c r="BL4104" s="76"/>
      <c r="BN4104" s="76"/>
      <c r="BO4104" s="76"/>
      <c r="BQ4104" s="76"/>
      <c r="BR4104" s="76"/>
      <c r="BT4104" s="76"/>
      <c r="BU4104" s="76"/>
      <c r="BW4104" s="76"/>
      <c r="BX4104" s="76"/>
    </row>
    <row r="4105" spans="1:76" ht="12.75" customHeight="1">
      <c r="A4105" s="2"/>
      <c r="B4105" s="2"/>
      <c r="C4105" s="2"/>
      <c r="D4105" s="75"/>
      <c r="F4105" s="76"/>
      <c r="G4105" s="76"/>
      <c r="I4105" s="76"/>
      <c r="J4105" s="76"/>
      <c r="L4105" s="76"/>
      <c r="M4105" s="76"/>
      <c r="O4105" s="76"/>
      <c r="P4105" s="76"/>
      <c r="R4105" s="76"/>
      <c r="S4105" s="76"/>
      <c r="U4105" s="76"/>
      <c r="V4105" s="76"/>
      <c r="X4105" s="76"/>
      <c r="Y4105" s="76"/>
      <c r="AA4105" s="76"/>
      <c r="AB4105" s="76"/>
      <c r="AD4105" s="76"/>
      <c r="AE4105" s="76"/>
      <c r="AG4105" s="76"/>
      <c r="AH4105" s="76"/>
      <c r="AJ4105" s="76"/>
      <c r="AK4105" s="76"/>
      <c r="AM4105" s="76"/>
      <c r="AN4105" s="76"/>
      <c r="AP4105" s="76"/>
      <c r="AQ4105" s="76"/>
      <c r="AS4105" s="76"/>
      <c r="AT4105" s="76"/>
      <c r="AV4105" s="76"/>
      <c r="AW4105" s="76"/>
      <c r="AY4105" s="76"/>
      <c r="AZ4105" s="76"/>
      <c r="BB4105" s="76"/>
      <c r="BC4105" s="76"/>
      <c r="BE4105" s="76"/>
      <c r="BF4105" s="76"/>
      <c r="BH4105" s="76"/>
      <c r="BI4105" s="76"/>
      <c r="BK4105" s="76"/>
      <c r="BL4105" s="76"/>
      <c r="BN4105" s="76"/>
      <c r="BO4105" s="76"/>
      <c r="BQ4105" s="76"/>
      <c r="BR4105" s="76"/>
      <c r="BT4105" s="76"/>
      <c r="BU4105" s="76"/>
      <c r="BW4105" s="76"/>
      <c r="BX4105" s="76"/>
    </row>
    <row r="4106" spans="1:76" ht="12.75" customHeight="1">
      <c r="A4106" s="2"/>
      <c r="B4106" s="2"/>
      <c r="C4106" s="2"/>
      <c r="D4106" s="75"/>
      <c r="F4106" s="76"/>
      <c r="G4106" s="76"/>
      <c r="I4106" s="76"/>
      <c r="J4106" s="76"/>
      <c r="L4106" s="76"/>
      <c r="M4106" s="76"/>
      <c r="O4106" s="76"/>
      <c r="P4106" s="76"/>
      <c r="R4106" s="76"/>
      <c r="S4106" s="76"/>
      <c r="U4106" s="76"/>
      <c r="V4106" s="76"/>
      <c r="X4106" s="76"/>
      <c r="Y4106" s="76"/>
      <c r="AA4106" s="76"/>
      <c r="AB4106" s="76"/>
      <c r="AD4106" s="76"/>
      <c r="AE4106" s="76"/>
      <c r="AG4106" s="76"/>
      <c r="AH4106" s="76"/>
      <c r="AJ4106" s="76"/>
      <c r="AK4106" s="76"/>
      <c r="AM4106" s="76"/>
      <c r="AN4106" s="76"/>
      <c r="AP4106" s="76"/>
      <c r="AQ4106" s="76"/>
      <c r="AS4106" s="76"/>
      <c r="AT4106" s="76"/>
      <c r="AV4106" s="76"/>
      <c r="AW4106" s="76"/>
      <c r="AY4106" s="76"/>
      <c r="AZ4106" s="76"/>
      <c r="BB4106" s="76"/>
      <c r="BC4106" s="76"/>
      <c r="BE4106" s="76"/>
      <c r="BF4106" s="76"/>
      <c r="BH4106" s="76"/>
      <c r="BI4106" s="76"/>
      <c r="BK4106" s="76"/>
      <c r="BL4106" s="76"/>
      <c r="BN4106" s="76"/>
      <c r="BO4106" s="76"/>
      <c r="BQ4106" s="76"/>
      <c r="BR4106" s="76"/>
      <c r="BT4106" s="76"/>
      <c r="BU4106" s="76"/>
      <c r="BW4106" s="76"/>
      <c r="BX4106" s="76"/>
    </row>
    <row r="4107" spans="1:76" ht="12.75" customHeight="1">
      <c r="A4107" s="2"/>
      <c r="B4107" s="2"/>
      <c r="C4107" s="2"/>
      <c r="D4107" s="75"/>
      <c r="F4107" s="76"/>
      <c r="G4107" s="76"/>
      <c r="I4107" s="76"/>
      <c r="J4107" s="76"/>
      <c r="L4107" s="76"/>
      <c r="M4107" s="76"/>
      <c r="O4107" s="76"/>
      <c r="P4107" s="76"/>
      <c r="R4107" s="76"/>
      <c r="S4107" s="76"/>
      <c r="U4107" s="76"/>
      <c r="V4107" s="76"/>
      <c r="X4107" s="76"/>
      <c r="Y4107" s="76"/>
      <c r="AA4107" s="76"/>
      <c r="AB4107" s="76"/>
      <c r="AD4107" s="76"/>
      <c r="AE4107" s="76"/>
      <c r="AG4107" s="76"/>
      <c r="AH4107" s="76"/>
      <c r="AJ4107" s="76"/>
      <c r="AK4107" s="76"/>
      <c r="AM4107" s="76"/>
      <c r="AN4107" s="76"/>
      <c r="AP4107" s="76"/>
      <c r="AQ4107" s="76"/>
      <c r="AS4107" s="76"/>
      <c r="AT4107" s="76"/>
      <c r="AV4107" s="76"/>
      <c r="AW4107" s="76"/>
      <c r="AY4107" s="76"/>
      <c r="AZ4107" s="76"/>
      <c r="BB4107" s="76"/>
      <c r="BC4107" s="76"/>
      <c r="BE4107" s="76"/>
      <c r="BF4107" s="76"/>
      <c r="BH4107" s="76"/>
      <c r="BI4107" s="76"/>
      <c r="BK4107" s="76"/>
      <c r="BL4107" s="76"/>
      <c r="BN4107" s="76"/>
      <c r="BO4107" s="76"/>
      <c r="BQ4107" s="76"/>
      <c r="BR4107" s="76"/>
      <c r="BT4107" s="76"/>
      <c r="BU4107" s="76"/>
      <c r="BW4107" s="76"/>
      <c r="BX4107" s="76"/>
    </row>
    <row r="4108" spans="1:76" ht="12.75" customHeight="1">
      <c r="A4108" s="2"/>
      <c r="B4108" s="2"/>
      <c r="C4108" s="2"/>
      <c r="D4108" s="75"/>
      <c r="F4108" s="76"/>
      <c r="G4108" s="76"/>
      <c r="I4108" s="76"/>
      <c r="J4108" s="76"/>
      <c r="L4108" s="76"/>
      <c r="M4108" s="76"/>
      <c r="O4108" s="76"/>
      <c r="P4108" s="76"/>
      <c r="R4108" s="76"/>
      <c r="S4108" s="76"/>
      <c r="U4108" s="76"/>
      <c r="V4108" s="76"/>
      <c r="X4108" s="76"/>
      <c r="Y4108" s="76"/>
      <c r="AA4108" s="76"/>
      <c r="AB4108" s="76"/>
      <c r="AD4108" s="76"/>
      <c r="AE4108" s="76"/>
      <c r="AG4108" s="76"/>
      <c r="AH4108" s="76"/>
      <c r="AJ4108" s="76"/>
      <c r="AK4108" s="76"/>
      <c r="AM4108" s="76"/>
      <c r="AN4108" s="76"/>
      <c r="AP4108" s="76"/>
      <c r="AQ4108" s="76"/>
      <c r="AS4108" s="76"/>
      <c r="AT4108" s="76"/>
      <c r="AV4108" s="76"/>
      <c r="AW4108" s="76"/>
      <c r="AY4108" s="76"/>
      <c r="AZ4108" s="76"/>
      <c r="BB4108" s="76"/>
      <c r="BC4108" s="76"/>
      <c r="BE4108" s="76"/>
      <c r="BF4108" s="76"/>
      <c r="BH4108" s="76"/>
      <c r="BI4108" s="76"/>
      <c r="BK4108" s="76"/>
      <c r="BL4108" s="76"/>
      <c r="BN4108" s="76"/>
      <c r="BO4108" s="76"/>
      <c r="BQ4108" s="76"/>
      <c r="BR4108" s="76"/>
      <c r="BT4108" s="76"/>
      <c r="BU4108" s="76"/>
      <c r="BW4108" s="76"/>
      <c r="BX4108" s="76"/>
    </row>
    <row r="4109" spans="1:76" ht="12.75" customHeight="1">
      <c r="A4109" s="2"/>
      <c r="B4109" s="2"/>
      <c r="C4109" s="2"/>
      <c r="D4109" s="75"/>
      <c r="F4109" s="76"/>
      <c r="G4109" s="76"/>
      <c r="I4109" s="76"/>
      <c r="J4109" s="76"/>
      <c r="L4109" s="76"/>
      <c r="M4109" s="76"/>
      <c r="O4109" s="76"/>
      <c r="P4109" s="76"/>
      <c r="R4109" s="76"/>
      <c r="S4109" s="76"/>
      <c r="U4109" s="76"/>
      <c r="V4109" s="76"/>
      <c r="X4109" s="76"/>
      <c r="Y4109" s="76"/>
      <c r="AA4109" s="76"/>
      <c r="AB4109" s="76"/>
      <c r="AD4109" s="76"/>
      <c r="AE4109" s="76"/>
      <c r="AG4109" s="76"/>
      <c r="AH4109" s="76"/>
      <c r="AJ4109" s="76"/>
      <c r="AK4109" s="76"/>
      <c r="AM4109" s="76"/>
      <c r="AN4109" s="76"/>
      <c r="AP4109" s="76"/>
      <c r="AQ4109" s="76"/>
      <c r="AS4109" s="76"/>
      <c r="AT4109" s="76"/>
      <c r="AV4109" s="76"/>
      <c r="AW4109" s="76"/>
      <c r="AY4109" s="76"/>
      <c r="AZ4109" s="76"/>
      <c r="BB4109" s="76"/>
      <c r="BC4109" s="76"/>
      <c r="BE4109" s="76"/>
      <c r="BF4109" s="76"/>
      <c r="BH4109" s="76"/>
      <c r="BI4109" s="76"/>
      <c r="BK4109" s="76"/>
      <c r="BL4109" s="76"/>
      <c r="BN4109" s="76"/>
      <c r="BO4109" s="76"/>
      <c r="BQ4109" s="76"/>
      <c r="BR4109" s="76"/>
      <c r="BT4109" s="76"/>
      <c r="BU4109" s="76"/>
      <c r="BW4109" s="76"/>
      <c r="BX4109" s="76"/>
    </row>
    <row r="4110" spans="1:76" ht="12.75" customHeight="1">
      <c r="A4110" s="2"/>
      <c r="B4110" s="2"/>
      <c r="C4110" s="2"/>
      <c r="D4110" s="75"/>
      <c r="F4110" s="76"/>
      <c r="G4110" s="76"/>
      <c r="I4110" s="76"/>
      <c r="J4110" s="76"/>
      <c r="L4110" s="76"/>
      <c r="M4110" s="76"/>
      <c r="O4110" s="76"/>
      <c r="P4110" s="76"/>
      <c r="R4110" s="76"/>
      <c r="S4110" s="76"/>
      <c r="U4110" s="76"/>
      <c r="V4110" s="76"/>
      <c r="X4110" s="76"/>
      <c r="Y4110" s="76"/>
      <c r="AA4110" s="76"/>
      <c r="AB4110" s="76"/>
      <c r="AD4110" s="76"/>
      <c r="AE4110" s="76"/>
      <c r="AG4110" s="76"/>
      <c r="AH4110" s="76"/>
      <c r="AJ4110" s="76"/>
      <c r="AK4110" s="76"/>
      <c r="AM4110" s="76"/>
      <c r="AN4110" s="76"/>
      <c r="AP4110" s="76"/>
      <c r="AQ4110" s="76"/>
      <c r="AS4110" s="76"/>
      <c r="AT4110" s="76"/>
      <c r="AV4110" s="76"/>
      <c r="AW4110" s="76"/>
      <c r="AY4110" s="76"/>
      <c r="AZ4110" s="76"/>
      <c r="BB4110" s="76"/>
      <c r="BC4110" s="76"/>
      <c r="BE4110" s="76"/>
      <c r="BF4110" s="76"/>
      <c r="BH4110" s="76"/>
      <c r="BI4110" s="76"/>
      <c r="BK4110" s="76"/>
      <c r="BL4110" s="76"/>
      <c r="BN4110" s="76"/>
      <c r="BO4110" s="76"/>
      <c r="BQ4110" s="76"/>
      <c r="BR4110" s="76"/>
      <c r="BT4110" s="76"/>
      <c r="BU4110" s="76"/>
      <c r="BW4110" s="76"/>
      <c r="BX4110" s="76"/>
    </row>
    <row r="4111" spans="1:76" ht="12.75" customHeight="1">
      <c r="A4111" s="2"/>
      <c r="B4111" s="2"/>
      <c r="C4111" s="2"/>
      <c r="D4111" s="75"/>
      <c r="F4111" s="76"/>
      <c r="G4111" s="76"/>
      <c r="I4111" s="76"/>
      <c r="J4111" s="76"/>
      <c r="L4111" s="76"/>
      <c r="M4111" s="76"/>
      <c r="O4111" s="76"/>
      <c r="P4111" s="76"/>
      <c r="R4111" s="76"/>
      <c r="S4111" s="76"/>
      <c r="U4111" s="76"/>
      <c r="V4111" s="76"/>
      <c r="X4111" s="76"/>
      <c r="Y4111" s="76"/>
      <c r="AA4111" s="76"/>
      <c r="AB4111" s="76"/>
      <c r="AD4111" s="76"/>
      <c r="AE4111" s="76"/>
      <c r="AG4111" s="76"/>
      <c r="AH4111" s="76"/>
      <c r="AJ4111" s="76"/>
      <c r="AK4111" s="76"/>
      <c r="AM4111" s="76"/>
      <c r="AN4111" s="76"/>
      <c r="AP4111" s="76"/>
      <c r="AQ4111" s="76"/>
      <c r="AS4111" s="76"/>
      <c r="AT4111" s="76"/>
      <c r="AV4111" s="76"/>
      <c r="AW4111" s="76"/>
      <c r="AY4111" s="76"/>
      <c r="AZ4111" s="76"/>
      <c r="BB4111" s="76"/>
      <c r="BC4111" s="76"/>
      <c r="BE4111" s="76"/>
      <c r="BF4111" s="76"/>
      <c r="BH4111" s="76"/>
      <c r="BI4111" s="76"/>
      <c r="BK4111" s="76"/>
      <c r="BL4111" s="76"/>
      <c r="BN4111" s="76"/>
      <c r="BO4111" s="76"/>
      <c r="BQ4111" s="76"/>
      <c r="BR4111" s="76"/>
      <c r="BT4111" s="76"/>
      <c r="BU4111" s="76"/>
      <c r="BW4111" s="76"/>
      <c r="BX4111" s="76"/>
    </row>
    <row r="4112" spans="1:76" ht="12.75" customHeight="1">
      <c r="A4112" s="2"/>
      <c r="B4112" s="2"/>
      <c r="C4112" s="2"/>
      <c r="D4112" s="75"/>
      <c r="F4112" s="76"/>
      <c r="G4112" s="76"/>
      <c r="I4112" s="76"/>
      <c r="J4112" s="76"/>
      <c r="L4112" s="76"/>
      <c r="M4112" s="76"/>
      <c r="O4112" s="76"/>
      <c r="P4112" s="76"/>
      <c r="R4112" s="76"/>
      <c r="S4112" s="76"/>
      <c r="U4112" s="76"/>
      <c r="V4112" s="76"/>
      <c r="X4112" s="76"/>
      <c r="Y4112" s="76"/>
      <c r="AA4112" s="76"/>
      <c r="AB4112" s="76"/>
      <c r="AD4112" s="76"/>
      <c r="AE4112" s="76"/>
      <c r="AG4112" s="76"/>
      <c r="AH4112" s="76"/>
      <c r="AJ4112" s="76"/>
      <c r="AK4112" s="76"/>
      <c r="AM4112" s="76"/>
      <c r="AN4112" s="76"/>
      <c r="AP4112" s="76"/>
      <c r="AQ4112" s="76"/>
      <c r="AS4112" s="76"/>
      <c r="AT4112" s="76"/>
      <c r="AV4112" s="76"/>
      <c r="AW4112" s="76"/>
      <c r="AY4112" s="76"/>
      <c r="AZ4112" s="76"/>
      <c r="BB4112" s="76"/>
      <c r="BC4112" s="76"/>
      <c r="BE4112" s="76"/>
      <c r="BF4112" s="76"/>
      <c r="BH4112" s="76"/>
      <c r="BI4112" s="76"/>
      <c r="BK4112" s="76"/>
      <c r="BL4112" s="76"/>
      <c r="BN4112" s="76"/>
      <c r="BO4112" s="76"/>
      <c r="BQ4112" s="76"/>
      <c r="BR4112" s="76"/>
      <c r="BT4112" s="76"/>
      <c r="BU4112" s="76"/>
      <c r="BW4112" s="76"/>
      <c r="BX4112" s="76"/>
    </row>
    <row r="4113" spans="1:76" ht="12.75" customHeight="1">
      <c r="A4113" s="2"/>
      <c r="B4113" s="2"/>
      <c r="C4113" s="2"/>
      <c r="D4113" s="75"/>
      <c r="F4113" s="76"/>
      <c r="G4113" s="76"/>
      <c r="I4113" s="76"/>
      <c r="J4113" s="76"/>
      <c r="L4113" s="76"/>
      <c r="M4113" s="76"/>
      <c r="O4113" s="76"/>
      <c r="P4113" s="76"/>
      <c r="R4113" s="76"/>
      <c r="S4113" s="76"/>
      <c r="U4113" s="76"/>
      <c r="V4113" s="76"/>
      <c r="X4113" s="76"/>
      <c r="Y4113" s="76"/>
      <c r="AA4113" s="76"/>
      <c r="AB4113" s="76"/>
      <c r="AD4113" s="76"/>
      <c r="AE4113" s="76"/>
      <c r="AG4113" s="76"/>
      <c r="AH4113" s="76"/>
      <c r="AJ4113" s="76"/>
      <c r="AK4113" s="76"/>
      <c r="AM4113" s="76"/>
      <c r="AN4113" s="76"/>
      <c r="AP4113" s="76"/>
      <c r="AQ4113" s="76"/>
      <c r="AS4113" s="76"/>
      <c r="AT4113" s="76"/>
      <c r="AV4113" s="76"/>
      <c r="AW4113" s="76"/>
      <c r="AY4113" s="76"/>
      <c r="AZ4113" s="76"/>
      <c r="BB4113" s="76"/>
      <c r="BC4113" s="76"/>
      <c r="BE4113" s="76"/>
      <c r="BF4113" s="76"/>
      <c r="BH4113" s="76"/>
      <c r="BI4113" s="76"/>
      <c r="BK4113" s="76"/>
      <c r="BL4113" s="76"/>
      <c r="BN4113" s="76"/>
      <c r="BO4113" s="76"/>
      <c r="BQ4113" s="76"/>
      <c r="BR4113" s="76"/>
      <c r="BT4113" s="76"/>
      <c r="BU4113" s="76"/>
      <c r="BW4113" s="76"/>
      <c r="BX4113" s="76"/>
    </row>
    <row r="4114" spans="1:76" ht="12.75" customHeight="1">
      <c r="A4114" s="2"/>
      <c r="B4114" s="2"/>
      <c r="C4114" s="2"/>
      <c r="D4114" s="75"/>
      <c r="F4114" s="76"/>
      <c r="G4114" s="76"/>
      <c r="I4114" s="76"/>
      <c r="J4114" s="76"/>
      <c r="L4114" s="76"/>
      <c r="M4114" s="76"/>
      <c r="O4114" s="76"/>
      <c r="P4114" s="76"/>
      <c r="R4114" s="76"/>
      <c r="S4114" s="76"/>
      <c r="U4114" s="76"/>
      <c r="V4114" s="76"/>
      <c r="X4114" s="76"/>
      <c r="Y4114" s="76"/>
      <c r="AA4114" s="76"/>
      <c r="AB4114" s="76"/>
      <c r="AD4114" s="76"/>
      <c r="AE4114" s="76"/>
      <c r="AG4114" s="76"/>
      <c r="AH4114" s="76"/>
      <c r="AJ4114" s="76"/>
      <c r="AK4114" s="76"/>
      <c r="AM4114" s="76"/>
      <c r="AN4114" s="76"/>
      <c r="AP4114" s="76"/>
      <c r="AQ4114" s="76"/>
      <c r="AS4114" s="76"/>
      <c r="AT4114" s="76"/>
      <c r="AV4114" s="76"/>
      <c r="AW4114" s="76"/>
      <c r="AY4114" s="76"/>
      <c r="AZ4114" s="76"/>
      <c r="BB4114" s="76"/>
      <c r="BC4114" s="76"/>
      <c r="BE4114" s="76"/>
      <c r="BF4114" s="76"/>
      <c r="BH4114" s="76"/>
      <c r="BI4114" s="76"/>
      <c r="BK4114" s="76"/>
      <c r="BL4114" s="76"/>
      <c r="BN4114" s="76"/>
      <c r="BO4114" s="76"/>
      <c r="BQ4114" s="76"/>
      <c r="BR4114" s="76"/>
      <c r="BT4114" s="76"/>
      <c r="BU4114" s="76"/>
      <c r="BW4114" s="76"/>
      <c r="BX4114" s="76"/>
    </row>
    <row r="4115" spans="1:76" ht="12.75" customHeight="1">
      <c r="A4115" s="2"/>
      <c r="B4115" s="2"/>
      <c r="C4115" s="2"/>
      <c r="D4115" s="75"/>
      <c r="F4115" s="76"/>
      <c r="G4115" s="76"/>
      <c r="I4115" s="76"/>
      <c r="J4115" s="76"/>
      <c r="L4115" s="76"/>
      <c r="M4115" s="76"/>
      <c r="O4115" s="76"/>
      <c r="P4115" s="76"/>
      <c r="R4115" s="76"/>
      <c r="S4115" s="76"/>
      <c r="U4115" s="76"/>
      <c r="V4115" s="76"/>
      <c r="X4115" s="76"/>
      <c r="Y4115" s="76"/>
      <c r="AA4115" s="76"/>
      <c r="AB4115" s="76"/>
      <c r="AD4115" s="76"/>
      <c r="AE4115" s="76"/>
      <c r="AG4115" s="76"/>
      <c r="AH4115" s="76"/>
      <c r="AJ4115" s="76"/>
      <c r="AK4115" s="76"/>
      <c r="AM4115" s="76"/>
      <c r="AN4115" s="76"/>
      <c r="AP4115" s="76"/>
      <c r="AQ4115" s="76"/>
      <c r="AS4115" s="76"/>
      <c r="AT4115" s="76"/>
      <c r="AV4115" s="76"/>
      <c r="AW4115" s="76"/>
      <c r="AY4115" s="76"/>
      <c r="AZ4115" s="76"/>
      <c r="BB4115" s="76"/>
      <c r="BC4115" s="76"/>
      <c r="BE4115" s="76"/>
      <c r="BF4115" s="76"/>
      <c r="BH4115" s="76"/>
      <c r="BI4115" s="76"/>
      <c r="BK4115" s="76"/>
      <c r="BL4115" s="76"/>
      <c r="BN4115" s="76"/>
      <c r="BO4115" s="76"/>
      <c r="BQ4115" s="76"/>
      <c r="BR4115" s="76"/>
      <c r="BT4115" s="76"/>
      <c r="BU4115" s="76"/>
      <c r="BW4115" s="76"/>
      <c r="BX4115" s="76"/>
    </row>
    <row r="4116" spans="1:76" ht="12.75" customHeight="1">
      <c r="A4116" s="2"/>
      <c r="B4116" s="2"/>
      <c r="C4116" s="2"/>
      <c r="D4116" s="75"/>
      <c r="F4116" s="76"/>
      <c r="G4116" s="76"/>
      <c r="I4116" s="76"/>
      <c r="J4116" s="76"/>
      <c r="L4116" s="76"/>
      <c r="M4116" s="76"/>
      <c r="O4116" s="76"/>
      <c r="P4116" s="76"/>
      <c r="R4116" s="76"/>
      <c r="S4116" s="76"/>
      <c r="U4116" s="76"/>
      <c r="V4116" s="76"/>
      <c r="X4116" s="76"/>
      <c r="Y4116" s="76"/>
      <c r="AA4116" s="76"/>
      <c r="AB4116" s="76"/>
      <c r="AD4116" s="76"/>
      <c r="AE4116" s="76"/>
      <c r="AG4116" s="76"/>
      <c r="AH4116" s="76"/>
      <c r="AJ4116" s="76"/>
      <c r="AK4116" s="76"/>
      <c r="AM4116" s="76"/>
      <c r="AN4116" s="76"/>
      <c r="AP4116" s="76"/>
      <c r="AQ4116" s="76"/>
      <c r="AS4116" s="76"/>
      <c r="AT4116" s="76"/>
      <c r="AV4116" s="76"/>
      <c r="AW4116" s="76"/>
      <c r="AY4116" s="76"/>
      <c r="AZ4116" s="76"/>
      <c r="BB4116" s="76"/>
      <c r="BC4116" s="76"/>
      <c r="BE4116" s="76"/>
      <c r="BF4116" s="76"/>
      <c r="BH4116" s="76"/>
      <c r="BI4116" s="76"/>
      <c r="BK4116" s="76"/>
      <c r="BL4116" s="76"/>
      <c r="BN4116" s="76"/>
      <c r="BO4116" s="76"/>
      <c r="BQ4116" s="76"/>
      <c r="BR4116" s="76"/>
      <c r="BT4116" s="76"/>
      <c r="BU4116" s="76"/>
      <c r="BW4116" s="76"/>
      <c r="BX4116" s="76"/>
    </row>
    <row r="4117" spans="1:76" ht="12.75" customHeight="1">
      <c r="A4117" s="2"/>
      <c r="B4117" s="2"/>
      <c r="C4117" s="2"/>
      <c r="D4117" s="75"/>
      <c r="F4117" s="76"/>
      <c r="G4117" s="76"/>
      <c r="I4117" s="76"/>
      <c r="J4117" s="76"/>
      <c r="L4117" s="76"/>
      <c r="M4117" s="76"/>
      <c r="O4117" s="76"/>
      <c r="P4117" s="76"/>
      <c r="R4117" s="76"/>
      <c r="S4117" s="76"/>
      <c r="U4117" s="76"/>
      <c r="V4117" s="76"/>
      <c r="X4117" s="76"/>
      <c r="Y4117" s="76"/>
      <c r="AA4117" s="76"/>
      <c r="AB4117" s="76"/>
      <c r="AD4117" s="76"/>
      <c r="AE4117" s="76"/>
      <c r="AG4117" s="76"/>
      <c r="AH4117" s="76"/>
      <c r="AJ4117" s="76"/>
      <c r="AK4117" s="76"/>
      <c r="AM4117" s="76"/>
      <c r="AN4117" s="76"/>
      <c r="AP4117" s="76"/>
      <c r="AQ4117" s="76"/>
      <c r="AS4117" s="76"/>
      <c r="AT4117" s="76"/>
      <c r="AV4117" s="76"/>
      <c r="AW4117" s="76"/>
      <c r="AY4117" s="76"/>
      <c r="AZ4117" s="76"/>
      <c r="BB4117" s="76"/>
      <c r="BC4117" s="76"/>
      <c r="BE4117" s="76"/>
      <c r="BF4117" s="76"/>
      <c r="BH4117" s="76"/>
      <c r="BI4117" s="76"/>
      <c r="BK4117" s="76"/>
      <c r="BL4117" s="76"/>
      <c r="BN4117" s="76"/>
      <c r="BO4117" s="76"/>
      <c r="BQ4117" s="76"/>
      <c r="BR4117" s="76"/>
      <c r="BT4117" s="76"/>
      <c r="BU4117" s="76"/>
      <c r="BW4117" s="76"/>
      <c r="BX4117" s="76"/>
    </row>
    <row r="4118" spans="1:76" ht="12.75" customHeight="1">
      <c r="A4118" s="2"/>
      <c r="B4118" s="2"/>
      <c r="C4118" s="2"/>
      <c r="D4118" s="75"/>
      <c r="F4118" s="76"/>
      <c r="G4118" s="76"/>
      <c r="I4118" s="76"/>
      <c r="J4118" s="76"/>
      <c r="L4118" s="76"/>
      <c r="M4118" s="76"/>
      <c r="O4118" s="76"/>
      <c r="P4118" s="76"/>
      <c r="R4118" s="76"/>
      <c r="S4118" s="76"/>
      <c r="U4118" s="76"/>
      <c r="V4118" s="76"/>
      <c r="X4118" s="76"/>
      <c r="Y4118" s="76"/>
      <c r="AA4118" s="76"/>
      <c r="AB4118" s="76"/>
      <c r="AD4118" s="76"/>
      <c r="AE4118" s="76"/>
      <c r="AG4118" s="76"/>
      <c r="AH4118" s="76"/>
      <c r="AJ4118" s="76"/>
      <c r="AK4118" s="76"/>
      <c r="AM4118" s="76"/>
      <c r="AN4118" s="76"/>
      <c r="AP4118" s="76"/>
      <c r="AQ4118" s="76"/>
      <c r="AS4118" s="76"/>
      <c r="AT4118" s="76"/>
      <c r="AV4118" s="76"/>
      <c r="AW4118" s="76"/>
      <c r="AY4118" s="76"/>
      <c r="AZ4118" s="76"/>
      <c r="BB4118" s="76"/>
      <c r="BC4118" s="76"/>
      <c r="BE4118" s="76"/>
      <c r="BF4118" s="76"/>
      <c r="BH4118" s="76"/>
      <c r="BI4118" s="76"/>
      <c r="BK4118" s="76"/>
      <c r="BL4118" s="76"/>
      <c r="BN4118" s="76"/>
      <c r="BO4118" s="76"/>
      <c r="BQ4118" s="76"/>
      <c r="BR4118" s="76"/>
      <c r="BT4118" s="76"/>
      <c r="BU4118" s="76"/>
      <c r="BW4118" s="76"/>
      <c r="BX4118" s="76"/>
    </row>
    <row r="4119" spans="1:76" ht="12.75" customHeight="1">
      <c r="A4119" s="2"/>
      <c r="B4119" s="2"/>
      <c r="C4119" s="2"/>
      <c r="D4119" s="75"/>
      <c r="F4119" s="76"/>
      <c r="G4119" s="76"/>
      <c r="I4119" s="76"/>
      <c r="J4119" s="76"/>
      <c r="L4119" s="76"/>
      <c r="M4119" s="76"/>
      <c r="O4119" s="76"/>
      <c r="P4119" s="76"/>
      <c r="R4119" s="76"/>
      <c r="S4119" s="76"/>
      <c r="U4119" s="76"/>
      <c r="V4119" s="76"/>
      <c r="X4119" s="76"/>
      <c r="Y4119" s="76"/>
      <c r="AA4119" s="76"/>
      <c r="AB4119" s="76"/>
      <c r="AD4119" s="76"/>
      <c r="AE4119" s="76"/>
      <c r="AG4119" s="76"/>
      <c r="AH4119" s="76"/>
      <c r="AJ4119" s="76"/>
      <c r="AK4119" s="76"/>
      <c r="AM4119" s="76"/>
      <c r="AN4119" s="76"/>
      <c r="AP4119" s="76"/>
      <c r="AQ4119" s="76"/>
      <c r="AS4119" s="76"/>
      <c r="AT4119" s="76"/>
      <c r="AV4119" s="76"/>
      <c r="AW4119" s="76"/>
      <c r="AY4119" s="76"/>
      <c r="AZ4119" s="76"/>
      <c r="BB4119" s="76"/>
      <c r="BC4119" s="76"/>
      <c r="BE4119" s="76"/>
      <c r="BF4119" s="76"/>
      <c r="BH4119" s="76"/>
      <c r="BI4119" s="76"/>
      <c r="BK4119" s="76"/>
      <c r="BL4119" s="76"/>
      <c r="BN4119" s="76"/>
      <c r="BO4119" s="76"/>
      <c r="BQ4119" s="76"/>
      <c r="BR4119" s="76"/>
      <c r="BT4119" s="76"/>
      <c r="BU4119" s="76"/>
      <c r="BW4119" s="76"/>
      <c r="BX4119" s="76"/>
    </row>
    <row r="4120" spans="1:76" ht="12.75" customHeight="1">
      <c r="A4120" s="2"/>
      <c r="B4120" s="2"/>
      <c r="C4120" s="2"/>
      <c r="D4120" s="75"/>
      <c r="F4120" s="76"/>
      <c r="G4120" s="76"/>
      <c r="I4120" s="76"/>
      <c r="J4120" s="76"/>
      <c r="L4120" s="76"/>
      <c r="M4120" s="76"/>
      <c r="O4120" s="76"/>
      <c r="P4120" s="76"/>
      <c r="R4120" s="76"/>
      <c r="S4120" s="76"/>
      <c r="U4120" s="76"/>
      <c r="V4120" s="76"/>
      <c r="X4120" s="76"/>
      <c r="Y4120" s="76"/>
      <c r="AA4120" s="76"/>
      <c r="AB4120" s="76"/>
      <c r="AD4120" s="76"/>
      <c r="AE4120" s="76"/>
      <c r="AG4120" s="76"/>
      <c r="AH4120" s="76"/>
      <c r="AJ4120" s="76"/>
      <c r="AK4120" s="76"/>
      <c r="AM4120" s="76"/>
      <c r="AN4120" s="76"/>
      <c r="AP4120" s="76"/>
      <c r="AQ4120" s="76"/>
      <c r="AS4120" s="76"/>
      <c r="AT4120" s="76"/>
      <c r="AV4120" s="76"/>
      <c r="AW4120" s="76"/>
      <c r="AY4120" s="76"/>
      <c r="AZ4120" s="76"/>
      <c r="BB4120" s="76"/>
      <c r="BC4120" s="76"/>
      <c r="BE4120" s="76"/>
      <c r="BF4120" s="76"/>
      <c r="BH4120" s="76"/>
      <c r="BI4120" s="76"/>
      <c r="BK4120" s="76"/>
      <c r="BL4120" s="76"/>
      <c r="BN4120" s="76"/>
      <c r="BO4120" s="76"/>
      <c r="BQ4120" s="76"/>
      <c r="BR4120" s="76"/>
      <c r="BT4120" s="76"/>
      <c r="BU4120" s="76"/>
      <c r="BW4120" s="76"/>
      <c r="BX4120" s="76"/>
    </row>
    <row r="4121" spans="1:76" ht="12.75" customHeight="1">
      <c r="A4121" s="2"/>
      <c r="B4121" s="2"/>
      <c r="C4121" s="2"/>
      <c r="D4121" s="75"/>
      <c r="F4121" s="76"/>
      <c r="G4121" s="76"/>
      <c r="I4121" s="76"/>
      <c r="J4121" s="76"/>
      <c r="L4121" s="76"/>
      <c r="M4121" s="76"/>
      <c r="O4121" s="76"/>
      <c r="P4121" s="76"/>
      <c r="R4121" s="76"/>
      <c r="S4121" s="76"/>
      <c r="U4121" s="76"/>
      <c r="V4121" s="76"/>
      <c r="X4121" s="76"/>
      <c r="Y4121" s="76"/>
      <c r="AA4121" s="76"/>
      <c r="AB4121" s="76"/>
      <c r="AD4121" s="76"/>
      <c r="AE4121" s="76"/>
      <c r="AG4121" s="76"/>
      <c r="AH4121" s="76"/>
      <c r="AJ4121" s="76"/>
      <c r="AK4121" s="76"/>
      <c r="AM4121" s="76"/>
      <c r="AN4121" s="76"/>
      <c r="AP4121" s="76"/>
      <c r="AQ4121" s="76"/>
      <c r="AS4121" s="76"/>
      <c r="AT4121" s="76"/>
      <c r="AV4121" s="76"/>
      <c r="AW4121" s="76"/>
      <c r="AY4121" s="76"/>
      <c r="AZ4121" s="76"/>
      <c r="BB4121" s="76"/>
      <c r="BC4121" s="76"/>
      <c r="BE4121" s="76"/>
      <c r="BF4121" s="76"/>
      <c r="BH4121" s="76"/>
      <c r="BI4121" s="76"/>
      <c r="BK4121" s="76"/>
      <c r="BL4121" s="76"/>
      <c r="BN4121" s="76"/>
      <c r="BO4121" s="76"/>
      <c r="BQ4121" s="76"/>
      <c r="BR4121" s="76"/>
      <c r="BT4121" s="76"/>
      <c r="BU4121" s="76"/>
      <c r="BW4121" s="76"/>
      <c r="BX4121" s="76"/>
    </row>
    <row r="4122" spans="1:76" ht="12.75" customHeight="1">
      <c r="A4122" s="2"/>
      <c r="B4122" s="2"/>
      <c r="C4122" s="2"/>
      <c r="D4122" s="75"/>
      <c r="F4122" s="76"/>
      <c r="G4122" s="76"/>
      <c r="I4122" s="76"/>
      <c r="J4122" s="76"/>
      <c r="L4122" s="76"/>
      <c r="M4122" s="76"/>
      <c r="O4122" s="76"/>
      <c r="P4122" s="76"/>
      <c r="R4122" s="76"/>
      <c r="S4122" s="76"/>
      <c r="U4122" s="76"/>
      <c r="V4122" s="76"/>
      <c r="X4122" s="76"/>
      <c r="Y4122" s="76"/>
      <c r="AA4122" s="76"/>
      <c r="AB4122" s="76"/>
      <c r="AD4122" s="76"/>
      <c r="AE4122" s="76"/>
      <c r="AG4122" s="76"/>
      <c r="AH4122" s="76"/>
      <c r="AJ4122" s="76"/>
      <c r="AK4122" s="76"/>
      <c r="AM4122" s="76"/>
      <c r="AN4122" s="76"/>
      <c r="AP4122" s="76"/>
      <c r="AQ4122" s="76"/>
      <c r="AS4122" s="76"/>
      <c r="AT4122" s="76"/>
      <c r="AV4122" s="76"/>
      <c r="AW4122" s="76"/>
      <c r="AY4122" s="76"/>
      <c r="AZ4122" s="76"/>
      <c r="BB4122" s="76"/>
      <c r="BC4122" s="76"/>
      <c r="BE4122" s="76"/>
      <c r="BF4122" s="76"/>
      <c r="BH4122" s="76"/>
      <c r="BI4122" s="76"/>
      <c r="BK4122" s="76"/>
      <c r="BL4122" s="76"/>
      <c r="BN4122" s="76"/>
      <c r="BO4122" s="76"/>
      <c r="BQ4122" s="76"/>
      <c r="BR4122" s="76"/>
      <c r="BT4122" s="76"/>
      <c r="BU4122" s="76"/>
      <c r="BW4122" s="76"/>
      <c r="BX4122" s="76"/>
    </row>
    <row r="4123" spans="1:76" ht="12.75" customHeight="1">
      <c r="A4123" s="2"/>
      <c r="B4123" s="2"/>
      <c r="C4123" s="2"/>
      <c r="D4123" s="75"/>
      <c r="F4123" s="76"/>
      <c r="G4123" s="76"/>
      <c r="I4123" s="76"/>
      <c r="J4123" s="76"/>
      <c r="L4123" s="76"/>
      <c r="M4123" s="76"/>
      <c r="O4123" s="76"/>
      <c r="P4123" s="76"/>
      <c r="R4123" s="76"/>
      <c r="S4123" s="76"/>
      <c r="U4123" s="76"/>
      <c r="V4123" s="76"/>
      <c r="X4123" s="76"/>
      <c r="Y4123" s="76"/>
      <c r="AA4123" s="76"/>
      <c r="AB4123" s="76"/>
      <c r="AD4123" s="76"/>
      <c r="AE4123" s="76"/>
      <c r="AG4123" s="76"/>
      <c r="AH4123" s="76"/>
      <c r="AJ4123" s="76"/>
      <c r="AK4123" s="76"/>
      <c r="AM4123" s="76"/>
      <c r="AN4123" s="76"/>
      <c r="AP4123" s="76"/>
      <c r="AQ4123" s="76"/>
      <c r="AS4123" s="76"/>
      <c r="AT4123" s="76"/>
      <c r="AV4123" s="76"/>
      <c r="AW4123" s="76"/>
      <c r="AY4123" s="76"/>
      <c r="AZ4123" s="76"/>
      <c r="BB4123" s="76"/>
      <c r="BC4123" s="76"/>
      <c r="BE4123" s="76"/>
      <c r="BF4123" s="76"/>
      <c r="BH4123" s="76"/>
      <c r="BI4123" s="76"/>
      <c r="BK4123" s="76"/>
      <c r="BL4123" s="76"/>
      <c r="BN4123" s="76"/>
      <c r="BO4123" s="76"/>
      <c r="BQ4123" s="76"/>
      <c r="BR4123" s="76"/>
      <c r="BT4123" s="76"/>
      <c r="BU4123" s="76"/>
      <c r="BW4123" s="76"/>
      <c r="BX4123" s="76"/>
    </row>
    <row r="4124" spans="1:76" ht="12.75" customHeight="1">
      <c r="A4124" s="2"/>
      <c r="B4124" s="2"/>
      <c r="C4124" s="2"/>
      <c r="D4124" s="75"/>
      <c r="F4124" s="76"/>
      <c r="G4124" s="76"/>
      <c r="I4124" s="76"/>
      <c r="J4124" s="76"/>
      <c r="L4124" s="76"/>
      <c r="M4124" s="76"/>
      <c r="O4124" s="76"/>
      <c r="P4124" s="76"/>
      <c r="R4124" s="76"/>
      <c r="S4124" s="76"/>
      <c r="U4124" s="76"/>
      <c r="V4124" s="76"/>
      <c r="X4124" s="76"/>
      <c r="Y4124" s="76"/>
      <c r="AA4124" s="76"/>
      <c r="AB4124" s="76"/>
      <c r="AD4124" s="76"/>
      <c r="AE4124" s="76"/>
      <c r="AG4124" s="76"/>
      <c r="AH4124" s="76"/>
      <c r="AJ4124" s="76"/>
      <c r="AK4124" s="76"/>
      <c r="AM4124" s="76"/>
      <c r="AN4124" s="76"/>
      <c r="AP4124" s="76"/>
      <c r="AQ4124" s="76"/>
      <c r="AS4124" s="76"/>
      <c r="AT4124" s="76"/>
      <c r="AV4124" s="76"/>
      <c r="AW4124" s="76"/>
      <c r="AY4124" s="76"/>
      <c r="AZ4124" s="76"/>
      <c r="BB4124" s="76"/>
      <c r="BC4124" s="76"/>
      <c r="BE4124" s="76"/>
      <c r="BF4124" s="76"/>
      <c r="BH4124" s="76"/>
      <c r="BI4124" s="76"/>
      <c r="BK4124" s="76"/>
      <c r="BL4124" s="76"/>
      <c r="BN4124" s="76"/>
      <c r="BO4124" s="76"/>
      <c r="BQ4124" s="76"/>
      <c r="BR4124" s="76"/>
      <c r="BT4124" s="76"/>
      <c r="BU4124" s="76"/>
      <c r="BW4124" s="76"/>
      <c r="BX4124" s="76"/>
    </row>
    <row r="4125" spans="1:76" ht="12.75" customHeight="1">
      <c r="A4125" s="2"/>
      <c r="B4125" s="2"/>
      <c r="C4125" s="2"/>
      <c r="D4125" s="75"/>
      <c r="F4125" s="76"/>
      <c r="G4125" s="76"/>
      <c r="I4125" s="76"/>
      <c r="J4125" s="76"/>
      <c r="L4125" s="76"/>
      <c r="M4125" s="76"/>
      <c r="O4125" s="76"/>
      <c r="P4125" s="76"/>
      <c r="R4125" s="76"/>
      <c r="S4125" s="76"/>
      <c r="U4125" s="76"/>
      <c r="V4125" s="76"/>
      <c r="X4125" s="76"/>
      <c r="Y4125" s="76"/>
      <c r="AA4125" s="76"/>
      <c r="AB4125" s="76"/>
      <c r="AD4125" s="76"/>
      <c r="AE4125" s="76"/>
      <c r="AG4125" s="76"/>
      <c r="AH4125" s="76"/>
      <c r="AJ4125" s="76"/>
      <c r="AK4125" s="76"/>
      <c r="AM4125" s="76"/>
      <c r="AN4125" s="76"/>
      <c r="AP4125" s="76"/>
      <c r="AQ4125" s="76"/>
      <c r="AS4125" s="76"/>
      <c r="AT4125" s="76"/>
      <c r="AV4125" s="76"/>
      <c r="AW4125" s="76"/>
      <c r="AY4125" s="76"/>
      <c r="AZ4125" s="76"/>
      <c r="BB4125" s="76"/>
      <c r="BC4125" s="76"/>
      <c r="BE4125" s="76"/>
      <c r="BF4125" s="76"/>
      <c r="BH4125" s="76"/>
      <c r="BI4125" s="76"/>
      <c r="BK4125" s="76"/>
      <c r="BL4125" s="76"/>
      <c r="BN4125" s="76"/>
      <c r="BO4125" s="76"/>
      <c r="BQ4125" s="76"/>
      <c r="BR4125" s="76"/>
      <c r="BT4125" s="76"/>
      <c r="BU4125" s="76"/>
      <c r="BW4125" s="76"/>
      <c r="BX4125" s="76"/>
    </row>
    <row r="4126" spans="1:76" ht="12.75" customHeight="1">
      <c r="A4126" s="2"/>
      <c r="B4126" s="2"/>
      <c r="C4126" s="2"/>
      <c r="D4126" s="75"/>
      <c r="F4126" s="76"/>
      <c r="G4126" s="76"/>
      <c r="I4126" s="76"/>
      <c r="J4126" s="76"/>
      <c r="L4126" s="76"/>
      <c r="M4126" s="76"/>
      <c r="O4126" s="76"/>
      <c r="P4126" s="76"/>
      <c r="R4126" s="76"/>
      <c r="S4126" s="76"/>
      <c r="U4126" s="76"/>
      <c r="V4126" s="76"/>
      <c r="X4126" s="76"/>
      <c r="Y4126" s="76"/>
      <c r="AA4126" s="76"/>
      <c r="AB4126" s="76"/>
      <c r="AD4126" s="76"/>
      <c r="AE4126" s="76"/>
      <c r="AG4126" s="76"/>
      <c r="AH4126" s="76"/>
      <c r="AJ4126" s="76"/>
      <c r="AK4126" s="76"/>
      <c r="AM4126" s="76"/>
      <c r="AN4126" s="76"/>
      <c r="AP4126" s="76"/>
      <c r="AQ4126" s="76"/>
      <c r="AS4126" s="76"/>
      <c r="AT4126" s="76"/>
      <c r="AV4126" s="76"/>
      <c r="AW4126" s="76"/>
      <c r="AY4126" s="76"/>
      <c r="AZ4126" s="76"/>
      <c r="BB4126" s="76"/>
      <c r="BC4126" s="76"/>
      <c r="BE4126" s="76"/>
      <c r="BF4126" s="76"/>
      <c r="BH4126" s="76"/>
      <c r="BI4126" s="76"/>
      <c r="BK4126" s="76"/>
      <c r="BL4126" s="76"/>
      <c r="BN4126" s="76"/>
      <c r="BO4126" s="76"/>
      <c r="BQ4126" s="76"/>
      <c r="BR4126" s="76"/>
      <c r="BT4126" s="76"/>
      <c r="BU4126" s="76"/>
      <c r="BW4126" s="76"/>
      <c r="BX4126" s="76"/>
    </row>
    <row r="4127" spans="1:76" ht="12.75" customHeight="1">
      <c r="A4127" s="2"/>
      <c r="B4127" s="2"/>
      <c r="C4127" s="2"/>
      <c r="D4127" s="75"/>
      <c r="F4127" s="76"/>
      <c r="G4127" s="76"/>
      <c r="I4127" s="76"/>
      <c r="J4127" s="76"/>
      <c r="L4127" s="76"/>
      <c r="M4127" s="76"/>
      <c r="O4127" s="76"/>
      <c r="P4127" s="76"/>
      <c r="R4127" s="76"/>
      <c r="S4127" s="76"/>
      <c r="U4127" s="76"/>
      <c r="V4127" s="76"/>
      <c r="X4127" s="76"/>
      <c r="Y4127" s="76"/>
      <c r="AA4127" s="76"/>
      <c r="AB4127" s="76"/>
      <c r="AD4127" s="76"/>
      <c r="AE4127" s="76"/>
      <c r="AG4127" s="76"/>
      <c r="AH4127" s="76"/>
      <c r="AJ4127" s="76"/>
      <c r="AK4127" s="76"/>
      <c r="AM4127" s="76"/>
      <c r="AN4127" s="76"/>
      <c r="AP4127" s="76"/>
      <c r="AQ4127" s="76"/>
      <c r="AS4127" s="76"/>
      <c r="AT4127" s="76"/>
      <c r="AV4127" s="76"/>
      <c r="AW4127" s="76"/>
      <c r="AY4127" s="76"/>
      <c r="AZ4127" s="76"/>
      <c r="BB4127" s="76"/>
      <c r="BC4127" s="76"/>
      <c r="BE4127" s="76"/>
      <c r="BF4127" s="76"/>
      <c r="BH4127" s="76"/>
      <c r="BI4127" s="76"/>
      <c r="BK4127" s="76"/>
      <c r="BL4127" s="76"/>
      <c r="BN4127" s="76"/>
      <c r="BO4127" s="76"/>
      <c r="BQ4127" s="76"/>
      <c r="BR4127" s="76"/>
      <c r="BT4127" s="76"/>
      <c r="BU4127" s="76"/>
      <c r="BW4127" s="76"/>
      <c r="BX4127" s="76"/>
    </row>
    <row r="4128" spans="1:76" ht="12.75" customHeight="1">
      <c r="A4128" s="2"/>
      <c r="B4128" s="2"/>
      <c r="C4128" s="2"/>
      <c r="D4128" s="75"/>
      <c r="F4128" s="76"/>
      <c r="G4128" s="76"/>
      <c r="I4128" s="76"/>
      <c r="J4128" s="76"/>
      <c r="L4128" s="76"/>
      <c r="M4128" s="76"/>
      <c r="O4128" s="76"/>
      <c r="P4128" s="76"/>
      <c r="R4128" s="76"/>
      <c r="S4128" s="76"/>
      <c r="U4128" s="76"/>
      <c r="V4128" s="76"/>
      <c r="X4128" s="76"/>
      <c r="Y4128" s="76"/>
      <c r="AA4128" s="76"/>
      <c r="AB4128" s="76"/>
      <c r="AD4128" s="76"/>
      <c r="AE4128" s="76"/>
      <c r="AG4128" s="76"/>
      <c r="AH4128" s="76"/>
      <c r="AJ4128" s="76"/>
      <c r="AK4128" s="76"/>
      <c r="AM4128" s="76"/>
      <c r="AN4128" s="76"/>
      <c r="AP4128" s="76"/>
      <c r="AQ4128" s="76"/>
      <c r="AS4128" s="76"/>
      <c r="AT4128" s="76"/>
      <c r="AV4128" s="76"/>
      <c r="AW4128" s="76"/>
      <c r="AY4128" s="76"/>
      <c r="AZ4128" s="76"/>
      <c r="BB4128" s="76"/>
      <c r="BC4128" s="76"/>
      <c r="BE4128" s="76"/>
      <c r="BF4128" s="76"/>
      <c r="BH4128" s="76"/>
      <c r="BI4128" s="76"/>
      <c r="BK4128" s="76"/>
      <c r="BL4128" s="76"/>
      <c r="BN4128" s="76"/>
      <c r="BO4128" s="76"/>
      <c r="BQ4128" s="76"/>
      <c r="BR4128" s="76"/>
      <c r="BT4128" s="76"/>
      <c r="BU4128" s="76"/>
      <c r="BW4128" s="76"/>
      <c r="BX4128" s="76"/>
    </row>
    <row r="4129" spans="1:76" ht="12.75" customHeight="1">
      <c r="A4129" s="2"/>
      <c r="B4129" s="2"/>
      <c r="C4129" s="2"/>
      <c r="D4129" s="75"/>
      <c r="F4129" s="76"/>
      <c r="G4129" s="76"/>
      <c r="I4129" s="76"/>
      <c r="J4129" s="76"/>
      <c r="L4129" s="76"/>
      <c r="M4129" s="76"/>
      <c r="O4129" s="76"/>
      <c r="P4129" s="76"/>
      <c r="R4129" s="76"/>
      <c r="S4129" s="76"/>
      <c r="U4129" s="76"/>
      <c r="V4129" s="76"/>
      <c r="X4129" s="76"/>
      <c r="Y4129" s="76"/>
      <c r="AA4129" s="76"/>
      <c r="AB4129" s="76"/>
      <c r="AD4129" s="76"/>
      <c r="AE4129" s="76"/>
      <c r="AG4129" s="76"/>
      <c r="AH4129" s="76"/>
      <c r="AJ4129" s="76"/>
      <c r="AK4129" s="76"/>
      <c r="AM4129" s="76"/>
      <c r="AN4129" s="76"/>
      <c r="AP4129" s="76"/>
      <c r="AQ4129" s="76"/>
      <c r="AS4129" s="76"/>
      <c r="AT4129" s="76"/>
      <c r="AV4129" s="76"/>
      <c r="AW4129" s="76"/>
      <c r="AY4129" s="76"/>
      <c r="AZ4129" s="76"/>
      <c r="BB4129" s="76"/>
      <c r="BC4129" s="76"/>
      <c r="BE4129" s="76"/>
      <c r="BF4129" s="76"/>
      <c r="BH4129" s="76"/>
      <c r="BI4129" s="76"/>
      <c r="BK4129" s="76"/>
      <c r="BL4129" s="76"/>
      <c r="BN4129" s="76"/>
      <c r="BO4129" s="76"/>
      <c r="BQ4129" s="76"/>
      <c r="BR4129" s="76"/>
      <c r="BT4129" s="76"/>
      <c r="BU4129" s="76"/>
      <c r="BW4129" s="76"/>
      <c r="BX4129" s="76"/>
    </row>
    <row r="4130" spans="1:76" ht="12.75" customHeight="1">
      <c r="A4130" s="2"/>
      <c r="B4130" s="2"/>
      <c r="C4130" s="2"/>
      <c r="D4130" s="75"/>
      <c r="F4130" s="76"/>
      <c r="G4130" s="76"/>
      <c r="I4130" s="76"/>
      <c r="J4130" s="76"/>
      <c r="L4130" s="76"/>
      <c r="M4130" s="76"/>
      <c r="O4130" s="76"/>
      <c r="P4130" s="76"/>
      <c r="R4130" s="76"/>
      <c r="S4130" s="76"/>
      <c r="U4130" s="76"/>
      <c r="V4130" s="76"/>
      <c r="X4130" s="76"/>
      <c r="Y4130" s="76"/>
      <c r="AA4130" s="76"/>
      <c r="AB4130" s="76"/>
      <c r="AD4130" s="76"/>
      <c r="AE4130" s="76"/>
      <c r="AG4130" s="76"/>
      <c r="AH4130" s="76"/>
      <c r="AJ4130" s="76"/>
      <c r="AK4130" s="76"/>
      <c r="AM4130" s="76"/>
      <c r="AN4130" s="76"/>
      <c r="AP4130" s="76"/>
      <c r="AQ4130" s="76"/>
      <c r="AS4130" s="76"/>
      <c r="AT4130" s="76"/>
      <c r="AV4130" s="76"/>
      <c r="AW4130" s="76"/>
      <c r="AY4130" s="76"/>
      <c r="AZ4130" s="76"/>
      <c r="BB4130" s="76"/>
      <c r="BC4130" s="76"/>
      <c r="BE4130" s="76"/>
      <c r="BF4130" s="76"/>
      <c r="BH4130" s="76"/>
      <c r="BI4130" s="76"/>
      <c r="BK4130" s="76"/>
      <c r="BL4130" s="76"/>
      <c r="BN4130" s="76"/>
      <c r="BO4130" s="76"/>
      <c r="BQ4130" s="76"/>
      <c r="BR4130" s="76"/>
      <c r="BT4130" s="76"/>
      <c r="BU4130" s="76"/>
      <c r="BW4130" s="76"/>
      <c r="BX4130" s="76"/>
    </row>
    <row r="4131" spans="1:76" ht="12.75" customHeight="1">
      <c r="A4131" s="2"/>
      <c r="B4131" s="2"/>
      <c r="C4131" s="2"/>
      <c r="D4131" s="75"/>
      <c r="F4131" s="76"/>
      <c r="G4131" s="76"/>
      <c r="I4131" s="76"/>
      <c r="J4131" s="76"/>
      <c r="L4131" s="76"/>
      <c r="M4131" s="76"/>
      <c r="O4131" s="76"/>
      <c r="P4131" s="76"/>
      <c r="R4131" s="76"/>
      <c r="S4131" s="76"/>
      <c r="U4131" s="76"/>
      <c r="V4131" s="76"/>
      <c r="X4131" s="76"/>
      <c r="Y4131" s="76"/>
      <c r="AA4131" s="76"/>
      <c r="AB4131" s="76"/>
      <c r="AD4131" s="76"/>
      <c r="AE4131" s="76"/>
      <c r="AG4131" s="76"/>
      <c r="AH4131" s="76"/>
      <c r="AJ4131" s="76"/>
      <c r="AK4131" s="76"/>
      <c r="AM4131" s="76"/>
      <c r="AN4131" s="76"/>
      <c r="AP4131" s="76"/>
      <c r="AQ4131" s="76"/>
      <c r="AS4131" s="76"/>
      <c r="AT4131" s="76"/>
      <c r="AV4131" s="76"/>
      <c r="AW4131" s="76"/>
      <c r="AY4131" s="76"/>
      <c r="AZ4131" s="76"/>
      <c r="BB4131" s="76"/>
      <c r="BC4131" s="76"/>
      <c r="BE4131" s="76"/>
      <c r="BF4131" s="76"/>
      <c r="BH4131" s="76"/>
      <c r="BI4131" s="76"/>
      <c r="BK4131" s="76"/>
      <c r="BL4131" s="76"/>
      <c r="BN4131" s="76"/>
      <c r="BO4131" s="76"/>
      <c r="BQ4131" s="76"/>
      <c r="BR4131" s="76"/>
      <c r="BT4131" s="76"/>
      <c r="BU4131" s="76"/>
      <c r="BW4131" s="76"/>
      <c r="BX4131" s="76"/>
    </row>
    <row r="4132" spans="1:76" ht="12.75" customHeight="1">
      <c r="A4132" s="2"/>
      <c r="B4132" s="2"/>
      <c r="C4132" s="2"/>
      <c r="D4132" s="75"/>
      <c r="F4132" s="76"/>
      <c r="G4132" s="76"/>
      <c r="I4132" s="76"/>
      <c r="J4132" s="76"/>
      <c r="L4132" s="76"/>
      <c r="M4132" s="76"/>
      <c r="O4132" s="76"/>
      <c r="P4132" s="76"/>
      <c r="R4132" s="76"/>
      <c r="S4132" s="76"/>
      <c r="U4132" s="76"/>
      <c r="V4132" s="76"/>
      <c r="X4132" s="76"/>
      <c r="Y4132" s="76"/>
      <c r="AA4132" s="76"/>
      <c r="AB4132" s="76"/>
      <c r="AD4132" s="76"/>
      <c r="AE4132" s="76"/>
      <c r="AG4132" s="76"/>
      <c r="AH4132" s="76"/>
      <c r="AJ4132" s="76"/>
      <c r="AK4132" s="76"/>
      <c r="AM4132" s="76"/>
      <c r="AN4132" s="76"/>
      <c r="AP4132" s="76"/>
      <c r="AQ4132" s="76"/>
      <c r="AS4132" s="76"/>
      <c r="AT4132" s="76"/>
      <c r="AV4132" s="76"/>
      <c r="AW4132" s="76"/>
      <c r="AY4132" s="76"/>
      <c r="AZ4132" s="76"/>
      <c r="BB4132" s="76"/>
      <c r="BC4132" s="76"/>
      <c r="BE4132" s="76"/>
      <c r="BF4132" s="76"/>
      <c r="BH4132" s="76"/>
      <c r="BI4132" s="76"/>
      <c r="BK4132" s="76"/>
      <c r="BL4132" s="76"/>
      <c r="BN4132" s="76"/>
      <c r="BO4132" s="76"/>
      <c r="BQ4132" s="76"/>
      <c r="BR4132" s="76"/>
      <c r="BT4132" s="76"/>
      <c r="BU4132" s="76"/>
      <c r="BW4132" s="76"/>
      <c r="BX4132" s="76"/>
    </row>
    <row r="4133" spans="1:76" ht="12.75" customHeight="1">
      <c r="A4133" s="2"/>
      <c r="B4133" s="2"/>
      <c r="C4133" s="2"/>
      <c r="D4133" s="75"/>
      <c r="F4133" s="76"/>
      <c r="G4133" s="76"/>
      <c r="I4133" s="76"/>
      <c r="J4133" s="76"/>
      <c r="L4133" s="76"/>
      <c r="M4133" s="76"/>
      <c r="O4133" s="76"/>
      <c r="P4133" s="76"/>
      <c r="R4133" s="76"/>
      <c r="S4133" s="76"/>
      <c r="U4133" s="76"/>
      <c r="V4133" s="76"/>
      <c r="X4133" s="76"/>
      <c r="Y4133" s="76"/>
      <c r="AA4133" s="76"/>
      <c r="AB4133" s="76"/>
      <c r="AD4133" s="76"/>
      <c r="AE4133" s="76"/>
      <c r="AG4133" s="76"/>
      <c r="AH4133" s="76"/>
      <c r="AJ4133" s="76"/>
      <c r="AK4133" s="76"/>
      <c r="AM4133" s="76"/>
      <c r="AN4133" s="76"/>
      <c r="AP4133" s="76"/>
      <c r="AQ4133" s="76"/>
      <c r="AS4133" s="76"/>
      <c r="AT4133" s="76"/>
      <c r="AV4133" s="76"/>
      <c r="AW4133" s="76"/>
      <c r="AY4133" s="76"/>
      <c r="AZ4133" s="76"/>
      <c r="BB4133" s="76"/>
      <c r="BC4133" s="76"/>
      <c r="BE4133" s="76"/>
      <c r="BF4133" s="76"/>
      <c r="BH4133" s="76"/>
      <c r="BI4133" s="76"/>
      <c r="BK4133" s="76"/>
      <c r="BL4133" s="76"/>
      <c r="BN4133" s="76"/>
      <c r="BO4133" s="76"/>
      <c r="BQ4133" s="76"/>
      <c r="BR4133" s="76"/>
      <c r="BT4133" s="76"/>
      <c r="BU4133" s="76"/>
      <c r="BW4133" s="76"/>
      <c r="BX4133" s="76"/>
    </row>
    <row r="4134" spans="1:76" ht="12.75" customHeight="1">
      <c r="A4134" s="2"/>
      <c r="B4134" s="2"/>
      <c r="C4134" s="2"/>
      <c r="D4134" s="75"/>
      <c r="F4134" s="76"/>
      <c r="G4134" s="76"/>
      <c r="I4134" s="76"/>
      <c r="J4134" s="76"/>
      <c r="L4134" s="76"/>
      <c r="M4134" s="76"/>
      <c r="O4134" s="76"/>
      <c r="P4134" s="76"/>
      <c r="R4134" s="76"/>
      <c r="S4134" s="76"/>
      <c r="U4134" s="76"/>
      <c r="V4134" s="76"/>
      <c r="X4134" s="76"/>
      <c r="Y4134" s="76"/>
      <c r="AA4134" s="76"/>
      <c r="AB4134" s="76"/>
      <c r="AD4134" s="76"/>
      <c r="AE4134" s="76"/>
      <c r="AG4134" s="76"/>
      <c r="AH4134" s="76"/>
      <c r="AJ4134" s="76"/>
      <c r="AK4134" s="76"/>
      <c r="AM4134" s="76"/>
      <c r="AN4134" s="76"/>
      <c r="AP4134" s="76"/>
      <c r="AQ4134" s="76"/>
      <c r="AS4134" s="76"/>
      <c r="AT4134" s="76"/>
      <c r="AV4134" s="76"/>
      <c r="AW4134" s="76"/>
      <c r="AY4134" s="76"/>
      <c r="AZ4134" s="76"/>
      <c r="BB4134" s="76"/>
      <c r="BC4134" s="76"/>
      <c r="BE4134" s="76"/>
      <c r="BF4134" s="76"/>
      <c r="BH4134" s="76"/>
      <c r="BI4134" s="76"/>
      <c r="BK4134" s="76"/>
      <c r="BL4134" s="76"/>
      <c r="BN4134" s="76"/>
      <c r="BO4134" s="76"/>
      <c r="BQ4134" s="76"/>
      <c r="BR4134" s="76"/>
      <c r="BT4134" s="76"/>
      <c r="BU4134" s="76"/>
      <c r="BW4134" s="76"/>
      <c r="BX4134" s="76"/>
    </row>
    <row r="4135" spans="1:76" ht="12.75" customHeight="1">
      <c r="A4135" s="2"/>
      <c r="B4135" s="2"/>
      <c r="C4135" s="2"/>
      <c r="D4135" s="75"/>
      <c r="F4135" s="76"/>
      <c r="G4135" s="76"/>
      <c r="I4135" s="76"/>
      <c r="J4135" s="76"/>
      <c r="L4135" s="76"/>
      <c r="M4135" s="76"/>
      <c r="O4135" s="76"/>
      <c r="P4135" s="76"/>
      <c r="R4135" s="76"/>
      <c r="S4135" s="76"/>
      <c r="U4135" s="76"/>
      <c r="V4135" s="76"/>
      <c r="X4135" s="76"/>
      <c r="Y4135" s="76"/>
      <c r="AA4135" s="76"/>
      <c r="AB4135" s="76"/>
      <c r="AD4135" s="76"/>
      <c r="AE4135" s="76"/>
      <c r="AG4135" s="76"/>
      <c r="AH4135" s="76"/>
      <c r="AJ4135" s="76"/>
      <c r="AK4135" s="76"/>
      <c r="AM4135" s="76"/>
      <c r="AN4135" s="76"/>
      <c r="AP4135" s="76"/>
      <c r="AQ4135" s="76"/>
      <c r="AS4135" s="76"/>
      <c r="AT4135" s="76"/>
      <c r="AV4135" s="76"/>
      <c r="AW4135" s="76"/>
      <c r="AY4135" s="76"/>
      <c r="AZ4135" s="76"/>
      <c r="BB4135" s="76"/>
      <c r="BC4135" s="76"/>
      <c r="BE4135" s="76"/>
      <c r="BF4135" s="76"/>
      <c r="BH4135" s="76"/>
      <c r="BI4135" s="76"/>
      <c r="BK4135" s="76"/>
      <c r="BL4135" s="76"/>
      <c r="BN4135" s="76"/>
      <c r="BO4135" s="76"/>
      <c r="BQ4135" s="76"/>
      <c r="BR4135" s="76"/>
      <c r="BT4135" s="76"/>
      <c r="BU4135" s="76"/>
      <c r="BW4135" s="76"/>
      <c r="BX4135" s="76"/>
    </row>
    <row r="4136" spans="1:76" ht="12.75" customHeight="1">
      <c r="A4136" s="2"/>
      <c r="B4136" s="2"/>
      <c r="C4136" s="2"/>
      <c r="D4136" s="75"/>
      <c r="F4136" s="76"/>
      <c r="G4136" s="76"/>
      <c r="I4136" s="76"/>
      <c r="J4136" s="76"/>
      <c r="L4136" s="76"/>
      <c r="M4136" s="76"/>
      <c r="O4136" s="76"/>
      <c r="P4136" s="76"/>
      <c r="R4136" s="76"/>
      <c r="S4136" s="76"/>
      <c r="U4136" s="76"/>
      <c r="V4136" s="76"/>
      <c r="X4136" s="76"/>
      <c r="Y4136" s="76"/>
      <c r="AA4136" s="76"/>
      <c r="AB4136" s="76"/>
      <c r="AD4136" s="76"/>
      <c r="AE4136" s="76"/>
      <c r="AG4136" s="76"/>
      <c r="AH4136" s="76"/>
      <c r="AJ4136" s="76"/>
      <c r="AK4136" s="76"/>
      <c r="AM4136" s="76"/>
      <c r="AN4136" s="76"/>
      <c r="AP4136" s="76"/>
      <c r="AQ4136" s="76"/>
      <c r="AS4136" s="76"/>
      <c r="AT4136" s="76"/>
      <c r="AV4136" s="76"/>
      <c r="AW4136" s="76"/>
      <c r="AY4136" s="76"/>
      <c r="AZ4136" s="76"/>
      <c r="BB4136" s="76"/>
      <c r="BC4136" s="76"/>
      <c r="BE4136" s="76"/>
      <c r="BF4136" s="76"/>
      <c r="BH4136" s="76"/>
      <c r="BI4136" s="76"/>
      <c r="BK4136" s="76"/>
      <c r="BL4136" s="76"/>
      <c r="BN4136" s="76"/>
      <c r="BO4136" s="76"/>
      <c r="BQ4136" s="76"/>
      <c r="BR4136" s="76"/>
      <c r="BT4136" s="76"/>
      <c r="BU4136" s="76"/>
      <c r="BW4136" s="76"/>
      <c r="BX4136" s="76"/>
    </row>
    <row r="4137" spans="1:76" ht="12.75" customHeight="1">
      <c r="A4137" s="2"/>
      <c r="B4137" s="2"/>
      <c r="C4137" s="2"/>
      <c r="D4137" s="75"/>
      <c r="F4137" s="76"/>
      <c r="G4137" s="76"/>
      <c r="I4137" s="76"/>
      <c r="J4137" s="76"/>
      <c r="L4137" s="76"/>
      <c r="M4137" s="76"/>
      <c r="O4137" s="76"/>
      <c r="P4137" s="76"/>
      <c r="R4137" s="76"/>
      <c r="S4137" s="76"/>
      <c r="U4137" s="76"/>
      <c r="V4137" s="76"/>
      <c r="X4137" s="76"/>
      <c r="Y4137" s="76"/>
      <c r="AA4137" s="76"/>
      <c r="AB4137" s="76"/>
      <c r="AD4137" s="76"/>
      <c r="AE4137" s="76"/>
      <c r="AG4137" s="76"/>
      <c r="AH4137" s="76"/>
      <c r="AJ4137" s="76"/>
      <c r="AK4137" s="76"/>
      <c r="AM4137" s="76"/>
      <c r="AN4137" s="76"/>
      <c r="AP4137" s="76"/>
      <c r="AQ4137" s="76"/>
      <c r="AS4137" s="76"/>
      <c r="AT4137" s="76"/>
      <c r="AV4137" s="76"/>
      <c r="AW4137" s="76"/>
      <c r="AY4137" s="76"/>
      <c r="AZ4137" s="76"/>
      <c r="BB4137" s="76"/>
      <c r="BC4137" s="76"/>
      <c r="BE4137" s="76"/>
      <c r="BF4137" s="76"/>
      <c r="BH4137" s="76"/>
      <c r="BI4137" s="76"/>
      <c r="BK4137" s="76"/>
      <c r="BL4137" s="76"/>
      <c r="BN4137" s="76"/>
      <c r="BO4137" s="76"/>
      <c r="BQ4137" s="76"/>
      <c r="BR4137" s="76"/>
      <c r="BT4137" s="76"/>
      <c r="BU4137" s="76"/>
      <c r="BW4137" s="76"/>
      <c r="BX4137" s="76"/>
    </row>
    <row r="4138" spans="1:76" ht="12.75" customHeight="1">
      <c r="A4138" s="2"/>
      <c r="B4138" s="2"/>
      <c r="C4138" s="2"/>
      <c r="D4138" s="75"/>
      <c r="F4138" s="76"/>
      <c r="G4138" s="76"/>
      <c r="I4138" s="76"/>
      <c r="J4138" s="76"/>
      <c r="L4138" s="76"/>
      <c r="M4138" s="76"/>
      <c r="O4138" s="76"/>
      <c r="P4138" s="76"/>
      <c r="R4138" s="76"/>
      <c r="S4138" s="76"/>
      <c r="U4138" s="76"/>
      <c r="V4138" s="76"/>
      <c r="X4138" s="76"/>
      <c r="Y4138" s="76"/>
      <c r="AA4138" s="76"/>
      <c r="AB4138" s="76"/>
      <c r="AD4138" s="76"/>
      <c r="AE4138" s="76"/>
      <c r="AG4138" s="76"/>
      <c r="AH4138" s="76"/>
      <c r="AJ4138" s="76"/>
      <c r="AK4138" s="76"/>
      <c r="AM4138" s="76"/>
      <c r="AN4138" s="76"/>
      <c r="AP4138" s="76"/>
      <c r="AQ4138" s="76"/>
      <c r="AS4138" s="76"/>
      <c r="AT4138" s="76"/>
      <c r="AV4138" s="76"/>
      <c r="AW4138" s="76"/>
      <c r="AY4138" s="76"/>
      <c r="AZ4138" s="76"/>
      <c r="BB4138" s="76"/>
      <c r="BC4138" s="76"/>
      <c r="BE4138" s="76"/>
      <c r="BF4138" s="76"/>
      <c r="BH4138" s="76"/>
      <c r="BI4138" s="76"/>
      <c r="BK4138" s="76"/>
      <c r="BL4138" s="76"/>
      <c r="BN4138" s="76"/>
      <c r="BO4138" s="76"/>
      <c r="BQ4138" s="76"/>
      <c r="BR4138" s="76"/>
      <c r="BT4138" s="76"/>
      <c r="BU4138" s="76"/>
      <c r="BW4138" s="76"/>
      <c r="BX4138" s="76"/>
    </row>
    <row r="4139" spans="1:76" ht="12.75" customHeight="1">
      <c r="A4139" s="2"/>
      <c r="B4139" s="2"/>
      <c r="C4139" s="2"/>
      <c r="D4139" s="75"/>
      <c r="F4139" s="76"/>
      <c r="G4139" s="76"/>
      <c r="I4139" s="76"/>
      <c r="J4139" s="76"/>
      <c r="L4139" s="76"/>
      <c r="M4139" s="76"/>
      <c r="O4139" s="76"/>
      <c r="P4139" s="76"/>
      <c r="R4139" s="76"/>
      <c r="S4139" s="76"/>
      <c r="U4139" s="76"/>
      <c r="V4139" s="76"/>
      <c r="X4139" s="76"/>
      <c r="Y4139" s="76"/>
      <c r="AA4139" s="76"/>
      <c r="AB4139" s="76"/>
      <c r="AD4139" s="76"/>
      <c r="AE4139" s="76"/>
      <c r="AG4139" s="76"/>
      <c r="AH4139" s="76"/>
      <c r="AJ4139" s="76"/>
      <c r="AK4139" s="76"/>
      <c r="AM4139" s="76"/>
      <c r="AN4139" s="76"/>
      <c r="AP4139" s="76"/>
      <c r="AQ4139" s="76"/>
      <c r="AS4139" s="76"/>
      <c r="AT4139" s="76"/>
      <c r="AV4139" s="76"/>
      <c r="AW4139" s="76"/>
      <c r="AY4139" s="76"/>
      <c r="AZ4139" s="76"/>
      <c r="BB4139" s="76"/>
      <c r="BC4139" s="76"/>
      <c r="BE4139" s="76"/>
      <c r="BF4139" s="76"/>
      <c r="BH4139" s="76"/>
      <c r="BI4139" s="76"/>
      <c r="BK4139" s="76"/>
      <c r="BL4139" s="76"/>
      <c r="BN4139" s="76"/>
      <c r="BO4139" s="76"/>
      <c r="BQ4139" s="76"/>
      <c r="BR4139" s="76"/>
      <c r="BT4139" s="76"/>
      <c r="BU4139" s="76"/>
      <c r="BW4139" s="76"/>
      <c r="BX4139" s="76"/>
    </row>
    <row r="4140" spans="1:76" ht="12.75" customHeight="1">
      <c r="A4140" s="2"/>
      <c r="B4140" s="2"/>
      <c r="C4140" s="2"/>
      <c r="D4140" s="75"/>
      <c r="F4140" s="76"/>
      <c r="G4140" s="76"/>
      <c r="I4140" s="76"/>
      <c r="J4140" s="76"/>
      <c r="L4140" s="76"/>
      <c r="M4140" s="76"/>
      <c r="O4140" s="76"/>
      <c r="P4140" s="76"/>
      <c r="R4140" s="76"/>
      <c r="S4140" s="76"/>
      <c r="U4140" s="76"/>
      <c r="V4140" s="76"/>
      <c r="X4140" s="76"/>
      <c r="Y4140" s="76"/>
      <c r="AA4140" s="76"/>
      <c r="AB4140" s="76"/>
      <c r="AD4140" s="76"/>
      <c r="AE4140" s="76"/>
      <c r="AG4140" s="76"/>
      <c r="AH4140" s="76"/>
      <c r="AJ4140" s="76"/>
      <c r="AK4140" s="76"/>
      <c r="AM4140" s="76"/>
      <c r="AN4140" s="76"/>
      <c r="AP4140" s="76"/>
      <c r="AQ4140" s="76"/>
      <c r="AS4140" s="76"/>
      <c r="AT4140" s="76"/>
      <c r="AV4140" s="76"/>
      <c r="AW4140" s="76"/>
      <c r="AY4140" s="76"/>
      <c r="AZ4140" s="76"/>
      <c r="BB4140" s="76"/>
      <c r="BC4140" s="76"/>
      <c r="BE4140" s="76"/>
      <c r="BF4140" s="76"/>
      <c r="BH4140" s="76"/>
      <c r="BI4140" s="76"/>
      <c r="BK4140" s="76"/>
      <c r="BL4140" s="76"/>
      <c r="BN4140" s="76"/>
      <c r="BO4140" s="76"/>
      <c r="BQ4140" s="76"/>
      <c r="BR4140" s="76"/>
      <c r="BT4140" s="76"/>
      <c r="BU4140" s="76"/>
      <c r="BW4140" s="76"/>
      <c r="BX4140" s="76"/>
    </row>
    <row r="4141" spans="1:76" ht="12.75" customHeight="1">
      <c r="A4141" s="2"/>
      <c r="B4141" s="2"/>
      <c r="C4141" s="2"/>
      <c r="D4141" s="75"/>
      <c r="F4141" s="76"/>
      <c r="G4141" s="76"/>
      <c r="I4141" s="76"/>
      <c r="J4141" s="76"/>
      <c r="L4141" s="76"/>
      <c r="M4141" s="76"/>
      <c r="O4141" s="76"/>
      <c r="P4141" s="76"/>
      <c r="R4141" s="76"/>
      <c r="S4141" s="76"/>
      <c r="U4141" s="76"/>
      <c r="V4141" s="76"/>
      <c r="X4141" s="76"/>
      <c r="Y4141" s="76"/>
      <c r="AA4141" s="76"/>
      <c r="AB4141" s="76"/>
      <c r="AD4141" s="76"/>
      <c r="AE4141" s="76"/>
      <c r="AG4141" s="76"/>
      <c r="AH4141" s="76"/>
      <c r="AJ4141" s="76"/>
      <c r="AK4141" s="76"/>
      <c r="AM4141" s="76"/>
      <c r="AN4141" s="76"/>
      <c r="AP4141" s="76"/>
      <c r="AQ4141" s="76"/>
      <c r="AS4141" s="76"/>
      <c r="AT4141" s="76"/>
      <c r="AV4141" s="76"/>
      <c r="AW4141" s="76"/>
      <c r="AY4141" s="76"/>
      <c r="AZ4141" s="76"/>
      <c r="BB4141" s="76"/>
      <c r="BC4141" s="76"/>
      <c r="BE4141" s="76"/>
      <c r="BF4141" s="76"/>
      <c r="BH4141" s="76"/>
      <c r="BI4141" s="76"/>
      <c r="BK4141" s="76"/>
      <c r="BL4141" s="76"/>
      <c r="BN4141" s="76"/>
      <c r="BO4141" s="76"/>
      <c r="BQ4141" s="76"/>
      <c r="BR4141" s="76"/>
      <c r="BT4141" s="76"/>
      <c r="BU4141" s="76"/>
      <c r="BW4141" s="76"/>
      <c r="BX4141" s="76"/>
    </row>
    <row r="4142" spans="1:76" ht="12.75" customHeight="1">
      <c r="A4142" s="2"/>
      <c r="B4142" s="2"/>
      <c r="C4142" s="2"/>
      <c r="D4142" s="75"/>
      <c r="F4142" s="76"/>
      <c r="G4142" s="76"/>
      <c r="I4142" s="76"/>
      <c r="J4142" s="76"/>
      <c r="L4142" s="76"/>
      <c r="M4142" s="76"/>
      <c r="O4142" s="76"/>
      <c r="P4142" s="76"/>
      <c r="R4142" s="76"/>
      <c r="S4142" s="76"/>
      <c r="U4142" s="76"/>
      <c r="V4142" s="76"/>
      <c r="X4142" s="76"/>
      <c r="Y4142" s="76"/>
      <c r="AA4142" s="76"/>
      <c r="AB4142" s="76"/>
      <c r="AD4142" s="76"/>
      <c r="AE4142" s="76"/>
      <c r="AG4142" s="76"/>
      <c r="AH4142" s="76"/>
      <c r="AJ4142" s="76"/>
      <c r="AK4142" s="76"/>
      <c r="AM4142" s="76"/>
      <c r="AN4142" s="76"/>
      <c r="AP4142" s="76"/>
      <c r="AQ4142" s="76"/>
      <c r="AS4142" s="76"/>
      <c r="AT4142" s="76"/>
      <c r="AV4142" s="76"/>
      <c r="AW4142" s="76"/>
      <c r="AY4142" s="76"/>
      <c r="AZ4142" s="76"/>
      <c r="BB4142" s="76"/>
      <c r="BC4142" s="76"/>
      <c r="BE4142" s="76"/>
      <c r="BF4142" s="76"/>
      <c r="BH4142" s="76"/>
      <c r="BI4142" s="76"/>
      <c r="BK4142" s="76"/>
      <c r="BL4142" s="76"/>
      <c r="BN4142" s="76"/>
      <c r="BO4142" s="76"/>
      <c r="BQ4142" s="76"/>
      <c r="BR4142" s="76"/>
      <c r="BT4142" s="76"/>
      <c r="BU4142" s="76"/>
      <c r="BW4142" s="76"/>
      <c r="BX4142" s="76"/>
    </row>
    <row r="4143" spans="1:76" ht="12.75" customHeight="1">
      <c r="A4143" s="2"/>
      <c r="B4143" s="2"/>
      <c r="C4143" s="2"/>
      <c r="D4143" s="75"/>
      <c r="F4143" s="76"/>
      <c r="G4143" s="76"/>
      <c r="I4143" s="76"/>
      <c r="J4143" s="76"/>
      <c r="L4143" s="76"/>
      <c r="M4143" s="76"/>
      <c r="O4143" s="76"/>
      <c r="P4143" s="76"/>
      <c r="R4143" s="76"/>
      <c r="S4143" s="76"/>
      <c r="U4143" s="76"/>
      <c r="V4143" s="76"/>
      <c r="X4143" s="76"/>
      <c r="Y4143" s="76"/>
      <c r="AA4143" s="76"/>
      <c r="AB4143" s="76"/>
      <c r="AD4143" s="76"/>
      <c r="AE4143" s="76"/>
      <c r="AG4143" s="76"/>
      <c r="AH4143" s="76"/>
      <c r="AJ4143" s="76"/>
      <c r="AK4143" s="76"/>
      <c r="AM4143" s="76"/>
      <c r="AN4143" s="76"/>
      <c r="AP4143" s="76"/>
      <c r="AQ4143" s="76"/>
      <c r="AS4143" s="76"/>
      <c r="AT4143" s="76"/>
      <c r="AV4143" s="76"/>
      <c r="AW4143" s="76"/>
      <c r="AY4143" s="76"/>
      <c r="AZ4143" s="76"/>
      <c r="BB4143" s="76"/>
      <c r="BC4143" s="76"/>
      <c r="BE4143" s="76"/>
      <c r="BF4143" s="76"/>
      <c r="BH4143" s="76"/>
      <c r="BI4143" s="76"/>
      <c r="BK4143" s="76"/>
      <c r="BL4143" s="76"/>
      <c r="BN4143" s="76"/>
      <c r="BO4143" s="76"/>
      <c r="BQ4143" s="76"/>
      <c r="BR4143" s="76"/>
      <c r="BT4143" s="76"/>
      <c r="BU4143" s="76"/>
      <c r="BW4143" s="76"/>
      <c r="BX4143" s="76"/>
    </row>
    <row r="4144" spans="1:76" ht="12.75" customHeight="1">
      <c r="A4144" s="2"/>
      <c r="B4144" s="2"/>
      <c r="C4144" s="2"/>
      <c r="D4144" s="75"/>
      <c r="F4144" s="76"/>
      <c r="G4144" s="76"/>
      <c r="I4144" s="76"/>
      <c r="J4144" s="76"/>
      <c r="L4144" s="76"/>
      <c r="M4144" s="76"/>
      <c r="O4144" s="76"/>
      <c r="P4144" s="76"/>
      <c r="R4144" s="76"/>
      <c r="S4144" s="76"/>
      <c r="U4144" s="76"/>
      <c r="V4144" s="76"/>
      <c r="X4144" s="76"/>
      <c r="Y4144" s="76"/>
      <c r="AA4144" s="76"/>
      <c r="AB4144" s="76"/>
      <c r="AD4144" s="76"/>
      <c r="AE4144" s="76"/>
      <c r="AG4144" s="76"/>
      <c r="AH4144" s="76"/>
      <c r="AJ4144" s="76"/>
      <c r="AK4144" s="76"/>
      <c r="AM4144" s="76"/>
      <c r="AN4144" s="76"/>
      <c r="AP4144" s="76"/>
      <c r="AQ4144" s="76"/>
      <c r="AS4144" s="76"/>
      <c r="AT4144" s="76"/>
      <c r="AV4144" s="76"/>
      <c r="AW4144" s="76"/>
      <c r="AY4144" s="76"/>
      <c r="AZ4144" s="76"/>
      <c r="BB4144" s="76"/>
      <c r="BC4144" s="76"/>
      <c r="BE4144" s="76"/>
      <c r="BF4144" s="76"/>
      <c r="BH4144" s="76"/>
      <c r="BI4144" s="76"/>
      <c r="BK4144" s="76"/>
      <c r="BL4144" s="76"/>
      <c r="BN4144" s="76"/>
      <c r="BO4144" s="76"/>
      <c r="BQ4144" s="76"/>
      <c r="BR4144" s="76"/>
      <c r="BT4144" s="76"/>
      <c r="BU4144" s="76"/>
      <c r="BW4144" s="76"/>
      <c r="BX4144" s="76"/>
    </row>
    <row r="4145" spans="1:76" ht="12.75" customHeight="1">
      <c r="A4145" s="2"/>
      <c r="B4145" s="2"/>
      <c r="C4145" s="2"/>
      <c r="D4145" s="75"/>
      <c r="F4145" s="76"/>
      <c r="G4145" s="76"/>
      <c r="I4145" s="76"/>
      <c r="J4145" s="76"/>
      <c r="L4145" s="76"/>
      <c r="M4145" s="76"/>
      <c r="O4145" s="76"/>
      <c r="P4145" s="76"/>
      <c r="R4145" s="76"/>
      <c r="S4145" s="76"/>
      <c r="U4145" s="76"/>
      <c r="V4145" s="76"/>
      <c r="X4145" s="76"/>
      <c r="Y4145" s="76"/>
      <c r="AA4145" s="76"/>
      <c r="AB4145" s="76"/>
      <c r="AD4145" s="76"/>
      <c r="AE4145" s="76"/>
      <c r="AG4145" s="76"/>
      <c r="AH4145" s="76"/>
      <c r="AJ4145" s="76"/>
      <c r="AK4145" s="76"/>
      <c r="AM4145" s="76"/>
      <c r="AN4145" s="76"/>
      <c r="AP4145" s="76"/>
      <c r="AQ4145" s="76"/>
      <c r="AS4145" s="76"/>
      <c r="AT4145" s="76"/>
      <c r="AV4145" s="76"/>
      <c r="AW4145" s="76"/>
      <c r="AY4145" s="76"/>
      <c r="AZ4145" s="76"/>
      <c r="BB4145" s="76"/>
      <c r="BC4145" s="76"/>
      <c r="BE4145" s="76"/>
      <c r="BF4145" s="76"/>
      <c r="BH4145" s="76"/>
      <c r="BI4145" s="76"/>
      <c r="BK4145" s="76"/>
      <c r="BL4145" s="76"/>
      <c r="BN4145" s="76"/>
      <c r="BO4145" s="76"/>
      <c r="BQ4145" s="76"/>
      <c r="BR4145" s="76"/>
      <c r="BT4145" s="76"/>
      <c r="BU4145" s="76"/>
      <c r="BW4145" s="76"/>
      <c r="BX4145" s="76"/>
    </row>
    <row r="4146" spans="1:76" ht="12.75" customHeight="1">
      <c r="A4146" s="2"/>
      <c r="B4146" s="2"/>
      <c r="C4146" s="2"/>
      <c r="D4146" s="75"/>
      <c r="F4146" s="76"/>
      <c r="G4146" s="76"/>
      <c r="I4146" s="76"/>
      <c r="J4146" s="76"/>
      <c r="L4146" s="76"/>
      <c r="M4146" s="76"/>
      <c r="O4146" s="76"/>
      <c r="P4146" s="76"/>
      <c r="R4146" s="76"/>
      <c r="S4146" s="76"/>
      <c r="U4146" s="76"/>
      <c r="V4146" s="76"/>
      <c r="X4146" s="76"/>
      <c r="Y4146" s="76"/>
      <c r="AA4146" s="76"/>
      <c r="AB4146" s="76"/>
      <c r="AD4146" s="76"/>
      <c r="AE4146" s="76"/>
      <c r="AG4146" s="76"/>
      <c r="AH4146" s="76"/>
      <c r="AJ4146" s="76"/>
      <c r="AK4146" s="76"/>
      <c r="AM4146" s="76"/>
      <c r="AN4146" s="76"/>
      <c r="AP4146" s="76"/>
      <c r="AQ4146" s="76"/>
      <c r="AS4146" s="76"/>
      <c r="AT4146" s="76"/>
      <c r="AV4146" s="76"/>
      <c r="AW4146" s="76"/>
      <c r="AY4146" s="76"/>
      <c r="AZ4146" s="76"/>
      <c r="BB4146" s="76"/>
      <c r="BC4146" s="76"/>
      <c r="BE4146" s="76"/>
      <c r="BF4146" s="76"/>
      <c r="BH4146" s="76"/>
      <c r="BI4146" s="76"/>
      <c r="BK4146" s="76"/>
      <c r="BL4146" s="76"/>
      <c r="BN4146" s="76"/>
      <c r="BO4146" s="76"/>
      <c r="BQ4146" s="76"/>
      <c r="BR4146" s="76"/>
      <c r="BT4146" s="76"/>
      <c r="BU4146" s="76"/>
      <c r="BW4146" s="76"/>
      <c r="BX4146" s="76"/>
    </row>
    <row r="4147" spans="1:76" ht="12.75" customHeight="1">
      <c r="A4147" s="2"/>
      <c r="B4147" s="2"/>
      <c r="C4147" s="2"/>
      <c r="D4147" s="75"/>
      <c r="F4147" s="76"/>
      <c r="G4147" s="76"/>
      <c r="I4147" s="76"/>
      <c r="J4147" s="76"/>
      <c r="L4147" s="76"/>
      <c r="M4147" s="76"/>
      <c r="O4147" s="76"/>
      <c r="P4147" s="76"/>
      <c r="R4147" s="76"/>
      <c r="S4147" s="76"/>
      <c r="U4147" s="76"/>
      <c r="V4147" s="76"/>
      <c r="X4147" s="76"/>
      <c r="Y4147" s="76"/>
      <c r="AA4147" s="76"/>
      <c r="AB4147" s="76"/>
      <c r="AD4147" s="76"/>
      <c r="AE4147" s="76"/>
      <c r="AG4147" s="76"/>
      <c r="AH4147" s="76"/>
      <c r="AJ4147" s="76"/>
      <c r="AK4147" s="76"/>
      <c r="AM4147" s="76"/>
      <c r="AN4147" s="76"/>
      <c r="AP4147" s="76"/>
      <c r="AQ4147" s="76"/>
      <c r="AS4147" s="76"/>
      <c r="AT4147" s="76"/>
      <c r="AV4147" s="76"/>
      <c r="AW4147" s="76"/>
      <c r="AY4147" s="76"/>
      <c r="AZ4147" s="76"/>
      <c r="BB4147" s="76"/>
      <c r="BC4147" s="76"/>
      <c r="BE4147" s="76"/>
      <c r="BF4147" s="76"/>
      <c r="BH4147" s="76"/>
      <c r="BI4147" s="76"/>
      <c r="BK4147" s="76"/>
      <c r="BL4147" s="76"/>
      <c r="BN4147" s="76"/>
      <c r="BO4147" s="76"/>
      <c r="BQ4147" s="76"/>
      <c r="BR4147" s="76"/>
      <c r="BT4147" s="76"/>
      <c r="BU4147" s="76"/>
      <c r="BW4147" s="76"/>
      <c r="BX4147" s="76"/>
    </row>
    <row r="4148" spans="1:76" ht="12.75" customHeight="1">
      <c r="A4148" s="2"/>
      <c r="B4148" s="2"/>
      <c r="C4148" s="2"/>
      <c r="D4148" s="75"/>
      <c r="F4148" s="76"/>
      <c r="G4148" s="76"/>
      <c r="I4148" s="76"/>
      <c r="J4148" s="76"/>
      <c r="L4148" s="76"/>
      <c r="M4148" s="76"/>
      <c r="O4148" s="76"/>
      <c r="P4148" s="76"/>
      <c r="R4148" s="76"/>
      <c r="S4148" s="76"/>
      <c r="U4148" s="76"/>
      <c r="V4148" s="76"/>
      <c r="X4148" s="76"/>
      <c r="Y4148" s="76"/>
      <c r="AA4148" s="76"/>
      <c r="AB4148" s="76"/>
      <c r="AD4148" s="76"/>
      <c r="AE4148" s="76"/>
      <c r="AG4148" s="76"/>
      <c r="AH4148" s="76"/>
      <c r="AJ4148" s="76"/>
      <c r="AK4148" s="76"/>
      <c r="AM4148" s="76"/>
      <c r="AN4148" s="76"/>
      <c r="AP4148" s="76"/>
      <c r="AQ4148" s="76"/>
      <c r="AS4148" s="76"/>
      <c r="AT4148" s="76"/>
      <c r="AV4148" s="76"/>
      <c r="AW4148" s="76"/>
      <c r="AY4148" s="76"/>
      <c r="AZ4148" s="76"/>
      <c r="BB4148" s="76"/>
      <c r="BC4148" s="76"/>
      <c r="BE4148" s="76"/>
      <c r="BF4148" s="76"/>
      <c r="BH4148" s="76"/>
      <c r="BI4148" s="76"/>
      <c r="BK4148" s="76"/>
      <c r="BL4148" s="76"/>
      <c r="BN4148" s="76"/>
      <c r="BO4148" s="76"/>
      <c r="BQ4148" s="76"/>
      <c r="BR4148" s="76"/>
      <c r="BT4148" s="76"/>
      <c r="BU4148" s="76"/>
      <c r="BW4148" s="76"/>
      <c r="BX4148" s="76"/>
    </row>
    <row r="4149" spans="1:76" ht="12.75" customHeight="1">
      <c r="A4149" s="2"/>
      <c r="B4149" s="2"/>
      <c r="C4149" s="2"/>
      <c r="D4149" s="75"/>
      <c r="F4149" s="76"/>
      <c r="G4149" s="76"/>
      <c r="I4149" s="76"/>
      <c r="J4149" s="76"/>
      <c r="L4149" s="76"/>
      <c r="M4149" s="76"/>
      <c r="O4149" s="76"/>
      <c r="P4149" s="76"/>
      <c r="R4149" s="76"/>
      <c r="S4149" s="76"/>
      <c r="U4149" s="76"/>
      <c r="V4149" s="76"/>
      <c r="X4149" s="76"/>
      <c r="Y4149" s="76"/>
      <c r="AA4149" s="76"/>
      <c r="AB4149" s="76"/>
      <c r="AD4149" s="76"/>
      <c r="AE4149" s="76"/>
      <c r="AG4149" s="76"/>
      <c r="AH4149" s="76"/>
      <c r="AJ4149" s="76"/>
      <c r="AK4149" s="76"/>
      <c r="AM4149" s="76"/>
      <c r="AN4149" s="76"/>
      <c r="AP4149" s="76"/>
      <c r="AQ4149" s="76"/>
      <c r="AS4149" s="76"/>
      <c r="AT4149" s="76"/>
      <c r="AV4149" s="76"/>
      <c r="AW4149" s="76"/>
      <c r="AY4149" s="76"/>
      <c r="AZ4149" s="76"/>
      <c r="BB4149" s="76"/>
      <c r="BC4149" s="76"/>
      <c r="BE4149" s="76"/>
      <c r="BF4149" s="76"/>
      <c r="BH4149" s="76"/>
      <c r="BI4149" s="76"/>
      <c r="BK4149" s="76"/>
      <c r="BL4149" s="76"/>
      <c r="BN4149" s="76"/>
      <c r="BO4149" s="76"/>
      <c r="BQ4149" s="76"/>
      <c r="BR4149" s="76"/>
      <c r="BT4149" s="76"/>
      <c r="BU4149" s="76"/>
      <c r="BW4149" s="76"/>
      <c r="BX4149" s="76"/>
    </row>
    <row r="4150" spans="1:76" ht="12.75" customHeight="1">
      <c r="A4150" s="2"/>
      <c r="B4150" s="2"/>
      <c r="C4150" s="2"/>
      <c r="D4150" s="75"/>
      <c r="F4150" s="76"/>
      <c r="G4150" s="76"/>
      <c r="I4150" s="76"/>
      <c r="J4150" s="76"/>
      <c r="L4150" s="76"/>
      <c r="M4150" s="76"/>
      <c r="O4150" s="76"/>
      <c r="P4150" s="76"/>
      <c r="R4150" s="76"/>
      <c r="S4150" s="76"/>
      <c r="U4150" s="76"/>
      <c r="V4150" s="76"/>
      <c r="X4150" s="76"/>
      <c r="Y4150" s="76"/>
      <c r="AA4150" s="76"/>
      <c r="AB4150" s="76"/>
      <c r="AD4150" s="76"/>
      <c r="AE4150" s="76"/>
      <c r="AG4150" s="76"/>
      <c r="AH4150" s="76"/>
      <c r="AJ4150" s="76"/>
      <c r="AK4150" s="76"/>
      <c r="AM4150" s="76"/>
      <c r="AN4150" s="76"/>
      <c r="AP4150" s="76"/>
      <c r="AQ4150" s="76"/>
      <c r="AS4150" s="76"/>
      <c r="AT4150" s="76"/>
      <c r="AV4150" s="76"/>
      <c r="AW4150" s="76"/>
      <c r="AY4150" s="76"/>
      <c r="AZ4150" s="76"/>
      <c r="BB4150" s="76"/>
      <c r="BC4150" s="76"/>
      <c r="BE4150" s="76"/>
      <c r="BF4150" s="76"/>
      <c r="BH4150" s="76"/>
      <c r="BI4150" s="76"/>
      <c r="BK4150" s="76"/>
      <c r="BL4150" s="76"/>
      <c r="BN4150" s="76"/>
      <c r="BO4150" s="76"/>
      <c r="BQ4150" s="76"/>
      <c r="BR4150" s="76"/>
      <c r="BT4150" s="76"/>
      <c r="BU4150" s="76"/>
      <c r="BW4150" s="76"/>
      <c r="BX4150" s="76"/>
    </row>
    <row r="4151" spans="1:76" ht="12.75" customHeight="1">
      <c r="A4151" s="2"/>
      <c r="B4151" s="2"/>
      <c r="C4151" s="2"/>
      <c r="D4151" s="75"/>
      <c r="F4151" s="76"/>
      <c r="G4151" s="76"/>
      <c r="I4151" s="76"/>
      <c r="J4151" s="76"/>
      <c r="L4151" s="76"/>
      <c r="M4151" s="76"/>
      <c r="O4151" s="76"/>
      <c r="P4151" s="76"/>
      <c r="R4151" s="76"/>
      <c r="S4151" s="76"/>
      <c r="U4151" s="76"/>
      <c r="V4151" s="76"/>
      <c r="X4151" s="76"/>
      <c r="Y4151" s="76"/>
      <c r="AA4151" s="76"/>
      <c r="AB4151" s="76"/>
      <c r="AD4151" s="76"/>
      <c r="AE4151" s="76"/>
      <c r="AG4151" s="76"/>
      <c r="AH4151" s="76"/>
      <c r="AJ4151" s="76"/>
      <c r="AK4151" s="76"/>
      <c r="AM4151" s="76"/>
      <c r="AN4151" s="76"/>
      <c r="AP4151" s="76"/>
      <c r="AQ4151" s="76"/>
      <c r="AS4151" s="76"/>
      <c r="AT4151" s="76"/>
      <c r="AV4151" s="76"/>
      <c r="AW4151" s="76"/>
      <c r="AY4151" s="76"/>
      <c r="AZ4151" s="76"/>
      <c r="BB4151" s="76"/>
      <c r="BC4151" s="76"/>
      <c r="BE4151" s="76"/>
      <c r="BF4151" s="76"/>
      <c r="BH4151" s="76"/>
      <c r="BI4151" s="76"/>
      <c r="BK4151" s="76"/>
      <c r="BL4151" s="76"/>
      <c r="BN4151" s="76"/>
      <c r="BO4151" s="76"/>
      <c r="BQ4151" s="76"/>
      <c r="BR4151" s="76"/>
      <c r="BT4151" s="76"/>
      <c r="BU4151" s="76"/>
      <c r="BW4151" s="76"/>
      <c r="BX4151" s="76"/>
    </row>
    <row r="4152" spans="1:76" ht="12.75" customHeight="1">
      <c r="A4152" s="2"/>
      <c r="B4152" s="2"/>
      <c r="C4152" s="2"/>
      <c r="D4152" s="75"/>
      <c r="F4152" s="76"/>
      <c r="G4152" s="76"/>
      <c r="I4152" s="76"/>
      <c r="J4152" s="76"/>
      <c r="L4152" s="76"/>
      <c r="M4152" s="76"/>
      <c r="O4152" s="76"/>
      <c r="P4152" s="76"/>
      <c r="R4152" s="76"/>
      <c r="S4152" s="76"/>
      <c r="U4152" s="76"/>
      <c r="V4152" s="76"/>
      <c r="X4152" s="76"/>
      <c r="Y4152" s="76"/>
      <c r="AA4152" s="76"/>
      <c r="AB4152" s="76"/>
      <c r="AD4152" s="76"/>
      <c r="AE4152" s="76"/>
      <c r="AG4152" s="76"/>
      <c r="AH4152" s="76"/>
      <c r="AJ4152" s="76"/>
      <c r="AK4152" s="76"/>
      <c r="AM4152" s="76"/>
      <c r="AN4152" s="76"/>
      <c r="AP4152" s="76"/>
      <c r="AQ4152" s="76"/>
      <c r="AS4152" s="76"/>
      <c r="AT4152" s="76"/>
      <c r="AV4152" s="76"/>
      <c r="AW4152" s="76"/>
      <c r="AY4152" s="76"/>
      <c r="AZ4152" s="76"/>
      <c r="BB4152" s="76"/>
      <c r="BC4152" s="76"/>
      <c r="BE4152" s="76"/>
      <c r="BF4152" s="76"/>
      <c r="BH4152" s="76"/>
      <c r="BI4152" s="76"/>
      <c r="BK4152" s="76"/>
      <c r="BL4152" s="76"/>
      <c r="BN4152" s="76"/>
      <c r="BO4152" s="76"/>
      <c r="BQ4152" s="76"/>
      <c r="BR4152" s="76"/>
      <c r="BT4152" s="76"/>
      <c r="BU4152" s="76"/>
      <c r="BW4152" s="76"/>
      <c r="BX4152" s="76"/>
    </row>
    <row r="4153" spans="1:76" ht="12.75" customHeight="1">
      <c r="A4153" s="2"/>
      <c r="B4153" s="2"/>
      <c r="C4153" s="2"/>
      <c r="D4153" s="75"/>
      <c r="F4153" s="76"/>
      <c r="G4153" s="76"/>
      <c r="I4153" s="76"/>
      <c r="J4153" s="76"/>
      <c r="L4153" s="76"/>
      <c r="M4153" s="76"/>
      <c r="O4153" s="76"/>
      <c r="P4153" s="76"/>
      <c r="R4153" s="76"/>
      <c r="S4153" s="76"/>
      <c r="U4153" s="76"/>
      <c r="V4153" s="76"/>
      <c r="X4153" s="76"/>
      <c r="Y4153" s="76"/>
      <c r="AA4153" s="76"/>
      <c r="AB4153" s="76"/>
      <c r="AD4153" s="76"/>
      <c r="AE4153" s="76"/>
      <c r="AG4153" s="76"/>
      <c r="AH4153" s="76"/>
      <c r="AJ4153" s="76"/>
      <c r="AK4153" s="76"/>
      <c r="AM4153" s="76"/>
      <c r="AN4153" s="76"/>
      <c r="AP4153" s="76"/>
      <c r="AQ4153" s="76"/>
      <c r="AS4153" s="76"/>
      <c r="AT4153" s="76"/>
      <c r="AV4153" s="76"/>
      <c r="AW4153" s="76"/>
      <c r="AY4153" s="76"/>
      <c r="AZ4153" s="76"/>
      <c r="BB4153" s="76"/>
      <c r="BC4153" s="76"/>
      <c r="BE4153" s="76"/>
      <c r="BF4153" s="76"/>
      <c r="BH4153" s="76"/>
      <c r="BI4153" s="76"/>
      <c r="BK4153" s="76"/>
      <c r="BL4153" s="76"/>
      <c r="BN4153" s="76"/>
      <c r="BO4153" s="76"/>
      <c r="BQ4153" s="76"/>
      <c r="BR4153" s="76"/>
      <c r="BT4153" s="76"/>
      <c r="BU4153" s="76"/>
      <c r="BW4153" s="76"/>
      <c r="BX4153" s="76"/>
    </row>
    <row r="4154" spans="1:76" ht="12.75" customHeight="1">
      <c r="A4154" s="2"/>
      <c r="B4154" s="2"/>
      <c r="C4154" s="2"/>
      <c r="D4154" s="75"/>
      <c r="F4154" s="76"/>
      <c r="G4154" s="76"/>
      <c r="I4154" s="76"/>
      <c r="J4154" s="76"/>
      <c r="L4154" s="76"/>
      <c r="M4154" s="76"/>
      <c r="O4154" s="76"/>
      <c r="P4154" s="76"/>
      <c r="R4154" s="76"/>
      <c r="S4154" s="76"/>
      <c r="U4154" s="76"/>
      <c r="V4154" s="76"/>
      <c r="X4154" s="76"/>
      <c r="Y4154" s="76"/>
      <c r="AA4154" s="76"/>
      <c r="AB4154" s="76"/>
      <c r="AD4154" s="76"/>
      <c r="AE4154" s="76"/>
      <c r="AG4154" s="76"/>
      <c r="AH4154" s="76"/>
      <c r="AJ4154" s="76"/>
      <c r="AK4154" s="76"/>
      <c r="AM4154" s="76"/>
      <c r="AN4154" s="76"/>
      <c r="AP4154" s="76"/>
      <c r="AQ4154" s="76"/>
      <c r="AS4154" s="76"/>
      <c r="AT4154" s="76"/>
      <c r="AV4154" s="76"/>
      <c r="AW4154" s="76"/>
      <c r="AY4154" s="76"/>
      <c r="AZ4154" s="76"/>
      <c r="BB4154" s="76"/>
      <c r="BC4154" s="76"/>
      <c r="BE4154" s="76"/>
      <c r="BF4154" s="76"/>
      <c r="BH4154" s="76"/>
      <c r="BI4154" s="76"/>
      <c r="BK4154" s="76"/>
      <c r="BL4154" s="76"/>
      <c r="BN4154" s="76"/>
      <c r="BO4154" s="76"/>
      <c r="BQ4154" s="76"/>
      <c r="BR4154" s="76"/>
      <c r="BT4154" s="76"/>
      <c r="BU4154" s="76"/>
      <c r="BW4154" s="76"/>
      <c r="BX4154" s="76"/>
    </row>
    <row r="4155" spans="1:76" ht="12.75" customHeight="1">
      <c r="A4155" s="2"/>
      <c r="B4155" s="2"/>
      <c r="C4155" s="2"/>
      <c r="D4155" s="75"/>
      <c r="F4155" s="76"/>
      <c r="G4155" s="76"/>
      <c r="I4155" s="76"/>
      <c r="J4155" s="76"/>
      <c r="L4155" s="76"/>
      <c r="M4155" s="76"/>
      <c r="O4155" s="76"/>
      <c r="P4155" s="76"/>
      <c r="R4155" s="76"/>
      <c r="S4155" s="76"/>
      <c r="U4155" s="76"/>
      <c r="V4155" s="76"/>
      <c r="X4155" s="76"/>
      <c r="Y4155" s="76"/>
      <c r="AA4155" s="76"/>
      <c r="AB4155" s="76"/>
      <c r="AD4155" s="76"/>
      <c r="AE4155" s="76"/>
      <c r="AG4155" s="76"/>
      <c r="AH4155" s="76"/>
      <c r="AJ4155" s="76"/>
      <c r="AK4155" s="76"/>
      <c r="AM4155" s="76"/>
      <c r="AN4155" s="76"/>
      <c r="AP4155" s="76"/>
      <c r="AQ4155" s="76"/>
      <c r="AS4155" s="76"/>
      <c r="AT4155" s="76"/>
      <c r="AV4155" s="76"/>
      <c r="AW4155" s="76"/>
      <c r="AY4155" s="76"/>
      <c r="AZ4155" s="76"/>
      <c r="BB4155" s="76"/>
      <c r="BC4155" s="76"/>
      <c r="BE4155" s="76"/>
      <c r="BF4155" s="76"/>
      <c r="BH4155" s="76"/>
      <c r="BI4155" s="76"/>
      <c r="BK4155" s="76"/>
      <c r="BL4155" s="76"/>
      <c r="BN4155" s="76"/>
      <c r="BO4155" s="76"/>
      <c r="BQ4155" s="76"/>
      <c r="BR4155" s="76"/>
      <c r="BT4155" s="76"/>
      <c r="BU4155" s="76"/>
      <c r="BW4155" s="76"/>
      <c r="BX4155" s="76"/>
    </row>
    <row r="4156" spans="1:76" ht="12.75" customHeight="1">
      <c r="A4156" s="2"/>
      <c r="B4156" s="2"/>
      <c r="C4156" s="2"/>
      <c r="D4156" s="75"/>
      <c r="F4156" s="76"/>
      <c r="G4156" s="76"/>
      <c r="I4156" s="76"/>
      <c r="J4156" s="76"/>
      <c r="L4156" s="76"/>
      <c r="M4156" s="76"/>
      <c r="O4156" s="76"/>
      <c r="P4156" s="76"/>
      <c r="R4156" s="76"/>
      <c r="S4156" s="76"/>
      <c r="U4156" s="76"/>
      <c r="V4156" s="76"/>
      <c r="X4156" s="76"/>
      <c r="Y4156" s="76"/>
      <c r="AA4156" s="76"/>
      <c r="AB4156" s="76"/>
      <c r="AD4156" s="76"/>
      <c r="AE4156" s="76"/>
      <c r="AG4156" s="76"/>
      <c r="AH4156" s="76"/>
      <c r="AJ4156" s="76"/>
      <c r="AK4156" s="76"/>
      <c r="AM4156" s="76"/>
      <c r="AN4156" s="76"/>
      <c r="AP4156" s="76"/>
      <c r="AQ4156" s="76"/>
      <c r="AS4156" s="76"/>
      <c r="AT4156" s="76"/>
      <c r="AV4156" s="76"/>
      <c r="AW4156" s="76"/>
      <c r="AY4156" s="76"/>
      <c r="AZ4156" s="76"/>
      <c r="BB4156" s="76"/>
      <c r="BC4156" s="76"/>
      <c r="BE4156" s="76"/>
      <c r="BF4156" s="76"/>
      <c r="BH4156" s="76"/>
      <c r="BI4156" s="76"/>
      <c r="BK4156" s="76"/>
      <c r="BL4156" s="76"/>
      <c r="BN4156" s="76"/>
      <c r="BO4156" s="76"/>
      <c r="BQ4156" s="76"/>
      <c r="BR4156" s="76"/>
      <c r="BT4156" s="76"/>
      <c r="BU4156" s="76"/>
      <c r="BW4156" s="76"/>
      <c r="BX4156" s="76"/>
    </row>
    <row r="4157" spans="1:76" ht="12.75" customHeight="1">
      <c r="A4157" s="2"/>
      <c r="B4157" s="2"/>
      <c r="C4157" s="2"/>
      <c r="D4157" s="75"/>
      <c r="F4157" s="76"/>
      <c r="G4157" s="76"/>
      <c r="I4157" s="76"/>
      <c r="J4157" s="76"/>
      <c r="L4157" s="76"/>
      <c r="M4157" s="76"/>
      <c r="O4157" s="76"/>
      <c r="P4157" s="76"/>
      <c r="R4157" s="76"/>
      <c r="S4157" s="76"/>
      <c r="U4157" s="76"/>
      <c r="V4157" s="76"/>
      <c r="X4157" s="76"/>
      <c r="Y4157" s="76"/>
      <c r="AA4157" s="76"/>
      <c r="AB4157" s="76"/>
      <c r="AD4157" s="76"/>
      <c r="AE4157" s="76"/>
      <c r="AG4157" s="76"/>
      <c r="AH4157" s="76"/>
      <c r="AJ4157" s="76"/>
      <c r="AK4157" s="76"/>
      <c r="AM4157" s="76"/>
      <c r="AN4157" s="76"/>
      <c r="AP4157" s="76"/>
      <c r="AQ4157" s="76"/>
      <c r="AS4157" s="76"/>
      <c r="AT4157" s="76"/>
      <c r="AV4157" s="76"/>
      <c r="AW4157" s="76"/>
      <c r="AY4157" s="76"/>
      <c r="AZ4157" s="76"/>
      <c r="BB4157" s="76"/>
      <c r="BC4157" s="76"/>
      <c r="BE4157" s="76"/>
      <c r="BF4157" s="76"/>
      <c r="BH4157" s="76"/>
      <c r="BI4157" s="76"/>
      <c r="BK4157" s="76"/>
      <c r="BL4157" s="76"/>
      <c r="BN4157" s="76"/>
      <c r="BO4157" s="76"/>
      <c r="BQ4157" s="76"/>
      <c r="BR4157" s="76"/>
      <c r="BT4157" s="76"/>
      <c r="BU4157" s="76"/>
      <c r="BW4157" s="76"/>
      <c r="BX4157" s="76"/>
    </row>
    <row r="4158" spans="1:76" ht="12.75" customHeight="1">
      <c r="A4158" s="2"/>
      <c r="B4158" s="2"/>
      <c r="C4158" s="2"/>
      <c r="D4158" s="75"/>
      <c r="F4158" s="76"/>
      <c r="G4158" s="76"/>
      <c r="I4158" s="76"/>
      <c r="J4158" s="76"/>
      <c r="L4158" s="76"/>
      <c r="M4158" s="76"/>
      <c r="O4158" s="76"/>
      <c r="P4158" s="76"/>
      <c r="R4158" s="76"/>
      <c r="S4158" s="76"/>
      <c r="U4158" s="76"/>
      <c r="V4158" s="76"/>
      <c r="X4158" s="76"/>
      <c r="Y4158" s="76"/>
      <c r="AA4158" s="76"/>
      <c r="AB4158" s="76"/>
      <c r="AD4158" s="76"/>
      <c r="AE4158" s="76"/>
      <c r="AG4158" s="76"/>
      <c r="AH4158" s="76"/>
      <c r="AJ4158" s="76"/>
      <c r="AK4158" s="76"/>
      <c r="AM4158" s="76"/>
      <c r="AN4158" s="76"/>
      <c r="AP4158" s="76"/>
      <c r="AQ4158" s="76"/>
      <c r="AS4158" s="76"/>
      <c r="AT4158" s="76"/>
      <c r="AV4158" s="76"/>
      <c r="AW4158" s="76"/>
      <c r="AY4158" s="76"/>
      <c r="AZ4158" s="76"/>
      <c r="BB4158" s="76"/>
      <c r="BC4158" s="76"/>
      <c r="BE4158" s="76"/>
      <c r="BF4158" s="76"/>
      <c r="BH4158" s="76"/>
      <c r="BI4158" s="76"/>
      <c r="BK4158" s="76"/>
      <c r="BL4158" s="76"/>
      <c r="BN4158" s="76"/>
      <c r="BO4158" s="76"/>
      <c r="BQ4158" s="76"/>
      <c r="BR4158" s="76"/>
      <c r="BT4158" s="76"/>
      <c r="BU4158" s="76"/>
      <c r="BW4158" s="76"/>
      <c r="BX4158" s="76"/>
    </row>
    <row r="4159" spans="1:76" ht="12.75" customHeight="1">
      <c r="A4159" s="2"/>
      <c r="B4159" s="2"/>
      <c r="C4159" s="2"/>
      <c r="D4159" s="75"/>
      <c r="F4159" s="76"/>
      <c r="G4159" s="76"/>
      <c r="I4159" s="76"/>
      <c r="J4159" s="76"/>
      <c r="L4159" s="76"/>
      <c r="M4159" s="76"/>
      <c r="O4159" s="76"/>
      <c r="P4159" s="76"/>
      <c r="R4159" s="76"/>
      <c r="S4159" s="76"/>
      <c r="U4159" s="76"/>
      <c r="V4159" s="76"/>
      <c r="X4159" s="76"/>
      <c r="Y4159" s="76"/>
      <c r="AA4159" s="76"/>
      <c r="AB4159" s="76"/>
      <c r="AD4159" s="76"/>
      <c r="AE4159" s="76"/>
      <c r="AG4159" s="76"/>
      <c r="AH4159" s="76"/>
      <c r="AJ4159" s="76"/>
      <c r="AK4159" s="76"/>
      <c r="AM4159" s="76"/>
      <c r="AN4159" s="76"/>
      <c r="AP4159" s="76"/>
      <c r="AQ4159" s="76"/>
      <c r="AS4159" s="76"/>
      <c r="AT4159" s="76"/>
      <c r="AV4159" s="76"/>
      <c r="AW4159" s="76"/>
      <c r="AY4159" s="76"/>
      <c r="AZ4159" s="76"/>
      <c r="BB4159" s="76"/>
      <c r="BC4159" s="76"/>
      <c r="BE4159" s="76"/>
      <c r="BF4159" s="76"/>
      <c r="BH4159" s="76"/>
      <c r="BI4159" s="76"/>
      <c r="BK4159" s="76"/>
      <c r="BL4159" s="76"/>
      <c r="BN4159" s="76"/>
      <c r="BO4159" s="76"/>
      <c r="BQ4159" s="76"/>
      <c r="BR4159" s="76"/>
      <c r="BT4159" s="76"/>
      <c r="BU4159" s="76"/>
      <c r="BW4159" s="76"/>
      <c r="BX4159" s="76"/>
    </row>
    <row r="4160" spans="1:76" ht="12.75" customHeight="1">
      <c r="A4160" s="2"/>
      <c r="B4160" s="2"/>
      <c r="C4160" s="2"/>
      <c r="D4160" s="75"/>
      <c r="F4160" s="76"/>
      <c r="G4160" s="76"/>
      <c r="I4160" s="76"/>
      <c r="J4160" s="76"/>
      <c r="L4160" s="76"/>
      <c r="M4160" s="76"/>
      <c r="O4160" s="76"/>
      <c r="P4160" s="76"/>
      <c r="R4160" s="76"/>
      <c r="S4160" s="76"/>
      <c r="U4160" s="76"/>
      <c r="V4160" s="76"/>
      <c r="X4160" s="76"/>
      <c r="Y4160" s="76"/>
      <c r="AA4160" s="76"/>
      <c r="AB4160" s="76"/>
      <c r="AD4160" s="76"/>
      <c r="AE4160" s="76"/>
      <c r="AG4160" s="76"/>
      <c r="AH4160" s="76"/>
      <c r="AJ4160" s="76"/>
      <c r="AK4160" s="76"/>
      <c r="AM4160" s="76"/>
      <c r="AN4160" s="76"/>
      <c r="AP4160" s="76"/>
      <c r="AQ4160" s="76"/>
      <c r="AS4160" s="76"/>
      <c r="AT4160" s="76"/>
      <c r="AV4160" s="76"/>
      <c r="AW4160" s="76"/>
      <c r="AY4160" s="76"/>
      <c r="AZ4160" s="76"/>
      <c r="BB4160" s="76"/>
      <c r="BC4160" s="76"/>
      <c r="BE4160" s="76"/>
      <c r="BF4160" s="76"/>
      <c r="BH4160" s="76"/>
      <c r="BI4160" s="76"/>
      <c r="BK4160" s="76"/>
      <c r="BL4160" s="76"/>
      <c r="BN4160" s="76"/>
      <c r="BO4160" s="76"/>
      <c r="BQ4160" s="76"/>
      <c r="BR4160" s="76"/>
      <c r="BT4160" s="76"/>
      <c r="BU4160" s="76"/>
      <c r="BW4160" s="76"/>
      <c r="BX4160" s="76"/>
    </row>
    <row r="4161" spans="1:76" ht="12.75" customHeight="1">
      <c r="A4161" s="2"/>
      <c r="B4161" s="2"/>
      <c r="C4161" s="2"/>
      <c r="D4161" s="75"/>
      <c r="F4161" s="76"/>
      <c r="G4161" s="76"/>
      <c r="I4161" s="76"/>
      <c r="J4161" s="76"/>
      <c r="L4161" s="76"/>
      <c r="M4161" s="76"/>
      <c r="O4161" s="76"/>
      <c r="P4161" s="76"/>
      <c r="R4161" s="76"/>
      <c r="S4161" s="76"/>
      <c r="U4161" s="76"/>
      <c r="V4161" s="76"/>
      <c r="X4161" s="76"/>
      <c r="Y4161" s="76"/>
      <c r="AA4161" s="76"/>
      <c r="AB4161" s="76"/>
      <c r="AD4161" s="76"/>
      <c r="AE4161" s="76"/>
      <c r="AG4161" s="76"/>
      <c r="AH4161" s="76"/>
      <c r="AJ4161" s="76"/>
      <c r="AK4161" s="76"/>
      <c r="AM4161" s="76"/>
      <c r="AN4161" s="76"/>
      <c r="AP4161" s="76"/>
      <c r="AQ4161" s="76"/>
      <c r="AS4161" s="76"/>
      <c r="AT4161" s="76"/>
      <c r="AV4161" s="76"/>
      <c r="AW4161" s="76"/>
      <c r="AY4161" s="76"/>
      <c r="AZ4161" s="76"/>
      <c r="BB4161" s="76"/>
      <c r="BC4161" s="76"/>
      <c r="BE4161" s="76"/>
      <c r="BF4161" s="76"/>
      <c r="BH4161" s="76"/>
      <c r="BI4161" s="76"/>
      <c r="BK4161" s="76"/>
      <c r="BL4161" s="76"/>
      <c r="BN4161" s="76"/>
      <c r="BO4161" s="76"/>
      <c r="BQ4161" s="76"/>
      <c r="BR4161" s="76"/>
      <c r="BT4161" s="76"/>
      <c r="BU4161" s="76"/>
      <c r="BW4161" s="76"/>
      <c r="BX4161" s="76"/>
    </row>
    <row r="4162" spans="1:76" ht="12.75" customHeight="1">
      <c r="A4162" s="2"/>
      <c r="B4162" s="2"/>
      <c r="C4162" s="2"/>
      <c r="D4162" s="75"/>
      <c r="F4162" s="76"/>
      <c r="G4162" s="76"/>
      <c r="I4162" s="76"/>
      <c r="J4162" s="76"/>
      <c r="L4162" s="76"/>
      <c r="M4162" s="76"/>
      <c r="O4162" s="76"/>
      <c r="P4162" s="76"/>
      <c r="R4162" s="76"/>
      <c r="S4162" s="76"/>
      <c r="U4162" s="76"/>
      <c r="V4162" s="76"/>
      <c r="X4162" s="76"/>
      <c r="Y4162" s="76"/>
      <c r="AA4162" s="76"/>
      <c r="AB4162" s="76"/>
      <c r="AD4162" s="76"/>
      <c r="AE4162" s="76"/>
      <c r="AG4162" s="76"/>
      <c r="AH4162" s="76"/>
      <c r="AJ4162" s="76"/>
      <c r="AK4162" s="76"/>
      <c r="AM4162" s="76"/>
      <c r="AN4162" s="76"/>
      <c r="AP4162" s="76"/>
      <c r="AQ4162" s="76"/>
      <c r="AS4162" s="76"/>
      <c r="AT4162" s="76"/>
      <c r="AV4162" s="76"/>
      <c r="AW4162" s="76"/>
      <c r="AY4162" s="76"/>
      <c r="AZ4162" s="76"/>
      <c r="BB4162" s="76"/>
      <c r="BC4162" s="76"/>
      <c r="BE4162" s="76"/>
      <c r="BF4162" s="76"/>
      <c r="BH4162" s="76"/>
      <c r="BI4162" s="76"/>
      <c r="BK4162" s="76"/>
      <c r="BL4162" s="76"/>
      <c r="BN4162" s="76"/>
      <c r="BO4162" s="76"/>
      <c r="BQ4162" s="76"/>
      <c r="BR4162" s="76"/>
      <c r="BT4162" s="76"/>
      <c r="BU4162" s="76"/>
      <c r="BW4162" s="76"/>
      <c r="BX4162" s="76"/>
    </row>
    <row r="4163" spans="1:76" ht="12.75" customHeight="1">
      <c r="A4163" s="2"/>
      <c r="B4163" s="2"/>
      <c r="C4163" s="2"/>
      <c r="D4163" s="75"/>
      <c r="F4163" s="76"/>
      <c r="G4163" s="76"/>
      <c r="I4163" s="76"/>
      <c r="J4163" s="76"/>
      <c r="L4163" s="76"/>
      <c r="M4163" s="76"/>
      <c r="O4163" s="76"/>
      <c r="P4163" s="76"/>
      <c r="R4163" s="76"/>
      <c r="S4163" s="76"/>
      <c r="U4163" s="76"/>
      <c r="V4163" s="76"/>
      <c r="X4163" s="76"/>
      <c r="Y4163" s="76"/>
      <c r="AA4163" s="76"/>
      <c r="AB4163" s="76"/>
      <c r="AD4163" s="76"/>
      <c r="AE4163" s="76"/>
      <c r="AG4163" s="76"/>
      <c r="AH4163" s="76"/>
      <c r="AJ4163" s="76"/>
      <c r="AK4163" s="76"/>
      <c r="AM4163" s="76"/>
      <c r="AN4163" s="76"/>
      <c r="AP4163" s="76"/>
      <c r="AQ4163" s="76"/>
      <c r="AS4163" s="76"/>
      <c r="AT4163" s="76"/>
      <c r="AV4163" s="76"/>
      <c r="AW4163" s="76"/>
      <c r="AY4163" s="76"/>
      <c r="AZ4163" s="76"/>
      <c r="BB4163" s="76"/>
      <c r="BC4163" s="76"/>
      <c r="BE4163" s="76"/>
      <c r="BF4163" s="76"/>
      <c r="BH4163" s="76"/>
      <c r="BI4163" s="76"/>
      <c r="BK4163" s="76"/>
      <c r="BL4163" s="76"/>
      <c r="BN4163" s="76"/>
      <c r="BO4163" s="76"/>
      <c r="BQ4163" s="76"/>
      <c r="BR4163" s="76"/>
      <c r="BT4163" s="76"/>
      <c r="BU4163" s="76"/>
      <c r="BW4163" s="76"/>
      <c r="BX4163" s="76"/>
    </row>
    <row r="4164" spans="1:76" ht="12.75" customHeight="1">
      <c r="A4164" s="2"/>
      <c r="B4164" s="2"/>
      <c r="C4164" s="2"/>
      <c r="D4164" s="75"/>
      <c r="F4164" s="76"/>
      <c r="G4164" s="76"/>
      <c r="I4164" s="76"/>
      <c r="J4164" s="76"/>
      <c r="L4164" s="76"/>
      <c r="M4164" s="76"/>
      <c r="O4164" s="76"/>
      <c r="P4164" s="76"/>
      <c r="R4164" s="76"/>
      <c r="S4164" s="76"/>
      <c r="U4164" s="76"/>
      <c r="V4164" s="76"/>
      <c r="X4164" s="76"/>
      <c r="Y4164" s="76"/>
      <c r="AA4164" s="76"/>
      <c r="AB4164" s="76"/>
      <c r="AD4164" s="76"/>
      <c r="AE4164" s="76"/>
      <c r="AG4164" s="76"/>
      <c r="AH4164" s="76"/>
      <c r="AJ4164" s="76"/>
      <c r="AK4164" s="76"/>
      <c r="AM4164" s="76"/>
      <c r="AN4164" s="76"/>
      <c r="AP4164" s="76"/>
      <c r="AQ4164" s="76"/>
      <c r="AS4164" s="76"/>
      <c r="AT4164" s="76"/>
      <c r="AV4164" s="76"/>
      <c r="AW4164" s="76"/>
      <c r="AY4164" s="76"/>
      <c r="AZ4164" s="76"/>
      <c r="BB4164" s="76"/>
      <c r="BC4164" s="76"/>
      <c r="BE4164" s="76"/>
      <c r="BF4164" s="76"/>
      <c r="BH4164" s="76"/>
      <c r="BI4164" s="76"/>
      <c r="BK4164" s="76"/>
      <c r="BL4164" s="76"/>
      <c r="BN4164" s="76"/>
      <c r="BO4164" s="76"/>
      <c r="BQ4164" s="76"/>
      <c r="BR4164" s="76"/>
      <c r="BT4164" s="76"/>
      <c r="BU4164" s="76"/>
      <c r="BW4164" s="76"/>
      <c r="BX4164" s="76"/>
    </row>
    <row r="4165" spans="1:76" ht="12.75" customHeight="1">
      <c r="A4165" s="2"/>
      <c r="B4165" s="2"/>
      <c r="C4165" s="2"/>
      <c r="D4165" s="75"/>
      <c r="F4165" s="76"/>
      <c r="G4165" s="76"/>
      <c r="I4165" s="76"/>
      <c r="J4165" s="76"/>
      <c r="L4165" s="76"/>
      <c r="M4165" s="76"/>
      <c r="O4165" s="76"/>
      <c r="P4165" s="76"/>
      <c r="R4165" s="76"/>
      <c r="S4165" s="76"/>
      <c r="U4165" s="76"/>
      <c r="V4165" s="76"/>
      <c r="X4165" s="76"/>
      <c r="Y4165" s="76"/>
      <c r="AA4165" s="76"/>
      <c r="AB4165" s="76"/>
      <c r="AD4165" s="76"/>
      <c r="AE4165" s="76"/>
      <c r="AG4165" s="76"/>
      <c r="AH4165" s="76"/>
      <c r="AJ4165" s="76"/>
      <c r="AK4165" s="76"/>
      <c r="AM4165" s="76"/>
      <c r="AN4165" s="76"/>
      <c r="AP4165" s="76"/>
      <c r="AQ4165" s="76"/>
      <c r="AS4165" s="76"/>
      <c r="AT4165" s="76"/>
      <c r="AV4165" s="76"/>
      <c r="AW4165" s="76"/>
      <c r="AY4165" s="76"/>
      <c r="AZ4165" s="76"/>
      <c r="BB4165" s="76"/>
      <c r="BC4165" s="76"/>
      <c r="BE4165" s="76"/>
      <c r="BF4165" s="76"/>
      <c r="BH4165" s="76"/>
      <c r="BI4165" s="76"/>
      <c r="BK4165" s="76"/>
      <c r="BL4165" s="76"/>
      <c r="BN4165" s="76"/>
      <c r="BO4165" s="76"/>
      <c r="BQ4165" s="76"/>
      <c r="BR4165" s="76"/>
      <c r="BT4165" s="76"/>
      <c r="BU4165" s="76"/>
      <c r="BW4165" s="76"/>
      <c r="BX4165" s="76"/>
    </row>
    <row r="4166" spans="1:76" ht="12.75" customHeight="1">
      <c r="A4166" s="2"/>
      <c r="B4166" s="2"/>
      <c r="C4166" s="2"/>
      <c r="D4166" s="75"/>
      <c r="F4166" s="76"/>
      <c r="G4166" s="76"/>
      <c r="I4166" s="76"/>
      <c r="J4166" s="76"/>
      <c r="L4166" s="76"/>
      <c r="M4166" s="76"/>
      <c r="O4166" s="76"/>
      <c r="P4166" s="76"/>
      <c r="R4166" s="76"/>
      <c r="S4166" s="76"/>
      <c r="U4166" s="76"/>
      <c r="V4166" s="76"/>
      <c r="X4166" s="76"/>
      <c r="Y4166" s="76"/>
      <c r="AA4166" s="76"/>
      <c r="AB4166" s="76"/>
      <c r="AD4166" s="76"/>
      <c r="AE4166" s="76"/>
      <c r="AG4166" s="76"/>
      <c r="AH4166" s="76"/>
      <c r="AJ4166" s="76"/>
      <c r="AK4166" s="76"/>
      <c r="AM4166" s="76"/>
      <c r="AN4166" s="76"/>
      <c r="AP4166" s="76"/>
      <c r="AQ4166" s="76"/>
      <c r="AS4166" s="76"/>
      <c r="AT4166" s="76"/>
      <c r="AV4166" s="76"/>
      <c r="AW4166" s="76"/>
      <c r="AY4166" s="76"/>
      <c r="AZ4166" s="76"/>
      <c r="BB4166" s="76"/>
      <c r="BC4166" s="76"/>
      <c r="BE4166" s="76"/>
      <c r="BF4166" s="76"/>
      <c r="BH4166" s="76"/>
      <c r="BI4166" s="76"/>
      <c r="BK4166" s="76"/>
      <c r="BL4166" s="76"/>
      <c r="BN4166" s="76"/>
      <c r="BO4166" s="76"/>
      <c r="BQ4166" s="76"/>
      <c r="BR4166" s="76"/>
      <c r="BT4166" s="76"/>
      <c r="BU4166" s="76"/>
      <c r="BW4166" s="76"/>
      <c r="BX4166" s="76"/>
    </row>
    <row r="4167" spans="1:76" ht="12.75" customHeight="1">
      <c r="A4167" s="2"/>
      <c r="B4167" s="2"/>
      <c r="C4167" s="2"/>
      <c r="D4167" s="75"/>
      <c r="F4167" s="76"/>
      <c r="G4167" s="76"/>
      <c r="I4167" s="76"/>
      <c r="J4167" s="76"/>
      <c r="L4167" s="76"/>
      <c r="M4167" s="76"/>
      <c r="O4167" s="76"/>
      <c r="P4167" s="76"/>
      <c r="R4167" s="76"/>
      <c r="S4167" s="76"/>
      <c r="U4167" s="76"/>
      <c r="V4167" s="76"/>
      <c r="X4167" s="76"/>
      <c r="Y4167" s="76"/>
      <c r="AA4167" s="76"/>
      <c r="AB4167" s="76"/>
      <c r="AD4167" s="76"/>
      <c r="AE4167" s="76"/>
      <c r="AG4167" s="76"/>
      <c r="AH4167" s="76"/>
      <c r="AJ4167" s="76"/>
      <c r="AK4167" s="76"/>
      <c r="AM4167" s="76"/>
      <c r="AN4167" s="76"/>
      <c r="AP4167" s="76"/>
      <c r="AQ4167" s="76"/>
      <c r="AS4167" s="76"/>
      <c r="AT4167" s="76"/>
      <c r="AV4167" s="76"/>
      <c r="AW4167" s="76"/>
      <c r="AY4167" s="76"/>
      <c r="AZ4167" s="76"/>
      <c r="BB4167" s="76"/>
      <c r="BC4167" s="76"/>
      <c r="BE4167" s="76"/>
      <c r="BF4167" s="76"/>
      <c r="BH4167" s="76"/>
      <c r="BI4167" s="76"/>
      <c r="BK4167" s="76"/>
      <c r="BL4167" s="76"/>
      <c r="BN4167" s="76"/>
      <c r="BO4167" s="76"/>
      <c r="BQ4167" s="76"/>
      <c r="BR4167" s="76"/>
      <c r="BT4167" s="76"/>
      <c r="BU4167" s="76"/>
      <c r="BW4167" s="76"/>
      <c r="BX4167" s="76"/>
    </row>
    <row r="4168" spans="1:76" ht="12.75" customHeight="1">
      <c r="A4168" s="2"/>
      <c r="B4168" s="2"/>
      <c r="C4168" s="2"/>
      <c r="D4168" s="75"/>
      <c r="F4168" s="76"/>
      <c r="G4168" s="76"/>
      <c r="I4168" s="76"/>
      <c r="J4168" s="76"/>
      <c r="L4168" s="76"/>
      <c r="M4168" s="76"/>
      <c r="O4168" s="76"/>
      <c r="P4168" s="76"/>
      <c r="R4168" s="76"/>
      <c r="S4168" s="76"/>
      <c r="U4168" s="76"/>
      <c r="V4168" s="76"/>
      <c r="X4168" s="76"/>
      <c r="Y4168" s="76"/>
      <c r="AA4168" s="76"/>
      <c r="AB4168" s="76"/>
      <c r="AD4168" s="76"/>
      <c r="AE4168" s="76"/>
      <c r="AG4168" s="76"/>
      <c r="AH4168" s="76"/>
      <c r="AJ4168" s="76"/>
      <c r="AK4168" s="76"/>
      <c r="AM4168" s="76"/>
      <c r="AN4168" s="76"/>
      <c r="AP4168" s="76"/>
      <c r="AQ4168" s="76"/>
      <c r="AS4168" s="76"/>
      <c r="AT4168" s="76"/>
      <c r="AV4168" s="76"/>
      <c r="AW4168" s="76"/>
      <c r="AY4168" s="76"/>
      <c r="AZ4168" s="76"/>
      <c r="BB4168" s="76"/>
      <c r="BC4168" s="76"/>
      <c r="BE4168" s="76"/>
      <c r="BF4168" s="76"/>
      <c r="BH4168" s="76"/>
      <c r="BI4168" s="76"/>
      <c r="BK4168" s="76"/>
      <c r="BL4168" s="76"/>
      <c r="BN4168" s="76"/>
      <c r="BO4168" s="76"/>
      <c r="BQ4168" s="76"/>
      <c r="BR4168" s="76"/>
      <c r="BT4168" s="76"/>
      <c r="BU4168" s="76"/>
      <c r="BW4168" s="76"/>
      <c r="BX4168" s="76"/>
    </row>
    <row r="4169" spans="1:76" ht="12.75" customHeight="1">
      <c r="A4169" s="2"/>
      <c r="B4169" s="2"/>
      <c r="C4169" s="2"/>
      <c r="D4169" s="75"/>
      <c r="F4169" s="76"/>
      <c r="G4169" s="76"/>
      <c r="I4169" s="76"/>
      <c r="J4169" s="76"/>
      <c r="L4169" s="76"/>
      <c r="M4169" s="76"/>
      <c r="O4169" s="76"/>
      <c r="P4169" s="76"/>
      <c r="R4169" s="76"/>
      <c r="S4169" s="76"/>
      <c r="U4169" s="76"/>
      <c r="V4169" s="76"/>
      <c r="X4169" s="76"/>
      <c r="Y4169" s="76"/>
      <c r="AA4169" s="76"/>
      <c r="AB4169" s="76"/>
      <c r="AD4169" s="76"/>
      <c r="AE4169" s="76"/>
      <c r="AG4169" s="76"/>
      <c r="AH4169" s="76"/>
      <c r="AJ4169" s="76"/>
      <c r="AK4169" s="76"/>
      <c r="AM4169" s="76"/>
      <c r="AN4169" s="76"/>
      <c r="AP4169" s="76"/>
      <c r="AQ4169" s="76"/>
      <c r="AS4169" s="76"/>
      <c r="AT4169" s="76"/>
      <c r="AV4169" s="76"/>
      <c r="AW4169" s="76"/>
      <c r="AY4169" s="76"/>
      <c r="AZ4169" s="76"/>
      <c r="BB4169" s="76"/>
      <c r="BC4169" s="76"/>
      <c r="BE4169" s="76"/>
      <c r="BF4169" s="76"/>
      <c r="BH4169" s="76"/>
      <c r="BI4169" s="76"/>
      <c r="BK4169" s="76"/>
      <c r="BL4169" s="76"/>
      <c r="BN4169" s="76"/>
      <c r="BO4169" s="76"/>
      <c r="BQ4169" s="76"/>
      <c r="BR4169" s="76"/>
      <c r="BT4169" s="76"/>
      <c r="BU4169" s="76"/>
      <c r="BW4169" s="76"/>
      <c r="BX4169" s="76"/>
    </row>
    <row r="4170" spans="1:76" ht="12.75" customHeight="1">
      <c r="A4170" s="2"/>
      <c r="B4170" s="2"/>
      <c r="C4170" s="2"/>
      <c r="D4170" s="75"/>
      <c r="F4170" s="76"/>
      <c r="G4170" s="76"/>
      <c r="I4170" s="76"/>
      <c r="J4170" s="76"/>
      <c r="L4170" s="76"/>
      <c r="M4170" s="76"/>
      <c r="O4170" s="76"/>
      <c r="P4170" s="76"/>
      <c r="R4170" s="76"/>
      <c r="S4170" s="76"/>
      <c r="U4170" s="76"/>
      <c r="V4170" s="76"/>
      <c r="X4170" s="76"/>
      <c r="Y4170" s="76"/>
      <c r="AA4170" s="76"/>
      <c r="AB4170" s="76"/>
      <c r="AD4170" s="76"/>
      <c r="AE4170" s="76"/>
      <c r="AG4170" s="76"/>
      <c r="AH4170" s="76"/>
      <c r="AJ4170" s="76"/>
      <c r="AK4170" s="76"/>
      <c r="AM4170" s="76"/>
      <c r="AN4170" s="76"/>
      <c r="AP4170" s="76"/>
      <c r="AQ4170" s="76"/>
      <c r="AS4170" s="76"/>
      <c r="AT4170" s="76"/>
      <c r="AV4170" s="76"/>
      <c r="AW4170" s="76"/>
      <c r="AY4170" s="76"/>
      <c r="AZ4170" s="76"/>
      <c r="BB4170" s="76"/>
      <c r="BC4170" s="76"/>
      <c r="BE4170" s="76"/>
      <c r="BF4170" s="76"/>
      <c r="BH4170" s="76"/>
      <c r="BI4170" s="76"/>
      <c r="BK4170" s="76"/>
      <c r="BL4170" s="76"/>
      <c r="BN4170" s="76"/>
      <c r="BO4170" s="76"/>
      <c r="BQ4170" s="76"/>
      <c r="BR4170" s="76"/>
      <c r="BT4170" s="76"/>
      <c r="BU4170" s="76"/>
      <c r="BW4170" s="76"/>
      <c r="BX4170" s="76"/>
    </row>
    <row r="4171" spans="1:76" ht="12.75" customHeight="1">
      <c r="A4171" s="2"/>
      <c r="B4171" s="2"/>
      <c r="C4171" s="2"/>
      <c r="D4171" s="75"/>
      <c r="F4171" s="76"/>
      <c r="G4171" s="76"/>
      <c r="I4171" s="76"/>
      <c r="J4171" s="76"/>
      <c r="L4171" s="76"/>
      <c r="M4171" s="76"/>
      <c r="O4171" s="76"/>
      <c r="P4171" s="76"/>
      <c r="R4171" s="76"/>
      <c r="S4171" s="76"/>
      <c r="U4171" s="76"/>
      <c r="V4171" s="76"/>
      <c r="X4171" s="76"/>
      <c r="Y4171" s="76"/>
      <c r="AA4171" s="76"/>
      <c r="AB4171" s="76"/>
      <c r="AD4171" s="76"/>
      <c r="AE4171" s="76"/>
      <c r="AG4171" s="76"/>
      <c r="AH4171" s="76"/>
      <c r="AJ4171" s="76"/>
      <c r="AK4171" s="76"/>
      <c r="AM4171" s="76"/>
      <c r="AN4171" s="76"/>
      <c r="AP4171" s="76"/>
      <c r="AQ4171" s="76"/>
      <c r="AS4171" s="76"/>
      <c r="AT4171" s="76"/>
      <c r="AV4171" s="76"/>
      <c r="AW4171" s="76"/>
      <c r="AY4171" s="76"/>
      <c r="AZ4171" s="76"/>
      <c r="BB4171" s="76"/>
      <c r="BC4171" s="76"/>
      <c r="BE4171" s="76"/>
      <c r="BF4171" s="76"/>
      <c r="BH4171" s="76"/>
      <c r="BI4171" s="76"/>
      <c r="BK4171" s="76"/>
      <c r="BL4171" s="76"/>
      <c r="BN4171" s="76"/>
      <c r="BO4171" s="76"/>
      <c r="BQ4171" s="76"/>
      <c r="BR4171" s="76"/>
      <c r="BT4171" s="76"/>
      <c r="BU4171" s="76"/>
      <c r="BW4171" s="76"/>
      <c r="BX4171" s="76"/>
    </row>
    <row r="4172" spans="1:76" ht="12.75" customHeight="1">
      <c r="A4172" s="2"/>
      <c r="B4172" s="2"/>
      <c r="C4172" s="2"/>
      <c r="D4172" s="75"/>
      <c r="F4172" s="76"/>
      <c r="G4172" s="76"/>
      <c r="I4172" s="76"/>
      <c r="J4172" s="76"/>
      <c r="L4172" s="76"/>
      <c r="M4172" s="76"/>
      <c r="O4172" s="76"/>
      <c r="P4172" s="76"/>
      <c r="R4172" s="76"/>
      <c r="S4172" s="76"/>
      <c r="U4172" s="76"/>
      <c r="V4172" s="76"/>
      <c r="X4172" s="76"/>
      <c r="Y4172" s="76"/>
      <c r="AA4172" s="76"/>
      <c r="AB4172" s="76"/>
      <c r="AD4172" s="76"/>
      <c r="AE4172" s="76"/>
      <c r="AG4172" s="76"/>
      <c r="AH4172" s="76"/>
      <c r="AJ4172" s="76"/>
      <c r="AK4172" s="76"/>
      <c r="AM4172" s="76"/>
      <c r="AN4172" s="76"/>
      <c r="AP4172" s="76"/>
      <c r="AQ4172" s="76"/>
      <c r="AS4172" s="76"/>
      <c r="AT4172" s="76"/>
      <c r="AV4172" s="76"/>
      <c r="AW4172" s="76"/>
      <c r="AY4172" s="76"/>
      <c r="AZ4172" s="76"/>
      <c r="BB4172" s="76"/>
      <c r="BC4172" s="76"/>
      <c r="BE4172" s="76"/>
      <c r="BF4172" s="76"/>
      <c r="BH4172" s="76"/>
      <c r="BI4172" s="76"/>
      <c r="BK4172" s="76"/>
      <c r="BL4172" s="76"/>
      <c r="BN4172" s="76"/>
      <c r="BO4172" s="76"/>
      <c r="BQ4172" s="76"/>
      <c r="BR4172" s="76"/>
      <c r="BT4172" s="76"/>
      <c r="BU4172" s="76"/>
      <c r="BW4172" s="76"/>
      <c r="BX4172" s="76"/>
    </row>
    <row r="4173" spans="1:76" ht="12.75" customHeight="1">
      <c r="A4173" s="2"/>
      <c r="B4173" s="2"/>
      <c r="C4173" s="2"/>
      <c r="D4173" s="75"/>
      <c r="F4173" s="76"/>
      <c r="G4173" s="76"/>
      <c r="I4173" s="76"/>
      <c r="J4173" s="76"/>
      <c r="L4173" s="76"/>
      <c r="M4173" s="76"/>
      <c r="O4173" s="76"/>
      <c r="P4173" s="76"/>
      <c r="R4173" s="76"/>
      <c r="S4173" s="76"/>
      <c r="U4173" s="76"/>
      <c r="V4173" s="76"/>
      <c r="X4173" s="76"/>
      <c r="Y4173" s="76"/>
      <c r="AA4173" s="76"/>
      <c r="AB4173" s="76"/>
      <c r="AD4173" s="76"/>
      <c r="AE4173" s="76"/>
      <c r="AG4173" s="76"/>
      <c r="AH4173" s="76"/>
      <c r="AJ4173" s="76"/>
      <c r="AK4173" s="76"/>
      <c r="AM4173" s="76"/>
      <c r="AN4173" s="76"/>
      <c r="AP4173" s="76"/>
      <c r="AQ4173" s="76"/>
      <c r="AS4173" s="76"/>
      <c r="AT4173" s="76"/>
      <c r="AV4173" s="76"/>
      <c r="AW4173" s="76"/>
      <c r="AY4173" s="76"/>
      <c r="AZ4173" s="76"/>
      <c r="BB4173" s="76"/>
      <c r="BC4173" s="76"/>
      <c r="BE4173" s="76"/>
      <c r="BF4173" s="76"/>
      <c r="BH4173" s="76"/>
      <c r="BI4173" s="76"/>
      <c r="BK4173" s="76"/>
      <c r="BL4173" s="76"/>
      <c r="BN4173" s="76"/>
      <c r="BO4173" s="76"/>
      <c r="BQ4173" s="76"/>
      <c r="BR4173" s="76"/>
      <c r="BT4173" s="76"/>
      <c r="BU4173" s="76"/>
      <c r="BW4173" s="76"/>
      <c r="BX4173" s="76"/>
    </row>
    <row r="4174" spans="1:76" ht="12.75" customHeight="1">
      <c r="A4174" s="2"/>
      <c r="B4174" s="2"/>
      <c r="C4174" s="2"/>
      <c r="D4174" s="75"/>
      <c r="F4174" s="76"/>
      <c r="G4174" s="76"/>
      <c r="I4174" s="76"/>
      <c r="J4174" s="76"/>
      <c r="L4174" s="76"/>
      <c r="M4174" s="76"/>
      <c r="O4174" s="76"/>
      <c r="P4174" s="76"/>
      <c r="R4174" s="76"/>
      <c r="S4174" s="76"/>
      <c r="U4174" s="76"/>
      <c r="V4174" s="76"/>
      <c r="X4174" s="76"/>
      <c r="Y4174" s="76"/>
      <c r="AA4174" s="76"/>
      <c r="AB4174" s="76"/>
      <c r="AD4174" s="76"/>
      <c r="AE4174" s="76"/>
      <c r="AG4174" s="76"/>
      <c r="AH4174" s="76"/>
      <c r="AJ4174" s="76"/>
      <c r="AK4174" s="76"/>
      <c r="AM4174" s="76"/>
      <c r="AN4174" s="76"/>
      <c r="AP4174" s="76"/>
      <c r="AQ4174" s="76"/>
      <c r="AS4174" s="76"/>
      <c r="AT4174" s="76"/>
      <c r="AV4174" s="76"/>
      <c r="AW4174" s="76"/>
      <c r="AY4174" s="76"/>
      <c r="AZ4174" s="76"/>
      <c r="BB4174" s="76"/>
      <c r="BC4174" s="76"/>
      <c r="BE4174" s="76"/>
      <c r="BF4174" s="76"/>
      <c r="BH4174" s="76"/>
      <c r="BI4174" s="76"/>
      <c r="BK4174" s="76"/>
      <c r="BL4174" s="76"/>
      <c r="BN4174" s="76"/>
      <c r="BO4174" s="76"/>
      <c r="BQ4174" s="76"/>
      <c r="BR4174" s="76"/>
      <c r="BT4174" s="76"/>
      <c r="BU4174" s="76"/>
      <c r="BW4174" s="76"/>
      <c r="BX4174" s="76"/>
    </row>
    <row r="4175" spans="1:76" ht="12.75" customHeight="1">
      <c r="A4175" s="2"/>
      <c r="B4175" s="2"/>
      <c r="C4175" s="2"/>
      <c r="D4175" s="75"/>
      <c r="F4175" s="76"/>
      <c r="G4175" s="76"/>
      <c r="I4175" s="76"/>
      <c r="J4175" s="76"/>
      <c r="L4175" s="76"/>
      <c r="M4175" s="76"/>
      <c r="O4175" s="76"/>
      <c r="P4175" s="76"/>
      <c r="R4175" s="76"/>
      <c r="S4175" s="76"/>
      <c r="U4175" s="76"/>
      <c r="V4175" s="76"/>
      <c r="X4175" s="76"/>
      <c r="Y4175" s="76"/>
      <c r="AA4175" s="76"/>
      <c r="AB4175" s="76"/>
      <c r="AD4175" s="76"/>
      <c r="AE4175" s="76"/>
      <c r="AG4175" s="76"/>
      <c r="AH4175" s="76"/>
      <c r="AJ4175" s="76"/>
      <c r="AK4175" s="76"/>
      <c r="AM4175" s="76"/>
      <c r="AN4175" s="76"/>
      <c r="AP4175" s="76"/>
      <c r="AQ4175" s="76"/>
      <c r="AS4175" s="76"/>
      <c r="AT4175" s="76"/>
      <c r="AV4175" s="76"/>
      <c r="AW4175" s="76"/>
      <c r="AY4175" s="76"/>
      <c r="AZ4175" s="76"/>
      <c r="BB4175" s="76"/>
      <c r="BC4175" s="76"/>
      <c r="BE4175" s="76"/>
      <c r="BF4175" s="76"/>
      <c r="BH4175" s="76"/>
      <c r="BI4175" s="76"/>
      <c r="BK4175" s="76"/>
      <c r="BL4175" s="76"/>
      <c r="BN4175" s="76"/>
      <c r="BO4175" s="76"/>
      <c r="BQ4175" s="76"/>
      <c r="BR4175" s="76"/>
      <c r="BT4175" s="76"/>
      <c r="BU4175" s="76"/>
      <c r="BW4175" s="76"/>
      <c r="BX4175" s="76"/>
    </row>
    <row r="4176" spans="1:76" ht="12.75" customHeight="1">
      <c r="A4176" s="2"/>
      <c r="B4176" s="2"/>
      <c r="C4176" s="2"/>
      <c r="D4176" s="75"/>
      <c r="F4176" s="76"/>
      <c r="G4176" s="76"/>
      <c r="I4176" s="76"/>
      <c r="J4176" s="76"/>
      <c r="L4176" s="76"/>
      <c r="M4176" s="76"/>
      <c r="O4176" s="76"/>
      <c r="P4176" s="76"/>
      <c r="R4176" s="76"/>
      <c r="S4176" s="76"/>
      <c r="U4176" s="76"/>
      <c r="V4176" s="76"/>
      <c r="X4176" s="76"/>
      <c r="Y4176" s="76"/>
      <c r="AA4176" s="76"/>
      <c r="AB4176" s="76"/>
      <c r="AD4176" s="76"/>
      <c r="AE4176" s="76"/>
      <c r="AG4176" s="76"/>
      <c r="AH4176" s="76"/>
      <c r="AJ4176" s="76"/>
      <c r="AK4176" s="76"/>
      <c r="AM4176" s="76"/>
      <c r="AN4176" s="76"/>
      <c r="AP4176" s="76"/>
      <c r="AQ4176" s="76"/>
      <c r="AS4176" s="76"/>
      <c r="AT4176" s="76"/>
      <c r="AV4176" s="76"/>
      <c r="AW4176" s="76"/>
      <c r="AY4176" s="76"/>
      <c r="AZ4176" s="76"/>
      <c r="BB4176" s="76"/>
      <c r="BC4176" s="76"/>
      <c r="BE4176" s="76"/>
      <c r="BF4176" s="76"/>
      <c r="BH4176" s="76"/>
      <c r="BI4176" s="76"/>
      <c r="BK4176" s="76"/>
      <c r="BL4176" s="76"/>
      <c r="BN4176" s="76"/>
      <c r="BO4176" s="76"/>
      <c r="BQ4176" s="76"/>
      <c r="BR4176" s="76"/>
      <c r="BT4176" s="76"/>
      <c r="BU4176" s="76"/>
      <c r="BW4176" s="76"/>
      <c r="BX4176" s="76"/>
    </row>
    <row r="4177" spans="1:76" ht="12.75" customHeight="1">
      <c r="A4177" s="2"/>
      <c r="B4177" s="2"/>
      <c r="C4177" s="2"/>
      <c r="D4177" s="75"/>
      <c r="F4177" s="76"/>
      <c r="G4177" s="76"/>
      <c r="I4177" s="76"/>
      <c r="J4177" s="76"/>
      <c r="L4177" s="76"/>
      <c r="M4177" s="76"/>
      <c r="O4177" s="76"/>
      <c r="P4177" s="76"/>
      <c r="R4177" s="76"/>
      <c r="S4177" s="76"/>
      <c r="U4177" s="76"/>
      <c r="V4177" s="76"/>
      <c r="X4177" s="76"/>
      <c r="Y4177" s="76"/>
      <c r="AA4177" s="76"/>
      <c r="AB4177" s="76"/>
      <c r="AD4177" s="76"/>
      <c r="AE4177" s="76"/>
      <c r="AG4177" s="76"/>
      <c r="AH4177" s="76"/>
      <c r="AJ4177" s="76"/>
      <c r="AK4177" s="76"/>
      <c r="AM4177" s="76"/>
      <c r="AN4177" s="76"/>
      <c r="AP4177" s="76"/>
      <c r="AQ4177" s="76"/>
      <c r="AS4177" s="76"/>
      <c r="AT4177" s="76"/>
      <c r="AV4177" s="76"/>
      <c r="AW4177" s="76"/>
      <c r="AY4177" s="76"/>
      <c r="AZ4177" s="76"/>
      <c r="BB4177" s="76"/>
      <c r="BC4177" s="76"/>
      <c r="BE4177" s="76"/>
      <c r="BF4177" s="76"/>
      <c r="BH4177" s="76"/>
      <c r="BI4177" s="76"/>
      <c r="BK4177" s="76"/>
      <c r="BL4177" s="76"/>
      <c r="BN4177" s="76"/>
      <c r="BO4177" s="76"/>
      <c r="BQ4177" s="76"/>
      <c r="BR4177" s="76"/>
      <c r="BT4177" s="76"/>
      <c r="BU4177" s="76"/>
      <c r="BW4177" s="76"/>
      <c r="BX4177" s="76"/>
    </row>
    <row r="4178" spans="1:76" ht="12.75" customHeight="1">
      <c r="A4178" s="2"/>
      <c r="B4178" s="2"/>
      <c r="C4178" s="2"/>
      <c r="D4178" s="75"/>
      <c r="F4178" s="76"/>
      <c r="G4178" s="76"/>
      <c r="I4178" s="76"/>
      <c r="J4178" s="76"/>
      <c r="L4178" s="76"/>
      <c r="M4178" s="76"/>
      <c r="O4178" s="76"/>
      <c r="P4178" s="76"/>
      <c r="R4178" s="76"/>
      <c r="S4178" s="76"/>
      <c r="U4178" s="76"/>
      <c r="V4178" s="76"/>
      <c r="X4178" s="76"/>
      <c r="Y4178" s="76"/>
      <c r="AA4178" s="76"/>
      <c r="AB4178" s="76"/>
      <c r="AD4178" s="76"/>
      <c r="AE4178" s="76"/>
      <c r="AG4178" s="76"/>
      <c r="AH4178" s="76"/>
      <c r="AJ4178" s="76"/>
      <c r="AK4178" s="76"/>
      <c r="AM4178" s="76"/>
      <c r="AN4178" s="76"/>
      <c r="AP4178" s="76"/>
      <c r="AQ4178" s="76"/>
      <c r="AS4178" s="76"/>
      <c r="AT4178" s="76"/>
      <c r="AV4178" s="76"/>
      <c r="AW4178" s="76"/>
      <c r="AY4178" s="76"/>
      <c r="AZ4178" s="76"/>
      <c r="BB4178" s="76"/>
      <c r="BC4178" s="76"/>
      <c r="BE4178" s="76"/>
      <c r="BF4178" s="76"/>
      <c r="BH4178" s="76"/>
      <c r="BI4178" s="76"/>
      <c r="BK4178" s="76"/>
      <c r="BL4178" s="76"/>
      <c r="BN4178" s="76"/>
      <c r="BO4178" s="76"/>
      <c r="BQ4178" s="76"/>
      <c r="BR4178" s="76"/>
      <c r="BT4178" s="76"/>
      <c r="BU4178" s="76"/>
      <c r="BW4178" s="76"/>
      <c r="BX4178" s="76"/>
    </row>
    <row r="4179" spans="1:76" ht="12.75" customHeight="1">
      <c r="A4179" s="2"/>
      <c r="B4179" s="2"/>
      <c r="C4179" s="2"/>
      <c r="D4179" s="75"/>
      <c r="F4179" s="76"/>
      <c r="G4179" s="76"/>
      <c r="I4179" s="76"/>
      <c r="J4179" s="76"/>
      <c r="L4179" s="76"/>
      <c r="M4179" s="76"/>
      <c r="O4179" s="76"/>
      <c r="P4179" s="76"/>
      <c r="R4179" s="76"/>
      <c r="S4179" s="76"/>
      <c r="U4179" s="76"/>
      <c r="V4179" s="76"/>
      <c r="X4179" s="76"/>
      <c r="Y4179" s="76"/>
      <c r="AA4179" s="76"/>
      <c r="AB4179" s="76"/>
      <c r="AD4179" s="76"/>
      <c r="AE4179" s="76"/>
      <c r="AG4179" s="76"/>
      <c r="AH4179" s="76"/>
      <c r="AJ4179" s="76"/>
      <c r="AK4179" s="76"/>
      <c r="AM4179" s="76"/>
      <c r="AN4179" s="76"/>
      <c r="AP4179" s="76"/>
      <c r="AQ4179" s="76"/>
      <c r="AS4179" s="76"/>
      <c r="AT4179" s="76"/>
      <c r="AV4179" s="76"/>
      <c r="AW4179" s="76"/>
      <c r="AY4179" s="76"/>
      <c r="AZ4179" s="76"/>
      <c r="BB4179" s="76"/>
      <c r="BC4179" s="76"/>
      <c r="BE4179" s="76"/>
      <c r="BF4179" s="76"/>
      <c r="BH4179" s="76"/>
      <c r="BI4179" s="76"/>
      <c r="BK4179" s="76"/>
      <c r="BL4179" s="76"/>
      <c r="BN4179" s="76"/>
      <c r="BO4179" s="76"/>
      <c r="BQ4179" s="76"/>
      <c r="BR4179" s="76"/>
      <c r="BT4179" s="76"/>
      <c r="BU4179" s="76"/>
      <c r="BW4179" s="76"/>
      <c r="BX4179" s="76"/>
    </row>
    <row r="4180" spans="1:76" ht="12.75" customHeight="1">
      <c r="A4180" s="2"/>
      <c r="B4180" s="2"/>
      <c r="C4180" s="2"/>
      <c r="D4180" s="75"/>
      <c r="F4180" s="76"/>
      <c r="G4180" s="76"/>
      <c r="I4180" s="76"/>
      <c r="J4180" s="76"/>
      <c r="L4180" s="76"/>
      <c r="M4180" s="76"/>
      <c r="O4180" s="76"/>
      <c r="P4180" s="76"/>
      <c r="R4180" s="76"/>
      <c r="S4180" s="76"/>
      <c r="U4180" s="76"/>
      <c r="V4180" s="76"/>
      <c r="X4180" s="76"/>
      <c r="Y4180" s="76"/>
      <c r="AA4180" s="76"/>
      <c r="AB4180" s="76"/>
      <c r="AD4180" s="76"/>
      <c r="AE4180" s="76"/>
      <c r="AG4180" s="76"/>
      <c r="AH4180" s="76"/>
      <c r="AJ4180" s="76"/>
      <c r="AK4180" s="76"/>
      <c r="AM4180" s="76"/>
      <c r="AN4180" s="76"/>
      <c r="AP4180" s="76"/>
      <c r="AQ4180" s="76"/>
      <c r="AS4180" s="76"/>
      <c r="AT4180" s="76"/>
      <c r="AV4180" s="76"/>
      <c r="AW4180" s="76"/>
      <c r="AY4180" s="76"/>
      <c r="AZ4180" s="76"/>
      <c r="BB4180" s="76"/>
      <c r="BC4180" s="76"/>
      <c r="BE4180" s="76"/>
      <c r="BF4180" s="76"/>
      <c r="BH4180" s="76"/>
      <c r="BI4180" s="76"/>
      <c r="BK4180" s="76"/>
      <c r="BL4180" s="76"/>
      <c r="BN4180" s="76"/>
      <c r="BO4180" s="76"/>
      <c r="BQ4180" s="76"/>
      <c r="BR4180" s="76"/>
      <c r="BT4180" s="76"/>
      <c r="BU4180" s="76"/>
      <c r="BW4180" s="76"/>
      <c r="BX4180" s="76"/>
    </row>
    <row r="4181" spans="1:76" ht="12.75" customHeight="1">
      <c r="A4181" s="2"/>
      <c r="B4181" s="2"/>
      <c r="C4181" s="2"/>
      <c r="D4181" s="75"/>
      <c r="F4181" s="76"/>
      <c r="G4181" s="76"/>
      <c r="I4181" s="76"/>
      <c r="J4181" s="76"/>
      <c r="L4181" s="76"/>
      <c r="M4181" s="76"/>
      <c r="O4181" s="76"/>
      <c r="P4181" s="76"/>
      <c r="R4181" s="76"/>
      <c r="S4181" s="76"/>
      <c r="U4181" s="76"/>
      <c r="V4181" s="76"/>
      <c r="X4181" s="76"/>
      <c r="Y4181" s="76"/>
      <c r="AA4181" s="76"/>
      <c r="AB4181" s="76"/>
      <c r="AD4181" s="76"/>
      <c r="AE4181" s="76"/>
      <c r="AG4181" s="76"/>
      <c r="AH4181" s="76"/>
      <c r="AJ4181" s="76"/>
      <c r="AK4181" s="76"/>
      <c r="AM4181" s="76"/>
      <c r="AN4181" s="76"/>
      <c r="AP4181" s="76"/>
      <c r="AQ4181" s="76"/>
      <c r="AS4181" s="76"/>
      <c r="AT4181" s="76"/>
      <c r="AV4181" s="76"/>
      <c r="AW4181" s="76"/>
      <c r="AY4181" s="76"/>
      <c r="AZ4181" s="76"/>
      <c r="BB4181" s="76"/>
      <c r="BC4181" s="76"/>
      <c r="BE4181" s="76"/>
      <c r="BF4181" s="76"/>
      <c r="BH4181" s="76"/>
      <c r="BI4181" s="76"/>
      <c r="BK4181" s="76"/>
      <c r="BL4181" s="76"/>
      <c r="BN4181" s="76"/>
      <c r="BO4181" s="76"/>
      <c r="BQ4181" s="76"/>
      <c r="BR4181" s="76"/>
      <c r="BT4181" s="76"/>
      <c r="BU4181" s="76"/>
      <c r="BW4181" s="76"/>
      <c r="BX4181" s="76"/>
    </row>
    <row r="4182" spans="1:76" ht="12.75" customHeight="1">
      <c r="A4182" s="2"/>
      <c r="B4182" s="2"/>
      <c r="C4182" s="2"/>
      <c r="D4182" s="75"/>
      <c r="F4182" s="76"/>
      <c r="G4182" s="76"/>
      <c r="I4182" s="76"/>
      <c r="J4182" s="76"/>
      <c r="L4182" s="76"/>
      <c r="M4182" s="76"/>
      <c r="O4182" s="76"/>
      <c r="P4182" s="76"/>
      <c r="R4182" s="76"/>
      <c r="S4182" s="76"/>
      <c r="U4182" s="76"/>
      <c r="V4182" s="76"/>
      <c r="X4182" s="76"/>
      <c r="Y4182" s="76"/>
      <c r="AA4182" s="76"/>
      <c r="AB4182" s="76"/>
      <c r="AD4182" s="76"/>
      <c r="AE4182" s="76"/>
      <c r="AG4182" s="76"/>
      <c r="AH4182" s="76"/>
      <c r="AJ4182" s="76"/>
      <c r="AK4182" s="76"/>
      <c r="AM4182" s="76"/>
      <c r="AN4182" s="76"/>
      <c r="AP4182" s="76"/>
      <c r="AQ4182" s="76"/>
      <c r="AS4182" s="76"/>
      <c r="AT4182" s="76"/>
      <c r="AV4182" s="76"/>
      <c r="AW4182" s="76"/>
      <c r="AY4182" s="76"/>
      <c r="AZ4182" s="76"/>
      <c r="BB4182" s="76"/>
      <c r="BC4182" s="76"/>
      <c r="BE4182" s="76"/>
      <c r="BF4182" s="76"/>
      <c r="BH4182" s="76"/>
      <c r="BI4182" s="76"/>
      <c r="BK4182" s="76"/>
      <c r="BL4182" s="76"/>
      <c r="BN4182" s="76"/>
      <c r="BO4182" s="76"/>
      <c r="BQ4182" s="76"/>
      <c r="BR4182" s="76"/>
      <c r="BT4182" s="76"/>
      <c r="BU4182" s="76"/>
      <c r="BW4182" s="76"/>
      <c r="BX4182" s="76"/>
    </row>
    <row r="4183" spans="1:76" ht="12.75" customHeight="1">
      <c r="A4183" s="2"/>
      <c r="B4183" s="2"/>
      <c r="C4183" s="2"/>
      <c r="D4183" s="75"/>
      <c r="F4183" s="76"/>
      <c r="G4183" s="76"/>
      <c r="I4183" s="76"/>
      <c r="J4183" s="76"/>
      <c r="L4183" s="76"/>
      <c r="M4183" s="76"/>
      <c r="O4183" s="76"/>
      <c r="P4183" s="76"/>
      <c r="R4183" s="76"/>
      <c r="S4183" s="76"/>
      <c r="U4183" s="76"/>
      <c r="V4183" s="76"/>
      <c r="X4183" s="76"/>
      <c r="Y4183" s="76"/>
      <c r="AA4183" s="76"/>
      <c r="AB4183" s="76"/>
      <c r="AD4183" s="76"/>
      <c r="AE4183" s="76"/>
      <c r="AG4183" s="76"/>
      <c r="AH4183" s="76"/>
      <c r="AJ4183" s="76"/>
      <c r="AK4183" s="76"/>
      <c r="AM4183" s="76"/>
      <c r="AN4183" s="76"/>
      <c r="AP4183" s="76"/>
      <c r="AQ4183" s="76"/>
      <c r="AS4183" s="76"/>
      <c r="AT4183" s="76"/>
      <c r="AV4183" s="76"/>
      <c r="AW4183" s="76"/>
      <c r="AY4183" s="76"/>
      <c r="AZ4183" s="76"/>
      <c r="BB4183" s="76"/>
      <c r="BC4183" s="76"/>
      <c r="BE4183" s="76"/>
      <c r="BF4183" s="76"/>
      <c r="BH4183" s="76"/>
      <c r="BI4183" s="76"/>
      <c r="BK4183" s="76"/>
      <c r="BL4183" s="76"/>
      <c r="BN4183" s="76"/>
      <c r="BO4183" s="76"/>
      <c r="BQ4183" s="76"/>
      <c r="BR4183" s="76"/>
      <c r="BT4183" s="76"/>
      <c r="BU4183" s="76"/>
      <c r="BW4183" s="76"/>
      <c r="BX4183" s="76"/>
    </row>
    <row r="4184" spans="1:76" ht="12.75" customHeight="1">
      <c r="A4184" s="2"/>
      <c r="B4184" s="2"/>
      <c r="C4184" s="2"/>
      <c r="D4184" s="75"/>
      <c r="F4184" s="76"/>
      <c r="G4184" s="76"/>
      <c r="I4184" s="76"/>
      <c r="J4184" s="76"/>
      <c r="L4184" s="76"/>
      <c r="M4184" s="76"/>
      <c r="O4184" s="76"/>
      <c r="P4184" s="76"/>
      <c r="R4184" s="76"/>
      <c r="S4184" s="76"/>
      <c r="U4184" s="76"/>
      <c r="V4184" s="76"/>
      <c r="X4184" s="76"/>
      <c r="Y4184" s="76"/>
      <c r="AA4184" s="76"/>
      <c r="AB4184" s="76"/>
      <c r="AD4184" s="76"/>
      <c r="AE4184" s="76"/>
      <c r="AG4184" s="76"/>
      <c r="AH4184" s="76"/>
      <c r="AJ4184" s="76"/>
      <c r="AK4184" s="76"/>
      <c r="AM4184" s="76"/>
      <c r="AN4184" s="76"/>
      <c r="AP4184" s="76"/>
      <c r="AQ4184" s="76"/>
      <c r="AS4184" s="76"/>
      <c r="AT4184" s="76"/>
      <c r="AV4184" s="76"/>
      <c r="AW4184" s="76"/>
      <c r="AY4184" s="76"/>
      <c r="AZ4184" s="76"/>
      <c r="BB4184" s="76"/>
      <c r="BC4184" s="76"/>
      <c r="BE4184" s="76"/>
      <c r="BF4184" s="76"/>
      <c r="BH4184" s="76"/>
      <c r="BI4184" s="76"/>
      <c r="BK4184" s="76"/>
      <c r="BL4184" s="76"/>
      <c r="BN4184" s="76"/>
      <c r="BO4184" s="76"/>
      <c r="BQ4184" s="76"/>
      <c r="BR4184" s="76"/>
      <c r="BT4184" s="76"/>
      <c r="BU4184" s="76"/>
      <c r="BW4184" s="76"/>
      <c r="BX4184" s="76"/>
    </row>
    <row r="4185" spans="1:76" ht="12.75" customHeight="1">
      <c r="A4185" s="2"/>
      <c r="B4185" s="2"/>
      <c r="C4185" s="2"/>
      <c r="D4185" s="75"/>
      <c r="F4185" s="76"/>
      <c r="G4185" s="76"/>
      <c r="I4185" s="76"/>
      <c r="J4185" s="76"/>
      <c r="L4185" s="76"/>
      <c r="M4185" s="76"/>
      <c r="O4185" s="76"/>
      <c r="P4185" s="76"/>
      <c r="R4185" s="76"/>
      <c r="S4185" s="76"/>
      <c r="U4185" s="76"/>
      <c r="V4185" s="76"/>
      <c r="X4185" s="76"/>
      <c r="Y4185" s="76"/>
      <c r="AA4185" s="76"/>
      <c r="AB4185" s="76"/>
      <c r="AD4185" s="76"/>
      <c r="AE4185" s="76"/>
      <c r="AG4185" s="76"/>
      <c r="AH4185" s="76"/>
      <c r="AJ4185" s="76"/>
      <c r="AK4185" s="76"/>
      <c r="AM4185" s="76"/>
      <c r="AN4185" s="76"/>
      <c r="AP4185" s="76"/>
      <c r="AQ4185" s="76"/>
      <c r="AS4185" s="76"/>
      <c r="AT4185" s="76"/>
      <c r="AV4185" s="76"/>
      <c r="AW4185" s="76"/>
      <c r="AY4185" s="76"/>
      <c r="AZ4185" s="76"/>
      <c r="BB4185" s="76"/>
      <c r="BC4185" s="76"/>
      <c r="BE4185" s="76"/>
      <c r="BF4185" s="76"/>
      <c r="BH4185" s="76"/>
      <c r="BI4185" s="76"/>
      <c r="BK4185" s="76"/>
      <c r="BL4185" s="76"/>
      <c r="BN4185" s="76"/>
      <c r="BO4185" s="76"/>
      <c r="BQ4185" s="76"/>
      <c r="BR4185" s="76"/>
      <c r="BT4185" s="76"/>
      <c r="BU4185" s="76"/>
      <c r="BW4185" s="76"/>
      <c r="BX4185" s="76"/>
    </row>
    <row r="4186" spans="1:76" ht="12.75" customHeight="1">
      <c r="A4186" s="2"/>
      <c r="B4186" s="2"/>
      <c r="C4186" s="2"/>
      <c r="D4186" s="75"/>
      <c r="F4186" s="76"/>
      <c r="G4186" s="76"/>
      <c r="I4186" s="76"/>
      <c r="J4186" s="76"/>
      <c r="L4186" s="76"/>
      <c r="M4186" s="76"/>
      <c r="O4186" s="76"/>
      <c r="P4186" s="76"/>
      <c r="R4186" s="76"/>
      <c r="S4186" s="76"/>
      <c r="U4186" s="76"/>
      <c r="V4186" s="76"/>
      <c r="X4186" s="76"/>
      <c r="Y4186" s="76"/>
      <c r="AA4186" s="76"/>
      <c r="AB4186" s="76"/>
      <c r="AD4186" s="76"/>
      <c r="AE4186" s="76"/>
      <c r="AG4186" s="76"/>
      <c r="AH4186" s="76"/>
      <c r="AJ4186" s="76"/>
      <c r="AK4186" s="76"/>
      <c r="AM4186" s="76"/>
      <c r="AN4186" s="76"/>
      <c r="AP4186" s="76"/>
      <c r="AQ4186" s="76"/>
      <c r="AS4186" s="76"/>
      <c r="AT4186" s="76"/>
      <c r="AV4186" s="76"/>
      <c r="AW4186" s="76"/>
      <c r="AY4186" s="76"/>
      <c r="AZ4186" s="76"/>
      <c r="BB4186" s="76"/>
      <c r="BC4186" s="76"/>
      <c r="BE4186" s="76"/>
      <c r="BF4186" s="76"/>
      <c r="BH4186" s="76"/>
      <c r="BI4186" s="76"/>
      <c r="BK4186" s="76"/>
      <c r="BL4186" s="76"/>
      <c r="BN4186" s="76"/>
      <c r="BO4186" s="76"/>
      <c r="BQ4186" s="76"/>
      <c r="BR4186" s="76"/>
      <c r="BT4186" s="76"/>
      <c r="BU4186" s="76"/>
      <c r="BW4186" s="76"/>
      <c r="BX4186" s="76"/>
    </row>
    <row r="4187" spans="1:76" ht="12.75" customHeight="1">
      <c r="A4187" s="2"/>
      <c r="B4187" s="2"/>
      <c r="C4187" s="2"/>
      <c r="D4187" s="75"/>
      <c r="F4187" s="76"/>
      <c r="G4187" s="76"/>
      <c r="I4187" s="76"/>
      <c r="J4187" s="76"/>
      <c r="L4187" s="76"/>
      <c r="M4187" s="76"/>
      <c r="O4187" s="76"/>
      <c r="P4187" s="76"/>
      <c r="R4187" s="76"/>
      <c r="S4187" s="76"/>
      <c r="U4187" s="76"/>
      <c r="V4187" s="76"/>
      <c r="X4187" s="76"/>
      <c r="Y4187" s="76"/>
      <c r="AA4187" s="76"/>
      <c r="AB4187" s="76"/>
      <c r="AD4187" s="76"/>
      <c r="AE4187" s="76"/>
      <c r="AG4187" s="76"/>
      <c r="AH4187" s="76"/>
      <c r="AJ4187" s="76"/>
      <c r="AK4187" s="76"/>
      <c r="AM4187" s="76"/>
      <c r="AN4187" s="76"/>
      <c r="AP4187" s="76"/>
      <c r="AQ4187" s="76"/>
      <c r="AS4187" s="76"/>
      <c r="AT4187" s="76"/>
      <c r="AV4187" s="76"/>
      <c r="AW4187" s="76"/>
      <c r="AY4187" s="76"/>
      <c r="AZ4187" s="76"/>
      <c r="BB4187" s="76"/>
      <c r="BC4187" s="76"/>
      <c r="BE4187" s="76"/>
      <c r="BF4187" s="76"/>
      <c r="BH4187" s="76"/>
      <c r="BI4187" s="76"/>
      <c r="BK4187" s="76"/>
      <c r="BL4187" s="76"/>
      <c r="BN4187" s="76"/>
      <c r="BO4187" s="76"/>
      <c r="BQ4187" s="76"/>
      <c r="BR4187" s="76"/>
      <c r="BT4187" s="76"/>
      <c r="BU4187" s="76"/>
      <c r="BW4187" s="76"/>
      <c r="BX4187" s="76"/>
    </row>
    <row r="4188" spans="1:76" ht="12.75" customHeight="1">
      <c r="A4188" s="2"/>
      <c r="B4188" s="2"/>
      <c r="C4188" s="2"/>
      <c r="D4188" s="75"/>
      <c r="F4188" s="76"/>
      <c r="G4188" s="76"/>
      <c r="I4188" s="76"/>
      <c r="J4188" s="76"/>
      <c r="L4188" s="76"/>
      <c r="M4188" s="76"/>
      <c r="O4188" s="76"/>
      <c r="P4188" s="76"/>
      <c r="R4188" s="76"/>
      <c r="S4188" s="76"/>
      <c r="U4188" s="76"/>
      <c r="V4188" s="76"/>
      <c r="X4188" s="76"/>
      <c r="Y4188" s="76"/>
      <c r="AA4188" s="76"/>
      <c r="AB4188" s="76"/>
      <c r="AD4188" s="76"/>
      <c r="AE4188" s="76"/>
      <c r="AG4188" s="76"/>
      <c r="AH4188" s="76"/>
      <c r="AJ4188" s="76"/>
      <c r="AK4188" s="76"/>
      <c r="AM4188" s="76"/>
      <c r="AN4188" s="76"/>
      <c r="AP4188" s="76"/>
      <c r="AQ4188" s="76"/>
      <c r="AS4188" s="76"/>
      <c r="AT4188" s="76"/>
      <c r="AV4188" s="76"/>
      <c r="AW4188" s="76"/>
      <c r="AY4188" s="76"/>
      <c r="AZ4188" s="76"/>
      <c r="BB4188" s="76"/>
      <c r="BC4188" s="76"/>
      <c r="BE4188" s="76"/>
      <c r="BF4188" s="76"/>
      <c r="BH4188" s="76"/>
      <c r="BI4188" s="76"/>
      <c r="BK4188" s="76"/>
      <c r="BL4188" s="76"/>
      <c r="BN4188" s="76"/>
      <c r="BO4188" s="76"/>
      <c r="BQ4188" s="76"/>
      <c r="BR4188" s="76"/>
      <c r="BT4188" s="76"/>
      <c r="BU4188" s="76"/>
      <c r="BW4188" s="76"/>
      <c r="BX4188" s="76"/>
    </row>
    <row r="4189" spans="1:76" ht="12.75" customHeight="1">
      <c r="A4189" s="2"/>
      <c r="B4189" s="2"/>
      <c r="C4189" s="2"/>
      <c r="D4189" s="75"/>
      <c r="F4189" s="76"/>
      <c r="G4189" s="76"/>
      <c r="I4189" s="76"/>
      <c r="J4189" s="76"/>
      <c r="L4189" s="76"/>
      <c r="M4189" s="76"/>
      <c r="O4189" s="76"/>
      <c r="P4189" s="76"/>
      <c r="R4189" s="76"/>
      <c r="S4189" s="76"/>
      <c r="U4189" s="76"/>
      <c r="V4189" s="76"/>
      <c r="X4189" s="76"/>
      <c r="Y4189" s="76"/>
      <c r="AA4189" s="76"/>
      <c r="AB4189" s="76"/>
      <c r="AD4189" s="76"/>
      <c r="AE4189" s="76"/>
      <c r="AG4189" s="76"/>
      <c r="AH4189" s="76"/>
      <c r="AJ4189" s="76"/>
      <c r="AK4189" s="76"/>
      <c r="AM4189" s="76"/>
      <c r="AN4189" s="76"/>
      <c r="AP4189" s="76"/>
      <c r="AQ4189" s="76"/>
      <c r="AS4189" s="76"/>
      <c r="AT4189" s="76"/>
      <c r="AV4189" s="76"/>
      <c r="AW4189" s="76"/>
      <c r="AY4189" s="76"/>
      <c r="AZ4189" s="76"/>
      <c r="BB4189" s="76"/>
      <c r="BC4189" s="76"/>
      <c r="BE4189" s="76"/>
      <c r="BF4189" s="76"/>
      <c r="BH4189" s="76"/>
      <c r="BI4189" s="76"/>
      <c r="BK4189" s="76"/>
      <c r="BL4189" s="76"/>
      <c r="BN4189" s="76"/>
      <c r="BO4189" s="76"/>
      <c r="BQ4189" s="76"/>
      <c r="BR4189" s="76"/>
      <c r="BT4189" s="76"/>
      <c r="BU4189" s="76"/>
      <c r="BW4189" s="76"/>
      <c r="BX4189" s="76"/>
    </row>
    <row r="4190" spans="1:76" ht="12.75" customHeight="1">
      <c r="A4190" s="2"/>
      <c r="B4190" s="2"/>
      <c r="C4190" s="2"/>
      <c r="D4190" s="75"/>
      <c r="F4190" s="76"/>
      <c r="G4190" s="76"/>
      <c r="I4190" s="76"/>
      <c r="J4190" s="76"/>
      <c r="L4190" s="76"/>
      <c r="M4190" s="76"/>
      <c r="O4190" s="76"/>
      <c r="P4190" s="76"/>
      <c r="R4190" s="76"/>
      <c r="S4190" s="76"/>
      <c r="U4190" s="76"/>
      <c r="V4190" s="76"/>
      <c r="X4190" s="76"/>
      <c r="Y4190" s="76"/>
      <c r="AA4190" s="76"/>
      <c r="AB4190" s="76"/>
      <c r="AD4190" s="76"/>
      <c r="AE4190" s="76"/>
      <c r="AG4190" s="76"/>
      <c r="AH4190" s="76"/>
      <c r="AJ4190" s="76"/>
      <c r="AK4190" s="76"/>
      <c r="AM4190" s="76"/>
      <c r="AN4190" s="76"/>
      <c r="AP4190" s="76"/>
      <c r="AQ4190" s="76"/>
      <c r="AS4190" s="76"/>
      <c r="AT4190" s="76"/>
      <c r="AV4190" s="76"/>
      <c r="AW4190" s="76"/>
      <c r="AY4190" s="76"/>
      <c r="AZ4190" s="76"/>
      <c r="BB4190" s="76"/>
      <c r="BC4190" s="76"/>
      <c r="BE4190" s="76"/>
      <c r="BF4190" s="76"/>
      <c r="BH4190" s="76"/>
      <c r="BI4190" s="76"/>
      <c r="BK4190" s="76"/>
      <c r="BL4190" s="76"/>
      <c r="BN4190" s="76"/>
      <c r="BO4190" s="76"/>
      <c r="BQ4190" s="76"/>
      <c r="BR4190" s="76"/>
      <c r="BT4190" s="76"/>
      <c r="BU4190" s="76"/>
      <c r="BW4190" s="76"/>
      <c r="BX4190" s="76"/>
    </row>
    <row r="4191" spans="1:76" ht="12.75" customHeight="1">
      <c r="A4191" s="2"/>
      <c r="B4191" s="2"/>
      <c r="C4191" s="2"/>
      <c r="D4191" s="75"/>
      <c r="F4191" s="76"/>
      <c r="G4191" s="76"/>
      <c r="I4191" s="76"/>
      <c r="J4191" s="76"/>
      <c r="L4191" s="76"/>
      <c r="M4191" s="76"/>
      <c r="O4191" s="76"/>
      <c r="P4191" s="76"/>
      <c r="R4191" s="76"/>
      <c r="S4191" s="76"/>
      <c r="U4191" s="76"/>
      <c r="V4191" s="76"/>
      <c r="X4191" s="76"/>
      <c r="Y4191" s="76"/>
      <c r="AA4191" s="76"/>
      <c r="AB4191" s="76"/>
      <c r="AD4191" s="76"/>
      <c r="AE4191" s="76"/>
      <c r="AG4191" s="76"/>
      <c r="AH4191" s="76"/>
      <c r="AJ4191" s="76"/>
      <c r="AK4191" s="76"/>
      <c r="AM4191" s="76"/>
      <c r="AN4191" s="76"/>
      <c r="AP4191" s="76"/>
      <c r="AQ4191" s="76"/>
      <c r="AS4191" s="76"/>
      <c r="AT4191" s="76"/>
      <c r="AV4191" s="76"/>
      <c r="AW4191" s="76"/>
      <c r="AY4191" s="76"/>
      <c r="AZ4191" s="76"/>
      <c r="BB4191" s="76"/>
      <c r="BC4191" s="76"/>
      <c r="BE4191" s="76"/>
      <c r="BF4191" s="76"/>
      <c r="BH4191" s="76"/>
      <c r="BI4191" s="76"/>
      <c r="BK4191" s="76"/>
      <c r="BL4191" s="76"/>
      <c r="BN4191" s="76"/>
      <c r="BO4191" s="76"/>
      <c r="BQ4191" s="76"/>
      <c r="BR4191" s="76"/>
      <c r="BT4191" s="76"/>
      <c r="BU4191" s="76"/>
      <c r="BW4191" s="76"/>
      <c r="BX4191" s="76"/>
    </row>
    <row r="4192" spans="1:76" ht="12.75" customHeight="1">
      <c r="A4192" s="2"/>
      <c r="B4192" s="2"/>
      <c r="C4192" s="2"/>
      <c r="D4192" s="75"/>
      <c r="F4192" s="76"/>
      <c r="G4192" s="76"/>
      <c r="I4192" s="76"/>
      <c r="J4192" s="76"/>
      <c r="L4192" s="76"/>
      <c r="M4192" s="76"/>
      <c r="O4192" s="76"/>
      <c r="P4192" s="76"/>
      <c r="R4192" s="76"/>
      <c r="S4192" s="76"/>
      <c r="U4192" s="76"/>
      <c r="V4192" s="76"/>
      <c r="X4192" s="76"/>
      <c r="Y4192" s="76"/>
      <c r="AA4192" s="76"/>
      <c r="AB4192" s="76"/>
      <c r="AD4192" s="76"/>
      <c r="AE4192" s="76"/>
      <c r="AG4192" s="76"/>
      <c r="AH4192" s="76"/>
      <c r="AJ4192" s="76"/>
      <c r="AK4192" s="76"/>
      <c r="AM4192" s="76"/>
      <c r="AN4192" s="76"/>
      <c r="AP4192" s="76"/>
      <c r="AQ4192" s="76"/>
      <c r="AS4192" s="76"/>
      <c r="AT4192" s="76"/>
      <c r="AV4192" s="76"/>
      <c r="AW4192" s="76"/>
      <c r="AY4192" s="76"/>
      <c r="AZ4192" s="76"/>
      <c r="BB4192" s="76"/>
      <c r="BC4192" s="76"/>
      <c r="BE4192" s="76"/>
      <c r="BF4192" s="76"/>
      <c r="BH4192" s="76"/>
      <c r="BI4192" s="76"/>
      <c r="BK4192" s="76"/>
      <c r="BL4192" s="76"/>
      <c r="BN4192" s="76"/>
      <c r="BO4192" s="76"/>
      <c r="BQ4192" s="76"/>
      <c r="BR4192" s="76"/>
      <c r="BT4192" s="76"/>
      <c r="BU4192" s="76"/>
      <c r="BW4192" s="76"/>
      <c r="BX4192" s="76"/>
    </row>
    <row r="4193" spans="1:76" ht="12.75" customHeight="1">
      <c r="A4193" s="2"/>
      <c r="B4193" s="2"/>
      <c r="C4193" s="2"/>
      <c r="D4193" s="75"/>
      <c r="F4193" s="76"/>
      <c r="G4193" s="76"/>
      <c r="I4193" s="76"/>
      <c r="J4193" s="76"/>
      <c r="L4193" s="76"/>
      <c r="M4193" s="76"/>
      <c r="O4193" s="76"/>
      <c r="P4193" s="76"/>
      <c r="R4193" s="76"/>
      <c r="S4193" s="76"/>
      <c r="U4193" s="76"/>
      <c r="V4193" s="76"/>
      <c r="X4193" s="76"/>
      <c r="Y4193" s="76"/>
      <c r="AA4193" s="76"/>
      <c r="AB4193" s="76"/>
      <c r="AD4193" s="76"/>
      <c r="AE4193" s="76"/>
      <c r="AG4193" s="76"/>
      <c r="AH4193" s="76"/>
      <c r="AJ4193" s="76"/>
      <c r="AK4193" s="76"/>
      <c r="AM4193" s="76"/>
      <c r="AN4193" s="76"/>
      <c r="AP4193" s="76"/>
      <c r="AQ4193" s="76"/>
      <c r="AS4193" s="76"/>
      <c r="AT4193" s="76"/>
      <c r="AV4193" s="76"/>
      <c r="AW4193" s="76"/>
      <c r="AY4193" s="76"/>
      <c r="AZ4193" s="76"/>
      <c r="BB4193" s="76"/>
      <c r="BC4193" s="76"/>
      <c r="BE4193" s="76"/>
      <c r="BF4193" s="76"/>
      <c r="BH4193" s="76"/>
      <c r="BI4193" s="76"/>
      <c r="BK4193" s="76"/>
      <c r="BL4193" s="76"/>
      <c r="BN4193" s="76"/>
      <c r="BO4193" s="76"/>
      <c r="BQ4193" s="76"/>
      <c r="BR4193" s="76"/>
      <c r="BT4193" s="76"/>
      <c r="BU4193" s="76"/>
      <c r="BW4193" s="76"/>
      <c r="BX4193" s="76"/>
    </row>
    <row r="4194" spans="1:76" ht="12.75" customHeight="1">
      <c r="A4194" s="2"/>
      <c r="B4194" s="2"/>
      <c r="C4194" s="2"/>
      <c r="D4194" s="75"/>
      <c r="F4194" s="76"/>
      <c r="G4194" s="76"/>
      <c r="I4194" s="76"/>
      <c r="J4194" s="76"/>
      <c r="L4194" s="76"/>
      <c r="M4194" s="76"/>
      <c r="O4194" s="76"/>
      <c r="P4194" s="76"/>
      <c r="R4194" s="76"/>
      <c r="S4194" s="76"/>
      <c r="U4194" s="76"/>
      <c r="V4194" s="76"/>
      <c r="X4194" s="76"/>
      <c r="Y4194" s="76"/>
      <c r="AA4194" s="76"/>
      <c r="AB4194" s="76"/>
      <c r="AD4194" s="76"/>
      <c r="AE4194" s="76"/>
      <c r="AG4194" s="76"/>
      <c r="AH4194" s="76"/>
      <c r="AJ4194" s="76"/>
      <c r="AK4194" s="76"/>
      <c r="AM4194" s="76"/>
      <c r="AN4194" s="76"/>
      <c r="AP4194" s="76"/>
      <c r="AQ4194" s="76"/>
      <c r="AS4194" s="76"/>
      <c r="AT4194" s="76"/>
      <c r="AV4194" s="76"/>
      <c r="AW4194" s="76"/>
      <c r="AY4194" s="76"/>
      <c r="AZ4194" s="76"/>
      <c r="BB4194" s="76"/>
      <c r="BC4194" s="76"/>
      <c r="BE4194" s="76"/>
      <c r="BF4194" s="76"/>
      <c r="BH4194" s="76"/>
      <c r="BI4194" s="76"/>
      <c r="BK4194" s="76"/>
      <c r="BL4194" s="76"/>
      <c r="BN4194" s="76"/>
      <c r="BO4194" s="76"/>
      <c r="BQ4194" s="76"/>
      <c r="BR4194" s="76"/>
      <c r="BT4194" s="76"/>
      <c r="BU4194" s="76"/>
      <c r="BW4194" s="76"/>
      <c r="BX4194" s="76"/>
    </row>
    <row r="4195" spans="1:76" ht="12.75" customHeight="1">
      <c r="A4195" s="2"/>
      <c r="B4195" s="2"/>
      <c r="C4195" s="2"/>
      <c r="D4195" s="75"/>
      <c r="F4195" s="76"/>
      <c r="G4195" s="76"/>
      <c r="I4195" s="76"/>
      <c r="J4195" s="76"/>
      <c r="L4195" s="76"/>
      <c r="M4195" s="76"/>
      <c r="O4195" s="76"/>
      <c r="P4195" s="76"/>
      <c r="R4195" s="76"/>
      <c r="S4195" s="76"/>
      <c r="U4195" s="76"/>
      <c r="V4195" s="76"/>
      <c r="X4195" s="76"/>
      <c r="Y4195" s="76"/>
      <c r="AA4195" s="76"/>
      <c r="AB4195" s="76"/>
      <c r="AD4195" s="76"/>
      <c r="AE4195" s="76"/>
      <c r="AG4195" s="76"/>
      <c r="AH4195" s="76"/>
      <c r="AJ4195" s="76"/>
      <c r="AK4195" s="76"/>
      <c r="AM4195" s="76"/>
      <c r="AN4195" s="76"/>
      <c r="AP4195" s="76"/>
      <c r="AQ4195" s="76"/>
      <c r="AS4195" s="76"/>
      <c r="AT4195" s="76"/>
      <c r="AV4195" s="76"/>
      <c r="AW4195" s="76"/>
      <c r="AY4195" s="76"/>
      <c r="AZ4195" s="76"/>
      <c r="BB4195" s="76"/>
      <c r="BC4195" s="76"/>
      <c r="BE4195" s="76"/>
      <c r="BF4195" s="76"/>
      <c r="BH4195" s="76"/>
      <c r="BI4195" s="76"/>
      <c r="BK4195" s="76"/>
      <c r="BL4195" s="76"/>
      <c r="BN4195" s="76"/>
      <c r="BO4195" s="76"/>
      <c r="BQ4195" s="76"/>
      <c r="BR4195" s="76"/>
      <c r="BT4195" s="76"/>
      <c r="BU4195" s="76"/>
      <c r="BW4195" s="76"/>
      <c r="BX4195" s="76"/>
    </row>
    <row r="4196" spans="1:76" ht="12.75" customHeight="1">
      <c r="A4196" s="2"/>
      <c r="B4196" s="2"/>
      <c r="C4196" s="2"/>
      <c r="D4196" s="75"/>
      <c r="F4196" s="76"/>
      <c r="G4196" s="76"/>
      <c r="I4196" s="76"/>
      <c r="J4196" s="76"/>
      <c r="L4196" s="76"/>
      <c r="M4196" s="76"/>
      <c r="O4196" s="76"/>
      <c r="P4196" s="76"/>
      <c r="R4196" s="76"/>
      <c r="S4196" s="76"/>
      <c r="U4196" s="76"/>
      <c r="V4196" s="76"/>
      <c r="X4196" s="76"/>
      <c r="Y4196" s="76"/>
      <c r="AA4196" s="76"/>
      <c r="AB4196" s="76"/>
      <c r="AD4196" s="76"/>
      <c r="AE4196" s="76"/>
      <c r="AG4196" s="76"/>
      <c r="AH4196" s="76"/>
      <c r="AJ4196" s="76"/>
      <c r="AK4196" s="76"/>
      <c r="AM4196" s="76"/>
      <c r="AN4196" s="76"/>
      <c r="AP4196" s="76"/>
      <c r="AQ4196" s="76"/>
      <c r="AS4196" s="76"/>
      <c r="AT4196" s="76"/>
      <c r="AV4196" s="76"/>
      <c r="AW4196" s="76"/>
      <c r="AY4196" s="76"/>
      <c r="AZ4196" s="76"/>
      <c r="BB4196" s="76"/>
      <c r="BC4196" s="76"/>
      <c r="BE4196" s="76"/>
      <c r="BF4196" s="76"/>
      <c r="BH4196" s="76"/>
      <c r="BI4196" s="76"/>
      <c r="BK4196" s="76"/>
      <c r="BL4196" s="76"/>
      <c r="BN4196" s="76"/>
      <c r="BO4196" s="76"/>
      <c r="BQ4196" s="76"/>
      <c r="BR4196" s="76"/>
      <c r="BT4196" s="76"/>
      <c r="BU4196" s="76"/>
      <c r="BW4196" s="76"/>
      <c r="BX4196" s="76"/>
    </row>
    <row r="4197" spans="1:76" ht="12.75" customHeight="1">
      <c r="A4197" s="2"/>
      <c r="B4197" s="2"/>
      <c r="C4197" s="2"/>
      <c r="D4197" s="75"/>
      <c r="F4197" s="76"/>
      <c r="G4197" s="76"/>
      <c r="I4197" s="76"/>
      <c r="J4197" s="76"/>
      <c r="L4197" s="76"/>
      <c r="M4197" s="76"/>
      <c r="O4197" s="76"/>
      <c r="P4197" s="76"/>
      <c r="R4197" s="76"/>
      <c r="S4197" s="76"/>
      <c r="U4197" s="76"/>
      <c r="V4197" s="76"/>
      <c r="X4197" s="76"/>
      <c r="Y4197" s="76"/>
      <c r="AA4197" s="76"/>
      <c r="AB4197" s="76"/>
      <c r="AD4197" s="76"/>
      <c r="AE4197" s="76"/>
      <c r="AG4197" s="76"/>
      <c r="AH4197" s="76"/>
      <c r="AJ4197" s="76"/>
      <c r="AK4197" s="76"/>
      <c r="AM4197" s="76"/>
      <c r="AN4197" s="76"/>
      <c r="AP4197" s="76"/>
      <c r="AQ4197" s="76"/>
      <c r="AS4197" s="76"/>
      <c r="AT4197" s="76"/>
      <c r="AV4197" s="76"/>
      <c r="AW4197" s="76"/>
      <c r="AY4197" s="76"/>
      <c r="AZ4197" s="76"/>
      <c r="BB4197" s="76"/>
      <c r="BC4197" s="76"/>
      <c r="BE4197" s="76"/>
      <c r="BF4197" s="76"/>
      <c r="BH4197" s="76"/>
      <c r="BI4197" s="76"/>
      <c r="BK4197" s="76"/>
      <c r="BL4197" s="76"/>
      <c r="BN4197" s="76"/>
      <c r="BO4197" s="76"/>
      <c r="BQ4197" s="76"/>
      <c r="BR4197" s="76"/>
      <c r="BT4197" s="76"/>
      <c r="BU4197" s="76"/>
      <c r="BW4197" s="76"/>
      <c r="BX4197" s="76"/>
    </row>
    <row r="4198" spans="1:76" ht="12.75" customHeight="1">
      <c r="A4198" s="2"/>
      <c r="B4198" s="2"/>
      <c r="C4198" s="2"/>
      <c r="D4198" s="75"/>
      <c r="F4198" s="76"/>
      <c r="G4198" s="76"/>
      <c r="I4198" s="76"/>
      <c r="J4198" s="76"/>
      <c r="L4198" s="76"/>
      <c r="M4198" s="76"/>
      <c r="O4198" s="76"/>
      <c r="P4198" s="76"/>
      <c r="R4198" s="76"/>
      <c r="S4198" s="76"/>
      <c r="U4198" s="76"/>
      <c r="V4198" s="76"/>
      <c r="X4198" s="76"/>
      <c r="Y4198" s="76"/>
      <c r="AA4198" s="76"/>
      <c r="AB4198" s="76"/>
      <c r="AD4198" s="76"/>
      <c r="AE4198" s="76"/>
      <c r="AG4198" s="76"/>
      <c r="AH4198" s="76"/>
      <c r="AJ4198" s="76"/>
      <c r="AK4198" s="76"/>
      <c r="AM4198" s="76"/>
      <c r="AN4198" s="76"/>
      <c r="AP4198" s="76"/>
      <c r="AQ4198" s="76"/>
      <c r="AS4198" s="76"/>
      <c r="AT4198" s="76"/>
      <c r="AV4198" s="76"/>
      <c r="AW4198" s="76"/>
      <c r="AY4198" s="76"/>
      <c r="AZ4198" s="76"/>
      <c r="BB4198" s="76"/>
      <c r="BC4198" s="76"/>
      <c r="BE4198" s="76"/>
      <c r="BF4198" s="76"/>
      <c r="BH4198" s="76"/>
      <c r="BI4198" s="76"/>
      <c r="BK4198" s="76"/>
      <c r="BL4198" s="76"/>
      <c r="BN4198" s="76"/>
      <c r="BO4198" s="76"/>
      <c r="BQ4198" s="76"/>
      <c r="BR4198" s="76"/>
      <c r="BT4198" s="76"/>
      <c r="BU4198" s="76"/>
      <c r="BW4198" s="76"/>
      <c r="BX4198" s="76"/>
    </row>
    <row r="4199" spans="1:76" ht="12.75" customHeight="1">
      <c r="A4199" s="2"/>
      <c r="B4199" s="2"/>
      <c r="C4199" s="2"/>
      <c r="D4199" s="75"/>
      <c r="F4199" s="76"/>
      <c r="G4199" s="76"/>
      <c r="I4199" s="76"/>
      <c r="J4199" s="76"/>
      <c r="L4199" s="76"/>
      <c r="M4199" s="76"/>
      <c r="O4199" s="76"/>
      <c r="P4199" s="76"/>
      <c r="R4199" s="76"/>
      <c r="S4199" s="76"/>
      <c r="U4199" s="76"/>
      <c r="V4199" s="76"/>
      <c r="X4199" s="76"/>
      <c r="Y4199" s="76"/>
      <c r="AA4199" s="76"/>
      <c r="AB4199" s="76"/>
      <c r="AD4199" s="76"/>
      <c r="AE4199" s="76"/>
      <c r="AG4199" s="76"/>
      <c r="AH4199" s="76"/>
      <c r="AJ4199" s="76"/>
      <c r="AK4199" s="76"/>
      <c r="AM4199" s="76"/>
      <c r="AN4199" s="76"/>
      <c r="AP4199" s="76"/>
      <c r="AQ4199" s="76"/>
      <c r="AS4199" s="76"/>
      <c r="AT4199" s="76"/>
      <c r="AV4199" s="76"/>
      <c r="AW4199" s="76"/>
      <c r="AY4199" s="76"/>
      <c r="AZ4199" s="76"/>
      <c r="BB4199" s="76"/>
      <c r="BC4199" s="76"/>
      <c r="BE4199" s="76"/>
      <c r="BF4199" s="76"/>
      <c r="BH4199" s="76"/>
      <c r="BI4199" s="76"/>
      <c r="BK4199" s="76"/>
      <c r="BL4199" s="76"/>
      <c r="BN4199" s="76"/>
      <c r="BO4199" s="76"/>
      <c r="BQ4199" s="76"/>
      <c r="BR4199" s="76"/>
      <c r="BT4199" s="76"/>
      <c r="BU4199" s="76"/>
      <c r="BW4199" s="76"/>
      <c r="BX4199" s="76"/>
    </row>
    <row r="4200" spans="1:76" ht="12.75" customHeight="1">
      <c r="A4200" s="2"/>
      <c r="B4200" s="2"/>
      <c r="C4200" s="2"/>
      <c r="D4200" s="75"/>
      <c r="F4200" s="76"/>
      <c r="G4200" s="76"/>
      <c r="I4200" s="76"/>
      <c r="J4200" s="76"/>
      <c r="L4200" s="76"/>
      <c r="M4200" s="76"/>
      <c r="O4200" s="76"/>
      <c r="P4200" s="76"/>
      <c r="R4200" s="76"/>
      <c r="S4200" s="76"/>
      <c r="U4200" s="76"/>
      <c r="V4200" s="76"/>
      <c r="X4200" s="76"/>
      <c r="Y4200" s="76"/>
      <c r="AA4200" s="76"/>
      <c r="AB4200" s="76"/>
      <c r="AD4200" s="76"/>
      <c r="AE4200" s="76"/>
      <c r="AG4200" s="76"/>
      <c r="AH4200" s="76"/>
      <c r="AJ4200" s="76"/>
      <c r="AK4200" s="76"/>
      <c r="AM4200" s="76"/>
      <c r="AN4200" s="76"/>
      <c r="AP4200" s="76"/>
      <c r="AQ4200" s="76"/>
      <c r="AS4200" s="76"/>
      <c r="AT4200" s="76"/>
      <c r="AV4200" s="76"/>
      <c r="AW4200" s="76"/>
      <c r="AY4200" s="76"/>
      <c r="AZ4200" s="76"/>
      <c r="BB4200" s="76"/>
      <c r="BC4200" s="76"/>
      <c r="BE4200" s="76"/>
      <c r="BF4200" s="76"/>
      <c r="BH4200" s="76"/>
      <c r="BI4200" s="76"/>
      <c r="BK4200" s="76"/>
      <c r="BL4200" s="76"/>
      <c r="BN4200" s="76"/>
      <c r="BO4200" s="76"/>
      <c r="BQ4200" s="76"/>
      <c r="BR4200" s="76"/>
      <c r="BT4200" s="76"/>
      <c r="BU4200" s="76"/>
      <c r="BW4200" s="76"/>
      <c r="BX4200" s="76"/>
    </row>
    <row r="4201" spans="1:76" ht="12.75" customHeight="1">
      <c r="A4201" s="2"/>
      <c r="B4201" s="2"/>
      <c r="C4201" s="2"/>
      <c r="D4201" s="75"/>
      <c r="F4201" s="76"/>
      <c r="G4201" s="76"/>
      <c r="I4201" s="76"/>
      <c r="J4201" s="76"/>
      <c r="L4201" s="76"/>
      <c r="M4201" s="76"/>
      <c r="O4201" s="76"/>
      <c r="P4201" s="76"/>
      <c r="R4201" s="76"/>
      <c r="S4201" s="76"/>
      <c r="U4201" s="76"/>
      <c r="V4201" s="76"/>
      <c r="X4201" s="76"/>
      <c r="Y4201" s="76"/>
      <c r="AA4201" s="76"/>
      <c r="AB4201" s="76"/>
      <c r="AD4201" s="76"/>
      <c r="AE4201" s="76"/>
      <c r="AG4201" s="76"/>
      <c r="AH4201" s="76"/>
      <c r="AJ4201" s="76"/>
      <c r="AK4201" s="76"/>
      <c r="AM4201" s="76"/>
      <c r="AN4201" s="76"/>
      <c r="AP4201" s="76"/>
      <c r="AQ4201" s="76"/>
      <c r="AS4201" s="76"/>
      <c r="AT4201" s="76"/>
      <c r="AV4201" s="76"/>
      <c r="AW4201" s="76"/>
      <c r="AY4201" s="76"/>
      <c r="AZ4201" s="76"/>
      <c r="BB4201" s="76"/>
      <c r="BC4201" s="76"/>
      <c r="BE4201" s="76"/>
      <c r="BF4201" s="76"/>
      <c r="BH4201" s="76"/>
      <c r="BI4201" s="76"/>
      <c r="BK4201" s="76"/>
      <c r="BL4201" s="76"/>
      <c r="BN4201" s="76"/>
      <c r="BO4201" s="76"/>
      <c r="BQ4201" s="76"/>
      <c r="BR4201" s="76"/>
      <c r="BT4201" s="76"/>
      <c r="BU4201" s="76"/>
      <c r="BW4201" s="76"/>
      <c r="BX4201" s="76"/>
    </row>
    <row r="4202" spans="1:76" ht="12.75" customHeight="1">
      <c r="A4202" s="2"/>
      <c r="B4202" s="2"/>
      <c r="C4202" s="2"/>
      <c r="D4202" s="75"/>
      <c r="F4202" s="76"/>
      <c r="G4202" s="76"/>
      <c r="I4202" s="76"/>
      <c r="J4202" s="76"/>
      <c r="L4202" s="76"/>
      <c r="M4202" s="76"/>
      <c r="O4202" s="76"/>
      <c r="P4202" s="76"/>
      <c r="R4202" s="76"/>
      <c r="S4202" s="76"/>
      <c r="U4202" s="76"/>
      <c r="V4202" s="76"/>
      <c r="X4202" s="76"/>
      <c r="Y4202" s="76"/>
      <c r="AA4202" s="76"/>
      <c r="AB4202" s="76"/>
      <c r="AD4202" s="76"/>
      <c r="AE4202" s="76"/>
      <c r="AG4202" s="76"/>
      <c r="AH4202" s="76"/>
      <c r="AJ4202" s="76"/>
      <c r="AK4202" s="76"/>
      <c r="AM4202" s="76"/>
      <c r="AN4202" s="76"/>
      <c r="AP4202" s="76"/>
      <c r="AQ4202" s="76"/>
      <c r="AS4202" s="76"/>
      <c r="AT4202" s="76"/>
      <c r="AV4202" s="76"/>
      <c r="AW4202" s="76"/>
      <c r="AY4202" s="76"/>
      <c r="AZ4202" s="76"/>
      <c r="BB4202" s="76"/>
      <c r="BC4202" s="76"/>
      <c r="BE4202" s="76"/>
      <c r="BF4202" s="76"/>
      <c r="BH4202" s="76"/>
      <c r="BI4202" s="76"/>
      <c r="BK4202" s="76"/>
      <c r="BL4202" s="76"/>
      <c r="BN4202" s="76"/>
      <c r="BO4202" s="76"/>
      <c r="BQ4202" s="76"/>
      <c r="BR4202" s="76"/>
      <c r="BT4202" s="76"/>
      <c r="BU4202" s="76"/>
      <c r="BW4202" s="76"/>
      <c r="BX4202" s="76"/>
    </row>
    <row r="4203" spans="1:76" ht="12.75" customHeight="1">
      <c r="A4203" s="2"/>
      <c r="B4203" s="2"/>
      <c r="C4203" s="2"/>
      <c r="D4203" s="75"/>
      <c r="F4203" s="76"/>
      <c r="G4203" s="76"/>
      <c r="I4203" s="76"/>
      <c r="J4203" s="76"/>
      <c r="L4203" s="76"/>
      <c r="M4203" s="76"/>
      <c r="O4203" s="76"/>
      <c r="P4203" s="76"/>
      <c r="R4203" s="76"/>
      <c r="S4203" s="76"/>
      <c r="U4203" s="76"/>
      <c r="V4203" s="76"/>
      <c r="X4203" s="76"/>
      <c r="Y4203" s="76"/>
      <c r="AA4203" s="76"/>
      <c r="AB4203" s="76"/>
      <c r="AD4203" s="76"/>
      <c r="AE4203" s="76"/>
      <c r="AG4203" s="76"/>
      <c r="AH4203" s="76"/>
      <c r="AJ4203" s="76"/>
      <c r="AK4203" s="76"/>
      <c r="AM4203" s="76"/>
      <c r="AN4203" s="76"/>
      <c r="AP4203" s="76"/>
      <c r="AQ4203" s="76"/>
      <c r="AS4203" s="76"/>
      <c r="AT4203" s="76"/>
      <c r="AV4203" s="76"/>
      <c r="AW4203" s="76"/>
      <c r="AY4203" s="76"/>
      <c r="AZ4203" s="76"/>
      <c r="BB4203" s="76"/>
      <c r="BC4203" s="76"/>
      <c r="BE4203" s="76"/>
      <c r="BF4203" s="76"/>
      <c r="BH4203" s="76"/>
      <c r="BI4203" s="76"/>
      <c r="BK4203" s="76"/>
      <c r="BL4203" s="76"/>
      <c r="BN4203" s="76"/>
      <c r="BO4203" s="76"/>
      <c r="BQ4203" s="76"/>
      <c r="BR4203" s="76"/>
      <c r="BT4203" s="76"/>
      <c r="BU4203" s="76"/>
      <c r="BW4203" s="76"/>
      <c r="BX4203" s="76"/>
    </row>
    <row r="4204" spans="1:76" ht="12.75" customHeight="1">
      <c r="A4204" s="2"/>
      <c r="B4204" s="2"/>
      <c r="C4204" s="2"/>
      <c r="D4204" s="75"/>
      <c r="F4204" s="76"/>
      <c r="G4204" s="76"/>
      <c r="I4204" s="76"/>
      <c r="J4204" s="76"/>
      <c r="L4204" s="76"/>
      <c r="M4204" s="76"/>
      <c r="O4204" s="76"/>
      <c r="P4204" s="76"/>
      <c r="R4204" s="76"/>
      <c r="S4204" s="76"/>
      <c r="U4204" s="76"/>
      <c r="V4204" s="76"/>
      <c r="X4204" s="76"/>
      <c r="Y4204" s="76"/>
      <c r="AA4204" s="76"/>
      <c r="AB4204" s="76"/>
      <c r="AD4204" s="76"/>
      <c r="AE4204" s="76"/>
      <c r="AG4204" s="76"/>
      <c r="AH4204" s="76"/>
      <c r="AJ4204" s="76"/>
      <c r="AK4204" s="76"/>
      <c r="AM4204" s="76"/>
      <c r="AN4204" s="76"/>
      <c r="AP4204" s="76"/>
      <c r="AQ4204" s="76"/>
      <c r="AS4204" s="76"/>
      <c r="AT4204" s="76"/>
      <c r="AV4204" s="76"/>
      <c r="AW4204" s="76"/>
      <c r="AY4204" s="76"/>
      <c r="AZ4204" s="76"/>
      <c r="BB4204" s="76"/>
      <c r="BC4204" s="76"/>
      <c r="BE4204" s="76"/>
      <c r="BF4204" s="76"/>
      <c r="BH4204" s="76"/>
      <c r="BI4204" s="76"/>
      <c r="BK4204" s="76"/>
      <c r="BL4204" s="76"/>
      <c r="BN4204" s="76"/>
      <c r="BO4204" s="76"/>
      <c r="BQ4204" s="76"/>
      <c r="BR4204" s="76"/>
      <c r="BT4204" s="76"/>
      <c r="BU4204" s="76"/>
      <c r="BW4204" s="76"/>
      <c r="BX4204" s="76"/>
    </row>
    <row r="4205" spans="1:76" ht="12.75" customHeight="1">
      <c r="A4205" s="2"/>
      <c r="B4205" s="2"/>
      <c r="C4205" s="2"/>
      <c r="D4205" s="75"/>
      <c r="F4205" s="76"/>
      <c r="G4205" s="76"/>
      <c r="I4205" s="76"/>
      <c r="J4205" s="76"/>
      <c r="L4205" s="76"/>
      <c r="M4205" s="76"/>
      <c r="O4205" s="76"/>
      <c r="P4205" s="76"/>
      <c r="R4205" s="76"/>
      <c r="S4205" s="76"/>
      <c r="U4205" s="76"/>
      <c r="V4205" s="76"/>
      <c r="X4205" s="76"/>
      <c r="Y4205" s="76"/>
      <c r="AA4205" s="76"/>
      <c r="AB4205" s="76"/>
      <c r="AD4205" s="76"/>
      <c r="AE4205" s="76"/>
      <c r="AG4205" s="76"/>
      <c r="AH4205" s="76"/>
      <c r="AJ4205" s="76"/>
      <c r="AK4205" s="76"/>
      <c r="AM4205" s="76"/>
      <c r="AN4205" s="76"/>
      <c r="AP4205" s="76"/>
      <c r="AQ4205" s="76"/>
      <c r="AS4205" s="76"/>
      <c r="AT4205" s="76"/>
      <c r="AV4205" s="76"/>
      <c r="AW4205" s="76"/>
      <c r="AY4205" s="76"/>
      <c r="AZ4205" s="76"/>
      <c r="BB4205" s="76"/>
      <c r="BC4205" s="76"/>
      <c r="BE4205" s="76"/>
      <c r="BF4205" s="76"/>
      <c r="BH4205" s="76"/>
      <c r="BI4205" s="76"/>
      <c r="BK4205" s="76"/>
      <c r="BL4205" s="76"/>
      <c r="BN4205" s="76"/>
      <c r="BO4205" s="76"/>
      <c r="BQ4205" s="76"/>
      <c r="BR4205" s="76"/>
      <c r="BT4205" s="76"/>
      <c r="BU4205" s="76"/>
      <c r="BW4205" s="76"/>
      <c r="BX4205" s="76"/>
    </row>
    <row r="4206" spans="1:76" ht="12.75" customHeight="1">
      <c r="A4206" s="2"/>
      <c r="B4206" s="2"/>
      <c r="C4206" s="2"/>
      <c r="D4206" s="75"/>
      <c r="F4206" s="76"/>
      <c r="G4206" s="76"/>
      <c r="I4206" s="76"/>
      <c r="J4206" s="76"/>
      <c r="L4206" s="76"/>
      <c r="M4206" s="76"/>
      <c r="O4206" s="76"/>
      <c r="P4206" s="76"/>
      <c r="R4206" s="76"/>
      <c r="S4206" s="76"/>
      <c r="U4206" s="76"/>
      <c r="V4206" s="76"/>
      <c r="X4206" s="76"/>
      <c r="Y4206" s="76"/>
      <c r="AA4206" s="76"/>
      <c r="AB4206" s="76"/>
      <c r="AD4206" s="76"/>
      <c r="AE4206" s="76"/>
      <c r="AG4206" s="76"/>
      <c r="AH4206" s="76"/>
      <c r="AJ4206" s="76"/>
      <c r="AK4206" s="76"/>
      <c r="AM4206" s="76"/>
      <c r="AN4206" s="76"/>
      <c r="AP4206" s="76"/>
      <c r="AQ4206" s="76"/>
      <c r="AS4206" s="76"/>
      <c r="AT4206" s="76"/>
      <c r="AV4206" s="76"/>
      <c r="AW4206" s="76"/>
      <c r="AY4206" s="76"/>
      <c r="AZ4206" s="76"/>
      <c r="BB4206" s="76"/>
      <c r="BC4206" s="76"/>
      <c r="BE4206" s="76"/>
      <c r="BF4206" s="76"/>
      <c r="BH4206" s="76"/>
      <c r="BI4206" s="76"/>
      <c r="BK4206" s="76"/>
      <c r="BL4206" s="76"/>
      <c r="BN4206" s="76"/>
      <c r="BO4206" s="76"/>
      <c r="BQ4206" s="76"/>
      <c r="BR4206" s="76"/>
      <c r="BT4206" s="76"/>
      <c r="BU4206" s="76"/>
      <c r="BW4206" s="76"/>
      <c r="BX4206" s="76"/>
    </row>
    <row r="4207" spans="1:76" ht="12.75" customHeight="1">
      <c r="A4207" s="2"/>
      <c r="B4207" s="2"/>
      <c r="C4207" s="2"/>
      <c r="D4207" s="75"/>
      <c r="F4207" s="76"/>
      <c r="G4207" s="76"/>
      <c r="I4207" s="76"/>
      <c r="J4207" s="76"/>
      <c r="L4207" s="76"/>
      <c r="M4207" s="76"/>
      <c r="O4207" s="76"/>
      <c r="P4207" s="76"/>
      <c r="R4207" s="76"/>
      <c r="S4207" s="76"/>
      <c r="U4207" s="76"/>
      <c r="V4207" s="76"/>
      <c r="X4207" s="76"/>
      <c r="Y4207" s="76"/>
      <c r="AA4207" s="76"/>
      <c r="AB4207" s="76"/>
      <c r="AD4207" s="76"/>
      <c r="AE4207" s="76"/>
      <c r="AG4207" s="76"/>
      <c r="AH4207" s="76"/>
      <c r="AJ4207" s="76"/>
      <c r="AK4207" s="76"/>
      <c r="AM4207" s="76"/>
      <c r="AN4207" s="76"/>
      <c r="AP4207" s="76"/>
      <c r="AQ4207" s="76"/>
      <c r="AS4207" s="76"/>
      <c r="AT4207" s="76"/>
      <c r="AV4207" s="76"/>
      <c r="AW4207" s="76"/>
      <c r="AY4207" s="76"/>
      <c r="AZ4207" s="76"/>
      <c r="BB4207" s="76"/>
      <c r="BC4207" s="76"/>
      <c r="BE4207" s="76"/>
      <c r="BF4207" s="76"/>
      <c r="BH4207" s="76"/>
      <c r="BI4207" s="76"/>
      <c r="BK4207" s="76"/>
      <c r="BL4207" s="76"/>
      <c r="BN4207" s="76"/>
      <c r="BO4207" s="76"/>
      <c r="BQ4207" s="76"/>
      <c r="BR4207" s="76"/>
      <c r="BT4207" s="76"/>
      <c r="BU4207" s="76"/>
      <c r="BW4207" s="76"/>
      <c r="BX4207" s="76"/>
    </row>
    <row r="4208" spans="1:76" ht="12.75" customHeight="1">
      <c r="A4208" s="2"/>
      <c r="B4208" s="2"/>
      <c r="C4208" s="2"/>
      <c r="D4208" s="75"/>
      <c r="F4208" s="76"/>
      <c r="G4208" s="76"/>
      <c r="I4208" s="76"/>
      <c r="J4208" s="76"/>
      <c r="L4208" s="76"/>
      <c r="M4208" s="76"/>
      <c r="O4208" s="76"/>
      <c r="P4208" s="76"/>
      <c r="R4208" s="76"/>
      <c r="S4208" s="76"/>
      <c r="U4208" s="76"/>
      <c r="V4208" s="76"/>
      <c r="X4208" s="76"/>
      <c r="Y4208" s="76"/>
      <c r="AA4208" s="76"/>
      <c r="AB4208" s="76"/>
      <c r="AD4208" s="76"/>
      <c r="AE4208" s="76"/>
      <c r="AG4208" s="76"/>
      <c r="AH4208" s="76"/>
      <c r="AJ4208" s="76"/>
      <c r="AK4208" s="76"/>
      <c r="AM4208" s="76"/>
      <c r="AN4208" s="76"/>
      <c r="AP4208" s="76"/>
      <c r="AQ4208" s="76"/>
      <c r="AS4208" s="76"/>
      <c r="AT4208" s="76"/>
      <c r="AV4208" s="76"/>
      <c r="AW4208" s="76"/>
      <c r="AY4208" s="76"/>
      <c r="AZ4208" s="76"/>
      <c r="BB4208" s="76"/>
      <c r="BC4208" s="76"/>
      <c r="BE4208" s="76"/>
      <c r="BF4208" s="76"/>
      <c r="BH4208" s="76"/>
      <c r="BI4208" s="76"/>
      <c r="BK4208" s="76"/>
      <c r="BL4208" s="76"/>
      <c r="BN4208" s="76"/>
      <c r="BO4208" s="76"/>
      <c r="BQ4208" s="76"/>
      <c r="BR4208" s="76"/>
      <c r="BT4208" s="76"/>
      <c r="BU4208" s="76"/>
      <c r="BW4208" s="76"/>
      <c r="BX4208" s="76"/>
    </row>
    <row r="4209" spans="1:76" ht="12.75" customHeight="1">
      <c r="A4209" s="2"/>
      <c r="B4209" s="2"/>
      <c r="C4209" s="2"/>
      <c r="D4209" s="75"/>
      <c r="F4209" s="76"/>
      <c r="G4209" s="76"/>
      <c r="I4209" s="76"/>
      <c r="J4209" s="76"/>
      <c r="L4209" s="76"/>
      <c r="M4209" s="76"/>
      <c r="O4209" s="76"/>
      <c r="P4209" s="76"/>
      <c r="R4209" s="76"/>
      <c r="S4209" s="76"/>
      <c r="U4209" s="76"/>
      <c r="V4209" s="76"/>
      <c r="X4209" s="76"/>
      <c r="Y4209" s="76"/>
      <c r="AA4209" s="76"/>
      <c r="AB4209" s="76"/>
      <c r="AD4209" s="76"/>
      <c r="AE4209" s="76"/>
      <c r="AG4209" s="76"/>
      <c r="AH4209" s="76"/>
      <c r="AJ4209" s="76"/>
      <c r="AK4209" s="76"/>
      <c r="AM4209" s="76"/>
      <c r="AN4209" s="76"/>
      <c r="AP4209" s="76"/>
      <c r="AQ4209" s="76"/>
      <c r="AS4209" s="76"/>
      <c r="AT4209" s="76"/>
      <c r="AV4209" s="76"/>
      <c r="AW4209" s="76"/>
      <c r="AY4209" s="76"/>
      <c r="AZ4209" s="76"/>
      <c r="BB4209" s="76"/>
      <c r="BC4209" s="76"/>
      <c r="BE4209" s="76"/>
      <c r="BF4209" s="76"/>
      <c r="BH4209" s="76"/>
      <c r="BI4209" s="76"/>
      <c r="BK4209" s="76"/>
      <c r="BL4209" s="76"/>
      <c r="BN4209" s="76"/>
      <c r="BO4209" s="76"/>
      <c r="BQ4209" s="76"/>
      <c r="BR4209" s="76"/>
      <c r="BT4209" s="76"/>
      <c r="BU4209" s="76"/>
      <c r="BW4209" s="76"/>
      <c r="BX4209" s="76"/>
    </row>
    <row r="4210" spans="1:76" ht="12.75" customHeight="1">
      <c r="A4210" s="2"/>
      <c r="B4210" s="2"/>
      <c r="C4210" s="2"/>
      <c r="D4210" s="75"/>
      <c r="F4210" s="76"/>
      <c r="G4210" s="76"/>
      <c r="I4210" s="76"/>
      <c r="J4210" s="76"/>
      <c r="L4210" s="76"/>
      <c r="M4210" s="76"/>
      <c r="O4210" s="76"/>
      <c r="P4210" s="76"/>
      <c r="R4210" s="76"/>
      <c r="S4210" s="76"/>
      <c r="U4210" s="76"/>
      <c r="V4210" s="76"/>
      <c r="X4210" s="76"/>
      <c r="Y4210" s="76"/>
      <c r="AA4210" s="76"/>
      <c r="AB4210" s="76"/>
      <c r="AD4210" s="76"/>
      <c r="AE4210" s="76"/>
      <c r="AG4210" s="76"/>
      <c r="AH4210" s="76"/>
      <c r="AJ4210" s="76"/>
      <c r="AK4210" s="76"/>
      <c r="AM4210" s="76"/>
      <c r="AN4210" s="76"/>
      <c r="AP4210" s="76"/>
      <c r="AQ4210" s="76"/>
      <c r="AS4210" s="76"/>
      <c r="AT4210" s="76"/>
      <c r="AV4210" s="76"/>
      <c r="AW4210" s="76"/>
      <c r="AY4210" s="76"/>
      <c r="AZ4210" s="76"/>
      <c r="BB4210" s="76"/>
      <c r="BC4210" s="76"/>
      <c r="BE4210" s="76"/>
      <c r="BF4210" s="76"/>
      <c r="BH4210" s="76"/>
      <c r="BI4210" s="76"/>
      <c r="BK4210" s="76"/>
      <c r="BL4210" s="76"/>
      <c r="BN4210" s="76"/>
      <c r="BO4210" s="76"/>
      <c r="BQ4210" s="76"/>
      <c r="BR4210" s="76"/>
      <c r="BT4210" s="76"/>
      <c r="BU4210" s="76"/>
      <c r="BW4210" s="76"/>
      <c r="BX4210" s="76"/>
    </row>
    <row r="4211" spans="1:76" ht="12.75" customHeight="1">
      <c r="A4211" s="2"/>
      <c r="B4211" s="2"/>
      <c r="C4211" s="2"/>
      <c r="D4211" s="75"/>
      <c r="F4211" s="76"/>
      <c r="G4211" s="76"/>
      <c r="I4211" s="76"/>
      <c r="J4211" s="76"/>
      <c r="L4211" s="76"/>
      <c r="M4211" s="76"/>
      <c r="O4211" s="76"/>
      <c r="P4211" s="76"/>
      <c r="R4211" s="76"/>
      <c r="S4211" s="76"/>
      <c r="U4211" s="76"/>
      <c r="V4211" s="76"/>
      <c r="X4211" s="76"/>
      <c r="Y4211" s="76"/>
      <c r="AA4211" s="76"/>
      <c r="AB4211" s="76"/>
      <c r="AD4211" s="76"/>
      <c r="AE4211" s="76"/>
      <c r="AG4211" s="76"/>
      <c r="AH4211" s="76"/>
      <c r="AJ4211" s="76"/>
      <c r="AK4211" s="76"/>
      <c r="AM4211" s="76"/>
      <c r="AN4211" s="76"/>
      <c r="AP4211" s="76"/>
      <c r="AQ4211" s="76"/>
      <c r="AS4211" s="76"/>
      <c r="AT4211" s="76"/>
      <c r="AV4211" s="76"/>
      <c r="AW4211" s="76"/>
      <c r="AY4211" s="76"/>
      <c r="AZ4211" s="76"/>
      <c r="BB4211" s="76"/>
      <c r="BC4211" s="76"/>
      <c r="BE4211" s="76"/>
      <c r="BF4211" s="76"/>
      <c r="BH4211" s="76"/>
      <c r="BI4211" s="76"/>
      <c r="BK4211" s="76"/>
      <c r="BL4211" s="76"/>
      <c r="BN4211" s="76"/>
      <c r="BO4211" s="76"/>
      <c r="BQ4211" s="76"/>
      <c r="BR4211" s="76"/>
      <c r="BT4211" s="76"/>
      <c r="BU4211" s="76"/>
      <c r="BW4211" s="76"/>
      <c r="BX4211" s="76"/>
    </row>
    <row r="4212" spans="1:76" ht="12.75" customHeight="1">
      <c r="A4212" s="2"/>
      <c r="B4212" s="2"/>
      <c r="C4212" s="2"/>
      <c r="D4212" s="75"/>
      <c r="F4212" s="76"/>
      <c r="G4212" s="76"/>
      <c r="I4212" s="76"/>
      <c r="J4212" s="76"/>
      <c r="L4212" s="76"/>
      <c r="M4212" s="76"/>
      <c r="O4212" s="76"/>
      <c r="P4212" s="76"/>
      <c r="R4212" s="76"/>
      <c r="S4212" s="76"/>
      <c r="U4212" s="76"/>
      <c r="V4212" s="76"/>
      <c r="X4212" s="76"/>
      <c r="Y4212" s="76"/>
      <c r="AA4212" s="76"/>
      <c r="AB4212" s="76"/>
      <c r="AD4212" s="76"/>
      <c r="AE4212" s="76"/>
      <c r="AG4212" s="76"/>
      <c r="AH4212" s="76"/>
      <c r="AJ4212" s="76"/>
      <c r="AK4212" s="76"/>
      <c r="AM4212" s="76"/>
      <c r="AN4212" s="76"/>
      <c r="AP4212" s="76"/>
      <c r="AQ4212" s="76"/>
      <c r="AS4212" s="76"/>
      <c r="AT4212" s="76"/>
      <c r="AV4212" s="76"/>
      <c r="AW4212" s="76"/>
      <c r="AY4212" s="76"/>
      <c r="AZ4212" s="76"/>
      <c r="BB4212" s="76"/>
      <c r="BC4212" s="76"/>
      <c r="BE4212" s="76"/>
      <c r="BF4212" s="76"/>
      <c r="BH4212" s="76"/>
      <c r="BI4212" s="76"/>
      <c r="BK4212" s="76"/>
      <c r="BL4212" s="76"/>
      <c r="BN4212" s="76"/>
      <c r="BO4212" s="76"/>
      <c r="BQ4212" s="76"/>
      <c r="BR4212" s="76"/>
      <c r="BT4212" s="76"/>
      <c r="BU4212" s="76"/>
      <c r="BW4212" s="76"/>
      <c r="BX4212" s="76"/>
    </row>
    <row r="4213" spans="1:76" ht="12.75" customHeight="1">
      <c r="A4213" s="2"/>
      <c r="B4213" s="2"/>
      <c r="C4213" s="2"/>
      <c r="D4213" s="75"/>
      <c r="F4213" s="76"/>
      <c r="G4213" s="76"/>
      <c r="I4213" s="76"/>
      <c r="J4213" s="76"/>
      <c r="L4213" s="76"/>
      <c r="M4213" s="76"/>
      <c r="O4213" s="76"/>
      <c r="P4213" s="76"/>
      <c r="R4213" s="76"/>
      <c r="S4213" s="76"/>
      <c r="U4213" s="76"/>
      <c r="V4213" s="76"/>
      <c r="X4213" s="76"/>
      <c r="Y4213" s="76"/>
      <c r="AA4213" s="76"/>
      <c r="AB4213" s="76"/>
      <c r="AD4213" s="76"/>
      <c r="AE4213" s="76"/>
      <c r="AG4213" s="76"/>
      <c r="AH4213" s="76"/>
      <c r="AJ4213" s="76"/>
      <c r="AK4213" s="76"/>
      <c r="AM4213" s="76"/>
      <c r="AN4213" s="76"/>
      <c r="AP4213" s="76"/>
      <c r="AQ4213" s="76"/>
      <c r="AS4213" s="76"/>
      <c r="AT4213" s="76"/>
      <c r="AV4213" s="76"/>
      <c r="AW4213" s="76"/>
      <c r="AY4213" s="76"/>
      <c r="AZ4213" s="76"/>
      <c r="BB4213" s="76"/>
      <c r="BC4213" s="76"/>
      <c r="BE4213" s="76"/>
      <c r="BF4213" s="76"/>
      <c r="BH4213" s="76"/>
      <c r="BI4213" s="76"/>
      <c r="BK4213" s="76"/>
      <c r="BL4213" s="76"/>
      <c r="BN4213" s="76"/>
      <c r="BO4213" s="76"/>
      <c r="BQ4213" s="76"/>
      <c r="BR4213" s="76"/>
      <c r="BT4213" s="76"/>
      <c r="BU4213" s="76"/>
      <c r="BW4213" s="76"/>
      <c r="BX4213" s="76"/>
    </row>
    <row r="4214" spans="1:76" ht="12.75" customHeight="1">
      <c r="A4214" s="2"/>
      <c r="B4214" s="2"/>
      <c r="C4214" s="2"/>
      <c r="D4214" s="75"/>
      <c r="F4214" s="76"/>
      <c r="G4214" s="76"/>
      <c r="I4214" s="76"/>
      <c r="J4214" s="76"/>
      <c r="L4214" s="76"/>
      <c r="M4214" s="76"/>
      <c r="O4214" s="76"/>
      <c r="P4214" s="76"/>
      <c r="R4214" s="76"/>
      <c r="S4214" s="76"/>
      <c r="U4214" s="76"/>
      <c r="V4214" s="76"/>
      <c r="X4214" s="76"/>
      <c r="Y4214" s="76"/>
      <c r="AA4214" s="76"/>
      <c r="AB4214" s="76"/>
      <c r="AD4214" s="76"/>
      <c r="AE4214" s="76"/>
      <c r="AG4214" s="76"/>
      <c r="AH4214" s="76"/>
      <c r="AJ4214" s="76"/>
      <c r="AK4214" s="76"/>
      <c r="AM4214" s="76"/>
      <c r="AN4214" s="76"/>
      <c r="AP4214" s="76"/>
      <c r="AQ4214" s="76"/>
      <c r="AS4214" s="76"/>
      <c r="AT4214" s="76"/>
      <c r="AV4214" s="76"/>
      <c r="AW4214" s="76"/>
      <c r="AY4214" s="76"/>
      <c r="AZ4214" s="76"/>
      <c r="BB4214" s="76"/>
      <c r="BC4214" s="76"/>
      <c r="BE4214" s="76"/>
      <c r="BF4214" s="76"/>
      <c r="BH4214" s="76"/>
      <c r="BI4214" s="76"/>
      <c r="BK4214" s="76"/>
      <c r="BL4214" s="76"/>
      <c r="BN4214" s="76"/>
      <c r="BO4214" s="76"/>
      <c r="BQ4214" s="76"/>
      <c r="BR4214" s="76"/>
      <c r="BT4214" s="76"/>
      <c r="BU4214" s="76"/>
      <c r="BW4214" s="76"/>
      <c r="BX4214" s="76"/>
    </row>
    <row r="4215" spans="1:76" ht="12.75" customHeight="1">
      <c r="A4215" s="2"/>
      <c r="B4215" s="2"/>
      <c r="C4215" s="2"/>
      <c r="D4215" s="75"/>
      <c r="F4215" s="76"/>
      <c r="G4215" s="76"/>
      <c r="I4215" s="76"/>
      <c r="J4215" s="76"/>
      <c r="L4215" s="76"/>
      <c r="M4215" s="76"/>
      <c r="O4215" s="76"/>
      <c r="P4215" s="76"/>
      <c r="R4215" s="76"/>
      <c r="S4215" s="76"/>
      <c r="U4215" s="76"/>
      <c r="V4215" s="76"/>
      <c r="X4215" s="76"/>
      <c r="Y4215" s="76"/>
      <c r="AA4215" s="76"/>
      <c r="AB4215" s="76"/>
      <c r="AD4215" s="76"/>
      <c r="AE4215" s="76"/>
      <c r="AG4215" s="76"/>
      <c r="AH4215" s="76"/>
      <c r="AJ4215" s="76"/>
      <c r="AK4215" s="76"/>
      <c r="AM4215" s="76"/>
      <c r="AN4215" s="76"/>
      <c r="AP4215" s="76"/>
      <c r="AQ4215" s="76"/>
      <c r="AS4215" s="76"/>
      <c r="AT4215" s="76"/>
      <c r="AV4215" s="76"/>
      <c r="AW4215" s="76"/>
      <c r="AY4215" s="76"/>
      <c r="AZ4215" s="76"/>
      <c r="BB4215" s="76"/>
      <c r="BC4215" s="76"/>
      <c r="BE4215" s="76"/>
      <c r="BF4215" s="76"/>
      <c r="BH4215" s="76"/>
      <c r="BI4215" s="76"/>
      <c r="BK4215" s="76"/>
      <c r="BL4215" s="76"/>
      <c r="BN4215" s="76"/>
      <c r="BO4215" s="76"/>
      <c r="BQ4215" s="76"/>
      <c r="BR4215" s="76"/>
      <c r="BT4215" s="76"/>
      <c r="BU4215" s="76"/>
      <c r="BW4215" s="76"/>
      <c r="BX4215" s="76"/>
    </row>
    <row r="4216" spans="1:76" ht="12.75" customHeight="1">
      <c r="A4216" s="2"/>
      <c r="B4216" s="2"/>
      <c r="C4216" s="2"/>
      <c r="D4216" s="75"/>
      <c r="F4216" s="76"/>
      <c r="G4216" s="76"/>
      <c r="I4216" s="76"/>
      <c r="J4216" s="76"/>
      <c r="L4216" s="76"/>
      <c r="M4216" s="76"/>
      <c r="O4216" s="76"/>
      <c r="P4216" s="76"/>
      <c r="R4216" s="76"/>
      <c r="S4216" s="76"/>
      <c r="U4216" s="76"/>
      <c r="V4216" s="76"/>
      <c r="X4216" s="76"/>
      <c r="Y4216" s="76"/>
      <c r="AA4216" s="76"/>
      <c r="AB4216" s="76"/>
      <c r="AD4216" s="76"/>
      <c r="AE4216" s="76"/>
      <c r="AG4216" s="76"/>
      <c r="AH4216" s="76"/>
      <c r="AJ4216" s="76"/>
      <c r="AK4216" s="76"/>
      <c r="AM4216" s="76"/>
      <c r="AN4216" s="76"/>
      <c r="AP4216" s="76"/>
      <c r="AQ4216" s="76"/>
      <c r="AS4216" s="76"/>
      <c r="AT4216" s="76"/>
      <c r="AV4216" s="76"/>
      <c r="AW4216" s="76"/>
      <c r="AY4216" s="76"/>
      <c r="AZ4216" s="76"/>
      <c r="BB4216" s="76"/>
      <c r="BC4216" s="76"/>
      <c r="BE4216" s="76"/>
      <c r="BF4216" s="76"/>
      <c r="BH4216" s="76"/>
      <c r="BI4216" s="76"/>
      <c r="BK4216" s="76"/>
      <c r="BL4216" s="76"/>
      <c r="BN4216" s="76"/>
      <c r="BO4216" s="76"/>
      <c r="BQ4216" s="76"/>
      <c r="BR4216" s="76"/>
      <c r="BT4216" s="76"/>
      <c r="BU4216" s="76"/>
      <c r="BW4216" s="76"/>
      <c r="BX4216" s="76"/>
    </row>
    <row r="4217" spans="1:76" ht="12.75" customHeight="1">
      <c r="A4217" s="2"/>
      <c r="B4217" s="2"/>
      <c r="C4217" s="2"/>
      <c r="D4217" s="75"/>
      <c r="F4217" s="76"/>
      <c r="G4217" s="76"/>
      <c r="I4217" s="76"/>
      <c r="J4217" s="76"/>
      <c r="L4217" s="76"/>
      <c r="M4217" s="76"/>
      <c r="O4217" s="76"/>
      <c r="P4217" s="76"/>
      <c r="R4217" s="76"/>
      <c r="S4217" s="76"/>
      <c r="U4217" s="76"/>
      <c r="V4217" s="76"/>
      <c r="X4217" s="76"/>
      <c r="Y4217" s="76"/>
      <c r="AA4217" s="76"/>
      <c r="AB4217" s="76"/>
      <c r="AD4217" s="76"/>
      <c r="AE4217" s="76"/>
      <c r="AG4217" s="76"/>
      <c r="AH4217" s="76"/>
      <c r="AJ4217" s="76"/>
      <c r="AK4217" s="76"/>
      <c r="AM4217" s="76"/>
      <c r="AN4217" s="76"/>
      <c r="AP4217" s="76"/>
      <c r="AQ4217" s="76"/>
      <c r="AS4217" s="76"/>
      <c r="AT4217" s="76"/>
      <c r="AV4217" s="76"/>
      <c r="AW4217" s="76"/>
      <c r="AY4217" s="76"/>
      <c r="AZ4217" s="76"/>
      <c r="BB4217" s="76"/>
      <c r="BC4217" s="76"/>
      <c r="BE4217" s="76"/>
      <c r="BF4217" s="76"/>
      <c r="BH4217" s="76"/>
      <c r="BI4217" s="76"/>
      <c r="BK4217" s="76"/>
      <c r="BL4217" s="76"/>
      <c r="BN4217" s="76"/>
      <c r="BO4217" s="76"/>
      <c r="BQ4217" s="76"/>
      <c r="BR4217" s="76"/>
      <c r="BT4217" s="76"/>
      <c r="BU4217" s="76"/>
      <c r="BW4217" s="76"/>
      <c r="BX4217" s="76"/>
    </row>
    <row r="4218" spans="1:76" ht="12.75" customHeight="1">
      <c r="A4218" s="2"/>
      <c r="B4218" s="2"/>
      <c r="C4218" s="2"/>
      <c r="D4218" s="75"/>
      <c r="F4218" s="76"/>
      <c r="G4218" s="76"/>
      <c r="I4218" s="76"/>
      <c r="J4218" s="76"/>
      <c r="L4218" s="76"/>
      <c r="M4218" s="76"/>
      <c r="O4218" s="76"/>
      <c r="P4218" s="76"/>
      <c r="R4218" s="76"/>
      <c r="S4218" s="76"/>
      <c r="U4218" s="76"/>
      <c r="V4218" s="76"/>
      <c r="X4218" s="76"/>
      <c r="Y4218" s="76"/>
      <c r="AA4218" s="76"/>
      <c r="AB4218" s="76"/>
      <c r="AD4218" s="76"/>
      <c r="AE4218" s="76"/>
      <c r="AG4218" s="76"/>
      <c r="AH4218" s="76"/>
      <c r="AJ4218" s="76"/>
      <c r="AK4218" s="76"/>
      <c r="AM4218" s="76"/>
      <c r="AN4218" s="76"/>
      <c r="AP4218" s="76"/>
      <c r="AQ4218" s="76"/>
      <c r="AS4218" s="76"/>
      <c r="AT4218" s="76"/>
      <c r="AV4218" s="76"/>
      <c r="AW4218" s="76"/>
      <c r="AY4218" s="76"/>
      <c r="AZ4218" s="76"/>
      <c r="BB4218" s="76"/>
      <c r="BC4218" s="76"/>
      <c r="BE4218" s="76"/>
      <c r="BF4218" s="76"/>
      <c r="BH4218" s="76"/>
      <c r="BI4218" s="76"/>
      <c r="BK4218" s="76"/>
      <c r="BL4218" s="76"/>
      <c r="BN4218" s="76"/>
      <c r="BO4218" s="76"/>
      <c r="BQ4218" s="76"/>
      <c r="BR4218" s="76"/>
      <c r="BT4218" s="76"/>
      <c r="BU4218" s="76"/>
      <c r="BW4218" s="76"/>
      <c r="BX4218" s="76"/>
    </row>
    <row r="4219" spans="1:76" ht="12.75" customHeight="1">
      <c r="A4219" s="2"/>
      <c r="B4219" s="2"/>
      <c r="C4219" s="2"/>
      <c r="D4219" s="75"/>
      <c r="F4219" s="76"/>
      <c r="G4219" s="76"/>
      <c r="I4219" s="76"/>
      <c r="J4219" s="76"/>
      <c r="L4219" s="76"/>
      <c r="M4219" s="76"/>
      <c r="O4219" s="76"/>
      <c r="P4219" s="76"/>
      <c r="R4219" s="76"/>
      <c r="S4219" s="76"/>
      <c r="U4219" s="76"/>
      <c r="V4219" s="76"/>
      <c r="X4219" s="76"/>
      <c r="Y4219" s="76"/>
      <c r="AA4219" s="76"/>
      <c r="AB4219" s="76"/>
      <c r="AD4219" s="76"/>
      <c r="AE4219" s="76"/>
      <c r="AG4219" s="76"/>
      <c r="AH4219" s="76"/>
      <c r="AJ4219" s="76"/>
      <c r="AK4219" s="76"/>
      <c r="AM4219" s="76"/>
      <c r="AN4219" s="76"/>
      <c r="AP4219" s="76"/>
      <c r="AQ4219" s="76"/>
      <c r="AS4219" s="76"/>
      <c r="AT4219" s="76"/>
      <c r="AV4219" s="76"/>
      <c r="AW4219" s="76"/>
      <c r="AY4219" s="76"/>
      <c r="AZ4219" s="76"/>
      <c r="BB4219" s="76"/>
      <c r="BC4219" s="76"/>
      <c r="BE4219" s="76"/>
      <c r="BF4219" s="76"/>
      <c r="BH4219" s="76"/>
      <c r="BI4219" s="76"/>
      <c r="BK4219" s="76"/>
      <c r="BL4219" s="76"/>
      <c r="BN4219" s="76"/>
      <c r="BO4219" s="76"/>
      <c r="BQ4219" s="76"/>
      <c r="BR4219" s="76"/>
      <c r="BT4219" s="76"/>
      <c r="BU4219" s="76"/>
      <c r="BW4219" s="76"/>
      <c r="BX4219" s="76"/>
    </row>
    <row r="4220" spans="1:76" ht="12.75" customHeight="1">
      <c r="A4220" s="2"/>
      <c r="B4220" s="2"/>
      <c r="C4220" s="2"/>
      <c r="D4220" s="75"/>
      <c r="F4220" s="76"/>
      <c r="G4220" s="76"/>
      <c r="I4220" s="76"/>
      <c r="J4220" s="76"/>
      <c r="L4220" s="76"/>
      <c r="M4220" s="76"/>
      <c r="O4220" s="76"/>
      <c r="P4220" s="76"/>
      <c r="R4220" s="76"/>
      <c r="S4220" s="76"/>
      <c r="U4220" s="76"/>
      <c r="V4220" s="76"/>
      <c r="X4220" s="76"/>
      <c r="Y4220" s="76"/>
      <c r="AA4220" s="76"/>
      <c r="AB4220" s="76"/>
      <c r="AD4220" s="76"/>
      <c r="AE4220" s="76"/>
      <c r="AG4220" s="76"/>
      <c r="AH4220" s="76"/>
      <c r="AJ4220" s="76"/>
      <c r="AK4220" s="76"/>
      <c r="AM4220" s="76"/>
      <c r="AN4220" s="76"/>
      <c r="AP4220" s="76"/>
      <c r="AQ4220" s="76"/>
      <c r="AS4220" s="76"/>
      <c r="AT4220" s="76"/>
      <c r="AV4220" s="76"/>
      <c r="AW4220" s="76"/>
      <c r="AY4220" s="76"/>
      <c r="AZ4220" s="76"/>
      <c r="BB4220" s="76"/>
      <c r="BC4220" s="76"/>
      <c r="BE4220" s="76"/>
      <c r="BF4220" s="76"/>
      <c r="BH4220" s="76"/>
      <c r="BI4220" s="76"/>
      <c r="BK4220" s="76"/>
      <c r="BL4220" s="76"/>
      <c r="BN4220" s="76"/>
      <c r="BO4220" s="76"/>
      <c r="BQ4220" s="76"/>
      <c r="BR4220" s="76"/>
      <c r="BT4220" s="76"/>
      <c r="BU4220" s="76"/>
      <c r="BW4220" s="76"/>
      <c r="BX4220" s="76"/>
    </row>
    <row r="4221" spans="1:76" ht="12.75" customHeight="1">
      <c r="A4221" s="2"/>
      <c r="B4221" s="2"/>
      <c r="C4221" s="2"/>
      <c r="D4221" s="75"/>
      <c r="F4221" s="76"/>
      <c r="G4221" s="76"/>
      <c r="I4221" s="76"/>
      <c r="J4221" s="76"/>
      <c r="L4221" s="76"/>
      <c r="M4221" s="76"/>
      <c r="O4221" s="76"/>
      <c r="P4221" s="76"/>
      <c r="R4221" s="76"/>
      <c r="S4221" s="76"/>
      <c r="U4221" s="76"/>
      <c r="V4221" s="76"/>
      <c r="X4221" s="76"/>
      <c r="Y4221" s="76"/>
      <c r="AA4221" s="76"/>
      <c r="AB4221" s="76"/>
      <c r="AD4221" s="76"/>
      <c r="AE4221" s="76"/>
      <c r="AG4221" s="76"/>
      <c r="AH4221" s="76"/>
      <c r="AJ4221" s="76"/>
      <c r="AK4221" s="76"/>
      <c r="AM4221" s="76"/>
      <c r="AN4221" s="76"/>
      <c r="AP4221" s="76"/>
      <c r="AQ4221" s="76"/>
      <c r="AS4221" s="76"/>
      <c r="AT4221" s="76"/>
      <c r="AV4221" s="76"/>
      <c r="AW4221" s="76"/>
      <c r="AY4221" s="76"/>
      <c r="AZ4221" s="76"/>
      <c r="BB4221" s="76"/>
      <c r="BC4221" s="76"/>
      <c r="BE4221" s="76"/>
      <c r="BF4221" s="76"/>
      <c r="BH4221" s="76"/>
      <c r="BI4221" s="76"/>
      <c r="BK4221" s="76"/>
      <c r="BL4221" s="76"/>
      <c r="BN4221" s="76"/>
      <c r="BO4221" s="76"/>
      <c r="BQ4221" s="76"/>
      <c r="BR4221" s="76"/>
      <c r="BT4221" s="76"/>
      <c r="BU4221" s="76"/>
      <c r="BW4221" s="76"/>
      <c r="BX4221" s="76"/>
    </row>
    <row r="4222" spans="1:76" ht="12.75" customHeight="1">
      <c r="A4222" s="2"/>
      <c r="B4222" s="2"/>
      <c r="C4222" s="2"/>
      <c r="D4222" s="75"/>
      <c r="F4222" s="76"/>
      <c r="G4222" s="76"/>
      <c r="I4222" s="76"/>
      <c r="J4222" s="76"/>
      <c r="L4222" s="76"/>
      <c r="M4222" s="76"/>
      <c r="O4222" s="76"/>
      <c r="P4222" s="76"/>
      <c r="R4222" s="76"/>
      <c r="S4222" s="76"/>
      <c r="U4222" s="76"/>
      <c r="V4222" s="76"/>
      <c r="X4222" s="76"/>
      <c r="Y4222" s="76"/>
      <c r="AA4222" s="76"/>
      <c r="AB4222" s="76"/>
      <c r="AD4222" s="76"/>
      <c r="AE4222" s="76"/>
      <c r="AG4222" s="76"/>
      <c r="AH4222" s="76"/>
      <c r="AJ4222" s="76"/>
      <c r="AK4222" s="76"/>
      <c r="AM4222" s="76"/>
      <c r="AN4222" s="76"/>
      <c r="AP4222" s="76"/>
      <c r="AQ4222" s="76"/>
      <c r="AS4222" s="76"/>
      <c r="AT4222" s="76"/>
      <c r="AV4222" s="76"/>
      <c r="AW4222" s="76"/>
      <c r="AY4222" s="76"/>
      <c r="AZ4222" s="76"/>
      <c r="BB4222" s="76"/>
      <c r="BC4222" s="76"/>
      <c r="BE4222" s="76"/>
      <c r="BF4222" s="76"/>
      <c r="BH4222" s="76"/>
      <c r="BI4222" s="76"/>
      <c r="BK4222" s="76"/>
      <c r="BL4222" s="76"/>
      <c r="BN4222" s="76"/>
      <c r="BO4222" s="76"/>
      <c r="BQ4222" s="76"/>
      <c r="BR4222" s="76"/>
      <c r="BT4222" s="76"/>
      <c r="BU4222" s="76"/>
      <c r="BW4222" s="76"/>
      <c r="BX4222" s="76"/>
    </row>
    <row r="4223" spans="1:76" ht="12.75" customHeight="1">
      <c r="A4223" s="2"/>
      <c r="B4223" s="2"/>
      <c r="C4223" s="2"/>
      <c r="D4223" s="75"/>
      <c r="F4223" s="76"/>
      <c r="G4223" s="76"/>
      <c r="I4223" s="76"/>
      <c r="J4223" s="76"/>
      <c r="L4223" s="76"/>
      <c r="M4223" s="76"/>
      <c r="O4223" s="76"/>
      <c r="P4223" s="76"/>
      <c r="R4223" s="76"/>
      <c r="S4223" s="76"/>
      <c r="U4223" s="76"/>
      <c r="V4223" s="76"/>
      <c r="X4223" s="76"/>
      <c r="Y4223" s="76"/>
      <c r="AA4223" s="76"/>
      <c r="AB4223" s="76"/>
      <c r="AD4223" s="76"/>
      <c r="AE4223" s="76"/>
      <c r="AG4223" s="76"/>
      <c r="AH4223" s="76"/>
      <c r="AJ4223" s="76"/>
      <c r="AK4223" s="76"/>
      <c r="AM4223" s="76"/>
      <c r="AN4223" s="76"/>
      <c r="AP4223" s="76"/>
      <c r="AQ4223" s="76"/>
      <c r="AS4223" s="76"/>
      <c r="AT4223" s="76"/>
      <c r="AV4223" s="76"/>
      <c r="AW4223" s="76"/>
      <c r="AY4223" s="76"/>
      <c r="AZ4223" s="76"/>
      <c r="BB4223" s="76"/>
      <c r="BC4223" s="76"/>
      <c r="BE4223" s="76"/>
      <c r="BF4223" s="76"/>
      <c r="BH4223" s="76"/>
      <c r="BI4223" s="76"/>
      <c r="BK4223" s="76"/>
      <c r="BL4223" s="76"/>
      <c r="BN4223" s="76"/>
      <c r="BO4223" s="76"/>
      <c r="BQ4223" s="76"/>
      <c r="BR4223" s="76"/>
      <c r="BT4223" s="76"/>
      <c r="BU4223" s="76"/>
      <c r="BW4223" s="76"/>
      <c r="BX4223" s="76"/>
    </row>
    <row r="4224" spans="1:76" ht="12.75" customHeight="1">
      <c r="A4224" s="2"/>
      <c r="B4224" s="2"/>
      <c r="C4224" s="2"/>
      <c r="D4224" s="75"/>
      <c r="F4224" s="76"/>
      <c r="G4224" s="76"/>
      <c r="I4224" s="76"/>
      <c r="J4224" s="76"/>
      <c r="L4224" s="76"/>
      <c r="M4224" s="76"/>
      <c r="O4224" s="76"/>
      <c r="P4224" s="76"/>
      <c r="R4224" s="76"/>
      <c r="S4224" s="76"/>
      <c r="U4224" s="76"/>
      <c r="V4224" s="76"/>
      <c r="X4224" s="76"/>
      <c r="Y4224" s="76"/>
      <c r="AA4224" s="76"/>
      <c r="AB4224" s="76"/>
      <c r="AD4224" s="76"/>
      <c r="AE4224" s="76"/>
      <c r="AG4224" s="76"/>
      <c r="AH4224" s="76"/>
      <c r="AJ4224" s="76"/>
      <c r="AK4224" s="76"/>
      <c r="AM4224" s="76"/>
      <c r="AN4224" s="76"/>
      <c r="AP4224" s="76"/>
      <c r="AQ4224" s="76"/>
      <c r="AS4224" s="76"/>
      <c r="AT4224" s="76"/>
      <c r="AV4224" s="76"/>
      <c r="AW4224" s="76"/>
      <c r="AY4224" s="76"/>
      <c r="AZ4224" s="76"/>
      <c r="BB4224" s="76"/>
      <c r="BC4224" s="76"/>
      <c r="BE4224" s="76"/>
      <c r="BF4224" s="76"/>
      <c r="BH4224" s="76"/>
      <c r="BI4224" s="76"/>
      <c r="BK4224" s="76"/>
      <c r="BL4224" s="76"/>
      <c r="BN4224" s="76"/>
      <c r="BO4224" s="76"/>
      <c r="BQ4224" s="76"/>
      <c r="BR4224" s="76"/>
      <c r="BT4224" s="76"/>
      <c r="BU4224" s="76"/>
      <c r="BW4224" s="76"/>
      <c r="BX4224" s="76"/>
    </row>
    <row r="4225" spans="1:76" ht="12.75" customHeight="1">
      <c r="A4225" s="2"/>
      <c r="B4225" s="2"/>
      <c r="C4225" s="2"/>
      <c r="D4225" s="75"/>
      <c r="F4225" s="76"/>
      <c r="G4225" s="76"/>
      <c r="I4225" s="76"/>
      <c r="J4225" s="76"/>
      <c r="L4225" s="76"/>
      <c r="M4225" s="76"/>
      <c r="O4225" s="76"/>
      <c r="P4225" s="76"/>
      <c r="R4225" s="76"/>
      <c r="S4225" s="76"/>
      <c r="U4225" s="76"/>
      <c r="V4225" s="76"/>
      <c r="X4225" s="76"/>
      <c r="Y4225" s="76"/>
      <c r="AA4225" s="76"/>
      <c r="AB4225" s="76"/>
      <c r="AD4225" s="76"/>
      <c r="AE4225" s="76"/>
      <c r="AG4225" s="76"/>
      <c r="AH4225" s="76"/>
      <c r="AJ4225" s="76"/>
      <c r="AK4225" s="76"/>
      <c r="AM4225" s="76"/>
      <c r="AN4225" s="76"/>
      <c r="AP4225" s="76"/>
      <c r="AQ4225" s="76"/>
      <c r="AS4225" s="76"/>
      <c r="AT4225" s="76"/>
      <c r="AV4225" s="76"/>
      <c r="AW4225" s="76"/>
      <c r="AY4225" s="76"/>
      <c r="AZ4225" s="76"/>
      <c r="BB4225" s="76"/>
      <c r="BC4225" s="76"/>
      <c r="BE4225" s="76"/>
      <c r="BF4225" s="76"/>
      <c r="BH4225" s="76"/>
      <c r="BI4225" s="76"/>
      <c r="BK4225" s="76"/>
      <c r="BL4225" s="76"/>
      <c r="BN4225" s="76"/>
      <c r="BO4225" s="76"/>
      <c r="BQ4225" s="76"/>
      <c r="BR4225" s="76"/>
      <c r="BT4225" s="76"/>
      <c r="BU4225" s="76"/>
      <c r="BW4225" s="76"/>
      <c r="BX4225" s="76"/>
    </row>
    <row r="4226" spans="1:76" ht="12.75" customHeight="1">
      <c r="A4226" s="2"/>
      <c r="B4226" s="2"/>
      <c r="C4226" s="2"/>
      <c r="D4226" s="75"/>
      <c r="F4226" s="76"/>
      <c r="G4226" s="76"/>
      <c r="I4226" s="76"/>
      <c r="J4226" s="76"/>
      <c r="L4226" s="76"/>
      <c r="M4226" s="76"/>
      <c r="O4226" s="76"/>
      <c r="P4226" s="76"/>
      <c r="R4226" s="76"/>
      <c r="S4226" s="76"/>
      <c r="U4226" s="76"/>
      <c r="V4226" s="76"/>
      <c r="X4226" s="76"/>
      <c r="Y4226" s="76"/>
      <c r="AA4226" s="76"/>
      <c r="AB4226" s="76"/>
      <c r="AD4226" s="76"/>
      <c r="AE4226" s="76"/>
      <c r="AG4226" s="76"/>
      <c r="AH4226" s="76"/>
      <c r="AJ4226" s="76"/>
      <c r="AK4226" s="76"/>
      <c r="AM4226" s="76"/>
      <c r="AN4226" s="76"/>
      <c r="AP4226" s="76"/>
      <c r="AQ4226" s="76"/>
      <c r="AS4226" s="76"/>
      <c r="AT4226" s="76"/>
      <c r="AV4226" s="76"/>
      <c r="AW4226" s="76"/>
      <c r="AY4226" s="76"/>
      <c r="AZ4226" s="76"/>
      <c r="BB4226" s="76"/>
      <c r="BC4226" s="76"/>
      <c r="BE4226" s="76"/>
      <c r="BF4226" s="76"/>
      <c r="BH4226" s="76"/>
      <c r="BI4226" s="76"/>
      <c r="BK4226" s="76"/>
      <c r="BL4226" s="76"/>
      <c r="BN4226" s="76"/>
      <c r="BO4226" s="76"/>
      <c r="BQ4226" s="76"/>
      <c r="BR4226" s="76"/>
      <c r="BT4226" s="76"/>
      <c r="BU4226" s="76"/>
      <c r="BW4226" s="76"/>
      <c r="BX4226" s="76"/>
    </row>
    <row r="4227" spans="1:76" ht="12.75" customHeight="1">
      <c r="A4227" s="2"/>
      <c r="B4227" s="2"/>
      <c r="C4227" s="2"/>
      <c r="D4227" s="75"/>
      <c r="F4227" s="76"/>
      <c r="G4227" s="76"/>
      <c r="I4227" s="76"/>
      <c r="J4227" s="76"/>
      <c r="L4227" s="76"/>
      <c r="M4227" s="76"/>
      <c r="O4227" s="76"/>
      <c r="P4227" s="76"/>
      <c r="R4227" s="76"/>
      <c r="S4227" s="76"/>
      <c r="U4227" s="76"/>
      <c r="V4227" s="76"/>
      <c r="X4227" s="76"/>
      <c r="Y4227" s="76"/>
      <c r="AA4227" s="76"/>
      <c r="AB4227" s="76"/>
      <c r="AD4227" s="76"/>
      <c r="AE4227" s="76"/>
      <c r="AG4227" s="76"/>
      <c r="AH4227" s="76"/>
      <c r="AJ4227" s="76"/>
      <c r="AK4227" s="76"/>
      <c r="AM4227" s="76"/>
      <c r="AN4227" s="76"/>
      <c r="AP4227" s="76"/>
      <c r="AQ4227" s="76"/>
      <c r="AS4227" s="76"/>
      <c r="AT4227" s="76"/>
      <c r="AV4227" s="76"/>
      <c r="AW4227" s="76"/>
      <c r="AY4227" s="76"/>
      <c r="AZ4227" s="76"/>
      <c r="BB4227" s="76"/>
      <c r="BC4227" s="76"/>
      <c r="BE4227" s="76"/>
      <c r="BF4227" s="76"/>
      <c r="BH4227" s="76"/>
      <c r="BI4227" s="76"/>
      <c r="BK4227" s="76"/>
      <c r="BL4227" s="76"/>
      <c r="BN4227" s="76"/>
      <c r="BO4227" s="76"/>
      <c r="BQ4227" s="76"/>
      <c r="BR4227" s="76"/>
      <c r="BT4227" s="76"/>
      <c r="BU4227" s="76"/>
      <c r="BW4227" s="76"/>
      <c r="BX4227" s="76"/>
    </row>
    <row r="4228" spans="1:76" ht="12.75" customHeight="1">
      <c r="A4228" s="2"/>
      <c r="B4228" s="2"/>
      <c r="C4228" s="2"/>
      <c r="D4228" s="75"/>
      <c r="F4228" s="76"/>
      <c r="G4228" s="76"/>
      <c r="I4228" s="76"/>
      <c r="J4228" s="76"/>
      <c r="L4228" s="76"/>
      <c r="M4228" s="76"/>
      <c r="O4228" s="76"/>
      <c r="P4228" s="76"/>
      <c r="R4228" s="76"/>
      <c r="S4228" s="76"/>
      <c r="U4228" s="76"/>
      <c r="V4228" s="76"/>
      <c r="X4228" s="76"/>
      <c r="Y4228" s="76"/>
      <c r="AA4228" s="76"/>
      <c r="AB4228" s="76"/>
      <c r="AD4228" s="76"/>
      <c r="AE4228" s="76"/>
      <c r="AG4228" s="76"/>
      <c r="AH4228" s="76"/>
      <c r="AJ4228" s="76"/>
      <c r="AK4228" s="76"/>
      <c r="AM4228" s="76"/>
      <c r="AN4228" s="76"/>
      <c r="AP4228" s="76"/>
      <c r="AQ4228" s="76"/>
      <c r="AS4228" s="76"/>
      <c r="AT4228" s="76"/>
      <c r="AV4228" s="76"/>
      <c r="AW4228" s="76"/>
      <c r="AY4228" s="76"/>
      <c r="AZ4228" s="76"/>
      <c r="BB4228" s="76"/>
      <c r="BC4228" s="76"/>
      <c r="BE4228" s="76"/>
      <c r="BF4228" s="76"/>
      <c r="BH4228" s="76"/>
      <c r="BI4228" s="76"/>
      <c r="BK4228" s="76"/>
      <c r="BL4228" s="76"/>
      <c r="BN4228" s="76"/>
      <c r="BO4228" s="76"/>
      <c r="BQ4228" s="76"/>
      <c r="BR4228" s="76"/>
      <c r="BT4228" s="76"/>
      <c r="BU4228" s="76"/>
      <c r="BW4228" s="76"/>
      <c r="BX4228" s="76"/>
    </row>
    <row r="4229" spans="1:76" ht="12.75" customHeight="1">
      <c r="A4229" s="2"/>
      <c r="B4229" s="2"/>
      <c r="C4229" s="2"/>
      <c r="D4229" s="75"/>
      <c r="F4229" s="76"/>
      <c r="G4229" s="76"/>
      <c r="I4229" s="76"/>
      <c r="J4229" s="76"/>
      <c r="L4229" s="76"/>
      <c r="M4229" s="76"/>
      <c r="O4229" s="76"/>
      <c r="P4229" s="76"/>
      <c r="R4229" s="76"/>
      <c r="S4229" s="76"/>
      <c r="U4229" s="76"/>
      <c r="V4229" s="76"/>
      <c r="X4229" s="76"/>
      <c r="Y4229" s="76"/>
      <c r="AA4229" s="76"/>
      <c r="AB4229" s="76"/>
      <c r="AD4229" s="76"/>
      <c r="AE4229" s="76"/>
      <c r="AG4229" s="76"/>
      <c r="AH4229" s="76"/>
      <c r="AJ4229" s="76"/>
      <c r="AK4229" s="76"/>
      <c r="AM4229" s="76"/>
      <c r="AN4229" s="76"/>
      <c r="AP4229" s="76"/>
      <c r="AQ4229" s="76"/>
      <c r="AS4229" s="76"/>
      <c r="AT4229" s="76"/>
      <c r="AV4229" s="76"/>
      <c r="AW4229" s="76"/>
      <c r="AY4229" s="76"/>
      <c r="AZ4229" s="76"/>
      <c r="BB4229" s="76"/>
      <c r="BC4229" s="76"/>
      <c r="BE4229" s="76"/>
      <c r="BF4229" s="76"/>
      <c r="BH4229" s="76"/>
      <c r="BI4229" s="76"/>
      <c r="BK4229" s="76"/>
      <c r="BL4229" s="76"/>
      <c r="BN4229" s="76"/>
      <c r="BO4229" s="76"/>
      <c r="BQ4229" s="76"/>
      <c r="BR4229" s="76"/>
      <c r="BT4229" s="76"/>
      <c r="BU4229" s="76"/>
      <c r="BW4229" s="76"/>
      <c r="BX4229" s="76"/>
    </row>
    <row r="4230" spans="1:76" ht="12.75" customHeight="1">
      <c r="A4230" s="2"/>
      <c r="B4230" s="2"/>
      <c r="C4230" s="2"/>
      <c r="D4230" s="75"/>
      <c r="F4230" s="76"/>
      <c r="G4230" s="76"/>
      <c r="I4230" s="76"/>
      <c r="J4230" s="76"/>
      <c r="L4230" s="76"/>
      <c r="M4230" s="76"/>
      <c r="O4230" s="76"/>
      <c r="P4230" s="76"/>
      <c r="R4230" s="76"/>
      <c r="S4230" s="76"/>
      <c r="U4230" s="76"/>
      <c r="V4230" s="76"/>
      <c r="X4230" s="76"/>
      <c r="Y4230" s="76"/>
      <c r="AA4230" s="76"/>
      <c r="AB4230" s="76"/>
      <c r="AD4230" s="76"/>
      <c r="AE4230" s="76"/>
      <c r="AG4230" s="76"/>
      <c r="AH4230" s="76"/>
      <c r="AJ4230" s="76"/>
      <c r="AK4230" s="76"/>
      <c r="AM4230" s="76"/>
      <c r="AN4230" s="76"/>
      <c r="AP4230" s="76"/>
      <c r="AQ4230" s="76"/>
      <c r="AS4230" s="76"/>
      <c r="AT4230" s="76"/>
      <c r="AV4230" s="76"/>
      <c r="AW4230" s="76"/>
      <c r="AY4230" s="76"/>
      <c r="AZ4230" s="76"/>
      <c r="BB4230" s="76"/>
      <c r="BC4230" s="76"/>
      <c r="BE4230" s="76"/>
      <c r="BF4230" s="76"/>
      <c r="BH4230" s="76"/>
      <c r="BI4230" s="76"/>
      <c r="BK4230" s="76"/>
      <c r="BL4230" s="76"/>
      <c r="BN4230" s="76"/>
      <c r="BO4230" s="76"/>
      <c r="BQ4230" s="76"/>
      <c r="BR4230" s="76"/>
      <c r="BT4230" s="76"/>
      <c r="BU4230" s="76"/>
      <c r="BW4230" s="76"/>
      <c r="BX4230" s="76"/>
    </row>
    <row r="4231" spans="1:76" ht="12.75" customHeight="1">
      <c r="A4231" s="2"/>
      <c r="B4231" s="2"/>
      <c r="C4231" s="2"/>
      <c r="D4231" s="75"/>
      <c r="F4231" s="76"/>
      <c r="G4231" s="76"/>
      <c r="I4231" s="76"/>
      <c r="J4231" s="76"/>
      <c r="L4231" s="76"/>
      <c r="M4231" s="76"/>
      <c r="O4231" s="76"/>
      <c r="P4231" s="76"/>
      <c r="R4231" s="76"/>
      <c r="S4231" s="76"/>
      <c r="U4231" s="76"/>
      <c r="V4231" s="76"/>
      <c r="X4231" s="76"/>
      <c r="Y4231" s="76"/>
      <c r="AA4231" s="76"/>
      <c r="AB4231" s="76"/>
      <c r="AD4231" s="76"/>
      <c r="AE4231" s="76"/>
      <c r="AG4231" s="76"/>
      <c r="AH4231" s="76"/>
      <c r="AJ4231" s="76"/>
      <c r="AK4231" s="76"/>
      <c r="AM4231" s="76"/>
      <c r="AN4231" s="76"/>
      <c r="AP4231" s="76"/>
      <c r="AQ4231" s="76"/>
      <c r="AS4231" s="76"/>
      <c r="AT4231" s="76"/>
      <c r="AV4231" s="76"/>
      <c r="AW4231" s="76"/>
      <c r="AY4231" s="76"/>
      <c r="AZ4231" s="76"/>
      <c r="BB4231" s="76"/>
      <c r="BC4231" s="76"/>
      <c r="BE4231" s="76"/>
      <c r="BF4231" s="76"/>
      <c r="BH4231" s="76"/>
      <c r="BI4231" s="76"/>
      <c r="BK4231" s="76"/>
      <c r="BL4231" s="76"/>
      <c r="BN4231" s="76"/>
      <c r="BO4231" s="76"/>
      <c r="BQ4231" s="76"/>
      <c r="BR4231" s="76"/>
      <c r="BT4231" s="76"/>
      <c r="BU4231" s="76"/>
      <c r="BW4231" s="76"/>
      <c r="BX4231" s="76"/>
    </row>
    <row r="4232" spans="1:76" ht="12.75" customHeight="1">
      <c r="A4232" s="2"/>
      <c r="B4232" s="2"/>
      <c r="C4232" s="2"/>
      <c r="D4232" s="75"/>
      <c r="F4232" s="76"/>
      <c r="G4232" s="76"/>
      <c r="I4232" s="76"/>
      <c r="J4232" s="76"/>
      <c r="L4232" s="76"/>
      <c r="M4232" s="76"/>
      <c r="O4232" s="76"/>
      <c r="P4232" s="76"/>
      <c r="R4232" s="76"/>
      <c r="S4232" s="76"/>
      <c r="U4232" s="76"/>
      <c r="V4232" s="76"/>
      <c r="X4232" s="76"/>
      <c r="Y4232" s="76"/>
      <c r="AA4232" s="76"/>
      <c r="AB4232" s="76"/>
      <c r="AD4232" s="76"/>
      <c r="AE4232" s="76"/>
      <c r="AG4232" s="76"/>
      <c r="AH4232" s="76"/>
      <c r="AJ4232" s="76"/>
      <c r="AK4232" s="76"/>
      <c r="AM4232" s="76"/>
      <c r="AN4232" s="76"/>
      <c r="AP4232" s="76"/>
      <c r="AQ4232" s="76"/>
      <c r="AS4232" s="76"/>
      <c r="AT4232" s="76"/>
      <c r="AV4232" s="76"/>
      <c r="AW4232" s="76"/>
      <c r="AY4232" s="76"/>
      <c r="AZ4232" s="76"/>
      <c r="BB4232" s="76"/>
      <c r="BC4232" s="76"/>
      <c r="BE4232" s="76"/>
      <c r="BF4232" s="76"/>
      <c r="BH4232" s="76"/>
      <c r="BI4232" s="76"/>
      <c r="BK4232" s="76"/>
      <c r="BL4232" s="76"/>
      <c r="BN4232" s="76"/>
      <c r="BO4232" s="76"/>
      <c r="BQ4232" s="76"/>
      <c r="BR4232" s="76"/>
      <c r="BT4232" s="76"/>
      <c r="BU4232" s="76"/>
      <c r="BW4232" s="76"/>
      <c r="BX4232" s="76"/>
    </row>
    <row r="4233" spans="1:76" ht="12.75" customHeight="1">
      <c r="A4233" s="2"/>
      <c r="B4233" s="2"/>
      <c r="C4233" s="2"/>
      <c r="D4233" s="75"/>
      <c r="F4233" s="76"/>
      <c r="G4233" s="76"/>
      <c r="I4233" s="76"/>
      <c r="J4233" s="76"/>
      <c r="L4233" s="76"/>
      <c r="M4233" s="76"/>
      <c r="O4233" s="76"/>
      <c r="P4233" s="76"/>
      <c r="R4233" s="76"/>
      <c r="S4233" s="76"/>
      <c r="U4233" s="76"/>
      <c r="V4233" s="76"/>
      <c r="X4233" s="76"/>
      <c r="Y4233" s="76"/>
      <c r="AA4233" s="76"/>
      <c r="AB4233" s="76"/>
      <c r="AD4233" s="76"/>
      <c r="AE4233" s="76"/>
      <c r="AG4233" s="76"/>
      <c r="AH4233" s="76"/>
      <c r="AJ4233" s="76"/>
      <c r="AK4233" s="76"/>
      <c r="AM4233" s="76"/>
      <c r="AN4233" s="76"/>
      <c r="AP4233" s="76"/>
      <c r="AQ4233" s="76"/>
      <c r="AS4233" s="76"/>
      <c r="AT4233" s="76"/>
      <c r="AV4233" s="76"/>
      <c r="AW4233" s="76"/>
      <c r="AY4233" s="76"/>
      <c r="AZ4233" s="76"/>
      <c r="BB4233" s="76"/>
      <c r="BC4233" s="76"/>
      <c r="BE4233" s="76"/>
      <c r="BF4233" s="76"/>
      <c r="BH4233" s="76"/>
      <c r="BI4233" s="76"/>
      <c r="BK4233" s="76"/>
      <c r="BL4233" s="76"/>
      <c r="BN4233" s="76"/>
      <c r="BO4233" s="76"/>
      <c r="BQ4233" s="76"/>
      <c r="BR4233" s="76"/>
      <c r="BT4233" s="76"/>
      <c r="BU4233" s="76"/>
      <c r="BW4233" s="76"/>
      <c r="BX4233" s="76"/>
    </row>
    <row r="4234" spans="1:76" ht="12.75" customHeight="1">
      <c r="A4234" s="2"/>
      <c r="B4234" s="2"/>
      <c r="C4234" s="2"/>
      <c r="D4234" s="75"/>
      <c r="F4234" s="76"/>
      <c r="G4234" s="76"/>
      <c r="I4234" s="76"/>
      <c r="J4234" s="76"/>
      <c r="L4234" s="76"/>
      <c r="M4234" s="76"/>
      <c r="O4234" s="76"/>
      <c r="P4234" s="76"/>
      <c r="R4234" s="76"/>
      <c r="S4234" s="76"/>
      <c r="U4234" s="76"/>
      <c r="V4234" s="76"/>
      <c r="X4234" s="76"/>
      <c r="Y4234" s="76"/>
      <c r="AA4234" s="76"/>
      <c r="AB4234" s="76"/>
      <c r="AD4234" s="76"/>
      <c r="AE4234" s="76"/>
      <c r="AG4234" s="76"/>
      <c r="AH4234" s="76"/>
      <c r="AJ4234" s="76"/>
      <c r="AK4234" s="76"/>
      <c r="AM4234" s="76"/>
      <c r="AN4234" s="76"/>
      <c r="AP4234" s="76"/>
      <c r="AQ4234" s="76"/>
      <c r="AS4234" s="76"/>
      <c r="AT4234" s="76"/>
      <c r="AV4234" s="76"/>
      <c r="AW4234" s="76"/>
      <c r="AY4234" s="76"/>
      <c r="AZ4234" s="76"/>
      <c r="BB4234" s="76"/>
      <c r="BC4234" s="76"/>
      <c r="BE4234" s="76"/>
      <c r="BF4234" s="76"/>
      <c r="BH4234" s="76"/>
      <c r="BI4234" s="76"/>
      <c r="BK4234" s="76"/>
      <c r="BL4234" s="76"/>
      <c r="BN4234" s="76"/>
      <c r="BO4234" s="76"/>
      <c r="BQ4234" s="76"/>
      <c r="BR4234" s="76"/>
      <c r="BT4234" s="76"/>
      <c r="BU4234" s="76"/>
      <c r="BW4234" s="76"/>
      <c r="BX4234" s="76"/>
    </row>
    <row r="4235" spans="1:76" ht="12.75" customHeight="1">
      <c r="A4235" s="2"/>
      <c r="B4235" s="2"/>
      <c r="C4235" s="2"/>
      <c r="D4235" s="75"/>
      <c r="F4235" s="76"/>
      <c r="G4235" s="76"/>
      <c r="I4235" s="76"/>
      <c r="J4235" s="76"/>
      <c r="L4235" s="76"/>
      <c r="M4235" s="76"/>
      <c r="O4235" s="76"/>
      <c r="P4235" s="76"/>
      <c r="R4235" s="76"/>
      <c r="S4235" s="76"/>
      <c r="U4235" s="76"/>
      <c r="V4235" s="76"/>
      <c r="X4235" s="76"/>
      <c r="Y4235" s="76"/>
      <c r="AA4235" s="76"/>
      <c r="AB4235" s="76"/>
      <c r="AD4235" s="76"/>
      <c r="AE4235" s="76"/>
      <c r="AG4235" s="76"/>
      <c r="AH4235" s="76"/>
      <c r="AJ4235" s="76"/>
      <c r="AK4235" s="76"/>
      <c r="AM4235" s="76"/>
      <c r="AN4235" s="76"/>
      <c r="AP4235" s="76"/>
      <c r="AQ4235" s="76"/>
      <c r="AS4235" s="76"/>
      <c r="AT4235" s="76"/>
      <c r="AV4235" s="76"/>
      <c r="AW4235" s="76"/>
      <c r="AY4235" s="76"/>
      <c r="AZ4235" s="76"/>
      <c r="BB4235" s="76"/>
      <c r="BC4235" s="76"/>
      <c r="BE4235" s="76"/>
      <c r="BF4235" s="76"/>
      <c r="BH4235" s="76"/>
      <c r="BI4235" s="76"/>
      <c r="BK4235" s="76"/>
      <c r="BL4235" s="76"/>
      <c r="BN4235" s="76"/>
      <c r="BO4235" s="76"/>
      <c r="BQ4235" s="76"/>
      <c r="BR4235" s="76"/>
      <c r="BT4235" s="76"/>
      <c r="BU4235" s="76"/>
      <c r="BW4235" s="76"/>
      <c r="BX4235" s="76"/>
    </row>
    <row r="4236" spans="1:76" ht="12.75" customHeight="1">
      <c r="A4236" s="2"/>
      <c r="B4236" s="2"/>
      <c r="C4236" s="2"/>
      <c r="D4236" s="75"/>
      <c r="F4236" s="76"/>
      <c r="G4236" s="76"/>
      <c r="I4236" s="76"/>
      <c r="J4236" s="76"/>
      <c r="L4236" s="76"/>
      <c r="M4236" s="76"/>
      <c r="O4236" s="76"/>
      <c r="P4236" s="76"/>
      <c r="R4236" s="76"/>
      <c r="S4236" s="76"/>
      <c r="U4236" s="76"/>
      <c r="V4236" s="76"/>
      <c r="X4236" s="76"/>
      <c r="Y4236" s="76"/>
      <c r="AA4236" s="76"/>
      <c r="AB4236" s="76"/>
      <c r="AD4236" s="76"/>
      <c r="AE4236" s="76"/>
      <c r="AG4236" s="76"/>
      <c r="AH4236" s="76"/>
      <c r="AJ4236" s="76"/>
      <c r="AK4236" s="76"/>
      <c r="AM4236" s="76"/>
      <c r="AN4236" s="76"/>
      <c r="AP4236" s="76"/>
      <c r="AQ4236" s="76"/>
      <c r="AS4236" s="76"/>
      <c r="AT4236" s="76"/>
      <c r="AV4236" s="76"/>
      <c r="AW4236" s="76"/>
      <c r="AY4236" s="76"/>
      <c r="AZ4236" s="76"/>
      <c r="BB4236" s="76"/>
      <c r="BC4236" s="76"/>
      <c r="BE4236" s="76"/>
      <c r="BF4236" s="76"/>
      <c r="BH4236" s="76"/>
      <c r="BI4236" s="76"/>
      <c r="BK4236" s="76"/>
      <c r="BL4236" s="76"/>
      <c r="BN4236" s="76"/>
      <c r="BO4236" s="76"/>
      <c r="BQ4236" s="76"/>
      <c r="BR4236" s="76"/>
      <c r="BT4236" s="76"/>
      <c r="BU4236" s="76"/>
      <c r="BW4236" s="76"/>
      <c r="BX4236" s="76"/>
    </row>
    <row r="4237" spans="1:76" ht="12.75" customHeight="1">
      <c r="A4237" s="2"/>
      <c r="B4237" s="2"/>
      <c r="C4237" s="2"/>
      <c r="D4237" s="75"/>
      <c r="F4237" s="76"/>
      <c r="G4237" s="76"/>
      <c r="I4237" s="76"/>
      <c r="J4237" s="76"/>
      <c r="L4237" s="76"/>
      <c r="M4237" s="76"/>
      <c r="O4237" s="76"/>
      <c r="P4237" s="76"/>
      <c r="R4237" s="76"/>
      <c r="S4237" s="76"/>
      <c r="U4237" s="76"/>
      <c r="V4237" s="76"/>
      <c r="X4237" s="76"/>
      <c r="Y4237" s="76"/>
      <c r="AA4237" s="76"/>
      <c r="AB4237" s="76"/>
      <c r="AD4237" s="76"/>
      <c r="AE4237" s="76"/>
      <c r="AG4237" s="76"/>
      <c r="AH4237" s="76"/>
      <c r="AJ4237" s="76"/>
      <c r="AK4237" s="76"/>
      <c r="AM4237" s="76"/>
      <c r="AN4237" s="76"/>
      <c r="AP4237" s="76"/>
      <c r="AQ4237" s="76"/>
      <c r="AS4237" s="76"/>
      <c r="AT4237" s="76"/>
      <c r="AV4237" s="76"/>
      <c r="AW4237" s="76"/>
      <c r="AY4237" s="76"/>
      <c r="AZ4237" s="76"/>
      <c r="BB4237" s="76"/>
      <c r="BC4237" s="76"/>
      <c r="BE4237" s="76"/>
      <c r="BF4237" s="76"/>
      <c r="BH4237" s="76"/>
      <c r="BI4237" s="76"/>
      <c r="BK4237" s="76"/>
      <c r="BL4237" s="76"/>
      <c r="BN4237" s="76"/>
      <c r="BO4237" s="76"/>
      <c r="BQ4237" s="76"/>
      <c r="BR4237" s="76"/>
      <c r="BT4237" s="76"/>
      <c r="BU4237" s="76"/>
      <c r="BW4237" s="76"/>
      <c r="BX4237" s="76"/>
    </row>
    <row r="4238" spans="1:76" ht="12.75" customHeight="1">
      <c r="A4238" s="2"/>
      <c r="B4238" s="2"/>
      <c r="C4238" s="2"/>
      <c r="D4238" s="75"/>
      <c r="F4238" s="76"/>
      <c r="G4238" s="76"/>
      <c r="I4238" s="76"/>
      <c r="J4238" s="76"/>
      <c r="L4238" s="76"/>
      <c r="M4238" s="76"/>
      <c r="O4238" s="76"/>
      <c r="P4238" s="76"/>
      <c r="R4238" s="76"/>
      <c r="S4238" s="76"/>
      <c r="U4238" s="76"/>
      <c r="V4238" s="76"/>
      <c r="X4238" s="76"/>
      <c r="Y4238" s="76"/>
      <c r="AA4238" s="76"/>
      <c r="AB4238" s="76"/>
      <c r="AD4238" s="76"/>
      <c r="AE4238" s="76"/>
      <c r="AG4238" s="76"/>
      <c r="AH4238" s="76"/>
      <c r="AJ4238" s="76"/>
      <c r="AK4238" s="76"/>
      <c r="AM4238" s="76"/>
      <c r="AN4238" s="76"/>
      <c r="AP4238" s="76"/>
      <c r="AQ4238" s="76"/>
      <c r="AS4238" s="76"/>
      <c r="AT4238" s="76"/>
      <c r="AV4238" s="76"/>
      <c r="AW4238" s="76"/>
      <c r="AY4238" s="76"/>
      <c r="AZ4238" s="76"/>
      <c r="BB4238" s="76"/>
      <c r="BC4238" s="76"/>
      <c r="BE4238" s="76"/>
      <c r="BF4238" s="76"/>
      <c r="BH4238" s="76"/>
      <c r="BI4238" s="76"/>
      <c r="BK4238" s="76"/>
      <c r="BL4238" s="76"/>
      <c r="BN4238" s="76"/>
      <c r="BO4238" s="76"/>
      <c r="BQ4238" s="76"/>
      <c r="BR4238" s="76"/>
      <c r="BT4238" s="76"/>
      <c r="BU4238" s="76"/>
      <c r="BW4238" s="76"/>
      <c r="BX4238" s="76"/>
    </row>
    <row r="4239" spans="1:76" ht="12.75" customHeight="1">
      <c r="A4239" s="2"/>
      <c r="B4239" s="2"/>
      <c r="C4239" s="2"/>
      <c r="D4239" s="75"/>
      <c r="F4239" s="76"/>
      <c r="G4239" s="76"/>
      <c r="I4239" s="76"/>
      <c r="J4239" s="76"/>
      <c r="L4239" s="76"/>
      <c r="M4239" s="76"/>
      <c r="O4239" s="76"/>
      <c r="P4239" s="76"/>
      <c r="R4239" s="76"/>
      <c r="S4239" s="76"/>
      <c r="U4239" s="76"/>
      <c r="V4239" s="76"/>
      <c r="X4239" s="76"/>
      <c r="Y4239" s="76"/>
      <c r="AA4239" s="76"/>
      <c r="AB4239" s="76"/>
      <c r="AD4239" s="76"/>
      <c r="AE4239" s="76"/>
      <c r="AG4239" s="76"/>
      <c r="AH4239" s="76"/>
      <c r="AJ4239" s="76"/>
      <c r="AK4239" s="76"/>
      <c r="AM4239" s="76"/>
      <c r="AN4239" s="76"/>
      <c r="AP4239" s="76"/>
      <c r="AQ4239" s="76"/>
      <c r="AS4239" s="76"/>
      <c r="AT4239" s="76"/>
      <c r="AV4239" s="76"/>
      <c r="AW4239" s="76"/>
      <c r="AY4239" s="76"/>
      <c r="AZ4239" s="76"/>
      <c r="BB4239" s="76"/>
      <c r="BC4239" s="76"/>
      <c r="BE4239" s="76"/>
      <c r="BF4239" s="76"/>
      <c r="BH4239" s="76"/>
      <c r="BI4239" s="76"/>
      <c r="BK4239" s="76"/>
      <c r="BL4239" s="76"/>
      <c r="BN4239" s="76"/>
      <c r="BO4239" s="76"/>
      <c r="BQ4239" s="76"/>
      <c r="BR4239" s="76"/>
      <c r="BT4239" s="76"/>
      <c r="BU4239" s="76"/>
      <c r="BW4239" s="76"/>
      <c r="BX4239" s="76"/>
    </row>
    <row r="4240" spans="1:76" ht="12.75" customHeight="1">
      <c r="A4240" s="2"/>
      <c r="B4240" s="2"/>
      <c r="C4240" s="2"/>
      <c r="D4240" s="75"/>
      <c r="F4240" s="76"/>
      <c r="G4240" s="76"/>
      <c r="I4240" s="76"/>
      <c r="J4240" s="76"/>
      <c r="L4240" s="76"/>
      <c r="M4240" s="76"/>
      <c r="O4240" s="76"/>
      <c r="P4240" s="76"/>
      <c r="R4240" s="76"/>
      <c r="S4240" s="76"/>
      <c r="U4240" s="76"/>
      <c r="V4240" s="76"/>
      <c r="X4240" s="76"/>
      <c r="Y4240" s="76"/>
      <c r="AA4240" s="76"/>
      <c r="AB4240" s="76"/>
      <c r="AD4240" s="76"/>
      <c r="AE4240" s="76"/>
      <c r="AG4240" s="76"/>
      <c r="AH4240" s="76"/>
      <c r="AJ4240" s="76"/>
      <c r="AK4240" s="76"/>
      <c r="AM4240" s="76"/>
      <c r="AN4240" s="76"/>
      <c r="AP4240" s="76"/>
      <c r="AQ4240" s="76"/>
      <c r="AS4240" s="76"/>
      <c r="AT4240" s="76"/>
      <c r="AV4240" s="76"/>
      <c r="AW4240" s="76"/>
      <c r="AY4240" s="76"/>
      <c r="AZ4240" s="76"/>
      <c r="BB4240" s="76"/>
      <c r="BC4240" s="76"/>
      <c r="BE4240" s="76"/>
      <c r="BF4240" s="76"/>
      <c r="BH4240" s="76"/>
      <c r="BI4240" s="76"/>
      <c r="BK4240" s="76"/>
      <c r="BL4240" s="76"/>
      <c r="BN4240" s="76"/>
      <c r="BO4240" s="76"/>
      <c r="BQ4240" s="76"/>
      <c r="BR4240" s="76"/>
      <c r="BT4240" s="76"/>
      <c r="BU4240" s="76"/>
      <c r="BW4240" s="76"/>
      <c r="BX4240" s="76"/>
    </row>
    <row r="4241" spans="1:76" ht="12.75" customHeight="1">
      <c r="A4241" s="2"/>
      <c r="B4241" s="2"/>
      <c r="C4241" s="2"/>
      <c r="D4241" s="75"/>
      <c r="F4241" s="76"/>
      <c r="G4241" s="76"/>
      <c r="I4241" s="76"/>
      <c r="J4241" s="76"/>
      <c r="L4241" s="76"/>
      <c r="M4241" s="76"/>
      <c r="O4241" s="76"/>
      <c r="P4241" s="76"/>
      <c r="R4241" s="76"/>
      <c r="S4241" s="76"/>
      <c r="U4241" s="76"/>
      <c r="V4241" s="76"/>
      <c r="X4241" s="76"/>
      <c r="Y4241" s="76"/>
      <c r="AA4241" s="76"/>
      <c r="AB4241" s="76"/>
      <c r="AD4241" s="76"/>
      <c r="AE4241" s="76"/>
      <c r="AG4241" s="76"/>
      <c r="AH4241" s="76"/>
      <c r="AJ4241" s="76"/>
      <c r="AK4241" s="76"/>
      <c r="AM4241" s="76"/>
      <c r="AN4241" s="76"/>
      <c r="AP4241" s="76"/>
      <c r="AQ4241" s="76"/>
      <c r="AS4241" s="76"/>
      <c r="AT4241" s="76"/>
      <c r="AV4241" s="76"/>
      <c r="AW4241" s="76"/>
      <c r="AY4241" s="76"/>
      <c r="AZ4241" s="76"/>
      <c r="BB4241" s="76"/>
      <c r="BC4241" s="76"/>
      <c r="BE4241" s="76"/>
      <c r="BF4241" s="76"/>
      <c r="BH4241" s="76"/>
      <c r="BI4241" s="76"/>
      <c r="BK4241" s="76"/>
      <c r="BL4241" s="76"/>
      <c r="BN4241" s="76"/>
      <c r="BO4241" s="76"/>
      <c r="BQ4241" s="76"/>
      <c r="BR4241" s="76"/>
      <c r="BT4241" s="76"/>
      <c r="BU4241" s="76"/>
      <c r="BW4241" s="76"/>
      <c r="BX4241" s="76"/>
    </row>
    <row r="4242" spans="1:76" ht="12.75" customHeight="1">
      <c r="A4242" s="2"/>
      <c r="B4242" s="2"/>
      <c r="C4242" s="2"/>
      <c r="D4242" s="75"/>
      <c r="F4242" s="76"/>
      <c r="G4242" s="76"/>
      <c r="I4242" s="76"/>
      <c r="J4242" s="76"/>
      <c r="L4242" s="76"/>
      <c r="M4242" s="76"/>
      <c r="O4242" s="76"/>
      <c r="P4242" s="76"/>
      <c r="R4242" s="76"/>
      <c r="S4242" s="76"/>
      <c r="U4242" s="76"/>
      <c r="V4242" s="76"/>
      <c r="X4242" s="76"/>
      <c r="Y4242" s="76"/>
      <c r="AA4242" s="76"/>
      <c r="AB4242" s="76"/>
      <c r="AD4242" s="76"/>
      <c r="AE4242" s="76"/>
      <c r="AG4242" s="76"/>
      <c r="AH4242" s="76"/>
      <c r="AJ4242" s="76"/>
      <c r="AK4242" s="76"/>
      <c r="AM4242" s="76"/>
      <c r="AN4242" s="76"/>
      <c r="AP4242" s="76"/>
      <c r="AQ4242" s="76"/>
      <c r="AS4242" s="76"/>
      <c r="AT4242" s="76"/>
      <c r="AV4242" s="76"/>
      <c r="AW4242" s="76"/>
      <c r="AY4242" s="76"/>
      <c r="AZ4242" s="76"/>
      <c r="BB4242" s="76"/>
      <c r="BC4242" s="76"/>
      <c r="BE4242" s="76"/>
      <c r="BF4242" s="76"/>
      <c r="BH4242" s="76"/>
      <c r="BI4242" s="76"/>
      <c r="BK4242" s="76"/>
      <c r="BL4242" s="76"/>
      <c r="BN4242" s="76"/>
      <c r="BO4242" s="76"/>
      <c r="BQ4242" s="76"/>
      <c r="BR4242" s="76"/>
      <c r="BT4242" s="76"/>
      <c r="BU4242" s="76"/>
      <c r="BW4242" s="76"/>
      <c r="BX4242" s="76"/>
    </row>
    <row r="4243" spans="1:76" ht="12.75" customHeight="1">
      <c r="A4243" s="2"/>
      <c r="B4243" s="2"/>
      <c r="C4243" s="2"/>
      <c r="D4243" s="75"/>
      <c r="F4243" s="76"/>
      <c r="G4243" s="76"/>
      <c r="I4243" s="76"/>
      <c r="J4243" s="76"/>
      <c r="L4243" s="76"/>
      <c r="M4243" s="76"/>
      <c r="O4243" s="76"/>
      <c r="P4243" s="76"/>
      <c r="R4243" s="76"/>
      <c r="S4243" s="76"/>
      <c r="U4243" s="76"/>
      <c r="V4243" s="76"/>
      <c r="X4243" s="76"/>
      <c r="Y4243" s="76"/>
      <c r="AA4243" s="76"/>
      <c r="AB4243" s="76"/>
      <c r="AD4243" s="76"/>
      <c r="AE4243" s="76"/>
      <c r="AG4243" s="76"/>
      <c r="AH4243" s="76"/>
      <c r="AJ4243" s="76"/>
      <c r="AK4243" s="76"/>
      <c r="AM4243" s="76"/>
      <c r="AN4243" s="76"/>
      <c r="AP4243" s="76"/>
      <c r="AQ4243" s="76"/>
      <c r="AS4243" s="76"/>
      <c r="AT4243" s="76"/>
      <c r="AV4243" s="76"/>
      <c r="AW4243" s="76"/>
      <c r="AY4243" s="76"/>
      <c r="AZ4243" s="76"/>
      <c r="BB4243" s="76"/>
      <c r="BC4243" s="76"/>
      <c r="BE4243" s="76"/>
      <c r="BF4243" s="76"/>
      <c r="BH4243" s="76"/>
      <c r="BI4243" s="76"/>
      <c r="BK4243" s="76"/>
      <c r="BL4243" s="76"/>
      <c r="BN4243" s="76"/>
      <c r="BO4243" s="76"/>
      <c r="BQ4243" s="76"/>
      <c r="BR4243" s="76"/>
      <c r="BT4243" s="76"/>
      <c r="BU4243" s="76"/>
      <c r="BW4243" s="76"/>
      <c r="BX4243" s="76"/>
    </row>
    <row r="4244" spans="1:76" ht="12.75" customHeight="1">
      <c r="A4244" s="2"/>
      <c r="B4244" s="2"/>
      <c r="C4244" s="2"/>
      <c r="D4244" s="75"/>
      <c r="F4244" s="76"/>
      <c r="G4244" s="76"/>
      <c r="I4244" s="76"/>
      <c r="J4244" s="76"/>
      <c r="L4244" s="76"/>
      <c r="M4244" s="76"/>
      <c r="O4244" s="76"/>
      <c r="P4244" s="76"/>
      <c r="R4244" s="76"/>
      <c r="S4244" s="76"/>
      <c r="U4244" s="76"/>
      <c r="V4244" s="76"/>
      <c r="X4244" s="76"/>
      <c r="Y4244" s="76"/>
      <c r="AA4244" s="76"/>
      <c r="AB4244" s="76"/>
      <c r="AD4244" s="76"/>
      <c r="AE4244" s="76"/>
      <c r="AG4244" s="76"/>
      <c r="AH4244" s="76"/>
      <c r="AJ4244" s="76"/>
      <c r="AK4244" s="76"/>
      <c r="AM4244" s="76"/>
      <c r="AN4244" s="76"/>
      <c r="AP4244" s="76"/>
      <c r="AQ4244" s="76"/>
      <c r="AS4244" s="76"/>
      <c r="AT4244" s="76"/>
      <c r="AV4244" s="76"/>
      <c r="AW4244" s="76"/>
      <c r="AY4244" s="76"/>
      <c r="AZ4244" s="76"/>
      <c r="BB4244" s="76"/>
      <c r="BC4244" s="76"/>
      <c r="BE4244" s="76"/>
      <c r="BF4244" s="76"/>
      <c r="BH4244" s="76"/>
      <c r="BI4244" s="76"/>
      <c r="BK4244" s="76"/>
      <c r="BL4244" s="76"/>
      <c r="BN4244" s="76"/>
      <c r="BO4244" s="76"/>
      <c r="BQ4244" s="76"/>
      <c r="BR4244" s="76"/>
      <c r="BT4244" s="76"/>
      <c r="BU4244" s="76"/>
      <c r="BW4244" s="76"/>
      <c r="BX4244" s="76"/>
    </row>
    <row r="4245" spans="1:76" ht="12.75" customHeight="1">
      <c r="A4245" s="2"/>
      <c r="B4245" s="2"/>
      <c r="C4245" s="2"/>
      <c r="D4245" s="75"/>
      <c r="F4245" s="76"/>
      <c r="G4245" s="76"/>
      <c r="I4245" s="76"/>
      <c r="J4245" s="76"/>
      <c r="L4245" s="76"/>
      <c r="M4245" s="76"/>
      <c r="O4245" s="76"/>
      <c r="P4245" s="76"/>
      <c r="R4245" s="76"/>
      <c r="S4245" s="76"/>
      <c r="U4245" s="76"/>
      <c r="V4245" s="76"/>
      <c r="X4245" s="76"/>
      <c r="Y4245" s="76"/>
      <c r="AA4245" s="76"/>
      <c r="AB4245" s="76"/>
      <c r="AD4245" s="76"/>
      <c r="AE4245" s="76"/>
      <c r="AG4245" s="76"/>
      <c r="AH4245" s="76"/>
      <c r="AJ4245" s="76"/>
      <c r="AK4245" s="76"/>
      <c r="AM4245" s="76"/>
      <c r="AN4245" s="76"/>
      <c r="AP4245" s="76"/>
      <c r="AQ4245" s="76"/>
      <c r="AS4245" s="76"/>
      <c r="AT4245" s="76"/>
      <c r="AV4245" s="76"/>
      <c r="AW4245" s="76"/>
      <c r="AY4245" s="76"/>
      <c r="AZ4245" s="76"/>
      <c r="BB4245" s="76"/>
      <c r="BC4245" s="76"/>
      <c r="BE4245" s="76"/>
      <c r="BF4245" s="76"/>
      <c r="BH4245" s="76"/>
      <c r="BI4245" s="76"/>
      <c r="BK4245" s="76"/>
      <c r="BL4245" s="76"/>
      <c r="BN4245" s="76"/>
      <c r="BO4245" s="76"/>
      <c r="BQ4245" s="76"/>
      <c r="BR4245" s="76"/>
      <c r="BT4245" s="76"/>
      <c r="BU4245" s="76"/>
      <c r="BW4245" s="76"/>
      <c r="BX4245" s="76"/>
    </row>
    <row r="4246" spans="1:76" ht="12.75" customHeight="1">
      <c r="A4246" s="2"/>
      <c r="B4246" s="2"/>
      <c r="C4246" s="2"/>
      <c r="D4246" s="75"/>
      <c r="F4246" s="76"/>
      <c r="G4246" s="76"/>
      <c r="I4246" s="76"/>
      <c r="J4246" s="76"/>
      <c r="L4246" s="76"/>
      <c r="M4246" s="76"/>
      <c r="O4246" s="76"/>
      <c r="P4246" s="76"/>
      <c r="R4246" s="76"/>
      <c r="S4246" s="76"/>
      <c r="U4246" s="76"/>
      <c r="V4246" s="76"/>
      <c r="X4246" s="76"/>
      <c r="Y4246" s="76"/>
      <c r="AA4246" s="76"/>
      <c r="AB4246" s="76"/>
      <c r="AD4246" s="76"/>
      <c r="AE4246" s="76"/>
      <c r="AG4246" s="76"/>
      <c r="AH4246" s="76"/>
      <c r="AJ4246" s="76"/>
      <c r="AK4246" s="76"/>
      <c r="AM4246" s="76"/>
      <c r="AN4246" s="76"/>
      <c r="AP4246" s="76"/>
      <c r="AQ4246" s="76"/>
      <c r="AS4246" s="76"/>
      <c r="AT4246" s="76"/>
      <c r="AV4246" s="76"/>
      <c r="AW4246" s="76"/>
      <c r="AY4246" s="76"/>
      <c r="AZ4246" s="76"/>
      <c r="BB4246" s="76"/>
      <c r="BC4246" s="76"/>
      <c r="BE4246" s="76"/>
      <c r="BF4246" s="76"/>
      <c r="BH4246" s="76"/>
      <c r="BI4246" s="76"/>
      <c r="BK4246" s="76"/>
      <c r="BL4246" s="76"/>
      <c r="BN4246" s="76"/>
      <c r="BO4246" s="76"/>
      <c r="BQ4246" s="76"/>
      <c r="BR4246" s="76"/>
      <c r="BT4246" s="76"/>
      <c r="BU4246" s="76"/>
      <c r="BW4246" s="76"/>
      <c r="BX4246" s="76"/>
    </row>
    <row r="4247" spans="1:76" ht="12.75" customHeight="1">
      <c r="A4247" s="2"/>
      <c r="B4247" s="2"/>
      <c r="C4247" s="2"/>
      <c r="D4247" s="75"/>
      <c r="F4247" s="76"/>
      <c r="G4247" s="76"/>
      <c r="I4247" s="76"/>
      <c r="J4247" s="76"/>
      <c r="L4247" s="76"/>
      <c r="M4247" s="76"/>
      <c r="O4247" s="76"/>
      <c r="P4247" s="76"/>
      <c r="R4247" s="76"/>
      <c r="S4247" s="76"/>
      <c r="U4247" s="76"/>
      <c r="V4247" s="76"/>
      <c r="X4247" s="76"/>
      <c r="Y4247" s="76"/>
      <c r="AA4247" s="76"/>
      <c r="AB4247" s="76"/>
      <c r="AD4247" s="76"/>
      <c r="AE4247" s="76"/>
      <c r="AG4247" s="76"/>
      <c r="AH4247" s="76"/>
      <c r="AJ4247" s="76"/>
      <c r="AK4247" s="76"/>
      <c r="AM4247" s="76"/>
      <c r="AN4247" s="76"/>
      <c r="AP4247" s="76"/>
      <c r="AQ4247" s="76"/>
      <c r="AS4247" s="76"/>
      <c r="AT4247" s="76"/>
      <c r="AV4247" s="76"/>
      <c r="AW4247" s="76"/>
      <c r="AY4247" s="76"/>
      <c r="AZ4247" s="76"/>
      <c r="BB4247" s="76"/>
      <c r="BC4247" s="76"/>
      <c r="BE4247" s="76"/>
      <c r="BF4247" s="76"/>
      <c r="BH4247" s="76"/>
      <c r="BI4247" s="76"/>
      <c r="BK4247" s="76"/>
      <c r="BL4247" s="76"/>
      <c r="BN4247" s="76"/>
      <c r="BO4247" s="76"/>
      <c r="BQ4247" s="76"/>
      <c r="BR4247" s="76"/>
      <c r="BT4247" s="76"/>
      <c r="BU4247" s="76"/>
      <c r="BW4247" s="76"/>
      <c r="BX4247" s="76"/>
    </row>
    <row r="4248" spans="1:76" ht="12.75" customHeight="1">
      <c r="A4248" s="2"/>
      <c r="B4248" s="2"/>
      <c r="C4248" s="2"/>
      <c r="D4248" s="75"/>
      <c r="F4248" s="76"/>
      <c r="G4248" s="76"/>
      <c r="I4248" s="76"/>
      <c r="J4248" s="76"/>
      <c r="L4248" s="76"/>
      <c r="M4248" s="76"/>
      <c r="O4248" s="76"/>
      <c r="P4248" s="76"/>
      <c r="R4248" s="76"/>
      <c r="S4248" s="76"/>
      <c r="U4248" s="76"/>
      <c r="V4248" s="76"/>
      <c r="X4248" s="76"/>
      <c r="Y4248" s="76"/>
      <c r="AA4248" s="76"/>
      <c r="AB4248" s="76"/>
      <c r="AD4248" s="76"/>
      <c r="AE4248" s="76"/>
      <c r="AG4248" s="76"/>
      <c r="AH4248" s="76"/>
      <c r="AJ4248" s="76"/>
      <c r="AK4248" s="76"/>
      <c r="AM4248" s="76"/>
      <c r="AN4248" s="76"/>
      <c r="AP4248" s="76"/>
      <c r="AQ4248" s="76"/>
      <c r="AS4248" s="76"/>
      <c r="AT4248" s="76"/>
      <c r="AV4248" s="76"/>
      <c r="AW4248" s="76"/>
      <c r="AY4248" s="76"/>
      <c r="AZ4248" s="76"/>
      <c r="BB4248" s="76"/>
      <c r="BC4248" s="76"/>
      <c r="BE4248" s="76"/>
      <c r="BF4248" s="76"/>
      <c r="BH4248" s="76"/>
      <c r="BI4248" s="76"/>
      <c r="BK4248" s="76"/>
      <c r="BL4248" s="76"/>
      <c r="BN4248" s="76"/>
      <c r="BO4248" s="76"/>
      <c r="BQ4248" s="76"/>
      <c r="BR4248" s="76"/>
      <c r="BT4248" s="76"/>
      <c r="BU4248" s="76"/>
      <c r="BW4248" s="76"/>
      <c r="BX4248" s="76"/>
    </row>
    <row r="4249" spans="1:76" ht="12.75" customHeight="1">
      <c r="A4249" s="2"/>
      <c r="B4249" s="2"/>
      <c r="C4249" s="2"/>
      <c r="D4249" s="75"/>
      <c r="F4249" s="76"/>
      <c r="G4249" s="76"/>
      <c r="I4249" s="76"/>
      <c r="J4249" s="76"/>
      <c r="L4249" s="76"/>
      <c r="M4249" s="76"/>
      <c r="O4249" s="76"/>
      <c r="P4249" s="76"/>
      <c r="R4249" s="76"/>
      <c r="S4249" s="76"/>
      <c r="U4249" s="76"/>
      <c r="V4249" s="76"/>
      <c r="X4249" s="76"/>
      <c r="Y4249" s="76"/>
      <c r="AA4249" s="76"/>
      <c r="AB4249" s="76"/>
      <c r="AD4249" s="76"/>
      <c r="AE4249" s="76"/>
      <c r="AG4249" s="76"/>
      <c r="AH4249" s="76"/>
      <c r="AJ4249" s="76"/>
      <c r="AK4249" s="76"/>
      <c r="AM4249" s="76"/>
      <c r="AN4249" s="76"/>
      <c r="AP4249" s="76"/>
      <c r="AQ4249" s="76"/>
      <c r="AS4249" s="76"/>
      <c r="AT4249" s="76"/>
      <c r="AV4249" s="76"/>
      <c r="AW4249" s="76"/>
      <c r="AY4249" s="76"/>
      <c r="AZ4249" s="76"/>
      <c r="BB4249" s="76"/>
      <c r="BC4249" s="76"/>
      <c r="BE4249" s="76"/>
      <c r="BF4249" s="76"/>
      <c r="BH4249" s="76"/>
      <c r="BI4249" s="76"/>
      <c r="BK4249" s="76"/>
      <c r="BL4249" s="76"/>
      <c r="BN4249" s="76"/>
      <c r="BO4249" s="76"/>
      <c r="BQ4249" s="76"/>
      <c r="BR4249" s="76"/>
      <c r="BT4249" s="76"/>
      <c r="BU4249" s="76"/>
      <c r="BW4249" s="76"/>
      <c r="BX4249" s="76"/>
    </row>
    <row r="4250" spans="1:76" ht="12.75" customHeight="1">
      <c r="A4250" s="2"/>
      <c r="B4250" s="2"/>
      <c r="C4250" s="2"/>
      <c r="D4250" s="75"/>
      <c r="F4250" s="76"/>
      <c r="G4250" s="76"/>
      <c r="I4250" s="76"/>
      <c r="J4250" s="76"/>
      <c r="L4250" s="76"/>
      <c r="M4250" s="76"/>
      <c r="O4250" s="76"/>
      <c r="P4250" s="76"/>
      <c r="R4250" s="76"/>
      <c r="S4250" s="76"/>
      <c r="U4250" s="76"/>
      <c r="V4250" s="76"/>
      <c r="X4250" s="76"/>
      <c r="Y4250" s="76"/>
      <c r="AA4250" s="76"/>
      <c r="AB4250" s="76"/>
      <c r="AD4250" s="76"/>
      <c r="AE4250" s="76"/>
      <c r="AG4250" s="76"/>
      <c r="AH4250" s="76"/>
      <c r="AJ4250" s="76"/>
      <c r="AK4250" s="76"/>
      <c r="AM4250" s="76"/>
      <c r="AN4250" s="76"/>
      <c r="AP4250" s="76"/>
      <c r="AQ4250" s="76"/>
      <c r="AS4250" s="76"/>
      <c r="AT4250" s="76"/>
      <c r="AV4250" s="76"/>
      <c r="AW4250" s="76"/>
      <c r="AY4250" s="76"/>
      <c r="AZ4250" s="76"/>
      <c r="BB4250" s="76"/>
      <c r="BC4250" s="76"/>
      <c r="BE4250" s="76"/>
      <c r="BF4250" s="76"/>
      <c r="BH4250" s="76"/>
      <c r="BI4250" s="76"/>
      <c r="BK4250" s="76"/>
      <c r="BL4250" s="76"/>
      <c r="BN4250" s="76"/>
      <c r="BO4250" s="76"/>
      <c r="BQ4250" s="76"/>
      <c r="BR4250" s="76"/>
      <c r="BT4250" s="76"/>
      <c r="BU4250" s="76"/>
      <c r="BW4250" s="76"/>
      <c r="BX4250" s="76"/>
    </row>
    <row r="4251" spans="1:76" ht="12.75" customHeight="1">
      <c r="A4251" s="2"/>
      <c r="B4251" s="2"/>
      <c r="C4251" s="2"/>
      <c r="D4251" s="75"/>
      <c r="F4251" s="76"/>
      <c r="G4251" s="76"/>
      <c r="I4251" s="76"/>
      <c r="J4251" s="76"/>
      <c r="L4251" s="76"/>
      <c r="M4251" s="76"/>
      <c r="O4251" s="76"/>
      <c r="P4251" s="76"/>
      <c r="R4251" s="76"/>
      <c r="S4251" s="76"/>
      <c r="U4251" s="76"/>
      <c r="V4251" s="76"/>
      <c r="X4251" s="76"/>
      <c r="Y4251" s="76"/>
      <c r="AA4251" s="76"/>
      <c r="AB4251" s="76"/>
      <c r="AD4251" s="76"/>
      <c r="AE4251" s="76"/>
      <c r="AG4251" s="76"/>
      <c r="AH4251" s="76"/>
      <c r="AJ4251" s="76"/>
      <c r="AK4251" s="76"/>
      <c r="AM4251" s="76"/>
      <c r="AN4251" s="76"/>
      <c r="AP4251" s="76"/>
      <c r="AQ4251" s="76"/>
      <c r="AS4251" s="76"/>
      <c r="AT4251" s="76"/>
      <c r="AV4251" s="76"/>
      <c r="AW4251" s="76"/>
      <c r="AY4251" s="76"/>
      <c r="AZ4251" s="76"/>
      <c r="BB4251" s="76"/>
      <c r="BC4251" s="76"/>
      <c r="BE4251" s="76"/>
      <c r="BF4251" s="76"/>
      <c r="BH4251" s="76"/>
      <c r="BI4251" s="76"/>
      <c r="BK4251" s="76"/>
      <c r="BL4251" s="76"/>
      <c r="BN4251" s="76"/>
      <c r="BO4251" s="76"/>
      <c r="BQ4251" s="76"/>
      <c r="BR4251" s="76"/>
      <c r="BT4251" s="76"/>
      <c r="BU4251" s="76"/>
      <c r="BW4251" s="76"/>
      <c r="BX4251" s="76"/>
    </row>
    <row r="4252" spans="1:76" ht="12.75" customHeight="1">
      <c r="A4252" s="2"/>
      <c r="B4252" s="2"/>
      <c r="C4252" s="2"/>
      <c r="D4252" s="75"/>
      <c r="F4252" s="76"/>
      <c r="G4252" s="76"/>
      <c r="I4252" s="76"/>
      <c r="J4252" s="76"/>
      <c r="L4252" s="76"/>
      <c r="M4252" s="76"/>
      <c r="O4252" s="76"/>
      <c r="P4252" s="76"/>
      <c r="R4252" s="76"/>
      <c r="S4252" s="76"/>
      <c r="U4252" s="76"/>
      <c r="V4252" s="76"/>
      <c r="X4252" s="76"/>
      <c r="Y4252" s="76"/>
      <c r="AA4252" s="76"/>
      <c r="AB4252" s="76"/>
      <c r="AD4252" s="76"/>
      <c r="AE4252" s="76"/>
      <c r="AG4252" s="76"/>
      <c r="AH4252" s="76"/>
      <c r="AJ4252" s="76"/>
      <c r="AK4252" s="76"/>
      <c r="AM4252" s="76"/>
      <c r="AN4252" s="76"/>
      <c r="AP4252" s="76"/>
      <c r="AQ4252" s="76"/>
      <c r="AS4252" s="76"/>
      <c r="AT4252" s="76"/>
      <c r="AV4252" s="76"/>
      <c r="AW4252" s="76"/>
      <c r="AY4252" s="76"/>
      <c r="AZ4252" s="76"/>
      <c r="BB4252" s="76"/>
      <c r="BC4252" s="76"/>
      <c r="BE4252" s="76"/>
      <c r="BF4252" s="76"/>
      <c r="BH4252" s="76"/>
      <c r="BI4252" s="76"/>
      <c r="BK4252" s="76"/>
      <c r="BL4252" s="76"/>
      <c r="BN4252" s="76"/>
      <c r="BO4252" s="76"/>
      <c r="BQ4252" s="76"/>
      <c r="BR4252" s="76"/>
      <c r="BT4252" s="76"/>
      <c r="BU4252" s="76"/>
      <c r="BW4252" s="76"/>
      <c r="BX4252" s="76"/>
    </row>
    <row r="4253" spans="1:76" ht="12.75" customHeight="1">
      <c r="A4253" s="2"/>
      <c r="B4253" s="2"/>
      <c r="C4253" s="2"/>
      <c r="D4253" s="75"/>
      <c r="F4253" s="76"/>
      <c r="G4253" s="76"/>
      <c r="I4253" s="76"/>
      <c r="J4253" s="76"/>
      <c r="L4253" s="76"/>
      <c r="M4253" s="76"/>
      <c r="O4253" s="76"/>
      <c r="P4253" s="76"/>
      <c r="R4253" s="76"/>
      <c r="S4253" s="76"/>
      <c r="U4253" s="76"/>
      <c r="V4253" s="76"/>
      <c r="X4253" s="76"/>
      <c r="Y4253" s="76"/>
      <c r="AA4253" s="76"/>
      <c r="AB4253" s="76"/>
      <c r="AD4253" s="76"/>
      <c r="AE4253" s="76"/>
      <c r="AG4253" s="76"/>
      <c r="AH4253" s="76"/>
      <c r="AJ4253" s="76"/>
      <c r="AK4253" s="76"/>
      <c r="AM4253" s="76"/>
      <c r="AN4253" s="76"/>
      <c r="AP4253" s="76"/>
      <c r="AQ4253" s="76"/>
      <c r="AS4253" s="76"/>
      <c r="AT4253" s="76"/>
      <c r="AV4253" s="76"/>
      <c r="AW4253" s="76"/>
      <c r="AY4253" s="76"/>
      <c r="AZ4253" s="76"/>
      <c r="BB4253" s="76"/>
      <c r="BC4253" s="76"/>
      <c r="BE4253" s="76"/>
      <c r="BF4253" s="76"/>
      <c r="BH4253" s="76"/>
      <c r="BI4253" s="76"/>
      <c r="BK4253" s="76"/>
      <c r="BL4253" s="76"/>
      <c r="BN4253" s="76"/>
      <c r="BO4253" s="76"/>
      <c r="BQ4253" s="76"/>
      <c r="BR4253" s="76"/>
      <c r="BT4253" s="76"/>
      <c r="BU4253" s="76"/>
      <c r="BW4253" s="76"/>
      <c r="BX4253" s="76"/>
    </row>
    <row r="4254" spans="1:76" ht="12.75" customHeight="1">
      <c r="A4254" s="2"/>
      <c r="B4254" s="2"/>
      <c r="C4254" s="2"/>
      <c r="D4254" s="75"/>
      <c r="F4254" s="76"/>
      <c r="G4254" s="76"/>
      <c r="I4254" s="76"/>
      <c r="J4254" s="76"/>
      <c r="L4254" s="76"/>
      <c r="M4254" s="76"/>
      <c r="O4254" s="76"/>
      <c r="P4254" s="76"/>
      <c r="R4254" s="76"/>
      <c r="S4254" s="76"/>
      <c r="U4254" s="76"/>
      <c r="V4254" s="76"/>
      <c r="X4254" s="76"/>
      <c r="Y4254" s="76"/>
      <c r="AA4254" s="76"/>
      <c r="AB4254" s="76"/>
      <c r="AD4254" s="76"/>
      <c r="AE4254" s="76"/>
      <c r="AG4254" s="76"/>
      <c r="AH4254" s="76"/>
      <c r="AJ4254" s="76"/>
      <c r="AK4254" s="76"/>
      <c r="AM4254" s="76"/>
      <c r="AN4254" s="76"/>
      <c r="AP4254" s="76"/>
      <c r="AQ4254" s="76"/>
      <c r="AS4254" s="76"/>
      <c r="AT4254" s="76"/>
      <c r="AV4254" s="76"/>
      <c r="AW4254" s="76"/>
      <c r="AY4254" s="76"/>
      <c r="AZ4254" s="76"/>
      <c r="BB4254" s="76"/>
      <c r="BC4254" s="76"/>
      <c r="BE4254" s="76"/>
      <c r="BF4254" s="76"/>
      <c r="BH4254" s="76"/>
      <c r="BI4254" s="76"/>
      <c r="BK4254" s="76"/>
      <c r="BL4254" s="76"/>
      <c r="BN4254" s="76"/>
      <c r="BO4254" s="76"/>
      <c r="BQ4254" s="76"/>
      <c r="BR4254" s="76"/>
      <c r="BT4254" s="76"/>
      <c r="BU4254" s="76"/>
      <c r="BW4254" s="76"/>
      <c r="BX4254" s="76"/>
    </row>
    <row r="4255" spans="1:76" ht="12.75" customHeight="1">
      <c r="A4255" s="2"/>
      <c r="B4255" s="2"/>
      <c r="C4255" s="2"/>
      <c r="D4255" s="75"/>
      <c r="F4255" s="76"/>
      <c r="G4255" s="76"/>
      <c r="I4255" s="76"/>
      <c r="J4255" s="76"/>
      <c r="L4255" s="76"/>
      <c r="M4255" s="76"/>
      <c r="O4255" s="76"/>
      <c r="P4255" s="76"/>
      <c r="R4255" s="76"/>
      <c r="S4255" s="76"/>
      <c r="U4255" s="76"/>
      <c r="V4255" s="76"/>
      <c r="X4255" s="76"/>
      <c r="Y4255" s="76"/>
      <c r="AA4255" s="76"/>
      <c r="AB4255" s="76"/>
      <c r="AD4255" s="76"/>
      <c r="AE4255" s="76"/>
      <c r="AG4255" s="76"/>
      <c r="AH4255" s="76"/>
      <c r="AJ4255" s="76"/>
      <c r="AK4255" s="76"/>
      <c r="AM4255" s="76"/>
      <c r="AN4255" s="76"/>
      <c r="AP4255" s="76"/>
      <c r="AQ4255" s="76"/>
      <c r="AS4255" s="76"/>
      <c r="AT4255" s="76"/>
      <c r="AV4255" s="76"/>
      <c r="AW4255" s="76"/>
      <c r="AY4255" s="76"/>
      <c r="AZ4255" s="76"/>
      <c r="BB4255" s="76"/>
      <c r="BC4255" s="76"/>
      <c r="BE4255" s="76"/>
      <c r="BF4255" s="76"/>
      <c r="BH4255" s="76"/>
      <c r="BI4255" s="76"/>
      <c r="BK4255" s="76"/>
      <c r="BL4255" s="76"/>
      <c r="BN4255" s="76"/>
      <c r="BO4255" s="76"/>
      <c r="BQ4255" s="76"/>
      <c r="BR4255" s="76"/>
      <c r="BT4255" s="76"/>
      <c r="BU4255" s="76"/>
      <c r="BW4255" s="76"/>
      <c r="BX4255" s="76"/>
    </row>
    <row r="4256" spans="1:76" ht="12.75" customHeight="1">
      <c r="A4256" s="2"/>
      <c r="B4256" s="2"/>
      <c r="C4256" s="2"/>
      <c r="D4256" s="75"/>
      <c r="F4256" s="76"/>
      <c r="G4256" s="76"/>
      <c r="I4256" s="76"/>
      <c r="J4256" s="76"/>
      <c r="L4256" s="76"/>
      <c r="M4256" s="76"/>
      <c r="O4256" s="76"/>
      <c r="P4256" s="76"/>
      <c r="R4256" s="76"/>
      <c r="S4256" s="76"/>
      <c r="U4256" s="76"/>
      <c r="V4256" s="76"/>
      <c r="X4256" s="76"/>
      <c r="Y4256" s="76"/>
      <c r="AA4256" s="76"/>
      <c r="AB4256" s="76"/>
      <c r="AD4256" s="76"/>
      <c r="AE4256" s="76"/>
      <c r="AG4256" s="76"/>
      <c r="AH4256" s="76"/>
      <c r="AJ4256" s="76"/>
      <c r="AK4256" s="76"/>
      <c r="AM4256" s="76"/>
      <c r="AN4256" s="76"/>
      <c r="AP4256" s="76"/>
      <c r="AQ4256" s="76"/>
      <c r="AS4256" s="76"/>
      <c r="AT4256" s="76"/>
      <c r="AV4256" s="76"/>
      <c r="AW4256" s="76"/>
      <c r="AY4256" s="76"/>
      <c r="AZ4256" s="76"/>
      <c r="BB4256" s="76"/>
      <c r="BC4256" s="76"/>
      <c r="BE4256" s="76"/>
      <c r="BF4256" s="76"/>
      <c r="BH4256" s="76"/>
      <c r="BI4256" s="76"/>
      <c r="BK4256" s="76"/>
      <c r="BL4256" s="76"/>
      <c r="BN4256" s="76"/>
      <c r="BO4256" s="76"/>
      <c r="BQ4256" s="76"/>
      <c r="BR4256" s="76"/>
      <c r="BT4256" s="76"/>
      <c r="BU4256" s="76"/>
      <c r="BW4256" s="76"/>
      <c r="BX4256" s="76"/>
    </row>
    <row r="4257" spans="1:76" ht="12.75" customHeight="1">
      <c r="A4257" s="2"/>
      <c r="B4257" s="2"/>
      <c r="C4257" s="2"/>
      <c r="D4257" s="75"/>
      <c r="F4257" s="76"/>
      <c r="G4257" s="76"/>
      <c r="I4257" s="76"/>
      <c r="J4257" s="76"/>
      <c r="L4257" s="76"/>
      <c r="M4257" s="76"/>
      <c r="O4257" s="76"/>
      <c r="P4257" s="76"/>
      <c r="R4257" s="76"/>
      <c r="S4257" s="76"/>
      <c r="U4257" s="76"/>
      <c r="V4257" s="76"/>
      <c r="X4257" s="76"/>
      <c r="Y4257" s="76"/>
      <c r="AA4257" s="76"/>
      <c r="AB4257" s="76"/>
      <c r="AD4257" s="76"/>
      <c r="AE4257" s="76"/>
      <c r="AG4257" s="76"/>
      <c r="AH4257" s="76"/>
      <c r="AJ4257" s="76"/>
      <c r="AK4257" s="76"/>
      <c r="AM4257" s="76"/>
      <c r="AN4257" s="76"/>
      <c r="AP4257" s="76"/>
      <c r="AQ4257" s="76"/>
      <c r="AS4257" s="76"/>
      <c r="AT4257" s="76"/>
      <c r="AV4257" s="76"/>
      <c r="AW4257" s="76"/>
      <c r="AY4257" s="76"/>
      <c r="AZ4257" s="76"/>
      <c r="BB4257" s="76"/>
      <c r="BC4257" s="76"/>
      <c r="BE4257" s="76"/>
      <c r="BF4257" s="76"/>
      <c r="BH4257" s="76"/>
      <c r="BI4257" s="76"/>
      <c r="BK4257" s="76"/>
      <c r="BL4257" s="76"/>
      <c r="BN4257" s="76"/>
      <c r="BO4257" s="76"/>
      <c r="BQ4257" s="76"/>
      <c r="BR4257" s="76"/>
      <c r="BT4257" s="76"/>
      <c r="BU4257" s="76"/>
      <c r="BW4257" s="76"/>
      <c r="BX4257" s="76"/>
    </row>
    <row r="4258" spans="1:76" ht="12.75" customHeight="1">
      <c r="A4258" s="2"/>
      <c r="B4258" s="2"/>
      <c r="C4258" s="2"/>
      <c r="D4258" s="75"/>
      <c r="F4258" s="76"/>
      <c r="G4258" s="76"/>
      <c r="I4258" s="76"/>
      <c r="J4258" s="76"/>
      <c r="L4258" s="76"/>
      <c r="M4258" s="76"/>
      <c r="O4258" s="76"/>
      <c r="P4258" s="76"/>
      <c r="R4258" s="76"/>
      <c r="S4258" s="76"/>
      <c r="U4258" s="76"/>
      <c r="V4258" s="76"/>
      <c r="X4258" s="76"/>
      <c r="Y4258" s="76"/>
      <c r="AA4258" s="76"/>
      <c r="AB4258" s="76"/>
      <c r="AD4258" s="76"/>
      <c r="AE4258" s="76"/>
      <c r="AG4258" s="76"/>
      <c r="AH4258" s="76"/>
      <c r="AJ4258" s="76"/>
      <c r="AK4258" s="76"/>
      <c r="AM4258" s="76"/>
      <c r="AN4258" s="76"/>
      <c r="AP4258" s="76"/>
      <c r="AQ4258" s="76"/>
      <c r="AS4258" s="76"/>
      <c r="AT4258" s="76"/>
      <c r="AV4258" s="76"/>
      <c r="AW4258" s="76"/>
      <c r="AY4258" s="76"/>
      <c r="AZ4258" s="76"/>
      <c r="BB4258" s="76"/>
      <c r="BC4258" s="76"/>
      <c r="BE4258" s="76"/>
      <c r="BF4258" s="76"/>
      <c r="BH4258" s="76"/>
      <c r="BI4258" s="76"/>
      <c r="BK4258" s="76"/>
      <c r="BL4258" s="76"/>
      <c r="BN4258" s="76"/>
      <c r="BO4258" s="76"/>
      <c r="BQ4258" s="76"/>
      <c r="BR4258" s="76"/>
      <c r="BT4258" s="76"/>
      <c r="BU4258" s="76"/>
      <c r="BW4258" s="76"/>
      <c r="BX4258" s="76"/>
    </row>
    <row r="4259" spans="1:76" ht="12.75" customHeight="1">
      <c r="A4259" s="2"/>
      <c r="B4259" s="2"/>
      <c r="C4259" s="2"/>
      <c r="D4259" s="75"/>
      <c r="F4259" s="76"/>
      <c r="G4259" s="76"/>
      <c r="I4259" s="76"/>
      <c r="J4259" s="76"/>
      <c r="L4259" s="76"/>
      <c r="M4259" s="76"/>
      <c r="O4259" s="76"/>
      <c r="P4259" s="76"/>
      <c r="R4259" s="76"/>
      <c r="S4259" s="76"/>
      <c r="U4259" s="76"/>
      <c r="V4259" s="76"/>
      <c r="X4259" s="76"/>
      <c r="Y4259" s="76"/>
      <c r="AA4259" s="76"/>
      <c r="AB4259" s="76"/>
      <c r="AD4259" s="76"/>
      <c r="AE4259" s="76"/>
      <c r="AG4259" s="76"/>
      <c r="AH4259" s="76"/>
      <c r="AJ4259" s="76"/>
      <c r="AK4259" s="76"/>
      <c r="AM4259" s="76"/>
      <c r="AN4259" s="76"/>
      <c r="AP4259" s="76"/>
      <c r="AQ4259" s="76"/>
      <c r="AS4259" s="76"/>
      <c r="AT4259" s="76"/>
      <c r="AV4259" s="76"/>
      <c r="AW4259" s="76"/>
      <c r="AY4259" s="76"/>
      <c r="AZ4259" s="76"/>
      <c r="BB4259" s="76"/>
      <c r="BC4259" s="76"/>
      <c r="BE4259" s="76"/>
      <c r="BF4259" s="76"/>
      <c r="BH4259" s="76"/>
      <c r="BI4259" s="76"/>
      <c r="BK4259" s="76"/>
      <c r="BL4259" s="76"/>
      <c r="BN4259" s="76"/>
      <c r="BO4259" s="76"/>
      <c r="BQ4259" s="76"/>
      <c r="BR4259" s="76"/>
      <c r="BT4259" s="76"/>
      <c r="BU4259" s="76"/>
      <c r="BW4259" s="76"/>
      <c r="BX4259" s="76"/>
    </row>
    <row r="4260" spans="1:76" ht="12.75" customHeight="1">
      <c r="A4260" s="2"/>
      <c r="B4260" s="2"/>
      <c r="C4260" s="2"/>
      <c r="D4260" s="75"/>
      <c r="F4260" s="76"/>
      <c r="G4260" s="76"/>
      <c r="I4260" s="76"/>
      <c r="J4260" s="76"/>
      <c r="L4260" s="76"/>
      <c r="M4260" s="76"/>
      <c r="O4260" s="76"/>
      <c r="P4260" s="76"/>
      <c r="R4260" s="76"/>
      <c r="S4260" s="76"/>
      <c r="U4260" s="76"/>
      <c r="V4260" s="76"/>
      <c r="X4260" s="76"/>
      <c r="Y4260" s="76"/>
      <c r="AA4260" s="76"/>
      <c r="AB4260" s="76"/>
      <c r="AD4260" s="76"/>
      <c r="AE4260" s="76"/>
      <c r="AG4260" s="76"/>
      <c r="AH4260" s="76"/>
      <c r="AJ4260" s="76"/>
      <c r="AK4260" s="76"/>
      <c r="AM4260" s="76"/>
      <c r="AN4260" s="76"/>
      <c r="AP4260" s="76"/>
      <c r="AQ4260" s="76"/>
      <c r="AS4260" s="76"/>
      <c r="AT4260" s="76"/>
      <c r="AV4260" s="76"/>
      <c r="AW4260" s="76"/>
      <c r="AY4260" s="76"/>
      <c r="AZ4260" s="76"/>
      <c r="BB4260" s="76"/>
      <c r="BC4260" s="76"/>
      <c r="BE4260" s="76"/>
      <c r="BF4260" s="76"/>
      <c r="BH4260" s="76"/>
      <c r="BI4260" s="76"/>
      <c r="BK4260" s="76"/>
      <c r="BL4260" s="76"/>
      <c r="BN4260" s="76"/>
      <c r="BO4260" s="76"/>
      <c r="BQ4260" s="76"/>
      <c r="BR4260" s="76"/>
      <c r="BT4260" s="76"/>
      <c r="BU4260" s="76"/>
      <c r="BW4260" s="76"/>
      <c r="BX4260" s="76"/>
    </row>
    <row r="4261" spans="1:76" ht="12.75" customHeight="1">
      <c r="A4261" s="2"/>
      <c r="B4261" s="2"/>
      <c r="C4261" s="2"/>
      <c r="D4261" s="75"/>
      <c r="F4261" s="76"/>
      <c r="G4261" s="76"/>
      <c r="I4261" s="76"/>
      <c r="J4261" s="76"/>
      <c r="L4261" s="76"/>
      <c r="M4261" s="76"/>
      <c r="O4261" s="76"/>
      <c r="P4261" s="76"/>
      <c r="R4261" s="76"/>
      <c r="S4261" s="76"/>
      <c r="U4261" s="76"/>
      <c r="V4261" s="76"/>
      <c r="X4261" s="76"/>
      <c r="Y4261" s="76"/>
      <c r="AA4261" s="76"/>
      <c r="AB4261" s="76"/>
      <c r="AD4261" s="76"/>
      <c r="AE4261" s="76"/>
      <c r="AG4261" s="76"/>
      <c r="AH4261" s="76"/>
      <c r="AJ4261" s="76"/>
      <c r="AK4261" s="76"/>
      <c r="AM4261" s="76"/>
      <c r="AN4261" s="76"/>
      <c r="AP4261" s="76"/>
      <c r="AQ4261" s="76"/>
      <c r="AS4261" s="76"/>
      <c r="AT4261" s="76"/>
      <c r="AV4261" s="76"/>
      <c r="AW4261" s="76"/>
      <c r="AY4261" s="76"/>
      <c r="AZ4261" s="76"/>
      <c r="BB4261" s="76"/>
      <c r="BC4261" s="76"/>
      <c r="BE4261" s="76"/>
      <c r="BF4261" s="76"/>
      <c r="BH4261" s="76"/>
      <c r="BI4261" s="76"/>
      <c r="BK4261" s="76"/>
      <c r="BL4261" s="76"/>
      <c r="BN4261" s="76"/>
      <c r="BO4261" s="76"/>
      <c r="BQ4261" s="76"/>
      <c r="BR4261" s="76"/>
      <c r="BT4261" s="76"/>
      <c r="BU4261" s="76"/>
      <c r="BW4261" s="76"/>
      <c r="BX4261" s="76"/>
    </row>
    <row r="4262" spans="1:76" ht="12.75" customHeight="1">
      <c r="A4262" s="2"/>
      <c r="B4262" s="2"/>
      <c r="C4262" s="2"/>
      <c r="D4262" s="75"/>
      <c r="F4262" s="76"/>
      <c r="G4262" s="76"/>
      <c r="I4262" s="76"/>
      <c r="J4262" s="76"/>
      <c r="L4262" s="76"/>
      <c r="M4262" s="76"/>
      <c r="O4262" s="76"/>
      <c r="P4262" s="76"/>
      <c r="R4262" s="76"/>
      <c r="S4262" s="76"/>
      <c r="U4262" s="76"/>
      <c r="V4262" s="76"/>
      <c r="X4262" s="76"/>
      <c r="Y4262" s="76"/>
      <c r="AA4262" s="76"/>
      <c r="AB4262" s="76"/>
      <c r="AD4262" s="76"/>
      <c r="AE4262" s="76"/>
      <c r="AG4262" s="76"/>
      <c r="AH4262" s="76"/>
      <c r="AJ4262" s="76"/>
      <c r="AK4262" s="76"/>
      <c r="AM4262" s="76"/>
      <c r="AN4262" s="76"/>
      <c r="AP4262" s="76"/>
      <c r="AQ4262" s="76"/>
      <c r="AS4262" s="76"/>
      <c r="AT4262" s="76"/>
      <c r="AV4262" s="76"/>
      <c r="AW4262" s="76"/>
      <c r="AY4262" s="76"/>
      <c r="AZ4262" s="76"/>
      <c r="BB4262" s="76"/>
      <c r="BC4262" s="76"/>
      <c r="BE4262" s="76"/>
      <c r="BF4262" s="76"/>
      <c r="BH4262" s="76"/>
      <c r="BI4262" s="76"/>
      <c r="BK4262" s="76"/>
      <c r="BL4262" s="76"/>
      <c r="BN4262" s="76"/>
      <c r="BO4262" s="76"/>
      <c r="BQ4262" s="76"/>
      <c r="BR4262" s="76"/>
      <c r="BT4262" s="76"/>
      <c r="BU4262" s="76"/>
      <c r="BW4262" s="76"/>
      <c r="BX4262" s="76"/>
    </row>
    <row r="4263" spans="1:76" ht="12.75" customHeight="1">
      <c r="A4263" s="2"/>
      <c r="B4263" s="2"/>
      <c r="C4263" s="2"/>
      <c r="D4263" s="75"/>
      <c r="F4263" s="76"/>
      <c r="G4263" s="76"/>
      <c r="I4263" s="76"/>
      <c r="J4263" s="76"/>
      <c r="L4263" s="76"/>
      <c r="M4263" s="76"/>
      <c r="O4263" s="76"/>
      <c r="P4263" s="76"/>
      <c r="R4263" s="76"/>
      <c r="S4263" s="76"/>
      <c r="U4263" s="76"/>
      <c r="V4263" s="76"/>
      <c r="X4263" s="76"/>
      <c r="Y4263" s="76"/>
      <c r="AA4263" s="76"/>
      <c r="AB4263" s="76"/>
      <c r="AD4263" s="76"/>
      <c r="AE4263" s="76"/>
      <c r="AG4263" s="76"/>
      <c r="AH4263" s="76"/>
      <c r="AJ4263" s="76"/>
      <c r="AK4263" s="76"/>
      <c r="AM4263" s="76"/>
      <c r="AN4263" s="76"/>
      <c r="AP4263" s="76"/>
      <c r="AQ4263" s="76"/>
      <c r="AS4263" s="76"/>
      <c r="AT4263" s="76"/>
      <c r="AV4263" s="76"/>
      <c r="AW4263" s="76"/>
      <c r="AY4263" s="76"/>
      <c r="AZ4263" s="76"/>
      <c r="BB4263" s="76"/>
      <c r="BC4263" s="76"/>
      <c r="BE4263" s="76"/>
      <c r="BF4263" s="76"/>
      <c r="BH4263" s="76"/>
      <c r="BI4263" s="76"/>
      <c r="BK4263" s="76"/>
      <c r="BL4263" s="76"/>
      <c r="BN4263" s="76"/>
      <c r="BO4263" s="76"/>
      <c r="BQ4263" s="76"/>
      <c r="BR4263" s="76"/>
      <c r="BT4263" s="76"/>
      <c r="BU4263" s="76"/>
      <c r="BW4263" s="76"/>
      <c r="BX4263" s="76"/>
    </row>
    <row r="4264" spans="1:76" ht="12.75" customHeight="1">
      <c r="A4264" s="2"/>
      <c r="B4264" s="2"/>
      <c r="C4264" s="2"/>
      <c r="D4264" s="75"/>
      <c r="F4264" s="76"/>
      <c r="G4264" s="76"/>
      <c r="I4264" s="76"/>
      <c r="J4264" s="76"/>
      <c r="L4264" s="76"/>
      <c r="M4264" s="76"/>
      <c r="O4264" s="76"/>
      <c r="P4264" s="76"/>
      <c r="R4264" s="76"/>
      <c r="S4264" s="76"/>
      <c r="U4264" s="76"/>
      <c r="V4264" s="76"/>
      <c r="X4264" s="76"/>
      <c r="Y4264" s="76"/>
      <c r="AA4264" s="76"/>
      <c r="AB4264" s="76"/>
      <c r="AD4264" s="76"/>
      <c r="AE4264" s="76"/>
      <c r="AG4264" s="76"/>
      <c r="AH4264" s="76"/>
      <c r="AJ4264" s="76"/>
      <c r="AK4264" s="76"/>
      <c r="AM4264" s="76"/>
      <c r="AN4264" s="76"/>
      <c r="AP4264" s="76"/>
      <c r="AQ4264" s="76"/>
      <c r="AS4264" s="76"/>
      <c r="AT4264" s="76"/>
      <c r="AV4264" s="76"/>
      <c r="AW4264" s="76"/>
      <c r="AY4264" s="76"/>
      <c r="AZ4264" s="76"/>
      <c r="BB4264" s="76"/>
      <c r="BC4264" s="76"/>
      <c r="BE4264" s="76"/>
      <c r="BF4264" s="76"/>
      <c r="BH4264" s="76"/>
      <c r="BI4264" s="76"/>
      <c r="BK4264" s="76"/>
      <c r="BL4264" s="76"/>
      <c r="BN4264" s="76"/>
      <c r="BO4264" s="76"/>
      <c r="BQ4264" s="76"/>
      <c r="BR4264" s="76"/>
      <c r="BT4264" s="76"/>
      <c r="BU4264" s="76"/>
      <c r="BW4264" s="76"/>
      <c r="BX4264" s="76"/>
    </row>
    <row r="4265" spans="1:76" ht="12.75" customHeight="1">
      <c r="A4265" s="2"/>
      <c r="B4265" s="2"/>
      <c r="C4265" s="2"/>
      <c r="D4265" s="75"/>
      <c r="F4265" s="76"/>
      <c r="G4265" s="76"/>
      <c r="I4265" s="76"/>
      <c r="J4265" s="76"/>
      <c r="L4265" s="76"/>
      <c r="M4265" s="76"/>
      <c r="O4265" s="76"/>
      <c r="P4265" s="76"/>
      <c r="R4265" s="76"/>
      <c r="S4265" s="76"/>
      <c r="U4265" s="76"/>
      <c r="V4265" s="76"/>
      <c r="X4265" s="76"/>
      <c r="Y4265" s="76"/>
      <c r="AA4265" s="76"/>
      <c r="AB4265" s="76"/>
      <c r="AD4265" s="76"/>
      <c r="AE4265" s="76"/>
      <c r="AG4265" s="76"/>
      <c r="AH4265" s="76"/>
      <c r="AJ4265" s="76"/>
      <c r="AK4265" s="76"/>
      <c r="AM4265" s="76"/>
      <c r="AN4265" s="76"/>
      <c r="AP4265" s="76"/>
      <c r="AQ4265" s="76"/>
      <c r="AS4265" s="76"/>
      <c r="AT4265" s="76"/>
      <c r="AV4265" s="76"/>
      <c r="AW4265" s="76"/>
      <c r="AY4265" s="76"/>
      <c r="AZ4265" s="76"/>
      <c r="BB4265" s="76"/>
      <c r="BC4265" s="76"/>
      <c r="BE4265" s="76"/>
      <c r="BF4265" s="76"/>
      <c r="BH4265" s="76"/>
      <c r="BI4265" s="76"/>
      <c r="BK4265" s="76"/>
      <c r="BL4265" s="76"/>
      <c r="BN4265" s="76"/>
      <c r="BO4265" s="76"/>
      <c r="BQ4265" s="76"/>
      <c r="BR4265" s="76"/>
      <c r="BT4265" s="76"/>
      <c r="BU4265" s="76"/>
      <c r="BW4265" s="76"/>
      <c r="BX4265" s="76"/>
    </row>
    <row r="4266" spans="1:76" ht="12.75" customHeight="1">
      <c r="A4266" s="2"/>
      <c r="B4266" s="2"/>
      <c r="C4266" s="2"/>
      <c r="D4266" s="75"/>
      <c r="F4266" s="76"/>
      <c r="G4266" s="76"/>
      <c r="I4266" s="76"/>
      <c r="J4266" s="76"/>
      <c r="L4266" s="76"/>
      <c r="M4266" s="76"/>
      <c r="O4266" s="76"/>
      <c r="P4266" s="76"/>
      <c r="R4266" s="76"/>
      <c r="S4266" s="76"/>
      <c r="U4266" s="76"/>
      <c r="V4266" s="76"/>
      <c r="X4266" s="76"/>
      <c r="Y4266" s="76"/>
      <c r="AA4266" s="76"/>
      <c r="AB4266" s="76"/>
      <c r="AD4266" s="76"/>
      <c r="AE4266" s="76"/>
      <c r="AG4266" s="76"/>
      <c r="AH4266" s="76"/>
      <c r="AJ4266" s="76"/>
      <c r="AK4266" s="76"/>
      <c r="AM4266" s="76"/>
      <c r="AN4266" s="76"/>
      <c r="AP4266" s="76"/>
      <c r="AQ4266" s="76"/>
      <c r="AS4266" s="76"/>
      <c r="AT4266" s="76"/>
      <c r="AV4266" s="76"/>
      <c r="AW4266" s="76"/>
      <c r="AY4266" s="76"/>
      <c r="AZ4266" s="76"/>
      <c r="BB4266" s="76"/>
      <c r="BC4266" s="76"/>
      <c r="BE4266" s="76"/>
      <c r="BF4266" s="76"/>
      <c r="BH4266" s="76"/>
      <c r="BI4266" s="76"/>
      <c r="BK4266" s="76"/>
      <c r="BL4266" s="76"/>
      <c r="BN4266" s="76"/>
      <c r="BO4266" s="76"/>
      <c r="BQ4266" s="76"/>
      <c r="BR4266" s="76"/>
      <c r="BT4266" s="76"/>
      <c r="BU4266" s="76"/>
      <c r="BW4266" s="76"/>
      <c r="BX4266" s="76"/>
    </row>
    <row r="4267" spans="1:76" ht="12.75" customHeight="1">
      <c r="A4267" s="2"/>
      <c r="B4267" s="2"/>
      <c r="C4267" s="2"/>
      <c r="D4267" s="75"/>
      <c r="F4267" s="76"/>
      <c r="G4267" s="76"/>
      <c r="I4267" s="76"/>
      <c r="J4267" s="76"/>
      <c r="L4267" s="76"/>
      <c r="M4267" s="76"/>
      <c r="O4267" s="76"/>
      <c r="P4267" s="76"/>
      <c r="R4267" s="76"/>
      <c r="S4267" s="76"/>
      <c r="U4267" s="76"/>
      <c r="V4267" s="76"/>
      <c r="X4267" s="76"/>
      <c r="Y4267" s="76"/>
      <c r="AA4267" s="76"/>
      <c r="AB4267" s="76"/>
      <c r="AD4267" s="76"/>
      <c r="AE4267" s="76"/>
      <c r="AG4267" s="76"/>
      <c r="AH4267" s="76"/>
      <c r="AJ4267" s="76"/>
      <c r="AK4267" s="76"/>
      <c r="AM4267" s="76"/>
      <c r="AN4267" s="76"/>
      <c r="AP4267" s="76"/>
      <c r="AQ4267" s="76"/>
      <c r="AS4267" s="76"/>
      <c r="AT4267" s="76"/>
      <c r="AV4267" s="76"/>
      <c r="AW4267" s="76"/>
      <c r="AY4267" s="76"/>
      <c r="AZ4267" s="76"/>
      <c r="BB4267" s="76"/>
      <c r="BC4267" s="76"/>
      <c r="BE4267" s="76"/>
      <c r="BF4267" s="76"/>
      <c r="BH4267" s="76"/>
      <c r="BI4267" s="76"/>
      <c r="BK4267" s="76"/>
      <c r="BL4267" s="76"/>
      <c r="BN4267" s="76"/>
      <c r="BO4267" s="76"/>
      <c r="BQ4267" s="76"/>
      <c r="BR4267" s="76"/>
      <c r="BT4267" s="76"/>
      <c r="BU4267" s="76"/>
      <c r="BW4267" s="76"/>
      <c r="BX4267" s="76"/>
    </row>
    <row r="4268" spans="1:76" ht="12.75" customHeight="1">
      <c r="A4268" s="2"/>
      <c r="B4268" s="2"/>
      <c r="C4268" s="2"/>
      <c r="D4268" s="75"/>
      <c r="F4268" s="76"/>
      <c r="G4268" s="76"/>
      <c r="I4268" s="76"/>
      <c r="J4268" s="76"/>
      <c r="L4268" s="76"/>
      <c r="M4268" s="76"/>
      <c r="O4268" s="76"/>
      <c r="P4268" s="76"/>
      <c r="R4268" s="76"/>
      <c r="S4268" s="76"/>
      <c r="U4268" s="76"/>
      <c r="V4268" s="76"/>
      <c r="X4268" s="76"/>
      <c r="Y4268" s="76"/>
      <c r="AA4268" s="76"/>
      <c r="AB4268" s="76"/>
      <c r="AD4268" s="76"/>
      <c r="AE4268" s="76"/>
      <c r="AG4268" s="76"/>
      <c r="AH4268" s="76"/>
      <c r="AJ4268" s="76"/>
      <c r="AK4268" s="76"/>
      <c r="AM4268" s="76"/>
      <c r="AN4268" s="76"/>
      <c r="AP4268" s="76"/>
      <c r="AQ4268" s="76"/>
      <c r="AS4268" s="76"/>
      <c r="AT4268" s="76"/>
      <c r="AV4268" s="76"/>
      <c r="AW4268" s="76"/>
      <c r="AY4268" s="76"/>
      <c r="AZ4268" s="76"/>
      <c r="BB4268" s="76"/>
      <c r="BC4268" s="76"/>
      <c r="BE4268" s="76"/>
      <c r="BF4268" s="76"/>
      <c r="BH4268" s="76"/>
      <c r="BI4268" s="76"/>
      <c r="BK4268" s="76"/>
      <c r="BL4268" s="76"/>
      <c r="BN4268" s="76"/>
      <c r="BO4268" s="76"/>
      <c r="BQ4268" s="76"/>
      <c r="BR4268" s="76"/>
      <c r="BT4268" s="76"/>
      <c r="BU4268" s="76"/>
      <c r="BW4268" s="76"/>
      <c r="BX4268" s="76"/>
    </row>
    <row r="4269" spans="1:76" ht="12.75" customHeight="1">
      <c r="A4269" s="2"/>
      <c r="B4269" s="2"/>
      <c r="C4269" s="2"/>
      <c r="D4269" s="75"/>
      <c r="F4269" s="76"/>
      <c r="G4269" s="76"/>
      <c r="I4269" s="76"/>
      <c r="J4269" s="76"/>
      <c r="L4269" s="76"/>
      <c r="M4269" s="76"/>
      <c r="O4269" s="76"/>
      <c r="P4269" s="76"/>
      <c r="R4269" s="76"/>
      <c r="S4269" s="76"/>
      <c r="U4269" s="76"/>
      <c r="V4269" s="76"/>
      <c r="X4269" s="76"/>
      <c r="Y4269" s="76"/>
      <c r="AA4269" s="76"/>
      <c r="AB4269" s="76"/>
      <c r="AD4269" s="76"/>
      <c r="AE4269" s="76"/>
      <c r="AG4269" s="76"/>
      <c r="AH4269" s="76"/>
      <c r="AJ4269" s="76"/>
      <c r="AK4269" s="76"/>
      <c r="AM4269" s="76"/>
      <c r="AN4269" s="76"/>
      <c r="AP4269" s="76"/>
      <c r="AQ4269" s="76"/>
      <c r="AS4269" s="76"/>
      <c r="AT4269" s="76"/>
      <c r="AV4269" s="76"/>
      <c r="AW4269" s="76"/>
      <c r="AY4269" s="76"/>
      <c r="AZ4269" s="76"/>
      <c r="BB4269" s="76"/>
      <c r="BC4269" s="76"/>
      <c r="BE4269" s="76"/>
      <c r="BF4269" s="76"/>
      <c r="BH4269" s="76"/>
      <c r="BI4269" s="76"/>
      <c r="BK4269" s="76"/>
      <c r="BL4269" s="76"/>
      <c r="BN4269" s="76"/>
      <c r="BO4269" s="76"/>
      <c r="BQ4269" s="76"/>
      <c r="BR4269" s="76"/>
      <c r="BT4269" s="76"/>
      <c r="BU4269" s="76"/>
      <c r="BW4269" s="76"/>
      <c r="BX4269" s="76"/>
    </row>
    <row r="4270" spans="1:76" ht="12.75" customHeight="1">
      <c r="A4270" s="2"/>
      <c r="B4270" s="2"/>
      <c r="C4270" s="2"/>
      <c r="D4270" s="75"/>
      <c r="F4270" s="76"/>
      <c r="G4270" s="76"/>
      <c r="I4270" s="76"/>
      <c r="J4270" s="76"/>
      <c r="L4270" s="76"/>
      <c r="M4270" s="76"/>
      <c r="O4270" s="76"/>
      <c r="P4270" s="76"/>
      <c r="R4270" s="76"/>
      <c r="S4270" s="76"/>
      <c r="U4270" s="76"/>
      <c r="V4270" s="76"/>
      <c r="X4270" s="76"/>
      <c r="Y4270" s="76"/>
      <c r="AA4270" s="76"/>
      <c r="AB4270" s="76"/>
      <c r="AD4270" s="76"/>
      <c r="AE4270" s="76"/>
      <c r="AG4270" s="76"/>
      <c r="AH4270" s="76"/>
      <c r="AJ4270" s="76"/>
      <c r="AK4270" s="76"/>
      <c r="AM4270" s="76"/>
      <c r="AN4270" s="76"/>
      <c r="AP4270" s="76"/>
      <c r="AQ4270" s="76"/>
      <c r="AS4270" s="76"/>
      <c r="AT4270" s="76"/>
      <c r="AV4270" s="76"/>
      <c r="AW4270" s="76"/>
      <c r="AY4270" s="76"/>
      <c r="AZ4270" s="76"/>
      <c r="BB4270" s="76"/>
      <c r="BC4270" s="76"/>
      <c r="BE4270" s="76"/>
      <c r="BF4270" s="76"/>
      <c r="BH4270" s="76"/>
      <c r="BI4270" s="76"/>
      <c r="BK4270" s="76"/>
      <c r="BL4270" s="76"/>
      <c r="BN4270" s="76"/>
      <c r="BO4270" s="76"/>
      <c r="BQ4270" s="76"/>
      <c r="BR4270" s="76"/>
      <c r="BT4270" s="76"/>
      <c r="BU4270" s="76"/>
      <c r="BW4270" s="76"/>
      <c r="BX4270" s="76"/>
    </row>
    <row r="4271" spans="1:76" ht="12.75" customHeight="1">
      <c r="A4271" s="2"/>
      <c r="B4271" s="2"/>
      <c r="C4271" s="2"/>
      <c r="D4271" s="75"/>
      <c r="F4271" s="76"/>
      <c r="G4271" s="76"/>
      <c r="I4271" s="76"/>
      <c r="J4271" s="76"/>
      <c r="L4271" s="76"/>
      <c r="M4271" s="76"/>
      <c r="O4271" s="76"/>
      <c r="P4271" s="76"/>
      <c r="R4271" s="76"/>
      <c r="S4271" s="76"/>
      <c r="U4271" s="76"/>
      <c r="V4271" s="76"/>
      <c r="X4271" s="76"/>
      <c r="Y4271" s="76"/>
      <c r="AA4271" s="76"/>
      <c r="AB4271" s="76"/>
      <c r="AD4271" s="76"/>
      <c r="AE4271" s="76"/>
      <c r="AG4271" s="76"/>
      <c r="AH4271" s="76"/>
      <c r="AJ4271" s="76"/>
      <c r="AK4271" s="76"/>
      <c r="AM4271" s="76"/>
      <c r="AN4271" s="76"/>
      <c r="AP4271" s="76"/>
      <c r="AQ4271" s="76"/>
      <c r="AS4271" s="76"/>
      <c r="AT4271" s="76"/>
      <c r="AV4271" s="76"/>
      <c r="AW4271" s="76"/>
      <c r="AY4271" s="76"/>
      <c r="AZ4271" s="76"/>
      <c r="BB4271" s="76"/>
      <c r="BC4271" s="76"/>
      <c r="BE4271" s="76"/>
      <c r="BF4271" s="76"/>
      <c r="BH4271" s="76"/>
      <c r="BI4271" s="76"/>
      <c r="BK4271" s="76"/>
      <c r="BL4271" s="76"/>
      <c r="BN4271" s="76"/>
      <c r="BO4271" s="76"/>
      <c r="BQ4271" s="76"/>
      <c r="BR4271" s="76"/>
      <c r="BT4271" s="76"/>
      <c r="BU4271" s="76"/>
      <c r="BW4271" s="76"/>
      <c r="BX4271" s="76"/>
    </row>
    <row r="4272" spans="1:76" ht="12.75" customHeight="1">
      <c r="A4272" s="2"/>
      <c r="B4272" s="2"/>
      <c r="C4272" s="2"/>
      <c r="D4272" s="75"/>
      <c r="F4272" s="76"/>
      <c r="G4272" s="76"/>
      <c r="I4272" s="76"/>
      <c r="J4272" s="76"/>
      <c r="L4272" s="76"/>
      <c r="M4272" s="76"/>
      <c r="O4272" s="76"/>
      <c r="P4272" s="76"/>
      <c r="R4272" s="76"/>
      <c r="S4272" s="76"/>
      <c r="U4272" s="76"/>
      <c r="V4272" s="76"/>
      <c r="X4272" s="76"/>
      <c r="Y4272" s="76"/>
      <c r="AA4272" s="76"/>
      <c r="AB4272" s="76"/>
      <c r="AD4272" s="76"/>
      <c r="AE4272" s="76"/>
      <c r="AG4272" s="76"/>
      <c r="AH4272" s="76"/>
      <c r="AJ4272" s="76"/>
      <c r="AK4272" s="76"/>
      <c r="AM4272" s="76"/>
      <c r="AN4272" s="76"/>
      <c r="AP4272" s="76"/>
      <c r="AQ4272" s="76"/>
      <c r="AS4272" s="76"/>
      <c r="AT4272" s="76"/>
      <c r="AV4272" s="76"/>
      <c r="AW4272" s="76"/>
      <c r="AY4272" s="76"/>
      <c r="AZ4272" s="76"/>
      <c r="BB4272" s="76"/>
      <c r="BC4272" s="76"/>
      <c r="BE4272" s="76"/>
      <c r="BF4272" s="76"/>
      <c r="BH4272" s="76"/>
      <c r="BI4272" s="76"/>
      <c r="BK4272" s="76"/>
      <c r="BL4272" s="76"/>
      <c r="BN4272" s="76"/>
      <c r="BO4272" s="76"/>
      <c r="BQ4272" s="76"/>
      <c r="BR4272" s="76"/>
      <c r="BT4272" s="76"/>
      <c r="BU4272" s="76"/>
      <c r="BW4272" s="76"/>
      <c r="BX4272" s="76"/>
    </row>
    <row r="4273" spans="1:76" ht="12.75" customHeight="1">
      <c r="A4273" s="2"/>
      <c r="B4273" s="2"/>
      <c r="C4273" s="2"/>
      <c r="D4273" s="75"/>
      <c r="F4273" s="76"/>
      <c r="G4273" s="76"/>
      <c r="I4273" s="76"/>
      <c r="J4273" s="76"/>
      <c r="L4273" s="76"/>
      <c r="M4273" s="76"/>
      <c r="O4273" s="76"/>
      <c r="P4273" s="76"/>
      <c r="R4273" s="76"/>
      <c r="S4273" s="76"/>
      <c r="U4273" s="76"/>
      <c r="V4273" s="76"/>
      <c r="X4273" s="76"/>
      <c r="Y4273" s="76"/>
      <c r="AA4273" s="76"/>
      <c r="AB4273" s="76"/>
      <c r="AD4273" s="76"/>
      <c r="AE4273" s="76"/>
      <c r="AG4273" s="76"/>
      <c r="AH4273" s="76"/>
      <c r="AJ4273" s="76"/>
      <c r="AK4273" s="76"/>
      <c r="AM4273" s="76"/>
      <c r="AN4273" s="76"/>
      <c r="AP4273" s="76"/>
      <c r="AQ4273" s="76"/>
      <c r="AS4273" s="76"/>
      <c r="AT4273" s="76"/>
      <c r="AV4273" s="76"/>
      <c r="AW4273" s="76"/>
      <c r="AY4273" s="76"/>
      <c r="AZ4273" s="76"/>
      <c r="BB4273" s="76"/>
      <c r="BC4273" s="76"/>
      <c r="BE4273" s="76"/>
      <c r="BF4273" s="76"/>
      <c r="BH4273" s="76"/>
      <c r="BI4273" s="76"/>
      <c r="BK4273" s="76"/>
      <c r="BL4273" s="76"/>
      <c r="BN4273" s="76"/>
      <c r="BO4273" s="76"/>
      <c r="BQ4273" s="76"/>
      <c r="BR4273" s="76"/>
      <c r="BT4273" s="76"/>
      <c r="BU4273" s="76"/>
      <c r="BW4273" s="76"/>
      <c r="BX4273" s="76"/>
    </row>
    <row r="4274" spans="1:76" ht="12.75" customHeight="1">
      <c r="A4274" s="2"/>
      <c r="B4274" s="2"/>
      <c r="C4274" s="2"/>
      <c r="D4274" s="75"/>
      <c r="F4274" s="76"/>
      <c r="G4274" s="76"/>
      <c r="I4274" s="76"/>
      <c r="J4274" s="76"/>
      <c r="L4274" s="76"/>
      <c r="M4274" s="76"/>
      <c r="O4274" s="76"/>
      <c r="P4274" s="76"/>
      <c r="R4274" s="76"/>
      <c r="S4274" s="76"/>
      <c r="U4274" s="76"/>
      <c r="V4274" s="76"/>
      <c r="X4274" s="76"/>
      <c r="Y4274" s="76"/>
      <c r="AA4274" s="76"/>
      <c r="AB4274" s="76"/>
      <c r="AD4274" s="76"/>
      <c r="AE4274" s="76"/>
      <c r="AG4274" s="76"/>
      <c r="AH4274" s="76"/>
      <c r="AJ4274" s="76"/>
      <c r="AK4274" s="76"/>
      <c r="AM4274" s="76"/>
      <c r="AN4274" s="76"/>
      <c r="AP4274" s="76"/>
      <c r="AQ4274" s="76"/>
      <c r="AS4274" s="76"/>
      <c r="AT4274" s="76"/>
      <c r="AV4274" s="76"/>
      <c r="AW4274" s="76"/>
      <c r="AY4274" s="76"/>
      <c r="AZ4274" s="76"/>
      <c r="BB4274" s="76"/>
      <c r="BC4274" s="76"/>
      <c r="BE4274" s="76"/>
      <c r="BF4274" s="76"/>
      <c r="BH4274" s="76"/>
      <c r="BI4274" s="76"/>
      <c r="BK4274" s="76"/>
      <c r="BL4274" s="76"/>
      <c r="BN4274" s="76"/>
      <c r="BO4274" s="76"/>
      <c r="BQ4274" s="76"/>
      <c r="BR4274" s="76"/>
      <c r="BT4274" s="76"/>
      <c r="BU4274" s="76"/>
      <c r="BW4274" s="76"/>
      <c r="BX4274" s="76"/>
    </row>
    <row r="4275" spans="1:76" ht="12.75" customHeight="1">
      <c r="A4275" s="2"/>
      <c r="B4275" s="2"/>
      <c r="C4275" s="2"/>
      <c r="D4275" s="75"/>
      <c r="F4275" s="76"/>
      <c r="G4275" s="76"/>
      <c r="I4275" s="76"/>
      <c r="J4275" s="76"/>
      <c r="L4275" s="76"/>
      <c r="M4275" s="76"/>
      <c r="O4275" s="76"/>
      <c r="P4275" s="76"/>
      <c r="R4275" s="76"/>
      <c r="S4275" s="76"/>
      <c r="U4275" s="76"/>
      <c r="V4275" s="76"/>
      <c r="X4275" s="76"/>
      <c r="Y4275" s="76"/>
      <c r="AA4275" s="76"/>
      <c r="AB4275" s="76"/>
      <c r="AD4275" s="76"/>
      <c r="AE4275" s="76"/>
      <c r="AG4275" s="76"/>
      <c r="AH4275" s="76"/>
      <c r="AJ4275" s="76"/>
      <c r="AK4275" s="76"/>
      <c r="AM4275" s="76"/>
      <c r="AN4275" s="76"/>
      <c r="AP4275" s="76"/>
      <c r="AQ4275" s="76"/>
      <c r="AS4275" s="76"/>
      <c r="AT4275" s="76"/>
      <c r="AV4275" s="76"/>
      <c r="AW4275" s="76"/>
      <c r="AY4275" s="76"/>
      <c r="AZ4275" s="76"/>
      <c r="BB4275" s="76"/>
      <c r="BC4275" s="76"/>
      <c r="BE4275" s="76"/>
      <c r="BF4275" s="76"/>
      <c r="BH4275" s="76"/>
      <c r="BI4275" s="76"/>
      <c r="BK4275" s="76"/>
      <c r="BL4275" s="76"/>
      <c r="BN4275" s="76"/>
      <c r="BO4275" s="76"/>
      <c r="BQ4275" s="76"/>
      <c r="BR4275" s="76"/>
      <c r="BT4275" s="76"/>
      <c r="BU4275" s="76"/>
      <c r="BW4275" s="76"/>
      <c r="BX4275" s="76"/>
    </row>
    <row r="4276" spans="1:76" ht="12.75" customHeight="1">
      <c r="A4276" s="2"/>
      <c r="B4276" s="2"/>
      <c r="C4276" s="2"/>
      <c r="D4276" s="75"/>
      <c r="F4276" s="76"/>
      <c r="G4276" s="76"/>
      <c r="I4276" s="76"/>
      <c r="J4276" s="76"/>
      <c r="L4276" s="76"/>
      <c r="M4276" s="76"/>
      <c r="O4276" s="76"/>
      <c r="P4276" s="76"/>
      <c r="R4276" s="76"/>
      <c r="S4276" s="76"/>
      <c r="U4276" s="76"/>
      <c r="V4276" s="76"/>
      <c r="X4276" s="76"/>
      <c r="Y4276" s="76"/>
      <c r="AA4276" s="76"/>
      <c r="AB4276" s="76"/>
      <c r="AD4276" s="76"/>
      <c r="AE4276" s="76"/>
      <c r="AG4276" s="76"/>
      <c r="AH4276" s="76"/>
      <c r="AJ4276" s="76"/>
      <c r="AK4276" s="76"/>
      <c r="AM4276" s="76"/>
      <c r="AN4276" s="76"/>
      <c r="AP4276" s="76"/>
      <c r="AQ4276" s="76"/>
      <c r="AS4276" s="76"/>
      <c r="AT4276" s="76"/>
      <c r="AV4276" s="76"/>
      <c r="AW4276" s="76"/>
      <c r="AY4276" s="76"/>
      <c r="AZ4276" s="76"/>
      <c r="BB4276" s="76"/>
      <c r="BC4276" s="76"/>
      <c r="BE4276" s="76"/>
      <c r="BF4276" s="76"/>
      <c r="BH4276" s="76"/>
      <c r="BI4276" s="76"/>
      <c r="BK4276" s="76"/>
      <c r="BL4276" s="76"/>
      <c r="BN4276" s="76"/>
      <c r="BO4276" s="76"/>
      <c r="BQ4276" s="76"/>
      <c r="BR4276" s="76"/>
      <c r="BT4276" s="76"/>
      <c r="BU4276" s="76"/>
      <c r="BW4276" s="76"/>
      <c r="BX4276" s="76"/>
    </row>
    <row r="4277" spans="1:76" ht="12.75" customHeight="1">
      <c r="A4277" s="2"/>
      <c r="B4277" s="2"/>
      <c r="C4277" s="2"/>
      <c r="D4277" s="75"/>
      <c r="F4277" s="76"/>
      <c r="G4277" s="76"/>
      <c r="I4277" s="76"/>
      <c r="J4277" s="76"/>
      <c r="L4277" s="76"/>
      <c r="M4277" s="76"/>
      <c r="O4277" s="76"/>
      <c r="P4277" s="76"/>
      <c r="R4277" s="76"/>
      <c r="S4277" s="76"/>
      <c r="U4277" s="76"/>
      <c r="V4277" s="76"/>
      <c r="X4277" s="76"/>
      <c r="Y4277" s="76"/>
      <c r="AA4277" s="76"/>
      <c r="AB4277" s="76"/>
      <c r="AD4277" s="76"/>
      <c r="AE4277" s="76"/>
      <c r="AG4277" s="76"/>
      <c r="AH4277" s="76"/>
      <c r="AJ4277" s="76"/>
      <c r="AK4277" s="76"/>
      <c r="AM4277" s="76"/>
      <c r="AN4277" s="76"/>
      <c r="AP4277" s="76"/>
      <c r="AQ4277" s="76"/>
      <c r="AS4277" s="76"/>
      <c r="AT4277" s="76"/>
      <c r="AV4277" s="76"/>
      <c r="AW4277" s="76"/>
      <c r="AY4277" s="76"/>
      <c r="AZ4277" s="76"/>
      <c r="BB4277" s="76"/>
      <c r="BC4277" s="76"/>
      <c r="BE4277" s="76"/>
      <c r="BF4277" s="76"/>
      <c r="BH4277" s="76"/>
      <c r="BI4277" s="76"/>
      <c r="BK4277" s="76"/>
      <c r="BL4277" s="76"/>
      <c r="BN4277" s="76"/>
      <c r="BO4277" s="76"/>
      <c r="BQ4277" s="76"/>
      <c r="BR4277" s="76"/>
      <c r="BT4277" s="76"/>
      <c r="BU4277" s="76"/>
      <c r="BW4277" s="76"/>
      <c r="BX4277" s="76"/>
    </row>
    <row r="4278" spans="1:76" ht="12.75" customHeight="1">
      <c r="A4278" s="2"/>
      <c r="B4278" s="2"/>
      <c r="C4278" s="2"/>
      <c r="D4278" s="75"/>
      <c r="F4278" s="76"/>
      <c r="G4278" s="76"/>
      <c r="I4278" s="76"/>
      <c r="J4278" s="76"/>
      <c r="L4278" s="76"/>
      <c r="M4278" s="76"/>
      <c r="O4278" s="76"/>
      <c r="P4278" s="76"/>
      <c r="R4278" s="76"/>
      <c r="S4278" s="76"/>
      <c r="U4278" s="76"/>
      <c r="V4278" s="76"/>
      <c r="X4278" s="76"/>
      <c r="Y4278" s="76"/>
      <c r="AA4278" s="76"/>
      <c r="AB4278" s="76"/>
      <c r="AD4278" s="76"/>
      <c r="AE4278" s="76"/>
      <c r="AG4278" s="76"/>
      <c r="AH4278" s="76"/>
      <c r="AJ4278" s="76"/>
      <c r="AK4278" s="76"/>
      <c r="AM4278" s="76"/>
      <c r="AN4278" s="76"/>
      <c r="AP4278" s="76"/>
      <c r="AQ4278" s="76"/>
      <c r="AS4278" s="76"/>
      <c r="AT4278" s="76"/>
      <c r="AV4278" s="76"/>
      <c r="AW4278" s="76"/>
      <c r="AY4278" s="76"/>
      <c r="AZ4278" s="76"/>
      <c r="BB4278" s="76"/>
      <c r="BC4278" s="76"/>
      <c r="BE4278" s="76"/>
      <c r="BF4278" s="76"/>
      <c r="BH4278" s="76"/>
      <c r="BI4278" s="76"/>
      <c r="BK4278" s="76"/>
      <c r="BL4278" s="76"/>
      <c r="BN4278" s="76"/>
      <c r="BO4278" s="76"/>
      <c r="BQ4278" s="76"/>
      <c r="BR4278" s="76"/>
      <c r="BT4278" s="76"/>
      <c r="BU4278" s="76"/>
      <c r="BW4278" s="76"/>
      <c r="BX4278" s="76"/>
    </row>
    <row r="4279" spans="1:76" ht="12.75" customHeight="1">
      <c r="A4279" s="2"/>
      <c r="B4279" s="2"/>
      <c r="C4279" s="2"/>
      <c r="D4279" s="75"/>
      <c r="F4279" s="76"/>
      <c r="G4279" s="76"/>
      <c r="I4279" s="76"/>
      <c r="J4279" s="76"/>
      <c r="L4279" s="76"/>
      <c r="M4279" s="76"/>
      <c r="O4279" s="76"/>
      <c r="P4279" s="76"/>
      <c r="R4279" s="76"/>
      <c r="S4279" s="76"/>
      <c r="U4279" s="76"/>
      <c r="V4279" s="76"/>
      <c r="X4279" s="76"/>
      <c r="Y4279" s="76"/>
      <c r="AA4279" s="76"/>
      <c r="AB4279" s="76"/>
      <c r="AD4279" s="76"/>
      <c r="AE4279" s="76"/>
      <c r="AG4279" s="76"/>
      <c r="AH4279" s="76"/>
      <c r="AJ4279" s="76"/>
      <c r="AK4279" s="76"/>
      <c r="AM4279" s="76"/>
      <c r="AN4279" s="76"/>
      <c r="AP4279" s="76"/>
      <c r="AQ4279" s="76"/>
      <c r="AS4279" s="76"/>
      <c r="AT4279" s="76"/>
      <c r="AV4279" s="76"/>
      <c r="AW4279" s="76"/>
      <c r="AY4279" s="76"/>
      <c r="AZ4279" s="76"/>
      <c r="BB4279" s="76"/>
      <c r="BC4279" s="76"/>
      <c r="BE4279" s="76"/>
      <c r="BF4279" s="76"/>
      <c r="BH4279" s="76"/>
      <c r="BI4279" s="76"/>
      <c r="BK4279" s="76"/>
      <c r="BL4279" s="76"/>
      <c r="BN4279" s="76"/>
      <c r="BO4279" s="76"/>
      <c r="BQ4279" s="76"/>
      <c r="BR4279" s="76"/>
      <c r="BT4279" s="76"/>
      <c r="BU4279" s="76"/>
      <c r="BW4279" s="76"/>
      <c r="BX4279" s="76"/>
    </row>
    <row r="4280" spans="1:76" ht="12.75" customHeight="1">
      <c r="A4280" s="2"/>
      <c r="B4280" s="2"/>
      <c r="C4280" s="2"/>
      <c r="D4280" s="75"/>
      <c r="F4280" s="76"/>
      <c r="G4280" s="76"/>
      <c r="I4280" s="76"/>
      <c r="J4280" s="76"/>
      <c r="L4280" s="76"/>
      <c r="M4280" s="76"/>
      <c r="O4280" s="76"/>
      <c r="P4280" s="76"/>
      <c r="R4280" s="76"/>
      <c r="S4280" s="76"/>
      <c r="U4280" s="76"/>
      <c r="V4280" s="76"/>
      <c r="X4280" s="76"/>
      <c r="Y4280" s="76"/>
      <c r="AA4280" s="76"/>
      <c r="AB4280" s="76"/>
      <c r="AD4280" s="76"/>
      <c r="AE4280" s="76"/>
      <c r="AG4280" s="76"/>
      <c r="AH4280" s="76"/>
      <c r="AJ4280" s="76"/>
      <c r="AK4280" s="76"/>
      <c r="AM4280" s="76"/>
      <c r="AN4280" s="76"/>
      <c r="AP4280" s="76"/>
      <c r="AQ4280" s="76"/>
      <c r="AS4280" s="76"/>
      <c r="AT4280" s="76"/>
      <c r="AV4280" s="76"/>
      <c r="AW4280" s="76"/>
      <c r="AY4280" s="76"/>
      <c r="AZ4280" s="76"/>
      <c r="BB4280" s="76"/>
      <c r="BC4280" s="76"/>
      <c r="BE4280" s="76"/>
      <c r="BF4280" s="76"/>
      <c r="BH4280" s="76"/>
      <c r="BI4280" s="76"/>
      <c r="BK4280" s="76"/>
      <c r="BL4280" s="76"/>
      <c r="BN4280" s="76"/>
      <c r="BO4280" s="76"/>
      <c r="BQ4280" s="76"/>
      <c r="BR4280" s="76"/>
      <c r="BT4280" s="76"/>
      <c r="BU4280" s="76"/>
      <c r="BW4280" s="76"/>
      <c r="BX4280" s="76"/>
    </row>
    <row r="4281" spans="1:76" ht="12.75" customHeight="1">
      <c r="A4281" s="2"/>
      <c r="B4281" s="2"/>
      <c r="C4281" s="2"/>
      <c r="D4281" s="75"/>
      <c r="F4281" s="76"/>
      <c r="G4281" s="76"/>
      <c r="I4281" s="76"/>
      <c r="J4281" s="76"/>
      <c r="L4281" s="76"/>
      <c r="M4281" s="76"/>
      <c r="O4281" s="76"/>
      <c r="P4281" s="76"/>
      <c r="R4281" s="76"/>
      <c r="S4281" s="76"/>
      <c r="U4281" s="76"/>
      <c r="V4281" s="76"/>
      <c r="X4281" s="76"/>
      <c r="Y4281" s="76"/>
      <c r="AA4281" s="76"/>
      <c r="AB4281" s="76"/>
      <c r="AD4281" s="76"/>
      <c r="AE4281" s="76"/>
      <c r="AG4281" s="76"/>
      <c r="AH4281" s="76"/>
      <c r="AJ4281" s="76"/>
      <c r="AK4281" s="76"/>
      <c r="AM4281" s="76"/>
      <c r="AN4281" s="76"/>
      <c r="AP4281" s="76"/>
      <c r="AQ4281" s="76"/>
      <c r="AS4281" s="76"/>
      <c r="AT4281" s="76"/>
      <c r="AV4281" s="76"/>
      <c r="AW4281" s="76"/>
      <c r="AY4281" s="76"/>
      <c r="AZ4281" s="76"/>
      <c r="BB4281" s="76"/>
      <c r="BC4281" s="76"/>
      <c r="BE4281" s="76"/>
      <c r="BF4281" s="76"/>
      <c r="BH4281" s="76"/>
      <c r="BI4281" s="76"/>
      <c r="BK4281" s="76"/>
      <c r="BL4281" s="76"/>
      <c r="BN4281" s="76"/>
      <c r="BO4281" s="76"/>
      <c r="BQ4281" s="76"/>
      <c r="BR4281" s="76"/>
      <c r="BT4281" s="76"/>
      <c r="BU4281" s="76"/>
      <c r="BW4281" s="76"/>
      <c r="BX4281" s="76"/>
    </row>
    <row r="4282" spans="1:76" ht="12.75" customHeight="1">
      <c r="A4282" s="2"/>
      <c r="B4282" s="2"/>
      <c r="C4282" s="2"/>
      <c r="D4282" s="75"/>
      <c r="F4282" s="76"/>
      <c r="G4282" s="76"/>
      <c r="I4282" s="76"/>
      <c r="J4282" s="76"/>
      <c r="L4282" s="76"/>
      <c r="M4282" s="76"/>
      <c r="O4282" s="76"/>
      <c r="P4282" s="76"/>
      <c r="R4282" s="76"/>
      <c r="S4282" s="76"/>
      <c r="U4282" s="76"/>
      <c r="V4282" s="76"/>
      <c r="X4282" s="76"/>
      <c r="Y4282" s="76"/>
      <c r="AA4282" s="76"/>
      <c r="AB4282" s="76"/>
      <c r="AD4282" s="76"/>
      <c r="AE4282" s="76"/>
      <c r="AG4282" s="76"/>
      <c r="AH4282" s="76"/>
      <c r="AJ4282" s="76"/>
      <c r="AK4282" s="76"/>
      <c r="AM4282" s="76"/>
      <c r="AN4282" s="76"/>
      <c r="AP4282" s="76"/>
      <c r="AQ4282" s="76"/>
      <c r="AS4282" s="76"/>
      <c r="AT4282" s="76"/>
      <c r="AV4282" s="76"/>
      <c r="AW4282" s="76"/>
      <c r="AY4282" s="76"/>
      <c r="AZ4282" s="76"/>
      <c r="BB4282" s="76"/>
      <c r="BC4282" s="76"/>
      <c r="BE4282" s="76"/>
      <c r="BF4282" s="76"/>
      <c r="BH4282" s="76"/>
      <c r="BI4282" s="76"/>
      <c r="BK4282" s="76"/>
      <c r="BL4282" s="76"/>
      <c r="BN4282" s="76"/>
      <c r="BO4282" s="76"/>
      <c r="BQ4282" s="76"/>
      <c r="BR4282" s="76"/>
      <c r="BT4282" s="76"/>
      <c r="BU4282" s="76"/>
      <c r="BW4282" s="76"/>
      <c r="BX4282" s="76"/>
    </row>
    <row r="4283" spans="1:76" ht="12.75" customHeight="1">
      <c r="A4283" s="2"/>
      <c r="B4283" s="2"/>
      <c r="C4283" s="2"/>
      <c r="D4283" s="75"/>
      <c r="F4283" s="76"/>
      <c r="G4283" s="76"/>
      <c r="I4283" s="76"/>
      <c r="J4283" s="76"/>
      <c r="L4283" s="76"/>
      <c r="M4283" s="76"/>
      <c r="O4283" s="76"/>
      <c r="P4283" s="76"/>
      <c r="R4283" s="76"/>
      <c r="S4283" s="76"/>
      <c r="U4283" s="76"/>
      <c r="V4283" s="76"/>
      <c r="X4283" s="76"/>
      <c r="Y4283" s="76"/>
      <c r="AA4283" s="76"/>
      <c r="AB4283" s="76"/>
      <c r="AD4283" s="76"/>
      <c r="AE4283" s="76"/>
      <c r="AG4283" s="76"/>
      <c r="AH4283" s="76"/>
      <c r="AJ4283" s="76"/>
      <c r="AK4283" s="76"/>
      <c r="AM4283" s="76"/>
      <c r="AN4283" s="76"/>
      <c r="AP4283" s="76"/>
      <c r="AQ4283" s="76"/>
      <c r="AS4283" s="76"/>
      <c r="AT4283" s="76"/>
      <c r="AV4283" s="76"/>
      <c r="AW4283" s="76"/>
      <c r="AY4283" s="76"/>
      <c r="AZ4283" s="76"/>
      <c r="BB4283" s="76"/>
      <c r="BC4283" s="76"/>
      <c r="BE4283" s="76"/>
      <c r="BF4283" s="76"/>
      <c r="BH4283" s="76"/>
      <c r="BI4283" s="76"/>
      <c r="BK4283" s="76"/>
      <c r="BL4283" s="76"/>
      <c r="BN4283" s="76"/>
      <c r="BO4283" s="76"/>
      <c r="BQ4283" s="76"/>
      <c r="BR4283" s="76"/>
      <c r="BT4283" s="76"/>
      <c r="BU4283" s="76"/>
      <c r="BW4283" s="76"/>
      <c r="BX4283" s="76"/>
    </row>
    <row r="4284" spans="1:76" ht="12.75" customHeight="1">
      <c r="A4284" s="2"/>
      <c r="B4284" s="2"/>
      <c r="C4284" s="2"/>
      <c r="D4284" s="75"/>
      <c r="F4284" s="76"/>
      <c r="G4284" s="76"/>
      <c r="I4284" s="76"/>
      <c r="J4284" s="76"/>
      <c r="L4284" s="76"/>
      <c r="M4284" s="76"/>
      <c r="O4284" s="76"/>
      <c r="P4284" s="76"/>
      <c r="R4284" s="76"/>
      <c r="S4284" s="76"/>
      <c r="U4284" s="76"/>
      <c r="V4284" s="76"/>
      <c r="X4284" s="76"/>
      <c r="Y4284" s="76"/>
      <c r="AA4284" s="76"/>
      <c r="AB4284" s="76"/>
      <c r="AD4284" s="76"/>
      <c r="AE4284" s="76"/>
      <c r="AG4284" s="76"/>
      <c r="AH4284" s="76"/>
      <c r="AJ4284" s="76"/>
      <c r="AK4284" s="76"/>
      <c r="AM4284" s="76"/>
      <c r="AN4284" s="76"/>
      <c r="AP4284" s="76"/>
      <c r="AQ4284" s="76"/>
      <c r="AS4284" s="76"/>
      <c r="AT4284" s="76"/>
      <c r="AV4284" s="76"/>
      <c r="AW4284" s="76"/>
      <c r="AY4284" s="76"/>
      <c r="AZ4284" s="76"/>
      <c r="BB4284" s="76"/>
      <c r="BC4284" s="76"/>
      <c r="BE4284" s="76"/>
      <c r="BF4284" s="76"/>
      <c r="BH4284" s="76"/>
      <c r="BI4284" s="76"/>
      <c r="BK4284" s="76"/>
      <c r="BL4284" s="76"/>
      <c r="BN4284" s="76"/>
      <c r="BO4284" s="76"/>
      <c r="BQ4284" s="76"/>
      <c r="BR4284" s="76"/>
      <c r="BT4284" s="76"/>
      <c r="BU4284" s="76"/>
      <c r="BW4284" s="76"/>
      <c r="BX4284" s="76"/>
    </row>
    <row r="4285" spans="1:76" ht="12.75" customHeight="1">
      <c r="A4285" s="2"/>
      <c r="B4285" s="2"/>
      <c r="C4285" s="2"/>
      <c r="D4285" s="75"/>
      <c r="F4285" s="76"/>
      <c r="G4285" s="76"/>
      <c r="I4285" s="76"/>
      <c r="J4285" s="76"/>
      <c r="L4285" s="76"/>
      <c r="M4285" s="76"/>
      <c r="O4285" s="76"/>
      <c r="P4285" s="76"/>
      <c r="R4285" s="76"/>
      <c r="S4285" s="76"/>
      <c r="U4285" s="76"/>
      <c r="V4285" s="76"/>
      <c r="X4285" s="76"/>
      <c r="Y4285" s="76"/>
      <c r="AA4285" s="76"/>
      <c r="AB4285" s="76"/>
      <c r="AD4285" s="76"/>
      <c r="AE4285" s="76"/>
      <c r="AG4285" s="76"/>
      <c r="AH4285" s="76"/>
      <c r="AJ4285" s="76"/>
      <c r="AK4285" s="76"/>
      <c r="AM4285" s="76"/>
      <c r="AN4285" s="76"/>
      <c r="AP4285" s="76"/>
      <c r="AQ4285" s="76"/>
      <c r="AS4285" s="76"/>
      <c r="AT4285" s="76"/>
      <c r="AV4285" s="76"/>
      <c r="AW4285" s="76"/>
      <c r="AY4285" s="76"/>
      <c r="AZ4285" s="76"/>
      <c r="BB4285" s="76"/>
      <c r="BC4285" s="76"/>
      <c r="BE4285" s="76"/>
      <c r="BF4285" s="76"/>
      <c r="BH4285" s="76"/>
      <c r="BI4285" s="76"/>
      <c r="BK4285" s="76"/>
      <c r="BL4285" s="76"/>
      <c r="BN4285" s="76"/>
      <c r="BO4285" s="76"/>
      <c r="BQ4285" s="76"/>
      <c r="BR4285" s="76"/>
      <c r="BT4285" s="76"/>
      <c r="BU4285" s="76"/>
      <c r="BW4285" s="76"/>
      <c r="BX4285" s="76"/>
    </row>
    <row r="4286" spans="1:76" ht="12.75" customHeight="1">
      <c r="A4286" s="2"/>
      <c r="B4286" s="2"/>
      <c r="C4286" s="2"/>
      <c r="D4286" s="75"/>
      <c r="F4286" s="76"/>
      <c r="G4286" s="76"/>
      <c r="I4286" s="76"/>
      <c r="J4286" s="76"/>
      <c r="L4286" s="76"/>
      <c r="M4286" s="76"/>
      <c r="O4286" s="76"/>
      <c r="P4286" s="76"/>
      <c r="R4286" s="76"/>
      <c r="S4286" s="76"/>
      <c r="U4286" s="76"/>
      <c r="V4286" s="76"/>
      <c r="X4286" s="76"/>
      <c r="Y4286" s="76"/>
      <c r="AA4286" s="76"/>
      <c r="AB4286" s="76"/>
      <c r="AD4286" s="76"/>
      <c r="AE4286" s="76"/>
      <c r="AG4286" s="76"/>
      <c r="AH4286" s="76"/>
      <c r="AJ4286" s="76"/>
      <c r="AK4286" s="76"/>
      <c r="AM4286" s="76"/>
      <c r="AN4286" s="76"/>
      <c r="AP4286" s="76"/>
      <c r="AQ4286" s="76"/>
      <c r="AS4286" s="76"/>
      <c r="AT4286" s="76"/>
      <c r="AV4286" s="76"/>
      <c r="AW4286" s="76"/>
      <c r="AY4286" s="76"/>
      <c r="AZ4286" s="76"/>
      <c r="BB4286" s="76"/>
      <c r="BC4286" s="76"/>
      <c r="BE4286" s="76"/>
      <c r="BF4286" s="76"/>
      <c r="BH4286" s="76"/>
      <c r="BI4286" s="76"/>
      <c r="BK4286" s="76"/>
      <c r="BL4286" s="76"/>
      <c r="BN4286" s="76"/>
      <c r="BO4286" s="76"/>
      <c r="BQ4286" s="76"/>
      <c r="BR4286" s="76"/>
      <c r="BT4286" s="76"/>
      <c r="BU4286" s="76"/>
      <c r="BW4286" s="76"/>
      <c r="BX4286" s="76"/>
    </row>
    <row r="4287" spans="1:76" ht="12.75" customHeight="1">
      <c r="A4287" s="2"/>
      <c r="B4287" s="2"/>
      <c r="C4287" s="2"/>
      <c r="D4287" s="75"/>
      <c r="F4287" s="76"/>
      <c r="G4287" s="76"/>
      <c r="I4287" s="76"/>
      <c r="J4287" s="76"/>
      <c r="L4287" s="76"/>
      <c r="M4287" s="76"/>
      <c r="O4287" s="76"/>
      <c r="P4287" s="76"/>
      <c r="R4287" s="76"/>
      <c r="S4287" s="76"/>
      <c r="U4287" s="76"/>
      <c r="V4287" s="76"/>
      <c r="X4287" s="76"/>
      <c r="Y4287" s="76"/>
      <c r="AA4287" s="76"/>
      <c r="AB4287" s="76"/>
      <c r="AD4287" s="76"/>
      <c r="AE4287" s="76"/>
      <c r="AG4287" s="76"/>
      <c r="AH4287" s="76"/>
      <c r="AJ4287" s="76"/>
      <c r="AK4287" s="76"/>
      <c r="AM4287" s="76"/>
      <c r="AN4287" s="76"/>
      <c r="AP4287" s="76"/>
      <c r="AQ4287" s="76"/>
      <c r="AS4287" s="76"/>
      <c r="AT4287" s="76"/>
      <c r="AV4287" s="76"/>
      <c r="AW4287" s="76"/>
      <c r="AY4287" s="76"/>
      <c r="AZ4287" s="76"/>
      <c r="BB4287" s="76"/>
      <c r="BC4287" s="76"/>
      <c r="BE4287" s="76"/>
      <c r="BF4287" s="76"/>
      <c r="BH4287" s="76"/>
      <c r="BI4287" s="76"/>
      <c r="BK4287" s="76"/>
      <c r="BL4287" s="76"/>
      <c r="BN4287" s="76"/>
      <c r="BO4287" s="76"/>
      <c r="BQ4287" s="76"/>
      <c r="BR4287" s="76"/>
      <c r="BT4287" s="76"/>
      <c r="BU4287" s="76"/>
      <c r="BW4287" s="76"/>
      <c r="BX4287" s="76"/>
    </row>
    <row r="4288" spans="1:76" ht="12.75" customHeight="1">
      <c r="A4288" s="2"/>
      <c r="B4288" s="2"/>
      <c r="C4288" s="2"/>
      <c r="D4288" s="75"/>
      <c r="F4288" s="76"/>
      <c r="G4288" s="76"/>
      <c r="I4288" s="76"/>
      <c r="J4288" s="76"/>
      <c r="L4288" s="76"/>
      <c r="M4288" s="76"/>
      <c r="O4288" s="76"/>
      <c r="P4288" s="76"/>
      <c r="R4288" s="76"/>
      <c r="S4288" s="76"/>
      <c r="U4288" s="76"/>
      <c r="V4288" s="76"/>
      <c r="X4288" s="76"/>
      <c r="Y4288" s="76"/>
      <c r="AA4288" s="76"/>
      <c r="AB4288" s="76"/>
      <c r="AD4288" s="76"/>
      <c r="AE4288" s="76"/>
      <c r="AG4288" s="76"/>
      <c r="AH4288" s="76"/>
      <c r="AJ4288" s="76"/>
      <c r="AK4288" s="76"/>
      <c r="AM4288" s="76"/>
      <c r="AN4288" s="76"/>
      <c r="AP4288" s="76"/>
      <c r="AQ4288" s="76"/>
      <c r="AS4288" s="76"/>
      <c r="AT4288" s="76"/>
      <c r="AV4288" s="76"/>
      <c r="AW4288" s="76"/>
      <c r="AY4288" s="76"/>
      <c r="AZ4288" s="76"/>
      <c r="BB4288" s="76"/>
      <c r="BC4288" s="76"/>
      <c r="BE4288" s="76"/>
      <c r="BF4288" s="76"/>
      <c r="BH4288" s="76"/>
      <c r="BI4288" s="76"/>
      <c r="BK4288" s="76"/>
      <c r="BL4288" s="76"/>
      <c r="BN4288" s="76"/>
      <c r="BO4288" s="76"/>
      <c r="BQ4288" s="76"/>
      <c r="BR4288" s="76"/>
      <c r="BT4288" s="76"/>
      <c r="BU4288" s="76"/>
      <c r="BW4288" s="76"/>
      <c r="BX4288" s="76"/>
    </row>
    <row r="4289" spans="1:76" ht="12.75" customHeight="1">
      <c r="A4289" s="2"/>
      <c r="B4289" s="2"/>
      <c r="C4289" s="2"/>
      <c r="D4289" s="75"/>
      <c r="F4289" s="76"/>
      <c r="G4289" s="76"/>
      <c r="I4289" s="76"/>
      <c r="J4289" s="76"/>
      <c r="L4289" s="76"/>
      <c r="M4289" s="76"/>
      <c r="O4289" s="76"/>
      <c r="P4289" s="76"/>
      <c r="R4289" s="76"/>
      <c r="S4289" s="76"/>
      <c r="U4289" s="76"/>
      <c r="V4289" s="76"/>
      <c r="X4289" s="76"/>
      <c r="Y4289" s="76"/>
      <c r="AA4289" s="76"/>
      <c r="AB4289" s="76"/>
      <c r="AD4289" s="76"/>
      <c r="AE4289" s="76"/>
      <c r="AG4289" s="76"/>
      <c r="AH4289" s="76"/>
      <c r="AJ4289" s="76"/>
      <c r="AK4289" s="76"/>
      <c r="AM4289" s="76"/>
      <c r="AN4289" s="76"/>
      <c r="AP4289" s="76"/>
      <c r="AQ4289" s="76"/>
      <c r="AS4289" s="76"/>
      <c r="AT4289" s="76"/>
      <c r="AV4289" s="76"/>
      <c r="AW4289" s="76"/>
      <c r="AY4289" s="76"/>
      <c r="AZ4289" s="76"/>
      <c r="BB4289" s="76"/>
      <c r="BC4289" s="76"/>
      <c r="BE4289" s="76"/>
      <c r="BF4289" s="76"/>
      <c r="BH4289" s="76"/>
      <c r="BI4289" s="76"/>
      <c r="BK4289" s="76"/>
      <c r="BL4289" s="76"/>
      <c r="BN4289" s="76"/>
      <c r="BO4289" s="76"/>
      <c r="BQ4289" s="76"/>
      <c r="BR4289" s="76"/>
      <c r="BT4289" s="76"/>
      <c r="BU4289" s="76"/>
      <c r="BW4289" s="76"/>
      <c r="BX4289" s="76"/>
    </row>
    <row r="4290" spans="1:76" ht="12.75" customHeight="1">
      <c r="A4290" s="2"/>
      <c r="B4290" s="2"/>
      <c r="C4290" s="2"/>
      <c r="D4290" s="75"/>
      <c r="F4290" s="76"/>
      <c r="G4290" s="76"/>
      <c r="I4290" s="76"/>
      <c r="J4290" s="76"/>
      <c r="L4290" s="76"/>
      <c r="M4290" s="76"/>
      <c r="O4290" s="76"/>
      <c r="P4290" s="76"/>
      <c r="R4290" s="76"/>
      <c r="S4290" s="76"/>
      <c r="U4290" s="76"/>
      <c r="V4290" s="76"/>
      <c r="X4290" s="76"/>
      <c r="Y4290" s="76"/>
      <c r="AA4290" s="76"/>
      <c r="AB4290" s="76"/>
      <c r="AD4290" s="76"/>
      <c r="AE4290" s="76"/>
      <c r="AG4290" s="76"/>
      <c r="AH4290" s="76"/>
      <c r="AJ4290" s="76"/>
      <c r="AK4290" s="76"/>
      <c r="AM4290" s="76"/>
      <c r="AN4290" s="76"/>
      <c r="AP4290" s="76"/>
      <c r="AQ4290" s="76"/>
      <c r="AS4290" s="76"/>
      <c r="AT4290" s="76"/>
      <c r="AV4290" s="76"/>
      <c r="AW4290" s="76"/>
      <c r="AY4290" s="76"/>
      <c r="AZ4290" s="76"/>
      <c r="BB4290" s="76"/>
      <c r="BC4290" s="76"/>
      <c r="BE4290" s="76"/>
      <c r="BF4290" s="76"/>
      <c r="BH4290" s="76"/>
      <c r="BI4290" s="76"/>
      <c r="BK4290" s="76"/>
      <c r="BL4290" s="76"/>
      <c r="BN4290" s="76"/>
      <c r="BO4290" s="76"/>
      <c r="BQ4290" s="76"/>
      <c r="BR4290" s="76"/>
      <c r="BT4290" s="76"/>
      <c r="BU4290" s="76"/>
      <c r="BW4290" s="76"/>
      <c r="BX4290" s="76"/>
    </row>
    <row r="4291" spans="1:76" ht="12.75" customHeight="1">
      <c r="A4291" s="2"/>
      <c r="B4291" s="2"/>
      <c r="C4291" s="2"/>
      <c r="D4291" s="75"/>
      <c r="F4291" s="76"/>
      <c r="G4291" s="76"/>
      <c r="I4291" s="76"/>
      <c r="J4291" s="76"/>
      <c r="L4291" s="76"/>
      <c r="M4291" s="76"/>
      <c r="O4291" s="76"/>
      <c r="P4291" s="76"/>
      <c r="R4291" s="76"/>
      <c r="S4291" s="76"/>
      <c r="U4291" s="76"/>
      <c r="V4291" s="76"/>
      <c r="X4291" s="76"/>
      <c r="Y4291" s="76"/>
      <c r="AA4291" s="76"/>
      <c r="AB4291" s="76"/>
      <c r="AD4291" s="76"/>
      <c r="AE4291" s="76"/>
      <c r="AG4291" s="76"/>
      <c r="AH4291" s="76"/>
      <c r="AJ4291" s="76"/>
      <c r="AK4291" s="76"/>
      <c r="AM4291" s="76"/>
      <c r="AN4291" s="76"/>
      <c r="AP4291" s="76"/>
      <c r="AQ4291" s="76"/>
      <c r="AS4291" s="76"/>
      <c r="AT4291" s="76"/>
      <c r="AV4291" s="76"/>
      <c r="AW4291" s="76"/>
      <c r="AY4291" s="76"/>
      <c r="AZ4291" s="76"/>
      <c r="BB4291" s="76"/>
      <c r="BC4291" s="76"/>
      <c r="BE4291" s="76"/>
      <c r="BF4291" s="76"/>
      <c r="BH4291" s="76"/>
      <c r="BI4291" s="76"/>
      <c r="BK4291" s="76"/>
      <c r="BL4291" s="76"/>
      <c r="BN4291" s="76"/>
      <c r="BO4291" s="76"/>
      <c r="BQ4291" s="76"/>
      <c r="BR4291" s="76"/>
      <c r="BT4291" s="76"/>
      <c r="BU4291" s="76"/>
      <c r="BW4291" s="76"/>
      <c r="BX4291" s="76"/>
    </row>
    <row r="4292" spans="1:76" ht="12.75" customHeight="1">
      <c r="A4292" s="2"/>
      <c r="B4292" s="2"/>
      <c r="C4292" s="2"/>
      <c r="D4292" s="75"/>
      <c r="F4292" s="76"/>
      <c r="G4292" s="76"/>
      <c r="I4292" s="76"/>
      <c r="J4292" s="76"/>
      <c r="L4292" s="76"/>
      <c r="M4292" s="76"/>
      <c r="O4292" s="76"/>
      <c r="P4292" s="76"/>
      <c r="R4292" s="76"/>
      <c r="S4292" s="76"/>
      <c r="U4292" s="76"/>
      <c r="V4292" s="76"/>
      <c r="X4292" s="76"/>
      <c r="Y4292" s="76"/>
      <c r="AA4292" s="76"/>
      <c r="AB4292" s="76"/>
      <c r="AD4292" s="76"/>
      <c r="AE4292" s="76"/>
      <c r="AG4292" s="76"/>
      <c r="AH4292" s="76"/>
      <c r="AJ4292" s="76"/>
      <c r="AK4292" s="76"/>
      <c r="AM4292" s="76"/>
      <c r="AN4292" s="76"/>
      <c r="AP4292" s="76"/>
      <c r="AQ4292" s="76"/>
      <c r="AS4292" s="76"/>
      <c r="AT4292" s="76"/>
      <c r="AV4292" s="76"/>
      <c r="AW4292" s="76"/>
      <c r="AY4292" s="76"/>
      <c r="AZ4292" s="76"/>
      <c r="BB4292" s="76"/>
      <c r="BC4292" s="76"/>
      <c r="BE4292" s="76"/>
      <c r="BF4292" s="76"/>
      <c r="BH4292" s="76"/>
      <c r="BI4292" s="76"/>
      <c r="BK4292" s="76"/>
      <c r="BL4292" s="76"/>
      <c r="BN4292" s="76"/>
      <c r="BO4292" s="76"/>
      <c r="BQ4292" s="76"/>
      <c r="BR4292" s="76"/>
      <c r="BT4292" s="76"/>
      <c r="BU4292" s="76"/>
      <c r="BW4292" s="76"/>
      <c r="BX4292" s="76"/>
    </row>
    <row r="4293" spans="1:76" ht="12.75" customHeight="1">
      <c r="A4293" s="2"/>
      <c r="B4293" s="2"/>
      <c r="C4293" s="2"/>
      <c r="D4293" s="75"/>
      <c r="F4293" s="76"/>
      <c r="G4293" s="76"/>
      <c r="I4293" s="76"/>
      <c r="J4293" s="76"/>
      <c r="L4293" s="76"/>
      <c r="M4293" s="76"/>
      <c r="O4293" s="76"/>
      <c r="P4293" s="76"/>
      <c r="R4293" s="76"/>
      <c r="S4293" s="76"/>
      <c r="U4293" s="76"/>
      <c r="V4293" s="76"/>
      <c r="X4293" s="76"/>
      <c r="Y4293" s="76"/>
      <c r="AA4293" s="76"/>
      <c r="AB4293" s="76"/>
      <c r="AD4293" s="76"/>
      <c r="AE4293" s="76"/>
      <c r="AG4293" s="76"/>
      <c r="AH4293" s="76"/>
      <c r="AJ4293" s="76"/>
      <c r="AK4293" s="76"/>
      <c r="AM4293" s="76"/>
      <c r="AN4293" s="76"/>
      <c r="AP4293" s="76"/>
      <c r="AQ4293" s="76"/>
      <c r="AS4293" s="76"/>
      <c r="AT4293" s="76"/>
      <c r="AV4293" s="76"/>
      <c r="AW4293" s="76"/>
      <c r="AY4293" s="76"/>
      <c r="AZ4293" s="76"/>
      <c r="BB4293" s="76"/>
      <c r="BC4293" s="76"/>
      <c r="BE4293" s="76"/>
      <c r="BF4293" s="76"/>
      <c r="BH4293" s="76"/>
      <c r="BI4293" s="76"/>
      <c r="BK4293" s="76"/>
      <c r="BL4293" s="76"/>
      <c r="BN4293" s="76"/>
      <c r="BO4293" s="76"/>
      <c r="BQ4293" s="76"/>
      <c r="BR4293" s="76"/>
      <c r="BT4293" s="76"/>
      <c r="BU4293" s="76"/>
      <c r="BW4293" s="76"/>
      <c r="BX4293" s="76"/>
    </row>
    <row r="4294" spans="1:76" ht="12.75" customHeight="1">
      <c r="A4294" s="2"/>
      <c r="B4294" s="2"/>
      <c r="C4294" s="2"/>
      <c r="D4294" s="75"/>
      <c r="F4294" s="76"/>
      <c r="G4294" s="76"/>
      <c r="I4294" s="76"/>
      <c r="J4294" s="76"/>
      <c r="L4294" s="76"/>
      <c r="M4294" s="76"/>
      <c r="O4294" s="76"/>
      <c r="P4294" s="76"/>
      <c r="R4294" s="76"/>
      <c r="S4294" s="76"/>
      <c r="U4294" s="76"/>
      <c r="V4294" s="76"/>
      <c r="X4294" s="76"/>
      <c r="Y4294" s="76"/>
      <c r="AA4294" s="76"/>
      <c r="AB4294" s="76"/>
      <c r="AD4294" s="76"/>
      <c r="AE4294" s="76"/>
      <c r="AG4294" s="76"/>
      <c r="AH4294" s="76"/>
      <c r="AJ4294" s="76"/>
      <c r="AK4294" s="76"/>
      <c r="AM4294" s="76"/>
      <c r="AN4294" s="76"/>
      <c r="AP4294" s="76"/>
      <c r="AQ4294" s="76"/>
      <c r="AS4294" s="76"/>
      <c r="AT4294" s="76"/>
      <c r="AV4294" s="76"/>
      <c r="AW4294" s="76"/>
      <c r="AY4294" s="76"/>
      <c r="AZ4294" s="76"/>
      <c r="BB4294" s="76"/>
      <c r="BC4294" s="76"/>
      <c r="BE4294" s="76"/>
      <c r="BF4294" s="76"/>
      <c r="BH4294" s="76"/>
      <c r="BI4294" s="76"/>
      <c r="BK4294" s="76"/>
      <c r="BL4294" s="76"/>
      <c r="BN4294" s="76"/>
      <c r="BO4294" s="76"/>
      <c r="BQ4294" s="76"/>
      <c r="BR4294" s="76"/>
      <c r="BT4294" s="76"/>
      <c r="BU4294" s="76"/>
      <c r="BW4294" s="76"/>
      <c r="BX4294" s="76"/>
    </row>
    <row r="4295" spans="1:76" ht="12.75" customHeight="1">
      <c r="A4295" s="2"/>
      <c r="B4295" s="2"/>
      <c r="C4295" s="2"/>
      <c r="D4295" s="75"/>
      <c r="F4295" s="76"/>
      <c r="G4295" s="76"/>
      <c r="I4295" s="76"/>
      <c r="J4295" s="76"/>
      <c r="L4295" s="76"/>
      <c r="M4295" s="76"/>
      <c r="O4295" s="76"/>
      <c r="P4295" s="76"/>
      <c r="R4295" s="76"/>
      <c r="S4295" s="76"/>
      <c r="U4295" s="76"/>
      <c r="V4295" s="76"/>
      <c r="X4295" s="76"/>
      <c r="Y4295" s="76"/>
      <c r="AA4295" s="76"/>
      <c r="AB4295" s="76"/>
      <c r="AD4295" s="76"/>
      <c r="AE4295" s="76"/>
      <c r="AG4295" s="76"/>
      <c r="AH4295" s="76"/>
      <c r="AJ4295" s="76"/>
      <c r="AK4295" s="76"/>
      <c r="AM4295" s="76"/>
      <c r="AN4295" s="76"/>
      <c r="AP4295" s="76"/>
      <c r="AQ4295" s="76"/>
      <c r="AS4295" s="76"/>
      <c r="AT4295" s="76"/>
      <c r="AV4295" s="76"/>
      <c r="AW4295" s="76"/>
      <c r="AY4295" s="76"/>
      <c r="AZ4295" s="76"/>
      <c r="BB4295" s="76"/>
      <c r="BC4295" s="76"/>
      <c r="BE4295" s="76"/>
      <c r="BF4295" s="76"/>
      <c r="BH4295" s="76"/>
      <c r="BI4295" s="76"/>
      <c r="BK4295" s="76"/>
      <c r="BL4295" s="76"/>
      <c r="BN4295" s="76"/>
      <c r="BO4295" s="76"/>
      <c r="BQ4295" s="76"/>
      <c r="BR4295" s="76"/>
      <c r="BT4295" s="76"/>
      <c r="BU4295" s="76"/>
      <c r="BW4295" s="76"/>
      <c r="BX4295" s="76"/>
    </row>
    <row r="4296" spans="1:76" ht="12.75" customHeight="1">
      <c r="A4296" s="2"/>
      <c r="B4296" s="2"/>
      <c r="C4296" s="2"/>
      <c r="D4296" s="75"/>
      <c r="F4296" s="76"/>
      <c r="G4296" s="76"/>
      <c r="I4296" s="76"/>
      <c r="J4296" s="76"/>
      <c r="L4296" s="76"/>
      <c r="M4296" s="76"/>
      <c r="O4296" s="76"/>
      <c r="P4296" s="76"/>
      <c r="R4296" s="76"/>
      <c r="S4296" s="76"/>
      <c r="U4296" s="76"/>
      <c r="V4296" s="76"/>
      <c r="X4296" s="76"/>
      <c r="Y4296" s="76"/>
      <c r="AA4296" s="76"/>
      <c r="AB4296" s="76"/>
      <c r="AD4296" s="76"/>
      <c r="AE4296" s="76"/>
      <c r="AG4296" s="76"/>
      <c r="AH4296" s="76"/>
      <c r="AJ4296" s="76"/>
      <c r="AK4296" s="76"/>
      <c r="AM4296" s="76"/>
      <c r="AN4296" s="76"/>
      <c r="AP4296" s="76"/>
      <c r="AQ4296" s="76"/>
      <c r="AS4296" s="76"/>
      <c r="AT4296" s="76"/>
      <c r="AV4296" s="76"/>
      <c r="AW4296" s="76"/>
      <c r="AY4296" s="76"/>
      <c r="AZ4296" s="76"/>
      <c r="BB4296" s="76"/>
      <c r="BC4296" s="76"/>
      <c r="BE4296" s="76"/>
      <c r="BF4296" s="76"/>
      <c r="BH4296" s="76"/>
      <c r="BI4296" s="76"/>
      <c r="BK4296" s="76"/>
      <c r="BL4296" s="76"/>
      <c r="BN4296" s="76"/>
      <c r="BO4296" s="76"/>
      <c r="BQ4296" s="76"/>
      <c r="BR4296" s="76"/>
      <c r="BT4296" s="76"/>
      <c r="BU4296" s="76"/>
      <c r="BW4296" s="76"/>
      <c r="BX4296" s="76"/>
    </row>
    <row r="4297" spans="1:76" ht="12.75" customHeight="1">
      <c r="A4297" s="2"/>
      <c r="B4297" s="2"/>
      <c r="C4297" s="2"/>
      <c r="D4297" s="75"/>
      <c r="F4297" s="76"/>
      <c r="G4297" s="76"/>
      <c r="I4297" s="76"/>
      <c r="J4297" s="76"/>
      <c r="L4297" s="76"/>
      <c r="M4297" s="76"/>
      <c r="O4297" s="76"/>
      <c r="P4297" s="76"/>
      <c r="R4297" s="76"/>
      <c r="S4297" s="76"/>
      <c r="U4297" s="76"/>
      <c r="V4297" s="76"/>
      <c r="X4297" s="76"/>
      <c r="Y4297" s="76"/>
      <c r="AA4297" s="76"/>
      <c r="AB4297" s="76"/>
      <c r="AD4297" s="76"/>
      <c r="AE4297" s="76"/>
      <c r="AG4297" s="76"/>
      <c r="AH4297" s="76"/>
      <c r="AJ4297" s="76"/>
      <c r="AK4297" s="76"/>
      <c r="AM4297" s="76"/>
      <c r="AN4297" s="76"/>
      <c r="AP4297" s="76"/>
      <c r="AQ4297" s="76"/>
      <c r="AS4297" s="76"/>
      <c r="AT4297" s="76"/>
      <c r="AV4297" s="76"/>
      <c r="AW4297" s="76"/>
      <c r="AY4297" s="76"/>
      <c r="AZ4297" s="76"/>
      <c r="BB4297" s="76"/>
      <c r="BC4297" s="76"/>
      <c r="BE4297" s="76"/>
      <c r="BF4297" s="76"/>
      <c r="BH4297" s="76"/>
      <c r="BI4297" s="76"/>
      <c r="BK4297" s="76"/>
      <c r="BL4297" s="76"/>
      <c r="BN4297" s="76"/>
      <c r="BO4297" s="76"/>
      <c r="BQ4297" s="76"/>
      <c r="BR4297" s="76"/>
      <c r="BT4297" s="76"/>
      <c r="BU4297" s="76"/>
      <c r="BW4297" s="76"/>
      <c r="BX4297" s="76"/>
    </row>
    <row r="4298" spans="1:76" ht="12.75" customHeight="1">
      <c r="A4298" s="2"/>
      <c r="B4298" s="2"/>
      <c r="C4298" s="2"/>
      <c r="D4298" s="75"/>
      <c r="F4298" s="76"/>
      <c r="G4298" s="76"/>
      <c r="I4298" s="76"/>
      <c r="J4298" s="76"/>
      <c r="L4298" s="76"/>
      <c r="M4298" s="76"/>
      <c r="O4298" s="76"/>
      <c r="P4298" s="76"/>
      <c r="R4298" s="76"/>
      <c r="S4298" s="76"/>
      <c r="U4298" s="76"/>
      <c r="V4298" s="76"/>
      <c r="X4298" s="76"/>
      <c r="Y4298" s="76"/>
      <c r="AA4298" s="76"/>
      <c r="AB4298" s="76"/>
      <c r="AD4298" s="76"/>
      <c r="AE4298" s="76"/>
      <c r="AG4298" s="76"/>
      <c r="AH4298" s="76"/>
      <c r="AJ4298" s="76"/>
      <c r="AK4298" s="76"/>
      <c r="AM4298" s="76"/>
      <c r="AN4298" s="76"/>
      <c r="AP4298" s="76"/>
      <c r="AQ4298" s="76"/>
      <c r="AS4298" s="76"/>
      <c r="AT4298" s="76"/>
      <c r="AV4298" s="76"/>
      <c r="AW4298" s="76"/>
      <c r="AY4298" s="76"/>
      <c r="AZ4298" s="76"/>
      <c r="BB4298" s="76"/>
      <c r="BC4298" s="76"/>
      <c r="BE4298" s="76"/>
      <c r="BF4298" s="76"/>
      <c r="BH4298" s="76"/>
      <c r="BI4298" s="76"/>
      <c r="BK4298" s="76"/>
      <c r="BL4298" s="76"/>
      <c r="BN4298" s="76"/>
      <c r="BO4298" s="76"/>
      <c r="BQ4298" s="76"/>
      <c r="BR4298" s="76"/>
      <c r="BT4298" s="76"/>
      <c r="BU4298" s="76"/>
      <c r="BW4298" s="76"/>
      <c r="BX4298" s="76"/>
    </row>
    <row r="4299" spans="1:76" ht="12.75" customHeight="1">
      <c r="A4299" s="2"/>
      <c r="B4299" s="2"/>
      <c r="C4299" s="2"/>
      <c r="D4299" s="75"/>
      <c r="F4299" s="76"/>
      <c r="G4299" s="76"/>
      <c r="I4299" s="76"/>
      <c r="J4299" s="76"/>
      <c r="L4299" s="76"/>
      <c r="M4299" s="76"/>
      <c r="O4299" s="76"/>
      <c r="P4299" s="76"/>
      <c r="R4299" s="76"/>
      <c r="S4299" s="76"/>
      <c r="U4299" s="76"/>
      <c r="V4299" s="76"/>
      <c r="X4299" s="76"/>
      <c r="Y4299" s="76"/>
      <c r="AA4299" s="76"/>
      <c r="AB4299" s="76"/>
      <c r="AD4299" s="76"/>
      <c r="AE4299" s="76"/>
      <c r="AG4299" s="76"/>
      <c r="AH4299" s="76"/>
      <c r="AJ4299" s="76"/>
      <c r="AK4299" s="76"/>
      <c r="AM4299" s="76"/>
      <c r="AN4299" s="76"/>
      <c r="AP4299" s="76"/>
      <c r="AQ4299" s="76"/>
      <c r="AS4299" s="76"/>
      <c r="AT4299" s="76"/>
      <c r="AV4299" s="76"/>
      <c r="AW4299" s="76"/>
      <c r="AY4299" s="76"/>
      <c r="AZ4299" s="76"/>
      <c r="BB4299" s="76"/>
      <c r="BC4299" s="76"/>
      <c r="BE4299" s="76"/>
      <c r="BF4299" s="76"/>
      <c r="BH4299" s="76"/>
      <c r="BI4299" s="76"/>
      <c r="BK4299" s="76"/>
      <c r="BL4299" s="76"/>
      <c r="BN4299" s="76"/>
      <c r="BO4299" s="76"/>
      <c r="BQ4299" s="76"/>
      <c r="BR4299" s="76"/>
      <c r="BT4299" s="76"/>
      <c r="BU4299" s="76"/>
      <c r="BW4299" s="76"/>
      <c r="BX4299" s="76"/>
    </row>
    <row r="4300" spans="1:76" ht="12.75" customHeight="1">
      <c r="A4300" s="2"/>
      <c r="B4300" s="2"/>
      <c r="C4300" s="2"/>
      <c r="D4300" s="75"/>
      <c r="F4300" s="76"/>
      <c r="G4300" s="76"/>
      <c r="I4300" s="76"/>
      <c r="J4300" s="76"/>
      <c r="L4300" s="76"/>
      <c r="M4300" s="76"/>
      <c r="O4300" s="76"/>
      <c r="P4300" s="76"/>
      <c r="R4300" s="76"/>
      <c r="S4300" s="76"/>
      <c r="U4300" s="76"/>
      <c r="V4300" s="76"/>
      <c r="X4300" s="76"/>
      <c r="Y4300" s="76"/>
      <c r="AA4300" s="76"/>
      <c r="AB4300" s="76"/>
      <c r="AD4300" s="76"/>
      <c r="AE4300" s="76"/>
      <c r="AG4300" s="76"/>
      <c r="AH4300" s="76"/>
      <c r="AJ4300" s="76"/>
      <c r="AK4300" s="76"/>
      <c r="AM4300" s="76"/>
      <c r="AN4300" s="76"/>
      <c r="AP4300" s="76"/>
      <c r="AQ4300" s="76"/>
      <c r="AS4300" s="76"/>
      <c r="AT4300" s="76"/>
      <c r="AV4300" s="76"/>
      <c r="AW4300" s="76"/>
      <c r="AY4300" s="76"/>
      <c r="AZ4300" s="76"/>
      <c r="BB4300" s="76"/>
      <c r="BC4300" s="76"/>
      <c r="BE4300" s="76"/>
      <c r="BF4300" s="76"/>
      <c r="BH4300" s="76"/>
      <c r="BI4300" s="76"/>
      <c r="BK4300" s="76"/>
      <c r="BL4300" s="76"/>
      <c r="BN4300" s="76"/>
      <c r="BO4300" s="76"/>
      <c r="BQ4300" s="76"/>
      <c r="BR4300" s="76"/>
      <c r="BT4300" s="76"/>
      <c r="BU4300" s="76"/>
      <c r="BW4300" s="76"/>
      <c r="BX4300" s="76"/>
    </row>
    <row r="4301" spans="1:76" ht="12.75" customHeight="1">
      <c r="A4301" s="2"/>
      <c r="B4301" s="2"/>
      <c r="C4301" s="2"/>
      <c r="D4301" s="75"/>
      <c r="F4301" s="76"/>
      <c r="G4301" s="76"/>
      <c r="I4301" s="76"/>
      <c r="J4301" s="76"/>
      <c r="L4301" s="76"/>
      <c r="M4301" s="76"/>
      <c r="O4301" s="76"/>
      <c r="P4301" s="76"/>
      <c r="R4301" s="76"/>
      <c r="S4301" s="76"/>
      <c r="U4301" s="76"/>
      <c r="V4301" s="76"/>
      <c r="X4301" s="76"/>
      <c r="Y4301" s="76"/>
      <c r="AA4301" s="76"/>
      <c r="AB4301" s="76"/>
      <c r="AD4301" s="76"/>
      <c r="AE4301" s="76"/>
      <c r="AG4301" s="76"/>
      <c r="AH4301" s="76"/>
      <c r="AJ4301" s="76"/>
      <c r="AK4301" s="76"/>
      <c r="AM4301" s="76"/>
      <c r="AN4301" s="76"/>
      <c r="AP4301" s="76"/>
      <c r="AQ4301" s="76"/>
      <c r="AS4301" s="76"/>
      <c r="AT4301" s="76"/>
      <c r="AV4301" s="76"/>
      <c r="AW4301" s="76"/>
      <c r="AY4301" s="76"/>
      <c r="AZ4301" s="76"/>
      <c r="BB4301" s="76"/>
      <c r="BC4301" s="76"/>
      <c r="BE4301" s="76"/>
      <c r="BF4301" s="76"/>
      <c r="BH4301" s="76"/>
      <c r="BI4301" s="76"/>
      <c r="BK4301" s="76"/>
      <c r="BL4301" s="76"/>
      <c r="BN4301" s="76"/>
      <c r="BO4301" s="76"/>
      <c r="BQ4301" s="76"/>
      <c r="BR4301" s="76"/>
      <c r="BT4301" s="76"/>
      <c r="BU4301" s="76"/>
      <c r="BW4301" s="76"/>
      <c r="BX4301" s="76"/>
    </row>
    <row r="4302" spans="1:76" ht="12.75" customHeight="1">
      <c r="A4302" s="2"/>
      <c r="B4302" s="2"/>
      <c r="C4302" s="2"/>
      <c r="D4302" s="75"/>
      <c r="F4302" s="76"/>
      <c r="G4302" s="76"/>
      <c r="I4302" s="76"/>
      <c r="J4302" s="76"/>
      <c r="L4302" s="76"/>
      <c r="M4302" s="76"/>
      <c r="O4302" s="76"/>
      <c r="P4302" s="76"/>
      <c r="R4302" s="76"/>
      <c r="S4302" s="76"/>
      <c r="U4302" s="76"/>
      <c r="V4302" s="76"/>
      <c r="X4302" s="76"/>
      <c r="Y4302" s="76"/>
      <c r="AA4302" s="76"/>
      <c r="AB4302" s="76"/>
      <c r="AD4302" s="76"/>
      <c r="AE4302" s="76"/>
      <c r="AG4302" s="76"/>
      <c r="AH4302" s="76"/>
      <c r="AJ4302" s="76"/>
      <c r="AK4302" s="76"/>
      <c r="AM4302" s="76"/>
      <c r="AN4302" s="76"/>
      <c r="AP4302" s="76"/>
      <c r="AQ4302" s="76"/>
      <c r="AS4302" s="76"/>
      <c r="AT4302" s="76"/>
      <c r="AV4302" s="76"/>
      <c r="AW4302" s="76"/>
      <c r="AY4302" s="76"/>
      <c r="AZ4302" s="76"/>
      <c r="BB4302" s="76"/>
      <c r="BC4302" s="76"/>
      <c r="BE4302" s="76"/>
      <c r="BF4302" s="76"/>
      <c r="BH4302" s="76"/>
      <c r="BI4302" s="76"/>
      <c r="BK4302" s="76"/>
      <c r="BL4302" s="76"/>
      <c r="BN4302" s="76"/>
      <c r="BO4302" s="76"/>
      <c r="BQ4302" s="76"/>
      <c r="BR4302" s="76"/>
      <c r="BT4302" s="76"/>
      <c r="BU4302" s="76"/>
      <c r="BW4302" s="76"/>
      <c r="BX4302" s="76"/>
    </row>
    <row r="4303" spans="1:76" ht="12.75" customHeight="1">
      <c r="A4303" s="2"/>
      <c r="B4303" s="2"/>
      <c r="C4303" s="2"/>
      <c r="D4303" s="75"/>
      <c r="F4303" s="76"/>
      <c r="G4303" s="76"/>
      <c r="I4303" s="76"/>
      <c r="J4303" s="76"/>
      <c r="L4303" s="76"/>
      <c r="M4303" s="76"/>
      <c r="O4303" s="76"/>
      <c r="P4303" s="76"/>
      <c r="R4303" s="76"/>
      <c r="S4303" s="76"/>
      <c r="U4303" s="76"/>
      <c r="V4303" s="76"/>
      <c r="X4303" s="76"/>
      <c r="Y4303" s="76"/>
      <c r="AA4303" s="76"/>
      <c r="AB4303" s="76"/>
      <c r="AD4303" s="76"/>
      <c r="AE4303" s="76"/>
      <c r="AG4303" s="76"/>
      <c r="AH4303" s="76"/>
      <c r="AJ4303" s="76"/>
      <c r="AK4303" s="76"/>
      <c r="AM4303" s="76"/>
      <c r="AN4303" s="76"/>
      <c r="AP4303" s="76"/>
      <c r="AQ4303" s="76"/>
      <c r="AS4303" s="76"/>
      <c r="AT4303" s="76"/>
      <c r="AV4303" s="76"/>
      <c r="AW4303" s="76"/>
      <c r="AY4303" s="76"/>
      <c r="AZ4303" s="76"/>
      <c r="BB4303" s="76"/>
      <c r="BC4303" s="76"/>
      <c r="BE4303" s="76"/>
      <c r="BF4303" s="76"/>
      <c r="BH4303" s="76"/>
      <c r="BI4303" s="76"/>
      <c r="BK4303" s="76"/>
      <c r="BL4303" s="76"/>
      <c r="BN4303" s="76"/>
      <c r="BO4303" s="76"/>
      <c r="BQ4303" s="76"/>
      <c r="BR4303" s="76"/>
      <c r="BT4303" s="76"/>
      <c r="BU4303" s="76"/>
      <c r="BW4303" s="76"/>
      <c r="BX4303" s="76"/>
    </row>
    <row r="4304" spans="1:76" ht="12.75" customHeight="1">
      <c r="A4304" s="2"/>
      <c r="B4304" s="2"/>
      <c r="C4304" s="2"/>
      <c r="D4304" s="75"/>
      <c r="F4304" s="76"/>
      <c r="G4304" s="76"/>
      <c r="I4304" s="76"/>
      <c r="J4304" s="76"/>
      <c r="L4304" s="76"/>
      <c r="M4304" s="76"/>
      <c r="O4304" s="76"/>
      <c r="P4304" s="76"/>
      <c r="R4304" s="76"/>
      <c r="S4304" s="76"/>
      <c r="U4304" s="76"/>
      <c r="V4304" s="76"/>
      <c r="X4304" s="76"/>
      <c r="Y4304" s="76"/>
      <c r="AA4304" s="76"/>
      <c r="AB4304" s="76"/>
      <c r="AD4304" s="76"/>
      <c r="AE4304" s="76"/>
      <c r="AG4304" s="76"/>
      <c r="AH4304" s="76"/>
      <c r="AJ4304" s="76"/>
      <c r="AK4304" s="76"/>
      <c r="AM4304" s="76"/>
      <c r="AN4304" s="76"/>
      <c r="AP4304" s="76"/>
      <c r="AQ4304" s="76"/>
      <c r="AS4304" s="76"/>
      <c r="AT4304" s="76"/>
      <c r="AV4304" s="76"/>
      <c r="AW4304" s="76"/>
      <c r="AY4304" s="76"/>
      <c r="AZ4304" s="76"/>
      <c r="BB4304" s="76"/>
      <c r="BC4304" s="76"/>
      <c r="BE4304" s="76"/>
      <c r="BF4304" s="76"/>
      <c r="BH4304" s="76"/>
      <c r="BI4304" s="76"/>
      <c r="BK4304" s="76"/>
      <c r="BL4304" s="76"/>
      <c r="BN4304" s="76"/>
      <c r="BO4304" s="76"/>
      <c r="BQ4304" s="76"/>
      <c r="BR4304" s="76"/>
      <c r="BT4304" s="76"/>
      <c r="BU4304" s="76"/>
      <c r="BW4304" s="76"/>
      <c r="BX4304" s="76"/>
    </row>
    <row r="4305" spans="1:76" ht="12.75" customHeight="1">
      <c r="A4305" s="2"/>
      <c r="B4305" s="2"/>
      <c r="C4305" s="2"/>
      <c r="D4305" s="75"/>
      <c r="F4305" s="76"/>
      <c r="G4305" s="76"/>
      <c r="I4305" s="76"/>
      <c r="J4305" s="76"/>
      <c r="L4305" s="76"/>
      <c r="M4305" s="76"/>
      <c r="O4305" s="76"/>
      <c r="P4305" s="76"/>
      <c r="R4305" s="76"/>
      <c r="S4305" s="76"/>
      <c r="U4305" s="76"/>
      <c r="V4305" s="76"/>
      <c r="X4305" s="76"/>
      <c r="Y4305" s="76"/>
      <c r="AA4305" s="76"/>
      <c r="AB4305" s="76"/>
      <c r="AD4305" s="76"/>
      <c r="AE4305" s="76"/>
      <c r="AG4305" s="76"/>
      <c r="AH4305" s="76"/>
      <c r="AJ4305" s="76"/>
      <c r="AK4305" s="76"/>
      <c r="AM4305" s="76"/>
      <c r="AN4305" s="76"/>
      <c r="AP4305" s="76"/>
      <c r="AQ4305" s="76"/>
      <c r="AS4305" s="76"/>
      <c r="AT4305" s="76"/>
      <c r="AV4305" s="76"/>
      <c r="AW4305" s="76"/>
      <c r="AY4305" s="76"/>
      <c r="AZ4305" s="76"/>
      <c r="BB4305" s="76"/>
      <c r="BC4305" s="76"/>
      <c r="BE4305" s="76"/>
      <c r="BF4305" s="76"/>
      <c r="BH4305" s="76"/>
      <c r="BI4305" s="76"/>
      <c r="BK4305" s="76"/>
      <c r="BL4305" s="76"/>
      <c r="BN4305" s="76"/>
      <c r="BO4305" s="76"/>
      <c r="BQ4305" s="76"/>
      <c r="BR4305" s="76"/>
      <c r="BT4305" s="76"/>
      <c r="BU4305" s="76"/>
      <c r="BW4305" s="76"/>
      <c r="BX4305" s="76"/>
    </row>
    <row r="4306" spans="1:76" ht="12.75" customHeight="1">
      <c r="A4306" s="2"/>
      <c r="B4306" s="2"/>
      <c r="C4306" s="2"/>
      <c r="D4306" s="75"/>
      <c r="F4306" s="76"/>
      <c r="G4306" s="76"/>
      <c r="I4306" s="76"/>
      <c r="J4306" s="76"/>
      <c r="L4306" s="76"/>
      <c r="M4306" s="76"/>
      <c r="O4306" s="76"/>
      <c r="P4306" s="76"/>
      <c r="R4306" s="76"/>
      <c r="S4306" s="76"/>
      <c r="U4306" s="76"/>
      <c r="V4306" s="76"/>
      <c r="X4306" s="76"/>
      <c r="Y4306" s="76"/>
      <c r="AA4306" s="76"/>
      <c r="AB4306" s="76"/>
      <c r="AD4306" s="76"/>
      <c r="AE4306" s="76"/>
      <c r="AG4306" s="76"/>
      <c r="AH4306" s="76"/>
      <c r="AJ4306" s="76"/>
      <c r="AK4306" s="76"/>
      <c r="AM4306" s="76"/>
      <c r="AN4306" s="76"/>
      <c r="AP4306" s="76"/>
      <c r="AQ4306" s="76"/>
      <c r="AS4306" s="76"/>
      <c r="AT4306" s="76"/>
      <c r="AV4306" s="76"/>
      <c r="AW4306" s="76"/>
      <c r="AY4306" s="76"/>
      <c r="AZ4306" s="76"/>
      <c r="BB4306" s="76"/>
      <c r="BC4306" s="76"/>
      <c r="BE4306" s="76"/>
      <c r="BF4306" s="76"/>
      <c r="BH4306" s="76"/>
      <c r="BI4306" s="76"/>
      <c r="BK4306" s="76"/>
      <c r="BL4306" s="76"/>
      <c r="BN4306" s="76"/>
      <c r="BO4306" s="76"/>
      <c r="BQ4306" s="76"/>
      <c r="BR4306" s="76"/>
      <c r="BT4306" s="76"/>
      <c r="BU4306" s="76"/>
      <c r="BW4306" s="76"/>
      <c r="BX4306" s="76"/>
    </row>
    <row r="4307" spans="1:76" ht="12.75" customHeight="1">
      <c r="A4307" s="2"/>
      <c r="B4307" s="2"/>
      <c r="C4307" s="2"/>
      <c r="D4307" s="75"/>
      <c r="F4307" s="76"/>
      <c r="G4307" s="76"/>
      <c r="I4307" s="76"/>
      <c r="J4307" s="76"/>
      <c r="L4307" s="76"/>
      <c r="M4307" s="76"/>
      <c r="O4307" s="76"/>
      <c r="P4307" s="76"/>
      <c r="R4307" s="76"/>
      <c r="S4307" s="76"/>
      <c r="U4307" s="76"/>
      <c r="V4307" s="76"/>
      <c r="X4307" s="76"/>
      <c r="Y4307" s="76"/>
      <c r="AA4307" s="76"/>
      <c r="AB4307" s="76"/>
      <c r="AD4307" s="76"/>
      <c r="AE4307" s="76"/>
      <c r="AG4307" s="76"/>
      <c r="AH4307" s="76"/>
      <c r="AJ4307" s="76"/>
      <c r="AK4307" s="76"/>
      <c r="AM4307" s="76"/>
      <c r="AN4307" s="76"/>
      <c r="AP4307" s="76"/>
      <c r="AQ4307" s="76"/>
      <c r="AS4307" s="76"/>
      <c r="AT4307" s="76"/>
      <c r="AV4307" s="76"/>
      <c r="AW4307" s="76"/>
      <c r="AY4307" s="76"/>
      <c r="AZ4307" s="76"/>
      <c r="BB4307" s="76"/>
      <c r="BC4307" s="76"/>
      <c r="BE4307" s="76"/>
      <c r="BF4307" s="76"/>
      <c r="BH4307" s="76"/>
      <c r="BI4307" s="76"/>
      <c r="BK4307" s="76"/>
      <c r="BL4307" s="76"/>
      <c r="BN4307" s="76"/>
      <c r="BO4307" s="76"/>
      <c r="BQ4307" s="76"/>
      <c r="BR4307" s="76"/>
      <c r="BT4307" s="76"/>
      <c r="BU4307" s="76"/>
      <c r="BW4307" s="76"/>
      <c r="BX4307" s="76"/>
    </row>
    <row r="4308" spans="1:76" ht="12.75" customHeight="1">
      <c r="A4308" s="2"/>
      <c r="B4308" s="2"/>
      <c r="C4308" s="2"/>
      <c r="D4308" s="75"/>
      <c r="F4308" s="76"/>
      <c r="G4308" s="76"/>
      <c r="I4308" s="76"/>
      <c r="J4308" s="76"/>
      <c r="L4308" s="76"/>
      <c r="M4308" s="76"/>
      <c r="O4308" s="76"/>
      <c r="P4308" s="76"/>
      <c r="R4308" s="76"/>
      <c r="S4308" s="76"/>
      <c r="U4308" s="76"/>
      <c r="V4308" s="76"/>
      <c r="X4308" s="76"/>
      <c r="Y4308" s="76"/>
      <c r="AA4308" s="76"/>
      <c r="AB4308" s="76"/>
      <c r="AD4308" s="76"/>
      <c r="AE4308" s="76"/>
      <c r="AG4308" s="76"/>
      <c r="AH4308" s="76"/>
      <c r="AJ4308" s="76"/>
      <c r="AK4308" s="76"/>
      <c r="AM4308" s="76"/>
      <c r="AN4308" s="76"/>
      <c r="AP4308" s="76"/>
      <c r="AQ4308" s="76"/>
      <c r="AS4308" s="76"/>
      <c r="AT4308" s="76"/>
      <c r="AV4308" s="76"/>
      <c r="AW4308" s="76"/>
      <c r="AY4308" s="76"/>
      <c r="AZ4308" s="76"/>
      <c r="BB4308" s="76"/>
      <c r="BC4308" s="76"/>
      <c r="BE4308" s="76"/>
      <c r="BF4308" s="76"/>
      <c r="BH4308" s="76"/>
      <c r="BI4308" s="76"/>
      <c r="BK4308" s="76"/>
      <c r="BL4308" s="76"/>
      <c r="BN4308" s="76"/>
      <c r="BO4308" s="76"/>
      <c r="BQ4308" s="76"/>
      <c r="BR4308" s="76"/>
      <c r="BT4308" s="76"/>
      <c r="BU4308" s="76"/>
      <c r="BW4308" s="76"/>
      <c r="BX4308" s="76"/>
    </row>
    <row r="4309" spans="1:76" ht="12.75" customHeight="1">
      <c r="A4309" s="2"/>
      <c r="B4309" s="2"/>
      <c r="C4309" s="2"/>
      <c r="D4309" s="75"/>
      <c r="F4309" s="76"/>
      <c r="G4309" s="76"/>
      <c r="I4309" s="76"/>
      <c r="J4309" s="76"/>
      <c r="L4309" s="76"/>
      <c r="M4309" s="76"/>
      <c r="O4309" s="76"/>
      <c r="P4309" s="76"/>
      <c r="R4309" s="76"/>
      <c r="S4309" s="76"/>
      <c r="U4309" s="76"/>
      <c r="V4309" s="76"/>
      <c r="X4309" s="76"/>
      <c r="Y4309" s="76"/>
      <c r="AA4309" s="76"/>
      <c r="AB4309" s="76"/>
      <c r="AD4309" s="76"/>
      <c r="AE4309" s="76"/>
      <c r="AG4309" s="76"/>
      <c r="AH4309" s="76"/>
      <c r="AJ4309" s="76"/>
      <c r="AK4309" s="76"/>
      <c r="AM4309" s="76"/>
      <c r="AN4309" s="76"/>
      <c r="AP4309" s="76"/>
      <c r="AQ4309" s="76"/>
      <c r="AS4309" s="76"/>
      <c r="AT4309" s="76"/>
      <c r="AV4309" s="76"/>
      <c r="AW4309" s="76"/>
      <c r="AY4309" s="76"/>
      <c r="AZ4309" s="76"/>
      <c r="BB4309" s="76"/>
      <c r="BC4309" s="76"/>
      <c r="BE4309" s="76"/>
      <c r="BF4309" s="76"/>
      <c r="BH4309" s="76"/>
      <c r="BI4309" s="76"/>
      <c r="BK4309" s="76"/>
      <c r="BL4309" s="76"/>
      <c r="BN4309" s="76"/>
      <c r="BO4309" s="76"/>
      <c r="BQ4309" s="76"/>
      <c r="BR4309" s="76"/>
      <c r="BT4309" s="76"/>
      <c r="BU4309" s="76"/>
      <c r="BW4309" s="76"/>
      <c r="BX4309" s="76"/>
    </row>
    <row r="4310" spans="1:76" ht="12.75" customHeight="1">
      <c r="A4310" s="2"/>
      <c r="B4310" s="2"/>
      <c r="C4310" s="2"/>
      <c r="D4310" s="75"/>
      <c r="F4310" s="76"/>
      <c r="G4310" s="76"/>
      <c r="I4310" s="76"/>
      <c r="J4310" s="76"/>
      <c r="L4310" s="76"/>
      <c r="M4310" s="76"/>
      <c r="O4310" s="76"/>
      <c r="P4310" s="76"/>
      <c r="R4310" s="76"/>
      <c r="S4310" s="76"/>
      <c r="U4310" s="76"/>
      <c r="V4310" s="76"/>
      <c r="X4310" s="76"/>
      <c r="Y4310" s="76"/>
      <c r="AA4310" s="76"/>
      <c r="AB4310" s="76"/>
      <c r="AD4310" s="76"/>
      <c r="AE4310" s="76"/>
      <c r="AG4310" s="76"/>
      <c r="AH4310" s="76"/>
      <c r="AJ4310" s="76"/>
      <c r="AK4310" s="76"/>
      <c r="AM4310" s="76"/>
      <c r="AN4310" s="76"/>
      <c r="AP4310" s="76"/>
      <c r="AQ4310" s="76"/>
      <c r="AS4310" s="76"/>
      <c r="AT4310" s="76"/>
      <c r="AV4310" s="76"/>
      <c r="AW4310" s="76"/>
      <c r="AY4310" s="76"/>
      <c r="AZ4310" s="76"/>
      <c r="BB4310" s="76"/>
      <c r="BC4310" s="76"/>
      <c r="BE4310" s="76"/>
      <c r="BF4310" s="76"/>
      <c r="BH4310" s="76"/>
      <c r="BI4310" s="76"/>
      <c r="BK4310" s="76"/>
      <c r="BL4310" s="76"/>
      <c r="BN4310" s="76"/>
      <c r="BO4310" s="76"/>
      <c r="BQ4310" s="76"/>
      <c r="BR4310" s="76"/>
      <c r="BT4310" s="76"/>
      <c r="BU4310" s="76"/>
      <c r="BW4310" s="76"/>
      <c r="BX4310" s="76"/>
    </row>
    <row r="4311" spans="1:76" ht="12.75" customHeight="1">
      <c r="A4311" s="2"/>
      <c r="B4311" s="2"/>
      <c r="C4311" s="2"/>
      <c r="D4311" s="75"/>
      <c r="F4311" s="76"/>
      <c r="G4311" s="76"/>
      <c r="I4311" s="76"/>
      <c r="J4311" s="76"/>
      <c r="L4311" s="76"/>
      <c r="M4311" s="76"/>
      <c r="O4311" s="76"/>
      <c r="P4311" s="76"/>
      <c r="R4311" s="76"/>
      <c r="S4311" s="76"/>
      <c r="U4311" s="76"/>
      <c r="V4311" s="76"/>
      <c r="X4311" s="76"/>
      <c r="Y4311" s="76"/>
      <c r="AA4311" s="76"/>
      <c r="AB4311" s="76"/>
      <c r="AD4311" s="76"/>
      <c r="AE4311" s="76"/>
      <c r="AG4311" s="76"/>
      <c r="AH4311" s="76"/>
      <c r="AJ4311" s="76"/>
      <c r="AK4311" s="76"/>
      <c r="AM4311" s="76"/>
      <c r="AN4311" s="76"/>
      <c r="AP4311" s="76"/>
      <c r="AQ4311" s="76"/>
      <c r="AS4311" s="76"/>
      <c r="AT4311" s="76"/>
      <c r="AV4311" s="76"/>
      <c r="AW4311" s="76"/>
      <c r="AY4311" s="76"/>
      <c r="AZ4311" s="76"/>
      <c r="BB4311" s="76"/>
      <c r="BC4311" s="76"/>
      <c r="BE4311" s="76"/>
      <c r="BF4311" s="76"/>
      <c r="BH4311" s="76"/>
      <c r="BI4311" s="76"/>
      <c r="BK4311" s="76"/>
      <c r="BL4311" s="76"/>
      <c r="BN4311" s="76"/>
      <c r="BO4311" s="76"/>
      <c r="BQ4311" s="76"/>
      <c r="BR4311" s="76"/>
      <c r="BT4311" s="76"/>
      <c r="BU4311" s="76"/>
      <c r="BW4311" s="76"/>
      <c r="BX4311" s="76"/>
    </row>
    <row r="4312" spans="1:76" ht="12.75" customHeight="1">
      <c r="A4312" s="2"/>
      <c r="B4312" s="2"/>
      <c r="C4312" s="2"/>
      <c r="D4312" s="75"/>
      <c r="F4312" s="76"/>
      <c r="G4312" s="76"/>
      <c r="I4312" s="76"/>
      <c r="J4312" s="76"/>
      <c r="L4312" s="76"/>
      <c r="M4312" s="76"/>
      <c r="O4312" s="76"/>
      <c r="P4312" s="76"/>
      <c r="R4312" s="76"/>
      <c r="S4312" s="76"/>
      <c r="U4312" s="76"/>
      <c r="V4312" s="76"/>
      <c r="X4312" s="76"/>
      <c r="Y4312" s="76"/>
      <c r="AA4312" s="76"/>
      <c r="AB4312" s="76"/>
      <c r="AD4312" s="76"/>
      <c r="AE4312" s="76"/>
      <c r="AG4312" s="76"/>
      <c r="AH4312" s="76"/>
      <c r="AJ4312" s="76"/>
      <c r="AK4312" s="76"/>
      <c r="AM4312" s="76"/>
      <c r="AN4312" s="76"/>
      <c r="AP4312" s="76"/>
      <c r="AQ4312" s="76"/>
      <c r="AS4312" s="76"/>
      <c r="AT4312" s="76"/>
      <c r="AV4312" s="76"/>
      <c r="AW4312" s="76"/>
      <c r="AY4312" s="76"/>
      <c r="AZ4312" s="76"/>
      <c r="BB4312" s="76"/>
      <c r="BC4312" s="76"/>
      <c r="BE4312" s="76"/>
      <c r="BF4312" s="76"/>
      <c r="BH4312" s="76"/>
      <c r="BI4312" s="76"/>
      <c r="BK4312" s="76"/>
      <c r="BL4312" s="76"/>
      <c r="BN4312" s="76"/>
      <c r="BO4312" s="76"/>
      <c r="BQ4312" s="76"/>
      <c r="BR4312" s="76"/>
      <c r="BT4312" s="76"/>
      <c r="BU4312" s="76"/>
      <c r="BW4312" s="76"/>
      <c r="BX4312" s="76"/>
    </row>
    <row r="4313" spans="1:76" ht="12.75" customHeight="1">
      <c r="A4313" s="2"/>
      <c r="B4313" s="2"/>
      <c r="C4313" s="2"/>
      <c r="D4313" s="75"/>
      <c r="F4313" s="76"/>
      <c r="G4313" s="76"/>
      <c r="I4313" s="76"/>
      <c r="J4313" s="76"/>
      <c r="L4313" s="76"/>
      <c r="M4313" s="76"/>
      <c r="O4313" s="76"/>
      <c r="P4313" s="76"/>
      <c r="R4313" s="76"/>
      <c r="S4313" s="76"/>
      <c r="U4313" s="76"/>
      <c r="V4313" s="76"/>
      <c r="X4313" s="76"/>
      <c r="Y4313" s="76"/>
      <c r="AA4313" s="76"/>
      <c r="AB4313" s="76"/>
      <c r="AD4313" s="76"/>
      <c r="AE4313" s="76"/>
      <c r="AG4313" s="76"/>
      <c r="AH4313" s="76"/>
      <c r="AJ4313" s="76"/>
      <c r="AK4313" s="76"/>
      <c r="AM4313" s="76"/>
      <c r="AN4313" s="76"/>
      <c r="AP4313" s="76"/>
      <c r="AQ4313" s="76"/>
      <c r="AS4313" s="76"/>
      <c r="AT4313" s="76"/>
      <c r="AV4313" s="76"/>
      <c r="AW4313" s="76"/>
      <c r="AY4313" s="76"/>
      <c r="AZ4313" s="76"/>
      <c r="BB4313" s="76"/>
      <c r="BC4313" s="76"/>
      <c r="BE4313" s="76"/>
      <c r="BF4313" s="76"/>
      <c r="BH4313" s="76"/>
      <c r="BI4313" s="76"/>
      <c r="BK4313" s="76"/>
      <c r="BL4313" s="76"/>
      <c r="BN4313" s="76"/>
      <c r="BO4313" s="76"/>
      <c r="BQ4313" s="76"/>
      <c r="BR4313" s="76"/>
      <c r="BT4313" s="76"/>
      <c r="BU4313" s="76"/>
      <c r="BW4313" s="76"/>
      <c r="BX4313" s="76"/>
    </row>
    <row r="4314" spans="1:76" ht="12.75" customHeight="1">
      <c r="A4314" s="2"/>
      <c r="B4314" s="2"/>
      <c r="C4314" s="2"/>
      <c r="D4314" s="75"/>
      <c r="F4314" s="76"/>
      <c r="G4314" s="76"/>
      <c r="I4314" s="76"/>
      <c r="J4314" s="76"/>
      <c r="L4314" s="76"/>
      <c r="M4314" s="76"/>
      <c r="O4314" s="76"/>
      <c r="P4314" s="76"/>
      <c r="R4314" s="76"/>
      <c r="S4314" s="76"/>
      <c r="U4314" s="76"/>
      <c r="V4314" s="76"/>
      <c r="X4314" s="76"/>
      <c r="Y4314" s="76"/>
      <c r="AA4314" s="76"/>
      <c r="AB4314" s="76"/>
      <c r="AD4314" s="76"/>
      <c r="AE4314" s="76"/>
      <c r="AG4314" s="76"/>
      <c r="AH4314" s="76"/>
      <c r="AJ4314" s="76"/>
      <c r="AK4314" s="76"/>
      <c r="AM4314" s="76"/>
      <c r="AN4314" s="76"/>
      <c r="AP4314" s="76"/>
      <c r="AQ4314" s="76"/>
      <c r="AS4314" s="76"/>
      <c r="AT4314" s="76"/>
      <c r="AV4314" s="76"/>
      <c r="AW4314" s="76"/>
      <c r="AY4314" s="76"/>
      <c r="AZ4314" s="76"/>
      <c r="BB4314" s="76"/>
      <c r="BC4314" s="76"/>
      <c r="BE4314" s="76"/>
      <c r="BF4314" s="76"/>
      <c r="BH4314" s="76"/>
      <c r="BI4314" s="76"/>
      <c r="BK4314" s="76"/>
      <c r="BL4314" s="76"/>
      <c r="BN4314" s="76"/>
      <c r="BO4314" s="76"/>
      <c r="BQ4314" s="76"/>
      <c r="BR4314" s="76"/>
      <c r="BT4314" s="76"/>
      <c r="BU4314" s="76"/>
      <c r="BW4314" s="76"/>
      <c r="BX4314" s="76"/>
    </row>
    <row r="4315" spans="1:76" ht="12.75" customHeight="1">
      <c r="A4315" s="2"/>
      <c r="B4315" s="2"/>
      <c r="C4315" s="2"/>
      <c r="D4315" s="75"/>
      <c r="F4315" s="76"/>
      <c r="G4315" s="76"/>
      <c r="I4315" s="76"/>
      <c r="J4315" s="76"/>
      <c r="L4315" s="76"/>
      <c r="M4315" s="76"/>
      <c r="O4315" s="76"/>
      <c r="P4315" s="76"/>
      <c r="R4315" s="76"/>
      <c r="S4315" s="76"/>
      <c r="U4315" s="76"/>
      <c r="V4315" s="76"/>
      <c r="X4315" s="76"/>
      <c r="Y4315" s="76"/>
      <c r="AA4315" s="76"/>
      <c r="AB4315" s="76"/>
      <c r="AD4315" s="76"/>
      <c r="AE4315" s="76"/>
      <c r="AG4315" s="76"/>
      <c r="AH4315" s="76"/>
      <c r="AJ4315" s="76"/>
      <c r="AK4315" s="76"/>
      <c r="AM4315" s="76"/>
      <c r="AN4315" s="76"/>
      <c r="AP4315" s="76"/>
      <c r="AQ4315" s="76"/>
      <c r="AS4315" s="76"/>
      <c r="AT4315" s="76"/>
      <c r="AV4315" s="76"/>
      <c r="AW4315" s="76"/>
      <c r="AY4315" s="76"/>
      <c r="AZ4315" s="76"/>
      <c r="BB4315" s="76"/>
      <c r="BC4315" s="76"/>
      <c r="BE4315" s="76"/>
      <c r="BF4315" s="76"/>
      <c r="BH4315" s="76"/>
      <c r="BI4315" s="76"/>
      <c r="BK4315" s="76"/>
      <c r="BL4315" s="76"/>
      <c r="BN4315" s="76"/>
      <c r="BO4315" s="76"/>
      <c r="BQ4315" s="76"/>
      <c r="BR4315" s="76"/>
      <c r="BT4315" s="76"/>
      <c r="BU4315" s="76"/>
      <c r="BW4315" s="76"/>
      <c r="BX4315" s="76"/>
    </row>
    <row r="4316" spans="1:76" ht="12.75" customHeight="1">
      <c r="A4316" s="2"/>
      <c r="B4316" s="2"/>
      <c r="C4316" s="2"/>
      <c r="D4316" s="75"/>
      <c r="F4316" s="76"/>
      <c r="G4316" s="76"/>
      <c r="I4316" s="76"/>
      <c r="J4316" s="76"/>
      <c r="L4316" s="76"/>
      <c r="M4316" s="76"/>
      <c r="O4316" s="76"/>
      <c r="P4316" s="76"/>
      <c r="R4316" s="76"/>
      <c r="S4316" s="76"/>
      <c r="U4316" s="76"/>
      <c r="V4316" s="76"/>
      <c r="X4316" s="76"/>
      <c r="Y4316" s="76"/>
      <c r="AA4316" s="76"/>
      <c r="AB4316" s="76"/>
      <c r="AD4316" s="76"/>
      <c r="AE4316" s="76"/>
      <c r="AG4316" s="76"/>
      <c r="AH4316" s="76"/>
      <c r="AJ4316" s="76"/>
      <c r="AK4316" s="76"/>
      <c r="AM4316" s="76"/>
      <c r="AN4316" s="76"/>
      <c r="AP4316" s="76"/>
      <c r="AQ4316" s="76"/>
      <c r="AS4316" s="76"/>
      <c r="AT4316" s="76"/>
      <c r="AV4316" s="76"/>
      <c r="AW4316" s="76"/>
      <c r="AY4316" s="76"/>
      <c r="AZ4316" s="76"/>
      <c r="BB4316" s="76"/>
      <c r="BC4316" s="76"/>
      <c r="BE4316" s="76"/>
      <c r="BF4316" s="76"/>
      <c r="BH4316" s="76"/>
      <c r="BI4316" s="76"/>
      <c r="BK4316" s="76"/>
      <c r="BL4316" s="76"/>
      <c r="BN4316" s="76"/>
      <c r="BO4316" s="76"/>
      <c r="BQ4316" s="76"/>
      <c r="BR4316" s="76"/>
      <c r="BT4316" s="76"/>
      <c r="BU4316" s="76"/>
      <c r="BW4316" s="76"/>
      <c r="BX4316" s="76"/>
    </row>
    <row r="4317" spans="1:76" ht="12.75" customHeight="1">
      <c r="A4317" s="2"/>
      <c r="B4317" s="2"/>
      <c r="C4317" s="2"/>
      <c r="D4317" s="75"/>
      <c r="F4317" s="76"/>
      <c r="G4317" s="76"/>
      <c r="I4317" s="76"/>
      <c r="J4317" s="76"/>
      <c r="L4317" s="76"/>
      <c r="M4317" s="76"/>
      <c r="O4317" s="76"/>
      <c r="P4317" s="76"/>
      <c r="R4317" s="76"/>
      <c r="S4317" s="76"/>
      <c r="U4317" s="76"/>
      <c r="V4317" s="76"/>
      <c r="X4317" s="76"/>
      <c r="Y4317" s="76"/>
      <c r="AA4317" s="76"/>
      <c r="AB4317" s="76"/>
      <c r="AD4317" s="76"/>
      <c r="AE4317" s="76"/>
      <c r="AG4317" s="76"/>
      <c r="AH4317" s="76"/>
      <c r="AJ4317" s="76"/>
      <c r="AK4317" s="76"/>
      <c r="AM4317" s="76"/>
      <c r="AN4317" s="76"/>
      <c r="AP4317" s="76"/>
      <c r="AQ4317" s="76"/>
      <c r="AS4317" s="76"/>
      <c r="AT4317" s="76"/>
      <c r="AV4317" s="76"/>
      <c r="AW4317" s="76"/>
      <c r="AY4317" s="76"/>
      <c r="AZ4317" s="76"/>
      <c r="BB4317" s="76"/>
      <c r="BC4317" s="76"/>
      <c r="BE4317" s="76"/>
      <c r="BF4317" s="76"/>
      <c r="BH4317" s="76"/>
      <c r="BI4317" s="76"/>
      <c r="BK4317" s="76"/>
      <c r="BL4317" s="76"/>
      <c r="BN4317" s="76"/>
      <c r="BO4317" s="76"/>
      <c r="BQ4317" s="76"/>
      <c r="BR4317" s="76"/>
      <c r="BT4317" s="76"/>
      <c r="BU4317" s="76"/>
      <c r="BW4317" s="76"/>
      <c r="BX4317" s="76"/>
    </row>
    <row r="4318" spans="1:76" ht="12.75" customHeight="1">
      <c r="A4318" s="2"/>
      <c r="B4318" s="2"/>
      <c r="C4318" s="2"/>
      <c r="D4318" s="75"/>
      <c r="F4318" s="76"/>
      <c r="G4318" s="76"/>
      <c r="I4318" s="76"/>
      <c r="J4318" s="76"/>
      <c r="L4318" s="76"/>
      <c r="M4318" s="76"/>
      <c r="O4318" s="76"/>
      <c r="P4318" s="76"/>
      <c r="R4318" s="76"/>
      <c r="S4318" s="76"/>
      <c r="U4318" s="76"/>
      <c r="V4318" s="76"/>
      <c r="X4318" s="76"/>
      <c r="Y4318" s="76"/>
      <c r="AA4318" s="76"/>
      <c r="AB4318" s="76"/>
      <c r="AD4318" s="76"/>
      <c r="AE4318" s="76"/>
      <c r="AG4318" s="76"/>
      <c r="AH4318" s="76"/>
      <c r="AJ4318" s="76"/>
      <c r="AK4318" s="76"/>
      <c r="AM4318" s="76"/>
      <c r="AN4318" s="76"/>
      <c r="AP4318" s="76"/>
      <c r="AQ4318" s="76"/>
      <c r="AS4318" s="76"/>
      <c r="AT4318" s="76"/>
      <c r="AV4318" s="76"/>
      <c r="AW4318" s="76"/>
      <c r="AY4318" s="76"/>
      <c r="AZ4318" s="76"/>
      <c r="BB4318" s="76"/>
      <c r="BC4318" s="76"/>
      <c r="BE4318" s="76"/>
      <c r="BF4318" s="76"/>
      <c r="BH4318" s="76"/>
      <c r="BI4318" s="76"/>
      <c r="BK4318" s="76"/>
      <c r="BL4318" s="76"/>
      <c r="BN4318" s="76"/>
      <c r="BO4318" s="76"/>
      <c r="BQ4318" s="76"/>
      <c r="BR4318" s="76"/>
      <c r="BT4318" s="76"/>
      <c r="BU4318" s="76"/>
      <c r="BW4318" s="76"/>
      <c r="BX4318" s="76"/>
    </row>
    <row r="4319" spans="1:76" ht="12.75" customHeight="1">
      <c r="A4319" s="2"/>
      <c r="B4319" s="2"/>
      <c r="C4319" s="2"/>
      <c r="D4319" s="75"/>
      <c r="F4319" s="76"/>
      <c r="G4319" s="76"/>
      <c r="I4319" s="76"/>
      <c r="J4319" s="76"/>
      <c r="L4319" s="76"/>
      <c r="M4319" s="76"/>
      <c r="O4319" s="76"/>
      <c r="P4319" s="76"/>
      <c r="R4319" s="76"/>
      <c r="S4319" s="76"/>
      <c r="U4319" s="76"/>
      <c r="V4319" s="76"/>
      <c r="X4319" s="76"/>
      <c r="Y4319" s="76"/>
      <c r="AA4319" s="76"/>
      <c r="AB4319" s="76"/>
      <c r="AD4319" s="76"/>
      <c r="AE4319" s="76"/>
      <c r="AG4319" s="76"/>
      <c r="AH4319" s="76"/>
      <c r="AJ4319" s="76"/>
      <c r="AK4319" s="76"/>
      <c r="AM4319" s="76"/>
      <c r="AN4319" s="76"/>
      <c r="AP4319" s="76"/>
      <c r="AQ4319" s="76"/>
      <c r="AS4319" s="76"/>
      <c r="AT4319" s="76"/>
      <c r="AV4319" s="76"/>
      <c r="AW4319" s="76"/>
      <c r="AY4319" s="76"/>
      <c r="AZ4319" s="76"/>
      <c r="BB4319" s="76"/>
      <c r="BC4319" s="76"/>
      <c r="BE4319" s="76"/>
      <c r="BF4319" s="76"/>
      <c r="BH4319" s="76"/>
      <c r="BI4319" s="76"/>
      <c r="BK4319" s="76"/>
      <c r="BL4319" s="76"/>
      <c r="BN4319" s="76"/>
      <c r="BO4319" s="76"/>
      <c r="BQ4319" s="76"/>
      <c r="BR4319" s="76"/>
      <c r="BT4319" s="76"/>
      <c r="BU4319" s="76"/>
      <c r="BW4319" s="76"/>
      <c r="BX4319" s="76"/>
    </row>
    <row r="4320" spans="1:76" ht="12.75" customHeight="1">
      <c r="A4320" s="2"/>
      <c r="B4320" s="2"/>
      <c r="C4320" s="2"/>
      <c r="D4320" s="75"/>
      <c r="F4320" s="76"/>
      <c r="G4320" s="76"/>
      <c r="I4320" s="76"/>
      <c r="J4320" s="76"/>
      <c r="L4320" s="76"/>
      <c r="M4320" s="76"/>
      <c r="O4320" s="76"/>
      <c r="P4320" s="76"/>
      <c r="R4320" s="76"/>
      <c r="S4320" s="76"/>
      <c r="U4320" s="76"/>
      <c r="V4320" s="76"/>
      <c r="X4320" s="76"/>
      <c r="Y4320" s="76"/>
      <c r="AA4320" s="76"/>
      <c r="AB4320" s="76"/>
      <c r="AD4320" s="76"/>
      <c r="AE4320" s="76"/>
      <c r="AG4320" s="76"/>
      <c r="AH4320" s="76"/>
      <c r="AJ4320" s="76"/>
      <c r="AK4320" s="76"/>
      <c r="AM4320" s="76"/>
      <c r="AN4320" s="76"/>
      <c r="AP4320" s="76"/>
      <c r="AQ4320" s="76"/>
      <c r="AS4320" s="76"/>
      <c r="AT4320" s="76"/>
      <c r="AV4320" s="76"/>
      <c r="AW4320" s="76"/>
      <c r="AY4320" s="76"/>
      <c r="AZ4320" s="76"/>
      <c r="BB4320" s="76"/>
      <c r="BC4320" s="76"/>
      <c r="BE4320" s="76"/>
      <c r="BF4320" s="76"/>
      <c r="BH4320" s="76"/>
      <c r="BI4320" s="76"/>
      <c r="BK4320" s="76"/>
      <c r="BL4320" s="76"/>
      <c r="BN4320" s="76"/>
      <c r="BO4320" s="76"/>
      <c r="BQ4320" s="76"/>
      <c r="BR4320" s="76"/>
      <c r="BT4320" s="76"/>
      <c r="BU4320" s="76"/>
      <c r="BW4320" s="76"/>
      <c r="BX4320" s="76"/>
    </row>
    <row r="4321" spans="1:76" ht="12.75" customHeight="1">
      <c r="A4321" s="2"/>
      <c r="B4321" s="2"/>
      <c r="C4321" s="2"/>
      <c r="D4321" s="75"/>
      <c r="F4321" s="76"/>
      <c r="G4321" s="76"/>
      <c r="I4321" s="76"/>
      <c r="J4321" s="76"/>
      <c r="L4321" s="76"/>
      <c r="M4321" s="76"/>
      <c r="O4321" s="76"/>
      <c r="P4321" s="76"/>
      <c r="R4321" s="76"/>
      <c r="S4321" s="76"/>
      <c r="U4321" s="76"/>
      <c r="V4321" s="76"/>
      <c r="X4321" s="76"/>
      <c r="Y4321" s="76"/>
      <c r="AA4321" s="76"/>
      <c r="AB4321" s="76"/>
      <c r="AD4321" s="76"/>
      <c r="AE4321" s="76"/>
      <c r="AG4321" s="76"/>
      <c r="AH4321" s="76"/>
      <c r="AJ4321" s="76"/>
      <c r="AK4321" s="76"/>
      <c r="AM4321" s="76"/>
      <c r="AN4321" s="76"/>
      <c r="AP4321" s="76"/>
      <c r="AQ4321" s="76"/>
      <c r="AS4321" s="76"/>
      <c r="AT4321" s="76"/>
      <c r="AV4321" s="76"/>
      <c r="AW4321" s="76"/>
      <c r="AY4321" s="76"/>
      <c r="AZ4321" s="76"/>
      <c r="BB4321" s="76"/>
      <c r="BC4321" s="76"/>
      <c r="BE4321" s="76"/>
      <c r="BF4321" s="76"/>
      <c r="BH4321" s="76"/>
      <c r="BI4321" s="76"/>
      <c r="BK4321" s="76"/>
      <c r="BL4321" s="76"/>
      <c r="BN4321" s="76"/>
      <c r="BO4321" s="76"/>
      <c r="BQ4321" s="76"/>
      <c r="BR4321" s="76"/>
      <c r="BT4321" s="76"/>
      <c r="BU4321" s="76"/>
      <c r="BW4321" s="76"/>
      <c r="BX4321" s="76"/>
    </row>
    <row r="4322" spans="1:76" ht="12.75" customHeight="1">
      <c r="A4322" s="2"/>
      <c r="B4322" s="2"/>
      <c r="C4322" s="2"/>
      <c r="D4322" s="75"/>
      <c r="F4322" s="76"/>
      <c r="G4322" s="76"/>
      <c r="I4322" s="76"/>
      <c r="J4322" s="76"/>
      <c r="L4322" s="76"/>
      <c r="M4322" s="76"/>
      <c r="O4322" s="76"/>
      <c r="P4322" s="76"/>
      <c r="R4322" s="76"/>
      <c r="S4322" s="76"/>
      <c r="U4322" s="76"/>
      <c r="V4322" s="76"/>
      <c r="X4322" s="76"/>
      <c r="Y4322" s="76"/>
      <c r="AA4322" s="76"/>
      <c r="AB4322" s="76"/>
      <c r="AD4322" s="76"/>
      <c r="AE4322" s="76"/>
      <c r="AG4322" s="76"/>
      <c r="AH4322" s="76"/>
      <c r="AJ4322" s="76"/>
      <c r="AK4322" s="76"/>
      <c r="AM4322" s="76"/>
      <c r="AN4322" s="76"/>
      <c r="AP4322" s="76"/>
      <c r="AQ4322" s="76"/>
      <c r="AS4322" s="76"/>
      <c r="AT4322" s="76"/>
      <c r="AV4322" s="76"/>
      <c r="AW4322" s="76"/>
      <c r="AY4322" s="76"/>
      <c r="AZ4322" s="76"/>
      <c r="BB4322" s="76"/>
      <c r="BC4322" s="76"/>
      <c r="BE4322" s="76"/>
      <c r="BF4322" s="76"/>
      <c r="BH4322" s="76"/>
      <c r="BI4322" s="76"/>
      <c r="BK4322" s="76"/>
      <c r="BL4322" s="76"/>
      <c r="BN4322" s="76"/>
      <c r="BO4322" s="76"/>
      <c r="BQ4322" s="76"/>
      <c r="BR4322" s="76"/>
      <c r="BT4322" s="76"/>
      <c r="BU4322" s="76"/>
      <c r="BW4322" s="76"/>
      <c r="BX4322" s="76"/>
    </row>
    <row r="4323" spans="1:76" ht="12.75" customHeight="1">
      <c r="A4323" s="2"/>
      <c r="B4323" s="2"/>
      <c r="C4323" s="2"/>
      <c r="D4323" s="75"/>
      <c r="F4323" s="76"/>
      <c r="G4323" s="76"/>
      <c r="I4323" s="76"/>
      <c r="J4323" s="76"/>
      <c r="L4323" s="76"/>
      <c r="M4323" s="76"/>
      <c r="O4323" s="76"/>
      <c r="P4323" s="76"/>
      <c r="R4323" s="76"/>
      <c r="S4323" s="76"/>
      <c r="U4323" s="76"/>
      <c r="V4323" s="76"/>
      <c r="X4323" s="76"/>
      <c r="Y4323" s="76"/>
      <c r="AA4323" s="76"/>
      <c r="AB4323" s="76"/>
      <c r="AD4323" s="76"/>
      <c r="AE4323" s="76"/>
      <c r="AG4323" s="76"/>
      <c r="AH4323" s="76"/>
      <c r="AJ4323" s="76"/>
      <c r="AK4323" s="76"/>
      <c r="AM4323" s="76"/>
      <c r="AN4323" s="76"/>
      <c r="AP4323" s="76"/>
      <c r="AQ4323" s="76"/>
      <c r="AS4323" s="76"/>
      <c r="AT4323" s="76"/>
      <c r="AV4323" s="76"/>
      <c r="AW4323" s="76"/>
      <c r="AY4323" s="76"/>
      <c r="AZ4323" s="76"/>
      <c r="BB4323" s="76"/>
      <c r="BC4323" s="76"/>
      <c r="BE4323" s="76"/>
      <c r="BF4323" s="76"/>
      <c r="BH4323" s="76"/>
      <c r="BI4323" s="76"/>
      <c r="BK4323" s="76"/>
      <c r="BL4323" s="76"/>
      <c r="BN4323" s="76"/>
      <c r="BO4323" s="76"/>
      <c r="BQ4323" s="76"/>
      <c r="BR4323" s="76"/>
      <c r="BT4323" s="76"/>
      <c r="BU4323" s="76"/>
      <c r="BW4323" s="76"/>
      <c r="BX4323" s="76"/>
    </row>
    <row r="4324" spans="1:76" ht="12.75" customHeight="1">
      <c r="A4324" s="2"/>
      <c r="B4324" s="2"/>
      <c r="C4324" s="2"/>
      <c r="D4324" s="75"/>
      <c r="F4324" s="76"/>
      <c r="G4324" s="76"/>
      <c r="I4324" s="76"/>
      <c r="J4324" s="76"/>
      <c r="L4324" s="76"/>
      <c r="M4324" s="76"/>
      <c r="O4324" s="76"/>
      <c r="P4324" s="76"/>
      <c r="R4324" s="76"/>
      <c r="S4324" s="76"/>
      <c r="U4324" s="76"/>
      <c r="V4324" s="76"/>
      <c r="X4324" s="76"/>
      <c r="Y4324" s="76"/>
      <c r="AA4324" s="76"/>
      <c r="AB4324" s="76"/>
      <c r="AD4324" s="76"/>
      <c r="AE4324" s="76"/>
      <c r="AG4324" s="76"/>
      <c r="AH4324" s="76"/>
      <c r="AJ4324" s="76"/>
      <c r="AK4324" s="76"/>
      <c r="AM4324" s="76"/>
      <c r="AN4324" s="76"/>
      <c r="AP4324" s="76"/>
      <c r="AQ4324" s="76"/>
      <c r="AS4324" s="76"/>
      <c r="AT4324" s="76"/>
      <c r="AV4324" s="76"/>
      <c r="AW4324" s="76"/>
      <c r="AY4324" s="76"/>
      <c r="AZ4324" s="76"/>
      <c r="BB4324" s="76"/>
      <c r="BC4324" s="76"/>
      <c r="BE4324" s="76"/>
      <c r="BF4324" s="76"/>
      <c r="BH4324" s="76"/>
      <c r="BI4324" s="76"/>
      <c r="BK4324" s="76"/>
      <c r="BL4324" s="76"/>
      <c r="BN4324" s="76"/>
      <c r="BO4324" s="76"/>
      <c r="BQ4324" s="76"/>
      <c r="BR4324" s="76"/>
      <c r="BT4324" s="76"/>
      <c r="BU4324" s="76"/>
      <c r="BW4324" s="76"/>
      <c r="BX4324" s="76"/>
    </row>
    <row r="4325" spans="1:76" ht="12.75" customHeight="1">
      <c r="A4325" s="2"/>
      <c r="B4325" s="2"/>
      <c r="C4325" s="2"/>
      <c r="D4325" s="75"/>
      <c r="F4325" s="76"/>
      <c r="G4325" s="76"/>
      <c r="I4325" s="76"/>
      <c r="J4325" s="76"/>
      <c r="L4325" s="76"/>
      <c r="M4325" s="76"/>
      <c r="O4325" s="76"/>
      <c r="P4325" s="76"/>
      <c r="R4325" s="76"/>
      <c r="S4325" s="76"/>
      <c r="U4325" s="76"/>
      <c r="V4325" s="76"/>
      <c r="X4325" s="76"/>
      <c r="Y4325" s="76"/>
      <c r="AA4325" s="76"/>
      <c r="AB4325" s="76"/>
      <c r="AD4325" s="76"/>
      <c r="AE4325" s="76"/>
      <c r="AG4325" s="76"/>
      <c r="AH4325" s="76"/>
      <c r="AJ4325" s="76"/>
      <c r="AK4325" s="76"/>
      <c r="AM4325" s="76"/>
      <c r="AN4325" s="76"/>
      <c r="AP4325" s="76"/>
      <c r="AQ4325" s="76"/>
      <c r="AS4325" s="76"/>
      <c r="AT4325" s="76"/>
      <c r="AV4325" s="76"/>
      <c r="AW4325" s="76"/>
      <c r="AY4325" s="76"/>
      <c r="AZ4325" s="76"/>
      <c r="BB4325" s="76"/>
      <c r="BC4325" s="76"/>
      <c r="BE4325" s="76"/>
      <c r="BF4325" s="76"/>
      <c r="BH4325" s="76"/>
      <c r="BI4325" s="76"/>
      <c r="BK4325" s="76"/>
      <c r="BL4325" s="76"/>
      <c r="BN4325" s="76"/>
      <c r="BO4325" s="76"/>
      <c r="BQ4325" s="76"/>
      <c r="BR4325" s="76"/>
      <c r="BT4325" s="76"/>
      <c r="BU4325" s="76"/>
      <c r="BW4325" s="76"/>
      <c r="BX4325" s="76"/>
    </row>
    <row r="4326" spans="1:76" ht="12.75" customHeight="1">
      <c r="A4326" s="2"/>
      <c r="B4326" s="2"/>
      <c r="C4326" s="2"/>
      <c r="D4326" s="75"/>
      <c r="F4326" s="76"/>
      <c r="G4326" s="76"/>
      <c r="I4326" s="76"/>
      <c r="J4326" s="76"/>
      <c r="L4326" s="76"/>
      <c r="M4326" s="76"/>
      <c r="O4326" s="76"/>
      <c r="P4326" s="76"/>
      <c r="R4326" s="76"/>
      <c r="S4326" s="76"/>
      <c r="U4326" s="76"/>
      <c r="V4326" s="76"/>
      <c r="X4326" s="76"/>
      <c r="Y4326" s="76"/>
      <c r="AA4326" s="76"/>
      <c r="AB4326" s="76"/>
      <c r="AD4326" s="76"/>
      <c r="AE4326" s="76"/>
      <c r="AG4326" s="76"/>
      <c r="AH4326" s="76"/>
      <c r="AJ4326" s="76"/>
      <c r="AK4326" s="76"/>
      <c r="AM4326" s="76"/>
      <c r="AN4326" s="76"/>
      <c r="AP4326" s="76"/>
      <c r="AQ4326" s="76"/>
      <c r="AS4326" s="76"/>
      <c r="AT4326" s="76"/>
      <c r="AV4326" s="76"/>
      <c r="AW4326" s="76"/>
      <c r="AY4326" s="76"/>
      <c r="AZ4326" s="76"/>
      <c r="BB4326" s="76"/>
      <c r="BC4326" s="76"/>
      <c r="BE4326" s="76"/>
      <c r="BF4326" s="76"/>
      <c r="BH4326" s="76"/>
      <c r="BI4326" s="76"/>
      <c r="BK4326" s="76"/>
      <c r="BL4326" s="76"/>
      <c r="BN4326" s="76"/>
      <c r="BO4326" s="76"/>
      <c r="BQ4326" s="76"/>
      <c r="BR4326" s="76"/>
      <c r="BT4326" s="76"/>
      <c r="BU4326" s="76"/>
      <c r="BW4326" s="76"/>
      <c r="BX4326" s="76"/>
    </row>
    <row r="4327" spans="1:76" ht="12.75" customHeight="1">
      <c r="A4327" s="2"/>
      <c r="B4327" s="2"/>
      <c r="C4327" s="2"/>
      <c r="D4327" s="75"/>
      <c r="F4327" s="76"/>
      <c r="G4327" s="76"/>
      <c r="I4327" s="76"/>
      <c r="J4327" s="76"/>
      <c r="L4327" s="76"/>
      <c r="M4327" s="76"/>
      <c r="O4327" s="76"/>
      <c r="P4327" s="76"/>
      <c r="R4327" s="76"/>
      <c r="S4327" s="76"/>
      <c r="U4327" s="76"/>
      <c r="V4327" s="76"/>
      <c r="X4327" s="76"/>
      <c r="Y4327" s="76"/>
      <c r="AA4327" s="76"/>
      <c r="AB4327" s="76"/>
      <c r="AD4327" s="76"/>
      <c r="AE4327" s="76"/>
      <c r="AG4327" s="76"/>
      <c r="AH4327" s="76"/>
      <c r="AJ4327" s="76"/>
      <c r="AK4327" s="76"/>
      <c r="AM4327" s="76"/>
      <c r="AN4327" s="76"/>
      <c r="AP4327" s="76"/>
      <c r="AQ4327" s="76"/>
      <c r="AS4327" s="76"/>
      <c r="AT4327" s="76"/>
      <c r="AV4327" s="76"/>
      <c r="AW4327" s="76"/>
      <c r="AY4327" s="76"/>
      <c r="AZ4327" s="76"/>
      <c r="BB4327" s="76"/>
      <c r="BC4327" s="76"/>
      <c r="BE4327" s="76"/>
      <c r="BF4327" s="76"/>
      <c r="BH4327" s="76"/>
      <c r="BI4327" s="76"/>
      <c r="BK4327" s="76"/>
      <c r="BL4327" s="76"/>
      <c r="BN4327" s="76"/>
      <c r="BO4327" s="76"/>
      <c r="BQ4327" s="76"/>
      <c r="BR4327" s="76"/>
      <c r="BT4327" s="76"/>
      <c r="BU4327" s="76"/>
      <c r="BW4327" s="76"/>
      <c r="BX4327" s="76"/>
    </row>
    <row r="4328" spans="1:76" ht="12.75" customHeight="1">
      <c r="A4328" s="2"/>
      <c r="B4328" s="2"/>
      <c r="C4328" s="2"/>
      <c r="D4328" s="75"/>
      <c r="F4328" s="76"/>
      <c r="G4328" s="76"/>
      <c r="I4328" s="76"/>
      <c r="J4328" s="76"/>
      <c r="L4328" s="76"/>
      <c r="M4328" s="76"/>
      <c r="O4328" s="76"/>
      <c r="P4328" s="76"/>
      <c r="R4328" s="76"/>
      <c r="S4328" s="76"/>
      <c r="U4328" s="76"/>
      <c r="V4328" s="76"/>
      <c r="X4328" s="76"/>
      <c r="Y4328" s="76"/>
      <c r="AA4328" s="76"/>
      <c r="AB4328" s="76"/>
      <c r="AD4328" s="76"/>
      <c r="AE4328" s="76"/>
      <c r="AG4328" s="76"/>
      <c r="AH4328" s="76"/>
      <c r="AJ4328" s="76"/>
      <c r="AK4328" s="76"/>
      <c r="AM4328" s="76"/>
      <c r="AN4328" s="76"/>
      <c r="AP4328" s="76"/>
      <c r="AQ4328" s="76"/>
      <c r="AS4328" s="76"/>
      <c r="AT4328" s="76"/>
      <c r="AV4328" s="76"/>
      <c r="AW4328" s="76"/>
      <c r="AY4328" s="76"/>
      <c r="AZ4328" s="76"/>
      <c r="BB4328" s="76"/>
      <c r="BC4328" s="76"/>
      <c r="BE4328" s="76"/>
      <c r="BF4328" s="76"/>
      <c r="BH4328" s="76"/>
      <c r="BI4328" s="76"/>
      <c r="BK4328" s="76"/>
      <c r="BL4328" s="76"/>
      <c r="BN4328" s="76"/>
      <c r="BO4328" s="76"/>
      <c r="BQ4328" s="76"/>
      <c r="BR4328" s="76"/>
      <c r="BT4328" s="76"/>
      <c r="BU4328" s="76"/>
      <c r="BW4328" s="76"/>
      <c r="BX4328" s="76"/>
    </row>
    <row r="4329" spans="1:76" ht="12.75" customHeight="1">
      <c r="A4329" s="2"/>
      <c r="B4329" s="2"/>
      <c r="C4329" s="2"/>
      <c r="D4329" s="75"/>
      <c r="F4329" s="76"/>
      <c r="G4329" s="76"/>
      <c r="I4329" s="76"/>
      <c r="J4329" s="76"/>
      <c r="L4329" s="76"/>
      <c r="M4329" s="76"/>
      <c r="O4329" s="76"/>
      <c r="P4329" s="76"/>
      <c r="R4329" s="76"/>
      <c r="S4329" s="76"/>
      <c r="U4329" s="76"/>
      <c r="V4329" s="76"/>
      <c r="X4329" s="76"/>
      <c r="Y4329" s="76"/>
      <c r="AA4329" s="76"/>
      <c r="AB4329" s="76"/>
      <c r="AD4329" s="76"/>
      <c r="AE4329" s="76"/>
      <c r="AG4329" s="76"/>
      <c r="AH4329" s="76"/>
      <c r="AJ4329" s="76"/>
      <c r="AK4329" s="76"/>
      <c r="AM4329" s="76"/>
      <c r="AN4329" s="76"/>
      <c r="AP4329" s="76"/>
      <c r="AQ4329" s="76"/>
      <c r="AS4329" s="76"/>
      <c r="AT4329" s="76"/>
      <c r="AV4329" s="76"/>
      <c r="AW4329" s="76"/>
      <c r="AY4329" s="76"/>
      <c r="AZ4329" s="76"/>
      <c r="BB4329" s="76"/>
      <c r="BC4329" s="76"/>
      <c r="BE4329" s="76"/>
      <c r="BF4329" s="76"/>
      <c r="BH4329" s="76"/>
      <c r="BI4329" s="76"/>
      <c r="BK4329" s="76"/>
      <c r="BL4329" s="76"/>
      <c r="BN4329" s="76"/>
      <c r="BO4329" s="76"/>
      <c r="BQ4329" s="76"/>
      <c r="BR4329" s="76"/>
      <c r="BT4329" s="76"/>
      <c r="BU4329" s="76"/>
      <c r="BW4329" s="76"/>
      <c r="BX4329" s="76"/>
    </row>
    <row r="4330" spans="1:76" ht="12.75" customHeight="1">
      <c r="A4330" s="2"/>
      <c r="B4330" s="2"/>
      <c r="C4330" s="2"/>
      <c r="D4330" s="75"/>
      <c r="F4330" s="76"/>
      <c r="G4330" s="76"/>
      <c r="I4330" s="76"/>
      <c r="J4330" s="76"/>
      <c r="L4330" s="76"/>
      <c r="M4330" s="76"/>
      <c r="O4330" s="76"/>
      <c r="P4330" s="76"/>
      <c r="R4330" s="76"/>
      <c r="S4330" s="76"/>
      <c r="U4330" s="76"/>
      <c r="V4330" s="76"/>
      <c r="X4330" s="76"/>
      <c r="Y4330" s="76"/>
      <c r="AA4330" s="76"/>
      <c r="AB4330" s="76"/>
      <c r="AD4330" s="76"/>
      <c r="AE4330" s="76"/>
      <c r="AG4330" s="76"/>
      <c r="AH4330" s="76"/>
      <c r="AJ4330" s="76"/>
      <c r="AK4330" s="76"/>
      <c r="AM4330" s="76"/>
      <c r="AN4330" s="76"/>
      <c r="AP4330" s="76"/>
      <c r="AQ4330" s="76"/>
      <c r="AS4330" s="76"/>
      <c r="AT4330" s="76"/>
      <c r="AV4330" s="76"/>
      <c r="AW4330" s="76"/>
      <c r="AY4330" s="76"/>
      <c r="AZ4330" s="76"/>
      <c r="BB4330" s="76"/>
      <c r="BC4330" s="76"/>
      <c r="BE4330" s="76"/>
      <c r="BF4330" s="76"/>
      <c r="BH4330" s="76"/>
      <c r="BI4330" s="76"/>
      <c r="BK4330" s="76"/>
      <c r="BL4330" s="76"/>
      <c r="BN4330" s="76"/>
      <c r="BO4330" s="76"/>
      <c r="BQ4330" s="76"/>
      <c r="BR4330" s="76"/>
      <c r="BT4330" s="76"/>
      <c r="BU4330" s="76"/>
      <c r="BW4330" s="76"/>
      <c r="BX4330" s="76"/>
    </row>
    <row r="4331" spans="1:76" ht="12.75" customHeight="1">
      <c r="A4331" s="2"/>
      <c r="B4331" s="2"/>
      <c r="C4331" s="2"/>
      <c r="D4331" s="75"/>
      <c r="F4331" s="76"/>
      <c r="G4331" s="76"/>
      <c r="I4331" s="76"/>
      <c r="J4331" s="76"/>
      <c r="L4331" s="76"/>
      <c r="M4331" s="76"/>
      <c r="O4331" s="76"/>
      <c r="P4331" s="76"/>
      <c r="R4331" s="76"/>
      <c r="S4331" s="76"/>
      <c r="U4331" s="76"/>
      <c r="V4331" s="76"/>
      <c r="X4331" s="76"/>
      <c r="Y4331" s="76"/>
      <c r="AA4331" s="76"/>
      <c r="AB4331" s="76"/>
      <c r="AD4331" s="76"/>
      <c r="AE4331" s="76"/>
      <c r="AG4331" s="76"/>
      <c r="AH4331" s="76"/>
      <c r="AJ4331" s="76"/>
      <c r="AK4331" s="76"/>
      <c r="AM4331" s="76"/>
      <c r="AN4331" s="76"/>
      <c r="AP4331" s="76"/>
      <c r="AQ4331" s="76"/>
      <c r="AS4331" s="76"/>
      <c r="AT4331" s="76"/>
      <c r="AV4331" s="76"/>
      <c r="AW4331" s="76"/>
      <c r="AY4331" s="76"/>
      <c r="AZ4331" s="76"/>
      <c r="BB4331" s="76"/>
      <c r="BC4331" s="76"/>
      <c r="BE4331" s="76"/>
      <c r="BF4331" s="76"/>
      <c r="BH4331" s="76"/>
      <c r="BI4331" s="76"/>
      <c r="BK4331" s="76"/>
      <c r="BL4331" s="76"/>
      <c r="BN4331" s="76"/>
      <c r="BO4331" s="76"/>
      <c r="BQ4331" s="76"/>
      <c r="BR4331" s="76"/>
      <c r="BT4331" s="76"/>
      <c r="BU4331" s="76"/>
      <c r="BW4331" s="76"/>
      <c r="BX4331" s="76"/>
    </row>
    <row r="4332" spans="1:76" ht="12.75" customHeight="1">
      <c r="A4332" s="2"/>
      <c r="B4332" s="2"/>
      <c r="C4332" s="2"/>
      <c r="D4332" s="75"/>
      <c r="F4332" s="76"/>
      <c r="G4332" s="76"/>
      <c r="I4332" s="76"/>
      <c r="J4332" s="76"/>
      <c r="L4332" s="76"/>
      <c r="M4332" s="76"/>
      <c r="O4332" s="76"/>
      <c r="P4332" s="76"/>
      <c r="R4332" s="76"/>
      <c r="S4332" s="76"/>
      <c r="U4332" s="76"/>
      <c r="V4332" s="76"/>
      <c r="X4332" s="76"/>
      <c r="Y4332" s="76"/>
      <c r="AA4332" s="76"/>
      <c r="AB4332" s="76"/>
      <c r="AD4332" s="76"/>
      <c r="AE4332" s="76"/>
      <c r="AG4332" s="76"/>
      <c r="AH4332" s="76"/>
      <c r="AJ4332" s="76"/>
      <c r="AK4332" s="76"/>
      <c r="AM4332" s="76"/>
      <c r="AN4332" s="76"/>
      <c r="AP4332" s="76"/>
      <c r="AQ4332" s="76"/>
      <c r="AS4332" s="76"/>
      <c r="AT4332" s="76"/>
      <c r="AV4332" s="76"/>
      <c r="AW4332" s="76"/>
      <c r="AY4332" s="76"/>
      <c r="AZ4332" s="76"/>
      <c r="BB4332" s="76"/>
      <c r="BC4332" s="76"/>
      <c r="BE4332" s="76"/>
      <c r="BF4332" s="76"/>
      <c r="BH4332" s="76"/>
      <c r="BI4332" s="76"/>
      <c r="BK4332" s="76"/>
      <c r="BL4332" s="76"/>
      <c r="BN4332" s="76"/>
      <c r="BO4332" s="76"/>
      <c r="BQ4332" s="76"/>
      <c r="BR4332" s="76"/>
      <c r="BT4332" s="76"/>
      <c r="BU4332" s="76"/>
      <c r="BW4332" s="76"/>
      <c r="BX4332" s="76"/>
    </row>
    <row r="4333" spans="1:76" ht="12.75" customHeight="1">
      <c r="A4333" s="2"/>
      <c r="B4333" s="2"/>
      <c r="C4333" s="2"/>
      <c r="D4333" s="75"/>
      <c r="F4333" s="76"/>
      <c r="G4333" s="76"/>
      <c r="I4333" s="76"/>
      <c r="J4333" s="76"/>
      <c r="L4333" s="76"/>
      <c r="M4333" s="76"/>
      <c r="O4333" s="76"/>
      <c r="P4333" s="76"/>
      <c r="R4333" s="76"/>
      <c r="S4333" s="76"/>
      <c r="U4333" s="76"/>
      <c r="V4333" s="76"/>
      <c r="X4333" s="76"/>
      <c r="Y4333" s="76"/>
      <c r="AA4333" s="76"/>
      <c r="AB4333" s="76"/>
      <c r="AD4333" s="76"/>
      <c r="AE4333" s="76"/>
      <c r="AG4333" s="76"/>
      <c r="AH4333" s="76"/>
      <c r="AJ4333" s="76"/>
      <c r="AK4333" s="76"/>
      <c r="AM4333" s="76"/>
      <c r="AN4333" s="76"/>
      <c r="AP4333" s="76"/>
      <c r="AQ4333" s="76"/>
      <c r="AS4333" s="76"/>
      <c r="AT4333" s="76"/>
      <c r="AV4333" s="76"/>
      <c r="AW4333" s="76"/>
      <c r="AY4333" s="76"/>
      <c r="AZ4333" s="76"/>
      <c r="BB4333" s="76"/>
      <c r="BC4333" s="76"/>
      <c r="BE4333" s="76"/>
      <c r="BF4333" s="76"/>
      <c r="BH4333" s="76"/>
      <c r="BI4333" s="76"/>
      <c r="BK4333" s="76"/>
      <c r="BL4333" s="76"/>
      <c r="BN4333" s="76"/>
      <c r="BO4333" s="76"/>
      <c r="BQ4333" s="76"/>
      <c r="BR4333" s="76"/>
      <c r="BT4333" s="76"/>
      <c r="BU4333" s="76"/>
      <c r="BW4333" s="76"/>
      <c r="BX4333" s="76"/>
    </row>
    <row r="4334" spans="1:76" ht="12.75" customHeight="1">
      <c r="A4334" s="2"/>
      <c r="B4334" s="2"/>
      <c r="C4334" s="2"/>
      <c r="D4334" s="75"/>
      <c r="F4334" s="76"/>
      <c r="G4334" s="76"/>
      <c r="I4334" s="76"/>
      <c r="J4334" s="76"/>
      <c r="L4334" s="76"/>
      <c r="M4334" s="76"/>
      <c r="O4334" s="76"/>
      <c r="P4334" s="76"/>
      <c r="R4334" s="76"/>
      <c r="S4334" s="76"/>
      <c r="U4334" s="76"/>
      <c r="V4334" s="76"/>
      <c r="X4334" s="76"/>
      <c r="Y4334" s="76"/>
      <c r="AA4334" s="76"/>
      <c r="AB4334" s="76"/>
      <c r="AD4334" s="76"/>
      <c r="AE4334" s="76"/>
      <c r="AG4334" s="76"/>
      <c r="AH4334" s="76"/>
      <c r="AJ4334" s="76"/>
      <c r="AK4334" s="76"/>
      <c r="AM4334" s="76"/>
      <c r="AN4334" s="76"/>
      <c r="AP4334" s="76"/>
      <c r="AQ4334" s="76"/>
      <c r="AS4334" s="76"/>
      <c r="AT4334" s="76"/>
      <c r="AV4334" s="76"/>
      <c r="AW4334" s="76"/>
      <c r="AY4334" s="76"/>
      <c r="AZ4334" s="76"/>
      <c r="BB4334" s="76"/>
      <c r="BC4334" s="76"/>
      <c r="BE4334" s="76"/>
      <c r="BF4334" s="76"/>
      <c r="BH4334" s="76"/>
      <c r="BI4334" s="76"/>
      <c r="BK4334" s="76"/>
      <c r="BL4334" s="76"/>
      <c r="BN4334" s="76"/>
      <c r="BO4334" s="76"/>
      <c r="BQ4334" s="76"/>
      <c r="BR4334" s="76"/>
      <c r="BT4334" s="76"/>
      <c r="BU4334" s="76"/>
      <c r="BW4334" s="76"/>
      <c r="BX4334" s="76"/>
    </row>
    <row r="4335" spans="1:76" ht="12.75" customHeight="1">
      <c r="A4335" s="2"/>
      <c r="B4335" s="2"/>
      <c r="C4335" s="2"/>
      <c r="D4335" s="75"/>
      <c r="F4335" s="76"/>
      <c r="G4335" s="76"/>
      <c r="I4335" s="76"/>
      <c r="J4335" s="76"/>
      <c r="L4335" s="76"/>
      <c r="M4335" s="76"/>
      <c r="O4335" s="76"/>
      <c r="P4335" s="76"/>
      <c r="R4335" s="76"/>
      <c r="S4335" s="76"/>
      <c r="U4335" s="76"/>
      <c r="V4335" s="76"/>
      <c r="X4335" s="76"/>
      <c r="Y4335" s="76"/>
      <c r="AA4335" s="76"/>
      <c r="AB4335" s="76"/>
      <c r="AD4335" s="76"/>
      <c r="AE4335" s="76"/>
      <c r="AG4335" s="76"/>
      <c r="AH4335" s="76"/>
      <c r="AJ4335" s="76"/>
      <c r="AK4335" s="76"/>
      <c r="AM4335" s="76"/>
      <c r="AN4335" s="76"/>
      <c r="AP4335" s="76"/>
      <c r="AQ4335" s="76"/>
      <c r="AS4335" s="76"/>
      <c r="AT4335" s="76"/>
      <c r="AV4335" s="76"/>
      <c r="AW4335" s="76"/>
      <c r="AY4335" s="76"/>
      <c r="AZ4335" s="76"/>
      <c r="BB4335" s="76"/>
      <c r="BC4335" s="76"/>
      <c r="BE4335" s="76"/>
      <c r="BF4335" s="76"/>
      <c r="BH4335" s="76"/>
      <c r="BI4335" s="76"/>
      <c r="BK4335" s="76"/>
      <c r="BL4335" s="76"/>
      <c r="BN4335" s="76"/>
      <c r="BO4335" s="76"/>
      <c r="BQ4335" s="76"/>
      <c r="BR4335" s="76"/>
      <c r="BT4335" s="76"/>
      <c r="BU4335" s="76"/>
      <c r="BW4335" s="76"/>
      <c r="BX4335" s="76"/>
    </row>
    <row r="4336" spans="1:76" ht="12.75" customHeight="1">
      <c r="A4336" s="2"/>
      <c r="B4336" s="2"/>
      <c r="C4336" s="2"/>
      <c r="D4336" s="75"/>
      <c r="F4336" s="76"/>
      <c r="G4336" s="76"/>
      <c r="I4336" s="76"/>
      <c r="J4336" s="76"/>
      <c r="L4336" s="76"/>
      <c r="M4336" s="76"/>
      <c r="O4336" s="76"/>
      <c r="P4336" s="76"/>
      <c r="R4336" s="76"/>
      <c r="S4336" s="76"/>
      <c r="U4336" s="76"/>
      <c r="V4336" s="76"/>
      <c r="X4336" s="76"/>
      <c r="Y4336" s="76"/>
      <c r="AA4336" s="76"/>
      <c r="AB4336" s="76"/>
      <c r="AD4336" s="76"/>
      <c r="AE4336" s="76"/>
      <c r="AG4336" s="76"/>
      <c r="AH4336" s="76"/>
      <c r="AJ4336" s="76"/>
      <c r="AK4336" s="76"/>
      <c r="AM4336" s="76"/>
      <c r="AN4336" s="76"/>
      <c r="AP4336" s="76"/>
      <c r="AQ4336" s="76"/>
      <c r="AS4336" s="76"/>
      <c r="AT4336" s="76"/>
      <c r="AV4336" s="76"/>
      <c r="AW4336" s="76"/>
      <c r="AY4336" s="76"/>
      <c r="AZ4336" s="76"/>
      <c r="BB4336" s="76"/>
      <c r="BC4336" s="76"/>
      <c r="BE4336" s="76"/>
      <c r="BF4336" s="76"/>
      <c r="BH4336" s="76"/>
      <c r="BI4336" s="76"/>
      <c r="BK4336" s="76"/>
      <c r="BL4336" s="76"/>
      <c r="BN4336" s="76"/>
      <c r="BO4336" s="76"/>
      <c r="BQ4336" s="76"/>
      <c r="BR4336" s="76"/>
      <c r="BT4336" s="76"/>
      <c r="BU4336" s="76"/>
      <c r="BW4336" s="76"/>
      <c r="BX4336" s="76"/>
    </row>
    <row r="4337" spans="1:76" ht="12.75" customHeight="1">
      <c r="A4337" s="2"/>
      <c r="B4337" s="2"/>
      <c r="C4337" s="2"/>
      <c r="D4337" s="75"/>
      <c r="F4337" s="76"/>
      <c r="G4337" s="76"/>
      <c r="I4337" s="76"/>
      <c r="J4337" s="76"/>
      <c r="L4337" s="76"/>
      <c r="M4337" s="76"/>
      <c r="O4337" s="76"/>
      <c r="P4337" s="76"/>
      <c r="R4337" s="76"/>
      <c r="S4337" s="76"/>
      <c r="U4337" s="76"/>
      <c r="V4337" s="76"/>
      <c r="X4337" s="76"/>
      <c r="Y4337" s="76"/>
      <c r="AA4337" s="76"/>
      <c r="AB4337" s="76"/>
      <c r="AD4337" s="76"/>
      <c r="AE4337" s="76"/>
      <c r="AG4337" s="76"/>
      <c r="AH4337" s="76"/>
      <c r="AJ4337" s="76"/>
      <c r="AK4337" s="76"/>
      <c r="AM4337" s="76"/>
      <c r="AN4337" s="76"/>
      <c r="AP4337" s="76"/>
      <c r="AQ4337" s="76"/>
      <c r="AS4337" s="76"/>
      <c r="AT4337" s="76"/>
      <c r="AV4337" s="76"/>
      <c r="AW4337" s="76"/>
      <c r="AY4337" s="76"/>
      <c r="AZ4337" s="76"/>
      <c r="BB4337" s="76"/>
      <c r="BC4337" s="76"/>
      <c r="BE4337" s="76"/>
      <c r="BF4337" s="76"/>
      <c r="BH4337" s="76"/>
      <c r="BI4337" s="76"/>
      <c r="BK4337" s="76"/>
      <c r="BL4337" s="76"/>
      <c r="BN4337" s="76"/>
      <c r="BO4337" s="76"/>
      <c r="BQ4337" s="76"/>
      <c r="BR4337" s="76"/>
      <c r="BT4337" s="76"/>
      <c r="BU4337" s="76"/>
      <c r="BW4337" s="76"/>
      <c r="BX4337" s="76"/>
    </row>
    <row r="4338" spans="1:76" ht="12.75" customHeight="1">
      <c r="A4338" s="2"/>
      <c r="B4338" s="2"/>
      <c r="C4338" s="2"/>
      <c r="D4338" s="75"/>
      <c r="F4338" s="76"/>
      <c r="G4338" s="76"/>
      <c r="I4338" s="76"/>
      <c r="J4338" s="76"/>
      <c r="L4338" s="76"/>
      <c r="M4338" s="76"/>
      <c r="O4338" s="76"/>
      <c r="P4338" s="76"/>
      <c r="R4338" s="76"/>
      <c r="S4338" s="76"/>
      <c r="U4338" s="76"/>
      <c r="V4338" s="76"/>
      <c r="X4338" s="76"/>
      <c r="Y4338" s="76"/>
      <c r="AA4338" s="76"/>
      <c r="AB4338" s="76"/>
      <c r="AD4338" s="76"/>
      <c r="AE4338" s="76"/>
      <c r="AG4338" s="76"/>
      <c r="AH4338" s="76"/>
      <c r="AJ4338" s="76"/>
      <c r="AK4338" s="76"/>
      <c r="AM4338" s="76"/>
      <c r="AN4338" s="76"/>
      <c r="AP4338" s="76"/>
      <c r="AQ4338" s="76"/>
      <c r="AS4338" s="76"/>
      <c r="AT4338" s="76"/>
      <c r="AV4338" s="76"/>
      <c r="AW4338" s="76"/>
      <c r="AY4338" s="76"/>
      <c r="AZ4338" s="76"/>
      <c r="BB4338" s="76"/>
      <c r="BC4338" s="76"/>
      <c r="BE4338" s="76"/>
      <c r="BF4338" s="76"/>
      <c r="BH4338" s="76"/>
      <c r="BI4338" s="76"/>
      <c r="BK4338" s="76"/>
      <c r="BL4338" s="76"/>
      <c r="BN4338" s="76"/>
      <c r="BO4338" s="76"/>
      <c r="BQ4338" s="76"/>
      <c r="BR4338" s="76"/>
      <c r="BT4338" s="76"/>
      <c r="BU4338" s="76"/>
      <c r="BW4338" s="76"/>
      <c r="BX4338" s="76"/>
    </row>
    <row r="4339" spans="1:76" ht="12.75" customHeight="1">
      <c r="A4339" s="2"/>
      <c r="B4339" s="2"/>
      <c r="C4339" s="2"/>
      <c r="D4339" s="75"/>
      <c r="F4339" s="76"/>
      <c r="G4339" s="76"/>
      <c r="I4339" s="76"/>
      <c r="J4339" s="76"/>
      <c r="L4339" s="76"/>
      <c r="M4339" s="76"/>
      <c r="O4339" s="76"/>
      <c r="P4339" s="76"/>
      <c r="R4339" s="76"/>
      <c r="S4339" s="76"/>
      <c r="U4339" s="76"/>
      <c r="V4339" s="76"/>
      <c r="X4339" s="76"/>
      <c r="Y4339" s="76"/>
      <c r="AA4339" s="76"/>
      <c r="AB4339" s="76"/>
      <c r="AD4339" s="76"/>
      <c r="AE4339" s="76"/>
      <c r="AG4339" s="76"/>
      <c r="AH4339" s="76"/>
      <c r="AJ4339" s="76"/>
      <c r="AK4339" s="76"/>
      <c r="AM4339" s="76"/>
      <c r="AN4339" s="76"/>
      <c r="AP4339" s="76"/>
      <c r="AQ4339" s="76"/>
      <c r="AS4339" s="76"/>
      <c r="AT4339" s="76"/>
      <c r="AV4339" s="76"/>
      <c r="AW4339" s="76"/>
      <c r="AY4339" s="76"/>
      <c r="AZ4339" s="76"/>
      <c r="BB4339" s="76"/>
      <c r="BC4339" s="76"/>
      <c r="BE4339" s="76"/>
      <c r="BF4339" s="76"/>
      <c r="BH4339" s="76"/>
      <c r="BI4339" s="76"/>
      <c r="BK4339" s="76"/>
      <c r="BL4339" s="76"/>
      <c r="BN4339" s="76"/>
      <c r="BO4339" s="76"/>
      <c r="BQ4339" s="76"/>
      <c r="BR4339" s="76"/>
      <c r="BT4339" s="76"/>
      <c r="BU4339" s="76"/>
      <c r="BW4339" s="76"/>
      <c r="BX4339" s="76"/>
    </row>
    <row r="4340" spans="1:76" ht="12.75" customHeight="1">
      <c r="A4340" s="2"/>
      <c r="B4340" s="2"/>
      <c r="C4340" s="2"/>
      <c r="D4340" s="75"/>
      <c r="F4340" s="76"/>
      <c r="G4340" s="76"/>
      <c r="I4340" s="76"/>
      <c r="J4340" s="76"/>
      <c r="L4340" s="76"/>
      <c r="M4340" s="76"/>
      <c r="O4340" s="76"/>
      <c r="P4340" s="76"/>
      <c r="R4340" s="76"/>
      <c r="S4340" s="76"/>
      <c r="U4340" s="76"/>
      <c r="V4340" s="76"/>
      <c r="X4340" s="76"/>
      <c r="Y4340" s="76"/>
      <c r="AA4340" s="76"/>
      <c r="AB4340" s="76"/>
      <c r="AD4340" s="76"/>
      <c r="AE4340" s="76"/>
      <c r="AG4340" s="76"/>
      <c r="AH4340" s="76"/>
      <c r="AJ4340" s="76"/>
      <c r="AK4340" s="76"/>
      <c r="AM4340" s="76"/>
      <c r="AN4340" s="76"/>
      <c r="AP4340" s="76"/>
      <c r="AQ4340" s="76"/>
      <c r="AS4340" s="76"/>
      <c r="AT4340" s="76"/>
      <c r="AV4340" s="76"/>
      <c r="AW4340" s="76"/>
      <c r="AY4340" s="76"/>
      <c r="AZ4340" s="76"/>
      <c r="BB4340" s="76"/>
      <c r="BC4340" s="76"/>
      <c r="BE4340" s="76"/>
      <c r="BF4340" s="76"/>
      <c r="BH4340" s="76"/>
      <c r="BI4340" s="76"/>
      <c r="BK4340" s="76"/>
      <c r="BL4340" s="76"/>
      <c r="BN4340" s="76"/>
      <c r="BO4340" s="76"/>
      <c r="BQ4340" s="76"/>
      <c r="BR4340" s="76"/>
      <c r="BT4340" s="76"/>
      <c r="BU4340" s="76"/>
      <c r="BW4340" s="76"/>
      <c r="BX4340" s="76"/>
    </row>
    <row r="4341" spans="1:76" ht="12.75" customHeight="1">
      <c r="A4341" s="2"/>
      <c r="B4341" s="2"/>
      <c r="C4341" s="2"/>
      <c r="D4341" s="75"/>
      <c r="F4341" s="76"/>
      <c r="G4341" s="76"/>
      <c r="I4341" s="76"/>
      <c r="J4341" s="76"/>
      <c r="L4341" s="76"/>
      <c r="M4341" s="76"/>
      <c r="O4341" s="76"/>
      <c r="P4341" s="76"/>
      <c r="R4341" s="76"/>
      <c r="S4341" s="76"/>
      <c r="U4341" s="76"/>
      <c r="V4341" s="76"/>
      <c r="X4341" s="76"/>
      <c r="Y4341" s="76"/>
      <c r="AA4341" s="76"/>
      <c r="AB4341" s="76"/>
      <c r="AD4341" s="76"/>
      <c r="AE4341" s="76"/>
      <c r="AG4341" s="76"/>
      <c r="AH4341" s="76"/>
      <c r="AJ4341" s="76"/>
      <c r="AK4341" s="76"/>
      <c r="AM4341" s="76"/>
      <c r="AN4341" s="76"/>
      <c r="AP4341" s="76"/>
      <c r="AQ4341" s="76"/>
      <c r="AS4341" s="76"/>
      <c r="AT4341" s="76"/>
      <c r="AV4341" s="76"/>
      <c r="AW4341" s="76"/>
      <c r="AY4341" s="76"/>
      <c r="AZ4341" s="76"/>
      <c r="BB4341" s="76"/>
      <c r="BC4341" s="76"/>
      <c r="BE4341" s="76"/>
      <c r="BF4341" s="76"/>
      <c r="BH4341" s="76"/>
      <c r="BI4341" s="76"/>
      <c r="BK4341" s="76"/>
      <c r="BL4341" s="76"/>
      <c r="BN4341" s="76"/>
      <c r="BO4341" s="76"/>
      <c r="BQ4341" s="76"/>
      <c r="BR4341" s="76"/>
      <c r="BT4341" s="76"/>
      <c r="BU4341" s="76"/>
      <c r="BW4341" s="76"/>
      <c r="BX4341" s="76"/>
    </row>
    <row r="4342" spans="1:76" ht="12.75" customHeight="1">
      <c r="A4342" s="2"/>
      <c r="B4342" s="2"/>
      <c r="C4342" s="2"/>
      <c r="D4342" s="75"/>
      <c r="F4342" s="76"/>
      <c r="G4342" s="76"/>
      <c r="I4342" s="76"/>
      <c r="J4342" s="76"/>
      <c r="L4342" s="76"/>
      <c r="M4342" s="76"/>
      <c r="O4342" s="76"/>
      <c r="P4342" s="76"/>
      <c r="R4342" s="76"/>
      <c r="S4342" s="76"/>
      <c r="U4342" s="76"/>
      <c r="V4342" s="76"/>
      <c r="X4342" s="76"/>
      <c r="Y4342" s="76"/>
      <c r="AA4342" s="76"/>
      <c r="AB4342" s="76"/>
      <c r="AD4342" s="76"/>
      <c r="AE4342" s="76"/>
      <c r="AG4342" s="76"/>
      <c r="AH4342" s="76"/>
      <c r="AJ4342" s="76"/>
      <c r="AK4342" s="76"/>
      <c r="AM4342" s="76"/>
      <c r="AN4342" s="76"/>
      <c r="AP4342" s="76"/>
      <c r="AQ4342" s="76"/>
      <c r="AS4342" s="76"/>
      <c r="AT4342" s="76"/>
      <c r="AV4342" s="76"/>
      <c r="AW4342" s="76"/>
      <c r="AY4342" s="76"/>
      <c r="AZ4342" s="76"/>
      <c r="BB4342" s="76"/>
      <c r="BC4342" s="76"/>
      <c r="BE4342" s="76"/>
      <c r="BF4342" s="76"/>
      <c r="BH4342" s="76"/>
      <c r="BI4342" s="76"/>
      <c r="BK4342" s="76"/>
      <c r="BL4342" s="76"/>
      <c r="BN4342" s="76"/>
      <c r="BO4342" s="76"/>
      <c r="BQ4342" s="76"/>
      <c r="BR4342" s="76"/>
      <c r="BT4342" s="76"/>
      <c r="BU4342" s="76"/>
      <c r="BW4342" s="76"/>
      <c r="BX4342" s="76"/>
    </row>
    <row r="4343" spans="1:76" ht="12.75" customHeight="1">
      <c r="A4343" s="2"/>
      <c r="B4343" s="2"/>
      <c r="C4343" s="2"/>
      <c r="D4343" s="75"/>
      <c r="F4343" s="76"/>
      <c r="G4343" s="76"/>
      <c r="I4343" s="76"/>
      <c r="J4343" s="76"/>
      <c r="L4343" s="76"/>
      <c r="M4343" s="76"/>
      <c r="O4343" s="76"/>
      <c r="P4343" s="76"/>
      <c r="R4343" s="76"/>
      <c r="S4343" s="76"/>
      <c r="U4343" s="76"/>
      <c r="V4343" s="76"/>
      <c r="X4343" s="76"/>
      <c r="Y4343" s="76"/>
      <c r="AA4343" s="76"/>
      <c r="AB4343" s="76"/>
      <c r="AD4343" s="76"/>
      <c r="AE4343" s="76"/>
      <c r="AG4343" s="76"/>
      <c r="AH4343" s="76"/>
      <c r="AJ4343" s="76"/>
      <c r="AK4343" s="76"/>
      <c r="AM4343" s="76"/>
      <c r="AN4343" s="76"/>
      <c r="AP4343" s="76"/>
      <c r="AQ4343" s="76"/>
      <c r="AS4343" s="76"/>
      <c r="AT4343" s="76"/>
      <c r="AV4343" s="76"/>
      <c r="AW4343" s="76"/>
      <c r="AY4343" s="76"/>
      <c r="AZ4343" s="76"/>
      <c r="BB4343" s="76"/>
      <c r="BC4343" s="76"/>
      <c r="BE4343" s="76"/>
      <c r="BF4343" s="76"/>
      <c r="BH4343" s="76"/>
      <c r="BI4343" s="76"/>
      <c r="BK4343" s="76"/>
      <c r="BL4343" s="76"/>
      <c r="BN4343" s="76"/>
      <c r="BO4343" s="76"/>
      <c r="BQ4343" s="76"/>
      <c r="BR4343" s="76"/>
      <c r="BT4343" s="76"/>
      <c r="BU4343" s="76"/>
      <c r="BW4343" s="76"/>
      <c r="BX4343" s="76"/>
    </row>
    <row r="4344" spans="1:76" ht="12.75" customHeight="1">
      <c r="A4344" s="2"/>
      <c r="B4344" s="2"/>
      <c r="C4344" s="2"/>
      <c r="D4344" s="75"/>
      <c r="F4344" s="76"/>
      <c r="G4344" s="76"/>
      <c r="I4344" s="76"/>
      <c r="J4344" s="76"/>
      <c r="L4344" s="76"/>
      <c r="M4344" s="76"/>
      <c r="O4344" s="76"/>
      <c r="P4344" s="76"/>
      <c r="R4344" s="76"/>
      <c r="S4344" s="76"/>
      <c r="U4344" s="76"/>
      <c r="V4344" s="76"/>
      <c r="X4344" s="76"/>
      <c r="Y4344" s="76"/>
      <c r="AA4344" s="76"/>
      <c r="AB4344" s="76"/>
      <c r="AD4344" s="76"/>
      <c r="AE4344" s="76"/>
      <c r="AG4344" s="76"/>
      <c r="AH4344" s="76"/>
      <c r="AJ4344" s="76"/>
      <c r="AK4344" s="76"/>
      <c r="AM4344" s="76"/>
      <c r="AN4344" s="76"/>
      <c r="AP4344" s="76"/>
      <c r="AQ4344" s="76"/>
      <c r="AS4344" s="76"/>
      <c r="AT4344" s="76"/>
      <c r="AV4344" s="76"/>
      <c r="AW4344" s="76"/>
      <c r="AY4344" s="76"/>
      <c r="AZ4344" s="76"/>
      <c r="BB4344" s="76"/>
      <c r="BC4344" s="76"/>
      <c r="BE4344" s="76"/>
      <c r="BF4344" s="76"/>
      <c r="BH4344" s="76"/>
      <c r="BI4344" s="76"/>
      <c r="BK4344" s="76"/>
      <c r="BL4344" s="76"/>
      <c r="BN4344" s="76"/>
      <c r="BO4344" s="76"/>
      <c r="BQ4344" s="76"/>
      <c r="BR4344" s="76"/>
      <c r="BT4344" s="76"/>
      <c r="BU4344" s="76"/>
      <c r="BW4344" s="76"/>
      <c r="BX4344" s="76"/>
    </row>
    <row r="4345" spans="1:76" ht="12.75" customHeight="1">
      <c r="A4345" s="2"/>
      <c r="B4345" s="2"/>
      <c r="C4345" s="2"/>
      <c r="D4345" s="75"/>
      <c r="F4345" s="76"/>
      <c r="G4345" s="76"/>
      <c r="I4345" s="76"/>
      <c r="J4345" s="76"/>
      <c r="L4345" s="76"/>
      <c r="M4345" s="76"/>
      <c r="O4345" s="76"/>
      <c r="P4345" s="76"/>
      <c r="R4345" s="76"/>
      <c r="S4345" s="76"/>
      <c r="U4345" s="76"/>
      <c r="V4345" s="76"/>
      <c r="X4345" s="76"/>
      <c r="Y4345" s="76"/>
      <c r="AA4345" s="76"/>
      <c r="AB4345" s="76"/>
      <c r="AD4345" s="76"/>
      <c r="AE4345" s="76"/>
      <c r="AG4345" s="76"/>
      <c r="AH4345" s="76"/>
      <c r="AJ4345" s="76"/>
      <c r="AK4345" s="76"/>
      <c r="AM4345" s="76"/>
      <c r="AN4345" s="76"/>
      <c r="AP4345" s="76"/>
      <c r="AQ4345" s="76"/>
      <c r="AS4345" s="76"/>
      <c r="AT4345" s="76"/>
      <c r="AV4345" s="76"/>
      <c r="AW4345" s="76"/>
      <c r="AY4345" s="76"/>
      <c r="AZ4345" s="76"/>
      <c r="BB4345" s="76"/>
      <c r="BC4345" s="76"/>
      <c r="BE4345" s="76"/>
      <c r="BF4345" s="76"/>
      <c r="BH4345" s="76"/>
      <c r="BI4345" s="76"/>
      <c r="BK4345" s="76"/>
      <c r="BL4345" s="76"/>
      <c r="BN4345" s="76"/>
      <c r="BO4345" s="76"/>
      <c r="BQ4345" s="76"/>
      <c r="BR4345" s="76"/>
      <c r="BT4345" s="76"/>
      <c r="BU4345" s="76"/>
      <c r="BW4345" s="76"/>
      <c r="BX4345" s="76"/>
    </row>
    <row r="4346" spans="1:76" ht="12.75" customHeight="1">
      <c r="A4346" s="2"/>
      <c r="B4346" s="2"/>
      <c r="C4346" s="2"/>
      <c r="D4346" s="75"/>
      <c r="F4346" s="76"/>
      <c r="G4346" s="76"/>
      <c r="I4346" s="76"/>
      <c r="J4346" s="76"/>
      <c r="L4346" s="76"/>
      <c r="M4346" s="76"/>
      <c r="O4346" s="76"/>
      <c r="P4346" s="76"/>
      <c r="R4346" s="76"/>
      <c r="S4346" s="76"/>
      <c r="U4346" s="76"/>
      <c r="V4346" s="76"/>
      <c r="X4346" s="76"/>
      <c r="Y4346" s="76"/>
      <c r="AA4346" s="76"/>
      <c r="AB4346" s="76"/>
      <c r="AD4346" s="76"/>
      <c r="AE4346" s="76"/>
      <c r="AG4346" s="76"/>
      <c r="AH4346" s="76"/>
      <c r="AJ4346" s="76"/>
      <c r="AK4346" s="76"/>
      <c r="AM4346" s="76"/>
      <c r="AN4346" s="76"/>
      <c r="AP4346" s="76"/>
      <c r="AQ4346" s="76"/>
      <c r="AS4346" s="76"/>
      <c r="AT4346" s="76"/>
      <c r="AV4346" s="76"/>
      <c r="AW4346" s="76"/>
      <c r="AY4346" s="76"/>
      <c r="AZ4346" s="76"/>
      <c r="BB4346" s="76"/>
      <c r="BC4346" s="76"/>
      <c r="BE4346" s="76"/>
      <c r="BF4346" s="76"/>
      <c r="BH4346" s="76"/>
      <c r="BI4346" s="76"/>
      <c r="BK4346" s="76"/>
      <c r="BL4346" s="76"/>
      <c r="BN4346" s="76"/>
      <c r="BO4346" s="76"/>
      <c r="BQ4346" s="76"/>
      <c r="BR4346" s="76"/>
      <c r="BT4346" s="76"/>
      <c r="BU4346" s="76"/>
      <c r="BW4346" s="76"/>
      <c r="BX4346" s="76"/>
    </row>
    <row r="4347" spans="1:76" ht="12.75" customHeight="1">
      <c r="A4347" s="2"/>
      <c r="B4347" s="2"/>
      <c r="C4347" s="2"/>
      <c r="D4347" s="75"/>
      <c r="F4347" s="76"/>
      <c r="G4347" s="76"/>
      <c r="I4347" s="76"/>
      <c r="J4347" s="76"/>
      <c r="L4347" s="76"/>
      <c r="M4347" s="76"/>
      <c r="O4347" s="76"/>
      <c r="P4347" s="76"/>
      <c r="R4347" s="76"/>
      <c r="S4347" s="76"/>
      <c r="U4347" s="76"/>
      <c r="V4347" s="76"/>
      <c r="X4347" s="76"/>
      <c r="Y4347" s="76"/>
      <c r="AA4347" s="76"/>
      <c r="AB4347" s="76"/>
      <c r="AD4347" s="76"/>
      <c r="AE4347" s="76"/>
      <c r="AG4347" s="76"/>
      <c r="AH4347" s="76"/>
      <c r="AJ4347" s="76"/>
      <c r="AK4347" s="76"/>
      <c r="AM4347" s="76"/>
      <c r="AN4347" s="76"/>
      <c r="AP4347" s="76"/>
      <c r="AQ4347" s="76"/>
      <c r="AS4347" s="76"/>
      <c r="AT4347" s="76"/>
      <c r="AV4347" s="76"/>
      <c r="AW4347" s="76"/>
      <c r="AY4347" s="76"/>
      <c r="AZ4347" s="76"/>
      <c r="BB4347" s="76"/>
      <c r="BC4347" s="76"/>
      <c r="BE4347" s="76"/>
      <c r="BF4347" s="76"/>
      <c r="BH4347" s="76"/>
      <c r="BI4347" s="76"/>
      <c r="BK4347" s="76"/>
      <c r="BL4347" s="76"/>
      <c r="BN4347" s="76"/>
      <c r="BO4347" s="76"/>
      <c r="BQ4347" s="76"/>
      <c r="BR4347" s="76"/>
      <c r="BT4347" s="76"/>
      <c r="BU4347" s="76"/>
      <c r="BW4347" s="76"/>
      <c r="BX4347" s="76"/>
    </row>
    <row r="4348" spans="1:76" ht="12.75" customHeight="1">
      <c r="A4348" s="2"/>
      <c r="B4348" s="2"/>
      <c r="C4348" s="2"/>
      <c r="D4348" s="75"/>
      <c r="F4348" s="76"/>
      <c r="G4348" s="76"/>
      <c r="I4348" s="76"/>
      <c r="J4348" s="76"/>
      <c r="L4348" s="76"/>
      <c r="M4348" s="76"/>
      <c r="O4348" s="76"/>
      <c r="P4348" s="76"/>
      <c r="R4348" s="76"/>
      <c r="S4348" s="76"/>
      <c r="U4348" s="76"/>
      <c r="V4348" s="76"/>
      <c r="X4348" s="76"/>
      <c r="Y4348" s="76"/>
      <c r="AA4348" s="76"/>
      <c r="AB4348" s="76"/>
      <c r="AD4348" s="76"/>
      <c r="AE4348" s="76"/>
      <c r="AG4348" s="76"/>
      <c r="AH4348" s="76"/>
      <c r="AJ4348" s="76"/>
      <c r="AK4348" s="76"/>
      <c r="AM4348" s="76"/>
      <c r="AN4348" s="76"/>
      <c r="AP4348" s="76"/>
      <c r="AQ4348" s="76"/>
      <c r="AS4348" s="76"/>
      <c r="AT4348" s="76"/>
      <c r="AV4348" s="76"/>
      <c r="AW4348" s="76"/>
      <c r="AY4348" s="76"/>
      <c r="AZ4348" s="76"/>
      <c r="BB4348" s="76"/>
      <c r="BC4348" s="76"/>
      <c r="BE4348" s="76"/>
      <c r="BF4348" s="76"/>
      <c r="BH4348" s="76"/>
      <c r="BI4348" s="76"/>
      <c r="BK4348" s="76"/>
      <c r="BL4348" s="76"/>
      <c r="BN4348" s="76"/>
      <c r="BO4348" s="76"/>
      <c r="BQ4348" s="76"/>
      <c r="BR4348" s="76"/>
      <c r="BT4348" s="76"/>
      <c r="BU4348" s="76"/>
      <c r="BW4348" s="76"/>
      <c r="BX4348" s="76"/>
    </row>
    <row r="4349" spans="1:76" ht="12.75" customHeight="1">
      <c r="A4349" s="2"/>
      <c r="B4349" s="2"/>
      <c r="C4349" s="2"/>
      <c r="D4349" s="75"/>
      <c r="F4349" s="76"/>
      <c r="G4349" s="76"/>
      <c r="I4349" s="76"/>
      <c r="J4349" s="76"/>
      <c r="L4349" s="76"/>
      <c r="M4349" s="76"/>
      <c r="O4349" s="76"/>
      <c r="P4349" s="76"/>
      <c r="R4349" s="76"/>
      <c r="S4349" s="76"/>
      <c r="U4349" s="76"/>
      <c r="V4349" s="76"/>
      <c r="X4349" s="76"/>
      <c r="Y4349" s="76"/>
      <c r="AA4349" s="76"/>
      <c r="AB4349" s="76"/>
      <c r="AD4349" s="76"/>
      <c r="AE4349" s="76"/>
      <c r="AG4349" s="76"/>
      <c r="AH4349" s="76"/>
      <c r="AJ4349" s="76"/>
      <c r="AK4349" s="76"/>
      <c r="AM4349" s="76"/>
      <c r="AN4349" s="76"/>
      <c r="AP4349" s="76"/>
      <c r="AQ4349" s="76"/>
      <c r="AS4349" s="76"/>
      <c r="AT4349" s="76"/>
      <c r="AV4349" s="76"/>
      <c r="AW4349" s="76"/>
      <c r="AY4349" s="76"/>
      <c r="AZ4349" s="76"/>
      <c r="BB4349" s="76"/>
      <c r="BC4349" s="76"/>
      <c r="BE4349" s="76"/>
      <c r="BF4349" s="76"/>
      <c r="BH4349" s="76"/>
      <c r="BI4349" s="76"/>
      <c r="BK4349" s="76"/>
      <c r="BL4349" s="76"/>
      <c r="BN4349" s="76"/>
      <c r="BO4349" s="76"/>
      <c r="BQ4349" s="76"/>
      <c r="BR4349" s="76"/>
      <c r="BT4349" s="76"/>
      <c r="BU4349" s="76"/>
      <c r="BW4349" s="76"/>
      <c r="BX4349" s="76"/>
    </row>
    <row r="4350" spans="1:76" ht="12.75" customHeight="1">
      <c r="A4350" s="2"/>
      <c r="B4350" s="2"/>
      <c r="C4350" s="2"/>
      <c r="D4350" s="75"/>
      <c r="F4350" s="76"/>
      <c r="G4350" s="76"/>
      <c r="I4350" s="76"/>
      <c r="J4350" s="76"/>
      <c r="L4350" s="76"/>
      <c r="M4350" s="76"/>
      <c r="O4350" s="76"/>
      <c r="P4350" s="76"/>
      <c r="R4350" s="76"/>
      <c r="S4350" s="76"/>
      <c r="U4350" s="76"/>
      <c r="V4350" s="76"/>
      <c r="X4350" s="76"/>
      <c r="Y4350" s="76"/>
      <c r="AA4350" s="76"/>
      <c r="AB4350" s="76"/>
      <c r="AD4350" s="76"/>
      <c r="AE4350" s="76"/>
      <c r="AG4350" s="76"/>
      <c r="AH4350" s="76"/>
      <c r="AJ4350" s="76"/>
      <c r="AK4350" s="76"/>
      <c r="AM4350" s="76"/>
      <c r="AN4350" s="76"/>
      <c r="AP4350" s="76"/>
      <c r="AQ4350" s="76"/>
      <c r="AS4350" s="76"/>
      <c r="AT4350" s="76"/>
      <c r="AV4350" s="76"/>
      <c r="AW4350" s="76"/>
      <c r="AY4350" s="76"/>
      <c r="AZ4350" s="76"/>
      <c r="BB4350" s="76"/>
      <c r="BC4350" s="76"/>
      <c r="BE4350" s="76"/>
      <c r="BF4350" s="76"/>
      <c r="BH4350" s="76"/>
      <c r="BI4350" s="76"/>
      <c r="BK4350" s="76"/>
      <c r="BL4350" s="76"/>
      <c r="BN4350" s="76"/>
      <c r="BO4350" s="76"/>
      <c r="BQ4350" s="76"/>
      <c r="BR4350" s="76"/>
      <c r="BT4350" s="76"/>
      <c r="BU4350" s="76"/>
      <c r="BW4350" s="76"/>
      <c r="BX4350" s="76"/>
    </row>
    <row r="4351" spans="1:76" ht="12.75" customHeight="1">
      <c r="A4351" s="2"/>
      <c r="B4351" s="2"/>
      <c r="C4351" s="2"/>
      <c r="D4351" s="75"/>
      <c r="F4351" s="76"/>
      <c r="G4351" s="76"/>
      <c r="I4351" s="76"/>
      <c r="J4351" s="76"/>
      <c r="L4351" s="76"/>
      <c r="M4351" s="76"/>
      <c r="O4351" s="76"/>
      <c r="P4351" s="76"/>
      <c r="R4351" s="76"/>
      <c r="S4351" s="76"/>
      <c r="U4351" s="76"/>
      <c r="V4351" s="76"/>
      <c r="X4351" s="76"/>
      <c r="Y4351" s="76"/>
      <c r="AA4351" s="76"/>
      <c r="AB4351" s="76"/>
      <c r="AD4351" s="76"/>
      <c r="AE4351" s="76"/>
      <c r="AG4351" s="76"/>
      <c r="AH4351" s="76"/>
      <c r="AJ4351" s="76"/>
      <c r="AK4351" s="76"/>
      <c r="AM4351" s="76"/>
      <c r="AN4351" s="76"/>
      <c r="AP4351" s="76"/>
      <c r="AQ4351" s="76"/>
      <c r="AS4351" s="76"/>
      <c r="AT4351" s="76"/>
      <c r="AV4351" s="76"/>
      <c r="AW4351" s="76"/>
      <c r="AY4351" s="76"/>
      <c r="AZ4351" s="76"/>
      <c r="BB4351" s="76"/>
      <c r="BC4351" s="76"/>
      <c r="BE4351" s="76"/>
      <c r="BF4351" s="76"/>
      <c r="BH4351" s="76"/>
      <c r="BI4351" s="76"/>
      <c r="BK4351" s="76"/>
      <c r="BL4351" s="76"/>
      <c r="BN4351" s="76"/>
      <c r="BO4351" s="76"/>
      <c r="BQ4351" s="76"/>
      <c r="BR4351" s="76"/>
      <c r="BT4351" s="76"/>
      <c r="BU4351" s="76"/>
      <c r="BW4351" s="76"/>
      <c r="BX4351" s="76"/>
    </row>
    <row r="4352" spans="1:76" ht="12.75" customHeight="1">
      <c r="A4352" s="2"/>
      <c r="B4352" s="2"/>
      <c r="C4352" s="2"/>
      <c r="D4352" s="75"/>
      <c r="F4352" s="76"/>
      <c r="G4352" s="76"/>
      <c r="I4352" s="76"/>
      <c r="J4352" s="76"/>
      <c r="L4352" s="76"/>
      <c r="M4352" s="76"/>
      <c r="O4352" s="76"/>
      <c r="P4352" s="76"/>
      <c r="R4352" s="76"/>
      <c r="S4352" s="76"/>
      <c r="U4352" s="76"/>
      <c r="V4352" s="76"/>
      <c r="X4352" s="76"/>
      <c r="Y4352" s="76"/>
      <c r="AA4352" s="76"/>
      <c r="AB4352" s="76"/>
      <c r="AD4352" s="76"/>
      <c r="AE4352" s="76"/>
      <c r="AG4352" s="76"/>
      <c r="AH4352" s="76"/>
      <c r="AJ4352" s="76"/>
      <c r="AK4352" s="76"/>
      <c r="AM4352" s="76"/>
      <c r="AN4352" s="76"/>
      <c r="AP4352" s="76"/>
      <c r="AQ4352" s="76"/>
      <c r="AS4352" s="76"/>
      <c r="AT4352" s="76"/>
      <c r="AV4352" s="76"/>
      <c r="AW4352" s="76"/>
      <c r="AY4352" s="76"/>
      <c r="AZ4352" s="76"/>
      <c r="BB4352" s="76"/>
      <c r="BC4352" s="76"/>
      <c r="BE4352" s="76"/>
      <c r="BF4352" s="76"/>
      <c r="BH4352" s="76"/>
      <c r="BI4352" s="76"/>
      <c r="BK4352" s="76"/>
      <c r="BL4352" s="76"/>
      <c r="BN4352" s="76"/>
      <c r="BO4352" s="76"/>
      <c r="BQ4352" s="76"/>
      <c r="BR4352" s="76"/>
      <c r="BT4352" s="76"/>
      <c r="BU4352" s="76"/>
      <c r="BW4352" s="76"/>
      <c r="BX4352" s="76"/>
    </row>
    <row r="4353" spans="1:76" ht="12.75" customHeight="1">
      <c r="A4353" s="2"/>
      <c r="B4353" s="2"/>
      <c r="C4353" s="2"/>
      <c r="D4353" s="75"/>
      <c r="F4353" s="76"/>
      <c r="G4353" s="76"/>
      <c r="I4353" s="76"/>
      <c r="J4353" s="76"/>
      <c r="L4353" s="76"/>
      <c r="M4353" s="76"/>
      <c r="O4353" s="76"/>
      <c r="P4353" s="76"/>
      <c r="R4353" s="76"/>
      <c r="S4353" s="76"/>
      <c r="U4353" s="76"/>
      <c r="V4353" s="76"/>
      <c r="X4353" s="76"/>
      <c r="Y4353" s="76"/>
      <c r="AA4353" s="76"/>
      <c r="AB4353" s="76"/>
      <c r="AD4353" s="76"/>
      <c r="AE4353" s="76"/>
      <c r="AG4353" s="76"/>
      <c r="AH4353" s="76"/>
      <c r="AJ4353" s="76"/>
      <c r="AK4353" s="76"/>
      <c r="AM4353" s="76"/>
      <c r="AN4353" s="76"/>
      <c r="AP4353" s="76"/>
      <c r="AQ4353" s="76"/>
      <c r="AS4353" s="76"/>
      <c r="AT4353" s="76"/>
      <c r="AV4353" s="76"/>
      <c r="AW4353" s="76"/>
      <c r="AY4353" s="76"/>
      <c r="AZ4353" s="76"/>
      <c r="BB4353" s="76"/>
      <c r="BC4353" s="76"/>
      <c r="BE4353" s="76"/>
      <c r="BF4353" s="76"/>
      <c r="BH4353" s="76"/>
      <c r="BI4353" s="76"/>
      <c r="BK4353" s="76"/>
      <c r="BL4353" s="76"/>
      <c r="BN4353" s="76"/>
      <c r="BO4353" s="76"/>
      <c r="BQ4353" s="76"/>
      <c r="BR4353" s="76"/>
      <c r="BT4353" s="76"/>
      <c r="BU4353" s="76"/>
      <c r="BW4353" s="76"/>
      <c r="BX4353" s="76"/>
    </row>
    <row r="4354" spans="1:76" ht="12.75" customHeight="1">
      <c r="A4354" s="2"/>
      <c r="B4354" s="2"/>
      <c r="C4354" s="2"/>
      <c r="D4354" s="75"/>
      <c r="F4354" s="76"/>
      <c r="G4354" s="76"/>
      <c r="I4354" s="76"/>
      <c r="J4354" s="76"/>
      <c r="L4354" s="76"/>
      <c r="M4354" s="76"/>
      <c r="O4354" s="76"/>
      <c r="P4354" s="76"/>
      <c r="R4354" s="76"/>
      <c r="S4354" s="76"/>
      <c r="U4354" s="76"/>
      <c r="V4354" s="76"/>
      <c r="X4354" s="76"/>
      <c r="Y4354" s="76"/>
      <c r="AA4354" s="76"/>
      <c r="AB4354" s="76"/>
      <c r="AD4354" s="76"/>
      <c r="AE4354" s="76"/>
      <c r="AG4354" s="76"/>
      <c r="AH4354" s="76"/>
      <c r="AJ4354" s="76"/>
      <c r="AK4354" s="76"/>
      <c r="AM4354" s="76"/>
      <c r="AN4354" s="76"/>
      <c r="AP4354" s="76"/>
      <c r="AQ4354" s="76"/>
      <c r="AS4354" s="76"/>
      <c r="AT4354" s="76"/>
      <c r="AV4354" s="76"/>
      <c r="AW4354" s="76"/>
      <c r="AY4354" s="76"/>
      <c r="AZ4354" s="76"/>
      <c r="BB4354" s="76"/>
      <c r="BC4354" s="76"/>
      <c r="BE4354" s="76"/>
      <c r="BF4354" s="76"/>
      <c r="BH4354" s="76"/>
      <c r="BI4354" s="76"/>
      <c r="BK4354" s="76"/>
      <c r="BL4354" s="76"/>
      <c r="BN4354" s="76"/>
      <c r="BO4354" s="76"/>
      <c r="BQ4354" s="76"/>
      <c r="BR4354" s="76"/>
      <c r="BT4354" s="76"/>
      <c r="BU4354" s="76"/>
      <c r="BW4354" s="76"/>
      <c r="BX4354" s="76"/>
    </row>
    <row r="4355" spans="1:76" ht="12.75" customHeight="1">
      <c r="A4355" s="2"/>
      <c r="B4355" s="2"/>
      <c r="C4355" s="2"/>
      <c r="D4355" s="75"/>
      <c r="F4355" s="76"/>
      <c r="G4355" s="76"/>
      <c r="I4355" s="76"/>
      <c r="J4355" s="76"/>
      <c r="L4355" s="76"/>
      <c r="M4355" s="76"/>
      <c r="O4355" s="76"/>
      <c r="P4355" s="76"/>
      <c r="R4355" s="76"/>
      <c r="S4355" s="76"/>
      <c r="U4355" s="76"/>
      <c r="V4355" s="76"/>
      <c r="X4355" s="76"/>
      <c r="Y4355" s="76"/>
      <c r="AA4355" s="76"/>
      <c r="AB4355" s="76"/>
      <c r="AD4355" s="76"/>
      <c r="AE4355" s="76"/>
      <c r="AG4355" s="76"/>
      <c r="AH4355" s="76"/>
      <c r="AJ4355" s="76"/>
      <c r="AK4355" s="76"/>
      <c r="AM4355" s="76"/>
      <c r="AN4355" s="76"/>
      <c r="AP4355" s="76"/>
      <c r="AQ4355" s="76"/>
      <c r="AS4355" s="76"/>
      <c r="AT4355" s="76"/>
      <c r="AV4355" s="76"/>
      <c r="AW4355" s="76"/>
      <c r="AY4355" s="76"/>
      <c r="AZ4355" s="76"/>
      <c r="BB4355" s="76"/>
      <c r="BC4355" s="76"/>
      <c r="BE4355" s="76"/>
      <c r="BF4355" s="76"/>
      <c r="BH4355" s="76"/>
      <c r="BI4355" s="76"/>
      <c r="BK4355" s="76"/>
      <c r="BL4355" s="76"/>
      <c r="BN4355" s="76"/>
      <c r="BO4355" s="76"/>
      <c r="BQ4355" s="76"/>
      <c r="BR4355" s="76"/>
      <c r="BT4355" s="76"/>
      <c r="BU4355" s="76"/>
      <c r="BW4355" s="76"/>
      <c r="BX4355" s="76"/>
    </row>
    <row r="4356" spans="1:76" ht="12.75" customHeight="1">
      <c r="A4356" s="2"/>
      <c r="B4356" s="2"/>
      <c r="C4356" s="2"/>
      <c r="D4356" s="75"/>
      <c r="F4356" s="76"/>
      <c r="G4356" s="76"/>
      <c r="I4356" s="76"/>
      <c r="J4356" s="76"/>
      <c r="L4356" s="76"/>
      <c r="M4356" s="76"/>
      <c r="O4356" s="76"/>
      <c r="P4356" s="76"/>
      <c r="R4356" s="76"/>
      <c r="S4356" s="76"/>
      <c r="U4356" s="76"/>
      <c r="V4356" s="76"/>
      <c r="X4356" s="76"/>
      <c r="Y4356" s="76"/>
      <c r="AA4356" s="76"/>
      <c r="AB4356" s="76"/>
      <c r="AD4356" s="76"/>
      <c r="AE4356" s="76"/>
      <c r="AG4356" s="76"/>
      <c r="AH4356" s="76"/>
      <c r="AJ4356" s="76"/>
      <c r="AK4356" s="76"/>
      <c r="AM4356" s="76"/>
      <c r="AN4356" s="76"/>
      <c r="AP4356" s="76"/>
      <c r="AQ4356" s="76"/>
      <c r="AS4356" s="76"/>
      <c r="AT4356" s="76"/>
      <c r="AV4356" s="76"/>
      <c r="AW4356" s="76"/>
      <c r="AY4356" s="76"/>
      <c r="AZ4356" s="76"/>
      <c r="BB4356" s="76"/>
      <c r="BC4356" s="76"/>
      <c r="BE4356" s="76"/>
      <c r="BF4356" s="76"/>
      <c r="BH4356" s="76"/>
      <c r="BI4356" s="76"/>
      <c r="BK4356" s="76"/>
      <c r="BL4356" s="76"/>
      <c r="BN4356" s="76"/>
      <c r="BO4356" s="76"/>
      <c r="BQ4356" s="76"/>
      <c r="BR4356" s="76"/>
      <c r="BT4356" s="76"/>
      <c r="BU4356" s="76"/>
      <c r="BW4356" s="76"/>
      <c r="BX4356" s="76"/>
    </row>
    <row r="4357" spans="1:76" ht="12.75" customHeight="1">
      <c r="A4357" s="2"/>
      <c r="B4357" s="2"/>
      <c r="C4357" s="2"/>
      <c r="D4357" s="75"/>
      <c r="F4357" s="76"/>
      <c r="G4357" s="76"/>
      <c r="I4357" s="76"/>
      <c r="J4357" s="76"/>
      <c r="L4357" s="76"/>
      <c r="M4357" s="76"/>
      <c r="O4357" s="76"/>
      <c r="P4357" s="76"/>
      <c r="R4357" s="76"/>
      <c r="S4357" s="76"/>
      <c r="U4357" s="76"/>
      <c r="V4357" s="76"/>
      <c r="X4357" s="76"/>
      <c r="Y4357" s="76"/>
      <c r="AA4357" s="76"/>
      <c r="AB4357" s="76"/>
      <c r="AD4357" s="76"/>
      <c r="AE4357" s="76"/>
      <c r="AG4357" s="76"/>
      <c r="AH4357" s="76"/>
      <c r="AJ4357" s="76"/>
      <c r="AK4357" s="76"/>
      <c r="AM4357" s="76"/>
      <c r="AN4357" s="76"/>
      <c r="AP4357" s="76"/>
      <c r="AQ4357" s="76"/>
      <c r="AS4357" s="76"/>
      <c r="AT4357" s="76"/>
      <c r="AV4357" s="76"/>
      <c r="AW4357" s="76"/>
      <c r="AY4357" s="76"/>
      <c r="AZ4357" s="76"/>
      <c r="BB4357" s="76"/>
      <c r="BC4357" s="76"/>
      <c r="BE4357" s="76"/>
      <c r="BF4357" s="76"/>
      <c r="BH4357" s="76"/>
      <c r="BI4357" s="76"/>
      <c r="BK4357" s="76"/>
      <c r="BL4357" s="76"/>
      <c r="BN4357" s="76"/>
      <c r="BO4357" s="76"/>
      <c r="BQ4357" s="76"/>
      <c r="BR4357" s="76"/>
      <c r="BT4357" s="76"/>
      <c r="BU4357" s="76"/>
      <c r="BW4357" s="76"/>
      <c r="BX4357" s="76"/>
    </row>
    <row r="4358" spans="1:76" ht="12.75" customHeight="1">
      <c r="A4358" s="2"/>
      <c r="B4358" s="2"/>
      <c r="C4358" s="2"/>
      <c r="D4358" s="75"/>
      <c r="F4358" s="76"/>
      <c r="G4358" s="76"/>
      <c r="I4358" s="76"/>
      <c r="J4358" s="76"/>
      <c r="L4358" s="76"/>
      <c r="M4358" s="76"/>
      <c r="O4358" s="76"/>
      <c r="P4358" s="76"/>
      <c r="R4358" s="76"/>
      <c r="S4358" s="76"/>
      <c r="U4358" s="76"/>
      <c r="V4358" s="76"/>
      <c r="X4358" s="76"/>
      <c r="Y4358" s="76"/>
      <c r="AA4358" s="76"/>
      <c r="AB4358" s="76"/>
      <c r="AD4358" s="76"/>
      <c r="AE4358" s="76"/>
      <c r="AG4358" s="76"/>
      <c r="AH4358" s="76"/>
      <c r="AJ4358" s="76"/>
      <c r="AK4358" s="76"/>
      <c r="AM4358" s="76"/>
      <c r="AN4358" s="76"/>
      <c r="AP4358" s="76"/>
      <c r="AQ4358" s="76"/>
      <c r="AS4358" s="76"/>
      <c r="AT4358" s="76"/>
      <c r="AV4358" s="76"/>
      <c r="AW4358" s="76"/>
      <c r="AY4358" s="76"/>
      <c r="AZ4358" s="76"/>
      <c r="BB4358" s="76"/>
      <c r="BC4358" s="76"/>
      <c r="BE4358" s="76"/>
      <c r="BF4358" s="76"/>
      <c r="BH4358" s="76"/>
      <c r="BI4358" s="76"/>
      <c r="BK4358" s="76"/>
      <c r="BL4358" s="76"/>
      <c r="BN4358" s="76"/>
      <c r="BO4358" s="76"/>
      <c r="BQ4358" s="76"/>
      <c r="BR4358" s="76"/>
      <c r="BT4358" s="76"/>
      <c r="BU4358" s="76"/>
      <c r="BW4358" s="76"/>
      <c r="BX4358" s="76"/>
    </row>
    <row r="4359" spans="1:76" ht="12.75" customHeight="1">
      <c r="A4359" s="2"/>
      <c r="B4359" s="2"/>
      <c r="C4359" s="2"/>
      <c r="D4359" s="75"/>
      <c r="F4359" s="76"/>
      <c r="G4359" s="76"/>
      <c r="I4359" s="76"/>
      <c r="J4359" s="76"/>
      <c r="L4359" s="76"/>
      <c r="M4359" s="76"/>
      <c r="O4359" s="76"/>
      <c r="P4359" s="76"/>
      <c r="R4359" s="76"/>
      <c r="S4359" s="76"/>
      <c r="U4359" s="76"/>
      <c r="V4359" s="76"/>
      <c r="X4359" s="76"/>
      <c r="Y4359" s="76"/>
      <c r="AA4359" s="76"/>
      <c r="AB4359" s="76"/>
      <c r="AD4359" s="76"/>
      <c r="AE4359" s="76"/>
      <c r="AG4359" s="76"/>
      <c r="AH4359" s="76"/>
      <c r="AJ4359" s="76"/>
      <c r="AK4359" s="76"/>
      <c r="AM4359" s="76"/>
      <c r="AN4359" s="76"/>
      <c r="AP4359" s="76"/>
      <c r="AQ4359" s="76"/>
      <c r="AS4359" s="76"/>
      <c r="AT4359" s="76"/>
      <c r="AV4359" s="76"/>
      <c r="AW4359" s="76"/>
      <c r="AY4359" s="76"/>
      <c r="AZ4359" s="76"/>
      <c r="BB4359" s="76"/>
      <c r="BC4359" s="76"/>
      <c r="BE4359" s="76"/>
      <c r="BF4359" s="76"/>
      <c r="BH4359" s="76"/>
      <c r="BI4359" s="76"/>
      <c r="BK4359" s="76"/>
      <c r="BL4359" s="76"/>
      <c r="BN4359" s="76"/>
      <c r="BO4359" s="76"/>
      <c r="BQ4359" s="76"/>
      <c r="BR4359" s="76"/>
      <c r="BT4359" s="76"/>
      <c r="BU4359" s="76"/>
      <c r="BW4359" s="76"/>
      <c r="BX4359" s="76"/>
    </row>
    <row r="4360" spans="1:76" ht="12.75" customHeight="1">
      <c r="A4360" s="2"/>
      <c r="B4360" s="2"/>
      <c r="C4360" s="2"/>
      <c r="D4360" s="75"/>
      <c r="F4360" s="76"/>
      <c r="G4360" s="76"/>
      <c r="I4360" s="76"/>
      <c r="J4360" s="76"/>
      <c r="L4360" s="76"/>
      <c r="M4360" s="76"/>
      <c r="O4360" s="76"/>
      <c r="P4360" s="76"/>
      <c r="R4360" s="76"/>
      <c r="S4360" s="76"/>
      <c r="U4360" s="76"/>
      <c r="V4360" s="76"/>
      <c r="X4360" s="76"/>
      <c r="Y4360" s="76"/>
      <c r="AA4360" s="76"/>
      <c r="AB4360" s="76"/>
      <c r="AD4360" s="76"/>
      <c r="AE4360" s="76"/>
      <c r="AG4360" s="76"/>
      <c r="AH4360" s="76"/>
      <c r="AJ4360" s="76"/>
      <c r="AK4360" s="76"/>
      <c r="AM4360" s="76"/>
      <c r="AN4360" s="76"/>
      <c r="AP4360" s="76"/>
      <c r="AQ4360" s="76"/>
      <c r="AS4360" s="76"/>
      <c r="AT4360" s="76"/>
      <c r="AV4360" s="76"/>
      <c r="AW4360" s="76"/>
      <c r="AY4360" s="76"/>
      <c r="AZ4360" s="76"/>
      <c r="BB4360" s="76"/>
      <c r="BC4360" s="76"/>
      <c r="BE4360" s="76"/>
      <c r="BF4360" s="76"/>
      <c r="BH4360" s="76"/>
      <c r="BI4360" s="76"/>
      <c r="BK4360" s="76"/>
      <c r="BL4360" s="76"/>
      <c r="BN4360" s="76"/>
      <c r="BO4360" s="76"/>
      <c r="BQ4360" s="76"/>
      <c r="BR4360" s="76"/>
      <c r="BT4360" s="76"/>
      <c r="BU4360" s="76"/>
      <c r="BW4360" s="76"/>
      <c r="BX4360" s="76"/>
    </row>
    <row r="4361" spans="1:76" ht="12.75" customHeight="1">
      <c r="A4361" s="2"/>
      <c r="B4361" s="2"/>
      <c r="C4361" s="2"/>
      <c r="D4361" s="75"/>
      <c r="F4361" s="76"/>
      <c r="G4361" s="76"/>
      <c r="I4361" s="76"/>
      <c r="J4361" s="76"/>
      <c r="L4361" s="76"/>
      <c r="M4361" s="76"/>
      <c r="O4361" s="76"/>
      <c r="P4361" s="76"/>
      <c r="R4361" s="76"/>
      <c r="S4361" s="76"/>
      <c r="U4361" s="76"/>
      <c r="V4361" s="76"/>
      <c r="X4361" s="76"/>
      <c r="Y4361" s="76"/>
      <c r="AA4361" s="76"/>
      <c r="AB4361" s="76"/>
      <c r="AD4361" s="76"/>
      <c r="AE4361" s="76"/>
      <c r="AG4361" s="76"/>
      <c r="AH4361" s="76"/>
      <c r="AJ4361" s="76"/>
      <c r="AK4361" s="76"/>
      <c r="AM4361" s="76"/>
      <c r="AN4361" s="76"/>
      <c r="AP4361" s="76"/>
      <c r="AQ4361" s="76"/>
      <c r="AS4361" s="76"/>
      <c r="AT4361" s="76"/>
      <c r="AV4361" s="76"/>
      <c r="AW4361" s="76"/>
      <c r="AY4361" s="76"/>
      <c r="AZ4361" s="76"/>
      <c r="BB4361" s="76"/>
      <c r="BC4361" s="76"/>
      <c r="BE4361" s="76"/>
      <c r="BF4361" s="76"/>
      <c r="BH4361" s="76"/>
      <c r="BI4361" s="76"/>
      <c r="BK4361" s="76"/>
      <c r="BL4361" s="76"/>
      <c r="BN4361" s="76"/>
      <c r="BO4361" s="76"/>
      <c r="BQ4361" s="76"/>
      <c r="BR4361" s="76"/>
      <c r="BT4361" s="76"/>
      <c r="BU4361" s="76"/>
      <c r="BW4361" s="76"/>
      <c r="BX4361" s="76"/>
    </row>
    <row r="4362" spans="1:76" ht="12.75" customHeight="1">
      <c r="A4362" s="2"/>
      <c r="B4362" s="2"/>
      <c r="C4362" s="2"/>
      <c r="D4362" s="75"/>
      <c r="F4362" s="76"/>
      <c r="G4362" s="76"/>
      <c r="I4362" s="76"/>
      <c r="J4362" s="76"/>
      <c r="L4362" s="76"/>
      <c r="M4362" s="76"/>
      <c r="O4362" s="76"/>
      <c r="P4362" s="76"/>
      <c r="R4362" s="76"/>
      <c r="S4362" s="76"/>
      <c r="U4362" s="76"/>
      <c r="V4362" s="76"/>
      <c r="X4362" s="76"/>
      <c r="Y4362" s="76"/>
      <c r="AA4362" s="76"/>
      <c r="AB4362" s="76"/>
      <c r="AD4362" s="76"/>
      <c r="AE4362" s="76"/>
      <c r="AG4362" s="76"/>
      <c r="AH4362" s="76"/>
      <c r="AJ4362" s="76"/>
      <c r="AK4362" s="76"/>
      <c r="AM4362" s="76"/>
      <c r="AN4362" s="76"/>
      <c r="AP4362" s="76"/>
      <c r="AQ4362" s="76"/>
      <c r="AS4362" s="76"/>
      <c r="AT4362" s="76"/>
      <c r="AV4362" s="76"/>
      <c r="AW4362" s="76"/>
      <c r="AY4362" s="76"/>
      <c r="AZ4362" s="76"/>
      <c r="BB4362" s="76"/>
      <c r="BC4362" s="76"/>
      <c r="BE4362" s="76"/>
      <c r="BF4362" s="76"/>
      <c r="BH4362" s="76"/>
      <c r="BI4362" s="76"/>
      <c r="BK4362" s="76"/>
      <c r="BL4362" s="76"/>
      <c r="BN4362" s="76"/>
      <c r="BO4362" s="76"/>
      <c r="BQ4362" s="76"/>
      <c r="BR4362" s="76"/>
      <c r="BT4362" s="76"/>
      <c r="BU4362" s="76"/>
      <c r="BW4362" s="76"/>
      <c r="BX4362" s="76"/>
    </row>
    <row r="4363" spans="1:76" ht="12.75" customHeight="1">
      <c r="A4363" s="2"/>
      <c r="B4363" s="2"/>
      <c r="C4363" s="2"/>
      <c r="D4363" s="75"/>
      <c r="F4363" s="76"/>
      <c r="G4363" s="76"/>
      <c r="I4363" s="76"/>
      <c r="J4363" s="76"/>
      <c r="L4363" s="76"/>
      <c r="M4363" s="76"/>
      <c r="O4363" s="76"/>
      <c r="P4363" s="76"/>
      <c r="R4363" s="76"/>
      <c r="S4363" s="76"/>
      <c r="U4363" s="76"/>
      <c r="V4363" s="76"/>
      <c r="X4363" s="76"/>
      <c r="Y4363" s="76"/>
      <c r="AA4363" s="76"/>
      <c r="AB4363" s="76"/>
      <c r="AD4363" s="76"/>
      <c r="AE4363" s="76"/>
      <c r="AG4363" s="76"/>
      <c r="AH4363" s="76"/>
      <c r="AJ4363" s="76"/>
      <c r="AK4363" s="76"/>
      <c r="AM4363" s="76"/>
      <c r="AN4363" s="76"/>
      <c r="AP4363" s="76"/>
      <c r="AQ4363" s="76"/>
      <c r="AS4363" s="76"/>
      <c r="AT4363" s="76"/>
      <c r="AV4363" s="76"/>
      <c r="AW4363" s="76"/>
      <c r="AY4363" s="76"/>
      <c r="AZ4363" s="76"/>
      <c r="BB4363" s="76"/>
      <c r="BC4363" s="76"/>
      <c r="BE4363" s="76"/>
      <c r="BF4363" s="76"/>
      <c r="BH4363" s="76"/>
      <c r="BI4363" s="76"/>
      <c r="BK4363" s="76"/>
      <c r="BL4363" s="76"/>
      <c r="BN4363" s="76"/>
      <c r="BO4363" s="76"/>
      <c r="BQ4363" s="76"/>
      <c r="BR4363" s="76"/>
      <c r="BT4363" s="76"/>
      <c r="BU4363" s="76"/>
      <c r="BW4363" s="76"/>
      <c r="BX4363" s="76"/>
    </row>
    <row r="4364" spans="1:76" ht="12.75" customHeight="1">
      <c r="A4364" s="2"/>
      <c r="B4364" s="2"/>
      <c r="C4364" s="2"/>
      <c r="D4364" s="75"/>
      <c r="F4364" s="76"/>
      <c r="G4364" s="76"/>
      <c r="I4364" s="76"/>
      <c r="J4364" s="76"/>
      <c r="L4364" s="76"/>
      <c r="M4364" s="76"/>
      <c r="O4364" s="76"/>
      <c r="P4364" s="76"/>
      <c r="R4364" s="76"/>
      <c r="S4364" s="76"/>
      <c r="U4364" s="76"/>
      <c r="V4364" s="76"/>
      <c r="X4364" s="76"/>
      <c r="Y4364" s="76"/>
      <c r="AA4364" s="76"/>
      <c r="AB4364" s="76"/>
      <c r="AD4364" s="76"/>
      <c r="AE4364" s="76"/>
      <c r="AG4364" s="76"/>
      <c r="AH4364" s="76"/>
      <c r="AJ4364" s="76"/>
      <c r="AK4364" s="76"/>
      <c r="AM4364" s="76"/>
      <c r="AN4364" s="76"/>
      <c r="AP4364" s="76"/>
      <c r="AQ4364" s="76"/>
      <c r="AS4364" s="76"/>
      <c r="AT4364" s="76"/>
      <c r="AV4364" s="76"/>
      <c r="AW4364" s="76"/>
      <c r="AY4364" s="76"/>
      <c r="AZ4364" s="76"/>
      <c r="BB4364" s="76"/>
      <c r="BC4364" s="76"/>
      <c r="BE4364" s="76"/>
      <c r="BF4364" s="76"/>
      <c r="BH4364" s="76"/>
      <c r="BI4364" s="76"/>
      <c r="BK4364" s="76"/>
      <c r="BL4364" s="76"/>
      <c r="BN4364" s="76"/>
      <c r="BO4364" s="76"/>
      <c r="BQ4364" s="76"/>
      <c r="BR4364" s="76"/>
      <c r="BT4364" s="76"/>
      <c r="BU4364" s="76"/>
      <c r="BW4364" s="76"/>
      <c r="BX4364" s="76"/>
    </row>
    <row r="4365" spans="1:76" ht="12.75" customHeight="1">
      <c r="A4365" s="2"/>
      <c r="B4365" s="2"/>
      <c r="C4365" s="2"/>
      <c r="D4365" s="75"/>
      <c r="F4365" s="76"/>
      <c r="G4365" s="76"/>
      <c r="I4365" s="76"/>
      <c r="J4365" s="76"/>
      <c r="L4365" s="76"/>
      <c r="M4365" s="76"/>
      <c r="O4365" s="76"/>
      <c r="P4365" s="76"/>
      <c r="R4365" s="76"/>
      <c r="S4365" s="76"/>
      <c r="U4365" s="76"/>
      <c r="V4365" s="76"/>
      <c r="X4365" s="76"/>
      <c r="Y4365" s="76"/>
      <c r="AA4365" s="76"/>
      <c r="AB4365" s="76"/>
      <c r="AD4365" s="76"/>
      <c r="AE4365" s="76"/>
      <c r="AG4365" s="76"/>
      <c r="AH4365" s="76"/>
      <c r="AJ4365" s="76"/>
      <c r="AK4365" s="76"/>
      <c r="AM4365" s="76"/>
      <c r="AN4365" s="76"/>
      <c r="AP4365" s="76"/>
      <c r="AQ4365" s="76"/>
      <c r="AS4365" s="76"/>
      <c r="AT4365" s="76"/>
      <c r="AV4365" s="76"/>
      <c r="AW4365" s="76"/>
      <c r="AY4365" s="76"/>
      <c r="AZ4365" s="76"/>
      <c r="BB4365" s="76"/>
      <c r="BC4365" s="76"/>
      <c r="BE4365" s="76"/>
      <c r="BF4365" s="76"/>
      <c r="BH4365" s="76"/>
      <c r="BI4365" s="76"/>
      <c r="BK4365" s="76"/>
      <c r="BL4365" s="76"/>
      <c r="BN4365" s="76"/>
      <c r="BO4365" s="76"/>
      <c r="BQ4365" s="76"/>
      <c r="BR4365" s="76"/>
      <c r="BT4365" s="76"/>
      <c r="BU4365" s="76"/>
      <c r="BW4365" s="76"/>
      <c r="BX4365" s="76"/>
    </row>
    <row r="4366" spans="1:76" ht="12.75" customHeight="1">
      <c r="A4366" s="2"/>
      <c r="B4366" s="2"/>
      <c r="C4366" s="2"/>
      <c r="D4366" s="75"/>
      <c r="F4366" s="76"/>
      <c r="G4366" s="76"/>
      <c r="I4366" s="76"/>
      <c r="J4366" s="76"/>
      <c r="L4366" s="76"/>
      <c r="M4366" s="76"/>
      <c r="O4366" s="76"/>
      <c r="P4366" s="76"/>
      <c r="R4366" s="76"/>
      <c r="S4366" s="76"/>
      <c r="U4366" s="76"/>
      <c r="V4366" s="76"/>
      <c r="X4366" s="76"/>
      <c r="Y4366" s="76"/>
      <c r="AA4366" s="76"/>
      <c r="AB4366" s="76"/>
      <c r="AD4366" s="76"/>
      <c r="AE4366" s="76"/>
      <c r="AG4366" s="76"/>
      <c r="AH4366" s="76"/>
      <c r="AJ4366" s="76"/>
      <c r="AK4366" s="76"/>
      <c r="AM4366" s="76"/>
      <c r="AN4366" s="76"/>
      <c r="AP4366" s="76"/>
      <c r="AQ4366" s="76"/>
      <c r="AS4366" s="76"/>
      <c r="AT4366" s="76"/>
      <c r="AV4366" s="76"/>
      <c r="AW4366" s="76"/>
      <c r="AY4366" s="76"/>
      <c r="AZ4366" s="76"/>
      <c r="BB4366" s="76"/>
      <c r="BC4366" s="76"/>
      <c r="BE4366" s="76"/>
      <c r="BF4366" s="76"/>
      <c r="BH4366" s="76"/>
      <c r="BI4366" s="76"/>
      <c r="BK4366" s="76"/>
      <c r="BL4366" s="76"/>
      <c r="BN4366" s="76"/>
      <c r="BO4366" s="76"/>
      <c r="BQ4366" s="76"/>
      <c r="BR4366" s="76"/>
      <c r="BT4366" s="76"/>
      <c r="BU4366" s="76"/>
      <c r="BW4366" s="76"/>
      <c r="BX4366" s="76"/>
    </row>
    <row r="4367" spans="1:76" ht="12.75" customHeight="1">
      <c r="A4367" s="2"/>
      <c r="B4367" s="2"/>
      <c r="C4367" s="2"/>
      <c r="D4367" s="75"/>
      <c r="F4367" s="76"/>
      <c r="G4367" s="76"/>
      <c r="I4367" s="76"/>
      <c r="J4367" s="76"/>
      <c r="L4367" s="76"/>
      <c r="M4367" s="76"/>
      <c r="O4367" s="76"/>
      <c r="P4367" s="76"/>
      <c r="R4367" s="76"/>
      <c r="S4367" s="76"/>
      <c r="U4367" s="76"/>
      <c r="V4367" s="76"/>
      <c r="X4367" s="76"/>
      <c r="Y4367" s="76"/>
      <c r="AA4367" s="76"/>
      <c r="AB4367" s="76"/>
      <c r="AD4367" s="76"/>
      <c r="AE4367" s="76"/>
      <c r="AG4367" s="76"/>
      <c r="AH4367" s="76"/>
      <c r="AJ4367" s="76"/>
      <c r="AK4367" s="76"/>
      <c r="AM4367" s="76"/>
      <c r="AN4367" s="76"/>
      <c r="AP4367" s="76"/>
      <c r="AQ4367" s="76"/>
      <c r="AS4367" s="76"/>
      <c r="AT4367" s="76"/>
      <c r="AV4367" s="76"/>
      <c r="AW4367" s="76"/>
      <c r="AY4367" s="76"/>
      <c r="AZ4367" s="76"/>
      <c r="BB4367" s="76"/>
      <c r="BC4367" s="76"/>
      <c r="BE4367" s="76"/>
      <c r="BF4367" s="76"/>
      <c r="BH4367" s="76"/>
      <c r="BI4367" s="76"/>
      <c r="BK4367" s="76"/>
      <c r="BL4367" s="76"/>
      <c r="BN4367" s="76"/>
      <c r="BO4367" s="76"/>
      <c r="BQ4367" s="76"/>
      <c r="BR4367" s="76"/>
      <c r="BT4367" s="76"/>
      <c r="BU4367" s="76"/>
      <c r="BW4367" s="76"/>
      <c r="BX4367" s="76"/>
    </row>
    <row r="4368" spans="1:76" ht="12.75" customHeight="1">
      <c r="A4368" s="2"/>
      <c r="B4368" s="2"/>
      <c r="C4368" s="2"/>
      <c r="D4368" s="75"/>
      <c r="F4368" s="76"/>
      <c r="G4368" s="76"/>
      <c r="I4368" s="76"/>
      <c r="J4368" s="76"/>
      <c r="L4368" s="76"/>
      <c r="M4368" s="76"/>
      <c r="O4368" s="76"/>
      <c r="P4368" s="76"/>
      <c r="R4368" s="76"/>
      <c r="S4368" s="76"/>
      <c r="U4368" s="76"/>
      <c r="V4368" s="76"/>
      <c r="X4368" s="76"/>
      <c r="Y4368" s="76"/>
      <c r="AA4368" s="76"/>
      <c r="AB4368" s="76"/>
      <c r="AD4368" s="76"/>
      <c r="AE4368" s="76"/>
      <c r="AG4368" s="76"/>
      <c r="AH4368" s="76"/>
      <c r="AJ4368" s="76"/>
      <c r="AK4368" s="76"/>
      <c r="AM4368" s="76"/>
      <c r="AN4368" s="76"/>
      <c r="AP4368" s="76"/>
      <c r="AQ4368" s="76"/>
      <c r="AS4368" s="76"/>
      <c r="AT4368" s="76"/>
      <c r="AV4368" s="76"/>
      <c r="AW4368" s="76"/>
      <c r="AY4368" s="76"/>
      <c r="AZ4368" s="76"/>
      <c r="BB4368" s="76"/>
      <c r="BC4368" s="76"/>
      <c r="BE4368" s="76"/>
      <c r="BF4368" s="76"/>
      <c r="BH4368" s="76"/>
      <c r="BI4368" s="76"/>
      <c r="BK4368" s="76"/>
      <c r="BL4368" s="76"/>
      <c r="BN4368" s="76"/>
      <c r="BO4368" s="76"/>
      <c r="BQ4368" s="76"/>
      <c r="BR4368" s="76"/>
      <c r="BT4368" s="76"/>
      <c r="BU4368" s="76"/>
      <c r="BW4368" s="76"/>
      <c r="BX4368" s="76"/>
    </row>
    <row r="4369" spans="1:76" ht="12.75" customHeight="1">
      <c r="A4369" s="2"/>
      <c r="B4369" s="2"/>
      <c r="C4369" s="2"/>
      <c r="D4369" s="75"/>
      <c r="F4369" s="76"/>
      <c r="G4369" s="76"/>
      <c r="I4369" s="76"/>
      <c r="J4369" s="76"/>
      <c r="L4369" s="76"/>
      <c r="M4369" s="76"/>
      <c r="O4369" s="76"/>
      <c r="P4369" s="76"/>
      <c r="R4369" s="76"/>
      <c r="S4369" s="76"/>
      <c r="U4369" s="76"/>
      <c r="V4369" s="76"/>
      <c r="X4369" s="76"/>
      <c r="Y4369" s="76"/>
      <c r="AA4369" s="76"/>
      <c r="AB4369" s="76"/>
      <c r="AD4369" s="76"/>
      <c r="AE4369" s="76"/>
      <c r="AG4369" s="76"/>
      <c r="AH4369" s="76"/>
      <c r="AJ4369" s="76"/>
      <c r="AK4369" s="76"/>
      <c r="AM4369" s="76"/>
      <c r="AN4369" s="76"/>
      <c r="AP4369" s="76"/>
      <c r="AQ4369" s="76"/>
      <c r="AS4369" s="76"/>
      <c r="AT4369" s="76"/>
      <c r="AV4369" s="76"/>
      <c r="AW4369" s="76"/>
      <c r="AY4369" s="76"/>
      <c r="AZ4369" s="76"/>
      <c r="BB4369" s="76"/>
      <c r="BC4369" s="76"/>
      <c r="BE4369" s="76"/>
      <c r="BF4369" s="76"/>
      <c r="BH4369" s="76"/>
      <c r="BI4369" s="76"/>
      <c r="BK4369" s="76"/>
      <c r="BL4369" s="76"/>
      <c r="BN4369" s="76"/>
      <c r="BO4369" s="76"/>
      <c r="BQ4369" s="76"/>
      <c r="BR4369" s="76"/>
      <c r="BT4369" s="76"/>
      <c r="BU4369" s="76"/>
      <c r="BW4369" s="76"/>
      <c r="BX4369" s="76"/>
    </row>
    <row r="4370" spans="1:76" ht="12.75" customHeight="1">
      <c r="A4370" s="2"/>
      <c r="B4370" s="2"/>
      <c r="C4370" s="2"/>
      <c r="D4370" s="75"/>
      <c r="F4370" s="76"/>
      <c r="G4370" s="76"/>
      <c r="I4370" s="76"/>
      <c r="J4370" s="76"/>
      <c r="L4370" s="76"/>
      <c r="M4370" s="76"/>
      <c r="O4370" s="76"/>
      <c r="P4370" s="76"/>
      <c r="R4370" s="76"/>
      <c r="S4370" s="76"/>
      <c r="U4370" s="76"/>
      <c r="V4370" s="76"/>
      <c r="X4370" s="76"/>
      <c r="Y4370" s="76"/>
      <c r="AA4370" s="76"/>
      <c r="AB4370" s="76"/>
      <c r="AD4370" s="76"/>
      <c r="AE4370" s="76"/>
      <c r="AG4370" s="76"/>
      <c r="AH4370" s="76"/>
      <c r="AJ4370" s="76"/>
      <c r="AK4370" s="76"/>
      <c r="AM4370" s="76"/>
      <c r="AN4370" s="76"/>
      <c r="AP4370" s="76"/>
      <c r="AQ4370" s="76"/>
      <c r="AS4370" s="76"/>
      <c r="AT4370" s="76"/>
      <c r="AV4370" s="76"/>
      <c r="AW4370" s="76"/>
      <c r="AY4370" s="76"/>
      <c r="AZ4370" s="76"/>
      <c r="BB4370" s="76"/>
      <c r="BC4370" s="76"/>
      <c r="BE4370" s="76"/>
      <c r="BF4370" s="76"/>
      <c r="BH4370" s="76"/>
      <c r="BI4370" s="76"/>
      <c r="BK4370" s="76"/>
      <c r="BL4370" s="76"/>
      <c r="BN4370" s="76"/>
      <c r="BO4370" s="76"/>
      <c r="BQ4370" s="76"/>
      <c r="BR4370" s="76"/>
      <c r="BT4370" s="76"/>
      <c r="BU4370" s="76"/>
      <c r="BW4370" s="76"/>
      <c r="BX4370" s="76"/>
    </row>
    <row r="4371" spans="1:76" ht="12.75" customHeight="1">
      <c r="A4371" s="2"/>
      <c r="B4371" s="2"/>
      <c r="C4371" s="2"/>
      <c r="D4371" s="75"/>
      <c r="F4371" s="76"/>
      <c r="G4371" s="76"/>
      <c r="I4371" s="76"/>
      <c r="J4371" s="76"/>
      <c r="L4371" s="76"/>
      <c r="M4371" s="76"/>
      <c r="O4371" s="76"/>
      <c r="P4371" s="76"/>
      <c r="R4371" s="76"/>
      <c r="S4371" s="76"/>
      <c r="U4371" s="76"/>
      <c r="V4371" s="76"/>
      <c r="X4371" s="76"/>
      <c r="Y4371" s="76"/>
      <c r="AA4371" s="76"/>
      <c r="AB4371" s="76"/>
      <c r="AD4371" s="76"/>
      <c r="AE4371" s="76"/>
      <c r="AG4371" s="76"/>
      <c r="AH4371" s="76"/>
      <c r="AJ4371" s="76"/>
      <c r="AK4371" s="76"/>
      <c r="AM4371" s="76"/>
      <c r="AN4371" s="76"/>
      <c r="AP4371" s="76"/>
      <c r="AQ4371" s="76"/>
      <c r="AS4371" s="76"/>
      <c r="AT4371" s="76"/>
      <c r="AV4371" s="76"/>
      <c r="AW4371" s="76"/>
      <c r="AY4371" s="76"/>
      <c r="AZ4371" s="76"/>
      <c r="BB4371" s="76"/>
      <c r="BC4371" s="76"/>
      <c r="BE4371" s="76"/>
      <c r="BF4371" s="76"/>
      <c r="BH4371" s="76"/>
      <c r="BI4371" s="76"/>
      <c r="BK4371" s="76"/>
      <c r="BL4371" s="76"/>
      <c r="BN4371" s="76"/>
      <c r="BO4371" s="76"/>
      <c r="BQ4371" s="76"/>
      <c r="BR4371" s="76"/>
      <c r="BT4371" s="76"/>
      <c r="BU4371" s="76"/>
      <c r="BW4371" s="76"/>
      <c r="BX4371" s="76"/>
    </row>
    <row r="4372" spans="1:76" ht="12.75" customHeight="1">
      <c r="A4372" s="2"/>
      <c r="B4372" s="2"/>
      <c r="C4372" s="2"/>
      <c r="D4372" s="75"/>
      <c r="F4372" s="76"/>
      <c r="G4372" s="76"/>
      <c r="I4372" s="76"/>
      <c r="J4372" s="76"/>
      <c r="L4372" s="76"/>
      <c r="M4372" s="76"/>
      <c r="O4372" s="76"/>
      <c r="P4372" s="76"/>
      <c r="R4372" s="76"/>
      <c r="S4372" s="76"/>
      <c r="U4372" s="76"/>
      <c r="V4372" s="76"/>
      <c r="X4372" s="76"/>
      <c r="Y4372" s="76"/>
      <c r="AA4372" s="76"/>
      <c r="AB4372" s="76"/>
      <c r="AD4372" s="76"/>
      <c r="AE4372" s="76"/>
      <c r="AG4372" s="76"/>
      <c r="AH4372" s="76"/>
      <c r="AJ4372" s="76"/>
      <c r="AK4372" s="76"/>
      <c r="AM4372" s="76"/>
      <c r="AN4372" s="76"/>
      <c r="AP4372" s="76"/>
      <c r="AQ4372" s="76"/>
      <c r="AS4372" s="76"/>
      <c r="AT4372" s="76"/>
      <c r="AV4372" s="76"/>
      <c r="AW4372" s="76"/>
      <c r="AY4372" s="76"/>
      <c r="AZ4372" s="76"/>
      <c r="BB4372" s="76"/>
      <c r="BC4372" s="76"/>
      <c r="BE4372" s="76"/>
      <c r="BF4372" s="76"/>
      <c r="BH4372" s="76"/>
      <c r="BI4372" s="76"/>
      <c r="BK4372" s="76"/>
      <c r="BL4372" s="76"/>
      <c r="BN4372" s="76"/>
      <c r="BO4372" s="76"/>
      <c r="BQ4372" s="76"/>
      <c r="BR4372" s="76"/>
      <c r="BT4372" s="76"/>
      <c r="BU4372" s="76"/>
      <c r="BW4372" s="76"/>
      <c r="BX4372" s="76"/>
    </row>
    <row r="4373" spans="1:76" ht="12.75" customHeight="1">
      <c r="A4373" s="2"/>
      <c r="B4373" s="2"/>
      <c r="C4373" s="2"/>
      <c r="D4373" s="75"/>
      <c r="F4373" s="76"/>
      <c r="G4373" s="76"/>
      <c r="I4373" s="76"/>
      <c r="J4373" s="76"/>
      <c r="L4373" s="76"/>
      <c r="M4373" s="76"/>
      <c r="O4373" s="76"/>
      <c r="P4373" s="76"/>
      <c r="R4373" s="76"/>
      <c r="S4373" s="76"/>
      <c r="U4373" s="76"/>
      <c r="V4373" s="76"/>
      <c r="X4373" s="76"/>
      <c r="Y4373" s="76"/>
      <c r="AA4373" s="76"/>
      <c r="AB4373" s="76"/>
      <c r="AD4373" s="76"/>
      <c r="AE4373" s="76"/>
      <c r="AG4373" s="76"/>
      <c r="AH4373" s="76"/>
      <c r="AJ4373" s="76"/>
      <c r="AK4373" s="76"/>
      <c r="AM4373" s="76"/>
      <c r="AN4373" s="76"/>
      <c r="AP4373" s="76"/>
      <c r="AQ4373" s="76"/>
      <c r="AS4373" s="76"/>
      <c r="AT4373" s="76"/>
      <c r="AV4373" s="76"/>
      <c r="AW4373" s="76"/>
      <c r="AY4373" s="76"/>
      <c r="AZ4373" s="76"/>
      <c r="BB4373" s="76"/>
      <c r="BC4373" s="76"/>
      <c r="BE4373" s="76"/>
      <c r="BF4373" s="76"/>
      <c r="BH4373" s="76"/>
      <c r="BI4373" s="76"/>
      <c r="BK4373" s="76"/>
      <c r="BL4373" s="76"/>
      <c r="BN4373" s="76"/>
      <c r="BO4373" s="76"/>
      <c r="BQ4373" s="76"/>
      <c r="BR4373" s="76"/>
      <c r="BT4373" s="76"/>
      <c r="BU4373" s="76"/>
      <c r="BW4373" s="76"/>
      <c r="BX4373" s="76"/>
    </row>
    <row r="4374" spans="1:76" ht="12.75" customHeight="1">
      <c r="A4374" s="2"/>
      <c r="B4374" s="2"/>
      <c r="C4374" s="2"/>
      <c r="D4374" s="75"/>
      <c r="F4374" s="76"/>
      <c r="G4374" s="76"/>
      <c r="I4374" s="76"/>
      <c r="J4374" s="76"/>
      <c r="L4374" s="76"/>
      <c r="M4374" s="76"/>
      <c r="O4374" s="76"/>
      <c r="P4374" s="76"/>
      <c r="R4374" s="76"/>
      <c r="S4374" s="76"/>
      <c r="U4374" s="76"/>
      <c r="V4374" s="76"/>
      <c r="X4374" s="76"/>
      <c r="Y4374" s="76"/>
      <c r="AA4374" s="76"/>
      <c r="AB4374" s="76"/>
      <c r="AD4374" s="76"/>
      <c r="AE4374" s="76"/>
      <c r="AG4374" s="76"/>
      <c r="AH4374" s="76"/>
      <c r="AJ4374" s="76"/>
      <c r="AK4374" s="76"/>
      <c r="AM4374" s="76"/>
      <c r="AN4374" s="76"/>
      <c r="AP4374" s="76"/>
      <c r="AQ4374" s="76"/>
      <c r="AS4374" s="76"/>
      <c r="AT4374" s="76"/>
      <c r="AV4374" s="76"/>
      <c r="AW4374" s="76"/>
      <c r="AY4374" s="76"/>
      <c r="AZ4374" s="76"/>
      <c r="BB4374" s="76"/>
      <c r="BC4374" s="76"/>
      <c r="BE4374" s="76"/>
      <c r="BF4374" s="76"/>
      <c r="BH4374" s="76"/>
      <c r="BI4374" s="76"/>
      <c r="BK4374" s="76"/>
      <c r="BL4374" s="76"/>
      <c r="BN4374" s="76"/>
      <c r="BO4374" s="76"/>
      <c r="BQ4374" s="76"/>
      <c r="BR4374" s="76"/>
      <c r="BT4374" s="76"/>
      <c r="BU4374" s="76"/>
      <c r="BW4374" s="76"/>
      <c r="BX4374" s="76"/>
    </row>
    <row r="4375" spans="1:76" ht="12.75" customHeight="1">
      <c r="A4375" s="2"/>
      <c r="B4375" s="2"/>
      <c r="C4375" s="2"/>
      <c r="D4375" s="75"/>
      <c r="F4375" s="76"/>
      <c r="G4375" s="76"/>
      <c r="I4375" s="76"/>
      <c r="J4375" s="76"/>
      <c r="L4375" s="76"/>
      <c r="M4375" s="76"/>
      <c r="O4375" s="76"/>
      <c r="P4375" s="76"/>
      <c r="R4375" s="76"/>
      <c r="S4375" s="76"/>
      <c r="U4375" s="76"/>
      <c r="V4375" s="76"/>
      <c r="X4375" s="76"/>
      <c r="Y4375" s="76"/>
      <c r="AA4375" s="76"/>
      <c r="AB4375" s="76"/>
      <c r="AD4375" s="76"/>
      <c r="AE4375" s="76"/>
      <c r="AG4375" s="76"/>
      <c r="AH4375" s="76"/>
      <c r="AJ4375" s="76"/>
      <c r="AK4375" s="76"/>
      <c r="AM4375" s="76"/>
      <c r="AN4375" s="76"/>
      <c r="AP4375" s="76"/>
      <c r="AQ4375" s="76"/>
      <c r="AS4375" s="76"/>
      <c r="AT4375" s="76"/>
      <c r="AV4375" s="76"/>
      <c r="AW4375" s="76"/>
      <c r="AY4375" s="76"/>
      <c r="AZ4375" s="76"/>
      <c r="BB4375" s="76"/>
      <c r="BC4375" s="76"/>
      <c r="BE4375" s="76"/>
      <c r="BF4375" s="76"/>
      <c r="BH4375" s="76"/>
      <c r="BI4375" s="76"/>
      <c r="BK4375" s="76"/>
      <c r="BL4375" s="76"/>
      <c r="BN4375" s="76"/>
      <c r="BO4375" s="76"/>
      <c r="BQ4375" s="76"/>
      <c r="BR4375" s="76"/>
      <c r="BT4375" s="76"/>
      <c r="BU4375" s="76"/>
      <c r="BW4375" s="76"/>
      <c r="BX4375" s="76"/>
    </row>
    <row r="4376" spans="1:76" ht="12.75" customHeight="1">
      <c r="A4376" s="2"/>
      <c r="B4376" s="2"/>
      <c r="C4376" s="2"/>
      <c r="D4376" s="75"/>
      <c r="F4376" s="76"/>
      <c r="G4376" s="76"/>
      <c r="I4376" s="76"/>
      <c r="J4376" s="76"/>
      <c r="L4376" s="76"/>
      <c r="M4376" s="76"/>
      <c r="O4376" s="76"/>
      <c r="P4376" s="76"/>
      <c r="R4376" s="76"/>
      <c r="S4376" s="76"/>
      <c r="U4376" s="76"/>
      <c r="V4376" s="76"/>
      <c r="X4376" s="76"/>
      <c r="Y4376" s="76"/>
      <c r="AA4376" s="76"/>
      <c r="AB4376" s="76"/>
      <c r="AD4376" s="76"/>
      <c r="AE4376" s="76"/>
      <c r="AG4376" s="76"/>
      <c r="AH4376" s="76"/>
      <c r="AJ4376" s="76"/>
      <c r="AK4376" s="76"/>
      <c r="AM4376" s="76"/>
      <c r="AN4376" s="76"/>
      <c r="AP4376" s="76"/>
      <c r="AQ4376" s="76"/>
      <c r="AS4376" s="76"/>
      <c r="AT4376" s="76"/>
      <c r="AV4376" s="76"/>
      <c r="AW4376" s="76"/>
      <c r="AY4376" s="76"/>
      <c r="AZ4376" s="76"/>
      <c r="BB4376" s="76"/>
      <c r="BC4376" s="76"/>
      <c r="BE4376" s="76"/>
      <c r="BF4376" s="76"/>
      <c r="BH4376" s="76"/>
      <c r="BI4376" s="76"/>
      <c r="BK4376" s="76"/>
      <c r="BL4376" s="76"/>
      <c r="BN4376" s="76"/>
      <c r="BO4376" s="76"/>
      <c r="BQ4376" s="76"/>
      <c r="BR4376" s="76"/>
      <c r="BT4376" s="76"/>
      <c r="BU4376" s="76"/>
      <c r="BW4376" s="76"/>
      <c r="BX4376" s="76"/>
    </row>
    <row r="4377" spans="1:76" ht="12.75" customHeight="1">
      <c r="A4377" s="2"/>
      <c r="B4377" s="2"/>
      <c r="C4377" s="2"/>
      <c r="D4377" s="75"/>
      <c r="F4377" s="76"/>
      <c r="G4377" s="76"/>
      <c r="I4377" s="76"/>
      <c r="J4377" s="76"/>
      <c r="L4377" s="76"/>
      <c r="M4377" s="76"/>
      <c r="O4377" s="76"/>
      <c r="P4377" s="76"/>
      <c r="R4377" s="76"/>
      <c r="S4377" s="76"/>
      <c r="U4377" s="76"/>
      <c r="V4377" s="76"/>
      <c r="X4377" s="76"/>
      <c r="Y4377" s="76"/>
      <c r="AA4377" s="76"/>
      <c r="AB4377" s="76"/>
      <c r="AD4377" s="76"/>
      <c r="AE4377" s="76"/>
      <c r="AG4377" s="76"/>
      <c r="AH4377" s="76"/>
      <c r="AJ4377" s="76"/>
      <c r="AK4377" s="76"/>
      <c r="AM4377" s="76"/>
      <c r="AN4377" s="76"/>
      <c r="AP4377" s="76"/>
      <c r="AQ4377" s="76"/>
      <c r="AS4377" s="76"/>
      <c r="AT4377" s="76"/>
      <c r="AV4377" s="76"/>
      <c r="AW4377" s="76"/>
      <c r="AY4377" s="76"/>
      <c r="AZ4377" s="76"/>
      <c r="BB4377" s="76"/>
      <c r="BC4377" s="76"/>
      <c r="BE4377" s="76"/>
      <c r="BF4377" s="76"/>
      <c r="BH4377" s="76"/>
      <c r="BI4377" s="76"/>
      <c r="BK4377" s="76"/>
      <c r="BL4377" s="76"/>
      <c r="BN4377" s="76"/>
      <c r="BO4377" s="76"/>
      <c r="BQ4377" s="76"/>
      <c r="BR4377" s="76"/>
      <c r="BT4377" s="76"/>
      <c r="BU4377" s="76"/>
      <c r="BW4377" s="76"/>
      <c r="BX4377" s="76"/>
    </row>
    <row r="4378" spans="1:76" ht="12.75" customHeight="1">
      <c r="A4378" s="2"/>
      <c r="B4378" s="2"/>
      <c r="C4378" s="2"/>
      <c r="D4378" s="75"/>
      <c r="F4378" s="76"/>
      <c r="G4378" s="76"/>
      <c r="I4378" s="76"/>
      <c r="J4378" s="76"/>
      <c r="L4378" s="76"/>
      <c r="M4378" s="76"/>
      <c r="O4378" s="76"/>
      <c r="P4378" s="76"/>
      <c r="R4378" s="76"/>
      <c r="S4378" s="76"/>
      <c r="U4378" s="76"/>
      <c r="V4378" s="76"/>
      <c r="X4378" s="76"/>
      <c r="Y4378" s="76"/>
      <c r="AA4378" s="76"/>
      <c r="AB4378" s="76"/>
      <c r="AD4378" s="76"/>
      <c r="AE4378" s="76"/>
      <c r="AG4378" s="76"/>
      <c r="AH4378" s="76"/>
      <c r="AJ4378" s="76"/>
      <c r="AK4378" s="76"/>
      <c r="AM4378" s="76"/>
      <c r="AN4378" s="76"/>
      <c r="AP4378" s="76"/>
      <c r="AQ4378" s="76"/>
      <c r="AS4378" s="76"/>
      <c r="AT4378" s="76"/>
      <c r="AV4378" s="76"/>
      <c r="AW4378" s="76"/>
      <c r="AY4378" s="76"/>
      <c r="AZ4378" s="76"/>
      <c r="BB4378" s="76"/>
      <c r="BC4378" s="76"/>
      <c r="BE4378" s="76"/>
      <c r="BF4378" s="76"/>
      <c r="BH4378" s="76"/>
      <c r="BI4378" s="76"/>
      <c r="BK4378" s="76"/>
      <c r="BL4378" s="76"/>
      <c r="BN4378" s="76"/>
      <c r="BO4378" s="76"/>
      <c r="BQ4378" s="76"/>
      <c r="BR4378" s="76"/>
      <c r="BT4378" s="76"/>
      <c r="BU4378" s="76"/>
      <c r="BW4378" s="76"/>
      <c r="BX4378" s="76"/>
    </row>
    <row r="4379" spans="1:76" ht="12.75" customHeight="1">
      <c r="A4379" s="2"/>
      <c r="B4379" s="2"/>
      <c r="C4379" s="2"/>
      <c r="D4379" s="75"/>
      <c r="F4379" s="76"/>
      <c r="G4379" s="76"/>
      <c r="I4379" s="76"/>
      <c r="J4379" s="76"/>
      <c r="L4379" s="76"/>
      <c r="M4379" s="76"/>
      <c r="O4379" s="76"/>
      <c r="P4379" s="76"/>
      <c r="R4379" s="76"/>
      <c r="S4379" s="76"/>
      <c r="U4379" s="76"/>
      <c r="V4379" s="76"/>
      <c r="X4379" s="76"/>
      <c r="Y4379" s="76"/>
      <c r="AA4379" s="76"/>
      <c r="AB4379" s="76"/>
      <c r="AD4379" s="76"/>
      <c r="AE4379" s="76"/>
      <c r="AG4379" s="76"/>
      <c r="AH4379" s="76"/>
      <c r="AJ4379" s="76"/>
      <c r="AK4379" s="76"/>
      <c r="AM4379" s="76"/>
      <c r="AN4379" s="76"/>
      <c r="AP4379" s="76"/>
      <c r="AQ4379" s="76"/>
      <c r="AS4379" s="76"/>
      <c r="AT4379" s="76"/>
      <c r="AV4379" s="76"/>
      <c r="AW4379" s="76"/>
      <c r="AY4379" s="76"/>
      <c r="AZ4379" s="76"/>
      <c r="BB4379" s="76"/>
      <c r="BC4379" s="76"/>
      <c r="BE4379" s="76"/>
      <c r="BF4379" s="76"/>
      <c r="BH4379" s="76"/>
      <c r="BI4379" s="76"/>
      <c r="BK4379" s="76"/>
      <c r="BL4379" s="76"/>
      <c r="BN4379" s="76"/>
      <c r="BO4379" s="76"/>
      <c r="BQ4379" s="76"/>
      <c r="BR4379" s="76"/>
      <c r="BT4379" s="76"/>
      <c r="BU4379" s="76"/>
      <c r="BW4379" s="76"/>
      <c r="BX4379" s="76"/>
    </row>
    <row r="4380" spans="1:76" ht="12.75" customHeight="1">
      <c r="A4380" s="2"/>
      <c r="B4380" s="2"/>
      <c r="C4380" s="2"/>
      <c r="D4380" s="75"/>
      <c r="F4380" s="76"/>
      <c r="G4380" s="76"/>
      <c r="I4380" s="76"/>
      <c r="J4380" s="76"/>
      <c r="L4380" s="76"/>
      <c r="M4380" s="76"/>
      <c r="O4380" s="76"/>
      <c r="P4380" s="76"/>
      <c r="R4380" s="76"/>
      <c r="S4380" s="76"/>
      <c r="U4380" s="76"/>
      <c r="V4380" s="76"/>
      <c r="X4380" s="76"/>
      <c r="Y4380" s="76"/>
      <c r="AA4380" s="76"/>
      <c r="AB4380" s="76"/>
      <c r="AD4380" s="76"/>
      <c r="AE4380" s="76"/>
      <c r="AG4380" s="76"/>
      <c r="AH4380" s="76"/>
      <c r="AJ4380" s="76"/>
      <c r="AK4380" s="76"/>
      <c r="AM4380" s="76"/>
      <c r="AN4380" s="76"/>
      <c r="AP4380" s="76"/>
      <c r="AQ4380" s="76"/>
      <c r="AS4380" s="76"/>
      <c r="AT4380" s="76"/>
      <c r="AV4380" s="76"/>
      <c r="AW4380" s="76"/>
      <c r="AY4380" s="76"/>
      <c r="AZ4380" s="76"/>
      <c r="BB4380" s="76"/>
      <c r="BC4380" s="76"/>
      <c r="BE4380" s="76"/>
      <c r="BF4380" s="76"/>
      <c r="BH4380" s="76"/>
      <c r="BI4380" s="76"/>
      <c r="BK4380" s="76"/>
      <c r="BL4380" s="76"/>
      <c r="BN4380" s="76"/>
      <c r="BO4380" s="76"/>
      <c r="BQ4380" s="76"/>
      <c r="BR4380" s="76"/>
      <c r="BT4380" s="76"/>
      <c r="BU4380" s="76"/>
      <c r="BW4380" s="76"/>
      <c r="BX4380" s="76"/>
    </row>
    <row r="4381" spans="1:76" ht="12.75" customHeight="1">
      <c r="A4381" s="2"/>
      <c r="B4381" s="2"/>
      <c r="C4381" s="2"/>
      <c r="D4381" s="75"/>
      <c r="F4381" s="76"/>
      <c r="G4381" s="76"/>
      <c r="I4381" s="76"/>
      <c r="J4381" s="76"/>
      <c r="L4381" s="76"/>
      <c r="M4381" s="76"/>
      <c r="O4381" s="76"/>
      <c r="P4381" s="76"/>
      <c r="R4381" s="76"/>
      <c r="S4381" s="76"/>
      <c r="U4381" s="76"/>
      <c r="V4381" s="76"/>
      <c r="X4381" s="76"/>
      <c r="Y4381" s="76"/>
      <c r="AA4381" s="76"/>
      <c r="AB4381" s="76"/>
      <c r="AD4381" s="76"/>
      <c r="AE4381" s="76"/>
      <c r="AG4381" s="76"/>
      <c r="AH4381" s="76"/>
      <c r="AJ4381" s="76"/>
      <c r="AK4381" s="76"/>
      <c r="AM4381" s="76"/>
      <c r="AN4381" s="76"/>
      <c r="AP4381" s="76"/>
      <c r="AQ4381" s="76"/>
      <c r="AS4381" s="76"/>
      <c r="AT4381" s="76"/>
      <c r="AV4381" s="76"/>
      <c r="AW4381" s="76"/>
      <c r="AY4381" s="76"/>
      <c r="AZ4381" s="76"/>
      <c r="BB4381" s="76"/>
      <c r="BC4381" s="76"/>
      <c r="BE4381" s="76"/>
      <c r="BF4381" s="76"/>
      <c r="BH4381" s="76"/>
      <c r="BI4381" s="76"/>
      <c r="BK4381" s="76"/>
      <c r="BL4381" s="76"/>
      <c r="BN4381" s="76"/>
      <c r="BO4381" s="76"/>
      <c r="BQ4381" s="76"/>
      <c r="BR4381" s="76"/>
      <c r="BT4381" s="76"/>
      <c r="BU4381" s="76"/>
      <c r="BW4381" s="76"/>
      <c r="BX4381" s="76"/>
    </row>
    <row r="4382" spans="1:76" ht="12.75" customHeight="1">
      <c r="A4382" s="2"/>
      <c r="B4382" s="2"/>
      <c r="C4382" s="2"/>
      <c r="D4382" s="75"/>
      <c r="F4382" s="76"/>
      <c r="G4382" s="76"/>
      <c r="I4382" s="76"/>
      <c r="J4382" s="76"/>
      <c r="L4382" s="76"/>
      <c r="M4382" s="76"/>
      <c r="O4382" s="76"/>
      <c r="P4382" s="76"/>
      <c r="R4382" s="76"/>
      <c r="S4382" s="76"/>
      <c r="U4382" s="76"/>
      <c r="V4382" s="76"/>
      <c r="X4382" s="76"/>
      <c r="Y4382" s="76"/>
      <c r="AA4382" s="76"/>
      <c r="AB4382" s="76"/>
      <c r="AD4382" s="76"/>
      <c r="AE4382" s="76"/>
      <c r="AG4382" s="76"/>
      <c r="AH4382" s="76"/>
      <c r="AJ4382" s="76"/>
      <c r="AK4382" s="76"/>
      <c r="AM4382" s="76"/>
      <c r="AN4382" s="76"/>
      <c r="AP4382" s="76"/>
      <c r="AQ4382" s="76"/>
      <c r="AS4382" s="76"/>
      <c r="AT4382" s="76"/>
      <c r="AV4382" s="76"/>
      <c r="AW4382" s="76"/>
      <c r="AY4382" s="76"/>
      <c r="AZ4382" s="76"/>
      <c r="BB4382" s="76"/>
      <c r="BC4382" s="76"/>
      <c r="BE4382" s="76"/>
      <c r="BF4382" s="76"/>
      <c r="BH4382" s="76"/>
      <c r="BI4382" s="76"/>
      <c r="BK4382" s="76"/>
      <c r="BL4382" s="76"/>
      <c r="BN4382" s="76"/>
      <c r="BO4382" s="76"/>
      <c r="BQ4382" s="76"/>
      <c r="BR4382" s="76"/>
      <c r="BT4382" s="76"/>
      <c r="BU4382" s="76"/>
      <c r="BW4382" s="76"/>
      <c r="BX4382" s="76"/>
    </row>
    <row r="4383" spans="1:76" ht="12.75" customHeight="1">
      <c r="A4383" s="2"/>
      <c r="B4383" s="2"/>
      <c r="C4383" s="2"/>
      <c r="D4383" s="75"/>
      <c r="F4383" s="76"/>
      <c r="G4383" s="76"/>
      <c r="I4383" s="76"/>
      <c r="J4383" s="76"/>
      <c r="L4383" s="76"/>
      <c r="M4383" s="76"/>
      <c r="O4383" s="76"/>
      <c r="P4383" s="76"/>
      <c r="R4383" s="76"/>
      <c r="S4383" s="76"/>
      <c r="U4383" s="76"/>
      <c r="V4383" s="76"/>
      <c r="X4383" s="76"/>
      <c r="Y4383" s="76"/>
      <c r="AA4383" s="76"/>
      <c r="AB4383" s="76"/>
      <c r="AD4383" s="76"/>
      <c r="AE4383" s="76"/>
      <c r="AG4383" s="76"/>
      <c r="AH4383" s="76"/>
      <c r="AJ4383" s="76"/>
      <c r="AK4383" s="76"/>
      <c r="AM4383" s="76"/>
      <c r="AN4383" s="76"/>
      <c r="AP4383" s="76"/>
      <c r="AQ4383" s="76"/>
      <c r="AS4383" s="76"/>
      <c r="AT4383" s="76"/>
      <c r="AV4383" s="76"/>
      <c r="AW4383" s="76"/>
      <c r="AY4383" s="76"/>
      <c r="AZ4383" s="76"/>
      <c r="BB4383" s="76"/>
      <c r="BC4383" s="76"/>
      <c r="BE4383" s="76"/>
      <c r="BF4383" s="76"/>
      <c r="BH4383" s="76"/>
      <c r="BI4383" s="76"/>
      <c r="BK4383" s="76"/>
      <c r="BL4383" s="76"/>
      <c r="BN4383" s="76"/>
      <c r="BO4383" s="76"/>
      <c r="BQ4383" s="76"/>
      <c r="BR4383" s="76"/>
      <c r="BT4383" s="76"/>
      <c r="BU4383" s="76"/>
      <c r="BW4383" s="76"/>
      <c r="BX4383" s="76"/>
    </row>
    <row r="4384" spans="1:76" ht="12.75" customHeight="1">
      <c r="A4384" s="2"/>
      <c r="B4384" s="2"/>
      <c r="C4384" s="2"/>
      <c r="D4384" s="75"/>
      <c r="F4384" s="76"/>
      <c r="G4384" s="76"/>
      <c r="I4384" s="76"/>
      <c r="J4384" s="76"/>
      <c r="L4384" s="76"/>
      <c r="M4384" s="76"/>
      <c r="O4384" s="76"/>
      <c r="P4384" s="76"/>
      <c r="R4384" s="76"/>
      <c r="S4384" s="76"/>
      <c r="U4384" s="76"/>
      <c r="V4384" s="76"/>
      <c r="X4384" s="76"/>
      <c r="Y4384" s="76"/>
      <c r="AA4384" s="76"/>
      <c r="AB4384" s="76"/>
      <c r="AD4384" s="76"/>
      <c r="AE4384" s="76"/>
      <c r="AG4384" s="76"/>
      <c r="AH4384" s="76"/>
      <c r="AJ4384" s="76"/>
      <c r="AK4384" s="76"/>
      <c r="AM4384" s="76"/>
      <c r="AN4384" s="76"/>
      <c r="AP4384" s="76"/>
      <c r="AQ4384" s="76"/>
      <c r="AS4384" s="76"/>
      <c r="AT4384" s="76"/>
      <c r="AV4384" s="76"/>
      <c r="AW4384" s="76"/>
      <c r="AY4384" s="76"/>
      <c r="AZ4384" s="76"/>
      <c r="BB4384" s="76"/>
      <c r="BC4384" s="76"/>
      <c r="BE4384" s="76"/>
      <c r="BF4384" s="76"/>
      <c r="BH4384" s="76"/>
      <c r="BI4384" s="76"/>
      <c r="BK4384" s="76"/>
      <c r="BL4384" s="76"/>
      <c r="BN4384" s="76"/>
      <c r="BO4384" s="76"/>
      <c r="BQ4384" s="76"/>
      <c r="BR4384" s="76"/>
      <c r="BT4384" s="76"/>
      <c r="BU4384" s="76"/>
      <c r="BW4384" s="76"/>
      <c r="BX4384" s="76"/>
    </row>
    <row r="4385" spans="1:76" ht="12.75" customHeight="1">
      <c r="A4385" s="2"/>
      <c r="B4385" s="2"/>
      <c r="C4385" s="2"/>
      <c r="D4385" s="75"/>
      <c r="F4385" s="76"/>
      <c r="G4385" s="76"/>
      <c r="I4385" s="76"/>
      <c r="J4385" s="76"/>
      <c r="L4385" s="76"/>
      <c r="M4385" s="76"/>
      <c r="O4385" s="76"/>
      <c r="P4385" s="76"/>
      <c r="R4385" s="76"/>
      <c r="S4385" s="76"/>
      <c r="U4385" s="76"/>
      <c r="V4385" s="76"/>
      <c r="X4385" s="76"/>
      <c r="Y4385" s="76"/>
      <c r="AA4385" s="76"/>
      <c r="AB4385" s="76"/>
      <c r="AD4385" s="76"/>
      <c r="AE4385" s="76"/>
      <c r="AG4385" s="76"/>
      <c r="AH4385" s="76"/>
      <c r="AJ4385" s="76"/>
      <c r="AK4385" s="76"/>
      <c r="AM4385" s="76"/>
      <c r="AN4385" s="76"/>
      <c r="AP4385" s="76"/>
      <c r="AQ4385" s="76"/>
      <c r="AS4385" s="76"/>
      <c r="AT4385" s="76"/>
      <c r="AV4385" s="76"/>
      <c r="AW4385" s="76"/>
      <c r="AY4385" s="76"/>
      <c r="AZ4385" s="76"/>
      <c r="BB4385" s="76"/>
      <c r="BC4385" s="76"/>
      <c r="BE4385" s="76"/>
      <c r="BF4385" s="76"/>
      <c r="BH4385" s="76"/>
      <c r="BI4385" s="76"/>
      <c r="BK4385" s="76"/>
      <c r="BL4385" s="76"/>
      <c r="BN4385" s="76"/>
      <c r="BO4385" s="76"/>
      <c r="BQ4385" s="76"/>
      <c r="BR4385" s="76"/>
      <c r="BT4385" s="76"/>
      <c r="BU4385" s="76"/>
      <c r="BW4385" s="76"/>
      <c r="BX4385" s="76"/>
    </row>
    <row r="4386" spans="1:76" ht="12.75" customHeight="1">
      <c r="A4386" s="2"/>
      <c r="B4386" s="2"/>
      <c r="C4386" s="2"/>
      <c r="D4386" s="75"/>
      <c r="F4386" s="76"/>
      <c r="G4386" s="76"/>
      <c r="I4386" s="76"/>
      <c r="J4386" s="76"/>
      <c r="L4386" s="76"/>
      <c r="M4386" s="76"/>
      <c r="O4386" s="76"/>
      <c r="P4386" s="76"/>
      <c r="R4386" s="76"/>
      <c r="S4386" s="76"/>
      <c r="U4386" s="76"/>
      <c r="V4386" s="76"/>
      <c r="X4386" s="76"/>
      <c r="Y4386" s="76"/>
      <c r="AA4386" s="76"/>
      <c r="AB4386" s="76"/>
      <c r="AD4386" s="76"/>
      <c r="AE4386" s="76"/>
      <c r="AG4386" s="76"/>
      <c r="AH4386" s="76"/>
      <c r="AJ4386" s="76"/>
      <c r="AK4386" s="76"/>
      <c r="AM4386" s="76"/>
      <c r="AN4386" s="76"/>
      <c r="AP4386" s="76"/>
      <c r="AQ4386" s="76"/>
      <c r="AS4386" s="76"/>
      <c r="AT4386" s="76"/>
      <c r="AV4386" s="76"/>
      <c r="AW4386" s="76"/>
      <c r="AY4386" s="76"/>
      <c r="AZ4386" s="76"/>
      <c r="BB4386" s="76"/>
      <c r="BC4386" s="76"/>
      <c r="BE4386" s="76"/>
      <c r="BF4386" s="76"/>
      <c r="BH4386" s="76"/>
      <c r="BI4386" s="76"/>
      <c r="BK4386" s="76"/>
      <c r="BL4386" s="76"/>
      <c r="BN4386" s="76"/>
      <c r="BO4386" s="76"/>
      <c r="BQ4386" s="76"/>
      <c r="BR4386" s="76"/>
      <c r="BT4386" s="76"/>
      <c r="BU4386" s="76"/>
      <c r="BW4386" s="76"/>
      <c r="BX4386" s="76"/>
    </row>
    <row r="4387" spans="1:76" ht="12.75" customHeight="1">
      <c r="A4387" s="2"/>
      <c r="B4387" s="2"/>
      <c r="C4387" s="2"/>
      <c r="D4387" s="75"/>
      <c r="F4387" s="76"/>
      <c r="G4387" s="76"/>
      <c r="I4387" s="76"/>
      <c r="J4387" s="76"/>
      <c r="L4387" s="76"/>
      <c r="M4387" s="76"/>
      <c r="O4387" s="76"/>
      <c r="P4387" s="76"/>
      <c r="R4387" s="76"/>
      <c r="S4387" s="76"/>
      <c r="U4387" s="76"/>
      <c r="V4387" s="76"/>
      <c r="X4387" s="76"/>
      <c r="Y4387" s="76"/>
      <c r="AA4387" s="76"/>
      <c r="AB4387" s="76"/>
      <c r="AD4387" s="76"/>
      <c r="AE4387" s="76"/>
      <c r="AG4387" s="76"/>
      <c r="AH4387" s="76"/>
      <c r="AJ4387" s="76"/>
      <c r="AK4387" s="76"/>
      <c r="AM4387" s="76"/>
      <c r="AN4387" s="76"/>
      <c r="AP4387" s="76"/>
      <c r="AQ4387" s="76"/>
      <c r="AS4387" s="76"/>
      <c r="AT4387" s="76"/>
      <c r="AV4387" s="76"/>
      <c r="AW4387" s="76"/>
      <c r="AY4387" s="76"/>
      <c r="AZ4387" s="76"/>
      <c r="BB4387" s="76"/>
      <c r="BC4387" s="76"/>
      <c r="BE4387" s="76"/>
      <c r="BF4387" s="76"/>
      <c r="BH4387" s="76"/>
      <c r="BI4387" s="76"/>
      <c r="BK4387" s="76"/>
      <c r="BL4387" s="76"/>
      <c r="BN4387" s="76"/>
      <c r="BO4387" s="76"/>
      <c r="BQ4387" s="76"/>
      <c r="BR4387" s="76"/>
      <c r="BT4387" s="76"/>
      <c r="BU4387" s="76"/>
      <c r="BW4387" s="76"/>
      <c r="BX4387" s="76"/>
    </row>
    <row r="4388" spans="1:76" ht="12.75" customHeight="1">
      <c r="A4388" s="2"/>
      <c r="B4388" s="2"/>
      <c r="C4388" s="2"/>
      <c r="D4388" s="75"/>
      <c r="F4388" s="76"/>
      <c r="G4388" s="76"/>
      <c r="I4388" s="76"/>
      <c r="J4388" s="76"/>
      <c r="L4388" s="76"/>
      <c r="M4388" s="76"/>
      <c r="O4388" s="76"/>
      <c r="P4388" s="76"/>
      <c r="R4388" s="76"/>
      <c r="S4388" s="76"/>
      <c r="U4388" s="76"/>
      <c r="V4388" s="76"/>
      <c r="X4388" s="76"/>
      <c r="Y4388" s="76"/>
      <c r="AA4388" s="76"/>
      <c r="AB4388" s="76"/>
      <c r="AD4388" s="76"/>
      <c r="AE4388" s="76"/>
      <c r="AG4388" s="76"/>
      <c r="AH4388" s="76"/>
      <c r="AJ4388" s="76"/>
      <c r="AK4388" s="76"/>
      <c r="AM4388" s="76"/>
      <c r="AN4388" s="76"/>
      <c r="AP4388" s="76"/>
      <c r="AQ4388" s="76"/>
      <c r="AS4388" s="76"/>
      <c r="AT4388" s="76"/>
      <c r="AV4388" s="76"/>
      <c r="AW4388" s="76"/>
      <c r="AY4388" s="76"/>
      <c r="AZ4388" s="76"/>
      <c r="BB4388" s="76"/>
      <c r="BC4388" s="76"/>
      <c r="BE4388" s="76"/>
      <c r="BF4388" s="76"/>
      <c r="BH4388" s="76"/>
      <c r="BI4388" s="76"/>
      <c r="BK4388" s="76"/>
      <c r="BL4388" s="76"/>
      <c r="BN4388" s="76"/>
      <c r="BO4388" s="76"/>
      <c r="BQ4388" s="76"/>
      <c r="BR4388" s="76"/>
      <c r="BT4388" s="76"/>
      <c r="BU4388" s="76"/>
      <c r="BW4388" s="76"/>
      <c r="BX4388" s="76"/>
    </row>
    <row r="4389" spans="1:76" ht="12.75" customHeight="1">
      <c r="A4389" s="2"/>
      <c r="B4389" s="2"/>
      <c r="C4389" s="2"/>
      <c r="D4389" s="75"/>
      <c r="F4389" s="76"/>
      <c r="G4389" s="76"/>
      <c r="I4389" s="76"/>
      <c r="J4389" s="76"/>
      <c r="L4389" s="76"/>
      <c r="M4389" s="76"/>
      <c r="O4389" s="76"/>
      <c r="P4389" s="76"/>
      <c r="R4389" s="76"/>
      <c r="S4389" s="76"/>
      <c r="U4389" s="76"/>
      <c r="V4389" s="76"/>
      <c r="X4389" s="76"/>
      <c r="Y4389" s="76"/>
      <c r="AA4389" s="76"/>
      <c r="AB4389" s="76"/>
      <c r="AD4389" s="76"/>
      <c r="AE4389" s="76"/>
      <c r="AG4389" s="76"/>
      <c r="AH4389" s="76"/>
      <c r="AJ4389" s="76"/>
      <c r="AK4389" s="76"/>
      <c r="AM4389" s="76"/>
      <c r="AN4389" s="76"/>
      <c r="AP4389" s="76"/>
      <c r="AQ4389" s="76"/>
      <c r="AS4389" s="76"/>
      <c r="AT4389" s="76"/>
      <c r="AV4389" s="76"/>
      <c r="AW4389" s="76"/>
      <c r="AY4389" s="76"/>
      <c r="AZ4389" s="76"/>
      <c r="BB4389" s="76"/>
      <c r="BC4389" s="76"/>
      <c r="BE4389" s="76"/>
      <c r="BF4389" s="76"/>
      <c r="BH4389" s="76"/>
      <c r="BI4389" s="76"/>
      <c r="BK4389" s="76"/>
      <c r="BL4389" s="76"/>
      <c r="BN4389" s="76"/>
      <c r="BO4389" s="76"/>
      <c r="BQ4389" s="76"/>
      <c r="BR4389" s="76"/>
      <c r="BT4389" s="76"/>
      <c r="BU4389" s="76"/>
      <c r="BW4389" s="76"/>
      <c r="BX4389" s="76"/>
    </row>
    <row r="4390" spans="1:76" ht="12.75" customHeight="1">
      <c r="A4390" s="2"/>
      <c r="B4390" s="2"/>
      <c r="C4390" s="2"/>
      <c r="D4390" s="75"/>
      <c r="F4390" s="76"/>
      <c r="G4390" s="76"/>
      <c r="I4390" s="76"/>
      <c r="J4390" s="76"/>
      <c r="L4390" s="76"/>
      <c r="M4390" s="76"/>
      <c r="O4390" s="76"/>
      <c r="P4390" s="76"/>
      <c r="R4390" s="76"/>
      <c r="S4390" s="76"/>
      <c r="U4390" s="76"/>
      <c r="V4390" s="76"/>
      <c r="X4390" s="76"/>
      <c r="Y4390" s="76"/>
      <c r="AA4390" s="76"/>
      <c r="AB4390" s="76"/>
      <c r="AD4390" s="76"/>
      <c r="AE4390" s="76"/>
      <c r="AG4390" s="76"/>
      <c r="AH4390" s="76"/>
      <c r="AJ4390" s="76"/>
      <c r="AK4390" s="76"/>
      <c r="AM4390" s="76"/>
      <c r="AN4390" s="76"/>
      <c r="AP4390" s="76"/>
      <c r="AQ4390" s="76"/>
      <c r="AS4390" s="76"/>
      <c r="AT4390" s="76"/>
      <c r="AV4390" s="76"/>
      <c r="AW4390" s="76"/>
      <c r="AY4390" s="76"/>
      <c r="AZ4390" s="76"/>
      <c r="BB4390" s="76"/>
      <c r="BC4390" s="76"/>
      <c r="BE4390" s="76"/>
      <c r="BF4390" s="76"/>
      <c r="BH4390" s="76"/>
      <c r="BI4390" s="76"/>
      <c r="BK4390" s="76"/>
      <c r="BL4390" s="76"/>
      <c r="BN4390" s="76"/>
      <c r="BO4390" s="76"/>
      <c r="BQ4390" s="76"/>
      <c r="BR4390" s="76"/>
      <c r="BT4390" s="76"/>
      <c r="BU4390" s="76"/>
      <c r="BW4390" s="76"/>
      <c r="BX4390" s="76"/>
    </row>
    <row r="4391" spans="1:76" ht="12.75" customHeight="1">
      <c r="A4391" s="2"/>
      <c r="B4391" s="2"/>
      <c r="C4391" s="2"/>
      <c r="D4391" s="75"/>
      <c r="F4391" s="76"/>
      <c r="G4391" s="76"/>
      <c r="I4391" s="76"/>
      <c r="J4391" s="76"/>
      <c r="L4391" s="76"/>
      <c r="M4391" s="76"/>
      <c r="O4391" s="76"/>
      <c r="P4391" s="76"/>
      <c r="R4391" s="76"/>
      <c r="S4391" s="76"/>
      <c r="U4391" s="76"/>
      <c r="V4391" s="76"/>
      <c r="X4391" s="76"/>
      <c r="Y4391" s="76"/>
      <c r="AA4391" s="76"/>
      <c r="AB4391" s="76"/>
      <c r="AD4391" s="76"/>
      <c r="AE4391" s="76"/>
      <c r="AG4391" s="76"/>
      <c r="AH4391" s="76"/>
      <c r="AJ4391" s="76"/>
      <c r="AK4391" s="76"/>
      <c r="AM4391" s="76"/>
      <c r="AN4391" s="76"/>
      <c r="AP4391" s="76"/>
      <c r="AQ4391" s="76"/>
      <c r="AS4391" s="76"/>
      <c r="AT4391" s="76"/>
      <c r="AV4391" s="76"/>
      <c r="AW4391" s="76"/>
      <c r="AY4391" s="76"/>
      <c r="AZ4391" s="76"/>
      <c r="BB4391" s="76"/>
      <c r="BC4391" s="76"/>
      <c r="BE4391" s="76"/>
      <c r="BF4391" s="76"/>
      <c r="BH4391" s="76"/>
      <c r="BI4391" s="76"/>
      <c r="BK4391" s="76"/>
      <c r="BL4391" s="76"/>
      <c r="BN4391" s="76"/>
      <c r="BO4391" s="76"/>
      <c r="BQ4391" s="76"/>
      <c r="BR4391" s="76"/>
      <c r="BT4391" s="76"/>
      <c r="BU4391" s="76"/>
      <c r="BW4391" s="76"/>
      <c r="BX4391" s="76"/>
    </row>
    <row r="4392" spans="1:76" ht="12.75" customHeight="1">
      <c r="A4392" s="2"/>
      <c r="B4392" s="2"/>
      <c r="C4392" s="2"/>
      <c r="D4392" s="75"/>
      <c r="F4392" s="76"/>
      <c r="G4392" s="76"/>
      <c r="I4392" s="76"/>
      <c r="J4392" s="76"/>
      <c r="L4392" s="76"/>
      <c r="M4392" s="76"/>
      <c r="O4392" s="76"/>
      <c r="P4392" s="76"/>
      <c r="R4392" s="76"/>
      <c r="S4392" s="76"/>
      <c r="U4392" s="76"/>
      <c r="V4392" s="76"/>
      <c r="X4392" s="76"/>
      <c r="Y4392" s="76"/>
      <c r="AA4392" s="76"/>
      <c r="AB4392" s="76"/>
      <c r="AD4392" s="76"/>
      <c r="AE4392" s="76"/>
      <c r="AG4392" s="76"/>
      <c r="AH4392" s="76"/>
      <c r="AJ4392" s="76"/>
      <c r="AK4392" s="76"/>
      <c r="AM4392" s="76"/>
      <c r="AN4392" s="76"/>
      <c r="AP4392" s="76"/>
      <c r="AQ4392" s="76"/>
      <c r="AS4392" s="76"/>
      <c r="AT4392" s="76"/>
      <c r="AV4392" s="76"/>
      <c r="AW4392" s="76"/>
      <c r="AY4392" s="76"/>
      <c r="AZ4392" s="76"/>
      <c r="BB4392" s="76"/>
      <c r="BC4392" s="76"/>
      <c r="BE4392" s="76"/>
      <c r="BF4392" s="76"/>
      <c r="BH4392" s="76"/>
      <c r="BI4392" s="76"/>
      <c r="BK4392" s="76"/>
      <c r="BL4392" s="76"/>
      <c r="BN4392" s="76"/>
      <c r="BO4392" s="76"/>
      <c r="BQ4392" s="76"/>
      <c r="BR4392" s="76"/>
      <c r="BT4392" s="76"/>
      <c r="BU4392" s="76"/>
      <c r="BW4392" s="76"/>
      <c r="BX4392" s="76"/>
    </row>
    <row r="4393" spans="1:76" ht="12.75" customHeight="1">
      <c r="A4393" s="2"/>
      <c r="B4393" s="2"/>
      <c r="C4393" s="2"/>
      <c r="D4393" s="75"/>
      <c r="F4393" s="76"/>
      <c r="G4393" s="76"/>
      <c r="I4393" s="76"/>
      <c r="J4393" s="76"/>
      <c r="L4393" s="76"/>
      <c r="M4393" s="76"/>
      <c r="O4393" s="76"/>
      <c r="P4393" s="76"/>
      <c r="R4393" s="76"/>
      <c r="S4393" s="76"/>
      <c r="U4393" s="76"/>
      <c r="V4393" s="76"/>
      <c r="X4393" s="76"/>
      <c r="Y4393" s="76"/>
      <c r="AA4393" s="76"/>
      <c r="AB4393" s="76"/>
      <c r="AD4393" s="76"/>
      <c r="AE4393" s="76"/>
      <c r="AG4393" s="76"/>
      <c r="AH4393" s="76"/>
      <c r="AJ4393" s="76"/>
      <c r="AK4393" s="76"/>
      <c r="AM4393" s="76"/>
      <c r="AN4393" s="76"/>
      <c r="AP4393" s="76"/>
      <c r="AQ4393" s="76"/>
      <c r="AS4393" s="76"/>
      <c r="AT4393" s="76"/>
      <c r="AV4393" s="76"/>
      <c r="AW4393" s="76"/>
      <c r="AY4393" s="76"/>
      <c r="AZ4393" s="76"/>
      <c r="BB4393" s="76"/>
      <c r="BC4393" s="76"/>
      <c r="BE4393" s="76"/>
      <c r="BF4393" s="76"/>
      <c r="BH4393" s="76"/>
      <c r="BI4393" s="76"/>
      <c r="BK4393" s="76"/>
      <c r="BL4393" s="76"/>
      <c r="BN4393" s="76"/>
      <c r="BO4393" s="76"/>
      <c r="BQ4393" s="76"/>
      <c r="BR4393" s="76"/>
      <c r="BT4393" s="76"/>
      <c r="BU4393" s="76"/>
      <c r="BW4393" s="76"/>
      <c r="BX4393" s="76"/>
    </row>
    <row r="4394" spans="1:76" ht="12.75" customHeight="1">
      <c r="A4394" s="2"/>
      <c r="B4394" s="2"/>
      <c r="C4394" s="2"/>
      <c r="D4394" s="75"/>
      <c r="F4394" s="76"/>
      <c r="G4394" s="76"/>
      <c r="I4394" s="76"/>
      <c r="J4394" s="76"/>
      <c r="L4394" s="76"/>
      <c r="M4394" s="76"/>
      <c r="O4394" s="76"/>
      <c r="P4394" s="76"/>
      <c r="R4394" s="76"/>
      <c r="S4394" s="76"/>
      <c r="U4394" s="76"/>
      <c r="V4394" s="76"/>
      <c r="X4394" s="76"/>
      <c r="Y4394" s="76"/>
      <c r="AA4394" s="76"/>
      <c r="AB4394" s="76"/>
      <c r="AD4394" s="76"/>
      <c r="AE4394" s="76"/>
      <c r="AG4394" s="76"/>
      <c r="AH4394" s="76"/>
      <c r="AJ4394" s="76"/>
      <c r="AK4394" s="76"/>
      <c r="AM4394" s="76"/>
      <c r="AN4394" s="76"/>
      <c r="AP4394" s="76"/>
      <c r="AQ4394" s="76"/>
      <c r="AS4394" s="76"/>
      <c r="AT4394" s="76"/>
      <c r="AV4394" s="76"/>
      <c r="AW4394" s="76"/>
      <c r="AY4394" s="76"/>
      <c r="AZ4394" s="76"/>
      <c r="BB4394" s="76"/>
      <c r="BC4394" s="76"/>
      <c r="BE4394" s="76"/>
      <c r="BF4394" s="76"/>
      <c r="BH4394" s="76"/>
      <c r="BI4394" s="76"/>
      <c r="BK4394" s="76"/>
      <c r="BL4394" s="76"/>
      <c r="BN4394" s="76"/>
      <c r="BO4394" s="76"/>
      <c r="BQ4394" s="76"/>
      <c r="BR4394" s="76"/>
      <c r="BT4394" s="76"/>
      <c r="BU4394" s="76"/>
      <c r="BW4394" s="76"/>
      <c r="BX4394" s="76"/>
    </row>
    <row r="4395" spans="1:76" ht="12.75" customHeight="1">
      <c r="A4395" s="2"/>
      <c r="B4395" s="2"/>
      <c r="C4395" s="2"/>
      <c r="D4395" s="75"/>
      <c r="F4395" s="76"/>
      <c r="G4395" s="76"/>
      <c r="I4395" s="76"/>
      <c r="J4395" s="76"/>
      <c r="L4395" s="76"/>
      <c r="M4395" s="76"/>
      <c r="O4395" s="76"/>
      <c r="P4395" s="76"/>
      <c r="R4395" s="76"/>
      <c r="S4395" s="76"/>
      <c r="U4395" s="76"/>
      <c r="V4395" s="76"/>
      <c r="X4395" s="76"/>
      <c r="Y4395" s="76"/>
      <c r="AA4395" s="76"/>
      <c r="AB4395" s="76"/>
      <c r="AD4395" s="76"/>
      <c r="AE4395" s="76"/>
      <c r="AG4395" s="76"/>
      <c r="AH4395" s="76"/>
      <c r="AJ4395" s="76"/>
      <c r="AK4395" s="76"/>
      <c r="AM4395" s="76"/>
      <c r="AN4395" s="76"/>
      <c r="AP4395" s="76"/>
      <c r="AQ4395" s="76"/>
      <c r="AS4395" s="76"/>
      <c r="AT4395" s="76"/>
      <c r="AV4395" s="76"/>
      <c r="AW4395" s="76"/>
      <c r="AY4395" s="76"/>
      <c r="AZ4395" s="76"/>
      <c r="BB4395" s="76"/>
      <c r="BC4395" s="76"/>
      <c r="BE4395" s="76"/>
      <c r="BF4395" s="76"/>
      <c r="BH4395" s="76"/>
      <c r="BI4395" s="76"/>
      <c r="BK4395" s="76"/>
      <c r="BL4395" s="76"/>
      <c r="BN4395" s="76"/>
      <c r="BO4395" s="76"/>
      <c r="BQ4395" s="76"/>
      <c r="BR4395" s="76"/>
      <c r="BT4395" s="76"/>
      <c r="BU4395" s="76"/>
      <c r="BW4395" s="76"/>
      <c r="BX4395" s="76"/>
    </row>
    <row r="4396" spans="1:76" ht="12.75" customHeight="1">
      <c r="A4396" s="2"/>
      <c r="B4396" s="2"/>
      <c r="C4396" s="2"/>
      <c r="D4396" s="75"/>
      <c r="F4396" s="76"/>
      <c r="G4396" s="76"/>
      <c r="I4396" s="76"/>
      <c r="J4396" s="76"/>
      <c r="L4396" s="76"/>
      <c r="M4396" s="76"/>
      <c r="O4396" s="76"/>
      <c r="P4396" s="76"/>
      <c r="R4396" s="76"/>
      <c r="S4396" s="76"/>
      <c r="U4396" s="76"/>
      <c r="V4396" s="76"/>
      <c r="X4396" s="76"/>
      <c r="Y4396" s="76"/>
      <c r="AA4396" s="76"/>
      <c r="AB4396" s="76"/>
      <c r="AD4396" s="76"/>
      <c r="AE4396" s="76"/>
      <c r="AG4396" s="76"/>
      <c r="AH4396" s="76"/>
      <c r="AJ4396" s="76"/>
      <c r="AK4396" s="76"/>
      <c r="AM4396" s="76"/>
      <c r="AN4396" s="76"/>
      <c r="AP4396" s="76"/>
      <c r="AQ4396" s="76"/>
      <c r="AS4396" s="76"/>
      <c r="AT4396" s="76"/>
      <c r="AV4396" s="76"/>
      <c r="AW4396" s="76"/>
      <c r="AY4396" s="76"/>
      <c r="AZ4396" s="76"/>
      <c r="BB4396" s="76"/>
      <c r="BC4396" s="76"/>
      <c r="BE4396" s="76"/>
      <c r="BF4396" s="76"/>
      <c r="BH4396" s="76"/>
      <c r="BI4396" s="76"/>
      <c r="BK4396" s="76"/>
      <c r="BL4396" s="76"/>
      <c r="BN4396" s="76"/>
      <c r="BO4396" s="76"/>
      <c r="BQ4396" s="76"/>
      <c r="BR4396" s="76"/>
      <c r="BT4396" s="76"/>
      <c r="BU4396" s="76"/>
      <c r="BW4396" s="76"/>
      <c r="BX4396" s="76"/>
    </row>
    <row r="4397" spans="1:76" ht="12.75" customHeight="1">
      <c r="A4397" s="2"/>
      <c r="B4397" s="2"/>
      <c r="C4397" s="2"/>
      <c r="D4397" s="75"/>
      <c r="F4397" s="76"/>
      <c r="G4397" s="76"/>
      <c r="I4397" s="76"/>
      <c r="J4397" s="76"/>
      <c r="L4397" s="76"/>
      <c r="M4397" s="76"/>
      <c r="O4397" s="76"/>
      <c r="P4397" s="76"/>
      <c r="R4397" s="76"/>
      <c r="S4397" s="76"/>
      <c r="U4397" s="76"/>
      <c r="V4397" s="76"/>
      <c r="X4397" s="76"/>
      <c r="Y4397" s="76"/>
      <c r="AA4397" s="76"/>
      <c r="AB4397" s="76"/>
      <c r="AD4397" s="76"/>
      <c r="AE4397" s="76"/>
      <c r="AG4397" s="76"/>
      <c r="AH4397" s="76"/>
      <c r="AJ4397" s="76"/>
      <c r="AK4397" s="76"/>
      <c r="AM4397" s="76"/>
      <c r="AN4397" s="76"/>
      <c r="AP4397" s="76"/>
      <c r="AQ4397" s="76"/>
      <c r="AS4397" s="76"/>
      <c r="AT4397" s="76"/>
      <c r="AV4397" s="76"/>
      <c r="AW4397" s="76"/>
      <c r="AY4397" s="76"/>
      <c r="AZ4397" s="76"/>
      <c r="BB4397" s="76"/>
      <c r="BC4397" s="76"/>
      <c r="BE4397" s="76"/>
      <c r="BF4397" s="76"/>
      <c r="BH4397" s="76"/>
      <c r="BI4397" s="76"/>
      <c r="BK4397" s="76"/>
      <c r="BL4397" s="76"/>
      <c r="BN4397" s="76"/>
      <c r="BO4397" s="76"/>
      <c r="BQ4397" s="76"/>
      <c r="BR4397" s="76"/>
      <c r="BT4397" s="76"/>
      <c r="BU4397" s="76"/>
      <c r="BW4397" s="76"/>
      <c r="BX4397" s="76"/>
    </row>
    <row r="4398" spans="1:76" ht="12.75" customHeight="1">
      <c r="A4398" s="2"/>
      <c r="B4398" s="2"/>
      <c r="C4398" s="2"/>
      <c r="D4398" s="75"/>
      <c r="F4398" s="76"/>
      <c r="G4398" s="76"/>
      <c r="I4398" s="76"/>
      <c r="J4398" s="76"/>
      <c r="L4398" s="76"/>
      <c r="M4398" s="76"/>
      <c r="O4398" s="76"/>
      <c r="P4398" s="76"/>
      <c r="R4398" s="76"/>
      <c r="S4398" s="76"/>
      <c r="U4398" s="76"/>
      <c r="V4398" s="76"/>
      <c r="X4398" s="76"/>
      <c r="Y4398" s="76"/>
      <c r="AA4398" s="76"/>
      <c r="AB4398" s="76"/>
      <c r="AD4398" s="76"/>
      <c r="AE4398" s="76"/>
      <c r="AG4398" s="76"/>
      <c r="AH4398" s="76"/>
      <c r="AJ4398" s="76"/>
      <c r="AK4398" s="76"/>
      <c r="AM4398" s="76"/>
      <c r="AN4398" s="76"/>
      <c r="AP4398" s="76"/>
      <c r="AQ4398" s="76"/>
      <c r="AS4398" s="76"/>
      <c r="AT4398" s="76"/>
      <c r="AV4398" s="76"/>
      <c r="AW4398" s="76"/>
      <c r="AY4398" s="76"/>
      <c r="AZ4398" s="76"/>
      <c r="BB4398" s="76"/>
      <c r="BC4398" s="76"/>
      <c r="BE4398" s="76"/>
      <c r="BF4398" s="76"/>
      <c r="BH4398" s="76"/>
      <c r="BI4398" s="76"/>
      <c r="BK4398" s="76"/>
      <c r="BL4398" s="76"/>
      <c r="BN4398" s="76"/>
      <c r="BO4398" s="76"/>
      <c r="BQ4398" s="76"/>
      <c r="BR4398" s="76"/>
      <c r="BT4398" s="76"/>
      <c r="BU4398" s="76"/>
      <c r="BW4398" s="76"/>
      <c r="BX4398" s="76"/>
    </row>
    <row r="4399" spans="1:76" ht="12.75" customHeight="1">
      <c r="A4399" s="2"/>
      <c r="B4399" s="2"/>
      <c r="C4399" s="2"/>
      <c r="D4399" s="75"/>
      <c r="F4399" s="76"/>
      <c r="G4399" s="76"/>
      <c r="I4399" s="76"/>
      <c r="J4399" s="76"/>
      <c r="L4399" s="76"/>
      <c r="M4399" s="76"/>
      <c r="O4399" s="76"/>
      <c r="P4399" s="76"/>
      <c r="R4399" s="76"/>
      <c r="S4399" s="76"/>
      <c r="U4399" s="76"/>
      <c r="V4399" s="76"/>
      <c r="X4399" s="76"/>
      <c r="Y4399" s="76"/>
      <c r="AA4399" s="76"/>
      <c r="AB4399" s="76"/>
      <c r="AD4399" s="76"/>
      <c r="AE4399" s="76"/>
      <c r="AG4399" s="76"/>
      <c r="AH4399" s="76"/>
      <c r="AJ4399" s="76"/>
      <c r="AK4399" s="76"/>
      <c r="AM4399" s="76"/>
      <c r="AN4399" s="76"/>
      <c r="AP4399" s="76"/>
      <c r="AQ4399" s="76"/>
      <c r="AS4399" s="76"/>
      <c r="AT4399" s="76"/>
      <c r="AV4399" s="76"/>
      <c r="AW4399" s="76"/>
      <c r="AY4399" s="76"/>
      <c r="AZ4399" s="76"/>
      <c r="BB4399" s="76"/>
      <c r="BC4399" s="76"/>
      <c r="BE4399" s="76"/>
      <c r="BF4399" s="76"/>
      <c r="BH4399" s="76"/>
      <c r="BI4399" s="76"/>
      <c r="BK4399" s="76"/>
      <c r="BL4399" s="76"/>
      <c r="BN4399" s="76"/>
      <c r="BO4399" s="76"/>
      <c r="BQ4399" s="76"/>
      <c r="BR4399" s="76"/>
      <c r="BT4399" s="76"/>
      <c r="BU4399" s="76"/>
      <c r="BW4399" s="76"/>
      <c r="BX4399" s="76"/>
    </row>
    <row r="4400" spans="1:76" ht="12.75" customHeight="1">
      <c r="A4400" s="2"/>
      <c r="B4400" s="2"/>
      <c r="C4400" s="2"/>
      <c r="D4400" s="75"/>
      <c r="F4400" s="76"/>
      <c r="G4400" s="76"/>
      <c r="I4400" s="76"/>
      <c r="J4400" s="76"/>
      <c r="L4400" s="76"/>
      <c r="M4400" s="76"/>
      <c r="O4400" s="76"/>
      <c r="P4400" s="76"/>
      <c r="R4400" s="76"/>
      <c r="S4400" s="76"/>
      <c r="U4400" s="76"/>
      <c r="V4400" s="76"/>
      <c r="X4400" s="76"/>
      <c r="Y4400" s="76"/>
      <c r="AA4400" s="76"/>
      <c r="AB4400" s="76"/>
      <c r="AD4400" s="76"/>
      <c r="AE4400" s="76"/>
      <c r="AG4400" s="76"/>
      <c r="AH4400" s="76"/>
      <c r="AJ4400" s="76"/>
      <c r="AK4400" s="76"/>
      <c r="AM4400" s="76"/>
      <c r="AN4400" s="76"/>
      <c r="AP4400" s="76"/>
      <c r="AQ4400" s="76"/>
      <c r="AS4400" s="76"/>
      <c r="AT4400" s="76"/>
      <c r="AV4400" s="76"/>
      <c r="AW4400" s="76"/>
      <c r="AY4400" s="76"/>
      <c r="AZ4400" s="76"/>
      <c r="BB4400" s="76"/>
      <c r="BC4400" s="76"/>
      <c r="BE4400" s="76"/>
      <c r="BF4400" s="76"/>
      <c r="BH4400" s="76"/>
      <c r="BI4400" s="76"/>
      <c r="BK4400" s="76"/>
      <c r="BL4400" s="76"/>
      <c r="BN4400" s="76"/>
      <c r="BO4400" s="76"/>
      <c r="BQ4400" s="76"/>
      <c r="BR4400" s="76"/>
      <c r="BT4400" s="76"/>
      <c r="BU4400" s="76"/>
      <c r="BW4400" s="76"/>
      <c r="BX4400" s="76"/>
    </row>
    <row r="4401" spans="1:76" ht="12.75" customHeight="1">
      <c r="A4401" s="2"/>
      <c r="B4401" s="2"/>
      <c r="C4401" s="2"/>
      <c r="D4401" s="75"/>
      <c r="F4401" s="76"/>
      <c r="G4401" s="76"/>
      <c r="I4401" s="76"/>
      <c r="J4401" s="76"/>
      <c r="L4401" s="76"/>
      <c r="M4401" s="76"/>
      <c r="O4401" s="76"/>
      <c r="P4401" s="76"/>
      <c r="R4401" s="76"/>
      <c r="S4401" s="76"/>
      <c r="U4401" s="76"/>
      <c r="V4401" s="76"/>
      <c r="X4401" s="76"/>
      <c r="Y4401" s="76"/>
      <c r="AA4401" s="76"/>
      <c r="AB4401" s="76"/>
      <c r="AD4401" s="76"/>
      <c r="AE4401" s="76"/>
      <c r="AG4401" s="76"/>
      <c r="AH4401" s="76"/>
      <c r="AJ4401" s="76"/>
      <c r="AK4401" s="76"/>
      <c r="AM4401" s="76"/>
      <c r="AN4401" s="76"/>
      <c r="AP4401" s="76"/>
      <c r="AQ4401" s="76"/>
      <c r="AS4401" s="76"/>
      <c r="AT4401" s="76"/>
      <c r="AV4401" s="76"/>
      <c r="AW4401" s="76"/>
      <c r="AY4401" s="76"/>
      <c r="AZ4401" s="76"/>
      <c r="BB4401" s="76"/>
      <c r="BC4401" s="76"/>
      <c r="BE4401" s="76"/>
      <c r="BF4401" s="76"/>
      <c r="BH4401" s="76"/>
      <c r="BI4401" s="76"/>
      <c r="BK4401" s="76"/>
      <c r="BL4401" s="76"/>
      <c r="BN4401" s="76"/>
      <c r="BO4401" s="76"/>
      <c r="BQ4401" s="76"/>
      <c r="BR4401" s="76"/>
      <c r="BT4401" s="76"/>
      <c r="BU4401" s="76"/>
      <c r="BW4401" s="76"/>
      <c r="BX4401" s="76"/>
    </row>
    <row r="4402" spans="1:76" ht="12.75" customHeight="1">
      <c r="A4402" s="2"/>
      <c r="B4402" s="2"/>
      <c r="C4402" s="2"/>
      <c r="D4402" s="75"/>
      <c r="F4402" s="76"/>
      <c r="G4402" s="76"/>
      <c r="I4402" s="76"/>
      <c r="J4402" s="76"/>
      <c r="L4402" s="76"/>
      <c r="M4402" s="76"/>
      <c r="O4402" s="76"/>
      <c r="P4402" s="76"/>
      <c r="R4402" s="76"/>
      <c r="S4402" s="76"/>
      <c r="U4402" s="76"/>
      <c r="V4402" s="76"/>
      <c r="X4402" s="76"/>
      <c r="Y4402" s="76"/>
      <c r="AA4402" s="76"/>
      <c r="AB4402" s="76"/>
      <c r="AD4402" s="76"/>
      <c r="AE4402" s="76"/>
      <c r="AG4402" s="76"/>
      <c r="AH4402" s="76"/>
      <c r="AJ4402" s="76"/>
      <c r="AK4402" s="76"/>
      <c r="AM4402" s="76"/>
      <c r="AN4402" s="76"/>
      <c r="AP4402" s="76"/>
      <c r="AQ4402" s="76"/>
      <c r="AS4402" s="76"/>
      <c r="AT4402" s="76"/>
      <c r="AV4402" s="76"/>
      <c r="AW4402" s="76"/>
      <c r="AY4402" s="76"/>
      <c r="AZ4402" s="76"/>
      <c r="BB4402" s="76"/>
      <c r="BC4402" s="76"/>
      <c r="BE4402" s="76"/>
      <c r="BF4402" s="76"/>
      <c r="BH4402" s="76"/>
      <c r="BI4402" s="76"/>
      <c r="BK4402" s="76"/>
      <c r="BL4402" s="76"/>
      <c r="BN4402" s="76"/>
      <c r="BO4402" s="76"/>
      <c r="BQ4402" s="76"/>
      <c r="BR4402" s="76"/>
      <c r="BT4402" s="76"/>
      <c r="BU4402" s="76"/>
      <c r="BW4402" s="76"/>
      <c r="BX4402" s="76"/>
    </row>
    <row r="4403" spans="1:76" ht="12.75" customHeight="1">
      <c r="A4403" s="2"/>
      <c r="B4403" s="2"/>
      <c r="C4403" s="2"/>
      <c r="D4403" s="75"/>
      <c r="F4403" s="76"/>
      <c r="G4403" s="76"/>
      <c r="I4403" s="76"/>
      <c r="J4403" s="76"/>
      <c r="L4403" s="76"/>
      <c r="M4403" s="76"/>
      <c r="O4403" s="76"/>
      <c r="P4403" s="76"/>
      <c r="R4403" s="76"/>
      <c r="S4403" s="76"/>
      <c r="U4403" s="76"/>
      <c r="V4403" s="76"/>
      <c r="X4403" s="76"/>
      <c r="Y4403" s="76"/>
      <c r="AA4403" s="76"/>
      <c r="AB4403" s="76"/>
      <c r="AD4403" s="76"/>
      <c r="AE4403" s="76"/>
      <c r="AG4403" s="76"/>
      <c r="AH4403" s="76"/>
      <c r="AJ4403" s="76"/>
      <c r="AK4403" s="76"/>
      <c r="AM4403" s="76"/>
      <c r="AN4403" s="76"/>
      <c r="AP4403" s="76"/>
      <c r="AQ4403" s="76"/>
      <c r="AS4403" s="76"/>
      <c r="AT4403" s="76"/>
      <c r="AV4403" s="76"/>
      <c r="AW4403" s="76"/>
      <c r="AY4403" s="76"/>
      <c r="AZ4403" s="76"/>
      <c r="BB4403" s="76"/>
      <c r="BC4403" s="76"/>
      <c r="BE4403" s="76"/>
      <c r="BF4403" s="76"/>
      <c r="BH4403" s="76"/>
      <c r="BI4403" s="76"/>
      <c r="BK4403" s="76"/>
      <c r="BL4403" s="76"/>
      <c r="BN4403" s="76"/>
      <c r="BO4403" s="76"/>
      <c r="BQ4403" s="76"/>
      <c r="BR4403" s="76"/>
      <c r="BT4403" s="76"/>
      <c r="BU4403" s="76"/>
      <c r="BW4403" s="76"/>
      <c r="BX4403" s="76"/>
    </row>
    <row r="4404" spans="1:76" ht="12.75" customHeight="1">
      <c r="A4404" s="2"/>
      <c r="B4404" s="2"/>
      <c r="C4404" s="2"/>
      <c r="D4404" s="75"/>
      <c r="F4404" s="76"/>
      <c r="G4404" s="76"/>
      <c r="I4404" s="76"/>
      <c r="J4404" s="76"/>
      <c r="L4404" s="76"/>
      <c r="M4404" s="76"/>
      <c r="O4404" s="76"/>
      <c r="P4404" s="76"/>
      <c r="R4404" s="76"/>
      <c r="S4404" s="76"/>
      <c r="U4404" s="76"/>
      <c r="V4404" s="76"/>
      <c r="X4404" s="76"/>
      <c r="Y4404" s="76"/>
      <c r="AA4404" s="76"/>
      <c r="AB4404" s="76"/>
      <c r="AD4404" s="76"/>
      <c r="AE4404" s="76"/>
      <c r="AG4404" s="76"/>
      <c r="AH4404" s="76"/>
      <c r="AJ4404" s="76"/>
      <c r="AK4404" s="76"/>
      <c r="AM4404" s="76"/>
      <c r="AN4404" s="76"/>
      <c r="AP4404" s="76"/>
      <c r="AQ4404" s="76"/>
      <c r="AS4404" s="76"/>
      <c r="AT4404" s="76"/>
      <c r="AV4404" s="76"/>
      <c r="AW4404" s="76"/>
      <c r="AY4404" s="76"/>
      <c r="AZ4404" s="76"/>
      <c r="BB4404" s="76"/>
      <c r="BC4404" s="76"/>
      <c r="BE4404" s="76"/>
      <c r="BF4404" s="76"/>
      <c r="BH4404" s="76"/>
      <c r="BI4404" s="76"/>
      <c r="BK4404" s="76"/>
      <c r="BL4404" s="76"/>
      <c r="BN4404" s="76"/>
      <c r="BO4404" s="76"/>
      <c r="BQ4404" s="76"/>
      <c r="BR4404" s="76"/>
      <c r="BT4404" s="76"/>
      <c r="BU4404" s="76"/>
      <c r="BW4404" s="76"/>
      <c r="BX4404" s="76"/>
    </row>
    <row r="4405" spans="1:76" ht="12.75" customHeight="1">
      <c r="A4405" s="2"/>
      <c r="B4405" s="2"/>
      <c r="C4405" s="2"/>
      <c r="D4405" s="75"/>
      <c r="F4405" s="76"/>
      <c r="G4405" s="76"/>
      <c r="I4405" s="76"/>
      <c r="J4405" s="76"/>
      <c r="L4405" s="76"/>
      <c r="M4405" s="76"/>
      <c r="O4405" s="76"/>
      <c r="P4405" s="76"/>
      <c r="R4405" s="76"/>
      <c r="S4405" s="76"/>
      <c r="U4405" s="76"/>
      <c r="V4405" s="76"/>
      <c r="X4405" s="76"/>
      <c r="Y4405" s="76"/>
      <c r="AA4405" s="76"/>
      <c r="AB4405" s="76"/>
      <c r="AD4405" s="76"/>
      <c r="AE4405" s="76"/>
      <c r="AG4405" s="76"/>
      <c r="AH4405" s="76"/>
      <c r="AJ4405" s="76"/>
      <c r="AK4405" s="76"/>
      <c r="AM4405" s="76"/>
      <c r="AN4405" s="76"/>
      <c r="AP4405" s="76"/>
      <c r="AQ4405" s="76"/>
      <c r="AS4405" s="76"/>
      <c r="AT4405" s="76"/>
      <c r="AV4405" s="76"/>
      <c r="AW4405" s="76"/>
      <c r="AY4405" s="76"/>
      <c r="AZ4405" s="76"/>
      <c r="BB4405" s="76"/>
      <c r="BC4405" s="76"/>
      <c r="BE4405" s="76"/>
      <c r="BF4405" s="76"/>
      <c r="BH4405" s="76"/>
      <c r="BI4405" s="76"/>
      <c r="BK4405" s="76"/>
      <c r="BL4405" s="76"/>
      <c r="BN4405" s="76"/>
      <c r="BO4405" s="76"/>
      <c r="BQ4405" s="76"/>
      <c r="BR4405" s="76"/>
      <c r="BT4405" s="76"/>
      <c r="BU4405" s="76"/>
      <c r="BW4405" s="76"/>
      <c r="BX4405" s="76"/>
    </row>
    <row r="4406" spans="1:76" ht="12.75" customHeight="1">
      <c r="A4406" s="2"/>
      <c r="B4406" s="2"/>
      <c r="C4406" s="2"/>
      <c r="D4406" s="75"/>
      <c r="F4406" s="76"/>
      <c r="G4406" s="76"/>
      <c r="I4406" s="76"/>
      <c r="J4406" s="76"/>
      <c r="L4406" s="76"/>
      <c r="M4406" s="76"/>
      <c r="O4406" s="76"/>
      <c r="P4406" s="76"/>
      <c r="R4406" s="76"/>
      <c r="S4406" s="76"/>
      <c r="U4406" s="76"/>
      <c r="V4406" s="76"/>
      <c r="X4406" s="76"/>
      <c r="Y4406" s="76"/>
      <c r="AA4406" s="76"/>
      <c r="AB4406" s="76"/>
      <c r="AD4406" s="76"/>
      <c r="AE4406" s="76"/>
      <c r="AG4406" s="76"/>
      <c r="AH4406" s="76"/>
      <c r="AJ4406" s="76"/>
      <c r="AK4406" s="76"/>
      <c r="AM4406" s="76"/>
      <c r="AN4406" s="76"/>
      <c r="AP4406" s="76"/>
      <c r="AQ4406" s="76"/>
      <c r="AS4406" s="76"/>
      <c r="AT4406" s="76"/>
      <c r="AV4406" s="76"/>
      <c r="AW4406" s="76"/>
      <c r="AY4406" s="76"/>
      <c r="AZ4406" s="76"/>
      <c r="BB4406" s="76"/>
      <c r="BC4406" s="76"/>
      <c r="BE4406" s="76"/>
      <c r="BF4406" s="76"/>
      <c r="BH4406" s="76"/>
      <c r="BI4406" s="76"/>
      <c r="BK4406" s="76"/>
      <c r="BL4406" s="76"/>
      <c r="BN4406" s="76"/>
      <c r="BO4406" s="76"/>
      <c r="BQ4406" s="76"/>
      <c r="BR4406" s="76"/>
      <c r="BT4406" s="76"/>
      <c r="BU4406" s="76"/>
      <c r="BW4406" s="76"/>
      <c r="BX4406" s="76"/>
    </row>
    <row r="4407" spans="1:76" ht="12.75" customHeight="1">
      <c r="A4407" s="2"/>
      <c r="B4407" s="2"/>
      <c r="C4407" s="2"/>
      <c r="D4407" s="75"/>
      <c r="F4407" s="76"/>
      <c r="G4407" s="76"/>
      <c r="I4407" s="76"/>
      <c r="J4407" s="76"/>
      <c r="L4407" s="76"/>
      <c r="M4407" s="76"/>
      <c r="O4407" s="76"/>
      <c r="P4407" s="76"/>
      <c r="R4407" s="76"/>
      <c r="S4407" s="76"/>
      <c r="U4407" s="76"/>
      <c r="V4407" s="76"/>
      <c r="X4407" s="76"/>
      <c r="Y4407" s="76"/>
      <c r="AA4407" s="76"/>
      <c r="AB4407" s="76"/>
      <c r="AD4407" s="76"/>
      <c r="AE4407" s="76"/>
      <c r="AG4407" s="76"/>
      <c r="AH4407" s="76"/>
      <c r="AJ4407" s="76"/>
      <c r="AK4407" s="76"/>
      <c r="AM4407" s="76"/>
      <c r="AN4407" s="76"/>
      <c r="AP4407" s="76"/>
      <c r="AQ4407" s="76"/>
      <c r="AS4407" s="76"/>
      <c r="AT4407" s="76"/>
      <c r="AV4407" s="76"/>
      <c r="AW4407" s="76"/>
      <c r="AY4407" s="76"/>
      <c r="AZ4407" s="76"/>
      <c r="BB4407" s="76"/>
      <c r="BC4407" s="76"/>
      <c r="BE4407" s="76"/>
      <c r="BF4407" s="76"/>
      <c r="BH4407" s="76"/>
      <c r="BI4407" s="76"/>
      <c r="BK4407" s="76"/>
      <c r="BL4407" s="76"/>
      <c r="BN4407" s="76"/>
      <c r="BO4407" s="76"/>
      <c r="BQ4407" s="76"/>
      <c r="BR4407" s="76"/>
      <c r="BT4407" s="76"/>
      <c r="BU4407" s="76"/>
      <c r="BW4407" s="76"/>
      <c r="BX4407" s="76"/>
    </row>
    <row r="4408" spans="1:76" ht="12.75" customHeight="1">
      <c r="A4408" s="2"/>
      <c r="B4408" s="2"/>
      <c r="C4408" s="2"/>
      <c r="D4408" s="75"/>
      <c r="F4408" s="76"/>
      <c r="G4408" s="76"/>
      <c r="I4408" s="76"/>
      <c r="J4408" s="76"/>
      <c r="L4408" s="76"/>
      <c r="M4408" s="76"/>
      <c r="O4408" s="76"/>
      <c r="P4408" s="76"/>
      <c r="R4408" s="76"/>
      <c r="S4408" s="76"/>
      <c r="U4408" s="76"/>
      <c r="V4408" s="76"/>
      <c r="X4408" s="76"/>
      <c r="Y4408" s="76"/>
      <c r="AA4408" s="76"/>
      <c r="AB4408" s="76"/>
      <c r="AD4408" s="76"/>
      <c r="AE4408" s="76"/>
      <c r="AG4408" s="76"/>
      <c r="AH4408" s="76"/>
      <c r="AJ4408" s="76"/>
      <c r="AK4408" s="76"/>
      <c r="AM4408" s="76"/>
      <c r="AN4408" s="76"/>
      <c r="AP4408" s="76"/>
      <c r="AQ4408" s="76"/>
      <c r="AS4408" s="76"/>
      <c r="AT4408" s="76"/>
      <c r="AV4408" s="76"/>
      <c r="AW4408" s="76"/>
      <c r="AY4408" s="76"/>
      <c r="AZ4408" s="76"/>
      <c r="BB4408" s="76"/>
      <c r="BC4408" s="76"/>
      <c r="BE4408" s="76"/>
      <c r="BF4408" s="76"/>
      <c r="BH4408" s="76"/>
      <c r="BI4408" s="76"/>
      <c r="BK4408" s="76"/>
      <c r="BL4408" s="76"/>
      <c r="BN4408" s="76"/>
      <c r="BO4408" s="76"/>
      <c r="BQ4408" s="76"/>
      <c r="BR4408" s="76"/>
      <c r="BT4408" s="76"/>
      <c r="BU4408" s="76"/>
      <c r="BW4408" s="76"/>
      <c r="BX4408" s="76"/>
    </row>
    <row r="4409" spans="1:76" ht="12.75" customHeight="1">
      <c r="A4409" s="2"/>
      <c r="B4409" s="2"/>
      <c r="C4409" s="2"/>
      <c r="D4409" s="75"/>
      <c r="F4409" s="76"/>
      <c r="G4409" s="76"/>
      <c r="I4409" s="76"/>
      <c r="J4409" s="76"/>
      <c r="L4409" s="76"/>
      <c r="M4409" s="76"/>
      <c r="O4409" s="76"/>
      <c r="P4409" s="76"/>
      <c r="R4409" s="76"/>
      <c r="S4409" s="76"/>
      <c r="U4409" s="76"/>
      <c r="V4409" s="76"/>
      <c r="X4409" s="76"/>
      <c r="Y4409" s="76"/>
      <c r="AA4409" s="76"/>
      <c r="AB4409" s="76"/>
      <c r="AD4409" s="76"/>
      <c r="AE4409" s="76"/>
      <c r="AG4409" s="76"/>
      <c r="AH4409" s="76"/>
      <c r="AJ4409" s="76"/>
      <c r="AK4409" s="76"/>
      <c r="AM4409" s="76"/>
      <c r="AN4409" s="76"/>
      <c r="AP4409" s="76"/>
      <c r="AQ4409" s="76"/>
      <c r="AS4409" s="76"/>
      <c r="AT4409" s="76"/>
      <c r="AV4409" s="76"/>
      <c r="AW4409" s="76"/>
      <c r="AY4409" s="76"/>
      <c r="AZ4409" s="76"/>
      <c r="BB4409" s="76"/>
      <c r="BC4409" s="76"/>
      <c r="BE4409" s="76"/>
      <c r="BF4409" s="76"/>
      <c r="BH4409" s="76"/>
      <c r="BI4409" s="76"/>
      <c r="BK4409" s="76"/>
      <c r="BL4409" s="76"/>
      <c r="BN4409" s="76"/>
      <c r="BO4409" s="76"/>
      <c r="BQ4409" s="76"/>
      <c r="BR4409" s="76"/>
      <c r="BT4409" s="76"/>
      <c r="BU4409" s="76"/>
      <c r="BW4409" s="76"/>
      <c r="BX4409" s="76"/>
    </row>
    <row r="4410" spans="1:76" ht="12.75" customHeight="1">
      <c r="A4410" s="2"/>
      <c r="B4410" s="2"/>
      <c r="C4410" s="2"/>
      <c r="D4410" s="75"/>
      <c r="F4410" s="76"/>
      <c r="G4410" s="76"/>
      <c r="I4410" s="76"/>
      <c r="J4410" s="76"/>
      <c r="L4410" s="76"/>
      <c r="M4410" s="76"/>
      <c r="O4410" s="76"/>
      <c r="P4410" s="76"/>
      <c r="R4410" s="76"/>
      <c r="S4410" s="76"/>
      <c r="U4410" s="76"/>
      <c r="V4410" s="76"/>
      <c r="X4410" s="76"/>
      <c r="Y4410" s="76"/>
      <c r="AA4410" s="76"/>
      <c r="AB4410" s="76"/>
      <c r="AD4410" s="76"/>
      <c r="AE4410" s="76"/>
      <c r="AG4410" s="76"/>
      <c r="AH4410" s="76"/>
      <c r="AJ4410" s="76"/>
      <c r="AK4410" s="76"/>
      <c r="AM4410" s="76"/>
      <c r="AN4410" s="76"/>
      <c r="AP4410" s="76"/>
      <c r="AQ4410" s="76"/>
      <c r="AS4410" s="76"/>
      <c r="AT4410" s="76"/>
      <c r="AV4410" s="76"/>
      <c r="AW4410" s="76"/>
      <c r="AY4410" s="76"/>
      <c r="AZ4410" s="76"/>
      <c r="BB4410" s="76"/>
      <c r="BC4410" s="76"/>
      <c r="BE4410" s="76"/>
      <c r="BF4410" s="76"/>
      <c r="BH4410" s="76"/>
      <c r="BI4410" s="76"/>
      <c r="BK4410" s="76"/>
      <c r="BL4410" s="76"/>
      <c r="BN4410" s="76"/>
      <c r="BO4410" s="76"/>
      <c r="BQ4410" s="76"/>
      <c r="BR4410" s="76"/>
      <c r="BT4410" s="76"/>
      <c r="BU4410" s="76"/>
      <c r="BW4410" s="76"/>
      <c r="BX4410" s="76"/>
    </row>
    <row r="4411" spans="1:76" ht="12.75" customHeight="1">
      <c r="A4411" s="2"/>
      <c r="B4411" s="2"/>
      <c r="C4411" s="2"/>
      <c r="D4411" s="75"/>
      <c r="F4411" s="76"/>
      <c r="G4411" s="76"/>
      <c r="I4411" s="76"/>
      <c r="J4411" s="76"/>
      <c r="L4411" s="76"/>
      <c r="M4411" s="76"/>
      <c r="O4411" s="76"/>
      <c r="P4411" s="76"/>
      <c r="R4411" s="76"/>
      <c r="S4411" s="76"/>
      <c r="U4411" s="76"/>
      <c r="V4411" s="76"/>
      <c r="X4411" s="76"/>
      <c r="Y4411" s="76"/>
      <c r="AA4411" s="76"/>
      <c r="AB4411" s="76"/>
      <c r="AD4411" s="76"/>
      <c r="AE4411" s="76"/>
      <c r="AG4411" s="76"/>
      <c r="AH4411" s="76"/>
      <c r="AJ4411" s="76"/>
      <c r="AK4411" s="76"/>
      <c r="AM4411" s="76"/>
      <c r="AN4411" s="76"/>
      <c r="AP4411" s="76"/>
      <c r="AQ4411" s="76"/>
      <c r="AS4411" s="76"/>
      <c r="AT4411" s="76"/>
      <c r="AV4411" s="76"/>
      <c r="AW4411" s="76"/>
      <c r="AY4411" s="76"/>
      <c r="AZ4411" s="76"/>
      <c r="BB4411" s="76"/>
      <c r="BC4411" s="76"/>
      <c r="BE4411" s="76"/>
      <c r="BF4411" s="76"/>
      <c r="BH4411" s="76"/>
      <c r="BI4411" s="76"/>
      <c r="BK4411" s="76"/>
      <c r="BL4411" s="76"/>
      <c r="BN4411" s="76"/>
      <c r="BO4411" s="76"/>
      <c r="BQ4411" s="76"/>
      <c r="BR4411" s="76"/>
      <c r="BT4411" s="76"/>
      <c r="BU4411" s="76"/>
      <c r="BW4411" s="76"/>
      <c r="BX4411" s="76"/>
    </row>
    <row r="4412" spans="1:76" ht="12.75" customHeight="1">
      <c r="A4412" s="2"/>
      <c r="B4412" s="2"/>
      <c r="C4412" s="2"/>
      <c r="D4412" s="75"/>
      <c r="F4412" s="76"/>
      <c r="G4412" s="76"/>
      <c r="I4412" s="76"/>
      <c r="J4412" s="76"/>
      <c r="L4412" s="76"/>
      <c r="M4412" s="76"/>
      <c r="O4412" s="76"/>
      <c r="P4412" s="76"/>
      <c r="R4412" s="76"/>
      <c r="S4412" s="76"/>
      <c r="U4412" s="76"/>
      <c r="V4412" s="76"/>
      <c r="X4412" s="76"/>
      <c r="Y4412" s="76"/>
      <c r="AA4412" s="76"/>
      <c r="AB4412" s="76"/>
      <c r="AD4412" s="76"/>
      <c r="AE4412" s="76"/>
      <c r="AG4412" s="76"/>
      <c r="AH4412" s="76"/>
      <c r="AJ4412" s="76"/>
      <c r="AK4412" s="76"/>
      <c r="AM4412" s="76"/>
      <c r="AN4412" s="76"/>
      <c r="AP4412" s="76"/>
      <c r="AQ4412" s="76"/>
      <c r="AS4412" s="76"/>
      <c r="AT4412" s="76"/>
      <c r="AV4412" s="76"/>
      <c r="AW4412" s="76"/>
      <c r="AY4412" s="76"/>
      <c r="AZ4412" s="76"/>
      <c r="BB4412" s="76"/>
      <c r="BC4412" s="76"/>
      <c r="BE4412" s="76"/>
      <c r="BF4412" s="76"/>
      <c r="BH4412" s="76"/>
      <c r="BI4412" s="76"/>
      <c r="BK4412" s="76"/>
      <c r="BL4412" s="76"/>
      <c r="BN4412" s="76"/>
      <c r="BO4412" s="76"/>
      <c r="BQ4412" s="76"/>
      <c r="BR4412" s="76"/>
      <c r="BT4412" s="76"/>
      <c r="BU4412" s="76"/>
      <c r="BW4412" s="76"/>
      <c r="BX4412" s="76"/>
    </row>
    <row r="4413" spans="1:76" ht="12.75" customHeight="1">
      <c r="A4413" s="2"/>
      <c r="B4413" s="2"/>
      <c r="C4413" s="2"/>
      <c r="D4413" s="75"/>
      <c r="F4413" s="76"/>
      <c r="G4413" s="76"/>
      <c r="I4413" s="76"/>
      <c r="J4413" s="76"/>
      <c r="L4413" s="76"/>
      <c r="M4413" s="76"/>
      <c r="O4413" s="76"/>
      <c r="P4413" s="76"/>
      <c r="R4413" s="76"/>
      <c r="S4413" s="76"/>
      <c r="U4413" s="76"/>
      <c r="V4413" s="76"/>
      <c r="X4413" s="76"/>
      <c r="Y4413" s="76"/>
      <c r="AA4413" s="76"/>
      <c r="AB4413" s="76"/>
      <c r="AD4413" s="76"/>
      <c r="AE4413" s="76"/>
      <c r="AG4413" s="76"/>
      <c r="AH4413" s="76"/>
      <c r="AJ4413" s="76"/>
      <c r="AK4413" s="76"/>
      <c r="AM4413" s="76"/>
      <c r="AN4413" s="76"/>
      <c r="AP4413" s="76"/>
      <c r="AQ4413" s="76"/>
      <c r="AS4413" s="76"/>
      <c r="AT4413" s="76"/>
      <c r="AV4413" s="76"/>
      <c r="AW4413" s="76"/>
      <c r="AY4413" s="76"/>
      <c r="AZ4413" s="76"/>
      <c r="BB4413" s="76"/>
      <c r="BC4413" s="76"/>
      <c r="BE4413" s="76"/>
      <c r="BF4413" s="76"/>
      <c r="BH4413" s="76"/>
      <c r="BI4413" s="76"/>
      <c r="BK4413" s="76"/>
      <c r="BL4413" s="76"/>
      <c r="BN4413" s="76"/>
      <c r="BO4413" s="76"/>
      <c r="BQ4413" s="76"/>
      <c r="BR4413" s="76"/>
      <c r="BT4413" s="76"/>
      <c r="BU4413" s="76"/>
      <c r="BW4413" s="76"/>
      <c r="BX4413" s="76"/>
    </row>
    <row r="4414" spans="1:76" ht="12.75" customHeight="1">
      <c r="A4414" s="2"/>
      <c r="B4414" s="2"/>
      <c r="C4414" s="2"/>
      <c r="D4414" s="75"/>
      <c r="F4414" s="76"/>
      <c r="G4414" s="76"/>
      <c r="I4414" s="76"/>
      <c r="J4414" s="76"/>
      <c r="L4414" s="76"/>
      <c r="M4414" s="76"/>
      <c r="O4414" s="76"/>
      <c r="P4414" s="76"/>
      <c r="R4414" s="76"/>
      <c r="S4414" s="76"/>
      <c r="U4414" s="76"/>
      <c r="V4414" s="76"/>
      <c r="X4414" s="76"/>
      <c r="Y4414" s="76"/>
      <c r="AA4414" s="76"/>
      <c r="AB4414" s="76"/>
      <c r="AD4414" s="76"/>
      <c r="AE4414" s="76"/>
      <c r="AG4414" s="76"/>
      <c r="AH4414" s="76"/>
      <c r="AJ4414" s="76"/>
      <c r="AK4414" s="76"/>
      <c r="AM4414" s="76"/>
      <c r="AN4414" s="76"/>
      <c r="AP4414" s="76"/>
      <c r="AQ4414" s="76"/>
      <c r="AS4414" s="76"/>
      <c r="AT4414" s="76"/>
      <c r="AV4414" s="76"/>
      <c r="AW4414" s="76"/>
      <c r="AY4414" s="76"/>
      <c r="AZ4414" s="76"/>
      <c r="BB4414" s="76"/>
      <c r="BC4414" s="76"/>
      <c r="BE4414" s="76"/>
      <c r="BF4414" s="76"/>
      <c r="BH4414" s="76"/>
      <c r="BI4414" s="76"/>
      <c r="BK4414" s="76"/>
      <c r="BL4414" s="76"/>
      <c r="BN4414" s="76"/>
      <c r="BO4414" s="76"/>
      <c r="BQ4414" s="76"/>
      <c r="BR4414" s="76"/>
      <c r="BT4414" s="76"/>
      <c r="BU4414" s="76"/>
      <c r="BW4414" s="76"/>
      <c r="BX4414" s="76"/>
    </row>
    <row r="4415" spans="1:76" ht="12.75" customHeight="1">
      <c r="A4415" s="2"/>
      <c r="B4415" s="2"/>
      <c r="C4415" s="2"/>
      <c r="D4415" s="75"/>
      <c r="F4415" s="76"/>
      <c r="G4415" s="76"/>
      <c r="I4415" s="76"/>
      <c r="J4415" s="76"/>
      <c r="L4415" s="76"/>
      <c r="M4415" s="76"/>
      <c r="O4415" s="76"/>
      <c r="P4415" s="76"/>
      <c r="R4415" s="76"/>
      <c r="S4415" s="76"/>
      <c r="U4415" s="76"/>
      <c r="V4415" s="76"/>
      <c r="X4415" s="76"/>
      <c r="Y4415" s="76"/>
      <c r="AA4415" s="76"/>
      <c r="AB4415" s="76"/>
      <c r="AD4415" s="76"/>
      <c r="AE4415" s="76"/>
      <c r="AG4415" s="76"/>
      <c r="AH4415" s="76"/>
      <c r="AJ4415" s="76"/>
      <c r="AK4415" s="76"/>
      <c r="AM4415" s="76"/>
      <c r="AN4415" s="76"/>
      <c r="AP4415" s="76"/>
      <c r="AQ4415" s="76"/>
      <c r="AS4415" s="76"/>
      <c r="AT4415" s="76"/>
      <c r="AV4415" s="76"/>
      <c r="AW4415" s="76"/>
      <c r="AY4415" s="76"/>
      <c r="AZ4415" s="76"/>
      <c r="BB4415" s="76"/>
      <c r="BC4415" s="76"/>
      <c r="BE4415" s="76"/>
      <c r="BF4415" s="76"/>
      <c r="BH4415" s="76"/>
      <c r="BI4415" s="76"/>
      <c r="BK4415" s="76"/>
      <c r="BL4415" s="76"/>
      <c r="BN4415" s="76"/>
      <c r="BO4415" s="76"/>
      <c r="BQ4415" s="76"/>
      <c r="BR4415" s="76"/>
      <c r="BT4415" s="76"/>
      <c r="BU4415" s="76"/>
      <c r="BW4415" s="76"/>
      <c r="BX4415" s="76"/>
    </row>
    <row r="4416" spans="1:76" ht="12.75" customHeight="1">
      <c r="A4416" s="2"/>
      <c r="B4416" s="2"/>
      <c r="C4416" s="2"/>
      <c r="D4416" s="75"/>
      <c r="F4416" s="76"/>
      <c r="G4416" s="76"/>
      <c r="I4416" s="76"/>
      <c r="J4416" s="76"/>
      <c r="L4416" s="76"/>
      <c r="M4416" s="76"/>
      <c r="O4416" s="76"/>
      <c r="P4416" s="76"/>
      <c r="R4416" s="76"/>
      <c r="S4416" s="76"/>
      <c r="U4416" s="76"/>
      <c r="V4416" s="76"/>
      <c r="X4416" s="76"/>
      <c r="Y4416" s="76"/>
      <c r="AA4416" s="76"/>
      <c r="AB4416" s="76"/>
      <c r="AD4416" s="76"/>
      <c r="AE4416" s="76"/>
      <c r="AG4416" s="76"/>
      <c r="AH4416" s="76"/>
      <c r="AJ4416" s="76"/>
      <c r="AK4416" s="76"/>
      <c r="AM4416" s="76"/>
      <c r="AN4416" s="76"/>
      <c r="AP4416" s="76"/>
      <c r="AQ4416" s="76"/>
      <c r="AS4416" s="76"/>
      <c r="AT4416" s="76"/>
      <c r="AV4416" s="76"/>
      <c r="AW4416" s="76"/>
      <c r="AY4416" s="76"/>
      <c r="AZ4416" s="76"/>
      <c r="BB4416" s="76"/>
      <c r="BC4416" s="76"/>
      <c r="BE4416" s="76"/>
      <c r="BF4416" s="76"/>
      <c r="BH4416" s="76"/>
      <c r="BI4416" s="76"/>
      <c r="BK4416" s="76"/>
      <c r="BL4416" s="76"/>
      <c r="BN4416" s="76"/>
      <c r="BO4416" s="76"/>
      <c r="BQ4416" s="76"/>
      <c r="BR4416" s="76"/>
      <c r="BT4416" s="76"/>
      <c r="BU4416" s="76"/>
      <c r="BW4416" s="76"/>
      <c r="BX4416" s="76"/>
    </row>
    <row r="4417" spans="1:76" ht="12.75" customHeight="1">
      <c r="A4417" s="2"/>
      <c r="B4417" s="2"/>
      <c r="C4417" s="2"/>
      <c r="D4417" s="75"/>
      <c r="F4417" s="76"/>
      <c r="G4417" s="76"/>
      <c r="I4417" s="76"/>
      <c r="J4417" s="76"/>
      <c r="L4417" s="76"/>
      <c r="M4417" s="76"/>
      <c r="O4417" s="76"/>
      <c r="P4417" s="76"/>
      <c r="R4417" s="76"/>
      <c r="S4417" s="76"/>
      <c r="U4417" s="76"/>
      <c r="V4417" s="76"/>
      <c r="X4417" s="76"/>
      <c r="Y4417" s="76"/>
      <c r="AA4417" s="76"/>
      <c r="AB4417" s="76"/>
      <c r="AD4417" s="76"/>
      <c r="AE4417" s="76"/>
      <c r="AG4417" s="76"/>
      <c r="AH4417" s="76"/>
      <c r="AJ4417" s="76"/>
      <c r="AK4417" s="76"/>
      <c r="AM4417" s="76"/>
      <c r="AN4417" s="76"/>
      <c r="AP4417" s="76"/>
      <c r="AQ4417" s="76"/>
      <c r="AS4417" s="76"/>
      <c r="AT4417" s="76"/>
      <c r="AV4417" s="76"/>
      <c r="AW4417" s="76"/>
      <c r="AY4417" s="76"/>
      <c r="AZ4417" s="76"/>
      <c r="BB4417" s="76"/>
      <c r="BC4417" s="76"/>
      <c r="BE4417" s="76"/>
      <c r="BF4417" s="76"/>
      <c r="BH4417" s="76"/>
      <c r="BI4417" s="76"/>
      <c r="BK4417" s="76"/>
      <c r="BL4417" s="76"/>
      <c r="BN4417" s="76"/>
      <c r="BO4417" s="76"/>
      <c r="BQ4417" s="76"/>
      <c r="BR4417" s="76"/>
      <c r="BT4417" s="76"/>
      <c r="BU4417" s="76"/>
      <c r="BW4417" s="76"/>
      <c r="BX4417" s="76"/>
    </row>
    <row r="4418" spans="1:76" ht="12.75" customHeight="1">
      <c r="A4418" s="2"/>
      <c r="B4418" s="2"/>
      <c r="C4418" s="2"/>
      <c r="D4418" s="75"/>
      <c r="F4418" s="76"/>
      <c r="G4418" s="76"/>
      <c r="I4418" s="76"/>
      <c r="J4418" s="76"/>
      <c r="L4418" s="76"/>
      <c r="M4418" s="76"/>
      <c r="O4418" s="76"/>
      <c r="P4418" s="76"/>
      <c r="R4418" s="76"/>
      <c r="S4418" s="76"/>
      <c r="U4418" s="76"/>
      <c r="V4418" s="76"/>
      <c r="X4418" s="76"/>
      <c r="Y4418" s="76"/>
      <c r="AA4418" s="76"/>
      <c r="AB4418" s="76"/>
      <c r="AD4418" s="76"/>
      <c r="AE4418" s="76"/>
      <c r="AG4418" s="76"/>
      <c r="AH4418" s="76"/>
      <c r="AJ4418" s="76"/>
      <c r="AK4418" s="76"/>
      <c r="AM4418" s="76"/>
      <c r="AN4418" s="76"/>
      <c r="AP4418" s="76"/>
      <c r="AQ4418" s="76"/>
      <c r="AS4418" s="76"/>
      <c r="AT4418" s="76"/>
      <c r="AV4418" s="76"/>
      <c r="AW4418" s="76"/>
      <c r="AY4418" s="76"/>
      <c r="AZ4418" s="76"/>
      <c r="BB4418" s="76"/>
      <c r="BC4418" s="76"/>
      <c r="BE4418" s="76"/>
      <c r="BF4418" s="76"/>
      <c r="BH4418" s="76"/>
      <c r="BI4418" s="76"/>
      <c r="BK4418" s="76"/>
      <c r="BL4418" s="76"/>
      <c r="BN4418" s="76"/>
      <c r="BO4418" s="76"/>
      <c r="BQ4418" s="76"/>
      <c r="BR4418" s="76"/>
      <c r="BT4418" s="76"/>
      <c r="BU4418" s="76"/>
      <c r="BW4418" s="76"/>
      <c r="BX4418" s="76"/>
    </row>
    <row r="4419" spans="1:76" ht="12.75" customHeight="1">
      <c r="A4419" s="2"/>
      <c r="B4419" s="2"/>
      <c r="C4419" s="2"/>
      <c r="D4419" s="75"/>
      <c r="F4419" s="76"/>
      <c r="G4419" s="76"/>
      <c r="I4419" s="76"/>
      <c r="J4419" s="76"/>
      <c r="L4419" s="76"/>
      <c r="M4419" s="76"/>
      <c r="O4419" s="76"/>
      <c r="P4419" s="76"/>
      <c r="R4419" s="76"/>
      <c r="S4419" s="76"/>
      <c r="U4419" s="76"/>
      <c r="V4419" s="76"/>
      <c r="X4419" s="76"/>
      <c r="Y4419" s="76"/>
      <c r="AA4419" s="76"/>
      <c r="AB4419" s="76"/>
      <c r="AD4419" s="76"/>
      <c r="AE4419" s="76"/>
      <c r="AG4419" s="76"/>
      <c r="AH4419" s="76"/>
      <c r="AJ4419" s="76"/>
      <c r="AK4419" s="76"/>
      <c r="AM4419" s="76"/>
      <c r="AN4419" s="76"/>
      <c r="AP4419" s="76"/>
      <c r="AQ4419" s="76"/>
      <c r="AS4419" s="76"/>
      <c r="AT4419" s="76"/>
      <c r="AV4419" s="76"/>
      <c r="AW4419" s="76"/>
      <c r="AY4419" s="76"/>
      <c r="AZ4419" s="76"/>
      <c r="BB4419" s="76"/>
      <c r="BC4419" s="76"/>
      <c r="BE4419" s="76"/>
      <c r="BF4419" s="76"/>
      <c r="BH4419" s="76"/>
      <c r="BI4419" s="76"/>
      <c r="BK4419" s="76"/>
      <c r="BL4419" s="76"/>
      <c r="BN4419" s="76"/>
      <c r="BO4419" s="76"/>
      <c r="BQ4419" s="76"/>
      <c r="BR4419" s="76"/>
      <c r="BT4419" s="76"/>
      <c r="BU4419" s="76"/>
      <c r="BW4419" s="76"/>
      <c r="BX4419" s="76"/>
    </row>
    <row r="4420" spans="1:76" ht="12.75" customHeight="1">
      <c r="A4420" s="2"/>
      <c r="B4420" s="2"/>
      <c r="C4420" s="2"/>
      <c r="D4420" s="75"/>
      <c r="F4420" s="76"/>
      <c r="G4420" s="76"/>
      <c r="I4420" s="76"/>
      <c r="J4420" s="76"/>
      <c r="L4420" s="76"/>
      <c r="M4420" s="76"/>
      <c r="O4420" s="76"/>
      <c r="P4420" s="76"/>
      <c r="R4420" s="76"/>
      <c r="S4420" s="76"/>
      <c r="U4420" s="76"/>
      <c r="V4420" s="76"/>
      <c r="X4420" s="76"/>
      <c r="Y4420" s="76"/>
      <c r="AA4420" s="76"/>
      <c r="AB4420" s="76"/>
      <c r="AD4420" s="76"/>
      <c r="AE4420" s="76"/>
      <c r="AG4420" s="76"/>
      <c r="AH4420" s="76"/>
      <c r="AJ4420" s="76"/>
      <c r="AK4420" s="76"/>
      <c r="AM4420" s="76"/>
      <c r="AN4420" s="76"/>
      <c r="AP4420" s="76"/>
      <c r="AQ4420" s="76"/>
      <c r="AS4420" s="76"/>
      <c r="AT4420" s="76"/>
      <c r="AV4420" s="76"/>
      <c r="AW4420" s="76"/>
      <c r="AY4420" s="76"/>
      <c r="AZ4420" s="76"/>
      <c r="BB4420" s="76"/>
      <c r="BC4420" s="76"/>
      <c r="BE4420" s="76"/>
      <c r="BF4420" s="76"/>
      <c r="BH4420" s="76"/>
      <c r="BI4420" s="76"/>
      <c r="BK4420" s="76"/>
      <c r="BL4420" s="76"/>
      <c r="BN4420" s="76"/>
      <c r="BO4420" s="76"/>
      <c r="BQ4420" s="76"/>
      <c r="BR4420" s="76"/>
      <c r="BT4420" s="76"/>
      <c r="BU4420" s="76"/>
      <c r="BW4420" s="76"/>
      <c r="BX4420" s="76"/>
    </row>
    <row r="4421" spans="1:76" ht="12.75" customHeight="1">
      <c r="A4421" s="2"/>
      <c r="B4421" s="2"/>
      <c r="C4421" s="2"/>
      <c r="D4421" s="75"/>
      <c r="F4421" s="76"/>
      <c r="G4421" s="76"/>
      <c r="I4421" s="76"/>
      <c r="J4421" s="76"/>
      <c r="L4421" s="76"/>
      <c r="M4421" s="76"/>
      <c r="O4421" s="76"/>
      <c r="P4421" s="76"/>
      <c r="R4421" s="76"/>
      <c r="S4421" s="76"/>
      <c r="U4421" s="76"/>
      <c r="V4421" s="76"/>
      <c r="X4421" s="76"/>
      <c r="Y4421" s="76"/>
      <c r="AA4421" s="76"/>
      <c r="AB4421" s="76"/>
      <c r="AD4421" s="76"/>
      <c r="AE4421" s="76"/>
      <c r="AG4421" s="76"/>
      <c r="AH4421" s="76"/>
      <c r="AJ4421" s="76"/>
      <c r="AK4421" s="76"/>
      <c r="AM4421" s="76"/>
      <c r="AN4421" s="76"/>
      <c r="AP4421" s="76"/>
      <c r="AQ4421" s="76"/>
      <c r="AS4421" s="76"/>
      <c r="AT4421" s="76"/>
      <c r="AV4421" s="76"/>
      <c r="AW4421" s="76"/>
      <c r="AY4421" s="76"/>
      <c r="AZ4421" s="76"/>
      <c r="BB4421" s="76"/>
      <c r="BC4421" s="76"/>
      <c r="BE4421" s="76"/>
      <c r="BF4421" s="76"/>
      <c r="BH4421" s="76"/>
      <c r="BI4421" s="76"/>
      <c r="BK4421" s="76"/>
      <c r="BL4421" s="76"/>
      <c r="BN4421" s="76"/>
      <c r="BO4421" s="76"/>
      <c r="BQ4421" s="76"/>
      <c r="BR4421" s="76"/>
      <c r="BT4421" s="76"/>
      <c r="BU4421" s="76"/>
      <c r="BW4421" s="76"/>
      <c r="BX4421" s="76"/>
    </row>
    <row r="4422" spans="1:76" ht="12.75" customHeight="1">
      <c r="A4422" s="2"/>
      <c r="B4422" s="2"/>
      <c r="C4422" s="2"/>
      <c r="D4422" s="75"/>
      <c r="F4422" s="76"/>
      <c r="G4422" s="76"/>
      <c r="I4422" s="76"/>
      <c r="J4422" s="76"/>
      <c r="L4422" s="76"/>
      <c r="M4422" s="76"/>
      <c r="O4422" s="76"/>
      <c r="P4422" s="76"/>
      <c r="R4422" s="76"/>
      <c r="S4422" s="76"/>
      <c r="U4422" s="76"/>
      <c r="V4422" s="76"/>
      <c r="X4422" s="76"/>
      <c r="Y4422" s="76"/>
      <c r="AA4422" s="76"/>
      <c r="AB4422" s="76"/>
      <c r="AD4422" s="76"/>
      <c r="AE4422" s="76"/>
      <c r="AG4422" s="76"/>
      <c r="AH4422" s="76"/>
      <c r="AJ4422" s="76"/>
      <c r="AK4422" s="76"/>
      <c r="AM4422" s="76"/>
      <c r="AN4422" s="76"/>
      <c r="AP4422" s="76"/>
      <c r="AQ4422" s="76"/>
      <c r="AS4422" s="76"/>
      <c r="AT4422" s="76"/>
      <c r="AV4422" s="76"/>
      <c r="AW4422" s="76"/>
      <c r="AY4422" s="76"/>
      <c r="AZ4422" s="76"/>
      <c r="BB4422" s="76"/>
      <c r="BC4422" s="76"/>
      <c r="BE4422" s="76"/>
      <c r="BF4422" s="76"/>
      <c r="BH4422" s="76"/>
      <c r="BI4422" s="76"/>
      <c r="BK4422" s="76"/>
      <c r="BL4422" s="76"/>
      <c r="BN4422" s="76"/>
      <c r="BO4422" s="76"/>
      <c r="BQ4422" s="76"/>
      <c r="BR4422" s="76"/>
      <c r="BT4422" s="76"/>
      <c r="BU4422" s="76"/>
      <c r="BW4422" s="76"/>
      <c r="BX4422" s="76"/>
    </row>
    <row r="4423" spans="1:76" ht="12.75" customHeight="1">
      <c r="A4423" s="2"/>
      <c r="B4423" s="2"/>
      <c r="C4423" s="2"/>
      <c r="D4423" s="75"/>
      <c r="F4423" s="76"/>
      <c r="G4423" s="76"/>
      <c r="I4423" s="76"/>
      <c r="J4423" s="76"/>
      <c r="L4423" s="76"/>
      <c r="M4423" s="76"/>
      <c r="O4423" s="76"/>
      <c r="P4423" s="76"/>
      <c r="R4423" s="76"/>
      <c r="S4423" s="76"/>
      <c r="U4423" s="76"/>
      <c r="V4423" s="76"/>
      <c r="X4423" s="76"/>
      <c r="Y4423" s="76"/>
      <c r="AA4423" s="76"/>
      <c r="AB4423" s="76"/>
      <c r="AD4423" s="76"/>
      <c r="AE4423" s="76"/>
      <c r="AG4423" s="76"/>
      <c r="AH4423" s="76"/>
      <c r="AJ4423" s="76"/>
      <c r="AK4423" s="76"/>
      <c r="AM4423" s="76"/>
      <c r="AN4423" s="76"/>
      <c r="AP4423" s="76"/>
      <c r="AQ4423" s="76"/>
      <c r="AS4423" s="76"/>
      <c r="AT4423" s="76"/>
      <c r="AV4423" s="76"/>
      <c r="AW4423" s="76"/>
      <c r="AY4423" s="76"/>
      <c r="AZ4423" s="76"/>
      <c r="BB4423" s="76"/>
      <c r="BC4423" s="76"/>
      <c r="BE4423" s="76"/>
      <c r="BF4423" s="76"/>
      <c r="BH4423" s="76"/>
      <c r="BI4423" s="76"/>
      <c r="BK4423" s="76"/>
      <c r="BL4423" s="76"/>
      <c r="BN4423" s="76"/>
      <c r="BO4423" s="76"/>
      <c r="BQ4423" s="76"/>
      <c r="BR4423" s="76"/>
      <c r="BT4423" s="76"/>
      <c r="BU4423" s="76"/>
      <c r="BW4423" s="76"/>
      <c r="BX4423" s="76"/>
    </row>
    <row r="4424" spans="1:76" ht="12.75" customHeight="1">
      <c r="A4424" s="2"/>
      <c r="B4424" s="2"/>
      <c r="C4424" s="2"/>
      <c r="D4424" s="75"/>
      <c r="F4424" s="76"/>
      <c r="G4424" s="76"/>
      <c r="I4424" s="76"/>
      <c r="J4424" s="76"/>
      <c r="L4424" s="76"/>
      <c r="M4424" s="76"/>
      <c r="O4424" s="76"/>
      <c r="P4424" s="76"/>
      <c r="R4424" s="76"/>
      <c r="S4424" s="76"/>
      <c r="U4424" s="76"/>
      <c r="V4424" s="76"/>
      <c r="X4424" s="76"/>
      <c r="Y4424" s="76"/>
      <c r="AA4424" s="76"/>
      <c r="AB4424" s="76"/>
      <c r="AD4424" s="76"/>
      <c r="AE4424" s="76"/>
      <c r="AG4424" s="76"/>
      <c r="AH4424" s="76"/>
      <c r="AJ4424" s="76"/>
      <c r="AK4424" s="76"/>
      <c r="AM4424" s="76"/>
      <c r="AN4424" s="76"/>
      <c r="AP4424" s="76"/>
      <c r="AQ4424" s="76"/>
      <c r="AS4424" s="76"/>
      <c r="AT4424" s="76"/>
      <c r="AV4424" s="76"/>
      <c r="AW4424" s="76"/>
      <c r="AY4424" s="76"/>
      <c r="AZ4424" s="76"/>
      <c r="BB4424" s="76"/>
      <c r="BC4424" s="76"/>
      <c r="BE4424" s="76"/>
      <c r="BF4424" s="76"/>
      <c r="BH4424" s="76"/>
      <c r="BI4424" s="76"/>
      <c r="BK4424" s="76"/>
      <c r="BL4424" s="76"/>
      <c r="BN4424" s="76"/>
      <c r="BO4424" s="76"/>
      <c r="BQ4424" s="76"/>
      <c r="BR4424" s="76"/>
      <c r="BT4424" s="76"/>
      <c r="BU4424" s="76"/>
      <c r="BW4424" s="76"/>
      <c r="BX4424" s="76"/>
    </row>
    <row r="4425" spans="1:76" ht="12.75" customHeight="1">
      <c r="A4425" s="2"/>
      <c r="B4425" s="2"/>
      <c r="C4425" s="2"/>
      <c r="D4425" s="75"/>
      <c r="F4425" s="76"/>
      <c r="G4425" s="76"/>
      <c r="I4425" s="76"/>
      <c r="J4425" s="76"/>
      <c r="L4425" s="76"/>
      <c r="M4425" s="76"/>
      <c r="O4425" s="76"/>
      <c r="P4425" s="76"/>
      <c r="R4425" s="76"/>
      <c r="S4425" s="76"/>
      <c r="U4425" s="76"/>
      <c r="V4425" s="76"/>
      <c r="X4425" s="76"/>
      <c r="Y4425" s="76"/>
      <c r="AA4425" s="76"/>
      <c r="AB4425" s="76"/>
      <c r="AD4425" s="76"/>
      <c r="AE4425" s="76"/>
      <c r="AG4425" s="76"/>
      <c r="AH4425" s="76"/>
      <c r="AJ4425" s="76"/>
      <c r="AK4425" s="76"/>
      <c r="AM4425" s="76"/>
      <c r="AN4425" s="76"/>
      <c r="AP4425" s="76"/>
      <c r="AQ4425" s="76"/>
      <c r="AS4425" s="76"/>
      <c r="AT4425" s="76"/>
      <c r="AV4425" s="76"/>
      <c r="AW4425" s="76"/>
      <c r="AY4425" s="76"/>
      <c r="AZ4425" s="76"/>
      <c r="BB4425" s="76"/>
      <c r="BC4425" s="76"/>
      <c r="BE4425" s="76"/>
      <c r="BF4425" s="76"/>
      <c r="BH4425" s="76"/>
      <c r="BI4425" s="76"/>
      <c r="BK4425" s="76"/>
      <c r="BL4425" s="76"/>
      <c r="BN4425" s="76"/>
      <c r="BO4425" s="76"/>
      <c r="BQ4425" s="76"/>
      <c r="BR4425" s="76"/>
      <c r="BT4425" s="76"/>
      <c r="BU4425" s="76"/>
      <c r="BW4425" s="76"/>
      <c r="BX4425" s="76"/>
    </row>
    <row r="4426" spans="1:76" ht="12.75" customHeight="1">
      <c r="A4426" s="2"/>
      <c r="B4426" s="2"/>
      <c r="C4426" s="2"/>
      <c r="D4426" s="75"/>
      <c r="F4426" s="76"/>
      <c r="G4426" s="76"/>
      <c r="I4426" s="76"/>
      <c r="J4426" s="76"/>
      <c r="L4426" s="76"/>
      <c r="M4426" s="76"/>
      <c r="O4426" s="76"/>
      <c r="P4426" s="76"/>
      <c r="R4426" s="76"/>
      <c r="S4426" s="76"/>
      <c r="U4426" s="76"/>
      <c r="V4426" s="76"/>
      <c r="X4426" s="76"/>
      <c r="Y4426" s="76"/>
      <c r="AA4426" s="76"/>
      <c r="AB4426" s="76"/>
      <c r="AD4426" s="76"/>
      <c r="AE4426" s="76"/>
      <c r="AG4426" s="76"/>
      <c r="AH4426" s="76"/>
      <c r="AJ4426" s="76"/>
      <c r="AK4426" s="76"/>
      <c r="AM4426" s="76"/>
      <c r="AN4426" s="76"/>
      <c r="AP4426" s="76"/>
      <c r="AQ4426" s="76"/>
      <c r="AS4426" s="76"/>
      <c r="AT4426" s="76"/>
      <c r="AV4426" s="76"/>
      <c r="AW4426" s="76"/>
      <c r="AY4426" s="76"/>
      <c r="AZ4426" s="76"/>
      <c r="BB4426" s="76"/>
      <c r="BC4426" s="76"/>
      <c r="BE4426" s="76"/>
      <c r="BF4426" s="76"/>
      <c r="BH4426" s="76"/>
      <c r="BI4426" s="76"/>
      <c r="BK4426" s="76"/>
      <c r="BL4426" s="76"/>
      <c r="BN4426" s="76"/>
      <c r="BO4426" s="76"/>
      <c r="BQ4426" s="76"/>
      <c r="BR4426" s="76"/>
      <c r="BT4426" s="76"/>
      <c r="BU4426" s="76"/>
      <c r="BW4426" s="76"/>
      <c r="BX4426" s="76"/>
    </row>
    <row r="4427" spans="1:76" ht="12.75" customHeight="1">
      <c r="A4427" s="2"/>
      <c r="B4427" s="2"/>
      <c r="C4427" s="2"/>
      <c r="D4427" s="75"/>
      <c r="F4427" s="76"/>
      <c r="G4427" s="76"/>
      <c r="I4427" s="76"/>
      <c r="J4427" s="76"/>
      <c r="L4427" s="76"/>
      <c r="M4427" s="76"/>
      <c r="O4427" s="76"/>
      <c r="P4427" s="76"/>
      <c r="R4427" s="76"/>
      <c r="S4427" s="76"/>
      <c r="U4427" s="76"/>
      <c r="V4427" s="76"/>
      <c r="X4427" s="76"/>
      <c r="Y4427" s="76"/>
      <c r="AA4427" s="76"/>
      <c r="AB4427" s="76"/>
      <c r="AD4427" s="76"/>
      <c r="AE4427" s="76"/>
      <c r="AG4427" s="76"/>
      <c r="AH4427" s="76"/>
      <c r="AJ4427" s="76"/>
      <c r="AK4427" s="76"/>
      <c r="AM4427" s="76"/>
      <c r="AN4427" s="76"/>
      <c r="AP4427" s="76"/>
      <c r="AQ4427" s="76"/>
      <c r="AS4427" s="76"/>
      <c r="AT4427" s="76"/>
      <c r="AV4427" s="76"/>
      <c r="AW4427" s="76"/>
      <c r="AY4427" s="76"/>
      <c r="AZ4427" s="76"/>
      <c r="BB4427" s="76"/>
      <c r="BC4427" s="76"/>
      <c r="BE4427" s="76"/>
      <c r="BF4427" s="76"/>
      <c r="BH4427" s="76"/>
      <c r="BI4427" s="76"/>
      <c r="BK4427" s="76"/>
      <c r="BL4427" s="76"/>
      <c r="BN4427" s="76"/>
      <c r="BO4427" s="76"/>
      <c r="BQ4427" s="76"/>
      <c r="BR4427" s="76"/>
      <c r="BT4427" s="76"/>
      <c r="BU4427" s="76"/>
      <c r="BW4427" s="76"/>
      <c r="BX4427" s="76"/>
    </row>
    <row r="4428" spans="1:76" ht="12.75" customHeight="1">
      <c r="A4428" s="2"/>
      <c r="B4428" s="2"/>
      <c r="C4428" s="2"/>
      <c r="D4428" s="75"/>
      <c r="F4428" s="76"/>
      <c r="G4428" s="76"/>
      <c r="I4428" s="76"/>
      <c r="J4428" s="76"/>
      <c r="L4428" s="76"/>
      <c r="M4428" s="76"/>
      <c r="O4428" s="76"/>
      <c r="P4428" s="76"/>
      <c r="R4428" s="76"/>
      <c r="S4428" s="76"/>
      <c r="U4428" s="76"/>
      <c r="V4428" s="76"/>
      <c r="X4428" s="76"/>
      <c r="Y4428" s="76"/>
      <c r="AA4428" s="76"/>
      <c r="AB4428" s="76"/>
      <c r="AD4428" s="76"/>
      <c r="AE4428" s="76"/>
      <c r="AG4428" s="76"/>
      <c r="AH4428" s="76"/>
      <c r="AJ4428" s="76"/>
      <c r="AK4428" s="76"/>
      <c r="AM4428" s="76"/>
      <c r="AN4428" s="76"/>
      <c r="AP4428" s="76"/>
      <c r="AQ4428" s="76"/>
      <c r="AS4428" s="76"/>
      <c r="AT4428" s="76"/>
      <c r="AV4428" s="76"/>
      <c r="AW4428" s="76"/>
      <c r="AY4428" s="76"/>
      <c r="AZ4428" s="76"/>
      <c r="BB4428" s="76"/>
      <c r="BC4428" s="76"/>
      <c r="BE4428" s="76"/>
      <c r="BF4428" s="76"/>
      <c r="BH4428" s="76"/>
      <c r="BI4428" s="76"/>
      <c r="BK4428" s="76"/>
      <c r="BL4428" s="76"/>
      <c r="BN4428" s="76"/>
      <c r="BO4428" s="76"/>
      <c r="BQ4428" s="76"/>
      <c r="BR4428" s="76"/>
      <c r="BT4428" s="76"/>
      <c r="BU4428" s="76"/>
      <c r="BW4428" s="76"/>
      <c r="BX4428" s="76"/>
    </row>
    <row r="4429" spans="1:76" ht="12.75" customHeight="1">
      <c r="A4429" s="2"/>
      <c r="B4429" s="2"/>
      <c r="C4429" s="2"/>
      <c r="D4429" s="75"/>
      <c r="F4429" s="76"/>
      <c r="G4429" s="76"/>
      <c r="I4429" s="76"/>
      <c r="J4429" s="76"/>
      <c r="L4429" s="76"/>
      <c r="M4429" s="76"/>
      <c r="O4429" s="76"/>
      <c r="P4429" s="76"/>
      <c r="R4429" s="76"/>
      <c r="S4429" s="76"/>
      <c r="U4429" s="76"/>
      <c r="V4429" s="76"/>
      <c r="X4429" s="76"/>
      <c r="Y4429" s="76"/>
      <c r="AA4429" s="76"/>
      <c r="AB4429" s="76"/>
      <c r="AD4429" s="76"/>
      <c r="AE4429" s="76"/>
      <c r="AG4429" s="76"/>
      <c r="AH4429" s="76"/>
      <c r="AJ4429" s="76"/>
      <c r="AK4429" s="76"/>
      <c r="AM4429" s="76"/>
      <c r="AN4429" s="76"/>
      <c r="AP4429" s="76"/>
      <c r="AQ4429" s="76"/>
      <c r="AS4429" s="76"/>
      <c r="AT4429" s="76"/>
      <c r="AV4429" s="76"/>
      <c r="AW4429" s="76"/>
      <c r="AY4429" s="76"/>
      <c r="AZ4429" s="76"/>
      <c r="BB4429" s="76"/>
      <c r="BC4429" s="76"/>
      <c r="BE4429" s="76"/>
      <c r="BF4429" s="76"/>
      <c r="BH4429" s="76"/>
      <c r="BI4429" s="76"/>
      <c r="BK4429" s="76"/>
      <c r="BL4429" s="76"/>
      <c r="BN4429" s="76"/>
      <c r="BO4429" s="76"/>
      <c r="BQ4429" s="76"/>
      <c r="BR4429" s="76"/>
      <c r="BT4429" s="76"/>
      <c r="BU4429" s="76"/>
      <c r="BW4429" s="76"/>
      <c r="BX4429" s="76"/>
    </row>
    <row r="4430" spans="1:76" ht="12.75" customHeight="1">
      <c r="A4430" s="2"/>
      <c r="B4430" s="2"/>
      <c r="C4430" s="2"/>
      <c r="D4430" s="75"/>
      <c r="F4430" s="76"/>
      <c r="G4430" s="76"/>
      <c r="I4430" s="76"/>
      <c r="J4430" s="76"/>
      <c r="L4430" s="76"/>
      <c r="M4430" s="76"/>
      <c r="O4430" s="76"/>
      <c r="P4430" s="76"/>
      <c r="R4430" s="76"/>
      <c r="S4430" s="76"/>
      <c r="U4430" s="76"/>
      <c r="V4430" s="76"/>
      <c r="X4430" s="76"/>
      <c r="Y4430" s="76"/>
      <c r="AA4430" s="76"/>
      <c r="AB4430" s="76"/>
      <c r="AD4430" s="76"/>
      <c r="AE4430" s="76"/>
      <c r="AG4430" s="76"/>
      <c r="AH4430" s="76"/>
      <c r="AJ4430" s="76"/>
      <c r="AK4430" s="76"/>
      <c r="AM4430" s="76"/>
      <c r="AN4430" s="76"/>
      <c r="AP4430" s="76"/>
      <c r="AQ4430" s="76"/>
      <c r="AS4430" s="76"/>
      <c r="AT4430" s="76"/>
      <c r="AV4430" s="76"/>
      <c r="AW4430" s="76"/>
      <c r="AY4430" s="76"/>
      <c r="AZ4430" s="76"/>
      <c r="BB4430" s="76"/>
      <c r="BC4430" s="76"/>
      <c r="BE4430" s="76"/>
      <c r="BF4430" s="76"/>
      <c r="BH4430" s="76"/>
      <c r="BI4430" s="76"/>
      <c r="BK4430" s="76"/>
      <c r="BL4430" s="76"/>
      <c r="BN4430" s="76"/>
      <c r="BO4430" s="76"/>
      <c r="BQ4430" s="76"/>
      <c r="BR4430" s="76"/>
      <c r="BT4430" s="76"/>
      <c r="BU4430" s="76"/>
      <c r="BW4430" s="76"/>
      <c r="BX4430" s="76"/>
    </row>
    <row r="4431" spans="1:76" ht="12.75" customHeight="1">
      <c r="A4431" s="2"/>
      <c r="B4431" s="2"/>
      <c r="C4431" s="2"/>
      <c r="D4431" s="75"/>
      <c r="F4431" s="76"/>
      <c r="G4431" s="76"/>
      <c r="I4431" s="76"/>
      <c r="J4431" s="76"/>
      <c r="L4431" s="76"/>
      <c r="M4431" s="76"/>
      <c r="O4431" s="76"/>
      <c r="P4431" s="76"/>
      <c r="R4431" s="76"/>
      <c r="S4431" s="76"/>
      <c r="U4431" s="76"/>
      <c r="V4431" s="76"/>
      <c r="X4431" s="76"/>
      <c r="Y4431" s="76"/>
      <c r="AA4431" s="76"/>
      <c r="AB4431" s="76"/>
      <c r="AD4431" s="76"/>
      <c r="AE4431" s="76"/>
      <c r="AG4431" s="76"/>
      <c r="AH4431" s="76"/>
      <c r="AJ4431" s="76"/>
      <c r="AK4431" s="76"/>
      <c r="AM4431" s="76"/>
      <c r="AN4431" s="76"/>
      <c r="AP4431" s="76"/>
      <c r="AQ4431" s="76"/>
      <c r="AS4431" s="76"/>
      <c r="AT4431" s="76"/>
      <c r="AV4431" s="76"/>
      <c r="AW4431" s="76"/>
      <c r="AY4431" s="76"/>
      <c r="AZ4431" s="76"/>
      <c r="BB4431" s="76"/>
      <c r="BC4431" s="76"/>
      <c r="BE4431" s="76"/>
      <c r="BF4431" s="76"/>
      <c r="BH4431" s="76"/>
      <c r="BI4431" s="76"/>
      <c r="BK4431" s="76"/>
      <c r="BL4431" s="76"/>
      <c r="BN4431" s="76"/>
      <c r="BO4431" s="76"/>
      <c r="BQ4431" s="76"/>
      <c r="BR4431" s="76"/>
      <c r="BT4431" s="76"/>
      <c r="BU4431" s="76"/>
      <c r="BW4431" s="76"/>
      <c r="BX4431" s="76"/>
    </row>
    <row r="4432" spans="1:76" ht="12.75" customHeight="1">
      <c r="A4432" s="2"/>
      <c r="B4432" s="2"/>
      <c r="C4432" s="2"/>
      <c r="D4432" s="75"/>
      <c r="F4432" s="76"/>
      <c r="G4432" s="76"/>
      <c r="I4432" s="76"/>
      <c r="J4432" s="76"/>
      <c r="L4432" s="76"/>
      <c r="M4432" s="76"/>
      <c r="O4432" s="76"/>
      <c r="P4432" s="76"/>
      <c r="R4432" s="76"/>
      <c r="S4432" s="76"/>
      <c r="U4432" s="76"/>
      <c r="V4432" s="76"/>
      <c r="X4432" s="76"/>
      <c r="Y4432" s="76"/>
      <c r="AA4432" s="76"/>
      <c r="AB4432" s="76"/>
      <c r="AD4432" s="76"/>
      <c r="AE4432" s="76"/>
      <c r="AG4432" s="76"/>
      <c r="AH4432" s="76"/>
      <c r="AJ4432" s="76"/>
      <c r="AK4432" s="76"/>
      <c r="AM4432" s="76"/>
      <c r="AN4432" s="76"/>
      <c r="AP4432" s="76"/>
      <c r="AQ4432" s="76"/>
      <c r="AS4432" s="76"/>
      <c r="AT4432" s="76"/>
      <c r="AV4432" s="76"/>
      <c r="AW4432" s="76"/>
      <c r="AY4432" s="76"/>
      <c r="AZ4432" s="76"/>
      <c r="BB4432" s="76"/>
      <c r="BC4432" s="76"/>
      <c r="BE4432" s="76"/>
      <c r="BF4432" s="76"/>
      <c r="BH4432" s="76"/>
      <c r="BI4432" s="76"/>
      <c r="BK4432" s="76"/>
      <c r="BL4432" s="76"/>
      <c r="BN4432" s="76"/>
      <c r="BO4432" s="76"/>
      <c r="BQ4432" s="76"/>
      <c r="BR4432" s="76"/>
      <c r="BT4432" s="76"/>
      <c r="BU4432" s="76"/>
      <c r="BW4432" s="76"/>
      <c r="BX4432" s="76"/>
    </row>
    <row r="4433" spans="1:76" ht="12.75" customHeight="1">
      <c r="A4433" s="2"/>
      <c r="B4433" s="2"/>
      <c r="C4433" s="2"/>
      <c r="D4433" s="75"/>
      <c r="F4433" s="76"/>
      <c r="G4433" s="76"/>
      <c r="I4433" s="76"/>
      <c r="J4433" s="76"/>
      <c r="L4433" s="76"/>
      <c r="M4433" s="76"/>
      <c r="O4433" s="76"/>
      <c r="P4433" s="76"/>
      <c r="R4433" s="76"/>
      <c r="S4433" s="76"/>
      <c r="U4433" s="76"/>
      <c r="V4433" s="76"/>
      <c r="X4433" s="76"/>
      <c r="Y4433" s="76"/>
      <c r="AA4433" s="76"/>
      <c r="AB4433" s="76"/>
      <c r="AD4433" s="76"/>
      <c r="AE4433" s="76"/>
      <c r="AG4433" s="76"/>
      <c r="AH4433" s="76"/>
      <c r="AJ4433" s="76"/>
      <c r="AK4433" s="76"/>
      <c r="AM4433" s="76"/>
      <c r="AN4433" s="76"/>
      <c r="AP4433" s="76"/>
      <c r="AQ4433" s="76"/>
      <c r="AS4433" s="76"/>
      <c r="AT4433" s="76"/>
      <c r="AV4433" s="76"/>
      <c r="AW4433" s="76"/>
      <c r="AY4433" s="76"/>
      <c r="AZ4433" s="76"/>
      <c r="BB4433" s="76"/>
      <c r="BC4433" s="76"/>
      <c r="BE4433" s="76"/>
      <c r="BF4433" s="76"/>
      <c r="BH4433" s="76"/>
      <c r="BI4433" s="76"/>
      <c r="BK4433" s="76"/>
      <c r="BL4433" s="76"/>
      <c r="BN4433" s="76"/>
      <c r="BO4433" s="76"/>
      <c r="BQ4433" s="76"/>
      <c r="BR4433" s="76"/>
      <c r="BT4433" s="76"/>
      <c r="BU4433" s="76"/>
      <c r="BW4433" s="76"/>
      <c r="BX4433" s="76"/>
    </row>
    <row r="4434" spans="1:76" ht="12.75" customHeight="1">
      <c r="A4434" s="2"/>
      <c r="B4434" s="2"/>
      <c r="C4434" s="2"/>
      <c r="D4434" s="75"/>
      <c r="F4434" s="76"/>
      <c r="G4434" s="76"/>
      <c r="I4434" s="76"/>
      <c r="J4434" s="76"/>
      <c r="L4434" s="76"/>
      <c r="M4434" s="76"/>
      <c r="O4434" s="76"/>
      <c r="P4434" s="76"/>
      <c r="R4434" s="76"/>
      <c r="S4434" s="76"/>
      <c r="U4434" s="76"/>
      <c r="V4434" s="76"/>
      <c r="X4434" s="76"/>
      <c r="Y4434" s="76"/>
      <c r="AA4434" s="76"/>
      <c r="AB4434" s="76"/>
      <c r="AD4434" s="76"/>
      <c r="AE4434" s="76"/>
      <c r="AG4434" s="76"/>
      <c r="AH4434" s="76"/>
      <c r="AJ4434" s="76"/>
      <c r="AK4434" s="76"/>
      <c r="AM4434" s="76"/>
      <c r="AN4434" s="76"/>
      <c r="AP4434" s="76"/>
      <c r="AQ4434" s="76"/>
      <c r="AS4434" s="76"/>
      <c r="AT4434" s="76"/>
      <c r="AV4434" s="76"/>
      <c r="AW4434" s="76"/>
      <c r="AY4434" s="76"/>
      <c r="AZ4434" s="76"/>
      <c r="BB4434" s="76"/>
      <c r="BC4434" s="76"/>
      <c r="BE4434" s="76"/>
      <c r="BF4434" s="76"/>
      <c r="BH4434" s="76"/>
      <c r="BI4434" s="76"/>
      <c r="BK4434" s="76"/>
      <c r="BL4434" s="76"/>
      <c r="BN4434" s="76"/>
      <c r="BO4434" s="76"/>
      <c r="BQ4434" s="76"/>
      <c r="BR4434" s="76"/>
      <c r="BT4434" s="76"/>
      <c r="BU4434" s="76"/>
      <c r="BW4434" s="76"/>
      <c r="BX4434" s="76"/>
    </row>
    <row r="4435" spans="1:76" ht="12.75" customHeight="1">
      <c r="A4435" s="2"/>
      <c r="B4435" s="2"/>
      <c r="C4435" s="2"/>
      <c r="D4435" s="75"/>
      <c r="F4435" s="76"/>
      <c r="G4435" s="76"/>
      <c r="I4435" s="76"/>
      <c r="J4435" s="76"/>
      <c r="L4435" s="76"/>
      <c r="M4435" s="76"/>
      <c r="O4435" s="76"/>
      <c r="P4435" s="76"/>
      <c r="R4435" s="76"/>
      <c r="S4435" s="76"/>
      <c r="U4435" s="76"/>
      <c r="V4435" s="76"/>
      <c r="X4435" s="76"/>
      <c r="Y4435" s="76"/>
      <c r="AA4435" s="76"/>
      <c r="AB4435" s="76"/>
      <c r="AD4435" s="76"/>
      <c r="AE4435" s="76"/>
      <c r="AG4435" s="76"/>
      <c r="AH4435" s="76"/>
      <c r="AJ4435" s="76"/>
      <c r="AK4435" s="76"/>
      <c r="AM4435" s="76"/>
      <c r="AN4435" s="76"/>
      <c r="AP4435" s="76"/>
      <c r="AQ4435" s="76"/>
      <c r="AS4435" s="76"/>
      <c r="AT4435" s="76"/>
      <c r="AV4435" s="76"/>
      <c r="AW4435" s="76"/>
      <c r="AY4435" s="76"/>
      <c r="AZ4435" s="76"/>
      <c r="BB4435" s="76"/>
      <c r="BC4435" s="76"/>
      <c r="BE4435" s="76"/>
      <c r="BF4435" s="76"/>
      <c r="BH4435" s="76"/>
      <c r="BI4435" s="76"/>
      <c r="BK4435" s="76"/>
      <c r="BL4435" s="76"/>
      <c r="BN4435" s="76"/>
      <c r="BO4435" s="76"/>
      <c r="BQ4435" s="76"/>
      <c r="BR4435" s="76"/>
      <c r="BT4435" s="76"/>
      <c r="BU4435" s="76"/>
      <c r="BW4435" s="76"/>
      <c r="BX4435" s="76"/>
    </row>
    <row r="4436" spans="1:76" ht="12.75" customHeight="1">
      <c r="A4436" s="2"/>
      <c r="B4436" s="2"/>
      <c r="C4436" s="2"/>
      <c r="D4436" s="75"/>
      <c r="F4436" s="76"/>
      <c r="G4436" s="76"/>
      <c r="I4436" s="76"/>
      <c r="J4436" s="76"/>
      <c r="L4436" s="76"/>
      <c r="M4436" s="76"/>
      <c r="O4436" s="76"/>
      <c r="P4436" s="76"/>
      <c r="R4436" s="76"/>
      <c r="S4436" s="76"/>
      <c r="U4436" s="76"/>
      <c r="V4436" s="76"/>
      <c r="X4436" s="76"/>
      <c r="Y4436" s="76"/>
      <c r="AA4436" s="76"/>
      <c r="AB4436" s="76"/>
      <c r="AD4436" s="76"/>
      <c r="AE4436" s="76"/>
      <c r="AG4436" s="76"/>
      <c r="AH4436" s="76"/>
      <c r="AJ4436" s="76"/>
      <c r="AK4436" s="76"/>
      <c r="AM4436" s="76"/>
      <c r="AN4436" s="76"/>
      <c r="AP4436" s="76"/>
      <c r="AQ4436" s="76"/>
      <c r="AS4436" s="76"/>
      <c r="AT4436" s="76"/>
      <c r="AV4436" s="76"/>
      <c r="AW4436" s="76"/>
      <c r="AY4436" s="76"/>
      <c r="AZ4436" s="76"/>
      <c r="BB4436" s="76"/>
      <c r="BC4436" s="76"/>
      <c r="BE4436" s="76"/>
      <c r="BF4436" s="76"/>
      <c r="BH4436" s="76"/>
      <c r="BI4436" s="76"/>
      <c r="BK4436" s="76"/>
      <c r="BL4436" s="76"/>
      <c r="BN4436" s="76"/>
      <c r="BO4436" s="76"/>
      <c r="BQ4436" s="76"/>
      <c r="BR4436" s="76"/>
      <c r="BT4436" s="76"/>
      <c r="BU4436" s="76"/>
      <c r="BW4436" s="76"/>
      <c r="BX4436" s="76"/>
    </row>
    <row r="4437" spans="1:76" ht="12.75" customHeight="1">
      <c r="A4437" s="2"/>
      <c r="B4437" s="2"/>
      <c r="C4437" s="2"/>
      <c r="D4437" s="75"/>
      <c r="F4437" s="76"/>
      <c r="G4437" s="76"/>
      <c r="I4437" s="76"/>
      <c r="J4437" s="76"/>
      <c r="L4437" s="76"/>
      <c r="M4437" s="76"/>
      <c r="O4437" s="76"/>
      <c r="P4437" s="76"/>
      <c r="R4437" s="76"/>
      <c r="S4437" s="76"/>
      <c r="U4437" s="76"/>
      <c r="V4437" s="76"/>
      <c r="X4437" s="76"/>
      <c r="Y4437" s="76"/>
      <c r="AA4437" s="76"/>
      <c r="AB4437" s="76"/>
      <c r="AD4437" s="76"/>
      <c r="AE4437" s="76"/>
      <c r="AG4437" s="76"/>
      <c r="AH4437" s="76"/>
      <c r="AJ4437" s="76"/>
      <c r="AK4437" s="76"/>
      <c r="AM4437" s="76"/>
      <c r="AN4437" s="76"/>
      <c r="AP4437" s="76"/>
      <c r="AQ4437" s="76"/>
      <c r="AS4437" s="76"/>
      <c r="AT4437" s="76"/>
      <c r="AV4437" s="76"/>
      <c r="AW4437" s="76"/>
      <c r="AY4437" s="76"/>
      <c r="AZ4437" s="76"/>
      <c r="BB4437" s="76"/>
      <c r="BC4437" s="76"/>
      <c r="BE4437" s="76"/>
      <c r="BF4437" s="76"/>
      <c r="BH4437" s="76"/>
      <c r="BI4437" s="76"/>
      <c r="BK4437" s="76"/>
      <c r="BL4437" s="76"/>
      <c r="BN4437" s="76"/>
      <c r="BO4437" s="76"/>
      <c r="BQ4437" s="76"/>
      <c r="BR4437" s="76"/>
      <c r="BT4437" s="76"/>
      <c r="BU4437" s="76"/>
      <c r="BW4437" s="76"/>
      <c r="BX4437" s="76"/>
    </row>
    <row r="4438" spans="1:76" ht="12.75" customHeight="1">
      <c r="A4438" s="2"/>
      <c r="B4438" s="2"/>
      <c r="C4438" s="2"/>
      <c r="D4438" s="75"/>
      <c r="F4438" s="76"/>
      <c r="G4438" s="76"/>
      <c r="I4438" s="76"/>
      <c r="J4438" s="76"/>
      <c r="L4438" s="76"/>
      <c r="M4438" s="76"/>
      <c r="O4438" s="76"/>
      <c r="P4438" s="76"/>
      <c r="R4438" s="76"/>
      <c r="S4438" s="76"/>
      <c r="U4438" s="76"/>
      <c r="V4438" s="76"/>
      <c r="X4438" s="76"/>
      <c r="Y4438" s="76"/>
      <c r="AA4438" s="76"/>
      <c r="AB4438" s="76"/>
      <c r="AD4438" s="76"/>
      <c r="AE4438" s="76"/>
      <c r="AG4438" s="76"/>
      <c r="AH4438" s="76"/>
      <c r="AJ4438" s="76"/>
      <c r="AK4438" s="76"/>
      <c r="AM4438" s="76"/>
      <c r="AN4438" s="76"/>
      <c r="AP4438" s="76"/>
      <c r="AQ4438" s="76"/>
      <c r="AS4438" s="76"/>
      <c r="AT4438" s="76"/>
      <c r="AV4438" s="76"/>
      <c r="AW4438" s="76"/>
      <c r="AY4438" s="76"/>
      <c r="AZ4438" s="76"/>
      <c r="BB4438" s="76"/>
      <c r="BC4438" s="76"/>
      <c r="BE4438" s="76"/>
      <c r="BF4438" s="76"/>
      <c r="BH4438" s="76"/>
      <c r="BI4438" s="76"/>
      <c r="BK4438" s="76"/>
      <c r="BL4438" s="76"/>
      <c r="BN4438" s="76"/>
      <c r="BO4438" s="76"/>
      <c r="BQ4438" s="76"/>
      <c r="BR4438" s="76"/>
      <c r="BT4438" s="76"/>
      <c r="BU4438" s="76"/>
      <c r="BW4438" s="76"/>
      <c r="BX4438" s="76"/>
    </row>
    <row r="4439" spans="1:76" ht="12.75" customHeight="1">
      <c r="A4439" s="2"/>
      <c r="B4439" s="2"/>
      <c r="C4439" s="2"/>
      <c r="D4439" s="75"/>
      <c r="F4439" s="76"/>
      <c r="G4439" s="76"/>
      <c r="I4439" s="76"/>
      <c r="J4439" s="76"/>
      <c r="L4439" s="76"/>
      <c r="M4439" s="76"/>
      <c r="O4439" s="76"/>
      <c r="P4439" s="76"/>
      <c r="R4439" s="76"/>
      <c r="S4439" s="76"/>
      <c r="U4439" s="76"/>
      <c r="V4439" s="76"/>
      <c r="X4439" s="76"/>
      <c r="Y4439" s="76"/>
      <c r="AA4439" s="76"/>
      <c r="AB4439" s="76"/>
      <c r="AD4439" s="76"/>
      <c r="AE4439" s="76"/>
      <c r="AG4439" s="76"/>
      <c r="AH4439" s="76"/>
      <c r="AJ4439" s="76"/>
      <c r="AK4439" s="76"/>
      <c r="AM4439" s="76"/>
      <c r="AN4439" s="76"/>
      <c r="AP4439" s="76"/>
      <c r="AQ4439" s="76"/>
      <c r="AS4439" s="76"/>
      <c r="AT4439" s="76"/>
      <c r="AV4439" s="76"/>
      <c r="AW4439" s="76"/>
      <c r="AY4439" s="76"/>
      <c r="AZ4439" s="76"/>
      <c r="BB4439" s="76"/>
      <c r="BC4439" s="76"/>
      <c r="BE4439" s="76"/>
      <c r="BF4439" s="76"/>
      <c r="BH4439" s="76"/>
      <c r="BI4439" s="76"/>
      <c r="BK4439" s="76"/>
      <c r="BL4439" s="76"/>
      <c r="BN4439" s="76"/>
      <c r="BO4439" s="76"/>
      <c r="BQ4439" s="76"/>
      <c r="BR4439" s="76"/>
      <c r="BT4439" s="76"/>
      <c r="BU4439" s="76"/>
      <c r="BW4439" s="76"/>
      <c r="BX4439" s="76"/>
    </row>
    <row r="4440" spans="1:76" ht="12.75" customHeight="1">
      <c r="A4440" s="2"/>
      <c r="B4440" s="2"/>
      <c r="C4440" s="2"/>
      <c r="D4440" s="75"/>
      <c r="F4440" s="76"/>
      <c r="G4440" s="76"/>
      <c r="I4440" s="76"/>
      <c r="J4440" s="76"/>
      <c r="L4440" s="76"/>
      <c r="M4440" s="76"/>
      <c r="O4440" s="76"/>
      <c r="P4440" s="76"/>
      <c r="R4440" s="76"/>
      <c r="S4440" s="76"/>
      <c r="U4440" s="76"/>
      <c r="V4440" s="76"/>
      <c r="X4440" s="76"/>
      <c r="Y4440" s="76"/>
      <c r="AA4440" s="76"/>
      <c r="AB4440" s="76"/>
      <c r="AD4440" s="76"/>
      <c r="AE4440" s="76"/>
      <c r="AG4440" s="76"/>
      <c r="AH4440" s="76"/>
      <c r="AJ4440" s="76"/>
      <c r="AK4440" s="76"/>
      <c r="AM4440" s="76"/>
      <c r="AN4440" s="76"/>
      <c r="AP4440" s="76"/>
      <c r="AQ4440" s="76"/>
      <c r="AS4440" s="76"/>
      <c r="AT4440" s="76"/>
      <c r="AV4440" s="76"/>
      <c r="AW4440" s="76"/>
      <c r="AY4440" s="76"/>
      <c r="AZ4440" s="76"/>
      <c r="BB4440" s="76"/>
      <c r="BC4440" s="76"/>
      <c r="BE4440" s="76"/>
      <c r="BF4440" s="76"/>
      <c r="BH4440" s="76"/>
      <c r="BI4440" s="76"/>
      <c r="BK4440" s="76"/>
      <c r="BL4440" s="76"/>
      <c r="BN4440" s="76"/>
      <c r="BO4440" s="76"/>
      <c r="BQ4440" s="76"/>
      <c r="BR4440" s="76"/>
      <c r="BT4440" s="76"/>
      <c r="BU4440" s="76"/>
      <c r="BW4440" s="76"/>
      <c r="BX4440" s="76"/>
    </row>
    <row r="4441" spans="1:76" ht="12.75" customHeight="1">
      <c r="A4441" s="2"/>
      <c r="B4441" s="2"/>
      <c r="C4441" s="2"/>
      <c r="D4441" s="75"/>
      <c r="F4441" s="76"/>
      <c r="G4441" s="76"/>
      <c r="I4441" s="76"/>
      <c r="J4441" s="76"/>
      <c r="L4441" s="76"/>
      <c r="M4441" s="76"/>
      <c r="O4441" s="76"/>
      <c r="P4441" s="76"/>
      <c r="R4441" s="76"/>
      <c r="S4441" s="76"/>
      <c r="U4441" s="76"/>
      <c r="V4441" s="76"/>
      <c r="X4441" s="76"/>
      <c r="Y4441" s="76"/>
      <c r="AA4441" s="76"/>
      <c r="AB4441" s="76"/>
      <c r="AD4441" s="76"/>
      <c r="AE4441" s="76"/>
      <c r="AG4441" s="76"/>
      <c r="AH4441" s="76"/>
      <c r="AJ4441" s="76"/>
      <c r="AK4441" s="76"/>
      <c r="AM4441" s="76"/>
      <c r="AN4441" s="76"/>
      <c r="AP4441" s="76"/>
      <c r="AQ4441" s="76"/>
      <c r="AS4441" s="76"/>
      <c r="AT4441" s="76"/>
      <c r="AV4441" s="76"/>
      <c r="AW4441" s="76"/>
      <c r="AY4441" s="76"/>
      <c r="AZ4441" s="76"/>
      <c r="BB4441" s="76"/>
      <c r="BC4441" s="76"/>
      <c r="BE4441" s="76"/>
      <c r="BF4441" s="76"/>
      <c r="BH4441" s="76"/>
      <c r="BI4441" s="76"/>
      <c r="BK4441" s="76"/>
      <c r="BL4441" s="76"/>
      <c r="BN4441" s="76"/>
      <c r="BO4441" s="76"/>
      <c r="BQ4441" s="76"/>
      <c r="BR4441" s="76"/>
      <c r="BT4441" s="76"/>
      <c r="BU4441" s="76"/>
      <c r="BW4441" s="76"/>
      <c r="BX4441" s="76"/>
    </row>
    <row r="4442" spans="1:76" ht="12.75" customHeight="1">
      <c r="A4442" s="2"/>
      <c r="B4442" s="2"/>
      <c r="C4442" s="2"/>
      <c r="D4442" s="75"/>
      <c r="F4442" s="76"/>
      <c r="G4442" s="76"/>
      <c r="I4442" s="76"/>
      <c r="J4442" s="76"/>
      <c r="L4442" s="76"/>
      <c r="M4442" s="76"/>
      <c r="O4442" s="76"/>
      <c r="P4442" s="76"/>
      <c r="R4442" s="76"/>
      <c r="S4442" s="76"/>
      <c r="U4442" s="76"/>
      <c r="V4442" s="76"/>
      <c r="X4442" s="76"/>
      <c r="Y4442" s="76"/>
      <c r="AA4442" s="76"/>
      <c r="AB4442" s="76"/>
      <c r="AD4442" s="76"/>
      <c r="AE4442" s="76"/>
      <c r="AG4442" s="76"/>
      <c r="AH4442" s="76"/>
      <c r="AJ4442" s="76"/>
      <c r="AK4442" s="76"/>
      <c r="AM4442" s="76"/>
      <c r="AN4442" s="76"/>
      <c r="AP4442" s="76"/>
      <c r="AQ4442" s="76"/>
      <c r="AS4442" s="76"/>
      <c r="AT4442" s="76"/>
      <c r="AV4442" s="76"/>
      <c r="AW4442" s="76"/>
      <c r="AY4442" s="76"/>
      <c r="AZ4442" s="76"/>
      <c r="BB4442" s="76"/>
      <c r="BC4442" s="76"/>
      <c r="BE4442" s="76"/>
      <c r="BF4442" s="76"/>
      <c r="BH4442" s="76"/>
      <c r="BI4442" s="76"/>
      <c r="BK4442" s="76"/>
      <c r="BL4442" s="76"/>
      <c r="BN4442" s="76"/>
      <c r="BO4442" s="76"/>
      <c r="BQ4442" s="76"/>
      <c r="BR4442" s="76"/>
      <c r="BT4442" s="76"/>
      <c r="BU4442" s="76"/>
      <c r="BW4442" s="76"/>
      <c r="BX4442" s="76"/>
    </row>
    <row r="4443" spans="1:76" ht="12.75" customHeight="1">
      <c r="A4443" s="2"/>
      <c r="B4443" s="2"/>
      <c r="C4443" s="2"/>
      <c r="D4443" s="75"/>
      <c r="F4443" s="76"/>
      <c r="G4443" s="76"/>
      <c r="I4443" s="76"/>
      <c r="J4443" s="76"/>
      <c r="L4443" s="76"/>
      <c r="M4443" s="76"/>
      <c r="O4443" s="76"/>
      <c r="P4443" s="76"/>
      <c r="R4443" s="76"/>
      <c r="S4443" s="76"/>
      <c r="U4443" s="76"/>
      <c r="V4443" s="76"/>
      <c r="X4443" s="76"/>
      <c r="Y4443" s="76"/>
      <c r="AA4443" s="76"/>
      <c r="AB4443" s="76"/>
      <c r="AD4443" s="76"/>
      <c r="AE4443" s="76"/>
      <c r="AG4443" s="76"/>
      <c r="AH4443" s="76"/>
      <c r="AJ4443" s="76"/>
      <c r="AK4443" s="76"/>
      <c r="AM4443" s="76"/>
      <c r="AN4443" s="76"/>
      <c r="AP4443" s="76"/>
      <c r="AQ4443" s="76"/>
      <c r="AS4443" s="76"/>
      <c r="AT4443" s="76"/>
      <c r="AV4443" s="76"/>
      <c r="AW4443" s="76"/>
      <c r="AY4443" s="76"/>
      <c r="AZ4443" s="76"/>
      <c r="BB4443" s="76"/>
      <c r="BC4443" s="76"/>
      <c r="BE4443" s="76"/>
      <c r="BF4443" s="76"/>
      <c r="BH4443" s="76"/>
      <c r="BI4443" s="76"/>
      <c r="BK4443" s="76"/>
      <c r="BL4443" s="76"/>
      <c r="BN4443" s="76"/>
      <c r="BO4443" s="76"/>
      <c r="BQ4443" s="76"/>
      <c r="BR4443" s="76"/>
      <c r="BT4443" s="76"/>
      <c r="BU4443" s="76"/>
      <c r="BW4443" s="76"/>
      <c r="BX4443" s="76"/>
    </row>
    <row r="4444" spans="1:76" ht="12.75" customHeight="1">
      <c r="A4444" s="2"/>
      <c r="B4444" s="2"/>
      <c r="C4444" s="2"/>
      <c r="D4444" s="75"/>
      <c r="F4444" s="76"/>
      <c r="G4444" s="76"/>
      <c r="I4444" s="76"/>
      <c r="J4444" s="76"/>
      <c r="L4444" s="76"/>
      <c r="M4444" s="76"/>
      <c r="O4444" s="76"/>
      <c r="P4444" s="76"/>
      <c r="R4444" s="76"/>
      <c r="S4444" s="76"/>
      <c r="U4444" s="76"/>
      <c r="V4444" s="76"/>
      <c r="X4444" s="76"/>
      <c r="Y4444" s="76"/>
      <c r="AA4444" s="76"/>
      <c r="AB4444" s="76"/>
      <c r="AD4444" s="76"/>
      <c r="AE4444" s="76"/>
      <c r="AG4444" s="76"/>
      <c r="AH4444" s="76"/>
      <c r="AJ4444" s="76"/>
      <c r="AK4444" s="76"/>
      <c r="AM4444" s="76"/>
      <c r="AN4444" s="76"/>
      <c r="AP4444" s="76"/>
      <c r="AQ4444" s="76"/>
      <c r="AS4444" s="76"/>
      <c r="AT4444" s="76"/>
      <c r="AV4444" s="76"/>
      <c r="AW4444" s="76"/>
      <c r="AY4444" s="76"/>
      <c r="AZ4444" s="76"/>
      <c r="BB4444" s="76"/>
      <c r="BC4444" s="76"/>
      <c r="BE4444" s="76"/>
      <c r="BF4444" s="76"/>
      <c r="BH4444" s="76"/>
      <c r="BI4444" s="76"/>
      <c r="BK4444" s="76"/>
      <c r="BL4444" s="76"/>
      <c r="BN4444" s="76"/>
      <c r="BO4444" s="76"/>
      <c r="BQ4444" s="76"/>
      <c r="BR4444" s="76"/>
      <c r="BT4444" s="76"/>
      <c r="BU4444" s="76"/>
      <c r="BW4444" s="76"/>
      <c r="BX4444" s="76"/>
    </row>
    <row r="4445" spans="1:76" ht="12.75" customHeight="1">
      <c r="A4445" s="2"/>
      <c r="B4445" s="2"/>
      <c r="C4445" s="2"/>
      <c r="D4445" s="75"/>
      <c r="F4445" s="76"/>
      <c r="G4445" s="76"/>
      <c r="I4445" s="76"/>
      <c r="J4445" s="76"/>
      <c r="L4445" s="76"/>
      <c r="M4445" s="76"/>
      <c r="O4445" s="76"/>
      <c r="P4445" s="76"/>
      <c r="R4445" s="76"/>
      <c r="S4445" s="76"/>
      <c r="U4445" s="76"/>
      <c r="V4445" s="76"/>
      <c r="X4445" s="76"/>
      <c r="Y4445" s="76"/>
      <c r="AA4445" s="76"/>
      <c r="AB4445" s="76"/>
      <c r="AD4445" s="76"/>
      <c r="AE4445" s="76"/>
      <c r="AG4445" s="76"/>
      <c r="AH4445" s="76"/>
      <c r="AJ4445" s="76"/>
      <c r="AK4445" s="76"/>
      <c r="AM4445" s="76"/>
      <c r="AN4445" s="76"/>
      <c r="AP4445" s="76"/>
      <c r="AQ4445" s="76"/>
      <c r="AS4445" s="76"/>
      <c r="AT4445" s="76"/>
      <c r="AV4445" s="76"/>
      <c r="AW4445" s="76"/>
      <c r="AY4445" s="76"/>
      <c r="AZ4445" s="76"/>
      <c r="BB4445" s="76"/>
      <c r="BC4445" s="76"/>
      <c r="BE4445" s="76"/>
      <c r="BF4445" s="76"/>
      <c r="BH4445" s="76"/>
      <c r="BI4445" s="76"/>
      <c r="BK4445" s="76"/>
      <c r="BL4445" s="76"/>
      <c r="BN4445" s="76"/>
      <c r="BO4445" s="76"/>
      <c r="BQ4445" s="76"/>
      <c r="BR4445" s="76"/>
      <c r="BT4445" s="76"/>
      <c r="BU4445" s="76"/>
      <c r="BW4445" s="76"/>
      <c r="BX4445" s="76"/>
    </row>
    <row r="4446" spans="1:76" ht="12.75" customHeight="1">
      <c r="A4446" s="2"/>
      <c r="B4446" s="2"/>
      <c r="C4446" s="2"/>
      <c r="D4446" s="75"/>
      <c r="F4446" s="76"/>
      <c r="G4446" s="76"/>
      <c r="I4446" s="76"/>
      <c r="J4446" s="76"/>
      <c r="L4446" s="76"/>
      <c r="M4446" s="76"/>
      <c r="O4446" s="76"/>
      <c r="P4446" s="76"/>
      <c r="R4446" s="76"/>
      <c r="S4446" s="76"/>
      <c r="U4446" s="76"/>
      <c r="V4446" s="76"/>
      <c r="X4446" s="76"/>
      <c r="Y4446" s="76"/>
      <c r="AA4446" s="76"/>
      <c r="AB4446" s="76"/>
      <c r="AD4446" s="76"/>
      <c r="AE4446" s="76"/>
      <c r="AG4446" s="76"/>
      <c r="AH4446" s="76"/>
      <c r="AJ4446" s="76"/>
      <c r="AK4446" s="76"/>
      <c r="AM4446" s="76"/>
      <c r="AN4446" s="76"/>
      <c r="AP4446" s="76"/>
      <c r="AQ4446" s="76"/>
      <c r="AS4446" s="76"/>
      <c r="AT4446" s="76"/>
      <c r="AV4446" s="76"/>
      <c r="AW4446" s="76"/>
      <c r="AY4446" s="76"/>
      <c r="AZ4446" s="76"/>
      <c r="BB4446" s="76"/>
      <c r="BC4446" s="76"/>
      <c r="BE4446" s="76"/>
      <c r="BF4446" s="76"/>
      <c r="BH4446" s="76"/>
      <c r="BI4446" s="76"/>
      <c r="BK4446" s="76"/>
      <c r="BL4446" s="76"/>
      <c r="BN4446" s="76"/>
      <c r="BO4446" s="76"/>
      <c r="BQ4446" s="76"/>
      <c r="BR4446" s="76"/>
      <c r="BT4446" s="76"/>
      <c r="BU4446" s="76"/>
      <c r="BW4446" s="76"/>
      <c r="BX4446" s="76"/>
    </row>
    <row r="4447" spans="1:76" ht="12.75" customHeight="1">
      <c r="A4447" s="2"/>
      <c r="B4447" s="2"/>
      <c r="C4447" s="2"/>
      <c r="D4447" s="75"/>
      <c r="F4447" s="76"/>
      <c r="G4447" s="76"/>
      <c r="I4447" s="76"/>
      <c r="J4447" s="76"/>
      <c r="L4447" s="76"/>
      <c r="M4447" s="76"/>
      <c r="O4447" s="76"/>
      <c r="P4447" s="76"/>
      <c r="R4447" s="76"/>
      <c r="S4447" s="76"/>
      <c r="U4447" s="76"/>
      <c r="V4447" s="76"/>
      <c r="X4447" s="76"/>
      <c r="Y4447" s="76"/>
      <c r="AA4447" s="76"/>
      <c r="AB4447" s="76"/>
      <c r="AD4447" s="76"/>
      <c r="AE4447" s="76"/>
      <c r="AG4447" s="76"/>
      <c r="AH4447" s="76"/>
      <c r="AJ4447" s="76"/>
      <c r="AK4447" s="76"/>
      <c r="AM4447" s="76"/>
      <c r="AN4447" s="76"/>
      <c r="AP4447" s="76"/>
      <c r="AQ4447" s="76"/>
      <c r="AS4447" s="76"/>
      <c r="AT4447" s="76"/>
      <c r="AV4447" s="76"/>
      <c r="AW4447" s="76"/>
      <c r="AY4447" s="76"/>
      <c r="AZ4447" s="76"/>
      <c r="BB4447" s="76"/>
      <c r="BC4447" s="76"/>
      <c r="BE4447" s="76"/>
      <c r="BF4447" s="76"/>
      <c r="BH4447" s="76"/>
      <c r="BI4447" s="76"/>
      <c r="BK4447" s="76"/>
      <c r="BL4447" s="76"/>
      <c r="BN4447" s="76"/>
      <c r="BO4447" s="76"/>
      <c r="BQ4447" s="76"/>
      <c r="BR4447" s="76"/>
      <c r="BT4447" s="76"/>
      <c r="BU4447" s="76"/>
      <c r="BW4447" s="76"/>
      <c r="BX4447" s="76"/>
    </row>
    <row r="4448" spans="1:76" ht="12.75" customHeight="1">
      <c r="A4448" s="2"/>
      <c r="B4448" s="2"/>
      <c r="C4448" s="2"/>
      <c r="D4448" s="75"/>
      <c r="F4448" s="76"/>
      <c r="G4448" s="76"/>
      <c r="I4448" s="76"/>
      <c r="J4448" s="76"/>
      <c r="L4448" s="76"/>
      <c r="M4448" s="76"/>
      <c r="O4448" s="76"/>
      <c r="P4448" s="76"/>
      <c r="R4448" s="76"/>
      <c r="S4448" s="76"/>
      <c r="U4448" s="76"/>
      <c r="V4448" s="76"/>
      <c r="X4448" s="76"/>
      <c r="Y4448" s="76"/>
      <c r="AA4448" s="76"/>
      <c r="AB4448" s="76"/>
      <c r="AD4448" s="76"/>
      <c r="AE4448" s="76"/>
      <c r="AG4448" s="76"/>
      <c r="AH4448" s="76"/>
      <c r="AJ4448" s="76"/>
      <c r="AK4448" s="76"/>
      <c r="AM4448" s="76"/>
      <c r="AN4448" s="76"/>
      <c r="AP4448" s="76"/>
      <c r="AQ4448" s="76"/>
      <c r="AS4448" s="76"/>
      <c r="AT4448" s="76"/>
      <c r="AV4448" s="76"/>
      <c r="AW4448" s="76"/>
      <c r="AY4448" s="76"/>
      <c r="AZ4448" s="76"/>
      <c r="BB4448" s="76"/>
      <c r="BC4448" s="76"/>
      <c r="BE4448" s="76"/>
      <c r="BF4448" s="76"/>
      <c r="BH4448" s="76"/>
      <c r="BI4448" s="76"/>
      <c r="BK4448" s="76"/>
      <c r="BL4448" s="76"/>
      <c r="BN4448" s="76"/>
      <c r="BO4448" s="76"/>
      <c r="BQ4448" s="76"/>
      <c r="BR4448" s="76"/>
      <c r="BT4448" s="76"/>
      <c r="BU4448" s="76"/>
      <c r="BW4448" s="76"/>
      <c r="BX4448" s="76"/>
    </row>
    <row r="4449" spans="1:76" ht="12.75" customHeight="1">
      <c r="A4449" s="2"/>
      <c r="B4449" s="2"/>
      <c r="C4449" s="2"/>
      <c r="D4449" s="75"/>
      <c r="F4449" s="76"/>
      <c r="G4449" s="76"/>
      <c r="I4449" s="76"/>
      <c r="J4449" s="76"/>
      <c r="L4449" s="76"/>
      <c r="M4449" s="76"/>
      <c r="O4449" s="76"/>
      <c r="P4449" s="76"/>
      <c r="R4449" s="76"/>
      <c r="S4449" s="76"/>
      <c r="U4449" s="76"/>
      <c r="V4449" s="76"/>
      <c r="X4449" s="76"/>
      <c r="Y4449" s="76"/>
      <c r="AA4449" s="76"/>
      <c r="AB4449" s="76"/>
      <c r="AD4449" s="76"/>
      <c r="AE4449" s="76"/>
      <c r="AG4449" s="76"/>
      <c r="AH4449" s="76"/>
      <c r="AJ4449" s="76"/>
      <c r="AK4449" s="76"/>
      <c r="AM4449" s="76"/>
      <c r="AN4449" s="76"/>
      <c r="AP4449" s="76"/>
      <c r="AQ4449" s="76"/>
      <c r="AS4449" s="76"/>
      <c r="AT4449" s="76"/>
      <c r="AV4449" s="76"/>
      <c r="AW4449" s="76"/>
      <c r="AY4449" s="76"/>
      <c r="AZ4449" s="76"/>
      <c r="BB4449" s="76"/>
      <c r="BC4449" s="76"/>
      <c r="BE4449" s="76"/>
      <c r="BF4449" s="76"/>
      <c r="BH4449" s="76"/>
      <c r="BI4449" s="76"/>
      <c r="BK4449" s="76"/>
      <c r="BL4449" s="76"/>
      <c r="BN4449" s="76"/>
      <c r="BO4449" s="76"/>
      <c r="BQ4449" s="76"/>
      <c r="BR4449" s="76"/>
      <c r="BT4449" s="76"/>
      <c r="BU4449" s="76"/>
      <c r="BW4449" s="76"/>
      <c r="BX4449" s="76"/>
    </row>
    <row r="4450" spans="1:76" ht="12.75" customHeight="1">
      <c r="A4450" s="2"/>
      <c r="B4450" s="2"/>
      <c r="C4450" s="2"/>
      <c r="D4450" s="75"/>
      <c r="F4450" s="76"/>
      <c r="G4450" s="76"/>
      <c r="I4450" s="76"/>
      <c r="J4450" s="76"/>
      <c r="L4450" s="76"/>
      <c r="M4450" s="76"/>
      <c r="O4450" s="76"/>
      <c r="P4450" s="76"/>
      <c r="R4450" s="76"/>
      <c r="S4450" s="76"/>
      <c r="U4450" s="76"/>
      <c r="V4450" s="76"/>
      <c r="X4450" s="76"/>
      <c r="Y4450" s="76"/>
      <c r="AA4450" s="76"/>
      <c r="AB4450" s="76"/>
      <c r="AD4450" s="76"/>
      <c r="AE4450" s="76"/>
      <c r="AG4450" s="76"/>
      <c r="AH4450" s="76"/>
      <c r="AJ4450" s="76"/>
      <c r="AK4450" s="76"/>
      <c r="AM4450" s="76"/>
      <c r="AN4450" s="76"/>
      <c r="AP4450" s="76"/>
      <c r="AQ4450" s="76"/>
      <c r="AS4450" s="76"/>
      <c r="AT4450" s="76"/>
      <c r="AV4450" s="76"/>
      <c r="AW4450" s="76"/>
      <c r="AY4450" s="76"/>
      <c r="AZ4450" s="76"/>
      <c r="BB4450" s="76"/>
      <c r="BC4450" s="76"/>
      <c r="BE4450" s="76"/>
      <c r="BF4450" s="76"/>
      <c r="BH4450" s="76"/>
      <c r="BI4450" s="76"/>
      <c r="BK4450" s="76"/>
      <c r="BL4450" s="76"/>
      <c r="BN4450" s="76"/>
      <c r="BO4450" s="76"/>
      <c r="BQ4450" s="76"/>
      <c r="BR4450" s="76"/>
      <c r="BT4450" s="76"/>
      <c r="BU4450" s="76"/>
      <c r="BW4450" s="76"/>
      <c r="BX4450" s="76"/>
    </row>
    <row r="4451" spans="1:76" ht="12.75" customHeight="1">
      <c r="A4451" s="2"/>
      <c r="B4451" s="2"/>
      <c r="C4451" s="2"/>
      <c r="D4451" s="75"/>
      <c r="F4451" s="76"/>
      <c r="G4451" s="76"/>
      <c r="I4451" s="76"/>
      <c r="J4451" s="76"/>
      <c r="L4451" s="76"/>
      <c r="M4451" s="76"/>
      <c r="O4451" s="76"/>
      <c r="P4451" s="76"/>
      <c r="R4451" s="76"/>
      <c r="S4451" s="76"/>
      <c r="U4451" s="76"/>
      <c r="V4451" s="76"/>
      <c r="X4451" s="76"/>
      <c r="Y4451" s="76"/>
      <c r="AA4451" s="76"/>
      <c r="AB4451" s="76"/>
      <c r="AD4451" s="76"/>
      <c r="AE4451" s="76"/>
      <c r="AG4451" s="76"/>
      <c r="AH4451" s="76"/>
      <c r="AJ4451" s="76"/>
      <c r="AK4451" s="76"/>
      <c r="AM4451" s="76"/>
      <c r="AN4451" s="76"/>
      <c r="AP4451" s="76"/>
      <c r="AQ4451" s="76"/>
      <c r="AS4451" s="76"/>
      <c r="AT4451" s="76"/>
      <c r="AV4451" s="76"/>
      <c r="AW4451" s="76"/>
      <c r="AY4451" s="76"/>
      <c r="AZ4451" s="76"/>
      <c r="BB4451" s="76"/>
      <c r="BC4451" s="76"/>
      <c r="BE4451" s="76"/>
      <c r="BF4451" s="76"/>
      <c r="BH4451" s="76"/>
      <c r="BI4451" s="76"/>
      <c r="BK4451" s="76"/>
      <c r="BL4451" s="76"/>
      <c r="BN4451" s="76"/>
      <c r="BO4451" s="76"/>
      <c r="BQ4451" s="76"/>
      <c r="BR4451" s="76"/>
      <c r="BT4451" s="76"/>
      <c r="BU4451" s="76"/>
      <c r="BW4451" s="76"/>
      <c r="BX4451" s="76"/>
    </row>
    <row r="4452" spans="1:76" ht="12.75" customHeight="1">
      <c r="A4452" s="2"/>
      <c r="B4452" s="2"/>
      <c r="C4452" s="2"/>
      <c r="D4452" s="75"/>
      <c r="F4452" s="76"/>
      <c r="G4452" s="76"/>
      <c r="I4452" s="76"/>
      <c r="J4452" s="76"/>
      <c r="L4452" s="76"/>
      <c r="M4452" s="76"/>
      <c r="O4452" s="76"/>
      <c r="P4452" s="76"/>
      <c r="R4452" s="76"/>
      <c r="S4452" s="76"/>
      <c r="U4452" s="76"/>
      <c r="V4452" s="76"/>
      <c r="X4452" s="76"/>
      <c r="Y4452" s="76"/>
      <c r="AA4452" s="76"/>
      <c r="AB4452" s="76"/>
      <c r="AD4452" s="76"/>
      <c r="AE4452" s="76"/>
      <c r="AG4452" s="76"/>
      <c r="AH4452" s="76"/>
      <c r="AJ4452" s="76"/>
      <c r="AK4452" s="76"/>
      <c r="AM4452" s="76"/>
      <c r="AN4452" s="76"/>
      <c r="AP4452" s="76"/>
      <c r="AQ4452" s="76"/>
      <c r="AS4452" s="76"/>
      <c r="AT4452" s="76"/>
      <c r="AV4452" s="76"/>
      <c r="AW4452" s="76"/>
      <c r="AY4452" s="76"/>
      <c r="AZ4452" s="76"/>
      <c r="BB4452" s="76"/>
      <c r="BC4452" s="76"/>
      <c r="BE4452" s="76"/>
      <c r="BF4452" s="76"/>
      <c r="BH4452" s="76"/>
      <c r="BI4452" s="76"/>
      <c r="BK4452" s="76"/>
      <c r="BL4452" s="76"/>
      <c r="BN4452" s="76"/>
      <c r="BO4452" s="76"/>
      <c r="BQ4452" s="76"/>
      <c r="BR4452" s="76"/>
      <c r="BT4452" s="76"/>
      <c r="BU4452" s="76"/>
      <c r="BW4452" s="76"/>
      <c r="BX4452" s="76"/>
    </row>
    <row r="4453" spans="1:76" ht="12.75" customHeight="1">
      <c r="A4453" s="2"/>
      <c r="B4453" s="2"/>
      <c r="C4453" s="2"/>
      <c r="D4453" s="75"/>
      <c r="F4453" s="76"/>
      <c r="G4453" s="76"/>
      <c r="I4453" s="76"/>
      <c r="J4453" s="76"/>
      <c r="L4453" s="76"/>
      <c r="M4453" s="76"/>
      <c r="O4453" s="76"/>
      <c r="P4453" s="76"/>
      <c r="R4453" s="76"/>
      <c r="S4453" s="76"/>
      <c r="U4453" s="76"/>
      <c r="V4453" s="76"/>
      <c r="X4453" s="76"/>
      <c r="Y4453" s="76"/>
      <c r="AA4453" s="76"/>
      <c r="AB4453" s="76"/>
      <c r="AD4453" s="76"/>
      <c r="AE4453" s="76"/>
      <c r="AG4453" s="76"/>
      <c r="AH4453" s="76"/>
      <c r="AJ4453" s="76"/>
      <c r="AK4453" s="76"/>
      <c r="AM4453" s="76"/>
      <c r="AN4453" s="76"/>
      <c r="AP4453" s="76"/>
      <c r="AQ4453" s="76"/>
      <c r="AS4453" s="76"/>
      <c r="AT4453" s="76"/>
      <c r="AV4453" s="76"/>
      <c r="AW4453" s="76"/>
      <c r="AY4453" s="76"/>
      <c r="AZ4453" s="76"/>
      <c r="BB4453" s="76"/>
      <c r="BC4453" s="76"/>
      <c r="BE4453" s="76"/>
      <c r="BF4453" s="76"/>
      <c r="BH4453" s="76"/>
      <c r="BI4453" s="76"/>
      <c r="BK4453" s="76"/>
      <c r="BL4453" s="76"/>
      <c r="BN4453" s="76"/>
      <c r="BO4453" s="76"/>
      <c r="BQ4453" s="76"/>
      <c r="BR4453" s="76"/>
      <c r="BT4453" s="76"/>
      <c r="BU4453" s="76"/>
      <c r="BW4453" s="76"/>
      <c r="BX4453" s="76"/>
    </row>
    <row r="4454" spans="1:76" ht="12.75" customHeight="1">
      <c r="A4454" s="2"/>
      <c r="B4454" s="2"/>
      <c r="C4454" s="2"/>
      <c r="D4454" s="75"/>
      <c r="F4454" s="76"/>
      <c r="G4454" s="76"/>
      <c r="I4454" s="76"/>
      <c r="J4454" s="76"/>
      <c r="L4454" s="76"/>
      <c r="M4454" s="76"/>
      <c r="O4454" s="76"/>
      <c r="P4454" s="76"/>
      <c r="R4454" s="76"/>
      <c r="S4454" s="76"/>
      <c r="U4454" s="76"/>
      <c r="V4454" s="76"/>
      <c r="X4454" s="76"/>
      <c r="Y4454" s="76"/>
      <c r="AA4454" s="76"/>
      <c r="AB4454" s="76"/>
      <c r="AD4454" s="76"/>
      <c r="AE4454" s="76"/>
      <c r="AG4454" s="76"/>
      <c r="AH4454" s="76"/>
      <c r="AJ4454" s="76"/>
      <c r="AK4454" s="76"/>
      <c r="AM4454" s="76"/>
      <c r="AN4454" s="76"/>
      <c r="AP4454" s="76"/>
      <c r="AQ4454" s="76"/>
      <c r="AS4454" s="76"/>
      <c r="AT4454" s="76"/>
      <c r="AV4454" s="76"/>
      <c r="AW4454" s="76"/>
      <c r="AY4454" s="76"/>
      <c r="AZ4454" s="76"/>
      <c r="BB4454" s="76"/>
      <c r="BC4454" s="76"/>
      <c r="BE4454" s="76"/>
      <c r="BF4454" s="76"/>
      <c r="BH4454" s="76"/>
      <c r="BI4454" s="76"/>
      <c r="BK4454" s="76"/>
      <c r="BL4454" s="76"/>
      <c r="BN4454" s="76"/>
      <c r="BO4454" s="76"/>
      <c r="BQ4454" s="76"/>
      <c r="BR4454" s="76"/>
      <c r="BT4454" s="76"/>
      <c r="BU4454" s="76"/>
      <c r="BW4454" s="76"/>
      <c r="BX4454" s="76"/>
    </row>
    <row r="4455" spans="1:76" ht="12.75" customHeight="1">
      <c r="A4455" s="2"/>
      <c r="B4455" s="2"/>
      <c r="C4455" s="2"/>
      <c r="D4455" s="75"/>
      <c r="F4455" s="76"/>
      <c r="G4455" s="76"/>
      <c r="I4455" s="76"/>
      <c r="J4455" s="76"/>
      <c r="L4455" s="76"/>
      <c r="M4455" s="76"/>
      <c r="O4455" s="76"/>
      <c r="P4455" s="76"/>
      <c r="R4455" s="76"/>
      <c r="S4455" s="76"/>
      <c r="U4455" s="76"/>
      <c r="V4455" s="76"/>
      <c r="X4455" s="76"/>
      <c r="Y4455" s="76"/>
      <c r="AA4455" s="76"/>
      <c r="AB4455" s="76"/>
      <c r="AD4455" s="76"/>
      <c r="AE4455" s="76"/>
      <c r="AG4455" s="76"/>
      <c r="AH4455" s="76"/>
      <c r="AJ4455" s="76"/>
      <c r="AK4455" s="76"/>
      <c r="AM4455" s="76"/>
      <c r="AN4455" s="76"/>
      <c r="AP4455" s="76"/>
      <c r="AQ4455" s="76"/>
      <c r="AS4455" s="76"/>
      <c r="AT4455" s="76"/>
      <c r="AV4455" s="76"/>
      <c r="AW4455" s="76"/>
      <c r="AY4455" s="76"/>
      <c r="AZ4455" s="76"/>
      <c r="BB4455" s="76"/>
      <c r="BC4455" s="76"/>
      <c r="BE4455" s="76"/>
      <c r="BF4455" s="76"/>
      <c r="BH4455" s="76"/>
      <c r="BI4455" s="76"/>
      <c r="BK4455" s="76"/>
      <c r="BL4455" s="76"/>
      <c r="BN4455" s="76"/>
      <c r="BO4455" s="76"/>
      <c r="BQ4455" s="76"/>
      <c r="BR4455" s="76"/>
      <c r="BT4455" s="76"/>
      <c r="BU4455" s="76"/>
      <c r="BW4455" s="76"/>
      <c r="BX4455" s="76"/>
    </row>
    <row r="4456" spans="1:76" ht="12.75" customHeight="1">
      <c r="A4456" s="2"/>
      <c r="B4456" s="2"/>
      <c r="C4456" s="2"/>
      <c r="D4456" s="75"/>
      <c r="F4456" s="76"/>
      <c r="G4456" s="76"/>
      <c r="I4456" s="76"/>
      <c r="J4456" s="76"/>
      <c r="L4456" s="76"/>
      <c r="M4456" s="76"/>
      <c r="O4456" s="76"/>
      <c r="P4456" s="76"/>
      <c r="R4456" s="76"/>
      <c r="S4456" s="76"/>
      <c r="U4456" s="76"/>
      <c r="V4456" s="76"/>
      <c r="X4456" s="76"/>
      <c r="Y4456" s="76"/>
      <c r="AA4456" s="76"/>
      <c r="AB4456" s="76"/>
      <c r="AD4456" s="76"/>
      <c r="AE4456" s="76"/>
      <c r="AG4456" s="76"/>
      <c r="AH4456" s="76"/>
      <c r="AJ4456" s="76"/>
      <c r="AK4456" s="76"/>
      <c r="AM4456" s="76"/>
      <c r="AN4456" s="76"/>
      <c r="AP4456" s="76"/>
      <c r="AQ4456" s="76"/>
      <c r="AS4456" s="76"/>
      <c r="AT4456" s="76"/>
      <c r="AV4456" s="76"/>
      <c r="AW4456" s="76"/>
      <c r="AY4456" s="76"/>
      <c r="AZ4456" s="76"/>
      <c r="BB4456" s="76"/>
      <c r="BC4456" s="76"/>
      <c r="BE4456" s="76"/>
      <c r="BF4456" s="76"/>
      <c r="BH4456" s="76"/>
      <c r="BI4456" s="76"/>
      <c r="BK4456" s="76"/>
      <c r="BL4456" s="76"/>
      <c r="BN4456" s="76"/>
      <c r="BO4456" s="76"/>
      <c r="BQ4456" s="76"/>
      <c r="BR4456" s="76"/>
      <c r="BT4456" s="76"/>
      <c r="BU4456" s="76"/>
      <c r="BW4456" s="76"/>
      <c r="BX4456" s="76"/>
    </row>
    <row r="4457" spans="1:76" ht="12.75" customHeight="1">
      <c r="A4457" s="2"/>
      <c r="B4457" s="2"/>
      <c r="C4457" s="2"/>
      <c r="D4457" s="75"/>
      <c r="F4457" s="76"/>
      <c r="G4457" s="76"/>
      <c r="I4457" s="76"/>
      <c r="J4457" s="76"/>
      <c r="L4457" s="76"/>
      <c r="M4457" s="76"/>
      <c r="O4457" s="76"/>
      <c r="P4457" s="76"/>
      <c r="R4457" s="76"/>
      <c r="S4457" s="76"/>
      <c r="U4457" s="76"/>
      <c r="V4457" s="76"/>
      <c r="X4457" s="76"/>
      <c r="Y4457" s="76"/>
      <c r="AA4457" s="76"/>
      <c r="AB4457" s="76"/>
      <c r="AD4457" s="76"/>
      <c r="AE4457" s="76"/>
      <c r="AG4457" s="76"/>
      <c r="AH4457" s="76"/>
      <c r="AJ4457" s="76"/>
      <c r="AK4457" s="76"/>
      <c r="AM4457" s="76"/>
      <c r="AN4457" s="76"/>
      <c r="AP4457" s="76"/>
      <c r="AQ4457" s="76"/>
      <c r="AS4457" s="76"/>
      <c r="AT4457" s="76"/>
      <c r="AV4457" s="76"/>
      <c r="AW4457" s="76"/>
      <c r="AY4457" s="76"/>
      <c r="AZ4457" s="76"/>
      <c r="BB4457" s="76"/>
      <c r="BC4457" s="76"/>
      <c r="BE4457" s="76"/>
      <c r="BF4457" s="76"/>
      <c r="BH4457" s="76"/>
      <c r="BI4457" s="76"/>
      <c r="BK4457" s="76"/>
      <c r="BL4457" s="76"/>
      <c r="BN4457" s="76"/>
      <c r="BO4457" s="76"/>
      <c r="BQ4457" s="76"/>
      <c r="BR4457" s="76"/>
      <c r="BT4457" s="76"/>
      <c r="BU4457" s="76"/>
      <c r="BW4457" s="76"/>
      <c r="BX4457" s="76"/>
    </row>
    <row r="4458" spans="1:76" ht="12.75" customHeight="1">
      <c r="A4458" s="2"/>
      <c r="B4458" s="2"/>
      <c r="C4458" s="2"/>
      <c r="D4458" s="75"/>
      <c r="F4458" s="76"/>
      <c r="G4458" s="76"/>
      <c r="I4458" s="76"/>
      <c r="J4458" s="76"/>
      <c r="L4458" s="76"/>
      <c r="M4458" s="76"/>
      <c r="O4458" s="76"/>
      <c r="P4458" s="76"/>
      <c r="R4458" s="76"/>
      <c r="S4458" s="76"/>
      <c r="U4458" s="76"/>
      <c r="V4458" s="76"/>
      <c r="X4458" s="76"/>
      <c r="Y4458" s="76"/>
      <c r="AA4458" s="76"/>
      <c r="AB4458" s="76"/>
      <c r="AD4458" s="76"/>
      <c r="AE4458" s="76"/>
      <c r="AG4458" s="76"/>
      <c r="AH4458" s="76"/>
      <c r="AJ4458" s="76"/>
      <c r="AK4458" s="76"/>
      <c r="AM4458" s="76"/>
      <c r="AN4458" s="76"/>
      <c r="AP4458" s="76"/>
      <c r="AQ4458" s="76"/>
      <c r="AS4458" s="76"/>
      <c r="AT4458" s="76"/>
      <c r="AV4458" s="76"/>
      <c r="AW4458" s="76"/>
      <c r="AY4458" s="76"/>
      <c r="AZ4458" s="76"/>
      <c r="BB4458" s="76"/>
      <c r="BC4458" s="76"/>
      <c r="BE4458" s="76"/>
      <c r="BF4458" s="76"/>
      <c r="BH4458" s="76"/>
      <c r="BI4458" s="76"/>
      <c r="BK4458" s="76"/>
      <c r="BL4458" s="76"/>
      <c r="BN4458" s="76"/>
      <c r="BO4458" s="76"/>
      <c r="BQ4458" s="76"/>
      <c r="BR4458" s="76"/>
      <c r="BT4458" s="76"/>
      <c r="BU4458" s="76"/>
      <c r="BW4458" s="76"/>
      <c r="BX4458" s="76"/>
    </row>
    <row r="4459" spans="1:76" ht="12.75" customHeight="1">
      <c r="A4459" s="2"/>
      <c r="B4459" s="2"/>
      <c r="C4459" s="2"/>
      <c r="D4459" s="75"/>
      <c r="F4459" s="76"/>
      <c r="G4459" s="76"/>
      <c r="I4459" s="76"/>
      <c r="J4459" s="76"/>
      <c r="L4459" s="76"/>
      <c r="M4459" s="76"/>
      <c r="O4459" s="76"/>
      <c r="P4459" s="76"/>
      <c r="R4459" s="76"/>
      <c r="S4459" s="76"/>
      <c r="U4459" s="76"/>
      <c r="V4459" s="76"/>
      <c r="X4459" s="76"/>
      <c r="Y4459" s="76"/>
      <c r="AA4459" s="76"/>
      <c r="AB4459" s="76"/>
      <c r="AD4459" s="76"/>
      <c r="AE4459" s="76"/>
      <c r="AG4459" s="76"/>
      <c r="AH4459" s="76"/>
      <c r="AJ4459" s="76"/>
      <c r="AK4459" s="76"/>
      <c r="AM4459" s="76"/>
      <c r="AN4459" s="76"/>
      <c r="AP4459" s="76"/>
      <c r="AQ4459" s="76"/>
      <c r="AS4459" s="76"/>
      <c r="AT4459" s="76"/>
      <c r="AV4459" s="76"/>
      <c r="AW4459" s="76"/>
      <c r="AY4459" s="76"/>
      <c r="AZ4459" s="76"/>
      <c r="BB4459" s="76"/>
      <c r="BC4459" s="76"/>
      <c r="BE4459" s="76"/>
      <c r="BF4459" s="76"/>
      <c r="BH4459" s="76"/>
      <c r="BI4459" s="76"/>
      <c r="BK4459" s="76"/>
      <c r="BL4459" s="76"/>
      <c r="BN4459" s="76"/>
      <c r="BO4459" s="76"/>
      <c r="BQ4459" s="76"/>
      <c r="BR4459" s="76"/>
      <c r="BT4459" s="76"/>
      <c r="BU4459" s="76"/>
      <c r="BW4459" s="76"/>
      <c r="BX4459" s="76"/>
    </row>
    <row r="4460" spans="1:76" ht="12.75" customHeight="1">
      <c r="A4460" s="2"/>
      <c r="B4460" s="2"/>
      <c r="C4460" s="2"/>
      <c r="D4460" s="75"/>
      <c r="F4460" s="76"/>
      <c r="G4460" s="76"/>
      <c r="I4460" s="76"/>
      <c r="J4460" s="76"/>
      <c r="L4460" s="76"/>
      <c r="M4460" s="76"/>
      <c r="O4460" s="76"/>
      <c r="P4460" s="76"/>
      <c r="R4460" s="76"/>
      <c r="S4460" s="76"/>
      <c r="U4460" s="76"/>
      <c r="V4460" s="76"/>
      <c r="X4460" s="76"/>
      <c r="Y4460" s="76"/>
      <c r="AA4460" s="76"/>
      <c r="AB4460" s="76"/>
      <c r="AD4460" s="76"/>
      <c r="AE4460" s="76"/>
      <c r="AG4460" s="76"/>
      <c r="AH4460" s="76"/>
      <c r="AJ4460" s="76"/>
      <c r="AK4460" s="76"/>
      <c r="AM4460" s="76"/>
      <c r="AN4460" s="76"/>
      <c r="AP4460" s="76"/>
      <c r="AQ4460" s="76"/>
      <c r="AS4460" s="76"/>
      <c r="AT4460" s="76"/>
      <c r="AV4460" s="76"/>
      <c r="AW4460" s="76"/>
      <c r="AY4460" s="76"/>
      <c r="AZ4460" s="76"/>
      <c r="BB4460" s="76"/>
      <c r="BC4460" s="76"/>
      <c r="BE4460" s="76"/>
      <c r="BF4460" s="76"/>
      <c r="BH4460" s="76"/>
      <c r="BI4460" s="76"/>
      <c r="BK4460" s="76"/>
      <c r="BL4460" s="76"/>
      <c r="BN4460" s="76"/>
      <c r="BO4460" s="76"/>
      <c r="BQ4460" s="76"/>
      <c r="BR4460" s="76"/>
      <c r="BT4460" s="76"/>
      <c r="BU4460" s="76"/>
      <c r="BW4460" s="76"/>
      <c r="BX4460" s="76"/>
    </row>
    <row r="4461" spans="1:76" ht="12.75" customHeight="1">
      <c r="A4461" s="2"/>
      <c r="B4461" s="2"/>
      <c r="C4461" s="2"/>
      <c r="D4461" s="75"/>
      <c r="F4461" s="76"/>
      <c r="G4461" s="76"/>
      <c r="I4461" s="76"/>
      <c r="J4461" s="76"/>
      <c r="L4461" s="76"/>
      <c r="M4461" s="76"/>
      <c r="O4461" s="76"/>
      <c r="P4461" s="76"/>
      <c r="R4461" s="76"/>
      <c r="S4461" s="76"/>
      <c r="U4461" s="76"/>
      <c r="V4461" s="76"/>
      <c r="X4461" s="76"/>
      <c r="Y4461" s="76"/>
      <c r="AA4461" s="76"/>
      <c r="AB4461" s="76"/>
      <c r="AD4461" s="76"/>
      <c r="AE4461" s="76"/>
      <c r="AG4461" s="76"/>
      <c r="AH4461" s="76"/>
      <c r="AJ4461" s="76"/>
      <c r="AK4461" s="76"/>
      <c r="AM4461" s="76"/>
      <c r="AN4461" s="76"/>
      <c r="AP4461" s="76"/>
      <c r="AQ4461" s="76"/>
      <c r="AS4461" s="76"/>
      <c r="AT4461" s="76"/>
      <c r="AV4461" s="76"/>
      <c r="AW4461" s="76"/>
      <c r="AY4461" s="76"/>
      <c r="AZ4461" s="76"/>
      <c r="BB4461" s="76"/>
      <c r="BC4461" s="76"/>
      <c r="BE4461" s="76"/>
      <c r="BF4461" s="76"/>
      <c r="BH4461" s="76"/>
      <c r="BI4461" s="76"/>
      <c r="BK4461" s="76"/>
      <c r="BL4461" s="76"/>
      <c r="BN4461" s="76"/>
      <c r="BO4461" s="76"/>
      <c r="BQ4461" s="76"/>
      <c r="BR4461" s="76"/>
      <c r="BT4461" s="76"/>
      <c r="BU4461" s="76"/>
      <c r="BW4461" s="76"/>
      <c r="BX4461" s="76"/>
    </row>
    <row r="4462" spans="1:76" ht="12.75" customHeight="1">
      <c r="A4462" s="2"/>
      <c r="B4462" s="2"/>
      <c r="C4462" s="2"/>
      <c r="D4462" s="75"/>
      <c r="F4462" s="76"/>
      <c r="G4462" s="76"/>
      <c r="I4462" s="76"/>
      <c r="J4462" s="76"/>
      <c r="L4462" s="76"/>
      <c r="M4462" s="76"/>
      <c r="O4462" s="76"/>
      <c r="P4462" s="76"/>
      <c r="R4462" s="76"/>
      <c r="S4462" s="76"/>
      <c r="U4462" s="76"/>
      <c r="V4462" s="76"/>
      <c r="X4462" s="76"/>
      <c r="Y4462" s="76"/>
      <c r="AA4462" s="76"/>
      <c r="AB4462" s="76"/>
      <c r="AD4462" s="76"/>
      <c r="AE4462" s="76"/>
      <c r="AG4462" s="76"/>
      <c r="AH4462" s="76"/>
      <c r="AJ4462" s="76"/>
      <c r="AK4462" s="76"/>
      <c r="AM4462" s="76"/>
      <c r="AN4462" s="76"/>
      <c r="AP4462" s="76"/>
      <c r="AQ4462" s="76"/>
      <c r="AS4462" s="76"/>
      <c r="AT4462" s="76"/>
      <c r="AV4462" s="76"/>
      <c r="AW4462" s="76"/>
      <c r="AY4462" s="76"/>
      <c r="AZ4462" s="76"/>
      <c r="BB4462" s="76"/>
      <c r="BC4462" s="76"/>
      <c r="BE4462" s="76"/>
      <c r="BF4462" s="76"/>
      <c r="BH4462" s="76"/>
      <c r="BI4462" s="76"/>
      <c r="BK4462" s="76"/>
      <c r="BL4462" s="76"/>
      <c r="BN4462" s="76"/>
      <c r="BO4462" s="76"/>
      <c r="BQ4462" s="76"/>
      <c r="BR4462" s="76"/>
      <c r="BT4462" s="76"/>
      <c r="BU4462" s="76"/>
      <c r="BW4462" s="76"/>
      <c r="BX4462" s="76"/>
    </row>
    <row r="4463" spans="1:76" ht="12.75" customHeight="1">
      <c r="A4463" s="2"/>
      <c r="B4463" s="2"/>
      <c r="C4463" s="2"/>
      <c r="D4463" s="75"/>
      <c r="F4463" s="76"/>
      <c r="G4463" s="76"/>
      <c r="I4463" s="76"/>
      <c r="J4463" s="76"/>
      <c r="L4463" s="76"/>
      <c r="M4463" s="76"/>
      <c r="O4463" s="76"/>
      <c r="P4463" s="76"/>
      <c r="R4463" s="76"/>
      <c r="S4463" s="76"/>
      <c r="U4463" s="76"/>
      <c r="V4463" s="76"/>
      <c r="X4463" s="76"/>
      <c r="Y4463" s="76"/>
      <c r="AA4463" s="76"/>
      <c r="AB4463" s="76"/>
      <c r="AD4463" s="76"/>
      <c r="AE4463" s="76"/>
      <c r="AG4463" s="76"/>
      <c r="AH4463" s="76"/>
      <c r="AJ4463" s="76"/>
      <c r="AK4463" s="76"/>
      <c r="AM4463" s="76"/>
      <c r="AN4463" s="76"/>
      <c r="AP4463" s="76"/>
      <c r="AQ4463" s="76"/>
      <c r="AS4463" s="76"/>
      <c r="AT4463" s="76"/>
      <c r="AV4463" s="76"/>
      <c r="AW4463" s="76"/>
      <c r="AY4463" s="76"/>
      <c r="AZ4463" s="76"/>
      <c r="BB4463" s="76"/>
      <c r="BC4463" s="76"/>
      <c r="BE4463" s="76"/>
      <c r="BF4463" s="76"/>
      <c r="BH4463" s="76"/>
      <c r="BI4463" s="76"/>
      <c r="BK4463" s="76"/>
      <c r="BL4463" s="76"/>
      <c r="BN4463" s="76"/>
      <c r="BO4463" s="76"/>
      <c r="BQ4463" s="76"/>
      <c r="BR4463" s="76"/>
      <c r="BT4463" s="76"/>
      <c r="BU4463" s="76"/>
      <c r="BW4463" s="76"/>
      <c r="BX4463" s="76"/>
    </row>
    <row r="4464" spans="1:76" ht="12.75" customHeight="1">
      <c r="A4464" s="2"/>
      <c r="B4464" s="2"/>
      <c r="C4464" s="2"/>
      <c r="D4464" s="75"/>
      <c r="F4464" s="76"/>
      <c r="G4464" s="76"/>
      <c r="I4464" s="76"/>
      <c r="J4464" s="76"/>
      <c r="L4464" s="76"/>
      <c r="M4464" s="76"/>
      <c r="O4464" s="76"/>
      <c r="P4464" s="76"/>
      <c r="R4464" s="76"/>
      <c r="S4464" s="76"/>
      <c r="U4464" s="76"/>
      <c r="V4464" s="76"/>
      <c r="X4464" s="76"/>
      <c r="Y4464" s="76"/>
      <c r="AA4464" s="76"/>
      <c r="AB4464" s="76"/>
      <c r="AD4464" s="76"/>
      <c r="AE4464" s="76"/>
      <c r="AG4464" s="76"/>
      <c r="AH4464" s="76"/>
      <c r="AJ4464" s="76"/>
      <c r="AK4464" s="76"/>
      <c r="AM4464" s="76"/>
      <c r="AN4464" s="76"/>
      <c r="AP4464" s="76"/>
      <c r="AQ4464" s="76"/>
      <c r="AS4464" s="76"/>
      <c r="AT4464" s="76"/>
      <c r="AV4464" s="76"/>
      <c r="AW4464" s="76"/>
      <c r="AY4464" s="76"/>
      <c r="AZ4464" s="76"/>
      <c r="BB4464" s="76"/>
      <c r="BC4464" s="76"/>
      <c r="BE4464" s="76"/>
      <c r="BF4464" s="76"/>
      <c r="BH4464" s="76"/>
      <c r="BI4464" s="76"/>
      <c r="BK4464" s="76"/>
      <c r="BL4464" s="76"/>
      <c r="BN4464" s="76"/>
      <c r="BO4464" s="76"/>
      <c r="BQ4464" s="76"/>
      <c r="BR4464" s="76"/>
      <c r="BT4464" s="76"/>
      <c r="BU4464" s="76"/>
      <c r="BW4464" s="76"/>
      <c r="BX4464" s="76"/>
    </row>
    <row r="4465" spans="1:76" ht="12.75" customHeight="1">
      <c r="A4465" s="2"/>
      <c r="B4465" s="2"/>
      <c r="C4465" s="2"/>
      <c r="D4465" s="75"/>
      <c r="F4465" s="76"/>
      <c r="G4465" s="76"/>
      <c r="I4465" s="76"/>
      <c r="J4465" s="76"/>
      <c r="L4465" s="76"/>
      <c r="M4465" s="76"/>
      <c r="O4465" s="76"/>
      <c r="P4465" s="76"/>
      <c r="R4465" s="76"/>
      <c r="S4465" s="76"/>
      <c r="U4465" s="76"/>
      <c r="V4465" s="76"/>
      <c r="X4465" s="76"/>
      <c r="Y4465" s="76"/>
      <c r="AA4465" s="76"/>
      <c r="AB4465" s="76"/>
      <c r="AD4465" s="76"/>
      <c r="AE4465" s="76"/>
      <c r="AG4465" s="76"/>
      <c r="AH4465" s="76"/>
      <c r="AJ4465" s="76"/>
      <c r="AK4465" s="76"/>
      <c r="AM4465" s="76"/>
      <c r="AN4465" s="76"/>
      <c r="AP4465" s="76"/>
      <c r="AQ4465" s="76"/>
      <c r="AS4465" s="76"/>
      <c r="AT4465" s="76"/>
      <c r="AV4465" s="76"/>
      <c r="AW4465" s="76"/>
      <c r="AY4465" s="76"/>
      <c r="AZ4465" s="76"/>
      <c r="BB4465" s="76"/>
      <c r="BC4465" s="76"/>
      <c r="BE4465" s="76"/>
      <c r="BF4465" s="76"/>
      <c r="BH4465" s="76"/>
      <c r="BI4465" s="76"/>
      <c r="BK4465" s="76"/>
      <c r="BL4465" s="76"/>
      <c r="BN4465" s="76"/>
      <c r="BO4465" s="76"/>
      <c r="BQ4465" s="76"/>
      <c r="BR4465" s="76"/>
      <c r="BT4465" s="76"/>
      <c r="BU4465" s="76"/>
      <c r="BW4465" s="76"/>
      <c r="BX4465" s="76"/>
    </row>
    <row r="4466" spans="1:76" ht="12.75" customHeight="1">
      <c r="A4466" s="2"/>
      <c r="B4466" s="2"/>
      <c r="C4466" s="2"/>
      <c r="D4466" s="75"/>
      <c r="F4466" s="76"/>
      <c r="G4466" s="76"/>
      <c r="I4466" s="76"/>
      <c r="J4466" s="76"/>
      <c r="L4466" s="76"/>
      <c r="M4466" s="76"/>
      <c r="O4466" s="76"/>
      <c r="P4466" s="76"/>
      <c r="R4466" s="76"/>
      <c r="S4466" s="76"/>
      <c r="U4466" s="76"/>
      <c r="V4466" s="76"/>
      <c r="X4466" s="76"/>
      <c r="Y4466" s="76"/>
      <c r="AA4466" s="76"/>
      <c r="AB4466" s="76"/>
      <c r="AD4466" s="76"/>
      <c r="AE4466" s="76"/>
      <c r="AG4466" s="76"/>
      <c r="AH4466" s="76"/>
      <c r="AJ4466" s="76"/>
      <c r="AK4466" s="76"/>
      <c r="AM4466" s="76"/>
      <c r="AN4466" s="76"/>
      <c r="AP4466" s="76"/>
      <c r="AQ4466" s="76"/>
      <c r="AS4466" s="76"/>
      <c r="AT4466" s="76"/>
      <c r="AV4466" s="76"/>
      <c r="AW4466" s="76"/>
      <c r="AY4466" s="76"/>
      <c r="AZ4466" s="76"/>
      <c r="BB4466" s="76"/>
      <c r="BC4466" s="76"/>
      <c r="BE4466" s="76"/>
      <c r="BF4466" s="76"/>
      <c r="BH4466" s="76"/>
      <c r="BI4466" s="76"/>
      <c r="BK4466" s="76"/>
      <c r="BL4466" s="76"/>
      <c r="BN4466" s="76"/>
      <c r="BO4466" s="76"/>
      <c r="BQ4466" s="76"/>
      <c r="BR4466" s="76"/>
      <c r="BT4466" s="76"/>
      <c r="BU4466" s="76"/>
      <c r="BW4466" s="76"/>
      <c r="BX4466" s="76"/>
    </row>
    <row r="4467" spans="1:76" ht="12.75" customHeight="1">
      <c r="A4467" s="2"/>
      <c r="B4467" s="2"/>
      <c r="C4467" s="2"/>
      <c r="D4467" s="75"/>
      <c r="F4467" s="76"/>
      <c r="G4467" s="76"/>
      <c r="I4467" s="76"/>
      <c r="J4467" s="76"/>
      <c r="L4467" s="76"/>
      <c r="M4467" s="76"/>
      <c r="O4467" s="76"/>
      <c r="P4467" s="76"/>
      <c r="R4467" s="76"/>
      <c r="S4467" s="76"/>
      <c r="U4467" s="76"/>
      <c r="V4467" s="76"/>
      <c r="X4467" s="76"/>
      <c r="Y4467" s="76"/>
      <c r="AA4467" s="76"/>
      <c r="AB4467" s="76"/>
      <c r="AD4467" s="76"/>
      <c r="AE4467" s="76"/>
      <c r="AG4467" s="76"/>
      <c r="AH4467" s="76"/>
      <c r="AJ4467" s="76"/>
      <c r="AK4467" s="76"/>
      <c r="AM4467" s="76"/>
      <c r="AN4467" s="76"/>
      <c r="AP4467" s="76"/>
      <c r="AQ4467" s="76"/>
      <c r="AS4467" s="76"/>
      <c r="AT4467" s="76"/>
      <c r="AV4467" s="76"/>
      <c r="AW4467" s="76"/>
      <c r="AY4467" s="76"/>
      <c r="AZ4467" s="76"/>
      <c r="BB4467" s="76"/>
      <c r="BC4467" s="76"/>
      <c r="BE4467" s="76"/>
      <c r="BF4467" s="76"/>
      <c r="BH4467" s="76"/>
      <c r="BI4467" s="76"/>
      <c r="BK4467" s="76"/>
      <c r="BL4467" s="76"/>
      <c r="BN4467" s="76"/>
      <c r="BO4467" s="76"/>
      <c r="BQ4467" s="76"/>
      <c r="BR4467" s="76"/>
      <c r="BT4467" s="76"/>
      <c r="BU4467" s="76"/>
      <c r="BW4467" s="76"/>
      <c r="BX4467" s="76"/>
    </row>
    <row r="4468" spans="1:76" ht="12.75" customHeight="1">
      <c r="A4468" s="2"/>
      <c r="B4468" s="2"/>
      <c r="C4468" s="2"/>
      <c r="D4468" s="75"/>
      <c r="F4468" s="76"/>
      <c r="G4468" s="76"/>
      <c r="I4468" s="76"/>
      <c r="J4468" s="76"/>
      <c r="L4468" s="76"/>
      <c r="M4468" s="76"/>
      <c r="O4468" s="76"/>
      <c r="P4468" s="76"/>
      <c r="R4468" s="76"/>
      <c r="S4468" s="76"/>
      <c r="U4468" s="76"/>
      <c r="V4468" s="76"/>
      <c r="X4468" s="76"/>
      <c r="Y4468" s="76"/>
      <c r="AA4468" s="76"/>
      <c r="AB4468" s="76"/>
      <c r="AD4468" s="76"/>
      <c r="AE4468" s="76"/>
      <c r="AG4468" s="76"/>
      <c r="AH4468" s="76"/>
      <c r="AJ4468" s="76"/>
      <c r="AK4468" s="76"/>
      <c r="AM4468" s="76"/>
      <c r="AN4468" s="76"/>
      <c r="AP4468" s="76"/>
      <c r="AQ4468" s="76"/>
      <c r="AS4468" s="76"/>
      <c r="AT4468" s="76"/>
      <c r="AV4468" s="76"/>
      <c r="AW4468" s="76"/>
      <c r="AY4468" s="76"/>
      <c r="AZ4468" s="76"/>
      <c r="BB4468" s="76"/>
      <c r="BC4468" s="76"/>
      <c r="BE4468" s="76"/>
      <c r="BF4468" s="76"/>
      <c r="BH4468" s="76"/>
      <c r="BI4468" s="76"/>
      <c r="BK4468" s="76"/>
      <c r="BL4468" s="76"/>
      <c r="BN4468" s="76"/>
      <c r="BO4468" s="76"/>
      <c r="BQ4468" s="76"/>
      <c r="BR4468" s="76"/>
      <c r="BT4468" s="76"/>
      <c r="BU4468" s="76"/>
      <c r="BW4468" s="76"/>
      <c r="BX4468" s="76"/>
    </row>
    <row r="4469" spans="1:76" ht="12.75" customHeight="1">
      <c r="A4469" s="2"/>
      <c r="B4469" s="2"/>
      <c r="C4469" s="2"/>
      <c r="D4469" s="75"/>
      <c r="F4469" s="76"/>
      <c r="G4469" s="76"/>
      <c r="I4469" s="76"/>
      <c r="J4469" s="76"/>
      <c r="L4469" s="76"/>
      <c r="M4469" s="76"/>
      <c r="O4469" s="76"/>
      <c r="P4469" s="76"/>
      <c r="R4469" s="76"/>
      <c r="S4469" s="76"/>
      <c r="U4469" s="76"/>
      <c r="V4469" s="76"/>
      <c r="X4469" s="76"/>
      <c r="Y4469" s="76"/>
      <c r="AA4469" s="76"/>
      <c r="AB4469" s="76"/>
      <c r="AD4469" s="76"/>
      <c r="AE4469" s="76"/>
      <c r="AG4469" s="76"/>
      <c r="AH4469" s="76"/>
      <c r="AJ4469" s="76"/>
      <c r="AK4469" s="76"/>
      <c r="AM4469" s="76"/>
      <c r="AN4469" s="76"/>
      <c r="AP4469" s="76"/>
      <c r="AQ4469" s="76"/>
      <c r="AS4469" s="76"/>
      <c r="AT4469" s="76"/>
      <c r="AV4469" s="76"/>
      <c r="AW4469" s="76"/>
      <c r="AY4469" s="76"/>
      <c r="AZ4469" s="76"/>
      <c r="BB4469" s="76"/>
      <c r="BC4469" s="76"/>
      <c r="BE4469" s="76"/>
      <c r="BF4469" s="76"/>
      <c r="BH4469" s="76"/>
      <c r="BI4469" s="76"/>
      <c r="BK4469" s="76"/>
      <c r="BL4469" s="76"/>
      <c r="BN4469" s="76"/>
      <c r="BO4469" s="76"/>
      <c r="BQ4469" s="76"/>
      <c r="BR4469" s="76"/>
      <c r="BT4469" s="76"/>
      <c r="BU4469" s="76"/>
      <c r="BW4469" s="76"/>
      <c r="BX4469" s="76"/>
    </row>
    <row r="4470" spans="1:76" ht="12.75" customHeight="1">
      <c r="A4470" s="2"/>
      <c r="B4470" s="2"/>
      <c r="C4470" s="2"/>
      <c r="D4470" s="75"/>
      <c r="F4470" s="76"/>
      <c r="G4470" s="76"/>
      <c r="I4470" s="76"/>
      <c r="J4470" s="76"/>
      <c r="L4470" s="76"/>
      <c r="M4470" s="76"/>
      <c r="O4470" s="76"/>
      <c r="P4470" s="76"/>
      <c r="R4470" s="76"/>
      <c r="S4470" s="76"/>
      <c r="U4470" s="76"/>
      <c r="V4470" s="76"/>
      <c r="X4470" s="76"/>
      <c r="Y4470" s="76"/>
      <c r="AA4470" s="76"/>
      <c r="AB4470" s="76"/>
      <c r="AD4470" s="76"/>
      <c r="AE4470" s="76"/>
      <c r="AG4470" s="76"/>
      <c r="AH4470" s="76"/>
      <c r="AJ4470" s="76"/>
      <c r="AK4470" s="76"/>
      <c r="AM4470" s="76"/>
      <c r="AN4470" s="76"/>
      <c r="AP4470" s="76"/>
      <c r="AQ4470" s="76"/>
      <c r="AS4470" s="76"/>
      <c r="AT4470" s="76"/>
      <c r="AV4470" s="76"/>
      <c r="AW4470" s="76"/>
      <c r="AY4470" s="76"/>
      <c r="AZ4470" s="76"/>
      <c r="BB4470" s="76"/>
      <c r="BC4470" s="76"/>
      <c r="BE4470" s="76"/>
      <c r="BF4470" s="76"/>
      <c r="BH4470" s="76"/>
      <c r="BI4470" s="76"/>
      <c r="BK4470" s="76"/>
      <c r="BL4470" s="76"/>
      <c r="BN4470" s="76"/>
      <c r="BO4470" s="76"/>
      <c r="BQ4470" s="76"/>
      <c r="BR4470" s="76"/>
      <c r="BT4470" s="76"/>
      <c r="BU4470" s="76"/>
      <c r="BW4470" s="76"/>
      <c r="BX4470" s="76"/>
    </row>
    <row r="4471" spans="1:76" ht="12.75" customHeight="1">
      <c r="A4471" s="2"/>
      <c r="B4471" s="2"/>
      <c r="C4471" s="2"/>
      <c r="D4471" s="75"/>
      <c r="F4471" s="76"/>
      <c r="G4471" s="76"/>
      <c r="I4471" s="76"/>
      <c r="J4471" s="76"/>
      <c r="L4471" s="76"/>
      <c r="M4471" s="76"/>
      <c r="O4471" s="76"/>
      <c r="P4471" s="76"/>
      <c r="R4471" s="76"/>
      <c r="S4471" s="76"/>
      <c r="U4471" s="76"/>
      <c r="V4471" s="76"/>
      <c r="X4471" s="76"/>
      <c r="Y4471" s="76"/>
      <c r="AA4471" s="76"/>
      <c r="AB4471" s="76"/>
      <c r="AD4471" s="76"/>
      <c r="AE4471" s="76"/>
      <c r="AG4471" s="76"/>
      <c r="AH4471" s="76"/>
      <c r="AJ4471" s="76"/>
      <c r="AK4471" s="76"/>
      <c r="AM4471" s="76"/>
      <c r="AN4471" s="76"/>
      <c r="AP4471" s="76"/>
      <c r="AQ4471" s="76"/>
      <c r="AS4471" s="76"/>
      <c r="AT4471" s="76"/>
      <c r="AV4471" s="76"/>
      <c r="AW4471" s="76"/>
      <c r="AY4471" s="76"/>
      <c r="AZ4471" s="76"/>
      <c r="BB4471" s="76"/>
      <c r="BC4471" s="76"/>
      <c r="BE4471" s="76"/>
      <c r="BF4471" s="76"/>
      <c r="BH4471" s="76"/>
      <c r="BI4471" s="76"/>
      <c r="BK4471" s="76"/>
      <c r="BL4471" s="76"/>
      <c r="BN4471" s="76"/>
      <c r="BO4471" s="76"/>
      <c r="BQ4471" s="76"/>
      <c r="BR4471" s="76"/>
      <c r="BT4471" s="76"/>
      <c r="BU4471" s="76"/>
      <c r="BW4471" s="76"/>
      <c r="BX4471" s="76"/>
    </row>
    <row r="4472" spans="1:76" ht="12.75" customHeight="1">
      <c r="A4472" s="2"/>
      <c r="B4472" s="2"/>
      <c r="C4472" s="2"/>
      <c r="D4472" s="75"/>
      <c r="F4472" s="76"/>
      <c r="G4472" s="76"/>
      <c r="I4472" s="76"/>
      <c r="J4472" s="76"/>
      <c r="L4472" s="76"/>
      <c r="M4472" s="76"/>
      <c r="O4472" s="76"/>
      <c r="P4472" s="76"/>
      <c r="R4472" s="76"/>
      <c r="S4472" s="76"/>
      <c r="U4472" s="76"/>
      <c r="V4472" s="76"/>
      <c r="X4472" s="76"/>
      <c r="Y4472" s="76"/>
      <c r="AA4472" s="76"/>
      <c r="AB4472" s="76"/>
      <c r="AD4472" s="76"/>
      <c r="AE4472" s="76"/>
      <c r="AG4472" s="76"/>
      <c r="AH4472" s="76"/>
      <c r="AJ4472" s="76"/>
      <c r="AK4472" s="76"/>
      <c r="AM4472" s="76"/>
      <c r="AN4472" s="76"/>
      <c r="AP4472" s="76"/>
      <c r="AQ4472" s="76"/>
      <c r="AS4472" s="76"/>
      <c r="AT4472" s="76"/>
      <c r="AV4472" s="76"/>
      <c r="AW4472" s="76"/>
      <c r="AY4472" s="76"/>
      <c r="AZ4472" s="76"/>
      <c r="BB4472" s="76"/>
      <c r="BC4472" s="76"/>
      <c r="BE4472" s="76"/>
      <c r="BF4472" s="76"/>
      <c r="BH4472" s="76"/>
      <c r="BI4472" s="76"/>
      <c r="BK4472" s="76"/>
      <c r="BL4472" s="76"/>
      <c r="BN4472" s="76"/>
      <c r="BO4472" s="76"/>
      <c r="BQ4472" s="76"/>
      <c r="BR4472" s="76"/>
      <c r="BT4472" s="76"/>
      <c r="BU4472" s="76"/>
      <c r="BW4472" s="76"/>
      <c r="BX4472" s="76"/>
    </row>
    <row r="4473" spans="1:76" ht="12.75" customHeight="1">
      <c r="A4473" s="2"/>
      <c r="B4473" s="2"/>
      <c r="C4473" s="2"/>
      <c r="D4473" s="75"/>
      <c r="F4473" s="76"/>
      <c r="G4473" s="76"/>
      <c r="I4473" s="76"/>
      <c r="J4473" s="76"/>
      <c r="L4473" s="76"/>
      <c r="M4473" s="76"/>
      <c r="O4473" s="76"/>
      <c r="P4473" s="76"/>
      <c r="R4473" s="76"/>
      <c r="S4473" s="76"/>
      <c r="U4473" s="76"/>
      <c r="V4473" s="76"/>
      <c r="X4473" s="76"/>
      <c r="Y4473" s="76"/>
      <c r="AA4473" s="76"/>
      <c r="AB4473" s="76"/>
      <c r="AD4473" s="76"/>
      <c r="AE4473" s="76"/>
      <c r="AG4473" s="76"/>
      <c r="AH4473" s="76"/>
      <c r="AJ4473" s="76"/>
      <c r="AK4473" s="76"/>
      <c r="AM4473" s="76"/>
      <c r="AN4473" s="76"/>
      <c r="AP4473" s="76"/>
      <c r="AQ4473" s="76"/>
      <c r="AS4473" s="76"/>
      <c r="AT4473" s="76"/>
      <c r="AV4473" s="76"/>
      <c r="AW4473" s="76"/>
      <c r="AY4473" s="76"/>
      <c r="AZ4473" s="76"/>
      <c r="BB4473" s="76"/>
      <c r="BC4473" s="76"/>
      <c r="BE4473" s="76"/>
      <c r="BF4473" s="76"/>
      <c r="BH4473" s="76"/>
      <c r="BI4473" s="76"/>
      <c r="BK4473" s="76"/>
      <c r="BL4473" s="76"/>
      <c r="BN4473" s="76"/>
      <c r="BO4473" s="76"/>
      <c r="BQ4473" s="76"/>
      <c r="BR4473" s="76"/>
      <c r="BT4473" s="76"/>
      <c r="BU4473" s="76"/>
      <c r="BW4473" s="76"/>
      <c r="BX4473" s="76"/>
    </row>
    <row r="4474" spans="1:76" ht="12.75" customHeight="1">
      <c r="A4474" s="2"/>
      <c r="B4474" s="2"/>
      <c r="C4474" s="2"/>
      <c r="D4474" s="75"/>
      <c r="F4474" s="76"/>
      <c r="G4474" s="76"/>
      <c r="I4474" s="76"/>
      <c r="J4474" s="76"/>
      <c r="L4474" s="76"/>
      <c r="M4474" s="76"/>
      <c r="O4474" s="76"/>
      <c r="P4474" s="76"/>
      <c r="R4474" s="76"/>
      <c r="S4474" s="76"/>
      <c r="U4474" s="76"/>
      <c r="V4474" s="76"/>
      <c r="X4474" s="76"/>
      <c r="Y4474" s="76"/>
      <c r="AA4474" s="76"/>
      <c r="AB4474" s="76"/>
      <c r="AD4474" s="76"/>
      <c r="AE4474" s="76"/>
      <c r="AG4474" s="76"/>
      <c r="AH4474" s="76"/>
      <c r="AJ4474" s="76"/>
      <c r="AK4474" s="76"/>
      <c r="AM4474" s="76"/>
      <c r="AN4474" s="76"/>
      <c r="AP4474" s="76"/>
      <c r="AQ4474" s="76"/>
      <c r="AS4474" s="76"/>
      <c r="AT4474" s="76"/>
      <c r="AV4474" s="76"/>
      <c r="AW4474" s="76"/>
      <c r="AY4474" s="76"/>
      <c r="AZ4474" s="76"/>
      <c r="BB4474" s="76"/>
      <c r="BC4474" s="76"/>
      <c r="BE4474" s="76"/>
      <c r="BF4474" s="76"/>
      <c r="BH4474" s="76"/>
      <c r="BI4474" s="76"/>
      <c r="BK4474" s="76"/>
      <c r="BL4474" s="76"/>
      <c r="BN4474" s="76"/>
      <c r="BO4474" s="76"/>
      <c r="BQ4474" s="76"/>
      <c r="BR4474" s="76"/>
      <c r="BT4474" s="76"/>
      <c r="BU4474" s="76"/>
      <c r="BW4474" s="76"/>
      <c r="BX4474" s="76"/>
    </row>
    <row r="4475" spans="1:76" ht="12.75" customHeight="1">
      <c r="A4475" s="2"/>
      <c r="B4475" s="2"/>
      <c r="C4475" s="2"/>
      <c r="D4475" s="75"/>
      <c r="F4475" s="76"/>
      <c r="G4475" s="76"/>
      <c r="I4475" s="76"/>
      <c r="J4475" s="76"/>
      <c r="L4475" s="76"/>
      <c r="M4475" s="76"/>
      <c r="O4475" s="76"/>
      <c r="P4475" s="76"/>
      <c r="R4475" s="76"/>
      <c r="S4475" s="76"/>
      <c r="U4475" s="76"/>
      <c r="V4475" s="76"/>
      <c r="X4475" s="76"/>
      <c r="Y4475" s="76"/>
      <c r="AA4475" s="76"/>
      <c r="AB4475" s="76"/>
      <c r="AD4475" s="76"/>
      <c r="AE4475" s="76"/>
      <c r="AG4475" s="76"/>
      <c r="AH4475" s="76"/>
      <c r="AJ4475" s="76"/>
      <c r="AK4475" s="76"/>
      <c r="AM4475" s="76"/>
      <c r="AN4475" s="76"/>
      <c r="AP4475" s="76"/>
      <c r="AQ4475" s="76"/>
      <c r="AS4475" s="76"/>
      <c r="AT4475" s="76"/>
      <c r="AV4475" s="76"/>
      <c r="AW4475" s="76"/>
      <c r="AY4475" s="76"/>
      <c r="AZ4475" s="76"/>
      <c r="BB4475" s="76"/>
      <c r="BC4475" s="76"/>
      <c r="BE4475" s="76"/>
      <c r="BF4475" s="76"/>
      <c r="BH4475" s="76"/>
      <c r="BI4475" s="76"/>
      <c r="BK4475" s="76"/>
      <c r="BL4475" s="76"/>
      <c r="BN4475" s="76"/>
      <c r="BO4475" s="76"/>
      <c r="BQ4475" s="76"/>
      <c r="BR4475" s="76"/>
      <c r="BT4475" s="76"/>
      <c r="BU4475" s="76"/>
      <c r="BW4475" s="76"/>
      <c r="BX4475" s="76"/>
    </row>
    <row r="4476" spans="1:76" ht="12.75" customHeight="1">
      <c r="A4476" s="2"/>
      <c r="B4476" s="2"/>
      <c r="C4476" s="2"/>
      <c r="D4476" s="75"/>
      <c r="F4476" s="76"/>
      <c r="G4476" s="76"/>
      <c r="I4476" s="76"/>
      <c r="J4476" s="76"/>
      <c r="L4476" s="76"/>
      <c r="M4476" s="76"/>
      <c r="O4476" s="76"/>
      <c r="P4476" s="76"/>
      <c r="R4476" s="76"/>
      <c r="S4476" s="76"/>
      <c r="U4476" s="76"/>
      <c r="V4476" s="76"/>
      <c r="X4476" s="76"/>
      <c r="Y4476" s="76"/>
      <c r="AA4476" s="76"/>
      <c r="AB4476" s="76"/>
      <c r="AD4476" s="76"/>
      <c r="AE4476" s="76"/>
      <c r="AG4476" s="76"/>
      <c r="AH4476" s="76"/>
      <c r="AJ4476" s="76"/>
      <c r="AK4476" s="76"/>
      <c r="AM4476" s="76"/>
      <c r="AN4476" s="76"/>
      <c r="AP4476" s="76"/>
      <c r="AQ4476" s="76"/>
      <c r="AS4476" s="76"/>
      <c r="AT4476" s="76"/>
      <c r="AV4476" s="76"/>
      <c r="AW4476" s="76"/>
      <c r="AY4476" s="76"/>
      <c r="AZ4476" s="76"/>
      <c r="BB4476" s="76"/>
      <c r="BC4476" s="76"/>
      <c r="BE4476" s="76"/>
      <c r="BF4476" s="76"/>
      <c r="BH4476" s="76"/>
      <c r="BI4476" s="76"/>
      <c r="BK4476" s="76"/>
      <c r="BL4476" s="76"/>
      <c r="BN4476" s="76"/>
      <c r="BO4476" s="76"/>
      <c r="BQ4476" s="76"/>
      <c r="BR4476" s="76"/>
      <c r="BT4476" s="76"/>
      <c r="BU4476" s="76"/>
      <c r="BW4476" s="76"/>
      <c r="BX4476" s="76"/>
    </row>
    <row r="4477" spans="1:76" ht="12.75" customHeight="1">
      <c r="A4477" s="2"/>
      <c r="B4477" s="2"/>
      <c r="C4477" s="2"/>
      <c r="D4477" s="75"/>
      <c r="F4477" s="76"/>
      <c r="G4477" s="76"/>
      <c r="I4477" s="76"/>
      <c r="J4477" s="76"/>
      <c r="L4477" s="76"/>
      <c r="M4477" s="76"/>
      <c r="O4477" s="76"/>
      <c r="P4477" s="76"/>
      <c r="R4477" s="76"/>
      <c r="S4477" s="76"/>
      <c r="U4477" s="76"/>
      <c r="V4477" s="76"/>
      <c r="X4477" s="76"/>
      <c r="Y4477" s="76"/>
      <c r="AA4477" s="76"/>
      <c r="AB4477" s="76"/>
      <c r="AD4477" s="76"/>
      <c r="AE4477" s="76"/>
      <c r="AG4477" s="76"/>
      <c r="AH4477" s="76"/>
      <c r="AJ4477" s="76"/>
      <c r="AK4477" s="76"/>
      <c r="AM4477" s="76"/>
      <c r="AN4477" s="76"/>
      <c r="AP4477" s="76"/>
      <c r="AQ4477" s="76"/>
      <c r="AS4477" s="76"/>
      <c r="AT4477" s="76"/>
      <c r="AV4477" s="76"/>
      <c r="AW4477" s="76"/>
      <c r="AY4477" s="76"/>
      <c r="AZ4477" s="76"/>
      <c r="BB4477" s="76"/>
      <c r="BC4477" s="76"/>
      <c r="BE4477" s="76"/>
      <c r="BF4477" s="76"/>
      <c r="BH4477" s="76"/>
      <c r="BI4477" s="76"/>
      <c r="BK4477" s="76"/>
      <c r="BL4477" s="76"/>
      <c r="BN4477" s="76"/>
      <c r="BO4477" s="76"/>
      <c r="BQ4477" s="76"/>
      <c r="BR4477" s="76"/>
      <c r="BT4477" s="76"/>
      <c r="BU4477" s="76"/>
      <c r="BW4477" s="76"/>
      <c r="BX4477" s="76"/>
    </row>
    <row r="4478" spans="1:76" ht="12.75" customHeight="1">
      <c r="A4478" s="2"/>
      <c r="B4478" s="2"/>
      <c r="C4478" s="2"/>
      <c r="D4478" s="75"/>
      <c r="F4478" s="76"/>
      <c r="G4478" s="76"/>
      <c r="I4478" s="76"/>
      <c r="J4478" s="76"/>
      <c r="L4478" s="76"/>
      <c r="M4478" s="76"/>
      <c r="O4478" s="76"/>
      <c r="P4478" s="76"/>
      <c r="R4478" s="76"/>
      <c r="S4478" s="76"/>
      <c r="U4478" s="76"/>
      <c r="V4478" s="76"/>
      <c r="X4478" s="76"/>
      <c r="Y4478" s="76"/>
      <c r="AA4478" s="76"/>
      <c r="AB4478" s="76"/>
      <c r="AD4478" s="76"/>
      <c r="AE4478" s="76"/>
      <c r="AG4478" s="76"/>
      <c r="AH4478" s="76"/>
      <c r="AJ4478" s="76"/>
      <c r="AK4478" s="76"/>
      <c r="AM4478" s="76"/>
      <c r="AN4478" s="76"/>
      <c r="AP4478" s="76"/>
      <c r="AQ4478" s="76"/>
      <c r="AS4478" s="76"/>
      <c r="AT4478" s="76"/>
      <c r="AV4478" s="76"/>
      <c r="AW4478" s="76"/>
      <c r="AY4478" s="76"/>
      <c r="AZ4478" s="76"/>
      <c r="BB4478" s="76"/>
      <c r="BC4478" s="76"/>
      <c r="BE4478" s="76"/>
      <c r="BF4478" s="76"/>
      <c r="BH4478" s="76"/>
      <c r="BI4478" s="76"/>
      <c r="BK4478" s="76"/>
      <c r="BL4478" s="76"/>
      <c r="BN4478" s="76"/>
      <c r="BO4478" s="76"/>
      <c r="BQ4478" s="76"/>
      <c r="BR4478" s="76"/>
      <c r="BT4478" s="76"/>
      <c r="BU4478" s="76"/>
      <c r="BW4478" s="76"/>
      <c r="BX4478" s="76"/>
    </row>
    <row r="4479" spans="1:76" ht="12.75" customHeight="1">
      <c r="A4479" s="2"/>
      <c r="B4479" s="2"/>
      <c r="C4479" s="2"/>
      <c r="D4479" s="75"/>
      <c r="F4479" s="76"/>
      <c r="G4479" s="76"/>
      <c r="I4479" s="76"/>
      <c r="J4479" s="76"/>
      <c r="L4479" s="76"/>
      <c r="M4479" s="76"/>
      <c r="O4479" s="76"/>
      <c r="P4479" s="76"/>
      <c r="R4479" s="76"/>
      <c r="S4479" s="76"/>
      <c r="U4479" s="76"/>
      <c r="V4479" s="76"/>
      <c r="X4479" s="76"/>
      <c r="Y4479" s="76"/>
      <c r="AA4479" s="76"/>
      <c r="AB4479" s="76"/>
      <c r="AD4479" s="76"/>
      <c r="AE4479" s="76"/>
      <c r="AG4479" s="76"/>
      <c r="AH4479" s="76"/>
      <c r="AJ4479" s="76"/>
      <c r="AK4479" s="76"/>
      <c r="AM4479" s="76"/>
      <c r="AN4479" s="76"/>
      <c r="AP4479" s="76"/>
      <c r="AQ4479" s="76"/>
      <c r="AS4479" s="76"/>
      <c r="AT4479" s="76"/>
      <c r="AV4479" s="76"/>
      <c r="AW4479" s="76"/>
      <c r="AY4479" s="76"/>
      <c r="AZ4479" s="76"/>
      <c r="BB4479" s="76"/>
      <c r="BC4479" s="76"/>
      <c r="BE4479" s="76"/>
      <c r="BF4479" s="76"/>
      <c r="BH4479" s="76"/>
      <c r="BI4479" s="76"/>
      <c r="BK4479" s="76"/>
      <c r="BL4479" s="76"/>
      <c r="BN4479" s="76"/>
      <c r="BO4479" s="76"/>
      <c r="BQ4479" s="76"/>
      <c r="BR4479" s="76"/>
      <c r="BT4479" s="76"/>
      <c r="BU4479" s="76"/>
      <c r="BW4479" s="76"/>
      <c r="BX4479" s="76"/>
    </row>
    <row r="4480" spans="1:76" ht="12.75" customHeight="1">
      <c r="A4480" s="2"/>
      <c r="B4480" s="2"/>
      <c r="C4480" s="2"/>
      <c r="D4480" s="75"/>
      <c r="F4480" s="76"/>
      <c r="G4480" s="76"/>
      <c r="I4480" s="76"/>
      <c r="J4480" s="76"/>
      <c r="L4480" s="76"/>
      <c r="M4480" s="76"/>
      <c r="O4480" s="76"/>
      <c r="P4480" s="76"/>
      <c r="R4480" s="76"/>
      <c r="S4480" s="76"/>
      <c r="U4480" s="76"/>
      <c r="V4480" s="76"/>
      <c r="X4480" s="76"/>
      <c r="Y4480" s="76"/>
      <c r="AA4480" s="76"/>
      <c r="AB4480" s="76"/>
      <c r="AD4480" s="76"/>
      <c r="AE4480" s="76"/>
      <c r="AG4480" s="76"/>
      <c r="AH4480" s="76"/>
      <c r="AJ4480" s="76"/>
      <c r="AK4480" s="76"/>
      <c r="AM4480" s="76"/>
      <c r="AN4480" s="76"/>
      <c r="AP4480" s="76"/>
      <c r="AQ4480" s="76"/>
      <c r="AS4480" s="76"/>
      <c r="AT4480" s="76"/>
      <c r="AV4480" s="76"/>
      <c r="AW4480" s="76"/>
      <c r="AY4480" s="76"/>
      <c r="AZ4480" s="76"/>
      <c r="BB4480" s="76"/>
      <c r="BC4480" s="76"/>
      <c r="BE4480" s="76"/>
      <c r="BF4480" s="76"/>
      <c r="BH4480" s="76"/>
      <c r="BI4480" s="76"/>
      <c r="BK4480" s="76"/>
      <c r="BL4480" s="76"/>
      <c r="BN4480" s="76"/>
      <c r="BO4480" s="76"/>
      <c r="BQ4480" s="76"/>
      <c r="BR4480" s="76"/>
      <c r="BT4480" s="76"/>
      <c r="BU4480" s="76"/>
      <c r="BW4480" s="76"/>
      <c r="BX4480" s="76"/>
    </row>
    <row r="4481" spans="1:76" ht="12.75" customHeight="1">
      <c r="A4481" s="2"/>
      <c r="B4481" s="2"/>
      <c r="C4481" s="2"/>
      <c r="D4481" s="75"/>
      <c r="F4481" s="76"/>
      <c r="G4481" s="76"/>
      <c r="I4481" s="76"/>
      <c r="J4481" s="76"/>
      <c r="L4481" s="76"/>
      <c r="M4481" s="76"/>
      <c r="O4481" s="76"/>
      <c r="P4481" s="76"/>
      <c r="R4481" s="76"/>
      <c r="S4481" s="76"/>
      <c r="U4481" s="76"/>
      <c r="V4481" s="76"/>
      <c r="X4481" s="76"/>
      <c r="Y4481" s="76"/>
      <c r="AA4481" s="76"/>
      <c r="AB4481" s="76"/>
      <c r="AD4481" s="76"/>
      <c r="AE4481" s="76"/>
      <c r="AG4481" s="76"/>
      <c r="AH4481" s="76"/>
      <c r="AJ4481" s="76"/>
      <c r="AK4481" s="76"/>
      <c r="AM4481" s="76"/>
      <c r="AN4481" s="76"/>
      <c r="AP4481" s="76"/>
      <c r="AQ4481" s="76"/>
      <c r="AS4481" s="76"/>
      <c r="AT4481" s="76"/>
      <c r="AV4481" s="76"/>
      <c r="AW4481" s="76"/>
      <c r="AY4481" s="76"/>
      <c r="AZ4481" s="76"/>
      <c r="BB4481" s="76"/>
      <c r="BC4481" s="76"/>
      <c r="BE4481" s="76"/>
      <c r="BF4481" s="76"/>
      <c r="BH4481" s="76"/>
      <c r="BI4481" s="76"/>
      <c r="BK4481" s="76"/>
      <c r="BL4481" s="76"/>
      <c r="BN4481" s="76"/>
      <c r="BO4481" s="76"/>
      <c r="BQ4481" s="76"/>
      <c r="BR4481" s="76"/>
      <c r="BT4481" s="76"/>
      <c r="BU4481" s="76"/>
      <c r="BW4481" s="76"/>
      <c r="BX4481" s="76"/>
    </row>
    <row r="4482" spans="1:76" ht="12.75" customHeight="1">
      <c r="A4482" s="2"/>
      <c r="B4482" s="2"/>
      <c r="C4482" s="2"/>
      <c r="D4482" s="75"/>
      <c r="F4482" s="76"/>
      <c r="G4482" s="76"/>
      <c r="I4482" s="76"/>
      <c r="J4482" s="76"/>
      <c r="L4482" s="76"/>
      <c r="M4482" s="76"/>
      <c r="O4482" s="76"/>
      <c r="P4482" s="76"/>
      <c r="R4482" s="76"/>
      <c r="S4482" s="76"/>
      <c r="U4482" s="76"/>
      <c r="V4482" s="76"/>
      <c r="X4482" s="76"/>
      <c r="Y4482" s="76"/>
      <c r="AA4482" s="76"/>
      <c r="AB4482" s="76"/>
      <c r="AD4482" s="76"/>
      <c r="AE4482" s="76"/>
      <c r="AG4482" s="76"/>
      <c r="AH4482" s="76"/>
      <c r="AJ4482" s="76"/>
      <c r="AK4482" s="76"/>
      <c r="AM4482" s="76"/>
      <c r="AN4482" s="76"/>
      <c r="AP4482" s="76"/>
      <c r="AQ4482" s="76"/>
      <c r="AS4482" s="76"/>
      <c r="AT4482" s="76"/>
      <c r="AV4482" s="76"/>
      <c r="AW4482" s="76"/>
      <c r="AY4482" s="76"/>
      <c r="AZ4482" s="76"/>
      <c r="BB4482" s="76"/>
      <c r="BC4482" s="76"/>
      <c r="BE4482" s="76"/>
      <c r="BF4482" s="76"/>
      <c r="BH4482" s="76"/>
      <c r="BI4482" s="76"/>
      <c r="BK4482" s="76"/>
      <c r="BL4482" s="76"/>
      <c r="BN4482" s="76"/>
      <c r="BO4482" s="76"/>
      <c r="BQ4482" s="76"/>
      <c r="BR4482" s="76"/>
      <c r="BT4482" s="76"/>
      <c r="BU4482" s="76"/>
      <c r="BW4482" s="76"/>
      <c r="BX4482" s="76"/>
    </row>
    <row r="4483" spans="1:76" ht="12.75" customHeight="1">
      <c r="A4483" s="2"/>
      <c r="B4483" s="2"/>
      <c r="C4483" s="2"/>
      <c r="D4483" s="75"/>
      <c r="F4483" s="76"/>
      <c r="G4483" s="76"/>
      <c r="I4483" s="76"/>
      <c r="J4483" s="76"/>
      <c r="L4483" s="76"/>
      <c r="M4483" s="76"/>
      <c r="O4483" s="76"/>
      <c r="P4483" s="76"/>
      <c r="R4483" s="76"/>
      <c r="S4483" s="76"/>
      <c r="U4483" s="76"/>
      <c r="V4483" s="76"/>
      <c r="X4483" s="76"/>
      <c r="Y4483" s="76"/>
      <c r="AA4483" s="76"/>
      <c r="AB4483" s="76"/>
      <c r="AD4483" s="76"/>
      <c r="AE4483" s="76"/>
      <c r="AG4483" s="76"/>
      <c r="AH4483" s="76"/>
      <c r="AJ4483" s="76"/>
      <c r="AK4483" s="76"/>
      <c r="AM4483" s="76"/>
      <c r="AN4483" s="76"/>
      <c r="AP4483" s="76"/>
      <c r="AQ4483" s="76"/>
      <c r="AS4483" s="76"/>
      <c r="AT4483" s="76"/>
      <c r="AV4483" s="76"/>
      <c r="AW4483" s="76"/>
      <c r="AY4483" s="76"/>
      <c r="AZ4483" s="76"/>
      <c r="BB4483" s="76"/>
      <c r="BC4483" s="76"/>
      <c r="BE4483" s="76"/>
      <c r="BF4483" s="76"/>
      <c r="BH4483" s="76"/>
      <c r="BI4483" s="76"/>
      <c r="BK4483" s="76"/>
      <c r="BL4483" s="76"/>
      <c r="BN4483" s="76"/>
      <c r="BO4483" s="76"/>
      <c r="BQ4483" s="76"/>
      <c r="BR4483" s="76"/>
      <c r="BT4483" s="76"/>
      <c r="BU4483" s="76"/>
      <c r="BW4483" s="76"/>
      <c r="BX4483" s="76"/>
    </row>
    <row r="4484" spans="1:76" ht="12.75" customHeight="1">
      <c r="A4484" s="2"/>
      <c r="B4484" s="2"/>
      <c r="C4484" s="2"/>
      <c r="D4484" s="75"/>
      <c r="F4484" s="76"/>
      <c r="G4484" s="76"/>
      <c r="I4484" s="76"/>
      <c r="J4484" s="76"/>
      <c r="L4484" s="76"/>
      <c r="M4484" s="76"/>
      <c r="O4484" s="76"/>
      <c r="P4484" s="76"/>
      <c r="R4484" s="76"/>
      <c r="S4484" s="76"/>
      <c r="U4484" s="76"/>
      <c r="V4484" s="76"/>
      <c r="X4484" s="76"/>
      <c r="Y4484" s="76"/>
      <c r="AA4484" s="76"/>
      <c r="AB4484" s="76"/>
      <c r="AD4484" s="76"/>
      <c r="AE4484" s="76"/>
      <c r="AG4484" s="76"/>
      <c r="AH4484" s="76"/>
      <c r="AJ4484" s="76"/>
      <c r="AK4484" s="76"/>
      <c r="AM4484" s="76"/>
      <c r="AN4484" s="76"/>
      <c r="AP4484" s="76"/>
      <c r="AQ4484" s="76"/>
      <c r="AS4484" s="76"/>
      <c r="AT4484" s="76"/>
      <c r="AV4484" s="76"/>
      <c r="AW4484" s="76"/>
      <c r="AY4484" s="76"/>
      <c r="AZ4484" s="76"/>
      <c r="BB4484" s="76"/>
      <c r="BC4484" s="76"/>
      <c r="BE4484" s="76"/>
      <c r="BF4484" s="76"/>
      <c r="BH4484" s="76"/>
      <c r="BI4484" s="76"/>
      <c r="BK4484" s="76"/>
      <c r="BL4484" s="76"/>
      <c r="BN4484" s="76"/>
      <c r="BO4484" s="76"/>
      <c r="BQ4484" s="76"/>
      <c r="BR4484" s="76"/>
      <c r="BT4484" s="76"/>
      <c r="BU4484" s="76"/>
      <c r="BW4484" s="76"/>
      <c r="BX4484" s="76"/>
    </row>
    <row r="4485" spans="1:76" ht="12.75" customHeight="1">
      <c r="A4485" s="2"/>
      <c r="B4485" s="2"/>
      <c r="C4485" s="2"/>
      <c r="D4485" s="75"/>
      <c r="F4485" s="76"/>
      <c r="G4485" s="76"/>
      <c r="I4485" s="76"/>
      <c r="J4485" s="76"/>
      <c r="L4485" s="76"/>
      <c r="M4485" s="76"/>
      <c r="O4485" s="76"/>
      <c r="P4485" s="76"/>
      <c r="R4485" s="76"/>
      <c r="S4485" s="76"/>
      <c r="U4485" s="76"/>
      <c r="V4485" s="76"/>
      <c r="X4485" s="76"/>
      <c r="Y4485" s="76"/>
      <c r="AA4485" s="76"/>
      <c r="AB4485" s="76"/>
      <c r="AD4485" s="76"/>
      <c r="AE4485" s="76"/>
      <c r="AG4485" s="76"/>
      <c r="AH4485" s="76"/>
      <c r="AJ4485" s="76"/>
      <c r="AK4485" s="76"/>
      <c r="AM4485" s="76"/>
      <c r="AN4485" s="76"/>
      <c r="AP4485" s="76"/>
      <c r="AQ4485" s="76"/>
      <c r="AS4485" s="76"/>
      <c r="AT4485" s="76"/>
      <c r="AV4485" s="76"/>
      <c r="AW4485" s="76"/>
      <c r="AY4485" s="76"/>
      <c r="AZ4485" s="76"/>
      <c r="BB4485" s="76"/>
      <c r="BC4485" s="76"/>
      <c r="BE4485" s="76"/>
      <c r="BF4485" s="76"/>
      <c r="BH4485" s="76"/>
      <c r="BI4485" s="76"/>
      <c r="BK4485" s="76"/>
      <c r="BL4485" s="76"/>
      <c r="BN4485" s="76"/>
      <c r="BO4485" s="76"/>
      <c r="BQ4485" s="76"/>
      <c r="BR4485" s="76"/>
      <c r="BT4485" s="76"/>
      <c r="BU4485" s="76"/>
      <c r="BW4485" s="76"/>
      <c r="BX4485" s="76"/>
    </row>
    <row r="4486" spans="1:76" ht="12.75" customHeight="1">
      <c r="A4486" s="2"/>
      <c r="B4486" s="2"/>
      <c r="C4486" s="2"/>
      <c r="D4486" s="75"/>
      <c r="F4486" s="76"/>
      <c r="G4486" s="76"/>
      <c r="I4486" s="76"/>
      <c r="J4486" s="76"/>
      <c r="L4486" s="76"/>
      <c r="M4486" s="76"/>
      <c r="O4486" s="76"/>
      <c r="P4486" s="76"/>
      <c r="R4486" s="76"/>
      <c r="S4486" s="76"/>
      <c r="U4486" s="76"/>
      <c r="V4486" s="76"/>
      <c r="X4486" s="76"/>
      <c r="Y4486" s="76"/>
      <c r="AA4486" s="76"/>
      <c r="AB4486" s="76"/>
      <c r="AD4486" s="76"/>
      <c r="AE4486" s="76"/>
      <c r="AG4486" s="76"/>
      <c r="AH4486" s="76"/>
      <c r="AJ4486" s="76"/>
      <c r="AK4486" s="76"/>
      <c r="AM4486" s="76"/>
      <c r="AN4486" s="76"/>
      <c r="AP4486" s="76"/>
      <c r="AQ4486" s="76"/>
      <c r="AS4486" s="76"/>
      <c r="AT4486" s="76"/>
      <c r="AV4486" s="76"/>
      <c r="AW4486" s="76"/>
      <c r="AY4486" s="76"/>
      <c r="AZ4486" s="76"/>
      <c r="BB4486" s="76"/>
      <c r="BC4486" s="76"/>
      <c r="BE4486" s="76"/>
      <c r="BF4486" s="76"/>
      <c r="BH4486" s="76"/>
      <c r="BI4486" s="76"/>
      <c r="BK4486" s="76"/>
      <c r="BL4486" s="76"/>
      <c r="BN4486" s="76"/>
      <c r="BO4486" s="76"/>
      <c r="BQ4486" s="76"/>
      <c r="BR4486" s="76"/>
      <c r="BT4486" s="76"/>
      <c r="BU4486" s="76"/>
      <c r="BW4486" s="76"/>
      <c r="BX4486" s="76"/>
    </row>
    <row r="4487" spans="1:76" ht="12.75" customHeight="1">
      <c r="A4487" s="2"/>
      <c r="B4487" s="2"/>
      <c r="C4487" s="2"/>
      <c r="D4487" s="75"/>
      <c r="F4487" s="76"/>
      <c r="G4487" s="76"/>
      <c r="I4487" s="76"/>
      <c r="J4487" s="76"/>
      <c r="L4487" s="76"/>
      <c r="M4487" s="76"/>
      <c r="O4487" s="76"/>
      <c r="P4487" s="76"/>
      <c r="R4487" s="76"/>
      <c r="S4487" s="76"/>
      <c r="U4487" s="76"/>
      <c r="V4487" s="76"/>
      <c r="X4487" s="76"/>
      <c r="Y4487" s="76"/>
      <c r="AA4487" s="76"/>
      <c r="AB4487" s="76"/>
      <c r="AD4487" s="76"/>
      <c r="AE4487" s="76"/>
      <c r="AG4487" s="76"/>
      <c r="AH4487" s="76"/>
      <c r="AJ4487" s="76"/>
      <c r="AK4487" s="76"/>
      <c r="AM4487" s="76"/>
      <c r="AN4487" s="76"/>
      <c r="AP4487" s="76"/>
      <c r="AQ4487" s="76"/>
      <c r="AS4487" s="76"/>
      <c r="AT4487" s="76"/>
      <c r="AV4487" s="76"/>
      <c r="AW4487" s="76"/>
      <c r="AY4487" s="76"/>
      <c r="AZ4487" s="76"/>
      <c r="BB4487" s="76"/>
      <c r="BC4487" s="76"/>
      <c r="BE4487" s="76"/>
      <c r="BF4487" s="76"/>
      <c r="BH4487" s="76"/>
      <c r="BI4487" s="76"/>
      <c r="BK4487" s="76"/>
      <c r="BL4487" s="76"/>
      <c r="BN4487" s="76"/>
      <c r="BO4487" s="76"/>
      <c r="BQ4487" s="76"/>
      <c r="BR4487" s="76"/>
      <c r="BT4487" s="76"/>
      <c r="BU4487" s="76"/>
      <c r="BW4487" s="76"/>
      <c r="BX4487" s="76"/>
    </row>
    <row r="4488" spans="1:76" ht="12.75" customHeight="1">
      <c r="A4488" s="2"/>
      <c r="B4488" s="2"/>
      <c r="C4488" s="2"/>
      <c r="D4488" s="75"/>
      <c r="F4488" s="76"/>
      <c r="G4488" s="76"/>
      <c r="I4488" s="76"/>
      <c r="J4488" s="76"/>
      <c r="L4488" s="76"/>
      <c r="M4488" s="76"/>
      <c r="O4488" s="76"/>
      <c r="P4488" s="76"/>
      <c r="R4488" s="76"/>
      <c r="S4488" s="76"/>
      <c r="U4488" s="76"/>
      <c r="V4488" s="76"/>
      <c r="X4488" s="76"/>
      <c r="Y4488" s="76"/>
      <c r="AA4488" s="76"/>
      <c r="AB4488" s="76"/>
      <c r="AD4488" s="76"/>
      <c r="AE4488" s="76"/>
      <c r="AG4488" s="76"/>
      <c r="AH4488" s="76"/>
      <c r="AJ4488" s="76"/>
      <c r="AK4488" s="76"/>
      <c r="AM4488" s="76"/>
      <c r="AN4488" s="76"/>
      <c r="AP4488" s="76"/>
      <c r="AQ4488" s="76"/>
      <c r="AS4488" s="76"/>
      <c r="AT4488" s="76"/>
      <c r="AV4488" s="76"/>
      <c r="AW4488" s="76"/>
      <c r="AY4488" s="76"/>
      <c r="AZ4488" s="76"/>
      <c r="BB4488" s="76"/>
      <c r="BC4488" s="76"/>
      <c r="BE4488" s="76"/>
      <c r="BF4488" s="76"/>
      <c r="BH4488" s="76"/>
      <c r="BI4488" s="76"/>
      <c r="BK4488" s="76"/>
      <c r="BL4488" s="76"/>
      <c r="BN4488" s="76"/>
      <c r="BO4488" s="76"/>
      <c r="BQ4488" s="76"/>
      <c r="BR4488" s="76"/>
      <c r="BT4488" s="76"/>
      <c r="BU4488" s="76"/>
      <c r="BW4488" s="76"/>
      <c r="BX4488" s="76"/>
    </row>
    <row r="4489" spans="1:76" ht="12.75" customHeight="1">
      <c r="A4489" s="2"/>
      <c r="B4489" s="2"/>
      <c r="C4489" s="2"/>
      <c r="D4489" s="75"/>
      <c r="F4489" s="76"/>
      <c r="G4489" s="76"/>
      <c r="I4489" s="76"/>
      <c r="J4489" s="76"/>
      <c r="L4489" s="76"/>
      <c r="M4489" s="76"/>
      <c r="O4489" s="76"/>
      <c r="P4489" s="76"/>
      <c r="R4489" s="76"/>
      <c r="S4489" s="76"/>
      <c r="U4489" s="76"/>
      <c r="V4489" s="76"/>
      <c r="X4489" s="76"/>
      <c r="Y4489" s="76"/>
      <c r="AA4489" s="76"/>
      <c r="AB4489" s="76"/>
      <c r="AD4489" s="76"/>
      <c r="AE4489" s="76"/>
      <c r="AG4489" s="76"/>
      <c r="AH4489" s="76"/>
      <c r="AJ4489" s="76"/>
      <c r="AK4489" s="76"/>
      <c r="AM4489" s="76"/>
      <c r="AN4489" s="76"/>
      <c r="AP4489" s="76"/>
      <c r="AQ4489" s="76"/>
      <c r="AS4489" s="76"/>
      <c r="AT4489" s="76"/>
      <c r="AV4489" s="76"/>
      <c r="AW4489" s="76"/>
      <c r="AY4489" s="76"/>
      <c r="AZ4489" s="76"/>
      <c r="BB4489" s="76"/>
      <c r="BC4489" s="76"/>
      <c r="BE4489" s="76"/>
      <c r="BF4489" s="76"/>
      <c r="BH4489" s="76"/>
      <c r="BI4489" s="76"/>
      <c r="BK4489" s="76"/>
      <c r="BL4489" s="76"/>
      <c r="BN4489" s="76"/>
      <c r="BO4489" s="76"/>
      <c r="BQ4489" s="76"/>
      <c r="BR4489" s="76"/>
      <c r="BT4489" s="76"/>
      <c r="BU4489" s="76"/>
      <c r="BW4489" s="76"/>
      <c r="BX4489" s="76"/>
    </row>
    <row r="4490" spans="1:76" ht="12.75" customHeight="1">
      <c r="A4490" s="2"/>
      <c r="B4490" s="2"/>
      <c r="C4490" s="2"/>
      <c r="D4490" s="75"/>
      <c r="F4490" s="76"/>
      <c r="G4490" s="76"/>
      <c r="I4490" s="76"/>
      <c r="J4490" s="76"/>
      <c r="L4490" s="76"/>
      <c r="M4490" s="76"/>
      <c r="O4490" s="76"/>
      <c r="P4490" s="76"/>
      <c r="R4490" s="76"/>
      <c r="S4490" s="76"/>
      <c r="U4490" s="76"/>
      <c r="V4490" s="76"/>
      <c r="X4490" s="76"/>
      <c r="Y4490" s="76"/>
      <c r="AA4490" s="76"/>
      <c r="AB4490" s="76"/>
      <c r="AD4490" s="76"/>
      <c r="AE4490" s="76"/>
      <c r="AG4490" s="76"/>
      <c r="AH4490" s="76"/>
      <c r="AJ4490" s="76"/>
      <c r="AK4490" s="76"/>
      <c r="AM4490" s="76"/>
      <c r="AN4490" s="76"/>
      <c r="AP4490" s="76"/>
      <c r="AQ4490" s="76"/>
      <c r="AS4490" s="76"/>
      <c r="AT4490" s="76"/>
      <c r="AV4490" s="76"/>
      <c r="AW4490" s="76"/>
      <c r="AY4490" s="76"/>
      <c r="AZ4490" s="76"/>
      <c r="BB4490" s="76"/>
      <c r="BC4490" s="76"/>
      <c r="BE4490" s="76"/>
      <c r="BF4490" s="76"/>
      <c r="BH4490" s="76"/>
      <c r="BI4490" s="76"/>
      <c r="BK4490" s="76"/>
      <c r="BL4490" s="76"/>
      <c r="BN4490" s="76"/>
      <c r="BO4490" s="76"/>
      <c r="BQ4490" s="76"/>
      <c r="BR4490" s="76"/>
      <c r="BT4490" s="76"/>
      <c r="BU4490" s="76"/>
      <c r="BW4490" s="76"/>
      <c r="BX4490" s="76"/>
    </row>
    <row r="4491" spans="1:76" ht="12.75" customHeight="1">
      <c r="A4491" s="2"/>
      <c r="B4491" s="2"/>
      <c r="C4491" s="2"/>
      <c r="D4491" s="75"/>
      <c r="F4491" s="76"/>
      <c r="G4491" s="76"/>
      <c r="I4491" s="76"/>
      <c r="J4491" s="76"/>
      <c r="L4491" s="76"/>
      <c r="M4491" s="76"/>
      <c r="O4491" s="76"/>
      <c r="P4491" s="76"/>
      <c r="R4491" s="76"/>
      <c r="S4491" s="76"/>
      <c r="U4491" s="76"/>
      <c r="V4491" s="76"/>
      <c r="X4491" s="76"/>
      <c r="Y4491" s="76"/>
      <c r="AA4491" s="76"/>
      <c r="AB4491" s="76"/>
      <c r="AD4491" s="76"/>
      <c r="AE4491" s="76"/>
      <c r="AG4491" s="76"/>
      <c r="AH4491" s="76"/>
      <c r="AJ4491" s="76"/>
      <c r="AK4491" s="76"/>
      <c r="AM4491" s="76"/>
      <c r="AN4491" s="76"/>
      <c r="AP4491" s="76"/>
      <c r="AQ4491" s="76"/>
      <c r="AS4491" s="76"/>
      <c r="AT4491" s="76"/>
      <c r="AV4491" s="76"/>
      <c r="AW4491" s="76"/>
      <c r="AY4491" s="76"/>
      <c r="AZ4491" s="76"/>
      <c r="BB4491" s="76"/>
      <c r="BC4491" s="76"/>
      <c r="BE4491" s="76"/>
      <c r="BF4491" s="76"/>
      <c r="BH4491" s="76"/>
      <c r="BI4491" s="76"/>
      <c r="BK4491" s="76"/>
      <c r="BL4491" s="76"/>
      <c r="BN4491" s="76"/>
      <c r="BO4491" s="76"/>
      <c r="BQ4491" s="76"/>
      <c r="BR4491" s="76"/>
      <c r="BT4491" s="76"/>
      <c r="BU4491" s="76"/>
      <c r="BW4491" s="76"/>
      <c r="BX4491" s="76"/>
    </row>
    <row r="4492" spans="1:76" ht="12.75" customHeight="1">
      <c r="A4492" s="2"/>
      <c r="B4492" s="2"/>
      <c r="C4492" s="2"/>
      <c r="D4492" s="75"/>
      <c r="F4492" s="76"/>
      <c r="G4492" s="76"/>
      <c r="I4492" s="76"/>
      <c r="J4492" s="76"/>
      <c r="L4492" s="76"/>
      <c r="M4492" s="76"/>
      <c r="O4492" s="76"/>
      <c r="P4492" s="76"/>
      <c r="R4492" s="76"/>
      <c r="S4492" s="76"/>
      <c r="U4492" s="76"/>
      <c r="V4492" s="76"/>
      <c r="X4492" s="76"/>
      <c r="Y4492" s="76"/>
      <c r="AA4492" s="76"/>
      <c r="AB4492" s="76"/>
      <c r="AD4492" s="76"/>
      <c r="AE4492" s="76"/>
      <c r="AG4492" s="76"/>
      <c r="AH4492" s="76"/>
      <c r="AJ4492" s="76"/>
      <c r="AK4492" s="76"/>
      <c r="AM4492" s="76"/>
      <c r="AN4492" s="76"/>
      <c r="AP4492" s="76"/>
      <c r="AQ4492" s="76"/>
      <c r="AS4492" s="76"/>
      <c r="AT4492" s="76"/>
      <c r="AV4492" s="76"/>
      <c r="AW4492" s="76"/>
      <c r="AY4492" s="76"/>
      <c r="AZ4492" s="76"/>
      <c r="BB4492" s="76"/>
      <c r="BC4492" s="76"/>
      <c r="BE4492" s="76"/>
      <c r="BF4492" s="76"/>
      <c r="BH4492" s="76"/>
      <c r="BI4492" s="76"/>
      <c r="BK4492" s="76"/>
      <c r="BL4492" s="76"/>
      <c r="BN4492" s="76"/>
      <c r="BO4492" s="76"/>
      <c r="BQ4492" s="76"/>
      <c r="BR4492" s="76"/>
      <c r="BT4492" s="76"/>
      <c r="BU4492" s="76"/>
      <c r="BW4492" s="76"/>
      <c r="BX4492" s="76"/>
    </row>
    <row r="4493" spans="1:76" ht="12.75" customHeight="1">
      <c r="A4493" s="2"/>
      <c r="B4493" s="2"/>
      <c r="C4493" s="2"/>
      <c r="D4493" s="75"/>
      <c r="F4493" s="76"/>
      <c r="G4493" s="76"/>
      <c r="I4493" s="76"/>
      <c r="J4493" s="76"/>
      <c r="L4493" s="76"/>
      <c r="M4493" s="76"/>
      <c r="O4493" s="76"/>
      <c r="P4493" s="76"/>
      <c r="R4493" s="76"/>
      <c r="S4493" s="76"/>
      <c r="U4493" s="76"/>
      <c r="V4493" s="76"/>
      <c r="X4493" s="76"/>
      <c r="Y4493" s="76"/>
      <c r="AA4493" s="76"/>
      <c r="AB4493" s="76"/>
      <c r="AD4493" s="76"/>
      <c r="AE4493" s="76"/>
      <c r="AG4493" s="76"/>
      <c r="AH4493" s="76"/>
      <c r="AJ4493" s="76"/>
      <c r="AK4493" s="76"/>
      <c r="AM4493" s="76"/>
      <c r="AN4493" s="76"/>
      <c r="AP4493" s="76"/>
      <c r="AQ4493" s="76"/>
      <c r="AS4493" s="76"/>
      <c r="AT4493" s="76"/>
      <c r="AV4493" s="76"/>
      <c r="AW4493" s="76"/>
      <c r="AY4493" s="76"/>
      <c r="AZ4493" s="76"/>
      <c r="BB4493" s="76"/>
      <c r="BC4493" s="76"/>
      <c r="BE4493" s="76"/>
      <c r="BF4493" s="76"/>
      <c r="BH4493" s="76"/>
      <c r="BI4493" s="76"/>
      <c r="BK4493" s="76"/>
      <c r="BL4493" s="76"/>
      <c r="BN4493" s="76"/>
      <c r="BO4493" s="76"/>
      <c r="BQ4493" s="76"/>
      <c r="BR4493" s="76"/>
      <c r="BT4493" s="76"/>
      <c r="BU4493" s="76"/>
      <c r="BW4493" s="76"/>
      <c r="BX4493" s="76"/>
    </row>
    <row r="4494" spans="1:76" ht="12.75" customHeight="1">
      <c r="A4494" s="2"/>
      <c r="B4494" s="2"/>
      <c r="C4494" s="2"/>
      <c r="D4494" s="75"/>
      <c r="F4494" s="76"/>
      <c r="G4494" s="76"/>
      <c r="I4494" s="76"/>
      <c r="J4494" s="76"/>
      <c r="L4494" s="76"/>
      <c r="M4494" s="76"/>
      <c r="O4494" s="76"/>
      <c r="P4494" s="76"/>
      <c r="R4494" s="76"/>
      <c r="S4494" s="76"/>
      <c r="U4494" s="76"/>
      <c r="V4494" s="76"/>
      <c r="X4494" s="76"/>
      <c r="Y4494" s="76"/>
      <c r="AA4494" s="76"/>
      <c r="AB4494" s="76"/>
      <c r="AD4494" s="76"/>
      <c r="AE4494" s="76"/>
      <c r="AG4494" s="76"/>
      <c r="AH4494" s="76"/>
      <c r="AJ4494" s="76"/>
      <c r="AK4494" s="76"/>
      <c r="AM4494" s="76"/>
      <c r="AN4494" s="76"/>
      <c r="AP4494" s="76"/>
      <c r="AQ4494" s="76"/>
      <c r="AS4494" s="76"/>
      <c r="AT4494" s="76"/>
      <c r="AV4494" s="76"/>
      <c r="AW4494" s="76"/>
      <c r="AY4494" s="76"/>
      <c r="AZ4494" s="76"/>
      <c r="BB4494" s="76"/>
      <c r="BC4494" s="76"/>
      <c r="BE4494" s="76"/>
      <c r="BF4494" s="76"/>
      <c r="BH4494" s="76"/>
      <c r="BI4494" s="76"/>
      <c r="BK4494" s="76"/>
      <c r="BL4494" s="76"/>
      <c r="BN4494" s="76"/>
      <c r="BO4494" s="76"/>
      <c r="BQ4494" s="76"/>
      <c r="BR4494" s="76"/>
      <c r="BT4494" s="76"/>
      <c r="BU4494" s="76"/>
      <c r="BW4494" s="76"/>
      <c r="BX4494" s="76"/>
    </row>
    <row r="4495" spans="1:76" ht="12.75" customHeight="1">
      <c r="A4495" s="2"/>
      <c r="B4495" s="2"/>
      <c r="C4495" s="2"/>
      <c r="D4495" s="75"/>
      <c r="F4495" s="76"/>
      <c r="G4495" s="76"/>
      <c r="I4495" s="76"/>
      <c r="J4495" s="76"/>
      <c r="L4495" s="76"/>
      <c r="M4495" s="76"/>
      <c r="O4495" s="76"/>
      <c r="P4495" s="76"/>
      <c r="R4495" s="76"/>
      <c r="S4495" s="76"/>
      <c r="U4495" s="76"/>
      <c r="V4495" s="76"/>
      <c r="X4495" s="76"/>
      <c r="Y4495" s="76"/>
      <c r="AA4495" s="76"/>
      <c r="AB4495" s="76"/>
      <c r="AD4495" s="76"/>
      <c r="AE4495" s="76"/>
      <c r="AG4495" s="76"/>
      <c r="AH4495" s="76"/>
      <c r="AJ4495" s="76"/>
      <c r="AK4495" s="76"/>
      <c r="AM4495" s="76"/>
      <c r="AN4495" s="76"/>
      <c r="AP4495" s="76"/>
      <c r="AQ4495" s="76"/>
      <c r="AS4495" s="76"/>
      <c r="AT4495" s="76"/>
      <c r="AV4495" s="76"/>
      <c r="AW4495" s="76"/>
      <c r="AY4495" s="76"/>
      <c r="AZ4495" s="76"/>
      <c r="BB4495" s="76"/>
      <c r="BC4495" s="76"/>
      <c r="BE4495" s="76"/>
      <c r="BF4495" s="76"/>
      <c r="BH4495" s="76"/>
      <c r="BI4495" s="76"/>
      <c r="BK4495" s="76"/>
      <c r="BL4495" s="76"/>
      <c r="BN4495" s="76"/>
      <c r="BO4495" s="76"/>
      <c r="BQ4495" s="76"/>
      <c r="BR4495" s="76"/>
      <c r="BT4495" s="76"/>
      <c r="BU4495" s="76"/>
      <c r="BW4495" s="76"/>
      <c r="BX4495" s="76"/>
    </row>
    <row r="4496" spans="1:76" ht="12.75" customHeight="1">
      <c r="A4496" s="2"/>
      <c r="B4496" s="2"/>
      <c r="C4496" s="2"/>
      <c r="D4496" s="75"/>
      <c r="F4496" s="76"/>
      <c r="G4496" s="76"/>
      <c r="I4496" s="76"/>
      <c r="J4496" s="76"/>
      <c r="L4496" s="76"/>
      <c r="M4496" s="76"/>
      <c r="O4496" s="76"/>
      <c r="P4496" s="76"/>
      <c r="R4496" s="76"/>
      <c r="S4496" s="76"/>
      <c r="U4496" s="76"/>
      <c r="V4496" s="76"/>
      <c r="X4496" s="76"/>
      <c r="Y4496" s="76"/>
      <c r="AA4496" s="76"/>
      <c r="AB4496" s="76"/>
      <c r="AD4496" s="76"/>
      <c r="AE4496" s="76"/>
      <c r="AG4496" s="76"/>
      <c r="AH4496" s="76"/>
      <c r="AJ4496" s="76"/>
      <c r="AK4496" s="76"/>
      <c r="AM4496" s="76"/>
      <c r="AN4496" s="76"/>
      <c r="AP4496" s="76"/>
      <c r="AQ4496" s="76"/>
      <c r="AS4496" s="76"/>
      <c r="AT4496" s="76"/>
      <c r="AV4496" s="76"/>
      <c r="AW4496" s="76"/>
      <c r="AY4496" s="76"/>
      <c r="AZ4496" s="76"/>
      <c r="BB4496" s="76"/>
      <c r="BC4496" s="76"/>
      <c r="BE4496" s="76"/>
      <c r="BF4496" s="76"/>
      <c r="BH4496" s="76"/>
      <c r="BI4496" s="76"/>
      <c r="BK4496" s="76"/>
      <c r="BL4496" s="76"/>
      <c r="BN4496" s="76"/>
      <c r="BO4496" s="76"/>
      <c r="BQ4496" s="76"/>
      <c r="BR4496" s="76"/>
      <c r="BT4496" s="76"/>
      <c r="BU4496" s="76"/>
      <c r="BW4496" s="76"/>
      <c r="BX4496" s="76"/>
    </row>
    <row r="4497" spans="1:76" ht="12.75" customHeight="1">
      <c r="A4497" s="2"/>
      <c r="B4497" s="2"/>
      <c r="C4497" s="2"/>
      <c r="D4497" s="75"/>
      <c r="F4497" s="76"/>
      <c r="G4497" s="76"/>
      <c r="I4497" s="76"/>
      <c r="J4497" s="76"/>
      <c r="L4497" s="76"/>
      <c r="M4497" s="76"/>
      <c r="O4497" s="76"/>
      <c r="P4497" s="76"/>
      <c r="R4497" s="76"/>
      <c r="S4497" s="76"/>
      <c r="U4497" s="76"/>
      <c r="V4497" s="76"/>
      <c r="X4497" s="76"/>
      <c r="Y4497" s="76"/>
      <c r="AA4497" s="76"/>
      <c r="AB4497" s="76"/>
      <c r="AD4497" s="76"/>
      <c r="AE4497" s="76"/>
      <c r="AG4497" s="76"/>
      <c r="AH4497" s="76"/>
      <c r="AJ4497" s="76"/>
      <c r="AK4497" s="76"/>
      <c r="AM4497" s="76"/>
      <c r="AN4497" s="76"/>
      <c r="AP4497" s="76"/>
      <c r="AQ4497" s="76"/>
      <c r="AS4497" s="76"/>
      <c r="AT4497" s="76"/>
      <c r="AV4497" s="76"/>
      <c r="AW4497" s="76"/>
      <c r="AY4497" s="76"/>
      <c r="AZ4497" s="76"/>
      <c r="BB4497" s="76"/>
      <c r="BC4497" s="76"/>
      <c r="BE4497" s="76"/>
      <c r="BF4497" s="76"/>
      <c r="BH4497" s="76"/>
      <c r="BI4497" s="76"/>
      <c r="BK4497" s="76"/>
      <c r="BL4497" s="76"/>
      <c r="BN4497" s="76"/>
      <c r="BO4497" s="76"/>
      <c r="BQ4497" s="76"/>
      <c r="BR4497" s="76"/>
      <c r="BT4497" s="76"/>
      <c r="BU4497" s="76"/>
      <c r="BW4497" s="76"/>
      <c r="BX4497" s="76"/>
    </row>
    <row r="4498" spans="1:76" ht="12.75" customHeight="1">
      <c r="A4498" s="2"/>
      <c r="B4498" s="2"/>
      <c r="C4498" s="2"/>
      <c r="D4498" s="75"/>
      <c r="F4498" s="76"/>
      <c r="G4498" s="76"/>
      <c r="I4498" s="76"/>
      <c r="J4498" s="76"/>
      <c r="L4498" s="76"/>
      <c r="M4498" s="76"/>
      <c r="O4498" s="76"/>
      <c r="P4498" s="76"/>
      <c r="R4498" s="76"/>
      <c r="S4498" s="76"/>
      <c r="U4498" s="76"/>
      <c r="V4498" s="76"/>
      <c r="X4498" s="76"/>
      <c r="Y4498" s="76"/>
      <c r="AA4498" s="76"/>
      <c r="AB4498" s="76"/>
      <c r="AD4498" s="76"/>
      <c r="AE4498" s="76"/>
      <c r="AG4498" s="76"/>
      <c r="AH4498" s="76"/>
      <c r="AJ4498" s="76"/>
      <c r="AK4498" s="76"/>
      <c r="AM4498" s="76"/>
      <c r="AN4498" s="76"/>
      <c r="AP4498" s="76"/>
      <c r="AQ4498" s="76"/>
      <c r="AS4498" s="76"/>
      <c r="AT4498" s="76"/>
      <c r="AV4498" s="76"/>
      <c r="AW4498" s="76"/>
      <c r="AY4498" s="76"/>
      <c r="AZ4498" s="76"/>
      <c r="BB4498" s="76"/>
      <c r="BC4498" s="76"/>
      <c r="BE4498" s="76"/>
      <c r="BF4498" s="76"/>
      <c r="BH4498" s="76"/>
      <c r="BI4498" s="76"/>
      <c r="BK4498" s="76"/>
      <c r="BL4498" s="76"/>
      <c r="BN4498" s="76"/>
      <c r="BO4498" s="76"/>
      <c r="BQ4498" s="76"/>
      <c r="BR4498" s="76"/>
      <c r="BT4498" s="76"/>
      <c r="BU4498" s="76"/>
      <c r="BW4498" s="76"/>
      <c r="BX4498" s="76"/>
    </row>
    <row r="4499" spans="1:76" ht="12.75" customHeight="1">
      <c r="A4499" s="2"/>
      <c r="B4499" s="2"/>
      <c r="C4499" s="2"/>
      <c r="D4499" s="75"/>
      <c r="F4499" s="76"/>
      <c r="G4499" s="76"/>
      <c r="I4499" s="76"/>
      <c r="J4499" s="76"/>
      <c r="L4499" s="76"/>
      <c r="M4499" s="76"/>
      <c r="O4499" s="76"/>
      <c r="P4499" s="76"/>
      <c r="R4499" s="76"/>
      <c r="S4499" s="76"/>
      <c r="U4499" s="76"/>
      <c r="V4499" s="76"/>
      <c r="X4499" s="76"/>
      <c r="Y4499" s="76"/>
      <c r="AA4499" s="76"/>
      <c r="AB4499" s="76"/>
      <c r="AD4499" s="76"/>
      <c r="AE4499" s="76"/>
      <c r="AG4499" s="76"/>
      <c r="AH4499" s="76"/>
      <c r="AJ4499" s="76"/>
      <c r="AK4499" s="76"/>
      <c r="AM4499" s="76"/>
      <c r="AN4499" s="76"/>
      <c r="AP4499" s="76"/>
      <c r="AQ4499" s="76"/>
      <c r="AS4499" s="76"/>
      <c r="AT4499" s="76"/>
      <c r="AV4499" s="76"/>
      <c r="AW4499" s="76"/>
      <c r="AY4499" s="76"/>
      <c r="AZ4499" s="76"/>
      <c r="BB4499" s="76"/>
      <c r="BC4499" s="76"/>
      <c r="BE4499" s="76"/>
      <c r="BF4499" s="76"/>
      <c r="BH4499" s="76"/>
      <c r="BI4499" s="76"/>
      <c r="BK4499" s="76"/>
      <c r="BL4499" s="76"/>
      <c r="BN4499" s="76"/>
      <c r="BO4499" s="76"/>
      <c r="BQ4499" s="76"/>
      <c r="BR4499" s="76"/>
      <c r="BT4499" s="76"/>
      <c r="BU4499" s="76"/>
      <c r="BW4499" s="76"/>
      <c r="BX4499" s="76"/>
    </row>
    <row r="4500" spans="1:76" ht="12.75" customHeight="1">
      <c r="A4500" s="2"/>
      <c r="B4500" s="2"/>
      <c r="C4500" s="2"/>
      <c r="D4500" s="75"/>
      <c r="F4500" s="76"/>
      <c r="G4500" s="76"/>
      <c r="I4500" s="76"/>
      <c r="J4500" s="76"/>
      <c r="L4500" s="76"/>
      <c r="M4500" s="76"/>
      <c r="O4500" s="76"/>
      <c r="P4500" s="76"/>
      <c r="R4500" s="76"/>
      <c r="S4500" s="76"/>
      <c r="U4500" s="76"/>
      <c r="V4500" s="76"/>
      <c r="X4500" s="76"/>
      <c r="Y4500" s="76"/>
      <c r="AA4500" s="76"/>
      <c r="AB4500" s="76"/>
      <c r="AD4500" s="76"/>
      <c r="AE4500" s="76"/>
      <c r="AG4500" s="76"/>
      <c r="AH4500" s="76"/>
      <c r="AJ4500" s="76"/>
      <c r="AK4500" s="76"/>
      <c r="AM4500" s="76"/>
      <c r="AN4500" s="76"/>
      <c r="AP4500" s="76"/>
      <c r="AQ4500" s="76"/>
      <c r="AS4500" s="76"/>
      <c r="AT4500" s="76"/>
      <c r="AV4500" s="76"/>
      <c r="AW4500" s="76"/>
      <c r="AY4500" s="76"/>
      <c r="AZ4500" s="76"/>
      <c r="BB4500" s="76"/>
      <c r="BC4500" s="76"/>
      <c r="BE4500" s="76"/>
      <c r="BF4500" s="76"/>
      <c r="BH4500" s="76"/>
      <c r="BI4500" s="76"/>
      <c r="BK4500" s="76"/>
      <c r="BL4500" s="76"/>
      <c r="BN4500" s="76"/>
      <c r="BO4500" s="76"/>
      <c r="BQ4500" s="76"/>
      <c r="BR4500" s="76"/>
      <c r="BT4500" s="76"/>
      <c r="BU4500" s="76"/>
      <c r="BW4500" s="76"/>
      <c r="BX4500" s="76"/>
    </row>
    <row r="4501" spans="1:76" ht="12.75" customHeight="1">
      <c r="A4501" s="2"/>
      <c r="B4501" s="2"/>
      <c r="C4501" s="2"/>
      <c r="D4501" s="75"/>
      <c r="F4501" s="76"/>
      <c r="G4501" s="76"/>
      <c r="I4501" s="76"/>
      <c r="J4501" s="76"/>
      <c r="L4501" s="76"/>
      <c r="M4501" s="76"/>
      <c r="O4501" s="76"/>
      <c r="P4501" s="76"/>
      <c r="R4501" s="76"/>
      <c r="S4501" s="76"/>
      <c r="U4501" s="76"/>
      <c r="V4501" s="76"/>
      <c r="X4501" s="76"/>
      <c r="Y4501" s="76"/>
      <c r="AA4501" s="76"/>
      <c r="AB4501" s="76"/>
      <c r="AD4501" s="76"/>
      <c r="AE4501" s="76"/>
      <c r="AG4501" s="76"/>
      <c r="AH4501" s="76"/>
      <c r="AJ4501" s="76"/>
      <c r="AK4501" s="76"/>
      <c r="AM4501" s="76"/>
      <c r="AN4501" s="76"/>
      <c r="AP4501" s="76"/>
      <c r="AQ4501" s="76"/>
      <c r="AS4501" s="76"/>
      <c r="AT4501" s="76"/>
      <c r="AV4501" s="76"/>
      <c r="AW4501" s="76"/>
      <c r="AY4501" s="76"/>
      <c r="AZ4501" s="76"/>
      <c r="BB4501" s="76"/>
      <c r="BC4501" s="76"/>
      <c r="BE4501" s="76"/>
      <c r="BF4501" s="76"/>
      <c r="BH4501" s="76"/>
      <c r="BI4501" s="76"/>
      <c r="BK4501" s="76"/>
      <c r="BL4501" s="76"/>
      <c r="BN4501" s="76"/>
      <c r="BO4501" s="76"/>
      <c r="BQ4501" s="76"/>
      <c r="BR4501" s="76"/>
      <c r="BT4501" s="76"/>
      <c r="BU4501" s="76"/>
      <c r="BW4501" s="76"/>
      <c r="BX4501" s="76"/>
    </row>
    <row r="4502" spans="1:76" ht="12.75" customHeight="1">
      <c r="A4502" s="2"/>
      <c r="B4502" s="2"/>
      <c r="C4502" s="2"/>
      <c r="D4502" s="75"/>
      <c r="F4502" s="76"/>
      <c r="G4502" s="76"/>
      <c r="I4502" s="76"/>
      <c r="J4502" s="76"/>
      <c r="L4502" s="76"/>
      <c r="M4502" s="76"/>
      <c r="O4502" s="76"/>
      <c r="P4502" s="76"/>
      <c r="R4502" s="76"/>
      <c r="S4502" s="76"/>
      <c r="U4502" s="76"/>
      <c r="V4502" s="76"/>
      <c r="X4502" s="76"/>
      <c r="Y4502" s="76"/>
      <c r="AA4502" s="76"/>
      <c r="AB4502" s="76"/>
      <c r="AD4502" s="76"/>
      <c r="AE4502" s="76"/>
      <c r="AG4502" s="76"/>
      <c r="AH4502" s="76"/>
      <c r="AJ4502" s="76"/>
      <c r="AK4502" s="76"/>
      <c r="AM4502" s="76"/>
      <c r="AN4502" s="76"/>
      <c r="AP4502" s="76"/>
      <c r="AQ4502" s="76"/>
      <c r="AS4502" s="76"/>
      <c r="AT4502" s="76"/>
      <c r="AV4502" s="76"/>
      <c r="AW4502" s="76"/>
      <c r="AY4502" s="76"/>
      <c r="AZ4502" s="76"/>
      <c r="BB4502" s="76"/>
      <c r="BC4502" s="76"/>
      <c r="BE4502" s="76"/>
      <c r="BF4502" s="76"/>
      <c r="BH4502" s="76"/>
      <c r="BI4502" s="76"/>
      <c r="BK4502" s="76"/>
      <c r="BL4502" s="76"/>
      <c r="BN4502" s="76"/>
      <c r="BO4502" s="76"/>
      <c r="BQ4502" s="76"/>
      <c r="BR4502" s="76"/>
      <c r="BT4502" s="76"/>
      <c r="BU4502" s="76"/>
      <c r="BW4502" s="76"/>
      <c r="BX4502" s="76"/>
    </row>
    <row r="4503" spans="1:76" ht="12.75" customHeight="1">
      <c r="A4503" s="2"/>
      <c r="B4503" s="2"/>
      <c r="C4503" s="2"/>
      <c r="D4503" s="75"/>
      <c r="F4503" s="76"/>
      <c r="G4503" s="76"/>
      <c r="I4503" s="76"/>
      <c r="J4503" s="76"/>
      <c r="L4503" s="76"/>
      <c r="M4503" s="76"/>
      <c r="O4503" s="76"/>
      <c r="P4503" s="76"/>
      <c r="R4503" s="76"/>
      <c r="S4503" s="76"/>
      <c r="U4503" s="76"/>
      <c r="V4503" s="76"/>
      <c r="X4503" s="76"/>
      <c r="Y4503" s="76"/>
      <c r="AA4503" s="76"/>
      <c r="AB4503" s="76"/>
      <c r="AD4503" s="76"/>
      <c r="AE4503" s="76"/>
      <c r="AG4503" s="76"/>
      <c r="AH4503" s="76"/>
      <c r="AJ4503" s="76"/>
      <c r="AK4503" s="76"/>
      <c r="AM4503" s="76"/>
      <c r="AN4503" s="76"/>
      <c r="AP4503" s="76"/>
      <c r="AQ4503" s="76"/>
      <c r="AS4503" s="76"/>
      <c r="AT4503" s="76"/>
      <c r="AV4503" s="76"/>
      <c r="AW4503" s="76"/>
      <c r="AY4503" s="76"/>
      <c r="AZ4503" s="76"/>
      <c r="BB4503" s="76"/>
      <c r="BC4503" s="76"/>
      <c r="BE4503" s="76"/>
      <c r="BF4503" s="76"/>
      <c r="BH4503" s="76"/>
      <c r="BI4503" s="76"/>
      <c r="BK4503" s="76"/>
      <c r="BL4503" s="76"/>
      <c r="BN4503" s="76"/>
      <c r="BO4503" s="76"/>
      <c r="BQ4503" s="76"/>
      <c r="BR4503" s="76"/>
      <c r="BT4503" s="76"/>
      <c r="BU4503" s="76"/>
      <c r="BW4503" s="76"/>
      <c r="BX4503" s="76"/>
    </row>
    <row r="4504" spans="1:76" ht="12.75" customHeight="1">
      <c r="A4504" s="2"/>
      <c r="B4504" s="2"/>
      <c r="C4504" s="2"/>
      <c r="D4504" s="75"/>
      <c r="F4504" s="76"/>
      <c r="G4504" s="76"/>
      <c r="I4504" s="76"/>
      <c r="J4504" s="76"/>
      <c r="L4504" s="76"/>
      <c r="M4504" s="76"/>
      <c r="O4504" s="76"/>
      <c r="P4504" s="76"/>
      <c r="R4504" s="76"/>
      <c r="S4504" s="76"/>
      <c r="U4504" s="76"/>
      <c r="V4504" s="76"/>
      <c r="X4504" s="76"/>
      <c r="Y4504" s="76"/>
      <c r="AA4504" s="76"/>
      <c r="AB4504" s="76"/>
      <c r="AD4504" s="76"/>
      <c r="AE4504" s="76"/>
      <c r="AG4504" s="76"/>
      <c r="AH4504" s="76"/>
      <c r="AJ4504" s="76"/>
      <c r="AK4504" s="76"/>
      <c r="AM4504" s="76"/>
      <c r="AN4504" s="76"/>
      <c r="AP4504" s="76"/>
      <c r="AQ4504" s="76"/>
      <c r="AS4504" s="76"/>
      <c r="AT4504" s="76"/>
      <c r="AV4504" s="76"/>
      <c r="AW4504" s="76"/>
      <c r="AY4504" s="76"/>
      <c r="AZ4504" s="76"/>
      <c r="BB4504" s="76"/>
      <c r="BC4504" s="76"/>
      <c r="BE4504" s="76"/>
      <c r="BF4504" s="76"/>
      <c r="BH4504" s="76"/>
      <c r="BI4504" s="76"/>
      <c r="BK4504" s="76"/>
      <c r="BL4504" s="76"/>
      <c r="BN4504" s="76"/>
      <c r="BO4504" s="76"/>
      <c r="BQ4504" s="76"/>
      <c r="BR4504" s="76"/>
      <c r="BT4504" s="76"/>
      <c r="BU4504" s="76"/>
      <c r="BW4504" s="76"/>
      <c r="BX4504" s="76"/>
    </row>
    <row r="4505" spans="1:76" ht="12.75" customHeight="1">
      <c r="A4505" s="2"/>
      <c r="B4505" s="2"/>
      <c r="C4505" s="2"/>
      <c r="D4505" s="75"/>
      <c r="F4505" s="76"/>
      <c r="G4505" s="76"/>
      <c r="I4505" s="76"/>
      <c r="J4505" s="76"/>
      <c r="L4505" s="76"/>
      <c r="M4505" s="76"/>
      <c r="O4505" s="76"/>
      <c r="P4505" s="76"/>
      <c r="R4505" s="76"/>
      <c r="S4505" s="76"/>
      <c r="U4505" s="76"/>
      <c r="V4505" s="76"/>
      <c r="X4505" s="76"/>
      <c r="Y4505" s="76"/>
      <c r="AA4505" s="76"/>
      <c r="AB4505" s="76"/>
      <c r="AD4505" s="76"/>
      <c r="AE4505" s="76"/>
      <c r="AG4505" s="76"/>
      <c r="AH4505" s="76"/>
      <c r="AJ4505" s="76"/>
      <c r="AK4505" s="76"/>
      <c r="AM4505" s="76"/>
      <c r="AN4505" s="76"/>
      <c r="AP4505" s="76"/>
      <c r="AQ4505" s="76"/>
      <c r="AS4505" s="76"/>
      <c r="AT4505" s="76"/>
      <c r="AV4505" s="76"/>
      <c r="AW4505" s="76"/>
      <c r="AY4505" s="76"/>
      <c r="AZ4505" s="76"/>
      <c r="BB4505" s="76"/>
      <c r="BC4505" s="76"/>
      <c r="BE4505" s="76"/>
      <c r="BF4505" s="76"/>
      <c r="BH4505" s="76"/>
      <c r="BI4505" s="76"/>
      <c r="BK4505" s="76"/>
      <c r="BL4505" s="76"/>
      <c r="BN4505" s="76"/>
      <c r="BO4505" s="76"/>
      <c r="BQ4505" s="76"/>
      <c r="BR4505" s="76"/>
      <c r="BT4505" s="76"/>
      <c r="BU4505" s="76"/>
      <c r="BW4505" s="76"/>
      <c r="BX4505" s="76"/>
    </row>
    <row r="4506" spans="1:76" ht="12.75" customHeight="1">
      <c r="A4506" s="2"/>
      <c r="B4506" s="2"/>
      <c r="C4506" s="2"/>
      <c r="D4506" s="75"/>
      <c r="F4506" s="76"/>
      <c r="G4506" s="76"/>
      <c r="I4506" s="76"/>
      <c r="J4506" s="76"/>
      <c r="L4506" s="76"/>
      <c r="M4506" s="76"/>
      <c r="O4506" s="76"/>
      <c r="P4506" s="76"/>
      <c r="R4506" s="76"/>
      <c r="S4506" s="76"/>
      <c r="U4506" s="76"/>
      <c r="V4506" s="76"/>
      <c r="X4506" s="76"/>
      <c r="Y4506" s="76"/>
      <c r="AA4506" s="76"/>
      <c r="AB4506" s="76"/>
      <c r="AD4506" s="76"/>
      <c r="AE4506" s="76"/>
      <c r="AG4506" s="76"/>
      <c r="AH4506" s="76"/>
      <c r="AJ4506" s="76"/>
      <c r="AK4506" s="76"/>
      <c r="AM4506" s="76"/>
      <c r="AN4506" s="76"/>
      <c r="AP4506" s="76"/>
      <c r="AQ4506" s="76"/>
      <c r="AS4506" s="76"/>
      <c r="AT4506" s="76"/>
      <c r="AV4506" s="76"/>
      <c r="AW4506" s="76"/>
      <c r="AY4506" s="76"/>
      <c r="AZ4506" s="76"/>
      <c r="BB4506" s="76"/>
      <c r="BC4506" s="76"/>
      <c r="BE4506" s="76"/>
      <c r="BF4506" s="76"/>
      <c r="BH4506" s="76"/>
      <c r="BI4506" s="76"/>
      <c r="BK4506" s="76"/>
      <c r="BL4506" s="76"/>
      <c r="BN4506" s="76"/>
      <c r="BO4506" s="76"/>
      <c r="BQ4506" s="76"/>
      <c r="BR4506" s="76"/>
      <c r="BT4506" s="76"/>
      <c r="BU4506" s="76"/>
      <c r="BW4506" s="76"/>
      <c r="BX4506" s="76"/>
    </row>
    <row r="4507" spans="1:76" ht="12.75" customHeight="1">
      <c r="A4507" s="2"/>
      <c r="B4507" s="2"/>
      <c r="C4507" s="2"/>
      <c r="D4507" s="75"/>
      <c r="F4507" s="76"/>
      <c r="G4507" s="76"/>
      <c r="I4507" s="76"/>
      <c r="J4507" s="76"/>
      <c r="L4507" s="76"/>
      <c r="M4507" s="76"/>
      <c r="O4507" s="76"/>
      <c r="P4507" s="76"/>
      <c r="R4507" s="76"/>
      <c r="S4507" s="76"/>
      <c r="U4507" s="76"/>
      <c r="V4507" s="76"/>
      <c r="X4507" s="76"/>
      <c r="Y4507" s="76"/>
      <c r="AA4507" s="76"/>
      <c r="AB4507" s="76"/>
      <c r="AD4507" s="76"/>
      <c r="AE4507" s="76"/>
      <c r="AG4507" s="76"/>
      <c r="AH4507" s="76"/>
      <c r="AJ4507" s="76"/>
      <c r="AK4507" s="76"/>
      <c r="AM4507" s="76"/>
      <c r="AN4507" s="76"/>
      <c r="AP4507" s="76"/>
      <c r="AQ4507" s="76"/>
      <c r="AS4507" s="76"/>
      <c r="AT4507" s="76"/>
      <c r="AV4507" s="76"/>
      <c r="AW4507" s="76"/>
      <c r="AY4507" s="76"/>
      <c r="AZ4507" s="76"/>
      <c r="BB4507" s="76"/>
      <c r="BC4507" s="76"/>
      <c r="BE4507" s="76"/>
      <c r="BF4507" s="76"/>
      <c r="BH4507" s="76"/>
      <c r="BI4507" s="76"/>
      <c r="BK4507" s="76"/>
      <c r="BL4507" s="76"/>
      <c r="BN4507" s="76"/>
      <c r="BO4507" s="76"/>
      <c r="BQ4507" s="76"/>
      <c r="BR4507" s="76"/>
      <c r="BT4507" s="76"/>
      <c r="BU4507" s="76"/>
      <c r="BW4507" s="76"/>
      <c r="BX4507" s="76"/>
    </row>
    <row r="4508" spans="1:76" ht="12.75" customHeight="1">
      <c r="A4508" s="2"/>
      <c r="B4508" s="2"/>
      <c r="C4508" s="2"/>
      <c r="D4508" s="75"/>
      <c r="F4508" s="76"/>
      <c r="G4508" s="76"/>
      <c r="I4508" s="76"/>
      <c r="J4508" s="76"/>
      <c r="L4508" s="76"/>
      <c r="M4508" s="76"/>
      <c r="O4508" s="76"/>
      <c r="P4508" s="76"/>
      <c r="R4508" s="76"/>
      <c r="S4508" s="76"/>
      <c r="U4508" s="76"/>
      <c r="V4508" s="76"/>
      <c r="X4508" s="76"/>
      <c r="Y4508" s="76"/>
      <c r="AA4508" s="76"/>
      <c r="AB4508" s="76"/>
      <c r="AD4508" s="76"/>
      <c r="AE4508" s="76"/>
      <c r="AG4508" s="76"/>
      <c r="AH4508" s="76"/>
      <c r="AJ4508" s="76"/>
      <c r="AK4508" s="76"/>
      <c r="AM4508" s="76"/>
      <c r="AN4508" s="76"/>
      <c r="AP4508" s="76"/>
      <c r="AQ4508" s="76"/>
      <c r="AS4508" s="76"/>
      <c r="AT4508" s="76"/>
      <c r="AV4508" s="76"/>
      <c r="AW4508" s="76"/>
      <c r="AY4508" s="76"/>
      <c r="AZ4508" s="76"/>
      <c r="BB4508" s="76"/>
      <c r="BC4508" s="76"/>
      <c r="BE4508" s="76"/>
      <c r="BF4508" s="76"/>
      <c r="BH4508" s="76"/>
      <c r="BI4508" s="76"/>
      <c r="BK4508" s="76"/>
      <c r="BL4508" s="76"/>
      <c r="BN4508" s="76"/>
      <c r="BO4508" s="76"/>
      <c r="BQ4508" s="76"/>
      <c r="BR4508" s="76"/>
      <c r="BT4508" s="76"/>
      <c r="BU4508" s="76"/>
      <c r="BW4508" s="76"/>
      <c r="BX4508" s="76"/>
    </row>
    <row r="4509" spans="1:76" ht="12.75" customHeight="1">
      <c r="A4509" s="2"/>
      <c r="B4509" s="2"/>
      <c r="C4509" s="2"/>
      <c r="D4509" s="75"/>
      <c r="F4509" s="76"/>
      <c r="G4509" s="76"/>
      <c r="I4509" s="76"/>
      <c r="J4509" s="76"/>
      <c r="L4509" s="76"/>
      <c r="M4509" s="76"/>
      <c r="O4509" s="76"/>
      <c r="P4509" s="76"/>
      <c r="R4509" s="76"/>
      <c r="S4509" s="76"/>
      <c r="U4509" s="76"/>
      <c r="V4509" s="76"/>
      <c r="X4509" s="76"/>
      <c r="Y4509" s="76"/>
      <c r="AA4509" s="76"/>
      <c r="AB4509" s="76"/>
      <c r="AD4509" s="76"/>
      <c r="AE4509" s="76"/>
      <c r="AG4509" s="76"/>
      <c r="AH4509" s="76"/>
      <c r="AJ4509" s="76"/>
      <c r="AK4509" s="76"/>
      <c r="AM4509" s="76"/>
      <c r="AN4509" s="76"/>
      <c r="AP4509" s="76"/>
      <c r="AQ4509" s="76"/>
      <c r="AS4509" s="76"/>
      <c r="AT4509" s="76"/>
      <c r="AV4509" s="76"/>
      <c r="AW4509" s="76"/>
      <c r="AY4509" s="76"/>
      <c r="AZ4509" s="76"/>
      <c r="BB4509" s="76"/>
      <c r="BC4509" s="76"/>
      <c r="BE4509" s="76"/>
      <c r="BF4509" s="76"/>
      <c r="BH4509" s="76"/>
      <c r="BI4509" s="76"/>
      <c r="BK4509" s="76"/>
      <c r="BL4509" s="76"/>
      <c r="BN4509" s="76"/>
      <c r="BO4509" s="76"/>
      <c r="BQ4509" s="76"/>
      <c r="BR4509" s="76"/>
      <c r="BT4509" s="76"/>
      <c r="BU4509" s="76"/>
      <c r="BW4509" s="76"/>
      <c r="BX4509" s="76"/>
    </row>
    <row r="4510" spans="1:76" ht="12.75" customHeight="1">
      <c r="A4510" s="2"/>
      <c r="B4510" s="2"/>
      <c r="C4510" s="2"/>
      <c r="D4510" s="75"/>
      <c r="F4510" s="76"/>
      <c r="G4510" s="76"/>
      <c r="I4510" s="76"/>
      <c r="J4510" s="76"/>
      <c r="L4510" s="76"/>
      <c r="M4510" s="76"/>
      <c r="O4510" s="76"/>
      <c r="P4510" s="76"/>
      <c r="R4510" s="76"/>
      <c r="S4510" s="76"/>
      <c r="U4510" s="76"/>
      <c r="V4510" s="76"/>
      <c r="X4510" s="76"/>
      <c r="Y4510" s="76"/>
      <c r="AA4510" s="76"/>
      <c r="AB4510" s="76"/>
      <c r="AD4510" s="76"/>
      <c r="AE4510" s="76"/>
      <c r="AG4510" s="76"/>
      <c r="AH4510" s="76"/>
      <c r="AJ4510" s="76"/>
      <c r="AK4510" s="76"/>
      <c r="AM4510" s="76"/>
      <c r="AN4510" s="76"/>
      <c r="AP4510" s="76"/>
      <c r="AQ4510" s="76"/>
      <c r="AS4510" s="76"/>
      <c r="AT4510" s="76"/>
      <c r="AV4510" s="76"/>
      <c r="AW4510" s="76"/>
      <c r="AY4510" s="76"/>
      <c r="AZ4510" s="76"/>
      <c r="BB4510" s="76"/>
      <c r="BC4510" s="76"/>
      <c r="BE4510" s="76"/>
      <c r="BF4510" s="76"/>
      <c r="BH4510" s="76"/>
      <c r="BI4510" s="76"/>
      <c r="BK4510" s="76"/>
      <c r="BL4510" s="76"/>
      <c r="BN4510" s="76"/>
      <c r="BO4510" s="76"/>
      <c r="BQ4510" s="76"/>
      <c r="BR4510" s="76"/>
      <c r="BT4510" s="76"/>
      <c r="BU4510" s="76"/>
      <c r="BW4510" s="76"/>
      <c r="BX4510" s="76"/>
    </row>
    <row r="4511" spans="1:76" ht="12.75" customHeight="1">
      <c r="A4511" s="2"/>
      <c r="B4511" s="2"/>
      <c r="C4511" s="2"/>
      <c r="D4511" s="75"/>
      <c r="F4511" s="76"/>
      <c r="G4511" s="76"/>
      <c r="I4511" s="76"/>
      <c r="J4511" s="76"/>
      <c r="L4511" s="76"/>
      <c r="M4511" s="76"/>
      <c r="O4511" s="76"/>
      <c r="P4511" s="76"/>
      <c r="R4511" s="76"/>
      <c r="S4511" s="76"/>
      <c r="U4511" s="76"/>
      <c r="V4511" s="76"/>
      <c r="X4511" s="76"/>
      <c r="Y4511" s="76"/>
      <c r="AA4511" s="76"/>
      <c r="AB4511" s="76"/>
      <c r="AD4511" s="76"/>
      <c r="AE4511" s="76"/>
      <c r="AG4511" s="76"/>
      <c r="AH4511" s="76"/>
      <c r="AJ4511" s="76"/>
      <c r="AK4511" s="76"/>
      <c r="AM4511" s="76"/>
      <c r="AN4511" s="76"/>
      <c r="AP4511" s="76"/>
      <c r="AQ4511" s="76"/>
      <c r="AS4511" s="76"/>
      <c r="AT4511" s="76"/>
      <c r="AV4511" s="76"/>
      <c r="AW4511" s="76"/>
      <c r="AY4511" s="76"/>
      <c r="AZ4511" s="76"/>
      <c r="BB4511" s="76"/>
      <c r="BC4511" s="76"/>
      <c r="BE4511" s="76"/>
      <c r="BF4511" s="76"/>
      <c r="BH4511" s="76"/>
      <c r="BI4511" s="76"/>
      <c r="BK4511" s="76"/>
      <c r="BL4511" s="76"/>
      <c r="BN4511" s="76"/>
      <c r="BO4511" s="76"/>
      <c r="BQ4511" s="76"/>
      <c r="BR4511" s="76"/>
      <c r="BT4511" s="76"/>
      <c r="BU4511" s="76"/>
      <c r="BW4511" s="76"/>
      <c r="BX4511" s="76"/>
    </row>
    <row r="4512" spans="1:76" ht="12.75" customHeight="1">
      <c r="A4512" s="2"/>
      <c r="B4512" s="2"/>
      <c r="C4512" s="2"/>
      <c r="D4512" s="75"/>
      <c r="F4512" s="76"/>
      <c r="G4512" s="76"/>
      <c r="I4512" s="76"/>
      <c r="J4512" s="76"/>
      <c r="L4512" s="76"/>
      <c r="M4512" s="76"/>
      <c r="O4512" s="76"/>
      <c r="P4512" s="76"/>
      <c r="R4512" s="76"/>
      <c r="S4512" s="76"/>
      <c r="U4512" s="76"/>
      <c r="V4512" s="76"/>
      <c r="X4512" s="76"/>
      <c r="Y4512" s="76"/>
      <c r="AA4512" s="76"/>
      <c r="AB4512" s="76"/>
      <c r="AD4512" s="76"/>
      <c r="AE4512" s="76"/>
      <c r="AG4512" s="76"/>
      <c r="AH4512" s="76"/>
      <c r="AJ4512" s="76"/>
      <c r="AK4512" s="76"/>
      <c r="AM4512" s="76"/>
      <c r="AN4512" s="76"/>
      <c r="AP4512" s="76"/>
      <c r="AQ4512" s="76"/>
      <c r="AS4512" s="76"/>
      <c r="AT4512" s="76"/>
      <c r="AV4512" s="76"/>
      <c r="AW4512" s="76"/>
      <c r="AY4512" s="76"/>
      <c r="AZ4512" s="76"/>
      <c r="BB4512" s="76"/>
      <c r="BC4512" s="76"/>
      <c r="BE4512" s="76"/>
      <c r="BF4512" s="76"/>
      <c r="BH4512" s="76"/>
      <c r="BI4512" s="76"/>
      <c r="BK4512" s="76"/>
      <c r="BL4512" s="76"/>
      <c r="BN4512" s="76"/>
      <c r="BO4512" s="76"/>
      <c r="BQ4512" s="76"/>
      <c r="BR4512" s="76"/>
      <c r="BT4512" s="76"/>
      <c r="BU4512" s="76"/>
      <c r="BW4512" s="76"/>
      <c r="BX4512" s="76"/>
    </row>
    <row r="4513" spans="1:76" ht="12.75" customHeight="1">
      <c r="A4513" s="2"/>
      <c r="B4513" s="2"/>
      <c r="C4513" s="2"/>
      <c r="D4513" s="75"/>
      <c r="F4513" s="76"/>
      <c r="G4513" s="76"/>
      <c r="I4513" s="76"/>
      <c r="J4513" s="76"/>
      <c r="L4513" s="76"/>
      <c r="M4513" s="76"/>
      <c r="O4513" s="76"/>
      <c r="P4513" s="76"/>
      <c r="R4513" s="76"/>
      <c r="S4513" s="76"/>
      <c r="U4513" s="76"/>
      <c r="V4513" s="76"/>
      <c r="X4513" s="76"/>
      <c r="Y4513" s="76"/>
      <c r="AA4513" s="76"/>
      <c r="AB4513" s="76"/>
      <c r="AD4513" s="76"/>
      <c r="AE4513" s="76"/>
      <c r="AG4513" s="76"/>
      <c r="AH4513" s="76"/>
      <c r="AJ4513" s="76"/>
      <c r="AK4513" s="76"/>
      <c r="AM4513" s="76"/>
      <c r="AN4513" s="76"/>
      <c r="AP4513" s="76"/>
      <c r="AQ4513" s="76"/>
      <c r="AS4513" s="76"/>
      <c r="AT4513" s="76"/>
      <c r="AV4513" s="76"/>
      <c r="AW4513" s="76"/>
      <c r="AY4513" s="76"/>
      <c r="AZ4513" s="76"/>
      <c r="BB4513" s="76"/>
      <c r="BC4513" s="76"/>
      <c r="BE4513" s="76"/>
      <c r="BF4513" s="76"/>
      <c r="BH4513" s="76"/>
      <c r="BI4513" s="76"/>
      <c r="BK4513" s="76"/>
      <c r="BL4513" s="76"/>
      <c r="BN4513" s="76"/>
      <c r="BO4513" s="76"/>
      <c r="BQ4513" s="76"/>
      <c r="BR4513" s="76"/>
      <c r="BT4513" s="76"/>
      <c r="BU4513" s="76"/>
      <c r="BW4513" s="76"/>
      <c r="BX4513" s="76"/>
    </row>
    <row r="4514" spans="1:76" ht="12.75" customHeight="1">
      <c r="A4514" s="2"/>
      <c r="B4514" s="2"/>
      <c r="C4514" s="2"/>
      <c r="D4514" s="75"/>
      <c r="F4514" s="76"/>
      <c r="G4514" s="76"/>
      <c r="I4514" s="76"/>
      <c r="J4514" s="76"/>
      <c r="L4514" s="76"/>
      <c r="M4514" s="76"/>
      <c r="O4514" s="76"/>
      <c r="P4514" s="76"/>
      <c r="R4514" s="76"/>
      <c r="S4514" s="76"/>
      <c r="U4514" s="76"/>
      <c r="V4514" s="76"/>
      <c r="X4514" s="76"/>
      <c r="Y4514" s="76"/>
      <c r="AA4514" s="76"/>
      <c r="AB4514" s="76"/>
      <c r="AD4514" s="76"/>
      <c r="AE4514" s="76"/>
      <c r="AG4514" s="76"/>
      <c r="AH4514" s="76"/>
      <c r="AJ4514" s="76"/>
      <c r="AK4514" s="76"/>
      <c r="AM4514" s="76"/>
      <c r="AN4514" s="76"/>
      <c r="AP4514" s="76"/>
      <c r="AQ4514" s="76"/>
      <c r="AS4514" s="76"/>
      <c r="AT4514" s="76"/>
      <c r="AV4514" s="76"/>
      <c r="AW4514" s="76"/>
      <c r="AY4514" s="76"/>
      <c r="AZ4514" s="76"/>
      <c r="BB4514" s="76"/>
      <c r="BC4514" s="76"/>
      <c r="BE4514" s="76"/>
      <c r="BF4514" s="76"/>
      <c r="BH4514" s="76"/>
      <c r="BI4514" s="76"/>
      <c r="BK4514" s="76"/>
      <c r="BL4514" s="76"/>
      <c r="BN4514" s="76"/>
      <c r="BO4514" s="76"/>
      <c r="BQ4514" s="76"/>
      <c r="BR4514" s="76"/>
      <c r="BT4514" s="76"/>
      <c r="BU4514" s="76"/>
      <c r="BW4514" s="76"/>
      <c r="BX4514" s="76"/>
    </row>
    <row r="4515" spans="1:76" ht="12.75" customHeight="1">
      <c r="A4515" s="2"/>
      <c r="B4515" s="2"/>
      <c r="C4515" s="2"/>
      <c r="D4515" s="75"/>
      <c r="F4515" s="76"/>
      <c r="G4515" s="76"/>
      <c r="I4515" s="76"/>
      <c r="J4515" s="76"/>
      <c r="L4515" s="76"/>
      <c r="M4515" s="76"/>
      <c r="O4515" s="76"/>
      <c r="P4515" s="76"/>
      <c r="R4515" s="76"/>
      <c r="S4515" s="76"/>
      <c r="U4515" s="76"/>
      <c r="V4515" s="76"/>
      <c r="X4515" s="76"/>
      <c r="Y4515" s="76"/>
      <c r="AA4515" s="76"/>
      <c r="AB4515" s="76"/>
      <c r="AD4515" s="76"/>
      <c r="AE4515" s="76"/>
      <c r="AG4515" s="76"/>
      <c r="AH4515" s="76"/>
      <c r="AJ4515" s="76"/>
      <c r="AK4515" s="76"/>
      <c r="AM4515" s="76"/>
      <c r="AN4515" s="76"/>
      <c r="AP4515" s="76"/>
      <c r="AQ4515" s="76"/>
      <c r="AS4515" s="76"/>
      <c r="AT4515" s="76"/>
      <c r="AV4515" s="76"/>
      <c r="AW4515" s="76"/>
      <c r="AY4515" s="76"/>
      <c r="AZ4515" s="76"/>
      <c r="BB4515" s="76"/>
      <c r="BC4515" s="76"/>
      <c r="BE4515" s="76"/>
      <c r="BF4515" s="76"/>
      <c r="BH4515" s="76"/>
      <c r="BI4515" s="76"/>
      <c r="BK4515" s="76"/>
      <c r="BL4515" s="76"/>
      <c r="BN4515" s="76"/>
      <c r="BO4515" s="76"/>
      <c r="BQ4515" s="76"/>
      <c r="BR4515" s="76"/>
      <c r="BT4515" s="76"/>
      <c r="BU4515" s="76"/>
      <c r="BW4515" s="76"/>
      <c r="BX4515" s="76"/>
    </row>
    <row r="4516" spans="1:76" ht="12.75" customHeight="1">
      <c r="A4516" s="2"/>
      <c r="B4516" s="2"/>
      <c r="C4516" s="2"/>
      <c r="D4516" s="75"/>
      <c r="F4516" s="76"/>
      <c r="G4516" s="76"/>
      <c r="I4516" s="76"/>
      <c r="J4516" s="76"/>
      <c r="L4516" s="76"/>
      <c r="M4516" s="76"/>
      <c r="O4516" s="76"/>
      <c r="P4516" s="76"/>
      <c r="R4516" s="76"/>
      <c r="S4516" s="76"/>
      <c r="U4516" s="76"/>
      <c r="V4516" s="76"/>
      <c r="X4516" s="76"/>
      <c r="Y4516" s="76"/>
      <c r="AA4516" s="76"/>
      <c r="AB4516" s="76"/>
      <c r="AD4516" s="76"/>
      <c r="AE4516" s="76"/>
      <c r="AG4516" s="76"/>
      <c r="AH4516" s="76"/>
      <c r="AJ4516" s="76"/>
      <c r="AK4516" s="76"/>
      <c r="AM4516" s="76"/>
      <c r="AN4516" s="76"/>
      <c r="AP4516" s="76"/>
      <c r="AQ4516" s="76"/>
      <c r="AS4516" s="76"/>
      <c r="AT4516" s="76"/>
      <c r="AV4516" s="76"/>
      <c r="AW4516" s="76"/>
      <c r="AY4516" s="76"/>
      <c r="AZ4516" s="76"/>
      <c r="BB4516" s="76"/>
      <c r="BC4516" s="76"/>
      <c r="BE4516" s="76"/>
      <c r="BF4516" s="76"/>
      <c r="BH4516" s="76"/>
      <c r="BI4516" s="76"/>
      <c r="BK4516" s="76"/>
      <c r="BL4516" s="76"/>
      <c r="BN4516" s="76"/>
      <c r="BO4516" s="76"/>
      <c r="BQ4516" s="76"/>
      <c r="BR4516" s="76"/>
      <c r="BT4516" s="76"/>
      <c r="BU4516" s="76"/>
      <c r="BW4516" s="76"/>
      <c r="BX4516" s="76"/>
    </row>
    <row r="4517" spans="1:76" ht="12.75" customHeight="1">
      <c r="A4517" s="2"/>
      <c r="B4517" s="2"/>
      <c r="C4517" s="2"/>
      <c r="D4517" s="75"/>
      <c r="F4517" s="76"/>
      <c r="G4517" s="76"/>
      <c r="I4517" s="76"/>
      <c r="J4517" s="76"/>
      <c r="L4517" s="76"/>
      <c r="M4517" s="76"/>
      <c r="O4517" s="76"/>
      <c r="P4517" s="76"/>
      <c r="R4517" s="76"/>
      <c r="S4517" s="76"/>
      <c r="U4517" s="76"/>
      <c r="V4517" s="76"/>
      <c r="X4517" s="76"/>
      <c r="Y4517" s="76"/>
      <c r="AA4517" s="76"/>
      <c r="AB4517" s="76"/>
      <c r="AD4517" s="76"/>
      <c r="AE4517" s="76"/>
      <c r="AG4517" s="76"/>
      <c r="AH4517" s="76"/>
      <c r="AJ4517" s="76"/>
      <c r="AK4517" s="76"/>
      <c r="AM4517" s="76"/>
      <c r="AN4517" s="76"/>
      <c r="AP4517" s="76"/>
      <c r="AQ4517" s="76"/>
      <c r="AS4517" s="76"/>
      <c r="AT4517" s="76"/>
      <c r="AV4517" s="76"/>
      <c r="AW4517" s="76"/>
      <c r="AY4517" s="76"/>
      <c r="AZ4517" s="76"/>
      <c r="BB4517" s="76"/>
      <c r="BC4517" s="76"/>
      <c r="BE4517" s="76"/>
      <c r="BF4517" s="76"/>
      <c r="BH4517" s="76"/>
      <c r="BI4517" s="76"/>
      <c r="BK4517" s="76"/>
      <c r="BL4517" s="76"/>
      <c r="BN4517" s="76"/>
      <c r="BO4517" s="76"/>
      <c r="BQ4517" s="76"/>
      <c r="BR4517" s="76"/>
      <c r="BT4517" s="76"/>
      <c r="BU4517" s="76"/>
      <c r="BW4517" s="76"/>
      <c r="BX4517" s="76"/>
    </row>
    <row r="4518" spans="1:76" ht="12.75" customHeight="1">
      <c r="A4518" s="2"/>
      <c r="B4518" s="2"/>
      <c r="C4518" s="2"/>
      <c r="D4518" s="75"/>
      <c r="F4518" s="76"/>
      <c r="G4518" s="76"/>
      <c r="I4518" s="76"/>
      <c r="J4518" s="76"/>
      <c r="L4518" s="76"/>
      <c r="M4518" s="76"/>
      <c r="O4518" s="76"/>
      <c r="P4518" s="76"/>
      <c r="R4518" s="76"/>
      <c r="S4518" s="76"/>
      <c r="U4518" s="76"/>
      <c r="V4518" s="76"/>
      <c r="X4518" s="76"/>
      <c r="Y4518" s="76"/>
      <c r="AA4518" s="76"/>
      <c r="AB4518" s="76"/>
      <c r="AD4518" s="76"/>
      <c r="AE4518" s="76"/>
      <c r="AG4518" s="76"/>
      <c r="AH4518" s="76"/>
      <c r="AJ4518" s="76"/>
      <c r="AK4518" s="76"/>
      <c r="AM4518" s="76"/>
      <c r="AN4518" s="76"/>
      <c r="AP4518" s="76"/>
      <c r="AQ4518" s="76"/>
      <c r="AS4518" s="76"/>
      <c r="AT4518" s="76"/>
      <c r="AV4518" s="76"/>
      <c r="AW4518" s="76"/>
      <c r="AY4518" s="76"/>
      <c r="AZ4518" s="76"/>
      <c r="BB4518" s="76"/>
      <c r="BC4518" s="76"/>
      <c r="BE4518" s="76"/>
      <c r="BF4518" s="76"/>
      <c r="BH4518" s="76"/>
      <c r="BI4518" s="76"/>
      <c r="BK4518" s="76"/>
      <c r="BL4518" s="76"/>
      <c r="BN4518" s="76"/>
      <c r="BO4518" s="76"/>
      <c r="BQ4518" s="76"/>
      <c r="BR4518" s="76"/>
      <c r="BT4518" s="76"/>
      <c r="BU4518" s="76"/>
      <c r="BW4518" s="76"/>
      <c r="BX4518" s="76"/>
    </row>
    <row r="4519" spans="1:76" ht="12.75" customHeight="1">
      <c r="A4519" s="2"/>
      <c r="B4519" s="2"/>
      <c r="C4519" s="2"/>
      <c r="D4519" s="75"/>
      <c r="F4519" s="76"/>
      <c r="G4519" s="76"/>
      <c r="I4519" s="76"/>
      <c r="J4519" s="76"/>
      <c r="L4519" s="76"/>
      <c r="M4519" s="76"/>
      <c r="O4519" s="76"/>
      <c r="P4519" s="76"/>
      <c r="R4519" s="76"/>
      <c r="S4519" s="76"/>
      <c r="U4519" s="76"/>
      <c r="V4519" s="76"/>
      <c r="X4519" s="76"/>
      <c r="Y4519" s="76"/>
      <c r="AA4519" s="76"/>
      <c r="AB4519" s="76"/>
      <c r="AD4519" s="76"/>
      <c r="AE4519" s="76"/>
      <c r="AG4519" s="76"/>
      <c r="AH4519" s="76"/>
      <c r="AJ4519" s="76"/>
      <c r="AK4519" s="76"/>
      <c r="AM4519" s="76"/>
      <c r="AN4519" s="76"/>
      <c r="AP4519" s="76"/>
      <c r="AQ4519" s="76"/>
      <c r="AS4519" s="76"/>
      <c r="AT4519" s="76"/>
      <c r="AV4519" s="76"/>
      <c r="AW4519" s="76"/>
      <c r="AY4519" s="76"/>
      <c r="AZ4519" s="76"/>
      <c r="BB4519" s="76"/>
      <c r="BC4519" s="76"/>
      <c r="BE4519" s="76"/>
      <c r="BF4519" s="76"/>
      <c r="BH4519" s="76"/>
      <c r="BI4519" s="76"/>
      <c r="BK4519" s="76"/>
      <c r="BL4519" s="76"/>
      <c r="BN4519" s="76"/>
      <c r="BO4519" s="76"/>
      <c r="BQ4519" s="76"/>
      <c r="BR4519" s="76"/>
      <c r="BT4519" s="76"/>
      <c r="BU4519" s="76"/>
      <c r="BW4519" s="76"/>
      <c r="BX4519" s="76"/>
    </row>
    <row r="4520" spans="1:76" ht="12.75" customHeight="1">
      <c r="A4520" s="2"/>
      <c r="B4520" s="2"/>
      <c r="C4520" s="2"/>
      <c r="D4520" s="75"/>
      <c r="F4520" s="76"/>
      <c r="G4520" s="76"/>
      <c r="I4520" s="76"/>
      <c r="J4520" s="76"/>
      <c r="L4520" s="76"/>
      <c r="M4520" s="76"/>
      <c r="O4520" s="76"/>
      <c r="P4520" s="76"/>
      <c r="R4520" s="76"/>
      <c r="S4520" s="76"/>
      <c r="U4520" s="76"/>
      <c r="V4520" s="76"/>
      <c r="X4520" s="76"/>
      <c r="Y4520" s="76"/>
      <c r="AA4520" s="76"/>
      <c r="AB4520" s="76"/>
      <c r="AD4520" s="76"/>
      <c r="AE4520" s="76"/>
      <c r="AG4520" s="76"/>
      <c r="AH4520" s="76"/>
      <c r="AJ4520" s="76"/>
      <c r="AK4520" s="76"/>
      <c r="AM4520" s="76"/>
      <c r="AN4520" s="76"/>
      <c r="AP4520" s="76"/>
      <c r="AQ4520" s="76"/>
      <c r="AS4520" s="76"/>
      <c r="AT4520" s="76"/>
      <c r="AV4520" s="76"/>
      <c r="AW4520" s="76"/>
      <c r="AY4520" s="76"/>
      <c r="AZ4520" s="76"/>
      <c r="BB4520" s="76"/>
      <c r="BC4520" s="76"/>
      <c r="BE4520" s="76"/>
      <c r="BF4520" s="76"/>
      <c r="BH4520" s="76"/>
      <c r="BI4520" s="76"/>
      <c r="BK4520" s="76"/>
      <c r="BL4520" s="76"/>
      <c r="BN4520" s="76"/>
      <c r="BO4520" s="76"/>
      <c r="BQ4520" s="76"/>
      <c r="BR4520" s="76"/>
      <c r="BT4520" s="76"/>
      <c r="BU4520" s="76"/>
      <c r="BW4520" s="76"/>
      <c r="BX4520" s="76"/>
    </row>
    <row r="4521" spans="1:76" ht="12.75" customHeight="1">
      <c r="A4521" s="2"/>
      <c r="B4521" s="2"/>
      <c r="C4521" s="2"/>
      <c r="D4521" s="75"/>
      <c r="F4521" s="76"/>
      <c r="G4521" s="76"/>
      <c r="I4521" s="76"/>
      <c r="J4521" s="76"/>
      <c r="L4521" s="76"/>
      <c r="M4521" s="76"/>
      <c r="O4521" s="76"/>
      <c r="P4521" s="76"/>
      <c r="R4521" s="76"/>
      <c r="S4521" s="76"/>
      <c r="U4521" s="76"/>
      <c r="V4521" s="76"/>
      <c r="X4521" s="76"/>
      <c r="Y4521" s="76"/>
      <c r="AA4521" s="76"/>
      <c r="AB4521" s="76"/>
      <c r="AD4521" s="76"/>
      <c r="AE4521" s="76"/>
      <c r="AG4521" s="76"/>
      <c r="AH4521" s="76"/>
      <c r="AJ4521" s="76"/>
      <c r="AK4521" s="76"/>
      <c r="AM4521" s="76"/>
      <c r="AN4521" s="76"/>
      <c r="AP4521" s="76"/>
      <c r="AQ4521" s="76"/>
      <c r="AS4521" s="76"/>
      <c r="AT4521" s="76"/>
      <c r="AV4521" s="76"/>
      <c r="AW4521" s="76"/>
      <c r="AY4521" s="76"/>
      <c r="AZ4521" s="76"/>
      <c r="BB4521" s="76"/>
      <c r="BC4521" s="76"/>
      <c r="BE4521" s="76"/>
      <c r="BF4521" s="76"/>
      <c r="BH4521" s="76"/>
      <c r="BI4521" s="76"/>
      <c r="BK4521" s="76"/>
      <c r="BL4521" s="76"/>
      <c r="BN4521" s="76"/>
      <c r="BO4521" s="76"/>
      <c r="BQ4521" s="76"/>
      <c r="BR4521" s="76"/>
      <c r="BT4521" s="76"/>
      <c r="BU4521" s="76"/>
      <c r="BW4521" s="76"/>
      <c r="BX4521" s="76"/>
    </row>
    <row r="4522" spans="1:76" ht="12.75" customHeight="1">
      <c r="A4522" s="2"/>
      <c r="B4522" s="2"/>
      <c r="C4522" s="2"/>
      <c r="D4522" s="75"/>
      <c r="F4522" s="76"/>
      <c r="G4522" s="76"/>
      <c r="I4522" s="76"/>
      <c r="J4522" s="76"/>
      <c r="L4522" s="76"/>
      <c r="M4522" s="76"/>
      <c r="O4522" s="76"/>
      <c r="P4522" s="76"/>
      <c r="R4522" s="76"/>
      <c r="S4522" s="76"/>
      <c r="U4522" s="76"/>
      <c r="V4522" s="76"/>
      <c r="X4522" s="76"/>
      <c r="Y4522" s="76"/>
      <c r="AA4522" s="76"/>
      <c r="AB4522" s="76"/>
      <c r="AD4522" s="76"/>
      <c r="AE4522" s="76"/>
      <c r="AG4522" s="76"/>
      <c r="AH4522" s="76"/>
      <c r="AJ4522" s="76"/>
      <c r="AK4522" s="76"/>
      <c r="AM4522" s="76"/>
      <c r="AN4522" s="76"/>
      <c r="AP4522" s="76"/>
      <c r="AQ4522" s="76"/>
      <c r="AS4522" s="76"/>
      <c r="AT4522" s="76"/>
      <c r="AV4522" s="76"/>
      <c r="AW4522" s="76"/>
      <c r="AY4522" s="76"/>
      <c r="AZ4522" s="76"/>
      <c r="BB4522" s="76"/>
      <c r="BC4522" s="76"/>
      <c r="BE4522" s="76"/>
      <c r="BF4522" s="76"/>
      <c r="BH4522" s="76"/>
      <c r="BI4522" s="76"/>
      <c r="BK4522" s="76"/>
      <c r="BL4522" s="76"/>
      <c r="BN4522" s="76"/>
      <c r="BO4522" s="76"/>
      <c r="BQ4522" s="76"/>
      <c r="BR4522" s="76"/>
      <c r="BT4522" s="76"/>
      <c r="BU4522" s="76"/>
      <c r="BW4522" s="76"/>
      <c r="BX4522" s="76"/>
    </row>
    <row r="4523" spans="1:76" ht="12.75" customHeight="1">
      <c r="A4523" s="2"/>
      <c r="B4523" s="2"/>
      <c r="C4523" s="2"/>
      <c r="D4523" s="75"/>
      <c r="F4523" s="76"/>
      <c r="G4523" s="76"/>
      <c r="I4523" s="76"/>
      <c r="J4523" s="76"/>
      <c r="L4523" s="76"/>
      <c r="M4523" s="76"/>
      <c r="O4523" s="76"/>
      <c r="P4523" s="76"/>
      <c r="R4523" s="76"/>
      <c r="S4523" s="76"/>
      <c r="U4523" s="76"/>
      <c r="V4523" s="76"/>
      <c r="X4523" s="76"/>
      <c r="Y4523" s="76"/>
      <c r="AA4523" s="76"/>
      <c r="AB4523" s="76"/>
      <c r="AD4523" s="76"/>
      <c r="AE4523" s="76"/>
      <c r="AG4523" s="76"/>
      <c r="AH4523" s="76"/>
      <c r="AJ4523" s="76"/>
      <c r="AK4523" s="76"/>
      <c r="AM4523" s="76"/>
      <c r="AN4523" s="76"/>
      <c r="AP4523" s="76"/>
      <c r="AQ4523" s="76"/>
      <c r="AS4523" s="76"/>
      <c r="AT4523" s="76"/>
      <c r="AV4523" s="76"/>
      <c r="AW4523" s="76"/>
      <c r="AY4523" s="76"/>
      <c r="AZ4523" s="76"/>
      <c r="BB4523" s="76"/>
      <c r="BC4523" s="76"/>
      <c r="BE4523" s="76"/>
      <c r="BF4523" s="76"/>
      <c r="BH4523" s="76"/>
      <c r="BI4523" s="76"/>
      <c r="BK4523" s="76"/>
      <c r="BL4523" s="76"/>
      <c r="BN4523" s="76"/>
      <c r="BO4523" s="76"/>
      <c r="BQ4523" s="76"/>
      <c r="BR4523" s="76"/>
      <c r="BT4523" s="76"/>
      <c r="BU4523" s="76"/>
      <c r="BW4523" s="76"/>
      <c r="BX4523" s="76"/>
    </row>
    <row r="4524" spans="1:76" ht="12.75" customHeight="1">
      <c r="A4524" s="2"/>
      <c r="B4524" s="2"/>
      <c r="C4524" s="2"/>
      <c r="D4524" s="75"/>
      <c r="F4524" s="76"/>
      <c r="G4524" s="76"/>
      <c r="I4524" s="76"/>
      <c r="J4524" s="76"/>
      <c r="L4524" s="76"/>
      <c r="M4524" s="76"/>
      <c r="O4524" s="76"/>
      <c r="P4524" s="76"/>
      <c r="R4524" s="76"/>
      <c r="S4524" s="76"/>
      <c r="U4524" s="76"/>
      <c r="V4524" s="76"/>
      <c r="X4524" s="76"/>
      <c r="Y4524" s="76"/>
      <c r="AA4524" s="76"/>
      <c r="AB4524" s="76"/>
      <c r="AD4524" s="76"/>
      <c r="AE4524" s="76"/>
      <c r="AG4524" s="76"/>
      <c r="AH4524" s="76"/>
      <c r="AJ4524" s="76"/>
      <c r="AK4524" s="76"/>
      <c r="AM4524" s="76"/>
      <c r="AN4524" s="76"/>
      <c r="AP4524" s="76"/>
      <c r="AQ4524" s="76"/>
      <c r="AS4524" s="76"/>
      <c r="AT4524" s="76"/>
      <c r="AV4524" s="76"/>
      <c r="AW4524" s="76"/>
      <c r="AY4524" s="76"/>
      <c r="AZ4524" s="76"/>
      <c r="BB4524" s="76"/>
      <c r="BC4524" s="76"/>
      <c r="BE4524" s="76"/>
      <c r="BF4524" s="76"/>
      <c r="BH4524" s="76"/>
      <c r="BI4524" s="76"/>
      <c r="BK4524" s="76"/>
      <c r="BL4524" s="76"/>
      <c r="BN4524" s="76"/>
      <c r="BO4524" s="76"/>
      <c r="BQ4524" s="76"/>
      <c r="BR4524" s="76"/>
      <c r="BT4524" s="76"/>
      <c r="BU4524" s="76"/>
      <c r="BW4524" s="76"/>
      <c r="BX4524" s="76"/>
    </row>
    <row r="4525" spans="1:76" ht="12.75" customHeight="1">
      <c r="A4525" s="2"/>
      <c r="B4525" s="2"/>
      <c r="C4525" s="2"/>
      <c r="D4525" s="75"/>
      <c r="F4525" s="76"/>
      <c r="G4525" s="76"/>
      <c r="I4525" s="76"/>
      <c r="J4525" s="76"/>
      <c r="L4525" s="76"/>
      <c r="M4525" s="76"/>
      <c r="O4525" s="76"/>
      <c r="P4525" s="76"/>
      <c r="R4525" s="76"/>
      <c r="S4525" s="76"/>
      <c r="U4525" s="76"/>
      <c r="V4525" s="76"/>
      <c r="X4525" s="76"/>
      <c r="Y4525" s="76"/>
      <c r="AA4525" s="76"/>
      <c r="AB4525" s="76"/>
      <c r="AD4525" s="76"/>
      <c r="AE4525" s="76"/>
      <c r="AG4525" s="76"/>
      <c r="AH4525" s="76"/>
      <c r="AJ4525" s="76"/>
      <c r="AK4525" s="76"/>
      <c r="AM4525" s="76"/>
      <c r="AN4525" s="76"/>
      <c r="AP4525" s="76"/>
      <c r="AQ4525" s="76"/>
      <c r="AS4525" s="76"/>
      <c r="AT4525" s="76"/>
      <c r="AV4525" s="76"/>
      <c r="AW4525" s="76"/>
      <c r="AY4525" s="76"/>
      <c r="AZ4525" s="76"/>
      <c r="BB4525" s="76"/>
      <c r="BC4525" s="76"/>
      <c r="BE4525" s="76"/>
      <c r="BF4525" s="76"/>
      <c r="BH4525" s="76"/>
      <c r="BI4525" s="76"/>
      <c r="BK4525" s="76"/>
      <c r="BL4525" s="76"/>
      <c r="BN4525" s="76"/>
      <c r="BO4525" s="76"/>
      <c r="BQ4525" s="76"/>
      <c r="BR4525" s="76"/>
      <c r="BT4525" s="76"/>
      <c r="BU4525" s="76"/>
      <c r="BW4525" s="76"/>
      <c r="BX4525" s="76"/>
    </row>
    <row r="4526" spans="1:76" ht="12.75" customHeight="1">
      <c r="A4526" s="2"/>
      <c r="B4526" s="2"/>
      <c r="C4526" s="2"/>
      <c r="D4526" s="75"/>
      <c r="F4526" s="76"/>
      <c r="G4526" s="76"/>
      <c r="I4526" s="76"/>
      <c r="J4526" s="76"/>
      <c r="L4526" s="76"/>
      <c r="M4526" s="76"/>
      <c r="O4526" s="76"/>
      <c r="P4526" s="76"/>
      <c r="R4526" s="76"/>
      <c r="S4526" s="76"/>
      <c r="U4526" s="76"/>
      <c r="V4526" s="76"/>
      <c r="X4526" s="76"/>
      <c r="Y4526" s="76"/>
      <c r="AA4526" s="76"/>
      <c r="AB4526" s="76"/>
      <c r="AD4526" s="76"/>
      <c r="AE4526" s="76"/>
      <c r="AG4526" s="76"/>
      <c r="AH4526" s="76"/>
      <c r="AJ4526" s="76"/>
      <c r="AK4526" s="76"/>
      <c r="AM4526" s="76"/>
      <c r="AN4526" s="76"/>
      <c r="AP4526" s="76"/>
      <c r="AQ4526" s="76"/>
      <c r="AS4526" s="76"/>
      <c r="AT4526" s="76"/>
      <c r="AV4526" s="76"/>
      <c r="AW4526" s="76"/>
      <c r="AY4526" s="76"/>
      <c r="AZ4526" s="76"/>
      <c r="BB4526" s="76"/>
      <c r="BC4526" s="76"/>
      <c r="BE4526" s="76"/>
      <c r="BF4526" s="76"/>
      <c r="BH4526" s="76"/>
      <c r="BI4526" s="76"/>
      <c r="BK4526" s="76"/>
      <c r="BL4526" s="76"/>
      <c r="BN4526" s="76"/>
      <c r="BO4526" s="76"/>
      <c r="BQ4526" s="76"/>
      <c r="BR4526" s="76"/>
      <c r="BT4526" s="76"/>
      <c r="BU4526" s="76"/>
      <c r="BW4526" s="76"/>
      <c r="BX4526" s="76"/>
    </row>
    <row r="4527" spans="1:76" ht="12.75" customHeight="1">
      <c r="A4527" s="2"/>
      <c r="B4527" s="2"/>
      <c r="C4527" s="2"/>
      <c r="D4527" s="75"/>
      <c r="F4527" s="76"/>
      <c r="G4527" s="76"/>
      <c r="I4527" s="76"/>
      <c r="J4527" s="76"/>
      <c r="L4527" s="76"/>
      <c r="M4527" s="76"/>
      <c r="O4527" s="76"/>
      <c r="P4527" s="76"/>
      <c r="R4527" s="76"/>
      <c r="S4527" s="76"/>
      <c r="U4527" s="76"/>
      <c r="V4527" s="76"/>
      <c r="X4527" s="76"/>
      <c r="Y4527" s="76"/>
      <c r="AA4527" s="76"/>
      <c r="AB4527" s="76"/>
      <c r="AD4527" s="76"/>
      <c r="AE4527" s="76"/>
      <c r="AG4527" s="76"/>
      <c r="AH4527" s="76"/>
      <c r="AJ4527" s="76"/>
      <c r="AK4527" s="76"/>
      <c r="AM4527" s="76"/>
      <c r="AN4527" s="76"/>
      <c r="AP4527" s="76"/>
      <c r="AQ4527" s="76"/>
      <c r="AS4527" s="76"/>
      <c r="AT4527" s="76"/>
      <c r="AV4527" s="76"/>
      <c r="AW4527" s="76"/>
      <c r="AY4527" s="76"/>
      <c r="AZ4527" s="76"/>
      <c r="BB4527" s="76"/>
      <c r="BC4527" s="76"/>
      <c r="BE4527" s="76"/>
      <c r="BF4527" s="76"/>
      <c r="BH4527" s="76"/>
      <c r="BI4527" s="76"/>
      <c r="BK4527" s="76"/>
      <c r="BL4527" s="76"/>
      <c r="BN4527" s="76"/>
      <c r="BO4527" s="76"/>
      <c r="BQ4527" s="76"/>
      <c r="BR4527" s="76"/>
      <c r="BT4527" s="76"/>
      <c r="BU4527" s="76"/>
      <c r="BW4527" s="76"/>
      <c r="BX4527" s="76"/>
    </row>
    <row r="4528" spans="1:76" ht="12.75" customHeight="1">
      <c r="A4528" s="2"/>
      <c r="B4528" s="2"/>
      <c r="C4528" s="2"/>
      <c r="D4528" s="75"/>
      <c r="F4528" s="76"/>
      <c r="G4528" s="76"/>
      <c r="I4528" s="76"/>
      <c r="J4528" s="76"/>
      <c r="L4528" s="76"/>
      <c r="M4528" s="76"/>
      <c r="O4528" s="76"/>
      <c r="P4528" s="76"/>
      <c r="R4528" s="76"/>
      <c r="S4528" s="76"/>
      <c r="U4528" s="76"/>
      <c r="V4528" s="76"/>
      <c r="X4528" s="76"/>
      <c r="Y4528" s="76"/>
      <c r="AA4528" s="76"/>
      <c r="AB4528" s="76"/>
      <c r="AD4528" s="76"/>
      <c r="AE4528" s="76"/>
      <c r="AG4528" s="76"/>
      <c r="AH4528" s="76"/>
      <c r="AJ4528" s="76"/>
      <c r="AK4528" s="76"/>
      <c r="AM4528" s="76"/>
      <c r="AN4528" s="76"/>
      <c r="AP4528" s="76"/>
      <c r="AQ4528" s="76"/>
      <c r="AS4528" s="76"/>
      <c r="AT4528" s="76"/>
      <c r="AV4528" s="76"/>
      <c r="AW4528" s="76"/>
      <c r="AY4528" s="76"/>
      <c r="AZ4528" s="76"/>
      <c r="BB4528" s="76"/>
      <c r="BC4528" s="76"/>
      <c r="BE4528" s="76"/>
      <c r="BF4528" s="76"/>
      <c r="BH4528" s="76"/>
      <c r="BI4528" s="76"/>
      <c r="BK4528" s="76"/>
      <c r="BL4528" s="76"/>
      <c r="BN4528" s="76"/>
      <c r="BO4528" s="76"/>
      <c r="BQ4528" s="76"/>
      <c r="BR4528" s="76"/>
      <c r="BT4528" s="76"/>
      <c r="BU4528" s="76"/>
      <c r="BW4528" s="76"/>
      <c r="BX4528" s="76"/>
    </row>
    <row r="4529" spans="1:76" ht="12.75" customHeight="1">
      <c r="A4529" s="2"/>
      <c r="B4529" s="2"/>
      <c r="C4529" s="2"/>
      <c r="D4529" s="75"/>
      <c r="F4529" s="76"/>
      <c r="G4529" s="76"/>
      <c r="I4529" s="76"/>
      <c r="J4529" s="76"/>
      <c r="L4529" s="76"/>
      <c r="M4529" s="76"/>
      <c r="O4529" s="76"/>
      <c r="P4529" s="76"/>
      <c r="R4529" s="76"/>
      <c r="S4529" s="76"/>
      <c r="U4529" s="76"/>
      <c r="V4529" s="76"/>
      <c r="X4529" s="76"/>
      <c r="Y4529" s="76"/>
      <c r="AA4529" s="76"/>
      <c r="AB4529" s="76"/>
      <c r="AD4529" s="76"/>
      <c r="AE4529" s="76"/>
      <c r="AG4529" s="76"/>
      <c r="AH4529" s="76"/>
      <c r="AJ4529" s="76"/>
      <c r="AK4529" s="76"/>
      <c r="AM4529" s="76"/>
      <c r="AN4529" s="76"/>
      <c r="AP4529" s="76"/>
      <c r="AQ4529" s="76"/>
      <c r="AS4529" s="76"/>
      <c r="AT4529" s="76"/>
      <c r="AV4529" s="76"/>
      <c r="AW4529" s="76"/>
      <c r="AY4529" s="76"/>
      <c r="AZ4529" s="76"/>
      <c r="BB4529" s="76"/>
      <c r="BC4529" s="76"/>
      <c r="BE4529" s="76"/>
      <c r="BF4529" s="76"/>
      <c r="BH4529" s="76"/>
      <c r="BI4529" s="76"/>
      <c r="BK4529" s="76"/>
      <c r="BL4529" s="76"/>
      <c r="BN4529" s="76"/>
      <c r="BO4529" s="76"/>
      <c r="BQ4529" s="76"/>
      <c r="BR4529" s="76"/>
      <c r="BT4529" s="76"/>
      <c r="BU4529" s="76"/>
      <c r="BW4529" s="76"/>
      <c r="BX4529" s="76"/>
    </row>
    <row r="4530" spans="1:76" ht="12.75" customHeight="1">
      <c r="A4530" s="2"/>
      <c r="B4530" s="2"/>
      <c r="C4530" s="2"/>
      <c r="D4530" s="75"/>
      <c r="F4530" s="76"/>
      <c r="G4530" s="76"/>
      <c r="I4530" s="76"/>
      <c r="J4530" s="76"/>
      <c r="L4530" s="76"/>
      <c r="M4530" s="76"/>
      <c r="O4530" s="76"/>
      <c r="P4530" s="76"/>
      <c r="R4530" s="76"/>
      <c r="S4530" s="76"/>
      <c r="U4530" s="76"/>
      <c r="V4530" s="76"/>
      <c r="X4530" s="76"/>
      <c r="Y4530" s="76"/>
      <c r="AA4530" s="76"/>
      <c r="AB4530" s="76"/>
      <c r="AD4530" s="76"/>
      <c r="AE4530" s="76"/>
      <c r="AG4530" s="76"/>
      <c r="AH4530" s="76"/>
      <c r="AJ4530" s="76"/>
      <c r="AK4530" s="76"/>
      <c r="AM4530" s="76"/>
      <c r="AN4530" s="76"/>
      <c r="AP4530" s="76"/>
      <c r="AQ4530" s="76"/>
      <c r="AS4530" s="76"/>
      <c r="AT4530" s="76"/>
      <c r="AV4530" s="76"/>
      <c r="AW4530" s="76"/>
      <c r="AY4530" s="76"/>
      <c r="AZ4530" s="76"/>
      <c r="BB4530" s="76"/>
      <c r="BC4530" s="76"/>
      <c r="BE4530" s="76"/>
      <c r="BF4530" s="76"/>
      <c r="BH4530" s="76"/>
      <c r="BI4530" s="76"/>
      <c r="BK4530" s="76"/>
      <c r="BL4530" s="76"/>
      <c r="BN4530" s="76"/>
      <c r="BO4530" s="76"/>
      <c r="BQ4530" s="76"/>
      <c r="BR4530" s="76"/>
      <c r="BT4530" s="76"/>
      <c r="BU4530" s="76"/>
      <c r="BW4530" s="76"/>
      <c r="BX4530" s="76"/>
    </row>
    <row r="4531" spans="1:76" ht="12.75" customHeight="1">
      <c r="A4531" s="2"/>
      <c r="B4531" s="2"/>
      <c r="C4531" s="2"/>
      <c r="D4531" s="75"/>
      <c r="F4531" s="76"/>
      <c r="G4531" s="76"/>
      <c r="I4531" s="76"/>
      <c r="J4531" s="76"/>
      <c r="L4531" s="76"/>
      <c r="M4531" s="76"/>
      <c r="O4531" s="76"/>
      <c r="P4531" s="76"/>
      <c r="R4531" s="76"/>
      <c r="S4531" s="76"/>
      <c r="U4531" s="76"/>
      <c r="V4531" s="76"/>
      <c r="X4531" s="76"/>
      <c r="Y4531" s="76"/>
      <c r="AA4531" s="76"/>
      <c r="AB4531" s="76"/>
      <c r="AD4531" s="76"/>
      <c r="AE4531" s="76"/>
      <c r="AG4531" s="76"/>
      <c r="AH4531" s="76"/>
      <c r="AJ4531" s="76"/>
      <c r="AK4531" s="76"/>
      <c r="AM4531" s="76"/>
      <c r="AN4531" s="76"/>
      <c r="AP4531" s="76"/>
      <c r="AQ4531" s="76"/>
      <c r="AS4531" s="76"/>
      <c r="AT4531" s="76"/>
      <c r="AV4531" s="76"/>
      <c r="AW4531" s="76"/>
      <c r="AY4531" s="76"/>
      <c r="AZ4531" s="76"/>
      <c r="BB4531" s="76"/>
      <c r="BC4531" s="76"/>
      <c r="BE4531" s="76"/>
      <c r="BF4531" s="76"/>
      <c r="BH4531" s="76"/>
      <c r="BI4531" s="76"/>
      <c r="BK4531" s="76"/>
      <c r="BL4531" s="76"/>
      <c r="BN4531" s="76"/>
      <c r="BO4531" s="76"/>
      <c r="BQ4531" s="76"/>
      <c r="BR4531" s="76"/>
      <c r="BT4531" s="76"/>
      <c r="BU4531" s="76"/>
      <c r="BW4531" s="76"/>
      <c r="BX4531" s="76"/>
    </row>
    <row r="4532" spans="1:76" ht="12.75" customHeight="1">
      <c r="A4532" s="2"/>
      <c r="B4532" s="2"/>
      <c r="C4532" s="2"/>
      <c r="D4532" s="75"/>
      <c r="F4532" s="76"/>
      <c r="G4532" s="76"/>
      <c r="I4532" s="76"/>
      <c r="J4532" s="76"/>
      <c r="L4532" s="76"/>
      <c r="M4532" s="76"/>
      <c r="O4532" s="76"/>
      <c r="P4532" s="76"/>
      <c r="R4532" s="76"/>
      <c r="S4532" s="76"/>
      <c r="U4532" s="76"/>
      <c r="V4532" s="76"/>
      <c r="X4532" s="76"/>
      <c r="Y4532" s="76"/>
      <c r="AA4532" s="76"/>
      <c r="AB4532" s="76"/>
      <c r="AD4532" s="76"/>
      <c r="AE4532" s="76"/>
      <c r="AG4532" s="76"/>
      <c r="AH4532" s="76"/>
      <c r="AJ4532" s="76"/>
      <c r="AK4532" s="76"/>
      <c r="AM4532" s="76"/>
      <c r="AN4532" s="76"/>
      <c r="AP4532" s="76"/>
      <c r="AQ4532" s="76"/>
      <c r="AS4532" s="76"/>
      <c r="AT4532" s="76"/>
      <c r="AV4532" s="76"/>
      <c r="AW4532" s="76"/>
      <c r="AY4532" s="76"/>
      <c r="AZ4532" s="76"/>
      <c r="BB4532" s="76"/>
      <c r="BC4532" s="76"/>
      <c r="BE4532" s="76"/>
      <c r="BF4532" s="76"/>
      <c r="BH4532" s="76"/>
      <c r="BI4532" s="76"/>
      <c r="BK4532" s="76"/>
      <c r="BL4532" s="76"/>
      <c r="BN4532" s="76"/>
      <c r="BO4532" s="76"/>
      <c r="BQ4532" s="76"/>
      <c r="BR4532" s="76"/>
      <c r="BT4532" s="76"/>
      <c r="BU4532" s="76"/>
      <c r="BW4532" s="76"/>
      <c r="BX4532" s="76"/>
    </row>
    <row r="4533" spans="1:76" ht="12.75" customHeight="1">
      <c r="A4533" s="2"/>
      <c r="B4533" s="2"/>
      <c r="C4533" s="2"/>
      <c r="D4533" s="75"/>
      <c r="F4533" s="76"/>
      <c r="G4533" s="76"/>
      <c r="I4533" s="76"/>
      <c r="J4533" s="76"/>
      <c r="L4533" s="76"/>
      <c r="M4533" s="76"/>
      <c r="O4533" s="76"/>
      <c r="P4533" s="76"/>
      <c r="R4533" s="76"/>
      <c r="S4533" s="76"/>
      <c r="U4533" s="76"/>
      <c r="V4533" s="76"/>
      <c r="X4533" s="76"/>
      <c r="Y4533" s="76"/>
      <c r="AA4533" s="76"/>
      <c r="AB4533" s="76"/>
      <c r="AD4533" s="76"/>
      <c r="AE4533" s="76"/>
      <c r="AG4533" s="76"/>
      <c r="AH4533" s="76"/>
      <c r="AJ4533" s="76"/>
      <c r="AK4533" s="76"/>
      <c r="AM4533" s="76"/>
      <c r="AN4533" s="76"/>
      <c r="AP4533" s="76"/>
      <c r="AQ4533" s="76"/>
      <c r="AS4533" s="76"/>
      <c r="AT4533" s="76"/>
      <c r="AV4533" s="76"/>
      <c r="AW4533" s="76"/>
      <c r="AY4533" s="76"/>
      <c r="AZ4533" s="76"/>
      <c r="BB4533" s="76"/>
      <c r="BC4533" s="76"/>
      <c r="BE4533" s="76"/>
      <c r="BF4533" s="76"/>
      <c r="BH4533" s="76"/>
      <c r="BI4533" s="76"/>
      <c r="BK4533" s="76"/>
      <c r="BL4533" s="76"/>
      <c r="BN4533" s="76"/>
      <c r="BO4533" s="76"/>
      <c r="BQ4533" s="76"/>
      <c r="BR4533" s="76"/>
      <c r="BT4533" s="76"/>
      <c r="BU4533" s="76"/>
      <c r="BW4533" s="76"/>
      <c r="BX4533" s="76"/>
    </row>
    <row r="4534" spans="1:76" ht="12.75" customHeight="1">
      <c r="A4534" s="2"/>
      <c r="B4534" s="2"/>
      <c r="C4534" s="2"/>
      <c r="D4534" s="75"/>
      <c r="F4534" s="76"/>
      <c r="G4534" s="76"/>
      <c r="I4534" s="76"/>
      <c r="J4534" s="76"/>
      <c r="L4534" s="76"/>
      <c r="M4534" s="76"/>
      <c r="O4534" s="76"/>
      <c r="P4534" s="76"/>
      <c r="R4534" s="76"/>
      <c r="S4534" s="76"/>
      <c r="U4534" s="76"/>
      <c r="V4534" s="76"/>
      <c r="X4534" s="76"/>
      <c r="Y4534" s="76"/>
      <c r="AA4534" s="76"/>
      <c r="AB4534" s="76"/>
      <c r="AD4534" s="76"/>
      <c r="AE4534" s="76"/>
      <c r="AG4534" s="76"/>
      <c r="AH4534" s="76"/>
      <c r="AJ4534" s="76"/>
      <c r="AK4534" s="76"/>
      <c r="AM4534" s="76"/>
      <c r="AN4534" s="76"/>
      <c r="AP4534" s="76"/>
      <c r="AQ4534" s="76"/>
      <c r="AS4534" s="76"/>
      <c r="AT4534" s="76"/>
      <c r="AV4534" s="76"/>
      <c r="AW4534" s="76"/>
      <c r="AY4534" s="76"/>
      <c r="AZ4534" s="76"/>
      <c r="BB4534" s="76"/>
      <c r="BC4534" s="76"/>
      <c r="BE4534" s="76"/>
      <c r="BF4534" s="76"/>
      <c r="BH4534" s="76"/>
      <c r="BI4534" s="76"/>
      <c r="BK4534" s="76"/>
      <c r="BL4534" s="76"/>
      <c r="BN4534" s="76"/>
      <c r="BO4534" s="76"/>
      <c r="BQ4534" s="76"/>
      <c r="BR4534" s="76"/>
      <c r="BT4534" s="76"/>
      <c r="BU4534" s="76"/>
      <c r="BW4534" s="76"/>
      <c r="BX4534" s="76"/>
    </row>
    <row r="4535" spans="1:76" ht="12.75" customHeight="1">
      <c r="A4535" s="2"/>
      <c r="B4535" s="2"/>
      <c r="C4535" s="2"/>
      <c r="D4535" s="75"/>
      <c r="F4535" s="76"/>
      <c r="G4535" s="76"/>
      <c r="I4535" s="76"/>
      <c r="J4535" s="76"/>
      <c r="L4535" s="76"/>
      <c r="M4535" s="76"/>
      <c r="O4535" s="76"/>
      <c r="P4535" s="76"/>
      <c r="R4535" s="76"/>
      <c r="S4535" s="76"/>
      <c r="U4535" s="76"/>
      <c r="V4535" s="76"/>
      <c r="X4535" s="76"/>
      <c r="Y4535" s="76"/>
      <c r="AA4535" s="76"/>
      <c r="AB4535" s="76"/>
      <c r="AD4535" s="76"/>
      <c r="AE4535" s="76"/>
      <c r="AG4535" s="76"/>
      <c r="AH4535" s="76"/>
      <c r="AJ4535" s="76"/>
      <c r="AK4535" s="76"/>
      <c r="AM4535" s="76"/>
      <c r="AN4535" s="76"/>
      <c r="AP4535" s="76"/>
      <c r="AQ4535" s="76"/>
      <c r="AS4535" s="76"/>
      <c r="AT4535" s="76"/>
      <c r="AV4535" s="76"/>
      <c r="AW4535" s="76"/>
      <c r="AY4535" s="76"/>
      <c r="AZ4535" s="76"/>
      <c r="BB4535" s="76"/>
      <c r="BC4535" s="76"/>
      <c r="BE4535" s="76"/>
      <c r="BF4535" s="76"/>
      <c r="BH4535" s="76"/>
      <c r="BI4535" s="76"/>
      <c r="BK4535" s="76"/>
      <c r="BL4535" s="76"/>
      <c r="BN4535" s="76"/>
      <c r="BO4535" s="76"/>
      <c r="BQ4535" s="76"/>
      <c r="BR4535" s="76"/>
      <c r="BT4535" s="76"/>
      <c r="BU4535" s="76"/>
      <c r="BW4535" s="76"/>
      <c r="BX4535" s="76"/>
    </row>
    <row r="4536" spans="1:76" ht="12.75" customHeight="1">
      <c r="A4536" s="2"/>
      <c r="B4536" s="2"/>
      <c r="C4536" s="2"/>
      <c r="D4536" s="75"/>
      <c r="F4536" s="76"/>
      <c r="G4536" s="76"/>
      <c r="I4536" s="76"/>
      <c r="J4536" s="76"/>
      <c r="L4536" s="76"/>
      <c r="M4536" s="76"/>
      <c r="O4536" s="76"/>
      <c r="P4536" s="76"/>
      <c r="R4536" s="76"/>
      <c r="S4536" s="76"/>
      <c r="U4536" s="76"/>
      <c r="V4536" s="76"/>
      <c r="X4536" s="76"/>
      <c r="Y4536" s="76"/>
      <c r="AA4536" s="76"/>
      <c r="AB4536" s="76"/>
      <c r="AD4536" s="76"/>
      <c r="AE4536" s="76"/>
      <c r="AG4536" s="76"/>
      <c r="AH4536" s="76"/>
      <c r="AJ4536" s="76"/>
      <c r="AK4536" s="76"/>
      <c r="AM4536" s="76"/>
      <c r="AN4536" s="76"/>
      <c r="AP4536" s="76"/>
      <c r="AQ4536" s="76"/>
      <c r="AS4536" s="76"/>
      <c r="AT4536" s="76"/>
      <c r="AV4536" s="76"/>
      <c r="AW4536" s="76"/>
      <c r="AY4536" s="76"/>
      <c r="AZ4536" s="76"/>
      <c r="BB4536" s="76"/>
      <c r="BC4536" s="76"/>
      <c r="BE4536" s="76"/>
      <c r="BF4536" s="76"/>
      <c r="BH4536" s="76"/>
      <c r="BI4536" s="76"/>
      <c r="BK4536" s="76"/>
      <c r="BL4536" s="76"/>
      <c r="BN4536" s="76"/>
      <c r="BO4536" s="76"/>
      <c r="BQ4536" s="76"/>
      <c r="BR4536" s="76"/>
      <c r="BT4536" s="76"/>
      <c r="BU4536" s="76"/>
      <c r="BW4536" s="76"/>
      <c r="BX4536" s="76"/>
    </row>
    <row r="4537" spans="1:76" ht="12.75" customHeight="1">
      <c r="A4537" s="2"/>
      <c r="B4537" s="2"/>
      <c r="C4537" s="2"/>
      <c r="D4537" s="75"/>
      <c r="F4537" s="76"/>
      <c r="G4537" s="76"/>
      <c r="I4537" s="76"/>
      <c r="J4537" s="76"/>
      <c r="L4537" s="76"/>
      <c r="M4537" s="76"/>
      <c r="O4537" s="76"/>
      <c r="P4537" s="76"/>
      <c r="R4537" s="76"/>
      <c r="S4537" s="76"/>
      <c r="U4537" s="76"/>
      <c r="V4537" s="76"/>
      <c r="X4537" s="76"/>
      <c r="Y4537" s="76"/>
      <c r="AA4537" s="76"/>
      <c r="AB4537" s="76"/>
      <c r="AD4537" s="76"/>
      <c r="AE4537" s="76"/>
      <c r="AG4537" s="76"/>
      <c r="AH4537" s="76"/>
      <c r="AJ4537" s="76"/>
      <c r="AK4537" s="76"/>
      <c r="AM4537" s="76"/>
      <c r="AN4537" s="76"/>
      <c r="AP4537" s="76"/>
      <c r="AQ4537" s="76"/>
      <c r="AS4537" s="76"/>
      <c r="AT4537" s="76"/>
      <c r="AV4537" s="76"/>
      <c r="AW4537" s="76"/>
      <c r="AY4537" s="76"/>
      <c r="AZ4537" s="76"/>
      <c r="BB4537" s="76"/>
      <c r="BC4537" s="76"/>
      <c r="BE4537" s="76"/>
      <c r="BF4537" s="76"/>
      <c r="BH4537" s="76"/>
      <c r="BI4537" s="76"/>
      <c r="BK4537" s="76"/>
      <c r="BL4537" s="76"/>
      <c r="BN4537" s="76"/>
      <c r="BO4537" s="76"/>
      <c r="BQ4537" s="76"/>
      <c r="BR4537" s="76"/>
      <c r="BT4537" s="76"/>
      <c r="BU4537" s="76"/>
      <c r="BW4537" s="76"/>
      <c r="BX4537" s="76"/>
    </row>
    <row r="4538" spans="1:76" ht="12.75" customHeight="1">
      <c r="A4538" s="2"/>
      <c r="B4538" s="2"/>
      <c r="C4538" s="2"/>
      <c r="D4538" s="75"/>
      <c r="F4538" s="76"/>
      <c r="G4538" s="76"/>
      <c r="I4538" s="76"/>
      <c r="J4538" s="76"/>
      <c r="L4538" s="76"/>
      <c r="M4538" s="76"/>
      <c r="O4538" s="76"/>
      <c r="P4538" s="76"/>
      <c r="R4538" s="76"/>
      <c r="S4538" s="76"/>
      <c r="U4538" s="76"/>
      <c r="V4538" s="76"/>
      <c r="X4538" s="76"/>
      <c r="Y4538" s="76"/>
      <c r="AA4538" s="76"/>
      <c r="AB4538" s="76"/>
      <c r="AD4538" s="76"/>
      <c r="AE4538" s="76"/>
      <c r="AG4538" s="76"/>
      <c r="AH4538" s="76"/>
      <c r="AJ4538" s="76"/>
      <c r="AK4538" s="76"/>
      <c r="AM4538" s="76"/>
      <c r="AN4538" s="76"/>
      <c r="AP4538" s="76"/>
      <c r="AQ4538" s="76"/>
      <c r="AS4538" s="76"/>
      <c r="AT4538" s="76"/>
      <c r="AV4538" s="76"/>
      <c r="AW4538" s="76"/>
      <c r="AY4538" s="76"/>
      <c r="AZ4538" s="76"/>
      <c r="BB4538" s="76"/>
      <c r="BC4538" s="76"/>
      <c r="BE4538" s="76"/>
      <c r="BF4538" s="76"/>
      <c r="BH4538" s="76"/>
      <c r="BI4538" s="76"/>
      <c r="BK4538" s="76"/>
      <c r="BL4538" s="76"/>
      <c r="BN4538" s="76"/>
      <c r="BO4538" s="76"/>
      <c r="BQ4538" s="76"/>
      <c r="BR4538" s="76"/>
      <c r="BT4538" s="76"/>
      <c r="BU4538" s="76"/>
      <c r="BW4538" s="76"/>
      <c r="BX4538" s="76"/>
    </row>
    <row r="4539" spans="1:76" ht="12.75" customHeight="1">
      <c r="A4539" s="2"/>
      <c r="B4539" s="2"/>
      <c r="C4539" s="2"/>
      <c r="D4539" s="75"/>
      <c r="F4539" s="76"/>
      <c r="G4539" s="76"/>
      <c r="I4539" s="76"/>
      <c r="J4539" s="76"/>
      <c r="L4539" s="76"/>
      <c r="M4539" s="76"/>
      <c r="O4539" s="76"/>
      <c r="P4539" s="76"/>
      <c r="R4539" s="76"/>
      <c r="S4539" s="76"/>
      <c r="U4539" s="76"/>
      <c r="V4539" s="76"/>
      <c r="X4539" s="76"/>
      <c r="Y4539" s="76"/>
      <c r="AA4539" s="76"/>
      <c r="AB4539" s="76"/>
      <c r="AD4539" s="76"/>
      <c r="AE4539" s="76"/>
      <c r="AG4539" s="76"/>
      <c r="AH4539" s="76"/>
      <c r="AJ4539" s="76"/>
      <c r="AK4539" s="76"/>
      <c r="AM4539" s="76"/>
      <c r="AN4539" s="76"/>
      <c r="AP4539" s="76"/>
      <c r="AQ4539" s="76"/>
      <c r="AS4539" s="76"/>
      <c r="AT4539" s="76"/>
      <c r="AV4539" s="76"/>
      <c r="AW4539" s="76"/>
      <c r="AY4539" s="76"/>
      <c r="AZ4539" s="76"/>
      <c r="BB4539" s="76"/>
      <c r="BC4539" s="76"/>
      <c r="BE4539" s="76"/>
      <c r="BF4539" s="76"/>
      <c r="BH4539" s="76"/>
      <c r="BI4539" s="76"/>
      <c r="BK4539" s="76"/>
      <c r="BL4539" s="76"/>
      <c r="BN4539" s="76"/>
      <c r="BO4539" s="76"/>
      <c r="BQ4539" s="76"/>
      <c r="BR4539" s="76"/>
      <c r="BT4539" s="76"/>
      <c r="BU4539" s="76"/>
      <c r="BW4539" s="76"/>
      <c r="BX4539" s="76"/>
    </row>
    <row r="4540" spans="1:76" ht="12.75" customHeight="1">
      <c r="A4540" s="2"/>
      <c r="B4540" s="2"/>
      <c r="C4540" s="2"/>
      <c r="D4540" s="75"/>
      <c r="F4540" s="76"/>
      <c r="G4540" s="76"/>
      <c r="I4540" s="76"/>
      <c r="J4540" s="76"/>
      <c r="L4540" s="76"/>
      <c r="M4540" s="76"/>
      <c r="O4540" s="76"/>
      <c r="P4540" s="76"/>
      <c r="R4540" s="76"/>
      <c r="S4540" s="76"/>
      <c r="U4540" s="76"/>
      <c r="V4540" s="76"/>
      <c r="X4540" s="76"/>
      <c r="Y4540" s="76"/>
      <c r="AA4540" s="76"/>
      <c r="AB4540" s="76"/>
      <c r="AD4540" s="76"/>
      <c r="AE4540" s="76"/>
      <c r="AG4540" s="76"/>
      <c r="AH4540" s="76"/>
      <c r="AJ4540" s="76"/>
      <c r="AK4540" s="76"/>
      <c r="AM4540" s="76"/>
      <c r="AN4540" s="76"/>
      <c r="AP4540" s="76"/>
      <c r="AQ4540" s="76"/>
      <c r="AS4540" s="76"/>
      <c r="AT4540" s="76"/>
      <c r="AV4540" s="76"/>
      <c r="AW4540" s="76"/>
      <c r="AY4540" s="76"/>
      <c r="AZ4540" s="76"/>
      <c r="BB4540" s="76"/>
      <c r="BC4540" s="76"/>
      <c r="BE4540" s="76"/>
      <c r="BF4540" s="76"/>
      <c r="BH4540" s="76"/>
      <c r="BI4540" s="76"/>
      <c r="BK4540" s="76"/>
      <c r="BL4540" s="76"/>
      <c r="BN4540" s="76"/>
      <c r="BO4540" s="76"/>
      <c r="BQ4540" s="76"/>
      <c r="BR4540" s="76"/>
      <c r="BT4540" s="76"/>
      <c r="BU4540" s="76"/>
      <c r="BW4540" s="76"/>
      <c r="BX4540" s="76"/>
    </row>
    <row r="4541" spans="1:76" ht="12.75" customHeight="1">
      <c r="A4541" s="2"/>
      <c r="B4541" s="2"/>
      <c r="C4541" s="2"/>
      <c r="D4541" s="75"/>
      <c r="F4541" s="76"/>
      <c r="G4541" s="76"/>
      <c r="I4541" s="76"/>
      <c r="J4541" s="76"/>
      <c r="L4541" s="76"/>
      <c r="M4541" s="76"/>
      <c r="O4541" s="76"/>
      <c r="P4541" s="76"/>
      <c r="R4541" s="76"/>
      <c r="S4541" s="76"/>
      <c r="U4541" s="76"/>
      <c r="V4541" s="76"/>
      <c r="X4541" s="76"/>
      <c r="Y4541" s="76"/>
      <c r="AA4541" s="76"/>
      <c r="AB4541" s="76"/>
      <c r="AD4541" s="76"/>
      <c r="AE4541" s="76"/>
      <c r="AG4541" s="76"/>
      <c r="AH4541" s="76"/>
      <c r="AJ4541" s="76"/>
      <c r="AK4541" s="76"/>
      <c r="AM4541" s="76"/>
      <c r="AN4541" s="76"/>
      <c r="AP4541" s="76"/>
      <c r="AQ4541" s="76"/>
      <c r="AS4541" s="76"/>
      <c r="AT4541" s="76"/>
      <c r="AV4541" s="76"/>
      <c r="AW4541" s="76"/>
      <c r="AY4541" s="76"/>
      <c r="AZ4541" s="76"/>
      <c r="BB4541" s="76"/>
      <c r="BC4541" s="76"/>
      <c r="BE4541" s="76"/>
      <c r="BF4541" s="76"/>
      <c r="BH4541" s="76"/>
      <c r="BI4541" s="76"/>
      <c r="BK4541" s="76"/>
      <c r="BL4541" s="76"/>
      <c r="BN4541" s="76"/>
      <c r="BO4541" s="76"/>
      <c r="BQ4541" s="76"/>
      <c r="BR4541" s="76"/>
      <c r="BT4541" s="76"/>
      <c r="BU4541" s="76"/>
      <c r="BW4541" s="76"/>
      <c r="BX4541" s="76"/>
    </row>
    <row r="4542" spans="1:76" ht="12.75" customHeight="1">
      <c r="A4542" s="2"/>
      <c r="B4542" s="2"/>
      <c r="C4542" s="2"/>
      <c r="D4542" s="75"/>
      <c r="F4542" s="76"/>
      <c r="G4542" s="76"/>
      <c r="I4542" s="76"/>
      <c r="J4542" s="76"/>
      <c r="L4542" s="76"/>
      <c r="M4542" s="76"/>
      <c r="O4542" s="76"/>
      <c r="P4542" s="76"/>
      <c r="R4542" s="76"/>
      <c r="S4542" s="76"/>
      <c r="U4542" s="76"/>
      <c r="V4542" s="76"/>
      <c r="X4542" s="76"/>
      <c r="Y4542" s="76"/>
      <c r="AA4542" s="76"/>
      <c r="AB4542" s="76"/>
      <c r="AD4542" s="76"/>
      <c r="AE4542" s="76"/>
      <c r="AG4542" s="76"/>
      <c r="AH4542" s="76"/>
      <c r="AJ4542" s="76"/>
      <c r="AK4542" s="76"/>
      <c r="AM4542" s="76"/>
      <c r="AN4542" s="76"/>
      <c r="AP4542" s="76"/>
      <c r="AQ4542" s="76"/>
      <c r="AS4542" s="76"/>
      <c r="AT4542" s="76"/>
      <c r="AV4542" s="76"/>
      <c r="AW4542" s="76"/>
      <c r="AY4542" s="76"/>
      <c r="AZ4542" s="76"/>
      <c r="BB4542" s="76"/>
      <c r="BC4542" s="76"/>
      <c r="BE4542" s="76"/>
      <c r="BF4542" s="76"/>
      <c r="BH4542" s="76"/>
      <c r="BI4542" s="76"/>
      <c r="BK4542" s="76"/>
      <c r="BL4542" s="76"/>
      <c r="BN4542" s="76"/>
      <c r="BO4542" s="76"/>
      <c r="BQ4542" s="76"/>
      <c r="BR4542" s="76"/>
      <c r="BT4542" s="76"/>
      <c r="BU4542" s="76"/>
      <c r="BW4542" s="76"/>
      <c r="BX4542" s="76"/>
    </row>
    <row r="4543" spans="1:76" ht="12.75" customHeight="1">
      <c r="A4543" s="2"/>
      <c r="B4543" s="2"/>
      <c r="C4543" s="2"/>
      <c r="D4543" s="75"/>
      <c r="F4543" s="76"/>
      <c r="G4543" s="76"/>
      <c r="I4543" s="76"/>
      <c r="J4543" s="76"/>
      <c r="L4543" s="76"/>
      <c r="M4543" s="76"/>
      <c r="O4543" s="76"/>
      <c r="P4543" s="76"/>
      <c r="R4543" s="76"/>
      <c r="S4543" s="76"/>
      <c r="U4543" s="76"/>
      <c r="V4543" s="76"/>
      <c r="X4543" s="76"/>
      <c r="Y4543" s="76"/>
      <c r="AA4543" s="76"/>
      <c r="AB4543" s="76"/>
      <c r="AD4543" s="76"/>
      <c r="AE4543" s="76"/>
      <c r="AG4543" s="76"/>
      <c r="AH4543" s="76"/>
      <c r="AJ4543" s="76"/>
      <c r="AK4543" s="76"/>
      <c r="AM4543" s="76"/>
      <c r="AN4543" s="76"/>
      <c r="AP4543" s="76"/>
      <c r="AQ4543" s="76"/>
      <c r="AS4543" s="76"/>
      <c r="AT4543" s="76"/>
      <c r="AV4543" s="76"/>
      <c r="AW4543" s="76"/>
      <c r="AY4543" s="76"/>
      <c r="AZ4543" s="76"/>
      <c r="BB4543" s="76"/>
      <c r="BC4543" s="76"/>
      <c r="BE4543" s="76"/>
      <c r="BF4543" s="76"/>
      <c r="BH4543" s="76"/>
      <c r="BI4543" s="76"/>
      <c r="BK4543" s="76"/>
      <c r="BL4543" s="76"/>
      <c r="BN4543" s="76"/>
      <c r="BO4543" s="76"/>
      <c r="BQ4543" s="76"/>
      <c r="BR4543" s="76"/>
      <c r="BT4543" s="76"/>
      <c r="BU4543" s="76"/>
      <c r="BW4543" s="76"/>
      <c r="BX4543" s="76"/>
    </row>
    <row r="4544" spans="1:76" ht="12.75" customHeight="1">
      <c r="A4544" s="2"/>
      <c r="B4544" s="2"/>
      <c r="C4544" s="2"/>
      <c r="D4544" s="75"/>
      <c r="F4544" s="76"/>
      <c r="G4544" s="76"/>
      <c r="I4544" s="76"/>
      <c r="J4544" s="76"/>
      <c r="L4544" s="76"/>
      <c r="M4544" s="76"/>
      <c r="O4544" s="76"/>
      <c r="P4544" s="76"/>
      <c r="R4544" s="76"/>
      <c r="S4544" s="76"/>
      <c r="U4544" s="76"/>
      <c r="V4544" s="76"/>
      <c r="X4544" s="76"/>
      <c r="Y4544" s="76"/>
      <c r="AA4544" s="76"/>
      <c r="AB4544" s="76"/>
      <c r="AD4544" s="76"/>
      <c r="AE4544" s="76"/>
      <c r="AG4544" s="76"/>
      <c r="AH4544" s="76"/>
      <c r="AJ4544" s="76"/>
      <c r="AK4544" s="76"/>
      <c r="AM4544" s="76"/>
      <c r="AN4544" s="76"/>
      <c r="AP4544" s="76"/>
      <c r="AQ4544" s="76"/>
      <c r="AS4544" s="76"/>
      <c r="AT4544" s="76"/>
      <c r="AV4544" s="76"/>
      <c r="AW4544" s="76"/>
      <c r="AY4544" s="76"/>
      <c r="AZ4544" s="76"/>
      <c r="BB4544" s="76"/>
      <c r="BC4544" s="76"/>
      <c r="BE4544" s="76"/>
      <c r="BF4544" s="76"/>
      <c r="BH4544" s="76"/>
      <c r="BI4544" s="76"/>
      <c r="BK4544" s="76"/>
      <c r="BL4544" s="76"/>
      <c r="BN4544" s="76"/>
      <c r="BO4544" s="76"/>
      <c r="BQ4544" s="76"/>
      <c r="BR4544" s="76"/>
      <c r="BT4544" s="76"/>
      <c r="BU4544" s="76"/>
      <c r="BW4544" s="76"/>
      <c r="BX4544" s="76"/>
    </row>
    <row r="4545" spans="1:76" ht="12.75" customHeight="1">
      <c r="A4545" s="2"/>
      <c r="B4545" s="2"/>
      <c r="C4545" s="2"/>
      <c r="D4545" s="75"/>
      <c r="F4545" s="76"/>
      <c r="G4545" s="76"/>
      <c r="I4545" s="76"/>
      <c r="J4545" s="76"/>
      <c r="L4545" s="76"/>
      <c r="M4545" s="76"/>
      <c r="O4545" s="76"/>
      <c r="P4545" s="76"/>
      <c r="R4545" s="76"/>
      <c r="S4545" s="76"/>
      <c r="U4545" s="76"/>
      <c r="V4545" s="76"/>
      <c r="X4545" s="76"/>
      <c r="Y4545" s="76"/>
      <c r="AA4545" s="76"/>
      <c r="AB4545" s="76"/>
      <c r="AD4545" s="76"/>
      <c r="AE4545" s="76"/>
      <c r="AG4545" s="76"/>
      <c r="AH4545" s="76"/>
      <c r="AJ4545" s="76"/>
      <c r="AK4545" s="76"/>
      <c r="AM4545" s="76"/>
      <c r="AN4545" s="76"/>
      <c r="AP4545" s="76"/>
      <c r="AQ4545" s="76"/>
      <c r="AS4545" s="76"/>
      <c r="AT4545" s="76"/>
      <c r="AV4545" s="76"/>
      <c r="AW4545" s="76"/>
      <c r="AY4545" s="76"/>
      <c r="AZ4545" s="76"/>
      <c r="BB4545" s="76"/>
      <c r="BC4545" s="76"/>
      <c r="BE4545" s="76"/>
      <c r="BF4545" s="76"/>
      <c r="BH4545" s="76"/>
      <c r="BI4545" s="76"/>
      <c r="BK4545" s="76"/>
      <c r="BL4545" s="76"/>
      <c r="BN4545" s="76"/>
      <c r="BO4545" s="76"/>
      <c r="BQ4545" s="76"/>
      <c r="BR4545" s="76"/>
      <c r="BT4545" s="76"/>
      <c r="BU4545" s="76"/>
      <c r="BW4545" s="76"/>
      <c r="BX4545" s="76"/>
    </row>
    <row r="4546" spans="1:76" ht="12.75" customHeight="1">
      <c r="A4546" s="2"/>
      <c r="B4546" s="2"/>
      <c r="C4546" s="2"/>
      <c r="D4546" s="75"/>
      <c r="F4546" s="76"/>
      <c r="G4546" s="76"/>
      <c r="I4546" s="76"/>
      <c r="J4546" s="76"/>
      <c r="L4546" s="76"/>
      <c r="M4546" s="76"/>
      <c r="O4546" s="76"/>
      <c r="P4546" s="76"/>
      <c r="R4546" s="76"/>
      <c r="S4546" s="76"/>
      <c r="U4546" s="76"/>
      <c r="V4546" s="76"/>
      <c r="X4546" s="76"/>
      <c r="Y4546" s="76"/>
      <c r="AA4546" s="76"/>
      <c r="AB4546" s="76"/>
      <c r="AD4546" s="76"/>
      <c r="AE4546" s="76"/>
      <c r="AG4546" s="76"/>
      <c r="AH4546" s="76"/>
      <c r="AJ4546" s="76"/>
      <c r="AK4546" s="76"/>
      <c r="AM4546" s="76"/>
      <c r="AN4546" s="76"/>
      <c r="AP4546" s="76"/>
      <c r="AQ4546" s="76"/>
      <c r="AS4546" s="76"/>
      <c r="AT4546" s="76"/>
      <c r="AV4546" s="76"/>
      <c r="AW4546" s="76"/>
      <c r="AY4546" s="76"/>
      <c r="AZ4546" s="76"/>
      <c r="BB4546" s="76"/>
      <c r="BC4546" s="76"/>
      <c r="BE4546" s="76"/>
      <c r="BF4546" s="76"/>
      <c r="BH4546" s="76"/>
      <c r="BI4546" s="76"/>
      <c r="BK4546" s="76"/>
      <c r="BL4546" s="76"/>
      <c r="BN4546" s="76"/>
      <c r="BO4546" s="76"/>
      <c r="BQ4546" s="76"/>
      <c r="BR4546" s="76"/>
      <c r="BT4546" s="76"/>
      <c r="BU4546" s="76"/>
      <c r="BW4546" s="76"/>
      <c r="BX4546" s="76"/>
    </row>
    <row r="4547" spans="1:76" ht="12.75" customHeight="1">
      <c r="A4547" s="2"/>
      <c r="B4547" s="2"/>
      <c r="C4547" s="2"/>
      <c r="D4547" s="75"/>
      <c r="F4547" s="76"/>
      <c r="G4547" s="76"/>
      <c r="I4547" s="76"/>
      <c r="J4547" s="76"/>
      <c r="L4547" s="76"/>
      <c r="M4547" s="76"/>
      <c r="O4547" s="76"/>
      <c r="P4547" s="76"/>
      <c r="R4547" s="76"/>
      <c r="S4547" s="76"/>
      <c r="U4547" s="76"/>
      <c r="V4547" s="76"/>
      <c r="X4547" s="76"/>
      <c r="Y4547" s="76"/>
      <c r="AA4547" s="76"/>
      <c r="AB4547" s="76"/>
      <c r="AD4547" s="76"/>
      <c r="AE4547" s="76"/>
      <c r="AG4547" s="76"/>
      <c r="AH4547" s="76"/>
      <c r="AJ4547" s="76"/>
      <c r="AK4547" s="76"/>
      <c r="AM4547" s="76"/>
      <c r="AN4547" s="76"/>
      <c r="AP4547" s="76"/>
      <c r="AQ4547" s="76"/>
      <c r="AS4547" s="76"/>
      <c r="AT4547" s="76"/>
      <c r="AV4547" s="76"/>
      <c r="AW4547" s="76"/>
      <c r="AY4547" s="76"/>
      <c r="AZ4547" s="76"/>
      <c r="BB4547" s="76"/>
      <c r="BC4547" s="76"/>
      <c r="BE4547" s="76"/>
      <c r="BF4547" s="76"/>
      <c r="BH4547" s="76"/>
      <c r="BI4547" s="76"/>
      <c r="BK4547" s="76"/>
      <c r="BL4547" s="76"/>
      <c r="BN4547" s="76"/>
      <c r="BO4547" s="76"/>
      <c r="BQ4547" s="76"/>
      <c r="BR4547" s="76"/>
      <c r="BT4547" s="76"/>
      <c r="BU4547" s="76"/>
      <c r="BW4547" s="76"/>
      <c r="BX4547" s="76"/>
    </row>
    <row r="4548" spans="1:76" ht="12.75" customHeight="1">
      <c r="A4548" s="2"/>
      <c r="B4548" s="2"/>
      <c r="C4548" s="2"/>
      <c r="D4548" s="75"/>
      <c r="F4548" s="76"/>
      <c r="G4548" s="76"/>
      <c r="I4548" s="76"/>
      <c r="J4548" s="76"/>
      <c r="L4548" s="76"/>
      <c r="M4548" s="76"/>
      <c r="O4548" s="76"/>
      <c r="P4548" s="76"/>
      <c r="R4548" s="76"/>
      <c r="S4548" s="76"/>
      <c r="U4548" s="76"/>
      <c r="V4548" s="76"/>
      <c r="X4548" s="76"/>
      <c r="Y4548" s="76"/>
      <c r="AA4548" s="76"/>
      <c r="AB4548" s="76"/>
      <c r="AD4548" s="76"/>
      <c r="AE4548" s="76"/>
      <c r="AG4548" s="76"/>
      <c r="AH4548" s="76"/>
      <c r="AJ4548" s="76"/>
      <c r="AK4548" s="76"/>
      <c r="AM4548" s="76"/>
      <c r="AN4548" s="76"/>
      <c r="AP4548" s="76"/>
      <c r="AQ4548" s="76"/>
      <c r="AS4548" s="76"/>
      <c r="AT4548" s="76"/>
      <c r="AV4548" s="76"/>
      <c r="AW4548" s="76"/>
      <c r="AY4548" s="76"/>
      <c r="AZ4548" s="76"/>
      <c r="BB4548" s="76"/>
      <c r="BC4548" s="76"/>
      <c r="BE4548" s="76"/>
      <c r="BF4548" s="76"/>
      <c r="BH4548" s="76"/>
      <c r="BI4548" s="76"/>
      <c r="BK4548" s="76"/>
      <c r="BL4548" s="76"/>
      <c r="BN4548" s="76"/>
      <c r="BO4548" s="76"/>
      <c r="BQ4548" s="76"/>
      <c r="BR4548" s="76"/>
      <c r="BT4548" s="76"/>
      <c r="BU4548" s="76"/>
      <c r="BW4548" s="76"/>
      <c r="BX4548" s="76"/>
    </row>
    <row r="4549" spans="1:76" ht="12.75" customHeight="1">
      <c r="A4549" s="2"/>
      <c r="B4549" s="2"/>
      <c r="C4549" s="2"/>
      <c r="D4549" s="75"/>
      <c r="F4549" s="76"/>
      <c r="G4549" s="76"/>
      <c r="I4549" s="76"/>
      <c r="J4549" s="76"/>
      <c r="L4549" s="76"/>
      <c r="M4549" s="76"/>
      <c r="O4549" s="76"/>
      <c r="P4549" s="76"/>
      <c r="R4549" s="76"/>
      <c r="S4549" s="76"/>
      <c r="U4549" s="76"/>
      <c r="V4549" s="76"/>
      <c r="X4549" s="76"/>
      <c r="Y4549" s="76"/>
      <c r="AA4549" s="76"/>
      <c r="AB4549" s="76"/>
      <c r="AD4549" s="76"/>
      <c r="AE4549" s="76"/>
      <c r="AG4549" s="76"/>
      <c r="AH4549" s="76"/>
      <c r="AJ4549" s="76"/>
      <c r="AK4549" s="76"/>
      <c r="AM4549" s="76"/>
      <c r="AN4549" s="76"/>
      <c r="AP4549" s="76"/>
      <c r="AQ4549" s="76"/>
      <c r="AS4549" s="76"/>
      <c r="AT4549" s="76"/>
      <c r="AV4549" s="76"/>
      <c r="AW4549" s="76"/>
      <c r="AY4549" s="76"/>
      <c r="AZ4549" s="76"/>
      <c r="BB4549" s="76"/>
      <c r="BC4549" s="76"/>
      <c r="BE4549" s="76"/>
      <c r="BF4549" s="76"/>
      <c r="BH4549" s="76"/>
      <c r="BI4549" s="76"/>
      <c r="BK4549" s="76"/>
      <c r="BL4549" s="76"/>
      <c r="BN4549" s="76"/>
      <c r="BO4549" s="76"/>
      <c r="BQ4549" s="76"/>
      <c r="BR4549" s="76"/>
      <c r="BT4549" s="76"/>
      <c r="BU4549" s="76"/>
      <c r="BW4549" s="76"/>
      <c r="BX4549" s="76"/>
    </row>
    <row r="4550" spans="1:76" ht="12.75" customHeight="1">
      <c r="A4550" s="2"/>
      <c r="B4550" s="2"/>
      <c r="C4550" s="2"/>
      <c r="D4550" s="75"/>
      <c r="F4550" s="76"/>
      <c r="G4550" s="76"/>
      <c r="I4550" s="76"/>
      <c r="J4550" s="76"/>
      <c r="L4550" s="76"/>
      <c r="M4550" s="76"/>
      <c r="O4550" s="76"/>
      <c r="P4550" s="76"/>
      <c r="R4550" s="76"/>
      <c r="S4550" s="76"/>
      <c r="U4550" s="76"/>
      <c r="V4550" s="76"/>
      <c r="X4550" s="76"/>
      <c r="Y4550" s="76"/>
      <c r="AA4550" s="76"/>
      <c r="AB4550" s="76"/>
      <c r="AD4550" s="76"/>
      <c r="AE4550" s="76"/>
      <c r="AG4550" s="76"/>
      <c r="AH4550" s="76"/>
      <c r="AJ4550" s="76"/>
      <c r="AK4550" s="76"/>
      <c r="AM4550" s="76"/>
      <c r="AN4550" s="76"/>
      <c r="AP4550" s="76"/>
      <c r="AQ4550" s="76"/>
      <c r="AS4550" s="76"/>
      <c r="AT4550" s="76"/>
      <c r="AV4550" s="76"/>
      <c r="AW4550" s="76"/>
      <c r="AY4550" s="76"/>
      <c r="AZ4550" s="76"/>
      <c r="BB4550" s="76"/>
      <c r="BC4550" s="76"/>
      <c r="BE4550" s="76"/>
      <c r="BF4550" s="76"/>
      <c r="BH4550" s="76"/>
      <c r="BI4550" s="76"/>
      <c r="BK4550" s="76"/>
      <c r="BL4550" s="76"/>
      <c r="BN4550" s="76"/>
      <c r="BO4550" s="76"/>
      <c r="BQ4550" s="76"/>
      <c r="BR4550" s="76"/>
      <c r="BT4550" s="76"/>
      <c r="BU4550" s="76"/>
      <c r="BW4550" s="76"/>
      <c r="BX4550" s="76"/>
    </row>
    <row r="4551" spans="1:76" ht="12.75" customHeight="1">
      <c r="A4551" s="2"/>
      <c r="B4551" s="2"/>
      <c r="C4551" s="2"/>
      <c r="D4551" s="75"/>
      <c r="F4551" s="76"/>
      <c r="G4551" s="76"/>
      <c r="I4551" s="76"/>
      <c r="J4551" s="76"/>
      <c r="L4551" s="76"/>
      <c r="M4551" s="76"/>
      <c r="O4551" s="76"/>
      <c r="P4551" s="76"/>
      <c r="R4551" s="76"/>
      <c r="S4551" s="76"/>
      <c r="U4551" s="76"/>
      <c r="V4551" s="76"/>
      <c r="X4551" s="76"/>
      <c r="Y4551" s="76"/>
      <c r="AA4551" s="76"/>
      <c r="AB4551" s="76"/>
      <c r="AD4551" s="76"/>
      <c r="AE4551" s="76"/>
      <c r="AG4551" s="76"/>
      <c r="AH4551" s="76"/>
      <c r="AJ4551" s="76"/>
      <c r="AK4551" s="76"/>
      <c r="AM4551" s="76"/>
      <c r="AN4551" s="76"/>
      <c r="AP4551" s="76"/>
      <c r="AQ4551" s="76"/>
      <c r="AS4551" s="76"/>
      <c r="AT4551" s="76"/>
      <c r="AV4551" s="76"/>
      <c r="AW4551" s="76"/>
      <c r="AY4551" s="76"/>
      <c r="AZ4551" s="76"/>
      <c r="BB4551" s="76"/>
      <c r="BC4551" s="76"/>
      <c r="BE4551" s="76"/>
      <c r="BF4551" s="76"/>
      <c r="BH4551" s="76"/>
      <c r="BI4551" s="76"/>
      <c r="BK4551" s="76"/>
      <c r="BL4551" s="76"/>
      <c r="BN4551" s="76"/>
      <c r="BO4551" s="76"/>
      <c r="BQ4551" s="76"/>
      <c r="BR4551" s="76"/>
      <c r="BT4551" s="76"/>
      <c r="BU4551" s="76"/>
      <c r="BW4551" s="76"/>
      <c r="BX4551" s="76"/>
    </row>
    <row r="4552" spans="1:76" ht="12.75" customHeight="1">
      <c r="A4552" s="2"/>
      <c r="B4552" s="2"/>
      <c r="C4552" s="2"/>
      <c r="D4552" s="75"/>
      <c r="F4552" s="76"/>
      <c r="G4552" s="76"/>
      <c r="I4552" s="76"/>
      <c r="J4552" s="76"/>
      <c r="L4552" s="76"/>
      <c r="M4552" s="76"/>
      <c r="O4552" s="76"/>
      <c r="P4552" s="76"/>
      <c r="R4552" s="76"/>
      <c r="S4552" s="76"/>
      <c r="U4552" s="76"/>
      <c r="V4552" s="76"/>
      <c r="X4552" s="76"/>
      <c r="Y4552" s="76"/>
      <c r="AA4552" s="76"/>
      <c r="AB4552" s="76"/>
      <c r="AD4552" s="76"/>
      <c r="AE4552" s="76"/>
      <c r="AG4552" s="76"/>
      <c r="AH4552" s="76"/>
      <c r="AJ4552" s="76"/>
      <c r="AK4552" s="76"/>
      <c r="AM4552" s="76"/>
      <c r="AN4552" s="76"/>
      <c r="AP4552" s="76"/>
      <c r="AQ4552" s="76"/>
      <c r="AS4552" s="76"/>
      <c r="AT4552" s="76"/>
      <c r="AV4552" s="76"/>
      <c r="AW4552" s="76"/>
      <c r="AY4552" s="76"/>
      <c r="AZ4552" s="76"/>
      <c r="BB4552" s="76"/>
      <c r="BC4552" s="76"/>
      <c r="BE4552" s="76"/>
      <c r="BF4552" s="76"/>
      <c r="BH4552" s="76"/>
      <c r="BI4552" s="76"/>
      <c r="BK4552" s="76"/>
      <c r="BL4552" s="76"/>
      <c r="BN4552" s="76"/>
      <c r="BO4552" s="76"/>
      <c r="BQ4552" s="76"/>
      <c r="BR4552" s="76"/>
      <c r="BT4552" s="76"/>
      <c r="BU4552" s="76"/>
      <c r="BW4552" s="76"/>
      <c r="BX4552" s="76"/>
    </row>
    <row r="4553" spans="1:76" ht="12.75" customHeight="1">
      <c r="A4553" s="2"/>
      <c r="B4553" s="2"/>
      <c r="C4553" s="2"/>
      <c r="D4553" s="75"/>
      <c r="F4553" s="76"/>
      <c r="G4553" s="76"/>
      <c r="I4553" s="76"/>
      <c r="J4553" s="76"/>
      <c r="L4553" s="76"/>
      <c r="M4553" s="76"/>
      <c r="O4553" s="76"/>
      <c r="P4553" s="76"/>
      <c r="R4553" s="76"/>
      <c r="S4553" s="76"/>
      <c r="U4553" s="76"/>
      <c r="V4553" s="76"/>
      <c r="X4553" s="76"/>
      <c r="Y4553" s="76"/>
      <c r="AA4553" s="76"/>
      <c r="AB4553" s="76"/>
      <c r="AD4553" s="76"/>
      <c r="AE4553" s="76"/>
      <c r="AG4553" s="76"/>
      <c r="AH4553" s="76"/>
      <c r="AJ4553" s="76"/>
      <c r="AK4553" s="76"/>
      <c r="AM4553" s="76"/>
      <c r="AN4553" s="76"/>
      <c r="AP4553" s="76"/>
      <c r="AQ4553" s="76"/>
      <c r="AS4553" s="76"/>
      <c r="AT4553" s="76"/>
      <c r="AV4553" s="76"/>
      <c r="AW4553" s="76"/>
      <c r="AY4553" s="76"/>
      <c r="AZ4553" s="76"/>
      <c r="BB4553" s="76"/>
      <c r="BC4553" s="76"/>
      <c r="BE4553" s="76"/>
      <c r="BF4553" s="76"/>
      <c r="BH4553" s="76"/>
      <c r="BI4553" s="76"/>
      <c r="BK4553" s="76"/>
      <c r="BL4553" s="76"/>
      <c r="BN4553" s="76"/>
      <c r="BO4553" s="76"/>
      <c r="BQ4553" s="76"/>
      <c r="BR4553" s="76"/>
      <c r="BT4553" s="76"/>
      <c r="BU4553" s="76"/>
      <c r="BW4553" s="76"/>
      <c r="BX4553" s="76"/>
    </row>
    <row r="4554" spans="1:76" ht="12.75" customHeight="1">
      <c r="A4554" s="2"/>
      <c r="B4554" s="2"/>
      <c r="C4554" s="2"/>
      <c r="D4554" s="75"/>
      <c r="F4554" s="76"/>
      <c r="G4554" s="76"/>
      <c r="I4554" s="76"/>
      <c r="J4554" s="76"/>
      <c r="L4554" s="76"/>
      <c r="M4554" s="76"/>
      <c r="O4554" s="76"/>
      <c r="P4554" s="76"/>
      <c r="R4554" s="76"/>
      <c r="S4554" s="76"/>
      <c r="U4554" s="76"/>
      <c r="V4554" s="76"/>
      <c r="X4554" s="76"/>
      <c r="Y4554" s="76"/>
      <c r="AA4554" s="76"/>
      <c r="AB4554" s="76"/>
      <c r="AD4554" s="76"/>
      <c r="AE4554" s="76"/>
      <c r="AG4554" s="76"/>
      <c r="AH4554" s="76"/>
      <c r="AJ4554" s="76"/>
      <c r="AK4554" s="76"/>
      <c r="AM4554" s="76"/>
      <c r="AN4554" s="76"/>
      <c r="AP4554" s="76"/>
      <c r="AQ4554" s="76"/>
      <c r="AS4554" s="76"/>
      <c r="AT4554" s="76"/>
      <c r="AV4554" s="76"/>
      <c r="AW4554" s="76"/>
      <c r="AY4554" s="76"/>
      <c r="AZ4554" s="76"/>
      <c r="BB4554" s="76"/>
      <c r="BC4554" s="76"/>
      <c r="BE4554" s="76"/>
      <c r="BF4554" s="76"/>
      <c r="BH4554" s="76"/>
      <c r="BI4554" s="76"/>
      <c r="BK4554" s="76"/>
      <c r="BL4554" s="76"/>
      <c r="BN4554" s="76"/>
      <c r="BO4554" s="76"/>
      <c r="BQ4554" s="76"/>
      <c r="BR4554" s="76"/>
      <c r="BT4554" s="76"/>
      <c r="BU4554" s="76"/>
      <c r="BW4554" s="76"/>
      <c r="BX4554" s="76"/>
    </row>
    <row r="4555" spans="1:76" ht="12.75" customHeight="1">
      <c r="A4555" s="2"/>
      <c r="B4555" s="2"/>
      <c r="C4555" s="2"/>
      <c r="D4555" s="75"/>
      <c r="F4555" s="76"/>
      <c r="G4555" s="76"/>
      <c r="I4555" s="76"/>
      <c r="J4555" s="76"/>
      <c r="L4555" s="76"/>
      <c r="M4555" s="76"/>
      <c r="O4555" s="76"/>
      <c r="P4555" s="76"/>
      <c r="R4555" s="76"/>
      <c r="S4555" s="76"/>
      <c r="U4555" s="76"/>
      <c r="V4555" s="76"/>
      <c r="X4555" s="76"/>
      <c r="Y4555" s="76"/>
      <c r="AA4555" s="76"/>
      <c r="AB4555" s="76"/>
      <c r="AD4555" s="76"/>
      <c r="AE4555" s="76"/>
      <c r="AG4555" s="76"/>
      <c r="AH4555" s="76"/>
      <c r="AJ4555" s="76"/>
      <c r="AK4555" s="76"/>
      <c r="AM4555" s="76"/>
      <c r="AN4555" s="76"/>
      <c r="AP4555" s="76"/>
      <c r="AQ4555" s="76"/>
      <c r="AS4555" s="76"/>
      <c r="AT4555" s="76"/>
      <c r="AV4555" s="76"/>
      <c r="AW4555" s="76"/>
      <c r="AY4555" s="76"/>
      <c r="AZ4555" s="76"/>
      <c r="BB4555" s="76"/>
      <c r="BC4555" s="76"/>
      <c r="BE4555" s="76"/>
      <c r="BF4555" s="76"/>
      <c r="BH4555" s="76"/>
      <c r="BI4555" s="76"/>
      <c r="BK4555" s="76"/>
      <c r="BL4555" s="76"/>
      <c r="BN4555" s="76"/>
      <c r="BO4555" s="76"/>
      <c r="BQ4555" s="76"/>
      <c r="BR4555" s="76"/>
      <c r="BT4555" s="76"/>
      <c r="BU4555" s="76"/>
      <c r="BW4555" s="76"/>
      <c r="BX4555" s="76"/>
    </row>
    <row r="4556" spans="1:76" ht="12.75" customHeight="1">
      <c r="A4556" s="2"/>
      <c r="B4556" s="2"/>
      <c r="C4556" s="2"/>
      <c r="D4556" s="75"/>
      <c r="F4556" s="76"/>
      <c r="G4556" s="76"/>
      <c r="I4556" s="76"/>
      <c r="J4556" s="76"/>
      <c r="L4556" s="76"/>
      <c r="M4556" s="76"/>
      <c r="O4556" s="76"/>
      <c r="P4556" s="76"/>
      <c r="R4556" s="76"/>
      <c r="S4556" s="76"/>
      <c r="U4556" s="76"/>
      <c r="V4556" s="76"/>
      <c r="X4556" s="76"/>
      <c r="Y4556" s="76"/>
      <c r="AA4556" s="76"/>
      <c r="AB4556" s="76"/>
      <c r="AD4556" s="76"/>
      <c r="AE4556" s="76"/>
      <c r="AG4556" s="76"/>
      <c r="AH4556" s="76"/>
      <c r="AJ4556" s="76"/>
      <c r="AK4556" s="76"/>
      <c r="AM4556" s="76"/>
      <c r="AN4556" s="76"/>
      <c r="AP4556" s="76"/>
      <c r="AQ4556" s="76"/>
      <c r="AS4556" s="76"/>
      <c r="AT4556" s="76"/>
      <c r="AV4556" s="76"/>
      <c r="AW4556" s="76"/>
      <c r="AY4556" s="76"/>
      <c r="AZ4556" s="76"/>
      <c r="BB4556" s="76"/>
      <c r="BC4556" s="76"/>
      <c r="BE4556" s="76"/>
      <c r="BF4556" s="76"/>
      <c r="BH4556" s="76"/>
      <c r="BI4556" s="76"/>
      <c r="BK4556" s="76"/>
      <c r="BL4556" s="76"/>
      <c r="BN4556" s="76"/>
      <c r="BO4556" s="76"/>
      <c r="BQ4556" s="76"/>
      <c r="BR4556" s="76"/>
      <c r="BT4556" s="76"/>
      <c r="BU4556" s="76"/>
      <c r="BW4556" s="76"/>
      <c r="BX4556" s="76"/>
    </row>
    <row r="4557" spans="1:76" ht="12.75" customHeight="1">
      <c r="A4557" s="2"/>
      <c r="B4557" s="2"/>
      <c r="C4557" s="2"/>
      <c r="D4557" s="75"/>
      <c r="F4557" s="76"/>
      <c r="G4557" s="76"/>
      <c r="I4557" s="76"/>
      <c r="J4557" s="76"/>
      <c r="L4557" s="76"/>
      <c r="M4557" s="76"/>
      <c r="O4557" s="76"/>
      <c r="P4557" s="76"/>
      <c r="R4557" s="76"/>
      <c r="S4557" s="76"/>
      <c r="U4557" s="76"/>
      <c r="V4557" s="76"/>
      <c r="X4557" s="76"/>
      <c r="Y4557" s="76"/>
      <c r="AA4557" s="76"/>
      <c r="AB4557" s="76"/>
      <c r="AD4557" s="76"/>
      <c r="AE4557" s="76"/>
      <c r="AG4557" s="76"/>
      <c r="AH4557" s="76"/>
      <c r="AJ4557" s="76"/>
      <c r="AK4557" s="76"/>
      <c r="AM4557" s="76"/>
      <c r="AN4557" s="76"/>
      <c r="AP4557" s="76"/>
      <c r="AQ4557" s="76"/>
      <c r="AS4557" s="76"/>
      <c r="AT4557" s="76"/>
      <c r="AV4557" s="76"/>
      <c r="AW4557" s="76"/>
      <c r="AY4557" s="76"/>
      <c r="AZ4557" s="76"/>
      <c r="BB4557" s="76"/>
      <c r="BC4557" s="76"/>
      <c r="BE4557" s="76"/>
      <c r="BF4557" s="76"/>
      <c r="BH4557" s="76"/>
      <c r="BI4557" s="76"/>
      <c r="BK4557" s="76"/>
      <c r="BL4557" s="76"/>
      <c r="BN4557" s="76"/>
      <c r="BO4557" s="76"/>
      <c r="BQ4557" s="76"/>
      <c r="BR4557" s="76"/>
      <c r="BT4557" s="76"/>
      <c r="BU4557" s="76"/>
      <c r="BW4557" s="76"/>
      <c r="BX4557" s="76"/>
    </row>
    <row r="4558" spans="1:76" ht="12.75" customHeight="1">
      <c r="A4558" s="2"/>
      <c r="B4558" s="2"/>
      <c r="C4558" s="2"/>
      <c r="D4558" s="75"/>
      <c r="F4558" s="76"/>
      <c r="G4558" s="76"/>
      <c r="I4558" s="76"/>
      <c r="J4558" s="76"/>
      <c r="L4558" s="76"/>
      <c r="M4558" s="76"/>
      <c r="O4558" s="76"/>
      <c r="P4558" s="76"/>
      <c r="R4558" s="76"/>
      <c r="S4558" s="76"/>
      <c r="U4558" s="76"/>
      <c r="V4558" s="76"/>
      <c r="X4558" s="76"/>
      <c r="Y4558" s="76"/>
      <c r="AA4558" s="76"/>
      <c r="AB4558" s="76"/>
      <c r="AD4558" s="76"/>
      <c r="AE4558" s="76"/>
      <c r="AG4558" s="76"/>
      <c r="AH4558" s="76"/>
      <c r="AJ4558" s="76"/>
      <c r="AK4558" s="76"/>
      <c r="AM4558" s="76"/>
      <c r="AN4558" s="76"/>
      <c r="AP4558" s="76"/>
      <c r="AQ4558" s="76"/>
      <c r="AS4558" s="76"/>
      <c r="AT4558" s="76"/>
      <c r="AV4558" s="76"/>
      <c r="AW4558" s="76"/>
      <c r="AY4558" s="76"/>
      <c r="AZ4558" s="76"/>
      <c r="BB4558" s="76"/>
      <c r="BC4558" s="76"/>
      <c r="BE4558" s="76"/>
      <c r="BF4558" s="76"/>
      <c r="BH4558" s="76"/>
      <c r="BI4558" s="76"/>
      <c r="BK4558" s="76"/>
      <c r="BL4558" s="76"/>
      <c r="BN4558" s="76"/>
      <c r="BO4558" s="76"/>
      <c r="BQ4558" s="76"/>
      <c r="BR4558" s="76"/>
      <c r="BT4558" s="76"/>
      <c r="BU4558" s="76"/>
      <c r="BW4558" s="76"/>
      <c r="BX4558" s="76"/>
    </row>
    <row r="4559" spans="1:76" ht="12.75" customHeight="1">
      <c r="A4559" s="2"/>
      <c r="B4559" s="2"/>
      <c r="C4559" s="2"/>
      <c r="D4559" s="75"/>
      <c r="F4559" s="76"/>
      <c r="G4559" s="76"/>
      <c r="I4559" s="76"/>
      <c r="J4559" s="76"/>
      <c r="L4559" s="76"/>
      <c r="M4559" s="76"/>
      <c r="O4559" s="76"/>
      <c r="P4559" s="76"/>
      <c r="R4559" s="76"/>
      <c r="S4559" s="76"/>
      <c r="U4559" s="76"/>
      <c r="V4559" s="76"/>
      <c r="X4559" s="76"/>
      <c r="Y4559" s="76"/>
      <c r="AA4559" s="76"/>
      <c r="AB4559" s="76"/>
      <c r="AD4559" s="76"/>
      <c r="AE4559" s="76"/>
      <c r="AG4559" s="76"/>
      <c r="AH4559" s="76"/>
      <c r="AJ4559" s="76"/>
      <c r="AK4559" s="76"/>
      <c r="AM4559" s="76"/>
      <c r="AN4559" s="76"/>
      <c r="AP4559" s="76"/>
      <c r="AQ4559" s="76"/>
      <c r="AS4559" s="76"/>
      <c r="AT4559" s="76"/>
      <c r="AV4559" s="76"/>
      <c r="AW4559" s="76"/>
      <c r="AY4559" s="76"/>
      <c r="AZ4559" s="76"/>
      <c r="BB4559" s="76"/>
      <c r="BC4559" s="76"/>
      <c r="BE4559" s="76"/>
      <c r="BF4559" s="76"/>
      <c r="BH4559" s="76"/>
      <c r="BI4559" s="76"/>
      <c r="BK4559" s="76"/>
      <c r="BL4559" s="76"/>
      <c r="BN4559" s="76"/>
      <c r="BO4559" s="76"/>
      <c r="BQ4559" s="76"/>
      <c r="BR4559" s="76"/>
      <c r="BT4559" s="76"/>
      <c r="BU4559" s="76"/>
      <c r="BW4559" s="76"/>
      <c r="BX4559" s="76"/>
    </row>
    <row r="4560" spans="1:76" ht="12.75" customHeight="1">
      <c r="A4560" s="2"/>
      <c r="B4560" s="2"/>
      <c r="C4560" s="2"/>
      <c r="D4560" s="75"/>
      <c r="F4560" s="76"/>
      <c r="G4560" s="76"/>
      <c r="I4560" s="76"/>
      <c r="J4560" s="76"/>
      <c r="L4560" s="76"/>
      <c r="M4560" s="76"/>
      <c r="O4560" s="76"/>
      <c r="P4560" s="76"/>
      <c r="R4560" s="76"/>
      <c r="S4560" s="76"/>
      <c r="U4560" s="76"/>
      <c r="V4560" s="76"/>
      <c r="X4560" s="76"/>
      <c r="Y4560" s="76"/>
      <c r="AA4560" s="76"/>
      <c r="AB4560" s="76"/>
      <c r="AD4560" s="76"/>
      <c r="AE4560" s="76"/>
      <c r="AG4560" s="76"/>
      <c r="AH4560" s="76"/>
      <c r="AJ4560" s="76"/>
      <c r="AK4560" s="76"/>
      <c r="AM4560" s="76"/>
      <c r="AN4560" s="76"/>
      <c r="AP4560" s="76"/>
      <c r="AQ4560" s="76"/>
      <c r="AS4560" s="76"/>
      <c r="AT4560" s="76"/>
      <c r="AV4560" s="76"/>
      <c r="AW4560" s="76"/>
      <c r="AY4560" s="76"/>
      <c r="AZ4560" s="76"/>
      <c r="BB4560" s="76"/>
      <c r="BC4560" s="76"/>
      <c r="BE4560" s="76"/>
      <c r="BF4560" s="76"/>
      <c r="BH4560" s="76"/>
      <c r="BI4560" s="76"/>
      <c r="BK4560" s="76"/>
      <c r="BL4560" s="76"/>
      <c r="BN4560" s="76"/>
      <c r="BO4560" s="76"/>
      <c r="BQ4560" s="76"/>
      <c r="BR4560" s="76"/>
      <c r="BT4560" s="76"/>
      <c r="BU4560" s="76"/>
      <c r="BW4560" s="76"/>
      <c r="BX4560" s="76"/>
    </row>
    <row r="4561" spans="1:76" ht="12.75" customHeight="1">
      <c r="A4561" s="2"/>
      <c r="B4561" s="2"/>
      <c r="C4561" s="2"/>
      <c r="D4561" s="75"/>
      <c r="F4561" s="76"/>
      <c r="G4561" s="76"/>
      <c r="I4561" s="76"/>
      <c r="J4561" s="76"/>
      <c r="L4561" s="76"/>
      <c r="M4561" s="76"/>
      <c r="O4561" s="76"/>
      <c r="P4561" s="76"/>
      <c r="R4561" s="76"/>
      <c r="S4561" s="76"/>
      <c r="U4561" s="76"/>
      <c r="V4561" s="76"/>
      <c r="X4561" s="76"/>
      <c r="Y4561" s="76"/>
      <c r="AA4561" s="76"/>
      <c r="AB4561" s="76"/>
      <c r="AD4561" s="76"/>
      <c r="AE4561" s="76"/>
      <c r="AG4561" s="76"/>
      <c r="AH4561" s="76"/>
      <c r="AJ4561" s="76"/>
      <c r="AK4561" s="76"/>
      <c r="AM4561" s="76"/>
      <c r="AN4561" s="76"/>
      <c r="AP4561" s="76"/>
      <c r="AQ4561" s="76"/>
      <c r="AS4561" s="76"/>
      <c r="AT4561" s="76"/>
      <c r="AV4561" s="76"/>
      <c r="AW4561" s="76"/>
      <c r="AY4561" s="76"/>
      <c r="AZ4561" s="76"/>
      <c r="BB4561" s="76"/>
      <c r="BC4561" s="76"/>
      <c r="BE4561" s="76"/>
      <c r="BF4561" s="76"/>
      <c r="BH4561" s="76"/>
      <c r="BI4561" s="76"/>
      <c r="BK4561" s="76"/>
      <c r="BL4561" s="76"/>
      <c r="BN4561" s="76"/>
      <c r="BO4561" s="76"/>
      <c r="BQ4561" s="76"/>
      <c r="BR4561" s="76"/>
      <c r="BT4561" s="76"/>
      <c r="BU4561" s="76"/>
      <c r="BW4561" s="76"/>
      <c r="BX4561" s="76"/>
    </row>
    <row r="4562" spans="1:76" ht="12.75" customHeight="1">
      <c r="A4562" s="2"/>
      <c r="B4562" s="2"/>
      <c r="C4562" s="2"/>
      <c r="D4562" s="75"/>
      <c r="F4562" s="76"/>
      <c r="G4562" s="76"/>
      <c r="I4562" s="76"/>
      <c r="J4562" s="76"/>
      <c r="L4562" s="76"/>
      <c r="M4562" s="76"/>
      <c r="O4562" s="76"/>
      <c r="P4562" s="76"/>
      <c r="R4562" s="76"/>
      <c r="S4562" s="76"/>
      <c r="U4562" s="76"/>
      <c r="V4562" s="76"/>
      <c r="X4562" s="76"/>
      <c r="Y4562" s="76"/>
      <c r="AA4562" s="76"/>
      <c r="AB4562" s="76"/>
      <c r="AD4562" s="76"/>
      <c r="AE4562" s="76"/>
      <c r="AG4562" s="76"/>
      <c r="AH4562" s="76"/>
      <c r="AJ4562" s="76"/>
      <c r="AK4562" s="76"/>
      <c r="AM4562" s="76"/>
      <c r="AN4562" s="76"/>
      <c r="AP4562" s="76"/>
      <c r="AQ4562" s="76"/>
      <c r="AS4562" s="76"/>
      <c r="AT4562" s="76"/>
      <c r="AV4562" s="76"/>
      <c r="AW4562" s="76"/>
      <c r="AY4562" s="76"/>
      <c r="AZ4562" s="76"/>
      <c r="BB4562" s="76"/>
      <c r="BC4562" s="76"/>
      <c r="BE4562" s="76"/>
      <c r="BF4562" s="76"/>
      <c r="BH4562" s="76"/>
      <c r="BI4562" s="76"/>
      <c r="BK4562" s="76"/>
      <c r="BL4562" s="76"/>
      <c r="BN4562" s="76"/>
      <c r="BO4562" s="76"/>
      <c r="BQ4562" s="76"/>
      <c r="BR4562" s="76"/>
      <c r="BT4562" s="76"/>
      <c r="BU4562" s="76"/>
      <c r="BW4562" s="76"/>
      <c r="BX4562" s="76"/>
    </row>
    <row r="4563" spans="1:76" ht="12.75" customHeight="1">
      <c r="A4563" s="2"/>
      <c r="B4563" s="2"/>
      <c r="C4563" s="2"/>
      <c r="D4563" s="75"/>
      <c r="F4563" s="76"/>
      <c r="G4563" s="76"/>
      <c r="I4563" s="76"/>
      <c r="J4563" s="76"/>
      <c r="L4563" s="76"/>
      <c r="M4563" s="76"/>
      <c r="O4563" s="76"/>
      <c r="P4563" s="76"/>
      <c r="R4563" s="76"/>
      <c r="S4563" s="76"/>
      <c r="U4563" s="76"/>
      <c r="V4563" s="76"/>
      <c r="X4563" s="76"/>
      <c r="Y4563" s="76"/>
      <c r="AA4563" s="76"/>
      <c r="AB4563" s="76"/>
      <c r="AD4563" s="76"/>
      <c r="AE4563" s="76"/>
      <c r="AG4563" s="76"/>
      <c r="AH4563" s="76"/>
      <c r="AJ4563" s="76"/>
      <c r="AK4563" s="76"/>
      <c r="AM4563" s="76"/>
      <c r="AN4563" s="76"/>
      <c r="AP4563" s="76"/>
      <c r="AQ4563" s="76"/>
      <c r="AS4563" s="76"/>
      <c r="AT4563" s="76"/>
      <c r="AV4563" s="76"/>
      <c r="AW4563" s="76"/>
      <c r="AY4563" s="76"/>
      <c r="AZ4563" s="76"/>
      <c r="BB4563" s="76"/>
      <c r="BC4563" s="76"/>
      <c r="BE4563" s="76"/>
      <c r="BF4563" s="76"/>
      <c r="BH4563" s="76"/>
      <c r="BI4563" s="76"/>
      <c r="BK4563" s="76"/>
      <c r="BL4563" s="76"/>
      <c r="BN4563" s="76"/>
      <c r="BO4563" s="76"/>
      <c r="BQ4563" s="76"/>
      <c r="BR4563" s="76"/>
      <c r="BT4563" s="76"/>
      <c r="BU4563" s="76"/>
      <c r="BW4563" s="76"/>
      <c r="BX4563" s="76"/>
    </row>
    <row r="4564" spans="1:76" ht="12.75" customHeight="1">
      <c r="A4564" s="2"/>
      <c r="B4564" s="2"/>
      <c r="C4564" s="2"/>
      <c r="D4564" s="75"/>
      <c r="F4564" s="76"/>
      <c r="G4564" s="76"/>
      <c r="I4564" s="76"/>
      <c r="J4564" s="76"/>
      <c r="L4564" s="76"/>
      <c r="M4564" s="76"/>
      <c r="O4564" s="76"/>
      <c r="P4564" s="76"/>
      <c r="R4564" s="76"/>
      <c r="S4564" s="76"/>
      <c r="U4564" s="76"/>
      <c r="V4564" s="76"/>
      <c r="X4564" s="76"/>
      <c r="Y4564" s="76"/>
      <c r="AA4564" s="76"/>
      <c r="AB4564" s="76"/>
      <c r="AD4564" s="76"/>
      <c r="AE4564" s="76"/>
      <c r="AG4564" s="76"/>
      <c r="AH4564" s="76"/>
      <c r="AJ4564" s="76"/>
      <c r="AK4564" s="76"/>
      <c r="AM4564" s="76"/>
      <c r="AN4564" s="76"/>
      <c r="AP4564" s="76"/>
      <c r="AQ4564" s="76"/>
      <c r="AS4564" s="76"/>
      <c r="AT4564" s="76"/>
      <c r="AV4564" s="76"/>
      <c r="AW4564" s="76"/>
      <c r="AY4564" s="76"/>
      <c r="AZ4564" s="76"/>
      <c r="BB4564" s="76"/>
      <c r="BC4564" s="76"/>
      <c r="BE4564" s="76"/>
      <c r="BF4564" s="76"/>
      <c r="BH4564" s="76"/>
      <c r="BI4564" s="76"/>
      <c r="BK4564" s="76"/>
      <c r="BL4564" s="76"/>
      <c r="BN4564" s="76"/>
      <c r="BO4564" s="76"/>
      <c r="BQ4564" s="76"/>
      <c r="BR4564" s="76"/>
      <c r="BT4564" s="76"/>
      <c r="BU4564" s="76"/>
      <c r="BW4564" s="76"/>
      <c r="BX4564" s="76"/>
    </row>
    <row r="4565" spans="1:76" ht="12.75" customHeight="1">
      <c r="A4565" s="2"/>
      <c r="B4565" s="2"/>
      <c r="C4565" s="2"/>
      <c r="D4565" s="75"/>
      <c r="F4565" s="76"/>
      <c r="G4565" s="76"/>
      <c r="I4565" s="76"/>
      <c r="J4565" s="76"/>
      <c r="L4565" s="76"/>
      <c r="M4565" s="76"/>
      <c r="O4565" s="76"/>
      <c r="P4565" s="76"/>
      <c r="R4565" s="76"/>
      <c r="S4565" s="76"/>
      <c r="U4565" s="76"/>
      <c r="V4565" s="76"/>
      <c r="X4565" s="76"/>
      <c r="Y4565" s="76"/>
      <c r="AA4565" s="76"/>
      <c r="AB4565" s="76"/>
      <c r="AD4565" s="76"/>
      <c r="AE4565" s="76"/>
      <c r="AG4565" s="76"/>
      <c r="AH4565" s="76"/>
      <c r="AJ4565" s="76"/>
      <c r="AK4565" s="76"/>
      <c r="AM4565" s="76"/>
      <c r="AN4565" s="76"/>
      <c r="AP4565" s="76"/>
      <c r="AQ4565" s="76"/>
      <c r="AS4565" s="76"/>
      <c r="AT4565" s="76"/>
      <c r="AV4565" s="76"/>
      <c r="AW4565" s="76"/>
      <c r="AY4565" s="76"/>
      <c r="AZ4565" s="76"/>
      <c r="BB4565" s="76"/>
      <c r="BC4565" s="76"/>
      <c r="BE4565" s="76"/>
      <c r="BF4565" s="76"/>
      <c r="BH4565" s="76"/>
      <c r="BI4565" s="76"/>
      <c r="BK4565" s="76"/>
      <c r="BL4565" s="76"/>
      <c r="BN4565" s="76"/>
      <c r="BO4565" s="76"/>
      <c r="BQ4565" s="76"/>
      <c r="BR4565" s="76"/>
      <c r="BT4565" s="76"/>
      <c r="BU4565" s="76"/>
      <c r="BW4565" s="76"/>
      <c r="BX4565" s="76"/>
    </row>
    <row r="4566" spans="1:76" ht="12.75" customHeight="1">
      <c r="A4566" s="2"/>
      <c r="B4566" s="2"/>
      <c r="C4566" s="2"/>
      <c r="D4566" s="75"/>
      <c r="F4566" s="76"/>
      <c r="G4566" s="76"/>
      <c r="I4566" s="76"/>
      <c r="J4566" s="76"/>
      <c r="L4566" s="76"/>
      <c r="M4566" s="76"/>
      <c r="O4566" s="76"/>
      <c r="P4566" s="76"/>
      <c r="R4566" s="76"/>
      <c r="S4566" s="76"/>
      <c r="U4566" s="76"/>
      <c r="V4566" s="76"/>
      <c r="X4566" s="76"/>
      <c r="Y4566" s="76"/>
      <c r="AA4566" s="76"/>
      <c r="AB4566" s="76"/>
      <c r="AD4566" s="76"/>
      <c r="AE4566" s="76"/>
      <c r="AG4566" s="76"/>
      <c r="AH4566" s="76"/>
      <c r="AJ4566" s="76"/>
      <c r="AK4566" s="76"/>
      <c r="AM4566" s="76"/>
      <c r="AN4566" s="76"/>
      <c r="AP4566" s="76"/>
      <c r="AQ4566" s="76"/>
      <c r="AS4566" s="76"/>
      <c r="AT4566" s="76"/>
      <c r="AV4566" s="76"/>
      <c r="AW4566" s="76"/>
      <c r="AY4566" s="76"/>
      <c r="AZ4566" s="76"/>
      <c r="BB4566" s="76"/>
      <c r="BC4566" s="76"/>
      <c r="BE4566" s="76"/>
      <c r="BF4566" s="76"/>
      <c r="BH4566" s="76"/>
      <c r="BI4566" s="76"/>
      <c r="BK4566" s="76"/>
      <c r="BL4566" s="76"/>
      <c r="BN4566" s="76"/>
      <c r="BO4566" s="76"/>
      <c r="BQ4566" s="76"/>
      <c r="BR4566" s="76"/>
      <c r="BT4566" s="76"/>
      <c r="BU4566" s="76"/>
      <c r="BW4566" s="76"/>
      <c r="BX4566" s="76"/>
    </row>
    <row r="4567" spans="1:76" ht="12.75" customHeight="1">
      <c r="A4567" s="2"/>
      <c r="B4567" s="2"/>
      <c r="C4567" s="2"/>
      <c r="D4567" s="75"/>
      <c r="F4567" s="76"/>
      <c r="G4567" s="76"/>
      <c r="I4567" s="76"/>
      <c r="J4567" s="76"/>
      <c r="L4567" s="76"/>
      <c r="M4567" s="76"/>
      <c r="O4567" s="76"/>
      <c r="P4567" s="76"/>
      <c r="R4567" s="76"/>
      <c r="S4567" s="76"/>
      <c r="U4567" s="76"/>
      <c r="V4567" s="76"/>
      <c r="X4567" s="76"/>
      <c r="Y4567" s="76"/>
      <c r="AA4567" s="76"/>
      <c r="AB4567" s="76"/>
      <c r="AD4567" s="76"/>
      <c r="AE4567" s="76"/>
      <c r="AG4567" s="76"/>
      <c r="AH4567" s="76"/>
      <c r="AJ4567" s="76"/>
      <c r="AK4567" s="76"/>
      <c r="AM4567" s="76"/>
      <c r="AN4567" s="76"/>
      <c r="AP4567" s="76"/>
      <c r="AQ4567" s="76"/>
      <c r="AS4567" s="76"/>
      <c r="AT4567" s="76"/>
      <c r="AV4567" s="76"/>
      <c r="AW4567" s="76"/>
      <c r="AY4567" s="76"/>
      <c r="AZ4567" s="76"/>
      <c r="BB4567" s="76"/>
      <c r="BC4567" s="76"/>
      <c r="BE4567" s="76"/>
      <c r="BF4567" s="76"/>
      <c r="BH4567" s="76"/>
      <c r="BI4567" s="76"/>
      <c r="BK4567" s="76"/>
      <c r="BL4567" s="76"/>
      <c r="BN4567" s="76"/>
      <c r="BO4567" s="76"/>
      <c r="BQ4567" s="76"/>
      <c r="BR4567" s="76"/>
      <c r="BT4567" s="76"/>
      <c r="BU4567" s="76"/>
      <c r="BW4567" s="76"/>
      <c r="BX4567" s="76"/>
    </row>
    <row r="4568" spans="1:76" ht="12.75" customHeight="1">
      <c r="A4568" s="2"/>
      <c r="B4568" s="2"/>
      <c r="C4568" s="2"/>
      <c r="D4568" s="75"/>
      <c r="F4568" s="76"/>
      <c r="G4568" s="76"/>
      <c r="I4568" s="76"/>
      <c r="J4568" s="76"/>
      <c r="L4568" s="76"/>
      <c r="M4568" s="76"/>
      <c r="O4568" s="76"/>
      <c r="P4568" s="76"/>
      <c r="R4568" s="76"/>
      <c r="S4568" s="76"/>
      <c r="U4568" s="76"/>
      <c r="V4568" s="76"/>
      <c r="X4568" s="76"/>
      <c r="Y4568" s="76"/>
      <c r="AA4568" s="76"/>
      <c r="AB4568" s="76"/>
      <c r="AD4568" s="76"/>
      <c r="AE4568" s="76"/>
      <c r="AG4568" s="76"/>
      <c r="AH4568" s="76"/>
      <c r="AJ4568" s="76"/>
      <c r="AK4568" s="76"/>
      <c r="AM4568" s="76"/>
      <c r="AN4568" s="76"/>
      <c r="AP4568" s="76"/>
      <c r="AQ4568" s="76"/>
      <c r="AS4568" s="76"/>
      <c r="AT4568" s="76"/>
      <c r="AV4568" s="76"/>
      <c r="AW4568" s="76"/>
      <c r="AY4568" s="76"/>
      <c r="AZ4568" s="76"/>
      <c r="BB4568" s="76"/>
      <c r="BC4568" s="76"/>
      <c r="BE4568" s="76"/>
      <c r="BF4568" s="76"/>
      <c r="BH4568" s="76"/>
      <c r="BI4568" s="76"/>
      <c r="BK4568" s="76"/>
      <c r="BL4568" s="76"/>
      <c r="BN4568" s="76"/>
      <c r="BO4568" s="76"/>
      <c r="BQ4568" s="76"/>
      <c r="BR4568" s="76"/>
      <c r="BT4568" s="76"/>
      <c r="BU4568" s="76"/>
      <c r="BW4568" s="76"/>
      <c r="BX4568" s="76"/>
    </row>
    <row r="4569" spans="1:76" ht="12.75" customHeight="1">
      <c r="A4569" s="2"/>
      <c r="B4569" s="2"/>
      <c r="C4569" s="2"/>
      <c r="D4569" s="75"/>
      <c r="F4569" s="76"/>
      <c r="G4569" s="76"/>
      <c r="I4569" s="76"/>
      <c r="J4569" s="76"/>
      <c r="L4569" s="76"/>
      <c r="M4569" s="76"/>
      <c r="O4569" s="76"/>
      <c r="P4569" s="76"/>
      <c r="R4569" s="76"/>
      <c r="S4569" s="76"/>
      <c r="U4569" s="76"/>
      <c r="V4569" s="76"/>
      <c r="X4569" s="76"/>
      <c r="Y4569" s="76"/>
      <c r="AA4569" s="76"/>
      <c r="AB4569" s="76"/>
      <c r="AD4569" s="76"/>
      <c r="AE4569" s="76"/>
      <c r="AG4569" s="76"/>
      <c r="AH4569" s="76"/>
      <c r="AJ4569" s="76"/>
      <c r="AK4569" s="76"/>
      <c r="AM4569" s="76"/>
      <c r="AN4569" s="76"/>
      <c r="AP4569" s="76"/>
      <c r="AQ4569" s="76"/>
      <c r="AS4569" s="76"/>
      <c r="AT4569" s="76"/>
      <c r="AV4569" s="76"/>
      <c r="AW4569" s="76"/>
      <c r="AY4569" s="76"/>
      <c r="AZ4569" s="76"/>
      <c r="BB4569" s="76"/>
      <c r="BC4569" s="76"/>
      <c r="BE4569" s="76"/>
      <c r="BF4569" s="76"/>
      <c r="BH4569" s="76"/>
      <c r="BI4569" s="76"/>
      <c r="BK4569" s="76"/>
      <c r="BL4569" s="76"/>
      <c r="BN4569" s="76"/>
      <c r="BO4569" s="76"/>
      <c r="BQ4569" s="76"/>
      <c r="BR4569" s="76"/>
      <c r="BT4569" s="76"/>
      <c r="BU4569" s="76"/>
      <c r="BW4569" s="76"/>
      <c r="BX4569" s="76"/>
    </row>
    <row r="4570" spans="1:76" ht="12.75" customHeight="1">
      <c r="A4570" s="2"/>
      <c r="B4570" s="2"/>
      <c r="C4570" s="2"/>
      <c r="D4570" s="75"/>
      <c r="F4570" s="76"/>
      <c r="G4570" s="76"/>
      <c r="I4570" s="76"/>
      <c r="J4570" s="76"/>
      <c r="L4570" s="76"/>
      <c r="M4570" s="76"/>
      <c r="O4570" s="76"/>
      <c r="P4570" s="76"/>
      <c r="R4570" s="76"/>
      <c r="S4570" s="76"/>
      <c r="U4570" s="76"/>
      <c r="V4570" s="76"/>
      <c r="X4570" s="76"/>
      <c r="Y4570" s="76"/>
      <c r="AA4570" s="76"/>
      <c r="AB4570" s="76"/>
      <c r="AD4570" s="76"/>
      <c r="AE4570" s="76"/>
      <c r="AG4570" s="76"/>
      <c r="AH4570" s="76"/>
      <c r="AJ4570" s="76"/>
      <c r="AK4570" s="76"/>
      <c r="AM4570" s="76"/>
      <c r="AN4570" s="76"/>
      <c r="AP4570" s="76"/>
      <c r="AQ4570" s="76"/>
      <c r="AS4570" s="76"/>
      <c r="AT4570" s="76"/>
      <c r="AV4570" s="76"/>
      <c r="AW4570" s="76"/>
      <c r="AY4570" s="76"/>
      <c r="AZ4570" s="76"/>
      <c r="BB4570" s="76"/>
      <c r="BC4570" s="76"/>
      <c r="BE4570" s="76"/>
      <c r="BF4570" s="76"/>
      <c r="BH4570" s="76"/>
      <c r="BI4570" s="76"/>
      <c r="BK4570" s="76"/>
      <c r="BL4570" s="76"/>
      <c r="BN4570" s="76"/>
      <c r="BO4570" s="76"/>
      <c r="BQ4570" s="76"/>
      <c r="BR4570" s="76"/>
      <c r="BT4570" s="76"/>
      <c r="BU4570" s="76"/>
      <c r="BW4570" s="76"/>
      <c r="BX4570" s="76"/>
    </row>
    <row r="4571" spans="1:76" ht="12.75" customHeight="1">
      <c r="A4571" s="2"/>
      <c r="B4571" s="2"/>
      <c r="C4571" s="2"/>
      <c r="D4571" s="75"/>
      <c r="F4571" s="76"/>
      <c r="G4571" s="76"/>
      <c r="I4571" s="76"/>
      <c r="J4571" s="76"/>
      <c r="L4571" s="76"/>
      <c r="M4571" s="76"/>
      <c r="O4571" s="76"/>
      <c r="P4571" s="76"/>
      <c r="R4571" s="76"/>
      <c r="S4571" s="76"/>
      <c r="U4571" s="76"/>
      <c r="V4571" s="76"/>
      <c r="X4571" s="76"/>
      <c r="Y4571" s="76"/>
      <c r="AA4571" s="76"/>
      <c r="AB4571" s="76"/>
      <c r="AD4571" s="76"/>
      <c r="AE4571" s="76"/>
      <c r="AG4571" s="76"/>
      <c r="AH4571" s="76"/>
      <c r="AJ4571" s="76"/>
      <c r="AK4571" s="76"/>
      <c r="AM4571" s="76"/>
      <c r="AN4571" s="76"/>
      <c r="AP4571" s="76"/>
      <c r="AQ4571" s="76"/>
      <c r="AS4571" s="76"/>
      <c r="AT4571" s="76"/>
      <c r="AV4571" s="76"/>
      <c r="AW4571" s="76"/>
      <c r="AY4571" s="76"/>
      <c r="AZ4571" s="76"/>
      <c r="BB4571" s="76"/>
      <c r="BC4571" s="76"/>
      <c r="BE4571" s="76"/>
      <c r="BF4571" s="76"/>
      <c r="BH4571" s="76"/>
      <c r="BI4571" s="76"/>
      <c r="BK4571" s="76"/>
      <c r="BL4571" s="76"/>
      <c r="BN4571" s="76"/>
      <c r="BO4571" s="76"/>
      <c r="BQ4571" s="76"/>
      <c r="BR4571" s="76"/>
      <c r="BT4571" s="76"/>
      <c r="BU4571" s="76"/>
      <c r="BW4571" s="76"/>
      <c r="BX4571" s="76"/>
    </row>
    <row r="4572" spans="1:76" ht="12.75" customHeight="1">
      <c r="A4572" s="2"/>
      <c r="B4572" s="2"/>
      <c r="C4572" s="2"/>
      <c r="D4572" s="75"/>
      <c r="F4572" s="76"/>
      <c r="G4572" s="76"/>
      <c r="I4572" s="76"/>
      <c r="J4572" s="76"/>
      <c r="L4572" s="76"/>
      <c r="M4572" s="76"/>
      <c r="O4572" s="76"/>
      <c r="P4572" s="76"/>
      <c r="R4572" s="76"/>
      <c r="S4572" s="76"/>
      <c r="U4572" s="76"/>
      <c r="V4572" s="76"/>
      <c r="X4572" s="76"/>
      <c r="Y4572" s="76"/>
      <c r="AA4572" s="76"/>
      <c r="AB4572" s="76"/>
      <c r="AD4572" s="76"/>
      <c r="AE4572" s="76"/>
      <c r="AG4572" s="76"/>
      <c r="AH4572" s="76"/>
      <c r="AJ4572" s="76"/>
      <c r="AK4572" s="76"/>
      <c r="AM4572" s="76"/>
      <c r="AN4572" s="76"/>
      <c r="AP4572" s="76"/>
      <c r="AQ4572" s="76"/>
      <c r="AS4572" s="76"/>
      <c r="AT4572" s="76"/>
      <c r="AV4572" s="76"/>
      <c r="AW4572" s="76"/>
      <c r="AY4572" s="76"/>
      <c r="AZ4572" s="76"/>
      <c r="BB4572" s="76"/>
      <c r="BC4572" s="76"/>
      <c r="BE4572" s="76"/>
      <c r="BF4572" s="76"/>
      <c r="BH4572" s="76"/>
      <c r="BI4572" s="76"/>
      <c r="BK4572" s="76"/>
      <c r="BL4572" s="76"/>
      <c r="BN4572" s="76"/>
      <c r="BO4572" s="76"/>
      <c r="BQ4572" s="76"/>
      <c r="BR4572" s="76"/>
      <c r="BT4572" s="76"/>
      <c r="BU4572" s="76"/>
      <c r="BW4572" s="76"/>
      <c r="BX4572" s="76"/>
    </row>
    <row r="4573" spans="1:76" ht="12.75" customHeight="1">
      <c r="A4573" s="2"/>
      <c r="B4573" s="2"/>
      <c r="C4573" s="2"/>
      <c r="D4573" s="75"/>
      <c r="F4573" s="76"/>
      <c r="G4573" s="76"/>
      <c r="I4573" s="76"/>
      <c r="J4573" s="76"/>
      <c r="L4573" s="76"/>
      <c r="M4573" s="76"/>
      <c r="O4573" s="76"/>
      <c r="P4573" s="76"/>
      <c r="R4573" s="76"/>
      <c r="S4573" s="76"/>
      <c r="U4573" s="76"/>
      <c r="V4573" s="76"/>
      <c r="X4573" s="76"/>
      <c r="Y4573" s="76"/>
      <c r="AA4573" s="76"/>
      <c r="AB4573" s="76"/>
      <c r="AD4573" s="76"/>
      <c r="AE4573" s="76"/>
      <c r="AG4573" s="76"/>
      <c r="AH4573" s="76"/>
      <c r="AJ4573" s="76"/>
      <c r="AK4573" s="76"/>
      <c r="AM4573" s="76"/>
      <c r="AN4573" s="76"/>
      <c r="AP4573" s="76"/>
      <c r="AQ4573" s="76"/>
      <c r="AS4573" s="76"/>
      <c r="AT4573" s="76"/>
      <c r="AV4573" s="76"/>
      <c r="AW4573" s="76"/>
      <c r="AY4573" s="76"/>
      <c r="AZ4573" s="76"/>
      <c r="BB4573" s="76"/>
      <c r="BC4573" s="76"/>
      <c r="BE4573" s="76"/>
      <c r="BF4573" s="76"/>
      <c r="BH4573" s="76"/>
      <c r="BI4573" s="76"/>
      <c r="BK4573" s="76"/>
      <c r="BL4573" s="76"/>
      <c r="BN4573" s="76"/>
      <c r="BO4573" s="76"/>
      <c r="BQ4573" s="76"/>
      <c r="BR4573" s="76"/>
      <c r="BT4573" s="76"/>
      <c r="BU4573" s="76"/>
      <c r="BW4573" s="76"/>
      <c r="BX4573" s="76"/>
    </row>
    <row r="4574" spans="1:76" ht="12.75" customHeight="1">
      <c r="A4574" s="2"/>
      <c r="B4574" s="2"/>
      <c r="C4574" s="2"/>
      <c r="D4574" s="75"/>
      <c r="F4574" s="76"/>
      <c r="G4574" s="76"/>
      <c r="I4574" s="76"/>
      <c r="J4574" s="76"/>
      <c r="L4574" s="76"/>
      <c r="M4574" s="76"/>
      <c r="O4574" s="76"/>
      <c r="P4574" s="76"/>
      <c r="R4574" s="76"/>
      <c r="S4574" s="76"/>
      <c r="U4574" s="76"/>
      <c r="V4574" s="76"/>
      <c r="X4574" s="76"/>
      <c r="Y4574" s="76"/>
      <c r="AA4574" s="76"/>
      <c r="AB4574" s="76"/>
      <c r="AD4574" s="76"/>
      <c r="AE4574" s="76"/>
      <c r="AG4574" s="76"/>
      <c r="AH4574" s="76"/>
      <c r="AJ4574" s="76"/>
      <c r="AK4574" s="76"/>
      <c r="AM4574" s="76"/>
      <c r="AN4574" s="76"/>
      <c r="AP4574" s="76"/>
      <c r="AQ4574" s="76"/>
      <c r="AS4574" s="76"/>
      <c r="AT4574" s="76"/>
      <c r="AV4574" s="76"/>
      <c r="AW4574" s="76"/>
      <c r="AY4574" s="76"/>
      <c r="AZ4574" s="76"/>
      <c r="BB4574" s="76"/>
      <c r="BC4574" s="76"/>
      <c r="BE4574" s="76"/>
      <c r="BF4574" s="76"/>
      <c r="BH4574" s="76"/>
      <c r="BI4574" s="76"/>
      <c r="BK4574" s="76"/>
      <c r="BL4574" s="76"/>
      <c r="BN4574" s="76"/>
      <c r="BO4574" s="76"/>
      <c r="BQ4574" s="76"/>
      <c r="BR4574" s="76"/>
      <c r="BT4574" s="76"/>
      <c r="BU4574" s="76"/>
      <c r="BW4574" s="76"/>
      <c r="BX4574" s="76"/>
    </row>
    <row r="4575" spans="1:76" ht="12.75" customHeight="1">
      <c r="A4575" s="2"/>
      <c r="B4575" s="2"/>
      <c r="C4575" s="2"/>
      <c r="D4575" s="75"/>
      <c r="F4575" s="76"/>
      <c r="G4575" s="76"/>
      <c r="I4575" s="76"/>
      <c r="J4575" s="76"/>
      <c r="L4575" s="76"/>
      <c r="M4575" s="76"/>
      <c r="O4575" s="76"/>
      <c r="P4575" s="76"/>
      <c r="R4575" s="76"/>
      <c r="S4575" s="76"/>
      <c r="U4575" s="76"/>
      <c r="V4575" s="76"/>
      <c r="X4575" s="76"/>
      <c r="Y4575" s="76"/>
      <c r="AA4575" s="76"/>
      <c r="AB4575" s="76"/>
      <c r="AD4575" s="76"/>
      <c r="AE4575" s="76"/>
      <c r="AG4575" s="76"/>
      <c r="AH4575" s="76"/>
      <c r="AJ4575" s="76"/>
      <c r="AK4575" s="76"/>
      <c r="AM4575" s="76"/>
      <c r="AN4575" s="76"/>
      <c r="AP4575" s="76"/>
      <c r="AQ4575" s="76"/>
      <c r="AS4575" s="76"/>
      <c r="AT4575" s="76"/>
      <c r="AV4575" s="76"/>
      <c r="AW4575" s="76"/>
      <c r="AY4575" s="76"/>
      <c r="AZ4575" s="76"/>
      <c r="BB4575" s="76"/>
      <c r="BC4575" s="76"/>
      <c r="BE4575" s="76"/>
      <c r="BF4575" s="76"/>
      <c r="BH4575" s="76"/>
      <c r="BI4575" s="76"/>
      <c r="BK4575" s="76"/>
      <c r="BL4575" s="76"/>
      <c r="BN4575" s="76"/>
      <c r="BO4575" s="76"/>
      <c r="BQ4575" s="76"/>
      <c r="BR4575" s="76"/>
      <c r="BT4575" s="76"/>
      <c r="BU4575" s="76"/>
      <c r="BW4575" s="76"/>
      <c r="BX4575" s="76"/>
    </row>
    <row r="4576" spans="1:76" ht="12.75" customHeight="1">
      <c r="A4576" s="2"/>
      <c r="B4576" s="2"/>
      <c r="C4576" s="2"/>
      <c r="D4576" s="75"/>
      <c r="F4576" s="76"/>
      <c r="G4576" s="76"/>
      <c r="I4576" s="76"/>
      <c r="J4576" s="76"/>
      <c r="L4576" s="76"/>
      <c r="M4576" s="76"/>
      <c r="O4576" s="76"/>
      <c r="P4576" s="76"/>
      <c r="R4576" s="76"/>
      <c r="S4576" s="76"/>
      <c r="U4576" s="76"/>
      <c r="V4576" s="76"/>
      <c r="X4576" s="76"/>
      <c r="Y4576" s="76"/>
      <c r="AA4576" s="76"/>
      <c r="AB4576" s="76"/>
      <c r="AD4576" s="76"/>
      <c r="AE4576" s="76"/>
      <c r="AG4576" s="76"/>
      <c r="AH4576" s="76"/>
      <c r="AJ4576" s="76"/>
      <c r="AK4576" s="76"/>
      <c r="AM4576" s="76"/>
      <c r="AN4576" s="76"/>
      <c r="AP4576" s="76"/>
      <c r="AQ4576" s="76"/>
      <c r="AS4576" s="76"/>
      <c r="AT4576" s="76"/>
      <c r="AV4576" s="76"/>
      <c r="AW4576" s="76"/>
      <c r="AY4576" s="76"/>
      <c r="AZ4576" s="76"/>
      <c r="BB4576" s="76"/>
      <c r="BC4576" s="76"/>
      <c r="BE4576" s="76"/>
      <c r="BF4576" s="76"/>
      <c r="BH4576" s="76"/>
      <c r="BI4576" s="76"/>
      <c r="BK4576" s="76"/>
      <c r="BL4576" s="76"/>
      <c r="BN4576" s="76"/>
      <c r="BO4576" s="76"/>
      <c r="BQ4576" s="76"/>
      <c r="BR4576" s="76"/>
      <c r="BT4576" s="76"/>
      <c r="BU4576" s="76"/>
      <c r="BW4576" s="76"/>
      <c r="BX4576" s="76"/>
    </row>
    <row r="4577" spans="1:76" ht="12.75" customHeight="1">
      <c r="A4577" s="2"/>
      <c r="B4577" s="2"/>
      <c r="C4577" s="2"/>
      <c r="D4577" s="75"/>
      <c r="F4577" s="76"/>
      <c r="G4577" s="76"/>
      <c r="I4577" s="76"/>
      <c r="J4577" s="76"/>
      <c r="L4577" s="76"/>
      <c r="M4577" s="76"/>
      <c r="O4577" s="76"/>
      <c r="P4577" s="76"/>
      <c r="R4577" s="76"/>
      <c r="S4577" s="76"/>
      <c r="U4577" s="76"/>
      <c r="V4577" s="76"/>
      <c r="X4577" s="76"/>
      <c r="Y4577" s="76"/>
      <c r="AA4577" s="76"/>
      <c r="AB4577" s="76"/>
      <c r="AD4577" s="76"/>
      <c r="AE4577" s="76"/>
      <c r="AG4577" s="76"/>
      <c r="AH4577" s="76"/>
      <c r="AJ4577" s="76"/>
      <c r="AK4577" s="76"/>
      <c r="AM4577" s="76"/>
      <c r="AN4577" s="76"/>
      <c r="AP4577" s="76"/>
      <c r="AQ4577" s="76"/>
      <c r="AS4577" s="76"/>
      <c r="AT4577" s="76"/>
      <c r="AV4577" s="76"/>
      <c r="AW4577" s="76"/>
      <c r="AY4577" s="76"/>
      <c r="AZ4577" s="76"/>
      <c r="BB4577" s="76"/>
      <c r="BC4577" s="76"/>
      <c r="BE4577" s="76"/>
      <c r="BF4577" s="76"/>
      <c r="BH4577" s="76"/>
      <c r="BI4577" s="76"/>
      <c r="BK4577" s="76"/>
      <c r="BL4577" s="76"/>
      <c r="BN4577" s="76"/>
      <c r="BO4577" s="76"/>
      <c r="BQ4577" s="76"/>
      <c r="BR4577" s="76"/>
      <c r="BT4577" s="76"/>
      <c r="BU4577" s="76"/>
      <c r="BW4577" s="76"/>
      <c r="BX4577" s="76"/>
    </row>
    <row r="4578" spans="1:76" ht="12.75" customHeight="1">
      <c r="A4578" s="2"/>
      <c r="B4578" s="2"/>
      <c r="C4578" s="2"/>
      <c r="D4578" s="75"/>
      <c r="F4578" s="76"/>
      <c r="G4578" s="76"/>
      <c r="I4578" s="76"/>
      <c r="J4578" s="76"/>
      <c r="L4578" s="76"/>
      <c r="M4578" s="76"/>
      <c r="O4578" s="76"/>
      <c r="P4578" s="76"/>
      <c r="R4578" s="76"/>
      <c r="S4578" s="76"/>
      <c r="U4578" s="76"/>
      <c r="V4578" s="76"/>
      <c r="X4578" s="76"/>
      <c r="Y4578" s="76"/>
      <c r="AA4578" s="76"/>
      <c r="AB4578" s="76"/>
      <c r="AD4578" s="76"/>
      <c r="AE4578" s="76"/>
      <c r="AG4578" s="76"/>
      <c r="AH4578" s="76"/>
      <c r="AJ4578" s="76"/>
      <c r="AK4578" s="76"/>
      <c r="AM4578" s="76"/>
      <c r="AN4578" s="76"/>
      <c r="AP4578" s="76"/>
      <c r="AQ4578" s="76"/>
      <c r="AS4578" s="76"/>
      <c r="AT4578" s="76"/>
      <c r="AV4578" s="76"/>
      <c r="AW4578" s="76"/>
      <c r="AY4578" s="76"/>
      <c r="AZ4578" s="76"/>
      <c r="BB4578" s="76"/>
      <c r="BC4578" s="76"/>
      <c r="BE4578" s="76"/>
      <c r="BF4578" s="76"/>
      <c r="BH4578" s="76"/>
      <c r="BI4578" s="76"/>
      <c r="BK4578" s="76"/>
      <c r="BL4578" s="76"/>
      <c r="BN4578" s="76"/>
      <c r="BO4578" s="76"/>
      <c r="BQ4578" s="76"/>
      <c r="BR4578" s="76"/>
      <c r="BT4578" s="76"/>
      <c r="BU4578" s="76"/>
      <c r="BW4578" s="76"/>
      <c r="BX4578" s="76"/>
    </row>
    <row r="4579" spans="1:76" ht="12.75" customHeight="1">
      <c r="A4579" s="2"/>
      <c r="B4579" s="2"/>
      <c r="C4579" s="2"/>
      <c r="D4579" s="75"/>
      <c r="F4579" s="76"/>
      <c r="G4579" s="76"/>
      <c r="I4579" s="76"/>
      <c r="J4579" s="76"/>
      <c r="L4579" s="76"/>
      <c r="M4579" s="76"/>
      <c r="O4579" s="76"/>
      <c r="P4579" s="76"/>
      <c r="R4579" s="76"/>
      <c r="S4579" s="76"/>
      <c r="U4579" s="76"/>
      <c r="V4579" s="76"/>
      <c r="X4579" s="76"/>
      <c r="Y4579" s="76"/>
      <c r="AA4579" s="76"/>
      <c r="AB4579" s="76"/>
      <c r="AD4579" s="76"/>
      <c r="AE4579" s="76"/>
      <c r="AG4579" s="76"/>
      <c r="AH4579" s="76"/>
      <c r="AJ4579" s="76"/>
      <c r="AK4579" s="76"/>
      <c r="AM4579" s="76"/>
      <c r="AN4579" s="76"/>
      <c r="AP4579" s="76"/>
      <c r="AQ4579" s="76"/>
      <c r="AS4579" s="76"/>
      <c r="AT4579" s="76"/>
      <c r="AV4579" s="76"/>
      <c r="AW4579" s="76"/>
      <c r="AY4579" s="76"/>
      <c r="AZ4579" s="76"/>
      <c r="BB4579" s="76"/>
      <c r="BC4579" s="76"/>
      <c r="BE4579" s="76"/>
      <c r="BF4579" s="76"/>
      <c r="BH4579" s="76"/>
      <c r="BI4579" s="76"/>
      <c r="BK4579" s="76"/>
      <c r="BL4579" s="76"/>
      <c r="BN4579" s="76"/>
      <c r="BO4579" s="76"/>
      <c r="BQ4579" s="76"/>
      <c r="BR4579" s="76"/>
      <c r="BT4579" s="76"/>
      <c r="BU4579" s="76"/>
      <c r="BW4579" s="76"/>
      <c r="BX4579" s="76"/>
    </row>
    <row r="4580" spans="1:76" ht="12.75" customHeight="1">
      <c r="A4580" s="2"/>
      <c r="B4580" s="2"/>
      <c r="C4580" s="2"/>
      <c r="D4580" s="75"/>
      <c r="F4580" s="76"/>
      <c r="G4580" s="76"/>
      <c r="I4580" s="76"/>
      <c r="J4580" s="76"/>
      <c r="L4580" s="76"/>
      <c r="M4580" s="76"/>
      <c r="O4580" s="76"/>
      <c r="P4580" s="76"/>
      <c r="R4580" s="76"/>
      <c r="S4580" s="76"/>
      <c r="U4580" s="76"/>
      <c r="V4580" s="76"/>
      <c r="X4580" s="76"/>
      <c r="Y4580" s="76"/>
      <c r="AA4580" s="76"/>
      <c r="AB4580" s="76"/>
      <c r="AD4580" s="76"/>
      <c r="AE4580" s="76"/>
      <c r="AG4580" s="76"/>
      <c r="AH4580" s="76"/>
      <c r="AJ4580" s="76"/>
      <c r="AK4580" s="76"/>
      <c r="AM4580" s="76"/>
      <c r="AN4580" s="76"/>
      <c r="AP4580" s="76"/>
      <c r="AQ4580" s="76"/>
      <c r="AS4580" s="76"/>
      <c r="AT4580" s="76"/>
      <c r="AV4580" s="76"/>
      <c r="AW4580" s="76"/>
      <c r="AY4580" s="76"/>
      <c r="AZ4580" s="76"/>
      <c r="BB4580" s="76"/>
      <c r="BC4580" s="76"/>
      <c r="BE4580" s="76"/>
      <c r="BF4580" s="76"/>
      <c r="BH4580" s="76"/>
      <c r="BI4580" s="76"/>
      <c r="BK4580" s="76"/>
      <c r="BL4580" s="76"/>
      <c r="BN4580" s="76"/>
      <c r="BO4580" s="76"/>
      <c r="BQ4580" s="76"/>
      <c r="BR4580" s="76"/>
      <c r="BT4580" s="76"/>
      <c r="BU4580" s="76"/>
      <c r="BW4580" s="76"/>
      <c r="BX4580" s="76"/>
    </row>
    <row r="4581" spans="1:76" ht="12.75" customHeight="1">
      <c r="A4581" s="2"/>
      <c r="B4581" s="2"/>
      <c r="C4581" s="2"/>
      <c r="D4581" s="75"/>
      <c r="F4581" s="76"/>
      <c r="G4581" s="76"/>
      <c r="I4581" s="76"/>
      <c r="J4581" s="76"/>
      <c r="L4581" s="76"/>
      <c r="M4581" s="76"/>
      <c r="O4581" s="76"/>
      <c r="P4581" s="76"/>
      <c r="R4581" s="76"/>
      <c r="S4581" s="76"/>
      <c r="U4581" s="76"/>
      <c r="V4581" s="76"/>
      <c r="X4581" s="76"/>
      <c r="Y4581" s="76"/>
      <c r="AA4581" s="76"/>
      <c r="AB4581" s="76"/>
      <c r="AD4581" s="76"/>
      <c r="AE4581" s="76"/>
      <c r="AG4581" s="76"/>
      <c r="AH4581" s="76"/>
      <c r="AJ4581" s="76"/>
      <c r="AK4581" s="76"/>
      <c r="AM4581" s="76"/>
      <c r="AN4581" s="76"/>
      <c r="AP4581" s="76"/>
      <c r="AQ4581" s="76"/>
      <c r="AS4581" s="76"/>
      <c r="AT4581" s="76"/>
      <c r="AV4581" s="76"/>
      <c r="AW4581" s="76"/>
      <c r="AY4581" s="76"/>
      <c r="AZ4581" s="76"/>
      <c r="BB4581" s="76"/>
      <c r="BC4581" s="76"/>
      <c r="BE4581" s="76"/>
      <c r="BF4581" s="76"/>
      <c r="BH4581" s="76"/>
      <c r="BI4581" s="76"/>
      <c r="BK4581" s="76"/>
      <c r="BL4581" s="76"/>
      <c r="BN4581" s="76"/>
      <c r="BO4581" s="76"/>
      <c r="BQ4581" s="76"/>
      <c r="BR4581" s="76"/>
      <c r="BT4581" s="76"/>
      <c r="BU4581" s="76"/>
      <c r="BW4581" s="76"/>
      <c r="BX4581" s="76"/>
    </row>
    <row r="4582" spans="1:76" ht="12.75" customHeight="1">
      <c r="A4582" s="2"/>
      <c r="B4582" s="2"/>
      <c r="C4582" s="2"/>
      <c r="D4582" s="75"/>
      <c r="F4582" s="76"/>
      <c r="G4582" s="76"/>
      <c r="I4582" s="76"/>
      <c r="J4582" s="76"/>
      <c r="L4582" s="76"/>
      <c r="M4582" s="76"/>
      <c r="O4582" s="76"/>
      <c r="P4582" s="76"/>
      <c r="R4582" s="76"/>
      <c r="S4582" s="76"/>
      <c r="U4582" s="76"/>
      <c r="V4582" s="76"/>
      <c r="X4582" s="76"/>
      <c r="Y4582" s="76"/>
      <c r="AA4582" s="76"/>
      <c r="AB4582" s="76"/>
      <c r="AD4582" s="76"/>
      <c r="AE4582" s="76"/>
      <c r="AG4582" s="76"/>
      <c r="AH4582" s="76"/>
      <c r="AJ4582" s="76"/>
      <c r="AK4582" s="76"/>
      <c r="AM4582" s="76"/>
      <c r="AN4582" s="76"/>
      <c r="AP4582" s="76"/>
      <c r="AQ4582" s="76"/>
      <c r="AS4582" s="76"/>
      <c r="AT4582" s="76"/>
      <c r="AV4582" s="76"/>
      <c r="AW4582" s="76"/>
      <c r="AY4582" s="76"/>
      <c r="AZ4582" s="76"/>
      <c r="BB4582" s="76"/>
      <c r="BC4582" s="76"/>
      <c r="BE4582" s="76"/>
      <c r="BF4582" s="76"/>
      <c r="BH4582" s="76"/>
      <c r="BI4582" s="76"/>
      <c r="BK4582" s="76"/>
      <c r="BL4582" s="76"/>
      <c r="BN4582" s="76"/>
      <c r="BO4582" s="76"/>
      <c r="BQ4582" s="76"/>
      <c r="BR4582" s="76"/>
      <c r="BT4582" s="76"/>
      <c r="BU4582" s="76"/>
      <c r="BW4582" s="76"/>
      <c r="BX4582" s="76"/>
    </row>
    <row r="4583" spans="1:76" ht="12.75" customHeight="1">
      <c r="A4583" s="2"/>
      <c r="B4583" s="2"/>
      <c r="C4583" s="2"/>
      <c r="D4583" s="75"/>
      <c r="F4583" s="76"/>
      <c r="G4583" s="76"/>
      <c r="I4583" s="76"/>
      <c r="J4583" s="76"/>
      <c r="L4583" s="76"/>
      <c r="M4583" s="76"/>
      <c r="O4583" s="76"/>
      <c r="P4583" s="76"/>
      <c r="R4583" s="76"/>
      <c r="S4583" s="76"/>
      <c r="U4583" s="76"/>
      <c r="V4583" s="76"/>
      <c r="X4583" s="76"/>
      <c r="Y4583" s="76"/>
      <c r="AA4583" s="76"/>
      <c r="AB4583" s="76"/>
      <c r="AD4583" s="76"/>
      <c r="AE4583" s="76"/>
      <c r="AG4583" s="76"/>
      <c r="AH4583" s="76"/>
      <c r="AJ4583" s="76"/>
      <c r="AK4583" s="76"/>
      <c r="AM4583" s="76"/>
      <c r="AN4583" s="76"/>
      <c r="AP4583" s="76"/>
      <c r="AQ4583" s="76"/>
      <c r="AS4583" s="76"/>
      <c r="AT4583" s="76"/>
      <c r="AV4583" s="76"/>
      <c r="AW4583" s="76"/>
      <c r="AY4583" s="76"/>
      <c r="AZ4583" s="76"/>
      <c r="BB4583" s="76"/>
      <c r="BC4583" s="76"/>
      <c r="BE4583" s="76"/>
      <c r="BF4583" s="76"/>
      <c r="BH4583" s="76"/>
      <c r="BI4583" s="76"/>
      <c r="BK4583" s="76"/>
      <c r="BL4583" s="76"/>
      <c r="BN4583" s="76"/>
      <c r="BO4583" s="76"/>
      <c r="BQ4583" s="76"/>
      <c r="BR4583" s="76"/>
      <c r="BT4583" s="76"/>
      <c r="BU4583" s="76"/>
      <c r="BW4583" s="76"/>
      <c r="BX4583" s="76"/>
    </row>
    <row r="4584" spans="1:76" ht="12.75" customHeight="1">
      <c r="A4584" s="2"/>
      <c r="B4584" s="2"/>
      <c r="C4584" s="2"/>
      <c r="D4584" s="75"/>
      <c r="F4584" s="76"/>
      <c r="G4584" s="76"/>
      <c r="I4584" s="76"/>
      <c r="J4584" s="76"/>
      <c r="L4584" s="76"/>
      <c r="M4584" s="76"/>
      <c r="O4584" s="76"/>
      <c r="P4584" s="76"/>
      <c r="R4584" s="76"/>
      <c r="S4584" s="76"/>
      <c r="U4584" s="76"/>
      <c r="V4584" s="76"/>
      <c r="X4584" s="76"/>
      <c r="Y4584" s="76"/>
      <c r="AA4584" s="76"/>
      <c r="AB4584" s="76"/>
      <c r="AD4584" s="76"/>
      <c r="AE4584" s="76"/>
      <c r="AG4584" s="76"/>
      <c r="AH4584" s="76"/>
      <c r="AJ4584" s="76"/>
      <c r="AK4584" s="76"/>
      <c r="AM4584" s="76"/>
      <c r="AN4584" s="76"/>
      <c r="AP4584" s="76"/>
      <c r="AQ4584" s="76"/>
      <c r="AS4584" s="76"/>
      <c r="AT4584" s="76"/>
      <c r="AV4584" s="76"/>
      <c r="AW4584" s="76"/>
      <c r="AY4584" s="76"/>
      <c r="AZ4584" s="76"/>
      <c r="BB4584" s="76"/>
      <c r="BC4584" s="76"/>
      <c r="BE4584" s="76"/>
      <c r="BF4584" s="76"/>
      <c r="BH4584" s="76"/>
      <c r="BI4584" s="76"/>
      <c r="BK4584" s="76"/>
      <c r="BL4584" s="76"/>
      <c r="BN4584" s="76"/>
      <c r="BO4584" s="76"/>
      <c r="BQ4584" s="76"/>
      <c r="BR4584" s="76"/>
      <c r="BT4584" s="76"/>
      <c r="BU4584" s="76"/>
      <c r="BW4584" s="76"/>
      <c r="BX4584" s="76"/>
    </row>
    <row r="4585" spans="1:76" ht="12.75" customHeight="1">
      <c r="A4585" s="2"/>
      <c r="B4585" s="2"/>
      <c r="C4585" s="2"/>
      <c r="D4585" s="75"/>
      <c r="F4585" s="76"/>
      <c r="G4585" s="76"/>
      <c r="I4585" s="76"/>
      <c r="J4585" s="76"/>
      <c r="L4585" s="76"/>
      <c r="M4585" s="76"/>
      <c r="O4585" s="76"/>
      <c r="P4585" s="76"/>
      <c r="R4585" s="76"/>
      <c r="S4585" s="76"/>
      <c r="U4585" s="76"/>
      <c r="V4585" s="76"/>
      <c r="X4585" s="76"/>
      <c r="Y4585" s="76"/>
      <c r="AA4585" s="76"/>
      <c r="AB4585" s="76"/>
      <c r="AD4585" s="76"/>
      <c r="AE4585" s="76"/>
      <c r="AG4585" s="76"/>
      <c r="AH4585" s="76"/>
      <c r="AJ4585" s="76"/>
      <c r="AK4585" s="76"/>
      <c r="AM4585" s="76"/>
      <c r="AN4585" s="76"/>
      <c r="AP4585" s="76"/>
      <c r="AQ4585" s="76"/>
      <c r="AS4585" s="76"/>
      <c r="AT4585" s="76"/>
      <c r="AV4585" s="76"/>
      <c r="AW4585" s="76"/>
      <c r="AY4585" s="76"/>
      <c r="AZ4585" s="76"/>
      <c r="BB4585" s="76"/>
      <c r="BC4585" s="76"/>
      <c r="BE4585" s="76"/>
      <c r="BF4585" s="76"/>
      <c r="BH4585" s="76"/>
      <c r="BI4585" s="76"/>
      <c r="BK4585" s="76"/>
      <c r="BL4585" s="76"/>
      <c r="BN4585" s="76"/>
      <c r="BO4585" s="76"/>
      <c r="BQ4585" s="76"/>
      <c r="BR4585" s="76"/>
      <c r="BT4585" s="76"/>
      <c r="BU4585" s="76"/>
      <c r="BW4585" s="76"/>
      <c r="BX4585" s="76"/>
    </row>
    <row r="4586" spans="1:76" ht="12.75" customHeight="1">
      <c r="A4586" s="2"/>
      <c r="B4586" s="2"/>
      <c r="C4586" s="2"/>
      <c r="D4586" s="75"/>
      <c r="F4586" s="76"/>
      <c r="G4586" s="76"/>
      <c r="I4586" s="76"/>
      <c r="J4586" s="76"/>
      <c r="L4586" s="76"/>
      <c r="M4586" s="76"/>
      <c r="O4586" s="76"/>
      <c r="P4586" s="76"/>
      <c r="R4586" s="76"/>
      <c r="S4586" s="76"/>
      <c r="U4586" s="76"/>
      <c r="V4586" s="76"/>
      <c r="X4586" s="76"/>
      <c r="Y4586" s="76"/>
      <c r="AA4586" s="76"/>
      <c r="AB4586" s="76"/>
      <c r="AD4586" s="76"/>
      <c r="AE4586" s="76"/>
      <c r="AG4586" s="76"/>
      <c r="AH4586" s="76"/>
      <c r="AJ4586" s="76"/>
      <c r="AK4586" s="76"/>
      <c r="AM4586" s="76"/>
      <c r="AN4586" s="76"/>
      <c r="AP4586" s="76"/>
      <c r="AQ4586" s="76"/>
      <c r="AS4586" s="76"/>
      <c r="AT4586" s="76"/>
      <c r="AV4586" s="76"/>
      <c r="AW4586" s="76"/>
      <c r="AY4586" s="76"/>
      <c r="AZ4586" s="76"/>
      <c r="BB4586" s="76"/>
      <c r="BC4586" s="76"/>
      <c r="BE4586" s="76"/>
      <c r="BF4586" s="76"/>
      <c r="BH4586" s="76"/>
      <c r="BI4586" s="76"/>
      <c r="BK4586" s="76"/>
      <c r="BL4586" s="76"/>
      <c r="BN4586" s="76"/>
      <c r="BO4586" s="76"/>
      <c r="BQ4586" s="76"/>
      <c r="BR4586" s="76"/>
      <c r="BT4586" s="76"/>
      <c r="BU4586" s="76"/>
      <c r="BW4586" s="76"/>
      <c r="BX4586" s="76"/>
    </row>
    <row r="4587" spans="1:76" ht="12.75" customHeight="1">
      <c r="A4587" s="2"/>
      <c r="B4587" s="2"/>
      <c r="C4587" s="2"/>
      <c r="D4587" s="75"/>
      <c r="F4587" s="76"/>
      <c r="G4587" s="76"/>
      <c r="I4587" s="76"/>
      <c r="J4587" s="76"/>
      <c r="L4587" s="76"/>
      <c r="M4587" s="76"/>
      <c r="O4587" s="76"/>
      <c r="P4587" s="76"/>
      <c r="R4587" s="76"/>
      <c r="S4587" s="76"/>
      <c r="U4587" s="76"/>
      <c r="V4587" s="76"/>
      <c r="X4587" s="76"/>
      <c r="Y4587" s="76"/>
      <c r="AA4587" s="76"/>
      <c r="AB4587" s="76"/>
      <c r="AD4587" s="76"/>
      <c r="AE4587" s="76"/>
      <c r="AG4587" s="76"/>
      <c r="AH4587" s="76"/>
      <c r="AJ4587" s="76"/>
      <c r="AK4587" s="76"/>
      <c r="AM4587" s="76"/>
      <c r="AN4587" s="76"/>
      <c r="AP4587" s="76"/>
      <c r="AQ4587" s="76"/>
      <c r="AS4587" s="76"/>
      <c r="AT4587" s="76"/>
      <c r="AV4587" s="76"/>
      <c r="AW4587" s="76"/>
      <c r="AY4587" s="76"/>
      <c r="AZ4587" s="76"/>
      <c r="BB4587" s="76"/>
      <c r="BC4587" s="76"/>
      <c r="BE4587" s="76"/>
      <c r="BF4587" s="76"/>
      <c r="BH4587" s="76"/>
      <c r="BI4587" s="76"/>
      <c r="BK4587" s="76"/>
      <c r="BL4587" s="76"/>
      <c r="BN4587" s="76"/>
      <c r="BO4587" s="76"/>
      <c r="BQ4587" s="76"/>
      <c r="BR4587" s="76"/>
      <c r="BT4587" s="76"/>
      <c r="BU4587" s="76"/>
      <c r="BW4587" s="76"/>
      <c r="BX4587" s="76"/>
    </row>
    <row r="4588" spans="1:76" ht="12.75" customHeight="1">
      <c r="A4588" s="2"/>
      <c r="B4588" s="2"/>
      <c r="C4588" s="2"/>
      <c r="D4588" s="75"/>
      <c r="F4588" s="76"/>
      <c r="G4588" s="76"/>
      <c r="I4588" s="76"/>
      <c r="J4588" s="76"/>
      <c r="L4588" s="76"/>
      <c r="M4588" s="76"/>
      <c r="O4588" s="76"/>
      <c r="P4588" s="76"/>
      <c r="R4588" s="76"/>
      <c r="S4588" s="76"/>
      <c r="U4588" s="76"/>
      <c r="V4588" s="76"/>
      <c r="X4588" s="76"/>
      <c r="Y4588" s="76"/>
      <c r="AA4588" s="76"/>
      <c r="AB4588" s="76"/>
      <c r="AD4588" s="76"/>
      <c r="AE4588" s="76"/>
      <c r="AG4588" s="76"/>
      <c r="AH4588" s="76"/>
      <c r="AJ4588" s="76"/>
      <c r="AK4588" s="76"/>
      <c r="AM4588" s="76"/>
      <c r="AN4588" s="76"/>
      <c r="AP4588" s="76"/>
      <c r="AQ4588" s="76"/>
      <c r="AS4588" s="76"/>
      <c r="AT4588" s="76"/>
      <c r="AV4588" s="76"/>
      <c r="AW4588" s="76"/>
      <c r="AY4588" s="76"/>
      <c r="AZ4588" s="76"/>
      <c r="BB4588" s="76"/>
      <c r="BC4588" s="76"/>
      <c r="BE4588" s="76"/>
      <c r="BF4588" s="76"/>
      <c r="BH4588" s="76"/>
      <c r="BI4588" s="76"/>
      <c r="BK4588" s="76"/>
      <c r="BL4588" s="76"/>
      <c r="BN4588" s="76"/>
      <c r="BO4588" s="76"/>
      <c r="BQ4588" s="76"/>
      <c r="BR4588" s="76"/>
      <c r="BT4588" s="76"/>
      <c r="BU4588" s="76"/>
      <c r="BW4588" s="76"/>
      <c r="BX4588" s="76"/>
    </row>
    <row r="4589" spans="1:76" ht="12.75" customHeight="1">
      <c r="A4589" s="2"/>
      <c r="B4589" s="2"/>
      <c r="C4589" s="2"/>
      <c r="D4589" s="75"/>
      <c r="F4589" s="76"/>
      <c r="G4589" s="76"/>
      <c r="I4589" s="76"/>
      <c r="J4589" s="76"/>
      <c r="L4589" s="76"/>
      <c r="M4589" s="76"/>
      <c r="O4589" s="76"/>
      <c r="P4589" s="76"/>
      <c r="R4589" s="76"/>
      <c r="S4589" s="76"/>
      <c r="U4589" s="76"/>
      <c r="V4589" s="76"/>
      <c r="X4589" s="76"/>
      <c r="Y4589" s="76"/>
      <c r="AA4589" s="76"/>
      <c r="AB4589" s="76"/>
      <c r="AD4589" s="76"/>
      <c r="AE4589" s="76"/>
      <c r="AG4589" s="76"/>
      <c r="AH4589" s="76"/>
      <c r="AJ4589" s="76"/>
      <c r="AK4589" s="76"/>
      <c r="AM4589" s="76"/>
      <c r="AN4589" s="76"/>
      <c r="AP4589" s="76"/>
      <c r="AQ4589" s="76"/>
      <c r="AS4589" s="76"/>
      <c r="AT4589" s="76"/>
      <c r="AV4589" s="76"/>
      <c r="AW4589" s="76"/>
      <c r="AY4589" s="76"/>
      <c r="AZ4589" s="76"/>
      <c r="BB4589" s="76"/>
      <c r="BC4589" s="76"/>
      <c r="BE4589" s="76"/>
      <c r="BF4589" s="76"/>
      <c r="BH4589" s="76"/>
      <c r="BI4589" s="76"/>
      <c r="BK4589" s="76"/>
      <c r="BL4589" s="76"/>
      <c r="BN4589" s="76"/>
      <c r="BO4589" s="76"/>
      <c r="BQ4589" s="76"/>
      <c r="BR4589" s="76"/>
      <c r="BT4589" s="76"/>
      <c r="BU4589" s="76"/>
      <c r="BW4589" s="76"/>
      <c r="BX4589" s="76"/>
    </row>
    <row r="4590" spans="1:76" ht="12.75" customHeight="1">
      <c r="A4590" s="2"/>
      <c r="B4590" s="2"/>
      <c r="C4590" s="2"/>
      <c r="D4590" s="75"/>
      <c r="F4590" s="76"/>
      <c r="G4590" s="76"/>
      <c r="I4590" s="76"/>
      <c r="J4590" s="76"/>
      <c r="L4590" s="76"/>
      <c r="M4590" s="76"/>
      <c r="O4590" s="76"/>
      <c r="P4590" s="76"/>
      <c r="R4590" s="76"/>
      <c r="S4590" s="76"/>
      <c r="U4590" s="76"/>
      <c r="V4590" s="76"/>
      <c r="X4590" s="76"/>
      <c r="Y4590" s="76"/>
      <c r="AA4590" s="76"/>
      <c r="AB4590" s="76"/>
      <c r="AD4590" s="76"/>
      <c r="AE4590" s="76"/>
      <c r="AG4590" s="76"/>
      <c r="AH4590" s="76"/>
      <c r="AJ4590" s="76"/>
      <c r="AK4590" s="76"/>
      <c r="AM4590" s="76"/>
      <c r="AN4590" s="76"/>
      <c r="AP4590" s="76"/>
      <c r="AQ4590" s="76"/>
      <c r="AS4590" s="76"/>
      <c r="AT4590" s="76"/>
      <c r="AV4590" s="76"/>
      <c r="AW4590" s="76"/>
      <c r="AY4590" s="76"/>
      <c r="AZ4590" s="76"/>
      <c r="BB4590" s="76"/>
      <c r="BC4590" s="76"/>
      <c r="BE4590" s="76"/>
      <c r="BF4590" s="76"/>
      <c r="BH4590" s="76"/>
      <c r="BI4590" s="76"/>
      <c r="BK4590" s="76"/>
      <c r="BL4590" s="76"/>
      <c r="BN4590" s="76"/>
      <c r="BO4590" s="76"/>
      <c r="BQ4590" s="76"/>
      <c r="BR4590" s="76"/>
      <c r="BT4590" s="76"/>
      <c r="BU4590" s="76"/>
      <c r="BW4590" s="76"/>
      <c r="BX4590" s="76"/>
    </row>
    <row r="4591" spans="1:76" ht="12.75" customHeight="1">
      <c r="A4591" s="2"/>
      <c r="B4591" s="2"/>
      <c r="C4591" s="2"/>
      <c r="D4591" s="75"/>
      <c r="F4591" s="76"/>
      <c r="G4591" s="76"/>
      <c r="I4591" s="76"/>
      <c r="J4591" s="76"/>
      <c r="L4591" s="76"/>
      <c r="M4591" s="76"/>
      <c r="O4591" s="76"/>
      <c r="P4591" s="76"/>
      <c r="R4591" s="76"/>
      <c r="S4591" s="76"/>
      <c r="U4591" s="76"/>
      <c r="V4591" s="76"/>
      <c r="X4591" s="76"/>
      <c r="Y4591" s="76"/>
      <c r="AA4591" s="76"/>
      <c r="AB4591" s="76"/>
      <c r="AD4591" s="76"/>
      <c r="AE4591" s="76"/>
      <c r="AG4591" s="76"/>
      <c r="AH4591" s="76"/>
      <c r="AJ4591" s="76"/>
      <c r="AK4591" s="76"/>
      <c r="AM4591" s="76"/>
      <c r="AN4591" s="76"/>
      <c r="AP4591" s="76"/>
      <c r="AQ4591" s="76"/>
      <c r="AS4591" s="76"/>
      <c r="AT4591" s="76"/>
      <c r="AV4591" s="76"/>
      <c r="AW4591" s="76"/>
      <c r="AY4591" s="76"/>
      <c r="AZ4591" s="76"/>
      <c r="BB4591" s="76"/>
      <c r="BC4591" s="76"/>
      <c r="BE4591" s="76"/>
      <c r="BF4591" s="76"/>
      <c r="BH4591" s="76"/>
      <c r="BI4591" s="76"/>
      <c r="BK4591" s="76"/>
      <c r="BL4591" s="76"/>
      <c r="BN4591" s="76"/>
      <c r="BO4591" s="76"/>
      <c r="BQ4591" s="76"/>
      <c r="BR4591" s="76"/>
      <c r="BT4591" s="76"/>
      <c r="BU4591" s="76"/>
      <c r="BW4591" s="76"/>
      <c r="BX4591" s="76"/>
    </row>
    <row r="4592" spans="1:76" ht="12.75" customHeight="1">
      <c r="A4592" s="2"/>
      <c r="B4592" s="2"/>
      <c r="C4592" s="2"/>
      <c r="D4592" s="75"/>
      <c r="F4592" s="76"/>
      <c r="G4592" s="76"/>
      <c r="I4592" s="76"/>
      <c r="J4592" s="76"/>
      <c r="L4592" s="76"/>
      <c r="M4592" s="76"/>
      <c r="O4592" s="76"/>
      <c r="P4592" s="76"/>
      <c r="R4592" s="76"/>
      <c r="S4592" s="76"/>
      <c r="U4592" s="76"/>
      <c r="V4592" s="76"/>
      <c r="X4592" s="76"/>
      <c r="Y4592" s="76"/>
      <c r="AA4592" s="76"/>
      <c r="AB4592" s="76"/>
      <c r="AD4592" s="76"/>
      <c r="AE4592" s="76"/>
      <c r="AG4592" s="76"/>
      <c r="AH4592" s="76"/>
      <c r="AJ4592" s="76"/>
      <c r="AK4592" s="76"/>
      <c r="AM4592" s="76"/>
      <c r="AN4592" s="76"/>
      <c r="AP4592" s="76"/>
      <c r="AQ4592" s="76"/>
      <c r="AS4592" s="76"/>
      <c r="AT4592" s="76"/>
      <c r="AV4592" s="76"/>
      <c r="AW4592" s="76"/>
      <c r="AY4592" s="76"/>
      <c r="AZ4592" s="76"/>
      <c r="BB4592" s="76"/>
      <c r="BC4592" s="76"/>
      <c r="BE4592" s="76"/>
      <c r="BF4592" s="76"/>
      <c r="BH4592" s="76"/>
      <c r="BI4592" s="76"/>
      <c r="BK4592" s="76"/>
      <c r="BL4592" s="76"/>
      <c r="BN4592" s="76"/>
      <c r="BO4592" s="76"/>
      <c r="BQ4592" s="76"/>
      <c r="BR4592" s="76"/>
      <c r="BT4592" s="76"/>
      <c r="BU4592" s="76"/>
      <c r="BW4592" s="76"/>
      <c r="BX4592" s="76"/>
    </row>
    <row r="4593" spans="1:76" ht="12.75" customHeight="1">
      <c r="A4593" s="2"/>
      <c r="B4593" s="2"/>
      <c r="C4593" s="2"/>
      <c r="D4593" s="75"/>
      <c r="F4593" s="76"/>
      <c r="G4593" s="76"/>
      <c r="I4593" s="76"/>
      <c r="J4593" s="76"/>
      <c r="L4593" s="76"/>
      <c r="M4593" s="76"/>
      <c r="O4593" s="76"/>
      <c r="P4593" s="76"/>
      <c r="R4593" s="76"/>
      <c r="S4593" s="76"/>
      <c r="U4593" s="76"/>
      <c r="V4593" s="76"/>
      <c r="X4593" s="76"/>
      <c r="Y4593" s="76"/>
      <c r="AA4593" s="76"/>
      <c r="AB4593" s="76"/>
      <c r="AD4593" s="76"/>
      <c r="AE4593" s="76"/>
      <c r="AG4593" s="76"/>
      <c r="AH4593" s="76"/>
      <c r="AJ4593" s="76"/>
      <c r="AK4593" s="76"/>
      <c r="AM4593" s="76"/>
      <c r="AN4593" s="76"/>
      <c r="AP4593" s="76"/>
      <c r="AQ4593" s="76"/>
      <c r="AS4593" s="76"/>
      <c r="AT4593" s="76"/>
      <c r="AV4593" s="76"/>
      <c r="AW4593" s="76"/>
      <c r="AY4593" s="76"/>
      <c r="AZ4593" s="76"/>
      <c r="BB4593" s="76"/>
      <c r="BC4593" s="76"/>
      <c r="BE4593" s="76"/>
      <c r="BF4593" s="76"/>
      <c r="BH4593" s="76"/>
      <c r="BI4593" s="76"/>
      <c r="BK4593" s="76"/>
      <c r="BL4593" s="76"/>
      <c r="BN4593" s="76"/>
      <c r="BO4593" s="76"/>
      <c r="BQ4593" s="76"/>
      <c r="BR4593" s="76"/>
      <c r="BT4593" s="76"/>
      <c r="BU4593" s="76"/>
      <c r="BW4593" s="76"/>
      <c r="BX4593" s="76"/>
    </row>
    <row r="4594" spans="1:76" ht="12.75" customHeight="1">
      <c r="A4594" s="2"/>
      <c r="B4594" s="2"/>
      <c r="C4594" s="2"/>
      <c r="D4594" s="75"/>
      <c r="F4594" s="76"/>
      <c r="G4594" s="76"/>
      <c r="I4594" s="76"/>
      <c r="J4594" s="76"/>
      <c r="L4594" s="76"/>
      <c r="M4594" s="76"/>
      <c r="O4594" s="76"/>
      <c r="P4594" s="76"/>
      <c r="R4594" s="76"/>
      <c r="S4594" s="76"/>
      <c r="U4594" s="76"/>
      <c r="V4594" s="76"/>
      <c r="X4594" s="76"/>
      <c r="Y4594" s="76"/>
      <c r="AA4594" s="76"/>
      <c r="AB4594" s="76"/>
      <c r="AD4594" s="76"/>
      <c r="AE4594" s="76"/>
      <c r="AG4594" s="76"/>
      <c r="AH4594" s="76"/>
      <c r="AJ4594" s="76"/>
      <c r="AK4594" s="76"/>
      <c r="AM4594" s="76"/>
      <c r="AN4594" s="76"/>
      <c r="AP4594" s="76"/>
      <c r="AQ4594" s="76"/>
      <c r="AS4594" s="76"/>
      <c r="AT4594" s="76"/>
      <c r="AV4594" s="76"/>
      <c r="AW4594" s="76"/>
      <c r="AY4594" s="76"/>
      <c r="AZ4594" s="76"/>
      <c r="BB4594" s="76"/>
      <c r="BC4594" s="76"/>
      <c r="BE4594" s="76"/>
      <c r="BF4594" s="76"/>
      <c r="BH4594" s="76"/>
      <c r="BI4594" s="76"/>
      <c r="BK4594" s="76"/>
      <c r="BL4594" s="76"/>
      <c r="BN4594" s="76"/>
      <c r="BO4594" s="76"/>
      <c r="BQ4594" s="76"/>
      <c r="BR4594" s="76"/>
      <c r="BT4594" s="76"/>
      <c r="BU4594" s="76"/>
      <c r="BW4594" s="76"/>
      <c r="BX4594" s="76"/>
    </row>
    <row r="4595" spans="1:76" ht="12.75" customHeight="1">
      <c r="A4595" s="2"/>
      <c r="B4595" s="2"/>
      <c r="C4595" s="2"/>
      <c r="D4595" s="75"/>
      <c r="F4595" s="76"/>
      <c r="G4595" s="76"/>
      <c r="I4595" s="76"/>
      <c r="J4595" s="76"/>
      <c r="L4595" s="76"/>
      <c r="M4595" s="76"/>
      <c r="O4595" s="76"/>
      <c r="P4595" s="76"/>
      <c r="R4595" s="76"/>
      <c r="S4595" s="76"/>
      <c r="U4595" s="76"/>
      <c r="V4595" s="76"/>
      <c r="X4595" s="76"/>
      <c r="Y4595" s="76"/>
      <c r="AA4595" s="76"/>
      <c r="AB4595" s="76"/>
      <c r="AD4595" s="76"/>
      <c r="AE4595" s="76"/>
      <c r="AG4595" s="76"/>
      <c r="AH4595" s="76"/>
      <c r="AJ4595" s="76"/>
      <c r="AK4595" s="76"/>
      <c r="AM4595" s="76"/>
      <c r="AN4595" s="76"/>
      <c r="AP4595" s="76"/>
      <c r="AQ4595" s="76"/>
      <c r="AS4595" s="76"/>
      <c r="AT4595" s="76"/>
      <c r="AV4595" s="76"/>
      <c r="AW4595" s="76"/>
      <c r="AY4595" s="76"/>
      <c r="AZ4595" s="76"/>
      <c r="BB4595" s="76"/>
      <c r="BC4595" s="76"/>
      <c r="BE4595" s="76"/>
      <c r="BF4595" s="76"/>
      <c r="BH4595" s="76"/>
      <c r="BI4595" s="76"/>
      <c r="BK4595" s="76"/>
      <c r="BL4595" s="76"/>
      <c r="BN4595" s="76"/>
      <c r="BO4595" s="76"/>
      <c r="BQ4595" s="76"/>
      <c r="BR4595" s="76"/>
      <c r="BT4595" s="76"/>
      <c r="BU4595" s="76"/>
      <c r="BW4595" s="76"/>
      <c r="BX4595" s="76"/>
    </row>
    <row r="4596" spans="1:76" ht="12.75" customHeight="1">
      <c r="A4596" s="2"/>
      <c r="B4596" s="2"/>
      <c r="C4596" s="2"/>
      <c r="D4596" s="75"/>
      <c r="F4596" s="76"/>
      <c r="G4596" s="76"/>
      <c r="I4596" s="76"/>
      <c r="J4596" s="76"/>
      <c r="L4596" s="76"/>
      <c r="M4596" s="76"/>
      <c r="O4596" s="76"/>
      <c r="P4596" s="76"/>
      <c r="R4596" s="76"/>
      <c r="S4596" s="76"/>
      <c r="U4596" s="76"/>
      <c r="V4596" s="76"/>
      <c r="X4596" s="76"/>
      <c r="Y4596" s="76"/>
      <c r="AA4596" s="76"/>
      <c r="AB4596" s="76"/>
      <c r="AD4596" s="76"/>
      <c r="AE4596" s="76"/>
      <c r="AG4596" s="76"/>
      <c r="AH4596" s="76"/>
      <c r="AJ4596" s="76"/>
      <c r="AK4596" s="76"/>
      <c r="AM4596" s="76"/>
      <c r="AN4596" s="76"/>
      <c r="AP4596" s="76"/>
      <c r="AQ4596" s="76"/>
      <c r="AS4596" s="76"/>
      <c r="AT4596" s="76"/>
      <c r="AV4596" s="76"/>
      <c r="AW4596" s="76"/>
      <c r="AY4596" s="76"/>
      <c r="AZ4596" s="76"/>
      <c r="BB4596" s="76"/>
      <c r="BC4596" s="76"/>
      <c r="BE4596" s="76"/>
      <c r="BF4596" s="76"/>
      <c r="BH4596" s="76"/>
      <c r="BI4596" s="76"/>
      <c r="BK4596" s="76"/>
      <c r="BL4596" s="76"/>
      <c r="BN4596" s="76"/>
      <c r="BO4596" s="76"/>
      <c r="BQ4596" s="76"/>
      <c r="BR4596" s="76"/>
      <c r="BT4596" s="76"/>
      <c r="BU4596" s="76"/>
      <c r="BW4596" s="76"/>
      <c r="BX4596" s="76"/>
    </row>
    <row r="4597" spans="1:76" ht="12.75" customHeight="1">
      <c r="A4597" s="2"/>
      <c r="B4597" s="2"/>
      <c r="C4597" s="2"/>
      <c r="D4597" s="75"/>
      <c r="F4597" s="76"/>
      <c r="G4597" s="76"/>
      <c r="I4597" s="76"/>
      <c r="J4597" s="76"/>
      <c r="L4597" s="76"/>
      <c r="M4597" s="76"/>
      <c r="O4597" s="76"/>
      <c r="P4597" s="76"/>
      <c r="R4597" s="76"/>
      <c r="S4597" s="76"/>
      <c r="U4597" s="76"/>
      <c r="V4597" s="76"/>
      <c r="X4597" s="76"/>
      <c r="Y4597" s="76"/>
      <c r="AA4597" s="76"/>
      <c r="AB4597" s="76"/>
      <c r="AD4597" s="76"/>
      <c r="AE4597" s="76"/>
      <c r="AG4597" s="76"/>
      <c r="AH4597" s="76"/>
      <c r="AJ4597" s="76"/>
      <c r="AK4597" s="76"/>
      <c r="AM4597" s="76"/>
      <c r="AN4597" s="76"/>
      <c r="AP4597" s="76"/>
      <c r="AQ4597" s="76"/>
      <c r="AS4597" s="76"/>
      <c r="AT4597" s="76"/>
      <c r="AV4597" s="76"/>
      <c r="AW4597" s="76"/>
      <c r="AY4597" s="76"/>
      <c r="AZ4597" s="76"/>
      <c r="BB4597" s="76"/>
      <c r="BC4597" s="76"/>
      <c r="BE4597" s="76"/>
      <c r="BF4597" s="76"/>
      <c r="BH4597" s="76"/>
      <c r="BI4597" s="76"/>
      <c r="BK4597" s="76"/>
      <c r="BL4597" s="76"/>
      <c r="BN4597" s="76"/>
      <c r="BO4597" s="76"/>
      <c r="BQ4597" s="76"/>
      <c r="BR4597" s="76"/>
      <c r="BT4597" s="76"/>
      <c r="BU4597" s="76"/>
      <c r="BW4597" s="76"/>
      <c r="BX4597" s="76"/>
    </row>
    <row r="4598" spans="1:76" ht="12.75" customHeight="1">
      <c r="A4598" s="2"/>
      <c r="B4598" s="2"/>
      <c r="C4598" s="2"/>
      <c r="D4598" s="75"/>
      <c r="F4598" s="76"/>
      <c r="G4598" s="76"/>
      <c r="I4598" s="76"/>
      <c r="J4598" s="76"/>
      <c r="L4598" s="76"/>
      <c r="M4598" s="76"/>
      <c r="O4598" s="76"/>
      <c r="P4598" s="76"/>
      <c r="R4598" s="76"/>
      <c r="S4598" s="76"/>
      <c r="U4598" s="76"/>
      <c r="V4598" s="76"/>
      <c r="X4598" s="76"/>
      <c r="Y4598" s="76"/>
      <c r="AA4598" s="76"/>
      <c r="AB4598" s="76"/>
      <c r="AD4598" s="76"/>
      <c r="AE4598" s="76"/>
      <c r="AG4598" s="76"/>
      <c r="AH4598" s="76"/>
      <c r="AJ4598" s="76"/>
      <c r="AK4598" s="76"/>
      <c r="AM4598" s="76"/>
      <c r="AN4598" s="76"/>
      <c r="AP4598" s="76"/>
      <c r="AQ4598" s="76"/>
      <c r="AS4598" s="76"/>
      <c r="AT4598" s="76"/>
      <c r="AV4598" s="76"/>
      <c r="AW4598" s="76"/>
      <c r="AY4598" s="76"/>
      <c r="AZ4598" s="76"/>
      <c r="BB4598" s="76"/>
      <c r="BC4598" s="76"/>
      <c r="BE4598" s="76"/>
      <c r="BF4598" s="76"/>
      <c r="BH4598" s="76"/>
      <c r="BI4598" s="76"/>
      <c r="BK4598" s="76"/>
      <c r="BL4598" s="76"/>
      <c r="BN4598" s="76"/>
      <c r="BO4598" s="76"/>
      <c r="BQ4598" s="76"/>
      <c r="BR4598" s="76"/>
      <c r="BT4598" s="76"/>
      <c r="BU4598" s="76"/>
      <c r="BW4598" s="76"/>
      <c r="BX4598" s="76"/>
    </row>
    <row r="4599" spans="1:76" ht="12.75" customHeight="1">
      <c r="A4599" s="2"/>
      <c r="B4599" s="2"/>
      <c r="C4599" s="2"/>
      <c r="D4599" s="75"/>
      <c r="F4599" s="76"/>
      <c r="G4599" s="76"/>
      <c r="I4599" s="76"/>
      <c r="J4599" s="76"/>
      <c r="L4599" s="76"/>
      <c r="M4599" s="76"/>
      <c r="O4599" s="76"/>
      <c r="P4599" s="76"/>
      <c r="R4599" s="76"/>
      <c r="S4599" s="76"/>
      <c r="U4599" s="76"/>
      <c r="V4599" s="76"/>
      <c r="X4599" s="76"/>
      <c r="Y4599" s="76"/>
      <c r="AA4599" s="76"/>
      <c r="AB4599" s="76"/>
      <c r="AD4599" s="76"/>
      <c r="AE4599" s="76"/>
      <c r="AG4599" s="76"/>
      <c r="AH4599" s="76"/>
      <c r="AJ4599" s="76"/>
      <c r="AK4599" s="76"/>
      <c r="AM4599" s="76"/>
      <c r="AN4599" s="76"/>
      <c r="AP4599" s="76"/>
      <c r="AQ4599" s="76"/>
      <c r="AS4599" s="76"/>
      <c r="AT4599" s="76"/>
      <c r="AV4599" s="76"/>
      <c r="AW4599" s="76"/>
      <c r="AY4599" s="76"/>
      <c r="AZ4599" s="76"/>
      <c r="BB4599" s="76"/>
      <c r="BC4599" s="76"/>
      <c r="BE4599" s="76"/>
      <c r="BF4599" s="76"/>
      <c r="BH4599" s="76"/>
      <c r="BI4599" s="76"/>
      <c r="BK4599" s="76"/>
      <c r="BL4599" s="76"/>
      <c r="BN4599" s="76"/>
      <c r="BO4599" s="76"/>
      <c r="BQ4599" s="76"/>
      <c r="BR4599" s="76"/>
      <c r="BT4599" s="76"/>
      <c r="BU4599" s="76"/>
      <c r="BW4599" s="76"/>
      <c r="BX4599" s="76"/>
    </row>
    <row r="4600" spans="1:76" ht="12.75" customHeight="1">
      <c r="A4600" s="2"/>
      <c r="B4600" s="2"/>
      <c r="C4600" s="2"/>
      <c r="D4600" s="75"/>
      <c r="F4600" s="76"/>
      <c r="G4600" s="76"/>
      <c r="I4600" s="76"/>
      <c r="J4600" s="76"/>
      <c r="L4600" s="76"/>
      <c r="M4600" s="76"/>
      <c r="O4600" s="76"/>
      <c r="P4600" s="76"/>
      <c r="R4600" s="76"/>
      <c r="S4600" s="76"/>
      <c r="U4600" s="76"/>
      <c r="V4600" s="76"/>
      <c r="X4600" s="76"/>
      <c r="Y4600" s="76"/>
      <c r="AA4600" s="76"/>
      <c r="AB4600" s="76"/>
      <c r="AD4600" s="76"/>
      <c r="AE4600" s="76"/>
      <c r="AG4600" s="76"/>
      <c r="AH4600" s="76"/>
      <c r="AJ4600" s="76"/>
      <c r="AK4600" s="76"/>
      <c r="AM4600" s="76"/>
      <c r="AN4600" s="76"/>
      <c r="AP4600" s="76"/>
      <c r="AQ4600" s="76"/>
      <c r="AS4600" s="76"/>
      <c r="AT4600" s="76"/>
      <c r="AV4600" s="76"/>
      <c r="AW4600" s="76"/>
      <c r="AY4600" s="76"/>
      <c r="AZ4600" s="76"/>
      <c r="BB4600" s="76"/>
      <c r="BC4600" s="76"/>
      <c r="BE4600" s="76"/>
      <c r="BF4600" s="76"/>
      <c r="BH4600" s="76"/>
      <c r="BI4600" s="76"/>
      <c r="BK4600" s="76"/>
      <c r="BL4600" s="76"/>
      <c r="BN4600" s="76"/>
      <c r="BO4600" s="76"/>
      <c r="BQ4600" s="76"/>
      <c r="BR4600" s="76"/>
      <c r="BT4600" s="76"/>
      <c r="BU4600" s="76"/>
      <c r="BW4600" s="76"/>
      <c r="BX4600" s="76"/>
    </row>
    <row r="4601" spans="1:76" ht="12.75" customHeight="1">
      <c r="A4601" s="2"/>
      <c r="B4601" s="2"/>
      <c r="C4601" s="2"/>
      <c r="D4601" s="75"/>
      <c r="F4601" s="76"/>
      <c r="G4601" s="76"/>
      <c r="I4601" s="76"/>
      <c r="J4601" s="76"/>
      <c r="L4601" s="76"/>
      <c r="M4601" s="76"/>
      <c r="O4601" s="76"/>
      <c r="P4601" s="76"/>
      <c r="R4601" s="76"/>
      <c r="S4601" s="76"/>
      <c r="U4601" s="76"/>
      <c r="V4601" s="76"/>
      <c r="X4601" s="76"/>
      <c r="Y4601" s="76"/>
      <c r="AA4601" s="76"/>
      <c r="AB4601" s="76"/>
      <c r="AD4601" s="76"/>
      <c r="AE4601" s="76"/>
      <c r="AG4601" s="76"/>
      <c r="AH4601" s="76"/>
      <c r="AJ4601" s="76"/>
      <c r="AK4601" s="76"/>
      <c r="AM4601" s="76"/>
      <c r="AN4601" s="76"/>
      <c r="AP4601" s="76"/>
      <c r="AQ4601" s="76"/>
      <c r="AS4601" s="76"/>
      <c r="AT4601" s="76"/>
      <c r="AV4601" s="76"/>
      <c r="AW4601" s="76"/>
      <c r="AY4601" s="76"/>
      <c r="AZ4601" s="76"/>
      <c r="BB4601" s="76"/>
      <c r="BC4601" s="76"/>
      <c r="BE4601" s="76"/>
      <c r="BF4601" s="76"/>
      <c r="BH4601" s="76"/>
      <c r="BI4601" s="76"/>
      <c r="BK4601" s="76"/>
      <c r="BL4601" s="76"/>
      <c r="BN4601" s="76"/>
      <c r="BO4601" s="76"/>
      <c r="BQ4601" s="76"/>
      <c r="BR4601" s="76"/>
      <c r="BT4601" s="76"/>
      <c r="BU4601" s="76"/>
      <c r="BW4601" s="76"/>
      <c r="BX4601" s="76"/>
    </row>
    <row r="4602" spans="1:76" ht="12.75" customHeight="1">
      <c r="A4602" s="2"/>
      <c r="B4602" s="2"/>
      <c r="C4602" s="2"/>
      <c r="D4602" s="75"/>
      <c r="F4602" s="76"/>
      <c r="G4602" s="76"/>
      <c r="I4602" s="76"/>
      <c r="J4602" s="76"/>
      <c r="L4602" s="76"/>
      <c r="M4602" s="76"/>
      <c r="O4602" s="76"/>
      <c r="P4602" s="76"/>
      <c r="R4602" s="76"/>
      <c r="S4602" s="76"/>
      <c r="U4602" s="76"/>
      <c r="V4602" s="76"/>
      <c r="X4602" s="76"/>
      <c r="Y4602" s="76"/>
      <c r="AA4602" s="76"/>
      <c r="AB4602" s="76"/>
      <c r="AD4602" s="76"/>
      <c r="AE4602" s="76"/>
      <c r="AG4602" s="76"/>
      <c r="AH4602" s="76"/>
      <c r="AJ4602" s="76"/>
      <c r="AK4602" s="76"/>
      <c r="AM4602" s="76"/>
      <c r="AN4602" s="76"/>
      <c r="AP4602" s="76"/>
      <c r="AQ4602" s="76"/>
      <c r="AS4602" s="76"/>
      <c r="AT4602" s="76"/>
      <c r="AV4602" s="76"/>
      <c r="AW4602" s="76"/>
      <c r="AY4602" s="76"/>
      <c r="AZ4602" s="76"/>
      <c r="BB4602" s="76"/>
      <c r="BC4602" s="76"/>
      <c r="BE4602" s="76"/>
      <c r="BF4602" s="76"/>
      <c r="BH4602" s="76"/>
      <c r="BI4602" s="76"/>
      <c r="BK4602" s="76"/>
      <c r="BL4602" s="76"/>
      <c r="BN4602" s="76"/>
      <c r="BO4602" s="76"/>
      <c r="BQ4602" s="76"/>
      <c r="BR4602" s="76"/>
      <c r="BT4602" s="76"/>
      <c r="BU4602" s="76"/>
      <c r="BW4602" s="76"/>
      <c r="BX4602" s="76"/>
    </row>
    <row r="4603" spans="1:76" ht="12.75" customHeight="1">
      <c r="A4603" s="2"/>
      <c r="B4603" s="2"/>
      <c r="C4603" s="2"/>
      <c r="D4603" s="75"/>
      <c r="F4603" s="76"/>
      <c r="G4603" s="76"/>
      <c r="I4603" s="76"/>
      <c r="J4603" s="76"/>
      <c r="L4603" s="76"/>
      <c r="M4603" s="76"/>
      <c r="O4603" s="76"/>
      <c r="P4603" s="76"/>
      <c r="R4603" s="76"/>
      <c r="S4603" s="76"/>
      <c r="U4603" s="76"/>
      <c r="V4603" s="76"/>
      <c r="X4603" s="76"/>
      <c r="Y4603" s="76"/>
      <c r="AA4603" s="76"/>
      <c r="AB4603" s="76"/>
      <c r="AD4603" s="76"/>
      <c r="AE4603" s="76"/>
      <c r="AG4603" s="76"/>
      <c r="AH4603" s="76"/>
      <c r="AJ4603" s="76"/>
      <c r="AK4603" s="76"/>
      <c r="AM4603" s="76"/>
      <c r="AN4603" s="76"/>
      <c r="AP4603" s="76"/>
      <c r="AQ4603" s="76"/>
      <c r="AS4603" s="76"/>
      <c r="AT4603" s="76"/>
      <c r="AV4603" s="76"/>
      <c r="AW4603" s="76"/>
      <c r="AY4603" s="76"/>
      <c r="AZ4603" s="76"/>
      <c r="BB4603" s="76"/>
      <c r="BC4603" s="76"/>
      <c r="BE4603" s="76"/>
      <c r="BF4603" s="76"/>
      <c r="BH4603" s="76"/>
      <c r="BI4603" s="76"/>
      <c r="BK4603" s="76"/>
      <c r="BL4603" s="76"/>
      <c r="BN4603" s="76"/>
      <c r="BO4603" s="76"/>
      <c r="BQ4603" s="76"/>
      <c r="BR4603" s="76"/>
      <c r="BT4603" s="76"/>
      <c r="BU4603" s="76"/>
      <c r="BW4603" s="76"/>
      <c r="BX4603" s="76"/>
    </row>
    <row r="4604" spans="1:76" ht="12.75" customHeight="1">
      <c r="A4604" s="2"/>
      <c r="B4604" s="2"/>
      <c r="C4604" s="2"/>
      <c r="D4604" s="75"/>
      <c r="F4604" s="76"/>
      <c r="G4604" s="76"/>
      <c r="I4604" s="76"/>
      <c r="J4604" s="76"/>
      <c r="L4604" s="76"/>
      <c r="M4604" s="76"/>
      <c r="O4604" s="76"/>
      <c r="P4604" s="76"/>
      <c r="R4604" s="76"/>
      <c r="S4604" s="76"/>
      <c r="U4604" s="76"/>
      <c r="V4604" s="76"/>
      <c r="X4604" s="76"/>
      <c r="Y4604" s="76"/>
      <c r="AA4604" s="76"/>
      <c r="AB4604" s="76"/>
      <c r="AD4604" s="76"/>
      <c r="AE4604" s="76"/>
      <c r="AG4604" s="76"/>
      <c r="AH4604" s="76"/>
      <c r="AJ4604" s="76"/>
      <c r="AK4604" s="76"/>
      <c r="AM4604" s="76"/>
      <c r="AN4604" s="76"/>
      <c r="AP4604" s="76"/>
      <c r="AQ4604" s="76"/>
      <c r="AS4604" s="76"/>
      <c r="AT4604" s="76"/>
      <c r="AV4604" s="76"/>
      <c r="AW4604" s="76"/>
      <c r="AY4604" s="76"/>
      <c r="AZ4604" s="76"/>
      <c r="BB4604" s="76"/>
      <c r="BC4604" s="76"/>
      <c r="BE4604" s="76"/>
      <c r="BF4604" s="76"/>
      <c r="BH4604" s="76"/>
      <c r="BI4604" s="76"/>
      <c r="BK4604" s="76"/>
      <c r="BL4604" s="76"/>
      <c r="BN4604" s="76"/>
      <c r="BO4604" s="76"/>
      <c r="BQ4604" s="76"/>
      <c r="BR4604" s="76"/>
      <c r="BT4604" s="76"/>
      <c r="BU4604" s="76"/>
      <c r="BW4604" s="76"/>
      <c r="BX4604" s="76"/>
    </row>
    <row r="4605" spans="1:76" ht="12.75" customHeight="1">
      <c r="A4605" s="2"/>
      <c r="B4605" s="2"/>
      <c r="C4605" s="2"/>
      <c r="D4605" s="75"/>
      <c r="F4605" s="76"/>
      <c r="G4605" s="76"/>
      <c r="I4605" s="76"/>
      <c r="J4605" s="76"/>
      <c r="L4605" s="76"/>
      <c r="M4605" s="76"/>
      <c r="O4605" s="76"/>
      <c r="P4605" s="76"/>
      <c r="R4605" s="76"/>
      <c r="S4605" s="76"/>
      <c r="U4605" s="76"/>
      <c r="V4605" s="76"/>
      <c r="X4605" s="76"/>
      <c r="Y4605" s="76"/>
      <c r="AA4605" s="76"/>
      <c r="AB4605" s="76"/>
      <c r="AD4605" s="76"/>
      <c r="AE4605" s="76"/>
      <c r="AG4605" s="76"/>
      <c r="AH4605" s="76"/>
      <c r="AJ4605" s="76"/>
      <c r="AK4605" s="76"/>
      <c r="AM4605" s="76"/>
      <c r="AN4605" s="76"/>
      <c r="AP4605" s="76"/>
      <c r="AQ4605" s="76"/>
      <c r="AS4605" s="76"/>
      <c r="AT4605" s="76"/>
      <c r="AV4605" s="76"/>
      <c r="AW4605" s="76"/>
      <c r="AY4605" s="76"/>
      <c r="AZ4605" s="76"/>
      <c r="BB4605" s="76"/>
      <c r="BC4605" s="76"/>
      <c r="BE4605" s="76"/>
      <c r="BF4605" s="76"/>
      <c r="BH4605" s="76"/>
      <c r="BI4605" s="76"/>
      <c r="BK4605" s="76"/>
      <c r="BL4605" s="76"/>
      <c r="BN4605" s="76"/>
      <c r="BO4605" s="76"/>
      <c r="BQ4605" s="76"/>
      <c r="BR4605" s="76"/>
      <c r="BT4605" s="76"/>
      <c r="BU4605" s="76"/>
      <c r="BW4605" s="76"/>
      <c r="BX4605" s="76"/>
    </row>
    <row r="4606" spans="1:76" ht="12.75" customHeight="1">
      <c r="A4606" s="2"/>
      <c r="B4606" s="2"/>
      <c r="C4606" s="2"/>
      <c r="D4606" s="75"/>
      <c r="F4606" s="76"/>
      <c r="G4606" s="76"/>
      <c r="I4606" s="76"/>
      <c r="J4606" s="76"/>
      <c r="L4606" s="76"/>
      <c r="M4606" s="76"/>
      <c r="O4606" s="76"/>
      <c r="P4606" s="76"/>
      <c r="R4606" s="76"/>
      <c r="S4606" s="76"/>
      <c r="U4606" s="76"/>
      <c r="V4606" s="76"/>
      <c r="X4606" s="76"/>
      <c r="Y4606" s="76"/>
      <c r="AA4606" s="76"/>
      <c r="AB4606" s="76"/>
      <c r="AD4606" s="76"/>
      <c r="AE4606" s="76"/>
      <c r="AG4606" s="76"/>
      <c r="AH4606" s="76"/>
      <c r="AJ4606" s="76"/>
      <c r="AK4606" s="76"/>
      <c r="AM4606" s="76"/>
      <c r="AN4606" s="76"/>
      <c r="AP4606" s="76"/>
      <c r="AQ4606" s="76"/>
      <c r="AS4606" s="76"/>
      <c r="AT4606" s="76"/>
      <c r="AV4606" s="76"/>
      <c r="AW4606" s="76"/>
      <c r="AY4606" s="76"/>
      <c r="AZ4606" s="76"/>
      <c r="BB4606" s="76"/>
      <c r="BC4606" s="76"/>
      <c r="BE4606" s="76"/>
      <c r="BF4606" s="76"/>
      <c r="BH4606" s="76"/>
      <c r="BI4606" s="76"/>
      <c r="BK4606" s="76"/>
      <c r="BL4606" s="76"/>
      <c r="BN4606" s="76"/>
      <c r="BO4606" s="76"/>
      <c r="BQ4606" s="76"/>
      <c r="BR4606" s="76"/>
      <c r="BT4606" s="76"/>
      <c r="BU4606" s="76"/>
      <c r="BW4606" s="76"/>
      <c r="BX4606" s="76"/>
    </row>
    <row r="4607" spans="1:76" ht="12.75" customHeight="1">
      <c r="A4607" s="2"/>
      <c r="B4607" s="2"/>
      <c r="C4607" s="2"/>
      <c r="D4607" s="75"/>
      <c r="F4607" s="76"/>
      <c r="G4607" s="76"/>
      <c r="I4607" s="76"/>
      <c r="J4607" s="76"/>
      <c r="L4607" s="76"/>
      <c r="M4607" s="76"/>
      <c r="O4607" s="76"/>
      <c r="P4607" s="76"/>
      <c r="R4607" s="76"/>
      <c r="S4607" s="76"/>
      <c r="U4607" s="76"/>
      <c r="V4607" s="76"/>
      <c r="X4607" s="76"/>
      <c r="Y4607" s="76"/>
      <c r="AA4607" s="76"/>
      <c r="AB4607" s="76"/>
      <c r="AD4607" s="76"/>
      <c r="AE4607" s="76"/>
      <c r="AG4607" s="76"/>
      <c r="AH4607" s="76"/>
      <c r="AJ4607" s="76"/>
      <c r="AK4607" s="76"/>
      <c r="AM4607" s="76"/>
      <c r="AN4607" s="76"/>
      <c r="AP4607" s="76"/>
      <c r="AQ4607" s="76"/>
      <c r="AS4607" s="76"/>
      <c r="AT4607" s="76"/>
      <c r="AV4607" s="76"/>
      <c r="AW4607" s="76"/>
      <c r="AY4607" s="76"/>
      <c r="AZ4607" s="76"/>
      <c r="BB4607" s="76"/>
      <c r="BC4607" s="76"/>
      <c r="BE4607" s="76"/>
      <c r="BF4607" s="76"/>
      <c r="BH4607" s="76"/>
      <c r="BI4607" s="76"/>
      <c r="BK4607" s="76"/>
      <c r="BL4607" s="76"/>
      <c r="BN4607" s="76"/>
      <c r="BO4607" s="76"/>
      <c r="BQ4607" s="76"/>
      <c r="BR4607" s="76"/>
      <c r="BT4607" s="76"/>
      <c r="BU4607" s="76"/>
      <c r="BW4607" s="76"/>
      <c r="BX4607" s="76"/>
    </row>
    <row r="4608" spans="1:76" ht="12.75" customHeight="1">
      <c r="A4608" s="2"/>
      <c r="B4608" s="2"/>
      <c r="C4608" s="2"/>
      <c r="D4608" s="75"/>
      <c r="F4608" s="76"/>
      <c r="G4608" s="76"/>
      <c r="I4608" s="76"/>
      <c r="J4608" s="76"/>
      <c r="L4608" s="76"/>
      <c r="M4608" s="76"/>
      <c r="O4608" s="76"/>
      <c r="P4608" s="76"/>
      <c r="R4608" s="76"/>
      <c r="S4608" s="76"/>
      <c r="U4608" s="76"/>
      <c r="V4608" s="76"/>
      <c r="X4608" s="76"/>
      <c r="Y4608" s="76"/>
      <c r="AA4608" s="76"/>
      <c r="AB4608" s="76"/>
      <c r="AD4608" s="76"/>
      <c r="AE4608" s="76"/>
      <c r="AG4608" s="76"/>
      <c r="AH4608" s="76"/>
      <c r="AJ4608" s="76"/>
      <c r="AK4608" s="76"/>
      <c r="AM4608" s="76"/>
      <c r="AN4608" s="76"/>
      <c r="AP4608" s="76"/>
      <c r="AQ4608" s="76"/>
      <c r="AS4608" s="76"/>
      <c r="AT4608" s="76"/>
      <c r="AV4608" s="76"/>
      <c r="AW4608" s="76"/>
      <c r="AY4608" s="76"/>
      <c r="AZ4608" s="76"/>
      <c r="BB4608" s="76"/>
      <c r="BC4608" s="76"/>
      <c r="BE4608" s="76"/>
      <c r="BF4608" s="76"/>
      <c r="BH4608" s="76"/>
      <c r="BI4608" s="76"/>
      <c r="BK4608" s="76"/>
      <c r="BL4608" s="76"/>
      <c r="BN4608" s="76"/>
      <c r="BO4608" s="76"/>
      <c r="BQ4608" s="76"/>
      <c r="BR4608" s="76"/>
      <c r="BT4608" s="76"/>
      <c r="BU4608" s="76"/>
      <c r="BW4608" s="76"/>
      <c r="BX4608" s="76"/>
    </row>
    <row r="4609" spans="1:76" ht="12.75" customHeight="1">
      <c r="A4609" s="2"/>
      <c r="B4609" s="2"/>
      <c r="C4609" s="2"/>
      <c r="D4609" s="75"/>
      <c r="F4609" s="76"/>
      <c r="G4609" s="76"/>
      <c r="I4609" s="76"/>
      <c r="J4609" s="76"/>
      <c r="L4609" s="76"/>
      <c r="M4609" s="76"/>
      <c r="O4609" s="76"/>
      <c r="P4609" s="76"/>
      <c r="R4609" s="76"/>
      <c r="S4609" s="76"/>
      <c r="U4609" s="76"/>
      <c r="V4609" s="76"/>
      <c r="X4609" s="76"/>
      <c r="Y4609" s="76"/>
      <c r="AA4609" s="76"/>
      <c r="AB4609" s="76"/>
      <c r="AD4609" s="76"/>
      <c r="AE4609" s="76"/>
      <c r="AG4609" s="76"/>
      <c r="AH4609" s="76"/>
      <c r="AJ4609" s="76"/>
      <c r="AK4609" s="76"/>
      <c r="AM4609" s="76"/>
      <c r="AN4609" s="76"/>
      <c r="AP4609" s="76"/>
      <c r="AQ4609" s="76"/>
      <c r="AS4609" s="76"/>
      <c r="AT4609" s="76"/>
      <c r="AV4609" s="76"/>
      <c r="AW4609" s="76"/>
      <c r="AY4609" s="76"/>
      <c r="AZ4609" s="76"/>
      <c r="BB4609" s="76"/>
      <c r="BC4609" s="76"/>
      <c r="BE4609" s="76"/>
      <c r="BF4609" s="76"/>
      <c r="BH4609" s="76"/>
      <c r="BI4609" s="76"/>
      <c r="BK4609" s="76"/>
      <c r="BL4609" s="76"/>
      <c r="BN4609" s="76"/>
      <c r="BO4609" s="76"/>
      <c r="BQ4609" s="76"/>
      <c r="BR4609" s="76"/>
      <c r="BT4609" s="76"/>
      <c r="BU4609" s="76"/>
      <c r="BW4609" s="76"/>
      <c r="BX4609" s="76"/>
    </row>
    <row r="4610" spans="1:76" ht="12.75" customHeight="1">
      <c r="A4610" s="2"/>
      <c r="B4610" s="2"/>
      <c r="C4610" s="2"/>
      <c r="D4610" s="75"/>
      <c r="F4610" s="76"/>
      <c r="G4610" s="76"/>
      <c r="I4610" s="76"/>
      <c r="J4610" s="76"/>
      <c r="L4610" s="76"/>
      <c r="M4610" s="76"/>
      <c r="O4610" s="76"/>
      <c r="P4610" s="76"/>
      <c r="R4610" s="76"/>
      <c r="S4610" s="76"/>
      <c r="U4610" s="76"/>
      <c r="V4610" s="76"/>
      <c r="X4610" s="76"/>
      <c r="Y4610" s="76"/>
      <c r="AA4610" s="76"/>
      <c r="AB4610" s="76"/>
      <c r="AD4610" s="76"/>
      <c r="AE4610" s="76"/>
      <c r="AG4610" s="76"/>
      <c r="AH4610" s="76"/>
      <c r="AJ4610" s="76"/>
      <c r="AK4610" s="76"/>
      <c r="AM4610" s="76"/>
      <c r="AN4610" s="76"/>
      <c r="AP4610" s="76"/>
      <c r="AQ4610" s="76"/>
      <c r="AS4610" s="76"/>
      <c r="AT4610" s="76"/>
      <c r="AV4610" s="76"/>
      <c r="AW4610" s="76"/>
      <c r="AY4610" s="76"/>
      <c r="AZ4610" s="76"/>
      <c r="BB4610" s="76"/>
      <c r="BC4610" s="76"/>
      <c r="BE4610" s="76"/>
      <c r="BF4610" s="76"/>
      <c r="BH4610" s="76"/>
      <c r="BI4610" s="76"/>
      <c r="BK4610" s="76"/>
      <c r="BL4610" s="76"/>
      <c r="BN4610" s="76"/>
      <c r="BO4610" s="76"/>
      <c r="BQ4610" s="76"/>
      <c r="BR4610" s="76"/>
      <c r="BT4610" s="76"/>
      <c r="BU4610" s="76"/>
      <c r="BW4610" s="76"/>
      <c r="BX4610" s="76"/>
    </row>
    <row r="4611" spans="1:76" ht="12.75" customHeight="1">
      <c r="A4611" s="2"/>
      <c r="B4611" s="2"/>
      <c r="C4611" s="2"/>
      <c r="D4611" s="75"/>
      <c r="F4611" s="76"/>
      <c r="G4611" s="76"/>
      <c r="I4611" s="76"/>
      <c r="J4611" s="76"/>
      <c r="L4611" s="76"/>
      <c r="M4611" s="76"/>
      <c r="O4611" s="76"/>
      <c r="P4611" s="76"/>
      <c r="R4611" s="76"/>
      <c r="S4611" s="76"/>
      <c r="U4611" s="76"/>
      <c r="V4611" s="76"/>
      <c r="X4611" s="76"/>
      <c r="Y4611" s="76"/>
      <c r="AA4611" s="76"/>
      <c r="AB4611" s="76"/>
      <c r="AD4611" s="76"/>
      <c r="AE4611" s="76"/>
      <c r="AG4611" s="76"/>
      <c r="AH4611" s="76"/>
      <c r="AJ4611" s="76"/>
      <c r="AK4611" s="76"/>
      <c r="AM4611" s="76"/>
      <c r="AN4611" s="76"/>
      <c r="AP4611" s="76"/>
      <c r="AQ4611" s="76"/>
      <c r="AS4611" s="76"/>
      <c r="AT4611" s="76"/>
      <c r="AV4611" s="76"/>
      <c r="AW4611" s="76"/>
      <c r="AY4611" s="76"/>
      <c r="AZ4611" s="76"/>
      <c r="BB4611" s="76"/>
      <c r="BC4611" s="76"/>
      <c r="BE4611" s="76"/>
      <c r="BF4611" s="76"/>
      <c r="BH4611" s="76"/>
      <c r="BI4611" s="76"/>
      <c r="BK4611" s="76"/>
      <c r="BL4611" s="76"/>
      <c r="BN4611" s="76"/>
      <c r="BO4611" s="76"/>
      <c r="BQ4611" s="76"/>
      <c r="BR4611" s="76"/>
      <c r="BT4611" s="76"/>
      <c r="BU4611" s="76"/>
      <c r="BW4611" s="76"/>
      <c r="BX4611" s="76"/>
    </row>
    <row r="4612" spans="1:76" ht="12.75" customHeight="1">
      <c r="A4612" s="2"/>
      <c r="B4612" s="2"/>
      <c r="C4612" s="2"/>
      <c r="D4612" s="75"/>
      <c r="F4612" s="76"/>
      <c r="G4612" s="76"/>
      <c r="I4612" s="76"/>
      <c r="J4612" s="76"/>
      <c r="L4612" s="76"/>
      <c r="M4612" s="76"/>
      <c r="O4612" s="76"/>
      <c r="P4612" s="76"/>
      <c r="R4612" s="76"/>
      <c r="S4612" s="76"/>
      <c r="U4612" s="76"/>
      <c r="V4612" s="76"/>
      <c r="X4612" s="76"/>
      <c r="Y4612" s="76"/>
      <c r="AA4612" s="76"/>
      <c r="AB4612" s="76"/>
      <c r="AD4612" s="76"/>
      <c r="AE4612" s="76"/>
      <c r="AG4612" s="76"/>
      <c r="AH4612" s="76"/>
      <c r="AJ4612" s="76"/>
      <c r="AK4612" s="76"/>
      <c r="AM4612" s="76"/>
      <c r="AN4612" s="76"/>
      <c r="AP4612" s="76"/>
      <c r="AQ4612" s="76"/>
      <c r="AS4612" s="76"/>
      <c r="AT4612" s="76"/>
      <c r="AV4612" s="76"/>
      <c r="AW4612" s="76"/>
      <c r="AY4612" s="76"/>
      <c r="AZ4612" s="76"/>
      <c r="BB4612" s="76"/>
      <c r="BC4612" s="76"/>
      <c r="BE4612" s="76"/>
      <c r="BF4612" s="76"/>
      <c r="BH4612" s="76"/>
      <c r="BI4612" s="76"/>
      <c r="BK4612" s="76"/>
      <c r="BL4612" s="76"/>
      <c r="BN4612" s="76"/>
      <c r="BO4612" s="76"/>
      <c r="BQ4612" s="76"/>
      <c r="BR4612" s="76"/>
      <c r="BT4612" s="76"/>
      <c r="BU4612" s="76"/>
      <c r="BW4612" s="76"/>
      <c r="BX4612" s="76"/>
    </row>
    <row r="4613" spans="1:76" ht="12.75" customHeight="1">
      <c r="A4613" s="2"/>
      <c r="B4613" s="2"/>
      <c r="C4613" s="2"/>
      <c r="D4613" s="75"/>
      <c r="F4613" s="76"/>
      <c r="G4613" s="76"/>
      <c r="I4613" s="76"/>
      <c r="J4613" s="76"/>
      <c r="L4613" s="76"/>
      <c r="M4613" s="76"/>
      <c r="O4613" s="76"/>
      <c r="P4613" s="76"/>
      <c r="R4613" s="76"/>
      <c r="S4613" s="76"/>
      <c r="U4613" s="76"/>
      <c r="V4613" s="76"/>
      <c r="X4613" s="76"/>
      <c r="Y4613" s="76"/>
      <c r="AA4613" s="76"/>
      <c r="AB4613" s="76"/>
      <c r="AD4613" s="76"/>
      <c r="AE4613" s="76"/>
      <c r="AG4613" s="76"/>
      <c r="AH4613" s="76"/>
      <c r="AJ4613" s="76"/>
      <c r="AK4613" s="76"/>
      <c r="AM4613" s="76"/>
      <c r="AN4613" s="76"/>
      <c r="AP4613" s="76"/>
      <c r="AQ4613" s="76"/>
      <c r="AS4613" s="76"/>
      <c r="AT4613" s="76"/>
      <c r="AV4613" s="76"/>
      <c r="AW4613" s="76"/>
      <c r="AY4613" s="76"/>
      <c r="AZ4613" s="76"/>
      <c r="BB4613" s="76"/>
      <c r="BC4613" s="76"/>
      <c r="BE4613" s="76"/>
      <c r="BF4613" s="76"/>
      <c r="BH4613" s="76"/>
      <c r="BI4613" s="76"/>
      <c r="BK4613" s="76"/>
      <c r="BL4613" s="76"/>
      <c r="BN4613" s="76"/>
      <c r="BO4613" s="76"/>
      <c r="BQ4613" s="76"/>
      <c r="BR4613" s="76"/>
      <c r="BT4613" s="76"/>
      <c r="BU4613" s="76"/>
      <c r="BW4613" s="76"/>
      <c r="BX4613" s="76"/>
    </row>
    <row r="4614" spans="1:76" ht="12.75" customHeight="1">
      <c r="A4614" s="2"/>
      <c r="B4614" s="2"/>
      <c r="C4614" s="2"/>
      <c r="D4614" s="75"/>
      <c r="F4614" s="76"/>
      <c r="G4614" s="76"/>
      <c r="I4614" s="76"/>
      <c r="J4614" s="76"/>
      <c r="L4614" s="76"/>
      <c r="M4614" s="76"/>
      <c r="O4614" s="76"/>
      <c r="P4614" s="76"/>
      <c r="R4614" s="76"/>
      <c r="S4614" s="76"/>
      <c r="U4614" s="76"/>
      <c r="V4614" s="76"/>
      <c r="X4614" s="76"/>
      <c r="Y4614" s="76"/>
      <c r="AA4614" s="76"/>
      <c r="AB4614" s="76"/>
      <c r="AD4614" s="76"/>
      <c r="AE4614" s="76"/>
      <c r="AG4614" s="76"/>
      <c r="AH4614" s="76"/>
      <c r="AJ4614" s="76"/>
      <c r="AK4614" s="76"/>
      <c r="AM4614" s="76"/>
      <c r="AN4614" s="76"/>
      <c r="AP4614" s="76"/>
      <c r="AQ4614" s="76"/>
      <c r="AS4614" s="76"/>
      <c r="AT4614" s="76"/>
      <c r="AV4614" s="76"/>
      <c r="AW4614" s="76"/>
      <c r="AY4614" s="76"/>
      <c r="AZ4614" s="76"/>
      <c r="BB4614" s="76"/>
      <c r="BC4614" s="76"/>
      <c r="BE4614" s="76"/>
      <c r="BF4614" s="76"/>
      <c r="BH4614" s="76"/>
      <c r="BI4614" s="76"/>
      <c r="BK4614" s="76"/>
      <c r="BL4614" s="76"/>
      <c r="BN4614" s="76"/>
      <c r="BO4614" s="76"/>
      <c r="BQ4614" s="76"/>
      <c r="BR4614" s="76"/>
      <c r="BT4614" s="76"/>
      <c r="BU4614" s="76"/>
      <c r="BW4614" s="76"/>
      <c r="BX4614" s="76"/>
    </row>
    <row r="4615" spans="1:76" ht="12.75" customHeight="1">
      <c r="A4615" s="2"/>
      <c r="B4615" s="2"/>
      <c r="C4615" s="2"/>
      <c r="D4615" s="75"/>
      <c r="F4615" s="76"/>
      <c r="G4615" s="76"/>
      <c r="I4615" s="76"/>
      <c r="J4615" s="76"/>
      <c r="L4615" s="76"/>
      <c r="M4615" s="76"/>
      <c r="O4615" s="76"/>
      <c r="P4615" s="76"/>
      <c r="R4615" s="76"/>
      <c r="S4615" s="76"/>
      <c r="U4615" s="76"/>
      <c r="V4615" s="76"/>
      <c r="X4615" s="76"/>
      <c r="Y4615" s="76"/>
      <c r="AA4615" s="76"/>
      <c r="AB4615" s="76"/>
      <c r="AD4615" s="76"/>
      <c r="AE4615" s="76"/>
      <c r="AG4615" s="76"/>
      <c r="AH4615" s="76"/>
      <c r="AJ4615" s="76"/>
      <c r="AK4615" s="76"/>
      <c r="AM4615" s="76"/>
      <c r="AN4615" s="76"/>
      <c r="AP4615" s="76"/>
      <c r="AQ4615" s="76"/>
      <c r="AS4615" s="76"/>
      <c r="AT4615" s="76"/>
      <c r="AV4615" s="76"/>
      <c r="AW4615" s="76"/>
      <c r="AY4615" s="76"/>
      <c r="AZ4615" s="76"/>
      <c r="BB4615" s="76"/>
      <c r="BC4615" s="76"/>
      <c r="BE4615" s="76"/>
      <c r="BF4615" s="76"/>
      <c r="BH4615" s="76"/>
      <c r="BI4615" s="76"/>
      <c r="BK4615" s="76"/>
      <c r="BL4615" s="76"/>
      <c r="BN4615" s="76"/>
      <c r="BO4615" s="76"/>
      <c r="BQ4615" s="76"/>
      <c r="BR4615" s="76"/>
      <c r="BT4615" s="76"/>
      <c r="BU4615" s="76"/>
      <c r="BW4615" s="76"/>
      <c r="BX4615" s="76"/>
    </row>
    <row r="4616" spans="1:76" ht="12.75" customHeight="1">
      <c r="A4616" s="2"/>
      <c r="B4616" s="2"/>
      <c r="C4616" s="2"/>
      <c r="D4616" s="75"/>
      <c r="F4616" s="76"/>
      <c r="G4616" s="76"/>
      <c r="I4616" s="76"/>
      <c r="J4616" s="76"/>
      <c r="L4616" s="76"/>
      <c r="M4616" s="76"/>
      <c r="O4616" s="76"/>
      <c r="P4616" s="76"/>
      <c r="R4616" s="76"/>
      <c r="S4616" s="76"/>
      <c r="U4616" s="76"/>
      <c r="V4616" s="76"/>
      <c r="X4616" s="76"/>
      <c r="Y4616" s="76"/>
      <c r="AA4616" s="76"/>
      <c r="AB4616" s="76"/>
      <c r="AD4616" s="76"/>
      <c r="AE4616" s="76"/>
      <c r="AG4616" s="76"/>
      <c r="AH4616" s="76"/>
      <c r="AJ4616" s="76"/>
      <c r="AK4616" s="76"/>
      <c r="AM4616" s="76"/>
      <c r="AN4616" s="76"/>
      <c r="AP4616" s="76"/>
      <c r="AQ4616" s="76"/>
      <c r="AS4616" s="76"/>
      <c r="AT4616" s="76"/>
      <c r="AV4616" s="76"/>
      <c r="AW4616" s="76"/>
      <c r="AY4616" s="76"/>
      <c r="AZ4616" s="76"/>
      <c r="BB4616" s="76"/>
      <c r="BC4616" s="76"/>
      <c r="BE4616" s="76"/>
      <c r="BF4616" s="76"/>
      <c r="BH4616" s="76"/>
      <c r="BI4616" s="76"/>
      <c r="BK4616" s="76"/>
      <c r="BL4616" s="76"/>
      <c r="BN4616" s="76"/>
      <c r="BO4616" s="76"/>
      <c r="BQ4616" s="76"/>
      <c r="BR4616" s="76"/>
      <c r="BT4616" s="76"/>
      <c r="BU4616" s="76"/>
      <c r="BW4616" s="76"/>
      <c r="BX4616" s="76"/>
    </row>
    <row r="4617" spans="1:76" ht="12.75" customHeight="1">
      <c r="A4617" s="2"/>
      <c r="B4617" s="2"/>
      <c r="C4617" s="2"/>
      <c r="D4617" s="75"/>
      <c r="F4617" s="76"/>
      <c r="G4617" s="76"/>
      <c r="I4617" s="76"/>
      <c r="J4617" s="76"/>
      <c r="L4617" s="76"/>
      <c r="M4617" s="76"/>
      <c r="O4617" s="76"/>
      <c r="P4617" s="76"/>
      <c r="R4617" s="76"/>
      <c r="S4617" s="76"/>
      <c r="U4617" s="76"/>
      <c r="V4617" s="76"/>
      <c r="X4617" s="76"/>
      <c r="Y4617" s="76"/>
      <c r="AA4617" s="76"/>
      <c r="AB4617" s="76"/>
      <c r="AD4617" s="76"/>
      <c r="AE4617" s="76"/>
      <c r="AG4617" s="76"/>
      <c r="AH4617" s="76"/>
      <c r="AJ4617" s="76"/>
      <c r="AK4617" s="76"/>
      <c r="AM4617" s="76"/>
      <c r="AN4617" s="76"/>
      <c r="AP4617" s="76"/>
      <c r="AQ4617" s="76"/>
      <c r="AS4617" s="76"/>
      <c r="AT4617" s="76"/>
      <c r="AV4617" s="76"/>
      <c r="AW4617" s="76"/>
      <c r="AY4617" s="76"/>
      <c r="AZ4617" s="76"/>
      <c r="BB4617" s="76"/>
      <c r="BC4617" s="76"/>
      <c r="BE4617" s="76"/>
      <c r="BF4617" s="76"/>
      <c r="BH4617" s="76"/>
      <c r="BI4617" s="76"/>
      <c r="BK4617" s="76"/>
      <c r="BL4617" s="76"/>
      <c r="BN4617" s="76"/>
      <c r="BO4617" s="76"/>
      <c r="BQ4617" s="76"/>
      <c r="BR4617" s="76"/>
      <c r="BT4617" s="76"/>
      <c r="BU4617" s="76"/>
      <c r="BW4617" s="76"/>
      <c r="BX4617" s="76"/>
    </row>
    <row r="4618" spans="1:76" ht="12.75" customHeight="1">
      <c r="A4618" s="2"/>
      <c r="B4618" s="2"/>
      <c r="C4618" s="2"/>
      <c r="D4618" s="75"/>
      <c r="F4618" s="76"/>
      <c r="G4618" s="76"/>
      <c r="I4618" s="76"/>
      <c r="J4618" s="76"/>
      <c r="L4618" s="76"/>
      <c r="M4618" s="76"/>
      <c r="O4618" s="76"/>
      <c r="P4618" s="76"/>
      <c r="R4618" s="76"/>
      <c r="S4618" s="76"/>
      <c r="U4618" s="76"/>
      <c r="V4618" s="76"/>
      <c r="X4618" s="76"/>
      <c r="Y4618" s="76"/>
      <c r="AA4618" s="76"/>
      <c r="AB4618" s="76"/>
      <c r="AD4618" s="76"/>
      <c r="AE4618" s="76"/>
      <c r="AG4618" s="76"/>
      <c r="AH4618" s="76"/>
      <c r="AJ4618" s="76"/>
      <c r="AK4618" s="76"/>
      <c r="AM4618" s="76"/>
      <c r="AN4618" s="76"/>
      <c r="AP4618" s="76"/>
      <c r="AQ4618" s="76"/>
      <c r="AS4618" s="76"/>
      <c r="AT4618" s="76"/>
      <c r="AV4618" s="76"/>
      <c r="AW4618" s="76"/>
      <c r="AY4618" s="76"/>
      <c r="AZ4618" s="76"/>
      <c r="BB4618" s="76"/>
      <c r="BC4618" s="76"/>
      <c r="BE4618" s="76"/>
      <c r="BF4618" s="76"/>
      <c r="BH4618" s="76"/>
      <c r="BI4618" s="76"/>
      <c r="BK4618" s="76"/>
      <c r="BL4618" s="76"/>
      <c r="BN4618" s="76"/>
      <c r="BO4618" s="76"/>
      <c r="BQ4618" s="76"/>
      <c r="BR4618" s="76"/>
      <c r="BT4618" s="76"/>
      <c r="BU4618" s="76"/>
      <c r="BW4618" s="76"/>
      <c r="BX4618" s="76"/>
    </row>
    <row r="4619" spans="1:76" ht="12.75" customHeight="1">
      <c r="A4619" s="2"/>
      <c r="B4619" s="2"/>
      <c r="C4619" s="2"/>
      <c r="D4619" s="75"/>
      <c r="F4619" s="76"/>
      <c r="G4619" s="76"/>
      <c r="I4619" s="76"/>
      <c r="J4619" s="76"/>
      <c r="L4619" s="76"/>
      <c r="M4619" s="76"/>
      <c r="O4619" s="76"/>
      <c r="P4619" s="76"/>
      <c r="R4619" s="76"/>
      <c r="S4619" s="76"/>
      <c r="U4619" s="76"/>
      <c r="V4619" s="76"/>
      <c r="X4619" s="76"/>
      <c r="Y4619" s="76"/>
      <c r="AA4619" s="76"/>
      <c r="AB4619" s="76"/>
      <c r="AD4619" s="76"/>
      <c r="AE4619" s="76"/>
      <c r="AG4619" s="76"/>
      <c r="AH4619" s="76"/>
      <c r="AJ4619" s="76"/>
      <c r="AK4619" s="76"/>
      <c r="AM4619" s="76"/>
      <c r="AN4619" s="76"/>
      <c r="AP4619" s="76"/>
      <c r="AQ4619" s="76"/>
      <c r="AS4619" s="76"/>
      <c r="AT4619" s="76"/>
      <c r="AV4619" s="76"/>
      <c r="AW4619" s="76"/>
      <c r="AY4619" s="76"/>
      <c r="AZ4619" s="76"/>
      <c r="BB4619" s="76"/>
      <c r="BC4619" s="76"/>
      <c r="BE4619" s="76"/>
      <c r="BF4619" s="76"/>
      <c r="BH4619" s="76"/>
      <c r="BI4619" s="76"/>
      <c r="BK4619" s="76"/>
      <c r="BL4619" s="76"/>
      <c r="BN4619" s="76"/>
      <c r="BO4619" s="76"/>
      <c r="BQ4619" s="76"/>
      <c r="BR4619" s="76"/>
      <c r="BT4619" s="76"/>
      <c r="BU4619" s="76"/>
      <c r="BW4619" s="76"/>
      <c r="BX4619" s="76"/>
    </row>
    <row r="4620" spans="1:76" ht="12.75" customHeight="1">
      <c r="A4620" s="2"/>
      <c r="B4620" s="2"/>
      <c r="C4620" s="2"/>
      <c r="D4620" s="75"/>
      <c r="F4620" s="76"/>
      <c r="G4620" s="76"/>
      <c r="I4620" s="76"/>
      <c r="J4620" s="76"/>
      <c r="L4620" s="76"/>
      <c r="M4620" s="76"/>
      <c r="O4620" s="76"/>
      <c r="P4620" s="76"/>
      <c r="R4620" s="76"/>
      <c r="S4620" s="76"/>
      <c r="U4620" s="76"/>
      <c r="V4620" s="76"/>
      <c r="X4620" s="76"/>
      <c r="Y4620" s="76"/>
      <c r="AA4620" s="76"/>
      <c r="AB4620" s="76"/>
      <c r="AD4620" s="76"/>
      <c r="AE4620" s="76"/>
      <c r="AG4620" s="76"/>
      <c r="AH4620" s="76"/>
      <c r="AJ4620" s="76"/>
      <c r="AK4620" s="76"/>
      <c r="AM4620" s="76"/>
      <c r="AN4620" s="76"/>
      <c r="AP4620" s="76"/>
      <c r="AQ4620" s="76"/>
      <c r="AS4620" s="76"/>
      <c r="AT4620" s="76"/>
      <c r="AV4620" s="76"/>
      <c r="AW4620" s="76"/>
      <c r="AY4620" s="76"/>
      <c r="AZ4620" s="76"/>
      <c r="BB4620" s="76"/>
      <c r="BC4620" s="76"/>
      <c r="BE4620" s="76"/>
      <c r="BF4620" s="76"/>
      <c r="BH4620" s="76"/>
      <c r="BI4620" s="76"/>
      <c r="BK4620" s="76"/>
      <c r="BL4620" s="76"/>
      <c r="BN4620" s="76"/>
      <c r="BO4620" s="76"/>
      <c r="BQ4620" s="76"/>
      <c r="BR4620" s="76"/>
      <c r="BT4620" s="76"/>
      <c r="BU4620" s="76"/>
      <c r="BW4620" s="76"/>
      <c r="BX4620" s="76"/>
    </row>
    <row r="4621" spans="1:76" ht="12.75" customHeight="1">
      <c r="A4621" s="2"/>
      <c r="B4621" s="2"/>
      <c r="C4621" s="2"/>
      <c r="D4621" s="75"/>
      <c r="F4621" s="76"/>
      <c r="G4621" s="76"/>
      <c r="I4621" s="76"/>
      <c r="J4621" s="76"/>
      <c r="L4621" s="76"/>
      <c r="M4621" s="76"/>
      <c r="O4621" s="76"/>
      <c r="P4621" s="76"/>
      <c r="R4621" s="76"/>
      <c r="S4621" s="76"/>
      <c r="U4621" s="76"/>
      <c r="V4621" s="76"/>
      <c r="X4621" s="76"/>
      <c r="Y4621" s="76"/>
      <c r="AA4621" s="76"/>
      <c r="AB4621" s="76"/>
      <c r="AD4621" s="76"/>
      <c r="AE4621" s="76"/>
      <c r="AG4621" s="76"/>
      <c r="AH4621" s="76"/>
      <c r="AJ4621" s="76"/>
      <c r="AK4621" s="76"/>
      <c r="AM4621" s="76"/>
      <c r="AN4621" s="76"/>
      <c r="AP4621" s="76"/>
      <c r="AQ4621" s="76"/>
      <c r="AS4621" s="76"/>
      <c r="AT4621" s="76"/>
      <c r="AV4621" s="76"/>
      <c r="AW4621" s="76"/>
      <c r="AY4621" s="76"/>
      <c r="AZ4621" s="76"/>
      <c r="BB4621" s="76"/>
      <c r="BC4621" s="76"/>
      <c r="BE4621" s="76"/>
      <c r="BF4621" s="76"/>
      <c r="BH4621" s="76"/>
      <c r="BI4621" s="76"/>
      <c r="BK4621" s="76"/>
      <c r="BL4621" s="76"/>
      <c r="BN4621" s="76"/>
      <c r="BO4621" s="76"/>
      <c r="BQ4621" s="76"/>
      <c r="BR4621" s="76"/>
      <c r="BT4621" s="76"/>
      <c r="BU4621" s="76"/>
      <c r="BW4621" s="76"/>
      <c r="BX4621" s="76"/>
    </row>
    <row r="4622" spans="1:76" ht="12.75" customHeight="1">
      <c r="A4622" s="2"/>
      <c r="B4622" s="2"/>
      <c r="C4622" s="2"/>
      <c r="D4622" s="75"/>
      <c r="F4622" s="76"/>
      <c r="G4622" s="76"/>
      <c r="I4622" s="76"/>
      <c r="J4622" s="76"/>
      <c r="L4622" s="76"/>
      <c r="M4622" s="76"/>
      <c r="O4622" s="76"/>
      <c r="P4622" s="76"/>
      <c r="R4622" s="76"/>
      <c r="S4622" s="76"/>
      <c r="U4622" s="76"/>
      <c r="V4622" s="76"/>
      <c r="X4622" s="76"/>
      <c r="Y4622" s="76"/>
      <c r="AA4622" s="76"/>
      <c r="AB4622" s="76"/>
      <c r="AD4622" s="76"/>
      <c r="AE4622" s="76"/>
      <c r="AG4622" s="76"/>
      <c r="AH4622" s="76"/>
      <c r="AJ4622" s="76"/>
      <c r="AK4622" s="76"/>
      <c r="AM4622" s="76"/>
      <c r="AN4622" s="76"/>
      <c r="AP4622" s="76"/>
      <c r="AQ4622" s="76"/>
      <c r="AS4622" s="76"/>
      <c r="AT4622" s="76"/>
      <c r="AV4622" s="76"/>
      <c r="AW4622" s="76"/>
      <c r="AY4622" s="76"/>
      <c r="AZ4622" s="76"/>
      <c r="BB4622" s="76"/>
      <c r="BC4622" s="76"/>
      <c r="BE4622" s="76"/>
      <c r="BF4622" s="76"/>
      <c r="BH4622" s="76"/>
      <c r="BI4622" s="76"/>
      <c r="BK4622" s="76"/>
      <c r="BL4622" s="76"/>
      <c r="BN4622" s="76"/>
      <c r="BO4622" s="76"/>
      <c r="BQ4622" s="76"/>
      <c r="BR4622" s="76"/>
      <c r="BT4622" s="76"/>
      <c r="BU4622" s="76"/>
      <c r="BW4622" s="76"/>
      <c r="BX4622" s="76"/>
    </row>
    <row r="4623" spans="1:76" ht="12.75" customHeight="1">
      <c r="A4623" s="2"/>
      <c r="B4623" s="2"/>
      <c r="C4623" s="2"/>
      <c r="D4623" s="75"/>
      <c r="F4623" s="76"/>
      <c r="G4623" s="76"/>
      <c r="I4623" s="76"/>
      <c r="J4623" s="76"/>
      <c r="L4623" s="76"/>
      <c r="M4623" s="76"/>
      <c r="O4623" s="76"/>
      <c r="P4623" s="76"/>
      <c r="R4623" s="76"/>
      <c r="S4623" s="76"/>
      <c r="U4623" s="76"/>
      <c r="V4623" s="76"/>
      <c r="X4623" s="76"/>
      <c r="Y4623" s="76"/>
      <c r="AA4623" s="76"/>
      <c r="AB4623" s="76"/>
      <c r="AD4623" s="76"/>
      <c r="AE4623" s="76"/>
      <c r="AG4623" s="76"/>
      <c r="AH4623" s="76"/>
      <c r="AJ4623" s="76"/>
      <c r="AK4623" s="76"/>
      <c r="AM4623" s="76"/>
      <c r="AN4623" s="76"/>
      <c r="AP4623" s="76"/>
      <c r="AQ4623" s="76"/>
      <c r="AS4623" s="76"/>
      <c r="AT4623" s="76"/>
      <c r="AV4623" s="76"/>
      <c r="AW4623" s="76"/>
      <c r="AY4623" s="76"/>
      <c r="AZ4623" s="76"/>
      <c r="BB4623" s="76"/>
      <c r="BC4623" s="76"/>
      <c r="BE4623" s="76"/>
      <c r="BF4623" s="76"/>
      <c r="BH4623" s="76"/>
      <c r="BI4623" s="76"/>
      <c r="BK4623" s="76"/>
      <c r="BL4623" s="76"/>
      <c r="BN4623" s="76"/>
      <c r="BO4623" s="76"/>
      <c r="BQ4623" s="76"/>
      <c r="BR4623" s="76"/>
      <c r="BT4623" s="76"/>
      <c r="BU4623" s="76"/>
      <c r="BW4623" s="76"/>
      <c r="BX4623" s="76"/>
    </row>
    <row r="4624" spans="1:76" ht="12.75" customHeight="1">
      <c r="A4624" s="2"/>
      <c r="B4624" s="2"/>
      <c r="C4624" s="2"/>
      <c r="D4624" s="75"/>
      <c r="F4624" s="76"/>
      <c r="G4624" s="76"/>
      <c r="I4624" s="76"/>
      <c r="J4624" s="76"/>
      <c r="L4624" s="76"/>
      <c r="M4624" s="76"/>
      <c r="O4624" s="76"/>
      <c r="P4624" s="76"/>
      <c r="R4624" s="76"/>
      <c r="S4624" s="76"/>
      <c r="U4624" s="76"/>
      <c r="V4624" s="76"/>
      <c r="X4624" s="76"/>
      <c r="Y4624" s="76"/>
      <c r="AA4624" s="76"/>
      <c r="AB4624" s="76"/>
      <c r="AD4624" s="76"/>
      <c r="AE4624" s="76"/>
      <c r="AG4624" s="76"/>
      <c r="AH4624" s="76"/>
      <c r="AJ4624" s="76"/>
      <c r="AK4624" s="76"/>
      <c r="AM4624" s="76"/>
      <c r="AN4624" s="76"/>
      <c r="AP4624" s="76"/>
      <c r="AQ4624" s="76"/>
      <c r="AS4624" s="76"/>
      <c r="AT4624" s="76"/>
      <c r="AV4624" s="76"/>
      <c r="AW4624" s="76"/>
      <c r="AY4624" s="76"/>
      <c r="AZ4624" s="76"/>
      <c r="BB4624" s="76"/>
      <c r="BC4624" s="76"/>
      <c r="BE4624" s="76"/>
      <c r="BF4624" s="76"/>
      <c r="BH4624" s="76"/>
      <c r="BI4624" s="76"/>
      <c r="BK4624" s="76"/>
      <c r="BL4624" s="76"/>
      <c r="BN4624" s="76"/>
      <c r="BO4624" s="76"/>
      <c r="BQ4624" s="76"/>
      <c r="BR4624" s="76"/>
      <c r="BT4624" s="76"/>
      <c r="BU4624" s="76"/>
      <c r="BW4624" s="76"/>
      <c r="BX4624" s="76"/>
    </row>
    <row r="4625" spans="1:76" ht="12.75" customHeight="1">
      <c r="A4625" s="2"/>
      <c r="B4625" s="2"/>
      <c r="C4625" s="2"/>
      <c r="D4625" s="75"/>
      <c r="F4625" s="76"/>
      <c r="G4625" s="76"/>
      <c r="I4625" s="76"/>
      <c r="J4625" s="76"/>
      <c r="L4625" s="76"/>
      <c r="M4625" s="76"/>
      <c r="O4625" s="76"/>
      <c r="P4625" s="76"/>
      <c r="R4625" s="76"/>
      <c r="S4625" s="76"/>
      <c r="U4625" s="76"/>
      <c r="V4625" s="76"/>
      <c r="X4625" s="76"/>
      <c r="Y4625" s="76"/>
      <c r="AA4625" s="76"/>
      <c r="AB4625" s="76"/>
      <c r="AD4625" s="76"/>
      <c r="AE4625" s="76"/>
      <c r="AG4625" s="76"/>
      <c r="AH4625" s="76"/>
      <c r="AJ4625" s="76"/>
      <c r="AK4625" s="76"/>
      <c r="AM4625" s="76"/>
      <c r="AN4625" s="76"/>
      <c r="AP4625" s="76"/>
      <c r="AQ4625" s="76"/>
      <c r="AS4625" s="76"/>
      <c r="AT4625" s="76"/>
      <c r="AV4625" s="76"/>
      <c r="AW4625" s="76"/>
      <c r="AY4625" s="76"/>
      <c r="AZ4625" s="76"/>
      <c r="BB4625" s="76"/>
      <c r="BC4625" s="76"/>
      <c r="BE4625" s="76"/>
      <c r="BF4625" s="76"/>
      <c r="BH4625" s="76"/>
      <c r="BI4625" s="76"/>
      <c r="BK4625" s="76"/>
      <c r="BL4625" s="76"/>
      <c r="BN4625" s="76"/>
      <c r="BO4625" s="76"/>
      <c r="BQ4625" s="76"/>
      <c r="BR4625" s="76"/>
      <c r="BT4625" s="76"/>
      <c r="BU4625" s="76"/>
      <c r="BW4625" s="76"/>
      <c r="BX4625" s="76"/>
    </row>
    <row r="4626" spans="1:76" ht="12.75" customHeight="1">
      <c r="A4626" s="2"/>
      <c r="B4626" s="2"/>
      <c r="C4626" s="2"/>
      <c r="D4626" s="75"/>
      <c r="F4626" s="76"/>
      <c r="G4626" s="76"/>
      <c r="I4626" s="76"/>
      <c r="J4626" s="76"/>
      <c r="L4626" s="76"/>
      <c r="M4626" s="76"/>
      <c r="O4626" s="76"/>
      <c r="P4626" s="76"/>
      <c r="R4626" s="76"/>
      <c r="S4626" s="76"/>
      <c r="U4626" s="76"/>
      <c r="V4626" s="76"/>
      <c r="X4626" s="76"/>
      <c r="Y4626" s="76"/>
      <c r="AA4626" s="76"/>
      <c r="AB4626" s="76"/>
      <c r="AD4626" s="76"/>
      <c r="AE4626" s="76"/>
      <c r="AG4626" s="76"/>
      <c r="AH4626" s="76"/>
      <c r="AJ4626" s="76"/>
      <c r="AK4626" s="76"/>
      <c r="AM4626" s="76"/>
      <c r="AN4626" s="76"/>
      <c r="AP4626" s="76"/>
      <c r="AQ4626" s="76"/>
      <c r="AS4626" s="76"/>
      <c r="AT4626" s="76"/>
      <c r="AV4626" s="76"/>
      <c r="AW4626" s="76"/>
      <c r="AY4626" s="76"/>
      <c r="AZ4626" s="76"/>
      <c r="BB4626" s="76"/>
      <c r="BC4626" s="76"/>
      <c r="BE4626" s="76"/>
      <c r="BF4626" s="76"/>
      <c r="BH4626" s="76"/>
      <c r="BI4626" s="76"/>
      <c r="BK4626" s="76"/>
      <c r="BL4626" s="76"/>
      <c r="BN4626" s="76"/>
      <c r="BO4626" s="76"/>
      <c r="BQ4626" s="76"/>
      <c r="BR4626" s="76"/>
      <c r="BT4626" s="76"/>
      <c r="BU4626" s="76"/>
      <c r="BW4626" s="76"/>
      <c r="BX4626" s="76"/>
    </row>
    <row r="4627" spans="1:76" ht="12.75" customHeight="1">
      <c r="A4627" s="2"/>
      <c r="B4627" s="2"/>
      <c r="C4627" s="2"/>
      <c r="D4627" s="75"/>
      <c r="F4627" s="76"/>
      <c r="G4627" s="76"/>
      <c r="I4627" s="76"/>
      <c r="J4627" s="76"/>
      <c r="L4627" s="76"/>
      <c r="M4627" s="76"/>
      <c r="O4627" s="76"/>
      <c r="P4627" s="76"/>
      <c r="R4627" s="76"/>
      <c r="S4627" s="76"/>
      <c r="U4627" s="76"/>
      <c r="V4627" s="76"/>
      <c r="X4627" s="76"/>
      <c r="Y4627" s="76"/>
      <c r="AA4627" s="76"/>
      <c r="AB4627" s="76"/>
      <c r="AD4627" s="76"/>
      <c r="AE4627" s="76"/>
      <c r="AG4627" s="76"/>
      <c r="AH4627" s="76"/>
      <c r="AJ4627" s="76"/>
      <c r="AK4627" s="76"/>
      <c r="AM4627" s="76"/>
      <c r="AN4627" s="76"/>
      <c r="AP4627" s="76"/>
      <c r="AQ4627" s="76"/>
      <c r="AS4627" s="76"/>
      <c r="AT4627" s="76"/>
      <c r="AV4627" s="76"/>
      <c r="AW4627" s="76"/>
      <c r="AY4627" s="76"/>
      <c r="AZ4627" s="76"/>
      <c r="BB4627" s="76"/>
      <c r="BC4627" s="76"/>
      <c r="BE4627" s="76"/>
      <c r="BF4627" s="76"/>
      <c r="BH4627" s="76"/>
      <c r="BI4627" s="76"/>
      <c r="BK4627" s="76"/>
      <c r="BL4627" s="76"/>
      <c r="BN4627" s="76"/>
      <c r="BO4627" s="76"/>
      <c r="BQ4627" s="76"/>
      <c r="BR4627" s="76"/>
      <c r="BT4627" s="76"/>
      <c r="BU4627" s="76"/>
      <c r="BW4627" s="76"/>
      <c r="BX4627" s="76"/>
    </row>
    <row r="4628" spans="1:76" ht="12.75" customHeight="1">
      <c r="A4628" s="2"/>
      <c r="B4628" s="2"/>
      <c r="C4628" s="2"/>
      <c r="D4628" s="75"/>
      <c r="F4628" s="76"/>
      <c r="G4628" s="76"/>
      <c r="I4628" s="76"/>
      <c r="J4628" s="76"/>
      <c r="L4628" s="76"/>
      <c r="M4628" s="76"/>
      <c r="O4628" s="76"/>
      <c r="P4628" s="76"/>
      <c r="R4628" s="76"/>
      <c r="S4628" s="76"/>
      <c r="U4628" s="76"/>
      <c r="V4628" s="76"/>
      <c r="X4628" s="76"/>
      <c r="Y4628" s="76"/>
      <c r="AA4628" s="76"/>
      <c r="AB4628" s="76"/>
      <c r="AD4628" s="76"/>
      <c r="AE4628" s="76"/>
      <c r="AG4628" s="76"/>
      <c r="AH4628" s="76"/>
      <c r="AJ4628" s="76"/>
      <c r="AK4628" s="76"/>
      <c r="AM4628" s="76"/>
      <c r="AN4628" s="76"/>
      <c r="AP4628" s="76"/>
      <c r="AQ4628" s="76"/>
      <c r="AS4628" s="76"/>
      <c r="AT4628" s="76"/>
      <c r="AV4628" s="76"/>
      <c r="AW4628" s="76"/>
      <c r="AY4628" s="76"/>
      <c r="AZ4628" s="76"/>
      <c r="BB4628" s="76"/>
      <c r="BC4628" s="76"/>
      <c r="BE4628" s="76"/>
      <c r="BF4628" s="76"/>
      <c r="BH4628" s="76"/>
      <c r="BI4628" s="76"/>
      <c r="BK4628" s="76"/>
      <c r="BL4628" s="76"/>
      <c r="BN4628" s="76"/>
      <c r="BO4628" s="76"/>
      <c r="BQ4628" s="76"/>
      <c r="BR4628" s="76"/>
      <c r="BT4628" s="76"/>
      <c r="BU4628" s="76"/>
      <c r="BW4628" s="76"/>
      <c r="BX4628" s="76"/>
    </row>
    <row r="4629" spans="1:76" ht="12.75" customHeight="1">
      <c r="A4629" s="2"/>
      <c r="B4629" s="2"/>
      <c r="C4629" s="2"/>
      <c r="D4629" s="75"/>
      <c r="F4629" s="76"/>
      <c r="G4629" s="76"/>
      <c r="I4629" s="76"/>
      <c r="J4629" s="76"/>
      <c r="L4629" s="76"/>
      <c r="M4629" s="76"/>
      <c r="O4629" s="76"/>
      <c r="P4629" s="76"/>
      <c r="R4629" s="76"/>
      <c r="S4629" s="76"/>
      <c r="U4629" s="76"/>
      <c r="V4629" s="76"/>
      <c r="X4629" s="76"/>
      <c r="Y4629" s="76"/>
      <c r="AA4629" s="76"/>
      <c r="AB4629" s="76"/>
      <c r="AD4629" s="76"/>
      <c r="AE4629" s="76"/>
      <c r="AG4629" s="76"/>
      <c r="AH4629" s="76"/>
      <c r="AJ4629" s="76"/>
      <c r="AK4629" s="76"/>
      <c r="AM4629" s="76"/>
      <c r="AN4629" s="76"/>
      <c r="AP4629" s="76"/>
      <c r="AQ4629" s="76"/>
      <c r="AS4629" s="76"/>
      <c r="AT4629" s="76"/>
      <c r="AV4629" s="76"/>
      <c r="AW4629" s="76"/>
      <c r="AY4629" s="76"/>
      <c r="AZ4629" s="76"/>
      <c r="BB4629" s="76"/>
      <c r="BC4629" s="76"/>
      <c r="BE4629" s="76"/>
      <c r="BF4629" s="76"/>
      <c r="BH4629" s="76"/>
      <c r="BI4629" s="76"/>
      <c r="BK4629" s="76"/>
      <c r="BL4629" s="76"/>
      <c r="BN4629" s="76"/>
      <c r="BO4629" s="76"/>
      <c r="BQ4629" s="76"/>
      <c r="BR4629" s="76"/>
      <c r="BT4629" s="76"/>
      <c r="BU4629" s="76"/>
      <c r="BW4629" s="76"/>
      <c r="BX4629" s="76"/>
    </row>
    <row r="4630" spans="1:76" ht="12.75" customHeight="1">
      <c r="A4630" s="2"/>
      <c r="B4630" s="2"/>
      <c r="C4630" s="2"/>
      <c r="D4630" s="75"/>
      <c r="F4630" s="76"/>
      <c r="G4630" s="76"/>
      <c r="I4630" s="76"/>
      <c r="J4630" s="76"/>
      <c r="L4630" s="76"/>
      <c r="M4630" s="76"/>
      <c r="O4630" s="76"/>
      <c r="P4630" s="76"/>
      <c r="R4630" s="76"/>
      <c r="S4630" s="76"/>
      <c r="U4630" s="76"/>
      <c r="V4630" s="76"/>
      <c r="X4630" s="76"/>
      <c r="Y4630" s="76"/>
      <c r="AA4630" s="76"/>
      <c r="AB4630" s="76"/>
      <c r="AD4630" s="76"/>
      <c r="AE4630" s="76"/>
      <c r="AG4630" s="76"/>
      <c r="AH4630" s="76"/>
      <c r="AJ4630" s="76"/>
      <c r="AK4630" s="76"/>
      <c r="AM4630" s="76"/>
      <c r="AN4630" s="76"/>
      <c r="AP4630" s="76"/>
      <c r="AQ4630" s="76"/>
      <c r="AS4630" s="76"/>
      <c r="AT4630" s="76"/>
      <c r="AV4630" s="76"/>
      <c r="AW4630" s="76"/>
      <c r="AY4630" s="76"/>
      <c r="AZ4630" s="76"/>
      <c r="BB4630" s="76"/>
      <c r="BC4630" s="76"/>
      <c r="BE4630" s="76"/>
      <c r="BF4630" s="76"/>
      <c r="BH4630" s="76"/>
      <c r="BI4630" s="76"/>
      <c r="BK4630" s="76"/>
      <c r="BL4630" s="76"/>
      <c r="BN4630" s="76"/>
      <c r="BO4630" s="76"/>
      <c r="BQ4630" s="76"/>
      <c r="BR4630" s="76"/>
      <c r="BT4630" s="76"/>
      <c r="BU4630" s="76"/>
      <c r="BW4630" s="76"/>
      <c r="BX4630" s="76"/>
    </row>
    <row r="4631" spans="1:76" ht="12.75" customHeight="1">
      <c r="A4631" s="2"/>
      <c r="B4631" s="2"/>
      <c r="C4631" s="2"/>
      <c r="D4631" s="75"/>
      <c r="F4631" s="76"/>
      <c r="G4631" s="76"/>
      <c r="I4631" s="76"/>
      <c r="J4631" s="76"/>
      <c r="L4631" s="76"/>
      <c r="M4631" s="76"/>
      <c r="O4631" s="76"/>
      <c r="P4631" s="76"/>
      <c r="R4631" s="76"/>
      <c r="S4631" s="76"/>
      <c r="U4631" s="76"/>
      <c r="V4631" s="76"/>
      <c r="X4631" s="76"/>
      <c r="Y4631" s="76"/>
      <c r="AA4631" s="76"/>
      <c r="AB4631" s="76"/>
      <c r="AD4631" s="76"/>
      <c r="AE4631" s="76"/>
      <c r="AG4631" s="76"/>
      <c r="AH4631" s="76"/>
      <c r="AJ4631" s="76"/>
      <c r="AK4631" s="76"/>
      <c r="AM4631" s="76"/>
      <c r="AN4631" s="76"/>
      <c r="AP4631" s="76"/>
      <c r="AQ4631" s="76"/>
      <c r="AS4631" s="76"/>
      <c r="AT4631" s="76"/>
      <c r="AV4631" s="76"/>
      <c r="AW4631" s="76"/>
      <c r="AY4631" s="76"/>
      <c r="AZ4631" s="76"/>
      <c r="BB4631" s="76"/>
      <c r="BC4631" s="76"/>
      <c r="BE4631" s="76"/>
      <c r="BF4631" s="76"/>
      <c r="BH4631" s="76"/>
      <c r="BI4631" s="76"/>
      <c r="BK4631" s="76"/>
      <c r="BL4631" s="76"/>
      <c r="BN4631" s="76"/>
      <c r="BO4631" s="76"/>
      <c r="BQ4631" s="76"/>
      <c r="BR4631" s="76"/>
      <c r="BT4631" s="76"/>
      <c r="BU4631" s="76"/>
      <c r="BW4631" s="76"/>
      <c r="BX4631" s="76"/>
    </row>
    <row r="4632" spans="1:76" ht="12.75" customHeight="1">
      <c r="A4632" s="2"/>
      <c r="B4632" s="2"/>
      <c r="C4632" s="2"/>
      <c r="D4632" s="75"/>
      <c r="F4632" s="76"/>
      <c r="G4632" s="76"/>
      <c r="I4632" s="76"/>
      <c r="J4632" s="76"/>
      <c r="L4632" s="76"/>
      <c r="M4632" s="76"/>
      <c r="O4632" s="76"/>
      <c r="P4632" s="76"/>
      <c r="R4632" s="76"/>
      <c r="S4632" s="76"/>
      <c r="U4632" s="76"/>
      <c r="V4632" s="76"/>
      <c r="X4632" s="76"/>
      <c r="Y4632" s="76"/>
      <c r="AA4632" s="76"/>
      <c r="AB4632" s="76"/>
      <c r="AD4632" s="76"/>
      <c r="AE4632" s="76"/>
      <c r="AG4632" s="76"/>
      <c r="AH4632" s="76"/>
      <c r="AJ4632" s="76"/>
      <c r="AK4632" s="76"/>
      <c r="AM4632" s="76"/>
      <c r="AN4632" s="76"/>
      <c r="AP4632" s="76"/>
      <c r="AQ4632" s="76"/>
      <c r="AS4632" s="76"/>
      <c r="AT4632" s="76"/>
      <c r="AV4632" s="76"/>
      <c r="AW4632" s="76"/>
      <c r="AY4632" s="76"/>
      <c r="AZ4632" s="76"/>
      <c r="BB4632" s="76"/>
      <c r="BC4632" s="76"/>
      <c r="BE4632" s="76"/>
      <c r="BF4632" s="76"/>
      <c r="BH4632" s="76"/>
      <c r="BI4632" s="76"/>
      <c r="BK4632" s="76"/>
      <c r="BL4632" s="76"/>
      <c r="BN4632" s="76"/>
      <c r="BO4632" s="76"/>
      <c r="BQ4632" s="76"/>
      <c r="BR4632" s="76"/>
      <c r="BT4632" s="76"/>
      <c r="BU4632" s="76"/>
      <c r="BW4632" s="76"/>
      <c r="BX4632" s="76"/>
    </row>
    <row r="4633" spans="1:76" ht="12.75" customHeight="1">
      <c r="A4633" s="2"/>
      <c r="B4633" s="2"/>
      <c r="C4633" s="2"/>
      <c r="D4633" s="75"/>
      <c r="F4633" s="76"/>
      <c r="G4633" s="76"/>
      <c r="I4633" s="76"/>
      <c r="J4633" s="76"/>
      <c r="L4633" s="76"/>
      <c r="M4633" s="76"/>
      <c r="O4633" s="76"/>
      <c r="P4633" s="76"/>
      <c r="R4633" s="76"/>
      <c r="S4633" s="76"/>
      <c r="U4633" s="76"/>
      <c r="V4633" s="76"/>
      <c r="X4633" s="76"/>
      <c r="Y4633" s="76"/>
      <c r="AA4633" s="76"/>
      <c r="AB4633" s="76"/>
      <c r="AD4633" s="76"/>
      <c r="AE4633" s="76"/>
      <c r="AG4633" s="76"/>
      <c r="AH4633" s="76"/>
      <c r="AJ4633" s="76"/>
      <c r="AK4633" s="76"/>
      <c r="AM4633" s="76"/>
      <c r="AN4633" s="76"/>
      <c r="AP4633" s="76"/>
      <c r="AQ4633" s="76"/>
      <c r="AS4633" s="76"/>
      <c r="AT4633" s="76"/>
      <c r="AV4633" s="76"/>
      <c r="AW4633" s="76"/>
      <c r="AY4633" s="76"/>
      <c r="AZ4633" s="76"/>
      <c r="BB4633" s="76"/>
      <c r="BC4633" s="76"/>
      <c r="BE4633" s="76"/>
      <c r="BF4633" s="76"/>
      <c r="BH4633" s="76"/>
      <c r="BI4633" s="76"/>
      <c r="BK4633" s="76"/>
      <c r="BL4633" s="76"/>
      <c r="BN4633" s="76"/>
      <c r="BO4633" s="76"/>
      <c r="BQ4633" s="76"/>
      <c r="BR4633" s="76"/>
      <c r="BT4633" s="76"/>
      <c r="BU4633" s="76"/>
      <c r="BW4633" s="76"/>
      <c r="BX4633" s="76"/>
    </row>
    <row r="4634" spans="1:76" ht="12.75" customHeight="1">
      <c r="A4634" s="2"/>
      <c r="B4634" s="2"/>
      <c r="C4634" s="2"/>
      <c r="D4634" s="75"/>
      <c r="F4634" s="76"/>
      <c r="G4634" s="76"/>
      <c r="I4634" s="76"/>
      <c r="J4634" s="76"/>
      <c r="L4634" s="76"/>
      <c r="M4634" s="76"/>
      <c r="O4634" s="76"/>
      <c r="P4634" s="76"/>
      <c r="R4634" s="76"/>
      <c r="S4634" s="76"/>
      <c r="U4634" s="76"/>
      <c r="V4634" s="76"/>
      <c r="X4634" s="76"/>
      <c r="Y4634" s="76"/>
      <c r="AA4634" s="76"/>
      <c r="AB4634" s="76"/>
      <c r="AD4634" s="76"/>
      <c r="AE4634" s="76"/>
      <c r="AG4634" s="76"/>
      <c r="AH4634" s="76"/>
      <c r="AJ4634" s="76"/>
      <c r="AK4634" s="76"/>
      <c r="AM4634" s="76"/>
      <c r="AN4634" s="76"/>
      <c r="AP4634" s="76"/>
      <c r="AQ4634" s="76"/>
      <c r="AS4634" s="76"/>
      <c r="AT4634" s="76"/>
      <c r="AV4634" s="76"/>
      <c r="AW4634" s="76"/>
      <c r="AY4634" s="76"/>
      <c r="AZ4634" s="76"/>
      <c r="BB4634" s="76"/>
      <c r="BC4634" s="76"/>
      <c r="BE4634" s="76"/>
      <c r="BF4634" s="76"/>
      <c r="BH4634" s="76"/>
      <c r="BI4634" s="76"/>
      <c r="BK4634" s="76"/>
      <c r="BL4634" s="76"/>
      <c r="BN4634" s="76"/>
      <c r="BO4634" s="76"/>
      <c r="BQ4634" s="76"/>
      <c r="BR4634" s="76"/>
      <c r="BT4634" s="76"/>
      <c r="BU4634" s="76"/>
      <c r="BW4634" s="76"/>
      <c r="BX4634" s="76"/>
    </row>
    <row r="4635" spans="1:76" ht="12.75" customHeight="1">
      <c r="A4635" s="2"/>
      <c r="B4635" s="2"/>
      <c r="C4635" s="2"/>
      <c r="D4635" s="75"/>
      <c r="F4635" s="76"/>
      <c r="G4635" s="76"/>
      <c r="I4635" s="76"/>
      <c r="J4635" s="76"/>
      <c r="L4635" s="76"/>
      <c r="M4635" s="76"/>
      <c r="O4635" s="76"/>
      <c r="P4635" s="76"/>
      <c r="R4635" s="76"/>
      <c r="S4635" s="76"/>
      <c r="U4635" s="76"/>
      <c r="V4635" s="76"/>
      <c r="X4635" s="76"/>
      <c r="Y4635" s="76"/>
      <c r="AA4635" s="76"/>
      <c r="AB4635" s="76"/>
      <c r="AD4635" s="76"/>
      <c r="AE4635" s="76"/>
      <c r="AG4635" s="76"/>
      <c r="AH4635" s="76"/>
      <c r="AJ4635" s="76"/>
      <c r="AK4635" s="76"/>
      <c r="AM4635" s="76"/>
      <c r="AN4635" s="76"/>
      <c r="AP4635" s="76"/>
      <c r="AQ4635" s="76"/>
      <c r="AS4635" s="76"/>
      <c r="AT4635" s="76"/>
      <c r="AV4635" s="76"/>
      <c r="AW4635" s="76"/>
      <c r="AY4635" s="76"/>
      <c r="AZ4635" s="76"/>
      <c r="BB4635" s="76"/>
      <c r="BC4635" s="76"/>
      <c r="BE4635" s="76"/>
      <c r="BF4635" s="76"/>
      <c r="BH4635" s="76"/>
      <c r="BI4635" s="76"/>
      <c r="BK4635" s="76"/>
      <c r="BL4635" s="76"/>
      <c r="BN4635" s="76"/>
      <c r="BO4635" s="76"/>
      <c r="BQ4635" s="76"/>
      <c r="BR4635" s="76"/>
      <c r="BT4635" s="76"/>
      <c r="BU4635" s="76"/>
      <c r="BW4635" s="76"/>
      <c r="BX4635" s="76"/>
    </row>
    <row r="4636" spans="1:76" ht="12.75" customHeight="1">
      <c r="A4636" s="2"/>
      <c r="B4636" s="2"/>
      <c r="C4636" s="2"/>
      <c r="D4636" s="75"/>
      <c r="F4636" s="76"/>
      <c r="G4636" s="76"/>
      <c r="I4636" s="76"/>
      <c r="J4636" s="76"/>
      <c r="L4636" s="76"/>
      <c r="M4636" s="76"/>
      <c r="O4636" s="76"/>
      <c r="P4636" s="76"/>
      <c r="R4636" s="76"/>
      <c r="S4636" s="76"/>
      <c r="U4636" s="76"/>
      <c r="V4636" s="76"/>
      <c r="X4636" s="76"/>
      <c r="Y4636" s="76"/>
      <c r="AA4636" s="76"/>
      <c r="AB4636" s="76"/>
      <c r="AD4636" s="76"/>
      <c r="AE4636" s="76"/>
      <c r="AG4636" s="76"/>
      <c r="AH4636" s="76"/>
      <c r="AJ4636" s="76"/>
      <c r="AK4636" s="76"/>
      <c r="AM4636" s="76"/>
      <c r="AN4636" s="76"/>
      <c r="AP4636" s="76"/>
      <c r="AQ4636" s="76"/>
      <c r="AS4636" s="76"/>
      <c r="AT4636" s="76"/>
      <c r="AV4636" s="76"/>
      <c r="AW4636" s="76"/>
      <c r="AY4636" s="76"/>
      <c r="AZ4636" s="76"/>
      <c r="BB4636" s="76"/>
      <c r="BC4636" s="76"/>
      <c r="BE4636" s="76"/>
      <c r="BF4636" s="76"/>
      <c r="BH4636" s="76"/>
      <c r="BI4636" s="76"/>
      <c r="BK4636" s="76"/>
      <c r="BL4636" s="76"/>
      <c r="BN4636" s="76"/>
      <c r="BO4636" s="76"/>
      <c r="BQ4636" s="76"/>
      <c r="BR4636" s="76"/>
      <c r="BT4636" s="76"/>
      <c r="BU4636" s="76"/>
      <c r="BW4636" s="76"/>
      <c r="BX4636" s="76"/>
    </row>
    <row r="4637" spans="1:76" ht="12.75" customHeight="1">
      <c r="A4637" s="2"/>
      <c r="B4637" s="2"/>
      <c r="C4637" s="2"/>
      <c r="D4637" s="75"/>
      <c r="F4637" s="76"/>
      <c r="G4637" s="76"/>
      <c r="I4637" s="76"/>
      <c r="J4637" s="76"/>
      <c r="L4637" s="76"/>
      <c r="M4637" s="76"/>
      <c r="O4637" s="76"/>
      <c r="P4637" s="76"/>
      <c r="R4637" s="76"/>
      <c r="S4637" s="76"/>
      <c r="U4637" s="76"/>
      <c r="V4637" s="76"/>
      <c r="X4637" s="76"/>
      <c r="Y4637" s="76"/>
      <c r="AA4637" s="76"/>
      <c r="AB4637" s="76"/>
      <c r="AD4637" s="76"/>
      <c r="AE4637" s="76"/>
      <c r="AG4637" s="76"/>
      <c r="AH4637" s="76"/>
      <c r="AJ4637" s="76"/>
      <c r="AK4637" s="76"/>
      <c r="AM4637" s="76"/>
      <c r="AN4637" s="76"/>
      <c r="AP4637" s="76"/>
      <c r="AQ4637" s="76"/>
      <c r="AS4637" s="76"/>
      <c r="AT4637" s="76"/>
      <c r="AV4637" s="76"/>
      <c r="AW4637" s="76"/>
      <c r="AY4637" s="76"/>
      <c r="AZ4637" s="76"/>
      <c r="BB4637" s="76"/>
      <c r="BC4637" s="76"/>
      <c r="BE4637" s="76"/>
      <c r="BF4637" s="76"/>
      <c r="BH4637" s="76"/>
      <c r="BI4637" s="76"/>
      <c r="BK4637" s="76"/>
      <c r="BL4637" s="76"/>
      <c r="BN4637" s="76"/>
      <c r="BO4637" s="76"/>
      <c r="BQ4637" s="76"/>
      <c r="BR4637" s="76"/>
      <c r="BT4637" s="76"/>
      <c r="BU4637" s="76"/>
      <c r="BW4637" s="76"/>
      <c r="BX4637" s="76"/>
    </row>
    <row r="4638" spans="1:76" ht="12.75" customHeight="1">
      <c r="A4638" s="2"/>
      <c r="B4638" s="2"/>
      <c r="C4638" s="2"/>
      <c r="D4638" s="75"/>
      <c r="F4638" s="76"/>
      <c r="G4638" s="76"/>
      <c r="I4638" s="76"/>
      <c r="J4638" s="76"/>
      <c r="L4638" s="76"/>
      <c r="M4638" s="76"/>
      <c r="O4638" s="76"/>
      <c r="P4638" s="76"/>
      <c r="R4638" s="76"/>
      <c r="S4638" s="76"/>
      <c r="U4638" s="76"/>
      <c r="V4638" s="76"/>
      <c r="X4638" s="76"/>
      <c r="Y4638" s="76"/>
      <c r="AA4638" s="76"/>
      <c r="AB4638" s="76"/>
      <c r="AD4638" s="76"/>
      <c r="AE4638" s="76"/>
      <c r="AG4638" s="76"/>
      <c r="AH4638" s="76"/>
      <c r="AJ4638" s="76"/>
      <c r="AK4638" s="76"/>
      <c r="AM4638" s="76"/>
      <c r="AN4638" s="76"/>
      <c r="AP4638" s="76"/>
      <c r="AQ4638" s="76"/>
      <c r="AS4638" s="76"/>
      <c r="AT4638" s="76"/>
      <c r="AV4638" s="76"/>
      <c r="AW4638" s="76"/>
      <c r="AY4638" s="76"/>
      <c r="AZ4638" s="76"/>
      <c r="BB4638" s="76"/>
      <c r="BC4638" s="76"/>
      <c r="BE4638" s="76"/>
      <c r="BF4638" s="76"/>
      <c r="BH4638" s="76"/>
      <c r="BI4638" s="76"/>
      <c r="BK4638" s="76"/>
      <c r="BL4638" s="76"/>
      <c r="BN4638" s="76"/>
      <c r="BO4638" s="76"/>
      <c r="BQ4638" s="76"/>
      <c r="BR4638" s="76"/>
      <c r="BT4638" s="76"/>
      <c r="BU4638" s="76"/>
      <c r="BW4638" s="76"/>
      <c r="BX4638" s="76"/>
    </row>
    <row r="4639" spans="1:76" ht="12.75" customHeight="1">
      <c r="A4639" s="2"/>
      <c r="B4639" s="2"/>
      <c r="C4639" s="2"/>
      <c r="D4639" s="75"/>
      <c r="F4639" s="76"/>
      <c r="G4639" s="76"/>
      <c r="I4639" s="76"/>
      <c r="J4639" s="76"/>
      <c r="L4639" s="76"/>
      <c r="M4639" s="76"/>
      <c r="O4639" s="76"/>
      <c r="P4639" s="76"/>
      <c r="R4639" s="76"/>
      <c r="S4639" s="76"/>
      <c r="U4639" s="76"/>
      <c r="V4639" s="76"/>
      <c r="X4639" s="76"/>
      <c r="Y4639" s="76"/>
      <c r="AA4639" s="76"/>
      <c r="AB4639" s="76"/>
      <c r="AD4639" s="76"/>
      <c r="AE4639" s="76"/>
      <c r="AG4639" s="76"/>
      <c r="AH4639" s="76"/>
      <c r="AJ4639" s="76"/>
      <c r="AK4639" s="76"/>
      <c r="AM4639" s="76"/>
      <c r="AN4639" s="76"/>
      <c r="AP4639" s="76"/>
      <c r="AQ4639" s="76"/>
      <c r="AS4639" s="76"/>
      <c r="AT4639" s="76"/>
      <c r="AV4639" s="76"/>
      <c r="AW4639" s="76"/>
      <c r="AY4639" s="76"/>
      <c r="AZ4639" s="76"/>
      <c r="BB4639" s="76"/>
      <c r="BC4639" s="76"/>
      <c r="BE4639" s="76"/>
      <c r="BF4639" s="76"/>
      <c r="BH4639" s="76"/>
      <c r="BI4639" s="76"/>
      <c r="BK4639" s="76"/>
      <c r="BL4639" s="76"/>
      <c r="BN4639" s="76"/>
      <c r="BO4639" s="76"/>
      <c r="BQ4639" s="76"/>
      <c r="BR4639" s="76"/>
      <c r="BT4639" s="76"/>
      <c r="BU4639" s="76"/>
      <c r="BW4639" s="76"/>
      <c r="BX4639" s="76"/>
    </row>
    <row r="4640" spans="1:76" ht="12.75" customHeight="1">
      <c r="A4640" s="2"/>
      <c r="B4640" s="2"/>
      <c r="C4640" s="2"/>
      <c r="D4640" s="75"/>
      <c r="F4640" s="76"/>
      <c r="G4640" s="76"/>
      <c r="I4640" s="76"/>
      <c r="J4640" s="76"/>
      <c r="L4640" s="76"/>
      <c r="M4640" s="76"/>
      <c r="O4640" s="76"/>
      <c r="P4640" s="76"/>
      <c r="R4640" s="76"/>
      <c r="S4640" s="76"/>
      <c r="U4640" s="76"/>
      <c r="V4640" s="76"/>
      <c r="X4640" s="76"/>
      <c r="Y4640" s="76"/>
      <c r="AA4640" s="76"/>
      <c r="AB4640" s="76"/>
      <c r="AD4640" s="76"/>
      <c r="AE4640" s="76"/>
      <c r="AG4640" s="76"/>
      <c r="AH4640" s="76"/>
      <c r="AJ4640" s="76"/>
      <c r="AK4640" s="76"/>
      <c r="AM4640" s="76"/>
      <c r="AN4640" s="76"/>
      <c r="AP4640" s="76"/>
      <c r="AQ4640" s="76"/>
      <c r="AS4640" s="76"/>
      <c r="AT4640" s="76"/>
      <c r="AV4640" s="76"/>
      <c r="AW4640" s="76"/>
      <c r="AY4640" s="76"/>
      <c r="AZ4640" s="76"/>
      <c r="BB4640" s="76"/>
      <c r="BC4640" s="76"/>
      <c r="BE4640" s="76"/>
      <c r="BF4640" s="76"/>
      <c r="BH4640" s="76"/>
      <c r="BI4640" s="76"/>
      <c r="BK4640" s="76"/>
      <c r="BL4640" s="76"/>
      <c r="BN4640" s="76"/>
      <c r="BO4640" s="76"/>
      <c r="BQ4640" s="76"/>
      <c r="BR4640" s="76"/>
      <c r="BT4640" s="76"/>
      <c r="BU4640" s="76"/>
      <c r="BW4640" s="76"/>
      <c r="BX4640" s="76"/>
    </row>
    <row r="4641" spans="1:76" ht="12.75" customHeight="1">
      <c r="A4641" s="2"/>
      <c r="B4641" s="2"/>
      <c r="C4641" s="2"/>
      <c r="D4641" s="75"/>
      <c r="F4641" s="76"/>
      <c r="G4641" s="76"/>
      <c r="I4641" s="76"/>
      <c r="J4641" s="76"/>
      <c r="L4641" s="76"/>
      <c r="M4641" s="76"/>
      <c r="O4641" s="76"/>
      <c r="P4641" s="76"/>
      <c r="R4641" s="76"/>
      <c r="S4641" s="76"/>
      <c r="U4641" s="76"/>
      <c r="V4641" s="76"/>
      <c r="X4641" s="76"/>
      <c r="Y4641" s="76"/>
      <c r="AA4641" s="76"/>
      <c r="AB4641" s="76"/>
      <c r="AD4641" s="76"/>
      <c r="AE4641" s="76"/>
      <c r="AG4641" s="76"/>
      <c r="AH4641" s="76"/>
      <c r="AJ4641" s="76"/>
      <c r="AK4641" s="76"/>
      <c r="AM4641" s="76"/>
      <c r="AN4641" s="76"/>
      <c r="AP4641" s="76"/>
      <c r="AQ4641" s="76"/>
      <c r="AS4641" s="76"/>
      <c r="AT4641" s="76"/>
      <c r="AV4641" s="76"/>
      <c r="AW4641" s="76"/>
      <c r="AY4641" s="76"/>
      <c r="AZ4641" s="76"/>
      <c r="BB4641" s="76"/>
      <c r="BC4641" s="76"/>
      <c r="BE4641" s="76"/>
      <c r="BF4641" s="76"/>
      <c r="BH4641" s="76"/>
      <c r="BI4641" s="76"/>
      <c r="BK4641" s="76"/>
      <c r="BL4641" s="76"/>
      <c r="BN4641" s="76"/>
      <c r="BO4641" s="76"/>
      <c r="BQ4641" s="76"/>
      <c r="BR4641" s="76"/>
      <c r="BT4641" s="76"/>
      <c r="BU4641" s="76"/>
      <c r="BW4641" s="76"/>
      <c r="BX4641" s="76"/>
    </row>
    <row r="4642" spans="1:76" ht="12.75" customHeight="1">
      <c r="A4642" s="2"/>
      <c r="B4642" s="2"/>
      <c r="C4642" s="2"/>
      <c r="D4642" s="75"/>
      <c r="F4642" s="76"/>
      <c r="G4642" s="76"/>
      <c r="I4642" s="76"/>
      <c r="J4642" s="76"/>
      <c r="L4642" s="76"/>
      <c r="M4642" s="76"/>
      <c r="O4642" s="76"/>
      <c r="P4642" s="76"/>
      <c r="R4642" s="76"/>
      <c r="S4642" s="76"/>
      <c r="U4642" s="76"/>
      <c r="V4642" s="76"/>
      <c r="X4642" s="76"/>
      <c r="Y4642" s="76"/>
      <c r="AA4642" s="76"/>
      <c r="AB4642" s="76"/>
      <c r="AD4642" s="76"/>
      <c r="AE4642" s="76"/>
      <c r="AG4642" s="76"/>
      <c r="AH4642" s="76"/>
      <c r="AJ4642" s="76"/>
      <c r="AK4642" s="76"/>
      <c r="AM4642" s="76"/>
      <c r="AN4642" s="76"/>
      <c r="AP4642" s="76"/>
      <c r="AQ4642" s="76"/>
      <c r="AS4642" s="76"/>
      <c r="AT4642" s="76"/>
      <c r="AV4642" s="76"/>
      <c r="AW4642" s="76"/>
      <c r="AY4642" s="76"/>
      <c r="AZ4642" s="76"/>
      <c r="BB4642" s="76"/>
      <c r="BC4642" s="76"/>
      <c r="BE4642" s="76"/>
      <c r="BF4642" s="76"/>
      <c r="BH4642" s="76"/>
      <c r="BI4642" s="76"/>
      <c r="BK4642" s="76"/>
      <c r="BL4642" s="76"/>
      <c r="BN4642" s="76"/>
      <c r="BO4642" s="76"/>
      <c r="BQ4642" s="76"/>
      <c r="BR4642" s="76"/>
      <c r="BT4642" s="76"/>
      <c r="BU4642" s="76"/>
      <c r="BW4642" s="76"/>
      <c r="BX4642" s="76"/>
    </row>
    <row r="4643" spans="1:76" ht="12.75" customHeight="1">
      <c r="A4643" s="2"/>
      <c r="B4643" s="2"/>
      <c r="C4643" s="2"/>
      <c r="D4643" s="75"/>
      <c r="F4643" s="76"/>
      <c r="G4643" s="76"/>
      <c r="I4643" s="76"/>
      <c r="J4643" s="76"/>
      <c r="L4643" s="76"/>
      <c r="M4643" s="76"/>
      <c r="O4643" s="76"/>
      <c r="P4643" s="76"/>
      <c r="R4643" s="76"/>
      <c r="S4643" s="76"/>
      <c r="U4643" s="76"/>
      <c r="V4643" s="76"/>
      <c r="X4643" s="76"/>
      <c r="Y4643" s="76"/>
      <c r="AA4643" s="76"/>
      <c r="AB4643" s="76"/>
      <c r="AD4643" s="76"/>
      <c r="AE4643" s="76"/>
      <c r="AG4643" s="76"/>
      <c r="AH4643" s="76"/>
      <c r="AJ4643" s="76"/>
      <c r="AK4643" s="76"/>
      <c r="AM4643" s="76"/>
      <c r="AN4643" s="76"/>
      <c r="AP4643" s="76"/>
      <c r="AQ4643" s="76"/>
      <c r="AS4643" s="76"/>
      <c r="AT4643" s="76"/>
      <c r="AV4643" s="76"/>
      <c r="AW4643" s="76"/>
      <c r="AY4643" s="76"/>
      <c r="AZ4643" s="76"/>
      <c r="BB4643" s="76"/>
      <c r="BC4643" s="76"/>
      <c r="BE4643" s="76"/>
      <c r="BF4643" s="76"/>
      <c r="BH4643" s="76"/>
      <c r="BI4643" s="76"/>
      <c r="BK4643" s="76"/>
      <c r="BL4643" s="76"/>
      <c r="BN4643" s="76"/>
      <c r="BO4643" s="76"/>
      <c r="BQ4643" s="76"/>
      <c r="BR4643" s="76"/>
      <c r="BT4643" s="76"/>
      <c r="BU4643" s="76"/>
      <c r="BW4643" s="76"/>
      <c r="BX4643" s="76"/>
    </row>
    <row r="4644" spans="1:76" ht="12.75" customHeight="1">
      <c r="A4644" s="2"/>
      <c r="B4644" s="2"/>
      <c r="C4644" s="2"/>
      <c r="D4644" s="75"/>
      <c r="F4644" s="76"/>
      <c r="G4644" s="76"/>
      <c r="I4644" s="76"/>
      <c r="J4644" s="76"/>
      <c r="L4644" s="76"/>
      <c r="M4644" s="76"/>
      <c r="O4644" s="76"/>
      <c r="P4644" s="76"/>
      <c r="R4644" s="76"/>
      <c r="S4644" s="76"/>
      <c r="U4644" s="76"/>
      <c r="V4644" s="76"/>
      <c r="X4644" s="76"/>
      <c r="Y4644" s="76"/>
      <c r="AA4644" s="76"/>
      <c r="AB4644" s="76"/>
      <c r="AD4644" s="76"/>
      <c r="AE4644" s="76"/>
      <c r="AG4644" s="76"/>
      <c r="AH4644" s="76"/>
      <c r="AJ4644" s="76"/>
      <c r="AK4644" s="76"/>
      <c r="AM4644" s="76"/>
      <c r="AN4644" s="76"/>
      <c r="AP4644" s="76"/>
      <c r="AQ4644" s="76"/>
      <c r="AS4644" s="76"/>
      <c r="AT4644" s="76"/>
      <c r="AV4644" s="76"/>
      <c r="AW4644" s="76"/>
      <c r="AY4644" s="76"/>
      <c r="AZ4644" s="76"/>
      <c r="BB4644" s="76"/>
      <c r="BC4644" s="76"/>
      <c r="BE4644" s="76"/>
      <c r="BF4644" s="76"/>
      <c r="BH4644" s="76"/>
      <c r="BI4644" s="76"/>
      <c r="BK4644" s="76"/>
      <c r="BL4644" s="76"/>
      <c r="BN4644" s="76"/>
      <c r="BO4644" s="76"/>
      <c r="BQ4644" s="76"/>
      <c r="BR4644" s="76"/>
      <c r="BT4644" s="76"/>
      <c r="BU4644" s="76"/>
      <c r="BW4644" s="76"/>
      <c r="BX4644" s="76"/>
    </row>
    <row r="4645" spans="1:76" ht="12.75" customHeight="1">
      <c r="A4645" s="2"/>
      <c r="B4645" s="2"/>
      <c r="C4645" s="2"/>
      <c r="D4645" s="75"/>
      <c r="F4645" s="76"/>
      <c r="G4645" s="76"/>
      <c r="I4645" s="76"/>
      <c r="J4645" s="76"/>
      <c r="L4645" s="76"/>
      <c r="M4645" s="76"/>
      <c r="O4645" s="76"/>
      <c r="P4645" s="76"/>
      <c r="R4645" s="76"/>
      <c r="S4645" s="76"/>
      <c r="U4645" s="76"/>
      <c r="V4645" s="76"/>
      <c r="X4645" s="76"/>
      <c r="Y4645" s="76"/>
      <c r="AA4645" s="76"/>
      <c r="AB4645" s="76"/>
      <c r="AD4645" s="76"/>
      <c r="AE4645" s="76"/>
      <c r="AG4645" s="76"/>
      <c r="AH4645" s="76"/>
      <c r="AJ4645" s="76"/>
      <c r="AK4645" s="76"/>
      <c r="AM4645" s="76"/>
      <c r="AN4645" s="76"/>
      <c r="AP4645" s="76"/>
      <c r="AQ4645" s="76"/>
      <c r="AS4645" s="76"/>
      <c r="AT4645" s="76"/>
      <c r="AV4645" s="76"/>
      <c r="AW4645" s="76"/>
      <c r="AY4645" s="76"/>
      <c r="AZ4645" s="76"/>
      <c r="BB4645" s="76"/>
      <c r="BC4645" s="76"/>
      <c r="BE4645" s="76"/>
      <c r="BF4645" s="76"/>
      <c r="BH4645" s="76"/>
      <c r="BI4645" s="76"/>
      <c r="BK4645" s="76"/>
      <c r="BL4645" s="76"/>
      <c r="BN4645" s="76"/>
      <c r="BO4645" s="76"/>
      <c r="BQ4645" s="76"/>
      <c r="BR4645" s="76"/>
      <c r="BT4645" s="76"/>
      <c r="BU4645" s="76"/>
      <c r="BW4645" s="76"/>
      <c r="BX4645" s="76"/>
    </row>
    <row r="4646" spans="1:76" ht="12.75" customHeight="1">
      <c r="A4646" s="2"/>
      <c r="B4646" s="2"/>
      <c r="C4646" s="2"/>
      <c r="D4646" s="75"/>
      <c r="F4646" s="76"/>
      <c r="G4646" s="76"/>
      <c r="I4646" s="76"/>
      <c r="J4646" s="76"/>
      <c r="L4646" s="76"/>
      <c r="M4646" s="76"/>
      <c r="O4646" s="76"/>
      <c r="P4646" s="76"/>
      <c r="R4646" s="76"/>
      <c r="S4646" s="76"/>
      <c r="U4646" s="76"/>
      <c r="V4646" s="76"/>
      <c r="X4646" s="76"/>
      <c r="Y4646" s="76"/>
      <c r="AA4646" s="76"/>
      <c r="AB4646" s="76"/>
      <c r="AD4646" s="76"/>
      <c r="AE4646" s="76"/>
      <c r="AG4646" s="76"/>
      <c r="AH4646" s="76"/>
      <c r="AJ4646" s="76"/>
      <c r="AK4646" s="76"/>
      <c r="AM4646" s="76"/>
      <c r="AN4646" s="76"/>
      <c r="AP4646" s="76"/>
      <c r="AQ4646" s="76"/>
      <c r="AS4646" s="76"/>
      <c r="AT4646" s="76"/>
      <c r="AV4646" s="76"/>
      <c r="AW4646" s="76"/>
      <c r="AY4646" s="76"/>
      <c r="AZ4646" s="76"/>
      <c r="BB4646" s="76"/>
      <c r="BC4646" s="76"/>
      <c r="BE4646" s="76"/>
      <c r="BF4646" s="76"/>
      <c r="BH4646" s="76"/>
      <c r="BI4646" s="76"/>
      <c r="BK4646" s="76"/>
      <c r="BL4646" s="76"/>
      <c r="BN4646" s="76"/>
      <c r="BO4646" s="76"/>
      <c r="BQ4646" s="76"/>
      <c r="BR4646" s="76"/>
      <c r="BT4646" s="76"/>
      <c r="BU4646" s="76"/>
      <c r="BW4646" s="76"/>
      <c r="BX4646" s="76"/>
    </row>
    <row r="4647" spans="1:76" ht="12.75" customHeight="1">
      <c r="A4647" s="2"/>
      <c r="B4647" s="2"/>
      <c r="C4647" s="2"/>
      <c r="D4647" s="75"/>
      <c r="F4647" s="76"/>
      <c r="G4647" s="76"/>
      <c r="I4647" s="76"/>
      <c r="J4647" s="76"/>
      <c r="L4647" s="76"/>
      <c r="M4647" s="76"/>
      <c r="O4647" s="76"/>
      <c r="P4647" s="76"/>
      <c r="R4647" s="76"/>
      <c r="S4647" s="76"/>
      <c r="U4647" s="76"/>
      <c r="V4647" s="76"/>
      <c r="X4647" s="76"/>
      <c r="Y4647" s="76"/>
      <c r="AA4647" s="76"/>
      <c r="AB4647" s="76"/>
      <c r="AD4647" s="76"/>
      <c r="AE4647" s="76"/>
      <c r="AG4647" s="76"/>
      <c r="AH4647" s="76"/>
      <c r="AJ4647" s="76"/>
      <c r="AK4647" s="76"/>
      <c r="AM4647" s="76"/>
      <c r="AN4647" s="76"/>
      <c r="AP4647" s="76"/>
      <c r="AQ4647" s="76"/>
      <c r="AS4647" s="76"/>
      <c r="AT4647" s="76"/>
      <c r="AV4647" s="76"/>
      <c r="AW4647" s="76"/>
      <c r="AY4647" s="76"/>
      <c r="AZ4647" s="76"/>
      <c r="BB4647" s="76"/>
      <c r="BC4647" s="76"/>
      <c r="BE4647" s="76"/>
      <c r="BF4647" s="76"/>
      <c r="BH4647" s="76"/>
      <c r="BI4647" s="76"/>
      <c r="BK4647" s="76"/>
      <c r="BL4647" s="76"/>
      <c r="BN4647" s="76"/>
      <c r="BO4647" s="76"/>
      <c r="BQ4647" s="76"/>
      <c r="BR4647" s="76"/>
      <c r="BT4647" s="76"/>
      <c r="BU4647" s="76"/>
      <c r="BW4647" s="76"/>
      <c r="BX4647" s="76"/>
    </row>
    <row r="4648" spans="1:76" ht="12.75" customHeight="1">
      <c r="A4648" s="2"/>
      <c r="B4648" s="2"/>
      <c r="C4648" s="2"/>
      <c r="D4648" s="75"/>
      <c r="F4648" s="76"/>
      <c r="G4648" s="76"/>
      <c r="I4648" s="76"/>
      <c r="J4648" s="76"/>
      <c r="L4648" s="76"/>
      <c r="M4648" s="76"/>
      <c r="O4648" s="76"/>
      <c r="P4648" s="76"/>
      <c r="R4648" s="76"/>
      <c r="S4648" s="76"/>
      <c r="U4648" s="76"/>
      <c r="V4648" s="76"/>
      <c r="X4648" s="76"/>
      <c r="Y4648" s="76"/>
      <c r="AA4648" s="76"/>
      <c r="AB4648" s="76"/>
      <c r="AD4648" s="76"/>
      <c r="AE4648" s="76"/>
      <c r="AG4648" s="76"/>
      <c r="AH4648" s="76"/>
      <c r="AJ4648" s="76"/>
      <c r="AK4648" s="76"/>
      <c r="AM4648" s="76"/>
      <c r="AN4648" s="76"/>
      <c r="AP4648" s="76"/>
      <c r="AQ4648" s="76"/>
      <c r="AS4648" s="76"/>
      <c r="AT4648" s="76"/>
      <c r="AV4648" s="76"/>
      <c r="AW4648" s="76"/>
      <c r="AY4648" s="76"/>
      <c r="AZ4648" s="76"/>
      <c r="BB4648" s="76"/>
      <c r="BC4648" s="76"/>
      <c r="BE4648" s="76"/>
      <c r="BF4648" s="76"/>
      <c r="BH4648" s="76"/>
      <c r="BI4648" s="76"/>
      <c r="BK4648" s="76"/>
      <c r="BL4648" s="76"/>
      <c r="BN4648" s="76"/>
      <c r="BO4648" s="76"/>
      <c r="BQ4648" s="76"/>
      <c r="BR4648" s="76"/>
      <c r="BT4648" s="76"/>
      <c r="BU4648" s="76"/>
      <c r="BW4648" s="76"/>
      <c r="BX4648" s="76"/>
    </row>
    <row r="4649" spans="1:76" ht="12.75" customHeight="1">
      <c r="A4649" s="2"/>
      <c r="B4649" s="2"/>
      <c r="C4649" s="2"/>
      <c r="D4649" s="75"/>
      <c r="F4649" s="76"/>
      <c r="G4649" s="76"/>
      <c r="I4649" s="76"/>
      <c r="J4649" s="76"/>
      <c r="L4649" s="76"/>
      <c r="M4649" s="76"/>
      <c r="O4649" s="76"/>
      <c r="P4649" s="76"/>
      <c r="R4649" s="76"/>
      <c r="S4649" s="76"/>
      <c r="U4649" s="76"/>
      <c r="V4649" s="76"/>
      <c r="X4649" s="76"/>
      <c r="Y4649" s="76"/>
      <c r="AA4649" s="76"/>
      <c r="AB4649" s="76"/>
      <c r="AD4649" s="76"/>
      <c r="AE4649" s="76"/>
      <c r="AG4649" s="76"/>
      <c r="AH4649" s="76"/>
      <c r="AJ4649" s="76"/>
      <c r="AK4649" s="76"/>
      <c r="AM4649" s="76"/>
      <c r="AN4649" s="76"/>
      <c r="AP4649" s="76"/>
      <c r="AQ4649" s="76"/>
      <c r="AS4649" s="76"/>
      <c r="AT4649" s="76"/>
      <c r="AV4649" s="76"/>
      <c r="AW4649" s="76"/>
      <c r="AY4649" s="76"/>
      <c r="AZ4649" s="76"/>
      <c r="BB4649" s="76"/>
      <c r="BC4649" s="76"/>
      <c r="BE4649" s="76"/>
      <c r="BF4649" s="76"/>
      <c r="BH4649" s="76"/>
      <c r="BI4649" s="76"/>
      <c r="BK4649" s="76"/>
      <c r="BL4649" s="76"/>
      <c r="BN4649" s="76"/>
      <c r="BO4649" s="76"/>
      <c r="BQ4649" s="76"/>
      <c r="BR4649" s="76"/>
      <c r="BT4649" s="76"/>
      <c r="BU4649" s="76"/>
      <c r="BW4649" s="76"/>
      <c r="BX4649" s="76"/>
    </row>
    <row r="4650" spans="1:76" ht="12.75" customHeight="1">
      <c r="A4650" s="2"/>
      <c r="B4650" s="2"/>
      <c r="C4650" s="2"/>
      <c r="D4650" s="75"/>
      <c r="F4650" s="76"/>
      <c r="G4650" s="76"/>
      <c r="I4650" s="76"/>
      <c r="J4650" s="76"/>
      <c r="L4650" s="76"/>
      <c r="M4650" s="76"/>
      <c r="O4650" s="76"/>
      <c r="P4650" s="76"/>
      <c r="R4650" s="76"/>
      <c r="S4650" s="76"/>
      <c r="U4650" s="76"/>
      <c r="V4650" s="76"/>
      <c r="X4650" s="76"/>
      <c r="Y4650" s="76"/>
      <c r="AA4650" s="76"/>
      <c r="AB4650" s="76"/>
      <c r="AD4650" s="76"/>
      <c r="AE4650" s="76"/>
      <c r="AG4650" s="76"/>
      <c r="AH4650" s="76"/>
      <c r="AJ4650" s="76"/>
      <c r="AK4650" s="76"/>
      <c r="AM4650" s="76"/>
      <c r="AN4650" s="76"/>
      <c r="AP4650" s="76"/>
      <c r="AQ4650" s="76"/>
      <c r="AS4650" s="76"/>
      <c r="AT4650" s="76"/>
      <c r="AV4650" s="76"/>
      <c r="AW4650" s="76"/>
      <c r="AY4650" s="76"/>
      <c r="AZ4650" s="76"/>
      <c r="BB4650" s="76"/>
      <c r="BC4650" s="76"/>
      <c r="BE4650" s="76"/>
      <c r="BF4650" s="76"/>
      <c r="BH4650" s="76"/>
      <c r="BI4650" s="76"/>
      <c r="BK4650" s="76"/>
      <c r="BL4650" s="76"/>
      <c r="BN4650" s="76"/>
      <c r="BO4650" s="76"/>
      <c r="BQ4650" s="76"/>
      <c r="BR4650" s="76"/>
      <c r="BT4650" s="76"/>
      <c r="BU4650" s="76"/>
      <c r="BW4650" s="76"/>
      <c r="BX4650" s="76"/>
    </row>
    <row r="4651" spans="1:76" ht="12.75" customHeight="1">
      <c r="A4651" s="2"/>
      <c r="B4651" s="2"/>
      <c r="C4651" s="2"/>
      <c r="D4651" s="75"/>
      <c r="F4651" s="76"/>
      <c r="G4651" s="76"/>
      <c r="I4651" s="76"/>
      <c r="J4651" s="76"/>
      <c r="L4651" s="76"/>
      <c r="M4651" s="76"/>
      <c r="O4651" s="76"/>
      <c r="P4651" s="76"/>
      <c r="R4651" s="76"/>
      <c r="S4651" s="76"/>
      <c r="U4651" s="76"/>
      <c r="V4651" s="76"/>
      <c r="X4651" s="76"/>
      <c r="Y4651" s="76"/>
      <c r="AA4651" s="76"/>
      <c r="AB4651" s="76"/>
      <c r="AD4651" s="76"/>
      <c r="AE4651" s="76"/>
      <c r="AG4651" s="76"/>
      <c r="AH4651" s="76"/>
      <c r="AJ4651" s="76"/>
      <c r="AK4651" s="76"/>
      <c r="AM4651" s="76"/>
      <c r="AN4651" s="76"/>
      <c r="AP4651" s="76"/>
      <c r="AQ4651" s="76"/>
      <c r="AS4651" s="76"/>
      <c r="AT4651" s="76"/>
      <c r="AV4651" s="76"/>
      <c r="AW4651" s="76"/>
      <c r="AY4651" s="76"/>
      <c r="AZ4651" s="76"/>
      <c r="BB4651" s="76"/>
      <c r="BC4651" s="76"/>
      <c r="BE4651" s="76"/>
      <c r="BF4651" s="76"/>
      <c r="BH4651" s="76"/>
      <c r="BI4651" s="76"/>
      <c r="BK4651" s="76"/>
      <c r="BL4651" s="76"/>
      <c r="BN4651" s="76"/>
      <c r="BO4651" s="76"/>
      <c r="BQ4651" s="76"/>
      <c r="BR4651" s="76"/>
      <c r="BT4651" s="76"/>
      <c r="BU4651" s="76"/>
      <c r="BW4651" s="76"/>
      <c r="BX4651" s="76"/>
    </row>
    <row r="4652" spans="1:76" ht="12.75" customHeight="1">
      <c r="A4652" s="2"/>
      <c r="B4652" s="2"/>
      <c r="C4652" s="2"/>
      <c r="D4652" s="75"/>
      <c r="F4652" s="76"/>
      <c r="G4652" s="76"/>
      <c r="I4652" s="76"/>
      <c r="J4652" s="76"/>
      <c r="L4652" s="76"/>
      <c r="M4652" s="76"/>
      <c r="O4652" s="76"/>
      <c r="P4652" s="76"/>
      <c r="R4652" s="76"/>
      <c r="S4652" s="76"/>
      <c r="U4652" s="76"/>
      <c r="V4652" s="76"/>
      <c r="X4652" s="76"/>
      <c r="Y4652" s="76"/>
      <c r="AA4652" s="76"/>
      <c r="AB4652" s="76"/>
      <c r="AD4652" s="76"/>
      <c r="AE4652" s="76"/>
      <c r="AG4652" s="76"/>
      <c r="AH4652" s="76"/>
      <c r="AJ4652" s="76"/>
      <c r="AK4652" s="76"/>
      <c r="AM4652" s="76"/>
      <c r="AN4652" s="76"/>
      <c r="AP4652" s="76"/>
      <c r="AQ4652" s="76"/>
      <c r="AS4652" s="76"/>
      <c r="AT4652" s="76"/>
      <c r="AV4652" s="76"/>
      <c r="AW4652" s="76"/>
      <c r="AY4652" s="76"/>
      <c r="AZ4652" s="76"/>
      <c r="BB4652" s="76"/>
      <c r="BC4652" s="76"/>
      <c r="BE4652" s="76"/>
      <c r="BF4652" s="76"/>
      <c r="BH4652" s="76"/>
      <c r="BI4652" s="76"/>
      <c r="BK4652" s="76"/>
      <c r="BL4652" s="76"/>
      <c r="BN4652" s="76"/>
      <c r="BO4652" s="76"/>
      <c r="BQ4652" s="76"/>
      <c r="BR4652" s="76"/>
      <c r="BT4652" s="76"/>
      <c r="BU4652" s="76"/>
      <c r="BW4652" s="76"/>
      <c r="BX4652" s="76"/>
    </row>
    <row r="4653" spans="1:76" ht="12.75" customHeight="1">
      <c r="A4653" s="2"/>
      <c r="B4653" s="2"/>
      <c r="C4653" s="2"/>
      <c r="D4653" s="75"/>
      <c r="F4653" s="76"/>
      <c r="G4653" s="76"/>
      <c r="I4653" s="76"/>
      <c r="J4653" s="76"/>
      <c r="L4653" s="76"/>
      <c r="M4653" s="76"/>
      <c r="O4653" s="76"/>
      <c r="P4653" s="76"/>
      <c r="R4653" s="76"/>
      <c r="S4653" s="76"/>
      <c r="U4653" s="76"/>
      <c r="V4653" s="76"/>
      <c r="X4653" s="76"/>
      <c r="Y4653" s="76"/>
      <c r="AA4653" s="76"/>
      <c r="AB4653" s="76"/>
      <c r="AD4653" s="76"/>
      <c r="AE4653" s="76"/>
      <c r="AG4653" s="76"/>
      <c r="AH4653" s="76"/>
      <c r="AJ4653" s="76"/>
      <c r="AK4653" s="76"/>
      <c r="AM4653" s="76"/>
      <c r="AN4653" s="76"/>
      <c r="AP4653" s="76"/>
      <c r="AQ4653" s="76"/>
      <c r="AS4653" s="76"/>
      <c r="AT4653" s="76"/>
      <c r="AV4653" s="76"/>
      <c r="AW4653" s="76"/>
      <c r="AY4653" s="76"/>
      <c r="AZ4653" s="76"/>
      <c r="BB4653" s="76"/>
      <c r="BC4653" s="76"/>
      <c r="BE4653" s="76"/>
      <c r="BF4653" s="76"/>
      <c r="BH4653" s="76"/>
      <c r="BI4653" s="76"/>
      <c r="BK4653" s="76"/>
      <c r="BL4653" s="76"/>
      <c r="BN4653" s="76"/>
      <c r="BO4653" s="76"/>
      <c r="BQ4653" s="76"/>
      <c r="BR4653" s="76"/>
      <c r="BT4653" s="76"/>
      <c r="BU4653" s="76"/>
      <c r="BW4653" s="76"/>
      <c r="BX4653" s="76"/>
    </row>
    <row r="4654" spans="1:76" ht="12.75" customHeight="1">
      <c r="A4654" s="2"/>
      <c r="B4654" s="2"/>
      <c r="C4654" s="2"/>
      <c r="D4654" s="75"/>
      <c r="F4654" s="76"/>
      <c r="G4654" s="76"/>
      <c r="I4654" s="76"/>
      <c r="J4654" s="76"/>
      <c r="L4654" s="76"/>
      <c r="M4654" s="76"/>
      <c r="O4654" s="76"/>
      <c r="P4654" s="76"/>
      <c r="R4654" s="76"/>
      <c r="S4654" s="76"/>
      <c r="U4654" s="76"/>
      <c r="V4654" s="76"/>
      <c r="X4654" s="76"/>
      <c r="Y4654" s="76"/>
      <c r="AA4654" s="76"/>
      <c r="AB4654" s="76"/>
      <c r="AD4654" s="76"/>
      <c r="AE4654" s="76"/>
      <c r="AG4654" s="76"/>
      <c r="AH4654" s="76"/>
      <c r="AJ4654" s="76"/>
      <c r="AK4654" s="76"/>
      <c r="AM4654" s="76"/>
      <c r="AN4654" s="76"/>
      <c r="AP4654" s="76"/>
      <c r="AQ4654" s="76"/>
      <c r="AS4654" s="76"/>
      <c r="AT4654" s="76"/>
      <c r="AV4654" s="76"/>
      <c r="AW4654" s="76"/>
      <c r="AY4654" s="76"/>
      <c r="AZ4654" s="76"/>
      <c r="BB4654" s="76"/>
      <c r="BC4654" s="76"/>
      <c r="BE4654" s="76"/>
      <c r="BF4654" s="76"/>
      <c r="BH4654" s="76"/>
      <c r="BI4654" s="76"/>
      <c r="BK4654" s="76"/>
      <c r="BL4654" s="76"/>
      <c r="BN4654" s="76"/>
      <c r="BO4654" s="76"/>
      <c r="BQ4654" s="76"/>
      <c r="BR4654" s="76"/>
      <c r="BT4654" s="76"/>
      <c r="BU4654" s="76"/>
      <c r="BW4654" s="76"/>
      <c r="BX4654" s="76"/>
    </row>
    <row r="4655" spans="1:76" ht="12.75" customHeight="1">
      <c r="A4655" s="2"/>
      <c r="B4655" s="2"/>
      <c r="C4655" s="2"/>
      <c r="D4655" s="75"/>
      <c r="F4655" s="76"/>
      <c r="G4655" s="76"/>
      <c r="I4655" s="76"/>
      <c r="J4655" s="76"/>
      <c r="L4655" s="76"/>
      <c r="M4655" s="76"/>
      <c r="O4655" s="76"/>
      <c r="P4655" s="76"/>
      <c r="R4655" s="76"/>
      <c r="S4655" s="76"/>
      <c r="U4655" s="76"/>
      <c r="V4655" s="76"/>
      <c r="X4655" s="76"/>
      <c r="Y4655" s="76"/>
      <c r="AA4655" s="76"/>
      <c r="AB4655" s="76"/>
      <c r="AD4655" s="76"/>
      <c r="AE4655" s="76"/>
      <c r="AG4655" s="76"/>
      <c r="AH4655" s="76"/>
      <c r="AJ4655" s="76"/>
      <c r="AK4655" s="76"/>
      <c r="AM4655" s="76"/>
      <c r="AN4655" s="76"/>
      <c r="AP4655" s="76"/>
      <c r="AQ4655" s="76"/>
      <c r="AS4655" s="76"/>
      <c r="AT4655" s="76"/>
      <c r="AV4655" s="76"/>
      <c r="AW4655" s="76"/>
      <c r="AY4655" s="76"/>
      <c r="AZ4655" s="76"/>
      <c r="BB4655" s="76"/>
      <c r="BC4655" s="76"/>
      <c r="BE4655" s="76"/>
      <c r="BF4655" s="76"/>
      <c r="BH4655" s="76"/>
      <c r="BI4655" s="76"/>
      <c r="BK4655" s="76"/>
      <c r="BL4655" s="76"/>
      <c r="BN4655" s="76"/>
      <c r="BO4655" s="76"/>
      <c r="BQ4655" s="76"/>
      <c r="BR4655" s="76"/>
      <c r="BT4655" s="76"/>
      <c r="BU4655" s="76"/>
      <c r="BW4655" s="76"/>
      <c r="BX4655" s="76"/>
    </row>
    <row r="4656" spans="1:76" ht="12.75" customHeight="1">
      <c r="A4656" s="2"/>
      <c r="B4656" s="2"/>
      <c r="C4656" s="2"/>
      <c r="D4656" s="75"/>
      <c r="F4656" s="76"/>
      <c r="G4656" s="76"/>
      <c r="I4656" s="76"/>
      <c r="J4656" s="76"/>
      <c r="L4656" s="76"/>
      <c r="M4656" s="76"/>
      <c r="O4656" s="76"/>
      <c r="P4656" s="76"/>
      <c r="R4656" s="76"/>
      <c r="S4656" s="76"/>
      <c r="U4656" s="76"/>
      <c r="V4656" s="76"/>
      <c r="X4656" s="76"/>
      <c r="Y4656" s="76"/>
      <c r="AA4656" s="76"/>
      <c r="AB4656" s="76"/>
      <c r="AD4656" s="76"/>
      <c r="AE4656" s="76"/>
      <c r="AG4656" s="76"/>
      <c r="AH4656" s="76"/>
      <c r="AJ4656" s="76"/>
      <c r="AK4656" s="76"/>
      <c r="AM4656" s="76"/>
      <c r="AN4656" s="76"/>
      <c r="AP4656" s="76"/>
      <c r="AQ4656" s="76"/>
      <c r="AS4656" s="76"/>
      <c r="AT4656" s="76"/>
      <c r="AV4656" s="76"/>
      <c r="AW4656" s="76"/>
      <c r="AY4656" s="76"/>
      <c r="AZ4656" s="76"/>
      <c r="BB4656" s="76"/>
      <c r="BC4656" s="76"/>
      <c r="BE4656" s="76"/>
      <c r="BF4656" s="76"/>
      <c r="BH4656" s="76"/>
      <c r="BI4656" s="76"/>
      <c r="BK4656" s="76"/>
      <c r="BL4656" s="76"/>
      <c r="BN4656" s="76"/>
      <c r="BO4656" s="76"/>
      <c r="BQ4656" s="76"/>
      <c r="BR4656" s="76"/>
      <c r="BT4656" s="76"/>
      <c r="BU4656" s="76"/>
      <c r="BW4656" s="76"/>
      <c r="BX4656" s="76"/>
    </row>
    <row r="4657" spans="1:76" ht="12.75" customHeight="1">
      <c r="A4657" s="2"/>
      <c r="B4657" s="2"/>
      <c r="C4657" s="2"/>
      <c r="D4657" s="75"/>
      <c r="F4657" s="76"/>
      <c r="G4657" s="76"/>
      <c r="I4657" s="76"/>
      <c r="J4657" s="76"/>
      <c r="L4657" s="76"/>
      <c r="M4657" s="76"/>
      <c r="O4657" s="76"/>
      <c r="P4657" s="76"/>
      <c r="R4657" s="76"/>
      <c r="S4657" s="76"/>
      <c r="U4657" s="76"/>
      <c r="V4657" s="76"/>
      <c r="X4657" s="76"/>
      <c r="Y4657" s="76"/>
      <c r="AA4657" s="76"/>
      <c r="AB4657" s="76"/>
      <c r="AD4657" s="76"/>
      <c r="AE4657" s="76"/>
      <c r="AG4657" s="76"/>
      <c r="AH4657" s="76"/>
      <c r="AJ4657" s="76"/>
      <c r="AK4657" s="76"/>
      <c r="AM4657" s="76"/>
      <c r="AN4657" s="76"/>
      <c r="AP4657" s="76"/>
      <c r="AQ4657" s="76"/>
      <c r="AS4657" s="76"/>
      <c r="AT4657" s="76"/>
      <c r="AV4657" s="76"/>
      <c r="AW4657" s="76"/>
      <c r="AY4657" s="76"/>
      <c r="AZ4657" s="76"/>
      <c r="BB4657" s="76"/>
      <c r="BC4657" s="76"/>
      <c r="BE4657" s="76"/>
      <c r="BF4657" s="76"/>
      <c r="BH4657" s="76"/>
      <c r="BI4657" s="76"/>
      <c r="BK4657" s="76"/>
      <c r="BL4657" s="76"/>
      <c r="BN4657" s="76"/>
      <c r="BO4657" s="76"/>
      <c r="BQ4657" s="76"/>
      <c r="BR4657" s="76"/>
      <c r="BT4657" s="76"/>
      <c r="BU4657" s="76"/>
      <c r="BW4657" s="76"/>
      <c r="BX4657" s="76"/>
    </row>
    <row r="4658" spans="1:76" ht="12.75" customHeight="1">
      <c r="A4658" s="2"/>
      <c r="B4658" s="2"/>
      <c r="C4658" s="2"/>
      <c r="D4658" s="75"/>
      <c r="F4658" s="76"/>
      <c r="G4658" s="76"/>
      <c r="I4658" s="76"/>
      <c r="J4658" s="76"/>
      <c r="L4658" s="76"/>
      <c r="M4658" s="76"/>
      <c r="O4658" s="76"/>
      <c r="P4658" s="76"/>
      <c r="R4658" s="76"/>
      <c r="S4658" s="76"/>
      <c r="U4658" s="76"/>
      <c r="V4658" s="76"/>
      <c r="X4658" s="76"/>
      <c r="Y4658" s="76"/>
      <c r="AA4658" s="76"/>
      <c r="AB4658" s="76"/>
      <c r="AD4658" s="76"/>
      <c r="AE4658" s="76"/>
      <c r="AG4658" s="76"/>
      <c r="AH4658" s="76"/>
      <c r="AJ4658" s="76"/>
      <c r="AK4658" s="76"/>
      <c r="AM4658" s="76"/>
      <c r="AN4658" s="76"/>
      <c r="AP4658" s="76"/>
      <c r="AQ4658" s="76"/>
      <c r="AS4658" s="76"/>
      <c r="AT4658" s="76"/>
      <c r="AV4658" s="76"/>
      <c r="AW4658" s="76"/>
      <c r="AY4658" s="76"/>
      <c r="AZ4658" s="76"/>
      <c r="BB4658" s="76"/>
      <c r="BC4658" s="76"/>
      <c r="BE4658" s="76"/>
      <c r="BF4658" s="76"/>
      <c r="BH4658" s="76"/>
      <c r="BI4658" s="76"/>
      <c r="BK4658" s="76"/>
      <c r="BL4658" s="76"/>
      <c r="BN4658" s="76"/>
      <c r="BO4658" s="76"/>
      <c r="BQ4658" s="76"/>
      <c r="BR4658" s="76"/>
      <c r="BT4658" s="76"/>
      <c r="BU4658" s="76"/>
      <c r="BW4658" s="76"/>
      <c r="BX4658" s="76"/>
    </row>
    <row r="4659" spans="1:76" ht="12.75" customHeight="1">
      <c r="A4659" s="2"/>
      <c r="B4659" s="2"/>
      <c r="C4659" s="2"/>
      <c r="D4659" s="75"/>
      <c r="F4659" s="76"/>
      <c r="G4659" s="76"/>
      <c r="I4659" s="76"/>
      <c r="J4659" s="76"/>
      <c r="L4659" s="76"/>
      <c r="M4659" s="76"/>
      <c r="O4659" s="76"/>
      <c r="P4659" s="76"/>
      <c r="R4659" s="76"/>
      <c r="S4659" s="76"/>
      <c r="U4659" s="76"/>
      <c r="V4659" s="76"/>
      <c r="X4659" s="76"/>
      <c r="Y4659" s="76"/>
      <c r="AA4659" s="76"/>
      <c r="AB4659" s="76"/>
      <c r="AD4659" s="76"/>
      <c r="AE4659" s="76"/>
      <c r="AG4659" s="76"/>
      <c r="AH4659" s="76"/>
      <c r="AJ4659" s="76"/>
      <c r="AK4659" s="76"/>
      <c r="AM4659" s="76"/>
      <c r="AN4659" s="76"/>
      <c r="AP4659" s="76"/>
      <c r="AQ4659" s="76"/>
      <c r="AS4659" s="76"/>
      <c r="AT4659" s="76"/>
      <c r="AV4659" s="76"/>
      <c r="AW4659" s="76"/>
      <c r="AY4659" s="76"/>
      <c r="AZ4659" s="76"/>
      <c r="BB4659" s="76"/>
      <c r="BC4659" s="76"/>
      <c r="BE4659" s="76"/>
      <c r="BF4659" s="76"/>
      <c r="BH4659" s="76"/>
      <c r="BI4659" s="76"/>
      <c r="BK4659" s="76"/>
      <c r="BL4659" s="76"/>
      <c r="BN4659" s="76"/>
      <c r="BO4659" s="76"/>
      <c r="BQ4659" s="76"/>
      <c r="BR4659" s="76"/>
      <c r="BT4659" s="76"/>
      <c r="BU4659" s="76"/>
      <c r="BW4659" s="76"/>
      <c r="BX4659" s="76"/>
    </row>
    <row r="4660" spans="1:76" ht="12.75" customHeight="1">
      <c r="A4660" s="2"/>
      <c r="B4660" s="2"/>
      <c r="C4660" s="2"/>
      <c r="D4660" s="75"/>
      <c r="F4660" s="76"/>
      <c r="G4660" s="76"/>
      <c r="I4660" s="76"/>
      <c r="J4660" s="76"/>
      <c r="L4660" s="76"/>
      <c r="M4660" s="76"/>
      <c r="O4660" s="76"/>
      <c r="P4660" s="76"/>
      <c r="R4660" s="76"/>
      <c r="S4660" s="76"/>
      <c r="U4660" s="76"/>
      <c r="V4660" s="76"/>
      <c r="X4660" s="76"/>
      <c r="Y4660" s="76"/>
      <c r="AA4660" s="76"/>
      <c r="AB4660" s="76"/>
      <c r="AD4660" s="76"/>
      <c r="AE4660" s="76"/>
      <c r="AG4660" s="76"/>
      <c r="AH4660" s="76"/>
      <c r="AJ4660" s="76"/>
      <c r="AK4660" s="76"/>
      <c r="AM4660" s="76"/>
      <c r="AN4660" s="76"/>
      <c r="AP4660" s="76"/>
      <c r="AQ4660" s="76"/>
      <c r="AS4660" s="76"/>
      <c r="AT4660" s="76"/>
      <c r="AV4660" s="76"/>
      <c r="AW4660" s="76"/>
      <c r="AY4660" s="76"/>
      <c r="AZ4660" s="76"/>
      <c r="BB4660" s="76"/>
      <c r="BC4660" s="76"/>
      <c r="BE4660" s="76"/>
      <c r="BF4660" s="76"/>
      <c r="BH4660" s="76"/>
      <c r="BI4660" s="76"/>
      <c r="BK4660" s="76"/>
      <c r="BL4660" s="76"/>
      <c r="BN4660" s="76"/>
      <c r="BO4660" s="76"/>
      <c r="BQ4660" s="76"/>
      <c r="BR4660" s="76"/>
      <c r="BT4660" s="76"/>
      <c r="BU4660" s="76"/>
      <c r="BW4660" s="76"/>
      <c r="BX4660" s="76"/>
    </row>
    <row r="4661" spans="1:76" ht="12.75" customHeight="1">
      <c r="A4661" s="2"/>
      <c r="B4661" s="2"/>
      <c r="C4661" s="2"/>
      <c r="D4661" s="75"/>
      <c r="F4661" s="76"/>
      <c r="G4661" s="76"/>
      <c r="I4661" s="76"/>
      <c r="J4661" s="76"/>
      <c r="L4661" s="76"/>
      <c r="M4661" s="76"/>
      <c r="O4661" s="76"/>
      <c r="P4661" s="76"/>
      <c r="R4661" s="76"/>
      <c r="S4661" s="76"/>
      <c r="U4661" s="76"/>
      <c r="V4661" s="76"/>
      <c r="X4661" s="76"/>
      <c r="Y4661" s="76"/>
      <c r="AA4661" s="76"/>
      <c r="AB4661" s="76"/>
      <c r="AD4661" s="76"/>
      <c r="AE4661" s="76"/>
      <c r="AG4661" s="76"/>
      <c r="AH4661" s="76"/>
      <c r="AJ4661" s="76"/>
      <c r="AK4661" s="76"/>
      <c r="AM4661" s="76"/>
      <c r="AN4661" s="76"/>
      <c r="AP4661" s="76"/>
      <c r="AQ4661" s="76"/>
      <c r="AS4661" s="76"/>
      <c r="AT4661" s="76"/>
      <c r="AV4661" s="76"/>
      <c r="AW4661" s="76"/>
      <c r="AY4661" s="76"/>
      <c r="AZ4661" s="76"/>
      <c r="BB4661" s="76"/>
      <c r="BC4661" s="76"/>
      <c r="BE4661" s="76"/>
      <c r="BF4661" s="76"/>
      <c r="BH4661" s="76"/>
      <c r="BI4661" s="76"/>
      <c r="BK4661" s="76"/>
      <c r="BL4661" s="76"/>
      <c r="BN4661" s="76"/>
      <c r="BO4661" s="76"/>
      <c r="BQ4661" s="76"/>
      <c r="BR4661" s="76"/>
      <c r="BT4661" s="76"/>
      <c r="BU4661" s="76"/>
      <c r="BW4661" s="76"/>
      <c r="BX4661" s="76"/>
    </row>
    <row r="4662" spans="1:76" ht="12.75" customHeight="1">
      <c r="A4662" s="2"/>
      <c r="B4662" s="2"/>
      <c r="C4662" s="2"/>
      <c r="D4662" s="75"/>
      <c r="F4662" s="76"/>
      <c r="G4662" s="76"/>
      <c r="I4662" s="76"/>
      <c r="J4662" s="76"/>
      <c r="L4662" s="76"/>
      <c r="M4662" s="76"/>
      <c r="O4662" s="76"/>
      <c r="P4662" s="76"/>
      <c r="R4662" s="76"/>
      <c r="S4662" s="76"/>
      <c r="U4662" s="76"/>
      <c r="V4662" s="76"/>
      <c r="X4662" s="76"/>
      <c r="Y4662" s="76"/>
      <c r="AA4662" s="76"/>
      <c r="AB4662" s="76"/>
      <c r="AD4662" s="76"/>
      <c r="AE4662" s="76"/>
      <c r="AG4662" s="76"/>
      <c r="AH4662" s="76"/>
      <c r="AJ4662" s="76"/>
      <c r="AK4662" s="76"/>
      <c r="AM4662" s="76"/>
      <c r="AN4662" s="76"/>
      <c r="AP4662" s="76"/>
      <c r="AQ4662" s="76"/>
      <c r="AS4662" s="76"/>
      <c r="AT4662" s="76"/>
      <c r="AV4662" s="76"/>
      <c r="AW4662" s="76"/>
      <c r="AY4662" s="76"/>
      <c r="AZ4662" s="76"/>
      <c r="BB4662" s="76"/>
      <c r="BC4662" s="76"/>
      <c r="BE4662" s="76"/>
      <c r="BF4662" s="76"/>
      <c r="BH4662" s="76"/>
      <c r="BI4662" s="76"/>
      <c r="BK4662" s="76"/>
      <c r="BL4662" s="76"/>
      <c r="BN4662" s="76"/>
      <c r="BO4662" s="76"/>
      <c r="BQ4662" s="76"/>
      <c r="BR4662" s="76"/>
      <c r="BT4662" s="76"/>
      <c r="BU4662" s="76"/>
      <c r="BW4662" s="76"/>
      <c r="BX4662" s="76"/>
    </row>
    <row r="4663" spans="1:76" ht="12.75" customHeight="1">
      <c r="A4663" s="2"/>
      <c r="B4663" s="2"/>
      <c r="C4663" s="2"/>
      <c r="D4663" s="75"/>
      <c r="F4663" s="76"/>
      <c r="G4663" s="76"/>
      <c r="I4663" s="76"/>
      <c r="J4663" s="76"/>
      <c r="L4663" s="76"/>
      <c r="M4663" s="76"/>
      <c r="O4663" s="76"/>
      <c r="P4663" s="76"/>
      <c r="R4663" s="76"/>
      <c r="S4663" s="76"/>
      <c r="U4663" s="76"/>
      <c r="V4663" s="76"/>
      <c r="X4663" s="76"/>
      <c r="Y4663" s="76"/>
      <c r="AA4663" s="76"/>
      <c r="AB4663" s="76"/>
      <c r="AD4663" s="76"/>
      <c r="AE4663" s="76"/>
      <c r="AG4663" s="76"/>
      <c r="AH4663" s="76"/>
      <c r="AJ4663" s="76"/>
      <c r="AK4663" s="76"/>
      <c r="AM4663" s="76"/>
      <c r="AN4663" s="76"/>
      <c r="AP4663" s="76"/>
      <c r="AQ4663" s="76"/>
      <c r="AS4663" s="76"/>
      <c r="AT4663" s="76"/>
      <c r="AV4663" s="76"/>
      <c r="AW4663" s="76"/>
      <c r="AY4663" s="76"/>
      <c r="AZ4663" s="76"/>
      <c r="BB4663" s="76"/>
      <c r="BC4663" s="76"/>
      <c r="BE4663" s="76"/>
      <c r="BF4663" s="76"/>
      <c r="BH4663" s="76"/>
      <c r="BI4663" s="76"/>
      <c r="BK4663" s="76"/>
      <c r="BL4663" s="76"/>
      <c r="BN4663" s="76"/>
      <c r="BO4663" s="76"/>
      <c r="BQ4663" s="76"/>
      <c r="BR4663" s="76"/>
      <c r="BT4663" s="76"/>
      <c r="BU4663" s="76"/>
      <c r="BW4663" s="76"/>
      <c r="BX4663" s="76"/>
    </row>
    <row r="4664" spans="1:76" ht="12.75" customHeight="1">
      <c r="A4664" s="2"/>
      <c r="B4664" s="2"/>
      <c r="C4664" s="2"/>
      <c r="D4664" s="75"/>
      <c r="F4664" s="76"/>
      <c r="G4664" s="76"/>
      <c r="I4664" s="76"/>
      <c r="J4664" s="76"/>
      <c r="L4664" s="76"/>
      <c r="M4664" s="76"/>
      <c r="O4664" s="76"/>
      <c r="P4664" s="76"/>
      <c r="R4664" s="76"/>
      <c r="S4664" s="76"/>
      <c r="U4664" s="76"/>
      <c r="V4664" s="76"/>
      <c r="X4664" s="76"/>
      <c r="Y4664" s="76"/>
      <c r="AA4664" s="76"/>
      <c r="AB4664" s="76"/>
      <c r="AD4664" s="76"/>
      <c r="AE4664" s="76"/>
      <c r="AG4664" s="76"/>
      <c r="AH4664" s="76"/>
      <c r="AJ4664" s="76"/>
      <c r="AK4664" s="76"/>
      <c r="AM4664" s="76"/>
      <c r="AN4664" s="76"/>
      <c r="AP4664" s="76"/>
      <c r="AQ4664" s="76"/>
      <c r="AS4664" s="76"/>
      <c r="AT4664" s="76"/>
      <c r="AV4664" s="76"/>
      <c r="AW4664" s="76"/>
      <c r="AY4664" s="76"/>
      <c r="AZ4664" s="76"/>
      <c r="BB4664" s="76"/>
      <c r="BC4664" s="76"/>
      <c r="BE4664" s="76"/>
      <c r="BF4664" s="76"/>
      <c r="BH4664" s="76"/>
      <c r="BI4664" s="76"/>
      <c r="BK4664" s="76"/>
      <c r="BL4664" s="76"/>
      <c r="BN4664" s="76"/>
      <c r="BO4664" s="76"/>
      <c r="BQ4664" s="76"/>
      <c r="BR4664" s="76"/>
      <c r="BT4664" s="76"/>
      <c r="BU4664" s="76"/>
      <c r="BW4664" s="76"/>
      <c r="BX4664" s="76"/>
    </row>
    <row r="4665" spans="1:76" ht="12.75" customHeight="1">
      <c r="A4665" s="2"/>
      <c r="B4665" s="2"/>
      <c r="C4665" s="2"/>
      <c r="D4665" s="75"/>
      <c r="F4665" s="76"/>
      <c r="G4665" s="76"/>
      <c r="I4665" s="76"/>
      <c r="J4665" s="76"/>
      <c r="L4665" s="76"/>
      <c r="M4665" s="76"/>
      <c r="O4665" s="76"/>
      <c r="P4665" s="76"/>
      <c r="R4665" s="76"/>
      <c r="S4665" s="76"/>
      <c r="U4665" s="76"/>
      <c r="V4665" s="76"/>
      <c r="X4665" s="76"/>
      <c r="Y4665" s="76"/>
      <c r="AA4665" s="76"/>
      <c r="AB4665" s="76"/>
      <c r="AD4665" s="76"/>
      <c r="AE4665" s="76"/>
      <c r="AG4665" s="76"/>
      <c r="AH4665" s="76"/>
      <c r="AJ4665" s="76"/>
      <c r="AK4665" s="76"/>
      <c r="AM4665" s="76"/>
      <c r="AN4665" s="76"/>
      <c r="AP4665" s="76"/>
      <c r="AQ4665" s="76"/>
      <c r="AS4665" s="76"/>
      <c r="AT4665" s="76"/>
      <c r="AV4665" s="76"/>
      <c r="AW4665" s="76"/>
      <c r="AY4665" s="76"/>
      <c r="AZ4665" s="76"/>
      <c r="BB4665" s="76"/>
      <c r="BC4665" s="76"/>
      <c r="BE4665" s="76"/>
      <c r="BF4665" s="76"/>
      <c r="BH4665" s="76"/>
      <c r="BI4665" s="76"/>
      <c r="BK4665" s="76"/>
      <c r="BL4665" s="76"/>
      <c r="BN4665" s="76"/>
      <c r="BO4665" s="76"/>
      <c r="BQ4665" s="76"/>
      <c r="BR4665" s="76"/>
      <c r="BT4665" s="76"/>
      <c r="BU4665" s="76"/>
      <c r="BW4665" s="76"/>
      <c r="BX4665" s="76"/>
    </row>
    <row r="4666" spans="1:76" ht="12.75" customHeight="1">
      <c r="A4666" s="2"/>
      <c r="B4666" s="2"/>
      <c r="C4666" s="2"/>
      <c r="D4666" s="75"/>
      <c r="F4666" s="76"/>
      <c r="G4666" s="76"/>
      <c r="I4666" s="76"/>
      <c r="J4666" s="76"/>
      <c r="L4666" s="76"/>
      <c r="M4666" s="76"/>
      <c r="O4666" s="76"/>
      <c r="P4666" s="76"/>
      <c r="R4666" s="76"/>
      <c r="S4666" s="76"/>
      <c r="U4666" s="76"/>
      <c r="V4666" s="76"/>
      <c r="X4666" s="76"/>
      <c r="Y4666" s="76"/>
      <c r="AA4666" s="76"/>
      <c r="AB4666" s="76"/>
      <c r="AD4666" s="76"/>
      <c r="AE4666" s="76"/>
      <c r="AG4666" s="76"/>
      <c r="AH4666" s="76"/>
      <c r="AJ4666" s="76"/>
      <c r="AK4666" s="76"/>
      <c r="AM4666" s="76"/>
      <c r="AN4666" s="76"/>
      <c r="AP4666" s="76"/>
      <c r="AQ4666" s="76"/>
      <c r="AS4666" s="76"/>
      <c r="AT4666" s="76"/>
      <c r="AV4666" s="76"/>
      <c r="AW4666" s="76"/>
      <c r="AY4666" s="76"/>
      <c r="AZ4666" s="76"/>
      <c r="BB4666" s="76"/>
      <c r="BC4666" s="76"/>
      <c r="BE4666" s="76"/>
      <c r="BF4666" s="76"/>
      <c r="BH4666" s="76"/>
      <c r="BI4666" s="76"/>
      <c r="BK4666" s="76"/>
      <c r="BL4666" s="76"/>
      <c r="BN4666" s="76"/>
      <c r="BO4666" s="76"/>
      <c r="BQ4666" s="76"/>
      <c r="BR4666" s="76"/>
      <c r="BT4666" s="76"/>
      <c r="BU4666" s="76"/>
      <c r="BW4666" s="76"/>
      <c r="BX4666" s="76"/>
    </row>
    <row r="4667" spans="1:76" ht="12.75" customHeight="1">
      <c r="A4667" s="2"/>
      <c r="B4667" s="2"/>
      <c r="C4667" s="2"/>
      <c r="D4667" s="75"/>
      <c r="F4667" s="76"/>
      <c r="G4667" s="76"/>
      <c r="I4667" s="76"/>
      <c r="J4667" s="76"/>
      <c r="L4667" s="76"/>
      <c r="M4667" s="76"/>
      <c r="O4667" s="76"/>
      <c r="P4667" s="76"/>
      <c r="R4667" s="76"/>
      <c r="S4667" s="76"/>
      <c r="U4667" s="76"/>
      <c r="V4667" s="76"/>
      <c r="X4667" s="76"/>
      <c r="Y4667" s="76"/>
      <c r="AA4667" s="76"/>
      <c r="AB4667" s="76"/>
      <c r="AD4667" s="76"/>
      <c r="AE4667" s="76"/>
      <c r="AG4667" s="76"/>
      <c r="AH4667" s="76"/>
      <c r="AJ4667" s="76"/>
      <c r="AK4667" s="76"/>
      <c r="AM4667" s="76"/>
      <c r="AN4667" s="76"/>
      <c r="AP4667" s="76"/>
      <c r="AQ4667" s="76"/>
      <c r="AS4667" s="76"/>
      <c r="AT4667" s="76"/>
      <c r="AV4667" s="76"/>
      <c r="AW4667" s="76"/>
      <c r="AY4667" s="76"/>
      <c r="AZ4667" s="76"/>
      <c r="BB4667" s="76"/>
      <c r="BC4667" s="76"/>
      <c r="BE4667" s="76"/>
      <c r="BF4667" s="76"/>
      <c r="BH4667" s="76"/>
      <c r="BI4667" s="76"/>
      <c r="BK4667" s="76"/>
      <c r="BL4667" s="76"/>
      <c r="BN4667" s="76"/>
      <c r="BO4667" s="76"/>
      <c r="BQ4667" s="76"/>
      <c r="BR4667" s="76"/>
      <c r="BT4667" s="76"/>
      <c r="BU4667" s="76"/>
      <c r="BW4667" s="76"/>
      <c r="BX4667" s="76"/>
    </row>
    <row r="4668" spans="1:76" ht="12.75" customHeight="1">
      <c r="A4668" s="2"/>
      <c r="B4668" s="2"/>
      <c r="C4668" s="2"/>
      <c r="D4668" s="75"/>
      <c r="F4668" s="76"/>
      <c r="G4668" s="76"/>
      <c r="I4668" s="76"/>
      <c r="J4668" s="76"/>
      <c r="L4668" s="76"/>
      <c r="M4668" s="76"/>
      <c r="O4668" s="76"/>
      <c r="P4668" s="76"/>
      <c r="R4668" s="76"/>
      <c r="S4668" s="76"/>
      <c r="U4668" s="76"/>
      <c r="V4668" s="76"/>
      <c r="X4668" s="76"/>
      <c r="Y4668" s="76"/>
      <c r="AA4668" s="76"/>
      <c r="AB4668" s="76"/>
      <c r="AD4668" s="76"/>
      <c r="AE4668" s="76"/>
      <c r="AG4668" s="76"/>
      <c r="AH4668" s="76"/>
      <c r="AJ4668" s="76"/>
      <c r="AK4668" s="76"/>
      <c r="AM4668" s="76"/>
      <c r="AN4668" s="76"/>
      <c r="AP4668" s="76"/>
      <c r="AQ4668" s="76"/>
      <c r="AS4668" s="76"/>
      <c r="AT4668" s="76"/>
      <c r="AV4668" s="76"/>
      <c r="AW4668" s="76"/>
      <c r="AY4668" s="76"/>
      <c r="AZ4668" s="76"/>
      <c r="BB4668" s="76"/>
      <c r="BC4668" s="76"/>
      <c r="BE4668" s="76"/>
      <c r="BF4668" s="76"/>
      <c r="BH4668" s="76"/>
      <c r="BI4668" s="76"/>
      <c r="BK4668" s="76"/>
      <c r="BL4668" s="76"/>
      <c r="BN4668" s="76"/>
      <c r="BO4668" s="76"/>
      <c r="BQ4668" s="76"/>
      <c r="BR4668" s="76"/>
      <c r="BT4668" s="76"/>
      <c r="BU4668" s="76"/>
      <c r="BW4668" s="76"/>
      <c r="BX4668" s="76"/>
    </row>
    <row r="4669" spans="1:76" ht="12.75" customHeight="1">
      <c r="A4669" s="2"/>
      <c r="B4669" s="2"/>
      <c r="C4669" s="2"/>
      <c r="D4669" s="75"/>
      <c r="F4669" s="76"/>
      <c r="G4669" s="76"/>
      <c r="I4669" s="76"/>
      <c r="J4669" s="76"/>
      <c r="L4669" s="76"/>
      <c r="M4669" s="76"/>
      <c r="O4669" s="76"/>
      <c r="P4669" s="76"/>
      <c r="R4669" s="76"/>
      <c r="S4669" s="76"/>
      <c r="U4669" s="76"/>
      <c r="V4669" s="76"/>
      <c r="X4669" s="76"/>
      <c r="Y4669" s="76"/>
      <c r="AA4669" s="76"/>
      <c r="AB4669" s="76"/>
      <c r="AD4669" s="76"/>
      <c r="AE4669" s="76"/>
      <c r="AG4669" s="76"/>
      <c r="AH4669" s="76"/>
      <c r="AJ4669" s="76"/>
      <c r="AK4669" s="76"/>
      <c r="AM4669" s="76"/>
      <c r="AN4669" s="76"/>
      <c r="AP4669" s="76"/>
      <c r="AQ4669" s="76"/>
      <c r="AS4669" s="76"/>
      <c r="AT4669" s="76"/>
      <c r="AV4669" s="76"/>
      <c r="AW4669" s="76"/>
      <c r="AY4669" s="76"/>
      <c r="AZ4669" s="76"/>
      <c r="BB4669" s="76"/>
      <c r="BC4669" s="76"/>
      <c r="BE4669" s="76"/>
      <c r="BF4669" s="76"/>
      <c r="BH4669" s="76"/>
      <c r="BI4669" s="76"/>
      <c r="BK4669" s="76"/>
      <c r="BL4669" s="76"/>
      <c r="BN4669" s="76"/>
      <c r="BO4669" s="76"/>
      <c r="BQ4669" s="76"/>
      <c r="BR4669" s="76"/>
      <c r="BT4669" s="76"/>
      <c r="BU4669" s="76"/>
      <c r="BW4669" s="76"/>
      <c r="BX4669" s="76"/>
    </row>
    <row r="4670" spans="1:76" ht="12.75" customHeight="1">
      <c r="A4670" s="2"/>
      <c r="B4670" s="2"/>
      <c r="C4670" s="2"/>
      <c r="D4670" s="75"/>
      <c r="F4670" s="76"/>
      <c r="G4670" s="76"/>
      <c r="I4670" s="76"/>
      <c r="J4670" s="76"/>
      <c r="L4670" s="76"/>
      <c r="M4670" s="76"/>
      <c r="O4670" s="76"/>
      <c r="P4670" s="76"/>
      <c r="R4670" s="76"/>
      <c r="S4670" s="76"/>
      <c r="U4670" s="76"/>
      <c r="V4670" s="76"/>
      <c r="X4670" s="76"/>
      <c r="Y4670" s="76"/>
      <c r="AA4670" s="76"/>
      <c r="AB4670" s="76"/>
      <c r="AD4670" s="76"/>
      <c r="AE4670" s="76"/>
      <c r="AG4670" s="76"/>
      <c r="AH4670" s="76"/>
      <c r="AJ4670" s="76"/>
      <c r="AK4670" s="76"/>
      <c r="AM4670" s="76"/>
      <c r="AN4670" s="76"/>
      <c r="AP4670" s="76"/>
      <c r="AQ4670" s="76"/>
      <c r="AS4670" s="76"/>
      <c r="AT4670" s="76"/>
      <c r="AV4670" s="76"/>
      <c r="AW4670" s="76"/>
      <c r="AY4670" s="76"/>
      <c r="AZ4670" s="76"/>
      <c r="BB4670" s="76"/>
      <c r="BC4670" s="76"/>
      <c r="BE4670" s="76"/>
      <c r="BF4670" s="76"/>
      <c r="BH4670" s="76"/>
      <c r="BI4670" s="76"/>
      <c r="BK4670" s="76"/>
      <c r="BL4670" s="76"/>
      <c r="BN4670" s="76"/>
      <c r="BO4670" s="76"/>
      <c r="BQ4670" s="76"/>
      <c r="BR4670" s="76"/>
      <c r="BT4670" s="76"/>
      <c r="BU4670" s="76"/>
      <c r="BW4670" s="76"/>
      <c r="BX4670" s="76"/>
    </row>
    <row r="4671" spans="1:76" ht="12.75" customHeight="1">
      <c r="A4671" s="2"/>
      <c r="B4671" s="2"/>
      <c r="C4671" s="2"/>
      <c r="D4671" s="75"/>
      <c r="F4671" s="76"/>
      <c r="G4671" s="76"/>
      <c r="I4671" s="76"/>
      <c r="J4671" s="76"/>
      <c r="L4671" s="76"/>
      <c r="M4671" s="76"/>
      <c r="O4671" s="76"/>
      <c r="P4671" s="76"/>
      <c r="R4671" s="76"/>
      <c r="S4671" s="76"/>
      <c r="U4671" s="76"/>
      <c r="V4671" s="76"/>
      <c r="X4671" s="76"/>
      <c r="Y4671" s="76"/>
      <c r="AA4671" s="76"/>
      <c r="AB4671" s="76"/>
      <c r="AD4671" s="76"/>
      <c r="AE4671" s="76"/>
      <c r="AG4671" s="76"/>
      <c r="AH4671" s="76"/>
      <c r="AJ4671" s="76"/>
      <c r="AK4671" s="76"/>
      <c r="AM4671" s="76"/>
      <c r="AN4671" s="76"/>
      <c r="AP4671" s="76"/>
      <c r="AQ4671" s="76"/>
      <c r="AS4671" s="76"/>
      <c r="AT4671" s="76"/>
      <c r="AV4671" s="76"/>
      <c r="AW4671" s="76"/>
      <c r="AY4671" s="76"/>
      <c r="AZ4671" s="76"/>
      <c r="BB4671" s="76"/>
      <c r="BC4671" s="76"/>
      <c r="BE4671" s="76"/>
      <c r="BF4671" s="76"/>
      <c r="BH4671" s="76"/>
      <c r="BI4671" s="76"/>
      <c r="BK4671" s="76"/>
      <c r="BL4671" s="76"/>
      <c r="BN4671" s="76"/>
      <c r="BO4671" s="76"/>
      <c r="BQ4671" s="76"/>
      <c r="BR4671" s="76"/>
      <c r="BT4671" s="76"/>
      <c r="BU4671" s="76"/>
      <c r="BW4671" s="76"/>
      <c r="BX4671" s="76"/>
    </row>
    <row r="4672" spans="1:76" ht="12.75" customHeight="1">
      <c r="A4672" s="2"/>
      <c r="B4672" s="2"/>
      <c r="C4672" s="2"/>
      <c r="D4672" s="75"/>
      <c r="F4672" s="76"/>
      <c r="G4672" s="76"/>
      <c r="I4672" s="76"/>
      <c r="J4672" s="76"/>
      <c r="L4672" s="76"/>
      <c r="M4672" s="76"/>
      <c r="O4672" s="76"/>
      <c r="P4672" s="76"/>
      <c r="R4672" s="76"/>
      <c r="S4672" s="76"/>
      <c r="U4672" s="76"/>
      <c r="V4672" s="76"/>
      <c r="X4672" s="76"/>
      <c r="Y4672" s="76"/>
      <c r="AA4672" s="76"/>
      <c r="AB4672" s="76"/>
      <c r="AD4672" s="76"/>
      <c r="AE4672" s="76"/>
      <c r="AG4672" s="76"/>
      <c r="AH4672" s="76"/>
      <c r="AJ4672" s="76"/>
      <c r="AK4672" s="76"/>
      <c r="AM4672" s="76"/>
      <c r="AN4672" s="76"/>
      <c r="AP4672" s="76"/>
      <c r="AQ4672" s="76"/>
      <c r="AS4672" s="76"/>
      <c r="AT4672" s="76"/>
      <c r="AV4672" s="76"/>
      <c r="AW4672" s="76"/>
      <c r="AY4672" s="76"/>
      <c r="AZ4672" s="76"/>
      <c r="BB4672" s="76"/>
      <c r="BC4672" s="76"/>
      <c r="BE4672" s="76"/>
      <c r="BF4672" s="76"/>
      <c r="BH4672" s="76"/>
      <c r="BI4672" s="76"/>
      <c r="BK4672" s="76"/>
      <c r="BL4672" s="76"/>
      <c r="BN4672" s="76"/>
      <c r="BO4672" s="76"/>
      <c r="BQ4672" s="76"/>
      <c r="BR4672" s="76"/>
      <c r="BT4672" s="76"/>
      <c r="BU4672" s="76"/>
      <c r="BW4672" s="76"/>
      <c r="BX4672" s="76"/>
    </row>
    <row r="4673" spans="1:76" ht="12.75" customHeight="1">
      <c r="A4673" s="2"/>
      <c r="B4673" s="2"/>
      <c r="C4673" s="2"/>
      <c r="D4673" s="75"/>
      <c r="F4673" s="76"/>
      <c r="G4673" s="76"/>
      <c r="I4673" s="76"/>
      <c r="J4673" s="76"/>
      <c r="L4673" s="76"/>
      <c r="M4673" s="76"/>
      <c r="O4673" s="76"/>
      <c r="P4673" s="76"/>
      <c r="R4673" s="76"/>
      <c r="S4673" s="76"/>
      <c r="U4673" s="76"/>
      <c r="V4673" s="76"/>
      <c r="X4673" s="76"/>
      <c r="Y4673" s="76"/>
      <c r="AA4673" s="76"/>
      <c r="AB4673" s="76"/>
      <c r="AD4673" s="76"/>
      <c r="AE4673" s="76"/>
      <c r="AG4673" s="76"/>
      <c r="AH4673" s="76"/>
      <c r="AJ4673" s="76"/>
      <c r="AK4673" s="76"/>
      <c r="AM4673" s="76"/>
      <c r="AN4673" s="76"/>
      <c r="AP4673" s="76"/>
      <c r="AQ4673" s="76"/>
      <c r="AS4673" s="76"/>
      <c r="AT4673" s="76"/>
      <c r="AV4673" s="76"/>
      <c r="AW4673" s="76"/>
      <c r="AY4673" s="76"/>
      <c r="AZ4673" s="76"/>
      <c r="BB4673" s="76"/>
      <c r="BC4673" s="76"/>
      <c r="BE4673" s="76"/>
      <c r="BF4673" s="76"/>
      <c r="BH4673" s="76"/>
      <c r="BI4673" s="76"/>
      <c r="BK4673" s="76"/>
      <c r="BL4673" s="76"/>
      <c r="BN4673" s="76"/>
      <c r="BO4673" s="76"/>
      <c r="BQ4673" s="76"/>
      <c r="BR4673" s="76"/>
      <c r="BT4673" s="76"/>
      <c r="BU4673" s="76"/>
      <c r="BW4673" s="76"/>
      <c r="BX4673" s="76"/>
    </row>
    <row r="4674" spans="1:76" ht="12.75" customHeight="1">
      <c r="A4674" s="2"/>
      <c r="B4674" s="2"/>
      <c r="C4674" s="2"/>
      <c r="D4674" s="75"/>
      <c r="F4674" s="76"/>
      <c r="G4674" s="76"/>
      <c r="I4674" s="76"/>
      <c r="J4674" s="76"/>
      <c r="L4674" s="76"/>
      <c r="M4674" s="76"/>
      <c r="O4674" s="76"/>
      <c r="P4674" s="76"/>
      <c r="R4674" s="76"/>
      <c r="S4674" s="76"/>
      <c r="U4674" s="76"/>
      <c r="V4674" s="76"/>
      <c r="X4674" s="76"/>
      <c r="Y4674" s="76"/>
      <c r="AA4674" s="76"/>
      <c r="AB4674" s="76"/>
      <c r="AD4674" s="76"/>
      <c r="AE4674" s="76"/>
      <c r="AG4674" s="76"/>
      <c r="AH4674" s="76"/>
      <c r="AJ4674" s="76"/>
      <c r="AK4674" s="76"/>
      <c r="AM4674" s="76"/>
      <c r="AN4674" s="76"/>
      <c r="AP4674" s="76"/>
      <c r="AQ4674" s="76"/>
      <c r="AS4674" s="76"/>
      <c r="AT4674" s="76"/>
      <c r="AV4674" s="76"/>
      <c r="AW4674" s="76"/>
      <c r="AY4674" s="76"/>
      <c r="AZ4674" s="76"/>
      <c r="BB4674" s="76"/>
      <c r="BC4674" s="76"/>
      <c r="BE4674" s="76"/>
      <c r="BF4674" s="76"/>
      <c r="BH4674" s="76"/>
      <c r="BI4674" s="76"/>
      <c r="BK4674" s="76"/>
      <c r="BL4674" s="76"/>
      <c r="BN4674" s="76"/>
      <c r="BO4674" s="76"/>
      <c r="BQ4674" s="76"/>
      <c r="BR4674" s="76"/>
      <c r="BT4674" s="76"/>
      <c r="BU4674" s="76"/>
      <c r="BW4674" s="76"/>
      <c r="BX4674" s="76"/>
    </row>
    <row r="4675" spans="1:76" ht="12.75" customHeight="1">
      <c r="A4675" s="2"/>
      <c r="B4675" s="2"/>
      <c r="C4675" s="2"/>
      <c r="D4675" s="75"/>
      <c r="F4675" s="76"/>
      <c r="G4675" s="76"/>
      <c r="I4675" s="76"/>
      <c r="J4675" s="76"/>
      <c r="L4675" s="76"/>
      <c r="M4675" s="76"/>
      <c r="O4675" s="76"/>
      <c r="P4675" s="76"/>
      <c r="R4675" s="76"/>
      <c r="S4675" s="76"/>
      <c r="U4675" s="76"/>
      <c r="V4675" s="76"/>
      <c r="X4675" s="76"/>
      <c r="Y4675" s="76"/>
      <c r="AA4675" s="76"/>
      <c r="AB4675" s="76"/>
      <c r="AD4675" s="76"/>
      <c r="AE4675" s="76"/>
      <c r="AG4675" s="76"/>
      <c r="AH4675" s="76"/>
      <c r="AJ4675" s="76"/>
      <c r="AK4675" s="76"/>
      <c r="AM4675" s="76"/>
      <c r="AN4675" s="76"/>
      <c r="AP4675" s="76"/>
      <c r="AQ4675" s="76"/>
      <c r="AS4675" s="76"/>
      <c r="AT4675" s="76"/>
      <c r="AV4675" s="76"/>
      <c r="AW4675" s="76"/>
      <c r="AY4675" s="76"/>
      <c r="AZ4675" s="76"/>
      <c r="BB4675" s="76"/>
      <c r="BC4675" s="76"/>
      <c r="BE4675" s="76"/>
      <c r="BF4675" s="76"/>
      <c r="BH4675" s="76"/>
      <c r="BI4675" s="76"/>
      <c r="BK4675" s="76"/>
      <c r="BL4675" s="76"/>
      <c r="BN4675" s="76"/>
      <c r="BO4675" s="76"/>
      <c r="BQ4675" s="76"/>
      <c r="BR4675" s="76"/>
      <c r="BT4675" s="76"/>
      <c r="BU4675" s="76"/>
      <c r="BW4675" s="76"/>
      <c r="BX4675" s="76"/>
    </row>
    <row r="4676" spans="1:76" ht="12.75" customHeight="1">
      <c r="A4676" s="2"/>
      <c r="B4676" s="2"/>
      <c r="C4676" s="2"/>
      <c r="D4676" s="75"/>
      <c r="F4676" s="76"/>
      <c r="G4676" s="76"/>
      <c r="I4676" s="76"/>
      <c r="J4676" s="76"/>
      <c r="L4676" s="76"/>
      <c r="M4676" s="76"/>
      <c r="O4676" s="76"/>
      <c r="P4676" s="76"/>
      <c r="R4676" s="76"/>
      <c r="S4676" s="76"/>
      <c r="U4676" s="76"/>
      <c r="V4676" s="76"/>
      <c r="X4676" s="76"/>
      <c r="Y4676" s="76"/>
      <c r="AA4676" s="76"/>
      <c r="AB4676" s="76"/>
      <c r="AD4676" s="76"/>
      <c r="AE4676" s="76"/>
      <c r="AG4676" s="76"/>
      <c r="AH4676" s="76"/>
      <c r="AJ4676" s="76"/>
      <c r="AK4676" s="76"/>
      <c r="AM4676" s="76"/>
      <c r="AN4676" s="76"/>
      <c r="AP4676" s="76"/>
      <c r="AQ4676" s="76"/>
      <c r="AS4676" s="76"/>
      <c r="AT4676" s="76"/>
      <c r="AV4676" s="76"/>
      <c r="AW4676" s="76"/>
      <c r="AY4676" s="76"/>
      <c r="AZ4676" s="76"/>
      <c r="BB4676" s="76"/>
      <c r="BC4676" s="76"/>
      <c r="BE4676" s="76"/>
      <c r="BF4676" s="76"/>
      <c r="BH4676" s="76"/>
      <c r="BI4676" s="76"/>
      <c r="BK4676" s="76"/>
      <c r="BL4676" s="76"/>
      <c r="BN4676" s="76"/>
      <c r="BO4676" s="76"/>
      <c r="BQ4676" s="76"/>
      <c r="BR4676" s="76"/>
      <c r="BT4676" s="76"/>
      <c r="BU4676" s="76"/>
      <c r="BW4676" s="76"/>
      <c r="BX4676" s="76"/>
    </row>
    <row r="4677" spans="1:76" ht="12.75" customHeight="1">
      <c r="A4677" s="2"/>
      <c r="B4677" s="2"/>
      <c r="C4677" s="2"/>
      <c r="D4677" s="75"/>
      <c r="F4677" s="76"/>
      <c r="G4677" s="76"/>
      <c r="I4677" s="76"/>
      <c r="J4677" s="76"/>
      <c r="L4677" s="76"/>
      <c r="M4677" s="76"/>
      <c r="O4677" s="76"/>
      <c r="P4677" s="76"/>
      <c r="R4677" s="76"/>
      <c r="S4677" s="76"/>
      <c r="U4677" s="76"/>
      <c r="V4677" s="76"/>
      <c r="X4677" s="76"/>
      <c r="Y4677" s="76"/>
      <c r="AA4677" s="76"/>
      <c r="AB4677" s="76"/>
      <c r="AD4677" s="76"/>
      <c r="AE4677" s="76"/>
      <c r="AG4677" s="76"/>
      <c r="AH4677" s="76"/>
      <c r="AJ4677" s="76"/>
      <c r="AK4677" s="76"/>
      <c r="AM4677" s="76"/>
      <c r="AN4677" s="76"/>
      <c r="AP4677" s="76"/>
      <c r="AQ4677" s="76"/>
      <c r="AS4677" s="76"/>
      <c r="AT4677" s="76"/>
      <c r="AV4677" s="76"/>
      <c r="AW4677" s="76"/>
      <c r="AY4677" s="76"/>
      <c r="AZ4677" s="76"/>
      <c r="BB4677" s="76"/>
      <c r="BC4677" s="76"/>
      <c r="BE4677" s="76"/>
      <c r="BF4677" s="76"/>
      <c r="BH4677" s="76"/>
      <c r="BI4677" s="76"/>
      <c r="BK4677" s="76"/>
      <c r="BL4677" s="76"/>
      <c r="BN4677" s="76"/>
      <c r="BO4677" s="76"/>
      <c r="BQ4677" s="76"/>
      <c r="BR4677" s="76"/>
      <c r="BT4677" s="76"/>
      <c r="BU4677" s="76"/>
      <c r="BW4677" s="76"/>
      <c r="BX4677" s="76"/>
    </row>
    <row r="4678" spans="1:76" ht="12.75" customHeight="1">
      <c r="A4678" s="2"/>
      <c r="B4678" s="2"/>
      <c r="C4678" s="2"/>
      <c r="D4678" s="75"/>
      <c r="F4678" s="76"/>
      <c r="G4678" s="76"/>
      <c r="I4678" s="76"/>
      <c r="J4678" s="76"/>
      <c r="L4678" s="76"/>
      <c r="M4678" s="76"/>
      <c r="O4678" s="76"/>
      <c r="P4678" s="76"/>
      <c r="R4678" s="76"/>
      <c r="S4678" s="76"/>
      <c r="U4678" s="76"/>
      <c r="V4678" s="76"/>
      <c r="X4678" s="76"/>
      <c r="Y4678" s="76"/>
      <c r="AA4678" s="76"/>
      <c r="AB4678" s="76"/>
      <c r="AD4678" s="76"/>
      <c r="AE4678" s="76"/>
      <c r="AG4678" s="76"/>
      <c r="AH4678" s="76"/>
      <c r="AJ4678" s="76"/>
      <c r="AK4678" s="76"/>
      <c r="AM4678" s="76"/>
      <c r="AN4678" s="76"/>
      <c r="AP4678" s="76"/>
      <c r="AQ4678" s="76"/>
      <c r="AS4678" s="76"/>
      <c r="AT4678" s="76"/>
      <c r="AV4678" s="76"/>
      <c r="AW4678" s="76"/>
      <c r="AY4678" s="76"/>
      <c r="AZ4678" s="76"/>
      <c r="BB4678" s="76"/>
      <c r="BC4678" s="76"/>
      <c r="BE4678" s="76"/>
      <c r="BF4678" s="76"/>
      <c r="BH4678" s="76"/>
      <c r="BI4678" s="76"/>
      <c r="BK4678" s="76"/>
      <c r="BL4678" s="76"/>
      <c r="BN4678" s="76"/>
      <c r="BO4678" s="76"/>
      <c r="BQ4678" s="76"/>
      <c r="BR4678" s="76"/>
      <c r="BT4678" s="76"/>
      <c r="BU4678" s="76"/>
      <c r="BW4678" s="76"/>
      <c r="BX4678" s="76"/>
    </row>
    <row r="4679" spans="1:76" ht="12.75" customHeight="1">
      <c r="A4679" s="2"/>
      <c r="B4679" s="2"/>
      <c r="C4679" s="2"/>
      <c r="D4679" s="75"/>
      <c r="F4679" s="76"/>
      <c r="G4679" s="76"/>
      <c r="I4679" s="76"/>
      <c r="J4679" s="76"/>
      <c r="L4679" s="76"/>
      <c r="M4679" s="76"/>
      <c r="O4679" s="76"/>
      <c r="P4679" s="76"/>
      <c r="R4679" s="76"/>
      <c r="S4679" s="76"/>
      <c r="U4679" s="76"/>
      <c r="V4679" s="76"/>
      <c r="X4679" s="76"/>
      <c r="Y4679" s="76"/>
      <c r="AA4679" s="76"/>
      <c r="AB4679" s="76"/>
      <c r="AD4679" s="76"/>
      <c r="AE4679" s="76"/>
      <c r="AG4679" s="76"/>
      <c r="AH4679" s="76"/>
      <c r="AJ4679" s="76"/>
      <c r="AK4679" s="76"/>
      <c r="AM4679" s="76"/>
      <c r="AN4679" s="76"/>
      <c r="AP4679" s="76"/>
      <c r="AQ4679" s="76"/>
      <c r="AS4679" s="76"/>
      <c r="AT4679" s="76"/>
      <c r="AV4679" s="76"/>
      <c r="AW4679" s="76"/>
      <c r="AY4679" s="76"/>
      <c r="AZ4679" s="76"/>
      <c r="BB4679" s="76"/>
      <c r="BC4679" s="76"/>
      <c r="BE4679" s="76"/>
      <c r="BF4679" s="76"/>
      <c r="BH4679" s="76"/>
      <c r="BI4679" s="76"/>
      <c r="BK4679" s="76"/>
      <c r="BL4679" s="76"/>
      <c r="BN4679" s="76"/>
      <c r="BO4679" s="76"/>
      <c r="BQ4679" s="76"/>
      <c r="BR4679" s="76"/>
      <c r="BT4679" s="76"/>
      <c r="BU4679" s="76"/>
      <c r="BW4679" s="76"/>
      <c r="BX4679" s="76"/>
    </row>
    <row r="4680" spans="1:76" ht="12.75" customHeight="1">
      <c r="A4680" s="2"/>
      <c r="B4680" s="2"/>
      <c r="C4680" s="2"/>
      <c r="D4680" s="75"/>
      <c r="F4680" s="76"/>
      <c r="G4680" s="76"/>
      <c r="I4680" s="76"/>
      <c r="J4680" s="76"/>
      <c r="L4680" s="76"/>
      <c r="M4680" s="76"/>
      <c r="O4680" s="76"/>
      <c r="P4680" s="76"/>
      <c r="R4680" s="76"/>
      <c r="S4680" s="76"/>
      <c r="U4680" s="76"/>
      <c r="V4680" s="76"/>
      <c r="X4680" s="76"/>
      <c r="Y4680" s="76"/>
      <c r="AA4680" s="76"/>
      <c r="AB4680" s="76"/>
      <c r="AD4680" s="76"/>
      <c r="AE4680" s="76"/>
      <c r="AG4680" s="76"/>
      <c r="AH4680" s="76"/>
      <c r="AJ4680" s="76"/>
      <c r="AK4680" s="76"/>
      <c r="AM4680" s="76"/>
      <c r="AN4680" s="76"/>
      <c r="AP4680" s="76"/>
      <c r="AQ4680" s="76"/>
      <c r="AS4680" s="76"/>
      <c r="AT4680" s="76"/>
      <c r="AV4680" s="76"/>
      <c r="AW4680" s="76"/>
      <c r="AY4680" s="76"/>
      <c r="AZ4680" s="76"/>
      <c r="BB4680" s="76"/>
      <c r="BC4680" s="76"/>
      <c r="BE4680" s="76"/>
      <c r="BF4680" s="76"/>
      <c r="BH4680" s="76"/>
      <c r="BI4680" s="76"/>
      <c r="BK4680" s="76"/>
      <c r="BL4680" s="76"/>
      <c r="BN4680" s="76"/>
      <c r="BO4680" s="76"/>
      <c r="BQ4680" s="76"/>
      <c r="BR4680" s="76"/>
      <c r="BT4680" s="76"/>
      <c r="BU4680" s="76"/>
      <c r="BW4680" s="76"/>
      <c r="BX4680" s="76"/>
    </row>
    <row r="4681" spans="1:76" ht="12.75" customHeight="1">
      <c r="A4681" s="2"/>
      <c r="B4681" s="2"/>
      <c r="C4681" s="2"/>
      <c r="D4681" s="75"/>
      <c r="F4681" s="76"/>
      <c r="G4681" s="76"/>
      <c r="I4681" s="76"/>
      <c r="J4681" s="76"/>
      <c r="L4681" s="76"/>
      <c r="M4681" s="76"/>
      <c r="O4681" s="76"/>
      <c r="P4681" s="76"/>
      <c r="R4681" s="76"/>
      <c r="S4681" s="76"/>
      <c r="U4681" s="76"/>
      <c r="V4681" s="76"/>
      <c r="X4681" s="76"/>
      <c r="Y4681" s="76"/>
      <c r="AA4681" s="76"/>
      <c r="AB4681" s="76"/>
      <c r="AD4681" s="76"/>
      <c r="AE4681" s="76"/>
      <c r="AG4681" s="76"/>
      <c r="AH4681" s="76"/>
      <c r="AJ4681" s="76"/>
      <c r="AK4681" s="76"/>
      <c r="AM4681" s="76"/>
      <c r="AN4681" s="76"/>
      <c r="AP4681" s="76"/>
      <c r="AQ4681" s="76"/>
      <c r="AS4681" s="76"/>
      <c r="AT4681" s="76"/>
      <c r="AV4681" s="76"/>
      <c r="AW4681" s="76"/>
      <c r="AY4681" s="76"/>
      <c r="AZ4681" s="76"/>
      <c r="BB4681" s="76"/>
      <c r="BC4681" s="76"/>
      <c r="BE4681" s="76"/>
      <c r="BF4681" s="76"/>
      <c r="BH4681" s="76"/>
      <c r="BI4681" s="76"/>
      <c r="BK4681" s="76"/>
      <c r="BL4681" s="76"/>
      <c r="BN4681" s="76"/>
      <c r="BO4681" s="76"/>
      <c r="BQ4681" s="76"/>
      <c r="BR4681" s="76"/>
      <c r="BT4681" s="76"/>
      <c r="BU4681" s="76"/>
      <c r="BW4681" s="76"/>
      <c r="BX4681" s="76"/>
    </row>
    <row r="4682" spans="1:76" ht="12.75" customHeight="1">
      <c r="A4682" s="2"/>
      <c r="B4682" s="2"/>
      <c r="C4682" s="2"/>
      <c r="D4682" s="75"/>
      <c r="F4682" s="76"/>
      <c r="G4682" s="76"/>
      <c r="I4682" s="76"/>
      <c r="J4682" s="76"/>
      <c r="L4682" s="76"/>
      <c r="M4682" s="76"/>
      <c r="O4682" s="76"/>
      <c r="P4682" s="76"/>
      <c r="R4682" s="76"/>
      <c r="S4682" s="76"/>
      <c r="U4682" s="76"/>
      <c r="V4682" s="76"/>
      <c r="X4682" s="76"/>
      <c r="Y4682" s="76"/>
      <c r="AA4682" s="76"/>
      <c r="AB4682" s="76"/>
      <c r="AD4682" s="76"/>
      <c r="AE4682" s="76"/>
      <c r="AG4682" s="76"/>
      <c r="AH4682" s="76"/>
      <c r="AJ4682" s="76"/>
      <c r="AK4682" s="76"/>
      <c r="AM4682" s="76"/>
      <c r="AN4682" s="76"/>
      <c r="AP4682" s="76"/>
      <c r="AQ4682" s="76"/>
      <c r="AS4682" s="76"/>
      <c r="AT4682" s="76"/>
      <c r="AV4682" s="76"/>
      <c r="AW4682" s="76"/>
      <c r="AY4682" s="76"/>
      <c r="AZ4682" s="76"/>
      <c r="BB4682" s="76"/>
      <c r="BC4682" s="76"/>
      <c r="BE4682" s="76"/>
      <c r="BF4682" s="76"/>
      <c r="BH4682" s="76"/>
      <c r="BI4682" s="76"/>
      <c r="BK4682" s="76"/>
      <c r="BL4682" s="76"/>
      <c r="BN4682" s="76"/>
      <c r="BO4682" s="76"/>
      <c r="BQ4682" s="76"/>
      <c r="BR4682" s="76"/>
      <c r="BT4682" s="76"/>
      <c r="BU4682" s="76"/>
      <c r="BW4682" s="76"/>
      <c r="BX4682" s="76"/>
    </row>
    <row r="4683" spans="1:76" ht="12.75" customHeight="1">
      <c r="A4683" s="2"/>
      <c r="B4683" s="2"/>
      <c r="C4683" s="2"/>
      <c r="D4683" s="75"/>
      <c r="F4683" s="76"/>
      <c r="G4683" s="76"/>
      <c r="I4683" s="76"/>
      <c r="J4683" s="76"/>
      <c r="L4683" s="76"/>
      <c r="M4683" s="76"/>
      <c r="O4683" s="76"/>
      <c r="P4683" s="76"/>
      <c r="R4683" s="76"/>
      <c r="S4683" s="76"/>
      <c r="U4683" s="76"/>
      <c r="V4683" s="76"/>
      <c r="X4683" s="76"/>
      <c r="Y4683" s="76"/>
      <c r="AA4683" s="76"/>
      <c r="AB4683" s="76"/>
      <c r="AD4683" s="76"/>
      <c r="AE4683" s="76"/>
      <c r="AG4683" s="76"/>
      <c r="AH4683" s="76"/>
      <c r="AJ4683" s="76"/>
      <c r="AK4683" s="76"/>
      <c r="AM4683" s="76"/>
      <c r="AN4683" s="76"/>
      <c r="AP4683" s="76"/>
      <c r="AQ4683" s="76"/>
      <c r="AS4683" s="76"/>
      <c r="AT4683" s="76"/>
      <c r="AV4683" s="76"/>
      <c r="AW4683" s="76"/>
      <c r="AY4683" s="76"/>
      <c r="AZ4683" s="76"/>
      <c r="BB4683" s="76"/>
      <c r="BC4683" s="76"/>
      <c r="BE4683" s="76"/>
      <c r="BF4683" s="76"/>
      <c r="BH4683" s="76"/>
      <c r="BI4683" s="76"/>
      <c r="BK4683" s="76"/>
      <c r="BL4683" s="76"/>
      <c r="BN4683" s="76"/>
      <c r="BO4683" s="76"/>
      <c r="BQ4683" s="76"/>
      <c r="BR4683" s="76"/>
      <c r="BT4683" s="76"/>
      <c r="BU4683" s="76"/>
      <c r="BW4683" s="76"/>
      <c r="BX4683" s="76"/>
    </row>
    <row r="4684" spans="1:76" ht="12.75" customHeight="1">
      <c r="A4684" s="2"/>
      <c r="B4684" s="2"/>
      <c r="C4684" s="2"/>
      <c r="D4684" s="75"/>
      <c r="F4684" s="76"/>
      <c r="G4684" s="76"/>
      <c r="I4684" s="76"/>
      <c r="J4684" s="76"/>
      <c r="L4684" s="76"/>
      <c r="M4684" s="76"/>
      <c r="O4684" s="76"/>
      <c r="P4684" s="76"/>
      <c r="R4684" s="76"/>
      <c r="S4684" s="76"/>
      <c r="U4684" s="76"/>
      <c r="V4684" s="76"/>
      <c r="X4684" s="76"/>
      <c r="Y4684" s="76"/>
      <c r="AA4684" s="76"/>
      <c r="AB4684" s="76"/>
      <c r="AD4684" s="76"/>
      <c r="AE4684" s="76"/>
      <c r="AG4684" s="76"/>
      <c r="AH4684" s="76"/>
      <c r="AJ4684" s="76"/>
      <c r="AK4684" s="76"/>
      <c r="AM4684" s="76"/>
      <c r="AN4684" s="76"/>
      <c r="AP4684" s="76"/>
      <c r="AQ4684" s="76"/>
      <c r="AS4684" s="76"/>
      <c r="AT4684" s="76"/>
      <c r="AV4684" s="76"/>
      <c r="AW4684" s="76"/>
      <c r="AY4684" s="76"/>
      <c r="AZ4684" s="76"/>
      <c r="BB4684" s="76"/>
      <c r="BC4684" s="76"/>
      <c r="BE4684" s="76"/>
      <c r="BF4684" s="76"/>
      <c r="BH4684" s="76"/>
      <c r="BI4684" s="76"/>
      <c r="BK4684" s="76"/>
      <c r="BL4684" s="76"/>
      <c r="BN4684" s="76"/>
      <c r="BO4684" s="76"/>
      <c r="BQ4684" s="76"/>
      <c r="BR4684" s="76"/>
      <c r="BT4684" s="76"/>
      <c r="BU4684" s="76"/>
      <c r="BW4684" s="76"/>
      <c r="BX4684" s="76"/>
    </row>
    <row r="4685" spans="1:76" ht="12.75" customHeight="1">
      <c r="A4685" s="2"/>
      <c r="B4685" s="2"/>
      <c r="C4685" s="2"/>
      <c r="D4685" s="75"/>
      <c r="F4685" s="76"/>
      <c r="G4685" s="76"/>
      <c r="I4685" s="76"/>
      <c r="J4685" s="76"/>
      <c r="L4685" s="76"/>
      <c r="M4685" s="76"/>
      <c r="O4685" s="76"/>
      <c r="P4685" s="76"/>
      <c r="R4685" s="76"/>
      <c r="S4685" s="76"/>
      <c r="U4685" s="76"/>
      <c r="V4685" s="76"/>
      <c r="X4685" s="76"/>
      <c r="Y4685" s="76"/>
      <c r="AA4685" s="76"/>
      <c r="AB4685" s="76"/>
      <c r="AD4685" s="76"/>
      <c r="AE4685" s="76"/>
      <c r="AG4685" s="76"/>
      <c r="AH4685" s="76"/>
      <c r="AJ4685" s="76"/>
      <c r="AK4685" s="76"/>
      <c r="AM4685" s="76"/>
      <c r="AN4685" s="76"/>
      <c r="AP4685" s="76"/>
      <c r="AQ4685" s="76"/>
      <c r="AS4685" s="76"/>
      <c r="AT4685" s="76"/>
      <c r="AV4685" s="76"/>
      <c r="AW4685" s="76"/>
      <c r="AY4685" s="76"/>
      <c r="AZ4685" s="76"/>
      <c r="BB4685" s="76"/>
      <c r="BC4685" s="76"/>
      <c r="BE4685" s="76"/>
      <c r="BF4685" s="76"/>
      <c r="BH4685" s="76"/>
      <c r="BI4685" s="76"/>
      <c r="BK4685" s="76"/>
      <c r="BL4685" s="76"/>
      <c r="BN4685" s="76"/>
      <c r="BO4685" s="76"/>
      <c r="BQ4685" s="76"/>
      <c r="BR4685" s="76"/>
      <c r="BT4685" s="76"/>
      <c r="BU4685" s="76"/>
      <c r="BW4685" s="76"/>
      <c r="BX4685" s="76"/>
    </row>
    <row r="4686" spans="1:76" ht="12.75" customHeight="1">
      <c r="A4686" s="2"/>
      <c r="B4686" s="2"/>
      <c r="C4686" s="2"/>
      <c r="D4686" s="75"/>
      <c r="F4686" s="76"/>
      <c r="G4686" s="76"/>
      <c r="I4686" s="76"/>
      <c r="J4686" s="76"/>
      <c r="L4686" s="76"/>
      <c r="M4686" s="76"/>
      <c r="O4686" s="76"/>
      <c r="P4686" s="76"/>
      <c r="R4686" s="76"/>
      <c r="S4686" s="76"/>
      <c r="U4686" s="76"/>
      <c r="V4686" s="76"/>
      <c r="X4686" s="76"/>
      <c r="Y4686" s="76"/>
      <c r="AA4686" s="76"/>
      <c r="AB4686" s="76"/>
      <c r="AD4686" s="76"/>
      <c r="AE4686" s="76"/>
      <c r="AG4686" s="76"/>
      <c r="AH4686" s="76"/>
      <c r="AJ4686" s="76"/>
      <c r="AK4686" s="76"/>
      <c r="AM4686" s="76"/>
      <c r="AN4686" s="76"/>
      <c r="AP4686" s="76"/>
      <c r="AQ4686" s="76"/>
      <c r="AS4686" s="76"/>
      <c r="AT4686" s="76"/>
      <c r="AV4686" s="76"/>
      <c r="AW4686" s="76"/>
      <c r="AY4686" s="76"/>
      <c r="AZ4686" s="76"/>
      <c r="BB4686" s="76"/>
      <c r="BC4686" s="76"/>
      <c r="BE4686" s="76"/>
      <c r="BF4686" s="76"/>
      <c r="BH4686" s="76"/>
      <c r="BI4686" s="76"/>
      <c r="BK4686" s="76"/>
      <c r="BL4686" s="76"/>
      <c r="BN4686" s="76"/>
      <c r="BO4686" s="76"/>
      <c r="BQ4686" s="76"/>
      <c r="BR4686" s="76"/>
      <c r="BT4686" s="76"/>
      <c r="BU4686" s="76"/>
      <c r="BW4686" s="76"/>
      <c r="BX4686" s="76"/>
    </row>
    <row r="4687" spans="1:76" ht="12.75" customHeight="1">
      <c r="A4687" s="2"/>
      <c r="B4687" s="2"/>
      <c r="C4687" s="2"/>
      <c r="D4687" s="75"/>
      <c r="F4687" s="76"/>
      <c r="G4687" s="76"/>
      <c r="I4687" s="76"/>
      <c r="J4687" s="76"/>
      <c r="L4687" s="76"/>
      <c r="M4687" s="76"/>
      <c r="O4687" s="76"/>
      <c r="P4687" s="76"/>
      <c r="R4687" s="76"/>
      <c r="S4687" s="76"/>
      <c r="U4687" s="76"/>
      <c r="V4687" s="76"/>
      <c r="X4687" s="76"/>
      <c r="Y4687" s="76"/>
      <c r="AA4687" s="76"/>
      <c r="AB4687" s="76"/>
      <c r="AD4687" s="76"/>
      <c r="AE4687" s="76"/>
      <c r="AG4687" s="76"/>
      <c r="AH4687" s="76"/>
      <c r="AJ4687" s="76"/>
      <c r="AK4687" s="76"/>
      <c r="AM4687" s="76"/>
      <c r="AN4687" s="76"/>
      <c r="AP4687" s="76"/>
      <c r="AQ4687" s="76"/>
      <c r="AS4687" s="76"/>
      <c r="AT4687" s="76"/>
      <c r="AV4687" s="76"/>
      <c r="AW4687" s="76"/>
      <c r="AY4687" s="76"/>
      <c r="AZ4687" s="76"/>
      <c r="BB4687" s="76"/>
      <c r="BC4687" s="76"/>
      <c r="BE4687" s="76"/>
      <c r="BF4687" s="76"/>
      <c r="BH4687" s="76"/>
      <c r="BI4687" s="76"/>
      <c r="BK4687" s="76"/>
      <c r="BL4687" s="76"/>
      <c r="BN4687" s="76"/>
      <c r="BO4687" s="76"/>
      <c r="BQ4687" s="76"/>
      <c r="BR4687" s="76"/>
      <c r="BT4687" s="76"/>
      <c r="BU4687" s="76"/>
      <c r="BW4687" s="76"/>
      <c r="BX4687" s="76"/>
    </row>
    <row r="4688" spans="1:76" ht="12.75" customHeight="1">
      <c r="A4688" s="2"/>
      <c r="B4688" s="2"/>
      <c r="C4688" s="2"/>
      <c r="D4688" s="75"/>
      <c r="F4688" s="76"/>
      <c r="G4688" s="76"/>
      <c r="I4688" s="76"/>
      <c r="J4688" s="76"/>
      <c r="L4688" s="76"/>
      <c r="M4688" s="76"/>
      <c r="O4688" s="76"/>
      <c r="P4688" s="76"/>
      <c r="R4688" s="76"/>
      <c r="S4688" s="76"/>
      <c r="U4688" s="76"/>
      <c r="V4688" s="76"/>
      <c r="X4688" s="76"/>
      <c r="Y4688" s="76"/>
      <c r="AA4688" s="76"/>
      <c r="AB4688" s="76"/>
      <c r="AD4688" s="76"/>
      <c r="AE4688" s="76"/>
      <c r="AG4688" s="76"/>
      <c r="AH4688" s="76"/>
      <c r="AJ4688" s="76"/>
      <c r="AK4688" s="76"/>
      <c r="AM4688" s="76"/>
      <c r="AN4688" s="76"/>
      <c r="AP4688" s="76"/>
      <c r="AQ4688" s="76"/>
      <c r="AS4688" s="76"/>
      <c r="AT4688" s="76"/>
      <c r="AV4688" s="76"/>
      <c r="AW4688" s="76"/>
      <c r="AY4688" s="76"/>
      <c r="AZ4688" s="76"/>
      <c r="BB4688" s="76"/>
      <c r="BC4688" s="76"/>
      <c r="BE4688" s="76"/>
      <c r="BF4688" s="76"/>
      <c r="BH4688" s="76"/>
      <c r="BI4688" s="76"/>
      <c r="BK4688" s="76"/>
      <c r="BL4688" s="76"/>
      <c r="BN4688" s="76"/>
      <c r="BO4688" s="76"/>
      <c r="BQ4688" s="76"/>
      <c r="BR4688" s="76"/>
      <c r="BT4688" s="76"/>
      <c r="BU4688" s="76"/>
      <c r="BW4688" s="76"/>
      <c r="BX4688" s="76"/>
    </row>
    <row r="4689" spans="1:76" ht="12.75" customHeight="1">
      <c r="A4689" s="2"/>
      <c r="B4689" s="2"/>
      <c r="C4689" s="2"/>
      <c r="D4689" s="75"/>
      <c r="F4689" s="76"/>
      <c r="G4689" s="76"/>
      <c r="I4689" s="76"/>
      <c r="J4689" s="76"/>
      <c r="L4689" s="76"/>
      <c r="M4689" s="76"/>
      <c r="O4689" s="76"/>
      <c r="P4689" s="76"/>
      <c r="R4689" s="76"/>
      <c r="S4689" s="76"/>
      <c r="U4689" s="76"/>
      <c r="V4689" s="76"/>
      <c r="X4689" s="76"/>
      <c r="Y4689" s="76"/>
      <c r="AA4689" s="76"/>
      <c r="AB4689" s="76"/>
      <c r="AD4689" s="76"/>
      <c r="AE4689" s="76"/>
      <c r="AG4689" s="76"/>
      <c r="AH4689" s="76"/>
      <c r="AJ4689" s="76"/>
      <c r="AK4689" s="76"/>
      <c r="AM4689" s="76"/>
      <c r="AN4689" s="76"/>
      <c r="AP4689" s="76"/>
      <c r="AQ4689" s="76"/>
      <c r="AS4689" s="76"/>
      <c r="AT4689" s="76"/>
      <c r="AV4689" s="76"/>
      <c r="AW4689" s="76"/>
      <c r="AY4689" s="76"/>
      <c r="AZ4689" s="76"/>
      <c r="BB4689" s="76"/>
      <c r="BC4689" s="76"/>
      <c r="BE4689" s="76"/>
      <c r="BF4689" s="76"/>
      <c r="BH4689" s="76"/>
      <c r="BI4689" s="76"/>
      <c r="BK4689" s="76"/>
      <c r="BL4689" s="76"/>
      <c r="BN4689" s="76"/>
      <c r="BO4689" s="76"/>
      <c r="BQ4689" s="76"/>
      <c r="BR4689" s="76"/>
      <c r="BT4689" s="76"/>
      <c r="BU4689" s="76"/>
      <c r="BW4689" s="76"/>
      <c r="BX4689" s="76"/>
    </row>
    <row r="4690" spans="1:76" ht="12.75" customHeight="1">
      <c r="A4690" s="2"/>
      <c r="B4690" s="2"/>
      <c r="C4690" s="2"/>
      <c r="D4690" s="75"/>
      <c r="F4690" s="76"/>
      <c r="G4690" s="76"/>
      <c r="I4690" s="76"/>
      <c r="J4690" s="76"/>
      <c r="L4690" s="76"/>
      <c r="M4690" s="76"/>
      <c r="O4690" s="76"/>
      <c r="P4690" s="76"/>
      <c r="R4690" s="76"/>
      <c r="S4690" s="76"/>
      <c r="U4690" s="76"/>
      <c r="V4690" s="76"/>
      <c r="X4690" s="76"/>
      <c r="Y4690" s="76"/>
      <c r="AA4690" s="76"/>
      <c r="AB4690" s="76"/>
      <c r="AD4690" s="76"/>
      <c r="AE4690" s="76"/>
      <c r="AG4690" s="76"/>
      <c r="AH4690" s="76"/>
      <c r="AJ4690" s="76"/>
      <c r="AK4690" s="76"/>
      <c r="AM4690" s="76"/>
      <c r="AN4690" s="76"/>
      <c r="AP4690" s="76"/>
      <c r="AQ4690" s="76"/>
      <c r="AS4690" s="76"/>
      <c r="AT4690" s="76"/>
      <c r="AV4690" s="76"/>
      <c r="AW4690" s="76"/>
      <c r="AY4690" s="76"/>
      <c r="AZ4690" s="76"/>
      <c r="BB4690" s="76"/>
      <c r="BC4690" s="76"/>
      <c r="BE4690" s="76"/>
      <c r="BF4690" s="76"/>
      <c r="BH4690" s="76"/>
      <c r="BI4690" s="76"/>
      <c r="BK4690" s="76"/>
      <c r="BL4690" s="76"/>
      <c r="BN4690" s="76"/>
      <c r="BO4690" s="76"/>
      <c r="BQ4690" s="76"/>
      <c r="BR4690" s="76"/>
      <c r="BT4690" s="76"/>
      <c r="BU4690" s="76"/>
      <c r="BW4690" s="76"/>
      <c r="BX4690" s="76"/>
    </row>
    <row r="4691" spans="1:76" ht="12.75" customHeight="1">
      <c r="A4691" s="2"/>
      <c r="B4691" s="2"/>
      <c r="C4691" s="2"/>
      <c r="D4691" s="75"/>
      <c r="F4691" s="76"/>
      <c r="G4691" s="76"/>
      <c r="I4691" s="76"/>
      <c r="J4691" s="76"/>
      <c r="L4691" s="76"/>
      <c r="M4691" s="76"/>
      <c r="O4691" s="76"/>
      <c r="P4691" s="76"/>
      <c r="R4691" s="76"/>
      <c r="S4691" s="76"/>
      <c r="U4691" s="76"/>
      <c r="V4691" s="76"/>
      <c r="X4691" s="76"/>
      <c r="Y4691" s="76"/>
      <c r="AA4691" s="76"/>
      <c r="AB4691" s="76"/>
      <c r="AD4691" s="76"/>
      <c r="AE4691" s="76"/>
      <c r="AG4691" s="76"/>
      <c r="AH4691" s="76"/>
      <c r="AJ4691" s="76"/>
      <c r="AK4691" s="76"/>
      <c r="AM4691" s="76"/>
      <c r="AN4691" s="76"/>
      <c r="AP4691" s="76"/>
      <c r="AQ4691" s="76"/>
      <c r="AS4691" s="76"/>
      <c r="AT4691" s="76"/>
      <c r="AV4691" s="76"/>
      <c r="AW4691" s="76"/>
      <c r="AY4691" s="76"/>
      <c r="AZ4691" s="76"/>
      <c r="BB4691" s="76"/>
      <c r="BC4691" s="76"/>
      <c r="BE4691" s="76"/>
      <c r="BF4691" s="76"/>
      <c r="BH4691" s="76"/>
      <c r="BI4691" s="76"/>
      <c r="BK4691" s="76"/>
      <c r="BL4691" s="76"/>
      <c r="BN4691" s="76"/>
      <c r="BO4691" s="76"/>
      <c r="BQ4691" s="76"/>
      <c r="BR4691" s="76"/>
      <c r="BT4691" s="76"/>
      <c r="BU4691" s="76"/>
      <c r="BW4691" s="76"/>
      <c r="BX4691" s="76"/>
    </row>
    <row r="4692" spans="1:76" ht="12.75" customHeight="1">
      <c r="A4692" s="2"/>
      <c r="B4692" s="2"/>
      <c r="C4692" s="2"/>
      <c r="D4692" s="75"/>
      <c r="F4692" s="76"/>
      <c r="G4692" s="76"/>
      <c r="I4692" s="76"/>
      <c r="J4692" s="76"/>
      <c r="L4692" s="76"/>
      <c r="M4692" s="76"/>
      <c r="O4692" s="76"/>
      <c r="P4692" s="76"/>
      <c r="R4692" s="76"/>
      <c r="S4692" s="76"/>
      <c r="U4692" s="76"/>
      <c r="V4692" s="76"/>
      <c r="X4692" s="76"/>
      <c r="Y4692" s="76"/>
      <c r="AA4692" s="76"/>
      <c r="AB4692" s="76"/>
      <c r="AD4692" s="76"/>
      <c r="AE4692" s="76"/>
      <c r="AG4692" s="76"/>
      <c r="AH4692" s="76"/>
      <c r="AJ4692" s="76"/>
      <c r="AK4692" s="76"/>
      <c r="AM4692" s="76"/>
      <c r="AN4692" s="76"/>
      <c r="AP4692" s="76"/>
      <c r="AQ4692" s="76"/>
      <c r="AS4692" s="76"/>
      <c r="AT4692" s="76"/>
      <c r="AV4692" s="76"/>
      <c r="AW4692" s="76"/>
      <c r="AY4692" s="76"/>
      <c r="AZ4692" s="76"/>
      <c r="BB4692" s="76"/>
      <c r="BC4692" s="76"/>
      <c r="BE4692" s="76"/>
      <c r="BF4692" s="76"/>
      <c r="BH4692" s="76"/>
      <c r="BI4692" s="76"/>
      <c r="BK4692" s="76"/>
      <c r="BL4692" s="76"/>
      <c r="BN4692" s="76"/>
      <c r="BO4692" s="76"/>
      <c r="BQ4692" s="76"/>
      <c r="BR4692" s="76"/>
      <c r="BT4692" s="76"/>
      <c r="BU4692" s="76"/>
      <c r="BW4692" s="76"/>
      <c r="BX4692" s="76"/>
    </row>
    <row r="4693" spans="1:76" ht="12.75" customHeight="1">
      <c r="A4693" s="2"/>
      <c r="B4693" s="2"/>
      <c r="C4693" s="2"/>
      <c r="D4693" s="75"/>
      <c r="F4693" s="76"/>
      <c r="G4693" s="76"/>
      <c r="I4693" s="76"/>
      <c r="J4693" s="76"/>
      <c r="L4693" s="76"/>
      <c r="M4693" s="76"/>
      <c r="O4693" s="76"/>
      <c r="P4693" s="76"/>
      <c r="R4693" s="76"/>
      <c r="S4693" s="76"/>
      <c r="U4693" s="76"/>
      <c r="V4693" s="76"/>
      <c r="X4693" s="76"/>
      <c r="Y4693" s="76"/>
      <c r="AA4693" s="76"/>
      <c r="AB4693" s="76"/>
      <c r="AD4693" s="76"/>
      <c r="AE4693" s="76"/>
      <c r="AG4693" s="76"/>
      <c r="AH4693" s="76"/>
      <c r="AJ4693" s="76"/>
      <c r="AK4693" s="76"/>
      <c r="AM4693" s="76"/>
      <c r="AN4693" s="76"/>
      <c r="AP4693" s="76"/>
      <c r="AQ4693" s="76"/>
      <c r="AS4693" s="76"/>
      <c r="AT4693" s="76"/>
      <c r="AV4693" s="76"/>
      <c r="AW4693" s="76"/>
      <c r="AY4693" s="76"/>
      <c r="AZ4693" s="76"/>
      <c r="BB4693" s="76"/>
      <c r="BC4693" s="76"/>
      <c r="BE4693" s="76"/>
      <c r="BF4693" s="76"/>
      <c r="BH4693" s="76"/>
      <c r="BI4693" s="76"/>
      <c r="BK4693" s="76"/>
      <c r="BL4693" s="76"/>
      <c r="BN4693" s="76"/>
      <c r="BO4693" s="76"/>
      <c r="BQ4693" s="76"/>
      <c r="BR4693" s="76"/>
      <c r="BT4693" s="76"/>
      <c r="BU4693" s="76"/>
      <c r="BW4693" s="76"/>
      <c r="BX4693" s="76"/>
    </row>
    <row r="4694" spans="1:76" ht="12.75" customHeight="1">
      <c r="A4694" s="2"/>
      <c r="B4694" s="2"/>
      <c r="C4694" s="2"/>
      <c r="D4694" s="75"/>
      <c r="F4694" s="76"/>
      <c r="G4694" s="76"/>
      <c r="I4694" s="76"/>
      <c r="J4694" s="76"/>
      <c r="L4694" s="76"/>
      <c r="M4694" s="76"/>
      <c r="O4694" s="76"/>
      <c r="P4694" s="76"/>
      <c r="R4694" s="76"/>
      <c r="S4694" s="76"/>
      <c r="U4694" s="76"/>
      <c r="V4694" s="76"/>
      <c r="X4694" s="76"/>
      <c r="Y4694" s="76"/>
      <c r="AA4694" s="76"/>
      <c r="AB4694" s="76"/>
      <c r="AD4694" s="76"/>
      <c r="AE4694" s="76"/>
      <c r="AG4694" s="76"/>
      <c r="AH4694" s="76"/>
      <c r="AJ4694" s="76"/>
      <c r="AK4694" s="76"/>
      <c r="AM4694" s="76"/>
      <c r="AN4694" s="76"/>
      <c r="AP4694" s="76"/>
      <c r="AQ4694" s="76"/>
      <c r="AS4694" s="76"/>
      <c r="AT4694" s="76"/>
      <c r="AV4694" s="76"/>
      <c r="AW4694" s="76"/>
      <c r="AY4694" s="76"/>
      <c r="AZ4694" s="76"/>
      <c r="BB4694" s="76"/>
      <c r="BC4694" s="76"/>
      <c r="BE4694" s="76"/>
      <c r="BF4694" s="76"/>
      <c r="BH4694" s="76"/>
      <c r="BI4694" s="76"/>
      <c r="BK4694" s="76"/>
      <c r="BL4694" s="76"/>
      <c r="BN4694" s="76"/>
      <c r="BO4694" s="76"/>
      <c r="BQ4694" s="76"/>
      <c r="BR4694" s="76"/>
      <c r="BT4694" s="76"/>
      <c r="BU4694" s="76"/>
      <c r="BW4694" s="76"/>
      <c r="BX4694" s="76"/>
    </row>
    <row r="4695" spans="1:76" ht="12.75" customHeight="1">
      <c r="A4695" s="2"/>
      <c r="B4695" s="2"/>
      <c r="C4695" s="2"/>
      <c r="D4695" s="75"/>
      <c r="F4695" s="76"/>
      <c r="G4695" s="76"/>
      <c r="I4695" s="76"/>
      <c r="J4695" s="76"/>
      <c r="L4695" s="76"/>
      <c r="M4695" s="76"/>
      <c r="O4695" s="76"/>
      <c r="P4695" s="76"/>
      <c r="R4695" s="76"/>
      <c r="S4695" s="76"/>
      <c r="U4695" s="76"/>
      <c r="V4695" s="76"/>
      <c r="X4695" s="76"/>
      <c r="Y4695" s="76"/>
      <c r="AA4695" s="76"/>
      <c r="AB4695" s="76"/>
      <c r="AD4695" s="76"/>
      <c r="AE4695" s="76"/>
      <c r="AG4695" s="76"/>
      <c r="AH4695" s="76"/>
      <c r="AJ4695" s="76"/>
      <c r="AK4695" s="76"/>
      <c r="AM4695" s="76"/>
      <c r="AN4695" s="76"/>
      <c r="AP4695" s="76"/>
      <c r="AQ4695" s="76"/>
      <c r="AS4695" s="76"/>
      <c r="AT4695" s="76"/>
      <c r="AV4695" s="76"/>
      <c r="AW4695" s="76"/>
      <c r="AY4695" s="76"/>
      <c r="AZ4695" s="76"/>
      <c r="BB4695" s="76"/>
      <c r="BC4695" s="76"/>
      <c r="BE4695" s="76"/>
      <c r="BF4695" s="76"/>
      <c r="BH4695" s="76"/>
      <c r="BI4695" s="76"/>
      <c r="BK4695" s="76"/>
      <c r="BL4695" s="76"/>
      <c r="BN4695" s="76"/>
      <c r="BO4695" s="76"/>
      <c r="BQ4695" s="76"/>
      <c r="BR4695" s="76"/>
      <c r="BT4695" s="76"/>
      <c r="BU4695" s="76"/>
      <c r="BW4695" s="76"/>
      <c r="BX4695" s="76"/>
    </row>
    <row r="4696" spans="1:76" ht="12.75" customHeight="1">
      <c r="A4696" s="2"/>
      <c r="B4696" s="2"/>
      <c r="C4696" s="2"/>
      <c r="D4696" s="75"/>
      <c r="F4696" s="76"/>
      <c r="G4696" s="76"/>
      <c r="I4696" s="76"/>
      <c r="J4696" s="76"/>
      <c r="L4696" s="76"/>
      <c r="M4696" s="76"/>
      <c r="O4696" s="76"/>
      <c r="P4696" s="76"/>
      <c r="R4696" s="76"/>
      <c r="S4696" s="76"/>
      <c r="U4696" s="76"/>
      <c r="V4696" s="76"/>
      <c r="X4696" s="76"/>
      <c r="Y4696" s="76"/>
      <c r="AA4696" s="76"/>
      <c r="AB4696" s="76"/>
      <c r="AD4696" s="76"/>
      <c r="AE4696" s="76"/>
      <c r="AG4696" s="76"/>
      <c r="AH4696" s="76"/>
      <c r="AJ4696" s="76"/>
      <c r="AK4696" s="76"/>
      <c r="AM4696" s="76"/>
      <c r="AN4696" s="76"/>
      <c r="AP4696" s="76"/>
      <c r="AQ4696" s="76"/>
      <c r="AS4696" s="76"/>
      <c r="AT4696" s="76"/>
      <c r="AV4696" s="76"/>
      <c r="AW4696" s="76"/>
      <c r="AY4696" s="76"/>
      <c r="AZ4696" s="76"/>
      <c r="BB4696" s="76"/>
      <c r="BC4696" s="76"/>
      <c r="BE4696" s="76"/>
      <c r="BF4696" s="76"/>
      <c r="BH4696" s="76"/>
      <c r="BI4696" s="76"/>
      <c r="BK4696" s="76"/>
      <c r="BL4696" s="76"/>
      <c r="BN4696" s="76"/>
      <c r="BO4696" s="76"/>
      <c r="BQ4696" s="76"/>
      <c r="BR4696" s="76"/>
      <c r="BT4696" s="76"/>
      <c r="BU4696" s="76"/>
      <c r="BW4696" s="76"/>
      <c r="BX4696" s="76"/>
    </row>
    <row r="4697" spans="1:76" ht="12.75" customHeight="1">
      <c r="A4697" s="2"/>
      <c r="B4697" s="2"/>
      <c r="C4697" s="2"/>
      <c r="D4697" s="75"/>
      <c r="F4697" s="76"/>
      <c r="G4697" s="76"/>
      <c r="I4697" s="76"/>
      <c r="J4697" s="76"/>
      <c r="L4697" s="76"/>
      <c r="M4697" s="76"/>
      <c r="O4697" s="76"/>
      <c r="P4697" s="76"/>
      <c r="R4697" s="76"/>
      <c r="S4697" s="76"/>
      <c r="U4697" s="76"/>
      <c r="V4697" s="76"/>
      <c r="X4697" s="76"/>
      <c r="Y4697" s="76"/>
      <c r="AA4697" s="76"/>
      <c r="AB4697" s="76"/>
      <c r="AD4697" s="76"/>
      <c r="AE4697" s="76"/>
      <c r="AG4697" s="76"/>
      <c r="AH4697" s="76"/>
      <c r="AJ4697" s="76"/>
      <c r="AK4697" s="76"/>
      <c r="AM4697" s="76"/>
      <c r="AN4697" s="76"/>
      <c r="AP4697" s="76"/>
      <c r="AQ4697" s="76"/>
      <c r="AS4697" s="76"/>
      <c r="AT4697" s="76"/>
      <c r="AV4697" s="76"/>
      <c r="AW4697" s="76"/>
      <c r="AY4697" s="76"/>
      <c r="AZ4697" s="76"/>
      <c r="BB4697" s="76"/>
      <c r="BC4697" s="76"/>
      <c r="BE4697" s="76"/>
      <c r="BF4697" s="76"/>
      <c r="BH4697" s="76"/>
      <c r="BI4697" s="76"/>
      <c r="BK4697" s="76"/>
      <c r="BL4697" s="76"/>
      <c r="BN4697" s="76"/>
      <c r="BO4697" s="76"/>
      <c r="BQ4697" s="76"/>
      <c r="BR4697" s="76"/>
      <c r="BT4697" s="76"/>
      <c r="BU4697" s="76"/>
      <c r="BW4697" s="76"/>
      <c r="BX4697" s="76"/>
    </row>
    <row r="4698" spans="1:76" ht="12.75" customHeight="1">
      <c r="A4698" s="2"/>
      <c r="B4698" s="2"/>
      <c r="C4698" s="2"/>
      <c r="D4698" s="75"/>
      <c r="F4698" s="76"/>
      <c r="G4698" s="76"/>
      <c r="I4698" s="76"/>
      <c r="J4698" s="76"/>
      <c r="L4698" s="76"/>
      <c r="M4698" s="76"/>
      <c r="O4698" s="76"/>
      <c r="P4698" s="76"/>
      <c r="R4698" s="76"/>
      <c r="S4698" s="76"/>
      <c r="U4698" s="76"/>
      <c r="V4698" s="76"/>
      <c r="X4698" s="76"/>
      <c r="Y4698" s="76"/>
      <c r="AA4698" s="76"/>
      <c r="AB4698" s="76"/>
      <c r="AD4698" s="76"/>
      <c r="AE4698" s="76"/>
      <c r="AG4698" s="76"/>
      <c r="AH4698" s="76"/>
      <c r="AJ4698" s="76"/>
      <c r="AK4698" s="76"/>
      <c r="AM4698" s="76"/>
      <c r="AN4698" s="76"/>
      <c r="AP4698" s="76"/>
      <c r="AQ4698" s="76"/>
      <c r="AS4698" s="76"/>
      <c r="AT4698" s="76"/>
      <c r="AV4698" s="76"/>
      <c r="AW4698" s="76"/>
      <c r="AY4698" s="76"/>
      <c r="AZ4698" s="76"/>
      <c r="BB4698" s="76"/>
      <c r="BC4698" s="76"/>
      <c r="BE4698" s="76"/>
      <c r="BF4698" s="76"/>
      <c r="BH4698" s="76"/>
      <c r="BI4698" s="76"/>
      <c r="BK4698" s="76"/>
      <c r="BL4698" s="76"/>
      <c r="BN4698" s="76"/>
      <c r="BO4698" s="76"/>
      <c r="BQ4698" s="76"/>
      <c r="BR4698" s="76"/>
      <c r="BT4698" s="76"/>
      <c r="BU4698" s="76"/>
      <c r="BW4698" s="76"/>
      <c r="BX4698" s="76"/>
    </row>
    <row r="4699" spans="1:76" ht="12.75" customHeight="1">
      <c r="A4699" s="2"/>
      <c r="B4699" s="2"/>
      <c r="C4699" s="2"/>
      <c r="D4699" s="75"/>
      <c r="F4699" s="76"/>
      <c r="G4699" s="76"/>
      <c r="I4699" s="76"/>
      <c r="J4699" s="76"/>
      <c r="L4699" s="76"/>
      <c r="M4699" s="76"/>
      <c r="O4699" s="76"/>
      <c r="P4699" s="76"/>
      <c r="R4699" s="76"/>
      <c r="S4699" s="76"/>
      <c r="U4699" s="76"/>
      <c r="V4699" s="76"/>
      <c r="X4699" s="76"/>
      <c r="Y4699" s="76"/>
      <c r="AA4699" s="76"/>
      <c r="AB4699" s="76"/>
      <c r="AD4699" s="76"/>
      <c r="AE4699" s="76"/>
      <c r="AG4699" s="76"/>
      <c r="AH4699" s="76"/>
      <c r="AJ4699" s="76"/>
      <c r="AK4699" s="76"/>
      <c r="AM4699" s="76"/>
      <c r="AN4699" s="76"/>
      <c r="AP4699" s="76"/>
      <c r="AQ4699" s="76"/>
      <c r="AS4699" s="76"/>
      <c r="AT4699" s="76"/>
      <c r="AV4699" s="76"/>
      <c r="AW4699" s="76"/>
      <c r="AY4699" s="76"/>
      <c r="AZ4699" s="76"/>
      <c r="BB4699" s="76"/>
      <c r="BC4699" s="76"/>
      <c r="BE4699" s="76"/>
      <c r="BF4699" s="76"/>
      <c r="BH4699" s="76"/>
      <c r="BI4699" s="76"/>
      <c r="BK4699" s="76"/>
      <c r="BL4699" s="76"/>
      <c r="BN4699" s="76"/>
      <c r="BO4699" s="76"/>
      <c r="BQ4699" s="76"/>
      <c r="BR4699" s="76"/>
      <c r="BT4699" s="76"/>
      <c r="BU4699" s="76"/>
      <c r="BW4699" s="76"/>
      <c r="BX4699" s="76"/>
    </row>
    <row r="4700" spans="1:76" ht="12.75" customHeight="1">
      <c r="A4700" s="2"/>
      <c r="B4700" s="2"/>
      <c r="C4700" s="2"/>
      <c r="D4700" s="75"/>
      <c r="F4700" s="76"/>
      <c r="G4700" s="76"/>
      <c r="I4700" s="76"/>
      <c r="J4700" s="76"/>
      <c r="L4700" s="76"/>
      <c r="M4700" s="76"/>
      <c r="O4700" s="76"/>
      <c r="P4700" s="76"/>
      <c r="R4700" s="76"/>
      <c r="S4700" s="76"/>
      <c r="U4700" s="76"/>
      <c r="V4700" s="76"/>
      <c r="X4700" s="76"/>
      <c r="Y4700" s="76"/>
      <c r="AA4700" s="76"/>
      <c r="AB4700" s="76"/>
      <c r="AD4700" s="76"/>
      <c r="AE4700" s="76"/>
      <c r="AG4700" s="76"/>
      <c r="AH4700" s="76"/>
      <c r="AJ4700" s="76"/>
      <c r="AK4700" s="76"/>
      <c r="AM4700" s="76"/>
      <c r="AN4700" s="76"/>
      <c r="AP4700" s="76"/>
      <c r="AQ4700" s="76"/>
      <c r="AS4700" s="76"/>
      <c r="AT4700" s="76"/>
      <c r="AV4700" s="76"/>
      <c r="AW4700" s="76"/>
      <c r="AY4700" s="76"/>
      <c r="AZ4700" s="76"/>
      <c r="BB4700" s="76"/>
      <c r="BC4700" s="76"/>
      <c r="BE4700" s="76"/>
      <c r="BF4700" s="76"/>
      <c r="BH4700" s="76"/>
      <c r="BI4700" s="76"/>
      <c r="BK4700" s="76"/>
      <c r="BL4700" s="76"/>
      <c r="BN4700" s="76"/>
      <c r="BO4700" s="76"/>
      <c r="BQ4700" s="76"/>
      <c r="BR4700" s="76"/>
      <c r="BT4700" s="76"/>
      <c r="BU4700" s="76"/>
      <c r="BW4700" s="76"/>
      <c r="BX4700" s="76"/>
    </row>
    <row r="4701" spans="1:76" ht="12.75" customHeight="1">
      <c r="A4701" s="2"/>
      <c r="B4701" s="2"/>
      <c r="C4701" s="2"/>
      <c r="D4701" s="75"/>
      <c r="F4701" s="76"/>
      <c r="G4701" s="76"/>
      <c r="I4701" s="76"/>
      <c r="J4701" s="76"/>
      <c r="L4701" s="76"/>
      <c r="M4701" s="76"/>
      <c r="O4701" s="76"/>
      <c r="P4701" s="76"/>
      <c r="R4701" s="76"/>
      <c r="S4701" s="76"/>
      <c r="U4701" s="76"/>
      <c r="V4701" s="76"/>
      <c r="X4701" s="76"/>
      <c r="Y4701" s="76"/>
      <c r="AA4701" s="76"/>
      <c r="AB4701" s="76"/>
      <c r="AD4701" s="76"/>
      <c r="AE4701" s="76"/>
      <c r="AG4701" s="76"/>
      <c r="AH4701" s="76"/>
      <c r="AJ4701" s="76"/>
      <c r="AK4701" s="76"/>
      <c r="AM4701" s="76"/>
      <c r="AN4701" s="76"/>
      <c r="AP4701" s="76"/>
      <c r="AQ4701" s="76"/>
      <c r="AS4701" s="76"/>
      <c r="AT4701" s="76"/>
      <c r="AV4701" s="76"/>
      <c r="AW4701" s="76"/>
      <c r="AY4701" s="76"/>
      <c r="AZ4701" s="76"/>
      <c r="BB4701" s="76"/>
      <c r="BC4701" s="76"/>
      <c r="BE4701" s="76"/>
      <c r="BF4701" s="76"/>
      <c r="BH4701" s="76"/>
      <c r="BI4701" s="76"/>
      <c r="BK4701" s="76"/>
      <c r="BL4701" s="76"/>
      <c r="BN4701" s="76"/>
      <c r="BO4701" s="76"/>
      <c r="BQ4701" s="76"/>
      <c r="BR4701" s="76"/>
      <c r="BT4701" s="76"/>
      <c r="BU4701" s="76"/>
      <c r="BW4701" s="76"/>
      <c r="BX4701" s="76"/>
    </row>
    <row r="4702" spans="1:76" ht="12.75" customHeight="1">
      <c r="A4702" s="2"/>
      <c r="B4702" s="2"/>
      <c r="C4702" s="2"/>
      <c r="D4702" s="75"/>
      <c r="F4702" s="76"/>
      <c r="G4702" s="76"/>
      <c r="I4702" s="76"/>
      <c r="J4702" s="76"/>
      <c r="L4702" s="76"/>
      <c r="M4702" s="76"/>
      <c r="O4702" s="76"/>
      <c r="P4702" s="76"/>
      <c r="R4702" s="76"/>
      <c r="S4702" s="76"/>
      <c r="U4702" s="76"/>
      <c r="V4702" s="76"/>
      <c r="X4702" s="76"/>
      <c r="Y4702" s="76"/>
      <c r="AA4702" s="76"/>
      <c r="AB4702" s="76"/>
      <c r="AD4702" s="76"/>
      <c r="AE4702" s="76"/>
      <c r="AG4702" s="76"/>
      <c r="AH4702" s="76"/>
      <c r="AJ4702" s="76"/>
      <c r="AK4702" s="76"/>
      <c r="AM4702" s="76"/>
      <c r="AN4702" s="76"/>
      <c r="AP4702" s="76"/>
      <c r="AQ4702" s="76"/>
      <c r="AS4702" s="76"/>
      <c r="AT4702" s="76"/>
      <c r="AV4702" s="76"/>
      <c r="AW4702" s="76"/>
      <c r="AY4702" s="76"/>
      <c r="AZ4702" s="76"/>
      <c r="BB4702" s="76"/>
      <c r="BC4702" s="76"/>
      <c r="BE4702" s="76"/>
      <c r="BF4702" s="76"/>
      <c r="BH4702" s="76"/>
      <c r="BI4702" s="76"/>
      <c r="BK4702" s="76"/>
      <c r="BL4702" s="76"/>
      <c r="BN4702" s="76"/>
      <c r="BO4702" s="76"/>
      <c r="BQ4702" s="76"/>
      <c r="BR4702" s="76"/>
      <c r="BT4702" s="76"/>
      <c r="BU4702" s="76"/>
      <c r="BW4702" s="76"/>
      <c r="BX4702" s="76"/>
    </row>
    <row r="4703" spans="1:76" ht="12.75" customHeight="1">
      <c r="A4703" s="2"/>
      <c r="B4703" s="2"/>
      <c r="C4703" s="2"/>
      <c r="D4703" s="75"/>
      <c r="F4703" s="76"/>
      <c r="G4703" s="76"/>
      <c r="I4703" s="76"/>
      <c r="J4703" s="76"/>
      <c r="L4703" s="76"/>
      <c r="M4703" s="76"/>
      <c r="O4703" s="76"/>
      <c r="P4703" s="76"/>
      <c r="R4703" s="76"/>
      <c r="S4703" s="76"/>
      <c r="U4703" s="76"/>
      <c r="V4703" s="76"/>
      <c r="X4703" s="76"/>
      <c r="Y4703" s="76"/>
      <c r="AA4703" s="76"/>
      <c r="AB4703" s="76"/>
      <c r="AD4703" s="76"/>
      <c r="AE4703" s="76"/>
      <c r="AG4703" s="76"/>
      <c r="AH4703" s="76"/>
      <c r="AJ4703" s="76"/>
      <c r="AK4703" s="76"/>
      <c r="AM4703" s="76"/>
      <c r="AN4703" s="76"/>
      <c r="AP4703" s="76"/>
      <c r="AQ4703" s="76"/>
      <c r="AS4703" s="76"/>
      <c r="AT4703" s="76"/>
      <c r="AV4703" s="76"/>
      <c r="AW4703" s="76"/>
      <c r="AY4703" s="76"/>
      <c r="AZ4703" s="76"/>
      <c r="BB4703" s="76"/>
      <c r="BC4703" s="76"/>
      <c r="BE4703" s="76"/>
      <c r="BF4703" s="76"/>
      <c r="BH4703" s="76"/>
      <c r="BI4703" s="76"/>
      <c r="BK4703" s="76"/>
      <c r="BL4703" s="76"/>
      <c r="BN4703" s="76"/>
      <c r="BO4703" s="76"/>
      <c r="BQ4703" s="76"/>
      <c r="BR4703" s="76"/>
      <c r="BT4703" s="76"/>
      <c r="BU4703" s="76"/>
      <c r="BW4703" s="76"/>
      <c r="BX4703" s="76"/>
    </row>
    <row r="4704" spans="1:76" ht="12.75" customHeight="1">
      <c r="A4704" s="2"/>
      <c r="B4704" s="2"/>
      <c r="C4704" s="2"/>
      <c r="D4704" s="75"/>
      <c r="F4704" s="76"/>
      <c r="G4704" s="76"/>
      <c r="I4704" s="76"/>
      <c r="J4704" s="76"/>
      <c r="L4704" s="76"/>
      <c r="M4704" s="76"/>
      <c r="O4704" s="76"/>
      <c r="P4704" s="76"/>
      <c r="R4704" s="76"/>
      <c r="S4704" s="76"/>
      <c r="U4704" s="76"/>
      <c r="V4704" s="76"/>
      <c r="X4704" s="76"/>
      <c r="Y4704" s="76"/>
      <c r="AA4704" s="76"/>
      <c r="AB4704" s="76"/>
      <c r="AD4704" s="76"/>
      <c r="AE4704" s="76"/>
      <c r="AG4704" s="76"/>
      <c r="AH4704" s="76"/>
      <c r="AJ4704" s="76"/>
      <c r="AK4704" s="76"/>
      <c r="AM4704" s="76"/>
      <c r="AN4704" s="76"/>
      <c r="AP4704" s="76"/>
      <c r="AQ4704" s="76"/>
      <c r="AS4704" s="76"/>
      <c r="AT4704" s="76"/>
      <c r="AV4704" s="76"/>
      <c r="AW4704" s="76"/>
      <c r="AY4704" s="76"/>
      <c r="AZ4704" s="76"/>
      <c r="BB4704" s="76"/>
      <c r="BC4704" s="76"/>
      <c r="BE4704" s="76"/>
      <c r="BF4704" s="76"/>
      <c r="BH4704" s="76"/>
      <c r="BI4704" s="76"/>
      <c r="BK4704" s="76"/>
      <c r="BL4704" s="76"/>
      <c r="BN4704" s="76"/>
      <c r="BO4704" s="76"/>
      <c r="BQ4704" s="76"/>
      <c r="BR4704" s="76"/>
      <c r="BT4704" s="76"/>
      <c r="BU4704" s="76"/>
      <c r="BW4704" s="76"/>
      <c r="BX4704" s="76"/>
    </row>
    <row r="4705" spans="1:76" ht="12.75" customHeight="1">
      <c r="A4705" s="2"/>
      <c r="B4705" s="2"/>
      <c r="C4705" s="2"/>
      <c r="D4705" s="75"/>
      <c r="F4705" s="76"/>
      <c r="G4705" s="76"/>
      <c r="I4705" s="76"/>
      <c r="J4705" s="76"/>
      <c r="L4705" s="76"/>
      <c r="M4705" s="76"/>
      <c r="O4705" s="76"/>
      <c r="P4705" s="76"/>
      <c r="R4705" s="76"/>
      <c r="S4705" s="76"/>
      <c r="U4705" s="76"/>
      <c r="V4705" s="76"/>
      <c r="X4705" s="76"/>
      <c r="Y4705" s="76"/>
      <c r="AA4705" s="76"/>
      <c r="AB4705" s="76"/>
      <c r="AD4705" s="76"/>
      <c r="AE4705" s="76"/>
      <c r="AG4705" s="76"/>
      <c r="AH4705" s="76"/>
      <c r="AJ4705" s="76"/>
      <c r="AK4705" s="76"/>
      <c r="AM4705" s="76"/>
      <c r="AN4705" s="76"/>
      <c r="AP4705" s="76"/>
      <c r="AQ4705" s="76"/>
      <c r="AS4705" s="76"/>
      <c r="AT4705" s="76"/>
      <c r="AV4705" s="76"/>
      <c r="AW4705" s="76"/>
      <c r="AY4705" s="76"/>
      <c r="AZ4705" s="76"/>
      <c r="BB4705" s="76"/>
      <c r="BC4705" s="76"/>
      <c r="BE4705" s="76"/>
      <c r="BF4705" s="76"/>
      <c r="BH4705" s="76"/>
      <c r="BI4705" s="76"/>
      <c r="BK4705" s="76"/>
      <c r="BL4705" s="76"/>
      <c r="BN4705" s="76"/>
      <c r="BO4705" s="76"/>
      <c r="BQ4705" s="76"/>
      <c r="BR4705" s="76"/>
      <c r="BT4705" s="76"/>
      <c r="BU4705" s="76"/>
      <c r="BW4705" s="76"/>
      <c r="BX4705" s="76"/>
    </row>
    <row r="4706" spans="1:76" ht="12.75" customHeight="1">
      <c r="A4706" s="2"/>
      <c r="B4706" s="2"/>
      <c r="C4706" s="2"/>
      <c r="D4706" s="75"/>
      <c r="F4706" s="76"/>
      <c r="G4706" s="76"/>
      <c r="I4706" s="76"/>
      <c r="J4706" s="76"/>
      <c r="L4706" s="76"/>
      <c r="M4706" s="76"/>
      <c r="O4706" s="76"/>
      <c r="P4706" s="76"/>
      <c r="R4706" s="76"/>
      <c r="S4706" s="76"/>
      <c r="U4706" s="76"/>
      <c r="V4706" s="76"/>
      <c r="X4706" s="76"/>
      <c r="Y4706" s="76"/>
      <c r="AA4706" s="76"/>
      <c r="AB4706" s="76"/>
      <c r="AD4706" s="76"/>
      <c r="AE4706" s="76"/>
      <c r="AG4706" s="76"/>
      <c r="AH4706" s="76"/>
      <c r="AJ4706" s="76"/>
      <c r="AK4706" s="76"/>
      <c r="AM4706" s="76"/>
      <c r="AN4706" s="76"/>
      <c r="AP4706" s="76"/>
      <c r="AQ4706" s="76"/>
      <c r="AS4706" s="76"/>
      <c r="AT4706" s="76"/>
      <c r="AV4706" s="76"/>
      <c r="AW4706" s="76"/>
      <c r="AY4706" s="76"/>
      <c r="AZ4706" s="76"/>
      <c r="BB4706" s="76"/>
      <c r="BC4706" s="76"/>
      <c r="BE4706" s="76"/>
      <c r="BF4706" s="76"/>
      <c r="BH4706" s="76"/>
      <c r="BI4706" s="76"/>
      <c r="BK4706" s="76"/>
      <c r="BL4706" s="76"/>
      <c r="BN4706" s="76"/>
      <c r="BO4706" s="76"/>
      <c r="BQ4706" s="76"/>
      <c r="BR4706" s="76"/>
      <c r="BT4706" s="76"/>
      <c r="BU4706" s="76"/>
      <c r="BW4706" s="76"/>
      <c r="BX4706" s="76"/>
    </row>
    <row r="4707" spans="1:76" ht="12.75" customHeight="1">
      <c r="A4707" s="2"/>
      <c r="B4707" s="2"/>
      <c r="C4707" s="2"/>
      <c r="D4707" s="75"/>
      <c r="F4707" s="76"/>
      <c r="G4707" s="76"/>
      <c r="I4707" s="76"/>
      <c r="J4707" s="76"/>
      <c r="L4707" s="76"/>
      <c r="M4707" s="76"/>
      <c r="O4707" s="76"/>
      <c r="P4707" s="76"/>
      <c r="R4707" s="76"/>
      <c r="S4707" s="76"/>
      <c r="U4707" s="76"/>
      <c r="V4707" s="76"/>
      <c r="X4707" s="76"/>
      <c r="Y4707" s="76"/>
      <c r="AA4707" s="76"/>
      <c r="AB4707" s="76"/>
      <c r="AD4707" s="76"/>
      <c r="AE4707" s="76"/>
      <c r="AG4707" s="76"/>
      <c r="AH4707" s="76"/>
      <c r="AJ4707" s="76"/>
      <c r="AK4707" s="76"/>
      <c r="AM4707" s="76"/>
      <c r="AN4707" s="76"/>
      <c r="AP4707" s="76"/>
      <c r="AQ4707" s="76"/>
      <c r="AS4707" s="76"/>
      <c r="AT4707" s="76"/>
      <c r="AV4707" s="76"/>
      <c r="AW4707" s="76"/>
      <c r="AY4707" s="76"/>
      <c r="AZ4707" s="76"/>
      <c r="BB4707" s="76"/>
      <c r="BC4707" s="76"/>
      <c r="BE4707" s="76"/>
      <c r="BF4707" s="76"/>
      <c r="BH4707" s="76"/>
      <c r="BI4707" s="76"/>
      <c r="BK4707" s="76"/>
      <c r="BL4707" s="76"/>
      <c r="BN4707" s="76"/>
      <c r="BO4707" s="76"/>
      <c r="BQ4707" s="76"/>
      <c r="BR4707" s="76"/>
      <c r="BT4707" s="76"/>
      <c r="BU4707" s="76"/>
      <c r="BW4707" s="76"/>
      <c r="BX4707" s="76"/>
    </row>
    <row r="4708" spans="1:76" ht="12.75" customHeight="1">
      <c r="A4708" s="2"/>
      <c r="B4708" s="2"/>
      <c r="C4708" s="2"/>
      <c r="D4708" s="75"/>
      <c r="F4708" s="76"/>
      <c r="G4708" s="76"/>
      <c r="I4708" s="76"/>
      <c r="J4708" s="76"/>
      <c r="L4708" s="76"/>
      <c r="M4708" s="76"/>
      <c r="O4708" s="76"/>
      <c r="P4708" s="76"/>
      <c r="R4708" s="76"/>
      <c r="S4708" s="76"/>
      <c r="U4708" s="76"/>
      <c r="V4708" s="76"/>
      <c r="X4708" s="76"/>
      <c r="Y4708" s="76"/>
      <c r="AA4708" s="76"/>
      <c r="AB4708" s="76"/>
      <c r="AD4708" s="76"/>
      <c r="AE4708" s="76"/>
      <c r="AG4708" s="76"/>
      <c r="AH4708" s="76"/>
      <c r="AJ4708" s="76"/>
      <c r="AK4708" s="76"/>
      <c r="AM4708" s="76"/>
      <c r="AN4708" s="76"/>
      <c r="AP4708" s="76"/>
      <c r="AQ4708" s="76"/>
      <c r="AS4708" s="76"/>
      <c r="AT4708" s="76"/>
      <c r="AV4708" s="76"/>
      <c r="AW4708" s="76"/>
      <c r="AY4708" s="76"/>
      <c r="AZ4708" s="76"/>
      <c r="BB4708" s="76"/>
      <c r="BC4708" s="76"/>
      <c r="BE4708" s="76"/>
      <c r="BF4708" s="76"/>
      <c r="BH4708" s="76"/>
      <c r="BI4708" s="76"/>
      <c r="BK4708" s="76"/>
      <c r="BL4708" s="76"/>
      <c r="BN4708" s="76"/>
      <c r="BO4708" s="76"/>
      <c r="BQ4708" s="76"/>
      <c r="BR4708" s="76"/>
      <c r="BT4708" s="76"/>
      <c r="BU4708" s="76"/>
      <c r="BW4708" s="76"/>
      <c r="BX4708" s="76"/>
    </row>
    <row r="4709" spans="1:76" ht="12.75" customHeight="1">
      <c r="A4709" s="2"/>
      <c r="B4709" s="2"/>
      <c r="C4709" s="2"/>
      <c r="D4709" s="75"/>
      <c r="F4709" s="76"/>
      <c r="G4709" s="76"/>
      <c r="I4709" s="76"/>
      <c r="J4709" s="76"/>
      <c r="L4709" s="76"/>
      <c r="M4709" s="76"/>
      <c r="O4709" s="76"/>
      <c r="P4709" s="76"/>
      <c r="R4709" s="76"/>
      <c r="S4709" s="76"/>
      <c r="U4709" s="76"/>
      <c r="V4709" s="76"/>
      <c r="X4709" s="76"/>
      <c r="Y4709" s="76"/>
      <c r="AA4709" s="76"/>
      <c r="AB4709" s="76"/>
      <c r="AD4709" s="76"/>
      <c r="AE4709" s="76"/>
      <c r="AG4709" s="76"/>
      <c r="AH4709" s="76"/>
      <c r="AJ4709" s="76"/>
      <c r="AK4709" s="76"/>
      <c r="AM4709" s="76"/>
      <c r="AN4709" s="76"/>
      <c r="AP4709" s="76"/>
      <c r="AQ4709" s="76"/>
      <c r="AS4709" s="76"/>
      <c r="AT4709" s="76"/>
      <c r="AV4709" s="76"/>
      <c r="AW4709" s="76"/>
      <c r="AY4709" s="76"/>
      <c r="AZ4709" s="76"/>
      <c r="BB4709" s="76"/>
      <c r="BC4709" s="76"/>
      <c r="BE4709" s="76"/>
      <c r="BF4709" s="76"/>
      <c r="BH4709" s="76"/>
      <c r="BI4709" s="76"/>
      <c r="BK4709" s="76"/>
      <c r="BL4709" s="76"/>
      <c r="BN4709" s="76"/>
      <c r="BO4709" s="76"/>
      <c r="BQ4709" s="76"/>
      <c r="BR4709" s="76"/>
      <c r="BT4709" s="76"/>
      <c r="BU4709" s="76"/>
      <c r="BW4709" s="76"/>
      <c r="BX4709" s="76"/>
    </row>
    <row r="4710" spans="1:76" ht="12.75" customHeight="1">
      <c r="A4710" s="2"/>
      <c r="B4710" s="2"/>
      <c r="C4710" s="2"/>
      <c r="D4710" s="75"/>
      <c r="F4710" s="76"/>
      <c r="G4710" s="76"/>
      <c r="I4710" s="76"/>
      <c r="J4710" s="76"/>
      <c r="L4710" s="76"/>
      <c r="M4710" s="76"/>
      <c r="O4710" s="76"/>
      <c r="P4710" s="76"/>
      <c r="R4710" s="76"/>
      <c r="S4710" s="76"/>
      <c r="U4710" s="76"/>
      <c r="V4710" s="76"/>
      <c r="X4710" s="76"/>
      <c r="Y4710" s="76"/>
      <c r="AA4710" s="76"/>
      <c r="AB4710" s="76"/>
      <c r="AD4710" s="76"/>
      <c r="AE4710" s="76"/>
      <c r="AG4710" s="76"/>
      <c r="AH4710" s="76"/>
      <c r="AJ4710" s="76"/>
      <c r="AK4710" s="76"/>
      <c r="AM4710" s="76"/>
      <c r="AN4710" s="76"/>
      <c r="AP4710" s="76"/>
      <c r="AQ4710" s="76"/>
      <c r="AS4710" s="76"/>
      <c r="AT4710" s="76"/>
      <c r="AV4710" s="76"/>
      <c r="AW4710" s="76"/>
      <c r="AY4710" s="76"/>
      <c r="AZ4710" s="76"/>
      <c r="BB4710" s="76"/>
      <c r="BC4710" s="76"/>
      <c r="BE4710" s="76"/>
      <c r="BF4710" s="76"/>
      <c r="BH4710" s="76"/>
      <c r="BI4710" s="76"/>
      <c r="BK4710" s="76"/>
      <c r="BL4710" s="76"/>
      <c r="BN4710" s="76"/>
      <c r="BO4710" s="76"/>
      <c r="BQ4710" s="76"/>
      <c r="BR4710" s="76"/>
      <c r="BT4710" s="76"/>
      <c r="BU4710" s="76"/>
      <c r="BW4710" s="76"/>
      <c r="BX4710" s="76"/>
    </row>
    <row r="4711" spans="1:76" ht="12.75" customHeight="1">
      <c r="A4711" s="2"/>
      <c r="B4711" s="2"/>
      <c r="C4711" s="2"/>
      <c r="D4711" s="75"/>
      <c r="F4711" s="76"/>
      <c r="G4711" s="76"/>
      <c r="I4711" s="76"/>
      <c r="J4711" s="76"/>
      <c r="L4711" s="76"/>
      <c r="M4711" s="76"/>
      <c r="O4711" s="76"/>
      <c r="P4711" s="76"/>
      <c r="R4711" s="76"/>
      <c r="S4711" s="76"/>
      <c r="U4711" s="76"/>
      <c r="V4711" s="76"/>
      <c r="X4711" s="76"/>
      <c r="Y4711" s="76"/>
      <c r="AA4711" s="76"/>
      <c r="AB4711" s="76"/>
      <c r="AD4711" s="76"/>
      <c r="AE4711" s="76"/>
      <c r="AG4711" s="76"/>
      <c r="AH4711" s="76"/>
      <c r="AJ4711" s="76"/>
      <c r="AK4711" s="76"/>
      <c r="AM4711" s="76"/>
      <c r="AN4711" s="76"/>
      <c r="AP4711" s="76"/>
      <c r="AQ4711" s="76"/>
      <c r="AS4711" s="76"/>
      <c r="AT4711" s="76"/>
      <c r="AV4711" s="76"/>
      <c r="AW4711" s="76"/>
      <c r="AY4711" s="76"/>
      <c r="AZ4711" s="76"/>
      <c r="BB4711" s="76"/>
      <c r="BC4711" s="76"/>
      <c r="BE4711" s="76"/>
      <c r="BF4711" s="76"/>
      <c r="BH4711" s="76"/>
      <c r="BI4711" s="76"/>
      <c r="BK4711" s="76"/>
      <c r="BL4711" s="76"/>
      <c r="BN4711" s="76"/>
      <c r="BO4711" s="76"/>
      <c r="BQ4711" s="76"/>
      <c r="BR4711" s="76"/>
      <c r="BT4711" s="76"/>
      <c r="BU4711" s="76"/>
      <c r="BW4711" s="76"/>
      <c r="BX4711" s="76"/>
    </row>
    <row r="4712" spans="1:76" ht="12.75" customHeight="1">
      <c r="A4712" s="2"/>
      <c r="B4712" s="2"/>
      <c r="C4712" s="2"/>
      <c r="D4712" s="75"/>
      <c r="F4712" s="76"/>
      <c r="G4712" s="76"/>
      <c r="I4712" s="76"/>
      <c r="J4712" s="76"/>
      <c r="L4712" s="76"/>
      <c r="M4712" s="76"/>
      <c r="O4712" s="76"/>
      <c r="P4712" s="76"/>
      <c r="R4712" s="76"/>
      <c r="S4712" s="76"/>
      <c r="U4712" s="76"/>
      <c r="V4712" s="76"/>
      <c r="X4712" s="76"/>
      <c r="Y4712" s="76"/>
      <c r="AA4712" s="76"/>
      <c r="AB4712" s="76"/>
      <c r="AD4712" s="76"/>
      <c r="AE4712" s="76"/>
      <c r="AG4712" s="76"/>
      <c r="AH4712" s="76"/>
      <c r="AJ4712" s="76"/>
      <c r="AK4712" s="76"/>
      <c r="AM4712" s="76"/>
      <c r="AN4712" s="76"/>
      <c r="AP4712" s="76"/>
      <c r="AQ4712" s="76"/>
      <c r="AS4712" s="76"/>
      <c r="AT4712" s="76"/>
      <c r="AV4712" s="76"/>
      <c r="AW4712" s="76"/>
      <c r="AY4712" s="76"/>
      <c r="AZ4712" s="76"/>
      <c r="BB4712" s="76"/>
      <c r="BC4712" s="76"/>
      <c r="BE4712" s="76"/>
      <c r="BF4712" s="76"/>
      <c r="BH4712" s="76"/>
      <c r="BI4712" s="76"/>
      <c r="BK4712" s="76"/>
      <c r="BL4712" s="76"/>
      <c r="BN4712" s="76"/>
      <c r="BO4712" s="76"/>
      <c r="BQ4712" s="76"/>
      <c r="BR4712" s="76"/>
      <c r="BT4712" s="76"/>
      <c r="BU4712" s="76"/>
      <c r="BW4712" s="76"/>
      <c r="BX4712" s="76"/>
    </row>
    <row r="4713" spans="1:76" ht="12.75" customHeight="1">
      <c r="A4713" s="2"/>
      <c r="B4713" s="2"/>
      <c r="C4713" s="2"/>
      <c r="D4713" s="75"/>
      <c r="F4713" s="76"/>
      <c r="G4713" s="76"/>
      <c r="I4713" s="76"/>
      <c r="J4713" s="76"/>
      <c r="L4713" s="76"/>
      <c r="M4713" s="76"/>
      <c r="O4713" s="76"/>
      <c r="P4713" s="76"/>
      <c r="R4713" s="76"/>
      <c r="S4713" s="76"/>
      <c r="U4713" s="76"/>
      <c r="V4713" s="76"/>
      <c r="X4713" s="76"/>
      <c r="Y4713" s="76"/>
      <c r="AA4713" s="76"/>
      <c r="AB4713" s="76"/>
      <c r="AD4713" s="76"/>
      <c r="AE4713" s="76"/>
      <c r="AG4713" s="76"/>
      <c r="AH4713" s="76"/>
      <c r="AJ4713" s="76"/>
      <c r="AK4713" s="76"/>
      <c r="AM4713" s="76"/>
      <c r="AN4713" s="76"/>
      <c r="AP4713" s="76"/>
      <c r="AQ4713" s="76"/>
      <c r="AS4713" s="76"/>
      <c r="AT4713" s="76"/>
      <c r="AV4713" s="76"/>
      <c r="AW4713" s="76"/>
      <c r="AY4713" s="76"/>
      <c r="AZ4713" s="76"/>
      <c r="BB4713" s="76"/>
      <c r="BC4713" s="76"/>
      <c r="BE4713" s="76"/>
      <c r="BF4713" s="76"/>
      <c r="BH4713" s="76"/>
      <c r="BI4713" s="76"/>
      <c r="BK4713" s="76"/>
      <c r="BL4713" s="76"/>
      <c r="BN4713" s="76"/>
      <c r="BO4713" s="76"/>
      <c r="BQ4713" s="76"/>
      <c r="BR4713" s="76"/>
      <c r="BT4713" s="76"/>
      <c r="BU4713" s="76"/>
      <c r="BW4713" s="76"/>
      <c r="BX4713" s="76"/>
    </row>
    <row r="4714" spans="1:76" ht="12.75" customHeight="1">
      <c r="A4714" s="2"/>
      <c r="B4714" s="2"/>
      <c r="C4714" s="2"/>
      <c r="D4714" s="75"/>
      <c r="F4714" s="76"/>
      <c r="G4714" s="76"/>
      <c r="I4714" s="76"/>
      <c r="J4714" s="76"/>
      <c r="L4714" s="76"/>
      <c r="M4714" s="76"/>
      <c r="O4714" s="76"/>
      <c r="P4714" s="76"/>
      <c r="R4714" s="76"/>
      <c r="S4714" s="76"/>
      <c r="U4714" s="76"/>
      <c r="V4714" s="76"/>
      <c r="X4714" s="76"/>
      <c r="Y4714" s="76"/>
      <c r="AA4714" s="76"/>
      <c r="AB4714" s="76"/>
      <c r="AD4714" s="76"/>
      <c r="AE4714" s="76"/>
      <c r="AG4714" s="76"/>
      <c r="AH4714" s="76"/>
      <c r="AJ4714" s="76"/>
      <c r="AK4714" s="76"/>
      <c r="AM4714" s="76"/>
      <c r="AN4714" s="76"/>
      <c r="AP4714" s="76"/>
      <c r="AQ4714" s="76"/>
      <c r="AS4714" s="76"/>
      <c r="AT4714" s="76"/>
      <c r="AV4714" s="76"/>
      <c r="AW4714" s="76"/>
      <c r="AY4714" s="76"/>
      <c r="AZ4714" s="76"/>
      <c r="BB4714" s="76"/>
      <c r="BC4714" s="76"/>
      <c r="BE4714" s="76"/>
      <c r="BF4714" s="76"/>
      <c r="BH4714" s="76"/>
      <c r="BI4714" s="76"/>
      <c r="BK4714" s="76"/>
      <c r="BL4714" s="76"/>
      <c r="BN4714" s="76"/>
      <c r="BO4714" s="76"/>
      <c r="BQ4714" s="76"/>
      <c r="BR4714" s="76"/>
      <c r="BT4714" s="76"/>
      <c r="BU4714" s="76"/>
      <c r="BW4714" s="76"/>
      <c r="BX4714" s="76"/>
    </row>
    <row r="4715" spans="1:76" ht="12.75" customHeight="1">
      <c r="A4715" s="2"/>
      <c r="B4715" s="2"/>
      <c r="C4715" s="2"/>
      <c r="D4715" s="75"/>
      <c r="F4715" s="76"/>
      <c r="G4715" s="76"/>
      <c r="I4715" s="76"/>
      <c r="J4715" s="76"/>
      <c r="L4715" s="76"/>
      <c r="M4715" s="76"/>
      <c r="O4715" s="76"/>
      <c r="P4715" s="76"/>
      <c r="R4715" s="76"/>
      <c r="S4715" s="76"/>
      <c r="U4715" s="76"/>
      <c r="V4715" s="76"/>
      <c r="X4715" s="76"/>
      <c r="Y4715" s="76"/>
      <c r="AA4715" s="76"/>
      <c r="AB4715" s="76"/>
      <c r="AD4715" s="76"/>
      <c r="AE4715" s="76"/>
      <c r="AG4715" s="76"/>
      <c r="AH4715" s="76"/>
      <c r="AJ4715" s="76"/>
      <c r="AK4715" s="76"/>
      <c r="AM4715" s="76"/>
      <c r="AN4715" s="76"/>
      <c r="AP4715" s="76"/>
      <c r="AQ4715" s="76"/>
      <c r="AS4715" s="76"/>
      <c r="AT4715" s="76"/>
      <c r="AV4715" s="76"/>
      <c r="AW4715" s="76"/>
      <c r="AY4715" s="76"/>
      <c r="AZ4715" s="76"/>
      <c r="BB4715" s="76"/>
      <c r="BC4715" s="76"/>
      <c r="BE4715" s="76"/>
      <c r="BF4715" s="76"/>
      <c r="BH4715" s="76"/>
      <c r="BI4715" s="76"/>
      <c r="BK4715" s="76"/>
      <c r="BL4715" s="76"/>
      <c r="BN4715" s="76"/>
      <c r="BO4715" s="76"/>
      <c r="BQ4715" s="76"/>
      <c r="BR4715" s="76"/>
      <c r="BT4715" s="76"/>
      <c r="BU4715" s="76"/>
      <c r="BW4715" s="76"/>
      <c r="BX4715" s="76"/>
    </row>
    <row r="4716" spans="1:76" ht="12.75" customHeight="1">
      <c r="A4716" s="2"/>
      <c r="B4716" s="2"/>
      <c r="C4716" s="2"/>
      <c r="D4716" s="75"/>
      <c r="F4716" s="76"/>
      <c r="G4716" s="76"/>
      <c r="I4716" s="76"/>
      <c r="J4716" s="76"/>
      <c r="L4716" s="76"/>
      <c r="M4716" s="76"/>
      <c r="O4716" s="76"/>
      <c r="P4716" s="76"/>
      <c r="R4716" s="76"/>
      <c r="S4716" s="76"/>
      <c r="U4716" s="76"/>
      <c r="V4716" s="76"/>
      <c r="X4716" s="76"/>
      <c r="Y4716" s="76"/>
      <c r="AA4716" s="76"/>
      <c r="AB4716" s="76"/>
      <c r="AD4716" s="76"/>
      <c r="AE4716" s="76"/>
      <c r="AG4716" s="76"/>
      <c r="AH4716" s="76"/>
      <c r="AJ4716" s="76"/>
      <c r="AK4716" s="76"/>
      <c r="AM4716" s="76"/>
      <c r="AN4716" s="76"/>
      <c r="AP4716" s="76"/>
      <c r="AQ4716" s="76"/>
      <c r="AS4716" s="76"/>
      <c r="AT4716" s="76"/>
      <c r="AV4716" s="76"/>
      <c r="AW4716" s="76"/>
      <c r="AY4716" s="76"/>
      <c r="AZ4716" s="76"/>
      <c r="BB4716" s="76"/>
      <c r="BC4716" s="76"/>
      <c r="BE4716" s="76"/>
      <c r="BF4716" s="76"/>
      <c r="BH4716" s="76"/>
      <c r="BI4716" s="76"/>
      <c r="BK4716" s="76"/>
      <c r="BL4716" s="76"/>
      <c r="BN4716" s="76"/>
      <c r="BO4716" s="76"/>
      <c r="BQ4716" s="76"/>
      <c r="BR4716" s="76"/>
      <c r="BT4716" s="76"/>
      <c r="BU4716" s="76"/>
      <c r="BW4716" s="76"/>
      <c r="BX4716" s="76"/>
    </row>
    <row r="4717" spans="1:76" ht="12.75" customHeight="1">
      <c r="A4717" s="2"/>
      <c r="B4717" s="2"/>
      <c r="C4717" s="2"/>
      <c r="D4717" s="75"/>
      <c r="F4717" s="76"/>
      <c r="G4717" s="76"/>
      <c r="I4717" s="76"/>
      <c r="J4717" s="76"/>
      <c r="L4717" s="76"/>
      <c r="M4717" s="76"/>
      <c r="O4717" s="76"/>
      <c r="P4717" s="76"/>
      <c r="R4717" s="76"/>
      <c r="S4717" s="76"/>
      <c r="U4717" s="76"/>
      <c r="V4717" s="76"/>
      <c r="X4717" s="76"/>
      <c r="Y4717" s="76"/>
      <c r="AA4717" s="76"/>
      <c r="AB4717" s="76"/>
      <c r="AD4717" s="76"/>
      <c r="AE4717" s="76"/>
      <c r="AG4717" s="76"/>
      <c r="AH4717" s="76"/>
      <c r="AJ4717" s="76"/>
      <c r="AK4717" s="76"/>
      <c r="AM4717" s="76"/>
      <c r="AN4717" s="76"/>
      <c r="AP4717" s="76"/>
      <c r="AQ4717" s="76"/>
      <c r="AS4717" s="76"/>
      <c r="AT4717" s="76"/>
      <c r="AV4717" s="76"/>
      <c r="AW4717" s="76"/>
      <c r="AY4717" s="76"/>
      <c r="AZ4717" s="76"/>
      <c r="BB4717" s="76"/>
      <c r="BC4717" s="76"/>
      <c r="BE4717" s="76"/>
      <c r="BF4717" s="76"/>
      <c r="BH4717" s="76"/>
      <c r="BI4717" s="76"/>
      <c r="BK4717" s="76"/>
      <c r="BL4717" s="76"/>
      <c r="BN4717" s="76"/>
      <c r="BO4717" s="76"/>
      <c r="BQ4717" s="76"/>
      <c r="BR4717" s="76"/>
      <c r="BT4717" s="76"/>
      <c r="BU4717" s="76"/>
      <c r="BW4717" s="76"/>
      <c r="BX4717" s="76"/>
    </row>
    <row r="4718" spans="1:76" ht="12.75" customHeight="1">
      <c r="A4718" s="2"/>
      <c r="B4718" s="2"/>
      <c r="C4718" s="2"/>
      <c r="D4718" s="75"/>
      <c r="F4718" s="76"/>
      <c r="G4718" s="76"/>
      <c r="I4718" s="76"/>
      <c r="J4718" s="76"/>
      <c r="L4718" s="76"/>
      <c r="M4718" s="76"/>
      <c r="O4718" s="76"/>
      <c r="P4718" s="76"/>
      <c r="R4718" s="76"/>
      <c r="S4718" s="76"/>
      <c r="U4718" s="76"/>
      <c r="V4718" s="76"/>
      <c r="X4718" s="76"/>
      <c r="Y4718" s="76"/>
      <c r="AA4718" s="76"/>
      <c r="AB4718" s="76"/>
      <c r="AD4718" s="76"/>
      <c r="AE4718" s="76"/>
      <c r="AG4718" s="76"/>
      <c r="AH4718" s="76"/>
      <c r="AJ4718" s="76"/>
      <c r="AK4718" s="76"/>
      <c r="AM4718" s="76"/>
      <c r="AN4718" s="76"/>
      <c r="AP4718" s="76"/>
      <c r="AQ4718" s="76"/>
      <c r="AS4718" s="76"/>
      <c r="AT4718" s="76"/>
      <c r="AV4718" s="76"/>
      <c r="AW4718" s="76"/>
      <c r="AY4718" s="76"/>
      <c r="AZ4718" s="76"/>
      <c r="BB4718" s="76"/>
      <c r="BC4718" s="76"/>
      <c r="BE4718" s="76"/>
      <c r="BF4718" s="76"/>
      <c r="BH4718" s="76"/>
      <c r="BI4718" s="76"/>
      <c r="BK4718" s="76"/>
      <c r="BL4718" s="76"/>
      <c r="BN4718" s="76"/>
      <c r="BO4718" s="76"/>
      <c r="BQ4718" s="76"/>
      <c r="BR4718" s="76"/>
      <c r="BT4718" s="76"/>
      <c r="BU4718" s="76"/>
      <c r="BW4718" s="76"/>
      <c r="BX4718" s="76"/>
    </row>
    <row r="4719" spans="1:76" ht="12.75" customHeight="1">
      <c r="A4719" s="2"/>
      <c r="B4719" s="2"/>
      <c r="C4719" s="2"/>
      <c r="D4719" s="75"/>
      <c r="F4719" s="76"/>
      <c r="G4719" s="76"/>
      <c r="I4719" s="76"/>
      <c r="J4719" s="76"/>
      <c r="L4719" s="76"/>
      <c r="M4719" s="76"/>
      <c r="O4719" s="76"/>
      <c r="P4719" s="76"/>
      <c r="R4719" s="76"/>
      <c r="S4719" s="76"/>
      <c r="U4719" s="76"/>
      <c r="V4719" s="76"/>
      <c r="X4719" s="76"/>
      <c r="Y4719" s="76"/>
      <c r="AA4719" s="76"/>
      <c r="AB4719" s="76"/>
      <c r="AD4719" s="76"/>
      <c r="AE4719" s="76"/>
      <c r="AG4719" s="76"/>
      <c r="AH4719" s="76"/>
      <c r="AJ4719" s="76"/>
      <c r="AK4719" s="76"/>
      <c r="AM4719" s="76"/>
      <c r="AN4719" s="76"/>
      <c r="AP4719" s="76"/>
      <c r="AQ4719" s="76"/>
      <c r="AS4719" s="76"/>
      <c r="AT4719" s="76"/>
      <c r="AV4719" s="76"/>
      <c r="AW4719" s="76"/>
      <c r="AY4719" s="76"/>
      <c r="AZ4719" s="76"/>
      <c r="BB4719" s="76"/>
      <c r="BC4719" s="76"/>
      <c r="BE4719" s="76"/>
      <c r="BF4719" s="76"/>
      <c r="BH4719" s="76"/>
      <c r="BI4719" s="76"/>
      <c r="BK4719" s="76"/>
      <c r="BL4719" s="76"/>
      <c r="BN4719" s="76"/>
      <c r="BO4719" s="76"/>
      <c r="BQ4719" s="76"/>
      <c r="BR4719" s="76"/>
      <c r="BT4719" s="76"/>
      <c r="BU4719" s="76"/>
      <c r="BW4719" s="76"/>
      <c r="BX4719" s="76"/>
    </row>
    <row r="4720" spans="1:76" ht="12.75" customHeight="1">
      <c r="A4720" s="2"/>
      <c r="B4720" s="2"/>
      <c r="C4720" s="2"/>
      <c r="D4720" s="75"/>
      <c r="F4720" s="76"/>
      <c r="G4720" s="76"/>
      <c r="I4720" s="76"/>
      <c r="J4720" s="76"/>
      <c r="L4720" s="76"/>
      <c r="M4720" s="76"/>
      <c r="O4720" s="76"/>
      <c r="P4720" s="76"/>
      <c r="R4720" s="76"/>
      <c r="S4720" s="76"/>
      <c r="U4720" s="76"/>
      <c r="V4720" s="76"/>
      <c r="X4720" s="76"/>
      <c r="Y4720" s="76"/>
      <c r="AA4720" s="76"/>
      <c r="AB4720" s="76"/>
      <c r="AD4720" s="76"/>
      <c r="AE4720" s="76"/>
      <c r="AG4720" s="76"/>
      <c r="AH4720" s="76"/>
      <c r="AJ4720" s="76"/>
      <c r="AK4720" s="76"/>
      <c r="AM4720" s="76"/>
      <c r="AN4720" s="76"/>
      <c r="AP4720" s="76"/>
      <c r="AQ4720" s="76"/>
      <c r="AS4720" s="76"/>
      <c r="AT4720" s="76"/>
      <c r="AV4720" s="76"/>
      <c r="AW4720" s="76"/>
      <c r="AY4720" s="76"/>
      <c r="AZ4720" s="76"/>
      <c r="BB4720" s="76"/>
      <c r="BC4720" s="76"/>
      <c r="BE4720" s="76"/>
      <c r="BF4720" s="76"/>
      <c r="BH4720" s="76"/>
      <c r="BI4720" s="76"/>
      <c r="BK4720" s="76"/>
      <c r="BL4720" s="76"/>
      <c r="BN4720" s="76"/>
      <c r="BO4720" s="76"/>
      <c r="BQ4720" s="76"/>
      <c r="BR4720" s="76"/>
      <c r="BT4720" s="76"/>
      <c r="BU4720" s="76"/>
      <c r="BW4720" s="76"/>
      <c r="BX4720" s="76"/>
    </row>
    <row r="4721" spans="1:76" ht="12.75" customHeight="1">
      <c r="A4721" s="2"/>
      <c r="B4721" s="2"/>
      <c r="C4721" s="2"/>
      <c r="D4721" s="75"/>
      <c r="F4721" s="76"/>
      <c r="G4721" s="76"/>
      <c r="I4721" s="76"/>
      <c r="J4721" s="76"/>
      <c r="L4721" s="76"/>
      <c r="M4721" s="76"/>
      <c r="O4721" s="76"/>
      <c r="P4721" s="76"/>
      <c r="R4721" s="76"/>
      <c r="S4721" s="76"/>
      <c r="U4721" s="76"/>
      <c r="V4721" s="76"/>
      <c r="X4721" s="76"/>
      <c r="Y4721" s="76"/>
      <c r="AA4721" s="76"/>
      <c r="AB4721" s="76"/>
      <c r="AD4721" s="76"/>
      <c r="AE4721" s="76"/>
      <c r="AG4721" s="76"/>
      <c r="AH4721" s="76"/>
      <c r="AJ4721" s="76"/>
      <c r="AK4721" s="76"/>
      <c r="AM4721" s="76"/>
      <c r="AN4721" s="76"/>
      <c r="AP4721" s="76"/>
      <c r="AQ4721" s="76"/>
      <c r="AS4721" s="76"/>
      <c r="AT4721" s="76"/>
      <c r="AV4721" s="76"/>
      <c r="AW4721" s="76"/>
      <c r="AY4721" s="76"/>
      <c r="AZ4721" s="76"/>
      <c r="BB4721" s="76"/>
      <c r="BC4721" s="76"/>
      <c r="BE4721" s="76"/>
      <c r="BF4721" s="76"/>
      <c r="BH4721" s="76"/>
      <c r="BI4721" s="76"/>
      <c r="BK4721" s="76"/>
      <c r="BL4721" s="76"/>
      <c r="BN4721" s="76"/>
      <c r="BO4721" s="76"/>
      <c r="BQ4721" s="76"/>
      <c r="BR4721" s="76"/>
      <c r="BT4721" s="76"/>
      <c r="BU4721" s="76"/>
      <c r="BW4721" s="76"/>
      <c r="BX4721" s="76"/>
    </row>
    <row r="4722" spans="1:76" ht="12.75" customHeight="1">
      <c r="A4722" s="2"/>
      <c r="B4722" s="2"/>
      <c r="C4722" s="2"/>
      <c r="D4722" s="75"/>
      <c r="F4722" s="76"/>
      <c r="G4722" s="76"/>
      <c r="I4722" s="76"/>
      <c r="J4722" s="76"/>
      <c r="L4722" s="76"/>
      <c r="M4722" s="76"/>
      <c r="O4722" s="76"/>
      <c r="P4722" s="76"/>
      <c r="R4722" s="76"/>
      <c r="S4722" s="76"/>
      <c r="U4722" s="76"/>
      <c r="V4722" s="76"/>
      <c r="X4722" s="76"/>
      <c r="Y4722" s="76"/>
      <c r="AA4722" s="76"/>
      <c r="AB4722" s="76"/>
      <c r="AD4722" s="76"/>
      <c r="AE4722" s="76"/>
      <c r="AG4722" s="76"/>
      <c r="AH4722" s="76"/>
      <c r="AJ4722" s="76"/>
      <c r="AK4722" s="76"/>
      <c r="AM4722" s="76"/>
      <c r="AN4722" s="76"/>
      <c r="AP4722" s="76"/>
      <c r="AQ4722" s="76"/>
      <c r="AS4722" s="76"/>
      <c r="AT4722" s="76"/>
      <c r="AV4722" s="76"/>
      <c r="AW4722" s="76"/>
      <c r="AY4722" s="76"/>
      <c r="AZ4722" s="76"/>
      <c r="BB4722" s="76"/>
      <c r="BC4722" s="76"/>
      <c r="BE4722" s="76"/>
      <c r="BF4722" s="76"/>
      <c r="BH4722" s="76"/>
      <c r="BI4722" s="76"/>
      <c r="BK4722" s="76"/>
      <c r="BL4722" s="76"/>
      <c r="BN4722" s="76"/>
      <c r="BO4722" s="76"/>
      <c r="BQ4722" s="76"/>
      <c r="BR4722" s="76"/>
      <c r="BT4722" s="76"/>
      <c r="BU4722" s="76"/>
      <c r="BW4722" s="76"/>
      <c r="BX4722" s="76"/>
    </row>
    <row r="4723" spans="1:76" ht="12.75" customHeight="1">
      <c r="A4723" s="2"/>
      <c r="B4723" s="2"/>
      <c r="C4723" s="2"/>
      <c r="D4723" s="75"/>
      <c r="F4723" s="76"/>
      <c r="G4723" s="76"/>
      <c r="I4723" s="76"/>
      <c r="J4723" s="76"/>
      <c r="L4723" s="76"/>
      <c r="M4723" s="76"/>
      <c r="O4723" s="76"/>
      <c r="P4723" s="76"/>
      <c r="R4723" s="76"/>
      <c r="S4723" s="76"/>
      <c r="U4723" s="76"/>
      <c r="V4723" s="76"/>
      <c r="X4723" s="76"/>
      <c r="Y4723" s="76"/>
      <c r="AA4723" s="76"/>
      <c r="AB4723" s="76"/>
      <c r="AD4723" s="76"/>
      <c r="AE4723" s="76"/>
      <c r="AG4723" s="76"/>
      <c r="AH4723" s="76"/>
      <c r="AJ4723" s="76"/>
      <c r="AK4723" s="76"/>
      <c r="AM4723" s="76"/>
      <c r="AN4723" s="76"/>
      <c r="AP4723" s="76"/>
      <c r="AQ4723" s="76"/>
      <c r="AS4723" s="76"/>
      <c r="AT4723" s="76"/>
      <c r="AV4723" s="76"/>
      <c r="AW4723" s="76"/>
      <c r="AY4723" s="76"/>
      <c r="AZ4723" s="76"/>
      <c r="BB4723" s="76"/>
      <c r="BC4723" s="76"/>
      <c r="BE4723" s="76"/>
      <c r="BF4723" s="76"/>
      <c r="BH4723" s="76"/>
      <c r="BI4723" s="76"/>
      <c r="BK4723" s="76"/>
      <c r="BL4723" s="76"/>
      <c r="BN4723" s="76"/>
      <c r="BO4723" s="76"/>
      <c r="BQ4723" s="76"/>
      <c r="BR4723" s="76"/>
      <c r="BT4723" s="76"/>
      <c r="BU4723" s="76"/>
      <c r="BW4723" s="76"/>
      <c r="BX4723" s="76"/>
    </row>
    <row r="4724" spans="1:76" ht="12.75" customHeight="1">
      <c r="A4724" s="2"/>
      <c r="B4724" s="2"/>
      <c r="C4724" s="2"/>
      <c r="D4724" s="75"/>
      <c r="F4724" s="76"/>
      <c r="G4724" s="76"/>
      <c r="I4724" s="76"/>
      <c r="J4724" s="76"/>
      <c r="L4724" s="76"/>
      <c r="M4724" s="76"/>
      <c r="O4724" s="76"/>
      <c r="P4724" s="76"/>
      <c r="R4724" s="76"/>
      <c r="S4724" s="76"/>
      <c r="U4724" s="76"/>
      <c r="V4724" s="76"/>
      <c r="X4724" s="76"/>
      <c r="Y4724" s="76"/>
      <c r="AA4724" s="76"/>
      <c r="AB4724" s="76"/>
      <c r="AD4724" s="76"/>
      <c r="AE4724" s="76"/>
      <c r="AG4724" s="76"/>
      <c r="AH4724" s="76"/>
      <c r="AJ4724" s="76"/>
      <c r="AK4724" s="76"/>
      <c r="AM4724" s="76"/>
      <c r="AN4724" s="76"/>
      <c r="AP4724" s="76"/>
      <c r="AQ4724" s="76"/>
      <c r="AS4724" s="76"/>
      <c r="AT4724" s="76"/>
      <c r="AV4724" s="76"/>
      <c r="AW4724" s="76"/>
      <c r="AY4724" s="76"/>
      <c r="AZ4724" s="76"/>
      <c r="BB4724" s="76"/>
      <c r="BC4724" s="76"/>
      <c r="BE4724" s="76"/>
      <c r="BF4724" s="76"/>
      <c r="BH4724" s="76"/>
      <c r="BI4724" s="76"/>
      <c r="BK4724" s="76"/>
      <c r="BL4724" s="76"/>
      <c r="BN4724" s="76"/>
      <c r="BO4724" s="76"/>
      <c r="BQ4724" s="76"/>
      <c r="BR4724" s="76"/>
      <c r="BT4724" s="76"/>
      <c r="BU4724" s="76"/>
      <c r="BW4724" s="76"/>
      <c r="BX4724" s="76"/>
    </row>
    <row r="4725" spans="1:76" ht="12.75" customHeight="1">
      <c r="A4725" s="2"/>
      <c r="B4725" s="2"/>
      <c r="C4725" s="2"/>
      <c r="D4725" s="75"/>
      <c r="F4725" s="76"/>
      <c r="G4725" s="76"/>
      <c r="I4725" s="76"/>
      <c r="J4725" s="76"/>
      <c r="L4725" s="76"/>
      <c r="M4725" s="76"/>
      <c r="O4725" s="76"/>
      <c r="P4725" s="76"/>
      <c r="R4725" s="76"/>
      <c r="S4725" s="76"/>
      <c r="U4725" s="76"/>
      <c r="V4725" s="76"/>
      <c r="X4725" s="76"/>
      <c r="Y4725" s="76"/>
      <c r="AA4725" s="76"/>
      <c r="AB4725" s="76"/>
      <c r="AD4725" s="76"/>
      <c r="AE4725" s="76"/>
      <c r="AG4725" s="76"/>
      <c r="AH4725" s="76"/>
      <c r="AJ4725" s="76"/>
      <c r="AK4725" s="76"/>
      <c r="AM4725" s="76"/>
      <c r="AN4725" s="76"/>
      <c r="AP4725" s="76"/>
      <c r="AQ4725" s="76"/>
      <c r="AS4725" s="76"/>
      <c r="AT4725" s="76"/>
      <c r="AV4725" s="76"/>
      <c r="AW4725" s="76"/>
      <c r="AY4725" s="76"/>
      <c r="AZ4725" s="76"/>
      <c r="BB4725" s="76"/>
      <c r="BC4725" s="76"/>
      <c r="BE4725" s="76"/>
      <c r="BF4725" s="76"/>
      <c r="BH4725" s="76"/>
      <c r="BI4725" s="76"/>
      <c r="BK4725" s="76"/>
      <c r="BL4725" s="76"/>
      <c r="BN4725" s="76"/>
      <c r="BO4725" s="76"/>
      <c r="BQ4725" s="76"/>
      <c r="BR4725" s="76"/>
      <c r="BT4725" s="76"/>
      <c r="BU4725" s="76"/>
      <c r="BW4725" s="76"/>
      <c r="BX4725" s="76"/>
    </row>
    <row r="4726" spans="1:76" ht="12.75" customHeight="1">
      <c r="A4726" s="2"/>
      <c r="B4726" s="2"/>
      <c r="C4726" s="2"/>
      <c r="D4726" s="75"/>
      <c r="F4726" s="76"/>
      <c r="G4726" s="76"/>
      <c r="I4726" s="76"/>
      <c r="J4726" s="76"/>
      <c r="L4726" s="76"/>
      <c r="M4726" s="76"/>
      <c r="O4726" s="76"/>
      <c r="P4726" s="76"/>
      <c r="R4726" s="76"/>
      <c r="S4726" s="76"/>
      <c r="U4726" s="76"/>
      <c r="V4726" s="76"/>
      <c r="X4726" s="76"/>
      <c r="Y4726" s="76"/>
      <c r="AA4726" s="76"/>
      <c r="AB4726" s="76"/>
      <c r="AD4726" s="76"/>
      <c r="AE4726" s="76"/>
      <c r="AG4726" s="76"/>
      <c r="AH4726" s="76"/>
      <c r="AJ4726" s="76"/>
      <c r="AK4726" s="76"/>
      <c r="AM4726" s="76"/>
      <c r="AN4726" s="76"/>
      <c r="AP4726" s="76"/>
      <c r="AQ4726" s="76"/>
      <c r="AS4726" s="76"/>
      <c r="AT4726" s="76"/>
      <c r="AV4726" s="76"/>
      <c r="AW4726" s="76"/>
      <c r="AY4726" s="76"/>
      <c r="AZ4726" s="76"/>
      <c r="BB4726" s="76"/>
      <c r="BC4726" s="76"/>
      <c r="BE4726" s="76"/>
      <c r="BF4726" s="76"/>
      <c r="BH4726" s="76"/>
      <c r="BI4726" s="76"/>
      <c r="BK4726" s="76"/>
      <c r="BL4726" s="76"/>
      <c r="BN4726" s="76"/>
      <c r="BO4726" s="76"/>
      <c r="BQ4726" s="76"/>
      <c r="BR4726" s="76"/>
      <c r="BT4726" s="76"/>
      <c r="BU4726" s="76"/>
      <c r="BW4726" s="76"/>
      <c r="BX4726" s="76"/>
    </row>
    <row r="4727" spans="1:76" ht="12.75" customHeight="1">
      <c r="A4727" s="2"/>
      <c r="B4727" s="2"/>
      <c r="C4727" s="2"/>
      <c r="D4727" s="75"/>
      <c r="F4727" s="76"/>
      <c r="G4727" s="76"/>
      <c r="I4727" s="76"/>
      <c r="J4727" s="76"/>
      <c r="L4727" s="76"/>
      <c r="M4727" s="76"/>
      <c r="O4727" s="76"/>
      <c r="P4727" s="76"/>
      <c r="R4727" s="76"/>
      <c r="S4727" s="76"/>
      <c r="U4727" s="76"/>
      <c r="V4727" s="76"/>
      <c r="X4727" s="76"/>
      <c r="Y4727" s="76"/>
      <c r="AA4727" s="76"/>
      <c r="AB4727" s="76"/>
      <c r="AD4727" s="76"/>
      <c r="AE4727" s="76"/>
      <c r="AG4727" s="76"/>
      <c r="AH4727" s="76"/>
      <c r="AJ4727" s="76"/>
      <c r="AK4727" s="76"/>
      <c r="AM4727" s="76"/>
      <c r="AN4727" s="76"/>
      <c r="AP4727" s="76"/>
      <c r="AQ4727" s="76"/>
      <c r="AS4727" s="76"/>
      <c r="AT4727" s="76"/>
      <c r="AV4727" s="76"/>
      <c r="AW4727" s="76"/>
      <c r="AY4727" s="76"/>
      <c r="AZ4727" s="76"/>
      <c r="BB4727" s="76"/>
      <c r="BC4727" s="76"/>
      <c r="BE4727" s="76"/>
      <c r="BF4727" s="76"/>
      <c r="BH4727" s="76"/>
      <c r="BI4727" s="76"/>
      <c r="BK4727" s="76"/>
      <c r="BL4727" s="76"/>
      <c r="BN4727" s="76"/>
      <c r="BO4727" s="76"/>
      <c r="BQ4727" s="76"/>
      <c r="BR4727" s="76"/>
      <c r="BT4727" s="76"/>
      <c r="BU4727" s="76"/>
      <c r="BW4727" s="76"/>
      <c r="BX4727" s="76"/>
    </row>
    <row r="4728" spans="1:76" ht="12.75" customHeight="1">
      <c r="A4728" s="2"/>
      <c r="B4728" s="2"/>
      <c r="C4728" s="2"/>
      <c r="D4728" s="75"/>
      <c r="F4728" s="76"/>
      <c r="G4728" s="76"/>
      <c r="I4728" s="76"/>
      <c r="J4728" s="76"/>
      <c r="L4728" s="76"/>
      <c r="M4728" s="76"/>
      <c r="O4728" s="76"/>
      <c r="P4728" s="76"/>
      <c r="R4728" s="76"/>
      <c r="S4728" s="76"/>
      <c r="U4728" s="76"/>
      <c r="V4728" s="76"/>
      <c r="X4728" s="76"/>
      <c r="Y4728" s="76"/>
      <c r="AA4728" s="76"/>
      <c r="AB4728" s="76"/>
      <c r="AD4728" s="76"/>
      <c r="AE4728" s="76"/>
      <c r="AG4728" s="76"/>
      <c r="AH4728" s="76"/>
      <c r="AJ4728" s="76"/>
      <c r="AK4728" s="76"/>
      <c r="AM4728" s="76"/>
      <c r="AN4728" s="76"/>
      <c r="AP4728" s="76"/>
      <c r="AQ4728" s="76"/>
      <c r="AS4728" s="76"/>
      <c r="AT4728" s="76"/>
      <c r="AV4728" s="76"/>
      <c r="AW4728" s="76"/>
      <c r="AY4728" s="76"/>
      <c r="AZ4728" s="76"/>
      <c r="BB4728" s="76"/>
      <c r="BC4728" s="76"/>
      <c r="BE4728" s="76"/>
      <c r="BF4728" s="76"/>
      <c r="BH4728" s="76"/>
      <c r="BI4728" s="76"/>
      <c r="BK4728" s="76"/>
      <c r="BL4728" s="76"/>
      <c r="BN4728" s="76"/>
      <c r="BO4728" s="76"/>
      <c r="BQ4728" s="76"/>
      <c r="BR4728" s="76"/>
      <c r="BT4728" s="76"/>
      <c r="BU4728" s="76"/>
      <c r="BW4728" s="76"/>
      <c r="BX4728" s="76"/>
    </row>
    <row r="4729" spans="1:76" ht="12.75" customHeight="1">
      <c r="A4729" s="2"/>
      <c r="B4729" s="2"/>
      <c r="C4729" s="2"/>
      <c r="D4729" s="75"/>
      <c r="F4729" s="76"/>
      <c r="G4729" s="76"/>
      <c r="I4729" s="76"/>
      <c r="J4729" s="76"/>
      <c r="L4729" s="76"/>
      <c r="M4729" s="76"/>
      <c r="O4729" s="76"/>
      <c r="P4729" s="76"/>
      <c r="R4729" s="76"/>
      <c r="S4729" s="76"/>
      <c r="U4729" s="76"/>
      <c r="V4729" s="76"/>
      <c r="X4729" s="76"/>
      <c r="Y4729" s="76"/>
      <c r="AA4729" s="76"/>
      <c r="AB4729" s="76"/>
      <c r="AD4729" s="76"/>
      <c r="AE4729" s="76"/>
      <c r="AG4729" s="76"/>
      <c r="AH4729" s="76"/>
      <c r="AJ4729" s="76"/>
      <c r="AK4729" s="76"/>
      <c r="AM4729" s="76"/>
      <c r="AN4729" s="76"/>
      <c r="AP4729" s="76"/>
      <c r="AQ4729" s="76"/>
      <c r="AS4729" s="76"/>
      <c r="AT4729" s="76"/>
      <c r="AV4729" s="76"/>
      <c r="AW4729" s="76"/>
      <c r="AY4729" s="76"/>
      <c r="AZ4729" s="76"/>
      <c r="BB4729" s="76"/>
      <c r="BC4729" s="76"/>
      <c r="BE4729" s="76"/>
      <c r="BF4729" s="76"/>
      <c r="BH4729" s="76"/>
      <c r="BI4729" s="76"/>
      <c r="BK4729" s="76"/>
      <c r="BL4729" s="76"/>
      <c r="BN4729" s="76"/>
      <c r="BO4729" s="76"/>
      <c r="BQ4729" s="76"/>
      <c r="BR4729" s="76"/>
      <c r="BT4729" s="76"/>
      <c r="BU4729" s="76"/>
      <c r="BW4729" s="76"/>
      <c r="BX4729" s="76"/>
    </row>
    <row r="4730" spans="1:76" ht="12.75" customHeight="1">
      <c r="A4730" s="2"/>
      <c r="B4730" s="2"/>
      <c r="C4730" s="2"/>
      <c r="D4730" s="75"/>
      <c r="F4730" s="76"/>
      <c r="G4730" s="76"/>
      <c r="I4730" s="76"/>
      <c r="J4730" s="76"/>
      <c r="L4730" s="76"/>
      <c r="M4730" s="76"/>
      <c r="O4730" s="76"/>
      <c r="P4730" s="76"/>
      <c r="R4730" s="76"/>
      <c r="S4730" s="76"/>
      <c r="U4730" s="76"/>
      <c r="V4730" s="76"/>
      <c r="X4730" s="76"/>
      <c r="Y4730" s="76"/>
      <c r="AA4730" s="76"/>
      <c r="AB4730" s="76"/>
      <c r="AD4730" s="76"/>
      <c r="AE4730" s="76"/>
      <c r="AG4730" s="76"/>
      <c r="AH4730" s="76"/>
      <c r="AJ4730" s="76"/>
      <c r="AK4730" s="76"/>
      <c r="AM4730" s="76"/>
      <c r="AN4730" s="76"/>
      <c r="AP4730" s="76"/>
      <c r="AQ4730" s="76"/>
      <c r="AS4730" s="76"/>
      <c r="AT4730" s="76"/>
      <c r="AV4730" s="76"/>
      <c r="AW4730" s="76"/>
      <c r="AY4730" s="76"/>
      <c r="AZ4730" s="76"/>
      <c r="BB4730" s="76"/>
      <c r="BC4730" s="76"/>
      <c r="BE4730" s="76"/>
      <c r="BF4730" s="76"/>
      <c r="BH4730" s="76"/>
      <c r="BI4730" s="76"/>
      <c r="BK4730" s="76"/>
      <c r="BL4730" s="76"/>
      <c r="BN4730" s="76"/>
      <c r="BO4730" s="76"/>
      <c r="BQ4730" s="76"/>
      <c r="BR4730" s="76"/>
      <c r="BT4730" s="76"/>
      <c r="BU4730" s="76"/>
      <c r="BW4730" s="76"/>
      <c r="BX4730" s="76"/>
    </row>
    <row r="4731" spans="1:76" ht="12.75" customHeight="1">
      <c r="A4731" s="2"/>
      <c r="B4731" s="2"/>
      <c r="C4731" s="2"/>
      <c r="D4731" s="75"/>
      <c r="F4731" s="76"/>
      <c r="G4731" s="76"/>
      <c r="I4731" s="76"/>
      <c r="J4731" s="76"/>
      <c r="L4731" s="76"/>
      <c r="M4731" s="76"/>
      <c r="O4731" s="76"/>
      <c r="P4731" s="76"/>
      <c r="R4731" s="76"/>
      <c r="S4731" s="76"/>
      <c r="U4731" s="76"/>
      <c r="V4731" s="76"/>
      <c r="X4731" s="76"/>
      <c r="Y4731" s="76"/>
      <c r="AA4731" s="76"/>
      <c r="AB4731" s="76"/>
      <c r="AD4731" s="76"/>
      <c r="AE4731" s="76"/>
      <c r="AG4731" s="76"/>
      <c r="AH4731" s="76"/>
      <c r="AJ4731" s="76"/>
      <c r="AK4731" s="76"/>
      <c r="AM4731" s="76"/>
      <c r="AN4731" s="76"/>
      <c r="AP4731" s="76"/>
      <c r="AQ4731" s="76"/>
      <c r="AS4731" s="76"/>
      <c r="AT4731" s="76"/>
      <c r="AV4731" s="76"/>
      <c r="AW4731" s="76"/>
      <c r="AY4731" s="76"/>
      <c r="AZ4731" s="76"/>
      <c r="BB4731" s="76"/>
      <c r="BC4731" s="76"/>
      <c r="BE4731" s="76"/>
      <c r="BF4731" s="76"/>
      <c r="BH4731" s="76"/>
      <c r="BI4731" s="76"/>
      <c r="BK4731" s="76"/>
      <c r="BL4731" s="76"/>
      <c r="BN4731" s="76"/>
      <c r="BO4731" s="76"/>
      <c r="BQ4731" s="76"/>
      <c r="BR4731" s="76"/>
      <c r="BT4731" s="76"/>
      <c r="BU4731" s="76"/>
      <c r="BW4731" s="76"/>
      <c r="BX4731" s="76"/>
    </row>
    <row r="4732" spans="1:76" ht="12.75" customHeight="1">
      <c r="A4732" s="2"/>
      <c r="B4732" s="2"/>
      <c r="C4732" s="2"/>
      <c r="D4732" s="75"/>
      <c r="F4732" s="76"/>
      <c r="G4732" s="76"/>
      <c r="I4732" s="76"/>
      <c r="J4732" s="76"/>
      <c r="L4732" s="76"/>
      <c r="M4732" s="76"/>
      <c r="O4732" s="76"/>
      <c r="P4732" s="76"/>
      <c r="R4732" s="76"/>
      <c r="S4732" s="76"/>
      <c r="U4732" s="76"/>
      <c r="V4732" s="76"/>
      <c r="X4732" s="76"/>
      <c r="Y4732" s="76"/>
      <c r="AA4732" s="76"/>
      <c r="AB4732" s="76"/>
      <c r="AD4732" s="76"/>
      <c r="AE4732" s="76"/>
      <c r="AG4732" s="76"/>
      <c r="AH4732" s="76"/>
      <c r="AJ4732" s="76"/>
      <c r="AK4732" s="76"/>
      <c r="AM4732" s="76"/>
      <c r="AN4732" s="76"/>
      <c r="AP4732" s="76"/>
      <c r="AQ4732" s="76"/>
      <c r="AS4732" s="76"/>
      <c r="AT4732" s="76"/>
      <c r="AV4732" s="76"/>
      <c r="AW4732" s="76"/>
      <c r="AY4732" s="76"/>
      <c r="AZ4732" s="76"/>
      <c r="BB4732" s="76"/>
      <c r="BC4732" s="76"/>
      <c r="BE4732" s="76"/>
      <c r="BF4732" s="76"/>
      <c r="BH4732" s="76"/>
      <c r="BI4732" s="76"/>
      <c r="BK4732" s="76"/>
      <c r="BL4732" s="76"/>
      <c r="BN4732" s="76"/>
      <c r="BO4732" s="76"/>
      <c r="BQ4732" s="76"/>
      <c r="BR4732" s="76"/>
      <c r="BT4732" s="76"/>
      <c r="BU4732" s="76"/>
      <c r="BW4732" s="76"/>
      <c r="BX4732" s="76"/>
    </row>
    <row r="4733" spans="1:76" ht="12.75" customHeight="1">
      <c r="A4733" s="2"/>
      <c r="B4733" s="2"/>
      <c r="C4733" s="2"/>
      <c r="D4733" s="75"/>
      <c r="F4733" s="76"/>
      <c r="G4733" s="76"/>
      <c r="I4733" s="76"/>
      <c r="J4733" s="76"/>
      <c r="L4733" s="76"/>
      <c r="M4733" s="76"/>
      <c r="O4733" s="76"/>
      <c r="P4733" s="76"/>
      <c r="R4733" s="76"/>
      <c r="S4733" s="76"/>
      <c r="U4733" s="76"/>
      <c r="V4733" s="76"/>
      <c r="X4733" s="76"/>
      <c r="Y4733" s="76"/>
      <c r="AA4733" s="76"/>
      <c r="AB4733" s="76"/>
      <c r="AD4733" s="76"/>
      <c r="AE4733" s="76"/>
      <c r="AG4733" s="76"/>
      <c r="AH4733" s="76"/>
      <c r="AJ4733" s="76"/>
      <c r="AK4733" s="76"/>
      <c r="AM4733" s="76"/>
      <c r="AN4733" s="76"/>
      <c r="AP4733" s="76"/>
      <c r="AQ4733" s="76"/>
      <c r="AS4733" s="76"/>
      <c r="AT4733" s="76"/>
      <c r="AV4733" s="76"/>
      <c r="AW4733" s="76"/>
      <c r="AY4733" s="76"/>
      <c r="AZ4733" s="76"/>
      <c r="BB4733" s="76"/>
      <c r="BC4733" s="76"/>
      <c r="BE4733" s="76"/>
      <c r="BF4733" s="76"/>
      <c r="BH4733" s="76"/>
      <c r="BI4733" s="76"/>
      <c r="BK4733" s="76"/>
      <c r="BL4733" s="76"/>
      <c r="BN4733" s="76"/>
      <c r="BO4733" s="76"/>
      <c r="BQ4733" s="76"/>
      <c r="BR4733" s="76"/>
      <c r="BT4733" s="76"/>
      <c r="BU4733" s="76"/>
      <c r="BW4733" s="76"/>
      <c r="BX4733" s="76"/>
    </row>
    <row r="4734" spans="1:76" ht="12.75" customHeight="1">
      <c r="A4734" s="2"/>
      <c r="B4734" s="2"/>
      <c r="C4734" s="2"/>
      <c r="D4734" s="75"/>
      <c r="F4734" s="76"/>
      <c r="G4734" s="76"/>
      <c r="I4734" s="76"/>
      <c r="J4734" s="76"/>
      <c r="L4734" s="76"/>
      <c r="M4734" s="76"/>
      <c r="O4734" s="76"/>
      <c r="P4734" s="76"/>
      <c r="R4734" s="76"/>
      <c r="S4734" s="76"/>
      <c r="U4734" s="76"/>
      <c r="V4734" s="76"/>
      <c r="X4734" s="76"/>
      <c r="Y4734" s="76"/>
      <c r="AA4734" s="76"/>
      <c r="AB4734" s="76"/>
      <c r="AD4734" s="76"/>
      <c r="AE4734" s="76"/>
      <c r="AG4734" s="76"/>
      <c r="AH4734" s="76"/>
      <c r="AJ4734" s="76"/>
      <c r="AK4734" s="76"/>
      <c r="AM4734" s="76"/>
      <c r="AN4734" s="76"/>
      <c r="AP4734" s="76"/>
      <c r="AQ4734" s="76"/>
      <c r="AS4734" s="76"/>
      <c r="AT4734" s="76"/>
      <c r="AV4734" s="76"/>
      <c r="AW4734" s="76"/>
      <c r="AY4734" s="76"/>
      <c r="AZ4734" s="76"/>
      <c r="BB4734" s="76"/>
      <c r="BC4734" s="76"/>
      <c r="BE4734" s="76"/>
      <c r="BF4734" s="76"/>
      <c r="BH4734" s="76"/>
      <c r="BI4734" s="76"/>
      <c r="BK4734" s="76"/>
      <c r="BL4734" s="76"/>
      <c r="BN4734" s="76"/>
      <c r="BO4734" s="76"/>
      <c r="BQ4734" s="76"/>
      <c r="BR4734" s="76"/>
      <c r="BT4734" s="76"/>
      <c r="BU4734" s="76"/>
      <c r="BW4734" s="76"/>
      <c r="BX4734" s="76"/>
    </row>
    <row r="4735" spans="1:76" ht="12.75" customHeight="1">
      <c r="A4735" s="2"/>
      <c r="B4735" s="2"/>
      <c r="C4735" s="2"/>
      <c r="D4735" s="75"/>
      <c r="F4735" s="76"/>
      <c r="G4735" s="76"/>
      <c r="I4735" s="76"/>
      <c r="J4735" s="76"/>
      <c r="L4735" s="76"/>
      <c r="M4735" s="76"/>
      <c r="O4735" s="76"/>
      <c r="P4735" s="76"/>
      <c r="R4735" s="76"/>
      <c r="S4735" s="76"/>
      <c r="U4735" s="76"/>
      <c r="V4735" s="76"/>
      <c r="X4735" s="76"/>
      <c r="Y4735" s="76"/>
      <c r="AA4735" s="76"/>
      <c r="AB4735" s="76"/>
      <c r="AD4735" s="76"/>
      <c r="AE4735" s="76"/>
      <c r="AG4735" s="76"/>
      <c r="AH4735" s="76"/>
      <c r="AJ4735" s="76"/>
      <c r="AK4735" s="76"/>
      <c r="AM4735" s="76"/>
      <c r="AN4735" s="76"/>
      <c r="AP4735" s="76"/>
      <c r="AQ4735" s="76"/>
      <c r="AS4735" s="76"/>
      <c r="AT4735" s="76"/>
      <c r="AV4735" s="76"/>
      <c r="AW4735" s="76"/>
      <c r="AY4735" s="76"/>
      <c r="AZ4735" s="76"/>
      <c r="BB4735" s="76"/>
      <c r="BC4735" s="76"/>
      <c r="BE4735" s="76"/>
      <c r="BF4735" s="76"/>
      <c r="BH4735" s="76"/>
      <c r="BI4735" s="76"/>
      <c r="BK4735" s="76"/>
      <c r="BL4735" s="76"/>
      <c r="BN4735" s="76"/>
      <c r="BO4735" s="76"/>
      <c r="BQ4735" s="76"/>
      <c r="BR4735" s="76"/>
      <c r="BT4735" s="76"/>
      <c r="BU4735" s="76"/>
      <c r="BW4735" s="76"/>
      <c r="BX4735" s="76"/>
    </row>
    <row r="4736" spans="1:76" ht="12.75" customHeight="1">
      <c r="A4736" s="2"/>
      <c r="B4736" s="2"/>
      <c r="C4736" s="2"/>
      <c r="D4736" s="75"/>
      <c r="F4736" s="76"/>
      <c r="G4736" s="76"/>
      <c r="I4736" s="76"/>
      <c r="J4736" s="76"/>
      <c r="L4736" s="76"/>
      <c r="M4736" s="76"/>
      <c r="O4736" s="76"/>
      <c r="P4736" s="76"/>
      <c r="R4736" s="76"/>
      <c r="S4736" s="76"/>
      <c r="U4736" s="76"/>
      <c r="V4736" s="76"/>
      <c r="X4736" s="76"/>
      <c r="Y4736" s="76"/>
      <c r="AA4736" s="76"/>
      <c r="AB4736" s="76"/>
      <c r="AD4736" s="76"/>
      <c r="AE4736" s="76"/>
      <c r="AG4736" s="76"/>
      <c r="AH4736" s="76"/>
      <c r="AJ4736" s="76"/>
      <c r="AK4736" s="76"/>
      <c r="AM4736" s="76"/>
      <c r="AN4736" s="76"/>
      <c r="AP4736" s="76"/>
      <c r="AQ4736" s="76"/>
      <c r="AS4736" s="76"/>
      <c r="AT4736" s="76"/>
      <c r="AV4736" s="76"/>
      <c r="AW4736" s="76"/>
      <c r="AY4736" s="76"/>
      <c r="AZ4736" s="76"/>
      <c r="BB4736" s="76"/>
      <c r="BC4736" s="76"/>
      <c r="BE4736" s="76"/>
      <c r="BF4736" s="76"/>
      <c r="BH4736" s="76"/>
      <c r="BI4736" s="76"/>
      <c r="BK4736" s="76"/>
      <c r="BL4736" s="76"/>
      <c r="BN4736" s="76"/>
      <c r="BO4736" s="76"/>
      <c r="BQ4736" s="76"/>
      <c r="BR4736" s="76"/>
      <c r="BT4736" s="76"/>
      <c r="BU4736" s="76"/>
      <c r="BW4736" s="76"/>
      <c r="BX4736" s="76"/>
    </row>
    <row r="4737" spans="1:76" ht="12.75" customHeight="1">
      <c r="A4737" s="2"/>
      <c r="B4737" s="2"/>
      <c r="C4737" s="2"/>
      <c r="D4737" s="75"/>
      <c r="F4737" s="76"/>
      <c r="G4737" s="76"/>
      <c r="I4737" s="76"/>
      <c r="J4737" s="76"/>
      <c r="L4737" s="76"/>
      <c r="M4737" s="76"/>
      <c r="O4737" s="76"/>
      <c r="P4737" s="76"/>
      <c r="R4737" s="76"/>
      <c r="S4737" s="76"/>
      <c r="U4737" s="76"/>
      <c r="V4737" s="76"/>
      <c r="X4737" s="76"/>
      <c r="Y4737" s="76"/>
      <c r="AA4737" s="76"/>
      <c r="AB4737" s="76"/>
      <c r="AD4737" s="76"/>
      <c r="AE4737" s="76"/>
      <c r="AG4737" s="76"/>
      <c r="AH4737" s="76"/>
      <c r="AJ4737" s="76"/>
      <c r="AK4737" s="76"/>
      <c r="AM4737" s="76"/>
      <c r="AN4737" s="76"/>
      <c r="AP4737" s="76"/>
      <c r="AQ4737" s="76"/>
      <c r="AS4737" s="76"/>
      <c r="AT4737" s="76"/>
      <c r="AV4737" s="76"/>
      <c r="AW4737" s="76"/>
      <c r="AY4737" s="76"/>
      <c r="AZ4737" s="76"/>
      <c r="BB4737" s="76"/>
      <c r="BC4737" s="76"/>
      <c r="BE4737" s="76"/>
      <c r="BF4737" s="76"/>
      <c r="BH4737" s="76"/>
      <c r="BI4737" s="76"/>
      <c r="BK4737" s="76"/>
      <c r="BL4737" s="76"/>
      <c r="BN4737" s="76"/>
      <c r="BO4737" s="76"/>
      <c r="BQ4737" s="76"/>
      <c r="BR4737" s="76"/>
      <c r="BT4737" s="76"/>
      <c r="BU4737" s="76"/>
      <c r="BW4737" s="76"/>
      <c r="BX4737" s="76"/>
    </row>
    <row r="4738" spans="1:76" ht="12.75" customHeight="1">
      <c r="A4738" s="2"/>
      <c r="B4738" s="2"/>
      <c r="C4738" s="2"/>
      <c r="D4738" s="75"/>
      <c r="F4738" s="76"/>
      <c r="G4738" s="76"/>
      <c r="I4738" s="76"/>
      <c r="J4738" s="76"/>
      <c r="L4738" s="76"/>
      <c r="M4738" s="76"/>
      <c r="O4738" s="76"/>
      <c r="P4738" s="76"/>
      <c r="R4738" s="76"/>
      <c r="S4738" s="76"/>
      <c r="U4738" s="76"/>
      <c r="V4738" s="76"/>
      <c r="X4738" s="76"/>
      <c r="Y4738" s="76"/>
      <c r="AA4738" s="76"/>
      <c r="AB4738" s="76"/>
      <c r="AD4738" s="76"/>
      <c r="AE4738" s="76"/>
      <c r="AG4738" s="76"/>
      <c r="AH4738" s="76"/>
      <c r="AJ4738" s="76"/>
      <c r="AK4738" s="76"/>
      <c r="AM4738" s="76"/>
      <c r="AN4738" s="76"/>
      <c r="AP4738" s="76"/>
      <c r="AQ4738" s="76"/>
      <c r="AS4738" s="76"/>
      <c r="AT4738" s="76"/>
      <c r="AV4738" s="76"/>
      <c r="AW4738" s="76"/>
      <c r="AY4738" s="76"/>
      <c r="AZ4738" s="76"/>
      <c r="BB4738" s="76"/>
      <c r="BC4738" s="76"/>
      <c r="BE4738" s="76"/>
      <c r="BF4738" s="76"/>
      <c r="BH4738" s="76"/>
      <c r="BI4738" s="76"/>
      <c r="BK4738" s="76"/>
      <c r="BL4738" s="76"/>
      <c r="BN4738" s="76"/>
      <c r="BO4738" s="76"/>
      <c r="BQ4738" s="76"/>
      <c r="BR4738" s="76"/>
      <c r="BT4738" s="76"/>
      <c r="BU4738" s="76"/>
      <c r="BW4738" s="76"/>
      <c r="BX4738" s="76"/>
    </row>
    <row r="4739" spans="1:76" ht="12.75" customHeight="1">
      <c r="A4739" s="2"/>
      <c r="B4739" s="2"/>
      <c r="C4739" s="2"/>
      <c r="D4739" s="75"/>
      <c r="F4739" s="76"/>
      <c r="G4739" s="76"/>
      <c r="I4739" s="76"/>
      <c r="J4739" s="76"/>
      <c r="L4739" s="76"/>
      <c r="M4739" s="76"/>
      <c r="O4739" s="76"/>
      <c r="P4739" s="76"/>
      <c r="R4739" s="76"/>
      <c r="S4739" s="76"/>
      <c r="U4739" s="76"/>
      <c r="V4739" s="76"/>
      <c r="X4739" s="76"/>
      <c r="Y4739" s="76"/>
      <c r="AA4739" s="76"/>
      <c r="AB4739" s="76"/>
      <c r="AD4739" s="76"/>
      <c r="AE4739" s="76"/>
      <c r="AG4739" s="76"/>
      <c r="AH4739" s="76"/>
      <c r="AJ4739" s="76"/>
      <c r="AK4739" s="76"/>
      <c r="AM4739" s="76"/>
      <c r="AN4739" s="76"/>
      <c r="AP4739" s="76"/>
      <c r="AQ4739" s="76"/>
      <c r="AS4739" s="76"/>
      <c r="AT4739" s="76"/>
      <c r="AV4739" s="76"/>
      <c r="AW4739" s="76"/>
      <c r="AY4739" s="76"/>
      <c r="AZ4739" s="76"/>
      <c r="BB4739" s="76"/>
      <c r="BC4739" s="76"/>
      <c r="BE4739" s="76"/>
      <c r="BF4739" s="76"/>
      <c r="BH4739" s="76"/>
      <c r="BI4739" s="76"/>
      <c r="BK4739" s="76"/>
      <c r="BL4739" s="76"/>
      <c r="BN4739" s="76"/>
      <c r="BO4739" s="76"/>
      <c r="BQ4739" s="76"/>
      <c r="BR4739" s="76"/>
      <c r="BT4739" s="76"/>
      <c r="BU4739" s="76"/>
      <c r="BW4739" s="76"/>
      <c r="BX4739" s="76"/>
    </row>
    <row r="4740" spans="1:76" ht="12.75" customHeight="1">
      <c r="A4740" s="2"/>
      <c r="B4740" s="2"/>
      <c r="C4740" s="2"/>
      <c r="D4740" s="75"/>
      <c r="F4740" s="76"/>
      <c r="G4740" s="76"/>
      <c r="I4740" s="76"/>
      <c r="J4740" s="76"/>
      <c r="L4740" s="76"/>
      <c r="M4740" s="76"/>
      <c r="O4740" s="76"/>
      <c r="P4740" s="76"/>
      <c r="R4740" s="76"/>
      <c r="S4740" s="76"/>
      <c r="U4740" s="76"/>
      <c r="V4740" s="76"/>
      <c r="X4740" s="76"/>
      <c r="Y4740" s="76"/>
      <c r="AA4740" s="76"/>
      <c r="AB4740" s="76"/>
      <c r="AD4740" s="76"/>
      <c r="AE4740" s="76"/>
      <c r="AG4740" s="76"/>
      <c r="AH4740" s="76"/>
      <c r="AJ4740" s="76"/>
      <c r="AK4740" s="76"/>
      <c r="AM4740" s="76"/>
      <c r="AN4740" s="76"/>
      <c r="AP4740" s="76"/>
      <c r="AQ4740" s="76"/>
      <c r="AS4740" s="76"/>
      <c r="AT4740" s="76"/>
      <c r="AV4740" s="76"/>
      <c r="AW4740" s="76"/>
      <c r="AY4740" s="76"/>
      <c r="AZ4740" s="76"/>
      <c r="BB4740" s="76"/>
      <c r="BC4740" s="76"/>
      <c r="BE4740" s="76"/>
      <c r="BF4740" s="76"/>
      <c r="BH4740" s="76"/>
      <c r="BI4740" s="76"/>
      <c r="BK4740" s="76"/>
      <c r="BL4740" s="76"/>
      <c r="BN4740" s="76"/>
      <c r="BO4740" s="76"/>
      <c r="BQ4740" s="76"/>
      <c r="BR4740" s="76"/>
      <c r="BT4740" s="76"/>
      <c r="BU4740" s="76"/>
      <c r="BW4740" s="76"/>
      <c r="BX4740" s="76"/>
    </row>
    <row r="4741" spans="1:76" ht="12.75" customHeight="1">
      <c r="A4741" s="2"/>
      <c r="B4741" s="2"/>
      <c r="C4741" s="2"/>
      <c r="D4741" s="75"/>
      <c r="F4741" s="76"/>
      <c r="G4741" s="76"/>
      <c r="I4741" s="76"/>
      <c r="J4741" s="76"/>
      <c r="L4741" s="76"/>
      <c r="M4741" s="76"/>
      <c r="O4741" s="76"/>
      <c r="P4741" s="76"/>
      <c r="R4741" s="76"/>
      <c r="S4741" s="76"/>
      <c r="U4741" s="76"/>
      <c r="V4741" s="76"/>
      <c r="X4741" s="76"/>
      <c r="Y4741" s="76"/>
      <c r="AA4741" s="76"/>
      <c r="AB4741" s="76"/>
      <c r="AD4741" s="76"/>
      <c r="AE4741" s="76"/>
      <c r="AG4741" s="76"/>
      <c r="AH4741" s="76"/>
      <c r="AJ4741" s="76"/>
      <c r="AK4741" s="76"/>
      <c r="AM4741" s="76"/>
      <c r="AN4741" s="76"/>
      <c r="AP4741" s="76"/>
      <c r="AQ4741" s="76"/>
      <c r="AS4741" s="76"/>
      <c r="AT4741" s="76"/>
      <c r="AV4741" s="76"/>
      <c r="AW4741" s="76"/>
      <c r="AY4741" s="76"/>
      <c r="AZ4741" s="76"/>
      <c r="BB4741" s="76"/>
      <c r="BC4741" s="76"/>
      <c r="BE4741" s="76"/>
      <c r="BF4741" s="76"/>
      <c r="BH4741" s="76"/>
      <c r="BI4741" s="76"/>
      <c r="BK4741" s="76"/>
      <c r="BL4741" s="76"/>
      <c r="BN4741" s="76"/>
      <c r="BO4741" s="76"/>
      <c r="BQ4741" s="76"/>
      <c r="BR4741" s="76"/>
      <c r="BT4741" s="76"/>
      <c r="BU4741" s="76"/>
      <c r="BW4741" s="76"/>
      <c r="BX4741" s="76"/>
    </row>
    <row r="4742" spans="1:76" ht="12.75" customHeight="1">
      <c r="A4742" s="2"/>
      <c r="B4742" s="2"/>
      <c r="C4742" s="2"/>
      <c r="D4742" s="75"/>
      <c r="F4742" s="76"/>
      <c r="G4742" s="76"/>
      <c r="I4742" s="76"/>
      <c r="J4742" s="76"/>
      <c r="L4742" s="76"/>
      <c r="M4742" s="76"/>
      <c r="O4742" s="76"/>
      <c r="P4742" s="76"/>
      <c r="R4742" s="76"/>
      <c r="S4742" s="76"/>
      <c r="U4742" s="76"/>
      <c r="V4742" s="76"/>
      <c r="X4742" s="76"/>
      <c r="Y4742" s="76"/>
      <c r="AA4742" s="76"/>
      <c r="AB4742" s="76"/>
      <c r="AD4742" s="76"/>
      <c r="AE4742" s="76"/>
      <c r="AG4742" s="76"/>
      <c r="AH4742" s="76"/>
      <c r="AJ4742" s="76"/>
      <c r="AK4742" s="76"/>
      <c r="AM4742" s="76"/>
      <c r="AN4742" s="76"/>
      <c r="AP4742" s="76"/>
      <c r="AQ4742" s="76"/>
      <c r="AS4742" s="76"/>
      <c r="AT4742" s="76"/>
      <c r="AV4742" s="76"/>
      <c r="AW4742" s="76"/>
      <c r="AY4742" s="76"/>
      <c r="AZ4742" s="76"/>
      <c r="BB4742" s="76"/>
      <c r="BC4742" s="76"/>
      <c r="BE4742" s="76"/>
      <c r="BF4742" s="76"/>
      <c r="BH4742" s="76"/>
      <c r="BI4742" s="76"/>
      <c r="BK4742" s="76"/>
      <c r="BL4742" s="76"/>
      <c r="BN4742" s="76"/>
      <c r="BO4742" s="76"/>
      <c r="BQ4742" s="76"/>
      <c r="BR4742" s="76"/>
      <c r="BT4742" s="76"/>
      <c r="BU4742" s="76"/>
      <c r="BW4742" s="76"/>
      <c r="BX4742" s="76"/>
    </row>
    <row r="4743" spans="1:76" ht="12.75" customHeight="1">
      <c r="A4743" s="2"/>
      <c r="B4743" s="2"/>
      <c r="C4743" s="2"/>
      <c r="D4743" s="75"/>
      <c r="F4743" s="76"/>
      <c r="G4743" s="76"/>
      <c r="I4743" s="76"/>
      <c r="J4743" s="76"/>
      <c r="L4743" s="76"/>
      <c r="M4743" s="76"/>
      <c r="O4743" s="76"/>
      <c r="P4743" s="76"/>
      <c r="R4743" s="76"/>
      <c r="S4743" s="76"/>
      <c r="U4743" s="76"/>
      <c r="V4743" s="76"/>
      <c r="X4743" s="76"/>
      <c r="Y4743" s="76"/>
      <c r="AA4743" s="76"/>
      <c r="AB4743" s="76"/>
      <c r="AD4743" s="76"/>
      <c r="AE4743" s="76"/>
      <c r="AG4743" s="76"/>
      <c r="AH4743" s="76"/>
      <c r="AJ4743" s="76"/>
      <c r="AK4743" s="76"/>
      <c r="AM4743" s="76"/>
      <c r="AN4743" s="76"/>
      <c r="AP4743" s="76"/>
      <c r="AQ4743" s="76"/>
      <c r="AS4743" s="76"/>
      <c r="AT4743" s="76"/>
      <c r="AV4743" s="76"/>
      <c r="AW4743" s="76"/>
      <c r="AY4743" s="76"/>
      <c r="AZ4743" s="76"/>
      <c r="BB4743" s="76"/>
      <c r="BC4743" s="76"/>
      <c r="BE4743" s="76"/>
      <c r="BF4743" s="76"/>
      <c r="BH4743" s="76"/>
      <c r="BI4743" s="76"/>
      <c r="BK4743" s="76"/>
      <c r="BL4743" s="76"/>
      <c r="BN4743" s="76"/>
      <c r="BO4743" s="76"/>
      <c r="BQ4743" s="76"/>
      <c r="BR4743" s="76"/>
      <c r="BT4743" s="76"/>
      <c r="BU4743" s="76"/>
      <c r="BW4743" s="76"/>
      <c r="BX4743" s="76"/>
    </row>
    <row r="4744" spans="1:76" ht="12.75" customHeight="1">
      <c r="A4744" s="2"/>
      <c r="B4744" s="2"/>
      <c r="C4744" s="2"/>
      <c r="D4744" s="75"/>
      <c r="F4744" s="76"/>
      <c r="G4744" s="76"/>
      <c r="I4744" s="76"/>
      <c r="J4744" s="76"/>
      <c r="L4744" s="76"/>
      <c r="M4744" s="76"/>
      <c r="O4744" s="76"/>
      <c r="P4744" s="76"/>
      <c r="R4744" s="76"/>
      <c r="S4744" s="76"/>
      <c r="U4744" s="76"/>
      <c r="V4744" s="76"/>
      <c r="X4744" s="76"/>
      <c r="Y4744" s="76"/>
      <c r="AA4744" s="76"/>
      <c r="AB4744" s="76"/>
      <c r="AD4744" s="76"/>
      <c r="AE4744" s="76"/>
      <c r="AG4744" s="76"/>
      <c r="AH4744" s="76"/>
      <c r="AJ4744" s="76"/>
      <c r="AK4744" s="76"/>
      <c r="AM4744" s="76"/>
      <c r="AN4744" s="76"/>
      <c r="AP4744" s="76"/>
      <c r="AQ4744" s="76"/>
      <c r="AS4744" s="76"/>
      <c r="AT4744" s="76"/>
      <c r="AV4744" s="76"/>
      <c r="AW4744" s="76"/>
      <c r="AY4744" s="76"/>
      <c r="AZ4744" s="76"/>
      <c r="BB4744" s="76"/>
      <c r="BC4744" s="76"/>
      <c r="BE4744" s="76"/>
      <c r="BF4744" s="76"/>
      <c r="BH4744" s="76"/>
      <c r="BI4744" s="76"/>
      <c r="BK4744" s="76"/>
      <c r="BL4744" s="76"/>
      <c r="BN4744" s="76"/>
      <c r="BO4744" s="76"/>
      <c r="BQ4744" s="76"/>
      <c r="BR4744" s="76"/>
      <c r="BT4744" s="76"/>
      <c r="BU4744" s="76"/>
      <c r="BW4744" s="76"/>
      <c r="BX4744" s="76"/>
    </row>
    <row r="4745" spans="1:76" ht="12.75" customHeight="1">
      <c r="A4745" s="2"/>
      <c r="B4745" s="2"/>
      <c r="C4745" s="2"/>
      <c r="D4745" s="75"/>
      <c r="F4745" s="76"/>
      <c r="G4745" s="76"/>
      <c r="I4745" s="76"/>
      <c r="J4745" s="76"/>
      <c r="L4745" s="76"/>
      <c r="M4745" s="76"/>
      <c r="O4745" s="76"/>
      <c r="P4745" s="76"/>
      <c r="R4745" s="76"/>
      <c r="S4745" s="76"/>
      <c r="U4745" s="76"/>
      <c r="V4745" s="76"/>
      <c r="X4745" s="76"/>
      <c r="Y4745" s="76"/>
      <c r="AA4745" s="76"/>
      <c r="AB4745" s="76"/>
      <c r="AD4745" s="76"/>
      <c r="AE4745" s="76"/>
      <c r="AG4745" s="76"/>
      <c r="AH4745" s="76"/>
      <c r="AJ4745" s="76"/>
      <c r="AK4745" s="76"/>
      <c r="AM4745" s="76"/>
      <c r="AN4745" s="76"/>
      <c r="AP4745" s="76"/>
      <c r="AQ4745" s="76"/>
      <c r="AS4745" s="76"/>
      <c r="AT4745" s="76"/>
      <c r="AV4745" s="76"/>
      <c r="AW4745" s="76"/>
      <c r="AY4745" s="76"/>
      <c r="AZ4745" s="76"/>
      <c r="BB4745" s="76"/>
      <c r="BC4745" s="76"/>
      <c r="BE4745" s="76"/>
      <c r="BF4745" s="76"/>
      <c r="BH4745" s="76"/>
      <c r="BI4745" s="76"/>
      <c r="BK4745" s="76"/>
      <c r="BL4745" s="76"/>
      <c r="BN4745" s="76"/>
      <c r="BO4745" s="76"/>
      <c r="BQ4745" s="76"/>
      <c r="BR4745" s="76"/>
      <c r="BT4745" s="76"/>
      <c r="BU4745" s="76"/>
      <c r="BW4745" s="76"/>
      <c r="BX4745" s="76"/>
    </row>
    <row r="4746" spans="1:76" ht="12.75" customHeight="1">
      <c r="A4746" s="2"/>
      <c r="B4746" s="2"/>
      <c r="C4746" s="2"/>
      <c r="D4746" s="75"/>
      <c r="F4746" s="76"/>
      <c r="G4746" s="76"/>
      <c r="I4746" s="76"/>
      <c r="J4746" s="76"/>
      <c r="L4746" s="76"/>
      <c r="M4746" s="76"/>
      <c r="O4746" s="76"/>
      <c r="P4746" s="76"/>
      <c r="R4746" s="76"/>
      <c r="S4746" s="76"/>
      <c r="U4746" s="76"/>
      <c r="V4746" s="76"/>
      <c r="X4746" s="76"/>
      <c r="Y4746" s="76"/>
      <c r="AA4746" s="76"/>
      <c r="AB4746" s="76"/>
      <c r="AD4746" s="76"/>
      <c r="AE4746" s="76"/>
      <c r="AG4746" s="76"/>
      <c r="AH4746" s="76"/>
      <c r="AJ4746" s="76"/>
      <c r="AK4746" s="76"/>
      <c r="AM4746" s="76"/>
      <c r="AN4746" s="76"/>
      <c r="AP4746" s="76"/>
      <c r="AQ4746" s="76"/>
      <c r="AS4746" s="76"/>
      <c r="AT4746" s="76"/>
      <c r="AV4746" s="76"/>
      <c r="AW4746" s="76"/>
      <c r="AY4746" s="76"/>
      <c r="AZ4746" s="76"/>
      <c r="BB4746" s="76"/>
      <c r="BC4746" s="76"/>
      <c r="BE4746" s="76"/>
      <c r="BF4746" s="76"/>
      <c r="BH4746" s="76"/>
      <c r="BI4746" s="76"/>
      <c r="BK4746" s="76"/>
      <c r="BL4746" s="76"/>
      <c r="BN4746" s="76"/>
      <c r="BO4746" s="76"/>
      <c r="BQ4746" s="76"/>
      <c r="BR4746" s="76"/>
      <c r="BT4746" s="76"/>
      <c r="BU4746" s="76"/>
      <c r="BW4746" s="76"/>
      <c r="BX4746" s="76"/>
    </row>
    <row r="4747" spans="1:76" ht="12.75" customHeight="1">
      <c r="A4747" s="2"/>
      <c r="B4747" s="2"/>
      <c r="C4747" s="2"/>
      <c r="D4747" s="75"/>
      <c r="F4747" s="76"/>
      <c r="G4747" s="76"/>
      <c r="I4747" s="76"/>
      <c r="J4747" s="76"/>
      <c r="L4747" s="76"/>
      <c r="M4747" s="76"/>
      <c r="O4747" s="76"/>
      <c r="P4747" s="76"/>
      <c r="R4747" s="76"/>
      <c r="S4747" s="76"/>
      <c r="U4747" s="76"/>
      <c r="V4747" s="76"/>
      <c r="X4747" s="76"/>
      <c r="Y4747" s="76"/>
      <c r="AA4747" s="76"/>
      <c r="AB4747" s="76"/>
      <c r="AD4747" s="76"/>
      <c r="AE4747" s="76"/>
      <c r="AG4747" s="76"/>
      <c r="AH4747" s="76"/>
      <c r="AJ4747" s="76"/>
      <c r="AK4747" s="76"/>
      <c r="AM4747" s="76"/>
      <c r="AN4747" s="76"/>
      <c r="AP4747" s="76"/>
      <c r="AQ4747" s="76"/>
      <c r="AS4747" s="76"/>
      <c r="AT4747" s="76"/>
      <c r="AV4747" s="76"/>
      <c r="AW4747" s="76"/>
      <c r="AY4747" s="76"/>
      <c r="AZ4747" s="76"/>
      <c r="BB4747" s="76"/>
      <c r="BC4747" s="76"/>
      <c r="BE4747" s="76"/>
      <c r="BF4747" s="76"/>
      <c r="BH4747" s="76"/>
      <c r="BI4747" s="76"/>
      <c r="BK4747" s="76"/>
      <c r="BL4747" s="76"/>
      <c r="BN4747" s="76"/>
      <c r="BO4747" s="76"/>
      <c r="BQ4747" s="76"/>
      <c r="BR4747" s="76"/>
      <c r="BT4747" s="76"/>
      <c r="BU4747" s="76"/>
      <c r="BW4747" s="76"/>
      <c r="BX4747" s="76"/>
    </row>
    <row r="4748" spans="1:76" ht="12.75" customHeight="1">
      <c r="A4748" s="2"/>
      <c r="B4748" s="2"/>
      <c r="C4748" s="2"/>
      <c r="D4748" s="75"/>
      <c r="F4748" s="76"/>
      <c r="G4748" s="76"/>
      <c r="I4748" s="76"/>
      <c r="J4748" s="76"/>
      <c r="L4748" s="76"/>
      <c r="M4748" s="76"/>
      <c r="O4748" s="76"/>
      <c r="P4748" s="76"/>
      <c r="R4748" s="76"/>
      <c r="S4748" s="76"/>
      <c r="U4748" s="76"/>
      <c r="V4748" s="76"/>
      <c r="X4748" s="76"/>
      <c r="Y4748" s="76"/>
      <c r="AA4748" s="76"/>
      <c r="AB4748" s="76"/>
      <c r="AD4748" s="76"/>
      <c r="AE4748" s="76"/>
      <c r="AG4748" s="76"/>
      <c r="AH4748" s="76"/>
      <c r="AJ4748" s="76"/>
      <c r="AK4748" s="76"/>
      <c r="AM4748" s="76"/>
      <c r="AN4748" s="76"/>
      <c r="AP4748" s="76"/>
      <c r="AQ4748" s="76"/>
      <c r="AS4748" s="76"/>
      <c r="AT4748" s="76"/>
      <c r="AV4748" s="76"/>
      <c r="AW4748" s="76"/>
      <c r="AY4748" s="76"/>
      <c r="AZ4748" s="76"/>
      <c r="BB4748" s="76"/>
      <c r="BC4748" s="76"/>
      <c r="BE4748" s="76"/>
      <c r="BF4748" s="76"/>
      <c r="BH4748" s="76"/>
      <c r="BI4748" s="76"/>
      <c r="BK4748" s="76"/>
      <c r="BL4748" s="76"/>
      <c r="BN4748" s="76"/>
      <c r="BO4748" s="76"/>
      <c r="BQ4748" s="76"/>
      <c r="BR4748" s="76"/>
      <c r="BT4748" s="76"/>
      <c r="BU4748" s="76"/>
      <c r="BW4748" s="76"/>
      <c r="BX4748" s="76"/>
    </row>
    <row r="4749" spans="1:76" ht="12.75" customHeight="1">
      <c r="A4749" s="2"/>
      <c r="B4749" s="2"/>
      <c r="C4749" s="2"/>
      <c r="D4749" s="75"/>
      <c r="F4749" s="76"/>
      <c r="G4749" s="76"/>
      <c r="I4749" s="76"/>
      <c r="J4749" s="76"/>
      <c r="L4749" s="76"/>
      <c r="M4749" s="76"/>
      <c r="O4749" s="76"/>
      <c r="P4749" s="76"/>
      <c r="R4749" s="76"/>
      <c r="S4749" s="76"/>
      <c r="U4749" s="76"/>
      <c r="V4749" s="76"/>
      <c r="X4749" s="76"/>
      <c r="Y4749" s="76"/>
      <c r="AA4749" s="76"/>
      <c r="AB4749" s="76"/>
      <c r="AD4749" s="76"/>
      <c r="AE4749" s="76"/>
      <c r="AG4749" s="76"/>
      <c r="AH4749" s="76"/>
      <c r="AJ4749" s="76"/>
      <c r="AK4749" s="76"/>
      <c r="AM4749" s="76"/>
      <c r="AN4749" s="76"/>
      <c r="AP4749" s="76"/>
      <c r="AQ4749" s="76"/>
      <c r="AS4749" s="76"/>
      <c r="AT4749" s="76"/>
      <c r="AV4749" s="76"/>
      <c r="AW4749" s="76"/>
      <c r="AY4749" s="76"/>
      <c r="AZ4749" s="76"/>
      <c r="BB4749" s="76"/>
      <c r="BC4749" s="76"/>
      <c r="BE4749" s="76"/>
      <c r="BF4749" s="76"/>
      <c r="BH4749" s="76"/>
      <c r="BI4749" s="76"/>
      <c r="BK4749" s="76"/>
      <c r="BL4749" s="76"/>
      <c r="BN4749" s="76"/>
      <c r="BO4749" s="76"/>
      <c r="BQ4749" s="76"/>
      <c r="BR4749" s="76"/>
      <c r="BT4749" s="76"/>
      <c r="BU4749" s="76"/>
      <c r="BW4749" s="76"/>
      <c r="BX4749" s="76"/>
    </row>
    <row r="4750" spans="1:76" ht="12.75" customHeight="1">
      <c r="A4750" s="2"/>
      <c r="B4750" s="2"/>
      <c r="C4750" s="2"/>
      <c r="D4750" s="75"/>
      <c r="F4750" s="76"/>
      <c r="G4750" s="76"/>
      <c r="I4750" s="76"/>
      <c r="J4750" s="76"/>
      <c r="L4750" s="76"/>
      <c r="M4750" s="76"/>
      <c r="O4750" s="76"/>
      <c r="P4750" s="76"/>
      <c r="R4750" s="76"/>
      <c r="S4750" s="76"/>
      <c r="U4750" s="76"/>
      <c r="V4750" s="76"/>
      <c r="X4750" s="76"/>
      <c r="Y4750" s="76"/>
      <c r="AA4750" s="76"/>
      <c r="AB4750" s="76"/>
      <c r="AD4750" s="76"/>
      <c r="AE4750" s="76"/>
      <c r="AG4750" s="76"/>
      <c r="AH4750" s="76"/>
      <c r="AJ4750" s="76"/>
      <c r="AK4750" s="76"/>
      <c r="AM4750" s="76"/>
      <c r="AN4750" s="76"/>
      <c r="AP4750" s="76"/>
      <c r="AQ4750" s="76"/>
      <c r="AS4750" s="76"/>
      <c r="AT4750" s="76"/>
      <c r="AV4750" s="76"/>
      <c r="AW4750" s="76"/>
      <c r="AY4750" s="76"/>
      <c r="AZ4750" s="76"/>
      <c r="BB4750" s="76"/>
      <c r="BC4750" s="76"/>
      <c r="BE4750" s="76"/>
      <c r="BF4750" s="76"/>
      <c r="BH4750" s="76"/>
      <c r="BI4750" s="76"/>
      <c r="BK4750" s="76"/>
      <c r="BL4750" s="76"/>
      <c r="BN4750" s="76"/>
      <c r="BO4750" s="76"/>
      <c r="BQ4750" s="76"/>
      <c r="BR4750" s="76"/>
      <c r="BT4750" s="76"/>
      <c r="BU4750" s="76"/>
      <c r="BW4750" s="76"/>
      <c r="BX4750" s="76"/>
    </row>
    <row r="4751" spans="1:76" ht="12.75" customHeight="1">
      <c r="A4751" s="2"/>
      <c r="B4751" s="2"/>
      <c r="C4751" s="2"/>
      <c r="D4751" s="75"/>
      <c r="F4751" s="76"/>
      <c r="G4751" s="76"/>
      <c r="I4751" s="76"/>
      <c r="J4751" s="76"/>
      <c r="L4751" s="76"/>
      <c r="M4751" s="76"/>
      <c r="O4751" s="76"/>
      <c r="P4751" s="76"/>
      <c r="R4751" s="76"/>
      <c r="S4751" s="76"/>
      <c r="U4751" s="76"/>
      <c r="V4751" s="76"/>
      <c r="X4751" s="76"/>
      <c r="Y4751" s="76"/>
      <c r="AA4751" s="76"/>
      <c r="AB4751" s="76"/>
      <c r="AD4751" s="76"/>
      <c r="AE4751" s="76"/>
      <c r="AG4751" s="76"/>
      <c r="AH4751" s="76"/>
      <c r="AJ4751" s="76"/>
      <c r="AK4751" s="76"/>
      <c r="AM4751" s="76"/>
      <c r="AN4751" s="76"/>
      <c r="AP4751" s="76"/>
      <c r="AQ4751" s="76"/>
      <c r="AS4751" s="76"/>
      <c r="AT4751" s="76"/>
      <c r="AV4751" s="76"/>
      <c r="AW4751" s="76"/>
      <c r="AY4751" s="76"/>
      <c r="AZ4751" s="76"/>
      <c r="BB4751" s="76"/>
      <c r="BC4751" s="76"/>
      <c r="BE4751" s="76"/>
      <c r="BF4751" s="76"/>
      <c r="BH4751" s="76"/>
      <c r="BI4751" s="76"/>
      <c r="BK4751" s="76"/>
      <c r="BL4751" s="76"/>
      <c r="BN4751" s="76"/>
      <c r="BO4751" s="76"/>
      <c r="BQ4751" s="76"/>
      <c r="BR4751" s="76"/>
      <c r="BT4751" s="76"/>
      <c r="BU4751" s="76"/>
      <c r="BW4751" s="76"/>
      <c r="BX4751" s="76"/>
    </row>
    <row r="4752" spans="1:76" ht="12.75" customHeight="1">
      <c r="A4752" s="2"/>
      <c r="B4752" s="2"/>
      <c r="C4752" s="2"/>
      <c r="D4752" s="75"/>
      <c r="F4752" s="76"/>
      <c r="G4752" s="76"/>
      <c r="I4752" s="76"/>
      <c r="J4752" s="76"/>
      <c r="L4752" s="76"/>
      <c r="M4752" s="76"/>
      <c r="O4752" s="76"/>
      <c r="P4752" s="76"/>
      <c r="R4752" s="76"/>
      <c r="S4752" s="76"/>
      <c r="U4752" s="76"/>
      <c r="V4752" s="76"/>
      <c r="X4752" s="76"/>
      <c r="Y4752" s="76"/>
      <c r="AA4752" s="76"/>
      <c r="AB4752" s="76"/>
      <c r="AD4752" s="76"/>
      <c r="AE4752" s="76"/>
      <c r="AG4752" s="76"/>
      <c r="AH4752" s="76"/>
      <c r="AJ4752" s="76"/>
      <c r="AK4752" s="76"/>
      <c r="AM4752" s="76"/>
      <c r="AN4752" s="76"/>
      <c r="AP4752" s="76"/>
      <c r="AQ4752" s="76"/>
      <c r="AS4752" s="76"/>
      <c r="AT4752" s="76"/>
      <c r="AV4752" s="76"/>
      <c r="AW4752" s="76"/>
      <c r="AY4752" s="76"/>
      <c r="AZ4752" s="76"/>
      <c r="BB4752" s="76"/>
      <c r="BC4752" s="76"/>
      <c r="BE4752" s="76"/>
      <c r="BF4752" s="76"/>
      <c r="BH4752" s="76"/>
      <c r="BI4752" s="76"/>
      <c r="BK4752" s="76"/>
      <c r="BL4752" s="76"/>
      <c r="BN4752" s="76"/>
      <c r="BO4752" s="76"/>
      <c r="BQ4752" s="76"/>
      <c r="BR4752" s="76"/>
      <c r="BT4752" s="76"/>
      <c r="BU4752" s="76"/>
      <c r="BW4752" s="76"/>
      <c r="BX4752" s="76"/>
    </row>
    <row r="4753" spans="1:76" ht="12.75" customHeight="1">
      <c r="A4753" s="2"/>
      <c r="B4753" s="2"/>
      <c r="C4753" s="2"/>
      <c r="D4753" s="75"/>
      <c r="F4753" s="76"/>
      <c r="G4753" s="76"/>
      <c r="I4753" s="76"/>
      <c r="J4753" s="76"/>
      <c r="L4753" s="76"/>
      <c r="M4753" s="76"/>
      <c r="O4753" s="76"/>
      <c r="P4753" s="76"/>
      <c r="R4753" s="76"/>
      <c r="S4753" s="76"/>
      <c r="U4753" s="76"/>
      <c r="V4753" s="76"/>
      <c r="X4753" s="76"/>
      <c r="Y4753" s="76"/>
      <c r="AA4753" s="76"/>
      <c r="AB4753" s="76"/>
      <c r="AD4753" s="76"/>
      <c r="AE4753" s="76"/>
      <c r="AG4753" s="76"/>
      <c r="AH4753" s="76"/>
      <c r="AJ4753" s="76"/>
      <c r="AK4753" s="76"/>
      <c r="AM4753" s="76"/>
      <c r="AN4753" s="76"/>
      <c r="AP4753" s="76"/>
      <c r="AQ4753" s="76"/>
      <c r="AS4753" s="76"/>
      <c r="AT4753" s="76"/>
      <c r="AV4753" s="76"/>
      <c r="AW4753" s="76"/>
      <c r="AY4753" s="76"/>
      <c r="AZ4753" s="76"/>
      <c r="BB4753" s="76"/>
      <c r="BC4753" s="76"/>
      <c r="BE4753" s="76"/>
      <c r="BF4753" s="76"/>
      <c r="BH4753" s="76"/>
      <c r="BI4753" s="76"/>
      <c r="BK4753" s="76"/>
      <c r="BL4753" s="76"/>
      <c r="BN4753" s="76"/>
      <c r="BO4753" s="76"/>
      <c r="BQ4753" s="76"/>
      <c r="BR4753" s="76"/>
      <c r="BT4753" s="76"/>
      <c r="BU4753" s="76"/>
      <c r="BW4753" s="76"/>
      <c r="BX4753" s="76"/>
    </row>
    <row r="4754" spans="1:76" ht="12.75" customHeight="1">
      <c r="A4754" s="2"/>
      <c r="B4754" s="2"/>
      <c r="C4754" s="2"/>
      <c r="D4754" s="75"/>
      <c r="F4754" s="76"/>
      <c r="G4754" s="76"/>
      <c r="I4754" s="76"/>
      <c r="J4754" s="76"/>
      <c r="L4754" s="76"/>
      <c r="M4754" s="76"/>
      <c r="O4754" s="76"/>
      <c r="P4754" s="76"/>
      <c r="R4754" s="76"/>
      <c r="S4754" s="76"/>
      <c r="U4754" s="76"/>
      <c r="V4754" s="76"/>
      <c r="X4754" s="76"/>
      <c r="Y4754" s="76"/>
      <c r="AA4754" s="76"/>
      <c r="AB4754" s="76"/>
      <c r="AD4754" s="76"/>
      <c r="AE4754" s="76"/>
      <c r="AG4754" s="76"/>
      <c r="AH4754" s="76"/>
      <c r="AJ4754" s="76"/>
      <c r="AK4754" s="76"/>
      <c r="AM4754" s="76"/>
      <c r="AN4754" s="76"/>
      <c r="AP4754" s="76"/>
      <c r="AQ4754" s="76"/>
      <c r="AS4754" s="76"/>
      <c r="AT4754" s="76"/>
      <c r="AV4754" s="76"/>
      <c r="AW4754" s="76"/>
      <c r="AY4754" s="76"/>
      <c r="AZ4754" s="76"/>
      <c r="BB4754" s="76"/>
      <c r="BC4754" s="76"/>
      <c r="BE4754" s="76"/>
      <c r="BF4754" s="76"/>
      <c r="BH4754" s="76"/>
      <c r="BI4754" s="76"/>
      <c r="BK4754" s="76"/>
      <c r="BL4754" s="76"/>
      <c r="BN4754" s="76"/>
      <c r="BO4754" s="76"/>
      <c r="BQ4754" s="76"/>
      <c r="BR4754" s="76"/>
      <c r="BT4754" s="76"/>
      <c r="BU4754" s="76"/>
      <c r="BW4754" s="76"/>
      <c r="BX4754" s="76"/>
    </row>
    <row r="4755" spans="1:76" ht="12.75" customHeight="1">
      <c r="A4755" s="2"/>
      <c r="B4755" s="2"/>
      <c r="C4755" s="2"/>
      <c r="D4755" s="75"/>
      <c r="F4755" s="76"/>
      <c r="G4755" s="76"/>
      <c r="I4755" s="76"/>
      <c r="J4755" s="76"/>
      <c r="L4755" s="76"/>
      <c r="M4755" s="76"/>
      <c r="O4755" s="76"/>
      <c r="P4755" s="76"/>
      <c r="R4755" s="76"/>
      <c r="S4755" s="76"/>
      <c r="U4755" s="76"/>
      <c r="V4755" s="76"/>
      <c r="X4755" s="76"/>
      <c r="Y4755" s="76"/>
      <c r="AA4755" s="76"/>
      <c r="AB4755" s="76"/>
      <c r="AD4755" s="76"/>
      <c r="AE4755" s="76"/>
      <c r="AG4755" s="76"/>
      <c r="AH4755" s="76"/>
      <c r="AJ4755" s="76"/>
      <c r="AK4755" s="76"/>
      <c r="AM4755" s="76"/>
      <c r="AN4755" s="76"/>
      <c r="AP4755" s="76"/>
      <c r="AQ4755" s="76"/>
      <c r="AS4755" s="76"/>
      <c r="AT4755" s="76"/>
      <c r="AV4755" s="76"/>
      <c r="AW4755" s="76"/>
      <c r="AY4755" s="76"/>
      <c r="AZ4755" s="76"/>
      <c r="BB4755" s="76"/>
      <c r="BC4755" s="76"/>
      <c r="BE4755" s="76"/>
      <c r="BF4755" s="76"/>
      <c r="BH4755" s="76"/>
      <c r="BI4755" s="76"/>
      <c r="BK4755" s="76"/>
      <c r="BL4755" s="76"/>
      <c r="BN4755" s="76"/>
      <c r="BO4755" s="76"/>
      <c r="BQ4755" s="76"/>
      <c r="BR4755" s="76"/>
      <c r="BT4755" s="76"/>
      <c r="BU4755" s="76"/>
      <c r="BW4755" s="76"/>
      <c r="BX4755" s="76"/>
    </row>
    <row r="4756" spans="1:76" ht="12.75" customHeight="1">
      <c r="A4756" s="2"/>
      <c r="B4756" s="2"/>
      <c r="C4756" s="2"/>
      <c r="D4756" s="75"/>
      <c r="F4756" s="76"/>
      <c r="G4756" s="76"/>
      <c r="I4756" s="76"/>
      <c r="J4756" s="76"/>
      <c r="L4756" s="76"/>
      <c r="M4756" s="76"/>
      <c r="O4756" s="76"/>
      <c r="P4756" s="76"/>
      <c r="R4756" s="76"/>
      <c r="S4756" s="76"/>
      <c r="U4756" s="76"/>
      <c r="V4756" s="76"/>
      <c r="X4756" s="76"/>
      <c r="Y4756" s="76"/>
      <c r="AA4756" s="76"/>
      <c r="AB4756" s="76"/>
      <c r="AD4756" s="76"/>
      <c r="AE4756" s="76"/>
      <c r="AG4756" s="76"/>
      <c r="AH4756" s="76"/>
      <c r="AJ4756" s="76"/>
      <c r="AK4756" s="76"/>
      <c r="AM4756" s="76"/>
      <c r="AN4756" s="76"/>
      <c r="AP4756" s="76"/>
      <c r="AQ4756" s="76"/>
      <c r="AS4756" s="76"/>
      <c r="AT4756" s="76"/>
      <c r="AV4756" s="76"/>
      <c r="AW4756" s="76"/>
      <c r="AY4756" s="76"/>
      <c r="AZ4756" s="76"/>
      <c r="BB4756" s="76"/>
      <c r="BC4756" s="76"/>
      <c r="BE4756" s="76"/>
      <c r="BF4756" s="76"/>
      <c r="BH4756" s="76"/>
      <c r="BI4756" s="76"/>
      <c r="BK4756" s="76"/>
      <c r="BL4756" s="76"/>
      <c r="BN4756" s="76"/>
      <c r="BO4756" s="76"/>
      <c r="BQ4756" s="76"/>
      <c r="BR4756" s="76"/>
      <c r="BT4756" s="76"/>
      <c r="BU4756" s="76"/>
      <c r="BW4756" s="76"/>
      <c r="BX4756" s="76"/>
    </row>
    <row r="4757" spans="1:76" ht="12.75" customHeight="1">
      <c r="A4757" s="2"/>
      <c r="B4757" s="2"/>
      <c r="C4757" s="2"/>
      <c r="D4757" s="75"/>
      <c r="F4757" s="76"/>
      <c r="G4757" s="76"/>
      <c r="I4757" s="76"/>
      <c r="J4757" s="76"/>
      <c r="L4757" s="76"/>
      <c r="M4757" s="76"/>
      <c r="O4757" s="76"/>
      <c r="P4757" s="76"/>
      <c r="R4757" s="76"/>
      <c r="S4757" s="76"/>
      <c r="U4757" s="76"/>
      <c r="V4757" s="76"/>
      <c r="X4757" s="76"/>
      <c r="Y4757" s="76"/>
      <c r="AA4757" s="76"/>
      <c r="AB4757" s="76"/>
      <c r="AD4757" s="76"/>
      <c r="AE4757" s="76"/>
      <c r="AG4757" s="76"/>
      <c r="AH4757" s="76"/>
      <c r="AJ4757" s="76"/>
      <c r="AK4757" s="76"/>
      <c r="AM4757" s="76"/>
      <c r="AN4757" s="76"/>
      <c r="AP4757" s="76"/>
      <c r="AQ4757" s="76"/>
      <c r="AS4757" s="76"/>
      <c r="AT4757" s="76"/>
      <c r="AV4757" s="76"/>
      <c r="AW4757" s="76"/>
      <c r="AY4757" s="76"/>
      <c r="AZ4757" s="76"/>
      <c r="BB4757" s="76"/>
      <c r="BC4757" s="76"/>
      <c r="BE4757" s="76"/>
      <c r="BF4757" s="76"/>
      <c r="BH4757" s="76"/>
      <c r="BI4757" s="76"/>
      <c r="BK4757" s="76"/>
      <c r="BL4757" s="76"/>
      <c r="BN4757" s="76"/>
      <c r="BO4757" s="76"/>
      <c r="BQ4757" s="76"/>
      <c r="BR4757" s="76"/>
      <c r="BT4757" s="76"/>
      <c r="BU4757" s="76"/>
      <c r="BW4757" s="76"/>
      <c r="BX4757" s="76"/>
    </row>
    <row r="4758" spans="1:76" ht="12.75" customHeight="1">
      <c r="A4758" s="2"/>
      <c r="B4758" s="2"/>
      <c r="C4758" s="2"/>
      <c r="D4758" s="75"/>
      <c r="F4758" s="76"/>
      <c r="G4758" s="76"/>
      <c r="I4758" s="76"/>
      <c r="J4758" s="76"/>
      <c r="L4758" s="76"/>
      <c r="M4758" s="76"/>
      <c r="O4758" s="76"/>
      <c r="P4758" s="76"/>
      <c r="R4758" s="76"/>
      <c r="S4758" s="76"/>
      <c r="U4758" s="76"/>
      <c r="V4758" s="76"/>
      <c r="X4758" s="76"/>
      <c r="Y4758" s="76"/>
      <c r="AA4758" s="76"/>
      <c r="AB4758" s="76"/>
      <c r="AD4758" s="76"/>
      <c r="AE4758" s="76"/>
      <c r="AG4758" s="76"/>
      <c r="AH4758" s="76"/>
      <c r="AJ4758" s="76"/>
      <c r="AK4758" s="76"/>
      <c r="AM4758" s="76"/>
      <c r="AN4758" s="76"/>
      <c r="AP4758" s="76"/>
      <c r="AQ4758" s="76"/>
      <c r="AS4758" s="76"/>
      <c r="AT4758" s="76"/>
      <c r="AV4758" s="76"/>
      <c r="AW4758" s="76"/>
      <c r="AY4758" s="76"/>
      <c r="AZ4758" s="76"/>
      <c r="BB4758" s="76"/>
      <c r="BC4758" s="76"/>
      <c r="BE4758" s="76"/>
      <c r="BF4758" s="76"/>
      <c r="BH4758" s="76"/>
      <c r="BI4758" s="76"/>
      <c r="BK4758" s="76"/>
      <c r="BL4758" s="76"/>
      <c r="BN4758" s="76"/>
      <c r="BO4758" s="76"/>
      <c r="BQ4758" s="76"/>
      <c r="BR4758" s="76"/>
      <c r="BT4758" s="76"/>
      <c r="BU4758" s="76"/>
      <c r="BW4758" s="76"/>
      <c r="BX4758" s="76"/>
    </row>
    <row r="4759" spans="1:76" ht="12.75" customHeight="1">
      <c r="A4759" s="2"/>
      <c r="B4759" s="2"/>
      <c r="C4759" s="2"/>
      <c r="D4759" s="75"/>
      <c r="F4759" s="76"/>
      <c r="G4759" s="76"/>
      <c r="I4759" s="76"/>
      <c r="J4759" s="76"/>
      <c r="L4759" s="76"/>
      <c r="M4759" s="76"/>
      <c r="O4759" s="76"/>
      <c r="P4759" s="76"/>
      <c r="R4759" s="76"/>
      <c r="S4759" s="76"/>
      <c r="U4759" s="76"/>
      <c r="V4759" s="76"/>
      <c r="X4759" s="76"/>
      <c r="Y4759" s="76"/>
      <c r="AA4759" s="76"/>
      <c r="AB4759" s="76"/>
      <c r="AD4759" s="76"/>
      <c r="AE4759" s="76"/>
      <c r="AG4759" s="76"/>
      <c r="AH4759" s="76"/>
      <c r="AJ4759" s="76"/>
      <c r="AK4759" s="76"/>
      <c r="AM4759" s="76"/>
      <c r="AN4759" s="76"/>
      <c r="AP4759" s="76"/>
      <c r="AQ4759" s="76"/>
      <c r="AS4759" s="76"/>
      <c r="AT4759" s="76"/>
      <c r="AV4759" s="76"/>
      <c r="AW4759" s="76"/>
      <c r="AY4759" s="76"/>
      <c r="AZ4759" s="76"/>
      <c r="BB4759" s="76"/>
      <c r="BC4759" s="76"/>
      <c r="BE4759" s="76"/>
      <c r="BF4759" s="76"/>
      <c r="BH4759" s="76"/>
      <c r="BI4759" s="76"/>
      <c r="BK4759" s="76"/>
      <c r="BL4759" s="76"/>
      <c r="BN4759" s="76"/>
      <c r="BO4759" s="76"/>
      <c r="BQ4759" s="76"/>
      <c r="BR4759" s="76"/>
      <c r="BT4759" s="76"/>
      <c r="BU4759" s="76"/>
      <c r="BW4759" s="76"/>
      <c r="BX4759" s="76"/>
    </row>
    <row r="4760" spans="1:76" ht="12.75" customHeight="1">
      <c r="A4760" s="2"/>
      <c r="B4760" s="2"/>
      <c r="C4760" s="2"/>
      <c r="D4760" s="75"/>
      <c r="F4760" s="76"/>
      <c r="G4760" s="76"/>
      <c r="I4760" s="76"/>
      <c r="J4760" s="76"/>
      <c r="L4760" s="76"/>
      <c r="M4760" s="76"/>
      <c r="O4760" s="76"/>
      <c r="P4760" s="76"/>
      <c r="R4760" s="76"/>
      <c r="S4760" s="76"/>
      <c r="U4760" s="76"/>
      <c r="V4760" s="76"/>
      <c r="X4760" s="76"/>
      <c r="Y4760" s="76"/>
      <c r="AA4760" s="76"/>
      <c r="AB4760" s="76"/>
      <c r="AD4760" s="76"/>
      <c r="AE4760" s="76"/>
      <c r="AG4760" s="76"/>
      <c r="AH4760" s="76"/>
      <c r="AJ4760" s="76"/>
      <c r="AK4760" s="76"/>
      <c r="AM4760" s="76"/>
      <c r="AN4760" s="76"/>
      <c r="AP4760" s="76"/>
      <c r="AQ4760" s="76"/>
      <c r="AS4760" s="76"/>
      <c r="AT4760" s="76"/>
      <c r="AV4760" s="76"/>
      <c r="AW4760" s="76"/>
      <c r="AY4760" s="76"/>
      <c r="AZ4760" s="76"/>
      <c r="BB4760" s="76"/>
      <c r="BC4760" s="76"/>
      <c r="BE4760" s="76"/>
      <c r="BF4760" s="76"/>
      <c r="BH4760" s="76"/>
      <c r="BI4760" s="76"/>
      <c r="BK4760" s="76"/>
      <c r="BL4760" s="76"/>
      <c r="BN4760" s="76"/>
      <c r="BO4760" s="76"/>
      <c r="BQ4760" s="76"/>
      <c r="BR4760" s="76"/>
      <c r="BT4760" s="76"/>
      <c r="BU4760" s="76"/>
      <c r="BW4760" s="76"/>
      <c r="BX4760" s="76"/>
    </row>
    <row r="4761" spans="1:76" ht="12.75" customHeight="1">
      <c r="A4761" s="2"/>
      <c r="B4761" s="2"/>
      <c r="C4761" s="2"/>
      <c r="D4761" s="75"/>
      <c r="F4761" s="76"/>
      <c r="G4761" s="76"/>
      <c r="I4761" s="76"/>
      <c r="J4761" s="76"/>
      <c r="L4761" s="76"/>
      <c r="M4761" s="76"/>
      <c r="O4761" s="76"/>
      <c r="P4761" s="76"/>
      <c r="R4761" s="76"/>
      <c r="S4761" s="76"/>
      <c r="U4761" s="76"/>
      <c r="V4761" s="76"/>
      <c r="X4761" s="76"/>
      <c r="Y4761" s="76"/>
      <c r="AA4761" s="76"/>
      <c r="AB4761" s="76"/>
      <c r="AD4761" s="76"/>
      <c r="AE4761" s="76"/>
      <c r="AG4761" s="76"/>
      <c r="AH4761" s="76"/>
      <c r="AJ4761" s="76"/>
      <c r="AK4761" s="76"/>
      <c r="AM4761" s="76"/>
      <c r="AN4761" s="76"/>
      <c r="AP4761" s="76"/>
      <c r="AQ4761" s="76"/>
      <c r="AS4761" s="76"/>
      <c r="AT4761" s="76"/>
      <c r="AV4761" s="76"/>
      <c r="AW4761" s="76"/>
      <c r="AY4761" s="76"/>
      <c r="AZ4761" s="76"/>
      <c r="BB4761" s="76"/>
      <c r="BC4761" s="76"/>
      <c r="BE4761" s="76"/>
      <c r="BF4761" s="76"/>
      <c r="BH4761" s="76"/>
      <c r="BI4761" s="76"/>
      <c r="BK4761" s="76"/>
      <c r="BL4761" s="76"/>
      <c r="BN4761" s="76"/>
      <c r="BO4761" s="76"/>
      <c r="BQ4761" s="76"/>
      <c r="BR4761" s="76"/>
      <c r="BT4761" s="76"/>
      <c r="BU4761" s="76"/>
      <c r="BW4761" s="76"/>
      <c r="BX4761" s="76"/>
    </row>
    <row r="4762" spans="1:76" ht="12.75" customHeight="1">
      <c r="A4762" s="2"/>
      <c r="B4762" s="2"/>
      <c r="C4762" s="2"/>
      <c r="D4762" s="75"/>
      <c r="F4762" s="76"/>
      <c r="G4762" s="76"/>
      <c r="I4762" s="76"/>
      <c r="J4762" s="76"/>
      <c r="L4762" s="76"/>
      <c r="M4762" s="76"/>
      <c r="O4762" s="76"/>
      <c r="P4762" s="76"/>
      <c r="R4762" s="76"/>
      <c r="S4762" s="76"/>
      <c r="U4762" s="76"/>
      <c r="V4762" s="76"/>
      <c r="X4762" s="76"/>
      <c r="Y4762" s="76"/>
      <c r="AA4762" s="76"/>
      <c r="AB4762" s="76"/>
      <c r="AD4762" s="76"/>
      <c r="AE4762" s="76"/>
      <c r="AG4762" s="76"/>
      <c r="AH4762" s="76"/>
      <c r="AJ4762" s="76"/>
      <c r="AK4762" s="76"/>
      <c r="AM4762" s="76"/>
      <c r="AN4762" s="76"/>
      <c r="AP4762" s="76"/>
      <c r="AQ4762" s="76"/>
      <c r="AS4762" s="76"/>
      <c r="AT4762" s="76"/>
      <c r="AV4762" s="76"/>
      <c r="AW4762" s="76"/>
      <c r="AY4762" s="76"/>
      <c r="AZ4762" s="76"/>
      <c r="BB4762" s="76"/>
      <c r="BC4762" s="76"/>
      <c r="BE4762" s="76"/>
      <c r="BF4762" s="76"/>
      <c r="BH4762" s="76"/>
      <c r="BI4762" s="76"/>
      <c r="BK4762" s="76"/>
      <c r="BL4762" s="76"/>
      <c r="BN4762" s="76"/>
      <c r="BO4762" s="76"/>
      <c r="BQ4762" s="76"/>
      <c r="BR4762" s="76"/>
      <c r="BT4762" s="76"/>
      <c r="BU4762" s="76"/>
      <c r="BW4762" s="76"/>
      <c r="BX4762" s="76"/>
    </row>
    <row r="4763" spans="1:76" ht="12.75" customHeight="1">
      <c r="A4763" s="2"/>
      <c r="B4763" s="2"/>
      <c r="C4763" s="2"/>
      <c r="D4763" s="75"/>
      <c r="F4763" s="76"/>
      <c r="G4763" s="76"/>
      <c r="I4763" s="76"/>
      <c r="J4763" s="76"/>
      <c r="L4763" s="76"/>
      <c r="M4763" s="76"/>
      <c r="O4763" s="76"/>
      <c r="P4763" s="76"/>
      <c r="R4763" s="76"/>
      <c r="S4763" s="76"/>
      <c r="U4763" s="76"/>
      <c r="V4763" s="76"/>
      <c r="X4763" s="76"/>
      <c r="Y4763" s="76"/>
      <c r="AA4763" s="76"/>
      <c r="AB4763" s="76"/>
      <c r="AD4763" s="76"/>
      <c r="AE4763" s="76"/>
      <c r="AG4763" s="76"/>
      <c r="AH4763" s="76"/>
      <c r="AJ4763" s="76"/>
      <c r="AK4763" s="76"/>
      <c r="AM4763" s="76"/>
      <c r="AN4763" s="76"/>
      <c r="AP4763" s="76"/>
      <c r="AQ4763" s="76"/>
      <c r="AS4763" s="76"/>
      <c r="AT4763" s="76"/>
      <c r="AV4763" s="76"/>
      <c r="AW4763" s="76"/>
      <c r="AY4763" s="76"/>
      <c r="AZ4763" s="76"/>
      <c r="BB4763" s="76"/>
      <c r="BC4763" s="76"/>
      <c r="BE4763" s="76"/>
      <c r="BF4763" s="76"/>
      <c r="BH4763" s="76"/>
      <c r="BI4763" s="76"/>
      <c r="BK4763" s="76"/>
      <c r="BL4763" s="76"/>
      <c r="BN4763" s="76"/>
      <c r="BO4763" s="76"/>
      <c r="BQ4763" s="76"/>
      <c r="BR4763" s="76"/>
      <c r="BT4763" s="76"/>
      <c r="BU4763" s="76"/>
      <c r="BW4763" s="76"/>
      <c r="BX4763" s="76"/>
    </row>
    <row r="4764" spans="1:76" ht="12.75" customHeight="1">
      <c r="A4764" s="2"/>
      <c r="B4764" s="2"/>
      <c r="C4764" s="2"/>
      <c r="D4764" s="75"/>
      <c r="F4764" s="76"/>
      <c r="G4764" s="76"/>
      <c r="I4764" s="76"/>
      <c r="J4764" s="76"/>
      <c r="L4764" s="76"/>
      <c r="M4764" s="76"/>
      <c r="O4764" s="76"/>
      <c r="P4764" s="76"/>
      <c r="R4764" s="76"/>
      <c r="S4764" s="76"/>
      <c r="U4764" s="76"/>
      <c r="V4764" s="76"/>
      <c r="X4764" s="76"/>
      <c r="Y4764" s="76"/>
      <c r="AA4764" s="76"/>
      <c r="AB4764" s="76"/>
      <c r="AD4764" s="76"/>
      <c r="AE4764" s="76"/>
      <c r="AG4764" s="76"/>
      <c r="AH4764" s="76"/>
      <c r="AJ4764" s="76"/>
      <c r="AK4764" s="76"/>
      <c r="AM4764" s="76"/>
      <c r="AN4764" s="76"/>
      <c r="AP4764" s="76"/>
      <c r="AQ4764" s="76"/>
      <c r="AS4764" s="76"/>
      <c r="AT4764" s="76"/>
      <c r="AV4764" s="76"/>
      <c r="AW4764" s="76"/>
      <c r="AY4764" s="76"/>
      <c r="AZ4764" s="76"/>
      <c r="BB4764" s="76"/>
      <c r="BC4764" s="76"/>
      <c r="BE4764" s="76"/>
      <c r="BF4764" s="76"/>
      <c r="BH4764" s="76"/>
      <c r="BI4764" s="76"/>
      <c r="BK4764" s="76"/>
      <c r="BL4764" s="76"/>
      <c r="BN4764" s="76"/>
      <c r="BO4764" s="76"/>
      <c r="BQ4764" s="76"/>
      <c r="BR4764" s="76"/>
      <c r="BT4764" s="76"/>
      <c r="BU4764" s="76"/>
      <c r="BW4764" s="76"/>
      <c r="BX4764" s="76"/>
    </row>
    <row r="4765" spans="1:76" ht="12.75" customHeight="1">
      <c r="A4765" s="2"/>
      <c r="B4765" s="2"/>
      <c r="C4765" s="2"/>
      <c r="D4765" s="75"/>
      <c r="F4765" s="76"/>
      <c r="G4765" s="76"/>
      <c r="I4765" s="76"/>
      <c r="J4765" s="76"/>
      <c r="L4765" s="76"/>
      <c r="M4765" s="76"/>
      <c r="O4765" s="76"/>
      <c r="P4765" s="76"/>
      <c r="R4765" s="76"/>
      <c r="S4765" s="76"/>
      <c r="U4765" s="76"/>
      <c r="V4765" s="76"/>
      <c r="X4765" s="76"/>
      <c r="Y4765" s="76"/>
      <c r="AA4765" s="76"/>
      <c r="AB4765" s="76"/>
      <c r="AD4765" s="76"/>
      <c r="AE4765" s="76"/>
      <c r="AG4765" s="76"/>
      <c r="AH4765" s="76"/>
      <c r="AJ4765" s="76"/>
      <c r="AK4765" s="76"/>
      <c r="AM4765" s="76"/>
      <c r="AN4765" s="76"/>
      <c r="AP4765" s="76"/>
      <c r="AQ4765" s="76"/>
      <c r="AS4765" s="76"/>
      <c r="AT4765" s="76"/>
      <c r="AV4765" s="76"/>
      <c r="AW4765" s="76"/>
      <c r="AY4765" s="76"/>
      <c r="AZ4765" s="76"/>
      <c r="BB4765" s="76"/>
      <c r="BC4765" s="76"/>
      <c r="BE4765" s="76"/>
      <c r="BF4765" s="76"/>
      <c r="BH4765" s="76"/>
      <c r="BI4765" s="76"/>
      <c r="BK4765" s="76"/>
      <c r="BL4765" s="76"/>
      <c r="BN4765" s="76"/>
      <c r="BO4765" s="76"/>
      <c r="BQ4765" s="76"/>
      <c r="BR4765" s="76"/>
      <c r="BT4765" s="76"/>
      <c r="BU4765" s="76"/>
      <c r="BW4765" s="76"/>
      <c r="BX4765" s="76"/>
    </row>
    <row r="4766" spans="1:76" ht="12.75" customHeight="1">
      <c r="A4766" s="2"/>
      <c r="B4766" s="2"/>
      <c r="C4766" s="2"/>
      <c r="D4766" s="75"/>
      <c r="F4766" s="76"/>
      <c r="G4766" s="76"/>
      <c r="I4766" s="76"/>
      <c r="J4766" s="76"/>
      <c r="L4766" s="76"/>
      <c r="M4766" s="76"/>
      <c r="O4766" s="76"/>
      <c r="P4766" s="76"/>
      <c r="R4766" s="76"/>
      <c r="S4766" s="76"/>
      <c r="U4766" s="76"/>
      <c r="V4766" s="76"/>
      <c r="X4766" s="76"/>
      <c r="Y4766" s="76"/>
      <c r="AA4766" s="76"/>
      <c r="AB4766" s="76"/>
      <c r="AD4766" s="76"/>
      <c r="AE4766" s="76"/>
      <c r="AG4766" s="76"/>
      <c r="AH4766" s="76"/>
      <c r="AJ4766" s="76"/>
      <c r="AK4766" s="76"/>
      <c r="AM4766" s="76"/>
      <c r="AN4766" s="76"/>
      <c r="AP4766" s="76"/>
      <c r="AQ4766" s="76"/>
      <c r="AS4766" s="76"/>
      <c r="AT4766" s="76"/>
      <c r="AV4766" s="76"/>
      <c r="AW4766" s="76"/>
      <c r="AY4766" s="76"/>
      <c r="AZ4766" s="76"/>
      <c r="BB4766" s="76"/>
      <c r="BC4766" s="76"/>
      <c r="BE4766" s="76"/>
      <c r="BF4766" s="76"/>
      <c r="BH4766" s="76"/>
      <c r="BI4766" s="76"/>
      <c r="BK4766" s="76"/>
      <c r="BL4766" s="76"/>
      <c r="BN4766" s="76"/>
      <c r="BO4766" s="76"/>
      <c r="BQ4766" s="76"/>
      <c r="BR4766" s="76"/>
      <c r="BT4766" s="76"/>
      <c r="BU4766" s="76"/>
      <c r="BW4766" s="76"/>
      <c r="BX4766" s="76"/>
    </row>
    <row r="4767" spans="1:76" ht="12.75" customHeight="1">
      <c r="A4767" s="2"/>
      <c r="B4767" s="2"/>
      <c r="C4767" s="2"/>
      <c r="D4767" s="75"/>
      <c r="F4767" s="76"/>
      <c r="G4767" s="76"/>
      <c r="I4767" s="76"/>
      <c r="J4767" s="76"/>
      <c r="L4767" s="76"/>
      <c r="M4767" s="76"/>
      <c r="O4767" s="76"/>
      <c r="P4767" s="76"/>
      <c r="R4767" s="76"/>
      <c r="S4767" s="76"/>
      <c r="U4767" s="76"/>
      <c r="V4767" s="76"/>
      <c r="X4767" s="76"/>
      <c r="Y4767" s="76"/>
      <c r="AA4767" s="76"/>
      <c r="AB4767" s="76"/>
      <c r="AD4767" s="76"/>
      <c r="AE4767" s="76"/>
      <c r="AG4767" s="76"/>
      <c r="AH4767" s="76"/>
      <c r="AJ4767" s="76"/>
      <c r="AK4767" s="76"/>
      <c r="AM4767" s="76"/>
      <c r="AN4767" s="76"/>
      <c r="AP4767" s="76"/>
      <c r="AQ4767" s="76"/>
      <c r="AS4767" s="76"/>
      <c r="AT4767" s="76"/>
      <c r="AV4767" s="76"/>
      <c r="AW4767" s="76"/>
      <c r="AY4767" s="76"/>
      <c r="AZ4767" s="76"/>
      <c r="BB4767" s="76"/>
      <c r="BC4767" s="76"/>
      <c r="BE4767" s="76"/>
      <c r="BF4767" s="76"/>
      <c r="BH4767" s="76"/>
      <c r="BI4767" s="76"/>
      <c r="BK4767" s="76"/>
      <c r="BL4767" s="76"/>
      <c r="BN4767" s="76"/>
      <c r="BO4767" s="76"/>
      <c r="BQ4767" s="76"/>
      <c r="BR4767" s="76"/>
      <c r="BT4767" s="76"/>
      <c r="BU4767" s="76"/>
      <c r="BW4767" s="76"/>
      <c r="BX4767" s="76"/>
    </row>
    <row r="4768" spans="1:76" ht="12.75" customHeight="1">
      <c r="A4768" s="2"/>
      <c r="B4768" s="2"/>
      <c r="C4768" s="2"/>
      <c r="D4768" s="75"/>
      <c r="F4768" s="76"/>
      <c r="G4768" s="76"/>
      <c r="I4768" s="76"/>
      <c r="J4768" s="76"/>
      <c r="L4768" s="76"/>
      <c r="M4768" s="76"/>
      <c r="O4768" s="76"/>
      <c r="P4768" s="76"/>
      <c r="R4768" s="76"/>
      <c r="S4768" s="76"/>
      <c r="U4768" s="76"/>
      <c r="V4768" s="76"/>
      <c r="X4768" s="76"/>
      <c r="Y4768" s="76"/>
      <c r="AA4768" s="76"/>
      <c r="AB4768" s="76"/>
      <c r="AD4768" s="76"/>
      <c r="AE4768" s="76"/>
      <c r="AG4768" s="76"/>
      <c r="AH4768" s="76"/>
      <c r="AJ4768" s="76"/>
      <c r="AK4768" s="76"/>
      <c r="AM4768" s="76"/>
      <c r="AN4768" s="76"/>
      <c r="AP4768" s="76"/>
      <c r="AQ4768" s="76"/>
      <c r="AS4768" s="76"/>
      <c r="AT4768" s="76"/>
      <c r="AV4768" s="76"/>
      <c r="AW4768" s="76"/>
      <c r="AY4768" s="76"/>
      <c r="AZ4768" s="76"/>
      <c r="BB4768" s="76"/>
      <c r="BC4768" s="76"/>
      <c r="BE4768" s="76"/>
      <c r="BF4768" s="76"/>
      <c r="BH4768" s="76"/>
      <c r="BI4768" s="76"/>
      <c r="BK4768" s="76"/>
      <c r="BL4768" s="76"/>
      <c r="BN4768" s="76"/>
      <c r="BO4768" s="76"/>
      <c r="BQ4768" s="76"/>
      <c r="BR4768" s="76"/>
      <c r="BT4768" s="76"/>
      <c r="BU4768" s="76"/>
      <c r="BW4768" s="76"/>
      <c r="BX4768" s="76"/>
    </row>
    <row r="4769" spans="1:76" ht="12.75" customHeight="1">
      <c r="A4769" s="2"/>
      <c r="B4769" s="2"/>
      <c r="C4769" s="2"/>
      <c r="D4769" s="75"/>
      <c r="F4769" s="76"/>
      <c r="G4769" s="76"/>
      <c r="I4769" s="76"/>
      <c r="J4769" s="76"/>
      <c r="L4769" s="76"/>
      <c r="M4769" s="76"/>
      <c r="O4769" s="76"/>
      <c r="P4769" s="76"/>
      <c r="R4769" s="76"/>
      <c r="S4769" s="76"/>
      <c r="U4769" s="76"/>
      <c r="V4769" s="76"/>
      <c r="X4769" s="76"/>
      <c r="Y4769" s="76"/>
      <c r="AA4769" s="76"/>
      <c r="AB4769" s="76"/>
      <c r="AD4769" s="76"/>
      <c r="AE4769" s="76"/>
      <c r="AG4769" s="76"/>
      <c r="AH4769" s="76"/>
      <c r="AJ4769" s="76"/>
      <c r="AK4769" s="76"/>
      <c r="AM4769" s="76"/>
      <c r="AN4769" s="76"/>
      <c r="AP4769" s="76"/>
      <c r="AQ4769" s="76"/>
      <c r="AS4769" s="76"/>
      <c r="AT4769" s="76"/>
      <c r="AV4769" s="76"/>
      <c r="AW4769" s="76"/>
      <c r="AY4769" s="76"/>
      <c r="AZ4769" s="76"/>
      <c r="BB4769" s="76"/>
      <c r="BC4769" s="76"/>
      <c r="BE4769" s="76"/>
      <c r="BF4769" s="76"/>
      <c r="BH4769" s="76"/>
      <c r="BI4769" s="76"/>
      <c r="BK4769" s="76"/>
      <c r="BL4769" s="76"/>
      <c r="BN4769" s="76"/>
      <c r="BO4769" s="76"/>
      <c r="BQ4769" s="76"/>
      <c r="BR4769" s="76"/>
      <c r="BT4769" s="76"/>
      <c r="BU4769" s="76"/>
      <c r="BW4769" s="76"/>
      <c r="BX4769" s="76"/>
    </row>
    <row r="4770" spans="1:76" ht="12.75" customHeight="1">
      <c r="A4770" s="2"/>
      <c r="B4770" s="2"/>
      <c r="C4770" s="2"/>
      <c r="D4770" s="75"/>
      <c r="F4770" s="76"/>
      <c r="G4770" s="76"/>
      <c r="I4770" s="76"/>
      <c r="J4770" s="76"/>
      <c r="L4770" s="76"/>
      <c r="M4770" s="76"/>
      <c r="O4770" s="76"/>
      <c r="P4770" s="76"/>
      <c r="R4770" s="76"/>
      <c r="S4770" s="76"/>
      <c r="U4770" s="76"/>
      <c r="V4770" s="76"/>
      <c r="X4770" s="76"/>
      <c r="Y4770" s="76"/>
      <c r="AA4770" s="76"/>
      <c r="AB4770" s="76"/>
      <c r="AD4770" s="76"/>
      <c r="AE4770" s="76"/>
      <c r="AG4770" s="76"/>
      <c r="AH4770" s="76"/>
      <c r="AJ4770" s="76"/>
      <c r="AK4770" s="76"/>
      <c r="AM4770" s="76"/>
      <c r="AN4770" s="76"/>
      <c r="AP4770" s="76"/>
      <c r="AQ4770" s="76"/>
      <c r="AS4770" s="76"/>
      <c r="AT4770" s="76"/>
      <c r="AV4770" s="76"/>
      <c r="AW4770" s="76"/>
      <c r="AY4770" s="76"/>
      <c r="AZ4770" s="76"/>
      <c r="BB4770" s="76"/>
      <c r="BC4770" s="76"/>
      <c r="BE4770" s="76"/>
      <c r="BF4770" s="76"/>
      <c r="BH4770" s="76"/>
      <c r="BI4770" s="76"/>
      <c r="BK4770" s="76"/>
      <c r="BL4770" s="76"/>
      <c r="BN4770" s="76"/>
      <c r="BO4770" s="76"/>
      <c r="BQ4770" s="76"/>
      <c r="BR4770" s="76"/>
      <c r="BT4770" s="76"/>
      <c r="BU4770" s="76"/>
      <c r="BW4770" s="76"/>
      <c r="BX4770" s="76"/>
    </row>
    <row r="4771" spans="1:76" ht="12.75" customHeight="1">
      <c r="A4771" s="2"/>
      <c r="B4771" s="2"/>
      <c r="C4771" s="2"/>
      <c r="D4771" s="75"/>
      <c r="F4771" s="76"/>
      <c r="G4771" s="76"/>
      <c r="I4771" s="76"/>
      <c r="J4771" s="76"/>
      <c r="L4771" s="76"/>
      <c r="M4771" s="76"/>
      <c r="O4771" s="76"/>
      <c r="P4771" s="76"/>
      <c r="R4771" s="76"/>
      <c r="S4771" s="76"/>
      <c r="U4771" s="76"/>
      <c r="V4771" s="76"/>
      <c r="X4771" s="76"/>
      <c r="Y4771" s="76"/>
      <c r="AA4771" s="76"/>
      <c r="AB4771" s="76"/>
      <c r="AD4771" s="76"/>
      <c r="AE4771" s="76"/>
      <c r="AG4771" s="76"/>
      <c r="AH4771" s="76"/>
      <c r="AJ4771" s="76"/>
      <c r="AK4771" s="76"/>
      <c r="AM4771" s="76"/>
      <c r="AN4771" s="76"/>
      <c r="AP4771" s="76"/>
      <c r="AQ4771" s="76"/>
      <c r="AS4771" s="76"/>
      <c r="AT4771" s="76"/>
      <c r="AV4771" s="76"/>
      <c r="AW4771" s="76"/>
      <c r="AY4771" s="76"/>
      <c r="AZ4771" s="76"/>
      <c r="BB4771" s="76"/>
      <c r="BC4771" s="76"/>
      <c r="BE4771" s="76"/>
      <c r="BF4771" s="76"/>
      <c r="BH4771" s="76"/>
      <c r="BI4771" s="76"/>
      <c r="BK4771" s="76"/>
      <c r="BL4771" s="76"/>
      <c r="BN4771" s="76"/>
      <c r="BO4771" s="76"/>
      <c r="BQ4771" s="76"/>
      <c r="BR4771" s="76"/>
      <c r="BT4771" s="76"/>
      <c r="BU4771" s="76"/>
      <c r="BW4771" s="76"/>
      <c r="BX4771" s="76"/>
    </row>
    <row r="4772" spans="1:76" ht="12.75" customHeight="1">
      <c r="A4772" s="2"/>
      <c r="B4772" s="2"/>
      <c r="C4772" s="2"/>
      <c r="D4772" s="75"/>
      <c r="F4772" s="76"/>
      <c r="G4772" s="76"/>
      <c r="I4772" s="76"/>
      <c r="J4772" s="76"/>
      <c r="L4772" s="76"/>
      <c r="M4772" s="76"/>
      <c r="O4772" s="76"/>
      <c r="P4772" s="76"/>
      <c r="R4772" s="76"/>
      <c r="S4772" s="76"/>
      <c r="U4772" s="76"/>
      <c r="V4772" s="76"/>
      <c r="X4772" s="76"/>
      <c r="Y4772" s="76"/>
      <c r="AA4772" s="76"/>
      <c r="AB4772" s="76"/>
      <c r="AD4772" s="76"/>
      <c r="AE4772" s="76"/>
      <c r="AG4772" s="76"/>
      <c r="AH4772" s="76"/>
      <c r="AJ4772" s="76"/>
      <c r="AK4772" s="76"/>
      <c r="AM4772" s="76"/>
      <c r="AN4772" s="76"/>
      <c r="AP4772" s="76"/>
      <c r="AQ4772" s="76"/>
      <c r="AS4772" s="76"/>
      <c r="AT4772" s="76"/>
      <c r="AV4772" s="76"/>
      <c r="AW4772" s="76"/>
      <c r="AY4772" s="76"/>
      <c r="AZ4772" s="76"/>
      <c r="BB4772" s="76"/>
      <c r="BC4772" s="76"/>
      <c r="BE4772" s="76"/>
      <c r="BF4772" s="76"/>
      <c r="BH4772" s="76"/>
      <c r="BI4772" s="76"/>
      <c r="BK4772" s="76"/>
      <c r="BL4772" s="76"/>
      <c r="BN4772" s="76"/>
      <c r="BO4772" s="76"/>
      <c r="BQ4772" s="76"/>
      <c r="BR4772" s="76"/>
      <c r="BT4772" s="76"/>
      <c r="BU4772" s="76"/>
      <c r="BW4772" s="76"/>
      <c r="BX4772" s="76"/>
    </row>
    <row r="4773" spans="1:76" ht="12.75" customHeight="1">
      <c r="A4773" s="2"/>
      <c r="B4773" s="2"/>
      <c r="C4773" s="2"/>
      <c r="D4773" s="75"/>
      <c r="F4773" s="76"/>
      <c r="G4773" s="76"/>
      <c r="I4773" s="76"/>
      <c r="J4773" s="76"/>
      <c r="L4773" s="76"/>
      <c r="M4773" s="76"/>
      <c r="O4773" s="76"/>
      <c r="P4773" s="76"/>
      <c r="R4773" s="76"/>
      <c r="S4773" s="76"/>
      <c r="U4773" s="76"/>
      <c r="V4773" s="76"/>
      <c r="X4773" s="76"/>
      <c r="Y4773" s="76"/>
      <c r="AA4773" s="76"/>
      <c r="AB4773" s="76"/>
      <c r="AD4773" s="76"/>
      <c r="AE4773" s="76"/>
      <c r="AG4773" s="76"/>
      <c r="AH4773" s="76"/>
      <c r="AJ4773" s="76"/>
      <c r="AK4773" s="76"/>
      <c r="AM4773" s="76"/>
      <c r="AN4773" s="76"/>
      <c r="AP4773" s="76"/>
      <c r="AQ4773" s="76"/>
      <c r="AS4773" s="76"/>
      <c r="AT4773" s="76"/>
      <c r="AV4773" s="76"/>
      <c r="AW4773" s="76"/>
      <c r="AY4773" s="76"/>
      <c r="AZ4773" s="76"/>
      <c r="BB4773" s="76"/>
      <c r="BC4773" s="76"/>
      <c r="BE4773" s="76"/>
      <c r="BF4773" s="76"/>
      <c r="BH4773" s="76"/>
      <c r="BI4773" s="76"/>
      <c r="BK4773" s="76"/>
      <c r="BL4773" s="76"/>
      <c r="BN4773" s="76"/>
      <c r="BO4773" s="76"/>
      <c r="BQ4773" s="76"/>
      <c r="BR4773" s="76"/>
      <c r="BT4773" s="76"/>
      <c r="BU4773" s="76"/>
      <c r="BW4773" s="76"/>
      <c r="BX4773" s="76"/>
    </row>
    <row r="4774" spans="1:76" ht="12.75" customHeight="1">
      <c r="A4774" s="2"/>
      <c r="B4774" s="2"/>
      <c r="C4774" s="2"/>
      <c r="D4774" s="75"/>
      <c r="F4774" s="76"/>
      <c r="G4774" s="76"/>
      <c r="I4774" s="76"/>
      <c r="J4774" s="76"/>
      <c r="L4774" s="76"/>
      <c r="M4774" s="76"/>
      <c r="O4774" s="76"/>
      <c r="P4774" s="76"/>
      <c r="R4774" s="76"/>
      <c r="S4774" s="76"/>
      <c r="U4774" s="76"/>
      <c r="V4774" s="76"/>
      <c r="X4774" s="76"/>
      <c r="Y4774" s="76"/>
      <c r="AA4774" s="76"/>
      <c r="AB4774" s="76"/>
      <c r="AD4774" s="76"/>
      <c r="AE4774" s="76"/>
      <c r="AG4774" s="76"/>
      <c r="AH4774" s="76"/>
      <c r="AJ4774" s="76"/>
      <c r="AK4774" s="76"/>
      <c r="AM4774" s="76"/>
      <c r="AN4774" s="76"/>
      <c r="AP4774" s="76"/>
      <c r="AQ4774" s="76"/>
      <c r="AS4774" s="76"/>
      <c r="AT4774" s="76"/>
      <c r="AV4774" s="76"/>
      <c r="AW4774" s="76"/>
      <c r="AY4774" s="76"/>
      <c r="AZ4774" s="76"/>
      <c r="BB4774" s="76"/>
      <c r="BC4774" s="76"/>
      <c r="BE4774" s="76"/>
      <c r="BF4774" s="76"/>
      <c r="BH4774" s="76"/>
      <c r="BI4774" s="76"/>
      <c r="BK4774" s="76"/>
      <c r="BL4774" s="76"/>
      <c r="BN4774" s="76"/>
      <c r="BO4774" s="76"/>
      <c r="BQ4774" s="76"/>
      <c r="BR4774" s="76"/>
      <c r="BT4774" s="76"/>
      <c r="BU4774" s="76"/>
      <c r="BW4774" s="76"/>
      <c r="BX4774" s="76"/>
    </row>
    <row r="4775" spans="1:76" ht="12.75" customHeight="1">
      <c r="A4775" s="2"/>
      <c r="B4775" s="2"/>
      <c r="C4775" s="2"/>
      <c r="D4775" s="75"/>
      <c r="F4775" s="76"/>
      <c r="G4775" s="76"/>
      <c r="I4775" s="76"/>
      <c r="J4775" s="76"/>
      <c r="L4775" s="76"/>
      <c r="M4775" s="76"/>
      <c r="O4775" s="76"/>
      <c r="P4775" s="76"/>
      <c r="R4775" s="76"/>
      <c r="S4775" s="76"/>
      <c r="U4775" s="76"/>
      <c r="V4775" s="76"/>
      <c r="X4775" s="76"/>
      <c r="Y4775" s="76"/>
      <c r="AA4775" s="76"/>
      <c r="AB4775" s="76"/>
      <c r="AD4775" s="76"/>
      <c r="AE4775" s="76"/>
      <c r="AG4775" s="76"/>
      <c r="AH4775" s="76"/>
      <c r="AJ4775" s="76"/>
      <c r="AK4775" s="76"/>
      <c r="AM4775" s="76"/>
      <c r="AN4775" s="76"/>
      <c r="AP4775" s="76"/>
      <c r="AQ4775" s="76"/>
      <c r="AS4775" s="76"/>
      <c r="AT4775" s="76"/>
      <c r="AV4775" s="76"/>
      <c r="AW4775" s="76"/>
      <c r="AY4775" s="76"/>
      <c r="AZ4775" s="76"/>
      <c r="BB4775" s="76"/>
      <c r="BC4775" s="76"/>
      <c r="BE4775" s="76"/>
      <c r="BF4775" s="76"/>
      <c r="BH4775" s="76"/>
      <c r="BI4775" s="76"/>
      <c r="BK4775" s="76"/>
      <c r="BL4775" s="76"/>
      <c r="BN4775" s="76"/>
      <c r="BO4775" s="76"/>
      <c r="BQ4775" s="76"/>
      <c r="BR4775" s="76"/>
      <c r="BT4775" s="76"/>
      <c r="BU4775" s="76"/>
      <c r="BW4775" s="76"/>
      <c r="BX4775" s="76"/>
    </row>
    <row r="4776" spans="1:76" ht="12.75" customHeight="1">
      <c r="A4776" s="2"/>
      <c r="B4776" s="2"/>
      <c r="C4776" s="2"/>
      <c r="D4776" s="75"/>
      <c r="F4776" s="76"/>
      <c r="G4776" s="76"/>
      <c r="I4776" s="76"/>
      <c r="J4776" s="76"/>
      <c r="L4776" s="76"/>
      <c r="M4776" s="76"/>
      <c r="O4776" s="76"/>
      <c r="P4776" s="76"/>
      <c r="R4776" s="76"/>
      <c r="S4776" s="76"/>
      <c r="U4776" s="76"/>
      <c r="V4776" s="76"/>
      <c r="X4776" s="76"/>
      <c r="Y4776" s="76"/>
      <c r="AA4776" s="76"/>
      <c r="AB4776" s="76"/>
      <c r="AD4776" s="76"/>
      <c r="AE4776" s="76"/>
      <c r="AG4776" s="76"/>
      <c r="AH4776" s="76"/>
      <c r="AJ4776" s="76"/>
      <c r="AK4776" s="76"/>
      <c r="AM4776" s="76"/>
      <c r="AN4776" s="76"/>
      <c r="AP4776" s="76"/>
      <c r="AQ4776" s="76"/>
      <c r="AS4776" s="76"/>
      <c r="AT4776" s="76"/>
      <c r="AV4776" s="76"/>
      <c r="AW4776" s="76"/>
      <c r="AY4776" s="76"/>
      <c r="AZ4776" s="76"/>
      <c r="BB4776" s="76"/>
      <c r="BC4776" s="76"/>
      <c r="BE4776" s="76"/>
      <c r="BF4776" s="76"/>
      <c r="BH4776" s="76"/>
      <c r="BI4776" s="76"/>
      <c r="BK4776" s="76"/>
      <c r="BL4776" s="76"/>
      <c r="BN4776" s="76"/>
      <c r="BO4776" s="76"/>
      <c r="BQ4776" s="76"/>
      <c r="BR4776" s="76"/>
      <c r="BT4776" s="76"/>
      <c r="BU4776" s="76"/>
      <c r="BW4776" s="76"/>
      <c r="BX4776" s="76"/>
    </row>
    <row r="4777" spans="1:76" ht="12.75" customHeight="1">
      <c r="A4777" s="2"/>
      <c r="B4777" s="2"/>
      <c r="C4777" s="2"/>
      <c r="D4777" s="75"/>
      <c r="F4777" s="76"/>
      <c r="G4777" s="76"/>
      <c r="I4777" s="76"/>
      <c r="J4777" s="76"/>
      <c r="L4777" s="76"/>
      <c r="M4777" s="76"/>
      <c r="O4777" s="76"/>
      <c r="P4777" s="76"/>
      <c r="R4777" s="76"/>
      <c r="S4777" s="76"/>
      <c r="U4777" s="76"/>
      <c r="V4777" s="76"/>
      <c r="X4777" s="76"/>
      <c r="Y4777" s="76"/>
      <c r="AA4777" s="76"/>
      <c r="AB4777" s="76"/>
      <c r="AD4777" s="76"/>
      <c r="AE4777" s="76"/>
      <c r="AG4777" s="76"/>
      <c r="AH4777" s="76"/>
      <c r="AJ4777" s="76"/>
      <c r="AK4777" s="76"/>
      <c r="AM4777" s="76"/>
      <c r="AN4777" s="76"/>
      <c r="AP4777" s="76"/>
      <c r="AQ4777" s="76"/>
      <c r="AS4777" s="76"/>
      <c r="AT4777" s="76"/>
      <c r="AV4777" s="76"/>
      <c r="AW4777" s="76"/>
      <c r="AY4777" s="76"/>
      <c r="AZ4777" s="76"/>
      <c r="BB4777" s="76"/>
      <c r="BC4777" s="76"/>
      <c r="BE4777" s="76"/>
      <c r="BF4777" s="76"/>
      <c r="BH4777" s="76"/>
      <c r="BI4777" s="76"/>
      <c r="BK4777" s="76"/>
      <c r="BL4777" s="76"/>
      <c r="BN4777" s="76"/>
      <c r="BO4777" s="76"/>
      <c r="BQ4777" s="76"/>
      <c r="BR4777" s="76"/>
      <c r="BT4777" s="76"/>
      <c r="BU4777" s="76"/>
      <c r="BW4777" s="76"/>
      <c r="BX4777" s="76"/>
    </row>
    <row r="4778" spans="1:76" ht="12.75" customHeight="1">
      <c r="A4778" s="2"/>
      <c r="B4778" s="2"/>
      <c r="C4778" s="2"/>
      <c r="D4778" s="75"/>
      <c r="F4778" s="76"/>
      <c r="G4778" s="76"/>
      <c r="I4778" s="76"/>
      <c r="J4778" s="76"/>
      <c r="L4778" s="76"/>
      <c r="M4778" s="76"/>
      <c r="O4778" s="76"/>
      <c r="P4778" s="76"/>
      <c r="R4778" s="76"/>
      <c r="S4778" s="76"/>
      <c r="U4778" s="76"/>
      <c r="V4778" s="76"/>
      <c r="X4778" s="76"/>
      <c r="Y4778" s="76"/>
      <c r="AA4778" s="76"/>
      <c r="AB4778" s="76"/>
      <c r="AD4778" s="76"/>
      <c r="AE4778" s="76"/>
      <c r="AG4778" s="76"/>
      <c r="AH4778" s="76"/>
      <c r="AJ4778" s="76"/>
      <c r="AK4778" s="76"/>
      <c r="AM4778" s="76"/>
      <c r="AN4778" s="76"/>
      <c r="AP4778" s="76"/>
      <c r="AQ4778" s="76"/>
      <c r="AS4778" s="76"/>
      <c r="AT4778" s="76"/>
      <c r="AV4778" s="76"/>
      <c r="AW4778" s="76"/>
      <c r="AY4778" s="76"/>
      <c r="AZ4778" s="76"/>
      <c r="BB4778" s="76"/>
      <c r="BC4778" s="76"/>
      <c r="BE4778" s="76"/>
      <c r="BF4778" s="76"/>
      <c r="BH4778" s="76"/>
      <c r="BI4778" s="76"/>
      <c r="BK4778" s="76"/>
      <c r="BL4778" s="76"/>
      <c r="BN4778" s="76"/>
      <c r="BO4778" s="76"/>
      <c r="BQ4778" s="76"/>
      <c r="BR4778" s="76"/>
      <c r="BT4778" s="76"/>
      <c r="BU4778" s="76"/>
      <c r="BW4778" s="76"/>
      <c r="BX4778" s="76"/>
    </row>
    <row r="4779" spans="1:76" ht="12.75" customHeight="1">
      <c r="A4779" s="2"/>
      <c r="B4779" s="2"/>
      <c r="C4779" s="2"/>
      <c r="D4779" s="75"/>
      <c r="F4779" s="76"/>
      <c r="G4779" s="76"/>
      <c r="I4779" s="76"/>
      <c r="J4779" s="76"/>
      <c r="L4779" s="76"/>
      <c r="M4779" s="76"/>
      <c r="O4779" s="76"/>
      <c r="P4779" s="76"/>
      <c r="R4779" s="76"/>
      <c r="S4779" s="76"/>
      <c r="U4779" s="76"/>
      <c r="V4779" s="76"/>
      <c r="X4779" s="76"/>
      <c r="Y4779" s="76"/>
      <c r="AA4779" s="76"/>
      <c r="AB4779" s="76"/>
      <c r="AD4779" s="76"/>
      <c r="AE4779" s="76"/>
      <c r="AG4779" s="76"/>
      <c r="AH4779" s="76"/>
      <c r="AJ4779" s="76"/>
      <c r="AK4779" s="76"/>
      <c r="AM4779" s="76"/>
      <c r="AN4779" s="76"/>
      <c r="AP4779" s="76"/>
      <c r="AQ4779" s="76"/>
      <c r="AS4779" s="76"/>
      <c r="AT4779" s="76"/>
      <c r="AV4779" s="76"/>
      <c r="AW4779" s="76"/>
      <c r="AY4779" s="76"/>
      <c r="AZ4779" s="76"/>
      <c r="BB4779" s="76"/>
      <c r="BC4779" s="76"/>
      <c r="BE4779" s="76"/>
      <c r="BF4779" s="76"/>
      <c r="BH4779" s="76"/>
      <c r="BI4779" s="76"/>
      <c r="BK4779" s="76"/>
      <c r="BL4779" s="76"/>
      <c r="BN4779" s="76"/>
      <c r="BO4779" s="76"/>
      <c r="BQ4779" s="76"/>
      <c r="BR4779" s="76"/>
      <c r="BT4779" s="76"/>
      <c r="BU4779" s="76"/>
      <c r="BW4779" s="76"/>
      <c r="BX4779" s="76"/>
    </row>
    <row r="4780" spans="1:76" ht="12.75" customHeight="1">
      <c r="A4780" s="2"/>
      <c r="B4780" s="2"/>
      <c r="C4780" s="2"/>
      <c r="D4780" s="75"/>
      <c r="F4780" s="76"/>
      <c r="G4780" s="76"/>
      <c r="I4780" s="76"/>
      <c r="J4780" s="76"/>
      <c r="L4780" s="76"/>
      <c r="M4780" s="76"/>
      <c r="O4780" s="76"/>
      <c r="P4780" s="76"/>
      <c r="R4780" s="76"/>
      <c r="S4780" s="76"/>
      <c r="U4780" s="76"/>
      <c r="V4780" s="76"/>
      <c r="X4780" s="76"/>
      <c r="Y4780" s="76"/>
      <c r="AA4780" s="76"/>
      <c r="AB4780" s="76"/>
      <c r="AD4780" s="76"/>
      <c r="AE4780" s="76"/>
      <c r="AG4780" s="76"/>
      <c r="AH4780" s="76"/>
      <c r="AJ4780" s="76"/>
      <c r="AK4780" s="76"/>
      <c r="AM4780" s="76"/>
      <c r="AN4780" s="76"/>
      <c r="AP4780" s="76"/>
      <c r="AQ4780" s="76"/>
      <c r="AS4780" s="76"/>
      <c r="AT4780" s="76"/>
      <c r="AV4780" s="76"/>
      <c r="AW4780" s="76"/>
      <c r="AY4780" s="76"/>
      <c r="AZ4780" s="76"/>
      <c r="BB4780" s="76"/>
      <c r="BC4780" s="76"/>
      <c r="BE4780" s="76"/>
      <c r="BF4780" s="76"/>
      <c r="BH4780" s="76"/>
      <c r="BI4780" s="76"/>
      <c r="BK4780" s="76"/>
      <c r="BL4780" s="76"/>
      <c r="BN4780" s="76"/>
      <c r="BO4780" s="76"/>
      <c r="BQ4780" s="76"/>
      <c r="BR4780" s="76"/>
      <c r="BT4780" s="76"/>
      <c r="BU4780" s="76"/>
      <c r="BW4780" s="76"/>
      <c r="BX4780" s="76"/>
    </row>
    <row r="4781" spans="1:76" ht="12.75" customHeight="1">
      <c r="A4781" s="2"/>
      <c r="B4781" s="2"/>
      <c r="C4781" s="2"/>
      <c r="D4781" s="75"/>
      <c r="F4781" s="76"/>
      <c r="G4781" s="76"/>
      <c r="I4781" s="76"/>
      <c r="J4781" s="76"/>
      <c r="L4781" s="76"/>
      <c r="M4781" s="76"/>
      <c r="O4781" s="76"/>
      <c r="P4781" s="76"/>
      <c r="R4781" s="76"/>
      <c r="S4781" s="76"/>
      <c r="U4781" s="76"/>
      <c r="V4781" s="76"/>
      <c r="X4781" s="76"/>
      <c r="Y4781" s="76"/>
      <c r="AA4781" s="76"/>
      <c r="AB4781" s="76"/>
      <c r="AD4781" s="76"/>
      <c r="AE4781" s="76"/>
      <c r="AG4781" s="76"/>
      <c r="AH4781" s="76"/>
      <c r="AJ4781" s="76"/>
      <c r="AK4781" s="76"/>
      <c r="AM4781" s="76"/>
      <c r="AN4781" s="76"/>
      <c r="AP4781" s="76"/>
      <c r="AQ4781" s="76"/>
      <c r="AS4781" s="76"/>
      <c r="AT4781" s="76"/>
      <c r="AV4781" s="76"/>
      <c r="AW4781" s="76"/>
      <c r="AY4781" s="76"/>
      <c r="AZ4781" s="76"/>
      <c r="BB4781" s="76"/>
      <c r="BC4781" s="76"/>
      <c r="BE4781" s="76"/>
      <c r="BF4781" s="76"/>
      <c r="BH4781" s="76"/>
      <c r="BI4781" s="76"/>
      <c r="BK4781" s="76"/>
      <c r="BL4781" s="76"/>
      <c r="BN4781" s="76"/>
      <c r="BO4781" s="76"/>
      <c r="BQ4781" s="76"/>
      <c r="BR4781" s="76"/>
      <c r="BT4781" s="76"/>
      <c r="BU4781" s="76"/>
      <c r="BW4781" s="76"/>
      <c r="BX4781" s="76"/>
    </row>
    <row r="4782" spans="1:76" ht="12.75" customHeight="1">
      <c r="A4782" s="2"/>
      <c r="B4782" s="2"/>
      <c r="C4782" s="2"/>
      <c r="D4782" s="75"/>
      <c r="F4782" s="76"/>
      <c r="G4782" s="76"/>
      <c r="I4782" s="76"/>
      <c r="J4782" s="76"/>
      <c r="L4782" s="76"/>
      <c r="M4782" s="76"/>
      <c r="O4782" s="76"/>
      <c r="P4782" s="76"/>
      <c r="R4782" s="76"/>
      <c r="S4782" s="76"/>
      <c r="U4782" s="76"/>
      <c r="V4782" s="76"/>
      <c r="X4782" s="76"/>
      <c r="Y4782" s="76"/>
      <c r="AA4782" s="76"/>
      <c r="AB4782" s="76"/>
      <c r="AD4782" s="76"/>
      <c r="AE4782" s="76"/>
      <c r="AG4782" s="76"/>
      <c r="AH4782" s="76"/>
      <c r="AJ4782" s="76"/>
      <c r="AK4782" s="76"/>
      <c r="AM4782" s="76"/>
      <c r="AN4782" s="76"/>
      <c r="AP4782" s="76"/>
      <c r="AQ4782" s="76"/>
      <c r="AS4782" s="76"/>
      <c r="AT4782" s="76"/>
      <c r="AV4782" s="76"/>
      <c r="AW4782" s="76"/>
      <c r="AY4782" s="76"/>
      <c r="AZ4782" s="76"/>
      <c r="BB4782" s="76"/>
      <c r="BC4782" s="76"/>
      <c r="BE4782" s="76"/>
      <c r="BF4782" s="76"/>
      <c r="BH4782" s="76"/>
      <c r="BI4782" s="76"/>
      <c r="BK4782" s="76"/>
      <c r="BL4782" s="76"/>
      <c r="BN4782" s="76"/>
      <c r="BO4782" s="76"/>
      <c r="BQ4782" s="76"/>
      <c r="BR4782" s="76"/>
      <c r="BT4782" s="76"/>
      <c r="BU4782" s="76"/>
      <c r="BW4782" s="76"/>
      <c r="BX4782" s="76"/>
    </row>
    <row r="4783" spans="1:76" ht="12.75" customHeight="1">
      <c r="A4783" s="2"/>
      <c r="B4783" s="2"/>
      <c r="C4783" s="2"/>
      <c r="D4783" s="75"/>
      <c r="F4783" s="76"/>
      <c r="G4783" s="76"/>
      <c r="I4783" s="76"/>
      <c r="J4783" s="76"/>
      <c r="L4783" s="76"/>
      <c r="M4783" s="76"/>
      <c r="O4783" s="76"/>
      <c r="P4783" s="76"/>
      <c r="R4783" s="76"/>
      <c r="S4783" s="76"/>
      <c r="U4783" s="76"/>
      <c r="V4783" s="76"/>
      <c r="X4783" s="76"/>
      <c r="Y4783" s="76"/>
      <c r="AA4783" s="76"/>
      <c r="AB4783" s="76"/>
      <c r="AD4783" s="76"/>
      <c r="AE4783" s="76"/>
      <c r="AG4783" s="76"/>
      <c r="AH4783" s="76"/>
      <c r="AJ4783" s="76"/>
      <c r="AK4783" s="76"/>
      <c r="AM4783" s="76"/>
      <c r="AN4783" s="76"/>
      <c r="AP4783" s="76"/>
      <c r="AQ4783" s="76"/>
      <c r="AS4783" s="76"/>
      <c r="AT4783" s="76"/>
      <c r="AV4783" s="76"/>
      <c r="AW4783" s="76"/>
      <c r="AY4783" s="76"/>
      <c r="AZ4783" s="76"/>
      <c r="BB4783" s="76"/>
      <c r="BC4783" s="76"/>
      <c r="BE4783" s="76"/>
      <c r="BF4783" s="76"/>
      <c r="BH4783" s="76"/>
      <c r="BI4783" s="76"/>
      <c r="BK4783" s="76"/>
      <c r="BL4783" s="76"/>
      <c r="BN4783" s="76"/>
      <c r="BO4783" s="76"/>
      <c r="BQ4783" s="76"/>
      <c r="BR4783" s="76"/>
      <c r="BT4783" s="76"/>
      <c r="BU4783" s="76"/>
      <c r="BW4783" s="76"/>
      <c r="BX4783" s="76"/>
    </row>
    <row r="4784" spans="1:76" ht="12.75" customHeight="1">
      <c r="A4784" s="2"/>
      <c r="B4784" s="2"/>
      <c r="C4784" s="2"/>
      <c r="D4784" s="75"/>
      <c r="F4784" s="76"/>
      <c r="G4784" s="76"/>
      <c r="I4784" s="76"/>
      <c r="J4784" s="76"/>
      <c r="L4784" s="76"/>
      <c r="M4784" s="76"/>
      <c r="O4784" s="76"/>
      <c r="P4784" s="76"/>
      <c r="R4784" s="76"/>
      <c r="S4784" s="76"/>
      <c r="U4784" s="76"/>
      <c r="V4784" s="76"/>
      <c r="X4784" s="76"/>
      <c r="Y4784" s="76"/>
      <c r="AA4784" s="76"/>
      <c r="AB4784" s="76"/>
      <c r="AD4784" s="76"/>
      <c r="AE4784" s="76"/>
      <c r="AG4784" s="76"/>
      <c r="AH4784" s="76"/>
      <c r="AJ4784" s="76"/>
      <c r="AK4784" s="76"/>
      <c r="AM4784" s="76"/>
      <c r="AN4784" s="76"/>
      <c r="AP4784" s="76"/>
      <c r="AQ4784" s="76"/>
      <c r="AS4784" s="76"/>
      <c r="AT4784" s="76"/>
      <c r="AV4784" s="76"/>
      <c r="AW4784" s="76"/>
      <c r="AY4784" s="76"/>
      <c r="AZ4784" s="76"/>
      <c r="BB4784" s="76"/>
      <c r="BC4784" s="76"/>
      <c r="BE4784" s="76"/>
      <c r="BF4784" s="76"/>
      <c r="BH4784" s="76"/>
      <c r="BI4784" s="76"/>
      <c r="BK4784" s="76"/>
      <c r="BL4784" s="76"/>
      <c r="BN4784" s="76"/>
      <c r="BO4784" s="76"/>
      <c r="BQ4784" s="76"/>
      <c r="BR4784" s="76"/>
      <c r="BT4784" s="76"/>
      <c r="BU4784" s="76"/>
      <c r="BW4784" s="76"/>
      <c r="BX4784" s="76"/>
    </row>
    <row r="4785" spans="1:76" ht="12.75" customHeight="1">
      <c r="A4785" s="2"/>
      <c r="B4785" s="2"/>
      <c r="C4785" s="2"/>
      <c r="D4785" s="75"/>
      <c r="F4785" s="76"/>
      <c r="G4785" s="76"/>
      <c r="I4785" s="76"/>
      <c r="J4785" s="76"/>
      <c r="L4785" s="76"/>
      <c r="M4785" s="76"/>
      <c r="O4785" s="76"/>
      <c r="P4785" s="76"/>
      <c r="R4785" s="76"/>
      <c r="S4785" s="76"/>
      <c r="U4785" s="76"/>
      <c r="V4785" s="76"/>
      <c r="X4785" s="76"/>
      <c r="Y4785" s="76"/>
      <c r="AA4785" s="76"/>
      <c r="AB4785" s="76"/>
      <c r="AD4785" s="76"/>
      <c r="AE4785" s="76"/>
      <c r="AG4785" s="76"/>
      <c r="AH4785" s="76"/>
      <c r="AJ4785" s="76"/>
      <c r="AK4785" s="76"/>
      <c r="AM4785" s="76"/>
      <c r="AN4785" s="76"/>
      <c r="AP4785" s="76"/>
      <c r="AQ4785" s="76"/>
      <c r="AS4785" s="76"/>
      <c r="AT4785" s="76"/>
      <c r="AV4785" s="76"/>
      <c r="AW4785" s="76"/>
      <c r="AY4785" s="76"/>
      <c r="AZ4785" s="76"/>
      <c r="BB4785" s="76"/>
      <c r="BC4785" s="76"/>
      <c r="BE4785" s="76"/>
      <c r="BF4785" s="76"/>
      <c r="BH4785" s="76"/>
      <c r="BI4785" s="76"/>
      <c r="BK4785" s="76"/>
      <c r="BL4785" s="76"/>
      <c r="BN4785" s="76"/>
      <c r="BO4785" s="76"/>
      <c r="BQ4785" s="76"/>
      <c r="BR4785" s="76"/>
      <c r="BT4785" s="76"/>
      <c r="BU4785" s="76"/>
      <c r="BW4785" s="76"/>
      <c r="BX4785" s="76"/>
    </row>
    <row r="4786" spans="1:76" ht="12.75" customHeight="1">
      <c r="A4786" s="2"/>
      <c r="B4786" s="2"/>
      <c r="C4786" s="2"/>
      <c r="D4786" s="75"/>
      <c r="F4786" s="76"/>
      <c r="G4786" s="76"/>
      <c r="I4786" s="76"/>
      <c r="J4786" s="76"/>
      <c r="L4786" s="76"/>
      <c r="M4786" s="76"/>
      <c r="O4786" s="76"/>
      <c r="P4786" s="76"/>
      <c r="R4786" s="76"/>
      <c r="S4786" s="76"/>
      <c r="U4786" s="76"/>
      <c r="V4786" s="76"/>
      <c r="X4786" s="76"/>
      <c r="Y4786" s="76"/>
      <c r="AA4786" s="76"/>
      <c r="AB4786" s="76"/>
      <c r="AD4786" s="76"/>
      <c r="AE4786" s="76"/>
      <c r="AG4786" s="76"/>
      <c r="AH4786" s="76"/>
      <c r="AJ4786" s="76"/>
      <c r="AK4786" s="76"/>
      <c r="AM4786" s="76"/>
      <c r="AN4786" s="76"/>
      <c r="AP4786" s="76"/>
      <c r="AQ4786" s="76"/>
      <c r="AS4786" s="76"/>
      <c r="AT4786" s="76"/>
      <c r="AV4786" s="76"/>
      <c r="AW4786" s="76"/>
      <c r="AY4786" s="76"/>
      <c r="AZ4786" s="76"/>
      <c r="BB4786" s="76"/>
      <c r="BC4786" s="76"/>
      <c r="BE4786" s="76"/>
      <c r="BF4786" s="76"/>
      <c r="BH4786" s="76"/>
      <c r="BI4786" s="76"/>
      <c r="BK4786" s="76"/>
      <c r="BL4786" s="76"/>
      <c r="BN4786" s="76"/>
      <c r="BO4786" s="76"/>
      <c r="BQ4786" s="76"/>
      <c r="BR4786" s="76"/>
      <c r="BT4786" s="76"/>
      <c r="BU4786" s="76"/>
      <c r="BW4786" s="76"/>
      <c r="BX4786" s="76"/>
    </row>
    <row r="4787" spans="1:76" ht="12.75" customHeight="1">
      <c r="A4787" s="2"/>
      <c r="B4787" s="2"/>
      <c r="C4787" s="2"/>
      <c r="D4787" s="75"/>
      <c r="F4787" s="76"/>
      <c r="G4787" s="76"/>
      <c r="I4787" s="76"/>
      <c r="J4787" s="76"/>
      <c r="L4787" s="76"/>
      <c r="M4787" s="76"/>
      <c r="O4787" s="76"/>
      <c r="P4787" s="76"/>
      <c r="R4787" s="76"/>
      <c r="S4787" s="76"/>
      <c r="U4787" s="76"/>
      <c r="V4787" s="76"/>
      <c r="X4787" s="76"/>
      <c r="Y4787" s="76"/>
      <c r="AA4787" s="76"/>
      <c r="AB4787" s="76"/>
      <c r="AD4787" s="76"/>
      <c r="AE4787" s="76"/>
      <c r="AG4787" s="76"/>
      <c r="AH4787" s="76"/>
      <c r="AJ4787" s="76"/>
      <c r="AK4787" s="76"/>
      <c r="AM4787" s="76"/>
      <c r="AN4787" s="76"/>
      <c r="AP4787" s="76"/>
      <c r="AQ4787" s="76"/>
      <c r="AS4787" s="76"/>
      <c r="AT4787" s="76"/>
      <c r="AV4787" s="76"/>
      <c r="AW4787" s="76"/>
      <c r="AY4787" s="76"/>
      <c r="AZ4787" s="76"/>
      <c r="BB4787" s="76"/>
      <c r="BC4787" s="76"/>
      <c r="BE4787" s="76"/>
      <c r="BF4787" s="76"/>
      <c r="BH4787" s="76"/>
      <c r="BI4787" s="76"/>
      <c r="BK4787" s="76"/>
      <c r="BL4787" s="76"/>
      <c r="BN4787" s="76"/>
      <c r="BO4787" s="76"/>
      <c r="BQ4787" s="76"/>
      <c r="BR4787" s="76"/>
      <c r="BT4787" s="76"/>
      <c r="BU4787" s="76"/>
      <c r="BW4787" s="76"/>
      <c r="BX4787" s="76"/>
    </row>
    <row r="4788" spans="1:76" ht="12.75" customHeight="1">
      <c r="A4788" s="2"/>
      <c r="B4788" s="2"/>
      <c r="C4788" s="2"/>
      <c r="D4788" s="75"/>
      <c r="F4788" s="76"/>
      <c r="G4788" s="76"/>
      <c r="I4788" s="76"/>
      <c r="J4788" s="76"/>
      <c r="L4788" s="76"/>
      <c r="M4788" s="76"/>
      <c r="O4788" s="76"/>
      <c r="P4788" s="76"/>
      <c r="R4788" s="76"/>
      <c r="S4788" s="76"/>
      <c r="U4788" s="76"/>
      <c r="V4788" s="76"/>
      <c r="X4788" s="76"/>
      <c r="Y4788" s="76"/>
      <c r="AA4788" s="76"/>
      <c r="AB4788" s="76"/>
      <c r="AD4788" s="76"/>
      <c r="AE4788" s="76"/>
      <c r="AG4788" s="76"/>
      <c r="AH4788" s="76"/>
      <c r="AJ4788" s="76"/>
      <c r="AK4788" s="76"/>
      <c r="AM4788" s="76"/>
      <c r="AN4788" s="76"/>
      <c r="AP4788" s="76"/>
      <c r="AQ4788" s="76"/>
      <c r="AS4788" s="76"/>
      <c r="AT4788" s="76"/>
      <c r="AV4788" s="76"/>
      <c r="AW4788" s="76"/>
      <c r="AY4788" s="76"/>
      <c r="AZ4788" s="76"/>
      <c r="BB4788" s="76"/>
      <c r="BC4788" s="76"/>
      <c r="BE4788" s="76"/>
      <c r="BF4788" s="76"/>
      <c r="BH4788" s="76"/>
      <c r="BI4788" s="76"/>
      <c r="BK4788" s="76"/>
      <c r="BL4788" s="76"/>
      <c r="BN4788" s="76"/>
      <c r="BO4788" s="76"/>
      <c r="BQ4788" s="76"/>
      <c r="BR4788" s="76"/>
      <c r="BT4788" s="76"/>
      <c r="BU4788" s="76"/>
      <c r="BW4788" s="76"/>
      <c r="BX4788" s="76"/>
    </row>
    <row r="4789" spans="1:76" ht="12.75" customHeight="1">
      <c r="A4789" s="2"/>
      <c r="B4789" s="2"/>
      <c r="C4789" s="2"/>
      <c r="D4789" s="75"/>
      <c r="F4789" s="76"/>
      <c r="G4789" s="76"/>
      <c r="I4789" s="76"/>
      <c r="J4789" s="76"/>
      <c r="L4789" s="76"/>
      <c r="M4789" s="76"/>
      <c r="O4789" s="76"/>
      <c r="P4789" s="76"/>
      <c r="R4789" s="76"/>
      <c r="S4789" s="76"/>
      <c r="U4789" s="76"/>
      <c r="V4789" s="76"/>
      <c r="X4789" s="76"/>
      <c r="Y4789" s="76"/>
      <c r="AA4789" s="76"/>
      <c r="AB4789" s="76"/>
      <c r="AD4789" s="76"/>
      <c r="AE4789" s="76"/>
      <c r="AG4789" s="76"/>
      <c r="AH4789" s="76"/>
      <c r="AJ4789" s="76"/>
      <c r="AK4789" s="76"/>
      <c r="AM4789" s="76"/>
      <c r="AN4789" s="76"/>
      <c r="AP4789" s="76"/>
      <c r="AQ4789" s="76"/>
      <c r="AS4789" s="76"/>
      <c r="AT4789" s="76"/>
      <c r="AV4789" s="76"/>
      <c r="AW4789" s="76"/>
      <c r="AY4789" s="76"/>
      <c r="AZ4789" s="76"/>
      <c r="BB4789" s="76"/>
      <c r="BC4789" s="76"/>
      <c r="BE4789" s="76"/>
      <c r="BF4789" s="76"/>
      <c r="BH4789" s="76"/>
      <c r="BI4789" s="76"/>
      <c r="BK4789" s="76"/>
      <c r="BL4789" s="76"/>
      <c r="BN4789" s="76"/>
      <c r="BO4789" s="76"/>
      <c r="BQ4789" s="76"/>
      <c r="BR4789" s="76"/>
      <c r="BT4789" s="76"/>
      <c r="BU4789" s="76"/>
      <c r="BW4789" s="76"/>
      <c r="BX4789" s="76"/>
    </row>
    <row r="4790" spans="1:76" ht="12.75" customHeight="1">
      <c r="A4790" s="2"/>
      <c r="B4790" s="2"/>
      <c r="C4790" s="2"/>
      <c r="D4790" s="75"/>
      <c r="F4790" s="76"/>
      <c r="G4790" s="76"/>
      <c r="I4790" s="76"/>
      <c r="J4790" s="76"/>
      <c r="L4790" s="76"/>
      <c r="M4790" s="76"/>
      <c r="O4790" s="76"/>
      <c r="P4790" s="76"/>
      <c r="R4790" s="76"/>
      <c r="S4790" s="76"/>
      <c r="U4790" s="76"/>
      <c r="V4790" s="76"/>
      <c r="X4790" s="76"/>
      <c r="Y4790" s="76"/>
      <c r="AA4790" s="76"/>
      <c r="AB4790" s="76"/>
      <c r="AD4790" s="76"/>
      <c r="AE4790" s="76"/>
      <c r="AG4790" s="76"/>
      <c r="AH4790" s="76"/>
      <c r="AJ4790" s="76"/>
      <c r="AK4790" s="76"/>
      <c r="AM4790" s="76"/>
      <c r="AN4790" s="76"/>
      <c r="AP4790" s="76"/>
      <c r="AQ4790" s="76"/>
      <c r="AS4790" s="76"/>
      <c r="AT4790" s="76"/>
      <c r="AV4790" s="76"/>
      <c r="AW4790" s="76"/>
      <c r="AY4790" s="76"/>
      <c r="AZ4790" s="76"/>
      <c r="BB4790" s="76"/>
      <c r="BC4790" s="76"/>
      <c r="BE4790" s="76"/>
      <c r="BF4790" s="76"/>
      <c r="BH4790" s="76"/>
      <c r="BI4790" s="76"/>
      <c r="BK4790" s="76"/>
      <c r="BL4790" s="76"/>
      <c r="BN4790" s="76"/>
      <c r="BO4790" s="76"/>
      <c r="BQ4790" s="76"/>
      <c r="BR4790" s="76"/>
      <c r="BT4790" s="76"/>
      <c r="BU4790" s="76"/>
      <c r="BW4790" s="76"/>
      <c r="BX4790" s="76"/>
    </row>
    <row r="4791" spans="1:76" ht="12.75" customHeight="1">
      <c r="A4791" s="2"/>
      <c r="B4791" s="2"/>
      <c r="C4791" s="2"/>
      <c r="D4791" s="75"/>
      <c r="F4791" s="76"/>
      <c r="G4791" s="76"/>
      <c r="I4791" s="76"/>
      <c r="J4791" s="76"/>
      <c r="L4791" s="76"/>
      <c r="M4791" s="76"/>
      <c r="O4791" s="76"/>
      <c r="P4791" s="76"/>
      <c r="R4791" s="76"/>
      <c r="S4791" s="76"/>
      <c r="U4791" s="76"/>
      <c r="V4791" s="76"/>
      <c r="X4791" s="76"/>
      <c r="Y4791" s="76"/>
      <c r="AA4791" s="76"/>
      <c r="AB4791" s="76"/>
      <c r="AD4791" s="76"/>
      <c r="AE4791" s="76"/>
      <c r="AG4791" s="76"/>
      <c r="AH4791" s="76"/>
      <c r="AJ4791" s="76"/>
      <c r="AK4791" s="76"/>
      <c r="AM4791" s="76"/>
      <c r="AN4791" s="76"/>
      <c r="AP4791" s="76"/>
      <c r="AQ4791" s="76"/>
      <c r="AS4791" s="76"/>
      <c r="AT4791" s="76"/>
      <c r="AV4791" s="76"/>
      <c r="AW4791" s="76"/>
      <c r="AY4791" s="76"/>
      <c r="AZ4791" s="76"/>
      <c r="BB4791" s="76"/>
      <c r="BC4791" s="76"/>
      <c r="BE4791" s="76"/>
      <c r="BF4791" s="76"/>
      <c r="BH4791" s="76"/>
      <c r="BI4791" s="76"/>
      <c r="BK4791" s="76"/>
      <c r="BL4791" s="76"/>
      <c r="BN4791" s="76"/>
      <c r="BO4791" s="76"/>
      <c r="BQ4791" s="76"/>
      <c r="BR4791" s="76"/>
      <c r="BT4791" s="76"/>
      <c r="BU4791" s="76"/>
      <c r="BW4791" s="76"/>
      <c r="BX4791" s="76"/>
    </row>
    <row r="4792" spans="1:76" ht="12.75" customHeight="1">
      <c r="A4792" s="2"/>
      <c r="B4792" s="2"/>
      <c r="C4792" s="2"/>
      <c r="D4792" s="75"/>
      <c r="F4792" s="76"/>
      <c r="G4792" s="76"/>
      <c r="I4792" s="76"/>
      <c r="J4792" s="76"/>
      <c r="L4792" s="76"/>
      <c r="M4792" s="76"/>
      <c r="O4792" s="76"/>
      <c r="P4792" s="76"/>
      <c r="R4792" s="76"/>
      <c r="S4792" s="76"/>
      <c r="U4792" s="76"/>
      <c r="V4792" s="76"/>
      <c r="X4792" s="76"/>
      <c r="Y4792" s="76"/>
      <c r="AA4792" s="76"/>
      <c r="AB4792" s="76"/>
      <c r="AD4792" s="76"/>
      <c r="AE4792" s="76"/>
      <c r="AG4792" s="76"/>
      <c r="AH4792" s="76"/>
      <c r="AJ4792" s="76"/>
      <c r="AK4792" s="76"/>
      <c r="AM4792" s="76"/>
      <c r="AN4792" s="76"/>
      <c r="AP4792" s="76"/>
      <c r="AQ4792" s="76"/>
      <c r="AS4792" s="76"/>
      <c r="AT4792" s="76"/>
      <c r="AV4792" s="76"/>
      <c r="AW4792" s="76"/>
      <c r="AY4792" s="76"/>
      <c r="AZ4792" s="76"/>
      <c r="BB4792" s="76"/>
      <c r="BC4792" s="76"/>
      <c r="BE4792" s="76"/>
      <c r="BF4792" s="76"/>
      <c r="BH4792" s="76"/>
      <c r="BI4792" s="76"/>
      <c r="BK4792" s="76"/>
      <c r="BL4792" s="76"/>
      <c r="BN4792" s="76"/>
      <c r="BO4792" s="76"/>
      <c r="BQ4792" s="76"/>
      <c r="BR4792" s="76"/>
      <c r="BT4792" s="76"/>
      <c r="BU4792" s="76"/>
      <c r="BW4792" s="76"/>
      <c r="BX4792" s="76"/>
    </row>
    <row r="4793" spans="1:76" ht="12.75" customHeight="1">
      <c r="A4793" s="2"/>
      <c r="B4793" s="2"/>
      <c r="C4793" s="2"/>
      <c r="D4793" s="75"/>
      <c r="F4793" s="76"/>
      <c r="G4793" s="76"/>
      <c r="I4793" s="76"/>
      <c r="J4793" s="76"/>
      <c r="L4793" s="76"/>
      <c r="M4793" s="76"/>
      <c r="O4793" s="76"/>
      <c r="P4793" s="76"/>
      <c r="R4793" s="76"/>
      <c r="S4793" s="76"/>
      <c r="U4793" s="76"/>
      <c r="V4793" s="76"/>
      <c r="X4793" s="76"/>
      <c r="Y4793" s="76"/>
      <c r="AA4793" s="76"/>
      <c r="AB4793" s="76"/>
      <c r="AD4793" s="76"/>
      <c r="AE4793" s="76"/>
      <c r="AG4793" s="76"/>
      <c r="AH4793" s="76"/>
      <c r="AJ4793" s="76"/>
      <c r="AK4793" s="76"/>
      <c r="AM4793" s="76"/>
      <c r="AN4793" s="76"/>
      <c r="AP4793" s="76"/>
      <c r="AQ4793" s="76"/>
      <c r="AS4793" s="76"/>
      <c r="AT4793" s="76"/>
      <c r="AV4793" s="76"/>
      <c r="AW4793" s="76"/>
      <c r="AY4793" s="76"/>
      <c r="AZ4793" s="76"/>
      <c r="BB4793" s="76"/>
      <c r="BC4793" s="76"/>
      <c r="BE4793" s="76"/>
      <c r="BF4793" s="76"/>
      <c r="BH4793" s="76"/>
      <c r="BI4793" s="76"/>
      <c r="BK4793" s="76"/>
      <c r="BL4793" s="76"/>
      <c r="BN4793" s="76"/>
      <c r="BO4793" s="76"/>
      <c r="BQ4793" s="76"/>
      <c r="BR4793" s="76"/>
      <c r="BT4793" s="76"/>
      <c r="BU4793" s="76"/>
      <c r="BW4793" s="76"/>
      <c r="BX4793" s="76"/>
    </row>
    <row r="4794" spans="1:76" ht="12.75" customHeight="1">
      <c r="A4794" s="2"/>
      <c r="B4794" s="2"/>
      <c r="C4794" s="2"/>
      <c r="D4794" s="75"/>
      <c r="F4794" s="76"/>
      <c r="G4794" s="76"/>
      <c r="I4794" s="76"/>
      <c r="J4794" s="76"/>
      <c r="L4794" s="76"/>
      <c r="M4794" s="76"/>
      <c r="O4794" s="76"/>
      <c r="P4794" s="76"/>
      <c r="R4794" s="76"/>
      <c r="S4794" s="76"/>
      <c r="U4794" s="76"/>
      <c r="V4794" s="76"/>
      <c r="X4794" s="76"/>
      <c r="Y4794" s="76"/>
      <c r="AA4794" s="76"/>
      <c r="AB4794" s="76"/>
      <c r="AD4794" s="76"/>
      <c r="AE4794" s="76"/>
      <c r="AG4794" s="76"/>
      <c r="AH4794" s="76"/>
      <c r="AJ4794" s="76"/>
      <c r="AK4794" s="76"/>
      <c r="AM4794" s="76"/>
      <c r="AN4794" s="76"/>
      <c r="AP4794" s="76"/>
      <c r="AQ4794" s="76"/>
      <c r="AS4794" s="76"/>
      <c r="AT4794" s="76"/>
      <c r="AV4794" s="76"/>
      <c r="AW4794" s="76"/>
      <c r="AY4794" s="76"/>
      <c r="AZ4794" s="76"/>
      <c r="BB4794" s="76"/>
      <c r="BC4794" s="76"/>
      <c r="BE4794" s="76"/>
      <c r="BF4794" s="76"/>
      <c r="BH4794" s="76"/>
      <c r="BI4794" s="76"/>
      <c r="BK4794" s="76"/>
      <c r="BL4794" s="76"/>
      <c r="BN4794" s="76"/>
      <c r="BO4794" s="76"/>
      <c r="BQ4794" s="76"/>
      <c r="BR4794" s="76"/>
      <c r="BT4794" s="76"/>
      <c r="BU4794" s="76"/>
      <c r="BW4794" s="76"/>
      <c r="BX4794" s="76"/>
    </row>
    <row r="4795" spans="1:76" ht="12.75" customHeight="1">
      <c r="A4795" s="2"/>
      <c r="B4795" s="2"/>
      <c r="C4795" s="2"/>
      <c r="D4795" s="75"/>
      <c r="F4795" s="76"/>
      <c r="G4795" s="76"/>
      <c r="I4795" s="76"/>
      <c r="J4795" s="76"/>
      <c r="L4795" s="76"/>
      <c r="M4795" s="76"/>
      <c r="O4795" s="76"/>
      <c r="P4795" s="76"/>
      <c r="R4795" s="76"/>
      <c r="S4795" s="76"/>
      <c r="U4795" s="76"/>
      <c r="V4795" s="76"/>
      <c r="X4795" s="76"/>
      <c r="Y4795" s="76"/>
      <c r="AA4795" s="76"/>
      <c r="AB4795" s="76"/>
      <c r="AD4795" s="76"/>
      <c r="AE4795" s="76"/>
      <c r="AG4795" s="76"/>
      <c r="AH4795" s="76"/>
      <c r="AJ4795" s="76"/>
      <c r="AK4795" s="76"/>
      <c r="AM4795" s="76"/>
      <c r="AN4795" s="76"/>
      <c r="AP4795" s="76"/>
      <c r="AQ4795" s="76"/>
      <c r="AS4795" s="76"/>
      <c r="AT4795" s="76"/>
      <c r="AV4795" s="76"/>
      <c r="AW4795" s="76"/>
      <c r="AY4795" s="76"/>
      <c r="AZ4795" s="76"/>
      <c r="BB4795" s="76"/>
      <c r="BC4795" s="76"/>
      <c r="BE4795" s="76"/>
      <c r="BF4795" s="76"/>
      <c r="BH4795" s="76"/>
      <c r="BI4795" s="76"/>
      <c r="BK4795" s="76"/>
      <c r="BL4795" s="76"/>
      <c r="BN4795" s="76"/>
      <c r="BO4795" s="76"/>
      <c r="BQ4795" s="76"/>
      <c r="BR4795" s="76"/>
      <c r="BT4795" s="76"/>
      <c r="BU4795" s="76"/>
      <c r="BW4795" s="76"/>
      <c r="BX4795" s="76"/>
    </row>
    <row r="4796" spans="1:76" ht="12.75" customHeight="1">
      <c r="A4796" s="2"/>
      <c r="B4796" s="2"/>
      <c r="C4796" s="2"/>
      <c r="D4796" s="75"/>
      <c r="F4796" s="76"/>
      <c r="G4796" s="76"/>
      <c r="I4796" s="76"/>
      <c r="J4796" s="76"/>
      <c r="L4796" s="76"/>
      <c r="M4796" s="76"/>
      <c r="O4796" s="76"/>
      <c r="P4796" s="76"/>
      <c r="R4796" s="76"/>
      <c r="S4796" s="76"/>
      <c r="U4796" s="76"/>
      <c r="V4796" s="76"/>
      <c r="X4796" s="76"/>
      <c r="Y4796" s="76"/>
      <c r="AA4796" s="76"/>
      <c r="AB4796" s="76"/>
      <c r="AD4796" s="76"/>
      <c r="AE4796" s="76"/>
      <c r="AG4796" s="76"/>
      <c r="AH4796" s="76"/>
      <c r="AJ4796" s="76"/>
      <c r="AK4796" s="76"/>
      <c r="AM4796" s="76"/>
      <c r="AN4796" s="76"/>
      <c r="AP4796" s="76"/>
      <c r="AQ4796" s="76"/>
      <c r="AS4796" s="76"/>
      <c r="AT4796" s="76"/>
      <c r="AV4796" s="76"/>
      <c r="AW4796" s="76"/>
      <c r="AY4796" s="76"/>
      <c r="AZ4796" s="76"/>
      <c r="BB4796" s="76"/>
      <c r="BC4796" s="76"/>
      <c r="BE4796" s="76"/>
      <c r="BF4796" s="76"/>
      <c r="BH4796" s="76"/>
      <c r="BI4796" s="76"/>
      <c r="BK4796" s="76"/>
      <c r="BL4796" s="76"/>
      <c r="BN4796" s="76"/>
      <c r="BO4796" s="76"/>
      <c r="BQ4796" s="76"/>
      <c r="BR4796" s="76"/>
      <c r="BT4796" s="76"/>
      <c r="BU4796" s="76"/>
      <c r="BW4796" s="76"/>
      <c r="BX4796" s="76"/>
    </row>
    <row r="4797" spans="1:76" ht="12.75" customHeight="1">
      <c r="A4797" s="2"/>
      <c r="B4797" s="2"/>
      <c r="C4797" s="2"/>
      <c r="D4797" s="75"/>
      <c r="F4797" s="76"/>
      <c r="G4797" s="76"/>
      <c r="I4797" s="76"/>
      <c r="J4797" s="76"/>
      <c r="L4797" s="76"/>
      <c r="M4797" s="76"/>
      <c r="O4797" s="76"/>
      <c r="P4797" s="76"/>
      <c r="R4797" s="76"/>
      <c r="S4797" s="76"/>
      <c r="U4797" s="76"/>
      <c r="V4797" s="76"/>
      <c r="X4797" s="76"/>
      <c r="Y4797" s="76"/>
      <c r="AA4797" s="76"/>
      <c r="AB4797" s="76"/>
      <c r="AD4797" s="76"/>
      <c r="AE4797" s="76"/>
      <c r="AG4797" s="76"/>
      <c r="AH4797" s="76"/>
      <c r="AJ4797" s="76"/>
      <c r="AK4797" s="76"/>
      <c r="AM4797" s="76"/>
      <c r="AN4797" s="76"/>
      <c r="AP4797" s="76"/>
      <c r="AQ4797" s="76"/>
      <c r="AS4797" s="76"/>
      <c r="AT4797" s="76"/>
      <c r="AV4797" s="76"/>
      <c r="AW4797" s="76"/>
      <c r="AY4797" s="76"/>
      <c r="AZ4797" s="76"/>
      <c r="BB4797" s="76"/>
      <c r="BC4797" s="76"/>
      <c r="BE4797" s="76"/>
      <c r="BF4797" s="76"/>
      <c r="BH4797" s="76"/>
      <c r="BI4797" s="76"/>
      <c r="BK4797" s="76"/>
      <c r="BL4797" s="76"/>
      <c r="BN4797" s="76"/>
      <c r="BO4797" s="76"/>
      <c r="BQ4797" s="76"/>
      <c r="BR4797" s="76"/>
      <c r="BT4797" s="76"/>
      <c r="BU4797" s="76"/>
      <c r="BW4797" s="76"/>
      <c r="BX4797" s="76"/>
    </row>
    <row r="4798" spans="1:76" ht="12.75" customHeight="1">
      <c r="A4798" s="2"/>
      <c r="B4798" s="2"/>
      <c r="C4798" s="2"/>
      <c r="D4798" s="75"/>
      <c r="F4798" s="76"/>
      <c r="G4798" s="76"/>
      <c r="I4798" s="76"/>
      <c r="J4798" s="76"/>
      <c r="L4798" s="76"/>
      <c r="M4798" s="76"/>
      <c r="O4798" s="76"/>
      <c r="P4798" s="76"/>
      <c r="R4798" s="76"/>
      <c r="S4798" s="76"/>
      <c r="U4798" s="76"/>
      <c r="V4798" s="76"/>
      <c r="X4798" s="76"/>
      <c r="Y4798" s="76"/>
      <c r="AA4798" s="76"/>
      <c r="AB4798" s="76"/>
      <c r="AD4798" s="76"/>
      <c r="AE4798" s="76"/>
      <c r="AG4798" s="76"/>
      <c r="AH4798" s="76"/>
      <c r="AJ4798" s="76"/>
      <c r="AK4798" s="76"/>
      <c r="AM4798" s="76"/>
      <c r="AN4798" s="76"/>
      <c r="AP4798" s="76"/>
      <c r="AQ4798" s="76"/>
      <c r="AS4798" s="76"/>
      <c r="AT4798" s="76"/>
      <c r="AV4798" s="76"/>
      <c r="AW4798" s="76"/>
      <c r="AY4798" s="76"/>
      <c r="AZ4798" s="76"/>
      <c r="BB4798" s="76"/>
      <c r="BC4798" s="76"/>
      <c r="BE4798" s="76"/>
      <c r="BF4798" s="76"/>
      <c r="BH4798" s="76"/>
      <c r="BI4798" s="76"/>
      <c r="BK4798" s="76"/>
      <c r="BL4798" s="76"/>
      <c r="BN4798" s="76"/>
      <c r="BO4798" s="76"/>
      <c r="BQ4798" s="76"/>
      <c r="BR4798" s="76"/>
      <c r="BT4798" s="76"/>
      <c r="BU4798" s="76"/>
      <c r="BW4798" s="76"/>
      <c r="BX4798" s="76"/>
    </row>
    <row r="4799" spans="1:76" ht="12.75" customHeight="1">
      <c r="A4799" s="2"/>
      <c r="B4799" s="2"/>
      <c r="C4799" s="2"/>
      <c r="D4799" s="75"/>
      <c r="F4799" s="76"/>
      <c r="G4799" s="76"/>
      <c r="I4799" s="76"/>
      <c r="J4799" s="76"/>
      <c r="L4799" s="76"/>
      <c r="M4799" s="76"/>
      <c r="O4799" s="76"/>
      <c r="P4799" s="76"/>
      <c r="R4799" s="76"/>
      <c r="S4799" s="76"/>
      <c r="U4799" s="76"/>
      <c r="V4799" s="76"/>
      <c r="X4799" s="76"/>
      <c r="Y4799" s="76"/>
      <c r="AA4799" s="76"/>
      <c r="AB4799" s="76"/>
      <c r="AD4799" s="76"/>
      <c r="AE4799" s="76"/>
      <c r="AG4799" s="76"/>
      <c r="AH4799" s="76"/>
      <c r="AJ4799" s="76"/>
      <c r="AK4799" s="76"/>
      <c r="AM4799" s="76"/>
      <c r="AN4799" s="76"/>
      <c r="AP4799" s="76"/>
      <c r="AQ4799" s="76"/>
      <c r="AS4799" s="76"/>
      <c r="AT4799" s="76"/>
      <c r="AV4799" s="76"/>
      <c r="AW4799" s="76"/>
      <c r="AY4799" s="76"/>
      <c r="AZ4799" s="76"/>
      <c r="BB4799" s="76"/>
      <c r="BC4799" s="76"/>
      <c r="BE4799" s="76"/>
      <c r="BF4799" s="76"/>
      <c r="BH4799" s="76"/>
      <c r="BI4799" s="76"/>
      <c r="BK4799" s="76"/>
      <c r="BL4799" s="76"/>
      <c r="BN4799" s="76"/>
      <c r="BO4799" s="76"/>
      <c r="BQ4799" s="76"/>
      <c r="BR4799" s="76"/>
      <c r="BT4799" s="76"/>
      <c r="BU4799" s="76"/>
      <c r="BW4799" s="76"/>
      <c r="BX4799" s="76"/>
    </row>
    <row r="4800" spans="1:76" ht="12.75" customHeight="1">
      <c r="A4800" s="2"/>
      <c r="B4800" s="2"/>
      <c r="C4800" s="2"/>
      <c r="D4800" s="75"/>
      <c r="F4800" s="76"/>
      <c r="G4800" s="76"/>
      <c r="I4800" s="76"/>
      <c r="J4800" s="76"/>
      <c r="L4800" s="76"/>
      <c r="M4800" s="76"/>
      <c r="O4800" s="76"/>
      <c r="P4800" s="76"/>
      <c r="R4800" s="76"/>
      <c r="S4800" s="76"/>
      <c r="U4800" s="76"/>
      <c r="V4800" s="76"/>
      <c r="X4800" s="76"/>
      <c r="Y4800" s="76"/>
      <c r="AA4800" s="76"/>
      <c r="AB4800" s="76"/>
      <c r="AD4800" s="76"/>
      <c r="AE4800" s="76"/>
      <c r="AG4800" s="76"/>
      <c r="AH4800" s="76"/>
      <c r="AJ4800" s="76"/>
      <c r="AK4800" s="76"/>
      <c r="AM4800" s="76"/>
      <c r="AN4800" s="76"/>
      <c r="AP4800" s="76"/>
      <c r="AQ4800" s="76"/>
      <c r="AS4800" s="76"/>
      <c r="AT4800" s="76"/>
      <c r="AV4800" s="76"/>
      <c r="AW4800" s="76"/>
      <c r="AY4800" s="76"/>
      <c r="AZ4800" s="76"/>
      <c r="BB4800" s="76"/>
      <c r="BC4800" s="76"/>
      <c r="BE4800" s="76"/>
      <c r="BF4800" s="76"/>
      <c r="BH4800" s="76"/>
      <c r="BI4800" s="76"/>
      <c r="BK4800" s="76"/>
      <c r="BL4800" s="76"/>
      <c r="BN4800" s="76"/>
      <c r="BO4800" s="76"/>
      <c r="BQ4800" s="76"/>
      <c r="BR4800" s="76"/>
      <c r="BT4800" s="76"/>
      <c r="BU4800" s="76"/>
      <c r="BW4800" s="76"/>
      <c r="BX4800" s="76"/>
    </row>
    <row r="4801" spans="1:76" ht="12.75" customHeight="1">
      <c r="A4801" s="2"/>
      <c r="B4801" s="2"/>
      <c r="C4801" s="2"/>
      <c r="D4801" s="75"/>
      <c r="F4801" s="76"/>
      <c r="G4801" s="76"/>
      <c r="I4801" s="76"/>
      <c r="J4801" s="76"/>
      <c r="L4801" s="76"/>
      <c r="M4801" s="76"/>
      <c r="O4801" s="76"/>
      <c r="P4801" s="76"/>
      <c r="R4801" s="76"/>
      <c r="S4801" s="76"/>
      <c r="U4801" s="76"/>
      <c r="V4801" s="76"/>
      <c r="X4801" s="76"/>
      <c r="Y4801" s="76"/>
      <c r="AA4801" s="76"/>
      <c r="AB4801" s="76"/>
      <c r="AD4801" s="76"/>
      <c r="AE4801" s="76"/>
      <c r="AG4801" s="76"/>
      <c r="AH4801" s="76"/>
      <c r="AJ4801" s="76"/>
      <c r="AK4801" s="76"/>
      <c r="AM4801" s="76"/>
      <c r="AN4801" s="76"/>
      <c r="AP4801" s="76"/>
      <c r="AQ4801" s="76"/>
      <c r="AS4801" s="76"/>
      <c r="AT4801" s="76"/>
      <c r="AV4801" s="76"/>
      <c r="AW4801" s="76"/>
      <c r="AY4801" s="76"/>
      <c r="AZ4801" s="76"/>
      <c r="BB4801" s="76"/>
      <c r="BC4801" s="76"/>
      <c r="BE4801" s="76"/>
      <c r="BF4801" s="76"/>
      <c r="BH4801" s="76"/>
      <c r="BI4801" s="76"/>
      <c r="BK4801" s="76"/>
      <c r="BL4801" s="76"/>
      <c r="BN4801" s="76"/>
      <c r="BO4801" s="76"/>
      <c r="BQ4801" s="76"/>
      <c r="BR4801" s="76"/>
      <c r="BT4801" s="76"/>
      <c r="BU4801" s="76"/>
      <c r="BW4801" s="76"/>
      <c r="BX4801" s="76"/>
    </row>
    <row r="4802" spans="1:76" ht="12.75" customHeight="1">
      <c r="A4802" s="2"/>
      <c r="B4802" s="2"/>
      <c r="C4802" s="2"/>
      <c r="D4802" s="75"/>
      <c r="F4802" s="76"/>
      <c r="G4802" s="76"/>
      <c r="I4802" s="76"/>
      <c r="J4802" s="76"/>
      <c r="L4802" s="76"/>
      <c r="M4802" s="76"/>
      <c r="O4802" s="76"/>
      <c r="P4802" s="76"/>
      <c r="R4802" s="76"/>
      <c r="S4802" s="76"/>
      <c r="U4802" s="76"/>
      <c r="V4802" s="76"/>
      <c r="X4802" s="76"/>
      <c r="Y4802" s="76"/>
      <c r="AA4802" s="76"/>
      <c r="AB4802" s="76"/>
      <c r="AD4802" s="76"/>
      <c r="AE4802" s="76"/>
      <c r="AG4802" s="76"/>
      <c r="AH4802" s="76"/>
      <c r="AJ4802" s="76"/>
      <c r="AK4802" s="76"/>
      <c r="AM4802" s="76"/>
      <c r="AN4802" s="76"/>
      <c r="AP4802" s="76"/>
      <c r="AQ4802" s="76"/>
      <c r="AS4802" s="76"/>
      <c r="AT4802" s="76"/>
      <c r="AV4802" s="76"/>
      <c r="AW4802" s="76"/>
      <c r="AY4802" s="76"/>
      <c r="AZ4802" s="76"/>
      <c r="BB4802" s="76"/>
      <c r="BC4802" s="76"/>
      <c r="BE4802" s="76"/>
      <c r="BF4802" s="76"/>
      <c r="BH4802" s="76"/>
      <c r="BI4802" s="76"/>
      <c r="BK4802" s="76"/>
      <c r="BL4802" s="76"/>
      <c r="BN4802" s="76"/>
      <c r="BO4802" s="76"/>
      <c r="BQ4802" s="76"/>
      <c r="BR4802" s="76"/>
      <c r="BT4802" s="76"/>
      <c r="BU4802" s="76"/>
      <c r="BW4802" s="76"/>
      <c r="BX4802" s="76"/>
    </row>
    <row r="4803" spans="1:76" ht="12.75" customHeight="1">
      <c r="A4803" s="2"/>
      <c r="B4803" s="2"/>
      <c r="C4803" s="2"/>
      <c r="D4803" s="75"/>
      <c r="F4803" s="76"/>
      <c r="G4803" s="76"/>
      <c r="I4803" s="76"/>
      <c r="J4803" s="76"/>
      <c r="L4803" s="76"/>
      <c r="M4803" s="76"/>
      <c r="O4803" s="76"/>
      <c r="P4803" s="76"/>
      <c r="R4803" s="76"/>
      <c r="S4803" s="76"/>
      <c r="U4803" s="76"/>
      <c r="V4803" s="76"/>
      <c r="X4803" s="76"/>
      <c r="Y4803" s="76"/>
      <c r="AA4803" s="76"/>
      <c r="AB4803" s="76"/>
      <c r="AD4803" s="76"/>
      <c r="AE4803" s="76"/>
      <c r="AG4803" s="76"/>
      <c r="AH4803" s="76"/>
      <c r="AJ4803" s="76"/>
      <c r="AK4803" s="76"/>
      <c r="AM4803" s="76"/>
      <c r="AN4803" s="76"/>
      <c r="AP4803" s="76"/>
      <c r="AQ4803" s="76"/>
      <c r="AS4803" s="76"/>
      <c r="AT4803" s="76"/>
      <c r="AV4803" s="76"/>
      <c r="AW4803" s="76"/>
      <c r="AY4803" s="76"/>
      <c r="AZ4803" s="76"/>
      <c r="BB4803" s="76"/>
      <c r="BC4803" s="76"/>
      <c r="BE4803" s="76"/>
      <c r="BF4803" s="76"/>
      <c r="BH4803" s="76"/>
      <c r="BI4803" s="76"/>
      <c r="BK4803" s="76"/>
      <c r="BL4803" s="76"/>
      <c r="BN4803" s="76"/>
      <c r="BO4803" s="76"/>
      <c r="BQ4803" s="76"/>
      <c r="BR4803" s="76"/>
      <c r="BT4803" s="76"/>
      <c r="BU4803" s="76"/>
      <c r="BW4803" s="76"/>
      <c r="BX4803" s="76"/>
    </row>
    <row r="4804" spans="1:76" ht="12.75" customHeight="1">
      <c r="A4804" s="2"/>
      <c r="B4804" s="2"/>
      <c r="C4804" s="2"/>
      <c r="D4804" s="75"/>
      <c r="F4804" s="76"/>
      <c r="G4804" s="76"/>
      <c r="I4804" s="76"/>
      <c r="J4804" s="76"/>
      <c r="L4804" s="76"/>
      <c r="M4804" s="76"/>
      <c r="O4804" s="76"/>
      <c r="P4804" s="76"/>
      <c r="R4804" s="76"/>
      <c r="S4804" s="76"/>
      <c r="U4804" s="76"/>
      <c r="V4804" s="76"/>
      <c r="X4804" s="76"/>
      <c r="Y4804" s="76"/>
      <c r="AA4804" s="76"/>
      <c r="AB4804" s="76"/>
      <c r="AD4804" s="76"/>
      <c r="AE4804" s="76"/>
      <c r="AG4804" s="76"/>
      <c r="AH4804" s="76"/>
      <c r="AJ4804" s="76"/>
      <c r="AK4804" s="76"/>
      <c r="AM4804" s="76"/>
      <c r="AN4804" s="76"/>
      <c r="AP4804" s="76"/>
      <c r="AQ4804" s="76"/>
      <c r="AS4804" s="76"/>
      <c r="AT4804" s="76"/>
      <c r="AV4804" s="76"/>
      <c r="AW4804" s="76"/>
      <c r="AY4804" s="76"/>
      <c r="AZ4804" s="76"/>
      <c r="BB4804" s="76"/>
      <c r="BC4804" s="76"/>
      <c r="BE4804" s="76"/>
      <c r="BF4804" s="76"/>
      <c r="BH4804" s="76"/>
      <c r="BI4804" s="76"/>
      <c r="BK4804" s="76"/>
      <c r="BL4804" s="76"/>
      <c r="BN4804" s="76"/>
      <c r="BO4804" s="76"/>
      <c r="BQ4804" s="76"/>
      <c r="BR4804" s="76"/>
      <c r="BT4804" s="76"/>
      <c r="BU4804" s="76"/>
      <c r="BW4804" s="76"/>
      <c r="BX4804" s="76"/>
    </row>
    <row r="4805" spans="1:76" ht="12.75" customHeight="1">
      <c r="A4805" s="2"/>
      <c r="B4805" s="2"/>
      <c r="C4805" s="2"/>
      <c r="D4805" s="75"/>
      <c r="F4805" s="76"/>
      <c r="G4805" s="76"/>
      <c r="I4805" s="76"/>
      <c r="J4805" s="76"/>
      <c r="L4805" s="76"/>
      <c r="M4805" s="76"/>
      <c r="O4805" s="76"/>
      <c r="P4805" s="76"/>
      <c r="R4805" s="76"/>
      <c r="S4805" s="76"/>
      <c r="U4805" s="76"/>
      <c r="V4805" s="76"/>
      <c r="X4805" s="76"/>
      <c r="Y4805" s="76"/>
      <c r="AA4805" s="76"/>
      <c r="AB4805" s="76"/>
      <c r="AD4805" s="76"/>
      <c r="AE4805" s="76"/>
      <c r="AG4805" s="76"/>
      <c r="AH4805" s="76"/>
      <c r="AJ4805" s="76"/>
      <c r="AK4805" s="76"/>
      <c r="AM4805" s="76"/>
      <c r="AN4805" s="76"/>
      <c r="AP4805" s="76"/>
      <c r="AQ4805" s="76"/>
      <c r="AS4805" s="76"/>
      <c r="AT4805" s="76"/>
      <c r="AV4805" s="76"/>
      <c r="AW4805" s="76"/>
      <c r="AY4805" s="76"/>
      <c r="AZ4805" s="76"/>
      <c r="BB4805" s="76"/>
      <c r="BC4805" s="76"/>
      <c r="BE4805" s="76"/>
      <c r="BF4805" s="76"/>
      <c r="BH4805" s="76"/>
      <c r="BI4805" s="76"/>
      <c r="BK4805" s="76"/>
      <c r="BL4805" s="76"/>
      <c r="BN4805" s="76"/>
      <c r="BO4805" s="76"/>
      <c r="BQ4805" s="76"/>
      <c r="BR4805" s="76"/>
      <c r="BT4805" s="76"/>
      <c r="BU4805" s="76"/>
      <c r="BW4805" s="76"/>
      <c r="BX4805" s="76"/>
    </row>
    <row r="4806" spans="1:76" ht="12.75" customHeight="1">
      <c r="A4806" s="2"/>
      <c r="B4806" s="2"/>
      <c r="C4806" s="2"/>
      <c r="D4806" s="75"/>
      <c r="F4806" s="76"/>
      <c r="G4806" s="76"/>
      <c r="I4806" s="76"/>
      <c r="J4806" s="76"/>
      <c r="L4806" s="76"/>
      <c r="M4806" s="76"/>
      <c r="O4806" s="76"/>
      <c r="P4806" s="76"/>
      <c r="R4806" s="76"/>
      <c r="S4806" s="76"/>
      <c r="U4806" s="76"/>
      <c r="V4806" s="76"/>
      <c r="X4806" s="76"/>
      <c r="Y4806" s="76"/>
      <c r="AA4806" s="76"/>
      <c r="AB4806" s="76"/>
      <c r="AD4806" s="76"/>
      <c r="AE4806" s="76"/>
      <c r="AG4806" s="76"/>
      <c r="AH4806" s="76"/>
      <c r="AJ4806" s="76"/>
      <c r="AK4806" s="76"/>
      <c r="AM4806" s="76"/>
      <c r="AN4806" s="76"/>
      <c r="AP4806" s="76"/>
      <c r="AQ4806" s="76"/>
      <c r="AS4806" s="76"/>
      <c r="AT4806" s="76"/>
      <c r="AV4806" s="76"/>
      <c r="AW4806" s="76"/>
      <c r="AY4806" s="76"/>
      <c r="AZ4806" s="76"/>
      <c r="BB4806" s="76"/>
      <c r="BC4806" s="76"/>
      <c r="BE4806" s="76"/>
      <c r="BF4806" s="76"/>
      <c r="BH4806" s="76"/>
      <c r="BI4806" s="76"/>
      <c r="BK4806" s="76"/>
      <c r="BL4806" s="76"/>
      <c r="BN4806" s="76"/>
      <c r="BO4806" s="76"/>
      <c r="BQ4806" s="76"/>
      <c r="BR4806" s="76"/>
      <c r="BT4806" s="76"/>
      <c r="BU4806" s="76"/>
      <c r="BW4806" s="76"/>
      <c r="BX4806" s="76"/>
    </row>
    <row r="4807" spans="1:76" ht="12.75" customHeight="1">
      <c r="A4807" s="2"/>
      <c r="B4807" s="2"/>
      <c r="C4807" s="2"/>
      <c r="D4807" s="75"/>
      <c r="F4807" s="76"/>
      <c r="G4807" s="76"/>
      <c r="I4807" s="76"/>
      <c r="J4807" s="76"/>
      <c r="L4807" s="76"/>
      <c r="M4807" s="76"/>
      <c r="O4807" s="76"/>
      <c r="P4807" s="76"/>
      <c r="R4807" s="76"/>
      <c r="S4807" s="76"/>
      <c r="U4807" s="76"/>
      <c r="V4807" s="76"/>
      <c r="X4807" s="76"/>
      <c r="Y4807" s="76"/>
      <c r="AA4807" s="76"/>
      <c r="AB4807" s="76"/>
      <c r="AD4807" s="76"/>
      <c r="AE4807" s="76"/>
      <c r="AG4807" s="76"/>
      <c r="AH4807" s="76"/>
      <c r="AJ4807" s="76"/>
      <c r="AK4807" s="76"/>
      <c r="AM4807" s="76"/>
      <c r="AN4807" s="76"/>
      <c r="AP4807" s="76"/>
      <c r="AQ4807" s="76"/>
      <c r="AS4807" s="76"/>
      <c r="AT4807" s="76"/>
      <c r="AV4807" s="76"/>
      <c r="AW4807" s="76"/>
      <c r="AY4807" s="76"/>
      <c r="AZ4807" s="76"/>
      <c r="BB4807" s="76"/>
      <c r="BC4807" s="76"/>
      <c r="BE4807" s="76"/>
      <c r="BF4807" s="76"/>
      <c r="BH4807" s="76"/>
      <c r="BI4807" s="76"/>
      <c r="BK4807" s="76"/>
      <c r="BL4807" s="76"/>
      <c r="BN4807" s="76"/>
      <c r="BO4807" s="76"/>
      <c r="BQ4807" s="76"/>
      <c r="BR4807" s="76"/>
      <c r="BT4807" s="76"/>
      <c r="BU4807" s="76"/>
      <c r="BW4807" s="76"/>
      <c r="BX4807" s="76"/>
    </row>
    <row r="4808" spans="1:76" ht="12.75" customHeight="1">
      <c r="A4808" s="2"/>
      <c r="B4808" s="2"/>
      <c r="C4808" s="2"/>
      <c r="D4808" s="75"/>
      <c r="F4808" s="76"/>
      <c r="G4808" s="76"/>
      <c r="I4808" s="76"/>
      <c r="J4808" s="76"/>
      <c r="L4808" s="76"/>
      <c r="M4808" s="76"/>
      <c r="O4808" s="76"/>
      <c r="P4808" s="76"/>
      <c r="R4808" s="76"/>
      <c r="S4808" s="76"/>
      <c r="U4808" s="76"/>
      <c r="V4808" s="76"/>
      <c r="X4808" s="76"/>
      <c r="Y4808" s="76"/>
      <c r="AA4808" s="76"/>
      <c r="AB4808" s="76"/>
      <c r="AD4808" s="76"/>
      <c r="AE4808" s="76"/>
      <c r="AG4808" s="76"/>
      <c r="AH4808" s="76"/>
      <c r="AJ4808" s="76"/>
      <c r="AK4808" s="76"/>
      <c r="AM4808" s="76"/>
      <c r="AN4808" s="76"/>
      <c r="AP4808" s="76"/>
      <c r="AQ4808" s="76"/>
      <c r="AS4808" s="76"/>
      <c r="AT4808" s="76"/>
      <c r="AV4808" s="76"/>
      <c r="AW4808" s="76"/>
      <c r="AY4808" s="76"/>
      <c r="AZ4808" s="76"/>
      <c r="BB4808" s="76"/>
      <c r="BC4808" s="76"/>
      <c r="BE4808" s="76"/>
      <c r="BF4808" s="76"/>
      <c r="BH4808" s="76"/>
      <c r="BI4808" s="76"/>
      <c r="BK4808" s="76"/>
      <c r="BL4808" s="76"/>
      <c r="BN4808" s="76"/>
      <c r="BO4808" s="76"/>
      <c r="BQ4808" s="76"/>
      <c r="BR4808" s="76"/>
      <c r="BT4808" s="76"/>
      <c r="BU4808" s="76"/>
      <c r="BW4808" s="76"/>
      <c r="BX4808" s="76"/>
    </row>
    <row r="4809" spans="1:76" ht="12.75" customHeight="1">
      <c r="A4809" s="2"/>
      <c r="B4809" s="2"/>
      <c r="C4809" s="2"/>
      <c r="D4809" s="75"/>
      <c r="F4809" s="76"/>
      <c r="G4809" s="76"/>
      <c r="I4809" s="76"/>
      <c r="J4809" s="76"/>
      <c r="L4809" s="76"/>
      <c r="M4809" s="76"/>
      <c r="O4809" s="76"/>
      <c r="P4809" s="76"/>
      <c r="R4809" s="76"/>
      <c r="S4809" s="76"/>
      <c r="U4809" s="76"/>
      <c r="V4809" s="76"/>
      <c r="X4809" s="76"/>
      <c r="Y4809" s="76"/>
      <c r="AA4809" s="76"/>
      <c r="AB4809" s="76"/>
      <c r="AD4809" s="76"/>
      <c r="AE4809" s="76"/>
      <c r="AG4809" s="76"/>
      <c r="AH4809" s="76"/>
      <c r="AJ4809" s="76"/>
      <c r="AK4809" s="76"/>
      <c r="AM4809" s="76"/>
      <c r="AN4809" s="76"/>
      <c r="AP4809" s="76"/>
      <c r="AQ4809" s="76"/>
      <c r="AS4809" s="76"/>
      <c r="AT4809" s="76"/>
      <c r="AV4809" s="76"/>
      <c r="AW4809" s="76"/>
      <c r="AY4809" s="76"/>
      <c r="AZ4809" s="76"/>
      <c r="BB4809" s="76"/>
      <c r="BC4809" s="76"/>
      <c r="BE4809" s="76"/>
      <c r="BF4809" s="76"/>
      <c r="BH4809" s="76"/>
      <c r="BI4809" s="76"/>
      <c r="BK4809" s="76"/>
      <c r="BL4809" s="76"/>
      <c r="BN4809" s="76"/>
      <c r="BO4809" s="76"/>
      <c r="BQ4809" s="76"/>
      <c r="BR4809" s="76"/>
      <c r="BT4809" s="76"/>
      <c r="BU4809" s="76"/>
      <c r="BW4809" s="76"/>
      <c r="BX4809" s="76"/>
    </row>
    <row r="4810" spans="1:76" ht="12.75" customHeight="1">
      <c r="A4810" s="2"/>
      <c r="B4810" s="2"/>
      <c r="C4810" s="2"/>
      <c r="D4810" s="75"/>
      <c r="F4810" s="76"/>
      <c r="G4810" s="76"/>
      <c r="I4810" s="76"/>
      <c r="J4810" s="76"/>
      <c r="L4810" s="76"/>
      <c r="M4810" s="76"/>
      <c r="O4810" s="76"/>
      <c r="P4810" s="76"/>
      <c r="R4810" s="76"/>
      <c r="S4810" s="76"/>
      <c r="U4810" s="76"/>
      <c r="V4810" s="76"/>
      <c r="X4810" s="76"/>
      <c r="Y4810" s="76"/>
      <c r="AA4810" s="76"/>
      <c r="AB4810" s="76"/>
      <c r="AD4810" s="76"/>
      <c r="AE4810" s="76"/>
      <c r="AG4810" s="76"/>
      <c r="AH4810" s="76"/>
      <c r="AJ4810" s="76"/>
      <c r="AK4810" s="76"/>
      <c r="AM4810" s="76"/>
      <c r="AN4810" s="76"/>
      <c r="AP4810" s="76"/>
      <c r="AQ4810" s="76"/>
      <c r="AS4810" s="76"/>
      <c r="AT4810" s="76"/>
      <c r="AV4810" s="76"/>
      <c r="AW4810" s="76"/>
      <c r="AY4810" s="76"/>
      <c r="AZ4810" s="76"/>
      <c r="BB4810" s="76"/>
      <c r="BC4810" s="76"/>
      <c r="BE4810" s="76"/>
      <c r="BF4810" s="76"/>
      <c r="BH4810" s="76"/>
      <c r="BI4810" s="76"/>
      <c r="BK4810" s="76"/>
      <c r="BL4810" s="76"/>
      <c r="BN4810" s="76"/>
      <c r="BO4810" s="76"/>
      <c r="BQ4810" s="76"/>
      <c r="BR4810" s="76"/>
      <c r="BT4810" s="76"/>
      <c r="BU4810" s="76"/>
      <c r="BW4810" s="76"/>
      <c r="BX4810" s="76"/>
    </row>
    <row r="4811" spans="1:76" ht="12.75" customHeight="1">
      <c r="A4811" s="2"/>
      <c r="B4811" s="2"/>
      <c r="C4811" s="2"/>
      <c r="D4811" s="75"/>
      <c r="F4811" s="76"/>
      <c r="G4811" s="76"/>
      <c r="I4811" s="76"/>
      <c r="J4811" s="76"/>
      <c r="L4811" s="76"/>
      <c r="M4811" s="76"/>
      <c r="O4811" s="76"/>
      <c r="P4811" s="76"/>
      <c r="R4811" s="76"/>
      <c r="S4811" s="76"/>
      <c r="U4811" s="76"/>
      <c r="V4811" s="76"/>
      <c r="X4811" s="76"/>
      <c r="Y4811" s="76"/>
      <c r="AA4811" s="76"/>
      <c r="AB4811" s="76"/>
      <c r="AD4811" s="76"/>
      <c r="AE4811" s="76"/>
      <c r="AG4811" s="76"/>
      <c r="AH4811" s="76"/>
      <c r="AJ4811" s="76"/>
      <c r="AK4811" s="76"/>
      <c r="AM4811" s="76"/>
      <c r="AN4811" s="76"/>
      <c r="AP4811" s="76"/>
      <c r="AQ4811" s="76"/>
      <c r="AS4811" s="76"/>
      <c r="AT4811" s="76"/>
      <c r="AV4811" s="76"/>
      <c r="AW4811" s="76"/>
      <c r="AY4811" s="76"/>
      <c r="AZ4811" s="76"/>
      <c r="BB4811" s="76"/>
      <c r="BC4811" s="76"/>
      <c r="BE4811" s="76"/>
      <c r="BF4811" s="76"/>
      <c r="BH4811" s="76"/>
      <c r="BI4811" s="76"/>
      <c r="BK4811" s="76"/>
      <c r="BL4811" s="76"/>
      <c r="BN4811" s="76"/>
      <c r="BO4811" s="76"/>
      <c r="BQ4811" s="76"/>
      <c r="BR4811" s="76"/>
      <c r="BT4811" s="76"/>
      <c r="BU4811" s="76"/>
      <c r="BW4811" s="76"/>
      <c r="BX4811" s="76"/>
    </row>
    <row r="4812" spans="1:76" ht="12.75" customHeight="1">
      <c r="A4812" s="2"/>
      <c r="B4812" s="2"/>
      <c r="C4812" s="2"/>
      <c r="D4812" s="75"/>
      <c r="F4812" s="76"/>
      <c r="G4812" s="76"/>
      <c r="I4812" s="76"/>
      <c r="J4812" s="76"/>
      <c r="L4812" s="76"/>
      <c r="M4812" s="76"/>
      <c r="O4812" s="76"/>
      <c r="P4812" s="76"/>
      <c r="R4812" s="76"/>
      <c r="S4812" s="76"/>
      <c r="U4812" s="76"/>
      <c r="V4812" s="76"/>
      <c r="X4812" s="76"/>
      <c r="Y4812" s="76"/>
      <c r="AA4812" s="76"/>
      <c r="AB4812" s="76"/>
      <c r="AD4812" s="76"/>
      <c r="AE4812" s="76"/>
      <c r="AG4812" s="76"/>
      <c r="AH4812" s="76"/>
      <c r="AJ4812" s="76"/>
      <c r="AK4812" s="76"/>
      <c r="AM4812" s="76"/>
      <c r="AN4812" s="76"/>
      <c r="AP4812" s="76"/>
      <c r="AQ4812" s="76"/>
      <c r="AS4812" s="76"/>
      <c r="AT4812" s="76"/>
      <c r="AV4812" s="76"/>
      <c r="AW4812" s="76"/>
      <c r="AY4812" s="76"/>
      <c r="AZ4812" s="76"/>
      <c r="BB4812" s="76"/>
      <c r="BC4812" s="76"/>
      <c r="BE4812" s="76"/>
      <c r="BF4812" s="76"/>
      <c r="BH4812" s="76"/>
      <c r="BI4812" s="76"/>
      <c r="BK4812" s="76"/>
      <c r="BL4812" s="76"/>
      <c r="BN4812" s="76"/>
      <c r="BO4812" s="76"/>
      <c r="BQ4812" s="76"/>
      <c r="BR4812" s="76"/>
      <c r="BT4812" s="76"/>
      <c r="BU4812" s="76"/>
      <c r="BW4812" s="76"/>
      <c r="BX4812" s="76"/>
    </row>
    <row r="4813" spans="1:76" ht="12.75" customHeight="1">
      <c r="A4813" s="2"/>
      <c r="B4813" s="2"/>
      <c r="C4813" s="2"/>
      <c r="D4813" s="75"/>
      <c r="F4813" s="76"/>
      <c r="G4813" s="76"/>
      <c r="I4813" s="76"/>
      <c r="J4813" s="76"/>
      <c r="L4813" s="76"/>
      <c r="M4813" s="76"/>
      <c r="O4813" s="76"/>
      <c r="P4813" s="76"/>
      <c r="R4813" s="76"/>
      <c r="S4813" s="76"/>
      <c r="U4813" s="76"/>
      <c r="V4813" s="76"/>
      <c r="X4813" s="76"/>
      <c r="Y4813" s="76"/>
      <c r="AA4813" s="76"/>
      <c r="AB4813" s="76"/>
      <c r="AD4813" s="76"/>
      <c r="AE4813" s="76"/>
      <c r="AG4813" s="76"/>
      <c r="AH4813" s="76"/>
      <c r="AJ4813" s="76"/>
      <c r="AK4813" s="76"/>
      <c r="AM4813" s="76"/>
      <c r="AN4813" s="76"/>
      <c r="AP4813" s="76"/>
      <c r="AQ4813" s="76"/>
      <c r="AS4813" s="76"/>
      <c r="AT4813" s="76"/>
      <c r="AV4813" s="76"/>
      <c r="AW4813" s="76"/>
      <c r="AY4813" s="76"/>
      <c r="AZ4813" s="76"/>
      <c r="BB4813" s="76"/>
      <c r="BC4813" s="76"/>
      <c r="BE4813" s="76"/>
      <c r="BF4813" s="76"/>
      <c r="BH4813" s="76"/>
      <c r="BI4813" s="76"/>
      <c r="BK4813" s="76"/>
      <c r="BL4813" s="76"/>
      <c r="BN4813" s="76"/>
      <c r="BO4813" s="76"/>
      <c r="BQ4813" s="76"/>
      <c r="BR4813" s="76"/>
      <c r="BT4813" s="76"/>
      <c r="BU4813" s="76"/>
      <c r="BW4813" s="76"/>
      <c r="BX4813" s="76"/>
    </row>
    <row r="4814" spans="1:76" ht="12.75" customHeight="1">
      <c r="A4814" s="2"/>
      <c r="B4814" s="2"/>
      <c r="C4814" s="2"/>
      <c r="D4814" s="75"/>
      <c r="F4814" s="76"/>
      <c r="G4814" s="76"/>
      <c r="I4814" s="76"/>
      <c r="J4814" s="76"/>
      <c r="L4814" s="76"/>
      <c r="M4814" s="76"/>
      <c r="O4814" s="76"/>
      <c r="P4814" s="76"/>
      <c r="R4814" s="76"/>
      <c r="S4814" s="76"/>
      <c r="U4814" s="76"/>
      <c r="V4814" s="76"/>
      <c r="X4814" s="76"/>
      <c r="Y4814" s="76"/>
      <c r="AA4814" s="76"/>
      <c r="AB4814" s="76"/>
      <c r="AD4814" s="76"/>
      <c r="AE4814" s="76"/>
      <c r="AG4814" s="76"/>
      <c r="AH4814" s="76"/>
      <c r="AJ4814" s="76"/>
      <c r="AK4814" s="76"/>
      <c r="AM4814" s="76"/>
      <c r="AN4814" s="76"/>
      <c r="AP4814" s="76"/>
      <c r="AQ4814" s="76"/>
      <c r="AS4814" s="76"/>
      <c r="AT4814" s="76"/>
      <c r="AV4814" s="76"/>
      <c r="AW4814" s="76"/>
      <c r="AY4814" s="76"/>
      <c r="AZ4814" s="76"/>
      <c r="BB4814" s="76"/>
      <c r="BC4814" s="76"/>
      <c r="BE4814" s="76"/>
      <c r="BF4814" s="76"/>
      <c r="BH4814" s="76"/>
      <c r="BI4814" s="76"/>
      <c r="BK4814" s="76"/>
      <c r="BL4814" s="76"/>
      <c r="BN4814" s="76"/>
      <c r="BO4814" s="76"/>
      <c r="BQ4814" s="76"/>
      <c r="BR4814" s="76"/>
      <c r="BT4814" s="76"/>
      <c r="BU4814" s="76"/>
      <c r="BW4814" s="76"/>
      <c r="BX4814" s="76"/>
    </row>
    <row r="4815" spans="1:76" ht="12.75" customHeight="1">
      <c r="A4815" s="2"/>
      <c r="B4815" s="2"/>
      <c r="C4815" s="2"/>
      <c r="D4815" s="75"/>
      <c r="F4815" s="76"/>
      <c r="G4815" s="76"/>
      <c r="I4815" s="76"/>
      <c r="J4815" s="76"/>
      <c r="L4815" s="76"/>
      <c r="M4815" s="76"/>
      <c r="O4815" s="76"/>
      <c r="P4815" s="76"/>
      <c r="R4815" s="76"/>
      <c r="S4815" s="76"/>
      <c r="U4815" s="76"/>
      <c r="V4815" s="76"/>
      <c r="X4815" s="76"/>
      <c r="Y4815" s="76"/>
      <c r="AA4815" s="76"/>
      <c r="AB4815" s="76"/>
      <c r="AD4815" s="76"/>
      <c r="AE4815" s="76"/>
      <c r="AG4815" s="76"/>
      <c r="AH4815" s="76"/>
      <c r="AJ4815" s="76"/>
      <c r="AK4815" s="76"/>
      <c r="AM4815" s="76"/>
      <c r="AN4815" s="76"/>
      <c r="AP4815" s="76"/>
      <c r="AQ4815" s="76"/>
      <c r="AS4815" s="76"/>
      <c r="AT4815" s="76"/>
      <c r="AV4815" s="76"/>
      <c r="AW4815" s="76"/>
      <c r="AY4815" s="76"/>
      <c r="AZ4815" s="76"/>
      <c r="BB4815" s="76"/>
      <c r="BC4815" s="76"/>
      <c r="BE4815" s="76"/>
      <c r="BF4815" s="76"/>
      <c r="BH4815" s="76"/>
      <c r="BI4815" s="76"/>
      <c r="BK4815" s="76"/>
      <c r="BL4815" s="76"/>
      <c r="BN4815" s="76"/>
      <c r="BO4815" s="76"/>
      <c r="BQ4815" s="76"/>
      <c r="BR4815" s="76"/>
      <c r="BT4815" s="76"/>
      <c r="BU4815" s="76"/>
      <c r="BW4815" s="76"/>
      <c r="BX4815" s="76"/>
    </row>
    <row r="4816" spans="1:76" ht="12.75" customHeight="1">
      <c r="A4816" s="2"/>
      <c r="B4816" s="2"/>
      <c r="C4816" s="2"/>
      <c r="D4816" s="75"/>
      <c r="F4816" s="76"/>
      <c r="G4816" s="76"/>
      <c r="I4816" s="76"/>
      <c r="J4816" s="76"/>
      <c r="L4816" s="76"/>
      <c r="M4816" s="76"/>
      <c r="O4816" s="76"/>
      <c r="P4816" s="76"/>
      <c r="R4816" s="76"/>
      <c r="S4816" s="76"/>
      <c r="U4816" s="76"/>
      <c r="V4816" s="76"/>
      <c r="X4816" s="76"/>
      <c r="Y4816" s="76"/>
      <c r="AA4816" s="76"/>
      <c r="AB4816" s="76"/>
      <c r="AD4816" s="76"/>
      <c r="AE4816" s="76"/>
      <c r="AG4816" s="76"/>
      <c r="AH4816" s="76"/>
      <c r="AJ4816" s="76"/>
      <c r="AK4816" s="76"/>
      <c r="AM4816" s="76"/>
      <c r="AN4816" s="76"/>
      <c r="AP4816" s="76"/>
      <c r="AQ4816" s="76"/>
      <c r="AS4816" s="76"/>
      <c r="AT4816" s="76"/>
      <c r="AV4816" s="76"/>
      <c r="AW4816" s="76"/>
      <c r="AY4816" s="76"/>
      <c r="AZ4816" s="76"/>
      <c r="BB4816" s="76"/>
      <c r="BC4816" s="76"/>
      <c r="BE4816" s="76"/>
      <c r="BF4816" s="76"/>
      <c r="BH4816" s="76"/>
      <c r="BI4816" s="76"/>
      <c r="BK4816" s="76"/>
      <c r="BL4816" s="76"/>
      <c r="BN4816" s="76"/>
      <c r="BO4816" s="76"/>
      <c r="BQ4816" s="76"/>
      <c r="BR4816" s="76"/>
      <c r="BT4816" s="76"/>
      <c r="BU4816" s="76"/>
      <c r="BW4816" s="76"/>
      <c r="BX4816" s="76"/>
    </row>
    <row r="4817" spans="1:76" ht="12.75" customHeight="1">
      <c r="A4817" s="2"/>
      <c r="B4817" s="2"/>
      <c r="C4817" s="2"/>
      <c r="D4817" s="75"/>
      <c r="F4817" s="76"/>
      <c r="G4817" s="76"/>
      <c r="I4817" s="76"/>
      <c r="J4817" s="76"/>
      <c r="L4817" s="76"/>
      <c r="M4817" s="76"/>
      <c r="O4817" s="76"/>
      <c r="P4817" s="76"/>
      <c r="R4817" s="76"/>
      <c r="S4817" s="76"/>
      <c r="U4817" s="76"/>
      <c r="V4817" s="76"/>
      <c r="X4817" s="76"/>
      <c r="Y4817" s="76"/>
      <c r="AA4817" s="76"/>
      <c r="AB4817" s="76"/>
      <c r="AD4817" s="76"/>
      <c r="AE4817" s="76"/>
      <c r="AG4817" s="76"/>
      <c r="AH4817" s="76"/>
      <c r="AJ4817" s="76"/>
      <c r="AK4817" s="76"/>
      <c r="AM4817" s="76"/>
      <c r="AN4817" s="76"/>
      <c r="AP4817" s="76"/>
      <c r="AQ4817" s="76"/>
      <c r="AS4817" s="76"/>
      <c r="AT4817" s="76"/>
      <c r="AV4817" s="76"/>
      <c r="AW4817" s="76"/>
      <c r="AY4817" s="76"/>
      <c r="AZ4817" s="76"/>
      <c r="BB4817" s="76"/>
      <c r="BC4817" s="76"/>
      <c r="BE4817" s="76"/>
      <c r="BF4817" s="76"/>
      <c r="BH4817" s="76"/>
      <c r="BI4817" s="76"/>
      <c r="BK4817" s="76"/>
      <c r="BL4817" s="76"/>
      <c r="BN4817" s="76"/>
      <c r="BO4817" s="76"/>
      <c r="BQ4817" s="76"/>
      <c r="BR4817" s="76"/>
      <c r="BT4817" s="76"/>
      <c r="BU4817" s="76"/>
      <c r="BW4817" s="76"/>
      <c r="BX4817" s="76"/>
    </row>
    <row r="4818" spans="1:76" ht="12.75" customHeight="1">
      <c r="A4818" s="2"/>
      <c r="B4818" s="2"/>
      <c r="C4818" s="2"/>
      <c r="D4818" s="75"/>
      <c r="F4818" s="76"/>
      <c r="G4818" s="76"/>
      <c r="I4818" s="76"/>
      <c r="J4818" s="76"/>
      <c r="L4818" s="76"/>
      <c r="M4818" s="76"/>
      <c r="O4818" s="76"/>
      <c r="P4818" s="76"/>
      <c r="R4818" s="76"/>
      <c r="S4818" s="76"/>
      <c r="U4818" s="76"/>
      <c r="V4818" s="76"/>
      <c r="X4818" s="76"/>
      <c r="Y4818" s="76"/>
      <c r="AA4818" s="76"/>
      <c r="AB4818" s="76"/>
      <c r="AD4818" s="76"/>
      <c r="AE4818" s="76"/>
      <c r="AG4818" s="76"/>
      <c r="AH4818" s="76"/>
      <c r="AJ4818" s="76"/>
      <c r="AK4818" s="76"/>
      <c r="AM4818" s="76"/>
      <c r="AN4818" s="76"/>
      <c r="AP4818" s="76"/>
      <c r="AQ4818" s="76"/>
      <c r="AS4818" s="76"/>
      <c r="AT4818" s="76"/>
      <c r="AV4818" s="76"/>
      <c r="AW4818" s="76"/>
      <c r="AY4818" s="76"/>
      <c r="AZ4818" s="76"/>
      <c r="BB4818" s="76"/>
      <c r="BC4818" s="76"/>
      <c r="BE4818" s="76"/>
      <c r="BF4818" s="76"/>
      <c r="BH4818" s="76"/>
      <c r="BI4818" s="76"/>
      <c r="BK4818" s="76"/>
      <c r="BL4818" s="76"/>
      <c r="BN4818" s="76"/>
      <c r="BO4818" s="76"/>
      <c r="BQ4818" s="76"/>
      <c r="BR4818" s="76"/>
      <c r="BT4818" s="76"/>
      <c r="BU4818" s="76"/>
      <c r="BW4818" s="76"/>
      <c r="BX4818" s="76"/>
    </row>
    <row r="4819" spans="1:76" ht="12.75" customHeight="1">
      <c r="A4819" s="2"/>
      <c r="B4819" s="2"/>
      <c r="C4819" s="2"/>
      <c r="D4819" s="75"/>
      <c r="F4819" s="76"/>
      <c r="G4819" s="76"/>
      <c r="I4819" s="76"/>
      <c r="J4819" s="76"/>
      <c r="L4819" s="76"/>
      <c r="M4819" s="76"/>
      <c r="O4819" s="76"/>
      <c r="P4819" s="76"/>
      <c r="R4819" s="76"/>
      <c r="S4819" s="76"/>
      <c r="U4819" s="76"/>
      <c r="V4819" s="76"/>
      <c r="X4819" s="76"/>
      <c r="Y4819" s="76"/>
      <c r="AA4819" s="76"/>
      <c r="AB4819" s="76"/>
      <c r="AD4819" s="76"/>
      <c r="AE4819" s="76"/>
      <c r="AG4819" s="76"/>
      <c r="AH4819" s="76"/>
      <c r="AJ4819" s="76"/>
      <c r="AK4819" s="76"/>
      <c r="AM4819" s="76"/>
      <c r="AN4819" s="76"/>
      <c r="AP4819" s="76"/>
      <c r="AQ4819" s="76"/>
      <c r="AS4819" s="76"/>
      <c r="AT4819" s="76"/>
      <c r="AV4819" s="76"/>
      <c r="AW4819" s="76"/>
      <c r="AY4819" s="76"/>
      <c r="AZ4819" s="76"/>
      <c r="BB4819" s="76"/>
      <c r="BC4819" s="76"/>
      <c r="BE4819" s="76"/>
      <c r="BF4819" s="76"/>
      <c r="BH4819" s="76"/>
      <c r="BI4819" s="76"/>
      <c r="BK4819" s="76"/>
      <c r="BL4819" s="76"/>
      <c r="BN4819" s="76"/>
      <c r="BO4819" s="76"/>
      <c r="BQ4819" s="76"/>
      <c r="BR4819" s="76"/>
      <c r="BT4819" s="76"/>
      <c r="BU4819" s="76"/>
      <c r="BW4819" s="76"/>
      <c r="BX4819" s="76"/>
    </row>
    <row r="4820" spans="1:76" ht="12.75" customHeight="1">
      <c r="A4820" s="2"/>
      <c r="B4820" s="2"/>
      <c r="C4820" s="2"/>
      <c r="D4820" s="75"/>
      <c r="F4820" s="76"/>
      <c r="G4820" s="76"/>
      <c r="I4820" s="76"/>
      <c r="J4820" s="76"/>
      <c r="L4820" s="76"/>
      <c r="M4820" s="76"/>
      <c r="O4820" s="76"/>
      <c r="P4820" s="76"/>
      <c r="R4820" s="76"/>
      <c r="S4820" s="76"/>
      <c r="U4820" s="76"/>
      <c r="V4820" s="76"/>
      <c r="X4820" s="76"/>
      <c r="Y4820" s="76"/>
      <c r="AA4820" s="76"/>
      <c r="AB4820" s="76"/>
      <c r="AD4820" s="76"/>
      <c r="AE4820" s="76"/>
      <c r="AG4820" s="76"/>
      <c r="AH4820" s="76"/>
      <c r="AJ4820" s="76"/>
      <c r="AK4820" s="76"/>
      <c r="AM4820" s="76"/>
      <c r="AN4820" s="76"/>
      <c r="AP4820" s="76"/>
      <c r="AQ4820" s="76"/>
      <c r="AS4820" s="76"/>
      <c r="AT4820" s="76"/>
      <c r="AV4820" s="76"/>
      <c r="AW4820" s="76"/>
      <c r="AY4820" s="76"/>
      <c r="AZ4820" s="76"/>
      <c r="BB4820" s="76"/>
      <c r="BC4820" s="76"/>
      <c r="BE4820" s="76"/>
      <c r="BF4820" s="76"/>
      <c r="BH4820" s="76"/>
      <c r="BI4820" s="76"/>
      <c r="BK4820" s="76"/>
      <c r="BL4820" s="76"/>
      <c r="BN4820" s="76"/>
      <c r="BO4820" s="76"/>
      <c r="BQ4820" s="76"/>
      <c r="BR4820" s="76"/>
      <c r="BT4820" s="76"/>
      <c r="BU4820" s="76"/>
      <c r="BW4820" s="76"/>
      <c r="BX4820" s="76"/>
    </row>
    <row r="4821" spans="1:76" ht="12.75" customHeight="1">
      <c r="A4821" s="2"/>
      <c r="B4821" s="2"/>
      <c r="C4821" s="2"/>
      <c r="D4821" s="75"/>
      <c r="F4821" s="76"/>
      <c r="G4821" s="76"/>
      <c r="I4821" s="76"/>
      <c r="J4821" s="76"/>
      <c r="L4821" s="76"/>
      <c r="M4821" s="76"/>
      <c r="O4821" s="76"/>
      <c r="P4821" s="76"/>
      <c r="R4821" s="76"/>
      <c r="S4821" s="76"/>
      <c r="U4821" s="76"/>
      <c r="V4821" s="76"/>
      <c r="X4821" s="76"/>
      <c r="Y4821" s="76"/>
      <c r="AA4821" s="76"/>
      <c r="AB4821" s="76"/>
      <c r="AD4821" s="76"/>
      <c r="AE4821" s="76"/>
      <c r="AG4821" s="76"/>
      <c r="AH4821" s="76"/>
      <c r="AJ4821" s="76"/>
      <c r="AK4821" s="76"/>
      <c r="AM4821" s="76"/>
      <c r="AN4821" s="76"/>
      <c r="AP4821" s="76"/>
      <c r="AQ4821" s="76"/>
      <c r="AS4821" s="76"/>
      <c r="AT4821" s="76"/>
      <c r="AV4821" s="76"/>
      <c r="AW4821" s="76"/>
      <c r="AY4821" s="76"/>
      <c r="AZ4821" s="76"/>
      <c r="BB4821" s="76"/>
      <c r="BC4821" s="76"/>
      <c r="BE4821" s="76"/>
      <c r="BF4821" s="76"/>
      <c r="BH4821" s="76"/>
      <c r="BI4821" s="76"/>
      <c r="BK4821" s="76"/>
      <c r="BL4821" s="76"/>
      <c r="BN4821" s="76"/>
      <c r="BO4821" s="76"/>
      <c r="BQ4821" s="76"/>
      <c r="BR4821" s="76"/>
      <c r="BT4821" s="76"/>
      <c r="BU4821" s="76"/>
      <c r="BW4821" s="76"/>
      <c r="BX4821" s="76"/>
    </row>
    <row r="4822" spans="1:76" ht="12.75" customHeight="1">
      <c r="A4822" s="2"/>
      <c r="B4822" s="2"/>
      <c r="C4822" s="2"/>
      <c r="D4822" s="75"/>
      <c r="F4822" s="76"/>
      <c r="G4822" s="76"/>
      <c r="I4822" s="76"/>
      <c r="J4822" s="76"/>
      <c r="L4822" s="76"/>
      <c r="M4822" s="76"/>
      <c r="O4822" s="76"/>
      <c r="P4822" s="76"/>
      <c r="R4822" s="76"/>
      <c r="S4822" s="76"/>
      <c r="U4822" s="76"/>
      <c r="V4822" s="76"/>
      <c r="X4822" s="76"/>
      <c r="Y4822" s="76"/>
      <c r="AA4822" s="76"/>
      <c r="AB4822" s="76"/>
      <c r="AD4822" s="76"/>
      <c r="AE4822" s="76"/>
      <c r="AG4822" s="76"/>
      <c r="AH4822" s="76"/>
      <c r="AJ4822" s="76"/>
      <c r="AK4822" s="76"/>
      <c r="AM4822" s="76"/>
      <c r="AN4822" s="76"/>
      <c r="AP4822" s="76"/>
      <c r="AQ4822" s="76"/>
      <c r="AS4822" s="76"/>
      <c r="AT4822" s="76"/>
      <c r="AV4822" s="76"/>
      <c r="AW4822" s="76"/>
      <c r="AY4822" s="76"/>
      <c r="AZ4822" s="76"/>
      <c r="BB4822" s="76"/>
      <c r="BC4822" s="76"/>
      <c r="BE4822" s="76"/>
      <c r="BF4822" s="76"/>
      <c r="BH4822" s="76"/>
      <c r="BI4822" s="76"/>
      <c r="BK4822" s="76"/>
      <c r="BL4822" s="76"/>
      <c r="BN4822" s="76"/>
      <c r="BO4822" s="76"/>
      <c r="BQ4822" s="76"/>
      <c r="BR4822" s="76"/>
      <c r="BT4822" s="76"/>
      <c r="BU4822" s="76"/>
      <c r="BW4822" s="76"/>
      <c r="BX4822" s="76"/>
    </row>
    <row r="4823" spans="1:76" ht="12.75" customHeight="1">
      <c r="A4823" s="2"/>
      <c r="B4823" s="2"/>
      <c r="C4823" s="2"/>
      <c r="D4823" s="75"/>
      <c r="F4823" s="76"/>
      <c r="G4823" s="76"/>
      <c r="I4823" s="76"/>
      <c r="J4823" s="76"/>
      <c r="L4823" s="76"/>
      <c r="M4823" s="76"/>
      <c r="O4823" s="76"/>
      <c r="P4823" s="76"/>
      <c r="R4823" s="76"/>
      <c r="S4823" s="76"/>
      <c r="U4823" s="76"/>
      <c r="V4823" s="76"/>
      <c r="X4823" s="76"/>
      <c r="Y4823" s="76"/>
      <c r="AA4823" s="76"/>
      <c r="AB4823" s="76"/>
      <c r="AD4823" s="76"/>
      <c r="AE4823" s="76"/>
      <c r="AG4823" s="76"/>
      <c r="AH4823" s="76"/>
      <c r="AJ4823" s="76"/>
      <c r="AK4823" s="76"/>
      <c r="AM4823" s="76"/>
      <c r="AN4823" s="76"/>
      <c r="AP4823" s="76"/>
      <c r="AQ4823" s="76"/>
      <c r="AS4823" s="76"/>
      <c r="AT4823" s="76"/>
      <c r="AV4823" s="76"/>
      <c r="AW4823" s="76"/>
      <c r="AY4823" s="76"/>
      <c r="AZ4823" s="76"/>
      <c r="BB4823" s="76"/>
      <c r="BC4823" s="76"/>
      <c r="BE4823" s="76"/>
      <c r="BF4823" s="76"/>
      <c r="BH4823" s="76"/>
      <c r="BI4823" s="76"/>
      <c r="BK4823" s="76"/>
      <c r="BL4823" s="76"/>
      <c r="BN4823" s="76"/>
      <c r="BO4823" s="76"/>
      <c r="BQ4823" s="76"/>
      <c r="BR4823" s="76"/>
      <c r="BT4823" s="76"/>
      <c r="BU4823" s="76"/>
      <c r="BW4823" s="76"/>
      <c r="BX4823" s="76"/>
    </row>
    <row r="4824" spans="1:76" ht="12.75" customHeight="1">
      <c r="A4824" s="2"/>
      <c r="B4824" s="2"/>
      <c r="C4824" s="2"/>
      <c r="D4824" s="75"/>
      <c r="F4824" s="76"/>
      <c r="G4824" s="76"/>
      <c r="I4824" s="76"/>
      <c r="J4824" s="76"/>
      <c r="L4824" s="76"/>
      <c r="M4824" s="76"/>
      <c r="O4824" s="76"/>
      <c r="P4824" s="76"/>
      <c r="R4824" s="76"/>
      <c r="S4824" s="76"/>
      <c r="U4824" s="76"/>
      <c r="V4824" s="76"/>
      <c r="X4824" s="76"/>
      <c r="Y4824" s="76"/>
      <c r="AA4824" s="76"/>
      <c r="AB4824" s="76"/>
      <c r="AD4824" s="76"/>
      <c r="AE4824" s="76"/>
      <c r="AG4824" s="76"/>
      <c r="AH4824" s="76"/>
      <c r="AJ4824" s="76"/>
      <c r="AK4824" s="76"/>
      <c r="AM4824" s="76"/>
      <c r="AN4824" s="76"/>
      <c r="AP4824" s="76"/>
      <c r="AQ4824" s="76"/>
      <c r="AS4824" s="76"/>
      <c r="AT4824" s="76"/>
      <c r="AV4824" s="76"/>
      <c r="AW4824" s="76"/>
      <c r="AY4824" s="76"/>
      <c r="AZ4824" s="76"/>
      <c r="BB4824" s="76"/>
      <c r="BC4824" s="76"/>
      <c r="BE4824" s="76"/>
      <c r="BF4824" s="76"/>
      <c r="BH4824" s="76"/>
      <c r="BI4824" s="76"/>
      <c r="BK4824" s="76"/>
      <c r="BL4824" s="76"/>
      <c r="BN4824" s="76"/>
      <c r="BO4824" s="76"/>
      <c r="BQ4824" s="76"/>
      <c r="BR4824" s="76"/>
      <c r="BT4824" s="76"/>
      <c r="BU4824" s="76"/>
      <c r="BW4824" s="76"/>
      <c r="BX4824" s="76"/>
    </row>
    <row r="4825" spans="1:76" ht="12.75" customHeight="1">
      <c r="A4825" s="2"/>
      <c r="B4825" s="2"/>
      <c r="C4825" s="2"/>
      <c r="D4825" s="75"/>
      <c r="F4825" s="76"/>
      <c r="G4825" s="76"/>
      <c r="I4825" s="76"/>
      <c r="J4825" s="76"/>
      <c r="L4825" s="76"/>
      <c r="M4825" s="76"/>
      <c r="O4825" s="76"/>
      <c r="P4825" s="76"/>
      <c r="R4825" s="76"/>
      <c r="S4825" s="76"/>
      <c r="U4825" s="76"/>
      <c r="V4825" s="76"/>
      <c r="X4825" s="76"/>
      <c r="Y4825" s="76"/>
      <c r="AA4825" s="76"/>
      <c r="AB4825" s="76"/>
      <c r="AD4825" s="76"/>
      <c r="AE4825" s="76"/>
      <c r="AG4825" s="76"/>
      <c r="AH4825" s="76"/>
      <c r="AJ4825" s="76"/>
      <c r="AK4825" s="76"/>
      <c r="AM4825" s="76"/>
      <c r="AN4825" s="76"/>
      <c r="AP4825" s="76"/>
      <c r="AQ4825" s="76"/>
      <c r="AS4825" s="76"/>
      <c r="AT4825" s="76"/>
      <c r="AV4825" s="76"/>
      <c r="AW4825" s="76"/>
      <c r="AY4825" s="76"/>
      <c r="AZ4825" s="76"/>
      <c r="BB4825" s="76"/>
      <c r="BC4825" s="76"/>
      <c r="BE4825" s="76"/>
      <c r="BF4825" s="76"/>
      <c r="BH4825" s="76"/>
      <c r="BI4825" s="76"/>
      <c r="BK4825" s="76"/>
      <c r="BL4825" s="76"/>
      <c r="BN4825" s="76"/>
      <c r="BO4825" s="76"/>
      <c r="BQ4825" s="76"/>
      <c r="BR4825" s="76"/>
      <c r="BT4825" s="76"/>
      <c r="BU4825" s="76"/>
      <c r="BW4825" s="76"/>
      <c r="BX4825" s="76"/>
    </row>
    <row r="4826" spans="1:76" ht="12.75" customHeight="1">
      <c r="A4826" s="2"/>
      <c r="B4826" s="2"/>
      <c r="C4826" s="2"/>
      <c r="D4826" s="75"/>
      <c r="F4826" s="76"/>
      <c r="G4826" s="76"/>
      <c r="I4826" s="76"/>
      <c r="J4826" s="76"/>
      <c r="L4826" s="76"/>
      <c r="M4826" s="76"/>
      <c r="O4826" s="76"/>
      <c r="P4826" s="76"/>
      <c r="R4826" s="76"/>
      <c r="S4826" s="76"/>
      <c r="U4826" s="76"/>
      <c r="V4826" s="76"/>
      <c r="X4826" s="76"/>
      <c r="Y4826" s="76"/>
      <c r="AA4826" s="76"/>
      <c r="AB4826" s="76"/>
      <c r="AD4826" s="76"/>
      <c r="AE4826" s="76"/>
      <c r="AG4826" s="76"/>
      <c r="AH4826" s="76"/>
      <c r="AJ4826" s="76"/>
      <c r="AK4826" s="76"/>
      <c r="AM4826" s="76"/>
      <c r="AN4826" s="76"/>
      <c r="AP4826" s="76"/>
      <c r="AQ4826" s="76"/>
      <c r="AS4826" s="76"/>
      <c r="AT4826" s="76"/>
      <c r="AV4826" s="76"/>
      <c r="AW4826" s="76"/>
      <c r="AY4826" s="76"/>
      <c r="AZ4826" s="76"/>
      <c r="BB4826" s="76"/>
      <c r="BC4826" s="76"/>
      <c r="BE4826" s="76"/>
      <c r="BF4826" s="76"/>
      <c r="BH4826" s="76"/>
      <c r="BI4826" s="76"/>
      <c r="BK4826" s="76"/>
      <c r="BL4826" s="76"/>
      <c r="BN4826" s="76"/>
      <c r="BO4826" s="76"/>
      <c r="BQ4826" s="76"/>
      <c r="BR4826" s="76"/>
      <c r="BT4826" s="76"/>
      <c r="BU4826" s="76"/>
      <c r="BW4826" s="76"/>
      <c r="BX4826" s="76"/>
    </row>
    <row r="4827" spans="1:76" ht="12.75" customHeight="1">
      <c r="A4827" s="2"/>
      <c r="B4827" s="2"/>
      <c r="C4827" s="2"/>
      <c r="D4827" s="75"/>
      <c r="F4827" s="76"/>
      <c r="G4827" s="76"/>
      <c r="I4827" s="76"/>
      <c r="J4827" s="76"/>
      <c r="L4827" s="76"/>
      <c r="M4827" s="76"/>
      <c r="O4827" s="76"/>
      <c r="P4827" s="76"/>
      <c r="R4827" s="76"/>
      <c r="S4827" s="76"/>
      <c r="U4827" s="76"/>
      <c r="V4827" s="76"/>
      <c r="X4827" s="76"/>
      <c r="Y4827" s="76"/>
      <c r="AA4827" s="76"/>
      <c r="AB4827" s="76"/>
      <c r="AD4827" s="76"/>
      <c r="AE4827" s="76"/>
      <c r="AG4827" s="76"/>
      <c r="AH4827" s="76"/>
      <c r="AJ4827" s="76"/>
      <c r="AK4827" s="76"/>
      <c r="AM4827" s="76"/>
      <c r="AN4827" s="76"/>
      <c r="AP4827" s="76"/>
      <c r="AQ4827" s="76"/>
      <c r="AS4827" s="76"/>
      <c r="AT4827" s="76"/>
      <c r="AV4827" s="76"/>
      <c r="AW4827" s="76"/>
      <c r="AY4827" s="76"/>
      <c r="AZ4827" s="76"/>
      <c r="BB4827" s="76"/>
      <c r="BC4827" s="76"/>
      <c r="BE4827" s="76"/>
      <c r="BF4827" s="76"/>
      <c r="BH4827" s="76"/>
      <c r="BI4827" s="76"/>
      <c r="BK4827" s="76"/>
      <c r="BL4827" s="76"/>
      <c r="BN4827" s="76"/>
      <c r="BO4827" s="76"/>
      <c r="BQ4827" s="76"/>
      <c r="BR4827" s="76"/>
      <c r="BT4827" s="76"/>
      <c r="BU4827" s="76"/>
      <c r="BW4827" s="76"/>
      <c r="BX4827" s="76"/>
    </row>
    <row r="4828" spans="1:76" ht="12.75" customHeight="1">
      <c r="A4828" s="2"/>
      <c r="B4828" s="2"/>
      <c r="C4828" s="2"/>
      <c r="D4828" s="75"/>
      <c r="F4828" s="76"/>
      <c r="G4828" s="76"/>
      <c r="I4828" s="76"/>
      <c r="J4828" s="76"/>
      <c r="L4828" s="76"/>
      <c r="M4828" s="76"/>
      <c r="O4828" s="76"/>
      <c r="P4828" s="76"/>
      <c r="R4828" s="76"/>
      <c r="S4828" s="76"/>
      <c r="U4828" s="76"/>
      <c r="V4828" s="76"/>
      <c r="X4828" s="76"/>
      <c r="Y4828" s="76"/>
      <c r="AA4828" s="76"/>
      <c r="AB4828" s="76"/>
      <c r="AD4828" s="76"/>
      <c r="AE4828" s="76"/>
      <c r="AG4828" s="76"/>
      <c r="AH4828" s="76"/>
      <c r="AJ4828" s="76"/>
      <c r="AK4828" s="76"/>
      <c r="AM4828" s="76"/>
      <c r="AN4828" s="76"/>
      <c r="AP4828" s="76"/>
      <c r="AQ4828" s="76"/>
      <c r="AS4828" s="76"/>
      <c r="AT4828" s="76"/>
      <c r="AV4828" s="76"/>
      <c r="AW4828" s="76"/>
      <c r="AY4828" s="76"/>
      <c r="AZ4828" s="76"/>
      <c r="BB4828" s="76"/>
      <c r="BC4828" s="76"/>
      <c r="BE4828" s="76"/>
      <c r="BF4828" s="76"/>
      <c r="BH4828" s="76"/>
      <c r="BI4828" s="76"/>
      <c r="BK4828" s="76"/>
      <c r="BL4828" s="76"/>
      <c r="BN4828" s="76"/>
      <c r="BO4828" s="76"/>
      <c r="BQ4828" s="76"/>
      <c r="BR4828" s="76"/>
      <c r="BT4828" s="76"/>
      <c r="BU4828" s="76"/>
      <c r="BW4828" s="76"/>
      <c r="BX4828" s="76"/>
    </row>
    <row r="4829" spans="1:76" ht="12.75" customHeight="1">
      <c r="A4829" s="2"/>
      <c r="B4829" s="2"/>
      <c r="C4829" s="2"/>
      <c r="D4829" s="75"/>
      <c r="F4829" s="76"/>
      <c r="G4829" s="76"/>
      <c r="I4829" s="76"/>
      <c r="J4829" s="76"/>
      <c r="L4829" s="76"/>
      <c r="M4829" s="76"/>
      <c r="O4829" s="76"/>
      <c r="P4829" s="76"/>
      <c r="R4829" s="76"/>
      <c r="S4829" s="76"/>
      <c r="U4829" s="76"/>
      <c r="V4829" s="76"/>
      <c r="X4829" s="76"/>
      <c r="Y4829" s="76"/>
      <c r="AA4829" s="76"/>
      <c r="AB4829" s="76"/>
      <c r="AD4829" s="76"/>
      <c r="AE4829" s="76"/>
      <c r="AG4829" s="76"/>
      <c r="AH4829" s="76"/>
      <c r="AJ4829" s="76"/>
      <c r="AK4829" s="76"/>
      <c r="AM4829" s="76"/>
      <c r="AN4829" s="76"/>
      <c r="AP4829" s="76"/>
      <c r="AQ4829" s="76"/>
      <c r="AS4829" s="76"/>
      <c r="AT4829" s="76"/>
      <c r="AV4829" s="76"/>
      <c r="AW4829" s="76"/>
      <c r="AY4829" s="76"/>
      <c r="AZ4829" s="76"/>
      <c r="BB4829" s="76"/>
      <c r="BC4829" s="76"/>
      <c r="BE4829" s="76"/>
      <c r="BF4829" s="76"/>
      <c r="BH4829" s="76"/>
      <c r="BI4829" s="76"/>
      <c r="BK4829" s="76"/>
      <c r="BL4829" s="76"/>
      <c r="BN4829" s="76"/>
      <c r="BO4829" s="76"/>
      <c r="BQ4829" s="76"/>
      <c r="BR4829" s="76"/>
      <c r="BT4829" s="76"/>
      <c r="BU4829" s="76"/>
      <c r="BW4829" s="76"/>
      <c r="BX4829" s="76"/>
    </row>
    <row r="4830" spans="1:76" ht="12.75" customHeight="1">
      <c r="A4830" s="2"/>
      <c r="B4830" s="2"/>
      <c r="C4830" s="2"/>
      <c r="D4830" s="75"/>
      <c r="F4830" s="76"/>
      <c r="G4830" s="76"/>
      <c r="I4830" s="76"/>
      <c r="J4830" s="76"/>
      <c r="L4830" s="76"/>
      <c r="M4830" s="76"/>
      <c r="O4830" s="76"/>
      <c r="P4830" s="76"/>
      <c r="R4830" s="76"/>
      <c r="S4830" s="76"/>
      <c r="U4830" s="76"/>
      <c r="V4830" s="76"/>
      <c r="X4830" s="76"/>
      <c r="Y4830" s="76"/>
      <c r="AA4830" s="76"/>
      <c r="AB4830" s="76"/>
      <c r="AD4830" s="76"/>
      <c r="AE4830" s="76"/>
      <c r="AG4830" s="76"/>
      <c r="AH4830" s="76"/>
      <c r="AJ4830" s="76"/>
      <c r="AK4830" s="76"/>
      <c r="AM4830" s="76"/>
      <c r="AN4830" s="76"/>
      <c r="AP4830" s="76"/>
      <c r="AQ4830" s="76"/>
      <c r="AS4830" s="76"/>
      <c r="AT4830" s="76"/>
      <c r="AV4830" s="76"/>
      <c r="AW4830" s="76"/>
      <c r="AY4830" s="76"/>
      <c r="AZ4830" s="76"/>
      <c r="BB4830" s="76"/>
      <c r="BC4830" s="76"/>
      <c r="BE4830" s="76"/>
      <c r="BF4830" s="76"/>
      <c r="BH4830" s="76"/>
      <c r="BI4830" s="76"/>
      <c r="BK4830" s="76"/>
      <c r="BL4830" s="76"/>
      <c r="BN4830" s="76"/>
      <c r="BO4830" s="76"/>
      <c r="BQ4830" s="76"/>
      <c r="BR4830" s="76"/>
      <c r="BT4830" s="76"/>
      <c r="BU4830" s="76"/>
      <c r="BW4830" s="76"/>
      <c r="BX4830" s="76"/>
    </row>
    <row r="4831" spans="1:76" ht="12.75" customHeight="1">
      <c r="A4831" s="2"/>
      <c r="B4831" s="2"/>
      <c r="C4831" s="2"/>
      <c r="D4831" s="75"/>
      <c r="F4831" s="76"/>
      <c r="G4831" s="76"/>
      <c r="I4831" s="76"/>
      <c r="J4831" s="76"/>
      <c r="L4831" s="76"/>
      <c r="M4831" s="76"/>
      <c r="O4831" s="76"/>
      <c r="P4831" s="76"/>
      <c r="R4831" s="76"/>
      <c r="S4831" s="76"/>
      <c r="U4831" s="76"/>
      <c r="V4831" s="76"/>
      <c r="X4831" s="76"/>
      <c r="Y4831" s="76"/>
      <c r="AA4831" s="76"/>
      <c r="AB4831" s="76"/>
      <c r="AD4831" s="76"/>
      <c r="AE4831" s="76"/>
      <c r="AG4831" s="76"/>
      <c r="AH4831" s="76"/>
      <c r="AJ4831" s="76"/>
      <c r="AK4831" s="76"/>
      <c r="AM4831" s="76"/>
      <c r="AN4831" s="76"/>
      <c r="AP4831" s="76"/>
      <c r="AQ4831" s="76"/>
      <c r="AS4831" s="76"/>
      <c r="AT4831" s="76"/>
      <c r="AV4831" s="76"/>
      <c r="AW4831" s="76"/>
      <c r="AY4831" s="76"/>
      <c r="AZ4831" s="76"/>
      <c r="BB4831" s="76"/>
      <c r="BC4831" s="76"/>
      <c r="BE4831" s="76"/>
      <c r="BF4831" s="76"/>
      <c r="BH4831" s="76"/>
      <c r="BI4831" s="76"/>
      <c r="BK4831" s="76"/>
      <c r="BL4831" s="76"/>
      <c r="BN4831" s="76"/>
      <c r="BO4831" s="76"/>
      <c r="BQ4831" s="76"/>
      <c r="BR4831" s="76"/>
      <c r="BT4831" s="76"/>
      <c r="BU4831" s="76"/>
      <c r="BW4831" s="76"/>
      <c r="BX4831" s="76"/>
    </row>
    <row r="4832" spans="1:76" ht="12.75" customHeight="1">
      <c r="A4832" s="2"/>
      <c r="B4832" s="2"/>
      <c r="C4832" s="2"/>
      <c r="D4832" s="75"/>
      <c r="F4832" s="76"/>
      <c r="G4832" s="76"/>
      <c r="I4832" s="76"/>
      <c r="J4832" s="76"/>
      <c r="L4832" s="76"/>
      <c r="M4832" s="76"/>
      <c r="O4832" s="76"/>
      <c r="P4832" s="76"/>
      <c r="R4832" s="76"/>
      <c r="S4832" s="76"/>
      <c r="U4832" s="76"/>
      <c r="V4832" s="76"/>
      <c r="X4832" s="76"/>
      <c r="Y4832" s="76"/>
      <c r="AA4832" s="76"/>
      <c r="AB4832" s="76"/>
      <c r="AD4832" s="76"/>
      <c r="AE4832" s="76"/>
      <c r="AG4832" s="76"/>
      <c r="AH4832" s="76"/>
      <c r="AJ4832" s="76"/>
      <c r="AK4832" s="76"/>
      <c r="AM4832" s="76"/>
      <c r="AN4832" s="76"/>
      <c r="AP4832" s="76"/>
      <c r="AQ4832" s="76"/>
      <c r="AS4832" s="76"/>
      <c r="AT4832" s="76"/>
      <c r="AV4832" s="76"/>
      <c r="AW4832" s="76"/>
      <c r="AY4832" s="76"/>
      <c r="AZ4832" s="76"/>
      <c r="BB4832" s="76"/>
      <c r="BC4832" s="76"/>
      <c r="BE4832" s="76"/>
      <c r="BF4832" s="76"/>
      <c r="BH4832" s="76"/>
      <c r="BI4832" s="76"/>
      <c r="BK4832" s="76"/>
      <c r="BL4832" s="76"/>
      <c r="BN4832" s="76"/>
      <c r="BO4832" s="76"/>
      <c r="BQ4832" s="76"/>
      <c r="BR4832" s="76"/>
      <c r="BT4832" s="76"/>
      <c r="BU4832" s="76"/>
      <c r="BW4832" s="76"/>
      <c r="BX4832" s="76"/>
    </row>
    <row r="4833" spans="1:76" ht="12.75" customHeight="1">
      <c r="A4833" s="2"/>
      <c r="B4833" s="2"/>
      <c r="C4833" s="2"/>
      <c r="D4833" s="75"/>
      <c r="F4833" s="76"/>
      <c r="G4833" s="76"/>
      <c r="I4833" s="76"/>
      <c r="J4833" s="76"/>
      <c r="L4833" s="76"/>
      <c r="M4833" s="76"/>
      <c r="O4833" s="76"/>
      <c r="P4833" s="76"/>
      <c r="R4833" s="76"/>
      <c r="S4833" s="76"/>
      <c r="U4833" s="76"/>
      <c r="V4833" s="76"/>
      <c r="X4833" s="76"/>
      <c r="Y4833" s="76"/>
      <c r="AA4833" s="76"/>
      <c r="AB4833" s="76"/>
      <c r="AD4833" s="76"/>
      <c r="AE4833" s="76"/>
      <c r="AG4833" s="76"/>
      <c r="AH4833" s="76"/>
      <c r="AJ4833" s="76"/>
      <c r="AK4833" s="76"/>
      <c r="AM4833" s="76"/>
      <c r="AN4833" s="76"/>
      <c r="AP4833" s="76"/>
      <c r="AQ4833" s="76"/>
      <c r="AS4833" s="76"/>
      <c r="AT4833" s="76"/>
      <c r="AV4833" s="76"/>
      <c r="AW4833" s="76"/>
      <c r="AY4833" s="76"/>
      <c r="AZ4833" s="76"/>
      <c r="BB4833" s="76"/>
      <c r="BC4833" s="76"/>
      <c r="BE4833" s="76"/>
      <c r="BF4833" s="76"/>
      <c r="BH4833" s="76"/>
      <c r="BI4833" s="76"/>
      <c r="BK4833" s="76"/>
      <c r="BL4833" s="76"/>
      <c r="BN4833" s="76"/>
      <c r="BO4833" s="76"/>
      <c r="BQ4833" s="76"/>
      <c r="BR4833" s="76"/>
      <c r="BT4833" s="76"/>
      <c r="BU4833" s="76"/>
      <c r="BW4833" s="76"/>
      <c r="BX4833" s="76"/>
    </row>
    <row r="4834" spans="1:76" ht="12.75" customHeight="1">
      <c r="A4834" s="2"/>
      <c r="B4834" s="2"/>
      <c r="C4834" s="2"/>
      <c r="D4834" s="75"/>
      <c r="F4834" s="76"/>
      <c r="G4834" s="76"/>
      <c r="I4834" s="76"/>
      <c r="J4834" s="76"/>
      <c r="L4834" s="76"/>
      <c r="M4834" s="76"/>
      <c r="O4834" s="76"/>
      <c r="P4834" s="76"/>
      <c r="R4834" s="76"/>
      <c r="S4834" s="76"/>
      <c r="U4834" s="76"/>
      <c r="V4834" s="76"/>
      <c r="X4834" s="76"/>
      <c r="Y4834" s="76"/>
      <c r="AA4834" s="76"/>
      <c r="AB4834" s="76"/>
      <c r="AD4834" s="76"/>
      <c r="AE4834" s="76"/>
      <c r="AG4834" s="76"/>
      <c r="AH4834" s="76"/>
      <c r="AJ4834" s="76"/>
      <c r="AK4834" s="76"/>
      <c r="AM4834" s="76"/>
      <c r="AN4834" s="76"/>
      <c r="AP4834" s="76"/>
      <c r="AQ4834" s="76"/>
      <c r="AS4834" s="76"/>
      <c r="AT4834" s="76"/>
      <c r="AV4834" s="76"/>
      <c r="AW4834" s="76"/>
      <c r="AY4834" s="76"/>
      <c r="AZ4834" s="76"/>
      <c r="BB4834" s="76"/>
      <c r="BC4834" s="76"/>
      <c r="BE4834" s="76"/>
      <c r="BF4834" s="76"/>
      <c r="BH4834" s="76"/>
      <c r="BI4834" s="76"/>
      <c r="BK4834" s="76"/>
      <c r="BL4834" s="76"/>
      <c r="BN4834" s="76"/>
      <c r="BO4834" s="76"/>
      <c r="BQ4834" s="76"/>
      <c r="BR4834" s="76"/>
      <c r="BT4834" s="76"/>
      <c r="BU4834" s="76"/>
      <c r="BW4834" s="76"/>
      <c r="BX4834" s="76"/>
    </row>
    <row r="4835" spans="1:76" ht="12.75" customHeight="1">
      <c r="A4835" s="2"/>
      <c r="B4835" s="2"/>
      <c r="C4835" s="2"/>
      <c r="D4835" s="75"/>
      <c r="F4835" s="76"/>
      <c r="G4835" s="76"/>
      <c r="I4835" s="76"/>
      <c r="J4835" s="76"/>
      <c r="L4835" s="76"/>
      <c r="M4835" s="76"/>
      <c r="O4835" s="76"/>
      <c r="P4835" s="76"/>
      <c r="R4835" s="76"/>
      <c r="S4835" s="76"/>
      <c r="U4835" s="76"/>
      <c r="V4835" s="76"/>
      <c r="X4835" s="76"/>
      <c r="Y4835" s="76"/>
      <c r="AA4835" s="76"/>
      <c r="AB4835" s="76"/>
      <c r="AD4835" s="76"/>
      <c r="AE4835" s="76"/>
      <c r="AG4835" s="76"/>
      <c r="AH4835" s="76"/>
      <c r="AJ4835" s="76"/>
      <c r="AK4835" s="76"/>
      <c r="AM4835" s="76"/>
      <c r="AN4835" s="76"/>
      <c r="AP4835" s="76"/>
      <c r="AQ4835" s="76"/>
      <c r="AS4835" s="76"/>
      <c r="AT4835" s="76"/>
      <c r="AV4835" s="76"/>
      <c r="AW4835" s="76"/>
      <c r="AY4835" s="76"/>
      <c r="AZ4835" s="76"/>
      <c r="BB4835" s="76"/>
      <c r="BC4835" s="76"/>
      <c r="BE4835" s="76"/>
      <c r="BF4835" s="76"/>
      <c r="BH4835" s="76"/>
      <c r="BI4835" s="76"/>
      <c r="BK4835" s="76"/>
      <c r="BL4835" s="76"/>
      <c r="BN4835" s="76"/>
      <c r="BO4835" s="76"/>
      <c r="BQ4835" s="76"/>
      <c r="BR4835" s="76"/>
      <c r="BT4835" s="76"/>
      <c r="BU4835" s="76"/>
      <c r="BW4835" s="76"/>
      <c r="BX4835" s="76"/>
    </row>
    <row r="4836" spans="1:76" ht="12.75" customHeight="1">
      <c r="A4836" s="2"/>
      <c r="B4836" s="2"/>
      <c r="C4836" s="2"/>
      <c r="D4836" s="75"/>
      <c r="F4836" s="76"/>
      <c r="G4836" s="76"/>
      <c r="I4836" s="76"/>
      <c r="J4836" s="76"/>
      <c r="L4836" s="76"/>
      <c r="M4836" s="76"/>
      <c r="O4836" s="76"/>
      <c r="P4836" s="76"/>
      <c r="R4836" s="76"/>
      <c r="S4836" s="76"/>
      <c r="U4836" s="76"/>
      <c r="V4836" s="76"/>
      <c r="X4836" s="76"/>
      <c r="Y4836" s="76"/>
      <c r="AA4836" s="76"/>
      <c r="AB4836" s="76"/>
      <c r="AD4836" s="76"/>
      <c r="AE4836" s="76"/>
      <c r="AG4836" s="76"/>
      <c r="AH4836" s="76"/>
      <c r="AJ4836" s="76"/>
      <c r="AK4836" s="76"/>
      <c r="AM4836" s="76"/>
      <c r="AN4836" s="76"/>
      <c r="AP4836" s="76"/>
      <c r="AQ4836" s="76"/>
      <c r="AS4836" s="76"/>
      <c r="AT4836" s="76"/>
      <c r="AV4836" s="76"/>
      <c r="AW4836" s="76"/>
      <c r="AY4836" s="76"/>
      <c r="AZ4836" s="76"/>
      <c r="BB4836" s="76"/>
      <c r="BC4836" s="76"/>
      <c r="BE4836" s="76"/>
      <c r="BF4836" s="76"/>
      <c r="BH4836" s="76"/>
      <c r="BI4836" s="76"/>
      <c r="BK4836" s="76"/>
      <c r="BL4836" s="76"/>
      <c r="BN4836" s="76"/>
      <c r="BO4836" s="76"/>
      <c r="BQ4836" s="76"/>
      <c r="BR4836" s="76"/>
      <c r="BT4836" s="76"/>
      <c r="BU4836" s="76"/>
      <c r="BW4836" s="76"/>
      <c r="BX4836" s="76"/>
    </row>
    <row r="4837" spans="1:76" ht="12.75" customHeight="1">
      <c r="A4837" s="2"/>
      <c r="B4837" s="2"/>
      <c r="C4837" s="2"/>
      <c r="D4837" s="75"/>
      <c r="F4837" s="76"/>
      <c r="G4837" s="76"/>
      <c r="I4837" s="76"/>
      <c r="J4837" s="76"/>
      <c r="L4837" s="76"/>
      <c r="M4837" s="76"/>
      <c r="O4837" s="76"/>
      <c r="P4837" s="76"/>
      <c r="R4837" s="76"/>
      <c r="S4837" s="76"/>
      <c r="U4837" s="76"/>
      <c r="V4837" s="76"/>
      <c r="X4837" s="76"/>
      <c r="Y4837" s="76"/>
      <c r="AA4837" s="76"/>
      <c r="AB4837" s="76"/>
      <c r="AD4837" s="76"/>
      <c r="AE4837" s="76"/>
      <c r="AG4837" s="76"/>
      <c r="AH4837" s="76"/>
      <c r="AJ4837" s="76"/>
      <c r="AK4837" s="76"/>
      <c r="AM4837" s="76"/>
      <c r="AN4837" s="76"/>
      <c r="AP4837" s="76"/>
      <c r="AQ4837" s="76"/>
      <c r="AS4837" s="76"/>
      <c r="AT4837" s="76"/>
      <c r="AV4837" s="76"/>
      <c r="AW4837" s="76"/>
      <c r="AY4837" s="76"/>
      <c r="AZ4837" s="76"/>
      <c r="BB4837" s="76"/>
      <c r="BC4837" s="76"/>
      <c r="BE4837" s="76"/>
      <c r="BF4837" s="76"/>
      <c r="BH4837" s="76"/>
      <c r="BI4837" s="76"/>
      <c r="BK4837" s="76"/>
      <c r="BL4837" s="76"/>
      <c r="BN4837" s="76"/>
      <c r="BO4837" s="76"/>
      <c r="BQ4837" s="76"/>
      <c r="BR4837" s="76"/>
      <c r="BT4837" s="76"/>
      <c r="BU4837" s="76"/>
      <c r="BW4837" s="76"/>
      <c r="BX4837" s="76"/>
    </row>
    <row r="4838" spans="1:76" ht="12.75" customHeight="1">
      <c r="A4838" s="2"/>
      <c r="B4838" s="2"/>
      <c r="C4838" s="2"/>
      <c r="D4838" s="75"/>
      <c r="F4838" s="76"/>
      <c r="G4838" s="76"/>
      <c r="I4838" s="76"/>
      <c r="J4838" s="76"/>
      <c r="L4838" s="76"/>
      <c r="M4838" s="76"/>
      <c r="O4838" s="76"/>
      <c r="P4838" s="76"/>
      <c r="R4838" s="76"/>
      <c r="S4838" s="76"/>
      <c r="U4838" s="76"/>
      <c r="V4838" s="76"/>
      <c r="X4838" s="76"/>
      <c r="Y4838" s="76"/>
      <c r="AA4838" s="76"/>
      <c r="AB4838" s="76"/>
      <c r="AD4838" s="76"/>
      <c r="AE4838" s="76"/>
      <c r="AG4838" s="76"/>
      <c r="AH4838" s="76"/>
      <c r="AJ4838" s="76"/>
      <c r="AK4838" s="76"/>
      <c r="AM4838" s="76"/>
      <c r="AN4838" s="76"/>
      <c r="AP4838" s="76"/>
      <c r="AQ4838" s="76"/>
      <c r="AS4838" s="76"/>
      <c r="AT4838" s="76"/>
      <c r="AV4838" s="76"/>
      <c r="AW4838" s="76"/>
      <c r="AY4838" s="76"/>
      <c r="AZ4838" s="76"/>
      <c r="BB4838" s="76"/>
      <c r="BC4838" s="76"/>
      <c r="BE4838" s="76"/>
      <c r="BF4838" s="76"/>
      <c r="BH4838" s="76"/>
      <c r="BI4838" s="76"/>
      <c r="BK4838" s="76"/>
      <c r="BL4838" s="76"/>
      <c r="BN4838" s="76"/>
      <c r="BO4838" s="76"/>
      <c r="BQ4838" s="76"/>
      <c r="BR4838" s="76"/>
      <c r="BT4838" s="76"/>
      <c r="BU4838" s="76"/>
      <c r="BW4838" s="76"/>
      <c r="BX4838" s="76"/>
    </row>
    <row r="4839" spans="1:76" ht="12.75" customHeight="1">
      <c r="A4839" s="2"/>
      <c r="B4839" s="2"/>
      <c r="C4839" s="2"/>
      <c r="D4839" s="75"/>
      <c r="F4839" s="76"/>
      <c r="G4839" s="76"/>
      <c r="I4839" s="76"/>
      <c r="J4839" s="76"/>
      <c r="L4839" s="76"/>
      <c r="M4839" s="76"/>
      <c r="O4839" s="76"/>
      <c r="P4839" s="76"/>
      <c r="R4839" s="76"/>
      <c r="S4839" s="76"/>
      <c r="U4839" s="76"/>
      <c r="V4839" s="76"/>
      <c r="X4839" s="76"/>
      <c r="Y4839" s="76"/>
      <c r="AA4839" s="76"/>
      <c r="AB4839" s="76"/>
      <c r="AD4839" s="76"/>
      <c r="AE4839" s="76"/>
      <c r="AG4839" s="76"/>
      <c r="AH4839" s="76"/>
      <c r="AJ4839" s="76"/>
      <c r="AK4839" s="76"/>
      <c r="AM4839" s="76"/>
      <c r="AN4839" s="76"/>
      <c r="AP4839" s="76"/>
      <c r="AQ4839" s="76"/>
      <c r="AS4839" s="76"/>
      <c r="AT4839" s="76"/>
      <c r="AV4839" s="76"/>
      <c r="AW4839" s="76"/>
      <c r="AY4839" s="76"/>
      <c r="AZ4839" s="76"/>
      <c r="BB4839" s="76"/>
      <c r="BC4839" s="76"/>
      <c r="BE4839" s="76"/>
      <c r="BF4839" s="76"/>
      <c r="BH4839" s="76"/>
      <c r="BI4839" s="76"/>
      <c r="BK4839" s="76"/>
      <c r="BL4839" s="76"/>
      <c r="BN4839" s="76"/>
      <c r="BO4839" s="76"/>
      <c r="BQ4839" s="76"/>
      <c r="BR4839" s="76"/>
      <c r="BT4839" s="76"/>
      <c r="BU4839" s="76"/>
      <c r="BW4839" s="76"/>
      <c r="BX4839" s="76"/>
    </row>
    <row r="4840" spans="1:76" ht="12.75" customHeight="1">
      <c r="A4840" s="2"/>
      <c r="B4840" s="2"/>
      <c r="C4840" s="2"/>
      <c r="D4840" s="75"/>
      <c r="F4840" s="76"/>
      <c r="G4840" s="76"/>
      <c r="I4840" s="76"/>
      <c r="J4840" s="76"/>
      <c r="L4840" s="76"/>
      <c r="M4840" s="76"/>
      <c r="O4840" s="76"/>
      <c r="P4840" s="76"/>
      <c r="R4840" s="76"/>
      <c r="S4840" s="76"/>
      <c r="U4840" s="76"/>
      <c r="V4840" s="76"/>
      <c r="X4840" s="76"/>
      <c r="Y4840" s="76"/>
      <c r="AA4840" s="76"/>
      <c r="AB4840" s="76"/>
      <c r="AD4840" s="76"/>
      <c r="AE4840" s="76"/>
      <c r="AG4840" s="76"/>
      <c r="AH4840" s="76"/>
      <c r="AJ4840" s="76"/>
      <c r="AK4840" s="76"/>
      <c r="AM4840" s="76"/>
      <c r="AN4840" s="76"/>
      <c r="AP4840" s="76"/>
      <c r="AQ4840" s="76"/>
      <c r="AS4840" s="76"/>
      <c r="AT4840" s="76"/>
      <c r="AV4840" s="76"/>
      <c r="AW4840" s="76"/>
      <c r="AY4840" s="76"/>
      <c r="AZ4840" s="76"/>
      <c r="BB4840" s="76"/>
      <c r="BC4840" s="76"/>
      <c r="BE4840" s="76"/>
      <c r="BF4840" s="76"/>
      <c r="BH4840" s="76"/>
      <c r="BI4840" s="76"/>
      <c r="BK4840" s="76"/>
      <c r="BL4840" s="76"/>
      <c r="BN4840" s="76"/>
      <c r="BO4840" s="76"/>
      <c r="BQ4840" s="76"/>
      <c r="BR4840" s="76"/>
      <c r="BT4840" s="76"/>
      <c r="BU4840" s="76"/>
      <c r="BW4840" s="76"/>
      <c r="BX4840" s="76"/>
    </row>
    <row r="4841" spans="1:76" ht="12.75" customHeight="1">
      <c r="A4841" s="2"/>
      <c r="B4841" s="2"/>
      <c r="C4841" s="2"/>
      <c r="D4841" s="75"/>
      <c r="F4841" s="76"/>
      <c r="G4841" s="76"/>
      <c r="I4841" s="76"/>
      <c r="J4841" s="76"/>
      <c r="L4841" s="76"/>
      <c r="M4841" s="76"/>
      <c r="O4841" s="76"/>
      <c r="P4841" s="76"/>
      <c r="R4841" s="76"/>
      <c r="S4841" s="76"/>
      <c r="U4841" s="76"/>
      <c r="V4841" s="76"/>
      <c r="X4841" s="76"/>
      <c r="Y4841" s="76"/>
      <c r="AA4841" s="76"/>
      <c r="AB4841" s="76"/>
      <c r="AD4841" s="76"/>
      <c r="AE4841" s="76"/>
      <c r="AG4841" s="76"/>
      <c r="AH4841" s="76"/>
      <c r="AJ4841" s="76"/>
      <c r="AK4841" s="76"/>
      <c r="AM4841" s="76"/>
      <c r="AN4841" s="76"/>
      <c r="AP4841" s="76"/>
      <c r="AQ4841" s="76"/>
      <c r="AS4841" s="76"/>
      <c r="AT4841" s="76"/>
      <c r="AV4841" s="76"/>
      <c r="AW4841" s="76"/>
      <c r="AY4841" s="76"/>
      <c r="AZ4841" s="76"/>
      <c r="BB4841" s="76"/>
      <c r="BC4841" s="76"/>
      <c r="BE4841" s="76"/>
      <c r="BF4841" s="76"/>
      <c r="BH4841" s="76"/>
      <c r="BI4841" s="76"/>
      <c r="BK4841" s="76"/>
      <c r="BL4841" s="76"/>
      <c r="BN4841" s="76"/>
      <c r="BO4841" s="76"/>
      <c r="BQ4841" s="76"/>
      <c r="BR4841" s="76"/>
      <c r="BT4841" s="76"/>
      <c r="BU4841" s="76"/>
      <c r="BW4841" s="76"/>
      <c r="BX4841" s="76"/>
    </row>
    <row r="4842" spans="1:76" ht="12.75" customHeight="1">
      <c r="A4842" s="2"/>
      <c r="B4842" s="2"/>
      <c r="C4842" s="2"/>
      <c r="D4842" s="75"/>
      <c r="F4842" s="76"/>
      <c r="G4842" s="76"/>
      <c r="I4842" s="76"/>
      <c r="J4842" s="76"/>
      <c r="L4842" s="76"/>
      <c r="M4842" s="76"/>
      <c r="O4842" s="76"/>
      <c r="P4842" s="76"/>
      <c r="R4842" s="76"/>
      <c r="S4842" s="76"/>
      <c r="U4842" s="76"/>
      <c r="V4842" s="76"/>
      <c r="X4842" s="76"/>
      <c r="Y4842" s="76"/>
      <c r="AA4842" s="76"/>
      <c r="AB4842" s="76"/>
      <c r="AD4842" s="76"/>
      <c r="AE4842" s="76"/>
      <c r="AG4842" s="76"/>
      <c r="AH4842" s="76"/>
      <c r="AJ4842" s="76"/>
      <c r="AK4842" s="76"/>
      <c r="AM4842" s="76"/>
      <c r="AN4842" s="76"/>
      <c r="AP4842" s="76"/>
      <c r="AQ4842" s="76"/>
      <c r="AS4842" s="76"/>
      <c r="AT4842" s="76"/>
      <c r="AV4842" s="76"/>
      <c r="AW4842" s="76"/>
      <c r="AY4842" s="76"/>
      <c r="AZ4842" s="76"/>
      <c r="BB4842" s="76"/>
      <c r="BC4842" s="76"/>
      <c r="BE4842" s="76"/>
      <c r="BF4842" s="76"/>
      <c r="BH4842" s="76"/>
      <c r="BI4842" s="76"/>
      <c r="BK4842" s="76"/>
      <c r="BL4842" s="76"/>
      <c r="BN4842" s="76"/>
      <c r="BO4842" s="76"/>
      <c r="BQ4842" s="76"/>
      <c r="BR4842" s="76"/>
      <c r="BT4842" s="76"/>
      <c r="BU4842" s="76"/>
      <c r="BW4842" s="76"/>
      <c r="BX4842" s="76"/>
    </row>
    <row r="4843" spans="1:76" ht="12.75" customHeight="1">
      <c r="A4843" s="2"/>
      <c r="B4843" s="2"/>
      <c r="C4843" s="2"/>
      <c r="D4843" s="75"/>
      <c r="F4843" s="76"/>
      <c r="G4843" s="76"/>
      <c r="I4843" s="76"/>
      <c r="J4843" s="76"/>
      <c r="L4843" s="76"/>
      <c r="M4843" s="76"/>
      <c r="O4843" s="76"/>
      <c r="P4843" s="76"/>
      <c r="R4843" s="76"/>
      <c r="S4843" s="76"/>
      <c r="U4843" s="76"/>
      <c r="V4843" s="76"/>
      <c r="X4843" s="76"/>
      <c r="Y4843" s="76"/>
      <c r="AA4843" s="76"/>
      <c r="AB4843" s="76"/>
      <c r="AD4843" s="76"/>
      <c r="AE4843" s="76"/>
      <c r="AG4843" s="76"/>
      <c r="AH4843" s="76"/>
      <c r="AJ4843" s="76"/>
      <c r="AK4843" s="76"/>
      <c r="AM4843" s="76"/>
      <c r="AN4843" s="76"/>
      <c r="AP4843" s="76"/>
      <c r="AQ4843" s="76"/>
      <c r="AS4843" s="76"/>
      <c r="AT4843" s="76"/>
      <c r="AV4843" s="76"/>
      <c r="AW4843" s="76"/>
      <c r="AY4843" s="76"/>
      <c r="AZ4843" s="76"/>
      <c r="BB4843" s="76"/>
      <c r="BC4843" s="76"/>
      <c r="BE4843" s="76"/>
      <c r="BF4843" s="76"/>
      <c r="BH4843" s="76"/>
      <c r="BI4843" s="76"/>
      <c r="BK4843" s="76"/>
      <c r="BL4843" s="76"/>
      <c r="BN4843" s="76"/>
      <c r="BO4843" s="76"/>
      <c r="BQ4843" s="76"/>
      <c r="BR4843" s="76"/>
      <c r="BT4843" s="76"/>
      <c r="BU4843" s="76"/>
      <c r="BW4843" s="76"/>
      <c r="BX4843" s="76"/>
    </row>
    <row r="4844" spans="1:76" ht="12.75" customHeight="1">
      <c r="A4844" s="2"/>
      <c r="B4844" s="2"/>
      <c r="C4844" s="2"/>
      <c r="D4844" s="75"/>
      <c r="F4844" s="76"/>
      <c r="G4844" s="76"/>
      <c r="I4844" s="76"/>
      <c r="J4844" s="76"/>
      <c r="L4844" s="76"/>
      <c r="M4844" s="76"/>
      <c r="O4844" s="76"/>
      <c r="P4844" s="76"/>
      <c r="R4844" s="76"/>
      <c r="S4844" s="76"/>
      <c r="U4844" s="76"/>
      <c r="V4844" s="76"/>
      <c r="X4844" s="76"/>
      <c r="Y4844" s="76"/>
      <c r="AA4844" s="76"/>
      <c r="AB4844" s="76"/>
      <c r="AD4844" s="76"/>
      <c r="AE4844" s="76"/>
      <c r="AG4844" s="76"/>
      <c r="AH4844" s="76"/>
      <c r="AJ4844" s="76"/>
      <c r="AK4844" s="76"/>
      <c r="AM4844" s="76"/>
      <c r="AN4844" s="76"/>
      <c r="AP4844" s="76"/>
      <c r="AQ4844" s="76"/>
      <c r="AS4844" s="76"/>
      <c r="AT4844" s="76"/>
      <c r="AV4844" s="76"/>
      <c r="AW4844" s="76"/>
      <c r="AY4844" s="76"/>
      <c r="AZ4844" s="76"/>
      <c r="BB4844" s="76"/>
      <c r="BC4844" s="76"/>
      <c r="BE4844" s="76"/>
      <c r="BF4844" s="76"/>
      <c r="BH4844" s="76"/>
      <c r="BI4844" s="76"/>
      <c r="BK4844" s="76"/>
      <c r="BL4844" s="76"/>
      <c r="BN4844" s="76"/>
      <c r="BO4844" s="76"/>
      <c r="BQ4844" s="76"/>
      <c r="BR4844" s="76"/>
      <c r="BT4844" s="76"/>
      <c r="BU4844" s="76"/>
      <c r="BW4844" s="76"/>
      <c r="BX4844" s="76"/>
    </row>
    <row r="4845" spans="1:76" ht="12.75" customHeight="1">
      <c r="A4845" s="2"/>
      <c r="B4845" s="2"/>
      <c r="C4845" s="2"/>
      <c r="D4845" s="75"/>
      <c r="F4845" s="76"/>
      <c r="G4845" s="76"/>
      <c r="I4845" s="76"/>
      <c r="J4845" s="76"/>
      <c r="L4845" s="76"/>
      <c r="M4845" s="76"/>
      <c r="O4845" s="76"/>
      <c r="P4845" s="76"/>
      <c r="R4845" s="76"/>
      <c r="S4845" s="76"/>
      <c r="U4845" s="76"/>
      <c r="V4845" s="76"/>
      <c r="X4845" s="76"/>
      <c r="Y4845" s="76"/>
      <c r="AA4845" s="76"/>
      <c r="AB4845" s="76"/>
      <c r="AD4845" s="76"/>
      <c r="AE4845" s="76"/>
      <c r="AG4845" s="76"/>
      <c r="AH4845" s="76"/>
      <c r="AJ4845" s="76"/>
      <c r="AK4845" s="76"/>
      <c r="AM4845" s="76"/>
      <c r="AN4845" s="76"/>
      <c r="AP4845" s="76"/>
      <c r="AQ4845" s="76"/>
      <c r="AS4845" s="76"/>
      <c r="AT4845" s="76"/>
      <c r="AV4845" s="76"/>
      <c r="AW4845" s="76"/>
      <c r="AY4845" s="76"/>
      <c r="AZ4845" s="76"/>
      <c r="BB4845" s="76"/>
      <c r="BC4845" s="76"/>
      <c r="BE4845" s="76"/>
      <c r="BF4845" s="76"/>
      <c r="BH4845" s="76"/>
      <c r="BI4845" s="76"/>
      <c r="BK4845" s="76"/>
      <c r="BL4845" s="76"/>
      <c r="BN4845" s="76"/>
      <c r="BO4845" s="76"/>
      <c r="BQ4845" s="76"/>
      <c r="BR4845" s="76"/>
      <c r="BT4845" s="76"/>
      <c r="BU4845" s="76"/>
      <c r="BW4845" s="76"/>
      <c r="BX4845" s="76"/>
    </row>
    <row r="4846" spans="1:76" ht="12.75" customHeight="1">
      <c r="A4846" s="2"/>
      <c r="B4846" s="2"/>
      <c r="C4846" s="2"/>
      <c r="D4846" s="75"/>
      <c r="F4846" s="76"/>
      <c r="G4846" s="76"/>
      <c r="I4846" s="76"/>
      <c r="J4846" s="76"/>
      <c r="L4846" s="76"/>
      <c r="M4846" s="76"/>
      <c r="O4846" s="76"/>
      <c r="P4846" s="76"/>
      <c r="R4846" s="76"/>
      <c r="S4846" s="76"/>
      <c r="U4846" s="76"/>
      <c r="V4846" s="76"/>
      <c r="X4846" s="76"/>
      <c r="Y4846" s="76"/>
      <c r="AA4846" s="76"/>
      <c r="AB4846" s="76"/>
      <c r="AD4846" s="76"/>
      <c r="AE4846" s="76"/>
      <c r="AG4846" s="76"/>
      <c r="AH4846" s="76"/>
      <c r="AJ4846" s="76"/>
      <c r="AK4846" s="76"/>
      <c r="AM4846" s="76"/>
      <c r="AN4846" s="76"/>
      <c r="AP4846" s="76"/>
      <c r="AQ4846" s="76"/>
      <c r="AS4846" s="76"/>
      <c r="AT4846" s="76"/>
      <c r="AV4846" s="76"/>
      <c r="AW4846" s="76"/>
      <c r="AY4846" s="76"/>
      <c r="AZ4846" s="76"/>
      <c r="BB4846" s="76"/>
      <c r="BC4846" s="76"/>
      <c r="BE4846" s="76"/>
      <c r="BF4846" s="76"/>
      <c r="BH4846" s="76"/>
      <c r="BI4846" s="76"/>
      <c r="BK4846" s="76"/>
      <c r="BL4846" s="76"/>
      <c r="BN4846" s="76"/>
      <c r="BO4846" s="76"/>
      <c r="BQ4846" s="76"/>
      <c r="BR4846" s="76"/>
      <c r="BT4846" s="76"/>
      <c r="BU4846" s="76"/>
      <c r="BW4846" s="76"/>
      <c r="BX4846" s="76"/>
    </row>
    <row r="4847" spans="1:76" ht="12.75" customHeight="1">
      <c r="A4847" s="2"/>
      <c r="B4847" s="2"/>
      <c r="C4847" s="2"/>
      <c r="D4847" s="75"/>
      <c r="F4847" s="76"/>
      <c r="G4847" s="76"/>
      <c r="I4847" s="76"/>
      <c r="J4847" s="76"/>
      <c r="L4847" s="76"/>
      <c r="M4847" s="76"/>
      <c r="O4847" s="76"/>
      <c r="P4847" s="76"/>
      <c r="R4847" s="76"/>
      <c r="S4847" s="76"/>
      <c r="U4847" s="76"/>
      <c r="V4847" s="76"/>
      <c r="X4847" s="76"/>
      <c r="Y4847" s="76"/>
      <c r="AA4847" s="76"/>
      <c r="AB4847" s="76"/>
      <c r="AD4847" s="76"/>
      <c r="AE4847" s="76"/>
      <c r="AG4847" s="76"/>
      <c r="AH4847" s="76"/>
      <c r="AJ4847" s="76"/>
      <c r="AK4847" s="76"/>
      <c r="AM4847" s="76"/>
      <c r="AN4847" s="76"/>
      <c r="AP4847" s="76"/>
      <c r="AQ4847" s="76"/>
      <c r="AS4847" s="76"/>
      <c r="AT4847" s="76"/>
      <c r="AV4847" s="76"/>
      <c r="AW4847" s="76"/>
      <c r="AY4847" s="76"/>
      <c r="AZ4847" s="76"/>
      <c r="BB4847" s="76"/>
      <c r="BC4847" s="76"/>
      <c r="BE4847" s="76"/>
      <c r="BF4847" s="76"/>
      <c r="BH4847" s="76"/>
      <c r="BI4847" s="76"/>
      <c r="BK4847" s="76"/>
      <c r="BL4847" s="76"/>
      <c r="BN4847" s="76"/>
      <c r="BO4847" s="76"/>
      <c r="BQ4847" s="76"/>
      <c r="BR4847" s="76"/>
      <c r="BT4847" s="76"/>
      <c r="BU4847" s="76"/>
      <c r="BW4847" s="76"/>
      <c r="BX4847" s="76"/>
    </row>
    <row r="4848" spans="1:76" ht="12.75" customHeight="1">
      <c r="A4848" s="2"/>
      <c r="B4848" s="2"/>
      <c r="C4848" s="2"/>
      <c r="D4848" s="75"/>
      <c r="F4848" s="76"/>
      <c r="G4848" s="76"/>
      <c r="I4848" s="76"/>
      <c r="J4848" s="76"/>
      <c r="L4848" s="76"/>
      <c r="M4848" s="76"/>
      <c r="O4848" s="76"/>
      <c r="P4848" s="76"/>
      <c r="R4848" s="76"/>
      <c r="S4848" s="76"/>
      <c r="U4848" s="76"/>
      <c r="V4848" s="76"/>
      <c r="X4848" s="76"/>
      <c r="Y4848" s="76"/>
      <c r="AA4848" s="76"/>
      <c r="AB4848" s="76"/>
      <c r="AD4848" s="76"/>
      <c r="AE4848" s="76"/>
      <c r="AG4848" s="76"/>
      <c r="AH4848" s="76"/>
      <c r="AJ4848" s="76"/>
      <c r="AK4848" s="76"/>
      <c r="AM4848" s="76"/>
      <c r="AN4848" s="76"/>
      <c r="AP4848" s="76"/>
      <c r="AQ4848" s="76"/>
      <c r="AS4848" s="76"/>
      <c r="AT4848" s="76"/>
      <c r="AV4848" s="76"/>
      <c r="AW4848" s="76"/>
      <c r="AY4848" s="76"/>
      <c r="AZ4848" s="76"/>
      <c r="BB4848" s="76"/>
      <c r="BC4848" s="76"/>
      <c r="BE4848" s="76"/>
      <c r="BF4848" s="76"/>
      <c r="BH4848" s="76"/>
      <c r="BI4848" s="76"/>
      <c r="BK4848" s="76"/>
      <c r="BL4848" s="76"/>
      <c r="BN4848" s="76"/>
      <c r="BO4848" s="76"/>
      <c r="BQ4848" s="76"/>
      <c r="BR4848" s="76"/>
      <c r="BT4848" s="76"/>
      <c r="BU4848" s="76"/>
      <c r="BW4848" s="76"/>
      <c r="BX4848" s="76"/>
    </row>
    <row r="4849" spans="1:76" ht="12.75" customHeight="1">
      <c r="A4849" s="2"/>
      <c r="B4849" s="2"/>
      <c r="C4849" s="2"/>
      <c r="D4849" s="75"/>
      <c r="F4849" s="76"/>
      <c r="G4849" s="76"/>
      <c r="I4849" s="76"/>
      <c r="J4849" s="76"/>
      <c r="L4849" s="76"/>
      <c r="M4849" s="76"/>
      <c r="O4849" s="76"/>
      <c r="P4849" s="76"/>
      <c r="R4849" s="76"/>
      <c r="S4849" s="76"/>
      <c r="U4849" s="76"/>
      <c r="V4849" s="76"/>
      <c r="X4849" s="76"/>
      <c r="Y4849" s="76"/>
      <c r="AA4849" s="76"/>
      <c r="AB4849" s="76"/>
      <c r="AD4849" s="76"/>
      <c r="AE4849" s="76"/>
      <c r="AG4849" s="76"/>
      <c r="AH4849" s="76"/>
      <c r="AJ4849" s="76"/>
      <c r="AK4849" s="76"/>
      <c r="AM4849" s="76"/>
      <c r="AN4849" s="76"/>
      <c r="AP4849" s="76"/>
      <c r="AQ4849" s="76"/>
      <c r="AS4849" s="76"/>
      <c r="AT4849" s="76"/>
      <c r="AV4849" s="76"/>
      <c r="AW4849" s="76"/>
      <c r="AY4849" s="76"/>
      <c r="AZ4849" s="76"/>
      <c r="BB4849" s="76"/>
      <c r="BC4849" s="76"/>
      <c r="BE4849" s="76"/>
      <c r="BF4849" s="76"/>
      <c r="BH4849" s="76"/>
      <c r="BI4849" s="76"/>
      <c r="BK4849" s="76"/>
      <c r="BL4849" s="76"/>
      <c r="BN4849" s="76"/>
      <c r="BO4849" s="76"/>
      <c r="BQ4849" s="76"/>
      <c r="BR4849" s="76"/>
      <c r="BT4849" s="76"/>
      <c r="BU4849" s="76"/>
      <c r="BW4849" s="76"/>
      <c r="BX4849" s="76"/>
    </row>
    <row r="4850" spans="1:76" ht="12.75" customHeight="1">
      <c r="A4850" s="2"/>
      <c r="B4850" s="2"/>
      <c r="C4850" s="2"/>
      <c r="D4850" s="75"/>
      <c r="F4850" s="76"/>
      <c r="G4850" s="76"/>
      <c r="I4850" s="76"/>
      <c r="J4850" s="76"/>
      <c r="L4850" s="76"/>
      <c r="M4850" s="76"/>
      <c r="O4850" s="76"/>
      <c r="P4850" s="76"/>
      <c r="R4850" s="76"/>
      <c r="S4850" s="76"/>
      <c r="U4850" s="76"/>
      <c r="V4850" s="76"/>
      <c r="X4850" s="76"/>
      <c r="Y4850" s="76"/>
      <c r="AA4850" s="76"/>
      <c r="AB4850" s="76"/>
      <c r="AD4850" s="76"/>
      <c r="AE4850" s="76"/>
      <c r="AG4850" s="76"/>
      <c r="AH4850" s="76"/>
      <c r="AJ4850" s="76"/>
      <c r="AK4850" s="76"/>
      <c r="AM4850" s="76"/>
      <c r="AN4850" s="76"/>
      <c r="AP4850" s="76"/>
      <c r="AQ4850" s="76"/>
      <c r="AS4850" s="76"/>
      <c r="AT4850" s="76"/>
      <c r="AV4850" s="76"/>
      <c r="AW4850" s="76"/>
      <c r="AY4850" s="76"/>
      <c r="AZ4850" s="76"/>
      <c r="BB4850" s="76"/>
      <c r="BC4850" s="76"/>
      <c r="BE4850" s="76"/>
      <c r="BF4850" s="76"/>
      <c r="BH4850" s="76"/>
      <c r="BI4850" s="76"/>
      <c r="BK4850" s="76"/>
      <c r="BL4850" s="76"/>
      <c r="BN4850" s="76"/>
      <c r="BO4850" s="76"/>
      <c r="BQ4850" s="76"/>
      <c r="BR4850" s="76"/>
      <c r="BT4850" s="76"/>
      <c r="BU4850" s="76"/>
      <c r="BW4850" s="76"/>
      <c r="BX4850" s="76"/>
    </row>
    <row r="4851" spans="1:76" ht="12.75" customHeight="1">
      <c r="A4851" s="2"/>
      <c r="B4851" s="2"/>
      <c r="C4851" s="2"/>
      <c r="D4851" s="75"/>
      <c r="F4851" s="76"/>
      <c r="G4851" s="76"/>
      <c r="I4851" s="76"/>
      <c r="J4851" s="76"/>
      <c r="L4851" s="76"/>
      <c r="M4851" s="76"/>
      <c r="O4851" s="76"/>
      <c r="P4851" s="76"/>
      <c r="R4851" s="76"/>
      <c r="S4851" s="76"/>
      <c r="U4851" s="76"/>
      <c r="V4851" s="76"/>
      <c r="X4851" s="76"/>
      <c r="Y4851" s="76"/>
      <c r="AA4851" s="76"/>
      <c r="AB4851" s="76"/>
      <c r="AD4851" s="76"/>
      <c r="AE4851" s="76"/>
      <c r="AG4851" s="76"/>
      <c r="AH4851" s="76"/>
      <c r="AJ4851" s="76"/>
      <c r="AK4851" s="76"/>
      <c r="AM4851" s="76"/>
      <c r="AN4851" s="76"/>
      <c r="AP4851" s="76"/>
      <c r="AQ4851" s="76"/>
      <c r="AS4851" s="76"/>
      <c r="AT4851" s="76"/>
      <c r="AV4851" s="76"/>
      <c r="AW4851" s="76"/>
      <c r="AY4851" s="76"/>
      <c r="AZ4851" s="76"/>
      <c r="BB4851" s="76"/>
      <c r="BC4851" s="76"/>
      <c r="BE4851" s="76"/>
      <c r="BF4851" s="76"/>
      <c r="BH4851" s="76"/>
      <c r="BI4851" s="76"/>
      <c r="BK4851" s="76"/>
      <c r="BL4851" s="76"/>
      <c r="BN4851" s="76"/>
      <c r="BO4851" s="76"/>
      <c r="BQ4851" s="76"/>
      <c r="BR4851" s="76"/>
      <c r="BT4851" s="76"/>
      <c r="BU4851" s="76"/>
      <c r="BW4851" s="76"/>
      <c r="BX4851" s="76"/>
    </row>
    <row r="4852" spans="1:76" ht="12.75" customHeight="1">
      <c r="A4852" s="2"/>
      <c r="B4852" s="2"/>
      <c r="C4852" s="2"/>
      <c r="D4852" s="75"/>
      <c r="F4852" s="76"/>
      <c r="G4852" s="76"/>
      <c r="I4852" s="76"/>
      <c r="J4852" s="76"/>
      <c r="L4852" s="76"/>
      <c r="M4852" s="76"/>
      <c r="O4852" s="76"/>
      <c r="P4852" s="76"/>
      <c r="R4852" s="76"/>
      <c r="S4852" s="76"/>
      <c r="U4852" s="76"/>
      <c r="V4852" s="76"/>
      <c r="X4852" s="76"/>
      <c r="Y4852" s="76"/>
      <c r="AA4852" s="76"/>
      <c r="AB4852" s="76"/>
      <c r="AD4852" s="76"/>
      <c r="AE4852" s="76"/>
      <c r="AG4852" s="76"/>
      <c r="AH4852" s="76"/>
      <c r="AJ4852" s="76"/>
      <c r="AK4852" s="76"/>
      <c r="AM4852" s="76"/>
      <c r="AN4852" s="76"/>
      <c r="AP4852" s="76"/>
      <c r="AQ4852" s="76"/>
      <c r="AS4852" s="76"/>
      <c r="AT4852" s="76"/>
      <c r="AV4852" s="76"/>
      <c r="AW4852" s="76"/>
      <c r="AY4852" s="76"/>
      <c r="AZ4852" s="76"/>
      <c r="BB4852" s="76"/>
      <c r="BC4852" s="76"/>
      <c r="BE4852" s="76"/>
      <c r="BF4852" s="76"/>
      <c r="BH4852" s="76"/>
      <c r="BI4852" s="76"/>
      <c r="BK4852" s="76"/>
      <c r="BL4852" s="76"/>
      <c r="BN4852" s="76"/>
      <c r="BO4852" s="76"/>
      <c r="BQ4852" s="76"/>
      <c r="BR4852" s="76"/>
      <c r="BT4852" s="76"/>
      <c r="BU4852" s="76"/>
      <c r="BW4852" s="76"/>
      <c r="BX4852" s="76"/>
    </row>
    <row r="4853" spans="1:76" ht="12.75" customHeight="1">
      <c r="A4853" s="2"/>
      <c r="B4853" s="2"/>
      <c r="C4853" s="2"/>
      <c r="D4853" s="75"/>
      <c r="F4853" s="76"/>
      <c r="G4853" s="76"/>
      <c r="I4853" s="76"/>
      <c r="J4853" s="76"/>
      <c r="L4853" s="76"/>
      <c r="M4853" s="76"/>
      <c r="O4853" s="76"/>
      <c r="P4853" s="76"/>
      <c r="R4853" s="76"/>
      <c r="S4853" s="76"/>
      <c r="U4853" s="76"/>
      <c r="V4853" s="76"/>
      <c r="X4853" s="76"/>
      <c r="Y4853" s="76"/>
      <c r="AA4853" s="76"/>
      <c r="AB4853" s="76"/>
      <c r="AD4853" s="76"/>
      <c r="AE4853" s="76"/>
      <c r="AG4853" s="76"/>
      <c r="AH4853" s="76"/>
      <c r="AJ4853" s="76"/>
      <c r="AK4853" s="76"/>
      <c r="AM4853" s="76"/>
      <c r="AN4853" s="76"/>
      <c r="AP4853" s="76"/>
      <c r="AQ4853" s="76"/>
      <c r="AS4853" s="76"/>
      <c r="AT4853" s="76"/>
      <c r="AV4853" s="76"/>
      <c r="AW4853" s="76"/>
      <c r="AY4853" s="76"/>
      <c r="AZ4853" s="76"/>
      <c r="BB4853" s="76"/>
      <c r="BC4853" s="76"/>
      <c r="BE4853" s="76"/>
      <c r="BF4853" s="76"/>
      <c r="BH4853" s="76"/>
      <c r="BI4853" s="76"/>
      <c r="BK4853" s="76"/>
      <c r="BL4853" s="76"/>
      <c r="BN4853" s="76"/>
      <c r="BO4853" s="76"/>
      <c r="BQ4853" s="76"/>
      <c r="BR4853" s="76"/>
      <c r="BT4853" s="76"/>
      <c r="BU4853" s="76"/>
      <c r="BW4853" s="76"/>
      <c r="BX4853" s="76"/>
    </row>
    <row r="4854" spans="1:76" ht="12.75" customHeight="1">
      <c r="A4854" s="2"/>
      <c r="B4854" s="2"/>
      <c r="C4854" s="2"/>
      <c r="D4854" s="75"/>
      <c r="F4854" s="76"/>
      <c r="G4854" s="76"/>
      <c r="I4854" s="76"/>
      <c r="J4854" s="76"/>
      <c r="L4854" s="76"/>
      <c r="M4854" s="76"/>
      <c r="O4854" s="76"/>
      <c r="P4854" s="76"/>
      <c r="R4854" s="76"/>
      <c r="S4854" s="76"/>
      <c r="U4854" s="76"/>
      <c r="V4854" s="76"/>
      <c r="X4854" s="76"/>
      <c r="Y4854" s="76"/>
      <c r="AA4854" s="76"/>
      <c r="AB4854" s="76"/>
      <c r="AD4854" s="76"/>
      <c r="AE4854" s="76"/>
      <c r="AG4854" s="76"/>
      <c r="AH4854" s="76"/>
      <c r="AJ4854" s="76"/>
      <c r="AK4854" s="76"/>
      <c r="AM4854" s="76"/>
      <c r="AN4854" s="76"/>
      <c r="AP4854" s="76"/>
      <c r="AQ4854" s="76"/>
      <c r="AS4854" s="76"/>
      <c r="AT4854" s="76"/>
      <c r="AV4854" s="76"/>
      <c r="AW4854" s="76"/>
      <c r="AY4854" s="76"/>
      <c r="AZ4854" s="76"/>
      <c r="BB4854" s="76"/>
      <c r="BC4854" s="76"/>
      <c r="BE4854" s="76"/>
      <c r="BF4854" s="76"/>
      <c r="BH4854" s="76"/>
      <c r="BI4854" s="76"/>
      <c r="BK4854" s="76"/>
      <c r="BL4854" s="76"/>
      <c r="BN4854" s="76"/>
      <c r="BO4854" s="76"/>
      <c r="BQ4854" s="76"/>
      <c r="BR4854" s="76"/>
      <c r="BT4854" s="76"/>
      <c r="BU4854" s="76"/>
      <c r="BW4854" s="76"/>
      <c r="BX4854" s="76"/>
    </row>
    <row r="4855" spans="1:76" ht="12.75" customHeight="1">
      <c r="A4855" s="2"/>
      <c r="B4855" s="2"/>
      <c r="C4855" s="2"/>
      <c r="D4855" s="75"/>
      <c r="F4855" s="76"/>
      <c r="G4855" s="76"/>
      <c r="I4855" s="76"/>
      <c r="J4855" s="76"/>
      <c r="L4855" s="76"/>
      <c r="M4855" s="76"/>
      <c r="O4855" s="76"/>
      <c r="P4855" s="76"/>
      <c r="R4855" s="76"/>
      <c r="S4855" s="76"/>
      <c r="U4855" s="76"/>
      <c r="V4855" s="76"/>
      <c r="X4855" s="76"/>
      <c r="Y4855" s="76"/>
      <c r="AA4855" s="76"/>
      <c r="AB4855" s="76"/>
      <c r="AD4855" s="76"/>
      <c r="AE4855" s="76"/>
      <c r="AG4855" s="76"/>
      <c r="AH4855" s="76"/>
      <c r="AJ4855" s="76"/>
      <c r="AK4855" s="76"/>
      <c r="AM4855" s="76"/>
      <c r="AN4855" s="76"/>
      <c r="AP4855" s="76"/>
      <c r="AQ4855" s="76"/>
      <c r="AS4855" s="76"/>
      <c r="AT4855" s="76"/>
      <c r="AV4855" s="76"/>
      <c r="AW4855" s="76"/>
      <c r="AY4855" s="76"/>
      <c r="AZ4855" s="76"/>
      <c r="BB4855" s="76"/>
      <c r="BC4855" s="76"/>
      <c r="BE4855" s="76"/>
      <c r="BF4855" s="76"/>
      <c r="BH4855" s="76"/>
      <c r="BI4855" s="76"/>
      <c r="BK4855" s="76"/>
      <c r="BL4855" s="76"/>
      <c r="BN4855" s="76"/>
      <c r="BO4855" s="76"/>
      <c r="BQ4855" s="76"/>
      <c r="BR4855" s="76"/>
      <c r="BT4855" s="76"/>
      <c r="BU4855" s="76"/>
      <c r="BW4855" s="76"/>
      <c r="BX4855" s="76"/>
    </row>
    <row r="4856" spans="1:76" ht="12.75" customHeight="1">
      <c r="A4856" s="2"/>
      <c r="B4856" s="2"/>
      <c r="C4856" s="2"/>
      <c r="D4856" s="75"/>
      <c r="F4856" s="76"/>
      <c r="G4856" s="76"/>
      <c r="I4856" s="76"/>
      <c r="J4856" s="76"/>
      <c r="L4856" s="76"/>
      <c r="M4856" s="76"/>
      <c r="O4856" s="76"/>
      <c r="P4856" s="76"/>
      <c r="R4856" s="76"/>
      <c r="S4856" s="76"/>
      <c r="U4856" s="76"/>
      <c r="V4856" s="76"/>
      <c r="X4856" s="76"/>
      <c r="Y4856" s="76"/>
      <c r="AA4856" s="76"/>
      <c r="AB4856" s="76"/>
      <c r="AD4856" s="76"/>
      <c r="AE4856" s="76"/>
      <c r="AG4856" s="76"/>
      <c r="AH4856" s="76"/>
      <c r="AJ4856" s="76"/>
      <c r="AK4856" s="76"/>
      <c r="AM4856" s="76"/>
      <c r="AN4856" s="76"/>
      <c r="AP4856" s="76"/>
      <c r="AQ4856" s="76"/>
      <c r="AS4856" s="76"/>
      <c r="AT4856" s="76"/>
      <c r="AV4856" s="76"/>
      <c r="AW4856" s="76"/>
      <c r="AY4856" s="76"/>
      <c r="AZ4856" s="76"/>
      <c r="BB4856" s="76"/>
      <c r="BC4856" s="76"/>
      <c r="BE4856" s="76"/>
      <c r="BF4856" s="76"/>
      <c r="BH4856" s="76"/>
      <c r="BI4856" s="76"/>
      <c r="BK4856" s="76"/>
      <c r="BL4856" s="76"/>
      <c r="BN4856" s="76"/>
      <c r="BO4856" s="76"/>
      <c r="BQ4856" s="76"/>
      <c r="BR4856" s="76"/>
      <c r="BT4856" s="76"/>
      <c r="BU4856" s="76"/>
      <c r="BW4856" s="76"/>
      <c r="BX4856" s="76"/>
    </row>
    <row r="4857" spans="1:76" ht="12.75" customHeight="1">
      <c r="A4857" s="2"/>
      <c r="B4857" s="2"/>
      <c r="C4857" s="2"/>
      <c r="D4857" s="75"/>
      <c r="F4857" s="76"/>
      <c r="G4857" s="76"/>
      <c r="I4857" s="76"/>
      <c r="J4857" s="76"/>
      <c r="L4857" s="76"/>
      <c r="M4857" s="76"/>
      <c r="O4857" s="76"/>
      <c r="P4857" s="76"/>
      <c r="R4857" s="76"/>
      <c r="S4857" s="76"/>
      <c r="U4857" s="76"/>
      <c r="V4857" s="76"/>
      <c r="X4857" s="76"/>
      <c r="Y4857" s="76"/>
      <c r="AA4857" s="76"/>
      <c r="AB4857" s="76"/>
      <c r="AD4857" s="76"/>
      <c r="AE4857" s="76"/>
      <c r="AG4857" s="76"/>
      <c r="AH4857" s="76"/>
      <c r="AJ4857" s="76"/>
      <c r="AK4857" s="76"/>
      <c r="AM4857" s="76"/>
      <c r="AN4857" s="76"/>
      <c r="AP4857" s="76"/>
      <c r="AQ4857" s="76"/>
      <c r="AS4857" s="76"/>
      <c r="AT4857" s="76"/>
      <c r="AV4857" s="76"/>
      <c r="AW4857" s="76"/>
      <c r="AY4857" s="76"/>
      <c r="AZ4857" s="76"/>
      <c r="BB4857" s="76"/>
      <c r="BC4857" s="76"/>
      <c r="BE4857" s="76"/>
      <c r="BF4857" s="76"/>
      <c r="BH4857" s="76"/>
      <c r="BI4857" s="76"/>
      <c r="BK4857" s="76"/>
      <c r="BL4857" s="76"/>
      <c r="BN4857" s="76"/>
      <c r="BO4857" s="76"/>
      <c r="BQ4857" s="76"/>
      <c r="BR4857" s="76"/>
      <c r="BT4857" s="76"/>
      <c r="BU4857" s="76"/>
      <c r="BW4857" s="76"/>
      <c r="BX4857" s="76"/>
    </row>
    <row r="4858" spans="1:76" ht="12.75" customHeight="1">
      <c r="A4858" s="2"/>
      <c r="B4858" s="2"/>
      <c r="C4858" s="2"/>
      <c r="D4858" s="75"/>
      <c r="F4858" s="76"/>
      <c r="G4858" s="76"/>
      <c r="I4858" s="76"/>
      <c r="J4858" s="76"/>
      <c r="L4858" s="76"/>
      <c r="M4858" s="76"/>
      <c r="O4858" s="76"/>
      <c r="P4858" s="76"/>
      <c r="R4858" s="76"/>
      <c r="S4858" s="76"/>
      <c r="U4858" s="76"/>
      <c r="V4858" s="76"/>
      <c r="X4858" s="76"/>
      <c r="Y4858" s="76"/>
      <c r="AA4858" s="76"/>
      <c r="AB4858" s="76"/>
      <c r="AD4858" s="76"/>
      <c r="AE4858" s="76"/>
      <c r="AG4858" s="76"/>
      <c r="AH4858" s="76"/>
      <c r="AJ4858" s="76"/>
      <c r="AK4858" s="76"/>
      <c r="AM4858" s="76"/>
      <c r="AN4858" s="76"/>
      <c r="AP4858" s="76"/>
      <c r="AQ4858" s="76"/>
      <c r="AS4858" s="76"/>
      <c r="AT4858" s="76"/>
      <c r="AV4858" s="76"/>
      <c r="AW4858" s="76"/>
      <c r="AY4858" s="76"/>
      <c r="AZ4858" s="76"/>
      <c r="BB4858" s="76"/>
      <c r="BC4858" s="76"/>
      <c r="BE4858" s="76"/>
      <c r="BF4858" s="76"/>
      <c r="BH4858" s="76"/>
      <c r="BI4858" s="76"/>
      <c r="BK4858" s="76"/>
      <c r="BL4858" s="76"/>
      <c r="BN4858" s="76"/>
      <c r="BO4858" s="76"/>
      <c r="BQ4858" s="76"/>
      <c r="BR4858" s="76"/>
      <c r="BT4858" s="76"/>
      <c r="BU4858" s="76"/>
      <c r="BW4858" s="76"/>
      <c r="BX4858" s="76"/>
    </row>
    <row r="4859" spans="1:76" ht="12.75" customHeight="1">
      <c r="A4859" s="2"/>
      <c r="B4859" s="2"/>
      <c r="C4859" s="2"/>
      <c r="D4859" s="75"/>
      <c r="F4859" s="76"/>
      <c r="G4859" s="76"/>
      <c r="I4859" s="76"/>
      <c r="J4859" s="76"/>
      <c r="L4859" s="76"/>
      <c r="M4859" s="76"/>
      <c r="O4859" s="76"/>
      <c r="P4859" s="76"/>
      <c r="R4859" s="76"/>
      <c r="S4859" s="76"/>
      <c r="U4859" s="76"/>
      <c r="V4859" s="76"/>
      <c r="X4859" s="76"/>
      <c r="Y4859" s="76"/>
      <c r="AA4859" s="76"/>
      <c r="AB4859" s="76"/>
      <c r="AD4859" s="76"/>
      <c r="AE4859" s="76"/>
      <c r="AG4859" s="76"/>
      <c r="AH4859" s="76"/>
      <c r="AJ4859" s="76"/>
      <c r="AK4859" s="76"/>
      <c r="AM4859" s="76"/>
      <c r="AN4859" s="76"/>
      <c r="AP4859" s="76"/>
      <c r="AQ4859" s="76"/>
      <c r="AS4859" s="76"/>
      <c r="AT4859" s="76"/>
      <c r="AV4859" s="76"/>
      <c r="AW4859" s="76"/>
      <c r="AY4859" s="76"/>
      <c r="AZ4859" s="76"/>
      <c r="BB4859" s="76"/>
      <c r="BC4859" s="76"/>
      <c r="BE4859" s="76"/>
      <c r="BF4859" s="76"/>
      <c r="BH4859" s="76"/>
      <c r="BI4859" s="76"/>
      <c r="BK4859" s="76"/>
      <c r="BL4859" s="76"/>
      <c r="BN4859" s="76"/>
      <c r="BO4859" s="76"/>
      <c r="BQ4859" s="76"/>
      <c r="BR4859" s="76"/>
      <c r="BT4859" s="76"/>
      <c r="BU4859" s="76"/>
      <c r="BW4859" s="76"/>
      <c r="BX4859" s="76"/>
    </row>
    <row r="4860" spans="1:76" ht="12.75" customHeight="1">
      <c r="A4860" s="2"/>
      <c r="B4860" s="2"/>
      <c r="C4860" s="2"/>
      <c r="D4860" s="75"/>
      <c r="F4860" s="76"/>
      <c r="G4860" s="76"/>
      <c r="I4860" s="76"/>
      <c r="J4860" s="76"/>
      <c r="L4860" s="76"/>
      <c r="M4860" s="76"/>
      <c r="O4860" s="76"/>
      <c r="P4860" s="76"/>
      <c r="R4860" s="76"/>
      <c r="S4860" s="76"/>
      <c r="U4860" s="76"/>
      <c r="V4860" s="76"/>
      <c r="X4860" s="76"/>
      <c r="Y4860" s="76"/>
      <c r="AA4860" s="76"/>
      <c r="AB4860" s="76"/>
      <c r="AD4860" s="76"/>
      <c r="AE4860" s="76"/>
      <c r="AG4860" s="76"/>
      <c r="AH4860" s="76"/>
      <c r="AJ4860" s="76"/>
      <c r="AK4860" s="76"/>
      <c r="AM4860" s="76"/>
      <c r="AN4860" s="76"/>
      <c r="AP4860" s="76"/>
      <c r="AQ4860" s="76"/>
      <c r="AS4860" s="76"/>
      <c r="AT4860" s="76"/>
      <c r="AV4860" s="76"/>
      <c r="AW4860" s="76"/>
      <c r="AY4860" s="76"/>
      <c r="AZ4860" s="76"/>
      <c r="BB4860" s="76"/>
      <c r="BC4860" s="76"/>
      <c r="BE4860" s="76"/>
      <c r="BF4860" s="76"/>
      <c r="BH4860" s="76"/>
      <c r="BI4860" s="76"/>
      <c r="BK4860" s="76"/>
      <c r="BL4860" s="76"/>
      <c r="BN4860" s="76"/>
      <c r="BO4860" s="76"/>
      <c r="BQ4860" s="76"/>
      <c r="BR4860" s="76"/>
      <c r="BT4860" s="76"/>
      <c r="BU4860" s="76"/>
      <c r="BW4860" s="76"/>
      <c r="BX4860" s="76"/>
    </row>
    <row r="4861" spans="1:76" ht="12.75" customHeight="1">
      <c r="A4861" s="2"/>
      <c r="B4861" s="2"/>
      <c r="C4861" s="2"/>
      <c r="D4861" s="75"/>
      <c r="F4861" s="76"/>
      <c r="G4861" s="76"/>
      <c r="I4861" s="76"/>
      <c r="J4861" s="76"/>
      <c r="L4861" s="76"/>
      <c r="M4861" s="76"/>
      <c r="O4861" s="76"/>
      <c r="P4861" s="76"/>
      <c r="R4861" s="76"/>
      <c r="S4861" s="76"/>
      <c r="U4861" s="76"/>
      <c r="V4861" s="76"/>
      <c r="X4861" s="76"/>
      <c r="Y4861" s="76"/>
      <c r="AA4861" s="76"/>
      <c r="AB4861" s="76"/>
      <c r="AD4861" s="76"/>
      <c r="AE4861" s="76"/>
      <c r="AG4861" s="76"/>
      <c r="AH4861" s="76"/>
      <c r="AJ4861" s="76"/>
      <c r="AK4861" s="76"/>
      <c r="AM4861" s="76"/>
      <c r="AN4861" s="76"/>
      <c r="AP4861" s="76"/>
      <c r="AQ4861" s="76"/>
      <c r="AS4861" s="76"/>
      <c r="AT4861" s="76"/>
      <c r="AV4861" s="76"/>
      <c r="AW4861" s="76"/>
      <c r="AY4861" s="76"/>
      <c r="AZ4861" s="76"/>
      <c r="BB4861" s="76"/>
      <c r="BC4861" s="76"/>
      <c r="BE4861" s="76"/>
      <c r="BF4861" s="76"/>
      <c r="BH4861" s="76"/>
      <c r="BI4861" s="76"/>
      <c r="BK4861" s="76"/>
      <c r="BL4861" s="76"/>
      <c r="BN4861" s="76"/>
      <c r="BO4861" s="76"/>
      <c r="BQ4861" s="76"/>
      <c r="BR4861" s="76"/>
      <c r="BT4861" s="76"/>
      <c r="BU4861" s="76"/>
      <c r="BW4861" s="76"/>
      <c r="BX4861" s="76"/>
    </row>
    <row r="4862" spans="1:76" ht="12.75" customHeight="1">
      <c r="A4862" s="2"/>
      <c r="B4862" s="2"/>
      <c r="C4862" s="2"/>
      <c r="D4862" s="75"/>
      <c r="F4862" s="76"/>
      <c r="G4862" s="76"/>
      <c r="I4862" s="76"/>
      <c r="J4862" s="76"/>
      <c r="L4862" s="76"/>
      <c r="M4862" s="76"/>
      <c r="O4862" s="76"/>
      <c r="P4862" s="76"/>
      <c r="R4862" s="76"/>
      <c r="S4862" s="76"/>
      <c r="U4862" s="76"/>
      <c r="V4862" s="76"/>
      <c r="X4862" s="76"/>
      <c r="Y4862" s="76"/>
      <c r="AA4862" s="76"/>
      <c r="AB4862" s="76"/>
      <c r="AD4862" s="76"/>
      <c r="AE4862" s="76"/>
      <c r="AG4862" s="76"/>
      <c r="AH4862" s="76"/>
      <c r="AJ4862" s="76"/>
      <c r="AK4862" s="76"/>
      <c r="AM4862" s="76"/>
      <c r="AN4862" s="76"/>
      <c r="AP4862" s="76"/>
      <c r="AQ4862" s="76"/>
      <c r="AS4862" s="76"/>
      <c r="AT4862" s="76"/>
      <c r="AV4862" s="76"/>
      <c r="AW4862" s="76"/>
      <c r="AY4862" s="76"/>
      <c r="AZ4862" s="76"/>
      <c r="BB4862" s="76"/>
      <c r="BC4862" s="76"/>
      <c r="BE4862" s="76"/>
      <c r="BF4862" s="76"/>
      <c r="BH4862" s="76"/>
      <c r="BI4862" s="76"/>
      <c r="BK4862" s="76"/>
      <c r="BL4862" s="76"/>
      <c r="BN4862" s="76"/>
      <c r="BO4862" s="76"/>
      <c r="BQ4862" s="76"/>
      <c r="BR4862" s="76"/>
      <c r="BT4862" s="76"/>
      <c r="BU4862" s="76"/>
      <c r="BW4862" s="76"/>
      <c r="BX4862" s="76"/>
    </row>
    <row r="4863" spans="1:76" ht="12.75" customHeight="1">
      <c r="A4863" s="2"/>
      <c r="B4863" s="2"/>
      <c r="C4863" s="2"/>
      <c r="D4863" s="75"/>
      <c r="F4863" s="76"/>
      <c r="G4863" s="76"/>
      <c r="I4863" s="76"/>
      <c r="J4863" s="76"/>
      <c r="L4863" s="76"/>
      <c r="M4863" s="76"/>
      <c r="O4863" s="76"/>
      <c r="P4863" s="76"/>
      <c r="R4863" s="76"/>
      <c r="S4863" s="76"/>
      <c r="U4863" s="76"/>
      <c r="V4863" s="76"/>
      <c r="X4863" s="76"/>
      <c r="Y4863" s="76"/>
      <c r="AA4863" s="76"/>
      <c r="AB4863" s="76"/>
      <c r="AD4863" s="76"/>
      <c r="AE4863" s="76"/>
      <c r="AG4863" s="76"/>
      <c r="AH4863" s="76"/>
      <c r="AJ4863" s="76"/>
      <c r="AK4863" s="76"/>
      <c r="AM4863" s="76"/>
      <c r="AN4863" s="76"/>
      <c r="AP4863" s="76"/>
      <c r="AQ4863" s="76"/>
      <c r="AS4863" s="76"/>
      <c r="AT4863" s="76"/>
      <c r="AV4863" s="76"/>
      <c r="AW4863" s="76"/>
      <c r="AY4863" s="76"/>
      <c r="AZ4863" s="76"/>
      <c r="BB4863" s="76"/>
      <c r="BC4863" s="76"/>
      <c r="BE4863" s="76"/>
      <c r="BF4863" s="76"/>
      <c r="BH4863" s="76"/>
      <c r="BI4863" s="76"/>
      <c r="BK4863" s="76"/>
      <c r="BL4863" s="76"/>
      <c r="BN4863" s="76"/>
      <c r="BO4863" s="76"/>
      <c r="BQ4863" s="76"/>
      <c r="BR4863" s="76"/>
      <c r="BT4863" s="76"/>
      <c r="BU4863" s="76"/>
      <c r="BW4863" s="76"/>
      <c r="BX4863" s="76"/>
    </row>
    <row r="4864" spans="1:76" ht="12.75" customHeight="1">
      <c r="A4864" s="2"/>
      <c r="B4864" s="2"/>
      <c r="C4864" s="2"/>
      <c r="D4864" s="75"/>
      <c r="F4864" s="76"/>
      <c r="G4864" s="76"/>
      <c r="I4864" s="76"/>
      <c r="J4864" s="76"/>
      <c r="L4864" s="76"/>
      <c r="M4864" s="76"/>
      <c r="O4864" s="76"/>
      <c r="P4864" s="76"/>
      <c r="R4864" s="76"/>
      <c r="S4864" s="76"/>
      <c r="U4864" s="76"/>
      <c r="V4864" s="76"/>
      <c r="X4864" s="76"/>
      <c r="Y4864" s="76"/>
      <c r="AA4864" s="76"/>
      <c r="AB4864" s="76"/>
      <c r="AD4864" s="76"/>
      <c r="AE4864" s="76"/>
      <c r="AG4864" s="76"/>
      <c r="AH4864" s="76"/>
      <c r="AJ4864" s="76"/>
      <c r="AK4864" s="76"/>
      <c r="AM4864" s="76"/>
      <c r="AN4864" s="76"/>
      <c r="AP4864" s="76"/>
      <c r="AQ4864" s="76"/>
      <c r="AS4864" s="76"/>
      <c r="AT4864" s="76"/>
      <c r="AV4864" s="76"/>
      <c r="AW4864" s="76"/>
      <c r="AY4864" s="76"/>
      <c r="AZ4864" s="76"/>
      <c r="BB4864" s="76"/>
      <c r="BC4864" s="76"/>
      <c r="BE4864" s="76"/>
      <c r="BF4864" s="76"/>
      <c r="BH4864" s="76"/>
      <c r="BI4864" s="76"/>
      <c r="BK4864" s="76"/>
      <c r="BL4864" s="76"/>
      <c r="BN4864" s="76"/>
      <c r="BO4864" s="76"/>
      <c r="BQ4864" s="76"/>
      <c r="BR4864" s="76"/>
      <c r="BT4864" s="76"/>
      <c r="BU4864" s="76"/>
      <c r="BW4864" s="76"/>
      <c r="BX4864" s="76"/>
    </row>
    <row r="4865" spans="1:76" ht="12.75" customHeight="1">
      <c r="A4865" s="2"/>
      <c r="B4865" s="2"/>
      <c r="C4865" s="2"/>
      <c r="D4865" s="75"/>
      <c r="F4865" s="76"/>
      <c r="G4865" s="76"/>
      <c r="I4865" s="76"/>
      <c r="J4865" s="76"/>
      <c r="L4865" s="76"/>
      <c r="M4865" s="76"/>
      <c r="O4865" s="76"/>
      <c r="P4865" s="76"/>
      <c r="R4865" s="76"/>
      <c r="S4865" s="76"/>
      <c r="U4865" s="76"/>
      <c r="V4865" s="76"/>
      <c r="X4865" s="76"/>
      <c r="Y4865" s="76"/>
      <c r="AA4865" s="76"/>
      <c r="AB4865" s="76"/>
      <c r="AD4865" s="76"/>
      <c r="AE4865" s="76"/>
      <c r="AG4865" s="76"/>
      <c r="AH4865" s="76"/>
      <c r="AJ4865" s="76"/>
      <c r="AK4865" s="76"/>
      <c r="AM4865" s="76"/>
      <c r="AN4865" s="76"/>
      <c r="AP4865" s="76"/>
      <c r="AQ4865" s="76"/>
      <c r="AS4865" s="76"/>
      <c r="AT4865" s="76"/>
      <c r="AV4865" s="76"/>
      <c r="AW4865" s="76"/>
      <c r="AY4865" s="76"/>
      <c r="AZ4865" s="76"/>
      <c r="BB4865" s="76"/>
      <c r="BC4865" s="76"/>
      <c r="BE4865" s="76"/>
      <c r="BF4865" s="76"/>
      <c r="BH4865" s="76"/>
      <c r="BI4865" s="76"/>
      <c r="BK4865" s="76"/>
      <c r="BL4865" s="76"/>
      <c r="BN4865" s="76"/>
      <c r="BO4865" s="76"/>
      <c r="BQ4865" s="76"/>
      <c r="BR4865" s="76"/>
      <c r="BT4865" s="76"/>
      <c r="BU4865" s="76"/>
      <c r="BW4865" s="76"/>
      <c r="BX4865" s="76"/>
    </row>
    <row r="4866" spans="1:76" ht="12.75" customHeight="1">
      <c r="A4866" s="2"/>
      <c r="B4866" s="2"/>
      <c r="C4866" s="2"/>
      <c r="D4866" s="75"/>
      <c r="F4866" s="76"/>
      <c r="G4866" s="76"/>
      <c r="I4866" s="76"/>
      <c r="J4866" s="76"/>
      <c r="L4866" s="76"/>
      <c r="M4866" s="76"/>
      <c r="O4866" s="76"/>
      <c r="P4866" s="76"/>
      <c r="R4866" s="76"/>
      <c r="S4866" s="76"/>
      <c r="U4866" s="76"/>
      <c r="V4866" s="76"/>
      <c r="X4866" s="76"/>
      <c r="Y4866" s="76"/>
      <c r="AA4866" s="76"/>
      <c r="AB4866" s="76"/>
      <c r="AD4866" s="76"/>
      <c r="AE4866" s="76"/>
      <c r="AG4866" s="76"/>
      <c r="AH4866" s="76"/>
      <c r="AJ4866" s="76"/>
      <c r="AK4866" s="76"/>
      <c r="AM4866" s="76"/>
      <c r="AN4866" s="76"/>
      <c r="AP4866" s="76"/>
      <c r="AQ4866" s="76"/>
      <c r="AS4866" s="76"/>
      <c r="AT4866" s="76"/>
      <c r="AV4866" s="76"/>
      <c r="AW4866" s="76"/>
      <c r="AY4866" s="76"/>
      <c r="AZ4866" s="76"/>
      <c r="BB4866" s="76"/>
      <c r="BC4866" s="76"/>
      <c r="BE4866" s="76"/>
      <c r="BF4866" s="76"/>
      <c r="BH4866" s="76"/>
      <c r="BI4866" s="76"/>
      <c r="BK4866" s="76"/>
      <c r="BL4866" s="76"/>
      <c r="BN4866" s="76"/>
      <c r="BO4866" s="76"/>
      <c r="BQ4866" s="76"/>
      <c r="BR4866" s="76"/>
      <c r="BT4866" s="76"/>
      <c r="BU4866" s="76"/>
      <c r="BW4866" s="76"/>
      <c r="BX4866" s="76"/>
    </row>
    <row r="4867" spans="1:76" ht="12.75" customHeight="1">
      <c r="A4867" s="2"/>
      <c r="B4867" s="2"/>
      <c r="C4867" s="2"/>
      <c r="D4867" s="75"/>
      <c r="F4867" s="76"/>
      <c r="G4867" s="76"/>
      <c r="I4867" s="76"/>
      <c r="J4867" s="76"/>
      <c r="L4867" s="76"/>
      <c r="M4867" s="76"/>
      <c r="O4867" s="76"/>
      <c r="P4867" s="76"/>
      <c r="R4867" s="76"/>
      <c r="S4867" s="76"/>
      <c r="U4867" s="76"/>
      <c r="V4867" s="76"/>
      <c r="X4867" s="76"/>
      <c r="Y4867" s="76"/>
      <c r="AA4867" s="76"/>
      <c r="AB4867" s="76"/>
      <c r="AD4867" s="76"/>
      <c r="AE4867" s="76"/>
      <c r="AG4867" s="76"/>
      <c r="AH4867" s="76"/>
      <c r="AJ4867" s="76"/>
      <c r="AK4867" s="76"/>
      <c r="AM4867" s="76"/>
      <c r="AN4867" s="76"/>
      <c r="AP4867" s="76"/>
      <c r="AQ4867" s="76"/>
      <c r="AS4867" s="76"/>
      <c r="AT4867" s="76"/>
      <c r="AV4867" s="76"/>
      <c r="AW4867" s="76"/>
      <c r="AY4867" s="76"/>
      <c r="AZ4867" s="76"/>
      <c r="BB4867" s="76"/>
      <c r="BC4867" s="76"/>
      <c r="BE4867" s="76"/>
      <c r="BF4867" s="76"/>
      <c r="BH4867" s="76"/>
      <c r="BI4867" s="76"/>
      <c r="BK4867" s="76"/>
      <c r="BL4867" s="76"/>
      <c r="BN4867" s="76"/>
      <c r="BO4867" s="76"/>
      <c r="BQ4867" s="76"/>
      <c r="BR4867" s="76"/>
      <c r="BT4867" s="76"/>
      <c r="BU4867" s="76"/>
      <c r="BW4867" s="76"/>
      <c r="BX4867" s="76"/>
    </row>
    <row r="4868" spans="1:76" ht="12.75" customHeight="1">
      <c r="A4868" s="2"/>
      <c r="B4868" s="2"/>
      <c r="C4868" s="2"/>
      <c r="D4868" s="75"/>
      <c r="F4868" s="76"/>
      <c r="G4868" s="76"/>
      <c r="I4868" s="76"/>
      <c r="J4868" s="76"/>
      <c r="L4868" s="76"/>
      <c r="M4868" s="76"/>
      <c r="O4868" s="76"/>
      <c r="P4868" s="76"/>
      <c r="R4868" s="76"/>
      <c r="S4868" s="76"/>
      <c r="U4868" s="76"/>
      <c r="V4868" s="76"/>
      <c r="X4868" s="76"/>
      <c r="Y4868" s="76"/>
      <c r="AA4868" s="76"/>
      <c r="AB4868" s="76"/>
      <c r="AD4868" s="76"/>
      <c r="AE4868" s="76"/>
      <c r="AG4868" s="76"/>
      <c r="AH4868" s="76"/>
      <c r="AJ4868" s="76"/>
      <c r="AK4868" s="76"/>
      <c r="AM4868" s="76"/>
      <c r="AN4868" s="76"/>
      <c r="AP4868" s="76"/>
      <c r="AQ4868" s="76"/>
      <c r="AS4868" s="76"/>
      <c r="AT4868" s="76"/>
      <c r="AV4868" s="76"/>
      <c r="AW4868" s="76"/>
      <c r="AY4868" s="76"/>
      <c r="AZ4868" s="76"/>
      <c r="BB4868" s="76"/>
      <c r="BC4868" s="76"/>
      <c r="BE4868" s="76"/>
      <c r="BF4868" s="76"/>
      <c r="BH4868" s="76"/>
      <c r="BI4868" s="76"/>
      <c r="BK4868" s="76"/>
      <c r="BL4868" s="76"/>
      <c r="BN4868" s="76"/>
      <c r="BO4868" s="76"/>
      <c r="BQ4868" s="76"/>
      <c r="BR4868" s="76"/>
      <c r="BT4868" s="76"/>
      <c r="BU4868" s="76"/>
      <c r="BW4868" s="76"/>
      <c r="BX4868" s="76"/>
    </row>
    <row r="4869" spans="1:76" ht="12.75" customHeight="1">
      <c r="A4869" s="2"/>
      <c r="B4869" s="2"/>
      <c r="C4869" s="2"/>
      <c r="D4869" s="75"/>
      <c r="F4869" s="76"/>
      <c r="G4869" s="76"/>
      <c r="I4869" s="76"/>
      <c r="J4869" s="76"/>
      <c r="L4869" s="76"/>
      <c r="M4869" s="76"/>
      <c r="O4869" s="76"/>
      <c r="P4869" s="76"/>
      <c r="R4869" s="76"/>
      <c r="S4869" s="76"/>
      <c r="U4869" s="76"/>
      <c r="V4869" s="76"/>
      <c r="X4869" s="76"/>
      <c r="Y4869" s="76"/>
      <c r="AA4869" s="76"/>
      <c r="AB4869" s="76"/>
      <c r="AD4869" s="76"/>
      <c r="AE4869" s="76"/>
      <c r="AG4869" s="76"/>
      <c r="AH4869" s="76"/>
      <c r="AJ4869" s="76"/>
      <c r="AK4869" s="76"/>
      <c r="AM4869" s="76"/>
      <c r="AN4869" s="76"/>
      <c r="AP4869" s="76"/>
      <c r="AQ4869" s="76"/>
      <c r="AS4869" s="76"/>
      <c r="AT4869" s="76"/>
      <c r="AV4869" s="76"/>
      <c r="AW4869" s="76"/>
      <c r="AY4869" s="76"/>
      <c r="AZ4869" s="76"/>
      <c r="BB4869" s="76"/>
      <c r="BC4869" s="76"/>
      <c r="BE4869" s="76"/>
      <c r="BF4869" s="76"/>
      <c r="BH4869" s="76"/>
      <c r="BI4869" s="76"/>
      <c r="BK4869" s="76"/>
      <c r="BL4869" s="76"/>
      <c r="BN4869" s="76"/>
      <c r="BO4869" s="76"/>
      <c r="BQ4869" s="76"/>
      <c r="BR4869" s="76"/>
      <c r="BT4869" s="76"/>
      <c r="BU4869" s="76"/>
      <c r="BW4869" s="76"/>
      <c r="BX4869" s="76"/>
    </row>
    <row r="4870" spans="1:76" ht="12.75" customHeight="1">
      <c r="A4870" s="2"/>
      <c r="B4870" s="2"/>
      <c r="C4870" s="2"/>
      <c r="D4870" s="75"/>
      <c r="F4870" s="76"/>
      <c r="G4870" s="76"/>
      <c r="I4870" s="76"/>
      <c r="J4870" s="76"/>
      <c r="L4870" s="76"/>
      <c r="M4870" s="76"/>
      <c r="O4870" s="76"/>
      <c r="P4870" s="76"/>
      <c r="R4870" s="76"/>
      <c r="S4870" s="76"/>
      <c r="U4870" s="76"/>
      <c r="V4870" s="76"/>
      <c r="X4870" s="76"/>
      <c r="Y4870" s="76"/>
      <c r="AA4870" s="76"/>
      <c r="AB4870" s="76"/>
      <c r="AD4870" s="76"/>
      <c r="AE4870" s="76"/>
      <c r="AG4870" s="76"/>
      <c r="AH4870" s="76"/>
      <c r="AJ4870" s="76"/>
      <c r="AK4870" s="76"/>
      <c r="AM4870" s="76"/>
      <c r="AN4870" s="76"/>
      <c r="AP4870" s="76"/>
      <c r="AQ4870" s="76"/>
      <c r="AS4870" s="76"/>
      <c r="AT4870" s="76"/>
      <c r="AV4870" s="76"/>
      <c r="AW4870" s="76"/>
      <c r="AY4870" s="76"/>
      <c r="AZ4870" s="76"/>
      <c r="BB4870" s="76"/>
      <c r="BC4870" s="76"/>
      <c r="BE4870" s="76"/>
      <c r="BF4870" s="76"/>
      <c r="BH4870" s="76"/>
      <c r="BI4870" s="76"/>
      <c r="BK4870" s="76"/>
      <c r="BL4870" s="76"/>
      <c r="BN4870" s="76"/>
      <c r="BO4870" s="76"/>
      <c r="BQ4870" s="76"/>
      <c r="BR4870" s="76"/>
      <c r="BT4870" s="76"/>
      <c r="BU4870" s="76"/>
      <c r="BW4870" s="76"/>
      <c r="BX4870" s="76"/>
    </row>
    <row r="4871" spans="1:76" ht="12.75" customHeight="1">
      <c r="A4871" s="2"/>
      <c r="B4871" s="2"/>
      <c r="C4871" s="2"/>
      <c r="D4871" s="75"/>
      <c r="F4871" s="76"/>
      <c r="G4871" s="76"/>
      <c r="I4871" s="76"/>
      <c r="J4871" s="76"/>
      <c r="L4871" s="76"/>
      <c r="M4871" s="76"/>
      <c r="O4871" s="76"/>
      <c r="P4871" s="76"/>
      <c r="R4871" s="76"/>
      <c r="S4871" s="76"/>
      <c r="U4871" s="76"/>
      <c r="V4871" s="76"/>
      <c r="X4871" s="76"/>
      <c r="Y4871" s="76"/>
      <c r="AA4871" s="76"/>
      <c r="AB4871" s="76"/>
      <c r="AD4871" s="76"/>
      <c r="AE4871" s="76"/>
      <c r="AG4871" s="76"/>
      <c r="AH4871" s="76"/>
      <c r="AJ4871" s="76"/>
      <c r="AK4871" s="76"/>
      <c r="AM4871" s="76"/>
      <c r="AN4871" s="76"/>
      <c r="AP4871" s="76"/>
      <c r="AQ4871" s="76"/>
      <c r="AS4871" s="76"/>
      <c r="AT4871" s="76"/>
      <c r="AV4871" s="76"/>
      <c r="AW4871" s="76"/>
      <c r="AY4871" s="76"/>
      <c r="AZ4871" s="76"/>
      <c r="BB4871" s="76"/>
      <c r="BC4871" s="76"/>
      <c r="BE4871" s="76"/>
      <c r="BF4871" s="76"/>
      <c r="BH4871" s="76"/>
      <c r="BI4871" s="76"/>
      <c r="BK4871" s="76"/>
      <c r="BL4871" s="76"/>
      <c r="BN4871" s="76"/>
      <c r="BO4871" s="76"/>
      <c r="BQ4871" s="76"/>
      <c r="BR4871" s="76"/>
      <c r="BT4871" s="76"/>
      <c r="BU4871" s="76"/>
      <c r="BW4871" s="76"/>
      <c r="BX4871" s="76"/>
    </row>
    <row r="4872" spans="1:76" ht="12.75" customHeight="1">
      <c r="A4872" s="2"/>
      <c r="B4872" s="2"/>
      <c r="C4872" s="2"/>
      <c r="D4872" s="75"/>
      <c r="F4872" s="76"/>
      <c r="G4872" s="76"/>
      <c r="I4872" s="76"/>
      <c r="J4872" s="76"/>
      <c r="L4872" s="76"/>
      <c r="M4872" s="76"/>
      <c r="O4872" s="76"/>
      <c r="P4872" s="76"/>
      <c r="R4872" s="76"/>
      <c r="S4872" s="76"/>
      <c r="U4872" s="76"/>
      <c r="V4872" s="76"/>
      <c r="X4872" s="76"/>
      <c r="Y4872" s="76"/>
      <c r="AA4872" s="76"/>
      <c r="AB4872" s="76"/>
      <c r="AD4872" s="76"/>
      <c r="AE4872" s="76"/>
      <c r="AG4872" s="76"/>
      <c r="AH4872" s="76"/>
      <c r="AJ4872" s="76"/>
      <c r="AK4872" s="76"/>
      <c r="AM4872" s="76"/>
      <c r="AN4872" s="76"/>
      <c r="AP4872" s="76"/>
      <c r="AQ4872" s="76"/>
      <c r="AS4872" s="76"/>
      <c r="AT4872" s="76"/>
      <c r="AV4872" s="76"/>
      <c r="AW4872" s="76"/>
      <c r="AY4872" s="76"/>
      <c r="AZ4872" s="76"/>
      <c r="BB4872" s="76"/>
      <c r="BC4872" s="76"/>
      <c r="BE4872" s="76"/>
      <c r="BF4872" s="76"/>
      <c r="BH4872" s="76"/>
      <c r="BI4872" s="76"/>
      <c r="BK4872" s="76"/>
      <c r="BL4872" s="76"/>
      <c r="BN4872" s="76"/>
      <c r="BO4872" s="76"/>
      <c r="BQ4872" s="76"/>
      <c r="BR4872" s="76"/>
      <c r="BT4872" s="76"/>
      <c r="BU4872" s="76"/>
      <c r="BW4872" s="76"/>
      <c r="BX4872" s="76"/>
    </row>
    <row r="4873" spans="1:76" ht="12.75" customHeight="1">
      <c r="A4873" s="2"/>
      <c r="B4873" s="2"/>
      <c r="C4873" s="2"/>
      <c r="D4873" s="75"/>
      <c r="F4873" s="76"/>
      <c r="G4873" s="76"/>
      <c r="I4873" s="76"/>
      <c r="J4873" s="76"/>
      <c r="L4873" s="76"/>
      <c r="M4873" s="76"/>
      <c r="O4873" s="76"/>
      <c r="P4873" s="76"/>
      <c r="R4873" s="76"/>
      <c r="S4873" s="76"/>
      <c r="U4873" s="76"/>
      <c r="V4873" s="76"/>
      <c r="X4873" s="76"/>
      <c r="Y4873" s="76"/>
      <c r="AA4873" s="76"/>
      <c r="AB4873" s="76"/>
      <c r="AD4873" s="76"/>
      <c r="AE4873" s="76"/>
      <c r="AG4873" s="76"/>
      <c r="AH4873" s="76"/>
      <c r="AJ4873" s="76"/>
      <c r="AK4873" s="76"/>
      <c r="AM4873" s="76"/>
      <c r="AN4873" s="76"/>
      <c r="AP4873" s="76"/>
      <c r="AQ4873" s="76"/>
      <c r="AS4873" s="76"/>
      <c r="AT4873" s="76"/>
      <c r="AV4873" s="76"/>
      <c r="AW4873" s="76"/>
      <c r="AY4873" s="76"/>
      <c r="AZ4873" s="76"/>
      <c r="BB4873" s="76"/>
      <c r="BC4873" s="76"/>
      <c r="BE4873" s="76"/>
      <c r="BF4873" s="76"/>
      <c r="BH4873" s="76"/>
      <c r="BI4873" s="76"/>
      <c r="BK4873" s="76"/>
      <c r="BL4873" s="76"/>
      <c r="BN4873" s="76"/>
      <c r="BO4873" s="76"/>
      <c r="BQ4873" s="76"/>
      <c r="BR4873" s="76"/>
      <c r="BT4873" s="76"/>
      <c r="BU4873" s="76"/>
      <c r="BW4873" s="76"/>
      <c r="BX4873" s="76"/>
    </row>
    <row r="4874" spans="1:76" ht="12.75" customHeight="1">
      <c r="A4874" s="2"/>
      <c r="B4874" s="2"/>
      <c r="C4874" s="2"/>
      <c r="D4874" s="75"/>
      <c r="F4874" s="76"/>
      <c r="G4874" s="76"/>
      <c r="I4874" s="76"/>
      <c r="J4874" s="76"/>
      <c r="L4874" s="76"/>
      <c r="M4874" s="76"/>
      <c r="O4874" s="76"/>
      <c r="P4874" s="76"/>
      <c r="R4874" s="76"/>
      <c r="S4874" s="76"/>
      <c r="U4874" s="76"/>
      <c r="V4874" s="76"/>
      <c r="X4874" s="76"/>
      <c r="Y4874" s="76"/>
      <c r="AA4874" s="76"/>
      <c r="AB4874" s="76"/>
      <c r="AD4874" s="76"/>
      <c r="AE4874" s="76"/>
      <c r="AG4874" s="76"/>
      <c r="AH4874" s="76"/>
      <c r="AJ4874" s="76"/>
      <c r="AK4874" s="76"/>
      <c r="AM4874" s="76"/>
      <c r="AN4874" s="76"/>
      <c r="AP4874" s="76"/>
      <c r="AQ4874" s="76"/>
      <c r="AS4874" s="76"/>
      <c r="AT4874" s="76"/>
      <c r="AV4874" s="76"/>
      <c r="AW4874" s="76"/>
      <c r="AY4874" s="76"/>
      <c r="AZ4874" s="76"/>
      <c r="BB4874" s="76"/>
      <c r="BC4874" s="76"/>
      <c r="BE4874" s="76"/>
      <c r="BF4874" s="76"/>
      <c r="BH4874" s="76"/>
      <c r="BI4874" s="76"/>
      <c r="BK4874" s="76"/>
      <c r="BL4874" s="76"/>
      <c r="BN4874" s="76"/>
      <c r="BO4874" s="76"/>
      <c r="BQ4874" s="76"/>
      <c r="BR4874" s="76"/>
      <c r="BT4874" s="76"/>
      <c r="BU4874" s="76"/>
      <c r="BW4874" s="76"/>
      <c r="BX4874" s="76"/>
    </row>
    <row r="4875" spans="1:76" ht="12.75" customHeight="1">
      <c r="A4875" s="2"/>
      <c r="B4875" s="2"/>
      <c r="C4875" s="2"/>
      <c r="D4875" s="75"/>
      <c r="F4875" s="76"/>
      <c r="G4875" s="76"/>
      <c r="I4875" s="76"/>
      <c r="J4875" s="76"/>
      <c r="L4875" s="76"/>
      <c r="M4875" s="76"/>
      <c r="O4875" s="76"/>
      <c r="P4875" s="76"/>
      <c r="R4875" s="76"/>
      <c r="S4875" s="76"/>
      <c r="U4875" s="76"/>
      <c r="V4875" s="76"/>
      <c r="X4875" s="76"/>
      <c r="Y4875" s="76"/>
      <c r="AA4875" s="76"/>
      <c r="AB4875" s="76"/>
      <c r="AD4875" s="76"/>
      <c r="AE4875" s="76"/>
      <c r="AG4875" s="76"/>
      <c r="AH4875" s="76"/>
      <c r="AJ4875" s="76"/>
      <c r="AK4875" s="76"/>
      <c r="AM4875" s="76"/>
      <c r="AN4875" s="76"/>
      <c r="AP4875" s="76"/>
      <c r="AQ4875" s="76"/>
      <c r="AS4875" s="76"/>
      <c r="AT4875" s="76"/>
      <c r="AV4875" s="76"/>
      <c r="AW4875" s="76"/>
      <c r="AY4875" s="76"/>
      <c r="AZ4875" s="76"/>
      <c r="BB4875" s="76"/>
      <c r="BC4875" s="76"/>
      <c r="BE4875" s="76"/>
      <c r="BF4875" s="76"/>
      <c r="BH4875" s="76"/>
      <c r="BI4875" s="76"/>
      <c r="BK4875" s="76"/>
      <c r="BL4875" s="76"/>
      <c r="BN4875" s="76"/>
      <c r="BO4875" s="76"/>
      <c r="BQ4875" s="76"/>
      <c r="BR4875" s="76"/>
      <c r="BT4875" s="76"/>
      <c r="BU4875" s="76"/>
      <c r="BW4875" s="76"/>
      <c r="BX4875" s="76"/>
    </row>
    <row r="4876" spans="1:76" ht="12.75" customHeight="1">
      <c r="A4876" s="2"/>
      <c r="B4876" s="2"/>
      <c r="C4876" s="2"/>
      <c r="D4876" s="75"/>
      <c r="F4876" s="76"/>
      <c r="G4876" s="76"/>
      <c r="I4876" s="76"/>
      <c r="J4876" s="76"/>
      <c r="L4876" s="76"/>
      <c r="M4876" s="76"/>
      <c r="O4876" s="76"/>
      <c r="P4876" s="76"/>
      <c r="R4876" s="76"/>
      <c r="S4876" s="76"/>
      <c r="U4876" s="76"/>
      <c r="V4876" s="76"/>
      <c r="X4876" s="76"/>
      <c r="Y4876" s="76"/>
      <c r="AA4876" s="76"/>
      <c r="AB4876" s="76"/>
      <c r="AD4876" s="76"/>
      <c r="AE4876" s="76"/>
      <c r="AG4876" s="76"/>
      <c r="AH4876" s="76"/>
      <c r="AJ4876" s="76"/>
      <c r="AK4876" s="76"/>
      <c r="AM4876" s="76"/>
      <c r="AN4876" s="76"/>
      <c r="AP4876" s="76"/>
      <c r="AQ4876" s="76"/>
      <c r="AS4876" s="76"/>
      <c r="AT4876" s="76"/>
      <c r="AV4876" s="76"/>
      <c r="AW4876" s="76"/>
      <c r="AY4876" s="76"/>
      <c r="AZ4876" s="76"/>
      <c r="BB4876" s="76"/>
      <c r="BC4876" s="76"/>
      <c r="BE4876" s="76"/>
      <c r="BF4876" s="76"/>
      <c r="BH4876" s="76"/>
      <c r="BI4876" s="76"/>
      <c r="BK4876" s="76"/>
      <c r="BL4876" s="76"/>
      <c r="BN4876" s="76"/>
      <c r="BO4876" s="76"/>
      <c r="BQ4876" s="76"/>
      <c r="BR4876" s="76"/>
      <c r="BT4876" s="76"/>
      <c r="BU4876" s="76"/>
      <c r="BW4876" s="76"/>
      <c r="BX4876" s="76"/>
    </row>
    <row r="4877" spans="1:76" ht="12.75" customHeight="1">
      <c r="A4877" s="2"/>
      <c r="B4877" s="2"/>
      <c r="C4877" s="2"/>
      <c r="D4877" s="75"/>
      <c r="F4877" s="76"/>
      <c r="G4877" s="76"/>
      <c r="I4877" s="76"/>
      <c r="J4877" s="76"/>
      <c r="L4877" s="76"/>
      <c r="M4877" s="76"/>
      <c r="O4877" s="76"/>
      <c r="P4877" s="76"/>
      <c r="R4877" s="76"/>
      <c r="S4877" s="76"/>
      <c r="U4877" s="76"/>
      <c r="V4877" s="76"/>
      <c r="X4877" s="76"/>
      <c r="Y4877" s="76"/>
      <c r="AA4877" s="76"/>
      <c r="AB4877" s="76"/>
      <c r="AD4877" s="76"/>
      <c r="AE4877" s="76"/>
      <c r="AG4877" s="76"/>
      <c r="AH4877" s="76"/>
      <c r="AJ4877" s="76"/>
      <c r="AK4877" s="76"/>
      <c r="AM4877" s="76"/>
      <c r="AN4877" s="76"/>
      <c r="AP4877" s="76"/>
      <c r="AQ4877" s="76"/>
      <c r="AS4877" s="76"/>
      <c r="AT4877" s="76"/>
      <c r="AV4877" s="76"/>
      <c r="AW4877" s="76"/>
      <c r="AY4877" s="76"/>
      <c r="AZ4877" s="76"/>
      <c r="BB4877" s="76"/>
      <c r="BC4877" s="76"/>
      <c r="BE4877" s="76"/>
      <c r="BF4877" s="76"/>
      <c r="BH4877" s="76"/>
      <c r="BI4877" s="76"/>
      <c r="BK4877" s="76"/>
      <c r="BL4877" s="76"/>
      <c r="BN4877" s="76"/>
      <c r="BO4877" s="76"/>
      <c r="BQ4877" s="76"/>
      <c r="BR4877" s="76"/>
      <c r="BT4877" s="76"/>
      <c r="BU4877" s="76"/>
      <c r="BW4877" s="76"/>
      <c r="BX4877" s="76"/>
    </row>
    <row r="4878" spans="1:76" ht="12.75" customHeight="1">
      <c r="A4878" s="2"/>
      <c r="B4878" s="2"/>
      <c r="C4878" s="2"/>
      <c r="D4878" s="75"/>
      <c r="F4878" s="76"/>
      <c r="G4878" s="76"/>
      <c r="I4878" s="76"/>
      <c r="J4878" s="76"/>
      <c r="L4878" s="76"/>
      <c r="M4878" s="76"/>
      <c r="O4878" s="76"/>
      <c r="P4878" s="76"/>
      <c r="R4878" s="76"/>
      <c r="S4878" s="76"/>
      <c r="U4878" s="76"/>
      <c r="V4878" s="76"/>
      <c r="X4878" s="76"/>
      <c r="Y4878" s="76"/>
      <c r="AA4878" s="76"/>
      <c r="AB4878" s="76"/>
      <c r="AD4878" s="76"/>
      <c r="AE4878" s="76"/>
      <c r="AG4878" s="76"/>
      <c r="AH4878" s="76"/>
      <c r="AJ4878" s="76"/>
      <c r="AK4878" s="76"/>
      <c r="AM4878" s="76"/>
      <c r="AN4878" s="76"/>
      <c r="AP4878" s="76"/>
      <c r="AQ4878" s="76"/>
      <c r="AS4878" s="76"/>
      <c r="AT4878" s="76"/>
      <c r="AV4878" s="76"/>
      <c r="AW4878" s="76"/>
      <c r="AY4878" s="76"/>
      <c r="AZ4878" s="76"/>
      <c r="BB4878" s="76"/>
      <c r="BC4878" s="76"/>
      <c r="BE4878" s="76"/>
      <c r="BF4878" s="76"/>
      <c r="BH4878" s="76"/>
      <c r="BI4878" s="76"/>
      <c r="BK4878" s="76"/>
      <c r="BL4878" s="76"/>
      <c r="BN4878" s="76"/>
      <c r="BO4878" s="76"/>
      <c r="BQ4878" s="76"/>
      <c r="BR4878" s="76"/>
      <c r="BT4878" s="76"/>
      <c r="BU4878" s="76"/>
      <c r="BW4878" s="76"/>
      <c r="BX4878" s="76"/>
    </row>
    <row r="4879" spans="1:76" ht="12.75" customHeight="1">
      <c r="A4879" s="2"/>
      <c r="B4879" s="2"/>
      <c r="C4879" s="2"/>
      <c r="D4879" s="75"/>
      <c r="F4879" s="76"/>
      <c r="G4879" s="76"/>
      <c r="I4879" s="76"/>
      <c r="J4879" s="76"/>
      <c r="L4879" s="76"/>
      <c r="M4879" s="76"/>
      <c r="O4879" s="76"/>
      <c r="P4879" s="76"/>
      <c r="R4879" s="76"/>
      <c r="S4879" s="76"/>
      <c r="U4879" s="76"/>
      <c r="V4879" s="76"/>
      <c r="X4879" s="76"/>
      <c r="Y4879" s="76"/>
      <c r="AA4879" s="76"/>
      <c r="AB4879" s="76"/>
      <c r="AD4879" s="76"/>
      <c r="AE4879" s="76"/>
      <c r="AG4879" s="76"/>
      <c r="AH4879" s="76"/>
      <c r="AJ4879" s="76"/>
      <c r="AK4879" s="76"/>
      <c r="AM4879" s="76"/>
      <c r="AN4879" s="76"/>
      <c r="AP4879" s="76"/>
      <c r="AQ4879" s="76"/>
      <c r="AS4879" s="76"/>
      <c r="AT4879" s="76"/>
      <c r="AV4879" s="76"/>
      <c r="AW4879" s="76"/>
      <c r="AY4879" s="76"/>
      <c r="AZ4879" s="76"/>
      <c r="BB4879" s="76"/>
      <c r="BC4879" s="76"/>
      <c r="BE4879" s="76"/>
      <c r="BF4879" s="76"/>
      <c r="BH4879" s="76"/>
      <c r="BI4879" s="76"/>
      <c r="BK4879" s="76"/>
      <c r="BL4879" s="76"/>
      <c r="BN4879" s="76"/>
      <c r="BO4879" s="76"/>
      <c r="BQ4879" s="76"/>
      <c r="BR4879" s="76"/>
      <c r="BT4879" s="76"/>
      <c r="BU4879" s="76"/>
      <c r="BW4879" s="76"/>
      <c r="BX4879" s="76"/>
    </row>
    <row r="4880" spans="1:76" ht="12.75" customHeight="1">
      <c r="A4880" s="2"/>
      <c r="B4880" s="2"/>
      <c r="C4880" s="2"/>
      <c r="D4880" s="75"/>
      <c r="F4880" s="76"/>
      <c r="G4880" s="76"/>
      <c r="I4880" s="76"/>
      <c r="J4880" s="76"/>
      <c r="L4880" s="76"/>
      <c r="M4880" s="76"/>
      <c r="O4880" s="76"/>
      <c r="P4880" s="76"/>
      <c r="R4880" s="76"/>
      <c r="S4880" s="76"/>
      <c r="U4880" s="76"/>
      <c r="V4880" s="76"/>
      <c r="X4880" s="76"/>
      <c r="Y4880" s="76"/>
      <c r="AA4880" s="76"/>
      <c r="AB4880" s="76"/>
      <c r="AD4880" s="76"/>
      <c r="AE4880" s="76"/>
      <c r="AG4880" s="76"/>
      <c r="AH4880" s="76"/>
      <c r="AJ4880" s="76"/>
      <c r="AK4880" s="76"/>
      <c r="AM4880" s="76"/>
      <c r="AN4880" s="76"/>
      <c r="AP4880" s="76"/>
      <c r="AQ4880" s="76"/>
      <c r="AS4880" s="76"/>
      <c r="AT4880" s="76"/>
      <c r="AV4880" s="76"/>
      <c r="AW4880" s="76"/>
      <c r="AY4880" s="76"/>
      <c r="AZ4880" s="76"/>
      <c r="BB4880" s="76"/>
      <c r="BC4880" s="76"/>
      <c r="BE4880" s="76"/>
      <c r="BF4880" s="76"/>
      <c r="BH4880" s="76"/>
      <c r="BI4880" s="76"/>
      <c r="BK4880" s="76"/>
      <c r="BL4880" s="76"/>
      <c r="BN4880" s="76"/>
      <c r="BO4880" s="76"/>
      <c r="BQ4880" s="76"/>
      <c r="BR4880" s="76"/>
      <c r="BT4880" s="76"/>
      <c r="BU4880" s="76"/>
      <c r="BW4880" s="76"/>
      <c r="BX4880" s="76"/>
    </row>
    <row r="4881" spans="1:76" ht="12.75" customHeight="1">
      <c r="A4881" s="2"/>
      <c r="B4881" s="2"/>
      <c r="C4881" s="2"/>
      <c r="D4881" s="75"/>
      <c r="F4881" s="76"/>
      <c r="G4881" s="76"/>
      <c r="I4881" s="76"/>
      <c r="J4881" s="76"/>
      <c r="L4881" s="76"/>
      <c r="M4881" s="76"/>
      <c r="O4881" s="76"/>
      <c r="P4881" s="76"/>
      <c r="R4881" s="76"/>
      <c r="S4881" s="76"/>
      <c r="U4881" s="76"/>
      <c r="V4881" s="76"/>
      <c r="X4881" s="76"/>
      <c r="Y4881" s="76"/>
      <c r="AA4881" s="76"/>
      <c r="AB4881" s="76"/>
      <c r="AD4881" s="76"/>
      <c r="AE4881" s="76"/>
      <c r="AG4881" s="76"/>
      <c r="AH4881" s="76"/>
      <c r="AJ4881" s="76"/>
      <c r="AK4881" s="76"/>
      <c r="AM4881" s="76"/>
      <c r="AN4881" s="76"/>
      <c r="AP4881" s="76"/>
      <c r="AQ4881" s="76"/>
      <c r="AS4881" s="76"/>
      <c r="AT4881" s="76"/>
      <c r="AV4881" s="76"/>
      <c r="AW4881" s="76"/>
      <c r="AY4881" s="76"/>
      <c r="AZ4881" s="76"/>
      <c r="BB4881" s="76"/>
      <c r="BC4881" s="76"/>
      <c r="BE4881" s="76"/>
      <c r="BF4881" s="76"/>
      <c r="BH4881" s="76"/>
      <c r="BI4881" s="76"/>
      <c r="BK4881" s="76"/>
      <c r="BL4881" s="76"/>
      <c r="BN4881" s="76"/>
      <c r="BO4881" s="76"/>
      <c r="BQ4881" s="76"/>
      <c r="BR4881" s="76"/>
      <c r="BT4881" s="76"/>
      <c r="BU4881" s="76"/>
      <c r="BW4881" s="76"/>
      <c r="BX4881" s="76"/>
    </row>
    <row r="4882" spans="1:76" ht="12.75" customHeight="1">
      <c r="A4882" s="2"/>
      <c r="B4882" s="2"/>
      <c r="C4882" s="2"/>
      <c r="D4882" s="75"/>
      <c r="F4882" s="76"/>
      <c r="G4882" s="76"/>
      <c r="I4882" s="76"/>
      <c r="J4882" s="76"/>
      <c r="L4882" s="76"/>
      <c r="M4882" s="76"/>
      <c r="O4882" s="76"/>
      <c r="P4882" s="76"/>
      <c r="R4882" s="76"/>
      <c r="S4882" s="76"/>
      <c r="U4882" s="76"/>
      <c r="V4882" s="76"/>
      <c r="X4882" s="76"/>
      <c r="Y4882" s="76"/>
      <c r="AA4882" s="76"/>
      <c r="AB4882" s="76"/>
      <c r="AD4882" s="76"/>
      <c r="AE4882" s="76"/>
      <c r="AG4882" s="76"/>
      <c r="AH4882" s="76"/>
      <c r="AJ4882" s="76"/>
      <c r="AK4882" s="76"/>
      <c r="AM4882" s="76"/>
      <c r="AN4882" s="76"/>
      <c r="AP4882" s="76"/>
      <c r="AQ4882" s="76"/>
      <c r="AS4882" s="76"/>
      <c r="AT4882" s="76"/>
      <c r="AV4882" s="76"/>
      <c r="AW4882" s="76"/>
      <c r="AY4882" s="76"/>
      <c r="AZ4882" s="76"/>
      <c r="BB4882" s="76"/>
      <c r="BC4882" s="76"/>
      <c r="BE4882" s="76"/>
      <c r="BF4882" s="76"/>
      <c r="BH4882" s="76"/>
      <c r="BI4882" s="76"/>
      <c r="BK4882" s="76"/>
      <c r="BL4882" s="76"/>
      <c r="BN4882" s="76"/>
      <c r="BO4882" s="76"/>
      <c r="BQ4882" s="76"/>
      <c r="BR4882" s="76"/>
      <c r="BT4882" s="76"/>
      <c r="BU4882" s="76"/>
      <c r="BW4882" s="76"/>
      <c r="BX4882" s="76"/>
    </row>
    <row r="4883" spans="1:76" ht="12.75" customHeight="1">
      <c r="A4883" s="2"/>
      <c r="B4883" s="2"/>
      <c r="C4883" s="2"/>
      <c r="D4883" s="75"/>
      <c r="F4883" s="76"/>
      <c r="G4883" s="76"/>
      <c r="I4883" s="76"/>
      <c r="J4883" s="76"/>
      <c r="L4883" s="76"/>
      <c r="M4883" s="76"/>
      <c r="O4883" s="76"/>
      <c r="P4883" s="76"/>
      <c r="R4883" s="76"/>
      <c r="S4883" s="76"/>
      <c r="U4883" s="76"/>
      <c r="V4883" s="76"/>
      <c r="X4883" s="76"/>
      <c r="Y4883" s="76"/>
      <c r="AA4883" s="76"/>
      <c r="AB4883" s="76"/>
      <c r="AD4883" s="76"/>
      <c r="AE4883" s="76"/>
      <c r="AG4883" s="76"/>
      <c r="AH4883" s="76"/>
      <c r="AJ4883" s="76"/>
      <c r="AK4883" s="76"/>
      <c r="AM4883" s="76"/>
      <c r="AN4883" s="76"/>
      <c r="AP4883" s="76"/>
      <c r="AQ4883" s="76"/>
      <c r="AS4883" s="76"/>
      <c r="AT4883" s="76"/>
      <c r="AV4883" s="76"/>
      <c r="AW4883" s="76"/>
      <c r="AY4883" s="76"/>
      <c r="AZ4883" s="76"/>
      <c r="BB4883" s="76"/>
      <c r="BC4883" s="76"/>
      <c r="BE4883" s="76"/>
      <c r="BF4883" s="76"/>
      <c r="BH4883" s="76"/>
      <c r="BI4883" s="76"/>
      <c r="BK4883" s="76"/>
      <c r="BL4883" s="76"/>
      <c r="BN4883" s="76"/>
      <c r="BO4883" s="76"/>
      <c r="BQ4883" s="76"/>
      <c r="BR4883" s="76"/>
      <c r="BT4883" s="76"/>
      <c r="BU4883" s="76"/>
      <c r="BW4883" s="76"/>
      <c r="BX4883" s="76"/>
    </row>
    <row r="4884" spans="1:76" ht="12.75" customHeight="1">
      <c r="A4884" s="2"/>
      <c r="B4884" s="2"/>
      <c r="C4884" s="2"/>
      <c r="D4884" s="75"/>
      <c r="F4884" s="76"/>
      <c r="G4884" s="76"/>
      <c r="I4884" s="76"/>
      <c r="J4884" s="76"/>
      <c r="L4884" s="76"/>
      <c r="M4884" s="76"/>
      <c r="O4884" s="76"/>
      <c r="P4884" s="76"/>
      <c r="R4884" s="76"/>
      <c r="S4884" s="76"/>
      <c r="U4884" s="76"/>
      <c r="V4884" s="76"/>
      <c r="X4884" s="76"/>
      <c r="Y4884" s="76"/>
      <c r="AA4884" s="76"/>
      <c r="AB4884" s="76"/>
      <c r="AD4884" s="76"/>
      <c r="AE4884" s="76"/>
      <c r="AG4884" s="76"/>
      <c r="AH4884" s="76"/>
      <c r="AJ4884" s="76"/>
      <c r="AK4884" s="76"/>
      <c r="AM4884" s="76"/>
      <c r="AN4884" s="76"/>
      <c r="AP4884" s="76"/>
      <c r="AQ4884" s="76"/>
      <c r="AS4884" s="76"/>
      <c r="AT4884" s="76"/>
      <c r="AV4884" s="76"/>
      <c r="AW4884" s="76"/>
      <c r="AY4884" s="76"/>
      <c r="AZ4884" s="76"/>
      <c r="BB4884" s="76"/>
      <c r="BC4884" s="76"/>
      <c r="BE4884" s="76"/>
      <c r="BF4884" s="76"/>
      <c r="BH4884" s="76"/>
      <c r="BI4884" s="76"/>
      <c r="BK4884" s="76"/>
      <c r="BL4884" s="76"/>
      <c r="BN4884" s="76"/>
      <c r="BO4884" s="76"/>
      <c r="BQ4884" s="76"/>
      <c r="BR4884" s="76"/>
      <c r="BT4884" s="76"/>
      <c r="BU4884" s="76"/>
      <c r="BW4884" s="76"/>
      <c r="BX4884" s="76"/>
    </row>
    <row r="4885" spans="1:76" ht="12.75" customHeight="1">
      <c r="A4885" s="2"/>
      <c r="B4885" s="2"/>
      <c r="C4885" s="2"/>
      <c r="D4885" s="75"/>
      <c r="F4885" s="76"/>
      <c r="G4885" s="76"/>
      <c r="I4885" s="76"/>
      <c r="J4885" s="76"/>
      <c r="L4885" s="76"/>
      <c r="M4885" s="76"/>
      <c r="O4885" s="76"/>
      <c r="P4885" s="76"/>
      <c r="R4885" s="76"/>
      <c r="S4885" s="76"/>
      <c r="U4885" s="76"/>
      <c r="V4885" s="76"/>
      <c r="X4885" s="76"/>
      <c r="Y4885" s="76"/>
      <c r="AA4885" s="76"/>
      <c r="AB4885" s="76"/>
      <c r="AD4885" s="76"/>
      <c r="AE4885" s="76"/>
      <c r="AG4885" s="76"/>
      <c r="AH4885" s="76"/>
      <c r="AJ4885" s="76"/>
      <c r="AK4885" s="76"/>
      <c r="AM4885" s="76"/>
      <c r="AN4885" s="76"/>
      <c r="AP4885" s="76"/>
      <c r="AQ4885" s="76"/>
      <c r="AS4885" s="76"/>
      <c r="AT4885" s="76"/>
      <c r="AV4885" s="76"/>
      <c r="AW4885" s="76"/>
      <c r="AY4885" s="76"/>
      <c r="AZ4885" s="76"/>
      <c r="BB4885" s="76"/>
      <c r="BC4885" s="76"/>
      <c r="BE4885" s="76"/>
      <c r="BF4885" s="76"/>
      <c r="BH4885" s="76"/>
      <c r="BI4885" s="76"/>
      <c r="BK4885" s="76"/>
      <c r="BL4885" s="76"/>
      <c r="BN4885" s="76"/>
      <c r="BO4885" s="76"/>
      <c r="BQ4885" s="76"/>
      <c r="BR4885" s="76"/>
      <c r="BT4885" s="76"/>
      <c r="BU4885" s="76"/>
      <c r="BW4885" s="76"/>
      <c r="BX4885" s="76"/>
    </row>
    <row r="4886" spans="1:76" ht="12.75" customHeight="1">
      <c r="A4886" s="2"/>
      <c r="B4886" s="2"/>
      <c r="C4886" s="2"/>
      <c r="D4886" s="75"/>
      <c r="F4886" s="76"/>
      <c r="G4886" s="76"/>
      <c r="I4886" s="76"/>
      <c r="J4886" s="76"/>
      <c r="L4886" s="76"/>
      <c r="M4886" s="76"/>
      <c r="O4886" s="76"/>
      <c r="P4886" s="76"/>
      <c r="R4886" s="76"/>
      <c r="S4886" s="76"/>
      <c r="U4886" s="76"/>
      <c r="V4886" s="76"/>
      <c r="X4886" s="76"/>
      <c r="Y4886" s="76"/>
      <c r="AA4886" s="76"/>
      <c r="AB4886" s="76"/>
      <c r="AD4886" s="76"/>
      <c r="AE4886" s="76"/>
      <c r="AG4886" s="76"/>
      <c r="AH4886" s="76"/>
      <c r="AJ4886" s="76"/>
      <c r="AK4886" s="76"/>
      <c r="AM4886" s="76"/>
      <c r="AN4886" s="76"/>
      <c r="AP4886" s="76"/>
      <c r="AQ4886" s="76"/>
      <c r="AS4886" s="76"/>
      <c r="AT4886" s="76"/>
      <c r="AV4886" s="76"/>
      <c r="AW4886" s="76"/>
      <c r="AY4886" s="76"/>
      <c r="AZ4886" s="76"/>
      <c r="BB4886" s="76"/>
      <c r="BC4886" s="76"/>
      <c r="BE4886" s="76"/>
      <c r="BF4886" s="76"/>
      <c r="BH4886" s="76"/>
      <c r="BI4886" s="76"/>
      <c r="BK4886" s="76"/>
      <c r="BL4886" s="76"/>
      <c r="BN4886" s="76"/>
      <c r="BO4886" s="76"/>
      <c r="BQ4886" s="76"/>
      <c r="BR4886" s="76"/>
      <c r="BT4886" s="76"/>
      <c r="BU4886" s="76"/>
      <c r="BW4886" s="76"/>
      <c r="BX4886" s="76"/>
    </row>
    <row r="4887" spans="1:76" ht="12.75" customHeight="1">
      <c r="A4887" s="2"/>
      <c r="B4887" s="2"/>
      <c r="C4887" s="2"/>
      <c r="D4887" s="75"/>
      <c r="F4887" s="76"/>
      <c r="G4887" s="76"/>
      <c r="I4887" s="76"/>
      <c r="J4887" s="76"/>
      <c r="L4887" s="76"/>
      <c r="M4887" s="76"/>
      <c r="O4887" s="76"/>
      <c r="P4887" s="76"/>
      <c r="R4887" s="76"/>
      <c r="S4887" s="76"/>
      <c r="U4887" s="76"/>
      <c r="V4887" s="76"/>
      <c r="X4887" s="76"/>
      <c r="Y4887" s="76"/>
      <c r="AA4887" s="76"/>
      <c r="AB4887" s="76"/>
      <c r="AD4887" s="76"/>
      <c r="AE4887" s="76"/>
      <c r="AG4887" s="76"/>
      <c r="AH4887" s="76"/>
      <c r="AJ4887" s="76"/>
      <c r="AK4887" s="76"/>
      <c r="AM4887" s="76"/>
      <c r="AN4887" s="76"/>
      <c r="AP4887" s="76"/>
      <c r="AQ4887" s="76"/>
      <c r="AS4887" s="76"/>
      <c r="AT4887" s="76"/>
      <c r="AV4887" s="76"/>
      <c r="AW4887" s="76"/>
      <c r="AY4887" s="76"/>
      <c r="AZ4887" s="76"/>
      <c r="BB4887" s="76"/>
      <c r="BC4887" s="76"/>
      <c r="BE4887" s="76"/>
      <c r="BF4887" s="76"/>
      <c r="BH4887" s="76"/>
      <c r="BI4887" s="76"/>
      <c r="BK4887" s="76"/>
      <c r="BL4887" s="76"/>
      <c r="BN4887" s="76"/>
      <c r="BO4887" s="76"/>
      <c r="BQ4887" s="76"/>
      <c r="BR4887" s="76"/>
      <c r="BT4887" s="76"/>
      <c r="BU4887" s="76"/>
      <c r="BW4887" s="76"/>
      <c r="BX4887" s="76"/>
    </row>
    <row r="4888" spans="1:76" ht="12.75" customHeight="1">
      <c r="A4888" s="2"/>
      <c r="B4888" s="2"/>
      <c r="C4888" s="2"/>
      <c r="D4888" s="75"/>
      <c r="F4888" s="76"/>
      <c r="G4888" s="76"/>
      <c r="I4888" s="76"/>
      <c r="J4888" s="76"/>
      <c r="L4888" s="76"/>
      <c r="M4888" s="76"/>
      <c r="O4888" s="76"/>
      <c r="P4888" s="76"/>
      <c r="R4888" s="76"/>
      <c r="S4888" s="76"/>
      <c r="U4888" s="76"/>
      <c r="V4888" s="76"/>
      <c r="X4888" s="76"/>
      <c r="Y4888" s="76"/>
      <c r="AA4888" s="76"/>
      <c r="AB4888" s="76"/>
      <c r="AD4888" s="76"/>
      <c r="AE4888" s="76"/>
      <c r="AG4888" s="76"/>
      <c r="AH4888" s="76"/>
      <c r="AJ4888" s="76"/>
      <c r="AK4888" s="76"/>
      <c r="AM4888" s="76"/>
      <c r="AN4888" s="76"/>
      <c r="AP4888" s="76"/>
      <c r="AQ4888" s="76"/>
      <c r="AS4888" s="76"/>
      <c r="AT4888" s="76"/>
      <c r="AV4888" s="76"/>
      <c r="AW4888" s="76"/>
      <c r="AY4888" s="76"/>
      <c r="AZ4888" s="76"/>
      <c r="BB4888" s="76"/>
      <c r="BC4888" s="76"/>
      <c r="BE4888" s="76"/>
      <c r="BF4888" s="76"/>
      <c r="BH4888" s="76"/>
      <c r="BI4888" s="76"/>
      <c r="BK4888" s="76"/>
      <c r="BL4888" s="76"/>
      <c r="BN4888" s="76"/>
      <c r="BO4888" s="76"/>
      <c r="BQ4888" s="76"/>
      <c r="BR4888" s="76"/>
      <c r="BT4888" s="76"/>
      <c r="BU4888" s="76"/>
      <c r="BW4888" s="76"/>
      <c r="BX4888" s="76"/>
    </row>
    <row r="4889" spans="1:76" ht="12.75" customHeight="1">
      <c r="A4889" s="2"/>
      <c r="B4889" s="2"/>
      <c r="C4889" s="2"/>
      <c r="D4889" s="75"/>
      <c r="F4889" s="76"/>
      <c r="G4889" s="76"/>
      <c r="I4889" s="76"/>
      <c r="J4889" s="76"/>
      <c r="L4889" s="76"/>
      <c r="M4889" s="76"/>
      <c r="O4889" s="76"/>
      <c r="P4889" s="76"/>
      <c r="R4889" s="76"/>
      <c r="S4889" s="76"/>
      <c r="U4889" s="76"/>
      <c r="V4889" s="76"/>
      <c r="X4889" s="76"/>
      <c r="Y4889" s="76"/>
      <c r="AA4889" s="76"/>
      <c r="AB4889" s="76"/>
      <c r="AD4889" s="76"/>
      <c r="AE4889" s="76"/>
      <c r="AG4889" s="76"/>
      <c r="AH4889" s="76"/>
      <c r="AJ4889" s="76"/>
      <c r="AK4889" s="76"/>
      <c r="AM4889" s="76"/>
      <c r="AN4889" s="76"/>
      <c r="AP4889" s="76"/>
      <c r="AQ4889" s="76"/>
      <c r="AS4889" s="76"/>
      <c r="AT4889" s="76"/>
      <c r="AV4889" s="76"/>
      <c r="AW4889" s="76"/>
      <c r="AY4889" s="76"/>
      <c r="AZ4889" s="76"/>
      <c r="BB4889" s="76"/>
      <c r="BC4889" s="76"/>
      <c r="BE4889" s="76"/>
      <c r="BF4889" s="76"/>
      <c r="BH4889" s="76"/>
      <c r="BI4889" s="76"/>
      <c r="BK4889" s="76"/>
      <c r="BL4889" s="76"/>
      <c r="BN4889" s="76"/>
      <c r="BO4889" s="76"/>
      <c r="BQ4889" s="76"/>
      <c r="BR4889" s="76"/>
      <c r="BT4889" s="76"/>
      <c r="BU4889" s="76"/>
      <c r="BW4889" s="76"/>
      <c r="BX4889" s="76"/>
    </row>
    <row r="4890" spans="1:76" ht="12.75" customHeight="1">
      <c r="A4890" s="2"/>
      <c r="B4890" s="2"/>
      <c r="C4890" s="2"/>
      <c r="D4890" s="75"/>
      <c r="F4890" s="76"/>
      <c r="G4890" s="76"/>
      <c r="I4890" s="76"/>
      <c r="J4890" s="76"/>
      <c r="L4890" s="76"/>
      <c r="M4890" s="76"/>
      <c r="O4890" s="76"/>
      <c r="P4890" s="76"/>
      <c r="R4890" s="76"/>
      <c r="S4890" s="76"/>
      <c r="U4890" s="76"/>
      <c r="V4890" s="76"/>
      <c r="X4890" s="76"/>
      <c r="Y4890" s="76"/>
      <c r="AA4890" s="76"/>
      <c r="AB4890" s="76"/>
      <c r="AD4890" s="76"/>
      <c r="AE4890" s="76"/>
      <c r="AG4890" s="76"/>
      <c r="AH4890" s="76"/>
      <c r="AJ4890" s="76"/>
      <c r="AK4890" s="76"/>
      <c r="AM4890" s="76"/>
      <c r="AN4890" s="76"/>
      <c r="AP4890" s="76"/>
      <c r="AQ4890" s="76"/>
      <c r="AS4890" s="76"/>
      <c r="AT4890" s="76"/>
      <c r="AV4890" s="76"/>
      <c r="AW4890" s="76"/>
      <c r="AY4890" s="76"/>
      <c r="AZ4890" s="76"/>
      <c r="BB4890" s="76"/>
      <c r="BC4890" s="76"/>
      <c r="BE4890" s="76"/>
      <c r="BF4890" s="76"/>
      <c r="BH4890" s="76"/>
      <c r="BI4890" s="76"/>
      <c r="BK4890" s="76"/>
      <c r="BL4890" s="76"/>
      <c r="BN4890" s="76"/>
      <c r="BO4890" s="76"/>
      <c r="BQ4890" s="76"/>
      <c r="BR4890" s="76"/>
      <c r="BT4890" s="76"/>
      <c r="BU4890" s="76"/>
      <c r="BW4890" s="76"/>
      <c r="BX4890" s="76"/>
    </row>
    <row r="4891" spans="1:76" ht="12.75" customHeight="1">
      <c r="A4891" s="2"/>
      <c r="B4891" s="2"/>
      <c r="C4891" s="2"/>
      <c r="D4891" s="75"/>
      <c r="F4891" s="76"/>
      <c r="G4891" s="76"/>
      <c r="I4891" s="76"/>
      <c r="J4891" s="76"/>
      <c r="L4891" s="76"/>
      <c r="M4891" s="76"/>
      <c r="O4891" s="76"/>
      <c r="P4891" s="76"/>
      <c r="R4891" s="76"/>
      <c r="S4891" s="76"/>
      <c r="U4891" s="76"/>
      <c r="V4891" s="76"/>
      <c r="X4891" s="76"/>
      <c r="Y4891" s="76"/>
      <c r="AA4891" s="76"/>
      <c r="AB4891" s="76"/>
      <c r="AD4891" s="76"/>
      <c r="AE4891" s="76"/>
      <c r="AG4891" s="76"/>
      <c r="AH4891" s="76"/>
      <c r="AJ4891" s="76"/>
      <c r="AK4891" s="76"/>
      <c r="AM4891" s="76"/>
      <c r="AN4891" s="76"/>
      <c r="AP4891" s="76"/>
      <c r="AQ4891" s="76"/>
      <c r="AS4891" s="76"/>
      <c r="AT4891" s="76"/>
      <c r="AV4891" s="76"/>
      <c r="AW4891" s="76"/>
      <c r="AY4891" s="76"/>
      <c r="AZ4891" s="76"/>
      <c r="BB4891" s="76"/>
      <c r="BC4891" s="76"/>
      <c r="BE4891" s="76"/>
      <c r="BF4891" s="76"/>
      <c r="BH4891" s="76"/>
      <c r="BI4891" s="76"/>
      <c r="BK4891" s="76"/>
      <c r="BL4891" s="76"/>
      <c r="BN4891" s="76"/>
      <c r="BO4891" s="76"/>
      <c r="BQ4891" s="76"/>
      <c r="BR4891" s="76"/>
      <c r="BT4891" s="76"/>
      <c r="BU4891" s="76"/>
      <c r="BW4891" s="76"/>
      <c r="BX4891" s="76"/>
    </row>
    <row r="4892" spans="1:76" ht="12.75" customHeight="1">
      <c r="A4892" s="2"/>
      <c r="B4892" s="2"/>
      <c r="C4892" s="2"/>
      <c r="D4892" s="75"/>
      <c r="F4892" s="76"/>
      <c r="G4892" s="76"/>
      <c r="I4892" s="76"/>
      <c r="J4892" s="76"/>
      <c r="L4892" s="76"/>
      <c r="M4892" s="76"/>
      <c r="O4892" s="76"/>
      <c r="P4892" s="76"/>
      <c r="R4892" s="76"/>
      <c r="S4892" s="76"/>
      <c r="U4892" s="76"/>
      <c r="V4892" s="76"/>
      <c r="X4892" s="76"/>
      <c r="Y4892" s="76"/>
      <c r="AA4892" s="76"/>
      <c r="AB4892" s="76"/>
      <c r="AD4892" s="76"/>
      <c r="AE4892" s="76"/>
      <c r="AG4892" s="76"/>
      <c r="AH4892" s="76"/>
      <c r="AJ4892" s="76"/>
      <c r="AK4892" s="76"/>
      <c r="AM4892" s="76"/>
      <c r="AN4892" s="76"/>
      <c r="AP4892" s="76"/>
      <c r="AQ4892" s="76"/>
      <c r="AS4892" s="76"/>
      <c r="AT4892" s="76"/>
      <c r="AV4892" s="76"/>
      <c r="AW4892" s="76"/>
      <c r="AY4892" s="76"/>
      <c r="AZ4892" s="76"/>
      <c r="BB4892" s="76"/>
      <c r="BC4892" s="76"/>
      <c r="BE4892" s="76"/>
      <c r="BF4892" s="76"/>
      <c r="BH4892" s="76"/>
      <c r="BI4892" s="76"/>
      <c r="BK4892" s="76"/>
      <c r="BL4892" s="76"/>
      <c r="BN4892" s="76"/>
      <c r="BO4892" s="76"/>
      <c r="BQ4892" s="76"/>
      <c r="BR4892" s="76"/>
      <c r="BT4892" s="76"/>
      <c r="BU4892" s="76"/>
      <c r="BW4892" s="76"/>
      <c r="BX4892" s="76"/>
    </row>
    <row r="4893" spans="1:76" ht="12.75" customHeight="1">
      <c r="A4893" s="2"/>
      <c r="B4893" s="2"/>
      <c r="C4893" s="2"/>
      <c r="D4893" s="75"/>
      <c r="F4893" s="76"/>
      <c r="G4893" s="76"/>
      <c r="I4893" s="76"/>
      <c r="J4893" s="76"/>
      <c r="L4893" s="76"/>
      <c r="M4893" s="76"/>
      <c r="O4893" s="76"/>
      <c r="P4893" s="76"/>
      <c r="R4893" s="76"/>
      <c r="S4893" s="76"/>
      <c r="U4893" s="76"/>
      <c r="V4893" s="76"/>
      <c r="X4893" s="76"/>
      <c r="Y4893" s="76"/>
      <c r="AA4893" s="76"/>
      <c r="AB4893" s="76"/>
      <c r="AD4893" s="76"/>
      <c r="AE4893" s="76"/>
      <c r="AG4893" s="76"/>
      <c r="AH4893" s="76"/>
      <c r="AJ4893" s="76"/>
      <c r="AK4893" s="76"/>
      <c r="AM4893" s="76"/>
      <c r="AN4893" s="76"/>
      <c r="AP4893" s="76"/>
      <c r="AQ4893" s="76"/>
      <c r="AS4893" s="76"/>
      <c r="AT4893" s="76"/>
      <c r="AV4893" s="76"/>
      <c r="AW4893" s="76"/>
      <c r="AY4893" s="76"/>
      <c r="AZ4893" s="76"/>
      <c r="BB4893" s="76"/>
      <c r="BC4893" s="76"/>
      <c r="BE4893" s="76"/>
      <c r="BF4893" s="76"/>
      <c r="BH4893" s="76"/>
      <c r="BI4893" s="76"/>
      <c r="BK4893" s="76"/>
      <c r="BL4893" s="76"/>
      <c r="BN4893" s="76"/>
      <c r="BO4893" s="76"/>
      <c r="BQ4893" s="76"/>
      <c r="BR4893" s="76"/>
      <c r="BT4893" s="76"/>
      <c r="BU4893" s="76"/>
      <c r="BW4893" s="76"/>
      <c r="BX4893" s="76"/>
    </row>
    <row r="4894" spans="1:76" ht="12.75" customHeight="1">
      <c r="A4894" s="2"/>
      <c r="B4894" s="2"/>
      <c r="C4894" s="2"/>
      <c r="D4894" s="75"/>
      <c r="F4894" s="76"/>
      <c r="G4894" s="76"/>
      <c r="I4894" s="76"/>
      <c r="J4894" s="76"/>
      <c r="L4894" s="76"/>
      <c r="M4894" s="76"/>
      <c r="O4894" s="76"/>
      <c r="P4894" s="76"/>
      <c r="R4894" s="76"/>
      <c r="S4894" s="76"/>
      <c r="U4894" s="76"/>
      <c r="V4894" s="76"/>
      <c r="X4894" s="76"/>
      <c r="Y4894" s="76"/>
      <c r="AA4894" s="76"/>
      <c r="AB4894" s="76"/>
      <c r="AD4894" s="76"/>
      <c r="AE4894" s="76"/>
      <c r="AG4894" s="76"/>
      <c r="AH4894" s="76"/>
      <c r="AJ4894" s="76"/>
      <c r="AK4894" s="76"/>
      <c r="AM4894" s="76"/>
      <c r="AN4894" s="76"/>
      <c r="AP4894" s="76"/>
      <c r="AQ4894" s="76"/>
      <c r="AS4894" s="76"/>
      <c r="AT4894" s="76"/>
      <c r="AV4894" s="76"/>
      <c r="AW4894" s="76"/>
      <c r="AY4894" s="76"/>
      <c r="AZ4894" s="76"/>
      <c r="BB4894" s="76"/>
      <c r="BC4894" s="76"/>
      <c r="BE4894" s="76"/>
      <c r="BF4894" s="76"/>
      <c r="BH4894" s="76"/>
      <c r="BI4894" s="76"/>
      <c r="BK4894" s="76"/>
      <c r="BL4894" s="76"/>
      <c r="BN4894" s="76"/>
      <c r="BO4894" s="76"/>
      <c r="BQ4894" s="76"/>
      <c r="BR4894" s="76"/>
      <c r="BT4894" s="76"/>
      <c r="BU4894" s="76"/>
      <c r="BW4894" s="76"/>
      <c r="BX4894" s="76"/>
    </row>
    <row r="4895" spans="1:76" ht="12.75" customHeight="1">
      <c r="A4895" s="2"/>
      <c r="B4895" s="2"/>
      <c r="C4895" s="2"/>
      <c r="D4895" s="75"/>
      <c r="F4895" s="76"/>
      <c r="G4895" s="76"/>
      <c r="I4895" s="76"/>
      <c r="J4895" s="76"/>
      <c r="L4895" s="76"/>
      <c r="M4895" s="76"/>
      <c r="O4895" s="76"/>
      <c r="P4895" s="76"/>
      <c r="R4895" s="76"/>
      <c r="S4895" s="76"/>
      <c r="U4895" s="76"/>
      <c r="V4895" s="76"/>
      <c r="X4895" s="76"/>
      <c r="Y4895" s="76"/>
      <c r="AA4895" s="76"/>
      <c r="AB4895" s="76"/>
      <c r="AD4895" s="76"/>
      <c r="AE4895" s="76"/>
      <c r="AG4895" s="76"/>
      <c r="AH4895" s="76"/>
      <c r="AJ4895" s="76"/>
      <c r="AK4895" s="76"/>
      <c r="AM4895" s="76"/>
      <c r="AN4895" s="76"/>
      <c r="AP4895" s="76"/>
      <c r="AQ4895" s="76"/>
      <c r="AS4895" s="76"/>
      <c r="AT4895" s="76"/>
      <c r="AV4895" s="76"/>
      <c r="AW4895" s="76"/>
      <c r="AY4895" s="76"/>
      <c r="AZ4895" s="76"/>
      <c r="BB4895" s="76"/>
      <c r="BC4895" s="76"/>
      <c r="BE4895" s="76"/>
      <c r="BF4895" s="76"/>
      <c r="BH4895" s="76"/>
      <c r="BI4895" s="76"/>
      <c r="BK4895" s="76"/>
      <c r="BL4895" s="76"/>
      <c r="BN4895" s="76"/>
      <c r="BO4895" s="76"/>
      <c r="BQ4895" s="76"/>
      <c r="BR4895" s="76"/>
      <c r="BT4895" s="76"/>
      <c r="BU4895" s="76"/>
      <c r="BW4895" s="76"/>
      <c r="BX4895" s="76"/>
    </row>
    <row r="4896" spans="1:76" ht="12.75" customHeight="1">
      <c r="A4896" s="2"/>
      <c r="B4896" s="2"/>
      <c r="C4896" s="2"/>
      <c r="D4896" s="75"/>
      <c r="F4896" s="76"/>
      <c r="G4896" s="76"/>
      <c r="I4896" s="76"/>
      <c r="J4896" s="76"/>
      <c r="L4896" s="76"/>
      <c r="M4896" s="76"/>
      <c r="O4896" s="76"/>
      <c r="P4896" s="76"/>
      <c r="R4896" s="76"/>
      <c r="S4896" s="76"/>
      <c r="U4896" s="76"/>
      <c r="V4896" s="76"/>
      <c r="X4896" s="76"/>
      <c r="Y4896" s="76"/>
      <c r="AA4896" s="76"/>
      <c r="AB4896" s="76"/>
      <c r="AD4896" s="76"/>
      <c r="AE4896" s="76"/>
      <c r="AG4896" s="76"/>
      <c r="AH4896" s="76"/>
      <c r="AJ4896" s="76"/>
      <c r="AK4896" s="76"/>
      <c r="AM4896" s="76"/>
      <c r="AN4896" s="76"/>
      <c r="AP4896" s="76"/>
      <c r="AQ4896" s="76"/>
      <c r="AS4896" s="76"/>
      <c r="AT4896" s="76"/>
      <c r="AV4896" s="76"/>
      <c r="AW4896" s="76"/>
      <c r="AY4896" s="76"/>
      <c r="AZ4896" s="76"/>
      <c r="BB4896" s="76"/>
      <c r="BC4896" s="76"/>
      <c r="BE4896" s="76"/>
      <c r="BF4896" s="76"/>
      <c r="BH4896" s="76"/>
      <c r="BI4896" s="76"/>
      <c r="BK4896" s="76"/>
      <c r="BL4896" s="76"/>
      <c r="BN4896" s="76"/>
      <c r="BO4896" s="76"/>
      <c r="BQ4896" s="76"/>
      <c r="BR4896" s="76"/>
      <c r="BT4896" s="76"/>
      <c r="BU4896" s="76"/>
      <c r="BW4896" s="76"/>
      <c r="BX4896" s="76"/>
    </row>
    <row r="4897" spans="1:76" ht="12.75" customHeight="1">
      <c r="A4897" s="2"/>
      <c r="B4897" s="2"/>
      <c r="C4897" s="2"/>
      <c r="D4897" s="75"/>
      <c r="F4897" s="76"/>
      <c r="G4897" s="76"/>
      <c r="I4897" s="76"/>
      <c r="J4897" s="76"/>
      <c r="L4897" s="76"/>
      <c r="M4897" s="76"/>
      <c r="O4897" s="76"/>
      <c r="P4897" s="76"/>
      <c r="R4897" s="76"/>
      <c r="S4897" s="76"/>
      <c r="U4897" s="76"/>
      <c r="V4897" s="76"/>
      <c r="X4897" s="76"/>
      <c r="Y4897" s="76"/>
      <c r="AA4897" s="76"/>
      <c r="AB4897" s="76"/>
      <c r="AD4897" s="76"/>
      <c r="AE4897" s="76"/>
      <c r="AG4897" s="76"/>
      <c r="AH4897" s="76"/>
      <c r="AJ4897" s="76"/>
      <c r="AK4897" s="76"/>
      <c r="AM4897" s="76"/>
      <c r="AN4897" s="76"/>
      <c r="AP4897" s="76"/>
      <c r="AQ4897" s="76"/>
      <c r="AS4897" s="76"/>
      <c r="AT4897" s="76"/>
      <c r="AV4897" s="76"/>
      <c r="AW4897" s="76"/>
      <c r="AY4897" s="76"/>
      <c r="AZ4897" s="76"/>
      <c r="BB4897" s="76"/>
      <c r="BC4897" s="76"/>
      <c r="BE4897" s="76"/>
      <c r="BF4897" s="76"/>
      <c r="BH4897" s="76"/>
      <c r="BI4897" s="76"/>
      <c r="BK4897" s="76"/>
      <c r="BL4897" s="76"/>
      <c r="BN4897" s="76"/>
      <c r="BO4897" s="76"/>
      <c r="BQ4897" s="76"/>
      <c r="BR4897" s="76"/>
      <c r="BT4897" s="76"/>
      <c r="BU4897" s="76"/>
      <c r="BW4897" s="76"/>
      <c r="BX4897" s="76"/>
    </row>
    <row r="4898" spans="1:76" ht="12.75" customHeight="1">
      <c r="A4898" s="2"/>
      <c r="B4898" s="2"/>
      <c r="C4898" s="2"/>
      <c r="D4898" s="75"/>
      <c r="F4898" s="76"/>
      <c r="G4898" s="76"/>
      <c r="I4898" s="76"/>
      <c r="J4898" s="76"/>
      <c r="L4898" s="76"/>
      <c r="M4898" s="76"/>
      <c r="O4898" s="76"/>
      <c r="P4898" s="76"/>
      <c r="R4898" s="76"/>
      <c r="S4898" s="76"/>
      <c r="U4898" s="76"/>
      <c r="V4898" s="76"/>
      <c r="X4898" s="76"/>
      <c r="Y4898" s="76"/>
      <c r="AA4898" s="76"/>
      <c r="AB4898" s="76"/>
      <c r="AD4898" s="76"/>
      <c r="AE4898" s="76"/>
      <c r="AG4898" s="76"/>
      <c r="AH4898" s="76"/>
      <c r="AJ4898" s="76"/>
      <c r="AK4898" s="76"/>
      <c r="AM4898" s="76"/>
      <c r="AN4898" s="76"/>
      <c r="AP4898" s="76"/>
      <c r="AQ4898" s="76"/>
      <c r="AS4898" s="76"/>
      <c r="AT4898" s="76"/>
      <c r="AV4898" s="76"/>
      <c r="AW4898" s="76"/>
      <c r="AY4898" s="76"/>
      <c r="AZ4898" s="76"/>
      <c r="BB4898" s="76"/>
      <c r="BC4898" s="76"/>
      <c r="BE4898" s="76"/>
      <c r="BF4898" s="76"/>
      <c r="BH4898" s="76"/>
      <c r="BI4898" s="76"/>
      <c r="BK4898" s="76"/>
      <c r="BL4898" s="76"/>
      <c r="BN4898" s="76"/>
      <c r="BO4898" s="76"/>
      <c r="BQ4898" s="76"/>
      <c r="BR4898" s="76"/>
      <c r="BT4898" s="76"/>
      <c r="BU4898" s="76"/>
      <c r="BW4898" s="76"/>
      <c r="BX4898" s="76"/>
    </row>
    <row r="4899" spans="1:76" ht="12.75" customHeight="1">
      <c r="A4899" s="2"/>
      <c r="B4899" s="2"/>
      <c r="C4899" s="2"/>
      <c r="D4899" s="75"/>
      <c r="F4899" s="76"/>
      <c r="G4899" s="76"/>
      <c r="I4899" s="76"/>
      <c r="J4899" s="76"/>
      <c r="L4899" s="76"/>
      <c r="M4899" s="76"/>
      <c r="O4899" s="76"/>
      <c r="P4899" s="76"/>
      <c r="R4899" s="76"/>
      <c r="S4899" s="76"/>
      <c r="U4899" s="76"/>
      <c r="V4899" s="76"/>
      <c r="X4899" s="76"/>
      <c r="Y4899" s="76"/>
      <c r="AA4899" s="76"/>
      <c r="AB4899" s="76"/>
      <c r="AD4899" s="76"/>
      <c r="AE4899" s="76"/>
      <c r="AG4899" s="76"/>
      <c r="AH4899" s="76"/>
      <c r="AJ4899" s="76"/>
      <c r="AK4899" s="76"/>
      <c r="AM4899" s="76"/>
      <c r="AN4899" s="76"/>
      <c r="AP4899" s="76"/>
      <c r="AQ4899" s="76"/>
      <c r="AS4899" s="76"/>
      <c r="AT4899" s="76"/>
      <c r="AV4899" s="76"/>
      <c r="AW4899" s="76"/>
      <c r="AY4899" s="76"/>
      <c r="AZ4899" s="76"/>
      <c r="BB4899" s="76"/>
      <c r="BC4899" s="76"/>
      <c r="BE4899" s="76"/>
      <c r="BF4899" s="76"/>
      <c r="BH4899" s="76"/>
      <c r="BI4899" s="76"/>
      <c r="BK4899" s="76"/>
      <c r="BL4899" s="76"/>
      <c r="BN4899" s="76"/>
      <c r="BO4899" s="76"/>
      <c r="BQ4899" s="76"/>
      <c r="BR4899" s="76"/>
      <c r="BT4899" s="76"/>
      <c r="BU4899" s="76"/>
      <c r="BW4899" s="76"/>
      <c r="BX4899" s="76"/>
    </row>
    <row r="4900" spans="1:76" ht="12.75" customHeight="1">
      <c r="A4900" s="2"/>
      <c r="B4900" s="2"/>
      <c r="C4900" s="2"/>
      <c r="D4900" s="75"/>
      <c r="F4900" s="76"/>
      <c r="G4900" s="76"/>
      <c r="I4900" s="76"/>
      <c r="J4900" s="76"/>
      <c r="L4900" s="76"/>
      <c r="M4900" s="76"/>
      <c r="O4900" s="76"/>
      <c r="P4900" s="76"/>
      <c r="R4900" s="76"/>
      <c r="S4900" s="76"/>
      <c r="U4900" s="76"/>
      <c r="V4900" s="76"/>
      <c r="X4900" s="76"/>
      <c r="Y4900" s="76"/>
      <c r="AA4900" s="76"/>
      <c r="AB4900" s="76"/>
      <c r="AD4900" s="76"/>
      <c r="AE4900" s="76"/>
      <c r="AG4900" s="76"/>
      <c r="AH4900" s="76"/>
      <c r="AJ4900" s="76"/>
      <c r="AK4900" s="76"/>
      <c r="AM4900" s="76"/>
      <c r="AN4900" s="76"/>
      <c r="AP4900" s="76"/>
      <c r="AQ4900" s="76"/>
      <c r="AS4900" s="76"/>
      <c r="AT4900" s="76"/>
      <c r="AV4900" s="76"/>
      <c r="AW4900" s="76"/>
      <c r="AY4900" s="76"/>
      <c r="AZ4900" s="76"/>
      <c r="BB4900" s="76"/>
      <c r="BC4900" s="76"/>
      <c r="BE4900" s="76"/>
      <c r="BF4900" s="76"/>
      <c r="BH4900" s="76"/>
      <c r="BI4900" s="76"/>
      <c r="BK4900" s="76"/>
      <c r="BL4900" s="76"/>
      <c r="BN4900" s="76"/>
      <c r="BO4900" s="76"/>
      <c r="BQ4900" s="76"/>
      <c r="BR4900" s="76"/>
      <c r="BT4900" s="76"/>
      <c r="BU4900" s="76"/>
      <c r="BW4900" s="76"/>
      <c r="BX4900" s="76"/>
    </row>
    <row r="4901" spans="1:76" ht="12.75" customHeight="1">
      <c r="A4901" s="2"/>
      <c r="B4901" s="2"/>
      <c r="C4901" s="2"/>
      <c r="D4901" s="75"/>
      <c r="F4901" s="76"/>
      <c r="G4901" s="76"/>
      <c r="I4901" s="76"/>
      <c r="J4901" s="76"/>
      <c r="L4901" s="76"/>
      <c r="M4901" s="76"/>
      <c r="O4901" s="76"/>
      <c r="P4901" s="76"/>
      <c r="R4901" s="76"/>
      <c r="S4901" s="76"/>
      <c r="U4901" s="76"/>
      <c r="V4901" s="76"/>
      <c r="X4901" s="76"/>
      <c r="Y4901" s="76"/>
      <c r="AA4901" s="76"/>
      <c r="AB4901" s="76"/>
      <c r="AD4901" s="76"/>
      <c r="AE4901" s="76"/>
      <c r="AG4901" s="76"/>
      <c r="AH4901" s="76"/>
      <c r="AJ4901" s="76"/>
      <c r="AK4901" s="76"/>
      <c r="AM4901" s="76"/>
      <c r="AN4901" s="76"/>
      <c r="AP4901" s="76"/>
      <c r="AQ4901" s="76"/>
      <c r="AS4901" s="76"/>
      <c r="AT4901" s="76"/>
      <c r="AV4901" s="76"/>
      <c r="AW4901" s="76"/>
      <c r="AY4901" s="76"/>
      <c r="AZ4901" s="76"/>
      <c r="BB4901" s="76"/>
      <c r="BC4901" s="76"/>
      <c r="BE4901" s="76"/>
      <c r="BF4901" s="76"/>
      <c r="BH4901" s="76"/>
      <c r="BI4901" s="76"/>
      <c r="BK4901" s="76"/>
      <c r="BL4901" s="76"/>
      <c r="BN4901" s="76"/>
      <c r="BO4901" s="76"/>
      <c r="BQ4901" s="76"/>
      <c r="BR4901" s="76"/>
      <c r="BT4901" s="76"/>
      <c r="BU4901" s="76"/>
      <c r="BW4901" s="76"/>
      <c r="BX4901" s="76"/>
    </row>
    <row r="4902" spans="1:76" ht="12.75" customHeight="1">
      <c r="A4902" s="2"/>
      <c r="B4902" s="2"/>
      <c r="C4902" s="2"/>
      <c r="D4902" s="75"/>
      <c r="F4902" s="76"/>
      <c r="G4902" s="76"/>
      <c r="I4902" s="76"/>
      <c r="J4902" s="76"/>
      <c r="L4902" s="76"/>
      <c r="M4902" s="76"/>
      <c r="O4902" s="76"/>
      <c r="P4902" s="76"/>
      <c r="R4902" s="76"/>
      <c r="S4902" s="76"/>
      <c r="U4902" s="76"/>
      <c r="V4902" s="76"/>
      <c r="X4902" s="76"/>
      <c r="Y4902" s="76"/>
      <c r="AA4902" s="76"/>
      <c r="AB4902" s="76"/>
      <c r="AD4902" s="76"/>
      <c r="AE4902" s="76"/>
      <c r="AG4902" s="76"/>
      <c r="AH4902" s="76"/>
      <c r="AJ4902" s="76"/>
      <c r="AK4902" s="76"/>
      <c r="AM4902" s="76"/>
      <c r="AN4902" s="76"/>
      <c r="AP4902" s="76"/>
      <c r="AQ4902" s="76"/>
      <c r="AS4902" s="76"/>
      <c r="AT4902" s="76"/>
      <c r="AV4902" s="76"/>
      <c r="AW4902" s="76"/>
      <c r="AY4902" s="76"/>
      <c r="AZ4902" s="76"/>
      <c r="BB4902" s="76"/>
      <c r="BC4902" s="76"/>
      <c r="BE4902" s="76"/>
      <c r="BF4902" s="76"/>
      <c r="BH4902" s="76"/>
      <c r="BI4902" s="76"/>
      <c r="BK4902" s="76"/>
      <c r="BL4902" s="76"/>
      <c r="BN4902" s="76"/>
      <c r="BO4902" s="76"/>
      <c r="BQ4902" s="76"/>
      <c r="BR4902" s="76"/>
      <c r="BT4902" s="76"/>
      <c r="BU4902" s="76"/>
      <c r="BW4902" s="76"/>
      <c r="BX4902" s="76"/>
    </row>
    <row r="4903" spans="1:76" ht="12.75" customHeight="1">
      <c r="A4903" s="2"/>
      <c r="B4903" s="2"/>
      <c r="C4903" s="2"/>
      <c r="D4903" s="75"/>
      <c r="F4903" s="76"/>
      <c r="G4903" s="76"/>
      <c r="I4903" s="76"/>
      <c r="J4903" s="76"/>
      <c r="L4903" s="76"/>
      <c r="M4903" s="76"/>
      <c r="O4903" s="76"/>
      <c r="P4903" s="76"/>
      <c r="R4903" s="76"/>
      <c r="S4903" s="76"/>
      <c r="U4903" s="76"/>
      <c r="V4903" s="76"/>
      <c r="X4903" s="76"/>
      <c r="Y4903" s="76"/>
      <c r="AA4903" s="76"/>
      <c r="AB4903" s="76"/>
      <c r="AD4903" s="76"/>
      <c r="AE4903" s="76"/>
      <c r="AG4903" s="76"/>
      <c r="AH4903" s="76"/>
      <c r="AJ4903" s="76"/>
      <c r="AK4903" s="76"/>
      <c r="AM4903" s="76"/>
      <c r="AN4903" s="76"/>
      <c r="AP4903" s="76"/>
      <c r="AQ4903" s="76"/>
      <c r="AS4903" s="76"/>
      <c r="AT4903" s="76"/>
      <c r="AV4903" s="76"/>
      <c r="AW4903" s="76"/>
      <c r="AY4903" s="76"/>
      <c r="AZ4903" s="76"/>
      <c r="BB4903" s="76"/>
      <c r="BC4903" s="76"/>
      <c r="BE4903" s="76"/>
      <c r="BF4903" s="76"/>
      <c r="BH4903" s="76"/>
      <c r="BI4903" s="76"/>
      <c r="BK4903" s="76"/>
      <c r="BL4903" s="76"/>
      <c r="BN4903" s="76"/>
      <c r="BO4903" s="76"/>
      <c r="BQ4903" s="76"/>
      <c r="BR4903" s="76"/>
      <c r="BT4903" s="76"/>
      <c r="BU4903" s="76"/>
      <c r="BW4903" s="76"/>
      <c r="BX4903" s="76"/>
    </row>
    <row r="4904" spans="1:76" ht="12.75" customHeight="1">
      <c r="A4904" s="2"/>
      <c r="B4904" s="2"/>
      <c r="C4904" s="2"/>
      <c r="D4904" s="75"/>
      <c r="F4904" s="76"/>
      <c r="G4904" s="76"/>
      <c r="I4904" s="76"/>
      <c r="J4904" s="76"/>
      <c r="L4904" s="76"/>
      <c r="M4904" s="76"/>
      <c r="O4904" s="76"/>
      <c r="P4904" s="76"/>
      <c r="R4904" s="76"/>
      <c r="S4904" s="76"/>
      <c r="U4904" s="76"/>
      <c r="V4904" s="76"/>
      <c r="X4904" s="76"/>
      <c r="Y4904" s="76"/>
      <c r="AA4904" s="76"/>
      <c r="AB4904" s="76"/>
      <c r="AD4904" s="76"/>
      <c r="AE4904" s="76"/>
      <c r="AG4904" s="76"/>
      <c r="AH4904" s="76"/>
      <c r="AJ4904" s="76"/>
      <c r="AK4904" s="76"/>
      <c r="AM4904" s="76"/>
      <c r="AN4904" s="76"/>
      <c r="AP4904" s="76"/>
      <c r="AQ4904" s="76"/>
      <c r="AS4904" s="76"/>
      <c r="AT4904" s="76"/>
      <c r="AV4904" s="76"/>
      <c r="AW4904" s="76"/>
      <c r="AY4904" s="76"/>
      <c r="AZ4904" s="76"/>
      <c r="BB4904" s="76"/>
      <c r="BC4904" s="76"/>
      <c r="BE4904" s="76"/>
      <c r="BF4904" s="76"/>
      <c r="BH4904" s="76"/>
      <c r="BI4904" s="76"/>
      <c r="BK4904" s="76"/>
      <c r="BL4904" s="76"/>
      <c r="BN4904" s="76"/>
      <c r="BO4904" s="76"/>
      <c r="BQ4904" s="76"/>
      <c r="BR4904" s="76"/>
      <c r="BT4904" s="76"/>
      <c r="BU4904" s="76"/>
      <c r="BW4904" s="76"/>
      <c r="BX4904" s="76"/>
    </row>
    <row r="4905" spans="1:76" ht="12.75" customHeight="1">
      <c r="A4905" s="2"/>
      <c r="B4905" s="2"/>
      <c r="C4905" s="2"/>
      <c r="D4905" s="75"/>
      <c r="F4905" s="76"/>
      <c r="G4905" s="76"/>
      <c r="I4905" s="76"/>
      <c r="J4905" s="76"/>
      <c r="L4905" s="76"/>
      <c r="M4905" s="76"/>
      <c r="O4905" s="76"/>
      <c r="P4905" s="76"/>
      <c r="R4905" s="76"/>
      <c r="S4905" s="76"/>
      <c r="U4905" s="76"/>
      <c r="V4905" s="76"/>
      <c r="X4905" s="76"/>
      <c r="Y4905" s="76"/>
      <c r="AA4905" s="76"/>
      <c r="AB4905" s="76"/>
      <c r="AD4905" s="76"/>
      <c r="AE4905" s="76"/>
      <c r="AG4905" s="76"/>
      <c r="AH4905" s="76"/>
      <c r="AJ4905" s="76"/>
      <c r="AK4905" s="76"/>
      <c r="AM4905" s="76"/>
      <c r="AN4905" s="76"/>
      <c r="AP4905" s="76"/>
      <c r="AQ4905" s="76"/>
      <c r="AS4905" s="76"/>
      <c r="AT4905" s="76"/>
      <c r="AV4905" s="76"/>
      <c r="AW4905" s="76"/>
      <c r="AY4905" s="76"/>
      <c r="AZ4905" s="76"/>
      <c r="BB4905" s="76"/>
      <c r="BC4905" s="76"/>
      <c r="BE4905" s="76"/>
      <c r="BF4905" s="76"/>
      <c r="BH4905" s="76"/>
      <c r="BI4905" s="76"/>
      <c r="BK4905" s="76"/>
      <c r="BL4905" s="76"/>
      <c r="BN4905" s="76"/>
      <c r="BO4905" s="76"/>
      <c r="BQ4905" s="76"/>
      <c r="BR4905" s="76"/>
      <c r="BT4905" s="76"/>
      <c r="BU4905" s="76"/>
      <c r="BW4905" s="76"/>
      <c r="BX4905" s="76"/>
    </row>
    <row r="4906" spans="1:76" ht="12.75" customHeight="1">
      <c r="A4906" s="2"/>
      <c r="B4906" s="2"/>
      <c r="C4906" s="2"/>
      <c r="D4906" s="75"/>
      <c r="F4906" s="76"/>
      <c r="G4906" s="76"/>
      <c r="I4906" s="76"/>
      <c r="J4906" s="76"/>
      <c r="L4906" s="76"/>
      <c r="M4906" s="76"/>
      <c r="O4906" s="76"/>
      <c r="P4906" s="76"/>
      <c r="R4906" s="76"/>
      <c r="S4906" s="76"/>
      <c r="U4906" s="76"/>
      <c r="V4906" s="76"/>
      <c r="X4906" s="76"/>
      <c r="Y4906" s="76"/>
      <c r="AA4906" s="76"/>
      <c r="AB4906" s="76"/>
      <c r="AD4906" s="76"/>
      <c r="AE4906" s="76"/>
      <c r="AG4906" s="76"/>
      <c r="AH4906" s="76"/>
      <c r="AJ4906" s="76"/>
      <c r="AK4906" s="76"/>
      <c r="AM4906" s="76"/>
      <c r="AN4906" s="76"/>
      <c r="AP4906" s="76"/>
      <c r="AQ4906" s="76"/>
      <c r="AS4906" s="76"/>
      <c r="AT4906" s="76"/>
      <c r="AV4906" s="76"/>
      <c r="AW4906" s="76"/>
      <c r="AY4906" s="76"/>
      <c r="AZ4906" s="76"/>
      <c r="BB4906" s="76"/>
      <c r="BC4906" s="76"/>
      <c r="BE4906" s="76"/>
      <c r="BF4906" s="76"/>
      <c r="BH4906" s="76"/>
      <c r="BI4906" s="76"/>
      <c r="BK4906" s="76"/>
      <c r="BL4906" s="76"/>
      <c r="BN4906" s="76"/>
      <c r="BO4906" s="76"/>
      <c r="BQ4906" s="76"/>
      <c r="BR4906" s="76"/>
      <c r="BT4906" s="76"/>
      <c r="BU4906" s="76"/>
      <c r="BW4906" s="76"/>
      <c r="BX4906" s="76"/>
    </row>
    <row r="4907" spans="1:76" ht="12.75" customHeight="1">
      <c r="A4907" s="2"/>
      <c r="B4907" s="2"/>
      <c r="C4907" s="2"/>
      <c r="D4907" s="75"/>
      <c r="F4907" s="76"/>
      <c r="G4907" s="76"/>
      <c r="I4907" s="76"/>
      <c r="J4907" s="76"/>
      <c r="L4907" s="76"/>
      <c r="M4907" s="76"/>
      <c r="O4907" s="76"/>
      <c r="P4907" s="76"/>
      <c r="R4907" s="76"/>
      <c r="S4907" s="76"/>
      <c r="U4907" s="76"/>
      <c r="V4907" s="76"/>
      <c r="X4907" s="76"/>
      <c r="Y4907" s="76"/>
      <c r="AA4907" s="76"/>
      <c r="AB4907" s="76"/>
      <c r="AD4907" s="76"/>
      <c r="AE4907" s="76"/>
      <c r="AG4907" s="76"/>
      <c r="AH4907" s="76"/>
      <c r="AJ4907" s="76"/>
      <c r="AK4907" s="76"/>
      <c r="AM4907" s="76"/>
      <c r="AN4907" s="76"/>
      <c r="AP4907" s="76"/>
      <c r="AQ4907" s="76"/>
      <c r="AS4907" s="76"/>
      <c r="AT4907" s="76"/>
      <c r="AV4907" s="76"/>
      <c r="AW4907" s="76"/>
      <c r="AY4907" s="76"/>
      <c r="AZ4907" s="76"/>
      <c r="BB4907" s="76"/>
      <c r="BC4907" s="76"/>
      <c r="BE4907" s="76"/>
      <c r="BF4907" s="76"/>
      <c r="BH4907" s="76"/>
      <c r="BI4907" s="76"/>
      <c r="BK4907" s="76"/>
      <c r="BL4907" s="76"/>
      <c r="BN4907" s="76"/>
      <c r="BO4907" s="76"/>
      <c r="BQ4907" s="76"/>
      <c r="BR4907" s="76"/>
      <c r="BT4907" s="76"/>
      <c r="BU4907" s="76"/>
      <c r="BW4907" s="76"/>
      <c r="BX4907" s="76"/>
    </row>
    <row r="4908" spans="1:76" ht="12.75" customHeight="1">
      <c r="A4908" s="2"/>
      <c r="B4908" s="2"/>
      <c r="C4908" s="2"/>
      <c r="D4908" s="75"/>
      <c r="F4908" s="76"/>
      <c r="G4908" s="76"/>
      <c r="I4908" s="76"/>
      <c r="J4908" s="76"/>
      <c r="L4908" s="76"/>
      <c r="M4908" s="76"/>
      <c r="O4908" s="76"/>
      <c r="P4908" s="76"/>
      <c r="R4908" s="76"/>
      <c r="S4908" s="76"/>
      <c r="U4908" s="76"/>
      <c r="V4908" s="76"/>
      <c r="X4908" s="76"/>
      <c r="Y4908" s="76"/>
      <c r="AA4908" s="76"/>
      <c r="AB4908" s="76"/>
      <c r="AD4908" s="76"/>
      <c r="AE4908" s="76"/>
      <c r="AG4908" s="76"/>
      <c r="AH4908" s="76"/>
      <c r="AJ4908" s="76"/>
      <c r="AK4908" s="76"/>
      <c r="AM4908" s="76"/>
      <c r="AN4908" s="76"/>
      <c r="AP4908" s="76"/>
      <c r="AQ4908" s="76"/>
      <c r="AS4908" s="76"/>
      <c r="AT4908" s="76"/>
      <c r="AV4908" s="76"/>
      <c r="AW4908" s="76"/>
      <c r="AY4908" s="76"/>
      <c r="AZ4908" s="76"/>
      <c r="BB4908" s="76"/>
      <c r="BC4908" s="76"/>
      <c r="BE4908" s="76"/>
      <c r="BF4908" s="76"/>
      <c r="BH4908" s="76"/>
      <c r="BI4908" s="76"/>
      <c r="BK4908" s="76"/>
      <c r="BL4908" s="76"/>
      <c r="BN4908" s="76"/>
      <c r="BO4908" s="76"/>
      <c r="BQ4908" s="76"/>
      <c r="BR4908" s="76"/>
      <c r="BT4908" s="76"/>
      <c r="BU4908" s="76"/>
      <c r="BW4908" s="76"/>
      <c r="BX4908" s="76"/>
    </row>
    <row r="4909" spans="1:76" ht="12.75" customHeight="1">
      <c r="A4909" s="2"/>
      <c r="B4909" s="2"/>
      <c r="C4909" s="2"/>
      <c r="D4909" s="75"/>
      <c r="F4909" s="76"/>
      <c r="G4909" s="76"/>
      <c r="I4909" s="76"/>
      <c r="J4909" s="76"/>
      <c r="L4909" s="76"/>
      <c r="M4909" s="76"/>
      <c r="O4909" s="76"/>
      <c r="P4909" s="76"/>
      <c r="R4909" s="76"/>
      <c r="S4909" s="76"/>
      <c r="U4909" s="76"/>
      <c r="V4909" s="76"/>
      <c r="X4909" s="76"/>
      <c r="Y4909" s="76"/>
      <c r="AA4909" s="76"/>
      <c r="AB4909" s="76"/>
      <c r="AD4909" s="76"/>
      <c r="AE4909" s="76"/>
      <c r="AG4909" s="76"/>
      <c r="AH4909" s="76"/>
      <c r="AJ4909" s="76"/>
      <c r="AK4909" s="76"/>
      <c r="AM4909" s="76"/>
      <c r="AN4909" s="76"/>
      <c r="AP4909" s="76"/>
      <c r="AQ4909" s="76"/>
      <c r="AS4909" s="76"/>
      <c r="AT4909" s="76"/>
      <c r="AV4909" s="76"/>
      <c r="AW4909" s="76"/>
      <c r="AY4909" s="76"/>
      <c r="AZ4909" s="76"/>
      <c r="BB4909" s="76"/>
      <c r="BC4909" s="76"/>
      <c r="BE4909" s="76"/>
      <c r="BF4909" s="76"/>
      <c r="BH4909" s="76"/>
      <c r="BI4909" s="76"/>
      <c r="BK4909" s="76"/>
      <c r="BL4909" s="76"/>
      <c r="BN4909" s="76"/>
      <c r="BO4909" s="76"/>
      <c r="BQ4909" s="76"/>
      <c r="BR4909" s="76"/>
      <c r="BT4909" s="76"/>
      <c r="BU4909" s="76"/>
      <c r="BW4909" s="76"/>
      <c r="BX4909" s="76"/>
    </row>
    <row r="4910" spans="1:76" ht="12.75" customHeight="1">
      <c r="A4910" s="2"/>
      <c r="B4910" s="2"/>
      <c r="C4910" s="2"/>
      <c r="D4910" s="75"/>
      <c r="F4910" s="76"/>
      <c r="G4910" s="76"/>
      <c r="I4910" s="76"/>
      <c r="J4910" s="76"/>
      <c r="L4910" s="76"/>
      <c r="M4910" s="76"/>
      <c r="O4910" s="76"/>
      <c r="P4910" s="76"/>
      <c r="R4910" s="76"/>
      <c r="S4910" s="76"/>
      <c r="U4910" s="76"/>
      <c r="V4910" s="76"/>
      <c r="X4910" s="76"/>
      <c r="Y4910" s="76"/>
      <c r="AA4910" s="76"/>
      <c r="AB4910" s="76"/>
      <c r="AD4910" s="76"/>
      <c r="AE4910" s="76"/>
      <c r="AG4910" s="76"/>
      <c r="AH4910" s="76"/>
      <c r="AJ4910" s="76"/>
      <c r="AK4910" s="76"/>
      <c r="AM4910" s="76"/>
      <c r="AN4910" s="76"/>
      <c r="AP4910" s="76"/>
      <c r="AQ4910" s="76"/>
      <c r="AS4910" s="76"/>
      <c r="AT4910" s="76"/>
      <c r="AV4910" s="76"/>
      <c r="AW4910" s="76"/>
      <c r="AY4910" s="76"/>
      <c r="AZ4910" s="76"/>
      <c r="BB4910" s="76"/>
      <c r="BC4910" s="76"/>
      <c r="BE4910" s="76"/>
      <c r="BF4910" s="76"/>
      <c r="BH4910" s="76"/>
      <c r="BI4910" s="76"/>
      <c r="BK4910" s="76"/>
      <c r="BL4910" s="76"/>
      <c r="BN4910" s="76"/>
      <c r="BO4910" s="76"/>
      <c r="BQ4910" s="76"/>
      <c r="BR4910" s="76"/>
      <c r="BT4910" s="76"/>
      <c r="BU4910" s="76"/>
      <c r="BW4910" s="76"/>
      <c r="BX4910" s="76"/>
    </row>
    <row r="4911" spans="1:76" ht="12.75" customHeight="1">
      <c r="A4911" s="2"/>
      <c r="B4911" s="2"/>
      <c r="C4911" s="2"/>
      <c r="D4911" s="75"/>
      <c r="F4911" s="76"/>
      <c r="G4911" s="76"/>
      <c r="I4911" s="76"/>
      <c r="J4911" s="76"/>
      <c r="L4911" s="76"/>
      <c r="M4911" s="76"/>
      <c r="O4911" s="76"/>
      <c r="P4911" s="76"/>
      <c r="R4911" s="76"/>
      <c r="S4911" s="76"/>
      <c r="U4911" s="76"/>
      <c r="V4911" s="76"/>
      <c r="X4911" s="76"/>
      <c r="Y4911" s="76"/>
      <c r="AA4911" s="76"/>
      <c r="AB4911" s="76"/>
      <c r="AD4911" s="76"/>
      <c r="AE4911" s="76"/>
      <c r="AG4911" s="76"/>
      <c r="AH4911" s="76"/>
      <c r="AJ4911" s="76"/>
      <c r="AK4911" s="76"/>
      <c r="AM4911" s="76"/>
      <c r="AN4911" s="76"/>
      <c r="AP4911" s="76"/>
      <c r="AQ4911" s="76"/>
      <c r="AS4911" s="76"/>
      <c r="AT4911" s="76"/>
      <c r="AV4911" s="76"/>
      <c r="AW4911" s="76"/>
      <c r="AY4911" s="76"/>
      <c r="AZ4911" s="76"/>
      <c r="BB4911" s="76"/>
      <c r="BC4911" s="76"/>
      <c r="BE4911" s="76"/>
      <c r="BF4911" s="76"/>
      <c r="BH4911" s="76"/>
      <c r="BI4911" s="76"/>
      <c r="BK4911" s="76"/>
      <c r="BL4911" s="76"/>
      <c r="BN4911" s="76"/>
      <c r="BO4911" s="76"/>
      <c r="BQ4911" s="76"/>
      <c r="BR4911" s="76"/>
      <c r="BT4911" s="76"/>
      <c r="BU4911" s="76"/>
      <c r="BW4911" s="76"/>
      <c r="BX4911" s="76"/>
    </row>
    <row r="4912" spans="1:76" ht="12.75" customHeight="1">
      <c r="A4912" s="2"/>
      <c r="B4912" s="2"/>
      <c r="C4912" s="2"/>
      <c r="D4912" s="75"/>
      <c r="F4912" s="76"/>
      <c r="G4912" s="76"/>
      <c r="I4912" s="76"/>
      <c r="J4912" s="76"/>
      <c r="L4912" s="76"/>
      <c r="M4912" s="76"/>
      <c r="O4912" s="76"/>
      <c r="P4912" s="76"/>
      <c r="R4912" s="76"/>
      <c r="S4912" s="76"/>
      <c r="U4912" s="76"/>
      <c r="V4912" s="76"/>
      <c r="X4912" s="76"/>
      <c r="Y4912" s="76"/>
      <c r="AA4912" s="76"/>
      <c r="AB4912" s="76"/>
      <c r="AD4912" s="76"/>
      <c r="AE4912" s="76"/>
      <c r="AG4912" s="76"/>
      <c r="AH4912" s="76"/>
      <c r="AJ4912" s="76"/>
      <c r="AK4912" s="76"/>
      <c r="AM4912" s="76"/>
      <c r="AN4912" s="76"/>
      <c r="AP4912" s="76"/>
      <c r="AQ4912" s="76"/>
      <c r="AS4912" s="76"/>
      <c r="AT4912" s="76"/>
      <c r="AV4912" s="76"/>
      <c r="AW4912" s="76"/>
      <c r="AY4912" s="76"/>
      <c r="AZ4912" s="76"/>
      <c r="BB4912" s="76"/>
      <c r="BC4912" s="76"/>
      <c r="BE4912" s="76"/>
      <c r="BF4912" s="76"/>
      <c r="BH4912" s="76"/>
      <c r="BI4912" s="76"/>
      <c r="BK4912" s="76"/>
      <c r="BL4912" s="76"/>
      <c r="BN4912" s="76"/>
      <c r="BO4912" s="76"/>
      <c r="BQ4912" s="76"/>
      <c r="BR4912" s="76"/>
      <c r="BT4912" s="76"/>
      <c r="BU4912" s="76"/>
      <c r="BW4912" s="76"/>
      <c r="BX4912" s="76"/>
    </row>
    <row r="4913" spans="1:76" ht="12.75" customHeight="1">
      <c r="A4913" s="2"/>
      <c r="B4913" s="2"/>
      <c r="C4913" s="2"/>
      <c r="D4913" s="75"/>
      <c r="F4913" s="76"/>
      <c r="G4913" s="76"/>
      <c r="I4913" s="76"/>
      <c r="J4913" s="76"/>
      <c r="L4913" s="76"/>
      <c r="M4913" s="76"/>
      <c r="O4913" s="76"/>
      <c r="P4913" s="76"/>
      <c r="R4913" s="76"/>
      <c r="S4913" s="76"/>
      <c r="U4913" s="76"/>
      <c r="V4913" s="76"/>
      <c r="X4913" s="76"/>
      <c r="Y4913" s="76"/>
      <c r="AA4913" s="76"/>
      <c r="AB4913" s="76"/>
      <c r="AD4913" s="76"/>
      <c r="AE4913" s="76"/>
      <c r="AG4913" s="76"/>
      <c r="AH4913" s="76"/>
      <c r="AJ4913" s="76"/>
      <c r="AK4913" s="76"/>
      <c r="AM4913" s="76"/>
      <c r="AN4913" s="76"/>
      <c r="AP4913" s="76"/>
      <c r="AQ4913" s="76"/>
      <c r="AS4913" s="76"/>
      <c r="AT4913" s="76"/>
      <c r="AV4913" s="76"/>
      <c r="AW4913" s="76"/>
      <c r="AY4913" s="76"/>
      <c r="AZ4913" s="76"/>
      <c r="BB4913" s="76"/>
      <c r="BC4913" s="76"/>
      <c r="BE4913" s="76"/>
      <c r="BF4913" s="76"/>
      <c r="BH4913" s="76"/>
      <c r="BI4913" s="76"/>
      <c r="BK4913" s="76"/>
      <c r="BL4913" s="76"/>
      <c r="BN4913" s="76"/>
      <c r="BO4913" s="76"/>
      <c r="BQ4913" s="76"/>
      <c r="BR4913" s="76"/>
      <c r="BT4913" s="76"/>
      <c r="BU4913" s="76"/>
      <c r="BW4913" s="76"/>
      <c r="BX4913" s="76"/>
    </row>
    <row r="4914" spans="1:76" ht="12.75" customHeight="1">
      <c r="A4914" s="2"/>
      <c r="B4914" s="2"/>
      <c r="C4914" s="2"/>
      <c r="D4914" s="75"/>
      <c r="F4914" s="76"/>
      <c r="G4914" s="76"/>
      <c r="I4914" s="76"/>
      <c r="J4914" s="76"/>
      <c r="L4914" s="76"/>
      <c r="M4914" s="76"/>
      <c r="O4914" s="76"/>
      <c r="P4914" s="76"/>
      <c r="R4914" s="76"/>
      <c r="S4914" s="76"/>
      <c r="U4914" s="76"/>
      <c r="V4914" s="76"/>
      <c r="X4914" s="76"/>
      <c r="Y4914" s="76"/>
      <c r="AA4914" s="76"/>
      <c r="AB4914" s="76"/>
      <c r="AD4914" s="76"/>
      <c r="AE4914" s="76"/>
      <c r="AG4914" s="76"/>
      <c r="AH4914" s="76"/>
      <c r="AJ4914" s="76"/>
      <c r="AK4914" s="76"/>
      <c r="AM4914" s="76"/>
      <c r="AN4914" s="76"/>
      <c r="AP4914" s="76"/>
      <c r="AQ4914" s="76"/>
      <c r="AS4914" s="76"/>
      <c r="AT4914" s="76"/>
      <c r="AV4914" s="76"/>
      <c r="AW4914" s="76"/>
      <c r="AY4914" s="76"/>
      <c r="AZ4914" s="76"/>
      <c r="BB4914" s="76"/>
      <c r="BC4914" s="76"/>
      <c r="BE4914" s="76"/>
      <c r="BF4914" s="76"/>
      <c r="BH4914" s="76"/>
      <c r="BI4914" s="76"/>
      <c r="BK4914" s="76"/>
      <c r="BL4914" s="76"/>
      <c r="BN4914" s="76"/>
      <c r="BO4914" s="76"/>
      <c r="BQ4914" s="76"/>
      <c r="BR4914" s="76"/>
      <c r="BT4914" s="76"/>
      <c r="BU4914" s="76"/>
      <c r="BW4914" s="76"/>
      <c r="BX4914" s="76"/>
    </row>
    <row r="4915" spans="1:76" ht="12.75" customHeight="1">
      <c r="A4915" s="2"/>
      <c r="B4915" s="2"/>
      <c r="C4915" s="2"/>
      <c r="D4915" s="75"/>
      <c r="F4915" s="76"/>
      <c r="G4915" s="76"/>
      <c r="I4915" s="76"/>
      <c r="J4915" s="76"/>
      <c r="L4915" s="76"/>
      <c r="M4915" s="76"/>
      <c r="O4915" s="76"/>
      <c r="P4915" s="76"/>
      <c r="R4915" s="76"/>
      <c r="S4915" s="76"/>
      <c r="U4915" s="76"/>
      <c r="V4915" s="76"/>
      <c r="X4915" s="76"/>
      <c r="Y4915" s="76"/>
      <c r="AA4915" s="76"/>
      <c r="AB4915" s="76"/>
      <c r="AD4915" s="76"/>
      <c r="AE4915" s="76"/>
      <c r="AG4915" s="76"/>
      <c r="AH4915" s="76"/>
      <c r="AJ4915" s="76"/>
      <c r="AK4915" s="76"/>
      <c r="AM4915" s="76"/>
      <c r="AN4915" s="76"/>
      <c r="AP4915" s="76"/>
      <c r="AQ4915" s="76"/>
      <c r="AS4915" s="76"/>
      <c r="AT4915" s="76"/>
      <c r="AV4915" s="76"/>
      <c r="AW4915" s="76"/>
      <c r="AY4915" s="76"/>
      <c r="AZ4915" s="76"/>
      <c r="BB4915" s="76"/>
      <c r="BC4915" s="76"/>
      <c r="BE4915" s="76"/>
      <c r="BF4915" s="76"/>
      <c r="BH4915" s="76"/>
      <c r="BI4915" s="76"/>
      <c r="BK4915" s="76"/>
      <c r="BL4915" s="76"/>
      <c r="BN4915" s="76"/>
      <c r="BO4915" s="76"/>
      <c r="BQ4915" s="76"/>
      <c r="BR4915" s="76"/>
      <c r="BT4915" s="76"/>
      <c r="BU4915" s="76"/>
      <c r="BW4915" s="76"/>
      <c r="BX4915" s="76"/>
    </row>
    <row r="4916" spans="1:76" ht="12.75" customHeight="1">
      <c r="A4916" s="2"/>
      <c r="B4916" s="2"/>
      <c r="C4916" s="2"/>
      <c r="D4916" s="75"/>
      <c r="F4916" s="76"/>
      <c r="G4916" s="76"/>
      <c r="I4916" s="76"/>
      <c r="J4916" s="76"/>
      <c r="L4916" s="76"/>
      <c r="M4916" s="76"/>
      <c r="O4916" s="76"/>
      <c r="P4916" s="76"/>
      <c r="R4916" s="76"/>
      <c r="S4916" s="76"/>
      <c r="U4916" s="76"/>
      <c r="V4916" s="76"/>
      <c r="X4916" s="76"/>
      <c r="Y4916" s="76"/>
      <c r="AA4916" s="76"/>
      <c r="AB4916" s="76"/>
      <c r="AD4916" s="76"/>
      <c r="AE4916" s="76"/>
      <c r="AG4916" s="76"/>
      <c r="AH4916" s="76"/>
      <c r="AJ4916" s="76"/>
      <c r="AK4916" s="76"/>
      <c r="AM4916" s="76"/>
      <c r="AN4916" s="76"/>
      <c r="AP4916" s="76"/>
      <c r="AQ4916" s="76"/>
      <c r="AS4916" s="76"/>
      <c r="AT4916" s="76"/>
      <c r="AV4916" s="76"/>
      <c r="AW4916" s="76"/>
      <c r="AY4916" s="76"/>
      <c r="AZ4916" s="76"/>
      <c r="BB4916" s="76"/>
      <c r="BC4916" s="76"/>
      <c r="BE4916" s="76"/>
      <c r="BF4916" s="76"/>
      <c r="BH4916" s="76"/>
      <c r="BI4916" s="76"/>
      <c r="BK4916" s="76"/>
      <c r="BL4916" s="76"/>
      <c r="BN4916" s="76"/>
      <c r="BO4916" s="76"/>
      <c r="BQ4916" s="76"/>
      <c r="BR4916" s="76"/>
      <c r="BT4916" s="76"/>
      <c r="BU4916" s="76"/>
      <c r="BW4916" s="76"/>
      <c r="BX4916" s="76"/>
    </row>
    <row r="4917" spans="1:76" ht="12.75" customHeight="1">
      <c r="A4917" s="2"/>
      <c r="B4917" s="2"/>
      <c r="C4917" s="2"/>
      <c r="D4917" s="75"/>
      <c r="F4917" s="76"/>
      <c r="G4917" s="76"/>
      <c r="I4917" s="76"/>
      <c r="J4917" s="76"/>
      <c r="L4917" s="76"/>
      <c r="M4917" s="76"/>
      <c r="O4917" s="76"/>
      <c r="P4917" s="76"/>
      <c r="R4917" s="76"/>
      <c r="S4917" s="76"/>
      <c r="U4917" s="76"/>
      <c r="V4917" s="76"/>
      <c r="X4917" s="76"/>
      <c r="Y4917" s="76"/>
      <c r="AA4917" s="76"/>
      <c r="AB4917" s="76"/>
      <c r="AD4917" s="76"/>
      <c r="AE4917" s="76"/>
      <c r="AG4917" s="76"/>
      <c r="AH4917" s="76"/>
      <c r="AJ4917" s="76"/>
      <c r="AK4917" s="76"/>
      <c r="AM4917" s="76"/>
      <c r="AN4917" s="76"/>
      <c r="AP4917" s="76"/>
      <c r="AQ4917" s="76"/>
      <c r="AS4917" s="76"/>
      <c r="AT4917" s="76"/>
      <c r="AV4917" s="76"/>
      <c r="AW4917" s="76"/>
      <c r="AY4917" s="76"/>
      <c r="AZ4917" s="76"/>
      <c r="BB4917" s="76"/>
      <c r="BC4917" s="76"/>
      <c r="BE4917" s="76"/>
      <c r="BF4917" s="76"/>
      <c r="BH4917" s="76"/>
      <c r="BI4917" s="76"/>
      <c r="BK4917" s="76"/>
      <c r="BL4917" s="76"/>
      <c r="BN4917" s="76"/>
      <c r="BO4917" s="76"/>
      <c r="BQ4917" s="76"/>
      <c r="BR4917" s="76"/>
      <c r="BT4917" s="76"/>
      <c r="BU4917" s="76"/>
      <c r="BW4917" s="76"/>
      <c r="BX4917" s="76"/>
    </row>
    <row r="4918" spans="1:76" ht="12.75" customHeight="1">
      <c r="A4918" s="2"/>
      <c r="B4918" s="2"/>
      <c r="C4918" s="2"/>
      <c r="D4918" s="75"/>
      <c r="F4918" s="76"/>
      <c r="G4918" s="76"/>
      <c r="I4918" s="76"/>
      <c r="J4918" s="76"/>
      <c r="L4918" s="76"/>
      <c r="M4918" s="76"/>
      <c r="O4918" s="76"/>
      <c r="P4918" s="76"/>
      <c r="R4918" s="76"/>
      <c r="S4918" s="76"/>
      <c r="U4918" s="76"/>
      <c r="V4918" s="76"/>
      <c r="X4918" s="76"/>
      <c r="Y4918" s="76"/>
      <c r="AA4918" s="76"/>
      <c r="AB4918" s="76"/>
      <c r="AD4918" s="76"/>
      <c r="AE4918" s="76"/>
      <c r="AG4918" s="76"/>
      <c r="AH4918" s="76"/>
      <c r="AJ4918" s="76"/>
      <c r="AK4918" s="76"/>
      <c r="AM4918" s="76"/>
      <c r="AN4918" s="76"/>
      <c r="AP4918" s="76"/>
      <c r="AQ4918" s="76"/>
      <c r="AS4918" s="76"/>
      <c r="AT4918" s="76"/>
      <c r="AV4918" s="76"/>
      <c r="AW4918" s="76"/>
      <c r="AY4918" s="76"/>
      <c r="AZ4918" s="76"/>
      <c r="BB4918" s="76"/>
      <c r="BC4918" s="76"/>
      <c r="BE4918" s="76"/>
      <c r="BF4918" s="76"/>
      <c r="BH4918" s="76"/>
      <c r="BI4918" s="76"/>
      <c r="BK4918" s="76"/>
      <c r="BL4918" s="76"/>
      <c r="BN4918" s="76"/>
      <c r="BO4918" s="76"/>
      <c r="BQ4918" s="76"/>
      <c r="BR4918" s="76"/>
      <c r="BT4918" s="76"/>
      <c r="BU4918" s="76"/>
      <c r="BW4918" s="76"/>
      <c r="BX4918" s="76"/>
    </row>
    <row r="4919" spans="1:76" ht="12.75" customHeight="1">
      <c r="A4919" s="2"/>
      <c r="B4919" s="2"/>
      <c r="C4919" s="2"/>
      <c r="D4919" s="75"/>
      <c r="F4919" s="76"/>
      <c r="G4919" s="76"/>
      <c r="I4919" s="76"/>
      <c r="J4919" s="76"/>
      <c r="L4919" s="76"/>
      <c r="M4919" s="76"/>
      <c r="O4919" s="76"/>
      <c r="P4919" s="76"/>
      <c r="R4919" s="76"/>
      <c r="S4919" s="76"/>
      <c r="U4919" s="76"/>
      <c r="V4919" s="76"/>
      <c r="X4919" s="76"/>
      <c r="Y4919" s="76"/>
      <c r="AA4919" s="76"/>
      <c r="AB4919" s="76"/>
      <c r="AD4919" s="76"/>
      <c r="AE4919" s="76"/>
      <c r="AG4919" s="76"/>
      <c r="AH4919" s="76"/>
      <c r="AJ4919" s="76"/>
      <c r="AK4919" s="76"/>
      <c r="AM4919" s="76"/>
      <c r="AN4919" s="76"/>
      <c r="AP4919" s="76"/>
      <c r="AQ4919" s="76"/>
      <c r="AS4919" s="76"/>
      <c r="AT4919" s="76"/>
      <c r="AV4919" s="76"/>
      <c r="AW4919" s="76"/>
      <c r="AY4919" s="76"/>
      <c r="AZ4919" s="76"/>
      <c r="BB4919" s="76"/>
      <c r="BC4919" s="76"/>
      <c r="BE4919" s="76"/>
      <c r="BF4919" s="76"/>
      <c r="BH4919" s="76"/>
      <c r="BI4919" s="76"/>
      <c r="BK4919" s="76"/>
      <c r="BL4919" s="76"/>
      <c r="BN4919" s="76"/>
      <c r="BO4919" s="76"/>
      <c r="BQ4919" s="76"/>
      <c r="BR4919" s="76"/>
      <c r="BT4919" s="76"/>
      <c r="BU4919" s="76"/>
      <c r="BW4919" s="76"/>
      <c r="BX4919" s="76"/>
    </row>
    <row r="4920" spans="1:76" ht="12.75" customHeight="1">
      <c r="A4920" s="2"/>
      <c r="B4920" s="2"/>
      <c r="C4920" s="2"/>
      <c r="D4920" s="75"/>
      <c r="F4920" s="76"/>
      <c r="G4920" s="76"/>
      <c r="I4920" s="76"/>
      <c r="J4920" s="76"/>
      <c r="L4920" s="76"/>
      <c r="M4920" s="76"/>
      <c r="O4920" s="76"/>
      <c r="P4920" s="76"/>
      <c r="R4920" s="76"/>
      <c r="S4920" s="76"/>
      <c r="U4920" s="76"/>
      <c r="V4920" s="76"/>
      <c r="X4920" s="76"/>
      <c r="Y4920" s="76"/>
      <c r="AA4920" s="76"/>
      <c r="AB4920" s="76"/>
      <c r="AD4920" s="76"/>
      <c r="AE4920" s="76"/>
      <c r="AG4920" s="76"/>
      <c r="AH4920" s="76"/>
      <c r="AJ4920" s="76"/>
      <c r="AK4920" s="76"/>
      <c r="AM4920" s="76"/>
      <c r="AN4920" s="76"/>
      <c r="AP4920" s="76"/>
      <c r="AQ4920" s="76"/>
      <c r="AS4920" s="76"/>
      <c r="AT4920" s="76"/>
      <c r="AV4920" s="76"/>
      <c r="AW4920" s="76"/>
      <c r="AY4920" s="76"/>
      <c r="AZ4920" s="76"/>
      <c r="BB4920" s="76"/>
      <c r="BC4920" s="76"/>
      <c r="BE4920" s="76"/>
      <c r="BF4920" s="76"/>
      <c r="BH4920" s="76"/>
      <c r="BI4920" s="76"/>
      <c r="BK4920" s="76"/>
      <c r="BL4920" s="76"/>
      <c r="BN4920" s="76"/>
      <c r="BO4920" s="76"/>
      <c r="BQ4920" s="76"/>
      <c r="BR4920" s="76"/>
      <c r="BT4920" s="76"/>
      <c r="BU4920" s="76"/>
      <c r="BW4920" s="76"/>
      <c r="BX4920" s="76"/>
    </row>
    <row r="4921" spans="1:76" ht="12.75" customHeight="1">
      <c r="A4921" s="2"/>
      <c r="B4921" s="2"/>
      <c r="C4921" s="2"/>
      <c r="D4921" s="75"/>
      <c r="F4921" s="76"/>
      <c r="G4921" s="76"/>
      <c r="I4921" s="76"/>
      <c r="J4921" s="76"/>
      <c r="L4921" s="76"/>
      <c r="M4921" s="76"/>
      <c r="O4921" s="76"/>
      <c r="P4921" s="76"/>
      <c r="R4921" s="76"/>
      <c r="S4921" s="76"/>
      <c r="U4921" s="76"/>
      <c r="V4921" s="76"/>
      <c r="X4921" s="76"/>
      <c r="Y4921" s="76"/>
      <c r="AA4921" s="76"/>
      <c r="AB4921" s="76"/>
      <c r="AD4921" s="76"/>
      <c r="AE4921" s="76"/>
      <c r="AG4921" s="76"/>
      <c r="AH4921" s="76"/>
      <c r="AJ4921" s="76"/>
      <c r="AK4921" s="76"/>
      <c r="AM4921" s="76"/>
      <c r="AN4921" s="76"/>
      <c r="AP4921" s="76"/>
      <c r="AQ4921" s="76"/>
      <c r="AS4921" s="76"/>
      <c r="AT4921" s="76"/>
      <c r="AV4921" s="76"/>
      <c r="AW4921" s="76"/>
      <c r="AY4921" s="76"/>
      <c r="AZ4921" s="76"/>
      <c r="BB4921" s="76"/>
      <c r="BC4921" s="76"/>
      <c r="BE4921" s="76"/>
      <c r="BF4921" s="76"/>
      <c r="BH4921" s="76"/>
      <c r="BI4921" s="76"/>
      <c r="BK4921" s="76"/>
      <c r="BL4921" s="76"/>
      <c r="BN4921" s="76"/>
      <c r="BO4921" s="76"/>
      <c r="BQ4921" s="76"/>
      <c r="BR4921" s="76"/>
      <c r="BT4921" s="76"/>
      <c r="BU4921" s="76"/>
      <c r="BW4921" s="76"/>
      <c r="BX4921" s="76"/>
    </row>
    <row r="4922" spans="1:76" ht="12.75" customHeight="1">
      <c r="A4922" s="2"/>
      <c r="B4922" s="2"/>
      <c r="C4922" s="2"/>
      <c r="D4922" s="75"/>
      <c r="F4922" s="76"/>
      <c r="G4922" s="76"/>
      <c r="I4922" s="76"/>
      <c r="J4922" s="76"/>
      <c r="L4922" s="76"/>
      <c r="M4922" s="76"/>
      <c r="O4922" s="76"/>
      <c r="P4922" s="76"/>
      <c r="R4922" s="76"/>
      <c r="S4922" s="76"/>
      <c r="U4922" s="76"/>
      <c r="V4922" s="76"/>
      <c r="X4922" s="76"/>
      <c r="Y4922" s="76"/>
      <c r="AA4922" s="76"/>
      <c r="AB4922" s="76"/>
      <c r="AD4922" s="76"/>
      <c r="AE4922" s="76"/>
      <c r="AG4922" s="76"/>
      <c r="AH4922" s="76"/>
      <c r="AJ4922" s="76"/>
      <c r="AK4922" s="76"/>
      <c r="AM4922" s="76"/>
      <c r="AN4922" s="76"/>
      <c r="AP4922" s="76"/>
      <c r="AQ4922" s="76"/>
      <c r="AS4922" s="76"/>
      <c r="AT4922" s="76"/>
      <c r="AV4922" s="76"/>
      <c r="AW4922" s="76"/>
      <c r="AY4922" s="76"/>
      <c r="AZ4922" s="76"/>
      <c r="BB4922" s="76"/>
      <c r="BC4922" s="76"/>
      <c r="BE4922" s="76"/>
      <c r="BF4922" s="76"/>
      <c r="BH4922" s="76"/>
      <c r="BI4922" s="76"/>
      <c r="BK4922" s="76"/>
      <c r="BL4922" s="76"/>
      <c r="BN4922" s="76"/>
      <c r="BO4922" s="76"/>
      <c r="BQ4922" s="76"/>
      <c r="BR4922" s="76"/>
      <c r="BT4922" s="76"/>
      <c r="BU4922" s="76"/>
      <c r="BW4922" s="76"/>
      <c r="BX4922" s="76"/>
    </row>
    <row r="4923" spans="1:76" ht="12.75" customHeight="1">
      <c r="A4923" s="2"/>
      <c r="B4923" s="2"/>
      <c r="C4923" s="2"/>
      <c r="D4923" s="75"/>
      <c r="F4923" s="76"/>
      <c r="G4923" s="76"/>
      <c r="I4923" s="76"/>
      <c r="J4923" s="76"/>
      <c r="L4923" s="76"/>
      <c r="M4923" s="76"/>
      <c r="O4923" s="76"/>
      <c r="P4923" s="76"/>
      <c r="R4923" s="76"/>
      <c r="S4923" s="76"/>
      <c r="U4923" s="76"/>
      <c r="V4923" s="76"/>
      <c r="X4923" s="76"/>
      <c r="Y4923" s="76"/>
      <c r="AA4923" s="76"/>
      <c r="AB4923" s="76"/>
      <c r="AD4923" s="76"/>
      <c r="AE4923" s="76"/>
      <c r="AG4923" s="76"/>
      <c r="AH4923" s="76"/>
      <c r="AJ4923" s="76"/>
      <c r="AK4923" s="76"/>
      <c r="AM4923" s="76"/>
      <c r="AN4923" s="76"/>
      <c r="AP4923" s="76"/>
      <c r="AQ4923" s="76"/>
      <c r="AS4923" s="76"/>
      <c r="AT4923" s="76"/>
      <c r="AV4923" s="76"/>
      <c r="AW4923" s="76"/>
      <c r="AY4923" s="76"/>
      <c r="AZ4923" s="76"/>
      <c r="BB4923" s="76"/>
      <c r="BC4923" s="76"/>
      <c r="BE4923" s="76"/>
      <c r="BF4923" s="76"/>
      <c r="BH4923" s="76"/>
      <c r="BI4923" s="76"/>
      <c r="BK4923" s="76"/>
      <c r="BL4923" s="76"/>
      <c r="BN4923" s="76"/>
      <c r="BO4923" s="76"/>
      <c r="BQ4923" s="76"/>
      <c r="BR4923" s="76"/>
      <c r="BT4923" s="76"/>
      <c r="BU4923" s="76"/>
      <c r="BW4923" s="76"/>
      <c r="BX4923" s="76"/>
    </row>
    <row r="4924" spans="1:76" ht="12.75" customHeight="1">
      <c r="A4924" s="2"/>
      <c r="B4924" s="2"/>
      <c r="C4924" s="2"/>
      <c r="D4924" s="75"/>
      <c r="F4924" s="76"/>
      <c r="G4924" s="76"/>
      <c r="I4924" s="76"/>
      <c r="J4924" s="76"/>
      <c r="L4924" s="76"/>
      <c r="M4924" s="76"/>
      <c r="O4924" s="76"/>
      <c r="P4924" s="76"/>
      <c r="R4924" s="76"/>
      <c r="S4924" s="76"/>
      <c r="U4924" s="76"/>
      <c r="V4924" s="76"/>
      <c r="X4924" s="76"/>
      <c r="Y4924" s="76"/>
      <c r="AA4924" s="76"/>
      <c r="AB4924" s="76"/>
      <c r="AD4924" s="76"/>
      <c r="AE4924" s="76"/>
      <c r="AG4924" s="76"/>
      <c r="AH4924" s="76"/>
      <c r="AJ4924" s="76"/>
      <c r="AK4924" s="76"/>
      <c r="AM4924" s="76"/>
      <c r="AN4924" s="76"/>
      <c r="AP4924" s="76"/>
      <c r="AQ4924" s="76"/>
      <c r="AS4924" s="76"/>
      <c r="AT4924" s="76"/>
      <c r="AV4924" s="76"/>
      <c r="AW4924" s="76"/>
      <c r="AY4924" s="76"/>
      <c r="AZ4924" s="76"/>
      <c r="BB4924" s="76"/>
      <c r="BC4924" s="76"/>
      <c r="BE4924" s="76"/>
      <c r="BF4924" s="76"/>
      <c r="BH4924" s="76"/>
      <c r="BI4924" s="76"/>
      <c r="BK4924" s="76"/>
      <c r="BL4924" s="76"/>
      <c r="BN4924" s="76"/>
      <c r="BO4924" s="76"/>
      <c r="BQ4924" s="76"/>
      <c r="BR4924" s="76"/>
      <c r="BT4924" s="76"/>
      <c r="BU4924" s="76"/>
      <c r="BW4924" s="76"/>
      <c r="BX4924" s="76"/>
    </row>
    <row r="4925" spans="1:76" ht="12.75" customHeight="1">
      <c r="A4925" s="2"/>
      <c r="B4925" s="2"/>
      <c r="C4925" s="2"/>
      <c r="D4925" s="75"/>
      <c r="F4925" s="76"/>
      <c r="G4925" s="76"/>
      <c r="I4925" s="76"/>
      <c r="J4925" s="76"/>
      <c r="L4925" s="76"/>
      <c r="M4925" s="76"/>
      <c r="O4925" s="76"/>
      <c r="P4925" s="76"/>
      <c r="R4925" s="76"/>
      <c r="S4925" s="76"/>
      <c r="U4925" s="76"/>
      <c r="V4925" s="76"/>
      <c r="X4925" s="76"/>
      <c r="Y4925" s="76"/>
      <c r="AA4925" s="76"/>
      <c r="AB4925" s="76"/>
      <c r="AD4925" s="76"/>
      <c r="AE4925" s="76"/>
      <c r="AG4925" s="76"/>
      <c r="AH4925" s="76"/>
      <c r="AJ4925" s="76"/>
      <c r="AK4925" s="76"/>
      <c r="AM4925" s="76"/>
      <c r="AN4925" s="76"/>
      <c r="AP4925" s="76"/>
      <c r="AQ4925" s="76"/>
      <c r="AS4925" s="76"/>
      <c r="AT4925" s="76"/>
      <c r="AV4925" s="76"/>
      <c r="AW4925" s="76"/>
      <c r="AY4925" s="76"/>
      <c r="AZ4925" s="76"/>
      <c r="BB4925" s="76"/>
      <c r="BC4925" s="76"/>
      <c r="BE4925" s="76"/>
      <c r="BF4925" s="76"/>
      <c r="BH4925" s="76"/>
      <c r="BI4925" s="76"/>
      <c r="BK4925" s="76"/>
      <c r="BL4925" s="76"/>
      <c r="BN4925" s="76"/>
      <c r="BO4925" s="76"/>
      <c r="BQ4925" s="76"/>
      <c r="BR4925" s="76"/>
      <c r="BT4925" s="76"/>
      <c r="BU4925" s="76"/>
      <c r="BW4925" s="76"/>
      <c r="BX4925" s="76"/>
    </row>
    <row r="4926" spans="1:76" ht="12.75" customHeight="1">
      <c r="A4926" s="2"/>
      <c r="B4926" s="2"/>
      <c r="C4926" s="2"/>
      <c r="D4926" s="75"/>
      <c r="F4926" s="76"/>
      <c r="G4926" s="76"/>
      <c r="I4926" s="76"/>
      <c r="J4926" s="76"/>
      <c r="L4926" s="76"/>
      <c r="M4926" s="76"/>
      <c r="O4926" s="76"/>
      <c r="P4926" s="76"/>
      <c r="R4926" s="76"/>
      <c r="S4926" s="76"/>
      <c r="U4926" s="76"/>
      <c r="V4926" s="76"/>
      <c r="X4926" s="76"/>
      <c r="Y4926" s="76"/>
      <c r="AA4926" s="76"/>
      <c r="AB4926" s="76"/>
      <c r="AD4926" s="76"/>
      <c r="AE4926" s="76"/>
      <c r="AG4926" s="76"/>
      <c r="AH4926" s="76"/>
      <c r="AJ4926" s="76"/>
      <c r="AK4926" s="76"/>
      <c r="AM4926" s="76"/>
      <c r="AN4926" s="76"/>
      <c r="AP4926" s="76"/>
      <c r="AQ4926" s="76"/>
      <c r="AS4926" s="76"/>
      <c r="AT4926" s="76"/>
      <c r="AV4926" s="76"/>
      <c r="AW4926" s="76"/>
      <c r="AY4926" s="76"/>
      <c r="AZ4926" s="76"/>
      <c r="BB4926" s="76"/>
      <c r="BC4926" s="76"/>
      <c r="BE4926" s="76"/>
      <c r="BF4926" s="76"/>
      <c r="BH4926" s="76"/>
      <c r="BI4926" s="76"/>
      <c r="BK4926" s="76"/>
      <c r="BL4926" s="76"/>
      <c r="BN4926" s="76"/>
      <c r="BO4926" s="76"/>
      <c r="BQ4926" s="76"/>
      <c r="BR4926" s="76"/>
      <c r="BT4926" s="76"/>
      <c r="BU4926" s="76"/>
      <c r="BW4926" s="76"/>
      <c r="BX4926" s="76"/>
    </row>
    <row r="4927" spans="1:76" ht="12.75" customHeight="1">
      <c r="A4927" s="2"/>
      <c r="B4927" s="2"/>
      <c r="C4927" s="2"/>
      <c r="D4927" s="75"/>
      <c r="F4927" s="76"/>
      <c r="G4927" s="76"/>
      <c r="I4927" s="76"/>
      <c r="J4927" s="76"/>
      <c r="L4927" s="76"/>
      <c r="M4927" s="76"/>
      <c r="O4927" s="76"/>
      <c r="P4927" s="76"/>
      <c r="R4927" s="76"/>
      <c r="S4927" s="76"/>
      <c r="U4927" s="76"/>
      <c r="V4927" s="76"/>
      <c r="X4927" s="76"/>
      <c r="Y4927" s="76"/>
      <c r="AA4927" s="76"/>
      <c r="AB4927" s="76"/>
      <c r="AD4927" s="76"/>
      <c r="AE4927" s="76"/>
      <c r="AG4927" s="76"/>
      <c r="AH4927" s="76"/>
      <c r="AJ4927" s="76"/>
      <c r="AK4927" s="76"/>
      <c r="AM4927" s="76"/>
      <c r="AN4927" s="76"/>
      <c r="AP4927" s="76"/>
      <c r="AQ4927" s="76"/>
      <c r="AS4927" s="76"/>
      <c r="AT4927" s="76"/>
      <c r="AV4927" s="76"/>
      <c r="AW4927" s="76"/>
      <c r="AY4927" s="76"/>
      <c r="AZ4927" s="76"/>
      <c r="BB4927" s="76"/>
      <c r="BC4927" s="76"/>
      <c r="BE4927" s="76"/>
      <c r="BF4927" s="76"/>
      <c r="BH4927" s="76"/>
      <c r="BI4927" s="76"/>
      <c r="BK4927" s="76"/>
      <c r="BL4927" s="76"/>
      <c r="BN4927" s="76"/>
      <c r="BO4927" s="76"/>
      <c r="BQ4927" s="76"/>
      <c r="BR4927" s="76"/>
      <c r="BT4927" s="76"/>
      <c r="BU4927" s="76"/>
      <c r="BW4927" s="76"/>
      <c r="BX4927" s="76"/>
    </row>
    <row r="4928" spans="1:76" ht="12.75" customHeight="1">
      <c r="A4928" s="2"/>
      <c r="B4928" s="2"/>
      <c r="C4928" s="2"/>
      <c r="D4928" s="75"/>
      <c r="F4928" s="76"/>
      <c r="G4928" s="76"/>
      <c r="I4928" s="76"/>
      <c r="J4928" s="76"/>
      <c r="L4928" s="76"/>
      <c r="M4928" s="76"/>
      <c r="O4928" s="76"/>
      <c r="P4928" s="76"/>
      <c r="R4928" s="76"/>
      <c r="S4928" s="76"/>
      <c r="U4928" s="76"/>
      <c r="V4928" s="76"/>
      <c r="X4928" s="76"/>
      <c r="Y4928" s="76"/>
      <c r="AA4928" s="76"/>
      <c r="AB4928" s="76"/>
      <c r="AD4928" s="76"/>
      <c r="AE4928" s="76"/>
      <c r="AG4928" s="76"/>
      <c r="AH4928" s="76"/>
      <c r="AJ4928" s="76"/>
      <c r="AK4928" s="76"/>
      <c r="AM4928" s="76"/>
      <c r="AN4928" s="76"/>
      <c r="AP4928" s="76"/>
      <c r="AQ4928" s="76"/>
      <c r="AS4928" s="76"/>
      <c r="AT4928" s="76"/>
      <c r="AV4928" s="76"/>
      <c r="AW4928" s="76"/>
      <c r="AY4928" s="76"/>
      <c r="AZ4928" s="76"/>
      <c r="BB4928" s="76"/>
      <c r="BC4928" s="76"/>
      <c r="BE4928" s="76"/>
      <c r="BF4928" s="76"/>
      <c r="BH4928" s="76"/>
      <c r="BI4928" s="76"/>
      <c r="BK4928" s="76"/>
      <c r="BL4928" s="76"/>
      <c r="BN4928" s="76"/>
      <c r="BO4928" s="76"/>
      <c r="BQ4928" s="76"/>
      <c r="BR4928" s="76"/>
      <c r="BT4928" s="76"/>
      <c r="BU4928" s="76"/>
      <c r="BW4928" s="76"/>
      <c r="BX4928" s="76"/>
    </row>
    <row r="4929" spans="1:76" ht="12.75" customHeight="1">
      <c r="A4929" s="2"/>
      <c r="B4929" s="2"/>
      <c r="C4929" s="2"/>
      <c r="D4929" s="75"/>
      <c r="F4929" s="76"/>
      <c r="G4929" s="76"/>
      <c r="I4929" s="76"/>
      <c r="J4929" s="76"/>
      <c r="L4929" s="76"/>
      <c r="M4929" s="76"/>
      <c r="O4929" s="76"/>
      <c r="P4929" s="76"/>
      <c r="R4929" s="76"/>
      <c r="S4929" s="76"/>
      <c r="U4929" s="76"/>
      <c r="V4929" s="76"/>
      <c r="X4929" s="76"/>
      <c r="Y4929" s="76"/>
      <c r="AA4929" s="76"/>
      <c r="AB4929" s="76"/>
      <c r="AD4929" s="76"/>
      <c r="AE4929" s="76"/>
      <c r="AG4929" s="76"/>
      <c r="AH4929" s="76"/>
      <c r="AJ4929" s="76"/>
      <c r="AK4929" s="76"/>
      <c r="AM4929" s="76"/>
      <c r="AN4929" s="76"/>
      <c r="AP4929" s="76"/>
      <c r="AQ4929" s="76"/>
      <c r="AS4929" s="76"/>
      <c r="AT4929" s="76"/>
      <c r="AV4929" s="76"/>
      <c r="AW4929" s="76"/>
      <c r="AY4929" s="76"/>
      <c r="AZ4929" s="76"/>
      <c r="BB4929" s="76"/>
      <c r="BC4929" s="76"/>
      <c r="BE4929" s="76"/>
      <c r="BF4929" s="76"/>
      <c r="BH4929" s="76"/>
      <c r="BI4929" s="76"/>
      <c r="BK4929" s="76"/>
      <c r="BL4929" s="76"/>
      <c r="BN4929" s="76"/>
      <c r="BO4929" s="76"/>
      <c r="BQ4929" s="76"/>
      <c r="BR4929" s="76"/>
      <c r="BT4929" s="76"/>
      <c r="BU4929" s="76"/>
      <c r="BW4929" s="76"/>
      <c r="BX4929" s="76"/>
    </row>
    <row r="4930" spans="1:76" ht="12.75" customHeight="1">
      <c r="A4930" s="2"/>
      <c r="B4930" s="2"/>
      <c r="C4930" s="2"/>
      <c r="D4930" s="75"/>
      <c r="F4930" s="76"/>
      <c r="G4930" s="76"/>
      <c r="I4930" s="76"/>
      <c r="J4930" s="76"/>
      <c r="L4930" s="76"/>
      <c r="M4930" s="76"/>
      <c r="O4930" s="76"/>
      <c r="P4930" s="76"/>
      <c r="R4930" s="76"/>
      <c r="S4930" s="76"/>
      <c r="U4930" s="76"/>
      <c r="V4930" s="76"/>
      <c r="X4930" s="76"/>
      <c r="Y4930" s="76"/>
      <c r="AA4930" s="76"/>
      <c r="AB4930" s="76"/>
      <c r="AD4930" s="76"/>
      <c r="AE4930" s="76"/>
      <c r="AG4930" s="76"/>
      <c r="AH4930" s="76"/>
      <c r="AJ4930" s="76"/>
      <c r="AK4930" s="76"/>
      <c r="AM4930" s="76"/>
      <c r="AN4930" s="76"/>
      <c r="AP4930" s="76"/>
      <c r="AQ4930" s="76"/>
      <c r="AS4930" s="76"/>
      <c r="AT4930" s="76"/>
      <c r="AV4930" s="76"/>
      <c r="AW4930" s="76"/>
      <c r="AY4930" s="76"/>
      <c r="AZ4930" s="76"/>
      <c r="BB4930" s="76"/>
      <c r="BC4930" s="76"/>
      <c r="BE4930" s="76"/>
      <c r="BF4930" s="76"/>
      <c r="BH4930" s="76"/>
      <c r="BI4930" s="76"/>
      <c r="BK4930" s="76"/>
      <c r="BL4930" s="76"/>
      <c r="BN4930" s="76"/>
      <c r="BO4930" s="76"/>
      <c r="BQ4930" s="76"/>
      <c r="BR4930" s="76"/>
      <c r="BT4930" s="76"/>
      <c r="BU4930" s="76"/>
      <c r="BW4930" s="76"/>
      <c r="BX4930" s="76"/>
    </row>
    <row r="4931" spans="1:76" ht="12.75" customHeight="1">
      <c r="A4931" s="2"/>
      <c r="B4931" s="2"/>
      <c r="C4931" s="2"/>
      <c r="D4931" s="75"/>
      <c r="F4931" s="76"/>
      <c r="G4931" s="76"/>
      <c r="I4931" s="76"/>
      <c r="J4931" s="76"/>
      <c r="L4931" s="76"/>
      <c r="M4931" s="76"/>
      <c r="O4931" s="76"/>
      <c r="P4931" s="76"/>
      <c r="R4931" s="76"/>
      <c r="S4931" s="76"/>
      <c r="U4931" s="76"/>
      <c r="V4931" s="76"/>
      <c r="X4931" s="76"/>
      <c r="Y4931" s="76"/>
      <c r="AA4931" s="76"/>
      <c r="AB4931" s="76"/>
      <c r="AD4931" s="76"/>
      <c r="AE4931" s="76"/>
      <c r="AG4931" s="76"/>
      <c r="AH4931" s="76"/>
      <c r="AJ4931" s="76"/>
      <c r="AK4931" s="76"/>
      <c r="AM4931" s="76"/>
      <c r="AN4931" s="76"/>
      <c r="AP4931" s="76"/>
      <c r="AQ4931" s="76"/>
      <c r="AS4931" s="76"/>
      <c r="AT4931" s="76"/>
      <c r="AV4931" s="76"/>
      <c r="AW4931" s="76"/>
      <c r="AY4931" s="76"/>
      <c r="AZ4931" s="76"/>
      <c r="BB4931" s="76"/>
      <c r="BC4931" s="76"/>
      <c r="BE4931" s="76"/>
      <c r="BF4931" s="76"/>
      <c r="BH4931" s="76"/>
      <c r="BI4931" s="76"/>
      <c r="BK4931" s="76"/>
      <c r="BL4931" s="76"/>
      <c r="BN4931" s="76"/>
      <c r="BO4931" s="76"/>
      <c r="BQ4931" s="76"/>
      <c r="BR4931" s="76"/>
      <c r="BT4931" s="76"/>
      <c r="BU4931" s="76"/>
      <c r="BW4931" s="76"/>
      <c r="BX4931" s="76"/>
    </row>
    <row r="4932" spans="1:76" ht="12.75" customHeight="1">
      <c r="A4932" s="2"/>
      <c r="B4932" s="2"/>
      <c r="C4932" s="2"/>
      <c r="D4932" s="75"/>
      <c r="F4932" s="76"/>
      <c r="G4932" s="76"/>
      <c r="I4932" s="76"/>
      <c r="J4932" s="76"/>
      <c r="L4932" s="76"/>
      <c r="M4932" s="76"/>
      <c r="O4932" s="76"/>
      <c r="P4932" s="76"/>
      <c r="R4932" s="76"/>
      <c r="S4932" s="76"/>
      <c r="U4932" s="76"/>
      <c r="V4932" s="76"/>
      <c r="X4932" s="76"/>
      <c r="Y4932" s="76"/>
      <c r="AA4932" s="76"/>
      <c r="AB4932" s="76"/>
      <c r="AD4932" s="76"/>
      <c r="AE4932" s="76"/>
      <c r="AG4932" s="76"/>
      <c r="AH4932" s="76"/>
      <c r="AJ4932" s="76"/>
      <c r="AK4932" s="76"/>
      <c r="AM4932" s="76"/>
      <c r="AN4932" s="76"/>
      <c r="AP4932" s="76"/>
      <c r="AQ4932" s="76"/>
      <c r="AS4932" s="76"/>
      <c r="AT4932" s="76"/>
      <c r="AV4932" s="76"/>
      <c r="AW4932" s="76"/>
      <c r="AY4932" s="76"/>
      <c r="AZ4932" s="76"/>
      <c r="BB4932" s="76"/>
      <c r="BC4932" s="76"/>
      <c r="BE4932" s="76"/>
      <c r="BF4932" s="76"/>
      <c r="BH4932" s="76"/>
      <c r="BI4932" s="76"/>
      <c r="BK4932" s="76"/>
      <c r="BL4932" s="76"/>
      <c r="BN4932" s="76"/>
      <c r="BO4932" s="76"/>
      <c r="BQ4932" s="76"/>
      <c r="BR4932" s="76"/>
      <c r="BT4932" s="76"/>
      <c r="BU4932" s="76"/>
      <c r="BW4932" s="76"/>
      <c r="BX4932" s="76"/>
    </row>
    <row r="4933" spans="1:76" ht="12.75" customHeight="1">
      <c r="A4933" s="2"/>
      <c r="B4933" s="2"/>
      <c r="C4933" s="2"/>
      <c r="D4933" s="75"/>
      <c r="F4933" s="76"/>
      <c r="G4933" s="76"/>
      <c r="I4933" s="76"/>
      <c r="J4933" s="76"/>
      <c r="L4933" s="76"/>
      <c r="M4933" s="76"/>
      <c r="O4933" s="76"/>
      <c r="P4933" s="76"/>
      <c r="R4933" s="76"/>
      <c r="S4933" s="76"/>
      <c r="U4933" s="76"/>
      <c r="V4933" s="76"/>
      <c r="X4933" s="76"/>
      <c r="Y4933" s="76"/>
      <c r="AA4933" s="76"/>
      <c r="AB4933" s="76"/>
      <c r="AD4933" s="76"/>
      <c r="AE4933" s="76"/>
      <c r="AG4933" s="76"/>
      <c r="AH4933" s="76"/>
      <c r="AJ4933" s="76"/>
      <c r="AK4933" s="76"/>
      <c r="AM4933" s="76"/>
      <c r="AN4933" s="76"/>
      <c r="AP4933" s="76"/>
      <c r="AQ4933" s="76"/>
      <c r="AS4933" s="76"/>
      <c r="AT4933" s="76"/>
      <c r="AV4933" s="76"/>
      <c r="AW4933" s="76"/>
      <c r="AY4933" s="76"/>
      <c r="AZ4933" s="76"/>
      <c r="BB4933" s="76"/>
      <c r="BC4933" s="76"/>
      <c r="BE4933" s="76"/>
      <c r="BF4933" s="76"/>
      <c r="BH4933" s="76"/>
      <c r="BI4933" s="76"/>
      <c r="BK4933" s="76"/>
      <c r="BL4933" s="76"/>
      <c r="BN4933" s="76"/>
      <c r="BO4933" s="76"/>
      <c r="BQ4933" s="76"/>
      <c r="BR4933" s="76"/>
      <c r="BT4933" s="76"/>
      <c r="BU4933" s="76"/>
      <c r="BW4933" s="76"/>
      <c r="BX4933" s="76"/>
    </row>
    <row r="4934" spans="1:76" ht="12.75" customHeight="1">
      <c r="A4934" s="2"/>
      <c r="B4934" s="2"/>
      <c r="C4934" s="2"/>
      <c r="D4934" s="75"/>
      <c r="F4934" s="76"/>
      <c r="G4934" s="76"/>
      <c r="I4934" s="76"/>
      <c r="J4934" s="76"/>
      <c r="L4934" s="76"/>
      <c r="M4934" s="76"/>
      <c r="O4934" s="76"/>
      <c r="P4934" s="76"/>
      <c r="R4934" s="76"/>
      <c r="S4934" s="76"/>
      <c r="U4934" s="76"/>
      <c r="V4934" s="76"/>
      <c r="X4934" s="76"/>
      <c r="Y4934" s="76"/>
      <c r="AA4934" s="76"/>
      <c r="AB4934" s="76"/>
      <c r="AD4934" s="76"/>
      <c r="AE4934" s="76"/>
      <c r="AG4934" s="76"/>
      <c r="AH4934" s="76"/>
      <c r="AJ4934" s="76"/>
      <c r="AK4934" s="76"/>
      <c r="AM4934" s="76"/>
      <c r="AN4934" s="76"/>
      <c r="AP4934" s="76"/>
      <c r="AQ4934" s="76"/>
      <c r="AS4934" s="76"/>
      <c r="AT4934" s="76"/>
      <c r="AV4934" s="76"/>
      <c r="AW4934" s="76"/>
      <c r="AY4934" s="76"/>
      <c r="AZ4934" s="76"/>
      <c r="BB4934" s="76"/>
      <c r="BC4934" s="76"/>
      <c r="BE4934" s="76"/>
      <c r="BF4934" s="76"/>
      <c r="BH4934" s="76"/>
      <c r="BI4934" s="76"/>
      <c r="BK4934" s="76"/>
      <c r="BL4934" s="76"/>
      <c r="BN4934" s="76"/>
      <c r="BO4934" s="76"/>
      <c r="BQ4934" s="76"/>
      <c r="BR4934" s="76"/>
      <c r="BT4934" s="76"/>
      <c r="BU4934" s="76"/>
      <c r="BW4934" s="76"/>
      <c r="BX4934" s="76"/>
    </row>
    <row r="4935" spans="1:76" ht="12.75" customHeight="1">
      <c r="A4935" s="2"/>
      <c r="B4935" s="2"/>
      <c r="C4935" s="2"/>
      <c r="D4935" s="75"/>
      <c r="F4935" s="76"/>
      <c r="G4935" s="76"/>
      <c r="I4935" s="76"/>
      <c r="J4935" s="76"/>
      <c r="L4935" s="76"/>
      <c r="M4935" s="76"/>
      <c r="O4935" s="76"/>
      <c r="P4935" s="76"/>
      <c r="R4935" s="76"/>
      <c r="S4935" s="76"/>
      <c r="U4935" s="76"/>
      <c r="V4935" s="76"/>
      <c r="X4935" s="76"/>
      <c r="Y4935" s="76"/>
      <c r="AA4935" s="76"/>
      <c r="AB4935" s="76"/>
      <c r="AD4935" s="76"/>
      <c r="AE4935" s="76"/>
      <c r="AG4935" s="76"/>
      <c r="AH4935" s="76"/>
      <c r="AJ4935" s="76"/>
      <c r="AK4935" s="76"/>
      <c r="AM4935" s="76"/>
      <c r="AN4935" s="76"/>
      <c r="AP4935" s="76"/>
      <c r="AQ4935" s="76"/>
      <c r="AS4935" s="76"/>
      <c r="AT4935" s="76"/>
      <c r="AV4935" s="76"/>
      <c r="AW4935" s="76"/>
      <c r="AY4935" s="76"/>
      <c r="AZ4935" s="76"/>
      <c r="BB4935" s="76"/>
      <c r="BC4935" s="76"/>
      <c r="BE4935" s="76"/>
      <c r="BF4935" s="76"/>
      <c r="BH4935" s="76"/>
      <c r="BI4935" s="76"/>
      <c r="BK4935" s="76"/>
      <c r="BL4935" s="76"/>
      <c r="BN4935" s="76"/>
      <c r="BO4935" s="76"/>
      <c r="BQ4935" s="76"/>
      <c r="BR4935" s="76"/>
      <c r="BT4935" s="76"/>
      <c r="BU4935" s="76"/>
      <c r="BW4935" s="76"/>
      <c r="BX4935" s="76"/>
    </row>
    <row r="4936" spans="1:76" ht="12.75" customHeight="1">
      <c r="A4936" s="2"/>
      <c r="B4936" s="2"/>
      <c r="C4936" s="2"/>
      <c r="D4936" s="75"/>
      <c r="F4936" s="76"/>
      <c r="G4936" s="76"/>
      <c r="I4936" s="76"/>
      <c r="J4936" s="76"/>
      <c r="L4936" s="76"/>
      <c r="M4936" s="76"/>
      <c r="O4936" s="76"/>
      <c r="P4936" s="76"/>
      <c r="R4936" s="76"/>
      <c r="S4936" s="76"/>
      <c r="U4936" s="76"/>
      <c r="V4936" s="76"/>
      <c r="X4936" s="76"/>
      <c r="Y4936" s="76"/>
      <c r="AA4936" s="76"/>
      <c r="AB4936" s="76"/>
      <c r="AD4936" s="76"/>
      <c r="AE4936" s="76"/>
      <c r="AG4936" s="76"/>
      <c r="AH4936" s="76"/>
      <c r="AJ4936" s="76"/>
      <c r="AK4936" s="76"/>
      <c r="AM4936" s="76"/>
      <c r="AN4936" s="76"/>
      <c r="AP4936" s="76"/>
      <c r="AQ4936" s="76"/>
      <c r="AS4936" s="76"/>
      <c r="AT4936" s="76"/>
      <c r="AV4936" s="76"/>
      <c r="AW4936" s="76"/>
      <c r="AY4936" s="76"/>
      <c r="AZ4936" s="76"/>
      <c r="BB4936" s="76"/>
      <c r="BC4936" s="76"/>
      <c r="BE4936" s="76"/>
      <c r="BF4936" s="76"/>
      <c r="BH4936" s="76"/>
      <c r="BI4936" s="76"/>
      <c r="BK4936" s="76"/>
      <c r="BL4936" s="76"/>
      <c r="BN4936" s="76"/>
      <c r="BO4936" s="76"/>
      <c r="BQ4936" s="76"/>
      <c r="BR4936" s="76"/>
      <c r="BT4936" s="76"/>
      <c r="BU4936" s="76"/>
      <c r="BW4936" s="76"/>
      <c r="BX4936" s="76"/>
    </row>
    <row r="4937" spans="1:76" ht="12.75" customHeight="1">
      <c r="A4937" s="2"/>
      <c r="B4937" s="2"/>
      <c r="C4937" s="2"/>
      <c r="D4937" s="75"/>
      <c r="F4937" s="76"/>
      <c r="G4937" s="76"/>
      <c r="I4937" s="76"/>
      <c r="J4937" s="76"/>
      <c r="L4937" s="76"/>
      <c r="M4937" s="76"/>
      <c r="O4937" s="76"/>
      <c r="P4937" s="76"/>
      <c r="R4937" s="76"/>
      <c r="S4937" s="76"/>
      <c r="U4937" s="76"/>
      <c r="V4937" s="76"/>
      <c r="X4937" s="76"/>
      <c r="Y4937" s="76"/>
      <c r="AA4937" s="76"/>
      <c r="AB4937" s="76"/>
      <c r="AD4937" s="76"/>
      <c r="AE4937" s="76"/>
      <c r="AG4937" s="76"/>
      <c r="AH4937" s="76"/>
      <c r="AJ4937" s="76"/>
      <c r="AK4937" s="76"/>
      <c r="AM4937" s="76"/>
      <c r="AN4937" s="76"/>
      <c r="AP4937" s="76"/>
      <c r="AQ4937" s="76"/>
      <c r="AS4937" s="76"/>
      <c r="AT4937" s="76"/>
      <c r="AV4937" s="76"/>
      <c r="AW4937" s="76"/>
      <c r="AY4937" s="76"/>
      <c r="AZ4937" s="76"/>
      <c r="BB4937" s="76"/>
      <c r="BC4937" s="76"/>
      <c r="BE4937" s="76"/>
      <c r="BF4937" s="76"/>
      <c r="BH4937" s="76"/>
      <c r="BI4937" s="76"/>
      <c r="BK4937" s="76"/>
      <c r="BL4937" s="76"/>
      <c r="BN4937" s="76"/>
      <c r="BO4937" s="76"/>
      <c r="BQ4937" s="76"/>
      <c r="BR4937" s="76"/>
      <c r="BT4937" s="76"/>
      <c r="BU4937" s="76"/>
      <c r="BW4937" s="76"/>
      <c r="BX4937" s="76"/>
    </row>
    <row r="4938" spans="1:76" ht="12.75" customHeight="1">
      <c r="A4938" s="2"/>
      <c r="B4938" s="2"/>
      <c r="C4938" s="2"/>
      <c r="D4938" s="75"/>
      <c r="F4938" s="76"/>
      <c r="G4938" s="76"/>
      <c r="I4938" s="76"/>
      <c r="J4938" s="76"/>
      <c r="L4938" s="76"/>
      <c r="M4938" s="76"/>
      <c r="O4938" s="76"/>
      <c r="P4938" s="76"/>
      <c r="R4938" s="76"/>
      <c r="S4938" s="76"/>
      <c r="U4938" s="76"/>
      <c r="V4938" s="76"/>
      <c r="X4938" s="76"/>
      <c r="Y4938" s="76"/>
      <c r="AA4938" s="76"/>
      <c r="AB4938" s="76"/>
      <c r="AD4938" s="76"/>
      <c r="AE4938" s="76"/>
      <c r="AG4938" s="76"/>
      <c r="AH4938" s="76"/>
      <c r="AJ4938" s="76"/>
      <c r="AK4938" s="76"/>
      <c r="AM4938" s="76"/>
      <c r="AN4938" s="76"/>
      <c r="AP4938" s="76"/>
      <c r="AQ4938" s="76"/>
      <c r="AS4938" s="76"/>
      <c r="AT4938" s="76"/>
      <c r="AV4938" s="76"/>
      <c r="AW4938" s="76"/>
      <c r="AY4938" s="76"/>
      <c r="AZ4938" s="76"/>
      <c r="BB4938" s="76"/>
      <c r="BC4938" s="76"/>
      <c r="BE4938" s="76"/>
      <c r="BF4938" s="76"/>
      <c r="BH4938" s="76"/>
      <c r="BI4938" s="76"/>
      <c r="BK4938" s="76"/>
      <c r="BL4938" s="76"/>
      <c r="BN4938" s="76"/>
      <c r="BO4938" s="76"/>
      <c r="BQ4938" s="76"/>
      <c r="BR4938" s="76"/>
      <c r="BT4938" s="76"/>
      <c r="BU4938" s="76"/>
      <c r="BW4938" s="76"/>
      <c r="BX4938" s="76"/>
    </row>
    <row r="4939" spans="1:76" ht="12.75" customHeight="1">
      <c r="A4939" s="2"/>
      <c r="B4939" s="2"/>
      <c r="C4939" s="2"/>
      <c r="D4939" s="75"/>
      <c r="F4939" s="76"/>
      <c r="G4939" s="76"/>
      <c r="I4939" s="76"/>
      <c r="J4939" s="76"/>
      <c r="L4939" s="76"/>
      <c r="M4939" s="76"/>
      <c r="O4939" s="76"/>
      <c r="P4939" s="76"/>
      <c r="R4939" s="76"/>
      <c r="S4939" s="76"/>
      <c r="U4939" s="76"/>
      <c r="V4939" s="76"/>
      <c r="X4939" s="76"/>
      <c r="Y4939" s="76"/>
      <c r="AA4939" s="76"/>
      <c r="AB4939" s="76"/>
      <c r="AD4939" s="76"/>
      <c r="AE4939" s="76"/>
      <c r="AG4939" s="76"/>
      <c r="AH4939" s="76"/>
      <c r="AJ4939" s="76"/>
      <c r="AK4939" s="76"/>
      <c r="AM4939" s="76"/>
      <c r="AN4939" s="76"/>
      <c r="AP4939" s="76"/>
      <c r="AQ4939" s="76"/>
      <c r="AS4939" s="76"/>
      <c r="AT4939" s="76"/>
      <c r="AV4939" s="76"/>
      <c r="AW4939" s="76"/>
      <c r="AY4939" s="76"/>
      <c r="AZ4939" s="76"/>
      <c r="BB4939" s="76"/>
      <c r="BC4939" s="76"/>
      <c r="BE4939" s="76"/>
      <c r="BF4939" s="76"/>
      <c r="BH4939" s="76"/>
      <c r="BI4939" s="76"/>
      <c r="BK4939" s="76"/>
      <c r="BL4939" s="76"/>
      <c r="BN4939" s="76"/>
      <c r="BO4939" s="76"/>
      <c r="BQ4939" s="76"/>
      <c r="BR4939" s="76"/>
      <c r="BT4939" s="76"/>
      <c r="BU4939" s="76"/>
      <c r="BW4939" s="76"/>
      <c r="BX4939" s="76"/>
    </row>
    <row r="4940" spans="1:76" ht="12.75" customHeight="1">
      <c r="A4940" s="2"/>
      <c r="B4940" s="2"/>
      <c r="C4940" s="2"/>
      <c r="D4940" s="75"/>
      <c r="F4940" s="76"/>
      <c r="G4940" s="76"/>
      <c r="I4940" s="76"/>
      <c r="J4940" s="76"/>
      <c r="L4940" s="76"/>
      <c r="M4940" s="76"/>
      <c r="O4940" s="76"/>
      <c r="P4940" s="76"/>
      <c r="R4940" s="76"/>
      <c r="S4940" s="76"/>
      <c r="U4940" s="76"/>
      <c r="V4940" s="76"/>
      <c r="X4940" s="76"/>
      <c r="Y4940" s="76"/>
      <c r="AA4940" s="76"/>
      <c r="AB4940" s="76"/>
      <c r="AD4940" s="76"/>
      <c r="AE4940" s="76"/>
      <c r="AG4940" s="76"/>
      <c r="AH4940" s="76"/>
      <c r="AJ4940" s="76"/>
      <c r="AK4940" s="76"/>
      <c r="AM4940" s="76"/>
      <c r="AN4940" s="76"/>
      <c r="AP4940" s="76"/>
      <c r="AQ4940" s="76"/>
      <c r="AS4940" s="76"/>
      <c r="AT4940" s="76"/>
      <c r="AV4940" s="76"/>
      <c r="AW4940" s="76"/>
      <c r="AY4940" s="76"/>
      <c r="AZ4940" s="76"/>
      <c r="BB4940" s="76"/>
      <c r="BC4940" s="76"/>
      <c r="BE4940" s="76"/>
      <c r="BF4940" s="76"/>
      <c r="BH4940" s="76"/>
      <c r="BI4940" s="76"/>
      <c r="BK4940" s="76"/>
      <c r="BL4940" s="76"/>
      <c r="BN4940" s="76"/>
      <c r="BO4940" s="76"/>
      <c r="BQ4940" s="76"/>
      <c r="BR4940" s="76"/>
      <c r="BT4940" s="76"/>
      <c r="BU4940" s="76"/>
      <c r="BW4940" s="76"/>
      <c r="BX4940" s="76"/>
    </row>
    <row r="4941" spans="1:76" ht="12.75" customHeight="1">
      <c r="A4941" s="2"/>
      <c r="B4941" s="2"/>
      <c r="C4941" s="2"/>
      <c r="D4941" s="75"/>
      <c r="F4941" s="76"/>
      <c r="G4941" s="76"/>
      <c r="I4941" s="76"/>
      <c r="J4941" s="76"/>
      <c r="L4941" s="76"/>
      <c r="M4941" s="76"/>
      <c r="O4941" s="76"/>
      <c r="P4941" s="76"/>
      <c r="R4941" s="76"/>
      <c r="S4941" s="76"/>
      <c r="U4941" s="76"/>
      <c r="V4941" s="76"/>
      <c r="X4941" s="76"/>
      <c r="Y4941" s="76"/>
      <c r="AA4941" s="76"/>
      <c r="AB4941" s="76"/>
      <c r="AD4941" s="76"/>
      <c r="AE4941" s="76"/>
      <c r="AG4941" s="76"/>
      <c r="AH4941" s="76"/>
      <c r="AJ4941" s="76"/>
      <c r="AK4941" s="76"/>
      <c r="AM4941" s="76"/>
      <c r="AN4941" s="76"/>
      <c r="AP4941" s="76"/>
      <c r="AQ4941" s="76"/>
      <c r="AS4941" s="76"/>
      <c r="AT4941" s="76"/>
      <c r="AV4941" s="76"/>
      <c r="AW4941" s="76"/>
      <c r="AY4941" s="76"/>
      <c r="AZ4941" s="76"/>
      <c r="BB4941" s="76"/>
      <c r="BC4941" s="76"/>
      <c r="BE4941" s="76"/>
      <c r="BF4941" s="76"/>
      <c r="BH4941" s="76"/>
      <c r="BI4941" s="76"/>
      <c r="BK4941" s="76"/>
      <c r="BL4941" s="76"/>
      <c r="BN4941" s="76"/>
      <c r="BO4941" s="76"/>
      <c r="BQ4941" s="76"/>
      <c r="BR4941" s="76"/>
      <c r="BT4941" s="76"/>
      <c r="BU4941" s="76"/>
      <c r="BW4941" s="76"/>
      <c r="BX4941" s="76"/>
    </row>
    <row r="4942" spans="1:76" ht="12.75" customHeight="1">
      <c r="A4942" s="2"/>
      <c r="B4942" s="2"/>
      <c r="C4942" s="2"/>
      <c r="D4942" s="75"/>
      <c r="F4942" s="76"/>
      <c r="G4942" s="76"/>
      <c r="I4942" s="76"/>
      <c r="J4942" s="76"/>
      <c r="L4942" s="76"/>
      <c r="M4942" s="76"/>
      <c r="O4942" s="76"/>
      <c r="P4942" s="76"/>
      <c r="R4942" s="76"/>
      <c r="S4942" s="76"/>
      <c r="U4942" s="76"/>
      <c r="V4942" s="76"/>
      <c r="X4942" s="76"/>
      <c r="Y4942" s="76"/>
      <c r="AA4942" s="76"/>
      <c r="AB4942" s="76"/>
      <c r="AD4942" s="76"/>
      <c r="AE4942" s="76"/>
      <c r="AG4942" s="76"/>
      <c r="AH4942" s="76"/>
      <c r="AJ4942" s="76"/>
      <c r="AK4942" s="76"/>
      <c r="AM4942" s="76"/>
      <c r="AN4942" s="76"/>
      <c r="AP4942" s="76"/>
      <c r="AQ4942" s="76"/>
      <c r="AS4942" s="76"/>
      <c r="AT4942" s="76"/>
      <c r="AV4942" s="76"/>
      <c r="AW4942" s="76"/>
      <c r="AY4942" s="76"/>
      <c r="AZ4942" s="76"/>
      <c r="BB4942" s="76"/>
      <c r="BC4942" s="76"/>
      <c r="BE4942" s="76"/>
      <c r="BF4942" s="76"/>
      <c r="BH4942" s="76"/>
      <c r="BI4942" s="76"/>
      <c r="BK4942" s="76"/>
      <c r="BL4942" s="76"/>
      <c r="BN4942" s="76"/>
      <c r="BO4942" s="76"/>
      <c r="BQ4942" s="76"/>
      <c r="BR4942" s="76"/>
      <c r="BT4942" s="76"/>
      <c r="BU4942" s="76"/>
      <c r="BW4942" s="76"/>
      <c r="BX4942" s="76"/>
    </row>
    <row r="4943" spans="1:76" ht="12.75" customHeight="1">
      <c r="A4943" s="2"/>
      <c r="B4943" s="2"/>
      <c r="C4943" s="2"/>
      <c r="D4943" s="75"/>
      <c r="F4943" s="76"/>
      <c r="G4943" s="76"/>
      <c r="I4943" s="76"/>
      <c r="J4943" s="76"/>
      <c r="L4943" s="76"/>
      <c r="M4943" s="76"/>
      <c r="O4943" s="76"/>
      <c r="P4943" s="76"/>
      <c r="R4943" s="76"/>
      <c r="S4943" s="76"/>
      <c r="U4943" s="76"/>
      <c r="V4943" s="76"/>
      <c r="X4943" s="76"/>
      <c r="Y4943" s="76"/>
      <c r="AA4943" s="76"/>
      <c r="AB4943" s="76"/>
      <c r="AD4943" s="76"/>
      <c r="AE4943" s="76"/>
      <c r="AG4943" s="76"/>
      <c r="AH4943" s="76"/>
      <c r="AJ4943" s="76"/>
      <c r="AK4943" s="76"/>
      <c r="AM4943" s="76"/>
      <c r="AN4943" s="76"/>
      <c r="AP4943" s="76"/>
      <c r="AQ4943" s="76"/>
      <c r="AS4943" s="76"/>
      <c r="AT4943" s="76"/>
      <c r="AV4943" s="76"/>
      <c r="AW4943" s="76"/>
      <c r="AY4943" s="76"/>
      <c r="AZ4943" s="76"/>
      <c r="BB4943" s="76"/>
      <c r="BC4943" s="76"/>
      <c r="BE4943" s="76"/>
      <c r="BF4943" s="76"/>
      <c r="BH4943" s="76"/>
      <c r="BI4943" s="76"/>
      <c r="BK4943" s="76"/>
      <c r="BL4943" s="76"/>
      <c r="BN4943" s="76"/>
      <c r="BO4943" s="76"/>
      <c r="BQ4943" s="76"/>
      <c r="BR4943" s="76"/>
      <c r="BT4943" s="76"/>
      <c r="BU4943" s="76"/>
      <c r="BW4943" s="76"/>
      <c r="BX4943" s="76"/>
    </row>
    <row r="4944" spans="1:76" ht="12.75" customHeight="1">
      <c r="A4944" s="2"/>
      <c r="B4944" s="2"/>
      <c r="C4944" s="2"/>
      <c r="D4944" s="75"/>
      <c r="F4944" s="76"/>
      <c r="G4944" s="76"/>
      <c r="I4944" s="76"/>
      <c r="J4944" s="76"/>
      <c r="L4944" s="76"/>
      <c r="M4944" s="76"/>
      <c r="O4944" s="76"/>
      <c r="P4944" s="76"/>
      <c r="R4944" s="76"/>
      <c r="S4944" s="76"/>
      <c r="U4944" s="76"/>
      <c r="V4944" s="76"/>
      <c r="X4944" s="76"/>
      <c r="Y4944" s="76"/>
      <c r="AA4944" s="76"/>
      <c r="AB4944" s="76"/>
      <c r="AD4944" s="76"/>
      <c r="AE4944" s="76"/>
      <c r="AG4944" s="76"/>
      <c r="AH4944" s="76"/>
      <c r="AJ4944" s="76"/>
      <c r="AK4944" s="76"/>
      <c r="AM4944" s="76"/>
      <c r="AN4944" s="76"/>
      <c r="AP4944" s="76"/>
      <c r="AQ4944" s="76"/>
      <c r="AS4944" s="76"/>
      <c r="AT4944" s="76"/>
      <c r="AV4944" s="76"/>
      <c r="AW4944" s="76"/>
      <c r="AY4944" s="76"/>
      <c r="AZ4944" s="76"/>
      <c r="BB4944" s="76"/>
      <c r="BC4944" s="76"/>
      <c r="BE4944" s="76"/>
      <c r="BF4944" s="76"/>
      <c r="BH4944" s="76"/>
      <c r="BI4944" s="76"/>
      <c r="BK4944" s="76"/>
      <c r="BL4944" s="76"/>
      <c r="BN4944" s="76"/>
      <c r="BO4944" s="76"/>
      <c r="BQ4944" s="76"/>
      <c r="BR4944" s="76"/>
      <c r="BT4944" s="76"/>
      <c r="BU4944" s="76"/>
      <c r="BW4944" s="76"/>
      <c r="BX4944" s="76"/>
    </row>
    <row r="4945" spans="1:76" ht="12.75" customHeight="1">
      <c r="A4945" s="2"/>
      <c r="B4945" s="2"/>
      <c r="C4945" s="2"/>
      <c r="D4945" s="75"/>
      <c r="F4945" s="76"/>
      <c r="G4945" s="76"/>
      <c r="I4945" s="76"/>
      <c r="J4945" s="76"/>
      <c r="L4945" s="76"/>
      <c r="M4945" s="76"/>
      <c r="O4945" s="76"/>
      <c r="P4945" s="76"/>
      <c r="R4945" s="76"/>
      <c r="S4945" s="76"/>
      <c r="U4945" s="76"/>
      <c r="V4945" s="76"/>
      <c r="X4945" s="76"/>
      <c r="Y4945" s="76"/>
      <c r="AA4945" s="76"/>
      <c r="AB4945" s="76"/>
      <c r="AD4945" s="76"/>
      <c r="AE4945" s="76"/>
      <c r="AG4945" s="76"/>
      <c r="AH4945" s="76"/>
      <c r="AJ4945" s="76"/>
      <c r="AK4945" s="76"/>
      <c r="AM4945" s="76"/>
      <c r="AN4945" s="76"/>
      <c r="AP4945" s="76"/>
      <c r="AQ4945" s="76"/>
      <c r="AS4945" s="76"/>
      <c r="AT4945" s="76"/>
      <c r="AV4945" s="76"/>
      <c r="AW4945" s="76"/>
      <c r="AY4945" s="76"/>
      <c r="AZ4945" s="76"/>
      <c r="BB4945" s="76"/>
      <c r="BC4945" s="76"/>
      <c r="BE4945" s="76"/>
      <c r="BF4945" s="76"/>
      <c r="BH4945" s="76"/>
      <c r="BI4945" s="76"/>
      <c r="BK4945" s="76"/>
      <c r="BL4945" s="76"/>
      <c r="BN4945" s="76"/>
      <c r="BO4945" s="76"/>
      <c r="BQ4945" s="76"/>
      <c r="BR4945" s="76"/>
      <c r="BT4945" s="76"/>
      <c r="BU4945" s="76"/>
      <c r="BW4945" s="76"/>
      <c r="BX4945" s="76"/>
    </row>
    <row r="4946" spans="1:76" ht="12.75" customHeight="1">
      <c r="A4946" s="2"/>
      <c r="B4946" s="2"/>
      <c r="C4946" s="2"/>
      <c r="D4946" s="75"/>
      <c r="F4946" s="76"/>
      <c r="G4946" s="76"/>
      <c r="I4946" s="76"/>
      <c r="J4946" s="76"/>
      <c r="L4946" s="76"/>
      <c r="M4946" s="76"/>
      <c r="O4946" s="76"/>
      <c r="P4946" s="76"/>
      <c r="R4946" s="76"/>
      <c r="S4946" s="76"/>
      <c r="U4946" s="76"/>
      <c r="V4946" s="76"/>
      <c r="X4946" s="76"/>
      <c r="Y4946" s="76"/>
      <c r="AA4946" s="76"/>
      <c r="AB4946" s="76"/>
      <c r="AD4946" s="76"/>
      <c r="AE4946" s="76"/>
      <c r="AG4946" s="76"/>
      <c r="AH4946" s="76"/>
      <c r="AJ4946" s="76"/>
      <c r="AK4946" s="76"/>
      <c r="AM4946" s="76"/>
      <c r="AN4946" s="76"/>
      <c r="AP4946" s="76"/>
      <c r="AQ4946" s="76"/>
      <c r="AS4946" s="76"/>
      <c r="AT4946" s="76"/>
      <c r="AV4946" s="76"/>
      <c r="AW4946" s="76"/>
      <c r="AY4946" s="76"/>
      <c r="AZ4946" s="76"/>
      <c r="BB4946" s="76"/>
      <c r="BC4946" s="76"/>
      <c r="BE4946" s="76"/>
      <c r="BF4946" s="76"/>
      <c r="BH4946" s="76"/>
      <c r="BI4946" s="76"/>
      <c r="BK4946" s="76"/>
      <c r="BL4946" s="76"/>
      <c r="BN4946" s="76"/>
      <c r="BO4946" s="76"/>
      <c r="BQ4946" s="76"/>
      <c r="BR4946" s="76"/>
      <c r="BT4946" s="76"/>
      <c r="BU4946" s="76"/>
      <c r="BW4946" s="76"/>
      <c r="BX4946" s="76"/>
    </row>
    <row r="4947" spans="1:76" ht="12.75" customHeight="1">
      <c r="A4947" s="2"/>
      <c r="B4947" s="2"/>
      <c r="C4947" s="2"/>
      <c r="D4947" s="75"/>
      <c r="F4947" s="76"/>
      <c r="G4947" s="76"/>
      <c r="I4947" s="76"/>
      <c r="J4947" s="76"/>
      <c r="L4947" s="76"/>
      <c r="M4947" s="76"/>
      <c r="O4947" s="76"/>
      <c r="P4947" s="76"/>
      <c r="R4947" s="76"/>
      <c r="S4947" s="76"/>
      <c r="U4947" s="76"/>
      <c r="V4947" s="76"/>
      <c r="X4947" s="76"/>
      <c r="Y4947" s="76"/>
      <c r="AA4947" s="76"/>
      <c r="AB4947" s="76"/>
      <c r="AD4947" s="76"/>
      <c r="AE4947" s="76"/>
      <c r="AG4947" s="76"/>
      <c r="AH4947" s="76"/>
      <c r="AJ4947" s="76"/>
      <c r="AK4947" s="76"/>
      <c r="AM4947" s="76"/>
      <c r="AN4947" s="76"/>
      <c r="AP4947" s="76"/>
      <c r="AQ4947" s="76"/>
      <c r="AS4947" s="76"/>
      <c r="AT4947" s="76"/>
      <c r="AV4947" s="76"/>
      <c r="AW4947" s="76"/>
      <c r="AY4947" s="76"/>
      <c r="AZ4947" s="76"/>
      <c r="BB4947" s="76"/>
      <c r="BC4947" s="76"/>
      <c r="BE4947" s="76"/>
      <c r="BF4947" s="76"/>
      <c r="BH4947" s="76"/>
      <c r="BI4947" s="76"/>
      <c r="BK4947" s="76"/>
      <c r="BL4947" s="76"/>
      <c r="BN4947" s="76"/>
      <c r="BO4947" s="76"/>
      <c r="BQ4947" s="76"/>
      <c r="BR4947" s="76"/>
      <c r="BT4947" s="76"/>
      <c r="BU4947" s="76"/>
      <c r="BW4947" s="76"/>
      <c r="BX4947" s="76"/>
    </row>
    <row r="4948" spans="1:76" ht="12.75" customHeight="1">
      <c r="A4948" s="2"/>
      <c r="B4948" s="2"/>
      <c r="C4948" s="2"/>
      <c r="D4948" s="75"/>
      <c r="F4948" s="76"/>
      <c r="G4948" s="76"/>
      <c r="I4948" s="76"/>
      <c r="J4948" s="76"/>
      <c r="L4948" s="76"/>
      <c r="M4948" s="76"/>
      <c r="O4948" s="76"/>
      <c r="P4948" s="76"/>
      <c r="R4948" s="76"/>
      <c r="S4948" s="76"/>
      <c r="U4948" s="76"/>
      <c r="V4948" s="76"/>
      <c r="X4948" s="76"/>
      <c r="Y4948" s="76"/>
      <c r="AA4948" s="76"/>
      <c r="AB4948" s="76"/>
      <c r="AD4948" s="76"/>
      <c r="AE4948" s="76"/>
      <c r="AG4948" s="76"/>
      <c r="AH4948" s="76"/>
      <c r="AJ4948" s="76"/>
      <c r="AK4948" s="76"/>
      <c r="AM4948" s="76"/>
      <c r="AN4948" s="76"/>
      <c r="AP4948" s="76"/>
      <c r="AQ4948" s="76"/>
      <c r="AS4948" s="76"/>
      <c r="AT4948" s="76"/>
      <c r="AV4948" s="76"/>
      <c r="AW4948" s="76"/>
      <c r="AY4948" s="76"/>
      <c r="AZ4948" s="76"/>
      <c r="BB4948" s="76"/>
      <c r="BC4948" s="76"/>
      <c r="BE4948" s="76"/>
      <c r="BF4948" s="76"/>
      <c r="BH4948" s="76"/>
      <c r="BI4948" s="76"/>
      <c r="BK4948" s="76"/>
      <c r="BL4948" s="76"/>
      <c r="BN4948" s="76"/>
      <c r="BO4948" s="76"/>
      <c r="BQ4948" s="76"/>
      <c r="BR4948" s="76"/>
      <c r="BT4948" s="76"/>
      <c r="BU4948" s="76"/>
      <c r="BW4948" s="76"/>
      <c r="BX4948" s="76"/>
    </row>
    <row r="4949" spans="1:76" ht="12.75" customHeight="1">
      <c r="A4949" s="2"/>
      <c r="B4949" s="2"/>
      <c r="C4949" s="2"/>
      <c r="D4949" s="75"/>
      <c r="F4949" s="76"/>
      <c r="G4949" s="76"/>
      <c r="I4949" s="76"/>
      <c r="J4949" s="76"/>
      <c r="L4949" s="76"/>
      <c r="M4949" s="76"/>
      <c r="O4949" s="76"/>
      <c r="P4949" s="76"/>
      <c r="R4949" s="76"/>
      <c r="S4949" s="76"/>
      <c r="U4949" s="76"/>
      <c r="V4949" s="76"/>
      <c r="X4949" s="76"/>
      <c r="Y4949" s="76"/>
      <c r="AA4949" s="76"/>
      <c r="AB4949" s="76"/>
      <c r="AD4949" s="76"/>
      <c r="AE4949" s="76"/>
      <c r="AG4949" s="76"/>
      <c r="AH4949" s="76"/>
      <c r="AJ4949" s="76"/>
      <c r="AK4949" s="76"/>
      <c r="AM4949" s="76"/>
      <c r="AN4949" s="76"/>
      <c r="AP4949" s="76"/>
      <c r="AQ4949" s="76"/>
      <c r="AS4949" s="76"/>
      <c r="AT4949" s="76"/>
      <c r="AV4949" s="76"/>
      <c r="AW4949" s="76"/>
      <c r="AY4949" s="76"/>
      <c r="AZ4949" s="76"/>
      <c r="BB4949" s="76"/>
      <c r="BC4949" s="76"/>
      <c r="BE4949" s="76"/>
      <c r="BF4949" s="76"/>
      <c r="BH4949" s="76"/>
      <c r="BI4949" s="76"/>
      <c r="BK4949" s="76"/>
      <c r="BL4949" s="76"/>
      <c r="BN4949" s="76"/>
      <c r="BO4949" s="76"/>
      <c r="BQ4949" s="76"/>
      <c r="BR4949" s="76"/>
      <c r="BT4949" s="76"/>
      <c r="BU4949" s="76"/>
      <c r="BW4949" s="76"/>
      <c r="BX4949" s="76"/>
    </row>
    <row r="4950" spans="1:76" ht="12.75" customHeight="1">
      <c r="A4950" s="2"/>
      <c r="B4950" s="2"/>
      <c r="C4950" s="2"/>
      <c r="D4950" s="75"/>
      <c r="F4950" s="76"/>
      <c r="G4950" s="76"/>
      <c r="I4950" s="76"/>
      <c r="J4950" s="76"/>
      <c r="L4950" s="76"/>
      <c r="M4950" s="76"/>
      <c r="O4950" s="76"/>
      <c r="P4950" s="76"/>
      <c r="R4950" s="76"/>
      <c r="S4950" s="76"/>
      <c r="U4950" s="76"/>
      <c r="V4950" s="76"/>
      <c r="X4950" s="76"/>
      <c r="Y4950" s="76"/>
      <c r="AA4950" s="76"/>
      <c r="AB4950" s="76"/>
      <c r="AD4950" s="76"/>
      <c r="AE4950" s="76"/>
      <c r="AG4950" s="76"/>
      <c r="AH4950" s="76"/>
      <c r="AJ4950" s="76"/>
      <c r="AK4950" s="76"/>
      <c r="AM4950" s="76"/>
      <c r="AN4950" s="76"/>
      <c r="AP4950" s="76"/>
      <c r="AQ4950" s="76"/>
      <c r="AS4950" s="76"/>
      <c r="AT4950" s="76"/>
      <c r="AV4950" s="76"/>
      <c r="AW4950" s="76"/>
      <c r="AY4950" s="76"/>
      <c r="AZ4950" s="76"/>
      <c r="BB4950" s="76"/>
      <c r="BC4950" s="76"/>
      <c r="BE4950" s="76"/>
      <c r="BF4950" s="76"/>
      <c r="BH4950" s="76"/>
      <c r="BI4950" s="76"/>
      <c r="BK4950" s="76"/>
      <c r="BL4950" s="76"/>
      <c r="BN4950" s="76"/>
      <c r="BO4950" s="76"/>
      <c r="BQ4950" s="76"/>
      <c r="BR4950" s="76"/>
      <c r="BT4950" s="76"/>
      <c r="BU4950" s="76"/>
      <c r="BW4950" s="76"/>
      <c r="BX4950" s="76"/>
    </row>
    <row r="4951" spans="1:76" ht="12.75" customHeight="1">
      <c r="A4951" s="2"/>
      <c r="B4951" s="2"/>
      <c r="C4951" s="2"/>
      <c r="D4951" s="75"/>
      <c r="F4951" s="76"/>
      <c r="G4951" s="76"/>
      <c r="I4951" s="76"/>
      <c r="J4951" s="76"/>
      <c r="L4951" s="76"/>
      <c r="M4951" s="76"/>
      <c r="O4951" s="76"/>
      <c r="P4951" s="76"/>
      <c r="R4951" s="76"/>
      <c r="S4951" s="76"/>
      <c r="U4951" s="76"/>
      <c r="V4951" s="76"/>
      <c r="X4951" s="76"/>
      <c r="Y4951" s="76"/>
      <c r="AA4951" s="76"/>
      <c r="AB4951" s="76"/>
      <c r="AD4951" s="76"/>
      <c r="AE4951" s="76"/>
      <c r="AG4951" s="76"/>
      <c r="AH4951" s="76"/>
      <c r="AJ4951" s="76"/>
      <c r="AK4951" s="76"/>
      <c r="AM4951" s="76"/>
      <c r="AN4951" s="76"/>
      <c r="AP4951" s="76"/>
      <c r="AQ4951" s="76"/>
      <c r="AS4951" s="76"/>
      <c r="AT4951" s="76"/>
      <c r="AV4951" s="76"/>
      <c r="AW4951" s="76"/>
      <c r="AY4951" s="76"/>
      <c r="AZ4951" s="76"/>
      <c r="BB4951" s="76"/>
      <c r="BC4951" s="76"/>
      <c r="BE4951" s="76"/>
      <c r="BF4951" s="76"/>
      <c r="BH4951" s="76"/>
      <c r="BI4951" s="76"/>
      <c r="BK4951" s="76"/>
      <c r="BL4951" s="76"/>
      <c r="BN4951" s="76"/>
      <c r="BO4951" s="76"/>
      <c r="BQ4951" s="76"/>
      <c r="BR4951" s="76"/>
      <c r="BT4951" s="76"/>
      <c r="BU4951" s="76"/>
      <c r="BW4951" s="76"/>
      <c r="BX4951" s="76"/>
    </row>
    <row r="4952" spans="1:76" ht="12.75" customHeight="1">
      <c r="A4952" s="2"/>
      <c r="B4952" s="2"/>
      <c r="C4952" s="2"/>
      <c r="D4952" s="75"/>
      <c r="F4952" s="76"/>
      <c r="G4952" s="76"/>
      <c r="I4952" s="76"/>
      <c r="J4952" s="76"/>
      <c r="L4952" s="76"/>
      <c r="M4952" s="76"/>
      <c r="O4952" s="76"/>
      <c r="P4952" s="76"/>
      <c r="R4952" s="76"/>
      <c r="S4952" s="76"/>
      <c r="U4952" s="76"/>
      <c r="V4952" s="76"/>
      <c r="X4952" s="76"/>
      <c r="Y4952" s="76"/>
      <c r="AA4952" s="76"/>
      <c r="AB4952" s="76"/>
      <c r="AD4952" s="76"/>
      <c r="AE4952" s="76"/>
      <c r="AG4952" s="76"/>
      <c r="AH4952" s="76"/>
      <c r="AJ4952" s="76"/>
      <c r="AK4952" s="76"/>
      <c r="AM4952" s="76"/>
      <c r="AN4952" s="76"/>
      <c r="AP4952" s="76"/>
      <c r="AQ4952" s="76"/>
      <c r="AS4952" s="76"/>
      <c r="AT4952" s="76"/>
      <c r="AV4952" s="76"/>
      <c r="AW4952" s="76"/>
      <c r="AY4952" s="76"/>
      <c r="AZ4952" s="76"/>
      <c r="BB4952" s="76"/>
      <c r="BC4952" s="76"/>
      <c r="BE4952" s="76"/>
      <c r="BF4952" s="76"/>
      <c r="BH4952" s="76"/>
      <c r="BI4952" s="76"/>
      <c r="BK4952" s="76"/>
      <c r="BL4952" s="76"/>
      <c r="BN4952" s="76"/>
      <c r="BO4952" s="76"/>
      <c r="BQ4952" s="76"/>
      <c r="BR4952" s="76"/>
      <c r="BT4952" s="76"/>
      <c r="BU4952" s="76"/>
      <c r="BW4952" s="76"/>
      <c r="BX4952" s="76"/>
    </row>
    <row r="4953" spans="1:76" ht="12.75" customHeight="1">
      <c r="A4953" s="2"/>
      <c r="B4953" s="2"/>
      <c r="C4953" s="2"/>
      <c r="D4953" s="75"/>
      <c r="F4953" s="76"/>
      <c r="G4953" s="76"/>
      <c r="I4953" s="76"/>
      <c r="J4953" s="76"/>
      <c r="L4953" s="76"/>
      <c r="M4953" s="76"/>
      <c r="O4953" s="76"/>
      <c r="P4953" s="76"/>
      <c r="R4953" s="76"/>
      <c r="S4953" s="76"/>
      <c r="U4953" s="76"/>
      <c r="V4953" s="76"/>
      <c r="X4953" s="76"/>
      <c r="Y4953" s="76"/>
      <c r="AA4953" s="76"/>
      <c r="AB4953" s="76"/>
      <c r="AD4953" s="76"/>
      <c r="AE4953" s="76"/>
      <c r="AG4953" s="76"/>
      <c r="AH4953" s="76"/>
      <c r="AJ4953" s="76"/>
      <c r="AK4953" s="76"/>
      <c r="AM4953" s="76"/>
      <c r="AN4953" s="76"/>
      <c r="AP4953" s="76"/>
      <c r="AQ4953" s="76"/>
      <c r="AS4953" s="76"/>
      <c r="AT4953" s="76"/>
      <c r="AV4953" s="76"/>
      <c r="AW4953" s="76"/>
      <c r="AY4953" s="76"/>
      <c r="AZ4953" s="76"/>
      <c r="BB4953" s="76"/>
      <c r="BC4953" s="76"/>
      <c r="BE4953" s="76"/>
      <c r="BF4953" s="76"/>
      <c r="BH4953" s="76"/>
      <c r="BI4953" s="76"/>
      <c r="BK4953" s="76"/>
      <c r="BL4953" s="76"/>
      <c r="BN4953" s="76"/>
      <c r="BO4953" s="76"/>
      <c r="BQ4953" s="76"/>
      <c r="BR4953" s="76"/>
      <c r="BT4953" s="76"/>
      <c r="BU4953" s="76"/>
      <c r="BW4953" s="76"/>
      <c r="BX4953" s="76"/>
    </row>
    <row r="4954" spans="1:76" ht="12.75" customHeight="1">
      <c r="A4954" s="2"/>
      <c r="B4954" s="2"/>
      <c r="C4954" s="2"/>
      <c r="D4954" s="75"/>
      <c r="F4954" s="76"/>
      <c r="G4954" s="76"/>
      <c r="I4954" s="76"/>
      <c r="J4954" s="76"/>
      <c r="L4954" s="76"/>
      <c r="M4954" s="76"/>
      <c r="O4954" s="76"/>
      <c r="P4954" s="76"/>
      <c r="R4954" s="76"/>
      <c r="S4954" s="76"/>
      <c r="U4954" s="76"/>
      <c r="V4954" s="76"/>
      <c r="X4954" s="76"/>
      <c r="Y4954" s="76"/>
      <c r="AA4954" s="76"/>
      <c r="AB4954" s="76"/>
      <c r="AD4954" s="76"/>
      <c r="AE4954" s="76"/>
      <c r="AG4954" s="76"/>
      <c r="AH4954" s="76"/>
      <c r="AJ4954" s="76"/>
      <c r="AK4954" s="76"/>
      <c r="AM4954" s="76"/>
      <c r="AN4954" s="76"/>
      <c r="AP4954" s="76"/>
      <c r="AQ4954" s="76"/>
      <c r="AS4954" s="76"/>
      <c r="AT4954" s="76"/>
      <c r="AV4954" s="76"/>
      <c r="AW4954" s="76"/>
      <c r="AY4954" s="76"/>
      <c r="AZ4954" s="76"/>
      <c r="BB4954" s="76"/>
      <c r="BC4954" s="76"/>
      <c r="BE4954" s="76"/>
      <c r="BF4954" s="76"/>
      <c r="BH4954" s="76"/>
      <c r="BI4954" s="76"/>
      <c r="BK4954" s="76"/>
      <c r="BL4954" s="76"/>
      <c r="BN4954" s="76"/>
      <c r="BO4954" s="76"/>
      <c r="BQ4954" s="76"/>
      <c r="BR4954" s="76"/>
      <c r="BT4954" s="76"/>
      <c r="BU4954" s="76"/>
      <c r="BW4954" s="76"/>
      <c r="BX4954" s="76"/>
    </row>
    <row r="4955" spans="1:76" ht="12.75" customHeight="1">
      <c r="A4955" s="2"/>
      <c r="B4955" s="2"/>
      <c r="C4955" s="2"/>
      <c r="D4955" s="75"/>
      <c r="F4955" s="76"/>
      <c r="G4955" s="76"/>
      <c r="I4955" s="76"/>
      <c r="J4955" s="76"/>
      <c r="L4955" s="76"/>
      <c r="M4955" s="76"/>
      <c r="O4955" s="76"/>
      <c r="P4955" s="76"/>
      <c r="R4955" s="76"/>
      <c r="S4955" s="76"/>
      <c r="U4955" s="76"/>
      <c r="V4955" s="76"/>
      <c r="X4955" s="76"/>
      <c r="Y4955" s="76"/>
      <c r="AA4955" s="76"/>
      <c r="AB4955" s="76"/>
      <c r="AD4955" s="76"/>
      <c r="AE4955" s="76"/>
      <c r="AG4955" s="76"/>
      <c r="AH4955" s="76"/>
      <c r="AJ4955" s="76"/>
      <c r="AK4955" s="76"/>
      <c r="AM4955" s="76"/>
      <c r="AN4955" s="76"/>
      <c r="AP4955" s="76"/>
      <c r="AQ4955" s="76"/>
      <c r="AS4955" s="76"/>
      <c r="AT4955" s="76"/>
      <c r="AV4955" s="76"/>
      <c r="AW4955" s="76"/>
      <c r="AY4955" s="76"/>
      <c r="AZ4955" s="76"/>
      <c r="BB4955" s="76"/>
      <c r="BC4955" s="76"/>
      <c r="BE4955" s="76"/>
      <c r="BF4955" s="76"/>
      <c r="BH4955" s="76"/>
      <c r="BI4955" s="76"/>
      <c r="BK4955" s="76"/>
      <c r="BL4955" s="76"/>
      <c r="BN4955" s="76"/>
      <c r="BO4955" s="76"/>
      <c r="BQ4955" s="76"/>
      <c r="BR4955" s="76"/>
      <c r="BT4955" s="76"/>
      <c r="BU4955" s="76"/>
      <c r="BW4955" s="76"/>
      <c r="BX4955" s="76"/>
    </row>
    <row r="4956" spans="1:76" ht="12.75" customHeight="1">
      <c r="A4956" s="2"/>
      <c r="B4956" s="2"/>
      <c r="C4956" s="2"/>
      <c r="D4956" s="75"/>
      <c r="F4956" s="76"/>
      <c r="G4956" s="76"/>
      <c r="I4956" s="76"/>
      <c r="J4956" s="76"/>
      <c r="L4956" s="76"/>
      <c r="M4956" s="76"/>
      <c r="O4956" s="76"/>
      <c r="P4956" s="76"/>
      <c r="R4956" s="76"/>
      <c r="S4956" s="76"/>
      <c r="U4956" s="76"/>
      <c r="V4956" s="76"/>
      <c r="X4956" s="76"/>
      <c r="Y4956" s="76"/>
      <c r="AA4956" s="76"/>
      <c r="AB4956" s="76"/>
      <c r="AD4956" s="76"/>
      <c r="AE4956" s="76"/>
      <c r="AG4956" s="76"/>
      <c r="AH4956" s="76"/>
      <c r="AJ4956" s="76"/>
      <c r="AK4956" s="76"/>
      <c r="AM4956" s="76"/>
      <c r="AN4956" s="76"/>
      <c r="AP4956" s="76"/>
      <c r="AQ4956" s="76"/>
      <c r="AS4956" s="76"/>
      <c r="AT4956" s="76"/>
      <c r="AV4956" s="76"/>
      <c r="AW4956" s="76"/>
      <c r="AY4956" s="76"/>
      <c r="AZ4956" s="76"/>
      <c r="BB4956" s="76"/>
      <c r="BC4956" s="76"/>
      <c r="BE4956" s="76"/>
      <c r="BF4956" s="76"/>
      <c r="BH4956" s="76"/>
      <c r="BI4956" s="76"/>
      <c r="BK4956" s="76"/>
      <c r="BL4956" s="76"/>
      <c r="BN4956" s="76"/>
      <c r="BO4956" s="76"/>
      <c r="BQ4956" s="76"/>
      <c r="BR4956" s="76"/>
      <c r="BT4956" s="76"/>
      <c r="BU4956" s="76"/>
      <c r="BW4956" s="76"/>
      <c r="BX4956" s="76"/>
    </row>
    <row r="4957" spans="1:76" ht="12.75" customHeight="1">
      <c r="A4957" s="2"/>
      <c r="B4957" s="2"/>
      <c r="C4957" s="2"/>
      <c r="D4957" s="75"/>
      <c r="F4957" s="76"/>
      <c r="G4957" s="76"/>
      <c r="I4957" s="76"/>
      <c r="J4957" s="76"/>
      <c r="L4957" s="76"/>
      <c r="M4957" s="76"/>
      <c r="O4957" s="76"/>
      <c r="P4957" s="76"/>
      <c r="R4957" s="76"/>
      <c r="S4957" s="76"/>
      <c r="U4957" s="76"/>
      <c r="V4957" s="76"/>
      <c r="X4957" s="76"/>
      <c r="Y4957" s="76"/>
      <c r="AA4957" s="76"/>
      <c r="AB4957" s="76"/>
      <c r="AD4957" s="76"/>
      <c r="AE4957" s="76"/>
      <c r="AG4957" s="76"/>
      <c r="AH4957" s="76"/>
      <c r="AJ4957" s="76"/>
      <c r="AK4957" s="76"/>
      <c r="AM4957" s="76"/>
      <c r="AN4957" s="76"/>
      <c r="AP4957" s="76"/>
      <c r="AQ4957" s="76"/>
      <c r="AS4957" s="76"/>
      <c r="AT4957" s="76"/>
      <c r="AV4957" s="76"/>
      <c r="AW4957" s="76"/>
      <c r="AY4957" s="76"/>
      <c r="AZ4957" s="76"/>
      <c r="BB4957" s="76"/>
      <c r="BC4957" s="76"/>
      <c r="BE4957" s="76"/>
      <c r="BF4957" s="76"/>
      <c r="BH4957" s="76"/>
      <c r="BI4957" s="76"/>
      <c r="BK4957" s="76"/>
      <c r="BL4957" s="76"/>
      <c r="BN4957" s="76"/>
      <c r="BO4957" s="76"/>
      <c r="BQ4957" s="76"/>
      <c r="BR4957" s="76"/>
      <c r="BT4957" s="76"/>
      <c r="BU4957" s="76"/>
      <c r="BW4957" s="76"/>
      <c r="BX4957" s="76"/>
    </row>
    <row r="4958" spans="1:76" ht="12.75" customHeight="1">
      <c r="A4958" s="2"/>
      <c r="B4958" s="2"/>
      <c r="C4958" s="2"/>
      <c r="D4958" s="75"/>
      <c r="F4958" s="76"/>
      <c r="G4958" s="76"/>
      <c r="I4958" s="76"/>
      <c r="J4958" s="76"/>
      <c r="L4958" s="76"/>
      <c r="M4958" s="76"/>
      <c r="O4958" s="76"/>
      <c r="P4958" s="76"/>
      <c r="R4958" s="76"/>
      <c r="S4958" s="76"/>
      <c r="U4958" s="76"/>
      <c r="V4958" s="76"/>
      <c r="X4958" s="76"/>
      <c r="Y4958" s="76"/>
      <c r="AA4958" s="76"/>
      <c r="AB4958" s="76"/>
      <c r="AD4958" s="76"/>
      <c r="AE4958" s="76"/>
      <c r="AG4958" s="76"/>
      <c r="AH4958" s="76"/>
      <c r="AJ4958" s="76"/>
      <c r="AK4958" s="76"/>
      <c r="AM4958" s="76"/>
      <c r="AN4958" s="76"/>
      <c r="AP4958" s="76"/>
      <c r="AQ4958" s="76"/>
      <c r="AS4958" s="76"/>
      <c r="AT4958" s="76"/>
      <c r="AV4958" s="76"/>
      <c r="AW4958" s="76"/>
      <c r="AY4958" s="76"/>
      <c r="AZ4958" s="76"/>
      <c r="BB4958" s="76"/>
      <c r="BC4958" s="76"/>
      <c r="BE4958" s="76"/>
      <c r="BF4958" s="76"/>
      <c r="BH4958" s="76"/>
      <c r="BI4958" s="76"/>
      <c r="BK4958" s="76"/>
      <c r="BL4958" s="76"/>
      <c r="BN4958" s="76"/>
      <c r="BO4958" s="76"/>
      <c r="BQ4958" s="76"/>
      <c r="BR4958" s="76"/>
      <c r="BT4958" s="76"/>
      <c r="BU4958" s="76"/>
      <c r="BW4958" s="76"/>
      <c r="BX4958" s="76"/>
    </row>
    <row r="4959" spans="1:76" ht="12.75" customHeight="1">
      <c r="A4959" s="2"/>
      <c r="B4959" s="2"/>
      <c r="C4959" s="2"/>
      <c r="D4959" s="75"/>
      <c r="F4959" s="76"/>
      <c r="G4959" s="76"/>
      <c r="I4959" s="76"/>
      <c r="J4959" s="76"/>
      <c r="L4959" s="76"/>
      <c r="M4959" s="76"/>
      <c r="O4959" s="76"/>
      <c r="P4959" s="76"/>
      <c r="R4959" s="76"/>
      <c r="S4959" s="76"/>
      <c r="U4959" s="76"/>
      <c r="V4959" s="76"/>
      <c r="X4959" s="76"/>
      <c r="Y4959" s="76"/>
      <c r="AA4959" s="76"/>
      <c r="AB4959" s="76"/>
      <c r="AD4959" s="76"/>
      <c r="AE4959" s="76"/>
      <c r="AG4959" s="76"/>
      <c r="AH4959" s="76"/>
      <c r="AJ4959" s="76"/>
      <c r="AK4959" s="76"/>
      <c r="AM4959" s="76"/>
      <c r="AN4959" s="76"/>
      <c r="AP4959" s="76"/>
      <c r="AQ4959" s="76"/>
      <c r="AS4959" s="76"/>
      <c r="AT4959" s="76"/>
      <c r="AV4959" s="76"/>
      <c r="AW4959" s="76"/>
      <c r="AY4959" s="76"/>
      <c r="AZ4959" s="76"/>
      <c r="BB4959" s="76"/>
      <c r="BC4959" s="76"/>
      <c r="BE4959" s="76"/>
      <c r="BF4959" s="76"/>
      <c r="BH4959" s="76"/>
      <c r="BI4959" s="76"/>
      <c r="BK4959" s="76"/>
      <c r="BL4959" s="76"/>
      <c r="BN4959" s="76"/>
      <c r="BO4959" s="76"/>
      <c r="BQ4959" s="76"/>
      <c r="BR4959" s="76"/>
      <c r="BT4959" s="76"/>
      <c r="BU4959" s="76"/>
      <c r="BW4959" s="76"/>
      <c r="BX4959" s="76"/>
    </row>
    <row r="4960" spans="1:76" ht="12.75" customHeight="1">
      <c r="A4960" s="2"/>
      <c r="B4960" s="2"/>
      <c r="C4960" s="2"/>
      <c r="D4960" s="75"/>
      <c r="F4960" s="76"/>
      <c r="G4960" s="76"/>
      <c r="I4960" s="76"/>
      <c r="J4960" s="76"/>
      <c r="L4960" s="76"/>
      <c r="M4960" s="76"/>
      <c r="O4960" s="76"/>
      <c r="P4960" s="76"/>
      <c r="R4960" s="76"/>
      <c r="S4960" s="76"/>
      <c r="U4960" s="76"/>
      <c r="V4960" s="76"/>
      <c r="X4960" s="76"/>
      <c r="Y4960" s="76"/>
      <c r="AA4960" s="76"/>
      <c r="AB4960" s="76"/>
      <c r="AD4960" s="76"/>
      <c r="AE4960" s="76"/>
      <c r="AG4960" s="76"/>
      <c r="AH4960" s="76"/>
      <c r="AJ4960" s="76"/>
      <c r="AK4960" s="76"/>
      <c r="AM4960" s="76"/>
      <c r="AN4960" s="76"/>
      <c r="AP4960" s="76"/>
      <c r="AQ4960" s="76"/>
      <c r="AS4960" s="76"/>
      <c r="AT4960" s="76"/>
      <c r="AV4960" s="76"/>
      <c r="AW4960" s="76"/>
      <c r="AY4960" s="76"/>
      <c r="AZ4960" s="76"/>
      <c r="BB4960" s="76"/>
      <c r="BC4960" s="76"/>
      <c r="BE4960" s="76"/>
      <c r="BF4960" s="76"/>
      <c r="BH4960" s="76"/>
      <c r="BI4960" s="76"/>
      <c r="BK4960" s="76"/>
      <c r="BL4960" s="76"/>
      <c r="BN4960" s="76"/>
      <c r="BO4960" s="76"/>
      <c r="BQ4960" s="76"/>
      <c r="BR4960" s="76"/>
      <c r="BT4960" s="76"/>
      <c r="BU4960" s="76"/>
      <c r="BW4960" s="76"/>
      <c r="BX4960" s="76"/>
    </row>
    <row r="4961" spans="1:76" ht="12.75" customHeight="1">
      <c r="A4961" s="2"/>
      <c r="B4961" s="2"/>
      <c r="C4961" s="2"/>
      <c r="D4961" s="75"/>
      <c r="F4961" s="76"/>
      <c r="G4961" s="76"/>
      <c r="I4961" s="76"/>
      <c r="J4961" s="76"/>
      <c r="L4961" s="76"/>
      <c r="M4961" s="76"/>
      <c r="O4961" s="76"/>
      <c r="P4961" s="76"/>
      <c r="R4961" s="76"/>
      <c r="S4961" s="76"/>
      <c r="U4961" s="76"/>
      <c r="V4961" s="76"/>
      <c r="X4961" s="76"/>
      <c r="Y4961" s="76"/>
      <c r="AA4961" s="76"/>
      <c r="AB4961" s="76"/>
      <c r="AD4961" s="76"/>
      <c r="AE4961" s="76"/>
      <c r="AG4961" s="76"/>
      <c r="AH4961" s="76"/>
      <c r="AJ4961" s="76"/>
      <c r="AK4961" s="76"/>
      <c r="AM4961" s="76"/>
      <c r="AN4961" s="76"/>
      <c r="AP4961" s="76"/>
      <c r="AQ4961" s="76"/>
      <c r="AS4961" s="76"/>
      <c r="AT4961" s="76"/>
      <c r="AV4961" s="76"/>
      <c r="AW4961" s="76"/>
      <c r="AY4961" s="76"/>
      <c r="AZ4961" s="76"/>
      <c r="BB4961" s="76"/>
      <c r="BC4961" s="76"/>
      <c r="BE4961" s="76"/>
      <c r="BF4961" s="76"/>
      <c r="BH4961" s="76"/>
      <c r="BI4961" s="76"/>
      <c r="BK4961" s="76"/>
      <c r="BL4961" s="76"/>
      <c r="BN4961" s="76"/>
      <c r="BO4961" s="76"/>
      <c r="BQ4961" s="76"/>
      <c r="BR4961" s="76"/>
      <c r="BT4961" s="76"/>
      <c r="BU4961" s="76"/>
      <c r="BW4961" s="76"/>
      <c r="BX4961" s="76"/>
    </row>
    <row r="4962" spans="1:76" ht="12.75" customHeight="1">
      <c r="A4962" s="2"/>
      <c r="B4962" s="2"/>
      <c r="C4962" s="2"/>
      <c r="D4962" s="75"/>
      <c r="F4962" s="76"/>
      <c r="G4962" s="76"/>
      <c r="I4962" s="76"/>
      <c r="J4962" s="76"/>
      <c r="L4962" s="76"/>
      <c r="M4962" s="76"/>
      <c r="O4962" s="76"/>
      <c r="P4962" s="76"/>
      <c r="R4962" s="76"/>
      <c r="S4962" s="76"/>
      <c r="U4962" s="76"/>
      <c r="V4962" s="76"/>
      <c r="X4962" s="76"/>
      <c r="Y4962" s="76"/>
      <c r="AA4962" s="76"/>
      <c r="AB4962" s="76"/>
      <c r="AD4962" s="76"/>
      <c r="AE4962" s="76"/>
      <c r="AG4962" s="76"/>
      <c r="AH4962" s="76"/>
      <c r="AJ4962" s="76"/>
      <c r="AK4962" s="76"/>
      <c r="AM4962" s="76"/>
      <c r="AN4962" s="76"/>
      <c r="AP4962" s="76"/>
      <c r="AQ4962" s="76"/>
      <c r="AS4962" s="76"/>
      <c r="AT4962" s="76"/>
      <c r="AV4962" s="76"/>
      <c r="AW4962" s="76"/>
      <c r="AY4962" s="76"/>
      <c r="AZ4962" s="76"/>
      <c r="BB4962" s="76"/>
      <c r="BC4962" s="76"/>
      <c r="BE4962" s="76"/>
      <c r="BF4962" s="76"/>
      <c r="BH4962" s="76"/>
      <c r="BI4962" s="76"/>
      <c r="BK4962" s="76"/>
      <c r="BL4962" s="76"/>
      <c r="BN4962" s="76"/>
      <c r="BO4962" s="76"/>
      <c r="BQ4962" s="76"/>
      <c r="BR4962" s="76"/>
      <c r="BT4962" s="76"/>
      <c r="BU4962" s="76"/>
      <c r="BW4962" s="76"/>
      <c r="BX4962" s="76"/>
    </row>
    <row r="4963" spans="1:76" ht="12.75" customHeight="1">
      <c r="A4963" s="2"/>
      <c r="B4963" s="2"/>
      <c r="C4963" s="2"/>
      <c r="D4963" s="75"/>
      <c r="F4963" s="76"/>
      <c r="G4963" s="76"/>
      <c r="I4963" s="76"/>
      <c r="J4963" s="76"/>
      <c r="L4963" s="76"/>
      <c r="M4963" s="76"/>
      <c r="O4963" s="76"/>
      <c r="P4963" s="76"/>
      <c r="R4963" s="76"/>
      <c r="S4963" s="76"/>
      <c r="U4963" s="76"/>
      <c r="V4963" s="76"/>
      <c r="X4963" s="76"/>
      <c r="Y4963" s="76"/>
      <c r="AA4963" s="76"/>
      <c r="AB4963" s="76"/>
      <c r="AD4963" s="76"/>
      <c r="AE4963" s="76"/>
      <c r="AG4963" s="76"/>
      <c r="AH4963" s="76"/>
      <c r="AJ4963" s="76"/>
      <c r="AK4963" s="76"/>
      <c r="AM4963" s="76"/>
      <c r="AN4963" s="76"/>
      <c r="AP4963" s="76"/>
      <c r="AQ4963" s="76"/>
      <c r="AS4963" s="76"/>
      <c r="AT4963" s="76"/>
      <c r="AV4963" s="76"/>
      <c r="AW4963" s="76"/>
      <c r="AY4963" s="76"/>
      <c r="AZ4963" s="76"/>
      <c r="BB4963" s="76"/>
      <c r="BC4963" s="76"/>
      <c r="BE4963" s="76"/>
      <c r="BF4963" s="76"/>
      <c r="BH4963" s="76"/>
      <c r="BI4963" s="76"/>
      <c r="BK4963" s="76"/>
      <c r="BL4963" s="76"/>
      <c r="BN4963" s="76"/>
      <c r="BO4963" s="76"/>
      <c r="BQ4963" s="76"/>
      <c r="BR4963" s="76"/>
      <c r="BT4963" s="76"/>
      <c r="BU4963" s="76"/>
      <c r="BW4963" s="76"/>
      <c r="BX4963" s="76"/>
    </row>
    <row r="4964" spans="1:76" ht="12.75" customHeight="1">
      <c r="A4964" s="2"/>
      <c r="B4964" s="2"/>
      <c r="C4964" s="2"/>
      <c r="D4964" s="75"/>
      <c r="F4964" s="76"/>
      <c r="G4964" s="76"/>
      <c r="I4964" s="76"/>
      <c r="J4964" s="76"/>
      <c r="L4964" s="76"/>
      <c r="M4964" s="76"/>
      <c r="O4964" s="76"/>
      <c r="P4964" s="76"/>
      <c r="R4964" s="76"/>
      <c r="S4964" s="76"/>
      <c r="U4964" s="76"/>
      <c r="V4964" s="76"/>
      <c r="X4964" s="76"/>
      <c r="Y4964" s="76"/>
      <c r="AA4964" s="76"/>
      <c r="AB4964" s="76"/>
      <c r="AD4964" s="76"/>
      <c r="AE4964" s="76"/>
      <c r="AG4964" s="76"/>
      <c r="AH4964" s="76"/>
      <c r="AJ4964" s="76"/>
      <c r="AK4964" s="76"/>
      <c r="AM4964" s="76"/>
      <c r="AN4964" s="76"/>
      <c r="AP4964" s="76"/>
      <c r="AQ4964" s="76"/>
      <c r="AS4964" s="76"/>
      <c r="AT4964" s="76"/>
      <c r="AV4964" s="76"/>
      <c r="AW4964" s="76"/>
      <c r="AY4964" s="76"/>
      <c r="AZ4964" s="76"/>
      <c r="BB4964" s="76"/>
      <c r="BC4964" s="76"/>
      <c r="BE4964" s="76"/>
      <c r="BF4964" s="76"/>
      <c r="BH4964" s="76"/>
      <c r="BI4964" s="76"/>
      <c r="BK4964" s="76"/>
      <c r="BL4964" s="76"/>
      <c r="BN4964" s="76"/>
      <c r="BO4964" s="76"/>
      <c r="BQ4964" s="76"/>
      <c r="BR4964" s="76"/>
      <c r="BT4964" s="76"/>
      <c r="BU4964" s="76"/>
      <c r="BW4964" s="76"/>
      <c r="BX4964" s="76"/>
    </row>
    <row r="4965" spans="1:76" ht="12.75" customHeight="1">
      <c r="A4965" s="2"/>
      <c r="B4965" s="2"/>
      <c r="C4965" s="2"/>
      <c r="D4965" s="75"/>
      <c r="F4965" s="76"/>
      <c r="G4965" s="76"/>
      <c r="I4965" s="76"/>
      <c r="J4965" s="76"/>
      <c r="L4965" s="76"/>
      <c r="M4965" s="76"/>
      <c r="O4965" s="76"/>
      <c r="P4965" s="76"/>
      <c r="R4965" s="76"/>
      <c r="S4965" s="76"/>
      <c r="U4965" s="76"/>
      <c r="V4965" s="76"/>
      <c r="X4965" s="76"/>
      <c r="Y4965" s="76"/>
      <c r="AA4965" s="76"/>
      <c r="AB4965" s="76"/>
      <c r="AD4965" s="76"/>
      <c r="AE4965" s="76"/>
      <c r="AG4965" s="76"/>
      <c r="AH4965" s="76"/>
      <c r="AJ4965" s="76"/>
      <c r="AK4965" s="76"/>
      <c r="AM4965" s="76"/>
      <c r="AN4965" s="76"/>
      <c r="AP4965" s="76"/>
      <c r="AQ4965" s="76"/>
      <c r="AS4965" s="76"/>
      <c r="AT4965" s="76"/>
      <c r="AV4965" s="76"/>
      <c r="AW4965" s="76"/>
      <c r="AY4965" s="76"/>
      <c r="AZ4965" s="76"/>
      <c r="BB4965" s="76"/>
      <c r="BC4965" s="76"/>
      <c r="BE4965" s="76"/>
      <c r="BF4965" s="76"/>
      <c r="BH4965" s="76"/>
      <c r="BI4965" s="76"/>
      <c r="BK4965" s="76"/>
      <c r="BL4965" s="76"/>
      <c r="BN4965" s="76"/>
      <c r="BO4965" s="76"/>
      <c r="BQ4965" s="76"/>
      <c r="BR4965" s="76"/>
      <c r="BT4965" s="76"/>
      <c r="BU4965" s="76"/>
      <c r="BW4965" s="76"/>
      <c r="BX4965" s="76"/>
    </row>
    <row r="4966" spans="1:76" ht="12.75" customHeight="1">
      <c r="A4966" s="2"/>
      <c r="B4966" s="2"/>
      <c r="C4966" s="2"/>
      <c r="D4966" s="75"/>
      <c r="F4966" s="76"/>
      <c r="G4966" s="76"/>
      <c r="I4966" s="76"/>
      <c r="J4966" s="76"/>
      <c r="L4966" s="76"/>
      <c r="M4966" s="76"/>
      <c r="O4966" s="76"/>
      <c r="P4966" s="76"/>
      <c r="R4966" s="76"/>
      <c r="S4966" s="76"/>
      <c r="U4966" s="76"/>
      <c r="V4966" s="76"/>
      <c r="X4966" s="76"/>
      <c r="Y4966" s="76"/>
      <c r="AA4966" s="76"/>
      <c r="AB4966" s="76"/>
      <c r="AD4966" s="76"/>
      <c r="AE4966" s="76"/>
      <c r="AG4966" s="76"/>
      <c r="AH4966" s="76"/>
      <c r="AJ4966" s="76"/>
      <c r="AK4966" s="76"/>
      <c r="AM4966" s="76"/>
      <c r="AN4966" s="76"/>
      <c r="AP4966" s="76"/>
      <c r="AQ4966" s="76"/>
      <c r="AS4966" s="76"/>
      <c r="AT4966" s="76"/>
      <c r="AV4966" s="76"/>
      <c r="AW4966" s="76"/>
      <c r="AY4966" s="76"/>
      <c r="AZ4966" s="76"/>
      <c r="BB4966" s="76"/>
      <c r="BC4966" s="76"/>
      <c r="BE4966" s="76"/>
      <c r="BF4966" s="76"/>
      <c r="BH4966" s="76"/>
      <c r="BI4966" s="76"/>
      <c r="BK4966" s="76"/>
      <c r="BL4966" s="76"/>
      <c r="BN4966" s="76"/>
      <c r="BO4966" s="76"/>
      <c r="BQ4966" s="76"/>
      <c r="BR4966" s="76"/>
      <c r="BT4966" s="76"/>
      <c r="BU4966" s="76"/>
      <c r="BW4966" s="76"/>
      <c r="BX4966" s="76"/>
    </row>
    <row r="4967" spans="1:76" ht="12.75" customHeight="1">
      <c r="A4967" s="2"/>
      <c r="B4967" s="2"/>
      <c r="C4967" s="2"/>
      <c r="D4967" s="75"/>
      <c r="F4967" s="76"/>
      <c r="G4967" s="76"/>
      <c r="I4967" s="76"/>
      <c r="J4967" s="76"/>
      <c r="L4967" s="76"/>
      <c r="M4967" s="76"/>
      <c r="O4967" s="76"/>
      <c r="P4967" s="76"/>
      <c r="R4967" s="76"/>
      <c r="S4967" s="76"/>
      <c r="U4967" s="76"/>
      <c r="V4967" s="76"/>
      <c r="X4967" s="76"/>
      <c r="Y4967" s="76"/>
      <c r="AA4967" s="76"/>
      <c r="AB4967" s="76"/>
      <c r="AD4967" s="76"/>
      <c r="AE4967" s="76"/>
      <c r="AG4967" s="76"/>
      <c r="AH4967" s="76"/>
      <c r="AJ4967" s="76"/>
      <c r="AK4967" s="76"/>
      <c r="AM4967" s="76"/>
      <c r="AN4967" s="76"/>
      <c r="AP4967" s="76"/>
      <c r="AQ4967" s="76"/>
      <c r="AS4967" s="76"/>
      <c r="AT4967" s="76"/>
      <c r="AV4967" s="76"/>
      <c r="AW4967" s="76"/>
      <c r="AY4967" s="76"/>
      <c r="AZ4967" s="76"/>
      <c r="BB4967" s="76"/>
      <c r="BC4967" s="76"/>
      <c r="BE4967" s="76"/>
      <c r="BF4967" s="76"/>
      <c r="BH4967" s="76"/>
      <c r="BI4967" s="76"/>
      <c r="BK4967" s="76"/>
      <c r="BL4967" s="76"/>
      <c r="BN4967" s="76"/>
      <c r="BO4967" s="76"/>
      <c r="BQ4967" s="76"/>
      <c r="BR4967" s="76"/>
      <c r="BT4967" s="76"/>
      <c r="BU4967" s="76"/>
      <c r="BW4967" s="76"/>
      <c r="BX4967" s="76"/>
    </row>
    <row r="4968" spans="1:76" ht="12.75" customHeight="1">
      <c r="A4968" s="2"/>
      <c r="B4968" s="2"/>
      <c r="C4968" s="2"/>
      <c r="D4968" s="75"/>
      <c r="F4968" s="76"/>
      <c r="G4968" s="76"/>
      <c r="I4968" s="76"/>
      <c r="J4968" s="76"/>
      <c r="L4968" s="76"/>
      <c r="M4968" s="76"/>
      <c r="O4968" s="76"/>
      <c r="P4968" s="76"/>
      <c r="R4968" s="76"/>
      <c r="S4968" s="76"/>
      <c r="U4968" s="76"/>
      <c r="V4968" s="76"/>
      <c r="X4968" s="76"/>
      <c r="Y4968" s="76"/>
      <c r="AA4968" s="76"/>
      <c r="AB4968" s="76"/>
      <c r="AD4968" s="76"/>
      <c r="AE4968" s="76"/>
      <c r="AG4968" s="76"/>
      <c r="AH4968" s="76"/>
      <c r="AJ4968" s="76"/>
      <c r="AK4968" s="76"/>
      <c r="AM4968" s="76"/>
      <c r="AN4968" s="76"/>
      <c r="AP4968" s="76"/>
      <c r="AQ4968" s="76"/>
      <c r="AS4968" s="76"/>
      <c r="AT4968" s="76"/>
      <c r="AV4968" s="76"/>
      <c r="AW4968" s="76"/>
      <c r="AY4968" s="76"/>
      <c r="AZ4968" s="76"/>
      <c r="BB4968" s="76"/>
      <c r="BC4968" s="76"/>
      <c r="BE4968" s="76"/>
      <c r="BF4968" s="76"/>
      <c r="BH4968" s="76"/>
      <c r="BI4968" s="76"/>
      <c r="BK4968" s="76"/>
      <c r="BL4968" s="76"/>
      <c r="BN4968" s="76"/>
      <c r="BO4968" s="76"/>
      <c r="BQ4968" s="76"/>
      <c r="BR4968" s="76"/>
      <c r="BT4968" s="76"/>
      <c r="BU4968" s="76"/>
      <c r="BW4968" s="76"/>
      <c r="BX4968" s="76"/>
    </row>
    <row r="4969" spans="1:76" ht="12.75" customHeight="1">
      <c r="A4969" s="2"/>
      <c r="B4969" s="2"/>
      <c r="C4969" s="2"/>
      <c r="D4969" s="75"/>
      <c r="F4969" s="76"/>
      <c r="G4969" s="76"/>
      <c r="I4969" s="76"/>
      <c r="J4969" s="76"/>
      <c r="L4969" s="76"/>
      <c r="M4969" s="76"/>
      <c r="O4969" s="76"/>
      <c r="P4969" s="76"/>
      <c r="R4969" s="76"/>
      <c r="S4969" s="76"/>
      <c r="U4969" s="76"/>
      <c r="V4969" s="76"/>
      <c r="X4969" s="76"/>
      <c r="Y4969" s="76"/>
      <c r="AA4969" s="76"/>
      <c r="AB4969" s="76"/>
      <c r="AD4969" s="76"/>
      <c r="AE4969" s="76"/>
      <c r="AG4969" s="76"/>
      <c r="AH4969" s="76"/>
      <c r="AJ4969" s="76"/>
      <c r="AK4969" s="76"/>
      <c r="AM4969" s="76"/>
      <c r="AN4969" s="76"/>
      <c r="AP4969" s="76"/>
      <c r="AQ4969" s="76"/>
      <c r="AS4969" s="76"/>
      <c r="AT4969" s="76"/>
      <c r="AV4969" s="76"/>
      <c r="AW4969" s="76"/>
      <c r="AY4969" s="76"/>
      <c r="AZ4969" s="76"/>
      <c r="BB4969" s="76"/>
      <c r="BC4969" s="76"/>
      <c r="BE4969" s="76"/>
      <c r="BF4969" s="76"/>
      <c r="BH4969" s="76"/>
      <c r="BI4969" s="76"/>
      <c r="BK4969" s="76"/>
      <c r="BL4969" s="76"/>
      <c r="BN4969" s="76"/>
      <c r="BO4969" s="76"/>
      <c r="BQ4969" s="76"/>
      <c r="BR4969" s="76"/>
      <c r="BT4969" s="76"/>
      <c r="BU4969" s="76"/>
      <c r="BW4969" s="76"/>
      <c r="BX4969" s="76"/>
    </row>
    <row r="4970" spans="1:76" ht="12.75" customHeight="1">
      <c r="A4970" s="2"/>
      <c r="B4970" s="2"/>
      <c r="C4970" s="2"/>
      <c r="D4970" s="75"/>
      <c r="F4970" s="76"/>
      <c r="G4970" s="76"/>
      <c r="I4970" s="76"/>
      <c r="J4970" s="76"/>
      <c r="L4970" s="76"/>
      <c r="M4970" s="76"/>
      <c r="O4970" s="76"/>
      <c r="P4970" s="76"/>
      <c r="R4970" s="76"/>
      <c r="S4970" s="76"/>
      <c r="U4970" s="76"/>
      <c r="V4970" s="76"/>
      <c r="X4970" s="76"/>
      <c r="Y4970" s="76"/>
      <c r="AA4970" s="76"/>
      <c r="AB4970" s="76"/>
      <c r="AD4970" s="76"/>
      <c r="AE4970" s="76"/>
      <c r="AG4970" s="76"/>
      <c r="AH4970" s="76"/>
      <c r="AJ4970" s="76"/>
      <c r="AK4970" s="76"/>
      <c r="AM4970" s="76"/>
      <c r="AN4970" s="76"/>
      <c r="AP4970" s="76"/>
      <c r="AQ4970" s="76"/>
      <c r="AS4970" s="76"/>
      <c r="AT4970" s="76"/>
      <c r="AV4970" s="76"/>
      <c r="AW4970" s="76"/>
      <c r="AY4970" s="76"/>
      <c r="AZ4970" s="76"/>
      <c r="BB4970" s="76"/>
      <c r="BC4970" s="76"/>
      <c r="BE4970" s="76"/>
      <c r="BF4970" s="76"/>
      <c r="BH4970" s="76"/>
      <c r="BI4970" s="76"/>
      <c r="BK4970" s="76"/>
      <c r="BL4970" s="76"/>
      <c r="BN4970" s="76"/>
      <c r="BO4970" s="76"/>
      <c r="BQ4970" s="76"/>
      <c r="BR4970" s="76"/>
      <c r="BT4970" s="76"/>
      <c r="BU4970" s="76"/>
      <c r="BW4970" s="76"/>
      <c r="BX4970" s="76"/>
    </row>
    <row r="4971" spans="1:76" ht="12.75" customHeight="1">
      <c r="A4971" s="2"/>
      <c r="B4971" s="2"/>
      <c r="C4971" s="2"/>
      <c r="D4971" s="75"/>
      <c r="F4971" s="76"/>
      <c r="G4971" s="76"/>
      <c r="I4971" s="76"/>
      <c r="J4971" s="76"/>
      <c r="L4971" s="76"/>
      <c r="M4971" s="76"/>
      <c r="O4971" s="76"/>
      <c r="P4971" s="76"/>
      <c r="R4971" s="76"/>
      <c r="S4971" s="76"/>
      <c r="U4971" s="76"/>
      <c r="V4971" s="76"/>
      <c r="X4971" s="76"/>
      <c r="Y4971" s="76"/>
      <c r="AA4971" s="76"/>
      <c r="AB4971" s="76"/>
      <c r="AD4971" s="76"/>
      <c r="AE4971" s="76"/>
      <c r="AG4971" s="76"/>
      <c r="AH4971" s="76"/>
      <c r="AJ4971" s="76"/>
      <c r="AK4971" s="76"/>
      <c r="AM4971" s="76"/>
      <c r="AN4971" s="76"/>
      <c r="AP4971" s="76"/>
      <c r="AQ4971" s="76"/>
      <c r="AS4971" s="76"/>
      <c r="AT4971" s="76"/>
      <c r="AV4971" s="76"/>
      <c r="AW4971" s="76"/>
      <c r="AY4971" s="76"/>
      <c r="AZ4971" s="76"/>
      <c r="BB4971" s="76"/>
      <c r="BC4971" s="76"/>
      <c r="BE4971" s="76"/>
      <c r="BF4971" s="76"/>
      <c r="BH4971" s="76"/>
      <c r="BI4971" s="76"/>
      <c r="BK4971" s="76"/>
      <c r="BL4971" s="76"/>
      <c r="BN4971" s="76"/>
      <c r="BO4971" s="76"/>
      <c r="BQ4971" s="76"/>
      <c r="BR4971" s="76"/>
      <c r="BT4971" s="76"/>
      <c r="BU4971" s="76"/>
      <c r="BW4971" s="76"/>
      <c r="BX4971" s="76"/>
    </row>
    <row r="4972" spans="1:76" ht="12.75" customHeight="1">
      <c r="A4972" s="2"/>
      <c r="B4972" s="2"/>
      <c r="C4972" s="2"/>
      <c r="D4972" s="75"/>
      <c r="F4972" s="76"/>
      <c r="G4972" s="76"/>
      <c r="I4972" s="76"/>
      <c r="J4972" s="76"/>
      <c r="L4972" s="76"/>
      <c r="M4972" s="76"/>
      <c r="O4972" s="76"/>
      <c r="P4972" s="76"/>
      <c r="R4972" s="76"/>
      <c r="S4972" s="76"/>
      <c r="U4972" s="76"/>
      <c r="V4972" s="76"/>
      <c r="X4972" s="76"/>
      <c r="Y4972" s="76"/>
      <c r="AA4972" s="76"/>
      <c r="AB4972" s="76"/>
      <c r="AD4972" s="76"/>
      <c r="AE4972" s="76"/>
      <c r="AG4972" s="76"/>
      <c r="AH4972" s="76"/>
      <c r="AJ4972" s="76"/>
      <c r="AK4972" s="76"/>
      <c r="AM4972" s="76"/>
      <c r="AN4972" s="76"/>
      <c r="AP4972" s="76"/>
      <c r="AQ4972" s="76"/>
      <c r="AS4972" s="76"/>
      <c r="AT4972" s="76"/>
      <c r="AV4972" s="76"/>
      <c r="AW4972" s="76"/>
      <c r="AY4972" s="76"/>
      <c r="AZ4972" s="76"/>
      <c r="BB4972" s="76"/>
      <c r="BC4972" s="76"/>
      <c r="BE4972" s="76"/>
      <c r="BF4972" s="76"/>
      <c r="BH4972" s="76"/>
      <c r="BI4972" s="76"/>
      <c r="BK4972" s="76"/>
      <c r="BL4972" s="76"/>
      <c r="BN4972" s="76"/>
      <c r="BO4972" s="76"/>
      <c r="BQ4972" s="76"/>
      <c r="BR4972" s="76"/>
      <c r="BT4972" s="76"/>
      <c r="BU4972" s="76"/>
      <c r="BW4972" s="76"/>
      <c r="BX4972" s="76"/>
    </row>
    <row r="4973" spans="1:76" ht="12.75" customHeight="1">
      <c r="A4973" s="2"/>
      <c r="B4973" s="2"/>
      <c r="C4973" s="2"/>
      <c r="D4973" s="75"/>
      <c r="F4973" s="76"/>
      <c r="G4973" s="76"/>
      <c r="I4973" s="76"/>
      <c r="J4973" s="76"/>
      <c r="L4973" s="76"/>
      <c r="M4973" s="76"/>
      <c r="O4973" s="76"/>
      <c r="P4973" s="76"/>
      <c r="R4973" s="76"/>
      <c r="S4973" s="76"/>
      <c r="U4973" s="76"/>
      <c r="V4973" s="76"/>
      <c r="X4973" s="76"/>
      <c r="Y4973" s="76"/>
      <c r="AA4973" s="76"/>
      <c r="AB4973" s="76"/>
      <c r="AD4973" s="76"/>
      <c r="AE4973" s="76"/>
      <c r="AG4973" s="76"/>
      <c r="AH4973" s="76"/>
      <c r="AJ4973" s="76"/>
      <c r="AK4973" s="76"/>
      <c r="AM4973" s="76"/>
      <c r="AN4973" s="76"/>
      <c r="AP4973" s="76"/>
      <c r="AQ4973" s="76"/>
      <c r="AS4973" s="76"/>
      <c r="AT4973" s="76"/>
      <c r="AV4973" s="76"/>
      <c r="AW4973" s="76"/>
      <c r="AY4973" s="76"/>
      <c r="AZ4973" s="76"/>
      <c r="BB4973" s="76"/>
      <c r="BC4973" s="76"/>
      <c r="BE4973" s="76"/>
      <c r="BF4973" s="76"/>
      <c r="BH4973" s="76"/>
      <c r="BI4973" s="76"/>
      <c r="BK4973" s="76"/>
      <c r="BL4973" s="76"/>
      <c r="BN4973" s="76"/>
      <c r="BO4973" s="76"/>
      <c r="BQ4973" s="76"/>
      <c r="BR4973" s="76"/>
      <c r="BT4973" s="76"/>
      <c r="BU4973" s="76"/>
      <c r="BW4973" s="76"/>
      <c r="BX4973" s="76"/>
    </row>
    <row r="4974" spans="1:76" ht="12.75" customHeight="1">
      <c r="A4974" s="2"/>
      <c r="B4974" s="2"/>
      <c r="C4974" s="2"/>
      <c r="D4974" s="75"/>
      <c r="F4974" s="76"/>
      <c r="G4974" s="76"/>
      <c r="I4974" s="76"/>
      <c r="J4974" s="76"/>
      <c r="L4974" s="76"/>
      <c r="M4974" s="76"/>
      <c r="O4974" s="76"/>
      <c r="P4974" s="76"/>
      <c r="R4974" s="76"/>
      <c r="S4974" s="76"/>
      <c r="U4974" s="76"/>
      <c r="V4974" s="76"/>
      <c r="X4974" s="76"/>
      <c r="Y4974" s="76"/>
      <c r="AA4974" s="76"/>
      <c r="AB4974" s="76"/>
      <c r="AD4974" s="76"/>
      <c r="AE4974" s="76"/>
      <c r="AG4974" s="76"/>
      <c r="AH4974" s="76"/>
      <c r="AJ4974" s="76"/>
      <c r="AK4974" s="76"/>
      <c r="AM4974" s="76"/>
      <c r="AN4974" s="76"/>
      <c r="AP4974" s="76"/>
      <c r="AQ4974" s="76"/>
      <c r="AS4974" s="76"/>
      <c r="AT4974" s="76"/>
      <c r="AV4974" s="76"/>
      <c r="AW4974" s="76"/>
      <c r="AY4974" s="76"/>
      <c r="AZ4974" s="76"/>
      <c r="BB4974" s="76"/>
      <c r="BC4974" s="76"/>
      <c r="BE4974" s="76"/>
      <c r="BF4974" s="76"/>
      <c r="BH4974" s="76"/>
      <c r="BI4974" s="76"/>
      <c r="BK4974" s="76"/>
      <c r="BL4974" s="76"/>
      <c r="BN4974" s="76"/>
      <c r="BO4974" s="76"/>
      <c r="BQ4974" s="76"/>
      <c r="BR4974" s="76"/>
      <c r="BT4974" s="76"/>
      <c r="BU4974" s="76"/>
      <c r="BW4974" s="76"/>
      <c r="BX4974" s="76"/>
    </row>
    <row r="4975" spans="1:76" ht="12.75" customHeight="1">
      <c r="A4975" s="2"/>
      <c r="B4975" s="2"/>
      <c r="C4975" s="2"/>
      <c r="D4975" s="75"/>
      <c r="F4975" s="76"/>
      <c r="G4975" s="76"/>
      <c r="I4975" s="76"/>
      <c r="J4975" s="76"/>
      <c r="L4975" s="76"/>
      <c r="M4975" s="76"/>
      <c r="O4975" s="76"/>
      <c r="P4975" s="76"/>
      <c r="R4975" s="76"/>
      <c r="S4975" s="76"/>
      <c r="U4975" s="76"/>
      <c r="V4975" s="76"/>
      <c r="X4975" s="76"/>
      <c r="Y4975" s="76"/>
      <c r="AA4975" s="76"/>
      <c r="AB4975" s="76"/>
      <c r="AD4975" s="76"/>
      <c r="AE4975" s="76"/>
      <c r="AG4975" s="76"/>
      <c r="AH4975" s="76"/>
      <c r="AJ4975" s="76"/>
      <c r="AK4975" s="76"/>
      <c r="AM4975" s="76"/>
      <c r="AN4975" s="76"/>
      <c r="AP4975" s="76"/>
      <c r="AQ4975" s="76"/>
      <c r="AS4975" s="76"/>
      <c r="AT4975" s="76"/>
      <c r="AV4975" s="76"/>
      <c r="AW4975" s="76"/>
      <c r="AY4975" s="76"/>
      <c r="AZ4975" s="76"/>
      <c r="BB4975" s="76"/>
      <c r="BC4975" s="76"/>
      <c r="BE4975" s="76"/>
      <c r="BF4975" s="76"/>
      <c r="BH4975" s="76"/>
      <c r="BI4975" s="76"/>
      <c r="BK4975" s="76"/>
      <c r="BL4975" s="76"/>
      <c r="BN4975" s="76"/>
      <c r="BO4975" s="76"/>
      <c r="BQ4975" s="76"/>
      <c r="BR4975" s="76"/>
      <c r="BT4975" s="76"/>
      <c r="BU4975" s="76"/>
      <c r="BW4975" s="76"/>
      <c r="BX4975" s="76"/>
    </row>
    <row r="4976" spans="1:76" ht="12.75" customHeight="1">
      <c r="A4976" s="2"/>
      <c r="B4976" s="2"/>
      <c r="C4976" s="2"/>
      <c r="D4976" s="75"/>
      <c r="F4976" s="76"/>
      <c r="G4976" s="76"/>
      <c r="I4976" s="76"/>
      <c r="J4976" s="76"/>
      <c r="L4976" s="76"/>
      <c r="M4976" s="76"/>
      <c r="O4976" s="76"/>
      <c r="P4976" s="76"/>
      <c r="R4976" s="76"/>
      <c r="S4976" s="76"/>
      <c r="U4976" s="76"/>
      <c r="V4976" s="76"/>
      <c r="X4976" s="76"/>
      <c r="Y4976" s="76"/>
      <c r="AA4976" s="76"/>
      <c r="AB4976" s="76"/>
      <c r="AD4976" s="76"/>
      <c r="AE4976" s="76"/>
      <c r="AG4976" s="76"/>
      <c r="AH4976" s="76"/>
      <c r="AJ4976" s="76"/>
      <c r="AK4976" s="76"/>
      <c r="AM4976" s="76"/>
      <c r="AN4976" s="76"/>
      <c r="AP4976" s="76"/>
      <c r="AQ4976" s="76"/>
      <c r="AS4976" s="76"/>
      <c r="AT4976" s="76"/>
      <c r="AV4976" s="76"/>
      <c r="AW4976" s="76"/>
      <c r="AY4976" s="76"/>
      <c r="AZ4976" s="76"/>
      <c r="BB4976" s="76"/>
      <c r="BC4976" s="76"/>
      <c r="BE4976" s="76"/>
      <c r="BF4976" s="76"/>
      <c r="BH4976" s="76"/>
      <c r="BI4976" s="76"/>
      <c r="BK4976" s="76"/>
      <c r="BL4976" s="76"/>
      <c r="BN4976" s="76"/>
      <c r="BO4976" s="76"/>
      <c r="BQ4976" s="76"/>
      <c r="BR4976" s="76"/>
      <c r="BT4976" s="76"/>
      <c r="BU4976" s="76"/>
      <c r="BW4976" s="76"/>
      <c r="BX4976" s="76"/>
    </row>
    <row r="4977" spans="1:76" ht="12.75" customHeight="1">
      <c r="A4977" s="2"/>
      <c r="B4977" s="2"/>
      <c r="C4977" s="2"/>
      <c r="D4977" s="75"/>
      <c r="F4977" s="76"/>
      <c r="G4977" s="76"/>
      <c r="I4977" s="76"/>
      <c r="J4977" s="76"/>
      <c r="L4977" s="76"/>
      <c r="M4977" s="76"/>
      <c r="O4977" s="76"/>
      <c r="P4977" s="76"/>
      <c r="R4977" s="76"/>
      <c r="S4977" s="76"/>
      <c r="U4977" s="76"/>
      <c r="V4977" s="76"/>
      <c r="X4977" s="76"/>
      <c r="Y4977" s="76"/>
      <c r="AA4977" s="76"/>
      <c r="AB4977" s="76"/>
      <c r="AD4977" s="76"/>
      <c r="AE4977" s="76"/>
      <c r="AG4977" s="76"/>
      <c r="AH4977" s="76"/>
      <c r="AJ4977" s="76"/>
      <c r="AK4977" s="76"/>
      <c r="AM4977" s="76"/>
      <c r="AN4977" s="76"/>
      <c r="AP4977" s="76"/>
      <c r="AQ4977" s="76"/>
      <c r="AS4977" s="76"/>
      <c r="AT4977" s="76"/>
      <c r="AV4977" s="76"/>
      <c r="AW4977" s="76"/>
      <c r="AY4977" s="76"/>
      <c r="AZ4977" s="76"/>
      <c r="BB4977" s="76"/>
      <c r="BC4977" s="76"/>
      <c r="BE4977" s="76"/>
      <c r="BF4977" s="76"/>
      <c r="BH4977" s="76"/>
      <c r="BI4977" s="76"/>
      <c r="BK4977" s="76"/>
      <c r="BL4977" s="76"/>
      <c r="BN4977" s="76"/>
      <c r="BO4977" s="76"/>
      <c r="BQ4977" s="76"/>
      <c r="BR4977" s="76"/>
      <c r="BT4977" s="76"/>
      <c r="BU4977" s="76"/>
      <c r="BW4977" s="76"/>
      <c r="BX4977" s="76"/>
    </row>
    <row r="4978" spans="1:76" ht="12.75" customHeight="1">
      <c r="A4978" s="2"/>
      <c r="B4978" s="2"/>
      <c r="C4978" s="2"/>
      <c r="D4978" s="75"/>
      <c r="F4978" s="76"/>
      <c r="G4978" s="76"/>
      <c r="I4978" s="76"/>
      <c r="J4978" s="76"/>
      <c r="L4978" s="76"/>
      <c r="M4978" s="76"/>
      <c r="O4978" s="76"/>
      <c r="P4978" s="76"/>
      <c r="R4978" s="76"/>
      <c r="S4978" s="76"/>
      <c r="U4978" s="76"/>
      <c r="V4978" s="76"/>
      <c r="X4978" s="76"/>
      <c r="Y4978" s="76"/>
      <c r="AA4978" s="76"/>
      <c r="AB4978" s="76"/>
      <c r="AD4978" s="76"/>
      <c r="AE4978" s="76"/>
      <c r="AG4978" s="76"/>
      <c r="AH4978" s="76"/>
      <c r="AJ4978" s="76"/>
      <c r="AK4978" s="76"/>
      <c r="AM4978" s="76"/>
      <c r="AN4978" s="76"/>
      <c r="AP4978" s="76"/>
      <c r="AQ4978" s="76"/>
      <c r="AS4978" s="76"/>
      <c r="AT4978" s="76"/>
      <c r="AV4978" s="76"/>
      <c r="AW4978" s="76"/>
      <c r="AY4978" s="76"/>
      <c r="AZ4978" s="76"/>
      <c r="BB4978" s="76"/>
      <c r="BC4978" s="76"/>
      <c r="BE4978" s="76"/>
      <c r="BF4978" s="76"/>
      <c r="BH4978" s="76"/>
      <c r="BI4978" s="76"/>
      <c r="BK4978" s="76"/>
      <c r="BL4978" s="76"/>
      <c r="BN4978" s="76"/>
      <c r="BO4978" s="76"/>
      <c r="BQ4978" s="76"/>
      <c r="BR4978" s="76"/>
      <c r="BT4978" s="76"/>
      <c r="BU4978" s="76"/>
      <c r="BW4978" s="76"/>
      <c r="BX4978" s="76"/>
    </row>
    <row r="4979" spans="1:76" ht="12.75" customHeight="1">
      <c r="A4979" s="2"/>
      <c r="B4979" s="2"/>
      <c r="C4979" s="2"/>
      <c r="D4979" s="75"/>
      <c r="F4979" s="76"/>
      <c r="G4979" s="76"/>
      <c r="I4979" s="76"/>
      <c r="J4979" s="76"/>
      <c r="L4979" s="76"/>
      <c r="M4979" s="76"/>
      <c r="O4979" s="76"/>
      <c r="P4979" s="76"/>
      <c r="R4979" s="76"/>
      <c r="S4979" s="76"/>
      <c r="U4979" s="76"/>
      <c r="V4979" s="76"/>
      <c r="X4979" s="76"/>
      <c r="Y4979" s="76"/>
      <c r="AA4979" s="76"/>
      <c r="AB4979" s="76"/>
      <c r="AD4979" s="76"/>
      <c r="AE4979" s="76"/>
      <c r="AG4979" s="76"/>
      <c r="AH4979" s="76"/>
      <c r="AJ4979" s="76"/>
      <c r="AK4979" s="76"/>
      <c r="AM4979" s="76"/>
      <c r="AN4979" s="76"/>
      <c r="AP4979" s="76"/>
      <c r="AQ4979" s="76"/>
      <c r="AS4979" s="76"/>
      <c r="AT4979" s="76"/>
      <c r="AV4979" s="76"/>
      <c r="AW4979" s="76"/>
      <c r="AY4979" s="76"/>
      <c r="AZ4979" s="76"/>
      <c r="BB4979" s="76"/>
      <c r="BC4979" s="76"/>
      <c r="BE4979" s="76"/>
      <c r="BF4979" s="76"/>
      <c r="BH4979" s="76"/>
      <c r="BI4979" s="76"/>
      <c r="BK4979" s="76"/>
      <c r="BL4979" s="76"/>
      <c r="BN4979" s="76"/>
      <c r="BO4979" s="76"/>
      <c r="BQ4979" s="76"/>
      <c r="BR4979" s="76"/>
      <c r="BT4979" s="76"/>
      <c r="BU4979" s="76"/>
      <c r="BW4979" s="76"/>
      <c r="BX4979" s="76"/>
    </row>
    <row r="4980" spans="1:76" ht="12.75" customHeight="1">
      <c r="A4980" s="2"/>
      <c r="B4980" s="2"/>
      <c r="C4980" s="2"/>
      <c r="D4980" s="75"/>
      <c r="F4980" s="76"/>
      <c r="G4980" s="76"/>
      <c r="I4980" s="76"/>
      <c r="J4980" s="76"/>
      <c r="L4980" s="76"/>
      <c r="M4980" s="76"/>
      <c r="O4980" s="76"/>
      <c r="P4980" s="76"/>
      <c r="R4980" s="76"/>
      <c r="S4980" s="76"/>
      <c r="U4980" s="76"/>
      <c r="V4980" s="76"/>
      <c r="X4980" s="76"/>
      <c r="Y4980" s="76"/>
      <c r="AA4980" s="76"/>
      <c r="AB4980" s="76"/>
      <c r="AD4980" s="76"/>
      <c r="AE4980" s="76"/>
      <c r="AG4980" s="76"/>
      <c r="AH4980" s="76"/>
      <c r="AJ4980" s="76"/>
      <c r="AK4980" s="76"/>
      <c r="AM4980" s="76"/>
      <c r="AN4980" s="76"/>
      <c r="AP4980" s="76"/>
      <c r="AQ4980" s="76"/>
      <c r="AS4980" s="76"/>
      <c r="AT4980" s="76"/>
      <c r="AV4980" s="76"/>
      <c r="AW4980" s="76"/>
      <c r="AY4980" s="76"/>
      <c r="AZ4980" s="76"/>
      <c r="BB4980" s="76"/>
      <c r="BC4980" s="76"/>
      <c r="BE4980" s="76"/>
      <c r="BF4980" s="76"/>
      <c r="BH4980" s="76"/>
      <c r="BI4980" s="76"/>
      <c r="BK4980" s="76"/>
      <c r="BL4980" s="76"/>
      <c r="BN4980" s="76"/>
      <c r="BO4980" s="76"/>
      <c r="BQ4980" s="76"/>
      <c r="BR4980" s="76"/>
      <c r="BT4980" s="76"/>
      <c r="BU4980" s="76"/>
      <c r="BW4980" s="76"/>
      <c r="BX4980" s="76"/>
    </row>
    <row r="4981" spans="1:76" ht="12.75" customHeight="1">
      <c r="A4981" s="2"/>
      <c r="B4981" s="2"/>
      <c r="C4981" s="2"/>
      <c r="D4981" s="75"/>
      <c r="F4981" s="76"/>
      <c r="G4981" s="76"/>
      <c r="I4981" s="76"/>
      <c r="J4981" s="76"/>
      <c r="L4981" s="76"/>
      <c r="M4981" s="76"/>
      <c r="O4981" s="76"/>
      <c r="P4981" s="76"/>
      <c r="R4981" s="76"/>
      <c r="S4981" s="76"/>
      <c r="U4981" s="76"/>
      <c r="V4981" s="76"/>
      <c r="X4981" s="76"/>
      <c r="Y4981" s="76"/>
      <c r="AA4981" s="76"/>
      <c r="AB4981" s="76"/>
      <c r="AD4981" s="76"/>
      <c r="AE4981" s="76"/>
      <c r="AG4981" s="76"/>
      <c r="AH4981" s="76"/>
      <c r="AJ4981" s="76"/>
      <c r="AK4981" s="76"/>
      <c r="AM4981" s="76"/>
      <c r="AN4981" s="76"/>
      <c r="AP4981" s="76"/>
      <c r="AQ4981" s="76"/>
      <c r="AS4981" s="76"/>
      <c r="AT4981" s="76"/>
      <c r="AV4981" s="76"/>
      <c r="AW4981" s="76"/>
      <c r="AY4981" s="76"/>
      <c r="AZ4981" s="76"/>
      <c r="BB4981" s="76"/>
      <c r="BC4981" s="76"/>
      <c r="BE4981" s="76"/>
      <c r="BF4981" s="76"/>
      <c r="BH4981" s="76"/>
      <c r="BI4981" s="76"/>
      <c r="BK4981" s="76"/>
      <c r="BL4981" s="76"/>
      <c r="BN4981" s="76"/>
      <c r="BO4981" s="76"/>
      <c r="BQ4981" s="76"/>
      <c r="BR4981" s="76"/>
      <c r="BT4981" s="76"/>
      <c r="BU4981" s="76"/>
      <c r="BW4981" s="76"/>
      <c r="BX4981" s="76"/>
    </row>
    <row r="4982" spans="1:76" ht="12.75" customHeight="1">
      <c r="A4982" s="2"/>
      <c r="B4982" s="2"/>
      <c r="C4982" s="2"/>
      <c r="D4982" s="75"/>
      <c r="F4982" s="76"/>
      <c r="G4982" s="76"/>
      <c r="I4982" s="76"/>
      <c r="J4982" s="76"/>
      <c r="L4982" s="76"/>
      <c r="M4982" s="76"/>
      <c r="O4982" s="76"/>
      <c r="P4982" s="76"/>
      <c r="R4982" s="76"/>
      <c r="S4982" s="76"/>
      <c r="U4982" s="76"/>
      <c r="V4982" s="76"/>
      <c r="X4982" s="76"/>
      <c r="Y4982" s="76"/>
      <c r="AA4982" s="76"/>
      <c r="AB4982" s="76"/>
      <c r="AD4982" s="76"/>
      <c r="AE4982" s="76"/>
      <c r="AG4982" s="76"/>
      <c r="AH4982" s="76"/>
      <c r="AJ4982" s="76"/>
      <c r="AK4982" s="76"/>
      <c r="AM4982" s="76"/>
      <c r="AN4982" s="76"/>
      <c r="AP4982" s="76"/>
      <c r="AQ4982" s="76"/>
      <c r="AS4982" s="76"/>
      <c r="AT4982" s="76"/>
      <c r="AV4982" s="76"/>
      <c r="AW4982" s="76"/>
      <c r="AY4982" s="76"/>
      <c r="AZ4982" s="76"/>
      <c r="BB4982" s="76"/>
      <c r="BC4982" s="76"/>
      <c r="BE4982" s="76"/>
      <c r="BF4982" s="76"/>
      <c r="BH4982" s="76"/>
      <c r="BI4982" s="76"/>
      <c r="BK4982" s="76"/>
      <c r="BL4982" s="76"/>
      <c r="BN4982" s="76"/>
      <c r="BO4982" s="76"/>
      <c r="BQ4982" s="76"/>
      <c r="BR4982" s="76"/>
      <c r="BT4982" s="76"/>
      <c r="BU4982" s="76"/>
      <c r="BW4982" s="76"/>
      <c r="BX4982" s="76"/>
    </row>
    <row r="4983" spans="1:76" ht="12.75" customHeight="1">
      <c r="A4983" s="2"/>
      <c r="B4983" s="2"/>
      <c r="C4983" s="2"/>
      <c r="D4983" s="75"/>
      <c r="F4983" s="76"/>
      <c r="G4983" s="76"/>
      <c r="I4983" s="76"/>
      <c r="J4983" s="76"/>
      <c r="L4983" s="76"/>
      <c r="M4983" s="76"/>
      <c r="O4983" s="76"/>
      <c r="P4983" s="76"/>
      <c r="R4983" s="76"/>
      <c r="S4983" s="76"/>
      <c r="U4983" s="76"/>
      <c r="V4983" s="76"/>
      <c r="X4983" s="76"/>
      <c r="Y4983" s="76"/>
      <c r="AA4983" s="76"/>
      <c r="AB4983" s="76"/>
      <c r="AD4983" s="76"/>
      <c r="AE4983" s="76"/>
      <c r="AG4983" s="76"/>
      <c r="AH4983" s="76"/>
      <c r="AJ4983" s="76"/>
      <c r="AK4983" s="76"/>
      <c r="AM4983" s="76"/>
      <c r="AN4983" s="76"/>
      <c r="AP4983" s="76"/>
      <c r="AQ4983" s="76"/>
      <c r="AS4983" s="76"/>
      <c r="AT4983" s="76"/>
      <c r="AV4983" s="76"/>
      <c r="AW4983" s="76"/>
      <c r="AY4983" s="76"/>
      <c r="AZ4983" s="76"/>
      <c r="BB4983" s="76"/>
      <c r="BC4983" s="76"/>
      <c r="BE4983" s="76"/>
      <c r="BF4983" s="76"/>
      <c r="BH4983" s="76"/>
      <c r="BI4983" s="76"/>
      <c r="BK4983" s="76"/>
      <c r="BL4983" s="76"/>
      <c r="BN4983" s="76"/>
      <c r="BO4983" s="76"/>
      <c r="BQ4983" s="76"/>
      <c r="BR4983" s="76"/>
      <c r="BT4983" s="76"/>
      <c r="BU4983" s="76"/>
      <c r="BW4983" s="76"/>
      <c r="BX4983" s="76"/>
    </row>
    <row r="4984" spans="1:76" ht="12.75" customHeight="1">
      <c r="A4984" s="2"/>
      <c r="B4984" s="2"/>
      <c r="C4984" s="2"/>
      <c r="D4984" s="75"/>
      <c r="F4984" s="76"/>
      <c r="G4984" s="76"/>
      <c r="I4984" s="76"/>
      <c r="J4984" s="76"/>
      <c r="L4984" s="76"/>
      <c r="M4984" s="76"/>
      <c r="O4984" s="76"/>
      <c r="P4984" s="76"/>
      <c r="R4984" s="76"/>
      <c r="S4984" s="76"/>
      <c r="U4984" s="76"/>
      <c r="V4984" s="76"/>
      <c r="X4984" s="76"/>
      <c r="Y4984" s="76"/>
      <c r="AA4984" s="76"/>
      <c r="AB4984" s="76"/>
      <c r="AD4984" s="76"/>
      <c r="AE4984" s="76"/>
      <c r="AG4984" s="76"/>
      <c r="AH4984" s="76"/>
      <c r="AJ4984" s="76"/>
      <c r="AK4984" s="76"/>
      <c r="AM4984" s="76"/>
      <c r="AN4984" s="76"/>
      <c r="AP4984" s="76"/>
      <c r="AQ4984" s="76"/>
      <c r="AS4984" s="76"/>
      <c r="AT4984" s="76"/>
      <c r="AV4984" s="76"/>
      <c r="AW4984" s="76"/>
      <c r="AY4984" s="76"/>
      <c r="AZ4984" s="76"/>
      <c r="BB4984" s="76"/>
      <c r="BC4984" s="76"/>
      <c r="BE4984" s="76"/>
      <c r="BF4984" s="76"/>
      <c r="BH4984" s="76"/>
      <c r="BI4984" s="76"/>
      <c r="BK4984" s="76"/>
      <c r="BL4984" s="76"/>
      <c r="BN4984" s="76"/>
      <c r="BO4984" s="76"/>
      <c r="BQ4984" s="76"/>
      <c r="BR4984" s="76"/>
      <c r="BT4984" s="76"/>
      <c r="BU4984" s="76"/>
      <c r="BW4984" s="76"/>
      <c r="BX4984" s="76"/>
    </row>
    <row r="4985" spans="1:76" ht="12.75" customHeight="1">
      <c r="A4985" s="2"/>
      <c r="B4985" s="2"/>
      <c r="C4985" s="2"/>
      <c r="D4985" s="75"/>
      <c r="F4985" s="76"/>
      <c r="G4985" s="76"/>
      <c r="I4985" s="76"/>
      <c r="J4985" s="76"/>
      <c r="L4985" s="76"/>
      <c r="M4985" s="76"/>
      <c r="O4985" s="76"/>
      <c r="P4985" s="76"/>
      <c r="R4985" s="76"/>
      <c r="S4985" s="76"/>
      <c r="U4985" s="76"/>
      <c r="V4985" s="76"/>
      <c r="X4985" s="76"/>
      <c r="Y4985" s="76"/>
      <c r="AA4985" s="76"/>
      <c r="AB4985" s="76"/>
      <c r="AD4985" s="76"/>
      <c r="AE4985" s="76"/>
      <c r="AG4985" s="76"/>
      <c r="AH4985" s="76"/>
      <c r="AJ4985" s="76"/>
      <c r="AK4985" s="76"/>
      <c r="AM4985" s="76"/>
      <c r="AN4985" s="76"/>
      <c r="AP4985" s="76"/>
      <c r="AQ4985" s="76"/>
      <c r="AS4985" s="76"/>
      <c r="AT4985" s="76"/>
      <c r="AV4985" s="76"/>
      <c r="AW4985" s="76"/>
      <c r="AY4985" s="76"/>
      <c r="AZ4985" s="76"/>
      <c r="BB4985" s="76"/>
      <c r="BC4985" s="76"/>
      <c r="BE4985" s="76"/>
      <c r="BF4985" s="76"/>
      <c r="BH4985" s="76"/>
      <c r="BI4985" s="76"/>
      <c r="BK4985" s="76"/>
      <c r="BL4985" s="76"/>
      <c r="BN4985" s="76"/>
      <c r="BO4985" s="76"/>
      <c r="BQ4985" s="76"/>
      <c r="BR4985" s="76"/>
      <c r="BT4985" s="76"/>
      <c r="BU4985" s="76"/>
      <c r="BW4985" s="76"/>
      <c r="BX4985" s="76"/>
    </row>
    <row r="4986" spans="1:76" ht="12.75" customHeight="1">
      <c r="A4986" s="2"/>
      <c r="B4986" s="2"/>
      <c r="C4986" s="2"/>
      <c r="D4986" s="75"/>
      <c r="F4986" s="76"/>
      <c r="G4986" s="76"/>
      <c r="I4986" s="76"/>
      <c r="J4986" s="76"/>
      <c r="L4986" s="76"/>
      <c r="M4986" s="76"/>
      <c r="O4986" s="76"/>
      <c r="P4986" s="76"/>
      <c r="R4986" s="76"/>
      <c r="S4986" s="76"/>
      <c r="U4986" s="76"/>
      <c r="V4986" s="76"/>
      <c r="X4986" s="76"/>
      <c r="Y4986" s="76"/>
      <c r="AA4986" s="76"/>
      <c r="AB4986" s="76"/>
      <c r="AD4986" s="76"/>
      <c r="AE4986" s="76"/>
      <c r="AG4986" s="76"/>
      <c r="AH4986" s="76"/>
      <c r="AJ4986" s="76"/>
      <c r="AK4986" s="76"/>
      <c r="AM4986" s="76"/>
      <c r="AN4986" s="76"/>
      <c r="AP4986" s="76"/>
      <c r="AQ4986" s="76"/>
      <c r="AS4986" s="76"/>
      <c r="AT4986" s="76"/>
      <c r="AV4986" s="76"/>
      <c r="AW4986" s="76"/>
      <c r="AY4986" s="76"/>
      <c r="AZ4986" s="76"/>
      <c r="BB4986" s="76"/>
      <c r="BC4986" s="76"/>
      <c r="BE4986" s="76"/>
      <c r="BF4986" s="76"/>
      <c r="BH4986" s="76"/>
      <c r="BI4986" s="76"/>
      <c r="BK4986" s="76"/>
      <c r="BL4986" s="76"/>
      <c r="BN4986" s="76"/>
      <c r="BO4986" s="76"/>
      <c r="BQ4986" s="76"/>
      <c r="BR4986" s="76"/>
      <c r="BT4986" s="76"/>
      <c r="BU4986" s="76"/>
      <c r="BW4986" s="76"/>
      <c r="BX4986" s="76"/>
    </row>
    <row r="4987" spans="1:76" ht="12.75" customHeight="1">
      <c r="A4987" s="2"/>
      <c r="B4987" s="2"/>
      <c r="C4987" s="2"/>
      <c r="D4987" s="75"/>
      <c r="F4987" s="76"/>
      <c r="G4987" s="76"/>
      <c r="I4987" s="76"/>
      <c r="J4987" s="76"/>
      <c r="L4987" s="76"/>
      <c r="M4987" s="76"/>
      <c r="O4987" s="76"/>
      <c r="P4987" s="76"/>
      <c r="R4987" s="76"/>
      <c r="S4987" s="76"/>
      <c r="U4987" s="76"/>
      <c r="V4987" s="76"/>
      <c r="X4987" s="76"/>
      <c r="Y4987" s="76"/>
      <c r="AA4987" s="76"/>
      <c r="AB4987" s="76"/>
      <c r="AD4987" s="76"/>
      <c r="AE4987" s="76"/>
      <c r="AG4987" s="76"/>
      <c r="AH4987" s="76"/>
      <c r="AJ4987" s="76"/>
      <c r="AK4987" s="76"/>
      <c r="AM4987" s="76"/>
      <c r="AN4987" s="76"/>
      <c r="AP4987" s="76"/>
      <c r="AQ4987" s="76"/>
      <c r="AS4987" s="76"/>
      <c r="AT4987" s="76"/>
      <c r="AV4987" s="76"/>
      <c r="AW4987" s="76"/>
      <c r="AY4987" s="76"/>
      <c r="AZ4987" s="76"/>
      <c r="BB4987" s="76"/>
      <c r="BC4987" s="76"/>
      <c r="BE4987" s="76"/>
      <c r="BF4987" s="76"/>
      <c r="BH4987" s="76"/>
      <c r="BI4987" s="76"/>
      <c r="BK4987" s="76"/>
      <c r="BL4987" s="76"/>
      <c r="BN4987" s="76"/>
      <c r="BO4987" s="76"/>
      <c r="BQ4987" s="76"/>
      <c r="BR4987" s="76"/>
      <c r="BT4987" s="76"/>
      <c r="BU4987" s="76"/>
      <c r="BW4987" s="76"/>
      <c r="BX4987" s="76"/>
    </row>
    <row r="4988" spans="1:76" ht="12.75" customHeight="1">
      <c r="A4988" s="2"/>
      <c r="B4988" s="2"/>
      <c r="C4988" s="2"/>
      <c r="D4988" s="75"/>
      <c r="F4988" s="76"/>
      <c r="G4988" s="76"/>
      <c r="I4988" s="76"/>
      <c r="J4988" s="76"/>
      <c r="L4988" s="76"/>
      <c r="M4988" s="76"/>
      <c r="O4988" s="76"/>
      <c r="P4988" s="76"/>
      <c r="R4988" s="76"/>
      <c r="S4988" s="76"/>
      <c r="U4988" s="76"/>
      <c r="V4988" s="76"/>
      <c r="X4988" s="76"/>
      <c r="Y4988" s="76"/>
      <c r="AA4988" s="76"/>
      <c r="AB4988" s="76"/>
      <c r="AD4988" s="76"/>
      <c r="AE4988" s="76"/>
      <c r="AG4988" s="76"/>
      <c r="AH4988" s="76"/>
      <c r="AJ4988" s="76"/>
      <c r="AK4988" s="76"/>
      <c r="AM4988" s="76"/>
      <c r="AN4988" s="76"/>
      <c r="AP4988" s="76"/>
      <c r="AQ4988" s="76"/>
      <c r="AS4988" s="76"/>
      <c r="AT4988" s="76"/>
      <c r="AV4988" s="76"/>
      <c r="AW4988" s="76"/>
      <c r="AY4988" s="76"/>
      <c r="AZ4988" s="76"/>
      <c r="BB4988" s="76"/>
      <c r="BC4988" s="76"/>
      <c r="BE4988" s="76"/>
      <c r="BF4988" s="76"/>
      <c r="BH4988" s="76"/>
      <c r="BI4988" s="76"/>
      <c r="BK4988" s="76"/>
      <c r="BL4988" s="76"/>
      <c r="BN4988" s="76"/>
      <c r="BO4988" s="76"/>
      <c r="BQ4988" s="76"/>
      <c r="BR4988" s="76"/>
      <c r="BT4988" s="76"/>
      <c r="BU4988" s="76"/>
      <c r="BW4988" s="76"/>
      <c r="BX4988" s="76"/>
    </row>
    <row r="4989" spans="1:76" ht="12.75" customHeight="1">
      <c r="A4989" s="2"/>
      <c r="B4989" s="2"/>
      <c r="C4989" s="2"/>
      <c r="D4989" s="75"/>
      <c r="F4989" s="76"/>
      <c r="G4989" s="76"/>
      <c r="I4989" s="76"/>
      <c r="J4989" s="76"/>
      <c r="L4989" s="76"/>
      <c r="M4989" s="76"/>
      <c r="O4989" s="76"/>
      <c r="P4989" s="76"/>
      <c r="R4989" s="76"/>
      <c r="S4989" s="76"/>
      <c r="U4989" s="76"/>
      <c r="V4989" s="76"/>
      <c r="X4989" s="76"/>
      <c r="Y4989" s="76"/>
      <c r="AA4989" s="76"/>
      <c r="AB4989" s="76"/>
      <c r="AD4989" s="76"/>
      <c r="AE4989" s="76"/>
      <c r="AG4989" s="76"/>
      <c r="AH4989" s="76"/>
      <c r="AJ4989" s="76"/>
      <c r="AK4989" s="76"/>
      <c r="AM4989" s="76"/>
      <c r="AN4989" s="76"/>
      <c r="AP4989" s="76"/>
      <c r="AQ4989" s="76"/>
      <c r="AS4989" s="76"/>
      <c r="AT4989" s="76"/>
      <c r="AV4989" s="76"/>
      <c r="AW4989" s="76"/>
      <c r="AY4989" s="76"/>
      <c r="AZ4989" s="76"/>
      <c r="BB4989" s="76"/>
      <c r="BC4989" s="76"/>
      <c r="BE4989" s="76"/>
      <c r="BF4989" s="76"/>
      <c r="BH4989" s="76"/>
      <c r="BI4989" s="76"/>
      <c r="BK4989" s="76"/>
      <c r="BL4989" s="76"/>
      <c r="BN4989" s="76"/>
      <c r="BO4989" s="76"/>
      <c r="BQ4989" s="76"/>
      <c r="BR4989" s="76"/>
      <c r="BT4989" s="76"/>
      <c r="BU4989" s="76"/>
      <c r="BW4989" s="76"/>
      <c r="BX4989" s="76"/>
    </row>
    <row r="4990" spans="1:76" ht="12.75" customHeight="1">
      <c r="A4990" s="2"/>
      <c r="B4990" s="2"/>
      <c r="C4990" s="2"/>
      <c r="D4990" s="75"/>
      <c r="F4990" s="76"/>
      <c r="G4990" s="76"/>
      <c r="I4990" s="76"/>
      <c r="J4990" s="76"/>
      <c r="L4990" s="76"/>
      <c r="M4990" s="76"/>
      <c r="O4990" s="76"/>
      <c r="P4990" s="76"/>
      <c r="R4990" s="76"/>
      <c r="S4990" s="76"/>
      <c r="U4990" s="76"/>
      <c r="V4990" s="76"/>
      <c r="X4990" s="76"/>
      <c r="Y4990" s="76"/>
      <c r="AA4990" s="76"/>
      <c r="AB4990" s="76"/>
      <c r="AD4990" s="76"/>
      <c r="AE4990" s="76"/>
      <c r="AG4990" s="76"/>
      <c r="AH4990" s="76"/>
      <c r="AJ4990" s="76"/>
      <c r="AK4990" s="76"/>
      <c r="AM4990" s="76"/>
      <c r="AN4990" s="76"/>
      <c r="AP4990" s="76"/>
      <c r="AQ4990" s="76"/>
      <c r="AS4990" s="76"/>
      <c r="AT4990" s="76"/>
      <c r="AV4990" s="76"/>
      <c r="AW4990" s="76"/>
      <c r="AY4990" s="76"/>
      <c r="AZ4990" s="76"/>
      <c r="BB4990" s="76"/>
      <c r="BC4990" s="76"/>
      <c r="BE4990" s="76"/>
      <c r="BF4990" s="76"/>
      <c r="BH4990" s="76"/>
      <c r="BI4990" s="76"/>
      <c r="BK4990" s="76"/>
      <c r="BL4990" s="76"/>
      <c r="BN4990" s="76"/>
      <c r="BO4990" s="76"/>
      <c r="BQ4990" s="76"/>
      <c r="BR4990" s="76"/>
      <c r="BT4990" s="76"/>
      <c r="BU4990" s="76"/>
      <c r="BW4990" s="76"/>
      <c r="BX4990" s="76"/>
    </row>
    <row r="4991" spans="1:76" ht="12.75" customHeight="1">
      <c r="A4991" s="2"/>
      <c r="B4991" s="2"/>
      <c r="C4991" s="2"/>
      <c r="D4991" s="75"/>
      <c r="F4991" s="76"/>
      <c r="G4991" s="76"/>
      <c r="I4991" s="76"/>
      <c r="J4991" s="76"/>
      <c r="L4991" s="76"/>
      <c r="M4991" s="76"/>
      <c r="O4991" s="76"/>
      <c r="P4991" s="76"/>
      <c r="R4991" s="76"/>
      <c r="S4991" s="76"/>
      <c r="U4991" s="76"/>
      <c r="V4991" s="76"/>
      <c r="X4991" s="76"/>
      <c r="Y4991" s="76"/>
      <c r="AA4991" s="76"/>
      <c r="AB4991" s="76"/>
      <c r="AD4991" s="76"/>
      <c r="AE4991" s="76"/>
      <c r="AG4991" s="76"/>
      <c r="AH4991" s="76"/>
      <c r="AJ4991" s="76"/>
      <c r="AK4991" s="76"/>
      <c r="AM4991" s="76"/>
      <c r="AN4991" s="76"/>
      <c r="AP4991" s="76"/>
      <c r="AQ4991" s="76"/>
      <c r="AS4991" s="76"/>
      <c r="AT4991" s="76"/>
      <c r="AV4991" s="76"/>
      <c r="AW4991" s="76"/>
      <c r="AY4991" s="76"/>
      <c r="AZ4991" s="76"/>
      <c r="BB4991" s="76"/>
      <c r="BC4991" s="76"/>
      <c r="BE4991" s="76"/>
      <c r="BF4991" s="76"/>
      <c r="BH4991" s="76"/>
      <c r="BI4991" s="76"/>
      <c r="BK4991" s="76"/>
      <c r="BL4991" s="76"/>
      <c r="BN4991" s="76"/>
      <c r="BO4991" s="76"/>
      <c r="BQ4991" s="76"/>
      <c r="BR4991" s="76"/>
      <c r="BT4991" s="76"/>
      <c r="BU4991" s="76"/>
      <c r="BW4991" s="76"/>
      <c r="BX4991" s="76"/>
    </row>
    <row r="4992" spans="1:76" ht="12.75" customHeight="1">
      <c r="A4992" s="2"/>
      <c r="B4992" s="2"/>
      <c r="C4992" s="2"/>
      <c r="D4992" s="75"/>
      <c r="F4992" s="76"/>
      <c r="G4992" s="76"/>
      <c r="I4992" s="76"/>
      <c r="J4992" s="76"/>
      <c r="L4992" s="76"/>
      <c r="M4992" s="76"/>
      <c r="O4992" s="76"/>
      <c r="P4992" s="76"/>
      <c r="R4992" s="76"/>
      <c r="S4992" s="76"/>
      <c r="U4992" s="76"/>
      <c r="V4992" s="76"/>
      <c r="X4992" s="76"/>
      <c r="Y4992" s="76"/>
      <c r="AA4992" s="76"/>
      <c r="AB4992" s="76"/>
      <c r="AD4992" s="76"/>
      <c r="AE4992" s="76"/>
      <c r="AG4992" s="76"/>
      <c r="AH4992" s="76"/>
      <c r="AJ4992" s="76"/>
      <c r="AK4992" s="76"/>
      <c r="AM4992" s="76"/>
      <c r="AN4992" s="76"/>
      <c r="AP4992" s="76"/>
      <c r="AQ4992" s="76"/>
      <c r="AS4992" s="76"/>
      <c r="AT4992" s="76"/>
      <c r="AV4992" s="76"/>
      <c r="AW4992" s="76"/>
      <c r="AY4992" s="76"/>
      <c r="AZ4992" s="76"/>
      <c r="BB4992" s="76"/>
      <c r="BC4992" s="76"/>
      <c r="BE4992" s="76"/>
      <c r="BF4992" s="76"/>
      <c r="BH4992" s="76"/>
      <c r="BI4992" s="76"/>
      <c r="BK4992" s="76"/>
      <c r="BL4992" s="76"/>
      <c r="BN4992" s="76"/>
      <c r="BO4992" s="76"/>
      <c r="BQ4992" s="76"/>
      <c r="BR4992" s="76"/>
      <c r="BT4992" s="76"/>
      <c r="BU4992" s="76"/>
      <c r="BW4992" s="76"/>
      <c r="BX4992" s="76"/>
    </row>
    <row r="4993" spans="1:76" ht="12.75" customHeight="1">
      <c r="A4993" s="2"/>
      <c r="B4993" s="2"/>
      <c r="C4993" s="2"/>
      <c r="D4993" s="75"/>
      <c r="F4993" s="76"/>
      <c r="G4993" s="76"/>
      <c r="I4993" s="76"/>
      <c r="J4993" s="76"/>
      <c r="L4993" s="76"/>
      <c r="M4993" s="76"/>
      <c r="O4993" s="76"/>
      <c r="P4993" s="76"/>
      <c r="R4993" s="76"/>
      <c r="S4993" s="76"/>
      <c r="U4993" s="76"/>
      <c r="V4993" s="76"/>
      <c r="X4993" s="76"/>
      <c r="Y4993" s="76"/>
      <c r="AA4993" s="76"/>
      <c r="AB4993" s="76"/>
      <c r="AD4993" s="76"/>
      <c r="AE4993" s="76"/>
      <c r="AG4993" s="76"/>
      <c r="AH4993" s="76"/>
      <c r="AJ4993" s="76"/>
      <c r="AK4993" s="76"/>
      <c r="AM4993" s="76"/>
      <c r="AN4993" s="76"/>
      <c r="AP4993" s="76"/>
      <c r="AQ4993" s="76"/>
      <c r="AS4993" s="76"/>
      <c r="AT4993" s="76"/>
      <c r="AV4993" s="76"/>
      <c r="AW4993" s="76"/>
      <c r="AY4993" s="76"/>
      <c r="AZ4993" s="76"/>
      <c r="BB4993" s="76"/>
      <c r="BC4993" s="76"/>
      <c r="BE4993" s="76"/>
      <c r="BF4993" s="76"/>
      <c r="BH4993" s="76"/>
      <c r="BI4993" s="76"/>
      <c r="BK4993" s="76"/>
      <c r="BL4993" s="76"/>
      <c r="BN4993" s="76"/>
      <c r="BO4993" s="76"/>
      <c r="BQ4993" s="76"/>
      <c r="BR4993" s="76"/>
      <c r="BT4993" s="76"/>
      <c r="BU4993" s="76"/>
      <c r="BW4993" s="76"/>
      <c r="BX4993" s="76"/>
    </row>
    <row r="4994" spans="1:76" ht="12.75" customHeight="1">
      <c r="A4994" s="2"/>
      <c r="B4994" s="2"/>
      <c r="C4994" s="2"/>
      <c r="D4994" s="75"/>
      <c r="F4994" s="76"/>
      <c r="G4994" s="76"/>
      <c r="I4994" s="76"/>
      <c r="J4994" s="76"/>
      <c r="L4994" s="76"/>
      <c r="M4994" s="76"/>
      <c r="O4994" s="76"/>
      <c r="P4994" s="76"/>
      <c r="R4994" s="76"/>
      <c r="S4994" s="76"/>
      <c r="U4994" s="76"/>
      <c r="V4994" s="76"/>
      <c r="X4994" s="76"/>
      <c r="Y4994" s="76"/>
      <c r="AA4994" s="76"/>
      <c r="AB4994" s="76"/>
      <c r="AD4994" s="76"/>
      <c r="AE4994" s="76"/>
      <c r="AG4994" s="76"/>
      <c r="AH4994" s="76"/>
      <c r="AJ4994" s="76"/>
      <c r="AK4994" s="76"/>
      <c r="AM4994" s="76"/>
      <c r="AN4994" s="76"/>
      <c r="AP4994" s="76"/>
      <c r="AQ4994" s="76"/>
      <c r="AS4994" s="76"/>
      <c r="AT4994" s="76"/>
      <c r="AV4994" s="76"/>
      <c r="AW4994" s="76"/>
      <c r="AY4994" s="76"/>
      <c r="AZ4994" s="76"/>
      <c r="BB4994" s="76"/>
      <c r="BC4994" s="76"/>
      <c r="BE4994" s="76"/>
      <c r="BF4994" s="76"/>
      <c r="BH4994" s="76"/>
      <c r="BI4994" s="76"/>
      <c r="BK4994" s="76"/>
      <c r="BL4994" s="76"/>
      <c r="BN4994" s="76"/>
      <c r="BO4994" s="76"/>
      <c r="BQ4994" s="76"/>
      <c r="BR4994" s="76"/>
      <c r="BT4994" s="76"/>
      <c r="BU4994" s="76"/>
      <c r="BW4994" s="76"/>
      <c r="BX4994" s="76"/>
    </row>
    <row r="4995" spans="1:76" ht="12.75" customHeight="1">
      <c r="A4995" s="2"/>
      <c r="B4995" s="2"/>
      <c r="C4995" s="2"/>
      <c r="D4995" s="75"/>
      <c r="F4995" s="76"/>
      <c r="G4995" s="76"/>
      <c r="I4995" s="76"/>
      <c r="J4995" s="76"/>
      <c r="L4995" s="76"/>
      <c r="M4995" s="76"/>
      <c r="O4995" s="76"/>
      <c r="P4995" s="76"/>
      <c r="R4995" s="76"/>
      <c r="S4995" s="76"/>
      <c r="U4995" s="76"/>
      <c r="V4995" s="76"/>
      <c r="X4995" s="76"/>
      <c r="Y4995" s="76"/>
      <c r="AA4995" s="76"/>
      <c r="AB4995" s="76"/>
      <c r="AD4995" s="76"/>
      <c r="AE4995" s="76"/>
      <c r="AG4995" s="76"/>
      <c r="AH4995" s="76"/>
      <c r="AJ4995" s="76"/>
      <c r="AK4995" s="76"/>
      <c r="AM4995" s="76"/>
      <c r="AN4995" s="76"/>
      <c r="AP4995" s="76"/>
      <c r="AQ4995" s="76"/>
      <c r="AS4995" s="76"/>
      <c r="AT4995" s="76"/>
      <c r="AV4995" s="76"/>
      <c r="AW4995" s="76"/>
      <c r="AY4995" s="76"/>
      <c r="AZ4995" s="76"/>
      <c r="BB4995" s="76"/>
      <c r="BC4995" s="76"/>
      <c r="BE4995" s="76"/>
      <c r="BF4995" s="76"/>
      <c r="BH4995" s="76"/>
      <c r="BI4995" s="76"/>
      <c r="BK4995" s="76"/>
      <c r="BL4995" s="76"/>
      <c r="BN4995" s="76"/>
      <c r="BO4995" s="76"/>
      <c r="BQ4995" s="76"/>
      <c r="BR4995" s="76"/>
      <c r="BT4995" s="76"/>
      <c r="BU4995" s="76"/>
      <c r="BW4995" s="76"/>
      <c r="BX4995" s="76"/>
    </row>
    <row r="4996" spans="1:76" ht="12.75" customHeight="1">
      <c r="A4996" s="2"/>
      <c r="B4996" s="2"/>
      <c r="C4996" s="2"/>
      <c r="D4996" s="75"/>
      <c r="F4996" s="76"/>
      <c r="G4996" s="76"/>
      <c r="I4996" s="76"/>
      <c r="J4996" s="76"/>
      <c r="L4996" s="76"/>
      <c r="M4996" s="76"/>
      <c r="O4996" s="76"/>
      <c r="P4996" s="76"/>
      <c r="R4996" s="76"/>
      <c r="S4996" s="76"/>
      <c r="U4996" s="76"/>
      <c r="V4996" s="76"/>
      <c r="X4996" s="76"/>
      <c r="Y4996" s="76"/>
      <c r="AA4996" s="76"/>
      <c r="AB4996" s="76"/>
      <c r="AD4996" s="76"/>
      <c r="AE4996" s="76"/>
      <c r="AG4996" s="76"/>
      <c r="AH4996" s="76"/>
      <c r="AJ4996" s="76"/>
      <c r="AK4996" s="76"/>
      <c r="AM4996" s="76"/>
      <c r="AN4996" s="76"/>
      <c r="AP4996" s="76"/>
      <c r="AQ4996" s="76"/>
      <c r="AS4996" s="76"/>
      <c r="AT4996" s="76"/>
      <c r="AV4996" s="76"/>
      <c r="AW4996" s="76"/>
      <c r="AY4996" s="76"/>
      <c r="AZ4996" s="76"/>
      <c r="BB4996" s="76"/>
      <c r="BC4996" s="76"/>
      <c r="BE4996" s="76"/>
      <c r="BF4996" s="76"/>
      <c r="BH4996" s="76"/>
      <c r="BI4996" s="76"/>
      <c r="BK4996" s="76"/>
      <c r="BL4996" s="76"/>
      <c r="BN4996" s="76"/>
      <c r="BO4996" s="76"/>
      <c r="BQ4996" s="76"/>
      <c r="BR4996" s="76"/>
      <c r="BT4996" s="76"/>
      <c r="BU4996" s="76"/>
      <c r="BW4996" s="76"/>
      <c r="BX4996" s="76"/>
    </row>
    <row r="4997" spans="1:76" ht="12.75" customHeight="1">
      <c r="A4997" s="2"/>
      <c r="B4997" s="2"/>
      <c r="C4997" s="2"/>
      <c r="D4997" s="75"/>
      <c r="F4997" s="76"/>
      <c r="G4997" s="76"/>
      <c r="I4997" s="76"/>
      <c r="J4997" s="76"/>
      <c r="L4997" s="76"/>
      <c r="M4997" s="76"/>
      <c r="O4997" s="76"/>
      <c r="P4997" s="76"/>
      <c r="R4997" s="76"/>
      <c r="S4997" s="76"/>
      <c r="U4997" s="76"/>
      <c r="V4997" s="76"/>
      <c r="X4997" s="76"/>
      <c r="Y4997" s="76"/>
      <c r="AA4997" s="76"/>
      <c r="AB4997" s="76"/>
      <c r="AD4997" s="76"/>
      <c r="AE4997" s="76"/>
      <c r="AG4997" s="76"/>
      <c r="AH4997" s="76"/>
      <c r="AJ4997" s="76"/>
      <c r="AK4997" s="76"/>
      <c r="AM4997" s="76"/>
      <c r="AN4997" s="76"/>
      <c r="AP4997" s="76"/>
      <c r="AQ4997" s="76"/>
      <c r="AS4997" s="76"/>
      <c r="AT4997" s="76"/>
      <c r="AV4997" s="76"/>
      <c r="AW4997" s="76"/>
      <c r="AY4997" s="76"/>
      <c r="AZ4997" s="76"/>
      <c r="BB4997" s="76"/>
      <c r="BC4997" s="76"/>
      <c r="BE4997" s="76"/>
      <c r="BF4997" s="76"/>
      <c r="BH4997" s="76"/>
      <c r="BI4997" s="76"/>
      <c r="BK4997" s="76"/>
      <c r="BL4997" s="76"/>
      <c r="BN4997" s="76"/>
      <c r="BO4997" s="76"/>
      <c r="BQ4997" s="76"/>
      <c r="BR4997" s="76"/>
      <c r="BT4997" s="76"/>
      <c r="BU4997" s="76"/>
      <c r="BW4997" s="76"/>
      <c r="BX4997" s="76"/>
    </row>
    <row r="4998" spans="1:76" ht="12.75" customHeight="1">
      <c r="A4998" s="2"/>
      <c r="B4998" s="2"/>
      <c r="C4998" s="2"/>
      <c r="D4998" s="75"/>
      <c r="F4998" s="76"/>
      <c r="G4998" s="76"/>
      <c r="I4998" s="76"/>
      <c r="J4998" s="76"/>
      <c r="L4998" s="76"/>
      <c r="M4998" s="76"/>
      <c r="O4998" s="76"/>
      <c r="P4998" s="76"/>
      <c r="R4998" s="76"/>
      <c r="S4998" s="76"/>
      <c r="U4998" s="76"/>
      <c r="V4998" s="76"/>
      <c r="X4998" s="76"/>
      <c r="Y4998" s="76"/>
      <c r="AA4998" s="76"/>
      <c r="AB4998" s="76"/>
      <c r="AD4998" s="76"/>
      <c r="AE4998" s="76"/>
      <c r="AG4998" s="76"/>
      <c r="AH4998" s="76"/>
      <c r="AJ4998" s="76"/>
      <c r="AK4998" s="76"/>
      <c r="AM4998" s="76"/>
      <c r="AN4998" s="76"/>
      <c r="AP4998" s="76"/>
      <c r="AQ4998" s="76"/>
      <c r="AS4998" s="76"/>
      <c r="AT4998" s="76"/>
      <c r="AV4998" s="76"/>
      <c r="AW4998" s="76"/>
      <c r="AY4998" s="76"/>
      <c r="AZ4998" s="76"/>
      <c r="BB4998" s="76"/>
      <c r="BC4998" s="76"/>
      <c r="BE4998" s="76"/>
      <c r="BF4998" s="76"/>
      <c r="BH4998" s="76"/>
      <c r="BI4998" s="76"/>
      <c r="BK4998" s="76"/>
      <c r="BL4998" s="76"/>
      <c r="BN4998" s="76"/>
      <c r="BO4998" s="76"/>
      <c r="BQ4998" s="76"/>
      <c r="BR4998" s="76"/>
      <c r="BT4998" s="76"/>
      <c r="BU4998" s="76"/>
      <c r="BW4998" s="76"/>
      <c r="BX4998" s="76"/>
    </row>
    <row r="4999" spans="1:76" ht="12.75" customHeight="1">
      <c r="A4999" s="2"/>
      <c r="B4999" s="2"/>
      <c r="C4999" s="2"/>
      <c r="D4999" s="75"/>
      <c r="F4999" s="76"/>
      <c r="G4999" s="76"/>
      <c r="I4999" s="76"/>
      <c r="J4999" s="76"/>
      <c r="L4999" s="76"/>
      <c r="M4999" s="76"/>
      <c r="O4999" s="76"/>
      <c r="P4999" s="76"/>
      <c r="R4999" s="76"/>
      <c r="S4999" s="76"/>
      <c r="U4999" s="76"/>
      <c r="V4999" s="76"/>
      <c r="X4999" s="76"/>
      <c r="Y4999" s="76"/>
      <c r="AA4999" s="76"/>
      <c r="AB4999" s="76"/>
      <c r="AD4999" s="76"/>
      <c r="AE4999" s="76"/>
      <c r="AG4999" s="76"/>
      <c r="AH4999" s="76"/>
      <c r="AJ4999" s="76"/>
      <c r="AK4999" s="76"/>
      <c r="AM4999" s="76"/>
      <c r="AN4999" s="76"/>
      <c r="AP4999" s="76"/>
      <c r="AQ4999" s="76"/>
      <c r="AS4999" s="76"/>
      <c r="AT4999" s="76"/>
      <c r="AV4999" s="76"/>
      <c r="AW4999" s="76"/>
      <c r="AY4999" s="76"/>
      <c r="AZ4999" s="76"/>
      <c r="BB4999" s="76"/>
      <c r="BC4999" s="76"/>
      <c r="BE4999" s="76"/>
      <c r="BF4999" s="76"/>
      <c r="BH4999" s="76"/>
      <c r="BI4999" s="76"/>
      <c r="BK4999" s="76"/>
      <c r="BL4999" s="76"/>
      <c r="BN4999" s="76"/>
      <c r="BO4999" s="76"/>
      <c r="BQ4999" s="76"/>
      <c r="BR4999" s="76"/>
      <c r="BT4999" s="76"/>
      <c r="BU4999" s="76"/>
      <c r="BW4999" s="76"/>
      <c r="BX4999" s="76"/>
    </row>
    <row r="5000" spans="1:76" ht="12.75" customHeight="1">
      <c r="A5000" s="2"/>
      <c r="B5000" s="2"/>
      <c r="C5000" s="2"/>
      <c r="D5000" s="75"/>
      <c r="F5000" s="76"/>
      <c r="G5000" s="76"/>
      <c r="I5000" s="76"/>
      <c r="J5000" s="76"/>
      <c r="L5000" s="76"/>
      <c r="M5000" s="76"/>
      <c r="O5000" s="76"/>
      <c r="P5000" s="76"/>
      <c r="R5000" s="76"/>
      <c r="S5000" s="76"/>
      <c r="U5000" s="76"/>
      <c r="V5000" s="76"/>
      <c r="X5000" s="76"/>
      <c r="Y5000" s="76"/>
      <c r="AA5000" s="76"/>
      <c r="AB5000" s="76"/>
      <c r="AD5000" s="76"/>
      <c r="AE5000" s="76"/>
      <c r="AG5000" s="76"/>
      <c r="AH5000" s="76"/>
      <c r="AJ5000" s="76"/>
      <c r="AK5000" s="76"/>
      <c r="AM5000" s="76"/>
      <c r="AN5000" s="76"/>
      <c r="AP5000" s="76"/>
      <c r="AQ5000" s="76"/>
      <c r="AS5000" s="76"/>
      <c r="AT5000" s="76"/>
      <c r="AV5000" s="76"/>
      <c r="AW5000" s="76"/>
      <c r="AY5000" s="76"/>
      <c r="AZ5000" s="76"/>
      <c r="BB5000" s="76"/>
      <c r="BC5000" s="76"/>
      <c r="BE5000" s="76"/>
      <c r="BF5000" s="76"/>
      <c r="BH5000" s="76"/>
      <c r="BI5000" s="76"/>
      <c r="BK5000" s="76"/>
      <c r="BL5000" s="76"/>
      <c r="BN5000" s="76"/>
      <c r="BO5000" s="76"/>
      <c r="BQ5000" s="76"/>
      <c r="BR5000" s="76"/>
      <c r="BT5000" s="76"/>
      <c r="BU5000" s="76"/>
      <c r="BW5000" s="76"/>
      <c r="BX5000" s="76"/>
    </row>
    <row r="5001" spans="1:76" ht="12.75" customHeight="1">
      <c r="A5001" s="2"/>
      <c r="B5001" s="2"/>
      <c r="C5001" s="2"/>
      <c r="D5001" s="75"/>
      <c r="F5001" s="76"/>
      <c r="G5001" s="76"/>
      <c r="I5001" s="76"/>
      <c r="J5001" s="76"/>
      <c r="L5001" s="76"/>
      <c r="M5001" s="76"/>
      <c r="O5001" s="76"/>
      <c r="P5001" s="76"/>
      <c r="R5001" s="76"/>
      <c r="S5001" s="76"/>
      <c r="U5001" s="76"/>
      <c r="V5001" s="76"/>
      <c r="X5001" s="76"/>
      <c r="Y5001" s="76"/>
      <c r="AA5001" s="76"/>
      <c r="AB5001" s="76"/>
      <c r="AD5001" s="76"/>
      <c r="AE5001" s="76"/>
      <c r="AG5001" s="76"/>
      <c r="AH5001" s="76"/>
      <c r="AJ5001" s="76"/>
      <c r="AK5001" s="76"/>
      <c r="AM5001" s="76"/>
      <c r="AN5001" s="76"/>
      <c r="AP5001" s="76"/>
      <c r="AQ5001" s="76"/>
      <c r="AS5001" s="76"/>
      <c r="AT5001" s="76"/>
      <c r="AV5001" s="76"/>
      <c r="AW5001" s="76"/>
      <c r="AY5001" s="76"/>
      <c r="AZ5001" s="76"/>
      <c r="BB5001" s="76"/>
      <c r="BC5001" s="76"/>
      <c r="BE5001" s="76"/>
      <c r="BF5001" s="76"/>
      <c r="BH5001" s="76"/>
      <c r="BI5001" s="76"/>
      <c r="BK5001" s="76"/>
      <c r="BL5001" s="76"/>
      <c r="BN5001" s="76"/>
      <c r="BO5001" s="76"/>
      <c r="BQ5001" s="76"/>
      <c r="BR5001" s="76"/>
      <c r="BT5001" s="76"/>
      <c r="BU5001" s="76"/>
      <c r="BW5001" s="76"/>
      <c r="BX5001" s="76"/>
    </row>
    <row r="5002" spans="1:76" ht="12.75" customHeight="1">
      <c r="A5002" s="2"/>
      <c r="B5002" s="2"/>
      <c r="C5002" s="2"/>
      <c r="D5002" s="75"/>
      <c r="F5002" s="76"/>
      <c r="G5002" s="76"/>
      <c r="I5002" s="76"/>
      <c r="J5002" s="76"/>
      <c r="L5002" s="76"/>
      <c r="M5002" s="76"/>
      <c r="O5002" s="76"/>
      <c r="P5002" s="76"/>
      <c r="R5002" s="76"/>
      <c r="S5002" s="76"/>
      <c r="U5002" s="76"/>
      <c r="V5002" s="76"/>
      <c r="X5002" s="76"/>
      <c r="Y5002" s="76"/>
      <c r="AA5002" s="76"/>
      <c r="AB5002" s="76"/>
      <c r="AD5002" s="76"/>
      <c r="AE5002" s="76"/>
      <c r="AG5002" s="76"/>
      <c r="AH5002" s="76"/>
      <c r="AJ5002" s="76"/>
      <c r="AK5002" s="76"/>
      <c r="AM5002" s="76"/>
      <c r="AN5002" s="76"/>
      <c r="AP5002" s="76"/>
      <c r="AQ5002" s="76"/>
      <c r="AS5002" s="76"/>
      <c r="AT5002" s="76"/>
      <c r="AV5002" s="76"/>
      <c r="AW5002" s="76"/>
      <c r="AY5002" s="76"/>
      <c r="AZ5002" s="76"/>
      <c r="BB5002" s="76"/>
      <c r="BC5002" s="76"/>
      <c r="BE5002" s="76"/>
      <c r="BF5002" s="76"/>
      <c r="BH5002" s="76"/>
      <c r="BI5002" s="76"/>
      <c r="BK5002" s="76"/>
      <c r="BL5002" s="76"/>
      <c r="BN5002" s="76"/>
      <c r="BO5002" s="76"/>
      <c r="BQ5002" s="76"/>
      <c r="BR5002" s="76"/>
      <c r="BT5002" s="76"/>
      <c r="BU5002" s="76"/>
      <c r="BW5002" s="76"/>
      <c r="BX5002" s="76"/>
    </row>
    <row r="5003" spans="1:76" ht="12.75" customHeight="1">
      <c r="A5003" s="2"/>
      <c r="B5003" s="2"/>
      <c r="C5003" s="2"/>
      <c r="D5003" s="75"/>
      <c r="F5003" s="76"/>
      <c r="G5003" s="76"/>
      <c r="I5003" s="76"/>
      <c r="J5003" s="76"/>
      <c r="L5003" s="76"/>
      <c r="M5003" s="76"/>
      <c r="O5003" s="76"/>
      <c r="P5003" s="76"/>
      <c r="R5003" s="76"/>
      <c r="S5003" s="76"/>
      <c r="U5003" s="76"/>
      <c r="V5003" s="76"/>
      <c r="X5003" s="76"/>
      <c r="Y5003" s="76"/>
      <c r="AA5003" s="76"/>
      <c r="AB5003" s="76"/>
      <c r="AD5003" s="76"/>
      <c r="AE5003" s="76"/>
      <c r="AG5003" s="76"/>
      <c r="AH5003" s="76"/>
      <c r="AJ5003" s="76"/>
      <c r="AK5003" s="76"/>
      <c r="AM5003" s="76"/>
      <c r="AN5003" s="76"/>
      <c r="AP5003" s="76"/>
      <c r="AQ5003" s="76"/>
      <c r="AS5003" s="76"/>
      <c r="AT5003" s="76"/>
      <c r="AV5003" s="76"/>
      <c r="AW5003" s="76"/>
      <c r="AY5003" s="76"/>
      <c r="AZ5003" s="76"/>
      <c r="BB5003" s="76"/>
      <c r="BC5003" s="76"/>
      <c r="BE5003" s="76"/>
      <c r="BF5003" s="76"/>
      <c r="BH5003" s="76"/>
      <c r="BI5003" s="76"/>
      <c r="BK5003" s="76"/>
      <c r="BL5003" s="76"/>
      <c r="BN5003" s="76"/>
      <c r="BO5003" s="76"/>
      <c r="BQ5003" s="76"/>
      <c r="BR5003" s="76"/>
      <c r="BT5003" s="76"/>
      <c r="BU5003" s="76"/>
      <c r="BW5003" s="76"/>
      <c r="BX5003" s="76"/>
    </row>
    <row r="5004" spans="1:76" ht="12.75" customHeight="1">
      <c r="A5004" s="2"/>
      <c r="B5004" s="2"/>
      <c r="C5004" s="2"/>
      <c r="D5004" s="75"/>
      <c r="F5004" s="76"/>
      <c r="G5004" s="76"/>
      <c r="I5004" s="76"/>
      <c r="J5004" s="76"/>
      <c r="L5004" s="76"/>
      <c r="M5004" s="76"/>
      <c r="O5004" s="76"/>
      <c r="P5004" s="76"/>
      <c r="R5004" s="76"/>
      <c r="S5004" s="76"/>
      <c r="U5004" s="76"/>
      <c r="V5004" s="76"/>
      <c r="X5004" s="76"/>
      <c r="Y5004" s="76"/>
      <c r="AA5004" s="76"/>
      <c r="AB5004" s="76"/>
      <c r="AD5004" s="76"/>
      <c r="AE5004" s="76"/>
      <c r="AG5004" s="76"/>
      <c r="AH5004" s="76"/>
      <c r="AJ5004" s="76"/>
      <c r="AK5004" s="76"/>
      <c r="AM5004" s="76"/>
      <c r="AN5004" s="76"/>
      <c r="AP5004" s="76"/>
      <c r="AQ5004" s="76"/>
      <c r="AS5004" s="76"/>
      <c r="AT5004" s="76"/>
      <c r="AV5004" s="76"/>
      <c r="AW5004" s="76"/>
      <c r="AY5004" s="76"/>
      <c r="AZ5004" s="76"/>
      <c r="BB5004" s="76"/>
      <c r="BC5004" s="76"/>
      <c r="BE5004" s="76"/>
      <c r="BF5004" s="76"/>
      <c r="BH5004" s="76"/>
      <c r="BI5004" s="76"/>
      <c r="BK5004" s="76"/>
      <c r="BL5004" s="76"/>
      <c r="BN5004" s="76"/>
      <c r="BO5004" s="76"/>
      <c r="BQ5004" s="76"/>
      <c r="BR5004" s="76"/>
      <c r="BT5004" s="76"/>
      <c r="BU5004" s="76"/>
      <c r="BW5004" s="76"/>
      <c r="BX5004" s="76"/>
    </row>
    <row r="5005" spans="1:76" ht="12.75" customHeight="1">
      <c r="A5005" s="2"/>
      <c r="B5005" s="2"/>
      <c r="C5005" s="2"/>
      <c r="D5005" s="75"/>
      <c r="F5005" s="76"/>
      <c r="G5005" s="76"/>
      <c r="I5005" s="76"/>
      <c r="J5005" s="76"/>
      <c r="L5005" s="76"/>
      <c r="M5005" s="76"/>
      <c r="O5005" s="76"/>
      <c r="P5005" s="76"/>
      <c r="R5005" s="76"/>
      <c r="S5005" s="76"/>
      <c r="U5005" s="76"/>
      <c r="V5005" s="76"/>
      <c r="X5005" s="76"/>
      <c r="Y5005" s="76"/>
      <c r="AA5005" s="76"/>
      <c r="AB5005" s="76"/>
      <c r="AD5005" s="76"/>
      <c r="AE5005" s="76"/>
      <c r="AG5005" s="76"/>
      <c r="AH5005" s="76"/>
      <c r="AJ5005" s="76"/>
      <c r="AK5005" s="76"/>
      <c r="AM5005" s="76"/>
      <c r="AN5005" s="76"/>
      <c r="AP5005" s="76"/>
      <c r="AQ5005" s="76"/>
      <c r="AS5005" s="76"/>
      <c r="AT5005" s="76"/>
      <c r="AV5005" s="76"/>
      <c r="AW5005" s="76"/>
      <c r="AY5005" s="76"/>
      <c r="AZ5005" s="76"/>
      <c r="BB5005" s="76"/>
      <c r="BC5005" s="76"/>
      <c r="BE5005" s="76"/>
      <c r="BF5005" s="76"/>
      <c r="BH5005" s="76"/>
      <c r="BI5005" s="76"/>
      <c r="BK5005" s="76"/>
      <c r="BL5005" s="76"/>
      <c r="BN5005" s="76"/>
      <c r="BO5005" s="76"/>
      <c r="BQ5005" s="76"/>
      <c r="BR5005" s="76"/>
      <c r="BT5005" s="76"/>
      <c r="BU5005" s="76"/>
      <c r="BW5005" s="76"/>
      <c r="BX5005" s="76"/>
    </row>
    <row r="5006" spans="1:76" ht="12.75" customHeight="1">
      <c r="A5006" s="2"/>
      <c r="B5006" s="2"/>
      <c r="C5006" s="2"/>
      <c r="D5006" s="75"/>
      <c r="F5006" s="76"/>
      <c r="G5006" s="76"/>
      <c r="I5006" s="76"/>
      <c r="J5006" s="76"/>
      <c r="L5006" s="76"/>
      <c r="M5006" s="76"/>
      <c r="O5006" s="76"/>
      <c r="P5006" s="76"/>
      <c r="R5006" s="76"/>
      <c r="S5006" s="76"/>
      <c r="U5006" s="76"/>
      <c r="V5006" s="76"/>
      <c r="X5006" s="76"/>
      <c r="Y5006" s="76"/>
      <c r="AA5006" s="76"/>
      <c r="AB5006" s="76"/>
      <c r="AD5006" s="76"/>
      <c r="AE5006" s="76"/>
      <c r="AG5006" s="76"/>
      <c r="AH5006" s="76"/>
      <c r="AJ5006" s="76"/>
      <c r="AK5006" s="76"/>
      <c r="AM5006" s="76"/>
      <c r="AN5006" s="76"/>
      <c r="AP5006" s="76"/>
      <c r="AQ5006" s="76"/>
      <c r="AS5006" s="76"/>
      <c r="AT5006" s="76"/>
      <c r="AV5006" s="76"/>
      <c r="AW5006" s="76"/>
      <c r="AY5006" s="76"/>
      <c r="AZ5006" s="76"/>
      <c r="BB5006" s="76"/>
      <c r="BC5006" s="76"/>
      <c r="BE5006" s="76"/>
      <c r="BF5006" s="76"/>
      <c r="BH5006" s="76"/>
      <c r="BI5006" s="76"/>
      <c r="BK5006" s="76"/>
      <c r="BL5006" s="76"/>
      <c r="BN5006" s="76"/>
      <c r="BO5006" s="76"/>
      <c r="BQ5006" s="76"/>
      <c r="BR5006" s="76"/>
      <c r="BT5006" s="76"/>
      <c r="BU5006" s="76"/>
      <c r="BW5006" s="76"/>
      <c r="BX5006" s="76"/>
    </row>
    <row r="5007" spans="1:76" ht="12.75" customHeight="1">
      <c r="A5007" s="2"/>
      <c r="B5007" s="2"/>
      <c r="C5007" s="2"/>
      <c r="D5007" s="75"/>
      <c r="F5007" s="76"/>
      <c r="G5007" s="76"/>
      <c r="I5007" s="76"/>
      <c r="J5007" s="76"/>
      <c r="L5007" s="76"/>
      <c r="M5007" s="76"/>
      <c r="O5007" s="76"/>
      <c r="P5007" s="76"/>
      <c r="R5007" s="76"/>
      <c r="S5007" s="76"/>
      <c r="U5007" s="76"/>
      <c r="V5007" s="76"/>
      <c r="X5007" s="76"/>
      <c r="Y5007" s="76"/>
      <c r="AA5007" s="76"/>
      <c r="AB5007" s="76"/>
      <c r="AD5007" s="76"/>
      <c r="AE5007" s="76"/>
      <c r="AG5007" s="76"/>
      <c r="AH5007" s="76"/>
      <c r="AJ5007" s="76"/>
      <c r="AK5007" s="76"/>
      <c r="AM5007" s="76"/>
      <c r="AN5007" s="76"/>
      <c r="AP5007" s="76"/>
      <c r="AQ5007" s="76"/>
      <c r="AS5007" s="76"/>
      <c r="AT5007" s="76"/>
      <c r="AV5007" s="76"/>
      <c r="AW5007" s="76"/>
      <c r="AY5007" s="76"/>
      <c r="AZ5007" s="76"/>
      <c r="BB5007" s="76"/>
      <c r="BC5007" s="76"/>
      <c r="BE5007" s="76"/>
      <c r="BF5007" s="76"/>
      <c r="BH5007" s="76"/>
      <c r="BI5007" s="76"/>
      <c r="BK5007" s="76"/>
      <c r="BL5007" s="76"/>
      <c r="BN5007" s="76"/>
      <c r="BO5007" s="76"/>
      <c r="BQ5007" s="76"/>
      <c r="BR5007" s="76"/>
      <c r="BT5007" s="76"/>
      <c r="BU5007" s="76"/>
      <c r="BW5007" s="76"/>
      <c r="BX5007" s="76"/>
    </row>
    <row r="5008" spans="1:76" ht="12.75" customHeight="1">
      <c r="A5008" s="2"/>
      <c r="B5008" s="2"/>
      <c r="C5008" s="2"/>
      <c r="D5008" s="75"/>
      <c r="F5008" s="76"/>
      <c r="G5008" s="76"/>
      <c r="I5008" s="76"/>
      <c r="J5008" s="76"/>
      <c r="L5008" s="76"/>
      <c r="M5008" s="76"/>
      <c r="O5008" s="76"/>
      <c r="P5008" s="76"/>
      <c r="R5008" s="76"/>
      <c r="S5008" s="76"/>
      <c r="U5008" s="76"/>
      <c r="V5008" s="76"/>
      <c r="X5008" s="76"/>
      <c r="Y5008" s="76"/>
      <c r="AA5008" s="76"/>
      <c r="AB5008" s="76"/>
      <c r="AD5008" s="76"/>
      <c r="AE5008" s="76"/>
      <c r="AG5008" s="76"/>
      <c r="AH5008" s="76"/>
      <c r="AJ5008" s="76"/>
      <c r="AK5008" s="76"/>
      <c r="AM5008" s="76"/>
      <c r="AN5008" s="76"/>
      <c r="AP5008" s="76"/>
      <c r="AQ5008" s="76"/>
      <c r="AS5008" s="76"/>
      <c r="AT5008" s="76"/>
      <c r="AV5008" s="76"/>
      <c r="AW5008" s="76"/>
      <c r="AY5008" s="76"/>
      <c r="AZ5008" s="76"/>
      <c r="BB5008" s="76"/>
      <c r="BC5008" s="76"/>
      <c r="BE5008" s="76"/>
      <c r="BF5008" s="76"/>
      <c r="BH5008" s="76"/>
      <c r="BI5008" s="76"/>
      <c r="BK5008" s="76"/>
      <c r="BL5008" s="76"/>
      <c r="BN5008" s="76"/>
      <c r="BO5008" s="76"/>
      <c r="BQ5008" s="76"/>
      <c r="BR5008" s="76"/>
      <c r="BT5008" s="76"/>
      <c r="BU5008" s="76"/>
      <c r="BW5008" s="76"/>
      <c r="BX5008" s="76"/>
    </row>
    <row r="5009" spans="1:76" ht="12.75" customHeight="1">
      <c r="A5009" s="2"/>
      <c r="B5009" s="2"/>
      <c r="C5009" s="2"/>
      <c r="D5009" s="75"/>
      <c r="F5009" s="76"/>
      <c r="G5009" s="76"/>
      <c r="I5009" s="76"/>
      <c r="J5009" s="76"/>
      <c r="L5009" s="76"/>
      <c r="M5009" s="76"/>
      <c r="O5009" s="76"/>
      <c r="P5009" s="76"/>
      <c r="R5009" s="76"/>
      <c r="S5009" s="76"/>
      <c r="U5009" s="76"/>
      <c r="V5009" s="76"/>
      <c r="X5009" s="76"/>
      <c r="Y5009" s="76"/>
      <c r="AA5009" s="76"/>
      <c r="AB5009" s="76"/>
      <c r="AD5009" s="76"/>
      <c r="AE5009" s="76"/>
      <c r="AG5009" s="76"/>
      <c r="AH5009" s="76"/>
      <c r="AJ5009" s="76"/>
      <c r="AK5009" s="76"/>
      <c r="AM5009" s="76"/>
      <c r="AN5009" s="76"/>
      <c r="AP5009" s="76"/>
      <c r="AQ5009" s="76"/>
      <c r="AS5009" s="76"/>
      <c r="AT5009" s="76"/>
      <c r="AV5009" s="76"/>
      <c r="AW5009" s="76"/>
      <c r="AY5009" s="76"/>
      <c r="AZ5009" s="76"/>
      <c r="BB5009" s="76"/>
      <c r="BC5009" s="76"/>
      <c r="BE5009" s="76"/>
      <c r="BF5009" s="76"/>
      <c r="BH5009" s="76"/>
      <c r="BI5009" s="76"/>
      <c r="BK5009" s="76"/>
      <c r="BL5009" s="76"/>
      <c r="BN5009" s="76"/>
      <c r="BO5009" s="76"/>
      <c r="BQ5009" s="76"/>
      <c r="BR5009" s="76"/>
      <c r="BT5009" s="76"/>
      <c r="BU5009" s="76"/>
      <c r="BW5009" s="76"/>
      <c r="BX5009" s="76"/>
    </row>
    <row r="5010" spans="1:76" ht="12.75" customHeight="1">
      <c r="A5010" s="2"/>
      <c r="B5010" s="2"/>
      <c r="C5010" s="2"/>
      <c r="D5010" s="75"/>
      <c r="F5010" s="76"/>
      <c r="G5010" s="76"/>
      <c r="I5010" s="76"/>
      <c r="J5010" s="76"/>
      <c r="L5010" s="76"/>
      <c r="M5010" s="76"/>
      <c r="O5010" s="76"/>
      <c r="P5010" s="76"/>
      <c r="R5010" s="76"/>
      <c r="S5010" s="76"/>
      <c r="U5010" s="76"/>
      <c r="V5010" s="76"/>
      <c r="X5010" s="76"/>
      <c r="Y5010" s="76"/>
      <c r="AA5010" s="76"/>
      <c r="AB5010" s="76"/>
      <c r="AD5010" s="76"/>
      <c r="AE5010" s="76"/>
      <c r="AG5010" s="76"/>
      <c r="AH5010" s="76"/>
      <c r="AJ5010" s="76"/>
      <c r="AK5010" s="76"/>
      <c r="AM5010" s="76"/>
      <c r="AN5010" s="76"/>
      <c r="AP5010" s="76"/>
      <c r="AQ5010" s="76"/>
      <c r="AS5010" s="76"/>
      <c r="AT5010" s="76"/>
      <c r="AV5010" s="76"/>
      <c r="AW5010" s="76"/>
      <c r="AY5010" s="76"/>
      <c r="AZ5010" s="76"/>
      <c r="BB5010" s="76"/>
      <c r="BC5010" s="76"/>
      <c r="BE5010" s="76"/>
      <c r="BF5010" s="76"/>
      <c r="BH5010" s="76"/>
      <c r="BI5010" s="76"/>
      <c r="BK5010" s="76"/>
      <c r="BL5010" s="76"/>
      <c r="BN5010" s="76"/>
      <c r="BO5010" s="76"/>
      <c r="BQ5010" s="76"/>
      <c r="BR5010" s="76"/>
      <c r="BT5010" s="76"/>
      <c r="BU5010" s="76"/>
      <c r="BW5010" s="76"/>
      <c r="BX5010" s="76"/>
    </row>
    <row r="5011" spans="1:76" ht="12.75" customHeight="1">
      <c r="A5011" s="2"/>
      <c r="B5011" s="2"/>
      <c r="C5011" s="2"/>
      <c r="D5011" s="75"/>
      <c r="F5011" s="76"/>
      <c r="G5011" s="76"/>
      <c r="I5011" s="76"/>
      <c r="J5011" s="76"/>
      <c r="L5011" s="76"/>
      <c r="M5011" s="76"/>
      <c r="O5011" s="76"/>
      <c r="P5011" s="76"/>
      <c r="R5011" s="76"/>
      <c r="S5011" s="76"/>
      <c r="U5011" s="76"/>
      <c r="V5011" s="76"/>
      <c r="X5011" s="76"/>
      <c r="Y5011" s="76"/>
      <c r="AA5011" s="76"/>
      <c r="AB5011" s="76"/>
      <c r="AD5011" s="76"/>
      <c r="AE5011" s="76"/>
      <c r="AG5011" s="76"/>
      <c r="AH5011" s="76"/>
      <c r="AJ5011" s="76"/>
      <c r="AK5011" s="76"/>
      <c r="AM5011" s="76"/>
      <c r="AN5011" s="76"/>
      <c r="AP5011" s="76"/>
      <c r="AQ5011" s="76"/>
      <c r="AS5011" s="76"/>
      <c r="AT5011" s="76"/>
      <c r="AV5011" s="76"/>
      <c r="AW5011" s="76"/>
      <c r="AY5011" s="76"/>
      <c r="AZ5011" s="76"/>
      <c r="BB5011" s="76"/>
      <c r="BC5011" s="76"/>
      <c r="BE5011" s="76"/>
      <c r="BF5011" s="76"/>
      <c r="BH5011" s="76"/>
      <c r="BI5011" s="76"/>
      <c r="BK5011" s="76"/>
      <c r="BL5011" s="76"/>
      <c r="BN5011" s="76"/>
      <c r="BO5011" s="76"/>
      <c r="BQ5011" s="76"/>
      <c r="BR5011" s="76"/>
      <c r="BT5011" s="76"/>
      <c r="BU5011" s="76"/>
      <c r="BW5011" s="76"/>
      <c r="BX5011" s="76"/>
    </row>
    <row r="5012" spans="1:76" ht="12.75" customHeight="1">
      <c r="A5012" s="2"/>
      <c r="B5012" s="2"/>
      <c r="C5012" s="2"/>
      <c r="D5012" s="75"/>
      <c r="F5012" s="76"/>
      <c r="G5012" s="76"/>
      <c r="I5012" s="76"/>
      <c r="J5012" s="76"/>
      <c r="L5012" s="76"/>
      <c r="M5012" s="76"/>
      <c r="O5012" s="76"/>
      <c r="P5012" s="76"/>
      <c r="R5012" s="76"/>
      <c r="S5012" s="76"/>
      <c r="U5012" s="76"/>
      <c r="V5012" s="76"/>
      <c r="X5012" s="76"/>
      <c r="Y5012" s="76"/>
      <c r="AA5012" s="76"/>
      <c r="AB5012" s="76"/>
      <c r="AD5012" s="76"/>
      <c r="AE5012" s="76"/>
      <c r="AG5012" s="76"/>
      <c r="AH5012" s="76"/>
      <c r="AJ5012" s="76"/>
      <c r="AK5012" s="76"/>
      <c r="AM5012" s="76"/>
      <c r="AN5012" s="76"/>
      <c r="AP5012" s="76"/>
      <c r="AQ5012" s="76"/>
      <c r="AS5012" s="76"/>
      <c r="AT5012" s="76"/>
      <c r="AV5012" s="76"/>
      <c r="AW5012" s="76"/>
      <c r="AY5012" s="76"/>
      <c r="AZ5012" s="76"/>
      <c r="BB5012" s="76"/>
      <c r="BC5012" s="76"/>
      <c r="BE5012" s="76"/>
      <c r="BF5012" s="76"/>
      <c r="BH5012" s="76"/>
      <c r="BI5012" s="76"/>
      <c r="BK5012" s="76"/>
      <c r="BL5012" s="76"/>
      <c r="BN5012" s="76"/>
      <c r="BO5012" s="76"/>
      <c r="BQ5012" s="76"/>
      <c r="BR5012" s="76"/>
      <c r="BT5012" s="76"/>
      <c r="BU5012" s="76"/>
      <c r="BW5012" s="76"/>
      <c r="BX5012" s="76"/>
    </row>
    <row r="5013" spans="1:76" ht="12.75" customHeight="1">
      <c r="A5013" s="2"/>
      <c r="B5013" s="2"/>
      <c r="C5013" s="2"/>
      <c r="D5013" s="75"/>
      <c r="F5013" s="76"/>
      <c r="G5013" s="76"/>
      <c r="I5013" s="76"/>
      <c r="J5013" s="76"/>
      <c r="L5013" s="76"/>
      <c r="M5013" s="76"/>
      <c r="O5013" s="76"/>
      <c r="P5013" s="76"/>
      <c r="R5013" s="76"/>
      <c r="S5013" s="76"/>
      <c r="U5013" s="76"/>
      <c r="V5013" s="76"/>
      <c r="X5013" s="76"/>
      <c r="Y5013" s="76"/>
      <c r="AA5013" s="76"/>
      <c r="AB5013" s="76"/>
      <c r="AD5013" s="76"/>
      <c r="AE5013" s="76"/>
      <c r="AG5013" s="76"/>
      <c r="AH5013" s="76"/>
      <c r="AJ5013" s="76"/>
      <c r="AK5013" s="76"/>
      <c r="AM5013" s="76"/>
      <c r="AN5013" s="76"/>
      <c r="AP5013" s="76"/>
      <c r="AQ5013" s="76"/>
      <c r="AS5013" s="76"/>
      <c r="AT5013" s="76"/>
      <c r="AV5013" s="76"/>
      <c r="AW5013" s="76"/>
      <c r="AY5013" s="76"/>
      <c r="AZ5013" s="76"/>
      <c r="BB5013" s="76"/>
      <c r="BC5013" s="76"/>
      <c r="BE5013" s="76"/>
      <c r="BF5013" s="76"/>
      <c r="BH5013" s="76"/>
      <c r="BI5013" s="76"/>
      <c r="BK5013" s="76"/>
      <c r="BL5013" s="76"/>
      <c r="BN5013" s="76"/>
      <c r="BO5013" s="76"/>
      <c r="BQ5013" s="76"/>
      <c r="BR5013" s="76"/>
      <c r="BT5013" s="76"/>
      <c r="BU5013" s="76"/>
      <c r="BW5013" s="76"/>
      <c r="BX5013" s="76"/>
    </row>
    <row r="5014" spans="1:76" ht="12.75" customHeight="1">
      <c r="A5014" s="2"/>
      <c r="B5014" s="2"/>
      <c r="C5014" s="2"/>
      <c r="D5014" s="75"/>
      <c r="F5014" s="76"/>
      <c r="G5014" s="76"/>
      <c r="I5014" s="76"/>
      <c r="J5014" s="76"/>
      <c r="L5014" s="76"/>
      <c r="M5014" s="76"/>
      <c r="O5014" s="76"/>
      <c r="P5014" s="76"/>
      <c r="R5014" s="76"/>
      <c r="S5014" s="76"/>
      <c r="U5014" s="76"/>
      <c r="V5014" s="76"/>
      <c r="X5014" s="76"/>
      <c r="Y5014" s="76"/>
      <c r="AA5014" s="76"/>
      <c r="AB5014" s="76"/>
      <c r="AD5014" s="76"/>
      <c r="AE5014" s="76"/>
      <c r="AG5014" s="76"/>
      <c r="AH5014" s="76"/>
      <c r="AJ5014" s="76"/>
      <c r="AK5014" s="76"/>
      <c r="AM5014" s="76"/>
      <c r="AN5014" s="76"/>
      <c r="AP5014" s="76"/>
      <c r="AQ5014" s="76"/>
      <c r="AS5014" s="76"/>
      <c r="AT5014" s="76"/>
      <c r="AV5014" s="76"/>
      <c r="AW5014" s="76"/>
      <c r="AY5014" s="76"/>
      <c r="AZ5014" s="76"/>
      <c r="BB5014" s="76"/>
      <c r="BC5014" s="76"/>
      <c r="BE5014" s="76"/>
      <c r="BF5014" s="76"/>
      <c r="BH5014" s="76"/>
      <c r="BI5014" s="76"/>
      <c r="BK5014" s="76"/>
      <c r="BL5014" s="76"/>
      <c r="BN5014" s="76"/>
      <c r="BO5014" s="76"/>
      <c r="BQ5014" s="76"/>
      <c r="BR5014" s="76"/>
      <c r="BT5014" s="76"/>
      <c r="BU5014" s="76"/>
      <c r="BW5014" s="76"/>
      <c r="BX5014" s="76"/>
    </row>
    <row r="5015" spans="1:76" ht="12.75" customHeight="1">
      <c r="A5015" s="2"/>
      <c r="B5015" s="2"/>
      <c r="C5015" s="2"/>
      <c r="D5015" s="75"/>
      <c r="F5015" s="76"/>
      <c r="G5015" s="76"/>
      <c r="I5015" s="76"/>
      <c r="J5015" s="76"/>
      <c r="L5015" s="76"/>
      <c r="M5015" s="76"/>
      <c r="O5015" s="76"/>
      <c r="P5015" s="76"/>
      <c r="R5015" s="76"/>
      <c r="S5015" s="76"/>
      <c r="U5015" s="76"/>
      <c r="V5015" s="76"/>
      <c r="X5015" s="76"/>
      <c r="Y5015" s="76"/>
      <c r="AA5015" s="76"/>
      <c r="AB5015" s="76"/>
      <c r="AD5015" s="76"/>
      <c r="AE5015" s="76"/>
      <c r="AG5015" s="76"/>
      <c r="AH5015" s="76"/>
      <c r="AJ5015" s="76"/>
      <c r="AK5015" s="76"/>
      <c r="AM5015" s="76"/>
      <c r="AN5015" s="76"/>
      <c r="AP5015" s="76"/>
      <c r="AQ5015" s="76"/>
      <c r="AS5015" s="76"/>
      <c r="AT5015" s="76"/>
      <c r="AV5015" s="76"/>
      <c r="AW5015" s="76"/>
      <c r="AY5015" s="76"/>
      <c r="AZ5015" s="76"/>
      <c r="BB5015" s="76"/>
      <c r="BC5015" s="76"/>
      <c r="BE5015" s="76"/>
      <c r="BF5015" s="76"/>
      <c r="BH5015" s="76"/>
      <c r="BI5015" s="76"/>
      <c r="BK5015" s="76"/>
      <c r="BL5015" s="76"/>
      <c r="BN5015" s="76"/>
      <c r="BO5015" s="76"/>
      <c r="BQ5015" s="76"/>
      <c r="BR5015" s="76"/>
      <c r="BT5015" s="76"/>
      <c r="BU5015" s="76"/>
      <c r="BW5015" s="76"/>
      <c r="BX5015" s="76"/>
    </row>
    <row r="5016" spans="1:76" ht="12.75" customHeight="1">
      <c r="A5016" s="2"/>
      <c r="B5016" s="2"/>
      <c r="C5016" s="2"/>
      <c r="D5016" s="75"/>
      <c r="F5016" s="76"/>
      <c r="G5016" s="76"/>
      <c r="I5016" s="76"/>
      <c r="J5016" s="76"/>
      <c r="L5016" s="76"/>
      <c r="M5016" s="76"/>
      <c r="O5016" s="76"/>
      <c r="P5016" s="76"/>
      <c r="R5016" s="76"/>
      <c r="S5016" s="76"/>
      <c r="U5016" s="76"/>
      <c r="V5016" s="76"/>
      <c r="X5016" s="76"/>
      <c r="Y5016" s="76"/>
      <c r="AA5016" s="76"/>
      <c r="AB5016" s="76"/>
      <c r="AD5016" s="76"/>
      <c r="AE5016" s="76"/>
      <c r="AG5016" s="76"/>
      <c r="AH5016" s="76"/>
      <c r="AJ5016" s="76"/>
      <c r="AK5016" s="76"/>
      <c r="AM5016" s="76"/>
      <c r="AN5016" s="76"/>
      <c r="AP5016" s="76"/>
      <c r="AQ5016" s="76"/>
      <c r="AS5016" s="76"/>
      <c r="AT5016" s="76"/>
      <c r="AV5016" s="76"/>
      <c r="AW5016" s="76"/>
      <c r="AY5016" s="76"/>
      <c r="AZ5016" s="76"/>
      <c r="BB5016" s="76"/>
      <c r="BC5016" s="76"/>
      <c r="BE5016" s="76"/>
      <c r="BF5016" s="76"/>
      <c r="BH5016" s="76"/>
      <c r="BI5016" s="76"/>
      <c r="BK5016" s="76"/>
      <c r="BL5016" s="76"/>
      <c r="BN5016" s="76"/>
      <c r="BO5016" s="76"/>
      <c r="BQ5016" s="76"/>
      <c r="BR5016" s="76"/>
      <c r="BT5016" s="76"/>
      <c r="BU5016" s="76"/>
      <c r="BW5016" s="76"/>
      <c r="BX5016" s="76"/>
    </row>
    <row r="5017" spans="1:76" ht="12.75" customHeight="1">
      <c r="A5017" s="2"/>
      <c r="B5017" s="2"/>
      <c r="C5017" s="2"/>
      <c r="D5017" s="75"/>
      <c r="F5017" s="76"/>
      <c r="G5017" s="76"/>
      <c r="I5017" s="76"/>
      <c r="J5017" s="76"/>
      <c r="L5017" s="76"/>
      <c r="M5017" s="76"/>
      <c r="O5017" s="76"/>
      <c r="P5017" s="76"/>
      <c r="R5017" s="76"/>
      <c r="S5017" s="76"/>
      <c r="U5017" s="76"/>
      <c r="V5017" s="76"/>
      <c r="X5017" s="76"/>
      <c r="Y5017" s="76"/>
      <c r="AA5017" s="76"/>
      <c r="AB5017" s="76"/>
      <c r="AD5017" s="76"/>
      <c r="AE5017" s="76"/>
      <c r="AG5017" s="76"/>
      <c r="AH5017" s="76"/>
      <c r="AJ5017" s="76"/>
      <c r="AK5017" s="76"/>
      <c r="AM5017" s="76"/>
      <c r="AN5017" s="76"/>
      <c r="AP5017" s="76"/>
      <c r="AQ5017" s="76"/>
      <c r="AS5017" s="76"/>
      <c r="AT5017" s="76"/>
      <c r="AV5017" s="76"/>
      <c r="AW5017" s="76"/>
      <c r="AY5017" s="76"/>
      <c r="AZ5017" s="76"/>
      <c r="BB5017" s="76"/>
      <c r="BC5017" s="76"/>
      <c r="BE5017" s="76"/>
      <c r="BF5017" s="76"/>
      <c r="BH5017" s="76"/>
      <c r="BI5017" s="76"/>
      <c r="BK5017" s="76"/>
      <c r="BL5017" s="76"/>
      <c r="BN5017" s="76"/>
      <c r="BO5017" s="76"/>
      <c r="BQ5017" s="76"/>
      <c r="BR5017" s="76"/>
      <c r="BT5017" s="76"/>
      <c r="BU5017" s="76"/>
      <c r="BW5017" s="76"/>
      <c r="BX5017" s="76"/>
    </row>
    <row r="5018" spans="1:76" ht="12.75" customHeight="1">
      <c r="A5018" s="2"/>
      <c r="B5018" s="2"/>
      <c r="C5018" s="2"/>
      <c r="D5018" s="75"/>
      <c r="F5018" s="76"/>
      <c r="G5018" s="76"/>
      <c r="I5018" s="76"/>
      <c r="J5018" s="76"/>
      <c r="L5018" s="76"/>
      <c r="M5018" s="76"/>
      <c r="O5018" s="76"/>
      <c r="P5018" s="76"/>
      <c r="R5018" s="76"/>
      <c r="S5018" s="76"/>
      <c r="U5018" s="76"/>
      <c r="V5018" s="76"/>
      <c r="X5018" s="76"/>
      <c r="Y5018" s="76"/>
      <c r="AA5018" s="76"/>
      <c r="AB5018" s="76"/>
      <c r="AD5018" s="76"/>
      <c r="AE5018" s="76"/>
      <c r="AG5018" s="76"/>
      <c r="AH5018" s="76"/>
      <c r="AJ5018" s="76"/>
      <c r="AK5018" s="76"/>
      <c r="AM5018" s="76"/>
      <c r="AN5018" s="76"/>
      <c r="AP5018" s="76"/>
      <c r="AQ5018" s="76"/>
      <c r="AS5018" s="76"/>
      <c r="AT5018" s="76"/>
      <c r="AV5018" s="76"/>
      <c r="AW5018" s="76"/>
      <c r="AY5018" s="76"/>
      <c r="AZ5018" s="76"/>
      <c r="BB5018" s="76"/>
      <c r="BC5018" s="76"/>
      <c r="BE5018" s="76"/>
      <c r="BF5018" s="76"/>
      <c r="BH5018" s="76"/>
      <c r="BI5018" s="76"/>
      <c r="BK5018" s="76"/>
      <c r="BL5018" s="76"/>
      <c r="BN5018" s="76"/>
      <c r="BO5018" s="76"/>
      <c r="BQ5018" s="76"/>
      <c r="BR5018" s="76"/>
      <c r="BT5018" s="76"/>
      <c r="BU5018" s="76"/>
      <c r="BW5018" s="76"/>
      <c r="BX5018" s="76"/>
    </row>
    <row r="5019" spans="1:76" ht="12.75" customHeight="1">
      <c r="A5019" s="2"/>
      <c r="B5019" s="2"/>
      <c r="C5019" s="2"/>
      <c r="D5019" s="75"/>
      <c r="F5019" s="76"/>
      <c r="G5019" s="76"/>
      <c r="I5019" s="76"/>
      <c r="J5019" s="76"/>
      <c r="L5019" s="76"/>
      <c r="M5019" s="76"/>
      <c r="O5019" s="76"/>
      <c r="P5019" s="76"/>
      <c r="R5019" s="76"/>
      <c r="S5019" s="76"/>
      <c r="U5019" s="76"/>
      <c r="V5019" s="76"/>
      <c r="X5019" s="76"/>
      <c r="Y5019" s="76"/>
      <c r="AA5019" s="76"/>
      <c r="AB5019" s="76"/>
      <c r="AD5019" s="76"/>
      <c r="AE5019" s="76"/>
      <c r="AG5019" s="76"/>
      <c r="AH5019" s="76"/>
      <c r="AJ5019" s="76"/>
      <c r="AK5019" s="76"/>
      <c r="AM5019" s="76"/>
      <c r="AN5019" s="76"/>
      <c r="AP5019" s="76"/>
      <c r="AQ5019" s="76"/>
      <c r="AS5019" s="76"/>
      <c r="AT5019" s="76"/>
      <c r="AV5019" s="76"/>
      <c r="AW5019" s="76"/>
      <c r="AY5019" s="76"/>
      <c r="AZ5019" s="76"/>
      <c r="BB5019" s="76"/>
      <c r="BC5019" s="76"/>
      <c r="BE5019" s="76"/>
      <c r="BF5019" s="76"/>
      <c r="BH5019" s="76"/>
      <c r="BI5019" s="76"/>
      <c r="BK5019" s="76"/>
      <c r="BL5019" s="76"/>
      <c r="BN5019" s="76"/>
      <c r="BO5019" s="76"/>
      <c r="BQ5019" s="76"/>
      <c r="BR5019" s="76"/>
      <c r="BT5019" s="76"/>
      <c r="BU5019" s="76"/>
      <c r="BW5019" s="76"/>
      <c r="BX5019" s="76"/>
    </row>
    <row r="5020" spans="1:76" ht="12.75" customHeight="1">
      <c r="A5020" s="2"/>
      <c r="B5020" s="2"/>
      <c r="C5020" s="2"/>
      <c r="D5020" s="75"/>
      <c r="F5020" s="76"/>
      <c r="G5020" s="76"/>
      <c r="I5020" s="76"/>
      <c r="J5020" s="76"/>
      <c r="L5020" s="76"/>
      <c r="M5020" s="76"/>
      <c r="O5020" s="76"/>
      <c r="P5020" s="76"/>
      <c r="R5020" s="76"/>
      <c r="S5020" s="76"/>
      <c r="U5020" s="76"/>
      <c r="V5020" s="76"/>
      <c r="X5020" s="76"/>
      <c r="Y5020" s="76"/>
      <c r="AA5020" s="76"/>
      <c r="AB5020" s="76"/>
      <c r="AD5020" s="76"/>
      <c r="AE5020" s="76"/>
      <c r="AG5020" s="76"/>
      <c r="AH5020" s="76"/>
      <c r="AJ5020" s="76"/>
      <c r="AK5020" s="76"/>
      <c r="AM5020" s="76"/>
      <c r="AN5020" s="76"/>
      <c r="AP5020" s="76"/>
      <c r="AQ5020" s="76"/>
      <c r="AS5020" s="76"/>
      <c r="AT5020" s="76"/>
      <c r="AV5020" s="76"/>
      <c r="AW5020" s="76"/>
      <c r="AY5020" s="76"/>
      <c r="AZ5020" s="76"/>
      <c r="BB5020" s="76"/>
      <c r="BC5020" s="76"/>
      <c r="BE5020" s="76"/>
      <c r="BF5020" s="76"/>
      <c r="BH5020" s="76"/>
      <c r="BI5020" s="76"/>
      <c r="BK5020" s="76"/>
      <c r="BL5020" s="76"/>
      <c r="BN5020" s="76"/>
      <c r="BO5020" s="76"/>
      <c r="BQ5020" s="76"/>
      <c r="BR5020" s="76"/>
      <c r="BT5020" s="76"/>
      <c r="BU5020" s="76"/>
      <c r="BW5020" s="76"/>
      <c r="BX5020" s="76"/>
    </row>
    <row r="5021" spans="1:76" ht="12.75" customHeight="1">
      <c r="A5021" s="2"/>
      <c r="B5021" s="2"/>
      <c r="C5021" s="2"/>
      <c r="D5021" s="75"/>
      <c r="F5021" s="76"/>
      <c r="G5021" s="76"/>
      <c r="I5021" s="76"/>
      <c r="J5021" s="76"/>
      <c r="L5021" s="76"/>
      <c r="M5021" s="76"/>
      <c r="O5021" s="76"/>
      <c r="P5021" s="76"/>
      <c r="R5021" s="76"/>
      <c r="S5021" s="76"/>
      <c r="U5021" s="76"/>
      <c r="V5021" s="76"/>
      <c r="X5021" s="76"/>
      <c r="Y5021" s="76"/>
      <c r="AA5021" s="76"/>
      <c r="AB5021" s="76"/>
      <c r="AD5021" s="76"/>
      <c r="AE5021" s="76"/>
      <c r="AG5021" s="76"/>
      <c r="AH5021" s="76"/>
      <c r="AJ5021" s="76"/>
      <c r="AK5021" s="76"/>
      <c r="AM5021" s="76"/>
      <c r="AN5021" s="76"/>
      <c r="AP5021" s="76"/>
      <c r="AQ5021" s="76"/>
      <c r="AS5021" s="76"/>
      <c r="AT5021" s="76"/>
      <c r="AV5021" s="76"/>
      <c r="AW5021" s="76"/>
      <c r="AY5021" s="76"/>
      <c r="AZ5021" s="76"/>
      <c r="BB5021" s="76"/>
      <c r="BC5021" s="76"/>
      <c r="BE5021" s="76"/>
      <c r="BF5021" s="76"/>
      <c r="BH5021" s="76"/>
      <c r="BI5021" s="76"/>
      <c r="BK5021" s="76"/>
      <c r="BL5021" s="76"/>
      <c r="BN5021" s="76"/>
      <c r="BO5021" s="76"/>
      <c r="BQ5021" s="76"/>
      <c r="BR5021" s="76"/>
      <c r="BT5021" s="76"/>
      <c r="BU5021" s="76"/>
      <c r="BW5021" s="76"/>
      <c r="BX5021" s="76"/>
    </row>
    <row r="5022" spans="1:76" ht="12.75" customHeight="1">
      <c r="A5022" s="2"/>
      <c r="B5022" s="2"/>
      <c r="C5022" s="2"/>
      <c r="D5022" s="75"/>
      <c r="F5022" s="76"/>
      <c r="G5022" s="76"/>
      <c r="I5022" s="76"/>
      <c r="J5022" s="76"/>
      <c r="L5022" s="76"/>
      <c r="M5022" s="76"/>
      <c r="O5022" s="76"/>
      <c r="P5022" s="76"/>
      <c r="R5022" s="76"/>
      <c r="S5022" s="76"/>
      <c r="U5022" s="76"/>
      <c r="V5022" s="76"/>
      <c r="X5022" s="76"/>
      <c r="Y5022" s="76"/>
      <c r="AA5022" s="76"/>
      <c r="AB5022" s="76"/>
      <c r="AD5022" s="76"/>
      <c r="AE5022" s="76"/>
      <c r="AG5022" s="76"/>
      <c r="AH5022" s="76"/>
      <c r="AJ5022" s="76"/>
      <c r="AK5022" s="76"/>
      <c r="AM5022" s="76"/>
      <c r="AN5022" s="76"/>
      <c r="AP5022" s="76"/>
      <c r="AQ5022" s="76"/>
      <c r="AS5022" s="76"/>
      <c r="AT5022" s="76"/>
      <c r="AV5022" s="76"/>
      <c r="AW5022" s="76"/>
      <c r="AY5022" s="76"/>
      <c r="AZ5022" s="76"/>
      <c r="BB5022" s="76"/>
      <c r="BC5022" s="76"/>
      <c r="BE5022" s="76"/>
      <c r="BF5022" s="76"/>
      <c r="BH5022" s="76"/>
      <c r="BI5022" s="76"/>
      <c r="BK5022" s="76"/>
      <c r="BL5022" s="76"/>
      <c r="BN5022" s="76"/>
      <c r="BO5022" s="76"/>
      <c r="BQ5022" s="76"/>
      <c r="BR5022" s="76"/>
      <c r="BT5022" s="76"/>
      <c r="BU5022" s="76"/>
      <c r="BW5022" s="76"/>
      <c r="BX5022" s="76"/>
    </row>
    <row r="5023" spans="1:76" ht="12.75" customHeight="1">
      <c r="A5023" s="2"/>
      <c r="B5023" s="2"/>
      <c r="C5023" s="2"/>
      <c r="D5023" s="75"/>
      <c r="F5023" s="76"/>
      <c r="G5023" s="76"/>
      <c r="I5023" s="76"/>
      <c r="J5023" s="76"/>
      <c r="L5023" s="76"/>
      <c r="M5023" s="76"/>
      <c r="O5023" s="76"/>
      <c r="P5023" s="76"/>
      <c r="R5023" s="76"/>
      <c r="S5023" s="76"/>
      <c r="U5023" s="76"/>
      <c r="V5023" s="76"/>
      <c r="X5023" s="76"/>
      <c r="Y5023" s="76"/>
      <c r="AA5023" s="76"/>
      <c r="AB5023" s="76"/>
      <c r="AD5023" s="76"/>
      <c r="AE5023" s="76"/>
      <c r="AG5023" s="76"/>
      <c r="AH5023" s="76"/>
      <c r="AJ5023" s="76"/>
      <c r="AK5023" s="76"/>
      <c r="AM5023" s="76"/>
      <c r="AN5023" s="76"/>
      <c r="AP5023" s="76"/>
      <c r="AQ5023" s="76"/>
      <c r="AS5023" s="76"/>
      <c r="AT5023" s="76"/>
      <c r="AV5023" s="76"/>
      <c r="AW5023" s="76"/>
      <c r="AY5023" s="76"/>
      <c r="AZ5023" s="76"/>
      <c r="BB5023" s="76"/>
      <c r="BC5023" s="76"/>
      <c r="BE5023" s="76"/>
      <c r="BF5023" s="76"/>
      <c r="BH5023" s="76"/>
      <c r="BI5023" s="76"/>
      <c r="BK5023" s="76"/>
      <c r="BL5023" s="76"/>
      <c r="BN5023" s="76"/>
      <c r="BO5023" s="76"/>
      <c r="BQ5023" s="76"/>
      <c r="BR5023" s="76"/>
      <c r="BT5023" s="76"/>
      <c r="BU5023" s="76"/>
      <c r="BW5023" s="76"/>
      <c r="BX5023" s="76"/>
    </row>
    <row r="5024" spans="1:76" ht="12.75" customHeight="1">
      <c r="A5024" s="2"/>
      <c r="B5024" s="2"/>
      <c r="C5024" s="2"/>
      <c r="D5024" s="75"/>
      <c r="F5024" s="76"/>
      <c r="G5024" s="76"/>
      <c r="I5024" s="76"/>
      <c r="J5024" s="76"/>
      <c r="L5024" s="76"/>
      <c r="M5024" s="76"/>
      <c r="O5024" s="76"/>
      <c r="P5024" s="76"/>
      <c r="R5024" s="76"/>
      <c r="S5024" s="76"/>
      <c r="U5024" s="76"/>
      <c r="V5024" s="76"/>
      <c r="X5024" s="76"/>
      <c r="Y5024" s="76"/>
      <c r="AA5024" s="76"/>
      <c r="AB5024" s="76"/>
      <c r="AD5024" s="76"/>
      <c r="AE5024" s="76"/>
      <c r="AG5024" s="76"/>
      <c r="AH5024" s="76"/>
      <c r="AJ5024" s="76"/>
      <c r="AK5024" s="76"/>
      <c r="AM5024" s="76"/>
      <c r="AN5024" s="76"/>
      <c r="AP5024" s="76"/>
      <c r="AQ5024" s="76"/>
      <c r="AS5024" s="76"/>
      <c r="AT5024" s="76"/>
      <c r="AV5024" s="76"/>
      <c r="AW5024" s="76"/>
      <c r="AY5024" s="76"/>
      <c r="AZ5024" s="76"/>
      <c r="BB5024" s="76"/>
      <c r="BC5024" s="76"/>
      <c r="BE5024" s="76"/>
      <c r="BF5024" s="76"/>
      <c r="BH5024" s="76"/>
      <c r="BI5024" s="76"/>
      <c r="BK5024" s="76"/>
      <c r="BL5024" s="76"/>
      <c r="BN5024" s="76"/>
      <c r="BO5024" s="76"/>
      <c r="BQ5024" s="76"/>
      <c r="BR5024" s="76"/>
      <c r="BT5024" s="76"/>
      <c r="BU5024" s="76"/>
      <c r="BW5024" s="76"/>
      <c r="BX5024" s="76"/>
    </row>
    <row r="5025" spans="1:76" ht="12.75" customHeight="1">
      <c r="A5025" s="2"/>
      <c r="B5025" s="2"/>
      <c r="C5025" s="2"/>
      <c r="D5025" s="75"/>
      <c r="F5025" s="76"/>
      <c r="G5025" s="76"/>
      <c r="I5025" s="76"/>
      <c r="J5025" s="76"/>
      <c r="L5025" s="76"/>
      <c r="M5025" s="76"/>
      <c r="O5025" s="76"/>
      <c r="P5025" s="76"/>
      <c r="R5025" s="76"/>
      <c r="S5025" s="76"/>
      <c r="U5025" s="76"/>
      <c r="V5025" s="76"/>
      <c r="X5025" s="76"/>
      <c r="Y5025" s="76"/>
      <c r="AA5025" s="76"/>
      <c r="AB5025" s="76"/>
      <c r="AD5025" s="76"/>
      <c r="AE5025" s="76"/>
      <c r="AG5025" s="76"/>
      <c r="AH5025" s="76"/>
      <c r="AJ5025" s="76"/>
      <c r="AK5025" s="76"/>
      <c r="AM5025" s="76"/>
      <c r="AN5025" s="76"/>
      <c r="AP5025" s="76"/>
      <c r="AQ5025" s="76"/>
      <c r="AS5025" s="76"/>
      <c r="AT5025" s="76"/>
      <c r="AV5025" s="76"/>
      <c r="AW5025" s="76"/>
      <c r="AY5025" s="76"/>
      <c r="AZ5025" s="76"/>
      <c r="BB5025" s="76"/>
      <c r="BC5025" s="76"/>
      <c r="BE5025" s="76"/>
      <c r="BF5025" s="76"/>
      <c r="BH5025" s="76"/>
      <c r="BI5025" s="76"/>
      <c r="BK5025" s="76"/>
      <c r="BL5025" s="76"/>
      <c r="BN5025" s="76"/>
      <c r="BO5025" s="76"/>
      <c r="BQ5025" s="76"/>
      <c r="BR5025" s="76"/>
      <c r="BT5025" s="76"/>
      <c r="BU5025" s="76"/>
      <c r="BW5025" s="76"/>
      <c r="BX5025" s="76"/>
    </row>
    <row r="5026" spans="1:76" ht="12.75" customHeight="1">
      <c r="A5026" s="2"/>
      <c r="B5026" s="2"/>
      <c r="C5026" s="2"/>
      <c r="D5026" s="75"/>
      <c r="F5026" s="76"/>
      <c r="G5026" s="76"/>
      <c r="I5026" s="76"/>
      <c r="J5026" s="76"/>
      <c r="L5026" s="76"/>
      <c r="M5026" s="76"/>
      <c r="O5026" s="76"/>
      <c r="P5026" s="76"/>
      <c r="R5026" s="76"/>
      <c r="S5026" s="76"/>
      <c r="U5026" s="76"/>
      <c r="V5026" s="76"/>
      <c r="X5026" s="76"/>
      <c r="Y5026" s="76"/>
      <c r="AA5026" s="76"/>
      <c r="AB5026" s="76"/>
      <c r="AD5026" s="76"/>
      <c r="AE5026" s="76"/>
      <c r="AG5026" s="76"/>
      <c r="AH5026" s="76"/>
      <c r="AJ5026" s="76"/>
      <c r="AK5026" s="76"/>
      <c r="AM5026" s="76"/>
      <c r="AN5026" s="76"/>
      <c r="AP5026" s="76"/>
      <c r="AQ5026" s="76"/>
      <c r="AS5026" s="76"/>
      <c r="AT5026" s="76"/>
      <c r="AV5026" s="76"/>
      <c r="AW5026" s="76"/>
      <c r="AY5026" s="76"/>
      <c r="AZ5026" s="76"/>
      <c r="BB5026" s="76"/>
      <c r="BC5026" s="76"/>
      <c r="BE5026" s="76"/>
      <c r="BF5026" s="76"/>
      <c r="BH5026" s="76"/>
      <c r="BI5026" s="76"/>
      <c r="BK5026" s="76"/>
      <c r="BL5026" s="76"/>
      <c r="BN5026" s="76"/>
      <c r="BO5026" s="76"/>
      <c r="BQ5026" s="76"/>
      <c r="BR5026" s="76"/>
      <c r="BT5026" s="76"/>
      <c r="BU5026" s="76"/>
      <c r="BW5026" s="76"/>
      <c r="BX5026" s="76"/>
    </row>
    <row r="5027" spans="1:76" ht="12.75" customHeight="1">
      <c r="A5027" s="2"/>
      <c r="B5027" s="2"/>
      <c r="C5027" s="2"/>
      <c r="D5027" s="75"/>
      <c r="F5027" s="76"/>
      <c r="G5027" s="76"/>
      <c r="I5027" s="76"/>
      <c r="J5027" s="76"/>
      <c r="L5027" s="76"/>
      <c r="M5027" s="76"/>
      <c r="O5027" s="76"/>
      <c r="P5027" s="76"/>
      <c r="R5027" s="76"/>
      <c r="S5027" s="76"/>
      <c r="U5027" s="76"/>
      <c r="V5027" s="76"/>
      <c r="X5027" s="76"/>
      <c r="Y5027" s="76"/>
      <c r="AA5027" s="76"/>
      <c r="AB5027" s="76"/>
      <c r="AD5027" s="76"/>
      <c r="AE5027" s="76"/>
      <c r="AG5027" s="76"/>
      <c r="AH5027" s="76"/>
      <c r="AJ5027" s="76"/>
      <c r="AK5027" s="76"/>
      <c r="AM5027" s="76"/>
      <c r="AN5027" s="76"/>
      <c r="AP5027" s="76"/>
      <c r="AQ5027" s="76"/>
      <c r="AS5027" s="76"/>
      <c r="AT5027" s="76"/>
      <c r="AV5027" s="76"/>
      <c r="AW5027" s="76"/>
      <c r="AY5027" s="76"/>
      <c r="AZ5027" s="76"/>
      <c r="BB5027" s="76"/>
      <c r="BC5027" s="76"/>
      <c r="BE5027" s="76"/>
      <c r="BF5027" s="76"/>
      <c r="BH5027" s="76"/>
      <c r="BI5027" s="76"/>
      <c r="BK5027" s="76"/>
      <c r="BL5027" s="76"/>
      <c r="BN5027" s="76"/>
      <c r="BO5027" s="76"/>
      <c r="BQ5027" s="76"/>
      <c r="BR5027" s="76"/>
      <c r="BT5027" s="76"/>
      <c r="BU5027" s="76"/>
      <c r="BW5027" s="76"/>
      <c r="BX5027" s="76"/>
    </row>
    <row r="5028" spans="1:76" ht="12.75" customHeight="1">
      <c r="A5028" s="2"/>
      <c r="B5028" s="2"/>
      <c r="C5028" s="2"/>
      <c r="D5028" s="75"/>
      <c r="F5028" s="76"/>
      <c r="G5028" s="76"/>
      <c r="I5028" s="76"/>
      <c r="J5028" s="76"/>
      <c r="L5028" s="76"/>
      <c r="M5028" s="76"/>
      <c r="O5028" s="76"/>
      <c r="P5028" s="76"/>
      <c r="R5028" s="76"/>
      <c r="S5028" s="76"/>
      <c r="U5028" s="76"/>
      <c r="V5028" s="76"/>
      <c r="X5028" s="76"/>
      <c r="Y5028" s="76"/>
      <c r="AA5028" s="76"/>
      <c r="AB5028" s="76"/>
      <c r="AD5028" s="76"/>
      <c r="AE5028" s="76"/>
      <c r="AG5028" s="76"/>
      <c r="AH5028" s="76"/>
      <c r="AJ5028" s="76"/>
      <c r="AK5028" s="76"/>
      <c r="AM5028" s="76"/>
      <c r="AN5028" s="76"/>
      <c r="AP5028" s="76"/>
      <c r="AQ5028" s="76"/>
      <c r="AS5028" s="76"/>
      <c r="AT5028" s="76"/>
      <c r="AV5028" s="76"/>
      <c r="AW5028" s="76"/>
      <c r="AY5028" s="76"/>
      <c r="AZ5028" s="76"/>
      <c r="BB5028" s="76"/>
      <c r="BC5028" s="76"/>
      <c r="BE5028" s="76"/>
      <c r="BF5028" s="76"/>
      <c r="BH5028" s="76"/>
      <c r="BI5028" s="76"/>
      <c r="BK5028" s="76"/>
      <c r="BL5028" s="76"/>
      <c r="BN5028" s="76"/>
      <c r="BO5028" s="76"/>
      <c r="BQ5028" s="76"/>
      <c r="BR5028" s="76"/>
      <c r="BT5028" s="76"/>
      <c r="BU5028" s="76"/>
      <c r="BW5028" s="76"/>
      <c r="BX5028" s="76"/>
    </row>
    <row r="5029" spans="1:76" ht="12.75" customHeight="1">
      <c r="A5029" s="2"/>
      <c r="B5029" s="2"/>
      <c r="C5029" s="2"/>
      <c r="D5029" s="75"/>
      <c r="F5029" s="76"/>
      <c r="G5029" s="76"/>
      <c r="I5029" s="76"/>
      <c r="J5029" s="76"/>
      <c r="L5029" s="76"/>
      <c r="M5029" s="76"/>
      <c r="O5029" s="76"/>
      <c r="P5029" s="76"/>
      <c r="R5029" s="76"/>
      <c r="S5029" s="76"/>
      <c r="U5029" s="76"/>
      <c r="V5029" s="76"/>
      <c r="X5029" s="76"/>
      <c r="Y5029" s="76"/>
      <c r="AA5029" s="76"/>
      <c r="AB5029" s="76"/>
      <c r="AD5029" s="76"/>
      <c r="AE5029" s="76"/>
      <c r="AG5029" s="76"/>
      <c r="AH5029" s="76"/>
      <c r="AJ5029" s="76"/>
      <c r="AK5029" s="76"/>
      <c r="AM5029" s="76"/>
      <c r="AN5029" s="76"/>
      <c r="AP5029" s="76"/>
      <c r="AQ5029" s="76"/>
      <c r="AS5029" s="76"/>
      <c r="AT5029" s="76"/>
      <c r="AV5029" s="76"/>
      <c r="AW5029" s="76"/>
      <c r="AY5029" s="76"/>
      <c r="AZ5029" s="76"/>
      <c r="BB5029" s="76"/>
      <c r="BC5029" s="76"/>
      <c r="BE5029" s="76"/>
      <c r="BF5029" s="76"/>
      <c r="BH5029" s="76"/>
      <c r="BI5029" s="76"/>
      <c r="BK5029" s="76"/>
      <c r="BL5029" s="76"/>
      <c r="BN5029" s="76"/>
      <c r="BO5029" s="76"/>
      <c r="BQ5029" s="76"/>
      <c r="BR5029" s="76"/>
      <c r="BT5029" s="76"/>
      <c r="BU5029" s="76"/>
      <c r="BW5029" s="76"/>
      <c r="BX5029" s="76"/>
    </row>
    <row r="5030" spans="1:76" ht="12.75" customHeight="1">
      <c r="A5030" s="2"/>
      <c r="B5030" s="2"/>
      <c r="C5030" s="2"/>
      <c r="D5030" s="75"/>
      <c r="F5030" s="76"/>
      <c r="G5030" s="76"/>
      <c r="I5030" s="76"/>
      <c r="J5030" s="76"/>
      <c r="L5030" s="76"/>
      <c r="M5030" s="76"/>
      <c r="O5030" s="76"/>
      <c r="P5030" s="76"/>
      <c r="R5030" s="76"/>
      <c r="S5030" s="76"/>
      <c r="U5030" s="76"/>
      <c r="V5030" s="76"/>
      <c r="X5030" s="76"/>
      <c r="Y5030" s="76"/>
      <c r="AA5030" s="76"/>
      <c r="AB5030" s="76"/>
      <c r="AD5030" s="76"/>
      <c r="AE5030" s="76"/>
      <c r="AG5030" s="76"/>
      <c r="AH5030" s="76"/>
      <c r="AJ5030" s="76"/>
      <c r="AK5030" s="76"/>
      <c r="AM5030" s="76"/>
      <c r="AN5030" s="76"/>
      <c r="AP5030" s="76"/>
      <c r="AQ5030" s="76"/>
      <c r="AS5030" s="76"/>
      <c r="AT5030" s="76"/>
      <c r="AV5030" s="76"/>
      <c r="AW5030" s="76"/>
      <c r="AY5030" s="76"/>
      <c r="AZ5030" s="76"/>
      <c r="BB5030" s="76"/>
      <c r="BC5030" s="76"/>
      <c r="BE5030" s="76"/>
      <c r="BF5030" s="76"/>
      <c r="BH5030" s="76"/>
      <c r="BI5030" s="76"/>
      <c r="BK5030" s="76"/>
      <c r="BL5030" s="76"/>
      <c r="BN5030" s="76"/>
      <c r="BO5030" s="76"/>
      <c r="BQ5030" s="76"/>
      <c r="BR5030" s="76"/>
      <c r="BT5030" s="76"/>
      <c r="BU5030" s="76"/>
      <c r="BW5030" s="76"/>
      <c r="BX5030" s="76"/>
    </row>
    <row r="5031" spans="1:76" ht="12.75" customHeight="1">
      <c r="A5031" s="2"/>
      <c r="B5031" s="2"/>
      <c r="C5031" s="2"/>
      <c r="D5031" s="75"/>
      <c r="F5031" s="76"/>
      <c r="G5031" s="76"/>
      <c r="I5031" s="76"/>
      <c r="J5031" s="76"/>
      <c r="L5031" s="76"/>
      <c r="M5031" s="76"/>
      <c r="O5031" s="76"/>
      <c r="P5031" s="76"/>
      <c r="R5031" s="76"/>
      <c r="S5031" s="76"/>
      <c r="U5031" s="76"/>
      <c r="V5031" s="76"/>
      <c r="X5031" s="76"/>
      <c r="Y5031" s="76"/>
      <c r="AA5031" s="76"/>
      <c r="AB5031" s="76"/>
      <c r="AD5031" s="76"/>
      <c r="AE5031" s="76"/>
      <c r="AG5031" s="76"/>
      <c r="AH5031" s="76"/>
      <c r="AJ5031" s="76"/>
      <c r="AK5031" s="76"/>
      <c r="AM5031" s="76"/>
      <c r="AN5031" s="76"/>
      <c r="AP5031" s="76"/>
      <c r="AQ5031" s="76"/>
      <c r="AS5031" s="76"/>
      <c r="AT5031" s="76"/>
      <c r="AV5031" s="76"/>
      <c r="AW5031" s="76"/>
      <c r="AY5031" s="76"/>
      <c r="AZ5031" s="76"/>
      <c r="BB5031" s="76"/>
      <c r="BC5031" s="76"/>
      <c r="BE5031" s="76"/>
      <c r="BF5031" s="76"/>
      <c r="BH5031" s="76"/>
      <c r="BI5031" s="76"/>
      <c r="BK5031" s="76"/>
      <c r="BL5031" s="76"/>
      <c r="BN5031" s="76"/>
      <c r="BO5031" s="76"/>
      <c r="BQ5031" s="76"/>
      <c r="BR5031" s="76"/>
      <c r="BT5031" s="76"/>
      <c r="BU5031" s="76"/>
      <c r="BW5031" s="76"/>
      <c r="BX5031" s="76"/>
    </row>
    <row r="5032" spans="1:76" ht="12.75" customHeight="1">
      <c r="A5032" s="2"/>
      <c r="B5032" s="2"/>
      <c r="C5032" s="2"/>
      <c r="D5032" s="75"/>
      <c r="F5032" s="76"/>
      <c r="G5032" s="76"/>
      <c r="I5032" s="76"/>
      <c r="J5032" s="76"/>
      <c r="L5032" s="76"/>
      <c r="M5032" s="76"/>
      <c r="O5032" s="76"/>
      <c r="P5032" s="76"/>
      <c r="R5032" s="76"/>
      <c r="S5032" s="76"/>
      <c r="U5032" s="76"/>
      <c r="V5032" s="76"/>
      <c r="X5032" s="76"/>
      <c r="Y5032" s="76"/>
      <c r="AA5032" s="76"/>
      <c r="AB5032" s="76"/>
      <c r="AD5032" s="76"/>
      <c r="AE5032" s="76"/>
      <c r="AG5032" s="76"/>
      <c r="AH5032" s="76"/>
      <c r="AJ5032" s="76"/>
      <c r="AK5032" s="76"/>
      <c r="AM5032" s="76"/>
      <c r="AN5032" s="76"/>
      <c r="AP5032" s="76"/>
      <c r="AQ5032" s="76"/>
      <c r="AS5032" s="76"/>
      <c r="AT5032" s="76"/>
      <c r="AV5032" s="76"/>
      <c r="AW5032" s="76"/>
      <c r="AY5032" s="76"/>
      <c r="AZ5032" s="76"/>
      <c r="BB5032" s="76"/>
      <c r="BC5032" s="76"/>
      <c r="BE5032" s="76"/>
      <c r="BF5032" s="76"/>
      <c r="BH5032" s="76"/>
      <c r="BI5032" s="76"/>
      <c r="BK5032" s="76"/>
      <c r="BL5032" s="76"/>
      <c r="BN5032" s="76"/>
      <c r="BO5032" s="76"/>
      <c r="BQ5032" s="76"/>
      <c r="BR5032" s="76"/>
      <c r="BT5032" s="76"/>
      <c r="BU5032" s="76"/>
      <c r="BW5032" s="76"/>
      <c r="BX5032" s="76"/>
    </row>
    <row r="5033" spans="1:76" ht="12.75" customHeight="1">
      <c r="A5033" s="2"/>
      <c r="B5033" s="2"/>
      <c r="C5033" s="2"/>
      <c r="D5033" s="75"/>
      <c r="F5033" s="76"/>
      <c r="G5033" s="76"/>
      <c r="I5033" s="76"/>
      <c r="J5033" s="76"/>
      <c r="L5033" s="76"/>
      <c r="M5033" s="76"/>
      <c r="O5033" s="76"/>
      <c r="P5033" s="76"/>
      <c r="R5033" s="76"/>
      <c r="S5033" s="76"/>
      <c r="U5033" s="76"/>
      <c r="V5033" s="76"/>
      <c r="X5033" s="76"/>
      <c r="Y5033" s="76"/>
      <c r="AA5033" s="76"/>
      <c r="AB5033" s="76"/>
      <c r="AD5033" s="76"/>
      <c r="AE5033" s="76"/>
      <c r="AG5033" s="76"/>
      <c r="AH5033" s="76"/>
      <c r="AJ5033" s="76"/>
      <c r="AK5033" s="76"/>
      <c r="AM5033" s="76"/>
      <c r="AN5033" s="76"/>
      <c r="AP5033" s="76"/>
      <c r="AQ5033" s="76"/>
      <c r="AS5033" s="76"/>
      <c r="AT5033" s="76"/>
      <c r="AV5033" s="76"/>
      <c r="AW5033" s="76"/>
      <c r="AY5033" s="76"/>
      <c r="AZ5033" s="76"/>
      <c r="BB5033" s="76"/>
      <c r="BC5033" s="76"/>
      <c r="BE5033" s="76"/>
      <c r="BF5033" s="76"/>
      <c r="BH5033" s="76"/>
      <c r="BI5033" s="76"/>
      <c r="BK5033" s="76"/>
      <c r="BL5033" s="76"/>
      <c r="BN5033" s="76"/>
      <c r="BO5033" s="76"/>
      <c r="BQ5033" s="76"/>
      <c r="BR5033" s="76"/>
      <c r="BT5033" s="76"/>
      <c r="BU5033" s="76"/>
      <c r="BW5033" s="76"/>
      <c r="BX5033" s="76"/>
    </row>
    <row r="5034" spans="1:76" ht="12.75" customHeight="1">
      <c r="A5034" s="2"/>
      <c r="B5034" s="2"/>
      <c r="C5034" s="2"/>
      <c r="D5034" s="75"/>
      <c r="F5034" s="76"/>
      <c r="G5034" s="76"/>
      <c r="I5034" s="76"/>
      <c r="J5034" s="76"/>
      <c r="L5034" s="76"/>
      <c r="M5034" s="76"/>
      <c r="O5034" s="76"/>
      <c r="P5034" s="76"/>
      <c r="R5034" s="76"/>
      <c r="S5034" s="76"/>
      <c r="U5034" s="76"/>
      <c r="V5034" s="76"/>
      <c r="X5034" s="76"/>
      <c r="Y5034" s="76"/>
      <c r="AA5034" s="76"/>
      <c r="AB5034" s="76"/>
      <c r="AD5034" s="76"/>
      <c r="AE5034" s="76"/>
      <c r="AG5034" s="76"/>
      <c r="AH5034" s="76"/>
      <c r="AJ5034" s="76"/>
      <c r="AK5034" s="76"/>
      <c r="AM5034" s="76"/>
      <c r="AN5034" s="76"/>
      <c r="AP5034" s="76"/>
      <c r="AQ5034" s="76"/>
      <c r="AS5034" s="76"/>
      <c r="AT5034" s="76"/>
      <c r="AV5034" s="76"/>
      <c r="AW5034" s="76"/>
      <c r="AY5034" s="76"/>
      <c r="AZ5034" s="76"/>
      <c r="BB5034" s="76"/>
      <c r="BC5034" s="76"/>
      <c r="BE5034" s="76"/>
      <c r="BF5034" s="76"/>
      <c r="BH5034" s="76"/>
      <c r="BI5034" s="76"/>
      <c r="BK5034" s="76"/>
      <c r="BL5034" s="76"/>
      <c r="BN5034" s="76"/>
      <c r="BO5034" s="76"/>
      <c r="BQ5034" s="76"/>
      <c r="BR5034" s="76"/>
      <c r="BT5034" s="76"/>
      <c r="BU5034" s="76"/>
      <c r="BW5034" s="76"/>
      <c r="BX5034" s="76"/>
    </row>
    <row r="5035" spans="1:76" ht="12.75" customHeight="1">
      <c r="A5035" s="2"/>
      <c r="B5035" s="2"/>
      <c r="C5035" s="2"/>
      <c r="D5035" s="75"/>
      <c r="F5035" s="76"/>
      <c r="G5035" s="76"/>
      <c r="I5035" s="76"/>
      <c r="J5035" s="76"/>
      <c r="L5035" s="76"/>
      <c r="M5035" s="76"/>
      <c r="O5035" s="76"/>
      <c r="P5035" s="76"/>
      <c r="R5035" s="76"/>
      <c r="S5035" s="76"/>
      <c r="U5035" s="76"/>
      <c r="V5035" s="76"/>
      <c r="X5035" s="76"/>
      <c r="Y5035" s="76"/>
      <c r="AA5035" s="76"/>
      <c r="AB5035" s="76"/>
      <c r="AD5035" s="76"/>
      <c r="AE5035" s="76"/>
      <c r="AG5035" s="76"/>
      <c r="AH5035" s="76"/>
      <c r="AJ5035" s="76"/>
      <c r="AK5035" s="76"/>
      <c r="AM5035" s="76"/>
      <c r="AN5035" s="76"/>
      <c r="AP5035" s="76"/>
      <c r="AQ5035" s="76"/>
      <c r="AS5035" s="76"/>
      <c r="AT5035" s="76"/>
      <c r="AV5035" s="76"/>
      <c r="AW5035" s="76"/>
      <c r="AY5035" s="76"/>
      <c r="AZ5035" s="76"/>
      <c r="BB5035" s="76"/>
      <c r="BC5035" s="76"/>
      <c r="BE5035" s="76"/>
      <c r="BF5035" s="76"/>
      <c r="BH5035" s="76"/>
      <c r="BI5035" s="76"/>
      <c r="BK5035" s="76"/>
      <c r="BL5035" s="76"/>
      <c r="BN5035" s="76"/>
      <c r="BO5035" s="76"/>
      <c r="BQ5035" s="76"/>
      <c r="BR5035" s="76"/>
      <c r="BT5035" s="76"/>
      <c r="BU5035" s="76"/>
      <c r="BW5035" s="76"/>
      <c r="BX5035" s="76"/>
    </row>
    <row r="5036" spans="1:76" ht="12.75" customHeight="1">
      <c r="A5036" s="2"/>
      <c r="B5036" s="2"/>
      <c r="C5036" s="2"/>
      <c r="D5036" s="75"/>
      <c r="F5036" s="76"/>
      <c r="G5036" s="76"/>
      <c r="I5036" s="76"/>
      <c r="J5036" s="76"/>
      <c r="L5036" s="76"/>
      <c r="M5036" s="76"/>
      <c r="O5036" s="76"/>
      <c r="P5036" s="76"/>
      <c r="R5036" s="76"/>
      <c r="S5036" s="76"/>
      <c r="U5036" s="76"/>
      <c r="V5036" s="76"/>
      <c r="X5036" s="76"/>
      <c r="Y5036" s="76"/>
      <c r="AA5036" s="76"/>
      <c r="AB5036" s="76"/>
      <c r="AD5036" s="76"/>
      <c r="AE5036" s="76"/>
      <c r="AG5036" s="76"/>
      <c r="AH5036" s="76"/>
      <c r="AJ5036" s="76"/>
      <c r="AK5036" s="76"/>
      <c r="AM5036" s="76"/>
      <c r="AN5036" s="76"/>
      <c r="AP5036" s="76"/>
      <c r="AQ5036" s="76"/>
      <c r="AS5036" s="76"/>
      <c r="AT5036" s="76"/>
      <c r="AV5036" s="76"/>
      <c r="AW5036" s="76"/>
      <c r="AY5036" s="76"/>
      <c r="AZ5036" s="76"/>
      <c r="BB5036" s="76"/>
      <c r="BC5036" s="76"/>
      <c r="BE5036" s="76"/>
      <c r="BF5036" s="76"/>
      <c r="BH5036" s="76"/>
      <c r="BI5036" s="76"/>
      <c r="BK5036" s="76"/>
      <c r="BL5036" s="76"/>
      <c r="BN5036" s="76"/>
      <c r="BO5036" s="76"/>
      <c r="BQ5036" s="76"/>
      <c r="BR5036" s="76"/>
      <c r="BT5036" s="76"/>
      <c r="BU5036" s="76"/>
      <c r="BW5036" s="76"/>
      <c r="BX5036" s="76"/>
    </row>
    <row r="5037" spans="1:76" ht="12.75" customHeight="1">
      <c r="A5037" s="2"/>
      <c r="B5037" s="2"/>
      <c r="C5037" s="2"/>
      <c r="D5037" s="75"/>
      <c r="F5037" s="76"/>
      <c r="G5037" s="76"/>
      <c r="I5037" s="76"/>
      <c r="J5037" s="76"/>
      <c r="L5037" s="76"/>
      <c r="M5037" s="76"/>
      <c r="O5037" s="76"/>
      <c r="P5037" s="76"/>
      <c r="R5037" s="76"/>
      <c r="S5037" s="76"/>
      <c r="U5037" s="76"/>
      <c r="V5037" s="76"/>
      <c r="X5037" s="76"/>
      <c r="Y5037" s="76"/>
      <c r="AA5037" s="76"/>
      <c r="AB5037" s="76"/>
      <c r="AD5037" s="76"/>
      <c r="AE5037" s="76"/>
      <c r="AG5037" s="76"/>
      <c r="AH5037" s="76"/>
      <c r="AJ5037" s="76"/>
      <c r="AK5037" s="76"/>
      <c r="AM5037" s="76"/>
      <c r="AN5037" s="76"/>
      <c r="AP5037" s="76"/>
      <c r="AQ5037" s="76"/>
      <c r="AS5037" s="76"/>
      <c r="AT5037" s="76"/>
      <c r="AV5037" s="76"/>
      <c r="AW5037" s="76"/>
      <c r="AY5037" s="76"/>
      <c r="AZ5037" s="76"/>
      <c r="BB5037" s="76"/>
      <c r="BC5037" s="76"/>
      <c r="BE5037" s="76"/>
      <c r="BF5037" s="76"/>
      <c r="BH5037" s="76"/>
      <c r="BI5037" s="76"/>
      <c r="BK5037" s="76"/>
      <c r="BL5037" s="76"/>
      <c r="BN5037" s="76"/>
      <c r="BO5037" s="76"/>
      <c r="BQ5037" s="76"/>
      <c r="BR5037" s="76"/>
      <c r="BT5037" s="76"/>
      <c r="BU5037" s="76"/>
      <c r="BW5037" s="76"/>
      <c r="BX5037" s="76"/>
    </row>
    <row r="5038" spans="1:76" ht="12.75" customHeight="1">
      <c r="A5038" s="2"/>
      <c r="B5038" s="2"/>
      <c r="C5038" s="2"/>
      <c r="D5038" s="75"/>
      <c r="F5038" s="76"/>
      <c r="G5038" s="76"/>
      <c r="I5038" s="76"/>
      <c r="J5038" s="76"/>
      <c r="L5038" s="76"/>
      <c r="M5038" s="76"/>
      <c r="O5038" s="76"/>
      <c r="P5038" s="76"/>
      <c r="R5038" s="76"/>
      <c r="S5038" s="76"/>
      <c r="U5038" s="76"/>
      <c r="V5038" s="76"/>
      <c r="X5038" s="76"/>
      <c r="Y5038" s="76"/>
      <c r="AA5038" s="76"/>
      <c r="AB5038" s="76"/>
      <c r="AD5038" s="76"/>
      <c r="AE5038" s="76"/>
      <c r="AG5038" s="76"/>
      <c r="AH5038" s="76"/>
      <c r="AJ5038" s="76"/>
      <c r="AK5038" s="76"/>
      <c r="AM5038" s="76"/>
      <c r="AN5038" s="76"/>
      <c r="AP5038" s="76"/>
      <c r="AQ5038" s="76"/>
      <c r="AS5038" s="76"/>
      <c r="AT5038" s="76"/>
      <c r="AV5038" s="76"/>
      <c r="AW5038" s="76"/>
      <c r="AY5038" s="76"/>
      <c r="AZ5038" s="76"/>
      <c r="BB5038" s="76"/>
      <c r="BC5038" s="76"/>
      <c r="BE5038" s="76"/>
      <c r="BF5038" s="76"/>
      <c r="BH5038" s="76"/>
      <c r="BI5038" s="76"/>
      <c r="BK5038" s="76"/>
      <c r="BL5038" s="76"/>
      <c r="BN5038" s="76"/>
      <c r="BO5038" s="76"/>
      <c r="BQ5038" s="76"/>
      <c r="BR5038" s="76"/>
      <c r="BT5038" s="76"/>
      <c r="BU5038" s="76"/>
      <c r="BW5038" s="76"/>
      <c r="BX5038" s="76"/>
    </row>
    <row r="5039" spans="1:76" ht="12.75" customHeight="1">
      <c r="A5039" s="2"/>
      <c r="B5039" s="2"/>
      <c r="C5039" s="2"/>
      <c r="D5039" s="75"/>
      <c r="F5039" s="76"/>
      <c r="G5039" s="76"/>
      <c r="I5039" s="76"/>
      <c r="J5039" s="76"/>
      <c r="L5039" s="76"/>
      <c r="M5039" s="76"/>
      <c r="O5039" s="76"/>
      <c r="P5039" s="76"/>
      <c r="R5039" s="76"/>
      <c r="S5039" s="76"/>
      <c r="U5039" s="76"/>
      <c r="V5039" s="76"/>
      <c r="X5039" s="76"/>
      <c r="Y5039" s="76"/>
      <c r="AA5039" s="76"/>
      <c r="AB5039" s="76"/>
      <c r="AD5039" s="76"/>
      <c r="AE5039" s="76"/>
      <c r="AG5039" s="76"/>
      <c r="AH5039" s="76"/>
      <c r="AJ5039" s="76"/>
      <c r="AK5039" s="76"/>
      <c r="AM5039" s="76"/>
      <c r="AN5039" s="76"/>
      <c r="AP5039" s="76"/>
      <c r="AQ5039" s="76"/>
      <c r="AS5039" s="76"/>
      <c r="AT5039" s="76"/>
      <c r="AV5039" s="76"/>
      <c r="AW5039" s="76"/>
      <c r="AY5039" s="76"/>
      <c r="AZ5039" s="76"/>
      <c r="BB5039" s="76"/>
      <c r="BC5039" s="76"/>
      <c r="BE5039" s="76"/>
      <c r="BF5039" s="76"/>
      <c r="BH5039" s="76"/>
      <c r="BI5039" s="76"/>
      <c r="BK5039" s="76"/>
      <c r="BL5039" s="76"/>
      <c r="BN5039" s="76"/>
      <c r="BO5039" s="76"/>
      <c r="BQ5039" s="76"/>
      <c r="BR5039" s="76"/>
      <c r="BT5039" s="76"/>
      <c r="BU5039" s="76"/>
      <c r="BW5039" s="76"/>
      <c r="BX5039" s="76"/>
    </row>
    <row r="5040" spans="1:76" ht="12.75" customHeight="1">
      <c r="A5040" s="2"/>
      <c r="B5040" s="2"/>
      <c r="C5040" s="2"/>
      <c r="D5040" s="75"/>
      <c r="F5040" s="76"/>
      <c r="G5040" s="76"/>
      <c r="I5040" s="76"/>
      <c r="J5040" s="76"/>
      <c r="L5040" s="76"/>
      <c r="M5040" s="76"/>
      <c r="O5040" s="76"/>
      <c r="P5040" s="76"/>
      <c r="R5040" s="76"/>
      <c r="S5040" s="76"/>
      <c r="U5040" s="76"/>
      <c r="V5040" s="76"/>
      <c r="X5040" s="76"/>
      <c r="Y5040" s="76"/>
      <c r="AA5040" s="76"/>
      <c r="AB5040" s="76"/>
      <c r="AD5040" s="76"/>
      <c r="AE5040" s="76"/>
      <c r="AG5040" s="76"/>
      <c r="AH5040" s="76"/>
      <c r="AJ5040" s="76"/>
      <c r="AK5040" s="76"/>
      <c r="AM5040" s="76"/>
      <c r="AN5040" s="76"/>
      <c r="AP5040" s="76"/>
      <c r="AQ5040" s="76"/>
      <c r="AS5040" s="76"/>
      <c r="AT5040" s="76"/>
      <c r="AV5040" s="76"/>
      <c r="AW5040" s="76"/>
      <c r="AY5040" s="76"/>
      <c r="AZ5040" s="76"/>
      <c r="BB5040" s="76"/>
      <c r="BC5040" s="76"/>
      <c r="BE5040" s="76"/>
      <c r="BF5040" s="76"/>
      <c r="BH5040" s="76"/>
      <c r="BI5040" s="76"/>
      <c r="BK5040" s="76"/>
      <c r="BL5040" s="76"/>
      <c r="BN5040" s="76"/>
      <c r="BO5040" s="76"/>
      <c r="BQ5040" s="76"/>
      <c r="BR5040" s="76"/>
      <c r="BT5040" s="76"/>
      <c r="BU5040" s="76"/>
      <c r="BW5040" s="76"/>
      <c r="BX5040" s="76"/>
    </row>
    <row r="5041" spans="1:76" ht="12.75" customHeight="1">
      <c r="A5041" s="2"/>
      <c r="B5041" s="2"/>
      <c r="C5041" s="2"/>
      <c r="D5041" s="75"/>
      <c r="F5041" s="76"/>
      <c r="G5041" s="76"/>
      <c r="I5041" s="76"/>
      <c r="J5041" s="76"/>
      <c r="L5041" s="76"/>
      <c r="M5041" s="76"/>
      <c r="O5041" s="76"/>
      <c r="P5041" s="76"/>
      <c r="R5041" s="76"/>
      <c r="S5041" s="76"/>
      <c r="U5041" s="76"/>
      <c r="V5041" s="76"/>
      <c r="X5041" s="76"/>
      <c r="Y5041" s="76"/>
      <c r="AA5041" s="76"/>
      <c r="AB5041" s="76"/>
      <c r="AD5041" s="76"/>
      <c r="AE5041" s="76"/>
      <c r="AG5041" s="76"/>
      <c r="AH5041" s="76"/>
      <c r="AJ5041" s="76"/>
      <c r="AK5041" s="76"/>
      <c r="AM5041" s="76"/>
      <c r="AN5041" s="76"/>
      <c r="AP5041" s="76"/>
      <c r="AQ5041" s="76"/>
      <c r="AS5041" s="76"/>
      <c r="AT5041" s="76"/>
      <c r="AV5041" s="76"/>
      <c r="AW5041" s="76"/>
      <c r="AY5041" s="76"/>
      <c r="AZ5041" s="76"/>
      <c r="BB5041" s="76"/>
      <c r="BC5041" s="76"/>
      <c r="BE5041" s="76"/>
      <c r="BF5041" s="76"/>
      <c r="BH5041" s="76"/>
      <c r="BI5041" s="76"/>
      <c r="BK5041" s="76"/>
      <c r="BL5041" s="76"/>
      <c r="BN5041" s="76"/>
      <c r="BO5041" s="76"/>
      <c r="BQ5041" s="76"/>
      <c r="BR5041" s="76"/>
      <c r="BT5041" s="76"/>
      <c r="BU5041" s="76"/>
      <c r="BW5041" s="76"/>
      <c r="BX5041" s="76"/>
    </row>
    <row r="5042" spans="1:76" ht="12.75" customHeight="1">
      <c r="A5042" s="2"/>
      <c r="B5042" s="2"/>
      <c r="C5042" s="2"/>
      <c r="D5042" s="75"/>
      <c r="F5042" s="76"/>
      <c r="G5042" s="76"/>
      <c r="I5042" s="76"/>
      <c r="J5042" s="76"/>
      <c r="L5042" s="76"/>
      <c r="M5042" s="76"/>
      <c r="O5042" s="76"/>
      <c r="P5042" s="76"/>
      <c r="R5042" s="76"/>
      <c r="S5042" s="76"/>
      <c r="U5042" s="76"/>
      <c r="V5042" s="76"/>
      <c r="X5042" s="76"/>
      <c r="Y5042" s="76"/>
      <c r="AA5042" s="76"/>
      <c r="AB5042" s="76"/>
      <c r="AD5042" s="76"/>
      <c r="AE5042" s="76"/>
      <c r="AG5042" s="76"/>
      <c r="AH5042" s="76"/>
      <c r="AJ5042" s="76"/>
      <c r="AK5042" s="76"/>
      <c r="AM5042" s="76"/>
      <c r="AN5042" s="76"/>
      <c r="AP5042" s="76"/>
      <c r="AQ5042" s="76"/>
      <c r="AS5042" s="76"/>
      <c r="AT5042" s="76"/>
      <c r="AV5042" s="76"/>
      <c r="AW5042" s="76"/>
      <c r="AY5042" s="76"/>
      <c r="AZ5042" s="76"/>
      <c r="BB5042" s="76"/>
      <c r="BC5042" s="76"/>
      <c r="BE5042" s="76"/>
      <c r="BF5042" s="76"/>
      <c r="BH5042" s="76"/>
      <c r="BI5042" s="76"/>
      <c r="BK5042" s="76"/>
      <c r="BL5042" s="76"/>
      <c r="BN5042" s="76"/>
      <c r="BO5042" s="76"/>
      <c r="BQ5042" s="76"/>
      <c r="BR5042" s="76"/>
      <c r="BT5042" s="76"/>
      <c r="BU5042" s="76"/>
      <c r="BW5042" s="76"/>
      <c r="BX5042" s="76"/>
    </row>
    <row r="5043" spans="1:76" ht="12.75" customHeight="1">
      <c r="A5043" s="2"/>
      <c r="B5043" s="2"/>
      <c r="C5043" s="2"/>
      <c r="D5043" s="75"/>
      <c r="F5043" s="76"/>
      <c r="G5043" s="76"/>
      <c r="I5043" s="76"/>
      <c r="J5043" s="76"/>
      <c r="L5043" s="76"/>
      <c r="M5043" s="76"/>
      <c r="O5043" s="76"/>
      <c r="P5043" s="76"/>
      <c r="R5043" s="76"/>
      <c r="S5043" s="76"/>
      <c r="U5043" s="76"/>
      <c r="V5043" s="76"/>
      <c r="X5043" s="76"/>
      <c r="Y5043" s="76"/>
      <c r="AA5043" s="76"/>
      <c r="AB5043" s="76"/>
      <c r="AD5043" s="76"/>
      <c r="AE5043" s="76"/>
      <c r="AG5043" s="76"/>
      <c r="AH5043" s="76"/>
      <c r="AJ5043" s="76"/>
      <c r="AK5043" s="76"/>
      <c r="AM5043" s="76"/>
      <c r="AN5043" s="76"/>
      <c r="AP5043" s="76"/>
      <c r="AQ5043" s="76"/>
      <c r="AS5043" s="76"/>
      <c r="AT5043" s="76"/>
      <c r="AV5043" s="76"/>
      <c r="AW5043" s="76"/>
      <c r="AY5043" s="76"/>
      <c r="AZ5043" s="76"/>
      <c r="BB5043" s="76"/>
      <c r="BC5043" s="76"/>
      <c r="BE5043" s="76"/>
      <c r="BF5043" s="76"/>
      <c r="BH5043" s="76"/>
      <c r="BI5043" s="76"/>
      <c r="BK5043" s="76"/>
      <c r="BL5043" s="76"/>
      <c r="BN5043" s="76"/>
      <c r="BO5043" s="76"/>
      <c r="BQ5043" s="76"/>
      <c r="BR5043" s="76"/>
      <c r="BT5043" s="76"/>
      <c r="BU5043" s="76"/>
      <c r="BW5043" s="76"/>
      <c r="BX5043" s="76"/>
    </row>
    <row r="5044" spans="1:76" ht="12.75" customHeight="1">
      <c r="A5044" s="2"/>
      <c r="B5044" s="2"/>
      <c r="C5044" s="2"/>
      <c r="D5044" s="75"/>
      <c r="F5044" s="76"/>
      <c r="G5044" s="76"/>
      <c r="I5044" s="76"/>
      <c r="J5044" s="76"/>
      <c r="L5044" s="76"/>
      <c r="M5044" s="76"/>
      <c r="O5044" s="76"/>
      <c r="P5044" s="76"/>
      <c r="R5044" s="76"/>
      <c r="S5044" s="76"/>
      <c r="U5044" s="76"/>
      <c r="V5044" s="76"/>
      <c r="X5044" s="76"/>
      <c r="Y5044" s="76"/>
      <c r="AA5044" s="76"/>
      <c r="AB5044" s="76"/>
      <c r="AD5044" s="76"/>
      <c r="AE5044" s="76"/>
      <c r="AG5044" s="76"/>
      <c r="AH5044" s="76"/>
      <c r="AJ5044" s="76"/>
      <c r="AK5044" s="76"/>
      <c r="AM5044" s="76"/>
      <c r="AN5044" s="76"/>
      <c r="AP5044" s="76"/>
      <c r="AQ5044" s="76"/>
      <c r="AS5044" s="76"/>
      <c r="AT5044" s="76"/>
      <c r="AV5044" s="76"/>
      <c r="AW5044" s="76"/>
      <c r="AY5044" s="76"/>
      <c r="AZ5044" s="76"/>
      <c r="BB5044" s="76"/>
      <c r="BC5044" s="76"/>
      <c r="BE5044" s="76"/>
      <c r="BF5044" s="76"/>
      <c r="BH5044" s="76"/>
      <c r="BI5044" s="76"/>
      <c r="BK5044" s="76"/>
      <c r="BL5044" s="76"/>
      <c r="BN5044" s="76"/>
      <c r="BO5044" s="76"/>
      <c r="BQ5044" s="76"/>
      <c r="BR5044" s="76"/>
      <c r="BT5044" s="76"/>
      <c r="BU5044" s="76"/>
      <c r="BW5044" s="76"/>
      <c r="BX5044" s="76"/>
    </row>
    <row r="5045" spans="1:76" ht="12.75" customHeight="1">
      <c r="A5045" s="2"/>
      <c r="B5045" s="2"/>
      <c r="C5045" s="2"/>
      <c r="D5045" s="75"/>
      <c r="F5045" s="76"/>
      <c r="G5045" s="76"/>
      <c r="I5045" s="76"/>
      <c r="J5045" s="76"/>
      <c r="L5045" s="76"/>
      <c r="M5045" s="76"/>
      <c r="O5045" s="76"/>
      <c r="P5045" s="76"/>
      <c r="R5045" s="76"/>
      <c r="S5045" s="76"/>
      <c r="U5045" s="76"/>
      <c r="V5045" s="76"/>
      <c r="X5045" s="76"/>
      <c r="Y5045" s="76"/>
      <c r="AA5045" s="76"/>
      <c r="AB5045" s="76"/>
      <c r="AD5045" s="76"/>
      <c r="AE5045" s="76"/>
      <c r="AG5045" s="76"/>
      <c r="AH5045" s="76"/>
      <c r="AJ5045" s="76"/>
      <c r="AK5045" s="76"/>
      <c r="AM5045" s="76"/>
      <c r="AN5045" s="76"/>
      <c r="AP5045" s="76"/>
      <c r="AQ5045" s="76"/>
      <c r="AS5045" s="76"/>
      <c r="AT5045" s="76"/>
      <c r="AV5045" s="76"/>
      <c r="AW5045" s="76"/>
      <c r="AY5045" s="76"/>
      <c r="AZ5045" s="76"/>
      <c r="BB5045" s="76"/>
      <c r="BC5045" s="76"/>
      <c r="BE5045" s="76"/>
      <c r="BF5045" s="76"/>
      <c r="BH5045" s="76"/>
      <c r="BI5045" s="76"/>
      <c r="BK5045" s="76"/>
      <c r="BL5045" s="76"/>
      <c r="BN5045" s="76"/>
      <c r="BO5045" s="76"/>
      <c r="BQ5045" s="76"/>
      <c r="BR5045" s="76"/>
      <c r="BT5045" s="76"/>
      <c r="BU5045" s="76"/>
      <c r="BW5045" s="76"/>
      <c r="BX5045" s="76"/>
    </row>
    <row r="5046" spans="1:76" ht="12.75" customHeight="1">
      <c r="A5046" s="2"/>
      <c r="B5046" s="2"/>
      <c r="C5046" s="2"/>
      <c r="D5046" s="75"/>
      <c r="F5046" s="76"/>
      <c r="G5046" s="76"/>
      <c r="I5046" s="76"/>
      <c r="J5046" s="76"/>
      <c r="L5046" s="76"/>
      <c r="M5046" s="76"/>
      <c r="O5046" s="76"/>
      <c r="P5046" s="76"/>
      <c r="R5046" s="76"/>
      <c r="S5046" s="76"/>
      <c r="U5046" s="76"/>
      <c r="V5046" s="76"/>
      <c r="X5046" s="76"/>
      <c r="Y5046" s="76"/>
      <c r="AA5046" s="76"/>
      <c r="AB5046" s="76"/>
      <c r="AD5046" s="76"/>
      <c r="AE5046" s="76"/>
      <c r="AG5046" s="76"/>
      <c r="AH5046" s="76"/>
      <c r="AJ5046" s="76"/>
      <c r="AK5046" s="76"/>
      <c r="AM5046" s="76"/>
      <c r="AN5046" s="76"/>
      <c r="AP5046" s="76"/>
      <c r="AQ5046" s="76"/>
      <c r="AS5046" s="76"/>
      <c r="AT5046" s="76"/>
      <c r="AV5046" s="76"/>
      <c r="AW5046" s="76"/>
      <c r="AY5046" s="76"/>
      <c r="AZ5046" s="76"/>
      <c r="BB5046" s="76"/>
      <c r="BC5046" s="76"/>
      <c r="BE5046" s="76"/>
      <c r="BF5046" s="76"/>
      <c r="BH5046" s="76"/>
      <c r="BI5046" s="76"/>
      <c r="BK5046" s="76"/>
      <c r="BL5046" s="76"/>
      <c r="BN5046" s="76"/>
      <c r="BO5046" s="76"/>
      <c r="BQ5046" s="76"/>
      <c r="BR5046" s="76"/>
      <c r="BT5046" s="76"/>
      <c r="BU5046" s="76"/>
      <c r="BW5046" s="76"/>
      <c r="BX5046" s="76"/>
    </row>
    <row r="5047" spans="1:76" ht="12.75" customHeight="1">
      <c r="A5047" s="2"/>
      <c r="B5047" s="2"/>
      <c r="C5047" s="2"/>
      <c r="D5047" s="75"/>
      <c r="F5047" s="76"/>
      <c r="G5047" s="76"/>
      <c r="I5047" s="76"/>
      <c r="J5047" s="76"/>
      <c r="L5047" s="76"/>
      <c r="M5047" s="76"/>
      <c r="O5047" s="76"/>
      <c r="P5047" s="76"/>
      <c r="R5047" s="76"/>
      <c r="S5047" s="76"/>
      <c r="U5047" s="76"/>
      <c r="V5047" s="76"/>
      <c r="X5047" s="76"/>
      <c r="Y5047" s="76"/>
      <c r="AA5047" s="76"/>
      <c r="AB5047" s="76"/>
      <c r="AD5047" s="76"/>
      <c r="AE5047" s="76"/>
      <c r="AG5047" s="76"/>
      <c r="AH5047" s="76"/>
      <c r="AJ5047" s="76"/>
      <c r="AK5047" s="76"/>
      <c r="AM5047" s="76"/>
      <c r="AN5047" s="76"/>
      <c r="AP5047" s="76"/>
      <c r="AQ5047" s="76"/>
      <c r="AS5047" s="76"/>
      <c r="AT5047" s="76"/>
      <c r="AV5047" s="76"/>
      <c r="AW5047" s="76"/>
      <c r="AY5047" s="76"/>
      <c r="AZ5047" s="76"/>
      <c r="BB5047" s="76"/>
      <c r="BC5047" s="76"/>
      <c r="BE5047" s="76"/>
      <c r="BF5047" s="76"/>
      <c r="BH5047" s="76"/>
      <c r="BI5047" s="76"/>
      <c r="BK5047" s="76"/>
      <c r="BL5047" s="76"/>
      <c r="BN5047" s="76"/>
      <c r="BO5047" s="76"/>
      <c r="BQ5047" s="76"/>
      <c r="BR5047" s="76"/>
      <c r="BT5047" s="76"/>
      <c r="BU5047" s="76"/>
      <c r="BW5047" s="76"/>
      <c r="BX5047" s="76"/>
    </row>
    <row r="5048" spans="1:76" ht="12.75" customHeight="1">
      <c r="A5048" s="2"/>
      <c r="B5048" s="2"/>
      <c r="C5048" s="2"/>
      <c r="D5048" s="75"/>
      <c r="F5048" s="76"/>
      <c r="G5048" s="76"/>
      <c r="I5048" s="76"/>
      <c r="J5048" s="76"/>
      <c r="L5048" s="76"/>
      <c r="M5048" s="76"/>
      <c r="O5048" s="76"/>
      <c r="P5048" s="76"/>
      <c r="R5048" s="76"/>
      <c r="S5048" s="76"/>
      <c r="U5048" s="76"/>
      <c r="V5048" s="76"/>
      <c r="X5048" s="76"/>
      <c r="Y5048" s="76"/>
      <c r="AA5048" s="76"/>
      <c r="AB5048" s="76"/>
      <c r="AD5048" s="76"/>
      <c r="AE5048" s="76"/>
      <c r="AG5048" s="76"/>
      <c r="AH5048" s="76"/>
      <c r="AJ5048" s="76"/>
      <c r="AK5048" s="76"/>
      <c r="AM5048" s="76"/>
      <c r="AN5048" s="76"/>
      <c r="AP5048" s="76"/>
      <c r="AQ5048" s="76"/>
      <c r="AS5048" s="76"/>
      <c r="AT5048" s="76"/>
      <c r="AV5048" s="76"/>
      <c r="AW5048" s="76"/>
      <c r="AY5048" s="76"/>
      <c r="AZ5048" s="76"/>
      <c r="BB5048" s="76"/>
      <c r="BC5048" s="76"/>
      <c r="BE5048" s="76"/>
      <c r="BF5048" s="76"/>
      <c r="BH5048" s="76"/>
      <c r="BI5048" s="76"/>
      <c r="BK5048" s="76"/>
      <c r="BL5048" s="76"/>
      <c r="BN5048" s="76"/>
      <c r="BO5048" s="76"/>
      <c r="BQ5048" s="76"/>
      <c r="BR5048" s="76"/>
      <c r="BT5048" s="76"/>
      <c r="BU5048" s="76"/>
      <c r="BW5048" s="76"/>
      <c r="BX5048" s="76"/>
    </row>
    <row r="5049" spans="1:76" ht="12.75" customHeight="1">
      <c r="A5049" s="2"/>
      <c r="B5049" s="2"/>
      <c r="C5049" s="2"/>
      <c r="D5049" s="75"/>
      <c r="F5049" s="76"/>
      <c r="G5049" s="76"/>
      <c r="I5049" s="76"/>
      <c r="J5049" s="76"/>
      <c r="L5049" s="76"/>
      <c r="M5049" s="76"/>
      <c r="O5049" s="76"/>
      <c r="P5049" s="76"/>
      <c r="R5049" s="76"/>
      <c r="S5049" s="76"/>
      <c r="U5049" s="76"/>
      <c r="V5049" s="76"/>
      <c r="X5049" s="76"/>
      <c r="Y5049" s="76"/>
      <c r="AA5049" s="76"/>
      <c r="AB5049" s="76"/>
      <c r="AD5049" s="76"/>
      <c r="AE5049" s="76"/>
      <c r="AG5049" s="76"/>
      <c r="AH5049" s="76"/>
      <c r="AJ5049" s="76"/>
      <c r="AK5049" s="76"/>
      <c r="AM5049" s="76"/>
      <c r="AN5049" s="76"/>
      <c r="AP5049" s="76"/>
      <c r="AQ5049" s="76"/>
      <c r="AS5049" s="76"/>
      <c r="AT5049" s="76"/>
      <c r="AV5049" s="76"/>
      <c r="AW5049" s="76"/>
      <c r="AY5049" s="76"/>
      <c r="AZ5049" s="76"/>
      <c r="BB5049" s="76"/>
      <c r="BC5049" s="76"/>
      <c r="BE5049" s="76"/>
      <c r="BF5049" s="76"/>
      <c r="BH5049" s="76"/>
      <c r="BI5049" s="76"/>
      <c r="BK5049" s="76"/>
      <c r="BL5049" s="76"/>
      <c r="BN5049" s="76"/>
      <c r="BO5049" s="76"/>
      <c r="BQ5049" s="76"/>
      <c r="BR5049" s="76"/>
      <c r="BT5049" s="76"/>
      <c r="BU5049" s="76"/>
      <c r="BW5049" s="76"/>
      <c r="BX5049" s="76"/>
    </row>
    <row r="5050" spans="1:76" ht="12.75" customHeight="1">
      <c r="A5050" s="2"/>
      <c r="B5050" s="2"/>
      <c r="C5050" s="2"/>
      <c r="D5050" s="75"/>
      <c r="F5050" s="76"/>
      <c r="G5050" s="76"/>
      <c r="I5050" s="76"/>
      <c r="J5050" s="76"/>
      <c r="L5050" s="76"/>
      <c r="M5050" s="76"/>
      <c r="O5050" s="76"/>
      <c r="P5050" s="76"/>
      <c r="R5050" s="76"/>
      <c r="S5050" s="76"/>
      <c r="U5050" s="76"/>
      <c r="V5050" s="76"/>
      <c r="X5050" s="76"/>
      <c r="Y5050" s="76"/>
      <c r="AA5050" s="76"/>
      <c r="AB5050" s="76"/>
      <c r="AD5050" s="76"/>
      <c r="AE5050" s="76"/>
      <c r="AG5050" s="76"/>
      <c r="AH5050" s="76"/>
      <c r="AJ5050" s="76"/>
      <c r="AK5050" s="76"/>
      <c r="AM5050" s="76"/>
      <c r="AN5050" s="76"/>
      <c r="AP5050" s="76"/>
      <c r="AQ5050" s="76"/>
      <c r="AS5050" s="76"/>
      <c r="AT5050" s="76"/>
      <c r="AV5050" s="76"/>
      <c r="AW5050" s="76"/>
      <c r="AY5050" s="76"/>
      <c r="AZ5050" s="76"/>
      <c r="BB5050" s="76"/>
      <c r="BC5050" s="76"/>
      <c r="BE5050" s="76"/>
      <c r="BF5050" s="76"/>
      <c r="BH5050" s="76"/>
      <c r="BI5050" s="76"/>
      <c r="BK5050" s="76"/>
      <c r="BL5050" s="76"/>
      <c r="BN5050" s="76"/>
      <c r="BO5050" s="76"/>
      <c r="BQ5050" s="76"/>
      <c r="BR5050" s="76"/>
      <c r="BT5050" s="76"/>
      <c r="BU5050" s="76"/>
      <c r="BW5050" s="76"/>
      <c r="BX5050" s="76"/>
    </row>
    <row r="5051" spans="1:76" ht="12.75" customHeight="1">
      <c r="A5051" s="2"/>
      <c r="B5051" s="2"/>
      <c r="C5051" s="2"/>
      <c r="D5051" s="75"/>
      <c r="F5051" s="76"/>
      <c r="G5051" s="76"/>
      <c r="I5051" s="76"/>
      <c r="J5051" s="76"/>
      <c r="L5051" s="76"/>
      <c r="M5051" s="76"/>
      <c r="O5051" s="76"/>
      <c r="P5051" s="76"/>
      <c r="R5051" s="76"/>
      <c r="S5051" s="76"/>
      <c r="U5051" s="76"/>
      <c r="V5051" s="76"/>
      <c r="X5051" s="76"/>
      <c r="Y5051" s="76"/>
      <c r="AA5051" s="76"/>
      <c r="AB5051" s="76"/>
      <c r="AD5051" s="76"/>
      <c r="AE5051" s="76"/>
      <c r="AG5051" s="76"/>
      <c r="AH5051" s="76"/>
      <c r="AJ5051" s="76"/>
      <c r="AK5051" s="76"/>
      <c r="AM5051" s="76"/>
      <c r="AN5051" s="76"/>
      <c r="AP5051" s="76"/>
      <c r="AQ5051" s="76"/>
      <c r="AS5051" s="76"/>
      <c r="AT5051" s="76"/>
      <c r="AV5051" s="76"/>
      <c r="AW5051" s="76"/>
      <c r="AY5051" s="76"/>
      <c r="AZ5051" s="76"/>
      <c r="BB5051" s="76"/>
      <c r="BC5051" s="76"/>
      <c r="BE5051" s="76"/>
      <c r="BF5051" s="76"/>
      <c r="BH5051" s="76"/>
      <c r="BI5051" s="76"/>
      <c r="BK5051" s="76"/>
      <c r="BL5051" s="76"/>
      <c r="BN5051" s="76"/>
      <c r="BO5051" s="76"/>
      <c r="BQ5051" s="76"/>
      <c r="BR5051" s="76"/>
      <c r="BT5051" s="76"/>
      <c r="BU5051" s="76"/>
      <c r="BW5051" s="76"/>
      <c r="BX5051" s="76"/>
    </row>
    <row r="5052" spans="1:76" ht="12.75" customHeight="1">
      <c r="A5052" s="2"/>
      <c r="B5052" s="2"/>
      <c r="C5052" s="2"/>
      <c r="D5052" s="75"/>
      <c r="F5052" s="76"/>
      <c r="G5052" s="76"/>
      <c r="I5052" s="76"/>
      <c r="J5052" s="76"/>
      <c r="L5052" s="76"/>
      <c r="M5052" s="76"/>
      <c r="O5052" s="76"/>
      <c r="P5052" s="76"/>
      <c r="R5052" s="76"/>
      <c r="S5052" s="76"/>
      <c r="U5052" s="76"/>
      <c r="V5052" s="76"/>
      <c r="X5052" s="76"/>
      <c r="Y5052" s="76"/>
      <c r="AA5052" s="76"/>
      <c r="AB5052" s="76"/>
      <c r="AD5052" s="76"/>
      <c r="AE5052" s="76"/>
      <c r="AG5052" s="76"/>
      <c r="AH5052" s="76"/>
      <c r="AJ5052" s="76"/>
      <c r="AK5052" s="76"/>
      <c r="AM5052" s="76"/>
      <c r="AN5052" s="76"/>
      <c r="AP5052" s="76"/>
      <c r="AQ5052" s="76"/>
      <c r="AS5052" s="76"/>
      <c r="AT5052" s="76"/>
      <c r="AV5052" s="76"/>
      <c r="AW5052" s="76"/>
      <c r="AY5052" s="76"/>
      <c r="AZ5052" s="76"/>
      <c r="BB5052" s="76"/>
      <c r="BC5052" s="76"/>
      <c r="BE5052" s="76"/>
      <c r="BF5052" s="76"/>
      <c r="BH5052" s="76"/>
      <c r="BI5052" s="76"/>
      <c r="BK5052" s="76"/>
      <c r="BL5052" s="76"/>
      <c r="BN5052" s="76"/>
      <c r="BO5052" s="76"/>
      <c r="BQ5052" s="76"/>
      <c r="BR5052" s="76"/>
      <c r="BT5052" s="76"/>
      <c r="BU5052" s="76"/>
      <c r="BW5052" s="76"/>
      <c r="BX5052" s="76"/>
    </row>
    <row r="5053" spans="1:76" ht="12.75" customHeight="1">
      <c r="A5053" s="2"/>
      <c r="B5053" s="2"/>
      <c r="C5053" s="2"/>
      <c r="D5053" s="75"/>
      <c r="F5053" s="76"/>
      <c r="G5053" s="76"/>
      <c r="I5053" s="76"/>
      <c r="J5053" s="76"/>
      <c r="L5053" s="76"/>
      <c r="M5053" s="76"/>
      <c r="O5053" s="76"/>
      <c r="P5053" s="76"/>
      <c r="R5053" s="76"/>
      <c r="S5053" s="76"/>
      <c r="U5053" s="76"/>
      <c r="V5053" s="76"/>
      <c r="X5053" s="76"/>
      <c r="Y5053" s="76"/>
      <c r="AA5053" s="76"/>
      <c r="AB5053" s="76"/>
      <c r="AD5053" s="76"/>
      <c r="AE5053" s="76"/>
      <c r="AG5053" s="76"/>
      <c r="AH5053" s="76"/>
      <c r="AJ5053" s="76"/>
      <c r="AK5053" s="76"/>
      <c r="AM5053" s="76"/>
      <c r="AN5053" s="76"/>
      <c r="AP5053" s="76"/>
      <c r="AQ5053" s="76"/>
      <c r="AS5053" s="76"/>
      <c r="AT5053" s="76"/>
      <c r="AV5053" s="76"/>
      <c r="AW5053" s="76"/>
      <c r="AY5053" s="76"/>
      <c r="AZ5053" s="76"/>
      <c r="BB5053" s="76"/>
      <c r="BC5053" s="76"/>
      <c r="BE5053" s="76"/>
      <c r="BF5053" s="76"/>
      <c r="BH5053" s="76"/>
      <c r="BI5053" s="76"/>
      <c r="BK5053" s="76"/>
      <c r="BL5053" s="76"/>
      <c r="BN5053" s="76"/>
      <c r="BO5053" s="76"/>
      <c r="BQ5053" s="76"/>
      <c r="BR5053" s="76"/>
      <c r="BT5053" s="76"/>
      <c r="BU5053" s="76"/>
      <c r="BW5053" s="76"/>
      <c r="BX5053" s="76"/>
    </row>
    <row r="5054" spans="1:76" ht="12.75" customHeight="1">
      <c r="A5054" s="2"/>
      <c r="B5054" s="2"/>
      <c r="C5054" s="2"/>
      <c r="D5054" s="75"/>
      <c r="F5054" s="76"/>
      <c r="G5054" s="76"/>
      <c r="I5054" s="76"/>
      <c r="J5054" s="76"/>
      <c r="L5054" s="76"/>
      <c r="M5054" s="76"/>
      <c r="O5054" s="76"/>
      <c r="P5054" s="76"/>
      <c r="R5054" s="76"/>
      <c r="S5054" s="76"/>
      <c r="U5054" s="76"/>
      <c r="V5054" s="76"/>
      <c r="X5054" s="76"/>
      <c r="Y5054" s="76"/>
      <c r="AA5054" s="76"/>
      <c r="AB5054" s="76"/>
      <c r="AD5054" s="76"/>
      <c r="AE5054" s="76"/>
      <c r="AG5054" s="76"/>
      <c r="AH5054" s="76"/>
      <c r="AJ5054" s="76"/>
      <c r="AK5054" s="76"/>
      <c r="AM5054" s="76"/>
      <c r="AN5054" s="76"/>
      <c r="AP5054" s="76"/>
      <c r="AQ5054" s="76"/>
      <c r="AS5054" s="76"/>
      <c r="AT5054" s="76"/>
      <c r="AV5054" s="76"/>
      <c r="AW5054" s="76"/>
      <c r="AY5054" s="76"/>
      <c r="AZ5054" s="76"/>
      <c r="BB5054" s="76"/>
      <c r="BC5054" s="76"/>
      <c r="BE5054" s="76"/>
      <c r="BF5054" s="76"/>
      <c r="BH5054" s="76"/>
      <c r="BI5054" s="76"/>
      <c r="BK5054" s="76"/>
      <c r="BL5054" s="76"/>
      <c r="BN5054" s="76"/>
      <c r="BO5054" s="76"/>
      <c r="BQ5054" s="76"/>
      <c r="BR5054" s="76"/>
      <c r="BT5054" s="76"/>
      <c r="BU5054" s="76"/>
      <c r="BW5054" s="76"/>
      <c r="BX5054" s="76"/>
    </row>
    <row r="5055" spans="1:76" ht="12.75" customHeight="1">
      <c r="A5055" s="2"/>
      <c r="B5055" s="2"/>
      <c r="C5055" s="2"/>
      <c r="D5055" s="75"/>
      <c r="F5055" s="76"/>
      <c r="G5055" s="76"/>
      <c r="I5055" s="76"/>
      <c r="J5055" s="76"/>
      <c r="L5055" s="76"/>
      <c r="M5055" s="76"/>
      <c r="O5055" s="76"/>
      <c r="P5055" s="76"/>
      <c r="R5055" s="76"/>
      <c r="S5055" s="76"/>
      <c r="U5055" s="76"/>
      <c r="V5055" s="76"/>
      <c r="X5055" s="76"/>
      <c r="Y5055" s="76"/>
      <c r="AA5055" s="76"/>
      <c r="AB5055" s="76"/>
      <c r="AD5055" s="76"/>
      <c r="AE5055" s="76"/>
      <c r="AG5055" s="76"/>
      <c r="AH5055" s="76"/>
      <c r="AJ5055" s="76"/>
      <c r="AK5055" s="76"/>
      <c r="AM5055" s="76"/>
      <c r="AN5055" s="76"/>
      <c r="AP5055" s="76"/>
      <c r="AQ5055" s="76"/>
      <c r="AS5055" s="76"/>
      <c r="AT5055" s="76"/>
      <c r="AV5055" s="76"/>
      <c r="AW5055" s="76"/>
      <c r="AY5055" s="76"/>
      <c r="AZ5055" s="76"/>
      <c r="BB5055" s="76"/>
      <c r="BC5055" s="76"/>
      <c r="BE5055" s="76"/>
      <c r="BF5055" s="76"/>
      <c r="BH5055" s="76"/>
      <c r="BI5055" s="76"/>
      <c r="BK5055" s="76"/>
      <c r="BL5055" s="76"/>
      <c r="BN5055" s="76"/>
      <c r="BO5055" s="76"/>
      <c r="BQ5055" s="76"/>
      <c r="BR5055" s="76"/>
      <c r="BT5055" s="76"/>
      <c r="BU5055" s="76"/>
      <c r="BW5055" s="76"/>
      <c r="BX5055" s="76"/>
    </row>
    <row r="5056" spans="1:76" ht="12.75" customHeight="1">
      <c r="A5056" s="2"/>
      <c r="B5056" s="2"/>
      <c r="C5056" s="2"/>
      <c r="D5056" s="75"/>
      <c r="F5056" s="76"/>
      <c r="G5056" s="76"/>
      <c r="I5056" s="76"/>
      <c r="J5056" s="76"/>
      <c r="L5056" s="76"/>
      <c r="M5056" s="76"/>
      <c r="O5056" s="76"/>
      <c r="P5056" s="76"/>
      <c r="R5056" s="76"/>
      <c r="S5056" s="76"/>
      <c r="U5056" s="76"/>
      <c r="V5056" s="76"/>
      <c r="X5056" s="76"/>
      <c r="Y5056" s="76"/>
      <c r="AA5056" s="76"/>
      <c r="AB5056" s="76"/>
      <c r="AD5056" s="76"/>
      <c r="AE5056" s="76"/>
      <c r="AG5056" s="76"/>
      <c r="AH5056" s="76"/>
      <c r="AJ5056" s="76"/>
      <c r="AK5056" s="76"/>
      <c r="AM5056" s="76"/>
      <c r="AN5056" s="76"/>
      <c r="AP5056" s="76"/>
      <c r="AQ5056" s="76"/>
      <c r="AS5056" s="76"/>
      <c r="AT5056" s="76"/>
      <c r="AV5056" s="76"/>
      <c r="AW5056" s="76"/>
      <c r="AY5056" s="76"/>
      <c r="AZ5056" s="76"/>
      <c r="BB5056" s="76"/>
      <c r="BC5056" s="76"/>
      <c r="BE5056" s="76"/>
      <c r="BF5056" s="76"/>
      <c r="BH5056" s="76"/>
      <c r="BI5056" s="76"/>
      <c r="BK5056" s="76"/>
      <c r="BL5056" s="76"/>
      <c r="BN5056" s="76"/>
      <c r="BO5056" s="76"/>
      <c r="BQ5056" s="76"/>
      <c r="BR5056" s="76"/>
      <c r="BT5056" s="76"/>
      <c r="BU5056" s="76"/>
      <c r="BW5056" s="76"/>
      <c r="BX5056" s="76"/>
    </row>
    <row r="5057" spans="1:76" ht="12.75" customHeight="1">
      <c r="A5057" s="2"/>
      <c r="B5057" s="2"/>
      <c r="C5057" s="2"/>
      <c r="D5057" s="75"/>
      <c r="F5057" s="76"/>
      <c r="G5057" s="76"/>
      <c r="I5057" s="76"/>
      <c r="J5057" s="76"/>
      <c r="L5057" s="76"/>
      <c r="M5057" s="76"/>
      <c r="O5057" s="76"/>
      <c r="P5057" s="76"/>
      <c r="R5057" s="76"/>
      <c r="S5057" s="76"/>
      <c r="U5057" s="76"/>
      <c r="V5057" s="76"/>
      <c r="X5057" s="76"/>
      <c r="Y5057" s="76"/>
      <c r="AA5057" s="76"/>
      <c r="AB5057" s="76"/>
      <c r="AD5057" s="76"/>
      <c r="AE5057" s="76"/>
      <c r="AG5057" s="76"/>
      <c r="AH5057" s="76"/>
      <c r="AJ5057" s="76"/>
      <c r="AK5057" s="76"/>
      <c r="AM5057" s="76"/>
      <c r="AN5057" s="76"/>
      <c r="AP5057" s="76"/>
      <c r="AQ5057" s="76"/>
      <c r="AS5057" s="76"/>
      <c r="AT5057" s="76"/>
      <c r="AV5057" s="76"/>
      <c r="AW5057" s="76"/>
      <c r="AY5057" s="76"/>
      <c r="AZ5057" s="76"/>
      <c r="BB5057" s="76"/>
      <c r="BC5057" s="76"/>
      <c r="BE5057" s="76"/>
      <c r="BF5057" s="76"/>
      <c r="BH5057" s="76"/>
      <c r="BI5057" s="76"/>
      <c r="BK5057" s="76"/>
      <c r="BL5057" s="76"/>
      <c r="BN5057" s="76"/>
      <c r="BO5057" s="76"/>
      <c r="BQ5057" s="76"/>
      <c r="BR5057" s="76"/>
      <c r="BT5057" s="76"/>
      <c r="BU5057" s="76"/>
      <c r="BW5057" s="76"/>
      <c r="BX5057" s="76"/>
    </row>
    <row r="5058" spans="1:76" ht="12.75" customHeight="1">
      <c r="A5058" s="2"/>
      <c r="B5058" s="2"/>
      <c r="C5058" s="2"/>
      <c r="D5058" s="75"/>
      <c r="F5058" s="76"/>
      <c r="G5058" s="76"/>
      <c r="I5058" s="76"/>
      <c r="J5058" s="76"/>
      <c r="L5058" s="76"/>
      <c r="M5058" s="76"/>
      <c r="O5058" s="76"/>
      <c r="P5058" s="76"/>
      <c r="R5058" s="76"/>
      <c r="S5058" s="76"/>
      <c r="U5058" s="76"/>
      <c r="V5058" s="76"/>
      <c r="X5058" s="76"/>
      <c r="Y5058" s="76"/>
      <c r="AA5058" s="76"/>
      <c r="AB5058" s="76"/>
      <c r="AD5058" s="76"/>
      <c r="AE5058" s="76"/>
      <c r="AG5058" s="76"/>
      <c r="AH5058" s="76"/>
      <c r="AJ5058" s="76"/>
      <c r="AK5058" s="76"/>
      <c r="AM5058" s="76"/>
      <c r="AN5058" s="76"/>
      <c r="AP5058" s="76"/>
      <c r="AQ5058" s="76"/>
      <c r="AS5058" s="76"/>
      <c r="AT5058" s="76"/>
      <c r="AV5058" s="76"/>
      <c r="AW5058" s="76"/>
      <c r="AY5058" s="76"/>
      <c r="AZ5058" s="76"/>
      <c r="BB5058" s="76"/>
      <c r="BC5058" s="76"/>
      <c r="BE5058" s="76"/>
      <c r="BF5058" s="76"/>
      <c r="BH5058" s="76"/>
      <c r="BI5058" s="76"/>
      <c r="BK5058" s="76"/>
      <c r="BL5058" s="76"/>
      <c r="BN5058" s="76"/>
      <c r="BO5058" s="76"/>
      <c r="BQ5058" s="76"/>
      <c r="BR5058" s="76"/>
      <c r="BT5058" s="76"/>
      <c r="BU5058" s="76"/>
      <c r="BW5058" s="76"/>
      <c r="BX5058" s="76"/>
    </row>
    <row r="5059" spans="1:76" ht="12.75" customHeight="1">
      <c r="A5059" s="2"/>
      <c r="B5059" s="2"/>
      <c r="C5059" s="2"/>
      <c r="D5059" s="75"/>
      <c r="F5059" s="76"/>
      <c r="G5059" s="76"/>
      <c r="I5059" s="76"/>
      <c r="J5059" s="76"/>
      <c r="L5059" s="76"/>
      <c r="M5059" s="76"/>
      <c r="O5059" s="76"/>
      <c r="P5059" s="76"/>
      <c r="R5059" s="76"/>
      <c r="S5059" s="76"/>
      <c r="U5059" s="76"/>
      <c r="V5059" s="76"/>
      <c r="X5059" s="76"/>
      <c r="Y5059" s="76"/>
      <c r="AA5059" s="76"/>
      <c r="AB5059" s="76"/>
      <c r="AD5059" s="76"/>
      <c r="AE5059" s="76"/>
      <c r="AG5059" s="76"/>
      <c r="AH5059" s="76"/>
      <c r="AJ5059" s="76"/>
      <c r="AK5059" s="76"/>
      <c r="AM5059" s="76"/>
      <c r="AN5059" s="76"/>
      <c r="AP5059" s="76"/>
      <c r="AQ5059" s="76"/>
      <c r="AS5059" s="76"/>
      <c r="AT5059" s="76"/>
      <c r="AV5059" s="76"/>
      <c r="AW5059" s="76"/>
      <c r="AY5059" s="76"/>
      <c r="AZ5059" s="76"/>
      <c r="BB5059" s="76"/>
      <c r="BC5059" s="76"/>
      <c r="BE5059" s="76"/>
      <c r="BF5059" s="76"/>
      <c r="BH5059" s="76"/>
      <c r="BI5059" s="76"/>
      <c r="BK5059" s="76"/>
      <c r="BL5059" s="76"/>
      <c r="BN5059" s="76"/>
      <c r="BO5059" s="76"/>
      <c r="BQ5059" s="76"/>
      <c r="BR5059" s="76"/>
      <c r="BT5059" s="76"/>
      <c r="BU5059" s="76"/>
      <c r="BW5059" s="76"/>
      <c r="BX5059" s="76"/>
    </row>
    <row r="5060" spans="1:76" ht="12.75" customHeight="1">
      <c r="A5060" s="2"/>
      <c r="B5060" s="2"/>
      <c r="C5060" s="2"/>
      <c r="D5060" s="75"/>
      <c r="F5060" s="76"/>
      <c r="G5060" s="76"/>
      <c r="I5060" s="76"/>
      <c r="J5060" s="76"/>
      <c r="L5060" s="76"/>
      <c r="M5060" s="76"/>
      <c r="O5060" s="76"/>
      <c r="P5060" s="76"/>
      <c r="R5060" s="76"/>
      <c r="S5060" s="76"/>
      <c r="U5060" s="76"/>
      <c r="V5060" s="76"/>
      <c r="X5060" s="76"/>
      <c r="Y5060" s="76"/>
      <c r="AA5060" s="76"/>
      <c r="AB5060" s="76"/>
      <c r="AD5060" s="76"/>
      <c r="AE5060" s="76"/>
      <c r="AG5060" s="76"/>
      <c r="AH5060" s="76"/>
      <c r="AJ5060" s="76"/>
      <c r="AK5060" s="76"/>
      <c r="AM5060" s="76"/>
      <c r="AN5060" s="76"/>
      <c r="AP5060" s="76"/>
      <c r="AQ5060" s="76"/>
      <c r="AS5060" s="76"/>
      <c r="AT5060" s="76"/>
      <c r="AV5060" s="76"/>
      <c r="AW5060" s="76"/>
      <c r="AY5060" s="76"/>
      <c r="AZ5060" s="76"/>
      <c r="BB5060" s="76"/>
      <c r="BC5060" s="76"/>
      <c r="BE5060" s="76"/>
      <c r="BF5060" s="76"/>
      <c r="BH5060" s="76"/>
      <c r="BI5060" s="76"/>
      <c r="BK5060" s="76"/>
      <c r="BL5060" s="76"/>
      <c r="BN5060" s="76"/>
      <c r="BO5060" s="76"/>
      <c r="BQ5060" s="76"/>
      <c r="BR5060" s="76"/>
      <c r="BT5060" s="76"/>
      <c r="BU5060" s="76"/>
      <c r="BW5060" s="76"/>
      <c r="BX5060" s="76"/>
    </row>
    <row r="5061" spans="1:76" ht="12.75" customHeight="1">
      <c r="A5061" s="2"/>
      <c r="B5061" s="2"/>
      <c r="C5061" s="2"/>
      <c r="D5061" s="75"/>
      <c r="F5061" s="76"/>
      <c r="G5061" s="76"/>
      <c r="I5061" s="76"/>
      <c r="J5061" s="76"/>
      <c r="L5061" s="76"/>
      <c r="M5061" s="76"/>
      <c r="O5061" s="76"/>
      <c r="P5061" s="76"/>
      <c r="R5061" s="76"/>
      <c r="S5061" s="76"/>
      <c r="U5061" s="76"/>
      <c r="V5061" s="76"/>
      <c r="X5061" s="76"/>
      <c r="Y5061" s="76"/>
      <c r="AA5061" s="76"/>
      <c r="AB5061" s="76"/>
      <c r="AD5061" s="76"/>
      <c r="AE5061" s="76"/>
      <c r="AG5061" s="76"/>
      <c r="AH5061" s="76"/>
      <c r="AJ5061" s="76"/>
      <c r="AK5061" s="76"/>
      <c r="AM5061" s="76"/>
      <c r="AN5061" s="76"/>
      <c r="AP5061" s="76"/>
      <c r="AQ5061" s="76"/>
      <c r="AS5061" s="76"/>
      <c r="AT5061" s="76"/>
      <c r="AV5061" s="76"/>
      <c r="AW5061" s="76"/>
      <c r="AY5061" s="76"/>
      <c r="AZ5061" s="76"/>
      <c r="BB5061" s="76"/>
      <c r="BC5061" s="76"/>
      <c r="BE5061" s="76"/>
      <c r="BF5061" s="76"/>
      <c r="BH5061" s="76"/>
      <c r="BI5061" s="76"/>
      <c r="BK5061" s="76"/>
      <c r="BL5061" s="76"/>
      <c r="BN5061" s="76"/>
      <c r="BO5061" s="76"/>
      <c r="BQ5061" s="76"/>
      <c r="BR5061" s="76"/>
      <c r="BT5061" s="76"/>
      <c r="BU5061" s="76"/>
      <c r="BW5061" s="76"/>
      <c r="BX5061" s="76"/>
    </row>
    <row r="5062" spans="1:76" ht="12.75" customHeight="1">
      <c r="A5062" s="2"/>
      <c r="B5062" s="2"/>
      <c r="C5062" s="2"/>
      <c r="D5062" s="75"/>
      <c r="F5062" s="76"/>
      <c r="G5062" s="76"/>
      <c r="I5062" s="76"/>
      <c r="J5062" s="76"/>
      <c r="L5062" s="76"/>
      <c r="M5062" s="76"/>
      <c r="O5062" s="76"/>
      <c r="P5062" s="76"/>
      <c r="R5062" s="76"/>
      <c r="S5062" s="76"/>
      <c r="U5062" s="76"/>
      <c r="V5062" s="76"/>
      <c r="X5062" s="76"/>
      <c r="Y5062" s="76"/>
      <c r="AA5062" s="76"/>
      <c r="AB5062" s="76"/>
      <c r="AD5062" s="76"/>
      <c r="AE5062" s="76"/>
      <c r="AG5062" s="76"/>
      <c r="AH5062" s="76"/>
      <c r="AJ5062" s="76"/>
      <c r="AK5062" s="76"/>
      <c r="AM5062" s="76"/>
      <c r="AN5062" s="76"/>
      <c r="AP5062" s="76"/>
      <c r="AQ5062" s="76"/>
      <c r="AS5062" s="76"/>
      <c r="AT5062" s="76"/>
      <c r="AV5062" s="76"/>
      <c r="AW5062" s="76"/>
      <c r="AY5062" s="76"/>
      <c r="AZ5062" s="76"/>
      <c r="BB5062" s="76"/>
      <c r="BC5062" s="76"/>
      <c r="BE5062" s="76"/>
      <c r="BF5062" s="76"/>
      <c r="BH5062" s="76"/>
      <c r="BI5062" s="76"/>
      <c r="BK5062" s="76"/>
      <c r="BL5062" s="76"/>
      <c r="BN5062" s="76"/>
      <c r="BO5062" s="76"/>
      <c r="BQ5062" s="76"/>
      <c r="BR5062" s="76"/>
      <c r="BT5062" s="76"/>
      <c r="BU5062" s="76"/>
      <c r="BW5062" s="76"/>
      <c r="BX5062" s="76"/>
    </row>
    <row r="5063" spans="1:76" ht="12.75" customHeight="1">
      <c r="A5063" s="2"/>
      <c r="B5063" s="2"/>
      <c r="C5063" s="2"/>
      <c r="D5063" s="75"/>
      <c r="F5063" s="76"/>
      <c r="G5063" s="76"/>
      <c r="I5063" s="76"/>
      <c r="J5063" s="76"/>
      <c r="L5063" s="76"/>
      <c r="M5063" s="76"/>
      <c r="O5063" s="76"/>
      <c r="P5063" s="76"/>
      <c r="R5063" s="76"/>
      <c r="S5063" s="76"/>
      <c r="U5063" s="76"/>
      <c r="V5063" s="76"/>
      <c r="X5063" s="76"/>
      <c r="Y5063" s="76"/>
      <c r="AA5063" s="76"/>
      <c r="AB5063" s="76"/>
      <c r="AD5063" s="76"/>
      <c r="AE5063" s="76"/>
      <c r="AG5063" s="76"/>
      <c r="AH5063" s="76"/>
      <c r="AJ5063" s="76"/>
      <c r="AK5063" s="76"/>
      <c r="AM5063" s="76"/>
      <c r="AN5063" s="76"/>
      <c r="AP5063" s="76"/>
      <c r="AQ5063" s="76"/>
      <c r="AS5063" s="76"/>
      <c r="AT5063" s="76"/>
      <c r="AV5063" s="76"/>
      <c r="AW5063" s="76"/>
      <c r="AY5063" s="76"/>
      <c r="AZ5063" s="76"/>
      <c r="BB5063" s="76"/>
      <c r="BC5063" s="76"/>
      <c r="BE5063" s="76"/>
      <c r="BF5063" s="76"/>
      <c r="BH5063" s="76"/>
      <c r="BI5063" s="76"/>
      <c r="BK5063" s="76"/>
      <c r="BL5063" s="76"/>
      <c r="BN5063" s="76"/>
      <c r="BO5063" s="76"/>
      <c r="BQ5063" s="76"/>
      <c r="BR5063" s="76"/>
      <c r="BT5063" s="76"/>
      <c r="BU5063" s="76"/>
      <c r="BW5063" s="76"/>
      <c r="BX5063" s="76"/>
    </row>
    <row r="5064" spans="1:76" ht="12.75" customHeight="1">
      <c r="A5064" s="2"/>
      <c r="B5064" s="2"/>
      <c r="C5064" s="2"/>
      <c r="D5064" s="75"/>
      <c r="F5064" s="76"/>
      <c r="G5064" s="76"/>
      <c r="I5064" s="76"/>
      <c r="J5064" s="76"/>
      <c r="L5064" s="76"/>
      <c r="M5064" s="76"/>
      <c r="O5064" s="76"/>
      <c r="P5064" s="76"/>
      <c r="R5064" s="76"/>
      <c r="S5064" s="76"/>
      <c r="U5064" s="76"/>
      <c r="V5064" s="76"/>
      <c r="X5064" s="76"/>
      <c r="Y5064" s="76"/>
      <c r="AA5064" s="76"/>
      <c r="AB5064" s="76"/>
      <c r="AD5064" s="76"/>
      <c r="AE5064" s="76"/>
      <c r="AG5064" s="76"/>
      <c r="AH5064" s="76"/>
      <c r="AJ5064" s="76"/>
      <c r="AK5064" s="76"/>
      <c r="AM5064" s="76"/>
      <c r="AN5064" s="76"/>
      <c r="AP5064" s="76"/>
      <c r="AQ5064" s="76"/>
      <c r="AS5064" s="76"/>
      <c r="AT5064" s="76"/>
      <c r="AV5064" s="76"/>
      <c r="AW5064" s="76"/>
      <c r="AY5064" s="76"/>
      <c r="AZ5064" s="76"/>
      <c r="BB5064" s="76"/>
      <c r="BC5064" s="76"/>
      <c r="BE5064" s="76"/>
      <c r="BF5064" s="76"/>
      <c r="BH5064" s="76"/>
      <c r="BI5064" s="76"/>
      <c r="BK5064" s="76"/>
      <c r="BL5064" s="76"/>
      <c r="BN5064" s="76"/>
      <c r="BO5064" s="76"/>
      <c r="BQ5064" s="76"/>
      <c r="BR5064" s="76"/>
      <c r="BT5064" s="76"/>
      <c r="BU5064" s="76"/>
      <c r="BW5064" s="76"/>
      <c r="BX5064" s="76"/>
    </row>
    <row r="5065" spans="1:76" ht="12.75" customHeight="1">
      <c r="A5065" s="2"/>
      <c r="B5065" s="2"/>
      <c r="C5065" s="2"/>
      <c r="D5065" s="75"/>
      <c r="F5065" s="76"/>
      <c r="G5065" s="76"/>
      <c r="I5065" s="76"/>
      <c r="J5065" s="76"/>
      <c r="L5065" s="76"/>
      <c r="M5065" s="76"/>
      <c r="O5065" s="76"/>
      <c r="P5065" s="76"/>
      <c r="R5065" s="76"/>
      <c r="S5065" s="76"/>
      <c r="U5065" s="76"/>
      <c r="V5065" s="76"/>
      <c r="X5065" s="76"/>
      <c r="Y5065" s="76"/>
      <c r="AA5065" s="76"/>
      <c r="AB5065" s="76"/>
      <c r="AD5065" s="76"/>
      <c r="AE5065" s="76"/>
      <c r="AG5065" s="76"/>
      <c r="AH5065" s="76"/>
      <c r="AJ5065" s="76"/>
      <c r="AK5065" s="76"/>
      <c r="AM5065" s="76"/>
      <c r="AN5065" s="76"/>
      <c r="AP5065" s="76"/>
      <c r="AQ5065" s="76"/>
      <c r="AS5065" s="76"/>
      <c r="AT5065" s="76"/>
      <c r="AV5065" s="76"/>
      <c r="AW5065" s="76"/>
      <c r="AY5065" s="76"/>
      <c r="AZ5065" s="76"/>
      <c r="BB5065" s="76"/>
      <c r="BC5065" s="76"/>
      <c r="BE5065" s="76"/>
      <c r="BF5065" s="76"/>
      <c r="BH5065" s="76"/>
      <c r="BI5065" s="76"/>
      <c r="BK5065" s="76"/>
      <c r="BL5065" s="76"/>
      <c r="BN5065" s="76"/>
      <c r="BO5065" s="76"/>
      <c r="BQ5065" s="76"/>
      <c r="BR5065" s="76"/>
      <c r="BT5065" s="76"/>
      <c r="BU5065" s="76"/>
      <c r="BW5065" s="76"/>
      <c r="BX5065" s="76"/>
    </row>
    <row r="5066" spans="1:76" ht="12.75" customHeight="1">
      <c r="A5066" s="2"/>
      <c r="B5066" s="2"/>
      <c r="C5066" s="2"/>
      <c r="D5066" s="75"/>
      <c r="F5066" s="76"/>
      <c r="G5066" s="76"/>
      <c r="I5066" s="76"/>
      <c r="J5066" s="76"/>
      <c r="L5066" s="76"/>
      <c r="M5066" s="76"/>
      <c r="O5066" s="76"/>
      <c r="P5066" s="76"/>
      <c r="R5066" s="76"/>
      <c r="S5066" s="76"/>
      <c r="U5066" s="76"/>
      <c r="V5066" s="76"/>
      <c r="X5066" s="76"/>
      <c r="Y5066" s="76"/>
      <c r="AA5066" s="76"/>
      <c r="AB5066" s="76"/>
      <c r="AD5066" s="76"/>
      <c r="AE5066" s="76"/>
      <c r="AG5066" s="76"/>
      <c r="AH5066" s="76"/>
      <c r="AJ5066" s="76"/>
      <c r="AK5066" s="76"/>
      <c r="AM5066" s="76"/>
      <c r="AN5066" s="76"/>
      <c r="AP5066" s="76"/>
      <c r="AQ5066" s="76"/>
      <c r="AS5066" s="76"/>
      <c r="AT5066" s="76"/>
      <c r="AV5066" s="76"/>
      <c r="AW5066" s="76"/>
      <c r="AY5066" s="76"/>
      <c r="AZ5066" s="76"/>
      <c r="BB5066" s="76"/>
      <c r="BC5066" s="76"/>
      <c r="BE5066" s="76"/>
      <c r="BF5066" s="76"/>
      <c r="BH5066" s="76"/>
      <c r="BI5066" s="76"/>
      <c r="BK5066" s="76"/>
      <c r="BL5066" s="76"/>
      <c r="BN5066" s="76"/>
      <c r="BO5066" s="76"/>
      <c r="BQ5066" s="76"/>
      <c r="BR5066" s="76"/>
      <c r="BT5066" s="76"/>
      <c r="BU5066" s="76"/>
      <c r="BW5066" s="76"/>
      <c r="BX5066" s="76"/>
    </row>
    <row r="5067" spans="1:76" ht="12.75" customHeight="1">
      <c r="A5067" s="2"/>
      <c r="B5067" s="2"/>
      <c r="C5067" s="2"/>
      <c r="D5067" s="75"/>
      <c r="F5067" s="76"/>
      <c r="G5067" s="76"/>
      <c r="I5067" s="76"/>
      <c r="J5067" s="76"/>
      <c r="L5067" s="76"/>
      <c r="M5067" s="76"/>
      <c r="O5067" s="76"/>
      <c r="P5067" s="76"/>
      <c r="R5067" s="76"/>
      <c r="S5067" s="76"/>
      <c r="U5067" s="76"/>
      <c r="V5067" s="76"/>
      <c r="X5067" s="76"/>
      <c r="Y5067" s="76"/>
      <c r="AA5067" s="76"/>
      <c r="AB5067" s="76"/>
      <c r="AD5067" s="76"/>
      <c r="AE5067" s="76"/>
      <c r="AG5067" s="76"/>
      <c r="AH5067" s="76"/>
      <c r="AJ5067" s="76"/>
      <c r="AK5067" s="76"/>
      <c r="AM5067" s="76"/>
      <c r="AN5067" s="76"/>
      <c r="AP5067" s="76"/>
      <c r="AQ5067" s="76"/>
      <c r="AS5067" s="76"/>
      <c r="AT5067" s="76"/>
      <c r="AV5067" s="76"/>
      <c r="AW5067" s="76"/>
      <c r="AY5067" s="76"/>
      <c r="AZ5067" s="76"/>
      <c r="BB5067" s="76"/>
      <c r="BC5067" s="76"/>
      <c r="BE5067" s="76"/>
      <c r="BF5067" s="76"/>
      <c r="BH5067" s="76"/>
      <c r="BI5067" s="76"/>
      <c r="BK5067" s="76"/>
      <c r="BL5067" s="76"/>
      <c r="BN5067" s="76"/>
      <c r="BO5067" s="76"/>
      <c r="BQ5067" s="76"/>
      <c r="BR5067" s="76"/>
      <c r="BT5067" s="76"/>
      <c r="BU5067" s="76"/>
      <c r="BW5067" s="76"/>
      <c r="BX5067" s="76"/>
    </row>
    <row r="5068" spans="1:76" ht="12.75" customHeight="1">
      <c r="A5068" s="2"/>
      <c r="B5068" s="2"/>
      <c r="C5068" s="2"/>
      <c r="D5068" s="75"/>
      <c r="F5068" s="76"/>
      <c r="G5068" s="76"/>
      <c r="I5068" s="76"/>
      <c r="J5068" s="76"/>
      <c r="L5068" s="76"/>
      <c r="M5068" s="76"/>
      <c r="O5068" s="76"/>
      <c r="P5068" s="76"/>
      <c r="R5068" s="76"/>
      <c r="S5068" s="76"/>
      <c r="U5068" s="76"/>
      <c r="V5068" s="76"/>
      <c r="X5068" s="76"/>
      <c r="Y5068" s="76"/>
      <c r="AA5068" s="76"/>
      <c r="AB5068" s="76"/>
      <c r="AD5068" s="76"/>
      <c r="AE5068" s="76"/>
      <c r="AG5068" s="76"/>
      <c r="AH5068" s="76"/>
      <c r="AJ5068" s="76"/>
      <c r="AK5068" s="76"/>
      <c r="AM5068" s="76"/>
      <c r="AN5068" s="76"/>
      <c r="AP5068" s="76"/>
      <c r="AQ5068" s="76"/>
      <c r="AS5068" s="76"/>
      <c r="AT5068" s="76"/>
      <c r="AV5068" s="76"/>
      <c r="AW5068" s="76"/>
      <c r="AY5068" s="76"/>
      <c r="AZ5068" s="76"/>
      <c r="BB5068" s="76"/>
      <c r="BC5068" s="76"/>
      <c r="BE5068" s="76"/>
      <c r="BF5068" s="76"/>
      <c r="BH5068" s="76"/>
      <c r="BI5068" s="76"/>
      <c r="BK5068" s="76"/>
      <c r="BL5068" s="76"/>
      <c r="BN5068" s="76"/>
      <c r="BO5068" s="76"/>
      <c r="BQ5068" s="76"/>
      <c r="BR5068" s="76"/>
      <c r="BT5068" s="76"/>
      <c r="BU5068" s="76"/>
      <c r="BW5068" s="76"/>
      <c r="BX5068" s="76"/>
    </row>
    <row r="5069" spans="1:76" ht="12.75" customHeight="1">
      <c r="A5069" s="2"/>
      <c r="B5069" s="2"/>
      <c r="C5069" s="2"/>
      <c r="D5069" s="75"/>
      <c r="F5069" s="76"/>
      <c r="G5069" s="76"/>
      <c r="I5069" s="76"/>
      <c r="J5069" s="76"/>
      <c r="L5069" s="76"/>
      <c r="M5069" s="76"/>
      <c r="O5069" s="76"/>
      <c r="P5069" s="76"/>
      <c r="R5069" s="76"/>
      <c r="S5069" s="76"/>
      <c r="U5069" s="76"/>
      <c r="V5069" s="76"/>
      <c r="X5069" s="76"/>
      <c r="Y5069" s="76"/>
      <c r="AA5069" s="76"/>
      <c r="AB5069" s="76"/>
      <c r="AD5069" s="76"/>
      <c r="AE5069" s="76"/>
      <c r="AG5069" s="76"/>
      <c r="AH5069" s="76"/>
      <c r="AJ5069" s="76"/>
      <c r="AK5069" s="76"/>
      <c r="AM5069" s="76"/>
      <c r="AN5069" s="76"/>
      <c r="AP5069" s="76"/>
      <c r="AQ5069" s="76"/>
      <c r="AS5069" s="76"/>
      <c r="AT5069" s="76"/>
      <c r="AV5069" s="76"/>
      <c r="AW5069" s="76"/>
      <c r="AY5069" s="76"/>
      <c r="AZ5069" s="76"/>
      <c r="BB5069" s="76"/>
      <c r="BC5069" s="76"/>
      <c r="BE5069" s="76"/>
      <c r="BF5069" s="76"/>
      <c r="BH5069" s="76"/>
      <c r="BI5069" s="76"/>
      <c r="BK5069" s="76"/>
      <c r="BL5069" s="76"/>
      <c r="BN5069" s="76"/>
      <c r="BO5069" s="76"/>
      <c r="BQ5069" s="76"/>
      <c r="BR5069" s="76"/>
      <c r="BT5069" s="76"/>
      <c r="BU5069" s="76"/>
      <c r="BW5069" s="76"/>
      <c r="BX5069" s="76"/>
    </row>
    <row r="5070" spans="1:76" ht="12.75" customHeight="1">
      <c r="A5070" s="2"/>
      <c r="B5070" s="2"/>
      <c r="C5070" s="2"/>
      <c r="D5070" s="75"/>
      <c r="F5070" s="76"/>
      <c r="G5070" s="76"/>
      <c r="I5070" s="76"/>
      <c r="J5070" s="76"/>
      <c r="L5070" s="76"/>
      <c r="M5070" s="76"/>
      <c r="O5070" s="76"/>
      <c r="P5070" s="76"/>
      <c r="R5070" s="76"/>
      <c r="S5070" s="76"/>
      <c r="U5070" s="76"/>
      <c r="V5070" s="76"/>
      <c r="X5070" s="76"/>
      <c r="Y5070" s="76"/>
      <c r="AA5070" s="76"/>
      <c r="AB5070" s="76"/>
      <c r="AD5070" s="76"/>
      <c r="AE5070" s="76"/>
      <c r="AG5070" s="76"/>
      <c r="AH5070" s="76"/>
      <c r="AJ5070" s="76"/>
      <c r="AK5070" s="76"/>
      <c r="AM5070" s="76"/>
      <c r="AN5070" s="76"/>
      <c r="AP5070" s="76"/>
      <c r="AQ5070" s="76"/>
      <c r="AS5070" s="76"/>
      <c r="AT5070" s="76"/>
      <c r="AV5070" s="76"/>
      <c r="AW5070" s="76"/>
      <c r="AY5070" s="76"/>
      <c r="AZ5070" s="76"/>
      <c r="BB5070" s="76"/>
      <c r="BC5070" s="76"/>
      <c r="BE5070" s="76"/>
      <c r="BF5070" s="76"/>
      <c r="BH5070" s="76"/>
      <c r="BI5070" s="76"/>
      <c r="BK5070" s="76"/>
      <c r="BL5070" s="76"/>
      <c r="BN5070" s="76"/>
      <c r="BO5070" s="76"/>
      <c r="BQ5070" s="76"/>
      <c r="BR5070" s="76"/>
      <c r="BT5070" s="76"/>
      <c r="BU5070" s="76"/>
      <c r="BW5070" s="76"/>
      <c r="BX5070" s="76"/>
    </row>
    <row r="5071" spans="1:76" ht="12.75" customHeight="1">
      <c r="A5071" s="2"/>
      <c r="B5071" s="2"/>
      <c r="C5071" s="2"/>
      <c r="D5071" s="75"/>
      <c r="F5071" s="76"/>
      <c r="G5071" s="76"/>
      <c r="I5071" s="76"/>
      <c r="J5071" s="76"/>
      <c r="L5071" s="76"/>
      <c r="M5071" s="76"/>
      <c r="O5071" s="76"/>
      <c r="P5071" s="76"/>
      <c r="R5071" s="76"/>
      <c r="S5071" s="76"/>
      <c r="U5071" s="76"/>
      <c r="V5071" s="76"/>
      <c r="X5071" s="76"/>
      <c r="Y5071" s="76"/>
      <c r="AA5071" s="76"/>
      <c r="AB5071" s="76"/>
      <c r="AD5071" s="76"/>
      <c r="AE5071" s="76"/>
      <c r="AG5071" s="76"/>
      <c r="AH5071" s="76"/>
      <c r="AJ5071" s="76"/>
      <c r="AK5071" s="76"/>
      <c r="AM5071" s="76"/>
      <c r="AN5071" s="76"/>
      <c r="AP5071" s="76"/>
      <c r="AQ5071" s="76"/>
      <c r="AS5071" s="76"/>
      <c r="AT5071" s="76"/>
      <c r="AV5071" s="76"/>
      <c r="AW5071" s="76"/>
      <c r="AY5071" s="76"/>
      <c r="AZ5071" s="76"/>
      <c r="BB5071" s="76"/>
      <c r="BC5071" s="76"/>
      <c r="BE5071" s="76"/>
      <c r="BF5071" s="76"/>
      <c r="BH5071" s="76"/>
      <c r="BI5071" s="76"/>
      <c r="BK5071" s="76"/>
      <c r="BL5071" s="76"/>
      <c r="BN5071" s="76"/>
      <c r="BO5071" s="76"/>
      <c r="BQ5071" s="76"/>
      <c r="BR5071" s="76"/>
      <c r="BT5071" s="76"/>
      <c r="BU5071" s="76"/>
      <c r="BW5071" s="76"/>
      <c r="BX5071" s="76"/>
    </row>
    <row r="5072" spans="1:76" ht="12.75" customHeight="1">
      <c r="A5072" s="2"/>
      <c r="B5072" s="2"/>
      <c r="C5072" s="2"/>
      <c r="D5072" s="75"/>
      <c r="F5072" s="76"/>
      <c r="G5072" s="76"/>
      <c r="I5072" s="76"/>
      <c r="J5072" s="76"/>
      <c r="L5072" s="76"/>
      <c r="M5072" s="76"/>
      <c r="O5072" s="76"/>
      <c r="P5072" s="76"/>
      <c r="R5072" s="76"/>
      <c r="S5072" s="76"/>
      <c r="U5072" s="76"/>
      <c r="V5072" s="76"/>
      <c r="X5072" s="76"/>
      <c r="Y5072" s="76"/>
      <c r="AA5072" s="76"/>
      <c r="AB5072" s="76"/>
      <c r="AD5072" s="76"/>
      <c r="AE5072" s="76"/>
      <c r="AG5072" s="76"/>
      <c r="AH5072" s="76"/>
      <c r="AJ5072" s="76"/>
      <c r="AK5072" s="76"/>
      <c r="AM5072" s="76"/>
      <c r="AN5072" s="76"/>
      <c r="AP5072" s="76"/>
      <c r="AQ5072" s="76"/>
      <c r="AS5072" s="76"/>
      <c r="AT5072" s="76"/>
      <c r="AV5072" s="76"/>
      <c r="AW5072" s="76"/>
      <c r="AY5072" s="76"/>
      <c r="AZ5072" s="76"/>
      <c r="BB5072" s="76"/>
      <c r="BC5072" s="76"/>
      <c r="BE5072" s="76"/>
      <c r="BF5072" s="76"/>
      <c r="BH5072" s="76"/>
      <c r="BI5072" s="76"/>
      <c r="BK5072" s="76"/>
      <c r="BL5072" s="76"/>
      <c r="BN5072" s="76"/>
      <c r="BO5072" s="76"/>
      <c r="BQ5072" s="76"/>
      <c r="BR5072" s="76"/>
      <c r="BT5072" s="76"/>
      <c r="BU5072" s="76"/>
      <c r="BW5072" s="76"/>
      <c r="BX5072" s="76"/>
    </row>
    <row r="5073" spans="1:76" ht="12.75" customHeight="1">
      <c r="A5073" s="2"/>
      <c r="B5073" s="2"/>
      <c r="C5073" s="2"/>
      <c r="D5073" s="75"/>
      <c r="F5073" s="76"/>
      <c r="G5073" s="76"/>
      <c r="I5073" s="76"/>
      <c r="J5073" s="76"/>
      <c r="L5073" s="76"/>
      <c r="M5073" s="76"/>
      <c r="O5073" s="76"/>
      <c r="P5073" s="76"/>
      <c r="R5073" s="76"/>
      <c r="S5073" s="76"/>
      <c r="U5073" s="76"/>
      <c r="V5073" s="76"/>
      <c r="X5073" s="76"/>
      <c r="Y5073" s="76"/>
      <c r="AA5073" s="76"/>
      <c r="AB5073" s="76"/>
      <c r="AD5073" s="76"/>
      <c r="AE5073" s="76"/>
      <c r="AG5073" s="76"/>
      <c r="AH5073" s="76"/>
      <c r="AJ5073" s="76"/>
      <c r="AK5073" s="76"/>
      <c r="AM5073" s="76"/>
      <c r="AN5073" s="76"/>
      <c r="AP5073" s="76"/>
      <c r="AQ5073" s="76"/>
      <c r="AS5073" s="76"/>
      <c r="AT5073" s="76"/>
      <c r="AV5073" s="76"/>
      <c r="AW5073" s="76"/>
      <c r="AY5073" s="76"/>
      <c r="AZ5073" s="76"/>
      <c r="BB5073" s="76"/>
      <c r="BC5073" s="76"/>
      <c r="BE5073" s="76"/>
      <c r="BF5073" s="76"/>
      <c r="BH5073" s="76"/>
      <c r="BI5073" s="76"/>
      <c r="BK5073" s="76"/>
      <c r="BL5073" s="76"/>
      <c r="BN5073" s="76"/>
      <c r="BO5073" s="76"/>
      <c r="BQ5073" s="76"/>
      <c r="BR5073" s="76"/>
      <c r="BT5073" s="76"/>
      <c r="BU5073" s="76"/>
      <c r="BW5073" s="76"/>
      <c r="BX5073" s="76"/>
    </row>
    <row r="5074" spans="1:76" ht="12.75" customHeight="1">
      <c r="A5074" s="2"/>
      <c r="B5074" s="2"/>
      <c r="C5074" s="2"/>
      <c r="D5074" s="75"/>
      <c r="F5074" s="76"/>
      <c r="G5074" s="76"/>
      <c r="I5074" s="76"/>
      <c r="J5074" s="76"/>
      <c r="L5074" s="76"/>
      <c r="M5074" s="76"/>
      <c r="O5074" s="76"/>
      <c r="P5074" s="76"/>
      <c r="R5074" s="76"/>
      <c r="S5074" s="76"/>
      <c r="U5074" s="76"/>
      <c r="V5074" s="76"/>
      <c r="X5074" s="76"/>
      <c r="Y5074" s="76"/>
      <c r="AA5074" s="76"/>
      <c r="AB5074" s="76"/>
      <c r="AD5074" s="76"/>
      <c r="AE5074" s="76"/>
      <c r="AG5074" s="76"/>
      <c r="AH5074" s="76"/>
      <c r="AJ5074" s="76"/>
      <c r="AK5074" s="76"/>
      <c r="AM5074" s="76"/>
      <c r="AN5074" s="76"/>
      <c r="AP5074" s="76"/>
      <c r="AQ5074" s="76"/>
      <c r="AS5074" s="76"/>
      <c r="AT5074" s="76"/>
      <c r="AV5074" s="76"/>
      <c r="AW5074" s="76"/>
      <c r="AY5074" s="76"/>
      <c r="AZ5074" s="76"/>
      <c r="BB5074" s="76"/>
      <c r="BC5074" s="76"/>
      <c r="BE5074" s="76"/>
      <c r="BF5074" s="76"/>
      <c r="BH5074" s="76"/>
      <c r="BI5074" s="76"/>
      <c r="BK5074" s="76"/>
      <c r="BL5074" s="76"/>
      <c r="BN5074" s="76"/>
      <c r="BO5074" s="76"/>
      <c r="BQ5074" s="76"/>
      <c r="BR5074" s="76"/>
      <c r="BT5074" s="76"/>
      <c r="BU5074" s="76"/>
      <c r="BW5074" s="76"/>
      <c r="BX5074" s="76"/>
    </row>
    <row r="5075" spans="1:76" ht="12.75" customHeight="1">
      <c r="A5075" s="2"/>
      <c r="B5075" s="2"/>
      <c r="C5075" s="2"/>
      <c r="D5075" s="75"/>
      <c r="F5075" s="76"/>
      <c r="G5075" s="76"/>
      <c r="I5075" s="76"/>
      <c r="J5075" s="76"/>
      <c r="L5075" s="76"/>
      <c r="M5075" s="76"/>
      <c r="O5075" s="76"/>
      <c r="P5075" s="76"/>
      <c r="R5075" s="76"/>
      <c r="S5075" s="76"/>
      <c r="U5075" s="76"/>
      <c r="V5075" s="76"/>
      <c r="X5075" s="76"/>
      <c r="Y5075" s="76"/>
      <c r="AA5075" s="76"/>
      <c r="AB5075" s="76"/>
      <c r="AD5075" s="76"/>
      <c r="AE5075" s="76"/>
      <c r="AG5075" s="76"/>
      <c r="AH5075" s="76"/>
      <c r="AJ5075" s="76"/>
      <c r="AK5075" s="76"/>
      <c r="AM5075" s="76"/>
      <c r="AN5075" s="76"/>
      <c r="AP5075" s="76"/>
      <c r="AQ5075" s="76"/>
      <c r="AS5075" s="76"/>
      <c r="AT5075" s="76"/>
      <c r="AV5075" s="76"/>
      <c r="AW5075" s="76"/>
      <c r="AY5075" s="76"/>
      <c r="AZ5075" s="76"/>
      <c r="BB5075" s="76"/>
      <c r="BC5075" s="76"/>
      <c r="BE5075" s="76"/>
      <c r="BF5075" s="76"/>
      <c r="BH5075" s="76"/>
      <c r="BI5075" s="76"/>
      <c r="BK5075" s="76"/>
      <c r="BL5075" s="76"/>
      <c r="BN5075" s="76"/>
      <c r="BO5075" s="76"/>
      <c r="BQ5075" s="76"/>
      <c r="BR5075" s="76"/>
      <c r="BT5075" s="76"/>
      <c r="BU5075" s="76"/>
      <c r="BW5075" s="76"/>
      <c r="BX5075" s="76"/>
    </row>
    <row r="5076" spans="1:76" ht="12.75" customHeight="1">
      <c r="A5076" s="2"/>
      <c r="B5076" s="2"/>
      <c r="C5076" s="2"/>
      <c r="D5076" s="75"/>
      <c r="F5076" s="76"/>
      <c r="G5076" s="76"/>
      <c r="I5076" s="76"/>
      <c r="J5076" s="76"/>
      <c r="L5076" s="76"/>
      <c r="M5076" s="76"/>
      <c r="O5076" s="76"/>
      <c r="P5076" s="76"/>
      <c r="R5076" s="76"/>
      <c r="S5076" s="76"/>
      <c r="U5076" s="76"/>
      <c r="V5076" s="76"/>
      <c r="X5076" s="76"/>
      <c r="Y5076" s="76"/>
      <c r="AA5076" s="76"/>
      <c r="AB5076" s="76"/>
      <c r="AD5076" s="76"/>
      <c r="AE5076" s="76"/>
      <c r="AG5076" s="76"/>
      <c r="AH5076" s="76"/>
      <c r="AJ5076" s="76"/>
      <c r="AK5076" s="76"/>
      <c r="AM5076" s="76"/>
      <c r="AN5076" s="76"/>
      <c r="AP5076" s="76"/>
      <c r="AQ5076" s="76"/>
      <c r="AS5076" s="76"/>
      <c r="AT5076" s="76"/>
      <c r="AV5076" s="76"/>
      <c r="AW5076" s="76"/>
      <c r="AY5076" s="76"/>
      <c r="AZ5076" s="76"/>
      <c r="BB5076" s="76"/>
      <c r="BC5076" s="76"/>
      <c r="BE5076" s="76"/>
      <c r="BF5076" s="76"/>
      <c r="BH5076" s="76"/>
      <c r="BI5076" s="76"/>
      <c r="BK5076" s="76"/>
      <c r="BL5076" s="76"/>
      <c r="BN5076" s="76"/>
      <c r="BO5076" s="76"/>
      <c r="BQ5076" s="76"/>
      <c r="BR5076" s="76"/>
      <c r="BT5076" s="76"/>
      <c r="BU5076" s="76"/>
      <c r="BW5076" s="76"/>
      <c r="BX5076" s="76"/>
    </row>
    <row r="5077" spans="1:76" ht="12.75" customHeight="1">
      <c r="A5077" s="2"/>
      <c r="B5077" s="2"/>
      <c r="C5077" s="2"/>
      <c r="D5077" s="75"/>
      <c r="F5077" s="76"/>
      <c r="G5077" s="76"/>
      <c r="I5077" s="76"/>
      <c r="J5077" s="76"/>
      <c r="L5077" s="76"/>
      <c r="M5077" s="76"/>
      <c r="O5077" s="76"/>
      <c r="P5077" s="76"/>
      <c r="R5077" s="76"/>
      <c r="S5077" s="76"/>
      <c r="U5077" s="76"/>
      <c r="V5077" s="76"/>
      <c r="X5077" s="76"/>
      <c r="Y5077" s="76"/>
      <c r="AA5077" s="76"/>
      <c r="AB5077" s="76"/>
      <c r="AD5077" s="76"/>
      <c r="AE5077" s="76"/>
      <c r="AG5077" s="76"/>
      <c r="AH5077" s="76"/>
      <c r="AJ5077" s="76"/>
      <c r="AK5077" s="76"/>
      <c r="AM5077" s="76"/>
      <c r="AN5077" s="76"/>
      <c r="AP5077" s="76"/>
      <c r="AQ5077" s="76"/>
      <c r="AS5077" s="76"/>
      <c r="AT5077" s="76"/>
      <c r="AV5077" s="76"/>
      <c r="AW5077" s="76"/>
      <c r="AY5077" s="76"/>
      <c r="AZ5077" s="76"/>
      <c r="BB5077" s="76"/>
      <c r="BC5077" s="76"/>
      <c r="BE5077" s="76"/>
      <c r="BF5077" s="76"/>
      <c r="BH5077" s="76"/>
      <c r="BI5077" s="76"/>
      <c r="BK5077" s="76"/>
      <c r="BL5077" s="76"/>
      <c r="BN5077" s="76"/>
      <c r="BO5077" s="76"/>
      <c r="BQ5077" s="76"/>
      <c r="BR5077" s="76"/>
      <c r="BT5077" s="76"/>
      <c r="BU5077" s="76"/>
      <c r="BW5077" s="76"/>
      <c r="BX5077" s="76"/>
    </row>
    <row r="5078" spans="1:76" ht="12.75" customHeight="1">
      <c r="A5078" s="2"/>
      <c r="B5078" s="2"/>
      <c r="C5078" s="2"/>
      <c r="D5078" s="75"/>
      <c r="F5078" s="76"/>
      <c r="G5078" s="76"/>
      <c r="I5078" s="76"/>
      <c r="J5078" s="76"/>
      <c r="L5078" s="76"/>
      <c r="M5078" s="76"/>
      <c r="O5078" s="76"/>
      <c r="P5078" s="76"/>
      <c r="R5078" s="76"/>
      <c r="S5078" s="76"/>
      <c r="U5078" s="76"/>
      <c r="V5078" s="76"/>
      <c r="X5078" s="76"/>
      <c r="Y5078" s="76"/>
      <c r="AA5078" s="76"/>
      <c r="AB5078" s="76"/>
      <c r="AD5078" s="76"/>
      <c r="AE5078" s="76"/>
      <c r="AG5078" s="76"/>
      <c r="AH5078" s="76"/>
      <c r="AJ5078" s="76"/>
      <c r="AK5078" s="76"/>
      <c r="AM5078" s="76"/>
      <c r="AN5078" s="76"/>
      <c r="AP5078" s="76"/>
      <c r="AQ5078" s="76"/>
      <c r="AS5078" s="76"/>
      <c r="AT5078" s="76"/>
      <c r="AV5078" s="76"/>
      <c r="AW5078" s="76"/>
      <c r="AY5078" s="76"/>
      <c r="AZ5078" s="76"/>
      <c r="BB5078" s="76"/>
      <c r="BC5078" s="76"/>
      <c r="BE5078" s="76"/>
      <c r="BF5078" s="76"/>
      <c r="BH5078" s="76"/>
      <c r="BI5078" s="76"/>
      <c r="BK5078" s="76"/>
      <c r="BL5078" s="76"/>
      <c r="BN5078" s="76"/>
      <c r="BO5078" s="76"/>
      <c r="BQ5078" s="76"/>
      <c r="BR5078" s="76"/>
      <c r="BT5078" s="76"/>
      <c r="BU5078" s="76"/>
      <c r="BW5078" s="76"/>
      <c r="BX5078" s="76"/>
    </row>
    <row r="5079" spans="1:76" ht="12.75" customHeight="1">
      <c r="A5079" s="2"/>
      <c r="B5079" s="2"/>
      <c r="C5079" s="2"/>
      <c r="D5079" s="75"/>
      <c r="F5079" s="76"/>
      <c r="G5079" s="76"/>
      <c r="I5079" s="76"/>
      <c r="J5079" s="76"/>
      <c r="L5079" s="76"/>
      <c r="M5079" s="76"/>
      <c r="O5079" s="76"/>
      <c r="P5079" s="76"/>
      <c r="R5079" s="76"/>
      <c r="S5079" s="76"/>
      <c r="U5079" s="76"/>
      <c r="V5079" s="76"/>
      <c r="X5079" s="76"/>
      <c r="Y5079" s="76"/>
      <c r="AA5079" s="76"/>
      <c r="AB5079" s="76"/>
      <c r="AD5079" s="76"/>
      <c r="AE5079" s="76"/>
      <c r="AG5079" s="76"/>
      <c r="AH5079" s="76"/>
      <c r="AJ5079" s="76"/>
      <c r="AK5079" s="76"/>
      <c r="AM5079" s="76"/>
      <c r="AN5079" s="76"/>
      <c r="AP5079" s="76"/>
      <c r="AQ5079" s="76"/>
      <c r="AS5079" s="76"/>
      <c r="AT5079" s="76"/>
      <c r="AV5079" s="76"/>
      <c r="AW5079" s="76"/>
      <c r="AY5079" s="76"/>
      <c r="AZ5079" s="76"/>
      <c r="BB5079" s="76"/>
      <c r="BC5079" s="76"/>
      <c r="BE5079" s="76"/>
      <c r="BF5079" s="76"/>
      <c r="BH5079" s="76"/>
      <c r="BI5079" s="76"/>
      <c r="BK5079" s="76"/>
      <c r="BL5079" s="76"/>
      <c r="BN5079" s="76"/>
      <c r="BO5079" s="76"/>
      <c r="BQ5079" s="76"/>
      <c r="BR5079" s="76"/>
      <c r="BT5079" s="76"/>
      <c r="BU5079" s="76"/>
      <c r="BW5079" s="76"/>
      <c r="BX5079" s="76"/>
    </row>
    <row r="5080" spans="1:76" ht="12.75" customHeight="1">
      <c r="A5080" s="2"/>
      <c r="B5080" s="2"/>
      <c r="C5080" s="2"/>
      <c r="D5080" s="75"/>
      <c r="F5080" s="76"/>
      <c r="G5080" s="76"/>
      <c r="I5080" s="76"/>
      <c r="J5080" s="76"/>
      <c r="L5080" s="76"/>
      <c r="M5080" s="76"/>
      <c r="O5080" s="76"/>
      <c r="P5080" s="76"/>
      <c r="R5080" s="76"/>
      <c r="S5080" s="76"/>
      <c r="U5080" s="76"/>
      <c r="V5080" s="76"/>
      <c r="X5080" s="76"/>
      <c r="Y5080" s="76"/>
      <c r="AA5080" s="76"/>
      <c r="AB5080" s="76"/>
      <c r="AD5080" s="76"/>
      <c r="AE5080" s="76"/>
      <c r="AG5080" s="76"/>
      <c r="AH5080" s="76"/>
      <c r="AJ5080" s="76"/>
      <c r="AK5080" s="76"/>
      <c r="AM5080" s="76"/>
      <c r="AN5080" s="76"/>
      <c r="AP5080" s="76"/>
      <c r="AQ5080" s="76"/>
      <c r="AS5080" s="76"/>
      <c r="AT5080" s="76"/>
      <c r="AV5080" s="76"/>
      <c r="AW5080" s="76"/>
      <c r="AY5080" s="76"/>
      <c r="AZ5080" s="76"/>
      <c r="BB5080" s="76"/>
      <c r="BC5080" s="76"/>
      <c r="BE5080" s="76"/>
      <c r="BF5080" s="76"/>
      <c r="BH5080" s="76"/>
      <c r="BI5080" s="76"/>
      <c r="BK5080" s="76"/>
      <c r="BL5080" s="76"/>
      <c r="BN5080" s="76"/>
      <c r="BO5080" s="76"/>
      <c r="BQ5080" s="76"/>
      <c r="BR5080" s="76"/>
      <c r="BT5080" s="76"/>
      <c r="BU5080" s="76"/>
      <c r="BW5080" s="76"/>
      <c r="BX5080" s="76"/>
    </row>
    <row r="5081" spans="1:76" ht="12.75" customHeight="1">
      <c r="A5081" s="2"/>
      <c r="B5081" s="2"/>
      <c r="C5081" s="2"/>
      <c r="D5081" s="75"/>
      <c r="F5081" s="76"/>
      <c r="G5081" s="76"/>
      <c r="I5081" s="76"/>
      <c r="J5081" s="76"/>
      <c r="L5081" s="76"/>
      <c r="M5081" s="76"/>
      <c r="O5081" s="76"/>
      <c r="P5081" s="76"/>
      <c r="R5081" s="76"/>
      <c r="S5081" s="76"/>
      <c r="U5081" s="76"/>
      <c r="V5081" s="76"/>
      <c r="X5081" s="76"/>
      <c r="Y5081" s="76"/>
      <c r="AA5081" s="76"/>
      <c r="AB5081" s="76"/>
      <c r="AD5081" s="76"/>
      <c r="AE5081" s="76"/>
      <c r="AG5081" s="76"/>
      <c r="AH5081" s="76"/>
      <c r="AJ5081" s="76"/>
      <c r="AK5081" s="76"/>
      <c r="AM5081" s="76"/>
      <c r="AN5081" s="76"/>
      <c r="AP5081" s="76"/>
      <c r="AQ5081" s="76"/>
      <c r="AS5081" s="76"/>
      <c r="AT5081" s="76"/>
      <c r="AV5081" s="76"/>
      <c r="AW5081" s="76"/>
      <c r="AY5081" s="76"/>
      <c r="AZ5081" s="76"/>
      <c r="BB5081" s="76"/>
      <c r="BC5081" s="76"/>
      <c r="BE5081" s="76"/>
      <c r="BF5081" s="76"/>
      <c r="BH5081" s="76"/>
      <c r="BI5081" s="76"/>
      <c r="BK5081" s="76"/>
      <c r="BL5081" s="76"/>
      <c r="BN5081" s="76"/>
      <c r="BO5081" s="76"/>
      <c r="BQ5081" s="76"/>
      <c r="BR5081" s="76"/>
      <c r="BT5081" s="76"/>
      <c r="BU5081" s="76"/>
      <c r="BW5081" s="76"/>
      <c r="BX5081" s="76"/>
    </row>
    <row r="5082" spans="1:76" ht="12.75" customHeight="1">
      <c r="A5082" s="2"/>
      <c r="B5082" s="2"/>
      <c r="C5082" s="2"/>
      <c r="D5082" s="75"/>
      <c r="F5082" s="76"/>
      <c r="G5082" s="76"/>
      <c r="I5082" s="76"/>
      <c r="J5082" s="76"/>
      <c r="L5082" s="76"/>
      <c r="M5082" s="76"/>
      <c r="O5082" s="76"/>
      <c r="P5082" s="76"/>
      <c r="R5082" s="76"/>
      <c r="S5082" s="76"/>
      <c r="U5082" s="76"/>
      <c r="V5082" s="76"/>
      <c r="X5082" s="76"/>
      <c r="Y5082" s="76"/>
      <c r="AA5082" s="76"/>
      <c r="AB5082" s="76"/>
      <c r="AD5082" s="76"/>
      <c r="AE5082" s="76"/>
      <c r="AG5082" s="76"/>
      <c r="AH5082" s="76"/>
      <c r="AJ5082" s="76"/>
      <c r="AK5082" s="76"/>
      <c r="AM5082" s="76"/>
      <c r="AN5082" s="76"/>
      <c r="AP5082" s="76"/>
      <c r="AQ5082" s="76"/>
      <c r="AS5082" s="76"/>
      <c r="AT5082" s="76"/>
      <c r="AV5082" s="76"/>
      <c r="AW5082" s="76"/>
      <c r="AY5082" s="76"/>
      <c r="AZ5082" s="76"/>
      <c r="BB5082" s="76"/>
      <c r="BC5082" s="76"/>
      <c r="BE5082" s="76"/>
      <c r="BF5082" s="76"/>
      <c r="BH5082" s="76"/>
      <c r="BI5082" s="76"/>
      <c r="BK5082" s="76"/>
      <c r="BL5082" s="76"/>
      <c r="BN5082" s="76"/>
      <c r="BO5082" s="76"/>
      <c r="BQ5082" s="76"/>
      <c r="BR5082" s="76"/>
      <c r="BT5082" s="76"/>
      <c r="BU5082" s="76"/>
      <c r="BW5082" s="76"/>
      <c r="BX5082" s="76"/>
    </row>
    <row r="5083" spans="1:76" ht="12.75" customHeight="1">
      <c r="A5083" s="2"/>
      <c r="B5083" s="2"/>
      <c r="C5083" s="2"/>
      <c r="D5083" s="75"/>
      <c r="F5083" s="76"/>
      <c r="G5083" s="76"/>
      <c r="I5083" s="76"/>
      <c r="J5083" s="76"/>
      <c r="L5083" s="76"/>
      <c r="M5083" s="76"/>
      <c r="O5083" s="76"/>
      <c r="P5083" s="76"/>
      <c r="R5083" s="76"/>
      <c r="S5083" s="76"/>
      <c r="U5083" s="76"/>
      <c r="V5083" s="76"/>
      <c r="X5083" s="76"/>
      <c r="Y5083" s="76"/>
      <c r="AA5083" s="76"/>
      <c r="AB5083" s="76"/>
      <c r="AD5083" s="76"/>
      <c r="AE5083" s="76"/>
      <c r="AG5083" s="76"/>
      <c r="AH5083" s="76"/>
      <c r="AJ5083" s="76"/>
      <c r="AK5083" s="76"/>
      <c r="AM5083" s="76"/>
      <c r="AN5083" s="76"/>
      <c r="AP5083" s="76"/>
      <c r="AQ5083" s="76"/>
      <c r="AS5083" s="76"/>
      <c r="AT5083" s="76"/>
      <c r="AV5083" s="76"/>
      <c r="AW5083" s="76"/>
      <c r="AY5083" s="76"/>
      <c r="AZ5083" s="76"/>
      <c r="BB5083" s="76"/>
      <c r="BC5083" s="76"/>
      <c r="BE5083" s="76"/>
      <c r="BF5083" s="76"/>
      <c r="BH5083" s="76"/>
      <c r="BI5083" s="76"/>
      <c r="BK5083" s="76"/>
      <c r="BL5083" s="76"/>
      <c r="BN5083" s="76"/>
      <c r="BO5083" s="76"/>
      <c r="BQ5083" s="76"/>
      <c r="BR5083" s="76"/>
      <c r="BT5083" s="76"/>
      <c r="BU5083" s="76"/>
      <c r="BW5083" s="76"/>
      <c r="BX5083" s="76"/>
    </row>
    <row r="5084" spans="1:76" ht="12.75" customHeight="1">
      <c r="A5084" s="2"/>
      <c r="B5084" s="2"/>
      <c r="C5084" s="2"/>
      <c r="D5084" s="75"/>
      <c r="F5084" s="76"/>
      <c r="G5084" s="76"/>
      <c r="I5084" s="76"/>
      <c r="J5084" s="76"/>
      <c r="L5084" s="76"/>
      <c r="M5084" s="76"/>
      <c r="O5084" s="76"/>
      <c r="P5084" s="76"/>
      <c r="R5084" s="76"/>
      <c r="S5084" s="76"/>
      <c r="U5084" s="76"/>
      <c r="V5084" s="76"/>
      <c r="X5084" s="76"/>
      <c r="Y5084" s="76"/>
      <c r="AA5084" s="76"/>
      <c r="AB5084" s="76"/>
      <c r="AD5084" s="76"/>
      <c r="AE5084" s="76"/>
      <c r="AG5084" s="76"/>
      <c r="AH5084" s="76"/>
      <c r="AJ5084" s="76"/>
      <c r="AK5084" s="76"/>
      <c r="AM5084" s="76"/>
      <c r="AN5084" s="76"/>
      <c r="AP5084" s="76"/>
      <c r="AQ5084" s="76"/>
      <c r="AS5084" s="76"/>
      <c r="AT5084" s="76"/>
      <c r="AV5084" s="76"/>
      <c r="AW5084" s="76"/>
      <c r="AY5084" s="76"/>
      <c r="AZ5084" s="76"/>
      <c r="BB5084" s="76"/>
      <c r="BC5084" s="76"/>
      <c r="BE5084" s="76"/>
      <c r="BF5084" s="76"/>
      <c r="BH5084" s="76"/>
      <c r="BI5084" s="76"/>
      <c r="BK5084" s="76"/>
      <c r="BL5084" s="76"/>
      <c r="BN5084" s="76"/>
      <c r="BO5084" s="76"/>
      <c r="BQ5084" s="76"/>
      <c r="BR5084" s="76"/>
      <c r="BT5084" s="76"/>
      <c r="BU5084" s="76"/>
      <c r="BW5084" s="76"/>
      <c r="BX5084" s="76"/>
    </row>
    <row r="5085" spans="1:76" ht="12.75" customHeight="1">
      <c r="A5085" s="2"/>
      <c r="B5085" s="2"/>
      <c r="C5085" s="2"/>
      <c r="D5085" s="75"/>
      <c r="F5085" s="76"/>
      <c r="G5085" s="76"/>
      <c r="I5085" s="76"/>
      <c r="J5085" s="76"/>
      <c r="L5085" s="76"/>
      <c r="M5085" s="76"/>
      <c r="O5085" s="76"/>
      <c r="P5085" s="76"/>
      <c r="R5085" s="76"/>
      <c r="S5085" s="76"/>
      <c r="U5085" s="76"/>
      <c r="V5085" s="76"/>
      <c r="X5085" s="76"/>
      <c r="Y5085" s="76"/>
      <c r="AA5085" s="76"/>
      <c r="AB5085" s="76"/>
      <c r="AD5085" s="76"/>
      <c r="AE5085" s="76"/>
      <c r="AG5085" s="76"/>
      <c r="AH5085" s="76"/>
      <c r="AJ5085" s="76"/>
      <c r="AK5085" s="76"/>
      <c r="AM5085" s="76"/>
      <c r="AN5085" s="76"/>
      <c r="AP5085" s="76"/>
      <c r="AQ5085" s="76"/>
      <c r="AS5085" s="76"/>
      <c r="AT5085" s="76"/>
      <c r="AV5085" s="76"/>
      <c r="AW5085" s="76"/>
      <c r="AY5085" s="76"/>
      <c r="AZ5085" s="76"/>
      <c r="BB5085" s="76"/>
      <c r="BC5085" s="76"/>
      <c r="BE5085" s="76"/>
      <c r="BF5085" s="76"/>
      <c r="BH5085" s="76"/>
      <c r="BI5085" s="76"/>
      <c r="BK5085" s="76"/>
      <c r="BL5085" s="76"/>
      <c r="BN5085" s="76"/>
      <c r="BO5085" s="76"/>
      <c r="BQ5085" s="76"/>
      <c r="BR5085" s="76"/>
      <c r="BT5085" s="76"/>
      <c r="BU5085" s="76"/>
      <c r="BW5085" s="76"/>
      <c r="BX5085" s="76"/>
    </row>
    <row r="5086" spans="1:76" ht="12.75" customHeight="1">
      <c r="A5086" s="2"/>
      <c r="B5086" s="2"/>
      <c r="C5086" s="2"/>
      <c r="D5086" s="75"/>
      <c r="F5086" s="76"/>
      <c r="G5086" s="76"/>
      <c r="I5086" s="76"/>
      <c r="J5086" s="76"/>
      <c r="L5086" s="76"/>
      <c r="M5086" s="76"/>
      <c r="O5086" s="76"/>
      <c r="P5086" s="76"/>
      <c r="R5086" s="76"/>
      <c r="S5086" s="76"/>
      <c r="U5086" s="76"/>
      <c r="V5086" s="76"/>
      <c r="X5086" s="76"/>
      <c r="Y5086" s="76"/>
      <c r="AA5086" s="76"/>
      <c r="AB5086" s="76"/>
      <c r="AD5086" s="76"/>
      <c r="AE5086" s="76"/>
      <c r="AG5086" s="76"/>
      <c r="AH5086" s="76"/>
      <c r="AJ5086" s="76"/>
      <c r="AK5086" s="76"/>
      <c r="AM5086" s="76"/>
      <c r="AN5086" s="76"/>
      <c r="AP5086" s="76"/>
      <c r="AQ5086" s="76"/>
      <c r="AS5086" s="76"/>
      <c r="AT5086" s="76"/>
      <c r="AV5086" s="76"/>
      <c r="AW5086" s="76"/>
      <c r="AY5086" s="76"/>
      <c r="AZ5086" s="76"/>
      <c r="BB5086" s="76"/>
      <c r="BC5086" s="76"/>
      <c r="BE5086" s="76"/>
      <c r="BF5086" s="76"/>
      <c r="BH5086" s="76"/>
      <c r="BI5086" s="76"/>
      <c r="BK5086" s="76"/>
      <c r="BL5086" s="76"/>
      <c r="BN5086" s="76"/>
      <c r="BO5086" s="76"/>
      <c r="BQ5086" s="76"/>
      <c r="BR5086" s="76"/>
      <c r="BT5086" s="76"/>
      <c r="BU5086" s="76"/>
      <c r="BW5086" s="76"/>
      <c r="BX5086" s="76"/>
    </row>
    <row r="5087" spans="1:76" ht="12.75" customHeight="1">
      <c r="A5087" s="2"/>
      <c r="B5087" s="2"/>
      <c r="C5087" s="2"/>
      <c r="D5087" s="75"/>
      <c r="F5087" s="76"/>
      <c r="G5087" s="76"/>
      <c r="I5087" s="76"/>
      <c r="J5087" s="76"/>
      <c r="L5087" s="76"/>
      <c r="M5087" s="76"/>
      <c r="O5087" s="76"/>
      <c r="P5087" s="76"/>
      <c r="R5087" s="76"/>
      <c r="S5087" s="76"/>
      <c r="U5087" s="76"/>
      <c r="V5087" s="76"/>
      <c r="X5087" s="76"/>
      <c r="Y5087" s="76"/>
      <c r="AA5087" s="76"/>
      <c r="AB5087" s="76"/>
      <c r="AD5087" s="76"/>
      <c r="AE5087" s="76"/>
      <c r="AG5087" s="76"/>
      <c r="AH5087" s="76"/>
      <c r="AJ5087" s="76"/>
      <c r="AK5087" s="76"/>
      <c r="AM5087" s="76"/>
      <c r="AN5087" s="76"/>
      <c r="AP5087" s="76"/>
      <c r="AQ5087" s="76"/>
      <c r="AS5087" s="76"/>
      <c r="AT5087" s="76"/>
      <c r="AV5087" s="76"/>
      <c r="AW5087" s="76"/>
      <c r="AY5087" s="76"/>
      <c r="AZ5087" s="76"/>
      <c r="BB5087" s="76"/>
      <c r="BC5087" s="76"/>
      <c r="BE5087" s="76"/>
      <c r="BF5087" s="76"/>
      <c r="BH5087" s="76"/>
      <c r="BI5087" s="76"/>
      <c r="BK5087" s="76"/>
      <c r="BL5087" s="76"/>
      <c r="BN5087" s="76"/>
      <c r="BO5087" s="76"/>
      <c r="BQ5087" s="76"/>
      <c r="BR5087" s="76"/>
      <c r="BT5087" s="76"/>
      <c r="BU5087" s="76"/>
      <c r="BW5087" s="76"/>
      <c r="BX5087" s="76"/>
    </row>
    <row r="5088" spans="1:76" ht="12.75" customHeight="1">
      <c r="A5088" s="2"/>
      <c r="B5088" s="2"/>
      <c r="C5088" s="2"/>
      <c r="D5088" s="75"/>
      <c r="F5088" s="76"/>
      <c r="G5088" s="76"/>
      <c r="I5088" s="76"/>
      <c r="J5088" s="76"/>
      <c r="L5088" s="76"/>
      <c r="M5088" s="76"/>
      <c r="O5088" s="76"/>
      <c r="P5088" s="76"/>
      <c r="R5088" s="76"/>
      <c r="S5088" s="76"/>
      <c r="U5088" s="76"/>
      <c r="V5088" s="76"/>
      <c r="X5088" s="76"/>
      <c r="Y5088" s="76"/>
      <c r="AA5088" s="76"/>
      <c r="AB5088" s="76"/>
      <c r="AD5088" s="76"/>
      <c r="AE5088" s="76"/>
      <c r="AG5088" s="76"/>
      <c r="AH5088" s="76"/>
      <c r="AJ5088" s="76"/>
      <c r="AK5088" s="76"/>
      <c r="AM5088" s="76"/>
      <c r="AN5088" s="76"/>
      <c r="AP5088" s="76"/>
      <c r="AQ5088" s="76"/>
      <c r="AS5088" s="76"/>
      <c r="AT5088" s="76"/>
      <c r="AV5088" s="76"/>
      <c r="AW5088" s="76"/>
      <c r="AY5088" s="76"/>
      <c r="AZ5088" s="76"/>
      <c r="BB5088" s="76"/>
      <c r="BC5088" s="76"/>
      <c r="BE5088" s="76"/>
      <c r="BF5088" s="76"/>
      <c r="BH5088" s="76"/>
      <c r="BI5088" s="76"/>
      <c r="BK5088" s="76"/>
      <c r="BL5088" s="76"/>
      <c r="BN5088" s="76"/>
      <c r="BO5088" s="76"/>
      <c r="BQ5088" s="76"/>
      <c r="BR5088" s="76"/>
      <c r="BT5088" s="76"/>
      <c r="BU5088" s="76"/>
      <c r="BW5088" s="76"/>
      <c r="BX5088" s="76"/>
    </row>
    <row r="5089" spans="1:76" ht="12.75" customHeight="1">
      <c r="A5089" s="2"/>
      <c r="B5089" s="2"/>
      <c r="C5089" s="2"/>
      <c r="D5089" s="75"/>
      <c r="F5089" s="76"/>
      <c r="G5089" s="76"/>
      <c r="I5089" s="76"/>
      <c r="J5089" s="76"/>
      <c r="L5089" s="76"/>
      <c r="M5089" s="76"/>
      <c r="O5089" s="76"/>
      <c r="P5089" s="76"/>
      <c r="R5089" s="76"/>
      <c r="S5089" s="76"/>
      <c r="U5089" s="76"/>
      <c r="V5089" s="76"/>
      <c r="X5089" s="76"/>
      <c r="Y5089" s="76"/>
      <c r="AA5089" s="76"/>
      <c r="AB5089" s="76"/>
      <c r="AD5089" s="76"/>
      <c r="AE5089" s="76"/>
      <c r="AG5089" s="76"/>
      <c r="AH5089" s="76"/>
      <c r="AJ5089" s="76"/>
      <c r="AK5089" s="76"/>
      <c r="AM5089" s="76"/>
      <c r="AN5089" s="76"/>
      <c r="AP5089" s="76"/>
      <c r="AQ5089" s="76"/>
      <c r="AS5089" s="76"/>
      <c r="AT5089" s="76"/>
      <c r="AV5089" s="76"/>
      <c r="AW5089" s="76"/>
      <c r="AY5089" s="76"/>
      <c r="AZ5089" s="76"/>
      <c r="BB5089" s="76"/>
      <c r="BC5089" s="76"/>
      <c r="BE5089" s="76"/>
      <c r="BF5089" s="76"/>
      <c r="BH5089" s="76"/>
      <c r="BI5089" s="76"/>
      <c r="BK5089" s="76"/>
      <c r="BL5089" s="76"/>
      <c r="BN5089" s="76"/>
      <c r="BO5089" s="76"/>
      <c r="BQ5089" s="76"/>
      <c r="BR5089" s="76"/>
      <c r="BT5089" s="76"/>
      <c r="BU5089" s="76"/>
      <c r="BW5089" s="76"/>
      <c r="BX5089" s="76"/>
    </row>
    <row r="5090" spans="1:76" ht="12.75" customHeight="1">
      <c r="A5090" s="2"/>
      <c r="B5090" s="2"/>
      <c r="C5090" s="2"/>
      <c r="D5090" s="75"/>
      <c r="F5090" s="76"/>
      <c r="G5090" s="76"/>
      <c r="I5090" s="76"/>
      <c r="J5090" s="76"/>
      <c r="L5090" s="76"/>
      <c r="M5090" s="76"/>
      <c r="O5090" s="76"/>
      <c r="P5090" s="76"/>
      <c r="R5090" s="76"/>
      <c r="S5090" s="76"/>
      <c r="U5090" s="76"/>
      <c r="V5090" s="76"/>
      <c r="X5090" s="76"/>
      <c r="Y5090" s="76"/>
      <c r="AA5090" s="76"/>
      <c r="AB5090" s="76"/>
      <c r="AD5090" s="76"/>
      <c r="AE5090" s="76"/>
      <c r="AG5090" s="76"/>
      <c r="AH5090" s="76"/>
      <c r="AJ5090" s="76"/>
      <c r="AK5090" s="76"/>
      <c r="AM5090" s="76"/>
      <c r="AN5090" s="76"/>
      <c r="AP5090" s="76"/>
      <c r="AQ5090" s="76"/>
      <c r="AS5090" s="76"/>
      <c r="AT5090" s="76"/>
      <c r="AV5090" s="76"/>
      <c r="AW5090" s="76"/>
      <c r="AY5090" s="76"/>
      <c r="AZ5090" s="76"/>
      <c r="BB5090" s="76"/>
      <c r="BC5090" s="76"/>
      <c r="BE5090" s="76"/>
      <c r="BF5090" s="76"/>
      <c r="BH5090" s="76"/>
      <c r="BI5090" s="76"/>
      <c r="BK5090" s="76"/>
      <c r="BL5090" s="76"/>
      <c r="BN5090" s="76"/>
      <c r="BO5090" s="76"/>
      <c r="BQ5090" s="76"/>
      <c r="BR5090" s="76"/>
      <c r="BT5090" s="76"/>
      <c r="BU5090" s="76"/>
      <c r="BW5090" s="76"/>
      <c r="BX5090" s="76"/>
    </row>
    <row r="5091" spans="1:76" ht="12.75" customHeight="1">
      <c r="A5091" s="2"/>
      <c r="B5091" s="2"/>
      <c r="C5091" s="2"/>
      <c r="D5091" s="75"/>
      <c r="F5091" s="76"/>
      <c r="G5091" s="76"/>
      <c r="I5091" s="76"/>
      <c r="J5091" s="76"/>
      <c r="L5091" s="76"/>
      <c r="M5091" s="76"/>
      <c r="O5091" s="76"/>
      <c r="P5091" s="76"/>
      <c r="R5091" s="76"/>
      <c r="S5091" s="76"/>
      <c r="U5091" s="76"/>
      <c r="V5091" s="76"/>
      <c r="X5091" s="76"/>
      <c r="Y5091" s="76"/>
      <c r="AA5091" s="76"/>
      <c r="AB5091" s="76"/>
      <c r="AD5091" s="76"/>
      <c r="AE5091" s="76"/>
      <c r="AG5091" s="76"/>
      <c r="AH5091" s="76"/>
      <c r="AJ5091" s="76"/>
      <c r="AK5091" s="76"/>
      <c r="AM5091" s="76"/>
      <c r="AN5091" s="76"/>
      <c r="AP5091" s="76"/>
      <c r="AQ5091" s="76"/>
      <c r="AS5091" s="76"/>
      <c r="AT5091" s="76"/>
      <c r="AV5091" s="76"/>
      <c r="AW5091" s="76"/>
      <c r="AY5091" s="76"/>
      <c r="AZ5091" s="76"/>
      <c r="BB5091" s="76"/>
      <c r="BC5091" s="76"/>
      <c r="BE5091" s="76"/>
      <c r="BF5091" s="76"/>
      <c r="BH5091" s="76"/>
      <c r="BI5091" s="76"/>
      <c r="BK5091" s="76"/>
      <c r="BL5091" s="76"/>
      <c r="BN5091" s="76"/>
      <c r="BO5091" s="76"/>
      <c r="BQ5091" s="76"/>
      <c r="BR5091" s="76"/>
      <c r="BT5091" s="76"/>
      <c r="BU5091" s="76"/>
      <c r="BW5091" s="76"/>
      <c r="BX5091" s="76"/>
    </row>
    <row r="5092" spans="1:76" ht="12.75" customHeight="1">
      <c r="A5092" s="2"/>
      <c r="B5092" s="2"/>
      <c r="C5092" s="2"/>
      <c r="D5092" s="75"/>
      <c r="F5092" s="76"/>
      <c r="G5092" s="76"/>
      <c r="I5092" s="76"/>
      <c r="J5092" s="76"/>
      <c r="L5092" s="76"/>
      <c r="M5092" s="76"/>
      <c r="O5092" s="76"/>
      <c r="P5092" s="76"/>
      <c r="R5092" s="76"/>
      <c r="S5092" s="76"/>
      <c r="U5092" s="76"/>
      <c r="V5092" s="76"/>
      <c r="X5092" s="76"/>
      <c r="Y5092" s="76"/>
      <c r="AA5092" s="76"/>
      <c r="AB5092" s="76"/>
      <c r="AD5092" s="76"/>
      <c r="AE5092" s="76"/>
      <c r="AG5092" s="76"/>
      <c r="AH5092" s="76"/>
      <c r="AJ5092" s="76"/>
      <c r="AK5092" s="76"/>
      <c r="AM5092" s="76"/>
      <c r="AN5092" s="76"/>
      <c r="AP5092" s="76"/>
      <c r="AQ5092" s="76"/>
      <c r="AS5092" s="76"/>
      <c r="AT5092" s="76"/>
      <c r="AV5092" s="76"/>
      <c r="AW5092" s="76"/>
      <c r="AY5092" s="76"/>
      <c r="AZ5092" s="76"/>
      <c r="BB5092" s="76"/>
      <c r="BC5092" s="76"/>
      <c r="BE5092" s="76"/>
      <c r="BF5092" s="76"/>
      <c r="BH5092" s="76"/>
      <c r="BI5092" s="76"/>
      <c r="BK5092" s="76"/>
      <c r="BL5092" s="76"/>
      <c r="BN5092" s="76"/>
      <c r="BO5092" s="76"/>
      <c r="BQ5092" s="76"/>
      <c r="BR5092" s="76"/>
      <c r="BT5092" s="76"/>
      <c r="BU5092" s="76"/>
      <c r="BW5092" s="76"/>
      <c r="BX5092" s="76"/>
    </row>
    <row r="5093" spans="1:76" ht="12.75" customHeight="1">
      <c r="A5093" s="2"/>
      <c r="B5093" s="2"/>
      <c r="C5093" s="2"/>
      <c r="D5093" s="75"/>
      <c r="F5093" s="76"/>
      <c r="G5093" s="76"/>
      <c r="I5093" s="76"/>
      <c r="J5093" s="76"/>
      <c r="L5093" s="76"/>
      <c r="M5093" s="76"/>
      <c r="O5093" s="76"/>
      <c r="P5093" s="76"/>
      <c r="R5093" s="76"/>
      <c r="S5093" s="76"/>
      <c r="U5093" s="76"/>
      <c r="V5093" s="76"/>
      <c r="X5093" s="76"/>
      <c r="Y5093" s="76"/>
      <c r="AA5093" s="76"/>
      <c r="AB5093" s="76"/>
      <c r="AD5093" s="76"/>
      <c r="AE5093" s="76"/>
      <c r="AG5093" s="76"/>
      <c r="AH5093" s="76"/>
      <c r="AJ5093" s="76"/>
      <c r="AK5093" s="76"/>
      <c r="AM5093" s="76"/>
      <c r="AN5093" s="76"/>
      <c r="AP5093" s="76"/>
      <c r="AQ5093" s="76"/>
      <c r="AS5093" s="76"/>
      <c r="AT5093" s="76"/>
      <c r="AV5093" s="76"/>
      <c r="AW5093" s="76"/>
      <c r="AY5093" s="76"/>
      <c r="AZ5093" s="76"/>
      <c r="BB5093" s="76"/>
      <c r="BC5093" s="76"/>
      <c r="BE5093" s="76"/>
      <c r="BF5093" s="76"/>
      <c r="BH5093" s="76"/>
      <c r="BI5093" s="76"/>
      <c r="BK5093" s="76"/>
      <c r="BL5093" s="76"/>
      <c r="BN5093" s="76"/>
      <c r="BO5093" s="76"/>
      <c r="BQ5093" s="76"/>
      <c r="BR5093" s="76"/>
      <c r="BT5093" s="76"/>
      <c r="BU5093" s="76"/>
      <c r="BW5093" s="76"/>
      <c r="BX5093" s="76"/>
    </row>
    <row r="5094" spans="1:76" ht="12.75" customHeight="1">
      <c r="A5094" s="2"/>
      <c r="B5094" s="2"/>
      <c r="C5094" s="2"/>
      <c r="D5094" s="75"/>
      <c r="F5094" s="76"/>
      <c r="G5094" s="76"/>
      <c r="I5094" s="76"/>
      <c r="J5094" s="76"/>
      <c r="L5094" s="76"/>
      <c r="M5094" s="76"/>
      <c r="O5094" s="76"/>
      <c r="P5094" s="76"/>
      <c r="R5094" s="76"/>
      <c r="S5094" s="76"/>
      <c r="U5094" s="76"/>
      <c r="V5094" s="76"/>
      <c r="X5094" s="76"/>
      <c r="Y5094" s="76"/>
      <c r="AA5094" s="76"/>
      <c r="AB5094" s="76"/>
      <c r="AD5094" s="76"/>
      <c r="AE5094" s="76"/>
      <c r="AG5094" s="76"/>
      <c r="AH5094" s="76"/>
      <c r="AJ5094" s="76"/>
      <c r="AK5094" s="76"/>
      <c r="AM5094" s="76"/>
      <c r="AN5094" s="76"/>
      <c r="AP5094" s="76"/>
      <c r="AQ5094" s="76"/>
      <c r="AS5094" s="76"/>
      <c r="AT5094" s="76"/>
      <c r="AV5094" s="76"/>
      <c r="AW5094" s="76"/>
      <c r="AY5094" s="76"/>
      <c r="AZ5094" s="76"/>
      <c r="BB5094" s="76"/>
      <c r="BC5094" s="76"/>
      <c r="BE5094" s="76"/>
      <c r="BF5094" s="76"/>
      <c r="BH5094" s="76"/>
      <c r="BI5094" s="76"/>
      <c r="BK5094" s="76"/>
      <c r="BL5094" s="76"/>
      <c r="BN5094" s="76"/>
      <c r="BO5094" s="76"/>
      <c r="BQ5094" s="76"/>
      <c r="BR5094" s="76"/>
      <c r="BT5094" s="76"/>
      <c r="BU5094" s="76"/>
      <c r="BW5094" s="76"/>
      <c r="BX5094" s="76"/>
    </row>
    <row r="5095" spans="1:76" ht="12.75" customHeight="1">
      <c r="A5095" s="2"/>
      <c r="B5095" s="2"/>
      <c r="C5095" s="2"/>
      <c r="D5095" s="75"/>
      <c r="F5095" s="76"/>
      <c r="G5095" s="76"/>
      <c r="I5095" s="76"/>
      <c r="J5095" s="76"/>
      <c r="L5095" s="76"/>
      <c r="M5095" s="76"/>
      <c r="O5095" s="76"/>
      <c r="P5095" s="76"/>
      <c r="R5095" s="76"/>
      <c r="S5095" s="76"/>
      <c r="U5095" s="76"/>
      <c r="V5095" s="76"/>
      <c r="X5095" s="76"/>
      <c r="Y5095" s="76"/>
      <c r="AA5095" s="76"/>
      <c r="AB5095" s="76"/>
      <c r="AD5095" s="76"/>
      <c r="AE5095" s="76"/>
      <c r="AG5095" s="76"/>
      <c r="AH5095" s="76"/>
      <c r="AJ5095" s="76"/>
      <c r="AK5095" s="76"/>
      <c r="AM5095" s="76"/>
      <c r="AN5095" s="76"/>
      <c r="AP5095" s="76"/>
      <c r="AQ5095" s="76"/>
      <c r="AS5095" s="76"/>
      <c r="AT5095" s="76"/>
      <c r="AV5095" s="76"/>
      <c r="AW5095" s="76"/>
      <c r="AY5095" s="76"/>
      <c r="AZ5095" s="76"/>
      <c r="BB5095" s="76"/>
      <c r="BC5095" s="76"/>
      <c r="BE5095" s="76"/>
      <c r="BF5095" s="76"/>
      <c r="BH5095" s="76"/>
      <c r="BI5095" s="76"/>
      <c r="BK5095" s="76"/>
      <c r="BL5095" s="76"/>
      <c r="BN5095" s="76"/>
      <c r="BO5095" s="76"/>
      <c r="BQ5095" s="76"/>
      <c r="BR5095" s="76"/>
      <c r="BT5095" s="76"/>
      <c r="BU5095" s="76"/>
      <c r="BW5095" s="76"/>
      <c r="BX5095" s="76"/>
    </row>
    <row r="5096" spans="1:76" ht="12.75" customHeight="1">
      <c r="A5096" s="2"/>
      <c r="B5096" s="2"/>
      <c r="C5096" s="2"/>
      <c r="D5096" s="75"/>
      <c r="F5096" s="76"/>
      <c r="G5096" s="76"/>
      <c r="I5096" s="76"/>
      <c r="J5096" s="76"/>
      <c r="L5096" s="76"/>
      <c r="M5096" s="76"/>
      <c r="O5096" s="76"/>
      <c r="P5096" s="76"/>
      <c r="R5096" s="76"/>
      <c r="S5096" s="76"/>
      <c r="U5096" s="76"/>
      <c r="V5096" s="76"/>
      <c r="X5096" s="76"/>
      <c r="Y5096" s="76"/>
      <c r="AA5096" s="76"/>
      <c r="AB5096" s="76"/>
      <c r="AD5096" s="76"/>
      <c r="AE5096" s="76"/>
      <c r="AG5096" s="76"/>
      <c r="AH5096" s="76"/>
      <c r="AJ5096" s="76"/>
      <c r="AK5096" s="76"/>
      <c r="AM5096" s="76"/>
      <c r="AN5096" s="76"/>
      <c r="AP5096" s="76"/>
      <c r="AQ5096" s="76"/>
      <c r="AS5096" s="76"/>
      <c r="AT5096" s="76"/>
      <c r="AV5096" s="76"/>
      <c r="AW5096" s="76"/>
      <c r="AY5096" s="76"/>
      <c r="AZ5096" s="76"/>
      <c r="BB5096" s="76"/>
      <c r="BC5096" s="76"/>
      <c r="BE5096" s="76"/>
      <c r="BF5096" s="76"/>
      <c r="BH5096" s="76"/>
      <c r="BI5096" s="76"/>
      <c r="BK5096" s="76"/>
      <c r="BL5096" s="76"/>
      <c r="BN5096" s="76"/>
      <c r="BO5096" s="76"/>
      <c r="BQ5096" s="76"/>
      <c r="BR5096" s="76"/>
      <c r="BT5096" s="76"/>
      <c r="BU5096" s="76"/>
      <c r="BW5096" s="76"/>
      <c r="BX5096" s="76"/>
    </row>
    <row r="5097" spans="1:76" ht="12.75" customHeight="1">
      <c r="A5097" s="2"/>
      <c r="B5097" s="2"/>
      <c r="C5097" s="2"/>
      <c r="D5097" s="75"/>
      <c r="F5097" s="76"/>
      <c r="G5097" s="76"/>
      <c r="I5097" s="76"/>
      <c r="J5097" s="76"/>
      <c r="L5097" s="76"/>
      <c r="M5097" s="76"/>
      <c r="O5097" s="76"/>
      <c r="P5097" s="76"/>
      <c r="R5097" s="76"/>
      <c r="S5097" s="76"/>
      <c r="U5097" s="76"/>
      <c r="V5097" s="76"/>
      <c r="X5097" s="76"/>
      <c r="Y5097" s="76"/>
      <c r="AA5097" s="76"/>
      <c r="AB5097" s="76"/>
      <c r="AD5097" s="76"/>
      <c r="AE5097" s="76"/>
      <c r="AG5097" s="76"/>
      <c r="AH5097" s="76"/>
      <c r="AJ5097" s="76"/>
      <c r="AK5097" s="76"/>
      <c r="AM5097" s="76"/>
      <c r="AN5097" s="76"/>
      <c r="AP5097" s="76"/>
      <c r="AQ5097" s="76"/>
      <c r="AS5097" s="76"/>
      <c r="AT5097" s="76"/>
      <c r="AV5097" s="76"/>
      <c r="AW5097" s="76"/>
      <c r="AY5097" s="76"/>
      <c r="AZ5097" s="76"/>
      <c r="BB5097" s="76"/>
      <c r="BC5097" s="76"/>
      <c r="BE5097" s="76"/>
      <c r="BF5097" s="76"/>
      <c r="BH5097" s="76"/>
      <c r="BI5097" s="76"/>
      <c r="BK5097" s="76"/>
      <c r="BL5097" s="76"/>
      <c r="BN5097" s="76"/>
      <c r="BO5097" s="76"/>
      <c r="BQ5097" s="76"/>
      <c r="BR5097" s="76"/>
      <c r="BT5097" s="76"/>
      <c r="BU5097" s="76"/>
      <c r="BW5097" s="76"/>
      <c r="BX5097" s="76"/>
    </row>
    <row r="5098" spans="1:76" ht="12.75" customHeight="1">
      <c r="A5098" s="2"/>
      <c r="B5098" s="2"/>
      <c r="C5098" s="2"/>
      <c r="D5098" s="75"/>
      <c r="F5098" s="76"/>
      <c r="G5098" s="76"/>
      <c r="I5098" s="76"/>
      <c r="J5098" s="76"/>
      <c r="L5098" s="76"/>
      <c r="M5098" s="76"/>
      <c r="O5098" s="76"/>
      <c r="P5098" s="76"/>
      <c r="R5098" s="76"/>
      <c r="S5098" s="76"/>
      <c r="U5098" s="76"/>
      <c r="V5098" s="76"/>
      <c r="X5098" s="76"/>
      <c r="Y5098" s="76"/>
      <c r="AA5098" s="76"/>
      <c r="AB5098" s="76"/>
      <c r="AD5098" s="76"/>
      <c r="AE5098" s="76"/>
      <c r="AG5098" s="76"/>
      <c r="AH5098" s="76"/>
      <c r="AJ5098" s="76"/>
      <c r="AK5098" s="76"/>
      <c r="AM5098" s="76"/>
      <c r="AN5098" s="76"/>
      <c r="AP5098" s="76"/>
      <c r="AQ5098" s="76"/>
      <c r="AS5098" s="76"/>
      <c r="AT5098" s="76"/>
      <c r="AV5098" s="76"/>
      <c r="AW5098" s="76"/>
      <c r="AY5098" s="76"/>
      <c r="AZ5098" s="76"/>
      <c r="BB5098" s="76"/>
      <c r="BC5098" s="76"/>
      <c r="BE5098" s="76"/>
      <c r="BF5098" s="76"/>
      <c r="BH5098" s="76"/>
      <c r="BI5098" s="76"/>
      <c r="BK5098" s="76"/>
      <c r="BL5098" s="76"/>
      <c r="BN5098" s="76"/>
      <c r="BO5098" s="76"/>
      <c r="BQ5098" s="76"/>
      <c r="BR5098" s="76"/>
      <c r="BT5098" s="76"/>
      <c r="BU5098" s="76"/>
      <c r="BW5098" s="76"/>
      <c r="BX5098" s="76"/>
    </row>
    <row r="5099" spans="1:76" ht="12.75" customHeight="1">
      <c r="A5099" s="2"/>
      <c r="B5099" s="2"/>
      <c r="C5099" s="2"/>
      <c r="D5099" s="75"/>
      <c r="F5099" s="76"/>
      <c r="G5099" s="76"/>
      <c r="I5099" s="76"/>
      <c r="J5099" s="76"/>
      <c r="L5099" s="76"/>
      <c r="M5099" s="76"/>
      <c r="O5099" s="76"/>
      <c r="P5099" s="76"/>
      <c r="R5099" s="76"/>
      <c r="S5099" s="76"/>
      <c r="U5099" s="76"/>
      <c r="V5099" s="76"/>
      <c r="X5099" s="76"/>
      <c r="Y5099" s="76"/>
      <c r="AA5099" s="76"/>
      <c r="AB5099" s="76"/>
      <c r="AD5099" s="76"/>
      <c r="AE5099" s="76"/>
      <c r="AG5099" s="76"/>
      <c r="AH5099" s="76"/>
      <c r="AJ5099" s="76"/>
      <c r="AK5099" s="76"/>
      <c r="AM5099" s="76"/>
      <c r="AN5099" s="76"/>
      <c r="AP5099" s="76"/>
      <c r="AQ5099" s="76"/>
      <c r="AS5099" s="76"/>
      <c r="AT5099" s="76"/>
      <c r="AV5099" s="76"/>
      <c r="AW5099" s="76"/>
      <c r="AY5099" s="76"/>
      <c r="AZ5099" s="76"/>
      <c r="BB5099" s="76"/>
      <c r="BC5099" s="76"/>
      <c r="BE5099" s="76"/>
      <c r="BF5099" s="76"/>
      <c r="BH5099" s="76"/>
      <c r="BI5099" s="76"/>
      <c r="BK5099" s="76"/>
      <c r="BL5099" s="76"/>
      <c r="BN5099" s="76"/>
      <c r="BO5099" s="76"/>
      <c r="BQ5099" s="76"/>
      <c r="BR5099" s="76"/>
      <c r="BT5099" s="76"/>
      <c r="BU5099" s="76"/>
      <c r="BW5099" s="76"/>
      <c r="BX5099" s="76"/>
    </row>
    <row r="5100" spans="1:76" ht="12.75" customHeight="1">
      <c r="A5100" s="2"/>
      <c r="B5100" s="2"/>
      <c r="C5100" s="2"/>
      <c r="D5100" s="75"/>
      <c r="F5100" s="76"/>
      <c r="G5100" s="76"/>
      <c r="I5100" s="76"/>
      <c r="J5100" s="76"/>
      <c r="L5100" s="76"/>
      <c r="M5100" s="76"/>
      <c r="O5100" s="76"/>
      <c r="P5100" s="76"/>
      <c r="R5100" s="76"/>
      <c r="S5100" s="76"/>
      <c r="U5100" s="76"/>
      <c r="V5100" s="76"/>
      <c r="X5100" s="76"/>
      <c r="Y5100" s="76"/>
      <c r="AA5100" s="76"/>
      <c r="AB5100" s="76"/>
      <c r="AD5100" s="76"/>
      <c r="AE5100" s="76"/>
      <c r="AG5100" s="76"/>
      <c r="AH5100" s="76"/>
      <c r="AJ5100" s="76"/>
      <c r="AK5100" s="76"/>
      <c r="AM5100" s="76"/>
      <c r="AN5100" s="76"/>
      <c r="AP5100" s="76"/>
      <c r="AQ5100" s="76"/>
      <c r="AS5100" s="76"/>
      <c r="AT5100" s="76"/>
      <c r="AV5100" s="76"/>
      <c r="AW5100" s="76"/>
      <c r="AY5100" s="76"/>
      <c r="AZ5100" s="76"/>
      <c r="BB5100" s="76"/>
      <c r="BC5100" s="76"/>
      <c r="BE5100" s="76"/>
      <c r="BF5100" s="76"/>
      <c r="BH5100" s="76"/>
      <c r="BI5100" s="76"/>
      <c r="BK5100" s="76"/>
      <c r="BL5100" s="76"/>
      <c r="BN5100" s="76"/>
      <c r="BO5100" s="76"/>
      <c r="BQ5100" s="76"/>
      <c r="BR5100" s="76"/>
      <c r="BT5100" s="76"/>
      <c r="BU5100" s="76"/>
      <c r="BW5100" s="76"/>
      <c r="BX5100" s="76"/>
    </row>
    <row r="5101" spans="1:76" ht="12.75" customHeight="1">
      <c r="A5101" s="2"/>
      <c r="B5101" s="2"/>
      <c r="C5101" s="2"/>
      <c r="D5101" s="75"/>
      <c r="F5101" s="76"/>
      <c r="G5101" s="76"/>
      <c r="I5101" s="76"/>
      <c r="J5101" s="76"/>
      <c r="L5101" s="76"/>
      <c r="M5101" s="76"/>
      <c r="O5101" s="76"/>
      <c r="P5101" s="76"/>
      <c r="R5101" s="76"/>
      <c r="S5101" s="76"/>
      <c r="U5101" s="76"/>
      <c r="V5101" s="76"/>
      <c r="X5101" s="76"/>
      <c r="Y5101" s="76"/>
      <c r="AA5101" s="76"/>
      <c r="AB5101" s="76"/>
      <c r="AD5101" s="76"/>
      <c r="AE5101" s="76"/>
      <c r="AG5101" s="76"/>
      <c r="AH5101" s="76"/>
      <c r="AJ5101" s="76"/>
      <c r="AK5101" s="76"/>
      <c r="AM5101" s="76"/>
      <c r="AN5101" s="76"/>
      <c r="AP5101" s="76"/>
      <c r="AQ5101" s="76"/>
      <c r="AS5101" s="76"/>
      <c r="AT5101" s="76"/>
      <c r="AV5101" s="76"/>
      <c r="AW5101" s="76"/>
      <c r="AY5101" s="76"/>
      <c r="AZ5101" s="76"/>
      <c r="BB5101" s="76"/>
      <c r="BC5101" s="76"/>
      <c r="BE5101" s="76"/>
      <c r="BF5101" s="76"/>
      <c r="BH5101" s="76"/>
      <c r="BI5101" s="76"/>
      <c r="BK5101" s="76"/>
      <c r="BL5101" s="76"/>
      <c r="BN5101" s="76"/>
      <c r="BO5101" s="76"/>
      <c r="BQ5101" s="76"/>
      <c r="BR5101" s="76"/>
      <c r="BT5101" s="76"/>
      <c r="BU5101" s="76"/>
      <c r="BW5101" s="76"/>
      <c r="BX5101" s="76"/>
    </row>
    <row r="5102" spans="1:76" ht="12.75" customHeight="1">
      <c r="A5102" s="2"/>
      <c r="B5102" s="2"/>
      <c r="C5102" s="2"/>
      <c r="D5102" s="75"/>
      <c r="F5102" s="76"/>
      <c r="G5102" s="76"/>
      <c r="I5102" s="76"/>
      <c r="J5102" s="76"/>
      <c r="L5102" s="76"/>
      <c r="M5102" s="76"/>
      <c r="O5102" s="76"/>
      <c r="P5102" s="76"/>
      <c r="R5102" s="76"/>
      <c r="S5102" s="76"/>
      <c r="U5102" s="76"/>
      <c r="V5102" s="76"/>
      <c r="X5102" s="76"/>
      <c r="Y5102" s="76"/>
      <c r="AA5102" s="76"/>
      <c r="AB5102" s="76"/>
      <c r="AD5102" s="76"/>
      <c r="AE5102" s="76"/>
      <c r="AG5102" s="76"/>
      <c r="AH5102" s="76"/>
      <c r="AJ5102" s="76"/>
      <c r="AK5102" s="76"/>
      <c r="AM5102" s="76"/>
      <c r="AN5102" s="76"/>
      <c r="AP5102" s="76"/>
      <c r="AQ5102" s="76"/>
      <c r="AS5102" s="76"/>
      <c r="AT5102" s="76"/>
      <c r="AV5102" s="76"/>
      <c r="AW5102" s="76"/>
      <c r="AY5102" s="76"/>
      <c r="AZ5102" s="76"/>
      <c r="BB5102" s="76"/>
      <c r="BC5102" s="76"/>
      <c r="BE5102" s="76"/>
      <c r="BF5102" s="76"/>
      <c r="BH5102" s="76"/>
      <c r="BI5102" s="76"/>
      <c r="BK5102" s="76"/>
      <c r="BL5102" s="76"/>
      <c r="BN5102" s="76"/>
      <c r="BO5102" s="76"/>
      <c r="BQ5102" s="76"/>
      <c r="BR5102" s="76"/>
      <c r="BT5102" s="76"/>
      <c r="BU5102" s="76"/>
      <c r="BW5102" s="76"/>
      <c r="BX5102" s="76"/>
    </row>
    <row r="5103" spans="1:76" ht="12.75" customHeight="1">
      <c r="A5103" s="2"/>
      <c r="B5103" s="2"/>
      <c r="C5103" s="2"/>
      <c r="D5103" s="75"/>
      <c r="F5103" s="76"/>
      <c r="G5103" s="76"/>
      <c r="I5103" s="76"/>
      <c r="J5103" s="76"/>
      <c r="L5103" s="76"/>
      <c r="M5103" s="76"/>
      <c r="O5103" s="76"/>
      <c r="P5103" s="76"/>
      <c r="R5103" s="76"/>
      <c r="S5103" s="76"/>
      <c r="U5103" s="76"/>
      <c r="V5103" s="76"/>
      <c r="X5103" s="76"/>
      <c r="Y5103" s="76"/>
      <c r="AA5103" s="76"/>
      <c r="AB5103" s="76"/>
      <c r="AD5103" s="76"/>
      <c r="AE5103" s="76"/>
      <c r="AG5103" s="76"/>
      <c r="AH5103" s="76"/>
      <c r="AJ5103" s="76"/>
      <c r="AK5103" s="76"/>
      <c r="AM5103" s="76"/>
      <c r="AN5103" s="76"/>
      <c r="AP5103" s="76"/>
      <c r="AQ5103" s="76"/>
      <c r="AS5103" s="76"/>
      <c r="AT5103" s="76"/>
      <c r="AV5103" s="76"/>
      <c r="AW5103" s="76"/>
      <c r="AY5103" s="76"/>
      <c r="AZ5103" s="76"/>
      <c r="BB5103" s="76"/>
      <c r="BC5103" s="76"/>
      <c r="BE5103" s="76"/>
      <c r="BF5103" s="76"/>
      <c r="BH5103" s="76"/>
      <c r="BI5103" s="76"/>
      <c r="BK5103" s="76"/>
      <c r="BL5103" s="76"/>
      <c r="BN5103" s="76"/>
      <c r="BO5103" s="76"/>
      <c r="BQ5103" s="76"/>
      <c r="BR5103" s="76"/>
      <c r="BT5103" s="76"/>
      <c r="BU5103" s="76"/>
      <c r="BW5103" s="76"/>
      <c r="BX5103" s="76"/>
    </row>
    <row r="5104" spans="1:76" ht="12.75" customHeight="1">
      <c r="A5104" s="2"/>
      <c r="B5104" s="2"/>
      <c r="C5104" s="2"/>
      <c r="D5104" s="75"/>
      <c r="F5104" s="76"/>
      <c r="G5104" s="76"/>
      <c r="I5104" s="76"/>
      <c r="J5104" s="76"/>
      <c r="L5104" s="76"/>
      <c r="M5104" s="76"/>
      <c r="O5104" s="76"/>
      <c r="P5104" s="76"/>
      <c r="R5104" s="76"/>
      <c r="S5104" s="76"/>
      <c r="U5104" s="76"/>
      <c r="V5104" s="76"/>
      <c r="X5104" s="76"/>
      <c r="Y5104" s="76"/>
      <c r="AA5104" s="76"/>
      <c r="AB5104" s="76"/>
      <c r="AD5104" s="76"/>
      <c r="AE5104" s="76"/>
      <c r="AG5104" s="76"/>
      <c r="AH5104" s="76"/>
      <c r="AJ5104" s="76"/>
      <c r="AK5104" s="76"/>
      <c r="AM5104" s="76"/>
      <c r="AN5104" s="76"/>
      <c r="AP5104" s="76"/>
      <c r="AQ5104" s="76"/>
      <c r="AS5104" s="76"/>
      <c r="AT5104" s="76"/>
      <c r="AV5104" s="76"/>
      <c r="AW5104" s="76"/>
      <c r="AY5104" s="76"/>
      <c r="AZ5104" s="76"/>
      <c r="BB5104" s="76"/>
      <c r="BC5104" s="76"/>
      <c r="BE5104" s="76"/>
      <c r="BF5104" s="76"/>
      <c r="BH5104" s="76"/>
      <c r="BI5104" s="76"/>
      <c r="BK5104" s="76"/>
      <c r="BL5104" s="76"/>
      <c r="BN5104" s="76"/>
      <c r="BO5104" s="76"/>
      <c r="BQ5104" s="76"/>
      <c r="BR5104" s="76"/>
      <c r="BT5104" s="76"/>
      <c r="BU5104" s="76"/>
      <c r="BW5104" s="76"/>
      <c r="BX5104" s="76"/>
    </row>
    <row r="5105" spans="1:76" ht="12.75" customHeight="1">
      <c r="A5105" s="2"/>
      <c r="B5105" s="2"/>
      <c r="C5105" s="2"/>
      <c r="D5105" s="75"/>
      <c r="F5105" s="76"/>
      <c r="G5105" s="76"/>
      <c r="I5105" s="76"/>
      <c r="J5105" s="76"/>
      <c r="L5105" s="76"/>
      <c r="M5105" s="76"/>
      <c r="O5105" s="76"/>
      <c r="P5105" s="76"/>
      <c r="R5105" s="76"/>
      <c r="S5105" s="76"/>
      <c r="U5105" s="76"/>
      <c r="V5105" s="76"/>
      <c r="X5105" s="76"/>
      <c r="Y5105" s="76"/>
      <c r="AA5105" s="76"/>
      <c r="AB5105" s="76"/>
      <c r="AD5105" s="76"/>
      <c r="AE5105" s="76"/>
      <c r="AG5105" s="76"/>
      <c r="AH5105" s="76"/>
      <c r="AJ5105" s="76"/>
      <c r="AK5105" s="76"/>
      <c r="AM5105" s="76"/>
      <c r="AN5105" s="76"/>
      <c r="AP5105" s="76"/>
      <c r="AQ5105" s="76"/>
      <c r="AS5105" s="76"/>
      <c r="AT5105" s="76"/>
      <c r="AV5105" s="76"/>
      <c r="AW5105" s="76"/>
      <c r="AY5105" s="76"/>
      <c r="AZ5105" s="76"/>
      <c r="BB5105" s="76"/>
      <c r="BC5105" s="76"/>
      <c r="BE5105" s="76"/>
      <c r="BF5105" s="76"/>
      <c r="BH5105" s="76"/>
      <c r="BI5105" s="76"/>
      <c r="BK5105" s="76"/>
      <c r="BL5105" s="76"/>
      <c r="BN5105" s="76"/>
      <c r="BO5105" s="76"/>
      <c r="BQ5105" s="76"/>
      <c r="BR5105" s="76"/>
      <c r="BT5105" s="76"/>
      <c r="BU5105" s="76"/>
      <c r="BW5105" s="76"/>
      <c r="BX5105" s="76"/>
    </row>
    <row r="5106" spans="1:76" ht="12.75" customHeight="1">
      <c r="A5106" s="2"/>
      <c r="B5106" s="2"/>
      <c r="C5106" s="2"/>
      <c r="D5106" s="75"/>
      <c r="F5106" s="76"/>
      <c r="G5106" s="76"/>
      <c r="I5106" s="76"/>
      <c r="J5106" s="76"/>
      <c r="L5106" s="76"/>
      <c r="M5106" s="76"/>
      <c r="O5106" s="76"/>
      <c r="P5106" s="76"/>
      <c r="R5106" s="76"/>
      <c r="S5106" s="76"/>
      <c r="U5106" s="76"/>
      <c r="V5106" s="76"/>
      <c r="X5106" s="76"/>
      <c r="Y5106" s="76"/>
      <c r="AA5106" s="76"/>
      <c r="AB5106" s="76"/>
      <c r="AD5106" s="76"/>
      <c r="AE5106" s="76"/>
      <c r="AG5106" s="76"/>
      <c r="AH5106" s="76"/>
      <c r="AJ5106" s="76"/>
      <c r="AK5106" s="76"/>
      <c r="AM5106" s="76"/>
      <c r="AN5106" s="76"/>
      <c r="AP5106" s="76"/>
      <c r="AQ5106" s="76"/>
      <c r="AS5106" s="76"/>
      <c r="AT5106" s="76"/>
      <c r="AV5106" s="76"/>
      <c r="AW5106" s="76"/>
      <c r="AY5106" s="76"/>
      <c r="AZ5106" s="76"/>
      <c r="BB5106" s="76"/>
      <c r="BC5106" s="76"/>
      <c r="BE5106" s="76"/>
      <c r="BF5106" s="76"/>
      <c r="BH5106" s="76"/>
      <c r="BI5106" s="76"/>
      <c r="BK5106" s="76"/>
      <c r="BL5106" s="76"/>
      <c r="BN5106" s="76"/>
      <c r="BO5106" s="76"/>
      <c r="BQ5106" s="76"/>
      <c r="BR5106" s="76"/>
      <c r="BT5106" s="76"/>
      <c r="BU5106" s="76"/>
      <c r="BW5106" s="76"/>
      <c r="BX5106" s="76"/>
    </row>
    <row r="5107" spans="1:76" ht="12.75" customHeight="1">
      <c r="A5107" s="2"/>
      <c r="B5107" s="2"/>
      <c r="C5107" s="2"/>
      <c r="D5107" s="75"/>
      <c r="F5107" s="76"/>
      <c r="G5107" s="76"/>
      <c r="I5107" s="76"/>
      <c r="J5107" s="76"/>
      <c r="L5107" s="76"/>
      <c r="M5107" s="76"/>
      <c r="O5107" s="76"/>
      <c r="P5107" s="76"/>
      <c r="R5107" s="76"/>
      <c r="S5107" s="76"/>
      <c r="U5107" s="76"/>
      <c r="V5107" s="76"/>
      <c r="X5107" s="76"/>
      <c r="Y5107" s="76"/>
      <c r="AA5107" s="76"/>
      <c r="AB5107" s="76"/>
      <c r="AD5107" s="76"/>
      <c r="AE5107" s="76"/>
      <c r="AG5107" s="76"/>
      <c r="AH5107" s="76"/>
      <c r="AJ5107" s="76"/>
      <c r="AK5107" s="76"/>
      <c r="AM5107" s="76"/>
      <c r="AN5107" s="76"/>
      <c r="AP5107" s="76"/>
      <c r="AQ5107" s="76"/>
      <c r="AS5107" s="76"/>
      <c r="AT5107" s="76"/>
      <c r="AV5107" s="76"/>
      <c r="AW5107" s="76"/>
      <c r="AY5107" s="76"/>
      <c r="AZ5107" s="76"/>
      <c r="BB5107" s="76"/>
      <c r="BC5107" s="76"/>
      <c r="BE5107" s="76"/>
      <c r="BF5107" s="76"/>
      <c r="BH5107" s="76"/>
      <c r="BI5107" s="76"/>
      <c r="BK5107" s="76"/>
      <c r="BL5107" s="76"/>
      <c r="BN5107" s="76"/>
      <c r="BO5107" s="76"/>
      <c r="BQ5107" s="76"/>
      <c r="BR5107" s="76"/>
      <c r="BT5107" s="76"/>
      <c r="BU5107" s="76"/>
      <c r="BW5107" s="76"/>
      <c r="BX5107" s="76"/>
    </row>
    <row r="5108" spans="1:76" ht="12.75" customHeight="1">
      <c r="A5108" s="2"/>
      <c r="B5108" s="2"/>
      <c r="C5108" s="2"/>
      <c r="D5108" s="75"/>
      <c r="F5108" s="76"/>
      <c r="G5108" s="76"/>
      <c r="I5108" s="76"/>
      <c r="J5108" s="76"/>
      <c r="L5108" s="76"/>
      <c r="M5108" s="76"/>
      <c r="O5108" s="76"/>
      <c r="P5108" s="76"/>
      <c r="R5108" s="76"/>
      <c r="S5108" s="76"/>
      <c r="U5108" s="76"/>
      <c r="V5108" s="76"/>
      <c r="X5108" s="76"/>
      <c r="Y5108" s="76"/>
      <c r="AA5108" s="76"/>
      <c r="AB5108" s="76"/>
      <c r="AD5108" s="76"/>
      <c r="AE5108" s="76"/>
      <c r="AG5108" s="76"/>
      <c r="AH5108" s="76"/>
      <c r="AJ5108" s="76"/>
      <c r="AK5108" s="76"/>
      <c r="AM5108" s="76"/>
      <c r="AN5108" s="76"/>
      <c r="AP5108" s="76"/>
      <c r="AQ5108" s="76"/>
      <c r="AS5108" s="76"/>
      <c r="AT5108" s="76"/>
      <c r="AV5108" s="76"/>
      <c r="AW5108" s="76"/>
      <c r="AY5108" s="76"/>
      <c r="AZ5108" s="76"/>
      <c r="BB5108" s="76"/>
      <c r="BC5108" s="76"/>
      <c r="BE5108" s="76"/>
      <c r="BF5108" s="76"/>
      <c r="BH5108" s="76"/>
      <c r="BI5108" s="76"/>
      <c r="BK5108" s="76"/>
      <c r="BL5108" s="76"/>
      <c r="BN5108" s="76"/>
      <c r="BO5108" s="76"/>
      <c r="BQ5108" s="76"/>
      <c r="BR5108" s="76"/>
      <c r="BT5108" s="76"/>
      <c r="BU5108" s="76"/>
      <c r="BW5108" s="76"/>
      <c r="BX5108" s="76"/>
    </row>
    <row r="5109" spans="1:76" ht="12.75" customHeight="1">
      <c r="A5109" s="2"/>
      <c r="B5109" s="2"/>
      <c r="C5109" s="2"/>
      <c r="D5109" s="75"/>
      <c r="F5109" s="76"/>
      <c r="G5109" s="76"/>
      <c r="I5109" s="76"/>
      <c r="J5109" s="76"/>
      <c r="L5109" s="76"/>
      <c r="M5109" s="76"/>
      <c r="O5109" s="76"/>
      <c r="P5109" s="76"/>
      <c r="R5109" s="76"/>
      <c r="S5109" s="76"/>
      <c r="U5109" s="76"/>
      <c r="V5109" s="76"/>
      <c r="X5109" s="76"/>
      <c r="Y5109" s="76"/>
      <c r="AA5109" s="76"/>
      <c r="AB5109" s="76"/>
      <c r="AD5109" s="76"/>
      <c r="AE5109" s="76"/>
      <c r="AG5109" s="76"/>
      <c r="AH5109" s="76"/>
      <c r="AJ5109" s="76"/>
      <c r="AK5109" s="76"/>
      <c r="AM5109" s="76"/>
      <c r="AN5109" s="76"/>
      <c r="AP5109" s="76"/>
      <c r="AQ5109" s="76"/>
      <c r="AS5109" s="76"/>
      <c r="AT5109" s="76"/>
      <c r="AV5109" s="76"/>
      <c r="AW5109" s="76"/>
      <c r="AY5109" s="76"/>
      <c r="AZ5109" s="76"/>
      <c r="BB5109" s="76"/>
      <c r="BC5109" s="76"/>
      <c r="BE5109" s="76"/>
      <c r="BF5109" s="76"/>
      <c r="BH5109" s="76"/>
      <c r="BI5109" s="76"/>
      <c r="BK5109" s="76"/>
      <c r="BL5109" s="76"/>
      <c r="BN5109" s="76"/>
      <c r="BO5109" s="76"/>
      <c r="BQ5109" s="76"/>
      <c r="BR5109" s="76"/>
      <c r="BT5109" s="76"/>
      <c r="BU5109" s="76"/>
      <c r="BW5109" s="76"/>
      <c r="BX5109" s="76"/>
    </row>
    <row r="5110" spans="1:76" ht="12.75" customHeight="1">
      <c r="A5110" s="2"/>
      <c r="B5110" s="2"/>
      <c r="C5110" s="2"/>
      <c r="D5110" s="75"/>
      <c r="F5110" s="76"/>
      <c r="G5110" s="76"/>
      <c r="I5110" s="76"/>
      <c r="J5110" s="76"/>
      <c r="L5110" s="76"/>
      <c r="M5110" s="76"/>
      <c r="O5110" s="76"/>
      <c r="P5110" s="76"/>
      <c r="R5110" s="76"/>
      <c r="S5110" s="76"/>
      <c r="U5110" s="76"/>
      <c r="V5110" s="76"/>
      <c r="X5110" s="76"/>
      <c r="Y5110" s="76"/>
      <c r="AA5110" s="76"/>
      <c r="AB5110" s="76"/>
      <c r="AD5110" s="76"/>
      <c r="AE5110" s="76"/>
      <c r="AG5110" s="76"/>
      <c r="AH5110" s="76"/>
      <c r="AJ5110" s="76"/>
      <c r="AK5110" s="76"/>
      <c r="AM5110" s="76"/>
      <c r="AN5110" s="76"/>
      <c r="AP5110" s="76"/>
      <c r="AQ5110" s="76"/>
      <c r="AS5110" s="76"/>
      <c r="AT5110" s="76"/>
      <c r="AV5110" s="76"/>
      <c r="AW5110" s="76"/>
      <c r="AY5110" s="76"/>
      <c r="AZ5110" s="76"/>
      <c r="BB5110" s="76"/>
      <c r="BC5110" s="76"/>
      <c r="BE5110" s="76"/>
      <c r="BF5110" s="76"/>
      <c r="BH5110" s="76"/>
      <c r="BI5110" s="76"/>
      <c r="BK5110" s="76"/>
      <c r="BL5110" s="76"/>
      <c r="BN5110" s="76"/>
      <c r="BO5110" s="76"/>
      <c r="BQ5110" s="76"/>
      <c r="BR5110" s="76"/>
      <c r="BT5110" s="76"/>
      <c r="BU5110" s="76"/>
      <c r="BW5110" s="76"/>
      <c r="BX5110" s="76"/>
    </row>
    <row r="5111" spans="1:76" ht="12.75" customHeight="1">
      <c r="A5111" s="2"/>
      <c r="B5111" s="2"/>
      <c r="C5111" s="2"/>
      <c r="D5111" s="75"/>
      <c r="F5111" s="76"/>
      <c r="G5111" s="76"/>
      <c r="I5111" s="76"/>
      <c r="J5111" s="76"/>
      <c r="L5111" s="76"/>
      <c r="M5111" s="76"/>
      <c r="O5111" s="76"/>
      <c r="P5111" s="76"/>
      <c r="R5111" s="76"/>
      <c r="S5111" s="76"/>
      <c r="U5111" s="76"/>
      <c r="V5111" s="76"/>
      <c r="X5111" s="76"/>
      <c r="Y5111" s="76"/>
      <c r="AA5111" s="76"/>
      <c r="AB5111" s="76"/>
      <c r="AD5111" s="76"/>
      <c r="AE5111" s="76"/>
      <c r="AG5111" s="76"/>
      <c r="AH5111" s="76"/>
      <c r="AJ5111" s="76"/>
      <c r="AK5111" s="76"/>
      <c r="AM5111" s="76"/>
      <c r="AN5111" s="76"/>
      <c r="AP5111" s="76"/>
      <c r="AQ5111" s="76"/>
      <c r="AS5111" s="76"/>
      <c r="AT5111" s="76"/>
      <c r="AV5111" s="76"/>
      <c r="AW5111" s="76"/>
      <c r="AY5111" s="76"/>
      <c r="AZ5111" s="76"/>
      <c r="BB5111" s="76"/>
      <c r="BC5111" s="76"/>
      <c r="BE5111" s="76"/>
      <c r="BF5111" s="76"/>
      <c r="BH5111" s="76"/>
      <c r="BI5111" s="76"/>
      <c r="BK5111" s="76"/>
      <c r="BL5111" s="76"/>
      <c r="BN5111" s="76"/>
      <c r="BO5111" s="76"/>
      <c r="BQ5111" s="76"/>
      <c r="BR5111" s="76"/>
      <c r="BT5111" s="76"/>
      <c r="BU5111" s="76"/>
      <c r="BW5111" s="76"/>
      <c r="BX5111" s="76"/>
    </row>
    <row r="5112" spans="1:76" ht="12.75" customHeight="1">
      <c r="A5112" s="2"/>
      <c r="B5112" s="2"/>
      <c r="C5112" s="2"/>
      <c r="D5112" s="75"/>
      <c r="F5112" s="76"/>
      <c r="G5112" s="76"/>
      <c r="I5112" s="76"/>
      <c r="J5112" s="76"/>
      <c r="L5112" s="76"/>
      <c r="M5112" s="76"/>
      <c r="O5112" s="76"/>
      <c r="P5112" s="76"/>
      <c r="R5112" s="76"/>
      <c r="S5112" s="76"/>
      <c r="U5112" s="76"/>
      <c r="V5112" s="76"/>
      <c r="X5112" s="76"/>
      <c r="Y5112" s="76"/>
      <c r="AA5112" s="76"/>
      <c r="AB5112" s="76"/>
      <c r="AD5112" s="76"/>
      <c r="AE5112" s="76"/>
      <c r="AG5112" s="76"/>
      <c r="AH5112" s="76"/>
      <c r="AJ5112" s="76"/>
      <c r="AK5112" s="76"/>
      <c r="AM5112" s="76"/>
      <c r="AN5112" s="76"/>
      <c r="AP5112" s="76"/>
      <c r="AQ5112" s="76"/>
      <c r="AS5112" s="76"/>
      <c r="AT5112" s="76"/>
      <c r="AV5112" s="76"/>
      <c r="AW5112" s="76"/>
      <c r="AY5112" s="76"/>
      <c r="AZ5112" s="76"/>
      <c r="BB5112" s="76"/>
      <c r="BC5112" s="76"/>
      <c r="BE5112" s="76"/>
      <c r="BF5112" s="76"/>
      <c r="BH5112" s="76"/>
      <c r="BI5112" s="76"/>
      <c r="BK5112" s="76"/>
      <c r="BL5112" s="76"/>
      <c r="BN5112" s="76"/>
      <c r="BO5112" s="76"/>
      <c r="BQ5112" s="76"/>
      <c r="BR5112" s="76"/>
      <c r="BT5112" s="76"/>
      <c r="BU5112" s="76"/>
      <c r="BW5112" s="76"/>
      <c r="BX5112" s="76"/>
    </row>
    <row r="5113" spans="1:76" ht="12.75" customHeight="1">
      <c r="A5113" s="2"/>
      <c r="B5113" s="2"/>
      <c r="C5113" s="2"/>
      <c r="D5113" s="75"/>
      <c r="F5113" s="76"/>
      <c r="G5113" s="76"/>
      <c r="I5113" s="76"/>
      <c r="J5113" s="76"/>
      <c r="L5113" s="76"/>
      <c r="M5113" s="76"/>
      <c r="O5113" s="76"/>
      <c r="P5113" s="76"/>
      <c r="R5113" s="76"/>
      <c r="S5113" s="76"/>
      <c r="U5113" s="76"/>
      <c r="V5113" s="76"/>
      <c r="X5113" s="76"/>
      <c r="Y5113" s="76"/>
      <c r="AA5113" s="76"/>
      <c r="AB5113" s="76"/>
      <c r="AD5113" s="76"/>
      <c r="AE5113" s="76"/>
      <c r="AG5113" s="76"/>
      <c r="AH5113" s="76"/>
      <c r="AJ5113" s="76"/>
      <c r="AK5113" s="76"/>
      <c r="AM5113" s="76"/>
      <c r="AN5113" s="76"/>
      <c r="AP5113" s="76"/>
      <c r="AQ5113" s="76"/>
      <c r="AS5113" s="76"/>
      <c r="AT5113" s="76"/>
      <c r="AV5113" s="76"/>
      <c r="AW5113" s="76"/>
      <c r="AY5113" s="76"/>
      <c r="AZ5113" s="76"/>
      <c r="BB5113" s="76"/>
      <c r="BC5113" s="76"/>
      <c r="BE5113" s="76"/>
      <c r="BF5113" s="76"/>
      <c r="BH5113" s="76"/>
      <c r="BI5113" s="76"/>
      <c r="BK5113" s="76"/>
      <c r="BL5113" s="76"/>
      <c r="BN5113" s="76"/>
      <c r="BO5113" s="76"/>
      <c r="BQ5113" s="76"/>
      <c r="BR5113" s="76"/>
      <c r="BT5113" s="76"/>
      <c r="BU5113" s="76"/>
      <c r="BW5113" s="76"/>
      <c r="BX5113" s="76"/>
    </row>
    <row r="5114" spans="1:76" ht="12.75" customHeight="1">
      <c r="A5114" s="2"/>
      <c r="B5114" s="2"/>
      <c r="C5114" s="2"/>
      <c r="D5114" s="75"/>
      <c r="F5114" s="76"/>
      <c r="G5114" s="76"/>
      <c r="I5114" s="76"/>
      <c r="J5114" s="76"/>
      <c r="L5114" s="76"/>
      <c r="M5114" s="76"/>
      <c r="O5114" s="76"/>
      <c r="P5114" s="76"/>
      <c r="R5114" s="76"/>
      <c r="S5114" s="76"/>
      <c r="U5114" s="76"/>
      <c r="V5114" s="76"/>
      <c r="X5114" s="76"/>
      <c r="Y5114" s="76"/>
      <c r="AA5114" s="76"/>
      <c r="AB5114" s="76"/>
      <c r="AD5114" s="76"/>
      <c r="AE5114" s="76"/>
      <c r="AG5114" s="76"/>
      <c r="AH5114" s="76"/>
      <c r="AJ5114" s="76"/>
      <c r="AK5114" s="76"/>
      <c r="AM5114" s="76"/>
      <c r="AN5114" s="76"/>
      <c r="AP5114" s="76"/>
      <c r="AQ5114" s="76"/>
      <c r="AS5114" s="76"/>
      <c r="AT5114" s="76"/>
      <c r="AV5114" s="76"/>
      <c r="AW5114" s="76"/>
      <c r="AY5114" s="76"/>
      <c r="AZ5114" s="76"/>
      <c r="BB5114" s="76"/>
      <c r="BC5114" s="76"/>
      <c r="BE5114" s="76"/>
      <c r="BF5114" s="76"/>
      <c r="BH5114" s="76"/>
      <c r="BI5114" s="76"/>
      <c r="BK5114" s="76"/>
      <c r="BL5114" s="76"/>
      <c r="BN5114" s="76"/>
      <c r="BO5114" s="76"/>
      <c r="BQ5114" s="76"/>
      <c r="BR5114" s="76"/>
      <c r="BT5114" s="76"/>
      <c r="BU5114" s="76"/>
      <c r="BW5114" s="76"/>
      <c r="BX5114" s="76"/>
    </row>
    <row r="5115" spans="1:76" ht="12.75" customHeight="1">
      <c r="A5115" s="2"/>
      <c r="B5115" s="2"/>
      <c r="C5115" s="2"/>
      <c r="D5115" s="75"/>
      <c r="F5115" s="76"/>
      <c r="G5115" s="76"/>
      <c r="I5115" s="76"/>
      <c r="J5115" s="76"/>
      <c r="L5115" s="76"/>
      <c r="M5115" s="76"/>
      <c r="O5115" s="76"/>
      <c r="P5115" s="76"/>
      <c r="R5115" s="76"/>
      <c r="S5115" s="76"/>
      <c r="U5115" s="76"/>
      <c r="V5115" s="76"/>
      <c r="X5115" s="76"/>
      <c r="Y5115" s="76"/>
      <c r="AA5115" s="76"/>
      <c r="AB5115" s="76"/>
      <c r="AD5115" s="76"/>
      <c r="AE5115" s="76"/>
      <c r="AG5115" s="76"/>
      <c r="AH5115" s="76"/>
      <c r="AJ5115" s="76"/>
      <c r="AK5115" s="76"/>
      <c r="AM5115" s="76"/>
      <c r="AN5115" s="76"/>
      <c r="AP5115" s="76"/>
      <c r="AQ5115" s="76"/>
      <c r="AS5115" s="76"/>
      <c r="AT5115" s="76"/>
      <c r="AV5115" s="76"/>
      <c r="AW5115" s="76"/>
      <c r="AY5115" s="76"/>
      <c r="AZ5115" s="76"/>
      <c r="BB5115" s="76"/>
      <c r="BC5115" s="76"/>
      <c r="BE5115" s="76"/>
      <c r="BF5115" s="76"/>
      <c r="BH5115" s="76"/>
      <c r="BI5115" s="76"/>
      <c r="BK5115" s="76"/>
      <c r="BL5115" s="76"/>
      <c r="BN5115" s="76"/>
      <c r="BO5115" s="76"/>
      <c r="BQ5115" s="76"/>
      <c r="BR5115" s="76"/>
      <c r="BT5115" s="76"/>
      <c r="BU5115" s="76"/>
      <c r="BW5115" s="76"/>
      <c r="BX5115" s="76"/>
    </row>
    <row r="5116" spans="1:76" ht="12.75" customHeight="1">
      <c r="A5116" s="2"/>
      <c r="B5116" s="2"/>
      <c r="C5116" s="2"/>
      <c r="D5116" s="75"/>
      <c r="F5116" s="76"/>
      <c r="G5116" s="76"/>
      <c r="I5116" s="76"/>
      <c r="J5116" s="76"/>
      <c r="L5116" s="76"/>
      <c r="M5116" s="76"/>
      <c r="O5116" s="76"/>
      <c r="P5116" s="76"/>
      <c r="R5116" s="76"/>
      <c r="S5116" s="76"/>
      <c r="U5116" s="76"/>
      <c r="V5116" s="76"/>
      <c r="X5116" s="76"/>
      <c r="Y5116" s="76"/>
      <c r="AA5116" s="76"/>
      <c r="AB5116" s="76"/>
      <c r="AD5116" s="76"/>
      <c r="AE5116" s="76"/>
      <c r="AG5116" s="76"/>
      <c r="AH5116" s="76"/>
      <c r="AJ5116" s="76"/>
      <c r="AK5116" s="76"/>
      <c r="AM5116" s="76"/>
      <c r="AN5116" s="76"/>
      <c r="AP5116" s="76"/>
      <c r="AQ5116" s="76"/>
      <c r="AS5116" s="76"/>
      <c r="AT5116" s="76"/>
      <c r="AV5116" s="76"/>
      <c r="AW5116" s="76"/>
      <c r="AY5116" s="76"/>
      <c r="AZ5116" s="76"/>
      <c r="BB5116" s="76"/>
      <c r="BC5116" s="76"/>
      <c r="BE5116" s="76"/>
      <c r="BF5116" s="76"/>
      <c r="BH5116" s="76"/>
      <c r="BI5116" s="76"/>
      <c r="BK5116" s="76"/>
      <c r="BL5116" s="76"/>
      <c r="BN5116" s="76"/>
      <c r="BO5116" s="76"/>
      <c r="BQ5116" s="76"/>
      <c r="BR5116" s="76"/>
      <c r="BT5116" s="76"/>
      <c r="BU5116" s="76"/>
      <c r="BW5116" s="76"/>
      <c r="BX5116" s="76"/>
    </row>
    <row r="5117" spans="1:76" ht="12.75" customHeight="1">
      <c r="A5117" s="2"/>
      <c r="B5117" s="2"/>
      <c r="C5117" s="2"/>
      <c r="D5117" s="75"/>
      <c r="F5117" s="76"/>
      <c r="G5117" s="76"/>
      <c r="I5117" s="76"/>
      <c r="J5117" s="76"/>
      <c r="L5117" s="76"/>
      <c r="M5117" s="76"/>
      <c r="O5117" s="76"/>
      <c r="P5117" s="76"/>
      <c r="R5117" s="76"/>
      <c r="S5117" s="76"/>
      <c r="U5117" s="76"/>
      <c r="V5117" s="76"/>
      <c r="X5117" s="76"/>
      <c r="Y5117" s="76"/>
      <c r="AA5117" s="76"/>
      <c r="AB5117" s="76"/>
      <c r="AD5117" s="76"/>
      <c r="AE5117" s="76"/>
      <c r="AG5117" s="76"/>
      <c r="AH5117" s="76"/>
      <c r="AJ5117" s="76"/>
      <c r="AK5117" s="76"/>
      <c r="AM5117" s="76"/>
      <c r="AN5117" s="76"/>
      <c r="AP5117" s="76"/>
      <c r="AQ5117" s="76"/>
      <c r="AS5117" s="76"/>
      <c r="AT5117" s="76"/>
      <c r="AV5117" s="76"/>
      <c r="AW5117" s="76"/>
      <c r="AY5117" s="76"/>
      <c r="AZ5117" s="76"/>
      <c r="BB5117" s="76"/>
      <c r="BC5117" s="76"/>
      <c r="BE5117" s="76"/>
      <c r="BF5117" s="76"/>
      <c r="BH5117" s="76"/>
      <c r="BI5117" s="76"/>
      <c r="BK5117" s="76"/>
      <c r="BL5117" s="76"/>
      <c r="BN5117" s="76"/>
      <c r="BO5117" s="76"/>
      <c r="BQ5117" s="76"/>
      <c r="BR5117" s="76"/>
      <c r="BT5117" s="76"/>
      <c r="BU5117" s="76"/>
      <c r="BW5117" s="76"/>
      <c r="BX5117" s="76"/>
    </row>
    <row r="5118" spans="1:76" ht="12.75" customHeight="1">
      <c r="A5118" s="2"/>
      <c r="B5118" s="2"/>
      <c r="C5118" s="2"/>
      <c r="D5118" s="75"/>
      <c r="F5118" s="76"/>
      <c r="G5118" s="76"/>
      <c r="I5118" s="76"/>
      <c r="J5118" s="76"/>
      <c r="L5118" s="76"/>
      <c r="M5118" s="76"/>
      <c r="O5118" s="76"/>
      <c r="P5118" s="76"/>
      <c r="R5118" s="76"/>
      <c r="S5118" s="76"/>
      <c r="U5118" s="76"/>
      <c r="V5118" s="76"/>
      <c r="X5118" s="76"/>
      <c r="Y5118" s="76"/>
      <c r="AA5118" s="76"/>
      <c r="AB5118" s="76"/>
      <c r="AD5118" s="76"/>
      <c r="AE5118" s="76"/>
      <c r="AG5118" s="76"/>
      <c r="AH5118" s="76"/>
      <c r="AJ5118" s="76"/>
      <c r="AK5118" s="76"/>
      <c r="AM5118" s="76"/>
      <c r="AN5118" s="76"/>
      <c r="AP5118" s="76"/>
      <c r="AQ5118" s="76"/>
      <c r="AS5118" s="76"/>
      <c r="AT5118" s="76"/>
      <c r="AV5118" s="76"/>
      <c r="AW5118" s="76"/>
      <c r="AY5118" s="76"/>
      <c r="AZ5118" s="76"/>
      <c r="BB5118" s="76"/>
      <c r="BC5118" s="76"/>
      <c r="BE5118" s="76"/>
      <c r="BF5118" s="76"/>
      <c r="BH5118" s="76"/>
      <c r="BI5118" s="76"/>
      <c r="BK5118" s="76"/>
      <c r="BL5118" s="76"/>
      <c r="BN5118" s="76"/>
      <c r="BO5118" s="76"/>
      <c r="BQ5118" s="76"/>
      <c r="BR5118" s="76"/>
      <c r="BT5118" s="76"/>
      <c r="BU5118" s="76"/>
      <c r="BW5118" s="76"/>
      <c r="BX5118" s="76"/>
    </row>
    <row r="5119" spans="1:76" ht="12.75" customHeight="1">
      <c r="A5119" s="2"/>
      <c r="B5119" s="2"/>
      <c r="C5119" s="2"/>
      <c r="D5119" s="75"/>
      <c r="F5119" s="76"/>
      <c r="G5119" s="76"/>
      <c r="I5119" s="76"/>
      <c r="J5119" s="76"/>
      <c r="L5119" s="76"/>
      <c r="M5119" s="76"/>
      <c r="O5119" s="76"/>
      <c r="P5119" s="76"/>
      <c r="R5119" s="76"/>
      <c r="S5119" s="76"/>
      <c r="U5119" s="76"/>
      <c r="V5119" s="76"/>
      <c r="X5119" s="76"/>
      <c r="Y5119" s="76"/>
      <c r="AA5119" s="76"/>
      <c r="AB5119" s="76"/>
      <c r="AD5119" s="76"/>
      <c r="AE5119" s="76"/>
      <c r="AG5119" s="76"/>
      <c r="AH5119" s="76"/>
      <c r="AJ5119" s="76"/>
      <c r="AK5119" s="76"/>
      <c r="AM5119" s="76"/>
      <c r="AN5119" s="76"/>
      <c r="AP5119" s="76"/>
      <c r="AQ5119" s="76"/>
      <c r="AS5119" s="76"/>
      <c r="AT5119" s="76"/>
      <c r="AV5119" s="76"/>
      <c r="AW5119" s="76"/>
      <c r="AY5119" s="76"/>
      <c r="AZ5119" s="76"/>
      <c r="BB5119" s="76"/>
      <c r="BC5119" s="76"/>
      <c r="BE5119" s="76"/>
      <c r="BF5119" s="76"/>
      <c r="BH5119" s="76"/>
      <c r="BI5119" s="76"/>
      <c r="BK5119" s="76"/>
      <c r="BL5119" s="76"/>
      <c r="BN5119" s="76"/>
      <c r="BO5119" s="76"/>
      <c r="BQ5119" s="76"/>
      <c r="BR5119" s="76"/>
      <c r="BT5119" s="76"/>
      <c r="BU5119" s="76"/>
      <c r="BW5119" s="76"/>
      <c r="BX5119" s="76"/>
    </row>
    <row r="5120" spans="1:76" ht="12.75" customHeight="1">
      <c r="A5120" s="2"/>
      <c r="B5120" s="2"/>
      <c r="C5120" s="2"/>
      <c r="D5120" s="75"/>
      <c r="F5120" s="76"/>
      <c r="G5120" s="76"/>
      <c r="I5120" s="76"/>
      <c r="J5120" s="76"/>
      <c r="L5120" s="76"/>
      <c r="M5120" s="76"/>
      <c r="O5120" s="76"/>
      <c r="P5120" s="76"/>
      <c r="R5120" s="76"/>
      <c r="S5120" s="76"/>
      <c r="U5120" s="76"/>
      <c r="V5120" s="76"/>
      <c r="X5120" s="76"/>
      <c r="Y5120" s="76"/>
      <c r="AA5120" s="76"/>
      <c r="AB5120" s="76"/>
      <c r="AD5120" s="76"/>
      <c r="AE5120" s="76"/>
      <c r="AG5120" s="76"/>
      <c r="AH5120" s="76"/>
      <c r="AJ5120" s="76"/>
      <c r="AK5120" s="76"/>
      <c r="AM5120" s="76"/>
      <c r="AN5120" s="76"/>
      <c r="AP5120" s="76"/>
      <c r="AQ5120" s="76"/>
      <c r="AS5120" s="76"/>
      <c r="AT5120" s="76"/>
      <c r="AV5120" s="76"/>
      <c r="AW5120" s="76"/>
      <c r="AY5120" s="76"/>
      <c r="AZ5120" s="76"/>
      <c r="BB5120" s="76"/>
      <c r="BC5120" s="76"/>
      <c r="BE5120" s="76"/>
      <c r="BF5120" s="76"/>
      <c r="BH5120" s="76"/>
      <c r="BI5120" s="76"/>
      <c r="BK5120" s="76"/>
      <c r="BL5120" s="76"/>
      <c r="BN5120" s="76"/>
      <c r="BO5120" s="76"/>
      <c r="BQ5120" s="76"/>
      <c r="BR5120" s="76"/>
      <c r="BT5120" s="76"/>
      <c r="BU5120" s="76"/>
      <c r="BW5120" s="76"/>
      <c r="BX5120" s="76"/>
    </row>
    <row r="5121" spans="1:76" ht="12.75" customHeight="1">
      <c r="A5121" s="2"/>
      <c r="B5121" s="2"/>
      <c r="C5121" s="2"/>
      <c r="D5121" s="75"/>
      <c r="F5121" s="76"/>
      <c r="G5121" s="76"/>
      <c r="I5121" s="76"/>
      <c r="J5121" s="76"/>
      <c r="L5121" s="76"/>
      <c r="M5121" s="76"/>
      <c r="O5121" s="76"/>
      <c r="P5121" s="76"/>
      <c r="R5121" s="76"/>
      <c r="S5121" s="76"/>
      <c r="U5121" s="76"/>
      <c r="V5121" s="76"/>
      <c r="X5121" s="76"/>
      <c r="Y5121" s="76"/>
      <c r="AA5121" s="76"/>
      <c r="AB5121" s="76"/>
      <c r="AD5121" s="76"/>
      <c r="AE5121" s="76"/>
      <c r="AG5121" s="76"/>
      <c r="AH5121" s="76"/>
      <c r="AJ5121" s="76"/>
      <c r="AK5121" s="76"/>
      <c r="AM5121" s="76"/>
      <c r="AN5121" s="76"/>
      <c r="AP5121" s="76"/>
      <c r="AQ5121" s="76"/>
      <c r="AS5121" s="76"/>
      <c r="AT5121" s="76"/>
      <c r="AV5121" s="76"/>
      <c r="AW5121" s="76"/>
      <c r="AY5121" s="76"/>
      <c r="AZ5121" s="76"/>
      <c r="BB5121" s="76"/>
      <c r="BC5121" s="76"/>
      <c r="BE5121" s="76"/>
      <c r="BF5121" s="76"/>
      <c r="BH5121" s="76"/>
      <c r="BI5121" s="76"/>
      <c r="BK5121" s="76"/>
      <c r="BL5121" s="76"/>
      <c r="BN5121" s="76"/>
      <c r="BO5121" s="76"/>
      <c r="BQ5121" s="76"/>
      <c r="BR5121" s="76"/>
      <c r="BT5121" s="76"/>
      <c r="BU5121" s="76"/>
      <c r="BW5121" s="76"/>
      <c r="BX5121" s="76"/>
    </row>
    <row r="5122" spans="1:76" ht="12.75" customHeight="1">
      <c r="A5122" s="2"/>
      <c r="B5122" s="2"/>
      <c r="C5122" s="2"/>
      <c r="D5122" s="75"/>
      <c r="F5122" s="76"/>
      <c r="G5122" s="76"/>
      <c r="I5122" s="76"/>
      <c r="J5122" s="76"/>
      <c r="L5122" s="76"/>
      <c r="M5122" s="76"/>
      <c r="O5122" s="76"/>
      <c r="P5122" s="76"/>
      <c r="R5122" s="76"/>
      <c r="S5122" s="76"/>
      <c r="U5122" s="76"/>
      <c r="V5122" s="76"/>
      <c r="X5122" s="76"/>
      <c r="Y5122" s="76"/>
      <c r="AA5122" s="76"/>
      <c r="AB5122" s="76"/>
      <c r="AD5122" s="76"/>
      <c r="AE5122" s="76"/>
      <c r="AG5122" s="76"/>
      <c r="AH5122" s="76"/>
      <c r="AJ5122" s="76"/>
      <c r="AK5122" s="76"/>
      <c r="AM5122" s="76"/>
      <c r="AN5122" s="76"/>
      <c r="AP5122" s="76"/>
      <c r="AQ5122" s="76"/>
      <c r="AS5122" s="76"/>
      <c r="AT5122" s="76"/>
      <c r="AV5122" s="76"/>
      <c r="AW5122" s="76"/>
      <c r="AY5122" s="76"/>
      <c r="AZ5122" s="76"/>
      <c r="BB5122" s="76"/>
      <c r="BC5122" s="76"/>
      <c r="BE5122" s="76"/>
      <c r="BF5122" s="76"/>
      <c r="BH5122" s="76"/>
      <c r="BI5122" s="76"/>
      <c r="BK5122" s="76"/>
      <c r="BL5122" s="76"/>
      <c r="BN5122" s="76"/>
      <c r="BO5122" s="76"/>
      <c r="BQ5122" s="76"/>
      <c r="BR5122" s="76"/>
      <c r="BT5122" s="76"/>
      <c r="BU5122" s="76"/>
      <c r="BW5122" s="76"/>
      <c r="BX5122" s="76"/>
    </row>
    <row r="5123" spans="1:76" ht="12.75" customHeight="1">
      <c r="A5123" s="2"/>
      <c r="B5123" s="2"/>
      <c r="C5123" s="2"/>
      <c r="D5123" s="75"/>
      <c r="F5123" s="76"/>
      <c r="G5123" s="76"/>
      <c r="I5123" s="76"/>
      <c r="J5123" s="76"/>
      <c r="L5123" s="76"/>
      <c r="M5123" s="76"/>
      <c r="O5123" s="76"/>
      <c r="P5123" s="76"/>
      <c r="R5123" s="76"/>
      <c r="S5123" s="76"/>
      <c r="U5123" s="76"/>
      <c r="V5123" s="76"/>
      <c r="X5123" s="76"/>
      <c r="Y5123" s="76"/>
      <c r="AA5123" s="76"/>
      <c r="AB5123" s="76"/>
      <c r="AD5123" s="76"/>
      <c r="AE5123" s="76"/>
      <c r="AG5123" s="76"/>
      <c r="AH5123" s="76"/>
      <c r="AJ5123" s="76"/>
      <c r="AK5123" s="76"/>
      <c r="AM5123" s="76"/>
      <c r="AN5123" s="76"/>
      <c r="AP5123" s="76"/>
      <c r="AQ5123" s="76"/>
      <c r="AS5123" s="76"/>
      <c r="AT5123" s="76"/>
      <c r="AV5123" s="76"/>
      <c r="AW5123" s="76"/>
      <c r="AY5123" s="76"/>
      <c r="AZ5123" s="76"/>
      <c r="BB5123" s="76"/>
      <c r="BC5123" s="76"/>
      <c r="BE5123" s="76"/>
      <c r="BF5123" s="76"/>
      <c r="BH5123" s="76"/>
      <c r="BI5123" s="76"/>
      <c r="BK5123" s="76"/>
      <c r="BL5123" s="76"/>
      <c r="BN5123" s="76"/>
      <c r="BO5123" s="76"/>
      <c r="BQ5123" s="76"/>
      <c r="BR5123" s="76"/>
      <c r="BT5123" s="76"/>
      <c r="BU5123" s="76"/>
      <c r="BW5123" s="76"/>
      <c r="BX5123" s="76"/>
    </row>
    <row r="5124" spans="1:76" ht="12.75" customHeight="1">
      <c r="A5124" s="2"/>
      <c r="B5124" s="2"/>
      <c r="C5124" s="2"/>
      <c r="D5124" s="75"/>
      <c r="F5124" s="76"/>
      <c r="G5124" s="76"/>
      <c r="I5124" s="76"/>
      <c r="J5124" s="76"/>
      <c r="L5124" s="76"/>
      <c r="M5124" s="76"/>
      <c r="O5124" s="76"/>
      <c r="P5124" s="76"/>
      <c r="R5124" s="76"/>
      <c r="S5124" s="76"/>
      <c r="U5124" s="76"/>
      <c r="V5124" s="76"/>
      <c r="X5124" s="76"/>
      <c r="Y5124" s="76"/>
      <c r="AA5124" s="76"/>
      <c r="AB5124" s="76"/>
      <c r="AD5124" s="76"/>
      <c r="AE5124" s="76"/>
      <c r="AG5124" s="76"/>
      <c r="AH5124" s="76"/>
      <c r="AJ5124" s="76"/>
      <c r="AK5124" s="76"/>
      <c r="AM5124" s="76"/>
      <c r="AN5124" s="76"/>
      <c r="AP5124" s="76"/>
      <c r="AQ5124" s="76"/>
      <c r="AS5124" s="76"/>
      <c r="AT5124" s="76"/>
      <c r="AV5124" s="76"/>
      <c r="AW5124" s="76"/>
      <c r="AY5124" s="76"/>
      <c r="AZ5124" s="76"/>
      <c r="BB5124" s="76"/>
      <c r="BC5124" s="76"/>
      <c r="BE5124" s="76"/>
      <c r="BF5124" s="76"/>
      <c r="BH5124" s="76"/>
      <c r="BI5124" s="76"/>
      <c r="BK5124" s="76"/>
      <c r="BL5124" s="76"/>
      <c r="BN5124" s="76"/>
      <c r="BO5124" s="76"/>
      <c r="BQ5124" s="76"/>
      <c r="BR5124" s="76"/>
      <c r="BT5124" s="76"/>
      <c r="BU5124" s="76"/>
      <c r="BW5124" s="76"/>
      <c r="BX5124" s="76"/>
    </row>
    <row r="5125" spans="1:76" ht="12.75" customHeight="1">
      <c r="A5125" s="2"/>
      <c r="B5125" s="2"/>
      <c r="C5125" s="2"/>
      <c r="D5125" s="75"/>
      <c r="F5125" s="76"/>
      <c r="G5125" s="76"/>
      <c r="I5125" s="76"/>
      <c r="J5125" s="76"/>
      <c r="L5125" s="76"/>
      <c r="M5125" s="76"/>
      <c r="O5125" s="76"/>
      <c r="P5125" s="76"/>
      <c r="R5125" s="76"/>
      <c r="S5125" s="76"/>
      <c r="U5125" s="76"/>
      <c r="V5125" s="76"/>
      <c r="X5125" s="76"/>
      <c r="Y5125" s="76"/>
      <c r="AA5125" s="76"/>
      <c r="AB5125" s="76"/>
      <c r="AD5125" s="76"/>
      <c r="AE5125" s="76"/>
      <c r="AG5125" s="76"/>
      <c r="AH5125" s="76"/>
      <c r="AJ5125" s="76"/>
      <c r="AK5125" s="76"/>
      <c r="AM5125" s="76"/>
      <c r="AN5125" s="76"/>
      <c r="AP5125" s="76"/>
      <c r="AQ5125" s="76"/>
      <c r="AS5125" s="76"/>
      <c r="AT5125" s="76"/>
      <c r="AV5125" s="76"/>
      <c r="AW5125" s="76"/>
      <c r="AY5125" s="76"/>
      <c r="AZ5125" s="76"/>
      <c r="BB5125" s="76"/>
      <c r="BC5125" s="76"/>
      <c r="BE5125" s="76"/>
      <c r="BF5125" s="76"/>
      <c r="BH5125" s="76"/>
      <c r="BI5125" s="76"/>
      <c r="BK5125" s="76"/>
      <c r="BL5125" s="76"/>
      <c r="BN5125" s="76"/>
      <c r="BO5125" s="76"/>
      <c r="BQ5125" s="76"/>
      <c r="BR5125" s="76"/>
      <c r="BT5125" s="76"/>
      <c r="BU5125" s="76"/>
      <c r="BW5125" s="76"/>
      <c r="BX5125" s="76"/>
    </row>
    <row r="5126" spans="1:76" ht="12.75" customHeight="1">
      <c r="A5126" s="2"/>
      <c r="B5126" s="2"/>
      <c r="C5126" s="2"/>
      <c r="D5126" s="75"/>
      <c r="F5126" s="76"/>
      <c r="G5126" s="76"/>
      <c r="I5126" s="76"/>
      <c r="J5126" s="76"/>
      <c r="L5126" s="76"/>
      <c r="M5126" s="76"/>
      <c r="O5126" s="76"/>
      <c r="P5126" s="76"/>
      <c r="R5126" s="76"/>
      <c r="S5126" s="76"/>
      <c r="U5126" s="76"/>
      <c r="V5126" s="76"/>
      <c r="X5126" s="76"/>
      <c r="Y5126" s="76"/>
      <c r="AA5126" s="76"/>
      <c r="AB5126" s="76"/>
      <c r="AD5126" s="76"/>
      <c r="AE5126" s="76"/>
      <c r="AG5126" s="76"/>
      <c r="AH5126" s="76"/>
      <c r="AJ5126" s="76"/>
      <c r="AK5126" s="76"/>
      <c r="AM5126" s="76"/>
      <c r="AN5126" s="76"/>
      <c r="AP5126" s="76"/>
      <c r="AQ5126" s="76"/>
      <c r="AS5126" s="76"/>
      <c r="AT5126" s="76"/>
      <c r="AV5126" s="76"/>
      <c r="AW5126" s="76"/>
      <c r="AY5126" s="76"/>
      <c r="AZ5126" s="76"/>
      <c r="BB5126" s="76"/>
      <c r="BC5126" s="76"/>
      <c r="BE5126" s="76"/>
      <c r="BF5126" s="76"/>
      <c r="BH5126" s="76"/>
      <c r="BI5126" s="76"/>
      <c r="BK5126" s="76"/>
      <c r="BL5126" s="76"/>
      <c r="BN5126" s="76"/>
      <c r="BO5126" s="76"/>
      <c r="BQ5126" s="76"/>
      <c r="BR5126" s="76"/>
      <c r="BT5126" s="76"/>
      <c r="BU5126" s="76"/>
      <c r="BW5126" s="76"/>
      <c r="BX5126" s="76"/>
    </row>
    <row r="5127" spans="1:76" ht="12.75" customHeight="1">
      <c r="A5127" s="2"/>
      <c r="B5127" s="2"/>
      <c r="C5127" s="2"/>
      <c r="D5127" s="75"/>
      <c r="F5127" s="76"/>
      <c r="G5127" s="76"/>
      <c r="I5127" s="76"/>
      <c r="J5127" s="76"/>
      <c r="L5127" s="76"/>
      <c r="M5127" s="76"/>
      <c r="O5127" s="76"/>
      <c r="P5127" s="76"/>
      <c r="R5127" s="76"/>
      <c r="S5127" s="76"/>
      <c r="U5127" s="76"/>
      <c r="V5127" s="76"/>
      <c r="X5127" s="76"/>
      <c r="Y5127" s="76"/>
      <c r="AA5127" s="76"/>
      <c r="AB5127" s="76"/>
      <c r="AD5127" s="76"/>
      <c r="AE5127" s="76"/>
      <c r="AG5127" s="76"/>
      <c r="AH5127" s="76"/>
      <c r="AJ5127" s="76"/>
      <c r="AK5127" s="76"/>
      <c r="AM5127" s="76"/>
      <c r="AN5127" s="76"/>
      <c r="AP5127" s="76"/>
      <c r="AQ5127" s="76"/>
      <c r="AS5127" s="76"/>
      <c r="AT5127" s="76"/>
      <c r="AV5127" s="76"/>
      <c r="AW5127" s="76"/>
      <c r="AY5127" s="76"/>
      <c r="AZ5127" s="76"/>
      <c r="BB5127" s="76"/>
      <c r="BC5127" s="76"/>
      <c r="BE5127" s="76"/>
      <c r="BF5127" s="76"/>
      <c r="BH5127" s="76"/>
      <c r="BI5127" s="76"/>
      <c r="BK5127" s="76"/>
      <c r="BL5127" s="76"/>
      <c r="BN5127" s="76"/>
      <c r="BO5127" s="76"/>
      <c r="BQ5127" s="76"/>
      <c r="BR5127" s="76"/>
      <c r="BT5127" s="76"/>
      <c r="BU5127" s="76"/>
      <c r="BW5127" s="76"/>
      <c r="BX5127" s="76"/>
    </row>
    <row r="5128" spans="1:76" ht="12.75" customHeight="1">
      <c r="A5128" s="2"/>
      <c r="B5128" s="2"/>
      <c r="C5128" s="2"/>
      <c r="D5128" s="75"/>
      <c r="F5128" s="76"/>
      <c r="G5128" s="76"/>
      <c r="I5128" s="76"/>
      <c r="J5128" s="76"/>
      <c r="L5128" s="76"/>
      <c r="M5128" s="76"/>
      <c r="O5128" s="76"/>
      <c r="P5128" s="76"/>
      <c r="R5128" s="76"/>
      <c r="S5128" s="76"/>
      <c r="U5128" s="76"/>
      <c r="V5128" s="76"/>
      <c r="X5128" s="76"/>
      <c r="Y5128" s="76"/>
      <c r="AA5128" s="76"/>
      <c r="AB5128" s="76"/>
      <c r="AD5128" s="76"/>
      <c r="AE5128" s="76"/>
      <c r="AG5128" s="76"/>
      <c r="AH5128" s="76"/>
      <c r="AJ5128" s="76"/>
      <c r="AK5128" s="76"/>
      <c r="AM5128" s="76"/>
      <c r="AN5128" s="76"/>
      <c r="AP5128" s="76"/>
      <c r="AQ5128" s="76"/>
      <c r="AS5128" s="76"/>
      <c r="AT5128" s="76"/>
      <c r="AV5128" s="76"/>
      <c r="AW5128" s="76"/>
      <c r="AY5128" s="76"/>
      <c r="AZ5128" s="76"/>
      <c r="BB5128" s="76"/>
      <c r="BC5128" s="76"/>
      <c r="BE5128" s="76"/>
      <c r="BF5128" s="76"/>
      <c r="BH5128" s="76"/>
      <c r="BI5128" s="76"/>
      <c r="BK5128" s="76"/>
      <c r="BL5128" s="76"/>
      <c r="BN5128" s="76"/>
      <c r="BO5128" s="76"/>
      <c r="BQ5128" s="76"/>
      <c r="BR5128" s="76"/>
      <c r="BT5128" s="76"/>
      <c r="BU5128" s="76"/>
      <c r="BW5128" s="76"/>
      <c r="BX5128" s="76"/>
    </row>
    <row r="5129" spans="1:76" ht="12.75" customHeight="1">
      <c r="A5129" s="2"/>
      <c r="B5129" s="2"/>
      <c r="C5129" s="2"/>
      <c r="D5129" s="75"/>
      <c r="F5129" s="76"/>
      <c r="G5129" s="76"/>
      <c r="I5129" s="76"/>
      <c r="J5129" s="76"/>
      <c r="L5129" s="76"/>
      <c r="M5129" s="76"/>
      <c r="O5129" s="76"/>
      <c r="P5129" s="76"/>
      <c r="R5129" s="76"/>
      <c r="S5129" s="76"/>
      <c r="U5129" s="76"/>
      <c r="V5129" s="76"/>
      <c r="X5129" s="76"/>
      <c r="Y5129" s="76"/>
      <c r="AA5129" s="76"/>
      <c r="AB5129" s="76"/>
      <c r="AD5129" s="76"/>
      <c r="AE5129" s="76"/>
      <c r="AG5129" s="76"/>
      <c r="AH5129" s="76"/>
      <c r="AJ5129" s="76"/>
      <c r="AK5129" s="76"/>
      <c r="AM5129" s="76"/>
      <c r="AN5129" s="76"/>
      <c r="AP5129" s="76"/>
      <c r="AQ5129" s="76"/>
      <c r="AS5129" s="76"/>
      <c r="AT5129" s="76"/>
      <c r="AV5129" s="76"/>
      <c r="AW5129" s="76"/>
      <c r="AY5129" s="76"/>
      <c r="AZ5129" s="76"/>
      <c r="BB5129" s="76"/>
      <c r="BC5129" s="76"/>
      <c r="BE5129" s="76"/>
      <c r="BF5129" s="76"/>
      <c r="BH5129" s="76"/>
      <c r="BI5129" s="76"/>
      <c r="BK5129" s="76"/>
      <c r="BL5129" s="76"/>
      <c r="BN5129" s="76"/>
      <c r="BO5129" s="76"/>
      <c r="BQ5129" s="76"/>
      <c r="BR5129" s="76"/>
      <c r="BT5129" s="76"/>
      <c r="BU5129" s="76"/>
      <c r="BW5129" s="76"/>
      <c r="BX5129" s="76"/>
    </row>
    <row r="5130" spans="1:76" ht="12.75" customHeight="1">
      <c r="A5130" s="2"/>
      <c r="B5130" s="2"/>
      <c r="C5130" s="2"/>
      <c r="D5130" s="75"/>
      <c r="F5130" s="76"/>
      <c r="G5130" s="76"/>
      <c r="I5130" s="76"/>
      <c r="J5130" s="76"/>
      <c r="L5130" s="76"/>
      <c r="M5130" s="76"/>
      <c r="O5130" s="76"/>
      <c r="P5130" s="76"/>
      <c r="R5130" s="76"/>
      <c r="S5130" s="76"/>
      <c r="U5130" s="76"/>
      <c r="V5130" s="76"/>
      <c r="X5130" s="76"/>
      <c r="Y5130" s="76"/>
      <c r="AA5130" s="76"/>
      <c r="AB5130" s="76"/>
      <c r="AD5130" s="76"/>
      <c r="AE5130" s="76"/>
      <c r="AG5130" s="76"/>
      <c r="AH5130" s="76"/>
      <c r="AJ5130" s="76"/>
      <c r="AK5130" s="76"/>
      <c r="AM5130" s="76"/>
      <c r="AN5130" s="76"/>
      <c r="AP5130" s="76"/>
      <c r="AQ5130" s="76"/>
      <c r="AS5130" s="76"/>
      <c r="AT5130" s="76"/>
      <c r="AV5130" s="76"/>
      <c r="AW5130" s="76"/>
      <c r="AY5130" s="76"/>
      <c r="AZ5130" s="76"/>
      <c r="BB5130" s="76"/>
      <c r="BC5130" s="76"/>
      <c r="BE5130" s="76"/>
      <c r="BF5130" s="76"/>
      <c r="BH5130" s="76"/>
      <c r="BI5130" s="76"/>
      <c r="BK5130" s="76"/>
      <c r="BL5130" s="76"/>
      <c r="BN5130" s="76"/>
      <c r="BO5130" s="76"/>
      <c r="BQ5130" s="76"/>
      <c r="BR5130" s="76"/>
      <c r="BT5130" s="76"/>
      <c r="BU5130" s="76"/>
      <c r="BW5130" s="76"/>
      <c r="BX5130" s="76"/>
    </row>
    <row r="5131" spans="1:76" ht="12.75" customHeight="1">
      <c r="A5131" s="2"/>
      <c r="B5131" s="2"/>
      <c r="C5131" s="2"/>
      <c r="D5131" s="75"/>
      <c r="F5131" s="76"/>
      <c r="G5131" s="76"/>
      <c r="I5131" s="76"/>
      <c r="J5131" s="76"/>
      <c r="L5131" s="76"/>
      <c r="M5131" s="76"/>
      <c r="O5131" s="76"/>
      <c r="P5131" s="76"/>
      <c r="R5131" s="76"/>
      <c r="S5131" s="76"/>
      <c r="U5131" s="76"/>
      <c r="V5131" s="76"/>
      <c r="X5131" s="76"/>
      <c r="Y5131" s="76"/>
      <c r="AA5131" s="76"/>
      <c r="AB5131" s="76"/>
      <c r="AD5131" s="76"/>
      <c r="AE5131" s="76"/>
      <c r="AG5131" s="76"/>
      <c r="AH5131" s="76"/>
      <c r="AJ5131" s="76"/>
      <c r="AK5131" s="76"/>
      <c r="AM5131" s="76"/>
      <c r="AN5131" s="76"/>
      <c r="AP5131" s="76"/>
      <c r="AQ5131" s="76"/>
      <c r="AS5131" s="76"/>
      <c r="AT5131" s="76"/>
      <c r="AV5131" s="76"/>
      <c r="AW5131" s="76"/>
      <c r="AY5131" s="76"/>
      <c r="AZ5131" s="76"/>
      <c r="BB5131" s="76"/>
      <c r="BC5131" s="76"/>
      <c r="BE5131" s="76"/>
      <c r="BF5131" s="76"/>
      <c r="BH5131" s="76"/>
      <c r="BI5131" s="76"/>
      <c r="BK5131" s="76"/>
      <c r="BL5131" s="76"/>
      <c r="BN5131" s="76"/>
      <c r="BO5131" s="76"/>
      <c r="BQ5131" s="76"/>
      <c r="BR5131" s="76"/>
      <c r="BT5131" s="76"/>
      <c r="BU5131" s="76"/>
      <c r="BW5131" s="76"/>
      <c r="BX5131" s="76"/>
    </row>
    <row r="5132" spans="1:76" ht="12.75" customHeight="1">
      <c r="A5132" s="2"/>
      <c r="B5132" s="2"/>
      <c r="C5132" s="2"/>
      <c r="D5132" s="75"/>
      <c r="F5132" s="76"/>
      <c r="G5132" s="76"/>
      <c r="I5132" s="76"/>
      <c r="J5132" s="76"/>
      <c r="L5132" s="76"/>
      <c r="M5132" s="76"/>
      <c r="O5132" s="76"/>
      <c r="P5132" s="76"/>
      <c r="R5132" s="76"/>
      <c r="S5132" s="76"/>
      <c r="U5132" s="76"/>
      <c r="V5132" s="76"/>
      <c r="X5132" s="76"/>
      <c r="Y5132" s="76"/>
      <c r="AA5132" s="76"/>
      <c r="AB5132" s="76"/>
      <c r="AD5132" s="76"/>
      <c r="AE5132" s="76"/>
      <c r="AG5132" s="76"/>
      <c r="AH5132" s="76"/>
      <c r="AJ5132" s="76"/>
      <c r="AK5132" s="76"/>
      <c r="AM5132" s="76"/>
      <c r="AN5132" s="76"/>
      <c r="AP5132" s="76"/>
      <c r="AQ5132" s="76"/>
      <c r="AS5132" s="76"/>
      <c r="AT5132" s="76"/>
      <c r="AV5132" s="76"/>
      <c r="AW5132" s="76"/>
      <c r="AY5132" s="76"/>
      <c r="AZ5132" s="76"/>
      <c r="BB5132" s="76"/>
      <c r="BC5132" s="76"/>
      <c r="BE5132" s="76"/>
      <c r="BF5132" s="76"/>
      <c r="BH5132" s="76"/>
      <c r="BI5132" s="76"/>
      <c r="BK5132" s="76"/>
      <c r="BL5132" s="76"/>
      <c r="BN5132" s="76"/>
      <c r="BO5132" s="76"/>
      <c r="BQ5132" s="76"/>
      <c r="BR5132" s="76"/>
      <c r="BT5132" s="76"/>
      <c r="BU5132" s="76"/>
      <c r="BW5132" s="76"/>
      <c r="BX5132" s="76"/>
    </row>
    <row r="5133" spans="1:76" ht="12.75" customHeight="1">
      <c r="A5133" s="2"/>
      <c r="B5133" s="2"/>
      <c r="C5133" s="2"/>
      <c r="D5133" s="75"/>
      <c r="F5133" s="76"/>
      <c r="G5133" s="76"/>
      <c r="I5133" s="76"/>
      <c r="J5133" s="76"/>
      <c r="L5133" s="76"/>
      <c r="M5133" s="76"/>
      <c r="O5133" s="76"/>
      <c r="P5133" s="76"/>
      <c r="R5133" s="76"/>
      <c r="S5133" s="76"/>
      <c r="U5133" s="76"/>
      <c r="V5133" s="76"/>
      <c r="X5133" s="76"/>
      <c r="Y5133" s="76"/>
      <c r="AA5133" s="76"/>
      <c r="AB5133" s="76"/>
      <c r="AD5133" s="76"/>
      <c r="AE5133" s="76"/>
      <c r="AG5133" s="76"/>
      <c r="AH5133" s="76"/>
      <c r="AJ5133" s="76"/>
      <c r="AK5133" s="76"/>
      <c r="AM5133" s="76"/>
      <c r="AN5133" s="76"/>
      <c r="AP5133" s="76"/>
      <c r="AQ5133" s="76"/>
      <c r="AS5133" s="76"/>
      <c r="AT5133" s="76"/>
      <c r="AV5133" s="76"/>
      <c r="AW5133" s="76"/>
      <c r="AY5133" s="76"/>
      <c r="AZ5133" s="76"/>
      <c r="BB5133" s="76"/>
      <c r="BC5133" s="76"/>
      <c r="BE5133" s="76"/>
      <c r="BF5133" s="76"/>
      <c r="BH5133" s="76"/>
      <c r="BI5133" s="76"/>
      <c r="BK5133" s="76"/>
      <c r="BL5133" s="76"/>
      <c r="BN5133" s="76"/>
      <c r="BO5133" s="76"/>
      <c r="BQ5133" s="76"/>
      <c r="BR5133" s="76"/>
      <c r="BT5133" s="76"/>
      <c r="BU5133" s="76"/>
      <c r="BW5133" s="76"/>
      <c r="BX5133" s="76"/>
    </row>
    <row r="5134" spans="1:76" ht="12.75" customHeight="1">
      <c r="A5134" s="2"/>
      <c r="B5134" s="2"/>
      <c r="C5134" s="2"/>
      <c r="D5134" s="75"/>
      <c r="F5134" s="76"/>
      <c r="G5134" s="76"/>
      <c r="I5134" s="76"/>
      <c r="J5134" s="76"/>
      <c r="L5134" s="76"/>
      <c r="M5134" s="76"/>
      <c r="O5134" s="76"/>
      <c r="P5134" s="76"/>
      <c r="R5134" s="76"/>
      <c r="S5134" s="76"/>
      <c r="U5134" s="76"/>
      <c r="V5134" s="76"/>
      <c r="X5134" s="76"/>
      <c r="Y5134" s="76"/>
      <c r="AA5134" s="76"/>
      <c r="AB5134" s="76"/>
      <c r="AD5134" s="76"/>
      <c r="AE5134" s="76"/>
      <c r="AG5134" s="76"/>
      <c r="AH5134" s="76"/>
      <c r="AJ5134" s="76"/>
      <c r="AK5134" s="76"/>
      <c r="AM5134" s="76"/>
      <c r="AN5134" s="76"/>
      <c r="AP5134" s="76"/>
      <c r="AQ5134" s="76"/>
      <c r="AS5134" s="76"/>
      <c r="AT5134" s="76"/>
      <c r="AV5134" s="76"/>
      <c r="AW5134" s="76"/>
      <c r="AY5134" s="76"/>
      <c r="AZ5134" s="76"/>
      <c r="BB5134" s="76"/>
      <c r="BC5134" s="76"/>
      <c r="BE5134" s="76"/>
      <c r="BF5134" s="76"/>
      <c r="BH5134" s="76"/>
      <c r="BI5134" s="76"/>
      <c r="BK5134" s="76"/>
      <c r="BL5134" s="76"/>
      <c r="BN5134" s="76"/>
      <c r="BO5134" s="76"/>
      <c r="BQ5134" s="76"/>
      <c r="BR5134" s="76"/>
      <c r="BT5134" s="76"/>
      <c r="BU5134" s="76"/>
      <c r="BW5134" s="76"/>
      <c r="BX5134" s="76"/>
    </row>
    <row r="5135" spans="1:76" ht="12.75" customHeight="1">
      <c r="A5135" s="2"/>
      <c r="B5135" s="2"/>
      <c r="C5135" s="2"/>
      <c r="D5135" s="75"/>
      <c r="F5135" s="76"/>
      <c r="G5135" s="76"/>
      <c r="I5135" s="76"/>
      <c r="J5135" s="76"/>
      <c r="L5135" s="76"/>
      <c r="M5135" s="76"/>
      <c r="O5135" s="76"/>
      <c r="P5135" s="76"/>
      <c r="R5135" s="76"/>
      <c r="S5135" s="76"/>
      <c r="U5135" s="76"/>
      <c r="V5135" s="76"/>
      <c r="X5135" s="76"/>
      <c r="Y5135" s="76"/>
      <c r="AA5135" s="76"/>
      <c r="AB5135" s="76"/>
      <c r="AD5135" s="76"/>
      <c r="AE5135" s="76"/>
      <c r="AG5135" s="76"/>
      <c r="AH5135" s="76"/>
      <c r="AJ5135" s="76"/>
      <c r="AK5135" s="76"/>
      <c r="AM5135" s="76"/>
      <c r="AN5135" s="76"/>
      <c r="AP5135" s="76"/>
      <c r="AQ5135" s="76"/>
      <c r="AS5135" s="76"/>
      <c r="AT5135" s="76"/>
      <c r="AV5135" s="76"/>
      <c r="AW5135" s="76"/>
      <c r="AY5135" s="76"/>
      <c r="AZ5135" s="76"/>
      <c r="BB5135" s="76"/>
      <c r="BC5135" s="76"/>
      <c r="BE5135" s="76"/>
      <c r="BF5135" s="76"/>
      <c r="BH5135" s="76"/>
      <c r="BI5135" s="76"/>
      <c r="BK5135" s="76"/>
      <c r="BL5135" s="76"/>
      <c r="BN5135" s="76"/>
      <c r="BO5135" s="76"/>
      <c r="BQ5135" s="76"/>
      <c r="BR5135" s="76"/>
      <c r="BT5135" s="76"/>
      <c r="BU5135" s="76"/>
      <c r="BW5135" s="76"/>
      <c r="BX5135" s="76"/>
    </row>
    <row r="5136" spans="1:76" ht="12.75" customHeight="1">
      <c r="A5136" s="2"/>
      <c r="B5136" s="2"/>
      <c r="C5136" s="2"/>
      <c r="D5136" s="75"/>
      <c r="F5136" s="76"/>
      <c r="G5136" s="76"/>
      <c r="I5136" s="76"/>
      <c r="J5136" s="76"/>
      <c r="L5136" s="76"/>
      <c r="M5136" s="76"/>
      <c r="O5136" s="76"/>
      <c r="P5136" s="76"/>
      <c r="R5136" s="76"/>
      <c r="S5136" s="76"/>
      <c r="U5136" s="76"/>
      <c r="V5136" s="76"/>
      <c r="X5136" s="76"/>
      <c r="Y5136" s="76"/>
      <c r="AA5136" s="76"/>
      <c r="AB5136" s="76"/>
      <c r="AD5136" s="76"/>
      <c r="AE5136" s="76"/>
      <c r="AG5136" s="76"/>
      <c r="AH5136" s="76"/>
      <c r="AJ5136" s="76"/>
      <c r="AK5136" s="76"/>
      <c r="AM5136" s="76"/>
      <c r="AN5136" s="76"/>
      <c r="AP5136" s="76"/>
      <c r="AQ5136" s="76"/>
      <c r="AS5136" s="76"/>
      <c r="AT5136" s="76"/>
      <c r="AV5136" s="76"/>
      <c r="AW5136" s="76"/>
      <c r="AY5136" s="76"/>
      <c r="AZ5136" s="76"/>
      <c r="BB5136" s="76"/>
      <c r="BC5136" s="76"/>
      <c r="BE5136" s="76"/>
      <c r="BF5136" s="76"/>
      <c r="BH5136" s="76"/>
      <c r="BI5136" s="76"/>
      <c r="BK5136" s="76"/>
      <c r="BL5136" s="76"/>
      <c r="BN5136" s="76"/>
      <c r="BO5136" s="76"/>
      <c r="BQ5136" s="76"/>
      <c r="BR5136" s="76"/>
      <c r="BT5136" s="76"/>
      <c r="BU5136" s="76"/>
      <c r="BW5136" s="76"/>
      <c r="BX5136" s="76"/>
    </row>
    <row r="5137" spans="1:76" ht="12.75" customHeight="1">
      <c r="A5137" s="2"/>
      <c r="B5137" s="2"/>
      <c r="C5137" s="2"/>
      <c r="D5137" s="75"/>
      <c r="F5137" s="76"/>
      <c r="G5137" s="76"/>
      <c r="I5137" s="76"/>
      <c r="J5137" s="76"/>
      <c r="L5137" s="76"/>
      <c r="M5137" s="76"/>
      <c r="O5137" s="76"/>
      <c r="P5137" s="76"/>
      <c r="R5137" s="76"/>
      <c r="S5137" s="76"/>
      <c r="U5137" s="76"/>
      <c r="V5137" s="76"/>
      <c r="X5137" s="76"/>
      <c r="Y5137" s="76"/>
      <c r="AA5137" s="76"/>
      <c r="AB5137" s="76"/>
      <c r="AD5137" s="76"/>
      <c r="AE5137" s="76"/>
      <c r="AG5137" s="76"/>
      <c r="AH5137" s="76"/>
      <c r="AJ5137" s="76"/>
      <c r="AK5137" s="76"/>
      <c r="AM5137" s="76"/>
      <c r="AN5137" s="76"/>
      <c r="AP5137" s="76"/>
      <c r="AQ5137" s="76"/>
      <c r="AS5137" s="76"/>
      <c r="AT5137" s="76"/>
      <c r="AV5137" s="76"/>
      <c r="AW5137" s="76"/>
      <c r="AY5137" s="76"/>
      <c r="AZ5137" s="76"/>
      <c r="BB5137" s="76"/>
      <c r="BC5137" s="76"/>
      <c r="BE5137" s="76"/>
      <c r="BF5137" s="76"/>
      <c r="BH5137" s="76"/>
      <c r="BI5137" s="76"/>
      <c r="BK5137" s="76"/>
      <c r="BL5137" s="76"/>
      <c r="BN5137" s="76"/>
      <c r="BO5137" s="76"/>
      <c r="BQ5137" s="76"/>
      <c r="BR5137" s="76"/>
      <c r="BT5137" s="76"/>
      <c r="BU5137" s="76"/>
      <c r="BW5137" s="76"/>
      <c r="BX5137" s="76"/>
    </row>
    <row r="5138" spans="1:76" ht="12.75" customHeight="1">
      <c r="A5138" s="2"/>
      <c r="B5138" s="2"/>
      <c r="C5138" s="2"/>
      <c r="D5138" s="75"/>
      <c r="F5138" s="76"/>
      <c r="G5138" s="76"/>
      <c r="I5138" s="76"/>
      <c r="J5138" s="76"/>
      <c r="L5138" s="76"/>
      <c r="M5138" s="76"/>
      <c r="O5138" s="76"/>
      <c r="P5138" s="76"/>
      <c r="R5138" s="76"/>
      <c r="S5138" s="76"/>
      <c r="U5138" s="76"/>
      <c r="V5138" s="76"/>
      <c r="X5138" s="76"/>
      <c r="Y5138" s="76"/>
      <c r="AA5138" s="76"/>
      <c r="AB5138" s="76"/>
      <c r="AD5138" s="76"/>
      <c r="AE5138" s="76"/>
      <c r="AG5138" s="76"/>
      <c r="AH5138" s="76"/>
      <c r="AJ5138" s="76"/>
      <c r="AK5138" s="76"/>
      <c r="AM5138" s="76"/>
      <c r="AN5138" s="76"/>
      <c r="AP5138" s="76"/>
      <c r="AQ5138" s="76"/>
      <c r="AS5138" s="76"/>
      <c r="AT5138" s="76"/>
      <c r="AV5138" s="76"/>
      <c r="AW5138" s="76"/>
      <c r="AY5138" s="76"/>
      <c r="AZ5138" s="76"/>
      <c r="BB5138" s="76"/>
      <c r="BC5138" s="76"/>
      <c r="BE5138" s="76"/>
      <c r="BF5138" s="76"/>
      <c r="BH5138" s="76"/>
      <c r="BI5138" s="76"/>
      <c r="BK5138" s="76"/>
      <c r="BL5138" s="76"/>
      <c r="BN5138" s="76"/>
      <c r="BO5138" s="76"/>
      <c r="BQ5138" s="76"/>
      <c r="BR5138" s="76"/>
      <c r="BT5138" s="76"/>
      <c r="BU5138" s="76"/>
      <c r="BW5138" s="76"/>
      <c r="BX5138" s="76"/>
    </row>
    <row r="5139" spans="1:76" ht="12.75" customHeight="1">
      <c r="A5139" s="2"/>
      <c r="B5139" s="2"/>
      <c r="C5139" s="2"/>
      <c r="D5139" s="75"/>
      <c r="F5139" s="76"/>
      <c r="G5139" s="76"/>
      <c r="I5139" s="76"/>
      <c r="J5139" s="76"/>
      <c r="L5139" s="76"/>
      <c r="M5139" s="76"/>
      <c r="O5139" s="76"/>
      <c r="P5139" s="76"/>
      <c r="R5139" s="76"/>
      <c r="S5139" s="76"/>
      <c r="U5139" s="76"/>
      <c r="V5139" s="76"/>
      <c r="X5139" s="76"/>
      <c r="Y5139" s="76"/>
      <c r="AA5139" s="76"/>
      <c r="AB5139" s="76"/>
      <c r="AD5139" s="76"/>
      <c r="AE5139" s="76"/>
      <c r="AG5139" s="76"/>
      <c r="AH5139" s="76"/>
      <c r="AJ5139" s="76"/>
      <c r="AK5139" s="76"/>
      <c r="AM5139" s="76"/>
      <c r="AN5139" s="76"/>
      <c r="AP5139" s="76"/>
      <c r="AQ5139" s="76"/>
      <c r="AS5139" s="76"/>
      <c r="AT5139" s="76"/>
      <c r="AV5139" s="76"/>
      <c r="AW5139" s="76"/>
      <c r="AY5139" s="76"/>
      <c r="AZ5139" s="76"/>
      <c r="BB5139" s="76"/>
      <c r="BC5139" s="76"/>
      <c r="BE5139" s="76"/>
      <c r="BF5139" s="76"/>
      <c r="BH5139" s="76"/>
      <c r="BI5139" s="76"/>
      <c r="BK5139" s="76"/>
      <c r="BL5139" s="76"/>
      <c r="BN5139" s="76"/>
      <c r="BO5139" s="76"/>
      <c r="BQ5139" s="76"/>
      <c r="BR5139" s="76"/>
      <c r="BT5139" s="76"/>
      <c r="BU5139" s="76"/>
      <c r="BW5139" s="76"/>
      <c r="BX5139" s="76"/>
    </row>
    <row r="5140" spans="1:76" ht="12.75" customHeight="1">
      <c r="A5140" s="2"/>
      <c r="B5140" s="2"/>
      <c r="C5140" s="2"/>
      <c r="D5140" s="75"/>
      <c r="F5140" s="76"/>
      <c r="G5140" s="76"/>
      <c r="I5140" s="76"/>
      <c r="J5140" s="76"/>
      <c r="L5140" s="76"/>
      <c r="M5140" s="76"/>
      <c r="O5140" s="76"/>
      <c r="P5140" s="76"/>
      <c r="R5140" s="76"/>
      <c r="S5140" s="76"/>
      <c r="U5140" s="76"/>
      <c r="V5140" s="76"/>
      <c r="X5140" s="76"/>
      <c r="Y5140" s="76"/>
      <c r="AA5140" s="76"/>
      <c r="AB5140" s="76"/>
      <c r="AD5140" s="76"/>
      <c r="AE5140" s="76"/>
      <c r="AG5140" s="76"/>
      <c r="AH5140" s="76"/>
      <c r="AJ5140" s="76"/>
      <c r="AK5140" s="76"/>
      <c r="AM5140" s="76"/>
      <c r="AN5140" s="76"/>
      <c r="AP5140" s="76"/>
      <c r="AQ5140" s="76"/>
      <c r="AS5140" s="76"/>
      <c r="AT5140" s="76"/>
      <c r="AV5140" s="76"/>
      <c r="AW5140" s="76"/>
      <c r="AY5140" s="76"/>
      <c r="AZ5140" s="76"/>
      <c r="BB5140" s="76"/>
      <c r="BC5140" s="76"/>
      <c r="BE5140" s="76"/>
      <c r="BF5140" s="76"/>
      <c r="BH5140" s="76"/>
      <c r="BI5140" s="76"/>
      <c r="BK5140" s="76"/>
      <c r="BL5140" s="76"/>
      <c r="BN5140" s="76"/>
      <c r="BO5140" s="76"/>
      <c r="BQ5140" s="76"/>
      <c r="BR5140" s="76"/>
      <c r="BT5140" s="76"/>
      <c r="BU5140" s="76"/>
      <c r="BW5140" s="76"/>
      <c r="BX5140" s="76"/>
    </row>
    <row r="5141" spans="1:76" ht="12.75" customHeight="1">
      <c r="A5141" s="2"/>
      <c r="B5141" s="2"/>
      <c r="C5141" s="2"/>
      <c r="D5141" s="75"/>
      <c r="F5141" s="76"/>
      <c r="G5141" s="76"/>
      <c r="I5141" s="76"/>
      <c r="J5141" s="76"/>
      <c r="L5141" s="76"/>
      <c r="M5141" s="76"/>
      <c r="O5141" s="76"/>
      <c r="P5141" s="76"/>
      <c r="R5141" s="76"/>
      <c r="S5141" s="76"/>
      <c r="U5141" s="76"/>
      <c r="V5141" s="76"/>
      <c r="X5141" s="76"/>
      <c r="Y5141" s="76"/>
      <c r="AA5141" s="76"/>
      <c r="AB5141" s="76"/>
      <c r="AD5141" s="76"/>
      <c r="AE5141" s="76"/>
      <c r="AG5141" s="76"/>
      <c r="AH5141" s="76"/>
      <c r="AJ5141" s="76"/>
      <c r="AK5141" s="76"/>
      <c r="AM5141" s="76"/>
      <c r="AN5141" s="76"/>
      <c r="AP5141" s="76"/>
      <c r="AQ5141" s="76"/>
      <c r="AS5141" s="76"/>
      <c r="AT5141" s="76"/>
      <c r="AV5141" s="76"/>
      <c r="AW5141" s="76"/>
      <c r="AY5141" s="76"/>
      <c r="AZ5141" s="76"/>
      <c r="BB5141" s="76"/>
      <c r="BC5141" s="76"/>
      <c r="BE5141" s="76"/>
      <c r="BF5141" s="76"/>
      <c r="BH5141" s="76"/>
      <c r="BI5141" s="76"/>
      <c r="BK5141" s="76"/>
      <c r="BL5141" s="76"/>
      <c r="BN5141" s="76"/>
      <c r="BO5141" s="76"/>
      <c r="BQ5141" s="76"/>
      <c r="BR5141" s="76"/>
      <c r="BT5141" s="76"/>
      <c r="BU5141" s="76"/>
      <c r="BW5141" s="76"/>
      <c r="BX5141" s="76"/>
    </row>
    <row r="5142" spans="1:76" ht="12.75" customHeight="1">
      <c r="A5142" s="2"/>
      <c r="B5142" s="2"/>
      <c r="C5142" s="2"/>
      <c r="D5142" s="75"/>
      <c r="F5142" s="76"/>
      <c r="G5142" s="76"/>
      <c r="I5142" s="76"/>
      <c r="J5142" s="76"/>
      <c r="L5142" s="76"/>
      <c r="M5142" s="76"/>
      <c r="O5142" s="76"/>
      <c r="P5142" s="76"/>
      <c r="R5142" s="76"/>
      <c r="S5142" s="76"/>
      <c r="U5142" s="76"/>
      <c r="V5142" s="76"/>
      <c r="X5142" s="76"/>
      <c r="Y5142" s="76"/>
      <c r="AA5142" s="76"/>
      <c r="AB5142" s="76"/>
      <c r="AD5142" s="76"/>
      <c r="AE5142" s="76"/>
      <c r="AG5142" s="76"/>
      <c r="AH5142" s="76"/>
      <c r="AJ5142" s="76"/>
      <c r="AK5142" s="76"/>
      <c r="AM5142" s="76"/>
      <c r="AN5142" s="76"/>
      <c r="AP5142" s="76"/>
      <c r="AQ5142" s="76"/>
      <c r="AS5142" s="76"/>
      <c r="AT5142" s="76"/>
      <c r="AV5142" s="76"/>
      <c r="AW5142" s="76"/>
      <c r="AY5142" s="76"/>
      <c r="AZ5142" s="76"/>
      <c r="BB5142" s="76"/>
      <c r="BC5142" s="76"/>
      <c r="BE5142" s="76"/>
      <c r="BF5142" s="76"/>
      <c r="BH5142" s="76"/>
      <c r="BI5142" s="76"/>
      <c r="BK5142" s="76"/>
      <c r="BL5142" s="76"/>
      <c r="BN5142" s="76"/>
      <c r="BO5142" s="76"/>
      <c r="BQ5142" s="76"/>
      <c r="BR5142" s="76"/>
      <c r="BT5142" s="76"/>
      <c r="BU5142" s="76"/>
      <c r="BW5142" s="76"/>
      <c r="BX5142" s="76"/>
    </row>
    <row r="5143" spans="1:76" ht="12.75" customHeight="1">
      <c r="A5143" s="2"/>
      <c r="B5143" s="2"/>
      <c r="C5143" s="2"/>
      <c r="D5143" s="75"/>
      <c r="F5143" s="76"/>
      <c r="G5143" s="76"/>
      <c r="I5143" s="76"/>
      <c r="J5143" s="76"/>
      <c r="L5143" s="76"/>
      <c r="M5143" s="76"/>
      <c r="O5143" s="76"/>
      <c r="P5143" s="76"/>
      <c r="R5143" s="76"/>
      <c r="S5143" s="76"/>
      <c r="U5143" s="76"/>
      <c r="V5143" s="76"/>
      <c r="X5143" s="76"/>
      <c r="Y5143" s="76"/>
      <c r="AA5143" s="76"/>
      <c r="AB5143" s="76"/>
      <c r="AD5143" s="76"/>
      <c r="AE5143" s="76"/>
      <c r="AG5143" s="76"/>
      <c r="AH5143" s="76"/>
      <c r="AJ5143" s="76"/>
      <c r="AK5143" s="76"/>
      <c r="AM5143" s="76"/>
      <c r="AN5143" s="76"/>
      <c r="AP5143" s="76"/>
      <c r="AQ5143" s="76"/>
      <c r="AS5143" s="76"/>
      <c r="AT5143" s="76"/>
      <c r="AV5143" s="76"/>
      <c r="AW5143" s="76"/>
      <c r="AY5143" s="76"/>
      <c r="AZ5143" s="76"/>
      <c r="BB5143" s="76"/>
      <c r="BC5143" s="76"/>
      <c r="BE5143" s="76"/>
      <c r="BF5143" s="76"/>
      <c r="BH5143" s="76"/>
      <c r="BI5143" s="76"/>
      <c r="BK5143" s="76"/>
      <c r="BL5143" s="76"/>
      <c r="BN5143" s="76"/>
      <c r="BO5143" s="76"/>
      <c r="BQ5143" s="76"/>
      <c r="BR5143" s="76"/>
      <c r="BT5143" s="76"/>
      <c r="BU5143" s="76"/>
      <c r="BW5143" s="76"/>
      <c r="BX5143" s="76"/>
    </row>
    <row r="5144" spans="1:76" ht="12.75" customHeight="1">
      <c r="A5144" s="2"/>
      <c r="B5144" s="2"/>
      <c r="C5144" s="2"/>
      <c r="D5144" s="75"/>
      <c r="F5144" s="76"/>
      <c r="G5144" s="76"/>
      <c r="I5144" s="76"/>
      <c r="J5144" s="76"/>
      <c r="L5144" s="76"/>
      <c r="M5144" s="76"/>
      <c r="O5144" s="76"/>
      <c r="P5144" s="76"/>
      <c r="R5144" s="76"/>
      <c r="S5144" s="76"/>
      <c r="U5144" s="76"/>
      <c r="V5144" s="76"/>
      <c r="X5144" s="76"/>
      <c r="Y5144" s="76"/>
      <c r="AA5144" s="76"/>
      <c r="AB5144" s="76"/>
      <c r="AD5144" s="76"/>
      <c r="AE5144" s="76"/>
      <c r="AG5144" s="76"/>
      <c r="AH5144" s="76"/>
      <c r="AJ5144" s="76"/>
      <c r="AK5144" s="76"/>
      <c r="AM5144" s="76"/>
      <c r="AN5144" s="76"/>
      <c r="AP5144" s="76"/>
      <c r="AQ5144" s="76"/>
      <c r="AS5144" s="76"/>
      <c r="AT5144" s="76"/>
      <c r="AV5144" s="76"/>
      <c r="AW5144" s="76"/>
      <c r="AY5144" s="76"/>
      <c r="AZ5144" s="76"/>
      <c r="BB5144" s="76"/>
      <c r="BC5144" s="76"/>
      <c r="BE5144" s="76"/>
      <c r="BF5144" s="76"/>
      <c r="BH5144" s="76"/>
      <c r="BI5144" s="76"/>
      <c r="BK5144" s="76"/>
      <c r="BL5144" s="76"/>
      <c r="BN5144" s="76"/>
      <c r="BO5144" s="76"/>
      <c r="BQ5144" s="76"/>
      <c r="BR5144" s="76"/>
      <c r="BT5144" s="76"/>
      <c r="BU5144" s="76"/>
      <c r="BW5144" s="76"/>
      <c r="BX5144" s="76"/>
    </row>
    <row r="5145" spans="1:76" ht="12.75" customHeight="1">
      <c r="A5145" s="2"/>
      <c r="B5145" s="2"/>
      <c r="C5145" s="2"/>
      <c r="D5145" s="75"/>
      <c r="F5145" s="76"/>
      <c r="G5145" s="76"/>
      <c r="I5145" s="76"/>
      <c r="J5145" s="76"/>
      <c r="L5145" s="76"/>
      <c r="M5145" s="76"/>
      <c r="O5145" s="76"/>
      <c r="P5145" s="76"/>
      <c r="R5145" s="76"/>
      <c r="S5145" s="76"/>
      <c r="U5145" s="76"/>
      <c r="V5145" s="76"/>
      <c r="X5145" s="76"/>
      <c r="Y5145" s="76"/>
      <c r="AA5145" s="76"/>
      <c r="AB5145" s="76"/>
      <c r="AD5145" s="76"/>
      <c r="AE5145" s="76"/>
      <c r="AG5145" s="76"/>
      <c r="AH5145" s="76"/>
      <c r="AJ5145" s="76"/>
      <c r="AK5145" s="76"/>
      <c r="AM5145" s="76"/>
      <c r="AN5145" s="76"/>
      <c r="AP5145" s="76"/>
      <c r="AQ5145" s="76"/>
      <c r="AS5145" s="76"/>
      <c r="AT5145" s="76"/>
      <c r="AV5145" s="76"/>
      <c r="AW5145" s="76"/>
      <c r="AY5145" s="76"/>
      <c r="AZ5145" s="76"/>
      <c r="BB5145" s="76"/>
      <c r="BC5145" s="76"/>
      <c r="BE5145" s="76"/>
      <c r="BF5145" s="76"/>
      <c r="BH5145" s="76"/>
      <c r="BI5145" s="76"/>
      <c r="BK5145" s="76"/>
      <c r="BL5145" s="76"/>
      <c r="BN5145" s="76"/>
      <c r="BO5145" s="76"/>
      <c r="BQ5145" s="76"/>
      <c r="BR5145" s="76"/>
      <c r="BT5145" s="76"/>
      <c r="BU5145" s="76"/>
      <c r="BW5145" s="76"/>
      <c r="BX5145" s="76"/>
    </row>
    <row r="5146" spans="1:76" ht="12.75" customHeight="1">
      <c r="A5146" s="2"/>
      <c r="B5146" s="2"/>
      <c r="C5146" s="2"/>
      <c r="D5146" s="75"/>
      <c r="F5146" s="76"/>
      <c r="G5146" s="76"/>
      <c r="I5146" s="76"/>
      <c r="J5146" s="76"/>
      <c r="L5146" s="76"/>
      <c r="M5146" s="76"/>
      <c r="O5146" s="76"/>
      <c r="P5146" s="76"/>
      <c r="R5146" s="76"/>
      <c r="S5146" s="76"/>
      <c r="U5146" s="76"/>
      <c r="V5146" s="76"/>
      <c r="X5146" s="76"/>
      <c r="Y5146" s="76"/>
      <c r="AA5146" s="76"/>
      <c r="AB5146" s="76"/>
      <c r="AD5146" s="76"/>
      <c r="AE5146" s="76"/>
      <c r="AG5146" s="76"/>
      <c r="AH5146" s="76"/>
      <c r="AJ5146" s="76"/>
      <c r="AK5146" s="76"/>
      <c r="AM5146" s="76"/>
      <c r="AN5146" s="76"/>
      <c r="AP5146" s="76"/>
      <c r="AQ5146" s="76"/>
      <c r="AS5146" s="76"/>
      <c r="AT5146" s="76"/>
      <c r="AV5146" s="76"/>
      <c r="AW5146" s="76"/>
      <c r="AY5146" s="76"/>
      <c r="AZ5146" s="76"/>
      <c r="BB5146" s="76"/>
      <c r="BC5146" s="76"/>
      <c r="BE5146" s="76"/>
      <c r="BF5146" s="76"/>
      <c r="BH5146" s="76"/>
      <c r="BI5146" s="76"/>
      <c r="BK5146" s="76"/>
      <c r="BL5146" s="76"/>
      <c r="BN5146" s="76"/>
      <c r="BO5146" s="76"/>
      <c r="BQ5146" s="76"/>
      <c r="BR5146" s="76"/>
      <c r="BT5146" s="76"/>
      <c r="BU5146" s="76"/>
      <c r="BW5146" s="76"/>
      <c r="BX5146" s="76"/>
    </row>
    <row r="5147" spans="1:76" ht="12.75" customHeight="1">
      <c r="A5147" s="2"/>
      <c r="B5147" s="2"/>
      <c r="C5147" s="2"/>
      <c r="D5147" s="75"/>
      <c r="F5147" s="76"/>
      <c r="G5147" s="76"/>
      <c r="I5147" s="76"/>
      <c r="J5147" s="76"/>
      <c r="L5147" s="76"/>
      <c r="M5147" s="76"/>
      <c r="O5147" s="76"/>
      <c r="P5147" s="76"/>
      <c r="R5147" s="76"/>
      <c r="S5147" s="76"/>
      <c r="U5147" s="76"/>
      <c r="V5147" s="76"/>
      <c r="X5147" s="76"/>
      <c r="Y5147" s="76"/>
      <c r="AA5147" s="76"/>
      <c r="AB5147" s="76"/>
      <c r="AD5147" s="76"/>
      <c r="AE5147" s="76"/>
      <c r="AG5147" s="76"/>
      <c r="AH5147" s="76"/>
      <c r="AJ5147" s="76"/>
      <c r="AK5147" s="76"/>
      <c r="AM5147" s="76"/>
      <c r="AN5147" s="76"/>
      <c r="AP5147" s="76"/>
      <c r="AQ5147" s="76"/>
      <c r="AS5147" s="76"/>
      <c r="AT5147" s="76"/>
      <c r="AV5147" s="76"/>
      <c r="AW5147" s="76"/>
      <c r="AY5147" s="76"/>
      <c r="AZ5147" s="76"/>
      <c r="BB5147" s="76"/>
      <c r="BC5147" s="76"/>
      <c r="BE5147" s="76"/>
      <c r="BF5147" s="76"/>
      <c r="BH5147" s="76"/>
      <c r="BI5147" s="76"/>
      <c r="BK5147" s="76"/>
      <c r="BL5147" s="76"/>
      <c r="BN5147" s="76"/>
      <c r="BO5147" s="76"/>
      <c r="BQ5147" s="76"/>
      <c r="BR5147" s="76"/>
      <c r="BT5147" s="76"/>
      <c r="BU5147" s="76"/>
      <c r="BW5147" s="76"/>
      <c r="BX5147" s="76"/>
    </row>
    <row r="5148" spans="1:76" ht="12.75" customHeight="1">
      <c r="A5148" s="2"/>
      <c r="B5148" s="2"/>
      <c r="C5148" s="2"/>
      <c r="D5148" s="75"/>
      <c r="F5148" s="76"/>
      <c r="G5148" s="76"/>
      <c r="I5148" s="76"/>
      <c r="J5148" s="76"/>
      <c r="L5148" s="76"/>
      <c r="M5148" s="76"/>
      <c r="O5148" s="76"/>
      <c r="P5148" s="76"/>
      <c r="R5148" s="76"/>
      <c r="S5148" s="76"/>
      <c r="U5148" s="76"/>
      <c r="V5148" s="76"/>
      <c r="X5148" s="76"/>
      <c r="Y5148" s="76"/>
      <c r="AA5148" s="76"/>
      <c r="AB5148" s="76"/>
      <c r="AD5148" s="76"/>
      <c r="AE5148" s="76"/>
      <c r="AG5148" s="76"/>
      <c r="AH5148" s="76"/>
      <c r="AJ5148" s="76"/>
      <c r="AK5148" s="76"/>
      <c r="AM5148" s="76"/>
      <c r="AN5148" s="76"/>
      <c r="AP5148" s="76"/>
      <c r="AQ5148" s="76"/>
      <c r="AS5148" s="76"/>
      <c r="AT5148" s="76"/>
      <c r="AV5148" s="76"/>
      <c r="AW5148" s="76"/>
      <c r="AY5148" s="76"/>
      <c r="AZ5148" s="76"/>
      <c r="BB5148" s="76"/>
      <c r="BC5148" s="76"/>
      <c r="BE5148" s="76"/>
      <c r="BF5148" s="76"/>
      <c r="BH5148" s="76"/>
      <c r="BI5148" s="76"/>
      <c r="BK5148" s="76"/>
      <c r="BL5148" s="76"/>
      <c r="BN5148" s="76"/>
      <c r="BO5148" s="76"/>
      <c r="BQ5148" s="76"/>
      <c r="BR5148" s="76"/>
      <c r="BT5148" s="76"/>
      <c r="BU5148" s="76"/>
      <c r="BW5148" s="76"/>
      <c r="BX5148" s="76"/>
    </row>
    <row r="5149" spans="1:76" ht="12.75" customHeight="1">
      <c r="A5149" s="2"/>
      <c r="B5149" s="2"/>
      <c r="C5149" s="2"/>
      <c r="D5149" s="75"/>
      <c r="F5149" s="76"/>
      <c r="G5149" s="76"/>
      <c r="I5149" s="76"/>
      <c r="J5149" s="76"/>
      <c r="L5149" s="76"/>
      <c r="M5149" s="76"/>
      <c r="O5149" s="76"/>
      <c r="P5149" s="76"/>
      <c r="R5149" s="76"/>
      <c r="S5149" s="76"/>
      <c r="U5149" s="76"/>
      <c r="V5149" s="76"/>
      <c r="X5149" s="76"/>
      <c r="Y5149" s="76"/>
      <c r="AA5149" s="76"/>
      <c r="AB5149" s="76"/>
      <c r="AD5149" s="76"/>
      <c r="AE5149" s="76"/>
      <c r="AG5149" s="76"/>
      <c r="AH5149" s="76"/>
      <c r="AJ5149" s="76"/>
      <c r="AK5149" s="76"/>
      <c r="AM5149" s="76"/>
      <c r="AN5149" s="76"/>
      <c r="AP5149" s="76"/>
      <c r="AQ5149" s="76"/>
      <c r="AS5149" s="76"/>
      <c r="AT5149" s="76"/>
      <c r="AV5149" s="76"/>
      <c r="AW5149" s="76"/>
      <c r="AY5149" s="76"/>
      <c r="AZ5149" s="76"/>
      <c r="BB5149" s="76"/>
      <c r="BC5149" s="76"/>
      <c r="BE5149" s="76"/>
      <c r="BF5149" s="76"/>
      <c r="BH5149" s="76"/>
      <c r="BI5149" s="76"/>
      <c r="BK5149" s="76"/>
      <c r="BL5149" s="76"/>
      <c r="BN5149" s="76"/>
      <c r="BO5149" s="76"/>
      <c r="BQ5149" s="76"/>
      <c r="BR5149" s="76"/>
      <c r="BT5149" s="76"/>
      <c r="BU5149" s="76"/>
      <c r="BW5149" s="76"/>
      <c r="BX5149" s="76"/>
    </row>
    <row r="5150" spans="1:76" ht="12.75" customHeight="1">
      <c r="A5150" s="2"/>
      <c r="B5150" s="2"/>
      <c r="C5150" s="2"/>
      <c r="D5150" s="75"/>
      <c r="F5150" s="76"/>
      <c r="G5150" s="76"/>
      <c r="I5150" s="76"/>
      <c r="J5150" s="76"/>
      <c r="L5150" s="76"/>
      <c r="M5150" s="76"/>
      <c r="O5150" s="76"/>
      <c r="P5150" s="76"/>
      <c r="R5150" s="76"/>
      <c r="S5150" s="76"/>
      <c r="U5150" s="76"/>
      <c r="V5150" s="76"/>
      <c r="X5150" s="76"/>
      <c r="Y5150" s="76"/>
      <c r="AA5150" s="76"/>
      <c r="AB5150" s="76"/>
      <c r="AD5150" s="76"/>
      <c r="AE5150" s="76"/>
      <c r="AG5150" s="76"/>
      <c r="AH5150" s="76"/>
      <c r="AJ5150" s="76"/>
      <c r="AK5150" s="76"/>
      <c r="AM5150" s="76"/>
      <c r="AN5150" s="76"/>
      <c r="AP5150" s="76"/>
      <c r="AQ5150" s="76"/>
      <c r="AS5150" s="76"/>
      <c r="AT5150" s="76"/>
      <c r="AV5150" s="76"/>
      <c r="AW5150" s="76"/>
      <c r="AY5150" s="76"/>
      <c r="AZ5150" s="76"/>
      <c r="BB5150" s="76"/>
      <c r="BC5150" s="76"/>
      <c r="BE5150" s="76"/>
      <c r="BF5150" s="76"/>
      <c r="BH5150" s="76"/>
      <c r="BI5150" s="76"/>
      <c r="BK5150" s="76"/>
      <c r="BL5150" s="76"/>
      <c r="BN5150" s="76"/>
      <c r="BO5150" s="76"/>
      <c r="BQ5150" s="76"/>
      <c r="BR5150" s="76"/>
      <c r="BT5150" s="76"/>
      <c r="BU5150" s="76"/>
      <c r="BW5150" s="76"/>
      <c r="BX5150" s="76"/>
    </row>
    <row r="5151" spans="1:76" ht="12.75" customHeight="1">
      <c r="A5151" s="2"/>
      <c r="B5151" s="2"/>
      <c r="C5151" s="2"/>
      <c r="D5151" s="75"/>
      <c r="F5151" s="76"/>
      <c r="G5151" s="76"/>
      <c r="I5151" s="76"/>
      <c r="J5151" s="76"/>
      <c r="L5151" s="76"/>
      <c r="M5151" s="76"/>
      <c r="O5151" s="76"/>
      <c r="P5151" s="76"/>
      <c r="R5151" s="76"/>
      <c r="S5151" s="76"/>
      <c r="U5151" s="76"/>
      <c r="V5151" s="76"/>
      <c r="X5151" s="76"/>
      <c r="Y5151" s="76"/>
      <c r="AA5151" s="76"/>
      <c r="AB5151" s="76"/>
      <c r="AD5151" s="76"/>
      <c r="AE5151" s="76"/>
      <c r="AG5151" s="76"/>
      <c r="AH5151" s="76"/>
      <c r="AJ5151" s="76"/>
      <c r="AK5151" s="76"/>
      <c r="AM5151" s="76"/>
      <c r="AN5151" s="76"/>
      <c r="AP5151" s="76"/>
      <c r="AQ5151" s="76"/>
      <c r="AS5151" s="76"/>
      <c r="AT5151" s="76"/>
      <c r="AV5151" s="76"/>
      <c r="AW5151" s="76"/>
      <c r="AY5151" s="76"/>
      <c r="AZ5151" s="76"/>
      <c r="BB5151" s="76"/>
      <c r="BC5151" s="76"/>
      <c r="BE5151" s="76"/>
      <c r="BF5151" s="76"/>
      <c r="BH5151" s="76"/>
      <c r="BI5151" s="76"/>
      <c r="BK5151" s="76"/>
      <c r="BL5151" s="76"/>
      <c r="BN5151" s="76"/>
      <c r="BO5151" s="76"/>
      <c r="BQ5151" s="76"/>
      <c r="BR5151" s="76"/>
      <c r="BT5151" s="76"/>
      <c r="BU5151" s="76"/>
      <c r="BW5151" s="76"/>
      <c r="BX5151" s="76"/>
    </row>
    <row r="5152" spans="1:76" ht="12.75" customHeight="1">
      <c r="A5152" s="2"/>
      <c r="B5152" s="2"/>
      <c r="C5152" s="2"/>
      <c r="D5152" s="75"/>
      <c r="F5152" s="76"/>
      <c r="G5152" s="76"/>
      <c r="I5152" s="76"/>
      <c r="J5152" s="76"/>
      <c r="L5152" s="76"/>
      <c r="M5152" s="76"/>
      <c r="O5152" s="76"/>
      <c r="P5152" s="76"/>
      <c r="R5152" s="76"/>
      <c r="S5152" s="76"/>
      <c r="U5152" s="76"/>
      <c r="V5152" s="76"/>
      <c r="X5152" s="76"/>
      <c r="Y5152" s="76"/>
      <c r="AA5152" s="76"/>
      <c r="AB5152" s="76"/>
      <c r="AD5152" s="76"/>
      <c r="AE5152" s="76"/>
      <c r="AG5152" s="76"/>
      <c r="AH5152" s="76"/>
      <c r="AJ5152" s="76"/>
      <c r="AK5152" s="76"/>
      <c r="AM5152" s="76"/>
      <c r="AN5152" s="76"/>
      <c r="AP5152" s="76"/>
      <c r="AQ5152" s="76"/>
      <c r="AS5152" s="76"/>
      <c r="AT5152" s="76"/>
      <c r="AV5152" s="76"/>
      <c r="AW5152" s="76"/>
      <c r="AY5152" s="76"/>
      <c r="AZ5152" s="76"/>
      <c r="BB5152" s="76"/>
      <c r="BC5152" s="76"/>
      <c r="BE5152" s="76"/>
      <c r="BF5152" s="76"/>
      <c r="BH5152" s="76"/>
      <c r="BI5152" s="76"/>
      <c r="BK5152" s="76"/>
      <c r="BL5152" s="76"/>
      <c r="BN5152" s="76"/>
      <c r="BO5152" s="76"/>
      <c r="BQ5152" s="76"/>
      <c r="BR5152" s="76"/>
      <c r="BT5152" s="76"/>
      <c r="BU5152" s="76"/>
      <c r="BW5152" s="76"/>
      <c r="BX5152" s="76"/>
    </row>
    <row r="5153" spans="1:76" ht="12.75" customHeight="1">
      <c r="A5153" s="2"/>
      <c r="B5153" s="2"/>
      <c r="C5153" s="2"/>
      <c r="D5153" s="75"/>
      <c r="F5153" s="76"/>
      <c r="G5153" s="76"/>
      <c r="I5153" s="76"/>
      <c r="J5153" s="76"/>
      <c r="L5153" s="76"/>
      <c r="M5153" s="76"/>
      <c r="O5153" s="76"/>
      <c r="P5153" s="76"/>
      <c r="R5153" s="76"/>
      <c r="S5153" s="76"/>
      <c r="U5153" s="76"/>
      <c r="V5153" s="76"/>
      <c r="X5153" s="76"/>
      <c r="Y5153" s="76"/>
      <c r="AA5153" s="76"/>
      <c r="AB5153" s="76"/>
      <c r="AD5153" s="76"/>
      <c r="AE5153" s="76"/>
      <c r="AG5153" s="76"/>
      <c r="AH5153" s="76"/>
      <c r="AJ5153" s="76"/>
      <c r="AK5153" s="76"/>
      <c r="AM5153" s="76"/>
      <c r="AN5153" s="76"/>
      <c r="AP5153" s="76"/>
      <c r="AQ5153" s="76"/>
      <c r="AS5153" s="76"/>
      <c r="AT5153" s="76"/>
      <c r="AV5153" s="76"/>
      <c r="AW5153" s="76"/>
      <c r="AY5153" s="76"/>
      <c r="AZ5153" s="76"/>
      <c r="BB5153" s="76"/>
      <c r="BC5153" s="76"/>
      <c r="BE5153" s="76"/>
      <c r="BF5153" s="76"/>
      <c r="BH5153" s="76"/>
      <c r="BI5153" s="76"/>
      <c r="BK5153" s="76"/>
      <c r="BL5153" s="76"/>
      <c r="BN5153" s="76"/>
      <c r="BO5153" s="76"/>
      <c r="BQ5153" s="76"/>
      <c r="BR5153" s="76"/>
      <c r="BT5153" s="76"/>
      <c r="BU5153" s="76"/>
      <c r="BW5153" s="76"/>
      <c r="BX5153" s="76"/>
    </row>
    <row r="5154" spans="1:76" ht="12.75" customHeight="1">
      <c r="A5154" s="2"/>
      <c r="B5154" s="2"/>
      <c r="C5154" s="2"/>
      <c r="D5154" s="75"/>
      <c r="F5154" s="76"/>
      <c r="G5154" s="76"/>
      <c r="I5154" s="76"/>
      <c r="J5154" s="76"/>
      <c r="L5154" s="76"/>
      <c r="M5154" s="76"/>
      <c r="O5154" s="76"/>
      <c r="P5154" s="76"/>
      <c r="R5154" s="76"/>
      <c r="S5154" s="76"/>
      <c r="U5154" s="76"/>
      <c r="V5154" s="76"/>
      <c r="X5154" s="76"/>
      <c r="Y5154" s="76"/>
      <c r="AA5154" s="76"/>
      <c r="AB5154" s="76"/>
      <c r="AD5154" s="76"/>
      <c r="AE5154" s="76"/>
      <c r="AG5154" s="76"/>
      <c r="AH5154" s="76"/>
      <c r="AJ5154" s="76"/>
      <c r="AK5154" s="76"/>
      <c r="AM5154" s="76"/>
      <c r="AN5154" s="76"/>
      <c r="AP5154" s="76"/>
      <c r="AQ5154" s="76"/>
      <c r="AS5154" s="76"/>
      <c r="AT5154" s="76"/>
      <c r="AV5154" s="76"/>
      <c r="AW5154" s="76"/>
      <c r="AY5154" s="76"/>
      <c r="AZ5154" s="76"/>
      <c r="BB5154" s="76"/>
      <c r="BC5154" s="76"/>
      <c r="BE5154" s="76"/>
      <c r="BF5154" s="76"/>
      <c r="BH5154" s="76"/>
      <c r="BI5154" s="76"/>
      <c r="BK5154" s="76"/>
      <c r="BL5154" s="76"/>
      <c r="BN5154" s="76"/>
      <c r="BO5154" s="76"/>
      <c r="BQ5154" s="76"/>
      <c r="BR5154" s="76"/>
      <c r="BT5154" s="76"/>
      <c r="BU5154" s="76"/>
      <c r="BW5154" s="76"/>
      <c r="BX5154" s="76"/>
    </row>
    <row r="5155" spans="1:76" ht="12.75" customHeight="1">
      <c r="A5155" s="2"/>
      <c r="B5155" s="2"/>
      <c r="C5155" s="2"/>
      <c r="D5155" s="75"/>
      <c r="F5155" s="76"/>
      <c r="G5155" s="76"/>
      <c r="I5155" s="76"/>
      <c r="J5155" s="76"/>
      <c r="L5155" s="76"/>
      <c r="M5155" s="76"/>
      <c r="O5155" s="76"/>
      <c r="P5155" s="76"/>
      <c r="R5155" s="76"/>
      <c r="S5155" s="76"/>
      <c r="U5155" s="76"/>
      <c r="V5155" s="76"/>
      <c r="X5155" s="76"/>
      <c r="Y5155" s="76"/>
      <c r="AA5155" s="76"/>
      <c r="AB5155" s="76"/>
      <c r="AD5155" s="76"/>
      <c r="AE5155" s="76"/>
      <c r="AG5155" s="76"/>
      <c r="AH5155" s="76"/>
      <c r="AJ5155" s="76"/>
      <c r="AK5155" s="76"/>
      <c r="AM5155" s="76"/>
      <c r="AN5155" s="76"/>
      <c r="AP5155" s="76"/>
      <c r="AQ5155" s="76"/>
      <c r="AS5155" s="76"/>
      <c r="AT5155" s="76"/>
      <c r="AV5155" s="76"/>
      <c r="AW5155" s="76"/>
      <c r="AY5155" s="76"/>
      <c r="AZ5155" s="76"/>
      <c r="BB5155" s="76"/>
      <c r="BC5155" s="76"/>
      <c r="BE5155" s="76"/>
      <c r="BF5155" s="76"/>
      <c r="BH5155" s="76"/>
      <c r="BI5155" s="76"/>
      <c r="BK5155" s="76"/>
      <c r="BL5155" s="76"/>
      <c r="BN5155" s="76"/>
      <c r="BO5155" s="76"/>
      <c r="BQ5155" s="76"/>
      <c r="BR5155" s="76"/>
      <c r="BT5155" s="76"/>
      <c r="BU5155" s="76"/>
      <c r="BW5155" s="76"/>
      <c r="BX5155" s="76"/>
    </row>
    <row r="5156" spans="1:76" ht="12.75" customHeight="1">
      <c r="A5156" s="2"/>
      <c r="B5156" s="2"/>
      <c r="C5156" s="2"/>
      <c r="D5156" s="75"/>
      <c r="F5156" s="76"/>
      <c r="G5156" s="76"/>
      <c r="I5156" s="76"/>
      <c r="J5156" s="76"/>
      <c r="L5156" s="76"/>
      <c r="M5156" s="76"/>
      <c r="O5156" s="76"/>
      <c r="P5156" s="76"/>
      <c r="R5156" s="76"/>
      <c r="S5156" s="76"/>
      <c r="U5156" s="76"/>
      <c r="V5156" s="76"/>
      <c r="X5156" s="76"/>
      <c r="Y5156" s="76"/>
      <c r="AA5156" s="76"/>
      <c r="AB5156" s="76"/>
      <c r="AD5156" s="76"/>
      <c r="AE5156" s="76"/>
      <c r="AG5156" s="76"/>
      <c r="AH5156" s="76"/>
      <c r="AJ5156" s="76"/>
      <c r="AK5156" s="76"/>
      <c r="AM5156" s="76"/>
      <c r="AN5156" s="76"/>
      <c r="AP5156" s="76"/>
      <c r="AQ5156" s="76"/>
      <c r="AS5156" s="76"/>
      <c r="AT5156" s="76"/>
      <c r="AV5156" s="76"/>
      <c r="AW5156" s="76"/>
      <c r="AY5156" s="76"/>
      <c r="AZ5156" s="76"/>
      <c r="BB5156" s="76"/>
      <c r="BC5156" s="76"/>
      <c r="BE5156" s="76"/>
      <c r="BF5156" s="76"/>
      <c r="BH5156" s="76"/>
      <c r="BI5156" s="76"/>
      <c r="BK5156" s="76"/>
      <c r="BL5156" s="76"/>
      <c r="BN5156" s="76"/>
      <c r="BO5156" s="76"/>
      <c r="BQ5156" s="76"/>
      <c r="BR5156" s="76"/>
      <c r="BT5156" s="76"/>
      <c r="BU5156" s="76"/>
      <c r="BW5156" s="76"/>
      <c r="BX5156" s="76"/>
    </row>
    <row r="5157" spans="1:76" ht="12.75" customHeight="1">
      <c r="A5157" s="2"/>
      <c r="B5157" s="2"/>
      <c r="C5157" s="2"/>
      <c r="D5157" s="75"/>
      <c r="F5157" s="76"/>
      <c r="G5157" s="76"/>
      <c r="I5157" s="76"/>
      <c r="J5157" s="76"/>
      <c r="L5157" s="76"/>
      <c r="M5157" s="76"/>
      <c r="O5157" s="76"/>
      <c r="P5157" s="76"/>
      <c r="R5157" s="76"/>
      <c r="S5157" s="76"/>
      <c r="U5157" s="76"/>
      <c r="V5157" s="76"/>
      <c r="X5157" s="76"/>
      <c r="Y5157" s="76"/>
      <c r="AA5157" s="76"/>
      <c r="AB5157" s="76"/>
      <c r="AD5157" s="76"/>
      <c r="AE5157" s="76"/>
      <c r="AG5157" s="76"/>
      <c r="AH5157" s="76"/>
      <c r="AJ5157" s="76"/>
      <c r="AK5157" s="76"/>
      <c r="AM5157" s="76"/>
      <c r="AN5157" s="76"/>
      <c r="AP5157" s="76"/>
      <c r="AQ5157" s="76"/>
      <c r="AS5157" s="76"/>
      <c r="AT5157" s="76"/>
      <c r="AV5157" s="76"/>
      <c r="AW5157" s="76"/>
      <c r="AY5157" s="76"/>
      <c r="AZ5157" s="76"/>
      <c r="BB5157" s="76"/>
      <c r="BC5157" s="76"/>
      <c r="BE5157" s="76"/>
      <c r="BF5157" s="76"/>
      <c r="BH5157" s="76"/>
      <c r="BI5157" s="76"/>
      <c r="BK5157" s="76"/>
      <c r="BL5157" s="76"/>
      <c r="BN5157" s="76"/>
      <c r="BO5157" s="76"/>
      <c r="BQ5157" s="76"/>
      <c r="BR5157" s="76"/>
      <c r="BT5157" s="76"/>
      <c r="BU5157" s="76"/>
      <c r="BW5157" s="76"/>
      <c r="BX5157" s="76"/>
    </row>
    <row r="5158" spans="1:76" ht="12.75" customHeight="1">
      <c r="A5158" s="2"/>
      <c r="B5158" s="2"/>
      <c r="C5158" s="2"/>
      <c r="D5158" s="75"/>
      <c r="F5158" s="76"/>
      <c r="G5158" s="76"/>
      <c r="I5158" s="76"/>
      <c r="J5158" s="76"/>
      <c r="L5158" s="76"/>
      <c r="M5158" s="76"/>
      <c r="O5158" s="76"/>
      <c r="P5158" s="76"/>
      <c r="R5158" s="76"/>
      <c r="S5158" s="76"/>
      <c r="U5158" s="76"/>
      <c r="V5158" s="76"/>
      <c r="X5158" s="76"/>
      <c r="Y5158" s="76"/>
      <c r="AA5158" s="76"/>
      <c r="AB5158" s="76"/>
      <c r="AD5158" s="76"/>
      <c r="AE5158" s="76"/>
      <c r="AG5158" s="76"/>
      <c r="AH5158" s="76"/>
      <c r="AJ5158" s="76"/>
      <c r="AK5158" s="76"/>
      <c r="AM5158" s="76"/>
      <c r="AN5158" s="76"/>
      <c r="AP5158" s="76"/>
      <c r="AQ5158" s="76"/>
      <c r="AS5158" s="76"/>
      <c r="AT5158" s="76"/>
      <c r="AV5158" s="76"/>
      <c r="AW5158" s="76"/>
      <c r="AY5158" s="76"/>
      <c r="AZ5158" s="76"/>
      <c r="BB5158" s="76"/>
      <c r="BC5158" s="76"/>
      <c r="BE5158" s="76"/>
      <c r="BF5158" s="76"/>
      <c r="BH5158" s="76"/>
      <c r="BI5158" s="76"/>
      <c r="BK5158" s="76"/>
      <c r="BL5158" s="76"/>
      <c r="BN5158" s="76"/>
      <c r="BO5158" s="76"/>
      <c r="BQ5158" s="76"/>
      <c r="BR5158" s="76"/>
      <c r="BT5158" s="76"/>
      <c r="BU5158" s="76"/>
      <c r="BW5158" s="76"/>
      <c r="BX5158" s="76"/>
    </row>
    <row r="5159" spans="1:76" ht="12.75" customHeight="1">
      <c r="A5159" s="2"/>
      <c r="B5159" s="2"/>
      <c r="C5159" s="2"/>
      <c r="D5159" s="75"/>
      <c r="F5159" s="76"/>
      <c r="G5159" s="76"/>
      <c r="I5159" s="76"/>
      <c r="J5159" s="76"/>
      <c r="L5159" s="76"/>
      <c r="M5159" s="76"/>
      <c r="O5159" s="76"/>
      <c r="P5159" s="76"/>
      <c r="R5159" s="76"/>
      <c r="S5159" s="76"/>
      <c r="U5159" s="76"/>
      <c r="V5159" s="76"/>
      <c r="X5159" s="76"/>
      <c r="Y5159" s="76"/>
      <c r="AA5159" s="76"/>
      <c r="AB5159" s="76"/>
      <c r="AD5159" s="76"/>
      <c r="AE5159" s="76"/>
      <c r="AG5159" s="76"/>
      <c r="AH5159" s="76"/>
      <c r="AJ5159" s="76"/>
      <c r="AK5159" s="76"/>
      <c r="AM5159" s="76"/>
      <c r="AN5159" s="76"/>
      <c r="AP5159" s="76"/>
      <c r="AQ5159" s="76"/>
      <c r="AS5159" s="76"/>
      <c r="AT5159" s="76"/>
      <c r="AV5159" s="76"/>
      <c r="AW5159" s="76"/>
      <c r="AY5159" s="76"/>
      <c r="AZ5159" s="76"/>
      <c r="BB5159" s="76"/>
      <c r="BC5159" s="76"/>
      <c r="BE5159" s="76"/>
      <c r="BF5159" s="76"/>
      <c r="BH5159" s="76"/>
      <c r="BI5159" s="76"/>
      <c r="BK5159" s="76"/>
      <c r="BL5159" s="76"/>
      <c r="BN5159" s="76"/>
      <c r="BO5159" s="76"/>
      <c r="BQ5159" s="76"/>
      <c r="BR5159" s="76"/>
      <c r="BT5159" s="76"/>
      <c r="BU5159" s="76"/>
      <c r="BW5159" s="76"/>
      <c r="BX5159" s="76"/>
    </row>
    <row r="5160" spans="1:76" ht="12.75" customHeight="1">
      <c r="A5160" s="2"/>
      <c r="B5160" s="2"/>
      <c r="C5160" s="2"/>
      <c r="D5160" s="75"/>
      <c r="F5160" s="76"/>
      <c r="G5160" s="76"/>
      <c r="I5160" s="76"/>
      <c r="J5160" s="76"/>
      <c r="L5160" s="76"/>
      <c r="M5160" s="76"/>
      <c r="O5160" s="76"/>
      <c r="P5160" s="76"/>
      <c r="R5160" s="76"/>
      <c r="S5160" s="76"/>
      <c r="U5160" s="76"/>
      <c r="V5160" s="76"/>
      <c r="X5160" s="76"/>
      <c r="Y5160" s="76"/>
      <c r="AA5160" s="76"/>
      <c r="AB5160" s="76"/>
      <c r="AD5160" s="76"/>
      <c r="AE5160" s="76"/>
      <c r="AG5160" s="76"/>
      <c r="AH5160" s="76"/>
      <c r="AJ5160" s="76"/>
      <c r="AK5160" s="76"/>
      <c r="AM5160" s="76"/>
      <c r="AN5160" s="76"/>
      <c r="AP5160" s="76"/>
      <c r="AQ5160" s="76"/>
      <c r="AS5160" s="76"/>
      <c r="AT5160" s="76"/>
      <c r="AV5160" s="76"/>
      <c r="AW5160" s="76"/>
      <c r="AY5160" s="76"/>
      <c r="AZ5160" s="76"/>
      <c r="BB5160" s="76"/>
      <c r="BC5160" s="76"/>
      <c r="BE5160" s="76"/>
      <c r="BF5160" s="76"/>
      <c r="BH5160" s="76"/>
      <c r="BI5160" s="76"/>
      <c r="BK5160" s="76"/>
      <c r="BL5160" s="76"/>
      <c r="BN5160" s="76"/>
      <c r="BO5160" s="76"/>
      <c r="BQ5160" s="76"/>
      <c r="BR5160" s="76"/>
      <c r="BT5160" s="76"/>
      <c r="BU5160" s="76"/>
      <c r="BW5160" s="76"/>
      <c r="BX5160" s="76"/>
    </row>
    <row r="5161" spans="1:76" ht="12.75" customHeight="1">
      <c r="A5161" s="2"/>
      <c r="B5161" s="2"/>
      <c r="C5161" s="2"/>
      <c r="D5161" s="75"/>
      <c r="F5161" s="76"/>
      <c r="G5161" s="76"/>
      <c r="I5161" s="76"/>
      <c r="J5161" s="76"/>
      <c r="L5161" s="76"/>
      <c r="M5161" s="76"/>
      <c r="O5161" s="76"/>
      <c r="P5161" s="76"/>
      <c r="R5161" s="76"/>
      <c r="S5161" s="76"/>
      <c r="U5161" s="76"/>
      <c r="V5161" s="76"/>
      <c r="X5161" s="76"/>
      <c r="Y5161" s="76"/>
      <c r="AA5161" s="76"/>
      <c r="AB5161" s="76"/>
      <c r="AD5161" s="76"/>
      <c r="AE5161" s="76"/>
      <c r="AG5161" s="76"/>
      <c r="AH5161" s="76"/>
      <c r="AJ5161" s="76"/>
      <c r="AK5161" s="76"/>
      <c r="AM5161" s="76"/>
      <c r="AN5161" s="76"/>
      <c r="AP5161" s="76"/>
      <c r="AQ5161" s="76"/>
      <c r="AS5161" s="76"/>
      <c r="AT5161" s="76"/>
      <c r="AV5161" s="76"/>
      <c r="AW5161" s="76"/>
      <c r="AY5161" s="76"/>
      <c r="AZ5161" s="76"/>
      <c r="BB5161" s="76"/>
      <c r="BC5161" s="76"/>
      <c r="BE5161" s="76"/>
      <c r="BF5161" s="76"/>
      <c r="BH5161" s="76"/>
      <c r="BI5161" s="76"/>
      <c r="BK5161" s="76"/>
      <c r="BL5161" s="76"/>
      <c r="BN5161" s="76"/>
      <c r="BO5161" s="76"/>
      <c r="BQ5161" s="76"/>
      <c r="BR5161" s="76"/>
      <c r="BT5161" s="76"/>
      <c r="BU5161" s="76"/>
      <c r="BW5161" s="76"/>
      <c r="BX5161" s="76"/>
    </row>
    <row r="5162" spans="1:76" ht="12.75" customHeight="1">
      <c r="A5162" s="2"/>
      <c r="B5162" s="2"/>
      <c r="C5162" s="2"/>
      <c r="D5162" s="75"/>
      <c r="F5162" s="76"/>
      <c r="G5162" s="76"/>
      <c r="I5162" s="76"/>
      <c r="J5162" s="76"/>
      <c r="L5162" s="76"/>
      <c r="M5162" s="76"/>
      <c r="O5162" s="76"/>
      <c r="P5162" s="76"/>
      <c r="R5162" s="76"/>
      <c r="S5162" s="76"/>
      <c r="U5162" s="76"/>
      <c r="V5162" s="76"/>
      <c r="X5162" s="76"/>
      <c r="Y5162" s="76"/>
      <c r="AA5162" s="76"/>
      <c r="AB5162" s="76"/>
      <c r="AD5162" s="76"/>
      <c r="AE5162" s="76"/>
      <c r="AG5162" s="76"/>
      <c r="AH5162" s="76"/>
      <c r="AJ5162" s="76"/>
      <c r="AK5162" s="76"/>
      <c r="AM5162" s="76"/>
      <c r="AN5162" s="76"/>
      <c r="AP5162" s="76"/>
      <c r="AQ5162" s="76"/>
      <c r="AS5162" s="76"/>
      <c r="AT5162" s="76"/>
      <c r="AV5162" s="76"/>
      <c r="AW5162" s="76"/>
      <c r="AY5162" s="76"/>
      <c r="AZ5162" s="76"/>
      <c r="BB5162" s="76"/>
      <c r="BC5162" s="76"/>
      <c r="BE5162" s="76"/>
      <c r="BF5162" s="76"/>
      <c r="BH5162" s="76"/>
      <c r="BI5162" s="76"/>
      <c r="BK5162" s="76"/>
      <c r="BL5162" s="76"/>
      <c r="BN5162" s="76"/>
      <c r="BO5162" s="76"/>
      <c r="BQ5162" s="76"/>
      <c r="BR5162" s="76"/>
      <c r="BT5162" s="76"/>
      <c r="BU5162" s="76"/>
      <c r="BW5162" s="76"/>
      <c r="BX5162" s="76"/>
    </row>
    <row r="5163" spans="1:76" ht="12.75" customHeight="1">
      <c r="A5163" s="2"/>
      <c r="B5163" s="2"/>
      <c r="C5163" s="2"/>
      <c r="D5163" s="75"/>
      <c r="F5163" s="76"/>
      <c r="G5163" s="76"/>
      <c r="I5163" s="76"/>
      <c r="J5163" s="76"/>
      <c r="L5163" s="76"/>
      <c r="M5163" s="76"/>
      <c r="O5163" s="76"/>
      <c r="P5163" s="76"/>
      <c r="R5163" s="76"/>
      <c r="S5163" s="76"/>
      <c r="U5163" s="76"/>
      <c r="V5163" s="76"/>
      <c r="X5163" s="76"/>
      <c r="Y5163" s="76"/>
      <c r="AA5163" s="76"/>
      <c r="AB5163" s="76"/>
      <c r="AD5163" s="76"/>
      <c r="AE5163" s="76"/>
      <c r="AG5163" s="76"/>
      <c r="AH5163" s="76"/>
      <c r="AJ5163" s="76"/>
      <c r="AK5163" s="76"/>
      <c r="AM5163" s="76"/>
      <c r="AN5163" s="76"/>
      <c r="AP5163" s="76"/>
      <c r="AQ5163" s="76"/>
      <c r="AS5163" s="76"/>
      <c r="AT5163" s="76"/>
      <c r="AV5163" s="76"/>
      <c r="AW5163" s="76"/>
      <c r="AY5163" s="76"/>
      <c r="AZ5163" s="76"/>
      <c r="BB5163" s="76"/>
      <c r="BC5163" s="76"/>
      <c r="BE5163" s="76"/>
      <c r="BF5163" s="76"/>
      <c r="BH5163" s="76"/>
      <c r="BI5163" s="76"/>
      <c r="BK5163" s="76"/>
      <c r="BL5163" s="76"/>
      <c r="BN5163" s="76"/>
      <c r="BO5163" s="76"/>
      <c r="BQ5163" s="76"/>
      <c r="BR5163" s="76"/>
      <c r="BT5163" s="76"/>
      <c r="BU5163" s="76"/>
      <c r="BW5163" s="76"/>
      <c r="BX5163" s="76"/>
    </row>
    <row r="5164" spans="1:76" ht="12.75" customHeight="1">
      <c r="A5164" s="2"/>
      <c r="B5164" s="2"/>
      <c r="C5164" s="2"/>
      <c r="D5164" s="75"/>
      <c r="F5164" s="76"/>
      <c r="G5164" s="76"/>
      <c r="I5164" s="76"/>
      <c r="J5164" s="76"/>
      <c r="L5164" s="76"/>
      <c r="M5164" s="76"/>
      <c r="O5164" s="76"/>
      <c r="P5164" s="76"/>
      <c r="R5164" s="76"/>
      <c r="S5164" s="76"/>
      <c r="U5164" s="76"/>
      <c r="V5164" s="76"/>
      <c r="X5164" s="76"/>
      <c r="Y5164" s="76"/>
      <c r="AA5164" s="76"/>
      <c r="AB5164" s="76"/>
      <c r="AD5164" s="76"/>
      <c r="AE5164" s="76"/>
      <c r="AG5164" s="76"/>
      <c r="AH5164" s="76"/>
      <c r="AJ5164" s="76"/>
      <c r="AK5164" s="76"/>
      <c r="AM5164" s="76"/>
      <c r="AN5164" s="76"/>
      <c r="AP5164" s="76"/>
      <c r="AQ5164" s="76"/>
      <c r="AS5164" s="76"/>
      <c r="AT5164" s="76"/>
      <c r="AV5164" s="76"/>
      <c r="AW5164" s="76"/>
      <c r="AY5164" s="76"/>
      <c r="AZ5164" s="76"/>
      <c r="BB5164" s="76"/>
      <c r="BC5164" s="76"/>
      <c r="BE5164" s="76"/>
      <c r="BF5164" s="76"/>
      <c r="BH5164" s="76"/>
      <c r="BI5164" s="76"/>
      <c r="BK5164" s="76"/>
      <c r="BL5164" s="76"/>
      <c r="BN5164" s="76"/>
      <c r="BO5164" s="76"/>
      <c r="BQ5164" s="76"/>
      <c r="BR5164" s="76"/>
      <c r="BT5164" s="76"/>
      <c r="BU5164" s="76"/>
      <c r="BW5164" s="76"/>
      <c r="BX5164" s="76"/>
    </row>
    <row r="5165" spans="1:76" ht="12.75" customHeight="1">
      <c r="A5165" s="2"/>
      <c r="B5165" s="2"/>
      <c r="C5165" s="2"/>
      <c r="D5165" s="75"/>
      <c r="F5165" s="76"/>
      <c r="G5165" s="76"/>
      <c r="I5165" s="76"/>
      <c r="J5165" s="76"/>
      <c r="L5165" s="76"/>
      <c r="M5165" s="76"/>
      <c r="O5165" s="76"/>
      <c r="P5165" s="76"/>
      <c r="R5165" s="76"/>
      <c r="S5165" s="76"/>
      <c r="U5165" s="76"/>
      <c r="V5165" s="76"/>
      <c r="X5165" s="76"/>
      <c r="Y5165" s="76"/>
      <c r="AA5165" s="76"/>
      <c r="AB5165" s="76"/>
      <c r="AD5165" s="76"/>
      <c r="AE5165" s="76"/>
      <c r="AG5165" s="76"/>
      <c r="AH5165" s="76"/>
      <c r="AJ5165" s="76"/>
      <c r="AK5165" s="76"/>
      <c r="AM5165" s="76"/>
      <c r="AN5165" s="76"/>
      <c r="AP5165" s="76"/>
      <c r="AQ5165" s="76"/>
      <c r="AS5165" s="76"/>
      <c r="AT5165" s="76"/>
      <c r="AV5165" s="76"/>
      <c r="AW5165" s="76"/>
      <c r="AY5165" s="76"/>
      <c r="AZ5165" s="76"/>
      <c r="BB5165" s="76"/>
      <c r="BC5165" s="76"/>
      <c r="BE5165" s="76"/>
      <c r="BF5165" s="76"/>
      <c r="BH5165" s="76"/>
      <c r="BI5165" s="76"/>
      <c r="BK5165" s="76"/>
      <c r="BL5165" s="76"/>
      <c r="BN5165" s="76"/>
      <c r="BO5165" s="76"/>
      <c r="BQ5165" s="76"/>
      <c r="BR5165" s="76"/>
      <c r="BT5165" s="76"/>
      <c r="BU5165" s="76"/>
      <c r="BW5165" s="76"/>
      <c r="BX5165" s="76"/>
    </row>
    <row r="5166" spans="1:76" ht="12.75" customHeight="1">
      <c r="A5166" s="2"/>
      <c r="B5166" s="2"/>
      <c r="C5166" s="2"/>
      <c r="D5166" s="75"/>
      <c r="F5166" s="76"/>
      <c r="G5166" s="76"/>
      <c r="I5166" s="76"/>
      <c r="J5166" s="76"/>
      <c r="L5166" s="76"/>
      <c r="M5166" s="76"/>
      <c r="O5166" s="76"/>
      <c r="P5166" s="76"/>
      <c r="R5166" s="76"/>
      <c r="S5166" s="76"/>
      <c r="U5166" s="76"/>
      <c r="V5166" s="76"/>
      <c r="X5166" s="76"/>
      <c r="Y5166" s="76"/>
      <c r="AA5166" s="76"/>
      <c r="AB5166" s="76"/>
      <c r="AD5166" s="76"/>
      <c r="AE5166" s="76"/>
      <c r="AG5166" s="76"/>
      <c r="AH5166" s="76"/>
      <c r="AJ5166" s="76"/>
      <c r="AK5166" s="76"/>
      <c r="AM5166" s="76"/>
      <c r="AN5166" s="76"/>
      <c r="AP5166" s="76"/>
      <c r="AQ5166" s="76"/>
      <c r="AS5166" s="76"/>
      <c r="AT5166" s="76"/>
      <c r="AV5166" s="76"/>
      <c r="AW5166" s="76"/>
      <c r="AY5166" s="76"/>
      <c r="AZ5166" s="76"/>
      <c r="BB5166" s="76"/>
      <c r="BC5166" s="76"/>
      <c r="BE5166" s="76"/>
      <c r="BF5166" s="76"/>
      <c r="BH5166" s="76"/>
      <c r="BI5166" s="76"/>
      <c r="BK5166" s="76"/>
      <c r="BL5166" s="76"/>
      <c r="BN5166" s="76"/>
      <c r="BO5166" s="76"/>
      <c r="BQ5166" s="76"/>
      <c r="BR5166" s="76"/>
      <c r="BT5166" s="76"/>
      <c r="BU5166" s="76"/>
      <c r="BW5166" s="76"/>
      <c r="BX5166" s="76"/>
    </row>
    <row r="5167" spans="1:76" ht="12.75" customHeight="1">
      <c r="A5167" s="2"/>
      <c r="B5167" s="2"/>
      <c r="C5167" s="2"/>
      <c r="D5167" s="75"/>
      <c r="F5167" s="76"/>
      <c r="G5167" s="76"/>
      <c r="I5167" s="76"/>
      <c r="J5167" s="76"/>
      <c r="L5167" s="76"/>
      <c r="M5167" s="76"/>
      <c r="O5167" s="76"/>
      <c r="P5167" s="76"/>
      <c r="R5167" s="76"/>
      <c r="S5167" s="76"/>
      <c r="U5167" s="76"/>
      <c r="V5167" s="76"/>
      <c r="X5167" s="76"/>
      <c r="Y5167" s="76"/>
      <c r="AA5167" s="76"/>
      <c r="AB5167" s="76"/>
      <c r="AD5167" s="76"/>
      <c r="AE5167" s="76"/>
      <c r="AG5167" s="76"/>
      <c r="AH5167" s="76"/>
      <c r="AJ5167" s="76"/>
      <c r="AK5167" s="76"/>
      <c r="AM5167" s="76"/>
      <c r="AN5167" s="76"/>
      <c r="AP5167" s="76"/>
      <c r="AQ5167" s="76"/>
      <c r="AS5167" s="76"/>
      <c r="AT5167" s="76"/>
      <c r="AV5167" s="76"/>
      <c r="AW5167" s="76"/>
      <c r="AY5167" s="76"/>
      <c r="AZ5167" s="76"/>
      <c r="BB5167" s="76"/>
      <c r="BC5167" s="76"/>
      <c r="BE5167" s="76"/>
      <c r="BF5167" s="76"/>
      <c r="BH5167" s="76"/>
      <c r="BI5167" s="76"/>
      <c r="BK5167" s="76"/>
      <c r="BL5167" s="76"/>
      <c r="BN5167" s="76"/>
      <c r="BO5167" s="76"/>
      <c r="BQ5167" s="76"/>
      <c r="BR5167" s="76"/>
      <c r="BT5167" s="76"/>
      <c r="BU5167" s="76"/>
      <c r="BW5167" s="76"/>
      <c r="BX5167" s="76"/>
    </row>
    <row r="5168" spans="1:76" ht="12.75" customHeight="1">
      <c r="A5168" s="2"/>
      <c r="B5168" s="2"/>
      <c r="C5168" s="2"/>
      <c r="D5168" s="75"/>
      <c r="F5168" s="76"/>
      <c r="G5168" s="76"/>
      <c r="I5168" s="76"/>
      <c r="J5168" s="76"/>
      <c r="L5168" s="76"/>
      <c r="M5168" s="76"/>
      <c r="O5168" s="76"/>
      <c r="P5168" s="76"/>
      <c r="R5168" s="76"/>
      <c r="S5168" s="76"/>
      <c r="U5168" s="76"/>
      <c r="V5168" s="76"/>
      <c r="X5168" s="76"/>
      <c r="Y5168" s="76"/>
      <c r="AA5168" s="76"/>
      <c r="AB5168" s="76"/>
      <c r="AD5168" s="76"/>
      <c r="AE5168" s="76"/>
      <c r="AG5168" s="76"/>
      <c r="AH5168" s="76"/>
      <c r="AJ5168" s="76"/>
      <c r="AK5168" s="76"/>
      <c r="AM5168" s="76"/>
      <c r="AN5168" s="76"/>
      <c r="AP5168" s="76"/>
      <c r="AQ5168" s="76"/>
      <c r="AS5168" s="76"/>
      <c r="AT5168" s="76"/>
      <c r="AV5168" s="76"/>
      <c r="AW5168" s="76"/>
      <c r="AY5168" s="76"/>
      <c r="AZ5168" s="76"/>
      <c r="BB5168" s="76"/>
      <c r="BC5168" s="76"/>
      <c r="BE5168" s="76"/>
      <c r="BF5168" s="76"/>
      <c r="BH5168" s="76"/>
      <c r="BI5168" s="76"/>
      <c r="BK5168" s="76"/>
      <c r="BL5168" s="76"/>
      <c r="BN5168" s="76"/>
      <c r="BO5168" s="76"/>
      <c r="BQ5168" s="76"/>
      <c r="BR5168" s="76"/>
      <c r="BT5168" s="76"/>
      <c r="BU5168" s="76"/>
      <c r="BW5168" s="76"/>
      <c r="BX5168" s="76"/>
    </row>
    <row r="5169" spans="1:76" ht="12.75" customHeight="1">
      <c r="A5169" s="2"/>
      <c r="B5169" s="2"/>
      <c r="C5169" s="2"/>
      <c r="D5169" s="75"/>
      <c r="F5169" s="76"/>
      <c r="G5169" s="76"/>
      <c r="I5169" s="76"/>
      <c r="J5169" s="76"/>
      <c r="L5169" s="76"/>
      <c r="M5169" s="76"/>
      <c r="O5169" s="76"/>
      <c r="P5169" s="76"/>
      <c r="R5169" s="76"/>
      <c r="S5169" s="76"/>
      <c r="U5169" s="76"/>
      <c r="V5169" s="76"/>
      <c r="X5169" s="76"/>
      <c r="Y5169" s="76"/>
      <c r="AA5169" s="76"/>
      <c r="AB5169" s="76"/>
      <c r="AD5169" s="76"/>
      <c r="AE5169" s="76"/>
      <c r="AG5169" s="76"/>
      <c r="AH5169" s="76"/>
      <c r="AJ5169" s="76"/>
      <c r="AK5169" s="76"/>
      <c r="AM5169" s="76"/>
      <c r="AN5169" s="76"/>
      <c r="AP5169" s="76"/>
      <c r="AQ5169" s="76"/>
      <c r="AS5169" s="76"/>
      <c r="AT5169" s="76"/>
      <c r="AV5169" s="76"/>
      <c r="AW5169" s="76"/>
      <c r="AY5169" s="76"/>
      <c r="AZ5169" s="76"/>
      <c r="BB5169" s="76"/>
      <c r="BC5169" s="76"/>
      <c r="BE5169" s="76"/>
      <c r="BF5169" s="76"/>
      <c r="BH5169" s="76"/>
      <c r="BI5169" s="76"/>
      <c r="BK5169" s="76"/>
      <c r="BL5169" s="76"/>
      <c r="BN5169" s="76"/>
      <c r="BO5169" s="76"/>
      <c r="BQ5169" s="76"/>
      <c r="BR5169" s="76"/>
      <c r="BT5169" s="76"/>
      <c r="BU5169" s="76"/>
      <c r="BW5169" s="76"/>
      <c r="BX5169" s="76"/>
    </row>
    <row r="5170" spans="1:76" ht="12.75" customHeight="1">
      <c r="A5170" s="2"/>
      <c r="B5170" s="2"/>
      <c r="C5170" s="2"/>
      <c r="D5170" s="75"/>
      <c r="F5170" s="76"/>
      <c r="G5170" s="76"/>
      <c r="I5170" s="76"/>
      <c r="J5170" s="76"/>
      <c r="L5170" s="76"/>
      <c r="M5170" s="76"/>
      <c r="O5170" s="76"/>
      <c r="P5170" s="76"/>
      <c r="R5170" s="76"/>
      <c r="S5170" s="76"/>
      <c r="U5170" s="76"/>
      <c r="V5170" s="76"/>
      <c r="X5170" s="76"/>
      <c r="Y5170" s="76"/>
      <c r="AA5170" s="76"/>
      <c r="AB5170" s="76"/>
      <c r="AD5170" s="76"/>
      <c r="AE5170" s="76"/>
      <c r="AG5170" s="76"/>
      <c r="AH5170" s="76"/>
      <c r="AJ5170" s="76"/>
      <c r="AK5170" s="76"/>
      <c r="AM5170" s="76"/>
      <c r="AN5170" s="76"/>
      <c r="AP5170" s="76"/>
      <c r="AQ5170" s="76"/>
      <c r="AS5170" s="76"/>
      <c r="AT5170" s="76"/>
      <c r="AV5170" s="76"/>
      <c r="AW5170" s="76"/>
      <c r="AY5170" s="76"/>
      <c r="AZ5170" s="76"/>
      <c r="BB5170" s="76"/>
      <c r="BC5170" s="76"/>
      <c r="BE5170" s="76"/>
      <c r="BF5170" s="76"/>
      <c r="BH5170" s="76"/>
      <c r="BI5170" s="76"/>
      <c r="BK5170" s="76"/>
      <c r="BL5170" s="76"/>
      <c r="BN5170" s="76"/>
      <c r="BO5170" s="76"/>
      <c r="BQ5170" s="76"/>
      <c r="BR5170" s="76"/>
      <c r="BT5170" s="76"/>
      <c r="BU5170" s="76"/>
      <c r="BW5170" s="76"/>
      <c r="BX5170" s="76"/>
    </row>
    <row r="5171" spans="1:76" ht="12.75" customHeight="1">
      <c r="A5171" s="2"/>
      <c r="B5171" s="2"/>
      <c r="C5171" s="2"/>
      <c r="D5171" s="75"/>
      <c r="F5171" s="76"/>
      <c r="G5171" s="76"/>
      <c r="I5171" s="76"/>
      <c r="J5171" s="76"/>
      <c r="L5171" s="76"/>
      <c r="M5171" s="76"/>
      <c r="O5171" s="76"/>
      <c r="P5171" s="76"/>
      <c r="R5171" s="76"/>
      <c r="S5171" s="76"/>
      <c r="U5171" s="76"/>
      <c r="V5171" s="76"/>
      <c r="X5171" s="76"/>
      <c r="Y5171" s="76"/>
      <c r="AA5171" s="76"/>
      <c r="AB5171" s="76"/>
      <c r="AD5171" s="76"/>
      <c r="AE5171" s="76"/>
      <c r="AG5171" s="76"/>
      <c r="AH5171" s="76"/>
      <c r="AJ5171" s="76"/>
      <c r="AK5171" s="76"/>
      <c r="AM5171" s="76"/>
      <c r="AN5171" s="76"/>
      <c r="AP5171" s="76"/>
      <c r="AQ5171" s="76"/>
      <c r="AS5171" s="76"/>
      <c r="AT5171" s="76"/>
      <c r="AV5171" s="76"/>
      <c r="AW5171" s="76"/>
      <c r="AY5171" s="76"/>
      <c r="AZ5171" s="76"/>
      <c r="BB5171" s="76"/>
      <c r="BC5171" s="76"/>
      <c r="BE5171" s="76"/>
      <c r="BF5171" s="76"/>
      <c r="BH5171" s="76"/>
      <c r="BI5171" s="76"/>
      <c r="BK5171" s="76"/>
      <c r="BL5171" s="76"/>
      <c r="BN5171" s="76"/>
      <c r="BO5171" s="76"/>
      <c r="BQ5171" s="76"/>
      <c r="BR5171" s="76"/>
      <c r="BT5171" s="76"/>
      <c r="BU5171" s="76"/>
      <c r="BW5171" s="76"/>
      <c r="BX5171" s="76"/>
    </row>
    <row r="5172" spans="1:76" ht="12.75" customHeight="1">
      <c r="A5172" s="2"/>
      <c r="B5172" s="2"/>
      <c r="C5172" s="2"/>
      <c r="D5172" s="75"/>
      <c r="F5172" s="76"/>
      <c r="G5172" s="76"/>
      <c r="I5172" s="76"/>
      <c r="J5172" s="76"/>
      <c r="L5172" s="76"/>
      <c r="M5172" s="76"/>
      <c r="O5172" s="76"/>
      <c r="P5172" s="76"/>
      <c r="R5172" s="76"/>
      <c r="S5172" s="76"/>
      <c r="U5172" s="76"/>
      <c r="V5172" s="76"/>
      <c r="X5172" s="76"/>
      <c r="Y5172" s="76"/>
      <c r="AA5172" s="76"/>
      <c r="AB5172" s="76"/>
      <c r="AD5172" s="76"/>
      <c r="AE5172" s="76"/>
      <c r="AG5172" s="76"/>
      <c r="AH5172" s="76"/>
      <c r="AJ5172" s="76"/>
      <c r="AK5172" s="76"/>
      <c r="AM5172" s="76"/>
      <c r="AN5172" s="76"/>
      <c r="AP5172" s="76"/>
      <c r="AQ5172" s="76"/>
      <c r="AS5172" s="76"/>
      <c r="AT5172" s="76"/>
      <c r="AV5172" s="76"/>
      <c r="AW5172" s="76"/>
      <c r="AY5172" s="76"/>
      <c r="AZ5172" s="76"/>
      <c r="BB5172" s="76"/>
      <c r="BC5172" s="76"/>
      <c r="BE5172" s="76"/>
      <c r="BF5172" s="76"/>
      <c r="BH5172" s="76"/>
      <c r="BI5172" s="76"/>
      <c r="BK5172" s="76"/>
      <c r="BL5172" s="76"/>
      <c r="BN5172" s="76"/>
      <c r="BO5172" s="76"/>
      <c r="BQ5172" s="76"/>
      <c r="BR5172" s="76"/>
      <c r="BT5172" s="76"/>
      <c r="BU5172" s="76"/>
      <c r="BW5172" s="76"/>
      <c r="BX5172" s="76"/>
    </row>
    <row r="5173" spans="1:76" ht="12.75" customHeight="1">
      <c r="A5173" s="2"/>
      <c r="B5173" s="2"/>
      <c r="C5173" s="2"/>
      <c r="D5173" s="75"/>
      <c r="F5173" s="76"/>
      <c r="G5173" s="76"/>
      <c r="I5173" s="76"/>
      <c r="J5173" s="76"/>
      <c r="L5173" s="76"/>
      <c r="M5173" s="76"/>
      <c r="O5173" s="76"/>
      <c r="P5173" s="76"/>
      <c r="R5173" s="76"/>
      <c r="S5173" s="76"/>
      <c r="U5173" s="76"/>
      <c r="V5173" s="76"/>
      <c r="X5173" s="76"/>
      <c r="Y5173" s="76"/>
      <c r="AA5173" s="76"/>
      <c r="AB5173" s="76"/>
      <c r="AD5173" s="76"/>
      <c r="AE5173" s="76"/>
      <c r="AG5173" s="76"/>
      <c r="AH5173" s="76"/>
      <c r="AJ5173" s="76"/>
      <c r="AK5173" s="76"/>
      <c r="AM5173" s="76"/>
      <c r="AN5173" s="76"/>
      <c r="AP5173" s="76"/>
      <c r="AQ5173" s="76"/>
      <c r="AS5173" s="76"/>
      <c r="AT5173" s="76"/>
      <c r="AV5173" s="76"/>
      <c r="AW5173" s="76"/>
      <c r="AY5173" s="76"/>
      <c r="AZ5173" s="76"/>
      <c r="BB5173" s="76"/>
      <c r="BC5173" s="76"/>
      <c r="BE5173" s="76"/>
      <c r="BF5173" s="76"/>
      <c r="BH5173" s="76"/>
      <c r="BI5173" s="76"/>
      <c r="BK5173" s="76"/>
      <c r="BL5173" s="76"/>
      <c r="BN5173" s="76"/>
      <c r="BO5173" s="76"/>
      <c r="BQ5173" s="76"/>
      <c r="BR5173" s="76"/>
      <c r="BT5173" s="76"/>
      <c r="BU5173" s="76"/>
      <c r="BW5173" s="76"/>
      <c r="BX5173" s="76"/>
    </row>
    <row r="5174" spans="1:76" ht="12.75" customHeight="1">
      <c r="A5174" s="2"/>
      <c r="B5174" s="2"/>
      <c r="C5174" s="2"/>
      <c r="D5174" s="75"/>
      <c r="F5174" s="76"/>
      <c r="G5174" s="76"/>
      <c r="I5174" s="76"/>
      <c r="J5174" s="76"/>
      <c r="L5174" s="76"/>
      <c r="M5174" s="76"/>
      <c r="O5174" s="76"/>
      <c r="P5174" s="76"/>
      <c r="R5174" s="76"/>
      <c r="S5174" s="76"/>
      <c r="U5174" s="76"/>
      <c r="V5174" s="76"/>
      <c r="X5174" s="76"/>
      <c r="Y5174" s="76"/>
      <c r="AA5174" s="76"/>
      <c r="AB5174" s="76"/>
      <c r="AD5174" s="76"/>
      <c r="AE5174" s="76"/>
      <c r="AG5174" s="76"/>
      <c r="AH5174" s="76"/>
      <c r="AJ5174" s="76"/>
      <c r="AK5174" s="76"/>
      <c r="AM5174" s="76"/>
      <c r="AN5174" s="76"/>
      <c r="AP5174" s="76"/>
      <c r="AQ5174" s="76"/>
      <c r="AS5174" s="76"/>
      <c r="AT5174" s="76"/>
      <c r="AV5174" s="76"/>
      <c r="AW5174" s="76"/>
      <c r="AY5174" s="76"/>
      <c r="AZ5174" s="76"/>
      <c r="BB5174" s="76"/>
      <c r="BC5174" s="76"/>
      <c r="BE5174" s="76"/>
      <c r="BF5174" s="76"/>
      <c r="BH5174" s="76"/>
      <c r="BI5174" s="76"/>
      <c r="BK5174" s="76"/>
      <c r="BL5174" s="76"/>
      <c r="BN5174" s="76"/>
      <c r="BO5174" s="76"/>
      <c r="BQ5174" s="76"/>
      <c r="BR5174" s="76"/>
      <c r="BT5174" s="76"/>
      <c r="BU5174" s="76"/>
      <c r="BW5174" s="76"/>
      <c r="BX5174" s="76"/>
    </row>
    <row r="5175" spans="1:76" ht="12.75" customHeight="1">
      <c r="A5175" s="2"/>
      <c r="B5175" s="2"/>
      <c r="C5175" s="2"/>
      <c r="D5175" s="75"/>
      <c r="F5175" s="76"/>
      <c r="G5175" s="76"/>
      <c r="I5175" s="76"/>
      <c r="J5175" s="76"/>
      <c r="L5175" s="76"/>
      <c r="M5175" s="76"/>
      <c r="O5175" s="76"/>
      <c r="P5175" s="76"/>
      <c r="R5175" s="76"/>
      <c r="S5175" s="76"/>
      <c r="U5175" s="76"/>
      <c r="V5175" s="76"/>
      <c r="X5175" s="76"/>
      <c r="Y5175" s="76"/>
      <c r="AA5175" s="76"/>
      <c r="AB5175" s="76"/>
      <c r="AD5175" s="76"/>
      <c r="AE5175" s="76"/>
      <c r="AG5175" s="76"/>
      <c r="AH5175" s="76"/>
      <c r="AJ5175" s="76"/>
      <c r="AK5175" s="76"/>
      <c r="AM5175" s="76"/>
      <c r="AN5175" s="76"/>
      <c r="AP5175" s="76"/>
      <c r="AQ5175" s="76"/>
      <c r="AS5175" s="76"/>
      <c r="AT5175" s="76"/>
      <c r="AV5175" s="76"/>
      <c r="AW5175" s="76"/>
      <c r="AY5175" s="76"/>
      <c r="AZ5175" s="76"/>
      <c r="BB5175" s="76"/>
      <c r="BC5175" s="76"/>
      <c r="BE5175" s="76"/>
      <c r="BF5175" s="76"/>
      <c r="BH5175" s="76"/>
      <c r="BI5175" s="76"/>
      <c r="BK5175" s="76"/>
      <c r="BL5175" s="76"/>
      <c r="BN5175" s="76"/>
      <c r="BO5175" s="76"/>
      <c r="BQ5175" s="76"/>
      <c r="BR5175" s="76"/>
      <c r="BT5175" s="76"/>
      <c r="BU5175" s="76"/>
      <c r="BW5175" s="76"/>
      <c r="BX5175" s="76"/>
    </row>
    <row r="5176" spans="1:76" ht="12.75" customHeight="1">
      <c r="A5176" s="2"/>
      <c r="B5176" s="2"/>
      <c r="C5176" s="2"/>
      <c r="D5176" s="75"/>
      <c r="F5176" s="76"/>
      <c r="G5176" s="76"/>
      <c r="I5176" s="76"/>
      <c r="J5176" s="76"/>
      <c r="L5176" s="76"/>
      <c r="M5176" s="76"/>
      <c r="O5176" s="76"/>
      <c r="P5176" s="76"/>
      <c r="R5176" s="76"/>
      <c r="S5176" s="76"/>
      <c r="U5176" s="76"/>
      <c r="V5176" s="76"/>
      <c r="X5176" s="76"/>
      <c r="Y5176" s="76"/>
      <c r="AA5176" s="76"/>
      <c r="AB5176" s="76"/>
      <c r="AD5176" s="76"/>
      <c r="AE5176" s="76"/>
      <c r="AG5176" s="76"/>
      <c r="AH5176" s="76"/>
      <c r="AJ5176" s="76"/>
      <c r="AK5176" s="76"/>
      <c r="AM5176" s="76"/>
      <c r="AN5176" s="76"/>
      <c r="AP5176" s="76"/>
      <c r="AQ5176" s="76"/>
      <c r="AS5176" s="76"/>
      <c r="AT5176" s="76"/>
      <c r="AV5176" s="76"/>
      <c r="AW5176" s="76"/>
      <c r="AY5176" s="76"/>
      <c r="AZ5176" s="76"/>
      <c r="BB5176" s="76"/>
      <c r="BC5176" s="76"/>
      <c r="BE5176" s="76"/>
      <c r="BF5176" s="76"/>
      <c r="BH5176" s="76"/>
      <c r="BI5176" s="76"/>
      <c r="BK5176" s="76"/>
      <c r="BL5176" s="76"/>
      <c r="BN5176" s="76"/>
      <c r="BO5176" s="76"/>
      <c r="BQ5176" s="76"/>
      <c r="BR5176" s="76"/>
      <c r="BT5176" s="76"/>
      <c r="BU5176" s="76"/>
      <c r="BW5176" s="76"/>
      <c r="BX5176" s="76"/>
    </row>
    <row r="5177" spans="1:76" ht="12.75" customHeight="1">
      <c r="A5177" s="2"/>
      <c r="B5177" s="2"/>
      <c r="C5177" s="2"/>
      <c r="D5177" s="75"/>
      <c r="F5177" s="76"/>
      <c r="G5177" s="76"/>
      <c r="I5177" s="76"/>
      <c r="J5177" s="76"/>
      <c r="L5177" s="76"/>
      <c r="M5177" s="76"/>
      <c r="O5177" s="76"/>
      <c r="P5177" s="76"/>
      <c r="R5177" s="76"/>
      <c r="S5177" s="76"/>
      <c r="U5177" s="76"/>
      <c r="V5177" s="76"/>
      <c r="X5177" s="76"/>
      <c r="Y5177" s="76"/>
      <c r="AA5177" s="76"/>
      <c r="AB5177" s="76"/>
      <c r="AD5177" s="76"/>
      <c r="AE5177" s="76"/>
      <c r="AG5177" s="76"/>
      <c r="AH5177" s="76"/>
      <c r="AJ5177" s="76"/>
      <c r="AK5177" s="76"/>
      <c r="AM5177" s="76"/>
      <c r="AN5177" s="76"/>
      <c r="AP5177" s="76"/>
      <c r="AQ5177" s="76"/>
      <c r="AS5177" s="76"/>
      <c r="AT5177" s="76"/>
      <c r="AV5177" s="76"/>
      <c r="AW5177" s="76"/>
      <c r="AY5177" s="76"/>
      <c r="AZ5177" s="76"/>
      <c r="BB5177" s="76"/>
      <c r="BC5177" s="76"/>
      <c r="BE5177" s="76"/>
      <c r="BF5177" s="76"/>
      <c r="BH5177" s="76"/>
      <c r="BI5177" s="76"/>
      <c r="BK5177" s="76"/>
      <c r="BL5177" s="76"/>
      <c r="BN5177" s="76"/>
      <c r="BO5177" s="76"/>
      <c r="BQ5177" s="76"/>
      <c r="BR5177" s="76"/>
      <c r="BT5177" s="76"/>
      <c r="BU5177" s="76"/>
      <c r="BW5177" s="76"/>
      <c r="BX5177" s="76"/>
    </row>
    <row r="5178" spans="1:76" ht="12.75" customHeight="1">
      <c r="A5178" s="2"/>
      <c r="B5178" s="2"/>
      <c r="C5178" s="2"/>
      <c r="D5178" s="75"/>
      <c r="F5178" s="76"/>
      <c r="G5178" s="76"/>
      <c r="I5178" s="76"/>
      <c r="J5178" s="76"/>
      <c r="L5178" s="76"/>
      <c r="M5178" s="76"/>
      <c r="O5178" s="76"/>
      <c r="P5178" s="76"/>
      <c r="R5178" s="76"/>
      <c r="S5178" s="76"/>
      <c r="U5178" s="76"/>
      <c r="V5178" s="76"/>
      <c r="X5178" s="76"/>
      <c r="Y5178" s="76"/>
      <c r="AA5178" s="76"/>
      <c r="AB5178" s="76"/>
      <c r="AD5178" s="76"/>
      <c r="AE5178" s="76"/>
      <c r="AG5178" s="76"/>
      <c r="AH5178" s="76"/>
      <c r="AJ5178" s="76"/>
      <c r="AK5178" s="76"/>
      <c r="AM5178" s="76"/>
      <c r="AN5178" s="76"/>
      <c r="AP5178" s="76"/>
      <c r="AQ5178" s="76"/>
      <c r="AS5178" s="76"/>
      <c r="AT5178" s="76"/>
      <c r="AV5178" s="76"/>
      <c r="AW5178" s="76"/>
      <c r="AY5178" s="76"/>
      <c r="AZ5178" s="76"/>
      <c r="BB5178" s="76"/>
      <c r="BC5178" s="76"/>
      <c r="BE5178" s="76"/>
      <c r="BF5178" s="76"/>
      <c r="BH5178" s="76"/>
      <c r="BI5178" s="76"/>
      <c r="BK5178" s="76"/>
      <c r="BL5178" s="76"/>
      <c r="BN5178" s="76"/>
      <c r="BO5178" s="76"/>
      <c r="BQ5178" s="76"/>
      <c r="BR5178" s="76"/>
      <c r="BT5178" s="76"/>
      <c r="BU5178" s="76"/>
      <c r="BW5178" s="76"/>
      <c r="BX5178" s="76"/>
    </row>
    <row r="5179" spans="1:76" ht="12.75" customHeight="1">
      <c r="A5179" s="2"/>
      <c r="B5179" s="2"/>
      <c r="C5179" s="2"/>
      <c r="D5179" s="75"/>
      <c r="F5179" s="76"/>
      <c r="G5179" s="76"/>
      <c r="I5179" s="76"/>
      <c r="J5179" s="76"/>
      <c r="L5179" s="76"/>
      <c r="M5179" s="76"/>
      <c r="O5179" s="76"/>
      <c r="P5179" s="76"/>
      <c r="R5179" s="76"/>
      <c r="S5179" s="76"/>
      <c r="U5179" s="76"/>
      <c r="V5179" s="76"/>
      <c r="X5179" s="76"/>
      <c r="Y5179" s="76"/>
      <c r="AA5179" s="76"/>
      <c r="AB5179" s="76"/>
      <c r="AD5179" s="76"/>
      <c r="AE5179" s="76"/>
      <c r="AG5179" s="76"/>
      <c r="AH5179" s="76"/>
      <c r="AJ5179" s="76"/>
      <c r="AK5179" s="76"/>
      <c r="AM5179" s="76"/>
      <c r="AN5179" s="76"/>
      <c r="AP5179" s="76"/>
      <c r="AQ5179" s="76"/>
      <c r="AS5179" s="76"/>
      <c r="AT5179" s="76"/>
      <c r="AV5179" s="76"/>
      <c r="AW5179" s="76"/>
      <c r="AY5179" s="76"/>
      <c r="AZ5179" s="76"/>
      <c r="BB5179" s="76"/>
      <c r="BC5179" s="76"/>
      <c r="BE5179" s="76"/>
      <c r="BF5179" s="76"/>
      <c r="BH5179" s="76"/>
      <c r="BI5179" s="76"/>
      <c r="BK5179" s="76"/>
      <c r="BL5179" s="76"/>
      <c r="BN5179" s="76"/>
      <c r="BO5179" s="76"/>
      <c r="BQ5179" s="76"/>
      <c r="BR5179" s="76"/>
      <c r="BT5179" s="76"/>
      <c r="BU5179" s="76"/>
      <c r="BW5179" s="76"/>
      <c r="BX5179" s="76"/>
    </row>
    <row r="5180" spans="1:76" ht="12.75" customHeight="1">
      <c r="A5180" s="2"/>
      <c r="B5180" s="2"/>
      <c r="C5180" s="2"/>
      <c r="D5180" s="75"/>
      <c r="F5180" s="76"/>
      <c r="G5180" s="76"/>
      <c r="I5180" s="76"/>
      <c r="J5180" s="76"/>
      <c r="L5180" s="76"/>
      <c r="M5180" s="76"/>
      <c r="O5180" s="76"/>
      <c r="P5180" s="76"/>
      <c r="R5180" s="76"/>
      <c r="S5180" s="76"/>
      <c r="U5180" s="76"/>
      <c r="V5180" s="76"/>
      <c r="X5180" s="76"/>
      <c r="Y5180" s="76"/>
      <c r="AA5180" s="76"/>
      <c r="AB5180" s="76"/>
      <c r="AD5180" s="76"/>
      <c r="AE5180" s="76"/>
      <c r="AG5180" s="76"/>
      <c r="AH5180" s="76"/>
      <c r="AJ5180" s="76"/>
      <c r="AK5180" s="76"/>
      <c r="AM5180" s="76"/>
      <c r="AN5180" s="76"/>
      <c r="AP5180" s="76"/>
      <c r="AQ5180" s="76"/>
      <c r="AS5180" s="76"/>
      <c r="AT5180" s="76"/>
      <c r="AV5180" s="76"/>
      <c r="AW5180" s="76"/>
      <c r="AY5180" s="76"/>
      <c r="AZ5180" s="76"/>
      <c r="BB5180" s="76"/>
      <c r="BC5180" s="76"/>
      <c r="BE5180" s="76"/>
      <c r="BF5180" s="76"/>
      <c r="BH5180" s="76"/>
      <c r="BI5180" s="76"/>
      <c r="BK5180" s="76"/>
      <c r="BL5180" s="76"/>
      <c r="BN5180" s="76"/>
      <c r="BO5180" s="76"/>
      <c r="BQ5180" s="76"/>
      <c r="BR5180" s="76"/>
      <c r="BT5180" s="76"/>
      <c r="BU5180" s="76"/>
      <c r="BW5180" s="76"/>
      <c r="BX5180" s="76"/>
    </row>
    <row r="5181" spans="1:76" ht="12.75" customHeight="1">
      <c r="A5181" s="2"/>
      <c r="B5181" s="2"/>
      <c r="C5181" s="2"/>
      <c r="D5181" s="75"/>
      <c r="F5181" s="76"/>
      <c r="G5181" s="76"/>
      <c r="I5181" s="76"/>
      <c r="J5181" s="76"/>
      <c r="L5181" s="76"/>
      <c r="M5181" s="76"/>
      <c r="O5181" s="76"/>
      <c r="P5181" s="76"/>
      <c r="R5181" s="76"/>
      <c r="S5181" s="76"/>
      <c r="U5181" s="76"/>
      <c r="V5181" s="76"/>
      <c r="X5181" s="76"/>
      <c r="Y5181" s="76"/>
      <c r="AA5181" s="76"/>
      <c r="AB5181" s="76"/>
      <c r="AD5181" s="76"/>
      <c r="AE5181" s="76"/>
      <c r="AG5181" s="76"/>
      <c r="AH5181" s="76"/>
      <c r="AJ5181" s="76"/>
      <c r="AK5181" s="76"/>
      <c r="AM5181" s="76"/>
      <c r="AN5181" s="76"/>
      <c r="AP5181" s="76"/>
      <c r="AQ5181" s="76"/>
      <c r="AS5181" s="76"/>
      <c r="AT5181" s="76"/>
      <c r="AV5181" s="76"/>
      <c r="AW5181" s="76"/>
      <c r="AY5181" s="76"/>
      <c r="AZ5181" s="76"/>
      <c r="BB5181" s="76"/>
      <c r="BC5181" s="76"/>
      <c r="BE5181" s="76"/>
      <c r="BF5181" s="76"/>
      <c r="BH5181" s="76"/>
      <c r="BI5181" s="76"/>
      <c r="BK5181" s="76"/>
      <c r="BL5181" s="76"/>
      <c r="BN5181" s="76"/>
      <c r="BO5181" s="76"/>
      <c r="BQ5181" s="76"/>
      <c r="BR5181" s="76"/>
      <c r="BT5181" s="76"/>
      <c r="BU5181" s="76"/>
      <c r="BW5181" s="76"/>
      <c r="BX5181" s="76"/>
    </row>
    <row r="5182" spans="1:76" ht="12.75" customHeight="1">
      <c r="A5182" s="2"/>
      <c r="B5182" s="2"/>
      <c r="C5182" s="2"/>
      <c r="D5182" s="75"/>
      <c r="F5182" s="76"/>
      <c r="G5182" s="76"/>
      <c r="I5182" s="76"/>
      <c r="J5182" s="76"/>
      <c r="L5182" s="76"/>
      <c r="M5182" s="76"/>
      <c r="O5182" s="76"/>
      <c r="P5182" s="76"/>
      <c r="R5182" s="76"/>
      <c r="S5182" s="76"/>
      <c r="U5182" s="76"/>
      <c r="V5182" s="76"/>
      <c r="X5182" s="76"/>
      <c r="Y5182" s="76"/>
      <c r="AA5182" s="76"/>
      <c r="AB5182" s="76"/>
      <c r="AD5182" s="76"/>
      <c r="AE5182" s="76"/>
      <c r="AG5182" s="76"/>
      <c r="AH5182" s="76"/>
      <c r="AJ5182" s="76"/>
      <c r="AK5182" s="76"/>
      <c r="AM5182" s="76"/>
      <c r="AN5182" s="76"/>
      <c r="AP5182" s="76"/>
      <c r="AQ5182" s="76"/>
      <c r="AS5182" s="76"/>
      <c r="AT5182" s="76"/>
      <c r="AV5182" s="76"/>
      <c r="AW5182" s="76"/>
      <c r="AY5182" s="76"/>
      <c r="AZ5182" s="76"/>
      <c r="BB5182" s="76"/>
      <c r="BC5182" s="76"/>
      <c r="BE5182" s="76"/>
      <c r="BF5182" s="76"/>
      <c r="BH5182" s="76"/>
      <c r="BI5182" s="76"/>
      <c r="BK5182" s="76"/>
      <c r="BL5182" s="76"/>
      <c r="BN5182" s="76"/>
      <c r="BO5182" s="76"/>
      <c r="BQ5182" s="76"/>
      <c r="BR5182" s="76"/>
      <c r="BT5182" s="76"/>
      <c r="BU5182" s="76"/>
      <c r="BW5182" s="76"/>
      <c r="BX5182" s="76"/>
    </row>
    <row r="5183" spans="1:76" ht="12.75" customHeight="1">
      <c r="A5183" s="2"/>
      <c r="B5183" s="2"/>
      <c r="C5183" s="2"/>
      <c r="D5183" s="75"/>
      <c r="F5183" s="76"/>
      <c r="G5183" s="76"/>
      <c r="I5183" s="76"/>
      <c r="J5183" s="76"/>
      <c r="L5183" s="76"/>
      <c r="M5183" s="76"/>
      <c r="O5183" s="76"/>
      <c r="P5183" s="76"/>
      <c r="R5183" s="76"/>
      <c r="S5183" s="76"/>
      <c r="U5183" s="76"/>
      <c r="V5183" s="76"/>
      <c r="X5183" s="76"/>
      <c r="Y5183" s="76"/>
      <c r="AA5183" s="76"/>
      <c r="AB5183" s="76"/>
      <c r="AD5183" s="76"/>
      <c r="AE5183" s="76"/>
      <c r="AG5183" s="76"/>
      <c r="AH5183" s="76"/>
      <c r="AJ5183" s="76"/>
      <c r="AK5183" s="76"/>
      <c r="AM5183" s="76"/>
      <c r="AN5183" s="76"/>
      <c r="AP5183" s="76"/>
      <c r="AQ5183" s="76"/>
      <c r="AS5183" s="76"/>
      <c r="AT5183" s="76"/>
      <c r="AV5183" s="76"/>
      <c r="AW5183" s="76"/>
      <c r="AY5183" s="76"/>
      <c r="AZ5183" s="76"/>
      <c r="BB5183" s="76"/>
      <c r="BC5183" s="76"/>
      <c r="BE5183" s="76"/>
      <c r="BF5183" s="76"/>
      <c r="BH5183" s="76"/>
      <c r="BI5183" s="76"/>
      <c r="BK5183" s="76"/>
      <c r="BL5183" s="76"/>
      <c r="BN5183" s="76"/>
      <c r="BO5183" s="76"/>
      <c r="BQ5183" s="76"/>
      <c r="BR5183" s="76"/>
      <c r="BT5183" s="76"/>
      <c r="BU5183" s="76"/>
      <c r="BW5183" s="76"/>
      <c r="BX5183" s="76"/>
    </row>
    <row r="5184" spans="1:76" ht="12.75" customHeight="1">
      <c r="A5184" s="2"/>
      <c r="B5184" s="2"/>
      <c r="C5184" s="2"/>
      <c r="D5184" s="75"/>
      <c r="F5184" s="76"/>
      <c r="G5184" s="76"/>
      <c r="I5184" s="76"/>
      <c r="J5184" s="76"/>
      <c r="L5184" s="76"/>
      <c r="M5184" s="76"/>
      <c r="O5184" s="76"/>
      <c r="P5184" s="76"/>
      <c r="R5184" s="76"/>
      <c r="S5184" s="76"/>
      <c r="U5184" s="76"/>
      <c r="V5184" s="76"/>
      <c r="X5184" s="76"/>
      <c r="Y5184" s="76"/>
      <c r="AA5184" s="76"/>
      <c r="AB5184" s="76"/>
      <c r="AD5184" s="76"/>
      <c r="AE5184" s="76"/>
      <c r="AG5184" s="76"/>
      <c r="AH5184" s="76"/>
      <c r="AJ5184" s="76"/>
      <c r="AK5184" s="76"/>
      <c r="AM5184" s="76"/>
      <c r="AN5184" s="76"/>
      <c r="AP5184" s="76"/>
      <c r="AQ5184" s="76"/>
      <c r="AS5184" s="76"/>
      <c r="AT5184" s="76"/>
      <c r="AV5184" s="76"/>
      <c r="AW5184" s="76"/>
      <c r="AY5184" s="76"/>
      <c r="AZ5184" s="76"/>
      <c r="BB5184" s="76"/>
      <c r="BC5184" s="76"/>
      <c r="BE5184" s="76"/>
      <c r="BF5184" s="76"/>
      <c r="BH5184" s="76"/>
      <c r="BI5184" s="76"/>
      <c r="BK5184" s="76"/>
      <c r="BL5184" s="76"/>
      <c r="BN5184" s="76"/>
      <c r="BO5184" s="76"/>
      <c r="BQ5184" s="76"/>
      <c r="BR5184" s="76"/>
      <c r="BT5184" s="76"/>
      <c r="BU5184" s="76"/>
      <c r="BW5184" s="76"/>
      <c r="BX5184" s="76"/>
    </row>
    <row r="5185" spans="1:76" ht="12.75" customHeight="1">
      <c r="A5185" s="2"/>
      <c r="B5185" s="2"/>
      <c r="C5185" s="2"/>
      <c r="D5185" s="75"/>
      <c r="F5185" s="76"/>
      <c r="G5185" s="76"/>
      <c r="I5185" s="76"/>
      <c r="J5185" s="76"/>
      <c r="L5185" s="76"/>
      <c r="M5185" s="76"/>
      <c r="O5185" s="76"/>
      <c r="P5185" s="76"/>
      <c r="R5185" s="76"/>
      <c r="S5185" s="76"/>
      <c r="U5185" s="76"/>
      <c r="V5185" s="76"/>
      <c r="X5185" s="76"/>
      <c r="Y5185" s="76"/>
      <c r="AA5185" s="76"/>
      <c r="AB5185" s="76"/>
      <c r="AD5185" s="76"/>
      <c r="AE5185" s="76"/>
      <c r="AG5185" s="76"/>
      <c r="AH5185" s="76"/>
      <c r="AJ5185" s="76"/>
      <c r="AK5185" s="76"/>
      <c r="AM5185" s="76"/>
      <c r="AN5185" s="76"/>
      <c r="AP5185" s="76"/>
      <c r="AQ5185" s="76"/>
      <c r="AS5185" s="76"/>
      <c r="AT5185" s="76"/>
      <c r="AV5185" s="76"/>
      <c r="AW5185" s="76"/>
      <c r="AY5185" s="76"/>
      <c r="AZ5185" s="76"/>
      <c r="BB5185" s="76"/>
      <c r="BC5185" s="76"/>
      <c r="BE5185" s="76"/>
      <c r="BF5185" s="76"/>
      <c r="BH5185" s="76"/>
      <c r="BI5185" s="76"/>
      <c r="BK5185" s="76"/>
      <c r="BL5185" s="76"/>
      <c r="BN5185" s="76"/>
      <c r="BO5185" s="76"/>
      <c r="BQ5185" s="76"/>
      <c r="BR5185" s="76"/>
      <c r="BT5185" s="76"/>
      <c r="BU5185" s="76"/>
      <c r="BW5185" s="76"/>
      <c r="BX5185" s="76"/>
    </row>
    <row r="5186" spans="1:76" ht="12.75" customHeight="1">
      <c r="A5186" s="2"/>
      <c r="B5186" s="2"/>
      <c r="C5186" s="2"/>
      <c r="D5186" s="75"/>
      <c r="F5186" s="76"/>
      <c r="G5186" s="76"/>
      <c r="I5186" s="76"/>
      <c r="J5186" s="76"/>
      <c r="L5186" s="76"/>
      <c r="M5186" s="76"/>
      <c r="O5186" s="76"/>
      <c r="P5186" s="76"/>
      <c r="R5186" s="76"/>
      <c r="S5186" s="76"/>
      <c r="U5186" s="76"/>
      <c r="V5186" s="76"/>
      <c r="X5186" s="76"/>
      <c r="Y5186" s="76"/>
      <c r="AA5186" s="76"/>
      <c r="AB5186" s="76"/>
      <c r="AD5186" s="76"/>
      <c r="AE5186" s="76"/>
      <c r="AG5186" s="76"/>
      <c r="AH5186" s="76"/>
      <c r="AJ5186" s="76"/>
      <c r="AK5186" s="76"/>
      <c r="AM5186" s="76"/>
      <c r="AN5186" s="76"/>
      <c r="AP5186" s="76"/>
      <c r="AQ5186" s="76"/>
      <c r="AS5186" s="76"/>
      <c r="AT5186" s="76"/>
      <c r="AV5186" s="76"/>
      <c r="AW5186" s="76"/>
      <c r="AY5186" s="76"/>
      <c r="AZ5186" s="76"/>
      <c r="BB5186" s="76"/>
      <c r="BC5186" s="76"/>
      <c r="BE5186" s="76"/>
      <c r="BF5186" s="76"/>
      <c r="BH5186" s="76"/>
      <c r="BI5186" s="76"/>
      <c r="BK5186" s="76"/>
      <c r="BL5186" s="76"/>
      <c r="BN5186" s="76"/>
      <c r="BO5186" s="76"/>
      <c r="BQ5186" s="76"/>
      <c r="BR5186" s="76"/>
      <c r="BT5186" s="76"/>
      <c r="BU5186" s="76"/>
      <c r="BW5186" s="76"/>
      <c r="BX5186" s="76"/>
    </row>
    <row r="5187" spans="1:76" ht="12.75" customHeight="1">
      <c r="A5187" s="2"/>
      <c r="B5187" s="2"/>
      <c r="C5187" s="2"/>
      <c r="D5187" s="75"/>
      <c r="F5187" s="76"/>
      <c r="G5187" s="76"/>
      <c r="I5187" s="76"/>
      <c r="J5187" s="76"/>
      <c r="L5187" s="76"/>
      <c r="M5187" s="76"/>
      <c r="O5187" s="76"/>
      <c r="P5187" s="76"/>
      <c r="R5187" s="76"/>
      <c r="S5187" s="76"/>
      <c r="U5187" s="76"/>
      <c r="V5187" s="76"/>
      <c r="X5187" s="76"/>
      <c r="Y5187" s="76"/>
      <c r="AA5187" s="76"/>
      <c r="AB5187" s="76"/>
      <c r="AD5187" s="76"/>
      <c r="AE5187" s="76"/>
      <c r="AG5187" s="76"/>
      <c r="AH5187" s="76"/>
      <c r="AJ5187" s="76"/>
      <c r="AK5187" s="76"/>
      <c r="AM5187" s="76"/>
      <c r="AN5187" s="76"/>
      <c r="AP5187" s="76"/>
      <c r="AQ5187" s="76"/>
      <c r="AS5187" s="76"/>
      <c r="AT5187" s="76"/>
      <c r="AV5187" s="76"/>
      <c r="AW5187" s="76"/>
      <c r="AY5187" s="76"/>
      <c r="AZ5187" s="76"/>
      <c r="BB5187" s="76"/>
      <c r="BC5187" s="76"/>
      <c r="BE5187" s="76"/>
      <c r="BF5187" s="76"/>
      <c r="BH5187" s="76"/>
      <c r="BI5187" s="76"/>
      <c r="BK5187" s="76"/>
      <c r="BL5187" s="76"/>
      <c r="BN5187" s="76"/>
      <c r="BO5187" s="76"/>
      <c r="BQ5187" s="76"/>
      <c r="BR5187" s="76"/>
      <c r="BT5187" s="76"/>
      <c r="BU5187" s="76"/>
      <c r="BW5187" s="76"/>
      <c r="BX5187" s="76"/>
    </row>
    <row r="5188" spans="1:76" ht="12.75" customHeight="1">
      <c r="A5188" s="2"/>
      <c r="B5188" s="2"/>
      <c r="C5188" s="2"/>
      <c r="D5188" s="75"/>
      <c r="F5188" s="76"/>
      <c r="G5188" s="76"/>
      <c r="I5188" s="76"/>
      <c r="J5188" s="76"/>
      <c r="L5188" s="76"/>
      <c r="M5188" s="76"/>
      <c r="O5188" s="76"/>
      <c r="P5188" s="76"/>
      <c r="R5188" s="76"/>
      <c r="S5188" s="76"/>
      <c r="U5188" s="76"/>
      <c r="V5188" s="76"/>
      <c r="X5188" s="76"/>
      <c r="Y5188" s="76"/>
      <c r="AA5188" s="76"/>
      <c r="AB5188" s="76"/>
      <c r="AD5188" s="76"/>
      <c r="AE5188" s="76"/>
      <c r="AG5188" s="76"/>
      <c r="AH5188" s="76"/>
      <c r="AJ5188" s="76"/>
      <c r="AK5188" s="76"/>
      <c r="AM5188" s="76"/>
      <c r="AN5188" s="76"/>
      <c r="AP5188" s="76"/>
      <c r="AQ5188" s="76"/>
      <c r="AS5188" s="76"/>
      <c r="AT5188" s="76"/>
      <c r="AV5188" s="76"/>
      <c r="AW5188" s="76"/>
      <c r="AY5188" s="76"/>
      <c r="AZ5188" s="76"/>
      <c r="BB5188" s="76"/>
      <c r="BC5188" s="76"/>
      <c r="BE5188" s="76"/>
      <c r="BF5188" s="76"/>
      <c r="BH5188" s="76"/>
      <c r="BI5188" s="76"/>
      <c r="BK5188" s="76"/>
      <c r="BL5188" s="76"/>
      <c r="BN5188" s="76"/>
      <c r="BO5188" s="76"/>
      <c r="BQ5188" s="76"/>
      <c r="BR5188" s="76"/>
      <c r="BT5188" s="76"/>
      <c r="BU5188" s="76"/>
      <c r="BW5188" s="76"/>
      <c r="BX5188" s="76"/>
    </row>
    <row r="5189" spans="1:76" ht="12.75" customHeight="1">
      <c r="A5189" s="2"/>
      <c r="B5189" s="2"/>
      <c r="C5189" s="2"/>
      <c r="D5189" s="75"/>
      <c r="F5189" s="76"/>
      <c r="G5189" s="76"/>
      <c r="I5189" s="76"/>
      <c r="J5189" s="76"/>
      <c r="L5189" s="76"/>
      <c r="M5189" s="76"/>
      <c r="O5189" s="76"/>
      <c r="P5189" s="76"/>
      <c r="R5189" s="76"/>
      <c r="S5189" s="76"/>
      <c r="U5189" s="76"/>
      <c r="V5189" s="76"/>
      <c r="X5189" s="76"/>
      <c r="Y5189" s="76"/>
      <c r="AA5189" s="76"/>
      <c r="AB5189" s="76"/>
      <c r="AD5189" s="76"/>
      <c r="AE5189" s="76"/>
      <c r="AG5189" s="76"/>
      <c r="AH5189" s="76"/>
      <c r="AJ5189" s="76"/>
      <c r="AK5189" s="76"/>
      <c r="AM5189" s="76"/>
      <c r="AN5189" s="76"/>
      <c r="AP5189" s="76"/>
      <c r="AQ5189" s="76"/>
      <c r="AS5189" s="76"/>
      <c r="AT5189" s="76"/>
      <c r="AV5189" s="76"/>
      <c r="AW5189" s="76"/>
      <c r="AY5189" s="76"/>
      <c r="AZ5189" s="76"/>
      <c r="BB5189" s="76"/>
      <c r="BC5189" s="76"/>
      <c r="BE5189" s="76"/>
      <c r="BF5189" s="76"/>
      <c r="BH5189" s="76"/>
      <c r="BI5189" s="76"/>
      <c r="BK5189" s="76"/>
      <c r="BL5189" s="76"/>
      <c r="BN5189" s="76"/>
      <c r="BO5189" s="76"/>
      <c r="BQ5189" s="76"/>
      <c r="BR5189" s="76"/>
      <c r="BT5189" s="76"/>
      <c r="BU5189" s="76"/>
      <c r="BW5189" s="76"/>
      <c r="BX5189" s="76"/>
    </row>
    <row r="5190" spans="1:76" ht="12.75" customHeight="1">
      <c r="A5190" s="2"/>
      <c r="B5190" s="2"/>
      <c r="C5190" s="2"/>
      <c r="D5190" s="75"/>
      <c r="F5190" s="76"/>
      <c r="G5190" s="76"/>
      <c r="I5190" s="76"/>
      <c r="J5190" s="76"/>
      <c r="L5190" s="76"/>
      <c r="M5190" s="76"/>
      <c r="O5190" s="76"/>
      <c r="P5190" s="76"/>
      <c r="R5190" s="76"/>
      <c r="S5190" s="76"/>
      <c r="U5190" s="76"/>
      <c r="V5190" s="76"/>
      <c r="X5190" s="76"/>
      <c r="Y5190" s="76"/>
      <c r="AA5190" s="76"/>
      <c r="AB5190" s="76"/>
      <c r="AD5190" s="76"/>
      <c r="AE5190" s="76"/>
      <c r="AG5190" s="76"/>
      <c r="AH5190" s="76"/>
      <c r="AJ5190" s="76"/>
      <c r="AK5190" s="76"/>
      <c r="AM5190" s="76"/>
      <c r="AN5190" s="76"/>
      <c r="AP5190" s="76"/>
      <c r="AQ5190" s="76"/>
      <c r="AS5190" s="76"/>
      <c r="AT5190" s="76"/>
      <c r="AV5190" s="76"/>
      <c r="AW5190" s="76"/>
      <c r="AY5190" s="76"/>
      <c r="AZ5190" s="76"/>
      <c r="BB5190" s="76"/>
      <c r="BC5190" s="76"/>
      <c r="BE5190" s="76"/>
      <c r="BF5190" s="76"/>
      <c r="BH5190" s="76"/>
      <c r="BI5190" s="76"/>
      <c r="BK5190" s="76"/>
      <c r="BL5190" s="76"/>
      <c r="BN5190" s="76"/>
      <c r="BO5190" s="76"/>
      <c r="BQ5190" s="76"/>
      <c r="BR5190" s="76"/>
      <c r="BT5190" s="76"/>
      <c r="BU5190" s="76"/>
      <c r="BW5190" s="76"/>
      <c r="BX5190" s="76"/>
    </row>
    <row r="5191" spans="1:76" ht="12.75" customHeight="1">
      <c r="A5191" s="2"/>
      <c r="B5191" s="2"/>
      <c r="C5191" s="2"/>
      <c r="D5191" s="75"/>
      <c r="F5191" s="76"/>
      <c r="G5191" s="76"/>
      <c r="I5191" s="76"/>
      <c r="J5191" s="76"/>
      <c r="L5191" s="76"/>
      <c r="M5191" s="76"/>
      <c r="O5191" s="76"/>
      <c r="P5191" s="76"/>
      <c r="R5191" s="76"/>
      <c r="S5191" s="76"/>
      <c r="U5191" s="76"/>
      <c r="V5191" s="76"/>
      <c r="X5191" s="76"/>
      <c r="Y5191" s="76"/>
      <c r="AA5191" s="76"/>
      <c r="AB5191" s="76"/>
      <c r="AD5191" s="76"/>
      <c r="AE5191" s="76"/>
      <c r="AG5191" s="76"/>
      <c r="AH5191" s="76"/>
      <c r="AJ5191" s="76"/>
      <c r="AK5191" s="76"/>
      <c r="AM5191" s="76"/>
      <c r="AN5191" s="76"/>
      <c r="AP5191" s="76"/>
      <c r="AQ5191" s="76"/>
      <c r="AS5191" s="76"/>
      <c r="AT5191" s="76"/>
      <c r="AV5191" s="76"/>
      <c r="AW5191" s="76"/>
      <c r="AY5191" s="76"/>
      <c r="AZ5191" s="76"/>
      <c r="BB5191" s="76"/>
      <c r="BC5191" s="76"/>
      <c r="BE5191" s="76"/>
      <c r="BF5191" s="76"/>
      <c r="BH5191" s="76"/>
      <c r="BI5191" s="76"/>
      <c r="BK5191" s="76"/>
      <c r="BL5191" s="76"/>
      <c r="BN5191" s="76"/>
      <c r="BO5191" s="76"/>
      <c r="BQ5191" s="76"/>
      <c r="BR5191" s="76"/>
      <c r="BT5191" s="76"/>
      <c r="BU5191" s="76"/>
      <c r="BW5191" s="76"/>
      <c r="BX5191" s="76"/>
    </row>
    <row r="5192" spans="1:76" ht="12.75" customHeight="1">
      <c r="A5192" s="2"/>
      <c r="B5192" s="2"/>
      <c r="C5192" s="2"/>
      <c r="D5192" s="75"/>
      <c r="F5192" s="76"/>
      <c r="G5192" s="76"/>
      <c r="I5192" s="76"/>
      <c r="J5192" s="76"/>
      <c r="L5192" s="76"/>
      <c r="M5192" s="76"/>
      <c r="O5192" s="76"/>
      <c r="P5192" s="76"/>
      <c r="R5192" s="76"/>
      <c r="S5192" s="76"/>
      <c r="U5192" s="76"/>
      <c r="V5192" s="76"/>
      <c r="X5192" s="76"/>
      <c r="Y5192" s="76"/>
      <c r="AA5192" s="76"/>
      <c r="AB5192" s="76"/>
      <c r="AD5192" s="76"/>
      <c r="AE5192" s="76"/>
      <c r="AG5192" s="76"/>
      <c r="AH5192" s="76"/>
      <c r="AJ5192" s="76"/>
      <c r="AK5192" s="76"/>
      <c r="AM5192" s="76"/>
      <c r="AN5192" s="76"/>
      <c r="AP5192" s="76"/>
      <c r="AQ5192" s="76"/>
      <c r="AS5192" s="76"/>
      <c r="AT5192" s="76"/>
      <c r="AV5192" s="76"/>
      <c r="AW5192" s="76"/>
      <c r="AY5192" s="76"/>
      <c r="AZ5192" s="76"/>
      <c r="BB5192" s="76"/>
      <c r="BC5192" s="76"/>
      <c r="BE5192" s="76"/>
      <c r="BF5192" s="76"/>
      <c r="BH5192" s="76"/>
      <c r="BI5192" s="76"/>
      <c r="BK5192" s="76"/>
      <c r="BL5192" s="76"/>
      <c r="BN5192" s="76"/>
      <c r="BO5192" s="76"/>
      <c r="BQ5192" s="76"/>
      <c r="BR5192" s="76"/>
      <c r="BT5192" s="76"/>
      <c r="BU5192" s="76"/>
      <c r="BW5192" s="76"/>
      <c r="BX5192" s="76"/>
    </row>
    <row r="5193" spans="1:76" ht="12.75" customHeight="1">
      <c r="A5193" s="2"/>
      <c r="B5193" s="2"/>
      <c r="C5193" s="2"/>
      <c r="D5193" s="75"/>
      <c r="F5193" s="76"/>
      <c r="G5193" s="76"/>
      <c r="I5193" s="76"/>
      <c r="J5193" s="76"/>
      <c r="L5193" s="76"/>
      <c r="M5193" s="76"/>
      <c r="O5193" s="76"/>
      <c r="P5193" s="76"/>
      <c r="R5193" s="76"/>
      <c r="S5193" s="76"/>
      <c r="U5193" s="76"/>
      <c r="V5193" s="76"/>
      <c r="X5193" s="76"/>
      <c r="Y5193" s="76"/>
      <c r="AA5193" s="76"/>
      <c r="AB5193" s="76"/>
      <c r="AD5193" s="76"/>
      <c r="AE5193" s="76"/>
      <c r="AG5193" s="76"/>
      <c r="AH5193" s="76"/>
      <c r="AJ5193" s="76"/>
      <c r="AK5193" s="76"/>
      <c r="AM5193" s="76"/>
      <c r="AN5193" s="76"/>
      <c r="AP5193" s="76"/>
      <c r="AQ5193" s="76"/>
      <c r="AS5193" s="76"/>
      <c r="AT5193" s="76"/>
      <c r="AV5193" s="76"/>
      <c r="AW5193" s="76"/>
      <c r="AY5193" s="76"/>
      <c r="AZ5193" s="76"/>
      <c r="BB5193" s="76"/>
      <c r="BC5193" s="76"/>
      <c r="BE5193" s="76"/>
      <c r="BF5193" s="76"/>
      <c r="BH5193" s="76"/>
      <c r="BI5193" s="76"/>
      <c r="BK5193" s="76"/>
      <c r="BL5193" s="76"/>
      <c r="BN5193" s="76"/>
      <c r="BO5193" s="76"/>
      <c r="BQ5193" s="76"/>
      <c r="BR5193" s="76"/>
      <c r="BT5193" s="76"/>
      <c r="BU5193" s="76"/>
      <c r="BW5193" s="76"/>
      <c r="BX5193" s="76"/>
    </row>
    <row r="5194" spans="1:76" ht="12.75" customHeight="1">
      <c r="A5194" s="2"/>
      <c r="B5194" s="2"/>
      <c r="C5194" s="2"/>
      <c r="D5194" s="75"/>
      <c r="F5194" s="76"/>
      <c r="G5194" s="76"/>
      <c r="I5194" s="76"/>
      <c r="J5194" s="76"/>
      <c r="L5194" s="76"/>
      <c r="M5194" s="76"/>
      <c r="O5194" s="76"/>
      <c r="P5194" s="76"/>
      <c r="R5194" s="76"/>
      <c r="S5194" s="76"/>
      <c r="U5194" s="76"/>
      <c r="V5194" s="76"/>
      <c r="X5194" s="76"/>
      <c r="Y5194" s="76"/>
      <c r="AA5194" s="76"/>
      <c r="AB5194" s="76"/>
      <c r="AD5194" s="76"/>
      <c r="AE5194" s="76"/>
      <c r="AG5194" s="76"/>
      <c r="AH5194" s="76"/>
      <c r="AJ5194" s="76"/>
      <c r="AK5194" s="76"/>
      <c r="AM5194" s="76"/>
      <c r="AN5194" s="76"/>
      <c r="AP5194" s="76"/>
      <c r="AQ5194" s="76"/>
      <c r="AS5194" s="76"/>
      <c r="AT5194" s="76"/>
      <c r="AV5194" s="76"/>
      <c r="AW5194" s="76"/>
      <c r="AY5194" s="76"/>
      <c r="AZ5194" s="76"/>
      <c r="BB5194" s="76"/>
      <c r="BC5194" s="76"/>
      <c r="BE5194" s="76"/>
      <c r="BF5194" s="76"/>
      <c r="BH5194" s="76"/>
      <c r="BI5194" s="76"/>
      <c r="BK5194" s="76"/>
      <c r="BL5194" s="76"/>
      <c r="BN5194" s="76"/>
      <c r="BO5194" s="76"/>
      <c r="BQ5194" s="76"/>
      <c r="BR5194" s="76"/>
      <c r="BT5194" s="76"/>
      <c r="BU5194" s="76"/>
      <c r="BW5194" s="76"/>
      <c r="BX5194" s="76"/>
    </row>
    <row r="5195" spans="1:76" ht="12.75" customHeight="1">
      <c r="A5195" s="2"/>
      <c r="B5195" s="2"/>
      <c r="C5195" s="2"/>
      <c r="D5195" s="75"/>
      <c r="F5195" s="76"/>
      <c r="G5195" s="76"/>
      <c r="I5195" s="76"/>
      <c r="J5195" s="76"/>
      <c r="L5195" s="76"/>
      <c r="M5195" s="76"/>
      <c r="O5195" s="76"/>
      <c r="P5195" s="76"/>
      <c r="R5195" s="76"/>
      <c r="S5195" s="76"/>
      <c r="U5195" s="76"/>
      <c r="V5195" s="76"/>
      <c r="X5195" s="76"/>
      <c r="Y5195" s="76"/>
      <c r="AA5195" s="76"/>
      <c r="AB5195" s="76"/>
      <c r="AD5195" s="76"/>
      <c r="AE5195" s="76"/>
      <c r="AG5195" s="76"/>
      <c r="AH5195" s="76"/>
      <c r="AJ5195" s="76"/>
      <c r="AK5195" s="76"/>
      <c r="AM5195" s="76"/>
      <c r="AN5195" s="76"/>
      <c r="AP5195" s="76"/>
      <c r="AQ5195" s="76"/>
      <c r="AS5195" s="76"/>
      <c r="AT5195" s="76"/>
      <c r="AV5195" s="76"/>
      <c r="AW5195" s="76"/>
      <c r="AY5195" s="76"/>
      <c r="AZ5195" s="76"/>
      <c r="BB5195" s="76"/>
      <c r="BC5195" s="76"/>
      <c r="BE5195" s="76"/>
      <c r="BF5195" s="76"/>
      <c r="BH5195" s="76"/>
      <c r="BI5195" s="76"/>
      <c r="BK5195" s="76"/>
      <c r="BL5195" s="76"/>
      <c r="BN5195" s="76"/>
      <c r="BO5195" s="76"/>
      <c r="BQ5195" s="76"/>
      <c r="BR5195" s="76"/>
      <c r="BT5195" s="76"/>
      <c r="BU5195" s="76"/>
      <c r="BW5195" s="76"/>
      <c r="BX5195" s="76"/>
    </row>
    <row r="5196" spans="1:76" ht="12.75" customHeight="1">
      <c r="A5196" s="2"/>
      <c r="B5196" s="2"/>
      <c r="C5196" s="2"/>
      <c r="D5196" s="75"/>
      <c r="F5196" s="76"/>
      <c r="G5196" s="76"/>
      <c r="I5196" s="76"/>
      <c r="J5196" s="76"/>
      <c r="L5196" s="76"/>
      <c r="M5196" s="76"/>
      <c r="O5196" s="76"/>
      <c r="P5196" s="76"/>
      <c r="R5196" s="76"/>
      <c r="S5196" s="76"/>
      <c r="U5196" s="76"/>
      <c r="V5196" s="76"/>
      <c r="X5196" s="76"/>
      <c r="Y5196" s="76"/>
      <c r="AA5196" s="76"/>
      <c r="AB5196" s="76"/>
      <c r="AD5196" s="76"/>
      <c r="AE5196" s="76"/>
      <c r="AG5196" s="76"/>
      <c r="AH5196" s="76"/>
      <c r="AJ5196" s="76"/>
      <c r="AK5196" s="76"/>
      <c r="AM5196" s="76"/>
      <c r="AN5196" s="76"/>
      <c r="AP5196" s="76"/>
      <c r="AQ5196" s="76"/>
      <c r="AS5196" s="76"/>
      <c r="AT5196" s="76"/>
      <c r="AV5196" s="76"/>
      <c r="AW5196" s="76"/>
      <c r="AY5196" s="76"/>
      <c r="AZ5196" s="76"/>
      <c r="BB5196" s="76"/>
      <c r="BC5196" s="76"/>
      <c r="BE5196" s="76"/>
      <c r="BF5196" s="76"/>
      <c r="BH5196" s="76"/>
      <c r="BI5196" s="76"/>
      <c r="BK5196" s="76"/>
      <c r="BL5196" s="76"/>
      <c r="BN5196" s="76"/>
      <c r="BO5196" s="76"/>
      <c r="BQ5196" s="76"/>
      <c r="BR5196" s="76"/>
      <c r="BT5196" s="76"/>
      <c r="BU5196" s="76"/>
      <c r="BW5196" s="76"/>
      <c r="BX5196" s="76"/>
    </row>
    <row r="5197" spans="1:76" ht="12.75" customHeight="1">
      <c r="A5197" s="2"/>
      <c r="B5197" s="2"/>
      <c r="C5197" s="2"/>
      <c r="D5197" s="75"/>
      <c r="F5197" s="76"/>
      <c r="G5197" s="76"/>
      <c r="I5197" s="76"/>
      <c r="J5197" s="76"/>
      <c r="L5197" s="76"/>
      <c r="M5197" s="76"/>
      <c r="O5197" s="76"/>
      <c r="P5197" s="76"/>
      <c r="R5197" s="76"/>
      <c r="S5197" s="76"/>
      <c r="U5197" s="76"/>
      <c r="V5197" s="76"/>
      <c r="X5197" s="76"/>
      <c r="Y5197" s="76"/>
      <c r="AA5197" s="76"/>
      <c r="AB5197" s="76"/>
      <c r="AD5197" s="76"/>
      <c r="AE5197" s="76"/>
      <c r="AG5197" s="76"/>
      <c r="AH5197" s="76"/>
      <c r="AJ5197" s="76"/>
      <c r="AK5197" s="76"/>
      <c r="AM5197" s="76"/>
      <c r="AN5197" s="76"/>
      <c r="AP5197" s="76"/>
      <c r="AQ5197" s="76"/>
      <c r="AS5197" s="76"/>
      <c r="AT5197" s="76"/>
      <c r="AV5197" s="76"/>
      <c r="AW5197" s="76"/>
      <c r="AY5197" s="76"/>
      <c r="AZ5197" s="76"/>
      <c r="BB5197" s="76"/>
      <c r="BC5197" s="76"/>
      <c r="BE5197" s="76"/>
      <c r="BF5197" s="76"/>
      <c r="BH5197" s="76"/>
      <c r="BI5197" s="76"/>
      <c r="BK5197" s="76"/>
      <c r="BL5197" s="76"/>
      <c r="BN5197" s="76"/>
      <c r="BO5197" s="76"/>
      <c r="BQ5197" s="76"/>
      <c r="BR5197" s="76"/>
      <c r="BT5197" s="76"/>
      <c r="BU5197" s="76"/>
      <c r="BW5197" s="76"/>
      <c r="BX5197" s="76"/>
    </row>
    <row r="5198" spans="1:76" ht="12.75" customHeight="1">
      <c r="A5198" s="2"/>
      <c r="B5198" s="2"/>
      <c r="C5198" s="2"/>
      <c r="D5198" s="75"/>
      <c r="F5198" s="76"/>
      <c r="G5198" s="76"/>
      <c r="I5198" s="76"/>
      <c r="J5198" s="76"/>
      <c r="L5198" s="76"/>
      <c r="M5198" s="76"/>
      <c r="O5198" s="76"/>
      <c r="P5198" s="76"/>
      <c r="R5198" s="76"/>
      <c r="S5198" s="76"/>
      <c r="U5198" s="76"/>
      <c r="V5198" s="76"/>
      <c r="X5198" s="76"/>
      <c r="Y5198" s="76"/>
      <c r="AA5198" s="76"/>
      <c r="AB5198" s="76"/>
      <c r="AD5198" s="76"/>
      <c r="AE5198" s="76"/>
      <c r="AG5198" s="76"/>
      <c r="AH5198" s="76"/>
      <c r="AJ5198" s="76"/>
      <c r="AK5198" s="76"/>
      <c r="AM5198" s="76"/>
      <c r="AN5198" s="76"/>
      <c r="AP5198" s="76"/>
      <c r="AQ5198" s="76"/>
      <c r="AS5198" s="76"/>
      <c r="AT5198" s="76"/>
      <c r="AV5198" s="76"/>
      <c r="AW5198" s="76"/>
      <c r="AY5198" s="76"/>
      <c r="AZ5198" s="76"/>
      <c r="BB5198" s="76"/>
      <c r="BC5198" s="76"/>
      <c r="BE5198" s="76"/>
      <c r="BF5198" s="76"/>
      <c r="BH5198" s="76"/>
      <c r="BI5198" s="76"/>
      <c r="BK5198" s="76"/>
      <c r="BL5198" s="76"/>
      <c r="BN5198" s="76"/>
      <c r="BO5198" s="76"/>
      <c r="BQ5198" s="76"/>
      <c r="BR5198" s="76"/>
      <c r="BT5198" s="76"/>
      <c r="BU5198" s="76"/>
      <c r="BW5198" s="76"/>
      <c r="BX5198" s="76"/>
    </row>
    <row r="5199" spans="1:76" ht="12.75" customHeight="1">
      <c r="A5199" s="2"/>
      <c r="B5199" s="2"/>
      <c r="C5199" s="2"/>
      <c r="D5199" s="75"/>
      <c r="F5199" s="76"/>
      <c r="G5199" s="76"/>
      <c r="I5199" s="76"/>
      <c r="J5199" s="76"/>
      <c r="L5199" s="76"/>
      <c r="M5199" s="76"/>
      <c r="O5199" s="76"/>
      <c r="P5199" s="76"/>
      <c r="R5199" s="76"/>
      <c r="S5199" s="76"/>
      <c r="U5199" s="76"/>
      <c r="V5199" s="76"/>
      <c r="X5199" s="76"/>
      <c r="Y5199" s="76"/>
      <c r="AA5199" s="76"/>
      <c r="AB5199" s="76"/>
      <c r="AD5199" s="76"/>
      <c r="AE5199" s="76"/>
      <c r="AG5199" s="76"/>
      <c r="AH5199" s="76"/>
      <c r="AJ5199" s="76"/>
      <c r="AK5199" s="76"/>
      <c r="AM5199" s="76"/>
      <c r="AN5199" s="76"/>
      <c r="AP5199" s="76"/>
      <c r="AQ5199" s="76"/>
      <c r="AS5199" s="76"/>
      <c r="AT5199" s="76"/>
      <c r="AV5199" s="76"/>
      <c r="AW5199" s="76"/>
      <c r="AY5199" s="76"/>
      <c r="AZ5199" s="76"/>
      <c r="BB5199" s="76"/>
      <c r="BC5199" s="76"/>
      <c r="BE5199" s="76"/>
      <c r="BF5199" s="76"/>
      <c r="BH5199" s="76"/>
      <c r="BI5199" s="76"/>
      <c r="BK5199" s="76"/>
      <c r="BL5199" s="76"/>
      <c r="BN5199" s="76"/>
      <c r="BO5199" s="76"/>
      <c r="BQ5199" s="76"/>
      <c r="BR5199" s="76"/>
      <c r="BT5199" s="76"/>
      <c r="BU5199" s="76"/>
      <c r="BW5199" s="76"/>
      <c r="BX5199" s="76"/>
    </row>
    <row r="5200" spans="1:76" ht="12.75" customHeight="1">
      <c r="A5200" s="2"/>
      <c r="B5200" s="2"/>
      <c r="C5200" s="2"/>
      <c r="D5200" s="75"/>
      <c r="F5200" s="76"/>
      <c r="G5200" s="76"/>
      <c r="I5200" s="76"/>
      <c r="J5200" s="76"/>
      <c r="L5200" s="76"/>
      <c r="M5200" s="76"/>
      <c r="O5200" s="76"/>
      <c r="P5200" s="76"/>
      <c r="R5200" s="76"/>
      <c r="S5200" s="76"/>
      <c r="U5200" s="76"/>
      <c r="V5200" s="76"/>
      <c r="X5200" s="76"/>
      <c r="Y5200" s="76"/>
      <c r="AA5200" s="76"/>
      <c r="AB5200" s="76"/>
      <c r="AD5200" s="76"/>
      <c r="AE5200" s="76"/>
      <c r="AG5200" s="76"/>
      <c r="AH5200" s="76"/>
      <c r="AJ5200" s="76"/>
      <c r="AK5200" s="76"/>
      <c r="AM5200" s="76"/>
      <c r="AN5200" s="76"/>
      <c r="AP5200" s="76"/>
      <c r="AQ5200" s="76"/>
      <c r="AS5200" s="76"/>
      <c r="AT5200" s="76"/>
      <c r="AV5200" s="76"/>
      <c r="AW5200" s="76"/>
      <c r="AY5200" s="76"/>
      <c r="AZ5200" s="76"/>
      <c r="BB5200" s="76"/>
      <c r="BC5200" s="76"/>
      <c r="BE5200" s="76"/>
      <c r="BF5200" s="76"/>
      <c r="BH5200" s="76"/>
      <c r="BI5200" s="76"/>
      <c r="BK5200" s="76"/>
      <c r="BL5200" s="76"/>
      <c r="BN5200" s="76"/>
      <c r="BO5200" s="76"/>
      <c r="BQ5200" s="76"/>
      <c r="BR5200" s="76"/>
      <c r="BT5200" s="76"/>
      <c r="BU5200" s="76"/>
      <c r="BW5200" s="76"/>
      <c r="BX5200" s="76"/>
    </row>
    <row r="5201" spans="1:76" ht="12.75" customHeight="1">
      <c r="A5201" s="2"/>
      <c r="B5201" s="2"/>
      <c r="C5201" s="2"/>
      <c r="D5201" s="75"/>
      <c r="F5201" s="76"/>
      <c r="G5201" s="76"/>
      <c r="I5201" s="76"/>
      <c r="J5201" s="76"/>
      <c r="L5201" s="76"/>
      <c r="M5201" s="76"/>
      <c r="O5201" s="76"/>
      <c r="P5201" s="76"/>
      <c r="R5201" s="76"/>
      <c r="S5201" s="76"/>
      <c r="U5201" s="76"/>
      <c r="V5201" s="76"/>
      <c r="X5201" s="76"/>
      <c r="Y5201" s="76"/>
      <c r="AA5201" s="76"/>
      <c r="AB5201" s="76"/>
      <c r="AD5201" s="76"/>
      <c r="AE5201" s="76"/>
      <c r="AG5201" s="76"/>
      <c r="AH5201" s="76"/>
      <c r="AJ5201" s="76"/>
      <c r="AK5201" s="76"/>
      <c r="AM5201" s="76"/>
      <c r="AN5201" s="76"/>
      <c r="AP5201" s="76"/>
      <c r="AQ5201" s="76"/>
      <c r="AS5201" s="76"/>
      <c r="AT5201" s="76"/>
      <c r="AV5201" s="76"/>
      <c r="AW5201" s="76"/>
      <c r="AY5201" s="76"/>
      <c r="AZ5201" s="76"/>
      <c r="BB5201" s="76"/>
      <c r="BC5201" s="76"/>
      <c r="BE5201" s="76"/>
      <c r="BF5201" s="76"/>
      <c r="BH5201" s="76"/>
      <c r="BI5201" s="76"/>
      <c r="BK5201" s="76"/>
      <c r="BL5201" s="76"/>
      <c r="BN5201" s="76"/>
      <c r="BO5201" s="76"/>
      <c r="BQ5201" s="76"/>
      <c r="BR5201" s="76"/>
      <c r="BT5201" s="76"/>
      <c r="BU5201" s="76"/>
      <c r="BW5201" s="76"/>
      <c r="BX5201" s="76"/>
    </row>
    <row r="5202" spans="1:76" ht="12.75" customHeight="1">
      <c r="A5202" s="2"/>
      <c r="B5202" s="2"/>
      <c r="C5202" s="2"/>
      <c r="D5202" s="75"/>
      <c r="F5202" s="76"/>
      <c r="G5202" s="76"/>
      <c r="I5202" s="76"/>
      <c r="J5202" s="76"/>
      <c r="L5202" s="76"/>
      <c r="M5202" s="76"/>
      <c r="O5202" s="76"/>
      <c r="P5202" s="76"/>
      <c r="R5202" s="76"/>
      <c r="S5202" s="76"/>
      <c r="U5202" s="76"/>
      <c r="V5202" s="76"/>
      <c r="X5202" s="76"/>
      <c r="Y5202" s="76"/>
      <c r="AA5202" s="76"/>
      <c r="AB5202" s="76"/>
      <c r="AD5202" s="76"/>
      <c r="AE5202" s="76"/>
      <c r="AG5202" s="76"/>
      <c r="AH5202" s="76"/>
      <c r="AJ5202" s="76"/>
      <c r="AK5202" s="76"/>
      <c r="AM5202" s="76"/>
      <c r="AN5202" s="76"/>
      <c r="AP5202" s="76"/>
      <c r="AQ5202" s="76"/>
      <c r="AS5202" s="76"/>
      <c r="AT5202" s="76"/>
      <c r="AV5202" s="76"/>
      <c r="AW5202" s="76"/>
      <c r="AY5202" s="76"/>
      <c r="AZ5202" s="76"/>
      <c r="BB5202" s="76"/>
      <c r="BC5202" s="76"/>
      <c r="BE5202" s="76"/>
      <c r="BF5202" s="76"/>
      <c r="BH5202" s="76"/>
      <c r="BI5202" s="76"/>
      <c r="BK5202" s="76"/>
      <c r="BL5202" s="76"/>
      <c r="BN5202" s="76"/>
      <c r="BO5202" s="76"/>
      <c r="BQ5202" s="76"/>
      <c r="BR5202" s="76"/>
      <c r="BT5202" s="76"/>
      <c r="BU5202" s="76"/>
      <c r="BW5202" s="76"/>
      <c r="BX5202" s="76"/>
    </row>
    <row r="5203" spans="1:76" ht="12.75" customHeight="1">
      <c r="A5203" s="2"/>
      <c r="B5203" s="2"/>
      <c r="C5203" s="2"/>
      <c r="D5203" s="75"/>
      <c r="F5203" s="76"/>
      <c r="G5203" s="76"/>
      <c r="I5203" s="76"/>
      <c r="J5203" s="76"/>
      <c r="L5203" s="76"/>
      <c r="M5203" s="76"/>
      <c r="O5203" s="76"/>
      <c r="P5203" s="76"/>
      <c r="R5203" s="76"/>
      <c r="S5203" s="76"/>
      <c r="U5203" s="76"/>
      <c r="V5203" s="76"/>
      <c r="X5203" s="76"/>
      <c r="Y5203" s="76"/>
      <c r="AA5203" s="76"/>
      <c r="AB5203" s="76"/>
      <c r="AD5203" s="76"/>
      <c r="AE5203" s="76"/>
      <c r="AG5203" s="76"/>
      <c r="AH5203" s="76"/>
      <c r="AJ5203" s="76"/>
      <c r="AK5203" s="76"/>
      <c r="AM5203" s="76"/>
      <c r="AN5203" s="76"/>
      <c r="AP5203" s="76"/>
      <c r="AQ5203" s="76"/>
      <c r="AS5203" s="76"/>
      <c r="AT5203" s="76"/>
      <c r="AV5203" s="76"/>
      <c r="AW5203" s="76"/>
      <c r="AY5203" s="76"/>
      <c r="AZ5203" s="76"/>
      <c r="BB5203" s="76"/>
      <c r="BC5203" s="76"/>
      <c r="BE5203" s="76"/>
      <c r="BF5203" s="76"/>
      <c r="BH5203" s="76"/>
      <c r="BI5203" s="76"/>
      <c r="BK5203" s="76"/>
      <c r="BL5203" s="76"/>
      <c r="BN5203" s="76"/>
      <c r="BO5203" s="76"/>
      <c r="BQ5203" s="76"/>
      <c r="BR5203" s="76"/>
      <c r="BT5203" s="76"/>
      <c r="BU5203" s="76"/>
      <c r="BW5203" s="76"/>
      <c r="BX5203" s="76"/>
    </row>
    <row r="5204" spans="1:76" ht="12.75" customHeight="1">
      <c r="A5204" s="2"/>
      <c r="B5204" s="2"/>
      <c r="C5204" s="2"/>
      <c r="D5204" s="75"/>
      <c r="F5204" s="76"/>
      <c r="G5204" s="76"/>
      <c r="I5204" s="76"/>
      <c r="J5204" s="76"/>
      <c r="L5204" s="76"/>
      <c r="M5204" s="76"/>
      <c r="O5204" s="76"/>
      <c r="P5204" s="76"/>
      <c r="R5204" s="76"/>
      <c r="S5204" s="76"/>
      <c r="U5204" s="76"/>
      <c r="V5204" s="76"/>
      <c r="X5204" s="76"/>
      <c r="Y5204" s="76"/>
      <c r="AA5204" s="76"/>
      <c r="AB5204" s="76"/>
      <c r="AD5204" s="76"/>
      <c r="AE5204" s="76"/>
      <c r="AG5204" s="76"/>
      <c r="AH5204" s="76"/>
      <c r="AJ5204" s="76"/>
      <c r="AK5204" s="76"/>
      <c r="AM5204" s="76"/>
      <c r="AN5204" s="76"/>
      <c r="AP5204" s="76"/>
      <c r="AQ5204" s="76"/>
      <c r="AS5204" s="76"/>
      <c r="AT5204" s="76"/>
      <c r="AV5204" s="76"/>
      <c r="AW5204" s="76"/>
      <c r="AY5204" s="76"/>
      <c r="AZ5204" s="76"/>
      <c r="BB5204" s="76"/>
      <c r="BC5204" s="76"/>
      <c r="BE5204" s="76"/>
      <c r="BF5204" s="76"/>
      <c r="BH5204" s="76"/>
      <c r="BI5204" s="76"/>
      <c r="BK5204" s="76"/>
      <c r="BL5204" s="76"/>
      <c r="BN5204" s="76"/>
      <c r="BO5204" s="76"/>
      <c r="BQ5204" s="76"/>
      <c r="BR5204" s="76"/>
      <c r="BT5204" s="76"/>
      <c r="BU5204" s="76"/>
      <c r="BW5204" s="76"/>
      <c r="BX5204" s="76"/>
    </row>
    <row r="5205" spans="1:76" ht="12.75" customHeight="1">
      <c r="A5205" s="2"/>
      <c r="B5205" s="2"/>
      <c r="C5205" s="2"/>
      <c r="D5205" s="75"/>
      <c r="F5205" s="76"/>
      <c r="G5205" s="76"/>
      <c r="I5205" s="76"/>
      <c r="J5205" s="76"/>
      <c r="L5205" s="76"/>
      <c r="M5205" s="76"/>
      <c r="O5205" s="76"/>
      <c r="P5205" s="76"/>
      <c r="R5205" s="76"/>
      <c r="S5205" s="76"/>
      <c r="U5205" s="76"/>
      <c r="V5205" s="76"/>
      <c r="X5205" s="76"/>
      <c r="Y5205" s="76"/>
      <c r="AA5205" s="76"/>
      <c r="AB5205" s="76"/>
      <c r="AD5205" s="76"/>
      <c r="AE5205" s="76"/>
      <c r="AG5205" s="76"/>
      <c r="AH5205" s="76"/>
      <c r="AJ5205" s="76"/>
      <c r="AK5205" s="76"/>
      <c r="AM5205" s="76"/>
      <c r="AN5205" s="76"/>
      <c r="AP5205" s="76"/>
      <c r="AQ5205" s="76"/>
      <c r="AS5205" s="76"/>
      <c r="AT5205" s="76"/>
      <c r="AV5205" s="76"/>
      <c r="AW5205" s="76"/>
      <c r="AY5205" s="76"/>
      <c r="AZ5205" s="76"/>
      <c r="BB5205" s="76"/>
      <c r="BC5205" s="76"/>
      <c r="BE5205" s="76"/>
      <c r="BF5205" s="76"/>
      <c r="BH5205" s="76"/>
      <c r="BI5205" s="76"/>
      <c r="BK5205" s="76"/>
      <c r="BL5205" s="76"/>
      <c r="BN5205" s="76"/>
      <c r="BO5205" s="76"/>
      <c r="BQ5205" s="76"/>
      <c r="BR5205" s="76"/>
      <c r="BT5205" s="76"/>
      <c r="BU5205" s="76"/>
      <c r="BW5205" s="76"/>
      <c r="BX5205" s="76"/>
    </row>
    <row r="5206" spans="1:76" ht="12.75" customHeight="1">
      <c r="A5206" s="2"/>
      <c r="B5206" s="2"/>
      <c r="C5206" s="2"/>
      <c r="D5206" s="75"/>
      <c r="F5206" s="76"/>
      <c r="G5206" s="76"/>
      <c r="I5206" s="76"/>
      <c r="J5206" s="76"/>
      <c r="L5206" s="76"/>
      <c r="M5206" s="76"/>
      <c r="O5206" s="76"/>
      <c r="P5206" s="76"/>
      <c r="R5206" s="76"/>
      <c r="S5206" s="76"/>
      <c r="U5206" s="76"/>
      <c r="V5206" s="76"/>
      <c r="X5206" s="76"/>
      <c r="Y5206" s="76"/>
      <c r="AA5206" s="76"/>
      <c r="AB5206" s="76"/>
      <c r="AD5206" s="76"/>
      <c r="AE5206" s="76"/>
      <c r="AG5206" s="76"/>
      <c r="AH5206" s="76"/>
      <c r="AJ5206" s="76"/>
      <c r="AK5206" s="76"/>
      <c r="AM5206" s="76"/>
      <c r="AN5206" s="76"/>
      <c r="AP5206" s="76"/>
      <c r="AQ5206" s="76"/>
      <c r="AS5206" s="76"/>
      <c r="AT5206" s="76"/>
      <c r="AV5206" s="76"/>
      <c r="AW5206" s="76"/>
      <c r="AY5206" s="76"/>
      <c r="AZ5206" s="76"/>
      <c r="BB5206" s="76"/>
      <c r="BC5206" s="76"/>
      <c r="BE5206" s="76"/>
      <c r="BF5206" s="76"/>
      <c r="BH5206" s="76"/>
      <c r="BI5206" s="76"/>
      <c r="BK5206" s="76"/>
      <c r="BL5206" s="76"/>
      <c r="BN5206" s="76"/>
      <c r="BO5206" s="76"/>
      <c r="BQ5206" s="76"/>
      <c r="BR5206" s="76"/>
      <c r="BT5206" s="76"/>
      <c r="BU5206" s="76"/>
      <c r="BW5206" s="76"/>
      <c r="BX5206" s="76"/>
    </row>
    <row r="5207" spans="1:76" ht="12.75" customHeight="1">
      <c r="A5207" s="2"/>
      <c r="B5207" s="2"/>
      <c r="C5207" s="2"/>
      <c r="D5207" s="75"/>
      <c r="F5207" s="76"/>
      <c r="G5207" s="76"/>
      <c r="I5207" s="76"/>
      <c r="J5207" s="76"/>
      <c r="L5207" s="76"/>
      <c r="M5207" s="76"/>
      <c r="O5207" s="76"/>
      <c r="P5207" s="76"/>
      <c r="R5207" s="76"/>
      <c r="S5207" s="76"/>
      <c r="U5207" s="76"/>
      <c r="V5207" s="76"/>
      <c r="X5207" s="76"/>
      <c r="Y5207" s="76"/>
      <c r="AA5207" s="76"/>
      <c r="AB5207" s="76"/>
      <c r="AD5207" s="76"/>
      <c r="AE5207" s="76"/>
      <c r="AG5207" s="76"/>
      <c r="AH5207" s="76"/>
      <c r="AJ5207" s="76"/>
      <c r="AK5207" s="76"/>
      <c r="AM5207" s="76"/>
      <c r="AN5207" s="76"/>
      <c r="AP5207" s="76"/>
      <c r="AQ5207" s="76"/>
      <c r="AS5207" s="76"/>
      <c r="AT5207" s="76"/>
      <c r="AV5207" s="76"/>
      <c r="AW5207" s="76"/>
      <c r="AY5207" s="76"/>
      <c r="AZ5207" s="76"/>
      <c r="BB5207" s="76"/>
      <c r="BC5207" s="76"/>
      <c r="BE5207" s="76"/>
      <c r="BF5207" s="76"/>
      <c r="BH5207" s="76"/>
      <c r="BI5207" s="76"/>
      <c r="BK5207" s="76"/>
      <c r="BL5207" s="76"/>
      <c r="BN5207" s="76"/>
      <c r="BO5207" s="76"/>
      <c r="BQ5207" s="76"/>
      <c r="BR5207" s="76"/>
      <c r="BT5207" s="76"/>
      <c r="BU5207" s="76"/>
      <c r="BW5207" s="76"/>
      <c r="BX5207" s="76"/>
    </row>
    <row r="5208" spans="1:76" ht="12.75" customHeight="1">
      <c r="A5208" s="2"/>
      <c r="B5208" s="2"/>
      <c r="C5208" s="2"/>
      <c r="D5208" s="75"/>
      <c r="F5208" s="76"/>
      <c r="G5208" s="76"/>
      <c r="I5208" s="76"/>
      <c r="J5208" s="76"/>
      <c r="L5208" s="76"/>
      <c r="M5208" s="76"/>
      <c r="O5208" s="76"/>
      <c r="P5208" s="76"/>
      <c r="R5208" s="76"/>
      <c r="S5208" s="76"/>
      <c r="U5208" s="76"/>
      <c r="V5208" s="76"/>
      <c r="X5208" s="76"/>
      <c r="Y5208" s="76"/>
      <c r="AA5208" s="76"/>
      <c r="AB5208" s="76"/>
      <c r="AD5208" s="76"/>
      <c r="AE5208" s="76"/>
      <c r="AG5208" s="76"/>
      <c r="AH5208" s="76"/>
      <c r="AJ5208" s="76"/>
      <c r="AK5208" s="76"/>
      <c r="AM5208" s="76"/>
      <c r="AN5208" s="76"/>
      <c r="AP5208" s="76"/>
      <c r="AQ5208" s="76"/>
      <c r="AS5208" s="76"/>
      <c r="AT5208" s="76"/>
      <c r="AV5208" s="76"/>
      <c r="AW5208" s="76"/>
      <c r="AY5208" s="76"/>
      <c r="AZ5208" s="76"/>
      <c r="BB5208" s="76"/>
      <c r="BC5208" s="76"/>
      <c r="BE5208" s="76"/>
      <c r="BF5208" s="76"/>
      <c r="BH5208" s="76"/>
      <c r="BI5208" s="76"/>
      <c r="BK5208" s="76"/>
      <c r="BL5208" s="76"/>
      <c r="BN5208" s="76"/>
      <c r="BO5208" s="76"/>
      <c r="BQ5208" s="76"/>
      <c r="BR5208" s="76"/>
      <c r="BT5208" s="76"/>
      <c r="BU5208" s="76"/>
      <c r="BW5208" s="76"/>
      <c r="BX5208" s="76"/>
    </row>
    <row r="5209" spans="1:76" ht="12.75" customHeight="1">
      <c r="A5209" s="2"/>
      <c r="B5209" s="2"/>
      <c r="C5209" s="2"/>
      <c r="D5209" s="75"/>
      <c r="F5209" s="76"/>
      <c r="G5209" s="76"/>
      <c r="I5209" s="76"/>
      <c r="J5209" s="76"/>
      <c r="L5209" s="76"/>
      <c r="M5209" s="76"/>
      <c r="O5209" s="76"/>
      <c r="P5209" s="76"/>
      <c r="R5209" s="76"/>
      <c r="S5209" s="76"/>
      <c r="U5209" s="76"/>
      <c r="V5209" s="76"/>
      <c r="X5209" s="76"/>
      <c r="Y5209" s="76"/>
      <c r="AA5209" s="76"/>
      <c r="AB5209" s="76"/>
      <c r="AD5209" s="76"/>
      <c r="AE5209" s="76"/>
      <c r="AG5209" s="76"/>
      <c r="AH5209" s="76"/>
      <c r="AJ5209" s="76"/>
      <c r="AK5209" s="76"/>
      <c r="AM5209" s="76"/>
      <c r="AN5209" s="76"/>
      <c r="AP5209" s="76"/>
      <c r="AQ5209" s="76"/>
      <c r="AS5209" s="76"/>
      <c r="AT5209" s="76"/>
      <c r="AV5209" s="76"/>
      <c r="AW5209" s="76"/>
      <c r="AY5209" s="76"/>
      <c r="AZ5209" s="76"/>
      <c r="BB5209" s="76"/>
      <c r="BC5209" s="76"/>
      <c r="BE5209" s="76"/>
      <c r="BF5209" s="76"/>
      <c r="BH5209" s="76"/>
      <c r="BI5209" s="76"/>
      <c r="BK5209" s="76"/>
      <c r="BL5209" s="76"/>
      <c r="BN5209" s="76"/>
      <c r="BO5209" s="76"/>
      <c r="BQ5209" s="76"/>
      <c r="BR5209" s="76"/>
      <c r="BT5209" s="76"/>
      <c r="BU5209" s="76"/>
      <c r="BW5209" s="76"/>
      <c r="BX5209" s="76"/>
    </row>
    <row r="5210" spans="1:76" ht="12.75" customHeight="1">
      <c r="A5210" s="2"/>
      <c r="B5210" s="2"/>
      <c r="C5210" s="2"/>
      <c r="D5210" s="75"/>
      <c r="F5210" s="76"/>
      <c r="G5210" s="76"/>
      <c r="I5210" s="76"/>
      <c r="J5210" s="76"/>
      <c r="L5210" s="76"/>
      <c r="M5210" s="76"/>
      <c r="O5210" s="76"/>
      <c r="P5210" s="76"/>
      <c r="R5210" s="76"/>
      <c r="S5210" s="76"/>
      <c r="U5210" s="76"/>
      <c r="V5210" s="76"/>
      <c r="X5210" s="76"/>
      <c r="Y5210" s="76"/>
      <c r="AA5210" s="76"/>
      <c r="AB5210" s="76"/>
      <c r="AD5210" s="76"/>
      <c r="AE5210" s="76"/>
      <c r="AG5210" s="76"/>
      <c r="AH5210" s="76"/>
      <c r="AJ5210" s="76"/>
      <c r="AK5210" s="76"/>
      <c r="AM5210" s="76"/>
      <c r="AN5210" s="76"/>
      <c r="AP5210" s="76"/>
      <c r="AQ5210" s="76"/>
      <c r="AS5210" s="76"/>
      <c r="AT5210" s="76"/>
      <c r="AV5210" s="76"/>
      <c r="AW5210" s="76"/>
      <c r="AY5210" s="76"/>
      <c r="AZ5210" s="76"/>
      <c r="BB5210" s="76"/>
      <c r="BC5210" s="76"/>
      <c r="BE5210" s="76"/>
      <c r="BF5210" s="76"/>
      <c r="BH5210" s="76"/>
      <c r="BI5210" s="76"/>
      <c r="BK5210" s="76"/>
      <c r="BL5210" s="76"/>
      <c r="BN5210" s="76"/>
      <c r="BO5210" s="76"/>
      <c r="BQ5210" s="76"/>
      <c r="BR5210" s="76"/>
      <c r="BT5210" s="76"/>
      <c r="BU5210" s="76"/>
      <c r="BW5210" s="76"/>
      <c r="BX5210" s="76"/>
    </row>
    <row r="5211" spans="1:76" ht="12.75" customHeight="1">
      <c r="A5211" s="2"/>
      <c r="B5211" s="2"/>
      <c r="C5211" s="2"/>
      <c r="D5211" s="75"/>
      <c r="F5211" s="76"/>
      <c r="G5211" s="76"/>
      <c r="I5211" s="76"/>
      <c r="J5211" s="76"/>
      <c r="L5211" s="76"/>
      <c r="M5211" s="76"/>
      <c r="O5211" s="76"/>
      <c r="P5211" s="76"/>
      <c r="R5211" s="76"/>
      <c r="S5211" s="76"/>
      <c r="U5211" s="76"/>
      <c r="V5211" s="76"/>
      <c r="X5211" s="76"/>
      <c r="Y5211" s="76"/>
      <c r="AA5211" s="76"/>
      <c r="AB5211" s="76"/>
      <c r="AD5211" s="76"/>
      <c r="AE5211" s="76"/>
      <c r="AG5211" s="76"/>
      <c r="AH5211" s="76"/>
      <c r="AJ5211" s="76"/>
      <c r="AK5211" s="76"/>
      <c r="AM5211" s="76"/>
      <c r="AN5211" s="76"/>
      <c r="AP5211" s="76"/>
      <c r="AQ5211" s="76"/>
      <c r="AS5211" s="76"/>
      <c r="AT5211" s="76"/>
      <c r="AV5211" s="76"/>
      <c r="AW5211" s="76"/>
      <c r="AY5211" s="76"/>
      <c r="AZ5211" s="76"/>
      <c r="BB5211" s="76"/>
      <c r="BC5211" s="76"/>
      <c r="BE5211" s="76"/>
      <c r="BF5211" s="76"/>
      <c r="BH5211" s="76"/>
      <c r="BI5211" s="76"/>
      <c r="BK5211" s="76"/>
      <c r="BL5211" s="76"/>
      <c r="BN5211" s="76"/>
      <c r="BO5211" s="76"/>
      <c r="BQ5211" s="76"/>
      <c r="BR5211" s="76"/>
      <c r="BT5211" s="76"/>
      <c r="BU5211" s="76"/>
      <c r="BW5211" s="76"/>
      <c r="BX5211" s="76"/>
    </row>
    <row r="5212" spans="1:76" ht="12.75" customHeight="1">
      <c r="A5212" s="2"/>
      <c r="B5212" s="2"/>
      <c r="C5212" s="2"/>
      <c r="D5212" s="75"/>
      <c r="F5212" s="76"/>
      <c r="G5212" s="76"/>
      <c r="I5212" s="76"/>
      <c r="J5212" s="76"/>
      <c r="L5212" s="76"/>
      <c r="M5212" s="76"/>
      <c r="O5212" s="76"/>
      <c r="P5212" s="76"/>
      <c r="R5212" s="76"/>
      <c r="S5212" s="76"/>
      <c r="U5212" s="76"/>
      <c r="V5212" s="76"/>
      <c r="X5212" s="76"/>
      <c r="Y5212" s="76"/>
      <c r="AA5212" s="76"/>
      <c r="AB5212" s="76"/>
      <c r="AD5212" s="76"/>
      <c r="AE5212" s="76"/>
      <c r="AG5212" s="76"/>
      <c r="AH5212" s="76"/>
      <c r="AJ5212" s="76"/>
      <c r="AK5212" s="76"/>
      <c r="AM5212" s="76"/>
      <c r="AN5212" s="76"/>
      <c r="AP5212" s="76"/>
      <c r="AQ5212" s="76"/>
      <c r="AS5212" s="76"/>
      <c r="AT5212" s="76"/>
      <c r="AV5212" s="76"/>
      <c r="AW5212" s="76"/>
      <c r="AY5212" s="76"/>
      <c r="AZ5212" s="76"/>
      <c r="BB5212" s="76"/>
      <c r="BC5212" s="76"/>
      <c r="BE5212" s="76"/>
      <c r="BF5212" s="76"/>
      <c r="BH5212" s="76"/>
      <c r="BI5212" s="76"/>
      <c r="BK5212" s="76"/>
      <c r="BL5212" s="76"/>
      <c r="BN5212" s="76"/>
      <c r="BO5212" s="76"/>
      <c r="BQ5212" s="76"/>
      <c r="BR5212" s="76"/>
      <c r="BT5212" s="76"/>
      <c r="BU5212" s="76"/>
      <c r="BW5212" s="76"/>
      <c r="BX5212" s="76"/>
    </row>
    <row r="5213" spans="1:76" ht="12.75" customHeight="1">
      <c r="A5213" s="2"/>
      <c r="B5213" s="2"/>
      <c r="C5213" s="2"/>
      <c r="D5213" s="75"/>
      <c r="F5213" s="76"/>
      <c r="G5213" s="76"/>
      <c r="I5213" s="76"/>
      <c r="J5213" s="76"/>
      <c r="L5213" s="76"/>
      <c r="M5213" s="76"/>
      <c r="O5213" s="76"/>
      <c r="P5213" s="76"/>
      <c r="R5213" s="76"/>
      <c r="S5213" s="76"/>
      <c r="U5213" s="76"/>
      <c r="V5213" s="76"/>
      <c r="X5213" s="76"/>
      <c r="Y5213" s="76"/>
      <c r="AA5213" s="76"/>
      <c r="AB5213" s="76"/>
      <c r="AD5213" s="76"/>
      <c r="AE5213" s="76"/>
      <c r="AG5213" s="76"/>
      <c r="AH5213" s="76"/>
      <c r="AJ5213" s="76"/>
      <c r="AK5213" s="76"/>
      <c r="AM5213" s="76"/>
      <c r="AN5213" s="76"/>
      <c r="AP5213" s="76"/>
      <c r="AQ5213" s="76"/>
      <c r="AS5213" s="76"/>
      <c r="AT5213" s="76"/>
      <c r="AV5213" s="76"/>
      <c r="AW5213" s="76"/>
      <c r="AY5213" s="76"/>
      <c r="AZ5213" s="76"/>
      <c r="BB5213" s="76"/>
      <c r="BC5213" s="76"/>
      <c r="BE5213" s="76"/>
      <c r="BF5213" s="76"/>
      <c r="BH5213" s="76"/>
      <c r="BI5213" s="76"/>
      <c r="BK5213" s="76"/>
      <c r="BL5213" s="76"/>
      <c r="BN5213" s="76"/>
      <c r="BO5213" s="76"/>
      <c r="BQ5213" s="76"/>
      <c r="BR5213" s="76"/>
      <c r="BT5213" s="76"/>
      <c r="BU5213" s="76"/>
      <c r="BW5213" s="76"/>
      <c r="BX5213" s="76"/>
    </row>
    <row r="5214" spans="1:76" ht="12.75" customHeight="1">
      <c r="A5214" s="2"/>
      <c r="B5214" s="2"/>
      <c r="C5214" s="2"/>
      <c r="D5214" s="75"/>
      <c r="F5214" s="76"/>
      <c r="G5214" s="76"/>
      <c r="I5214" s="76"/>
      <c r="J5214" s="76"/>
      <c r="L5214" s="76"/>
      <c r="M5214" s="76"/>
      <c r="O5214" s="76"/>
      <c r="P5214" s="76"/>
      <c r="R5214" s="76"/>
      <c r="S5214" s="76"/>
      <c r="U5214" s="76"/>
      <c r="V5214" s="76"/>
      <c r="X5214" s="76"/>
      <c r="Y5214" s="76"/>
      <c r="AA5214" s="76"/>
      <c r="AB5214" s="76"/>
      <c r="AD5214" s="76"/>
      <c r="AE5214" s="76"/>
      <c r="AG5214" s="76"/>
      <c r="AH5214" s="76"/>
      <c r="AJ5214" s="76"/>
      <c r="AK5214" s="76"/>
      <c r="AM5214" s="76"/>
      <c r="AN5214" s="76"/>
      <c r="AP5214" s="76"/>
      <c r="AQ5214" s="76"/>
      <c r="AS5214" s="76"/>
      <c r="AT5214" s="76"/>
      <c r="AV5214" s="76"/>
      <c r="AW5214" s="76"/>
      <c r="AY5214" s="76"/>
      <c r="AZ5214" s="76"/>
      <c r="BB5214" s="76"/>
      <c r="BC5214" s="76"/>
      <c r="BE5214" s="76"/>
      <c r="BF5214" s="76"/>
      <c r="BH5214" s="76"/>
      <c r="BI5214" s="76"/>
      <c r="BK5214" s="76"/>
      <c r="BL5214" s="76"/>
      <c r="BN5214" s="76"/>
      <c r="BO5214" s="76"/>
      <c r="BQ5214" s="76"/>
      <c r="BR5214" s="76"/>
      <c r="BT5214" s="76"/>
      <c r="BU5214" s="76"/>
      <c r="BW5214" s="76"/>
      <c r="BX5214" s="76"/>
    </row>
    <row r="5215" spans="1:76" ht="12.75" customHeight="1">
      <c r="A5215" s="2"/>
      <c r="B5215" s="2"/>
      <c r="C5215" s="2"/>
      <c r="D5215" s="75"/>
      <c r="F5215" s="76"/>
      <c r="G5215" s="76"/>
      <c r="I5215" s="76"/>
      <c r="J5215" s="76"/>
      <c r="L5215" s="76"/>
      <c r="M5215" s="76"/>
      <c r="O5215" s="76"/>
      <c r="P5215" s="76"/>
      <c r="R5215" s="76"/>
      <c r="S5215" s="76"/>
      <c r="U5215" s="76"/>
      <c r="V5215" s="76"/>
      <c r="X5215" s="76"/>
      <c r="Y5215" s="76"/>
      <c r="AA5215" s="76"/>
      <c r="AB5215" s="76"/>
      <c r="AD5215" s="76"/>
      <c r="AE5215" s="76"/>
      <c r="AG5215" s="76"/>
      <c r="AH5215" s="76"/>
      <c r="AJ5215" s="76"/>
      <c r="AK5215" s="76"/>
      <c r="AM5215" s="76"/>
      <c r="AN5215" s="76"/>
      <c r="AP5215" s="76"/>
      <c r="AQ5215" s="76"/>
      <c r="AS5215" s="76"/>
      <c r="AT5215" s="76"/>
      <c r="AV5215" s="76"/>
      <c r="AW5215" s="76"/>
      <c r="AY5215" s="76"/>
      <c r="AZ5215" s="76"/>
      <c r="BB5215" s="76"/>
      <c r="BC5215" s="76"/>
      <c r="BE5215" s="76"/>
      <c r="BF5215" s="76"/>
      <c r="BH5215" s="76"/>
      <c r="BI5215" s="76"/>
      <c r="BK5215" s="76"/>
      <c r="BL5215" s="76"/>
      <c r="BN5215" s="76"/>
      <c r="BO5215" s="76"/>
      <c r="BQ5215" s="76"/>
      <c r="BR5215" s="76"/>
      <c r="BT5215" s="76"/>
      <c r="BU5215" s="76"/>
      <c r="BW5215" s="76"/>
      <c r="BX5215" s="76"/>
    </row>
    <row r="5216" spans="1:76" ht="12.75" customHeight="1">
      <c r="A5216" s="2"/>
      <c r="B5216" s="2"/>
      <c r="C5216" s="2"/>
      <c r="D5216" s="75"/>
      <c r="F5216" s="76"/>
      <c r="G5216" s="76"/>
      <c r="I5216" s="76"/>
      <c r="J5216" s="76"/>
      <c r="L5216" s="76"/>
      <c r="M5216" s="76"/>
      <c r="O5216" s="76"/>
      <c r="P5216" s="76"/>
      <c r="R5216" s="76"/>
      <c r="S5216" s="76"/>
      <c r="U5216" s="76"/>
      <c r="V5216" s="76"/>
      <c r="X5216" s="76"/>
      <c r="Y5216" s="76"/>
      <c r="AA5216" s="76"/>
      <c r="AB5216" s="76"/>
      <c r="AD5216" s="76"/>
      <c r="AE5216" s="76"/>
      <c r="AG5216" s="76"/>
      <c r="AH5216" s="76"/>
      <c r="AJ5216" s="76"/>
      <c r="AK5216" s="76"/>
      <c r="AM5216" s="76"/>
      <c r="AN5216" s="76"/>
      <c r="AP5216" s="76"/>
      <c r="AQ5216" s="76"/>
      <c r="AS5216" s="76"/>
      <c r="AT5216" s="76"/>
      <c r="AV5216" s="76"/>
      <c r="AW5216" s="76"/>
      <c r="AY5216" s="76"/>
      <c r="AZ5216" s="76"/>
      <c r="BB5216" s="76"/>
      <c r="BC5216" s="76"/>
      <c r="BE5216" s="76"/>
      <c r="BF5216" s="76"/>
      <c r="BH5216" s="76"/>
      <c r="BI5216" s="76"/>
      <c r="BK5216" s="76"/>
      <c r="BL5216" s="76"/>
      <c r="BN5216" s="76"/>
      <c r="BO5216" s="76"/>
      <c r="BQ5216" s="76"/>
      <c r="BR5216" s="76"/>
      <c r="BT5216" s="76"/>
      <c r="BU5216" s="76"/>
      <c r="BW5216" s="76"/>
      <c r="BX5216" s="76"/>
    </row>
    <row r="5217" spans="1:76" ht="12.75" customHeight="1">
      <c r="A5217" s="2"/>
      <c r="B5217" s="2"/>
      <c r="C5217" s="2"/>
      <c r="D5217" s="75"/>
      <c r="F5217" s="76"/>
      <c r="G5217" s="76"/>
      <c r="I5217" s="76"/>
      <c r="J5217" s="76"/>
      <c r="L5217" s="76"/>
      <c r="M5217" s="76"/>
      <c r="O5217" s="76"/>
      <c r="P5217" s="76"/>
      <c r="R5217" s="76"/>
      <c r="S5217" s="76"/>
      <c r="U5217" s="76"/>
      <c r="V5217" s="76"/>
      <c r="X5217" s="76"/>
      <c r="Y5217" s="76"/>
      <c r="AA5217" s="76"/>
      <c r="AB5217" s="76"/>
      <c r="AD5217" s="76"/>
      <c r="AE5217" s="76"/>
      <c r="AG5217" s="76"/>
      <c r="AH5217" s="76"/>
      <c r="AJ5217" s="76"/>
      <c r="AK5217" s="76"/>
      <c r="AM5217" s="76"/>
      <c r="AN5217" s="76"/>
      <c r="AP5217" s="76"/>
      <c r="AQ5217" s="76"/>
      <c r="AS5217" s="76"/>
      <c r="AT5217" s="76"/>
      <c r="AV5217" s="76"/>
      <c r="AW5217" s="76"/>
      <c r="AY5217" s="76"/>
      <c r="AZ5217" s="76"/>
      <c r="BB5217" s="76"/>
      <c r="BC5217" s="76"/>
      <c r="BE5217" s="76"/>
      <c r="BF5217" s="76"/>
      <c r="BH5217" s="76"/>
      <c r="BI5217" s="76"/>
      <c r="BK5217" s="76"/>
      <c r="BL5217" s="76"/>
      <c r="BN5217" s="76"/>
      <c r="BO5217" s="76"/>
      <c r="BQ5217" s="76"/>
      <c r="BR5217" s="76"/>
      <c r="BT5217" s="76"/>
      <c r="BU5217" s="76"/>
      <c r="BW5217" s="76"/>
      <c r="BX5217" s="76"/>
    </row>
    <row r="5218" spans="1:76" ht="12.75" customHeight="1">
      <c r="A5218" s="2"/>
      <c r="B5218" s="2"/>
      <c r="C5218" s="2"/>
      <c r="D5218" s="75"/>
      <c r="F5218" s="76"/>
      <c r="G5218" s="76"/>
      <c r="I5218" s="76"/>
      <c r="J5218" s="76"/>
      <c r="L5218" s="76"/>
      <c r="M5218" s="76"/>
      <c r="O5218" s="76"/>
      <c r="P5218" s="76"/>
      <c r="R5218" s="76"/>
      <c r="S5218" s="76"/>
      <c r="U5218" s="76"/>
      <c r="V5218" s="76"/>
      <c r="X5218" s="76"/>
      <c r="Y5218" s="76"/>
      <c r="AA5218" s="76"/>
      <c r="AB5218" s="76"/>
      <c r="AD5218" s="76"/>
      <c r="AE5218" s="76"/>
      <c r="AG5218" s="76"/>
      <c r="AH5218" s="76"/>
      <c r="AJ5218" s="76"/>
      <c r="AK5218" s="76"/>
      <c r="AM5218" s="76"/>
      <c r="AN5218" s="76"/>
      <c r="AP5218" s="76"/>
      <c r="AQ5218" s="76"/>
      <c r="AS5218" s="76"/>
      <c r="AT5218" s="76"/>
      <c r="AV5218" s="76"/>
      <c r="AW5218" s="76"/>
      <c r="AY5218" s="76"/>
      <c r="AZ5218" s="76"/>
      <c r="BB5218" s="76"/>
      <c r="BC5218" s="76"/>
      <c r="BE5218" s="76"/>
      <c r="BF5218" s="76"/>
      <c r="BH5218" s="76"/>
      <c r="BI5218" s="76"/>
      <c r="BK5218" s="76"/>
      <c r="BL5218" s="76"/>
      <c r="BN5218" s="76"/>
      <c r="BO5218" s="76"/>
      <c r="BQ5218" s="76"/>
      <c r="BR5218" s="76"/>
      <c r="BT5218" s="76"/>
      <c r="BU5218" s="76"/>
      <c r="BW5218" s="76"/>
      <c r="BX5218" s="76"/>
    </row>
    <row r="5219" spans="1:76" ht="12.75" customHeight="1">
      <c r="A5219" s="2"/>
      <c r="B5219" s="2"/>
      <c r="C5219" s="2"/>
      <c r="D5219" s="75"/>
      <c r="F5219" s="76"/>
      <c r="G5219" s="76"/>
      <c r="I5219" s="76"/>
      <c r="J5219" s="76"/>
      <c r="L5219" s="76"/>
      <c r="M5219" s="76"/>
      <c r="O5219" s="76"/>
      <c r="P5219" s="76"/>
      <c r="R5219" s="76"/>
      <c r="S5219" s="76"/>
      <c r="U5219" s="76"/>
      <c r="V5219" s="76"/>
      <c r="X5219" s="76"/>
      <c r="Y5219" s="76"/>
      <c r="AA5219" s="76"/>
      <c r="AB5219" s="76"/>
      <c r="AD5219" s="76"/>
      <c r="AE5219" s="76"/>
      <c r="AG5219" s="76"/>
      <c r="AH5219" s="76"/>
      <c r="AJ5219" s="76"/>
      <c r="AK5219" s="76"/>
      <c r="AM5219" s="76"/>
      <c r="AN5219" s="76"/>
      <c r="AP5219" s="76"/>
      <c r="AQ5219" s="76"/>
      <c r="AS5219" s="76"/>
      <c r="AT5219" s="76"/>
      <c r="AV5219" s="76"/>
      <c r="AW5219" s="76"/>
      <c r="AY5219" s="76"/>
      <c r="AZ5219" s="76"/>
      <c r="BB5219" s="76"/>
      <c r="BC5219" s="76"/>
      <c r="BE5219" s="76"/>
      <c r="BF5219" s="76"/>
      <c r="BH5219" s="76"/>
      <c r="BI5219" s="76"/>
      <c r="BK5219" s="76"/>
      <c r="BL5219" s="76"/>
      <c r="BN5219" s="76"/>
      <c r="BO5219" s="76"/>
      <c r="BQ5219" s="76"/>
      <c r="BR5219" s="76"/>
      <c r="BT5219" s="76"/>
      <c r="BU5219" s="76"/>
      <c r="BW5219" s="76"/>
      <c r="BX5219" s="76"/>
    </row>
    <row r="5220" spans="1:76" ht="12.75" customHeight="1">
      <c r="A5220" s="2"/>
      <c r="B5220" s="2"/>
      <c r="C5220" s="2"/>
      <c r="D5220" s="75"/>
      <c r="F5220" s="76"/>
      <c r="G5220" s="76"/>
      <c r="I5220" s="76"/>
      <c r="J5220" s="76"/>
      <c r="L5220" s="76"/>
      <c r="M5220" s="76"/>
      <c r="O5220" s="76"/>
      <c r="P5220" s="76"/>
      <c r="R5220" s="76"/>
      <c r="S5220" s="76"/>
      <c r="U5220" s="76"/>
      <c r="V5220" s="76"/>
      <c r="X5220" s="76"/>
      <c r="Y5220" s="76"/>
      <c r="AA5220" s="76"/>
      <c r="AB5220" s="76"/>
      <c r="AD5220" s="76"/>
      <c r="AE5220" s="76"/>
      <c r="AG5220" s="76"/>
      <c r="AH5220" s="76"/>
      <c r="AJ5220" s="76"/>
      <c r="AK5220" s="76"/>
      <c r="AM5220" s="76"/>
      <c r="AN5220" s="76"/>
      <c r="AP5220" s="76"/>
      <c r="AQ5220" s="76"/>
      <c r="AS5220" s="76"/>
      <c r="AT5220" s="76"/>
      <c r="AV5220" s="76"/>
      <c r="AW5220" s="76"/>
      <c r="AY5220" s="76"/>
      <c r="AZ5220" s="76"/>
      <c r="BB5220" s="76"/>
      <c r="BC5220" s="76"/>
      <c r="BE5220" s="76"/>
      <c r="BF5220" s="76"/>
      <c r="BH5220" s="76"/>
      <c r="BI5220" s="76"/>
      <c r="BK5220" s="76"/>
      <c r="BL5220" s="76"/>
      <c r="BN5220" s="76"/>
      <c r="BO5220" s="76"/>
      <c r="BQ5220" s="76"/>
      <c r="BR5220" s="76"/>
      <c r="BT5220" s="76"/>
      <c r="BU5220" s="76"/>
      <c r="BW5220" s="76"/>
      <c r="BX5220" s="76"/>
    </row>
    <row r="5221" spans="1:76" ht="12.75" customHeight="1">
      <c r="A5221" s="2"/>
      <c r="B5221" s="2"/>
      <c r="C5221" s="2"/>
      <c r="D5221" s="75"/>
      <c r="F5221" s="76"/>
      <c r="G5221" s="76"/>
      <c r="I5221" s="76"/>
      <c r="J5221" s="76"/>
      <c r="L5221" s="76"/>
      <c r="M5221" s="76"/>
      <c r="O5221" s="76"/>
      <c r="P5221" s="76"/>
      <c r="R5221" s="76"/>
      <c r="S5221" s="76"/>
      <c r="U5221" s="76"/>
      <c r="V5221" s="76"/>
      <c r="X5221" s="76"/>
      <c r="Y5221" s="76"/>
      <c r="AA5221" s="76"/>
      <c r="AB5221" s="76"/>
      <c r="AD5221" s="76"/>
      <c r="AE5221" s="76"/>
      <c r="AG5221" s="76"/>
      <c r="AH5221" s="76"/>
      <c r="AJ5221" s="76"/>
      <c r="AK5221" s="76"/>
      <c r="AM5221" s="76"/>
      <c r="AN5221" s="76"/>
      <c r="AP5221" s="76"/>
      <c r="AQ5221" s="76"/>
      <c r="AS5221" s="76"/>
      <c r="AT5221" s="76"/>
      <c r="AV5221" s="76"/>
      <c r="AW5221" s="76"/>
      <c r="AY5221" s="76"/>
      <c r="AZ5221" s="76"/>
      <c r="BB5221" s="76"/>
      <c r="BC5221" s="76"/>
      <c r="BE5221" s="76"/>
      <c r="BF5221" s="76"/>
      <c r="BH5221" s="76"/>
      <c r="BI5221" s="76"/>
      <c r="BK5221" s="76"/>
      <c r="BL5221" s="76"/>
      <c r="BN5221" s="76"/>
      <c r="BO5221" s="76"/>
      <c r="BQ5221" s="76"/>
      <c r="BR5221" s="76"/>
      <c r="BT5221" s="76"/>
      <c r="BU5221" s="76"/>
      <c r="BW5221" s="76"/>
      <c r="BX5221" s="76"/>
    </row>
    <row r="5222" spans="1:76" ht="12.75" customHeight="1">
      <c r="A5222" s="2"/>
      <c r="B5222" s="2"/>
      <c r="C5222" s="2"/>
      <c r="D5222" s="75"/>
      <c r="F5222" s="76"/>
      <c r="G5222" s="76"/>
      <c r="I5222" s="76"/>
      <c r="J5222" s="76"/>
      <c r="L5222" s="76"/>
      <c r="M5222" s="76"/>
      <c r="O5222" s="76"/>
      <c r="P5222" s="76"/>
      <c r="R5222" s="76"/>
      <c r="S5222" s="76"/>
      <c r="U5222" s="76"/>
      <c r="V5222" s="76"/>
      <c r="X5222" s="76"/>
      <c r="Y5222" s="76"/>
      <c r="AA5222" s="76"/>
      <c r="AB5222" s="76"/>
      <c r="AD5222" s="76"/>
      <c r="AE5222" s="76"/>
      <c r="AG5222" s="76"/>
      <c r="AH5222" s="76"/>
      <c r="AJ5222" s="76"/>
      <c r="AK5222" s="76"/>
      <c r="AM5222" s="76"/>
      <c r="AN5222" s="76"/>
      <c r="AP5222" s="76"/>
      <c r="AQ5222" s="76"/>
      <c r="AS5222" s="76"/>
      <c r="AT5222" s="76"/>
      <c r="AV5222" s="76"/>
      <c r="AW5222" s="76"/>
      <c r="AY5222" s="76"/>
      <c r="AZ5222" s="76"/>
      <c r="BB5222" s="76"/>
      <c r="BC5222" s="76"/>
      <c r="BE5222" s="76"/>
      <c r="BF5222" s="76"/>
      <c r="BH5222" s="76"/>
      <c r="BI5222" s="76"/>
      <c r="BK5222" s="76"/>
      <c r="BL5222" s="76"/>
      <c r="BN5222" s="76"/>
      <c r="BO5222" s="76"/>
      <c r="BQ5222" s="76"/>
      <c r="BR5222" s="76"/>
      <c r="BT5222" s="76"/>
      <c r="BU5222" s="76"/>
      <c r="BW5222" s="76"/>
      <c r="BX5222" s="76"/>
    </row>
    <row r="5223" spans="1:76" ht="12.75" customHeight="1">
      <c r="A5223" s="2"/>
      <c r="B5223" s="2"/>
      <c r="C5223" s="2"/>
      <c r="D5223" s="75"/>
      <c r="F5223" s="76"/>
      <c r="G5223" s="76"/>
      <c r="I5223" s="76"/>
      <c r="J5223" s="76"/>
      <c r="L5223" s="76"/>
      <c r="M5223" s="76"/>
      <c r="O5223" s="76"/>
      <c r="P5223" s="76"/>
      <c r="R5223" s="76"/>
      <c r="S5223" s="76"/>
      <c r="U5223" s="76"/>
      <c r="V5223" s="76"/>
      <c r="X5223" s="76"/>
      <c r="Y5223" s="76"/>
      <c r="AA5223" s="76"/>
      <c r="AB5223" s="76"/>
      <c r="AD5223" s="76"/>
      <c r="AE5223" s="76"/>
      <c r="AG5223" s="76"/>
      <c r="AH5223" s="76"/>
      <c r="AJ5223" s="76"/>
      <c r="AK5223" s="76"/>
      <c r="AM5223" s="76"/>
      <c r="AN5223" s="76"/>
      <c r="AP5223" s="76"/>
      <c r="AQ5223" s="76"/>
      <c r="AS5223" s="76"/>
      <c r="AT5223" s="76"/>
      <c r="AV5223" s="76"/>
      <c r="AW5223" s="76"/>
      <c r="AY5223" s="76"/>
      <c r="AZ5223" s="76"/>
      <c r="BB5223" s="76"/>
      <c r="BC5223" s="76"/>
      <c r="BE5223" s="76"/>
      <c r="BF5223" s="76"/>
      <c r="BH5223" s="76"/>
      <c r="BI5223" s="76"/>
      <c r="BK5223" s="76"/>
      <c r="BL5223" s="76"/>
      <c r="BN5223" s="76"/>
      <c r="BO5223" s="76"/>
      <c r="BQ5223" s="76"/>
      <c r="BR5223" s="76"/>
      <c r="BT5223" s="76"/>
      <c r="BU5223" s="76"/>
      <c r="BW5223" s="76"/>
      <c r="BX5223" s="76"/>
    </row>
    <row r="5224" spans="1:76" ht="12.75" customHeight="1">
      <c r="A5224" s="2"/>
      <c r="B5224" s="2"/>
      <c r="C5224" s="2"/>
      <c r="D5224" s="75"/>
      <c r="F5224" s="76"/>
      <c r="G5224" s="76"/>
      <c r="I5224" s="76"/>
      <c r="J5224" s="76"/>
      <c r="L5224" s="76"/>
      <c r="M5224" s="76"/>
      <c r="O5224" s="76"/>
      <c r="P5224" s="76"/>
      <c r="R5224" s="76"/>
      <c r="S5224" s="76"/>
      <c r="U5224" s="76"/>
      <c r="V5224" s="76"/>
      <c r="X5224" s="76"/>
      <c r="Y5224" s="76"/>
      <c r="AA5224" s="76"/>
      <c r="AB5224" s="76"/>
      <c r="AD5224" s="76"/>
      <c r="AE5224" s="76"/>
      <c r="AG5224" s="76"/>
      <c r="AH5224" s="76"/>
      <c r="AJ5224" s="76"/>
      <c r="AK5224" s="76"/>
      <c r="AM5224" s="76"/>
      <c r="AN5224" s="76"/>
      <c r="AP5224" s="76"/>
      <c r="AQ5224" s="76"/>
      <c r="AS5224" s="76"/>
      <c r="AT5224" s="76"/>
      <c r="AV5224" s="76"/>
      <c r="AW5224" s="76"/>
      <c r="AY5224" s="76"/>
      <c r="AZ5224" s="76"/>
      <c r="BB5224" s="76"/>
      <c r="BC5224" s="76"/>
      <c r="BE5224" s="76"/>
      <c r="BF5224" s="76"/>
      <c r="BH5224" s="76"/>
      <c r="BI5224" s="76"/>
      <c r="BK5224" s="76"/>
      <c r="BL5224" s="76"/>
      <c r="BN5224" s="76"/>
      <c r="BO5224" s="76"/>
      <c r="BQ5224" s="76"/>
      <c r="BR5224" s="76"/>
      <c r="BT5224" s="76"/>
      <c r="BU5224" s="76"/>
      <c r="BW5224" s="76"/>
      <c r="BX5224" s="76"/>
    </row>
    <row r="5225" spans="1:76" ht="12.75" customHeight="1">
      <c r="A5225" s="2"/>
      <c r="B5225" s="2"/>
      <c r="C5225" s="2"/>
      <c r="D5225" s="75"/>
      <c r="F5225" s="76"/>
      <c r="G5225" s="76"/>
      <c r="I5225" s="76"/>
      <c r="J5225" s="76"/>
      <c r="L5225" s="76"/>
      <c r="M5225" s="76"/>
      <c r="O5225" s="76"/>
      <c r="P5225" s="76"/>
      <c r="R5225" s="76"/>
      <c r="S5225" s="76"/>
      <c r="U5225" s="76"/>
      <c r="V5225" s="76"/>
      <c r="X5225" s="76"/>
      <c r="Y5225" s="76"/>
      <c r="AA5225" s="76"/>
      <c r="AB5225" s="76"/>
      <c r="AD5225" s="76"/>
      <c r="AE5225" s="76"/>
      <c r="AG5225" s="76"/>
      <c r="AH5225" s="76"/>
      <c r="AJ5225" s="76"/>
      <c r="AK5225" s="76"/>
      <c r="AM5225" s="76"/>
      <c r="AN5225" s="76"/>
      <c r="AP5225" s="76"/>
      <c r="AQ5225" s="76"/>
      <c r="AS5225" s="76"/>
      <c r="AT5225" s="76"/>
      <c r="AV5225" s="76"/>
      <c r="AW5225" s="76"/>
      <c r="AY5225" s="76"/>
      <c r="AZ5225" s="76"/>
      <c r="BB5225" s="76"/>
      <c r="BC5225" s="76"/>
      <c r="BE5225" s="76"/>
      <c r="BF5225" s="76"/>
      <c r="BH5225" s="76"/>
      <c r="BI5225" s="76"/>
      <c r="BK5225" s="76"/>
      <c r="BL5225" s="76"/>
      <c r="BN5225" s="76"/>
      <c r="BO5225" s="76"/>
      <c r="BQ5225" s="76"/>
      <c r="BR5225" s="76"/>
      <c r="BT5225" s="76"/>
      <c r="BU5225" s="76"/>
      <c r="BW5225" s="76"/>
      <c r="BX5225" s="76"/>
    </row>
    <row r="5226" spans="1:76" ht="12.75" customHeight="1">
      <c r="A5226" s="2"/>
      <c r="B5226" s="2"/>
      <c r="C5226" s="2"/>
      <c r="D5226" s="75"/>
      <c r="F5226" s="76"/>
      <c r="G5226" s="76"/>
      <c r="I5226" s="76"/>
      <c r="J5226" s="76"/>
      <c r="L5226" s="76"/>
      <c r="M5226" s="76"/>
      <c r="O5226" s="76"/>
      <c r="P5226" s="76"/>
      <c r="R5226" s="76"/>
      <c r="S5226" s="76"/>
      <c r="U5226" s="76"/>
      <c r="V5226" s="76"/>
      <c r="X5226" s="76"/>
      <c r="Y5226" s="76"/>
      <c r="AA5226" s="76"/>
      <c r="AB5226" s="76"/>
      <c r="AD5226" s="76"/>
      <c r="AE5226" s="76"/>
      <c r="AG5226" s="76"/>
      <c r="AH5226" s="76"/>
      <c r="AJ5226" s="76"/>
      <c r="AK5226" s="76"/>
      <c r="AM5226" s="76"/>
      <c r="AN5226" s="76"/>
      <c r="AP5226" s="76"/>
      <c r="AQ5226" s="76"/>
      <c r="AS5226" s="76"/>
      <c r="AT5226" s="76"/>
      <c r="AV5226" s="76"/>
      <c r="AW5226" s="76"/>
      <c r="AY5226" s="76"/>
      <c r="AZ5226" s="76"/>
      <c r="BB5226" s="76"/>
      <c r="BC5226" s="76"/>
      <c r="BE5226" s="76"/>
      <c r="BF5226" s="76"/>
      <c r="BH5226" s="76"/>
      <c r="BI5226" s="76"/>
      <c r="BK5226" s="76"/>
      <c r="BL5226" s="76"/>
      <c r="BN5226" s="76"/>
      <c r="BO5226" s="76"/>
      <c r="BQ5226" s="76"/>
      <c r="BR5226" s="76"/>
      <c r="BT5226" s="76"/>
      <c r="BU5226" s="76"/>
      <c r="BW5226" s="76"/>
      <c r="BX5226" s="76"/>
    </row>
    <row r="5227" spans="1:76" ht="12.75" customHeight="1">
      <c r="A5227" s="2"/>
      <c r="B5227" s="2"/>
      <c r="C5227" s="2"/>
      <c r="D5227" s="75"/>
      <c r="F5227" s="76"/>
      <c r="G5227" s="76"/>
      <c r="I5227" s="76"/>
      <c r="J5227" s="76"/>
      <c r="L5227" s="76"/>
      <c r="M5227" s="76"/>
      <c r="O5227" s="76"/>
      <c r="P5227" s="76"/>
      <c r="R5227" s="76"/>
      <c r="S5227" s="76"/>
      <c r="U5227" s="76"/>
      <c r="V5227" s="76"/>
      <c r="X5227" s="76"/>
      <c r="Y5227" s="76"/>
      <c r="AA5227" s="76"/>
      <c r="AB5227" s="76"/>
      <c r="AD5227" s="76"/>
      <c r="AE5227" s="76"/>
      <c r="AG5227" s="76"/>
      <c r="AH5227" s="76"/>
      <c r="AJ5227" s="76"/>
      <c r="AK5227" s="76"/>
      <c r="AM5227" s="76"/>
      <c r="AN5227" s="76"/>
      <c r="AP5227" s="76"/>
      <c r="AQ5227" s="76"/>
      <c r="AS5227" s="76"/>
      <c r="AT5227" s="76"/>
      <c r="AV5227" s="76"/>
      <c r="AW5227" s="76"/>
      <c r="AY5227" s="76"/>
      <c r="AZ5227" s="76"/>
      <c r="BB5227" s="76"/>
      <c r="BC5227" s="76"/>
      <c r="BE5227" s="76"/>
      <c r="BF5227" s="76"/>
      <c r="BH5227" s="76"/>
      <c r="BI5227" s="76"/>
      <c r="BK5227" s="76"/>
      <c r="BL5227" s="76"/>
      <c r="BN5227" s="76"/>
      <c r="BO5227" s="76"/>
      <c r="BQ5227" s="76"/>
      <c r="BR5227" s="76"/>
      <c r="BT5227" s="76"/>
      <c r="BU5227" s="76"/>
      <c r="BW5227" s="76"/>
      <c r="BX5227" s="76"/>
    </row>
    <row r="5228" spans="1:76" ht="12.75" customHeight="1">
      <c r="A5228" s="2"/>
      <c r="B5228" s="2"/>
      <c r="C5228" s="2"/>
      <c r="D5228" s="75"/>
      <c r="F5228" s="76"/>
      <c r="G5228" s="76"/>
      <c r="I5228" s="76"/>
      <c r="J5228" s="76"/>
      <c r="L5228" s="76"/>
      <c r="M5228" s="76"/>
      <c r="O5228" s="76"/>
      <c r="P5228" s="76"/>
      <c r="R5228" s="76"/>
      <c r="S5228" s="76"/>
      <c r="U5228" s="76"/>
      <c r="V5228" s="76"/>
      <c r="X5228" s="76"/>
      <c r="Y5228" s="76"/>
      <c r="AA5228" s="76"/>
      <c r="AB5228" s="76"/>
      <c r="AD5228" s="76"/>
      <c r="AE5228" s="76"/>
      <c r="AG5228" s="76"/>
      <c r="AH5228" s="76"/>
      <c r="AJ5228" s="76"/>
      <c r="AK5228" s="76"/>
      <c r="AM5228" s="76"/>
      <c r="AN5228" s="76"/>
      <c r="AP5228" s="76"/>
      <c r="AQ5228" s="76"/>
      <c r="AS5228" s="76"/>
      <c r="AT5228" s="76"/>
      <c r="AV5228" s="76"/>
      <c r="AW5228" s="76"/>
      <c r="AY5228" s="76"/>
      <c r="AZ5228" s="76"/>
      <c r="BB5228" s="76"/>
      <c r="BC5228" s="76"/>
      <c r="BE5228" s="76"/>
      <c r="BF5228" s="76"/>
      <c r="BH5228" s="76"/>
      <c r="BI5228" s="76"/>
      <c r="BK5228" s="76"/>
      <c r="BL5228" s="76"/>
      <c r="BN5228" s="76"/>
      <c r="BO5228" s="76"/>
      <c r="BQ5228" s="76"/>
      <c r="BR5228" s="76"/>
      <c r="BT5228" s="76"/>
      <c r="BU5228" s="76"/>
      <c r="BW5228" s="76"/>
      <c r="BX5228" s="76"/>
    </row>
    <row r="5229" spans="1:76" ht="12.75" customHeight="1">
      <c r="A5229" s="2"/>
      <c r="B5229" s="2"/>
      <c r="C5229" s="2"/>
      <c r="D5229" s="75"/>
      <c r="F5229" s="76"/>
      <c r="G5229" s="76"/>
      <c r="I5229" s="76"/>
      <c r="J5229" s="76"/>
      <c r="L5229" s="76"/>
      <c r="M5229" s="76"/>
      <c r="O5229" s="76"/>
      <c r="P5229" s="76"/>
      <c r="R5229" s="76"/>
      <c r="S5229" s="76"/>
      <c r="U5229" s="76"/>
      <c r="V5229" s="76"/>
      <c r="X5229" s="76"/>
      <c r="Y5229" s="76"/>
      <c r="AA5229" s="76"/>
      <c r="AB5229" s="76"/>
      <c r="AD5229" s="76"/>
      <c r="AE5229" s="76"/>
      <c r="AG5229" s="76"/>
      <c r="AH5229" s="76"/>
      <c r="AJ5229" s="76"/>
      <c r="AK5229" s="76"/>
      <c r="AM5229" s="76"/>
      <c r="AN5229" s="76"/>
      <c r="AP5229" s="76"/>
      <c r="AQ5229" s="76"/>
      <c r="AS5229" s="76"/>
      <c r="AT5229" s="76"/>
      <c r="AV5229" s="76"/>
      <c r="AW5229" s="76"/>
      <c r="AY5229" s="76"/>
      <c r="AZ5229" s="76"/>
      <c r="BB5229" s="76"/>
      <c r="BC5229" s="76"/>
      <c r="BE5229" s="76"/>
      <c r="BF5229" s="76"/>
      <c r="BH5229" s="76"/>
      <c r="BI5229" s="76"/>
      <c r="BK5229" s="76"/>
      <c r="BL5229" s="76"/>
      <c r="BN5229" s="76"/>
      <c r="BO5229" s="76"/>
      <c r="BQ5229" s="76"/>
      <c r="BR5229" s="76"/>
      <c r="BT5229" s="76"/>
      <c r="BU5229" s="76"/>
      <c r="BW5229" s="76"/>
      <c r="BX5229" s="76"/>
    </row>
    <row r="5230" spans="1:76" ht="12.75" customHeight="1">
      <c r="A5230" s="2"/>
      <c r="B5230" s="2"/>
      <c r="C5230" s="2"/>
      <c r="D5230" s="75"/>
      <c r="F5230" s="76"/>
      <c r="G5230" s="76"/>
      <c r="I5230" s="76"/>
      <c r="J5230" s="76"/>
      <c r="L5230" s="76"/>
      <c r="M5230" s="76"/>
      <c r="O5230" s="76"/>
      <c r="P5230" s="76"/>
      <c r="R5230" s="76"/>
      <c r="S5230" s="76"/>
      <c r="U5230" s="76"/>
      <c r="V5230" s="76"/>
      <c r="X5230" s="76"/>
      <c r="Y5230" s="76"/>
      <c r="AA5230" s="76"/>
      <c r="AB5230" s="76"/>
      <c r="AD5230" s="76"/>
      <c r="AE5230" s="76"/>
      <c r="AG5230" s="76"/>
      <c r="AH5230" s="76"/>
      <c r="AJ5230" s="76"/>
      <c r="AK5230" s="76"/>
      <c r="AM5230" s="76"/>
      <c r="AN5230" s="76"/>
      <c r="AP5230" s="76"/>
      <c r="AQ5230" s="76"/>
      <c r="AS5230" s="76"/>
      <c r="AT5230" s="76"/>
      <c r="AV5230" s="76"/>
      <c r="AW5230" s="76"/>
      <c r="AY5230" s="76"/>
      <c r="AZ5230" s="76"/>
      <c r="BB5230" s="76"/>
      <c r="BC5230" s="76"/>
      <c r="BE5230" s="76"/>
      <c r="BF5230" s="76"/>
      <c r="BH5230" s="76"/>
      <c r="BI5230" s="76"/>
      <c r="BK5230" s="76"/>
      <c r="BL5230" s="76"/>
      <c r="BN5230" s="76"/>
      <c r="BO5230" s="76"/>
      <c r="BQ5230" s="76"/>
      <c r="BR5230" s="76"/>
      <c r="BT5230" s="76"/>
      <c r="BU5230" s="76"/>
      <c r="BW5230" s="76"/>
      <c r="BX5230" s="76"/>
    </row>
    <row r="5231" spans="1:76" ht="12.75" customHeight="1">
      <c r="A5231" s="2"/>
      <c r="B5231" s="2"/>
      <c r="C5231" s="2"/>
      <c r="D5231" s="75"/>
      <c r="F5231" s="76"/>
      <c r="G5231" s="76"/>
      <c r="I5231" s="76"/>
      <c r="J5231" s="76"/>
      <c r="L5231" s="76"/>
      <c r="M5231" s="76"/>
      <c r="O5231" s="76"/>
      <c r="P5231" s="76"/>
      <c r="R5231" s="76"/>
      <c r="S5231" s="76"/>
      <c r="U5231" s="76"/>
      <c r="V5231" s="76"/>
      <c r="X5231" s="76"/>
      <c r="Y5231" s="76"/>
      <c r="AA5231" s="76"/>
      <c r="AB5231" s="76"/>
      <c r="AD5231" s="76"/>
      <c r="AE5231" s="76"/>
      <c r="AG5231" s="76"/>
      <c r="AH5231" s="76"/>
      <c r="AJ5231" s="76"/>
      <c r="AK5231" s="76"/>
      <c r="AM5231" s="76"/>
      <c r="AN5231" s="76"/>
      <c r="AP5231" s="76"/>
      <c r="AQ5231" s="76"/>
      <c r="AS5231" s="76"/>
      <c r="AT5231" s="76"/>
      <c r="AV5231" s="76"/>
      <c r="AW5231" s="76"/>
      <c r="AY5231" s="76"/>
      <c r="AZ5231" s="76"/>
      <c r="BB5231" s="76"/>
      <c r="BC5231" s="76"/>
      <c r="BE5231" s="76"/>
      <c r="BF5231" s="76"/>
      <c r="BH5231" s="76"/>
      <c r="BI5231" s="76"/>
      <c r="BK5231" s="76"/>
      <c r="BL5231" s="76"/>
      <c r="BN5231" s="76"/>
      <c r="BO5231" s="76"/>
      <c r="BQ5231" s="76"/>
      <c r="BR5231" s="76"/>
      <c r="BT5231" s="76"/>
      <c r="BU5231" s="76"/>
      <c r="BW5231" s="76"/>
      <c r="BX5231" s="76"/>
    </row>
    <row r="5232" spans="1:76" ht="12.75" customHeight="1">
      <c r="A5232" s="2"/>
      <c r="B5232" s="2"/>
      <c r="C5232" s="2"/>
      <c r="D5232" s="75"/>
      <c r="F5232" s="76"/>
      <c r="G5232" s="76"/>
      <c r="I5232" s="76"/>
      <c r="J5232" s="76"/>
      <c r="L5232" s="76"/>
      <c r="M5232" s="76"/>
      <c r="O5232" s="76"/>
      <c r="P5232" s="76"/>
      <c r="R5232" s="76"/>
      <c r="S5232" s="76"/>
      <c r="U5232" s="76"/>
      <c r="V5232" s="76"/>
      <c r="X5232" s="76"/>
      <c r="Y5232" s="76"/>
      <c r="AA5232" s="76"/>
      <c r="AB5232" s="76"/>
      <c r="AD5232" s="76"/>
      <c r="AE5232" s="76"/>
      <c r="AG5232" s="76"/>
      <c r="AH5232" s="76"/>
      <c r="AJ5232" s="76"/>
      <c r="AK5232" s="76"/>
      <c r="AM5232" s="76"/>
      <c r="AN5232" s="76"/>
      <c r="AP5232" s="76"/>
      <c r="AQ5232" s="76"/>
      <c r="AS5232" s="76"/>
      <c r="AT5232" s="76"/>
      <c r="AV5232" s="76"/>
      <c r="AW5232" s="76"/>
      <c r="AY5232" s="76"/>
      <c r="AZ5232" s="76"/>
      <c r="BB5232" s="76"/>
      <c r="BC5232" s="76"/>
      <c r="BE5232" s="76"/>
      <c r="BF5232" s="76"/>
      <c r="BH5232" s="76"/>
      <c r="BI5232" s="76"/>
      <c r="BK5232" s="76"/>
      <c r="BL5232" s="76"/>
      <c r="BN5232" s="76"/>
      <c r="BO5232" s="76"/>
      <c r="BQ5232" s="76"/>
      <c r="BR5232" s="76"/>
      <c r="BT5232" s="76"/>
      <c r="BU5232" s="76"/>
      <c r="BW5232" s="76"/>
      <c r="BX5232" s="76"/>
    </row>
    <row r="5233" spans="1:76" ht="12.75" customHeight="1">
      <c r="A5233" s="2"/>
      <c r="B5233" s="2"/>
      <c r="C5233" s="2"/>
      <c r="D5233" s="75"/>
      <c r="F5233" s="76"/>
      <c r="G5233" s="76"/>
      <c r="I5233" s="76"/>
      <c r="J5233" s="76"/>
      <c r="L5233" s="76"/>
      <c r="M5233" s="76"/>
      <c r="O5233" s="76"/>
      <c r="P5233" s="76"/>
      <c r="R5233" s="76"/>
      <c r="S5233" s="76"/>
      <c r="U5233" s="76"/>
      <c r="V5233" s="76"/>
      <c r="X5233" s="76"/>
      <c r="Y5233" s="76"/>
      <c r="AA5233" s="76"/>
      <c r="AB5233" s="76"/>
      <c r="AD5233" s="76"/>
      <c r="AE5233" s="76"/>
      <c r="AG5233" s="76"/>
      <c r="AH5233" s="76"/>
      <c r="AJ5233" s="76"/>
      <c r="AK5233" s="76"/>
      <c r="AM5233" s="76"/>
      <c r="AN5233" s="76"/>
      <c r="AP5233" s="76"/>
      <c r="AQ5233" s="76"/>
      <c r="AS5233" s="76"/>
      <c r="AT5233" s="76"/>
      <c r="AV5233" s="76"/>
      <c r="AW5233" s="76"/>
      <c r="AY5233" s="76"/>
      <c r="AZ5233" s="76"/>
      <c r="BB5233" s="76"/>
      <c r="BC5233" s="76"/>
      <c r="BE5233" s="76"/>
      <c r="BF5233" s="76"/>
      <c r="BH5233" s="76"/>
      <c r="BI5233" s="76"/>
      <c r="BK5233" s="76"/>
      <c r="BL5233" s="76"/>
      <c r="BN5233" s="76"/>
      <c r="BO5233" s="76"/>
      <c r="BQ5233" s="76"/>
      <c r="BR5233" s="76"/>
      <c r="BT5233" s="76"/>
      <c r="BU5233" s="76"/>
      <c r="BW5233" s="76"/>
      <c r="BX5233" s="76"/>
    </row>
    <row r="5234" spans="1:76" ht="12.75" customHeight="1">
      <c r="A5234" s="2"/>
      <c r="B5234" s="2"/>
      <c r="C5234" s="2"/>
      <c r="D5234" s="75"/>
      <c r="F5234" s="76"/>
      <c r="G5234" s="76"/>
      <c r="I5234" s="76"/>
      <c r="J5234" s="76"/>
      <c r="L5234" s="76"/>
      <c r="M5234" s="76"/>
      <c r="O5234" s="76"/>
      <c r="P5234" s="76"/>
      <c r="R5234" s="76"/>
      <c r="S5234" s="76"/>
      <c r="U5234" s="76"/>
      <c r="V5234" s="76"/>
      <c r="X5234" s="76"/>
      <c r="Y5234" s="76"/>
      <c r="AA5234" s="76"/>
      <c r="AB5234" s="76"/>
      <c r="AD5234" s="76"/>
      <c r="AE5234" s="76"/>
      <c r="AG5234" s="76"/>
      <c r="AH5234" s="76"/>
      <c r="AJ5234" s="76"/>
      <c r="AK5234" s="76"/>
      <c r="AM5234" s="76"/>
      <c r="AN5234" s="76"/>
      <c r="AP5234" s="76"/>
      <c r="AQ5234" s="76"/>
      <c r="AS5234" s="76"/>
      <c r="AT5234" s="76"/>
      <c r="AV5234" s="76"/>
      <c r="AW5234" s="76"/>
      <c r="AY5234" s="76"/>
      <c r="AZ5234" s="76"/>
      <c r="BB5234" s="76"/>
      <c r="BC5234" s="76"/>
      <c r="BE5234" s="76"/>
      <c r="BF5234" s="76"/>
      <c r="BH5234" s="76"/>
      <c r="BI5234" s="76"/>
      <c r="BK5234" s="76"/>
      <c r="BL5234" s="76"/>
      <c r="BN5234" s="76"/>
      <c r="BO5234" s="76"/>
      <c r="BQ5234" s="76"/>
      <c r="BR5234" s="76"/>
      <c r="BT5234" s="76"/>
      <c r="BU5234" s="76"/>
      <c r="BW5234" s="76"/>
      <c r="BX5234" s="76"/>
    </row>
    <row r="5235" spans="1:76" ht="12.75" customHeight="1">
      <c r="A5235" s="2"/>
      <c r="B5235" s="2"/>
      <c r="C5235" s="2"/>
      <c r="D5235" s="75"/>
      <c r="F5235" s="76"/>
      <c r="G5235" s="76"/>
      <c r="I5235" s="76"/>
      <c r="J5235" s="76"/>
      <c r="L5235" s="76"/>
      <c r="M5235" s="76"/>
      <c r="O5235" s="76"/>
      <c r="P5235" s="76"/>
      <c r="R5235" s="76"/>
      <c r="S5235" s="76"/>
      <c r="U5235" s="76"/>
      <c r="V5235" s="76"/>
      <c r="X5235" s="76"/>
      <c r="Y5235" s="76"/>
      <c r="AA5235" s="76"/>
      <c r="AB5235" s="76"/>
      <c r="AD5235" s="76"/>
      <c r="AE5235" s="76"/>
      <c r="AG5235" s="76"/>
      <c r="AH5235" s="76"/>
      <c r="AJ5235" s="76"/>
      <c r="AK5235" s="76"/>
      <c r="AM5235" s="76"/>
      <c r="AN5235" s="76"/>
      <c r="AP5235" s="76"/>
      <c r="AQ5235" s="76"/>
      <c r="AS5235" s="76"/>
      <c r="AT5235" s="76"/>
      <c r="AV5235" s="76"/>
      <c r="AW5235" s="76"/>
      <c r="AY5235" s="76"/>
      <c r="AZ5235" s="76"/>
      <c r="BB5235" s="76"/>
      <c r="BC5235" s="76"/>
      <c r="BE5235" s="76"/>
      <c r="BF5235" s="76"/>
      <c r="BH5235" s="76"/>
      <c r="BI5235" s="76"/>
      <c r="BK5235" s="76"/>
      <c r="BL5235" s="76"/>
      <c r="BN5235" s="76"/>
      <c r="BO5235" s="76"/>
      <c r="BQ5235" s="76"/>
      <c r="BR5235" s="76"/>
      <c r="BT5235" s="76"/>
      <c r="BU5235" s="76"/>
      <c r="BW5235" s="76"/>
      <c r="BX5235" s="76"/>
    </row>
    <row r="5236" spans="1:76" ht="12.75" customHeight="1">
      <c r="A5236" s="2"/>
      <c r="B5236" s="2"/>
      <c r="C5236" s="2"/>
      <c r="D5236" s="75"/>
      <c r="F5236" s="76"/>
      <c r="G5236" s="76"/>
      <c r="I5236" s="76"/>
      <c r="J5236" s="76"/>
      <c r="L5236" s="76"/>
      <c r="M5236" s="76"/>
      <c r="O5236" s="76"/>
      <c r="P5236" s="76"/>
      <c r="R5236" s="76"/>
      <c r="S5236" s="76"/>
      <c r="U5236" s="76"/>
      <c r="V5236" s="76"/>
      <c r="X5236" s="76"/>
      <c r="Y5236" s="76"/>
      <c r="AA5236" s="76"/>
      <c r="AB5236" s="76"/>
      <c r="AD5236" s="76"/>
      <c r="AE5236" s="76"/>
      <c r="AG5236" s="76"/>
      <c r="AH5236" s="76"/>
      <c r="AJ5236" s="76"/>
      <c r="AK5236" s="76"/>
      <c r="AM5236" s="76"/>
      <c r="AN5236" s="76"/>
      <c r="AP5236" s="76"/>
      <c r="AQ5236" s="76"/>
      <c r="AS5236" s="76"/>
      <c r="AT5236" s="76"/>
      <c r="AV5236" s="76"/>
      <c r="AW5236" s="76"/>
      <c r="AY5236" s="76"/>
      <c r="AZ5236" s="76"/>
      <c r="BB5236" s="76"/>
      <c r="BC5236" s="76"/>
      <c r="BE5236" s="76"/>
      <c r="BF5236" s="76"/>
      <c r="BH5236" s="76"/>
      <c r="BI5236" s="76"/>
      <c r="BK5236" s="76"/>
      <c r="BL5236" s="76"/>
      <c r="BN5236" s="76"/>
      <c r="BO5236" s="76"/>
      <c r="BQ5236" s="76"/>
      <c r="BR5236" s="76"/>
      <c r="BT5236" s="76"/>
      <c r="BU5236" s="76"/>
      <c r="BW5236" s="76"/>
      <c r="BX5236" s="76"/>
    </row>
    <row r="5237" spans="1:76" ht="12.75" customHeight="1">
      <c r="A5237" s="2"/>
      <c r="B5237" s="2"/>
      <c r="C5237" s="2"/>
      <c r="D5237" s="75"/>
      <c r="F5237" s="76"/>
      <c r="G5237" s="76"/>
      <c r="I5237" s="76"/>
      <c r="J5237" s="76"/>
      <c r="L5237" s="76"/>
      <c r="M5237" s="76"/>
      <c r="O5237" s="76"/>
      <c r="P5237" s="76"/>
      <c r="R5237" s="76"/>
      <c r="S5237" s="76"/>
      <c r="U5237" s="76"/>
      <c r="V5237" s="76"/>
      <c r="X5237" s="76"/>
      <c r="Y5237" s="76"/>
      <c r="AA5237" s="76"/>
      <c r="AB5237" s="76"/>
      <c r="AD5237" s="76"/>
      <c r="AE5237" s="76"/>
      <c r="AG5237" s="76"/>
      <c r="AH5237" s="76"/>
      <c r="AJ5237" s="76"/>
      <c r="AK5237" s="76"/>
      <c r="AM5237" s="76"/>
      <c r="AN5237" s="76"/>
      <c r="AP5237" s="76"/>
      <c r="AQ5237" s="76"/>
      <c r="AS5237" s="76"/>
      <c r="AT5237" s="76"/>
      <c r="AV5237" s="76"/>
      <c r="AW5237" s="76"/>
      <c r="AY5237" s="76"/>
      <c r="AZ5237" s="76"/>
      <c r="BB5237" s="76"/>
      <c r="BC5237" s="76"/>
      <c r="BE5237" s="76"/>
      <c r="BF5237" s="76"/>
      <c r="BH5237" s="76"/>
      <c r="BI5237" s="76"/>
      <c r="BK5237" s="76"/>
      <c r="BL5237" s="76"/>
      <c r="BN5237" s="76"/>
      <c r="BO5237" s="76"/>
      <c r="BQ5237" s="76"/>
      <c r="BR5237" s="76"/>
      <c r="BT5237" s="76"/>
      <c r="BU5237" s="76"/>
      <c r="BW5237" s="76"/>
      <c r="BX5237" s="76"/>
    </row>
    <row r="5238" spans="1:76" ht="12.75" customHeight="1">
      <c r="A5238" s="2"/>
      <c r="B5238" s="2"/>
      <c r="C5238" s="2"/>
      <c r="D5238" s="75"/>
      <c r="F5238" s="76"/>
      <c r="G5238" s="76"/>
      <c r="I5238" s="76"/>
      <c r="J5238" s="76"/>
      <c r="L5238" s="76"/>
      <c r="M5238" s="76"/>
      <c r="O5238" s="76"/>
      <c r="P5238" s="76"/>
      <c r="R5238" s="76"/>
      <c r="S5238" s="76"/>
      <c r="U5238" s="76"/>
      <c r="V5238" s="76"/>
      <c r="X5238" s="76"/>
      <c r="Y5238" s="76"/>
      <c r="AA5238" s="76"/>
      <c r="AB5238" s="76"/>
      <c r="AD5238" s="76"/>
      <c r="AE5238" s="76"/>
      <c r="AG5238" s="76"/>
      <c r="AH5238" s="76"/>
      <c r="AJ5238" s="76"/>
      <c r="AK5238" s="76"/>
      <c r="AM5238" s="76"/>
      <c r="AN5238" s="76"/>
      <c r="AP5238" s="76"/>
      <c r="AQ5238" s="76"/>
      <c r="AS5238" s="76"/>
      <c r="AT5238" s="76"/>
      <c r="AV5238" s="76"/>
      <c r="AW5238" s="76"/>
      <c r="AY5238" s="76"/>
      <c r="AZ5238" s="76"/>
      <c r="BB5238" s="76"/>
      <c r="BC5238" s="76"/>
      <c r="BE5238" s="76"/>
      <c r="BF5238" s="76"/>
      <c r="BH5238" s="76"/>
      <c r="BI5238" s="76"/>
      <c r="BK5238" s="76"/>
      <c r="BL5238" s="76"/>
      <c r="BN5238" s="76"/>
      <c r="BO5238" s="76"/>
      <c r="BQ5238" s="76"/>
      <c r="BR5238" s="76"/>
      <c r="BT5238" s="76"/>
      <c r="BU5238" s="76"/>
      <c r="BW5238" s="76"/>
      <c r="BX5238" s="76"/>
    </row>
    <row r="5239" spans="1:76" ht="12.75" customHeight="1">
      <c r="A5239" s="2"/>
      <c r="B5239" s="2"/>
      <c r="C5239" s="2"/>
      <c r="D5239" s="75"/>
      <c r="F5239" s="76"/>
      <c r="G5239" s="76"/>
      <c r="I5239" s="76"/>
      <c r="J5239" s="76"/>
      <c r="L5239" s="76"/>
      <c r="M5239" s="76"/>
      <c r="O5239" s="76"/>
      <c r="P5239" s="76"/>
      <c r="R5239" s="76"/>
      <c r="S5239" s="76"/>
      <c r="U5239" s="76"/>
      <c r="V5239" s="76"/>
      <c r="X5239" s="76"/>
      <c r="Y5239" s="76"/>
      <c r="AA5239" s="76"/>
      <c r="AB5239" s="76"/>
      <c r="AD5239" s="76"/>
      <c r="AE5239" s="76"/>
      <c r="AG5239" s="76"/>
      <c r="AH5239" s="76"/>
      <c r="AJ5239" s="76"/>
      <c r="AK5239" s="76"/>
      <c r="AM5239" s="76"/>
      <c r="AN5239" s="76"/>
      <c r="AP5239" s="76"/>
      <c r="AQ5239" s="76"/>
      <c r="AS5239" s="76"/>
      <c r="AT5239" s="76"/>
      <c r="AV5239" s="76"/>
      <c r="AW5239" s="76"/>
      <c r="AY5239" s="76"/>
      <c r="AZ5239" s="76"/>
      <c r="BB5239" s="76"/>
      <c r="BC5239" s="76"/>
      <c r="BE5239" s="76"/>
      <c r="BF5239" s="76"/>
      <c r="BH5239" s="76"/>
      <c r="BI5239" s="76"/>
      <c r="BK5239" s="76"/>
      <c r="BL5239" s="76"/>
      <c r="BN5239" s="76"/>
      <c r="BO5239" s="76"/>
      <c r="BQ5239" s="76"/>
      <c r="BR5239" s="76"/>
      <c r="BT5239" s="76"/>
      <c r="BU5239" s="76"/>
      <c r="BW5239" s="76"/>
      <c r="BX5239" s="76"/>
    </row>
    <row r="5240" spans="1:76" ht="12.75" customHeight="1">
      <c r="A5240" s="2"/>
      <c r="B5240" s="2"/>
      <c r="C5240" s="2"/>
      <c r="D5240" s="75"/>
      <c r="F5240" s="76"/>
      <c r="G5240" s="76"/>
      <c r="I5240" s="76"/>
      <c r="J5240" s="76"/>
      <c r="L5240" s="76"/>
      <c r="M5240" s="76"/>
      <c r="O5240" s="76"/>
      <c r="P5240" s="76"/>
      <c r="R5240" s="76"/>
      <c r="S5240" s="76"/>
      <c r="U5240" s="76"/>
      <c r="V5240" s="76"/>
      <c r="X5240" s="76"/>
      <c r="Y5240" s="76"/>
      <c r="AA5240" s="76"/>
      <c r="AB5240" s="76"/>
      <c r="AD5240" s="76"/>
      <c r="AE5240" s="76"/>
      <c r="AG5240" s="76"/>
      <c r="AH5240" s="76"/>
      <c r="AJ5240" s="76"/>
      <c r="AK5240" s="76"/>
      <c r="AM5240" s="76"/>
      <c r="AN5240" s="76"/>
      <c r="AP5240" s="76"/>
      <c r="AQ5240" s="76"/>
      <c r="AS5240" s="76"/>
      <c r="AT5240" s="76"/>
      <c r="AV5240" s="76"/>
      <c r="AW5240" s="76"/>
      <c r="AY5240" s="76"/>
      <c r="AZ5240" s="76"/>
      <c r="BB5240" s="76"/>
      <c r="BC5240" s="76"/>
      <c r="BE5240" s="76"/>
      <c r="BF5240" s="76"/>
      <c r="BH5240" s="76"/>
      <c r="BI5240" s="76"/>
      <c r="BK5240" s="76"/>
      <c r="BL5240" s="76"/>
      <c r="BN5240" s="76"/>
      <c r="BO5240" s="76"/>
      <c r="BQ5240" s="76"/>
      <c r="BR5240" s="76"/>
      <c r="BT5240" s="76"/>
      <c r="BU5240" s="76"/>
      <c r="BW5240" s="76"/>
      <c r="BX5240" s="76"/>
    </row>
    <row r="5241" spans="1:76" ht="12.75" customHeight="1">
      <c r="A5241" s="2"/>
      <c r="B5241" s="2"/>
      <c r="C5241" s="2"/>
      <c r="D5241" s="75"/>
      <c r="F5241" s="76"/>
      <c r="G5241" s="76"/>
      <c r="I5241" s="76"/>
      <c r="J5241" s="76"/>
      <c r="L5241" s="76"/>
      <c r="M5241" s="76"/>
      <c r="O5241" s="76"/>
      <c r="P5241" s="76"/>
      <c r="R5241" s="76"/>
      <c r="S5241" s="76"/>
      <c r="U5241" s="76"/>
      <c r="V5241" s="76"/>
      <c r="X5241" s="76"/>
      <c r="Y5241" s="76"/>
      <c r="AA5241" s="76"/>
      <c r="AB5241" s="76"/>
      <c r="AD5241" s="76"/>
      <c r="AE5241" s="76"/>
      <c r="AG5241" s="76"/>
      <c r="AH5241" s="76"/>
      <c r="AJ5241" s="76"/>
      <c r="AK5241" s="76"/>
      <c r="AM5241" s="76"/>
      <c r="AN5241" s="76"/>
      <c r="AP5241" s="76"/>
      <c r="AQ5241" s="76"/>
      <c r="AS5241" s="76"/>
      <c r="AT5241" s="76"/>
      <c r="AV5241" s="76"/>
      <c r="AW5241" s="76"/>
      <c r="AY5241" s="76"/>
      <c r="AZ5241" s="76"/>
      <c r="BB5241" s="76"/>
      <c r="BC5241" s="76"/>
      <c r="BE5241" s="76"/>
      <c r="BF5241" s="76"/>
      <c r="BH5241" s="76"/>
      <c r="BI5241" s="76"/>
      <c r="BK5241" s="76"/>
      <c r="BL5241" s="76"/>
      <c r="BN5241" s="76"/>
      <c r="BO5241" s="76"/>
      <c r="BQ5241" s="76"/>
      <c r="BR5241" s="76"/>
      <c r="BT5241" s="76"/>
      <c r="BU5241" s="76"/>
      <c r="BW5241" s="76"/>
      <c r="BX5241" s="76"/>
    </row>
    <row r="5242" spans="1:76" ht="12.75" customHeight="1">
      <c r="A5242" s="2"/>
      <c r="B5242" s="2"/>
      <c r="C5242" s="2"/>
      <c r="D5242" s="75"/>
      <c r="F5242" s="76"/>
      <c r="G5242" s="76"/>
      <c r="I5242" s="76"/>
      <c r="J5242" s="76"/>
      <c r="L5242" s="76"/>
      <c r="M5242" s="76"/>
      <c r="O5242" s="76"/>
      <c r="P5242" s="76"/>
      <c r="R5242" s="76"/>
      <c r="S5242" s="76"/>
      <c r="U5242" s="76"/>
      <c r="V5242" s="76"/>
      <c r="X5242" s="76"/>
      <c r="Y5242" s="76"/>
      <c r="AA5242" s="76"/>
      <c r="AB5242" s="76"/>
      <c r="AD5242" s="76"/>
      <c r="AE5242" s="76"/>
      <c r="AG5242" s="76"/>
      <c r="AH5242" s="76"/>
      <c r="AJ5242" s="76"/>
      <c r="AK5242" s="76"/>
      <c r="AM5242" s="76"/>
      <c r="AN5242" s="76"/>
      <c r="AP5242" s="76"/>
      <c r="AQ5242" s="76"/>
      <c r="AS5242" s="76"/>
      <c r="AT5242" s="76"/>
      <c r="AV5242" s="76"/>
      <c r="AW5242" s="76"/>
      <c r="AY5242" s="76"/>
      <c r="AZ5242" s="76"/>
      <c r="BB5242" s="76"/>
      <c r="BC5242" s="76"/>
      <c r="BE5242" s="76"/>
      <c r="BF5242" s="76"/>
      <c r="BH5242" s="76"/>
      <c r="BI5242" s="76"/>
      <c r="BK5242" s="76"/>
      <c r="BL5242" s="76"/>
      <c r="BN5242" s="76"/>
      <c r="BO5242" s="76"/>
      <c r="BQ5242" s="76"/>
      <c r="BR5242" s="76"/>
      <c r="BT5242" s="76"/>
      <c r="BU5242" s="76"/>
      <c r="BW5242" s="76"/>
      <c r="BX5242" s="76"/>
    </row>
    <row r="5243" spans="1:76" ht="12.75" customHeight="1">
      <c r="A5243" s="2"/>
      <c r="B5243" s="2"/>
      <c r="C5243" s="2"/>
      <c r="D5243" s="75"/>
      <c r="F5243" s="76"/>
      <c r="G5243" s="76"/>
      <c r="I5243" s="76"/>
      <c r="J5243" s="76"/>
      <c r="L5243" s="76"/>
      <c r="M5243" s="76"/>
      <c r="O5243" s="76"/>
      <c r="P5243" s="76"/>
      <c r="R5243" s="76"/>
      <c r="S5243" s="76"/>
      <c r="U5243" s="76"/>
      <c r="V5243" s="76"/>
      <c r="X5243" s="76"/>
      <c r="Y5243" s="76"/>
      <c r="AA5243" s="76"/>
      <c r="AB5243" s="76"/>
      <c r="AD5243" s="76"/>
      <c r="AE5243" s="76"/>
      <c r="AG5243" s="76"/>
      <c r="AH5243" s="76"/>
      <c r="AJ5243" s="76"/>
      <c r="AK5243" s="76"/>
      <c r="AM5243" s="76"/>
      <c r="AN5243" s="76"/>
      <c r="AP5243" s="76"/>
      <c r="AQ5243" s="76"/>
      <c r="AS5243" s="76"/>
      <c r="AT5243" s="76"/>
      <c r="AV5243" s="76"/>
      <c r="AW5243" s="76"/>
      <c r="AY5243" s="76"/>
      <c r="AZ5243" s="76"/>
      <c r="BB5243" s="76"/>
      <c r="BC5243" s="76"/>
      <c r="BE5243" s="76"/>
      <c r="BF5243" s="76"/>
      <c r="BH5243" s="76"/>
      <c r="BI5243" s="76"/>
      <c r="BK5243" s="76"/>
      <c r="BL5243" s="76"/>
      <c r="BN5243" s="76"/>
      <c r="BO5243" s="76"/>
      <c r="BQ5243" s="76"/>
      <c r="BR5243" s="76"/>
      <c r="BT5243" s="76"/>
      <c r="BU5243" s="76"/>
      <c r="BW5243" s="76"/>
      <c r="BX5243" s="76"/>
    </row>
    <row r="5244" spans="1:76" ht="12.75" customHeight="1">
      <c r="A5244" s="2"/>
      <c r="B5244" s="2"/>
      <c r="C5244" s="2"/>
      <c r="D5244" s="75"/>
      <c r="F5244" s="76"/>
      <c r="G5244" s="76"/>
      <c r="I5244" s="76"/>
      <c r="J5244" s="76"/>
      <c r="L5244" s="76"/>
      <c r="M5244" s="76"/>
      <c r="O5244" s="76"/>
      <c r="P5244" s="76"/>
      <c r="R5244" s="76"/>
      <c r="S5244" s="76"/>
      <c r="U5244" s="76"/>
      <c r="V5244" s="76"/>
      <c r="X5244" s="76"/>
      <c r="Y5244" s="76"/>
      <c r="AA5244" s="76"/>
      <c r="AB5244" s="76"/>
      <c r="AD5244" s="76"/>
      <c r="AE5244" s="76"/>
      <c r="AG5244" s="76"/>
      <c r="AH5244" s="76"/>
      <c r="AJ5244" s="76"/>
      <c r="AK5244" s="76"/>
      <c r="AM5244" s="76"/>
      <c r="AN5244" s="76"/>
      <c r="AP5244" s="76"/>
      <c r="AQ5244" s="76"/>
      <c r="AS5244" s="76"/>
      <c r="AT5244" s="76"/>
      <c r="AV5244" s="76"/>
      <c r="AW5244" s="76"/>
      <c r="AY5244" s="76"/>
      <c r="AZ5244" s="76"/>
      <c r="BB5244" s="76"/>
      <c r="BC5244" s="76"/>
      <c r="BE5244" s="76"/>
      <c r="BF5244" s="76"/>
      <c r="BH5244" s="76"/>
      <c r="BI5244" s="76"/>
      <c r="BK5244" s="76"/>
      <c r="BL5244" s="76"/>
      <c r="BN5244" s="76"/>
      <c r="BO5244" s="76"/>
      <c r="BQ5244" s="76"/>
      <c r="BR5244" s="76"/>
      <c r="BT5244" s="76"/>
      <c r="BU5244" s="76"/>
      <c r="BW5244" s="76"/>
      <c r="BX5244" s="76"/>
    </row>
    <row r="5245" spans="1:76" ht="12.75" customHeight="1">
      <c r="A5245" s="2"/>
      <c r="B5245" s="2"/>
      <c r="C5245" s="2"/>
      <c r="D5245" s="75"/>
      <c r="F5245" s="76"/>
      <c r="G5245" s="76"/>
      <c r="I5245" s="76"/>
      <c r="J5245" s="76"/>
      <c r="L5245" s="76"/>
      <c r="M5245" s="76"/>
      <c r="O5245" s="76"/>
      <c r="P5245" s="76"/>
      <c r="R5245" s="76"/>
      <c r="S5245" s="76"/>
      <c r="U5245" s="76"/>
      <c r="V5245" s="76"/>
      <c r="X5245" s="76"/>
      <c r="Y5245" s="76"/>
      <c r="AA5245" s="76"/>
      <c r="AB5245" s="76"/>
      <c r="AD5245" s="76"/>
      <c r="AE5245" s="76"/>
      <c r="AG5245" s="76"/>
      <c r="AH5245" s="76"/>
      <c r="AJ5245" s="76"/>
      <c r="AK5245" s="76"/>
      <c r="AM5245" s="76"/>
      <c r="AN5245" s="76"/>
      <c r="AP5245" s="76"/>
      <c r="AQ5245" s="76"/>
      <c r="AS5245" s="76"/>
      <c r="AT5245" s="76"/>
      <c r="AV5245" s="76"/>
      <c r="AW5245" s="76"/>
      <c r="AY5245" s="76"/>
      <c r="AZ5245" s="76"/>
      <c r="BB5245" s="76"/>
      <c r="BC5245" s="76"/>
      <c r="BE5245" s="76"/>
      <c r="BF5245" s="76"/>
      <c r="BH5245" s="76"/>
      <c r="BI5245" s="76"/>
      <c r="BK5245" s="76"/>
      <c r="BL5245" s="76"/>
      <c r="BN5245" s="76"/>
      <c r="BO5245" s="76"/>
      <c r="BQ5245" s="76"/>
      <c r="BR5245" s="76"/>
      <c r="BT5245" s="76"/>
      <c r="BU5245" s="76"/>
      <c r="BW5245" s="76"/>
      <c r="BX5245" s="76"/>
    </row>
    <row r="5246" spans="1:76" ht="12.75" customHeight="1">
      <c r="A5246" s="2"/>
      <c r="B5246" s="2"/>
      <c r="C5246" s="2"/>
      <c r="D5246" s="75"/>
      <c r="F5246" s="76"/>
      <c r="G5246" s="76"/>
      <c r="I5246" s="76"/>
      <c r="J5246" s="76"/>
      <c r="L5246" s="76"/>
      <c r="M5246" s="76"/>
      <c r="O5246" s="76"/>
      <c r="P5246" s="76"/>
      <c r="R5246" s="76"/>
      <c r="S5246" s="76"/>
      <c r="U5246" s="76"/>
      <c r="V5246" s="76"/>
      <c r="X5246" s="76"/>
      <c r="Y5246" s="76"/>
      <c r="AA5246" s="76"/>
      <c r="AB5246" s="76"/>
      <c r="AD5246" s="76"/>
      <c r="AE5246" s="76"/>
      <c r="AG5246" s="76"/>
      <c r="AH5246" s="76"/>
      <c r="AJ5246" s="76"/>
      <c r="AK5246" s="76"/>
      <c r="AM5246" s="76"/>
      <c r="AN5246" s="76"/>
      <c r="AP5246" s="76"/>
      <c r="AQ5246" s="76"/>
      <c r="AS5246" s="76"/>
      <c r="AT5246" s="76"/>
      <c r="AV5246" s="76"/>
      <c r="AW5246" s="76"/>
      <c r="AY5246" s="76"/>
      <c r="AZ5246" s="76"/>
      <c r="BB5246" s="76"/>
      <c r="BC5246" s="76"/>
      <c r="BE5246" s="76"/>
      <c r="BF5246" s="76"/>
      <c r="BH5246" s="76"/>
      <c r="BI5246" s="76"/>
      <c r="BK5246" s="76"/>
      <c r="BL5246" s="76"/>
      <c r="BN5246" s="76"/>
      <c r="BO5246" s="76"/>
      <c r="BQ5246" s="76"/>
      <c r="BR5246" s="76"/>
      <c r="BT5246" s="76"/>
      <c r="BU5246" s="76"/>
      <c r="BW5246" s="76"/>
      <c r="BX5246" s="76"/>
    </row>
    <row r="5247" spans="1:76" ht="12.75" customHeight="1">
      <c r="A5247" s="2"/>
      <c r="B5247" s="2"/>
      <c r="C5247" s="2"/>
      <c r="D5247" s="75"/>
      <c r="F5247" s="76"/>
      <c r="G5247" s="76"/>
      <c r="I5247" s="76"/>
      <c r="J5247" s="76"/>
      <c r="L5247" s="76"/>
      <c r="M5247" s="76"/>
      <c r="O5247" s="76"/>
      <c r="P5247" s="76"/>
      <c r="R5247" s="76"/>
      <c r="S5247" s="76"/>
      <c r="U5247" s="76"/>
      <c r="V5247" s="76"/>
      <c r="X5247" s="76"/>
      <c r="Y5247" s="76"/>
      <c r="AA5247" s="76"/>
      <c r="AB5247" s="76"/>
      <c r="AD5247" s="76"/>
      <c r="AE5247" s="76"/>
      <c r="AG5247" s="76"/>
      <c r="AH5247" s="76"/>
      <c r="AJ5247" s="76"/>
      <c r="AK5247" s="76"/>
      <c r="AM5247" s="76"/>
      <c r="AN5247" s="76"/>
      <c r="AP5247" s="76"/>
      <c r="AQ5247" s="76"/>
      <c r="AS5247" s="76"/>
      <c r="AT5247" s="76"/>
      <c r="AV5247" s="76"/>
      <c r="AW5247" s="76"/>
      <c r="AY5247" s="76"/>
      <c r="AZ5247" s="76"/>
      <c r="BB5247" s="76"/>
      <c r="BC5247" s="76"/>
      <c r="BE5247" s="76"/>
      <c r="BF5247" s="76"/>
      <c r="BH5247" s="76"/>
      <c r="BI5247" s="76"/>
      <c r="BK5247" s="76"/>
      <c r="BL5247" s="76"/>
      <c r="BN5247" s="76"/>
      <c r="BO5247" s="76"/>
      <c r="BQ5247" s="76"/>
      <c r="BR5247" s="76"/>
      <c r="BT5247" s="76"/>
      <c r="BU5247" s="76"/>
      <c r="BW5247" s="76"/>
      <c r="BX5247" s="76"/>
    </row>
    <row r="5248" spans="1:76" ht="12.75" customHeight="1">
      <c r="A5248" s="2"/>
      <c r="B5248" s="2"/>
      <c r="C5248" s="2"/>
      <c r="D5248" s="75"/>
      <c r="F5248" s="76"/>
      <c r="G5248" s="76"/>
      <c r="I5248" s="76"/>
      <c r="J5248" s="76"/>
      <c r="L5248" s="76"/>
      <c r="M5248" s="76"/>
      <c r="O5248" s="76"/>
      <c r="P5248" s="76"/>
      <c r="R5248" s="76"/>
      <c r="S5248" s="76"/>
      <c r="U5248" s="76"/>
      <c r="V5248" s="76"/>
      <c r="X5248" s="76"/>
      <c r="Y5248" s="76"/>
      <c r="AA5248" s="76"/>
      <c r="AB5248" s="76"/>
      <c r="AD5248" s="76"/>
      <c r="AE5248" s="76"/>
      <c r="AG5248" s="76"/>
      <c r="AH5248" s="76"/>
      <c r="AJ5248" s="76"/>
      <c r="AK5248" s="76"/>
      <c r="AM5248" s="76"/>
      <c r="AN5248" s="76"/>
      <c r="AP5248" s="76"/>
      <c r="AQ5248" s="76"/>
      <c r="AS5248" s="76"/>
      <c r="AT5248" s="76"/>
      <c r="AV5248" s="76"/>
      <c r="AW5248" s="76"/>
      <c r="AY5248" s="76"/>
      <c r="AZ5248" s="76"/>
      <c r="BB5248" s="76"/>
      <c r="BC5248" s="76"/>
      <c r="BE5248" s="76"/>
      <c r="BF5248" s="76"/>
      <c r="BH5248" s="76"/>
      <c r="BI5248" s="76"/>
      <c r="BK5248" s="76"/>
      <c r="BL5248" s="76"/>
      <c r="BN5248" s="76"/>
      <c r="BO5248" s="76"/>
      <c r="BQ5248" s="76"/>
      <c r="BR5248" s="76"/>
      <c r="BT5248" s="76"/>
      <c r="BU5248" s="76"/>
      <c r="BW5248" s="76"/>
      <c r="BX5248" s="76"/>
    </row>
    <row r="5249" spans="1:76" ht="12.75" customHeight="1">
      <c r="A5249" s="2"/>
      <c r="B5249" s="2"/>
      <c r="C5249" s="2"/>
      <c r="D5249" s="75"/>
      <c r="F5249" s="76"/>
      <c r="G5249" s="76"/>
      <c r="I5249" s="76"/>
      <c r="J5249" s="76"/>
      <c r="L5249" s="76"/>
      <c r="M5249" s="76"/>
      <c r="O5249" s="76"/>
      <c r="P5249" s="76"/>
      <c r="R5249" s="76"/>
      <c r="S5249" s="76"/>
      <c r="U5249" s="76"/>
      <c r="V5249" s="76"/>
      <c r="X5249" s="76"/>
      <c r="Y5249" s="76"/>
      <c r="AA5249" s="76"/>
      <c r="AB5249" s="76"/>
      <c r="AD5249" s="76"/>
      <c r="AE5249" s="76"/>
      <c r="AG5249" s="76"/>
      <c r="AH5249" s="76"/>
      <c r="AJ5249" s="76"/>
      <c r="AK5249" s="76"/>
      <c r="AM5249" s="76"/>
      <c r="AN5249" s="76"/>
      <c r="AP5249" s="76"/>
      <c r="AQ5249" s="76"/>
      <c r="AS5249" s="76"/>
      <c r="AT5249" s="76"/>
      <c r="AV5249" s="76"/>
      <c r="AW5249" s="76"/>
      <c r="AY5249" s="76"/>
      <c r="AZ5249" s="76"/>
      <c r="BB5249" s="76"/>
      <c r="BC5249" s="76"/>
      <c r="BE5249" s="76"/>
      <c r="BF5249" s="76"/>
      <c r="BH5249" s="76"/>
      <c r="BI5249" s="76"/>
      <c r="BK5249" s="76"/>
      <c r="BL5249" s="76"/>
      <c r="BN5249" s="76"/>
      <c r="BO5249" s="76"/>
      <c r="BQ5249" s="76"/>
      <c r="BR5249" s="76"/>
      <c r="BT5249" s="76"/>
      <c r="BU5249" s="76"/>
      <c r="BW5249" s="76"/>
      <c r="BX5249" s="76"/>
    </row>
    <row r="5250" spans="1:76" ht="12.75" customHeight="1">
      <c r="A5250" s="2"/>
      <c r="B5250" s="2"/>
      <c r="C5250" s="2"/>
      <c r="D5250" s="75"/>
      <c r="F5250" s="76"/>
      <c r="G5250" s="76"/>
      <c r="I5250" s="76"/>
      <c r="J5250" s="76"/>
      <c r="L5250" s="76"/>
      <c r="M5250" s="76"/>
      <c r="O5250" s="76"/>
      <c r="P5250" s="76"/>
      <c r="R5250" s="76"/>
      <c r="S5250" s="76"/>
      <c r="U5250" s="76"/>
      <c r="V5250" s="76"/>
      <c r="X5250" s="76"/>
      <c r="Y5250" s="76"/>
      <c r="AA5250" s="76"/>
      <c r="AB5250" s="76"/>
      <c r="AD5250" s="76"/>
      <c r="AE5250" s="76"/>
      <c r="AG5250" s="76"/>
      <c r="AH5250" s="76"/>
      <c r="AJ5250" s="76"/>
      <c r="AK5250" s="76"/>
      <c r="AM5250" s="76"/>
      <c r="AN5250" s="76"/>
      <c r="AP5250" s="76"/>
      <c r="AQ5250" s="76"/>
      <c r="AS5250" s="76"/>
      <c r="AT5250" s="76"/>
      <c r="AV5250" s="76"/>
      <c r="AW5250" s="76"/>
      <c r="AY5250" s="76"/>
      <c r="AZ5250" s="76"/>
      <c r="BB5250" s="76"/>
      <c r="BC5250" s="76"/>
      <c r="BE5250" s="76"/>
      <c r="BF5250" s="76"/>
      <c r="BH5250" s="76"/>
      <c r="BI5250" s="76"/>
      <c r="BK5250" s="76"/>
      <c r="BL5250" s="76"/>
      <c r="BN5250" s="76"/>
      <c r="BO5250" s="76"/>
      <c r="BQ5250" s="76"/>
      <c r="BR5250" s="76"/>
      <c r="BT5250" s="76"/>
      <c r="BU5250" s="76"/>
      <c r="BW5250" s="76"/>
      <c r="BX5250" s="76"/>
    </row>
    <row r="5251" spans="1:76" ht="12.75" customHeight="1">
      <c r="A5251" s="2"/>
      <c r="B5251" s="2"/>
      <c r="C5251" s="2"/>
      <c r="D5251" s="75"/>
      <c r="F5251" s="76"/>
      <c r="G5251" s="76"/>
      <c r="I5251" s="76"/>
      <c r="J5251" s="76"/>
      <c r="L5251" s="76"/>
      <c r="M5251" s="76"/>
      <c r="O5251" s="76"/>
      <c r="P5251" s="76"/>
      <c r="R5251" s="76"/>
      <c r="S5251" s="76"/>
      <c r="U5251" s="76"/>
      <c r="V5251" s="76"/>
      <c r="X5251" s="76"/>
      <c r="Y5251" s="76"/>
      <c r="AA5251" s="76"/>
      <c r="AB5251" s="76"/>
      <c r="AD5251" s="76"/>
      <c r="AE5251" s="76"/>
      <c r="AG5251" s="76"/>
      <c r="AH5251" s="76"/>
      <c r="AJ5251" s="76"/>
      <c r="AK5251" s="76"/>
      <c r="AM5251" s="76"/>
      <c r="AN5251" s="76"/>
      <c r="AP5251" s="76"/>
      <c r="AQ5251" s="76"/>
      <c r="AS5251" s="76"/>
      <c r="AT5251" s="76"/>
      <c r="AV5251" s="76"/>
      <c r="AW5251" s="76"/>
      <c r="AY5251" s="76"/>
      <c r="AZ5251" s="76"/>
      <c r="BB5251" s="76"/>
      <c r="BC5251" s="76"/>
      <c r="BE5251" s="76"/>
      <c r="BF5251" s="76"/>
      <c r="BH5251" s="76"/>
      <c r="BI5251" s="76"/>
      <c r="BK5251" s="76"/>
      <c r="BL5251" s="76"/>
      <c r="BN5251" s="76"/>
      <c r="BO5251" s="76"/>
      <c r="BQ5251" s="76"/>
      <c r="BR5251" s="76"/>
      <c r="BT5251" s="76"/>
      <c r="BU5251" s="76"/>
      <c r="BW5251" s="76"/>
      <c r="BX5251" s="76"/>
    </row>
    <row r="5252" spans="1:76" ht="12.75" customHeight="1">
      <c r="A5252" s="2"/>
      <c r="B5252" s="2"/>
      <c r="C5252" s="2"/>
      <c r="D5252" s="75"/>
      <c r="F5252" s="76"/>
      <c r="G5252" s="76"/>
      <c r="I5252" s="76"/>
      <c r="J5252" s="76"/>
      <c r="L5252" s="76"/>
      <c r="M5252" s="76"/>
      <c r="O5252" s="76"/>
      <c r="P5252" s="76"/>
      <c r="R5252" s="76"/>
      <c r="S5252" s="76"/>
      <c r="U5252" s="76"/>
      <c r="V5252" s="76"/>
      <c r="X5252" s="76"/>
      <c r="Y5252" s="76"/>
      <c r="AA5252" s="76"/>
      <c r="AB5252" s="76"/>
      <c r="AD5252" s="76"/>
      <c r="AE5252" s="76"/>
      <c r="AG5252" s="76"/>
      <c r="AH5252" s="76"/>
      <c r="AJ5252" s="76"/>
      <c r="AK5252" s="76"/>
      <c r="AM5252" s="76"/>
      <c r="AN5252" s="76"/>
      <c r="AP5252" s="76"/>
      <c r="AQ5252" s="76"/>
      <c r="AS5252" s="76"/>
      <c r="AT5252" s="76"/>
      <c r="AV5252" s="76"/>
      <c r="AW5252" s="76"/>
      <c r="AY5252" s="76"/>
      <c r="AZ5252" s="76"/>
      <c r="BB5252" s="76"/>
      <c r="BC5252" s="76"/>
      <c r="BE5252" s="76"/>
      <c r="BF5252" s="76"/>
      <c r="BH5252" s="76"/>
      <c r="BI5252" s="76"/>
      <c r="BK5252" s="76"/>
      <c r="BL5252" s="76"/>
      <c r="BN5252" s="76"/>
      <c r="BO5252" s="76"/>
      <c r="BQ5252" s="76"/>
      <c r="BR5252" s="76"/>
      <c r="BT5252" s="76"/>
      <c r="BU5252" s="76"/>
      <c r="BW5252" s="76"/>
      <c r="BX5252" s="76"/>
    </row>
    <row r="5253" spans="1:76" ht="12.75" customHeight="1">
      <c r="A5253" s="2"/>
      <c r="B5253" s="2"/>
      <c r="C5253" s="2"/>
      <c r="D5253" s="75"/>
      <c r="F5253" s="76"/>
      <c r="G5253" s="76"/>
      <c r="I5253" s="76"/>
      <c r="J5253" s="76"/>
      <c r="L5253" s="76"/>
      <c r="M5253" s="76"/>
      <c r="O5253" s="76"/>
      <c r="P5253" s="76"/>
      <c r="R5253" s="76"/>
      <c r="S5253" s="76"/>
      <c r="U5253" s="76"/>
      <c r="V5253" s="76"/>
      <c r="X5253" s="76"/>
      <c r="Y5253" s="76"/>
      <c r="AA5253" s="76"/>
      <c r="AB5253" s="76"/>
      <c r="AD5253" s="76"/>
      <c r="AE5253" s="76"/>
      <c r="AG5253" s="76"/>
      <c r="AH5253" s="76"/>
      <c r="AJ5253" s="76"/>
      <c r="AK5253" s="76"/>
      <c r="AM5253" s="76"/>
      <c r="AN5253" s="76"/>
      <c r="AP5253" s="76"/>
      <c r="AQ5253" s="76"/>
      <c r="AS5253" s="76"/>
      <c r="AT5253" s="76"/>
      <c r="AV5253" s="76"/>
      <c r="AW5253" s="76"/>
      <c r="AY5253" s="76"/>
      <c r="AZ5253" s="76"/>
      <c r="BB5253" s="76"/>
      <c r="BC5253" s="76"/>
      <c r="BE5253" s="76"/>
      <c r="BF5253" s="76"/>
      <c r="BH5253" s="76"/>
      <c r="BI5253" s="76"/>
      <c r="BK5253" s="76"/>
      <c r="BL5253" s="76"/>
      <c r="BN5253" s="76"/>
      <c r="BO5253" s="76"/>
      <c r="BQ5253" s="76"/>
      <c r="BR5253" s="76"/>
      <c r="BT5253" s="76"/>
      <c r="BU5253" s="76"/>
      <c r="BW5253" s="76"/>
      <c r="BX5253" s="76"/>
    </row>
    <row r="5254" spans="1:76" ht="12.75" customHeight="1">
      <c r="A5254" s="2"/>
      <c r="B5254" s="2"/>
      <c r="C5254" s="2"/>
      <c r="D5254" s="75"/>
      <c r="F5254" s="76"/>
      <c r="G5254" s="76"/>
      <c r="I5254" s="76"/>
      <c r="J5254" s="76"/>
      <c r="L5254" s="76"/>
      <c r="M5254" s="76"/>
      <c r="O5254" s="76"/>
      <c r="P5254" s="76"/>
      <c r="R5254" s="76"/>
      <c r="S5254" s="76"/>
      <c r="U5254" s="76"/>
      <c r="V5254" s="76"/>
      <c r="X5254" s="76"/>
      <c r="Y5254" s="76"/>
      <c r="AA5254" s="76"/>
      <c r="AB5254" s="76"/>
      <c r="AD5254" s="76"/>
      <c r="AE5254" s="76"/>
      <c r="AG5254" s="76"/>
      <c r="AH5254" s="76"/>
      <c r="AJ5254" s="76"/>
      <c r="AK5254" s="76"/>
      <c r="AM5254" s="76"/>
      <c r="AN5254" s="76"/>
      <c r="AP5254" s="76"/>
      <c r="AQ5254" s="76"/>
      <c r="AS5254" s="76"/>
      <c r="AT5254" s="76"/>
      <c r="AV5254" s="76"/>
      <c r="AW5254" s="76"/>
      <c r="AY5254" s="76"/>
      <c r="AZ5254" s="76"/>
      <c r="BB5254" s="76"/>
      <c r="BC5254" s="76"/>
      <c r="BE5254" s="76"/>
      <c r="BF5254" s="76"/>
      <c r="BH5254" s="76"/>
      <c r="BI5254" s="76"/>
      <c r="BK5254" s="76"/>
      <c r="BL5254" s="76"/>
      <c r="BN5254" s="76"/>
      <c r="BO5254" s="76"/>
      <c r="BQ5254" s="76"/>
      <c r="BR5254" s="76"/>
      <c r="BT5254" s="76"/>
      <c r="BU5254" s="76"/>
      <c r="BW5254" s="76"/>
      <c r="BX5254" s="76"/>
    </row>
    <row r="5255" spans="1:76" ht="12.75" customHeight="1">
      <c r="A5255" s="2"/>
      <c r="B5255" s="2"/>
      <c r="C5255" s="2"/>
      <c r="D5255" s="75"/>
      <c r="F5255" s="76"/>
      <c r="G5255" s="76"/>
      <c r="I5255" s="76"/>
      <c r="J5255" s="76"/>
      <c r="L5255" s="76"/>
      <c r="M5255" s="76"/>
      <c r="O5255" s="76"/>
      <c r="P5255" s="76"/>
      <c r="R5255" s="76"/>
      <c r="S5255" s="76"/>
      <c r="U5255" s="76"/>
      <c r="V5255" s="76"/>
      <c r="X5255" s="76"/>
      <c r="Y5255" s="76"/>
      <c r="AA5255" s="76"/>
      <c r="AB5255" s="76"/>
      <c r="AD5255" s="76"/>
      <c r="AE5255" s="76"/>
      <c r="AG5255" s="76"/>
      <c r="AH5255" s="76"/>
      <c r="AJ5255" s="76"/>
      <c r="AK5255" s="76"/>
      <c r="AM5255" s="76"/>
      <c r="AN5255" s="76"/>
      <c r="AP5255" s="76"/>
      <c r="AQ5255" s="76"/>
      <c r="AS5255" s="76"/>
      <c r="AT5255" s="76"/>
      <c r="AV5255" s="76"/>
      <c r="AW5255" s="76"/>
      <c r="AY5255" s="76"/>
      <c r="AZ5255" s="76"/>
      <c r="BB5255" s="76"/>
      <c r="BC5255" s="76"/>
      <c r="BE5255" s="76"/>
      <c r="BF5255" s="76"/>
      <c r="BH5255" s="76"/>
      <c r="BI5255" s="76"/>
      <c r="BK5255" s="76"/>
      <c r="BL5255" s="76"/>
      <c r="BN5255" s="76"/>
      <c r="BO5255" s="76"/>
      <c r="BQ5255" s="76"/>
      <c r="BR5255" s="76"/>
      <c r="BT5255" s="76"/>
      <c r="BU5255" s="76"/>
      <c r="BW5255" s="76"/>
      <c r="BX5255" s="76"/>
    </row>
    <row r="5256" spans="1:76" ht="12.75" customHeight="1">
      <c r="A5256" s="2"/>
      <c r="B5256" s="2"/>
      <c r="C5256" s="2"/>
      <c r="D5256" s="75"/>
      <c r="F5256" s="76"/>
      <c r="G5256" s="76"/>
      <c r="I5256" s="76"/>
      <c r="J5256" s="76"/>
      <c r="L5256" s="76"/>
      <c r="M5256" s="76"/>
      <c r="O5256" s="76"/>
      <c r="P5256" s="76"/>
      <c r="R5256" s="76"/>
      <c r="S5256" s="76"/>
      <c r="U5256" s="76"/>
      <c r="V5256" s="76"/>
      <c r="X5256" s="76"/>
      <c r="Y5256" s="76"/>
      <c r="AA5256" s="76"/>
      <c r="AB5256" s="76"/>
      <c r="AD5256" s="76"/>
      <c r="AE5256" s="76"/>
      <c r="AG5256" s="76"/>
      <c r="AH5256" s="76"/>
      <c r="AJ5256" s="76"/>
      <c r="AK5256" s="76"/>
      <c r="AM5256" s="76"/>
      <c r="AN5256" s="76"/>
      <c r="AP5256" s="76"/>
      <c r="AQ5256" s="76"/>
      <c r="AS5256" s="76"/>
      <c r="AT5256" s="76"/>
      <c r="AV5256" s="76"/>
      <c r="AW5256" s="76"/>
      <c r="AY5256" s="76"/>
      <c r="AZ5256" s="76"/>
      <c r="BB5256" s="76"/>
      <c r="BC5256" s="76"/>
      <c r="BE5256" s="76"/>
      <c r="BF5256" s="76"/>
      <c r="BH5256" s="76"/>
      <c r="BI5256" s="76"/>
      <c r="BK5256" s="76"/>
      <c r="BL5256" s="76"/>
      <c r="BN5256" s="76"/>
      <c r="BO5256" s="76"/>
      <c r="BQ5256" s="76"/>
      <c r="BR5256" s="76"/>
      <c r="BT5256" s="76"/>
      <c r="BU5256" s="76"/>
      <c r="BW5256" s="76"/>
      <c r="BX5256" s="76"/>
    </row>
    <row r="5257" spans="1:76" ht="12.75" customHeight="1">
      <c r="A5257" s="2"/>
      <c r="B5257" s="2"/>
      <c r="C5257" s="2"/>
      <c r="D5257" s="75"/>
      <c r="F5257" s="76"/>
      <c r="G5257" s="76"/>
      <c r="I5257" s="76"/>
      <c r="J5257" s="76"/>
      <c r="L5257" s="76"/>
      <c r="M5257" s="76"/>
      <c r="O5257" s="76"/>
      <c r="P5257" s="76"/>
      <c r="R5257" s="76"/>
      <c r="S5257" s="76"/>
      <c r="U5257" s="76"/>
      <c r="V5257" s="76"/>
      <c r="X5257" s="76"/>
      <c r="Y5257" s="76"/>
      <c r="AA5257" s="76"/>
      <c r="AB5257" s="76"/>
      <c r="AD5257" s="76"/>
      <c r="AE5257" s="76"/>
      <c r="AG5257" s="76"/>
      <c r="AH5257" s="76"/>
      <c r="AJ5257" s="76"/>
      <c r="AK5257" s="76"/>
      <c r="AM5257" s="76"/>
      <c r="AN5257" s="76"/>
      <c r="AP5257" s="76"/>
      <c r="AQ5257" s="76"/>
      <c r="AS5257" s="76"/>
      <c r="AT5257" s="76"/>
      <c r="AV5257" s="76"/>
      <c r="AW5257" s="76"/>
      <c r="AY5257" s="76"/>
      <c r="AZ5257" s="76"/>
      <c r="BB5257" s="76"/>
      <c r="BC5257" s="76"/>
      <c r="BE5257" s="76"/>
      <c r="BF5257" s="76"/>
      <c r="BH5257" s="76"/>
      <c r="BI5257" s="76"/>
      <c r="BK5257" s="76"/>
      <c r="BL5257" s="76"/>
      <c r="BN5257" s="76"/>
      <c r="BO5257" s="76"/>
      <c r="BQ5257" s="76"/>
      <c r="BR5257" s="76"/>
      <c r="BT5257" s="76"/>
      <c r="BU5257" s="76"/>
      <c r="BW5257" s="76"/>
      <c r="BX5257" s="76"/>
    </row>
    <row r="5258" spans="1:76" ht="12.75" customHeight="1">
      <c r="A5258" s="2"/>
      <c r="B5258" s="2"/>
      <c r="C5258" s="2"/>
      <c r="D5258" s="75"/>
      <c r="F5258" s="76"/>
      <c r="G5258" s="76"/>
      <c r="I5258" s="76"/>
      <c r="J5258" s="76"/>
      <c r="L5258" s="76"/>
      <c r="M5258" s="76"/>
      <c r="O5258" s="76"/>
      <c r="P5258" s="76"/>
      <c r="R5258" s="76"/>
      <c r="S5258" s="76"/>
      <c r="U5258" s="76"/>
      <c r="V5258" s="76"/>
      <c r="X5258" s="76"/>
      <c r="Y5258" s="76"/>
      <c r="AA5258" s="76"/>
      <c r="AB5258" s="76"/>
      <c r="AD5258" s="76"/>
      <c r="AE5258" s="76"/>
      <c r="AG5258" s="76"/>
      <c r="AH5258" s="76"/>
      <c r="AJ5258" s="76"/>
      <c r="AK5258" s="76"/>
      <c r="AM5258" s="76"/>
      <c r="AN5258" s="76"/>
      <c r="AP5258" s="76"/>
      <c r="AQ5258" s="76"/>
      <c r="AS5258" s="76"/>
      <c r="AT5258" s="76"/>
      <c r="AV5258" s="76"/>
      <c r="AW5258" s="76"/>
      <c r="AY5258" s="76"/>
      <c r="AZ5258" s="76"/>
      <c r="BB5258" s="76"/>
      <c r="BC5258" s="76"/>
      <c r="BE5258" s="76"/>
      <c r="BF5258" s="76"/>
      <c r="BH5258" s="76"/>
      <c r="BI5258" s="76"/>
      <c r="BK5258" s="76"/>
      <c r="BL5258" s="76"/>
      <c r="BN5258" s="76"/>
      <c r="BO5258" s="76"/>
      <c r="BQ5258" s="76"/>
      <c r="BR5258" s="76"/>
      <c r="BT5258" s="76"/>
      <c r="BU5258" s="76"/>
      <c r="BW5258" s="76"/>
      <c r="BX5258" s="76"/>
    </row>
    <row r="5259" spans="1:76" ht="12.75" customHeight="1">
      <c r="A5259" s="2"/>
      <c r="B5259" s="2"/>
      <c r="C5259" s="2"/>
      <c r="D5259" s="75"/>
      <c r="F5259" s="76"/>
      <c r="G5259" s="76"/>
      <c r="I5259" s="76"/>
      <c r="J5259" s="76"/>
      <c r="L5259" s="76"/>
      <c r="M5259" s="76"/>
      <c r="O5259" s="76"/>
      <c r="P5259" s="76"/>
      <c r="R5259" s="76"/>
      <c r="S5259" s="76"/>
      <c r="U5259" s="76"/>
      <c r="V5259" s="76"/>
      <c r="X5259" s="76"/>
      <c r="Y5259" s="76"/>
      <c r="AA5259" s="76"/>
      <c r="AB5259" s="76"/>
      <c r="AD5259" s="76"/>
      <c r="AE5259" s="76"/>
      <c r="AG5259" s="76"/>
      <c r="AH5259" s="76"/>
      <c r="AJ5259" s="76"/>
      <c r="AK5259" s="76"/>
      <c r="AM5259" s="76"/>
      <c r="AN5259" s="76"/>
      <c r="AP5259" s="76"/>
      <c r="AQ5259" s="76"/>
      <c r="AS5259" s="76"/>
      <c r="AT5259" s="76"/>
      <c r="AV5259" s="76"/>
      <c r="AW5259" s="76"/>
      <c r="AY5259" s="76"/>
      <c r="AZ5259" s="76"/>
      <c r="BB5259" s="76"/>
      <c r="BC5259" s="76"/>
      <c r="BE5259" s="76"/>
      <c r="BF5259" s="76"/>
      <c r="BH5259" s="76"/>
      <c r="BI5259" s="76"/>
      <c r="BK5259" s="76"/>
      <c r="BL5259" s="76"/>
      <c r="BN5259" s="76"/>
      <c r="BO5259" s="76"/>
      <c r="BQ5259" s="76"/>
      <c r="BR5259" s="76"/>
      <c r="BT5259" s="76"/>
      <c r="BU5259" s="76"/>
      <c r="BW5259" s="76"/>
      <c r="BX5259" s="76"/>
    </row>
    <row r="5260" spans="1:76" ht="12.75" customHeight="1">
      <c r="A5260" s="2"/>
      <c r="B5260" s="2"/>
      <c r="C5260" s="2"/>
      <c r="D5260" s="75"/>
      <c r="F5260" s="76"/>
      <c r="G5260" s="76"/>
      <c r="I5260" s="76"/>
      <c r="J5260" s="76"/>
      <c r="L5260" s="76"/>
      <c r="M5260" s="76"/>
      <c r="O5260" s="76"/>
      <c r="P5260" s="76"/>
      <c r="R5260" s="76"/>
      <c r="S5260" s="76"/>
      <c r="U5260" s="76"/>
      <c r="V5260" s="76"/>
      <c r="X5260" s="76"/>
      <c r="Y5260" s="76"/>
      <c r="AA5260" s="76"/>
      <c r="AB5260" s="76"/>
      <c r="AD5260" s="76"/>
      <c r="AE5260" s="76"/>
      <c r="AG5260" s="76"/>
      <c r="AH5260" s="76"/>
      <c r="AJ5260" s="76"/>
      <c r="AK5260" s="76"/>
      <c r="AM5260" s="76"/>
      <c r="AN5260" s="76"/>
      <c r="AP5260" s="76"/>
      <c r="AQ5260" s="76"/>
      <c r="AS5260" s="76"/>
      <c r="AT5260" s="76"/>
      <c r="AV5260" s="76"/>
      <c r="AW5260" s="76"/>
      <c r="AY5260" s="76"/>
      <c r="AZ5260" s="76"/>
      <c r="BB5260" s="76"/>
      <c r="BC5260" s="76"/>
      <c r="BE5260" s="76"/>
      <c r="BF5260" s="76"/>
      <c r="BH5260" s="76"/>
      <c r="BI5260" s="76"/>
      <c r="BK5260" s="76"/>
      <c r="BL5260" s="76"/>
      <c r="BN5260" s="76"/>
      <c r="BO5260" s="76"/>
      <c r="BQ5260" s="76"/>
      <c r="BR5260" s="76"/>
      <c r="BT5260" s="76"/>
      <c r="BU5260" s="76"/>
      <c r="BW5260" s="76"/>
      <c r="BX5260" s="76"/>
    </row>
    <row r="5261" spans="1:76" ht="12.75" customHeight="1">
      <c r="A5261" s="2"/>
      <c r="B5261" s="2"/>
      <c r="C5261" s="2"/>
      <c r="D5261" s="75"/>
      <c r="F5261" s="76"/>
      <c r="G5261" s="76"/>
      <c r="I5261" s="76"/>
      <c r="J5261" s="76"/>
      <c r="L5261" s="76"/>
      <c r="M5261" s="76"/>
      <c r="O5261" s="76"/>
      <c r="P5261" s="76"/>
      <c r="R5261" s="76"/>
      <c r="S5261" s="76"/>
      <c r="U5261" s="76"/>
      <c r="V5261" s="76"/>
      <c r="X5261" s="76"/>
      <c r="Y5261" s="76"/>
      <c r="AA5261" s="76"/>
      <c r="AB5261" s="76"/>
      <c r="AD5261" s="76"/>
      <c r="AE5261" s="76"/>
      <c r="AG5261" s="76"/>
      <c r="AH5261" s="76"/>
      <c r="AJ5261" s="76"/>
      <c r="AK5261" s="76"/>
      <c r="AM5261" s="76"/>
      <c r="AN5261" s="76"/>
      <c r="AP5261" s="76"/>
      <c r="AQ5261" s="76"/>
      <c r="AS5261" s="76"/>
      <c r="AT5261" s="76"/>
      <c r="AV5261" s="76"/>
      <c r="AW5261" s="76"/>
      <c r="AY5261" s="76"/>
      <c r="AZ5261" s="76"/>
      <c r="BB5261" s="76"/>
      <c r="BC5261" s="76"/>
      <c r="BE5261" s="76"/>
      <c r="BF5261" s="76"/>
      <c r="BH5261" s="76"/>
      <c r="BI5261" s="76"/>
      <c r="BK5261" s="76"/>
      <c r="BL5261" s="76"/>
      <c r="BN5261" s="76"/>
      <c r="BO5261" s="76"/>
      <c r="BQ5261" s="76"/>
      <c r="BR5261" s="76"/>
      <c r="BT5261" s="76"/>
      <c r="BU5261" s="76"/>
      <c r="BW5261" s="76"/>
      <c r="BX5261" s="76"/>
    </row>
    <row r="5262" spans="1:76" ht="12.75" customHeight="1">
      <c r="A5262" s="2"/>
      <c r="B5262" s="2"/>
      <c r="C5262" s="2"/>
      <c r="D5262" s="75"/>
      <c r="F5262" s="76"/>
      <c r="G5262" s="76"/>
      <c r="I5262" s="76"/>
      <c r="J5262" s="76"/>
      <c r="L5262" s="76"/>
      <c r="M5262" s="76"/>
      <c r="O5262" s="76"/>
      <c r="P5262" s="76"/>
      <c r="R5262" s="76"/>
      <c r="S5262" s="76"/>
      <c r="U5262" s="76"/>
      <c r="V5262" s="76"/>
      <c r="X5262" s="76"/>
      <c r="Y5262" s="76"/>
      <c r="AA5262" s="76"/>
      <c r="AB5262" s="76"/>
      <c r="AD5262" s="76"/>
      <c r="AE5262" s="76"/>
      <c r="AG5262" s="76"/>
      <c r="AH5262" s="76"/>
      <c r="AJ5262" s="76"/>
      <c r="AK5262" s="76"/>
      <c r="AM5262" s="76"/>
      <c r="AN5262" s="76"/>
      <c r="AP5262" s="76"/>
      <c r="AQ5262" s="76"/>
      <c r="AS5262" s="76"/>
      <c r="AT5262" s="76"/>
      <c r="AV5262" s="76"/>
      <c r="AW5262" s="76"/>
      <c r="AY5262" s="76"/>
      <c r="AZ5262" s="76"/>
      <c r="BB5262" s="76"/>
      <c r="BC5262" s="76"/>
      <c r="BE5262" s="76"/>
      <c r="BF5262" s="76"/>
      <c r="BH5262" s="76"/>
      <c r="BI5262" s="76"/>
      <c r="BK5262" s="76"/>
      <c r="BL5262" s="76"/>
      <c r="BN5262" s="76"/>
      <c r="BO5262" s="76"/>
      <c r="BQ5262" s="76"/>
      <c r="BR5262" s="76"/>
      <c r="BT5262" s="76"/>
      <c r="BU5262" s="76"/>
      <c r="BW5262" s="76"/>
      <c r="BX5262" s="76"/>
    </row>
    <row r="5263" spans="1:76" ht="12.75" customHeight="1">
      <c r="A5263" s="2"/>
      <c r="B5263" s="2"/>
      <c r="C5263" s="2"/>
      <c r="D5263" s="75"/>
      <c r="F5263" s="76"/>
      <c r="G5263" s="76"/>
      <c r="I5263" s="76"/>
      <c r="J5263" s="76"/>
      <c r="L5263" s="76"/>
      <c r="M5263" s="76"/>
      <c r="O5263" s="76"/>
      <c r="P5263" s="76"/>
      <c r="R5263" s="76"/>
      <c r="S5263" s="76"/>
      <c r="U5263" s="76"/>
      <c r="V5263" s="76"/>
      <c r="X5263" s="76"/>
      <c r="Y5263" s="76"/>
      <c r="AA5263" s="76"/>
      <c r="AB5263" s="76"/>
      <c r="AD5263" s="76"/>
      <c r="AE5263" s="76"/>
      <c r="AG5263" s="76"/>
      <c r="AH5263" s="76"/>
      <c r="AJ5263" s="76"/>
      <c r="AK5263" s="76"/>
      <c r="AM5263" s="76"/>
      <c r="AN5263" s="76"/>
      <c r="AP5263" s="76"/>
      <c r="AQ5263" s="76"/>
      <c r="AS5263" s="76"/>
      <c r="AT5263" s="76"/>
      <c r="AV5263" s="76"/>
      <c r="AW5263" s="76"/>
      <c r="AY5263" s="76"/>
      <c r="AZ5263" s="76"/>
      <c r="BB5263" s="76"/>
      <c r="BC5263" s="76"/>
      <c r="BE5263" s="76"/>
      <c r="BF5263" s="76"/>
      <c r="BH5263" s="76"/>
      <c r="BI5263" s="76"/>
      <c r="BK5263" s="76"/>
      <c r="BL5263" s="76"/>
      <c r="BN5263" s="76"/>
      <c r="BO5263" s="76"/>
      <c r="BQ5263" s="76"/>
      <c r="BR5263" s="76"/>
      <c r="BT5263" s="76"/>
      <c r="BU5263" s="76"/>
      <c r="BW5263" s="76"/>
      <c r="BX5263" s="76"/>
    </row>
    <row r="5264" spans="1:76" ht="12.75" customHeight="1">
      <c r="A5264" s="2"/>
      <c r="B5264" s="2"/>
      <c r="C5264" s="2"/>
      <c r="D5264" s="75"/>
      <c r="F5264" s="76"/>
      <c r="G5264" s="76"/>
      <c r="I5264" s="76"/>
      <c r="J5264" s="76"/>
      <c r="L5264" s="76"/>
      <c r="M5264" s="76"/>
      <c r="O5264" s="76"/>
      <c r="P5264" s="76"/>
      <c r="R5264" s="76"/>
      <c r="S5264" s="76"/>
      <c r="U5264" s="76"/>
      <c r="V5264" s="76"/>
      <c r="X5264" s="76"/>
      <c r="Y5264" s="76"/>
      <c r="AA5264" s="76"/>
      <c r="AB5264" s="76"/>
      <c r="AD5264" s="76"/>
      <c r="AE5264" s="76"/>
      <c r="AG5264" s="76"/>
      <c r="AH5264" s="76"/>
      <c r="AJ5264" s="76"/>
      <c r="AK5264" s="76"/>
      <c r="AM5264" s="76"/>
      <c r="AN5264" s="76"/>
      <c r="AP5264" s="76"/>
      <c r="AQ5264" s="76"/>
      <c r="AS5264" s="76"/>
      <c r="AT5264" s="76"/>
      <c r="AV5264" s="76"/>
      <c r="AW5264" s="76"/>
      <c r="AY5264" s="76"/>
      <c r="AZ5264" s="76"/>
      <c r="BB5264" s="76"/>
      <c r="BC5264" s="76"/>
      <c r="BE5264" s="76"/>
      <c r="BF5264" s="76"/>
      <c r="BH5264" s="76"/>
      <c r="BI5264" s="76"/>
      <c r="BK5264" s="76"/>
      <c r="BL5264" s="76"/>
      <c r="BN5264" s="76"/>
      <c r="BO5264" s="76"/>
      <c r="BQ5264" s="76"/>
      <c r="BR5264" s="76"/>
      <c r="BT5264" s="76"/>
      <c r="BU5264" s="76"/>
      <c r="BW5264" s="76"/>
      <c r="BX5264" s="76"/>
    </row>
    <row r="5265" spans="1:76" ht="12.75" customHeight="1">
      <c r="A5265" s="2"/>
      <c r="B5265" s="2"/>
      <c r="C5265" s="2"/>
      <c r="D5265" s="75"/>
      <c r="F5265" s="76"/>
      <c r="G5265" s="76"/>
      <c r="I5265" s="76"/>
      <c r="J5265" s="76"/>
      <c r="L5265" s="76"/>
      <c r="M5265" s="76"/>
      <c r="O5265" s="76"/>
      <c r="P5265" s="76"/>
      <c r="R5265" s="76"/>
      <c r="S5265" s="76"/>
      <c r="U5265" s="76"/>
      <c r="V5265" s="76"/>
      <c r="X5265" s="76"/>
      <c r="Y5265" s="76"/>
      <c r="AA5265" s="76"/>
      <c r="AB5265" s="76"/>
      <c r="AD5265" s="76"/>
      <c r="AE5265" s="76"/>
      <c r="AG5265" s="76"/>
      <c r="AH5265" s="76"/>
      <c r="AJ5265" s="76"/>
      <c r="AK5265" s="76"/>
      <c r="AM5265" s="76"/>
      <c r="AN5265" s="76"/>
      <c r="AP5265" s="76"/>
      <c r="AQ5265" s="76"/>
      <c r="AS5265" s="76"/>
      <c r="AT5265" s="76"/>
      <c r="AV5265" s="76"/>
      <c r="AW5265" s="76"/>
      <c r="AY5265" s="76"/>
      <c r="AZ5265" s="76"/>
      <c r="BB5265" s="76"/>
      <c r="BC5265" s="76"/>
      <c r="BE5265" s="76"/>
      <c r="BF5265" s="76"/>
      <c r="BH5265" s="76"/>
      <c r="BI5265" s="76"/>
      <c r="BK5265" s="76"/>
      <c r="BL5265" s="76"/>
      <c r="BN5265" s="76"/>
      <c r="BO5265" s="76"/>
      <c r="BQ5265" s="76"/>
      <c r="BR5265" s="76"/>
      <c r="BT5265" s="76"/>
      <c r="BU5265" s="76"/>
      <c r="BW5265" s="76"/>
      <c r="BX5265" s="76"/>
    </row>
    <row r="5266" spans="1:76" ht="12.75" customHeight="1">
      <c r="A5266" s="2"/>
      <c r="B5266" s="2"/>
      <c r="C5266" s="2"/>
      <c r="D5266" s="75"/>
      <c r="F5266" s="76"/>
      <c r="G5266" s="76"/>
      <c r="I5266" s="76"/>
      <c r="J5266" s="76"/>
      <c r="L5266" s="76"/>
      <c r="M5266" s="76"/>
      <c r="O5266" s="76"/>
      <c r="P5266" s="76"/>
      <c r="R5266" s="76"/>
      <c r="S5266" s="76"/>
      <c r="U5266" s="76"/>
      <c r="V5266" s="76"/>
      <c r="X5266" s="76"/>
      <c r="Y5266" s="76"/>
      <c r="AA5266" s="76"/>
      <c r="AB5266" s="76"/>
      <c r="AD5266" s="76"/>
      <c r="AE5266" s="76"/>
      <c r="AG5266" s="76"/>
      <c r="AH5266" s="76"/>
      <c r="AJ5266" s="76"/>
      <c r="AK5266" s="76"/>
      <c r="AM5266" s="76"/>
      <c r="AN5266" s="76"/>
      <c r="AP5266" s="76"/>
      <c r="AQ5266" s="76"/>
      <c r="AS5266" s="76"/>
      <c r="AT5266" s="76"/>
      <c r="AV5266" s="76"/>
      <c r="AW5266" s="76"/>
      <c r="AY5266" s="76"/>
      <c r="AZ5266" s="76"/>
      <c r="BB5266" s="76"/>
      <c r="BC5266" s="76"/>
      <c r="BE5266" s="76"/>
      <c r="BF5266" s="76"/>
      <c r="BH5266" s="76"/>
      <c r="BI5266" s="76"/>
      <c r="BK5266" s="76"/>
      <c r="BL5266" s="76"/>
      <c r="BN5266" s="76"/>
      <c r="BO5266" s="76"/>
      <c r="BQ5266" s="76"/>
      <c r="BR5266" s="76"/>
      <c r="BT5266" s="76"/>
      <c r="BU5266" s="76"/>
      <c r="BW5266" s="76"/>
      <c r="BX5266" s="76"/>
    </row>
    <row r="5267" spans="1:76" ht="12.75" customHeight="1">
      <c r="A5267" s="2"/>
      <c r="B5267" s="2"/>
      <c r="C5267" s="2"/>
      <c r="D5267" s="75"/>
      <c r="F5267" s="76"/>
      <c r="G5267" s="76"/>
      <c r="I5267" s="76"/>
      <c r="J5267" s="76"/>
      <c r="L5267" s="76"/>
      <c r="M5267" s="76"/>
      <c r="O5267" s="76"/>
      <c r="P5267" s="76"/>
      <c r="R5267" s="76"/>
      <c r="S5267" s="76"/>
      <c r="U5267" s="76"/>
      <c r="V5267" s="76"/>
      <c r="X5267" s="76"/>
      <c r="Y5267" s="76"/>
      <c r="AA5267" s="76"/>
      <c r="AB5267" s="76"/>
      <c r="AD5267" s="76"/>
      <c r="AE5267" s="76"/>
      <c r="AG5267" s="76"/>
      <c r="AH5267" s="76"/>
      <c r="AJ5267" s="76"/>
      <c r="AK5267" s="76"/>
      <c r="AM5267" s="76"/>
      <c r="AN5267" s="76"/>
      <c r="AP5267" s="76"/>
      <c r="AQ5267" s="76"/>
      <c r="AS5267" s="76"/>
      <c r="AT5267" s="76"/>
      <c r="AV5267" s="76"/>
      <c r="AW5267" s="76"/>
      <c r="AY5267" s="76"/>
      <c r="AZ5267" s="76"/>
      <c r="BB5267" s="76"/>
      <c r="BC5267" s="76"/>
      <c r="BE5267" s="76"/>
      <c r="BF5267" s="76"/>
      <c r="BH5267" s="76"/>
      <c r="BI5267" s="76"/>
      <c r="BK5267" s="76"/>
      <c r="BL5267" s="76"/>
      <c r="BN5267" s="76"/>
      <c r="BO5267" s="76"/>
      <c r="BQ5267" s="76"/>
      <c r="BR5267" s="76"/>
      <c r="BT5267" s="76"/>
      <c r="BU5267" s="76"/>
      <c r="BW5267" s="76"/>
      <c r="BX5267" s="76"/>
    </row>
    <row r="5268" spans="1:76" ht="12.75" customHeight="1">
      <c r="A5268" s="2"/>
      <c r="B5268" s="2"/>
      <c r="C5268" s="2"/>
      <c r="D5268" s="75"/>
      <c r="F5268" s="76"/>
      <c r="G5268" s="76"/>
      <c r="I5268" s="76"/>
      <c r="J5268" s="76"/>
      <c r="L5268" s="76"/>
      <c r="M5268" s="76"/>
      <c r="O5268" s="76"/>
      <c r="P5268" s="76"/>
      <c r="R5268" s="76"/>
      <c r="S5268" s="76"/>
      <c r="U5268" s="76"/>
      <c r="V5268" s="76"/>
      <c r="X5268" s="76"/>
      <c r="Y5268" s="76"/>
      <c r="AA5268" s="76"/>
      <c r="AB5268" s="76"/>
      <c r="AD5268" s="76"/>
      <c r="AE5268" s="76"/>
      <c r="AG5268" s="76"/>
      <c r="AH5268" s="76"/>
      <c r="AJ5268" s="76"/>
      <c r="AK5268" s="76"/>
      <c r="AM5268" s="76"/>
      <c r="AN5268" s="76"/>
      <c r="AP5268" s="76"/>
      <c r="AQ5268" s="76"/>
      <c r="AS5268" s="76"/>
      <c r="AT5268" s="76"/>
      <c r="AV5268" s="76"/>
      <c r="AW5268" s="76"/>
      <c r="AY5268" s="76"/>
      <c r="AZ5268" s="76"/>
      <c r="BB5268" s="76"/>
      <c r="BC5268" s="76"/>
      <c r="BE5268" s="76"/>
      <c r="BF5268" s="76"/>
      <c r="BH5268" s="76"/>
      <c r="BI5268" s="76"/>
      <c r="BK5268" s="76"/>
      <c r="BL5268" s="76"/>
      <c r="BN5268" s="76"/>
      <c r="BO5268" s="76"/>
      <c r="BQ5268" s="76"/>
      <c r="BR5268" s="76"/>
      <c r="BT5268" s="76"/>
      <c r="BU5268" s="76"/>
      <c r="BW5268" s="76"/>
      <c r="BX5268" s="76"/>
    </row>
    <row r="5269" spans="1:76" ht="12.75" customHeight="1">
      <c r="A5269" s="2"/>
      <c r="B5269" s="2"/>
      <c r="C5269" s="2"/>
      <c r="D5269" s="75"/>
      <c r="F5269" s="76"/>
      <c r="G5269" s="76"/>
      <c r="I5269" s="76"/>
      <c r="J5269" s="76"/>
      <c r="L5269" s="76"/>
      <c r="M5269" s="76"/>
      <c r="O5269" s="76"/>
      <c r="P5269" s="76"/>
      <c r="R5269" s="76"/>
      <c r="S5269" s="76"/>
      <c r="U5269" s="76"/>
      <c r="V5269" s="76"/>
      <c r="X5269" s="76"/>
      <c r="Y5269" s="76"/>
      <c r="AA5269" s="76"/>
      <c r="AB5269" s="76"/>
      <c r="AD5269" s="76"/>
      <c r="AE5269" s="76"/>
      <c r="AG5269" s="76"/>
      <c r="AH5269" s="76"/>
      <c r="AJ5269" s="76"/>
      <c r="AK5269" s="76"/>
      <c r="AM5269" s="76"/>
      <c r="AN5269" s="76"/>
      <c r="AP5269" s="76"/>
      <c r="AQ5269" s="76"/>
      <c r="AS5269" s="76"/>
      <c r="AT5269" s="76"/>
      <c r="AV5269" s="76"/>
      <c r="AW5269" s="76"/>
      <c r="AY5269" s="76"/>
      <c r="AZ5269" s="76"/>
      <c r="BB5269" s="76"/>
      <c r="BC5269" s="76"/>
      <c r="BE5269" s="76"/>
      <c r="BF5269" s="76"/>
      <c r="BH5269" s="76"/>
      <c r="BI5269" s="76"/>
      <c r="BK5269" s="76"/>
      <c r="BL5269" s="76"/>
      <c r="BN5269" s="76"/>
      <c r="BO5269" s="76"/>
      <c r="BQ5269" s="76"/>
      <c r="BR5269" s="76"/>
      <c r="BT5269" s="76"/>
      <c r="BU5269" s="76"/>
      <c r="BW5269" s="76"/>
      <c r="BX5269" s="76"/>
    </row>
    <row r="5270" spans="1:76" ht="12.75" customHeight="1">
      <c r="A5270" s="2"/>
      <c r="B5270" s="2"/>
      <c r="C5270" s="2"/>
      <c r="D5270" s="75"/>
      <c r="F5270" s="76"/>
      <c r="G5270" s="76"/>
      <c r="I5270" s="76"/>
      <c r="J5270" s="76"/>
      <c r="L5270" s="76"/>
      <c r="M5270" s="76"/>
      <c r="O5270" s="76"/>
      <c r="P5270" s="76"/>
      <c r="R5270" s="76"/>
      <c r="S5270" s="76"/>
      <c r="U5270" s="76"/>
      <c r="V5270" s="76"/>
      <c r="X5270" s="76"/>
      <c r="Y5270" s="76"/>
      <c r="AA5270" s="76"/>
      <c r="AB5270" s="76"/>
      <c r="AD5270" s="76"/>
      <c r="AE5270" s="76"/>
      <c r="AG5270" s="76"/>
      <c r="AH5270" s="76"/>
      <c r="AJ5270" s="76"/>
      <c r="AK5270" s="76"/>
      <c r="AM5270" s="76"/>
      <c r="AN5270" s="76"/>
      <c r="AP5270" s="76"/>
      <c r="AQ5270" s="76"/>
      <c r="AS5270" s="76"/>
      <c r="AT5270" s="76"/>
      <c r="AV5270" s="76"/>
      <c r="AW5270" s="76"/>
      <c r="AY5270" s="76"/>
      <c r="AZ5270" s="76"/>
      <c r="BB5270" s="76"/>
      <c r="BC5270" s="76"/>
      <c r="BE5270" s="76"/>
      <c r="BF5270" s="76"/>
      <c r="BH5270" s="76"/>
      <c r="BI5270" s="76"/>
      <c r="BK5270" s="76"/>
      <c r="BL5270" s="76"/>
      <c r="BN5270" s="76"/>
      <c r="BO5270" s="76"/>
      <c r="BQ5270" s="76"/>
      <c r="BR5270" s="76"/>
      <c r="BT5270" s="76"/>
      <c r="BU5270" s="76"/>
      <c r="BW5270" s="76"/>
      <c r="BX5270" s="76"/>
    </row>
    <row r="5271" spans="1:76" ht="12.75" customHeight="1">
      <c r="A5271" s="2"/>
      <c r="B5271" s="2"/>
      <c r="C5271" s="2"/>
      <c r="D5271" s="75"/>
      <c r="F5271" s="76"/>
      <c r="G5271" s="76"/>
      <c r="I5271" s="76"/>
      <c r="J5271" s="76"/>
      <c r="L5271" s="76"/>
      <c r="M5271" s="76"/>
      <c r="O5271" s="76"/>
      <c r="P5271" s="76"/>
      <c r="R5271" s="76"/>
      <c r="S5271" s="76"/>
      <c r="U5271" s="76"/>
      <c r="V5271" s="76"/>
      <c r="X5271" s="76"/>
      <c r="Y5271" s="76"/>
      <c r="AA5271" s="76"/>
      <c r="AB5271" s="76"/>
      <c r="AD5271" s="76"/>
      <c r="AE5271" s="76"/>
      <c r="AG5271" s="76"/>
      <c r="AH5271" s="76"/>
      <c r="AJ5271" s="76"/>
      <c r="AK5271" s="76"/>
      <c r="AM5271" s="76"/>
      <c r="AN5271" s="76"/>
      <c r="AP5271" s="76"/>
      <c r="AQ5271" s="76"/>
      <c r="AS5271" s="76"/>
      <c r="AT5271" s="76"/>
      <c r="AV5271" s="76"/>
      <c r="AW5271" s="76"/>
      <c r="AY5271" s="76"/>
      <c r="AZ5271" s="76"/>
      <c r="BB5271" s="76"/>
      <c r="BC5271" s="76"/>
      <c r="BE5271" s="76"/>
      <c r="BF5271" s="76"/>
      <c r="BH5271" s="76"/>
      <c r="BI5271" s="76"/>
      <c r="BK5271" s="76"/>
      <c r="BL5271" s="76"/>
      <c r="BN5271" s="76"/>
      <c r="BO5271" s="76"/>
      <c r="BQ5271" s="76"/>
      <c r="BR5271" s="76"/>
      <c r="BT5271" s="76"/>
      <c r="BU5271" s="76"/>
      <c r="BW5271" s="76"/>
      <c r="BX5271" s="76"/>
    </row>
    <row r="5272" spans="1:76" ht="12.75" customHeight="1">
      <c r="A5272" s="2"/>
      <c r="B5272" s="2"/>
      <c r="C5272" s="2"/>
      <c r="D5272" s="75"/>
      <c r="F5272" s="76"/>
      <c r="G5272" s="76"/>
      <c r="I5272" s="76"/>
      <c r="J5272" s="76"/>
      <c r="L5272" s="76"/>
      <c r="M5272" s="76"/>
      <c r="O5272" s="76"/>
      <c r="P5272" s="76"/>
      <c r="R5272" s="76"/>
      <c r="S5272" s="76"/>
      <c r="U5272" s="76"/>
      <c r="V5272" s="76"/>
      <c r="X5272" s="76"/>
      <c r="Y5272" s="76"/>
      <c r="AA5272" s="76"/>
      <c r="AB5272" s="76"/>
      <c r="AD5272" s="76"/>
      <c r="AE5272" s="76"/>
      <c r="AG5272" s="76"/>
      <c r="AH5272" s="76"/>
      <c r="AJ5272" s="76"/>
      <c r="AK5272" s="76"/>
      <c r="AM5272" s="76"/>
      <c r="AN5272" s="76"/>
      <c r="AP5272" s="76"/>
      <c r="AQ5272" s="76"/>
      <c r="AS5272" s="76"/>
      <c r="AT5272" s="76"/>
      <c r="AV5272" s="76"/>
      <c r="AW5272" s="76"/>
      <c r="AY5272" s="76"/>
      <c r="AZ5272" s="76"/>
      <c r="BB5272" s="76"/>
      <c r="BC5272" s="76"/>
      <c r="BE5272" s="76"/>
      <c r="BF5272" s="76"/>
      <c r="BH5272" s="76"/>
      <c r="BI5272" s="76"/>
      <c r="BK5272" s="76"/>
      <c r="BL5272" s="76"/>
      <c r="BN5272" s="76"/>
      <c r="BO5272" s="76"/>
      <c r="BQ5272" s="76"/>
      <c r="BR5272" s="76"/>
      <c r="BT5272" s="76"/>
      <c r="BU5272" s="76"/>
      <c r="BW5272" s="76"/>
      <c r="BX5272" s="76"/>
    </row>
    <row r="5273" spans="1:76" ht="12.75" customHeight="1">
      <c r="A5273" s="2"/>
      <c r="B5273" s="2"/>
      <c r="C5273" s="2"/>
      <c r="D5273" s="75"/>
      <c r="F5273" s="76"/>
      <c r="G5273" s="76"/>
      <c r="I5273" s="76"/>
      <c r="J5273" s="76"/>
      <c r="L5273" s="76"/>
      <c r="M5273" s="76"/>
      <c r="O5273" s="76"/>
      <c r="P5273" s="76"/>
      <c r="R5273" s="76"/>
      <c r="S5273" s="76"/>
      <c r="U5273" s="76"/>
      <c r="V5273" s="76"/>
      <c r="X5273" s="76"/>
      <c r="Y5273" s="76"/>
      <c r="AA5273" s="76"/>
      <c r="AB5273" s="76"/>
      <c r="AD5273" s="76"/>
      <c r="AE5273" s="76"/>
      <c r="AG5273" s="76"/>
      <c r="AH5273" s="76"/>
      <c r="AJ5273" s="76"/>
      <c r="AK5273" s="76"/>
      <c r="AM5273" s="76"/>
      <c r="AN5273" s="76"/>
      <c r="AP5273" s="76"/>
      <c r="AQ5273" s="76"/>
      <c r="AS5273" s="76"/>
      <c r="AT5273" s="76"/>
      <c r="AV5273" s="76"/>
      <c r="AW5273" s="76"/>
      <c r="AY5273" s="76"/>
      <c r="AZ5273" s="76"/>
      <c r="BB5273" s="76"/>
      <c r="BC5273" s="76"/>
      <c r="BE5273" s="76"/>
      <c r="BF5273" s="76"/>
      <c r="BH5273" s="76"/>
      <c r="BI5273" s="76"/>
      <c r="BK5273" s="76"/>
      <c r="BL5273" s="76"/>
      <c r="BN5273" s="76"/>
      <c r="BO5273" s="76"/>
      <c r="BQ5273" s="76"/>
      <c r="BR5273" s="76"/>
      <c r="BT5273" s="76"/>
      <c r="BU5273" s="76"/>
      <c r="BW5273" s="76"/>
      <c r="BX5273" s="76"/>
    </row>
    <row r="5274" spans="1:76" ht="12.75" customHeight="1">
      <c r="A5274" s="2"/>
      <c r="B5274" s="2"/>
      <c r="C5274" s="2"/>
      <c r="D5274" s="75"/>
      <c r="F5274" s="76"/>
      <c r="G5274" s="76"/>
      <c r="I5274" s="76"/>
      <c r="J5274" s="76"/>
      <c r="L5274" s="76"/>
      <c r="M5274" s="76"/>
      <c r="O5274" s="76"/>
      <c r="P5274" s="76"/>
      <c r="R5274" s="76"/>
      <c r="S5274" s="76"/>
      <c r="U5274" s="76"/>
      <c r="V5274" s="76"/>
      <c r="X5274" s="76"/>
      <c r="Y5274" s="76"/>
      <c r="AA5274" s="76"/>
      <c r="AB5274" s="76"/>
      <c r="AD5274" s="76"/>
      <c r="AE5274" s="76"/>
      <c r="AG5274" s="76"/>
      <c r="AH5274" s="76"/>
      <c r="AJ5274" s="76"/>
      <c r="AK5274" s="76"/>
      <c r="AM5274" s="76"/>
      <c r="AN5274" s="76"/>
      <c r="AP5274" s="76"/>
      <c r="AQ5274" s="76"/>
      <c r="AS5274" s="76"/>
      <c r="AT5274" s="76"/>
      <c r="AV5274" s="76"/>
      <c r="AW5274" s="76"/>
      <c r="AY5274" s="76"/>
      <c r="AZ5274" s="76"/>
      <c r="BB5274" s="76"/>
      <c r="BC5274" s="76"/>
      <c r="BE5274" s="76"/>
      <c r="BF5274" s="76"/>
      <c r="BH5274" s="76"/>
      <c r="BI5274" s="76"/>
      <c r="BK5274" s="76"/>
      <c r="BL5274" s="76"/>
      <c r="BN5274" s="76"/>
      <c r="BO5274" s="76"/>
      <c r="BQ5274" s="76"/>
      <c r="BR5274" s="76"/>
      <c r="BT5274" s="76"/>
      <c r="BU5274" s="76"/>
      <c r="BW5274" s="76"/>
      <c r="BX5274" s="76"/>
    </row>
    <row r="5275" spans="1:76" ht="12.75" customHeight="1">
      <c r="A5275" s="2"/>
      <c r="B5275" s="2"/>
      <c r="C5275" s="2"/>
      <c r="D5275" s="75"/>
      <c r="F5275" s="76"/>
      <c r="G5275" s="76"/>
      <c r="I5275" s="76"/>
      <c r="J5275" s="76"/>
      <c r="L5275" s="76"/>
      <c r="M5275" s="76"/>
      <c r="O5275" s="76"/>
      <c r="P5275" s="76"/>
      <c r="R5275" s="76"/>
      <c r="S5275" s="76"/>
      <c r="U5275" s="76"/>
      <c r="V5275" s="76"/>
      <c r="X5275" s="76"/>
      <c r="Y5275" s="76"/>
      <c r="AA5275" s="76"/>
      <c r="AB5275" s="76"/>
      <c r="AD5275" s="76"/>
      <c r="AE5275" s="76"/>
      <c r="AG5275" s="76"/>
      <c r="AH5275" s="76"/>
      <c r="AJ5275" s="76"/>
      <c r="AK5275" s="76"/>
      <c r="AM5275" s="76"/>
      <c r="AN5275" s="76"/>
      <c r="AP5275" s="76"/>
      <c r="AQ5275" s="76"/>
      <c r="AS5275" s="76"/>
      <c r="AT5275" s="76"/>
      <c r="AV5275" s="76"/>
      <c r="AW5275" s="76"/>
      <c r="AY5275" s="76"/>
      <c r="AZ5275" s="76"/>
      <c r="BB5275" s="76"/>
      <c r="BC5275" s="76"/>
      <c r="BE5275" s="76"/>
      <c r="BF5275" s="76"/>
      <c r="BH5275" s="76"/>
      <c r="BI5275" s="76"/>
      <c r="BK5275" s="76"/>
      <c r="BL5275" s="76"/>
      <c r="BN5275" s="76"/>
      <c r="BO5275" s="76"/>
      <c r="BQ5275" s="76"/>
      <c r="BR5275" s="76"/>
      <c r="BT5275" s="76"/>
      <c r="BU5275" s="76"/>
      <c r="BW5275" s="76"/>
      <c r="BX5275" s="76"/>
    </row>
    <row r="5276" spans="1:76" ht="12.75" customHeight="1">
      <c r="A5276" s="2"/>
      <c r="B5276" s="2"/>
      <c r="C5276" s="2"/>
      <c r="D5276" s="75"/>
      <c r="F5276" s="76"/>
      <c r="G5276" s="76"/>
      <c r="I5276" s="76"/>
      <c r="J5276" s="76"/>
      <c r="L5276" s="76"/>
      <c r="M5276" s="76"/>
      <c r="O5276" s="76"/>
      <c r="P5276" s="76"/>
      <c r="R5276" s="76"/>
      <c r="S5276" s="76"/>
      <c r="U5276" s="76"/>
      <c r="V5276" s="76"/>
      <c r="X5276" s="76"/>
      <c r="Y5276" s="76"/>
      <c r="AA5276" s="76"/>
      <c r="AB5276" s="76"/>
      <c r="AD5276" s="76"/>
      <c r="AE5276" s="76"/>
      <c r="AG5276" s="76"/>
      <c r="AH5276" s="76"/>
      <c r="AJ5276" s="76"/>
      <c r="AK5276" s="76"/>
      <c r="AM5276" s="76"/>
      <c r="AN5276" s="76"/>
      <c r="AP5276" s="76"/>
      <c r="AQ5276" s="76"/>
      <c r="AS5276" s="76"/>
      <c r="AT5276" s="76"/>
      <c r="AV5276" s="76"/>
      <c r="AW5276" s="76"/>
      <c r="AY5276" s="76"/>
      <c r="AZ5276" s="76"/>
      <c r="BB5276" s="76"/>
      <c r="BC5276" s="76"/>
      <c r="BE5276" s="76"/>
      <c r="BF5276" s="76"/>
      <c r="BH5276" s="76"/>
      <c r="BI5276" s="76"/>
      <c r="BK5276" s="76"/>
      <c r="BL5276" s="76"/>
      <c r="BN5276" s="76"/>
      <c r="BO5276" s="76"/>
      <c r="BQ5276" s="76"/>
      <c r="BR5276" s="76"/>
      <c r="BT5276" s="76"/>
      <c r="BU5276" s="76"/>
      <c r="BW5276" s="76"/>
      <c r="BX5276" s="76"/>
    </row>
    <row r="5277" spans="1:76" ht="12.75" customHeight="1">
      <c r="A5277" s="2"/>
      <c r="B5277" s="2"/>
      <c r="C5277" s="2"/>
      <c r="D5277" s="75"/>
      <c r="F5277" s="76"/>
      <c r="G5277" s="76"/>
      <c r="I5277" s="76"/>
      <c r="J5277" s="76"/>
      <c r="L5277" s="76"/>
      <c r="M5277" s="76"/>
      <c r="O5277" s="76"/>
      <c r="P5277" s="76"/>
      <c r="R5277" s="76"/>
      <c r="S5277" s="76"/>
      <c r="U5277" s="76"/>
      <c r="V5277" s="76"/>
      <c r="X5277" s="76"/>
      <c r="Y5277" s="76"/>
      <c r="AA5277" s="76"/>
      <c r="AB5277" s="76"/>
      <c r="AD5277" s="76"/>
      <c r="AE5277" s="76"/>
      <c r="AG5277" s="76"/>
      <c r="AH5277" s="76"/>
      <c r="AJ5277" s="76"/>
      <c r="AK5277" s="76"/>
      <c r="AM5277" s="76"/>
      <c r="AN5277" s="76"/>
      <c r="AP5277" s="76"/>
      <c r="AQ5277" s="76"/>
      <c r="AS5277" s="76"/>
      <c r="AT5277" s="76"/>
      <c r="AV5277" s="76"/>
      <c r="AW5277" s="76"/>
      <c r="AY5277" s="76"/>
      <c r="AZ5277" s="76"/>
      <c r="BB5277" s="76"/>
      <c r="BC5277" s="76"/>
      <c r="BE5277" s="76"/>
      <c r="BF5277" s="76"/>
      <c r="BH5277" s="76"/>
      <c r="BI5277" s="76"/>
      <c r="BK5277" s="76"/>
      <c r="BL5277" s="76"/>
      <c r="BN5277" s="76"/>
      <c r="BO5277" s="76"/>
      <c r="BQ5277" s="76"/>
      <c r="BR5277" s="76"/>
      <c r="BT5277" s="76"/>
      <c r="BU5277" s="76"/>
      <c r="BW5277" s="76"/>
      <c r="BX5277" s="76"/>
    </row>
    <row r="5278" spans="1:76" ht="12.75" customHeight="1">
      <c r="A5278" s="2"/>
      <c r="B5278" s="2"/>
      <c r="C5278" s="2"/>
      <c r="D5278" s="75"/>
      <c r="F5278" s="76"/>
      <c r="G5278" s="76"/>
      <c r="I5278" s="76"/>
      <c r="J5278" s="76"/>
      <c r="L5278" s="76"/>
      <c r="M5278" s="76"/>
      <c r="O5278" s="76"/>
      <c r="P5278" s="76"/>
      <c r="R5278" s="76"/>
      <c r="S5278" s="76"/>
      <c r="U5278" s="76"/>
      <c r="V5278" s="76"/>
      <c r="X5278" s="76"/>
      <c r="Y5278" s="76"/>
      <c r="AA5278" s="76"/>
      <c r="AB5278" s="76"/>
      <c r="AD5278" s="76"/>
      <c r="AE5278" s="76"/>
      <c r="AG5278" s="76"/>
      <c r="AH5278" s="76"/>
      <c r="AJ5278" s="76"/>
      <c r="AK5278" s="76"/>
      <c r="AM5278" s="76"/>
      <c r="AN5278" s="76"/>
      <c r="AP5278" s="76"/>
      <c r="AQ5278" s="76"/>
      <c r="AS5278" s="76"/>
      <c r="AT5278" s="76"/>
      <c r="AV5278" s="76"/>
      <c r="AW5278" s="76"/>
      <c r="AY5278" s="76"/>
      <c r="AZ5278" s="76"/>
      <c r="BB5278" s="76"/>
      <c r="BC5278" s="76"/>
      <c r="BE5278" s="76"/>
      <c r="BF5278" s="76"/>
      <c r="BH5278" s="76"/>
      <c r="BI5278" s="76"/>
      <c r="BK5278" s="76"/>
      <c r="BL5278" s="76"/>
      <c r="BN5278" s="76"/>
      <c r="BO5278" s="76"/>
      <c r="BQ5278" s="76"/>
      <c r="BR5278" s="76"/>
      <c r="BT5278" s="76"/>
      <c r="BU5278" s="76"/>
      <c r="BW5278" s="76"/>
      <c r="BX5278" s="76"/>
    </row>
    <row r="5279" spans="1:76" ht="12.75" customHeight="1">
      <c r="A5279" s="2"/>
      <c r="B5279" s="2"/>
      <c r="C5279" s="2"/>
      <c r="D5279" s="75"/>
      <c r="F5279" s="76"/>
      <c r="G5279" s="76"/>
      <c r="I5279" s="76"/>
      <c r="J5279" s="76"/>
      <c r="L5279" s="76"/>
      <c r="M5279" s="76"/>
      <c r="O5279" s="76"/>
      <c r="P5279" s="76"/>
      <c r="R5279" s="76"/>
      <c r="S5279" s="76"/>
      <c r="U5279" s="76"/>
      <c r="V5279" s="76"/>
      <c r="X5279" s="76"/>
      <c r="Y5279" s="76"/>
      <c r="AA5279" s="76"/>
      <c r="AB5279" s="76"/>
      <c r="AD5279" s="76"/>
      <c r="AE5279" s="76"/>
      <c r="AG5279" s="76"/>
      <c r="AH5279" s="76"/>
      <c r="AJ5279" s="76"/>
      <c r="AK5279" s="76"/>
      <c r="AM5279" s="76"/>
      <c r="AN5279" s="76"/>
      <c r="AP5279" s="76"/>
      <c r="AQ5279" s="76"/>
      <c r="AS5279" s="76"/>
      <c r="AT5279" s="76"/>
      <c r="AV5279" s="76"/>
      <c r="AW5279" s="76"/>
      <c r="AY5279" s="76"/>
      <c r="AZ5279" s="76"/>
      <c r="BB5279" s="76"/>
      <c r="BC5279" s="76"/>
      <c r="BE5279" s="76"/>
      <c r="BF5279" s="76"/>
      <c r="BH5279" s="76"/>
      <c r="BI5279" s="76"/>
      <c r="BK5279" s="76"/>
      <c r="BL5279" s="76"/>
      <c r="BN5279" s="76"/>
      <c r="BO5279" s="76"/>
      <c r="BQ5279" s="76"/>
      <c r="BR5279" s="76"/>
      <c r="BT5279" s="76"/>
      <c r="BU5279" s="76"/>
      <c r="BW5279" s="76"/>
      <c r="BX5279" s="76"/>
    </row>
    <row r="5280" spans="1:76" ht="12.75" customHeight="1">
      <c r="A5280" s="2"/>
      <c r="B5280" s="2"/>
      <c r="C5280" s="2"/>
      <c r="D5280" s="75"/>
      <c r="F5280" s="76"/>
      <c r="G5280" s="76"/>
      <c r="I5280" s="76"/>
      <c r="J5280" s="76"/>
      <c r="L5280" s="76"/>
      <c r="M5280" s="76"/>
      <c r="O5280" s="76"/>
      <c r="P5280" s="76"/>
      <c r="R5280" s="76"/>
      <c r="S5280" s="76"/>
      <c r="U5280" s="76"/>
      <c r="V5280" s="76"/>
      <c r="X5280" s="76"/>
      <c r="Y5280" s="76"/>
      <c r="AA5280" s="76"/>
      <c r="AB5280" s="76"/>
      <c r="AD5280" s="76"/>
      <c r="AE5280" s="76"/>
      <c r="AG5280" s="76"/>
      <c r="AH5280" s="76"/>
      <c r="AJ5280" s="76"/>
      <c r="AK5280" s="76"/>
      <c r="AM5280" s="76"/>
      <c r="AN5280" s="76"/>
      <c r="AP5280" s="76"/>
      <c r="AQ5280" s="76"/>
      <c r="AS5280" s="76"/>
      <c r="AT5280" s="76"/>
      <c r="AV5280" s="76"/>
      <c r="AW5280" s="76"/>
      <c r="AY5280" s="76"/>
      <c r="AZ5280" s="76"/>
      <c r="BB5280" s="76"/>
      <c r="BC5280" s="76"/>
      <c r="BE5280" s="76"/>
      <c r="BF5280" s="76"/>
      <c r="BH5280" s="76"/>
      <c r="BI5280" s="76"/>
      <c r="BK5280" s="76"/>
      <c r="BL5280" s="76"/>
      <c r="BN5280" s="76"/>
      <c r="BO5280" s="76"/>
      <c r="BQ5280" s="76"/>
      <c r="BR5280" s="76"/>
      <c r="BT5280" s="76"/>
      <c r="BU5280" s="76"/>
      <c r="BW5280" s="76"/>
      <c r="BX5280" s="76"/>
    </row>
    <row r="5281" spans="1:76" ht="12.75" customHeight="1">
      <c r="A5281" s="2"/>
      <c r="B5281" s="2"/>
      <c r="C5281" s="2"/>
      <c r="D5281" s="75"/>
      <c r="F5281" s="76"/>
      <c r="G5281" s="76"/>
      <c r="I5281" s="76"/>
      <c r="J5281" s="76"/>
      <c r="L5281" s="76"/>
      <c r="M5281" s="76"/>
      <c r="O5281" s="76"/>
      <c r="P5281" s="76"/>
      <c r="R5281" s="76"/>
      <c r="S5281" s="76"/>
      <c r="U5281" s="76"/>
      <c r="V5281" s="76"/>
      <c r="X5281" s="76"/>
      <c r="Y5281" s="76"/>
      <c r="AA5281" s="76"/>
      <c r="AB5281" s="76"/>
      <c r="AD5281" s="76"/>
      <c r="AE5281" s="76"/>
      <c r="AG5281" s="76"/>
      <c r="AH5281" s="76"/>
      <c r="AJ5281" s="76"/>
      <c r="AK5281" s="76"/>
      <c r="AM5281" s="76"/>
      <c r="AN5281" s="76"/>
      <c r="AP5281" s="76"/>
      <c r="AQ5281" s="76"/>
      <c r="AS5281" s="76"/>
      <c r="AT5281" s="76"/>
      <c r="AV5281" s="76"/>
      <c r="AW5281" s="76"/>
      <c r="AY5281" s="76"/>
      <c r="AZ5281" s="76"/>
      <c r="BB5281" s="76"/>
      <c r="BC5281" s="76"/>
      <c r="BE5281" s="76"/>
      <c r="BF5281" s="76"/>
      <c r="BH5281" s="76"/>
      <c r="BI5281" s="76"/>
      <c r="BK5281" s="76"/>
      <c r="BL5281" s="76"/>
      <c r="BN5281" s="76"/>
      <c r="BO5281" s="76"/>
      <c r="BQ5281" s="76"/>
      <c r="BR5281" s="76"/>
      <c r="BT5281" s="76"/>
      <c r="BU5281" s="76"/>
      <c r="BW5281" s="76"/>
      <c r="BX5281" s="76"/>
    </row>
    <row r="5282" spans="1:76" ht="12.75" customHeight="1">
      <c r="A5282" s="2"/>
      <c r="B5282" s="2"/>
      <c r="C5282" s="2"/>
      <c r="D5282" s="75"/>
      <c r="F5282" s="76"/>
      <c r="G5282" s="76"/>
      <c r="I5282" s="76"/>
      <c r="J5282" s="76"/>
      <c r="L5282" s="76"/>
      <c r="M5282" s="76"/>
      <c r="O5282" s="76"/>
      <c r="P5282" s="76"/>
      <c r="R5282" s="76"/>
      <c r="S5282" s="76"/>
      <c r="U5282" s="76"/>
      <c r="V5282" s="76"/>
      <c r="X5282" s="76"/>
      <c r="Y5282" s="76"/>
      <c r="AA5282" s="76"/>
      <c r="AB5282" s="76"/>
      <c r="AD5282" s="76"/>
      <c r="AE5282" s="76"/>
      <c r="AG5282" s="76"/>
      <c r="AH5282" s="76"/>
      <c r="AJ5282" s="76"/>
      <c r="AK5282" s="76"/>
      <c r="AM5282" s="76"/>
      <c r="AN5282" s="76"/>
      <c r="AP5282" s="76"/>
      <c r="AQ5282" s="76"/>
      <c r="AS5282" s="76"/>
      <c r="AT5282" s="76"/>
      <c r="AV5282" s="76"/>
      <c r="AW5282" s="76"/>
      <c r="AY5282" s="76"/>
      <c r="AZ5282" s="76"/>
      <c r="BB5282" s="76"/>
      <c r="BC5282" s="76"/>
      <c r="BE5282" s="76"/>
      <c r="BF5282" s="76"/>
      <c r="BH5282" s="76"/>
      <c r="BI5282" s="76"/>
      <c r="BK5282" s="76"/>
      <c r="BL5282" s="76"/>
      <c r="BN5282" s="76"/>
      <c r="BO5282" s="76"/>
      <c r="BQ5282" s="76"/>
      <c r="BR5282" s="76"/>
      <c r="BT5282" s="76"/>
      <c r="BU5282" s="76"/>
      <c r="BW5282" s="76"/>
      <c r="BX5282" s="76"/>
    </row>
    <row r="5283" spans="1:76" ht="12.75" customHeight="1">
      <c r="A5283" s="2"/>
      <c r="B5283" s="2"/>
      <c r="C5283" s="2"/>
      <c r="D5283" s="75"/>
      <c r="F5283" s="76"/>
      <c r="G5283" s="76"/>
      <c r="I5283" s="76"/>
      <c r="J5283" s="76"/>
      <c r="L5283" s="76"/>
      <c r="M5283" s="76"/>
      <c r="O5283" s="76"/>
      <c r="P5283" s="76"/>
      <c r="R5283" s="76"/>
      <c r="S5283" s="76"/>
      <c r="U5283" s="76"/>
      <c r="V5283" s="76"/>
      <c r="X5283" s="76"/>
      <c r="Y5283" s="76"/>
      <c r="AA5283" s="76"/>
      <c r="AB5283" s="76"/>
      <c r="AD5283" s="76"/>
      <c r="AE5283" s="76"/>
      <c r="AG5283" s="76"/>
      <c r="AH5283" s="76"/>
      <c r="AJ5283" s="76"/>
      <c r="AK5283" s="76"/>
      <c r="AM5283" s="76"/>
      <c r="AN5283" s="76"/>
      <c r="AP5283" s="76"/>
      <c r="AQ5283" s="76"/>
      <c r="AS5283" s="76"/>
      <c r="AT5283" s="76"/>
      <c r="AV5283" s="76"/>
      <c r="AW5283" s="76"/>
      <c r="AY5283" s="76"/>
      <c r="AZ5283" s="76"/>
      <c r="BB5283" s="76"/>
      <c r="BC5283" s="76"/>
      <c r="BE5283" s="76"/>
      <c r="BF5283" s="76"/>
      <c r="BH5283" s="76"/>
      <c r="BI5283" s="76"/>
      <c r="BK5283" s="76"/>
      <c r="BL5283" s="76"/>
      <c r="BN5283" s="76"/>
      <c r="BO5283" s="76"/>
      <c r="BQ5283" s="76"/>
      <c r="BR5283" s="76"/>
      <c r="BT5283" s="76"/>
      <c r="BU5283" s="76"/>
      <c r="BW5283" s="76"/>
      <c r="BX5283" s="76"/>
    </row>
    <row r="5284" spans="1:76" ht="12.75" customHeight="1">
      <c r="A5284" s="2"/>
      <c r="B5284" s="2"/>
      <c r="C5284" s="2"/>
      <c r="D5284" s="75"/>
      <c r="F5284" s="76"/>
      <c r="G5284" s="76"/>
      <c r="I5284" s="76"/>
      <c r="J5284" s="76"/>
      <c r="L5284" s="76"/>
      <c r="M5284" s="76"/>
      <c r="O5284" s="76"/>
      <c r="P5284" s="76"/>
      <c r="R5284" s="76"/>
      <c r="S5284" s="76"/>
      <c r="U5284" s="76"/>
      <c r="V5284" s="76"/>
      <c r="X5284" s="76"/>
      <c r="Y5284" s="76"/>
      <c r="AA5284" s="76"/>
      <c r="AB5284" s="76"/>
      <c r="AD5284" s="76"/>
      <c r="AE5284" s="76"/>
      <c r="AG5284" s="76"/>
      <c r="AH5284" s="76"/>
      <c r="AJ5284" s="76"/>
      <c r="AK5284" s="76"/>
      <c r="AM5284" s="76"/>
      <c r="AN5284" s="76"/>
      <c r="AP5284" s="76"/>
      <c r="AQ5284" s="76"/>
      <c r="AS5284" s="76"/>
      <c r="AT5284" s="76"/>
      <c r="AV5284" s="76"/>
      <c r="AW5284" s="76"/>
      <c r="AY5284" s="76"/>
      <c r="AZ5284" s="76"/>
      <c r="BB5284" s="76"/>
      <c r="BC5284" s="76"/>
      <c r="BE5284" s="76"/>
      <c r="BF5284" s="76"/>
      <c r="BH5284" s="76"/>
      <c r="BI5284" s="76"/>
      <c r="BK5284" s="76"/>
      <c r="BL5284" s="76"/>
      <c r="BN5284" s="76"/>
      <c r="BO5284" s="76"/>
      <c r="BQ5284" s="76"/>
      <c r="BR5284" s="76"/>
      <c r="BT5284" s="76"/>
      <c r="BU5284" s="76"/>
      <c r="BW5284" s="76"/>
      <c r="BX5284" s="76"/>
    </row>
    <row r="5285" spans="1:76" ht="12.75" customHeight="1">
      <c r="A5285" s="2"/>
      <c r="B5285" s="2"/>
      <c r="C5285" s="2"/>
      <c r="D5285" s="75"/>
      <c r="F5285" s="76"/>
      <c r="G5285" s="76"/>
      <c r="I5285" s="76"/>
      <c r="J5285" s="76"/>
      <c r="L5285" s="76"/>
      <c r="M5285" s="76"/>
      <c r="O5285" s="76"/>
      <c r="P5285" s="76"/>
      <c r="R5285" s="76"/>
      <c r="S5285" s="76"/>
      <c r="U5285" s="76"/>
      <c r="V5285" s="76"/>
      <c r="X5285" s="76"/>
      <c r="Y5285" s="76"/>
      <c r="AA5285" s="76"/>
      <c r="AB5285" s="76"/>
      <c r="AD5285" s="76"/>
      <c r="AE5285" s="76"/>
      <c r="AG5285" s="76"/>
      <c r="AH5285" s="76"/>
      <c r="AJ5285" s="76"/>
      <c r="AK5285" s="76"/>
      <c r="AM5285" s="76"/>
      <c r="AN5285" s="76"/>
      <c r="AP5285" s="76"/>
      <c r="AQ5285" s="76"/>
      <c r="AS5285" s="76"/>
      <c r="AT5285" s="76"/>
      <c r="AV5285" s="76"/>
      <c r="AW5285" s="76"/>
      <c r="AY5285" s="76"/>
      <c r="AZ5285" s="76"/>
      <c r="BB5285" s="76"/>
      <c r="BC5285" s="76"/>
      <c r="BE5285" s="76"/>
      <c r="BF5285" s="76"/>
      <c r="BH5285" s="76"/>
      <c r="BI5285" s="76"/>
      <c r="BK5285" s="76"/>
      <c r="BL5285" s="76"/>
      <c r="BN5285" s="76"/>
      <c r="BO5285" s="76"/>
      <c r="BQ5285" s="76"/>
      <c r="BR5285" s="76"/>
      <c r="BT5285" s="76"/>
      <c r="BU5285" s="76"/>
      <c r="BW5285" s="76"/>
      <c r="BX5285" s="76"/>
    </row>
    <row r="5286" spans="1:76" ht="12.75" customHeight="1">
      <c r="A5286" s="2"/>
      <c r="B5286" s="2"/>
      <c r="C5286" s="2"/>
      <c r="D5286" s="75"/>
      <c r="F5286" s="76"/>
      <c r="G5286" s="76"/>
      <c r="I5286" s="76"/>
      <c r="J5286" s="76"/>
      <c r="L5286" s="76"/>
      <c r="M5286" s="76"/>
      <c r="O5286" s="76"/>
      <c r="P5286" s="76"/>
      <c r="R5286" s="76"/>
      <c r="S5286" s="76"/>
      <c r="U5286" s="76"/>
      <c r="V5286" s="76"/>
      <c r="X5286" s="76"/>
      <c r="Y5286" s="76"/>
      <c r="AA5286" s="76"/>
      <c r="AB5286" s="76"/>
      <c r="AD5286" s="76"/>
      <c r="AE5286" s="76"/>
      <c r="AG5286" s="76"/>
      <c r="AH5286" s="76"/>
      <c r="AJ5286" s="76"/>
      <c r="AK5286" s="76"/>
      <c r="AM5286" s="76"/>
      <c r="AN5286" s="76"/>
      <c r="AP5286" s="76"/>
      <c r="AQ5286" s="76"/>
      <c r="AS5286" s="76"/>
      <c r="AT5286" s="76"/>
      <c r="AV5286" s="76"/>
      <c r="AW5286" s="76"/>
      <c r="AY5286" s="76"/>
      <c r="AZ5286" s="76"/>
      <c r="BB5286" s="76"/>
      <c r="BC5286" s="76"/>
      <c r="BE5286" s="76"/>
      <c r="BF5286" s="76"/>
      <c r="BH5286" s="76"/>
      <c r="BI5286" s="76"/>
      <c r="BK5286" s="76"/>
      <c r="BL5286" s="76"/>
      <c r="BN5286" s="76"/>
      <c r="BO5286" s="76"/>
      <c r="BQ5286" s="76"/>
      <c r="BR5286" s="76"/>
      <c r="BT5286" s="76"/>
      <c r="BU5286" s="76"/>
      <c r="BW5286" s="76"/>
      <c r="BX5286" s="76"/>
    </row>
    <row r="5287" spans="1:76" ht="12.75" customHeight="1">
      <c r="A5287" s="2"/>
      <c r="B5287" s="2"/>
      <c r="C5287" s="2"/>
      <c r="D5287" s="75"/>
      <c r="F5287" s="76"/>
      <c r="G5287" s="76"/>
      <c r="I5287" s="76"/>
      <c r="J5287" s="76"/>
      <c r="L5287" s="76"/>
      <c r="M5287" s="76"/>
      <c r="O5287" s="76"/>
      <c r="P5287" s="76"/>
      <c r="R5287" s="76"/>
      <c r="S5287" s="76"/>
      <c r="U5287" s="76"/>
      <c r="V5287" s="76"/>
      <c r="X5287" s="76"/>
      <c r="Y5287" s="76"/>
      <c r="AA5287" s="76"/>
      <c r="AB5287" s="76"/>
      <c r="AD5287" s="76"/>
      <c r="AE5287" s="76"/>
      <c r="AG5287" s="76"/>
      <c r="AH5287" s="76"/>
      <c r="AJ5287" s="76"/>
      <c r="AK5287" s="76"/>
      <c r="AM5287" s="76"/>
      <c r="AN5287" s="76"/>
      <c r="AP5287" s="76"/>
      <c r="AQ5287" s="76"/>
      <c r="AS5287" s="76"/>
      <c r="AT5287" s="76"/>
      <c r="AV5287" s="76"/>
      <c r="AW5287" s="76"/>
      <c r="AY5287" s="76"/>
      <c r="AZ5287" s="76"/>
      <c r="BB5287" s="76"/>
      <c r="BC5287" s="76"/>
      <c r="BE5287" s="76"/>
      <c r="BF5287" s="76"/>
      <c r="BH5287" s="76"/>
      <c r="BI5287" s="76"/>
      <c r="BK5287" s="76"/>
      <c r="BL5287" s="76"/>
      <c r="BN5287" s="76"/>
      <c r="BO5287" s="76"/>
      <c r="BQ5287" s="76"/>
      <c r="BR5287" s="76"/>
      <c r="BT5287" s="76"/>
      <c r="BU5287" s="76"/>
      <c r="BW5287" s="76"/>
      <c r="BX5287" s="76"/>
    </row>
    <row r="5288" spans="1:76" ht="12.75" customHeight="1">
      <c r="A5288" s="2"/>
      <c r="B5288" s="2"/>
      <c r="C5288" s="2"/>
      <c r="D5288" s="75"/>
      <c r="F5288" s="76"/>
      <c r="G5288" s="76"/>
      <c r="I5288" s="76"/>
      <c r="J5288" s="76"/>
      <c r="L5288" s="76"/>
      <c r="M5288" s="76"/>
      <c r="O5288" s="76"/>
      <c r="P5288" s="76"/>
      <c r="R5288" s="76"/>
      <c r="S5288" s="76"/>
      <c r="U5288" s="76"/>
      <c r="V5288" s="76"/>
      <c r="X5288" s="76"/>
      <c r="Y5288" s="76"/>
      <c r="AA5288" s="76"/>
      <c r="AB5288" s="76"/>
      <c r="AD5288" s="76"/>
      <c r="AE5288" s="76"/>
      <c r="AG5288" s="76"/>
      <c r="AH5288" s="76"/>
      <c r="AJ5288" s="76"/>
      <c r="AK5288" s="76"/>
      <c r="AM5288" s="76"/>
      <c r="AN5288" s="76"/>
      <c r="AP5288" s="76"/>
      <c r="AQ5288" s="76"/>
      <c r="AS5288" s="76"/>
      <c r="AT5288" s="76"/>
      <c r="AV5288" s="76"/>
      <c r="AW5288" s="76"/>
      <c r="AY5288" s="76"/>
      <c r="AZ5288" s="76"/>
      <c r="BB5288" s="76"/>
      <c r="BC5288" s="76"/>
      <c r="BE5288" s="76"/>
      <c r="BF5288" s="76"/>
      <c r="BH5288" s="76"/>
      <c r="BI5288" s="76"/>
      <c r="BK5288" s="76"/>
      <c r="BL5288" s="76"/>
      <c r="BN5288" s="76"/>
      <c r="BO5288" s="76"/>
      <c r="BQ5288" s="76"/>
      <c r="BR5288" s="76"/>
      <c r="BT5288" s="76"/>
      <c r="BU5288" s="76"/>
      <c r="BW5288" s="76"/>
      <c r="BX5288" s="76"/>
    </row>
    <row r="5289" spans="1:76" ht="12.75" customHeight="1">
      <c r="A5289" s="2"/>
      <c r="B5289" s="2"/>
      <c r="C5289" s="2"/>
      <c r="D5289" s="75"/>
      <c r="F5289" s="76"/>
      <c r="G5289" s="76"/>
      <c r="I5289" s="76"/>
      <c r="J5289" s="76"/>
      <c r="L5289" s="76"/>
      <c r="M5289" s="76"/>
      <c r="O5289" s="76"/>
      <c r="P5289" s="76"/>
      <c r="R5289" s="76"/>
      <c r="S5289" s="76"/>
      <c r="U5289" s="76"/>
      <c r="V5289" s="76"/>
      <c r="X5289" s="76"/>
      <c r="Y5289" s="76"/>
      <c r="AA5289" s="76"/>
      <c r="AB5289" s="76"/>
      <c r="AD5289" s="76"/>
      <c r="AE5289" s="76"/>
      <c r="AG5289" s="76"/>
      <c r="AH5289" s="76"/>
      <c r="AJ5289" s="76"/>
      <c r="AK5289" s="76"/>
      <c r="AM5289" s="76"/>
      <c r="AN5289" s="76"/>
      <c r="AP5289" s="76"/>
      <c r="AQ5289" s="76"/>
      <c r="AS5289" s="76"/>
      <c r="AT5289" s="76"/>
      <c r="AV5289" s="76"/>
      <c r="AW5289" s="76"/>
      <c r="AY5289" s="76"/>
      <c r="AZ5289" s="76"/>
      <c r="BB5289" s="76"/>
      <c r="BC5289" s="76"/>
      <c r="BE5289" s="76"/>
      <c r="BF5289" s="76"/>
      <c r="BH5289" s="76"/>
      <c r="BI5289" s="76"/>
      <c r="BK5289" s="76"/>
      <c r="BL5289" s="76"/>
      <c r="BN5289" s="76"/>
      <c r="BO5289" s="76"/>
      <c r="BQ5289" s="76"/>
      <c r="BR5289" s="76"/>
      <c r="BT5289" s="76"/>
      <c r="BU5289" s="76"/>
      <c r="BW5289" s="76"/>
      <c r="BX5289" s="76"/>
    </row>
    <row r="5290" spans="1:76" ht="12.75" customHeight="1">
      <c r="A5290" s="2"/>
      <c r="B5290" s="2"/>
      <c r="C5290" s="2"/>
      <c r="D5290" s="75"/>
      <c r="F5290" s="76"/>
      <c r="G5290" s="76"/>
      <c r="I5290" s="76"/>
      <c r="J5290" s="76"/>
      <c r="L5290" s="76"/>
      <c r="M5290" s="76"/>
      <c r="O5290" s="76"/>
      <c r="P5290" s="76"/>
      <c r="R5290" s="76"/>
      <c r="S5290" s="76"/>
      <c r="U5290" s="76"/>
      <c r="V5290" s="76"/>
      <c r="X5290" s="76"/>
      <c r="Y5290" s="76"/>
      <c r="AA5290" s="76"/>
      <c r="AB5290" s="76"/>
      <c r="AD5290" s="76"/>
      <c r="AE5290" s="76"/>
      <c r="AG5290" s="76"/>
      <c r="AH5290" s="76"/>
      <c r="AJ5290" s="76"/>
      <c r="AK5290" s="76"/>
      <c r="AM5290" s="76"/>
      <c r="AN5290" s="76"/>
      <c r="AP5290" s="76"/>
      <c r="AQ5290" s="76"/>
      <c r="AS5290" s="76"/>
      <c r="AT5290" s="76"/>
      <c r="AV5290" s="76"/>
      <c r="AW5290" s="76"/>
      <c r="AY5290" s="76"/>
      <c r="AZ5290" s="76"/>
      <c r="BB5290" s="76"/>
      <c r="BC5290" s="76"/>
      <c r="BE5290" s="76"/>
      <c r="BF5290" s="76"/>
      <c r="BH5290" s="76"/>
      <c r="BI5290" s="76"/>
      <c r="BK5290" s="76"/>
      <c r="BL5290" s="76"/>
      <c r="BN5290" s="76"/>
      <c r="BO5290" s="76"/>
      <c r="BQ5290" s="76"/>
      <c r="BR5290" s="76"/>
      <c r="BT5290" s="76"/>
      <c r="BU5290" s="76"/>
      <c r="BW5290" s="76"/>
      <c r="BX5290" s="76"/>
    </row>
    <row r="5291" spans="1:76" ht="12.75" customHeight="1">
      <c r="A5291" s="2"/>
      <c r="B5291" s="2"/>
      <c r="C5291" s="2"/>
      <c r="D5291" s="75"/>
      <c r="F5291" s="76"/>
      <c r="G5291" s="76"/>
      <c r="I5291" s="76"/>
      <c r="J5291" s="76"/>
      <c r="L5291" s="76"/>
      <c r="M5291" s="76"/>
      <c r="O5291" s="76"/>
      <c r="P5291" s="76"/>
      <c r="R5291" s="76"/>
      <c r="S5291" s="76"/>
      <c r="U5291" s="76"/>
      <c r="V5291" s="76"/>
      <c r="X5291" s="76"/>
      <c r="Y5291" s="76"/>
      <c r="AA5291" s="76"/>
      <c r="AB5291" s="76"/>
      <c r="AD5291" s="76"/>
      <c r="AE5291" s="76"/>
      <c r="AG5291" s="76"/>
      <c r="AH5291" s="76"/>
      <c r="AJ5291" s="76"/>
      <c r="AK5291" s="76"/>
      <c r="AM5291" s="76"/>
      <c r="AN5291" s="76"/>
      <c r="AP5291" s="76"/>
      <c r="AQ5291" s="76"/>
      <c r="AS5291" s="76"/>
      <c r="AT5291" s="76"/>
      <c r="AV5291" s="76"/>
      <c r="AW5291" s="76"/>
      <c r="AY5291" s="76"/>
      <c r="AZ5291" s="76"/>
      <c r="BB5291" s="76"/>
      <c r="BC5291" s="76"/>
      <c r="BE5291" s="76"/>
      <c r="BF5291" s="76"/>
      <c r="BH5291" s="76"/>
      <c r="BI5291" s="76"/>
      <c r="BK5291" s="76"/>
      <c r="BL5291" s="76"/>
      <c r="BN5291" s="76"/>
      <c r="BO5291" s="76"/>
      <c r="BQ5291" s="76"/>
      <c r="BR5291" s="76"/>
      <c r="BT5291" s="76"/>
      <c r="BU5291" s="76"/>
      <c r="BW5291" s="76"/>
      <c r="BX5291" s="76"/>
    </row>
    <row r="5292" spans="1:76" ht="12.75" customHeight="1">
      <c r="A5292" s="2"/>
      <c r="B5292" s="2"/>
      <c r="C5292" s="2"/>
      <c r="D5292" s="75"/>
      <c r="F5292" s="76"/>
      <c r="G5292" s="76"/>
      <c r="I5292" s="76"/>
      <c r="J5292" s="76"/>
      <c r="L5292" s="76"/>
      <c r="M5292" s="76"/>
      <c r="O5292" s="76"/>
      <c r="P5292" s="76"/>
      <c r="R5292" s="76"/>
      <c r="S5292" s="76"/>
      <c r="U5292" s="76"/>
      <c r="V5292" s="76"/>
      <c r="X5292" s="76"/>
      <c r="Y5292" s="76"/>
      <c r="AA5292" s="76"/>
      <c r="AB5292" s="76"/>
      <c r="AD5292" s="76"/>
      <c r="AE5292" s="76"/>
      <c r="AG5292" s="76"/>
      <c r="AH5292" s="76"/>
      <c r="AJ5292" s="76"/>
      <c r="AK5292" s="76"/>
      <c r="AM5292" s="76"/>
      <c r="AN5292" s="76"/>
      <c r="AP5292" s="76"/>
      <c r="AQ5292" s="76"/>
      <c r="AS5292" s="76"/>
      <c r="AT5292" s="76"/>
      <c r="AV5292" s="76"/>
      <c r="AW5292" s="76"/>
      <c r="AY5292" s="76"/>
      <c r="AZ5292" s="76"/>
      <c r="BB5292" s="76"/>
      <c r="BC5292" s="76"/>
      <c r="BE5292" s="76"/>
      <c r="BF5292" s="76"/>
      <c r="BH5292" s="76"/>
      <c r="BI5292" s="76"/>
      <c r="BK5292" s="76"/>
      <c r="BL5292" s="76"/>
      <c r="BN5292" s="76"/>
      <c r="BO5292" s="76"/>
      <c r="BQ5292" s="76"/>
      <c r="BR5292" s="76"/>
      <c r="BT5292" s="76"/>
      <c r="BU5292" s="76"/>
      <c r="BW5292" s="76"/>
      <c r="BX5292" s="76"/>
    </row>
    <row r="5293" spans="1:76" ht="12.75" customHeight="1">
      <c r="A5293" s="2"/>
      <c r="B5293" s="2"/>
      <c r="C5293" s="2"/>
      <c r="D5293" s="75"/>
      <c r="F5293" s="76"/>
      <c r="G5293" s="76"/>
      <c r="I5293" s="76"/>
      <c r="J5293" s="76"/>
      <c r="L5293" s="76"/>
      <c r="M5293" s="76"/>
      <c r="O5293" s="76"/>
      <c r="P5293" s="76"/>
      <c r="R5293" s="76"/>
      <c r="S5293" s="76"/>
      <c r="U5293" s="76"/>
      <c r="V5293" s="76"/>
      <c r="X5293" s="76"/>
      <c r="Y5293" s="76"/>
      <c r="AA5293" s="76"/>
      <c r="AB5293" s="76"/>
      <c r="AD5293" s="76"/>
      <c r="AE5293" s="76"/>
      <c r="AG5293" s="76"/>
      <c r="AH5293" s="76"/>
      <c r="AJ5293" s="76"/>
      <c r="AK5293" s="76"/>
      <c r="AM5293" s="76"/>
      <c r="AN5293" s="76"/>
      <c r="AP5293" s="76"/>
      <c r="AQ5293" s="76"/>
      <c r="AS5293" s="76"/>
      <c r="AT5293" s="76"/>
      <c r="AV5293" s="76"/>
      <c r="AW5293" s="76"/>
      <c r="AY5293" s="76"/>
      <c r="AZ5293" s="76"/>
      <c r="BB5293" s="76"/>
      <c r="BC5293" s="76"/>
      <c r="BE5293" s="76"/>
      <c r="BF5293" s="76"/>
      <c r="BH5293" s="76"/>
      <c r="BI5293" s="76"/>
      <c r="BK5293" s="76"/>
      <c r="BL5293" s="76"/>
      <c r="BN5293" s="76"/>
      <c r="BO5293" s="76"/>
      <c r="BQ5293" s="76"/>
      <c r="BR5293" s="76"/>
      <c r="BT5293" s="76"/>
      <c r="BU5293" s="76"/>
      <c r="BW5293" s="76"/>
      <c r="BX5293" s="76"/>
    </row>
    <row r="5294" spans="1:76" ht="12.75" customHeight="1">
      <c r="A5294" s="2"/>
      <c r="B5294" s="2"/>
      <c r="C5294" s="2"/>
      <c r="D5294" s="75"/>
      <c r="F5294" s="76"/>
      <c r="G5294" s="76"/>
      <c r="I5294" s="76"/>
      <c r="J5294" s="76"/>
      <c r="L5294" s="76"/>
      <c r="M5294" s="76"/>
      <c r="O5294" s="76"/>
      <c r="P5294" s="76"/>
      <c r="R5294" s="76"/>
      <c r="S5294" s="76"/>
      <c r="U5294" s="76"/>
      <c r="V5294" s="76"/>
      <c r="X5294" s="76"/>
      <c r="Y5294" s="76"/>
      <c r="AA5294" s="76"/>
      <c r="AB5294" s="76"/>
      <c r="AD5294" s="76"/>
      <c r="AE5294" s="76"/>
      <c r="AG5294" s="76"/>
      <c r="AH5294" s="76"/>
      <c r="AJ5294" s="76"/>
      <c r="AK5294" s="76"/>
      <c r="AM5294" s="76"/>
      <c r="AN5294" s="76"/>
      <c r="AP5294" s="76"/>
      <c r="AQ5294" s="76"/>
      <c r="AS5294" s="76"/>
      <c r="AT5294" s="76"/>
      <c r="AV5294" s="76"/>
      <c r="AW5294" s="76"/>
      <c r="AY5294" s="76"/>
      <c r="AZ5294" s="76"/>
      <c r="BB5294" s="76"/>
      <c r="BC5294" s="76"/>
      <c r="BE5294" s="76"/>
      <c r="BF5294" s="76"/>
      <c r="BH5294" s="76"/>
      <c r="BI5294" s="76"/>
      <c r="BK5294" s="76"/>
      <c r="BL5294" s="76"/>
      <c r="BN5294" s="76"/>
      <c r="BO5294" s="76"/>
      <c r="BQ5294" s="76"/>
      <c r="BR5294" s="76"/>
      <c r="BT5294" s="76"/>
      <c r="BU5294" s="76"/>
      <c r="BW5294" s="76"/>
      <c r="BX5294" s="76"/>
    </row>
    <row r="5295" spans="1:76" ht="12.75" customHeight="1">
      <c r="A5295" s="2"/>
      <c r="B5295" s="2"/>
      <c r="C5295" s="2"/>
      <c r="D5295" s="75"/>
      <c r="F5295" s="76"/>
      <c r="G5295" s="76"/>
      <c r="I5295" s="76"/>
      <c r="J5295" s="76"/>
      <c r="L5295" s="76"/>
      <c r="M5295" s="76"/>
      <c r="O5295" s="76"/>
      <c r="P5295" s="76"/>
      <c r="R5295" s="76"/>
      <c r="S5295" s="76"/>
      <c r="U5295" s="76"/>
      <c r="V5295" s="76"/>
      <c r="X5295" s="76"/>
      <c r="Y5295" s="76"/>
      <c r="AA5295" s="76"/>
      <c r="AB5295" s="76"/>
      <c r="AD5295" s="76"/>
      <c r="AE5295" s="76"/>
      <c r="AG5295" s="76"/>
      <c r="AH5295" s="76"/>
      <c r="AJ5295" s="76"/>
      <c r="AK5295" s="76"/>
      <c r="AM5295" s="76"/>
      <c r="AN5295" s="76"/>
      <c r="AP5295" s="76"/>
      <c r="AQ5295" s="76"/>
      <c r="AS5295" s="76"/>
      <c r="AT5295" s="76"/>
      <c r="AV5295" s="76"/>
      <c r="AW5295" s="76"/>
      <c r="AY5295" s="76"/>
      <c r="AZ5295" s="76"/>
      <c r="BB5295" s="76"/>
      <c r="BC5295" s="76"/>
      <c r="BE5295" s="76"/>
      <c r="BF5295" s="76"/>
      <c r="BH5295" s="76"/>
      <c r="BI5295" s="76"/>
      <c r="BK5295" s="76"/>
      <c r="BL5295" s="76"/>
      <c r="BN5295" s="76"/>
      <c r="BO5295" s="76"/>
      <c r="BQ5295" s="76"/>
      <c r="BR5295" s="76"/>
      <c r="BT5295" s="76"/>
      <c r="BU5295" s="76"/>
      <c r="BW5295" s="76"/>
      <c r="BX5295" s="76"/>
    </row>
    <row r="5296" spans="1:76" ht="12.75" customHeight="1">
      <c r="A5296" s="2"/>
      <c r="B5296" s="2"/>
      <c r="C5296" s="2"/>
      <c r="D5296" s="75"/>
      <c r="F5296" s="76"/>
      <c r="G5296" s="76"/>
      <c r="I5296" s="76"/>
      <c r="J5296" s="76"/>
      <c r="L5296" s="76"/>
      <c r="M5296" s="76"/>
      <c r="O5296" s="76"/>
      <c r="P5296" s="76"/>
      <c r="R5296" s="76"/>
      <c r="S5296" s="76"/>
      <c r="U5296" s="76"/>
      <c r="V5296" s="76"/>
      <c r="X5296" s="76"/>
      <c r="Y5296" s="76"/>
      <c r="AA5296" s="76"/>
      <c r="AB5296" s="76"/>
      <c r="AD5296" s="76"/>
      <c r="AE5296" s="76"/>
      <c r="AG5296" s="76"/>
      <c r="AH5296" s="76"/>
      <c r="AJ5296" s="76"/>
      <c r="AK5296" s="76"/>
      <c r="AM5296" s="76"/>
      <c r="AN5296" s="76"/>
      <c r="AP5296" s="76"/>
      <c r="AQ5296" s="76"/>
      <c r="AS5296" s="76"/>
      <c r="AT5296" s="76"/>
      <c r="AV5296" s="76"/>
      <c r="AW5296" s="76"/>
      <c r="AY5296" s="76"/>
      <c r="AZ5296" s="76"/>
      <c r="BB5296" s="76"/>
      <c r="BC5296" s="76"/>
      <c r="BE5296" s="76"/>
      <c r="BF5296" s="76"/>
      <c r="BH5296" s="76"/>
      <c r="BI5296" s="76"/>
      <c r="BK5296" s="76"/>
      <c r="BL5296" s="76"/>
      <c r="BN5296" s="76"/>
      <c r="BO5296" s="76"/>
      <c r="BQ5296" s="76"/>
      <c r="BR5296" s="76"/>
      <c r="BT5296" s="76"/>
      <c r="BU5296" s="76"/>
      <c r="BW5296" s="76"/>
      <c r="BX5296" s="76"/>
    </row>
    <row r="5297" spans="1:76" ht="12.75" customHeight="1">
      <c r="A5297" s="2"/>
      <c r="B5297" s="2"/>
      <c r="C5297" s="2"/>
      <c r="D5297" s="75"/>
      <c r="F5297" s="76"/>
      <c r="G5297" s="76"/>
      <c r="I5297" s="76"/>
      <c r="J5297" s="76"/>
      <c r="L5297" s="76"/>
      <c r="M5297" s="76"/>
      <c r="O5297" s="76"/>
      <c r="P5297" s="76"/>
      <c r="R5297" s="76"/>
      <c r="S5297" s="76"/>
      <c r="U5297" s="76"/>
      <c r="V5297" s="76"/>
      <c r="X5297" s="76"/>
      <c r="Y5297" s="76"/>
      <c r="AA5297" s="76"/>
      <c r="AB5297" s="76"/>
      <c r="AD5297" s="76"/>
      <c r="AE5297" s="76"/>
      <c r="AG5297" s="76"/>
      <c r="AH5297" s="76"/>
      <c r="AJ5297" s="76"/>
      <c r="AK5297" s="76"/>
      <c r="AM5297" s="76"/>
      <c r="AN5297" s="76"/>
      <c r="AP5297" s="76"/>
      <c r="AQ5297" s="76"/>
      <c r="AS5297" s="76"/>
      <c r="AT5297" s="76"/>
      <c r="AV5297" s="76"/>
      <c r="AW5297" s="76"/>
      <c r="AY5297" s="76"/>
      <c r="AZ5297" s="76"/>
      <c r="BB5297" s="76"/>
      <c r="BC5297" s="76"/>
      <c r="BE5297" s="76"/>
      <c r="BF5297" s="76"/>
      <c r="BH5297" s="76"/>
      <c r="BI5297" s="76"/>
      <c r="BK5297" s="76"/>
      <c r="BL5297" s="76"/>
      <c r="BN5297" s="76"/>
      <c r="BO5297" s="76"/>
      <c r="BQ5297" s="76"/>
      <c r="BR5297" s="76"/>
      <c r="BT5297" s="76"/>
      <c r="BU5297" s="76"/>
      <c r="BW5297" s="76"/>
      <c r="BX5297" s="76"/>
    </row>
    <row r="5298" spans="1:76" ht="12.75" customHeight="1">
      <c r="A5298" s="2"/>
      <c r="B5298" s="2"/>
      <c r="C5298" s="2"/>
      <c r="D5298" s="75"/>
      <c r="F5298" s="76"/>
      <c r="G5298" s="76"/>
      <c r="I5298" s="76"/>
      <c r="J5298" s="76"/>
      <c r="L5298" s="76"/>
      <c r="M5298" s="76"/>
      <c r="O5298" s="76"/>
      <c r="P5298" s="76"/>
      <c r="R5298" s="76"/>
      <c r="S5298" s="76"/>
      <c r="U5298" s="76"/>
      <c r="V5298" s="76"/>
      <c r="X5298" s="76"/>
      <c r="Y5298" s="76"/>
      <c r="AA5298" s="76"/>
      <c r="AB5298" s="76"/>
      <c r="AD5298" s="76"/>
      <c r="AE5298" s="76"/>
      <c r="AG5298" s="76"/>
      <c r="AH5298" s="76"/>
      <c r="AJ5298" s="76"/>
      <c r="AK5298" s="76"/>
      <c r="AM5298" s="76"/>
      <c r="AN5298" s="76"/>
      <c r="AP5298" s="76"/>
      <c r="AQ5298" s="76"/>
      <c r="AS5298" s="76"/>
      <c r="AT5298" s="76"/>
      <c r="AV5298" s="76"/>
      <c r="AW5298" s="76"/>
      <c r="AY5298" s="76"/>
      <c r="AZ5298" s="76"/>
      <c r="BB5298" s="76"/>
      <c r="BC5298" s="76"/>
      <c r="BE5298" s="76"/>
      <c r="BF5298" s="76"/>
      <c r="BH5298" s="76"/>
      <c r="BI5298" s="76"/>
      <c r="BK5298" s="76"/>
      <c r="BL5298" s="76"/>
      <c r="BN5298" s="76"/>
      <c r="BO5298" s="76"/>
      <c r="BQ5298" s="76"/>
      <c r="BR5298" s="76"/>
      <c r="BT5298" s="76"/>
      <c r="BU5298" s="76"/>
      <c r="BW5298" s="76"/>
      <c r="BX5298" s="76"/>
    </row>
    <row r="5299" spans="1:76" ht="12.75" customHeight="1">
      <c r="A5299" s="2"/>
      <c r="B5299" s="2"/>
      <c r="C5299" s="2"/>
      <c r="D5299" s="75"/>
      <c r="F5299" s="76"/>
      <c r="G5299" s="76"/>
      <c r="I5299" s="76"/>
      <c r="J5299" s="76"/>
      <c r="L5299" s="76"/>
      <c r="M5299" s="76"/>
      <c r="O5299" s="76"/>
      <c r="P5299" s="76"/>
      <c r="R5299" s="76"/>
      <c r="S5299" s="76"/>
      <c r="U5299" s="76"/>
      <c r="V5299" s="76"/>
      <c r="X5299" s="76"/>
      <c r="Y5299" s="76"/>
      <c r="AA5299" s="76"/>
      <c r="AB5299" s="76"/>
      <c r="AD5299" s="76"/>
      <c r="AE5299" s="76"/>
      <c r="AG5299" s="76"/>
      <c r="AH5299" s="76"/>
      <c r="AJ5299" s="76"/>
      <c r="AK5299" s="76"/>
      <c r="AM5299" s="76"/>
      <c r="AN5299" s="76"/>
      <c r="AP5299" s="76"/>
      <c r="AQ5299" s="76"/>
      <c r="AS5299" s="76"/>
      <c r="AT5299" s="76"/>
      <c r="AV5299" s="76"/>
      <c r="AW5299" s="76"/>
      <c r="AY5299" s="76"/>
      <c r="AZ5299" s="76"/>
      <c r="BB5299" s="76"/>
      <c r="BC5299" s="76"/>
      <c r="BE5299" s="76"/>
      <c r="BF5299" s="76"/>
      <c r="BH5299" s="76"/>
      <c r="BI5299" s="76"/>
      <c r="BK5299" s="76"/>
      <c r="BL5299" s="76"/>
      <c r="BN5299" s="76"/>
      <c r="BO5299" s="76"/>
      <c r="BQ5299" s="76"/>
      <c r="BR5299" s="76"/>
      <c r="BT5299" s="76"/>
      <c r="BU5299" s="76"/>
      <c r="BW5299" s="76"/>
      <c r="BX5299" s="76"/>
    </row>
    <row r="5300" spans="1:76" ht="12.75" customHeight="1">
      <c r="A5300" s="2"/>
      <c r="B5300" s="2"/>
      <c r="C5300" s="2"/>
      <c r="D5300" s="75"/>
      <c r="F5300" s="76"/>
      <c r="G5300" s="76"/>
      <c r="I5300" s="76"/>
      <c r="J5300" s="76"/>
      <c r="L5300" s="76"/>
      <c r="M5300" s="76"/>
      <c r="O5300" s="76"/>
      <c r="P5300" s="76"/>
      <c r="R5300" s="76"/>
      <c r="S5300" s="76"/>
      <c r="U5300" s="76"/>
      <c r="V5300" s="76"/>
      <c r="X5300" s="76"/>
      <c r="Y5300" s="76"/>
      <c r="AA5300" s="76"/>
      <c r="AB5300" s="76"/>
      <c r="AD5300" s="76"/>
      <c r="AE5300" s="76"/>
      <c r="AG5300" s="76"/>
      <c r="AH5300" s="76"/>
      <c r="AJ5300" s="76"/>
      <c r="AK5300" s="76"/>
      <c r="AM5300" s="76"/>
      <c r="AN5300" s="76"/>
      <c r="AP5300" s="76"/>
      <c r="AQ5300" s="76"/>
      <c r="AS5300" s="76"/>
      <c r="AT5300" s="76"/>
      <c r="AV5300" s="76"/>
      <c r="AW5300" s="76"/>
      <c r="AY5300" s="76"/>
      <c r="AZ5300" s="76"/>
      <c r="BB5300" s="76"/>
      <c r="BC5300" s="76"/>
      <c r="BE5300" s="76"/>
      <c r="BF5300" s="76"/>
      <c r="BH5300" s="76"/>
      <c r="BI5300" s="76"/>
      <c r="BK5300" s="76"/>
      <c r="BL5300" s="76"/>
      <c r="BN5300" s="76"/>
      <c r="BO5300" s="76"/>
      <c r="BQ5300" s="76"/>
      <c r="BR5300" s="76"/>
      <c r="BT5300" s="76"/>
      <c r="BU5300" s="76"/>
      <c r="BW5300" s="76"/>
      <c r="BX5300" s="76"/>
    </row>
    <row r="5301" spans="1:76" ht="12.75" customHeight="1">
      <c r="A5301" s="2"/>
      <c r="B5301" s="2"/>
      <c r="C5301" s="2"/>
      <c r="D5301" s="75"/>
      <c r="F5301" s="76"/>
      <c r="G5301" s="76"/>
      <c r="I5301" s="76"/>
      <c r="J5301" s="76"/>
      <c r="L5301" s="76"/>
      <c r="M5301" s="76"/>
      <c r="O5301" s="76"/>
      <c r="P5301" s="76"/>
      <c r="R5301" s="76"/>
      <c r="S5301" s="76"/>
      <c r="U5301" s="76"/>
      <c r="V5301" s="76"/>
      <c r="X5301" s="76"/>
      <c r="Y5301" s="76"/>
      <c r="AA5301" s="76"/>
      <c r="AB5301" s="76"/>
      <c r="AD5301" s="76"/>
      <c r="AE5301" s="76"/>
      <c r="AG5301" s="76"/>
      <c r="AH5301" s="76"/>
      <c r="AJ5301" s="76"/>
      <c r="AK5301" s="76"/>
      <c r="AM5301" s="76"/>
      <c r="AN5301" s="76"/>
      <c r="AP5301" s="76"/>
      <c r="AQ5301" s="76"/>
      <c r="AS5301" s="76"/>
      <c r="AT5301" s="76"/>
      <c r="AV5301" s="76"/>
      <c r="AW5301" s="76"/>
      <c r="AY5301" s="76"/>
      <c r="AZ5301" s="76"/>
      <c r="BB5301" s="76"/>
      <c r="BC5301" s="76"/>
      <c r="BE5301" s="76"/>
      <c r="BF5301" s="76"/>
      <c r="BH5301" s="76"/>
      <c r="BI5301" s="76"/>
      <c r="BK5301" s="76"/>
      <c r="BL5301" s="76"/>
      <c r="BN5301" s="76"/>
      <c r="BO5301" s="76"/>
      <c r="BQ5301" s="76"/>
      <c r="BR5301" s="76"/>
      <c r="BT5301" s="76"/>
      <c r="BU5301" s="76"/>
      <c r="BW5301" s="76"/>
      <c r="BX5301" s="76"/>
    </row>
    <row r="5302" spans="1:76" ht="12.75" customHeight="1">
      <c r="A5302" s="2"/>
      <c r="B5302" s="2"/>
      <c r="C5302" s="2"/>
      <c r="D5302" s="75"/>
      <c r="F5302" s="76"/>
      <c r="G5302" s="76"/>
      <c r="I5302" s="76"/>
      <c r="J5302" s="76"/>
      <c r="L5302" s="76"/>
      <c r="M5302" s="76"/>
      <c r="O5302" s="76"/>
      <c r="P5302" s="76"/>
      <c r="R5302" s="76"/>
      <c r="S5302" s="76"/>
      <c r="U5302" s="76"/>
      <c r="V5302" s="76"/>
      <c r="X5302" s="76"/>
      <c r="Y5302" s="76"/>
      <c r="AA5302" s="76"/>
      <c r="AB5302" s="76"/>
      <c r="AD5302" s="76"/>
      <c r="AE5302" s="76"/>
      <c r="AG5302" s="76"/>
      <c r="AH5302" s="76"/>
      <c r="AJ5302" s="76"/>
      <c r="AK5302" s="76"/>
      <c r="AM5302" s="76"/>
      <c r="AN5302" s="76"/>
      <c r="AP5302" s="76"/>
      <c r="AQ5302" s="76"/>
      <c r="AS5302" s="76"/>
      <c r="AT5302" s="76"/>
      <c r="AV5302" s="76"/>
      <c r="AW5302" s="76"/>
      <c r="AY5302" s="76"/>
      <c r="AZ5302" s="76"/>
      <c r="BB5302" s="76"/>
      <c r="BC5302" s="76"/>
      <c r="BE5302" s="76"/>
      <c r="BF5302" s="76"/>
      <c r="BH5302" s="76"/>
      <c r="BI5302" s="76"/>
      <c r="BK5302" s="76"/>
      <c r="BL5302" s="76"/>
      <c r="BN5302" s="76"/>
      <c r="BO5302" s="76"/>
      <c r="BQ5302" s="76"/>
      <c r="BR5302" s="76"/>
      <c r="BT5302" s="76"/>
      <c r="BU5302" s="76"/>
      <c r="BW5302" s="76"/>
      <c r="BX5302" s="76"/>
    </row>
    <row r="5303" spans="1:76" ht="12.75" customHeight="1">
      <c r="A5303" s="2"/>
      <c r="B5303" s="2"/>
      <c r="C5303" s="2"/>
      <c r="D5303" s="75"/>
      <c r="F5303" s="76"/>
      <c r="G5303" s="76"/>
      <c r="I5303" s="76"/>
      <c r="J5303" s="76"/>
      <c r="L5303" s="76"/>
      <c r="M5303" s="76"/>
      <c r="O5303" s="76"/>
      <c r="P5303" s="76"/>
      <c r="R5303" s="76"/>
      <c r="S5303" s="76"/>
      <c r="U5303" s="76"/>
      <c r="V5303" s="76"/>
      <c r="X5303" s="76"/>
      <c r="Y5303" s="76"/>
      <c r="AA5303" s="76"/>
      <c r="AB5303" s="76"/>
      <c r="AD5303" s="76"/>
      <c r="AE5303" s="76"/>
      <c r="AG5303" s="76"/>
      <c r="AH5303" s="76"/>
      <c r="AJ5303" s="76"/>
      <c r="AK5303" s="76"/>
      <c r="AM5303" s="76"/>
      <c r="AN5303" s="76"/>
      <c r="AP5303" s="76"/>
      <c r="AQ5303" s="76"/>
      <c r="AS5303" s="76"/>
      <c r="AT5303" s="76"/>
      <c r="AV5303" s="76"/>
      <c r="AW5303" s="76"/>
      <c r="AY5303" s="76"/>
      <c r="AZ5303" s="76"/>
      <c r="BB5303" s="76"/>
      <c r="BC5303" s="76"/>
      <c r="BE5303" s="76"/>
      <c r="BF5303" s="76"/>
      <c r="BH5303" s="76"/>
      <c r="BI5303" s="76"/>
      <c r="BK5303" s="76"/>
      <c r="BL5303" s="76"/>
      <c r="BN5303" s="76"/>
      <c r="BO5303" s="76"/>
      <c r="BQ5303" s="76"/>
      <c r="BR5303" s="76"/>
      <c r="BT5303" s="76"/>
      <c r="BU5303" s="76"/>
      <c r="BW5303" s="76"/>
      <c r="BX5303" s="76"/>
    </row>
    <row r="5304" spans="1:76" ht="12.75" customHeight="1">
      <c r="A5304" s="2"/>
      <c r="B5304" s="2"/>
      <c r="C5304" s="2"/>
      <c r="D5304" s="75"/>
      <c r="F5304" s="76"/>
      <c r="G5304" s="76"/>
      <c r="I5304" s="76"/>
      <c r="J5304" s="76"/>
      <c r="L5304" s="76"/>
      <c r="M5304" s="76"/>
      <c r="O5304" s="76"/>
      <c r="P5304" s="76"/>
      <c r="R5304" s="76"/>
      <c r="S5304" s="76"/>
      <c r="U5304" s="76"/>
      <c r="V5304" s="76"/>
      <c r="X5304" s="76"/>
      <c r="Y5304" s="76"/>
      <c r="AA5304" s="76"/>
      <c r="AB5304" s="76"/>
      <c r="AD5304" s="76"/>
      <c r="AE5304" s="76"/>
      <c r="AG5304" s="76"/>
      <c r="AH5304" s="76"/>
      <c r="AJ5304" s="76"/>
      <c r="AK5304" s="76"/>
      <c r="AM5304" s="76"/>
      <c r="AN5304" s="76"/>
      <c r="AP5304" s="76"/>
      <c r="AQ5304" s="76"/>
      <c r="AS5304" s="76"/>
      <c r="AT5304" s="76"/>
      <c r="AV5304" s="76"/>
      <c r="AW5304" s="76"/>
      <c r="AY5304" s="76"/>
      <c r="AZ5304" s="76"/>
      <c r="BB5304" s="76"/>
      <c r="BC5304" s="76"/>
      <c r="BE5304" s="76"/>
      <c r="BF5304" s="76"/>
      <c r="BH5304" s="76"/>
      <c r="BI5304" s="76"/>
      <c r="BK5304" s="76"/>
      <c r="BL5304" s="76"/>
      <c r="BN5304" s="76"/>
      <c r="BO5304" s="76"/>
      <c r="BQ5304" s="76"/>
      <c r="BR5304" s="76"/>
      <c r="BT5304" s="76"/>
      <c r="BU5304" s="76"/>
      <c r="BW5304" s="76"/>
      <c r="BX5304" s="76"/>
    </row>
    <row r="5305" spans="1:76" ht="12.75" customHeight="1">
      <c r="A5305" s="2"/>
      <c r="B5305" s="2"/>
      <c r="C5305" s="2"/>
      <c r="D5305" s="75"/>
      <c r="F5305" s="76"/>
      <c r="G5305" s="76"/>
      <c r="I5305" s="76"/>
      <c r="J5305" s="76"/>
      <c r="L5305" s="76"/>
      <c r="M5305" s="76"/>
      <c r="O5305" s="76"/>
      <c r="P5305" s="76"/>
      <c r="R5305" s="76"/>
      <c r="S5305" s="76"/>
      <c r="U5305" s="76"/>
      <c r="V5305" s="76"/>
      <c r="X5305" s="76"/>
      <c r="Y5305" s="76"/>
      <c r="AA5305" s="76"/>
      <c r="AB5305" s="76"/>
      <c r="AD5305" s="76"/>
      <c r="AE5305" s="76"/>
      <c r="AG5305" s="76"/>
      <c r="AH5305" s="76"/>
      <c r="AJ5305" s="76"/>
      <c r="AK5305" s="76"/>
      <c r="AM5305" s="76"/>
      <c r="AN5305" s="76"/>
      <c r="AP5305" s="76"/>
      <c r="AQ5305" s="76"/>
      <c r="AS5305" s="76"/>
      <c r="AT5305" s="76"/>
      <c r="AV5305" s="76"/>
      <c r="AW5305" s="76"/>
      <c r="AY5305" s="76"/>
      <c r="AZ5305" s="76"/>
      <c r="BB5305" s="76"/>
      <c r="BC5305" s="76"/>
      <c r="BE5305" s="76"/>
      <c r="BF5305" s="76"/>
      <c r="BH5305" s="76"/>
      <c r="BI5305" s="76"/>
      <c r="BK5305" s="76"/>
      <c r="BL5305" s="76"/>
      <c r="BN5305" s="76"/>
      <c r="BO5305" s="76"/>
      <c r="BQ5305" s="76"/>
      <c r="BR5305" s="76"/>
      <c r="BT5305" s="76"/>
      <c r="BU5305" s="76"/>
      <c r="BW5305" s="76"/>
      <c r="BX5305" s="76"/>
    </row>
    <row r="5306" spans="1:76" ht="12.75" customHeight="1">
      <c r="A5306" s="2"/>
      <c r="B5306" s="2"/>
      <c r="C5306" s="2"/>
      <c r="D5306" s="75"/>
      <c r="F5306" s="76"/>
      <c r="G5306" s="76"/>
      <c r="I5306" s="76"/>
      <c r="J5306" s="76"/>
      <c r="L5306" s="76"/>
      <c r="M5306" s="76"/>
      <c r="O5306" s="76"/>
      <c r="P5306" s="76"/>
      <c r="R5306" s="76"/>
      <c r="S5306" s="76"/>
      <c r="U5306" s="76"/>
      <c r="V5306" s="76"/>
      <c r="X5306" s="76"/>
      <c r="Y5306" s="76"/>
      <c r="AA5306" s="76"/>
      <c r="AB5306" s="76"/>
      <c r="AD5306" s="76"/>
      <c r="AE5306" s="76"/>
      <c r="AG5306" s="76"/>
      <c r="AH5306" s="76"/>
      <c r="AJ5306" s="76"/>
      <c r="AK5306" s="76"/>
      <c r="AM5306" s="76"/>
      <c r="AN5306" s="76"/>
      <c r="AP5306" s="76"/>
      <c r="AQ5306" s="76"/>
      <c r="AS5306" s="76"/>
      <c r="AT5306" s="76"/>
      <c r="AV5306" s="76"/>
      <c r="AW5306" s="76"/>
      <c r="AY5306" s="76"/>
      <c r="AZ5306" s="76"/>
      <c r="BB5306" s="76"/>
      <c r="BC5306" s="76"/>
      <c r="BE5306" s="76"/>
      <c r="BF5306" s="76"/>
      <c r="BH5306" s="76"/>
      <c r="BI5306" s="76"/>
      <c r="BK5306" s="76"/>
      <c r="BL5306" s="76"/>
      <c r="BN5306" s="76"/>
      <c r="BO5306" s="76"/>
      <c r="BQ5306" s="76"/>
      <c r="BR5306" s="76"/>
      <c r="BT5306" s="76"/>
      <c r="BU5306" s="76"/>
      <c r="BW5306" s="76"/>
      <c r="BX5306" s="76"/>
    </row>
    <row r="5307" spans="1:76" ht="12.75" customHeight="1">
      <c r="A5307" s="2"/>
      <c r="B5307" s="2"/>
      <c r="C5307" s="2"/>
      <c r="D5307" s="75"/>
      <c r="F5307" s="76"/>
      <c r="G5307" s="76"/>
      <c r="I5307" s="76"/>
      <c r="J5307" s="76"/>
      <c r="L5307" s="76"/>
      <c r="M5307" s="76"/>
      <c r="O5307" s="76"/>
      <c r="P5307" s="76"/>
      <c r="R5307" s="76"/>
      <c r="S5307" s="76"/>
      <c r="U5307" s="76"/>
      <c r="V5307" s="76"/>
      <c r="X5307" s="76"/>
      <c r="Y5307" s="76"/>
      <c r="AA5307" s="76"/>
      <c r="AB5307" s="76"/>
      <c r="AD5307" s="76"/>
      <c r="AE5307" s="76"/>
      <c r="AG5307" s="76"/>
      <c r="AH5307" s="76"/>
      <c r="AJ5307" s="76"/>
      <c r="AK5307" s="76"/>
      <c r="AM5307" s="76"/>
      <c r="AN5307" s="76"/>
      <c r="AP5307" s="76"/>
      <c r="AQ5307" s="76"/>
      <c r="AS5307" s="76"/>
      <c r="AT5307" s="76"/>
      <c r="AV5307" s="76"/>
      <c r="AW5307" s="76"/>
      <c r="AY5307" s="76"/>
      <c r="AZ5307" s="76"/>
      <c r="BB5307" s="76"/>
      <c r="BC5307" s="76"/>
      <c r="BE5307" s="76"/>
      <c r="BF5307" s="76"/>
      <c r="BH5307" s="76"/>
      <c r="BI5307" s="76"/>
      <c r="BK5307" s="76"/>
      <c r="BL5307" s="76"/>
      <c r="BN5307" s="76"/>
      <c r="BO5307" s="76"/>
      <c r="BQ5307" s="76"/>
      <c r="BR5307" s="76"/>
      <c r="BT5307" s="76"/>
      <c r="BU5307" s="76"/>
      <c r="BW5307" s="76"/>
      <c r="BX5307" s="76"/>
    </row>
    <row r="5308" spans="1:76" ht="12.75" customHeight="1">
      <c r="A5308" s="2"/>
      <c r="B5308" s="2"/>
      <c r="C5308" s="2"/>
      <c r="D5308" s="75"/>
      <c r="F5308" s="76"/>
      <c r="G5308" s="76"/>
      <c r="I5308" s="76"/>
      <c r="J5308" s="76"/>
      <c r="L5308" s="76"/>
      <c r="M5308" s="76"/>
      <c r="O5308" s="76"/>
      <c r="P5308" s="76"/>
      <c r="R5308" s="76"/>
      <c r="S5308" s="76"/>
      <c r="U5308" s="76"/>
      <c r="V5308" s="76"/>
      <c r="X5308" s="76"/>
      <c r="Y5308" s="76"/>
      <c r="AA5308" s="76"/>
      <c r="AB5308" s="76"/>
      <c r="AD5308" s="76"/>
      <c r="AE5308" s="76"/>
      <c r="AG5308" s="76"/>
      <c r="AH5308" s="76"/>
      <c r="AJ5308" s="76"/>
      <c r="AK5308" s="76"/>
      <c r="AM5308" s="76"/>
      <c r="AN5308" s="76"/>
      <c r="AP5308" s="76"/>
      <c r="AQ5308" s="76"/>
      <c r="AS5308" s="76"/>
      <c r="AT5308" s="76"/>
      <c r="AV5308" s="76"/>
      <c r="AW5308" s="76"/>
      <c r="AY5308" s="76"/>
      <c r="AZ5308" s="76"/>
      <c r="BB5308" s="76"/>
      <c r="BC5308" s="76"/>
      <c r="BE5308" s="76"/>
      <c r="BF5308" s="76"/>
      <c r="BH5308" s="76"/>
      <c r="BI5308" s="76"/>
      <c r="BK5308" s="76"/>
      <c r="BL5308" s="76"/>
      <c r="BN5308" s="76"/>
      <c r="BO5308" s="76"/>
      <c r="BQ5308" s="76"/>
      <c r="BR5308" s="76"/>
      <c r="BT5308" s="76"/>
      <c r="BU5308" s="76"/>
      <c r="BW5308" s="76"/>
      <c r="BX5308" s="76"/>
    </row>
    <row r="5309" spans="1:76" ht="12.75" customHeight="1">
      <c r="A5309" s="2"/>
      <c r="B5309" s="2"/>
      <c r="C5309" s="2"/>
      <c r="D5309" s="75"/>
      <c r="F5309" s="76"/>
      <c r="G5309" s="76"/>
      <c r="I5309" s="76"/>
      <c r="J5309" s="76"/>
      <c r="L5309" s="76"/>
      <c r="M5309" s="76"/>
      <c r="O5309" s="76"/>
      <c r="P5309" s="76"/>
      <c r="R5309" s="76"/>
      <c r="S5309" s="76"/>
      <c r="U5309" s="76"/>
      <c r="V5309" s="76"/>
      <c r="X5309" s="76"/>
      <c r="Y5309" s="76"/>
      <c r="AA5309" s="76"/>
      <c r="AB5309" s="76"/>
      <c r="AD5309" s="76"/>
      <c r="AE5309" s="76"/>
      <c r="AG5309" s="76"/>
      <c r="AH5309" s="76"/>
      <c r="AJ5309" s="76"/>
      <c r="AK5309" s="76"/>
      <c r="AM5309" s="76"/>
      <c r="AN5309" s="76"/>
      <c r="AP5309" s="76"/>
      <c r="AQ5309" s="76"/>
      <c r="AS5309" s="76"/>
      <c r="AT5309" s="76"/>
      <c r="AV5309" s="76"/>
      <c r="AW5309" s="76"/>
      <c r="AY5309" s="76"/>
      <c r="AZ5309" s="76"/>
      <c r="BB5309" s="76"/>
      <c r="BC5309" s="76"/>
      <c r="BE5309" s="76"/>
      <c r="BF5309" s="76"/>
      <c r="BH5309" s="76"/>
      <c r="BI5309" s="76"/>
      <c r="BK5309" s="76"/>
      <c r="BL5309" s="76"/>
      <c r="BN5309" s="76"/>
      <c r="BO5309" s="76"/>
      <c r="BQ5309" s="76"/>
      <c r="BR5309" s="76"/>
      <c r="BT5309" s="76"/>
      <c r="BU5309" s="76"/>
      <c r="BW5309" s="76"/>
      <c r="BX5309" s="76"/>
    </row>
    <row r="5310" spans="1:76" ht="12.75" customHeight="1">
      <c r="A5310" s="2"/>
      <c r="B5310" s="2"/>
      <c r="C5310" s="2"/>
      <c r="D5310" s="75"/>
      <c r="F5310" s="76"/>
      <c r="G5310" s="76"/>
      <c r="I5310" s="76"/>
      <c r="J5310" s="76"/>
      <c r="L5310" s="76"/>
      <c r="M5310" s="76"/>
      <c r="O5310" s="76"/>
      <c r="P5310" s="76"/>
      <c r="R5310" s="76"/>
      <c r="S5310" s="76"/>
      <c r="U5310" s="76"/>
      <c r="V5310" s="76"/>
      <c r="X5310" s="76"/>
      <c r="Y5310" s="76"/>
      <c r="AA5310" s="76"/>
      <c r="AB5310" s="76"/>
      <c r="AD5310" s="76"/>
      <c r="AE5310" s="76"/>
      <c r="AG5310" s="76"/>
      <c r="AH5310" s="76"/>
      <c r="AJ5310" s="76"/>
      <c r="AK5310" s="76"/>
      <c r="AM5310" s="76"/>
      <c r="AN5310" s="76"/>
      <c r="AP5310" s="76"/>
      <c r="AQ5310" s="76"/>
      <c r="AS5310" s="76"/>
      <c r="AT5310" s="76"/>
      <c r="AV5310" s="76"/>
      <c r="AW5310" s="76"/>
      <c r="AY5310" s="76"/>
      <c r="AZ5310" s="76"/>
      <c r="BB5310" s="76"/>
      <c r="BC5310" s="76"/>
      <c r="BE5310" s="76"/>
      <c r="BF5310" s="76"/>
      <c r="BH5310" s="76"/>
      <c r="BI5310" s="76"/>
      <c r="BK5310" s="76"/>
      <c r="BL5310" s="76"/>
      <c r="BN5310" s="76"/>
      <c r="BO5310" s="76"/>
      <c r="BQ5310" s="76"/>
      <c r="BR5310" s="76"/>
      <c r="BT5310" s="76"/>
      <c r="BU5310" s="76"/>
      <c r="BW5310" s="76"/>
      <c r="BX5310" s="76"/>
    </row>
    <row r="5311" spans="1:76" ht="12.75" customHeight="1">
      <c r="A5311" s="2"/>
      <c r="B5311" s="2"/>
      <c r="C5311" s="2"/>
      <c r="D5311" s="75"/>
      <c r="F5311" s="76"/>
      <c r="G5311" s="76"/>
      <c r="I5311" s="76"/>
      <c r="J5311" s="76"/>
      <c r="L5311" s="76"/>
      <c r="M5311" s="76"/>
      <c r="O5311" s="76"/>
      <c r="P5311" s="76"/>
      <c r="R5311" s="76"/>
      <c r="S5311" s="76"/>
      <c r="U5311" s="76"/>
      <c r="V5311" s="76"/>
      <c r="X5311" s="76"/>
      <c r="Y5311" s="76"/>
      <c r="AA5311" s="76"/>
      <c r="AB5311" s="76"/>
      <c r="AD5311" s="76"/>
      <c r="AE5311" s="76"/>
      <c r="AG5311" s="76"/>
      <c r="AH5311" s="76"/>
      <c r="AJ5311" s="76"/>
      <c r="AK5311" s="76"/>
      <c r="AM5311" s="76"/>
      <c r="AN5311" s="76"/>
      <c r="AP5311" s="76"/>
      <c r="AQ5311" s="76"/>
      <c r="AS5311" s="76"/>
      <c r="AT5311" s="76"/>
      <c r="AV5311" s="76"/>
      <c r="AW5311" s="76"/>
      <c r="AY5311" s="76"/>
      <c r="AZ5311" s="76"/>
      <c r="BB5311" s="76"/>
      <c r="BC5311" s="76"/>
      <c r="BE5311" s="76"/>
      <c r="BF5311" s="76"/>
      <c r="BH5311" s="76"/>
      <c r="BI5311" s="76"/>
      <c r="BK5311" s="76"/>
      <c r="BL5311" s="76"/>
      <c r="BN5311" s="76"/>
      <c r="BO5311" s="76"/>
      <c r="BQ5311" s="76"/>
      <c r="BR5311" s="76"/>
      <c r="BT5311" s="76"/>
      <c r="BU5311" s="76"/>
      <c r="BW5311" s="76"/>
      <c r="BX5311" s="76"/>
    </row>
    <row r="5312" spans="1:76" ht="12.75" customHeight="1">
      <c r="A5312" s="2"/>
      <c r="B5312" s="2"/>
      <c r="C5312" s="2"/>
      <c r="D5312" s="75"/>
      <c r="F5312" s="76"/>
      <c r="G5312" s="76"/>
      <c r="I5312" s="76"/>
      <c r="J5312" s="76"/>
      <c r="L5312" s="76"/>
      <c r="M5312" s="76"/>
      <c r="O5312" s="76"/>
      <c r="P5312" s="76"/>
      <c r="R5312" s="76"/>
      <c r="S5312" s="76"/>
      <c r="U5312" s="76"/>
      <c r="V5312" s="76"/>
      <c r="X5312" s="76"/>
      <c r="Y5312" s="76"/>
      <c r="AA5312" s="76"/>
      <c r="AB5312" s="76"/>
      <c r="AD5312" s="76"/>
      <c r="AE5312" s="76"/>
      <c r="AG5312" s="76"/>
      <c r="AH5312" s="76"/>
      <c r="AJ5312" s="76"/>
      <c r="AK5312" s="76"/>
      <c r="AM5312" s="76"/>
      <c r="AN5312" s="76"/>
      <c r="AP5312" s="76"/>
      <c r="AQ5312" s="76"/>
      <c r="AS5312" s="76"/>
      <c r="AT5312" s="76"/>
      <c r="AV5312" s="76"/>
      <c r="AW5312" s="76"/>
      <c r="AY5312" s="76"/>
      <c r="AZ5312" s="76"/>
      <c r="BB5312" s="76"/>
      <c r="BC5312" s="76"/>
      <c r="BE5312" s="76"/>
      <c r="BF5312" s="76"/>
      <c r="BH5312" s="76"/>
      <c r="BI5312" s="76"/>
      <c r="BK5312" s="76"/>
      <c r="BL5312" s="76"/>
      <c r="BN5312" s="76"/>
      <c r="BO5312" s="76"/>
      <c r="BQ5312" s="76"/>
      <c r="BR5312" s="76"/>
      <c r="BT5312" s="76"/>
      <c r="BU5312" s="76"/>
      <c r="BW5312" s="76"/>
      <c r="BX5312" s="76"/>
    </row>
    <row r="5313" spans="1:76" ht="12.75" customHeight="1">
      <c r="A5313" s="2"/>
      <c r="B5313" s="2"/>
      <c r="C5313" s="2"/>
      <c r="D5313" s="75"/>
      <c r="F5313" s="76"/>
      <c r="G5313" s="76"/>
      <c r="I5313" s="76"/>
      <c r="J5313" s="76"/>
      <c r="L5313" s="76"/>
      <c r="M5313" s="76"/>
      <c r="O5313" s="76"/>
      <c r="P5313" s="76"/>
      <c r="R5313" s="76"/>
      <c r="S5313" s="76"/>
      <c r="U5313" s="76"/>
      <c r="V5313" s="76"/>
      <c r="X5313" s="76"/>
      <c r="Y5313" s="76"/>
      <c r="AA5313" s="76"/>
      <c r="AB5313" s="76"/>
      <c r="AD5313" s="76"/>
      <c r="AE5313" s="76"/>
      <c r="AG5313" s="76"/>
      <c r="AH5313" s="76"/>
      <c r="AJ5313" s="76"/>
      <c r="AK5313" s="76"/>
      <c r="AM5313" s="76"/>
      <c r="AN5313" s="76"/>
      <c r="AP5313" s="76"/>
      <c r="AQ5313" s="76"/>
      <c r="AS5313" s="76"/>
      <c r="AT5313" s="76"/>
      <c r="AV5313" s="76"/>
      <c r="AW5313" s="76"/>
      <c r="AY5313" s="76"/>
      <c r="AZ5313" s="76"/>
      <c r="BB5313" s="76"/>
      <c r="BC5313" s="76"/>
      <c r="BE5313" s="76"/>
      <c r="BF5313" s="76"/>
      <c r="BH5313" s="76"/>
      <c r="BI5313" s="76"/>
      <c r="BK5313" s="76"/>
      <c r="BL5313" s="76"/>
      <c r="BN5313" s="76"/>
      <c r="BO5313" s="76"/>
      <c r="BQ5313" s="76"/>
      <c r="BR5313" s="76"/>
      <c r="BT5313" s="76"/>
      <c r="BU5313" s="76"/>
      <c r="BW5313" s="76"/>
      <c r="BX5313" s="76"/>
    </row>
    <row r="5314" spans="1:76" ht="12.75" customHeight="1">
      <c r="A5314" s="2"/>
      <c r="B5314" s="2"/>
      <c r="C5314" s="2"/>
      <c r="D5314" s="75"/>
      <c r="F5314" s="76"/>
      <c r="G5314" s="76"/>
      <c r="I5314" s="76"/>
      <c r="J5314" s="76"/>
      <c r="L5314" s="76"/>
      <c r="M5314" s="76"/>
      <c r="O5314" s="76"/>
      <c r="P5314" s="76"/>
      <c r="R5314" s="76"/>
      <c r="S5314" s="76"/>
      <c r="U5314" s="76"/>
      <c r="V5314" s="76"/>
      <c r="X5314" s="76"/>
      <c r="Y5314" s="76"/>
      <c r="AA5314" s="76"/>
      <c r="AB5314" s="76"/>
      <c r="AD5314" s="76"/>
      <c r="AE5314" s="76"/>
      <c r="AG5314" s="76"/>
      <c r="AH5314" s="76"/>
      <c r="AJ5314" s="76"/>
      <c r="AK5314" s="76"/>
      <c r="AM5314" s="76"/>
      <c r="AN5314" s="76"/>
      <c r="AP5314" s="76"/>
      <c r="AQ5314" s="76"/>
      <c r="AS5314" s="76"/>
      <c r="AT5314" s="76"/>
      <c r="AV5314" s="76"/>
      <c r="AW5314" s="76"/>
      <c r="AY5314" s="76"/>
      <c r="AZ5314" s="76"/>
      <c r="BB5314" s="76"/>
      <c r="BC5314" s="76"/>
      <c r="BE5314" s="76"/>
      <c r="BF5314" s="76"/>
      <c r="BH5314" s="76"/>
      <c r="BI5314" s="76"/>
      <c r="BK5314" s="76"/>
      <c r="BL5314" s="76"/>
      <c r="BN5314" s="76"/>
      <c r="BO5314" s="76"/>
      <c r="BQ5314" s="76"/>
      <c r="BR5314" s="76"/>
      <c r="BT5314" s="76"/>
      <c r="BU5314" s="76"/>
      <c r="BW5314" s="76"/>
      <c r="BX5314" s="76"/>
    </row>
    <row r="5315" spans="1:76" ht="12.75" customHeight="1">
      <c r="A5315" s="2"/>
      <c r="B5315" s="2"/>
      <c r="C5315" s="2"/>
      <c r="D5315" s="75"/>
      <c r="F5315" s="76"/>
      <c r="G5315" s="76"/>
      <c r="I5315" s="76"/>
      <c r="J5315" s="76"/>
      <c r="L5315" s="76"/>
      <c r="M5315" s="76"/>
      <c r="O5315" s="76"/>
      <c r="P5315" s="76"/>
      <c r="R5315" s="76"/>
      <c r="S5315" s="76"/>
      <c r="U5315" s="76"/>
      <c r="V5315" s="76"/>
      <c r="X5315" s="76"/>
      <c r="Y5315" s="76"/>
      <c r="AA5315" s="76"/>
      <c r="AB5315" s="76"/>
      <c r="AD5315" s="76"/>
      <c r="AE5315" s="76"/>
      <c r="AG5315" s="76"/>
      <c r="AH5315" s="76"/>
      <c r="AJ5315" s="76"/>
      <c r="AK5315" s="76"/>
      <c r="AM5315" s="76"/>
      <c r="AN5315" s="76"/>
      <c r="AP5315" s="76"/>
      <c r="AQ5315" s="76"/>
      <c r="AS5315" s="76"/>
      <c r="AT5315" s="76"/>
      <c r="AV5315" s="76"/>
      <c r="AW5315" s="76"/>
      <c r="AY5315" s="76"/>
      <c r="AZ5315" s="76"/>
      <c r="BB5315" s="76"/>
      <c r="BC5315" s="76"/>
      <c r="BE5315" s="76"/>
      <c r="BF5315" s="76"/>
      <c r="BH5315" s="76"/>
      <c r="BI5315" s="76"/>
      <c r="BK5315" s="76"/>
      <c r="BL5315" s="76"/>
      <c r="BN5315" s="76"/>
      <c r="BO5315" s="76"/>
      <c r="BQ5315" s="76"/>
      <c r="BR5315" s="76"/>
      <c r="BT5315" s="76"/>
      <c r="BU5315" s="76"/>
      <c r="BW5315" s="76"/>
      <c r="BX5315" s="76"/>
    </row>
    <row r="5316" spans="1:76" ht="12.75" customHeight="1">
      <c r="A5316" s="2"/>
      <c r="B5316" s="2"/>
      <c r="C5316" s="2"/>
      <c r="D5316" s="75"/>
      <c r="F5316" s="76"/>
      <c r="G5316" s="76"/>
      <c r="I5316" s="76"/>
      <c r="J5316" s="76"/>
      <c r="L5316" s="76"/>
      <c r="M5316" s="76"/>
      <c r="O5316" s="76"/>
      <c r="P5316" s="76"/>
      <c r="R5316" s="76"/>
      <c r="S5316" s="76"/>
      <c r="U5316" s="76"/>
      <c r="V5316" s="76"/>
      <c r="X5316" s="76"/>
      <c r="Y5316" s="76"/>
      <c r="AA5316" s="76"/>
      <c r="AB5316" s="76"/>
      <c r="AD5316" s="76"/>
      <c r="AE5316" s="76"/>
      <c r="AG5316" s="76"/>
      <c r="AH5316" s="76"/>
      <c r="AJ5316" s="76"/>
      <c r="AK5316" s="76"/>
      <c r="AM5316" s="76"/>
      <c r="AN5316" s="76"/>
      <c r="AP5316" s="76"/>
      <c r="AQ5316" s="76"/>
      <c r="AS5316" s="76"/>
      <c r="AT5316" s="76"/>
      <c r="AV5316" s="76"/>
      <c r="AW5316" s="76"/>
      <c r="AY5316" s="76"/>
      <c r="AZ5316" s="76"/>
      <c r="BB5316" s="76"/>
      <c r="BC5316" s="76"/>
      <c r="BE5316" s="76"/>
      <c r="BF5316" s="76"/>
      <c r="BH5316" s="76"/>
      <c r="BI5316" s="76"/>
      <c r="BK5316" s="76"/>
      <c r="BL5316" s="76"/>
      <c r="BN5316" s="76"/>
      <c r="BO5316" s="76"/>
      <c r="BQ5316" s="76"/>
      <c r="BR5316" s="76"/>
      <c r="BT5316" s="76"/>
      <c r="BU5316" s="76"/>
      <c r="BW5316" s="76"/>
      <c r="BX5316" s="76"/>
    </row>
    <row r="5317" spans="1:76" ht="12.75" customHeight="1">
      <c r="A5317" s="2"/>
      <c r="B5317" s="2"/>
      <c r="C5317" s="2"/>
      <c r="D5317" s="75"/>
      <c r="F5317" s="76"/>
      <c r="G5317" s="76"/>
      <c r="I5317" s="76"/>
      <c r="J5317" s="76"/>
      <c r="L5317" s="76"/>
      <c r="M5317" s="76"/>
      <c r="O5317" s="76"/>
      <c r="P5317" s="76"/>
      <c r="R5317" s="76"/>
      <c r="S5317" s="76"/>
      <c r="U5317" s="76"/>
      <c r="V5317" s="76"/>
      <c r="X5317" s="76"/>
      <c r="Y5317" s="76"/>
      <c r="AA5317" s="76"/>
      <c r="AB5317" s="76"/>
      <c r="AD5317" s="76"/>
      <c r="AE5317" s="76"/>
      <c r="AG5317" s="76"/>
      <c r="AH5317" s="76"/>
      <c r="AJ5317" s="76"/>
      <c r="AK5317" s="76"/>
      <c r="AM5317" s="76"/>
      <c r="AN5317" s="76"/>
      <c r="AP5317" s="76"/>
      <c r="AQ5317" s="76"/>
      <c r="AS5317" s="76"/>
      <c r="AT5317" s="76"/>
      <c r="AV5317" s="76"/>
      <c r="AW5317" s="76"/>
      <c r="AY5317" s="76"/>
      <c r="AZ5317" s="76"/>
      <c r="BB5317" s="76"/>
      <c r="BC5317" s="76"/>
      <c r="BE5317" s="76"/>
      <c r="BF5317" s="76"/>
      <c r="BH5317" s="76"/>
      <c r="BI5317" s="76"/>
      <c r="BK5317" s="76"/>
      <c r="BL5317" s="76"/>
      <c r="BN5317" s="76"/>
      <c r="BO5317" s="76"/>
      <c r="BQ5317" s="76"/>
      <c r="BR5317" s="76"/>
      <c r="BT5317" s="76"/>
      <c r="BU5317" s="76"/>
      <c r="BW5317" s="76"/>
      <c r="BX5317" s="76"/>
    </row>
    <row r="5318" spans="1:76" ht="12.75" customHeight="1">
      <c r="A5318" s="2"/>
      <c r="B5318" s="2"/>
      <c r="C5318" s="2"/>
      <c r="D5318" s="75"/>
      <c r="F5318" s="76"/>
      <c r="G5318" s="76"/>
      <c r="I5318" s="76"/>
      <c r="J5318" s="76"/>
      <c r="L5318" s="76"/>
      <c r="M5318" s="76"/>
      <c r="O5318" s="76"/>
      <c r="P5318" s="76"/>
      <c r="R5318" s="76"/>
      <c r="S5318" s="76"/>
      <c r="U5318" s="76"/>
      <c r="V5318" s="76"/>
      <c r="X5318" s="76"/>
      <c r="Y5318" s="76"/>
      <c r="AA5318" s="76"/>
      <c r="AB5318" s="76"/>
      <c r="AD5318" s="76"/>
      <c r="AE5318" s="76"/>
      <c r="AG5318" s="76"/>
      <c r="AH5318" s="76"/>
      <c r="AJ5318" s="76"/>
      <c r="AK5318" s="76"/>
      <c r="AM5318" s="76"/>
      <c r="AN5318" s="76"/>
      <c r="AP5318" s="76"/>
      <c r="AQ5318" s="76"/>
      <c r="AS5318" s="76"/>
      <c r="AT5318" s="76"/>
      <c r="AV5318" s="76"/>
      <c r="AW5318" s="76"/>
      <c r="AY5318" s="76"/>
      <c r="AZ5318" s="76"/>
      <c r="BB5318" s="76"/>
      <c r="BC5318" s="76"/>
      <c r="BE5318" s="76"/>
      <c r="BF5318" s="76"/>
      <c r="BH5318" s="76"/>
      <c r="BI5318" s="76"/>
      <c r="BK5318" s="76"/>
      <c r="BL5318" s="76"/>
      <c r="BN5318" s="76"/>
      <c r="BO5318" s="76"/>
      <c r="BQ5318" s="76"/>
      <c r="BR5318" s="76"/>
      <c r="BT5318" s="76"/>
      <c r="BU5318" s="76"/>
      <c r="BW5318" s="76"/>
      <c r="BX5318" s="76"/>
    </row>
    <row r="5319" spans="1:76" ht="12.75" customHeight="1">
      <c r="A5319" s="2"/>
      <c r="B5319" s="2"/>
      <c r="C5319" s="2"/>
      <c r="D5319" s="75"/>
      <c r="F5319" s="76"/>
      <c r="G5319" s="76"/>
      <c r="I5319" s="76"/>
      <c r="J5319" s="76"/>
      <c r="L5319" s="76"/>
      <c r="M5319" s="76"/>
      <c r="O5319" s="76"/>
      <c r="P5319" s="76"/>
      <c r="R5319" s="76"/>
      <c r="S5319" s="76"/>
      <c r="U5319" s="76"/>
      <c r="V5319" s="76"/>
      <c r="X5319" s="76"/>
      <c r="Y5319" s="76"/>
      <c r="AA5319" s="76"/>
      <c r="AB5319" s="76"/>
      <c r="AD5319" s="76"/>
      <c r="AE5319" s="76"/>
      <c r="AG5319" s="76"/>
      <c r="AH5319" s="76"/>
      <c r="AJ5319" s="76"/>
      <c r="AK5319" s="76"/>
      <c r="AM5319" s="76"/>
      <c r="AN5319" s="76"/>
      <c r="AP5319" s="76"/>
      <c r="AQ5319" s="76"/>
      <c r="AS5319" s="76"/>
      <c r="AT5319" s="76"/>
      <c r="AV5319" s="76"/>
      <c r="AW5319" s="76"/>
      <c r="AY5319" s="76"/>
      <c r="AZ5319" s="76"/>
      <c r="BB5319" s="76"/>
      <c r="BC5319" s="76"/>
      <c r="BE5319" s="76"/>
      <c r="BF5319" s="76"/>
      <c r="BH5319" s="76"/>
      <c r="BI5319" s="76"/>
      <c r="BK5319" s="76"/>
      <c r="BL5319" s="76"/>
      <c r="BN5319" s="76"/>
      <c r="BO5319" s="76"/>
      <c r="BQ5319" s="76"/>
      <c r="BR5319" s="76"/>
      <c r="BT5319" s="76"/>
      <c r="BU5319" s="76"/>
      <c r="BW5319" s="76"/>
      <c r="BX5319" s="76"/>
    </row>
    <row r="5320" spans="1:76" ht="12.75" customHeight="1">
      <c r="A5320" s="2"/>
      <c r="B5320" s="2"/>
      <c r="C5320" s="2"/>
      <c r="D5320" s="75"/>
      <c r="F5320" s="76"/>
      <c r="G5320" s="76"/>
      <c r="I5320" s="76"/>
      <c r="J5320" s="76"/>
      <c r="L5320" s="76"/>
      <c r="M5320" s="76"/>
      <c r="O5320" s="76"/>
      <c r="P5320" s="76"/>
      <c r="R5320" s="76"/>
      <c r="S5320" s="76"/>
      <c r="U5320" s="76"/>
      <c r="V5320" s="76"/>
      <c r="X5320" s="76"/>
      <c r="Y5320" s="76"/>
      <c r="AA5320" s="76"/>
      <c r="AB5320" s="76"/>
      <c r="AD5320" s="76"/>
      <c r="AE5320" s="76"/>
      <c r="AG5320" s="76"/>
      <c r="AH5320" s="76"/>
      <c r="AJ5320" s="76"/>
      <c r="AK5320" s="76"/>
      <c r="AM5320" s="76"/>
      <c r="AN5320" s="76"/>
      <c r="AP5320" s="76"/>
      <c r="AQ5320" s="76"/>
      <c r="AS5320" s="76"/>
      <c r="AT5320" s="76"/>
      <c r="AV5320" s="76"/>
      <c r="AW5320" s="76"/>
      <c r="AY5320" s="76"/>
      <c r="AZ5320" s="76"/>
      <c r="BB5320" s="76"/>
      <c r="BC5320" s="76"/>
      <c r="BE5320" s="76"/>
      <c r="BF5320" s="76"/>
      <c r="BH5320" s="76"/>
      <c r="BI5320" s="76"/>
      <c r="BK5320" s="76"/>
      <c r="BL5320" s="76"/>
      <c r="BN5320" s="76"/>
      <c r="BO5320" s="76"/>
      <c r="BQ5320" s="76"/>
      <c r="BR5320" s="76"/>
      <c r="BT5320" s="76"/>
      <c r="BU5320" s="76"/>
      <c r="BW5320" s="76"/>
      <c r="BX5320" s="76"/>
    </row>
    <row r="5321" spans="1:76" ht="12.75" customHeight="1">
      <c r="A5321" s="2"/>
      <c r="B5321" s="2"/>
      <c r="C5321" s="2"/>
      <c r="D5321" s="75"/>
      <c r="F5321" s="76"/>
      <c r="G5321" s="76"/>
      <c r="I5321" s="76"/>
      <c r="J5321" s="76"/>
      <c r="L5321" s="76"/>
      <c r="M5321" s="76"/>
      <c r="O5321" s="76"/>
      <c r="P5321" s="76"/>
      <c r="R5321" s="76"/>
      <c r="S5321" s="76"/>
      <c r="U5321" s="76"/>
      <c r="V5321" s="76"/>
      <c r="X5321" s="76"/>
      <c r="Y5321" s="76"/>
      <c r="AA5321" s="76"/>
      <c r="AB5321" s="76"/>
      <c r="AD5321" s="76"/>
      <c r="AE5321" s="76"/>
      <c r="AG5321" s="76"/>
      <c r="AH5321" s="76"/>
      <c r="AJ5321" s="76"/>
      <c r="AK5321" s="76"/>
      <c r="AM5321" s="76"/>
      <c r="AN5321" s="76"/>
      <c r="AP5321" s="76"/>
      <c r="AQ5321" s="76"/>
      <c r="AS5321" s="76"/>
      <c r="AT5321" s="76"/>
      <c r="AV5321" s="76"/>
      <c r="AW5321" s="76"/>
      <c r="AY5321" s="76"/>
      <c r="AZ5321" s="76"/>
      <c r="BB5321" s="76"/>
      <c r="BC5321" s="76"/>
      <c r="BE5321" s="76"/>
      <c r="BF5321" s="76"/>
      <c r="BH5321" s="76"/>
      <c r="BI5321" s="76"/>
      <c r="BK5321" s="76"/>
      <c r="BL5321" s="76"/>
      <c r="BN5321" s="76"/>
      <c r="BO5321" s="76"/>
      <c r="BQ5321" s="76"/>
      <c r="BR5321" s="76"/>
      <c r="BT5321" s="76"/>
      <c r="BU5321" s="76"/>
      <c r="BW5321" s="76"/>
      <c r="BX5321" s="76"/>
    </row>
    <row r="5322" spans="1:76" ht="12.75" customHeight="1">
      <c r="A5322" s="2"/>
      <c r="B5322" s="2"/>
      <c r="C5322" s="2"/>
      <c r="D5322" s="75"/>
      <c r="F5322" s="76"/>
      <c r="G5322" s="76"/>
      <c r="I5322" s="76"/>
      <c r="J5322" s="76"/>
      <c r="L5322" s="76"/>
      <c r="M5322" s="76"/>
      <c r="O5322" s="76"/>
      <c r="P5322" s="76"/>
      <c r="R5322" s="76"/>
      <c r="S5322" s="76"/>
      <c r="U5322" s="76"/>
      <c r="V5322" s="76"/>
      <c r="X5322" s="76"/>
      <c r="Y5322" s="76"/>
      <c r="AA5322" s="76"/>
      <c r="AB5322" s="76"/>
      <c r="AD5322" s="76"/>
      <c r="AE5322" s="76"/>
      <c r="AG5322" s="76"/>
      <c r="AH5322" s="76"/>
      <c r="AJ5322" s="76"/>
      <c r="AK5322" s="76"/>
      <c r="AM5322" s="76"/>
      <c r="AN5322" s="76"/>
      <c r="AP5322" s="76"/>
      <c r="AQ5322" s="76"/>
      <c r="AS5322" s="76"/>
      <c r="AT5322" s="76"/>
      <c r="AV5322" s="76"/>
      <c r="AW5322" s="76"/>
      <c r="AY5322" s="76"/>
      <c r="AZ5322" s="76"/>
      <c r="BB5322" s="76"/>
      <c r="BC5322" s="76"/>
      <c r="BE5322" s="76"/>
      <c r="BF5322" s="76"/>
      <c r="BH5322" s="76"/>
      <c r="BI5322" s="76"/>
      <c r="BK5322" s="76"/>
      <c r="BL5322" s="76"/>
      <c r="BN5322" s="76"/>
      <c r="BO5322" s="76"/>
      <c r="BQ5322" s="76"/>
      <c r="BR5322" s="76"/>
      <c r="BT5322" s="76"/>
      <c r="BU5322" s="76"/>
      <c r="BW5322" s="76"/>
      <c r="BX5322" s="76"/>
    </row>
    <row r="5323" spans="1:76" ht="12.75" customHeight="1">
      <c r="A5323" s="2"/>
      <c r="B5323" s="2"/>
      <c r="C5323" s="2"/>
      <c r="D5323" s="75"/>
      <c r="F5323" s="76"/>
      <c r="G5323" s="76"/>
      <c r="I5323" s="76"/>
      <c r="J5323" s="76"/>
      <c r="L5323" s="76"/>
      <c r="M5323" s="76"/>
      <c r="O5323" s="76"/>
      <c r="P5323" s="76"/>
      <c r="R5323" s="76"/>
      <c r="S5323" s="76"/>
      <c r="U5323" s="76"/>
      <c r="V5323" s="76"/>
      <c r="X5323" s="76"/>
      <c r="Y5323" s="76"/>
      <c r="AA5323" s="76"/>
      <c r="AB5323" s="76"/>
      <c r="AD5323" s="76"/>
      <c r="AE5323" s="76"/>
      <c r="AG5323" s="76"/>
      <c r="AH5323" s="76"/>
      <c r="AJ5323" s="76"/>
      <c r="AK5323" s="76"/>
      <c r="AM5323" s="76"/>
      <c r="AN5323" s="76"/>
      <c r="AP5323" s="76"/>
      <c r="AQ5323" s="76"/>
      <c r="AS5323" s="76"/>
      <c r="AT5323" s="76"/>
      <c r="AV5323" s="76"/>
      <c r="AW5323" s="76"/>
      <c r="AY5323" s="76"/>
      <c r="AZ5323" s="76"/>
      <c r="BB5323" s="76"/>
      <c r="BC5323" s="76"/>
      <c r="BE5323" s="76"/>
      <c r="BF5323" s="76"/>
      <c r="BH5323" s="76"/>
      <c r="BI5323" s="76"/>
      <c r="BK5323" s="76"/>
      <c r="BL5323" s="76"/>
      <c r="BN5323" s="76"/>
      <c r="BO5323" s="76"/>
      <c r="BQ5323" s="76"/>
      <c r="BR5323" s="76"/>
      <c r="BT5323" s="76"/>
      <c r="BU5323" s="76"/>
      <c r="BW5323" s="76"/>
      <c r="BX5323" s="76"/>
    </row>
    <row r="5324" spans="1:76" ht="12.75" customHeight="1">
      <c r="A5324" s="2"/>
      <c r="B5324" s="2"/>
      <c r="C5324" s="2"/>
      <c r="D5324" s="75"/>
      <c r="F5324" s="76"/>
      <c r="G5324" s="76"/>
      <c r="I5324" s="76"/>
      <c r="J5324" s="76"/>
      <c r="L5324" s="76"/>
      <c r="M5324" s="76"/>
      <c r="O5324" s="76"/>
      <c r="P5324" s="76"/>
      <c r="R5324" s="76"/>
      <c r="S5324" s="76"/>
      <c r="U5324" s="76"/>
      <c r="V5324" s="76"/>
      <c r="X5324" s="76"/>
      <c r="Y5324" s="76"/>
      <c r="AA5324" s="76"/>
      <c r="AB5324" s="76"/>
      <c r="AD5324" s="76"/>
      <c r="AE5324" s="76"/>
      <c r="AG5324" s="76"/>
      <c r="AH5324" s="76"/>
      <c r="AJ5324" s="76"/>
      <c r="AK5324" s="76"/>
      <c r="AM5324" s="76"/>
      <c r="AN5324" s="76"/>
      <c r="AP5324" s="76"/>
      <c r="AQ5324" s="76"/>
      <c r="AS5324" s="76"/>
      <c r="AT5324" s="76"/>
      <c r="AV5324" s="76"/>
      <c r="AW5324" s="76"/>
      <c r="AY5324" s="76"/>
      <c r="AZ5324" s="76"/>
      <c r="BB5324" s="76"/>
      <c r="BC5324" s="76"/>
      <c r="BE5324" s="76"/>
      <c r="BF5324" s="76"/>
      <c r="BH5324" s="76"/>
      <c r="BI5324" s="76"/>
      <c r="BK5324" s="76"/>
      <c r="BL5324" s="76"/>
      <c r="BN5324" s="76"/>
      <c r="BO5324" s="76"/>
      <c r="BQ5324" s="76"/>
      <c r="BR5324" s="76"/>
      <c r="BT5324" s="76"/>
      <c r="BU5324" s="76"/>
      <c r="BW5324" s="76"/>
      <c r="BX5324" s="76"/>
    </row>
    <row r="5325" spans="1:76" ht="12.75" customHeight="1">
      <c r="A5325" s="2"/>
      <c r="B5325" s="2"/>
      <c r="C5325" s="2"/>
      <c r="D5325" s="75"/>
      <c r="F5325" s="76"/>
      <c r="G5325" s="76"/>
      <c r="I5325" s="76"/>
      <c r="J5325" s="76"/>
      <c r="L5325" s="76"/>
      <c r="M5325" s="76"/>
      <c r="O5325" s="76"/>
      <c r="P5325" s="76"/>
      <c r="R5325" s="76"/>
      <c r="S5325" s="76"/>
      <c r="U5325" s="76"/>
      <c r="V5325" s="76"/>
      <c r="X5325" s="76"/>
      <c r="Y5325" s="76"/>
      <c r="AA5325" s="76"/>
      <c r="AB5325" s="76"/>
      <c r="AD5325" s="76"/>
      <c r="AE5325" s="76"/>
      <c r="AG5325" s="76"/>
      <c r="AH5325" s="76"/>
      <c r="AJ5325" s="76"/>
      <c r="AK5325" s="76"/>
      <c r="AM5325" s="76"/>
      <c r="AN5325" s="76"/>
      <c r="AP5325" s="76"/>
      <c r="AQ5325" s="76"/>
      <c r="AS5325" s="76"/>
      <c r="AT5325" s="76"/>
      <c r="AV5325" s="76"/>
      <c r="AW5325" s="76"/>
      <c r="AY5325" s="76"/>
      <c r="AZ5325" s="76"/>
      <c r="BB5325" s="76"/>
      <c r="BC5325" s="76"/>
      <c r="BE5325" s="76"/>
      <c r="BF5325" s="76"/>
      <c r="BH5325" s="76"/>
      <c r="BI5325" s="76"/>
      <c r="BK5325" s="76"/>
      <c r="BL5325" s="76"/>
      <c r="BN5325" s="76"/>
      <c r="BO5325" s="76"/>
      <c r="BQ5325" s="76"/>
      <c r="BR5325" s="76"/>
      <c r="BT5325" s="76"/>
      <c r="BU5325" s="76"/>
      <c r="BW5325" s="76"/>
      <c r="BX5325" s="76"/>
    </row>
    <row r="5326" spans="1:76" ht="12.75" customHeight="1">
      <c r="A5326" s="2"/>
      <c r="B5326" s="2"/>
      <c r="C5326" s="2"/>
      <c r="D5326" s="75"/>
      <c r="F5326" s="76"/>
      <c r="G5326" s="76"/>
      <c r="I5326" s="76"/>
      <c r="J5326" s="76"/>
      <c r="L5326" s="76"/>
      <c r="M5326" s="76"/>
      <c r="O5326" s="76"/>
      <c r="P5326" s="76"/>
      <c r="R5326" s="76"/>
      <c r="S5326" s="76"/>
      <c r="U5326" s="76"/>
      <c r="V5326" s="76"/>
      <c r="X5326" s="76"/>
      <c r="Y5326" s="76"/>
      <c r="AA5326" s="76"/>
      <c r="AB5326" s="76"/>
      <c r="AD5326" s="76"/>
      <c r="AE5326" s="76"/>
      <c r="AG5326" s="76"/>
      <c r="AH5326" s="76"/>
      <c r="AJ5326" s="76"/>
      <c r="AK5326" s="76"/>
      <c r="AM5326" s="76"/>
      <c r="AN5326" s="76"/>
      <c r="AP5326" s="76"/>
      <c r="AQ5326" s="76"/>
      <c r="AS5326" s="76"/>
      <c r="AT5326" s="76"/>
      <c r="AV5326" s="76"/>
      <c r="AW5326" s="76"/>
      <c r="AY5326" s="76"/>
      <c r="AZ5326" s="76"/>
      <c r="BB5326" s="76"/>
      <c r="BC5326" s="76"/>
      <c r="BE5326" s="76"/>
      <c r="BF5326" s="76"/>
      <c r="BH5326" s="76"/>
      <c r="BI5326" s="76"/>
      <c r="BK5326" s="76"/>
      <c r="BL5326" s="76"/>
      <c r="BN5326" s="76"/>
      <c r="BO5326" s="76"/>
      <c r="BQ5326" s="76"/>
      <c r="BR5326" s="76"/>
      <c r="BT5326" s="76"/>
      <c r="BU5326" s="76"/>
      <c r="BW5326" s="76"/>
      <c r="BX5326" s="76"/>
    </row>
    <row r="5327" spans="1:76" ht="12.75" customHeight="1">
      <c r="A5327" s="2"/>
      <c r="B5327" s="2"/>
      <c r="C5327" s="2"/>
      <c r="D5327" s="75"/>
      <c r="F5327" s="76"/>
      <c r="G5327" s="76"/>
      <c r="I5327" s="76"/>
      <c r="J5327" s="76"/>
      <c r="L5327" s="76"/>
      <c r="M5327" s="76"/>
      <c r="O5327" s="76"/>
      <c r="P5327" s="76"/>
      <c r="R5327" s="76"/>
      <c r="S5327" s="76"/>
      <c r="U5327" s="76"/>
      <c r="V5327" s="76"/>
      <c r="X5327" s="76"/>
      <c r="Y5327" s="76"/>
      <c r="AA5327" s="76"/>
      <c r="AB5327" s="76"/>
      <c r="AD5327" s="76"/>
      <c r="AE5327" s="76"/>
      <c r="AG5327" s="76"/>
      <c r="AH5327" s="76"/>
      <c r="AJ5327" s="76"/>
      <c r="AK5327" s="76"/>
      <c r="AM5327" s="76"/>
      <c r="AN5327" s="76"/>
      <c r="AP5327" s="76"/>
      <c r="AQ5327" s="76"/>
      <c r="AS5327" s="76"/>
      <c r="AT5327" s="76"/>
      <c r="AV5327" s="76"/>
      <c r="AW5327" s="76"/>
      <c r="AY5327" s="76"/>
      <c r="AZ5327" s="76"/>
      <c r="BB5327" s="76"/>
      <c r="BC5327" s="76"/>
      <c r="BE5327" s="76"/>
      <c r="BF5327" s="76"/>
      <c r="BH5327" s="76"/>
      <c r="BI5327" s="76"/>
      <c r="BK5327" s="76"/>
      <c r="BL5327" s="76"/>
      <c r="BN5327" s="76"/>
      <c r="BO5327" s="76"/>
      <c r="BQ5327" s="76"/>
      <c r="BR5327" s="76"/>
      <c r="BT5327" s="76"/>
      <c r="BU5327" s="76"/>
      <c r="BW5327" s="76"/>
      <c r="BX5327" s="76"/>
    </row>
    <row r="5328" spans="1:76" ht="12.75" customHeight="1">
      <c r="A5328" s="2"/>
      <c r="B5328" s="2"/>
      <c r="C5328" s="2"/>
      <c r="D5328" s="75"/>
      <c r="F5328" s="76"/>
      <c r="G5328" s="76"/>
      <c r="I5328" s="76"/>
      <c r="J5328" s="76"/>
      <c r="L5328" s="76"/>
      <c r="M5328" s="76"/>
      <c r="O5328" s="76"/>
      <c r="P5328" s="76"/>
      <c r="R5328" s="76"/>
      <c r="S5328" s="76"/>
      <c r="U5328" s="76"/>
      <c r="V5328" s="76"/>
      <c r="X5328" s="76"/>
      <c r="Y5328" s="76"/>
      <c r="AA5328" s="76"/>
      <c r="AB5328" s="76"/>
      <c r="AD5328" s="76"/>
      <c r="AE5328" s="76"/>
      <c r="AG5328" s="76"/>
      <c r="AH5328" s="76"/>
      <c r="AJ5328" s="76"/>
      <c r="AK5328" s="76"/>
      <c r="AM5328" s="76"/>
      <c r="AN5328" s="76"/>
      <c r="AP5328" s="76"/>
      <c r="AQ5328" s="76"/>
      <c r="AS5328" s="76"/>
      <c r="AT5328" s="76"/>
      <c r="AV5328" s="76"/>
      <c r="AW5328" s="76"/>
      <c r="AY5328" s="76"/>
      <c r="AZ5328" s="76"/>
      <c r="BB5328" s="76"/>
      <c r="BC5328" s="76"/>
      <c r="BE5328" s="76"/>
      <c r="BF5328" s="76"/>
      <c r="BH5328" s="76"/>
      <c r="BI5328" s="76"/>
      <c r="BK5328" s="76"/>
      <c r="BL5328" s="76"/>
      <c r="BN5328" s="76"/>
      <c r="BO5328" s="76"/>
      <c r="BQ5328" s="76"/>
      <c r="BR5328" s="76"/>
      <c r="BT5328" s="76"/>
      <c r="BU5328" s="76"/>
      <c r="BW5328" s="76"/>
      <c r="BX5328" s="76"/>
    </row>
    <row r="5329" spans="1:76" ht="12.75" customHeight="1">
      <c r="A5329" s="2"/>
      <c r="B5329" s="2"/>
      <c r="C5329" s="2"/>
      <c r="D5329" s="75"/>
      <c r="F5329" s="76"/>
      <c r="G5329" s="76"/>
      <c r="I5329" s="76"/>
      <c r="J5329" s="76"/>
      <c r="L5329" s="76"/>
      <c r="M5329" s="76"/>
      <c r="O5329" s="76"/>
      <c r="P5329" s="76"/>
      <c r="R5329" s="76"/>
      <c r="S5329" s="76"/>
      <c r="U5329" s="76"/>
      <c r="V5329" s="76"/>
      <c r="X5329" s="76"/>
      <c r="Y5329" s="76"/>
      <c r="AA5329" s="76"/>
      <c r="AB5329" s="76"/>
      <c r="AD5329" s="76"/>
      <c r="AE5329" s="76"/>
      <c r="AG5329" s="76"/>
      <c r="AH5329" s="76"/>
      <c r="AJ5329" s="76"/>
      <c r="AK5329" s="76"/>
      <c r="AM5329" s="76"/>
      <c r="AN5329" s="76"/>
      <c r="AP5329" s="76"/>
      <c r="AQ5329" s="76"/>
      <c r="AS5329" s="76"/>
      <c r="AT5329" s="76"/>
      <c r="AV5329" s="76"/>
      <c r="AW5329" s="76"/>
      <c r="AY5329" s="76"/>
      <c r="AZ5329" s="76"/>
      <c r="BB5329" s="76"/>
      <c r="BC5329" s="76"/>
      <c r="BE5329" s="76"/>
      <c r="BF5329" s="76"/>
      <c r="BH5329" s="76"/>
      <c r="BI5329" s="76"/>
      <c r="BK5329" s="76"/>
      <c r="BL5329" s="76"/>
      <c r="BN5329" s="76"/>
      <c r="BO5329" s="76"/>
      <c r="BQ5329" s="76"/>
      <c r="BR5329" s="76"/>
      <c r="BT5329" s="76"/>
      <c r="BU5329" s="76"/>
      <c r="BW5329" s="76"/>
      <c r="BX5329" s="76"/>
    </row>
    <row r="5330" spans="1:76" ht="12.75" customHeight="1">
      <c r="A5330" s="2"/>
      <c r="B5330" s="2"/>
      <c r="C5330" s="2"/>
      <c r="D5330" s="75"/>
      <c r="F5330" s="76"/>
      <c r="G5330" s="76"/>
      <c r="I5330" s="76"/>
      <c r="J5330" s="76"/>
      <c r="L5330" s="76"/>
      <c r="M5330" s="76"/>
      <c r="O5330" s="76"/>
      <c r="P5330" s="76"/>
      <c r="R5330" s="76"/>
      <c r="S5330" s="76"/>
      <c r="U5330" s="76"/>
      <c r="V5330" s="76"/>
      <c r="X5330" s="76"/>
      <c r="Y5330" s="76"/>
      <c r="AA5330" s="76"/>
      <c r="AB5330" s="76"/>
      <c r="AD5330" s="76"/>
      <c r="AE5330" s="76"/>
      <c r="AG5330" s="76"/>
      <c r="AH5330" s="76"/>
      <c r="AJ5330" s="76"/>
      <c r="AK5330" s="76"/>
      <c r="AM5330" s="76"/>
      <c r="AN5330" s="76"/>
      <c r="AP5330" s="76"/>
      <c r="AQ5330" s="76"/>
      <c r="AS5330" s="76"/>
      <c r="AT5330" s="76"/>
      <c r="AV5330" s="76"/>
      <c r="AW5330" s="76"/>
      <c r="AY5330" s="76"/>
      <c r="AZ5330" s="76"/>
      <c r="BB5330" s="76"/>
      <c r="BC5330" s="76"/>
      <c r="BE5330" s="76"/>
      <c r="BF5330" s="76"/>
      <c r="BH5330" s="76"/>
      <c r="BI5330" s="76"/>
      <c r="BK5330" s="76"/>
      <c r="BL5330" s="76"/>
      <c r="BN5330" s="76"/>
      <c r="BO5330" s="76"/>
      <c r="BQ5330" s="76"/>
      <c r="BR5330" s="76"/>
      <c r="BT5330" s="76"/>
      <c r="BU5330" s="76"/>
      <c r="BW5330" s="76"/>
      <c r="BX5330" s="76"/>
    </row>
    <row r="5331" spans="1:76" ht="12.75" customHeight="1">
      <c r="A5331" s="2"/>
      <c r="B5331" s="2"/>
      <c r="C5331" s="2"/>
      <c r="D5331" s="75"/>
      <c r="F5331" s="76"/>
      <c r="G5331" s="76"/>
      <c r="I5331" s="76"/>
      <c r="J5331" s="76"/>
      <c r="L5331" s="76"/>
      <c r="M5331" s="76"/>
      <c r="O5331" s="76"/>
      <c r="P5331" s="76"/>
      <c r="R5331" s="76"/>
      <c r="S5331" s="76"/>
      <c r="U5331" s="76"/>
      <c r="V5331" s="76"/>
      <c r="X5331" s="76"/>
      <c r="Y5331" s="76"/>
      <c r="AA5331" s="76"/>
      <c r="AB5331" s="76"/>
      <c r="AD5331" s="76"/>
      <c r="AE5331" s="76"/>
      <c r="AG5331" s="76"/>
      <c r="AH5331" s="76"/>
      <c r="AJ5331" s="76"/>
      <c r="AK5331" s="76"/>
      <c r="AM5331" s="76"/>
      <c r="AN5331" s="76"/>
      <c r="AP5331" s="76"/>
      <c r="AQ5331" s="76"/>
      <c r="AS5331" s="76"/>
      <c r="AT5331" s="76"/>
      <c r="AV5331" s="76"/>
      <c r="AW5331" s="76"/>
      <c r="AY5331" s="76"/>
      <c r="AZ5331" s="76"/>
      <c r="BB5331" s="76"/>
      <c r="BC5331" s="76"/>
      <c r="BE5331" s="76"/>
      <c r="BF5331" s="76"/>
      <c r="BH5331" s="76"/>
      <c r="BI5331" s="76"/>
      <c r="BK5331" s="76"/>
      <c r="BL5331" s="76"/>
      <c r="BN5331" s="76"/>
      <c r="BO5331" s="76"/>
      <c r="BQ5331" s="76"/>
      <c r="BR5331" s="76"/>
      <c r="BT5331" s="76"/>
      <c r="BU5331" s="76"/>
      <c r="BW5331" s="76"/>
      <c r="BX5331" s="76"/>
    </row>
    <row r="5332" spans="1:76" ht="12.75" customHeight="1">
      <c r="A5332" s="2"/>
      <c r="B5332" s="2"/>
      <c r="C5332" s="2"/>
      <c r="D5332" s="75"/>
      <c r="F5332" s="76"/>
      <c r="G5332" s="76"/>
      <c r="I5332" s="76"/>
      <c r="J5332" s="76"/>
      <c r="L5332" s="76"/>
      <c r="M5332" s="76"/>
      <c r="O5332" s="76"/>
      <c r="P5332" s="76"/>
      <c r="R5332" s="76"/>
      <c r="S5332" s="76"/>
      <c r="U5332" s="76"/>
      <c r="V5332" s="76"/>
      <c r="X5332" s="76"/>
      <c r="Y5332" s="76"/>
      <c r="AA5332" s="76"/>
      <c r="AB5332" s="76"/>
      <c r="AD5332" s="76"/>
      <c r="AE5332" s="76"/>
      <c r="AG5332" s="76"/>
      <c r="AH5332" s="76"/>
      <c r="AJ5332" s="76"/>
      <c r="AK5332" s="76"/>
      <c r="AM5332" s="76"/>
      <c r="AN5332" s="76"/>
      <c r="AP5332" s="76"/>
      <c r="AQ5332" s="76"/>
      <c r="AS5332" s="76"/>
      <c r="AT5332" s="76"/>
      <c r="AV5332" s="76"/>
      <c r="AW5332" s="76"/>
      <c r="AY5332" s="76"/>
      <c r="AZ5332" s="76"/>
      <c r="BB5332" s="76"/>
      <c r="BC5332" s="76"/>
      <c r="BE5332" s="76"/>
      <c r="BF5332" s="76"/>
      <c r="BH5332" s="76"/>
      <c r="BI5332" s="76"/>
      <c r="BK5332" s="76"/>
      <c r="BL5332" s="76"/>
      <c r="BN5332" s="76"/>
      <c r="BO5332" s="76"/>
      <c r="BQ5332" s="76"/>
      <c r="BR5332" s="76"/>
      <c r="BT5332" s="76"/>
      <c r="BU5332" s="76"/>
      <c r="BW5332" s="76"/>
      <c r="BX5332" s="76"/>
    </row>
    <row r="5333" spans="1:76" ht="12.75" customHeight="1">
      <c r="A5333" s="2"/>
      <c r="B5333" s="2"/>
      <c r="C5333" s="2"/>
      <c r="D5333" s="75"/>
      <c r="F5333" s="76"/>
      <c r="G5333" s="76"/>
      <c r="I5333" s="76"/>
      <c r="J5333" s="76"/>
      <c r="L5333" s="76"/>
      <c r="M5333" s="76"/>
      <c r="O5333" s="76"/>
      <c r="P5333" s="76"/>
      <c r="R5333" s="76"/>
      <c r="S5333" s="76"/>
      <c r="U5333" s="76"/>
      <c r="V5333" s="76"/>
      <c r="X5333" s="76"/>
      <c r="Y5333" s="76"/>
      <c r="AA5333" s="76"/>
      <c r="AB5333" s="76"/>
      <c r="AD5333" s="76"/>
      <c r="AE5333" s="76"/>
      <c r="AG5333" s="76"/>
      <c r="AH5333" s="76"/>
      <c r="AJ5333" s="76"/>
      <c r="AK5333" s="76"/>
      <c r="AM5333" s="76"/>
      <c r="AN5333" s="76"/>
      <c r="AP5333" s="76"/>
      <c r="AQ5333" s="76"/>
      <c r="AS5333" s="76"/>
      <c r="AT5333" s="76"/>
      <c r="AV5333" s="76"/>
      <c r="AW5333" s="76"/>
      <c r="AY5333" s="76"/>
      <c r="AZ5333" s="76"/>
      <c r="BB5333" s="76"/>
      <c r="BC5333" s="76"/>
      <c r="BE5333" s="76"/>
      <c r="BF5333" s="76"/>
      <c r="BH5333" s="76"/>
      <c r="BI5333" s="76"/>
      <c r="BK5333" s="76"/>
      <c r="BL5333" s="76"/>
      <c r="BN5333" s="76"/>
      <c r="BO5333" s="76"/>
      <c r="BQ5333" s="76"/>
      <c r="BR5333" s="76"/>
      <c r="BT5333" s="76"/>
      <c r="BU5333" s="76"/>
      <c r="BW5333" s="76"/>
      <c r="BX5333" s="76"/>
    </row>
    <row r="5334" spans="1:76" ht="12.75" customHeight="1">
      <c r="A5334" s="2"/>
      <c r="B5334" s="2"/>
      <c r="C5334" s="2"/>
      <c r="D5334" s="75"/>
      <c r="F5334" s="76"/>
      <c r="G5334" s="76"/>
      <c r="I5334" s="76"/>
      <c r="J5334" s="76"/>
      <c r="L5334" s="76"/>
      <c r="M5334" s="76"/>
      <c r="O5334" s="76"/>
      <c r="P5334" s="76"/>
      <c r="R5334" s="76"/>
      <c r="S5334" s="76"/>
      <c r="U5334" s="76"/>
      <c r="V5334" s="76"/>
      <c r="X5334" s="76"/>
      <c r="Y5334" s="76"/>
      <c r="AA5334" s="76"/>
      <c r="AB5334" s="76"/>
      <c r="AD5334" s="76"/>
      <c r="AE5334" s="76"/>
      <c r="AG5334" s="76"/>
      <c r="AH5334" s="76"/>
      <c r="AJ5334" s="76"/>
      <c r="AK5334" s="76"/>
      <c r="AM5334" s="76"/>
      <c r="AN5334" s="76"/>
      <c r="AP5334" s="76"/>
      <c r="AQ5334" s="76"/>
      <c r="AS5334" s="76"/>
      <c r="AT5334" s="76"/>
      <c r="AV5334" s="76"/>
      <c r="AW5334" s="76"/>
      <c r="AY5334" s="76"/>
      <c r="AZ5334" s="76"/>
      <c r="BB5334" s="76"/>
      <c r="BC5334" s="76"/>
      <c r="BE5334" s="76"/>
      <c r="BF5334" s="76"/>
      <c r="BH5334" s="76"/>
      <c r="BI5334" s="76"/>
      <c r="BK5334" s="76"/>
      <c r="BL5334" s="76"/>
      <c r="BN5334" s="76"/>
      <c r="BO5334" s="76"/>
      <c r="BQ5334" s="76"/>
      <c r="BR5334" s="76"/>
      <c r="BT5334" s="76"/>
      <c r="BU5334" s="76"/>
      <c r="BW5334" s="76"/>
      <c r="BX5334" s="76"/>
    </row>
    <row r="5335" spans="1:76" ht="12.75" customHeight="1">
      <c r="A5335" s="2"/>
      <c r="B5335" s="2"/>
      <c r="C5335" s="2"/>
      <c r="D5335" s="75"/>
      <c r="F5335" s="76"/>
      <c r="G5335" s="76"/>
      <c r="I5335" s="76"/>
      <c r="J5335" s="76"/>
      <c r="L5335" s="76"/>
      <c r="M5335" s="76"/>
      <c r="O5335" s="76"/>
      <c r="P5335" s="76"/>
      <c r="R5335" s="76"/>
      <c r="S5335" s="76"/>
      <c r="U5335" s="76"/>
      <c r="V5335" s="76"/>
      <c r="X5335" s="76"/>
      <c r="Y5335" s="76"/>
      <c r="AA5335" s="76"/>
      <c r="AB5335" s="76"/>
      <c r="AD5335" s="76"/>
      <c r="AE5335" s="76"/>
      <c r="AG5335" s="76"/>
      <c r="AH5335" s="76"/>
      <c r="AJ5335" s="76"/>
      <c r="AK5335" s="76"/>
      <c r="AM5335" s="76"/>
      <c r="AN5335" s="76"/>
      <c r="AP5335" s="76"/>
      <c r="AQ5335" s="76"/>
      <c r="AS5335" s="76"/>
      <c r="AT5335" s="76"/>
      <c r="AV5335" s="76"/>
      <c r="AW5335" s="76"/>
      <c r="AY5335" s="76"/>
      <c r="AZ5335" s="76"/>
      <c r="BB5335" s="76"/>
      <c r="BC5335" s="76"/>
      <c r="BE5335" s="76"/>
      <c r="BF5335" s="76"/>
      <c r="BH5335" s="76"/>
      <c r="BI5335" s="76"/>
      <c r="BK5335" s="76"/>
      <c r="BL5335" s="76"/>
      <c r="BN5335" s="76"/>
      <c r="BO5335" s="76"/>
      <c r="BQ5335" s="76"/>
      <c r="BR5335" s="76"/>
      <c r="BT5335" s="76"/>
      <c r="BU5335" s="76"/>
      <c r="BW5335" s="76"/>
      <c r="BX5335" s="76"/>
    </row>
    <row r="5336" spans="1:76" ht="12.75" customHeight="1">
      <c r="A5336" s="2"/>
      <c r="B5336" s="2"/>
      <c r="C5336" s="2"/>
      <c r="D5336" s="75"/>
      <c r="F5336" s="76"/>
      <c r="G5336" s="76"/>
      <c r="I5336" s="76"/>
      <c r="J5336" s="76"/>
      <c r="L5336" s="76"/>
      <c r="M5336" s="76"/>
      <c r="O5336" s="76"/>
      <c r="P5336" s="76"/>
      <c r="R5336" s="76"/>
      <c r="S5336" s="76"/>
      <c r="U5336" s="76"/>
      <c r="V5336" s="76"/>
      <c r="X5336" s="76"/>
      <c r="Y5336" s="76"/>
      <c r="AA5336" s="76"/>
      <c r="AB5336" s="76"/>
      <c r="AD5336" s="76"/>
      <c r="AE5336" s="76"/>
      <c r="AG5336" s="76"/>
      <c r="AH5336" s="76"/>
      <c r="AJ5336" s="76"/>
      <c r="AK5336" s="76"/>
      <c r="AM5336" s="76"/>
      <c r="AN5336" s="76"/>
      <c r="AP5336" s="76"/>
      <c r="AQ5336" s="76"/>
      <c r="AS5336" s="76"/>
      <c r="AT5336" s="76"/>
      <c r="AV5336" s="76"/>
      <c r="AW5336" s="76"/>
      <c r="AY5336" s="76"/>
      <c r="AZ5336" s="76"/>
      <c r="BB5336" s="76"/>
      <c r="BC5336" s="76"/>
      <c r="BE5336" s="76"/>
      <c r="BF5336" s="76"/>
      <c r="BH5336" s="76"/>
      <c r="BI5336" s="76"/>
      <c r="BK5336" s="76"/>
      <c r="BL5336" s="76"/>
      <c r="BN5336" s="76"/>
      <c r="BO5336" s="76"/>
      <c r="BQ5336" s="76"/>
      <c r="BR5336" s="76"/>
      <c r="BT5336" s="76"/>
      <c r="BU5336" s="76"/>
      <c r="BW5336" s="76"/>
      <c r="BX5336" s="76"/>
    </row>
    <row r="5337" spans="1:76" ht="12.75" customHeight="1">
      <c r="A5337" s="2"/>
      <c r="B5337" s="2"/>
      <c r="C5337" s="2"/>
      <c r="D5337" s="75"/>
      <c r="F5337" s="76"/>
      <c r="G5337" s="76"/>
      <c r="I5337" s="76"/>
      <c r="J5337" s="76"/>
      <c r="L5337" s="76"/>
      <c r="M5337" s="76"/>
      <c r="O5337" s="76"/>
      <c r="P5337" s="76"/>
      <c r="R5337" s="76"/>
      <c r="S5337" s="76"/>
      <c r="U5337" s="76"/>
      <c r="V5337" s="76"/>
      <c r="X5337" s="76"/>
      <c r="Y5337" s="76"/>
      <c r="AA5337" s="76"/>
      <c r="AB5337" s="76"/>
      <c r="AD5337" s="76"/>
      <c r="AE5337" s="76"/>
      <c r="AG5337" s="76"/>
      <c r="AH5337" s="76"/>
      <c r="AJ5337" s="76"/>
      <c r="AK5337" s="76"/>
      <c r="AM5337" s="76"/>
      <c r="AN5337" s="76"/>
      <c r="AP5337" s="76"/>
      <c r="AQ5337" s="76"/>
      <c r="AS5337" s="76"/>
      <c r="AT5337" s="76"/>
      <c r="AV5337" s="76"/>
      <c r="AW5337" s="76"/>
      <c r="AY5337" s="76"/>
      <c r="AZ5337" s="76"/>
      <c r="BB5337" s="76"/>
      <c r="BC5337" s="76"/>
      <c r="BE5337" s="76"/>
      <c r="BF5337" s="76"/>
      <c r="BH5337" s="76"/>
      <c r="BI5337" s="76"/>
      <c r="BK5337" s="76"/>
      <c r="BL5337" s="76"/>
      <c r="BN5337" s="76"/>
      <c r="BO5337" s="76"/>
      <c r="BQ5337" s="76"/>
      <c r="BR5337" s="76"/>
      <c r="BT5337" s="76"/>
      <c r="BU5337" s="76"/>
      <c r="BW5337" s="76"/>
      <c r="BX5337" s="76"/>
    </row>
    <row r="5338" spans="1:76" ht="12.75" customHeight="1">
      <c r="A5338" s="2"/>
      <c r="B5338" s="2"/>
      <c r="C5338" s="2"/>
      <c r="D5338" s="75"/>
      <c r="F5338" s="76"/>
      <c r="G5338" s="76"/>
      <c r="I5338" s="76"/>
      <c r="J5338" s="76"/>
      <c r="L5338" s="76"/>
      <c r="M5338" s="76"/>
      <c r="O5338" s="76"/>
      <c r="P5338" s="76"/>
      <c r="R5338" s="76"/>
      <c r="S5338" s="76"/>
      <c r="U5338" s="76"/>
      <c r="V5338" s="76"/>
      <c r="X5338" s="76"/>
      <c r="Y5338" s="76"/>
      <c r="AA5338" s="76"/>
      <c r="AB5338" s="76"/>
      <c r="AD5338" s="76"/>
      <c r="AE5338" s="76"/>
      <c r="AG5338" s="76"/>
      <c r="AH5338" s="76"/>
      <c r="AJ5338" s="76"/>
      <c r="AK5338" s="76"/>
      <c r="AM5338" s="76"/>
      <c r="AN5338" s="76"/>
      <c r="AP5338" s="76"/>
      <c r="AQ5338" s="76"/>
      <c r="AS5338" s="76"/>
      <c r="AT5338" s="76"/>
      <c r="AV5338" s="76"/>
      <c r="AW5338" s="76"/>
      <c r="AY5338" s="76"/>
      <c r="AZ5338" s="76"/>
      <c r="BB5338" s="76"/>
      <c r="BC5338" s="76"/>
      <c r="BE5338" s="76"/>
      <c r="BF5338" s="76"/>
      <c r="BH5338" s="76"/>
      <c r="BI5338" s="76"/>
      <c r="BK5338" s="76"/>
      <c r="BL5338" s="76"/>
      <c r="BN5338" s="76"/>
      <c r="BO5338" s="76"/>
      <c r="BQ5338" s="76"/>
      <c r="BR5338" s="76"/>
      <c r="BT5338" s="76"/>
      <c r="BU5338" s="76"/>
      <c r="BW5338" s="76"/>
      <c r="BX5338" s="76"/>
    </row>
    <row r="5339" spans="1:76" ht="12.75" customHeight="1">
      <c r="A5339" s="2"/>
      <c r="B5339" s="2"/>
      <c r="C5339" s="2"/>
      <c r="D5339" s="75"/>
      <c r="F5339" s="76"/>
      <c r="G5339" s="76"/>
      <c r="I5339" s="76"/>
      <c r="J5339" s="76"/>
      <c r="L5339" s="76"/>
      <c r="M5339" s="76"/>
      <c r="O5339" s="76"/>
      <c r="P5339" s="76"/>
      <c r="R5339" s="76"/>
      <c r="S5339" s="76"/>
      <c r="U5339" s="76"/>
      <c r="V5339" s="76"/>
      <c r="X5339" s="76"/>
      <c r="Y5339" s="76"/>
      <c r="AA5339" s="76"/>
      <c r="AB5339" s="76"/>
      <c r="AD5339" s="76"/>
      <c r="AE5339" s="76"/>
      <c r="AG5339" s="76"/>
      <c r="AH5339" s="76"/>
      <c r="AJ5339" s="76"/>
      <c r="AK5339" s="76"/>
      <c r="AM5339" s="76"/>
      <c r="AN5339" s="76"/>
      <c r="AP5339" s="76"/>
      <c r="AQ5339" s="76"/>
      <c r="AS5339" s="76"/>
      <c r="AT5339" s="76"/>
      <c r="AV5339" s="76"/>
      <c r="AW5339" s="76"/>
      <c r="AY5339" s="76"/>
      <c r="AZ5339" s="76"/>
      <c r="BB5339" s="76"/>
      <c r="BC5339" s="76"/>
      <c r="BE5339" s="76"/>
      <c r="BF5339" s="76"/>
      <c r="BH5339" s="76"/>
      <c r="BI5339" s="76"/>
      <c r="BK5339" s="76"/>
      <c r="BL5339" s="76"/>
      <c r="BN5339" s="76"/>
      <c r="BO5339" s="76"/>
      <c r="BQ5339" s="76"/>
      <c r="BR5339" s="76"/>
      <c r="BT5339" s="76"/>
      <c r="BU5339" s="76"/>
      <c r="BW5339" s="76"/>
      <c r="BX5339" s="76"/>
    </row>
    <row r="5340" spans="1:76" ht="12.75" customHeight="1">
      <c r="A5340" s="2"/>
      <c r="B5340" s="2"/>
      <c r="C5340" s="2"/>
      <c r="D5340" s="75"/>
      <c r="F5340" s="76"/>
      <c r="G5340" s="76"/>
      <c r="I5340" s="76"/>
      <c r="J5340" s="76"/>
      <c r="L5340" s="76"/>
      <c r="M5340" s="76"/>
      <c r="O5340" s="76"/>
      <c r="P5340" s="76"/>
      <c r="R5340" s="76"/>
      <c r="S5340" s="76"/>
      <c r="U5340" s="76"/>
      <c r="V5340" s="76"/>
      <c r="X5340" s="76"/>
      <c r="Y5340" s="76"/>
      <c r="AA5340" s="76"/>
      <c r="AB5340" s="76"/>
      <c r="AD5340" s="76"/>
      <c r="AE5340" s="76"/>
      <c r="AG5340" s="76"/>
      <c r="AH5340" s="76"/>
      <c r="AJ5340" s="76"/>
      <c r="AK5340" s="76"/>
      <c r="AM5340" s="76"/>
      <c r="AN5340" s="76"/>
      <c r="AP5340" s="76"/>
      <c r="AQ5340" s="76"/>
      <c r="AS5340" s="76"/>
      <c r="AT5340" s="76"/>
      <c r="AV5340" s="76"/>
      <c r="AW5340" s="76"/>
      <c r="AY5340" s="76"/>
      <c r="AZ5340" s="76"/>
      <c r="BB5340" s="76"/>
      <c r="BC5340" s="76"/>
      <c r="BE5340" s="76"/>
      <c r="BF5340" s="76"/>
      <c r="BH5340" s="76"/>
      <c r="BI5340" s="76"/>
      <c r="BK5340" s="76"/>
      <c r="BL5340" s="76"/>
      <c r="BN5340" s="76"/>
      <c r="BO5340" s="76"/>
      <c r="BQ5340" s="76"/>
      <c r="BR5340" s="76"/>
      <c r="BT5340" s="76"/>
      <c r="BU5340" s="76"/>
      <c r="BW5340" s="76"/>
      <c r="BX5340" s="76"/>
    </row>
    <row r="5341" spans="1:76" ht="12.75" customHeight="1">
      <c r="A5341" s="2"/>
      <c r="B5341" s="2"/>
      <c r="C5341" s="2"/>
      <c r="D5341" s="75"/>
      <c r="F5341" s="76"/>
      <c r="G5341" s="76"/>
      <c r="I5341" s="76"/>
      <c r="J5341" s="76"/>
      <c r="L5341" s="76"/>
      <c r="M5341" s="76"/>
      <c r="O5341" s="76"/>
      <c r="P5341" s="76"/>
      <c r="R5341" s="76"/>
      <c r="S5341" s="76"/>
      <c r="U5341" s="76"/>
      <c r="V5341" s="76"/>
      <c r="X5341" s="76"/>
      <c r="Y5341" s="76"/>
      <c r="AA5341" s="76"/>
      <c r="AB5341" s="76"/>
      <c r="AD5341" s="76"/>
      <c r="AE5341" s="76"/>
      <c r="AG5341" s="76"/>
      <c r="AH5341" s="76"/>
      <c r="AJ5341" s="76"/>
      <c r="AK5341" s="76"/>
      <c r="AM5341" s="76"/>
      <c r="AN5341" s="76"/>
      <c r="AP5341" s="76"/>
      <c r="AQ5341" s="76"/>
      <c r="AS5341" s="76"/>
      <c r="AT5341" s="76"/>
      <c r="AV5341" s="76"/>
      <c r="AW5341" s="76"/>
      <c r="AY5341" s="76"/>
      <c r="AZ5341" s="76"/>
      <c r="BB5341" s="76"/>
      <c r="BC5341" s="76"/>
      <c r="BE5341" s="76"/>
      <c r="BF5341" s="76"/>
      <c r="BH5341" s="76"/>
      <c r="BI5341" s="76"/>
      <c r="BK5341" s="76"/>
      <c r="BL5341" s="76"/>
      <c r="BN5341" s="76"/>
      <c r="BO5341" s="76"/>
      <c r="BQ5341" s="76"/>
      <c r="BR5341" s="76"/>
      <c r="BT5341" s="76"/>
      <c r="BU5341" s="76"/>
      <c r="BW5341" s="76"/>
      <c r="BX5341" s="76"/>
    </row>
    <row r="5342" spans="1:76" ht="12.75" customHeight="1">
      <c r="A5342" s="2"/>
      <c r="B5342" s="2"/>
      <c r="C5342" s="2"/>
      <c r="D5342" s="75"/>
      <c r="F5342" s="76"/>
      <c r="G5342" s="76"/>
      <c r="I5342" s="76"/>
      <c r="J5342" s="76"/>
      <c r="L5342" s="76"/>
      <c r="M5342" s="76"/>
      <c r="O5342" s="76"/>
      <c r="P5342" s="76"/>
      <c r="R5342" s="76"/>
      <c r="S5342" s="76"/>
      <c r="U5342" s="76"/>
      <c r="V5342" s="76"/>
      <c r="X5342" s="76"/>
      <c r="Y5342" s="76"/>
      <c r="AA5342" s="76"/>
      <c r="AB5342" s="76"/>
      <c r="AD5342" s="76"/>
      <c r="AE5342" s="76"/>
      <c r="AG5342" s="76"/>
      <c r="AH5342" s="76"/>
      <c r="AJ5342" s="76"/>
      <c r="AK5342" s="76"/>
      <c r="AM5342" s="76"/>
      <c r="AN5342" s="76"/>
      <c r="AP5342" s="76"/>
      <c r="AQ5342" s="76"/>
      <c r="AS5342" s="76"/>
      <c r="AT5342" s="76"/>
      <c r="AV5342" s="76"/>
      <c r="AW5342" s="76"/>
      <c r="AY5342" s="76"/>
      <c r="AZ5342" s="76"/>
      <c r="BB5342" s="76"/>
      <c r="BC5342" s="76"/>
      <c r="BE5342" s="76"/>
      <c r="BF5342" s="76"/>
      <c r="BH5342" s="76"/>
      <c r="BI5342" s="76"/>
      <c r="BK5342" s="76"/>
      <c r="BL5342" s="76"/>
      <c r="BN5342" s="76"/>
      <c r="BO5342" s="76"/>
      <c r="BQ5342" s="76"/>
      <c r="BR5342" s="76"/>
      <c r="BT5342" s="76"/>
      <c r="BU5342" s="76"/>
      <c r="BW5342" s="76"/>
      <c r="BX5342" s="76"/>
    </row>
    <row r="5343" spans="1:76" ht="12.75" customHeight="1">
      <c r="A5343" s="2"/>
      <c r="B5343" s="2"/>
      <c r="C5343" s="2"/>
      <c r="D5343" s="75"/>
      <c r="F5343" s="76"/>
      <c r="G5343" s="76"/>
      <c r="I5343" s="76"/>
      <c r="J5343" s="76"/>
      <c r="L5343" s="76"/>
      <c r="M5343" s="76"/>
      <c r="O5343" s="76"/>
      <c r="P5343" s="76"/>
      <c r="R5343" s="76"/>
      <c r="S5343" s="76"/>
      <c r="U5343" s="76"/>
      <c r="V5343" s="76"/>
      <c r="X5343" s="76"/>
      <c r="Y5343" s="76"/>
      <c r="AA5343" s="76"/>
      <c r="AB5343" s="76"/>
      <c r="AD5343" s="76"/>
      <c r="AE5343" s="76"/>
      <c r="AG5343" s="76"/>
      <c r="AH5343" s="76"/>
      <c r="AJ5343" s="76"/>
      <c r="AK5343" s="76"/>
      <c r="AM5343" s="76"/>
      <c r="AN5343" s="76"/>
      <c r="AP5343" s="76"/>
      <c r="AQ5343" s="76"/>
      <c r="AS5343" s="76"/>
      <c r="AT5343" s="76"/>
      <c r="AV5343" s="76"/>
      <c r="AW5343" s="76"/>
      <c r="AY5343" s="76"/>
      <c r="AZ5343" s="76"/>
      <c r="BB5343" s="76"/>
      <c r="BC5343" s="76"/>
      <c r="BE5343" s="76"/>
      <c r="BF5343" s="76"/>
      <c r="BH5343" s="76"/>
      <c r="BI5343" s="76"/>
      <c r="BK5343" s="76"/>
      <c r="BL5343" s="76"/>
      <c r="BN5343" s="76"/>
      <c r="BO5343" s="76"/>
      <c r="BQ5343" s="76"/>
      <c r="BR5343" s="76"/>
      <c r="BT5343" s="76"/>
      <c r="BU5343" s="76"/>
      <c r="BW5343" s="76"/>
      <c r="BX5343" s="76"/>
    </row>
    <row r="5344" spans="1:76" ht="12.75" customHeight="1">
      <c r="A5344" s="2"/>
      <c r="B5344" s="2"/>
      <c r="C5344" s="2"/>
      <c r="D5344" s="75"/>
      <c r="F5344" s="76"/>
      <c r="G5344" s="76"/>
      <c r="I5344" s="76"/>
      <c r="J5344" s="76"/>
      <c r="L5344" s="76"/>
      <c r="M5344" s="76"/>
      <c r="O5344" s="76"/>
      <c r="P5344" s="76"/>
      <c r="R5344" s="76"/>
      <c r="S5344" s="76"/>
      <c r="U5344" s="76"/>
      <c r="V5344" s="76"/>
      <c r="X5344" s="76"/>
      <c r="Y5344" s="76"/>
      <c r="AA5344" s="76"/>
      <c r="AB5344" s="76"/>
      <c r="AD5344" s="76"/>
      <c r="AE5344" s="76"/>
      <c r="AG5344" s="76"/>
      <c r="AH5344" s="76"/>
      <c r="AJ5344" s="76"/>
      <c r="AK5344" s="76"/>
      <c r="AM5344" s="76"/>
      <c r="AN5344" s="76"/>
      <c r="AP5344" s="76"/>
      <c r="AQ5344" s="76"/>
      <c r="AS5344" s="76"/>
      <c r="AT5344" s="76"/>
      <c r="AV5344" s="76"/>
      <c r="AW5344" s="76"/>
      <c r="AY5344" s="76"/>
      <c r="AZ5344" s="76"/>
      <c r="BB5344" s="76"/>
      <c r="BC5344" s="76"/>
      <c r="BE5344" s="76"/>
      <c r="BF5344" s="76"/>
      <c r="BH5344" s="76"/>
      <c r="BI5344" s="76"/>
      <c r="BK5344" s="76"/>
      <c r="BL5344" s="76"/>
      <c r="BN5344" s="76"/>
      <c r="BO5344" s="76"/>
      <c r="BQ5344" s="76"/>
      <c r="BR5344" s="76"/>
      <c r="BT5344" s="76"/>
      <c r="BU5344" s="76"/>
      <c r="BW5344" s="76"/>
      <c r="BX5344" s="76"/>
    </row>
    <row r="5345" spans="1:76" ht="12.75" customHeight="1">
      <c r="A5345" s="2"/>
      <c r="B5345" s="2"/>
      <c r="C5345" s="2"/>
      <c r="D5345" s="75"/>
      <c r="F5345" s="76"/>
      <c r="G5345" s="76"/>
      <c r="I5345" s="76"/>
      <c r="J5345" s="76"/>
      <c r="L5345" s="76"/>
      <c r="M5345" s="76"/>
      <c r="O5345" s="76"/>
      <c r="P5345" s="76"/>
      <c r="R5345" s="76"/>
      <c r="S5345" s="76"/>
      <c r="U5345" s="76"/>
      <c r="V5345" s="76"/>
      <c r="X5345" s="76"/>
      <c r="Y5345" s="76"/>
      <c r="AA5345" s="76"/>
      <c r="AB5345" s="76"/>
      <c r="AD5345" s="76"/>
      <c r="AE5345" s="76"/>
      <c r="AG5345" s="76"/>
      <c r="AH5345" s="76"/>
      <c r="AJ5345" s="76"/>
      <c r="AK5345" s="76"/>
      <c r="AM5345" s="76"/>
      <c r="AN5345" s="76"/>
      <c r="AP5345" s="76"/>
      <c r="AQ5345" s="76"/>
      <c r="AS5345" s="76"/>
      <c r="AT5345" s="76"/>
      <c r="AV5345" s="76"/>
      <c r="AW5345" s="76"/>
      <c r="AY5345" s="76"/>
      <c r="AZ5345" s="76"/>
      <c r="BB5345" s="76"/>
      <c r="BC5345" s="76"/>
      <c r="BE5345" s="76"/>
      <c r="BF5345" s="76"/>
      <c r="BH5345" s="76"/>
      <c r="BI5345" s="76"/>
      <c r="BK5345" s="76"/>
      <c r="BL5345" s="76"/>
      <c r="BN5345" s="76"/>
      <c r="BO5345" s="76"/>
      <c r="BQ5345" s="76"/>
      <c r="BR5345" s="76"/>
      <c r="BT5345" s="76"/>
      <c r="BU5345" s="76"/>
      <c r="BW5345" s="76"/>
      <c r="BX5345" s="76"/>
    </row>
    <row r="5346" spans="1:76" ht="12.75" customHeight="1">
      <c r="A5346" s="2"/>
      <c r="B5346" s="2"/>
      <c r="C5346" s="2"/>
      <c r="D5346" s="75"/>
      <c r="F5346" s="76"/>
      <c r="G5346" s="76"/>
      <c r="I5346" s="76"/>
      <c r="J5346" s="76"/>
      <c r="L5346" s="76"/>
      <c r="M5346" s="76"/>
      <c r="O5346" s="76"/>
      <c r="P5346" s="76"/>
      <c r="R5346" s="76"/>
      <c r="S5346" s="76"/>
      <c r="U5346" s="76"/>
      <c r="V5346" s="76"/>
      <c r="X5346" s="76"/>
      <c r="Y5346" s="76"/>
      <c r="AA5346" s="76"/>
      <c r="AB5346" s="76"/>
      <c r="AD5346" s="76"/>
      <c r="AE5346" s="76"/>
      <c r="AG5346" s="76"/>
      <c r="AH5346" s="76"/>
      <c r="AJ5346" s="76"/>
      <c r="AK5346" s="76"/>
      <c r="AM5346" s="76"/>
      <c r="AN5346" s="76"/>
      <c r="AP5346" s="76"/>
      <c r="AQ5346" s="76"/>
      <c r="AS5346" s="76"/>
      <c r="AT5346" s="76"/>
      <c r="AV5346" s="76"/>
      <c r="AW5346" s="76"/>
      <c r="AY5346" s="76"/>
      <c r="AZ5346" s="76"/>
      <c r="BB5346" s="76"/>
      <c r="BC5346" s="76"/>
      <c r="BE5346" s="76"/>
      <c r="BF5346" s="76"/>
      <c r="BH5346" s="76"/>
      <c r="BI5346" s="76"/>
      <c r="BK5346" s="76"/>
      <c r="BL5346" s="76"/>
      <c r="BN5346" s="76"/>
      <c r="BO5346" s="76"/>
      <c r="BQ5346" s="76"/>
      <c r="BR5346" s="76"/>
      <c r="BT5346" s="76"/>
      <c r="BU5346" s="76"/>
      <c r="BW5346" s="76"/>
      <c r="BX5346" s="76"/>
    </row>
    <row r="5347" spans="1:76" ht="12.75" customHeight="1">
      <c r="A5347" s="2"/>
      <c r="B5347" s="2"/>
      <c r="C5347" s="2"/>
      <c r="D5347" s="75"/>
      <c r="F5347" s="76"/>
      <c r="G5347" s="76"/>
      <c r="I5347" s="76"/>
      <c r="J5347" s="76"/>
      <c r="L5347" s="76"/>
      <c r="M5347" s="76"/>
      <c r="O5347" s="76"/>
      <c r="P5347" s="76"/>
      <c r="R5347" s="76"/>
      <c r="S5347" s="76"/>
      <c r="U5347" s="76"/>
      <c r="V5347" s="76"/>
      <c r="X5347" s="76"/>
      <c r="Y5347" s="76"/>
      <c r="AA5347" s="76"/>
      <c r="AB5347" s="76"/>
      <c r="AD5347" s="76"/>
      <c r="AE5347" s="76"/>
      <c r="AG5347" s="76"/>
      <c r="AH5347" s="76"/>
      <c r="AJ5347" s="76"/>
      <c r="AK5347" s="76"/>
      <c r="AM5347" s="76"/>
      <c r="AN5347" s="76"/>
      <c r="AP5347" s="76"/>
      <c r="AQ5347" s="76"/>
      <c r="AS5347" s="76"/>
      <c r="AT5347" s="76"/>
      <c r="AV5347" s="76"/>
      <c r="AW5347" s="76"/>
      <c r="AY5347" s="76"/>
      <c r="AZ5347" s="76"/>
      <c r="BB5347" s="76"/>
      <c r="BC5347" s="76"/>
      <c r="BE5347" s="76"/>
      <c r="BF5347" s="76"/>
      <c r="BH5347" s="76"/>
      <c r="BI5347" s="76"/>
      <c r="BK5347" s="76"/>
      <c r="BL5347" s="76"/>
      <c r="BN5347" s="76"/>
      <c r="BO5347" s="76"/>
      <c r="BQ5347" s="76"/>
      <c r="BR5347" s="76"/>
      <c r="BT5347" s="76"/>
      <c r="BU5347" s="76"/>
      <c r="BW5347" s="76"/>
      <c r="BX5347" s="76"/>
    </row>
    <row r="5348" spans="1:76" ht="12.75" customHeight="1">
      <c r="A5348" s="2"/>
      <c r="B5348" s="2"/>
      <c r="C5348" s="2"/>
      <c r="D5348" s="75"/>
      <c r="F5348" s="76"/>
      <c r="G5348" s="76"/>
      <c r="I5348" s="76"/>
      <c r="J5348" s="76"/>
      <c r="L5348" s="76"/>
      <c r="M5348" s="76"/>
      <c r="O5348" s="76"/>
      <c r="P5348" s="76"/>
      <c r="R5348" s="76"/>
      <c r="S5348" s="76"/>
      <c r="U5348" s="76"/>
      <c r="V5348" s="76"/>
      <c r="X5348" s="76"/>
      <c r="Y5348" s="76"/>
      <c r="AA5348" s="76"/>
      <c r="AB5348" s="76"/>
      <c r="AD5348" s="76"/>
      <c r="AE5348" s="76"/>
      <c r="AG5348" s="76"/>
      <c r="AH5348" s="76"/>
      <c r="AJ5348" s="76"/>
      <c r="AK5348" s="76"/>
      <c r="AM5348" s="76"/>
      <c r="AN5348" s="76"/>
      <c r="AP5348" s="76"/>
      <c r="AQ5348" s="76"/>
      <c r="AS5348" s="76"/>
      <c r="AT5348" s="76"/>
      <c r="AV5348" s="76"/>
      <c r="AW5348" s="76"/>
      <c r="AY5348" s="76"/>
      <c r="AZ5348" s="76"/>
      <c r="BB5348" s="76"/>
      <c r="BC5348" s="76"/>
      <c r="BE5348" s="76"/>
      <c r="BF5348" s="76"/>
      <c r="BH5348" s="76"/>
      <c r="BI5348" s="76"/>
      <c r="BK5348" s="76"/>
      <c r="BL5348" s="76"/>
      <c r="BN5348" s="76"/>
      <c r="BO5348" s="76"/>
      <c r="BQ5348" s="76"/>
      <c r="BR5348" s="76"/>
      <c r="BT5348" s="76"/>
      <c r="BU5348" s="76"/>
      <c r="BW5348" s="76"/>
      <c r="BX5348" s="76"/>
    </row>
    <row r="5349" spans="1:76" ht="12.75" customHeight="1">
      <c r="A5349" s="2"/>
      <c r="B5349" s="2"/>
      <c r="C5349" s="2"/>
      <c r="D5349" s="75"/>
      <c r="F5349" s="76"/>
      <c r="G5349" s="76"/>
      <c r="I5349" s="76"/>
      <c r="J5349" s="76"/>
      <c r="L5349" s="76"/>
      <c r="M5349" s="76"/>
      <c r="O5349" s="76"/>
      <c r="P5349" s="76"/>
      <c r="R5349" s="76"/>
      <c r="S5349" s="76"/>
      <c r="U5349" s="76"/>
      <c r="V5349" s="76"/>
      <c r="X5349" s="76"/>
      <c r="Y5349" s="76"/>
      <c r="AA5349" s="76"/>
      <c r="AB5349" s="76"/>
      <c r="AD5349" s="76"/>
      <c r="AE5349" s="76"/>
      <c r="AG5349" s="76"/>
      <c r="AH5349" s="76"/>
      <c r="AJ5349" s="76"/>
      <c r="AK5349" s="76"/>
      <c r="AM5349" s="76"/>
      <c r="AN5349" s="76"/>
      <c r="AP5349" s="76"/>
      <c r="AQ5349" s="76"/>
      <c r="AS5349" s="76"/>
      <c r="AT5349" s="76"/>
      <c r="AV5349" s="76"/>
      <c r="AW5349" s="76"/>
      <c r="AY5349" s="76"/>
      <c r="AZ5349" s="76"/>
      <c r="BB5349" s="76"/>
      <c r="BC5349" s="76"/>
      <c r="BE5349" s="76"/>
      <c r="BF5349" s="76"/>
      <c r="BH5349" s="76"/>
      <c r="BI5349" s="76"/>
      <c r="BK5349" s="76"/>
      <c r="BL5349" s="76"/>
      <c r="BN5349" s="76"/>
      <c r="BO5349" s="76"/>
      <c r="BQ5349" s="76"/>
      <c r="BR5349" s="76"/>
      <c r="BT5349" s="76"/>
      <c r="BU5349" s="76"/>
      <c r="BW5349" s="76"/>
      <c r="BX5349" s="76"/>
    </row>
    <row r="5350" spans="1:76" ht="12.75" customHeight="1">
      <c r="A5350" s="2"/>
      <c r="B5350" s="2"/>
      <c r="C5350" s="2"/>
      <c r="D5350" s="75"/>
      <c r="F5350" s="76"/>
      <c r="G5350" s="76"/>
      <c r="I5350" s="76"/>
      <c r="J5350" s="76"/>
      <c r="L5350" s="76"/>
      <c r="M5350" s="76"/>
      <c r="O5350" s="76"/>
      <c r="P5350" s="76"/>
      <c r="R5350" s="76"/>
      <c r="S5350" s="76"/>
      <c r="U5350" s="76"/>
      <c r="V5350" s="76"/>
      <c r="X5350" s="76"/>
      <c r="Y5350" s="76"/>
      <c r="AA5350" s="76"/>
      <c r="AB5350" s="76"/>
      <c r="AD5350" s="76"/>
      <c r="AE5350" s="76"/>
      <c r="AG5350" s="76"/>
      <c r="AH5350" s="76"/>
      <c r="AJ5350" s="76"/>
      <c r="AK5350" s="76"/>
      <c r="AM5350" s="76"/>
      <c r="AN5350" s="76"/>
      <c r="AP5350" s="76"/>
      <c r="AQ5350" s="76"/>
      <c r="AS5350" s="76"/>
      <c r="AT5350" s="76"/>
      <c r="AV5350" s="76"/>
      <c r="AW5350" s="76"/>
      <c r="AY5350" s="76"/>
      <c r="AZ5350" s="76"/>
      <c r="BB5350" s="76"/>
      <c r="BC5350" s="76"/>
      <c r="BE5350" s="76"/>
      <c r="BF5350" s="76"/>
      <c r="BH5350" s="76"/>
      <c r="BI5350" s="76"/>
      <c r="BK5350" s="76"/>
      <c r="BL5350" s="76"/>
      <c r="BN5350" s="76"/>
      <c r="BO5350" s="76"/>
      <c r="BQ5350" s="76"/>
      <c r="BR5350" s="76"/>
      <c r="BT5350" s="76"/>
      <c r="BU5350" s="76"/>
      <c r="BW5350" s="76"/>
      <c r="BX5350" s="76"/>
    </row>
    <row r="5351" spans="1:76" ht="12.75" customHeight="1">
      <c r="A5351" s="2"/>
      <c r="B5351" s="2"/>
      <c r="C5351" s="2"/>
      <c r="D5351" s="75"/>
      <c r="F5351" s="76"/>
      <c r="G5351" s="76"/>
      <c r="I5351" s="76"/>
      <c r="J5351" s="76"/>
      <c r="L5351" s="76"/>
      <c r="M5351" s="76"/>
      <c r="O5351" s="76"/>
      <c r="P5351" s="76"/>
      <c r="R5351" s="76"/>
      <c r="S5351" s="76"/>
      <c r="U5351" s="76"/>
      <c r="V5351" s="76"/>
      <c r="X5351" s="76"/>
      <c r="Y5351" s="76"/>
      <c r="AA5351" s="76"/>
      <c r="AB5351" s="76"/>
      <c r="AD5351" s="76"/>
      <c r="AE5351" s="76"/>
      <c r="AG5351" s="76"/>
      <c r="AH5351" s="76"/>
      <c r="AJ5351" s="76"/>
      <c r="AK5351" s="76"/>
      <c r="AM5351" s="76"/>
      <c r="AN5351" s="76"/>
      <c r="AP5351" s="76"/>
      <c r="AQ5351" s="76"/>
      <c r="AS5351" s="76"/>
      <c r="AT5351" s="76"/>
      <c r="AV5351" s="76"/>
      <c r="AW5351" s="76"/>
      <c r="AY5351" s="76"/>
      <c r="AZ5351" s="76"/>
      <c r="BB5351" s="76"/>
      <c r="BC5351" s="76"/>
      <c r="BE5351" s="76"/>
      <c r="BF5351" s="76"/>
      <c r="BH5351" s="76"/>
      <c r="BI5351" s="76"/>
      <c r="BK5351" s="76"/>
      <c r="BL5351" s="76"/>
      <c r="BN5351" s="76"/>
      <c r="BO5351" s="76"/>
      <c r="BQ5351" s="76"/>
      <c r="BR5351" s="76"/>
      <c r="BT5351" s="76"/>
      <c r="BU5351" s="76"/>
      <c r="BW5351" s="76"/>
      <c r="BX5351" s="76"/>
    </row>
    <row r="5352" spans="1:76" ht="12.75" customHeight="1">
      <c r="A5352" s="2"/>
      <c r="B5352" s="2"/>
      <c r="C5352" s="2"/>
      <c r="D5352" s="75"/>
      <c r="F5352" s="76"/>
      <c r="G5352" s="76"/>
      <c r="I5352" s="76"/>
      <c r="J5352" s="76"/>
      <c r="L5352" s="76"/>
      <c r="M5352" s="76"/>
      <c r="O5352" s="76"/>
      <c r="P5352" s="76"/>
      <c r="R5352" s="76"/>
      <c r="S5352" s="76"/>
      <c r="U5352" s="76"/>
      <c r="V5352" s="76"/>
      <c r="X5352" s="76"/>
      <c r="Y5352" s="76"/>
      <c r="AA5352" s="76"/>
      <c r="AB5352" s="76"/>
      <c r="AD5352" s="76"/>
      <c r="AE5352" s="76"/>
      <c r="AG5352" s="76"/>
      <c r="AH5352" s="76"/>
      <c r="AJ5352" s="76"/>
      <c r="AK5352" s="76"/>
      <c r="AM5352" s="76"/>
      <c r="AN5352" s="76"/>
      <c r="AP5352" s="76"/>
      <c r="AQ5352" s="76"/>
      <c r="AS5352" s="76"/>
      <c r="AT5352" s="76"/>
      <c r="AV5352" s="76"/>
      <c r="AW5352" s="76"/>
      <c r="AY5352" s="76"/>
      <c r="AZ5352" s="76"/>
      <c r="BB5352" s="76"/>
      <c r="BC5352" s="76"/>
      <c r="BE5352" s="76"/>
      <c r="BF5352" s="76"/>
      <c r="BH5352" s="76"/>
      <c r="BI5352" s="76"/>
      <c r="BK5352" s="76"/>
      <c r="BL5352" s="76"/>
      <c r="BN5352" s="76"/>
      <c r="BO5352" s="76"/>
      <c r="BQ5352" s="76"/>
      <c r="BR5352" s="76"/>
      <c r="BT5352" s="76"/>
      <c r="BU5352" s="76"/>
      <c r="BW5352" s="76"/>
      <c r="BX5352" s="76"/>
    </row>
    <row r="5353" spans="1:76" ht="12.75" customHeight="1">
      <c r="A5353" s="2"/>
      <c r="B5353" s="2"/>
      <c r="C5353" s="2"/>
      <c r="D5353" s="75"/>
      <c r="F5353" s="76"/>
      <c r="G5353" s="76"/>
      <c r="I5353" s="76"/>
      <c r="J5353" s="76"/>
      <c r="L5353" s="76"/>
      <c r="M5353" s="76"/>
      <c r="O5353" s="76"/>
      <c r="P5353" s="76"/>
      <c r="R5353" s="76"/>
      <c r="S5353" s="76"/>
      <c r="U5353" s="76"/>
      <c r="V5353" s="76"/>
      <c r="X5353" s="76"/>
      <c r="Y5353" s="76"/>
      <c r="AA5353" s="76"/>
      <c r="AB5353" s="76"/>
      <c r="AD5353" s="76"/>
      <c r="AE5353" s="76"/>
      <c r="AG5353" s="76"/>
      <c r="AH5353" s="76"/>
      <c r="AJ5353" s="76"/>
      <c r="AK5353" s="76"/>
      <c r="AM5353" s="76"/>
      <c r="AN5353" s="76"/>
      <c r="AP5353" s="76"/>
      <c r="AQ5353" s="76"/>
      <c r="AS5353" s="76"/>
      <c r="AT5353" s="76"/>
      <c r="AV5353" s="76"/>
      <c r="AW5353" s="76"/>
      <c r="AY5353" s="76"/>
      <c r="AZ5353" s="76"/>
      <c r="BB5353" s="76"/>
      <c r="BC5353" s="76"/>
      <c r="BE5353" s="76"/>
      <c r="BF5353" s="76"/>
      <c r="BH5353" s="76"/>
      <c r="BI5353" s="76"/>
      <c r="BK5353" s="76"/>
      <c r="BL5353" s="76"/>
      <c r="BN5353" s="76"/>
      <c r="BO5353" s="76"/>
      <c r="BQ5353" s="76"/>
      <c r="BR5353" s="76"/>
      <c r="BT5353" s="76"/>
      <c r="BU5353" s="76"/>
      <c r="BW5353" s="76"/>
      <c r="BX5353" s="76"/>
    </row>
    <row r="5354" spans="1:76" ht="12.75" customHeight="1">
      <c r="A5354" s="2"/>
      <c r="B5354" s="2"/>
      <c r="C5354" s="2"/>
      <c r="D5354" s="75"/>
      <c r="F5354" s="76"/>
      <c r="G5354" s="76"/>
      <c r="I5354" s="76"/>
      <c r="J5354" s="76"/>
      <c r="L5354" s="76"/>
      <c r="M5354" s="76"/>
      <c r="O5354" s="76"/>
      <c r="P5354" s="76"/>
      <c r="R5354" s="76"/>
      <c r="S5354" s="76"/>
      <c r="U5354" s="76"/>
      <c r="V5354" s="76"/>
      <c r="X5354" s="76"/>
      <c r="Y5354" s="76"/>
      <c r="AA5354" s="76"/>
      <c r="AB5354" s="76"/>
      <c r="AD5354" s="76"/>
      <c r="AE5354" s="76"/>
      <c r="AG5354" s="76"/>
      <c r="AH5354" s="76"/>
      <c r="AJ5354" s="76"/>
      <c r="AK5354" s="76"/>
      <c r="AM5354" s="76"/>
      <c r="AN5354" s="76"/>
      <c r="AP5354" s="76"/>
      <c r="AQ5354" s="76"/>
      <c r="AS5354" s="76"/>
      <c r="AT5354" s="76"/>
      <c r="AV5354" s="76"/>
      <c r="AW5354" s="76"/>
      <c r="AY5354" s="76"/>
      <c r="AZ5354" s="76"/>
      <c r="BB5354" s="76"/>
      <c r="BC5354" s="76"/>
      <c r="BE5354" s="76"/>
      <c r="BF5354" s="76"/>
      <c r="BH5354" s="76"/>
      <c r="BI5354" s="76"/>
      <c r="BK5354" s="76"/>
      <c r="BL5354" s="76"/>
      <c r="BN5354" s="76"/>
      <c r="BO5354" s="76"/>
      <c r="BQ5354" s="76"/>
      <c r="BR5354" s="76"/>
      <c r="BT5354" s="76"/>
      <c r="BU5354" s="76"/>
      <c r="BW5354" s="76"/>
      <c r="BX5354" s="76"/>
    </row>
    <row r="5355" spans="1:76" ht="12.75" customHeight="1">
      <c r="A5355" s="2"/>
      <c r="B5355" s="2"/>
      <c r="C5355" s="2"/>
      <c r="D5355" s="75"/>
      <c r="F5355" s="76"/>
      <c r="G5355" s="76"/>
      <c r="I5355" s="76"/>
      <c r="J5355" s="76"/>
      <c r="L5355" s="76"/>
      <c r="M5355" s="76"/>
      <c r="O5355" s="76"/>
      <c r="P5355" s="76"/>
      <c r="R5355" s="76"/>
      <c r="S5355" s="76"/>
      <c r="U5355" s="76"/>
      <c r="V5355" s="76"/>
      <c r="X5355" s="76"/>
      <c r="Y5355" s="76"/>
      <c r="AA5355" s="76"/>
      <c r="AB5355" s="76"/>
      <c r="AD5355" s="76"/>
      <c r="AE5355" s="76"/>
      <c r="AG5355" s="76"/>
      <c r="AH5355" s="76"/>
      <c r="AJ5355" s="76"/>
      <c r="AK5355" s="76"/>
      <c r="AM5355" s="76"/>
      <c r="AN5355" s="76"/>
      <c r="AP5355" s="76"/>
      <c r="AQ5355" s="76"/>
      <c r="AS5355" s="76"/>
      <c r="AT5355" s="76"/>
      <c r="AV5355" s="76"/>
      <c r="AW5355" s="76"/>
      <c r="AY5355" s="76"/>
      <c r="AZ5355" s="76"/>
      <c r="BB5355" s="76"/>
      <c r="BC5355" s="76"/>
      <c r="BE5355" s="76"/>
      <c r="BF5355" s="76"/>
      <c r="BH5355" s="76"/>
      <c r="BI5355" s="76"/>
      <c r="BK5355" s="76"/>
      <c r="BL5355" s="76"/>
      <c r="BN5355" s="76"/>
      <c r="BO5355" s="76"/>
      <c r="BQ5355" s="76"/>
      <c r="BR5355" s="76"/>
      <c r="BT5355" s="76"/>
      <c r="BU5355" s="76"/>
      <c r="BW5355" s="76"/>
      <c r="BX5355" s="76"/>
    </row>
    <row r="5356" spans="1:76" ht="12.75" customHeight="1">
      <c r="A5356" s="2"/>
      <c r="B5356" s="2"/>
      <c r="C5356" s="2"/>
      <c r="D5356" s="75"/>
      <c r="F5356" s="76"/>
      <c r="G5356" s="76"/>
      <c r="I5356" s="76"/>
      <c r="J5356" s="76"/>
      <c r="L5356" s="76"/>
      <c r="M5356" s="76"/>
      <c r="O5356" s="76"/>
      <c r="P5356" s="76"/>
      <c r="R5356" s="76"/>
      <c r="S5356" s="76"/>
      <c r="U5356" s="76"/>
      <c r="V5356" s="76"/>
      <c r="X5356" s="76"/>
      <c r="Y5356" s="76"/>
      <c r="AA5356" s="76"/>
      <c r="AB5356" s="76"/>
      <c r="AD5356" s="76"/>
      <c r="AE5356" s="76"/>
      <c r="AG5356" s="76"/>
      <c r="AH5356" s="76"/>
      <c r="AJ5356" s="76"/>
      <c r="AK5356" s="76"/>
      <c r="AM5356" s="76"/>
      <c r="AN5356" s="76"/>
      <c r="AP5356" s="76"/>
      <c r="AQ5356" s="76"/>
      <c r="AS5356" s="76"/>
      <c r="AT5356" s="76"/>
      <c r="AV5356" s="76"/>
      <c r="AW5356" s="76"/>
      <c r="AY5356" s="76"/>
      <c r="AZ5356" s="76"/>
      <c r="BB5356" s="76"/>
      <c r="BC5356" s="76"/>
      <c r="BE5356" s="76"/>
      <c r="BF5356" s="76"/>
      <c r="BH5356" s="76"/>
      <c r="BI5356" s="76"/>
      <c r="BK5356" s="76"/>
      <c r="BL5356" s="76"/>
      <c r="BN5356" s="76"/>
      <c r="BO5356" s="76"/>
      <c r="BQ5356" s="76"/>
      <c r="BR5356" s="76"/>
      <c r="BT5356" s="76"/>
      <c r="BU5356" s="76"/>
      <c r="BW5356" s="76"/>
      <c r="BX5356" s="76"/>
    </row>
    <row r="5357" spans="1:76" ht="12.75" customHeight="1">
      <c r="A5357" s="2"/>
      <c r="B5357" s="2"/>
      <c r="C5357" s="2"/>
      <c r="D5357" s="75"/>
      <c r="F5357" s="76"/>
      <c r="G5357" s="76"/>
      <c r="I5357" s="76"/>
      <c r="J5357" s="76"/>
      <c r="L5357" s="76"/>
      <c r="M5357" s="76"/>
      <c r="O5357" s="76"/>
      <c r="P5357" s="76"/>
      <c r="R5357" s="76"/>
      <c r="S5357" s="76"/>
      <c r="U5357" s="76"/>
      <c r="V5357" s="76"/>
      <c r="X5357" s="76"/>
      <c r="Y5357" s="76"/>
      <c r="AA5357" s="76"/>
      <c r="AB5357" s="76"/>
      <c r="AD5357" s="76"/>
      <c r="AE5357" s="76"/>
      <c r="AG5357" s="76"/>
      <c r="AH5357" s="76"/>
      <c r="AJ5357" s="76"/>
      <c r="AK5357" s="76"/>
      <c r="AM5357" s="76"/>
      <c r="AN5357" s="76"/>
      <c r="AP5357" s="76"/>
      <c r="AQ5357" s="76"/>
      <c r="AS5357" s="76"/>
      <c r="AT5357" s="76"/>
      <c r="AV5357" s="76"/>
      <c r="AW5357" s="76"/>
      <c r="AY5357" s="76"/>
      <c r="AZ5357" s="76"/>
      <c r="BB5357" s="76"/>
      <c r="BC5357" s="76"/>
      <c r="BE5357" s="76"/>
      <c r="BF5357" s="76"/>
      <c r="BH5357" s="76"/>
      <c r="BI5357" s="76"/>
      <c r="BK5357" s="76"/>
      <c r="BL5357" s="76"/>
      <c r="BN5357" s="76"/>
      <c r="BO5357" s="76"/>
      <c r="BQ5357" s="76"/>
      <c r="BR5357" s="76"/>
      <c r="BT5357" s="76"/>
      <c r="BU5357" s="76"/>
      <c r="BW5357" s="76"/>
      <c r="BX5357" s="76"/>
    </row>
    <row r="5358" spans="1:76" ht="12.75" customHeight="1">
      <c r="A5358" s="2"/>
      <c r="B5358" s="2"/>
      <c r="C5358" s="2"/>
      <c r="D5358" s="75"/>
      <c r="F5358" s="76"/>
      <c r="G5358" s="76"/>
      <c r="I5358" s="76"/>
      <c r="J5358" s="76"/>
      <c r="L5358" s="76"/>
      <c r="M5358" s="76"/>
      <c r="O5358" s="76"/>
      <c r="P5358" s="76"/>
      <c r="R5358" s="76"/>
      <c r="S5358" s="76"/>
      <c r="U5358" s="76"/>
      <c r="V5358" s="76"/>
      <c r="X5358" s="76"/>
      <c r="Y5358" s="76"/>
      <c r="AA5358" s="76"/>
      <c r="AB5358" s="76"/>
      <c r="AD5358" s="76"/>
      <c r="AE5358" s="76"/>
      <c r="AG5358" s="76"/>
      <c r="AH5358" s="76"/>
      <c r="AJ5358" s="76"/>
      <c r="AK5358" s="76"/>
      <c r="AM5358" s="76"/>
      <c r="AN5358" s="76"/>
      <c r="AP5358" s="76"/>
      <c r="AQ5358" s="76"/>
      <c r="AS5358" s="76"/>
      <c r="AT5358" s="76"/>
      <c r="AV5358" s="76"/>
      <c r="AW5358" s="76"/>
      <c r="AY5358" s="76"/>
      <c r="AZ5358" s="76"/>
      <c r="BB5358" s="76"/>
      <c r="BC5358" s="76"/>
      <c r="BE5358" s="76"/>
      <c r="BF5358" s="76"/>
      <c r="BH5358" s="76"/>
      <c r="BI5358" s="76"/>
      <c r="BK5358" s="76"/>
      <c r="BL5358" s="76"/>
      <c r="BN5358" s="76"/>
      <c r="BO5358" s="76"/>
      <c r="BQ5358" s="76"/>
      <c r="BR5358" s="76"/>
      <c r="BT5358" s="76"/>
      <c r="BU5358" s="76"/>
      <c r="BW5358" s="76"/>
      <c r="BX5358" s="76"/>
    </row>
    <row r="5359" spans="1:76" ht="12.75" customHeight="1">
      <c r="A5359" s="2"/>
      <c r="B5359" s="2"/>
      <c r="C5359" s="2"/>
      <c r="D5359" s="75"/>
      <c r="F5359" s="76"/>
      <c r="G5359" s="76"/>
      <c r="I5359" s="76"/>
      <c r="J5359" s="76"/>
      <c r="L5359" s="76"/>
      <c r="M5359" s="76"/>
      <c r="O5359" s="76"/>
      <c r="P5359" s="76"/>
      <c r="R5359" s="76"/>
      <c r="S5359" s="76"/>
      <c r="U5359" s="76"/>
      <c r="V5359" s="76"/>
      <c r="X5359" s="76"/>
      <c r="Y5359" s="76"/>
      <c r="AA5359" s="76"/>
      <c r="AB5359" s="76"/>
      <c r="AD5359" s="76"/>
      <c r="AE5359" s="76"/>
      <c r="AG5359" s="76"/>
      <c r="AH5359" s="76"/>
      <c r="AJ5359" s="76"/>
      <c r="AK5359" s="76"/>
      <c r="AM5359" s="76"/>
      <c r="AN5359" s="76"/>
      <c r="AP5359" s="76"/>
      <c r="AQ5359" s="76"/>
      <c r="AS5359" s="76"/>
      <c r="AT5359" s="76"/>
      <c r="AV5359" s="76"/>
      <c r="AW5359" s="76"/>
      <c r="AY5359" s="76"/>
      <c r="AZ5359" s="76"/>
      <c r="BB5359" s="76"/>
      <c r="BC5359" s="76"/>
      <c r="BE5359" s="76"/>
      <c r="BF5359" s="76"/>
      <c r="BH5359" s="76"/>
      <c r="BI5359" s="76"/>
      <c r="BK5359" s="76"/>
      <c r="BL5359" s="76"/>
      <c r="BN5359" s="76"/>
      <c r="BO5359" s="76"/>
      <c r="BQ5359" s="76"/>
      <c r="BR5359" s="76"/>
      <c r="BT5359" s="76"/>
      <c r="BU5359" s="76"/>
      <c r="BW5359" s="76"/>
      <c r="BX5359" s="76"/>
    </row>
    <row r="5360" spans="1:76" ht="12.75" customHeight="1">
      <c r="A5360" s="2"/>
      <c r="B5360" s="2"/>
      <c r="C5360" s="2"/>
      <c r="D5360" s="75"/>
      <c r="F5360" s="76"/>
      <c r="G5360" s="76"/>
      <c r="I5360" s="76"/>
      <c r="J5360" s="76"/>
      <c r="L5360" s="76"/>
      <c r="M5360" s="76"/>
      <c r="O5360" s="76"/>
      <c r="P5360" s="76"/>
      <c r="R5360" s="76"/>
      <c r="S5360" s="76"/>
      <c r="U5360" s="76"/>
      <c r="V5360" s="76"/>
      <c r="X5360" s="76"/>
      <c r="Y5360" s="76"/>
      <c r="AA5360" s="76"/>
      <c r="AB5360" s="76"/>
      <c r="AD5360" s="76"/>
      <c r="AE5360" s="76"/>
      <c r="AG5360" s="76"/>
      <c r="AH5360" s="76"/>
      <c r="AJ5360" s="76"/>
      <c r="AK5360" s="76"/>
      <c r="AM5360" s="76"/>
      <c r="AN5360" s="76"/>
      <c r="AP5360" s="76"/>
      <c r="AQ5360" s="76"/>
      <c r="AS5360" s="76"/>
      <c r="AT5360" s="76"/>
      <c r="AV5360" s="76"/>
      <c r="AW5360" s="76"/>
      <c r="AY5360" s="76"/>
      <c r="AZ5360" s="76"/>
      <c r="BB5360" s="76"/>
      <c r="BC5360" s="76"/>
      <c r="BE5360" s="76"/>
      <c r="BF5360" s="76"/>
      <c r="BH5360" s="76"/>
      <c r="BI5360" s="76"/>
      <c r="BK5360" s="76"/>
      <c r="BL5360" s="76"/>
      <c r="BN5360" s="76"/>
      <c r="BO5360" s="76"/>
      <c r="BQ5360" s="76"/>
      <c r="BR5360" s="76"/>
      <c r="BT5360" s="76"/>
      <c r="BU5360" s="76"/>
      <c r="BW5360" s="76"/>
      <c r="BX5360" s="76"/>
    </row>
    <row r="5361" spans="1:76" ht="12.75" customHeight="1">
      <c r="A5361" s="2"/>
      <c r="B5361" s="2"/>
      <c r="C5361" s="2"/>
      <c r="D5361" s="75"/>
      <c r="F5361" s="76"/>
      <c r="G5361" s="76"/>
      <c r="I5361" s="76"/>
      <c r="J5361" s="76"/>
      <c r="L5361" s="76"/>
      <c r="M5361" s="76"/>
      <c r="O5361" s="76"/>
      <c r="P5361" s="76"/>
      <c r="R5361" s="76"/>
      <c r="S5361" s="76"/>
      <c r="U5361" s="76"/>
      <c r="V5361" s="76"/>
      <c r="X5361" s="76"/>
      <c r="Y5361" s="76"/>
      <c r="AA5361" s="76"/>
      <c r="AB5361" s="76"/>
      <c r="AD5361" s="76"/>
      <c r="AE5361" s="76"/>
      <c r="AG5361" s="76"/>
      <c r="AH5361" s="76"/>
      <c r="AJ5361" s="76"/>
      <c r="AK5361" s="76"/>
      <c r="AM5361" s="76"/>
      <c r="AN5361" s="76"/>
      <c r="AP5361" s="76"/>
      <c r="AQ5361" s="76"/>
      <c r="AS5361" s="76"/>
      <c r="AT5361" s="76"/>
      <c r="AV5361" s="76"/>
      <c r="AW5361" s="76"/>
      <c r="AY5361" s="76"/>
      <c r="AZ5361" s="76"/>
      <c r="BB5361" s="76"/>
      <c r="BC5361" s="76"/>
      <c r="BE5361" s="76"/>
      <c r="BF5361" s="76"/>
      <c r="BH5361" s="76"/>
      <c r="BI5361" s="76"/>
      <c r="BK5361" s="76"/>
      <c r="BL5361" s="76"/>
      <c r="BN5361" s="76"/>
      <c r="BO5361" s="76"/>
      <c r="BQ5361" s="76"/>
      <c r="BR5361" s="76"/>
      <c r="BT5361" s="76"/>
      <c r="BU5361" s="76"/>
      <c r="BW5361" s="76"/>
      <c r="BX5361" s="76"/>
    </row>
    <row r="5362" spans="1:76" ht="12.75" customHeight="1">
      <c r="A5362" s="2"/>
      <c r="B5362" s="2"/>
      <c r="C5362" s="2"/>
      <c r="D5362" s="75"/>
      <c r="F5362" s="76"/>
      <c r="G5362" s="76"/>
      <c r="I5362" s="76"/>
      <c r="J5362" s="76"/>
      <c r="L5362" s="76"/>
      <c r="M5362" s="76"/>
      <c r="O5362" s="76"/>
      <c r="P5362" s="76"/>
      <c r="R5362" s="76"/>
      <c r="S5362" s="76"/>
      <c r="U5362" s="76"/>
      <c r="V5362" s="76"/>
      <c r="X5362" s="76"/>
      <c r="Y5362" s="76"/>
      <c r="AA5362" s="76"/>
      <c r="AB5362" s="76"/>
      <c r="AD5362" s="76"/>
      <c r="AE5362" s="76"/>
      <c r="AG5362" s="76"/>
      <c r="AH5362" s="76"/>
      <c r="AJ5362" s="76"/>
      <c r="AK5362" s="76"/>
      <c r="AM5362" s="76"/>
      <c r="AN5362" s="76"/>
      <c r="AP5362" s="76"/>
      <c r="AQ5362" s="76"/>
      <c r="AS5362" s="76"/>
      <c r="AT5362" s="76"/>
      <c r="AV5362" s="76"/>
      <c r="AW5362" s="76"/>
      <c r="AY5362" s="76"/>
      <c r="AZ5362" s="76"/>
      <c r="BB5362" s="76"/>
      <c r="BC5362" s="76"/>
      <c r="BE5362" s="76"/>
      <c r="BF5362" s="76"/>
      <c r="BH5362" s="76"/>
      <c r="BI5362" s="76"/>
      <c r="BK5362" s="76"/>
      <c r="BL5362" s="76"/>
      <c r="BN5362" s="76"/>
      <c r="BO5362" s="76"/>
      <c r="BQ5362" s="76"/>
      <c r="BR5362" s="76"/>
      <c r="BT5362" s="76"/>
      <c r="BU5362" s="76"/>
      <c r="BW5362" s="76"/>
      <c r="BX5362" s="76"/>
    </row>
    <row r="5363" spans="1:76" ht="12.75" customHeight="1">
      <c r="A5363" s="2"/>
      <c r="B5363" s="2"/>
      <c r="C5363" s="2"/>
      <c r="D5363" s="75"/>
      <c r="F5363" s="76"/>
      <c r="G5363" s="76"/>
      <c r="I5363" s="76"/>
      <c r="J5363" s="76"/>
      <c r="L5363" s="76"/>
      <c r="M5363" s="76"/>
      <c r="O5363" s="76"/>
      <c r="P5363" s="76"/>
      <c r="R5363" s="76"/>
      <c r="S5363" s="76"/>
      <c r="U5363" s="76"/>
      <c r="V5363" s="76"/>
      <c r="X5363" s="76"/>
      <c r="Y5363" s="76"/>
      <c r="AA5363" s="76"/>
      <c r="AB5363" s="76"/>
      <c r="AD5363" s="76"/>
      <c r="AE5363" s="76"/>
      <c r="AG5363" s="76"/>
      <c r="AH5363" s="76"/>
      <c r="AJ5363" s="76"/>
      <c r="AK5363" s="76"/>
      <c r="AM5363" s="76"/>
      <c r="AN5363" s="76"/>
      <c r="AP5363" s="76"/>
      <c r="AQ5363" s="76"/>
      <c r="AS5363" s="76"/>
      <c r="AT5363" s="76"/>
      <c r="AV5363" s="76"/>
      <c r="AW5363" s="76"/>
      <c r="AY5363" s="76"/>
      <c r="AZ5363" s="76"/>
      <c r="BB5363" s="76"/>
      <c r="BC5363" s="76"/>
      <c r="BE5363" s="76"/>
      <c r="BF5363" s="76"/>
      <c r="BH5363" s="76"/>
      <c r="BI5363" s="76"/>
      <c r="BK5363" s="76"/>
      <c r="BL5363" s="76"/>
      <c r="BN5363" s="76"/>
      <c r="BO5363" s="76"/>
      <c r="BQ5363" s="76"/>
      <c r="BR5363" s="76"/>
      <c r="BT5363" s="76"/>
      <c r="BU5363" s="76"/>
      <c r="BW5363" s="76"/>
      <c r="BX5363" s="76"/>
    </row>
    <row r="5364" spans="1:76" ht="12.75" customHeight="1">
      <c r="A5364" s="2"/>
      <c r="B5364" s="2"/>
      <c r="C5364" s="2"/>
      <c r="D5364" s="75"/>
      <c r="F5364" s="76"/>
      <c r="G5364" s="76"/>
      <c r="I5364" s="76"/>
      <c r="J5364" s="76"/>
      <c r="L5364" s="76"/>
      <c r="M5364" s="76"/>
      <c r="O5364" s="76"/>
      <c r="P5364" s="76"/>
      <c r="R5364" s="76"/>
      <c r="S5364" s="76"/>
      <c r="U5364" s="76"/>
      <c r="V5364" s="76"/>
      <c r="X5364" s="76"/>
      <c r="Y5364" s="76"/>
      <c r="AA5364" s="76"/>
      <c r="AB5364" s="76"/>
      <c r="AD5364" s="76"/>
      <c r="AE5364" s="76"/>
      <c r="AG5364" s="76"/>
      <c r="AH5364" s="76"/>
      <c r="AJ5364" s="76"/>
      <c r="AK5364" s="76"/>
      <c r="AM5364" s="76"/>
      <c r="AN5364" s="76"/>
      <c r="AP5364" s="76"/>
      <c r="AQ5364" s="76"/>
      <c r="AS5364" s="76"/>
      <c r="AT5364" s="76"/>
      <c r="AV5364" s="76"/>
      <c r="AW5364" s="76"/>
      <c r="AY5364" s="76"/>
      <c r="AZ5364" s="76"/>
      <c r="BB5364" s="76"/>
      <c r="BC5364" s="76"/>
      <c r="BE5364" s="76"/>
      <c r="BF5364" s="76"/>
      <c r="BH5364" s="76"/>
      <c r="BI5364" s="76"/>
      <c r="BK5364" s="76"/>
      <c r="BL5364" s="76"/>
      <c r="BN5364" s="76"/>
      <c r="BO5364" s="76"/>
      <c r="BQ5364" s="76"/>
      <c r="BR5364" s="76"/>
      <c r="BT5364" s="76"/>
      <c r="BU5364" s="76"/>
      <c r="BW5364" s="76"/>
      <c r="BX5364" s="76"/>
    </row>
    <row r="5365" spans="1:76" ht="12.75" customHeight="1">
      <c r="A5365" s="2"/>
      <c r="B5365" s="2"/>
      <c r="C5365" s="2"/>
      <c r="D5365" s="75"/>
      <c r="F5365" s="76"/>
      <c r="G5365" s="76"/>
      <c r="I5365" s="76"/>
      <c r="J5365" s="76"/>
      <c r="L5365" s="76"/>
      <c r="M5365" s="76"/>
      <c r="O5365" s="76"/>
      <c r="P5365" s="76"/>
      <c r="R5365" s="76"/>
      <c r="S5365" s="76"/>
      <c r="U5365" s="76"/>
      <c r="V5365" s="76"/>
      <c r="X5365" s="76"/>
      <c r="Y5365" s="76"/>
      <c r="AA5365" s="76"/>
      <c r="AB5365" s="76"/>
      <c r="AD5365" s="76"/>
      <c r="AE5365" s="76"/>
      <c r="AG5365" s="76"/>
      <c r="AH5365" s="76"/>
      <c r="AJ5365" s="76"/>
      <c r="AK5365" s="76"/>
      <c r="AM5365" s="76"/>
      <c r="AN5365" s="76"/>
      <c r="AP5365" s="76"/>
      <c r="AQ5365" s="76"/>
      <c r="AS5365" s="76"/>
      <c r="AT5365" s="76"/>
      <c r="AV5365" s="76"/>
      <c r="AW5365" s="76"/>
      <c r="AY5365" s="76"/>
      <c r="AZ5365" s="76"/>
      <c r="BB5365" s="76"/>
      <c r="BC5365" s="76"/>
      <c r="BE5365" s="76"/>
      <c r="BF5365" s="76"/>
      <c r="BH5365" s="76"/>
      <c r="BI5365" s="76"/>
      <c r="BK5365" s="76"/>
      <c r="BL5365" s="76"/>
      <c r="BN5365" s="76"/>
      <c r="BO5365" s="76"/>
      <c r="BQ5365" s="76"/>
      <c r="BR5365" s="76"/>
      <c r="BT5365" s="76"/>
      <c r="BU5365" s="76"/>
      <c r="BW5365" s="76"/>
      <c r="BX5365" s="76"/>
    </row>
    <row r="5366" spans="1:76" ht="12.75" customHeight="1">
      <c r="A5366" s="2"/>
      <c r="B5366" s="2"/>
      <c r="C5366" s="2"/>
      <c r="D5366" s="75"/>
      <c r="F5366" s="76"/>
      <c r="G5366" s="76"/>
      <c r="I5366" s="76"/>
      <c r="J5366" s="76"/>
      <c r="L5366" s="76"/>
      <c r="M5366" s="76"/>
      <c r="O5366" s="76"/>
      <c r="P5366" s="76"/>
      <c r="R5366" s="76"/>
      <c r="S5366" s="76"/>
      <c r="U5366" s="76"/>
      <c r="V5366" s="76"/>
      <c r="X5366" s="76"/>
      <c r="Y5366" s="76"/>
      <c r="AA5366" s="76"/>
      <c r="AB5366" s="76"/>
      <c r="AD5366" s="76"/>
      <c r="AE5366" s="76"/>
      <c r="AG5366" s="76"/>
      <c r="AH5366" s="76"/>
      <c r="AJ5366" s="76"/>
      <c r="AK5366" s="76"/>
      <c r="AM5366" s="76"/>
      <c r="AN5366" s="76"/>
      <c r="AP5366" s="76"/>
      <c r="AQ5366" s="76"/>
      <c r="AS5366" s="76"/>
      <c r="AT5366" s="76"/>
      <c r="AV5366" s="76"/>
      <c r="AW5366" s="76"/>
      <c r="AY5366" s="76"/>
      <c r="AZ5366" s="76"/>
      <c r="BB5366" s="76"/>
      <c r="BC5366" s="76"/>
      <c r="BE5366" s="76"/>
      <c r="BF5366" s="76"/>
      <c r="BH5366" s="76"/>
      <c r="BI5366" s="76"/>
      <c r="BK5366" s="76"/>
      <c r="BL5366" s="76"/>
      <c r="BN5366" s="76"/>
      <c r="BO5366" s="76"/>
      <c r="BQ5366" s="76"/>
      <c r="BR5366" s="76"/>
      <c r="BT5366" s="76"/>
      <c r="BU5366" s="76"/>
      <c r="BW5366" s="76"/>
      <c r="BX5366" s="76"/>
    </row>
    <row r="5367" spans="1:76" ht="12.75" customHeight="1">
      <c r="A5367" s="2"/>
      <c r="B5367" s="2"/>
      <c r="C5367" s="2"/>
      <c r="D5367" s="75"/>
      <c r="F5367" s="76"/>
      <c r="G5367" s="76"/>
      <c r="I5367" s="76"/>
      <c r="J5367" s="76"/>
      <c r="L5367" s="76"/>
      <c r="M5367" s="76"/>
      <c r="O5367" s="76"/>
      <c r="P5367" s="76"/>
      <c r="R5367" s="76"/>
      <c r="S5367" s="76"/>
      <c r="U5367" s="76"/>
      <c r="V5367" s="76"/>
      <c r="X5367" s="76"/>
      <c r="Y5367" s="76"/>
      <c r="AA5367" s="76"/>
      <c r="AB5367" s="76"/>
      <c r="AD5367" s="76"/>
      <c r="AE5367" s="76"/>
      <c r="AG5367" s="76"/>
      <c r="AH5367" s="76"/>
      <c r="AJ5367" s="76"/>
      <c r="AK5367" s="76"/>
      <c r="AM5367" s="76"/>
      <c r="AN5367" s="76"/>
      <c r="AP5367" s="76"/>
      <c r="AQ5367" s="76"/>
      <c r="AS5367" s="76"/>
      <c r="AT5367" s="76"/>
      <c r="AV5367" s="76"/>
      <c r="AW5367" s="76"/>
      <c r="AY5367" s="76"/>
      <c r="AZ5367" s="76"/>
      <c r="BB5367" s="76"/>
      <c r="BC5367" s="76"/>
      <c r="BE5367" s="76"/>
      <c r="BF5367" s="76"/>
      <c r="BH5367" s="76"/>
      <c r="BI5367" s="76"/>
      <c r="BK5367" s="76"/>
      <c r="BL5367" s="76"/>
      <c r="BN5367" s="76"/>
      <c r="BO5367" s="76"/>
      <c r="BQ5367" s="76"/>
      <c r="BR5367" s="76"/>
      <c r="BT5367" s="76"/>
      <c r="BU5367" s="76"/>
      <c r="BW5367" s="76"/>
      <c r="BX5367" s="76"/>
    </row>
    <row r="5368" spans="1:76" ht="12.75" customHeight="1">
      <c r="A5368" s="2"/>
      <c r="B5368" s="2"/>
      <c r="C5368" s="2"/>
      <c r="D5368" s="75"/>
      <c r="F5368" s="76"/>
      <c r="G5368" s="76"/>
      <c r="I5368" s="76"/>
      <c r="J5368" s="76"/>
      <c r="L5368" s="76"/>
      <c r="M5368" s="76"/>
      <c r="O5368" s="76"/>
      <c r="P5368" s="76"/>
      <c r="R5368" s="76"/>
      <c r="S5368" s="76"/>
      <c r="U5368" s="76"/>
      <c r="V5368" s="76"/>
      <c r="X5368" s="76"/>
      <c r="Y5368" s="76"/>
      <c r="AA5368" s="76"/>
      <c r="AB5368" s="76"/>
      <c r="AD5368" s="76"/>
      <c r="AE5368" s="76"/>
      <c r="AG5368" s="76"/>
      <c r="AH5368" s="76"/>
      <c r="AJ5368" s="76"/>
      <c r="AK5368" s="76"/>
      <c r="AM5368" s="76"/>
      <c r="AN5368" s="76"/>
      <c r="AP5368" s="76"/>
      <c r="AQ5368" s="76"/>
      <c r="AS5368" s="76"/>
      <c r="AT5368" s="76"/>
      <c r="AV5368" s="76"/>
      <c r="AW5368" s="76"/>
      <c r="AY5368" s="76"/>
      <c r="AZ5368" s="76"/>
      <c r="BB5368" s="76"/>
      <c r="BC5368" s="76"/>
      <c r="BE5368" s="76"/>
      <c r="BF5368" s="76"/>
      <c r="BH5368" s="76"/>
      <c r="BI5368" s="76"/>
      <c r="BK5368" s="76"/>
      <c r="BL5368" s="76"/>
      <c r="BN5368" s="76"/>
      <c r="BO5368" s="76"/>
      <c r="BQ5368" s="76"/>
      <c r="BR5368" s="76"/>
      <c r="BT5368" s="76"/>
      <c r="BU5368" s="76"/>
      <c r="BW5368" s="76"/>
      <c r="BX5368" s="76"/>
    </row>
    <row r="5369" spans="1:76" ht="12.75" customHeight="1">
      <c r="A5369" s="2"/>
      <c r="B5369" s="2"/>
      <c r="C5369" s="2"/>
      <c r="D5369" s="75"/>
      <c r="F5369" s="76"/>
      <c r="G5369" s="76"/>
      <c r="I5369" s="76"/>
      <c r="J5369" s="76"/>
      <c r="L5369" s="76"/>
      <c r="M5369" s="76"/>
      <c r="O5369" s="76"/>
      <c r="P5369" s="76"/>
      <c r="R5369" s="76"/>
      <c r="S5369" s="76"/>
      <c r="U5369" s="76"/>
      <c r="V5369" s="76"/>
      <c r="X5369" s="76"/>
      <c r="Y5369" s="76"/>
      <c r="AA5369" s="76"/>
      <c r="AB5369" s="76"/>
      <c r="AD5369" s="76"/>
      <c r="AE5369" s="76"/>
      <c r="AG5369" s="76"/>
      <c r="AH5369" s="76"/>
      <c r="AJ5369" s="76"/>
      <c r="AK5369" s="76"/>
      <c r="AM5369" s="76"/>
      <c r="AN5369" s="76"/>
      <c r="AP5369" s="76"/>
      <c r="AQ5369" s="76"/>
      <c r="AS5369" s="76"/>
      <c r="AT5369" s="76"/>
      <c r="AV5369" s="76"/>
      <c r="AW5369" s="76"/>
      <c r="AY5369" s="76"/>
      <c r="AZ5369" s="76"/>
      <c r="BB5369" s="76"/>
      <c r="BC5369" s="76"/>
      <c r="BE5369" s="76"/>
      <c r="BF5369" s="76"/>
      <c r="BH5369" s="76"/>
      <c r="BI5369" s="76"/>
      <c r="BK5369" s="76"/>
      <c r="BL5369" s="76"/>
      <c r="BN5369" s="76"/>
      <c r="BO5369" s="76"/>
      <c r="BQ5369" s="76"/>
      <c r="BR5369" s="76"/>
      <c r="BT5369" s="76"/>
      <c r="BU5369" s="76"/>
      <c r="BW5369" s="76"/>
      <c r="BX5369" s="76"/>
    </row>
    <row r="5370" spans="1:76" ht="12.75" customHeight="1">
      <c r="A5370" s="2"/>
      <c r="B5370" s="2"/>
      <c r="C5370" s="2"/>
      <c r="D5370" s="75"/>
      <c r="F5370" s="76"/>
      <c r="G5370" s="76"/>
      <c r="I5370" s="76"/>
      <c r="J5370" s="76"/>
      <c r="L5370" s="76"/>
      <c r="M5370" s="76"/>
      <c r="O5370" s="76"/>
      <c r="P5370" s="76"/>
      <c r="R5370" s="76"/>
      <c r="S5370" s="76"/>
      <c r="U5370" s="76"/>
      <c r="V5370" s="76"/>
      <c r="X5370" s="76"/>
      <c r="Y5370" s="76"/>
      <c r="AA5370" s="76"/>
      <c r="AB5370" s="76"/>
      <c r="AD5370" s="76"/>
      <c r="AE5370" s="76"/>
      <c r="AG5370" s="76"/>
      <c r="AH5370" s="76"/>
      <c r="AJ5370" s="76"/>
      <c r="AK5370" s="76"/>
      <c r="AM5370" s="76"/>
      <c r="AN5370" s="76"/>
      <c r="AP5370" s="76"/>
      <c r="AQ5370" s="76"/>
      <c r="AS5370" s="76"/>
      <c r="AT5370" s="76"/>
      <c r="AV5370" s="76"/>
      <c r="AW5370" s="76"/>
      <c r="AY5370" s="76"/>
      <c r="AZ5370" s="76"/>
      <c r="BB5370" s="76"/>
      <c r="BC5370" s="76"/>
      <c r="BE5370" s="76"/>
      <c r="BF5370" s="76"/>
      <c r="BH5370" s="76"/>
      <c r="BI5370" s="76"/>
      <c r="BK5370" s="76"/>
      <c r="BL5370" s="76"/>
      <c r="BN5370" s="76"/>
      <c r="BO5370" s="76"/>
      <c r="BQ5370" s="76"/>
      <c r="BR5370" s="76"/>
      <c r="BT5370" s="76"/>
      <c r="BU5370" s="76"/>
      <c r="BW5370" s="76"/>
      <c r="BX5370" s="76"/>
    </row>
    <row r="5371" spans="1:76" ht="12.75" customHeight="1">
      <c r="A5371" s="2"/>
      <c r="B5371" s="2"/>
      <c r="C5371" s="2"/>
      <c r="D5371" s="75"/>
      <c r="F5371" s="76"/>
      <c r="G5371" s="76"/>
      <c r="I5371" s="76"/>
      <c r="J5371" s="76"/>
      <c r="L5371" s="76"/>
      <c r="M5371" s="76"/>
      <c r="O5371" s="76"/>
      <c r="P5371" s="76"/>
      <c r="R5371" s="76"/>
      <c r="S5371" s="76"/>
      <c r="U5371" s="76"/>
      <c r="V5371" s="76"/>
      <c r="X5371" s="76"/>
      <c r="Y5371" s="76"/>
      <c r="AA5371" s="76"/>
      <c r="AB5371" s="76"/>
      <c r="AD5371" s="76"/>
      <c r="AE5371" s="76"/>
      <c r="AG5371" s="76"/>
      <c r="AH5371" s="76"/>
      <c r="AJ5371" s="76"/>
      <c r="AK5371" s="76"/>
      <c r="AM5371" s="76"/>
      <c r="AN5371" s="76"/>
      <c r="AP5371" s="76"/>
      <c r="AQ5371" s="76"/>
      <c r="AS5371" s="76"/>
      <c r="AT5371" s="76"/>
      <c r="AV5371" s="76"/>
      <c r="AW5371" s="76"/>
      <c r="AY5371" s="76"/>
      <c r="AZ5371" s="76"/>
      <c r="BB5371" s="76"/>
      <c r="BC5371" s="76"/>
      <c r="BE5371" s="76"/>
      <c r="BF5371" s="76"/>
      <c r="BH5371" s="76"/>
      <c r="BI5371" s="76"/>
      <c r="BK5371" s="76"/>
      <c r="BL5371" s="76"/>
      <c r="BN5371" s="76"/>
      <c r="BO5371" s="76"/>
      <c r="BQ5371" s="76"/>
      <c r="BR5371" s="76"/>
      <c r="BT5371" s="76"/>
      <c r="BU5371" s="76"/>
      <c r="BW5371" s="76"/>
      <c r="BX5371" s="76"/>
    </row>
    <row r="5372" spans="1:76" ht="12.75" customHeight="1">
      <c r="A5372" s="2"/>
      <c r="B5372" s="2"/>
      <c r="C5372" s="2"/>
      <c r="D5372" s="75"/>
      <c r="F5372" s="76"/>
      <c r="G5372" s="76"/>
      <c r="I5372" s="76"/>
      <c r="J5372" s="76"/>
      <c r="L5372" s="76"/>
      <c r="M5372" s="76"/>
      <c r="O5372" s="76"/>
      <c r="P5372" s="76"/>
      <c r="R5372" s="76"/>
      <c r="S5372" s="76"/>
      <c r="U5372" s="76"/>
      <c r="V5372" s="76"/>
      <c r="X5372" s="76"/>
      <c r="Y5372" s="76"/>
      <c r="AA5372" s="76"/>
      <c r="AB5372" s="76"/>
      <c r="AD5372" s="76"/>
      <c r="AE5372" s="76"/>
      <c r="AG5372" s="76"/>
      <c r="AH5372" s="76"/>
      <c r="AJ5372" s="76"/>
      <c r="AK5372" s="76"/>
      <c r="AM5372" s="76"/>
      <c r="AN5372" s="76"/>
      <c r="AP5372" s="76"/>
      <c r="AQ5372" s="76"/>
      <c r="AS5372" s="76"/>
      <c r="AT5372" s="76"/>
      <c r="AV5372" s="76"/>
      <c r="AW5372" s="76"/>
      <c r="AY5372" s="76"/>
      <c r="AZ5372" s="76"/>
      <c r="BB5372" s="76"/>
      <c r="BC5372" s="76"/>
      <c r="BE5372" s="76"/>
      <c r="BF5372" s="76"/>
      <c r="BH5372" s="76"/>
      <c r="BI5372" s="76"/>
      <c r="BK5372" s="76"/>
      <c r="BL5372" s="76"/>
      <c r="BN5372" s="76"/>
      <c r="BO5372" s="76"/>
      <c r="BQ5372" s="76"/>
      <c r="BR5372" s="76"/>
      <c r="BT5372" s="76"/>
      <c r="BU5372" s="76"/>
      <c r="BW5372" s="76"/>
      <c r="BX5372" s="76"/>
    </row>
    <row r="5373" spans="1:76" ht="12.75" customHeight="1">
      <c r="A5373" s="2"/>
      <c r="B5373" s="2"/>
      <c r="C5373" s="2"/>
      <c r="D5373" s="75"/>
      <c r="F5373" s="76"/>
      <c r="G5373" s="76"/>
      <c r="I5373" s="76"/>
      <c r="J5373" s="76"/>
      <c r="L5373" s="76"/>
      <c r="M5373" s="76"/>
      <c r="O5373" s="76"/>
      <c r="P5373" s="76"/>
      <c r="R5373" s="76"/>
      <c r="S5373" s="76"/>
      <c r="U5373" s="76"/>
      <c r="V5373" s="76"/>
      <c r="X5373" s="76"/>
      <c r="Y5373" s="76"/>
      <c r="AA5373" s="76"/>
      <c r="AB5373" s="76"/>
      <c r="AD5373" s="76"/>
      <c r="AE5373" s="76"/>
      <c r="AG5373" s="76"/>
      <c r="AH5373" s="76"/>
      <c r="AJ5373" s="76"/>
      <c r="AK5373" s="76"/>
      <c r="AM5373" s="76"/>
      <c r="AN5373" s="76"/>
      <c r="AP5373" s="76"/>
      <c r="AQ5373" s="76"/>
      <c r="AS5373" s="76"/>
      <c r="AT5373" s="76"/>
      <c r="AV5373" s="76"/>
      <c r="AW5373" s="76"/>
      <c r="AY5373" s="76"/>
      <c r="AZ5373" s="76"/>
      <c r="BB5373" s="76"/>
      <c r="BC5373" s="76"/>
      <c r="BE5373" s="76"/>
      <c r="BF5373" s="76"/>
      <c r="BH5373" s="76"/>
      <c r="BI5373" s="76"/>
      <c r="BK5373" s="76"/>
      <c r="BL5373" s="76"/>
      <c r="BN5373" s="76"/>
      <c r="BO5373" s="76"/>
      <c r="BQ5373" s="76"/>
      <c r="BR5373" s="76"/>
      <c r="BT5373" s="76"/>
      <c r="BU5373" s="76"/>
      <c r="BW5373" s="76"/>
      <c r="BX5373" s="76"/>
    </row>
    <row r="5374" spans="1:76" ht="12.75" customHeight="1">
      <c r="A5374" s="2"/>
      <c r="B5374" s="2"/>
      <c r="C5374" s="2"/>
      <c r="D5374" s="75"/>
      <c r="F5374" s="76"/>
      <c r="G5374" s="76"/>
      <c r="I5374" s="76"/>
      <c r="J5374" s="76"/>
      <c r="L5374" s="76"/>
      <c r="M5374" s="76"/>
      <c r="O5374" s="76"/>
      <c r="P5374" s="76"/>
      <c r="R5374" s="76"/>
      <c r="S5374" s="76"/>
      <c r="U5374" s="76"/>
      <c r="V5374" s="76"/>
      <c r="X5374" s="76"/>
      <c r="Y5374" s="76"/>
      <c r="AA5374" s="76"/>
      <c r="AB5374" s="76"/>
      <c r="AD5374" s="76"/>
      <c r="AE5374" s="76"/>
      <c r="AG5374" s="76"/>
      <c r="AH5374" s="76"/>
      <c r="AJ5374" s="76"/>
      <c r="AK5374" s="76"/>
      <c r="AM5374" s="76"/>
      <c r="AN5374" s="76"/>
      <c r="AP5374" s="76"/>
      <c r="AQ5374" s="76"/>
      <c r="AS5374" s="76"/>
      <c r="AT5374" s="76"/>
      <c r="AV5374" s="76"/>
      <c r="AW5374" s="76"/>
      <c r="AY5374" s="76"/>
      <c r="AZ5374" s="76"/>
      <c r="BB5374" s="76"/>
      <c r="BC5374" s="76"/>
      <c r="BE5374" s="76"/>
      <c r="BF5374" s="76"/>
      <c r="BH5374" s="76"/>
      <c r="BI5374" s="76"/>
      <c r="BK5374" s="76"/>
      <c r="BL5374" s="76"/>
      <c r="BN5374" s="76"/>
      <c r="BO5374" s="76"/>
      <c r="BQ5374" s="76"/>
      <c r="BR5374" s="76"/>
      <c r="BT5374" s="76"/>
      <c r="BU5374" s="76"/>
      <c r="BW5374" s="76"/>
      <c r="BX5374" s="76"/>
    </row>
    <row r="5375" spans="1:76" ht="12.75" customHeight="1">
      <c r="A5375" s="2"/>
      <c r="B5375" s="2"/>
      <c r="C5375" s="2"/>
      <c r="D5375" s="75"/>
      <c r="F5375" s="76"/>
      <c r="G5375" s="76"/>
      <c r="I5375" s="76"/>
      <c r="J5375" s="76"/>
      <c r="L5375" s="76"/>
      <c r="M5375" s="76"/>
      <c r="O5375" s="76"/>
      <c r="P5375" s="76"/>
      <c r="R5375" s="76"/>
      <c r="S5375" s="76"/>
      <c r="U5375" s="76"/>
      <c r="V5375" s="76"/>
      <c r="X5375" s="76"/>
      <c r="Y5375" s="76"/>
      <c r="AA5375" s="76"/>
      <c r="AB5375" s="76"/>
      <c r="AD5375" s="76"/>
      <c r="AE5375" s="76"/>
      <c r="AG5375" s="76"/>
      <c r="AH5375" s="76"/>
      <c r="AJ5375" s="76"/>
      <c r="AK5375" s="76"/>
      <c r="AM5375" s="76"/>
      <c r="AN5375" s="76"/>
      <c r="AP5375" s="76"/>
      <c r="AQ5375" s="76"/>
      <c r="AS5375" s="76"/>
      <c r="AT5375" s="76"/>
      <c r="AV5375" s="76"/>
      <c r="AW5375" s="76"/>
      <c r="AY5375" s="76"/>
      <c r="AZ5375" s="76"/>
      <c r="BB5375" s="76"/>
      <c r="BC5375" s="76"/>
      <c r="BE5375" s="76"/>
      <c r="BF5375" s="76"/>
      <c r="BH5375" s="76"/>
      <c r="BI5375" s="76"/>
      <c r="BK5375" s="76"/>
      <c r="BL5375" s="76"/>
      <c r="BN5375" s="76"/>
      <c r="BO5375" s="76"/>
      <c r="BQ5375" s="76"/>
      <c r="BR5375" s="76"/>
      <c r="BT5375" s="76"/>
      <c r="BU5375" s="76"/>
      <c r="BW5375" s="76"/>
      <c r="BX5375" s="76"/>
    </row>
    <row r="5376" spans="1:76" ht="12.75" customHeight="1">
      <c r="A5376" s="2"/>
      <c r="B5376" s="2"/>
      <c r="C5376" s="2"/>
      <c r="D5376" s="75"/>
      <c r="F5376" s="76"/>
      <c r="G5376" s="76"/>
      <c r="I5376" s="76"/>
      <c r="J5376" s="76"/>
      <c r="L5376" s="76"/>
      <c r="M5376" s="76"/>
      <c r="O5376" s="76"/>
      <c r="P5376" s="76"/>
      <c r="R5376" s="76"/>
      <c r="S5376" s="76"/>
      <c r="U5376" s="76"/>
      <c r="V5376" s="76"/>
      <c r="X5376" s="76"/>
      <c r="Y5376" s="76"/>
      <c r="AA5376" s="76"/>
      <c r="AB5376" s="76"/>
      <c r="AD5376" s="76"/>
      <c r="AE5376" s="76"/>
      <c r="AG5376" s="76"/>
      <c r="AH5376" s="76"/>
      <c r="AJ5376" s="76"/>
      <c r="AK5376" s="76"/>
      <c r="AM5376" s="76"/>
      <c r="AN5376" s="76"/>
      <c r="AP5376" s="76"/>
      <c r="AQ5376" s="76"/>
      <c r="AS5376" s="76"/>
      <c r="AT5376" s="76"/>
      <c r="AV5376" s="76"/>
      <c r="AW5376" s="76"/>
      <c r="AY5376" s="76"/>
      <c r="AZ5376" s="76"/>
      <c r="BB5376" s="76"/>
      <c r="BC5376" s="76"/>
      <c r="BE5376" s="76"/>
      <c r="BF5376" s="76"/>
      <c r="BH5376" s="76"/>
      <c r="BI5376" s="76"/>
      <c r="BK5376" s="76"/>
      <c r="BL5376" s="76"/>
      <c r="BN5376" s="76"/>
      <c r="BO5376" s="76"/>
      <c r="BQ5376" s="76"/>
      <c r="BR5376" s="76"/>
      <c r="BT5376" s="76"/>
      <c r="BU5376" s="76"/>
      <c r="BW5376" s="76"/>
      <c r="BX5376" s="76"/>
    </row>
    <row r="5377" spans="1:76" ht="12.75" customHeight="1">
      <c r="A5377" s="2"/>
      <c r="B5377" s="2"/>
      <c r="C5377" s="2"/>
      <c r="D5377" s="75"/>
      <c r="F5377" s="76"/>
      <c r="G5377" s="76"/>
      <c r="I5377" s="76"/>
      <c r="J5377" s="76"/>
      <c r="L5377" s="76"/>
      <c r="M5377" s="76"/>
      <c r="O5377" s="76"/>
      <c r="P5377" s="76"/>
      <c r="R5377" s="76"/>
      <c r="S5377" s="76"/>
      <c r="U5377" s="76"/>
      <c r="V5377" s="76"/>
      <c r="X5377" s="76"/>
      <c r="Y5377" s="76"/>
      <c r="AA5377" s="76"/>
      <c r="AB5377" s="76"/>
      <c r="AD5377" s="76"/>
      <c r="AE5377" s="76"/>
      <c r="AG5377" s="76"/>
      <c r="AH5377" s="76"/>
      <c r="AJ5377" s="76"/>
      <c r="AK5377" s="76"/>
      <c r="AM5377" s="76"/>
      <c r="AN5377" s="76"/>
      <c r="AP5377" s="76"/>
      <c r="AQ5377" s="76"/>
      <c r="AS5377" s="76"/>
      <c r="AT5377" s="76"/>
      <c r="AV5377" s="76"/>
      <c r="AW5377" s="76"/>
      <c r="AY5377" s="76"/>
      <c r="AZ5377" s="76"/>
      <c r="BB5377" s="76"/>
      <c r="BC5377" s="76"/>
      <c r="BE5377" s="76"/>
      <c r="BF5377" s="76"/>
      <c r="BH5377" s="76"/>
      <c r="BI5377" s="76"/>
      <c r="BK5377" s="76"/>
      <c r="BL5377" s="76"/>
      <c r="BN5377" s="76"/>
      <c r="BO5377" s="76"/>
      <c r="BQ5377" s="76"/>
      <c r="BR5377" s="76"/>
      <c r="BT5377" s="76"/>
      <c r="BU5377" s="76"/>
      <c r="BW5377" s="76"/>
      <c r="BX5377" s="76"/>
    </row>
    <row r="5378" spans="1:76" ht="12.75" customHeight="1">
      <c r="A5378" s="2"/>
      <c r="B5378" s="2"/>
      <c r="C5378" s="2"/>
      <c r="D5378" s="75"/>
      <c r="F5378" s="76"/>
      <c r="G5378" s="76"/>
      <c r="I5378" s="76"/>
      <c r="J5378" s="76"/>
      <c r="L5378" s="76"/>
      <c r="M5378" s="76"/>
      <c r="O5378" s="76"/>
      <c r="P5378" s="76"/>
      <c r="R5378" s="76"/>
      <c r="S5378" s="76"/>
      <c r="U5378" s="76"/>
      <c r="V5378" s="76"/>
      <c r="X5378" s="76"/>
      <c r="Y5378" s="76"/>
      <c r="AA5378" s="76"/>
      <c r="AB5378" s="76"/>
      <c r="AD5378" s="76"/>
      <c r="AE5378" s="76"/>
      <c r="AG5378" s="76"/>
      <c r="AH5378" s="76"/>
      <c r="AJ5378" s="76"/>
      <c r="AK5378" s="76"/>
      <c r="AM5378" s="76"/>
      <c r="AN5378" s="76"/>
      <c r="AP5378" s="76"/>
      <c r="AQ5378" s="76"/>
      <c r="AS5378" s="76"/>
      <c r="AT5378" s="76"/>
      <c r="AV5378" s="76"/>
      <c r="AW5378" s="76"/>
      <c r="AY5378" s="76"/>
      <c r="AZ5378" s="76"/>
      <c r="BB5378" s="76"/>
      <c r="BC5378" s="76"/>
      <c r="BE5378" s="76"/>
      <c r="BF5378" s="76"/>
      <c r="BH5378" s="76"/>
      <c r="BI5378" s="76"/>
      <c r="BK5378" s="76"/>
      <c r="BL5378" s="76"/>
      <c r="BN5378" s="76"/>
      <c r="BO5378" s="76"/>
      <c r="BQ5378" s="76"/>
      <c r="BR5378" s="76"/>
      <c r="BT5378" s="76"/>
      <c r="BU5378" s="76"/>
      <c r="BW5378" s="76"/>
      <c r="BX5378" s="76"/>
    </row>
    <row r="5379" spans="1:76" ht="12.75" customHeight="1">
      <c r="A5379" s="2"/>
      <c r="B5379" s="2"/>
      <c r="C5379" s="2"/>
      <c r="D5379" s="75"/>
      <c r="F5379" s="76"/>
      <c r="G5379" s="76"/>
      <c r="I5379" s="76"/>
      <c r="J5379" s="76"/>
      <c r="L5379" s="76"/>
      <c r="M5379" s="76"/>
      <c r="O5379" s="76"/>
      <c r="P5379" s="76"/>
      <c r="R5379" s="76"/>
      <c r="S5379" s="76"/>
      <c r="U5379" s="76"/>
      <c r="V5379" s="76"/>
      <c r="X5379" s="76"/>
      <c r="Y5379" s="76"/>
      <c r="AA5379" s="76"/>
      <c r="AB5379" s="76"/>
      <c r="AD5379" s="76"/>
      <c r="AE5379" s="76"/>
      <c r="AG5379" s="76"/>
      <c r="AH5379" s="76"/>
      <c r="AJ5379" s="76"/>
      <c r="AK5379" s="76"/>
      <c r="AM5379" s="76"/>
      <c r="AN5379" s="76"/>
      <c r="AP5379" s="76"/>
      <c r="AQ5379" s="76"/>
      <c r="AS5379" s="76"/>
      <c r="AT5379" s="76"/>
      <c r="AV5379" s="76"/>
      <c r="AW5379" s="76"/>
      <c r="AY5379" s="76"/>
      <c r="AZ5379" s="76"/>
      <c r="BB5379" s="76"/>
      <c r="BC5379" s="76"/>
      <c r="BE5379" s="76"/>
      <c r="BF5379" s="76"/>
      <c r="BH5379" s="76"/>
      <c r="BI5379" s="76"/>
      <c r="BK5379" s="76"/>
      <c r="BL5379" s="76"/>
      <c r="BN5379" s="76"/>
      <c r="BO5379" s="76"/>
      <c r="BQ5379" s="76"/>
      <c r="BR5379" s="76"/>
      <c r="BT5379" s="76"/>
      <c r="BU5379" s="76"/>
      <c r="BW5379" s="76"/>
      <c r="BX5379" s="76"/>
    </row>
    <row r="5380" spans="1:76" ht="12.75" customHeight="1">
      <c r="A5380" s="2"/>
      <c r="B5380" s="2"/>
      <c r="C5380" s="2"/>
      <c r="D5380" s="75"/>
      <c r="F5380" s="76"/>
      <c r="G5380" s="76"/>
      <c r="I5380" s="76"/>
      <c r="J5380" s="76"/>
      <c r="L5380" s="76"/>
      <c r="M5380" s="76"/>
      <c r="O5380" s="76"/>
      <c r="P5380" s="76"/>
      <c r="R5380" s="76"/>
      <c r="S5380" s="76"/>
      <c r="U5380" s="76"/>
      <c r="V5380" s="76"/>
      <c r="X5380" s="76"/>
      <c r="Y5380" s="76"/>
      <c r="AA5380" s="76"/>
      <c r="AB5380" s="76"/>
      <c r="AD5380" s="76"/>
      <c r="AE5380" s="76"/>
      <c r="AG5380" s="76"/>
      <c r="AH5380" s="76"/>
      <c r="AJ5380" s="76"/>
      <c r="AK5380" s="76"/>
      <c r="AM5380" s="76"/>
      <c r="AN5380" s="76"/>
      <c r="AP5380" s="76"/>
      <c r="AQ5380" s="76"/>
      <c r="AS5380" s="76"/>
      <c r="AT5380" s="76"/>
      <c r="AV5380" s="76"/>
      <c r="AW5380" s="76"/>
      <c r="AY5380" s="76"/>
      <c r="AZ5380" s="76"/>
      <c r="BB5380" s="76"/>
      <c r="BC5380" s="76"/>
      <c r="BE5380" s="76"/>
      <c r="BF5380" s="76"/>
      <c r="BH5380" s="76"/>
      <c r="BI5380" s="76"/>
      <c r="BK5380" s="76"/>
      <c r="BL5380" s="76"/>
      <c r="BN5380" s="76"/>
      <c r="BO5380" s="76"/>
      <c r="BQ5380" s="76"/>
      <c r="BR5380" s="76"/>
      <c r="BT5380" s="76"/>
      <c r="BU5380" s="76"/>
      <c r="BW5380" s="76"/>
      <c r="BX5380" s="76"/>
    </row>
    <row r="5381" spans="1:76" ht="12.75" customHeight="1">
      <c r="A5381" s="2"/>
      <c r="B5381" s="2"/>
      <c r="C5381" s="2"/>
      <c r="D5381" s="75"/>
      <c r="F5381" s="76"/>
      <c r="G5381" s="76"/>
      <c r="I5381" s="76"/>
      <c r="J5381" s="76"/>
      <c r="L5381" s="76"/>
      <c r="M5381" s="76"/>
      <c r="O5381" s="76"/>
      <c r="P5381" s="76"/>
      <c r="R5381" s="76"/>
      <c r="S5381" s="76"/>
      <c r="U5381" s="76"/>
      <c r="V5381" s="76"/>
      <c r="X5381" s="76"/>
      <c r="Y5381" s="76"/>
      <c r="AA5381" s="76"/>
      <c r="AB5381" s="76"/>
      <c r="AD5381" s="76"/>
      <c r="AE5381" s="76"/>
      <c r="AG5381" s="76"/>
      <c r="AH5381" s="76"/>
      <c r="AJ5381" s="76"/>
      <c r="AK5381" s="76"/>
      <c r="AM5381" s="76"/>
      <c r="AN5381" s="76"/>
      <c r="AP5381" s="76"/>
      <c r="AQ5381" s="76"/>
      <c r="AS5381" s="76"/>
      <c r="AT5381" s="76"/>
      <c r="AV5381" s="76"/>
      <c r="AW5381" s="76"/>
      <c r="AY5381" s="76"/>
      <c r="AZ5381" s="76"/>
      <c r="BB5381" s="76"/>
      <c r="BC5381" s="76"/>
      <c r="BE5381" s="76"/>
      <c r="BF5381" s="76"/>
      <c r="BH5381" s="76"/>
      <c r="BI5381" s="76"/>
      <c r="BK5381" s="76"/>
      <c r="BL5381" s="76"/>
      <c r="BN5381" s="76"/>
      <c r="BO5381" s="76"/>
      <c r="BQ5381" s="76"/>
      <c r="BR5381" s="76"/>
      <c r="BT5381" s="76"/>
      <c r="BU5381" s="76"/>
      <c r="BW5381" s="76"/>
      <c r="BX5381" s="76"/>
    </row>
    <row r="5382" spans="1:76" ht="12.75" customHeight="1">
      <c r="A5382" s="2"/>
      <c r="B5382" s="2"/>
      <c r="C5382" s="2"/>
      <c r="D5382" s="75"/>
      <c r="F5382" s="76"/>
      <c r="G5382" s="76"/>
      <c r="I5382" s="76"/>
      <c r="J5382" s="76"/>
      <c r="L5382" s="76"/>
      <c r="M5382" s="76"/>
      <c r="O5382" s="76"/>
      <c r="P5382" s="76"/>
      <c r="R5382" s="76"/>
      <c r="S5382" s="76"/>
      <c r="U5382" s="76"/>
      <c r="V5382" s="76"/>
      <c r="X5382" s="76"/>
      <c r="Y5382" s="76"/>
      <c r="AA5382" s="76"/>
      <c r="AB5382" s="76"/>
      <c r="AD5382" s="76"/>
      <c r="AE5382" s="76"/>
      <c r="AG5382" s="76"/>
      <c r="AH5382" s="76"/>
      <c r="AJ5382" s="76"/>
      <c r="AK5382" s="76"/>
      <c r="AM5382" s="76"/>
      <c r="AN5382" s="76"/>
      <c r="AP5382" s="76"/>
      <c r="AQ5382" s="76"/>
      <c r="AS5382" s="76"/>
      <c r="AT5382" s="76"/>
      <c r="AV5382" s="76"/>
      <c r="AW5382" s="76"/>
      <c r="AY5382" s="76"/>
      <c r="AZ5382" s="76"/>
      <c r="BB5382" s="76"/>
      <c r="BC5382" s="76"/>
      <c r="BE5382" s="76"/>
      <c r="BF5382" s="76"/>
      <c r="BH5382" s="76"/>
      <c r="BI5382" s="76"/>
      <c r="BK5382" s="76"/>
      <c r="BL5382" s="76"/>
      <c r="BN5382" s="76"/>
      <c r="BO5382" s="76"/>
      <c r="BQ5382" s="76"/>
      <c r="BR5382" s="76"/>
      <c r="BT5382" s="76"/>
      <c r="BU5382" s="76"/>
      <c r="BW5382" s="76"/>
      <c r="BX5382" s="76"/>
    </row>
    <row r="5383" spans="1:76" ht="12.75" customHeight="1">
      <c r="A5383" s="2"/>
      <c r="B5383" s="2"/>
      <c r="C5383" s="2"/>
      <c r="D5383" s="75"/>
      <c r="F5383" s="76"/>
      <c r="G5383" s="76"/>
      <c r="I5383" s="76"/>
      <c r="J5383" s="76"/>
      <c r="L5383" s="76"/>
      <c r="M5383" s="76"/>
      <c r="O5383" s="76"/>
      <c r="P5383" s="76"/>
      <c r="R5383" s="76"/>
      <c r="S5383" s="76"/>
      <c r="U5383" s="76"/>
      <c r="V5383" s="76"/>
      <c r="X5383" s="76"/>
      <c r="Y5383" s="76"/>
      <c r="AA5383" s="76"/>
      <c r="AB5383" s="76"/>
      <c r="AD5383" s="76"/>
      <c r="AE5383" s="76"/>
      <c r="AG5383" s="76"/>
      <c r="AH5383" s="76"/>
      <c r="AJ5383" s="76"/>
      <c r="AK5383" s="76"/>
      <c r="AM5383" s="76"/>
      <c r="AN5383" s="76"/>
      <c r="AP5383" s="76"/>
      <c r="AQ5383" s="76"/>
      <c r="AS5383" s="76"/>
      <c r="AT5383" s="76"/>
      <c r="AV5383" s="76"/>
      <c r="AW5383" s="76"/>
      <c r="AY5383" s="76"/>
      <c r="AZ5383" s="76"/>
      <c r="BB5383" s="76"/>
      <c r="BC5383" s="76"/>
      <c r="BE5383" s="76"/>
      <c r="BF5383" s="76"/>
      <c r="BH5383" s="76"/>
      <c r="BI5383" s="76"/>
      <c r="BK5383" s="76"/>
      <c r="BL5383" s="76"/>
      <c r="BN5383" s="76"/>
      <c r="BO5383" s="76"/>
      <c r="BQ5383" s="76"/>
      <c r="BR5383" s="76"/>
      <c r="BT5383" s="76"/>
      <c r="BU5383" s="76"/>
      <c r="BW5383" s="76"/>
      <c r="BX5383" s="76"/>
    </row>
    <row r="5384" spans="1:76" ht="12.75" customHeight="1">
      <c r="A5384" s="2"/>
      <c r="B5384" s="2"/>
      <c r="C5384" s="2"/>
      <c r="D5384" s="75"/>
      <c r="F5384" s="76"/>
      <c r="G5384" s="76"/>
      <c r="I5384" s="76"/>
      <c r="J5384" s="76"/>
      <c r="L5384" s="76"/>
      <c r="M5384" s="76"/>
      <c r="O5384" s="76"/>
      <c r="P5384" s="76"/>
      <c r="R5384" s="76"/>
      <c r="S5384" s="76"/>
      <c r="U5384" s="76"/>
      <c r="V5384" s="76"/>
      <c r="X5384" s="76"/>
      <c r="Y5384" s="76"/>
      <c r="AA5384" s="76"/>
      <c r="AB5384" s="76"/>
      <c r="AD5384" s="76"/>
      <c r="AE5384" s="76"/>
      <c r="AG5384" s="76"/>
      <c r="AH5384" s="76"/>
      <c r="AJ5384" s="76"/>
      <c r="AK5384" s="76"/>
      <c r="AM5384" s="76"/>
      <c r="AN5384" s="76"/>
      <c r="AP5384" s="76"/>
      <c r="AQ5384" s="76"/>
      <c r="AS5384" s="76"/>
      <c r="AT5384" s="76"/>
      <c r="AV5384" s="76"/>
      <c r="AW5384" s="76"/>
      <c r="AY5384" s="76"/>
      <c r="AZ5384" s="76"/>
      <c r="BB5384" s="76"/>
      <c r="BC5384" s="76"/>
      <c r="BE5384" s="76"/>
      <c r="BF5384" s="76"/>
      <c r="BH5384" s="76"/>
      <c r="BI5384" s="76"/>
      <c r="BK5384" s="76"/>
      <c r="BL5384" s="76"/>
      <c r="BN5384" s="76"/>
      <c r="BO5384" s="76"/>
      <c r="BQ5384" s="76"/>
      <c r="BR5384" s="76"/>
      <c r="BT5384" s="76"/>
      <c r="BU5384" s="76"/>
      <c r="BW5384" s="76"/>
      <c r="BX5384" s="76"/>
    </row>
    <row r="5385" spans="1:76" ht="12.75" customHeight="1">
      <c r="A5385" s="2"/>
      <c r="B5385" s="2"/>
      <c r="C5385" s="2"/>
      <c r="D5385" s="75"/>
      <c r="F5385" s="76"/>
      <c r="G5385" s="76"/>
      <c r="I5385" s="76"/>
      <c r="J5385" s="76"/>
      <c r="L5385" s="76"/>
      <c r="M5385" s="76"/>
      <c r="O5385" s="76"/>
      <c r="P5385" s="76"/>
      <c r="R5385" s="76"/>
      <c r="S5385" s="76"/>
      <c r="U5385" s="76"/>
      <c r="V5385" s="76"/>
      <c r="X5385" s="76"/>
      <c r="Y5385" s="76"/>
      <c r="AA5385" s="76"/>
      <c r="AB5385" s="76"/>
      <c r="AD5385" s="76"/>
      <c r="AE5385" s="76"/>
      <c r="AG5385" s="76"/>
      <c r="AH5385" s="76"/>
      <c r="AJ5385" s="76"/>
      <c r="AK5385" s="76"/>
      <c r="AM5385" s="76"/>
      <c r="AN5385" s="76"/>
      <c r="AP5385" s="76"/>
      <c r="AQ5385" s="76"/>
      <c r="AS5385" s="76"/>
      <c r="AT5385" s="76"/>
      <c r="AV5385" s="76"/>
      <c r="AW5385" s="76"/>
      <c r="AY5385" s="76"/>
      <c r="AZ5385" s="76"/>
      <c r="BB5385" s="76"/>
      <c r="BC5385" s="76"/>
      <c r="BE5385" s="76"/>
      <c r="BF5385" s="76"/>
      <c r="BH5385" s="76"/>
      <c r="BI5385" s="76"/>
      <c r="BK5385" s="76"/>
      <c r="BL5385" s="76"/>
      <c r="BN5385" s="76"/>
      <c r="BO5385" s="76"/>
      <c r="BQ5385" s="76"/>
      <c r="BR5385" s="76"/>
      <c r="BT5385" s="76"/>
      <c r="BU5385" s="76"/>
      <c r="BW5385" s="76"/>
      <c r="BX5385" s="76"/>
    </row>
    <row r="5386" spans="1:76" ht="12.75" customHeight="1">
      <c r="A5386" s="2"/>
      <c r="B5386" s="2"/>
      <c r="C5386" s="2"/>
      <c r="D5386" s="75"/>
      <c r="F5386" s="76"/>
      <c r="G5386" s="76"/>
      <c r="I5386" s="76"/>
      <c r="J5386" s="76"/>
      <c r="L5386" s="76"/>
      <c r="M5386" s="76"/>
      <c r="O5386" s="76"/>
      <c r="P5386" s="76"/>
      <c r="R5386" s="76"/>
      <c r="S5386" s="76"/>
      <c r="U5386" s="76"/>
      <c r="V5386" s="76"/>
      <c r="X5386" s="76"/>
      <c r="Y5386" s="76"/>
      <c r="AA5386" s="76"/>
      <c r="AB5386" s="76"/>
      <c r="AD5386" s="76"/>
      <c r="AE5386" s="76"/>
      <c r="AG5386" s="76"/>
      <c r="AH5386" s="76"/>
      <c r="AJ5386" s="76"/>
      <c r="AK5386" s="76"/>
      <c r="AM5386" s="76"/>
      <c r="AN5386" s="76"/>
      <c r="AP5386" s="76"/>
      <c r="AQ5386" s="76"/>
      <c r="AS5386" s="76"/>
      <c r="AT5386" s="76"/>
      <c r="AV5386" s="76"/>
      <c r="AW5386" s="76"/>
      <c r="AY5386" s="76"/>
      <c r="AZ5386" s="76"/>
      <c r="BB5386" s="76"/>
      <c r="BC5386" s="76"/>
      <c r="BE5386" s="76"/>
      <c r="BF5386" s="76"/>
      <c r="BH5386" s="76"/>
      <c r="BI5386" s="76"/>
      <c r="BK5386" s="76"/>
      <c r="BL5386" s="76"/>
      <c r="BN5386" s="76"/>
      <c r="BO5386" s="76"/>
      <c r="BQ5386" s="76"/>
      <c r="BR5386" s="76"/>
      <c r="BT5386" s="76"/>
      <c r="BU5386" s="76"/>
      <c r="BW5386" s="76"/>
      <c r="BX5386" s="76"/>
    </row>
    <row r="5387" spans="1:76" ht="12.75" customHeight="1">
      <c r="A5387" s="2"/>
      <c r="B5387" s="2"/>
      <c r="C5387" s="2"/>
      <c r="D5387" s="75"/>
      <c r="F5387" s="76"/>
      <c r="G5387" s="76"/>
      <c r="I5387" s="76"/>
      <c r="J5387" s="76"/>
      <c r="L5387" s="76"/>
      <c r="M5387" s="76"/>
      <c r="O5387" s="76"/>
      <c r="P5387" s="76"/>
      <c r="R5387" s="76"/>
      <c r="S5387" s="76"/>
      <c r="U5387" s="76"/>
      <c r="V5387" s="76"/>
      <c r="X5387" s="76"/>
      <c r="Y5387" s="76"/>
      <c r="AA5387" s="76"/>
      <c r="AB5387" s="76"/>
      <c r="AD5387" s="76"/>
      <c r="AE5387" s="76"/>
      <c r="AG5387" s="76"/>
      <c r="AH5387" s="76"/>
      <c r="AJ5387" s="76"/>
      <c r="AK5387" s="76"/>
      <c r="AM5387" s="76"/>
      <c r="AN5387" s="76"/>
      <c r="AP5387" s="76"/>
      <c r="AQ5387" s="76"/>
      <c r="AS5387" s="76"/>
      <c r="AT5387" s="76"/>
      <c r="AV5387" s="76"/>
      <c r="AW5387" s="76"/>
      <c r="AY5387" s="76"/>
      <c r="AZ5387" s="76"/>
      <c r="BB5387" s="76"/>
      <c r="BC5387" s="76"/>
      <c r="BE5387" s="76"/>
      <c r="BF5387" s="76"/>
      <c r="BH5387" s="76"/>
      <c r="BI5387" s="76"/>
      <c r="BK5387" s="76"/>
      <c r="BL5387" s="76"/>
      <c r="BN5387" s="76"/>
      <c r="BO5387" s="76"/>
      <c r="BQ5387" s="76"/>
      <c r="BR5387" s="76"/>
      <c r="BT5387" s="76"/>
      <c r="BU5387" s="76"/>
      <c r="BW5387" s="76"/>
      <c r="BX5387" s="76"/>
    </row>
    <row r="5388" spans="1:76" ht="12.75" customHeight="1">
      <c r="A5388" s="2"/>
      <c r="B5388" s="2"/>
      <c r="C5388" s="2"/>
      <c r="D5388" s="75"/>
      <c r="F5388" s="76"/>
      <c r="G5388" s="76"/>
      <c r="I5388" s="76"/>
      <c r="J5388" s="76"/>
      <c r="L5388" s="76"/>
      <c r="M5388" s="76"/>
      <c r="O5388" s="76"/>
      <c r="P5388" s="76"/>
      <c r="R5388" s="76"/>
      <c r="S5388" s="76"/>
      <c r="U5388" s="76"/>
      <c r="V5388" s="76"/>
      <c r="X5388" s="76"/>
      <c r="Y5388" s="76"/>
      <c r="AA5388" s="76"/>
      <c r="AB5388" s="76"/>
      <c r="AD5388" s="76"/>
      <c r="AE5388" s="76"/>
      <c r="AG5388" s="76"/>
      <c r="AH5388" s="76"/>
      <c r="AJ5388" s="76"/>
      <c r="AK5388" s="76"/>
      <c r="AM5388" s="76"/>
      <c r="AN5388" s="76"/>
      <c r="AP5388" s="76"/>
      <c r="AQ5388" s="76"/>
      <c r="AS5388" s="76"/>
      <c r="AT5388" s="76"/>
      <c r="AV5388" s="76"/>
      <c r="AW5388" s="76"/>
      <c r="AY5388" s="76"/>
      <c r="AZ5388" s="76"/>
      <c r="BB5388" s="76"/>
      <c r="BC5388" s="76"/>
      <c r="BE5388" s="76"/>
      <c r="BF5388" s="76"/>
      <c r="BH5388" s="76"/>
      <c r="BI5388" s="76"/>
      <c r="BK5388" s="76"/>
      <c r="BL5388" s="76"/>
      <c r="BN5388" s="76"/>
      <c r="BO5388" s="76"/>
      <c r="BQ5388" s="76"/>
      <c r="BR5388" s="76"/>
      <c r="BT5388" s="76"/>
      <c r="BU5388" s="76"/>
      <c r="BW5388" s="76"/>
      <c r="BX5388" s="76"/>
    </row>
    <row r="5389" spans="1:76" ht="12.75" customHeight="1">
      <c r="A5389" s="2"/>
      <c r="B5389" s="2"/>
      <c r="C5389" s="2"/>
      <c r="D5389" s="75"/>
      <c r="F5389" s="76"/>
      <c r="G5389" s="76"/>
      <c r="I5389" s="76"/>
      <c r="J5389" s="76"/>
      <c r="L5389" s="76"/>
      <c r="M5389" s="76"/>
      <c r="O5389" s="76"/>
      <c r="P5389" s="76"/>
      <c r="R5389" s="76"/>
      <c r="S5389" s="76"/>
      <c r="U5389" s="76"/>
      <c r="V5389" s="76"/>
      <c r="X5389" s="76"/>
      <c r="Y5389" s="76"/>
      <c r="AA5389" s="76"/>
      <c r="AB5389" s="76"/>
      <c r="AD5389" s="76"/>
      <c r="AE5389" s="76"/>
      <c r="AG5389" s="76"/>
      <c r="AH5389" s="76"/>
      <c r="AJ5389" s="76"/>
      <c r="AK5389" s="76"/>
      <c r="AM5389" s="76"/>
      <c r="AN5389" s="76"/>
      <c r="AP5389" s="76"/>
      <c r="AQ5389" s="76"/>
      <c r="AS5389" s="76"/>
      <c r="AT5389" s="76"/>
      <c r="AV5389" s="76"/>
      <c r="AW5389" s="76"/>
      <c r="AY5389" s="76"/>
      <c r="AZ5389" s="76"/>
      <c r="BB5389" s="76"/>
      <c r="BC5389" s="76"/>
      <c r="BE5389" s="76"/>
      <c r="BF5389" s="76"/>
      <c r="BH5389" s="76"/>
      <c r="BI5389" s="76"/>
      <c r="BK5389" s="76"/>
      <c r="BL5389" s="76"/>
      <c r="BN5389" s="76"/>
      <c r="BO5389" s="76"/>
      <c r="BQ5389" s="76"/>
      <c r="BR5389" s="76"/>
      <c r="BT5389" s="76"/>
      <c r="BU5389" s="76"/>
      <c r="BW5389" s="76"/>
      <c r="BX5389" s="76"/>
    </row>
    <row r="5390" spans="1:76" ht="12.75" customHeight="1">
      <c r="A5390" s="2"/>
      <c r="B5390" s="2"/>
      <c r="C5390" s="2"/>
      <c r="D5390" s="75"/>
      <c r="F5390" s="76"/>
      <c r="G5390" s="76"/>
      <c r="I5390" s="76"/>
      <c r="J5390" s="76"/>
      <c r="L5390" s="76"/>
      <c r="M5390" s="76"/>
      <c r="O5390" s="76"/>
      <c r="P5390" s="76"/>
      <c r="R5390" s="76"/>
      <c r="S5390" s="76"/>
      <c r="U5390" s="76"/>
      <c r="V5390" s="76"/>
      <c r="X5390" s="76"/>
      <c r="Y5390" s="76"/>
      <c r="AA5390" s="76"/>
      <c r="AB5390" s="76"/>
      <c r="AD5390" s="76"/>
      <c r="AE5390" s="76"/>
      <c r="AG5390" s="76"/>
      <c r="AH5390" s="76"/>
      <c r="AJ5390" s="76"/>
      <c r="AK5390" s="76"/>
      <c r="AM5390" s="76"/>
      <c r="AN5390" s="76"/>
      <c r="AP5390" s="76"/>
      <c r="AQ5390" s="76"/>
      <c r="AS5390" s="76"/>
      <c r="AT5390" s="76"/>
      <c r="AV5390" s="76"/>
      <c r="AW5390" s="76"/>
      <c r="AY5390" s="76"/>
      <c r="AZ5390" s="76"/>
      <c r="BB5390" s="76"/>
      <c r="BC5390" s="76"/>
      <c r="BE5390" s="76"/>
      <c r="BF5390" s="76"/>
      <c r="BH5390" s="76"/>
      <c r="BI5390" s="76"/>
      <c r="BK5390" s="76"/>
      <c r="BL5390" s="76"/>
      <c r="BN5390" s="76"/>
      <c r="BO5390" s="76"/>
      <c r="BQ5390" s="76"/>
      <c r="BR5390" s="76"/>
      <c r="BT5390" s="76"/>
      <c r="BU5390" s="76"/>
      <c r="BW5390" s="76"/>
      <c r="BX5390" s="76"/>
    </row>
    <row r="5391" spans="1:76" ht="12.75" customHeight="1">
      <c r="A5391" s="2"/>
      <c r="B5391" s="2"/>
      <c r="C5391" s="2"/>
      <c r="D5391" s="75"/>
      <c r="F5391" s="76"/>
      <c r="G5391" s="76"/>
      <c r="I5391" s="76"/>
      <c r="J5391" s="76"/>
      <c r="L5391" s="76"/>
      <c r="M5391" s="76"/>
      <c r="O5391" s="76"/>
      <c r="P5391" s="76"/>
      <c r="R5391" s="76"/>
      <c r="S5391" s="76"/>
      <c r="U5391" s="76"/>
      <c r="V5391" s="76"/>
      <c r="X5391" s="76"/>
      <c r="Y5391" s="76"/>
      <c r="AA5391" s="76"/>
      <c r="AB5391" s="76"/>
      <c r="AD5391" s="76"/>
      <c r="AE5391" s="76"/>
      <c r="AG5391" s="76"/>
      <c r="AH5391" s="76"/>
      <c r="AJ5391" s="76"/>
      <c r="AK5391" s="76"/>
      <c r="AM5391" s="76"/>
      <c r="AN5391" s="76"/>
      <c r="AP5391" s="76"/>
      <c r="AQ5391" s="76"/>
      <c r="AS5391" s="76"/>
      <c r="AT5391" s="76"/>
      <c r="AV5391" s="76"/>
      <c r="AW5391" s="76"/>
      <c r="AY5391" s="76"/>
      <c r="AZ5391" s="76"/>
      <c r="BB5391" s="76"/>
      <c r="BC5391" s="76"/>
      <c r="BE5391" s="76"/>
      <c r="BF5391" s="76"/>
      <c r="BH5391" s="76"/>
      <c r="BI5391" s="76"/>
      <c r="BK5391" s="76"/>
      <c r="BL5391" s="76"/>
      <c r="BN5391" s="76"/>
      <c r="BO5391" s="76"/>
      <c r="BQ5391" s="76"/>
      <c r="BR5391" s="76"/>
      <c r="BT5391" s="76"/>
      <c r="BU5391" s="76"/>
      <c r="BW5391" s="76"/>
      <c r="BX5391" s="76"/>
    </row>
    <row r="5392" spans="1:76" ht="12.75" customHeight="1">
      <c r="A5392" s="2"/>
      <c r="B5392" s="2"/>
      <c r="C5392" s="2"/>
      <c r="D5392" s="75"/>
      <c r="F5392" s="76"/>
      <c r="G5392" s="76"/>
      <c r="I5392" s="76"/>
      <c r="J5392" s="76"/>
      <c r="L5392" s="76"/>
      <c r="M5392" s="76"/>
      <c r="O5392" s="76"/>
      <c r="P5392" s="76"/>
      <c r="R5392" s="76"/>
      <c r="S5392" s="76"/>
      <c r="U5392" s="76"/>
      <c r="V5392" s="76"/>
      <c r="X5392" s="76"/>
      <c r="Y5392" s="76"/>
      <c r="AA5392" s="76"/>
      <c r="AB5392" s="76"/>
      <c r="AD5392" s="76"/>
      <c r="AE5392" s="76"/>
      <c r="AG5392" s="76"/>
      <c r="AH5392" s="76"/>
      <c r="AJ5392" s="76"/>
      <c r="AK5392" s="76"/>
      <c r="AM5392" s="76"/>
      <c r="AN5392" s="76"/>
      <c r="AP5392" s="76"/>
      <c r="AQ5392" s="76"/>
      <c r="AS5392" s="76"/>
      <c r="AT5392" s="76"/>
      <c r="AV5392" s="76"/>
      <c r="AW5392" s="76"/>
      <c r="AY5392" s="76"/>
      <c r="AZ5392" s="76"/>
      <c r="BB5392" s="76"/>
      <c r="BC5392" s="76"/>
      <c r="BE5392" s="76"/>
      <c r="BF5392" s="76"/>
      <c r="BH5392" s="76"/>
      <c r="BI5392" s="76"/>
      <c r="BK5392" s="76"/>
      <c r="BL5392" s="76"/>
      <c r="BN5392" s="76"/>
      <c r="BO5392" s="76"/>
      <c r="BQ5392" s="76"/>
      <c r="BR5392" s="76"/>
      <c r="BT5392" s="76"/>
      <c r="BU5392" s="76"/>
      <c r="BW5392" s="76"/>
      <c r="BX5392" s="76"/>
    </row>
    <row r="5393" spans="1:76" ht="12.75" customHeight="1">
      <c r="A5393" s="2"/>
      <c r="B5393" s="2"/>
      <c r="C5393" s="2"/>
      <c r="D5393" s="75"/>
      <c r="F5393" s="76"/>
      <c r="G5393" s="76"/>
      <c r="I5393" s="76"/>
      <c r="J5393" s="76"/>
      <c r="L5393" s="76"/>
      <c r="M5393" s="76"/>
      <c r="O5393" s="76"/>
      <c r="P5393" s="76"/>
      <c r="R5393" s="76"/>
      <c r="S5393" s="76"/>
      <c r="U5393" s="76"/>
      <c r="V5393" s="76"/>
      <c r="X5393" s="76"/>
      <c r="Y5393" s="76"/>
      <c r="AA5393" s="76"/>
      <c r="AB5393" s="76"/>
      <c r="AD5393" s="76"/>
      <c r="AE5393" s="76"/>
      <c r="AG5393" s="76"/>
      <c r="AH5393" s="76"/>
      <c r="AJ5393" s="76"/>
      <c r="AK5393" s="76"/>
      <c r="AM5393" s="76"/>
      <c r="AN5393" s="76"/>
      <c r="AP5393" s="76"/>
      <c r="AQ5393" s="76"/>
      <c r="AS5393" s="76"/>
      <c r="AT5393" s="76"/>
      <c r="AV5393" s="76"/>
      <c r="AW5393" s="76"/>
      <c r="AY5393" s="76"/>
      <c r="AZ5393" s="76"/>
      <c r="BB5393" s="76"/>
      <c r="BC5393" s="76"/>
      <c r="BE5393" s="76"/>
      <c r="BF5393" s="76"/>
      <c r="BH5393" s="76"/>
      <c r="BI5393" s="76"/>
      <c r="BK5393" s="76"/>
      <c r="BL5393" s="76"/>
      <c r="BN5393" s="76"/>
      <c r="BO5393" s="76"/>
      <c r="BQ5393" s="76"/>
      <c r="BR5393" s="76"/>
      <c r="BT5393" s="76"/>
      <c r="BU5393" s="76"/>
      <c r="BW5393" s="76"/>
      <c r="BX5393" s="76"/>
    </row>
    <row r="5394" spans="1:76" ht="12.75" customHeight="1">
      <c r="A5394" s="2"/>
      <c r="B5394" s="2"/>
      <c r="C5394" s="2"/>
      <c r="D5394" s="75"/>
      <c r="F5394" s="76"/>
      <c r="G5394" s="76"/>
      <c r="I5394" s="76"/>
      <c r="J5394" s="76"/>
      <c r="L5394" s="76"/>
      <c r="M5394" s="76"/>
      <c r="O5394" s="76"/>
      <c r="P5394" s="76"/>
      <c r="R5394" s="76"/>
      <c r="S5394" s="76"/>
      <c r="U5394" s="76"/>
      <c r="V5394" s="76"/>
      <c r="X5394" s="76"/>
      <c r="Y5394" s="76"/>
      <c r="AA5394" s="76"/>
      <c r="AB5394" s="76"/>
      <c r="AD5394" s="76"/>
      <c r="AE5394" s="76"/>
      <c r="AG5394" s="76"/>
      <c r="AH5394" s="76"/>
      <c r="AJ5394" s="76"/>
      <c r="AK5394" s="76"/>
      <c r="AM5394" s="76"/>
      <c r="AN5394" s="76"/>
      <c r="AP5394" s="76"/>
      <c r="AQ5394" s="76"/>
      <c r="AS5394" s="76"/>
      <c r="AT5394" s="76"/>
      <c r="AV5394" s="76"/>
      <c r="AW5394" s="76"/>
      <c r="AY5394" s="76"/>
      <c r="AZ5394" s="76"/>
      <c r="BB5394" s="76"/>
      <c r="BC5394" s="76"/>
      <c r="BE5394" s="76"/>
      <c r="BF5394" s="76"/>
      <c r="BH5394" s="76"/>
      <c r="BI5394" s="76"/>
      <c r="BK5394" s="76"/>
      <c r="BL5394" s="76"/>
      <c r="BN5394" s="76"/>
      <c r="BO5394" s="76"/>
      <c r="BQ5394" s="76"/>
      <c r="BR5394" s="76"/>
      <c r="BT5394" s="76"/>
      <c r="BU5394" s="76"/>
      <c r="BW5394" s="76"/>
      <c r="BX5394" s="76"/>
    </row>
    <row r="5395" spans="1:76" ht="12.75" customHeight="1">
      <c r="A5395" s="2"/>
      <c r="B5395" s="2"/>
      <c r="C5395" s="2"/>
      <c r="D5395" s="75"/>
      <c r="F5395" s="76"/>
      <c r="G5395" s="76"/>
      <c r="I5395" s="76"/>
      <c r="J5395" s="76"/>
      <c r="L5395" s="76"/>
      <c r="M5395" s="76"/>
      <c r="O5395" s="76"/>
      <c r="P5395" s="76"/>
      <c r="R5395" s="76"/>
      <c r="S5395" s="76"/>
      <c r="U5395" s="76"/>
      <c r="V5395" s="76"/>
      <c r="X5395" s="76"/>
      <c r="Y5395" s="76"/>
      <c r="AA5395" s="76"/>
      <c r="AB5395" s="76"/>
      <c r="AD5395" s="76"/>
      <c r="AE5395" s="76"/>
      <c r="AG5395" s="76"/>
      <c r="AH5395" s="76"/>
      <c r="AJ5395" s="76"/>
      <c r="AK5395" s="76"/>
      <c r="AM5395" s="76"/>
      <c r="AN5395" s="76"/>
      <c r="AP5395" s="76"/>
      <c r="AQ5395" s="76"/>
      <c r="AS5395" s="76"/>
      <c r="AT5395" s="76"/>
      <c r="AV5395" s="76"/>
      <c r="AW5395" s="76"/>
      <c r="AY5395" s="76"/>
      <c r="AZ5395" s="76"/>
      <c r="BB5395" s="76"/>
      <c r="BC5395" s="76"/>
      <c r="BE5395" s="76"/>
      <c r="BF5395" s="76"/>
      <c r="BH5395" s="76"/>
      <c r="BI5395" s="76"/>
      <c r="BK5395" s="76"/>
      <c r="BL5395" s="76"/>
      <c r="BN5395" s="76"/>
      <c r="BO5395" s="76"/>
      <c r="BQ5395" s="76"/>
      <c r="BR5395" s="76"/>
      <c r="BT5395" s="76"/>
      <c r="BU5395" s="76"/>
      <c r="BW5395" s="76"/>
      <c r="BX5395" s="76"/>
    </row>
    <row r="5396" spans="1:76" ht="12.75" customHeight="1">
      <c r="A5396" s="2"/>
      <c r="B5396" s="2"/>
      <c r="C5396" s="2"/>
      <c r="D5396" s="75"/>
      <c r="F5396" s="76"/>
      <c r="G5396" s="76"/>
      <c r="I5396" s="76"/>
      <c r="J5396" s="76"/>
      <c r="L5396" s="76"/>
      <c r="M5396" s="76"/>
      <c r="O5396" s="76"/>
      <c r="P5396" s="76"/>
      <c r="R5396" s="76"/>
      <c r="S5396" s="76"/>
      <c r="U5396" s="76"/>
      <c r="V5396" s="76"/>
      <c r="X5396" s="76"/>
      <c r="Y5396" s="76"/>
      <c r="AA5396" s="76"/>
      <c r="AB5396" s="76"/>
      <c r="AD5396" s="76"/>
      <c r="AE5396" s="76"/>
      <c r="AG5396" s="76"/>
      <c r="AH5396" s="76"/>
      <c r="AJ5396" s="76"/>
      <c r="AK5396" s="76"/>
      <c r="AM5396" s="76"/>
      <c r="AN5396" s="76"/>
      <c r="AP5396" s="76"/>
      <c r="AQ5396" s="76"/>
      <c r="AS5396" s="76"/>
      <c r="AT5396" s="76"/>
      <c r="AV5396" s="76"/>
      <c r="AW5396" s="76"/>
      <c r="AY5396" s="76"/>
      <c r="AZ5396" s="76"/>
      <c r="BB5396" s="76"/>
      <c r="BC5396" s="76"/>
      <c r="BE5396" s="76"/>
      <c r="BF5396" s="76"/>
      <c r="BH5396" s="76"/>
      <c r="BI5396" s="76"/>
      <c r="BK5396" s="76"/>
      <c r="BL5396" s="76"/>
      <c r="BN5396" s="76"/>
      <c r="BO5396" s="76"/>
      <c r="BQ5396" s="76"/>
      <c r="BR5396" s="76"/>
      <c r="BT5396" s="76"/>
      <c r="BU5396" s="76"/>
      <c r="BW5396" s="76"/>
      <c r="BX5396" s="76"/>
    </row>
    <row r="5397" spans="1:76" ht="12.75" customHeight="1">
      <c r="A5397" s="2"/>
      <c r="B5397" s="2"/>
      <c r="C5397" s="2"/>
      <c r="D5397" s="75"/>
      <c r="F5397" s="76"/>
      <c r="G5397" s="76"/>
      <c r="I5397" s="76"/>
      <c r="J5397" s="76"/>
      <c r="L5397" s="76"/>
      <c r="M5397" s="76"/>
      <c r="O5397" s="76"/>
      <c r="P5397" s="76"/>
      <c r="R5397" s="76"/>
      <c r="S5397" s="76"/>
      <c r="U5397" s="76"/>
      <c r="V5397" s="76"/>
      <c r="X5397" s="76"/>
      <c r="Y5397" s="76"/>
      <c r="AA5397" s="76"/>
      <c r="AB5397" s="76"/>
      <c r="AD5397" s="76"/>
      <c r="AE5397" s="76"/>
      <c r="AG5397" s="76"/>
      <c r="AH5397" s="76"/>
      <c r="AJ5397" s="76"/>
      <c r="AK5397" s="76"/>
      <c r="AM5397" s="76"/>
      <c r="AN5397" s="76"/>
      <c r="AP5397" s="76"/>
      <c r="AQ5397" s="76"/>
      <c r="AS5397" s="76"/>
      <c r="AT5397" s="76"/>
      <c r="AV5397" s="76"/>
      <c r="AW5397" s="76"/>
      <c r="AY5397" s="76"/>
      <c r="AZ5397" s="76"/>
      <c r="BB5397" s="76"/>
      <c r="BC5397" s="76"/>
      <c r="BE5397" s="76"/>
      <c r="BF5397" s="76"/>
      <c r="BH5397" s="76"/>
      <c r="BI5397" s="76"/>
      <c r="BK5397" s="76"/>
      <c r="BL5397" s="76"/>
      <c r="BN5397" s="76"/>
      <c r="BO5397" s="76"/>
      <c r="BQ5397" s="76"/>
      <c r="BR5397" s="76"/>
      <c r="BT5397" s="76"/>
      <c r="BU5397" s="76"/>
      <c r="BW5397" s="76"/>
      <c r="BX5397" s="76"/>
    </row>
    <row r="5398" spans="1:76" ht="12.75" customHeight="1">
      <c r="A5398" s="2"/>
      <c r="B5398" s="2"/>
      <c r="C5398" s="2"/>
      <c r="D5398" s="75"/>
      <c r="F5398" s="76"/>
      <c r="G5398" s="76"/>
      <c r="I5398" s="76"/>
      <c r="J5398" s="76"/>
      <c r="L5398" s="76"/>
      <c r="M5398" s="76"/>
      <c r="O5398" s="76"/>
      <c r="P5398" s="76"/>
      <c r="R5398" s="76"/>
      <c r="S5398" s="76"/>
      <c r="U5398" s="76"/>
      <c r="V5398" s="76"/>
      <c r="X5398" s="76"/>
      <c r="Y5398" s="76"/>
      <c r="AA5398" s="76"/>
      <c r="AB5398" s="76"/>
      <c r="AD5398" s="76"/>
      <c r="AE5398" s="76"/>
      <c r="AG5398" s="76"/>
      <c r="AH5398" s="76"/>
      <c r="AJ5398" s="76"/>
      <c r="AK5398" s="76"/>
      <c r="AM5398" s="76"/>
      <c r="AN5398" s="76"/>
      <c r="AP5398" s="76"/>
      <c r="AQ5398" s="76"/>
      <c r="AS5398" s="76"/>
      <c r="AT5398" s="76"/>
      <c r="AV5398" s="76"/>
      <c r="AW5398" s="76"/>
      <c r="AY5398" s="76"/>
      <c r="AZ5398" s="76"/>
      <c r="BB5398" s="76"/>
      <c r="BC5398" s="76"/>
      <c r="BE5398" s="76"/>
      <c r="BF5398" s="76"/>
      <c r="BH5398" s="76"/>
      <c r="BI5398" s="76"/>
      <c r="BK5398" s="76"/>
      <c r="BL5398" s="76"/>
      <c r="BN5398" s="76"/>
      <c r="BO5398" s="76"/>
      <c r="BQ5398" s="76"/>
      <c r="BR5398" s="76"/>
      <c r="BT5398" s="76"/>
      <c r="BU5398" s="76"/>
      <c r="BW5398" s="76"/>
      <c r="BX5398" s="76"/>
    </row>
    <row r="5399" spans="1:76" ht="12.75" customHeight="1">
      <c r="A5399" s="2"/>
      <c r="B5399" s="2"/>
      <c r="C5399" s="2"/>
      <c r="D5399" s="75"/>
      <c r="F5399" s="76"/>
      <c r="G5399" s="76"/>
      <c r="I5399" s="76"/>
      <c r="J5399" s="76"/>
      <c r="L5399" s="76"/>
      <c r="M5399" s="76"/>
      <c r="O5399" s="76"/>
      <c r="P5399" s="76"/>
      <c r="R5399" s="76"/>
      <c r="S5399" s="76"/>
      <c r="U5399" s="76"/>
      <c r="V5399" s="76"/>
      <c r="X5399" s="76"/>
      <c r="Y5399" s="76"/>
      <c r="AA5399" s="76"/>
      <c r="AB5399" s="76"/>
      <c r="AD5399" s="76"/>
      <c r="AE5399" s="76"/>
      <c r="AG5399" s="76"/>
      <c r="AH5399" s="76"/>
      <c r="AJ5399" s="76"/>
      <c r="AK5399" s="76"/>
      <c r="AM5399" s="76"/>
      <c r="AN5399" s="76"/>
      <c r="AP5399" s="76"/>
      <c r="AQ5399" s="76"/>
      <c r="AS5399" s="76"/>
      <c r="AT5399" s="76"/>
      <c r="AV5399" s="76"/>
      <c r="AW5399" s="76"/>
      <c r="AY5399" s="76"/>
      <c r="AZ5399" s="76"/>
      <c r="BB5399" s="76"/>
      <c r="BC5399" s="76"/>
      <c r="BE5399" s="76"/>
      <c r="BF5399" s="76"/>
      <c r="BH5399" s="76"/>
      <c r="BI5399" s="76"/>
      <c r="BK5399" s="76"/>
      <c r="BL5399" s="76"/>
      <c r="BN5399" s="76"/>
      <c r="BO5399" s="76"/>
      <c r="BQ5399" s="76"/>
      <c r="BR5399" s="76"/>
      <c r="BT5399" s="76"/>
      <c r="BU5399" s="76"/>
      <c r="BW5399" s="76"/>
      <c r="BX5399" s="76"/>
    </row>
    <row r="5400" spans="1:76" ht="12.75" customHeight="1">
      <c r="A5400" s="2"/>
      <c r="B5400" s="2"/>
      <c r="C5400" s="2"/>
      <c r="D5400" s="75"/>
      <c r="F5400" s="76"/>
      <c r="G5400" s="76"/>
      <c r="I5400" s="76"/>
      <c r="J5400" s="76"/>
      <c r="L5400" s="76"/>
      <c r="M5400" s="76"/>
      <c r="O5400" s="76"/>
      <c r="P5400" s="76"/>
      <c r="R5400" s="76"/>
      <c r="S5400" s="76"/>
      <c r="U5400" s="76"/>
      <c r="V5400" s="76"/>
      <c r="X5400" s="76"/>
      <c r="Y5400" s="76"/>
      <c r="AA5400" s="76"/>
      <c r="AB5400" s="76"/>
      <c r="AD5400" s="76"/>
      <c r="AE5400" s="76"/>
      <c r="AG5400" s="76"/>
      <c r="AH5400" s="76"/>
      <c r="AJ5400" s="76"/>
      <c r="AK5400" s="76"/>
      <c r="AM5400" s="76"/>
      <c r="AN5400" s="76"/>
      <c r="AP5400" s="76"/>
      <c r="AQ5400" s="76"/>
      <c r="AS5400" s="76"/>
      <c r="AT5400" s="76"/>
      <c r="AV5400" s="76"/>
      <c r="AW5400" s="76"/>
      <c r="AY5400" s="76"/>
      <c r="AZ5400" s="76"/>
      <c r="BB5400" s="76"/>
      <c r="BC5400" s="76"/>
      <c r="BE5400" s="76"/>
      <c r="BF5400" s="76"/>
      <c r="BH5400" s="76"/>
      <c r="BI5400" s="76"/>
      <c r="BK5400" s="76"/>
      <c r="BL5400" s="76"/>
      <c r="BN5400" s="76"/>
      <c r="BO5400" s="76"/>
      <c r="BQ5400" s="76"/>
      <c r="BR5400" s="76"/>
      <c r="BT5400" s="76"/>
      <c r="BU5400" s="76"/>
      <c r="BW5400" s="76"/>
      <c r="BX5400" s="76"/>
    </row>
    <row r="5401" spans="1:76" ht="12.75" customHeight="1">
      <c r="A5401" s="2"/>
      <c r="B5401" s="2"/>
      <c r="C5401" s="2"/>
      <c r="D5401" s="75"/>
      <c r="F5401" s="76"/>
      <c r="G5401" s="76"/>
      <c r="I5401" s="76"/>
      <c r="J5401" s="76"/>
      <c r="L5401" s="76"/>
      <c r="M5401" s="76"/>
      <c r="O5401" s="76"/>
      <c r="P5401" s="76"/>
      <c r="R5401" s="76"/>
      <c r="S5401" s="76"/>
      <c r="U5401" s="76"/>
      <c r="V5401" s="76"/>
      <c r="X5401" s="76"/>
      <c r="Y5401" s="76"/>
      <c r="AA5401" s="76"/>
      <c r="AB5401" s="76"/>
      <c r="AD5401" s="76"/>
      <c r="AE5401" s="76"/>
      <c r="AG5401" s="76"/>
      <c r="AH5401" s="76"/>
      <c r="AJ5401" s="76"/>
      <c r="AK5401" s="76"/>
      <c r="AM5401" s="76"/>
      <c r="AN5401" s="76"/>
      <c r="AP5401" s="76"/>
      <c r="AQ5401" s="76"/>
      <c r="AS5401" s="76"/>
      <c r="AT5401" s="76"/>
      <c r="AV5401" s="76"/>
      <c r="AW5401" s="76"/>
      <c r="AY5401" s="76"/>
      <c r="AZ5401" s="76"/>
      <c r="BB5401" s="76"/>
      <c r="BC5401" s="76"/>
      <c r="BE5401" s="76"/>
      <c r="BF5401" s="76"/>
      <c r="BH5401" s="76"/>
      <c r="BI5401" s="76"/>
      <c r="BK5401" s="76"/>
      <c r="BL5401" s="76"/>
      <c r="BN5401" s="76"/>
      <c r="BO5401" s="76"/>
      <c r="BQ5401" s="76"/>
      <c r="BR5401" s="76"/>
      <c r="BT5401" s="76"/>
      <c r="BU5401" s="76"/>
      <c r="BW5401" s="76"/>
      <c r="BX5401" s="76"/>
    </row>
    <row r="5402" spans="1:76" ht="12.75" customHeight="1">
      <c r="A5402" s="2"/>
      <c r="B5402" s="2"/>
      <c r="C5402" s="2"/>
      <c r="D5402" s="75"/>
      <c r="F5402" s="76"/>
      <c r="G5402" s="76"/>
      <c r="I5402" s="76"/>
      <c r="J5402" s="76"/>
      <c r="L5402" s="76"/>
      <c r="M5402" s="76"/>
      <c r="O5402" s="76"/>
      <c r="P5402" s="76"/>
      <c r="R5402" s="76"/>
      <c r="S5402" s="76"/>
      <c r="U5402" s="76"/>
      <c r="V5402" s="76"/>
      <c r="X5402" s="76"/>
      <c r="Y5402" s="76"/>
      <c r="AA5402" s="76"/>
      <c r="AB5402" s="76"/>
      <c r="AD5402" s="76"/>
      <c r="AE5402" s="76"/>
      <c r="AG5402" s="76"/>
      <c r="AH5402" s="76"/>
      <c r="AJ5402" s="76"/>
      <c r="AK5402" s="76"/>
      <c r="AM5402" s="76"/>
      <c r="AN5402" s="76"/>
      <c r="AP5402" s="76"/>
      <c r="AQ5402" s="76"/>
      <c r="AS5402" s="76"/>
      <c r="AT5402" s="76"/>
      <c r="AV5402" s="76"/>
      <c r="AW5402" s="76"/>
      <c r="AY5402" s="76"/>
      <c r="AZ5402" s="76"/>
      <c r="BB5402" s="76"/>
      <c r="BC5402" s="76"/>
      <c r="BE5402" s="76"/>
      <c r="BF5402" s="76"/>
      <c r="BH5402" s="76"/>
      <c r="BI5402" s="76"/>
      <c r="BK5402" s="76"/>
      <c r="BL5402" s="76"/>
      <c r="BN5402" s="76"/>
      <c r="BO5402" s="76"/>
      <c r="BQ5402" s="76"/>
      <c r="BR5402" s="76"/>
      <c r="BT5402" s="76"/>
      <c r="BU5402" s="76"/>
      <c r="BW5402" s="76"/>
      <c r="BX5402" s="76"/>
    </row>
    <row r="5403" spans="1:76" ht="12.75" customHeight="1">
      <c r="A5403" s="2"/>
      <c r="B5403" s="2"/>
      <c r="C5403" s="2"/>
      <c r="D5403" s="75"/>
      <c r="F5403" s="76"/>
      <c r="G5403" s="76"/>
      <c r="I5403" s="76"/>
      <c r="J5403" s="76"/>
      <c r="L5403" s="76"/>
      <c r="M5403" s="76"/>
      <c r="O5403" s="76"/>
      <c r="P5403" s="76"/>
      <c r="R5403" s="76"/>
      <c r="S5403" s="76"/>
      <c r="U5403" s="76"/>
      <c r="V5403" s="76"/>
      <c r="X5403" s="76"/>
      <c r="Y5403" s="76"/>
      <c r="AA5403" s="76"/>
      <c r="AB5403" s="76"/>
      <c r="AD5403" s="76"/>
      <c r="AE5403" s="76"/>
      <c r="AG5403" s="76"/>
      <c r="AH5403" s="76"/>
      <c r="AJ5403" s="76"/>
      <c r="AK5403" s="76"/>
      <c r="AM5403" s="76"/>
      <c r="AN5403" s="76"/>
      <c r="AP5403" s="76"/>
      <c r="AQ5403" s="76"/>
      <c r="AS5403" s="76"/>
      <c r="AT5403" s="76"/>
      <c r="AV5403" s="76"/>
      <c r="AW5403" s="76"/>
      <c r="AY5403" s="76"/>
      <c r="AZ5403" s="76"/>
      <c r="BB5403" s="76"/>
      <c r="BC5403" s="76"/>
      <c r="BE5403" s="76"/>
      <c r="BF5403" s="76"/>
      <c r="BH5403" s="76"/>
      <c r="BI5403" s="76"/>
      <c r="BK5403" s="76"/>
      <c r="BL5403" s="76"/>
      <c r="BN5403" s="76"/>
      <c r="BO5403" s="76"/>
      <c r="BQ5403" s="76"/>
      <c r="BR5403" s="76"/>
      <c r="BT5403" s="76"/>
      <c r="BU5403" s="76"/>
      <c r="BW5403" s="76"/>
      <c r="BX5403" s="76"/>
    </row>
    <row r="5404" spans="1:76" ht="12.75" customHeight="1">
      <c r="A5404" s="2"/>
      <c r="B5404" s="2"/>
      <c r="C5404" s="2"/>
      <c r="D5404" s="75"/>
      <c r="F5404" s="76"/>
      <c r="G5404" s="76"/>
      <c r="I5404" s="76"/>
      <c r="J5404" s="76"/>
      <c r="L5404" s="76"/>
      <c r="M5404" s="76"/>
      <c r="O5404" s="76"/>
      <c r="P5404" s="76"/>
      <c r="R5404" s="76"/>
      <c r="S5404" s="76"/>
      <c r="U5404" s="76"/>
      <c r="V5404" s="76"/>
      <c r="X5404" s="76"/>
      <c r="Y5404" s="76"/>
      <c r="AA5404" s="76"/>
      <c r="AB5404" s="76"/>
      <c r="AD5404" s="76"/>
      <c r="AE5404" s="76"/>
      <c r="AG5404" s="76"/>
      <c r="AH5404" s="76"/>
      <c r="AJ5404" s="76"/>
      <c r="AK5404" s="76"/>
      <c r="AM5404" s="76"/>
      <c r="AN5404" s="76"/>
      <c r="AP5404" s="76"/>
      <c r="AQ5404" s="76"/>
      <c r="AS5404" s="76"/>
      <c r="AT5404" s="76"/>
      <c r="AV5404" s="76"/>
      <c r="AW5404" s="76"/>
      <c r="AY5404" s="76"/>
      <c r="AZ5404" s="76"/>
      <c r="BB5404" s="76"/>
      <c r="BC5404" s="76"/>
      <c r="BE5404" s="76"/>
      <c r="BF5404" s="76"/>
      <c r="BH5404" s="76"/>
      <c r="BI5404" s="76"/>
      <c r="BK5404" s="76"/>
      <c r="BL5404" s="76"/>
      <c r="BN5404" s="76"/>
      <c r="BO5404" s="76"/>
      <c r="BQ5404" s="76"/>
      <c r="BR5404" s="76"/>
      <c r="BT5404" s="76"/>
      <c r="BU5404" s="76"/>
      <c r="BW5404" s="76"/>
      <c r="BX5404" s="76"/>
    </row>
    <row r="5405" spans="1:76" ht="12.75" customHeight="1">
      <c r="A5405" s="2"/>
      <c r="B5405" s="2"/>
      <c r="C5405" s="2"/>
      <c r="D5405" s="75"/>
      <c r="F5405" s="76"/>
      <c r="G5405" s="76"/>
      <c r="I5405" s="76"/>
      <c r="J5405" s="76"/>
      <c r="L5405" s="76"/>
      <c r="M5405" s="76"/>
      <c r="O5405" s="76"/>
      <c r="P5405" s="76"/>
      <c r="R5405" s="76"/>
      <c r="S5405" s="76"/>
      <c r="U5405" s="76"/>
      <c r="V5405" s="76"/>
      <c r="X5405" s="76"/>
      <c r="Y5405" s="76"/>
      <c r="AA5405" s="76"/>
      <c r="AB5405" s="76"/>
      <c r="AD5405" s="76"/>
      <c r="AE5405" s="76"/>
      <c r="AG5405" s="76"/>
      <c r="AH5405" s="76"/>
      <c r="AJ5405" s="76"/>
      <c r="AK5405" s="76"/>
      <c r="AM5405" s="76"/>
      <c r="AN5405" s="76"/>
      <c r="AP5405" s="76"/>
      <c r="AQ5405" s="76"/>
      <c r="AS5405" s="76"/>
      <c r="AT5405" s="76"/>
      <c r="AV5405" s="76"/>
      <c r="AW5405" s="76"/>
      <c r="AY5405" s="76"/>
      <c r="AZ5405" s="76"/>
      <c r="BB5405" s="76"/>
      <c r="BC5405" s="76"/>
      <c r="BE5405" s="76"/>
      <c r="BF5405" s="76"/>
      <c r="BH5405" s="76"/>
      <c r="BI5405" s="76"/>
      <c r="BK5405" s="76"/>
      <c r="BL5405" s="76"/>
      <c r="BN5405" s="76"/>
      <c r="BO5405" s="76"/>
      <c r="BQ5405" s="76"/>
      <c r="BR5405" s="76"/>
      <c r="BT5405" s="76"/>
      <c r="BU5405" s="76"/>
      <c r="BW5405" s="76"/>
      <c r="BX5405" s="76"/>
    </row>
    <row r="5406" spans="1:76" ht="12.75" customHeight="1">
      <c r="A5406" s="2"/>
      <c r="B5406" s="2"/>
      <c r="C5406" s="2"/>
      <c r="D5406" s="75"/>
      <c r="F5406" s="76"/>
      <c r="G5406" s="76"/>
      <c r="I5406" s="76"/>
      <c r="J5406" s="76"/>
      <c r="L5406" s="76"/>
      <c r="M5406" s="76"/>
      <c r="O5406" s="76"/>
      <c r="P5406" s="76"/>
      <c r="R5406" s="76"/>
      <c r="S5406" s="76"/>
      <c r="U5406" s="76"/>
      <c r="V5406" s="76"/>
      <c r="X5406" s="76"/>
      <c r="Y5406" s="76"/>
      <c r="AA5406" s="76"/>
      <c r="AB5406" s="76"/>
      <c r="AD5406" s="76"/>
      <c r="AE5406" s="76"/>
      <c r="AG5406" s="76"/>
      <c r="AH5406" s="76"/>
      <c r="AJ5406" s="76"/>
      <c r="AK5406" s="76"/>
      <c r="AM5406" s="76"/>
      <c r="AN5406" s="76"/>
      <c r="AP5406" s="76"/>
      <c r="AQ5406" s="76"/>
      <c r="AS5406" s="76"/>
      <c r="AT5406" s="76"/>
      <c r="AV5406" s="76"/>
      <c r="AW5406" s="76"/>
      <c r="AY5406" s="76"/>
      <c r="AZ5406" s="76"/>
      <c r="BB5406" s="76"/>
      <c r="BC5406" s="76"/>
      <c r="BE5406" s="76"/>
      <c r="BF5406" s="76"/>
      <c r="BH5406" s="76"/>
      <c r="BI5406" s="76"/>
      <c r="BK5406" s="76"/>
      <c r="BL5406" s="76"/>
      <c r="BN5406" s="76"/>
      <c r="BO5406" s="76"/>
      <c r="BQ5406" s="76"/>
      <c r="BR5406" s="76"/>
      <c r="BT5406" s="76"/>
      <c r="BU5406" s="76"/>
      <c r="BW5406" s="76"/>
      <c r="BX5406" s="76"/>
    </row>
    <row r="5407" spans="1:76" ht="12.75" customHeight="1">
      <c r="A5407" s="2"/>
      <c r="B5407" s="2"/>
      <c r="C5407" s="2"/>
      <c r="D5407" s="75"/>
      <c r="F5407" s="76"/>
      <c r="G5407" s="76"/>
      <c r="I5407" s="76"/>
      <c r="J5407" s="76"/>
      <c r="L5407" s="76"/>
      <c r="M5407" s="76"/>
      <c r="O5407" s="76"/>
      <c r="P5407" s="76"/>
      <c r="R5407" s="76"/>
      <c r="S5407" s="76"/>
      <c r="U5407" s="76"/>
      <c r="V5407" s="76"/>
      <c r="X5407" s="76"/>
      <c r="Y5407" s="76"/>
      <c r="AA5407" s="76"/>
      <c r="AB5407" s="76"/>
      <c r="AD5407" s="76"/>
      <c r="AE5407" s="76"/>
      <c r="AG5407" s="76"/>
      <c r="AH5407" s="76"/>
      <c r="AJ5407" s="76"/>
      <c r="AK5407" s="76"/>
      <c r="AM5407" s="76"/>
      <c r="AN5407" s="76"/>
      <c r="AP5407" s="76"/>
      <c r="AQ5407" s="76"/>
      <c r="AS5407" s="76"/>
      <c r="AT5407" s="76"/>
      <c r="AV5407" s="76"/>
      <c r="AW5407" s="76"/>
      <c r="AY5407" s="76"/>
      <c r="AZ5407" s="76"/>
      <c r="BB5407" s="76"/>
      <c r="BC5407" s="76"/>
      <c r="BE5407" s="76"/>
      <c r="BF5407" s="76"/>
      <c r="BH5407" s="76"/>
      <c r="BI5407" s="76"/>
      <c r="BK5407" s="76"/>
      <c r="BL5407" s="76"/>
      <c r="BN5407" s="76"/>
      <c r="BO5407" s="76"/>
      <c r="BQ5407" s="76"/>
      <c r="BR5407" s="76"/>
      <c r="BT5407" s="76"/>
      <c r="BU5407" s="76"/>
      <c r="BW5407" s="76"/>
      <c r="BX5407" s="76"/>
    </row>
    <row r="5408" spans="1:76" ht="12.75" customHeight="1">
      <c r="A5408" s="2"/>
      <c r="B5408" s="2"/>
      <c r="C5408" s="2"/>
      <c r="D5408" s="75"/>
      <c r="F5408" s="76"/>
      <c r="G5408" s="76"/>
      <c r="I5408" s="76"/>
      <c r="J5408" s="76"/>
      <c r="L5408" s="76"/>
      <c r="M5408" s="76"/>
      <c r="O5408" s="76"/>
      <c r="P5408" s="76"/>
      <c r="R5408" s="76"/>
      <c r="S5408" s="76"/>
      <c r="U5408" s="76"/>
      <c r="V5408" s="76"/>
      <c r="X5408" s="76"/>
      <c r="Y5408" s="76"/>
      <c r="AA5408" s="76"/>
      <c r="AB5408" s="76"/>
      <c r="AD5408" s="76"/>
      <c r="AE5408" s="76"/>
      <c r="AG5408" s="76"/>
      <c r="AH5408" s="76"/>
      <c r="AJ5408" s="76"/>
      <c r="AK5408" s="76"/>
      <c r="AM5408" s="76"/>
      <c r="AN5408" s="76"/>
      <c r="AP5408" s="76"/>
      <c r="AQ5408" s="76"/>
      <c r="AS5408" s="76"/>
      <c r="AT5408" s="76"/>
      <c r="AV5408" s="76"/>
      <c r="AW5408" s="76"/>
      <c r="AY5408" s="76"/>
      <c r="AZ5408" s="76"/>
      <c r="BB5408" s="76"/>
      <c r="BC5408" s="76"/>
      <c r="BE5408" s="76"/>
      <c r="BF5408" s="76"/>
      <c r="BH5408" s="76"/>
      <c r="BI5408" s="76"/>
      <c r="BK5408" s="76"/>
      <c r="BL5408" s="76"/>
      <c r="BN5408" s="76"/>
      <c r="BO5408" s="76"/>
      <c r="BQ5408" s="76"/>
      <c r="BR5408" s="76"/>
      <c r="BT5408" s="76"/>
      <c r="BU5408" s="76"/>
      <c r="BW5408" s="76"/>
      <c r="BX5408" s="76"/>
    </row>
    <row r="5409" spans="1:76" ht="12.75" customHeight="1">
      <c r="A5409" s="2"/>
      <c r="B5409" s="2"/>
      <c r="C5409" s="2"/>
      <c r="D5409" s="75"/>
      <c r="F5409" s="76"/>
      <c r="G5409" s="76"/>
      <c r="I5409" s="76"/>
      <c r="J5409" s="76"/>
      <c r="L5409" s="76"/>
      <c r="M5409" s="76"/>
      <c r="O5409" s="76"/>
      <c r="P5409" s="76"/>
      <c r="R5409" s="76"/>
      <c r="S5409" s="76"/>
      <c r="U5409" s="76"/>
      <c r="V5409" s="76"/>
      <c r="X5409" s="76"/>
      <c r="Y5409" s="76"/>
      <c r="AA5409" s="76"/>
      <c r="AB5409" s="76"/>
      <c r="AD5409" s="76"/>
      <c r="AE5409" s="76"/>
      <c r="AG5409" s="76"/>
      <c r="AH5409" s="76"/>
      <c r="AJ5409" s="76"/>
      <c r="AK5409" s="76"/>
      <c r="AM5409" s="76"/>
      <c r="AN5409" s="76"/>
      <c r="AP5409" s="76"/>
      <c r="AQ5409" s="76"/>
      <c r="AS5409" s="76"/>
      <c r="AT5409" s="76"/>
      <c r="AV5409" s="76"/>
      <c r="AW5409" s="76"/>
      <c r="AY5409" s="76"/>
      <c r="AZ5409" s="76"/>
      <c r="BB5409" s="76"/>
      <c r="BC5409" s="76"/>
      <c r="BE5409" s="76"/>
      <c r="BF5409" s="76"/>
      <c r="BH5409" s="76"/>
      <c r="BI5409" s="76"/>
      <c r="BK5409" s="76"/>
      <c r="BL5409" s="76"/>
      <c r="BN5409" s="76"/>
      <c r="BO5409" s="76"/>
      <c r="BQ5409" s="76"/>
      <c r="BR5409" s="76"/>
      <c r="BT5409" s="76"/>
      <c r="BU5409" s="76"/>
      <c r="BW5409" s="76"/>
      <c r="BX5409" s="76"/>
    </row>
    <row r="5410" spans="1:76" ht="12.75" customHeight="1">
      <c r="A5410" s="2"/>
      <c r="B5410" s="2"/>
      <c r="C5410" s="2"/>
      <c r="D5410" s="75"/>
      <c r="F5410" s="76"/>
      <c r="G5410" s="76"/>
      <c r="I5410" s="76"/>
      <c r="J5410" s="76"/>
      <c r="L5410" s="76"/>
      <c r="M5410" s="76"/>
      <c r="O5410" s="76"/>
      <c r="P5410" s="76"/>
      <c r="R5410" s="76"/>
      <c r="S5410" s="76"/>
      <c r="U5410" s="76"/>
      <c r="V5410" s="76"/>
      <c r="X5410" s="76"/>
      <c r="Y5410" s="76"/>
      <c r="AA5410" s="76"/>
      <c r="AB5410" s="76"/>
      <c r="AD5410" s="76"/>
      <c r="AE5410" s="76"/>
      <c r="AG5410" s="76"/>
      <c r="AH5410" s="76"/>
      <c r="AJ5410" s="76"/>
      <c r="AK5410" s="76"/>
      <c r="AM5410" s="76"/>
      <c r="AN5410" s="76"/>
      <c r="AP5410" s="76"/>
      <c r="AQ5410" s="76"/>
      <c r="AS5410" s="76"/>
      <c r="AT5410" s="76"/>
      <c r="AV5410" s="76"/>
      <c r="AW5410" s="76"/>
      <c r="AY5410" s="76"/>
      <c r="AZ5410" s="76"/>
      <c r="BB5410" s="76"/>
      <c r="BC5410" s="76"/>
      <c r="BE5410" s="76"/>
      <c r="BF5410" s="76"/>
      <c r="BH5410" s="76"/>
      <c r="BI5410" s="76"/>
      <c r="BK5410" s="76"/>
      <c r="BL5410" s="76"/>
      <c r="BN5410" s="76"/>
      <c r="BO5410" s="76"/>
      <c r="BQ5410" s="76"/>
      <c r="BR5410" s="76"/>
      <c r="BT5410" s="76"/>
      <c r="BU5410" s="76"/>
      <c r="BW5410" s="76"/>
      <c r="BX5410" s="76"/>
    </row>
    <row r="5411" spans="1:76" ht="12.75" customHeight="1">
      <c r="A5411" s="2"/>
      <c r="B5411" s="2"/>
      <c r="C5411" s="2"/>
      <c r="D5411" s="75"/>
      <c r="F5411" s="76"/>
      <c r="G5411" s="76"/>
      <c r="I5411" s="76"/>
      <c r="J5411" s="76"/>
      <c r="L5411" s="76"/>
      <c r="M5411" s="76"/>
      <c r="O5411" s="76"/>
      <c r="P5411" s="76"/>
      <c r="R5411" s="76"/>
      <c r="S5411" s="76"/>
      <c r="U5411" s="76"/>
      <c r="V5411" s="76"/>
      <c r="X5411" s="76"/>
      <c r="Y5411" s="76"/>
      <c r="AA5411" s="76"/>
      <c r="AB5411" s="76"/>
      <c r="AD5411" s="76"/>
      <c r="AE5411" s="76"/>
      <c r="AG5411" s="76"/>
      <c r="AH5411" s="76"/>
      <c r="AJ5411" s="76"/>
      <c r="AK5411" s="76"/>
      <c r="AM5411" s="76"/>
      <c r="AN5411" s="76"/>
      <c r="AP5411" s="76"/>
      <c r="AQ5411" s="76"/>
      <c r="AS5411" s="76"/>
      <c r="AT5411" s="76"/>
      <c r="AV5411" s="76"/>
      <c r="AW5411" s="76"/>
      <c r="AY5411" s="76"/>
      <c r="AZ5411" s="76"/>
      <c r="BB5411" s="76"/>
      <c r="BC5411" s="76"/>
      <c r="BE5411" s="76"/>
      <c r="BF5411" s="76"/>
      <c r="BH5411" s="76"/>
      <c r="BI5411" s="76"/>
      <c r="BK5411" s="76"/>
      <c r="BL5411" s="76"/>
      <c r="BN5411" s="76"/>
      <c r="BO5411" s="76"/>
      <c r="BQ5411" s="76"/>
      <c r="BR5411" s="76"/>
      <c r="BT5411" s="76"/>
      <c r="BU5411" s="76"/>
      <c r="BW5411" s="76"/>
      <c r="BX5411" s="76"/>
    </row>
    <row r="5412" spans="1:76" ht="12.75" customHeight="1">
      <c r="A5412" s="2"/>
      <c r="B5412" s="2"/>
      <c r="C5412" s="2"/>
      <c r="D5412" s="75"/>
      <c r="F5412" s="76"/>
      <c r="G5412" s="76"/>
      <c r="I5412" s="76"/>
      <c r="J5412" s="76"/>
      <c r="L5412" s="76"/>
      <c r="M5412" s="76"/>
      <c r="O5412" s="76"/>
      <c r="P5412" s="76"/>
      <c r="R5412" s="76"/>
      <c r="S5412" s="76"/>
      <c r="U5412" s="76"/>
      <c r="V5412" s="76"/>
      <c r="X5412" s="76"/>
      <c r="Y5412" s="76"/>
      <c r="AA5412" s="76"/>
      <c r="AB5412" s="76"/>
      <c r="AD5412" s="76"/>
      <c r="AE5412" s="76"/>
      <c r="AG5412" s="76"/>
      <c r="AH5412" s="76"/>
      <c r="AJ5412" s="76"/>
      <c r="AK5412" s="76"/>
      <c r="AM5412" s="76"/>
      <c r="AN5412" s="76"/>
      <c r="AP5412" s="76"/>
      <c r="AQ5412" s="76"/>
      <c r="AS5412" s="76"/>
      <c r="AT5412" s="76"/>
      <c r="AV5412" s="76"/>
      <c r="AW5412" s="76"/>
      <c r="AY5412" s="76"/>
      <c r="AZ5412" s="76"/>
      <c r="BB5412" s="76"/>
      <c r="BC5412" s="76"/>
      <c r="BE5412" s="76"/>
      <c r="BF5412" s="76"/>
      <c r="BH5412" s="76"/>
      <c r="BI5412" s="76"/>
      <c r="BK5412" s="76"/>
      <c r="BL5412" s="76"/>
      <c r="BN5412" s="76"/>
      <c r="BO5412" s="76"/>
      <c r="BQ5412" s="76"/>
      <c r="BR5412" s="76"/>
      <c r="BT5412" s="76"/>
      <c r="BU5412" s="76"/>
      <c r="BW5412" s="76"/>
      <c r="BX5412" s="76"/>
    </row>
    <row r="5413" spans="1:76" ht="12.75" customHeight="1">
      <c r="A5413" s="2"/>
      <c r="B5413" s="2"/>
      <c r="C5413" s="2"/>
      <c r="D5413" s="75"/>
      <c r="F5413" s="76"/>
      <c r="G5413" s="76"/>
      <c r="I5413" s="76"/>
      <c r="J5413" s="76"/>
      <c r="L5413" s="76"/>
      <c r="M5413" s="76"/>
      <c r="O5413" s="76"/>
      <c r="P5413" s="76"/>
      <c r="R5413" s="76"/>
      <c r="S5413" s="76"/>
      <c r="U5413" s="76"/>
      <c r="V5413" s="76"/>
      <c r="X5413" s="76"/>
      <c r="Y5413" s="76"/>
      <c r="AA5413" s="76"/>
      <c r="AB5413" s="76"/>
      <c r="AD5413" s="76"/>
      <c r="AE5413" s="76"/>
      <c r="AG5413" s="76"/>
      <c r="AH5413" s="76"/>
      <c r="AJ5413" s="76"/>
      <c r="AK5413" s="76"/>
      <c r="AM5413" s="76"/>
      <c r="AN5413" s="76"/>
      <c r="AP5413" s="76"/>
      <c r="AQ5413" s="76"/>
      <c r="AS5413" s="76"/>
      <c r="AT5413" s="76"/>
      <c r="AV5413" s="76"/>
      <c r="AW5413" s="76"/>
      <c r="AY5413" s="76"/>
      <c r="AZ5413" s="76"/>
      <c r="BB5413" s="76"/>
      <c r="BC5413" s="76"/>
      <c r="BE5413" s="76"/>
      <c r="BF5413" s="76"/>
      <c r="BH5413" s="76"/>
      <c r="BI5413" s="76"/>
      <c r="BK5413" s="76"/>
      <c r="BL5413" s="76"/>
      <c r="BN5413" s="76"/>
      <c r="BO5413" s="76"/>
      <c r="BQ5413" s="76"/>
      <c r="BR5413" s="76"/>
      <c r="BT5413" s="76"/>
      <c r="BU5413" s="76"/>
      <c r="BW5413" s="76"/>
      <c r="BX5413" s="76"/>
    </row>
    <row r="5414" spans="1:76" ht="12.75" customHeight="1">
      <c r="A5414" s="2"/>
      <c r="B5414" s="2"/>
      <c r="C5414" s="2"/>
      <c r="D5414" s="75"/>
      <c r="F5414" s="76"/>
      <c r="G5414" s="76"/>
      <c r="I5414" s="76"/>
      <c r="J5414" s="76"/>
      <c r="L5414" s="76"/>
      <c r="M5414" s="76"/>
      <c r="O5414" s="76"/>
      <c r="P5414" s="76"/>
      <c r="R5414" s="76"/>
      <c r="S5414" s="76"/>
      <c r="U5414" s="76"/>
      <c r="V5414" s="76"/>
      <c r="X5414" s="76"/>
      <c r="Y5414" s="76"/>
      <c r="AA5414" s="76"/>
      <c r="AB5414" s="76"/>
      <c r="AD5414" s="76"/>
      <c r="AE5414" s="76"/>
      <c r="AG5414" s="76"/>
      <c r="AH5414" s="76"/>
      <c r="AJ5414" s="76"/>
      <c r="AK5414" s="76"/>
      <c r="AM5414" s="76"/>
      <c r="AN5414" s="76"/>
      <c r="AP5414" s="76"/>
      <c r="AQ5414" s="76"/>
      <c r="AS5414" s="76"/>
      <c r="AT5414" s="76"/>
      <c r="AV5414" s="76"/>
      <c r="AW5414" s="76"/>
      <c r="AY5414" s="76"/>
      <c r="AZ5414" s="76"/>
      <c r="BB5414" s="76"/>
      <c r="BC5414" s="76"/>
      <c r="BE5414" s="76"/>
      <c r="BF5414" s="76"/>
      <c r="BH5414" s="76"/>
      <c r="BI5414" s="76"/>
      <c r="BK5414" s="76"/>
      <c r="BL5414" s="76"/>
      <c r="BN5414" s="76"/>
      <c r="BO5414" s="76"/>
      <c r="BQ5414" s="76"/>
      <c r="BR5414" s="76"/>
      <c r="BT5414" s="76"/>
      <c r="BU5414" s="76"/>
      <c r="BW5414" s="76"/>
      <c r="BX5414" s="76"/>
    </row>
    <row r="5415" spans="1:76" ht="12.75" customHeight="1">
      <c r="A5415" s="2"/>
      <c r="B5415" s="2"/>
      <c r="C5415" s="2"/>
      <c r="D5415" s="75"/>
      <c r="F5415" s="76"/>
      <c r="G5415" s="76"/>
      <c r="I5415" s="76"/>
      <c r="J5415" s="76"/>
      <c r="L5415" s="76"/>
      <c r="M5415" s="76"/>
      <c r="O5415" s="76"/>
      <c r="P5415" s="76"/>
      <c r="R5415" s="76"/>
      <c r="S5415" s="76"/>
      <c r="U5415" s="76"/>
      <c r="V5415" s="76"/>
      <c r="X5415" s="76"/>
      <c r="Y5415" s="76"/>
      <c r="AA5415" s="76"/>
      <c r="AB5415" s="76"/>
      <c r="AD5415" s="76"/>
      <c r="AE5415" s="76"/>
      <c r="AG5415" s="76"/>
      <c r="AH5415" s="76"/>
      <c r="AJ5415" s="76"/>
      <c r="AK5415" s="76"/>
      <c r="AM5415" s="76"/>
      <c r="AN5415" s="76"/>
      <c r="AP5415" s="76"/>
      <c r="AQ5415" s="76"/>
      <c r="AS5415" s="76"/>
      <c r="AT5415" s="76"/>
      <c r="AV5415" s="76"/>
      <c r="AW5415" s="76"/>
      <c r="AY5415" s="76"/>
      <c r="AZ5415" s="76"/>
      <c r="BB5415" s="76"/>
      <c r="BC5415" s="76"/>
      <c r="BE5415" s="76"/>
      <c r="BF5415" s="76"/>
      <c r="BH5415" s="76"/>
      <c r="BI5415" s="76"/>
      <c r="BK5415" s="76"/>
      <c r="BL5415" s="76"/>
      <c r="BN5415" s="76"/>
      <c r="BO5415" s="76"/>
      <c r="BQ5415" s="76"/>
      <c r="BR5415" s="76"/>
      <c r="BT5415" s="76"/>
      <c r="BU5415" s="76"/>
      <c r="BW5415" s="76"/>
      <c r="BX5415" s="76"/>
    </row>
    <row r="5416" spans="1:76" ht="12.75" customHeight="1">
      <c r="A5416" s="2"/>
      <c r="B5416" s="2"/>
      <c r="C5416" s="2"/>
      <c r="D5416" s="75"/>
      <c r="F5416" s="76"/>
      <c r="G5416" s="76"/>
      <c r="I5416" s="76"/>
      <c r="J5416" s="76"/>
      <c r="L5416" s="76"/>
      <c r="M5416" s="76"/>
      <c r="O5416" s="76"/>
      <c r="P5416" s="76"/>
      <c r="R5416" s="76"/>
      <c r="S5416" s="76"/>
      <c r="U5416" s="76"/>
      <c r="V5416" s="76"/>
      <c r="X5416" s="76"/>
      <c r="Y5416" s="76"/>
      <c r="AA5416" s="76"/>
      <c r="AB5416" s="76"/>
      <c r="AD5416" s="76"/>
      <c r="AE5416" s="76"/>
      <c r="AG5416" s="76"/>
      <c r="AH5416" s="76"/>
      <c r="AJ5416" s="76"/>
      <c r="AK5416" s="76"/>
      <c r="AM5416" s="76"/>
      <c r="AN5416" s="76"/>
      <c r="AP5416" s="76"/>
      <c r="AQ5416" s="76"/>
      <c r="AS5416" s="76"/>
      <c r="AT5416" s="76"/>
      <c r="AV5416" s="76"/>
      <c r="AW5416" s="76"/>
      <c r="AY5416" s="76"/>
      <c r="AZ5416" s="76"/>
      <c r="BB5416" s="76"/>
      <c r="BC5416" s="76"/>
      <c r="BE5416" s="76"/>
      <c r="BF5416" s="76"/>
      <c r="BH5416" s="76"/>
      <c r="BI5416" s="76"/>
      <c r="BK5416" s="76"/>
      <c r="BL5416" s="76"/>
      <c r="BN5416" s="76"/>
      <c r="BO5416" s="76"/>
      <c r="BQ5416" s="76"/>
      <c r="BR5416" s="76"/>
      <c r="BT5416" s="76"/>
      <c r="BU5416" s="76"/>
      <c r="BW5416" s="76"/>
      <c r="BX5416" s="76"/>
    </row>
    <row r="5417" spans="1:76" ht="12.75" customHeight="1">
      <c r="A5417" s="2"/>
      <c r="B5417" s="2"/>
      <c r="C5417" s="2"/>
      <c r="D5417" s="75"/>
      <c r="F5417" s="76"/>
      <c r="G5417" s="76"/>
      <c r="I5417" s="76"/>
      <c r="J5417" s="76"/>
      <c r="L5417" s="76"/>
      <c r="M5417" s="76"/>
      <c r="O5417" s="76"/>
      <c r="P5417" s="76"/>
      <c r="R5417" s="76"/>
      <c r="S5417" s="76"/>
      <c r="U5417" s="76"/>
      <c r="V5417" s="76"/>
      <c r="X5417" s="76"/>
      <c r="Y5417" s="76"/>
      <c r="AA5417" s="76"/>
      <c r="AB5417" s="76"/>
      <c r="AD5417" s="76"/>
      <c r="AE5417" s="76"/>
      <c r="AG5417" s="76"/>
      <c r="AH5417" s="76"/>
      <c r="AJ5417" s="76"/>
      <c r="AK5417" s="76"/>
      <c r="AM5417" s="76"/>
      <c r="AN5417" s="76"/>
      <c r="AP5417" s="76"/>
      <c r="AQ5417" s="76"/>
      <c r="AS5417" s="76"/>
      <c r="AT5417" s="76"/>
      <c r="AV5417" s="76"/>
      <c r="AW5417" s="76"/>
      <c r="AY5417" s="76"/>
      <c r="AZ5417" s="76"/>
      <c r="BB5417" s="76"/>
      <c r="BC5417" s="76"/>
      <c r="BE5417" s="76"/>
      <c r="BF5417" s="76"/>
      <c r="BH5417" s="76"/>
      <c r="BI5417" s="76"/>
      <c r="BK5417" s="76"/>
      <c r="BL5417" s="76"/>
      <c r="BN5417" s="76"/>
      <c r="BO5417" s="76"/>
      <c r="BQ5417" s="76"/>
      <c r="BR5417" s="76"/>
      <c r="BT5417" s="76"/>
      <c r="BU5417" s="76"/>
      <c r="BW5417" s="76"/>
      <c r="BX5417" s="76"/>
    </row>
    <row r="5418" spans="1:76" ht="12.75" customHeight="1">
      <c r="A5418" s="2"/>
      <c r="B5418" s="2"/>
      <c r="C5418" s="2"/>
      <c r="D5418" s="75"/>
      <c r="F5418" s="76"/>
      <c r="G5418" s="76"/>
      <c r="I5418" s="76"/>
      <c r="J5418" s="76"/>
      <c r="L5418" s="76"/>
      <c r="M5418" s="76"/>
      <c r="O5418" s="76"/>
      <c r="P5418" s="76"/>
      <c r="R5418" s="76"/>
      <c r="S5418" s="76"/>
      <c r="U5418" s="76"/>
      <c r="V5418" s="76"/>
      <c r="X5418" s="76"/>
      <c r="Y5418" s="76"/>
      <c r="AA5418" s="76"/>
      <c r="AB5418" s="76"/>
      <c r="AD5418" s="76"/>
      <c r="AE5418" s="76"/>
      <c r="AG5418" s="76"/>
      <c r="AH5418" s="76"/>
      <c r="AJ5418" s="76"/>
      <c r="AK5418" s="76"/>
      <c r="AM5418" s="76"/>
      <c r="AN5418" s="76"/>
      <c r="AP5418" s="76"/>
      <c r="AQ5418" s="76"/>
      <c r="AS5418" s="76"/>
      <c r="AT5418" s="76"/>
      <c r="AV5418" s="76"/>
      <c r="AW5418" s="76"/>
      <c r="AY5418" s="76"/>
      <c r="AZ5418" s="76"/>
      <c r="BB5418" s="76"/>
      <c r="BC5418" s="76"/>
      <c r="BE5418" s="76"/>
      <c r="BF5418" s="76"/>
      <c r="BH5418" s="76"/>
      <c r="BI5418" s="76"/>
      <c r="BK5418" s="76"/>
      <c r="BL5418" s="76"/>
      <c r="BN5418" s="76"/>
      <c r="BO5418" s="76"/>
      <c r="BQ5418" s="76"/>
      <c r="BR5418" s="76"/>
      <c r="BT5418" s="76"/>
      <c r="BU5418" s="76"/>
      <c r="BW5418" s="76"/>
      <c r="BX5418" s="76"/>
    </row>
    <row r="5419" spans="1:76" ht="12.75" customHeight="1">
      <c r="A5419" s="2"/>
      <c r="B5419" s="2"/>
      <c r="C5419" s="2"/>
      <c r="D5419" s="75"/>
      <c r="F5419" s="76"/>
      <c r="G5419" s="76"/>
      <c r="I5419" s="76"/>
      <c r="J5419" s="76"/>
      <c r="L5419" s="76"/>
      <c r="M5419" s="76"/>
      <c r="O5419" s="76"/>
      <c r="P5419" s="76"/>
      <c r="R5419" s="76"/>
      <c r="S5419" s="76"/>
      <c r="U5419" s="76"/>
      <c r="V5419" s="76"/>
      <c r="X5419" s="76"/>
      <c r="Y5419" s="76"/>
      <c r="AA5419" s="76"/>
      <c r="AB5419" s="76"/>
      <c r="AD5419" s="76"/>
      <c r="AE5419" s="76"/>
      <c r="AG5419" s="76"/>
      <c r="AH5419" s="76"/>
      <c r="AJ5419" s="76"/>
      <c r="AK5419" s="76"/>
      <c r="AM5419" s="76"/>
      <c r="AN5419" s="76"/>
      <c r="AP5419" s="76"/>
      <c r="AQ5419" s="76"/>
      <c r="AS5419" s="76"/>
      <c r="AT5419" s="76"/>
      <c r="AV5419" s="76"/>
      <c r="AW5419" s="76"/>
      <c r="AY5419" s="76"/>
      <c r="AZ5419" s="76"/>
      <c r="BB5419" s="76"/>
      <c r="BC5419" s="76"/>
      <c r="BE5419" s="76"/>
      <c r="BF5419" s="76"/>
      <c r="BH5419" s="76"/>
      <c r="BI5419" s="76"/>
      <c r="BK5419" s="76"/>
      <c r="BL5419" s="76"/>
      <c r="BN5419" s="76"/>
      <c r="BO5419" s="76"/>
      <c r="BQ5419" s="76"/>
      <c r="BR5419" s="76"/>
      <c r="BT5419" s="76"/>
      <c r="BU5419" s="76"/>
      <c r="BW5419" s="76"/>
      <c r="BX5419" s="76"/>
    </row>
    <row r="5420" spans="1:76" ht="12.75" customHeight="1">
      <c r="A5420" s="2"/>
      <c r="B5420" s="2"/>
      <c r="C5420" s="2"/>
      <c r="D5420" s="75"/>
      <c r="F5420" s="76"/>
      <c r="G5420" s="76"/>
      <c r="I5420" s="76"/>
      <c r="J5420" s="76"/>
      <c r="L5420" s="76"/>
      <c r="M5420" s="76"/>
      <c r="O5420" s="76"/>
      <c r="P5420" s="76"/>
      <c r="R5420" s="76"/>
      <c r="S5420" s="76"/>
      <c r="U5420" s="76"/>
      <c r="V5420" s="76"/>
      <c r="X5420" s="76"/>
      <c r="Y5420" s="76"/>
      <c r="AA5420" s="76"/>
      <c r="AB5420" s="76"/>
      <c r="AD5420" s="76"/>
      <c r="AE5420" s="76"/>
      <c r="AG5420" s="76"/>
      <c r="AH5420" s="76"/>
      <c r="AJ5420" s="76"/>
      <c r="AK5420" s="76"/>
      <c r="AM5420" s="76"/>
      <c r="AN5420" s="76"/>
      <c r="AP5420" s="76"/>
      <c r="AQ5420" s="76"/>
      <c r="AS5420" s="76"/>
      <c r="AT5420" s="76"/>
      <c r="AV5420" s="76"/>
      <c r="AW5420" s="76"/>
      <c r="AY5420" s="76"/>
      <c r="AZ5420" s="76"/>
      <c r="BB5420" s="76"/>
      <c r="BC5420" s="76"/>
      <c r="BE5420" s="76"/>
      <c r="BF5420" s="76"/>
      <c r="BH5420" s="76"/>
      <c r="BI5420" s="76"/>
      <c r="BK5420" s="76"/>
      <c r="BL5420" s="76"/>
      <c r="BN5420" s="76"/>
      <c r="BO5420" s="76"/>
      <c r="BQ5420" s="76"/>
      <c r="BR5420" s="76"/>
      <c r="BT5420" s="76"/>
      <c r="BU5420" s="76"/>
      <c r="BW5420" s="76"/>
      <c r="BX5420" s="76"/>
    </row>
    <row r="5421" spans="1:76" ht="12.75" customHeight="1">
      <c r="A5421" s="2"/>
      <c r="B5421" s="2"/>
      <c r="C5421" s="2"/>
      <c r="D5421" s="75"/>
      <c r="F5421" s="76"/>
      <c r="G5421" s="76"/>
      <c r="I5421" s="76"/>
      <c r="J5421" s="76"/>
      <c r="L5421" s="76"/>
      <c r="M5421" s="76"/>
      <c r="O5421" s="76"/>
      <c r="P5421" s="76"/>
      <c r="R5421" s="76"/>
      <c r="S5421" s="76"/>
      <c r="U5421" s="76"/>
      <c r="V5421" s="76"/>
      <c r="X5421" s="76"/>
      <c r="Y5421" s="76"/>
      <c r="AA5421" s="76"/>
      <c r="AB5421" s="76"/>
      <c r="AD5421" s="76"/>
      <c r="AE5421" s="76"/>
      <c r="AG5421" s="76"/>
      <c r="AH5421" s="76"/>
      <c r="AJ5421" s="76"/>
      <c r="AK5421" s="76"/>
      <c r="AM5421" s="76"/>
      <c r="AN5421" s="76"/>
      <c r="AP5421" s="76"/>
      <c r="AQ5421" s="76"/>
      <c r="AS5421" s="76"/>
      <c r="AT5421" s="76"/>
      <c r="AV5421" s="76"/>
      <c r="AW5421" s="76"/>
      <c r="AY5421" s="76"/>
      <c r="AZ5421" s="76"/>
      <c r="BB5421" s="76"/>
      <c r="BC5421" s="76"/>
      <c r="BE5421" s="76"/>
      <c r="BF5421" s="76"/>
      <c r="BH5421" s="76"/>
      <c r="BI5421" s="76"/>
      <c r="BK5421" s="76"/>
      <c r="BL5421" s="76"/>
      <c r="BN5421" s="76"/>
      <c r="BO5421" s="76"/>
      <c r="BQ5421" s="76"/>
      <c r="BR5421" s="76"/>
      <c r="BT5421" s="76"/>
      <c r="BU5421" s="76"/>
      <c r="BW5421" s="76"/>
      <c r="BX5421" s="76"/>
    </row>
    <row r="5422" spans="1:76" ht="12.75" customHeight="1">
      <c r="A5422" s="2"/>
      <c r="B5422" s="2"/>
      <c r="C5422" s="2"/>
      <c r="D5422" s="75"/>
      <c r="F5422" s="76"/>
      <c r="G5422" s="76"/>
      <c r="I5422" s="76"/>
      <c r="J5422" s="76"/>
      <c r="L5422" s="76"/>
      <c r="M5422" s="76"/>
      <c r="O5422" s="76"/>
      <c r="P5422" s="76"/>
      <c r="R5422" s="76"/>
      <c r="S5422" s="76"/>
      <c r="U5422" s="76"/>
      <c r="V5422" s="76"/>
      <c r="X5422" s="76"/>
      <c r="Y5422" s="76"/>
      <c r="AA5422" s="76"/>
      <c r="AB5422" s="76"/>
      <c r="AD5422" s="76"/>
      <c r="AE5422" s="76"/>
      <c r="AG5422" s="76"/>
      <c r="AH5422" s="76"/>
      <c r="AJ5422" s="76"/>
      <c r="AK5422" s="76"/>
      <c r="AM5422" s="76"/>
      <c r="AN5422" s="76"/>
      <c r="AP5422" s="76"/>
      <c r="AQ5422" s="76"/>
      <c r="AS5422" s="76"/>
      <c r="AT5422" s="76"/>
      <c r="AV5422" s="76"/>
      <c r="AW5422" s="76"/>
      <c r="AY5422" s="76"/>
      <c r="AZ5422" s="76"/>
      <c r="BB5422" s="76"/>
      <c r="BC5422" s="76"/>
      <c r="BE5422" s="76"/>
      <c r="BF5422" s="76"/>
      <c r="BH5422" s="76"/>
      <c r="BI5422" s="76"/>
      <c r="BK5422" s="76"/>
      <c r="BL5422" s="76"/>
      <c r="BN5422" s="76"/>
      <c r="BO5422" s="76"/>
      <c r="BQ5422" s="76"/>
      <c r="BR5422" s="76"/>
      <c r="BT5422" s="76"/>
      <c r="BU5422" s="76"/>
      <c r="BW5422" s="76"/>
      <c r="BX5422" s="76"/>
    </row>
    <row r="5423" spans="1:76" ht="12.75" customHeight="1">
      <c r="A5423" s="2"/>
      <c r="B5423" s="2"/>
      <c r="C5423" s="2"/>
      <c r="D5423" s="75"/>
      <c r="F5423" s="76"/>
      <c r="G5423" s="76"/>
      <c r="I5423" s="76"/>
      <c r="J5423" s="76"/>
      <c r="L5423" s="76"/>
      <c r="M5423" s="76"/>
      <c r="O5423" s="76"/>
      <c r="P5423" s="76"/>
      <c r="R5423" s="76"/>
      <c r="S5423" s="76"/>
      <c r="U5423" s="76"/>
      <c r="V5423" s="76"/>
      <c r="X5423" s="76"/>
      <c r="Y5423" s="76"/>
      <c r="AA5423" s="76"/>
      <c r="AB5423" s="76"/>
      <c r="AD5423" s="76"/>
      <c r="AE5423" s="76"/>
      <c r="AG5423" s="76"/>
      <c r="AH5423" s="76"/>
      <c r="AJ5423" s="76"/>
      <c r="AK5423" s="76"/>
      <c r="AM5423" s="76"/>
      <c r="AN5423" s="76"/>
      <c r="AP5423" s="76"/>
      <c r="AQ5423" s="76"/>
      <c r="AS5423" s="76"/>
      <c r="AT5423" s="76"/>
      <c r="AV5423" s="76"/>
      <c r="AW5423" s="76"/>
      <c r="AY5423" s="76"/>
      <c r="AZ5423" s="76"/>
      <c r="BB5423" s="76"/>
      <c r="BC5423" s="76"/>
      <c r="BE5423" s="76"/>
      <c r="BF5423" s="76"/>
      <c r="BH5423" s="76"/>
      <c r="BI5423" s="76"/>
      <c r="BK5423" s="76"/>
      <c r="BL5423" s="76"/>
      <c r="BN5423" s="76"/>
      <c r="BO5423" s="76"/>
      <c r="BQ5423" s="76"/>
      <c r="BR5423" s="76"/>
      <c r="BT5423" s="76"/>
      <c r="BU5423" s="76"/>
      <c r="BW5423" s="76"/>
      <c r="BX5423" s="76"/>
    </row>
    <row r="5424" spans="1:76" ht="12.75" customHeight="1">
      <c r="A5424" s="2"/>
      <c r="B5424" s="2"/>
      <c r="C5424" s="2"/>
      <c r="D5424" s="75"/>
      <c r="F5424" s="76"/>
      <c r="G5424" s="76"/>
      <c r="I5424" s="76"/>
      <c r="J5424" s="76"/>
      <c r="L5424" s="76"/>
      <c r="M5424" s="76"/>
      <c r="O5424" s="76"/>
      <c r="P5424" s="76"/>
      <c r="R5424" s="76"/>
      <c r="S5424" s="76"/>
      <c r="U5424" s="76"/>
      <c r="V5424" s="76"/>
      <c r="X5424" s="76"/>
      <c r="Y5424" s="76"/>
      <c r="AA5424" s="76"/>
      <c r="AB5424" s="76"/>
      <c r="AD5424" s="76"/>
      <c r="AE5424" s="76"/>
      <c r="AG5424" s="76"/>
      <c r="AH5424" s="76"/>
      <c r="AJ5424" s="76"/>
      <c r="AK5424" s="76"/>
      <c r="AM5424" s="76"/>
      <c r="AN5424" s="76"/>
      <c r="AP5424" s="76"/>
      <c r="AQ5424" s="76"/>
      <c r="AS5424" s="76"/>
      <c r="AT5424" s="76"/>
      <c r="AV5424" s="76"/>
      <c r="AW5424" s="76"/>
      <c r="AY5424" s="76"/>
      <c r="AZ5424" s="76"/>
      <c r="BB5424" s="76"/>
      <c r="BC5424" s="76"/>
      <c r="BE5424" s="76"/>
      <c r="BF5424" s="76"/>
      <c r="BH5424" s="76"/>
      <c r="BI5424" s="76"/>
      <c r="BK5424" s="76"/>
      <c r="BL5424" s="76"/>
      <c r="BN5424" s="76"/>
      <c r="BO5424" s="76"/>
      <c r="BQ5424" s="76"/>
      <c r="BR5424" s="76"/>
      <c r="BT5424" s="76"/>
      <c r="BU5424" s="76"/>
      <c r="BW5424" s="76"/>
      <c r="BX5424" s="76"/>
    </row>
    <row r="5425" spans="1:76" ht="12.75" customHeight="1">
      <c r="A5425" s="2"/>
      <c r="B5425" s="2"/>
      <c r="C5425" s="2"/>
      <c r="D5425" s="75"/>
      <c r="F5425" s="76"/>
      <c r="G5425" s="76"/>
      <c r="I5425" s="76"/>
      <c r="J5425" s="76"/>
      <c r="L5425" s="76"/>
      <c r="M5425" s="76"/>
      <c r="O5425" s="76"/>
      <c r="P5425" s="76"/>
      <c r="R5425" s="76"/>
      <c r="S5425" s="76"/>
      <c r="U5425" s="76"/>
      <c r="V5425" s="76"/>
      <c r="X5425" s="76"/>
      <c r="Y5425" s="76"/>
      <c r="AA5425" s="76"/>
      <c r="AB5425" s="76"/>
      <c r="AD5425" s="76"/>
      <c r="AE5425" s="76"/>
      <c r="AG5425" s="76"/>
      <c r="AH5425" s="76"/>
      <c r="AJ5425" s="76"/>
      <c r="AK5425" s="76"/>
      <c r="AM5425" s="76"/>
      <c r="AN5425" s="76"/>
      <c r="AP5425" s="76"/>
      <c r="AQ5425" s="76"/>
      <c r="AS5425" s="76"/>
      <c r="AT5425" s="76"/>
      <c r="AV5425" s="76"/>
      <c r="AW5425" s="76"/>
      <c r="AY5425" s="76"/>
      <c r="AZ5425" s="76"/>
      <c r="BB5425" s="76"/>
      <c r="BC5425" s="76"/>
      <c r="BE5425" s="76"/>
      <c r="BF5425" s="76"/>
      <c r="BH5425" s="76"/>
      <c r="BI5425" s="76"/>
      <c r="BK5425" s="76"/>
      <c r="BL5425" s="76"/>
      <c r="BN5425" s="76"/>
      <c r="BO5425" s="76"/>
      <c r="BQ5425" s="76"/>
      <c r="BR5425" s="76"/>
      <c r="BT5425" s="76"/>
      <c r="BU5425" s="76"/>
      <c r="BW5425" s="76"/>
      <c r="BX5425" s="76"/>
    </row>
    <row r="5426" spans="1:76" ht="12.75" customHeight="1">
      <c r="A5426" s="2"/>
      <c r="B5426" s="2"/>
      <c r="C5426" s="2"/>
      <c r="D5426" s="75"/>
      <c r="F5426" s="76"/>
      <c r="G5426" s="76"/>
      <c r="I5426" s="76"/>
      <c r="J5426" s="76"/>
      <c r="L5426" s="76"/>
      <c r="M5426" s="76"/>
      <c r="O5426" s="76"/>
      <c r="P5426" s="76"/>
      <c r="R5426" s="76"/>
      <c r="S5426" s="76"/>
      <c r="U5426" s="76"/>
      <c r="V5426" s="76"/>
      <c r="X5426" s="76"/>
      <c r="Y5426" s="76"/>
      <c r="AA5426" s="76"/>
      <c r="AB5426" s="76"/>
      <c r="AD5426" s="76"/>
      <c r="AE5426" s="76"/>
      <c r="AG5426" s="76"/>
      <c r="AH5426" s="76"/>
      <c r="AJ5426" s="76"/>
      <c r="AK5426" s="76"/>
      <c r="AM5426" s="76"/>
      <c r="AN5426" s="76"/>
      <c r="AP5426" s="76"/>
      <c r="AQ5426" s="76"/>
      <c r="AS5426" s="76"/>
      <c r="AT5426" s="76"/>
      <c r="AV5426" s="76"/>
      <c r="AW5426" s="76"/>
      <c r="AY5426" s="76"/>
      <c r="AZ5426" s="76"/>
      <c r="BB5426" s="76"/>
      <c r="BC5426" s="76"/>
      <c r="BE5426" s="76"/>
      <c r="BF5426" s="76"/>
      <c r="BH5426" s="76"/>
      <c r="BI5426" s="76"/>
      <c r="BK5426" s="76"/>
      <c r="BL5426" s="76"/>
      <c r="BN5426" s="76"/>
      <c r="BO5426" s="76"/>
      <c r="BQ5426" s="76"/>
      <c r="BR5426" s="76"/>
      <c r="BT5426" s="76"/>
      <c r="BU5426" s="76"/>
      <c r="BW5426" s="76"/>
      <c r="BX5426" s="76"/>
    </row>
    <row r="5427" spans="1:76" ht="12.75" customHeight="1">
      <c r="A5427" s="2"/>
      <c r="B5427" s="2"/>
      <c r="C5427" s="2"/>
      <c r="D5427" s="75"/>
      <c r="F5427" s="76"/>
      <c r="G5427" s="76"/>
      <c r="I5427" s="76"/>
      <c r="J5427" s="76"/>
      <c r="L5427" s="76"/>
      <c r="M5427" s="76"/>
      <c r="O5427" s="76"/>
      <c r="P5427" s="76"/>
      <c r="R5427" s="76"/>
      <c r="S5427" s="76"/>
      <c r="U5427" s="76"/>
      <c r="V5427" s="76"/>
      <c r="X5427" s="76"/>
      <c r="Y5427" s="76"/>
      <c r="AA5427" s="76"/>
      <c r="AB5427" s="76"/>
      <c r="AD5427" s="76"/>
      <c r="AE5427" s="76"/>
      <c r="AG5427" s="76"/>
      <c r="AH5427" s="76"/>
      <c r="AJ5427" s="76"/>
      <c r="AK5427" s="76"/>
      <c r="AM5427" s="76"/>
      <c r="AN5427" s="76"/>
      <c r="AP5427" s="76"/>
      <c r="AQ5427" s="76"/>
      <c r="AS5427" s="76"/>
      <c r="AT5427" s="76"/>
      <c r="AV5427" s="76"/>
      <c r="AW5427" s="76"/>
      <c r="AY5427" s="76"/>
      <c r="AZ5427" s="76"/>
      <c r="BB5427" s="76"/>
      <c r="BC5427" s="76"/>
      <c r="BE5427" s="76"/>
      <c r="BF5427" s="76"/>
      <c r="BH5427" s="76"/>
      <c r="BI5427" s="76"/>
      <c r="BK5427" s="76"/>
      <c r="BL5427" s="76"/>
      <c r="BN5427" s="76"/>
      <c r="BO5427" s="76"/>
      <c r="BQ5427" s="76"/>
      <c r="BR5427" s="76"/>
      <c r="BT5427" s="76"/>
      <c r="BU5427" s="76"/>
      <c r="BW5427" s="76"/>
      <c r="BX5427" s="76"/>
    </row>
    <row r="5428" spans="1:76" ht="12.75" customHeight="1">
      <c r="A5428" s="2"/>
      <c r="B5428" s="2"/>
      <c r="C5428" s="2"/>
      <c r="D5428" s="75"/>
      <c r="F5428" s="76"/>
      <c r="G5428" s="76"/>
      <c r="I5428" s="76"/>
      <c r="J5428" s="76"/>
      <c r="L5428" s="76"/>
      <c r="M5428" s="76"/>
      <c r="O5428" s="76"/>
      <c r="P5428" s="76"/>
      <c r="R5428" s="76"/>
      <c r="S5428" s="76"/>
      <c r="U5428" s="76"/>
      <c r="V5428" s="76"/>
      <c r="X5428" s="76"/>
      <c r="Y5428" s="76"/>
      <c r="AA5428" s="76"/>
      <c r="AB5428" s="76"/>
      <c r="AD5428" s="76"/>
      <c r="AE5428" s="76"/>
      <c r="AG5428" s="76"/>
      <c r="AH5428" s="76"/>
      <c r="AJ5428" s="76"/>
      <c r="AK5428" s="76"/>
      <c r="AM5428" s="76"/>
      <c r="AN5428" s="76"/>
      <c r="AP5428" s="76"/>
      <c r="AQ5428" s="76"/>
      <c r="AS5428" s="76"/>
      <c r="AT5428" s="76"/>
      <c r="AV5428" s="76"/>
      <c r="AW5428" s="76"/>
      <c r="AY5428" s="76"/>
      <c r="AZ5428" s="76"/>
      <c r="BB5428" s="76"/>
      <c r="BC5428" s="76"/>
      <c r="BE5428" s="76"/>
      <c r="BF5428" s="76"/>
      <c r="BH5428" s="76"/>
      <c r="BI5428" s="76"/>
      <c r="BK5428" s="76"/>
      <c r="BL5428" s="76"/>
      <c r="BN5428" s="76"/>
      <c r="BO5428" s="76"/>
      <c r="BQ5428" s="76"/>
      <c r="BR5428" s="76"/>
      <c r="BT5428" s="76"/>
      <c r="BU5428" s="76"/>
      <c r="BW5428" s="76"/>
      <c r="BX5428" s="76"/>
    </row>
    <row r="5429" spans="1:76" ht="12.75" customHeight="1">
      <c r="A5429" s="2"/>
      <c r="B5429" s="2"/>
      <c r="C5429" s="2"/>
      <c r="D5429" s="75"/>
      <c r="F5429" s="76"/>
      <c r="G5429" s="76"/>
      <c r="I5429" s="76"/>
      <c r="J5429" s="76"/>
      <c r="L5429" s="76"/>
      <c r="M5429" s="76"/>
      <c r="O5429" s="76"/>
      <c r="P5429" s="76"/>
      <c r="R5429" s="76"/>
      <c r="S5429" s="76"/>
      <c r="U5429" s="76"/>
      <c r="V5429" s="76"/>
      <c r="X5429" s="76"/>
      <c r="Y5429" s="76"/>
      <c r="AA5429" s="76"/>
      <c r="AB5429" s="76"/>
      <c r="AD5429" s="76"/>
      <c r="AE5429" s="76"/>
      <c r="AG5429" s="76"/>
      <c r="AH5429" s="76"/>
      <c r="AJ5429" s="76"/>
      <c r="AK5429" s="76"/>
      <c r="AM5429" s="76"/>
      <c r="AN5429" s="76"/>
      <c r="AP5429" s="76"/>
      <c r="AQ5429" s="76"/>
      <c r="AS5429" s="76"/>
      <c r="AT5429" s="76"/>
      <c r="AV5429" s="76"/>
      <c r="AW5429" s="76"/>
      <c r="AY5429" s="76"/>
      <c r="AZ5429" s="76"/>
      <c r="BB5429" s="76"/>
      <c r="BC5429" s="76"/>
      <c r="BE5429" s="76"/>
      <c r="BF5429" s="76"/>
      <c r="BH5429" s="76"/>
      <c r="BI5429" s="76"/>
      <c r="BK5429" s="76"/>
      <c r="BL5429" s="76"/>
      <c r="BN5429" s="76"/>
      <c r="BO5429" s="76"/>
      <c r="BQ5429" s="76"/>
      <c r="BR5429" s="76"/>
      <c r="BT5429" s="76"/>
      <c r="BU5429" s="76"/>
      <c r="BW5429" s="76"/>
      <c r="BX5429" s="76"/>
    </row>
    <row r="5430" spans="1:76" ht="12.75" customHeight="1">
      <c r="A5430" s="2"/>
      <c r="B5430" s="2"/>
      <c r="C5430" s="2"/>
      <c r="D5430" s="75"/>
      <c r="F5430" s="76"/>
      <c r="G5430" s="76"/>
      <c r="I5430" s="76"/>
      <c r="J5430" s="76"/>
      <c r="L5430" s="76"/>
      <c r="M5430" s="76"/>
      <c r="O5430" s="76"/>
      <c r="P5430" s="76"/>
      <c r="R5430" s="76"/>
      <c r="S5430" s="76"/>
      <c r="U5430" s="76"/>
      <c r="V5430" s="76"/>
      <c r="X5430" s="76"/>
      <c r="Y5430" s="76"/>
      <c r="AA5430" s="76"/>
      <c r="AB5430" s="76"/>
      <c r="AD5430" s="76"/>
      <c r="AE5430" s="76"/>
      <c r="AG5430" s="76"/>
      <c r="AH5430" s="76"/>
      <c r="AJ5430" s="76"/>
      <c r="AK5430" s="76"/>
      <c r="AM5430" s="76"/>
      <c r="AN5430" s="76"/>
      <c r="AP5430" s="76"/>
      <c r="AQ5430" s="76"/>
      <c r="AS5430" s="76"/>
      <c r="AT5430" s="76"/>
      <c r="AV5430" s="76"/>
      <c r="AW5430" s="76"/>
      <c r="AY5430" s="76"/>
      <c r="AZ5430" s="76"/>
      <c r="BB5430" s="76"/>
      <c r="BC5430" s="76"/>
      <c r="BE5430" s="76"/>
      <c r="BF5430" s="76"/>
      <c r="BH5430" s="76"/>
      <c r="BI5430" s="76"/>
      <c r="BK5430" s="76"/>
      <c r="BL5430" s="76"/>
      <c r="BN5430" s="76"/>
      <c r="BO5430" s="76"/>
      <c r="BQ5430" s="76"/>
      <c r="BR5430" s="76"/>
      <c r="BT5430" s="76"/>
      <c r="BU5430" s="76"/>
      <c r="BW5430" s="76"/>
      <c r="BX5430" s="76"/>
    </row>
    <row r="5431" spans="1:76" ht="12.75" customHeight="1">
      <c r="A5431" s="2"/>
      <c r="B5431" s="2"/>
      <c r="C5431" s="2"/>
      <c r="D5431" s="75"/>
      <c r="F5431" s="76"/>
      <c r="G5431" s="76"/>
      <c r="I5431" s="76"/>
      <c r="J5431" s="76"/>
      <c r="L5431" s="76"/>
      <c r="M5431" s="76"/>
      <c r="O5431" s="76"/>
      <c r="P5431" s="76"/>
      <c r="R5431" s="76"/>
      <c r="S5431" s="76"/>
      <c r="U5431" s="76"/>
      <c r="V5431" s="76"/>
      <c r="X5431" s="76"/>
      <c r="Y5431" s="76"/>
      <c r="AA5431" s="76"/>
      <c r="AB5431" s="76"/>
      <c r="AD5431" s="76"/>
      <c r="AE5431" s="76"/>
      <c r="AG5431" s="76"/>
      <c r="AH5431" s="76"/>
      <c r="AJ5431" s="76"/>
      <c r="AK5431" s="76"/>
      <c r="AM5431" s="76"/>
      <c r="AN5431" s="76"/>
      <c r="AP5431" s="76"/>
      <c r="AQ5431" s="76"/>
      <c r="AS5431" s="76"/>
      <c r="AT5431" s="76"/>
      <c r="AV5431" s="76"/>
      <c r="AW5431" s="76"/>
      <c r="AY5431" s="76"/>
      <c r="AZ5431" s="76"/>
      <c r="BB5431" s="76"/>
      <c r="BC5431" s="76"/>
      <c r="BE5431" s="76"/>
      <c r="BF5431" s="76"/>
      <c r="BH5431" s="76"/>
      <c r="BI5431" s="76"/>
      <c r="BK5431" s="76"/>
      <c r="BL5431" s="76"/>
      <c r="BN5431" s="76"/>
      <c r="BO5431" s="76"/>
      <c r="BQ5431" s="76"/>
      <c r="BR5431" s="76"/>
      <c r="BT5431" s="76"/>
      <c r="BU5431" s="76"/>
      <c r="BW5431" s="76"/>
      <c r="BX5431" s="76"/>
    </row>
    <row r="5432" spans="1:76" ht="12.75" customHeight="1">
      <c r="A5432" s="2"/>
      <c r="B5432" s="2"/>
      <c r="C5432" s="2"/>
      <c r="D5432" s="75"/>
      <c r="F5432" s="76"/>
      <c r="G5432" s="76"/>
      <c r="I5432" s="76"/>
      <c r="J5432" s="76"/>
      <c r="L5432" s="76"/>
      <c r="M5432" s="76"/>
      <c r="O5432" s="76"/>
      <c r="P5432" s="76"/>
      <c r="R5432" s="76"/>
      <c r="S5432" s="76"/>
      <c r="U5432" s="76"/>
      <c r="V5432" s="76"/>
      <c r="X5432" s="76"/>
      <c r="Y5432" s="76"/>
      <c r="AA5432" s="76"/>
      <c r="AB5432" s="76"/>
      <c r="AD5432" s="76"/>
      <c r="AE5432" s="76"/>
      <c r="AG5432" s="76"/>
      <c r="AH5432" s="76"/>
      <c r="AJ5432" s="76"/>
      <c r="AK5432" s="76"/>
      <c r="AM5432" s="76"/>
      <c r="AN5432" s="76"/>
      <c r="AP5432" s="76"/>
      <c r="AQ5432" s="76"/>
      <c r="AS5432" s="76"/>
      <c r="AT5432" s="76"/>
      <c r="AV5432" s="76"/>
      <c r="AW5432" s="76"/>
      <c r="AY5432" s="76"/>
      <c r="AZ5432" s="76"/>
      <c r="BB5432" s="76"/>
      <c r="BC5432" s="76"/>
      <c r="BE5432" s="76"/>
      <c r="BF5432" s="76"/>
      <c r="BH5432" s="76"/>
      <c r="BI5432" s="76"/>
      <c r="BK5432" s="76"/>
      <c r="BL5432" s="76"/>
      <c r="BN5432" s="76"/>
      <c r="BO5432" s="76"/>
      <c r="BQ5432" s="76"/>
      <c r="BR5432" s="76"/>
      <c r="BT5432" s="76"/>
      <c r="BU5432" s="76"/>
      <c r="BW5432" s="76"/>
      <c r="BX5432" s="76"/>
    </row>
    <row r="5433" spans="1:76" ht="12.75" customHeight="1">
      <c r="A5433" s="2"/>
      <c r="B5433" s="2"/>
      <c r="C5433" s="2"/>
      <c r="D5433" s="75"/>
      <c r="F5433" s="76"/>
      <c r="G5433" s="76"/>
      <c r="I5433" s="76"/>
      <c r="J5433" s="76"/>
      <c r="L5433" s="76"/>
      <c r="M5433" s="76"/>
      <c r="O5433" s="76"/>
      <c r="P5433" s="76"/>
      <c r="R5433" s="76"/>
      <c r="S5433" s="76"/>
      <c r="U5433" s="76"/>
      <c r="V5433" s="76"/>
      <c r="X5433" s="76"/>
      <c r="Y5433" s="76"/>
      <c r="AA5433" s="76"/>
      <c r="AB5433" s="76"/>
      <c r="AD5433" s="76"/>
      <c r="AE5433" s="76"/>
      <c r="AG5433" s="76"/>
      <c r="AH5433" s="76"/>
      <c r="AJ5433" s="76"/>
      <c r="AK5433" s="76"/>
      <c r="AM5433" s="76"/>
      <c r="AN5433" s="76"/>
      <c r="AP5433" s="76"/>
      <c r="AQ5433" s="76"/>
      <c r="AS5433" s="76"/>
      <c r="AT5433" s="76"/>
      <c r="AV5433" s="76"/>
      <c r="AW5433" s="76"/>
      <c r="AY5433" s="76"/>
      <c r="AZ5433" s="76"/>
      <c r="BB5433" s="76"/>
      <c r="BC5433" s="76"/>
      <c r="BE5433" s="76"/>
      <c r="BF5433" s="76"/>
      <c r="BH5433" s="76"/>
      <c r="BI5433" s="76"/>
      <c r="BK5433" s="76"/>
      <c r="BL5433" s="76"/>
      <c r="BN5433" s="76"/>
      <c r="BO5433" s="76"/>
      <c r="BQ5433" s="76"/>
      <c r="BR5433" s="76"/>
      <c r="BT5433" s="76"/>
      <c r="BU5433" s="76"/>
      <c r="BW5433" s="76"/>
      <c r="BX5433" s="76"/>
    </row>
    <row r="5434" spans="1:76" ht="12.75" customHeight="1">
      <c r="A5434" s="2"/>
      <c r="B5434" s="2"/>
      <c r="C5434" s="2"/>
      <c r="D5434" s="75"/>
      <c r="F5434" s="76"/>
      <c r="G5434" s="76"/>
      <c r="I5434" s="76"/>
      <c r="J5434" s="76"/>
      <c r="L5434" s="76"/>
      <c r="M5434" s="76"/>
      <c r="O5434" s="76"/>
      <c r="P5434" s="76"/>
      <c r="R5434" s="76"/>
      <c r="S5434" s="76"/>
      <c r="U5434" s="76"/>
      <c r="V5434" s="76"/>
      <c r="X5434" s="76"/>
      <c r="Y5434" s="76"/>
      <c r="AA5434" s="76"/>
      <c r="AB5434" s="76"/>
      <c r="AD5434" s="76"/>
      <c r="AE5434" s="76"/>
      <c r="AG5434" s="76"/>
      <c r="AH5434" s="76"/>
      <c r="AJ5434" s="76"/>
      <c r="AK5434" s="76"/>
      <c r="AM5434" s="76"/>
      <c r="AN5434" s="76"/>
      <c r="AP5434" s="76"/>
      <c r="AQ5434" s="76"/>
      <c r="AS5434" s="76"/>
      <c r="AT5434" s="76"/>
      <c r="AV5434" s="76"/>
      <c r="AW5434" s="76"/>
      <c r="AY5434" s="76"/>
      <c r="AZ5434" s="76"/>
      <c r="BB5434" s="76"/>
      <c r="BC5434" s="76"/>
      <c r="BE5434" s="76"/>
      <c r="BF5434" s="76"/>
      <c r="BH5434" s="76"/>
      <c r="BI5434" s="76"/>
      <c r="BK5434" s="76"/>
      <c r="BL5434" s="76"/>
      <c r="BN5434" s="76"/>
      <c r="BO5434" s="76"/>
      <c r="BQ5434" s="76"/>
      <c r="BR5434" s="76"/>
      <c r="BT5434" s="76"/>
      <c r="BU5434" s="76"/>
      <c r="BW5434" s="76"/>
      <c r="BX5434" s="76"/>
    </row>
    <row r="5435" spans="1:76" ht="12.75" customHeight="1">
      <c r="A5435" s="2"/>
      <c r="B5435" s="2"/>
      <c r="C5435" s="2"/>
      <c r="D5435" s="75"/>
      <c r="F5435" s="76"/>
      <c r="G5435" s="76"/>
      <c r="I5435" s="76"/>
      <c r="J5435" s="76"/>
      <c r="L5435" s="76"/>
      <c r="M5435" s="76"/>
      <c r="O5435" s="76"/>
      <c r="P5435" s="76"/>
      <c r="R5435" s="76"/>
      <c r="S5435" s="76"/>
      <c r="U5435" s="76"/>
      <c r="V5435" s="76"/>
      <c r="X5435" s="76"/>
      <c r="Y5435" s="76"/>
      <c r="AA5435" s="76"/>
      <c r="AB5435" s="76"/>
      <c r="AD5435" s="76"/>
      <c r="AE5435" s="76"/>
      <c r="AG5435" s="76"/>
      <c r="AH5435" s="76"/>
      <c r="AJ5435" s="76"/>
      <c r="AK5435" s="76"/>
      <c r="AM5435" s="76"/>
      <c r="AN5435" s="76"/>
      <c r="AP5435" s="76"/>
      <c r="AQ5435" s="76"/>
      <c r="AS5435" s="76"/>
      <c r="AT5435" s="76"/>
      <c r="AV5435" s="76"/>
      <c r="AW5435" s="76"/>
      <c r="AY5435" s="76"/>
      <c r="AZ5435" s="76"/>
      <c r="BB5435" s="76"/>
      <c r="BC5435" s="76"/>
      <c r="BE5435" s="76"/>
      <c r="BF5435" s="76"/>
      <c r="BH5435" s="76"/>
      <c r="BI5435" s="76"/>
      <c r="BK5435" s="76"/>
      <c r="BL5435" s="76"/>
      <c r="BN5435" s="76"/>
      <c r="BO5435" s="76"/>
      <c r="BQ5435" s="76"/>
      <c r="BR5435" s="76"/>
      <c r="BT5435" s="76"/>
      <c r="BU5435" s="76"/>
      <c r="BW5435" s="76"/>
      <c r="BX5435" s="76"/>
    </row>
    <row r="5436" spans="1:76" ht="12.75" customHeight="1">
      <c r="A5436" s="2"/>
      <c r="B5436" s="2"/>
      <c r="C5436" s="2"/>
      <c r="D5436" s="75"/>
      <c r="F5436" s="76"/>
      <c r="G5436" s="76"/>
      <c r="I5436" s="76"/>
      <c r="J5436" s="76"/>
      <c r="L5436" s="76"/>
      <c r="M5436" s="76"/>
      <c r="O5436" s="76"/>
      <c r="P5436" s="76"/>
      <c r="R5436" s="76"/>
      <c r="S5436" s="76"/>
      <c r="U5436" s="76"/>
      <c r="V5436" s="76"/>
      <c r="X5436" s="76"/>
      <c r="Y5436" s="76"/>
      <c r="AA5436" s="76"/>
      <c r="AB5436" s="76"/>
      <c r="AD5436" s="76"/>
      <c r="AE5436" s="76"/>
      <c r="AG5436" s="76"/>
      <c r="AH5436" s="76"/>
      <c r="AJ5436" s="76"/>
      <c r="AK5436" s="76"/>
      <c r="AM5436" s="76"/>
      <c r="AN5436" s="76"/>
      <c r="AP5436" s="76"/>
      <c r="AQ5436" s="76"/>
      <c r="AS5436" s="76"/>
      <c r="AT5436" s="76"/>
      <c r="AV5436" s="76"/>
      <c r="AW5436" s="76"/>
      <c r="AY5436" s="76"/>
      <c r="AZ5436" s="76"/>
      <c r="BB5436" s="76"/>
      <c r="BC5436" s="76"/>
      <c r="BE5436" s="76"/>
      <c r="BF5436" s="76"/>
      <c r="BH5436" s="76"/>
      <c r="BI5436" s="76"/>
      <c r="BK5436" s="76"/>
      <c r="BL5436" s="76"/>
      <c r="BN5436" s="76"/>
      <c r="BO5436" s="76"/>
      <c r="BQ5436" s="76"/>
      <c r="BR5436" s="76"/>
      <c r="BT5436" s="76"/>
      <c r="BU5436" s="76"/>
      <c r="BW5436" s="76"/>
      <c r="BX5436" s="76"/>
    </row>
    <row r="5437" spans="1:76" ht="12.75" customHeight="1">
      <c r="A5437" s="2"/>
      <c r="B5437" s="2"/>
      <c r="C5437" s="2"/>
      <c r="D5437" s="75"/>
      <c r="F5437" s="76"/>
      <c r="G5437" s="76"/>
      <c r="I5437" s="76"/>
      <c r="J5437" s="76"/>
      <c r="L5437" s="76"/>
      <c r="M5437" s="76"/>
      <c r="O5437" s="76"/>
      <c r="P5437" s="76"/>
      <c r="R5437" s="76"/>
      <c r="S5437" s="76"/>
      <c r="U5437" s="76"/>
      <c r="V5437" s="76"/>
      <c r="X5437" s="76"/>
      <c r="Y5437" s="76"/>
      <c r="AA5437" s="76"/>
      <c r="AB5437" s="76"/>
      <c r="AD5437" s="76"/>
      <c r="AE5437" s="76"/>
      <c r="AG5437" s="76"/>
      <c r="AH5437" s="76"/>
      <c r="AJ5437" s="76"/>
      <c r="AK5437" s="76"/>
      <c r="AM5437" s="76"/>
      <c r="AN5437" s="76"/>
      <c r="AP5437" s="76"/>
      <c r="AQ5437" s="76"/>
      <c r="AS5437" s="76"/>
      <c r="AT5437" s="76"/>
      <c r="AV5437" s="76"/>
      <c r="AW5437" s="76"/>
      <c r="AY5437" s="76"/>
      <c r="AZ5437" s="76"/>
      <c r="BB5437" s="76"/>
      <c r="BC5437" s="76"/>
      <c r="BE5437" s="76"/>
      <c r="BF5437" s="76"/>
      <c r="BH5437" s="76"/>
      <c r="BI5437" s="76"/>
      <c r="BK5437" s="76"/>
      <c r="BL5437" s="76"/>
      <c r="BN5437" s="76"/>
      <c r="BO5437" s="76"/>
      <c r="BQ5437" s="76"/>
      <c r="BR5437" s="76"/>
      <c r="BT5437" s="76"/>
      <c r="BU5437" s="76"/>
      <c r="BW5437" s="76"/>
      <c r="BX5437" s="76"/>
    </row>
    <row r="5438" spans="1:76" ht="12.75" customHeight="1">
      <c r="A5438" s="2"/>
      <c r="B5438" s="2"/>
      <c r="C5438" s="2"/>
      <c r="D5438" s="75"/>
      <c r="F5438" s="76"/>
      <c r="G5438" s="76"/>
      <c r="I5438" s="76"/>
      <c r="J5438" s="76"/>
      <c r="L5438" s="76"/>
      <c r="M5438" s="76"/>
      <c r="O5438" s="76"/>
      <c r="P5438" s="76"/>
      <c r="R5438" s="76"/>
      <c r="S5438" s="76"/>
      <c r="U5438" s="76"/>
      <c r="V5438" s="76"/>
      <c r="X5438" s="76"/>
      <c r="Y5438" s="76"/>
      <c r="AA5438" s="76"/>
      <c r="AB5438" s="76"/>
      <c r="AD5438" s="76"/>
      <c r="AE5438" s="76"/>
      <c r="AG5438" s="76"/>
      <c r="AH5438" s="76"/>
      <c r="AJ5438" s="76"/>
      <c r="AK5438" s="76"/>
      <c r="AM5438" s="76"/>
      <c r="AN5438" s="76"/>
      <c r="AP5438" s="76"/>
      <c r="AQ5438" s="76"/>
      <c r="AS5438" s="76"/>
      <c r="AT5438" s="76"/>
      <c r="AV5438" s="76"/>
      <c r="AW5438" s="76"/>
      <c r="AY5438" s="76"/>
      <c r="AZ5438" s="76"/>
      <c r="BB5438" s="76"/>
      <c r="BC5438" s="76"/>
      <c r="BE5438" s="76"/>
      <c r="BF5438" s="76"/>
      <c r="BH5438" s="76"/>
      <c r="BI5438" s="76"/>
      <c r="BK5438" s="76"/>
      <c r="BL5438" s="76"/>
      <c r="BN5438" s="76"/>
      <c r="BO5438" s="76"/>
      <c r="BQ5438" s="76"/>
      <c r="BR5438" s="76"/>
      <c r="BT5438" s="76"/>
      <c r="BU5438" s="76"/>
      <c r="BW5438" s="76"/>
      <c r="BX5438" s="76"/>
    </row>
    <row r="5439" spans="1:76" ht="12.75" customHeight="1">
      <c r="A5439" s="2"/>
      <c r="B5439" s="2"/>
      <c r="C5439" s="2"/>
      <c r="D5439" s="75"/>
      <c r="F5439" s="76"/>
      <c r="G5439" s="76"/>
      <c r="I5439" s="76"/>
      <c r="J5439" s="76"/>
      <c r="L5439" s="76"/>
      <c r="M5439" s="76"/>
      <c r="O5439" s="76"/>
      <c r="P5439" s="76"/>
      <c r="R5439" s="76"/>
      <c r="S5439" s="76"/>
      <c r="U5439" s="76"/>
      <c r="V5439" s="76"/>
      <c r="X5439" s="76"/>
      <c r="Y5439" s="76"/>
      <c r="AA5439" s="76"/>
      <c r="AB5439" s="76"/>
      <c r="AD5439" s="76"/>
      <c r="AE5439" s="76"/>
      <c r="AG5439" s="76"/>
      <c r="AH5439" s="76"/>
      <c r="AJ5439" s="76"/>
      <c r="AK5439" s="76"/>
      <c r="AM5439" s="76"/>
      <c r="AN5439" s="76"/>
      <c r="AP5439" s="76"/>
      <c r="AQ5439" s="76"/>
      <c r="AS5439" s="76"/>
      <c r="AT5439" s="76"/>
      <c r="AV5439" s="76"/>
      <c r="AW5439" s="76"/>
      <c r="AY5439" s="76"/>
      <c r="AZ5439" s="76"/>
      <c r="BB5439" s="76"/>
      <c r="BC5439" s="76"/>
      <c r="BE5439" s="76"/>
      <c r="BF5439" s="76"/>
      <c r="BH5439" s="76"/>
      <c r="BI5439" s="76"/>
      <c r="BK5439" s="76"/>
      <c r="BL5439" s="76"/>
      <c r="BN5439" s="76"/>
      <c r="BO5439" s="76"/>
      <c r="BQ5439" s="76"/>
      <c r="BR5439" s="76"/>
      <c r="BT5439" s="76"/>
      <c r="BU5439" s="76"/>
      <c r="BW5439" s="76"/>
      <c r="BX5439" s="76"/>
    </row>
    <row r="5440" spans="1:76" ht="12.75" customHeight="1">
      <c r="A5440" s="2"/>
      <c r="B5440" s="2"/>
      <c r="C5440" s="2"/>
      <c r="D5440" s="75"/>
      <c r="F5440" s="76"/>
      <c r="G5440" s="76"/>
      <c r="I5440" s="76"/>
      <c r="J5440" s="76"/>
      <c r="L5440" s="76"/>
      <c r="M5440" s="76"/>
      <c r="O5440" s="76"/>
      <c r="P5440" s="76"/>
      <c r="R5440" s="76"/>
      <c r="S5440" s="76"/>
      <c r="U5440" s="76"/>
      <c r="V5440" s="76"/>
      <c r="X5440" s="76"/>
      <c r="Y5440" s="76"/>
      <c r="AA5440" s="76"/>
      <c r="AB5440" s="76"/>
      <c r="AD5440" s="76"/>
      <c r="AE5440" s="76"/>
      <c r="AG5440" s="76"/>
      <c r="AH5440" s="76"/>
      <c r="AJ5440" s="76"/>
      <c r="AK5440" s="76"/>
      <c r="AM5440" s="76"/>
      <c r="AN5440" s="76"/>
      <c r="AP5440" s="76"/>
      <c r="AQ5440" s="76"/>
      <c r="AS5440" s="76"/>
      <c r="AT5440" s="76"/>
      <c r="AV5440" s="76"/>
      <c r="AW5440" s="76"/>
      <c r="AY5440" s="76"/>
      <c r="AZ5440" s="76"/>
      <c r="BB5440" s="76"/>
      <c r="BC5440" s="76"/>
      <c r="BE5440" s="76"/>
      <c r="BF5440" s="76"/>
      <c r="BH5440" s="76"/>
      <c r="BI5440" s="76"/>
      <c r="BK5440" s="76"/>
      <c r="BL5440" s="76"/>
      <c r="BN5440" s="76"/>
      <c r="BO5440" s="76"/>
      <c r="BQ5440" s="76"/>
      <c r="BR5440" s="76"/>
      <c r="BT5440" s="76"/>
      <c r="BU5440" s="76"/>
      <c r="BW5440" s="76"/>
      <c r="BX5440" s="76"/>
    </row>
    <row r="5441" spans="1:76" ht="12.75" customHeight="1">
      <c r="A5441" s="2"/>
      <c r="B5441" s="2"/>
      <c r="C5441" s="2"/>
      <c r="D5441" s="75"/>
      <c r="F5441" s="76"/>
      <c r="G5441" s="76"/>
      <c r="I5441" s="76"/>
      <c r="J5441" s="76"/>
      <c r="L5441" s="76"/>
      <c r="M5441" s="76"/>
      <c r="O5441" s="76"/>
      <c r="P5441" s="76"/>
      <c r="R5441" s="76"/>
      <c r="S5441" s="76"/>
      <c r="U5441" s="76"/>
      <c r="V5441" s="76"/>
      <c r="X5441" s="76"/>
      <c r="Y5441" s="76"/>
      <c r="AA5441" s="76"/>
      <c r="AB5441" s="76"/>
      <c r="AD5441" s="76"/>
      <c r="AE5441" s="76"/>
      <c r="AG5441" s="76"/>
      <c r="AH5441" s="76"/>
      <c r="AJ5441" s="76"/>
      <c r="AK5441" s="76"/>
      <c r="AM5441" s="76"/>
      <c r="AN5441" s="76"/>
      <c r="AP5441" s="76"/>
      <c r="AQ5441" s="76"/>
      <c r="AS5441" s="76"/>
      <c r="AT5441" s="76"/>
      <c r="AV5441" s="76"/>
      <c r="AW5441" s="76"/>
      <c r="AY5441" s="76"/>
      <c r="AZ5441" s="76"/>
      <c r="BB5441" s="76"/>
      <c r="BC5441" s="76"/>
      <c r="BE5441" s="76"/>
      <c r="BF5441" s="76"/>
      <c r="BH5441" s="76"/>
      <c r="BI5441" s="76"/>
      <c r="BK5441" s="76"/>
      <c r="BL5441" s="76"/>
      <c r="BN5441" s="76"/>
      <c r="BO5441" s="76"/>
      <c r="BQ5441" s="76"/>
      <c r="BR5441" s="76"/>
      <c r="BT5441" s="76"/>
      <c r="BU5441" s="76"/>
      <c r="BW5441" s="76"/>
      <c r="BX5441" s="76"/>
    </row>
    <row r="5442" spans="1:76" ht="12.75" customHeight="1">
      <c r="A5442" s="2"/>
      <c r="B5442" s="2"/>
      <c r="C5442" s="2"/>
      <c r="D5442" s="75"/>
      <c r="F5442" s="76"/>
      <c r="G5442" s="76"/>
      <c r="I5442" s="76"/>
      <c r="J5442" s="76"/>
      <c r="L5442" s="76"/>
      <c r="M5442" s="76"/>
      <c r="O5442" s="76"/>
      <c r="P5442" s="76"/>
      <c r="R5442" s="76"/>
      <c r="S5442" s="76"/>
      <c r="U5442" s="76"/>
      <c r="V5442" s="76"/>
      <c r="X5442" s="76"/>
      <c r="Y5442" s="76"/>
      <c r="AA5442" s="76"/>
      <c r="AB5442" s="76"/>
      <c r="AD5442" s="76"/>
      <c r="AE5442" s="76"/>
      <c r="AG5442" s="76"/>
      <c r="AH5442" s="76"/>
      <c r="AJ5442" s="76"/>
      <c r="AK5442" s="76"/>
      <c r="AM5442" s="76"/>
      <c r="AN5442" s="76"/>
      <c r="AP5442" s="76"/>
      <c r="AQ5442" s="76"/>
      <c r="AS5442" s="76"/>
      <c r="AT5442" s="76"/>
      <c r="AV5442" s="76"/>
      <c r="AW5442" s="76"/>
      <c r="AY5442" s="76"/>
      <c r="AZ5442" s="76"/>
      <c r="BB5442" s="76"/>
      <c r="BC5442" s="76"/>
      <c r="BE5442" s="76"/>
      <c r="BF5442" s="76"/>
      <c r="BH5442" s="76"/>
      <c r="BI5442" s="76"/>
      <c r="BK5442" s="76"/>
      <c r="BL5442" s="76"/>
      <c r="BN5442" s="76"/>
      <c r="BO5442" s="76"/>
      <c r="BQ5442" s="76"/>
      <c r="BR5442" s="76"/>
      <c r="BT5442" s="76"/>
      <c r="BU5442" s="76"/>
      <c r="BW5442" s="76"/>
      <c r="BX5442" s="76"/>
    </row>
    <row r="5443" spans="1:76" ht="12.75" customHeight="1">
      <c r="A5443" s="2"/>
      <c r="B5443" s="2"/>
      <c r="C5443" s="2"/>
      <c r="D5443" s="75"/>
      <c r="F5443" s="76"/>
      <c r="G5443" s="76"/>
      <c r="I5443" s="76"/>
      <c r="J5443" s="76"/>
      <c r="L5443" s="76"/>
      <c r="M5443" s="76"/>
      <c r="O5443" s="76"/>
      <c r="P5443" s="76"/>
      <c r="R5443" s="76"/>
      <c r="S5443" s="76"/>
      <c r="U5443" s="76"/>
      <c r="V5443" s="76"/>
      <c r="X5443" s="76"/>
      <c r="Y5443" s="76"/>
      <c r="AA5443" s="76"/>
      <c r="AB5443" s="76"/>
      <c r="AD5443" s="76"/>
      <c r="AE5443" s="76"/>
      <c r="AG5443" s="76"/>
      <c r="AH5443" s="76"/>
      <c r="AJ5443" s="76"/>
      <c r="AK5443" s="76"/>
      <c r="AM5443" s="76"/>
      <c r="AN5443" s="76"/>
      <c r="AP5443" s="76"/>
      <c r="AQ5443" s="76"/>
      <c r="AS5443" s="76"/>
      <c r="AT5443" s="76"/>
      <c r="AV5443" s="76"/>
      <c r="AW5443" s="76"/>
      <c r="AY5443" s="76"/>
      <c r="AZ5443" s="76"/>
      <c r="BB5443" s="76"/>
      <c r="BC5443" s="76"/>
      <c r="BE5443" s="76"/>
      <c r="BF5443" s="76"/>
      <c r="BH5443" s="76"/>
      <c r="BI5443" s="76"/>
      <c r="BK5443" s="76"/>
      <c r="BL5443" s="76"/>
      <c r="BN5443" s="76"/>
      <c r="BO5443" s="76"/>
      <c r="BQ5443" s="76"/>
      <c r="BR5443" s="76"/>
      <c r="BT5443" s="76"/>
      <c r="BU5443" s="76"/>
      <c r="BW5443" s="76"/>
      <c r="BX5443" s="76"/>
    </row>
    <row r="5444" spans="1:76" ht="12.75" customHeight="1">
      <c r="A5444" s="2"/>
      <c r="B5444" s="2"/>
      <c r="C5444" s="2"/>
      <c r="D5444" s="75"/>
      <c r="F5444" s="76"/>
      <c r="G5444" s="76"/>
      <c r="I5444" s="76"/>
      <c r="J5444" s="76"/>
      <c r="L5444" s="76"/>
      <c r="M5444" s="76"/>
      <c r="O5444" s="76"/>
      <c r="P5444" s="76"/>
      <c r="R5444" s="76"/>
      <c r="S5444" s="76"/>
      <c r="U5444" s="76"/>
      <c r="V5444" s="76"/>
      <c r="X5444" s="76"/>
      <c r="Y5444" s="76"/>
      <c r="AA5444" s="76"/>
      <c r="AB5444" s="76"/>
      <c r="AD5444" s="76"/>
      <c r="AE5444" s="76"/>
      <c r="AG5444" s="76"/>
      <c r="AH5444" s="76"/>
      <c r="AJ5444" s="76"/>
      <c r="AK5444" s="76"/>
      <c r="AM5444" s="76"/>
      <c r="AN5444" s="76"/>
      <c r="AP5444" s="76"/>
      <c r="AQ5444" s="76"/>
      <c r="AS5444" s="76"/>
      <c r="AT5444" s="76"/>
      <c r="AV5444" s="76"/>
      <c r="AW5444" s="76"/>
      <c r="AY5444" s="76"/>
      <c r="AZ5444" s="76"/>
      <c r="BB5444" s="76"/>
      <c r="BC5444" s="76"/>
      <c r="BE5444" s="76"/>
      <c r="BF5444" s="76"/>
      <c r="BH5444" s="76"/>
      <c r="BI5444" s="76"/>
      <c r="BK5444" s="76"/>
      <c r="BL5444" s="76"/>
      <c r="BN5444" s="76"/>
      <c r="BO5444" s="76"/>
      <c r="BQ5444" s="76"/>
      <c r="BR5444" s="76"/>
      <c r="BT5444" s="76"/>
      <c r="BU5444" s="76"/>
      <c r="BW5444" s="76"/>
      <c r="BX5444" s="76"/>
    </row>
    <row r="5445" spans="1:76" ht="12.75" customHeight="1">
      <c r="A5445" s="2"/>
      <c r="B5445" s="2"/>
      <c r="C5445" s="2"/>
      <c r="D5445" s="75"/>
      <c r="F5445" s="76"/>
      <c r="G5445" s="76"/>
      <c r="I5445" s="76"/>
      <c r="J5445" s="76"/>
      <c r="L5445" s="76"/>
      <c r="M5445" s="76"/>
      <c r="O5445" s="76"/>
      <c r="P5445" s="76"/>
      <c r="R5445" s="76"/>
      <c r="S5445" s="76"/>
      <c r="U5445" s="76"/>
      <c r="V5445" s="76"/>
      <c r="X5445" s="76"/>
      <c r="Y5445" s="76"/>
      <c r="AA5445" s="76"/>
      <c r="AB5445" s="76"/>
      <c r="AD5445" s="76"/>
      <c r="AE5445" s="76"/>
      <c r="AG5445" s="76"/>
      <c r="AH5445" s="76"/>
      <c r="AJ5445" s="76"/>
      <c r="AK5445" s="76"/>
      <c r="AM5445" s="76"/>
      <c r="AN5445" s="76"/>
      <c r="AP5445" s="76"/>
      <c r="AQ5445" s="76"/>
      <c r="AS5445" s="76"/>
      <c r="AT5445" s="76"/>
      <c r="AV5445" s="76"/>
      <c r="AW5445" s="76"/>
      <c r="AY5445" s="76"/>
      <c r="AZ5445" s="76"/>
      <c r="BB5445" s="76"/>
      <c r="BC5445" s="76"/>
      <c r="BE5445" s="76"/>
      <c r="BF5445" s="76"/>
      <c r="BH5445" s="76"/>
      <c r="BI5445" s="76"/>
      <c r="BK5445" s="76"/>
      <c r="BL5445" s="76"/>
      <c r="BN5445" s="76"/>
      <c r="BO5445" s="76"/>
      <c r="BQ5445" s="76"/>
      <c r="BR5445" s="76"/>
      <c r="BT5445" s="76"/>
      <c r="BU5445" s="76"/>
      <c r="BW5445" s="76"/>
      <c r="BX5445" s="76"/>
    </row>
    <row r="5446" spans="1:76" ht="12.75" customHeight="1">
      <c r="A5446" s="2"/>
      <c r="B5446" s="2"/>
      <c r="C5446" s="2"/>
      <c r="D5446" s="75"/>
      <c r="F5446" s="76"/>
      <c r="G5446" s="76"/>
      <c r="I5446" s="76"/>
      <c r="J5446" s="76"/>
      <c r="L5446" s="76"/>
      <c r="M5446" s="76"/>
      <c r="O5446" s="76"/>
      <c r="P5446" s="76"/>
      <c r="R5446" s="76"/>
      <c r="S5446" s="76"/>
      <c r="U5446" s="76"/>
      <c r="V5446" s="76"/>
      <c r="X5446" s="76"/>
      <c r="Y5446" s="76"/>
      <c r="AA5446" s="76"/>
      <c r="AB5446" s="76"/>
      <c r="AD5446" s="76"/>
      <c r="AE5446" s="76"/>
      <c r="AG5446" s="76"/>
      <c r="AH5446" s="76"/>
      <c r="AJ5446" s="76"/>
      <c r="AK5446" s="76"/>
      <c r="AM5446" s="76"/>
      <c r="AN5446" s="76"/>
      <c r="AP5446" s="76"/>
      <c r="AQ5446" s="76"/>
      <c r="AS5446" s="76"/>
      <c r="AT5446" s="76"/>
      <c r="AV5446" s="76"/>
      <c r="AW5446" s="76"/>
      <c r="AY5446" s="76"/>
      <c r="AZ5446" s="76"/>
      <c r="BB5446" s="76"/>
      <c r="BC5446" s="76"/>
      <c r="BE5446" s="76"/>
      <c r="BF5446" s="76"/>
      <c r="BH5446" s="76"/>
      <c r="BI5446" s="76"/>
      <c r="BK5446" s="76"/>
      <c r="BL5446" s="76"/>
      <c r="BN5446" s="76"/>
      <c r="BO5446" s="76"/>
      <c r="BQ5446" s="76"/>
      <c r="BR5446" s="76"/>
      <c r="BT5446" s="76"/>
      <c r="BU5446" s="76"/>
      <c r="BW5446" s="76"/>
      <c r="BX5446" s="76"/>
    </row>
    <row r="5447" spans="1:76" ht="12.75" customHeight="1">
      <c r="A5447" s="2"/>
      <c r="B5447" s="2"/>
      <c r="C5447" s="2"/>
      <c r="D5447" s="75"/>
      <c r="F5447" s="76"/>
      <c r="G5447" s="76"/>
      <c r="I5447" s="76"/>
      <c r="J5447" s="76"/>
      <c r="L5447" s="76"/>
      <c r="M5447" s="76"/>
      <c r="O5447" s="76"/>
      <c r="P5447" s="76"/>
      <c r="R5447" s="76"/>
      <c r="S5447" s="76"/>
      <c r="U5447" s="76"/>
      <c r="V5447" s="76"/>
      <c r="X5447" s="76"/>
      <c r="Y5447" s="76"/>
      <c r="AA5447" s="76"/>
      <c r="AB5447" s="76"/>
      <c r="AD5447" s="76"/>
      <c r="AE5447" s="76"/>
      <c r="AG5447" s="76"/>
      <c r="AH5447" s="76"/>
      <c r="AJ5447" s="76"/>
      <c r="AK5447" s="76"/>
      <c r="AM5447" s="76"/>
      <c r="AN5447" s="76"/>
      <c r="AP5447" s="76"/>
      <c r="AQ5447" s="76"/>
      <c r="AS5447" s="76"/>
      <c r="AT5447" s="76"/>
      <c r="AV5447" s="76"/>
      <c r="AW5447" s="76"/>
      <c r="AY5447" s="76"/>
      <c r="AZ5447" s="76"/>
      <c r="BB5447" s="76"/>
      <c r="BC5447" s="76"/>
      <c r="BE5447" s="76"/>
      <c r="BF5447" s="76"/>
      <c r="BH5447" s="76"/>
      <c r="BI5447" s="76"/>
      <c r="BK5447" s="76"/>
      <c r="BL5447" s="76"/>
      <c r="BN5447" s="76"/>
      <c r="BO5447" s="76"/>
      <c r="BQ5447" s="76"/>
      <c r="BR5447" s="76"/>
      <c r="BT5447" s="76"/>
      <c r="BU5447" s="76"/>
      <c r="BW5447" s="76"/>
      <c r="BX5447" s="76"/>
    </row>
    <row r="5448" spans="1:76" ht="12.75" customHeight="1">
      <c r="A5448" s="2"/>
      <c r="B5448" s="2"/>
      <c r="C5448" s="2"/>
      <c r="D5448" s="75"/>
      <c r="F5448" s="76"/>
      <c r="G5448" s="76"/>
      <c r="I5448" s="76"/>
      <c r="J5448" s="76"/>
      <c r="L5448" s="76"/>
      <c r="M5448" s="76"/>
      <c r="O5448" s="76"/>
      <c r="P5448" s="76"/>
      <c r="R5448" s="76"/>
      <c r="S5448" s="76"/>
      <c r="U5448" s="76"/>
      <c r="V5448" s="76"/>
      <c r="X5448" s="76"/>
      <c r="Y5448" s="76"/>
      <c r="AA5448" s="76"/>
      <c r="AB5448" s="76"/>
      <c r="AD5448" s="76"/>
      <c r="AE5448" s="76"/>
      <c r="AG5448" s="76"/>
      <c r="AH5448" s="76"/>
      <c r="AJ5448" s="76"/>
      <c r="AK5448" s="76"/>
      <c r="AM5448" s="76"/>
      <c r="AN5448" s="76"/>
      <c r="AP5448" s="76"/>
      <c r="AQ5448" s="76"/>
      <c r="AS5448" s="76"/>
      <c r="AT5448" s="76"/>
      <c r="AV5448" s="76"/>
      <c r="AW5448" s="76"/>
      <c r="AY5448" s="76"/>
      <c r="AZ5448" s="76"/>
      <c r="BB5448" s="76"/>
      <c r="BC5448" s="76"/>
      <c r="BE5448" s="76"/>
      <c r="BF5448" s="76"/>
      <c r="BH5448" s="76"/>
      <c r="BI5448" s="76"/>
      <c r="BK5448" s="76"/>
      <c r="BL5448" s="76"/>
      <c r="BN5448" s="76"/>
      <c r="BO5448" s="76"/>
      <c r="BQ5448" s="76"/>
      <c r="BR5448" s="76"/>
      <c r="BT5448" s="76"/>
      <c r="BU5448" s="76"/>
      <c r="BW5448" s="76"/>
      <c r="BX5448" s="76"/>
    </row>
    <row r="5449" spans="1:76" ht="12.75" customHeight="1">
      <c r="A5449" s="2"/>
      <c r="B5449" s="2"/>
      <c r="C5449" s="2"/>
      <c r="D5449" s="75"/>
      <c r="F5449" s="76"/>
      <c r="G5449" s="76"/>
      <c r="I5449" s="76"/>
      <c r="J5449" s="76"/>
      <c r="L5449" s="76"/>
      <c r="M5449" s="76"/>
      <c r="O5449" s="76"/>
      <c r="P5449" s="76"/>
      <c r="R5449" s="76"/>
      <c r="S5449" s="76"/>
      <c r="U5449" s="76"/>
      <c r="V5449" s="76"/>
      <c r="X5449" s="76"/>
      <c r="Y5449" s="76"/>
      <c r="AA5449" s="76"/>
      <c r="AB5449" s="76"/>
      <c r="AD5449" s="76"/>
      <c r="AE5449" s="76"/>
      <c r="AG5449" s="76"/>
      <c r="AH5449" s="76"/>
      <c r="AJ5449" s="76"/>
      <c r="AK5449" s="76"/>
      <c r="AM5449" s="76"/>
      <c r="AN5449" s="76"/>
      <c r="AP5449" s="76"/>
      <c r="AQ5449" s="76"/>
      <c r="AS5449" s="76"/>
      <c r="AT5449" s="76"/>
      <c r="AV5449" s="76"/>
      <c r="AW5449" s="76"/>
      <c r="AY5449" s="76"/>
      <c r="AZ5449" s="76"/>
      <c r="BB5449" s="76"/>
      <c r="BC5449" s="76"/>
      <c r="BE5449" s="76"/>
      <c r="BF5449" s="76"/>
      <c r="BH5449" s="76"/>
      <c r="BI5449" s="76"/>
      <c r="BK5449" s="76"/>
      <c r="BL5449" s="76"/>
      <c r="BN5449" s="76"/>
      <c r="BO5449" s="76"/>
      <c r="BQ5449" s="76"/>
      <c r="BR5449" s="76"/>
      <c r="BT5449" s="76"/>
      <c r="BU5449" s="76"/>
      <c r="BW5449" s="76"/>
      <c r="BX5449" s="76"/>
    </row>
    <row r="5450" spans="1:76" ht="12.75" customHeight="1">
      <c r="A5450" s="2"/>
      <c r="B5450" s="2"/>
      <c r="C5450" s="2"/>
      <c r="D5450" s="75"/>
      <c r="F5450" s="76"/>
      <c r="G5450" s="76"/>
      <c r="I5450" s="76"/>
      <c r="J5450" s="76"/>
      <c r="L5450" s="76"/>
      <c r="M5450" s="76"/>
      <c r="O5450" s="76"/>
      <c r="P5450" s="76"/>
      <c r="R5450" s="76"/>
      <c r="S5450" s="76"/>
      <c r="U5450" s="76"/>
      <c r="V5450" s="76"/>
      <c r="X5450" s="76"/>
      <c r="Y5450" s="76"/>
      <c r="AA5450" s="76"/>
      <c r="AB5450" s="76"/>
      <c r="AD5450" s="76"/>
      <c r="AE5450" s="76"/>
      <c r="AG5450" s="76"/>
      <c r="AH5450" s="76"/>
      <c r="AJ5450" s="76"/>
      <c r="AK5450" s="76"/>
      <c r="AM5450" s="76"/>
      <c r="AN5450" s="76"/>
      <c r="AP5450" s="76"/>
      <c r="AQ5450" s="76"/>
      <c r="AS5450" s="76"/>
      <c r="AT5450" s="76"/>
      <c r="AV5450" s="76"/>
      <c r="AW5450" s="76"/>
      <c r="AY5450" s="76"/>
      <c r="AZ5450" s="76"/>
      <c r="BB5450" s="76"/>
      <c r="BC5450" s="76"/>
      <c r="BE5450" s="76"/>
      <c r="BF5450" s="76"/>
      <c r="BH5450" s="76"/>
      <c r="BI5450" s="76"/>
      <c r="BK5450" s="76"/>
      <c r="BL5450" s="76"/>
      <c r="BN5450" s="76"/>
      <c r="BO5450" s="76"/>
      <c r="BQ5450" s="76"/>
      <c r="BR5450" s="76"/>
      <c r="BT5450" s="76"/>
      <c r="BU5450" s="76"/>
      <c r="BW5450" s="76"/>
      <c r="BX5450" s="76"/>
    </row>
    <row r="5451" spans="1:76" ht="12.75" customHeight="1">
      <c r="A5451" s="2"/>
      <c r="B5451" s="2"/>
      <c r="C5451" s="2"/>
      <c r="D5451" s="75"/>
      <c r="F5451" s="76"/>
      <c r="G5451" s="76"/>
      <c r="I5451" s="76"/>
      <c r="J5451" s="76"/>
      <c r="L5451" s="76"/>
      <c r="M5451" s="76"/>
      <c r="O5451" s="76"/>
      <c r="P5451" s="76"/>
      <c r="R5451" s="76"/>
      <c r="S5451" s="76"/>
      <c r="U5451" s="76"/>
      <c r="V5451" s="76"/>
      <c r="X5451" s="76"/>
      <c r="Y5451" s="76"/>
      <c r="AA5451" s="76"/>
      <c r="AB5451" s="76"/>
      <c r="AD5451" s="76"/>
      <c r="AE5451" s="76"/>
      <c r="AG5451" s="76"/>
      <c r="AH5451" s="76"/>
      <c r="AJ5451" s="76"/>
      <c r="AK5451" s="76"/>
      <c r="AM5451" s="76"/>
      <c r="AN5451" s="76"/>
      <c r="AP5451" s="76"/>
      <c r="AQ5451" s="76"/>
      <c r="AS5451" s="76"/>
      <c r="AT5451" s="76"/>
      <c r="AV5451" s="76"/>
      <c r="AW5451" s="76"/>
      <c r="AY5451" s="76"/>
      <c r="AZ5451" s="76"/>
      <c r="BB5451" s="76"/>
      <c r="BC5451" s="76"/>
      <c r="BE5451" s="76"/>
      <c r="BF5451" s="76"/>
      <c r="BH5451" s="76"/>
      <c r="BI5451" s="76"/>
      <c r="BK5451" s="76"/>
      <c r="BL5451" s="76"/>
      <c r="BN5451" s="76"/>
      <c r="BO5451" s="76"/>
      <c r="BQ5451" s="76"/>
      <c r="BR5451" s="76"/>
      <c r="BT5451" s="76"/>
      <c r="BU5451" s="76"/>
      <c r="BW5451" s="76"/>
      <c r="BX5451" s="76"/>
    </row>
    <row r="5452" spans="1:76" ht="12.75" customHeight="1">
      <c r="A5452" s="2"/>
      <c r="B5452" s="2"/>
      <c r="C5452" s="2"/>
      <c r="D5452" s="75"/>
      <c r="F5452" s="76"/>
      <c r="G5452" s="76"/>
      <c r="I5452" s="76"/>
      <c r="J5452" s="76"/>
      <c r="L5452" s="76"/>
      <c r="M5452" s="76"/>
      <c r="O5452" s="76"/>
      <c r="P5452" s="76"/>
      <c r="R5452" s="76"/>
      <c r="S5452" s="76"/>
      <c r="U5452" s="76"/>
      <c r="V5452" s="76"/>
      <c r="X5452" s="76"/>
      <c r="Y5452" s="76"/>
      <c r="AA5452" s="76"/>
      <c r="AB5452" s="76"/>
      <c r="AD5452" s="76"/>
      <c r="AE5452" s="76"/>
      <c r="AG5452" s="76"/>
      <c r="AH5452" s="76"/>
      <c r="AJ5452" s="76"/>
      <c r="AK5452" s="76"/>
      <c r="AM5452" s="76"/>
      <c r="AN5452" s="76"/>
      <c r="AP5452" s="76"/>
      <c r="AQ5452" s="76"/>
      <c r="AS5452" s="76"/>
      <c r="AT5452" s="76"/>
      <c r="AV5452" s="76"/>
      <c r="AW5452" s="76"/>
      <c r="AY5452" s="76"/>
      <c r="AZ5452" s="76"/>
      <c r="BB5452" s="76"/>
      <c r="BC5452" s="76"/>
      <c r="BE5452" s="76"/>
      <c r="BF5452" s="76"/>
      <c r="BH5452" s="76"/>
      <c r="BI5452" s="76"/>
      <c r="BK5452" s="76"/>
      <c r="BL5452" s="76"/>
      <c r="BN5452" s="76"/>
      <c r="BO5452" s="76"/>
      <c r="BQ5452" s="76"/>
      <c r="BR5452" s="76"/>
      <c r="BT5452" s="76"/>
      <c r="BU5452" s="76"/>
      <c r="BW5452" s="76"/>
      <c r="BX5452" s="76"/>
    </row>
    <row r="5453" spans="1:76" ht="12.75" customHeight="1">
      <c r="A5453" s="2"/>
      <c r="B5453" s="2"/>
      <c r="C5453" s="2"/>
      <c r="D5453" s="75"/>
      <c r="F5453" s="76"/>
      <c r="G5453" s="76"/>
      <c r="I5453" s="76"/>
      <c r="J5453" s="76"/>
      <c r="L5453" s="76"/>
      <c r="M5453" s="76"/>
      <c r="O5453" s="76"/>
      <c r="P5453" s="76"/>
      <c r="R5453" s="76"/>
      <c r="S5453" s="76"/>
      <c r="U5453" s="76"/>
      <c r="V5453" s="76"/>
      <c r="X5453" s="76"/>
      <c r="Y5453" s="76"/>
      <c r="AA5453" s="76"/>
      <c r="AB5453" s="76"/>
      <c r="AD5453" s="76"/>
      <c r="AE5453" s="76"/>
      <c r="AG5453" s="76"/>
      <c r="AH5453" s="76"/>
      <c r="AJ5453" s="76"/>
      <c r="AK5453" s="76"/>
      <c r="AM5453" s="76"/>
      <c r="AN5453" s="76"/>
      <c r="AP5453" s="76"/>
      <c r="AQ5453" s="76"/>
      <c r="AS5453" s="76"/>
      <c r="AT5453" s="76"/>
      <c r="AV5453" s="76"/>
      <c r="AW5453" s="76"/>
      <c r="AY5453" s="76"/>
      <c r="AZ5453" s="76"/>
      <c r="BB5453" s="76"/>
      <c r="BC5453" s="76"/>
      <c r="BE5453" s="76"/>
      <c r="BF5453" s="76"/>
      <c r="BH5453" s="76"/>
      <c r="BI5453" s="76"/>
      <c r="BK5453" s="76"/>
      <c r="BL5453" s="76"/>
      <c r="BN5453" s="76"/>
      <c r="BO5453" s="76"/>
      <c r="BQ5453" s="76"/>
      <c r="BR5453" s="76"/>
      <c r="BT5453" s="76"/>
      <c r="BU5453" s="76"/>
      <c r="BW5453" s="76"/>
      <c r="BX5453" s="76"/>
    </row>
    <row r="5454" spans="1:76" ht="12.75" customHeight="1">
      <c r="A5454" s="2"/>
      <c r="B5454" s="2"/>
      <c r="C5454" s="2"/>
      <c r="D5454" s="75"/>
      <c r="F5454" s="76"/>
      <c r="G5454" s="76"/>
      <c r="I5454" s="76"/>
      <c r="J5454" s="76"/>
      <c r="L5454" s="76"/>
      <c r="M5454" s="76"/>
      <c r="O5454" s="76"/>
      <c r="P5454" s="76"/>
      <c r="R5454" s="76"/>
      <c r="S5454" s="76"/>
      <c r="U5454" s="76"/>
      <c r="V5454" s="76"/>
      <c r="X5454" s="76"/>
      <c r="Y5454" s="76"/>
      <c r="AA5454" s="76"/>
      <c r="AB5454" s="76"/>
      <c r="AD5454" s="76"/>
      <c r="AE5454" s="76"/>
      <c r="AG5454" s="76"/>
      <c r="AH5454" s="76"/>
      <c r="AJ5454" s="76"/>
      <c r="AK5454" s="76"/>
      <c r="AM5454" s="76"/>
      <c r="AN5454" s="76"/>
      <c r="AP5454" s="76"/>
      <c r="AQ5454" s="76"/>
      <c r="AS5454" s="76"/>
      <c r="AT5454" s="76"/>
      <c r="AV5454" s="76"/>
      <c r="AW5454" s="76"/>
      <c r="AY5454" s="76"/>
      <c r="AZ5454" s="76"/>
      <c r="BB5454" s="76"/>
      <c r="BC5454" s="76"/>
      <c r="BE5454" s="76"/>
      <c r="BF5454" s="76"/>
      <c r="BH5454" s="76"/>
      <c r="BI5454" s="76"/>
      <c r="BK5454" s="76"/>
      <c r="BL5454" s="76"/>
      <c r="BN5454" s="76"/>
      <c r="BO5454" s="76"/>
      <c r="BQ5454" s="76"/>
      <c r="BR5454" s="76"/>
      <c r="BT5454" s="76"/>
      <c r="BU5454" s="76"/>
      <c r="BW5454" s="76"/>
      <c r="BX5454" s="76"/>
    </row>
    <row r="5455" spans="1:76" ht="12.75" customHeight="1">
      <c r="A5455" s="2"/>
      <c r="B5455" s="2"/>
      <c r="C5455" s="2"/>
      <c r="D5455" s="75"/>
      <c r="F5455" s="76"/>
      <c r="G5455" s="76"/>
      <c r="I5455" s="76"/>
      <c r="J5455" s="76"/>
      <c r="L5455" s="76"/>
      <c r="M5455" s="76"/>
      <c r="O5455" s="76"/>
      <c r="P5455" s="76"/>
      <c r="R5455" s="76"/>
      <c r="S5455" s="76"/>
      <c r="U5455" s="76"/>
      <c r="V5455" s="76"/>
      <c r="X5455" s="76"/>
      <c r="Y5455" s="76"/>
      <c r="AA5455" s="76"/>
      <c r="AB5455" s="76"/>
      <c r="AD5455" s="76"/>
      <c r="AE5455" s="76"/>
      <c r="AG5455" s="76"/>
      <c r="AH5455" s="76"/>
      <c r="AJ5455" s="76"/>
      <c r="AK5455" s="76"/>
      <c r="AM5455" s="76"/>
      <c r="AN5455" s="76"/>
      <c r="AP5455" s="76"/>
      <c r="AQ5455" s="76"/>
      <c r="AS5455" s="76"/>
      <c r="AT5455" s="76"/>
      <c r="AV5455" s="76"/>
      <c r="AW5455" s="76"/>
      <c r="AY5455" s="76"/>
      <c r="AZ5455" s="76"/>
      <c r="BB5455" s="76"/>
      <c r="BC5455" s="76"/>
      <c r="BE5455" s="76"/>
      <c r="BF5455" s="76"/>
      <c r="BH5455" s="76"/>
      <c r="BI5455" s="76"/>
      <c r="BK5455" s="76"/>
      <c r="BL5455" s="76"/>
      <c r="BN5455" s="76"/>
      <c r="BO5455" s="76"/>
      <c r="BQ5455" s="76"/>
      <c r="BR5455" s="76"/>
      <c r="BT5455" s="76"/>
      <c r="BU5455" s="76"/>
      <c r="BW5455" s="76"/>
      <c r="BX5455" s="76"/>
    </row>
    <row r="5456" spans="1:76" ht="12.75" customHeight="1">
      <c r="A5456" s="2"/>
      <c r="B5456" s="2"/>
      <c r="C5456" s="2"/>
      <c r="D5456" s="75"/>
      <c r="F5456" s="76"/>
      <c r="G5456" s="76"/>
      <c r="I5456" s="76"/>
      <c r="J5456" s="76"/>
      <c r="L5456" s="76"/>
      <c r="M5456" s="76"/>
      <c r="O5456" s="76"/>
      <c r="P5456" s="76"/>
      <c r="R5456" s="76"/>
      <c r="S5456" s="76"/>
      <c r="U5456" s="76"/>
      <c r="V5456" s="76"/>
      <c r="X5456" s="76"/>
      <c r="Y5456" s="76"/>
      <c r="AA5456" s="76"/>
      <c r="AB5456" s="76"/>
      <c r="AD5456" s="76"/>
      <c r="AE5456" s="76"/>
      <c r="AG5456" s="76"/>
      <c r="AH5456" s="76"/>
      <c r="AJ5456" s="76"/>
      <c r="AK5456" s="76"/>
      <c r="AM5456" s="76"/>
      <c r="AN5456" s="76"/>
      <c r="AP5456" s="76"/>
      <c r="AQ5456" s="76"/>
      <c r="AS5456" s="76"/>
      <c r="AT5456" s="76"/>
      <c r="AV5456" s="76"/>
      <c r="AW5456" s="76"/>
      <c r="AY5456" s="76"/>
      <c r="AZ5456" s="76"/>
      <c r="BB5456" s="76"/>
      <c r="BC5456" s="76"/>
      <c r="BE5456" s="76"/>
      <c r="BF5456" s="76"/>
      <c r="BH5456" s="76"/>
      <c r="BI5456" s="76"/>
      <c r="BK5456" s="76"/>
      <c r="BL5456" s="76"/>
      <c r="BN5456" s="76"/>
      <c r="BO5456" s="76"/>
      <c r="BQ5456" s="76"/>
      <c r="BR5456" s="76"/>
      <c r="BT5456" s="76"/>
      <c r="BU5456" s="76"/>
      <c r="BW5456" s="76"/>
      <c r="BX5456" s="76"/>
    </row>
    <row r="5457" spans="1:76" ht="12.75" customHeight="1">
      <c r="A5457" s="2"/>
      <c r="B5457" s="2"/>
      <c r="C5457" s="2"/>
      <c r="D5457" s="75"/>
      <c r="F5457" s="76"/>
      <c r="G5457" s="76"/>
      <c r="I5457" s="76"/>
      <c r="J5457" s="76"/>
      <c r="L5457" s="76"/>
      <c r="M5457" s="76"/>
      <c r="O5457" s="76"/>
      <c r="P5457" s="76"/>
      <c r="R5457" s="76"/>
      <c r="S5457" s="76"/>
      <c r="U5457" s="76"/>
      <c r="V5457" s="76"/>
      <c r="X5457" s="76"/>
      <c r="Y5457" s="76"/>
      <c r="AA5457" s="76"/>
      <c r="AB5457" s="76"/>
      <c r="AD5457" s="76"/>
      <c r="AE5457" s="76"/>
      <c r="AG5457" s="76"/>
      <c r="AH5457" s="76"/>
      <c r="AJ5457" s="76"/>
      <c r="AK5457" s="76"/>
      <c r="AM5457" s="76"/>
      <c r="AN5457" s="76"/>
      <c r="AP5457" s="76"/>
      <c r="AQ5457" s="76"/>
      <c r="AS5457" s="76"/>
      <c r="AT5457" s="76"/>
      <c r="AV5457" s="76"/>
      <c r="AW5457" s="76"/>
      <c r="AY5457" s="76"/>
      <c r="AZ5457" s="76"/>
      <c r="BB5457" s="76"/>
      <c r="BC5457" s="76"/>
      <c r="BE5457" s="76"/>
      <c r="BF5457" s="76"/>
      <c r="BH5457" s="76"/>
      <c r="BI5457" s="76"/>
      <c r="BK5457" s="76"/>
      <c r="BL5457" s="76"/>
      <c r="BN5457" s="76"/>
      <c r="BO5457" s="76"/>
      <c r="BQ5457" s="76"/>
      <c r="BR5457" s="76"/>
      <c r="BT5457" s="76"/>
      <c r="BU5457" s="76"/>
      <c r="BW5457" s="76"/>
      <c r="BX5457" s="76"/>
    </row>
    <row r="5458" spans="1:76" ht="12.75" customHeight="1">
      <c r="A5458" s="2"/>
      <c r="B5458" s="2"/>
      <c r="C5458" s="2"/>
      <c r="D5458" s="75"/>
      <c r="F5458" s="76"/>
      <c r="G5458" s="76"/>
      <c r="I5458" s="76"/>
      <c r="J5458" s="76"/>
      <c r="L5458" s="76"/>
      <c r="M5458" s="76"/>
      <c r="O5458" s="76"/>
      <c r="P5458" s="76"/>
      <c r="R5458" s="76"/>
      <c r="S5458" s="76"/>
      <c r="U5458" s="76"/>
      <c r="V5458" s="76"/>
      <c r="X5458" s="76"/>
      <c r="Y5458" s="76"/>
      <c r="AA5458" s="76"/>
      <c r="AB5458" s="76"/>
      <c r="AD5458" s="76"/>
      <c r="AE5458" s="76"/>
      <c r="AG5458" s="76"/>
      <c r="AH5458" s="76"/>
      <c r="AJ5458" s="76"/>
      <c r="AK5458" s="76"/>
      <c r="AM5458" s="76"/>
      <c r="AN5458" s="76"/>
      <c r="AP5458" s="76"/>
      <c r="AQ5458" s="76"/>
      <c r="AS5458" s="76"/>
      <c r="AT5458" s="76"/>
      <c r="AV5458" s="76"/>
      <c r="AW5458" s="76"/>
      <c r="AY5458" s="76"/>
      <c r="AZ5458" s="76"/>
      <c r="BB5458" s="76"/>
      <c r="BC5458" s="76"/>
      <c r="BE5458" s="76"/>
      <c r="BF5458" s="76"/>
      <c r="BH5458" s="76"/>
      <c r="BI5458" s="76"/>
      <c r="BK5458" s="76"/>
      <c r="BL5458" s="76"/>
      <c r="BN5458" s="76"/>
      <c r="BO5458" s="76"/>
      <c r="BQ5458" s="76"/>
      <c r="BR5458" s="76"/>
      <c r="BT5458" s="76"/>
      <c r="BU5458" s="76"/>
      <c r="BW5458" s="76"/>
      <c r="BX5458" s="76"/>
    </row>
    <row r="5459" spans="1:76" ht="12.75" customHeight="1">
      <c r="A5459" s="2"/>
      <c r="B5459" s="2"/>
      <c r="C5459" s="2"/>
      <c r="D5459" s="75"/>
      <c r="F5459" s="76"/>
      <c r="G5459" s="76"/>
      <c r="I5459" s="76"/>
      <c r="J5459" s="76"/>
      <c r="L5459" s="76"/>
      <c r="M5459" s="76"/>
      <c r="O5459" s="76"/>
      <c r="P5459" s="76"/>
      <c r="R5459" s="76"/>
      <c r="S5459" s="76"/>
      <c r="U5459" s="76"/>
      <c r="V5459" s="76"/>
      <c r="X5459" s="76"/>
      <c r="Y5459" s="76"/>
      <c r="AA5459" s="76"/>
      <c r="AB5459" s="76"/>
      <c r="AD5459" s="76"/>
      <c r="AE5459" s="76"/>
      <c r="AG5459" s="76"/>
      <c r="AH5459" s="76"/>
      <c r="AJ5459" s="76"/>
      <c r="AK5459" s="76"/>
      <c r="AM5459" s="76"/>
      <c r="AN5459" s="76"/>
      <c r="AP5459" s="76"/>
      <c r="AQ5459" s="76"/>
      <c r="AS5459" s="76"/>
      <c r="AT5459" s="76"/>
      <c r="AV5459" s="76"/>
      <c r="AW5459" s="76"/>
      <c r="AY5459" s="76"/>
      <c r="AZ5459" s="76"/>
      <c r="BB5459" s="76"/>
      <c r="BC5459" s="76"/>
      <c r="BE5459" s="76"/>
      <c r="BF5459" s="76"/>
      <c r="BH5459" s="76"/>
      <c r="BI5459" s="76"/>
      <c r="BK5459" s="76"/>
      <c r="BL5459" s="76"/>
      <c r="BN5459" s="76"/>
      <c r="BO5459" s="76"/>
      <c r="BQ5459" s="76"/>
      <c r="BR5459" s="76"/>
      <c r="BT5459" s="76"/>
      <c r="BU5459" s="76"/>
      <c r="BW5459" s="76"/>
      <c r="BX5459" s="76"/>
    </row>
    <row r="5460" spans="1:76" ht="12.75" customHeight="1">
      <c r="A5460" s="2"/>
      <c r="B5460" s="2"/>
      <c r="C5460" s="2"/>
      <c r="D5460" s="75"/>
      <c r="F5460" s="76"/>
      <c r="G5460" s="76"/>
      <c r="I5460" s="76"/>
      <c r="J5460" s="76"/>
      <c r="L5460" s="76"/>
      <c r="M5460" s="76"/>
      <c r="O5460" s="76"/>
      <c r="P5460" s="76"/>
      <c r="R5460" s="76"/>
      <c r="S5460" s="76"/>
      <c r="U5460" s="76"/>
      <c r="V5460" s="76"/>
      <c r="X5460" s="76"/>
      <c r="Y5460" s="76"/>
      <c r="AA5460" s="76"/>
      <c r="AB5460" s="76"/>
      <c r="AD5460" s="76"/>
      <c r="AE5460" s="76"/>
      <c r="AG5460" s="76"/>
      <c r="AH5460" s="76"/>
      <c r="AJ5460" s="76"/>
      <c r="AK5460" s="76"/>
      <c r="AM5460" s="76"/>
      <c r="AN5460" s="76"/>
      <c r="AP5460" s="76"/>
      <c r="AQ5460" s="76"/>
      <c r="AS5460" s="76"/>
      <c r="AT5460" s="76"/>
      <c r="AV5460" s="76"/>
      <c r="AW5460" s="76"/>
      <c r="AY5460" s="76"/>
      <c r="AZ5460" s="76"/>
      <c r="BB5460" s="76"/>
      <c r="BC5460" s="76"/>
      <c r="BE5460" s="76"/>
      <c r="BF5460" s="76"/>
      <c r="BH5460" s="76"/>
      <c r="BI5460" s="76"/>
      <c r="BK5460" s="76"/>
      <c r="BL5460" s="76"/>
      <c r="BN5460" s="76"/>
      <c r="BO5460" s="76"/>
      <c r="BQ5460" s="76"/>
      <c r="BR5460" s="76"/>
      <c r="BT5460" s="76"/>
      <c r="BU5460" s="76"/>
      <c r="BW5460" s="76"/>
      <c r="BX5460" s="76"/>
    </row>
    <row r="5461" spans="1:76" ht="12.75" customHeight="1">
      <c r="A5461" s="2"/>
      <c r="B5461" s="2"/>
      <c r="C5461" s="2"/>
      <c r="D5461" s="75"/>
      <c r="F5461" s="76"/>
      <c r="G5461" s="76"/>
      <c r="I5461" s="76"/>
      <c r="J5461" s="76"/>
      <c r="L5461" s="76"/>
      <c r="M5461" s="76"/>
      <c r="O5461" s="76"/>
      <c r="P5461" s="76"/>
      <c r="R5461" s="76"/>
      <c r="S5461" s="76"/>
      <c r="U5461" s="76"/>
      <c r="V5461" s="76"/>
      <c r="X5461" s="76"/>
      <c r="Y5461" s="76"/>
      <c r="AA5461" s="76"/>
      <c r="AB5461" s="76"/>
      <c r="AD5461" s="76"/>
      <c r="AE5461" s="76"/>
      <c r="AG5461" s="76"/>
      <c r="AH5461" s="76"/>
      <c r="AJ5461" s="76"/>
      <c r="AK5461" s="76"/>
      <c r="AM5461" s="76"/>
      <c r="AN5461" s="76"/>
      <c r="AP5461" s="76"/>
      <c r="AQ5461" s="76"/>
      <c r="AS5461" s="76"/>
      <c r="AT5461" s="76"/>
      <c r="AV5461" s="76"/>
      <c r="AW5461" s="76"/>
      <c r="AY5461" s="76"/>
      <c r="AZ5461" s="76"/>
      <c r="BB5461" s="76"/>
      <c r="BC5461" s="76"/>
      <c r="BE5461" s="76"/>
      <c r="BF5461" s="76"/>
      <c r="BH5461" s="76"/>
      <c r="BI5461" s="76"/>
      <c r="BK5461" s="76"/>
      <c r="BL5461" s="76"/>
      <c r="BN5461" s="76"/>
      <c r="BO5461" s="76"/>
      <c r="BQ5461" s="76"/>
      <c r="BR5461" s="76"/>
      <c r="BT5461" s="76"/>
      <c r="BU5461" s="76"/>
      <c r="BW5461" s="76"/>
      <c r="BX5461" s="76"/>
    </row>
    <row r="5462" spans="1:76" ht="12.75" customHeight="1">
      <c r="A5462" s="2"/>
      <c r="B5462" s="2"/>
      <c r="C5462" s="2"/>
      <c r="D5462" s="75"/>
      <c r="F5462" s="76"/>
      <c r="G5462" s="76"/>
      <c r="I5462" s="76"/>
      <c r="J5462" s="76"/>
      <c r="L5462" s="76"/>
      <c r="M5462" s="76"/>
      <c r="O5462" s="76"/>
      <c r="P5462" s="76"/>
      <c r="R5462" s="76"/>
      <c r="S5462" s="76"/>
      <c r="U5462" s="76"/>
      <c r="V5462" s="76"/>
      <c r="X5462" s="76"/>
      <c r="Y5462" s="76"/>
      <c r="AA5462" s="76"/>
      <c r="AB5462" s="76"/>
      <c r="AD5462" s="76"/>
      <c r="AE5462" s="76"/>
      <c r="AG5462" s="76"/>
      <c r="AH5462" s="76"/>
      <c r="AJ5462" s="76"/>
      <c r="AK5462" s="76"/>
      <c r="AM5462" s="76"/>
      <c r="AN5462" s="76"/>
      <c r="AP5462" s="76"/>
      <c r="AQ5462" s="76"/>
      <c r="AS5462" s="76"/>
      <c r="AT5462" s="76"/>
      <c r="AV5462" s="76"/>
      <c r="AW5462" s="76"/>
      <c r="AY5462" s="76"/>
      <c r="AZ5462" s="76"/>
      <c r="BB5462" s="76"/>
      <c r="BC5462" s="76"/>
      <c r="BE5462" s="76"/>
      <c r="BF5462" s="76"/>
      <c r="BH5462" s="76"/>
      <c r="BI5462" s="76"/>
      <c r="BK5462" s="76"/>
      <c r="BL5462" s="76"/>
      <c r="BN5462" s="76"/>
      <c r="BO5462" s="76"/>
      <c r="BQ5462" s="76"/>
      <c r="BR5462" s="76"/>
      <c r="BT5462" s="76"/>
      <c r="BU5462" s="76"/>
      <c r="BW5462" s="76"/>
      <c r="BX5462" s="76"/>
    </row>
    <row r="5463" spans="1:76" ht="12.75" customHeight="1">
      <c r="A5463" s="2"/>
      <c r="B5463" s="2"/>
      <c r="C5463" s="2"/>
      <c r="D5463" s="75"/>
      <c r="F5463" s="76"/>
      <c r="G5463" s="76"/>
      <c r="I5463" s="76"/>
      <c r="J5463" s="76"/>
      <c r="L5463" s="76"/>
      <c r="M5463" s="76"/>
      <c r="O5463" s="76"/>
      <c r="P5463" s="76"/>
      <c r="R5463" s="76"/>
      <c r="S5463" s="76"/>
      <c r="U5463" s="76"/>
      <c r="V5463" s="76"/>
      <c r="X5463" s="76"/>
      <c r="Y5463" s="76"/>
      <c r="AA5463" s="76"/>
      <c r="AB5463" s="76"/>
      <c r="AD5463" s="76"/>
      <c r="AE5463" s="76"/>
      <c r="AG5463" s="76"/>
      <c r="AH5463" s="76"/>
      <c r="AJ5463" s="76"/>
      <c r="AK5463" s="76"/>
      <c r="AM5463" s="76"/>
      <c r="AN5463" s="76"/>
      <c r="AP5463" s="76"/>
      <c r="AQ5463" s="76"/>
      <c r="AS5463" s="76"/>
      <c r="AT5463" s="76"/>
      <c r="AV5463" s="76"/>
      <c r="AW5463" s="76"/>
      <c r="AY5463" s="76"/>
      <c r="AZ5463" s="76"/>
      <c r="BB5463" s="76"/>
      <c r="BC5463" s="76"/>
      <c r="BE5463" s="76"/>
      <c r="BF5463" s="76"/>
      <c r="BH5463" s="76"/>
      <c r="BI5463" s="76"/>
      <c r="BK5463" s="76"/>
      <c r="BL5463" s="76"/>
      <c r="BN5463" s="76"/>
      <c r="BO5463" s="76"/>
      <c r="BQ5463" s="76"/>
      <c r="BR5463" s="76"/>
      <c r="BT5463" s="76"/>
      <c r="BU5463" s="76"/>
      <c r="BW5463" s="76"/>
      <c r="BX5463" s="76"/>
    </row>
    <row r="5464" spans="1:76" ht="12.75" customHeight="1">
      <c r="A5464" s="2"/>
      <c r="B5464" s="2"/>
      <c r="C5464" s="2"/>
      <c r="D5464" s="75"/>
      <c r="F5464" s="76"/>
      <c r="G5464" s="76"/>
      <c r="I5464" s="76"/>
      <c r="J5464" s="76"/>
      <c r="L5464" s="76"/>
      <c r="M5464" s="76"/>
      <c r="O5464" s="76"/>
      <c r="P5464" s="76"/>
      <c r="R5464" s="76"/>
      <c r="S5464" s="76"/>
      <c r="U5464" s="76"/>
      <c r="V5464" s="76"/>
      <c r="X5464" s="76"/>
      <c r="Y5464" s="76"/>
      <c r="AA5464" s="76"/>
      <c r="AB5464" s="76"/>
      <c r="AD5464" s="76"/>
      <c r="AE5464" s="76"/>
      <c r="AG5464" s="76"/>
      <c r="AH5464" s="76"/>
      <c r="AJ5464" s="76"/>
      <c r="AK5464" s="76"/>
      <c r="AM5464" s="76"/>
      <c r="AN5464" s="76"/>
      <c r="AP5464" s="76"/>
      <c r="AQ5464" s="76"/>
      <c r="AS5464" s="76"/>
      <c r="AT5464" s="76"/>
      <c r="AV5464" s="76"/>
      <c r="AW5464" s="76"/>
      <c r="AY5464" s="76"/>
      <c r="AZ5464" s="76"/>
      <c r="BB5464" s="76"/>
      <c r="BC5464" s="76"/>
      <c r="BE5464" s="76"/>
      <c r="BF5464" s="76"/>
      <c r="BH5464" s="76"/>
      <c r="BI5464" s="76"/>
      <c r="BK5464" s="76"/>
      <c r="BL5464" s="76"/>
      <c r="BN5464" s="76"/>
      <c r="BO5464" s="76"/>
      <c r="BQ5464" s="76"/>
      <c r="BR5464" s="76"/>
      <c r="BT5464" s="76"/>
      <c r="BU5464" s="76"/>
      <c r="BW5464" s="76"/>
      <c r="BX5464" s="76"/>
    </row>
    <row r="5465" spans="1:76" ht="12.75" customHeight="1">
      <c r="A5465" s="2"/>
      <c r="B5465" s="2"/>
      <c r="C5465" s="2"/>
      <c r="D5465" s="75"/>
      <c r="F5465" s="76"/>
      <c r="G5465" s="76"/>
      <c r="I5465" s="76"/>
      <c r="J5465" s="76"/>
      <c r="L5465" s="76"/>
      <c r="M5465" s="76"/>
      <c r="O5465" s="76"/>
      <c r="P5465" s="76"/>
      <c r="R5465" s="76"/>
      <c r="S5465" s="76"/>
      <c r="U5465" s="76"/>
      <c r="V5465" s="76"/>
      <c r="X5465" s="76"/>
      <c r="Y5465" s="76"/>
      <c r="AA5465" s="76"/>
      <c r="AB5465" s="76"/>
      <c r="AD5465" s="76"/>
      <c r="AE5465" s="76"/>
      <c r="AG5465" s="76"/>
      <c r="AH5465" s="76"/>
      <c r="AJ5465" s="76"/>
      <c r="AK5465" s="76"/>
      <c r="AM5465" s="76"/>
      <c r="AN5465" s="76"/>
      <c r="AP5465" s="76"/>
      <c r="AQ5465" s="76"/>
      <c r="AS5465" s="76"/>
      <c r="AT5465" s="76"/>
      <c r="AV5465" s="76"/>
      <c r="AW5465" s="76"/>
      <c r="AY5465" s="76"/>
      <c r="AZ5465" s="76"/>
      <c r="BB5465" s="76"/>
      <c r="BC5465" s="76"/>
      <c r="BE5465" s="76"/>
      <c r="BF5465" s="76"/>
      <c r="BH5465" s="76"/>
      <c r="BI5465" s="76"/>
      <c r="BK5465" s="76"/>
      <c r="BL5465" s="76"/>
      <c r="BN5465" s="76"/>
      <c r="BO5465" s="76"/>
      <c r="BQ5465" s="76"/>
      <c r="BR5465" s="76"/>
      <c r="BT5465" s="76"/>
      <c r="BU5465" s="76"/>
      <c r="BW5465" s="76"/>
      <c r="BX5465" s="76"/>
    </row>
    <row r="5466" spans="1:76" ht="12.75" customHeight="1">
      <c r="A5466" s="2"/>
      <c r="B5466" s="2"/>
      <c r="C5466" s="2"/>
      <c r="D5466" s="75"/>
      <c r="F5466" s="76"/>
      <c r="G5466" s="76"/>
      <c r="I5466" s="76"/>
      <c r="J5466" s="76"/>
      <c r="L5466" s="76"/>
      <c r="M5466" s="76"/>
      <c r="O5466" s="76"/>
      <c r="P5466" s="76"/>
      <c r="R5466" s="76"/>
      <c r="S5466" s="76"/>
      <c r="U5466" s="76"/>
      <c r="V5466" s="76"/>
      <c r="X5466" s="76"/>
      <c r="Y5466" s="76"/>
      <c r="AA5466" s="76"/>
      <c r="AB5466" s="76"/>
      <c r="AD5466" s="76"/>
      <c r="AE5466" s="76"/>
      <c r="AG5466" s="76"/>
      <c r="AH5466" s="76"/>
      <c r="AJ5466" s="76"/>
      <c r="AK5466" s="76"/>
      <c r="AM5466" s="76"/>
      <c r="AN5466" s="76"/>
      <c r="AP5466" s="76"/>
      <c r="AQ5466" s="76"/>
      <c r="AS5466" s="76"/>
      <c r="AT5466" s="76"/>
      <c r="AV5466" s="76"/>
      <c r="AW5466" s="76"/>
      <c r="AY5466" s="76"/>
      <c r="AZ5466" s="76"/>
      <c r="BB5466" s="76"/>
      <c r="BC5466" s="76"/>
      <c r="BE5466" s="76"/>
      <c r="BF5466" s="76"/>
      <c r="BH5466" s="76"/>
      <c r="BI5466" s="76"/>
      <c r="BK5466" s="76"/>
      <c r="BL5466" s="76"/>
      <c r="BN5466" s="76"/>
      <c r="BO5466" s="76"/>
      <c r="BQ5466" s="76"/>
      <c r="BR5466" s="76"/>
      <c r="BT5466" s="76"/>
      <c r="BU5466" s="76"/>
      <c r="BW5466" s="76"/>
      <c r="BX5466" s="76"/>
    </row>
    <row r="5467" spans="1:76" ht="12.75" customHeight="1">
      <c r="A5467" s="2"/>
      <c r="B5467" s="2"/>
      <c r="C5467" s="2"/>
      <c r="D5467" s="75"/>
      <c r="F5467" s="76"/>
      <c r="G5467" s="76"/>
      <c r="I5467" s="76"/>
      <c r="J5467" s="76"/>
      <c r="L5467" s="76"/>
      <c r="M5467" s="76"/>
      <c r="O5467" s="76"/>
      <c r="P5467" s="76"/>
      <c r="R5467" s="76"/>
      <c r="S5467" s="76"/>
      <c r="U5467" s="76"/>
      <c r="V5467" s="76"/>
      <c r="X5467" s="76"/>
      <c r="Y5467" s="76"/>
      <c r="AA5467" s="76"/>
      <c r="AB5467" s="76"/>
      <c r="AD5467" s="76"/>
      <c r="AE5467" s="76"/>
      <c r="AG5467" s="76"/>
      <c r="AH5467" s="76"/>
      <c r="AJ5467" s="76"/>
      <c r="AK5467" s="76"/>
      <c r="AM5467" s="76"/>
      <c r="AN5467" s="76"/>
      <c r="AP5467" s="76"/>
      <c r="AQ5467" s="76"/>
      <c r="AS5467" s="76"/>
      <c r="AT5467" s="76"/>
      <c r="AV5467" s="76"/>
      <c r="AW5467" s="76"/>
      <c r="AY5467" s="76"/>
      <c r="AZ5467" s="76"/>
      <c r="BB5467" s="76"/>
      <c r="BC5467" s="76"/>
      <c r="BE5467" s="76"/>
      <c r="BF5467" s="76"/>
      <c r="BH5467" s="76"/>
      <c r="BI5467" s="76"/>
      <c r="BK5467" s="76"/>
      <c r="BL5467" s="76"/>
      <c r="BN5467" s="76"/>
      <c r="BO5467" s="76"/>
      <c r="BQ5467" s="76"/>
      <c r="BR5467" s="76"/>
      <c r="BT5467" s="76"/>
      <c r="BU5467" s="76"/>
      <c r="BW5467" s="76"/>
      <c r="BX5467" s="76"/>
    </row>
    <row r="5468" spans="1:76" ht="12.75" customHeight="1">
      <c r="A5468" s="2"/>
      <c r="B5468" s="2"/>
      <c r="C5468" s="2"/>
      <c r="D5468" s="75"/>
      <c r="F5468" s="76"/>
      <c r="G5468" s="76"/>
      <c r="I5468" s="76"/>
      <c r="J5468" s="76"/>
      <c r="L5468" s="76"/>
      <c r="M5468" s="76"/>
      <c r="O5468" s="76"/>
      <c r="P5468" s="76"/>
      <c r="R5468" s="76"/>
      <c r="S5468" s="76"/>
      <c r="U5468" s="76"/>
      <c r="V5468" s="76"/>
      <c r="X5468" s="76"/>
      <c r="Y5468" s="76"/>
      <c r="AA5468" s="76"/>
      <c r="AB5468" s="76"/>
      <c r="AD5468" s="76"/>
      <c r="AE5468" s="76"/>
      <c r="AG5468" s="76"/>
      <c r="AH5468" s="76"/>
      <c r="AJ5468" s="76"/>
      <c r="AK5468" s="76"/>
      <c r="AM5468" s="76"/>
      <c r="AN5468" s="76"/>
      <c r="AP5468" s="76"/>
      <c r="AQ5468" s="76"/>
      <c r="AS5468" s="76"/>
      <c r="AT5468" s="76"/>
      <c r="AV5468" s="76"/>
      <c r="AW5468" s="76"/>
      <c r="AY5468" s="76"/>
      <c r="AZ5468" s="76"/>
      <c r="BB5468" s="76"/>
      <c r="BC5468" s="76"/>
      <c r="BE5468" s="76"/>
      <c r="BF5468" s="76"/>
      <c r="BH5468" s="76"/>
      <c r="BI5468" s="76"/>
      <c r="BK5468" s="76"/>
      <c r="BL5468" s="76"/>
      <c r="BN5468" s="76"/>
      <c r="BO5468" s="76"/>
      <c r="BQ5468" s="76"/>
      <c r="BR5468" s="76"/>
      <c r="BT5468" s="76"/>
      <c r="BU5468" s="76"/>
      <c r="BW5468" s="76"/>
      <c r="BX5468" s="76"/>
    </row>
    <row r="5469" spans="1:76" ht="12.75" customHeight="1">
      <c r="A5469" s="2"/>
      <c r="B5469" s="2"/>
      <c r="C5469" s="2"/>
      <c r="D5469" s="75"/>
      <c r="F5469" s="76"/>
      <c r="G5469" s="76"/>
      <c r="I5469" s="76"/>
      <c r="J5469" s="76"/>
      <c r="L5469" s="76"/>
      <c r="M5469" s="76"/>
      <c r="O5469" s="76"/>
      <c r="P5469" s="76"/>
      <c r="R5469" s="76"/>
      <c r="S5469" s="76"/>
      <c r="U5469" s="76"/>
      <c r="V5469" s="76"/>
      <c r="X5469" s="76"/>
      <c r="Y5469" s="76"/>
      <c r="AA5469" s="76"/>
      <c r="AB5469" s="76"/>
      <c r="AD5469" s="76"/>
      <c r="AE5469" s="76"/>
      <c r="AG5469" s="76"/>
      <c r="AH5469" s="76"/>
      <c r="AJ5469" s="76"/>
      <c r="AK5469" s="76"/>
      <c r="AM5469" s="76"/>
      <c r="AN5469" s="76"/>
      <c r="AP5469" s="76"/>
      <c r="AQ5469" s="76"/>
      <c r="AS5469" s="76"/>
      <c r="AT5469" s="76"/>
      <c r="AV5469" s="76"/>
      <c r="AW5469" s="76"/>
      <c r="AY5469" s="76"/>
      <c r="AZ5469" s="76"/>
      <c r="BB5469" s="76"/>
      <c r="BC5469" s="76"/>
      <c r="BE5469" s="76"/>
      <c r="BF5469" s="76"/>
      <c r="BH5469" s="76"/>
      <c r="BI5469" s="76"/>
      <c r="BK5469" s="76"/>
      <c r="BL5469" s="76"/>
      <c r="BN5469" s="76"/>
      <c r="BO5469" s="76"/>
      <c r="BQ5469" s="76"/>
      <c r="BR5469" s="76"/>
      <c r="BT5469" s="76"/>
      <c r="BU5469" s="76"/>
      <c r="BW5469" s="76"/>
      <c r="BX5469" s="76"/>
    </row>
    <row r="5470" spans="1:76" ht="12.75" customHeight="1">
      <c r="A5470" s="2"/>
      <c r="B5470" s="2"/>
      <c r="C5470" s="2"/>
      <c r="D5470" s="75"/>
      <c r="F5470" s="76"/>
      <c r="G5470" s="76"/>
      <c r="I5470" s="76"/>
      <c r="J5470" s="76"/>
      <c r="L5470" s="76"/>
      <c r="M5470" s="76"/>
      <c r="O5470" s="76"/>
      <c r="P5470" s="76"/>
      <c r="R5470" s="76"/>
      <c r="S5470" s="76"/>
      <c r="U5470" s="76"/>
      <c r="V5470" s="76"/>
      <c r="X5470" s="76"/>
      <c r="Y5470" s="76"/>
      <c r="AA5470" s="76"/>
      <c r="AB5470" s="76"/>
      <c r="AD5470" s="76"/>
      <c r="AE5470" s="76"/>
      <c r="AG5470" s="76"/>
      <c r="AH5470" s="76"/>
      <c r="AJ5470" s="76"/>
      <c r="AK5470" s="76"/>
      <c r="AM5470" s="76"/>
      <c r="AN5470" s="76"/>
      <c r="AP5470" s="76"/>
      <c r="AQ5470" s="76"/>
      <c r="AS5470" s="76"/>
      <c r="AT5470" s="76"/>
      <c r="AV5470" s="76"/>
      <c r="AW5470" s="76"/>
      <c r="AY5470" s="76"/>
      <c r="AZ5470" s="76"/>
      <c r="BB5470" s="76"/>
      <c r="BC5470" s="76"/>
      <c r="BE5470" s="76"/>
      <c r="BF5470" s="76"/>
      <c r="BH5470" s="76"/>
      <c r="BI5470" s="76"/>
      <c r="BK5470" s="76"/>
      <c r="BL5470" s="76"/>
      <c r="BN5470" s="76"/>
      <c r="BO5470" s="76"/>
      <c r="BQ5470" s="76"/>
      <c r="BR5470" s="76"/>
      <c r="BT5470" s="76"/>
      <c r="BU5470" s="76"/>
      <c r="BW5470" s="76"/>
      <c r="BX5470" s="76"/>
    </row>
    <row r="5471" spans="1:76" ht="12.75" customHeight="1">
      <c r="A5471" s="2"/>
      <c r="B5471" s="2"/>
      <c r="C5471" s="2"/>
      <c r="D5471" s="75"/>
      <c r="F5471" s="76"/>
      <c r="G5471" s="76"/>
      <c r="I5471" s="76"/>
      <c r="J5471" s="76"/>
      <c r="L5471" s="76"/>
      <c r="M5471" s="76"/>
      <c r="O5471" s="76"/>
      <c r="P5471" s="76"/>
      <c r="R5471" s="76"/>
      <c r="S5471" s="76"/>
      <c r="U5471" s="76"/>
      <c r="V5471" s="76"/>
      <c r="X5471" s="76"/>
      <c r="Y5471" s="76"/>
      <c r="AA5471" s="76"/>
      <c r="AB5471" s="76"/>
      <c r="AD5471" s="76"/>
      <c r="AE5471" s="76"/>
      <c r="AG5471" s="76"/>
      <c r="AH5471" s="76"/>
      <c r="AJ5471" s="76"/>
      <c r="AK5471" s="76"/>
      <c r="AM5471" s="76"/>
      <c r="AN5471" s="76"/>
      <c r="AP5471" s="76"/>
      <c r="AQ5471" s="76"/>
      <c r="AS5471" s="76"/>
      <c r="AT5471" s="76"/>
      <c r="AV5471" s="76"/>
      <c r="AW5471" s="76"/>
      <c r="AY5471" s="76"/>
      <c r="AZ5471" s="76"/>
      <c r="BB5471" s="76"/>
      <c r="BC5471" s="76"/>
      <c r="BE5471" s="76"/>
      <c r="BF5471" s="76"/>
      <c r="BH5471" s="76"/>
      <c r="BI5471" s="76"/>
      <c r="BK5471" s="76"/>
      <c r="BL5471" s="76"/>
      <c r="BN5471" s="76"/>
      <c r="BO5471" s="76"/>
      <c r="BQ5471" s="76"/>
      <c r="BR5471" s="76"/>
      <c r="BT5471" s="76"/>
      <c r="BU5471" s="76"/>
      <c r="BW5471" s="76"/>
      <c r="BX5471" s="76"/>
    </row>
    <row r="5472" spans="1:76" ht="12.75" customHeight="1">
      <c r="A5472" s="2"/>
      <c r="B5472" s="2"/>
      <c r="C5472" s="2"/>
      <c r="D5472" s="75"/>
      <c r="F5472" s="76"/>
      <c r="G5472" s="76"/>
      <c r="I5472" s="76"/>
      <c r="J5472" s="76"/>
      <c r="L5472" s="76"/>
      <c r="M5472" s="76"/>
      <c r="O5472" s="76"/>
      <c r="P5472" s="76"/>
      <c r="R5472" s="76"/>
      <c r="S5472" s="76"/>
      <c r="U5472" s="76"/>
      <c r="V5472" s="76"/>
      <c r="X5472" s="76"/>
      <c r="Y5472" s="76"/>
      <c r="AA5472" s="76"/>
      <c r="AB5472" s="76"/>
      <c r="AD5472" s="76"/>
      <c r="AE5472" s="76"/>
      <c r="AG5472" s="76"/>
      <c r="AH5472" s="76"/>
      <c r="AJ5472" s="76"/>
      <c r="AK5472" s="76"/>
      <c r="AM5472" s="76"/>
      <c r="AN5472" s="76"/>
      <c r="AP5472" s="76"/>
      <c r="AQ5472" s="76"/>
      <c r="AS5472" s="76"/>
      <c r="AT5472" s="76"/>
      <c r="AV5472" s="76"/>
      <c r="AW5472" s="76"/>
      <c r="AY5472" s="76"/>
      <c r="AZ5472" s="76"/>
      <c r="BB5472" s="76"/>
      <c r="BC5472" s="76"/>
      <c r="BE5472" s="76"/>
      <c r="BF5472" s="76"/>
      <c r="BH5472" s="76"/>
      <c r="BI5472" s="76"/>
      <c r="BK5472" s="76"/>
      <c r="BL5472" s="76"/>
      <c r="BN5472" s="76"/>
      <c r="BO5472" s="76"/>
      <c r="BQ5472" s="76"/>
      <c r="BR5472" s="76"/>
      <c r="BT5472" s="76"/>
      <c r="BU5472" s="76"/>
      <c r="BW5472" s="76"/>
      <c r="BX5472" s="76"/>
    </row>
    <row r="5473" spans="1:76" ht="12.75" customHeight="1">
      <c r="A5473" s="2"/>
      <c r="B5473" s="2"/>
      <c r="C5473" s="2"/>
      <c r="D5473" s="75"/>
      <c r="F5473" s="76"/>
      <c r="G5473" s="76"/>
      <c r="I5473" s="76"/>
      <c r="J5473" s="76"/>
      <c r="L5473" s="76"/>
      <c r="M5473" s="76"/>
      <c r="O5473" s="76"/>
      <c r="P5473" s="76"/>
      <c r="R5473" s="76"/>
      <c r="S5473" s="76"/>
      <c r="U5473" s="76"/>
      <c r="V5473" s="76"/>
      <c r="X5473" s="76"/>
      <c r="Y5473" s="76"/>
      <c r="AA5473" s="76"/>
      <c r="AB5473" s="76"/>
      <c r="AD5473" s="76"/>
      <c r="AE5473" s="76"/>
      <c r="AG5473" s="76"/>
      <c r="AH5473" s="76"/>
      <c r="AJ5473" s="76"/>
      <c r="AK5473" s="76"/>
      <c r="AM5473" s="76"/>
      <c r="AN5473" s="76"/>
      <c r="AP5473" s="76"/>
      <c r="AQ5473" s="76"/>
      <c r="AS5473" s="76"/>
      <c r="AT5473" s="76"/>
      <c r="AV5473" s="76"/>
      <c r="AW5473" s="76"/>
      <c r="AY5473" s="76"/>
      <c r="AZ5473" s="76"/>
      <c r="BB5473" s="76"/>
      <c r="BC5473" s="76"/>
      <c r="BE5473" s="76"/>
      <c r="BF5473" s="76"/>
      <c r="BH5473" s="76"/>
      <c r="BI5473" s="76"/>
      <c r="BK5473" s="76"/>
      <c r="BL5473" s="76"/>
      <c r="BN5473" s="76"/>
      <c r="BO5473" s="76"/>
      <c r="BQ5473" s="76"/>
      <c r="BR5473" s="76"/>
      <c r="BT5473" s="76"/>
      <c r="BU5473" s="76"/>
      <c r="BW5473" s="76"/>
      <c r="BX5473" s="76"/>
    </row>
    <row r="5474" spans="1:76" ht="12.75" customHeight="1">
      <c r="A5474" s="2"/>
      <c r="B5474" s="2"/>
      <c r="C5474" s="2"/>
      <c r="D5474" s="75"/>
      <c r="F5474" s="76"/>
      <c r="G5474" s="76"/>
      <c r="I5474" s="76"/>
      <c r="J5474" s="76"/>
      <c r="L5474" s="76"/>
      <c r="M5474" s="76"/>
      <c r="O5474" s="76"/>
      <c r="P5474" s="76"/>
      <c r="R5474" s="76"/>
      <c r="S5474" s="76"/>
      <c r="U5474" s="76"/>
      <c r="V5474" s="76"/>
      <c r="X5474" s="76"/>
      <c r="Y5474" s="76"/>
      <c r="AA5474" s="76"/>
      <c r="AB5474" s="76"/>
      <c r="AD5474" s="76"/>
      <c r="AE5474" s="76"/>
      <c r="AG5474" s="76"/>
      <c r="AH5474" s="76"/>
      <c r="AJ5474" s="76"/>
      <c r="AK5474" s="76"/>
      <c r="AM5474" s="76"/>
      <c r="AN5474" s="76"/>
      <c r="AP5474" s="76"/>
      <c r="AQ5474" s="76"/>
      <c r="AS5474" s="76"/>
      <c r="AT5474" s="76"/>
      <c r="AV5474" s="76"/>
      <c r="AW5474" s="76"/>
      <c r="AY5474" s="76"/>
      <c r="AZ5474" s="76"/>
      <c r="BB5474" s="76"/>
      <c r="BC5474" s="76"/>
      <c r="BE5474" s="76"/>
      <c r="BF5474" s="76"/>
      <c r="BH5474" s="76"/>
      <c r="BI5474" s="76"/>
      <c r="BK5474" s="76"/>
      <c r="BL5474" s="76"/>
      <c r="BN5474" s="76"/>
      <c r="BO5474" s="76"/>
      <c r="BQ5474" s="76"/>
      <c r="BR5474" s="76"/>
      <c r="BT5474" s="76"/>
      <c r="BU5474" s="76"/>
      <c r="BW5474" s="76"/>
      <c r="BX5474" s="76"/>
    </row>
    <row r="5475" spans="1:76" ht="12.75" customHeight="1">
      <c r="A5475" s="2"/>
      <c r="B5475" s="2"/>
      <c r="C5475" s="2"/>
      <c r="D5475" s="75"/>
      <c r="F5475" s="76"/>
      <c r="G5475" s="76"/>
      <c r="I5475" s="76"/>
      <c r="J5475" s="76"/>
      <c r="L5475" s="76"/>
      <c r="M5475" s="76"/>
      <c r="O5475" s="76"/>
      <c r="P5475" s="76"/>
      <c r="R5475" s="76"/>
      <c r="S5475" s="76"/>
      <c r="U5475" s="76"/>
      <c r="V5475" s="76"/>
      <c r="X5475" s="76"/>
      <c r="Y5475" s="76"/>
      <c r="AA5475" s="76"/>
      <c r="AB5475" s="76"/>
      <c r="AD5475" s="76"/>
      <c r="AE5475" s="76"/>
      <c r="AG5475" s="76"/>
      <c r="AH5475" s="76"/>
      <c r="AJ5475" s="76"/>
      <c r="AK5475" s="76"/>
      <c r="AM5475" s="76"/>
      <c r="AN5475" s="76"/>
      <c r="AP5475" s="76"/>
      <c r="AQ5475" s="76"/>
      <c r="AS5475" s="76"/>
      <c r="AT5475" s="76"/>
      <c r="AV5475" s="76"/>
      <c r="AW5475" s="76"/>
      <c r="AY5475" s="76"/>
      <c r="AZ5475" s="76"/>
      <c r="BB5475" s="76"/>
      <c r="BC5475" s="76"/>
      <c r="BE5475" s="76"/>
      <c r="BF5475" s="76"/>
      <c r="BH5475" s="76"/>
      <c r="BI5475" s="76"/>
      <c r="BK5475" s="76"/>
      <c r="BL5475" s="76"/>
      <c r="BN5475" s="76"/>
      <c r="BO5475" s="76"/>
      <c r="BQ5475" s="76"/>
      <c r="BR5475" s="76"/>
      <c r="BT5475" s="76"/>
      <c r="BU5475" s="76"/>
      <c r="BW5475" s="76"/>
      <c r="BX5475" s="76"/>
    </row>
    <row r="5476" spans="1:76" ht="12.75" customHeight="1">
      <c r="A5476" s="2"/>
      <c r="B5476" s="2"/>
      <c r="C5476" s="2"/>
      <c r="D5476" s="75"/>
      <c r="F5476" s="76"/>
      <c r="G5476" s="76"/>
      <c r="I5476" s="76"/>
      <c r="J5476" s="76"/>
      <c r="L5476" s="76"/>
      <c r="M5476" s="76"/>
      <c r="O5476" s="76"/>
      <c r="P5476" s="76"/>
      <c r="R5476" s="76"/>
      <c r="S5476" s="76"/>
      <c r="U5476" s="76"/>
      <c r="V5476" s="76"/>
      <c r="X5476" s="76"/>
      <c r="Y5476" s="76"/>
      <c r="AA5476" s="76"/>
      <c r="AB5476" s="76"/>
      <c r="AD5476" s="76"/>
      <c r="AE5476" s="76"/>
      <c r="AG5476" s="76"/>
      <c r="AH5476" s="76"/>
      <c r="AJ5476" s="76"/>
      <c r="AK5476" s="76"/>
      <c r="AM5476" s="76"/>
      <c r="AN5476" s="76"/>
      <c r="AP5476" s="76"/>
      <c r="AQ5476" s="76"/>
      <c r="AS5476" s="76"/>
      <c r="AT5476" s="76"/>
      <c r="AV5476" s="76"/>
      <c r="AW5476" s="76"/>
      <c r="AY5476" s="76"/>
      <c r="AZ5476" s="76"/>
      <c r="BB5476" s="76"/>
      <c r="BC5476" s="76"/>
      <c r="BE5476" s="76"/>
      <c r="BF5476" s="76"/>
      <c r="BH5476" s="76"/>
      <c r="BI5476" s="76"/>
      <c r="BK5476" s="76"/>
      <c r="BL5476" s="76"/>
      <c r="BN5476" s="76"/>
      <c r="BO5476" s="76"/>
      <c r="BQ5476" s="76"/>
      <c r="BR5476" s="76"/>
      <c r="BT5476" s="76"/>
      <c r="BU5476" s="76"/>
      <c r="BW5476" s="76"/>
      <c r="BX5476" s="76"/>
    </row>
    <row r="5477" spans="1:76" ht="12.75" customHeight="1">
      <c r="A5477" s="2"/>
      <c r="B5477" s="2"/>
      <c r="C5477" s="2"/>
      <c r="D5477" s="75"/>
      <c r="F5477" s="76"/>
      <c r="G5477" s="76"/>
      <c r="I5477" s="76"/>
      <c r="J5477" s="76"/>
      <c r="L5477" s="76"/>
      <c r="M5477" s="76"/>
      <c r="O5477" s="76"/>
      <c r="P5477" s="76"/>
      <c r="R5477" s="76"/>
      <c r="S5477" s="76"/>
      <c r="U5477" s="76"/>
      <c r="V5477" s="76"/>
      <c r="X5477" s="76"/>
      <c r="Y5477" s="76"/>
      <c r="AA5477" s="76"/>
      <c r="AB5477" s="76"/>
      <c r="AD5477" s="76"/>
      <c r="AE5477" s="76"/>
      <c r="AG5477" s="76"/>
      <c r="AH5477" s="76"/>
      <c r="AJ5477" s="76"/>
      <c r="AK5477" s="76"/>
      <c r="AM5477" s="76"/>
      <c r="AN5477" s="76"/>
      <c r="AP5477" s="76"/>
      <c r="AQ5477" s="76"/>
      <c r="AS5477" s="76"/>
      <c r="AT5477" s="76"/>
      <c r="AV5477" s="76"/>
      <c r="AW5477" s="76"/>
      <c r="AY5477" s="76"/>
      <c r="AZ5477" s="76"/>
      <c r="BB5477" s="76"/>
      <c r="BC5477" s="76"/>
      <c r="BE5477" s="76"/>
      <c r="BF5477" s="76"/>
      <c r="BH5477" s="76"/>
      <c r="BI5477" s="76"/>
      <c r="BK5477" s="76"/>
      <c r="BL5477" s="76"/>
      <c r="BN5477" s="76"/>
      <c r="BO5477" s="76"/>
      <c r="BQ5477" s="76"/>
      <c r="BR5477" s="76"/>
      <c r="BT5477" s="76"/>
      <c r="BU5477" s="76"/>
      <c r="BW5477" s="76"/>
      <c r="BX5477" s="76"/>
    </row>
    <row r="5478" spans="1:76" ht="12.75" customHeight="1">
      <c r="A5478" s="2"/>
      <c r="B5478" s="2"/>
      <c r="C5478" s="2"/>
      <c r="D5478" s="75"/>
      <c r="F5478" s="76"/>
      <c r="G5478" s="76"/>
      <c r="I5478" s="76"/>
      <c r="J5478" s="76"/>
      <c r="L5478" s="76"/>
      <c r="M5478" s="76"/>
      <c r="O5478" s="76"/>
      <c r="P5478" s="76"/>
      <c r="R5478" s="76"/>
      <c r="S5478" s="76"/>
      <c r="U5478" s="76"/>
      <c r="V5478" s="76"/>
      <c r="X5478" s="76"/>
      <c r="Y5478" s="76"/>
      <c r="AA5478" s="76"/>
      <c r="AB5478" s="76"/>
      <c r="AD5478" s="76"/>
      <c r="AE5478" s="76"/>
      <c r="AG5478" s="76"/>
      <c r="AH5478" s="76"/>
      <c r="AJ5478" s="76"/>
      <c r="AK5478" s="76"/>
      <c r="AM5478" s="76"/>
      <c r="AN5478" s="76"/>
      <c r="AP5478" s="76"/>
      <c r="AQ5478" s="76"/>
      <c r="AS5478" s="76"/>
      <c r="AT5478" s="76"/>
      <c r="AV5478" s="76"/>
      <c r="AW5478" s="76"/>
      <c r="AY5478" s="76"/>
      <c r="AZ5478" s="76"/>
      <c r="BB5478" s="76"/>
      <c r="BC5478" s="76"/>
      <c r="BE5478" s="76"/>
      <c r="BF5478" s="76"/>
      <c r="BH5478" s="76"/>
      <c r="BI5478" s="76"/>
      <c r="BK5478" s="76"/>
      <c r="BL5478" s="76"/>
      <c r="BN5478" s="76"/>
      <c r="BO5478" s="76"/>
      <c r="BQ5478" s="76"/>
      <c r="BR5478" s="76"/>
      <c r="BT5478" s="76"/>
      <c r="BU5478" s="76"/>
      <c r="BW5478" s="76"/>
      <c r="BX5478" s="76"/>
    </row>
    <row r="5479" spans="1:76" ht="12.75" customHeight="1">
      <c r="A5479" s="2"/>
      <c r="B5479" s="2"/>
      <c r="C5479" s="2"/>
      <c r="D5479" s="75"/>
      <c r="F5479" s="76"/>
      <c r="G5479" s="76"/>
      <c r="I5479" s="76"/>
      <c r="J5479" s="76"/>
      <c r="L5479" s="76"/>
      <c r="M5479" s="76"/>
      <c r="O5479" s="76"/>
      <c r="P5479" s="76"/>
      <c r="R5479" s="76"/>
      <c r="S5479" s="76"/>
      <c r="U5479" s="76"/>
      <c r="V5479" s="76"/>
      <c r="X5479" s="76"/>
      <c r="Y5479" s="76"/>
      <c r="AA5479" s="76"/>
      <c r="AB5479" s="76"/>
      <c r="AD5479" s="76"/>
      <c r="AE5479" s="76"/>
      <c r="AG5479" s="76"/>
      <c r="AH5479" s="76"/>
      <c r="AJ5479" s="76"/>
      <c r="AK5479" s="76"/>
      <c r="AM5479" s="76"/>
      <c r="AN5479" s="76"/>
      <c r="AP5479" s="76"/>
      <c r="AQ5479" s="76"/>
      <c r="AS5479" s="76"/>
      <c r="AT5479" s="76"/>
      <c r="AV5479" s="76"/>
      <c r="AW5479" s="76"/>
      <c r="AY5479" s="76"/>
      <c r="AZ5479" s="76"/>
      <c r="BB5479" s="76"/>
      <c r="BC5479" s="76"/>
      <c r="BE5479" s="76"/>
      <c r="BF5479" s="76"/>
      <c r="BH5479" s="76"/>
      <c r="BI5479" s="76"/>
      <c r="BK5479" s="76"/>
      <c r="BL5479" s="76"/>
      <c r="BN5479" s="76"/>
      <c r="BO5479" s="76"/>
      <c r="BQ5479" s="76"/>
      <c r="BR5479" s="76"/>
      <c r="BT5479" s="76"/>
      <c r="BU5479" s="76"/>
      <c r="BW5479" s="76"/>
      <c r="BX5479" s="76"/>
    </row>
    <row r="5480" spans="1:76" ht="12.75" customHeight="1">
      <c r="A5480" s="2"/>
      <c r="B5480" s="2"/>
      <c r="C5480" s="2"/>
      <c r="D5480" s="75"/>
      <c r="F5480" s="76"/>
      <c r="G5480" s="76"/>
      <c r="I5480" s="76"/>
      <c r="J5480" s="76"/>
      <c r="L5480" s="76"/>
      <c r="M5480" s="76"/>
      <c r="O5480" s="76"/>
      <c r="P5480" s="76"/>
      <c r="R5480" s="76"/>
      <c r="S5480" s="76"/>
      <c r="U5480" s="76"/>
      <c r="V5480" s="76"/>
      <c r="X5480" s="76"/>
      <c r="Y5480" s="76"/>
      <c r="AA5480" s="76"/>
      <c r="AB5480" s="76"/>
      <c r="AD5480" s="76"/>
      <c r="AE5480" s="76"/>
      <c r="AG5480" s="76"/>
      <c r="AH5480" s="76"/>
      <c r="AJ5480" s="76"/>
      <c r="AK5480" s="76"/>
      <c r="AM5480" s="76"/>
      <c r="AN5480" s="76"/>
      <c r="AP5480" s="76"/>
      <c r="AQ5480" s="76"/>
      <c r="AS5480" s="76"/>
      <c r="AT5480" s="76"/>
      <c r="AV5480" s="76"/>
      <c r="AW5480" s="76"/>
      <c r="AY5480" s="76"/>
      <c r="AZ5480" s="76"/>
      <c r="BB5480" s="76"/>
      <c r="BC5480" s="76"/>
      <c r="BE5480" s="76"/>
      <c r="BF5480" s="76"/>
      <c r="BH5480" s="76"/>
      <c r="BI5480" s="76"/>
      <c r="BK5480" s="76"/>
      <c r="BL5480" s="76"/>
      <c r="BN5480" s="76"/>
      <c r="BO5480" s="76"/>
      <c r="BQ5480" s="76"/>
      <c r="BR5480" s="76"/>
      <c r="BT5480" s="76"/>
      <c r="BU5480" s="76"/>
      <c r="BW5480" s="76"/>
      <c r="BX5480" s="76"/>
    </row>
    <row r="5481" spans="1:76" ht="12.75" customHeight="1">
      <c r="A5481" s="2"/>
      <c r="B5481" s="2"/>
      <c r="C5481" s="2"/>
      <c r="D5481" s="75"/>
      <c r="F5481" s="76"/>
      <c r="G5481" s="76"/>
      <c r="I5481" s="76"/>
      <c r="J5481" s="76"/>
      <c r="L5481" s="76"/>
      <c r="M5481" s="76"/>
      <c r="O5481" s="76"/>
      <c r="P5481" s="76"/>
      <c r="R5481" s="76"/>
      <c r="S5481" s="76"/>
      <c r="U5481" s="76"/>
      <c r="V5481" s="76"/>
      <c r="X5481" s="76"/>
      <c r="Y5481" s="76"/>
      <c r="AA5481" s="76"/>
      <c r="AB5481" s="76"/>
      <c r="AD5481" s="76"/>
      <c r="AE5481" s="76"/>
      <c r="AG5481" s="76"/>
      <c r="AH5481" s="76"/>
      <c r="AJ5481" s="76"/>
      <c r="AK5481" s="76"/>
      <c r="AM5481" s="76"/>
      <c r="AN5481" s="76"/>
      <c r="AP5481" s="76"/>
      <c r="AQ5481" s="76"/>
      <c r="AS5481" s="76"/>
      <c r="AT5481" s="76"/>
      <c r="AV5481" s="76"/>
      <c r="AW5481" s="76"/>
      <c r="AY5481" s="76"/>
      <c r="AZ5481" s="76"/>
      <c r="BB5481" s="76"/>
      <c r="BC5481" s="76"/>
      <c r="BE5481" s="76"/>
      <c r="BF5481" s="76"/>
      <c r="BH5481" s="76"/>
      <c r="BI5481" s="76"/>
      <c r="BK5481" s="76"/>
      <c r="BL5481" s="76"/>
      <c r="BN5481" s="76"/>
      <c r="BO5481" s="76"/>
      <c r="BQ5481" s="76"/>
      <c r="BR5481" s="76"/>
      <c r="BT5481" s="76"/>
      <c r="BU5481" s="76"/>
      <c r="BW5481" s="76"/>
      <c r="BX5481" s="76"/>
    </row>
    <row r="5482" spans="1:76" ht="12.75" customHeight="1">
      <c r="A5482" s="2"/>
      <c r="B5482" s="2"/>
      <c r="C5482" s="2"/>
      <c r="D5482" s="75"/>
      <c r="F5482" s="76"/>
      <c r="G5482" s="76"/>
      <c r="I5482" s="76"/>
      <c r="J5482" s="76"/>
      <c r="L5482" s="76"/>
      <c r="M5482" s="76"/>
      <c r="O5482" s="76"/>
      <c r="P5482" s="76"/>
      <c r="R5482" s="76"/>
      <c r="S5482" s="76"/>
      <c r="U5482" s="76"/>
      <c r="V5482" s="76"/>
      <c r="X5482" s="76"/>
      <c r="Y5482" s="76"/>
      <c r="AA5482" s="76"/>
      <c r="AB5482" s="76"/>
      <c r="AD5482" s="76"/>
      <c r="AE5482" s="76"/>
      <c r="AG5482" s="76"/>
      <c r="AH5482" s="76"/>
      <c r="AJ5482" s="76"/>
      <c r="AK5482" s="76"/>
      <c r="AM5482" s="76"/>
      <c r="AN5482" s="76"/>
      <c r="AP5482" s="76"/>
      <c r="AQ5482" s="76"/>
      <c r="AS5482" s="76"/>
      <c r="AT5482" s="76"/>
      <c r="AV5482" s="76"/>
      <c r="AW5482" s="76"/>
      <c r="AY5482" s="76"/>
      <c r="AZ5482" s="76"/>
      <c r="BB5482" s="76"/>
      <c r="BC5482" s="76"/>
      <c r="BE5482" s="76"/>
      <c r="BF5482" s="76"/>
      <c r="BH5482" s="76"/>
      <c r="BI5482" s="76"/>
      <c r="BK5482" s="76"/>
      <c r="BL5482" s="76"/>
      <c r="BN5482" s="76"/>
      <c r="BO5482" s="76"/>
      <c r="BQ5482" s="76"/>
      <c r="BR5482" s="76"/>
      <c r="BT5482" s="76"/>
      <c r="BU5482" s="76"/>
      <c r="BW5482" s="76"/>
      <c r="BX5482" s="76"/>
    </row>
    <row r="5483" spans="1:76" ht="12.75" customHeight="1">
      <c r="A5483" s="2"/>
      <c r="B5483" s="2"/>
      <c r="C5483" s="2"/>
      <c r="D5483" s="75"/>
      <c r="F5483" s="76"/>
      <c r="G5483" s="76"/>
      <c r="I5483" s="76"/>
      <c r="J5483" s="76"/>
      <c r="L5483" s="76"/>
      <c r="M5483" s="76"/>
      <c r="O5483" s="76"/>
      <c r="P5483" s="76"/>
      <c r="R5483" s="76"/>
      <c r="S5483" s="76"/>
      <c r="U5483" s="76"/>
      <c r="V5483" s="76"/>
      <c r="X5483" s="76"/>
      <c r="Y5483" s="76"/>
      <c r="AA5483" s="76"/>
      <c r="AB5483" s="76"/>
      <c r="AD5483" s="76"/>
      <c r="AE5483" s="76"/>
      <c r="AG5483" s="76"/>
      <c r="AH5483" s="76"/>
      <c r="AJ5483" s="76"/>
      <c r="AK5483" s="76"/>
      <c r="AM5483" s="76"/>
      <c r="AN5483" s="76"/>
      <c r="AP5483" s="76"/>
      <c r="AQ5483" s="76"/>
      <c r="AS5483" s="76"/>
      <c r="AT5483" s="76"/>
      <c r="AV5483" s="76"/>
      <c r="AW5483" s="76"/>
      <c r="AY5483" s="76"/>
      <c r="AZ5483" s="76"/>
      <c r="BB5483" s="76"/>
      <c r="BC5483" s="76"/>
      <c r="BE5483" s="76"/>
      <c r="BF5483" s="76"/>
      <c r="BH5483" s="76"/>
      <c r="BI5483" s="76"/>
      <c r="BK5483" s="76"/>
      <c r="BL5483" s="76"/>
      <c r="BN5483" s="76"/>
      <c r="BO5483" s="76"/>
      <c r="BQ5483" s="76"/>
      <c r="BR5483" s="76"/>
      <c r="BT5483" s="76"/>
      <c r="BU5483" s="76"/>
      <c r="BW5483" s="76"/>
      <c r="BX5483" s="76"/>
    </row>
    <row r="5484" spans="1:76" ht="12.75" customHeight="1">
      <c r="A5484" s="2"/>
      <c r="B5484" s="2"/>
      <c r="C5484" s="2"/>
      <c r="D5484" s="75"/>
      <c r="F5484" s="76"/>
      <c r="G5484" s="76"/>
      <c r="I5484" s="76"/>
      <c r="J5484" s="76"/>
      <c r="L5484" s="76"/>
      <c r="M5484" s="76"/>
      <c r="O5484" s="76"/>
      <c r="P5484" s="76"/>
      <c r="R5484" s="76"/>
      <c r="S5484" s="76"/>
      <c r="U5484" s="76"/>
      <c r="V5484" s="76"/>
      <c r="X5484" s="76"/>
      <c r="Y5484" s="76"/>
      <c r="AA5484" s="76"/>
      <c r="AB5484" s="76"/>
      <c r="AD5484" s="76"/>
      <c r="AE5484" s="76"/>
      <c r="AG5484" s="76"/>
      <c r="AH5484" s="76"/>
      <c r="AJ5484" s="76"/>
      <c r="AK5484" s="76"/>
      <c r="AM5484" s="76"/>
      <c r="AN5484" s="76"/>
      <c r="AP5484" s="76"/>
      <c r="AQ5484" s="76"/>
      <c r="AS5484" s="76"/>
      <c r="AT5484" s="76"/>
      <c r="AV5484" s="76"/>
      <c r="AW5484" s="76"/>
      <c r="AY5484" s="76"/>
      <c r="AZ5484" s="76"/>
      <c r="BB5484" s="76"/>
      <c r="BC5484" s="76"/>
      <c r="BE5484" s="76"/>
      <c r="BF5484" s="76"/>
      <c r="BH5484" s="76"/>
      <c r="BI5484" s="76"/>
      <c r="BK5484" s="76"/>
      <c r="BL5484" s="76"/>
      <c r="BN5484" s="76"/>
      <c r="BO5484" s="76"/>
      <c r="BQ5484" s="76"/>
      <c r="BR5484" s="76"/>
      <c r="BT5484" s="76"/>
      <c r="BU5484" s="76"/>
      <c r="BW5484" s="76"/>
      <c r="BX5484" s="76"/>
    </row>
    <row r="5485" spans="1:76" ht="12.75" customHeight="1">
      <c r="A5485" s="2"/>
      <c r="B5485" s="2"/>
      <c r="C5485" s="2"/>
      <c r="D5485" s="75"/>
      <c r="F5485" s="76"/>
      <c r="G5485" s="76"/>
      <c r="I5485" s="76"/>
      <c r="J5485" s="76"/>
      <c r="L5485" s="76"/>
      <c r="M5485" s="76"/>
      <c r="O5485" s="76"/>
      <c r="P5485" s="76"/>
      <c r="R5485" s="76"/>
      <c r="S5485" s="76"/>
      <c r="U5485" s="76"/>
      <c r="V5485" s="76"/>
      <c r="X5485" s="76"/>
      <c r="Y5485" s="76"/>
      <c r="AA5485" s="76"/>
      <c r="AB5485" s="76"/>
      <c r="AD5485" s="76"/>
      <c r="AE5485" s="76"/>
      <c r="AG5485" s="76"/>
      <c r="AH5485" s="76"/>
      <c r="AJ5485" s="76"/>
      <c r="AK5485" s="76"/>
      <c r="AM5485" s="76"/>
      <c r="AN5485" s="76"/>
      <c r="AP5485" s="76"/>
      <c r="AQ5485" s="76"/>
      <c r="AS5485" s="76"/>
      <c r="AT5485" s="76"/>
      <c r="AV5485" s="76"/>
      <c r="AW5485" s="76"/>
      <c r="AY5485" s="76"/>
      <c r="AZ5485" s="76"/>
      <c r="BB5485" s="76"/>
      <c r="BC5485" s="76"/>
      <c r="BE5485" s="76"/>
      <c r="BF5485" s="76"/>
      <c r="BH5485" s="76"/>
      <c r="BI5485" s="76"/>
      <c r="BK5485" s="76"/>
      <c r="BL5485" s="76"/>
      <c r="BN5485" s="76"/>
      <c r="BO5485" s="76"/>
      <c r="BQ5485" s="76"/>
      <c r="BR5485" s="76"/>
      <c r="BT5485" s="76"/>
      <c r="BU5485" s="76"/>
      <c r="BW5485" s="76"/>
      <c r="BX5485" s="76"/>
    </row>
    <row r="5486" spans="1:76" ht="12.75" customHeight="1">
      <c r="A5486" s="2"/>
      <c r="B5486" s="2"/>
      <c r="C5486" s="2"/>
      <c r="D5486" s="75"/>
      <c r="F5486" s="76"/>
      <c r="G5486" s="76"/>
      <c r="I5486" s="76"/>
      <c r="J5486" s="76"/>
      <c r="L5486" s="76"/>
      <c r="M5486" s="76"/>
      <c r="O5486" s="76"/>
      <c r="P5486" s="76"/>
      <c r="R5486" s="76"/>
      <c r="S5486" s="76"/>
      <c r="U5486" s="76"/>
      <c r="V5486" s="76"/>
      <c r="X5486" s="76"/>
      <c r="Y5486" s="76"/>
      <c r="AA5486" s="76"/>
      <c r="AB5486" s="76"/>
      <c r="AD5486" s="76"/>
      <c r="AE5486" s="76"/>
      <c r="AG5486" s="76"/>
      <c r="AH5486" s="76"/>
      <c r="AJ5486" s="76"/>
      <c r="AK5486" s="76"/>
      <c r="AM5486" s="76"/>
      <c r="AN5486" s="76"/>
      <c r="AP5486" s="76"/>
      <c r="AQ5486" s="76"/>
      <c r="AS5486" s="76"/>
      <c r="AT5486" s="76"/>
      <c r="AV5486" s="76"/>
      <c r="AW5486" s="76"/>
      <c r="AY5486" s="76"/>
      <c r="AZ5486" s="76"/>
      <c r="BB5486" s="76"/>
      <c r="BC5486" s="76"/>
      <c r="BE5486" s="76"/>
      <c r="BF5486" s="76"/>
      <c r="BH5486" s="76"/>
      <c r="BI5486" s="76"/>
      <c r="BK5486" s="76"/>
      <c r="BL5486" s="76"/>
      <c r="BN5486" s="76"/>
      <c r="BO5486" s="76"/>
      <c r="BQ5486" s="76"/>
      <c r="BR5486" s="76"/>
      <c r="BT5486" s="76"/>
      <c r="BU5486" s="76"/>
      <c r="BW5486" s="76"/>
      <c r="BX5486" s="76"/>
    </row>
    <row r="5487" spans="1:76" ht="12.75" customHeight="1">
      <c r="A5487" s="2"/>
      <c r="B5487" s="2"/>
      <c r="C5487" s="2"/>
      <c r="D5487" s="75"/>
      <c r="F5487" s="76"/>
      <c r="G5487" s="76"/>
      <c r="I5487" s="76"/>
      <c r="J5487" s="76"/>
      <c r="L5487" s="76"/>
      <c r="M5487" s="76"/>
      <c r="O5487" s="76"/>
      <c r="P5487" s="76"/>
      <c r="R5487" s="76"/>
      <c r="S5487" s="76"/>
      <c r="U5487" s="76"/>
      <c r="V5487" s="76"/>
      <c r="X5487" s="76"/>
      <c r="Y5487" s="76"/>
      <c r="AA5487" s="76"/>
      <c r="AB5487" s="76"/>
      <c r="AD5487" s="76"/>
      <c r="AE5487" s="76"/>
      <c r="AG5487" s="76"/>
      <c r="AH5487" s="76"/>
      <c r="AJ5487" s="76"/>
      <c r="AK5487" s="76"/>
      <c r="AM5487" s="76"/>
      <c r="AN5487" s="76"/>
      <c r="AP5487" s="76"/>
      <c r="AQ5487" s="76"/>
      <c r="AS5487" s="76"/>
      <c r="AT5487" s="76"/>
      <c r="AV5487" s="76"/>
      <c r="AW5487" s="76"/>
      <c r="AY5487" s="76"/>
      <c r="AZ5487" s="76"/>
      <c r="BB5487" s="76"/>
      <c r="BC5487" s="76"/>
      <c r="BE5487" s="76"/>
      <c r="BF5487" s="76"/>
      <c r="BH5487" s="76"/>
      <c r="BI5487" s="76"/>
      <c r="BK5487" s="76"/>
      <c r="BL5487" s="76"/>
      <c r="BN5487" s="76"/>
      <c r="BO5487" s="76"/>
      <c r="BQ5487" s="76"/>
      <c r="BR5487" s="76"/>
      <c r="BT5487" s="76"/>
      <c r="BU5487" s="76"/>
      <c r="BW5487" s="76"/>
      <c r="BX5487" s="76"/>
    </row>
    <row r="5488" spans="1:76" ht="12.75" customHeight="1">
      <c r="A5488" s="2"/>
      <c r="B5488" s="2"/>
      <c r="C5488" s="2"/>
      <c r="D5488" s="75"/>
      <c r="F5488" s="76"/>
      <c r="G5488" s="76"/>
      <c r="I5488" s="76"/>
      <c r="J5488" s="76"/>
      <c r="L5488" s="76"/>
      <c r="M5488" s="76"/>
      <c r="O5488" s="76"/>
      <c r="P5488" s="76"/>
      <c r="R5488" s="76"/>
      <c r="S5488" s="76"/>
      <c r="U5488" s="76"/>
      <c r="V5488" s="76"/>
      <c r="X5488" s="76"/>
      <c r="Y5488" s="76"/>
      <c r="AA5488" s="76"/>
      <c r="AB5488" s="76"/>
      <c r="AD5488" s="76"/>
      <c r="AE5488" s="76"/>
      <c r="AG5488" s="76"/>
      <c r="AH5488" s="76"/>
      <c r="AJ5488" s="76"/>
      <c r="AK5488" s="76"/>
      <c r="AM5488" s="76"/>
      <c r="AN5488" s="76"/>
      <c r="AP5488" s="76"/>
      <c r="AQ5488" s="76"/>
      <c r="AS5488" s="76"/>
      <c r="AT5488" s="76"/>
      <c r="AV5488" s="76"/>
      <c r="AW5488" s="76"/>
      <c r="AY5488" s="76"/>
      <c r="AZ5488" s="76"/>
      <c r="BB5488" s="76"/>
      <c r="BC5488" s="76"/>
      <c r="BE5488" s="76"/>
      <c r="BF5488" s="76"/>
      <c r="BH5488" s="76"/>
      <c r="BI5488" s="76"/>
      <c r="BK5488" s="76"/>
      <c r="BL5488" s="76"/>
      <c r="BN5488" s="76"/>
      <c r="BO5488" s="76"/>
      <c r="BQ5488" s="76"/>
      <c r="BR5488" s="76"/>
      <c r="BT5488" s="76"/>
      <c r="BU5488" s="76"/>
      <c r="BW5488" s="76"/>
      <c r="BX5488" s="76"/>
    </row>
    <row r="5489" spans="1:76" ht="12.75" customHeight="1">
      <c r="A5489" s="2"/>
      <c r="B5489" s="2"/>
      <c r="C5489" s="2"/>
      <c r="D5489" s="75"/>
      <c r="F5489" s="76"/>
      <c r="G5489" s="76"/>
      <c r="I5489" s="76"/>
      <c r="J5489" s="76"/>
      <c r="L5489" s="76"/>
      <c r="M5489" s="76"/>
      <c r="O5489" s="76"/>
      <c r="P5489" s="76"/>
      <c r="R5489" s="76"/>
      <c r="S5489" s="76"/>
      <c r="U5489" s="76"/>
      <c r="V5489" s="76"/>
      <c r="X5489" s="76"/>
      <c r="Y5489" s="76"/>
      <c r="AA5489" s="76"/>
      <c r="AB5489" s="76"/>
      <c r="AD5489" s="76"/>
      <c r="AE5489" s="76"/>
      <c r="AG5489" s="76"/>
      <c r="AH5489" s="76"/>
      <c r="AJ5489" s="76"/>
      <c r="AK5489" s="76"/>
      <c r="AM5489" s="76"/>
      <c r="AN5489" s="76"/>
      <c r="AP5489" s="76"/>
      <c r="AQ5489" s="76"/>
      <c r="AS5489" s="76"/>
      <c r="AT5489" s="76"/>
      <c r="AV5489" s="76"/>
      <c r="AW5489" s="76"/>
      <c r="AY5489" s="76"/>
      <c r="AZ5489" s="76"/>
      <c r="BB5489" s="76"/>
      <c r="BC5489" s="76"/>
      <c r="BE5489" s="76"/>
      <c r="BF5489" s="76"/>
      <c r="BH5489" s="76"/>
      <c r="BI5489" s="76"/>
      <c r="BK5489" s="76"/>
      <c r="BL5489" s="76"/>
      <c r="BN5489" s="76"/>
      <c r="BO5489" s="76"/>
      <c r="BQ5489" s="76"/>
      <c r="BR5489" s="76"/>
      <c r="BT5489" s="76"/>
      <c r="BU5489" s="76"/>
      <c r="BW5489" s="76"/>
      <c r="BX5489" s="76"/>
    </row>
    <row r="5490" spans="1:76" ht="12.75" customHeight="1">
      <c r="A5490" s="2"/>
      <c r="B5490" s="2"/>
      <c r="C5490" s="2"/>
      <c r="D5490" s="75"/>
      <c r="F5490" s="76"/>
      <c r="G5490" s="76"/>
      <c r="I5490" s="76"/>
      <c r="J5490" s="76"/>
      <c r="L5490" s="76"/>
      <c r="M5490" s="76"/>
      <c r="O5490" s="76"/>
      <c r="P5490" s="76"/>
      <c r="R5490" s="76"/>
      <c r="S5490" s="76"/>
      <c r="U5490" s="76"/>
      <c r="V5490" s="76"/>
      <c r="X5490" s="76"/>
      <c r="Y5490" s="76"/>
      <c r="AA5490" s="76"/>
      <c r="AB5490" s="76"/>
      <c r="AD5490" s="76"/>
      <c r="AE5490" s="76"/>
      <c r="AG5490" s="76"/>
      <c r="AH5490" s="76"/>
      <c r="AJ5490" s="76"/>
      <c r="AK5490" s="76"/>
      <c r="AM5490" s="76"/>
      <c r="AN5490" s="76"/>
      <c r="AP5490" s="76"/>
      <c r="AQ5490" s="76"/>
      <c r="AS5490" s="76"/>
      <c r="AT5490" s="76"/>
      <c r="AV5490" s="76"/>
      <c r="AW5490" s="76"/>
      <c r="AY5490" s="76"/>
      <c r="AZ5490" s="76"/>
      <c r="BB5490" s="76"/>
      <c r="BC5490" s="76"/>
      <c r="BE5490" s="76"/>
      <c r="BF5490" s="76"/>
      <c r="BH5490" s="76"/>
      <c r="BI5490" s="76"/>
      <c r="BK5490" s="76"/>
      <c r="BL5490" s="76"/>
      <c r="BN5490" s="76"/>
      <c r="BO5490" s="76"/>
      <c r="BQ5490" s="76"/>
      <c r="BR5490" s="76"/>
      <c r="BT5490" s="76"/>
      <c r="BU5490" s="76"/>
      <c r="BW5490" s="76"/>
      <c r="BX5490" s="76"/>
    </row>
    <row r="5491" spans="1:76" ht="12.75" customHeight="1">
      <c r="A5491" s="2"/>
      <c r="B5491" s="2"/>
      <c r="C5491" s="2"/>
      <c r="D5491" s="75"/>
      <c r="F5491" s="76"/>
      <c r="G5491" s="76"/>
      <c r="I5491" s="76"/>
      <c r="J5491" s="76"/>
      <c r="L5491" s="76"/>
      <c r="M5491" s="76"/>
      <c r="O5491" s="76"/>
      <c r="P5491" s="76"/>
      <c r="R5491" s="76"/>
      <c r="S5491" s="76"/>
      <c r="U5491" s="76"/>
      <c r="V5491" s="76"/>
      <c r="X5491" s="76"/>
      <c r="Y5491" s="76"/>
      <c r="AA5491" s="76"/>
      <c r="AB5491" s="76"/>
      <c r="AD5491" s="76"/>
      <c r="AE5491" s="76"/>
      <c r="AG5491" s="76"/>
      <c r="AH5491" s="76"/>
      <c r="AJ5491" s="76"/>
      <c r="AK5491" s="76"/>
      <c r="AM5491" s="76"/>
      <c r="AN5491" s="76"/>
      <c r="AP5491" s="76"/>
      <c r="AQ5491" s="76"/>
      <c r="AS5491" s="76"/>
      <c r="AT5491" s="76"/>
      <c r="AV5491" s="76"/>
      <c r="AW5491" s="76"/>
      <c r="AY5491" s="76"/>
      <c r="AZ5491" s="76"/>
      <c r="BB5491" s="76"/>
      <c r="BC5491" s="76"/>
      <c r="BE5491" s="76"/>
      <c r="BF5491" s="76"/>
      <c r="BH5491" s="76"/>
      <c r="BI5491" s="76"/>
      <c r="BK5491" s="76"/>
      <c r="BL5491" s="76"/>
      <c r="BN5491" s="76"/>
      <c r="BO5491" s="76"/>
      <c r="BQ5491" s="76"/>
      <c r="BR5491" s="76"/>
      <c r="BT5491" s="76"/>
      <c r="BU5491" s="76"/>
      <c r="BW5491" s="76"/>
      <c r="BX5491" s="76"/>
    </row>
    <row r="5492" spans="1:76" ht="12.75" customHeight="1">
      <c r="A5492" s="2"/>
      <c r="B5492" s="2"/>
      <c r="C5492" s="2"/>
      <c r="D5492" s="75"/>
      <c r="F5492" s="76"/>
      <c r="G5492" s="76"/>
      <c r="I5492" s="76"/>
      <c r="J5492" s="76"/>
      <c r="L5492" s="76"/>
      <c r="M5492" s="76"/>
      <c r="O5492" s="76"/>
      <c r="P5492" s="76"/>
      <c r="R5492" s="76"/>
      <c r="S5492" s="76"/>
      <c r="U5492" s="76"/>
      <c r="V5492" s="76"/>
      <c r="X5492" s="76"/>
      <c r="Y5492" s="76"/>
      <c r="AA5492" s="76"/>
      <c r="AB5492" s="76"/>
      <c r="AD5492" s="76"/>
      <c r="AE5492" s="76"/>
      <c r="AG5492" s="76"/>
      <c r="AH5492" s="76"/>
      <c r="AJ5492" s="76"/>
      <c r="AK5492" s="76"/>
      <c r="AM5492" s="76"/>
      <c r="AN5492" s="76"/>
      <c r="AP5492" s="76"/>
      <c r="AQ5492" s="76"/>
      <c r="AS5492" s="76"/>
      <c r="AT5492" s="76"/>
      <c r="AV5492" s="76"/>
      <c r="AW5492" s="76"/>
      <c r="AY5492" s="76"/>
      <c r="AZ5492" s="76"/>
      <c r="BB5492" s="76"/>
      <c r="BC5492" s="76"/>
      <c r="BE5492" s="76"/>
      <c r="BF5492" s="76"/>
      <c r="BH5492" s="76"/>
      <c r="BI5492" s="76"/>
      <c r="BK5492" s="76"/>
      <c r="BL5492" s="76"/>
      <c r="BN5492" s="76"/>
      <c r="BO5492" s="76"/>
      <c r="BQ5492" s="76"/>
      <c r="BR5492" s="76"/>
      <c r="BT5492" s="76"/>
      <c r="BU5492" s="76"/>
      <c r="BW5492" s="76"/>
      <c r="BX5492" s="76"/>
    </row>
    <row r="5493" spans="1:76" ht="12.75" customHeight="1">
      <c r="A5493" s="2"/>
      <c r="B5493" s="2"/>
      <c r="C5493" s="2"/>
      <c r="D5493" s="75"/>
      <c r="F5493" s="76"/>
      <c r="G5493" s="76"/>
      <c r="I5493" s="76"/>
      <c r="J5493" s="76"/>
      <c r="L5493" s="76"/>
      <c r="M5493" s="76"/>
      <c r="O5493" s="76"/>
      <c r="P5493" s="76"/>
      <c r="R5493" s="76"/>
      <c r="S5493" s="76"/>
      <c r="U5493" s="76"/>
      <c r="V5493" s="76"/>
      <c r="X5493" s="76"/>
      <c r="Y5493" s="76"/>
      <c r="AA5493" s="76"/>
      <c r="AB5493" s="76"/>
      <c r="AD5493" s="76"/>
      <c r="AE5493" s="76"/>
      <c r="AG5493" s="76"/>
      <c r="AH5493" s="76"/>
      <c r="AJ5493" s="76"/>
      <c r="AK5493" s="76"/>
      <c r="AM5493" s="76"/>
      <c r="AN5493" s="76"/>
      <c r="AP5493" s="76"/>
      <c r="AQ5493" s="76"/>
      <c r="AS5493" s="76"/>
      <c r="AT5493" s="76"/>
      <c r="AV5493" s="76"/>
      <c r="AW5493" s="76"/>
      <c r="AY5493" s="76"/>
      <c r="AZ5493" s="76"/>
      <c r="BB5493" s="76"/>
      <c r="BC5493" s="76"/>
      <c r="BE5493" s="76"/>
      <c r="BF5493" s="76"/>
      <c r="BH5493" s="76"/>
      <c r="BI5493" s="76"/>
      <c r="BK5493" s="76"/>
      <c r="BL5493" s="76"/>
      <c r="BN5493" s="76"/>
      <c r="BO5493" s="76"/>
      <c r="BQ5493" s="76"/>
      <c r="BR5493" s="76"/>
      <c r="BT5493" s="76"/>
      <c r="BU5493" s="76"/>
      <c r="BW5493" s="76"/>
      <c r="BX5493" s="76"/>
    </row>
    <row r="5494" spans="1:76" ht="12.75" customHeight="1">
      <c r="A5494" s="2"/>
      <c r="B5494" s="2"/>
      <c r="C5494" s="2"/>
      <c r="D5494" s="75"/>
      <c r="F5494" s="76"/>
      <c r="G5494" s="76"/>
      <c r="I5494" s="76"/>
      <c r="J5494" s="76"/>
      <c r="L5494" s="76"/>
      <c r="M5494" s="76"/>
      <c r="O5494" s="76"/>
      <c r="P5494" s="76"/>
      <c r="R5494" s="76"/>
      <c r="S5494" s="76"/>
      <c r="U5494" s="76"/>
      <c r="V5494" s="76"/>
      <c r="X5494" s="76"/>
      <c r="Y5494" s="76"/>
      <c r="AA5494" s="76"/>
      <c r="AB5494" s="76"/>
      <c r="AD5494" s="76"/>
      <c r="AE5494" s="76"/>
      <c r="AG5494" s="76"/>
      <c r="AH5494" s="76"/>
      <c r="AJ5494" s="76"/>
      <c r="AK5494" s="76"/>
      <c r="AM5494" s="76"/>
      <c r="AN5494" s="76"/>
      <c r="AP5494" s="76"/>
      <c r="AQ5494" s="76"/>
      <c r="AS5494" s="76"/>
      <c r="AT5494" s="76"/>
      <c r="AV5494" s="76"/>
      <c r="AW5494" s="76"/>
      <c r="AY5494" s="76"/>
      <c r="AZ5494" s="76"/>
      <c r="BB5494" s="76"/>
      <c r="BC5494" s="76"/>
      <c r="BE5494" s="76"/>
      <c r="BF5494" s="76"/>
      <c r="BH5494" s="76"/>
      <c r="BI5494" s="76"/>
      <c r="BK5494" s="76"/>
      <c r="BL5494" s="76"/>
      <c r="BN5494" s="76"/>
      <c r="BO5494" s="76"/>
      <c r="BQ5494" s="76"/>
      <c r="BR5494" s="76"/>
      <c r="BT5494" s="76"/>
      <c r="BU5494" s="76"/>
      <c r="BW5494" s="76"/>
      <c r="BX5494" s="76"/>
    </row>
    <row r="5495" spans="1:76" ht="12.75" customHeight="1">
      <c r="A5495" s="2"/>
      <c r="B5495" s="2"/>
      <c r="C5495" s="2"/>
      <c r="D5495" s="75"/>
      <c r="F5495" s="76"/>
      <c r="G5495" s="76"/>
      <c r="I5495" s="76"/>
      <c r="J5495" s="76"/>
      <c r="L5495" s="76"/>
      <c r="M5495" s="76"/>
      <c r="O5495" s="76"/>
      <c r="P5495" s="76"/>
      <c r="R5495" s="76"/>
      <c r="S5495" s="76"/>
      <c r="U5495" s="76"/>
      <c r="V5495" s="76"/>
      <c r="X5495" s="76"/>
      <c r="Y5495" s="76"/>
      <c r="AA5495" s="76"/>
      <c r="AB5495" s="76"/>
      <c r="AD5495" s="76"/>
      <c r="AE5495" s="76"/>
      <c r="AG5495" s="76"/>
      <c r="AH5495" s="76"/>
      <c r="AJ5495" s="76"/>
      <c r="AK5495" s="76"/>
      <c r="AM5495" s="76"/>
      <c r="AN5495" s="76"/>
      <c r="AP5495" s="76"/>
      <c r="AQ5495" s="76"/>
      <c r="AS5495" s="76"/>
      <c r="AT5495" s="76"/>
      <c r="AV5495" s="76"/>
      <c r="AW5495" s="76"/>
      <c r="AY5495" s="76"/>
      <c r="AZ5495" s="76"/>
      <c r="BB5495" s="76"/>
      <c r="BC5495" s="76"/>
      <c r="BE5495" s="76"/>
      <c r="BF5495" s="76"/>
      <c r="BH5495" s="76"/>
      <c r="BI5495" s="76"/>
      <c r="BK5495" s="76"/>
      <c r="BL5495" s="76"/>
      <c r="BN5495" s="76"/>
      <c r="BO5495" s="76"/>
      <c r="BQ5495" s="76"/>
      <c r="BR5495" s="76"/>
      <c r="BT5495" s="76"/>
      <c r="BU5495" s="76"/>
      <c r="BW5495" s="76"/>
      <c r="BX5495" s="76"/>
    </row>
    <row r="5496" spans="1:76" ht="12.75" customHeight="1">
      <c r="A5496" s="2"/>
      <c r="B5496" s="2"/>
      <c r="C5496" s="2"/>
      <c r="D5496" s="75"/>
      <c r="F5496" s="76"/>
      <c r="G5496" s="76"/>
      <c r="I5496" s="76"/>
      <c r="J5496" s="76"/>
      <c r="L5496" s="76"/>
      <c r="M5496" s="76"/>
      <c r="O5496" s="76"/>
      <c r="P5496" s="76"/>
      <c r="R5496" s="76"/>
      <c r="S5496" s="76"/>
      <c r="U5496" s="76"/>
      <c r="V5496" s="76"/>
      <c r="X5496" s="76"/>
      <c r="Y5496" s="76"/>
      <c r="AA5496" s="76"/>
      <c r="AB5496" s="76"/>
      <c r="AD5496" s="76"/>
      <c r="AE5496" s="76"/>
      <c r="AG5496" s="76"/>
      <c r="AH5496" s="76"/>
      <c r="AJ5496" s="76"/>
      <c r="AK5496" s="76"/>
      <c r="AM5496" s="76"/>
      <c r="AN5496" s="76"/>
      <c r="AP5496" s="76"/>
      <c r="AQ5496" s="76"/>
      <c r="AS5496" s="76"/>
      <c r="AT5496" s="76"/>
      <c r="AV5496" s="76"/>
      <c r="AW5496" s="76"/>
      <c r="AY5496" s="76"/>
      <c r="AZ5496" s="76"/>
      <c r="BB5496" s="76"/>
      <c r="BC5496" s="76"/>
      <c r="BE5496" s="76"/>
      <c r="BF5496" s="76"/>
      <c r="BH5496" s="76"/>
      <c r="BI5496" s="76"/>
      <c r="BK5496" s="76"/>
      <c r="BL5496" s="76"/>
      <c r="BN5496" s="76"/>
      <c r="BO5496" s="76"/>
      <c r="BQ5496" s="76"/>
      <c r="BR5496" s="76"/>
      <c r="BT5496" s="76"/>
      <c r="BU5496" s="76"/>
      <c r="BW5496" s="76"/>
      <c r="BX5496" s="76"/>
    </row>
    <row r="5497" spans="1:76" ht="12.75" customHeight="1">
      <c r="A5497" s="2"/>
      <c r="B5497" s="2"/>
      <c r="C5497" s="2"/>
      <c r="D5497" s="75"/>
      <c r="F5497" s="76"/>
      <c r="G5497" s="76"/>
      <c r="I5497" s="76"/>
      <c r="J5497" s="76"/>
      <c r="L5497" s="76"/>
      <c r="M5497" s="76"/>
      <c r="O5497" s="76"/>
      <c r="P5497" s="76"/>
      <c r="R5497" s="76"/>
      <c r="S5497" s="76"/>
      <c r="U5497" s="76"/>
      <c r="V5497" s="76"/>
      <c r="X5497" s="76"/>
      <c r="Y5497" s="76"/>
      <c r="AA5497" s="76"/>
      <c r="AB5497" s="76"/>
      <c r="AD5497" s="76"/>
      <c r="AE5497" s="76"/>
      <c r="AG5497" s="76"/>
      <c r="AH5497" s="76"/>
      <c r="AJ5497" s="76"/>
      <c r="AK5497" s="76"/>
      <c r="AM5497" s="76"/>
      <c r="AN5497" s="76"/>
      <c r="AP5497" s="76"/>
      <c r="AQ5497" s="76"/>
      <c r="AS5497" s="76"/>
      <c r="AT5497" s="76"/>
      <c r="AV5497" s="76"/>
      <c r="AW5497" s="76"/>
      <c r="AY5497" s="76"/>
      <c r="AZ5497" s="76"/>
      <c r="BB5497" s="76"/>
      <c r="BC5497" s="76"/>
      <c r="BE5497" s="76"/>
      <c r="BF5497" s="76"/>
      <c r="BH5497" s="76"/>
      <c r="BI5497" s="76"/>
      <c r="BK5497" s="76"/>
      <c r="BL5497" s="76"/>
      <c r="BN5497" s="76"/>
      <c r="BO5497" s="76"/>
      <c r="BQ5497" s="76"/>
      <c r="BR5497" s="76"/>
      <c r="BT5497" s="76"/>
      <c r="BU5497" s="76"/>
      <c r="BW5497" s="76"/>
      <c r="BX5497" s="76"/>
    </row>
    <row r="5498" spans="1:76" ht="12.75" customHeight="1">
      <c r="A5498" s="2"/>
      <c r="B5498" s="2"/>
      <c r="C5498" s="2"/>
      <c r="D5498" s="75"/>
      <c r="F5498" s="76"/>
      <c r="G5498" s="76"/>
      <c r="I5498" s="76"/>
      <c r="J5498" s="76"/>
      <c r="L5498" s="76"/>
      <c r="M5498" s="76"/>
      <c r="O5498" s="76"/>
      <c r="P5498" s="76"/>
      <c r="R5498" s="76"/>
      <c r="S5498" s="76"/>
      <c r="U5498" s="76"/>
      <c r="V5498" s="76"/>
      <c r="X5498" s="76"/>
      <c r="Y5498" s="76"/>
      <c r="AA5498" s="76"/>
      <c r="AB5498" s="76"/>
      <c r="AD5498" s="76"/>
      <c r="AE5498" s="76"/>
      <c r="AG5498" s="76"/>
      <c r="AH5498" s="76"/>
      <c r="AJ5498" s="76"/>
      <c r="AK5498" s="76"/>
      <c r="AM5498" s="76"/>
      <c r="AN5498" s="76"/>
      <c r="AP5498" s="76"/>
      <c r="AQ5498" s="76"/>
      <c r="AS5498" s="76"/>
      <c r="AT5498" s="76"/>
      <c r="AV5498" s="76"/>
      <c r="AW5498" s="76"/>
      <c r="AY5498" s="76"/>
      <c r="AZ5498" s="76"/>
      <c r="BB5498" s="76"/>
      <c r="BC5498" s="76"/>
      <c r="BE5498" s="76"/>
      <c r="BF5498" s="76"/>
      <c r="BH5498" s="76"/>
      <c r="BI5498" s="76"/>
      <c r="BK5498" s="76"/>
      <c r="BL5498" s="76"/>
      <c r="BN5498" s="76"/>
      <c r="BO5498" s="76"/>
      <c r="BQ5498" s="76"/>
      <c r="BR5498" s="76"/>
      <c r="BT5498" s="76"/>
      <c r="BU5498" s="76"/>
      <c r="BW5498" s="76"/>
      <c r="BX5498" s="76"/>
    </row>
    <row r="5499" spans="1:76" ht="12.75" customHeight="1">
      <c r="A5499" s="2"/>
      <c r="B5499" s="2"/>
      <c r="C5499" s="2"/>
      <c r="D5499" s="75"/>
      <c r="F5499" s="76"/>
      <c r="G5499" s="76"/>
      <c r="I5499" s="76"/>
      <c r="J5499" s="76"/>
      <c r="L5499" s="76"/>
      <c r="M5499" s="76"/>
      <c r="O5499" s="76"/>
      <c r="P5499" s="76"/>
      <c r="R5499" s="76"/>
      <c r="S5499" s="76"/>
      <c r="U5499" s="76"/>
      <c r="V5499" s="76"/>
      <c r="X5499" s="76"/>
      <c r="Y5499" s="76"/>
      <c r="AA5499" s="76"/>
      <c r="AB5499" s="76"/>
      <c r="AD5499" s="76"/>
      <c r="AE5499" s="76"/>
      <c r="AG5499" s="76"/>
      <c r="AH5499" s="76"/>
      <c r="AJ5499" s="76"/>
      <c r="AK5499" s="76"/>
      <c r="AM5499" s="76"/>
      <c r="AN5499" s="76"/>
      <c r="AP5499" s="76"/>
      <c r="AQ5499" s="76"/>
      <c r="AS5499" s="76"/>
      <c r="AT5499" s="76"/>
      <c r="AV5499" s="76"/>
      <c r="AW5499" s="76"/>
      <c r="AY5499" s="76"/>
      <c r="AZ5499" s="76"/>
      <c r="BB5499" s="76"/>
      <c r="BC5499" s="76"/>
      <c r="BE5499" s="76"/>
      <c r="BF5499" s="76"/>
      <c r="BH5499" s="76"/>
      <c r="BI5499" s="76"/>
      <c r="BK5499" s="76"/>
      <c r="BL5499" s="76"/>
      <c r="BN5499" s="76"/>
      <c r="BO5499" s="76"/>
      <c r="BQ5499" s="76"/>
      <c r="BR5499" s="76"/>
      <c r="BT5499" s="76"/>
      <c r="BU5499" s="76"/>
      <c r="BW5499" s="76"/>
      <c r="BX5499" s="76"/>
    </row>
    <row r="5500" spans="1:76" ht="12.75" customHeight="1">
      <c r="A5500" s="2"/>
      <c r="B5500" s="2"/>
      <c r="C5500" s="2"/>
      <c r="D5500" s="75"/>
      <c r="F5500" s="76"/>
      <c r="G5500" s="76"/>
      <c r="I5500" s="76"/>
      <c r="J5500" s="76"/>
      <c r="L5500" s="76"/>
      <c r="M5500" s="76"/>
      <c r="O5500" s="76"/>
      <c r="P5500" s="76"/>
      <c r="R5500" s="76"/>
      <c r="S5500" s="76"/>
      <c r="U5500" s="76"/>
      <c r="V5500" s="76"/>
      <c r="X5500" s="76"/>
      <c r="Y5500" s="76"/>
      <c r="AA5500" s="76"/>
      <c r="AB5500" s="76"/>
      <c r="AD5500" s="76"/>
      <c r="AE5500" s="76"/>
      <c r="AG5500" s="76"/>
      <c r="AH5500" s="76"/>
      <c r="AJ5500" s="76"/>
      <c r="AK5500" s="76"/>
      <c r="AM5500" s="76"/>
      <c r="AN5500" s="76"/>
      <c r="AP5500" s="76"/>
      <c r="AQ5500" s="76"/>
      <c r="AS5500" s="76"/>
      <c r="AT5500" s="76"/>
      <c r="AV5500" s="76"/>
      <c r="AW5500" s="76"/>
      <c r="AY5500" s="76"/>
      <c r="AZ5500" s="76"/>
      <c r="BB5500" s="76"/>
      <c r="BC5500" s="76"/>
      <c r="BE5500" s="76"/>
      <c r="BF5500" s="76"/>
      <c r="BH5500" s="76"/>
      <c r="BI5500" s="76"/>
      <c r="BK5500" s="76"/>
      <c r="BL5500" s="76"/>
      <c r="BN5500" s="76"/>
      <c r="BO5500" s="76"/>
      <c r="BQ5500" s="76"/>
      <c r="BR5500" s="76"/>
      <c r="BT5500" s="76"/>
      <c r="BU5500" s="76"/>
      <c r="BW5500" s="76"/>
      <c r="BX5500" s="76"/>
    </row>
    <row r="5501" spans="1:76" ht="12.75" customHeight="1">
      <c r="A5501" s="2"/>
      <c r="B5501" s="2"/>
      <c r="C5501" s="2"/>
      <c r="D5501" s="75"/>
      <c r="F5501" s="76"/>
      <c r="G5501" s="76"/>
      <c r="I5501" s="76"/>
      <c r="J5501" s="76"/>
      <c r="L5501" s="76"/>
      <c r="M5501" s="76"/>
      <c r="O5501" s="76"/>
      <c r="P5501" s="76"/>
      <c r="R5501" s="76"/>
      <c r="S5501" s="76"/>
      <c r="U5501" s="76"/>
      <c r="V5501" s="76"/>
      <c r="X5501" s="76"/>
      <c r="Y5501" s="76"/>
      <c r="AA5501" s="76"/>
      <c r="AB5501" s="76"/>
      <c r="AD5501" s="76"/>
      <c r="AE5501" s="76"/>
      <c r="AG5501" s="76"/>
      <c r="AH5501" s="76"/>
      <c r="AJ5501" s="76"/>
      <c r="AK5501" s="76"/>
      <c r="AM5501" s="76"/>
      <c r="AN5501" s="76"/>
      <c r="AP5501" s="76"/>
      <c r="AQ5501" s="76"/>
      <c r="AS5501" s="76"/>
      <c r="AT5501" s="76"/>
      <c r="AV5501" s="76"/>
      <c r="AW5501" s="76"/>
      <c r="AY5501" s="76"/>
      <c r="AZ5501" s="76"/>
      <c r="BB5501" s="76"/>
      <c r="BC5501" s="76"/>
      <c r="BE5501" s="76"/>
      <c r="BF5501" s="76"/>
      <c r="BH5501" s="76"/>
      <c r="BI5501" s="76"/>
      <c r="BK5501" s="76"/>
      <c r="BL5501" s="76"/>
      <c r="BN5501" s="76"/>
      <c r="BO5501" s="76"/>
      <c r="BQ5501" s="76"/>
      <c r="BR5501" s="76"/>
      <c r="BT5501" s="76"/>
      <c r="BU5501" s="76"/>
      <c r="BW5501" s="76"/>
      <c r="BX5501" s="76"/>
    </row>
    <row r="5502" spans="1:76" ht="12.75" customHeight="1">
      <c r="A5502" s="2"/>
      <c r="B5502" s="2"/>
      <c r="C5502" s="2"/>
      <c r="D5502" s="75"/>
      <c r="F5502" s="76"/>
      <c r="G5502" s="76"/>
      <c r="I5502" s="76"/>
      <c r="J5502" s="76"/>
      <c r="L5502" s="76"/>
      <c r="M5502" s="76"/>
      <c r="O5502" s="76"/>
      <c r="P5502" s="76"/>
      <c r="R5502" s="76"/>
      <c r="S5502" s="76"/>
      <c r="U5502" s="76"/>
      <c r="V5502" s="76"/>
      <c r="X5502" s="76"/>
      <c r="Y5502" s="76"/>
      <c r="AA5502" s="76"/>
      <c r="AB5502" s="76"/>
      <c r="AD5502" s="76"/>
      <c r="AE5502" s="76"/>
      <c r="AG5502" s="76"/>
      <c r="AH5502" s="76"/>
      <c r="AJ5502" s="76"/>
      <c r="AK5502" s="76"/>
      <c r="AM5502" s="76"/>
      <c r="AN5502" s="76"/>
      <c r="AP5502" s="76"/>
      <c r="AQ5502" s="76"/>
      <c r="AS5502" s="76"/>
      <c r="AT5502" s="76"/>
      <c r="AV5502" s="76"/>
      <c r="AW5502" s="76"/>
      <c r="AY5502" s="76"/>
      <c r="AZ5502" s="76"/>
      <c r="BB5502" s="76"/>
      <c r="BC5502" s="76"/>
      <c r="BE5502" s="76"/>
      <c r="BF5502" s="76"/>
      <c r="BH5502" s="76"/>
      <c r="BI5502" s="76"/>
      <c r="BK5502" s="76"/>
      <c r="BL5502" s="76"/>
      <c r="BN5502" s="76"/>
      <c r="BO5502" s="76"/>
      <c r="BQ5502" s="76"/>
      <c r="BR5502" s="76"/>
      <c r="BT5502" s="76"/>
      <c r="BU5502" s="76"/>
      <c r="BW5502" s="76"/>
      <c r="BX5502" s="76"/>
    </row>
    <row r="5503" spans="1:76" ht="12.75" customHeight="1">
      <c r="A5503" s="2"/>
      <c r="B5503" s="2"/>
      <c r="C5503" s="2"/>
      <c r="D5503" s="75"/>
      <c r="F5503" s="76"/>
      <c r="G5503" s="76"/>
      <c r="I5503" s="76"/>
      <c r="J5503" s="76"/>
      <c r="L5503" s="76"/>
      <c r="M5503" s="76"/>
      <c r="O5503" s="76"/>
      <c r="P5503" s="76"/>
      <c r="R5503" s="76"/>
      <c r="S5503" s="76"/>
      <c r="U5503" s="76"/>
      <c r="V5503" s="76"/>
      <c r="X5503" s="76"/>
      <c r="Y5503" s="76"/>
      <c r="AA5503" s="76"/>
      <c r="AB5503" s="76"/>
      <c r="AD5503" s="76"/>
      <c r="AE5503" s="76"/>
      <c r="AG5503" s="76"/>
      <c r="AH5503" s="76"/>
      <c r="AJ5503" s="76"/>
      <c r="AK5503" s="76"/>
      <c r="AM5503" s="76"/>
      <c r="AN5503" s="76"/>
      <c r="AP5503" s="76"/>
      <c r="AQ5503" s="76"/>
      <c r="AS5503" s="76"/>
      <c r="AT5503" s="76"/>
      <c r="AV5503" s="76"/>
      <c r="AW5503" s="76"/>
      <c r="AY5503" s="76"/>
      <c r="AZ5503" s="76"/>
      <c r="BB5503" s="76"/>
      <c r="BC5503" s="76"/>
      <c r="BE5503" s="76"/>
      <c r="BF5503" s="76"/>
      <c r="BH5503" s="76"/>
      <c r="BI5503" s="76"/>
      <c r="BK5503" s="76"/>
      <c r="BL5503" s="76"/>
      <c r="BN5503" s="76"/>
      <c r="BO5503" s="76"/>
      <c r="BQ5503" s="76"/>
      <c r="BR5503" s="76"/>
      <c r="BT5503" s="76"/>
      <c r="BU5503" s="76"/>
      <c r="BW5503" s="76"/>
      <c r="BX5503" s="76"/>
    </row>
    <row r="5504" spans="1:76" ht="12.75" customHeight="1">
      <c r="A5504" s="2"/>
      <c r="B5504" s="2"/>
      <c r="C5504" s="2"/>
      <c r="D5504" s="75"/>
      <c r="F5504" s="76"/>
      <c r="G5504" s="76"/>
      <c r="I5504" s="76"/>
      <c r="J5504" s="76"/>
      <c r="L5504" s="76"/>
      <c r="M5504" s="76"/>
      <c r="O5504" s="76"/>
      <c r="P5504" s="76"/>
      <c r="R5504" s="76"/>
      <c r="S5504" s="76"/>
      <c r="U5504" s="76"/>
      <c r="V5504" s="76"/>
      <c r="X5504" s="76"/>
      <c r="Y5504" s="76"/>
      <c r="AA5504" s="76"/>
      <c r="AB5504" s="76"/>
      <c r="AD5504" s="76"/>
      <c r="AE5504" s="76"/>
      <c r="AG5504" s="76"/>
      <c r="AH5504" s="76"/>
      <c r="AJ5504" s="76"/>
      <c r="AK5504" s="76"/>
      <c r="AM5504" s="76"/>
      <c r="AN5504" s="76"/>
      <c r="AP5504" s="76"/>
      <c r="AQ5504" s="76"/>
      <c r="AS5504" s="76"/>
      <c r="AT5504" s="76"/>
      <c r="AV5504" s="76"/>
      <c r="AW5504" s="76"/>
      <c r="AY5504" s="76"/>
      <c r="AZ5504" s="76"/>
      <c r="BB5504" s="76"/>
      <c r="BC5504" s="76"/>
      <c r="BE5504" s="76"/>
      <c r="BF5504" s="76"/>
      <c r="BH5504" s="76"/>
      <c r="BI5504" s="76"/>
      <c r="BK5504" s="76"/>
      <c r="BL5504" s="76"/>
      <c r="BN5504" s="76"/>
      <c r="BO5504" s="76"/>
      <c r="BQ5504" s="76"/>
      <c r="BR5504" s="76"/>
      <c r="BT5504" s="76"/>
      <c r="BU5504" s="76"/>
      <c r="BW5504" s="76"/>
      <c r="BX5504" s="76"/>
    </row>
    <row r="5505" spans="1:76" ht="12.75" customHeight="1">
      <c r="A5505" s="2"/>
      <c r="B5505" s="2"/>
      <c r="C5505" s="2"/>
      <c r="D5505" s="75"/>
      <c r="F5505" s="76"/>
      <c r="G5505" s="76"/>
      <c r="I5505" s="76"/>
      <c r="J5505" s="76"/>
      <c r="L5505" s="76"/>
      <c r="M5505" s="76"/>
      <c r="O5505" s="76"/>
      <c r="P5505" s="76"/>
      <c r="R5505" s="76"/>
      <c r="S5505" s="76"/>
      <c r="U5505" s="76"/>
      <c r="V5505" s="76"/>
      <c r="X5505" s="76"/>
      <c r="Y5505" s="76"/>
      <c r="AA5505" s="76"/>
      <c r="AB5505" s="76"/>
      <c r="AD5505" s="76"/>
      <c r="AE5505" s="76"/>
      <c r="AG5505" s="76"/>
      <c r="AH5505" s="76"/>
      <c r="AJ5505" s="76"/>
      <c r="AK5505" s="76"/>
      <c r="AM5505" s="76"/>
      <c r="AN5505" s="76"/>
      <c r="AP5505" s="76"/>
      <c r="AQ5505" s="76"/>
      <c r="AS5505" s="76"/>
      <c r="AT5505" s="76"/>
      <c r="AV5505" s="76"/>
      <c r="AW5505" s="76"/>
      <c r="AY5505" s="76"/>
      <c r="AZ5505" s="76"/>
      <c r="BB5505" s="76"/>
      <c r="BC5505" s="76"/>
      <c r="BE5505" s="76"/>
      <c r="BF5505" s="76"/>
      <c r="BH5505" s="76"/>
      <c r="BI5505" s="76"/>
      <c r="BK5505" s="76"/>
      <c r="BL5505" s="76"/>
      <c r="BN5505" s="76"/>
      <c r="BO5505" s="76"/>
      <c r="BQ5505" s="76"/>
      <c r="BR5505" s="76"/>
      <c r="BT5505" s="76"/>
      <c r="BU5505" s="76"/>
      <c r="BW5505" s="76"/>
      <c r="BX5505" s="76"/>
    </row>
    <row r="5506" spans="1:76" ht="12.75" customHeight="1">
      <c r="A5506" s="2"/>
      <c r="B5506" s="2"/>
      <c r="C5506" s="2"/>
      <c r="D5506" s="75"/>
      <c r="F5506" s="76"/>
      <c r="G5506" s="76"/>
      <c r="I5506" s="76"/>
      <c r="J5506" s="76"/>
      <c r="L5506" s="76"/>
      <c r="M5506" s="76"/>
      <c r="O5506" s="76"/>
      <c r="P5506" s="76"/>
      <c r="R5506" s="76"/>
      <c r="S5506" s="76"/>
      <c r="U5506" s="76"/>
      <c r="V5506" s="76"/>
      <c r="X5506" s="76"/>
      <c r="Y5506" s="76"/>
      <c r="AA5506" s="76"/>
      <c r="AB5506" s="76"/>
      <c r="AD5506" s="76"/>
      <c r="AE5506" s="76"/>
      <c r="AG5506" s="76"/>
      <c r="AH5506" s="76"/>
      <c r="AJ5506" s="76"/>
      <c r="AK5506" s="76"/>
      <c r="AM5506" s="76"/>
      <c r="AN5506" s="76"/>
      <c r="AP5506" s="76"/>
      <c r="AQ5506" s="76"/>
      <c r="AS5506" s="76"/>
      <c r="AT5506" s="76"/>
      <c r="AV5506" s="76"/>
      <c r="AW5506" s="76"/>
      <c r="AY5506" s="76"/>
      <c r="AZ5506" s="76"/>
      <c r="BB5506" s="76"/>
      <c r="BC5506" s="76"/>
      <c r="BE5506" s="76"/>
      <c r="BF5506" s="76"/>
      <c r="BH5506" s="76"/>
      <c r="BI5506" s="76"/>
      <c r="BK5506" s="76"/>
      <c r="BL5506" s="76"/>
      <c r="BN5506" s="76"/>
      <c r="BO5506" s="76"/>
      <c r="BQ5506" s="76"/>
      <c r="BR5506" s="76"/>
      <c r="BT5506" s="76"/>
      <c r="BU5506" s="76"/>
      <c r="BW5506" s="76"/>
      <c r="BX5506" s="76"/>
    </row>
    <row r="5507" spans="1:76" ht="12.75" customHeight="1">
      <c r="A5507" s="2"/>
      <c r="B5507" s="2"/>
      <c r="C5507" s="2"/>
      <c r="D5507" s="75"/>
      <c r="F5507" s="76"/>
      <c r="G5507" s="76"/>
      <c r="I5507" s="76"/>
      <c r="J5507" s="76"/>
      <c r="L5507" s="76"/>
      <c r="M5507" s="76"/>
      <c r="O5507" s="76"/>
      <c r="P5507" s="76"/>
      <c r="R5507" s="76"/>
      <c r="S5507" s="76"/>
      <c r="U5507" s="76"/>
      <c r="V5507" s="76"/>
      <c r="X5507" s="76"/>
      <c r="Y5507" s="76"/>
      <c r="AA5507" s="76"/>
      <c r="AB5507" s="76"/>
      <c r="AD5507" s="76"/>
      <c r="AE5507" s="76"/>
      <c r="AG5507" s="76"/>
      <c r="AH5507" s="76"/>
      <c r="AJ5507" s="76"/>
      <c r="AK5507" s="76"/>
      <c r="AM5507" s="76"/>
      <c r="AN5507" s="76"/>
      <c r="AP5507" s="76"/>
      <c r="AQ5507" s="76"/>
      <c r="AS5507" s="76"/>
      <c r="AT5507" s="76"/>
      <c r="AV5507" s="76"/>
      <c r="AW5507" s="76"/>
      <c r="AY5507" s="76"/>
      <c r="AZ5507" s="76"/>
      <c r="BB5507" s="76"/>
      <c r="BC5507" s="76"/>
      <c r="BE5507" s="76"/>
      <c r="BF5507" s="76"/>
      <c r="BH5507" s="76"/>
      <c r="BI5507" s="76"/>
      <c r="BK5507" s="76"/>
      <c r="BL5507" s="76"/>
      <c r="BN5507" s="76"/>
      <c r="BO5507" s="76"/>
      <c r="BQ5507" s="76"/>
      <c r="BR5507" s="76"/>
      <c r="BT5507" s="76"/>
      <c r="BU5507" s="76"/>
      <c r="BW5507" s="76"/>
      <c r="BX5507" s="76"/>
    </row>
    <row r="5508" spans="1:76" ht="12.75" customHeight="1">
      <c r="A5508" s="2"/>
      <c r="B5508" s="2"/>
      <c r="C5508" s="2"/>
      <c r="D5508" s="75"/>
      <c r="F5508" s="76"/>
      <c r="G5508" s="76"/>
      <c r="I5508" s="76"/>
      <c r="J5508" s="76"/>
      <c r="L5508" s="76"/>
      <c r="M5508" s="76"/>
      <c r="O5508" s="76"/>
      <c r="P5508" s="76"/>
      <c r="R5508" s="76"/>
      <c r="S5508" s="76"/>
      <c r="U5508" s="76"/>
      <c r="V5508" s="76"/>
      <c r="X5508" s="76"/>
      <c r="Y5508" s="76"/>
      <c r="AA5508" s="76"/>
      <c r="AB5508" s="76"/>
      <c r="AD5508" s="76"/>
      <c r="AE5508" s="76"/>
      <c r="AG5508" s="76"/>
      <c r="AH5508" s="76"/>
      <c r="AJ5508" s="76"/>
      <c r="AK5508" s="76"/>
      <c r="AM5508" s="76"/>
      <c r="AN5508" s="76"/>
      <c r="AP5508" s="76"/>
      <c r="AQ5508" s="76"/>
      <c r="AS5508" s="76"/>
      <c r="AT5508" s="76"/>
      <c r="AV5508" s="76"/>
      <c r="AW5508" s="76"/>
      <c r="AY5508" s="76"/>
      <c r="AZ5508" s="76"/>
      <c r="BB5508" s="76"/>
      <c r="BC5508" s="76"/>
      <c r="BE5508" s="76"/>
      <c r="BF5508" s="76"/>
      <c r="BH5508" s="76"/>
      <c r="BI5508" s="76"/>
      <c r="BK5508" s="76"/>
      <c r="BL5508" s="76"/>
      <c r="BN5508" s="76"/>
      <c r="BO5508" s="76"/>
      <c r="BQ5508" s="76"/>
      <c r="BR5508" s="76"/>
      <c r="BT5508" s="76"/>
      <c r="BU5508" s="76"/>
      <c r="BW5508" s="76"/>
      <c r="BX5508" s="76"/>
    </row>
    <row r="5509" spans="1:76" ht="12.75" customHeight="1">
      <c r="A5509" s="2"/>
      <c r="B5509" s="2"/>
      <c r="C5509" s="2"/>
      <c r="D5509" s="75"/>
      <c r="F5509" s="76"/>
      <c r="G5509" s="76"/>
      <c r="I5509" s="76"/>
      <c r="J5509" s="76"/>
      <c r="L5509" s="76"/>
      <c r="M5509" s="76"/>
      <c r="O5509" s="76"/>
      <c r="P5509" s="76"/>
      <c r="R5509" s="76"/>
      <c r="S5509" s="76"/>
      <c r="U5509" s="76"/>
      <c r="V5509" s="76"/>
      <c r="X5509" s="76"/>
      <c r="Y5509" s="76"/>
      <c r="AA5509" s="76"/>
      <c r="AB5509" s="76"/>
      <c r="AD5509" s="76"/>
      <c r="AE5509" s="76"/>
      <c r="AG5509" s="76"/>
      <c r="AH5509" s="76"/>
      <c r="AJ5509" s="76"/>
      <c r="AK5509" s="76"/>
      <c r="AM5509" s="76"/>
      <c r="AN5509" s="76"/>
      <c r="AP5509" s="76"/>
      <c r="AQ5509" s="76"/>
      <c r="AS5509" s="76"/>
      <c r="AT5509" s="76"/>
      <c r="AV5509" s="76"/>
      <c r="AW5509" s="76"/>
      <c r="AY5509" s="76"/>
      <c r="AZ5509" s="76"/>
      <c r="BB5509" s="76"/>
      <c r="BC5509" s="76"/>
      <c r="BE5509" s="76"/>
      <c r="BF5509" s="76"/>
      <c r="BH5509" s="76"/>
      <c r="BI5509" s="76"/>
      <c r="BK5509" s="76"/>
      <c r="BL5509" s="76"/>
      <c r="BN5509" s="76"/>
      <c r="BO5509" s="76"/>
      <c r="BQ5509" s="76"/>
      <c r="BR5509" s="76"/>
      <c r="BT5509" s="76"/>
      <c r="BU5509" s="76"/>
      <c r="BW5509" s="76"/>
      <c r="BX5509" s="76"/>
    </row>
    <row r="5510" spans="1:76" ht="12.75" customHeight="1">
      <c r="A5510" s="2"/>
      <c r="B5510" s="2"/>
      <c r="C5510" s="2"/>
      <c r="D5510" s="75"/>
      <c r="F5510" s="76"/>
      <c r="G5510" s="76"/>
      <c r="I5510" s="76"/>
      <c r="J5510" s="76"/>
      <c r="L5510" s="76"/>
      <c r="M5510" s="76"/>
      <c r="O5510" s="76"/>
      <c r="P5510" s="76"/>
      <c r="R5510" s="76"/>
      <c r="S5510" s="76"/>
      <c r="U5510" s="76"/>
      <c r="V5510" s="76"/>
      <c r="X5510" s="76"/>
      <c r="Y5510" s="76"/>
      <c r="AA5510" s="76"/>
      <c r="AB5510" s="76"/>
      <c r="AD5510" s="76"/>
      <c r="AE5510" s="76"/>
      <c r="AG5510" s="76"/>
      <c r="AH5510" s="76"/>
      <c r="AJ5510" s="76"/>
      <c r="AK5510" s="76"/>
      <c r="AM5510" s="76"/>
      <c r="AN5510" s="76"/>
      <c r="AP5510" s="76"/>
      <c r="AQ5510" s="76"/>
      <c r="AS5510" s="76"/>
      <c r="AT5510" s="76"/>
      <c r="AV5510" s="76"/>
      <c r="AW5510" s="76"/>
      <c r="AY5510" s="76"/>
      <c r="AZ5510" s="76"/>
      <c r="BB5510" s="76"/>
      <c r="BC5510" s="76"/>
      <c r="BE5510" s="76"/>
      <c r="BF5510" s="76"/>
      <c r="BH5510" s="76"/>
      <c r="BI5510" s="76"/>
      <c r="BK5510" s="76"/>
      <c r="BL5510" s="76"/>
      <c r="BN5510" s="76"/>
      <c r="BO5510" s="76"/>
      <c r="BQ5510" s="76"/>
      <c r="BR5510" s="76"/>
      <c r="BT5510" s="76"/>
      <c r="BU5510" s="76"/>
      <c r="BW5510" s="76"/>
      <c r="BX5510" s="76"/>
    </row>
    <row r="5511" spans="1:76" ht="12.75" customHeight="1">
      <c r="A5511" s="2"/>
      <c r="B5511" s="2"/>
      <c r="C5511" s="2"/>
      <c r="D5511" s="75"/>
      <c r="F5511" s="76"/>
      <c r="G5511" s="76"/>
      <c r="I5511" s="76"/>
      <c r="J5511" s="76"/>
      <c r="L5511" s="76"/>
      <c r="M5511" s="76"/>
      <c r="O5511" s="76"/>
      <c r="P5511" s="76"/>
      <c r="R5511" s="76"/>
      <c r="S5511" s="76"/>
      <c r="U5511" s="76"/>
      <c r="V5511" s="76"/>
      <c r="X5511" s="76"/>
      <c r="Y5511" s="76"/>
      <c r="AA5511" s="76"/>
      <c r="AB5511" s="76"/>
      <c r="AD5511" s="76"/>
      <c r="AE5511" s="76"/>
      <c r="AG5511" s="76"/>
      <c r="AH5511" s="76"/>
      <c r="AJ5511" s="76"/>
      <c r="AK5511" s="76"/>
      <c r="AM5511" s="76"/>
      <c r="AN5511" s="76"/>
      <c r="AP5511" s="76"/>
      <c r="AQ5511" s="76"/>
      <c r="AS5511" s="76"/>
      <c r="AT5511" s="76"/>
      <c r="AV5511" s="76"/>
      <c r="AW5511" s="76"/>
      <c r="AY5511" s="76"/>
      <c r="AZ5511" s="76"/>
      <c r="BB5511" s="76"/>
      <c r="BC5511" s="76"/>
      <c r="BE5511" s="76"/>
      <c r="BF5511" s="76"/>
      <c r="BH5511" s="76"/>
      <c r="BI5511" s="76"/>
      <c r="BK5511" s="76"/>
      <c r="BL5511" s="76"/>
      <c r="BN5511" s="76"/>
      <c r="BO5511" s="76"/>
      <c r="BQ5511" s="76"/>
      <c r="BR5511" s="76"/>
      <c r="BT5511" s="76"/>
      <c r="BU5511" s="76"/>
      <c r="BW5511" s="76"/>
      <c r="BX5511" s="76"/>
    </row>
    <row r="5512" spans="1:76" ht="12.75" customHeight="1">
      <c r="A5512" s="2"/>
      <c r="B5512" s="2"/>
      <c r="C5512" s="2"/>
      <c r="D5512" s="75"/>
      <c r="F5512" s="76"/>
      <c r="G5512" s="76"/>
      <c r="I5512" s="76"/>
      <c r="J5512" s="76"/>
      <c r="L5512" s="76"/>
      <c r="M5512" s="76"/>
      <c r="O5512" s="76"/>
      <c r="P5512" s="76"/>
      <c r="R5512" s="76"/>
      <c r="S5512" s="76"/>
      <c r="U5512" s="76"/>
      <c r="V5512" s="76"/>
      <c r="X5512" s="76"/>
      <c r="Y5512" s="76"/>
      <c r="AA5512" s="76"/>
      <c r="AB5512" s="76"/>
      <c r="AD5512" s="76"/>
      <c r="AE5512" s="76"/>
      <c r="AG5512" s="76"/>
      <c r="AH5512" s="76"/>
      <c r="AJ5512" s="76"/>
      <c r="AK5512" s="76"/>
      <c r="AM5512" s="76"/>
      <c r="AN5512" s="76"/>
      <c r="AP5512" s="76"/>
      <c r="AQ5512" s="76"/>
      <c r="AS5512" s="76"/>
      <c r="AT5512" s="76"/>
      <c r="AV5512" s="76"/>
      <c r="AW5512" s="76"/>
      <c r="AY5512" s="76"/>
      <c r="AZ5512" s="76"/>
      <c r="BB5512" s="76"/>
      <c r="BC5512" s="76"/>
      <c r="BE5512" s="76"/>
      <c r="BF5512" s="76"/>
      <c r="BH5512" s="76"/>
      <c r="BI5512" s="76"/>
      <c r="BK5512" s="76"/>
      <c r="BL5512" s="76"/>
      <c r="BN5512" s="76"/>
      <c r="BO5512" s="76"/>
      <c r="BQ5512" s="76"/>
      <c r="BR5512" s="76"/>
      <c r="BT5512" s="76"/>
      <c r="BU5512" s="76"/>
      <c r="BW5512" s="76"/>
      <c r="BX5512" s="76"/>
    </row>
    <row r="5513" spans="1:76" ht="12.75" customHeight="1">
      <c r="A5513" s="2"/>
      <c r="B5513" s="2"/>
      <c r="C5513" s="2"/>
      <c r="D5513" s="75"/>
      <c r="F5513" s="76"/>
      <c r="G5513" s="76"/>
      <c r="I5513" s="76"/>
      <c r="J5513" s="76"/>
      <c r="L5513" s="76"/>
      <c r="M5513" s="76"/>
      <c r="O5513" s="76"/>
      <c r="P5513" s="76"/>
      <c r="R5513" s="76"/>
      <c r="S5513" s="76"/>
      <c r="U5513" s="76"/>
      <c r="V5513" s="76"/>
      <c r="X5513" s="76"/>
      <c r="Y5513" s="76"/>
      <c r="AA5513" s="76"/>
      <c r="AB5513" s="76"/>
      <c r="AD5513" s="76"/>
      <c r="AE5513" s="76"/>
      <c r="AG5513" s="76"/>
      <c r="AH5513" s="76"/>
      <c r="AJ5513" s="76"/>
      <c r="AK5513" s="76"/>
      <c r="AM5513" s="76"/>
      <c r="AN5513" s="76"/>
      <c r="AP5513" s="76"/>
      <c r="AQ5513" s="76"/>
      <c r="AS5513" s="76"/>
      <c r="AT5513" s="76"/>
      <c r="AV5513" s="76"/>
      <c r="AW5513" s="76"/>
      <c r="AY5513" s="76"/>
      <c r="AZ5513" s="76"/>
      <c r="BB5513" s="76"/>
      <c r="BC5513" s="76"/>
      <c r="BE5513" s="76"/>
      <c r="BF5513" s="76"/>
      <c r="BH5513" s="76"/>
      <c r="BI5513" s="76"/>
      <c r="BK5513" s="76"/>
      <c r="BL5513" s="76"/>
      <c r="BN5513" s="76"/>
      <c r="BO5513" s="76"/>
      <c r="BQ5513" s="76"/>
      <c r="BR5513" s="76"/>
      <c r="BT5513" s="76"/>
      <c r="BU5513" s="76"/>
      <c r="BW5513" s="76"/>
      <c r="BX5513" s="76"/>
    </row>
    <row r="5514" spans="1:76" ht="12.75" customHeight="1">
      <c r="A5514" s="2"/>
      <c r="B5514" s="2"/>
      <c r="C5514" s="2"/>
      <c r="D5514" s="75"/>
      <c r="F5514" s="76"/>
      <c r="G5514" s="76"/>
      <c r="I5514" s="76"/>
      <c r="J5514" s="76"/>
      <c r="L5514" s="76"/>
      <c r="M5514" s="76"/>
      <c r="O5514" s="76"/>
      <c r="P5514" s="76"/>
      <c r="R5514" s="76"/>
      <c r="S5514" s="76"/>
      <c r="U5514" s="76"/>
      <c r="V5514" s="76"/>
      <c r="X5514" s="76"/>
      <c r="Y5514" s="76"/>
      <c r="AA5514" s="76"/>
      <c r="AB5514" s="76"/>
      <c r="AD5514" s="76"/>
      <c r="AE5514" s="76"/>
      <c r="AG5514" s="76"/>
      <c r="AH5514" s="76"/>
      <c r="AJ5514" s="76"/>
      <c r="AK5514" s="76"/>
      <c r="AM5514" s="76"/>
      <c r="AN5514" s="76"/>
      <c r="AP5514" s="76"/>
      <c r="AQ5514" s="76"/>
      <c r="AS5514" s="76"/>
      <c r="AT5514" s="76"/>
      <c r="AV5514" s="76"/>
      <c r="AW5514" s="76"/>
      <c r="AY5514" s="76"/>
      <c r="AZ5514" s="76"/>
      <c r="BB5514" s="76"/>
      <c r="BC5514" s="76"/>
      <c r="BE5514" s="76"/>
      <c r="BF5514" s="76"/>
      <c r="BH5514" s="76"/>
      <c r="BI5514" s="76"/>
      <c r="BK5514" s="76"/>
      <c r="BL5514" s="76"/>
      <c r="BN5514" s="76"/>
      <c r="BO5514" s="76"/>
      <c r="BQ5514" s="76"/>
      <c r="BR5514" s="76"/>
      <c r="BT5514" s="76"/>
      <c r="BU5514" s="76"/>
      <c r="BW5514" s="76"/>
      <c r="BX5514" s="76"/>
    </row>
    <row r="5515" spans="1:76" ht="12.75" customHeight="1">
      <c r="A5515" s="2"/>
      <c r="B5515" s="2"/>
      <c r="C5515" s="2"/>
      <c r="D5515" s="75"/>
      <c r="F5515" s="76"/>
      <c r="G5515" s="76"/>
      <c r="I5515" s="76"/>
      <c r="J5515" s="76"/>
      <c r="L5515" s="76"/>
      <c r="M5515" s="76"/>
      <c r="O5515" s="76"/>
      <c r="P5515" s="76"/>
      <c r="R5515" s="76"/>
      <c r="S5515" s="76"/>
      <c r="U5515" s="76"/>
      <c r="V5515" s="76"/>
      <c r="X5515" s="76"/>
      <c r="Y5515" s="76"/>
      <c r="AA5515" s="76"/>
      <c r="AB5515" s="76"/>
      <c r="AD5515" s="76"/>
      <c r="AE5515" s="76"/>
      <c r="AG5515" s="76"/>
      <c r="AH5515" s="76"/>
      <c r="AJ5515" s="76"/>
      <c r="AK5515" s="76"/>
      <c r="AM5515" s="76"/>
      <c r="AN5515" s="76"/>
      <c r="AP5515" s="76"/>
      <c r="AQ5515" s="76"/>
      <c r="AS5515" s="76"/>
      <c r="AT5515" s="76"/>
      <c r="AV5515" s="76"/>
      <c r="AW5515" s="76"/>
      <c r="AY5515" s="76"/>
      <c r="AZ5515" s="76"/>
      <c r="BB5515" s="76"/>
      <c r="BC5515" s="76"/>
      <c r="BE5515" s="76"/>
      <c r="BF5515" s="76"/>
      <c r="BH5515" s="76"/>
      <c r="BI5515" s="76"/>
      <c r="BK5515" s="76"/>
      <c r="BL5515" s="76"/>
      <c r="BN5515" s="76"/>
      <c r="BO5515" s="76"/>
      <c r="BQ5515" s="76"/>
      <c r="BR5515" s="76"/>
      <c r="BT5515" s="76"/>
      <c r="BU5515" s="76"/>
      <c r="BW5515" s="76"/>
      <c r="BX5515" s="76"/>
    </row>
    <row r="5516" spans="1:76" ht="12.75" customHeight="1">
      <c r="A5516" s="2"/>
      <c r="B5516" s="2"/>
      <c r="C5516" s="2"/>
      <c r="D5516" s="75"/>
      <c r="F5516" s="76"/>
      <c r="G5516" s="76"/>
      <c r="I5516" s="76"/>
      <c r="J5516" s="76"/>
      <c r="L5516" s="76"/>
      <c r="M5516" s="76"/>
      <c r="O5516" s="76"/>
      <c r="P5516" s="76"/>
      <c r="R5516" s="76"/>
      <c r="S5516" s="76"/>
      <c r="U5516" s="76"/>
      <c r="V5516" s="76"/>
      <c r="X5516" s="76"/>
      <c r="Y5516" s="76"/>
      <c r="AA5516" s="76"/>
      <c r="AB5516" s="76"/>
      <c r="AD5516" s="76"/>
      <c r="AE5516" s="76"/>
      <c r="AG5516" s="76"/>
      <c r="AH5516" s="76"/>
      <c r="AJ5516" s="76"/>
      <c r="AK5516" s="76"/>
      <c r="AM5516" s="76"/>
      <c r="AN5516" s="76"/>
      <c r="AP5516" s="76"/>
      <c r="AQ5516" s="76"/>
      <c r="AS5516" s="76"/>
      <c r="AT5516" s="76"/>
      <c r="AV5516" s="76"/>
      <c r="AW5516" s="76"/>
      <c r="AY5516" s="76"/>
      <c r="AZ5516" s="76"/>
      <c r="BB5516" s="76"/>
      <c r="BC5516" s="76"/>
      <c r="BE5516" s="76"/>
      <c r="BF5516" s="76"/>
      <c r="BH5516" s="76"/>
      <c r="BI5516" s="76"/>
      <c r="BK5516" s="76"/>
      <c r="BL5516" s="76"/>
      <c r="BN5516" s="76"/>
      <c r="BO5516" s="76"/>
      <c r="BQ5516" s="76"/>
      <c r="BR5516" s="76"/>
      <c r="BT5516" s="76"/>
      <c r="BU5516" s="76"/>
      <c r="BW5516" s="76"/>
      <c r="BX5516" s="76"/>
    </row>
    <row r="5517" spans="1:76" ht="12.75" customHeight="1">
      <c r="A5517" s="2"/>
      <c r="B5517" s="2"/>
      <c r="C5517" s="2"/>
      <c r="D5517" s="75"/>
      <c r="F5517" s="76"/>
      <c r="G5517" s="76"/>
      <c r="I5517" s="76"/>
      <c r="J5517" s="76"/>
      <c r="L5517" s="76"/>
      <c r="M5517" s="76"/>
      <c r="O5517" s="76"/>
      <c r="P5517" s="76"/>
      <c r="R5517" s="76"/>
      <c r="S5517" s="76"/>
      <c r="U5517" s="76"/>
      <c r="V5517" s="76"/>
      <c r="X5517" s="76"/>
      <c r="Y5517" s="76"/>
      <c r="AA5517" s="76"/>
      <c r="AB5517" s="76"/>
      <c r="AD5517" s="76"/>
      <c r="AE5517" s="76"/>
      <c r="AG5517" s="76"/>
      <c r="AH5517" s="76"/>
      <c r="AJ5517" s="76"/>
      <c r="AK5517" s="76"/>
      <c r="AM5517" s="76"/>
      <c r="AN5517" s="76"/>
      <c r="AP5517" s="76"/>
      <c r="AQ5517" s="76"/>
      <c r="AS5517" s="76"/>
      <c r="AT5517" s="76"/>
      <c r="AV5517" s="76"/>
      <c r="AW5517" s="76"/>
      <c r="AY5517" s="76"/>
      <c r="AZ5517" s="76"/>
      <c r="BB5517" s="76"/>
      <c r="BC5517" s="76"/>
      <c r="BE5517" s="76"/>
      <c r="BF5517" s="76"/>
      <c r="BH5517" s="76"/>
      <c r="BI5517" s="76"/>
      <c r="BK5517" s="76"/>
      <c r="BL5517" s="76"/>
      <c r="BN5517" s="76"/>
      <c r="BO5517" s="76"/>
      <c r="BQ5517" s="76"/>
      <c r="BR5517" s="76"/>
      <c r="BT5517" s="76"/>
      <c r="BU5517" s="76"/>
      <c r="BW5517" s="76"/>
      <c r="BX5517" s="76"/>
    </row>
    <row r="5518" spans="1:76" ht="12.75" customHeight="1">
      <c r="A5518" s="2"/>
      <c r="B5518" s="2"/>
      <c r="C5518" s="2"/>
      <c r="D5518" s="75"/>
      <c r="F5518" s="76"/>
      <c r="G5518" s="76"/>
      <c r="I5518" s="76"/>
      <c r="J5518" s="76"/>
      <c r="L5518" s="76"/>
      <c r="M5518" s="76"/>
      <c r="O5518" s="76"/>
      <c r="P5518" s="76"/>
      <c r="R5518" s="76"/>
      <c r="S5518" s="76"/>
      <c r="U5518" s="76"/>
      <c r="V5518" s="76"/>
      <c r="X5518" s="76"/>
      <c r="Y5518" s="76"/>
      <c r="AA5518" s="76"/>
      <c r="AB5518" s="76"/>
      <c r="AD5518" s="76"/>
      <c r="AE5518" s="76"/>
      <c r="AG5518" s="76"/>
      <c r="AH5518" s="76"/>
      <c r="AJ5518" s="76"/>
      <c r="AK5518" s="76"/>
      <c r="AM5518" s="76"/>
      <c r="AN5518" s="76"/>
      <c r="AP5518" s="76"/>
      <c r="AQ5518" s="76"/>
      <c r="AS5518" s="76"/>
      <c r="AT5518" s="76"/>
      <c r="AV5518" s="76"/>
      <c r="AW5518" s="76"/>
      <c r="AY5518" s="76"/>
      <c r="AZ5518" s="76"/>
      <c r="BB5518" s="76"/>
      <c r="BC5518" s="76"/>
      <c r="BE5518" s="76"/>
      <c r="BF5518" s="76"/>
      <c r="BH5518" s="76"/>
      <c r="BI5518" s="76"/>
      <c r="BK5518" s="76"/>
      <c r="BL5518" s="76"/>
      <c r="BN5518" s="76"/>
      <c r="BO5518" s="76"/>
      <c r="BQ5518" s="76"/>
      <c r="BR5518" s="76"/>
      <c r="BT5518" s="76"/>
      <c r="BU5518" s="76"/>
      <c r="BW5518" s="76"/>
      <c r="BX5518" s="76"/>
    </row>
    <row r="5519" spans="1:76" ht="12.75" customHeight="1">
      <c r="A5519" s="2"/>
      <c r="B5519" s="2"/>
      <c r="C5519" s="2"/>
      <c r="D5519" s="75"/>
      <c r="F5519" s="76"/>
      <c r="G5519" s="76"/>
      <c r="I5519" s="76"/>
      <c r="J5519" s="76"/>
      <c r="L5519" s="76"/>
      <c r="M5519" s="76"/>
      <c r="O5519" s="76"/>
      <c r="P5519" s="76"/>
      <c r="R5519" s="76"/>
      <c r="S5519" s="76"/>
      <c r="U5519" s="76"/>
      <c r="V5519" s="76"/>
      <c r="X5519" s="76"/>
      <c r="Y5519" s="76"/>
      <c r="AA5519" s="76"/>
      <c r="AB5519" s="76"/>
      <c r="AD5519" s="76"/>
      <c r="AE5519" s="76"/>
      <c r="AG5519" s="76"/>
      <c r="AH5519" s="76"/>
      <c r="AJ5519" s="76"/>
      <c r="AK5519" s="76"/>
      <c r="AM5519" s="76"/>
      <c r="AN5519" s="76"/>
      <c r="AP5519" s="76"/>
      <c r="AQ5519" s="76"/>
      <c r="AS5519" s="76"/>
      <c r="AT5519" s="76"/>
      <c r="AV5519" s="76"/>
      <c r="AW5519" s="76"/>
      <c r="AY5519" s="76"/>
      <c r="AZ5519" s="76"/>
      <c r="BB5519" s="76"/>
      <c r="BC5519" s="76"/>
      <c r="BE5519" s="76"/>
      <c r="BF5519" s="76"/>
      <c r="BH5519" s="76"/>
      <c r="BI5519" s="76"/>
      <c r="BK5519" s="76"/>
      <c r="BL5519" s="76"/>
      <c r="BN5519" s="76"/>
      <c r="BO5519" s="76"/>
      <c r="BQ5519" s="76"/>
      <c r="BR5519" s="76"/>
      <c r="BT5519" s="76"/>
      <c r="BU5519" s="76"/>
      <c r="BW5519" s="76"/>
      <c r="BX5519" s="76"/>
    </row>
    <row r="5520" spans="1:76" ht="12.75" customHeight="1">
      <c r="A5520" s="2"/>
      <c r="B5520" s="2"/>
      <c r="C5520" s="2"/>
      <c r="D5520" s="75"/>
      <c r="F5520" s="76"/>
      <c r="G5520" s="76"/>
      <c r="I5520" s="76"/>
      <c r="J5520" s="76"/>
      <c r="L5520" s="76"/>
      <c r="M5520" s="76"/>
      <c r="O5520" s="76"/>
      <c r="P5520" s="76"/>
      <c r="R5520" s="76"/>
      <c r="S5520" s="76"/>
      <c r="U5520" s="76"/>
      <c r="V5520" s="76"/>
      <c r="X5520" s="76"/>
      <c r="Y5520" s="76"/>
      <c r="AA5520" s="76"/>
      <c r="AB5520" s="76"/>
      <c r="AD5520" s="76"/>
      <c r="AE5520" s="76"/>
      <c r="AG5520" s="76"/>
      <c r="AH5520" s="76"/>
      <c r="AJ5520" s="76"/>
      <c r="AK5520" s="76"/>
      <c r="AM5520" s="76"/>
      <c r="AN5520" s="76"/>
      <c r="AP5520" s="76"/>
      <c r="AQ5520" s="76"/>
      <c r="AS5520" s="76"/>
      <c r="AT5520" s="76"/>
      <c r="AV5520" s="76"/>
      <c r="AW5520" s="76"/>
      <c r="AY5520" s="76"/>
      <c r="AZ5520" s="76"/>
      <c r="BB5520" s="76"/>
      <c r="BC5520" s="76"/>
      <c r="BE5520" s="76"/>
      <c r="BF5520" s="76"/>
      <c r="BH5520" s="76"/>
      <c r="BI5520" s="76"/>
      <c r="BK5520" s="76"/>
      <c r="BL5520" s="76"/>
      <c r="BN5520" s="76"/>
      <c r="BO5520" s="76"/>
      <c r="BQ5520" s="76"/>
      <c r="BR5520" s="76"/>
      <c r="BT5520" s="76"/>
      <c r="BU5520" s="76"/>
      <c r="BW5520" s="76"/>
      <c r="BX5520" s="76"/>
    </row>
    <row r="5521" spans="1:76" ht="12.75" customHeight="1">
      <c r="A5521" s="2"/>
      <c r="B5521" s="2"/>
      <c r="C5521" s="2"/>
      <c r="D5521" s="75"/>
      <c r="F5521" s="76"/>
      <c r="G5521" s="76"/>
      <c r="I5521" s="76"/>
      <c r="J5521" s="76"/>
      <c r="L5521" s="76"/>
      <c r="M5521" s="76"/>
      <c r="O5521" s="76"/>
      <c r="P5521" s="76"/>
      <c r="R5521" s="76"/>
      <c r="S5521" s="76"/>
      <c r="U5521" s="76"/>
      <c r="V5521" s="76"/>
      <c r="X5521" s="76"/>
      <c r="Y5521" s="76"/>
      <c r="AA5521" s="76"/>
      <c r="AB5521" s="76"/>
      <c r="AD5521" s="76"/>
      <c r="AE5521" s="76"/>
      <c r="AG5521" s="76"/>
      <c r="AH5521" s="76"/>
      <c r="AJ5521" s="76"/>
      <c r="AK5521" s="76"/>
      <c r="AM5521" s="76"/>
      <c r="AN5521" s="76"/>
      <c r="AP5521" s="76"/>
      <c r="AQ5521" s="76"/>
      <c r="AS5521" s="76"/>
      <c r="AT5521" s="76"/>
      <c r="AV5521" s="76"/>
      <c r="AW5521" s="76"/>
      <c r="AY5521" s="76"/>
      <c r="AZ5521" s="76"/>
      <c r="BB5521" s="76"/>
      <c r="BC5521" s="76"/>
      <c r="BE5521" s="76"/>
      <c r="BF5521" s="76"/>
      <c r="BH5521" s="76"/>
      <c r="BI5521" s="76"/>
      <c r="BK5521" s="76"/>
      <c r="BL5521" s="76"/>
      <c r="BN5521" s="76"/>
      <c r="BO5521" s="76"/>
      <c r="BQ5521" s="76"/>
      <c r="BR5521" s="76"/>
      <c r="BT5521" s="76"/>
      <c r="BU5521" s="76"/>
      <c r="BW5521" s="76"/>
      <c r="BX5521" s="76"/>
    </row>
    <row r="5522" spans="1:76" ht="12.75" customHeight="1">
      <c r="A5522" s="2"/>
      <c r="B5522" s="2"/>
      <c r="C5522" s="2"/>
      <c r="D5522" s="75"/>
      <c r="F5522" s="76"/>
      <c r="G5522" s="76"/>
      <c r="I5522" s="76"/>
      <c r="J5522" s="76"/>
      <c r="L5522" s="76"/>
      <c r="M5522" s="76"/>
      <c r="O5522" s="76"/>
      <c r="P5522" s="76"/>
      <c r="R5522" s="76"/>
      <c r="S5522" s="76"/>
      <c r="U5522" s="76"/>
      <c r="V5522" s="76"/>
      <c r="X5522" s="76"/>
      <c r="Y5522" s="76"/>
      <c r="AA5522" s="76"/>
      <c r="AB5522" s="76"/>
      <c r="AD5522" s="76"/>
      <c r="AE5522" s="76"/>
      <c r="AG5522" s="76"/>
      <c r="AH5522" s="76"/>
      <c r="AJ5522" s="76"/>
      <c r="AK5522" s="76"/>
      <c r="AM5522" s="76"/>
      <c r="AN5522" s="76"/>
      <c r="AP5522" s="76"/>
      <c r="AQ5522" s="76"/>
      <c r="AS5522" s="76"/>
      <c r="AT5522" s="76"/>
      <c r="AV5522" s="76"/>
      <c r="AW5522" s="76"/>
      <c r="AY5522" s="76"/>
      <c r="AZ5522" s="76"/>
      <c r="BB5522" s="76"/>
      <c r="BC5522" s="76"/>
      <c r="BE5522" s="76"/>
      <c r="BF5522" s="76"/>
      <c r="BH5522" s="76"/>
      <c r="BI5522" s="76"/>
      <c r="BK5522" s="76"/>
      <c r="BL5522" s="76"/>
      <c r="BN5522" s="76"/>
      <c r="BO5522" s="76"/>
      <c r="BQ5522" s="76"/>
      <c r="BR5522" s="76"/>
      <c r="BT5522" s="76"/>
      <c r="BU5522" s="76"/>
      <c r="BW5522" s="76"/>
      <c r="BX5522" s="76"/>
    </row>
    <row r="5523" spans="1:76" ht="12.75" customHeight="1">
      <c r="A5523" s="2"/>
      <c r="B5523" s="2"/>
      <c r="C5523" s="2"/>
      <c r="D5523" s="75"/>
      <c r="F5523" s="76"/>
      <c r="G5523" s="76"/>
      <c r="I5523" s="76"/>
      <c r="J5523" s="76"/>
      <c r="L5523" s="76"/>
      <c r="M5523" s="76"/>
      <c r="O5523" s="76"/>
      <c r="P5523" s="76"/>
      <c r="R5523" s="76"/>
      <c r="S5523" s="76"/>
      <c r="U5523" s="76"/>
      <c r="V5523" s="76"/>
      <c r="X5523" s="76"/>
      <c r="Y5523" s="76"/>
      <c r="AA5523" s="76"/>
      <c r="AB5523" s="76"/>
      <c r="AD5523" s="76"/>
      <c r="AE5523" s="76"/>
      <c r="AG5523" s="76"/>
      <c r="AH5523" s="76"/>
      <c r="AJ5523" s="76"/>
      <c r="AK5523" s="76"/>
      <c r="AM5523" s="76"/>
      <c r="AN5523" s="76"/>
      <c r="AP5523" s="76"/>
      <c r="AQ5523" s="76"/>
      <c r="AS5523" s="76"/>
      <c r="AT5523" s="76"/>
      <c r="AV5523" s="76"/>
      <c r="AW5523" s="76"/>
      <c r="AY5523" s="76"/>
      <c r="AZ5523" s="76"/>
      <c r="BB5523" s="76"/>
      <c r="BC5523" s="76"/>
      <c r="BE5523" s="76"/>
      <c r="BF5523" s="76"/>
      <c r="BH5523" s="76"/>
      <c r="BI5523" s="76"/>
      <c r="BK5523" s="76"/>
      <c r="BL5523" s="76"/>
      <c r="BN5523" s="76"/>
      <c r="BO5523" s="76"/>
      <c r="BQ5523" s="76"/>
      <c r="BR5523" s="76"/>
      <c r="BT5523" s="76"/>
      <c r="BU5523" s="76"/>
      <c r="BW5523" s="76"/>
      <c r="BX5523" s="76"/>
    </row>
    <row r="5524" spans="1:76" ht="12.75" customHeight="1">
      <c r="A5524" s="2"/>
      <c r="B5524" s="2"/>
      <c r="C5524" s="2"/>
      <c r="D5524" s="75"/>
      <c r="F5524" s="76"/>
      <c r="G5524" s="76"/>
      <c r="I5524" s="76"/>
      <c r="J5524" s="76"/>
      <c r="L5524" s="76"/>
      <c r="M5524" s="76"/>
      <c r="O5524" s="76"/>
      <c r="P5524" s="76"/>
      <c r="R5524" s="76"/>
      <c r="S5524" s="76"/>
      <c r="U5524" s="76"/>
      <c r="V5524" s="76"/>
      <c r="X5524" s="76"/>
      <c r="Y5524" s="76"/>
      <c r="AA5524" s="76"/>
      <c r="AB5524" s="76"/>
      <c r="AD5524" s="76"/>
      <c r="AE5524" s="76"/>
      <c r="AG5524" s="76"/>
      <c r="AH5524" s="76"/>
      <c r="AJ5524" s="76"/>
      <c r="AK5524" s="76"/>
      <c r="AM5524" s="76"/>
      <c r="AN5524" s="76"/>
      <c r="AP5524" s="76"/>
      <c r="AQ5524" s="76"/>
      <c r="AS5524" s="76"/>
      <c r="AT5524" s="76"/>
      <c r="AV5524" s="76"/>
      <c r="AW5524" s="76"/>
      <c r="AY5524" s="76"/>
      <c r="AZ5524" s="76"/>
      <c r="BB5524" s="76"/>
      <c r="BC5524" s="76"/>
      <c r="BE5524" s="76"/>
      <c r="BF5524" s="76"/>
      <c r="BH5524" s="76"/>
      <c r="BI5524" s="76"/>
      <c r="BK5524" s="76"/>
      <c r="BL5524" s="76"/>
      <c r="BN5524" s="76"/>
      <c r="BO5524" s="76"/>
      <c r="BQ5524" s="76"/>
      <c r="BR5524" s="76"/>
      <c r="BT5524" s="76"/>
      <c r="BU5524" s="76"/>
      <c r="BW5524" s="76"/>
      <c r="BX5524" s="76"/>
    </row>
    <row r="5525" spans="1:76" ht="12.75" customHeight="1">
      <c r="A5525" s="2"/>
      <c r="B5525" s="2"/>
      <c r="C5525" s="2"/>
      <c r="D5525" s="75"/>
      <c r="F5525" s="76"/>
      <c r="G5525" s="76"/>
      <c r="I5525" s="76"/>
      <c r="J5525" s="76"/>
      <c r="L5525" s="76"/>
      <c r="M5525" s="76"/>
      <c r="O5525" s="76"/>
      <c r="P5525" s="76"/>
      <c r="R5525" s="76"/>
      <c r="S5525" s="76"/>
      <c r="U5525" s="76"/>
      <c r="V5525" s="76"/>
      <c r="X5525" s="76"/>
      <c r="Y5525" s="76"/>
      <c r="AA5525" s="76"/>
      <c r="AB5525" s="76"/>
      <c r="AD5525" s="76"/>
      <c r="AE5525" s="76"/>
      <c r="AG5525" s="76"/>
      <c r="AH5525" s="76"/>
      <c r="AJ5525" s="76"/>
      <c r="AK5525" s="76"/>
      <c r="AM5525" s="76"/>
      <c r="AN5525" s="76"/>
      <c r="AP5525" s="76"/>
      <c r="AQ5525" s="76"/>
      <c r="AS5525" s="76"/>
      <c r="AT5525" s="76"/>
      <c r="AV5525" s="76"/>
      <c r="AW5525" s="76"/>
      <c r="AY5525" s="76"/>
      <c r="AZ5525" s="76"/>
      <c r="BB5525" s="76"/>
      <c r="BC5525" s="76"/>
      <c r="BE5525" s="76"/>
      <c r="BF5525" s="76"/>
      <c r="BH5525" s="76"/>
      <c r="BI5525" s="76"/>
      <c r="BK5525" s="76"/>
      <c r="BL5525" s="76"/>
      <c r="BN5525" s="76"/>
      <c r="BO5525" s="76"/>
      <c r="BQ5525" s="76"/>
      <c r="BR5525" s="76"/>
      <c r="BT5525" s="76"/>
      <c r="BU5525" s="76"/>
      <c r="BW5525" s="76"/>
      <c r="BX5525" s="76"/>
    </row>
    <row r="5526" spans="1:76" ht="12.75" customHeight="1">
      <c r="A5526" s="2"/>
      <c r="B5526" s="2"/>
      <c r="C5526" s="2"/>
      <c r="D5526" s="75"/>
      <c r="F5526" s="76"/>
      <c r="G5526" s="76"/>
      <c r="I5526" s="76"/>
      <c r="J5526" s="76"/>
      <c r="L5526" s="76"/>
      <c r="M5526" s="76"/>
      <c r="O5526" s="76"/>
      <c r="P5526" s="76"/>
      <c r="R5526" s="76"/>
      <c r="S5526" s="76"/>
      <c r="U5526" s="76"/>
      <c r="V5526" s="76"/>
      <c r="X5526" s="76"/>
      <c r="Y5526" s="76"/>
      <c r="AA5526" s="76"/>
      <c r="AB5526" s="76"/>
      <c r="AD5526" s="76"/>
      <c r="AE5526" s="76"/>
      <c r="AG5526" s="76"/>
      <c r="AH5526" s="76"/>
      <c r="AJ5526" s="76"/>
      <c r="AK5526" s="76"/>
      <c r="AM5526" s="76"/>
      <c r="AN5526" s="76"/>
      <c r="AP5526" s="76"/>
      <c r="AQ5526" s="76"/>
      <c r="AS5526" s="76"/>
      <c r="AT5526" s="76"/>
      <c r="AV5526" s="76"/>
      <c r="AW5526" s="76"/>
      <c r="AY5526" s="76"/>
      <c r="AZ5526" s="76"/>
      <c r="BB5526" s="76"/>
      <c r="BC5526" s="76"/>
      <c r="BE5526" s="76"/>
      <c r="BF5526" s="76"/>
      <c r="BH5526" s="76"/>
      <c r="BI5526" s="76"/>
      <c r="BK5526" s="76"/>
      <c r="BL5526" s="76"/>
      <c r="BN5526" s="76"/>
      <c r="BO5526" s="76"/>
      <c r="BQ5526" s="76"/>
      <c r="BR5526" s="76"/>
      <c r="BT5526" s="76"/>
      <c r="BU5526" s="76"/>
      <c r="BW5526" s="76"/>
      <c r="BX5526" s="76"/>
    </row>
    <row r="5527" spans="1:76" ht="12.75" customHeight="1">
      <c r="A5527" s="2"/>
      <c r="B5527" s="2"/>
      <c r="C5527" s="2"/>
      <c r="D5527" s="75"/>
      <c r="F5527" s="76"/>
      <c r="G5527" s="76"/>
      <c r="I5527" s="76"/>
      <c r="J5527" s="76"/>
      <c r="L5527" s="76"/>
      <c r="M5527" s="76"/>
      <c r="O5527" s="76"/>
      <c r="P5527" s="76"/>
      <c r="R5527" s="76"/>
      <c r="S5527" s="76"/>
      <c r="U5527" s="76"/>
      <c r="V5527" s="76"/>
      <c r="X5527" s="76"/>
      <c r="Y5527" s="76"/>
      <c r="AA5527" s="76"/>
      <c r="AB5527" s="76"/>
      <c r="AD5527" s="76"/>
      <c r="AE5527" s="76"/>
      <c r="AG5527" s="76"/>
      <c r="AH5527" s="76"/>
      <c r="AJ5527" s="76"/>
      <c r="AK5527" s="76"/>
      <c r="AM5527" s="76"/>
      <c r="AN5527" s="76"/>
      <c r="AP5527" s="76"/>
      <c r="AQ5527" s="76"/>
      <c r="AS5527" s="76"/>
      <c r="AT5527" s="76"/>
      <c r="AV5527" s="76"/>
      <c r="AW5527" s="76"/>
      <c r="AY5527" s="76"/>
      <c r="AZ5527" s="76"/>
      <c r="BB5527" s="76"/>
      <c r="BC5527" s="76"/>
      <c r="BE5527" s="76"/>
      <c r="BF5527" s="76"/>
      <c r="BH5527" s="76"/>
      <c r="BI5527" s="76"/>
      <c r="BK5527" s="76"/>
      <c r="BL5527" s="76"/>
      <c r="BN5527" s="76"/>
      <c r="BO5527" s="76"/>
      <c r="BQ5527" s="76"/>
      <c r="BR5527" s="76"/>
      <c r="BT5527" s="76"/>
      <c r="BU5527" s="76"/>
      <c r="BW5527" s="76"/>
      <c r="BX5527" s="76"/>
    </row>
    <row r="5528" spans="1:76" ht="12.75" customHeight="1">
      <c r="A5528" s="2"/>
      <c r="B5528" s="2"/>
      <c r="C5528" s="2"/>
      <c r="D5528" s="75"/>
      <c r="F5528" s="76"/>
      <c r="G5528" s="76"/>
      <c r="I5528" s="76"/>
      <c r="J5528" s="76"/>
      <c r="L5528" s="76"/>
      <c r="M5528" s="76"/>
      <c r="O5528" s="76"/>
      <c r="P5528" s="76"/>
      <c r="R5528" s="76"/>
      <c r="S5528" s="76"/>
      <c r="U5528" s="76"/>
      <c r="V5528" s="76"/>
      <c r="X5528" s="76"/>
      <c r="Y5528" s="76"/>
      <c r="AA5528" s="76"/>
      <c r="AB5528" s="76"/>
      <c r="AD5528" s="76"/>
      <c r="AE5528" s="76"/>
      <c r="AG5528" s="76"/>
      <c r="AH5528" s="76"/>
      <c r="AJ5528" s="76"/>
      <c r="AK5528" s="76"/>
      <c r="AM5528" s="76"/>
      <c r="AN5528" s="76"/>
      <c r="AP5528" s="76"/>
      <c r="AQ5528" s="76"/>
      <c r="AS5528" s="76"/>
      <c r="AT5528" s="76"/>
      <c r="AV5528" s="76"/>
      <c r="AW5528" s="76"/>
      <c r="AY5528" s="76"/>
      <c r="AZ5528" s="76"/>
      <c r="BB5528" s="76"/>
      <c r="BC5528" s="76"/>
      <c r="BE5528" s="76"/>
      <c r="BF5528" s="76"/>
      <c r="BH5528" s="76"/>
      <c r="BI5528" s="76"/>
      <c r="BK5528" s="76"/>
      <c r="BL5528" s="76"/>
      <c r="BN5528" s="76"/>
      <c r="BO5528" s="76"/>
      <c r="BQ5528" s="76"/>
      <c r="BR5528" s="76"/>
      <c r="BT5528" s="76"/>
      <c r="BU5528" s="76"/>
      <c r="BW5528" s="76"/>
      <c r="BX5528" s="76"/>
    </row>
    <row r="5529" spans="1:76" ht="12.75" customHeight="1">
      <c r="A5529" s="2"/>
      <c r="B5529" s="2"/>
      <c r="C5529" s="2"/>
      <c r="D5529" s="75"/>
      <c r="F5529" s="76"/>
      <c r="G5529" s="76"/>
      <c r="I5529" s="76"/>
      <c r="J5529" s="76"/>
      <c r="L5529" s="76"/>
      <c r="M5529" s="76"/>
      <c r="O5529" s="76"/>
      <c r="P5529" s="76"/>
      <c r="R5529" s="76"/>
      <c r="S5529" s="76"/>
      <c r="U5529" s="76"/>
      <c r="V5529" s="76"/>
      <c r="X5529" s="76"/>
      <c r="Y5529" s="76"/>
      <c r="AA5529" s="76"/>
      <c r="AB5529" s="76"/>
      <c r="AD5529" s="76"/>
      <c r="AE5529" s="76"/>
      <c r="AG5529" s="76"/>
      <c r="AH5529" s="76"/>
      <c r="AJ5529" s="76"/>
      <c r="AK5529" s="76"/>
      <c r="AM5529" s="76"/>
      <c r="AN5529" s="76"/>
      <c r="AP5529" s="76"/>
      <c r="AQ5529" s="76"/>
      <c r="AS5529" s="76"/>
      <c r="AT5529" s="76"/>
      <c r="AV5529" s="76"/>
      <c r="AW5529" s="76"/>
      <c r="AY5529" s="76"/>
      <c r="AZ5529" s="76"/>
      <c r="BB5529" s="76"/>
      <c r="BC5529" s="76"/>
      <c r="BE5529" s="76"/>
      <c r="BF5529" s="76"/>
      <c r="BH5529" s="76"/>
      <c r="BI5529" s="76"/>
      <c r="BK5529" s="76"/>
      <c r="BL5529" s="76"/>
      <c r="BN5529" s="76"/>
      <c r="BO5529" s="76"/>
      <c r="BQ5529" s="76"/>
      <c r="BR5529" s="76"/>
      <c r="BT5529" s="76"/>
      <c r="BU5529" s="76"/>
      <c r="BW5529" s="76"/>
      <c r="BX5529" s="76"/>
    </row>
    <row r="5530" spans="1:76" ht="12.75" customHeight="1">
      <c r="A5530" s="2"/>
      <c r="B5530" s="2"/>
      <c r="C5530" s="2"/>
      <c r="D5530" s="75"/>
      <c r="F5530" s="76"/>
      <c r="G5530" s="76"/>
      <c r="I5530" s="76"/>
      <c r="J5530" s="76"/>
      <c r="L5530" s="76"/>
      <c r="M5530" s="76"/>
      <c r="O5530" s="76"/>
      <c r="P5530" s="76"/>
      <c r="R5530" s="76"/>
      <c r="S5530" s="76"/>
      <c r="U5530" s="76"/>
      <c r="V5530" s="76"/>
      <c r="X5530" s="76"/>
      <c r="Y5530" s="76"/>
      <c r="AA5530" s="76"/>
      <c r="AB5530" s="76"/>
      <c r="AD5530" s="76"/>
      <c r="AE5530" s="76"/>
      <c r="AG5530" s="76"/>
      <c r="AH5530" s="76"/>
      <c r="AJ5530" s="76"/>
      <c r="AK5530" s="76"/>
      <c r="AM5530" s="76"/>
      <c r="AN5530" s="76"/>
      <c r="AP5530" s="76"/>
      <c r="AQ5530" s="76"/>
      <c r="AS5530" s="76"/>
      <c r="AT5530" s="76"/>
      <c r="AV5530" s="76"/>
      <c r="AW5530" s="76"/>
      <c r="AY5530" s="76"/>
      <c r="AZ5530" s="76"/>
      <c r="BB5530" s="76"/>
      <c r="BC5530" s="76"/>
      <c r="BE5530" s="76"/>
      <c r="BF5530" s="76"/>
      <c r="BH5530" s="76"/>
      <c r="BI5530" s="76"/>
      <c r="BK5530" s="76"/>
      <c r="BL5530" s="76"/>
      <c r="BN5530" s="76"/>
      <c r="BO5530" s="76"/>
      <c r="BQ5530" s="76"/>
      <c r="BR5530" s="76"/>
      <c r="BT5530" s="76"/>
      <c r="BU5530" s="76"/>
      <c r="BW5530" s="76"/>
      <c r="BX5530" s="76"/>
    </row>
    <row r="5531" spans="1:76" ht="12.75" customHeight="1">
      <c r="A5531" s="2"/>
      <c r="B5531" s="2"/>
      <c r="C5531" s="2"/>
      <c r="D5531" s="75"/>
      <c r="F5531" s="76"/>
      <c r="G5531" s="76"/>
      <c r="I5531" s="76"/>
      <c r="J5531" s="76"/>
      <c r="L5531" s="76"/>
      <c r="M5531" s="76"/>
      <c r="O5531" s="76"/>
      <c r="P5531" s="76"/>
      <c r="R5531" s="76"/>
      <c r="S5531" s="76"/>
      <c r="U5531" s="76"/>
      <c r="V5531" s="76"/>
      <c r="X5531" s="76"/>
      <c r="Y5531" s="76"/>
      <c r="AA5531" s="76"/>
      <c r="AB5531" s="76"/>
      <c r="AD5531" s="76"/>
      <c r="AE5531" s="76"/>
      <c r="AG5531" s="76"/>
      <c r="AH5531" s="76"/>
      <c r="AJ5531" s="76"/>
      <c r="AK5531" s="76"/>
      <c r="AM5531" s="76"/>
      <c r="AN5531" s="76"/>
      <c r="AP5531" s="76"/>
      <c r="AQ5531" s="76"/>
      <c r="AS5531" s="76"/>
      <c r="AT5531" s="76"/>
      <c r="AV5531" s="76"/>
      <c r="AW5531" s="76"/>
      <c r="AY5531" s="76"/>
      <c r="AZ5531" s="76"/>
      <c r="BB5531" s="76"/>
      <c r="BC5531" s="76"/>
      <c r="BE5531" s="76"/>
      <c r="BF5531" s="76"/>
      <c r="BH5531" s="76"/>
      <c r="BI5531" s="76"/>
      <c r="BK5531" s="76"/>
      <c r="BL5531" s="76"/>
      <c r="BN5531" s="76"/>
      <c r="BO5531" s="76"/>
      <c r="BQ5531" s="76"/>
      <c r="BR5531" s="76"/>
      <c r="BT5531" s="76"/>
      <c r="BU5531" s="76"/>
      <c r="BW5531" s="76"/>
      <c r="BX5531" s="76"/>
    </row>
    <row r="5532" spans="1:76" ht="12.75" customHeight="1">
      <c r="A5532" s="2"/>
      <c r="B5532" s="2"/>
      <c r="C5532" s="2"/>
      <c r="D5532" s="75"/>
      <c r="F5532" s="76"/>
      <c r="G5532" s="76"/>
      <c r="I5532" s="76"/>
      <c r="J5532" s="76"/>
      <c r="L5532" s="76"/>
      <c r="M5532" s="76"/>
      <c r="O5532" s="76"/>
      <c r="P5532" s="76"/>
      <c r="R5532" s="76"/>
      <c r="S5532" s="76"/>
      <c r="U5532" s="76"/>
      <c r="V5532" s="76"/>
      <c r="X5532" s="76"/>
      <c r="Y5532" s="76"/>
      <c r="AA5532" s="76"/>
      <c r="AB5532" s="76"/>
      <c r="AD5532" s="76"/>
      <c r="AE5532" s="76"/>
      <c r="AG5532" s="76"/>
      <c r="AH5532" s="76"/>
      <c r="AJ5532" s="76"/>
      <c r="AK5532" s="76"/>
      <c r="AM5532" s="76"/>
      <c r="AN5532" s="76"/>
      <c r="AP5532" s="76"/>
      <c r="AQ5532" s="76"/>
      <c r="AS5532" s="76"/>
      <c r="AT5532" s="76"/>
      <c r="AV5532" s="76"/>
      <c r="AW5532" s="76"/>
      <c r="AY5532" s="76"/>
      <c r="AZ5532" s="76"/>
      <c r="BB5532" s="76"/>
      <c r="BC5532" s="76"/>
      <c r="BE5532" s="76"/>
      <c r="BF5532" s="76"/>
      <c r="BH5532" s="76"/>
      <c r="BI5532" s="76"/>
      <c r="BK5532" s="76"/>
      <c r="BL5532" s="76"/>
      <c r="BN5532" s="76"/>
      <c r="BO5532" s="76"/>
      <c r="BQ5532" s="76"/>
      <c r="BR5532" s="76"/>
      <c r="BT5532" s="76"/>
      <c r="BU5532" s="76"/>
      <c r="BW5532" s="76"/>
      <c r="BX5532" s="76"/>
    </row>
    <row r="5533" spans="1:76" ht="12.75" customHeight="1">
      <c r="A5533" s="2"/>
      <c r="B5533" s="2"/>
      <c r="C5533" s="2"/>
      <c r="D5533" s="75"/>
      <c r="F5533" s="76"/>
      <c r="G5533" s="76"/>
      <c r="I5533" s="76"/>
      <c r="J5533" s="76"/>
      <c r="L5533" s="76"/>
      <c r="M5533" s="76"/>
      <c r="O5533" s="76"/>
      <c r="P5533" s="76"/>
      <c r="R5533" s="76"/>
      <c r="S5533" s="76"/>
      <c r="U5533" s="76"/>
      <c r="V5533" s="76"/>
      <c r="X5533" s="76"/>
      <c r="Y5533" s="76"/>
      <c r="AA5533" s="76"/>
      <c r="AB5533" s="76"/>
      <c r="AD5533" s="76"/>
      <c r="AE5533" s="76"/>
      <c r="AG5533" s="76"/>
      <c r="AH5533" s="76"/>
      <c r="AJ5533" s="76"/>
      <c r="AK5533" s="76"/>
      <c r="AM5533" s="76"/>
      <c r="AN5533" s="76"/>
      <c r="AP5533" s="76"/>
      <c r="AQ5533" s="76"/>
      <c r="AS5533" s="76"/>
      <c r="AT5533" s="76"/>
      <c r="AV5533" s="76"/>
      <c r="AW5533" s="76"/>
      <c r="AY5533" s="76"/>
      <c r="AZ5533" s="76"/>
      <c r="BB5533" s="76"/>
      <c r="BC5533" s="76"/>
      <c r="BE5533" s="76"/>
      <c r="BF5533" s="76"/>
      <c r="BH5533" s="76"/>
      <c r="BI5533" s="76"/>
      <c r="BK5533" s="76"/>
      <c r="BL5533" s="76"/>
      <c r="BN5533" s="76"/>
      <c r="BO5533" s="76"/>
      <c r="BQ5533" s="76"/>
      <c r="BR5533" s="76"/>
      <c r="BT5533" s="76"/>
      <c r="BU5533" s="76"/>
      <c r="BW5533" s="76"/>
      <c r="BX5533" s="76"/>
    </row>
    <row r="5534" spans="1:76" ht="12.75" customHeight="1">
      <c r="A5534" s="2"/>
      <c r="B5534" s="2"/>
      <c r="C5534" s="2"/>
      <c r="D5534" s="75"/>
      <c r="F5534" s="76"/>
      <c r="G5534" s="76"/>
      <c r="I5534" s="76"/>
      <c r="J5534" s="76"/>
      <c r="L5534" s="76"/>
      <c r="M5534" s="76"/>
      <c r="O5534" s="76"/>
      <c r="P5534" s="76"/>
      <c r="R5534" s="76"/>
      <c r="S5534" s="76"/>
      <c r="U5534" s="76"/>
      <c r="V5534" s="76"/>
      <c r="X5534" s="76"/>
      <c r="Y5534" s="76"/>
      <c r="AA5534" s="76"/>
      <c r="AB5534" s="76"/>
      <c r="AD5534" s="76"/>
      <c r="AE5534" s="76"/>
      <c r="AG5534" s="76"/>
      <c r="AH5534" s="76"/>
      <c r="AJ5534" s="76"/>
      <c r="AK5534" s="76"/>
      <c r="AM5534" s="76"/>
      <c r="AN5534" s="76"/>
      <c r="AP5534" s="76"/>
      <c r="AQ5534" s="76"/>
      <c r="AS5534" s="76"/>
      <c r="AT5534" s="76"/>
      <c r="AV5534" s="76"/>
      <c r="AW5534" s="76"/>
      <c r="AY5534" s="76"/>
      <c r="AZ5534" s="76"/>
      <c r="BB5534" s="76"/>
      <c r="BC5534" s="76"/>
      <c r="BE5534" s="76"/>
      <c r="BF5534" s="76"/>
      <c r="BH5534" s="76"/>
      <c r="BI5534" s="76"/>
      <c r="BK5534" s="76"/>
      <c r="BL5534" s="76"/>
      <c r="BN5534" s="76"/>
      <c r="BO5534" s="76"/>
      <c r="BQ5534" s="76"/>
      <c r="BR5534" s="76"/>
      <c r="BT5534" s="76"/>
      <c r="BU5534" s="76"/>
      <c r="BW5534" s="76"/>
      <c r="BX5534" s="76"/>
    </row>
    <row r="5535" spans="1:76" ht="12.75" customHeight="1">
      <c r="A5535" s="2"/>
      <c r="B5535" s="2"/>
      <c r="C5535" s="2"/>
      <c r="D5535" s="75"/>
      <c r="F5535" s="76"/>
      <c r="G5535" s="76"/>
      <c r="I5535" s="76"/>
      <c r="J5535" s="76"/>
      <c r="L5535" s="76"/>
      <c r="M5535" s="76"/>
      <c r="O5535" s="76"/>
      <c r="P5535" s="76"/>
      <c r="R5535" s="76"/>
      <c r="S5535" s="76"/>
      <c r="U5535" s="76"/>
      <c r="V5535" s="76"/>
      <c r="X5535" s="76"/>
      <c r="Y5535" s="76"/>
      <c r="AA5535" s="76"/>
      <c r="AB5535" s="76"/>
      <c r="AD5535" s="76"/>
      <c r="AE5535" s="76"/>
      <c r="AG5535" s="76"/>
      <c r="AH5535" s="76"/>
      <c r="AJ5535" s="76"/>
      <c r="AK5535" s="76"/>
      <c r="AM5535" s="76"/>
      <c r="AN5535" s="76"/>
      <c r="AP5535" s="76"/>
      <c r="AQ5535" s="76"/>
      <c r="AS5535" s="76"/>
      <c r="AT5535" s="76"/>
      <c r="AV5535" s="76"/>
      <c r="AW5535" s="76"/>
      <c r="AY5535" s="76"/>
      <c r="AZ5535" s="76"/>
      <c r="BB5535" s="76"/>
      <c r="BC5535" s="76"/>
      <c r="BE5535" s="76"/>
      <c r="BF5535" s="76"/>
      <c r="BH5535" s="76"/>
      <c r="BI5535" s="76"/>
      <c r="BK5535" s="76"/>
      <c r="BL5535" s="76"/>
      <c r="BN5535" s="76"/>
      <c r="BO5535" s="76"/>
      <c r="BQ5535" s="76"/>
      <c r="BR5535" s="76"/>
      <c r="BT5535" s="76"/>
      <c r="BU5535" s="76"/>
      <c r="BW5535" s="76"/>
      <c r="BX5535" s="76"/>
    </row>
    <row r="5536" spans="1:76" ht="12.75" customHeight="1">
      <c r="A5536" s="2"/>
      <c r="B5536" s="2"/>
      <c r="C5536" s="2"/>
      <c r="D5536" s="75"/>
      <c r="F5536" s="76"/>
      <c r="G5536" s="76"/>
      <c r="I5536" s="76"/>
      <c r="J5536" s="76"/>
      <c r="L5536" s="76"/>
      <c r="M5536" s="76"/>
      <c r="O5536" s="76"/>
      <c r="P5536" s="76"/>
      <c r="R5536" s="76"/>
      <c r="S5536" s="76"/>
      <c r="U5536" s="76"/>
      <c r="V5536" s="76"/>
      <c r="X5536" s="76"/>
      <c r="Y5536" s="76"/>
      <c r="AA5536" s="76"/>
      <c r="AB5536" s="76"/>
      <c r="AD5536" s="76"/>
      <c r="AE5536" s="76"/>
      <c r="AG5536" s="76"/>
      <c r="AH5536" s="76"/>
      <c r="AJ5536" s="76"/>
      <c r="AK5536" s="76"/>
      <c r="AM5536" s="76"/>
      <c r="AN5536" s="76"/>
      <c r="AP5536" s="76"/>
      <c r="AQ5536" s="76"/>
      <c r="AS5536" s="76"/>
      <c r="AT5536" s="76"/>
      <c r="AV5536" s="76"/>
      <c r="AW5536" s="76"/>
      <c r="AY5536" s="76"/>
      <c r="AZ5536" s="76"/>
      <c r="BB5536" s="76"/>
      <c r="BC5536" s="76"/>
      <c r="BE5536" s="76"/>
      <c r="BF5536" s="76"/>
      <c r="BH5536" s="76"/>
      <c r="BI5536" s="76"/>
      <c r="BK5536" s="76"/>
      <c r="BL5536" s="76"/>
      <c r="BN5536" s="76"/>
      <c r="BO5536" s="76"/>
      <c r="BQ5536" s="76"/>
      <c r="BR5536" s="76"/>
      <c r="BT5536" s="76"/>
      <c r="BU5536" s="76"/>
      <c r="BW5536" s="76"/>
      <c r="BX5536" s="76"/>
    </row>
    <row r="5537" spans="1:76" ht="12.75" customHeight="1">
      <c r="A5537" s="2"/>
      <c r="B5537" s="2"/>
      <c r="C5537" s="2"/>
      <c r="D5537" s="75"/>
      <c r="F5537" s="76"/>
      <c r="G5537" s="76"/>
      <c r="I5537" s="76"/>
      <c r="J5537" s="76"/>
      <c r="L5537" s="76"/>
      <c r="M5537" s="76"/>
      <c r="O5537" s="76"/>
      <c r="P5537" s="76"/>
      <c r="R5537" s="76"/>
      <c r="S5537" s="76"/>
      <c r="U5537" s="76"/>
      <c r="V5537" s="76"/>
      <c r="X5537" s="76"/>
      <c r="Y5537" s="76"/>
      <c r="AA5537" s="76"/>
      <c r="AB5537" s="76"/>
      <c r="AD5537" s="76"/>
      <c r="AE5537" s="76"/>
      <c r="AG5537" s="76"/>
      <c r="AH5537" s="76"/>
      <c r="AJ5537" s="76"/>
      <c r="AK5537" s="76"/>
      <c r="AM5537" s="76"/>
      <c r="AN5537" s="76"/>
      <c r="AP5537" s="76"/>
      <c r="AQ5537" s="76"/>
      <c r="AS5537" s="76"/>
      <c r="AT5537" s="76"/>
      <c r="AV5537" s="76"/>
      <c r="AW5537" s="76"/>
      <c r="AY5537" s="76"/>
      <c r="AZ5537" s="76"/>
      <c r="BB5537" s="76"/>
      <c r="BC5537" s="76"/>
      <c r="BE5537" s="76"/>
      <c r="BF5537" s="76"/>
      <c r="BH5537" s="76"/>
      <c r="BI5537" s="76"/>
      <c r="BK5537" s="76"/>
      <c r="BL5537" s="76"/>
      <c r="BN5537" s="76"/>
      <c r="BO5537" s="76"/>
      <c r="BQ5537" s="76"/>
      <c r="BR5537" s="76"/>
      <c r="BT5537" s="76"/>
      <c r="BU5537" s="76"/>
      <c r="BW5537" s="76"/>
      <c r="BX5537" s="76"/>
    </row>
    <row r="5538" spans="1:76" ht="12.75" customHeight="1">
      <c r="A5538" s="2"/>
      <c r="B5538" s="2"/>
      <c r="C5538" s="2"/>
      <c r="D5538" s="75"/>
      <c r="F5538" s="76"/>
      <c r="G5538" s="76"/>
      <c r="I5538" s="76"/>
      <c r="J5538" s="76"/>
      <c r="L5538" s="76"/>
      <c r="M5538" s="76"/>
      <c r="O5538" s="76"/>
      <c r="P5538" s="76"/>
      <c r="R5538" s="76"/>
      <c r="S5538" s="76"/>
      <c r="U5538" s="76"/>
      <c r="V5538" s="76"/>
      <c r="X5538" s="76"/>
      <c r="Y5538" s="76"/>
      <c r="AA5538" s="76"/>
      <c r="AB5538" s="76"/>
      <c r="AD5538" s="76"/>
      <c r="AE5538" s="76"/>
      <c r="AG5538" s="76"/>
      <c r="AH5538" s="76"/>
      <c r="AJ5538" s="76"/>
      <c r="AK5538" s="76"/>
      <c r="AM5538" s="76"/>
      <c r="AN5538" s="76"/>
      <c r="AP5538" s="76"/>
      <c r="AQ5538" s="76"/>
      <c r="AS5538" s="76"/>
      <c r="AT5538" s="76"/>
      <c r="AV5538" s="76"/>
      <c r="AW5538" s="76"/>
      <c r="AY5538" s="76"/>
      <c r="AZ5538" s="76"/>
      <c r="BB5538" s="76"/>
      <c r="BC5538" s="76"/>
      <c r="BE5538" s="76"/>
      <c r="BF5538" s="76"/>
      <c r="BH5538" s="76"/>
      <c r="BI5538" s="76"/>
      <c r="BK5538" s="76"/>
      <c r="BL5538" s="76"/>
      <c r="BN5538" s="76"/>
      <c r="BO5538" s="76"/>
      <c r="BQ5538" s="76"/>
      <c r="BR5538" s="76"/>
      <c r="BT5538" s="76"/>
      <c r="BU5538" s="76"/>
      <c r="BW5538" s="76"/>
      <c r="BX5538" s="76"/>
    </row>
    <row r="5539" spans="1:76" ht="12.75" customHeight="1">
      <c r="A5539" s="2"/>
      <c r="B5539" s="2"/>
      <c r="C5539" s="2"/>
      <c r="D5539" s="75"/>
      <c r="F5539" s="76"/>
      <c r="G5539" s="76"/>
      <c r="I5539" s="76"/>
      <c r="J5539" s="76"/>
      <c r="L5539" s="76"/>
      <c r="M5539" s="76"/>
      <c r="O5539" s="76"/>
      <c r="P5539" s="76"/>
      <c r="R5539" s="76"/>
      <c r="S5539" s="76"/>
      <c r="U5539" s="76"/>
      <c r="V5539" s="76"/>
      <c r="X5539" s="76"/>
      <c r="Y5539" s="76"/>
      <c r="AA5539" s="76"/>
      <c r="AB5539" s="76"/>
      <c r="AD5539" s="76"/>
      <c r="AE5539" s="76"/>
      <c r="AG5539" s="76"/>
      <c r="AH5539" s="76"/>
      <c r="AJ5539" s="76"/>
      <c r="AK5539" s="76"/>
      <c r="AM5539" s="76"/>
      <c r="AN5539" s="76"/>
      <c r="AP5539" s="76"/>
      <c r="AQ5539" s="76"/>
      <c r="AS5539" s="76"/>
      <c r="AT5539" s="76"/>
      <c r="AV5539" s="76"/>
      <c r="AW5539" s="76"/>
      <c r="AY5539" s="76"/>
      <c r="AZ5539" s="76"/>
      <c r="BB5539" s="76"/>
      <c r="BC5539" s="76"/>
      <c r="BE5539" s="76"/>
      <c r="BF5539" s="76"/>
      <c r="BH5539" s="76"/>
      <c r="BI5539" s="76"/>
      <c r="BK5539" s="76"/>
      <c r="BL5539" s="76"/>
      <c r="BN5539" s="76"/>
      <c r="BO5539" s="76"/>
      <c r="BQ5539" s="76"/>
      <c r="BR5539" s="76"/>
      <c r="BT5539" s="76"/>
      <c r="BU5539" s="76"/>
      <c r="BW5539" s="76"/>
      <c r="BX5539" s="76"/>
    </row>
    <row r="5540" spans="1:76" ht="12.75" customHeight="1">
      <c r="A5540" s="2"/>
      <c r="B5540" s="2"/>
      <c r="C5540" s="2"/>
      <c r="D5540" s="75"/>
      <c r="F5540" s="76"/>
      <c r="G5540" s="76"/>
      <c r="I5540" s="76"/>
      <c r="J5540" s="76"/>
      <c r="L5540" s="76"/>
      <c r="M5540" s="76"/>
      <c r="O5540" s="76"/>
      <c r="P5540" s="76"/>
      <c r="R5540" s="76"/>
      <c r="S5540" s="76"/>
      <c r="U5540" s="76"/>
      <c r="V5540" s="76"/>
      <c r="X5540" s="76"/>
      <c r="Y5540" s="76"/>
      <c r="AA5540" s="76"/>
      <c r="AB5540" s="76"/>
      <c r="AD5540" s="76"/>
      <c r="AE5540" s="76"/>
      <c r="AG5540" s="76"/>
      <c r="AH5540" s="76"/>
      <c r="AJ5540" s="76"/>
      <c r="AK5540" s="76"/>
      <c r="AM5540" s="76"/>
      <c r="AN5540" s="76"/>
      <c r="AP5540" s="76"/>
      <c r="AQ5540" s="76"/>
      <c r="AS5540" s="76"/>
      <c r="AT5540" s="76"/>
      <c r="AV5540" s="76"/>
      <c r="AW5540" s="76"/>
      <c r="AY5540" s="76"/>
      <c r="AZ5540" s="76"/>
      <c r="BB5540" s="76"/>
      <c r="BC5540" s="76"/>
      <c r="BE5540" s="76"/>
      <c r="BF5540" s="76"/>
      <c r="BH5540" s="76"/>
      <c r="BI5540" s="76"/>
      <c r="BK5540" s="76"/>
      <c r="BL5540" s="76"/>
      <c r="BN5540" s="76"/>
      <c r="BO5540" s="76"/>
      <c r="BQ5540" s="76"/>
      <c r="BR5540" s="76"/>
      <c r="BT5540" s="76"/>
      <c r="BU5540" s="76"/>
      <c r="BW5540" s="76"/>
      <c r="BX5540" s="76"/>
    </row>
    <row r="5541" spans="1:76" ht="12.75" customHeight="1">
      <c r="A5541" s="2"/>
      <c r="B5541" s="2"/>
      <c r="C5541" s="2"/>
      <c r="D5541" s="75"/>
      <c r="F5541" s="76"/>
      <c r="G5541" s="76"/>
      <c r="I5541" s="76"/>
      <c r="J5541" s="76"/>
      <c r="L5541" s="76"/>
      <c r="M5541" s="76"/>
      <c r="O5541" s="76"/>
      <c r="P5541" s="76"/>
      <c r="R5541" s="76"/>
      <c r="S5541" s="76"/>
      <c r="U5541" s="76"/>
      <c r="V5541" s="76"/>
      <c r="X5541" s="76"/>
      <c r="Y5541" s="76"/>
      <c r="AA5541" s="76"/>
      <c r="AB5541" s="76"/>
      <c r="AD5541" s="76"/>
      <c r="AE5541" s="76"/>
      <c r="AG5541" s="76"/>
      <c r="AH5541" s="76"/>
      <c r="AJ5541" s="76"/>
      <c r="AK5541" s="76"/>
      <c r="AM5541" s="76"/>
      <c r="AN5541" s="76"/>
      <c r="AP5541" s="76"/>
      <c r="AQ5541" s="76"/>
      <c r="AS5541" s="76"/>
      <c r="AT5541" s="76"/>
      <c r="AV5541" s="76"/>
      <c r="AW5541" s="76"/>
      <c r="AY5541" s="76"/>
      <c r="AZ5541" s="76"/>
      <c r="BB5541" s="76"/>
      <c r="BC5541" s="76"/>
      <c r="BE5541" s="76"/>
      <c r="BF5541" s="76"/>
      <c r="BH5541" s="76"/>
      <c r="BI5541" s="76"/>
      <c r="BK5541" s="76"/>
      <c r="BL5541" s="76"/>
      <c r="BN5541" s="76"/>
      <c r="BO5541" s="76"/>
      <c r="BQ5541" s="76"/>
      <c r="BR5541" s="76"/>
      <c r="BT5541" s="76"/>
      <c r="BU5541" s="76"/>
      <c r="BW5541" s="76"/>
      <c r="BX5541" s="76"/>
    </row>
    <row r="5542" spans="1:76" ht="12.75" customHeight="1">
      <c r="A5542" s="2"/>
      <c r="B5542" s="2"/>
      <c r="C5542" s="2"/>
      <c r="D5542" s="75"/>
      <c r="F5542" s="76"/>
      <c r="G5542" s="76"/>
      <c r="I5542" s="76"/>
      <c r="J5542" s="76"/>
      <c r="L5542" s="76"/>
      <c r="M5542" s="76"/>
      <c r="O5542" s="76"/>
      <c r="P5542" s="76"/>
      <c r="R5542" s="76"/>
      <c r="S5542" s="76"/>
      <c r="U5542" s="76"/>
      <c r="V5542" s="76"/>
      <c r="X5542" s="76"/>
      <c r="Y5542" s="76"/>
      <c r="AA5542" s="76"/>
      <c r="AB5542" s="76"/>
      <c r="AD5542" s="76"/>
      <c r="AE5542" s="76"/>
      <c r="AG5542" s="76"/>
      <c r="AH5542" s="76"/>
      <c r="AJ5542" s="76"/>
      <c r="AK5542" s="76"/>
      <c r="AM5542" s="76"/>
      <c r="AN5542" s="76"/>
      <c r="AP5542" s="76"/>
      <c r="AQ5542" s="76"/>
      <c r="AS5542" s="76"/>
      <c r="AT5542" s="76"/>
      <c r="AV5542" s="76"/>
      <c r="AW5542" s="76"/>
      <c r="AY5542" s="76"/>
      <c r="AZ5542" s="76"/>
      <c r="BB5542" s="76"/>
      <c r="BC5542" s="76"/>
      <c r="BE5542" s="76"/>
      <c r="BF5542" s="76"/>
      <c r="BH5542" s="76"/>
      <c r="BI5542" s="76"/>
      <c r="BK5542" s="76"/>
      <c r="BL5542" s="76"/>
      <c r="BN5542" s="76"/>
      <c r="BO5542" s="76"/>
      <c r="BQ5542" s="76"/>
      <c r="BR5542" s="76"/>
      <c r="BT5542" s="76"/>
      <c r="BU5542" s="76"/>
      <c r="BW5542" s="76"/>
      <c r="BX5542" s="76"/>
    </row>
    <row r="5543" spans="1:76" ht="12.75" customHeight="1">
      <c r="A5543" s="2"/>
      <c r="B5543" s="2"/>
      <c r="C5543" s="2"/>
      <c r="D5543" s="75"/>
      <c r="F5543" s="76"/>
      <c r="G5543" s="76"/>
      <c r="I5543" s="76"/>
      <c r="J5543" s="76"/>
      <c r="L5543" s="76"/>
      <c r="M5543" s="76"/>
      <c r="O5543" s="76"/>
      <c r="P5543" s="76"/>
      <c r="R5543" s="76"/>
      <c r="S5543" s="76"/>
      <c r="U5543" s="76"/>
      <c r="V5543" s="76"/>
      <c r="X5543" s="76"/>
      <c r="Y5543" s="76"/>
      <c r="AA5543" s="76"/>
      <c r="AB5543" s="76"/>
      <c r="AD5543" s="76"/>
      <c r="AE5543" s="76"/>
      <c r="AG5543" s="76"/>
      <c r="AH5543" s="76"/>
      <c r="AJ5543" s="76"/>
      <c r="AK5543" s="76"/>
      <c r="AM5543" s="76"/>
      <c r="AN5543" s="76"/>
      <c r="AP5543" s="76"/>
      <c r="AQ5543" s="76"/>
      <c r="AS5543" s="76"/>
      <c r="AT5543" s="76"/>
      <c r="AV5543" s="76"/>
      <c r="AW5543" s="76"/>
      <c r="AY5543" s="76"/>
      <c r="AZ5543" s="76"/>
      <c r="BB5543" s="76"/>
      <c r="BC5543" s="76"/>
      <c r="BE5543" s="76"/>
      <c r="BF5543" s="76"/>
      <c r="BH5543" s="76"/>
      <c r="BI5543" s="76"/>
      <c r="BK5543" s="76"/>
      <c r="BL5543" s="76"/>
      <c r="BN5543" s="76"/>
      <c r="BO5543" s="76"/>
      <c r="BQ5543" s="76"/>
      <c r="BR5543" s="76"/>
      <c r="BT5543" s="76"/>
      <c r="BU5543" s="76"/>
      <c r="BW5543" s="76"/>
      <c r="BX5543" s="76"/>
    </row>
    <row r="5544" spans="1:76" ht="12.75" customHeight="1">
      <c r="A5544" s="2"/>
      <c r="B5544" s="2"/>
      <c r="C5544" s="2"/>
      <c r="D5544" s="75"/>
      <c r="F5544" s="76"/>
      <c r="G5544" s="76"/>
      <c r="I5544" s="76"/>
      <c r="J5544" s="76"/>
      <c r="L5544" s="76"/>
      <c r="M5544" s="76"/>
      <c r="O5544" s="76"/>
      <c r="P5544" s="76"/>
      <c r="R5544" s="76"/>
      <c r="S5544" s="76"/>
      <c r="U5544" s="76"/>
      <c r="V5544" s="76"/>
      <c r="X5544" s="76"/>
      <c r="Y5544" s="76"/>
      <c r="AA5544" s="76"/>
      <c r="AB5544" s="76"/>
      <c r="AD5544" s="76"/>
      <c r="AE5544" s="76"/>
      <c r="AG5544" s="76"/>
      <c r="AH5544" s="76"/>
      <c r="AJ5544" s="76"/>
      <c r="AK5544" s="76"/>
      <c r="AM5544" s="76"/>
      <c r="AN5544" s="76"/>
      <c r="AP5544" s="76"/>
      <c r="AQ5544" s="76"/>
      <c r="AS5544" s="76"/>
      <c r="AT5544" s="76"/>
      <c r="AV5544" s="76"/>
      <c r="AW5544" s="76"/>
      <c r="AY5544" s="76"/>
      <c r="AZ5544" s="76"/>
      <c r="BB5544" s="76"/>
      <c r="BC5544" s="76"/>
      <c r="BE5544" s="76"/>
      <c r="BF5544" s="76"/>
      <c r="BH5544" s="76"/>
      <c r="BI5544" s="76"/>
      <c r="BK5544" s="76"/>
      <c r="BL5544" s="76"/>
      <c r="BN5544" s="76"/>
      <c r="BO5544" s="76"/>
      <c r="BQ5544" s="76"/>
      <c r="BR5544" s="76"/>
      <c r="BT5544" s="76"/>
      <c r="BU5544" s="76"/>
      <c r="BW5544" s="76"/>
      <c r="BX5544" s="76"/>
    </row>
    <row r="5545" spans="1:76" ht="12.75" customHeight="1">
      <c r="A5545" s="2"/>
      <c r="B5545" s="2"/>
      <c r="C5545" s="2"/>
      <c r="D5545" s="75"/>
      <c r="F5545" s="76"/>
      <c r="G5545" s="76"/>
      <c r="I5545" s="76"/>
      <c r="J5545" s="76"/>
      <c r="L5545" s="76"/>
      <c r="M5545" s="76"/>
      <c r="O5545" s="76"/>
      <c r="P5545" s="76"/>
      <c r="R5545" s="76"/>
      <c r="S5545" s="76"/>
      <c r="U5545" s="76"/>
      <c r="V5545" s="76"/>
      <c r="X5545" s="76"/>
      <c r="Y5545" s="76"/>
      <c r="AA5545" s="76"/>
      <c r="AB5545" s="76"/>
      <c r="AD5545" s="76"/>
      <c r="AE5545" s="76"/>
      <c r="AG5545" s="76"/>
      <c r="AH5545" s="76"/>
      <c r="AJ5545" s="76"/>
      <c r="AK5545" s="76"/>
      <c r="AM5545" s="76"/>
      <c r="AN5545" s="76"/>
      <c r="AP5545" s="76"/>
      <c r="AQ5545" s="76"/>
      <c r="AS5545" s="76"/>
      <c r="AT5545" s="76"/>
      <c r="AV5545" s="76"/>
      <c r="AW5545" s="76"/>
      <c r="AY5545" s="76"/>
      <c r="AZ5545" s="76"/>
      <c r="BB5545" s="76"/>
      <c r="BC5545" s="76"/>
      <c r="BE5545" s="76"/>
      <c r="BF5545" s="76"/>
      <c r="BH5545" s="76"/>
      <c r="BI5545" s="76"/>
      <c r="BK5545" s="76"/>
      <c r="BL5545" s="76"/>
      <c r="BN5545" s="76"/>
      <c r="BO5545" s="76"/>
      <c r="BQ5545" s="76"/>
      <c r="BR5545" s="76"/>
      <c r="BT5545" s="76"/>
      <c r="BU5545" s="76"/>
      <c r="BW5545" s="76"/>
      <c r="BX5545" s="76"/>
    </row>
    <row r="5546" spans="1:76" ht="12.75" customHeight="1">
      <c r="A5546" s="2"/>
      <c r="B5546" s="2"/>
      <c r="C5546" s="2"/>
      <c r="D5546" s="75"/>
      <c r="F5546" s="76"/>
      <c r="G5546" s="76"/>
      <c r="I5546" s="76"/>
      <c r="J5546" s="76"/>
      <c r="L5546" s="76"/>
      <c r="M5546" s="76"/>
      <c r="O5546" s="76"/>
      <c r="P5546" s="76"/>
      <c r="R5546" s="76"/>
      <c r="S5546" s="76"/>
      <c r="U5546" s="76"/>
      <c r="V5546" s="76"/>
      <c r="X5546" s="76"/>
      <c r="Y5546" s="76"/>
      <c r="AA5546" s="76"/>
      <c r="AB5546" s="76"/>
      <c r="AD5546" s="76"/>
      <c r="AE5546" s="76"/>
      <c r="AG5546" s="76"/>
      <c r="AH5546" s="76"/>
      <c r="AJ5546" s="76"/>
      <c r="AK5546" s="76"/>
      <c r="AM5546" s="76"/>
      <c r="AN5546" s="76"/>
      <c r="AP5546" s="76"/>
      <c r="AQ5546" s="76"/>
      <c r="AS5546" s="76"/>
      <c r="AT5546" s="76"/>
      <c r="AV5546" s="76"/>
      <c r="AW5546" s="76"/>
      <c r="AY5546" s="76"/>
      <c r="AZ5546" s="76"/>
      <c r="BB5546" s="76"/>
      <c r="BC5546" s="76"/>
      <c r="BE5546" s="76"/>
      <c r="BF5546" s="76"/>
      <c r="BH5546" s="76"/>
      <c r="BI5546" s="76"/>
      <c r="BK5546" s="76"/>
      <c r="BL5546" s="76"/>
      <c r="BN5546" s="76"/>
      <c r="BO5546" s="76"/>
      <c r="BQ5546" s="76"/>
      <c r="BR5546" s="76"/>
      <c r="BT5546" s="76"/>
      <c r="BU5546" s="76"/>
      <c r="BW5546" s="76"/>
      <c r="BX5546" s="76"/>
    </row>
    <row r="5547" spans="1:76" ht="12.75" customHeight="1">
      <c r="A5547" s="2"/>
      <c r="B5547" s="2"/>
      <c r="C5547" s="2"/>
      <c r="D5547" s="75"/>
      <c r="F5547" s="76"/>
      <c r="G5547" s="76"/>
      <c r="I5547" s="76"/>
      <c r="J5547" s="76"/>
      <c r="L5547" s="76"/>
      <c r="M5547" s="76"/>
      <c r="O5547" s="76"/>
      <c r="P5547" s="76"/>
      <c r="R5547" s="76"/>
      <c r="S5547" s="76"/>
      <c r="U5547" s="76"/>
      <c r="V5547" s="76"/>
      <c r="X5547" s="76"/>
      <c r="Y5547" s="76"/>
      <c r="AA5547" s="76"/>
      <c r="AB5547" s="76"/>
      <c r="AD5547" s="76"/>
      <c r="AE5547" s="76"/>
      <c r="AG5547" s="76"/>
      <c r="AH5547" s="76"/>
      <c r="AJ5547" s="76"/>
      <c r="AK5547" s="76"/>
      <c r="AM5547" s="76"/>
      <c r="AN5547" s="76"/>
      <c r="AP5547" s="76"/>
      <c r="AQ5547" s="76"/>
      <c r="AS5547" s="76"/>
      <c r="AT5547" s="76"/>
      <c r="AV5547" s="76"/>
      <c r="AW5547" s="76"/>
      <c r="AY5547" s="76"/>
      <c r="AZ5547" s="76"/>
      <c r="BB5547" s="76"/>
      <c r="BC5547" s="76"/>
      <c r="BE5547" s="76"/>
      <c r="BF5547" s="76"/>
      <c r="BH5547" s="76"/>
      <c r="BI5547" s="76"/>
      <c r="BK5547" s="76"/>
      <c r="BL5547" s="76"/>
      <c r="BN5547" s="76"/>
      <c r="BO5547" s="76"/>
      <c r="BQ5547" s="76"/>
      <c r="BR5547" s="76"/>
      <c r="BT5547" s="76"/>
      <c r="BU5547" s="76"/>
      <c r="BW5547" s="76"/>
      <c r="BX5547" s="76"/>
    </row>
    <row r="5548" spans="1:76" ht="12.75" customHeight="1">
      <c r="A5548" s="2"/>
      <c r="B5548" s="2"/>
      <c r="C5548" s="2"/>
      <c r="D5548" s="75"/>
      <c r="F5548" s="76"/>
      <c r="G5548" s="76"/>
      <c r="I5548" s="76"/>
      <c r="J5548" s="76"/>
      <c r="L5548" s="76"/>
      <c r="M5548" s="76"/>
      <c r="O5548" s="76"/>
      <c r="P5548" s="76"/>
      <c r="R5548" s="76"/>
      <c r="S5548" s="76"/>
      <c r="U5548" s="76"/>
      <c r="V5548" s="76"/>
      <c r="X5548" s="76"/>
      <c r="Y5548" s="76"/>
      <c r="AA5548" s="76"/>
      <c r="AB5548" s="76"/>
      <c r="AD5548" s="76"/>
      <c r="AE5548" s="76"/>
      <c r="AG5548" s="76"/>
      <c r="AH5548" s="76"/>
      <c r="AJ5548" s="76"/>
      <c r="AK5548" s="76"/>
      <c r="AM5548" s="76"/>
      <c r="AN5548" s="76"/>
      <c r="AP5548" s="76"/>
      <c r="AQ5548" s="76"/>
      <c r="AS5548" s="76"/>
      <c r="AT5548" s="76"/>
      <c r="AV5548" s="76"/>
      <c r="AW5548" s="76"/>
      <c r="AY5548" s="76"/>
      <c r="AZ5548" s="76"/>
      <c r="BB5548" s="76"/>
      <c r="BC5548" s="76"/>
      <c r="BE5548" s="76"/>
      <c r="BF5548" s="76"/>
      <c r="BH5548" s="76"/>
      <c r="BI5548" s="76"/>
      <c r="BK5548" s="76"/>
      <c r="BL5548" s="76"/>
      <c r="BN5548" s="76"/>
      <c r="BO5548" s="76"/>
      <c r="BQ5548" s="76"/>
      <c r="BR5548" s="76"/>
      <c r="BT5548" s="76"/>
      <c r="BU5548" s="76"/>
      <c r="BW5548" s="76"/>
      <c r="BX5548" s="76"/>
    </row>
    <row r="5549" spans="1:76" ht="12.75" customHeight="1">
      <c r="A5549" s="2"/>
      <c r="B5549" s="2"/>
      <c r="C5549" s="2"/>
      <c r="D5549" s="75"/>
      <c r="F5549" s="76"/>
      <c r="G5549" s="76"/>
      <c r="I5549" s="76"/>
      <c r="J5549" s="76"/>
      <c r="L5549" s="76"/>
      <c r="M5549" s="76"/>
      <c r="O5549" s="76"/>
      <c r="P5549" s="76"/>
      <c r="R5549" s="76"/>
      <c r="S5549" s="76"/>
      <c r="U5549" s="76"/>
      <c r="V5549" s="76"/>
      <c r="X5549" s="76"/>
      <c r="Y5549" s="76"/>
      <c r="AA5549" s="76"/>
      <c r="AB5549" s="76"/>
      <c r="AD5549" s="76"/>
      <c r="AE5549" s="76"/>
      <c r="AG5549" s="76"/>
      <c r="AH5549" s="76"/>
      <c r="AJ5549" s="76"/>
      <c r="AK5549" s="76"/>
      <c r="AM5549" s="76"/>
      <c r="AN5549" s="76"/>
      <c r="AP5549" s="76"/>
      <c r="AQ5549" s="76"/>
      <c r="AS5549" s="76"/>
      <c r="AT5549" s="76"/>
      <c r="AV5549" s="76"/>
      <c r="AW5549" s="76"/>
      <c r="AY5549" s="76"/>
      <c r="AZ5549" s="76"/>
      <c r="BB5549" s="76"/>
      <c r="BC5549" s="76"/>
      <c r="BE5549" s="76"/>
      <c r="BF5549" s="76"/>
      <c r="BH5549" s="76"/>
      <c r="BI5549" s="76"/>
      <c r="BK5549" s="76"/>
      <c r="BL5549" s="76"/>
      <c r="BN5549" s="76"/>
      <c r="BO5549" s="76"/>
      <c r="BQ5549" s="76"/>
      <c r="BR5549" s="76"/>
      <c r="BT5549" s="76"/>
      <c r="BU5549" s="76"/>
      <c r="BW5549" s="76"/>
      <c r="BX5549" s="76"/>
    </row>
    <row r="5550" spans="1:76" ht="12.75" customHeight="1">
      <c r="A5550" s="2"/>
      <c r="B5550" s="2"/>
      <c r="C5550" s="2"/>
      <c r="D5550" s="75"/>
      <c r="F5550" s="76"/>
      <c r="G5550" s="76"/>
      <c r="I5550" s="76"/>
      <c r="J5550" s="76"/>
      <c r="L5550" s="76"/>
      <c r="M5550" s="76"/>
      <c r="O5550" s="76"/>
      <c r="P5550" s="76"/>
      <c r="R5550" s="76"/>
      <c r="S5550" s="76"/>
      <c r="U5550" s="76"/>
      <c r="V5550" s="76"/>
      <c r="X5550" s="76"/>
      <c r="Y5550" s="76"/>
      <c r="AA5550" s="76"/>
      <c r="AB5550" s="76"/>
      <c r="AD5550" s="76"/>
      <c r="AE5550" s="76"/>
      <c r="AG5550" s="76"/>
      <c r="AH5550" s="76"/>
      <c r="AJ5550" s="76"/>
      <c r="AK5550" s="76"/>
      <c r="AM5550" s="76"/>
      <c r="AN5550" s="76"/>
      <c r="AP5550" s="76"/>
      <c r="AQ5550" s="76"/>
      <c r="AS5550" s="76"/>
      <c r="AT5550" s="76"/>
      <c r="AV5550" s="76"/>
      <c r="AW5550" s="76"/>
      <c r="AY5550" s="76"/>
      <c r="AZ5550" s="76"/>
      <c r="BB5550" s="76"/>
      <c r="BC5550" s="76"/>
      <c r="BE5550" s="76"/>
      <c r="BF5550" s="76"/>
      <c r="BH5550" s="76"/>
      <c r="BI5550" s="76"/>
      <c r="BK5550" s="76"/>
      <c r="BL5550" s="76"/>
      <c r="BN5550" s="76"/>
      <c r="BO5550" s="76"/>
      <c r="BQ5550" s="76"/>
      <c r="BR5550" s="76"/>
      <c r="BT5550" s="76"/>
      <c r="BU5550" s="76"/>
      <c r="BW5550" s="76"/>
      <c r="BX5550" s="76"/>
    </row>
    <row r="5551" spans="1:76" ht="12.75" customHeight="1">
      <c r="A5551" s="2"/>
      <c r="B5551" s="2"/>
      <c r="C5551" s="2"/>
      <c r="D5551" s="75"/>
      <c r="F5551" s="76"/>
      <c r="G5551" s="76"/>
      <c r="I5551" s="76"/>
      <c r="J5551" s="76"/>
      <c r="L5551" s="76"/>
      <c r="M5551" s="76"/>
      <c r="O5551" s="76"/>
      <c r="P5551" s="76"/>
      <c r="R5551" s="76"/>
      <c r="S5551" s="76"/>
      <c r="U5551" s="76"/>
      <c r="V5551" s="76"/>
      <c r="X5551" s="76"/>
      <c r="Y5551" s="76"/>
      <c r="AA5551" s="76"/>
      <c r="AB5551" s="76"/>
      <c r="AD5551" s="76"/>
      <c r="AE5551" s="76"/>
      <c r="AG5551" s="76"/>
      <c r="AH5551" s="76"/>
      <c r="AJ5551" s="76"/>
      <c r="AK5551" s="76"/>
      <c r="AM5551" s="76"/>
      <c r="AN5551" s="76"/>
      <c r="AP5551" s="76"/>
      <c r="AQ5551" s="76"/>
      <c r="AS5551" s="76"/>
      <c r="AT5551" s="76"/>
      <c r="AV5551" s="76"/>
      <c r="AW5551" s="76"/>
      <c r="AY5551" s="76"/>
      <c r="AZ5551" s="76"/>
      <c r="BB5551" s="76"/>
      <c r="BC5551" s="76"/>
      <c r="BE5551" s="76"/>
      <c r="BF5551" s="76"/>
      <c r="BH5551" s="76"/>
      <c r="BI5551" s="76"/>
      <c r="BK5551" s="76"/>
      <c r="BL5551" s="76"/>
      <c r="BN5551" s="76"/>
      <c r="BO5551" s="76"/>
      <c r="BQ5551" s="76"/>
      <c r="BR5551" s="76"/>
      <c r="BT5551" s="76"/>
      <c r="BU5551" s="76"/>
      <c r="BW5551" s="76"/>
      <c r="BX5551" s="76"/>
    </row>
    <row r="5552" spans="1:76" ht="12.75" customHeight="1">
      <c r="A5552" s="2"/>
      <c r="B5552" s="2"/>
      <c r="C5552" s="2"/>
      <c r="D5552" s="75"/>
      <c r="F5552" s="76"/>
      <c r="G5552" s="76"/>
      <c r="I5552" s="76"/>
      <c r="J5552" s="76"/>
      <c r="L5552" s="76"/>
      <c r="M5552" s="76"/>
      <c r="O5552" s="76"/>
      <c r="P5552" s="76"/>
      <c r="R5552" s="76"/>
      <c r="S5552" s="76"/>
      <c r="U5552" s="76"/>
      <c r="V5552" s="76"/>
      <c r="X5552" s="76"/>
      <c r="Y5552" s="76"/>
      <c r="AA5552" s="76"/>
      <c r="AB5552" s="76"/>
      <c r="AD5552" s="76"/>
      <c r="AE5552" s="76"/>
      <c r="AG5552" s="76"/>
      <c r="AH5552" s="76"/>
      <c r="AJ5552" s="76"/>
      <c r="AK5552" s="76"/>
      <c r="AM5552" s="76"/>
      <c r="AN5552" s="76"/>
      <c r="AP5552" s="76"/>
      <c r="AQ5552" s="76"/>
      <c r="AS5552" s="76"/>
      <c r="AT5552" s="76"/>
      <c r="AV5552" s="76"/>
      <c r="AW5552" s="76"/>
      <c r="AY5552" s="76"/>
      <c r="AZ5552" s="76"/>
      <c r="BB5552" s="76"/>
      <c r="BC5552" s="76"/>
      <c r="BE5552" s="76"/>
      <c r="BF5552" s="76"/>
      <c r="BH5552" s="76"/>
      <c r="BI5552" s="76"/>
      <c r="BK5552" s="76"/>
      <c r="BL5552" s="76"/>
      <c r="BN5552" s="76"/>
      <c r="BO5552" s="76"/>
      <c r="BQ5552" s="76"/>
      <c r="BR5552" s="76"/>
      <c r="BT5552" s="76"/>
      <c r="BU5552" s="76"/>
      <c r="BW5552" s="76"/>
      <c r="BX5552" s="76"/>
    </row>
    <row r="5553" spans="1:76" ht="12.75" customHeight="1">
      <c r="A5553" s="2"/>
      <c r="B5553" s="2"/>
      <c r="C5553" s="2"/>
      <c r="D5553" s="75"/>
      <c r="F5553" s="76"/>
      <c r="G5553" s="76"/>
      <c r="I5553" s="76"/>
      <c r="J5553" s="76"/>
      <c r="L5553" s="76"/>
      <c r="M5553" s="76"/>
      <c r="O5553" s="76"/>
      <c r="P5553" s="76"/>
      <c r="R5553" s="76"/>
      <c r="S5553" s="76"/>
      <c r="U5553" s="76"/>
      <c r="V5553" s="76"/>
      <c r="X5553" s="76"/>
      <c r="Y5553" s="76"/>
      <c r="AA5553" s="76"/>
      <c r="AB5553" s="76"/>
      <c r="AD5553" s="76"/>
      <c r="AE5553" s="76"/>
      <c r="AG5553" s="76"/>
      <c r="AH5553" s="76"/>
      <c r="AJ5553" s="76"/>
      <c r="AK5553" s="76"/>
      <c r="AM5553" s="76"/>
      <c r="AN5553" s="76"/>
      <c r="AP5553" s="76"/>
      <c r="AQ5553" s="76"/>
      <c r="AS5553" s="76"/>
      <c r="AT5553" s="76"/>
      <c r="AV5553" s="76"/>
      <c r="AW5553" s="76"/>
      <c r="AY5553" s="76"/>
      <c r="AZ5553" s="76"/>
      <c r="BB5553" s="76"/>
      <c r="BC5553" s="76"/>
      <c r="BE5553" s="76"/>
      <c r="BF5553" s="76"/>
      <c r="BH5553" s="76"/>
      <c r="BI5553" s="76"/>
      <c r="BK5553" s="76"/>
      <c r="BL5553" s="76"/>
      <c r="BN5553" s="76"/>
      <c r="BO5553" s="76"/>
      <c r="BQ5553" s="76"/>
      <c r="BR5553" s="76"/>
      <c r="BT5553" s="76"/>
      <c r="BU5553" s="76"/>
      <c r="BW5553" s="76"/>
      <c r="BX5553" s="76"/>
    </row>
    <row r="5554" spans="1:76" ht="12.75" customHeight="1">
      <c r="A5554" s="2"/>
      <c r="B5554" s="2"/>
      <c r="C5554" s="2"/>
      <c r="D5554" s="75"/>
      <c r="F5554" s="76"/>
      <c r="G5554" s="76"/>
      <c r="I5554" s="76"/>
      <c r="J5554" s="76"/>
      <c r="L5554" s="76"/>
      <c r="M5554" s="76"/>
      <c r="O5554" s="76"/>
      <c r="P5554" s="76"/>
      <c r="R5554" s="76"/>
      <c r="S5554" s="76"/>
      <c r="U5554" s="76"/>
      <c r="V5554" s="76"/>
      <c r="X5554" s="76"/>
      <c r="Y5554" s="76"/>
      <c r="AA5554" s="76"/>
      <c r="AB5554" s="76"/>
      <c r="AD5554" s="76"/>
      <c r="AE5554" s="76"/>
      <c r="AG5554" s="76"/>
      <c r="AH5554" s="76"/>
      <c r="AJ5554" s="76"/>
      <c r="AK5554" s="76"/>
      <c r="AM5554" s="76"/>
      <c r="AN5554" s="76"/>
      <c r="AP5554" s="76"/>
      <c r="AQ5554" s="76"/>
      <c r="AS5554" s="76"/>
      <c r="AT5554" s="76"/>
      <c r="AV5554" s="76"/>
      <c r="AW5554" s="76"/>
      <c r="AY5554" s="76"/>
      <c r="AZ5554" s="76"/>
      <c r="BB5554" s="76"/>
      <c r="BC5554" s="76"/>
      <c r="BE5554" s="76"/>
      <c r="BF5554" s="76"/>
      <c r="BH5554" s="76"/>
      <c r="BI5554" s="76"/>
      <c r="BK5554" s="76"/>
      <c r="BL5554" s="76"/>
      <c r="BN5554" s="76"/>
      <c r="BO5554" s="76"/>
      <c r="BQ5554" s="76"/>
      <c r="BR5554" s="76"/>
      <c r="BT5554" s="76"/>
      <c r="BU5554" s="76"/>
      <c r="BW5554" s="76"/>
      <c r="BX5554" s="76"/>
    </row>
    <row r="5555" spans="1:76" ht="12.75" customHeight="1">
      <c r="A5555" s="2"/>
      <c r="B5555" s="2"/>
      <c r="C5555" s="2"/>
      <c r="D5555" s="75"/>
      <c r="F5555" s="76"/>
      <c r="G5555" s="76"/>
      <c r="I5555" s="76"/>
      <c r="J5555" s="76"/>
      <c r="L5555" s="76"/>
      <c r="M5555" s="76"/>
      <c r="O5555" s="76"/>
      <c r="P5555" s="76"/>
      <c r="R5555" s="76"/>
      <c r="S5555" s="76"/>
      <c r="U5555" s="76"/>
      <c r="V5555" s="76"/>
      <c r="X5555" s="76"/>
      <c r="Y5555" s="76"/>
      <c r="AA5555" s="76"/>
      <c r="AB5555" s="76"/>
      <c r="AD5555" s="76"/>
      <c r="AE5555" s="76"/>
      <c r="AG5555" s="76"/>
      <c r="AH5555" s="76"/>
      <c r="AJ5555" s="76"/>
      <c r="AK5555" s="76"/>
      <c r="AM5555" s="76"/>
      <c r="AN5555" s="76"/>
      <c r="AP5555" s="76"/>
      <c r="AQ5555" s="76"/>
      <c r="AS5555" s="76"/>
      <c r="AT5555" s="76"/>
      <c r="AV5555" s="76"/>
      <c r="AW5555" s="76"/>
      <c r="AY5555" s="76"/>
      <c r="AZ5555" s="76"/>
      <c r="BB5555" s="76"/>
      <c r="BC5555" s="76"/>
      <c r="BE5555" s="76"/>
      <c r="BF5555" s="76"/>
      <c r="BH5555" s="76"/>
      <c r="BI5555" s="76"/>
      <c r="BK5555" s="76"/>
      <c r="BL5555" s="76"/>
      <c r="BN5555" s="76"/>
      <c r="BO5555" s="76"/>
      <c r="BQ5555" s="76"/>
      <c r="BR5555" s="76"/>
      <c r="BT5555" s="76"/>
      <c r="BU5555" s="76"/>
      <c r="BW5555" s="76"/>
      <c r="BX5555" s="76"/>
    </row>
    <row r="5556" spans="1:76" ht="12.75" customHeight="1">
      <c r="A5556" s="2"/>
      <c r="B5556" s="2"/>
      <c r="C5556" s="2"/>
      <c r="D5556" s="75"/>
      <c r="F5556" s="76"/>
      <c r="G5556" s="76"/>
      <c r="I5556" s="76"/>
      <c r="J5556" s="76"/>
      <c r="L5556" s="76"/>
      <c r="M5556" s="76"/>
      <c r="O5556" s="76"/>
      <c r="P5556" s="76"/>
      <c r="R5556" s="76"/>
      <c r="S5556" s="76"/>
      <c r="U5556" s="76"/>
      <c r="V5556" s="76"/>
      <c r="X5556" s="76"/>
      <c r="Y5556" s="76"/>
      <c r="AA5556" s="76"/>
      <c r="AB5556" s="76"/>
      <c r="AD5556" s="76"/>
      <c r="AE5556" s="76"/>
      <c r="AG5556" s="76"/>
      <c r="AH5556" s="76"/>
      <c r="AJ5556" s="76"/>
      <c r="AK5556" s="76"/>
      <c r="AM5556" s="76"/>
      <c r="AN5556" s="76"/>
      <c r="AP5556" s="76"/>
      <c r="AQ5556" s="76"/>
      <c r="AS5556" s="76"/>
      <c r="AT5556" s="76"/>
      <c r="AV5556" s="76"/>
      <c r="AW5556" s="76"/>
      <c r="AY5556" s="76"/>
      <c r="AZ5556" s="76"/>
      <c r="BB5556" s="76"/>
      <c r="BC5556" s="76"/>
      <c r="BE5556" s="76"/>
      <c r="BF5556" s="76"/>
      <c r="BH5556" s="76"/>
      <c r="BI5556" s="76"/>
      <c r="BK5556" s="76"/>
      <c r="BL5556" s="76"/>
      <c r="BN5556" s="76"/>
      <c r="BO5556" s="76"/>
      <c r="BQ5556" s="76"/>
      <c r="BR5556" s="76"/>
      <c r="BT5556" s="76"/>
      <c r="BU5556" s="76"/>
      <c r="BW5556" s="76"/>
      <c r="BX5556" s="76"/>
    </row>
    <row r="5557" spans="1:76" ht="12.75" customHeight="1">
      <c r="A5557" s="2"/>
      <c r="B5557" s="2"/>
      <c r="C5557" s="2"/>
      <c r="D5557" s="75"/>
      <c r="F5557" s="76"/>
      <c r="G5557" s="76"/>
      <c r="I5557" s="76"/>
      <c r="J5557" s="76"/>
      <c r="L5557" s="76"/>
      <c r="M5557" s="76"/>
      <c r="O5557" s="76"/>
      <c r="P5557" s="76"/>
      <c r="R5557" s="76"/>
      <c r="S5557" s="76"/>
      <c r="U5557" s="76"/>
      <c r="V5557" s="76"/>
      <c r="X5557" s="76"/>
      <c r="Y5557" s="76"/>
      <c r="AA5557" s="76"/>
      <c r="AB5557" s="76"/>
      <c r="AD5557" s="76"/>
      <c r="AE5557" s="76"/>
      <c r="AG5557" s="76"/>
      <c r="AH5557" s="76"/>
      <c r="AJ5557" s="76"/>
      <c r="AK5557" s="76"/>
      <c r="AM5557" s="76"/>
      <c r="AN5557" s="76"/>
      <c r="AP5557" s="76"/>
      <c r="AQ5557" s="76"/>
      <c r="AS5557" s="76"/>
      <c r="AT5557" s="76"/>
      <c r="AV5557" s="76"/>
      <c r="AW5557" s="76"/>
      <c r="AY5557" s="76"/>
      <c r="AZ5557" s="76"/>
      <c r="BB5557" s="76"/>
      <c r="BC5557" s="76"/>
      <c r="BE5557" s="76"/>
      <c r="BF5557" s="76"/>
      <c r="BH5557" s="76"/>
      <c r="BI5557" s="76"/>
      <c r="BK5557" s="76"/>
      <c r="BL5557" s="76"/>
      <c r="BN5557" s="76"/>
      <c r="BO5557" s="76"/>
      <c r="BQ5557" s="76"/>
      <c r="BR5557" s="76"/>
      <c r="BT5557" s="76"/>
      <c r="BU5557" s="76"/>
      <c r="BW5557" s="76"/>
      <c r="BX5557" s="76"/>
    </row>
    <row r="5558" spans="1:76" ht="12.75" customHeight="1">
      <c r="A5558" s="2"/>
      <c r="B5558" s="2"/>
      <c r="C5558" s="2"/>
      <c r="D5558" s="75"/>
      <c r="F5558" s="76"/>
      <c r="G5558" s="76"/>
      <c r="I5558" s="76"/>
      <c r="J5558" s="76"/>
      <c r="L5558" s="76"/>
      <c r="M5558" s="76"/>
      <c r="O5558" s="76"/>
      <c r="P5558" s="76"/>
      <c r="R5558" s="76"/>
      <c r="S5558" s="76"/>
      <c r="U5558" s="76"/>
      <c r="V5558" s="76"/>
      <c r="X5558" s="76"/>
      <c r="Y5558" s="76"/>
      <c r="AA5558" s="76"/>
      <c r="AB5558" s="76"/>
      <c r="AD5558" s="76"/>
      <c r="AE5558" s="76"/>
      <c r="AG5558" s="76"/>
      <c r="AH5558" s="76"/>
      <c r="AJ5558" s="76"/>
      <c r="AK5558" s="76"/>
      <c r="AM5558" s="76"/>
      <c r="AN5558" s="76"/>
      <c r="AP5558" s="76"/>
      <c r="AQ5558" s="76"/>
      <c r="AS5558" s="76"/>
      <c r="AT5558" s="76"/>
      <c r="AV5558" s="76"/>
      <c r="AW5558" s="76"/>
      <c r="AY5558" s="76"/>
      <c r="AZ5558" s="76"/>
      <c r="BB5558" s="76"/>
      <c r="BC5558" s="76"/>
      <c r="BE5558" s="76"/>
      <c r="BF5558" s="76"/>
      <c r="BH5558" s="76"/>
      <c r="BI5558" s="76"/>
      <c r="BK5558" s="76"/>
      <c r="BL5558" s="76"/>
      <c r="BN5558" s="76"/>
      <c r="BO5558" s="76"/>
      <c r="BQ5558" s="76"/>
      <c r="BR5558" s="76"/>
      <c r="BT5558" s="76"/>
      <c r="BU5558" s="76"/>
      <c r="BW5558" s="76"/>
      <c r="BX5558" s="76"/>
    </row>
    <row r="5559" spans="1:76" ht="12.75" customHeight="1">
      <c r="A5559" s="2"/>
      <c r="B5559" s="2"/>
      <c r="C5559" s="2"/>
      <c r="D5559" s="75"/>
      <c r="F5559" s="76"/>
      <c r="G5559" s="76"/>
      <c r="I5559" s="76"/>
      <c r="J5559" s="76"/>
      <c r="L5559" s="76"/>
      <c r="M5559" s="76"/>
      <c r="O5559" s="76"/>
      <c r="P5559" s="76"/>
      <c r="R5559" s="76"/>
      <c r="S5559" s="76"/>
      <c r="U5559" s="76"/>
      <c r="V5559" s="76"/>
      <c r="X5559" s="76"/>
      <c r="Y5559" s="76"/>
      <c r="AA5559" s="76"/>
      <c r="AB5559" s="76"/>
      <c r="AD5559" s="76"/>
      <c r="AE5559" s="76"/>
      <c r="AG5559" s="76"/>
      <c r="AH5559" s="76"/>
      <c r="AJ5559" s="76"/>
      <c r="AK5559" s="76"/>
      <c r="AM5559" s="76"/>
      <c r="AN5559" s="76"/>
      <c r="AP5559" s="76"/>
      <c r="AQ5559" s="76"/>
      <c r="AS5559" s="76"/>
      <c r="AT5559" s="76"/>
      <c r="AV5559" s="76"/>
      <c r="AW5559" s="76"/>
      <c r="AY5559" s="76"/>
      <c r="AZ5559" s="76"/>
      <c r="BB5559" s="76"/>
      <c r="BC5559" s="76"/>
      <c r="BE5559" s="76"/>
      <c r="BF5559" s="76"/>
      <c r="BH5559" s="76"/>
      <c r="BI5559" s="76"/>
      <c r="BK5559" s="76"/>
      <c r="BL5559" s="76"/>
      <c r="BN5559" s="76"/>
      <c r="BO5559" s="76"/>
      <c r="BQ5559" s="76"/>
      <c r="BR5559" s="76"/>
      <c r="BT5559" s="76"/>
      <c r="BU5559" s="76"/>
      <c r="BW5559" s="76"/>
      <c r="BX5559" s="76"/>
    </row>
    <row r="5560" spans="1:76" ht="12.75" customHeight="1">
      <c r="A5560" s="2"/>
      <c r="B5560" s="2"/>
      <c r="C5560" s="2"/>
      <c r="D5560" s="75"/>
      <c r="F5560" s="76"/>
      <c r="G5560" s="76"/>
      <c r="I5560" s="76"/>
      <c r="J5560" s="76"/>
      <c r="L5560" s="76"/>
      <c r="M5560" s="76"/>
      <c r="O5560" s="76"/>
      <c r="P5560" s="76"/>
      <c r="R5560" s="76"/>
      <c r="S5560" s="76"/>
      <c r="U5560" s="76"/>
      <c r="V5560" s="76"/>
      <c r="X5560" s="76"/>
      <c r="Y5560" s="76"/>
      <c r="AA5560" s="76"/>
      <c r="AB5560" s="76"/>
      <c r="AD5560" s="76"/>
      <c r="AE5560" s="76"/>
      <c r="AG5560" s="76"/>
      <c r="AH5560" s="76"/>
      <c r="AJ5560" s="76"/>
      <c r="AK5560" s="76"/>
      <c r="AM5560" s="76"/>
      <c r="AN5560" s="76"/>
      <c r="AP5560" s="76"/>
      <c r="AQ5560" s="76"/>
      <c r="AS5560" s="76"/>
      <c r="AT5560" s="76"/>
      <c r="AV5560" s="76"/>
      <c r="AW5560" s="76"/>
      <c r="AY5560" s="76"/>
      <c r="AZ5560" s="76"/>
      <c r="BB5560" s="76"/>
      <c r="BC5560" s="76"/>
      <c r="BE5560" s="76"/>
      <c r="BF5560" s="76"/>
      <c r="BH5560" s="76"/>
      <c r="BI5560" s="76"/>
      <c r="BK5560" s="76"/>
      <c r="BL5560" s="76"/>
      <c r="BN5560" s="76"/>
      <c r="BO5560" s="76"/>
      <c r="BQ5560" s="76"/>
      <c r="BR5560" s="76"/>
      <c r="BT5560" s="76"/>
      <c r="BU5560" s="76"/>
      <c r="BW5560" s="76"/>
      <c r="BX5560" s="76"/>
    </row>
    <row r="5561" spans="1:76" ht="12.75" customHeight="1">
      <c r="A5561" s="2"/>
      <c r="B5561" s="2"/>
      <c r="C5561" s="2"/>
      <c r="D5561" s="75"/>
      <c r="F5561" s="76"/>
      <c r="G5561" s="76"/>
      <c r="I5561" s="76"/>
      <c r="J5561" s="76"/>
      <c r="L5561" s="76"/>
      <c r="M5561" s="76"/>
      <c r="O5561" s="76"/>
      <c r="P5561" s="76"/>
      <c r="R5561" s="76"/>
      <c r="S5561" s="76"/>
      <c r="U5561" s="76"/>
      <c r="V5561" s="76"/>
      <c r="X5561" s="76"/>
      <c r="Y5561" s="76"/>
      <c r="AA5561" s="76"/>
      <c r="AB5561" s="76"/>
      <c r="AD5561" s="76"/>
      <c r="AE5561" s="76"/>
      <c r="AG5561" s="76"/>
      <c r="AH5561" s="76"/>
      <c r="AJ5561" s="76"/>
      <c r="AK5561" s="76"/>
      <c r="AM5561" s="76"/>
      <c r="AN5561" s="76"/>
      <c r="AP5561" s="76"/>
      <c r="AQ5561" s="76"/>
      <c r="AS5561" s="76"/>
      <c r="AT5561" s="76"/>
      <c r="AV5561" s="76"/>
      <c r="AW5561" s="76"/>
      <c r="AY5561" s="76"/>
      <c r="AZ5561" s="76"/>
      <c r="BB5561" s="76"/>
      <c r="BC5561" s="76"/>
      <c r="BE5561" s="76"/>
      <c r="BF5561" s="76"/>
      <c r="BH5561" s="76"/>
      <c r="BI5561" s="76"/>
      <c r="BK5561" s="76"/>
      <c r="BL5561" s="76"/>
      <c r="BN5561" s="76"/>
      <c r="BO5561" s="76"/>
      <c r="BQ5561" s="76"/>
      <c r="BR5561" s="76"/>
      <c r="BT5561" s="76"/>
      <c r="BU5561" s="76"/>
      <c r="BW5561" s="76"/>
      <c r="BX5561" s="76"/>
    </row>
    <row r="5562" spans="1:76" ht="12.75" customHeight="1">
      <c r="A5562" s="2"/>
      <c r="B5562" s="2"/>
      <c r="C5562" s="2"/>
      <c r="D5562" s="75"/>
      <c r="F5562" s="76"/>
      <c r="G5562" s="76"/>
      <c r="I5562" s="76"/>
      <c r="J5562" s="76"/>
      <c r="L5562" s="76"/>
      <c r="M5562" s="76"/>
      <c r="O5562" s="76"/>
      <c r="P5562" s="76"/>
      <c r="R5562" s="76"/>
      <c r="S5562" s="76"/>
      <c r="U5562" s="76"/>
      <c r="V5562" s="76"/>
      <c r="X5562" s="76"/>
      <c r="Y5562" s="76"/>
      <c r="AA5562" s="76"/>
      <c r="AB5562" s="76"/>
      <c r="AD5562" s="76"/>
      <c r="AE5562" s="76"/>
      <c r="AG5562" s="76"/>
      <c r="AH5562" s="76"/>
      <c r="AJ5562" s="76"/>
      <c r="AK5562" s="76"/>
      <c r="AM5562" s="76"/>
      <c r="AN5562" s="76"/>
      <c r="AP5562" s="76"/>
      <c r="AQ5562" s="76"/>
      <c r="AS5562" s="76"/>
      <c r="AT5562" s="76"/>
      <c r="AV5562" s="76"/>
      <c r="AW5562" s="76"/>
      <c r="AY5562" s="76"/>
      <c r="AZ5562" s="76"/>
      <c r="BB5562" s="76"/>
      <c r="BC5562" s="76"/>
      <c r="BE5562" s="76"/>
      <c r="BF5562" s="76"/>
      <c r="BH5562" s="76"/>
      <c r="BI5562" s="76"/>
      <c r="BK5562" s="76"/>
      <c r="BL5562" s="76"/>
      <c r="BN5562" s="76"/>
      <c r="BO5562" s="76"/>
      <c r="BQ5562" s="76"/>
      <c r="BR5562" s="76"/>
      <c r="BT5562" s="76"/>
      <c r="BU5562" s="76"/>
      <c r="BW5562" s="76"/>
      <c r="BX5562" s="76"/>
    </row>
    <row r="5563" spans="1:76" ht="12.75" customHeight="1">
      <c r="A5563" s="2"/>
      <c r="B5563" s="2"/>
      <c r="C5563" s="2"/>
      <c r="D5563" s="75"/>
      <c r="F5563" s="76"/>
      <c r="G5563" s="76"/>
      <c r="I5563" s="76"/>
      <c r="J5563" s="76"/>
      <c r="L5563" s="76"/>
      <c r="M5563" s="76"/>
      <c r="O5563" s="76"/>
      <c r="P5563" s="76"/>
      <c r="R5563" s="76"/>
      <c r="S5563" s="76"/>
      <c r="U5563" s="76"/>
      <c r="V5563" s="76"/>
      <c r="X5563" s="76"/>
      <c r="Y5563" s="76"/>
      <c r="AA5563" s="76"/>
      <c r="AB5563" s="76"/>
      <c r="AD5563" s="76"/>
      <c r="AE5563" s="76"/>
      <c r="AG5563" s="76"/>
      <c r="AH5563" s="76"/>
      <c r="AJ5563" s="76"/>
      <c r="AK5563" s="76"/>
      <c r="AM5563" s="76"/>
      <c r="AN5563" s="76"/>
      <c r="AP5563" s="76"/>
      <c r="AQ5563" s="76"/>
      <c r="AS5563" s="76"/>
      <c r="AT5563" s="76"/>
      <c r="AV5563" s="76"/>
      <c r="AW5563" s="76"/>
      <c r="AY5563" s="76"/>
      <c r="AZ5563" s="76"/>
      <c r="BB5563" s="76"/>
      <c r="BC5563" s="76"/>
      <c r="BE5563" s="76"/>
      <c r="BF5563" s="76"/>
      <c r="BH5563" s="76"/>
      <c r="BI5563" s="76"/>
      <c r="BK5563" s="76"/>
      <c r="BL5563" s="76"/>
      <c r="BN5563" s="76"/>
      <c r="BO5563" s="76"/>
      <c r="BQ5563" s="76"/>
      <c r="BR5563" s="76"/>
      <c r="BT5563" s="76"/>
      <c r="BU5563" s="76"/>
      <c r="BW5563" s="76"/>
      <c r="BX5563" s="76"/>
    </row>
    <row r="5564" spans="1:76" ht="12.75" customHeight="1">
      <c r="A5564" s="2"/>
      <c r="B5564" s="2"/>
      <c r="C5564" s="2"/>
      <c r="D5564" s="75"/>
      <c r="F5564" s="76"/>
      <c r="G5564" s="76"/>
      <c r="I5564" s="76"/>
      <c r="J5564" s="76"/>
      <c r="L5564" s="76"/>
      <c r="M5564" s="76"/>
      <c r="O5564" s="76"/>
      <c r="P5564" s="76"/>
      <c r="R5564" s="76"/>
      <c r="S5564" s="76"/>
      <c r="U5564" s="76"/>
      <c r="V5564" s="76"/>
      <c r="X5564" s="76"/>
      <c r="Y5564" s="76"/>
      <c r="AA5564" s="76"/>
      <c r="AB5564" s="76"/>
      <c r="AD5564" s="76"/>
      <c r="AE5564" s="76"/>
      <c r="AG5564" s="76"/>
      <c r="AH5564" s="76"/>
      <c r="AJ5564" s="76"/>
      <c r="AK5564" s="76"/>
      <c r="AM5564" s="76"/>
      <c r="AN5564" s="76"/>
      <c r="AP5564" s="76"/>
      <c r="AQ5564" s="76"/>
      <c r="AS5564" s="76"/>
      <c r="AT5564" s="76"/>
      <c r="AV5564" s="76"/>
      <c r="AW5564" s="76"/>
      <c r="AY5564" s="76"/>
      <c r="AZ5564" s="76"/>
      <c r="BB5564" s="76"/>
      <c r="BC5564" s="76"/>
      <c r="BE5564" s="76"/>
      <c r="BF5564" s="76"/>
      <c r="BH5564" s="76"/>
      <c r="BI5564" s="76"/>
      <c r="BK5564" s="76"/>
      <c r="BL5564" s="76"/>
      <c r="BN5564" s="76"/>
      <c r="BO5564" s="76"/>
      <c r="BQ5564" s="76"/>
      <c r="BR5564" s="76"/>
      <c r="BT5564" s="76"/>
      <c r="BU5564" s="76"/>
      <c r="BW5564" s="76"/>
      <c r="BX5564" s="76"/>
    </row>
    <row r="5565" spans="1:76" ht="12.75" customHeight="1">
      <c r="A5565" s="2"/>
      <c r="B5565" s="2"/>
      <c r="C5565" s="2"/>
      <c r="D5565" s="75"/>
      <c r="F5565" s="76"/>
      <c r="G5565" s="76"/>
      <c r="I5565" s="76"/>
      <c r="J5565" s="76"/>
      <c r="L5565" s="76"/>
      <c r="M5565" s="76"/>
      <c r="O5565" s="76"/>
      <c r="P5565" s="76"/>
      <c r="R5565" s="76"/>
      <c r="S5565" s="76"/>
      <c r="U5565" s="76"/>
      <c r="V5565" s="76"/>
      <c r="X5565" s="76"/>
      <c r="Y5565" s="76"/>
      <c r="AA5565" s="76"/>
      <c r="AB5565" s="76"/>
      <c r="AD5565" s="76"/>
      <c r="AE5565" s="76"/>
      <c r="AG5565" s="76"/>
      <c r="AH5565" s="76"/>
      <c r="AJ5565" s="76"/>
      <c r="AK5565" s="76"/>
      <c r="AM5565" s="76"/>
      <c r="AN5565" s="76"/>
      <c r="AP5565" s="76"/>
      <c r="AQ5565" s="76"/>
      <c r="AS5565" s="76"/>
      <c r="AT5565" s="76"/>
      <c r="AV5565" s="76"/>
      <c r="AW5565" s="76"/>
      <c r="AY5565" s="76"/>
      <c r="AZ5565" s="76"/>
      <c r="BB5565" s="76"/>
      <c r="BC5565" s="76"/>
      <c r="BE5565" s="76"/>
      <c r="BF5565" s="76"/>
      <c r="BH5565" s="76"/>
      <c r="BI5565" s="76"/>
      <c r="BK5565" s="76"/>
      <c r="BL5565" s="76"/>
      <c r="BN5565" s="76"/>
      <c r="BO5565" s="76"/>
      <c r="BQ5565" s="76"/>
      <c r="BR5565" s="76"/>
      <c r="BT5565" s="76"/>
      <c r="BU5565" s="76"/>
      <c r="BW5565" s="76"/>
      <c r="BX5565" s="76"/>
    </row>
    <row r="5566" spans="1:76" ht="12.75" customHeight="1">
      <c r="A5566" s="2"/>
      <c r="B5566" s="2"/>
      <c r="C5566" s="2"/>
      <c r="D5566" s="75"/>
      <c r="F5566" s="76"/>
      <c r="G5566" s="76"/>
      <c r="I5566" s="76"/>
      <c r="J5566" s="76"/>
      <c r="L5566" s="76"/>
      <c r="M5566" s="76"/>
      <c r="O5566" s="76"/>
      <c r="P5566" s="76"/>
      <c r="R5566" s="76"/>
      <c r="S5566" s="76"/>
      <c r="U5566" s="76"/>
      <c r="V5566" s="76"/>
      <c r="X5566" s="76"/>
      <c r="Y5566" s="76"/>
      <c r="AA5566" s="76"/>
      <c r="AB5566" s="76"/>
      <c r="AD5566" s="76"/>
      <c r="AE5566" s="76"/>
      <c r="AG5566" s="76"/>
      <c r="AH5566" s="76"/>
      <c r="AJ5566" s="76"/>
      <c r="AK5566" s="76"/>
      <c r="AM5566" s="76"/>
      <c r="AN5566" s="76"/>
      <c r="AP5566" s="76"/>
      <c r="AQ5566" s="76"/>
      <c r="AS5566" s="76"/>
      <c r="AT5566" s="76"/>
      <c r="AV5566" s="76"/>
      <c r="AW5566" s="76"/>
      <c r="AY5566" s="76"/>
      <c r="AZ5566" s="76"/>
      <c r="BB5566" s="76"/>
      <c r="BC5566" s="76"/>
      <c r="BE5566" s="76"/>
      <c r="BF5566" s="76"/>
      <c r="BH5566" s="76"/>
      <c r="BI5566" s="76"/>
      <c r="BK5566" s="76"/>
      <c r="BL5566" s="76"/>
      <c r="BN5566" s="76"/>
      <c r="BO5566" s="76"/>
      <c r="BQ5566" s="76"/>
      <c r="BR5566" s="76"/>
      <c r="BT5566" s="76"/>
      <c r="BU5566" s="76"/>
      <c r="BW5566" s="76"/>
      <c r="BX5566" s="76"/>
    </row>
    <row r="5567" spans="1:76" ht="12.75" customHeight="1">
      <c r="A5567" s="2"/>
      <c r="B5567" s="2"/>
      <c r="C5567" s="2"/>
      <c r="D5567" s="75"/>
      <c r="F5567" s="76"/>
      <c r="G5567" s="76"/>
      <c r="I5567" s="76"/>
      <c r="J5567" s="76"/>
      <c r="L5567" s="76"/>
      <c r="M5567" s="76"/>
      <c r="O5567" s="76"/>
      <c r="P5567" s="76"/>
      <c r="R5567" s="76"/>
      <c r="S5567" s="76"/>
      <c r="U5567" s="76"/>
      <c r="V5567" s="76"/>
      <c r="X5567" s="76"/>
      <c r="Y5567" s="76"/>
      <c r="AA5567" s="76"/>
      <c r="AB5567" s="76"/>
      <c r="AD5567" s="76"/>
      <c r="AE5567" s="76"/>
      <c r="AG5567" s="76"/>
      <c r="AH5567" s="76"/>
      <c r="AJ5567" s="76"/>
      <c r="AK5567" s="76"/>
      <c r="AM5567" s="76"/>
      <c r="AN5567" s="76"/>
      <c r="AP5567" s="76"/>
      <c r="AQ5567" s="76"/>
      <c r="AS5567" s="76"/>
      <c r="AT5567" s="76"/>
      <c r="AV5567" s="76"/>
      <c r="AW5567" s="76"/>
      <c r="AY5567" s="76"/>
      <c r="AZ5567" s="76"/>
      <c r="BB5567" s="76"/>
      <c r="BC5567" s="76"/>
      <c r="BE5567" s="76"/>
      <c r="BF5567" s="76"/>
      <c r="BH5567" s="76"/>
      <c r="BI5567" s="76"/>
      <c r="BK5567" s="76"/>
      <c r="BL5567" s="76"/>
      <c r="BN5567" s="76"/>
      <c r="BO5567" s="76"/>
      <c r="BQ5567" s="76"/>
      <c r="BR5567" s="76"/>
      <c r="BT5567" s="76"/>
      <c r="BU5567" s="76"/>
      <c r="BW5567" s="76"/>
      <c r="BX5567" s="76"/>
    </row>
    <row r="5568" spans="1:76" ht="12.75" customHeight="1">
      <c r="A5568" s="2"/>
      <c r="B5568" s="2"/>
      <c r="C5568" s="2"/>
      <c r="D5568" s="75"/>
      <c r="F5568" s="76"/>
      <c r="G5568" s="76"/>
      <c r="I5568" s="76"/>
      <c r="J5568" s="76"/>
      <c r="L5568" s="76"/>
      <c r="M5568" s="76"/>
      <c r="O5568" s="76"/>
      <c r="P5568" s="76"/>
      <c r="R5568" s="76"/>
      <c r="S5568" s="76"/>
      <c r="U5568" s="76"/>
      <c r="V5568" s="76"/>
      <c r="X5568" s="76"/>
      <c r="Y5568" s="76"/>
      <c r="AA5568" s="76"/>
      <c r="AB5568" s="76"/>
      <c r="AD5568" s="76"/>
      <c r="AE5568" s="76"/>
      <c r="AG5568" s="76"/>
      <c r="AH5568" s="76"/>
      <c r="AJ5568" s="76"/>
      <c r="AK5568" s="76"/>
      <c r="AM5568" s="76"/>
      <c r="AN5568" s="76"/>
      <c r="AP5568" s="76"/>
      <c r="AQ5568" s="76"/>
      <c r="AS5568" s="76"/>
      <c r="AT5568" s="76"/>
      <c r="AV5568" s="76"/>
      <c r="AW5568" s="76"/>
      <c r="AY5568" s="76"/>
      <c r="AZ5568" s="76"/>
      <c r="BB5568" s="76"/>
      <c r="BC5568" s="76"/>
      <c r="BE5568" s="76"/>
      <c r="BF5568" s="76"/>
      <c r="BH5568" s="76"/>
      <c r="BI5568" s="76"/>
      <c r="BK5568" s="76"/>
      <c r="BL5568" s="76"/>
      <c r="BN5568" s="76"/>
      <c r="BO5568" s="76"/>
      <c r="BQ5568" s="76"/>
      <c r="BR5568" s="76"/>
      <c r="BT5568" s="76"/>
      <c r="BU5568" s="76"/>
      <c r="BW5568" s="76"/>
      <c r="BX5568" s="76"/>
    </row>
    <row r="5569" spans="1:76" ht="12.75" customHeight="1">
      <c r="A5569" s="2"/>
      <c r="B5569" s="2"/>
      <c r="C5569" s="2"/>
      <c r="D5569" s="75"/>
      <c r="F5569" s="76"/>
      <c r="G5569" s="76"/>
      <c r="I5569" s="76"/>
      <c r="J5569" s="76"/>
      <c r="L5569" s="76"/>
      <c r="M5569" s="76"/>
      <c r="O5569" s="76"/>
      <c r="P5569" s="76"/>
      <c r="R5569" s="76"/>
      <c r="S5569" s="76"/>
      <c r="U5569" s="76"/>
      <c r="V5569" s="76"/>
      <c r="X5569" s="76"/>
      <c r="Y5569" s="76"/>
      <c r="AA5569" s="76"/>
      <c r="AB5569" s="76"/>
      <c r="AD5569" s="76"/>
      <c r="AE5569" s="76"/>
      <c r="AG5569" s="76"/>
      <c r="AH5569" s="76"/>
      <c r="AJ5569" s="76"/>
      <c r="AK5569" s="76"/>
      <c r="AM5569" s="76"/>
      <c r="AN5569" s="76"/>
      <c r="AP5569" s="76"/>
      <c r="AQ5569" s="76"/>
      <c r="AS5569" s="76"/>
      <c r="AT5569" s="76"/>
      <c r="AV5569" s="76"/>
      <c r="AW5569" s="76"/>
      <c r="AY5569" s="76"/>
      <c r="AZ5569" s="76"/>
      <c r="BB5569" s="76"/>
      <c r="BC5569" s="76"/>
      <c r="BE5569" s="76"/>
      <c r="BF5569" s="76"/>
      <c r="BH5569" s="76"/>
      <c r="BI5569" s="76"/>
      <c r="BK5569" s="76"/>
      <c r="BL5569" s="76"/>
      <c r="BN5569" s="76"/>
      <c r="BO5569" s="76"/>
      <c r="BQ5569" s="76"/>
      <c r="BR5569" s="76"/>
      <c r="BT5569" s="76"/>
      <c r="BU5569" s="76"/>
      <c r="BW5569" s="76"/>
      <c r="BX5569" s="76"/>
    </row>
    <row r="5570" spans="1:76" ht="12.75" customHeight="1">
      <c r="A5570" s="2"/>
      <c r="B5570" s="2"/>
      <c r="C5570" s="2"/>
      <c r="D5570" s="75"/>
      <c r="F5570" s="76"/>
      <c r="G5570" s="76"/>
      <c r="I5570" s="76"/>
      <c r="J5570" s="76"/>
      <c r="L5570" s="76"/>
      <c r="M5570" s="76"/>
      <c r="O5570" s="76"/>
      <c r="P5570" s="76"/>
      <c r="R5570" s="76"/>
      <c r="S5570" s="76"/>
      <c r="U5570" s="76"/>
      <c r="V5570" s="76"/>
      <c r="X5570" s="76"/>
      <c r="Y5570" s="76"/>
      <c r="AA5570" s="76"/>
      <c r="AB5570" s="76"/>
      <c r="AD5570" s="76"/>
      <c r="AE5570" s="76"/>
      <c r="AG5570" s="76"/>
      <c r="AH5570" s="76"/>
      <c r="AJ5570" s="76"/>
      <c r="AK5570" s="76"/>
      <c r="AM5570" s="76"/>
      <c r="AN5570" s="76"/>
      <c r="AP5570" s="76"/>
      <c r="AQ5570" s="76"/>
      <c r="AS5570" s="76"/>
      <c r="AT5570" s="76"/>
      <c r="AV5570" s="76"/>
      <c r="AW5570" s="76"/>
      <c r="AY5570" s="76"/>
      <c r="AZ5570" s="76"/>
      <c r="BB5570" s="76"/>
      <c r="BC5570" s="76"/>
      <c r="BE5570" s="76"/>
      <c r="BF5570" s="76"/>
      <c r="BH5570" s="76"/>
      <c r="BI5570" s="76"/>
      <c r="BK5570" s="76"/>
      <c r="BL5570" s="76"/>
      <c r="BN5570" s="76"/>
      <c r="BO5570" s="76"/>
      <c r="BQ5570" s="76"/>
      <c r="BR5570" s="76"/>
      <c r="BT5570" s="76"/>
      <c r="BU5570" s="76"/>
      <c r="BW5570" s="76"/>
      <c r="BX5570" s="76"/>
    </row>
    <row r="5571" spans="1:76" ht="12.75" customHeight="1">
      <c r="A5571" s="2"/>
      <c r="B5571" s="2"/>
      <c r="C5571" s="2"/>
      <c r="D5571" s="75"/>
      <c r="F5571" s="76"/>
      <c r="G5571" s="76"/>
      <c r="I5571" s="76"/>
      <c r="J5571" s="76"/>
      <c r="L5571" s="76"/>
      <c r="M5571" s="76"/>
      <c r="O5571" s="76"/>
      <c r="P5571" s="76"/>
      <c r="R5571" s="76"/>
      <c r="S5571" s="76"/>
      <c r="U5571" s="76"/>
      <c r="V5571" s="76"/>
      <c r="X5571" s="76"/>
      <c r="Y5571" s="76"/>
      <c r="AA5571" s="76"/>
      <c r="AB5571" s="76"/>
      <c r="AD5571" s="76"/>
      <c r="AE5571" s="76"/>
      <c r="AG5571" s="76"/>
      <c r="AH5571" s="76"/>
      <c r="AJ5571" s="76"/>
      <c r="AK5571" s="76"/>
      <c r="AM5571" s="76"/>
      <c r="AN5571" s="76"/>
      <c r="AP5571" s="76"/>
      <c r="AQ5571" s="76"/>
      <c r="AS5571" s="76"/>
      <c r="AT5571" s="76"/>
      <c r="AV5571" s="76"/>
      <c r="AW5571" s="76"/>
      <c r="AY5571" s="76"/>
      <c r="AZ5571" s="76"/>
      <c r="BB5571" s="76"/>
      <c r="BC5571" s="76"/>
      <c r="BE5571" s="76"/>
      <c r="BF5571" s="76"/>
      <c r="BH5571" s="76"/>
      <c r="BI5571" s="76"/>
      <c r="BK5571" s="76"/>
      <c r="BL5571" s="76"/>
      <c r="BN5571" s="76"/>
      <c r="BO5571" s="76"/>
      <c r="BQ5571" s="76"/>
      <c r="BR5571" s="76"/>
      <c r="BT5571" s="76"/>
      <c r="BU5571" s="76"/>
      <c r="BW5571" s="76"/>
      <c r="BX5571" s="76"/>
    </row>
    <row r="5572" spans="1:76" ht="12.75" customHeight="1">
      <c r="A5572" s="2"/>
      <c r="B5572" s="2"/>
      <c r="C5572" s="2"/>
      <c r="D5572" s="75"/>
      <c r="F5572" s="76"/>
      <c r="G5572" s="76"/>
      <c r="I5572" s="76"/>
      <c r="J5572" s="76"/>
      <c r="L5572" s="76"/>
      <c r="M5572" s="76"/>
      <c r="O5572" s="76"/>
      <c r="P5572" s="76"/>
      <c r="R5572" s="76"/>
      <c r="S5572" s="76"/>
      <c r="U5572" s="76"/>
      <c r="V5572" s="76"/>
      <c r="X5572" s="76"/>
      <c r="Y5572" s="76"/>
      <c r="AA5572" s="76"/>
      <c r="AB5572" s="76"/>
      <c r="AD5572" s="76"/>
      <c r="AE5572" s="76"/>
      <c r="AG5572" s="76"/>
      <c r="AH5572" s="76"/>
      <c r="AJ5572" s="76"/>
      <c r="AK5572" s="76"/>
      <c r="AM5572" s="76"/>
      <c r="AN5572" s="76"/>
      <c r="AP5572" s="76"/>
      <c r="AQ5572" s="76"/>
      <c r="AS5572" s="76"/>
      <c r="AT5572" s="76"/>
      <c r="AV5572" s="76"/>
      <c r="AW5572" s="76"/>
      <c r="AY5572" s="76"/>
      <c r="AZ5572" s="76"/>
      <c r="BB5572" s="76"/>
      <c r="BC5572" s="76"/>
      <c r="BE5572" s="76"/>
      <c r="BF5572" s="76"/>
      <c r="BH5572" s="76"/>
      <c r="BI5572" s="76"/>
      <c r="BK5572" s="76"/>
      <c r="BL5572" s="76"/>
      <c r="BN5572" s="76"/>
      <c r="BO5572" s="76"/>
      <c r="BQ5572" s="76"/>
      <c r="BR5572" s="76"/>
      <c r="BT5572" s="76"/>
      <c r="BU5572" s="76"/>
      <c r="BW5572" s="76"/>
      <c r="BX5572" s="76"/>
    </row>
    <row r="5573" spans="1:76" ht="12.75" customHeight="1">
      <c r="A5573" s="2"/>
      <c r="B5573" s="2"/>
      <c r="C5573" s="2"/>
      <c r="D5573" s="75"/>
      <c r="F5573" s="76"/>
      <c r="G5573" s="76"/>
      <c r="I5573" s="76"/>
      <c r="J5573" s="76"/>
      <c r="L5573" s="76"/>
      <c r="M5573" s="76"/>
      <c r="O5573" s="76"/>
      <c r="P5573" s="76"/>
      <c r="R5573" s="76"/>
      <c r="S5573" s="76"/>
      <c r="U5573" s="76"/>
      <c r="V5573" s="76"/>
      <c r="X5573" s="76"/>
      <c r="Y5573" s="76"/>
      <c r="AA5573" s="76"/>
      <c r="AB5573" s="76"/>
      <c r="AD5573" s="76"/>
      <c r="AE5573" s="76"/>
      <c r="AG5573" s="76"/>
      <c r="AH5573" s="76"/>
      <c r="AJ5573" s="76"/>
      <c r="AK5573" s="76"/>
      <c r="AM5573" s="76"/>
      <c r="AN5573" s="76"/>
      <c r="AP5573" s="76"/>
      <c r="AQ5573" s="76"/>
      <c r="AS5573" s="76"/>
      <c r="AT5573" s="76"/>
      <c r="AV5573" s="76"/>
      <c r="AW5573" s="76"/>
      <c r="AY5573" s="76"/>
      <c r="AZ5573" s="76"/>
      <c r="BB5573" s="76"/>
      <c r="BC5573" s="76"/>
      <c r="BE5573" s="76"/>
      <c r="BF5573" s="76"/>
      <c r="BH5573" s="76"/>
      <c r="BI5573" s="76"/>
      <c r="BK5573" s="76"/>
      <c r="BL5573" s="76"/>
      <c r="BN5573" s="76"/>
      <c r="BO5573" s="76"/>
      <c r="BQ5573" s="76"/>
      <c r="BR5573" s="76"/>
      <c r="BT5573" s="76"/>
      <c r="BU5573" s="76"/>
      <c r="BW5573" s="76"/>
      <c r="BX5573" s="76"/>
    </row>
    <row r="5574" spans="1:76" ht="12.75" customHeight="1">
      <c r="A5574" s="2"/>
      <c r="B5574" s="2"/>
      <c r="C5574" s="2"/>
      <c r="D5574" s="75"/>
      <c r="F5574" s="76"/>
      <c r="G5574" s="76"/>
      <c r="I5574" s="76"/>
      <c r="J5574" s="76"/>
      <c r="L5574" s="76"/>
      <c r="M5574" s="76"/>
      <c r="O5574" s="76"/>
      <c r="P5574" s="76"/>
      <c r="R5574" s="76"/>
      <c r="S5574" s="76"/>
      <c r="U5574" s="76"/>
      <c r="V5574" s="76"/>
      <c r="X5574" s="76"/>
      <c r="Y5574" s="76"/>
      <c r="AA5574" s="76"/>
      <c r="AB5574" s="76"/>
      <c r="AD5574" s="76"/>
      <c r="AE5574" s="76"/>
      <c r="AG5574" s="76"/>
      <c r="AH5574" s="76"/>
      <c r="AJ5574" s="76"/>
      <c r="AK5574" s="76"/>
      <c r="AM5574" s="76"/>
      <c r="AN5574" s="76"/>
      <c r="AP5574" s="76"/>
      <c r="AQ5574" s="76"/>
      <c r="AS5574" s="76"/>
      <c r="AT5574" s="76"/>
      <c r="AV5574" s="76"/>
      <c r="AW5574" s="76"/>
      <c r="AY5574" s="76"/>
      <c r="AZ5574" s="76"/>
      <c r="BB5574" s="76"/>
      <c r="BC5574" s="76"/>
      <c r="BE5574" s="76"/>
      <c r="BF5574" s="76"/>
      <c r="BH5574" s="76"/>
      <c r="BI5574" s="76"/>
      <c r="BK5574" s="76"/>
      <c r="BL5574" s="76"/>
      <c r="BN5574" s="76"/>
      <c r="BO5574" s="76"/>
      <c r="BQ5574" s="76"/>
      <c r="BR5574" s="76"/>
      <c r="BT5574" s="76"/>
      <c r="BU5574" s="76"/>
      <c r="BW5574" s="76"/>
      <c r="BX5574" s="76"/>
    </row>
    <row r="5575" spans="1:76" ht="12.75" customHeight="1">
      <c r="A5575" s="2"/>
      <c r="B5575" s="2"/>
      <c r="C5575" s="2"/>
      <c r="D5575" s="75"/>
      <c r="F5575" s="76"/>
      <c r="G5575" s="76"/>
      <c r="I5575" s="76"/>
      <c r="J5575" s="76"/>
      <c r="L5575" s="76"/>
      <c r="M5575" s="76"/>
      <c r="O5575" s="76"/>
      <c r="P5575" s="76"/>
      <c r="R5575" s="76"/>
      <c r="S5575" s="76"/>
      <c r="U5575" s="76"/>
      <c r="V5575" s="76"/>
      <c r="X5575" s="76"/>
      <c r="Y5575" s="76"/>
      <c r="AA5575" s="76"/>
      <c r="AB5575" s="76"/>
      <c r="AD5575" s="76"/>
      <c r="AE5575" s="76"/>
      <c r="AG5575" s="76"/>
      <c r="AH5575" s="76"/>
      <c r="AJ5575" s="76"/>
      <c r="AK5575" s="76"/>
      <c r="AM5575" s="76"/>
      <c r="AN5575" s="76"/>
      <c r="AP5575" s="76"/>
      <c r="AQ5575" s="76"/>
      <c r="AS5575" s="76"/>
      <c r="AT5575" s="76"/>
      <c r="AV5575" s="76"/>
      <c r="AW5575" s="76"/>
      <c r="AY5575" s="76"/>
      <c r="AZ5575" s="76"/>
      <c r="BB5575" s="76"/>
      <c r="BC5575" s="76"/>
      <c r="BE5575" s="76"/>
      <c r="BF5575" s="76"/>
      <c r="BH5575" s="76"/>
      <c r="BI5575" s="76"/>
      <c r="BK5575" s="76"/>
      <c r="BL5575" s="76"/>
      <c r="BN5575" s="76"/>
      <c r="BO5575" s="76"/>
      <c r="BQ5575" s="76"/>
      <c r="BR5575" s="76"/>
      <c r="BT5575" s="76"/>
      <c r="BU5575" s="76"/>
      <c r="BW5575" s="76"/>
      <c r="BX5575" s="76"/>
    </row>
    <row r="5576" spans="1:76" ht="12.75" customHeight="1">
      <c r="A5576" s="2"/>
      <c r="B5576" s="2"/>
      <c r="C5576" s="2"/>
      <c r="D5576" s="75"/>
      <c r="F5576" s="76"/>
      <c r="G5576" s="76"/>
      <c r="I5576" s="76"/>
      <c r="J5576" s="76"/>
      <c r="L5576" s="76"/>
      <c r="M5576" s="76"/>
      <c r="O5576" s="76"/>
      <c r="P5576" s="76"/>
      <c r="R5576" s="76"/>
      <c r="S5576" s="76"/>
      <c r="U5576" s="76"/>
      <c r="V5576" s="76"/>
      <c r="X5576" s="76"/>
      <c r="Y5576" s="76"/>
      <c r="AA5576" s="76"/>
      <c r="AB5576" s="76"/>
      <c r="AD5576" s="76"/>
      <c r="AE5576" s="76"/>
      <c r="AG5576" s="76"/>
      <c r="AH5576" s="76"/>
      <c r="AJ5576" s="76"/>
      <c r="AK5576" s="76"/>
      <c r="AM5576" s="76"/>
      <c r="AN5576" s="76"/>
      <c r="AP5576" s="76"/>
      <c r="AQ5576" s="76"/>
      <c r="AS5576" s="76"/>
      <c r="AT5576" s="76"/>
      <c r="AV5576" s="76"/>
      <c r="AW5576" s="76"/>
      <c r="AY5576" s="76"/>
      <c r="AZ5576" s="76"/>
      <c r="BB5576" s="76"/>
      <c r="BC5576" s="76"/>
      <c r="BE5576" s="76"/>
      <c r="BF5576" s="76"/>
      <c r="BH5576" s="76"/>
      <c r="BI5576" s="76"/>
      <c r="BK5576" s="76"/>
      <c r="BL5576" s="76"/>
      <c r="BN5576" s="76"/>
      <c r="BO5576" s="76"/>
      <c r="BQ5576" s="76"/>
      <c r="BR5576" s="76"/>
      <c r="BT5576" s="76"/>
      <c r="BU5576" s="76"/>
      <c r="BW5576" s="76"/>
      <c r="BX5576" s="76"/>
    </row>
    <row r="5577" spans="1:76" ht="12.75" customHeight="1">
      <c r="A5577" s="2"/>
      <c r="B5577" s="2"/>
      <c r="C5577" s="2"/>
      <c r="D5577" s="75"/>
      <c r="F5577" s="76"/>
      <c r="G5577" s="76"/>
      <c r="I5577" s="76"/>
      <c r="J5577" s="76"/>
      <c r="L5577" s="76"/>
      <c r="M5577" s="76"/>
      <c r="O5577" s="76"/>
      <c r="P5577" s="76"/>
      <c r="R5577" s="76"/>
      <c r="S5577" s="76"/>
      <c r="U5577" s="76"/>
      <c r="V5577" s="76"/>
      <c r="X5577" s="76"/>
      <c r="Y5577" s="76"/>
      <c r="AA5577" s="76"/>
      <c r="AB5577" s="76"/>
      <c r="AD5577" s="76"/>
      <c r="AE5577" s="76"/>
      <c r="AG5577" s="76"/>
      <c r="AH5577" s="76"/>
      <c r="AJ5577" s="76"/>
      <c r="AK5577" s="76"/>
      <c r="AM5577" s="76"/>
      <c r="AN5577" s="76"/>
      <c r="AP5577" s="76"/>
      <c r="AQ5577" s="76"/>
      <c r="AS5577" s="76"/>
      <c r="AT5577" s="76"/>
      <c r="AV5577" s="76"/>
      <c r="AW5577" s="76"/>
      <c r="AY5577" s="76"/>
      <c r="AZ5577" s="76"/>
      <c r="BB5577" s="76"/>
      <c r="BC5577" s="76"/>
      <c r="BE5577" s="76"/>
      <c r="BF5577" s="76"/>
      <c r="BH5577" s="76"/>
      <c r="BI5577" s="76"/>
      <c r="BK5577" s="76"/>
      <c r="BL5577" s="76"/>
      <c r="BN5577" s="76"/>
      <c r="BO5577" s="76"/>
      <c r="BQ5577" s="76"/>
      <c r="BR5577" s="76"/>
      <c r="BT5577" s="76"/>
      <c r="BU5577" s="76"/>
      <c r="BW5577" s="76"/>
      <c r="BX5577" s="76"/>
    </row>
    <row r="5578" spans="1:76" ht="12.75" customHeight="1">
      <c r="A5578" s="2"/>
      <c r="B5578" s="2"/>
      <c r="C5578" s="2"/>
      <c r="D5578" s="75"/>
      <c r="F5578" s="76"/>
      <c r="G5578" s="76"/>
      <c r="I5578" s="76"/>
      <c r="J5578" s="76"/>
      <c r="L5578" s="76"/>
      <c r="M5578" s="76"/>
      <c r="O5578" s="76"/>
      <c r="P5578" s="76"/>
      <c r="R5578" s="76"/>
      <c r="S5578" s="76"/>
      <c r="U5578" s="76"/>
      <c r="V5578" s="76"/>
      <c r="X5578" s="76"/>
      <c r="Y5578" s="76"/>
      <c r="AA5578" s="76"/>
      <c r="AB5578" s="76"/>
      <c r="AD5578" s="76"/>
      <c r="AE5578" s="76"/>
      <c r="AG5578" s="76"/>
      <c r="AH5578" s="76"/>
      <c r="AJ5578" s="76"/>
      <c r="AK5578" s="76"/>
      <c r="AM5578" s="76"/>
      <c r="AN5578" s="76"/>
      <c r="AP5578" s="76"/>
      <c r="AQ5578" s="76"/>
      <c r="AS5578" s="76"/>
      <c r="AT5578" s="76"/>
      <c r="AV5578" s="76"/>
      <c r="AW5578" s="76"/>
      <c r="AY5578" s="76"/>
      <c r="AZ5578" s="76"/>
      <c r="BB5578" s="76"/>
      <c r="BC5578" s="76"/>
      <c r="BE5578" s="76"/>
      <c r="BF5578" s="76"/>
      <c r="BH5578" s="76"/>
      <c r="BI5578" s="76"/>
      <c r="BK5578" s="76"/>
      <c r="BL5578" s="76"/>
      <c r="BN5578" s="76"/>
      <c r="BO5578" s="76"/>
      <c r="BQ5578" s="76"/>
      <c r="BR5578" s="76"/>
      <c r="BT5578" s="76"/>
      <c r="BU5578" s="76"/>
      <c r="BW5578" s="76"/>
      <c r="BX5578" s="76"/>
    </row>
    <row r="5579" spans="1:76" ht="12.75" customHeight="1">
      <c r="A5579" s="2"/>
      <c r="B5579" s="2"/>
      <c r="C5579" s="2"/>
      <c r="D5579" s="75"/>
      <c r="F5579" s="76"/>
      <c r="G5579" s="76"/>
      <c r="I5579" s="76"/>
      <c r="J5579" s="76"/>
      <c r="L5579" s="76"/>
      <c r="M5579" s="76"/>
      <c r="O5579" s="76"/>
      <c r="P5579" s="76"/>
      <c r="R5579" s="76"/>
      <c r="S5579" s="76"/>
      <c r="U5579" s="76"/>
      <c r="V5579" s="76"/>
      <c r="X5579" s="76"/>
      <c r="Y5579" s="76"/>
      <c r="AA5579" s="76"/>
      <c r="AB5579" s="76"/>
      <c r="AD5579" s="76"/>
      <c r="AE5579" s="76"/>
      <c r="AG5579" s="76"/>
      <c r="AH5579" s="76"/>
      <c r="AJ5579" s="76"/>
      <c r="AK5579" s="76"/>
      <c r="AM5579" s="76"/>
      <c r="AN5579" s="76"/>
      <c r="AP5579" s="76"/>
      <c r="AQ5579" s="76"/>
      <c r="AS5579" s="76"/>
      <c r="AT5579" s="76"/>
      <c r="AV5579" s="76"/>
      <c r="AW5579" s="76"/>
      <c r="AY5579" s="76"/>
      <c r="AZ5579" s="76"/>
      <c r="BB5579" s="76"/>
      <c r="BC5579" s="76"/>
      <c r="BE5579" s="76"/>
      <c r="BF5579" s="76"/>
      <c r="BH5579" s="76"/>
      <c r="BI5579" s="76"/>
      <c r="BK5579" s="76"/>
      <c r="BL5579" s="76"/>
      <c r="BN5579" s="76"/>
      <c r="BO5579" s="76"/>
      <c r="BQ5579" s="76"/>
      <c r="BR5579" s="76"/>
      <c r="BT5579" s="76"/>
      <c r="BU5579" s="76"/>
      <c r="BW5579" s="76"/>
      <c r="BX5579" s="76"/>
    </row>
    <row r="5580" spans="1:76" ht="12.75" customHeight="1">
      <c r="A5580" s="2"/>
      <c r="B5580" s="2"/>
      <c r="C5580" s="2"/>
      <c r="D5580" s="75"/>
      <c r="F5580" s="76"/>
      <c r="G5580" s="76"/>
      <c r="I5580" s="76"/>
      <c r="J5580" s="76"/>
      <c r="L5580" s="76"/>
      <c r="M5580" s="76"/>
      <c r="O5580" s="76"/>
      <c r="P5580" s="76"/>
      <c r="R5580" s="76"/>
      <c r="S5580" s="76"/>
      <c r="U5580" s="76"/>
      <c r="V5580" s="76"/>
      <c r="X5580" s="76"/>
      <c r="Y5580" s="76"/>
      <c r="AA5580" s="76"/>
      <c r="AB5580" s="76"/>
      <c r="AD5580" s="76"/>
      <c r="AE5580" s="76"/>
      <c r="AG5580" s="76"/>
      <c r="AH5580" s="76"/>
      <c r="AJ5580" s="76"/>
      <c r="AK5580" s="76"/>
      <c r="AM5580" s="76"/>
      <c r="AN5580" s="76"/>
      <c r="AP5580" s="76"/>
      <c r="AQ5580" s="76"/>
      <c r="AS5580" s="76"/>
      <c r="AT5580" s="76"/>
      <c r="AV5580" s="76"/>
      <c r="AW5580" s="76"/>
      <c r="AY5580" s="76"/>
      <c r="AZ5580" s="76"/>
      <c r="BB5580" s="76"/>
      <c r="BC5580" s="76"/>
      <c r="BE5580" s="76"/>
      <c r="BF5580" s="76"/>
      <c r="BH5580" s="76"/>
      <c r="BI5580" s="76"/>
      <c r="BK5580" s="76"/>
      <c r="BL5580" s="76"/>
      <c r="BN5580" s="76"/>
      <c r="BO5580" s="76"/>
      <c r="BQ5580" s="76"/>
      <c r="BR5580" s="76"/>
      <c r="BT5580" s="76"/>
      <c r="BU5580" s="76"/>
      <c r="BW5580" s="76"/>
      <c r="BX5580" s="76"/>
    </row>
    <row r="5581" spans="1:76" ht="12.75" customHeight="1">
      <c r="A5581" s="2"/>
      <c r="B5581" s="2"/>
      <c r="C5581" s="2"/>
      <c r="D5581" s="75"/>
      <c r="F5581" s="76"/>
      <c r="G5581" s="76"/>
      <c r="I5581" s="76"/>
      <c r="J5581" s="76"/>
      <c r="L5581" s="76"/>
      <c r="M5581" s="76"/>
      <c r="O5581" s="76"/>
      <c r="P5581" s="76"/>
      <c r="R5581" s="76"/>
      <c r="S5581" s="76"/>
      <c r="U5581" s="76"/>
      <c r="V5581" s="76"/>
      <c r="X5581" s="76"/>
      <c r="Y5581" s="76"/>
      <c r="AA5581" s="76"/>
      <c r="AB5581" s="76"/>
      <c r="AD5581" s="76"/>
      <c r="AE5581" s="76"/>
      <c r="AG5581" s="76"/>
      <c r="AH5581" s="76"/>
      <c r="AJ5581" s="76"/>
      <c r="AK5581" s="76"/>
      <c r="AM5581" s="76"/>
      <c r="AN5581" s="76"/>
      <c r="AP5581" s="76"/>
      <c r="AQ5581" s="76"/>
      <c r="AS5581" s="76"/>
      <c r="AT5581" s="76"/>
      <c r="AV5581" s="76"/>
      <c r="AW5581" s="76"/>
      <c r="AY5581" s="76"/>
      <c r="AZ5581" s="76"/>
      <c r="BB5581" s="76"/>
      <c r="BC5581" s="76"/>
      <c r="BE5581" s="76"/>
      <c r="BF5581" s="76"/>
      <c r="BH5581" s="76"/>
      <c r="BI5581" s="76"/>
      <c r="BK5581" s="76"/>
      <c r="BL5581" s="76"/>
      <c r="BN5581" s="76"/>
      <c r="BO5581" s="76"/>
      <c r="BQ5581" s="76"/>
      <c r="BR5581" s="76"/>
      <c r="BT5581" s="76"/>
      <c r="BU5581" s="76"/>
      <c r="BW5581" s="76"/>
      <c r="BX5581" s="76"/>
    </row>
    <row r="5582" spans="1:76" ht="12.75" customHeight="1">
      <c r="A5582" s="2"/>
      <c r="B5582" s="2"/>
      <c r="C5582" s="2"/>
      <c r="D5582" s="75"/>
      <c r="F5582" s="76"/>
      <c r="G5582" s="76"/>
      <c r="I5582" s="76"/>
      <c r="J5582" s="76"/>
      <c r="L5582" s="76"/>
      <c r="M5582" s="76"/>
      <c r="O5582" s="76"/>
      <c r="P5582" s="76"/>
      <c r="R5582" s="76"/>
      <c r="S5582" s="76"/>
      <c r="U5582" s="76"/>
      <c r="V5582" s="76"/>
      <c r="X5582" s="76"/>
      <c r="Y5582" s="76"/>
      <c r="AA5582" s="76"/>
      <c r="AB5582" s="76"/>
      <c r="AD5582" s="76"/>
      <c r="AE5582" s="76"/>
      <c r="AG5582" s="76"/>
      <c r="AH5582" s="76"/>
      <c r="AJ5582" s="76"/>
      <c r="AK5582" s="76"/>
      <c r="AM5582" s="76"/>
      <c r="AN5582" s="76"/>
      <c r="AP5582" s="76"/>
      <c r="AQ5582" s="76"/>
      <c r="AS5582" s="76"/>
      <c r="AT5582" s="76"/>
      <c r="AV5582" s="76"/>
      <c r="AW5582" s="76"/>
      <c r="AY5582" s="76"/>
      <c r="AZ5582" s="76"/>
      <c r="BB5582" s="76"/>
      <c r="BC5582" s="76"/>
      <c r="BE5582" s="76"/>
      <c r="BF5582" s="76"/>
      <c r="BH5582" s="76"/>
      <c r="BI5582" s="76"/>
      <c r="BK5582" s="76"/>
      <c r="BL5582" s="76"/>
      <c r="BN5582" s="76"/>
      <c r="BO5582" s="76"/>
      <c r="BQ5582" s="76"/>
      <c r="BR5582" s="76"/>
      <c r="BT5582" s="76"/>
      <c r="BU5582" s="76"/>
      <c r="BW5582" s="76"/>
      <c r="BX5582" s="76"/>
    </row>
    <row r="5583" spans="1:76" ht="12.75" customHeight="1">
      <c r="A5583" s="2"/>
      <c r="B5583" s="2"/>
      <c r="C5583" s="2"/>
      <c r="D5583" s="75"/>
      <c r="F5583" s="76"/>
      <c r="G5583" s="76"/>
      <c r="I5583" s="76"/>
      <c r="J5583" s="76"/>
      <c r="L5583" s="76"/>
      <c r="M5583" s="76"/>
      <c r="O5583" s="76"/>
      <c r="P5583" s="76"/>
      <c r="R5583" s="76"/>
      <c r="S5583" s="76"/>
      <c r="U5583" s="76"/>
      <c r="V5583" s="76"/>
      <c r="X5583" s="76"/>
      <c r="Y5583" s="76"/>
      <c r="AA5583" s="76"/>
      <c r="AB5583" s="76"/>
      <c r="AD5583" s="76"/>
      <c r="AE5583" s="76"/>
      <c r="AG5583" s="76"/>
      <c r="AH5583" s="76"/>
      <c r="AJ5583" s="76"/>
      <c r="AK5583" s="76"/>
      <c r="AM5583" s="76"/>
      <c r="AN5583" s="76"/>
      <c r="AP5583" s="76"/>
      <c r="AQ5583" s="76"/>
      <c r="AS5583" s="76"/>
      <c r="AT5583" s="76"/>
      <c r="AV5583" s="76"/>
      <c r="AW5583" s="76"/>
      <c r="AY5583" s="76"/>
      <c r="AZ5583" s="76"/>
      <c r="BB5583" s="76"/>
      <c r="BC5583" s="76"/>
      <c r="BE5583" s="76"/>
      <c r="BF5583" s="76"/>
      <c r="BH5583" s="76"/>
      <c r="BI5583" s="76"/>
      <c r="BK5583" s="76"/>
      <c r="BL5583" s="76"/>
      <c r="BN5583" s="76"/>
      <c r="BO5583" s="76"/>
      <c r="BQ5583" s="76"/>
      <c r="BR5583" s="76"/>
      <c r="BT5583" s="76"/>
      <c r="BU5583" s="76"/>
      <c r="BW5583" s="76"/>
      <c r="BX5583" s="76"/>
    </row>
    <row r="5584" spans="1:76" ht="12.75" customHeight="1">
      <c r="A5584" s="2"/>
      <c r="B5584" s="2"/>
      <c r="C5584" s="2"/>
      <c r="D5584" s="75"/>
      <c r="F5584" s="76"/>
      <c r="G5584" s="76"/>
      <c r="I5584" s="76"/>
      <c r="J5584" s="76"/>
      <c r="L5584" s="76"/>
      <c r="M5584" s="76"/>
      <c r="O5584" s="76"/>
      <c r="P5584" s="76"/>
      <c r="R5584" s="76"/>
      <c r="S5584" s="76"/>
      <c r="U5584" s="76"/>
      <c r="V5584" s="76"/>
      <c r="X5584" s="76"/>
      <c r="Y5584" s="76"/>
      <c r="AA5584" s="76"/>
      <c r="AB5584" s="76"/>
      <c r="AD5584" s="76"/>
      <c r="AE5584" s="76"/>
      <c r="AG5584" s="76"/>
      <c r="AH5584" s="76"/>
      <c r="AJ5584" s="76"/>
      <c r="AK5584" s="76"/>
      <c r="AM5584" s="76"/>
      <c r="AN5584" s="76"/>
      <c r="AP5584" s="76"/>
      <c r="AQ5584" s="76"/>
      <c r="AS5584" s="76"/>
      <c r="AT5584" s="76"/>
      <c r="AV5584" s="76"/>
      <c r="AW5584" s="76"/>
      <c r="AY5584" s="76"/>
      <c r="AZ5584" s="76"/>
      <c r="BB5584" s="76"/>
      <c r="BC5584" s="76"/>
      <c r="BE5584" s="76"/>
      <c r="BF5584" s="76"/>
      <c r="BH5584" s="76"/>
      <c r="BI5584" s="76"/>
      <c r="BK5584" s="76"/>
      <c r="BL5584" s="76"/>
      <c r="BN5584" s="76"/>
      <c r="BO5584" s="76"/>
      <c r="BQ5584" s="76"/>
      <c r="BR5584" s="76"/>
      <c r="BT5584" s="76"/>
      <c r="BU5584" s="76"/>
      <c r="BW5584" s="76"/>
      <c r="BX5584" s="76"/>
    </row>
    <row r="5585" spans="1:76" ht="12.75" customHeight="1">
      <c r="A5585" s="2"/>
      <c r="B5585" s="2"/>
      <c r="C5585" s="2"/>
      <c r="D5585" s="75"/>
      <c r="F5585" s="76"/>
      <c r="G5585" s="76"/>
      <c r="I5585" s="76"/>
      <c r="J5585" s="76"/>
      <c r="L5585" s="76"/>
      <c r="M5585" s="76"/>
      <c r="O5585" s="76"/>
      <c r="P5585" s="76"/>
      <c r="R5585" s="76"/>
      <c r="S5585" s="76"/>
      <c r="U5585" s="76"/>
      <c r="V5585" s="76"/>
      <c r="X5585" s="76"/>
      <c r="Y5585" s="76"/>
      <c r="AA5585" s="76"/>
      <c r="AB5585" s="76"/>
      <c r="AD5585" s="76"/>
      <c r="AE5585" s="76"/>
      <c r="AG5585" s="76"/>
      <c r="AH5585" s="76"/>
      <c r="AJ5585" s="76"/>
      <c r="AK5585" s="76"/>
      <c r="AM5585" s="76"/>
      <c r="AN5585" s="76"/>
      <c r="AP5585" s="76"/>
      <c r="AQ5585" s="76"/>
      <c r="AS5585" s="76"/>
      <c r="AT5585" s="76"/>
      <c r="AV5585" s="76"/>
      <c r="AW5585" s="76"/>
      <c r="AY5585" s="76"/>
      <c r="AZ5585" s="76"/>
      <c r="BB5585" s="76"/>
      <c r="BC5585" s="76"/>
      <c r="BE5585" s="76"/>
      <c r="BF5585" s="76"/>
      <c r="BH5585" s="76"/>
      <c r="BI5585" s="76"/>
      <c r="BK5585" s="76"/>
      <c r="BL5585" s="76"/>
      <c r="BN5585" s="76"/>
      <c r="BO5585" s="76"/>
      <c r="BQ5585" s="76"/>
      <c r="BR5585" s="76"/>
      <c r="BT5585" s="76"/>
      <c r="BU5585" s="76"/>
      <c r="BW5585" s="76"/>
      <c r="BX5585" s="76"/>
    </row>
    <row r="5586" spans="1:76" ht="12.75" customHeight="1">
      <c r="A5586" s="2"/>
      <c r="B5586" s="2"/>
      <c r="C5586" s="2"/>
      <c r="D5586" s="75"/>
      <c r="F5586" s="76"/>
      <c r="G5586" s="76"/>
      <c r="I5586" s="76"/>
      <c r="J5586" s="76"/>
      <c r="L5586" s="76"/>
      <c r="M5586" s="76"/>
      <c r="O5586" s="76"/>
      <c r="P5586" s="76"/>
      <c r="R5586" s="76"/>
      <c r="S5586" s="76"/>
      <c r="U5586" s="76"/>
      <c r="V5586" s="76"/>
      <c r="X5586" s="76"/>
      <c r="Y5586" s="76"/>
      <c r="AA5586" s="76"/>
      <c r="AB5586" s="76"/>
      <c r="AD5586" s="76"/>
      <c r="AE5586" s="76"/>
      <c r="AG5586" s="76"/>
      <c r="AH5586" s="76"/>
      <c r="AJ5586" s="76"/>
      <c r="AK5586" s="76"/>
      <c r="AM5586" s="76"/>
      <c r="AN5586" s="76"/>
      <c r="AP5586" s="76"/>
      <c r="AQ5586" s="76"/>
      <c r="AS5586" s="76"/>
      <c r="AT5586" s="76"/>
      <c r="AV5586" s="76"/>
      <c r="AW5586" s="76"/>
      <c r="AY5586" s="76"/>
      <c r="AZ5586" s="76"/>
      <c r="BB5586" s="76"/>
      <c r="BC5586" s="76"/>
      <c r="BE5586" s="76"/>
      <c r="BF5586" s="76"/>
      <c r="BH5586" s="76"/>
      <c r="BI5586" s="76"/>
      <c r="BK5586" s="76"/>
      <c r="BL5586" s="76"/>
      <c r="BN5586" s="76"/>
      <c r="BO5586" s="76"/>
      <c r="BQ5586" s="76"/>
      <c r="BR5586" s="76"/>
      <c r="BT5586" s="76"/>
      <c r="BU5586" s="76"/>
      <c r="BW5586" s="76"/>
      <c r="BX5586" s="76"/>
    </row>
    <row r="5587" spans="1:76" ht="12.75" customHeight="1">
      <c r="A5587" s="2"/>
      <c r="B5587" s="2"/>
      <c r="C5587" s="2"/>
      <c r="D5587" s="75"/>
      <c r="F5587" s="76"/>
      <c r="G5587" s="76"/>
      <c r="I5587" s="76"/>
      <c r="J5587" s="76"/>
      <c r="L5587" s="76"/>
      <c r="M5587" s="76"/>
      <c r="O5587" s="76"/>
      <c r="P5587" s="76"/>
      <c r="R5587" s="76"/>
      <c r="S5587" s="76"/>
      <c r="U5587" s="76"/>
      <c r="V5587" s="76"/>
      <c r="X5587" s="76"/>
      <c r="Y5587" s="76"/>
      <c r="AA5587" s="76"/>
      <c r="AB5587" s="76"/>
      <c r="AD5587" s="76"/>
      <c r="AE5587" s="76"/>
      <c r="AG5587" s="76"/>
      <c r="AH5587" s="76"/>
      <c r="AJ5587" s="76"/>
      <c r="AK5587" s="76"/>
      <c r="AM5587" s="76"/>
      <c r="AN5587" s="76"/>
      <c r="AP5587" s="76"/>
      <c r="AQ5587" s="76"/>
      <c r="AS5587" s="76"/>
      <c r="AT5587" s="76"/>
      <c r="AV5587" s="76"/>
      <c r="AW5587" s="76"/>
      <c r="AY5587" s="76"/>
      <c r="AZ5587" s="76"/>
      <c r="BB5587" s="76"/>
      <c r="BC5587" s="76"/>
      <c r="BE5587" s="76"/>
      <c r="BF5587" s="76"/>
      <c r="BH5587" s="76"/>
      <c r="BI5587" s="76"/>
      <c r="BK5587" s="76"/>
      <c r="BL5587" s="76"/>
      <c r="BN5587" s="76"/>
      <c r="BO5587" s="76"/>
      <c r="BQ5587" s="76"/>
      <c r="BR5587" s="76"/>
      <c r="BT5587" s="76"/>
      <c r="BU5587" s="76"/>
      <c r="BW5587" s="76"/>
      <c r="BX5587" s="76"/>
    </row>
    <row r="5588" spans="1:76" ht="12.75" customHeight="1">
      <c r="A5588" s="2"/>
      <c r="B5588" s="2"/>
      <c r="C5588" s="2"/>
      <c r="D5588" s="75"/>
      <c r="F5588" s="76"/>
      <c r="G5588" s="76"/>
      <c r="I5588" s="76"/>
      <c r="J5588" s="76"/>
      <c r="L5588" s="76"/>
      <c r="M5588" s="76"/>
      <c r="O5588" s="76"/>
      <c r="P5588" s="76"/>
      <c r="R5588" s="76"/>
      <c r="S5588" s="76"/>
      <c r="U5588" s="76"/>
      <c r="V5588" s="76"/>
      <c r="X5588" s="76"/>
      <c r="Y5588" s="76"/>
      <c r="AA5588" s="76"/>
      <c r="AB5588" s="76"/>
      <c r="AD5588" s="76"/>
      <c r="AE5588" s="76"/>
      <c r="AG5588" s="76"/>
      <c r="AH5588" s="76"/>
      <c r="AJ5588" s="76"/>
      <c r="AK5588" s="76"/>
      <c r="AM5588" s="76"/>
      <c r="AN5588" s="76"/>
      <c r="AP5588" s="76"/>
      <c r="AQ5588" s="76"/>
      <c r="AS5588" s="76"/>
      <c r="AT5588" s="76"/>
      <c r="AV5588" s="76"/>
      <c r="AW5588" s="76"/>
      <c r="AY5588" s="76"/>
      <c r="AZ5588" s="76"/>
      <c r="BB5588" s="76"/>
      <c r="BC5588" s="76"/>
      <c r="BE5588" s="76"/>
      <c r="BF5588" s="76"/>
      <c r="BH5588" s="76"/>
      <c r="BI5588" s="76"/>
      <c r="BK5588" s="76"/>
      <c r="BL5588" s="76"/>
      <c r="BN5588" s="76"/>
      <c r="BO5588" s="76"/>
      <c r="BQ5588" s="76"/>
      <c r="BR5588" s="76"/>
      <c r="BT5588" s="76"/>
      <c r="BU5588" s="76"/>
      <c r="BW5588" s="76"/>
      <c r="BX5588" s="76"/>
    </row>
    <row r="5589" spans="1:76" ht="12.75" customHeight="1">
      <c r="A5589" s="2"/>
      <c r="B5589" s="2"/>
      <c r="C5589" s="2"/>
      <c r="D5589" s="75"/>
      <c r="F5589" s="76"/>
      <c r="G5589" s="76"/>
      <c r="I5589" s="76"/>
      <c r="J5589" s="76"/>
      <c r="L5589" s="76"/>
      <c r="M5589" s="76"/>
      <c r="O5589" s="76"/>
      <c r="P5589" s="76"/>
      <c r="R5589" s="76"/>
      <c r="S5589" s="76"/>
      <c r="U5589" s="76"/>
      <c r="V5589" s="76"/>
      <c r="X5589" s="76"/>
      <c r="Y5589" s="76"/>
      <c r="AA5589" s="76"/>
      <c r="AB5589" s="76"/>
      <c r="AD5589" s="76"/>
      <c r="AE5589" s="76"/>
      <c r="AG5589" s="76"/>
      <c r="AH5589" s="76"/>
      <c r="AJ5589" s="76"/>
      <c r="AK5589" s="76"/>
      <c r="AM5589" s="76"/>
      <c r="AN5589" s="76"/>
      <c r="AP5589" s="76"/>
      <c r="AQ5589" s="76"/>
      <c r="AS5589" s="76"/>
      <c r="AT5589" s="76"/>
      <c r="AV5589" s="76"/>
      <c r="AW5589" s="76"/>
      <c r="AY5589" s="76"/>
      <c r="AZ5589" s="76"/>
      <c r="BB5589" s="76"/>
      <c r="BC5589" s="76"/>
      <c r="BE5589" s="76"/>
      <c r="BF5589" s="76"/>
      <c r="BH5589" s="76"/>
      <c r="BI5589" s="76"/>
      <c r="BK5589" s="76"/>
      <c r="BL5589" s="76"/>
      <c r="BN5589" s="76"/>
      <c r="BO5589" s="76"/>
      <c r="BQ5589" s="76"/>
      <c r="BR5589" s="76"/>
      <c r="BT5589" s="76"/>
      <c r="BU5589" s="76"/>
      <c r="BW5589" s="76"/>
      <c r="BX5589" s="76"/>
    </row>
    <row r="5590" spans="1:76" ht="12.75" customHeight="1">
      <c r="A5590" s="2"/>
      <c r="B5590" s="2"/>
      <c r="C5590" s="2"/>
      <c r="D5590" s="75"/>
      <c r="F5590" s="76"/>
      <c r="G5590" s="76"/>
      <c r="I5590" s="76"/>
      <c r="J5590" s="76"/>
      <c r="L5590" s="76"/>
      <c r="M5590" s="76"/>
      <c r="O5590" s="76"/>
      <c r="P5590" s="76"/>
      <c r="R5590" s="76"/>
      <c r="S5590" s="76"/>
      <c r="U5590" s="76"/>
      <c r="V5590" s="76"/>
      <c r="X5590" s="76"/>
      <c r="Y5590" s="76"/>
      <c r="AA5590" s="76"/>
      <c r="AB5590" s="76"/>
      <c r="AD5590" s="76"/>
      <c r="AE5590" s="76"/>
      <c r="AG5590" s="76"/>
      <c r="AH5590" s="76"/>
      <c r="AJ5590" s="76"/>
      <c r="AK5590" s="76"/>
      <c r="AM5590" s="76"/>
      <c r="AN5590" s="76"/>
      <c r="AP5590" s="76"/>
      <c r="AQ5590" s="76"/>
      <c r="AS5590" s="76"/>
      <c r="AT5590" s="76"/>
      <c r="AV5590" s="76"/>
      <c r="AW5590" s="76"/>
      <c r="AY5590" s="76"/>
      <c r="AZ5590" s="76"/>
      <c r="BB5590" s="76"/>
      <c r="BC5590" s="76"/>
      <c r="BE5590" s="76"/>
      <c r="BF5590" s="76"/>
      <c r="BH5590" s="76"/>
      <c r="BI5590" s="76"/>
      <c r="BK5590" s="76"/>
      <c r="BL5590" s="76"/>
      <c r="BN5590" s="76"/>
      <c r="BO5590" s="76"/>
      <c r="BQ5590" s="76"/>
      <c r="BR5590" s="76"/>
      <c r="BT5590" s="76"/>
      <c r="BU5590" s="76"/>
      <c r="BW5590" s="76"/>
      <c r="BX5590" s="76"/>
    </row>
    <row r="5591" spans="1:76" ht="12.75" customHeight="1">
      <c r="A5591" s="2"/>
      <c r="B5591" s="2"/>
      <c r="C5591" s="2"/>
      <c r="D5591" s="75"/>
      <c r="F5591" s="76"/>
      <c r="G5591" s="76"/>
      <c r="I5591" s="76"/>
      <c r="J5591" s="76"/>
      <c r="L5591" s="76"/>
      <c r="M5591" s="76"/>
      <c r="O5591" s="76"/>
      <c r="P5591" s="76"/>
      <c r="R5591" s="76"/>
      <c r="S5591" s="76"/>
      <c r="U5591" s="76"/>
      <c r="V5591" s="76"/>
      <c r="X5591" s="76"/>
      <c r="Y5591" s="76"/>
      <c r="AA5591" s="76"/>
      <c r="AB5591" s="76"/>
      <c r="AD5591" s="76"/>
      <c r="AE5591" s="76"/>
      <c r="AG5591" s="76"/>
      <c r="AH5591" s="76"/>
      <c r="AJ5591" s="76"/>
      <c r="AK5591" s="76"/>
      <c r="AM5591" s="76"/>
      <c r="AN5591" s="76"/>
      <c r="AP5591" s="76"/>
      <c r="AQ5591" s="76"/>
      <c r="AS5591" s="76"/>
      <c r="AT5591" s="76"/>
      <c r="AV5591" s="76"/>
      <c r="AW5591" s="76"/>
      <c r="AY5591" s="76"/>
      <c r="AZ5591" s="76"/>
      <c r="BB5591" s="76"/>
      <c r="BC5591" s="76"/>
      <c r="BE5591" s="76"/>
      <c r="BF5591" s="76"/>
      <c r="BH5591" s="76"/>
      <c r="BI5591" s="76"/>
      <c r="BK5591" s="76"/>
      <c r="BL5591" s="76"/>
      <c r="BN5591" s="76"/>
      <c r="BO5591" s="76"/>
      <c r="BQ5591" s="76"/>
      <c r="BR5591" s="76"/>
      <c r="BT5591" s="76"/>
      <c r="BU5591" s="76"/>
      <c r="BW5591" s="76"/>
      <c r="BX5591" s="76"/>
    </row>
    <row r="5592" spans="1:76" ht="12.75" customHeight="1">
      <c r="A5592" s="2"/>
      <c r="B5592" s="2"/>
      <c r="C5592" s="2"/>
      <c r="D5592" s="75"/>
      <c r="F5592" s="76"/>
      <c r="G5592" s="76"/>
      <c r="I5592" s="76"/>
      <c r="J5592" s="76"/>
      <c r="L5592" s="76"/>
      <c r="M5592" s="76"/>
      <c r="O5592" s="76"/>
      <c r="P5592" s="76"/>
      <c r="R5592" s="76"/>
      <c r="S5592" s="76"/>
      <c r="U5592" s="76"/>
      <c r="V5592" s="76"/>
      <c r="X5592" s="76"/>
      <c r="Y5592" s="76"/>
      <c r="AA5592" s="76"/>
      <c r="AB5592" s="76"/>
      <c r="AD5592" s="76"/>
      <c r="AE5592" s="76"/>
      <c r="AG5592" s="76"/>
      <c r="AH5592" s="76"/>
      <c r="AJ5592" s="76"/>
      <c r="AK5592" s="76"/>
      <c r="AM5592" s="76"/>
      <c r="AN5592" s="76"/>
      <c r="AP5592" s="76"/>
      <c r="AQ5592" s="76"/>
      <c r="AS5592" s="76"/>
      <c r="AT5592" s="76"/>
      <c r="AV5592" s="76"/>
      <c r="AW5592" s="76"/>
      <c r="AY5592" s="76"/>
      <c r="AZ5592" s="76"/>
      <c r="BB5592" s="76"/>
      <c r="BC5592" s="76"/>
      <c r="BE5592" s="76"/>
      <c r="BF5592" s="76"/>
      <c r="BH5592" s="76"/>
      <c r="BI5592" s="76"/>
      <c r="BK5592" s="76"/>
      <c r="BL5592" s="76"/>
      <c r="BN5592" s="76"/>
      <c r="BO5592" s="76"/>
      <c r="BQ5592" s="76"/>
      <c r="BR5592" s="76"/>
      <c r="BT5592" s="76"/>
      <c r="BU5592" s="76"/>
      <c r="BW5592" s="76"/>
      <c r="BX5592" s="76"/>
    </row>
    <row r="5593" spans="1:76" ht="12.75" customHeight="1">
      <c r="A5593" s="2"/>
      <c r="B5593" s="2"/>
      <c r="C5593" s="2"/>
      <c r="D5593" s="75"/>
      <c r="F5593" s="76"/>
      <c r="G5593" s="76"/>
      <c r="I5593" s="76"/>
      <c r="J5593" s="76"/>
      <c r="L5593" s="76"/>
      <c r="M5593" s="76"/>
      <c r="O5593" s="76"/>
      <c r="P5593" s="76"/>
      <c r="R5593" s="76"/>
      <c r="S5593" s="76"/>
      <c r="U5593" s="76"/>
      <c r="V5593" s="76"/>
      <c r="X5593" s="76"/>
      <c r="Y5593" s="76"/>
      <c r="AA5593" s="76"/>
      <c r="AB5593" s="76"/>
      <c r="AD5593" s="76"/>
      <c r="AE5593" s="76"/>
      <c r="AG5593" s="76"/>
      <c r="AH5593" s="76"/>
      <c r="AJ5593" s="76"/>
      <c r="AK5593" s="76"/>
      <c r="AM5593" s="76"/>
      <c r="AN5593" s="76"/>
      <c r="AP5593" s="76"/>
      <c r="AQ5593" s="76"/>
      <c r="AS5593" s="76"/>
      <c r="AT5593" s="76"/>
      <c r="AV5593" s="76"/>
      <c r="AW5593" s="76"/>
      <c r="AY5593" s="76"/>
      <c r="AZ5593" s="76"/>
      <c r="BB5593" s="76"/>
      <c r="BC5593" s="76"/>
      <c r="BE5593" s="76"/>
      <c r="BF5593" s="76"/>
      <c r="BH5593" s="76"/>
      <c r="BI5593" s="76"/>
      <c r="BK5593" s="76"/>
      <c r="BL5593" s="76"/>
      <c r="BN5593" s="76"/>
      <c r="BO5593" s="76"/>
      <c r="BQ5593" s="76"/>
      <c r="BR5593" s="76"/>
      <c r="BT5593" s="76"/>
      <c r="BU5593" s="76"/>
      <c r="BW5593" s="76"/>
      <c r="BX5593" s="76"/>
    </row>
    <row r="5594" spans="1:76" ht="12.75" customHeight="1">
      <c r="A5594" s="2"/>
      <c r="B5594" s="2"/>
      <c r="C5594" s="2"/>
      <c r="D5594" s="75"/>
      <c r="F5594" s="76"/>
      <c r="G5594" s="76"/>
      <c r="I5594" s="76"/>
      <c r="J5594" s="76"/>
      <c r="L5594" s="76"/>
      <c r="M5594" s="76"/>
      <c r="O5594" s="76"/>
      <c r="P5594" s="76"/>
      <c r="R5594" s="76"/>
      <c r="S5594" s="76"/>
      <c r="U5594" s="76"/>
      <c r="V5594" s="76"/>
      <c r="X5594" s="76"/>
      <c r="Y5594" s="76"/>
      <c r="AA5594" s="76"/>
      <c r="AB5594" s="76"/>
      <c r="AD5594" s="76"/>
      <c r="AE5594" s="76"/>
      <c r="AG5594" s="76"/>
      <c r="AH5594" s="76"/>
      <c r="AJ5594" s="76"/>
      <c r="AK5594" s="76"/>
      <c r="AM5594" s="76"/>
      <c r="AN5594" s="76"/>
      <c r="AP5594" s="76"/>
      <c r="AQ5594" s="76"/>
      <c r="AS5594" s="76"/>
      <c r="AT5594" s="76"/>
      <c r="AV5594" s="76"/>
      <c r="AW5594" s="76"/>
      <c r="AY5594" s="76"/>
      <c r="AZ5594" s="76"/>
      <c r="BB5594" s="76"/>
      <c r="BC5594" s="76"/>
      <c r="BE5594" s="76"/>
      <c r="BF5594" s="76"/>
      <c r="BH5594" s="76"/>
      <c r="BI5594" s="76"/>
      <c r="BK5594" s="76"/>
      <c r="BL5594" s="76"/>
      <c r="BN5594" s="76"/>
      <c r="BO5594" s="76"/>
      <c r="BQ5594" s="76"/>
      <c r="BR5594" s="76"/>
      <c r="BT5594" s="76"/>
      <c r="BU5594" s="76"/>
      <c r="BW5594" s="76"/>
      <c r="BX5594" s="76"/>
    </row>
    <row r="5595" spans="1:76" ht="12.75" customHeight="1">
      <c r="A5595" s="2"/>
      <c r="B5595" s="2"/>
      <c r="C5595" s="2"/>
      <c r="D5595" s="75"/>
      <c r="F5595" s="76"/>
      <c r="G5595" s="76"/>
      <c r="I5595" s="76"/>
      <c r="J5595" s="76"/>
      <c r="L5595" s="76"/>
      <c r="M5595" s="76"/>
      <c r="O5595" s="76"/>
      <c r="P5595" s="76"/>
      <c r="R5595" s="76"/>
      <c r="S5595" s="76"/>
      <c r="U5595" s="76"/>
      <c r="V5595" s="76"/>
      <c r="X5595" s="76"/>
      <c r="Y5595" s="76"/>
      <c r="AA5595" s="76"/>
      <c r="AB5595" s="76"/>
      <c r="AD5595" s="76"/>
      <c r="AE5595" s="76"/>
      <c r="AG5595" s="76"/>
      <c r="AH5595" s="76"/>
      <c r="AJ5595" s="76"/>
      <c r="AK5595" s="76"/>
      <c r="AM5595" s="76"/>
      <c r="AN5595" s="76"/>
      <c r="AP5595" s="76"/>
      <c r="AQ5595" s="76"/>
      <c r="AS5595" s="76"/>
      <c r="AT5595" s="76"/>
      <c r="AV5595" s="76"/>
      <c r="AW5595" s="76"/>
      <c r="AY5595" s="76"/>
      <c r="AZ5595" s="76"/>
      <c r="BB5595" s="76"/>
      <c r="BC5595" s="76"/>
      <c r="BE5595" s="76"/>
      <c r="BF5595" s="76"/>
      <c r="BH5595" s="76"/>
      <c r="BI5595" s="76"/>
      <c r="BK5595" s="76"/>
      <c r="BL5595" s="76"/>
      <c r="BN5595" s="76"/>
      <c r="BO5595" s="76"/>
      <c r="BQ5595" s="76"/>
      <c r="BR5595" s="76"/>
      <c r="BT5595" s="76"/>
      <c r="BU5595" s="76"/>
      <c r="BW5595" s="76"/>
      <c r="BX5595" s="76"/>
    </row>
    <row r="5596" spans="1:76" ht="12.75" customHeight="1">
      <c r="A5596" s="2"/>
      <c r="B5596" s="2"/>
      <c r="C5596" s="2"/>
      <c r="D5596" s="75"/>
      <c r="F5596" s="76"/>
      <c r="G5596" s="76"/>
      <c r="I5596" s="76"/>
      <c r="J5596" s="76"/>
      <c r="L5596" s="76"/>
      <c r="M5596" s="76"/>
      <c r="O5596" s="76"/>
      <c r="P5596" s="76"/>
      <c r="R5596" s="76"/>
      <c r="S5596" s="76"/>
      <c r="U5596" s="76"/>
      <c r="V5596" s="76"/>
      <c r="X5596" s="76"/>
      <c r="Y5596" s="76"/>
      <c r="AA5596" s="76"/>
      <c r="AB5596" s="76"/>
      <c r="AD5596" s="76"/>
      <c r="AE5596" s="76"/>
      <c r="AG5596" s="76"/>
      <c r="AH5596" s="76"/>
      <c r="AJ5596" s="76"/>
      <c r="AK5596" s="76"/>
      <c r="AM5596" s="76"/>
      <c r="AN5596" s="76"/>
      <c r="AP5596" s="76"/>
      <c r="AQ5596" s="76"/>
      <c r="AS5596" s="76"/>
      <c r="AT5596" s="76"/>
      <c r="AV5596" s="76"/>
      <c r="AW5596" s="76"/>
      <c r="AY5596" s="76"/>
      <c r="AZ5596" s="76"/>
      <c r="BB5596" s="76"/>
      <c r="BC5596" s="76"/>
      <c r="BE5596" s="76"/>
      <c r="BF5596" s="76"/>
      <c r="BH5596" s="76"/>
      <c r="BI5596" s="76"/>
      <c r="BK5596" s="76"/>
      <c r="BL5596" s="76"/>
      <c r="BN5596" s="76"/>
      <c r="BO5596" s="76"/>
      <c r="BQ5596" s="76"/>
      <c r="BR5596" s="76"/>
      <c r="BT5596" s="76"/>
      <c r="BU5596" s="76"/>
      <c r="BW5596" s="76"/>
      <c r="BX5596" s="76"/>
    </row>
    <row r="5597" spans="1:76" ht="12.75" customHeight="1">
      <c r="A5597" s="2"/>
      <c r="B5597" s="2"/>
      <c r="C5597" s="2"/>
      <c r="D5597" s="75"/>
      <c r="F5597" s="76"/>
      <c r="G5597" s="76"/>
      <c r="I5597" s="76"/>
      <c r="J5597" s="76"/>
      <c r="L5597" s="76"/>
      <c r="M5597" s="76"/>
      <c r="O5597" s="76"/>
      <c r="P5597" s="76"/>
      <c r="R5597" s="76"/>
      <c r="S5597" s="76"/>
      <c r="U5597" s="76"/>
      <c r="V5597" s="76"/>
      <c r="X5597" s="76"/>
      <c r="Y5597" s="76"/>
      <c r="AA5597" s="76"/>
      <c r="AB5597" s="76"/>
      <c r="AD5597" s="76"/>
      <c r="AE5597" s="76"/>
      <c r="AG5597" s="76"/>
      <c r="AH5597" s="76"/>
      <c r="AJ5597" s="76"/>
      <c r="AK5597" s="76"/>
      <c r="AM5597" s="76"/>
      <c r="AN5597" s="76"/>
      <c r="AP5597" s="76"/>
      <c r="AQ5597" s="76"/>
      <c r="AS5597" s="76"/>
      <c r="AT5597" s="76"/>
      <c r="AV5597" s="76"/>
      <c r="AW5597" s="76"/>
      <c r="AY5597" s="76"/>
      <c r="AZ5597" s="76"/>
      <c r="BB5597" s="76"/>
      <c r="BC5597" s="76"/>
      <c r="BE5597" s="76"/>
      <c r="BF5597" s="76"/>
      <c r="BH5597" s="76"/>
      <c r="BI5597" s="76"/>
      <c r="BK5597" s="76"/>
      <c r="BL5597" s="76"/>
      <c r="BN5597" s="76"/>
      <c r="BO5597" s="76"/>
      <c r="BQ5597" s="76"/>
      <c r="BR5597" s="76"/>
      <c r="BT5597" s="76"/>
      <c r="BU5597" s="76"/>
      <c r="BW5597" s="76"/>
      <c r="BX5597" s="76"/>
    </row>
    <row r="5598" spans="1:76" ht="12.75" customHeight="1">
      <c r="A5598" s="2"/>
      <c r="B5598" s="2"/>
      <c r="C5598" s="2"/>
      <c r="D5598" s="75"/>
      <c r="F5598" s="76"/>
      <c r="G5598" s="76"/>
      <c r="I5598" s="76"/>
      <c r="J5598" s="76"/>
      <c r="L5598" s="76"/>
      <c r="M5598" s="76"/>
      <c r="O5598" s="76"/>
      <c r="P5598" s="76"/>
      <c r="R5598" s="76"/>
      <c r="S5598" s="76"/>
      <c r="U5598" s="76"/>
      <c r="V5598" s="76"/>
      <c r="X5598" s="76"/>
      <c r="Y5598" s="76"/>
      <c r="AA5598" s="76"/>
      <c r="AB5598" s="76"/>
      <c r="AD5598" s="76"/>
      <c r="AE5598" s="76"/>
      <c r="AG5598" s="76"/>
      <c r="AH5598" s="76"/>
      <c r="AJ5598" s="76"/>
      <c r="AK5598" s="76"/>
      <c r="AM5598" s="76"/>
      <c r="AN5598" s="76"/>
      <c r="AP5598" s="76"/>
      <c r="AQ5598" s="76"/>
      <c r="AS5598" s="76"/>
      <c r="AT5598" s="76"/>
      <c r="AV5598" s="76"/>
      <c r="AW5598" s="76"/>
      <c r="AY5598" s="76"/>
      <c r="AZ5598" s="76"/>
      <c r="BB5598" s="76"/>
      <c r="BC5598" s="76"/>
      <c r="BE5598" s="76"/>
      <c r="BF5598" s="76"/>
      <c r="BH5598" s="76"/>
      <c r="BI5598" s="76"/>
      <c r="BK5598" s="76"/>
      <c r="BL5598" s="76"/>
      <c r="BN5598" s="76"/>
      <c r="BO5598" s="76"/>
      <c r="BQ5598" s="76"/>
      <c r="BR5598" s="76"/>
      <c r="BT5598" s="76"/>
      <c r="BU5598" s="76"/>
      <c r="BW5598" s="76"/>
      <c r="BX5598" s="76"/>
    </row>
    <row r="5599" spans="1:76" ht="12.75" customHeight="1">
      <c r="A5599" s="2"/>
      <c r="B5599" s="2"/>
      <c r="C5599" s="2"/>
      <c r="D5599" s="75"/>
      <c r="F5599" s="76"/>
      <c r="G5599" s="76"/>
      <c r="I5599" s="76"/>
      <c r="J5599" s="76"/>
      <c r="L5599" s="76"/>
      <c r="M5599" s="76"/>
      <c r="O5599" s="76"/>
      <c r="P5599" s="76"/>
      <c r="R5599" s="76"/>
      <c r="S5599" s="76"/>
      <c r="U5599" s="76"/>
      <c r="V5599" s="76"/>
      <c r="X5599" s="76"/>
      <c r="Y5599" s="76"/>
      <c r="AA5599" s="76"/>
      <c r="AB5599" s="76"/>
      <c r="AD5599" s="76"/>
      <c r="AE5599" s="76"/>
      <c r="AG5599" s="76"/>
      <c r="AH5599" s="76"/>
      <c r="AJ5599" s="76"/>
      <c r="AK5599" s="76"/>
      <c r="AM5599" s="76"/>
      <c r="AN5599" s="76"/>
      <c r="AP5599" s="76"/>
      <c r="AQ5599" s="76"/>
      <c r="AS5599" s="76"/>
      <c r="AT5599" s="76"/>
      <c r="AV5599" s="76"/>
      <c r="AW5599" s="76"/>
      <c r="AY5599" s="76"/>
      <c r="AZ5599" s="76"/>
      <c r="BB5599" s="76"/>
      <c r="BC5599" s="76"/>
      <c r="BE5599" s="76"/>
      <c r="BF5599" s="76"/>
      <c r="BH5599" s="76"/>
      <c r="BI5599" s="76"/>
      <c r="BK5599" s="76"/>
      <c r="BL5599" s="76"/>
      <c r="BN5599" s="76"/>
      <c r="BO5599" s="76"/>
      <c r="BQ5599" s="76"/>
      <c r="BR5599" s="76"/>
      <c r="BT5599" s="76"/>
      <c r="BU5599" s="76"/>
      <c r="BW5599" s="76"/>
      <c r="BX5599" s="76"/>
    </row>
    <row r="5600" spans="1:76" ht="12.75" customHeight="1">
      <c r="A5600" s="2"/>
      <c r="B5600" s="2"/>
      <c r="C5600" s="2"/>
      <c r="D5600" s="75"/>
      <c r="F5600" s="76"/>
      <c r="G5600" s="76"/>
      <c r="I5600" s="76"/>
      <c r="J5600" s="76"/>
      <c r="L5600" s="76"/>
      <c r="M5600" s="76"/>
      <c r="O5600" s="76"/>
      <c r="P5600" s="76"/>
      <c r="R5600" s="76"/>
      <c r="S5600" s="76"/>
      <c r="U5600" s="76"/>
      <c r="V5600" s="76"/>
      <c r="X5600" s="76"/>
      <c r="Y5600" s="76"/>
      <c r="AA5600" s="76"/>
      <c r="AB5600" s="76"/>
      <c r="AD5600" s="76"/>
      <c r="AE5600" s="76"/>
      <c r="AG5600" s="76"/>
      <c r="AH5600" s="76"/>
      <c r="AJ5600" s="76"/>
      <c r="AK5600" s="76"/>
      <c r="AM5600" s="76"/>
      <c r="AN5600" s="76"/>
      <c r="AP5600" s="76"/>
      <c r="AQ5600" s="76"/>
      <c r="AS5600" s="76"/>
      <c r="AT5600" s="76"/>
      <c r="AV5600" s="76"/>
      <c r="AW5600" s="76"/>
      <c r="AY5600" s="76"/>
      <c r="AZ5600" s="76"/>
      <c r="BB5600" s="76"/>
      <c r="BC5600" s="76"/>
      <c r="BE5600" s="76"/>
      <c r="BF5600" s="76"/>
      <c r="BH5600" s="76"/>
      <c r="BI5600" s="76"/>
      <c r="BK5600" s="76"/>
      <c r="BL5600" s="76"/>
      <c r="BN5600" s="76"/>
      <c r="BO5600" s="76"/>
      <c r="BQ5600" s="76"/>
      <c r="BR5600" s="76"/>
      <c r="BT5600" s="76"/>
      <c r="BU5600" s="76"/>
      <c r="BW5600" s="76"/>
      <c r="BX5600" s="76"/>
    </row>
    <row r="5601" spans="1:76" ht="12.75" customHeight="1">
      <c r="A5601" s="2"/>
      <c r="B5601" s="2"/>
      <c r="C5601" s="2"/>
      <c r="D5601" s="75"/>
      <c r="F5601" s="76"/>
      <c r="G5601" s="76"/>
      <c r="I5601" s="76"/>
      <c r="J5601" s="76"/>
      <c r="L5601" s="76"/>
      <c r="M5601" s="76"/>
      <c r="O5601" s="76"/>
      <c r="P5601" s="76"/>
      <c r="R5601" s="76"/>
      <c r="S5601" s="76"/>
      <c r="U5601" s="76"/>
      <c r="V5601" s="76"/>
      <c r="X5601" s="76"/>
      <c r="Y5601" s="76"/>
      <c r="AA5601" s="76"/>
      <c r="AB5601" s="76"/>
      <c r="AD5601" s="76"/>
      <c r="AE5601" s="76"/>
      <c r="AG5601" s="76"/>
      <c r="AH5601" s="76"/>
      <c r="AJ5601" s="76"/>
      <c r="AK5601" s="76"/>
      <c r="AM5601" s="76"/>
      <c r="AN5601" s="76"/>
      <c r="AP5601" s="76"/>
      <c r="AQ5601" s="76"/>
      <c r="AS5601" s="76"/>
      <c r="AT5601" s="76"/>
      <c r="AV5601" s="76"/>
      <c r="AW5601" s="76"/>
      <c r="AY5601" s="76"/>
      <c r="AZ5601" s="76"/>
      <c r="BB5601" s="76"/>
      <c r="BC5601" s="76"/>
      <c r="BE5601" s="76"/>
      <c r="BF5601" s="76"/>
      <c r="BH5601" s="76"/>
      <c r="BI5601" s="76"/>
      <c r="BK5601" s="76"/>
      <c r="BL5601" s="76"/>
      <c r="BN5601" s="76"/>
      <c r="BO5601" s="76"/>
      <c r="BQ5601" s="76"/>
      <c r="BR5601" s="76"/>
      <c r="BT5601" s="76"/>
      <c r="BU5601" s="76"/>
      <c r="BW5601" s="76"/>
      <c r="BX5601" s="76"/>
    </row>
    <row r="5602" spans="1:76" ht="12.75" customHeight="1">
      <c r="A5602" s="2"/>
      <c r="B5602" s="2"/>
      <c r="C5602" s="2"/>
      <c r="D5602" s="75"/>
      <c r="F5602" s="76"/>
      <c r="G5602" s="76"/>
      <c r="I5602" s="76"/>
      <c r="J5602" s="76"/>
      <c r="L5602" s="76"/>
      <c r="M5602" s="76"/>
      <c r="O5602" s="76"/>
      <c r="P5602" s="76"/>
      <c r="R5602" s="76"/>
      <c r="S5602" s="76"/>
      <c r="U5602" s="76"/>
      <c r="V5602" s="76"/>
      <c r="X5602" s="76"/>
      <c r="Y5602" s="76"/>
      <c r="AA5602" s="76"/>
      <c r="AB5602" s="76"/>
      <c r="AD5602" s="76"/>
      <c r="AE5602" s="76"/>
      <c r="AG5602" s="76"/>
      <c r="AH5602" s="76"/>
      <c r="AJ5602" s="76"/>
      <c r="AK5602" s="76"/>
      <c r="AM5602" s="76"/>
      <c r="AN5602" s="76"/>
      <c r="AP5602" s="76"/>
      <c r="AQ5602" s="76"/>
      <c r="AS5602" s="76"/>
      <c r="AT5602" s="76"/>
      <c r="AV5602" s="76"/>
      <c r="AW5602" s="76"/>
      <c r="AY5602" s="76"/>
      <c r="AZ5602" s="76"/>
      <c r="BB5602" s="76"/>
      <c r="BC5602" s="76"/>
      <c r="BE5602" s="76"/>
      <c r="BF5602" s="76"/>
      <c r="BH5602" s="76"/>
      <c r="BI5602" s="76"/>
      <c r="BK5602" s="76"/>
      <c r="BL5602" s="76"/>
      <c r="BN5602" s="76"/>
      <c r="BO5602" s="76"/>
      <c r="BQ5602" s="76"/>
      <c r="BR5602" s="76"/>
      <c r="BT5602" s="76"/>
      <c r="BU5602" s="76"/>
      <c r="BW5602" s="76"/>
      <c r="BX5602" s="76"/>
    </row>
    <row r="5603" spans="1:76" ht="12.75" customHeight="1">
      <c r="A5603" s="2"/>
      <c r="B5603" s="2"/>
      <c r="C5603" s="2"/>
      <c r="D5603" s="75"/>
      <c r="F5603" s="76"/>
      <c r="G5603" s="76"/>
      <c r="I5603" s="76"/>
      <c r="J5603" s="76"/>
      <c r="L5603" s="76"/>
      <c r="M5603" s="76"/>
      <c r="O5603" s="76"/>
      <c r="P5603" s="76"/>
      <c r="R5603" s="76"/>
      <c r="S5603" s="76"/>
      <c r="U5603" s="76"/>
      <c r="V5603" s="76"/>
      <c r="X5603" s="76"/>
      <c r="Y5603" s="76"/>
      <c r="AA5603" s="76"/>
      <c r="AB5603" s="76"/>
      <c r="AD5603" s="76"/>
      <c r="AE5603" s="76"/>
      <c r="AG5603" s="76"/>
      <c r="AH5603" s="76"/>
      <c r="AJ5603" s="76"/>
      <c r="AK5603" s="76"/>
      <c r="AM5603" s="76"/>
      <c r="AN5603" s="76"/>
      <c r="AP5603" s="76"/>
      <c r="AQ5603" s="76"/>
      <c r="AS5603" s="76"/>
      <c r="AT5603" s="76"/>
      <c r="AV5603" s="76"/>
      <c r="AW5603" s="76"/>
      <c r="AY5603" s="76"/>
      <c r="AZ5603" s="76"/>
      <c r="BB5603" s="76"/>
      <c r="BC5603" s="76"/>
      <c r="BE5603" s="76"/>
      <c r="BF5603" s="76"/>
      <c r="BH5603" s="76"/>
      <c r="BI5603" s="76"/>
      <c r="BK5603" s="76"/>
      <c r="BL5603" s="76"/>
      <c r="BN5603" s="76"/>
      <c r="BO5603" s="76"/>
      <c r="BQ5603" s="76"/>
      <c r="BR5603" s="76"/>
      <c r="BT5603" s="76"/>
      <c r="BU5603" s="76"/>
      <c r="BW5603" s="76"/>
      <c r="BX5603" s="76"/>
    </row>
    <row r="5604" spans="1:76" ht="12.75" customHeight="1">
      <c r="A5604" s="2"/>
      <c r="B5604" s="2"/>
      <c r="C5604" s="2"/>
      <c r="D5604" s="75"/>
      <c r="F5604" s="76"/>
      <c r="G5604" s="76"/>
      <c r="I5604" s="76"/>
      <c r="J5604" s="76"/>
      <c r="L5604" s="76"/>
      <c r="M5604" s="76"/>
      <c r="O5604" s="76"/>
      <c r="P5604" s="76"/>
      <c r="R5604" s="76"/>
      <c r="S5604" s="76"/>
      <c r="U5604" s="76"/>
      <c r="V5604" s="76"/>
      <c r="X5604" s="76"/>
      <c r="Y5604" s="76"/>
      <c r="AA5604" s="76"/>
      <c r="AB5604" s="76"/>
      <c r="AD5604" s="76"/>
      <c r="AE5604" s="76"/>
      <c r="AG5604" s="76"/>
      <c r="AH5604" s="76"/>
      <c r="AJ5604" s="76"/>
      <c r="AK5604" s="76"/>
      <c r="AM5604" s="76"/>
      <c r="AN5604" s="76"/>
      <c r="AP5604" s="76"/>
      <c r="AQ5604" s="76"/>
      <c r="AS5604" s="76"/>
      <c r="AT5604" s="76"/>
      <c r="AV5604" s="76"/>
      <c r="AW5604" s="76"/>
      <c r="AY5604" s="76"/>
      <c r="AZ5604" s="76"/>
      <c r="BB5604" s="76"/>
      <c r="BC5604" s="76"/>
      <c r="BE5604" s="76"/>
      <c r="BF5604" s="76"/>
      <c r="BH5604" s="76"/>
      <c r="BI5604" s="76"/>
      <c r="BK5604" s="76"/>
      <c r="BL5604" s="76"/>
      <c r="BN5604" s="76"/>
      <c r="BO5604" s="76"/>
      <c r="BQ5604" s="76"/>
      <c r="BR5604" s="76"/>
      <c r="BT5604" s="76"/>
      <c r="BU5604" s="76"/>
      <c r="BW5604" s="76"/>
      <c r="BX5604" s="76"/>
    </row>
    <row r="5605" spans="1:76" ht="12.75" customHeight="1">
      <c r="A5605" s="2"/>
      <c r="B5605" s="2"/>
      <c r="C5605" s="2"/>
      <c r="D5605" s="75"/>
      <c r="F5605" s="76"/>
      <c r="G5605" s="76"/>
      <c r="I5605" s="76"/>
      <c r="J5605" s="76"/>
      <c r="L5605" s="76"/>
      <c r="M5605" s="76"/>
      <c r="O5605" s="76"/>
      <c r="P5605" s="76"/>
      <c r="R5605" s="76"/>
      <c r="S5605" s="76"/>
      <c r="U5605" s="76"/>
      <c r="V5605" s="76"/>
      <c r="X5605" s="76"/>
      <c r="Y5605" s="76"/>
      <c r="AA5605" s="76"/>
      <c r="AB5605" s="76"/>
      <c r="AD5605" s="76"/>
      <c r="AE5605" s="76"/>
      <c r="AG5605" s="76"/>
      <c r="AH5605" s="76"/>
      <c r="AJ5605" s="76"/>
      <c r="AK5605" s="76"/>
      <c r="AM5605" s="76"/>
      <c r="AN5605" s="76"/>
      <c r="AP5605" s="76"/>
      <c r="AQ5605" s="76"/>
      <c r="AS5605" s="76"/>
      <c r="AT5605" s="76"/>
      <c r="AV5605" s="76"/>
      <c r="AW5605" s="76"/>
      <c r="AY5605" s="76"/>
      <c r="AZ5605" s="76"/>
      <c r="BB5605" s="76"/>
      <c r="BC5605" s="76"/>
      <c r="BE5605" s="76"/>
      <c r="BF5605" s="76"/>
      <c r="BH5605" s="76"/>
      <c r="BI5605" s="76"/>
      <c r="BK5605" s="76"/>
      <c r="BL5605" s="76"/>
      <c r="BN5605" s="76"/>
      <c r="BO5605" s="76"/>
      <c r="BQ5605" s="76"/>
      <c r="BR5605" s="76"/>
      <c r="BT5605" s="76"/>
      <c r="BU5605" s="76"/>
      <c r="BW5605" s="76"/>
      <c r="BX5605" s="76"/>
    </row>
    <row r="5606" spans="1:76" ht="12.75" customHeight="1">
      <c r="A5606" s="2"/>
      <c r="B5606" s="2"/>
      <c r="C5606" s="2"/>
      <c r="D5606" s="75"/>
      <c r="F5606" s="76"/>
      <c r="G5606" s="76"/>
      <c r="I5606" s="76"/>
      <c r="J5606" s="76"/>
      <c r="L5606" s="76"/>
      <c r="M5606" s="76"/>
      <c r="O5606" s="76"/>
      <c r="P5606" s="76"/>
      <c r="R5606" s="76"/>
      <c r="S5606" s="76"/>
      <c r="U5606" s="76"/>
      <c r="V5606" s="76"/>
      <c r="X5606" s="76"/>
      <c r="Y5606" s="76"/>
      <c r="AA5606" s="76"/>
      <c r="AB5606" s="76"/>
      <c r="AD5606" s="76"/>
      <c r="AE5606" s="76"/>
      <c r="AG5606" s="76"/>
      <c r="AH5606" s="76"/>
      <c r="AJ5606" s="76"/>
      <c r="AK5606" s="76"/>
      <c r="AM5606" s="76"/>
      <c r="AN5606" s="76"/>
      <c r="AP5606" s="76"/>
      <c r="AQ5606" s="76"/>
      <c r="AS5606" s="76"/>
      <c r="AT5606" s="76"/>
      <c r="AV5606" s="76"/>
      <c r="AW5606" s="76"/>
      <c r="AY5606" s="76"/>
      <c r="AZ5606" s="76"/>
      <c r="BB5606" s="76"/>
      <c r="BC5606" s="76"/>
      <c r="BE5606" s="76"/>
      <c r="BF5606" s="76"/>
      <c r="BH5606" s="76"/>
      <c r="BI5606" s="76"/>
      <c r="BK5606" s="76"/>
      <c r="BL5606" s="76"/>
      <c r="BN5606" s="76"/>
      <c r="BO5606" s="76"/>
      <c r="BQ5606" s="76"/>
      <c r="BR5606" s="76"/>
      <c r="BT5606" s="76"/>
      <c r="BU5606" s="76"/>
      <c r="BW5606" s="76"/>
      <c r="BX5606" s="76"/>
    </row>
    <row r="5607" spans="1:76" ht="12.75" customHeight="1">
      <c r="A5607" s="2"/>
      <c r="B5607" s="2"/>
      <c r="C5607" s="2"/>
      <c r="D5607" s="75"/>
      <c r="F5607" s="76"/>
      <c r="G5607" s="76"/>
      <c r="I5607" s="76"/>
      <c r="J5607" s="76"/>
      <c r="L5607" s="76"/>
      <c r="M5607" s="76"/>
      <c r="O5607" s="76"/>
      <c r="P5607" s="76"/>
      <c r="R5607" s="76"/>
      <c r="S5607" s="76"/>
      <c r="U5607" s="76"/>
      <c r="V5607" s="76"/>
      <c r="X5607" s="76"/>
      <c r="Y5607" s="76"/>
      <c r="AA5607" s="76"/>
      <c r="AB5607" s="76"/>
      <c r="AD5607" s="76"/>
      <c r="AE5607" s="76"/>
      <c r="AG5607" s="76"/>
      <c r="AH5607" s="76"/>
      <c r="AJ5607" s="76"/>
      <c r="AK5607" s="76"/>
      <c r="AM5607" s="76"/>
      <c r="AN5607" s="76"/>
      <c r="AP5607" s="76"/>
      <c r="AQ5607" s="76"/>
      <c r="AS5607" s="76"/>
      <c r="AT5607" s="76"/>
      <c r="AV5607" s="76"/>
      <c r="AW5607" s="76"/>
      <c r="AY5607" s="76"/>
      <c r="AZ5607" s="76"/>
      <c r="BB5607" s="76"/>
      <c r="BC5607" s="76"/>
      <c r="BE5607" s="76"/>
      <c r="BF5607" s="76"/>
      <c r="BH5607" s="76"/>
      <c r="BI5607" s="76"/>
      <c r="BK5607" s="76"/>
      <c r="BL5607" s="76"/>
      <c r="BN5607" s="76"/>
      <c r="BO5607" s="76"/>
      <c r="BQ5607" s="76"/>
      <c r="BR5607" s="76"/>
      <c r="BT5607" s="76"/>
      <c r="BU5607" s="76"/>
      <c r="BW5607" s="76"/>
      <c r="BX5607" s="76"/>
    </row>
    <row r="5608" spans="1:76" ht="12.75" customHeight="1">
      <c r="A5608" s="2"/>
      <c r="B5608" s="2"/>
      <c r="C5608" s="2"/>
      <c r="D5608" s="75"/>
      <c r="F5608" s="76"/>
      <c r="G5608" s="76"/>
      <c r="I5608" s="76"/>
      <c r="J5608" s="76"/>
      <c r="L5608" s="76"/>
      <c r="M5608" s="76"/>
      <c r="O5608" s="76"/>
      <c r="P5608" s="76"/>
      <c r="R5608" s="76"/>
      <c r="S5608" s="76"/>
      <c r="U5608" s="76"/>
      <c r="V5608" s="76"/>
      <c r="X5608" s="76"/>
      <c r="Y5608" s="76"/>
      <c r="AA5608" s="76"/>
      <c r="AB5608" s="76"/>
      <c r="AD5608" s="76"/>
      <c r="AE5608" s="76"/>
      <c r="AG5608" s="76"/>
      <c r="AH5608" s="76"/>
      <c r="AJ5608" s="76"/>
      <c r="AK5608" s="76"/>
      <c r="AM5608" s="76"/>
      <c r="AN5608" s="76"/>
      <c r="AP5608" s="76"/>
      <c r="AQ5608" s="76"/>
      <c r="AS5608" s="76"/>
      <c r="AT5608" s="76"/>
      <c r="AV5608" s="76"/>
      <c r="AW5608" s="76"/>
      <c r="AY5608" s="76"/>
      <c r="AZ5608" s="76"/>
      <c r="BB5608" s="76"/>
      <c r="BC5608" s="76"/>
      <c r="BE5608" s="76"/>
      <c r="BF5608" s="76"/>
      <c r="BH5608" s="76"/>
      <c r="BI5608" s="76"/>
      <c r="BK5608" s="76"/>
      <c r="BL5608" s="76"/>
      <c r="BN5608" s="76"/>
      <c r="BO5608" s="76"/>
      <c r="BQ5608" s="76"/>
      <c r="BR5608" s="76"/>
      <c r="BT5608" s="76"/>
      <c r="BU5608" s="76"/>
      <c r="BW5608" s="76"/>
      <c r="BX5608" s="76"/>
    </row>
    <row r="5609" spans="1:76" ht="12.75" customHeight="1">
      <c r="A5609" s="2"/>
      <c r="B5609" s="2"/>
      <c r="C5609" s="2"/>
      <c r="D5609" s="75"/>
      <c r="F5609" s="76"/>
      <c r="G5609" s="76"/>
      <c r="I5609" s="76"/>
      <c r="J5609" s="76"/>
      <c r="L5609" s="76"/>
      <c r="M5609" s="76"/>
      <c r="O5609" s="76"/>
      <c r="P5609" s="76"/>
      <c r="R5609" s="76"/>
      <c r="S5609" s="76"/>
      <c r="U5609" s="76"/>
      <c r="V5609" s="76"/>
      <c r="X5609" s="76"/>
      <c r="Y5609" s="76"/>
      <c r="AA5609" s="76"/>
      <c r="AB5609" s="76"/>
      <c r="AD5609" s="76"/>
      <c r="AE5609" s="76"/>
      <c r="AG5609" s="76"/>
      <c r="AH5609" s="76"/>
      <c r="AJ5609" s="76"/>
      <c r="AK5609" s="76"/>
      <c r="AM5609" s="76"/>
      <c r="AN5609" s="76"/>
      <c r="AP5609" s="76"/>
      <c r="AQ5609" s="76"/>
      <c r="AS5609" s="76"/>
      <c r="AT5609" s="76"/>
      <c r="AV5609" s="76"/>
      <c r="AW5609" s="76"/>
      <c r="AY5609" s="76"/>
      <c r="AZ5609" s="76"/>
      <c r="BB5609" s="76"/>
      <c r="BC5609" s="76"/>
      <c r="BE5609" s="76"/>
      <c r="BF5609" s="76"/>
      <c r="BH5609" s="76"/>
      <c r="BI5609" s="76"/>
      <c r="BK5609" s="76"/>
      <c r="BL5609" s="76"/>
      <c r="BN5609" s="76"/>
      <c r="BO5609" s="76"/>
      <c r="BQ5609" s="76"/>
      <c r="BR5609" s="76"/>
      <c r="BT5609" s="76"/>
      <c r="BU5609" s="76"/>
      <c r="BW5609" s="76"/>
      <c r="BX5609" s="76"/>
    </row>
    <row r="5610" spans="1:76" ht="12.75" customHeight="1">
      <c r="A5610" s="2"/>
      <c r="B5610" s="2"/>
      <c r="C5610" s="2"/>
      <c r="D5610" s="75"/>
      <c r="F5610" s="76"/>
      <c r="G5610" s="76"/>
      <c r="I5610" s="76"/>
      <c r="J5610" s="76"/>
      <c r="L5610" s="76"/>
      <c r="M5610" s="76"/>
      <c r="O5610" s="76"/>
      <c r="P5610" s="76"/>
      <c r="R5610" s="76"/>
      <c r="S5610" s="76"/>
      <c r="U5610" s="76"/>
      <c r="V5610" s="76"/>
      <c r="X5610" s="76"/>
      <c r="Y5610" s="76"/>
      <c r="AA5610" s="76"/>
      <c r="AB5610" s="76"/>
      <c r="AD5610" s="76"/>
      <c r="AE5610" s="76"/>
      <c r="AG5610" s="76"/>
      <c r="AH5610" s="76"/>
      <c r="AJ5610" s="76"/>
      <c r="AK5610" s="76"/>
      <c r="AM5610" s="76"/>
      <c r="AN5610" s="76"/>
      <c r="AP5610" s="76"/>
      <c r="AQ5610" s="76"/>
      <c r="AS5610" s="76"/>
      <c r="AT5610" s="76"/>
      <c r="AV5610" s="76"/>
      <c r="AW5610" s="76"/>
      <c r="AY5610" s="76"/>
      <c r="AZ5610" s="76"/>
      <c r="BB5610" s="76"/>
      <c r="BC5610" s="76"/>
      <c r="BE5610" s="76"/>
      <c r="BF5610" s="76"/>
      <c r="BH5610" s="76"/>
      <c r="BI5610" s="76"/>
      <c r="BK5610" s="76"/>
      <c r="BL5610" s="76"/>
      <c r="BN5610" s="76"/>
      <c r="BO5610" s="76"/>
      <c r="BQ5610" s="76"/>
      <c r="BR5610" s="76"/>
      <c r="BT5610" s="76"/>
      <c r="BU5610" s="76"/>
      <c r="BW5610" s="76"/>
      <c r="BX5610" s="76"/>
    </row>
    <row r="5611" spans="1:76" ht="12.75" customHeight="1">
      <c r="A5611" s="2"/>
      <c r="B5611" s="2"/>
      <c r="C5611" s="2"/>
      <c r="D5611" s="75"/>
      <c r="F5611" s="76"/>
      <c r="G5611" s="76"/>
      <c r="I5611" s="76"/>
      <c r="J5611" s="76"/>
      <c r="L5611" s="76"/>
      <c r="M5611" s="76"/>
      <c r="O5611" s="76"/>
      <c r="P5611" s="76"/>
      <c r="R5611" s="76"/>
      <c r="S5611" s="76"/>
      <c r="U5611" s="76"/>
      <c r="V5611" s="76"/>
      <c r="X5611" s="76"/>
      <c r="Y5611" s="76"/>
      <c r="AA5611" s="76"/>
      <c r="AB5611" s="76"/>
      <c r="AD5611" s="76"/>
      <c r="AE5611" s="76"/>
      <c r="AG5611" s="76"/>
      <c r="AH5611" s="76"/>
      <c r="AJ5611" s="76"/>
      <c r="AK5611" s="76"/>
      <c r="AM5611" s="76"/>
      <c r="AN5611" s="76"/>
      <c r="AP5611" s="76"/>
      <c r="AQ5611" s="76"/>
      <c r="AS5611" s="76"/>
      <c r="AT5611" s="76"/>
      <c r="AV5611" s="76"/>
      <c r="AW5611" s="76"/>
      <c r="AY5611" s="76"/>
      <c r="AZ5611" s="76"/>
      <c r="BB5611" s="76"/>
      <c r="BC5611" s="76"/>
      <c r="BE5611" s="76"/>
      <c r="BF5611" s="76"/>
      <c r="BH5611" s="76"/>
      <c r="BI5611" s="76"/>
      <c r="BK5611" s="76"/>
      <c r="BL5611" s="76"/>
      <c r="BN5611" s="76"/>
      <c r="BO5611" s="76"/>
      <c r="BQ5611" s="76"/>
      <c r="BR5611" s="76"/>
      <c r="BT5611" s="76"/>
      <c r="BU5611" s="76"/>
      <c r="BW5611" s="76"/>
      <c r="BX5611" s="76"/>
    </row>
    <row r="5612" spans="1:76" ht="12.75" customHeight="1">
      <c r="A5612" s="2"/>
      <c r="B5612" s="2"/>
      <c r="C5612" s="2"/>
      <c r="D5612" s="75"/>
      <c r="F5612" s="76"/>
      <c r="G5612" s="76"/>
      <c r="I5612" s="76"/>
      <c r="J5612" s="76"/>
      <c r="L5612" s="76"/>
      <c r="M5612" s="76"/>
      <c r="O5612" s="76"/>
      <c r="P5612" s="76"/>
      <c r="R5612" s="76"/>
      <c r="S5612" s="76"/>
      <c r="U5612" s="76"/>
      <c r="V5612" s="76"/>
      <c r="X5612" s="76"/>
      <c r="Y5612" s="76"/>
      <c r="AA5612" s="76"/>
      <c r="AB5612" s="76"/>
      <c r="AD5612" s="76"/>
      <c r="AE5612" s="76"/>
      <c r="AG5612" s="76"/>
      <c r="AH5612" s="76"/>
      <c r="AJ5612" s="76"/>
      <c r="AK5612" s="76"/>
      <c r="AM5612" s="76"/>
      <c r="AN5612" s="76"/>
      <c r="AP5612" s="76"/>
      <c r="AQ5612" s="76"/>
      <c r="AS5612" s="76"/>
      <c r="AT5612" s="76"/>
      <c r="AV5612" s="76"/>
      <c r="AW5612" s="76"/>
      <c r="AY5612" s="76"/>
      <c r="AZ5612" s="76"/>
      <c r="BB5612" s="76"/>
      <c r="BC5612" s="76"/>
      <c r="BE5612" s="76"/>
      <c r="BF5612" s="76"/>
      <c r="BH5612" s="76"/>
      <c r="BI5612" s="76"/>
      <c r="BK5612" s="76"/>
      <c r="BL5612" s="76"/>
      <c r="BN5612" s="76"/>
      <c r="BO5612" s="76"/>
      <c r="BQ5612" s="76"/>
      <c r="BR5612" s="76"/>
      <c r="BT5612" s="76"/>
      <c r="BU5612" s="76"/>
      <c r="BW5612" s="76"/>
      <c r="BX5612" s="76"/>
    </row>
    <row r="5613" spans="1:76" ht="12.75" customHeight="1">
      <c r="A5613" s="2"/>
      <c r="B5613" s="2"/>
      <c r="C5613" s="2"/>
      <c r="D5613" s="75"/>
      <c r="F5613" s="76"/>
      <c r="G5613" s="76"/>
      <c r="I5613" s="76"/>
      <c r="J5613" s="76"/>
      <c r="L5613" s="76"/>
      <c r="M5613" s="76"/>
      <c r="O5613" s="76"/>
      <c r="P5613" s="76"/>
      <c r="R5613" s="76"/>
      <c r="S5613" s="76"/>
      <c r="U5613" s="76"/>
      <c r="V5613" s="76"/>
      <c r="X5613" s="76"/>
      <c r="Y5613" s="76"/>
      <c r="AA5613" s="76"/>
      <c r="AB5613" s="76"/>
      <c r="AD5613" s="76"/>
      <c r="AE5613" s="76"/>
      <c r="AG5613" s="76"/>
      <c r="AH5613" s="76"/>
      <c r="AJ5613" s="76"/>
      <c r="AK5613" s="76"/>
      <c r="AM5613" s="76"/>
      <c r="AN5613" s="76"/>
      <c r="AP5613" s="76"/>
      <c r="AQ5613" s="76"/>
      <c r="AS5613" s="76"/>
      <c r="AT5613" s="76"/>
      <c r="AV5613" s="76"/>
      <c r="AW5613" s="76"/>
      <c r="AY5613" s="76"/>
      <c r="AZ5613" s="76"/>
      <c r="BB5613" s="76"/>
      <c r="BC5613" s="76"/>
      <c r="BE5613" s="76"/>
      <c r="BF5613" s="76"/>
      <c r="BH5613" s="76"/>
      <c r="BI5613" s="76"/>
      <c r="BK5613" s="76"/>
      <c r="BL5613" s="76"/>
      <c r="BN5613" s="76"/>
      <c r="BO5613" s="76"/>
      <c r="BQ5613" s="76"/>
      <c r="BR5613" s="76"/>
      <c r="BT5613" s="76"/>
      <c r="BU5613" s="76"/>
      <c r="BW5613" s="76"/>
      <c r="BX5613" s="76"/>
    </row>
    <row r="5614" spans="1:76" ht="12.75" customHeight="1">
      <c r="A5614" s="2"/>
      <c r="B5614" s="2"/>
      <c r="C5614" s="2"/>
      <c r="D5614" s="75"/>
      <c r="F5614" s="76"/>
      <c r="G5614" s="76"/>
      <c r="I5614" s="76"/>
      <c r="J5614" s="76"/>
      <c r="L5614" s="76"/>
      <c r="M5614" s="76"/>
      <c r="O5614" s="76"/>
      <c r="P5614" s="76"/>
      <c r="R5614" s="76"/>
      <c r="S5614" s="76"/>
      <c r="U5614" s="76"/>
      <c r="V5614" s="76"/>
      <c r="X5614" s="76"/>
      <c r="Y5614" s="76"/>
      <c r="AA5614" s="76"/>
      <c r="AB5614" s="76"/>
      <c r="AD5614" s="76"/>
      <c r="AE5614" s="76"/>
      <c r="AG5614" s="76"/>
      <c r="AH5614" s="76"/>
      <c r="AJ5614" s="76"/>
      <c r="AK5614" s="76"/>
      <c r="AM5614" s="76"/>
      <c r="AN5614" s="76"/>
      <c r="AP5614" s="76"/>
      <c r="AQ5614" s="76"/>
      <c r="AS5614" s="76"/>
      <c r="AT5614" s="76"/>
      <c r="AV5614" s="76"/>
      <c r="AW5614" s="76"/>
      <c r="AY5614" s="76"/>
      <c r="AZ5614" s="76"/>
      <c r="BB5614" s="76"/>
      <c r="BC5614" s="76"/>
      <c r="BE5614" s="76"/>
      <c r="BF5614" s="76"/>
      <c r="BH5614" s="76"/>
      <c r="BI5614" s="76"/>
      <c r="BK5614" s="76"/>
      <c r="BL5614" s="76"/>
      <c r="BN5614" s="76"/>
      <c r="BO5614" s="76"/>
      <c r="BQ5614" s="76"/>
      <c r="BR5614" s="76"/>
      <c r="BT5614" s="76"/>
      <c r="BU5614" s="76"/>
      <c r="BW5614" s="76"/>
      <c r="BX5614" s="76"/>
    </row>
    <row r="5615" spans="1:76" ht="12.75" customHeight="1">
      <c r="A5615" s="2"/>
      <c r="B5615" s="2"/>
      <c r="C5615" s="2"/>
      <c r="D5615" s="75"/>
      <c r="F5615" s="76"/>
      <c r="G5615" s="76"/>
      <c r="I5615" s="76"/>
      <c r="J5615" s="76"/>
      <c r="L5615" s="76"/>
      <c r="M5615" s="76"/>
      <c r="O5615" s="76"/>
      <c r="P5615" s="76"/>
      <c r="R5615" s="76"/>
      <c r="S5615" s="76"/>
      <c r="U5615" s="76"/>
      <c r="V5615" s="76"/>
      <c r="X5615" s="76"/>
      <c r="Y5615" s="76"/>
      <c r="AA5615" s="76"/>
      <c r="AB5615" s="76"/>
      <c r="AD5615" s="76"/>
      <c r="AE5615" s="76"/>
      <c r="AG5615" s="76"/>
      <c r="AH5615" s="76"/>
      <c r="AJ5615" s="76"/>
      <c r="AK5615" s="76"/>
      <c r="AM5615" s="76"/>
      <c r="AN5615" s="76"/>
      <c r="AP5615" s="76"/>
      <c r="AQ5615" s="76"/>
      <c r="AS5615" s="76"/>
      <c r="AT5615" s="76"/>
      <c r="AV5615" s="76"/>
      <c r="AW5615" s="76"/>
      <c r="AY5615" s="76"/>
      <c r="AZ5615" s="76"/>
      <c r="BB5615" s="76"/>
      <c r="BC5615" s="76"/>
      <c r="BE5615" s="76"/>
      <c r="BF5615" s="76"/>
      <c r="BH5615" s="76"/>
      <c r="BI5615" s="76"/>
      <c r="BK5615" s="76"/>
      <c r="BL5615" s="76"/>
      <c r="BN5615" s="76"/>
      <c r="BO5615" s="76"/>
      <c r="BQ5615" s="76"/>
      <c r="BR5615" s="76"/>
      <c r="BT5615" s="76"/>
      <c r="BU5615" s="76"/>
      <c r="BW5615" s="76"/>
      <c r="BX5615" s="76"/>
    </row>
    <row r="5616" spans="1:76" ht="12.75" customHeight="1">
      <c r="A5616" s="2"/>
      <c r="B5616" s="2"/>
      <c r="C5616" s="2"/>
      <c r="D5616" s="75"/>
      <c r="F5616" s="76"/>
      <c r="G5616" s="76"/>
      <c r="I5616" s="76"/>
      <c r="J5616" s="76"/>
      <c r="L5616" s="76"/>
      <c r="M5616" s="76"/>
      <c r="O5616" s="76"/>
      <c r="P5616" s="76"/>
      <c r="R5616" s="76"/>
      <c r="S5616" s="76"/>
      <c r="U5616" s="76"/>
      <c r="V5616" s="76"/>
      <c r="X5616" s="76"/>
      <c r="Y5616" s="76"/>
      <c r="AA5616" s="76"/>
      <c r="AB5616" s="76"/>
      <c r="AD5616" s="76"/>
      <c r="AE5616" s="76"/>
      <c r="AG5616" s="76"/>
      <c r="AH5616" s="76"/>
      <c r="AJ5616" s="76"/>
      <c r="AK5616" s="76"/>
      <c r="AM5616" s="76"/>
      <c r="AN5616" s="76"/>
      <c r="AP5616" s="76"/>
      <c r="AQ5616" s="76"/>
      <c r="AS5616" s="76"/>
      <c r="AT5616" s="76"/>
      <c r="AV5616" s="76"/>
      <c r="AW5616" s="76"/>
      <c r="AY5616" s="76"/>
      <c r="AZ5616" s="76"/>
      <c r="BB5616" s="76"/>
      <c r="BC5616" s="76"/>
      <c r="BE5616" s="76"/>
      <c r="BF5616" s="76"/>
      <c r="BH5616" s="76"/>
      <c r="BI5616" s="76"/>
      <c r="BK5616" s="76"/>
      <c r="BL5616" s="76"/>
      <c r="BN5616" s="76"/>
      <c r="BO5616" s="76"/>
      <c r="BQ5616" s="76"/>
      <c r="BR5616" s="76"/>
      <c r="BT5616" s="76"/>
      <c r="BU5616" s="76"/>
      <c r="BW5616" s="76"/>
      <c r="BX5616" s="76"/>
    </row>
    <row r="5617" spans="1:76" ht="12.75" customHeight="1">
      <c r="A5617" s="2"/>
      <c r="B5617" s="2"/>
      <c r="C5617" s="2"/>
      <c r="D5617" s="75"/>
      <c r="F5617" s="76"/>
      <c r="G5617" s="76"/>
      <c r="I5617" s="76"/>
      <c r="J5617" s="76"/>
      <c r="L5617" s="76"/>
      <c r="M5617" s="76"/>
      <c r="O5617" s="76"/>
      <c r="P5617" s="76"/>
      <c r="R5617" s="76"/>
      <c r="S5617" s="76"/>
      <c r="U5617" s="76"/>
      <c r="V5617" s="76"/>
      <c r="X5617" s="76"/>
      <c r="Y5617" s="76"/>
      <c r="AA5617" s="76"/>
      <c r="AB5617" s="76"/>
      <c r="AD5617" s="76"/>
      <c r="AE5617" s="76"/>
      <c r="AG5617" s="76"/>
      <c r="AH5617" s="76"/>
      <c r="AJ5617" s="76"/>
      <c r="AK5617" s="76"/>
      <c r="AM5617" s="76"/>
      <c r="AN5617" s="76"/>
      <c r="AP5617" s="76"/>
      <c r="AQ5617" s="76"/>
      <c r="AS5617" s="76"/>
      <c r="AT5617" s="76"/>
      <c r="AV5617" s="76"/>
      <c r="AW5617" s="76"/>
      <c r="AY5617" s="76"/>
      <c r="AZ5617" s="76"/>
      <c r="BB5617" s="76"/>
      <c r="BC5617" s="76"/>
      <c r="BE5617" s="76"/>
      <c r="BF5617" s="76"/>
      <c r="BH5617" s="76"/>
      <c r="BI5617" s="76"/>
      <c r="BK5617" s="76"/>
      <c r="BL5617" s="76"/>
      <c r="BN5617" s="76"/>
      <c r="BO5617" s="76"/>
      <c r="BQ5617" s="76"/>
      <c r="BR5617" s="76"/>
      <c r="BT5617" s="76"/>
      <c r="BU5617" s="76"/>
      <c r="BW5617" s="76"/>
      <c r="BX5617" s="76"/>
    </row>
    <row r="5618" spans="1:76" ht="12.75" customHeight="1">
      <c r="A5618" s="2"/>
      <c r="B5618" s="2"/>
      <c r="C5618" s="2"/>
      <c r="D5618" s="75"/>
      <c r="F5618" s="76"/>
      <c r="G5618" s="76"/>
      <c r="I5618" s="76"/>
      <c r="J5618" s="76"/>
      <c r="L5618" s="76"/>
      <c r="M5618" s="76"/>
      <c r="O5618" s="76"/>
      <c r="P5618" s="76"/>
      <c r="R5618" s="76"/>
      <c r="S5618" s="76"/>
      <c r="U5618" s="76"/>
      <c r="V5618" s="76"/>
      <c r="X5618" s="76"/>
      <c r="Y5618" s="76"/>
      <c r="AA5618" s="76"/>
      <c r="AB5618" s="76"/>
      <c r="AD5618" s="76"/>
      <c r="AE5618" s="76"/>
      <c r="AG5618" s="76"/>
      <c r="AH5618" s="76"/>
      <c r="AJ5618" s="76"/>
      <c r="AK5618" s="76"/>
      <c r="AM5618" s="76"/>
      <c r="AN5618" s="76"/>
      <c r="AP5618" s="76"/>
      <c r="AQ5618" s="76"/>
      <c r="AS5618" s="76"/>
      <c r="AT5618" s="76"/>
      <c r="AV5618" s="76"/>
      <c r="AW5618" s="76"/>
      <c r="AY5618" s="76"/>
      <c r="AZ5618" s="76"/>
      <c r="BB5618" s="76"/>
      <c r="BC5618" s="76"/>
      <c r="BE5618" s="76"/>
      <c r="BF5618" s="76"/>
      <c r="BH5618" s="76"/>
      <c r="BI5618" s="76"/>
      <c r="BK5618" s="76"/>
      <c r="BL5618" s="76"/>
      <c r="BN5618" s="76"/>
      <c r="BO5618" s="76"/>
      <c r="BQ5618" s="76"/>
      <c r="BR5618" s="76"/>
      <c r="BT5618" s="76"/>
      <c r="BU5618" s="76"/>
      <c r="BW5618" s="76"/>
      <c r="BX5618" s="76"/>
    </row>
    <row r="5619" spans="1:76" ht="12.75" customHeight="1">
      <c r="A5619" s="2"/>
      <c r="B5619" s="2"/>
      <c r="C5619" s="2"/>
      <c r="D5619" s="75"/>
      <c r="F5619" s="76"/>
      <c r="G5619" s="76"/>
      <c r="I5619" s="76"/>
      <c r="J5619" s="76"/>
      <c r="L5619" s="76"/>
      <c r="M5619" s="76"/>
      <c r="O5619" s="76"/>
      <c r="P5619" s="76"/>
      <c r="R5619" s="76"/>
      <c r="S5619" s="76"/>
      <c r="U5619" s="76"/>
      <c r="V5619" s="76"/>
      <c r="X5619" s="76"/>
      <c r="Y5619" s="76"/>
      <c r="AA5619" s="76"/>
      <c r="AB5619" s="76"/>
      <c r="AD5619" s="76"/>
      <c r="AE5619" s="76"/>
      <c r="AG5619" s="76"/>
      <c r="AH5619" s="76"/>
      <c r="AJ5619" s="76"/>
      <c r="AK5619" s="76"/>
      <c r="AM5619" s="76"/>
      <c r="AN5619" s="76"/>
      <c r="AP5619" s="76"/>
      <c r="AQ5619" s="76"/>
      <c r="AS5619" s="76"/>
      <c r="AT5619" s="76"/>
      <c r="AV5619" s="76"/>
      <c r="AW5619" s="76"/>
      <c r="AY5619" s="76"/>
      <c r="AZ5619" s="76"/>
      <c r="BB5619" s="76"/>
      <c r="BC5619" s="76"/>
      <c r="BE5619" s="76"/>
      <c r="BF5619" s="76"/>
      <c r="BH5619" s="76"/>
      <c r="BI5619" s="76"/>
      <c r="BK5619" s="76"/>
      <c r="BL5619" s="76"/>
      <c r="BN5619" s="76"/>
      <c r="BO5619" s="76"/>
      <c r="BQ5619" s="76"/>
      <c r="BR5619" s="76"/>
      <c r="BT5619" s="76"/>
      <c r="BU5619" s="76"/>
      <c r="BW5619" s="76"/>
      <c r="BX5619" s="76"/>
    </row>
    <row r="5620" spans="1:76" ht="12.75" customHeight="1">
      <c r="A5620" s="2"/>
      <c r="B5620" s="2"/>
      <c r="C5620" s="2"/>
      <c r="D5620" s="75"/>
      <c r="F5620" s="76"/>
      <c r="G5620" s="76"/>
      <c r="I5620" s="76"/>
      <c r="J5620" s="76"/>
      <c r="L5620" s="76"/>
      <c r="M5620" s="76"/>
      <c r="O5620" s="76"/>
      <c r="P5620" s="76"/>
      <c r="R5620" s="76"/>
      <c r="S5620" s="76"/>
      <c r="U5620" s="76"/>
      <c r="V5620" s="76"/>
      <c r="X5620" s="76"/>
      <c r="Y5620" s="76"/>
      <c r="AA5620" s="76"/>
      <c r="AB5620" s="76"/>
      <c r="AD5620" s="76"/>
      <c r="AE5620" s="76"/>
      <c r="AG5620" s="76"/>
      <c r="AH5620" s="76"/>
      <c r="AJ5620" s="76"/>
      <c r="AK5620" s="76"/>
      <c r="AM5620" s="76"/>
      <c r="AN5620" s="76"/>
      <c r="AP5620" s="76"/>
      <c r="AQ5620" s="76"/>
      <c r="AS5620" s="76"/>
      <c r="AT5620" s="76"/>
      <c r="AV5620" s="76"/>
      <c r="AW5620" s="76"/>
      <c r="AY5620" s="76"/>
      <c r="AZ5620" s="76"/>
      <c r="BB5620" s="76"/>
      <c r="BC5620" s="76"/>
      <c r="BE5620" s="76"/>
      <c r="BF5620" s="76"/>
      <c r="BH5620" s="76"/>
      <c r="BI5620" s="76"/>
      <c r="BK5620" s="76"/>
      <c r="BL5620" s="76"/>
      <c r="BN5620" s="76"/>
      <c r="BO5620" s="76"/>
      <c r="BQ5620" s="76"/>
      <c r="BR5620" s="76"/>
      <c r="BT5620" s="76"/>
      <c r="BU5620" s="76"/>
      <c r="BW5620" s="76"/>
      <c r="BX5620" s="76"/>
    </row>
    <row r="5621" spans="1:76" ht="12.75" customHeight="1">
      <c r="A5621" s="2"/>
      <c r="B5621" s="2"/>
      <c r="C5621" s="2"/>
      <c r="D5621" s="75"/>
      <c r="F5621" s="76"/>
      <c r="G5621" s="76"/>
      <c r="I5621" s="76"/>
      <c r="J5621" s="76"/>
      <c r="L5621" s="76"/>
      <c r="M5621" s="76"/>
      <c r="O5621" s="76"/>
      <c r="P5621" s="76"/>
      <c r="R5621" s="76"/>
      <c r="S5621" s="76"/>
      <c r="U5621" s="76"/>
      <c r="V5621" s="76"/>
      <c r="X5621" s="76"/>
      <c r="Y5621" s="76"/>
      <c r="AA5621" s="76"/>
      <c r="AB5621" s="76"/>
      <c r="AD5621" s="76"/>
      <c r="AE5621" s="76"/>
      <c r="AG5621" s="76"/>
      <c r="AH5621" s="76"/>
      <c r="AJ5621" s="76"/>
      <c r="AK5621" s="76"/>
      <c r="AM5621" s="76"/>
      <c r="AN5621" s="76"/>
      <c r="AP5621" s="76"/>
      <c r="AQ5621" s="76"/>
      <c r="AS5621" s="76"/>
      <c r="AT5621" s="76"/>
      <c r="AV5621" s="76"/>
      <c r="AW5621" s="76"/>
      <c r="AY5621" s="76"/>
      <c r="AZ5621" s="76"/>
      <c r="BB5621" s="76"/>
      <c r="BC5621" s="76"/>
      <c r="BE5621" s="76"/>
      <c r="BF5621" s="76"/>
      <c r="BH5621" s="76"/>
      <c r="BI5621" s="76"/>
      <c r="BK5621" s="76"/>
      <c r="BL5621" s="76"/>
      <c r="BN5621" s="76"/>
      <c r="BO5621" s="76"/>
      <c r="BQ5621" s="76"/>
      <c r="BR5621" s="76"/>
      <c r="BT5621" s="76"/>
      <c r="BU5621" s="76"/>
      <c r="BW5621" s="76"/>
      <c r="BX5621" s="76"/>
    </row>
    <row r="5622" spans="1:76" ht="12.75" customHeight="1">
      <c r="A5622" s="2"/>
      <c r="B5622" s="2"/>
      <c r="C5622" s="2"/>
      <c r="D5622" s="75"/>
      <c r="F5622" s="76"/>
      <c r="G5622" s="76"/>
      <c r="I5622" s="76"/>
      <c r="J5622" s="76"/>
      <c r="L5622" s="76"/>
      <c r="M5622" s="76"/>
      <c r="O5622" s="76"/>
      <c r="P5622" s="76"/>
      <c r="R5622" s="76"/>
      <c r="S5622" s="76"/>
      <c r="U5622" s="76"/>
      <c r="V5622" s="76"/>
      <c r="X5622" s="76"/>
      <c r="Y5622" s="76"/>
      <c r="AA5622" s="76"/>
      <c r="AB5622" s="76"/>
      <c r="AD5622" s="76"/>
      <c r="AE5622" s="76"/>
      <c r="AG5622" s="76"/>
      <c r="AH5622" s="76"/>
      <c r="AJ5622" s="76"/>
      <c r="AK5622" s="76"/>
      <c r="AM5622" s="76"/>
      <c r="AN5622" s="76"/>
      <c r="AP5622" s="76"/>
      <c r="AQ5622" s="76"/>
      <c r="AS5622" s="76"/>
      <c r="AT5622" s="76"/>
      <c r="AV5622" s="76"/>
      <c r="AW5622" s="76"/>
      <c r="AY5622" s="76"/>
      <c r="AZ5622" s="76"/>
      <c r="BB5622" s="76"/>
      <c r="BC5622" s="76"/>
      <c r="BE5622" s="76"/>
      <c r="BF5622" s="76"/>
      <c r="BH5622" s="76"/>
      <c r="BI5622" s="76"/>
      <c r="BK5622" s="76"/>
      <c r="BL5622" s="76"/>
      <c r="BN5622" s="76"/>
      <c r="BO5622" s="76"/>
      <c r="BQ5622" s="76"/>
      <c r="BR5622" s="76"/>
      <c r="BT5622" s="76"/>
      <c r="BU5622" s="76"/>
      <c r="BW5622" s="76"/>
      <c r="BX5622" s="76"/>
    </row>
    <row r="5623" spans="1:76" ht="12.75" customHeight="1">
      <c r="A5623" s="2"/>
      <c r="B5623" s="2"/>
      <c r="C5623" s="2"/>
      <c r="D5623" s="75"/>
      <c r="F5623" s="76"/>
      <c r="G5623" s="76"/>
      <c r="I5623" s="76"/>
      <c r="J5623" s="76"/>
      <c r="L5623" s="76"/>
      <c r="M5623" s="76"/>
      <c r="O5623" s="76"/>
      <c r="P5623" s="76"/>
      <c r="R5623" s="76"/>
      <c r="S5623" s="76"/>
      <c r="U5623" s="76"/>
      <c r="V5623" s="76"/>
      <c r="X5623" s="76"/>
      <c r="Y5623" s="76"/>
      <c r="AA5623" s="76"/>
      <c r="AB5623" s="76"/>
      <c r="AD5623" s="76"/>
      <c r="AE5623" s="76"/>
      <c r="AG5623" s="76"/>
      <c r="AH5623" s="76"/>
      <c r="AJ5623" s="76"/>
      <c r="AK5623" s="76"/>
      <c r="AM5623" s="76"/>
      <c r="AN5623" s="76"/>
      <c r="AP5623" s="76"/>
      <c r="AQ5623" s="76"/>
      <c r="AS5623" s="76"/>
      <c r="AT5623" s="76"/>
      <c r="AV5623" s="76"/>
      <c r="AW5623" s="76"/>
      <c r="AY5623" s="76"/>
      <c r="AZ5623" s="76"/>
      <c r="BB5623" s="76"/>
      <c r="BC5623" s="76"/>
      <c r="BE5623" s="76"/>
      <c r="BF5623" s="76"/>
      <c r="BH5623" s="76"/>
      <c r="BI5623" s="76"/>
      <c r="BK5623" s="76"/>
      <c r="BL5623" s="76"/>
      <c r="BN5623" s="76"/>
      <c r="BO5623" s="76"/>
      <c r="BQ5623" s="76"/>
      <c r="BR5623" s="76"/>
      <c r="BT5623" s="76"/>
      <c r="BU5623" s="76"/>
      <c r="BW5623" s="76"/>
      <c r="BX5623" s="76"/>
    </row>
    <row r="5624" spans="1:76" ht="12.75" customHeight="1">
      <c r="A5624" s="2"/>
      <c r="B5624" s="2"/>
      <c r="C5624" s="2"/>
      <c r="D5624" s="75"/>
      <c r="F5624" s="76"/>
      <c r="G5624" s="76"/>
      <c r="I5624" s="76"/>
      <c r="J5624" s="76"/>
      <c r="L5624" s="76"/>
      <c r="M5624" s="76"/>
      <c r="O5624" s="76"/>
      <c r="P5624" s="76"/>
      <c r="R5624" s="76"/>
      <c r="S5624" s="76"/>
      <c r="U5624" s="76"/>
      <c r="V5624" s="76"/>
      <c r="X5624" s="76"/>
      <c r="Y5624" s="76"/>
      <c r="AA5624" s="76"/>
      <c r="AB5624" s="76"/>
      <c r="AD5624" s="76"/>
      <c r="AE5624" s="76"/>
      <c r="AG5624" s="76"/>
      <c r="AH5624" s="76"/>
      <c r="AJ5624" s="76"/>
      <c r="AK5624" s="76"/>
      <c r="AM5624" s="76"/>
      <c r="AN5624" s="76"/>
      <c r="AP5624" s="76"/>
      <c r="AQ5624" s="76"/>
      <c r="AS5624" s="76"/>
      <c r="AT5624" s="76"/>
      <c r="AV5624" s="76"/>
      <c r="AW5624" s="76"/>
      <c r="AY5624" s="76"/>
      <c r="AZ5624" s="76"/>
      <c r="BB5624" s="76"/>
      <c r="BC5624" s="76"/>
      <c r="BE5624" s="76"/>
      <c r="BF5624" s="76"/>
      <c r="BH5624" s="76"/>
      <c r="BI5624" s="76"/>
      <c r="BK5624" s="76"/>
      <c r="BL5624" s="76"/>
      <c r="BN5624" s="76"/>
      <c r="BO5624" s="76"/>
      <c r="BQ5624" s="76"/>
      <c r="BR5624" s="76"/>
      <c r="BT5624" s="76"/>
      <c r="BU5624" s="76"/>
      <c r="BW5624" s="76"/>
      <c r="BX5624" s="76"/>
    </row>
    <row r="5625" spans="1:76" ht="12.75" customHeight="1">
      <c r="A5625" s="2"/>
      <c r="B5625" s="2"/>
      <c r="C5625" s="2"/>
      <c r="D5625" s="75"/>
      <c r="F5625" s="76"/>
      <c r="G5625" s="76"/>
      <c r="I5625" s="76"/>
      <c r="J5625" s="76"/>
      <c r="L5625" s="76"/>
      <c r="M5625" s="76"/>
      <c r="O5625" s="76"/>
      <c r="P5625" s="76"/>
      <c r="R5625" s="76"/>
      <c r="S5625" s="76"/>
      <c r="U5625" s="76"/>
      <c r="V5625" s="76"/>
      <c r="X5625" s="76"/>
      <c r="Y5625" s="76"/>
      <c r="AA5625" s="76"/>
      <c r="AB5625" s="76"/>
      <c r="AD5625" s="76"/>
      <c r="AE5625" s="76"/>
      <c r="AG5625" s="76"/>
      <c r="AH5625" s="76"/>
      <c r="AJ5625" s="76"/>
      <c r="AK5625" s="76"/>
      <c r="AM5625" s="76"/>
      <c r="AN5625" s="76"/>
      <c r="AP5625" s="76"/>
      <c r="AQ5625" s="76"/>
      <c r="AS5625" s="76"/>
      <c r="AT5625" s="76"/>
      <c r="AV5625" s="76"/>
      <c r="AW5625" s="76"/>
      <c r="AY5625" s="76"/>
      <c r="AZ5625" s="76"/>
      <c r="BB5625" s="76"/>
      <c r="BC5625" s="76"/>
      <c r="BE5625" s="76"/>
      <c r="BF5625" s="76"/>
      <c r="BH5625" s="76"/>
      <c r="BI5625" s="76"/>
      <c r="BK5625" s="76"/>
      <c r="BL5625" s="76"/>
      <c r="BN5625" s="76"/>
      <c r="BO5625" s="76"/>
      <c r="BQ5625" s="76"/>
      <c r="BR5625" s="76"/>
      <c r="BT5625" s="76"/>
      <c r="BU5625" s="76"/>
      <c r="BW5625" s="76"/>
      <c r="BX5625" s="76"/>
    </row>
    <row r="5626" spans="1:76" ht="12.75" customHeight="1">
      <c r="A5626" s="2"/>
      <c r="B5626" s="2"/>
      <c r="C5626" s="2"/>
      <c r="D5626" s="75"/>
      <c r="F5626" s="76"/>
      <c r="G5626" s="76"/>
      <c r="I5626" s="76"/>
      <c r="J5626" s="76"/>
      <c r="L5626" s="76"/>
      <c r="M5626" s="76"/>
      <c r="O5626" s="76"/>
      <c r="P5626" s="76"/>
      <c r="R5626" s="76"/>
      <c r="S5626" s="76"/>
      <c r="U5626" s="76"/>
      <c r="V5626" s="76"/>
      <c r="X5626" s="76"/>
      <c r="Y5626" s="76"/>
      <c r="AA5626" s="76"/>
      <c r="AB5626" s="76"/>
      <c r="AD5626" s="76"/>
      <c r="AE5626" s="76"/>
      <c r="AG5626" s="76"/>
      <c r="AH5626" s="76"/>
      <c r="AJ5626" s="76"/>
      <c r="AK5626" s="76"/>
      <c r="AM5626" s="76"/>
      <c r="AN5626" s="76"/>
      <c r="AP5626" s="76"/>
      <c r="AQ5626" s="76"/>
      <c r="AS5626" s="76"/>
      <c r="AT5626" s="76"/>
      <c r="AV5626" s="76"/>
      <c r="AW5626" s="76"/>
      <c r="AY5626" s="76"/>
      <c r="AZ5626" s="76"/>
      <c r="BB5626" s="76"/>
      <c r="BC5626" s="76"/>
      <c r="BE5626" s="76"/>
      <c r="BF5626" s="76"/>
      <c r="BH5626" s="76"/>
      <c r="BI5626" s="76"/>
      <c r="BK5626" s="76"/>
      <c r="BL5626" s="76"/>
      <c r="BN5626" s="76"/>
      <c r="BO5626" s="76"/>
      <c r="BQ5626" s="76"/>
      <c r="BR5626" s="76"/>
      <c r="BT5626" s="76"/>
      <c r="BU5626" s="76"/>
      <c r="BW5626" s="76"/>
      <c r="BX5626" s="76"/>
    </row>
    <row r="5627" spans="1:76" ht="12.75" customHeight="1">
      <c r="A5627" s="2"/>
      <c r="B5627" s="2"/>
      <c r="C5627" s="2"/>
      <c r="D5627" s="75"/>
      <c r="F5627" s="76"/>
      <c r="G5627" s="76"/>
      <c r="I5627" s="76"/>
      <c r="J5627" s="76"/>
      <c r="L5627" s="76"/>
      <c r="M5627" s="76"/>
      <c r="O5627" s="76"/>
      <c r="P5627" s="76"/>
      <c r="R5627" s="76"/>
      <c r="S5627" s="76"/>
      <c r="U5627" s="76"/>
      <c r="V5627" s="76"/>
      <c r="X5627" s="76"/>
      <c r="Y5627" s="76"/>
      <c r="AA5627" s="76"/>
      <c r="AB5627" s="76"/>
      <c r="AD5627" s="76"/>
      <c r="AE5627" s="76"/>
      <c r="AG5627" s="76"/>
      <c r="AH5627" s="76"/>
      <c r="AJ5627" s="76"/>
      <c r="AK5627" s="76"/>
      <c r="AM5627" s="76"/>
      <c r="AN5627" s="76"/>
      <c r="AP5627" s="76"/>
      <c r="AQ5627" s="76"/>
      <c r="AS5627" s="76"/>
      <c r="AT5627" s="76"/>
      <c r="AV5627" s="76"/>
      <c r="AW5627" s="76"/>
      <c r="AY5627" s="76"/>
      <c r="AZ5627" s="76"/>
      <c r="BB5627" s="76"/>
      <c r="BC5627" s="76"/>
      <c r="BE5627" s="76"/>
      <c r="BF5627" s="76"/>
      <c r="BH5627" s="76"/>
      <c r="BI5627" s="76"/>
      <c r="BK5627" s="76"/>
      <c r="BL5627" s="76"/>
      <c r="BN5627" s="76"/>
      <c r="BO5627" s="76"/>
      <c r="BQ5627" s="76"/>
      <c r="BR5627" s="76"/>
      <c r="BT5627" s="76"/>
      <c r="BU5627" s="76"/>
      <c r="BW5627" s="76"/>
      <c r="BX5627" s="76"/>
    </row>
    <row r="5628" spans="1:76" ht="12.75" customHeight="1">
      <c r="A5628" s="2"/>
      <c r="B5628" s="2"/>
      <c r="C5628" s="2"/>
      <c r="D5628" s="75"/>
      <c r="F5628" s="76"/>
      <c r="G5628" s="76"/>
      <c r="I5628" s="76"/>
      <c r="J5628" s="76"/>
      <c r="L5628" s="76"/>
      <c r="M5628" s="76"/>
      <c r="O5628" s="76"/>
      <c r="P5628" s="76"/>
      <c r="R5628" s="76"/>
      <c r="S5628" s="76"/>
      <c r="U5628" s="76"/>
      <c r="V5628" s="76"/>
      <c r="X5628" s="76"/>
      <c r="Y5628" s="76"/>
      <c r="AA5628" s="76"/>
      <c r="AB5628" s="76"/>
      <c r="AD5628" s="76"/>
      <c r="AE5628" s="76"/>
      <c r="AG5628" s="76"/>
      <c r="AH5628" s="76"/>
      <c r="AJ5628" s="76"/>
      <c r="AK5628" s="76"/>
      <c r="AM5628" s="76"/>
      <c r="AN5628" s="76"/>
      <c r="AP5628" s="76"/>
      <c r="AQ5628" s="76"/>
      <c r="AS5628" s="76"/>
      <c r="AT5628" s="76"/>
      <c r="AV5628" s="76"/>
      <c r="AW5628" s="76"/>
      <c r="AY5628" s="76"/>
      <c r="AZ5628" s="76"/>
      <c r="BB5628" s="76"/>
      <c r="BC5628" s="76"/>
      <c r="BE5628" s="76"/>
      <c r="BF5628" s="76"/>
      <c r="BH5628" s="76"/>
      <c r="BI5628" s="76"/>
      <c r="BK5628" s="76"/>
      <c r="BL5628" s="76"/>
      <c r="BN5628" s="76"/>
      <c r="BO5628" s="76"/>
      <c r="BQ5628" s="76"/>
      <c r="BR5628" s="76"/>
      <c r="BT5628" s="76"/>
      <c r="BU5628" s="76"/>
      <c r="BW5628" s="76"/>
      <c r="BX5628" s="76"/>
    </row>
    <row r="5629" spans="1:76" ht="12.75" customHeight="1">
      <c r="A5629" s="2"/>
      <c r="B5629" s="2"/>
      <c r="C5629" s="2"/>
      <c r="D5629" s="75"/>
      <c r="F5629" s="76"/>
      <c r="G5629" s="76"/>
      <c r="I5629" s="76"/>
      <c r="J5629" s="76"/>
      <c r="L5629" s="76"/>
      <c r="M5629" s="76"/>
      <c r="O5629" s="76"/>
      <c r="P5629" s="76"/>
      <c r="R5629" s="76"/>
      <c r="S5629" s="76"/>
      <c r="U5629" s="76"/>
      <c r="V5629" s="76"/>
      <c r="X5629" s="76"/>
      <c r="Y5629" s="76"/>
      <c r="AA5629" s="76"/>
      <c r="AB5629" s="76"/>
      <c r="AD5629" s="76"/>
      <c r="AE5629" s="76"/>
      <c r="AG5629" s="76"/>
      <c r="AH5629" s="76"/>
      <c r="AJ5629" s="76"/>
      <c r="AK5629" s="76"/>
      <c r="AM5629" s="76"/>
      <c r="AN5629" s="76"/>
      <c r="AP5629" s="76"/>
      <c r="AQ5629" s="76"/>
      <c r="AS5629" s="76"/>
      <c r="AT5629" s="76"/>
      <c r="AV5629" s="76"/>
      <c r="AW5629" s="76"/>
      <c r="AY5629" s="76"/>
      <c r="AZ5629" s="76"/>
      <c r="BB5629" s="76"/>
      <c r="BC5629" s="76"/>
      <c r="BE5629" s="76"/>
      <c r="BF5629" s="76"/>
      <c r="BH5629" s="76"/>
      <c r="BI5629" s="76"/>
      <c r="BK5629" s="76"/>
      <c r="BL5629" s="76"/>
      <c r="BN5629" s="76"/>
      <c r="BO5629" s="76"/>
      <c r="BQ5629" s="76"/>
      <c r="BR5629" s="76"/>
      <c r="BT5629" s="76"/>
      <c r="BU5629" s="76"/>
      <c r="BW5629" s="76"/>
      <c r="BX5629" s="76"/>
    </row>
    <row r="5630" spans="1:76" ht="12.75" customHeight="1">
      <c r="A5630" s="2"/>
      <c r="B5630" s="2"/>
      <c r="C5630" s="2"/>
      <c r="D5630" s="75"/>
      <c r="F5630" s="76"/>
      <c r="G5630" s="76"/>
      <c r="I5630" s="76"/>
      <c r="J5630" s="76"/>
      <c r="L5630" s="76"/>
      <c r="M5630" s="76"/>
      <c r="O5630" s="76"/>
      <c r="P5630" s="76"/>
      <c r="R5630" s="76"/>
      <c r="S5630" s="76"/>
      <c r="U5630" s="76"/>
      <c r="V5630" s="76"/>
      <c r="X5630" s="76"/>
      <c r="Y5630" s="76"/>
      <c r="AA5630" s="76"/>
      <c r="AB5630" s="76"/>
      <c r="AD5630" s="76"/>
      <c r="AE5630" s="76"/>
      <c r="AG5630" s="76"/>
      <c r="AH5630" s="76"/>
      <c r="AJ5630" s="76"/>
      <c r="AK5630" s="76"/>
      <c r="AM5630" s="76"/>
      <c r="AN5630" s="76"/>
      <c r="AP5630" s="76"/>
      <c r="AQ5630" s="76"/>
      <c r="AS5630" s="76"/>
      <c r="AT5630" s="76"/>
      <c r="AV5630" s="76"/>
      <c r="AW5630" s="76"/>
      <c r="AY5630" s="76"/>
      <c r="AZ5630" s="76"/>
      <c r="BB5630" s="76"/>
      <c r="BC5630" s="76"/>
      <c r="BE5630" s="76"/>
      <c r="BF5630" s="76"/>
      <c r="BH5630" s="76"/>
      <c r="BI5630" s="76"/>
      <c r="BK5630" s="76"/>
      <c r="BL5630" s="76"/>
      <c r="BN5630" s="76"/>
      <c r="BO5630" s="76"/>
      <c r="BQ5630" s="76"/>
      <c r="BR5630" s="76"/>
      <c r="BT5630" s="76"/>
      <c r="BU5630" s="76"/>
      <c r="BW5630" s="76"/>
      <c r="BX5630" s="76"/>
    </row>
    <row r="5631" spans="1:76" ht="12.75" customHeight="1">
      <c r="A5631" s="2"/>
      <c r="B5631" s="2"/>
      <c r="C5631" s="2"/>
      <c r="D5631" s="75"/>
      <c r="F5631" s="76"/>
      <c r="G5631" s="76"/>
      <c r="I5631" s="76"/>
      <c r="J5631" s="76"/>
      <c r="L5631" s="76"/>
      <c r="M5631" s="76"/>
      <c r="O5631" s="76"/>
      <c r="P5631" s="76"/>
      <c r="R5631" s="76"/>
      <c r="S5631" s="76"/>
      <c r="U5631" s="76"/>
      <c r="V5631" s="76"/>
      <c r="X5631" s="76"/>
      <c r="Y5631" s="76"/>
      <c r="AA5631" s="76"/>
      <c r="AB5631" s="76"/>
      <c r="AD5631" s="76"/>
      <c r="AE5631" s="76"/>
      <c r="AG5631" s="76"/>
      <c r="AH5631" s="76"/>
      <c r="AJ5631" s="76"/>
      <c r="AK5631" s="76"/>
      <c r="AM5631" s="76"/>
      <c r="AN5631" s="76"/>
      <c r="AP5631" s="76"/>
      <c r="AQ5631" s="76"/>
      <c r="AS5631" s="76"/>
      <c r="AT5631" s="76"/>
      <c r="AV5631" s="76"/>
      <c r="AW5631" s="76"/>
      <c r="AY5631" s="76"/>
      <c r="AZ5631" s="76"/>
      <c r="BB5631" s="76"/>
      <c r="BC5631" s="76"/>
      <c r="BE5631" s="76"/>
      <c r="BF5631" s="76"/>
      <c r="BH5631" s="76"/>
      <c r="BI5631" s="76"/>
      <c r="BK5631" s="76"/>
      <c r="BL5631" s="76"/>
      <c r="BN5631" s="76"/>
      <c r="BO5631" s="76"/>
      <c r="BQ5631" s="76"/>
      <c r="BR5631" s="76"/>
      <c r="BT5631" s="76"/>
      <c r="BU5631" s="76"/>
      <c r="BW5631" s="76"/>
      <c r="BX5631" s="76"/>
    </row>
    <row r="5632" spans="1:76" ht="12.75" customHeight="1">
      <c r="A5632" s="2"/>
      <c r="B5632" s="2"/>
      <c r="C5632" s="2"/>
      <c r="D5632" s="75"/>
      <c r="F5632" s="76"/>
      <c r="G5632" s="76"/>
      <c r="I5632" s="76"/>
      <c r="J5632" s="76"/>
      <c r="L5632" s="76"/>
      <c r="M5632" s="76"/>
      <c r="O5632" s="76"/>
      <c r="P5632" s="76"/>
      <c r="R5632" s="76"/>
      <c r="S5632" s="76"/>
      <c r="U5632" s="76"/>
      <c r="V5632" s="76"/>
      <c r="X5632" s="76"/>
      <c r="Y5632" s="76"/>
      <c r="AA5632" s="76"/>
      <c r="AB5632" s="76"/>
      <c r="AD5632" s="76"/>
      <c r="AE5632" s="76"/>
      <c r="AG5632" s="76"/>
      <c r="AH5632" s="76"/>
      <c r="AJ5632" s="76"/>
      <c r="AK5632" s="76"/>
      <c r="AM5632" s="76"/>
      <c r="AN5632" s="76"/>
      <c r="AP5632" s="76"/>
      <c r="AQ5632" s="76"/>
      <c r="AS5632" s="76"/>
      <c r="AT5632" s="76"/>
      <c r="AV5632" s="76"/>
      <c r="AW5632" s="76"/>
      <c r="AY5632" s="76"/>
      <c r="AZ5632" s="76"/>
      <c r="BB5632" s="76"/>
      <c r="BC5632" s="76"/>
      <c r="BE5632" s="76"/>
      <c r="BF5632" s="76"/>
      <c r="BH5632" s="76"/>
      <c r="BI5632" s="76"/>
      <c r="BK5632" s="76"/>
      <c r="BL5632" s="76"/>
      <c r="BN5632" s="76"/>
      <c r="BO5632" s="76"/>
      <c r="BQ5632" s="76"/>
      <c r="BR5632" s="76"/>
      <c r="BT5632" s="76"/>
      <c r="BU5632" s="76"/>
      <c r="BW5632" s="76"/>
      <c r="BX5632" s="76"/>
    </row>
    <row r="5633" spans="1:76" ht="12.75" customHeight="1">
      <c r="A5633" s="2"/>
      <c r="B5633" s="2"/>
      <c r="C5633" s="2"/>
      <c r="D5633" s="75"/>
      <c r="F5633" s="76"/>
      <c r="G5633" s="76"/>
      <c r="I5633" s="76"/>
      <c r="J5633" s="76"/>
      <c r="L5633" s="76"/>
      <c r="M5633" s="76"/>
      <c r="O5633" s="76"/>
      <c r="P5633" s="76"/>
      <c r="R5633" s="76"/>
      <c r="S5633" s="76"/>
      <c r="U5633" s="76"/>
      <c r="V5633" s="76"/>
      <c r="X5633" s="76"/>
      <c r="Y5633" s="76"/>
      <c r="AA5633" s="76"/>
      <c r="AB5633" s="76"/>
      <c r="AD5633" s="76"/>
      <c r="AE5633" s="76"/>
      <c r="AG5633" s="76"/>
      <c r="AH5633" s="76"/>
      <c r="AJ5633" s="76"/>
      <c r="AK5633" s="76"/>
      <c r="AM5633" s="76"/>
      <c r="AN5633" s="76"/>
      <c r="AP5633" s="76"/>
      <c r="AQ5633" s="76"/>
      <c r="AS5633" s="76"/>
      <c r="AT5633" s="76"/>
      <c r="AV5633" s="76"/>
      <c r="AW5633" s="76"/>
      <c r="AY5633" s="76"/>
      <c r="AZ5633" s="76"/>
      <c r="BB5633" s="76"/>
      <c r="BC5633" s="76"/>
      <c r="BE5633" s="76"/>
      <c r="BF5633" s="76"/>
      <c r="BH5633" s="76"/>
      <c r="BI5633" s="76"/>
      <c r="BK5633" s="76"/>
      <c r="BL5633" s="76"/>
      <c r="BN5633" s="76"/>
      <c r="BO5633" s="76"/>
      <c r="BQ5633" s="76"/>
      <c r="BR5633" s="76"/>
      <c r="BT5633" s="76"/>
      <c r="BU5633" s="76"/>
      <c r="BW5633" s="76"/>
      <c r="BX5633" s="76"/>
    </row>
    <row r="5634" spans="1:76" ht="12.75" customHeight="1">
      <c r="A5634" s="2"/>
      <c r="B5634" s="2"/>
      <c r="C5634" s="2"/>
      <c r="D5634" s="75"/>
      <c r="F5634" s="76"/>
      <c r="G5634" s="76"/>
      <c r="I5634" s="76"/>
      <c r="J5634" s="76"/>
      <c r="L5634" s="76"/>
      <c r="M5634" s="76"/>
      <c r="O5634" s="76"/>
      <c r="P5634" s="76"/>
      <c r="R5634" s="76"/>
      <c r="S5634" s="76"/>
      <c r="U5634" s="76"/>
      <c r="V5634" s="76"/>
      <c r="X5634" s="76"/>
      <c r="Y5634" s="76"/>
      <c r="AA5634" s="76"/>
      <c r="AB5634" s="76"/>
      <c r="AD5634" s="76"/>
      <c r="AE5634" s="76"/>
      <c r="AG5634" s="76"/>
      <c r="AH5634" s="76"/>
      <c r="AJ5634" s="76"/>
      <c r="AK5634" s="76"/>
      <c r="AM5634" s="76"/>
      <c r="AN5634" s="76"/>
      <c r="AP5634" s="76"/>
      <c r="AQ5634" s="76"/>
      <c r="AS5634" s="76"/>
      <c r="AT5634" s="76"/>
      <c r="AV5634" s="76"/>
      <c r="AW5634" s="76"/>
      <c r="AY5634" s="76"/>
      <c r="AZ5634" s="76"/>
      <c r="BB5634" s="76"/>
      <c r="BC5634" s="76"/>
      <c r="BE5634" s="76"/>
      <c r="BF5634" s="76"/>
      <c r="BH5634" s="76"/>
      <c r="BI5634" s="76"/>
      <c r="BK5634" s="76"/>
      <c r="BL5634" s="76"/>
      <c r="BN5634" s="76"/>
      <c r="BO5634" s="76"/>
      <c r="BQ5634" s="76"/>
      <c r="BR5634" s="76"/>
      <c r="BT5634" s="76"/>
      <c r="BU5634" s="76"/>
      <c r="BW5634" s="76"/>
      <c r="BX5634" s="76"/>
    </row>
    <row r="5635" spans="1:76" ht="12.75" customHeight="1">
      <c r="A5635" s="2"/>
      <c r="B5635" s="2"/>
      <c r="C5635" s="2"/>
      <c r="D5635" s="75"/>
      <c r="F5635" s="76"/>
      <c r="G5635" s="76"/>
      <c r="I5635" s="76"/>
      <c r="J5635" s="76"/>
      <c r="L5635" s="76"/>
      <c r="M5635" s="76"/>
      <c r="O5635" s="76"/>
      <c r="P5635" s="76"/>
      <c r="R5635" s="76"/>
      <c r="S5635" s="76"/>
      <c r="U5635" s="76"/>
      <c r="V5635" s="76"/>
      <c r="X5635" s="76"/>
      <c r="Y5635" s="76"/>
      <c r="AA5635" s="76"/>
      <c r="AB5635" s="76"/>
      <c r="AD5635" s="76"/>
      <c r="AE5635" s="76"/>
      <c r="AG5635" s="76"/>
      <c r="AH5635" s="76"/>
      <c r="AJ5635" s="76"/>
      <c r="AK5635" s="76"/>
      <c r="AM5635" s="76"/>
      <c r="AN5635" s="76"/>
      <c r="AP5635" s="76"/>
      <c r="AQ5635" s="76"/>
      <c r="AS5635" s="76"/>
      <c r="AT5635" s="76"/>
      <c r="AV5635" s="76"/>
      <c r="AW5635" s="76"/>
      <c r="AY5635" s="76"/>
      <c r="AZ5635" s="76"/>
      <c r="BB5635" s="76"/>
      <c r="BC5635" s="76"/>
      <c r="BE5635" s="76"/>
      <c r="BF5635" s="76"/>
      <c r="BH5635" s="76"/>
      <c r="BI5635" s="76"/>
      <c r="BK5635" s="76"/>
      <c r="BL5635" s="76"/>
      <c r="BN5635" s="76"/>
      <c r="BO5635" s="76"/>
      <c r="BQ5635" s="76"/>
      <c r="BR5635" s="76"/>
      <c r="BT5635" s="76"/>
      <c r="BU5635" s="76"/>
      <c r="BW5635" s="76"/>
      <c r="BX5635" s="76"/>
    </row>
    <row r="5636" spans="1:76" ht="12.75" customHeight="1">
      <c r="A5636" s="2"/>
      <c r="B5636" s="2"/>
      <c r="C5636" s="2"/>
      <c r="D5636" s="75"/>
      <c r="F5636" s="76"/>
      <c r="G5636" s="76"/>
      <c r="I5636" s="76"/>
      <c r="J5636" s="76"/>
      <c r="L5636" s="76"/>
      <c r="M5636" s="76"/>
      <c r="O5636" s="76"/>
      <c r="P5636" s="76"/>
      <c r="R5636" s="76"/>
      <c r="S5636" s="76"/>
      <c r="U5636" s="76"/>
      <c r="V5636" s="76"/>
      <c r="X5636" s="76"/>
      <c r="Y5636" s="76"/>
      <c r="AA5636" s="76"/>
      <c r="AB5636" s="76"/>
      <c r="AD5636" s="76"/>
      <c r="AE5636" s="76"/>
      <c r="AG5636" s="76"/>
      <c r="AH5636" s="76"/>
      <c r="AJ5636" s="76"/>
      <c r="AK5636" s="76"/>
      <c r="AM5636" s="76"/>
      <c r="AN5636" s="76"/>
      <c r="AP5636" s="76"/>
      <c r="AQ5636" s="76"/>
      <c r="AS5636" s="76"/>
      <c r="AT5636" s="76"/>
      <c r="AV5636" s="76"/>
      <c r="AW5636" s="76"/>
      <c r="AY5636" s="76"/>
      <c r="AZ5636" s="76"/>
      <c r="BB5636" s="76"/>
      <c r="BC5636" s="76"/>
      <c r="BE5636" s="76"/>
      <c r="BF5636" s="76"/>
      <c r="BH5636" s="76"/>
      <c r="BI5636" s="76"/>
      <c r="BK5636" s="76"/>
      <c r="BL5636" s="76"/>
      <c r="BN5636" s="76"/>
      <c r="BO5636" s="76"/>
      <c r="BQ5636" s="76"/>
      <c r="BR5636" s="76"/>
      <c r="BT5636" s="76"/>
      <c r="BU5636" s="76"/>
      <c r="BW5636" s="76"/>
      <c r="BX5636" s="76"/>
    </row>
    <row r="5637" spans="1:76" ht="12.75" customHeight="1">
      <c r="A5637" s="2"/>
      <c r="B5637" s="2"/>
      <c r="C5637" s="2"/>
      <c r="D5637" s="75"/>
      <c r="F5637" s="76"/>
      <c r="G5637" s="76"/>
      <c r="I5637" s="76"/>
      <c r="J5637" s="76"/>
      <c r="L5637" s="76"/>
      <c r="M5637" s="76"/>
      <c r="O5637" s="76"/>
      <c r="P5637" s="76"/>
      <c r="R5637" s="76"/>
      <c r="S5637" s="76"/>
      <c r="U5637" s="76"/>
      <c r="V5637" s="76"/>
      <c r="X5637" s="76"/>
      <c r="Y5637" s="76"/>
      <c r="AA5637" s="76"/>
      <c r="AB5637" s="76"/>
      <c r="AD5637" s="76"/>
      <c r="AE5637" s="76"/>
      <c r="AG5637" s="76"/>
      <c r="AH5637" s="76"/>
      <c r="AJ5637" s="76"/>
      <c r="AK5637" s="76"/>
      <c r="AM5637" s="76"/>
      <c r="AN5637" s="76"/>
      <c r="AP5637" s="76"/>
      <c r="AQ5637" s="76"/>
      <c r="AS5637" s="76"/>
      <c r="AT5637" s="76"/>
      <c r="AV5637" s="76"/>
      <c r="AW5637" s="76"/>
      <c r="AY5637" s="76"/>
      <c r="AZ5637" s="76"/>
      <c r="BB5637" s="76"/>
      <c r="BC5637" s="76"/>
      <c r="BE5637" s="76"/>
      <c r="BF5637" s="76"/>
      <c r="BH5637" s="76"/>
      <c r="BI5637" s="76"/>
      <c r="BK5637" s="76"/>
      <c r="BL5637" s="76"/>
      <c r="BN5637" s="76"/>
      <c r="BO5637" s="76"/>
      <c r="BQ5637" s="76"/>
      <c r="BR5637" s="76"/>
      <c r="BT5637" s="76"/>
      <c r="BU5637" s="76"/>
      <c r="BW5637" s="76"/>
      <c r="BX5637" s="76"/>
    </row>
    <row r="5638" spans="1:76" ht="12.75" customHeight="1">
      <c r="A5638" s="2"/>
      <c r="B5638" s="2"/>
      <c r="C5638" s="2"/>
      <c r="D5638" s="75"/>
      <c r="F5638" s="76"/>
      <c r="G5638" s="76"/>
      <c r="I5638" s="76"/>
      <c r="J5638" s="76"/>
      <c r="L5638" s="76"/>
      <c r="M5638" s="76"/>
      <c r="O5638" s="76"/>
      <c r="P5638" s="76"/>
      <c r="R5638" s="76"/>
      <c r="S5638" s="76"/>
      <c r="U5638" s="76"/>
      <c r="V5638" s="76"/>
      <c r="X5638" s="76"/>
      <c r="Y5638" s="76"/>
      <c r="AA5638" s="76"/>
      <c r="AB5638" s="76"/>
      <c r="AD5638" s="76"/>
      <c r="AE5638" s="76"/>
      <c r="AG5638" s="76"/>
      <c r="AH5638" s="76"/>
      <c r="AJ5638" s="76"/>
      <c r="AK5638" s="76"/>
      <c r="AM5638" s="76"/>
      <c r="AN5638" s="76"/>
      <c r="AP5638" s="76"/>
      <c r="AQ5638" s="76"/>
      <c r="AS5638" s="76"/>
      <c r="AT5638" s="76"/>
      <c r="AV5638" s="76"/>
      <c r="AW5638" s="76"/>
      <c r="AY5638" s="76"/>
      <c r="AZ5638" s="76"/>
      <c r="BB5638" s="76"/>
      <c r="BC5638" s="76"/>
      <c r="BE5638" s="76"/>
      <c r="BF5638" s="76"/>
      <c r="BH5638" s="76"/>
      <c r="BI5638" s="76"/>
      <c r="BK5638" s="76"/>
      <c r="BL5638" s="76"/>
      <c r="BN5638" s="76"/>
      <c r="BO5638" s="76"/>
      <c r="BQ5638" s="76"/>
      <c r="BR5638" s="76"/>
      <c r="BT5638" s="76"/>
      <c r="BU5638" s="76"/>
      <c r="BW5638" s="76"/>
      <c r="BX5638" s="76"/>
    </row>
    <row r="5639" spans="1:76" ht="12.75" customHeight="1">
      <c r="A5639" s="2"/>
      <c r="B5639" s="2"/>
      <c r="C5639" s="2"/>
      <c r="D5639" s="75"/>
      <c r="F5639" s="76"/>
      <c r="G5639" s="76"/>
      <c r="I5639" s="76"/>
      <c r="J5639" s="76"/>
      <c r="L5639" s="76"/>
      <c r="M5639" s="76"/>
      <c r="O5639" s="76"/>
      <c r="P5639" s="76"/>
      <c r="R5639" s="76"/>
      <c r="S5639" s="76"/>
      <c r="U5639" s="76"/>
      <c r="V5639" s="76"/>
      <c r="X5639" s="76"/>
      <c r="Y5639" s="76"/>
      <c r="AA5639" s="76"/>
      <c r="AB5639" s="76"/>
      <c r="AD5639" s="76"/>
      <c r="AE5639" s="76"/>
      <c r="AG5639" s="76"/>
      <c r="AH5639" s="76"/>
      <c r="AJ5639" s="76"/>
      <c r="AK5639" s="76"/>
      <c r="AM5639" s="76"/>
      <c r="AN5639" s="76"/>
      <c r="AP5639" s="76"/>
      <c r="AQ5639" s="76"/>
      <c r="AS5639" s="76"/>
      <c r="AT5639" s="76"/>
      <c r="AV5639" s="76"/>
      <c r="AW5639" s="76"/>
      <c r="AY5639" s="76"/>
      <c r="AZ5639" s="76"/>
      <c r="BB5639" s="76"/>
      <c r="BC5639" s="76"/>
      <c r="BE5639" s="76"/>
      <c r="BF5639" s="76"/>
      <c r="BH5639" s="76"/>
      <c r="BI5639" s="76"/>
      <c r="BK5639" s="76"/>
      <c r="BL5639" s="76"/>
      <c r="BN5639" s="76"/>
      <c r="BO5639" s="76"/>
      <c r="BQ5639" s="76"/>
      <c r="BR5639" s="76"/>
      <c r="BT5639" s="76"/>
      <c r="BU5639" s="76"/>
      <c r="BW5639" s="76"/>
      <c r="BX5639" s="76"/>
    </row>
    <row r="5640" spans="1:76" ht="12.75" customHeight="1">
      <c r="A5640" s="2"/>
      <c r="B5640" s="2"/>
      <c r="C5640" s="2"/>
      <c r="D5640" s="75"/>
      <c r="F5640" s="76"/>
      <c r="G5640" s="76"/>
      <c r="I5640" s="76"/>
      <c r="J5640" s="76"/>
      <c r="L5640" s="76"/>
      <c r="M5640" s="76"/>
      <c r="O5640" s="76"/>
      <c r="P5640" s="76"/>
      <c r="R5640" s="76"/>
      <c r="S5640" s="76"/>
      <c r="U5640" s="76"/>
      <c r="V5640" s="76"/>
      <c r="X5640" s="76"/>
      <c r="Y5640" s="76"/>
      <c r="AA5640" s="76"/>
      <c r="AB5640" s="76"/>
      <c r="AD5640" s="76"/>
      <c r="AE5640" s="76"/>
      <c r="AG5640" s="76"/>
      <c r="AH5640" s="76"/>
      <c r="AJ5640" s="76"/>
      <c r="AK5640" s="76"/>
      <c r="AM5640" s="76"/>
      <c r="AN5640" s="76"/>
      <c r="AP5640" s="76"/>
      <c r="AQ5640" s="76"/>
      <c r="AS5640" s="76"/>
      <c r="AT5640" s="76"/>
      <c r="AV5640" s="76"/>
      <c r="AW5640" s="76"/>
      <c r="AY5640" s="76"/>
      <c r="AZ5640" s="76"/>
      <c r="BB5640" s="76"/>
      <c r="BC5640" s="76"/>
      <c r="BE5640" s="76"/>
      <c r="BF5640" s="76"/>
      <c r="BH5640" s="76"/>
      <c r="BI5640" s="76"/>
      <c r="BK5640" s="76"/>
      <c r="BL5640" s="76"/>
      <c r="BN5640" s="76"/>
      <c r="BO5640" s="76"/>
      <c r="BQ5640" s="76"/>
      <c r="BR5640" s="76"/>
      <c r="BT5640" s="76"/>
      <c r="BU5640" s="76"/>
      <c r="BW5640" s="76"/>
      <c r="BX5640" s="76"/>
    </row>
    <row r="5641" spans="1:76" ht="12.75" customHeight="1">
      <c r="A5641" s="2"/>
      <c r="B5641" s="2"/>
      <c r="C5641" s="2"/>
      <c r="D5641" s="75"/>
      <c r="F5641" s="76"/>
      <c r="G5641" s="76"/>
      <c r="I5641" s="76"/>
      <c r="J5641" s="76"/>
      <c r="L5641" s="76"/>
      <c r="M5641" s="76"/>
      <c r="O5641" s="76"/>
      <c r="P5641" s="76"/>
      <c r="R5641" s="76"/>
      <c r="S5641" s="76"/>
      <c r="U5641" s="76"/>
      <c r="V5641" s="76"/>
      <c r="X5641" s="76"/>
      <c r="Y5641" s="76"/>
      <c r="AA5641" s="76"/>
      <c r="AB5641" s="76"/>
      <c r="AD5641" s="76"/>
      <c r="AE5641" s="76"/>
      <c r="AG5641" s="76"/>
      <c r="AH5641" s="76"/>
      <c r="AJ5641" s="76"/>
      <c r="AK5641" s="76"/>
      <c r="AM5641" s="76"/>
      <c r="AN5641" s="76"/>
      <c r="AP5641" s="76"/>
      <c r="AQ5641" s="76"/>
      <c r="AS5641" s="76"/>
      <c r="AT5641" s="76"/>
      <c r="AV5641" s="76"/>
      <c r="AW5641" s="76"/>
      <c r="AY5641" s="76"/>
      <c r="AZ5641" s="76"/>
      <c r="BB5641" s="76"/>
      <c r="BC5641" s="76"/>
      <c r="BE5641" s="76"/>
      <c r="BF5641" s="76"/>
      <c r="BH5641" s="76"/>
      <c r="BI5641" s="76"/>
      <c r="BK5641" s="76"/>
      <c r="BL5641" s="76"/>
      <c r="BN5641" s="76"/>
      <c r="BO5641" s="76"/>
      <c r="BQ5641" s="76"/>
      <c r="BR5641" s="76"/>
      <c r="BT5641" s="76"/>
      <c r="BU5641" s="76"/>
      <c r="BW5641" s="76"/>
      <c r="BX5641" s="76"/>
    </row>
    <row r="5642" spans="1:76" ht="12.75" customHeight="1">
      <c r="A5642" s="2"/>
      <c r="B5642" s="2"/>
      <c r="C5642" s="2"/>
      <c r="D5642" s="75"/>
      <c r="F5642" s="76"/>
      <c r="G5642" s="76"/>
      <c r="I5642" s="76"/>
      <c r="J5642" s="76"/>
      <c r="L5642" s="76"/>
      <c r="M5642" s="76"/>
      <c r="O5642" s="76"/>
      <c r="P5642" s="76"/>
      <c r="R5642" s="76"/>
      <c r="S5642" s="76"/>
      <c r="U5642" s="76"/>
      <c r="V5642" s="76"/>
      <c r="X5642" s="76"/>
      <c r="Y5642" s="76"/>
      <c r="AA5642" s="76"/>
      <c r="AB5642" s="76"/>
      <c r="AD5642" s="76"/>
      <c r="AE5642" s="76"/>
      <c r="AG5642" s="76"/>
      <c r="AH5642" s="76"/>
      <c r="AJ5642" s="76"/>
      <c r="AK5642" s="76"/>
      <c r="AM5642" s="76"/>
      <c r="AN5642" s="76"/>
      <c r="AP5642" s="76"/>
      <c r="AQ5642" s="76"/>
      <c r="AS5642" s="76"/>
      <c r="AT5642" s="76"/>
      <c r="AV5642" s="76"/>
      <c r="AW5642" s="76"/>
      <c r="AY5642" s="76"/>
      <c r="AZ5642" s="76"/>
      <c r="BB5642" s="76"/>
      <c r="BC5642" s="76"/>
      <c r="BE5642" s="76"/>
      <c r="BF5642" s="76"/>
      <c r="BH5642" s="76"/>
      <c r="BI5642" s="76"/>
      <c r="BK5642" s="76"/>
      <c r="BL5642" s="76"/>
      <c r="BN5642" s="76"/>
      <c r="BO5642" s="76"/>
      <c r="BQ5642" s="76"/>
      <c r="BR5642" s="76"/>
      <c r="BT5642" s="76"/>
      <c r="BU5642" s="76"/>
      <c r="BW5642" s="76"/>
      <c r="BX5642" s="76"/>
    </row>
    <row r="5643" spans="1:76" ht="12.75" customHeight="1">
      <c r="A5643" s="2"/>
      <c r="B5643" s="2"/>
      <c r="C5643" s="2"/>
      <c r="D5643" s="75"/>
      <c r="F5643" s="76"/>
      <c r="G5643" s="76"/>
      <c r="I5643" s="76"/>
      <c r="J5643" s="76"/>
      <c r="L5643" s="76"/>
      <c r="M5643" s="76"/>
      <c r="O5643" s="76"/>
      <c r="P5643" s="76"/>
      <c r="R5643" s="76"/>
      <c r="S5643" s="76"/>
      <c r="U5643" s="76"/>
      <c r="V5643" s="76"/>
      <c r="X5643" s="76"/>
      <c r="Y5643" s="76"/>
      <c r="AA5643" s="76"/>
      <c r="AB5643" s="76"/>
      <c r="AD5643" s="76"/>
      <c r="AE5643" s="76"/>
      <c r="AG5643" s="76"/>
      <c r="AH5643" s="76"/>
      <c r="AJ5643" s="76"/>
      <c r="AK5643" s="76"/>
      <c r="AM5643" s="76"/>
      <c r="AN5643" s="76"/>
      <c r="AP5643" s="76"/>
      <c r="AQ5643" s="76"/>
      <c r="AS5643" s="76"/>
      <c r="AT5643" s="76"/>
      <c r="AV5643" s="76"/>
      <c r="AW5643" s="76"/>
      <c r="AY5643" s="76"/>
      <c r="AZ5643" s="76"/>
      <c r="BB5643" s="76"/>
      <c r="BC5643" s="76"/>
      <c r="BE5643" s="76"/>
      <c r="BF5643" s="76"/>
      <c r="BH5643" s="76"/>
      <c r="BI5643" s="76"/>
      <c r="BK5643" s="76"/>
      <c r="BL5643" s="76"/>
      <c r="BN5643" s="76"/>
      <c r="BO5643" s="76"/>
      <c r="BQ5643" s="76"/>
      <c r="BR5643" s="76"/>
      <c r="BT5643" s="76"/>
      <c r="BU5643" s="76"/>
      <c r="BW5643" s="76"/>
      <c r="BX5643" s="76"/>
    </row>
    <row r="5644" spans="1:76" ht="12.75" customHeight="1">
      <c r="A5644" s="2"/>
      <c r="B5644" s="2"/>
      <c r="C5644" s="2"/>
      <c r="D5644" s="75"/>
      <c r="F5644" s="76"/>
      <c r="G5644" s="76"/>
      <c r="I5644" s="76"/>
      <c r="J5644" s="76"/>
      <c r="L5644" s="76"/>
      <c r="M5644" s="76"/>
      <c r="O5644" s="76"/>
      <c r="P5644" s="76"/>
      <c r="R5644" s="76"/>
      <c r="S5644" s="76"/>
      <c r="U5644" s="76"/>
      <c r="V5644" s="76"/>
      <c r="X5644" s="76"/>
      <c r="Y5644" s="76"/>
      <c r="AA5644" s="76"/>
      <c r="AB5644" s="76"/>
      <c r="AD5644" s="76"/>
      <c r="AE5644" s="76"/>
      <c r="AG5644" s="76"/>
      <c r="AH5644" s="76"/>
      <c r="AJ5644" s="76"/>
      <c r="AK5644" s="76"/>
      <c r="AM5644" s="76"/>
      <c r="AN5644" s="76"/>
      <c r="AP5644" s="76"/>
      <c r="AQ5644" s="76"/>
      <c r="AS5644" s="76"/>
      <c r="AT5644" s="76"/>
      <c r="AV5644" s="76"/>
      <c r="AW5644" s="76"/>
      <c r="AY5644" s="76"/>
      <c r="AZ5644" s="76"/>
      <c r="BB5644" s="76"/>
      <c r="BC5644" s="76"/>
      <c r="BE5644" s="76"/>
      <c r="BF5644" s="76"/>
      <c r="BH5644" s="76"/>
      <c r="BI5644" s="76"/>
      <c r="BK5644" s="76"/>
      <c r="BL5644" s="76"/>
      <c r="BN5644" s="76"/>
      <c r="BO5644" s="76"/>
      <c r="BQ5644" s="76"/>
      <c r="BR5644" s="76"/>
      <c r="BT5644" s="76"/>
      <c r="BU5644" s="76"/>
      <c r="BW5644" s="76"/>
      <c r="BX5644" s="76"/>
    </row>
    <row r="5645" spans="1:76" ht="12.75" customHeight="1">
      <c r="A5645" s="2"/>
      <c r="B5645" s="2"/>
      <c r="C5645" s="2"/>
      <c r="D5645" s="75"/>
      <c r="F5645" s="76"/>
      <c r="G5645" s="76"/>
      <c r="I5645" s="76"/>
      <c r="J5645" s="76"/>
      <c r="L5645" s="76"/>
      <c r="M5645" s="76"/>
      <c r="O5645" s="76"/>
      <c r="P5645" s="76"/>
      <c r="R5645" s="76"/>
      <c r="S5645" s="76"/>
      <c r="U5645" s="76"/>
      <c r="V5645" s="76"/>
      <c r="X5645" s="76"/>
      <c r="Y5645" s="76"/>
      <c r="AA5645" s="76"/>
      <c r="AB5645" s="76"/>
      <c r="AD5645" s="76"/>
      <c r="AE5645" s="76"/>
      <c r="AG5645" s="76"/>
      <c r="AH5645" s="76"/>
      <c r="AJ5645" s="76"/>
      <c r="AK5645" s="76"/>
      <c r="AM5645" s="76"/>
      <c r="AN5645" s="76"/>
      <c r="AP5645" s="76"/>
      <c r="AQ5645" s="76"/>
      <c r="AS5645" s="76"/>
      <c r="AT5645" s="76"/>
      <c r="AV5645" s="76"/>
      <c r="AW5645" s="76"/>
      <c r="AY5645" s="76"/>
      <c r="AZ5645" s="76"/>
      <c r="BB5645" s="76"/>
      <c r="BC5645" s="76"/>
      <c r="BE5645" s="76"/>
      <c r="BF5645" s="76"/>
      <c r="BH5645" s="76"/>
      <c r="BI5645" s="76"/>
      <c r="BK5645" s="76"/>
      <c r="BL5645" s="76"/>
      <c r="BN5645" s="76"/>
      <c r="BO5645" s="76"/>
      <c r="BQ5645" s="76"/>
      <c r="BR5645" s="76"/>
      <c r="BT5645" s="76"/>
      <c r="BU5645" s="76"/>
      <c r="BW5645" s="76"/>
      <c r="BX5645" s="76"/>
    </row>
    <row r="5646" spans="1:76" ht="12.75" customHeight="1">
      <c r="A5646" s="2"/>
      <c r="B5646" s="2"/>
      <c r="C5646" s="2"/>
      <c r="D5646" s="75"/>
      <c r="F5646" s="76"/>
      <c r="G5646" s="76"/>
      <c r="I5646" s="76"/>
      <c r="J5646" s="76"/>
      <c r="L5646" s="76"/>
      <c r="M5646" s="76"/>
      <c r="O5646" s="76"/>
      <c r="P5646" s="76"/>
      <c r="R5646" s="76"/>
      <c r="S5646" s="76"/>
      <c r="U5646" s="76"/>
      <c r="V5646" s="76"/>
      <c r="X5646" s="76"/>
      <c r="Y5646" s="76"/>
      <c r="AA5646" s="76"/>
      <c r="AB5646" s="76"/>
      <c r="AD5646" s="76"/>
      <c r="AE5646" s="76"/>
      <c r="AG5646" s="76"/>
      <c r="AH5646" s="76"/>
      <c r="AJ5646" s="76"/>
      <c r="AK5646" s="76"/>
      <c r="AM5646" s="76"/>
      <c r="AN5646" s="76"/>
      <c r="AP5646" s="76"/>
      <c r="AQ5646" s="76"/>
      <c r="AS5646" s="76"/>
      <c r="AT5646" s="76"/>
      <c r="AV5646" s="76"/>
      <c r="AW5646" s="76"/>
      <c r="AY5646" s="76"/>
      <c r="AZ5646" s="76"/>
      <c r="BB5646" s="76"/>
      <c r="BC5646" s="76"/>
      <c r="BE5646" s="76"/>
      <c r="BF5646" s="76"/>
      <c r="BH5646" s="76"/>
      <c r="BI5646" s="76"/>
      <c r="BK5646" s="76"/>
      <c r="BL5646" s="76"/>
      <c r="BN5646" s="76"/>
      <c r="BO5646" s="76"/>
      <c r="BQ5646" s="76"/>
      <c r="BR5646" s="76"/>
      <c r="BT5646" s="76"/>
      <c r="BU5646" s="76"/>
      <c r="BW5646" s="76"/>
      <c r="BX5646" s="76"/>
    </row>
    <row r="5647" spans="1:76" ht="12.75" customHeight="1">
      <c r="A5647" s="2"/>
      <c r="B5647" s="2"/>
      <c r="C5647" s="2"/>
      <c r="D5647" s="75"/>
      <c r="F5647" s="76"/>
      <c r="G5647" s="76"/>
      <c r="I5647" s="76"/>
      <c r="J5647" s="76"/>
      <c r="L5647" s="76"/>
      <c r="M5647" s="76"/>
      <c r="O5647" s="76"/>
      <c r="P5647" s="76"/>
      <c r="R5647" s="76"/>
      <c r="S5647" s="76"/>
      <c r="U5647" s="76"/>
      <c r="V5647" s="76"/>
      <c r="X5647" s="76"/>
      <c r="Y5647" s="76"/>
      <c r="AA5647" s="76"/>
      <c r="AB5647" s="76"/>
      <c r="AD5647" s="76"/>
      <c r="AE5647" s="76"/>
      <c r="AG5647" s="76"/>
      <c r="AH5647" s="76"/>
      <c r="AJ5647" s="76"/>
      <c r="AK5647" s="76"/>
      <c r="AM5647" s="76"/>
      <c r="AN5647" s="76"/>
      <c r="AP5647" s="76"/>
      <c r="AQ5647" s="76"/>
      <c r="AS5647" s="76"/>
      <c r="AT5647" s="76"/>
      <c r="AV5647" s="76"/>
      <c r="AW5647" s="76"/>
      <c r="AY5647" s="76"/>
      <c r="AZ5647" s="76"/>
      <c r="BB5647" s="76"/>
      <c r="BC5647" s="76"/>
      <c r="BE5647" s="76"/>
      <c r="BF5647" s="76"/>
      <c r="BH5647" s="76"/>
      <c r="BI5647" s="76"/>
      <c r="BK5647" s="76"/>
      <c r="BL5647" s="76"/>
      <c r="BN5647" s="76"/>
      <c r="BO5647" s="76"/>
      <c r="BQ5647" s="76"/>
      <c r="BR5647" s="76"/>
      <c r="BT5647" s="76"/>
      <c r="BU5647" s="76"/>
      <c r="BW5647" s="76"/>
      <c r="BX5647" s="76"/>
    </row>
    <row r="5648" spans="1:76" ht="12.75" customHeight="1">
      <c r="A5648" s="2"/>
      <c r="B5648" s="2"/>
      <c r="C5648" s="2"/>
      <c r="D5648" s="75"/>
      <c r="F5648" s="76"/>
      <c r="G5648" s="76"/>
      <c r="I5648" s="76"/>
      <c r="J5648" s="76"/>
      <c r="L5648" s="76"/>
      <c r="M5648" s="76"/>
      <c r="O5648" s="76"/>
      <c r="P5648" s="76"/>
      <c r="R5648" s="76"/>
      <c r="S5648" s="76"/>
      <c r="U5648" s="76"/>
      <c r="V5648" s="76"/>
      <c r="X5648" s="76"/>
      <c r="Y5648" s="76"/>
      <c r="AA5648" s="76"/>
      <c r="AB5648" s="76"/>
      <c r="AD5648" s="76"/>
      <c r="AE5648" s="76"/>
      <c r="AG5648" s="76"/>
      <c r="AH5648" s="76"/>
      <c r="AJ5648" s="76"/>
      <c r="AK5648" s="76"/>
      <c r="AM5648" s="76"/>
      <c r="AN5648" s="76"/>
      <c r="AP5648" s="76"/>
      <c r="AQ5648" s="76"/>
      <c r="AS5648" s="76"/>
      <c r="AT5648" s="76"/>
      <c r="AV5648" s="76"/>
      <c r="AW5648" s="76"/>
      <c r="AY5648" s="76"/>
      <c r="AZ5648" s="76"/>
      <c r="BB5648" s="76"/>
      <c r="BC5648" s="76"/>
      <c r="BE5648" s="76"/>
      <c r="BF5648" s="76"/>
      <c r="BH5648" s="76"/>
      <c r="BI5648" s="76"/>
      <c r="BK5648" s="76"/>
      <c r="BL5648" s="76"/>
      <c r="BN5648" s="76"/>
      <c r="BO5648" s="76"/>
      <c r="BQ5648" s="76"/>
      <c r="BR5648" s="76"/>
      <c r="BT5648" s="76"/>
      <c r="BU5648" s="76"/>
      <c r="BW5648" s="76"/>
      <c r="BX5648" s="76"/>
    </row>
    <row r="5649" spans="1:76" ht="12.75" customHeight="1">
      <c r="A5649" s="2"/>
      <c r="B5649" s="2"/>
      <c r="C5649" s="2"/>
      <c r="D5649" s="75"/>
      <c r="F5649" s="76"/>
      <c r="G5649" s="76"/>
      <c r="I5649" s="76"/>
      <c r="J5649" s="76"/>
      <c r="L5649" s="76"/>
      <c r="M5649" s="76"/>
      <c r="O5649" s="76"/>
      <c r="P5649" s="76"/>
      <c r="R5649" s="76"/>
      <c r="S5649" s="76"/>
      <c r="U5649" s="76"/>
      <c r="V5649" s="76"/>
      <c r="X5649" s="76"/>
      <c r="Y5649" s="76"/>
      <c r="AA5649" s="76"/>
      <c r="AB5649" s="76"/>
      <c r="AD5649" s="76"/>
      <c r="AE5649" s="76"/>
      <c r="AG5649" s="76"/>
      <c r="AH5649" s="76"/>
      <c r="AJ5649" s="76"/>
      <c r="AK5649" s="76"/>
      <c r="AM5649" s="76"/>
      <c r="AN5649" s="76"/>
      <c r="AP5649" s="76"/>
      <c r="AQ5649" s="76"/>
      <c r="AS5649" s="76"/>
      <c r="AT5649" s="76"/>
      <c r="AV5649" s="76"/>
      <c r="AW5649" s="76"/>
      <c r="AY5649" s="76"/>
      <c r="AZ5649" s="76"/>
      <c r="BB5649" s="76"/>
      <c r="BC5649" s="76"/>
      <c r="BE5649" s="76"/>
      <c r="BF5649" s="76"/>
      <c r="BH5649" s="76"/>
      <c r="BI5649" s="76"/>
      <c r="BK5649" s="76"/>
      <c r="BL5649" s="76"/>
      <c r="BN5649" s="76"/>
      <c r="BO5649" s="76"/>
      <c r="BQ5649" s="76"/>
      <c r="BR5649" s="76"/>
      <c r="BT5649" s="76"/>
      <c r="BU5649" s="76"/>
      <c r="BW5649" s="76"/>
      <c r="BX5649" s="76"/>
    </row>
    <row r="5650" spans="1:76" ht="12.75" customHeight="1">
      <c r="A5650" s="2"/>
      <c r="B5650" s="2"/>
      <c r="C5650" s="2"/>
      <c r="D5650" s="75"/>
      <c r="F5650" s="76"/>
      <c r="G5650" s="76"/>
      <c r="I5650" s="76"/>
      <c r="J5650" s="76"/>
      <c r="L5650" s="76"/>
      <c r="M5650" s="76"/>
      <c r="O5650" s="76"/>
      <c r="P5650" s="76"/>
      <c r="R5650" s="76"/>
      <c r="S5650" s="76"/>
      <c r="U5650" s="76"/>
      <c r="V5650" s="76"/>
      <c r="X5650" s="76"/>
      <c r="Y5650" s="76"/>
      <c r="AA5650" s="76"/>
      <c r="AB5650" s="76"/>
      <c r="AD5650" s="76"/>
      <c r="AE5650" s="76"/>
      <c r="AG5650" s="76"/>
      <c r="AH5650" s="76"/>
      <c r="AJ5650" s="76"/>
      <c r="AK5650" s="76"/>
      <c r="AM5650" s="76"/>
      <c r="AN5650" s="76"/>
      <c r="AP5650" s="76"/>
      <c r="AQ5650" s="76"/>
      <c r="AS5650" s="76"/>
      <c r="AT5650" s="76"/>
      <c r="AV5650" s="76"/>
      <c r="AW5650" s="76"/>
      <c r="AY5650" s="76"/>
      <c r="AZ5650" s="76"/>
      <c r="BB5650" s="76"/>
      <c r="BC5650" s="76"/>
      <c r="BE5650" s="76"/>
      <c r="BF5650" s="76"/>
      <c r="BH5650" s="76"/>
      <c r="BI5650" s="76"/>
      <c r="BK5650" s="76"/>
      <c r="BL5650" s="76"/>
      <c r="BN5650" s="76"/>
      <c r="BO5650" s="76"/>
      <c r="BQ5650" s="76"/>
      <c r="BR5650" s="76"/>
      <c r="BT5650" s="76"/>
      <c r="BU5650" s="76"/>
      <c r="BW5650" s="76"/>
      <c r="BX5650" s="76"/>
    </row>
    <row r="5651" spans="1:76" ht="12.75" customHeight="1">
      <c r="A5651" s="2"/>
      <c r="B5651" s="2"/>
      <c r="C5651" s="2"/>
      <c r="D5651" s="75"/>
      <c r="F5651" s="76"/>
      <c r="G5651" s="76"/>
      <c r="I5651" s="76"/>
      <c r="J5651" s="76"/>
      <c r="L5651" s="76"/>
      <c r="M5651" s="76"/>
      <c r="O5651" s="76"/>
      <c r="P5651" s="76"/>
      <c r="R5651" s="76"/>
      <c r="S5651" s="76"/>
      <c r="U5651" s="76"/>
      <c r="V5651" s="76"/>
      <c r="X5651" s="76"/>
      <c r="Y5651" s="76"/>
      <c r="AA5651" s="76"/>
      <c r="AB5651" s="76"/>
      <c r="AD5651" s="76"/>
      <c r="AE5651" s="76"/>
      <c r="AG5651" s="76"/>
      <c r="AH5651" s="76"/>
      <c r="AJ5651" s="76"/>
      <c r="AK5651" s="76"/>
      <c r="AM5651" s="76"/>
      <c r="AN5651" s="76"/>
      <c r="AP5651" s="76"/>
      <c r="AQ5651" s="76"/>
      <c r="AS5651" s="76"/>
      <c r="AT5651" s="76"/>
      <c r="AV5651" s="76"/>
      <c r="AW5651" s="76"/>
      <c r="AY5651" s="76"/>
      <c r="AZ5651" s="76"/>
      <c r="BB5651" s="76"/>
      <c r="BC5651" s="76"/>
      <c r="BE5651" s="76"/>
      <c r="BF5651" s="76"/>
      <c r="BH5651" s="76"/>
      <c r="BI5651" s="76"/>
      <c r="BK5651" s="76"/>
      <c r="BL5651" s="76"/>
      <c r="BN5651" s="76"/>
      <c r="BO5651" s="76"/>
      <c r="BQ5651" s="76"/>
      <c r="BR5651" s="76"/>
      <c r="BT5651" s="76"/>
      <c r="BU5651" s="76"/>
      <c r="BW5651" s="76"/>
      <c r="BX5651" s="76"/>
    </row>
    <row r="5652" spans="1:76" ht="12.75" customHeight="1">
      <c r="A5652" s="2"/>
      <c r="B5652" s="2"/>
      <c r="C5652" s="2"/>
      <c r="D5652" s="75"/>
      <c r="F5652" s="76"/>
      <c r="G5652" s="76"/>
      <c r="I5652" s="76"/>
      <c r="J5652" s="76"/>
      <c r="L5652" s="76"/>
      <c r="M5652" s="76"/>
      <c r="O5652" s="76"/>
      <c r="P5652" s="76"/>
      <c r="R5652" s="76"/>
      <c r="S5652" s="76"/>
      <c r="U5652" s="76"/>
      <c r="V5652" s="76"/>
      <c r="X5652" s="76"/>
      <c r="Y5652" s="76"/>
      <c r="AA5652" s="76"/>
      <c r="AB5652" s="76"/>
      <c r="AD5652" s="76"/>
      <c r="AE5652" s="76"/>
      <c r="AG5652" s="76"/>
      <c r="AH5652" s="76"/>
      <c r="AJ5652" s="76"/>
      <c r="AK5652" s="76"/>
      <c r="AM5652" s="76"/>
      <c r="AN5652" s="76"/>
      <c r="AP5652" s="76"/>
      <c r="AQ5652" s="76"/>
      <c r="AS5652" s="76"/>
      <c r="AT5652" s="76"/>
      <c r="AV5652" s="76"/>
      <c r="AW5652" s="76"/>
      <c r="AY5652" s="76"/>
      <c r="AZ5652" s="76"/>
      <c r="BB5652" s="76"/>
      <c r="BC5652" s="76"/>
      <c r="BE5652" s="76"/>
      <c r="BF5652" s="76"/>
      <c r="BH5652" s="76"/>
      <c r="BI5652" s="76"/>
      <c r="BK5652" s="76"/>
      <c r="BL5652" s="76"/>
      <c r="BN5652" s="76"/>
      <c r="BO5652" s="76"/>
      <c r="BQ5652" s="76"/>
      <c r="BR5652" s="76"/>
      <c r="BT5652" s="76"/>
      <c r="BU5652" s="76"/>
      <c r="BW5652" s="76"/>
      <c r="BX5652" s="76"/>
    </row>
    <row r="5653" spans="1:76" ht="12.75" customHeight="1">
      <c r="A5653" s="2"/>
      <c r="B5653" s="2"/>
      <c r="C5653" s="2"/>
      <c r="D5653" s="75"/>
      <c r="F5653" s="76"/>
      <c r="G5653" s="76"/>
      <c r="I5653" s="76"/>
      <c r="J5653" s="76"/>
      <c r="L5653" s="76"/>
      <c r="M5653" s="76"/>
      <c r="O5653" s="76"/>
      <c r="P5653" s="76"/>
      <c r="R5653" s="76"/>
      <c r="S5653" s="76"/>
      <c r="U5653" s="76"/>
      <c r="V5653" s="76"/>
      <c r="X5653" s="76"/>
      <c r="Y5653" s="76"/>
      <c r="AA5653" s="76"/>
      <c r="AB5653" s="76"/>
      <c r="AD5653" s="76"/>
      <c r="AE5653" s="76"/>
      <c r="AG5653" s="76"/>
      <c r="AH5653" s="76"/>
      <c r="AJ5653" s="76"/>
      <c r="AK5653" s="76"/>
      <c r="AM5653" s="76"/>
      <c r="AN5653" s="76"/>
      <c r="AP5653" s="76"/>
      <c r="AQ5653" s="76"/>
      <c r="AS5653" s="76"/>
      <c r="AT5653" s="76"/>
      <c r="AV5653" s="76"/>
      <c r="AW5653" s="76"/>
      <c r="AY5653" s="76"/>
      <c r="AZ5653" s="76"/>
      <c r="BB5653" s="76"/>
      <c r="BC5653" s="76"/>
      <c r="BE5653" s="76"/>
      <c r="BF5653" s="76"/>
      <c r="BH5653" s="76"/>
      <c r="BI5653" s="76"/>
      <c r="BK5653" s="76"/>
      <c r="BL5653" s="76"/>
      <c r="BN5653" s="76"/>
      <c r="BO5653" s="76"/>
      <c r="BQ5653" s="76"/>
      <c r="BR5653" s="76"/>
      <c r="BT5653" s="76"/>
      <c r="BU5653" s="76"/>
      <c r="BW5653" s="76"/>
      <c r="BX5653" s="76"/>
    </row>
    <row r="5654" spans="1:76" ht="12.75" customHeight="1">
      <c r="A5654" s="2"/>
      <c r="B5654" s="2"/>
      <c r="C5654" s="2"/>
      <c r="D5654" s="75"/>
      <c r="F5654" s="76"/>
      <c r="G5654" s="76"/>
      <c r="I5654" s="76"/>
      <c r="J5654" s="76"/>
      <c r="L5654" s="76"/>
      <c r="M5654" s="76"/>
      <c r="O5654" s="76"/>
      <c r="P5654" s="76"/>
      <c r="R5654" s="76"/>
      <c r="S5654" s="76"/>
      <c r="U5654" s="76"/>
      <c r="V5654" s="76"/>
      <c r="X5654" s="76"/>
      <c r="Y5654" s="76"/>
      <c r="AA5654" s="76"/>
      <c r="AB5654" s="76"/>
      <c r="AD5654" s="76"/>
      <c r="AE5654" s="76"/>
      <c r="AG5654" s="76"/>
      <c r="AH5654" s="76"/>
      <c r="AJ5654" s="76"/>
      <c r="AK5654" s="76"/>
      <c r="AM5654" s="76"/>
      <c r="AN5654" s="76"/>
      <c r="AP5654" s="76"/>
      <c r="AQ5654" s="76"/>
      <c r="AS5654" s="76"/>
      <c r="AT5654" s="76"/>
      <c r="AV5654" s="76"/>
      <c r="AW5654" s="76"/>
      <c r="AY5654" s="76"/>
      <c r="AZ5654" s="76"/>
      <c r="BB5654" s="76"/>
      <c r="BC5654" s="76"/>
      <c r="BE5654" s="76"/>
      <c r="BF5654" s="76"/>
      <c r="BH5654" s="76"/>
      <c r="BI5654" s="76"/>
      <c r="BK5654" s="76"/>
      <c r="BL5654" s="76"/>
      <c r="BN5654" s="76"/>
      <c r="BO5654" s="76"/>
      <c r="BQ5654" s="76"/>
      <c r="BR5654" s="76"/>
      <c r="BT5654" s="76"/>
      <c r="BU5654" s="76"/>
      <c r="BW5654" s="76"/>
      <c r="BX5654" s="76"/>
    </row>
    <row r="5655" spans="1:76" ht="12.75" customHeight="1">
      <c r="A5655" s="2"/>
      <c r="B5655" s="2"/>
      <c r="C5655" s="2"/>
      <c r="D5655" s="75"/>
      <c r="F5655" s="76"/>
      <c r="G5655" s="76"/>
      <c r="I5655" s="76"/>
      <c r="J5655" s="76"/>
      <c r="L5655" s="76"/>
      <c r="M5655" s="76"/>
      <c r="O5655" s="76"/>
      <c r="P5655" s="76"/>
      <c r="R5655" s="76"/>
      <c r="S5655" s="76"/>
      <c r="U5655" s="76"/>
      <c r="V5655" s="76"/>
      <c r="X5655" s="76"/>
      <c r="Y5655" s="76"/>
      <c r="AA5655" s="76"/>
      <c r="AB5655" s="76"/>
      <c r="AD5655" s="76"/>
      <c r="AE5655" s="76"/>
      <c r="AG5655" s="76"/>
      <c r="AH5655" s="76"/>
      <c r="AJ5655" s="76"/>
      <c r="AK5655" s="76"/>
      <c r="AM5655" s="76"/>
      <c r="AN5655" s="76"/>
      <c r="AP5655" s="76"/>
      <c r="AQ5655" s="76"/>
      <c r="AS5655" s="76"/>
      <c r="AT5655" s="76"/>
      <c r="AV5655" s="76"/>
      <c r="AW5655" s="76"/>
      <c r="AY5655" s="76"/>
      <c r="AZ5655" s="76"/>
      <c r="BB5655" s="76"/>
      <c r="BC5655" s="76"/>
      <c r="BE5655" s="76"/>
      <c r="BF5655" s="76"/>
      <c r="BH5655" s="76"/>
      <c r="BI5655" s="76"/>
      <c r="BK5655" s="76"/>
      <c r="BL5655" s="76"/>
      <c r="BN5655" s="76"/>
      <c r="BO5655" s="76"/>
      <c r="BQ5655" s="76"/>
      <c r="BR5655" s="76"/>
      <c r="BT5655" s="76"/>
      <c r="BU5655" s="76"/>
      <c r="BW5655" s="76"/>
      <c r="BX5655" s="76"/>
    </row>
    <row r="5656" spans="1:76" ht="12.75" customHeight="1">
      <c r="A5656" s="2"/>
      <c r="B5656" s="2"/>
      <c r="C5656" s="2"/>
      <c r="D5656" s="75"/>
      <c r="F5656" s="76"/>
      <c r="G5656" s="76"/>
      <c r="I5656" s="76"/>
      <c r="J5656" s="76"/>
      <c r="L5656" s="76"/>
      <c r="M5656" s="76"/>
      <c r="O5656" s="76"/>
      <c r="P5656" s="76"/>
      <c r="R5656" s="76"/>
      <c r="S5656" s="76"/>
      <c r="U5656" s="76"/>
      <c r="V5656" s="76"/>
      <c r="X5656" s="76"/>
      <c r="Y5656" s="76"/>
      <c r="AA5656" s="76"/>
      <c r="AB5656" s="76"/>
      <c r="AD5656" s="76"/>
      <c r="AE5656" s="76"/>
      <c r="AG5656" s="76"/>
      <c r="AH5656" s="76"/>
      <c r="AJ5656" s="76"/>
      <c r="AK5656" s="76"/>
      <c r="AM5656" s="76"/>
      <c r="AN5656" s="76"/>
      <c r="AP5656" s="76"/>
      <c r="AQ5656" s="76"/>
      <c r="AS5656" s="76"/>
      <c r="AT5656" s="76"/>
      <c r="AV5656" s="76"/>
      <c r="AW5656" s="76"/>
      <c r="AY5656" s="76"/>
      <c r="AZ5656" s="76"/>
      <c r="BB5656" s="76"/>
      <c r="BC5656" s="76"/>
      <c r="BE5656" s="76"/>
      <c r="BF5656" s="76"/>
      <c r="BH5656" s="76"/>
      <c r="BI5656" s="76"/>
      <c r="BK5656" s="76"/>
      <c r="BL5656" s="76"/>
      <c r="BN5656" s="76"/>
      <c r="BO5656" s="76"/>
      <c r="BQ5656" s="76"/>
      <c r="BR5656" s="76"/>
      <c r="BT5656" s="76"/>
      <c r="BU5656" s="76"/>
      <c r="BW5656" s="76"/>
      <c r="BX5656" s="76"/>
    </row>
    <row r="5657" spans="1:76" ht="12.75" customHeight="1">
      <c r="A5657" s="2"/>
      <c r="B5657" s="2"/>
      <c r="C5657" s="2"/>
      <c r="D5657" s="75"/>
      <c r="F5657" s="76"/>
      <c r="G5657" s="76"/>
      <c r="I5657" s="76"/>
      <c r="J5657" s="76"/>
      <c r="L5657" s="76"/>
      <c r="M5657" s="76"/>
      <c r="O5657" s="76"/>
      <c r="P5657" s="76"/>
      <c r="R5657" s="76"/>
      <c r="S5657" s="76"/>
      <c r="U5657" s="76"/>
      <c r="V5657" s="76"/>
      <c r="X5657" s="76"/>
      <c r="Y5657" s="76"/>
      <c r="AA5657" s="76"/>
      <c r="AB5657" s="76"/>
      <c r="AD5657" s="76"/>
      <c r="AE5657" s="76"/>
      <c r="AG5657" s="76"/>
      <c r="AH5657" s="76"/>
      <c r="AJ5657" s="76"/>
      <c r="AK5657" s="76"/>
      <c r="AM5657" s="76"/>
      <c r="AN5657" s="76"/>
      <c r="AP5657" s="76"/>
      <c r="AQ5657" s="76"/>
      <c r="AS5657" s="76"/>
      <c r="AT5657" s="76"/>
      <c r="AV5657" s="76"/>
      <c r="AW5657" s="76"/>
      <c r="AY5657" s="76"/>
      <c r="AZ5657" s="76"/>
      <c r="BB5657" s="76"/>
      <c r="BC5657" s="76"/>
      <c r="BE5657" s="76"/>
      <c r="BF5657" s="76"/>
      <c r="BH5657" s="76"/>
      <c r="BI5657" s="76"/>
      <c r="BK5657" s="76"/>
      <c r="BL5657" s="76"/>
      <c r="BN5657" s="76"/>
      <c r="BO5657" s="76"/>
      <c r="BQ5657" s="76"/>
      <c r="BR5657" s="76"/>
      <c r="BT5657" s="76"/>
      <c r="BU5657" s="76"/>
      <c r="BW5657" s="76"/>
      <c r="BX5657" s="76"/>
    </row>
    <row r="5658" spans="1:76" ht="12.75" customHeight="1">
      <c r="A5658" s="2"/>
      <c r="B5658" s="2"/>
      <c r="C5658" s="2"/>
      <c r="D5658" s="75"/>
      <c r="F5658" s="76"/>
      <c r="G5658" s="76"/>
      <c r="I5658" s="76"/>
      <c r="J5658" s="76"/>
      <c r="L5658" s="76"/>
      <c r="M5658" s="76"/>
      <c r="O5658" s="76"/>
      <c r="P5658" s="76"/>
      <c r="R5658" s="76"/>
      <c r="S5658" s="76"/>
      <c r="U5658" s="76"/>
      <c r="V5658" s="76"/>
      <c r="X5658" s="76"/>
      <c r="Y5658" s="76"/>
      <c r="AA5658" s="76"/>
      <c r="AB5658" s="76"/>
      <c r="AD5658" s="76"/>
      <c r="AE5658" s="76"/>
      <c r="AG5658" s="76"/>
      <c r="AH5658" s="76"/>
      <c r="AJ5658" s="76"/>
      <c r="AK5658" s="76"/>
      <c r="AM5658" s="76"/>
      <c r="AN5658" s="76"/>
      <c r="AP5658" s="76"/>
      <c r="AQ5658" s="76"/>
      <c r="AS5658" s="76"/>
      <c r="AT5658" s="76"/>
      <c r="AV5658" s="76"/>
      <c r="AW5658" s="76"/>
      <c r="AY5658" s="76"/>
      <c r="AZ5658" s="76"/>
      <c r="BB5658" s="76"/>
      <c r="BC5658" s="76"/>
      <c r="BE5658" s="76"/>
      <c r="BF5658" s="76"/>
      <c r="BH5658" s="76"/>
      <c r="BI5658" s="76"/>
      <c r="BK5658" s="76"/>
      <c r="BL5658" s="76"/>
      <c r="BN5658" s="76"/>
      <c r="BO5658" s="76"/>
      <c r="BQ5658" s="76"/>
      <c r="BR5658" s="76"/>
      <c r="BT5658" s="76"/>
      <c r="BU5658" s="76"/>
      <c r="BW5658" s="76"/>
      <c r="BX5658" s="76"/>
    </row>
    <row r="5659" spans="1:76" ht="12.75" customHeight="1">
      <c r="A5659" s="2"/>
      <c r="B5659" s="2"/>
      <c r="C5659" s="2"/>
      <c r="D5659" s="75"/>
      <c r="F5659" s="76"/>
      <c r="G5659" s="76"/>
      <c r="I5659" s="76"/>
      <c r="J5659" s="76"/>
      <c r="L5659" s="76"/>
      <c r="M5659" s="76"/>
      <c r="O5659" s="76"/>
      <c r="P5659" s="76"/>
      <c r="R5659" s="76"/>
      <c r="S5659" s="76"/>
      <c r="U5659" s="76"/>
      <c r="V5659" s="76"/>
      <c r="X5659" s="76"/>
      <c r="Y5659" s="76"/>
      <c r="AA5659" s="76"/>
      <c r="AB5659" s="76"/>
      <c r="AD5659" s="76"/>
      <c r="AE5659" s="76"/>
      <c r="AG5659" s="76"/>
      <c r="AH5659" s="76"/>
      <c r="AJ5659" s="76"/>
      <c r="AK5659" s="76"/>
      <c r="AM5659" s="76"/>
      <c r="AN5659" s="76"/>
      <c r="AP5659" s="76"/>
      <c r="AQ5659" s="76"/>
      <c r="AS5659" s="76"/>
      <c r="AT5659" s="76"/>
      <c r="AV5659" s="76"/>
      <c r="AW5659" s="76"/>
      <c r="AY5659" s="76"/>
      <c r="AZ5659" s="76"/>
      <c r="BB5659" s="76"/>
      <c r="BC5659" s="76"/>
      <c r="BE5659" s="76"/>
      <c r="BF5659" s="76"/>
      <c r="BH5659" s="76"/>
      <c r="BI5659" s="76"/>
      <c r="BK5659" s="76"/>
      <c r="BL5659" s="76"/>
      <c r="BN5659" s="76"/>
      <c r="BO5659" s="76"/>
      <c r="BQ5659" s="76"/>
      <c r="BR5659" s="76"/>
      <c r="BT5659" s="76"/>
      <c r="BU5659" s="76"/>
      <c r="BW5659" s="76"/>
      <c r="BX5659" s="76"/>
    </row>
    <row r="5660" spans="1:76" ht="12.75" customHeight="1">
      <c r="A5660" s="2"/>
      <c r="B5660" s="2"/>
      <c r="C5660" s="2"/>
      <c r="D5660" s="75"/>
      <c r="F5660" s="76"/>
      <c r="G5660" s="76"/>
      <c r="I5660" s="76"/>
      <c r="J5660" s="76"/>
      <c r="L5660" s="76"/>
      <c r="M5660" s="76"/>
      <c r="O5660" s="76"/>
      <c r="P5660" s="76"/>
      <c r="R5660" s="76"/>
      <c r="S5660" s="76"/>
      <c r="U5660" s="76"/>
      <c r="V5660" s="76"/>
      <c r="X5660" s="76"/>
      <c r="Y5660" s="76"/>
      <c r="AA5660" s="76"/>
      <c r="AB5660" s="76"/>
      <c r="AD5660" s="76"/>
      <c r="AE5660" s="76"/>
      <c r="AG5660" s="76"/>
      <c r="AH5660" s="76"/>
      <c r="AJ5660" s="76"/>
      <c r="AK5660" s="76"/>
      <c r="AM5660" s="76"/>
      <c r="AN5660" s="76"/>
      <c r="AP5660" s="76"/>
      <c r="AQ5660" s="76"/>
      <c r="AS5660" s="76"/>
      <c r="AT5660" s="76"/>
      <c r="AV5660" s="76"/>
      <c r="AW5660" s="76"/>
      <c r="AY5660" s="76"/>
      <c r="AZ5660" s="76"/>
      <c r="BB5660" s="76"/>
      <c r="BC5660" s="76"/>
      <c r="BE5660" s="76"/>
      <c r="BF5660" s="76"/>
      <c r="BH5660" s="76"/>
      <c r="BI5660" s="76"/>
      <c r="BK5660" s="76"/>
      <c r="BL5660" s="76"/>
      <c r="BN5660" s="76"/>
      <c r="BO5660" s="76"/>
      <c r="BQ5660" s="76"/>
      <c r="BR5660" s="76"/>
      <c r="BT5660" s="76"/>
      <c r="BU5660" s="76"/>
      <c r="BW5660" s="76"/>
      <c r="BX5660" s="76"/>
    </row>
    <row r="5661" spans="1:76" ht="12.75" customHeight="1">
      <c r="A5661" s="2"/>
      <c r="B5661" s="2"/>
      <c r="C5661" s="2"/>
      <c r="D5661" s="75"/>
      <c r="F5661" s="76"/>
      <c r="G5661" s="76"/>
      <c r="I5661" s="76"/>
      <c r="J5661" s="76"/>
      <c r="L5661" s="76"/>
      <c r="M5661" s="76"/>
      <c r="O5661" s="76"/>
      <c r="P5661" s="76"/>
      <c r="R5661" s="76"/>
      <c r="S5661" s="76"/>
      <c r="U5661" s="76"/>
      <c r="V5661" s="76"/>
      <c r="X5661" s="76"/>
      <c r="Y5661" s="76"/>
      <c r="AA5661" s="76"/>
      <c r="AB5661" s="76"/>
      <c r="AD5661" s="76"/>
      <c r="AE5661" s="76"/>
      <c r="AG5661" s="76"/>
      <c r="AH5661" s="76"/>
      <c r="AJ5661" s="76"/>
      <c r="AK5661" s="76"/>
      <c r="AM5661" s="76"/>
      <c r="AN5661" s="76"/>
      <c r="AP5661" s="76"/>
      <c r="AQ5661" s="76"/>
      <c r="AS5661" s="76"/>
      <c r="AT5661" s="76"/>
      <c r="AV5661" s="76"/>
      <c r="AW5661" s="76"/>
      <c r="AY5661" s="76"/>
      <c r="AZ5661" s="76"/>
      <c r="BB5661" s="76"/>
      <c r="BC5661" s="76"/>
      <c r="BE5661" s="76"/>
      <c r="BF5661" s="76"/>
      <c r="BH5661" s="76"/>
      <c r="BI5661" s="76"/>
      <c r="BK5661" s="76"/>
      <c r="BL5661" s="76"/>
      <c r="BN5661" s="76"/>
      <c r="BO5661" s="76"/>
      <c r="BQ5661" s="76"/>
      <c r="BR5661" s="76"/>
      <c r="BT5661" s="76"/>
      <c r="BU5661" s="76"/>
      <c r="BW5661" s="76"/>
      <c r="BX5661" s="76"/>
    </row>
    <row r="5662" spans="1:76" ht="12.75" customHeight="1">
      <c r="A5662" s="2"/>
      <c r="B5662" s="2"/>
      <c r="C5662" s="2"/>
      <c r="D5662" s="75"/>
      <c r="F5662" s="76"/>
      <c r="G5662" s="76"/>
      <c r="I5662" s="76"/>
      <c r="J5662" s="76"/>
      <c r="L5662" s="76"/>
      <c r="M5662" s="76"/>
      <c r="O5662" s="76"/>
      <c r="P5662" s="76"/>
      <c r="R5662" s="76"/>
      <c r="S5662" s="76"/>
      <c r="U5662" s="76"/>
      <c r="V5662" s="76"/>
      <c r="X5662" s="76"/>
      <c r="Y5662" s="76"/>
      <c r="AA5662" s="76"/>
      <c r="AB5662" s="76"/>
      <c r="AD5662" s="76"/>
      <c r="AE5662" s="76"/>
      <c r="AG5662" s="76"/>
      <c r="AH5662" s="76"/>
      <c r="AJ5662" s="76"/>
      <c r="AK5662" s="76"/>
      <c r="AM5662" s="76"/>
      <c r="AN5662" s="76"/>
      <c r="AP5662" s="76"/>
      <c r="AQ5662" s="76"/>
      <c r="AS5662" s="76"/>
      <c r="AT5662" s="76"/>
      <c r="AV5662" s="76"/>
      <c r="AW5662" s="76"/>
      <c r="AY5662" s="76"/>
      <c r="AZ5662" s="76"/>
      <c r="BB5662" s="76"/>
      <c r="BC5662" s="76"/>
      <c r="BE5662" s="76"/>
      <c r="BF5662" s="76"/>
      <c r="BH5662" s="76"/>
      <c r="BI5662" s="76"/>
      <c r="BK5662" s="76"/>
      <c r="BL5662" s="76"/>
      <c r="BN5662" s="76"/>
      <c r="BO5662" s="76"/>
      <c r="BQ5662" s="76"/>
      <c r="BR5662" s="76"/>
      <c r="BT5662" s="76"/>
      <c r="BU5662" s="76"/>
      <c r="BW5662" s="76"/>
      <c r="BX5662" s="76"/>
    </row>
    <row r="5663" spans="1:76" ht="12.75" customHeight="1">
      <c r="A5663" s="2"/>
      <c r="B5663" s="2"/>
      <c r="C5663" s="2"/>
      <c r="D5663" s="75"/>
      <c r="F5663" s="76"/>
      <c r="G5663" s="76"/>
      <c r="I5663" s="76"/>
      <c r="J5663" s="76"/>
      <c r="L5663" s="76"/>
      <c r="M5663" s="76"/>
      <c r="O5663" s="76"/>
      <c r="P5663" s="76"/>
      <c r="R5663" s="76"/>
      <c r="S5663" s="76"/>
      <c r="U5663" s="76"/>
      <c r="V5663" s="76"/>
      <c r="X5663" s="76"/>
      <c r="Y5663" s="76"/>
      <c r="AA5663" s="76"/>
      <c r="AB5663" s="76"/>
      <c r="AD5663" s="76"/>
      <c r="AE5663" s="76"/>
      <c r="AG5663" s="76"/>
      <c r="AH5663" s="76"/>
      <c r="AJ5663" s="76"/>
      <c r="AK5663" s="76"/>
      <c r="AM5663" s="76"/>
      <c r="AN5663" s="76"/>
      <c r="AP5663" s="76"/>
      <c r="AQ5663" s="76"/>
      <c r="AS5663" s="76"/>
      <c r="AT5663" s="76"/>
      <c r="AV5663" s="76"/>
      <c r="AW5663" s="76"/>
      <c r="AY5663" s="76"/>
      <c r="AZ5663" s="76"/>
      <c r="BB5663" s="76"/>
      <c r="BC5663" s="76"/>
      <c r="BE5663" s="76"/>
      <c r="BF5663" s="76"/>
      <c r="BH5663" s="76"/>
      <c r="BI5663" s="76"/>
      <c r="BK5663" s="76"/>
      <c r="BL5663" s="76"/>
      <c r="BN5663" s="76"/>
      <c r="BO5663" s="76"/>
      <c r="BQ5663" s="76"/>
      <c r="BR5663" s="76"/>
      <c r="BT5663" s="76"/>
      <c r="BU5663" s="76"/>
      <c r="BW5663" s="76"/>
      <c r="BX5663" s="76"/>
    </row>
    <row r="5664" spans="1:76" ht="12.75" customHeight="1">
      <c r="A5664" s="2"/>
      <c r="B5664" s="2"/>
      <c r="C5664" s="2"/>
      <c r="D5664" s="75"/>
      <c r="F5664" s="76"/>
      <c r="G5664" s="76"/>
      <c r="I5664" s="76"/>
      <c r="J5664" s="76"/>
      <c r="L5664" s="76"/>
      <c r="M5664" s="76"/>
      <c r="O5664" s="76"/>
      <c r="P5664" s="76"/>
      <c r="R5664" s="76"/>
      <c r="S5664" s="76"/>
      <c r="U5664" s="76"/>
      <c r="V5664" s="76"/>
      <c r="X5664" s="76"/>
      <c r="Y5664" s="76"/>
      <c r="AA5664" s="76"/>
      <c r="AB5664" s="76"/>
      <c r="AD5664" s="76"/>
      <c r="AE5664" s="76"/>
      <c r="AG5664" s="76"/>
      <c r="AH5664" s="76"/>
      <c r="AJ5664" s="76"/>
      <c r="AK5664" s="76"/>
      <c r="AM5664" s="76"/>
      <c r="AN5664" s="76"/>
      <c r="AP5664" s="76"/>
      <c r="AQ5664" s="76"/>
      <c r="AS5664" s="76"/>
      <c r="AT5664" s="76"/>
      <c r="AV5664" s="76"/>
      <c r="AW5664" s="76"/>
      <c r="AY5664" s="76"/>
      <c r="AZ5664" s="76"/>
      <c r="BB5664" s="76"/>
      <c r="BC5664" s="76"/>
      <c r="BE5664" s="76"/>
      <c r="BF5664" s="76"/>
      <c r="BH5664" s="76"/>
      <c r="BI5664" s="76"/>
      <c r="BK5664" s="76"/>
      <c r="BL5664" s="76"/>
      <c r="BN5664" s="76"/>
      <c r="BO5664" s="76"/>
      <c r="BQ5664" s="76"/>
      <c r="BR5664" s="76"/>
      <c r="BT5664" s="76"/>
      <c r="BU5664" s="76"/>
      <c r="BW5664" s="76"/>
      <c r="BX5664" s="76"/>
    </row>
    <row r="5665" spans="1:76" ht="12.75" customHeight="1">
      <c r="A5665" s="2"/>
      <c r="B5665" s="2"/>
      <c r="C5665" s="2"/>
      <c r="D5665" s="75"/>
      <c r="F5665" s="76"/>
      <c r="G5665" s="76"/>
      <c r="I5665" s="76"/>
      <c r="J5665" s="76"/>
      <c r="L5665" s="76"/>
      <c r="M5665" s="76"/>
      <c r="O5665" s="76"/>
      <c r="P5665" s="76"/>
      <c r="R5665" s="76"/>
      <c r="S5665" s="76"/>
      <c r="U5665" s="76"/>
      <c r="V5665" s="76"/>
      <c r="X5665" s="76"/>
      <c r="Y5665" s="76"/>
      <c r="AA5665" s="76"/>
      <c r="AB5665" s="76"/>
      <c r="AD5665" s="76"/>
      <c r="AE5665" s="76"/>
      <c r="AG5665" s="76"/>
      <c r="AH5665" s="76"/>
      <c r="AJ5665" s="76"/>
      <c r="AK5665" s="76"/>
      <c r="AM5665" s="76"/>
      <c r="AN5665" s="76"/>
      <c r="AP5665" s="76"/>
      <c r="AQ5665" s="76"/>
      <c r="AS5665" s="76"/>
      <c r="AT5665" s="76"/>
      <c r="AV5665" s="76"/>
      <c r="AW5665" s="76"/>
      <c r="AY5665" s="76"/>
      <c r="AZ5665" s="76"/>
      <c r="BB5665" s="76"/>
      <c r="BC5665" s="76"/>
      <c r="BE5665" s="76"/>
      <c r="BF5665" s="76"/>
      <c r="BH5665" s="76"/>
      <c r="BI5665" s="76"/>
      <c r="BK5665" s="76"/>
      <c r="BL5665" s="76"/>
      <c r="BN5665" s="76"/>
      <c r="BO5665" s="76"/>
      <c r="BQ5665" s="76"/>
      <c r="BR5665" s="76"/>
      <c r="BT5665" s="76"/>
      <c r="BU5665" s="76"/>
      <c r="BW5665" s="76"/>
      <c r="BX5665" s="76"/>
    </row>
    <row r="5666" spans="1:76" ht="12.75" customHeight="1">
      <c r="A5666" s="2"/>
      <c r="B5666" s="2"/>
      <c r="C5666" s="2"/>
      <c r="D5666" s="75"/>
      <c r="F5666" s="76"/>
      <c r="G5666" s="76"/>
      <c r="I5666" s="76"/>
      <c r="J5666" s="76"/>
      <c r="L5666" s="76"/>
      <c r="M5666" s="76"/>
      <c r="O5666" s="76"/>
      <c r="P5666" s="76"/>
      <c r="R5666" s="76"/>
      <c r="S5666" s="76"/>
      <c r="U5666" s="76"/>
      <c r="V5666" s="76"/>
      <c r="X5666" s="76"/>
      <c r="Y5666" s="76"/>
      <c r="AA5666" s="76"/>
      <c r="AB5666" s="76"/>
      <c r="AD5666" s="76"/>
      <c r="AE5666" s="76"/>
      <c r="AG5666" s="76"/>
      <c r="AH5666" s="76"/>
      <c r="AJ5666" s="76"/>
      <c r="AK5666" s="76"/>
      <c r="AM5666" s="76"/>
      <c r="AN5666" s="76"/>
      <c r="AP5666" s="76"/>
      <c r="AQ5666" s="76"/>
      <c r="AS5666" s="76"/>
      <c r="AT5666" s="76"/>
      <c r="AV5666" s="76"/>
      <c r="AW5666" s="76"/>
      <c r="AY5666" s="76"/>
      <c r="AZ5666" s="76"/>
      <c r="BB5666" s="76"/>
      <c r="BC5666" s="76"/>
      <c r="BE5666" s="76"/>
      <c r="BF5666" s="76"/>
      <c r="BH5666" s="76"/>
      <c r="BI5666" s="76"/>
      <c r="BK5666" s="76"/>
      <c r="BL5666" s="76"/>
      <c r="BN5666" s="76"/>
      <c r="BO5666" s="76"/>
      <c r="BQ5666" s="76"/>
      <c r="BR5666" s="76"/>
      <c r="BT5666" s="76"/>
      <c r="BU5666" s="76"/>
      <c r="BW5666" s="76"/>
      <c r="BX5666" s="76"/>
    </row>
    <row r="5667" spans="1:76" ht="12.75" customHeight="1">
      <c r="A5667" s="2"/>
      <c r="B5667" s="2"/>
      <c r="C5667" s="2"/>
      <c r="D5667" s="75"/>
      <c r="F5667" s="76"/>
      <c r="G5667" s="76"/>
      <c r="I5667" s="76"/>
      <c r="J5667" s="76"/>
      <c r="L5667" s="76"/>
      <c r="M5667" s="76"/>
      <c r="O5667" s="76"/>
      <c r="P5667" s="76"/>
      <c r="R5667" s="76"/>
      <c r="S5667" s="76"/>
      <c r="U5667" s="76"/>
      <c r="V5667" s="76"/>
      <c r="X5667" s="76"/>
      <c r="Y5667" s="76"/>
      <c r="AA5667" s="76"/>
      <c r="AB5667" s="76"/>
      <c r="AD5667" s="76"/>
      <c r="AE5667" s="76"/>
      <c r="AG5667" s="76"/>
      <c r="AH5667" s="76"/>
      <c r="AJ5667" s="76"/>
      <c r="AK5667" s="76"/>
      <c r="AM5667" s="76"/>
      <c r="AN5667" s="76"/>
      <c r="AP5667" s="76"/>
      <c r="AQ5667" s="76"/>
      <c r="AS5667" s="76"/>
      <c r="AT5667" s="76"/>
      <c r="AV5667" s="76"/>
      <c r="AW5667" s="76"/>
      <c r="AY5667" s="76"/>
      <c r="AZ5667" s="76"/>
      <c r="BB5667" s="76"/>
      <c r="BC5667" s="76"/>
      <c r="BE5667" s="76"/>
      <c r="BF5667" s="76"/>
      <c r="BH5667" s="76"/>
      <c r="BI5667" s="76"/>
      <c r="BK5667" s="76"/>
      <c r="BL5667" s="76"/>
      <c r="BN5667" s="76"/>
      <c r="BO5667" s="76"/>
      <c r="BQ5667" s="76"/>
      <c r="BR5667" s="76"/>
      <c r="BT5667" s="76"/>
      <c r="BU5667" s="76"/>
      <c r="BW5667" s="76"/>
      <c r="BX5667" s="76"/>
    </row>
    <row r="5668" spans="1:76" ht="12.75" customHeight="1">
      <c r="A5668" s="2"/>
      <c r="B5668" s="2"/>
      <c r="C5668" s="2"/>
      <c r="D5668" s="75"/>
      <c r="F5668" s="76"/>
      <c r="G5668" s="76"/>
      <c r="I5668" s="76"/>
      <c r="J5668" s="76"/>
      <c r="L5668" s="76"/>
      <c r="M5668" s="76"/>
      <c r="O5668" s="76"/>
      <c r="P5668" s="76"/>
      <c r="R5668" s="76"/>
      <c r="S5668" s="76"/>
      <c r="U5668" s="76"/>
      <c r="V5668" s="76"/>
      <c r="X5668" s="76"/>
      <c r="Y5668" s="76"/>
      <c r="AA5668" s="76"/>
      <c r="AB5668" s="76"/>
      <c r="AD5668" s="76"/>
      <c r="AE5668" s="76"/>
      <c r="AG5668" s="76"/>
      <c r="AH5668" s="76"/>
      <c r="AJ5668" s="76"/>
      <c r="AK5668" s="76"/>
      <c r="AM5668" s="76"/>
      <c r="AN5668" s="76"/>
      <c r="AP5668" s="76"/>
      <c r="AQ5668" s="76"/>
      <c r="AS5668" s="76"/>
      <c r="AT5668" s="76"/>
      <c r="AV5668" s="76"/>
      <c r="AW5668" s="76"/>
      <c r="AY5668" s="76"/>
      <c r="AZ5668" s="76"/>
      <c r="BB5668" s="76"/>
      <c r="BC5668" s="76"/>
      <c r="BE5668" s="76"/>
      <c r="BF5668" s="76"/>
      <c r="BH5668" s="76"/>
      <c r="BI5668" s="76"/>
      <c r="BK5668" s="76"/>
      <c r="BL5668" s="76"/>
      <c r="BN5668" s="76"/>
      <c r="BO5668" s="76"/>
      <c r="BQ5668" s="76"/>
      <c r="BR5668" s="76"/>
      <c r="BT5668" s="76"/>
      <c r="BU5668" s="76"/>
      <c r="BW5668" s="76"/>
      <c r="BX5668" s="76"/>
    </row>
    <row r="5669" spans="1:76" ht="12.75" customHeight="1">
      <c r="A5669" s="2"/>
      <c r="B5669" s="2"/>
      <c r="C5669" s="2"/>
      <c r="D5669" s="75"/>
      <c r="F5669" s="76"/>
      <c r="G5669" s="76"/>
      <c r="I5669" s="76"/>
      <c r="J5669" s="76"/>
      <c r="L5669" s="76"/>
      <c r="M5669" s="76"/>
      <c r="O5669" s="76"/>
      <c r="P5669" s="76"/>
      <c r="R5669" s="76"/>
      <c r="S5669" s="76"/>
      <c r="U5669" s="76"/>
      <c r="V5669" s="76"/>
      <c r="X5669" s="76"/>
      <c r="Y5669" s="76"/>
      <c r="AA5669" s="76"/>
      <c r="AB5669" s="76"/>
      <c r="AD5669" s="76"/>
      <c r="AE5669" s="76"/>
      <c r="AG5669" s="76"/>
      <c r="AH5669" s="76"/>
      <c r="AJ5669" s="76"/>
      <c r="AK5669" s="76"/>
      <c r="AM5669" s="76"/>
      <c r="AN5669" s="76"/>
      <c r="AP5669" s="76"/>
      <c r="AQ5669" s="76"/>
      <c r="AS5669" s="76"/>
      <c r="AT5669" s="76"/>
      <c r="AV5669" s="76"/>
      <c r="AW5669" s="76"/>
      <c r="AY5669" s="76"/>
      <c r="AZ5669" s="76"/>
      <c r="BB5669" s="76"/>
      <c r="BC5669" s="76"/>
      <c r="BE5669" s="76"/>
      <c r="BF5669" s="76"/>
      <c r="BH5669" s="76"/>
      <c r="BI5669" s="76"/>
      <c r="BK5669" s="76"/>
      <c r="BL5669" s="76"/>
      <c r="BN5669" s="76"/>
      <c r="BO5669" s="76"/>
      <c r="BQ5669" s="76"/>
      <c r="BR5669" s="76"/>
      <c r="BT5669" s="76"/>
      <c r="BU5669" s="76"/>
      <c r="BW5669" s="76"/>
      <c r="BX5669" s="76"/>
    </row>
    <row r="5670" spans="1:76" ht="12.75" customHeight="1">
      <c r="A5670" s="2"/>
      <c r="B5670" s="2"/>
      <c r="C5670" s="2"/>
      <c r="D5670" s="75"/>
      <c r="F5670" s="76"/>
      <c r="G5670" s="76"/>
      <c r="I5670" s="76"/>
      <c r="J5670" s="76"/>
      <c r="L5670" s="76"/>
      <c r="M5670" s="76"/>
      <c r="O5670" s="76"/>
      <c r="P5670" s="76"/>
      <c r="R5670" s="76"/>
      <c r="S5670" s="76"/>
      <c r="U5670" s="76"/>
      <c r="V5670" s="76"/>
      <c r="X5670" s="76"/>
      <c r="Y5670" s="76"/>
      <c r="AA5670" s="76"/>
      <c r="AB5670" s="76"/>
      <c r="AD5670" s="76"/>
      <c r="AE5670" s="76"/>
      <c r="AG5670" s="76"/>
      <c r="AH5670" s="76"/>
      <c r="AJ5670" s="76"/>
      <c r="AK5670" s="76"/>
      <c r="AM5670" s="76"/>
      <c r="AN5670" s="76"/>
      <c r="AP5670" s="76"/>
      <c r="AQ5670" s="76"/>
      <c r="AS5670" s="76"/>
      <c r="AT5670" s="76"/>
      <c r="AV5670" s="76"/>
      <c r="AW5670" s="76"/>
      <c r="AY5670" s="76"/>
      <c r="AZ5670" s="76"/>
      <c r="BB5670" s="76"/>
      <c r="BC5670" s="76"/>
      <c r="BE5670" s="76"/>
      <c r="BF5670" s="76"/>
      <c r="BH5670" s="76"/>
      <c r="BI5670" s="76"/>
      <c r="BK5670" s="76"/>
      <c r="BL5670" s="76"/>
      <c r="BN5670" s="76"/>
      <c r="BO5670" s="76"/>
      <c r="BQ5670" s="76"/>
      <c r="BR5670" s="76"/>
      <c r="BT5670" s="76"/>
      <c r="BU5670" s="76"/>
      <c r="BW5670" s="76"/>
      <c r="BX5670" s="76"/>
    </row>
    <row r="5671" spans="1:76" ht="12.75" customHeight="1">
      <c r="A5671" s="2"/>
      <c r="B5671" s="2"/>
      <c r="C5671" s="2"/>
      <c r="D5671" s="75"/>
      <c r="F5671" s="76"/>
      <c r="G5671" s="76"/>
      <c r="I5671" s="76"/>
      <c r="J5671" s="76"/>
      <c r="L5671" s="76"/>
      <c r="M5671" s="76"/>
      <c r="O5671" s="76"/>
      <c r="P5671" s="76"/>
      <c r="R5671" s="76"/>
      <c r="S5671" s="76"/>
      <c r="U5671" s="76"/>
      <c r="V5671" s="76"/>
      <c r="X5671" s="76"/>
      <c r="Y5671" s="76"/>
      <c r="AA5671" s="76"/>
      <c r="AB5671" s="76"/>
      <c r="AD5671" s="76"/>
      <c r="AE5671" s="76"/>
      <c r="AG5671" s="76"/>
      <c r="AH5671" s="76"/>
      <c r="AJ5671" s="76"/>
      <c r="AK5671" s="76"/>
      <c r="AM5671" s="76"/>
      <c r="AN5671" s="76"/>
      <c r="AP5671" s="76"/>
      <c r="AQ5671" s="76"/>
      <c r="AS5671" s="76"/>
      <c r="AT5671" s="76"/>
      <c r="AV5671" s="76"/>
      <c r="AW5671" s="76"/>
      <c r="AY5671" s="76"/>
      <c r="AZ5671" s="76"/>
      <c r="BB5671" s="76"/>
      <c r="BC5671" s="76"/>
      <c r="BE5671" s="76"/>
      <c r="BF5671" s="76"/>
      <c r="BH5671" s="76"/>
      <c r="BI5671" s="76"/>
      <c r="BK5671" s="76"/>
      <c r="BL5671" s="76"/>
      <c r="BN5671" s="76"/>
      <c r="BO5671" s="76"/>
      <c r="BQ5671" s="76"/>
      <c r="BR5671" s="76"/>
      <c r="BT5671" s="76"/>
      <c r="BU5671" s="76"/>
      <c r="BW5671" s="76"/>
      <c r="BX5671" s="76"/>
    </row>
    <row r="5672" spans="1:76" ht="12.75" customHeight="1">
      <c r="A5672" s="2"/>
      <c r="B5672" s="2"/>
      <c r="C5672" s="2"/>
      <c r="D5672" s="75"/>
      <c r="F5672" s="76"/>
      <c r="G5672" s="76"/>
      <c r="I5672" s="76"/>
      <c r="J5672" s="76"/>
      <c r="L5672" s="76"/>
      <c r="M5672" s="76"/>
      <c r="O5672" s="76"/>
      <c r="P5672" s="76"/>
      <c r="R5672" s="76"/>
      <c r="S5672" s="76"/>
      <c r="U5672" s="76"/>
      <c r="V5672" s="76"/>
      <c r="X5672" s="76"/>
      <c r="Y5672" s="76"/>
      <c r="AA5672" s="76"/>
      <c r="AB5672" s="76"/>
      <c r="AD5672" s="76"/>
      <c r="AE5672" s="76"/>
      <c r="AG5672" s="76"/>
      <c r="AH5672" s="76"/>
      <c r="AJ5672" s="76"/>
      <c r="AK5672" s="76"/>
      <c r="AM5672" s="76"/>
      <c r="AN5672" s="76"/>
      <c r="AP5672" s="76"/>
      <c r="AQ5672" s="76"/>
      <c r="AS5672" s="76"/>
      <c r="AT5672" s="76"/>
      <c r="AV5672" s="76"/>
      <c r="AW5672" s="76"/>
      <c r="AY5672" s="76"/>
      <c r="AZ5672" s="76"/>
      <c r="BB5672" s="76"/>
      <c r="BC5672" s="76"/>
      <c r="BE5672" s="76"/>
      <c r="BF5672" s="76"/>
      <c r="BH5672" s="76"/>
      <c r="BI5672" s="76"/>
      <c r="BK5672" s="76"/>
      <c r="BL5672" s="76"/>
      <c r="BN5672" s="76"/>
      <c r="BO5672" s="76"/>
      <c r="BQ5672" s="76"/>
      <c r="BR5672" s="76"/>
      <c r="BT5672" s="76"/>
      <c r="BU5672" s="76"/>
      <c r="BW5672" s="76"/>
      <c r="BX5672" s="76"/>
    </row>
    <row r="5673" spans="1:76" ht="12.75" customHeight="1">
      <c r="A5673" s="2"/>
      <c r="B5673" s="2"/>
      <c r="C5673" s="2"/>
      <c r="D5673" s="75"/>
      <c r="F5673" s="76"/>
      <c r="G5673" s="76"/>
      <c r="I5673" s="76"/>
      <c r="J5673" s="76"/>
      <c r="L5673" s="76"/>
      <c r="M5673" s="76"/>
      <c r="O5673" s="76"/>
      <c r="P5673" s="76"/>
      <c r="R5673" s="76"/>
      <c r="S5673" s="76"/>
      <c r="U5673" s="76"/>
      <c r="V5673" s="76"/>
      <c r="X5673" s="76"/>
      <c r="Y5673" s="76"/>
      <c r="AA5673" s="76"/>
      <c r="AB5673" s="76"/>
      <c r="AD5673" s="76"/>
      <c r="AE5673" s="76"/>
      <c r="AG5673" s="76"/>
      <c r="AH5673" s="76"/>
      <c r="AJ5673" s="76"/>
      <c r="AK5673" s="76"/>
      <c r="AM5673" s="76"/>
      <c r="AN5673" s="76"/>
      <c r="AP5673" s="76"/>
      <c r="AQ5673" s="76"/>
      <c r="AS5673" s="76"/>
      <c r="AT5673" s="76"/>
      <c r="AV5673" s="76"/>
      <c r="AW5673" s="76"/>
      <c r="AY5673" s="76"/>
      <c r="AZ5673" s="76"/>
      <c r="BB5673" s="76"/>
      <c r="BC5673" s="76"/>
      <c r="BE5673" s="76"/>
      <c r="BF5673" s="76"/>
      <c r="BH5673" s="76"/>
      <c r="BI5673" s="76"/>
      <c r="BK5673" s="76"/>
      <c r="BL5673" s="76"/>
      <c r="BN5673" s="76"/>
      <c r="BO5673" s="76"/>
      <c r="BQ5673" s="76"/>
      <c r="BR5673" s="76"/>
      <c r="BT5673" s="76"/>
      <c r="BU5673" s="76"/>
      <c r="BW5673" s="76"/>
      <c r="BX5673" s="76"/>
    </row>
    <row r="5674" spans="1:76" ht="12.75" customHeight="1">
      <c r="A5674" s="2"/>
      <c r="B5674" s="2"/>
      <c r="C5674" s="2"/>
      <c r="D5674" s="75"/>
      <c r="F5674" s="76"/>
      <c r="G5674" s="76"/>
      <c r="I5674" s="76"/>
      <c r="J5674" s="76"/>
      <c r="L5674" s="76"/>
      <c r="M5674" s="76"/>
      <c r="O5674" s="76"/>
      <c r="P5674" s="76"/>
      <c r="R5674" s="76"/>
      <c r="S5674" s="76"/>
      <c r="U5674" s="76"/>
      <c r="V5674" s="76"/>
      <c r="X5674" s="76"/>
      <c r="Y5674" s="76"/>
      <c r="AA5674" s="76"/>
      <c r="AB5674" s="76"/>
      <c r="AD5674" s="76"/>
      <c r="AE5674" s="76"/>
      <c r="AG5674" s="76"/>
      <c r="AH5674" s="76"/>
      <c r="AJ5674" s="76"/>
      <c r="AK5674" s="76"/>
      <c r="AM5674" s="76"/>
      <c r="AN5674" s="76"/>
      <c r="AP5674" s="76"/>
      <c r="AQ5674" s="76"/>
      <c r="AS5674" s="76"/>
      <c r="AT5674" s="76"/>
      <c r="AV5674" s="76"/>
      <c r="AW5674" s="76"/>
      <c r="AY5674" s="76"/>
      <c r="AZ5674" s="76"/>
      <c r="BB5674" s="76"/>
      <c r="BC5674" s="76"/>
      <c r="BE5674" s="76"/>
      <c r="BF5674" s="76"/>
      <c r="BH5674" s="76"/>
      <c r="BI5674" s="76"/>
      <c r="BK5674" s="76"/>
      <c r="BL5674" s="76"/>
      <c r="BN5674" s="76"/>
      <c r="BO5674" s="76"/>
      <c r="BQ5674" s="76"/>
      <c r="BR5674" s="76"/>
      <c r="BT5674" s="76"/>
      <c r="BU5674" s="76"/>
      <c r="BW5674" s="76"/>
      <c r="BX5674" s="76"/>
    </row>
    <row r="5675" spans="1:76" ht="12.75" customHeight="1">
      <c r="A5675" s="2"/>
      <c r="B5675" s="2"/>
      <c r="C5675" s="2"/>
      <c r="D5675" s="75"/>
      <c r="F5675" s="76"/>
      <c r="G5675" s="76"/>
      <c r="I5675" s="76"/>
      <c r="J5675" s="76"/>
      <c r="L5675" s="76"/>
      <c r="M5675" s="76"/>
      <c r="O5675" s="76"/>
      <c r="P5675" s="76"/>
      <c r="R5675" s="76"/>
      <c r="S5675" s="76"/>
      <c r="U5675" s="76"/>
      <c r="V5675" s="76"/>
      <c r="X5675" s="76"/>
      <c r="Y5675" s="76"/>
      <c r="AA5675" s="76"/>
      <c r="AB5675" s="76"/>
      <c r="AD5675" s="76"/>
      <c r="AE5675" s="76"/>
      <c r="AG5675" s="76"/>
      <c r="AH5675" s="76"/>
      <c r="AJ5675" s="76"/>
      <c r="AK5675" s="76"/>
      <c r="AM5675" s="76"/>
      <c r="AN5675" s="76"/>
      <c r="AP5675" s="76"/>
      <c r="AQ5675" s="76"/>
      <c r="AS5675" s="76"/>
      <c r="AT5675" s="76"/>
      <c r="AV5675" s="76"/>
      <c r="AW5675" s="76"/>
      <c r="AY5675" s="76"/>
      <c r="AZ5675" s="76"/>
      <c r="BB5675" s="76"/>
      <c r="BC5675" s="76"/>
      <c r="BE5675" s="76"/>
      <c r="BF5675" s="76"/>
      <c r="BH5675" s="76"/>
      <c r="BI5675" s="76"/>
      <c r="BK5675" s="76"/>
      <c r="BL5675" s="76"/>
      <c r="BN5675" s="76"/>
      <c r="BO5675" s="76"/>
      <c r="BQ5675" s="76"/>
      <c r="BR5675" s="76"/>
      <c r="BT5675" s="76"/>
      <c r="BU5675" s="76"/>
      <c r="BW5675" s="76"/>
      <c r="BX5675" s="76"/>
    </row>
    <row r="5676" spans="1:76" ht="12.75" customHeight="1">
      <c r="A5676" s="2"/>
      <c r="B5676" s="2"/>
      <c r="C5676" s="2"/>
      <c r="D5676" s="75"/>
      <c r="F5676" s="76"/>
      <c r="G5676" s="76"/>
      <c r="I5676" s="76"/>
      <c r="J5676" s="76"/>
      <c r="L5676" s="76"/>
      <c r="M5676" s="76"/>
      <c r="O5676" s="76"/>
      <c r="P5676" s="76"/>
      <c r="R5676" s="76"/>
      <c r="S5676" s="76"/>
      <c r="U5676" s="76"/>
      <c r="V5676" s="76"/>
      <c r="X5676" s="76"/>
      <c r="Y5676" s="76"/>
      <c r="AA5676" s="76"/>
      <c r="AB5676" s="76"/>
      <c r="AD5676" s="76"/>
      <c r="AE5676" s="76"/>
      <c r="AG5676" s="76"/>
      <c r="AH5676" s="76"/>
      <c r="AJ5676" s="76"/>
      <c r="AK5676" s="76"/>
      <c r="AM5676" s="76"/>
      <c r="AN5676" s="76"/>
      <c r="AP5676" s="76"/>
      <c r="AQ5676" s="76"/>
      <c r="AS5676" s="76"/>
      <c r="AT5676" s="76"/>
      <c r="AV5676" s="76"/>
      <c r="AW5676" s="76"/>
      <c r="AY5676" s="76"/>
      <c r="AZ5676" s="76"/>
      <c r="BB5676" s="76"/>
      <c r="BC5676" s="76"/>
      <c r="BE5676" s="76"/>
      <c r="BF5676" s="76"/>
      <c r="BH5676" s="76"/>
      <c r="BI5676" s="76"/>
      <c r="BK5676" s="76"/>
      <c r="BL5676" s="76"/>
      <c r="BN5676" s="76"/>
      <c r="BO5676" s="76"/>
      <c r="BQ5676" s="76"/>
      <c r="BR5676" s="76"/>
      <c r="BT5676" s="76"/>
      <c r="BU5676" s="76"/>
      <c r="BW5676" s="76"/>
      <c r="BX5676" s="76"/>
    </row>
    <row r="5677" spans="1:76" ht="12.75" customHeight="1">
      <c r="A5677" s="2"/>
      <c r="B5677" s="2"/>
      <c r="C5677" s="2"/>
      <c r="D5677" s="75"/>
      <c r="F5677" s="76"/>
      <c r="G5677" s="76"/>
      <c r="I5677" s="76"/>
      <c r="J5677" s="76"/>
      <c r="L5677" s="76"/>
      <c r="M5677" s="76"/>
      <c r="O5677" s="76"/>
      <c r="P5677" s="76"/>
      <c r="R5677" s="76"/>
      <c r="S5677" s="76"/>
      <c r="U5677" s="76"/>
      <c r="V5677" s="76"/>
      <c r="X5677" s="76"/>
      <c r="Y5677" s="76"/>
      <c r="AA5677" s="76"/>
      <c r="AB5677" s="76"/>
      <c r="AD5677" s="76"/>
      <c r="AE5677" s="76"/>
      <c r="AG5677" s="76"/>
      <c r="AH5677" s="76"/>
      <c r="AJ5677" s="76"/>
      <c r="AK5677" s="76"/>
      <c r="AM5677" s="76"/>
      <c r="AN5677" s="76"/>
      <c r="AP5677" s="76"/>
      <c r="AQ5677" s="76"/>
      <c r="AS5677" s="76"/>
      <c r="AT5677" s="76"/>
      <c r="AV5677" s="76"/>
      <c r="AW5677" s="76"/>
      <c r="AY5677" s="76"/>
      <c r="AZ5677" s="76"/>
      <c r="BB5677" s="76"/>
      <c r="BC5677" s="76"/>
      <c r="BE5677" s="76"/>
      <c r="BF5677" s="76"/>
      <c r="BH5677" s="76"/>
      <c r="BI5677" s="76"/>
      <c r="BK5677" s="76"/>
      <c r="BL5677" s="76"/>
      <c r="BN5677" s="76"/>
      <c r="BO5677" s="76"/>
      <c r="BQ5677" s="76"/>
      <c r="BR5677" s="76"/>
      <c r="BT5677" s="76"/>
      <c r="BU5677" s="76"/>
      <c r="BW5677" s="76"/>
      <c r="BX5677" s="76"/>
    </row>
    <row r="5678" spans="1:76" ht="12.75" customHeight="1">
      <c r="A5678" s="2"/>
      <c r="B5678" s="2"/>
      <c r="C5678" s="2"/>
      <c r="D5678" s="75"/>
      <c r="F5678" s="76"/>
      <c r="G5678" s="76"/>
      <c r="I5678" s="76"/>
      <c r="J5678" s="76"/>
      <c r="L5678" s="76"/>
      <c r="M5678" s="76"/>
      <c r="O5678" s="76"/>
      <c r="P5678" s="76"/>
      <c r="R5678" s="76"/>
      <c r="S5678" s="76"/>
      <c r="U5678" s="76"/>
      <c r="V5678" s="76"/>
      <c r="X5678" s="76"/>
      <c r="Y5678" s="76"/>
      <c r="AA5678" s="76"/>
      <c r="AB5678" s="76"/>
      <c r="AD5678" s="76"/>
      <c r="AE5678" s="76"/>
      <c r="AG5678" s="76"/>
      <c r="AH5678" s="76"/>
      <c r="AJ5678" s="76"/>
      <c r="AK5678" s="76"/>
      <c r="AM5678" s="76"/>
      <c r="AN5678" s="76"/>
      <c r="AP5678" s="76"/>
      <c r="AQ5678" s="76"/>
      <c r="AS5678" s="76"/>
      <c r="AT5678" s="76"/>
      <c r="AV5678" s="76"/>
      <c r="AW5678" s="76"/>
      <c r="AY5678" s="76"/>
      <c r="AZ5678" s="76"/>
      <c r="BB5678" s="76"/>
      <c r="BC5678" s="76"/>
      <c r="BE5678" s="76"/>
      <c r="BF5678" s="76"/>
      <c r="BH5678" s="76"/>
      <c r="BI5678" s="76"/>
      <c r="BK5678" s="76"/>
      <c r="BL5678" s="76"/>
      <c r="BN5678" s="76"/>
      <c r="BO5678" s="76"/>
      <c r="BQ5678" s="76"/>
      <c r="BR5678" s="76"/>
      <c r="BT5678" s="76"/>
      <c r="BU5678" s="76"/>
      <c r="BW5678" s="76"/>
      <c r="BX5678" s="76"/>
    </row>
    <row r="5679" spans="1:76" ht="12.75" customHeight="1">
      <c r="A5679" s="2"/>
      <c r="B5679" s="2"/>
      <c r="C5679" s="2"/>
      <c r="D5679" s="75"/>
      <c r="F5679" s="76"/>
      <c r="G5679" s="76"/>
      <c r="I5679" s="76"/>
      <c r="J5679" s="76"/>
      <c r="L5679" s="76"/>
      <c r="M5679" s="76"/>
      <c r="O5679" s="76"/>
      <c r="P5679" s="76"/>
      <c r="R5679" s="76"/>
      <c r="S5679" s="76"/>
      <c r="U5679" s="76"/>
      <c r="V5679" s="76"/>
      <c r="X5679" s="76"/>
      <c r="Y5679" s="76"/>
      <c r="AA5679" s="76"/>
      <c r="AB5679" s="76"/>
      <c r="AD5679" s="76"/>
      <c r="AE5679" s="76"/>
      <c r="AG5679" s="76"/>
      <c r="AH5679" s="76"/>
      <c r="AJ5679" s="76"/>
      <c r="AK5679" s="76"/>
      <c r="AM5679" s="76"/>
      <c r="AN5679" s="76"/>
      <c r="AP5679" s="76"/>
      <c r="AQ5679" s="76"/>
      <c r="AS5679" s="76"/>
      <c r="AT5679" s="76"/>
      <c r="AV5679" s="76"/>
      <c r="AW5679" s="76"/>
      <c r="AY5679" s="76"/>
      <c r="AZ5679" s="76"/>
      <c r="BB5679" s="76"/>
      <c r="BC5679" s="76"/>
      <c r="BE5679" s="76"/>
      <c r="BF5679" s="76"/>
      <c r="BH5679" s="76"/>
      <c r="BI5679" s="76"/>
      <c r="BK5679" s="76"/>
      <c r="BL5679" s="76"/>
      <c r="BN5679" s="76"/>
      <c r="BO5679" s="76"/>
      <c r="BQ5679" s="76"/>
      <c r="BR5679" s="76"/>
      <c r="BT5679" s="76"/>
      <c r="BU5679" s="76"/>
      <c r="BW5679" s="76"/>
      <c r="BX5679" s="76"/>
    </row>
    <row r="5680" spans="1:76" ht="12.75" customHeight="1">
      <c r="A5680" s="2"/>
      <c r="B5680" s="2"/>
      <c r="C5680" s="2"/>
      <c r="D5680" s="75"/>
      <c r="F5680" s="76"/>
      <c r="G5680" s="76"/>
      <c r="I5680" s="76"/>
      <c r="J5680" s="76"/>
      <c r="L5680" s="76"/>
      <c r="M5680" s="76"/>
      <c r="O5680" s="76"/>
      <c r="P5680" s="76"/>
      <c r="R5680" s="76"/>
      <c r="S5680" s="76"/>
      <c r="U5680" s="76"/>
      <c r="V5680" s="76"/>
      <c r="X5680" s="76"/>
      <c r="Y5680" s="76"/>
      <c r="AA5680" s="76"/>
      <c r="AB5680" s="76"/>
      <c r="AD5680" s="76"/>
      <c r="AE5680" s="76"/>
      <c r="AG5680" s="76"/>
      <c r="AH5680" s="76"/>
      <c r="AJ5680" s="76"/>
      <c r="AK5680" s="76"/>
      <c r="AM5680" s="76"/>
      <c r="AN5680" s="76"/>
      <c r="AP5680" s="76"/>
      <c r="AQ5680" s="76"/>
      <c r="AS5680" s="76"/>
      <c r="AT5680" s="76"/>
      <c r="AV5680" s="76"/>
      <c r="AW5680" s="76"/>
      <c r="AY5680" s="76"/>
      <c r="AZ5680" s="76"/>
      <c r="BB5680" s="76"/>
      <c r="BC5680" s="76"/>
      <c r="BE5680" s="76"/>
      <c r="BF5680" s="76"/>
      <c r="BH5680" s="76"/>
      <c r="BI5680" s="76"/>
      <c r="BK5680" s="76"/>
      <c r="BL5680" s="76"/>
      <c r="BN5680" s="76"/>
      <c r="BO5680" s="76"/>
      <c r="BQ5680" s="76"/>
      <c r="BR5680" s="76"/>
      <c r="BT5680" s="76"/>
      <c r="BU5680" s="76"/>
      <c r="BW5680" s="76"/>
      <c r="BX5680" s="76"/>
    </row>
    <row r="5681" spans="1:76" ht="12.75" customHeight="1">
      <c r="A5681" s="2"/>
      <c r="B5681" s="2"/>
      <c r="C5681" s="2"/>
      <c r="D5681" s="75"/>
      <c r="F5681" s="76"/>
      <c r="G5681" s="76"/>
      <c r="I5681" s="76"/>
      <c r="J5681" s="76"/>
      <c r="L5681" s="76"/>
      <c r="M5681" s="76"/>
      <c r="O5681" s="76"/>
      <c r="P5681" s="76"/>
      <c r="R5681" s="76"/>
      <c r="S5681" s="76"/>
      <c r="U5681" s="76"/>
      <c r="V5681" s="76"/>
      <c r="X5681" s="76"/>
      <c r="Y5681" s="76"/>
      <c r="AA5681" s="76"/>
      <c r="AB5681" s="76"/>
      <c r="AD5681" s="76"/>
      <c r="AE5681" s="76"/>
      <c r="AG5681" s="76"/>
      <c r="AH5681" s="76"/>
      <c r="AJ5681" s="76"/>
      <c r="AK5681" s="76"/>
      <c r="AM5681" s="76"/>
      <c r="AN5681" s="76"/>
      <c r="AP5681" s="76"/>
      <c r="AQ5681" s="76"/>
      <c r="AS5681" s="76"/>
      <c r="AT5681" s="76"/>
      <c r="AV5681" s="76"/>
      <c r="AW5681" s="76"/>
      <c r="AY5681" s="76"/>
      <c r="AZ5681" s="76"/>
      <c r="BB5681" s="76"/>
      <c r="BC5681" s="76"/>
      <c r="BE5681" s="76"/>
      <c r="BF5681" s="76"/>
      <c r="BH5681" s="76"/>
      <c r="BI5681" s="76"/>
      <c r="BK5681" s="76"/>
      <c r="BL5681" s="76"/>
      <c r="BN5681" s="76"/>
      <c r="BO5681" s="76"/>
      <c r="BQ5681" s="76"/>
      <c r="BR5681" s="76"/>
      <c r="BT5681" s="76"/>
      <c r="BU5681" s="76"/>
      <c r="BW5681" s="76"/>
      <c r="BX5681" s="76"/>
    </row>
    <row r="5682" spans="1:76" ht="12.75" customHeight="1">
      <c r="A5682" s="2"/>
      <c r="B5682" s="2"/>
      <c r="C5682" s="2"/>
      <c r="D5682" s="75"/>
      <c r="F5682" s="76"/>
      <c r="G5682" s="76"/>
      <c r="I5682" s="76"/>
      <c r="J5682" s="76"/>
      <c r="L5682" s="76"/>
      <c r="M5682" s="76"/>
      <c r="O5682" s="76"/>
      <c r="P5682" s="76"/>
      <c r="R5682" s="76"/>
      <c r="S5682" s="76"/>
      <c r="U5682" s="76"/>
      <c r="V5682" s="76"/>
      <c r="X5682" s="76"/>
      <c r="Y5682" s="76"/>
      <c r="AA5682" s="76"/>
      <c r="AB5682" s="76"/>
      <c r="AD5682" s="76"/>
      <c r="AE5682" s="76"/>
      <c r="AG5682" s="76"/>
      <c r="AH5682" s="76"/>
      <c r="AJ5682" s="76"/>
      <c r="AK5682" s="76"/>
      <c r="AM5682" s="76"/>
      <c r="AN5682" s="76"/>
      <c r="AP5682" s="76"/>
      <c r="AQ5682" s="76"/>
      <c r="AS5682" s="76"/>
      <c r="AT5682" s="76"/>
      <c r="AV5682" s="76"/>
      <c r="AW5682" s="76"/>
      <c r="AY5682" s="76"/>
      <c r="AZ5682" s="76"/>
      <c r="BB5682" s="76"/>
      <c r="BC5682" s="76"/>
      <c r="BE5682" s="76"/>
      <c r="BF5682" s="76"/>
      <c r="BH5682" s="76"/>
      <c r="BI5682" s="76"/>
      <c r="BK5682" s="76"/>
      <c r="BL5682" s="76"/>
      <c r="BN5682" s="76"/>
      <c r="BO5682" s="76"/>
      <c r="BQ5682" s="76"/>
      <c r="BR5682" s="76"/>
      <c r="BT5682" s="76"/>
      <c r="BU5682" s="76"/>
      <c r="BW5682" s="76"/>
      <c r="BX5682" s="76"/>
    </row>
    <row r="5683" spans="1:76" ht="12.75" customHeight="1">
      <c r="A5683" s="2"/>
      <c r="B5683" s="2"/>
      <c r="C5683" s="2"/>
      <c r="D5683" s="75"/>
      <c r="F5683" s="76"/>
      <c r="G5683" s="76"/>
      <c r="I5683" s="76"/>
      <c r="J5683" s="76"/>
      <c r="L5683" s="76"/>
      <c r="M5683" s="76"/>
      <c r="O5683" s="76"/>
      <c r="P5683" s="76"/>
      <c r="R5683" s="76"/>
      <c r="S5683" s="76"/>
      <c r="U5683" s="76"/>
      <c r="V5683" s="76"/>
      <c r="X5683" s="76"/>
      <c r="Y5683" s="76"/>
      <c r="AA5683" s="76"/>
      <c r="AB5683" s="76"/>
      <c r="AD5683" s="76"/>
      <c r="AE5683" s="76"/>
      <c r="AG5683" s="76"/>
      <c r="AH5683" s="76"/>
      <c r="AJ5683" s="76"/>
      <c r="AK5683" s="76"/>
      <c r="AM5683" s="76"/>
      <c r="AN5683" s="76"/>
      <c r="AP5683" s="76"/>
      <c r="AQ5683" s="76"/>
      <c r="AS5683" s="76"/>
      <c r="AT5683" s="76"/>
      <c r="AV5683" s="76"/>
      <c r="AW5683" s="76"/>
      <c r="AY5683" s="76"/>
      <c r="AZ5683" s="76"/>
      <c r="BB5683" s="76"/>
      <c r="BC5683" s="76"/>
      <c r="BE5683" s="76"/>
      <c r="BF5683" s="76"/>
      <c r="BH5683" s="76"/>
      <c r="BI5683" s="76"/>
      <c r="BK5683" s="76"/>
      <c r="BL5683" s="76"/>
      <c r="BN5683" s="76"/>
      <c r="BO5683" s="76"/>
      <c r="BQ5683" s="76"/>
      <c r="BR5683" s="76"/>
      <c r="BT5683" s="76"/>
      <c r="BU5683" s="76"/>
      <c r="BW5683" s="76"/>
      <c r="BX5683" s="76"/>
    </row>
    <row r="5684" spans="1:76" ht="12.75" customHeight="1">
      <c r="A5684" s="2"/>
      <c r="B5684" s="2"/>
      <c r="C5684" s="2"/>
      <c r="D5684" s="75"/>
      <c r="F5684" s="76"/>
      <c r="G5684" s="76"/>
      <c r="I5684" s="76"/>
      <c r="J5684" s="76"/>
      <c r="L5684" s="76"/>
      <c r="M5684" s="76"/>
      <c r="O5684" s="76"/>
      <c r="P5684" s="76"/>
      <c r="R5684" s="76"/>
      <c r="S5684" s="76"/>
      <c r="U5684" s="76"/>
      <c r="V5684" s="76"/>
      <c r="X5684" s="76"/>
      <c r="Y5684" s="76"/>
      <c r="AA5684" s="76"/>
      <c r="AB5684" s="76"/>
      <c r="AD5684" s="76"/>
      <c r="AE5684" s="76"/>
      <c r="AG5684" s="76"/>
      <c r="AH5684" s="76"/>
      <c r="AJ5684" s="76"/>
      <c r="AK5684" s="76"/>
      <c r="AM5684" s="76"/>
      <c r="AN5684" s="76"/>
      <c r="AP5684" s="76"/>
      <c r="AQ5684" s="76"/>
      <c r="AS5684" s="76"/>
      <c r="AT5684" s="76"/>
      <c r="AV5684" s="76"/>
      <c r="AW5684" s="76"/>
      <c r="AY5684" s="76"/>
      <c r="AZ5684" s="76"/>
      <c r="BB5684" s="76"/>
      <c r="BC5684" s="76"/>
      <c r="BE5684" s="76"/>
      <c r="BF5684" s="76"/>
      <c r="BH5684" s="76"/>
      <c r="BI5684" s="76"/>
      <c r="BK5684" s="76"/>
      <c r="BL5684" s="76"/>
      <c r="BN5684" s="76"/>
      <c r="BO5684" s="76"/>
      <c r="BQ5684" s="76"/>
      <c r="BR5684" s="76"/>
      <c r="BT5684" s="76"/>
      <c r="BU5684" s="76"/>
      <c r="BW5684" s="76"/>
      <c r="BX5684" s="76"/>
    </row>
    <row r="5685" spans="1:76" ht="12.75" customHeight="1">
      <c r="A5685" s="2"/>
      <c r="B5685" s="2"/>
      <c r="C5685" s="2"/>
      <c r="D5685" s="75"/>
      <c r="F5685" s="76"/>
      <c r="G5685" s="76"/>
      <c r="I5685" s="76"/>
      <c r="J5685" s="76"/>
      <c r="L5685" s="76"/>
      <c r="M5685" s="76"/>
      <c r="O5685" s="76"/>
      <c r="P5685" s="76"/>
      <c r="R5685" s="76"/>
      <c r="S5685" s="76"/>
      <c r="U5685" s="76"/>
      <c r="V5685" s="76"/>
      <c r="X5685" s="76"/>
      <c r="Y5685" s="76"/>
      <c r="AA5685" s="76"/>
      <c r="AB5685" s="76"/>
      <c r="AD5685" s="76"/>
      <c r="AE5685" s="76"/>
      <c r="AG5685" s="76"/>
      <c r="AH5685" s="76"/>
      <c r="AJ5685" s="76"/>
      <c r="AK5685" s="76"/>
      <c r="AM5685" s="76"/>
      <c r="AN5685" s="76"/>
      <c r="AP5685" s="76"/>
      <c r="AQ5685" s="76"/>
      <c r="AS5685" s="76"/>
      <c r="AT5685" s="76"/>
      <c r="AV5685" s="76"/>
      <c r="AW5685" s="76"/>
      <c r="AY5685" s="76"/>
      <c r="AZ5685" s="76"/>
      <c r="BB5685" s="76"/>
      <c r="BC5685" s="76"/>
      <c r="BE5685" s="76"/>
      <c r="BF5685" s="76"/>
      <c r="BH5685" s="76"/>
      <c r="BI5685" s="76"/>
      <c r="BK5685" s="76"/>
      <c r="BL5685" s="76"/>
      <c r="BN5685" s="76"/>
      <c r="BO5685" s="76"/>
      <c r="BQ5685" s="76"/>
      <c r="BR5685" s="76"/>
      <c r="BT5685" s="76"/>
      <c r="BU5685" s="76"/>
      <c r="BW5685" s="76"/>
      <c r="BX5685" s="76"/>
    </row>
    <row r="5686" spans="1:76" ht="12.75" customHeight="1">
      <c r="A5686" s="2"/>
      <c r="B5686" s="2"/>
      <c r="C5686" s="2"/>
      <c r="D5686" s="75"/>
      <c r="F5686" s="76"/>
      <c r="G5686" s="76"/>
      <c r="I5686" s="76"/>
      <c r="J5686" s="76"/>
      <c r="L5686" s="76"/>
      <c r="M5686" s="76"/>
      <c r="O5686" s="76"/>
      <c r="P5686" s="76"/>
      <c r="R5686" s="76"/>
      <c r="S5686" s="76"/>
      <c r="U5686" s="76"/>
      <c r="V5686" s="76"/>
      <c r="X5686" s="76"/>
      <c r="Y5686" s="76"/>
      <c r="AA5686" s="76"/>
      <c r="AB5686" s="76"/>
      <c r="AD5686" s="76"/>
      <c r="AE5686" s="76"/>
      <c r="AG5686" s="76"/>
      <c r="AH5686" s="76"/>
      <c r="AJ5686" s="76"/>
      <c r="AK5686" s="76"/>
      <c r="AM5686" s="76"/>
      <c r="AN5686" s="76"/>
      <c r="AP5686" s="76"/>
      <c r="AQ5686" s="76"/>
      <c r="AS5686" s="76"/>
      <c r="AT5686" s="76"/>
      <c r="AV5686" s="76"/>
      <c r="AW5686" s="76"/>
      <c r="AY5686" s="76"/>
      <c r="AZ5686" s="76"/>
      <c r="BB5686" s="76"/>
      <c r="BC5686" s="76"/>
      <c r="BE5686" s="76"/>
      <c r="BF5686" s="76"/>
      <c r="BH5686" s="76"/>
      <c r="BI5686" s="76"/>
      <c r="BK5686" s="76"/>
      <c r="BL5686" s="76"/>
      <c r="BN5686" s="76"/>
      <c r="BO5686" s="76"/>
      <c r="BQ5686" s="76"/>
      <c r="BR5686" s="76"/>
      <c r="BT5686" s="76"/>
      <c r="BU5686" s="76"/>
      <c r="BW5686" s="76"/>
      <c r="BX5686" s="76"/>
    </row>
    <row r="5687" spans="1:76" ht="12.75" customHeight="1">
      <c r="A5687" s="2"/>
      <c r="B5687" s="2"/>
      <c r="C5687" s="2"/>
      <c r="D5687" s="75"/>
      <c r="F5687" s="76"/>
      <c r="G5687" s="76"/>
      <c r="I5687" s="76"/>
      <c r="J5687" s="76"/>
      <c r="L5687" s="76"/>
      <c r="M5687" s="76"/>
      <c r="O5687" s="76"/>
      <c r="P5687" s="76"/>
      <c r="R5687" s="76"/>
      <c r="S5687" s="76"/>
      <c r="U5687" s="76"/>
      <c r="V5687" s="76"/>
      <c r="X5687" s="76"/>
      <c r="Y5687" s="76"/>
      <c r="AA5687" s="76"/>
      <c r="AB5687" s="76"/>
      <c r="AD5687" s="76"/>
      <c r="AE5687" s="76"/>
      <c r="AG5687" s="76"/>
      <c r="AH5687" s="76"/>
      <c r="AJ5687" s="76"/>
      <c r="AK5687" s="76"/>
      <c r="AM5687" s="76"/>
      <c r="AN5687" s="76"/>
      <c r="AP5687" s="76"/>
      <c r="AQ5687" s="76"/>
      <c r="AS5687" s="76"/>
      <c r="AT5687" s="76"/>
      <c r="AV5687" s="76"/>
      <c r="AW5687" s="76"/>
      <c r="AY5687" s="76"/>
      <c r="AZ5687" s="76"/>
      <c r="BB5687" s="76"/>
      <c r="BC5687" s="76"/>
      <c r="BE5687" s="76"/>
      <c r="BF5687" s="76"/>
      <c r="BH5687" s="76"/>
      <c r="BI5687" s="76"/>
      <c r="BK5687" s="76"/>
      <c r="BL5687" s="76"/>
      <c r="BN5687" s="76"/>
      <c r="BO5687" s="76"/>
      <c r="BQ5687" s="76"/>
      <c r="BR5687" s="76"/>
      <c r="BT5687" s="76"/>
      <c r="BU5687" s="76"/>
      <c r="BW5687" s="76"/>
      <c r="BX5687" s="76"/>
    </row>
    <row r="5688" spans="1:76" ht="12.75" customHeight="1">
      <c r="A5688" s="2"/>
      <c r="B5688" s="2"/>
      <c r="C5688" s="2"/>
      <c r="D5688" s="75"/>
      <c r="F5688" s="76"/>
      <c r="G5688" s="76"/>
      <c r="I5688" s="76"/>
      <c r="J5688" s="76"/>
      <c r="L5688" s="76"/>
      <c r="M5688" s="76"/>
      <c r="O5688" s="76"/>
      <c r="P5688" s="76"/>
      <c r="R5688" s="76"/>
      <c r="S5688" s="76"/>
      <c r="U5688" s="76"/>
      <c r="V5688" s="76"/>
      <c r="X5688" s="76"/>
      <c r="Y5688" s="76"/>
      <c r="AA5688" s="76"/>
      <c r="AB5688" s="76"/>
      <c r="AD5688" s="76"/>
      <c r="AE5688" s="76"/>
      <c r="AG5688" s="76"/>
      <c r="AH5688" s="76"/>
      <c r="AJ5688" s="76"/>
      <c r="AK5688" s="76"/>
      <c r="AM5688" s="76"/>
      <c r="AN5688" s="76"/>
      <c r="AP5688" s="76"/>
      <c r="AQ5688" s="76"/>
      <c r="AS5688" s="76"/>
      <c r="AT5688" s="76"/>
      <c r="AV5688" s="76"/>
      <c r="AW5688" s="76"/>
      <c r="AY5688" s="76"/>
      <c r="AZ5688" s="76"/>
      <c r="BB5688" s="76"/>
      <c r="BC5688" s="76"/>
      <c r="BE5688" s="76"/>
      <c r="BF5688" s="76"/>
      <c r="BH5688" s="76"/>
      <c r="BI5688" s="76"/>
      <c r="BK5688" s="76"/>
      <c r="BL5688" s="76"/>
      <c r="BN5688" s="76"/>
      <c r="BO5688" s="76"/>
      <c r="BQ5688" s="76"/>
      <c r="BR5688" s="76"/>
      <c r="BT5688" s="76"/>
      <c r="BU5688" s="76"/>
      <c r="BW5688" s="76"/>
      <c r="BX5688" s="76"/>
    </row>
    <row r="5689" spans="1:76" ht="12.75" customHeight="1">
      <c r="A5689" s="2"/>
      <c r="B5689" s="2"/>
      <c r="C5689" s="2"/>
      <c r="D5689" s="75"/>
      <c r="F5689" s="76"/>
      <c r="G5689" s="76"/>
      <c r="I5689" s="76"/>
      <c r="J5689" s="76"/>
      <c r="L5689" s="76"/>
      <c r="M5689" s="76"/>
      <c r="O5689" s="76"/>
      <c r="P5689" s="76"/>
      <c r="R5689" s="76"/>
      <c r="S5689" s="76"/>
      <c r="U5689" s="76"/>
      <c r="V5689" s="76"/>
      <c r="X5689" s="76"/>
      <c r="Y5689" s="76"/>
      <c r="AA5689" s="76"/>
      <c r="AB5689" s="76"/>
      <c r="AD5689" s="76"/>
      <c r="AE5689" s="76"/>
      <c r="AG5689" s="76"/>
      <c r="AH5689" s="76"/>
      <c r="AJ5689" s="76"/>
      <c r="AK5689" s="76"/>
      <c r="AM5689" s="76"/>
      <c r="AN5689" s="76"/>
      <c r="AP5689" s="76"/>
      <c r="AQ5689" s="76"/>
      <c r="AS5689" s="76"/>
      <c r="AT5689" s="76"/>
      <c r="AV5689" s="76"/>
      <c r="AW5689" s="76"/>
      <c r="AY5689" s="76"/>
      <c r="AZ5689" s="76"/>
      <c r="BB5689" s="76"/>
      <c r="BC5689" s="76"/>
      <c r="BE5689" s="76"/>
      <c r="BF5689" s="76"/>
      <c r="BH5689" s="76"/>
      <c r="BI5689" s="76"/>
      <c r="BK5689" s="76"/>
      <c r="BL5689" s="76"/>
      <c r="BN5689" s="76"/>
      <c r="BO5689" s="76"/>
      <c r="BQ5689" s="76"/>
      <c r="BR5689" s="76"/>
      <c r="BT5689" s="76"/>
      <c r="BU5689" s="76"/>
      <c r="BW5689" s="76"/>
      <c r="BX5689" s="76"/>
    </row>
    <row r="5690" spans="1:76" ht="12.75" customHeight="1">
      <c r="A5690" s="2"/>
      <c r="B5690" s="2"/>
      <c r="C5690" s="2"/>
      <c r="D5690" s="75"/>
      <c r="F5690" s="76"/>
      <c r="G5690" s="76"/>
      <c r="I5690" s="76"/>
      <c r="J5690" s="76"/>
      <c r="L5690" s="76"/>
      <c r="M5690" s="76"/>
      <c r="O5690" s="76"/>
      <c r="P5690" s="76"/>
      <c r="R5690" s="76"/>
      <c r="S5690" s="76"/>
      <c r="U5690" s="76"/>
      <c r="V5690" s="76"/>
      <c r="X5690" s="76"/>
      <c r="Y5690" s="76"/>
      <c r="AA5690" s="76"/>
      <c r="AB5690" s="76"/>
      <c r="AD5690" s="76"/>
      <c r="AE5690" s="76"/>
      <c r="AG5690" s="76"/>
      <c r="AH5690" s="76"/>
      <c r="AJ5690" s="76"/>
      <c r="AK5690" s="76"/>
      <c r="AM5690" s="76"/>
      <c r="AN5690" s="76"/>
      <c r="AP5690" s="76"/>
      <c r="AQ5690" s="76"/>
      <c r="AS5690" s="76"/>
      <c r="AT5690" s="76"/>
      <c r="AV5690" s="76"/>
      <c r="AW5690" s="76"/>
      <c r="AY5690" s="76"/>
      <c r="AZ5690" s="76"/>
      <c r="BB5690" s="76"/>
      <c r="BC5690" s="76"/>
      <c r="BE5690" s="76"/>
      <c r="BF5690" s="76"/>
      <c r="BH5690" s="76"/>
      <c r="BI5690" s="76"/>
      <c r="BK5690" s="76"/>
      <c r="BL5690" s="76"/>
      <c r="BN5690" s="76"/>
      <c r="BO5690" s="76"/>
      <c r="BQ5690" s="76"/>
      <c r="BR5690" s="76"/>
      <c r="BT5690" s="76"/>
      <c r="BU5690" s="76"/>
      <c r="BW5690" s="76"/>
      <c r="BX5690" s="76"/>
    </row>
    <row r="5691" spans="1:76" ht="12.75" customHeight="1">
      <c r="A5691" s="2"/>
      <c r="B5691" s="2"/>
      <c r="C5691" s="2"/>
      <c r="D5691" s="75"/>
      <c r="F5691" s="76"/>
      <c r="G5691" s="76"/>
      <c r="I5691" s="76"/>
      <c r="J5691" s="76"/>
      <c r="L5691" s="76"/>
      <c r="M5691" s="76"/>
      <c r="O5691" s="76"/>
      <c r="P5691" s="76"/>
      <c r="R5691" s="76"/>
      <c r="S5691" s="76"/>
      <c r="U5691" s="76"/>
      <c r="V5691" s="76"/>
      <c r="X5691" s="76"/>
      <c r="Y5691" s="76"/>
      <c r="AA5691" s="76"/>
      <c r="AB5691" s="76"/>
      <c r="AD5691" s="76"/>
      <c r="AE5691" s="76"/>
      <c r="AG5691" s="76"/>
      <c r="AH5691" s="76"/>
      <c r="AJ5691" s="76"/>
      <c r="AK5691" s="76"/>
      <c r="AM5691" s="76"/>
      <c r="AN5691" s="76"/>
      <c r="AP5691" s="76"/>
      <c r="AQ5691" s="76"/>
      <c r="AS5691" s="76"/>
      <c r="AT5691" s="76"/>
      <c r="AV5691" s="76"/>
      <c r="AW5691" s="76"/>
      <c r="AY5691" s="76"/>
      <c r="AZ5691" s="76"/>
      <c r="BB5691" s="76"/>
      <c r="BC5691" s="76"/>
      <c r="BE5691" s="76"/>
      <c r="BF5691" s="76"/>
      <c r="BH5691" s="76"/>
      <c r="BI5691" s="76"/>
      <c r="BK5691" s="76"/>
      <c r="BL5691" s="76"/>
      <c r="BN5691" s="76"/>
      <c r="BO5691" s="76"/>
      <c r="BQ5691" s="76"/>
      <c r="BR5691" s="76"/>
      <c r="BT5691" s="76"/>
      <c r="BU5691" s="76"/>
      <c r="BW5691" s="76"/>
      <c r="BX5691" s="76"/>
    </row>
    <row r="5692" spans="1:76" ht="12.75" customHeight="1">
      <c r="A5692" s="2"/>
      <c r="B5692" s="2"/>
      <c r="C5692" s="2"/>
      <c r="D5692" s="75"/>
      <c r="F5692" s="76"/>
      <c r="G5692" s="76"/>
      <c r="I5692" s="76"/>
      <c r="J5692" s="76"/>
      <c r="L5692" s="76"/>
      <c r="M5692" s="76"/>
      <c r="O5692" s="76"/>
      <c r="P5692" s="76"/>
      <c r="R5692" s="76"/>
      <c r="S5692" s="76"/>
      <c r="U5692" s="76"/>
      <c r="V5692" s="76"/>
      <c r="X5692" s="76"/>
      <c r="Y5692" s="76"/>
      <c r="AA5692" s="76"/>
      <c r="AB5692" s="76"/>
      <c r="AD5692" s="76"/>
      <c r="AE5692" s="76"/>
      <c r="AG5692" s="76"/>
      <c r="AH5692" s="76"/>
      <c r="AJ5692" s="76"/>
      <c r="AK5692" s="76"/>
      <c r="AM5692" s="76"/>
      <c r="AN5692" s="76"/>
      <c r="AP5692" s="76"/>
      <c r="AQ5692" s="76"/>
      <c r="AS5692" s="76"/>
      <c r="AT5692" s="76"/>
      <c r="AV5692" s="76"/>
      <c r="AW5692" s="76"/>
      <c r="AY5692" s="76"/>
      <c r="AZ5692" s="76"/>
      <c r="BB5692" s="76"/>
      <c r="BC5692" s="76"/>
      <c r="BE5692" s="76"/>
      <c r="BF5692" s="76"/>
      <c r="BH5692" s="76"/>
      <c r="BI5692" s="76"/>
      <c r="BK5692" s="76"/>
      <c r="BL5692" s="76"/>
      <c r="BN5692" s="76"/>
      <c r="BO5692" s="76"/>
      <c r="BQ5692" s="76"/>
      <c r="BR5692" s="76"/>
      <c r="BT5692" s="76"/>
      <c r="BU5692" s="76"/>
      <c r="BW5692" s="76"/>
      <c r="BX5692" s="76"/>
    </row>
    <row r="5693" spans="1:76" ht="12.75" customHeight="1">
      <c r="A5693" s="2"/>
      <c r="B5693" s="2"/>
      <c r="C5693" s="2"/>
      <c r="D5693" s="75"/>
      <c r="F5693" s="76"/>
      <c r="G5693" s="76"/>
      <c r="I5693" s="76"/>
      <c r="J5693" s="76"/>
      <c r="L5693" s="76"/>
      <c r="M5693" s="76"/>
      <c r="O5693" s="76"/>
      <c r="P5693" s="76"/>
      <c r="R5693" s="76"/>
      <c r="S5693" s="76"/>
      <c r="U5693" s="76"/>
      <c r="V5693" s="76"/>
      <c r="X5693" s="76"/>
      <c r="Y5693" s="76"/>
      <c r="AA5693" s="76"/>
      <c r="AB5693" s="76"/>
      <c r="AD5693" s="76"/>
      <c r="AE5693" s="76"/>
      <c r="AG5693" s="76"/>
      <c r="AH5693" s="76"/>
      <c r="AJ5693" s="76"/>
      <c r="AK5693" s="76"/>
      <c r="AM5693" s="76"/>
      <c r="AN5693" s="76"/>
      <c r="AP5693" s="76"/>
      <c r="AQ5693" s="76"/>
      <c r="AS5693" s="76"/>
      <c r="AT5693" s="76"/>
      <c r="AV5693" s="76"/>
      <c r="AW5693" s="76"/>
      <c r="AY5693" s="76"/>
      <c r="AZ5693" s="76"/>
      <c r="BB5693" s="76"/>
      <c r="BC5693" s="76"/>
      <c r="BE5693" s="76"/>
      <c r="BF5693" s="76"/>
      <c r="BH5693" s="76"/>
      <c r="BI5693" s="76"/>
      <c r="BK5693" s="76"/>
      <c r="BL5693" s="76"/>
      <c r="BN5693" s="76"/>
      <c r="BO5693" s="76"/>
      <c r="BQ5693" s="76"/>
      <c r="BR5693" s="76"/>
      <c r="BT5693" s="76"/>
      <c r="BU5693" s="76"/>
      <c r="BW5693" s="76"/>
      <c r="BX5693" s="76"/>
    </row>
    <row r="5694" spans="1:76" ht="12.75" customHeight="1">
      <c r="A5694" s="2"/>
      <c r="B5694" s="2"/>
      <c r="C5694" s="2"/>
      <c r="D5694" s="75"/>
      <c r="F5694" s="76"/>
      <c r="G5694" s="76"/>
      <c r="I5694" s="76"/>
      <c r="J5694" s="76"/>
      <c r="L5694" s="76"/>
      <c r="M5694" s="76"/>
      <c r="O5694" s="76"/>
      <c r="P5694" s="76"/>
      <c r="R5694" s="76"/>
      <c r="S5694" s="76"/>
      <c r="U5694" s="76"/>
      <c r="V5694" s="76"/>
      <c r="X5694" s="76"/>
      <c r="Y5694" s="76"/>
      <c r="AA5694" s="76"/>
      <c r="AB5694" s="76"/>
      <c r="AD5694" s="76"/>
      <c r="AE5694" s="76"/>
      <c r="AG5694" s="76"/>
      <c r="AH5694" s="76"/>
      <c r="AJ5694" s="76"/>
      <c r="AK5694" s="76"/>
      <c r="AM5694" s="76"/>
      <c r="AN5694" s="76"/>
      <c r="AP5694" s="76"/>
      <c r="AQ5694" s="76"/>
      <c r="AS5694" s="76"/>
      <c r="AT5694" s="76"/>
      <c r="AV5694" s="76"/>
      <c r="AW5694" s="76"/>
      <c r="AY5694" s="76"/>
      <c r="AZ5694" s="76"/>
      <c r="BB5694" s="76"/>
      <c r="BC5694" s="76"/>
      <c r="BE5694" s="76"/>
      <c r="BF5694" s="76"/>
      <c r="BH5694" s="76"/>
      <c r="BI5694" s="76"/>
      <c r="BK5694" s="76"/>
      <c r="BL5694" s="76"/>
      <c r="BN5694" s="76"/>
      <c r="BO5694" s="76"/>
      <c r="BQ5694" s="76"/>
      <c r="BR5694" s="76"/>
      <c r="BT5694" s="76"/>
      <c r="BU5694" s="76"/>
      <c r="BW5694" s="76"/>
      <c r="BX5694" s="76"/>
    </row>
    <row r="5695" spans="1:76" ht="12.75" customHeight="1">
      <c r="A5695" s="2"/>
      <c r="B5695" s="2"/>
      <c r="C5695" s="2"/>
      <c r="D5695" s="75"/>
      <c r="F5695" s="76"/>
      <c r="G5695" s="76"/>
      <c r="I5695" s="76"/>
      <c r="J5695" s="76"/>
      <c r="L5695" s="76"/>
      <c r="M5695" s="76"/>
      <c r="O5695" s="76"/>
      <c r="P5695" s="76"/>
      <c r="R5695" s="76"/>
      <c r="S5695" s="76"/>
      <c r="U5695" s="76"/>
      <c r="V5695" s="76"/>
      <c r="X5695" s="76"/>
      <c r="Y5695" s="76"/>
      <c r="AA5695" s="76"/>
      <c r="AB5695" s="76"/>
      <c r="AD5695" s="76"/>
      <c r="AE5695" s="76"/>
      <c r="AG5695" s="76"/>
      <c r="AH5695" s="76"/>
      <c r="AJ5695" s="76"/>
      <c r="AK5695" s="76"/>
      <c r="AM5695" s="76"/>
      <c r="AN5695" s="76"/>
      <c r="AP5695" s="76"/>
      <c r="AQ5695" s="76"/>
      <c r="AS5695" s="76"/>
      <c r="AT5695" s="76"/>
      <c r="AV5695" s="76"/>
      <c r="AW5695" s="76"/>
      <c r="AY5695" s="76"/>
      <c r="AZ5695" s="76"/>
      <c r="BB5695" s="76"/>
      <c r="BC5695" s="76"/>
      <c r="BE5695" s="76"/>
      <c r="BF5695" s="76"/>
      <c r="BH5695" s="76"/>
      <c r="BI5695" s="76"/>
      <c r="BK5695" s="76"/>
      <c r="BL5695" s="76"/>
      <c r="BN5695" s="76"/>
      <c r="BO5695" s="76"/>
      <c r="BQ5695" s="76"/>
      <c r="BR5695" s="76"/>
      <c r="BT5695" s="76"/>
      <c r="BU5695" s="76"/>
      <c r="BW5695" s="76"/>
      <c r="BX5695" s="76"/>
    </row>
    <row r="5696" spans="1:76" ht="12.75" customHeight="1">
      <c r="A5696" s="2"/>
      <c r="B5696" s="2"/>
      <c r="C5696" s="2"/>
      <c r="D5696" s="75"/>
      <c r="F5696" s="76"/>
      <c r="G5696" s="76"/>
      <c r="I5696" s="76"/>
      <c r="J5696" s="76"/>
      <c r="L5696" s="76"/>
      <c r="M5696" s="76"/>
      <c r="O5696" s="76"/>
      <c r="P5696" s="76"/>
      <c r="R5696" s="76"/>
      <c r="S5696" s="76"/>
      <c r="U5696" s="76"/>
      <c r="V5696" s="76"/>
      <c r="X5696" s="76"/>
      <c r="Y5696" s="76"/>
      <c r="AA5696" s="76"/>
      <c r="AB5696" s="76"/>
      <c r="AD5696" s="76"/>
      <c r="AE5696" s="76"/>
      <c r="AG5696" s="76"/>
      <c r="AH5696" s="76"/>
      <c r="AJ5696" s="76"/>
      <c r="AK5696" s="76"/>
      <c r="AM5696" s="76"/>
      <c r="AN5696" s="76"/>
      <c r="AP5696" s="76"/>
      <c r="AQ5696" s="76"/>
      <c r="AS5696" s="76"/>
      <c r="AT5696" s="76"/>
      <c r="AV5696" s="76"/>
      <c r="AW5696" s="76"/>
      <c r="AY5696" s="76"/>
      <c r="AZ5696" s="76"/>
      <c r="BB5696" s="76"/>
      <c r="BC5696" s="76"/>
      <c r="BE5696" s="76"/>
      <c r="BF5696" s="76"/>
      <c r="BH5696" s="76"/>
      <c r="BI5696" s="76"/>
      <c r="BK5696" s="76"/>
      <c r="BL5696" s="76"/>
      <c r="BN5696" s="76"/>
      <c r="BO5696" s="76"/>
      <c r="BQ5696" s="76"/>
      <c r="BR5696" s="76"/>
      <c r="BT5696" s="76"/>
      <c r="BU5696" s="76"/>
      <c r="BW5696" s="76"/>
      <c r="BX5696" s="76"/>
    </row>
    <row r="5697" spans="1:76" ht="12.75" customHeight="1">
      <c r="A5697" s="2"/>
      <c r="B5697" s="2"/>
      <c r="C5697" s="2"/>
      <c r="D5697" s="75"/>
      <c r="F5697" s="76"/>
      <c r="G5697" s="76"/>
      <c r="I5697" s="76"/>
      <c r="J5697" s="76"/>
      <c r="L5697" s="76"/>
      <c r="M5697" s="76"/>
      <c r="O5697" s="76"/>
      <c r="P5697" s="76"/>
      <c r="R5697" s="76"/>
      <c r="S5697" s="76"/>
      <c r="U5697" s="76"/>
      <c r="V5697" s="76"/>
      <c r="X5697" s="76"/>
      <c r="Y5697" s="76"/>
      <c r="AA5697" s="76"/>
      <c r="AB5697" s="76"/>
      <c r="AD5697" s="76"/>
      <c r="AE5697" s="76"/>
      <c r="AG5697" s="76"/>
      <c r="AH5697" s="76"/>
      <c r="AJ5697" s="76"/>
      <c r="AK5697" s="76"/>
      <c r="AM5697" s="76"/>
      <c r="AN5697" s="76"/>
      <c r="AP5697" s="76"/>
      <c r="AQ5697" s="76"/>
      <c r="AS5697" s="76"/>
      <c r="AT5697" s="76"/>
      <c r="AV5697" s="76"/>
      <c r="AW5697" s="76"/>
      <c r="AY5697" s="76"/>
      <c r="AZ5697" s="76"/>
      <c r="BB5697" s="76"/>
      <c r="BC5697" s="76"/>
      <c r="BE5697" s="76"/>
      <c r="BF5697" s="76"/>
      <c r="BH5697" s="76"/>
      <c r="BI5697" s="76"/>
      <c r="BK5697" s="76"/>
      <c r="BL5697" s="76"/>
      <c r="BN5697" s="76"/>
      <c r="BO5697" s="76"/>
      <c r="BQ5697" s="76"/>
      <c r="BR5697" s="76"/>
      <c r="BT5697" s="76"/>
      <c r="BU5697" s="76"/>
      <c r="BW5697" s="76"/>
      <c r="BX5697" s="76"/>
    </row>
    <row r="5698" spans="1:76" ht="12.75" customHeight="1">
      <c r="A5698" s="2"/>
      <c r="B5698" s="2"/>
      <c r="C5698" s="2"/>
      <c r="D5698" s="75"/>
      <c r="F5698" s="76"/>
      <c r="G5698" s="76"/>
      <c r="I5698" s="76"/>
      <c r="J5698" s="76"/>
      <c r="L5698" s="76"/>
      <c r="M5698" s="76"/>
      <c r="O5698" s="76"/>
      <c r="P5698" s="76"/>
      <c r="R5698" s="76"/>
      <c r="S5698" s="76"/>
      <c r="U5698" s="76"/>
      <c r="V5698" s="76"/>
      <c r="X5698" s="76"/>
      <c r="Y5698" s="76"/>
      <c r="AA5698" s="76"/>
      <c r="AB5698" s="76"/>
      <c r="AD5698" s="76"/>
      <c r="AE5698" s="76"/>
      <c r="AG5698" s="76"/>
      <c r="AH5698" s="76"/>
      <c r="AJ5698" s="76"/>
      <c r="AK5698" s="76"/>
      <c r="AM5698" s="76"/>
      <c r="AN5698" s="76"/>
      <c r="AP5698" s="76"/>
      <c r="AQ5698" s="76"/>
      <c r="AS5698" s="76"/>
      <c r="AT5698" s="76"/>
      <c r="AV5698" s="76"/>
      <c r="AW5698" s="76"/>
      <c r="AY5698" s="76"/>
      <c r="AZ5698" s="76"/>
      <c r="BB5698" s="76"/>
      <c r="BC5698" s="76"/>
      <c r="BE5698" s="76"/>
      <c r="BF5698" s="76"/>
      <c r="BH5698" s="76"/>
      <c r="BI5698" s="76"/>
      <c r="BK5698" s="76"/>
      <c r="BL5698" s="76"/>
      <c r="BN5698" s="76"/>
      <c r="BO5698" s="76"/>
      <c r="BQ5698" s="76"/>
      <c r="BR5698" s="76"/>
      <c r="BT5698" s="76"/>
      <c r="BU5698" s="76"/>
      <c r="BW5698" s="76"/>
      <c r="BX5698" s="76"/>
    </row>
    <row r="5699" spans="1:76" ht="12.75" customHeight="1">
      <c r="A5699" s="2"/>
      <c r="B5699" s="2"/>
      <c r="C5699" s="2"/>
      <c r="D5699" s="75"/>
      <c r="F5699" s="76"/>
      <c r="G5699" s="76"/>
      <c r="I5699" s="76"/>
      <c r="J5699" s="76"/>
      <c r="L5699" s="76"/>
      <c r="M5699" s="76"/>
      <c r="O5699" s="76"/>
      <c r="P5699" s="76"/>
      <c r="R5699" s="76"/>
      <c r="S5699" s="76"/>
      <c r="U5699" s="76"/>
      <c r="V5699" s="76"/>
      <c r="X5699" s="76"/>
      <c r="Y5699" s="76"/>
      <c r="AA5699" s="76"/>
      <c r="AB5699" s="76"/>
      <c r="AD5699" s="76"/>
      <c r="AE5699" s="76"/>
      <c r="AG5699" s="76"/>
      <c r="AH5699" s="76"/>
      <c r="AJ5699" s="76"/>
      <c r="AK5699" s="76"/>
      <c r="AM5699" s="76"/>
      <c r="AN5699" s="76"/>
      <c r="AP5699" s="76"/>
      <c r="AQ5699" s="76"/>
      <c r="AS5699" s="76"/>
      <c r="AT5699" s="76"/>
      <c r="AV5699" s="76"/>
      <c r="AW5699" s="76"/>
      <c r="AY5699" s="76"/>
      <c r="AZ5699" s="76"/>
      <c r="BB5699" s="76"/>
      <c r="BC5699" s="76"/>
      <c r="BE5699" s="76"/>
      <c r="BF5699" s="76"/>
      <c r="BH5699" s="76"/>
      <c r="BI5699" s="76"/>
      <c r="BK5699" s="76"/>
      <c r="BL5699" s="76"/>
      <c r="BN5699" s="76"/>
      <c r="BO5699" s="76"/>
      <c r="BQ5699" s="76"/>
      <c r="BR5699" s="76"/>
      <c r="BT5699" s="76"/>
      <c r="BU5699" s="76"/>
      <c r="BW5699" s="76"/>
      <c r="BX5699" s="76"/>
    </row>
    <row r="5700" spans="1:76" ht="12.75" customHeight="1">
      <c r="A5700" s="2"/>
      <c r="B5700" s="2"/>
      <c r="C5700" s="2"/>
      <c r="D5700" s="75"/>
      <c r="F5700" s="76"/>
      <c r="G5700" s="76"/>
      <c r="I5700" s="76"/>
      <c r="J5700" s="76"/>
      <c r="L5700" s="76"/>
      <c r="M5700" s="76"/>
      <c r="O5700" s="76"/>
      <c r="P5700" s="76"/>
      <c r="R5700" s="76"/>
      <c r="S5700" s="76"/>
      <c r="U5700" s="76"/>
      <c r="V5700" s="76"/>
      <c r="X5700" s="76"/>
      <c r="Y5700" s="76"/>
      <c r="AA5700" s="76"/>
      <c r="AB5700" s="76"/>
      <c r="AD5700" s="76"/>
      <c r="AE5700" s="76"/>
      <c r="AG5700" s="76"/>
      <c r="AH5700" s="76"/>
      <c r="AJ5700" s="76"/>
      <c r="AK5700" s="76"/>
      <c r="AM5700" s="76"/>
      <c r="AN5700" s="76"/>
      <c r="AP5700" s="76"/>
      <c r="AQ5700" s="76"/>
      <c r="AS5700" s="76"/>
      <c r="AT5700" s="76"/>
      <c r="AV5700" s="76"/>
      <c r="AW5700" s="76"/>
      <c r="AY5700" s="76"/>
      <c r="AZ5700" s="76"/>
      <c r="BB5700" s="76"/>
      <c r="BC5700" s="76"/>
      <c r="BE5700" s="76"/>
      <c r="BF5700" s="76"/>
      <c r="BH5700" s="76"/>
      <c r="BI5700" s="76"/>
      <c r="BK5700" s="76"/>
      <c r="BL5700" s="76"/>
      <c r="BN5700" s="76"/>
      <c r="BO5700" s="76"/>
      <c r="BQ5700" s="76"/>
      <c r="BR5700" s="76"/>
      <c r="BT5700" s="76"/>
      <c r="BU5700" s="76"/>
      <c r="BW5700" s="76"/>
      <c r="BX5700" s="76"/>
    </row>
    <row r="5701" spans="1:76" ht="12.75" customHeight="1">
      <c r="A5701" s="2"/>
      <c r="B5701" s="2"/>
      <c r="C5701" s="2"/>
      <c r="D5701" s="75"/>
      <c r="F5701" s="76"/>
      <c r="G5701" s="76"/>
      <c r="I5701" s="76"/>
      <c r="J5701" s="76"/>
      <c r="L5701" s="76"/>
      <c r="M5701" s="76"/>
      <c r="O5701" s="76"/>
      <c r="P5701" s="76"/>
      <c r="R5701" s="76"/>
      <c r="S5701" s="76"/>
      <c r="U5701" s="76"/>
      <c r="V5701" s="76"/>
      <c r="X5701" s="76"/>
      <c r="Y5701" s="76"/>
      <c r="AA5701" s="76"/>
      <c r="AB5701" s="76"/>
      <c r="AD5701" s="76"/>
      <c r="AE5701" s="76"/>
      <c r="AG5701" s="76"/>
      <c r="AH5701" s="76"/>
      <c r="AJ5701" s="76"/>
      <c r="AK5701" s="76"/>
      <c r="AM5701" s="76"/>
      <c r="AN5701" s="76"/>
      <c r="AP5701" s="76"/>
      <c r="AQ5701" s="76"/>
      <c r="AS5701" s="76"/>
      <c r="AT5701" s="76"/>
      <c r="AV5701" s="76"/>
      <c r="AW5701" s="76"/>
      <c r="AY5701" s="76"/>
      <c r="AZ5701" s="76"/>
      <c r="BB5701" s="76"/>
      <c r="BC5701" s="76"/>
      <c r="BE5701" s="76"/>
      <c r="BF5701" s="76"/>
      <c r="BH5701" s="76"/>
      <c r="BI5701" s="76"/>
      <c r="BK5701" s="76"/>
      <c r="BL5701" s="76"/>
      <c r="BN5701" s="76"/>
      <c r="BO5701" s="76"/>
      <c r="BQ5701" s="76"/>
      <c r="BR5701" s="76"/>
      <c r="BT5701" s="76"/>
      <c r="BU5701" s="76"/>
      <c r="BW5701" s="76"/>
      <c r="BX5701" s="76"/>
    </row>
    <row r="5702" spans="1:76" ht="12.75" customHeight="1">
      <c r="A5702" s="2"/>
      <c r="B5702" s="2"/>
      <c r="C5702" s="2"/>
      <c r="D5702" s="75"/>
      <c r="F5702" s="76"/>
      <c r="G5702" s="76"/>
      <c r="I5702" s="76"/>
      <c r="J5702" s="76"/>
      <c r="L5702" s="76"/>
      <c r="M5702" s="76"/>
      <c r="O5702" s="76"/>
      <c r="P5702" s="76"/>
      <c r="R5702" s="76"/>
      <c r="S5702" s="76"/>
      <c r="U5702" s="76"/>
      <c r="V5702" s="76"/>
      <c r="X5702" s="76"/>
      <c r="Y5702" s="76"/>
      <c r="AA5702" s="76"/>
      <c r="AB5702" s="76"/>
      <c r="AD5702" s="76"/>
      <c r="AE5702" s="76"/>
      <c r="AG5702" s="76"/>
      <c r="AH5702" s="76"/>
      <c r="AJ5702" s="76"/>
      <c r="AK5702" s="76"/>
      <c r="AM5702" s="76"/>
      <c r="AN5702" s="76"/>
      <c r="AP5702" s="76"/>
      <c r="AQ5702" s="76"/>
      <c r="AS5702" s="76"/>
      <c r="AT5702" s="76"/>
      <c r="AV5702" s="76"/>
      <c r="AW5702" s="76"/>
      <c r="AY5702" s="76"/>
      <c r="AZ5702" s="76"/>
      <c r="BB5702" s="76"/>
      <c r="BC5702" s="76"/>
      <c r="BE5702" s="76"/>
      <c r="BF5702" s="76"/>
      <c r="BH5702" s="76"/>
      <c r="BI5702" s="76"/>
      <c r="BK5702" s="76"/>
      <c r="BL5702" s="76"/>
      <c r="BN5702" s="76"/>
      <c r="BO5702" s="76"/>
      <c r="BQ5702" s="76"/>
      <c r="BR5702" s="76"/>
      <c r="BT5702" s="76"/>
      <c r="BU5702" s="76"/>
      <c r="BW5702" s="76"/>
      <c r="BX5702" s="76"/>
    </row>
    <row r="5703" spans="1:76" ht="12.75" customHeight="1">
      <c r="A5703" s="2"/>
      <c r="B5703" s="2"/>
      <c r="C5703" s="2"/>
      <c r="D5703" s="75"/>
      <c r="F5703" s="76"/>
      <c r="G5703" s="76"/>
      <c r="I5703" s="76"/>
      <c r="J5703" s="76"/>
      <c r="L5703" s="76"/>
      <c r="M5703" s="76"/>
      <c r="O5703" s="76"/>
      <c r="P5703" s="76"/>
      <c r="R5703" s="76"/>
      <c r="S5703" s="76"/>
      <c r="U5703" s="76"/>
      <c r="V5703" s="76"/>
      <c r="X5703" s="76"/>
      <c r="Y5703" s="76"/>
      <c r="AA5703" s="76"/>
      <c r="AB5703" s="76"/>
      <c r="AD5703" s="76"/>
      <c r="AE5703" s="76"/>
      <c r="AG5703" s="76"/>
      <c r="AH5703" s="76"/>
      <c r="AJ5703" s="76"/>
      <c r="AK5703" s="76"/>
      <c r="AM5703" s="76"/>
      <c r="AN5703" s="76"/>
      <c r="AP5703" s="76"/>
      <c r="AQ5703" s="76"/>
      <c r="AS5703" s="76"/>
      <c r="AT5703" s="76"/>
      <c r="AV5703" s="76"/>
      <c r="AW5703" s="76"/>
      <c r="AY5703" s="76"/>
      <c r="AZ5703" s="76"/>
      <c r="BB5703" s="76"/>
      <c r="BC5703" s="76"/>
      <c r="BE5703" s="76"/>
      <c r="BF5703" s="76"/>
      <c r="BH5703" s="76"/>
      <c r="BI5703" s="76"/>
      <c r="BK5703" s="76"/>
      <c r="BL5703" s="76"/>
      <c r="BN5703" s="76"/>
      <c r="BO5703" s="76"/>
      <c r="BQ5703" s="76"/>
      <c r="BR5703" s="76"/>
      <c r="BT5703" s="76"/>
      <c r="BU5703" s="76"/>
      <c r="BW5703" s="76"/>
      <c r="BX5703" s="76"/>
    </row>
    <row r="5704" spans="1:76" ht="12.75" customHeight="1">
      <c r="A5704" s="2"/>
      <c r="B5704" s="2"/>
      <c r="C5704" s="2"/>
      <c r="D5704" s="75"/>
      <c r="F5704" s="76"/>
      <c r="G5704" s="76"/>
      <c r="I5704" s="76"/>
      <c r="J5704" s="76"/>
      <c r="L5704" s="76"/>
      <c r="M5704" s="76"/>
      <c r="O5704" s="76"/>
      <c r="P5704" s="76"/>
      <c r="R5704" s="76"/>
      <c r="S5704" s="76"/>
      <c r="U5704" s="76"/>
      <c r="V5704" s="76"/>
      <c r="X5704" s="76"/>
      <c r="Y5704" s="76"/>
      <c r="AA5704" s="76"/>
      <c r="AB5704" s="76"/>
      <c r="AD5704" s="76"/>
      <c r="AE5704" s="76"/>
      <c r="AG5704" s="76"/>
      <c r="AH5704" s="76"/>
      <c r="AJ5704" s="76"/>
      <c r="AK5704" s="76"/>
      <c r="AM5704" s="76"/>
      <c r="AN5704" s="76"/>
      <c r="AP5704" s="76"/>
      <c r="AQ5704" s="76"/>
      <c r="AS5704" s="76"/>
      <c r="AT5704" s="76"/>
      <c r="AV5704" s="76"/>
      <c r="AW5704" s="76"/>
      <c r="AY5704" s="76"/>
      <c r="AZ5704" s="76"/>
      <c r="BB5704" s="76"/>
      <c r="BC5704" s="76"/>
      <c r="BE5704" s="76"/>
      <c r="BF5704" s="76"/>
      <c r="BH5704" s="76"/>
      <c r="BI5704" s="76"/>
      <c r="BK5704" s="76"/>
      <c r="BL5704" s="76"/>
      <c r="BN5704" s="76"/>
      <c r="BO5704" s="76"/>
      <c r="BQ5704" s="76"/>
      <c r="BR5704" s="76"/>
      <c r="BT5704" s="76"/>
      <c r="BU5704" s="76"/>
      <c r="BW5704" s="76"/>
      <c r="BX5704" s="76"/>
    </row>
    <row r="5705" spans="1:76" ht="12.75" customHeight="1">
      <c r="A5705" s="2"/>
      <c r="B5705" s="2"/>
      <c r="C5705" s="2"/>
      <c r="D5705" s="75"/>
      <c r="F5705" s="76"/>
      <c r="G5705" s="76"/>
      <c r="I5705" s="76"/>
      <c r="J5705" s="76"/>
      <c r="L5705" s="76"/>
      <c r="M5705" s="76"/>
      <c r="O5705" s="76"/>
      <c r="P5705" s="76"/>
      <c r="R5705" s="76"/>
      <c r="S5705" s="76"/>
      <c r="U5705" s="76"/>
      <c r="V5705" s="76"/>
      <c r="X5705" s="76"/>
      <c r="Y5705" s="76"/>
      <c r="AA5705" s="76"/>
      <c r="AB5705" s="76"/>
      <c r="AD5705" s="76"/>
      <c r="AE5705" s="76"/>
      <c r="AG5705" s="76"/>
      <c r="AH5705" s="76"/>
      <c r="AJ5705" s="76"/>
      <c r="AK5705" s="76"/>
      <c r="AM5705" s="76"/>
      <c r="AN5705" s="76"/>
      <c r="AP5705" s="76"/>
      <c r="AQ5705" s="76"/>
      <c r="AS5705" s="76"/>
      <c r="AT5705" s="76"/>
      <c r="AV5705" s="76"/>
      <c r="AW5705" s="76"/>
      <c r="AY5705" s="76"/>
      <c r="AZ5705" s="76"/>
      <c r="BB5705" s="76"/>
      <c r="BC5705" s="76"/>
      <c r="BE5705" s="76"/>
      <c r="BF5705" s="76"/>
      <c r="BH5705" s="76"/>
      <c r="BI5705" s="76"/>
      <c r="BK5705" s="76"/>
      <c r="BL5705" s="76"/>
      <c r="BN5705" s="76"/>
      <c r="BO5705" s="76"/>
      <c r="BQ5705" s="76"/>
      <c r="BR5705" s="76"/>
      <c r="BT5705" s="76"/>
      <c r="BU5705" s="76"/>
      <c r="BW5705" s="76"/>
      <c r="BX5705" s="76"/>
    </row>
    <row r="5706" spans="1:76" ht="12.75" customHeight="1">
      <c r="A5706" s="2"/>
      <c r="B5706" s="2"/>
      <c r="C5706" s="2"/>
      <c r="D5706" s="75"/>
      <c r="F5706" s="76"/>
      <c r="G5706" s="76"/>
      <c r="I5706" s="76"/>
      <c r="J5706" s="76"/>
      <c r="L5706" s="76"/>
      <c r="M5706" s="76"/>
      <c r="O5706" s="76"/>
      <c r="P5706" s="76"/>
      <c r="R5706" s="76"/>
      <c r="S5706" s="76"/>
      <c r="U5706" s="76"/>
      <c r="V5706" s="76"/>
      <c r="X5706" s="76"/>
      <c r="Y5706" s="76"/>
      <c r="AA5706" s="76"/>
      <c r="AB5706" s="76"/>
      <c r="AD5706" s="76"/>
      <c r="AE5706" s="76"/>
      <c r="AG5706" s="76"/>
      <c r="AH5706" s="76"/>
      <c r="AJ5706" s="76"/>
      <c r="AK5706" s="76"/>
      <c r="AM5706" s="76"/>
      <c r="AN5706" s="76"/>
      <c r="AP5706" s="76"/>
      <c r="AQ5706" s="76"/>
      <c r="AS5706" s="76"/>
      <c r="AT5706" s="76"/>
      <c r="AV5706" s="76"/>
      <c r="AW5706" s="76"/>
      <c r="AY5706" s="76"/>
      <c r="AZ5706" s="76"/>
      <c r="BB5706" s="76"/>
      <c r="BC5706" s="76"/>
      <c r="BE5706" s="76"/>
      <c r="BF5706" s="76"/>
      <c r="BH5706" s="76"/>
      <c r="BI5706" s="76"/>
      <c r="BK5706" s="76"/>
      <c r="BL5706" s="76"/>
      <c r="BN5706" s="76"/>
      <c r="BO5706" s="76"/>
      <c r="BQ5706" s="76"/>
      <c r="BR5706" s="76"/>
      <c r="BT5706" s="76"/>
      <c r="BU5706" s="76"/>
      <c r="BW5706" s="76"/>
      <c r="BX5706" s="76"/>
    </row>
    <row r="5707" spans="1:76" ht="12.75" customHeight="1">
      <c r="A5707" s="2"/>
      <c r="B5707" s="2"/>
      <c r="C5707" s="2"/>
      <c r="D5707" s="75"/>
      <c r="F5707" s="76"/>
      <c r="G5707" s="76"/>
      <c r="I5707" s="76"/>
      <c r="J5707" s="76"/>
      <c r="L5707" s="76"/>
      <c r="M5707" s="76"/>
      <c r="O5707" s="76"/>
      <c r="P5707" s="76"/>
      <c r="R5707" s="76"/>
      <c r="S5707" s="76"/>
      <c r="U5707" s="76"/>
      <c r="V5707" s="76"/>
      <c r="X5707" s="76"/>
      <c r="Y5707" s="76"/>
      <c r="AA5707" s="76"/>
      <c r="AB5707" s="76"/>
      <c r="AD5707" s="76"/>
      <c r="AE5707" s="76"/>
      <c r="AG5707" s="76"/>
      <c r="AH5707" s="76"/>
      <c r="AJ5707" s="76"/>
      <c r="AK5707" s="76"/>
      <c r="AM5707" s="76"/>
      <c r="AN5707" s="76"/>
      <c r="AP5707" s="76"/>
      <c r="AQ5707" s="76"/>
      <c r="AS5707" s="76"/>
      <c r="AT5707" s="76"/>
      <c r="AV5707" s="76"/>
      <c r="AW5707" s="76"/>
      <c r="AY5707" s="76"/>
      <c r="AZ5707" s="76"/>
      <c r="BB5707" s="76"/>
      <c r="BC5707" s="76"/>
      <c r="BE5707" s="76"/>
      <c r="BF5707" s="76"/>
      <c r="BH5707" s="76"/>
      <c r="BI5707" s="76"/>
      <c r="BK5707" s="76"/>
      <c r="BL5707" s="76"/>
      <c r="BN5707" s="76"/>
      <c r="BO5707" s="76"/>
      <c r="BQ5707" s="76"/>
      <c r="BR5707" s="76"/>
      <c r="BT5707" s="76"/>
      <c r="BU5707" s="76"/>
      <c r="BW5707" s="76"/>
      <c r="BX5707" s="76"/>
    </row>
    <row r="5708" spans="1:76" ht="12.75" customHeight="1">
      <c r="A5708" s="2"/>
      <c r="B5708" s="2"/>
      <c r="C5708" s="2"/>
      <c r="D5708" s="75"/>
      <c r="F5708" s="76"/>
      <c r="G5708" s="76"/>
      <c r="I5708" s="76"/>
      <c r="J5708" s="76"/>
      <c r="L5708" s="76"/>
      <c r="M5708" s="76"/>
      <c r="O5708" s="76"/>
      <c r="P5708" s="76"/>
      <c r="R5708" s="76"/>
      <c r="S5708" s="76"/>
      <c r="U5708" s="76"/>
      <c r="V5708" s="76"/>
      <c r="X5708" s="76"/>
      <c r="Y5708" s="76"/>
      <c r="AA5708" s="76"/>
      <c r="AB5708" s="76"/>
      <c r="AD5708" s="76"/>
      <c r="AE5708" s="76"/>
      <c r="AG5708" s="76"/>
      <c r="AH5708" s="76"/>
      <c r="AJ5708" s="76"/>
      <c r="AK5708" s="76"/>
      <c r="AM5708" s="76"/>
      <c r="AN5708" s="76"/>
      <c r="AP5708" s="76"/>
      <c r="AQ5708" s="76"/>
      <c r="AS5708" s="76"/>
      <c r="AT5708" s="76"/>
      <c r="AV5708" s="76"/>
      <c r="AW5708" s="76"/>
      <c r="AY5708" s="76"/>
      <c r="AZ5708" s="76"/>
      <c r="BB5708" s="76"/>
      <c r="BC5708" s="76"/>
      <c r="BE5708" s="76"/>
      <c r="BF5708" s="76"/>
      <c r="BH5708" s="76"/>
      <c r="BI5708" s="76"/>
      <c r="BK5708" s="76"/>
      <c r="BL5708" s="76"/>
      <c r="BN5708" s="76"/>
      <c r="BO5708" s="76"/>
      <c r="BQ5708" s="76"/>
      <c r="BR5708" s="76"/>
      <c r="BT5708" s="76"/>
      <c r="BU5708" s="76"/>
      <c r="BW5708" s="76"/>
      <c r="BX5708" s="76"/>
    </row>
    <row r="5709" spans="1:76" ht="12.75" customHeight="1">
      <c r="A5709" s="2"/>
      <c r="B5709" s="2"/>
      <c r="C5709" s="2"/>
      <c r="D5709" s="75"/>
      <c r="F5709" s="76"/>
      <c r="G5709" s="76"/>
      <c r="I5709" s="76"/>
      <c r="J5709" s="76"/>
      <c r="L5709" s="76"/>
      <c r="M5709" s="76"/>
      <c r="O5709" s="76"/>
      <c r="P5709" s="76"/>
      <c r="R5709" s="76"/>
      <c r="S5709" s="76"/>
      <c r="U5709" s="76"/>
      <c r="V5709" s="76"/>
      <c r="X5709" s="76"/>
      <c r="Y5709" s="76"/>
      <c r="AA5709" s="76"/>
      <c r="AB5709" s="76"/>
      <c r="AD5709" s="76"/>
      <c r="AE5709" s="76"/>
      <c r="AG5709" s="76"/>
      <c r="AH5709" s="76"/>
      <c r="AJ5709" s="76"/>
      <c r="AK5709" s="76"/>
      <c r="AM5709" s="76"/>
      <c r="AN5709" s="76"/>
      <c r="AP5709" s="76"/>
      <c r="AQ5709" s="76"/>
      <c r="AS5709" s="76"/>
      <c r="AT5709" s="76"/>
      <c r="AV5709" s="76"/>
      <c r="AW5709" s="76"/>
      <c r="AY5709" s="76"/>
      <c r="AZ5709" s="76"/>
      <c r="BB5709" s="76"/>
      <c r="BC5709" s="76"/>
      <c r="BE5709" s="76"/>
      <c r="BF5709" s="76"/>
      <c r="BH5709" s="76"/>
      <c r="BI5709" s="76"/>
      <c r="BK5709" s="76"/>
      <c r="BL5709" s="76"/>
      <c r="BN5709" s="76"/>
      <c r="BO5709" s="76"/>
      <c r="BQ5709" s="76"/>
      <c r="BR5709" s="76"/>
      <c r="BT5709" s="76"/>
      <c r="BU5709" s="76"/>
      <c r="BW5709" s="76"/>
      <c r="BX5709" s="76"/>
    </row>
    <row r="5710" spans="1:76" ht="12.75" customHeight="1">
      <c r="A5710" s="2"/>
      <c r="B5710" s="2"/>
      <c r="C5710" s="2"/>
      <c r="D5710" s="75"/>
      <c r="F5710" s="76"/>
      <c r="G5710" s="76"/>
      <c r="I5710" s="76"/>
      <c r="J5710" s="76"/>
      <c r="L5710" s="76"/>
      <c r="M5710" s="76"/>
      <c r="O5710" s="76"/>
      <c r="P5710" s="76"/>
      <c r="R5710" s="76"/>
      <c r="S5710" s="76"/>
      <c r="U5710" s="76"/>
      <c r="V5710" s="76"/>
      <c r="X5710" s="76"/>
      <c r="Y5710" s="76"/>
      <c r="AA5710" s="76"/>
      <c r="AB5710" s="76"/>
      <c r="AD5710" s="76"/>
      <c r="AE5710" s="76"/>
      <c r="AG5710" s="76"/>
      <c r="AH5710" s="76"/>
      <c r="AJ5710" s="76"/>
      <c r="AK5710" s="76"/>
      <c r="AM5710" s="76"/>
      <c r="AN5710" s="76"/>
      <c r="AP5710" s="76"/>
      <c r="AQ5710" s="76"/>
      <c r="AS5710" s="76"/>
      <c r="AT5710" s="76"/>
      <c r="AV5710" s="76"/>
      <c r="AW5710" s="76"/>
      <c r="AY5710" s="76"/>
      <c r="AZ5710" s="76"/>
      <c r="BB5710" s="76"/>
      <c r="BC5710" s="76"/>
      <c r="BE5710" s="76"/>
      <c r="BF5710" s="76"/>
      <c r="BH5710" s="76"/>
      <c r="BI5710" s="76"/>
      <c r="BK5710" s="76"/>
      <c r="BL5710" s="76"/>
      <c r="BN5710" s="76"/>
      <c r="BO5710" s="76"/>
      <c r="BQ5710" s="76"/>
      <c r="BR5710" s="76"/>
      <c r="BT5710" s="76"/>
      <c r="BU5710" s="76"/>
      <c r="BW5710" s="76"/>
      <c r="BX5710" s="76"/>
    </row>
    <row r="5711" spans="1:76" ht="12.75" customHeight="1">
      <c r="A5711" s="2"/>
      <c r="B5711" s="2"/>
      <c r="C5711" s="2"/>
      <c r="D5711" s="75"/>
      <c r="F5711" s="76"/>
      <c r="G5711" s="76"/>
      <c r="I5711" s="76"/>
      <c r="J5711" s="76"/>
      <c r="L5711" s="76"/>
      <c r="M5711" s="76"/>
      <c r="O5711" s="76"/>
      <c r="P5711" s="76"/>
      <c r="R5711" s="76"/>
      <c r="S5711" s="76"/>
      <c r="U5711" s="76"/>
      <c r="V5711" s="76"/>
      <c r="X5711" s="76"/>
      <c r="Y5711" s="76"/>
      <c r="AA5711" s="76"/>
      <c r="AB5711" s="76"/>
      <c r="AD5711" s="76"/>
      <c r="AE5711" s="76"/>
      <c r="AG5711" s="76"/>
      <c r="AH5711" s="76"/>
      <c r="AJ5711" s="76"/>
      <c r="AK5711" s="76"/>
      <c r="AM5711" s="76"/>
      <c r="AN5711" s="76"/>
      <c r="AP5711" s="76"/>
      <c r="AQ5711" s="76"/>
      <c r="AS5711" s="76"/>
      <c r="AT5711" s="76"/>
      <c r="AV5711" s="76"/>
      <c r="AW5711" s="76"/>
      <c r="AY5711" s="76"/>
      <c r="AZ5711" s="76"/>
      <c r="BB5711" s="76"/>
      <c r="BC5711" s="76"/>
      <c r="BE5711" s="76"/>
      <c r="BF5711" s="76"/>
      <c r="BH5711" s="76"/>
      <c r="BI5711" s="76"/>
      <c r="BK5711" s="76"/>
      <c r="BL5711" s="76"/>
      <c r="BN5711" s="76"/>
      <c r="BO5711" s="76"/>
      <c r="BQ5711" s="76"/>
      <c r="BR5711" s="76"/>
      <c r="BT5711" s="76"/>
      <c r="BU5711" s="76"/>
      <c r="BW5711" s="76"/>
      <c r="BX5711" s="76"/>
    </row>
    <row r="5712" spans="1:76" ht="12.75" customHeight="1">
      <c r="A5712" s="2"/>
      <c r="B5712" s="2"/>
      <c r="C5712" s="2"/>
      <c r="D5712" s="75"/>
      <c r="F5712" s="76"/>
      <c r="G5712" s="76"/>
      <c r="I5712" s="76"/>
      <c r="J5712" s="76"/>
      <c r="L5712" s="76"/>
      <c r="M5712" s="76"/>
      <c r="O5712" s="76"/>
      <c r="P5712" s="76"/>
      <c r="R5712" s="76"/>
      <c r="S5712" s="76"/>
      <c r="U5712" s="76"/>
      <c r="V5712" s="76"/>
      <c r="X5712" s="76"/>
      <c r="Y5712" s="76"/>
      <c r="AA5712" s="76"/>
      <c r="AB5712" s="76"/>
      <c r="AD5712" s="76"/>
      <c r="AE5712" s="76"/>
      <c r="AG5712" s="76"/>
      <c r="AH5712" s="76"/>
      <c r="AJ5712" s="76"/>
      <c r="AK5712" s="76"/>
      <c r="AM5712" s="76"/>
      <c r="AN5712" s="76"/>
      <c r="AP5712" s="76"/>
      <c r="AQ5712" s="76"/>
      <c r="AS5712" s="76"/>
      <c r="AT5712" s="76"/>
      <c r="AV5712" s="76"/>
      <c r="AW5712" s="76"/>
      <c r="AY5712" s="76"/>
      <c r="AZ5712" s="76"/>
      <c r="BB5712" s="76"/>
      <c r="BC5712" s="76"/>
      <c r="BE5712" s="76"/>
      <c r="BF5712" s="76"/>
      <c r="BH5712" s="76"/>
      <c r="BI5712" s="76"/>
      <c r="BK5712" s="76"/>
      <c r="BL5712" s="76"/>
      <c r="BN5712" s="76"/>
      <c r="BO5712" s="76"/>
      <c r="BQ5712" s="76"/>
      <c r="BR5712" s="76"/>
      <c r="BT5712" s="76"/>
      <c r="BU5712" s="76"/>
      <c r="BW5712" s="76"/>
      <c r="BX5712" s="76"/>
    </row>
    <row r="5713" spans="1:76" ht="12.75" customHeight="1">
      <c r="A5713" s="2"/>
      <c r="B5713" s="2"/>
      <c r="C5713" s="2"/>
      <c r="D5713" s="75"/>
      <c r="F5713" s="76"/>
      <c r="G5713" s="76"/>
      <c r="I5713" s="76"/>
      <c r="J5713" s="76"/>
      <c r="L5713" s="76"/>
      <c r="M5713" s="76"/>
      <c r="O5713" s="76"/>
      <c r="P5713" s="76"/>
      <c r="R5713" s="76"/>
      <c r="S5713" s="76"/>
      <c r="U5713" s="76"/>
      <c r="V5713" s="76"/>
      <c r="X5713" s="76"/>
      <c r="Y5713" s="76"/>
      <c r="AA5713" s="76"/>
      <c r="AB5713" s="76"/>
      <c r="AD5713" s="76"/>
      <c r="AE5713" s="76"/>
      <c r="AG5713" s="76"/>
      <c r="AH5713" s="76"/>
      <c r="AJ5713" s="76"/>
      <c r="AK5713" s="76"/>
      <c r="AM5713" s="76"/>
      <c r="AN5713" s="76"/>
      <c r="AP5713" s="76"/>
      <c r="AQ5713" s="76"/>
      <c r="AS5713" s="76"/>
      <c r="AT5713" s="76"/>
      <c r="AV5713" s="76"/>
      <c r="AW5713" s="76"/>
      <c r="AY5713" s="76"/>
      <c r="AZ5713" s="76"/>
      <c r="BB5713" s="76"/>
      <c r="BC5713" s="76"/>
      <c r="BE5713" s="76"/>
      <c r="BF5713" s="76"/>
      <c r="BH5713" s="76"/>
      <c r="BI5713" s="76"/>
      <c r="BK5713" s="76"/>
      <c r="BL5713" s="76"/>
      <c r="BN5713" s="76"/>
      <c r="BO5713" s="76"/>
      <c r="BQ5713" s="76"/>
      <c r="BR5713" s="76"/>
      <c r="BT5713" s="76"/>
      <c r="BU5713" s="76"/>
      <c r="BW5713" s="76"/>
      <c r="BX5713" s="76"/>
    </row>
    <row r="5714" spans="1:76" ht="12.75" customHeight="1">
      <c r="A5714" s="2"/>
      <c r="B5714" s="2"/>
      <c r="C5714" s="2"/>
      <c r="D5714" s="75"/>
      <c r="F5714" s="76"/>
      <c r="G5714" s="76"/>
      <c r="I5714" s="76"/>
      <c r="J5714" s="76"/>
      <c r="L5714" s="76"/>
      <c r="M5714" s="76"/>
      <c r="O5714" s="76"/>
      <c r="P5714" s="76"/>
      <c r="R5714" s="76"/>
      <c r="S5714" s="76"/>
      <c r="U5714" s="76"/>
      <c r="V5714" s="76"/>
      <c r="X5714" s="76"/>
      <c r="Y5714" s="76"/>
      <c r="AA5714" s="76"/>
      <c r="AB5714" s="76"/>
      <c r="AD5714" s="76"/>
      <c r="AE5714" s="76"/>
      <c r="AG5714" s="76"/>
      <c r="AH5714" s="76"/>
      <c r="AJ5714" s="76"/>
      <c r="AK5714" s="76"/>
      <c r="AM5714" s="76"/>
      <c r="AN5714" s="76"/>
      <c r="AP5714" s="76"/>
      <c r="AQ5714" s="76"/>
      <c r="AS5714" s="76"/>
      <c r="AT5714" s="76"/>
      <c r="AV5714" s="76"/>
      <c r="AW5714" s="76"/>
      <c r="AY5714" s="76"/>
      <c r="AZ5714" s="76"/>
      <c r="BB5714" s="76"/>
      <c r="BC5714" s="76"/>
      <c r="BE5714" s="76"/>
      <c r="BF5714" s="76"/>
      <c r="BH5714" s="76"/>
      <c r="BI5714" s="76"/>
      <c r="BK5714" s="76"/>
      <c r="BL5714" s="76"/>
      <c r="BN5714" s="76"/>
      <c r="BO5714" s="76"/>
      <c r="BQ5714" s="76"/>
      <c r="BR5714" s="76"/>
      <c r="BT5714" s="76"/>
      <c r="BU5714" s="76"/>
      <c r="BW5714" s="76"/>
      <c r="BX5714" s="76"/>
    </row>
    <row r="5715" spans="1:76" ht="12.75" customHeight="1">
      <c r="A5715" s="2"/>
      <c r="B5715" s="2"/>
      <c r="C5715" s="2"/>
      <c r="D5715" s="75"/>
      <c r="F5715" s="76"/>
      <c r="G5715" s="76"/>
      <c r="I5715" s="76"/>
      <c r="J5715" s="76"/>
      <c r="L5715" s="76"/>
      <c r="M5715" s="76"/>
      <c r="O5715" s="76"/>
      <c r="P5715" s="76"/>
      <c r="R5715" s="76"/>
      <c r="S5715" s="76"/>
      <c r="U5715" s="76"/>
      <c r="V5715" s="76"/>
      <c r="X5715" s="76"/>
      <c r="Y5715" s="76"/>
      <c r="AA5715" s="76"/>
      <c r="AB5715" s="76"/>
      <c r="AD5715" s="76"/>
      <c r="AE5715" s="76"/>
      <c r="AG5715" s="76"/>
      <c r="AH5715" s="76"/>
      <c r="AJ5715" s="76"/>
      <c r="AK5715" s="76"/>
      <c r="AM5715" s="76"/>
      <c r="AN5715" s="76"/>
      <c r="AP5715" s="76"/>
      <c r="AQ5715" s="76"/>
      <c r="AS5715" s="76"/>
      <c r="AT5715" s="76"/>
      <c r="AV5715" s="76"/>
      <c r="AW5715" s="76"/>
      <c r="AY5715" s="76"/>
      <c r="AZ5715" s="76"/>
      <c r="BB5715" s="76"/>
      <c r="BC5715" s="76"/>
      <c r="BE5715" s="76"/>
      <c r="BF5715" s="76"/>
      <c r="BH5715" s="76"/>
      <c r="BI5715" s="76"/>
      <c r="BK5715" s="76"/>
      <c r="BL5715" s="76"/>
      <c r="BN5715" s="76"/>
      <c r="BO5715" s="76"/>
      <c r="BQ5715" s="76"/>
      <c r="BR5715" s="76"/>
      <c r="BT5715" s="76"/>
      <c r="BU5715" s="76"/>
      <c r="BW5715" s="76"/>
      <c r="BX5715" s="76"/>
    </row>
    <row r="5716" spans="1:76" ht="12.75" customHeight="1">
      <c r="A5716" s="2"/>
      <c r="B5716" s="2"/>
      <c r="C5716" s="2"/>
      <c r="D5716" s="75"/>
      <c r="F5716" s="76"/>
      <c r="G5716" s="76"/>
      <c r="I5716" s="76"/>
      <c r="J5716" s="76"/>
      <c r="L5716" s="76"/>
      <c r="M5716" s="76"/>
      <c r="O5716" s="76"/>
      <c r="P5716" s="76"/>
      <c r="R5716" s="76"/>
      <c r="S5716" s="76"/>
      <c r="U5716" s="76"/>
      <c r="V5716" s="76"/>
      <c r="X5716" s="76"/>
      <c r="Y5716" s="76"/>
      <c r="AA5716" s="76"/>
      <c r="AB5716" s="76"/>
      <c r="AD5716" s="76"/>
      <c r="AE5716" s="76"/>
      <c r="AG5716" s="76"/>
      <c r="AH5716" s="76"/>
      <c r="AJ5716" s="76"/>
      <c r="AK5716" s="76"/>
      <c r="AM5716" s="76"/>
      <c r="AN5716" s="76"/>
      <c r="AP5716" s="76"/>
      <c r="AQ5716" s="76"/>
      <c r="AS5716" s="76"/>
      <c r="AT5716" s="76"/>
      <c r="AV5716" s="76"/>
      <c r="AW5716" s="76"/>
      <c r="AY5716" s="76"/>
      <c r="AZ5716" s="76"/>
      <c r="BB5716" s="76"/>
      <c r="BC5716" s="76"/>
      <c r="BE5716" s="76"/>
      <c r="BF5716" s="76"/>
      <c r="BH5716" s="76"/>
      <c r="BI5716" s="76"/>
      <c r="BK5716" s="76"/>
      <c r="BL5716" s="76"/>
      <c r="BN5716" s="76"/>
      <c r="BO5716" s="76"/>
      <c r="BQ5716" s="76"/>
      <c r="BR5716" s="76"/>
      <c r="BT5716" s="76"/>
      <c r="BU5716" s="76"/>
      <c r="BW5716" s="76"/>
      <c r="BX5716" s="76"/>
    </row>
    <row r="5717" spans="1:76" ht="12.75" customHeight="1">
      <c r="A5717" s="2"/>
      <c r="B5717" s="2"/>
      <c r="C5717" s="2"/>
      <c r="D5717" s="75"/>
      <c r="F5717" s="76"/>
      <c r="G5717" s="76"/>
      <c r="I5717" s="76"/>
      <c r="J5717" s="76"/>
      <c r="L5717" s="76"/>
      <c r="M5717" s="76"/>
      <c r="O5717" s="76"/>
      <c r="P5717" s="76"/>
      <c r="R5717" s="76"/>
      <c r="S5717" s="76"/>
      <c r="U5717" s="76"/>
      <c r="V5717" s="76"/>
      <c r="X5717" s="76"/>
      <c r="Y5717" s="76"/>
      <c r="AA5717" s="76"/>
      <c r="AB5717" s="76"/>
      <c r="AD5717" s="76"/>
      <c r="AE5717" s="76"/>
      <c r="AG5717" s="76"/>
      <c r="AH5717" s="76"/>
      <c r="AJ5717" s="76"/>
      <c r="AK5717" s="76"/>
      <c r="AM5717" s="76"/>
      <c r="AN5717" s="76"/>
      <c r="AP5717" s="76"/>
      <c r="AQ5717" s="76"/>
      <c r="AS5717" s="76"/>
      <c r="AT5717" s="76"/>
      <c r="AV5717" s="76"/>
      <c r="AW5717" s="76"/>
      <c r="AY5717" s="76"/>
      <c r="AZ5717" s="76"/>
      <c r="BB5717" s="76"/>
      <c r="BC5717" s="76"/>
      <c r="BE5717" s="76"/>
      <c r="BF5717" s="76"/>
      <c r="BH5717" s="76"/>
      <c r="BI5717" s="76"/>
      <c r="BK5717" s="76"/>
      <c r="BL5717" s="76"/>
      <c r="BN5717" s="76"/>
      <c r="BO5717" s="76"/>
      <c r="BQ5717" s="76"/>
      <c r="BR5717" s="76"/>
      <c r="BT5717" s="76"/>
      <c r="BU5717" s="76"/>
      <c r="BW5717" s="76"/>
      <c r="BX5717" s="76"/>
    </row>
    <row r="5718" spans="1:76" ht="12.75" customHeight="1">
      <c r="A5718" s="2"/>
      <c r="B5718" s="2"/>
      <c r="C5718" s="2"/>
      <c r="D5718" s="75"/>
      <c r="F5718" s="76"/>
      <c r="G5718" s="76"/>
      <c r="I5718" s="76"/>
      <c r="J5718" s="76"/>
      <c r="L5718" s="76"/>
      <c r="M5718" s="76"/>
      <c r="O5718" s="76"/>
      <c r="P5718" s="76"/>
      <c r="R5718" s="76"/>
      <c r="S5718" s="76"/>
      <c r="U5718" s="76"/>
      <c r="V5718" s="76"/>
      <c r="X5718" s="76"/>
      <c r="Y5718" s="76"/>
      <c r="AA5718" s="76"/>
      <c r="AB5718" s="76"/>
      <c r="AD5718" s="76"/>
      <c r="AE5718" s="76"/>
      <c r="AG5718" s="76"/>
      <c r="AH5718" s="76"/>
      <c r="AJ5718" s="76"/>
      <c r="AK5718" s="76"/>
      <c r="AM5718" s="76"/>
      <c r="AN5718" s="76"/>
      <c r="AP5718" s="76"/>
      <c r="AQ5718" s="76"/>
      <c r="AS5718" s="76"/>
      <c r="AT5718" s="76"/>
      <c r="AV5718" s="76"/>
      <c r="AW5718" s="76"/>
      <c r="AY5718" s="76"/>
      <c r="AZ5718" s="76"/>
      <c r="BB5718" s="76"/>
      <c r="BC5718" s="76"/>
      <c r="BE5718" s="76"/>
      <c r="BF5718" s="76"/>
      <c r="BH5718" s="76"/>
      <c r="BI5718" s="76"/>
      <c r="BK5718" s="76"/>
      <c r="BL5718" s="76"/>
      <c r="BN5718" s="76"/>
      <c r="BO5718" s="76"/>
      <c r="BQ5718" s="76"/>
      <c r="BR5718" s="76"/>
      <c r="BT5718" s="76"/>
      <c r="BU5718" s="76"/>
      <c r="BW5718" s="76"/>
      <c r="BX5718" s="76"/>
    </row>
    <row r="5719" spans="1:76" ht="12.75" customHeight="1">
      <c r="A5719" s="2"/>
      <c r="B5719" s="2"/>
      <c r="C5719" s="2"/>
      <c r="D5719" s="75"/>
      <c r="F5719" s="76"/>
      <c r="G5719" s="76"/>
      <c r="I5719" s="76"/>
      <c r="J5719" s="76"/>
      <c r="L5719" s="76"/>
      <c r="M5719" s="76"/>
      <c r="O5719" s="76"/>
      <c r="P5719" s="76"/>
      <c r="R5719" s="76"/>
      <c r="S5719" s="76"/>
      <c r="U5719" s="76"/>
      <c r="V5719" s="76"/>
      <c r="X5719" s="76"/>
      <c r="Y5719" s="76"/>
      <c r="AA5719" s="76"/>
      <c r="AB5719" s="76"/>
      <c r="AD5719" s="76"/>
      <c r="AE5719" s="76"/>
      <c r="AG5719" s="76"/>
      <c r="AH5719" s="76"/>
      <c r="AJ5719" s="76"/>
      <c r="AK5719" s="76"/>
      <c r="AM5719" s="76"/>
      <c r="AN5719" s="76"/>
      <c r="AP5719" s="76"/>
      <c r="AQ5719" s="76"/>
      <c r="AS5719" s="76"/>
      <c r="AT5719" s="76"/>
      <c r="AV5719" s="76"/>
      <c r="AW5719" s="76"/>
      <c r="AY5719" s="76"/>
      <c r="AZ5719" s="76"/>
      <c r="BB5719" s="76"/>
      <c r="BC5719" s="76"/>
      <c r="BE5719" s="76"/>
      <c r="BF5719" s="76"/>
      <c r="BH5719" s="76"/>
      <c r="BI5719" s="76"/>
      <c r="BK5719" s="76"/>
      <c r="BL5719" s="76"/>
      <c r="BN5719" s="76"/>
      <c r="BO5719" s="76"/>
      <c r="BQ5719" s="76"/>
      <c r="BR5719" s="76"/>
      <c r="BT5719" s="76"/>
      <c r="BU5719" s="76"/>
      <c r="BW5719" s="76"/>
      <c r="BX5719" s="76"/>
    </row>
    <row r="5720" spans="1:76" ht="12.75" customHeight="1">
      <c r="A5720" s="2"/>
      <c r="B5720" s="2"/>
      <c r="C5720" s="2"/>
      <c r="D5720" s="75"/>
      <c r="F5720" s="76"/>
      <c r="G5720" s="76"/>
      <c r="I5720" s="76"/>
      <c r="J5720" s="76"/>
      <c r="L5720" s="76"/>
      <c r="M5720" s="76"/>
      <c r="O5720" s="76"/>
      <c r="P5720" s="76"/>
      <c r="R5720" s="76"/>
      <c r="S5720" s="76"/>
      <c r="U5720" s="76"/>
      <c r="V5720" s="76"/>
      <c r="X5720" s="76"/>
      <c r="Y5720" s="76"/>
      <c r="AA5720" s="76"/>
      <c r="AB5720" s="76"/>
      <c r="AD5720" s="76"/>
      <c r="AE5720" s="76"/>
      <c r="AG5720" s="76"/>
      <c r="AH5720" s="76"/>
      <c r="AJ5720" s="76"/>
      <c r="AK5720" s="76"/>
      <c r="AM5720" s="76"/>
      <c r="AN5720" s="76"/>
      <c r="AP5720" s="76"/>
      <c r="AQ5720" s="76"/>
      <c r="AS5720" s="76"/>
      <c r="AT5720" s="76"/>
      <c r="AV5720" s="76"/>
      <c r="AW5720" s="76"/>
      <c r="AY5720" s="76"/>
      <c r="AZ5720" s="76"/>
      <c r="BB5720" s="76"/>
      <c r="BC5720" s="76"/>
      <c r="BE5720" s="76"/>
      <c r="BF5720" s="76"/>
      <c r="BH5720" s="76"/>
      <c r="BI5720" s="76"/>
      <c r="BK5720" s="76"/>
      <c r="BL5720" s="76"/>
      <c r="BN5720" s="76"/>
      <c r="BO5720" s="76"/>
      <c r="BQ5720" s="76"/>
      <c r="BR5720" s="76"/>
      <c r="BT5720" s="76"/>
      <c r="BU5720" s="76"/>
      <c r="BW5720" s="76"/>
      <c r="BX5720" s="76"/>
    </row>
    <row r="5721" spans="1:76" ht="12.75" customHeight="1">
      <c r="A5721" s="2"/>
      <c r="B5721" s="2"/>
      <c r="C5721" s="2"/>
      <c r="D5721" s="75"/>
      <c r="F5721" s="76"/>
      <c r="G5721" s="76"/>
      <c r="I5721" s="76"/>
      <c r="J5721" s="76"/>
      <c r="L5721" s="76"/>
      <c r="M5721" s="76"/>
      <c r="O5721" s="76"/>
      <c r="P5721" s="76"/>
      <c r="R5721" s="76"/>
      <c r="S5721" s="76"/>
      <c r="U5721" s="76"/>
      <c r="V5721" s="76"/>
      <c r="X5721" s="76"/>
      <c r="Y5721" s="76"/>
      <c r="AA5721" s="76"/>
      <c r="AB5721" s="76"/>
      <c r="AD5721" s="76"/>
      <c r="AE5721" s="76"/>
      <c r="AG5721" s="76"/>
      <c r="AH5721" s="76"/>
      <c r="AJ5721" s="76"/>
      <c r="AK5721" s="76"/>
      <c r="AM5721" s="76"/>
      <c r="AN5721" s="76"/>
      <c r="AP5721" s="76"/>
      <c r="AQ5721" s="76"/>
      <c r="AS5721" s="76"/>
      <c r="AT5721" s="76"/>
      <c r="AV5721" s="76"/>
      <c r="AW5721" s="76"/>
      <c r="AY5721" s="76"/>
      <c r="AZ5721" s="76"/>
      <c r="BB5721" s="76"/>
      <c r="BC5721" s="76"/>
      <c r="BE5721" s="76"/>
      <c r="BF5721" s="76"/>
      <c r="BH5721" s="76"/>
      <c r="BI5721" s="76"/>
      <c r="BK5721" s="76"/>
      <c r="BL5721" s="76"/>
      <c r="BN5721" s="76"/>
      <c r="BO5721" s="76"/>
      <c r="BQ5721" s="76"/>
      <c r="BR5721" s="76"/>
      <c r="BT5721" s="76"/>
      <c r="BU5721" s="76"/>
      <c r="BW5721" s="76"/>
      <c r="BX5721" s="76"/>
    </row>
    <row r="5722" spans="1:76" ht="12.75" customHeight="1">
      <c r="A5722" s="2"/>
      <c r="B5722" s="2"/>
      <c r="C5722" s="2"/>
      <c r="D5722" s="75"/>
      <c r="F5722" s="76"/>
      <c r="G5722" s="76"/>
      <c r="I5722" s="76"/>
      <c r="J5722" s="76"/>
      <c r="L5722" s="76"/>
      <c r="M5722" s="76"/>
      <c r="O5722" s="76"/>
      <c r="P5722" s="76"/>
      <c r="R5722" s="76"/>
      <c r="S5722" s="76"/>
      <c r="U5722" s="76"/>
      <c r="V5722" s="76"/>
      <c r="X5722" s="76"/>
      <c r="Y5722" s="76"/>
      <c r="AA5722" s="76"/>
      <c r="AB5722" s="76"/>
      <c r="AD5722" s="76"/>
      <c r="AE5722" s="76"/>
      <c r="AG5722" s="76"/>
      <c r="AH5722" s="76"/>
      <c r="AJ5722" s="76"/>
      <c r="AK5722" s="76"/>
      <c r="AM5722" s="76"/>
      <c r="AN5722" s="76"/>
      <c r="AP5722" s="76"/>
      <c r="AQ5722" s="76"/>
      <c r="AS5722" s="76"/>
      <c r="AT5722" s="76"/>
      <c r="AV5722" s="76"/>
      <c r="AW5722" s="76"/>
      <c r="AY5722" s="76"/>
      <c r="AZ5722" s="76"/>
      <c r="BB5722" s="76"/>
      <c r="BC5722" s="76"/>
      <c r="BE5722" s="76"/>
      <c r="BF5722" s="76"/>
      <c r="BH5722" s="76"/>
      <c r="BI5722" s="76"/>
      <c r="BK5722" s="76"/>
      <c r="BL5722" s="76"/>
      <c r="BN5722" s="76"/>
      <c r="BO5722" s="76"/>
      <c r="BQ5722" s="76"/>
      <c r="BR5722" s="76"/>
      <c r="BT5722" s="76"/>
      <c r="BU5722" s="76"/>
      <c r="BW5722" s="76"/>
      <c r="BX5722" s="76"/>
    </row>
    <row r="5723" spans="1:76" ht="12.75" customHeight="1">
      <c r="A5723" s="2"/>
      <c r="B5723" s="2"/>
      <c r="C5723" s="2"/>
      <c r="D5723" s="75"/>
      <c r="F5723" s="76"/>
      <c r="G5723" s="76"/>
      <c r="I5723" s="76"/>
      <c r="J5723" s="76"/>
      <c r="L5723" s="76"/>
      <c r="M5723" s="76"/>
      <c r="O5723" s="76"/>
      <c r="P5723" s="76"/>
      <c r="R5723" s="76"/>
      <c r="S5723" s="76"/>
      <c r="U5723" s="76"/>
      <c r="V5723" s="76"/>
      <c r="X5723" s="76"/>
      <c r="Y5723" s="76"/>
      <c r="AA5723" s="76"/>
      <c r="AB5723" s="76"/>
      <c r="AD5723" s="76"/>
      <c r="AE5723" s="76"/>
      <c r="AG5723" s="76"/>
      <c r="AH5723" s="76"/>
      <c r="AJ5723" s="76"/>
      <c r="AK5723" s="76"/>
      <c r="AM5723" s="76"/>
      <c r="AN5723" s="76"/>
      <c r="AP5723" s="76"/>
      <c r="AQ5723" s="76"/>
      <c r="AS5723" s="76"/>
      <c r="AT5723" s="76"/>
      <c r="AV5723" s="76"/>
      <c r="AW5723" s="76"/>
      <c r="AY5723" s="76"/>
      <c r="AZ5723" s="76"/>
      <c r="BB5723" s="76"/>
      <c r="BC5723" s="76"/>
      <c r="BE5723" s="76"/>
      <c r="BF5723" s="76"/>
      <c r="BH5723" s="76"/>
      <c r="BI5723" s="76"/>
      <c r="BK5723" s="76"/>
      <c r="BL5723" s="76"/>
      <c r="BN5723" s="76"/>
      <c r="BO5723" s="76"/>
      <c r="BQ5723" s="76"/>
      <c r="BR5723" s="76"/>
      <c r="BT5723" s="76"/>
      <c r="BU5723" s="76"/>
      <c r="BW5723" s="76"/>
      <c r="BX5723" s="76"/>
    </row>
    <row r="5724" spans="1:76" ht="12.75" customHeight="1">
      <c r="A5724" s="2"/>
      <c r="B5724" s="2"/>
      <c r="C5724" s="2"/>
      <c r="D5724" s="75"/>
      <c r="F5724" s="76"/>
      <c r="G5724" s="76"/>
      <c r="I5724" s="76"/>
      <c r="J5724" s="76"/>
      <c r="L5724" s="76"/>
      <c r="M5724" s="76"/>
      <c r="O5724" s="76"/>
      <c r="P5724" s="76"/>
      <c r="R5724" s="76"/>
      <c r="S5724" s="76"/>
      <c r="U5724" s="76"/>
      <c r="V5724" s="76"/>
      <c r="X5724" s="76"/>
      <c r="Y5724" s="76"/>
      <c r="AA5724" s="76"/>
      <c r="AB5724" s="76"/>
      <c r="AD5724" s="76"/>
      <c r="AE5724" s="76"/>
      <c r="AG5724" s="76"/>
      <c r="AH5724" s="76"/>
      <c r="AJ5724" s="76"/>
      <c r="AK5724" s="76"/>
      <c r="AM5724" s="76"/>
      <c r="AN5724" s="76"/>
      <c r="AP5724" s="76"/>
      <c r="AQ5724" s="76"/>
      <c r="AS5724" s="76"/>
      <c r="AT5724" s="76"/>
      <c r="AV5724" s="76"/>
      <c r="AW5724" s="76"/>
      <c r="AY5724" s="76"/>
      <c r="AZ5724" s="76"/>
      <c r="BB5724" s="76"/>
      <c r="BC5724" s="76"/>
      <c r="BE5724" s="76"/>
      <c r="BF5724" s="76"/>
      <c r="BH5724" s="76"/>
      <c r="BI5724" s="76"/>
      <c r="BK5724" s="76"/>
      <c r="BL5724" s="76"/>
      <c r="BN5724" s="76"/>
      <c r="BO5724" s="76"/>
      <c r="BQ5724" s="76"/>
      <c r="BR5724" s="76"/>
      <c r="BT5724" s="76"/>
      <c r="BU5724" s="76"/>
      <c r="BW5724" s="76"/>
      <c r="BX5724" s="76"/>
    </row>
    <row r="5725" spans="1:76" ht="12.75" customHeight="1">
      <c r="A5725" s="2"/>
      <c r="B5725" s="2"/>
      <c r="C5725" s="2"/>
      <c r="D5725" s="75"/>
      <c r="F5725" s="76"/>
      <c r="G5725" s="76"/>
      <c r="I5725" s="76"/>
      <c r="J5725" s="76"/>
      <c r="L5725" s="76"/>
      <c r="M5725" s="76"/>
      <c r="O5725" s="76"/>
      <c r="P5725" s="76"/>
      <c r="R5725" s="76"/>
      <c r="S5725" s="76"/>
      <c r="U5725" s="76"/>
      <c r="V5725" s="76"/>
      <c r="X5725" s="76"/>
      <c r="Y5725" s="76"/>
      <c r="AA5725" s="76"/>
      <c r="AB5725" s="76"/>
      <c r="AD5725" s="76"/>
      <c r="AE5725" s="76"/>
      <c r="AG5725" s="76"/>
      <c r="AH5725" s="76"/>
      <c r="AJ5725" s="76"/>
      <c r="AK5725" s="76"/>
      <c r="AM5725" s="76"/>
      <c r="AN5725" s="76"/>
      <c r="AP5725" s="76"/>
      <c r="AQ5725" s="76"/>
      <c r="AS5725" s="76"/>
      <c r="AT5725" s="76"/>
      <c r="AV5725" s="76"/>
      <c r="AW5725" s="76"/>
      <c r="AY5725" s="76"/>
      <c r="AZ5725" s="76"/>
      <c r="BB5725" s="76"/>
      <c r="BC5725" s="76"/>
      <c r="BE5725" s="76"/>
      <c r="BF5725" s="76"/>
      <c r="BH5725" s="76"/>
      <c r="BI5725" s="76"/>
      <c r="BK5725" s="76"/>
      <c r="BL5725" s="76"/>
      <c r="BN5725" s="76"/>
      <c r="BO5725" s="76"/>
      <c r="BQ5725" s="76"/>
      <c r="BR5725" s="76"/>
      <c r="BT5725" s="76"/>
      <c r="BU5725" s="76"/>
      <c r="BW5725" s="76"/>
      <c r="BX5725" s="76"/>
    </row>
    <row r="5726" spans="1:76" ht="12.75" customHeight="1">
      <c r="A5726" s="2"/>
      <c r="B5726" s="2"/>
      <c r="C5726" s="2"/>
      <c r="D5726" s="75"/>
      <c r="F5726" s="76"/>
      <c r="G5726" s="76"/>
      <c r="I5726" s="76"/>
      <c r="J5726" s="76"/>
      <c r="L5726" s="76"/>
      <c r="M5726" s="76"/>
      <c r="O5726" s="76"/>
      <c r="P5726" s="76"/>
      <c r="R5726" s="76"/>
      <c r="S5726" s="76"/>
      <c r="U5726" s="76"/>
      <c r="V5726" s="76"/>
      <c r="X5726" s="76"/>
      <c r="Y5726" s="76"/>
      <c r="AA5726" s="76"/>
      <c r="AB5726" s="76"/>
      <c r="AD5726" s="76"/>
      <c r="AE5726" s="76"/>
      <c r="AG5726" s="76"/>
      <c r="AH5726" s="76"/>
      <c r="AJ5726" s="76"/>
      <c r="AK5726" s="76"/>
      <c r="AM5726" s="76"/>
      <c r="AN5726" s="76"/>
      <c r="AP5726" s="76"/>
      <c r="AQ5726" s="76"/>
      <c r="AS5726" s="76"/>
      <c r="AT5726" s="76"/>
      <c r="AV5726" s="76"/>
      <c r="AW5726" s="76"/>
      <c r="AY5726" s="76"/>
      <c r="AZ5726" s="76"/>
      <c r="BB5726" s="76"/>
      <c r="BC5726" s="76"/>
      <c r="BE5726" s="76"/>
      <c r="BF5726" s="76"/>
      <c r="BH5726" s="76"/>
      <c r="BI5726" s="76"/>
      <c r="BK5726" s="76"/>
      <c r="BL5726" s="76"/>
      <c r="BN5726" s="76"/>
      <c r="BO5726" s="76"/>
      <c r="BQ5726" s="76"/>
      <c r="BR5726" s="76"/>
      <c r="BT5726" s="76"/>
      <c r="BU5726" s="76"/>
      <c r="BW5726" s="76"/>
      <c r="BX5726" s="76"/>
    </row>
    <row r="5727" spans="1:76" ht="12.75" customHeight="1">
      <c r="A5727" s="2"/>
      <c r="B5727" s="2"/>
      <c r="C5727" s="2"/>
      <c r="D5727" s="75"/>
      <c r="F5727" s="76"/>
      <c r="G5727" s="76"/>
      <c r="I5727" s="76"/>
      <c r="J5727" s="76"/>
      <c r="L5727" s="76"/>
      <c r="M5727" s="76"/>
      <c r="O5727" s="76"/>
      <c r="P5727" s="76"/>
      <c r="R5727" s="76"/>
      <c r="S5727" s="76"/>
      <c r="U5727" s="76"/>
      <c r="V5727" s="76"/>
      <c r="X5727" s="76"/>
      <c r="Y5727" s="76"/>
      <c r="AA5727" s="76"/>
      <c r="AB5727" s="76"/>
      <c r="AD5727" s="76"/>
      <c r="AE5727" s="76"/>
      <c r="AG5727" s="76"/>
      <c r="AH5727" s="76"/>
      <c r="AJ5727" s="76"/>
      <c r="AK5727" s="76"/>
      <c r="AM5727" s="76"/>
      <c r="AN5727" s="76"/>
      <c r="AP5727" s="76"/>
      <c r="AQ5727" s="76"/>
      <c r="AS5727" s="76"/>
      <c r="AT5727" s="76"/>
      <c r="AV5727" s="76"/>
      <c r="AW5727" s="76"/>
      <c r="AY5727" s="76"/>
      <c r="AZ5727" s="76"/>
      <c r="BB5727" s="76"/>
      <c r="BC5727" s="76"/>
      <c r="BE5727" s="76"/>
      <c r="BF5727" s="76"/>
      <c r="BH5727" s="76"/>
      <c r="BI5727" s="76"/>
      <c r="BK5727" s="76"/>
      <c r="BL5727" s="76"/>
      <c r="BN5727" s="76"/>
      <c r="BO5727" s="76"/>
      <c r="BQ5727" s="76"/>
      <c r="BR5727" s="76"/>
      <c r="BT5727" s="76"/>
      <c r="BU5727" s="76"/>
      <c r="BW5727" s="76"/>
      <c r="BX5727" s="76"/>
    </row>
    <row r="5728" spans="1:76" ht="12.75" customHeight="1">
      <c r="A5728" s="2"/>
      <c r="B5728" s="2"/>
      <c r="C5728" s="2"/>
      <c r="D5728" s="75"/>
      <c r="F5728" s="76"/>
      <c r="G5728" s="76"/>
      <c r="I5728" s="76"/>
      <c r="J5728" s="76"/>
      <c r="L5728" s="76"/>
      <c r="M5728" s="76"/>
      <c r="O5728" s="76"/>
      <c r="P5728" s="76"/>
      <c r="R5728" s="76"/>
      <c r="S5728" s="76"/>
      <c r="U5728" s="76"/>
      <c r="V5728" s="76"/>
      <c r="X5728" s="76"/>
      <c r="Y5728" s="76"/>
      <c r="AA5728" s="76"/>
      <c r="AB5728" s="76"/>
      <c r="AD5728" s="76"/>
      <c r="AE5728" s="76"/>
      <c r="AG5728" s="76"/>
      <c r="AH5728" s="76"/>
      <c r="AJ5728" s="76"/>
      <c r="AK5728" s="76"/>
      <c r="AM5728" s="76"/>
      <c r="AN5728" s="76"/>
      <c r="AP5728" s="76"/>
      <c r="AQ5728" s="76"/>
      <c r="AS5728" s="76"/>
      <c r="AT5728" s="76"/>
      <c r="AV5728" s="76"/>
      <c r="AW5728" s="76"/>
      <c r="AY5728" s="76"/>
      <c r="AZ5728" s="76"/>
      <c r="BB5728" s="76"/>
      <c r="BC5728" s="76"/>
      <c r="BE5728" s="76"/>
      <c r="BF5728" s="76"/>
      <c r="BH5728" s="76"/>
      <c r="BI5728" s="76"/>
      <c r="BK5728" s="76"/>
      <c r="BL5728" s="76"/>
      <c r="BN5728" s="76"/>
      <c r="BO5728" s="76"/>
      <c r="BQ5728" s="76"/>
      <c r="BR5728" s="76"/>
      <c r="BT5728" s="76"/>
      <c r="BU5728" s="76"/>
      <c r="BW5728" s="76"/>
      <c r="BX5728" s="76"/>
    </row>
    <row r="5729" spans="1:76" ht="12.75" customHeight="1">
      <c r="A5729" s="2"/>
      <c r="B5729" s="2"/>
      <c r="C5729" s="2"/>
      <c r="D5729" s="75"/>
      <c r="F5729" s="76"/>
      <c r="G5729" s="76"/>
      <c r="I5729" s="76"/>
      <c r="J5729" s="76"/>
      <c r="L5729" s="76"/>
      <c r="M5729" s="76"/>
      <c r="O5729" s="76"/>
      <c r="P5729" s="76"/>
      <c r="R5729" s="76"/>
      <c r="S5729" s="76"/>
      <c r="U5729" s="76"/>
      <c r="V5729" s="76"/>
      <c r="X5729" s="76"/>
      <c r="Y5729" s="76"/>
      <c r="AA5729" s="76"/>
      <c r="AB5729" s="76"/>
      <c r="AD5729" s="76"/>
      <c r="AE5729" s="76"/>
      <c r="AG5729" s="76"/>
      <c r="AH5729" s="76"/>
      <c r="AJ5729" s="76"/>
      <c r="AK5729" s="76"/>
      <c r="AM5729" s="76"/>
      <c r="AN5729" s="76"/>
      <c r="AP5729" s="76"/>
      <c r="AQ5729" s="76"/>
      <c r="AS5729" s="76"/>
      <c r="AT5729" s="76"/>
      <c r="AV5729" s="76"/>
      <c r="AW5729" s="76"/>
      <c r="AY5729" s="76"/>
      <c r="AZ5729" s="76"/>
      <c r="BB5729" s="76"/>
      <c r="BC5729" s="76"/>
      <c r="BE5729" s="76"/>
      <c r="BF5729" s="76"/>
      <c r="BH5729" s="76"/>
      <c r="BI5729" s="76"/>
      <c r="BK5729" s="76"/>
      <c r="BL5729" s="76"/>
      <c r="BN5729" s="76"/>
      <c r="BO5729" s="76"/>
      <c r="BQ5729" s="76"/>
      <c r="BR5729" s="76"/>
      <c r="BT5729" s="76"/>
      <c r="BU5729" s="76"/>
      <c r="BW5729" s="76"/>
      <c r="BX5729" s="76"/>
    </row>
    <row r="5730" spans="1:76" ht="12.75" customHeight="1">
      <c r="A5730" s="2"/>
      <c r="B5730" s="2"/>
      <c r="C5730" s="2"/>
      <c r="D5730" s="75"/>
      <c r="F5730" s="76"/>
      <c r="G5730" s="76"/>
      <c r="I5730" s="76"/>
      <c r="J5730" s="76"/>
      <c r="L5730" s="76"/>
      <c r="M5730" s="76"/>
      <c r="O5730" s="76"/>
      <c r="P5730" s="76"/>
      <c r="R5730" s="76"/>
      <c r="S5730" s="76"/>
      <c r="U5730" s="76"/>
      <c r="V5730" s="76"/>
      <c r="X5730" s="76"/>
      <c r="Y5730" s="76"/>
      <c r="AA5730" s="76"/>
      <c r="AB5730" s="76"/>
      <c r="AD5730" s="76"/>
      <c r="AE5730" s="76"/>
      <c r="AG5730" s="76"/>
      <c r="AH5730" s="76"/>
      <c r="AJ5730" s="76"/>
      <c r="AK5730" s="76"/>
      <c r="AM5730" s="76"/>
      <c r="AN5730" s="76"/>
      <c r="AP5730" s="76"/>
      <c r="AQ5730" s="76"/>
      <c r="AS5730" s="76"/>
      <c r="AT5730" s="76"/>
      <c r="AV5730" s="76"/>
      <c r="AW5730" s="76"/>
      <c r="AY5730" s="76"/>
      <c r="AZ5730" s="76"/>
      <c r="BB5730" s="76"/>
      <c r="BC5730" s="76"/>
      <c r="BE5730" s="76"/>
      <c r="BF5730" s="76"/>
      <c r="BH5730" s="76"/>
      <c r="BI5730" s="76"/>
      <c r="BK5730" s="76"/>
      <c r="BL5730" s="76"/>
      <c r="BN5730" s="76"/>
      <c r="BO5730" s="76"/>
      <c r="BQ5730" s="76"/>
      <c r="BR5730" s="76"/>
      <c r="BT5730" s="76"/>
      <c r="BU5730" s="76"/>
      <c r="BW5730" s="76"/>
      <c r="BX5730" s="76"/>
    </row>
    <row r="5731" spans="1:76" ht="12.75" customHeight="1">
      <c r="A5731" s="2"/>
      <c r="B5731" s="2"/>
      <c r="C5731" s="2"/>
      <c r="D5731" s="75"/>
      <c r="F5731" s="76"/>
      <c r="G5731" s="76"/>
      <c r="I5731" s="76"/>
      <c r="J5731" s="76"/>
      <c r="L5731" s="76"/>
      <c r="M5731" s="76"/>
      <c r="O5731" s="76"/>
      <c r="P5731" s="76"/>
      <c r="R5731" s="76"/>
      <c r="S5731" s="76"/>
      <c r="U5731" s="76"/>
      <c r="V5731" s="76"/>
      <c r="X5731" s="76"/>
      <c r="Y5731" s="76"/>
      <c r="AA5731" s="76"/>
      <c r="AB5731" s="76"/>
      <c r="AD5731" s="76"/>
      <c r="AE5731" s="76"/>
      <c r="AG5731" s="76"/>
      <c r="AH5731" s="76"/>
      <c r="AJ5731" s="76"/>
      <c r="AK5731" s="76"/>
      <c r="AM5731" s="76"/>
      <c r="AN5731" s="76"/>
      <c r="AP5731" s="76"/>
      <c r="AQ5731" s="76"/>
      <c r="AS5731" s="76"/>
      <c r="AT5731" s="76"/>
      <c r="AV5731" s="76"/>
      <c r="AW5731" s="76"/>
      <c r="AY5731" s="76"/>
      <c r="AZ5731" s="76"/>
      <c r="BB5731" s="76"/>
      <c r="BC5731" s="76"/>
      <c r="BE5731" s="76"/>
      <c r="BF5731" s="76"/>
      <c r="BH5731" s="76"/>
      <c r="BI5731" s="76"/>
      <c r="BK5731" s="76"/>
      <c r="BL5731" s="76"/>
      <c r="BN5731" s="76"/>
      <c r="BO5731" s="76"/>
      <c r="BQ5731" s="76"/>
      <c r="BR5731" s="76"/>
      <c r="BT5731" s="76"/>
      <c r="BU5731" s="76"/>
      <c r="BW5731" s="76"/>
      <c r="BX5731" s="76"/>
    </row>
    <row r="5732" spans="1:76" ht="12.75" customHeight="1">
      <c r="A5732" s="2"/>
      <c r="B5732" s="2"/>
      <c r="C5732" s="2"/>
      <c r="D5732" s="75"/>
      <c r="F5732" s="76"/>
      <c r="G5732" s="76"/>
      <c r="I5732" s="76"/>
      <c r="J5732" s="76"/>
      <c r="L5732" s="76"/>
      <c r="M5732" s="76"/>
      <c r="O5732" s="76"/>
      <c r="P5732" s="76"/>
      <c r="R5732" s="76"/>
      <c r="S5732" s="76"/>
      <c r="U5732" s="76"/>
      <c r="V5732" s="76"/>
      <c r="X5732" s="76"/>
      <c r="Y5732" s="76"/>
      <c r="AA5732" s="76"/>
      <c r="AB5732" s="76"/>
      <c r="AD5732" s="76"/>
      <c r="AE5732" s="76"/>
      <c r="AG5732" s="76"/>
      <c r="AH5732" s="76"/>
      <c r="AJ5732" s="76"/>
      <c r="AK5732" s="76"/>
      <c r="AM5732" s="76"/>
      <c r="AN5732" s="76"/>
      <c r="AP5732" s="76"/>
      <c r="AQ5732" s="76"/>
      <c r="AS5732" s="76"/>
      <c r="AT5732" s="76"/>
      <c r="AV5732" s="76"/>
      <c r="AW5732" s="76"/>
      <c r="AY5732" s="76"/>
      <c r="AZ5732" s="76"/>
      <c r="BB5732" s="76"/>
      <c r="BC5732" s="76"/>
      <c r="BE5732" s="76"/>
      <c r="BF5732" s="76"/>
      <c r="BH5732" s="76"/>
      <c r="BI5732" s="76"/>
      <c r="BK5732" s="76"/>
      <c r="BL5732" s="76"/>
      <c r="BN5732" s="76"/>
      <c r="BO5732" s="76"/>
      <c r="BQ5732" s="76"/>
      <c r="BR5732" s="76"/>
      <c r="BT5732" s="76"/>
      <c r="BU5732" s="76"/>
      <c r="BW5732" s="76"/>
      <c r="BX5732" s="76"/>
    </row>
    <row r="5733" spans="1:76" ht="12.75" customHeight="1">
      <c r="A5733" s="2"/>
      <c r="B5733" s="2"/>
      <c r="C5733" s="2"/>
      <c r="D5733" s="75"/>
      <c r="F5733" s="76"/>
      <c r="G5733" s="76"/>
      <c r="I5733" s="76"/>
      <c r="J5733" s="76"/>
      <c r="L5733" s="76"/>
      <c r="M5733" s="76"/>
      <c r="O5733" s="76"/>
      <c r="P5733" s="76"/>
      <c r="R5733" s="76"/>
      <c r="S5733" s="76"/>
      <c r="U5733" s="76"/>
      <c r="V5733" s="76"/>
      <c r="X5733" s="76"/>
      <c r="Y5733" s="76"/>
      <c r="AA5733" s="76"/>
      <c r="AB5733" s="76"/>
      <c r="AD5733" s="76"/>
      <c r="AE5733" s="76"/>
      <c r="AG5733" s="76"/>
      <c r="AH5733" s="76"/>
      <c r="AJ5733" s="76"/>
      <c r="AK5733" s="76"/>
      <c r="AM5733" s="76"/>
      <c r="AN5733" s="76"/>
      <c r="AP5733" s="76"/>
      <c r="AQ5733" s="76"/>
      <c r="AS5733" s="76"/>
      <c r="AT5733" s="76"/>
      <c r="AV5733" s="76"/>
      <c r="AW5733" s="76"/>
      <c r="AY5733" s="76"/>
      <c r="AZ5733" s="76"/>
      <c r="BB5733" s="76"/>
      <c r="BC5733" s="76"/>
      <c r="BE5733" s="76"/>
      <c r="BF5733" s="76"/>
      <c r="BH5733" s="76"/>
      <c r="BI5733" s="76"/>
      <c r="BK5733" s="76"/>
      <c r="BL5733" s="76"/>
      <c r="BN5733" s="76"/>
      <c r="BO5733" s="76"/>
      <c r="BQ5733" s="76"/>
      <c r="BR5733" s="76"/>
      <c r="BT5733" s="76"/>
      <c r="BU5733" s="76"/>
      <c r="BW5733" s="76"/>
      <c r="BX5733" s="76"/>
    </row>
    <row r="5734" spans="1:76" ht="12.75" customHeight="1">
      <c r="A5734" s="2"/>
      <c r="B5734" s="2"/>
      <c r="C5734" s="2"/>
      <c r="D5734" s="75"/>
      <c r="F5734" s="76"/>
      <c r="G5734" s="76"/>
      <c r="I5734" s="76"/>
      <c r="J5734" s="76"/>
      <c r="L5734" s="76"/>
      <c r="M5734" s="76"/>
      <c r="O5734" s="76"/>
      <c r="P5734" s="76"/>
      <c r="R5734" s="76"/>
      <c r="S5734" s="76"/>
      <c r="U5734" s="76"/>
      <c r="V5734" s="76"/>
      <c r="X5734" s="76"/>
      <c r="Y5734" s="76"/>
      <c r="AA5734" s="76"/>
      <c r="AB5734" s="76"/>
      <c r="AD5734" s="76"/>
      <c r="AE5734" s="76"/>
      <c r="AG5734" s="76"/>
      <c r="AH5734" s="76"/>
      <c r="AJ5734" s="76"/>
      <c r="AK5734" s="76"/>
      <c r="AM5734" s="76"/>
      <c r="AN5734" s="76"/>
      <c r="AP5734" s="76"/>
      <c r="AQ5734" s="76"/>
      <c r="AS5734" s="76"/>
      <c r="AT5734" s="76"/>
      <c r="AV5734" s="76"/>
      <c r="AW5734" s="76"/>
      <c r="AY5734" s="76"/>
      <c r="AZ5734" s="76"/>
      <c r="BB5734" s="76"/>
      <c r="BC5734" s="76"/>
      <c r="BE5734" s="76"/>
      <c r="BF5734" s="76"/>
      <c r="BH5734" s="76"/>
      <c r="BI5734" s="76"/>
      <c r="BK5734" s="76"/>
      <c r="BL5734" s="76"/>
      <c r="BN5734" s="76"/>
      <c r="BO5734" s="76"/>
      <c r="BQ5734" s="76"/>
      <c r="BR5734" s="76"/>
      <c r="BT5734" s="76"/>
      <c r="BU5734" s="76"/>
      <c r="BW5734" s="76"/>
      <c r="BX5734" s="76"/>
    </row>
    <row r="5735" spans="1:76" ht="12.75" customHeight="1">
      <c r="A5735" s="2"/>
      <c r="B5735" s="2"/>
      <c r="C5735" s="2"/>
      <c r="D5735" s="75"/>
      <c r="F5735" s="76"/>
      <c r="G5735" s="76"/>
      <c r="I5735" s="76"/>
      <c r="J5735" s="76"/>
      <c r="L5735" s="76"/>
      <c r="M5735" s="76"/>
      <c r="O5735" s="76"/>
      <c r="P5735" s="76"/>
      <c r="R5735" s="76"/>
      <c r="S5735" s="76"/>
      <c r="U5735" s="76"/>
      <c r="V5735" s="76"/>
      <c r="X5735" s="76"/>
      <c r="Y5735" s="76"/>
      <c r="AA5735" s="76"/>
      <c r="AB5735" s="76"/>
      <c r="AD5735" s="76"/>
      <c r="AE5735" s="76"/>
      <c r="AG5735" s="76"/>
      <c r="AH5735" s="76"/>
      <c r="AJ5735" s="76"/>
      <c r="AK5735" s="76"/>
      <c r="AM5735" s="76"/>
      <c r="AN5735" s="76"/>
      <c r="AP5735" s="76"/>
      <c r="AQ5735" s="76"/>
      <c r="AS5735" s="76"/>
      <c r="AT5735" s="76"/>
      <c r="AV5735" s="76"/>
      <c r="AW5735" s="76"/>
      <c r="AY5735" s="76"/>
      <c r="AZ5735" s="76"/>
      <c r="BB5735" s="76"/>
      <c r="BC5735" s="76"/>
      <c r="BE5735" s="76"/>
      <c r="BF5735" s="76"/>
      <c r="BH5735" s="76"/>
      <c r="BI5735" s="76"/>
      <c r="BK5735" s="76"/>
      <c r="BL5735" s="76"/>
      <c r="BN5735" s="76"/>
      <c r="BO5735" s="76"/>
      <c r="BQ5735" s="76"/>
      <c r="BR5735" s="76"/>
      <c r="BT5735" s="76"/>
      <c r="BU5735" s="76"/>
      <c r="BW5735" s="76"/>
      <c r="BX5735" s="76"/>
    </row>
    <row r="5736" spans="1:76" ht="12.75" customHeight="1">
      <c r="A5736" s="2"/>
      <c r="B5736" s="2"/>
      <c r="C5736" s="2"/>
      <c r="D5736" s="75"/>
      <c r="F5736" s="76"/>
      <c r="G5736" s="76"/>
      <c r="I5736" s="76"/>
      <c r="J5736" s="76"/>
      <c r="L5736" s="76"/>
      <c r="M5736" s="76"/>
      <c r="O5736" s="76"/>
      <c r="P5736" s="76"/>
      <c r="R5736" s="76"/>
      <c r="S5736" s="76"/>
      <c r="U5736" s="76"/>
      <c r="V5736" s="76"/>
      <c r="X5736" s="76"/>
      <c r="Y5736" s="76"/>
      <c r="AA5736" s="76"/>
      <c r="AB5736" s="76"/>
      <c r="AD5736" s="76"/>
      <c r="AE5736" s="76"/>
      <c r="AG5736" s="76"/>
      <c r="AH5736" s="76"/>
      <c r="AJ5736" s="76"/>
      <c r="AK5736" s="76"/>
      <c r="AM5736" s="76"/>
      <c r="AN5736" s="76"/>
      <c r="AP5736" s="76"/>
      <c r="AQ5736" s="76"/>
      <c r="AS5736" s="76"/>
      <c r="AT5736" s="76"/>
      <c r="AV5736" s="76"/>
      <c r="AW5736" s="76"/>
      <c r="AY5736" s="76"/>
      <c r="AZ5736" s="76"/>
      <c r="BB5736" s="76"/>
      <c r="BC5736" s="76"/>
      <c r="BE5736" s="76"/>
      <c r="BF5736" s="76"/>
      <c r="BH5736" s="76"/>
      <c r="BI5736" s="76"/>
      <c r="BK5736" s="76"/>
      <c r="BL5736" s="76"/>
      <c r="BN5736" s="76"/>
      <c r="BO5736" s="76"/>
      <c r="BQ5736" s="76"/>
      <c r="BR5736" s="76"/>
      <c r="BT5736" s="76"/>
      <c r="BU5736" s="76"/>
      <c r="BW5736" s="76"/>
      <c r="BX5736" s="76"/>
    </row>
    <row r="5737" spans="1:76" ht="12.75" customHeight="1">
      <c r="A5737" s="2"/>
      <c r="B5737" s="2"/>
      <c r="C5737" s="2"/>
      <c r="D5737" s="75"/>
      <c r="F5737" s="76"/>
      <c r="G5737" s="76"/>
      <c r="I5737" s="76"/>
      <c r="J5737" s="76"/>
      <c r="L5737" s="76"/>
      <c r="M5737" s="76"/>
      <c r="O5737" s="76"/>
      <c r="P5737" s="76"/>
      <c r="R5737" s="76"/>
      <c r="S5737" s="76"/>
      <c r="U5737" s="76"/>
      <c r="V5737" s="76"/>
      <c r="X5737" s="76"/>
      <c r="Y5737" s="76"/>
      <c r="AA5737" s="76"/>
      <c r="AB5737" s="76"/>
      <c r="AD5737" s="76"/>
      <c r="AE5737" s="76"/>
      <c r="AG5737" s="76"/>
      <c r="AH5737" s="76"/>
      <c r="AJ5737" s="76"/>
      <c r="AK5737" s="76"/>
      <c r="AM5737" s="76"/>
      <c r="AN5737" s="76"/>
      <c r="AP5737" s="76"/>
      <c r="AQ5737" s="76"/>
      <c r="AS5737" s="76"/>
      <c r="AT5737" s="76"/>
      <c r="AV5737" s="76"/>
      <c r="AW5737" s="76"/>
      <c r="AY5737" s="76"/>
      <c r="AZ5737" s="76"/>
      <c r="BB5737" s="76"/>
      <c r="BC5737" s="76"/>
      <c r="BE5737" s="76"/>
      <c r="BF5737" s="76"/>
      <c r="BH5737" s="76"/>
      <c r="BI5737" s="76"/>
      <c r="BK5737" s="76"/>
      <c r="BL5737" s="76"/>
      <c r="BN5737" s="76"/>
      <c r="BO5737" s="76"/>
      <c r="BQ5737" s="76"/>
      <c r="BR5737" s="76"/>
      <c r="BT5737" s="76"/>
      <c r="BU5737" s="76"/>
      <c r="BW5737" s="76"/>
      <c r="BX5737" s="76"/>
    </row>
    <row r="5738" spans="1:76" ht="12.75" customHeight="1">
      <c r="A5738" s="2"/>
      <c r="B5738" s="2"/>
      <c r="C5738" s="2"/>
      <c r="D5738" s="75"/>
      <c r="F5738" s="76"/>
      <c r="G5738" s="76"/>
      <c r="I5738" s="76"/>
      <c r="J5738" s="76"/>
      <c r="L5738" s="76"/>
      <c r="M5738" s="76"/>
      <c r="O5738" s="76"/>
      <c r="P5738" s="76"/>
      <c r="R5738" s="76"/>
      <c r="S5738" s="76"/>
      <c r="U5738" s="76"/>
      <c r="V5738" s="76"/>
      <c r="X5738" s="76"/>
      <c r="Y5738" s="76"/>
      <c r="AA5738" s="76"/>
      <c r="AB5738" s="76"/>
      <c r="AD5738" s="76"/>
      <c r="AE5738" s="76"/>
      <c r="AG5738" s="76"/>
      <c r="AH5738" s="76"/>
      <c r="AJ5738" s="76"/>
      <c r="AK5738" s="76"/>
      <c r="AM5738" s="76"/>
      <c r="AN5738" s="76"/>
      <c r="AP5738" s="76"/>
      <c r="AQ5738" s="76"/>
      <c r="AS5738" s="76"/>
      <c r="AT5738" s="76"/>
      <c r="AV5738" s="76"/>
      <c r="AW5738" s="76"/>
      <c r="AY5738" s="76"/>
      <c r="AZ5738" s="76"/>
      <c r="BB5738" s="76"/>
      <c r="BC5738" s="76"/>
      <c r="BE5738" s="76"/>
      <c r="BF5738" s="76"/>
      <c r="BH5738" s="76"/>
      <c r="BI5738" s="76"/>
      <c r="BK5738" s="76"/>
      <c r="BL5738" s="76"/>
      <c r="BN5738" s="76"/>
      <c r="BO5738" s="76"/>
      <c r="BQ5738" s="76"/>
      <c r="BR5738" s="76"/>
      <c r="BT5738" s="76"/>
      <c r="BU5738" s="76"/>
      <c r="BW5738" s="76"/>
      <c r="BX5738" s="76"/>
    </row>
    <row r="5739" spans="1:76" ht="12.75" customHeight="1">
      <c r="A5739" s="2"/>
      <c r="B5739" s="2"/>
      <c r="C5739" s="2"/>
      <c r="D5739" s="75"/>
      <c r="F5739" s="76"/>
      <c r="G5739" s="76"/>
      <c r="I5739" s="76"/>
      <c r="J5739" s="76"/>
      <c r="L5739" s="76"/>
      <c r="M5739" s="76"/>
      <c r="O5739" s="76"/>
      <c r="P5739" s="76"/>
      <c r="R5739" s="76"/>
      <c r="S5739" s="76"/>
      <c r="U5739" s="76"/>
      <c r="V5739" s="76"/>
      <c r="X5739" s="76"/>
      <c r="Y5739" s="76"/>
      <c r="AA5739" s="76"/>
      <c r="AB5739" s="76"/>
      <c r="AD5739" s="76"/>
      <c r="AE5739" s="76"/>
      <c r="AG5739" s="76"/>
      <c r="AH5739" s="76"/>
      <c r="AJ5739" s="76"/>
      <c r="AK5739" s="76"/>
      <c r="AM5739" s="76"/>
      <c r="AN5739" s="76"/>
      <c r="AP5739" s="76"/>
      <c r="AQ5739" s="76"/>
      <c r="AS5739" s="76"/>
      <c r="AT5739" s="76"/>
      <c r="AV5739" s="76"/>
      <c r="AW5739" s="76"/>
      <c r="AY5739" s="76"/>
      <c r="AZ5739" s="76"/>
      <c r="BB5739" s="76"/>
      <c r="BC5739" s="76"/>
      <c r="BE5739" s="76"/>
      <c r="BF5739" s="76"/>
      <c r="BH5739" s="76"/>
      <c r="BI5739" s="76"/>
      <c r="BK5739" s="76"/>
      <c r="BL5739" s="76"/>
      <c r="BN5739" s="76"/>
      <c r="BO5739" s="76"/>
      <c r="BQ5739" s="76"/>
      <c r="BR5739" s="76"/>
      <c r="BT5739" s="76"/>
      <c r="BU5739" s="76"/>
      <c r="BW5739" s="76"/>
      <c r="BX5739" s="76"/>
    </row>
    <row r="5740" spans="1:76" ht="12.75" customHeight="1">
      <c r="A5740" s="2"/>
      <c r="B5740" s="2"/>
      <c r="C5740" s="2"/>
      <c r="D5740" s="75"/>
      <c r="F5740" s="76"/>
      <c r="G5740" s="76"/>
      <c r="I5740" s="76"/>
      <c r="J5740" s="76"/>
      <c r="L5740" s="76"/>
      <c r="M5740" s="76"/>
      <c r="O5740" s="76"/>
      <c r="P5740" s="76"/>
      <c r="R5740" s="76"/>
      <c r="S5740" s="76"/>
      <c r="U5740" s="76"/>
      <c r="V5740" s="76"/>
      <c r="X5740" s="76"/>
      <c r="Y5740" s="76"/>
      <c r="AA5740" s="76"/>
      <c r="AB5740" s="76"/>
      <c r="AD5740" s="76"/>
      <c r="AE5740" s="76"/>
      <c r="AG5740" s="76"/>
      <c r="AH5740" s="76"/>
      <c r="AJ5740" s="76"/>
      <c r="AK5740" s="76"/>
      <c r="AM5740" s="76"/>
      <c r="AN5740" s="76"/>
      <c r="AP5740" s="76"/>
      <c r="AQ5740" s="76"/>
      <c r="AS5740" s="76"/>
      <c r="AT5740" s="76"/>
      <c r="AV5740" s="76"/>
      <c r="AW5740" s="76"/>
      <c r="AY5740" s="76"/>
      <c r="AZ5740" s="76"/>
      <c r="BB5740" s="76"/>
      <c r="BC5740" s="76"/>
      <c r="BE5740" s="76"/>
      <c r="BF5740" s="76"/>
      <c r="BH5740" s="76"/>
      <c r="BI5740" s="76"/>
      <c r="BK5740" s="76"/>
      <c r="BL5740" s="76"/>
      <c r="BN5740" s="76"/>
      <c r="BO5740" s="76"/>
      <c r="BQ5740" s="76"/>
      <c r="BR5740" s="76"/>
      <c r="BT5740" s="76"/>
      <c r="BU5740" s="76"/>
      <c r="BW5740" s="76"/>
      <c r="BX5740" s="76"/>
    </row>
    <row r="5741" spans="1:76" ht="12.75" customHeight="1">
      <c r="A5741" s="2"/>
      <c r="B5741" s="2"/>
      <c r="C5741" s="2"/>
      <c r="D5741" s="75"/>
      <c r="F5741" s="76"/>
      <c r="G5741" s="76"/>
      <c r="I5741" s="76"/>
      <c r="J5741" s="76"/>
      <c r="L5741" s="76"/>
      <c r="M5741" s="76"/>
      <c r="O5741" s="76"/>
      <c r="P5741" s="76"/>
      <c r="R5741" s="76"/>
      <c r="S5741" s="76"/>
      <c r="U5741" s="76"/>
      <c r="V5741" s="76"/>
      <c r="X5741" s="76"/>
      <c r="Y5741" s="76"/>
      <c r="AA5741" s="76"/>
      <c r="AB5741" s="76"/>
      <c r="AD5741" s="76"/>
      <c r="AE5741" s="76"/>
      <c r="AG5741" s="76"/>
      <c r="AH5741" s="76"/>
      <c r="AJ5741" s="76"/>
      <c r="AK5741" s="76"/>
      <c r="AM5741" s="76"/>
      <c r="AN5741" s="76"/>
      <c r="AP5741" s="76"/>
      <c r="AQ5741" s="76"/>
      <c r="AS5741" s="76"/>
      <c r="AT5741" s="76"/>
      <c r="AV5741" s="76"/>
      <c r="AW5741" s="76"/>
      <c r="AY5741" s="76"/>
      <c r="AZ5741" s="76"/>
      <c r="BB5741" s="76"/>
      <c r="BC5741" s="76"/>
      <c r="BE5741" s="76"/>
      <c r="BF5741" s="76"/>
      <c r="BH5741" s="76"/>
      <c r="BI5741" s="76"/>
      <c r="BK5741" s="76"/>
      <c r="BL5741" s="76"/>
      <c r="BN5741" s="76"/>
      <c r="BO5741" s="76"/>
      <c r="BQ5741" s="76"/>
      <c r="BR5741" s="76"/>
      <c r="BT5741" s="76"/>
      <c r="BU5741" s="76"/>
      <c r="BW5741" s="76"/>
      <c r="BX5741" s="76"/>
    </row>
    <row r="5742" spans="1:76" ht="12.75" customHeight="1">
      <c r="A5742" s="2"/>
      <c r="B5742" s="2"/>
      <c r="C5742" s="2"/>
      <c r="D5742" s="75"/>
      <c r="F5742" s="76"/>
      <c r="G5742" s="76"/>
      <c r="I5742" s="76"/>
      <c r="J5742" s="76"/>
      <c r="L5742" s="76"/>
      <c r="M5742" s="76"/>
      <c r="O5742" s="76"/>
      <c r="P5742" s="76"/>
      <c r="R5742" s="76"/>
      <c r="S5742" s="76"/>
      <c r="U5742" s="76"/>
      <c r="V5742" s="76"/>
      <c r="X5742" s="76"/>
      <c r="Y5742" s="76"/>
      <c r="AA5742" s="76"/>
      <c r="AB5742" s="76"/>
      <c r="AD5742" s="76"/>
      <c r="AE5742" s="76"/>
      <c r="AG5742" s="76"/>
      <c r="AH5742" s="76"/>
      <c r="AJ5742" s="76"/>
      <c r="AK5742" s="76"/>
      <c r="AM5742" s="76"/>
      <c r="AN5742" s="76"/>
      <c r="AP5742" s="76"/>
      <c r="AQ5742" s="76"/>
      <c r="AS5742" s="76"/>
      <c r="AT5742" s="76"/>
      <c r="AV5742" s="76"/>
      <c r="AW5742" s="76"/>
      <c r="AY5742" s="76"/>
      <c r="AZ5742" s="76"/>
      <c r="BB5742" s="76"/>
      <c r="BC5742" s="76"/>
      <c r="BE5742" s="76"/>
      <c r="BF5742" s="76"/>
      <c r="BH5742" s="76"/>
      <c r="BI5742" s="76"/>
      <c r="BK5742" s="76"/>
      <c r="BL5742" s="76"/>
      <c r="BN5742" s="76"/>
      <c r="BO5742" s="76"/>
      <c r="BQ5742" s="76"/>
      <c r="BR5742" s="76"/>
      <c r="BT5742" s="76"/>
      <c r="BU5742" s="76"/>
      <c r="BW5742" s="76"/>
      <c r="BX5742" s="76"/>
    </row>
    <row r="5743" spans="1:76" ht="12.75" customHeight="1">
      <c r="A5743" s="2"/>
      <c r="B5743" s="2"/>
      <c r="C5743" s="2"/>
      <c r="D5743" s="75"/>
      <c r="F5743" s="76"/>
      <c r="G5743" s="76"/>
      <c r="I5743" s="76"/>
      <c r="J5743" s="76"/>
      <c r="L5743" s="76"/>
      <c r="M5743" s="76"/>
      <c r="O5743" s="76"/>
      <c r="P5743" s="76"/>
      <c r="R5743" s="76"/>
      <c r="S5743" s="76"/>
      <c r="U5743" s="76"/>
      <c r="V5743" s="76"/>
      <c r="X5743" s="76"/>
      <c r="Y5743" s="76"/>
      <c r="AA5743" s="76"/>
      <c r="AB5743" s="76"/>
      <c r="AD5743" s="76"/>
      <c r="AE5743" s="76"/>
      <c r="AG5743" s="76"/>
      <c r="AH5743" s="76"/>
      <c r="AJ5743" s="76"/>
      <c r="AK5743" s="76"/>
      <c r="AM5743" s="76"/>
      <c r="AN5743" s="76"/>
      <c r="AP5743" s="76"/>
      <c r="AQ5743" s="76"/>
      <c r="AS5743" s="76"/>
      <c r="AT5743" s="76"/>
      <c r="AV5743" s="76"/>
      <c r="AW5743" s="76"/>
      <c r="AY5743" s="76"/>
      <c r="AZ5743" s="76"/>
      <c r="BB5743" s="76"/>
      <c r="BC5743" s="76"/>
      <c r="BE5743" s="76"/>
      <c r="BF5743" s="76"/>
      <c r="BH5743" s="76"/>
      <c r="BI5743" s="76"/>
      <c r="BK5743" s="76"/>
      <c r="BL5743" s="76"/>
      <c r="BN5743" s="76"/>
      <c r="BO5743" s="76"/>
      <c r="BQ5743" s="76"/>
      <c r="BR5743" s="76"/>
      <c r="BT5743" s="76"/>
      <c r="BU5743" s="76"/>
      <c r="BW5743" s="76"/>
      <c r="BX5743" s="76"/>
    </row>
    <row r="5744" spans="1:76" ht="12.75" customHeight="1">
      <c r="A5744" s="2"/>
      <c r="B5744" s="2"/>
      <c r="C5744" s="2"/>
      <c r="D5744" s="75"/>
      <c r="F5744" s="76"/>
      <c r="G5744" s="76"/>
      <c r="I5744" s="76"/>
      <c r="J5744" s="76"/>
      <c r="L5744" s="76"/>
      <c r="M5744" s="76"/>
      <c r="O5744" s="76"/>
      <c r="P5744" s="76"/>
      <c r="R5744" s="76"/>
      <c r="S5744" s="76"/>
      <c r="U5744" s="76"/>
      <c r="V5744" s="76"/>
      <c r="X5744" s="76"/>
      <c r="Y5744" s="76"/>
      <c r="AA5744" s="76"/>
      <c r="AB5744" s="76"/>
      <c r="AD5744" s="76"/>
      <c r="AE5744" s="76"/>
      <c r="AG5744" s="76"/>
      <c r="AH5744" s="76"/>
      <c r="AJ5744" s="76"/>
      <c r="AK5744" s="76"/>
      <c r="AM5744" s="76"/>
      <c r="AN5744" s="76"/>
      <c r="AP5744" s="76"/>
      <c r="AQ5744" s="76"/>
      <c r="AS5744" s="76"/>
      <c r="AT5744" s="76"/>
      <c r="AV5744" s="76"/>
      <c r="AW5744" s="76"/>
      <c r="AY5744" s="76"/>
      <c r="AZ5744" s="76"/>
      <c r="BB5744" s="76"/>
      <c r="BC5744" s="76"/>
      <c r="BE5744" s="76"/>
      <c r="BF5744" s="76"/>
      <c r="BH5744" s="76"/>
      <c r="BI5744" s="76"/>
      <c r="BK5744" s="76"/>
      <c r="BL5744" s="76"/>
      <c r="BN5744" s="76"/>
      <c r="BO5744" s="76"/>
      <c r="BQ5744" s="76"/>
      <c r="BR5744" s="76"/>
      <c r="BT5744" s="76"/>
      <c r="BU5744" s="76"/>
      <c r="BW5744" s="76"/>
      <c r="BX5744" s="76"/>
    </row>
    <row r="5745" spans="1:76" ht="12.75" customHeight="1">
      <c r="A5745" s="2"/>
      <c r="B5745" s="2"/>
      <c r="C5745" s="2"/>
      <c r="D5745" s="75"/>
      <c r="F5745" s="76"/>
      <c r="G5745" s="76"/>
      <c r="I5745" s="76"/>
      <c r="J5745" s="76"/>
      <c r="L5745" s="76"/>
      <c r="M5745" s="76"/>
      <c r="O5745" s="76"/>
      <c r="P5745" s="76"/>
      <c r="R5745" s="76"/>
      <c r="S5745" s="76"/>
      <c r="U5745" s="76"/>
      <c r="V5745" s="76"/>
      <c r="X5745" s="76"/>
      <c r="Y5745" s="76"/>
      <c r="AA5745" s="76"/>
      <c r="AB5745" s="76"/>
      <c r="AD5745" s="76"/>
      <c r="AE5745" s="76"/>
      <c r="AG5745" s="76"/>
      <c r="AH5745" s="76"/>
      <c r="AJ5745" s="76"/>
      <c r="AK5745" s="76"/>
      <c r="AM5745" s="76"/>
      <c r="AN5745" s="76"/>
      <c r="AP5745" s="76"/>
      <c r="AQ5745" s="76"/>
      <c r="AS5745" s="76"/>
      <c r="AT5745" s="76"/>
      <c r="AV5745" s="76"/>
      <c r="AW5745" s="76"/>
      <c r="AY5745" s="76"/>
      <c r="AZ5745" s="76"/>
      <c r="BB5745" s="76"/>
      <c r="BC5745" s="76"/>
      <c r="BE5745" s="76"/>
      <c r="BF5745" s="76"/>
      <c r="BH5745" s="76"/>
      <c r="BI5745" s="76"/>
      <c r="BK5745" s="76"/>
      <c r="BL5745" s="76"/>
      <c r="BN5745" s="76"/>
      <c r="BO5745" s="76"/>
      <c r="BQ5745" s="76"/>
      <c r="BR5745" s="76"/>
      <c r="BT5745" s="76"/>
      <c r="BU5745" s="76"/>
      <c r="BW5745" s="76"/>
      <c r="BX5745" s="76"/>
    </row>
    <row r="5746" spans="1:76" ht="12.75" customHeight="1">
      <c r="A5746" s="2"/>
      <c r="B5746" s="2"/>
      <c r="C5746" s="2"/>
      <c r="D5746" s="75"/>
      <c r="F5746" s="76"/>
      <c r="G5746" s="76"/>
      <c r="I5746" s="76"/>
      <c r="J5746" s="76"/>
      <c r="L5746" s="76"/>
      <c r="M5746" s="76"/>
      <c r="O5746" s="76"/>
      <c r="P5746" s="76"/>
      <c r="R5746" s="76"/>
      <c r="S5746" s="76"/>
      <c r="U5746" s="76"/>
      <c r="V5746" s="76"/>
      <c r="X5746" s="76"/>
      <c r="Y5746" s="76"/>
      <c r="AA5746" s="76"/>
      <c r="AB5746" s="76"/>
      <c r="AD5746" s="76"/>
      <c r="AE5746" s="76"/>
      <c r="AG5746" s="76"/>
      <c r="AH5746" s="76"/>
      <c r="AJ5746" s="76"/>
      <c r="AK5746" s="76"/>
      <c r="AM5746" s="76"/>
      <c r="AN5746" s="76"/>
      <c r="AP5746" s="76"/>
      <c r="AQ5746" s="76"/>
      <c r="AS5746" s="76"/>
      <c r="AT5746" s="76"/>
      <c r="AV5746" s="76"/>
      <c r="AW5746" s="76"/>
      <c r="AY5746" s="76"/>
      <c r="AZ5746" s="76"/>
      <c r="BB5746" s="76"/>
      <c r="BC5746" s="76"/>
      <c r="BE5746" s="76"/>
      <c r="BF5746" s="76"/>
      <c r="BH5746" s="76"/>
      <c r="BI5746" s="76"/>
      <c r="BK5746" s="76"/>
      <c r="BL5746" s="76"/>
      <c r="BN5746" s="76"/>
      <c r="BO5746" s="76"/>
      <c r="BQ5746" s="76"/>
      <c r="BR5746" s="76"/>
      <c r="BT5746" s="76"/>
      <c r="BU5746" s="76"/>
      <c r="BW5746" s="76"/>
      <c r="BX5746" s="76"/>
    </row>
    <row r="5747" spans="1:76" ht="12.75" customHeight="1">
      <c r="A5747" s="2"/>
      <c r="B5747" s="2"/>
      <c r="C5747" s="2"/>
      <c r="D5747" s="75"/>
      <c r="F5747" s="76"/>
      <c r="G5747" s="76"/>
      <c r="I5747" s="76"/>
      <c r="J5747" s="76"/>
      <c r="L5747" s="76"/>
      <c r="M5747" s="76"/>
      <c r="O5747" s="76"/>
      <c r="P5747" s="76"/>
      <c r="R5747" s="76"/>
      <c r="S5747" s="76"/>
      <c r="U5747" s="76"/>
      <c r="V5747" s="76"/>
      <c r="X5747" s="76"/>
      <c r="Y5747" s="76"/>
      <c r="AA5747" s="76"/>
      <c r="AB5747" s="76"/>
      <c r="AD5747" s="76"/>
      <c r="AE5747" s="76"/>
      <c r="AG5747" s="76"/>
      <c r="AH5747" s="76"/>
      <c r="AJ5747" s="76"/>
      <c r="AK5747" s="76"/>
      <c r="AM5747" s="76"/>
      <c r="AN5747" s="76"/>
      <c r="AP5747" s="76"/>
      <c r="AQ5747" s="76"/>
      <c r="AS5747" s="76"/>
      <c r="AT5747" s="76"/>
      <c r="AV5747" s="76"/>
      <c r="AW5747" s="76"/>
      <c r="AY5747" s="76"/>
      <c r="AZ5747" s="76"/>
      <c r="BB5747" s="76"/>
      <c r="BC5747" s="76"/>
      <c r="BE5747" s="76"/>
      <c r="BF5747" s="76"/>
      <c r="BH5747" s="76"/>
      <c r="BI5747" s="76"/>
      <c r="BK5747" s="76"/>
      <c r="BL5747" s="76"/>
      <c r="BN5747" s="76"/>
      <c r="BO5747" s="76"/>
      <c r="BQ5747" s="76"/>
      <c r="BR5747" s="76"/>
      <c r="BT5747" s="76"/>
      <c r="BU5747" s="76"/>
      <c r="BW5747" s="76"/>
      <c r="BX5747" s="76"/>
    </row>
    <row r="5748" spans="1:76" ht="12.75" customHeight="1">
      <c r="A5748" s="2"/>
      <c r="B5748" s="2"/>
      <c r="C5748" s="2"/>
      <c r="D5748" s="75"/>
      <c r="F5748" s="76"/>
      <c r="G5748" s="76"/>
      <c r="I5748" s="76"/>
      <c r="J5748" s="76"/>
      <c r="L5748" s="76"/>
      <c r="M5748" s="76"/>
      <c r="O5748" s="76"/>
      <c r="P5748" s="76"/>
      <c r="R5748" s="76"/>
      <c r="S5748" s="76"/>
      <c r="U5748" s="76"/>
      <c r="V5748" s="76"/>
      <c r="X5748" s="76"/>
      <c r="Y5748" s="76"/>
      <c r="AA5748" s="76"/>
      <c r="AB5748" s="76"/>
      <c r="AD5748" s="76"/>
      <c r="AE5748" s="76"/>
      <c r="AG5748" s="76"/>
      <c r="AH5748" s="76"/>
      <c r="AJ5748" s="76"/>
      <c r="AK5748" s="76"/>
      <c r="AM5748" s="76"/>
      <c r="AN5748" s="76"/>
      <c r="AP5748" s="76"/>
      <c r="AQ5748" s="76"/>
      <c r="AS5748" s="76"/>
      <c r="AT5748" s="76"/>
      <c r="AV5748" s="76"/>
      <c r="AW5748" s="76"/>
      <c r="AY5748" s="76"/>
      <c r="AZ5748" s="76"/>
      <c r="BB5748" s="76"/>
      <c r="BC5748" s="76"/>
      <c r="BE5748" s="76"/>
      <c r="BF5748" s="76"/>
      <c r="BH5748" s="76"/>
      <c r="BI5748" s="76"/>
      <c r="BK5748" s="76"/>
      <c r="BL5748" s="76"/>
      <c r="BN5748" s="76"/>
      <c r="BO5748" s="76"/>
      <c r="BQ5748" s="76"/>
      <c r="BR5748" s="76"/>
      <c r="BT5748" s="76"/>
      <c r="BU5748" s="76"/>
      <c r="BW5748" s="76"/>
      <c r="BX5748" s="76"/>
    </row>
    <row r="5749" spans="1:76" ht="12.75" customHeight="1">
      <c r="A5749" s="2"/>
      <c r="B5749" s="2"/>
      <c r="C5749" s="2"/>
      <c r="D5749" s="75"/>
      <c r="F5749" s="76"/>
      <c r="G5749" s="76"/>
      <c r="I5749" s="76"/>
      <c r="J5749" s="76"/>
      <c r="L5749" s="76"/>
      <c r="M5749" s="76"/>
      <c r="O5749" s="76"/>
      <c r="P5749" s="76"/>
      <c r="R5749" s="76"/>
      <c r="S5749" s="76"/>
      <c r="U5749" s="76"/>
      <c r="V5749" s="76"/>
      <c r="X5749" s="76"/>
      <c r="Y5749" s="76"/>
      <c r="AA5749" s="76"/>
      <c r="AB5749" s="76"/>
      <c r="AD5749" s="76"/>
      <c r="AE5749" s="76"/>
      <c r="AG5749" s="76"/>
      <c r="AH5749" s="76"/>
      <c r="AJ5749" s="76"/>
      <c r="AK5749" s="76"/>
      <c r="AM5749" s="76"/>
      <c r="AN5749" s="76"/>
      <c r="AP5749" s="76"/>
      <c r="AQ5749" s="76"/>
      <c r="AS5749" s="76"/>
      <c r="AT5749" s="76"/>
      <c r="AV5749" s="76"/>
      <c r="AW5749" s="76"/>
      <c r="AY5749" s="76"/>
      <c r="AZ5749" s="76"/>
      <c r="BB5749" s="76"/>
      <c r="BC5749" s="76"/>
      <c r="BE5749" s="76"/>
      <c r="BF5749" s="76"/>
      <c r="BH5749" s="76"/>
      <c r="BI5749" s="76"/>
      <c r="BK5749" s="76"/>
      <c r="BL5749" s="76"/>
      <c r="BN5749" s="76"/>
      <c r="BO5749" s="76"/>
      <c r="BQ5749" s="76"/>
      <c r="BR5749" s="76"/>
      <c r="BT5749" s="76"/>
      <c r="BU5749" s="76"/>
      <c r="BW5749" s="76"/>
      <c r="BX5749" s="76"/>
    </row>
    <row r="5750" spans="1:76" ht="12.75" customHeight="1">
      <c r="A5750" s="2"/>
      <c r="B5750" s="2"/>
      <c r="C5750" s="2"/>
      <c r="D5750" s="75"/>
      <c r="F5750" s="76"/>
      <c r="G5750" s="76"/>
      <c r="I5750" s="76"/>
      <c r="J5750" s="76"/>
      <c r="L5750" s="76"/>
      <c r="M5750" s="76"/>
      <c r="O5750" s="76"/>
      <c r="P5750" s="76"/>
      <c r="R5750" s="76"/>
      <c r="S5750" s="76"/>
      <c r="U5750" s="76"/>
      <c r="V5750" s="76"/>
      <c r="X5750" s="76"/>
      <c r="Y5750" s="76"/>
      <c r="AA5750" s="76"/>
      <c r="AB5750" s="76"/>
      <c r="AD5750" s="76"/>
      <c r="AE5750" s="76"/>
      <c r="AG5750" s="76"/>
      <c r="AH5750" s="76"/>
      <c r="AJ5750" s="76"/>
      <c r="AK5750" s="76"/>
      <c r="AM5750" s="76"/>
      <c r="AN5750" s="76"/>
      <c r="AP5750" s="76"/>
      <c r="AQ5750" s="76"/>
      <c r="AS5750" s="76"/>
      <c r="AT5750" s="76"/>
      <c r="AV5750" s="76"/>
      <c r="AW5750" s="76"/>
      <c r="AY5750" s="76"/>
      <c r="AZ5750" s="76"/>
      <c r="BB5750" s="76"/>
      <c r="BC5750" s="76"/>
      <c r="BE5750" s="76"/>
      <c r="BF5750" s="76"/>
      <c r="BH5750" s="76"/>
      <c r="BI5750" s="76"/>
      <c r="BK5750" s="76"/>
      <c r="BL5750" s="76"/>
      <c r="BN5750" s="76"/>
      <c r="BO5750" s="76"/>
      <c r="BQ5750" s="76"/>
      <c r="BR5750" s="76"/>
      <c r="BT5750" s="76"/>
      <c r="BU5750" s="76"/>
      <c r="BW5750" s="76"/>
      <c r="BX5750" s="76"/>
    </row>
    <row r="5751" spans="1:76" ht="12.75" customHeight="1">
      <c r="A5751" s="2"/>
      <c r="B5751" s="2"/>
      <c r="C5751" s="2"/>
      <c r="D5751" s="75"/>
      <c r="F5751" s="76"/>
      <c r="G5751" s="76"/>
      <c r="I5751" s="76"/>
      <c r="J5751" s="76"/>
      <c r="L5751" s="76"/>
      <c r="M5751" s="76"/>
      <c r="O5751" s="76"/>
      <c r="P5751" s="76"/>
      <c r="R5751" s="76"/>
      <c r="S5751" s="76"/>
      <c r="U5751" s="76"/>
      <c r="V5751" s="76"/>
      <c r="X5751" s="76"/>
      <c r="Y5751" s="76"/>
      <c r="AA5751" s="76"/>
      <c r="AB5751" s="76"/>
      <c r="AD5751" s="76"/>
      <c r="AE5751" s="76"/>
      <c r="AG5751" s="76"/>
      <c r="AH5751" s="76"/>
      <c r="AJ5751" s="76"/>
      <c r="AK5751" s="76"/>
      <c r="AM5751" s="76"/>
      <c r="AN5751" s="76"/>
      <c r="AP5751" s="76"/>
      <c r="AQ5751" s="76"/>
      <c r="AS5751" s="76"/>
      <c r="AT5751" s="76"/>
      <c r="AV5751" s="76"/>
      <c r="AW5751" s="76"/>
      <c r="AY5751" s="76"/>
      <c r="AZ5751" s="76"/>
      <c r="BB5751" s="76"/>
      <c r="BC5751" s="76"/>
      <c r="BE5751" s="76"/>
      <c r="BF5751" s="76"/>
      <c r="BH5751" s="76"/>
      <c r="BI5751" s="76"/>
      <c r="BK5751" s="76"/>
      <c r="BL5751" s="76"/>
      <c r="BN5751" s="76"/>
      <c r="BO5751" s="76"/>
      <c r="BQ5751" s="76"/>
      <c r="BR5751" s="76"/>
      <c r="BT5751" s="76"/>
      <c r="BU5751" s="76"/>
      <c r="BW5751" s="76"/>
      <c r="BX5751" s="76"/>
    </row>
    <row r="5752" spans="1:76" ht="12.75" customHeight="1">
      <c r="A5752" s="2"/>
      <c r="B5752" s="2"/>
      <c r="C5752" s="2"/>
      <c r="D5752" s="75"/>
      <c r="F5752" s="76"/>
      <c r="G5752" s="76"/>
      <c r="I5752" s="76"/>
      <c r="J5752" s="76"/>
      <c r="L5752" s="76"/>
      <c r="M5752" s="76"/>
      <c r="O5752" s="76"/>
      <c r="P5752" s="76"/>
      <c r="R5752" s="76"/>
      <c r="S5752" s="76"/>
      <c r="U5752" s="76"/>
      <c r="V5752" s="76"/>
      <c r="X5752" s="76"/>
      <c r="Y5752" s="76"/>
      <c r="AA5752" s="76"/>
      <c r="AB5752" s="76"/>
      <c r="AD5752" s="76"/>
      <c r="AE5752" s="76"/>
      <c r="AG5752" s="76"/>
      <c r="AH5752" s="76"/>
      <c r="AJ5752" s="76"/>
      <c r="AK5752" s="76"/>
      <c r="AM5752" s="76"/>
      <c r="AN5752" s="76"/>
      <c r="AP5752" s="76"/>
      <c r="AQ5752" s="76"/>
      <c r="AS5752" s="76"/>
      <c r="AT5752" s="76"/>
      <c r="AV5752" s="76"/>
      <c r="AW5752" s="76"/>
      <c r="AY5752" s="76"/>
      <c r="AZ5752" s="76"/>
      <c r="BB5752" s="76"/>
      <c r="BC5752" s="76"/>
      <c r="BE5752" s="76"/>
      <c r="BF5752" s="76"/>
      <c r="BH5752" s="76"/>
      <c r="BI5752" s="76"/>
      <c r="BK5752" s="76"/>
      <c r="BL5752" s="76"/>
      <c r="BN5752" s="76"/>
      <c r="BO5752" s="76"/>
      <c r="BQ5752" s="76"/>
      <c r="BR5752" s="76"/>
      <c r="BT5752" s="76"/>
      <c r="BU5752" s="76"/>
      <c r="BW5752" s="76"/>
      <c r="BX5752" s="76"/>
    </row>
    <row r="5753" spans="1:76" ht="12.75" customHeight="1">
      <c r="A5753" s="2"/>
      <c r="B5753" s="2"/>
      <c r="C5753" s="2"/>
      <c r="D5753" s="75"/>
      <c r="F5753" s="76"/>
      <c r="G5753" s="76"/>
      <c r="I5753" s="76"/>
      <c r="J5753" s="76"/>
      <c r="L5753" s="76"/>
      <c r="M5753" s="76"/>
      <c r="O5753" s="76"/>
      <c r="P5753" s="76"/>
      <c r="R5753" s="76"/>
      <c r="S5753" s="76"/>
      <c r="U5753" s="76"/>
      <c r="V5753" s="76"/>
      <c r="X5753" s="76"/>
      <c r="Y5753" s="76"/>
      <c r="AA5753" s="76"/>
      <c r="AB5753" s="76"/>
      <c r="AD5753" s="76"/>
      <c r="AE5753" s="76"/>
      <c r="AG5753" s="76"/>
      <c r="AH5753" s="76"/>
      <c r="AJ5753" s="76"/>
      <c r="AK5753" s="76"/>
      <c r="AM5753" s="76"/>
      <c r="AN5753" s="76"/>
      <c r="AP5753" s="76"/>
      <c r="AQ5753" s="76"/>
      <c r="AS5753" s="76"/>
      <c r="AT5753" s="76"/>
      <c r="AV5753" s="76"/>
      <c r="AW5753" s="76"/>
      <c r="AY5753" s="76"/>
      <c r="AZ5753" s="76"/>
      <c r="BB5753" s="76"/>
      <c r="BC5753" s="76"/>
      <c r="BE5753" s="76"/>
      <c r="BF5753" s="76"/>
      <c r="BH5753" s="76"/>
      <c r="BI5753" s="76"/>
      <c r="BK5753" s="76"/>
      <c r="BL5753" s="76"/>
      <c r="BN5753" s="76"/>
      <c r="BO5753" s="76"/>
      <c r="BQ5753" s="76"/>
      <c r="BR5753" s="76"/>
      <c r="BT5753" s="76"/>
      <c r="BU5753" s="76"/>
      <c r="BW5753" s="76"/>
      <c r="BX5753" s="76"/>
    </row>
    <row r="5754" spans="1:76" ht="12.75" customHeight="1">
      <c r="A5754" s="2"/>
      <c r="B5754" s="2"/>
      <c r="C5754" s="2"/>
      <c r="D5754" s="75"/>
      <c r="F5754" s="76"/>
      <c r="G5754" s="76"/>
      <c r="I5754" s="76"/>
      <c r="J5754" s="76"/>
      <c r="L5754" s="76"/>
      <c r="M5754" s="76"/>
      <c r="O5754" s="76"/>
      <c r="P5754" s="76"/>
      <c r="R5754" s="76"/>
      <c r="S5754" s="76"/>
      <c r="U5754" s="76"/>
      <c r="V5754" s="76"/>
      <c r="X5754" s="76"/>
      <c r="Y5754" s="76"/>
      <c r="AA5754" s="76"/>
      <c r="AB5754" s="76"/>
      <c r="AD5754" s="76"/>
      <c r="AE5754" s="76"/>
      <c r="AG5754" s="76"/>
      <c r="AH5754" s="76"/>
      <c r="AJ5754" s="76"/>
      <c r="AK5754" s="76"/>
      <c r="AM5754" s="76"/>
      <c r="AN5754" s="76"/>
      <c r="AP5754" s="76"/>
      <c r="AQ5754" s="76"/>
      <c r="AS5754" s="76"/>
      <c r="AT5754" s="76"/>
      <c r="AV5754" s="76"/>
      <c r="AW5754" s="76"/>
      <c r="AY5754" s="76"/>
      <c r="AZ5754" s="76"/>
      <c r="BB5754" s="76"/>
      <c r="BC5754" s="76"/>
      <c r="BE5754" s="76"/>
      <c r="BF5754" s="76"/>
      <c r="BH5754" s="76"/>
      <c r="BI5754" s="76"/>
      <c r="BK5754" s="76"/>
      <c r="BL5754" s="76"/>
      <c r="BN5754" s="76"/>
      <c r="BO5754" s="76"/>
      <c r="BQ5754" s="76"/>
      <c r="BR5754" s="76"/>
      <c r="BT5754" s="76"/>
      <c r="BU5754" s="76"/>
      <c r="BW5754" s="76"/>
      <c r="BX5754" s="76"/>
    </row>
    <row r="5755" spans="1:76" ht="12.75" customHeight="1">
      <c r="A5755" s="2"/>
      <c r="B5755" s="2"/>
      <c r="C5755" s="2"/>
      <c r="D5755" s="75"/>
      <c r="F5755" s="76"/>
      <c r="G5755" s="76"/>
      <c r="I5755" s="76"/>
      <c r="J5755" s="76"/>
      <c r="L5755" s="76"/>
      <c r="M5755" s="76"/>
      <c r="O5755" s="76"/>
      <c r="P5755" s="76"/>
      <c r="R5755" s="76"/>
      <c r="S5755" s="76"/>
      <c r="U5755" s="76"/>
      <c r="V5755" s="76"/>
      <c r="X5755" s="76"/>
      <c r="Y5755" s="76"/>
      <c r="AA5755" s="76"/>
      <c r="AB5755" s="76"/>
      <c r="AD5755" s="76"/>
      <c r="AE5755" s="76"/>
      <c r="AG5755" s="76"/>
      <c r="AH5755" s="76"/>
      <c r="AJ5755" s="76"/>
      <c r="AK5755" s="76"/>
      <c r="AM5755" s="76"/>
      <c r="AN5755" s="76"/>
      <c r="AP5755" s="76"/>
      <c r="AQ5755" s="76"/>
      <c r="AS5755" s="76"/>
      <c r="AT5755" s="76"/>
      <c r="AV5755" s="76"/>
      <c r="AW5755" s="76"/>
      <c r="AY5755" s="76"/>
      <c r="AZ5755" s="76"/>
      <c r="BB5755" s="76"/>
      <c r="BC5755" s="76"/>
      <c r="BE5755" s="76"/>
      <c r="BF5755" s="76"/>
      <c r="BH5755" s="76"/>
      <c r="BI5755" s="76"/>
      <c r="BK5755" s="76"/>
      <c r="BL5755" s="76"/>
      <c r="BN5755" s="76"/>
      <c r="BO5755" s="76"/>
      <c r="BQ5755" s="76"/>
      <c r="BR5755" s="76"/>
      <c r="BT5755" s="76"/>
      <c r="BU5755" s="76"/>
      <c r="BW5755" s="76"/>
      <c r="BX5755" s="76"/>
    </row>
    <row r="5756" spans="1:76" ht="12.75" customHeight="1">
      <c r="A5756" s="2"/>
      <c r="B5756" s="2"/>
      <c r="C5756" s="2"/>
      <c r="D5756" s="75"/>
      <c r="F5756" s="76"/>
      <c r="G5756" s="76"/>
      <c r="I5756" s="76"/>
      <c r="J5756" s="76"/>
      <c r="L5756" s="76"/>
      <c r="M5756" s="76"/>
      <c r="O5756" s="76"/>
      <c r="P5756" s="76"/>
      <c r="R5756" s="76"/>
      <c r="S5756" s="76"/>
      <c r="U5756" s="76"/>
      <c r="V5756" s="76"/>
      <c r="X5756" s="76"/>
      <c r="Y5756" s="76"/>
      <c r="AA5756" s="76"/>
      <c r="AB5756" s="76"/>
      <c r="AD5756" s="76"/>
      <c r="AE5756" s="76"/>
      <c r="AG5756" s="76"/>
      <c r="AH5756" s="76"/>
      <c r="AJ5756" s="76"/>
      <c r="AK5756" s="76"/>
      <c r="AM5756" s="76"/>
      <c r="AN5756" s="76"/>
      <c r="AP5756" s="76"/>
      <c r="AQ5756" s="76"/>
      <c r="AS5756" s="76"/>
      <c r="AT5756" s="76"/>
      <c r="AV5756" s="76"/>
      <c r="AW5756" s="76"/>
      <c r="AY5756" s="76"/>
      <c r="AZ5756" s="76"/>
      <c r="BB5756" s="76"/>
      <c r="BC5756" s="76"/>
      <c r="BE5756" s="76"/>
      <c r="BF5756" s="76"/>
      <c r="BH5756" s="76"/>
      <c r="BI5756" s="76"/>
      <c r="BK5756" s="76"/>
      <c r="BL5756" s="76"/>
      <c r="BN5756" s="76"/>
      <c r="BO5756" s="76"/>
      <c r="BQ5756" s="76"/>
      <c r="BR5756" s="76"/>
      <c r="BT5756" s="76"/>
      <c r="BU5756" s="76"/>
      <c r="BW5756" s="76"/>
      <c r="BX5756" s="76"/>
    </row>
    <row r="5757" spans="1:76" ht="12.75" customHeight="1">
      <c r="A5757" s="2"/>
      <c r="B5757" s="2"/>
      <c r="C5757" s="2"/>
      <c r="D5757" s="75"/>
      <c r="F5757" s="76"/>
      <c r="G5757" s="76"/>
      <c r="I5757" s="76"/>
      <c r="J5757" s="76"/>
      <c r="L5757" s="76"/>
      <c r="M5757" s="76"/>
      <c r="O5757" s="76"/>
      <c r="P5757" s="76"/>
      <c r="R5757" s="76"/>
      <c r="S5757" s="76"/>
      <c r="U5757" s="76"/>
      <c r="V5757" s="76"/>
      <c r="X5757" s="76"/>
      <c r="Y5757" s="76"/>
      <c r="AA5757" s="76"/>
      <c r="AB5757" s="76"/>
      <c r="AD5757" s="76"/>
      <c r="AE5757" s="76"/>
      <c r="AG5757" s="76"/>
      <c r="AH5757" s="76"/>
      <c r="AJ5757" s="76"/>
      <c r="AK5757" s="76"/>
      <c r="AM5757" s="76"/>
      <c r="AN5757" s="76"/>
      <c r="AP5757" s="76"/>
      <c r="AQ5757" s="76"/>
      <c r="AS5757" s="76"/>
      <c r="AT5757" s="76"/>
      <c r="AV5757" s="76"/>
      <c r="AW5757" s="76"/>
      <c r="AY5757" s="76"/>
      <c r="AZ5757" s="76"/>
      <c r="BB5757" s="76"/>
      <c r="BC5757" s="76"/>
      <c r="BE5757" s="76"/>
      <c r="BF5757" s="76"/>
      <c r="BH5757" s="76"/>
      <c r="BI5757" s="76"/>
      <c r="BK5757" s="76"/>
      <c r="BL5757" s="76"/>
      <c r="BN5757" s="76"/>
      <c r="BO5757" s="76"/>
      <c r="BQ5757" s="76"/>
      <c r="BR5757" s="76"/>
      <c r="BT5757" s="76"/>
      <c r="BU5757" s="76"/>
      <c r="BW5757" s="76"/>
      <c r="BX5757" s="76"/>
    </row>
    <row r="5758" spans="1:76" ht="12.75" customHeight="1">
      <c r="A5758" s="2"/>
      <c r="B5758" s="2"/>
      <c r="C5758" s="2"/>
      <c r="D5758" s="75"/>
      <c r="F5758" s="76"/>
      <c r="G5758" s="76"/>
      <c r="I5758" s="76"/>
      <c r="J5758" s="76"/>
      <c r="L5758" s="76"/>
      <c r="M5758" s="76"/>
      <c r="O5758" s="76"/>
      <c r="P5758" s="76"/>
      <c r="R5758" s="76"/>
      <c r="S5758" s="76"/>
      <c r="U5758" s="76"/>
      <c r="V5758" s="76"/>
      <c r="X5758" s="76"/>
      <c r="Y5758" s="76"/>
      <c r="AA5758" s="76"/>
      <c r="AB5758" s="76"/>
      <c r="AD5758" s="76"/>
      <c r="AE5758" s="76"/>
      <c r="AG5758" s="76"/>
      <c r="AH5758" s="76"/>
      <c r="AJ5758" s="76"/>
      <c r="AK5758" s="76"/>
      <c r="AM5758" s="76"/>
      <c r="AN5758" s="76"/>
      <c r="AP5758" s="76"/>
      <c r="AQ5758" s="76"/>
      <c r="AS5758" s="76"/>
      <c r="AT5758" s="76"/>
      <c r="AV5758" s="76"/>
      <c r="AW5758" s="76"/>
      <c r="AY5758" s="76"/>
      <c r="AZ5758" s="76"/>
      <c r="BB5758" s="76"/>
      <c r="BC5758" s="76"/>
      <c r="BE5758" s="76"/>
      <c r="BF5758" s="76"/>
      <c r="BH5758" s="76"/>
      <c r="BI5758" s="76"/>
      <c r="BK5758" s="76"/>
      <c r="BL5758" s="76"/>
      <c r="BN5758" s="76"/>
      <c r="BO5758" s="76"/>
      <c r="BQ5758" s="76"/>
      <c r="BR5758" s="76"/>
      <c r="BT5758" s="76"/>
      <c r="BU5758" s="76"/>
      <c r="BW5758" s="76"/>
      <c r="BX5758" s="76"/>
    </row>
    <row r="5759" spans="1:76" ht="12.75" customHeight="1">
      <c r="A5759" s="2"/>
      <c r="B5759" s="2"/>
      <c r="C5759" s="2"/>
      <c r="D5759" s="75"/>
      <c r="F5759" s="76"/>
      <c r="G5759" s="76"/>
      <c r="I5759" s="76"/>
      <c r="J5759" s="76"/>
      <c r="L5759" s="76"/>
      <c r="M5759" s="76"/>
      <c r="O5759" s="76"/>
      <c r="P5759" s="76"/>
      <c r="R5759" s="76"/>
      <c r="S5759" s="76"/>
      <c r="U5759" s="76"/>
      <c r="V5759" s="76"/>
      <c r="X5759" s="76"/>
      <c r="Y5759" s="76"/>
      <c r="AA5759" s="76"/>
      <c r="AB5759" s="76"/>
      <c r="AD5759" s="76"/>
      <c r="AE5759" s="76"/>
      <c r="AG5759" s="76"/>
      <c r="AH5759" s="76"/>
      <c r="AJ5759" s="76"/>
      <c r="AK5759" s="76"/>
      <c r="AM5759" s="76"/>
      <c r="AN5759" s="76"/>
      <c r="AP5759" s="76"/>
      <c r="AQ5759" s="76"/>
      <c r="AS5759" s="76"/>
      <c r="AT5759" s="76"/>
      <c r="AV5759" s="76"/>
      <c r="AW5759" s="76"/>
      <c r="AY5759" s="76"/>
      <c r="AZ5759" s="76"/>
      <c r="BB5759" s="76"/>
      <c r="BC5759" s="76"/>
      <c r="BE5759" s="76"/>
      <c r="BF5759" s="76"/>
      <c r="BH5759" s="76"/>
      <c r="BI5759" s="76"/>
      <c r="BK5759" s="76"/>
      <c r="BL5759" s="76"/>
      <c r="BN5759" s="76"/>
      <c r="BO5759" s="76"/>
      <c r="BQ5759" s="76"/>
      <c r="BR5759" s="76"/>
      <c r="BT5759" s="76"/>
      <c r="BU5759" s="76"/>
      <c r="BW5759" s="76"/>
      <c r="BX5759" s="76"/>
    </row>
    <row r="5760" spans="1:76" ht="12.75" customHeight="1">
      <c r="A5760" s="2"/>
      <c r="B5760" s="2"/>
      <c r="C5760" s="2"/>
      <c r="D5760" s="75"/>
      <c r="F5760" s="76"/>
      <c r="G5760" s="76"/>
      <c r="I5760" s="76"/>
      <c r="J5760" s="76"/>
      <c r="L5760" s="76"/>
      <c r="M5760" s="76"/>
      <c r="O5760" s="76"/>
      <c r="P5760" s="76"/>
      <c r="R5760" s="76"/>
      <c r="S5760" s="76"/>
      <c r="U5760" s="76"/>
      <c r="V5760" s="76"/>
      <c r="X5760" s="76"/>
      <c r="Y5760" s="76"/>
      <c r="AA5760" s="76"/>
      <c r="AB5760" s="76"/>
      <c r="AD5760" s="76"/>
      <c r="AE5760" s="76"/>
      <c r="AG5760" s="76"/>
      <c r="AH5760" s="76"/>
      <c r="AJ5760" s="76"/>
      <c r="AK5760" s="76"/>
      <c r="AM5760" s="76"/>
      <c r="AN5760" s="76"/>
      <c r="AP5760" s="76"/>
      <c r="AQ5760" s="76"/>
      <c r="AS5760" s="76"/>
      <c r="AT5760" s="76"/>
      <c r="AV5760" s="76"/>
      <c r="AW5760" s="76"/>
      <c r="AY5760" s="76"/>
      <c r="AZ5760" s="76"/>
      <c r="BB5760" s="76"/>
      <c r="BC5760" s="76"/>
      <c r="BE5760" s="76"/>
      <c r="BF5760" s="76"/>
      <c r="BH5760" s="76"/>
      <c r="BI5760" s="76"/>
      <c r="BK5760" s="76"/>
      <c r="BL5760" s="76"/>
      <c r="BN5760" s="76"/>
      <c r="BO5760" s="76"/>
      <c r="BQ5760" s="76"/>
      <c r="BR5760" s="76"/>
      <c r="BT5760" s="76"/>
      <c r="BU5760" s="76"/>
      <c r="BW5760" s="76"/>
      <c r="BX5760" s="76"/>
    </row>
    <row r="5761" spans="1:76" ht="12.75" customHeight="1">
      <c r="A5761" s="2"/>
      <c r="B5761" s="2"/>
      <c r="C5761" s="2"/>
      <c r="D5761" s="75"/>
      <c r="F5761" s="76"/>
      <c r="G5761" s="76"/>
      <c r="I5761" s="76"/>
      <c r="J5761" s="76"/>
      <c r="L5761" s="76"/>
      <c r="M5761" s="76"/>
      <c r="O5761" s="76"/>
      <c r="P5761" s="76"/>
      <c r="R5761" s="76"/>
      <c r="S5761" s="76"/>
      <c r="U5761" s="76"/>
      <c r="V5761" s="76"/>
      <c r="X5761" s="76"/>
      <c r="Y5761" s="76"/>
      <c r="AA5761" s="76"/>
      <c r="AB5761" s="76"/>
      <c r="AD5761" s="76"/>
      <c r="AE5761" s="76"/>
      <c r="AG5761" s="76"/>
      <c r="AH5761" s="76"/>
      <c r="AJ5761" s="76"/>
      <c r="AK5761" s="76"/>
      <c r="AM5761" s="76"/>
      <c r="AN5761" s="76"/>
      <c r="AP5761" s="76"/>
      <c r="AQ5761" s="76"/>
      <c r="AS5761" s="76"/>
      <c r="AT5761" s="76"/>
      <c r="AV5761" s="76"/>
      <c r="AW5761" s="76"/>
      <c r="AY5761" s="76"/>
      <c r="AZ5761" s="76"/>
      <c r="BB5761" s="76"/>
      <c r="BC5761" s="76"/>
      <c r="BE5761" s="76"/>
      <c r="BF5761" s="76"/>
      <c r="BH5761" s="76"/>
      <c r="BI5761" s="76"/>
      <c r="BK5761" s="76"/>
      <c r="BL5761" s="76"/>
      <c r="BN5761" s="76"/>
      <c r="BO5761" s="76"/>
      <c r="BQ5761" s="76"/>
      <c r="BR5761" s="76"/>
      <c r="BT5761" s="76"/>
      <c r="BU5761" s="76"/>
      <c r="BW5761" s="76"/>
      <c r="BX5761" s="76"/>
    </row>
    <row r="5762" spans="1:76" ht="12.75" customHeight="1">
      <c r="A5762" s="2"/>
      <c r="B5762" s="2"/>
      <c r="C5762" s="2"/>
      <c r="D5762" s="75"/>
      <c r="F5762" s="76"/>
      <c r="G5762" s="76"/>
      <c r="I5762" s="76"/>
      <c r="J5762" s="76"/>
      <c r="L5762" s="76"/>
      <c r="M5762" s="76"/>
      <c r="O5762" s="76"/>
      <c r="P5762" s="76"/>
      <c r="R5762" s="76"/>
      <c r="S5762" s="76"/>
      <c r="U5762" s="76"/>
      <c r="V5762" s="76"/>
      <c r="X5762" s="76"/>
      <c r="Y5762" s="76"/>
      <c r="AA5762" s="76"/>
      <c r="AB5762" s="76"/>
      <c r="AD5762" s="76"/>
      <c r="AE5762" s="76"/>
      <c r="AG5762" s="76"/>
      <c r="AH5762" s="76"/>
      <c r="AJ5762" s="76"/>
      <c r="AK5762" s="76"/>
      <c r="AM5762" s="76"/>
      <c r="AN5762" s="76"/>
      <c r="AP5762" s="76"/>
      <c r="AQ5762" s="76"/>
      <c r="AS5762" s="76"/>
      <c r="AT5762" s="76"/>
      <c r="AV5762" s="76"/>
      <c r="AW5762" s="76"/>
      <c r="AY5762" s="76"/>
      <c r="AZ5762" s="76"/>
      <c r="BB5762" s="76"/>
      <c r="BC5762" s="76"/>
      <c r="BE5762" s="76"/>
      <c r="BF5762" s="76"/>
      <c r="BH5762" s="76"/>
      <c r="BI5762" s="76"/>
      <c r="BK5762" s="76"/>
      <c r="BL5762" s="76"/>
      <c r="BN5762" s="76"/>
      <c r="BO5762" s="76"/>
      <c r="BQ5762" s="76"/>
      <c r="BR5762" s="76"/>
      <c r="BT5762" s="76"/>
      <c r="BU5762" s="76"/>
      <c r="BW5762" s="76"/>
      <c r="BX5762" s="76"/>
    </row>
    <row r="5763" spans="1:76" ht="12.75" customHeight="1">
      <c r="A5763" s="2"/>
      <c r="B5763" s="2"/>
      <c r="C5763" s="2"/>
      <c r="D5763" s="75"/>
      <c r="F5763" s="76"/>
      <c r="G5763" s="76"/>
      <c r="I5763" s="76"/>
      <c r="J5763" s="76"/>
      <c r="L5763" s="76"/>
      <c r="M5763" s="76"/>
      <c r="O5763" s="76"/>
      <c r="P5763" s="76"/>
      <c r="R5763" s="76"/>
      <c r="S5763" s="76"/>
      <c r="U5763" s="76"/>
      <c r="V5763" s="76"/>
      <c r="X5763" s="76"/>
      <c r="Y5763" s="76"/>
      <c r="AA5763" s="76"/>
      <c r="AB5763" s="76"/>
      <c r="AD5763" s="76"/>
      <c r="AE5763" s="76"/>
      <c r="AG5763" s="76"/>
      <c r="AH5763" s="76"/>
      <c r="AJ5763" s="76"/>
      <c r="AK5763" s="76"/>
      <c r="AM5763" s="76"/>
      <c r="AN5763" s="76"/>
      <c r="AP5763" s="76"/>
      <c r="AQ5763" s="76"/>
      <c r="AS5763" s="76"/>
      <c r="AT5763" s="76"/>
      <c r="AV5763" s="76"/>
      <c r="AW5763" s="76"/>
      <c r="AY5763" s="76"/>
      <c r="AZ5763" s="76"/>
      <c r="BB5763" s="76"/>
      <c r="BC5763" s="76"/>
      <c r="BE5763" s="76"/>
      <c r="BF5763" s="76"/>
      <c r="BH5763" s="76"/>
      <c r="BI5763" s="76"/>
      <c r="BK5763" s="76"/>
      <c r="BL5763" s="76"/>
      <c r="BN5763" s="76"/>
      <c r="BO5763" s="76"/>
      <c r="BQ5763" s="76"/>
      <c r="BR5763" s="76"/>
      <c r="BT5763" s="76"/>
      <c r="BU5763" s="76"/>
      <c r="BW5763" s="76"/>
      <c r="BX5763" s="76"/>
    </row>
    <row r="5764" spans="1:76" ht="12.75" customHeight="1">
      <c r="A5764" s="2"/>
      <c r="B5764" s="2"/>
      <c r="C5764" s="2"/>
      <c r="D5764" s="75"/>
      <c r="F5764" s="76"/>
      <c r="G5764" s="76"/>
      <c r="I5764" s="76"/>
      <c r="J5764" s="76"/>
      <c r="L5764" s="76"/>
      <c r="M5764" s="76"/>
      <c r="O5764" s="76"/>
      <c r="P5764" s="76"/>
      <c r="R5764" s="76"/>
      <c r="S5764" s="76"/>
      <c r="U5764" s="76"/>
      <c r="V5764" s="76"/>
      <c r="X5764" s="76"/>
      <c r="Y5764" s="76"/>
      <c r="AA5764" s="76"/>
      <c r="AB5764" s="76"/>
      <c r="AD5764" s="76"/>
      <c r="AE5764" s="76"/>
      <c r="AG5764" s="76"/>
      <c r="AH5764" s="76"/>
      <c r="AJ5764" s="76"/>
      <c r="AK5764" s="76"/>
      <c r="AM5764" s="76"/>
      <c r="AN5764" s="76"/>
      <c r="AP5764" s="76"/>
      <c r="AQ5764" s="76"/>
      <c r="AS5764" s="76"/>
      <c r="AT5764" s="76"/>
      <c r="AV5764" s="76"/>
      <c r="AW5764" s="76"/>
      <c r="AY5764" s="76"/>
      <c r="AZ5764" s="76"/>
      <c r="BB5764" s="76"/>
      <c r="BC5764" s="76"/>
      <c r="BE5764" s="76"/>
      <c r="BF5764" s="76"/>
      <c r="BH5764" s="76"/>
      <c r="BI5764" s="76"/>
      <c r="BK5764" s="76"/>
      <c r="BL5764" s="76"/>
      <c r="BN5764" s="76"/>
      <c r="BO5764" s="76"/>
      <c r="BQ5764" s="76"/>
      <c r="BR5764" s="76"/>
      <c r="BT5764" s="76"/>
      <c r="BU5764" s="76"/>
      <c r="BW5764" s="76"/>
      <c r="BX5764" s="76"/>
    </row>
    <row r="5765" spans="1:76" ht="12.75" customHeight="1">
      <c r="A5765" s="2"/>
      <c r="B5765" s="2"/>
      <c r="C5765" s="2"/>
      <c r="D5765" s="75"/>
      <c r="F5765" s="76"/>
      <c r="G5765" s="76"/>
      <c r="I5765" s="76"/>
      <c r="J5765" s="76"/>
      <c r="L5765" s="76"/>
      <c r="M5765" s="76"/>
      <c r="O5765" s="76"/>
      <c r="P5765" s="76"/>
      <c r="R5765" s="76"/>
      <c r="S5765" s="76"/>
      <c r="U5765" s="76"/>
      <c r="V5765" s="76"/>
      <c r="X5765" s="76"/>
      <c r="Y5765" s="76"/>
      <c r="AA5765" s="76"/>
      <c r="AB5765" s="76"/>
      <c r="AD5765" s="76"/>
      <c r="AE5765" s="76"/>
      <c r="AG5765" s="76"/>
      <c r="AH5765" s="76"/>
      <c r="AJ5765" s="76"/>
      <c r="AK5765" s="76"/>
      <c r="AM5765" s="76"/>
      <c r="AN5765" s="76"/>
      <c r="AP5765" s="76"/>
      <c r="AQ5765" s="76"/>
      <c r="AS5765" s="76"/>
      <c r="AT5765" s="76"/>
      <c r="AV5765" s="76"/>
      <c r="AW5765" s="76"/>
      <c r="AY5765" s="76"/>
      <c r="AZ5765" s="76"/>
      <c r="BB5765" s="76"/>
      <c r="BC5765" s="76"/>
      <c r="BE5765" s="76"/>
      <c r="BF5765" s="76"/>
      <c r="BH5765" s="76"/>
      <c r="BI5765" s="76"/>
      <c r="BK5765" s="76"/>
      <c r="BL5765" s="76"/>
      <c r="BN5765" s="76"/>
      <c r="BO5765" s="76"/>
      <c r="BQ5765" s="76"/>
      <c r="BR5765" s="76"/>
      <c r="BT5765" s="76"/>
      <c r="BU5765" s="76"/>
      <c r="BW5765" s="76"/>
      <c r="BX5765" s="76"/>
    </row>
    <row r="5766" spans="1:76" ht="12.75" customHeight="1">
      <c r="A5766" s="2"/>
      <c r="B5766" s="2"/>
      <c r="C5766" s="2"/>
      <c r="D5766" s="75"/>
      <c r="F5766" s="76"/>
      <c r="G5766" s="76"/>
      <c r="I5766" s="76"/>
      <c r="J5766" s="76"/>
      <c r="L5766" s="76"/>
      <c r="M5766" s="76"/>
      <c r="O5766" s="76"/>
      <c r="P5766" s="76"/>
      <c r="R5766" s="76"/>
      <c r="S5766" s="76"/>
      <c r="U5766" s="76"/>
      <c r="V5766" s="76"/>
      <c r="X5766" s="76"/>
      <c r="Y5766" s="76"/>
      <c r="AA5766" s="76"/>
      <c r="AB5766" s="76"/>
      <c r="AD5766" s="76"/>
      <c r="AE5766" s="76"/>
      <c r="AG5766" s="76"/>
      <c r="AH5766" s="76"/>
      <c r="AJ5766" s="76"/>
      <c r="AK5766" s="76"/>
      <c r="AM5766" s="76"/>
      <c r="AN5766" s="76"/>
      <c r="AP5766" s="76"/>
      <c r="AQ5766" s="76"/>
      <c r="AS5766" s="76"/>
      <c r="AT5766" s="76"/>
      <c r="AV5766" s="76"/>
      <c r="AW5766" s="76"/>
      <c r="AY5766" s="76"/>
      <c r="AZ5766" s="76"/>
      <c r="BB5766" s="76"/>
      <c r="BC5766" s="76"/>
      <c r="BE5766" s="76"/>
      <c r="BF5766" s="76"/>
      <c r="BH5766" s="76"/>
      <c r="BI5766" s="76"/>
      <c r="BK5766" s="76"/>
      <c r="BL5766" s="76"/>
      <c r="BN5766" s="76"/>
      <c r="BO5766" s="76"/>
      <c r="BQ5766" s="76"/>
      <c r="BR5766" s="76"/>
      <c r="BT5766" s="76"/>
      <c r="BU5766" s="76"/>
      <c r="BW5766" s="76"/>
      <c r="BX5766" s="76"/>
    </row>
    <row r="5767" spans="1:76" ht="12.75" customHeight="1">
      <c r="A5767" s="2"/>
      <c r="B5767" s="2"/>
      <c r="C5767" s="2"/>
      <c r="D5767" s="75"/>
      <c r="F5767" s="76"/>
      <c r="G5767" s="76"/>
      <c r="I5767" s="76"/>
      <c r="J5767" s="76"/>
      <c r="L5767" s="76"/>
      <c r="M5767" s="76"/>
      <c r="O5767" s="76"/>
      <c r="P5767" s="76"/>
      <c r="R5767" s="76"/>
      <c r="S5767" s="76"/>
      <c r="U5767" s="76"/>
      <c r="V5767" s="76"/>
      <c r="X5767" s="76"/>
      <c r="Y5767" s="76"/>
      <c r="AA5767" s="76"/>
      <c r="AB5767" s="76"/>
      <c r="AD5767" s="76"/>
      <c r="AE5767" s="76"/>
      <c r="AG5767" s="76"/>
      <c r="AH5767" s="76"/>
      <c r="AJ5767" s="76"/>
      <c r="AK5767" s="76"/>
      <c r="AM5767" s="76"/>
      <c r="AN5767" s="76"/>
      <c r="AP5767" s="76"/>
      <c r="AQ5767" s="76"/>
      <c r="AS5767" s="76"/>
      <c r="AT5767" s="76"/>
      <c r="AV5767" s="76"/>
      <c r="AW5767" s="76"/>
      <c r="AY5767" s="76"/>
      <c r="AZ5767" s="76"/>
      <c r="BB5767" s="76"/>
      <c r="BC5767" s="76"/>
      <c r="BE5767" s="76"/>
      <c r="BF5767" s="76"/>
      <c r="BH5767" s="76"/>
      <c r="BI5767" s="76"/>
      <c r="BK5767" s="76"/>
      <c r="BL5767" s="76"/>
      <c r="BN5767" s="76"/>
      <c r="BO5767" s="76"/>
      <c r="BQ5767" s="76"/>
      <c r="BR5767" s="76"/>
      <c r="BT5767" s="76"/>
      <c r="BU5767" s="76"/>
      <c r="BW5767" s="76"/>
      <c r="BX5767" s="76"/>
    </row>
    <row r="5768" spans="1:76" ht="12.75" customHeight="1">
      <c r="A5768" s="2"/>
      <c r="B5768" s="2"/>
      <c r="C5768" s="2"/>
      <c r="D5768" s="75"/>
      <c r="F5768" s="76"/>
      <c r="G5768" s="76"/>
      <c r="I5768" s="76"/>
      <c r="J5768" s="76"/>
      <c r="L5768" s="76"/>
      <c r="M5768" s="76"/>
      <c r="O5768" s="76"/>
      <c r="P5768" s="76"/>
      <c r="R5768" s="76"/>
      <c r="S5768" s="76"/>
      <c r="U5768" s="76"/>
      <c r="V5768" s="76"/>
      <c r="X5768" s="76"/>
      <c r="Y5768" s="76"/>
      <c r="AA5768" s="76"/>
      <c r="AB5768" s="76"/>
      <c r="AD5768" s="76"/>
      <c r="AE5768" s="76"/>
      <c r="AG5768" s="76"/>
      <c r="AH5768" s="76"/>
      <c r="AJ5768" s="76"/>
      <c r="AK5768" s="76"/>
      <c r="AM5768" s="76"/>
      <c r="AN5768" s="76"/>
      <c r="AP5768" s="76"/>
      <c r="AQ5768" s="76"/>
      <c r="AS5768" s="76"/>
      <c r="AT5768" s="76"/>
      <c r="AV5768" s="76"/>
      <c r="AW5768" s="76"/>
      <c r="AY5768" s="76"/>
      <c r="AZ5768" s="76"/>
      <c r="BB5768" s="76"/>
      <c r="BC5768" s="76"/>
      <c r="BE5768" s="76"/>
      <c r="BF5768" s="76"/>
      <c r="BH5768" s="76"/>
      <c r="BI5768" s="76"/>
      <c r="BK5768" s="76"/>
      <c r="BL5768" s="76"/>
      <c r="BN5768" s="76"/>
      <c r="BO5768" s="76"/>
      <c r="BQ5768" s="76"/>
      <c r="BR5768" s="76"/>
      <c r="BT5768" s="76"/>
      <c r="BU5768" s="76"/>
      <c r="BW5768" s="76"/>
      <c r="BX5768" s="76"/>
    </row>
    <row r="5769" spans="1:76" ht="12.75" customHeight="1">
      <c r="A5769" s="2"/>
      <c r="B5769" s="2"/>
      <c r="C5769" s="2"/>
      <c r="D5769" s="75"/>
      <c r="F5769" s="76"/>
      <c r="G5769" s="76"/>
      <c r="I5769" s="76"/>
      <c r="J5769" s="76"/>
      <c r="L5769" s="76"/>
      <c r="M5769" s="76"/>
      <c r="O5769" s="76"/>
      <c r="P5769" s="76"/>
      <c r="R5769" s="76"/>
      <c r="S5769" s="76"/>
      <c r="U5769" s="76"/>
      <c r="V5769" s="76"/>
      <c r="X5769" s="76"/>
      <c r="Y5769" s="76"/>
      <c r="AA5769" s="76"/>
      <c r="AB5769" s="76"/>
      <c r="AD5769" s="76"/>
      <c r="AE5769" s="76"/>
      <c r="AG5769" s="76"/>
      <c r="AH5769" s="76"/>
      <c r="AJ5769" s="76"/>
      <c r="AK5769" s="76"/>
      <c r="AM5769" s="76"/>
      <c r="AN5769" s="76"/>
      <c r="AP5769" s="76"/>
      <c r="AQ5769" s="76"/>
      <c r="AS5769" s="76"/>
      <c r="AT5769" s="76"/>
      <c r="AV5769" s="76"/>
      <c r="AW5769" s="76"/>
      <c r="AY5769" s="76"/>
      <c r="AZ5769" s="76"/>
      <c r="BB5769" s="76"/>
      <c r="BC5769" s="76"/>
      <c r="BE5769" s="76"/>
      <c r="BF5769" s="76"/>
      <c r="BH5769" s="76"/>
      <c r="BI5769" s="76"/>
      <c r="BK5769" s="76"/>
      <c r="BL5769" s="76"/>
      <c r="BN5769" s="76"/>
      <c r="BO5769" s="76"/>
      <c r="BQ5769" s="76"/>
      <c r="BR5769" s="76"/>
      <c r="BT5769" s="76"/>
      <c r="BU5769" s="76"/>
      <c r="BW5769" s="76"/>
      <c r="BX5769" s="76"/>
    </row>
    <row r="5770" spans="1:76" ht="12.75" customHeight="1">
      <c r="A5770" s="2"/>
      <c r="B5770" s="2"/>
      <c r="C5770" s="2"/>
      <c r="D5770" s="75"/>
      <c r="F5770" s="76"/>
      <c r="G5770" s="76"/>
      <c r="I5770" s="76"/>
      <c r="J5770" s="76"/>
      <c r="L5770" s="76"/>
      <c r="M5770" s="76"/>
      <c r="O5770" s="76"/>
      <c r="P5770" s="76"/>
      <c r="R5770" s="76"/>
      <c r="S5770" s="76"/>
      <c r="U5770" s="76"/>
      <c r="V5770" s="76"/>
      <c r="X5770" s="76"/>
      <c r="Y5770" s="76"/>
      <c r="AA5770" s="76"/>
      <c r="AB5770" s="76"/>
      <c r="AD5770" s="76"/>
      <c r="AE5770" s="76"/>
      <c r="AG5770" s="76"/>
      <c r="AH5770" s="76"/>
      <c r="AJ5770" s="76"/>
      <c r="AK5770" s="76"/>
      <c r="AM5770" s="76"/>
      <c r="AN5770" s="76"/>
      <c r="AP5770" s="76"/>
      <c r="AQ5770" s="76"/>
      <c r="AS5770" s="76"/>
      <c r="AT5770" s="76"/>
      <c r="AV5770" s="76"/>
      <c r="AW5770" s="76"/>
      <c r="AY5770" s="76"/>
      <c r="AZ5770" s="76"/>
      <c r="BB5770" s="76"/>
      <c r="BC5770" s="76"/>
      <c r="BE5770" s="76"/>
      <c r="BF5770" s="76"/>
      <c r="BH5770" s="76"/>
      <c r="BI5770" s="76"/>
      <c r="BK5770" s="76"/>
      <c r="BL5770" s="76"/>
      <c r="BN5770" s="76"/>
      <c r="BO5770" s="76"/>
      <c r="BQ5770" s="76"/>
      <c r="BR5770" s="76"/>
      <c r="BT5770" s="76"/>
      <c r="BU5770" s="76"/>
      <c r="BW5770" s="76"/>
      <c r="BX5770" s="76"/>
    </row>
    <row r="5771" spans="1:76" ht="12.75" customHeight="1">
      <c r="A5771" s="2"/>
      <c r="B5771" s="2"/>
      <c r="C5771" s="2"/>
      <c r="D5771" s="75"/>
      <c r="F5771" s="76"/>
      <c r="G5771" s="76"/>
      <c r="I5771" s="76"/>
      <c r="J5771" s="76"/>
      <c r="L5771" s="76"/>
      <c r="M5771" s="76"/>
      <c r="O5771" s="76"/>
      <c r="P5771" s="76"/>
      <c r="R5771" s="76"/>
      <c r="S5771" s="76"/>
      <c r="U5771" s="76"/>
      <c r="V5771" s="76"/>
      <c r="X5771" s="76"/>
      <c r="Y5771" s="76"/>
      <c r="AA5771" s="76"/>
      <c r="AB5771" s="76"/>
      <c r="AD5771" s="76"/>
      <c r="AE5771" s="76"/>
      <c r="AG5771" s="76"/>
      <c r="AH5771" s="76"/>
      <c r="AJ5771" s="76"/>
      <c r="AK5771" s="76"/>
      <c r="AM5771" s="76"/>
      <c r="AN5771" s="76"/>
      <c r="AP5771" s="76"/>
      <c r="AQ5771" s="76"/>
      <c r="AS5771" s="76"/>
      <c r="AT5771" s="76"/>
      <c r="AV5771" s="76"/>
      <c r="AW5771" s="76"/>
      <c r="AY5771" s="76"/>
      <c r="AZ5771" s="76"/>
      <c r="BB5771" s="76"/>
      <c r="BC5771" s="76"/>
      <c r="BE5771" s="76"/>
      <c r="BF5771" s="76"/>
      <c r="BH5771" s="76"/>
      <c r="BI5771" s="76"/>
      <c r="BK5771" s="76"/>
      <c r="BL5771" s="76"/>
      <c r="BN5771" s="76"/>
      <c r="BO5771" s="76"/>
      <c r="BQ5771" s="76"/>
      <c r="BR5771" s="76"/>
      <c r="BT5771" s="76"/>
      <c r="BU5771" s="76"/>
      <c r="BW5771" s="76"/>
      <c r="BX5771" s="76"/>
    </row>
    <row r="5772" spans="1:76" ht="12.75" customHeight="1">
      <c r="A5772" s="2"/>
      <c r="B5772" s="2"/>
      <c r="C5772" s="2"/>
      <c r="D5772" s="75"/>
      <c r="F5772" s="76"/>
      <c r="G5772" s="76"/>
      <c r="I5772" s="76"/>
      <c r="J5772" s="76"/>
      <c r="L5772" s="76"/>
      <c r="M5772" s="76"/>
      <c r="O5772" s="76"/>
      <c r="P5772" s="76"/>
      <c r="R5772" s="76"/>
      <c r="S5772" s="76"/>
      <c r="U5772" s="76"/>
      <c r="V5772" s="76"/>
      <c r="X5772" s="76"/>
      <c r="Y5772" s="76"/>
      <c r="AA5772" s="76"/>
      <c r="AB5772" s="76"/>
      <c r="AD5772" s="76"/>
      <c r="AE5772" s="76"/>
      <c r="AG5772" s="76"/>
      <c r="AH5772" s="76"/>
      <c r="AJ5772" s="76"/>
      <c r="AK5772" s="76"/>
      <c r="AM5772" s="76"/>
      <c r="AN5772" s="76"/>
      <c r="AP5772" s="76"/>
      <c r="AQ5772" s="76"/>
      <c r="AS5772" s="76"/>
      <c r="AT5772" s="76"/>
      <c r="AV5772" s="76"/>
      <c r="AW5772" s="76"/>
      <c r="AY5772" s="76"/>
      <c r="AZ5772" s="76"/>
      <c r="BB5772" s="76"/>
      <c r="BC5772" s="76"/>
      <c r="BE5772" s="76"/>
      <c r="BF5772" s="76"/>
      <c r="BH5772" s="76"/>
      <c r="BI5772" s="76"/>
      <c r="BK5772" s="76"/>
      <c r="BL5772" s="76"/>
      <c r="BN5772" s="76"/>
      <c r="BO5772" s="76"/>
      <c r="BQ5772" s="76"/>
      <c r="BR5772" s="76"/>
      <c r="BT5772" s="76"/>
      <c r="BU5772" s="76"/>
      <c r="BW5772" s="76"/>
      <c r="BX5772" s="76"/>
    </row>
    <row r="5773" spans="1:76" ht="12.75" customHeight="1">
      <c r="A5773" s="2"/>
      <c r="B5773" s="2"/>
      <c r="C5773" s="2"/>
      <c r="D5773" s="75"/>
      <c r="F5773" s="76"/>
      <c r="G5773" s="76"/>
      <c r="I5773" s="76"/>
      <c r="J5773" s="76"/>
      <c r="L5773" s="76"/>
      <c r="M5773" s="76"/>
      <c r="O5773" s="76"/>
      <c r="P5773" s="76"/>
      <c r="R5773" s="76"/>
      <c r="S5773" s="76"/>
      <c r="U5773" s="76"/>
      <c r="V5773" s="76"/>
      <c r="X5773" s="76"/>
      <c r="Y5773" s="76"/>
      <c r="AA5773" s="76"/>
      <c r="AB5773" s="76"/>
      <c r="AD5773" s="76"/>
      <c r="AE5773" s="76"/>
      <c r="AG5773" s="76"/>
      <c r="AH5773" s="76"/>
      <c r="AJ5773" s="76"/>
      <c r="AK5773" s="76"/>
      <c r="AM5773" s="76"/>
      <c r="AN5773" s="76"/>
      <c r="AP5773" s="76"/>
      <c r="AQ5773" s="76"/>
      <c r="AS5773" s="76"/>
      <c r="AT5773" s="76"/>
      <c r="AV5773" s="76"/>
      <c r="AW5773" s="76"/>
      <c r="AY5773" s="76"/>
      <c r="AZ5773" s="76"/>
      <c r="BB5773" s="76"/>
      <c r="BC5773" s="76"/>
      <c r="BE5773" s="76"/>
      <c r="BF5773" s="76"/>
      <c r="BH5773" s="76"/>
      <c r="BI5773" s="76"/>
      <c r="BK5773" s="76"/>
      <c r="BL5773" s="76"/>
      <c r="BN5773" s="76"/>
      <c r="BO5773" s="76"/>
      <c r="BQ5773" s="76"/>
      <c r="BR5773" s="76"/>
      <c r="BT5773" s="76"/>
      <c r="BU5773" s="76"/>
      <c r="BW5773" s="76"/>
      <c r="BX5773" s="76"/>
    </row>
    <row r="5774" spans="1:76" ht="12.75" customHeight="1">
      <c r="A5774" s="2"/>
      <c r="B5774" s="2"/>
      <c r="C5774" s="2"/>
      <c r="D5774" s="75"/>
      <c r="F5774" s="76"/>
      <c r="G5774" s="76"/>
      <c r="I5774" s="76"/>
      <c r="J5774" s="76"/>
      <c r="L5774" s="76"/>
      <c r="M5774" s="76"/>
      <c r="O5774" s="76"/>
      <c r="P5774" s="76"/>
      <c r="R5774" s="76"/>
      <c r="S5774" s="76"/>
      <c r="U5774" s="76"/>
      <c r="V5774" s="76"/>
      <c r="X5774" s="76"/>
      <c r="Y5774" s="76"/>
      <c r="AA5774" s="76"/>
      <c r="AB5774" s="76"/>
      <c r="AD5774" s="76"/>
      <c r="AE5774" s="76"/>
      <c r="AG5774" s="76"/>
      <c r="AH5774" s="76"/>
      <c r="AJ5774" s="76"/>
      <c r="AK5774" s="76"/>
      <c r="AM5774" s="76"/>
      <c r="AN5774" s="76"/>
      <c r="AP5774" s="76"/>
      <c r="AQ5774" s="76"/>
      <c r="AS5774" s="76"/>
      <c r="AT5774" s="76"/>
      <c r="AV5774" s="76"/>
      <c r="AW5774" s="76"/>
      <c r="AY5774" s="76"/>
      <c r="AZ5774" s="76"/>
      <c r="BB5774" s="76"/>
      <c r="BC5774" s="76"/>
      <c r="BE5774" s="76"/>
      <c r="BF5774" s="76"/>
      <c r="BH5774" s="76"/>
      <c r="BI5774" s="76"/>
      <c r="BK5774" s="76"/>
      <c r="BL5774" s="76"/>
      <c r="BN5774" s="76"/>
      <c r="BO5774" s="76"/>
      <c r="BQ5774" s="76"/>
      <c r="BR5774" s="76"/>
      <c r="BT5774" s="76"/>
      <c r="BU5774" s="76"/>
      <c r="BW5774" s="76"/>
      <c r="BX5774" s="76"/>
    </row>
    <row r="5775" spans="1:76" ht="12.75" customHeight="1">
      <c r="A5775" s="2"/>
      <c r="B5775" s="2"/>
      <c r="C5775" s="2"/>
      <c r="D5775" s="75"/>
      <c r="F5775" s="76"/>
      <c r="G5775" s="76"/>
      <c r="I5775" s="76"/>
      <c r="J5775" s="76"/>
      <c r="L5775" s="76"/>
      <c r="M5775" s="76"/>
      <c r="O5775" s="76"/>
      <c r="P5775" s="76"/>
      <c r="R5775" s="76"/>
      <c r="S5775" s="76"/>
      <c r="U5775" s="76"/>
      <c r="V5775" s="76"/>
      <c r="X5775" s="76"/>
      <c r="Y5775" s="76"/>
      <c r="AA5775" s="76"/>
      <c r="AB5775" s="76"/>
      <c r="AD5775" s="76"/>
      <c r="AE5775" s="76"/>
      <c r="AG5775" s="76"/>
      <c r="AH5775" s="76"/>
      <c r="AJ5775" s="76"/>
      <c r="AK5775" s="76"/>
      <c r="AM5775" s="76"/>
      <c r="AN5775" s="76"/>
      <c r="AP5775" s="76"/>
      <c r="AQ5775" s="76"/>
      <c r="AS5775" s="76"/>
      <c r="AT5775" s="76"/>
      <c r="AV5775" s="76"/>
      <c r="AW5775" s="76"/>
      <c r="AY5775" s="76"/>
      <c r="AZ5775" s="76"/>
      <c r="BB5775" s="76"/>
      <c r="BC5775" s="76"/>
      <c r="BE5775" s="76"/>
      <c r="BF5775" s="76"/>
      <c r="BH5775" s="76"/>
      <c r="BI5775" s="76"/>
      <c r="BK5775" s="76"/>
      <c r="BL5775" s="76"/>
      <c r="BN5775" s="76"/>
      <c r="BO5775" s="76"/>
      <c r="BQ5775" s="76"/>
      <c r="BR5775" s="76"/>
      <c r="BT5775" s="76"/>
      <c r="BU5775" s="76"/>
      <c r="BW5775" s="76"/>
      <c r="BX5775" s="76"/>
    </row>
    <row r="5776" spans="1:76" ht="12.75" customHeight="1">
      <c r="A5776" s="2"/>
      <c r="B5776" s="2"/>
      <c r="C5776" s="2"/>
      <c r="D5776" s="75"/>
      <c r="F5776" s="76"/>
      <c r="G5776" s="76"/>
      <c r="I5776" s="76"/>
      <c r="J5776" s="76"/>
      <c r="L5776" s="76"/>
      <c r="M5776" s="76"/>
      <c r="O5776" s="76"/>
      <c r="P5776" s="76"/>
      <c r="R5776" s="76"/>
      <c r="S5776" s="76"/>
      <c r="U5776" s="76"/>
      <c r="V5776" s="76"/>
      <c r="X5776" s="76"/>
      <c r="Y5776" s="76"/>
      <c r="AA5776" s="76"/>
      <c r="AB5776" s="76"/>
      <c r="AD5776" s="76"/>
      <c r="AE5776" s="76"/>
      <c r="AG5776" s="76"/>
      <c r="AH5776" s="76"/>
      <c r="AJ5776" s="76"/>
      <c r="AK5776" s="76"/>
      <c r="AM5776" s="76"/>
      <c r="AN5776" s="76"/>
      <c r="AP5776" s="76"/>
      <c r="AQ5776" s="76"/>
      <c r="AS5776" s="76"/>
      <c r="AT5776" s="76"/>
      <c r="AV5776" s="76"/>
      <c r="AW5776" s="76"/>
      <c r="AY5776" s="76"/>
      <c r="AZ5776" s="76"/>
      <c r="BB5776" s="76"/>
      <c r="BC5776" s="76"/>
      <c r="BE5776" s="76"/>
      <c r="BF5776" s="76"/>
      <c r="BH5776" s="76"/>
      <c r="BI5776" s="76"/>
      <c r="BK5776" s="76"/>
      <c r="BL5776" s="76"/>
      <c r="BN5776" s="76"/>
      <c r="BO5776" s="76"/>
      <c r="BQ5776" s="76"/>
      <c r="BR5776" s="76"/>
      <c r="BT5776" s="76"/>
      <c r="BU5776" s="76"/>
      <c r="BW5776" s="76"/>
      <c r="BX5776" s="76"/>
    </row>
    <row r="5777" spans="1:76" ht="12.75" customHeight="1">
      <c r="A5777" s="2"/>
      <c r="B5777" s="2"/>
      <c r="C5777" s="2"/>
      <c r="D5777" s="75"/>
      <c r="F5777" s="76"/>
      <c r="G5777" s="76"/>
      <c r="I5777" s="76"/>
      <c r="J5777" s="76"/>
      <c r="L5777" s="76"/>
      <c r="M5777" s="76"/>
      <c r="O5777" s="76"/>
      <c r="P5777" s="76"/>
      <c r="R5777" s="76"/>
      <c r="S5777" s="76"/>
      <c r="U5777" s="76"/>
      <c r="V5777" s="76"/>
      <c r="X5777" s="76"/>
      <c r="Y5777" s="76"/>
      <c r="AA5777" s="76"/>
      <c r="AB5777" s="76"/>
      <c r="AD5777" s="76"/>
      <c r="AE5777" s="76"/>
      <c r="AG5777" s="76"/>
      <c r="AH5777" s="76"/>
      <c r="AJ5777" s="76"/>
      <c r="AK5777" s="76"/>
      <c r="AM5777" s="76"/>
      <c r="AN5777" s="76"/>
      <c r="AP5777" s="76"/>
      <c r="AQ5777" s="76"/>
      <c r="AS5777" s="76"/>
      <c r="AT5777" s="76"/>
      <c r="AV5777" s="76"/>
      <c r="AW5777" s="76"/>
      <c r="AY5777" s="76"/>
      <c r="AZ5777" s="76"/>
      <c r="BB5777" s="76"/>
      <c r="BC5777" s="76"/>
      <c r="BE5777" s="76"/>
      <c r="BF5777" s="76"/>
      <c r="BH5777" s="76"/>
      <c r="BI5777" s="76"/>
      <c r="BK5777" s="76"/>
      <c r="BL5777" s="76"/>
      <c r="BN5777" s="76"/>
      <c r="BO5777" s="76"/>
      <c r="BQ5777" s="76"/>
      <c r="BR5777" s="76"/>
      <c r="BT5777" s="76"/>
      <c r="BU5777" s="76"/>
      <c r="BW5777" s="76"/>
      <c r="BX5777" s="76"/>
    </row>
    <row r="5778" spans="1:76" ht="12.75" customHeight="1">
      <c r="A5778" s="2"/>
      <c r="B5778" s="2"/>
      <c r="C5778" s="2"/>
      <c r="D5778" s="75"/>
      <c r="F5778" s="76"/>
      <c r="G5778" s="76"/>
      <c r="I5778" s="76"/>
      <c r="J5778" s="76"/>
      <c r="L5778" s="76"/>
      <c r="M5778" s="76"/>
      <c r="O5778" s="76"/>
      <c r="P5778" s="76"/>
      <c r="R5778" s="76"/>
      <c r="S5778" s="76"/>
      <c r="U5778" s="76"/>
      <c r="V5778" s="76"/>
      <c r="X5778" s="76"/>
      <c r="Y5778" s="76"/>
      <c r="AA5778" s="76"/>
      <c r="AB5778" s="76"/>
      <c r="AD5778" s="76"/>
      <c r="AE5778" s="76"/>
      <c r="AG5778" s="76"/>
      <c r="AH5778" s="76"/>
      <c r="AJ5778" s="76"/>
      <c r="AK5778" s="76"/>
      <c r="AM5778" s="76"/>
      <c r="AN5778" s="76"/>
      <c r="AP5778" s="76"/>
      <c r="AQ5778" s="76"/>
      <c r="AS5778" s="76"/>
      <c r="AT5778" s="76"/>
      <c r="AV5778" s="76"/>
      <c r="AW5778" s="76"/>
      <c r="AY5778" s="76"/>
      <c r="AZ5778" s="76"/>
      <c r="BB5778" s="76"/>
      <c r="BC5778" s="76"/>
      <c r="BE5778" s="76"/>
      <c r="BF5778" s="76"/>
      <c r="BH5778" s="76"/>
      <c r="BI5778" s="76"/>
      <c r="BK5778" s="76"/>
      <c r="BL5778" s="76"/>
      <c r="BN5778" s="76"/>
      <c r="BO5778" s="76"/>
      <c r="BQ5778" s="76"/>
      <c r="BR5778" s="76"/>
      <c r="BT5778" s="76"/>
      <c r="BU5778" s="76"/>
      <c r="BW5778" s="76"/>
      <c r="BX5778" s="76"/>
    </row>
    <row r="5779" spans="1:76" ht="12.75" customHeight="1">
      <c r="A5779" s="2"/>
      <c r="B5779" s="2"/>
      <c r="C5779" s="2"/>
      <c r="D5779" s="75"/>
      <c r="F5779" s="76"/>
      <c r="G5779" s="76"/>
      <c r="I5779" s="76"/>
      <c r="J5779" s="76"/>
      <c r="L5779" s="76"/>
      <c r="M5779" s="76"/>
      <c r="O5779" s="76"/>
      <c r="P5779" s="76"/>
      <c r="R5779" s="76"/>
      <c r="S5779" s="76"/>
      <c r="U5779" s="76"/>
      <c r="V5779" s="76"/>
      <c r="X5779" s="76"/>
      <c r="Y5779" s="76"/>
      <c r="AA5779" s="76"/>
      <c r="AB5779" s="76"/>
      <c r="AD5779" s="76"/>
      <c r="AE5779" s="76"/>
      <c r="AG5779" s="76"/>
      <c r="AH5779" s="76"/>
      <c r="AJ5779" s="76"/>
      <c r="AK5779" s="76"/>
      <c r="AM5779" s="76"/>
      <c r="AN5779" s="76"/>
      <c r="AP5779" s="76"/>
      <c r="AQ5779" s="76"/>
      <c r="AS5779" s="76"/>
      <c r="AT5779" s="76"/>
      <c r="AV5779" s="76"/>
      <c r="AW5779" s="76"/>
      <c r="AY5779" s="76"/>
      <c r="AZ5779" s="76"/>
      <c r="BB5779" s="76"/>
      <c r="BC5779" s="76"/>
      <c r="BE5779" s="76"/>
      <c r="BF5779" s="76"/>
      <c r="BH5779" s="76"/>
      <c r="BI5779" s="76"/>
      <c r="BK5779" s="76"/>
      <c r="BL5779" s="76"/>
      <c r="BN5779" s="76"/>
      <c r="BO5779" s="76"/>
      <c r="BQ5779" s="76"/>
      <c r="BR5779" s="76"/>
      <c r="BT5779" s="76"/>
      <c r="BU5779" s="76"/>
      <c r="BW5779" s="76"/>
      <c r="BX5779" s="76"/>
    </row>
    <row r="5780" spans="1:76" ht="12.75" customHeight="1">
      <c r="A5780" s="2"/>
      <c r="B5780" s="2"/>
      <c r="C5780" s="2"/>
      <c r="D5780" s="75"/>
      <c r="F5780" s="76"/>
      <c r="G5780" s="76"/>
      <c r="I5780" s="76"/>
      <c r="J5780" s="76"/>
      <c r="L5780" s="76"/>
      <c r="M5780" s="76"/>
      <c r="O5780" s="76"/>
      <c r="P5780" s="76"/>
      <c r="R5780" s="76"/>
      <c r="S5780" s="76"/>
      <c r="U5780" s="76"/>
      <c r="V5780" s="76"/>
      <c r="X5780" s="76"/>
      <c r="Y5780" s="76"/>
      <c r="AA5780" s="76"/>
      <c r="AB5780" s="76"/>
      <c r="AD5780" s="76"/>
      <c r="AE5780" s="76"/>
      <c r="AG5780" s="76"/>
      <c r="AH5780" s="76"/>
      <c r="AJ5780" s="76"/>
      <c r="AK5780" s="76"/>
      <c r="AM5780" s="76"/>
      <c r="AN5780" s="76"/>
      <c r="AP5780" s="76"/>
      <c r="AQ5780" s="76"/>
      <c r="AS5780" s="76"/>
      <c r="AT5780" s="76"/>
      <c r="AV5780" s="76"/>
      <c r="AW5780" s="76"/>
      <c r="AY5780" s="76"/>
      <c r="AZ5780" s="76"/>
      <c r="BB5780" s="76"/>
      <c r="BC5780" s="76"/>
      <c r="BE5780" s="76"/>
      <c r="BF5780" s="76"/>
      <c r="BH5780" s="76"/>
      <c r="BI5780" s="76"/>
      <c r="BK5780" s="76"/>
      <c r="BL5780" s="76"/>
      <c r="BN5780" s="76"/>
      <c r="BO5780" s="76"/>
      <c r="BQ5780" s="76"/>
      <c r="BR5780" s="76"/>
      <c r="BT5780" s="76"/>
      <c r="BU5780" s="76"/>
      <c r="BW5780" s="76"/>
      <c r="BX5780" s="76"/>
    </row>
    <row r="5781" spans="1:76" ht="12.75" customHeight="1">
      <c r="A5781" s="2"/>
      <c r="B5781" s="2"/>
      <c r="C5781" s="2"/>
      <c r="D5781" s="75"/>
      <c r="F5781" s="76"/>
      <c r="G5781" s="76"/>
      <c r="I5781" s="76"/>
      <c r="J5781" s="76"/>
      <c r="L5781" s="76"/>
      <c r="M5781" s="76"/>
      <c r="O5781" s="76"/>
      <c r="P5781" s="76"/>
      <c r="R5781" s="76"/>
      <c r="S5781" s="76"/>
      <c r="U5781" s="76"/>
      <c r="V5781" s="76"/>
      <c r="X5781" s="76"/>
      <c r="Y5781" s="76"/>
      <c r="AA5781" s="76"/>
      <c r="AB5781" s="76"/>
      <c r="AD5781" s="76"/>
      <c r="AE5781" s="76"/>
      <c r="AG5781" s="76"/>
      <c r="AH5781" s="76"/>
      <c r="AJ5781" s="76"/>
      <c r="AK5781" s="76"/>
      <c r="AM5781" s="76"/>
      <c r="AN5781" s="76"/>
      <c r="AP5781" s="76"/>
      <c r="AQ5781" s="76"/>
      <c r="AS5781" s="76"/>
      <c r="AT5781" s="76"/>
      <c r="AV5781" s="76"/>
      <c r="AW5781" s="76"/>
      <c r="AY5781" s="76"/>
      <c r="AZ5781" s="76"/>
      <c r="BB5781" s="76"/>
      <c r="BC5781" s="76"/>
      <c r="BE5781" s="76"/>
      <c r="BF5781" s="76"/>
      <c r="BH5781" s="76"/>
      <c r="BI5781" s="76"/>
      <c r="BK5781" s="76"/>
      <c r="BL5781" s="76"/>
      <c r="BN5781" s="76"/>
      <c r="BO5781" s="76"/>
      <c r="BQ5781" s="76"/>
      <c r="BR5781" s="76"/>
      <c r="BT5781" s="76"/>
      <c r="BU5781" s="76"/>
      <c r="BW5781" s="76"/>
      <c r="BX5781" s="76"/>
    </row>
    <row r="5782" spans="1:76" ht="12.75" customHeight="1">
      <c r="A5782" s="2"/>
      <c r="B5782" s="2"/>
      <c r="C5782" s="2"/>
      <c r="D5782" s="75"/>
      <c r="F5782" s="76"/>
      <c r="G5782" s="76"/>
      <c r="I5782" s="76"/>
      <c r="J5782" s="76"/>
      <c r="L5782" s="76"/>
      <c r="M5782" s="76"/>
      <c r="O5782" s="76"/>
      <c r="P5782" s="76"/>
      <c r="R5782" s="76"/>
      <c r="S5782" s="76"/>
      <c r="U5782" s="76"/>
      <c r="V5782" s="76"/>
      <c r="X5782" s="76"/>
      <c r="Y5782" s="76"/>
      <c r="AA5782" s="76"/>
      <c r="AB5782" s="76"/>
      <c r="AD5782" s="76"/>
      <c r="AE5782" s="76"/>
      <c r="AG5782" s="76"/>
      <c r="AH5782" s="76"/>
      <c r="AJ5782" s="76"/>
      <c r="AK5782" s="76"/>
      <c r="AM5782" s="76"/>
      <c r="AN5782" s="76"/>
      <c r="AP5782" s="76"/>
      <c r="AQ5782" s="76"/>
      <c r="AS5782" s="76"/>
      <c r="AT5782" s="76"/>
      <c r="AV5782" s="76"/>
      <c r="AW5782" s="76"/>
      <c r="AY5782" s="76"/>
      <c r="AZ5782" s="76"/>
      <c r="BB5782" s="76"/>
      <c r="BC5782" s="76"/>
      <c r="BE5782" s="76"/>
      <c r="BF5782" s="76"/>
      <c r="BH5782" s="76"/>
      <c r="BI5782" s="76"/>
      <c r="BK5782" s="76"/>
      <c r="BL5782" s="76"/>
      <c r="BN5782" s="76"/>
      <c r="BO5782" s="76"/>
      <c r="BQ5782" s="76"/>
      <c r="BR5782" s="76"/>
      <c r="BT5782" s="76"/>
      <c r="BU5782" s="76"/>
      <c r="BW5782" s="76"/>
      <c r="BX5782" s="76"/>
    </row>
    <row r="5783" spans="1:76" ht="12.75" customHeight="1">
      <c r="A5783" s="2"/>
      <c r="B5783" s="2"/>
      <c r="C5783" s="2"/>
      <c r="D5783" s="75"/>
      <c r="F5783" s="76"/>
      <c r="G5783" s="76"/>
      <c r="I5783" s="76"/>
      <c r="J5783" s="76"/>
      <c r="L5783" s="76"/>
      <c r="M5783" s="76"/>
      <c r="O5783" s="76"/>
      <c r="P5783" s="76"/>
      <c r="R5783" s="76"/>
      <c r="S5783" s="76"/>
      <c r="U5783" s="76"/>
      <c r="V5783" s="76"/>
      <c r="X5783" s="76"/>
      <c r="Y5783" s="76"/>
      <c r="AA5783" s="76"/>
      <c r="AB5783" s="76"/>
      <c r="AD5783" s="76"/>
      <c r="AE5783" s="76"/>
      <c r="AG5783" s="76"/>
      <c r="AH5783" s="76"/>
      <c r="AJ5783" s="76"/>
      <c r="AK5783" s="76"/>
      <c r="AM5783" s="76"/>
      <c r="AN5783" s="76"/>
      <c r="AP5783" s="76"/>
      <c r="AQ5783" s="76"/>
      <c r="AS5783" s="76"/>
      <c r="AT5783" s="76"/>
      <c r="AV5783" s="76"/>
      <c r="AW5783" s="76"/>
      <c r="AY5783" s="76"/>
      <c r="AZ5783" s="76"/>
      <c r="BB5783" s="76"/>
      <c r="BC5783" s="76"/>
      <c r="BE5783" s="76"/>
      <c r="BF5783" s="76"/>
      <c r="BH5783" s="76"/>
      <c r="BI5783" s="76"/>
      <c r="BK5783" s="76"/>
      <c r="BL5783" s="76"/>
      <c r="BN5783" s="76"/>
      <c r="BO5783" s="76"/>
      <c r="BQ5783" s="76"/>
      <c r="BR5783" s="76"/>
      <c r="BT5783" s="76"/>
      <c r="BU5783" s="76"/>
      <c r="BW5783" s="76"/>
      <c r="BX5783" s="76"/>
    </row>
    <row r="5784" spans="1:76" ht="12.75" customHeight="1">
      <c r="A5784" s="2"/>
      <c r="B5784" s="2"/>
      <c r="C5784" s="2"/>
      <c r="D5784" s="75"/>
      <c r="F5784" s="76"/>
      <c r="G5784" s="76"/>
      <c r="I5784" s="76"/>
      <c r="J5784" s="76"/>
      <c r="L5784" s="76"/>
      <c r="M5784" s="76"/>
      <c r="O5784" s="76"/>
      <c r="P5784" s="76"/>
      <c r="R5784" s="76"/>
      <c r="S5784" s="76"/>
      <c r="U5784" s="76"/>
      <c r="V5784" s="76"/>
      <c r="X5784" s="76"/>
      <c r="Y5784" s="76"/>
      <c r="AA5784" s="76"/>
      <c r="AB5784" s="76"/>
      <c r="AD5784" s="76"/>
      <c r="AE5784" s="76"/>
      <c r="AG5784" s="76"/>
      <c r="AH5784" s="76"/>
      <c r="AJ5784" s="76"/>
      <c r="AK5784" s="76"/>
      <c r="AM5784" s="76"/>
      <c r="AN5784" s="76"/>
      <c r="AP5784" s="76"/>
      <c r="AQ5784" s="76"/>
      <c r="AS5784" s="76"/>
      <c r="AT5784" s="76"/>
      <c r="AV5784" s="76"/>
      <c r="AW5784" s="76"/>
      <c r="AY5784" s="76"/>
      <c r="AZ5784" s="76"/>
      <c r="BB5784" s="76"/>
      <c r="BC5784" s="76"/>
      <c r="BE5784" s="76"/>
      <c r="BF5784" s="76"/>
      <c r="BH5784" s="76"/>
      <c r="BI5784" s="76"/>
      <c r="BK5784" s="76"/>
      <c r="BL5784" s="76"/>
      <c r="BN5784" s="76"/>
      <c r="BO5784" s="76"/>
      <c r="BQ5784" s="76"/>
      <c r="BR5784" s="76"/>
      <c r="BT5784" s="76"/>
      <c r="BU5784" s="76"/>
      <c r="BW5784" s="76"/>
      <c r="BX5784" s="76"/>
    </row>
    <row r="5785" spans="1:76" ht="12.75" customHeight="1">
      <c r="A5785" s="2"/>
      <c r="B5785" s="2"/>
      <c r="C5785" s="2"/>
      <c r="D5785" s="75"/>
      <c r="F5785" s="76"/>
      <c r="G5785" s="76"/>
      <c r="I5785" s="76"/>
      <c r="J5785" s="76"/>
      <c r="L5785" s="76"/>
      <c r="M5785" s="76"/>
      <c r="O5785" s="76"/>
      <c r="P5785" s="76"/>
      <c r="R5785" s="76"/>
      <c r="S5785" s="76"/>
      <c r="U5785" s="76"/>
      <c r="V5785" s="76"/>
      <c r="X5785" s="76"/>
      <c r="Y5785" s="76"/>
      <c r="AA5785" s="76"/>
      <c r="AB5785" s="76"/>
      <c r="AD5785" s="76"/>
      <c r="AE5785" s="76"/>
      <c r="AG5785" s="76"/>
      <c r="AH5785" s="76"/>
      <c r="AJ5785" s="76"/>
      <c r="AK5785" s="76"/>
      <c r="AM5785" s="76"/>
      <c r="AN5785" s="76"/>
      <c r="AP5785" s="76"/>
      <c r="AQ5785" s="76"/>
      <c r="AS5785" s="76"/>
      <c r="AT5785" s="76"/>
      <c r="AV5785" s="76"/>
      <c r="AW5785" s="76"/>
      <c r="AY5785" s="76"/>
      <c r="AZ5785" s="76"/>
      <c r="BB5785" s="76"/>
      <c r="BC5785" s="76"/>
      <c r="BE5785" s="76"/>
      <c r="BF5785" s="76"/>
      <c r="BH5785" s="76"/>
      <c r="BI5785" s="76"/>
      <c r="BK5785" s="76"/>
      <c r="BL5785" s="76"/>
      <c r="BN5785" s="76"/>
      <c r="BO5785" s="76"/>
      <c r="BQ5785" s="76"/>
      <c r="BR5785" s="76"/>
      <c r="BT5785" s="76"/>
      <c r="BU5785" s="76"/>
      <c r="BW5785" s="76"/>
      <c r="BX5785" s="76"/>
    </row>
    <row r="5786" spans="1:76" ht="12.75" customHeight="1">
      <c r="A5786" s="2"/>
      <c r="B5786" s="2"/>
      <c r="C5786" s="2"/>
      <c r="D5786" s="75"/>
      <c r="F5786" s="76"/>
      <c r="G5786" s="76"/>
      <c r="I5786" s="76"/>
      <c r="J5786" s="76"/>
      <c r="L5786" s="76"/>
      <c r="M5786" s="76"/>
      <c r="O5786" s="76"/>
      <c r="P5786" s="76"/>
      <c r="R5786" s="76"/>
      <c r="S5786" s="76"/>
      <c r="U5786" s="76"/>
      <c r="V5786" s="76"/>
      <c r="X5786" s="76"/>
      <c r="Y5786" s="76"/>
      <c r="AA5786" s="76"/>
      <c r="AB5786" s="76"/>
      <c r="AD5786" s="76"/>
      <c r="AE5786" s="76"/>
      <c r="AG5786" s="76"/>
      <c r="AH5786" s="76"/>
      <c r="AJ5786" s="76"/>
      <c r="AK5786" s="76"/>
      <c r="AM5786" s="76"/>
      <c r="AN5786" s="76"/>
      <c r="AP5786" s="76"/>
      <c r="AQ5786" s="76"/>
      <c r="AS5786" s="76"/>
      <c r="AT5786" s="76"/>
      <c r="AV5786" s="76"/>
      <c r="AW5786" s="76"/>
      <c r="AY5786" s="76"/>
      <c r="AZ5786" s="76"/>
      <c r="BB5786" s="76"/>
      <c r="BC5786" s="76"/>
      <c r="BE5786" s="76"/>
      <c r="BF5786" s="76"/>
      <c r="BH5786" s="76"/>
      <c r="BI5786" s="76"/>
      <c r="BK5786" s="76"/>
      <c r="BL5786" s="76"/>
      <c r="BN5786" s="76"/>
      <c r="BO5786" s="76"/>
      <c r="BQ5786" s="76"/>
      <c r="BR5786" s="76"/>
      <c r="BT5786" s="76"/>
      <c r="BU5786" s="76"/>
      <c r="BW5786" s="76"/>
      <c r="BX5786" s="76"/>
    </row>
    <row r="5787" spans="1:76" ht="12.75" customHeight="1">
      <c r="A5787" s="2"/>
      <c r="B5787" s="2"/>
      <c r="C5787" s="2"/>
      <c r="D5787" s="75"/>
      <c r="F5787" s="76"/>
      <c r="G5787" s="76"/>
      <c r="I5787" s="76"/>
      <c r="J5787" s="76"/>
      <c r="L5787" s="76"/>
      <c r="M5787" s="76"/>
      <c r="O5787" s="76"/>
      <c r="P5787" s="76"/>
      <c r="R5787" s="76"/>
      <c r="S5787" s="76"/>
      <c r="U5787" s="76"/>
      <c r="V5787" s="76"/>
      <c r="X5787" s="76"/>
      <c r="Y5787" s="76"/>
      <c r="AA5787" s="76"/>
      <c r="AB5787" s="76"/>
      <c r="AD5787" s="76"/>
      <c r="AE5787" s="76"/>
      <c r="AG5787" s="76"/>
      <c r="AH5787" s="76"/>
      <c r="AJ5787" s="76"/>
      <c r="AK5787" s="76"/>
      <c r="AM5787" s="76"/>
      <c r="AN5787" s="76"/>
      <c r="AP5787" s="76"/>
      <c r="AQ5787" s="76"/>
      <c r="AS5787" s="76"/>
      <c r="AT5787" s="76"/>
      <c r="AV5787" s="76"/>
      <c r="AW5787" s="76"/>
      <c r="AY5787" s="76"/>
      <c r="AZ5787" s="76"/>
      <c r="BB5787" s="76"/>
      <c r="BC5787" s="76"/>
      <c r="BE5787" s="76"/>
      <c r="BF5787" s="76"/>
      <c r="BH5787" s="76"/>
      <c r="BI5787" s="76"/>
      <c r="BK5787" s="76"/>
      <c r="BL5787" s="76"/>
      <c r="BN5787" s="76"/>
      <c r="BO5787" s="76"/>
      <c r="BQ5787" s="76"/>
      <c r="BR5787" s="76"/>
      <c r="BT5787" s="76"/>
      <c r="BU5787" s="76"/>
      <c r="BW5787" s="76"/>
      <c r="BX5787" s="76"/>
    </row>
    <row r="5788" spans="1:76" ht="12.75" customHeight="1">
      <c r="A5788" s="2"/>
      <c r="B5788" s="2"/>
      <c r="C5788" s="2"/>
      <c r="D5788" s="75"/>
      <c r="F5788" s="76"/>
      <c r="G5788" s="76"/>
      <c r="I5788" s="76"/>
      <c r="J5788" s="76"/>
      <c r="L5788" s="76"/>
      <c r="M5788" s="76"/>
      <c r="O5788" s="76"/>
      <c r="P5788" s="76"/>
      <c r="R5788" s="76"/>
      <c r="S5788" s="76"/>
      <c r="U5788" s="76"/>
      <c r="V5788" s="76"/>
      <c r="X5788" s="76"/>
      <c r="Y5788" s="76"/>
      <c r="AA5788" s="76"/>
      <c r="AB5788" s="76"/>
      <c r="AD5788" s="76"/>
      <c r="AE5788" s="76"/>
      <c r="AG5788" s="76"/>
      <c r="AH5788" s="76"/>
      <c r="AJ5788" s="76"/>
      <c r="AK5788" s="76"/>
      <c r="AM5788" s="76"/>
      <c r="AN5788" s="76"/>
      <c r="AP5788" s="76"/>
      <c r="AQ5788" s="76"/>
      <c r="AS5788" s="76"/>
      <c r="AT5788" s="76"/>
      <c r="AV5788" s="76"/>
      <c r="AW5788" s="76"/>
      <c r="AY5788" s="76"/>
      <c r="AZ5788" s="76"/>
      <c r="BB5788" s="76"/>
      <c r="BC5788" s="76"/>
      <c r="BE5788" s="76"/>
      <c r="BF5788" s="76"/>
      <c r="BH5788" s="76"/>
      <c r="BI5788" s="76"/>
      <c r="BK5788" s="76"/>
      <c r="BL5788" s="76"/>
      <c r="BN5788" s="76"/>
      <c r="BO5788" s="76"/>
      <c r="BQ5788" s="76"/>
      <c r="BR5788" s="76"/>
      <c r="BT5788" s="76"/>
      <c r="BU5788" s="76"/>
      <c r="BW5788" s="76"/>
      <c r="BX5788" s="76"/>
    </row>
    <row r="5789" spans="1:76" ht="12.75" customHeight="1">
      <c r="A5789" s="2"/>
      <c r="B5789" s="2"/>
      <c r="C5789" s="2"/>
      <c r="D5789" s="75"/>
      <c r="F5789" s="76"/>
      <c r="G5789" s="76"/>
      <c r="I5789" s="76"/>
      <c r="J5789" s="76"/>
      <c r="L5789" s="76"/>
      <c r="M5789" s="76"/>
      <c r="O5789" s="76"/>
      <c r="P5789" s="76"/>
      <c r="R5789" s="76"/>
      <c r="S5789" s="76"/>
      <c r="U5789" s="76"/>
      <c r="V5789" s="76"/>
      <c r="X5789" s="76"/>
      <c r="Y5789" s="76"/>
      <c r="AA5789" s="76"/>
      <c r="AB5789" s="76"/>
      <c r="AD5789" s="76"/>
      <c r="AE5789" s="76"/>
      <c r="AG5789" s="76"/>
      <c r="AH5789" s="76"/>
      <c r="AJ5789" s="76"/>
      <c r="AK5789" s="76"/>
      <c r="AM5789" s="76"/>
      <c r="AN5789" s="76"/>
      <c r="AP5789" s="76"/>
      <c r="AQ5789" s="76"/>
      <c r="AS5789" s="76"/>
      <c r="AT5789" s="76"/>
      <c r="AV5789" s="76"/>
      <c r="AW5789" s="76"/>
      <c r="AY5789" s="76"/>
      <c r="AZ5789" s="76"/>
      <c r="BB5789" s="76"/>
      <c r="BC5789" s="76"/>
      <c r="BE5789" s="76"/>
      <c r="BF5789" s="76"/>
      <c r="BH5789" s="76"/>
      <c r="BI5789" s="76"/>
      <c r="BK5789" s="76"/>
      <c r="BL5789" s="76"/>
      <c r="BN5789" s="76"/>
      <c r="BO5789" s="76"/>
      <c r="BQ5789" s="76"/>
      <c r="BR5789" s="76"/>
      <c r="BT5789" s="76"/>
      <c r="BU5789" s="76"/>
      <c r="BW5789" s="76"/>
      <c r="BX5789" s="76"/>
    </row>
    <row r="5790" spans="1:76" ht="12.75" customHeight="1">
      <c r="A5790" s="2"/>
      <c r="B5790" s="2"/>
      <c r="C5790" s="2"/>
      <c r="D5790" s="75"/>
      <c r="F5790" s="76"/>
      <c r="G5790" s="76"/>
      <c r="I5790" s="76"/>
      <c r="J5790" s="76"/>
      <c r="L5790" s="76"/>
      <c r="M5790" s="76"/>
      <c r="O5790" s="76"/>
      <c r="P5790" s="76"/>
      <c r="R5790" s="76"/>
      <c r="S5790" s="76"/>
      <c r="U5790" s="76"/>
      <c r="V5790" s="76"/>
      <c r="X5790" s="76"/>
      <c r="Y5790" s="76"/>
      <c r="AA5790" s="76"/>
      <c r="AB5790" s="76"/>
      <c r="AD5790" s="76"/>
      <c r="AE5790" s="76"/>
      <c r="AG5790" s="76"/>
      <c r="AH5790" s="76"/>
      <c r="AJ5790" s="76"/>
      <c r="AK5790" s="76"/>
      <c r="AM5790" s="76"/>
      <c r="AN5790" s="76"/>
      <c r="AP5790" s="76"/>
      <c r="AQ5790" s="76"/>
      <c r="AS5790" s="76"/>
      <c r="AT5790" s="76"/>
      <c r="AV5790" s="76"/>
      <c r="AW5790" s="76"/>
      <c r="AY5790" s="76"/>
      <c r="AZ5790" s="76"/>
      <c r="BB5790" s="76"/>
      <c r="BC5790" s="76"/>
      <c r="BE5790" s="76"/>
      <c r="BF5790" s="76"/>
      <c r="BH5790" s="76"/>
      <c r="BI5790" s="76"/>
      <c r="BK5790" s="76"/>
      <c r="BL5790" s="76"/>
      <c r="BN5790" s="76"/>
      <c r="BO5790" s="76"/>
      <c r="BQ5790" s="76"/>
      <c r="BR5790" s="76"/>
      <c r="BT5790" s="76"/>
      <c r="BU5790" s="76"/>
      <c r="BW5790" s="76"/>
      <c r="BX5790" s="76"/>
    </row>
    <row r="5791" spans="1:76" ht="12.75" customHeight="1">
      <c r="A5791" s="2"/>
      <c r="B5791" s="2"/>
      <c r="C5791" s="2"/>
      <c r="D5791" s="75"/>
      <c r="F5791" s="76"/>
      <c r="G5791" s="76"/>
      <c r="I5791" s="76"/>
      <c r="J5791" s="76"/>
      <c r="L5791" s="76"/>
      <c r="M5791" s="76"/>
      <c r="O5791" s="76"/>
      <c r="P5791" s="76"/>
      <c r="R5791" s="76"/>
      <c r="S5791" s="76"/>
      <c r="U5791" s="76"/>
      <c r="V5791" s="76"/>
      <c r="X5791" s="76"/>
      <c r="Y5791" s="76"/>
      <c r="AA5791" s="76"/>
      <c r="AB5791" s="76"/>
      <c r="AD5791" s="76"/>
      <c r="AE5791" s="76"/>
      <c r="AG5791" s="76"/>
      <c r="AH5791" s="76"/>
      <c r="AJ5791" s="76"/>
      <c r="AK5791" s="76"/>
      <c r="AM5791" s="76"/>
      <c r="AN5791" s="76"/>
      <c r="AP5791" s="76"/>
      <c r="AQ5791" s="76"/>
      <c r="AS5791" s="76"/>
      <c r="AT5791" s="76"/>
      <c r="AV5791" s="76"/>
      <c r="AW5791" s="76"/>
      <c r="AY5791" s="76"/>
      <c r="AZ5791" s="76"/>
      <c r="BB5791" s="76"/>
      <c r="BC5791" s="76"/>
      <c r="BE5791" s="76"/>
      <c r="BF5791" s="76"/>
      <c r="BH5791" s="76"/>
      <c r="BI5791" s="76"/>
      <c r="BK5791" s="76"/>
      <c r="BL5791" s="76"/>
      <c r="BN5791" s="76"/>
      <c r="BO5791" s="76"/>
      <c r="BQ5791" s="76"/>
      <c r="BR5791" s="76"/>
      <c r="BT5791" s="76"/>
      <c r="BU5791" s="76"/>
      <c r="BW5791" s="76"/>
      <c r="BX5791" s="76"/>
    </row>
    <row r="5792" spans="1:76" ht="12.75" customHeight="1">
      <c r="A5792" s="2"/>
      <c r="B5792" s="2"/>
      <c r="C5792" s="2"/>
      <c r="D5792" s="75"/>
      <c r="F5792" s="76"/>
      <c r="G5792" s="76"/>
      <c r="I5792" s="76"/>
      <c r="J5792" s="76"/>
      <c r="L5792" s="76"/>
      <c r="M5792" s="76"/>
      <c r="O5792" s="76"/>
      <c r="P5792" s="76"/>
      <c r="R5792" s="76"/>
      <c r="S5792" s="76"/>
      <c r="U5792" s="76"/>
      <c r="V5792" s="76"/>
      <c r="X5792" s="76"/>
      <c r="Y5792" s="76"/>
      <c r="AA5792" s="76"/>
      <c r="AB5792" s="76"/>
      <c r="AD5792" s="76"/>
      <c r="AE5792" s="76"/>
      <c r="AG5792" s="76"/>
      <c r="AH5792" s="76"/>
      <c r="AJ5792" s="76"/>
      <c r="AK5792" s="76"/>
      <c r="AM5792" s="76"/>
      <c r="AN5792" s="76"/>
      <c r="AP5792" s="76"/>
      <c r="AQ5792" s="76"/>
      <c r="AS5792" s="76"/>
      <c r="AT5792" s="76"/>
      <c r="AV5792" s="76"/>
      <c r="AW5792" s="76"/>
      <c r="AY5792" s="76"/>
      <c r="AZ5792" s="76"/>
      <c r="BB5792" s="76"/>
      <c r="BC5792" s="76"/>
      <c r="BE5792" s="76"/>
      <c r="BF5792" s="76"/>
      <c r="BH5792" s="76"/>
      <c r="BI5792" s="76"/>
      <c r="BK5792" s="76"/>
      <c r="BL5792" s="76"/>
      <c r="BN5792" s="76"/>
      <c r="BO5792" s="76"/>
      <c r="BQ5792" s="76"/>
      <c r="BR5792" s="76"/>
      <c r="BT5792" s="76"/>
      <c r="BU5792" s="76"/>
      <c r="BW5792" s="76"/>
      <c r="BX5792" s="76"/>
    </row>
    <row r="5793" spans="1:76" ht="12.75" customHeight="1">
      <c r="A5793" s="2"/>
      <c r="B5793" s="2"/>
      <c r="C5793" s="2"/>
      <c r="D5793" s="75"/>
      <c r="F5793" s="76"/>
      <c r="G5793" s="76"/>
      <c r="I5793" s="76"/>
      <c r="J5793" s="76"/>
      <c r="L5793" s="76"/>
      <c r="M5793" s="76"/>
      <c r="O5793" s="76"/>
      <c r="P5793" s="76"/>
      <c r="R5793" s="76"/>
      <c r="S5793" s="76"/>
      <c r="U5793" s="76"/>
      <c r="V5793" s="76"/>
      <c r="X5793" s="76"/>
      <c r="Y5793" s="76"/>
      <c r="AA5793" s="76"/>
      <c r="AB5793" s="76"/>
      <c r="AD5793" s="76"/>
      <c r="AE5793" s="76"/>
      <c r="AG5793" s="76"/>
      <c r="AH5793" s="76"/>
      <c r="AJ5793" s="76"/>
      <c r="AK5793" s="76"/>
      <c r="AM5793" s="76"/>
      <c r="AN5793" s="76"/>
      <c r="AP5793" s="76"/>
      <c r="AQ5793" s="76"/>
      <c r="AS5793" s="76"/>
      <c r="AT5793" s="76"/>
      <c r="AV5793" s="76"/>
      <c r="AW5793" s="76"/>
      <c r="AY5793" s="76"/>
      <c r="AZ5793" s="76"/>
      <c r="BB5793" s="76"/>
      <c r="BC5793" s="76"/>
      <c r="BE5793" s="76"/>
      <c r="BF5793" s="76"/>
      <c r="BH5793" s="76"/>
      <c r="BI5793" s="76"/>
      <c r="BK5793" s="76"/>
      <c r="BL5793" s="76"/>
      <c r="BN5793" s="76"/>
      <c r="BO5793" s="76"/>
      <c r="BQ5793" s="76"/>
      <c r="BR5793" s="76"/>
      <c r="BT5793" s="76"/>
      <c r="BU5793" s="76"/>
      <c r="BW5793" s="76"/>
      <c r="BX5793" s="76"/>
    </row>
    <row r="5794" spans="1:76" ht="12.75" customHeight="1">
      <c r="A5794" s="2"/>
      <c r="B5794" s="2"/>
      <c r="C5794" s="2"/>
      <c r="D5794" s="75"/>
      <c r="F5794" s="76"/>
      <c r="G5794" s="76"/>
      <c r="I5794" s="76"/>
      <c r="J5794" s="76"/>
      <c r="L5794" s="76"/>
      <c r="M5794" s="76"/>
      <c r="O5794" s="76"/>
      <c r="P5794" s="76"/>
      <c r="R5794" s="76"/>
      <c r="S5794" s="76"/>
      <c r="U5794" s="76"/>
      <c r="V5794" s="76"/>
      <c r="X5794" s="76"/>
      <c r="Y5794" s="76"/>
      <c r="AA5794" s="76"/>
      <c r="AB5794" s="76"/>
      <c r="AD5794" s="76"/>
      <c r="AE5794" s="76"/>
      <c r="AG5794" s="76"/>
      <c r="AH5794" s="76"/>
      <c r="AJ5794" s="76"/>
      <c r="AK5794" s="76"/>
      <c r="AM5794" s="76"/>
      <c r="AN5794" s="76"/>
      <c r="AP5794" s="76"/>
      <c r="AQ5794" s="76"/>
      <c r="AS5794" s="76"/>
      <c r="AT5794" s="76"/>
      <c r="AV5794" s="76"/>
      <c r="AW5794" s="76"/>
      <c r="AY5794" s="76"/>
      <c r="AZ5794" s="76"/>
      <c r="BB5794" s="76"/>
      <c r="BC5794" s="76"/>
      <c r="BE5794" s="76"/>
      <c r="BF5794" s="76"/>
      <c r="BH5794" s="76"/>
      <c r="BI5794" s="76"/>
      <c r="BK5794" s="76"/>
      <c r="BL5794" s="76"/>
      <c r="BN5794" s="76"/>
      <c r="BO5794" s="76"/>
      <c r="BQ5794" s="76"/>
      <c r="BR5794" s="76"/>
      <c r="BT5794" s="76"/>
      <c r="BU5794" s="76"/>
      <c r="BW5794" s="76"/>
      <c r="BX5794" s="76"/>
    </row>
    <row r="5795" spans="1:76" ht="12.75" customHeight="1">
      <c r="A5795" s="2"/>
      <c r="B5795" s="2"/>
      <c r="C5795" s="2"/>
      <c r="D5795" s="75"/>
      <c r="F5795" s="76"/>
      <c r="G5795" s="76"/>
      <c r="I5795" s="76"/>
      <c r="J5795" s="76"/>
      <c r="L5795" s="76"/>
      <c r="M5795" s="76"/>
      <c r="O5795" s="76"/>
      <c r="P5795" s="76"/>
      <c r="R5795" s="76"/>
      <c r="S5795" s="76"/>
      <c r="U5795" s="76"/>
      <c r="V5795" s="76"/>
      <c r="X5795" s="76"/>
      <c r="Y5795" s="76"/>
      <c r="AA5795" s="76"/>
      <c r="AB5795" s="76"/>
      <c r="AD5795" s="76"/>
      <c r="AE5795" s="76"/>
      <c r="AG5795" s="76"/>
      <c r="AH5795" s="76"/>
      <c r="AJ5795" s="76"/>
      <c r="AK5795" s="76"/>
      <c r="AM5795" s="76"/>
      <c r="AN5795" s="76"/>
      <c r="AP5795" s="76"/>
      <c r="AQ5795" s="76"/>
      <c r="AS5795" s="76"/>
      <c r="AT5795" s="76"/>
      <c r="AV5795" s="76"/>
      <c r="AW5795" s="76"/>
      <c r="AY5795" s="76"/>
      <c r="AZ5795" s="76"/>
      <c r="BB5795" s="76"/>
      <c r="BC5795" s="76"/>
      <c r="BE5795" s="76"/>
      <c r="BF5795" s="76"/>
      <c r="BH5795" s="76"/>
      <c r="BI5795" s="76"/>
      <c r="BK5795" s="76"/>
      <c r="BL5795" s="76"/>
      <c r="BN5795" s="76"/>
      <c r="BO5795" s="76"/>
      <c r="BQ5795" s="76"/>
      <c r="BR5795" s="76"/>
      <c r="BT5795" s="76"/>
      <c r="BU5795" s="76"/>
      <c r="BW5795" s="76"/>
      <c r="BX5795" s="76"/>
    </row>
    <row r="5796" spans="1:76" ht="12.75" customHeight="1">
      <c r="A5796" s="2"/>
      <c r="B5796" s="2"/>
      <c r="C5796" s="2"/>
      <c r="D5796" s="75"/>
      <c r="F5796" s="76"/>
      <c r="G5796" s="76"/>
      <c r="I5796" s="76"/>
      <c r="J5796" s="76"/>
      <c r="L5796" s="76"/>
      <c r="M5796" s="76"/>
      <c r="O5796" s="76"/>
      <c r="P5796" s="76"/>
      <c r="R5796" s="76"/>
      <c r="S5796" s="76"/>
      <c r="U5796" s="76"/>
      <c r="V5796" s="76"/>
      <c r="X5796" s="76"/>
      <c r="Y5796" s="76"/>
      <c r="AA5796" s="76"/>
      <c r="AB5796" s="76"/>
      <c r="AD5796" s="76"/>
      <c r="AE5796" s="76"/>
      <c r="AG5796" s="76"/>
      <c r="AH5796" s="76"/>
      <c r="AJ5796" s="76"/>
      <c r="AK5796" s="76"/>
      <c r="AM5796" s="76"/>
      <c r="AN5796" s="76"/>
      <c r="AP5796" s="76"/>
      <c r="AQ5796" s="76"/>
      <c r="AS5796" s="76"/>
      <c r="AT5796" s="76"/>
      <c r="AV5796" s="76"/>
      <c r="AW5796" s="76"/>
      <c r="AY5796" s="76"/>
      <c r="AZ5796" s="76"/>
      <c r="BB5796" s="76"/>
      <c r="BC5796" s="76"/>
      <c r="BE5796" s="76"/>
      <c r="BF5796" s="76"/>
      <c r="BH5796" s="76"/>
      <c r="BI5796" s="76"/>
      <c r="BK5796" s="76"/>
      <c r="BL5796" s="76"/>
      <c r="BN5796" s="76"/>
      <c r="BO5796" s="76"/>
      <c r="BQ5796" s="76"/>
      <c r="BR5796" s="76"/>
      <c r="BT5796" s="76"/>
      <c r="BU5796" s="76"/>
      <c r="BW5796" s="76"/>
      <c r="BX5796" s="76"/>
    </row>
    <row r="5797" spans="1:76" ht="12.75" customHeight="1">
      <c r="A5797" s="2"/>
      <c r="B5797" s="2"/>
      <c r="C5797" s="2"/>
      <c r="D5797" s="75"/>
      <c r="F5797" s="76"/>
      <c r="G5797" s="76"/>
      <c r="I5797" s="76"/>
      <c r="J5797" s="76"/>
      <c r="L5797" s="76"/>
      <c r="M5797" s="76"/>
      <c r="O5797" s="76"/>
      <c r="P5797" s="76"/>
      <c r="R5797" s="76"/>
      <c r="S5797" s="76"/>
      <c r="U5797" s="76"/>
      <c r="V5797" s="76"/>
      <c r="X5797" s="76"/>
      <c r="Y5797" s="76"/>
      <c r="AA5797" s="76"/>
      <c r="AB5797" s="76"/>
      <c r="AD5797" s="76"/>
      <c r="AE5797" s="76"/>
      <c r="AG5797" s="76"/>
      <c r="AH5797" s="76"/>
      <c r="AJ5797" s="76"/>
      <c r="AK5797" s="76"/>
      <c r="AM5797" s="76"/>
      <c r="AN5797" s="76"/>
      <c r="AP5797" s="76"/>
      <c r="AQ5797" s="76"/>
      <c r="AS5797" s="76"/>
      <c r="AT5797" s="76"/>
      <c r="AV5797" s="76"/>
      <c r="AW5797" s="76"/>
      <c r="AY5797" s="76"/>
      <c r="AZ5797" s="76"/>
      <c r="BB5797" s="76"/>
      <c r="BC5797" s="76"/>
      <c r="BE5797" s="76"/>
      <c r="BF5797" s="76"/>
      <c r="BH5797" s="76"/>
      <c r="BI5797" s="76"/>
      <c r="BK5797" s="76"/>
      <c r="BL5797" s="76"/>
      <c r="BN5797" s="76"/>
      <c r="BO5797" s="76"/>
      <c r="BQ5797" s="76"/>
      <c r="BR5797" s="76"/>
      <c r="BT5797" s="76"/>
      <c r="BU5797" s="76"/>
      <c r="BW5797" s="76"/>
      <c r="BX5797" s="76"/>
    </row>
    <row r="5798" spans="1:76" ht="12.75" customHeight="1">
      <c r="A5798" s="2"/>
      <c r="B5798" s="2"/>
      <c r="C5798" s="2"/>
      <c r="D5798" s="75"/>
      <c r="F5798" s="76"/>
      <c r="G5798" s="76"/>
      <c r="I5798" s="76"/>
      <c r="J5798" s="76"/>
      <c r="L5798" s="76"/>
      <c r="M5798" s="76"/>
      <c r="O5798" s="76"/>
      <c r="P5798" s="76"/>
      <c r="R5798" s="76"/>
      <c r="S5798" s="76"/>
      <c r="U5798" s="76"/>
      <c r="V5798" s="76"/>
      <c r="X5798" s="76"/>
      <c r="Y5798" s="76"/>
      <c r="AA5798" s="76"/>
      <c r="AB5798" s="76"/>
      <c r="AD5798" s="76"/>
      <c r="AE5798" s="76"/>
      <c r="AG5798" s="76"/>
      <c r="AH5798" s="76"/>
      <c r="AJ5798" s="76"/>
      <c r="AK5798" s="76"/>
      <c r="AM5798" s="76"/>
      <c r="AN5798" s="76"/>
      <c r="AP5798" s="76"/>
      <c r="AQ5798" s="76"/>
      <c r="AS5798" s="76"/>
      <c r="AT5798" s="76"/>
      <c r="AV5798" s="76"/>
      <c r="AW5798" s="76"/>
      <c r="AY5798" s="76"/>
      <c r="AZ5798" s="76"/>
      <c r="BB5798" s="76"/>
      <c r="BC5798" s="76"/>
      <c r="BE5798" s="76"/>
      <c r="BF5798" s="76"/>
      <c r="BH5798" s="76"/>
      <c r="BI5798" s="76"/>
      <c r="BK5798" s="76"/>
      <c r="BL5798" s="76"/>
      <c r="BN5798" s="76"/>
      <c r="BO5798" s="76"/>
      <c r="BQ5798" s="76"/>
      <c r="BR5798" s="76"/>
      <c r="BT5798" s="76"/>
      <c r="BU5798" s="76"/>
      <c r="BW5798" s="76"/>
      <c r="BX5798" s="76"/>
    </row>
    <row r="5799" spans="1:76" ht="12.75" customHeight="1">
      <c r="A5799" s="2"/>
      <c r="B5799" s="2"/>
      <c r="C5799" s="2"/>
      <c r="D5799" s="75"/>
      <c r="F5799" s="76"/>
      <c r="G5799" s="76"/>
      <c r="I5799" s="76"/>
      <c r="J5799" s="76"/>
      <c r="L5799" s="76"/>
      <c r="M5799" s="76"/>
      <c r="O5799" s="76"/>
      <c r="P5799" s="76"/>
      <c r="R5799" s="76"/>
      <c r="S5799" s="76"/>
      <c r="U5799" s="76"/>
      <c r="V5799" s="76"/>
      <c r="X5799" s="76"/>
      <c r="Y5799" s="76"/>
      <c r="AA5799" s="76"/>
      <c r="AB5799" s="76"/>
      <c r="AD5799" s="76"/>
      <c r="AE5799" s="76"/>
      <c r="AG5799" s="76"/>
      <c r="AH5799" s="76"/>
      <c r="AJ5799" s="76"/>
      <c r="AK5799" s="76"/>
      <c r="AM5799" s="76"/>
      <c r="AN5799" s="76"/>
      <c r="AP5799" s="76"/>
      <c r="AQ5799" s="76"/>
      <c r="AS5799" s="76"/>
      <c r="AT5799" s="76"/>
      <c r="AV5799" s="76"/>
      <c r="AW5799" s="76"/>
      <c r="AY5799" s="76"/>
      <c r="AZ5799" s="76"/>
      <c r="BB5799" s="76"/>
      <c r="BC5799" s="76"/>
      <c r="BE5799" s="76"/>
      <c r="BF5799" s="76"/>
      <c r="BH5799" s="76"/>
      <c r="BI5799" s="76"/>
      <c r="BK5799" s="76"/>
      <c r="BL5799" s="76"/>
      <c r="BN5799" s="76"/>
      <c r="BO5799" s="76"/>
      <c r="BQ5799" s="76"/>
      <c r="BR5799" s="76"/>
      <c r="BT5799" s="76"/>
      <c r="BU5799" s="76"/>
      <c r="BW5799" s="76"/>
      <c r="BX5799" s="76"/>
    </row>
    <row r="5800" spans="1:76" ht="12.75" customHeight="1">
      <c r="A5800" s="2"/>
      <c r="B5800" s="2"/>
      <c r="C5800" s="2"/>
      <c r="D5800" s="75"/>
      <c r="F5800" s="76"/>
      <c r="G5800" s="76"/>
      <c r="I5800" s="76"/>
      <c r="J5800" s="76"/>
      <c r="L5800" s="76"/>
      <c r="M5800" s="76"/>
      <c r="O5800" s="76"/>
      <c r="P5800" s="76"/>
      <c r="R5800" s="76"/>
      <c r="S5800" s="76"/>
      <c r="U5800" s="76"/>
      <c r="V5800" s="76"/>
      <c r="X5800" s="76"/>
      <c r="Y5800" s="76"/>
      <c r="AA5800" s="76"/>
      <c r="AB5800" s="76"/>
      <c r="AD5800" s="76"/>
      <c r="AE5800" s="76"/>
      <c r="AG5800" s="76"/>
      <c r="AH5800" s="76"/>
      <c r="AJ5800" s="76"/>
      <c r="AK5800" s="76"/>
      <c r="AM5800" s="76"/>
      <c r="AN5800" s="76"/>
      <c r="AP5800" s="76"/>
      <c r="AQ5800" s="76"/>
      <c r="AS5800" s="76"/>
      <c r="AT5800" s="76"/>
      <c r="AV5800" s="76"/>
      <c r="AW5800" s="76"/>
      <c r="AY5800" s="76"/>
      <c r="AZ5800" s="76"/>
      <c r="BB5800" s="76"/>
      <c r="BC5800" s="76"/>
      <c r="BE5800" s="76"/>
      <c r="BF5800" s="76"/>
      <c r="BH5800" s="76"/>
      <c r="BI5800" s="76"/>
      <c r="BK5800" s="76"/>
      <c r="BL5800" s="76"/>
      <c r="BN5800" s="76"/>
      <c r="BO5800" s="76"/>
      <c r="BQ5800" s="76"/>
      <c r="BR5800" s="76"/>
      <c r="BT5800" s="76"/>
      <c r="BU5800" s="76"/>
      <c r="BW5800" s="76"/>
      <c r="BX5800" s="76"/>
    </row>
    <row r="5801" spans="1:76" ht="12.75" customHeight="1">
      <c r="A5801" s="2"/>
      <c r="B5801" s="2"/>
      <c r="C5801" s="2"/>
      <c r="D5801" s="75"/>
      <c r="F5801" s="76"/>
      <c r="G5801" s="76"/>
      <c r="I5801" s="76"/>
      <c r="J5801" s="76"/>
      <c r="L5801" s="76"/>
      <c r="M5801" s="76"/>
      <c r="O5801" s="76"/>
      <c r="P5801" s="76"/>
      <c r="R5801" s="76"/>
      <c r="S5801" s="76"/>
      <c r="U5801" s="76"/>
      <c r="V5801" s="76"/>
      <c r="X5801" s="76"/>
      <c r="Y5801" s="76"/>
      <c r="AA5801" s="76"/>
      <c r="AB5801" s="76"/>
      <c r="AD5801" s="76"/>
      <c r="AE5801" s="76"/>
      <c r="AG5801" s="76"/>
      <c r="AH5801" s="76"/>
      <c r="AJ5801" s="76"/>
      <c r="AK5801" s="76"/>
      <c r="AM5801" s="76"/>
      <c r="AN5801" s="76"/>
      <c r="AP5801" s="76"/>
      <c r="AQ5801" s="76"/>
      <c r="AS5801" s="76"/>
      <c r="AT5801" s="76"/>
      <c r="AV5801" s="76"/>
      <c r="AW5801" s="76"/>
      <c r="AY5801" s="76"/>
      <c r="AZ5801" s="76"/>
      <c r="BB5801" s="76"/>
      <c r="BC5801" s="76"/>
      <c r="BE5801" s="76"/>
      <c r="BF5801" s="76"/>
      <c r="BH5801" s="76"/>
      <c r="BI5801" s="76"/>
      <c r="BK5801" s="76"/>
      <c r="BL5801" s="76"/>
      <c r="BN5801" s="76"/>
      <c r="BO5801" s="76"/>
      <c r="BQ5801" s="76"/>
      <c r="BR5801" s="76"/>
      <c r="BT5801" s="76"/>
      <c r="BU5801" s="76"/>
      <c r="BW5801" s="76"/>
      <c r="BX5801" s="76"/>
    </row>
    <row r="5802" spans="1:76" ht="12.75" customHeight="1">
      <c r="A5802" s="2"/>
      <c r="B5802" s="2"/>
      <c r="C5802" s="2"/>
      <c r="D5802" s="75"/>
      <c r="F5802" s="76"/>
      <c r="G5802" s="76"/>
      <c r="I5802" s="76"/>
      <c r="J5802" s="76"/>
      <c r="L5802" s="76"/>
      <c r="M5802" s="76"/>
      <c r="O5802" s="76"/>
      <c r="P5802" s="76"/>
      <c r="R5802" s="76"/>
      <c r="S5802" s="76"/>
      <c r="U5802" s="76"/>
      <c r="V5802" s="76"/>
      <c r="X5802" s="76"/>
      <c r="Y5802" s="76"/>
      <c r="AA5802" s="76"/>
      <c r="AB5802" s="76"/>
      <c r="AD5802" s="76"/>
      <c r="AE5802" s="76"/>
      <c r="AG5802" s="76"/>
      <c r="AH5802" s="76"/>
      <c r="AJ5802" s="76"/>
      <c r="AK5802" s="76"/>
      <c r="AM5802" s="76"/>
      <c r="AN5802" s="76"/>
      <c r="AP5802" s="76"/>
      <c r="AQ5802" s="76"/>
      <c r="AS5802" s="76"/>
      <c r="AT5802" s="76"/>
      <c r="AV5802" s="76"/>
      <c r="AW5802" s="76"/>
      <c r="AY5802" s="76"/>
      <c r="AZ5802" s="76"/>
      <c r="BB5802" s="76"/>
      <c r="BC5802" s="76"/>
      <c r="BE5802" s="76"/>
      <c r="BF5802" s="76"/>
      <c r="BH5802" s="76"/>
      <c r="BI5802" s="76"/>
      <c r="BK5802" s="76"/>
      <c r="BL5802" s="76"/>
      <c r="BN5802" s="76"/>
      <c r="BO5802" s="76"/>
      <c r="BQ5802" s="76"/>
      <c r="BR5802" s="76"/>
      <c r="BT5802" s="76"/>
      <c r="BU5802" s="76"/>
      <c r="BW5802" s="76"/>
      <c r="BX5802" s="76"/>
    </row>
    <row r="5803" spans="1:76" ht="12.75" customHeight="1">
      <c r="A5803" s="2"/>
      <c r="B5803" s="2"/>
      <c r="C5803" s="2"/>
      <c r="D5803" s="75"/>
      <c r="F5803" s="76"/>
      <c r="G5803" s="76"/>
      <c r="I5803" s="76"/>
      <c r="J5803" s="76"/>
      <c r="L5803" s="76"/>
      <c r="M5803" s="76"/>
      <c r="O5803" s="76"/>
      <c r="P5803" s="76"/>
      <c r="R5803" s="76"/>
      <c r="S5803" s="76"/>
      <c r="U5803" s="76"/>
      <c r="V5803" s="76"/>
      <c r="X5803" s="76"/>
      <c r="Y5803" s="76"/>
      <c r="AA5803" s="76"/>
      <c r="AB5803" s="76"/>
      <c r="AD5803" s="76"/>
      <c r="AE5803" s="76"/>
      <c r="AG5803" s="76"/>
      <c r="AH5803" s="76"/>
      <c r="AJ5803" s="76"/>
      <c r="AK5803" s="76"/>
      <c r="AM5803" s="76"/>
      <c r="AN5803" s="76"/>
      <c r="AP5803" s="76"/>
      <c r="AQ5803" s="76"/>
      <c r="AS5803" s="76"/>
      <c r="AT5803" s="76"/>
      <c r="AV5803" s="76"/>
      <c r="AW5803" s="76"/>
      <c r="AY5803" s="76"/>
      <c r="AZ5803" s="76"/>
      <c r="BB5803" s="76"/>
      <c r="BC5803" s="76"/>
      <c r="BE5803" s="76"/>
      <c r="BF5803" s="76"/>
      <c r="BH5803" s="76"/>
      <c r="BI5803" s="76"/>
      <c r="BK5803" s="76"/>
      <c r="BL5803" s="76"/>
      <c r="BN5803" s="76"/>
      <c r="BO5803" s="76"/>
      <c r="BQ5803" s="76"/>
      <c r="BR5803" s="76"/>
      <c r="BT5803" s="76"/>
      <c r="BU5803" s="76"/>
      <c r="BW5803" s="76"/>
      <c r="BX5803" s="76"/>
    </row>
    <row r="5804" spans="1:76" ht="12.75" customHeight="1">
      <c r="A5804" s="2"/>
      <c r="B5804" s="2"/>
      <c r="C5804" s="2"/>
      <c r="D5804" s="75"/>
      <c r="F5804" s="76"/>
      <c r="G5804" s="76"/>
      <c r="I5804" s="76"/>
      <c r="J5804" s="76"/>
      <c r="L5804" s="76"/>
      <c r="M5804" s="76"/>
      <c r="O5804" s="76"/>
      <c r="P5804" s="76"/>
      <c r="R5804" s="76"/>
      <c r="S5804" s="76"/>
      <c r="U5804" s="76"/>
      <c r="V5804" s="76"/>
      <c r="X5804" s="76"/>
      <c r="Y5804" s="76"/>
      <c r="AA5804" s="76"/>
      <c r="AB5804" s="76"/>
      <c r="AD5804" s="76"/>
      <c r="AE5804" s="76"/>
      <c r="AG5804" s="76"/>
      <c r="AH5804" s="76"/>
      <c r="AJ5804" s="76"/>
      <c r="AK5804" s="76"/>
      <c r="AM5804" s="76"/>
      <c r="AN5804" s="76"/>
      <c r="AP5804" s="76"/>
      <c r="AQ5804" s="76"/>
      <c r="AS5804" s="76"/>
      <c r="AT5804" s="76"/>
      <c r="AV5804" s="76"/>
      <c r="AW5804" s="76"/>
      <c r="AY5804" s="76"/>
      <c r="AZ5804" s="76"/>
      <c r="BB5804" s="76"/>
      <c r="BC5804" s="76"/>
      <c r="BE5804" s="76"/>
      <c r="BF5804" s="76"/>
      <c r="BH5804" s="76"/>
      <c r="BI5804" s="76"/>
      <c r="BK5804" s="76"/>
      <c r="BL5804" s="76"/>
      <c r="BN5804" s="76"/>
      <c r="BO5804" s="76"/>
      <c r="BQ5804" s="76"/>
      <c r="BR5804" s="76"/>
      <c r="BT5804" s="76"/>
      <c r="BU5804" s="76"/>
      <c r="BW5804" s="76"/>
      <c r="BX5804" s="76"/>
    </row>
    <row r="5805" spans="1:76" ht="12.75" customHeight="1">
      <c r="A5805" s="2"/>
      <c r="B5805" s="2"/>
      <c r="C5805" s="2"/>
      <c r="D5805" s="75"/>
      <c r="F5805" s="76"/>
      <c r="G5805" s="76"/>
      <c r="I5805" s="76"/>
      <c r="J5805" s="76"/>
      <c r="L5805" s="76"/>
      <c r="M5805" s="76"/>
      <c r="O5805" s="76"/>
      <c r="P5805" s="76"/>
      <c r="R5805" s="76"/>
      <c r="S5805" s="76"/>
      <c r="U5805" s="76"/>
      <c r="V5805" s="76"/>
      <c r="X5805" s="76"/>
      <c r="Y5805" s="76"/>
      <c r="AA5805" s="76"/>
      <c r="AB5805" s="76"/>
      <c r="AD5805" s="76"/>
      <c r="AE5805" s="76"/>
      <c r="AG5805" s="76"/>
      <c r="AH5805" s="76"/>
      <c r="AJ5805" s="76"/>
      <c r="AK5805" s="76"/>
      <c r="AM5805" s="76"/>
      <c r="AN5805" s="76"/>
      <c r="AP5805" s="76"/>
      <c r="AQ5805" s="76"/>
      <c r="AS5805" s="76"/>
      <c r="AT5805" s="76"/>
      <c r="AV5805" s="76"/>
      <c r="AW5805" s="76"/>
      <c r="AY5805" s="76"/>
      <c r="AZ5805" s="76"/>
      <c r="BB5805" s="76"/>
      <c r="BC5805" s="76"/>
      <c r="BE5805" s="76"/>
      <c r="BF5805" s="76"/>
      <c r="BH5805" s="76"/>
      <c r="BI5805" s="76"/>
      <c r="BK5805" s="76"/>
      <c r="BL5805" s="76"/>
      <c r="BN5805" s="76"/>
      <c r="BO5805" s="76"/>
      <c r="BQ5805" s="76"/>
      <c r="BR5805" s="76"/>
      <c r="BT5805" s="76"/>
      <c r="BU5805" s="76"/>
      <c r="BW5805" s="76"/>
      <c r="BX5805" s="76"/>
    </row>
    <row r="5806" spans="1:76" ht="12.75" customHeight="1">
      <c r="A5806" s="2"/>
      <c r="B5806" s="2"/>
      <c r="C5806" s="2"/>
      <c r="D5806" s="75"/>
      <c r="F5806" s="76"/>
      <c r="G5806" s="76"/>
      <c r="I5806" s="76"/>
      <c r="J5806" s="76"/>
      <c r="L5806" s="76"/>
      <c r="M5806" s="76"/>
      <c r="O5806" s="76"/>
      <c r="P5806" s="76"/>
      <c r="R5806" s="76"/>
      <c r="S5806" s="76"/>
      <c r="U5806" s="76"/>
      <c r="V5806" s="76"/>
      <c r="X5806" s="76"/>
      <c r="Y5806" s="76"/>
      <c r="AA5806" s="76"/>
      <c r="AB5806" s="76"/>
      <c r="AD5806" s="76"/>
      <c r="AE5806" s="76"/>
      <c r="AG5806" s="76"/>
      <c r="AH5806" s="76"/>
      <c r="AJ5806" s="76"/>
      <c r="AK5806" s="76"/>
      <c r="AM5806" s="76"/>
      <c r="AN5806" s="76"/>
      <c r="AP5806" s="76"/>
      <c r="AQ5806" s="76"/>
      <c r="AS5806" s="76"/>
      <c r="AT5806" s="76"/>
      <c r="AV5806" s="76"/>
      <c r="AW5806" s="76"/>
      <c r="AY5806" s="76"/>
      <c r="AZ5806" s="76"/>
      <c r="BB5806" s="76"/>
      <c r="BC5806" s="76"/>
      <c r="BE5806" s="76"/>
      <c r="BF5806" s="76"/>
      <c r="BH5806" s="76"/>
      <c r="BI5806" s="76"/>
      <c r="BK5806" s="76"/>
      <c r="BL5806" s="76"/>
      <c r="BN5806" s="76"/>
      <c r="BO5806" s="76"/>
      <c r="BQ5806" s="76"/>
      <c r="BR5806" s="76"/>
      <c r="BT5806" s="76"/>
      <c r="BU5806" s="76"/>
      <c r="BW5806" s="76"/>
      <c r="BX5806" s="76"/>
    </row>
    <row r="5807" spans="1:76" ht="12.75" customHeight="1">
      <c r="A5807" s="2"/>
      <c r="B5807" s="2"/>
      <c r="C5807" s="2"/>
      <c r="D5807" s="75"/>
      <c r="F5807" s="76"/>
      <c r="G5807" s="76"/>
      <c r="I5807" s="76"/>
      <c r="J5807" s="76"/>
      <c r="L5807" s="76"/>
      <c r="M5807" s="76"/>
      <c r="O5807" s="76"/>
      <c r="P5807" s="76"/>
      <c r="R5807" s="76"/>
      <c r="S5807" s="76"/>
      <c r="U5807" s="76"/>
      <c r="V5807" s="76"/>
      <c r="X5807" s="76"/>
      <c r="Y5807" s="76"/>
      <c r="AA5807" s="76"/>
      <c r="AB5807" s="76"/>
      <c r="AD5807" s="76"/>
      <c r="AE5807" s="76"/>
      <c r="AG5807" s="76"/>
      <c r="AH5807" s="76"/>
      <c r="AJ5807" s="76"/>
      <c r="AK5807" s="76"/>
      <c r="AM5807" s="76"/>
      <c r="AN5807" s="76"/>
      <c r="AP5807" s="76"/>
      <c r="AQ5807" s="76"/>
      <c r="AS5807" s="76"/>
      <c r="AT5807" s="76"/>
      <c r="AV5807" s="76"/>
      <c r="AW5807" s="76"/>
      <c r="AY5807" s="76"/>
      <c r="AZ5807" s="76"/>
      <c r="BB5807" s="76"/>
      <c r="BC5807" s="76"/>
      <c r="BE5807" s="76"/>
      <c r="BF5807" s="76"/>
      <c r="BH5807" s="76"/>
      <c r="BI5807" s="76"/>
      <c r="BK5807" s="76"/>
      <c r="BL5807" s="76"/>
      <c r="BN5807" s="76"/>
      <c r="BO5807" s="76"/>
      <c r="BQ5807" s="76"/>
      <c r="BR5807" s="76"/>
      <c r="BT5807" s="76"/>
      <c r="BU5807" s="76"/>
      <c r="BW5807" s="76"/>
      <c r="BX5807" s="76"/>
    </row>
    <row r="5808" spans="1:76" ht="12.75" customHeight="1">
      <c r="A5808" s="2"/>
      <c r="B5808" s="2"/>
      <c r="C5808" s="2"/>
      <c r="D5808" s="75"/>
      <c r="F5808" s="76"/>
      <c r="G5808" s="76"/>
      <c r="I5808" s="76"/>
      <c r="J5808" s="76"/>
      <c r="L5808" s="76"/>
      <c r="M5808" s="76"/>
      <c r="O5808" s="76"/>
      <c r="P5808" s="76"/>
      <c r="R5808" s="76"/>
      <c r="S5808" s="76"/>
      <c r="U5808" s="76"/>
      <c r="V5808" s="76"/>
      <c r="X5808" s="76"/>
      <c r="Y5808" s="76"/>
      <c r="AA5808" s="76"/>
      <c r="AB5808" s="76"/>
      <c r="AD5808" s="76"/>
      <c r="AE5808" s="76"/>
      <c r="AG5808" s="76"/>
      <c r="AH5808" s="76"/>
      <c r="AJ5808" s="76"/>
      <c r="AK5808" s="76"/>
      <c r="AM5808" s="76"/>
      <c r="AN5808" s="76"/>
      <c r="AP5808" s="76"/>
      <c r="AQ5808" s="76"/>
      <c r="AS5808" s="76"/>
      <c r="AT5808" s="76"/>
      <c r="AV5808" s="76"/>
      <c r="AW5808" s="76"/>
      <c r="AY5808" s="76"/>
      <c r="AZ5808" s="76"/>
      <c r="BB5808" s="76"/>
      <c r="BC5808" s="76"/>
      <c r="BE5808" s="76"/>
      <c r="BF5808" s="76"/>
      <c r="BH5808" s="76"/>
      <c r="BI5808" s="76"/>
      <c r="BK5808" s="76"/>
      <c r="BL5808" s="76"/>
      <c r="BN5808" s="76"/>
      <c r="BO5808" s="76"/>
      <c r="BQ5808" s="76"/>
      <c r="BR5808" s="76"/>
      <c r="BT5808" s="76"/>
      <c r="BU5808" s="76"/>
      <c r="BW5808" s="76"/>
      <c r="BX5808" s="76"/>
    </row>
    <row r="5809" spans="1:76" ht="12.75" customHeight="1">
      <c r="A5809" s="2"/>
      <c r="B5809" s="2"/>
      <c r="C5809" s="2"/>
      <c r="D5809" s="75"/>
      <c r="F5809" s="76"/>
      <c r="G5809" s="76"/>
      <c r="I5809" s="76"/>
      <c r="J5809" s="76"/>
      <c r="L5809" s="76"/>
      <c r="M5809" s="76"/>
      <c r="O5809" s="76"/>
      <c r="P5809" s="76"/>
      <c r="R5809" s="76"/>
      <c r="S5809" s="76"/>
      <c r="U5809" s="76"/>
      <c r="V5809" s="76"/>
      <c r="X5809" s="76"/>
      <c r="Y5809" s="76"/>
      <c r="AA5809" s="76"/>
      <c r="AB5809" s="76"/>
      <c r="AD5809" s="76"/>
      <c r="AE5809" s="76"/>
      <c r="AG5809" s="76"/>
      <c r="AH5809" s="76"/>
      <c r="AJ5809" s="76"/>
      <c r="AK5809" s="76"/>
      <c r="AM5809" s="76"/>
      <c r="AN5809" s="76"/>
      <c r="AP5809" s="76"/>
      <c r="AQ5809" s="76"/>
      <c r="AS5809" s="76"/>
      <c r="AT5809" s="76"/>
      <c r="AV5809" s="76"/>
      <c r="AW5809" s="76"/>
      <c r="AY5809" s="76"/>
      <c r="AZ5809" s="76"/>
      <c r="BB5809" s="76"/>
      <c r="BC5809" s="76"/>
      <c r="BE5809" s="76"/>
      <c r="BF5809" s="76"/>
      <c r="BH5809" s="76"/>
      <c r="BI5809" s="76"/>
      <c r="BK5809" s="76"/>
      <c r="BL5809" s="76"/>
      <c r="BN5809" s="76"/>
      <c r="BO5809" s="76"/>
      <c r="BQ5809" s="76"/>
      <c r="BR5809" s="76"/>
      <c r="BT5809" s="76"/>
      <c r="BU5809" s="76"/>
      <c r="BW5809" s="76"/>
      <c r="BX5809" s="76"/>
    </row>
    <row r="5810" spans="1:76" ht="12.75" customHeight="1">
      <c r="A5810" s="2"/>
      <c r="B5810" s="2"/>
      <c r="C5810" s="2"/>
      <c r="D5810" s="75"/>
      <c r="F5810" s="76"/>
      <c r="G5810" s="76"/>
      <c r="I5810" s="76"/>
      <c r="J5810" s="76"/>
      <c r="L5810" s="76"/>
      <c r="M5810" s="76"/>
      <c r="O5810" s="76"/>
      <c r="P5810" s="76"/>
      <c r="R5810" s="76"/>
      <c r="S5810" s="76"/>
      <c r="U5810" s="76"/>
      <c r="V5810" s="76"/>
      <c r="X5810" s="76"/>
      <c r="Y5810" s="76"/>
      <c r="AA5810" s="76"/>
      <c r="AB5810" s="76"/>
      <c r="AD5810" s="76"/>
      <c r="AE5810" s="76"/>
      <c r="AG5810" s="76"/>
      <c r="AH5810" s="76"/>
      <c r="AJ5810" s="76"/>
      <c r="AK5810" s="76"/>
      <c r="AM5810" s="76"/>
      <c r="AN5810" s="76"/>
      <c r="AP5810" s="76"/>
      <c r="AQ5810" s="76"/>
      <c r="AS5810" s="76"/>
      <c r="AT5810" s="76"/>
      <c r="AV5810" s="76"/>
      <c r="AW5810" s="76"/>
      <c r="AY5810" s="76"/>
      <c r="AZ5810" s="76"/>
      <c r="BB5810" s="76"/>
      <c r="BC5810" s="76"/>
      <c r="BE5810" s="76"/>
      <c r="BF5810" s="76"/>
      <c r="BH5810" s="76"/>
      <c r="BI5810" s="76"/>
      <c r="BK5810" s="76"/>
      <c r="BL5810" s="76"/>
      <c r="BN5810" s="76"/>
      <c r="BO5810" s="76"/>
      <c r="BQ5810" s="76"/>
      <c r="BR5810" s="76"/>
      <c r="BT5810" s="76"/>
      <c r="BU5810" s="76"/>
      <c r="BW5810" s="76"/>
      <c r="BX5810" s="76"/>
    </row>
    <row r="5811" spans="1:76" ht="12.75" customHeight="1">
      <c r="A5811" s="2"/>
      <c r="B5811" s="2"/>
      <c r="C5811" s="2"/>
      <c r="D5811" s="75"/>
      <c r="F5811" s="76"/>
      <c r="G5811" s="76"/>
      <c r="I5811" s="76"/>
      <c r="J5811" s="76"/>
      <c r="L5811" s="76"/>
      <c r="M5811" s="76"/>
      <c r="O5811" s="76"/>
      <c r="P5811" s="76"/>
      <c r="R5811" s="76"/>
      <c r="S5811" s="76"/>
      <c r="U5811" s="76"/>
      <c r="V5811" s="76"/>
      <c r="X5811" s="76"/>
      <c r="Y5811" s="76"/>
      <c r="AA5811" s="76"/>
      <c r="AB5811" s="76"/>
      <c r="AD5811" s="76"/>
      <c r="AE5811" s="76"/>
      <c r="AG5811" s="76"/>
      <c r="AH5811" s="76"/>
      <c r="AJ5811" s="76"/>
      <c r="AK5811" s="76"/>
      <c r="AM5811" s="76"/>
      <c r="AN5811" s="76"/>
      <c r="AP5811" s="76"/>
      <c r="AQ5811" s="76"/>
      <c r="AS5811" s="76"/>
      <c r="AT5811" s="76"/>
      <c r="AV5811" s="76"/>
      <c r="AW5811" s="76"/>
      <c r="AY5811" s="76"/>
      <c r="AZ5811" s="76"/>
      <c r="BB5811" s="76"/>
      <c r="BC5811" s="76"/>
      <c r="BE5811" s="76"/>
      <c r="BF5811" s="76"/>
      <c r="BH5811" s="76"/>
      <c r="BI5811" s="76"/>
      <c r="BK5811" s="76"/>
      <c r="BL5811" s="76"/>
      <c r="BN5811" s="76"/>
      <c r="BO5811" s="76"/>
      <c r="BQ5811" s="76"/>
      <c r="BR5811" s="76"/>
      <c r="BT5811" s="76"/>
      <c r="BU5811" s="76"/>
      <c r="BW5811" s="76"/>
      <c r="BX5811" s="76"/>
    </row>
    <row r="5812" spans="1:76" ht="12.75" customHeight="1">
      <c r="A5812" s="2"/>
      <c r="B5812" s="2"/>
      <c r="C5812" s="2"/>
      <c r="D5812" s="75"/>
      <c r="F5812" s="76"/>
      <c r="G5812" s="76"/>
      <c r="I5812" s="76"/>
      <c r="J5812" s="76"/>
      <c r="L5812" s="76"/>
      <c r="M5812" s="76"/>
      <c r="O5812" s="76"/>
      <c r="P5812" s="76"/>
      <c r="R5812" s="76"/>
      <c r="S5812" s="76"/>
      <c r="U5812" s="76"/>
      <c r="V5812" s="76"/>
      <c r="X5812" s="76"/>
      <c r="Y5812" s="76"/>
      <c r="AA5812" s="76"/>
      <c r="AB5812" s="76"/>
      <c r="AD5812" s="76"/>
      <c r="AE5812" s="76"/>
      <c r="AG5812" s="76"/>
      <c r="AH5812" s="76"/>
      <c r="AJ5812" s="76"/>
      <c r="AK5812" s="76"/>
      <c r="AM5812" s="76"/>
      <c r="AN5812" s="76"/>
      <c r="AP5812" s="76"/>
      <c r="AQ5812" s="76"/>
      <c r="AS5812" s="76"/>
      <c r="AT5812" s="76"/>
      <c r="AV5812" s="76"/>
      <c r="AW5812" s="76"/>
      <c r="AY5812" s="76"/>
      <c r="AZ5812" s="76"/>
      <c r="BB5812" s="76"/>
      <c r="BC5812" s="76"/>
      <c r="BE5812" s="76"/>
      <c r="BF5812" s="76"/>
      <c r="BH5812" s="76"/>
      <c r="BI5812" s="76"/>
      <c r="BK5812" s="76"/>
      <c r="BL5812" s="76"/>
      <c r="BN5812" s="76"/>
      <c r="BO5812" s="76"/>
      <c r="BQ5812" s="76"/>
      <c r="BR5812" s="76"/>
      <c r="BT5812" s="76"/>
      <c r="BU5812" s="76"/>
      <c r="BW5812" s="76"/>
      <c r="BX5812" s="76"/>
    </row>
    <row r="5813" spans="1:76" ht="12.75" customHeight="1">
      <c r="A5813" s="2"/>
      <c r="B5813" s="2"/>
      <c r="C5813" s="2"/>
      <c r="D5813" s="75"/>
      <c r="F5813" s="76"/>
      <c r="G5813" s="76"/>
      <c r="I5813" s="76"/>
      <c r="J5813" s="76"/>
      <c r="L5813" s="76"/>
      <c r="M5813" s="76"/>
      <c r="O5813" s="76"/>
      <c r="P5813" s="76"/>
      <c r="R5813" s="76"/>
      <c r="S5813" s="76"/>
      <c r="U5813" s="76"/>
      <c r="V5813" s="76"/>
      <c r="X5813" s="76"/>
      <c r="Y5813" s="76"/>
      <c r="AA5813" s="76"/>
      <c r="AB5813" s="76"/>
      <c r="AD5813" s="76"/>
      <c r="AE5813" s="76"/>
      <c r="AG5813" s="76"/>
      <c r="AH5813" s="76"/>
      <c r="AJ5813" s="76"/>
      <c r="AK5813" s="76"/>
      <c r="AM5813" s="76"/>
      <c r="AN5813" s="76"/>
      <c r="AP5813" s="76"/>
      <c r="AQ5813" s="76"/>
      <c r="AS5813" s="76"/>
      <c r="AT5813" s="76"/>
      <c r="AV5813" s="76"/>
      <c r="AW5813" s="76"/>
      <c r="AY5813" s="76"/>
      <c r="AZ5813" s="76"/>
      <c r="BB5813" s="76"/>
      <c r="BC5813" s="76"/>
      <c r="BE5813" s="76"/>
      <c r="BF5813" s="76"/>
      <c r="BH5813" s="76"/>
      <c r="BI5813" s="76"/>
      <c r="BK5813" s="76"/>
      <c r="BL5813" s="76"/>
      <c r="BN5813" s="76"/>
      <c r="BO5813" s="76"/>
      <c r="BQ5813" s="76"/>
      <c r="BR5813" s="76"/>
      <c r="BT5813" s="76"/>
      <c r="BU5813" s="76"/>
      <c r="BW5813" s="76"/>
      <c r="BX5813" s="76"/>
    </row>
    <row r="5814" spans="1:76" ht="12.75" customHeight="1">
      <c r="A5814" s="2"/>
      <c r="B5814" s="2"/>
      <c r="C5814" s="2"/>
      <c r="D5814" s="75"/>
      <c r="F5814" s="76"/>
      <c r="G5814" s="76"/>
      <c r="I5814" s="76"/>
      <c r="J5814" s="76"/>
      <c r="L5814" s="76"/>
      <c r="M5814" s="76"/>
      <c r="O5814" s="76"/>
      <c r="P5814" s="76"/>
      <c r="R5814" s="76"/>
      <c r="S5814" s="76"/>
      <c r="U5814" s="76"/>
      <c r="V5814" s="76"/>
      <c r="X5814" s="76"/>
      <c r="Y5814" s="76"/>
      <c r="AA5814" s="76"/>
      <c r="AB5814" s="76"/>
      <c r="AD5814" s="76"/>
      <c r="AE5814" s="76"/>
      <c r="AG5814" s="76"/>
      <c r="AH5814" s="76"/>
      <c r="AJ5814" s="76"/>
      <c r="AK5814" s="76"/>
      <c r="AM5814" s="76"/>
      <c r="AN5814" s="76"/>
      <c r="AP5814" s="76"/>
      <c r="AQ5814" s="76"/>
      <c r="AS5814" s="76"/>
      <c r="AT5814" s="76"/>
      <c r="AV5814" s="76"/>
      <c r="AW5814" s="76"/>
      <c r="AY5814" s="76"/>
      <c r="AZ5814" s="76"/>
      <c r="BB5814" s="76"/>
      <c r="BC5814" s="76"/>
      <c r="BE5814" s="76"/>
      <c r="BF5814" s="76"/>
      <c r="BH5814" s="76"/>
      <c r="BI5814" s="76"/>
      <c r="BK5814" s="76"/>
      <c r="BL5814" s="76"/>
      <c r="BN5814" s="76"/>
      <c r="BO5814" s="76"/>
      <c r="BQ5814" s="76"/>
      <c r="BR5814" s="76"/>
      <c r="BT5814" s="76"/>
      <c r="BU5814" s="76"/>
      <c r="BW5814" s="76"/>
      <c r="BX5814" s="76"/>
    </row>
    <row r="5815" spans="1:76" ht="12.75" customHeight="1">
      <c r="A5815" s="2"/>
      <c r="B5815" s="2"/>
      <c r="C5815" s="2"/>
      <c r="D5815" s="75"/>
      <c r="F5815" s="76"/>
      <c r="G5815" s="76"/>
      <c r="I5815" s="76"/>
      <c r="J5815" s="76"/>
      <c r="L5815" s="76"/>
      <c r="M5815" s="76"/>
      <c r="O5815" s="76"/>
      <c r="P5815" s="76"/>
      <c r="R5815" s="76"/>
      <c r="S5815" s="76"/>
      <c r="U5815" s="76"/>
      <c r="V5815" s="76"/>
      <c r="X5815" s="76"/>
      <c r="Y5815" s="76"/>
      <c r="AA5815" s="76"/>
      <c r="AB5815" s="76"/>
      <c r="AD5815" s="76"/>
      <c r="AE5815" s="76"/>
      <c r="AG5815" s="76"/>
      <c r="AH5815" s="76"/>
      <c r="AJ5815" s="76"/>
      <c r="AK5815" s="76"/>
      <c r="AM5815" s="76"/>
      <c r="AN5815" s="76"/>
      <c r="AP5815" s="76"/>
      <c r="AQ5815" s="76"/>
      <c r="AS5815" s="76"/>
      <c r="AT5815" s="76"/>
      <c r="AV5815" s="76"/>
      <c r="AW5815" s="76"/>
      <c r="AY5815" s="76"/>
      <c r="AZ5815" s="76"/>
      <c r="BB5815" s="76"/>
      <c r="BC5815" s="76"/>
      <c r="BE5815" s="76"/>
      <c r="BF5815" s="76"/>
      <c r="BH5815" s="76"/>
      <c r="BI5815" s="76"/>
      <c r="BK5815" s="76"/>
      <c r="BL5815" s="76"/>
      <c r="BN5815" s="76"/>
      <c r="BO5815" s="76"/>
      <c r="BQ5815" s="76"/>
      <c r="BR5815" s="76"/>
      <c r="BT5815" s="76"/>
      <c r="BU5815" s="76"/>
      <c r="BW5815" s="76"/>
      <c r="BX5815" s="76"/>
    </row>
    <row r="5816" spans="1:76" ht="12.75" customHeight="1">
      <c r="A5816" s="2"/>
      <c r="B5816" s="2"/>
      <c r="C5816" s="2"/>
      <c r="D5816" s="75"/>
      <c r="F5816" s="76"/>
      <c r="G5816" s="76"/>
      <c r="I5816" s="76"/>
      <c r="J5816" s="76"/>
      <c r="L5816" s="76"/>
      <c r="M5816" s="76"/>
      <c r="O5816" s="76"/>
      <c r="P5816" s="76"/>
      <c r="R5816" s="76"/>
      <c r="S5816" s="76"/>
      <c r="U5816" s="76"/>
      <c r="V5816" s="76"/>
      <c r="X5816" s="76"/>
      <c r="Y5816" s="76"/>
      <c r="AA5816" s="76"/>
      <c r="AB5816" s="76"/>
      <c r="AD5816" s="76"/>
      <c r="AE5816" s="76"/>
      <c r="AG5816" s="76"/>
      <c r="AH5816" s="76"/>
      <c r="AJ5816" s="76"/>
      <c r="AK5816" s="76"/>
      <c r="AM5816" s="76"/>
      <c r="AN5816" s="76"/>
      <c r="AP5816" s="76"/>
      <c r="AQ5816" s="76"/>
      <c r="AS5816" s="76"/>
      <c r="AT5816" s="76"/>
      <c r="AV5816" s="76"/>
      <c r="AW5816" s="76"/>
      <c r="AY5816" s="76"/>
      <c r="AZ5816" s="76"/>
      <c r="BB5816" s="76"/>
      <c r="BC5816" s="76"/>
      <c r="BE5816" s="76"/>
      <c r="BF5816" s="76"/>
      <c r="BH5816" s="76"/>
      <c r="BI5816" s="76"/>
      <c r="BK5816" s="76"/>
      <c r="BL5816" s="76"/>
      <c r="BN5816" s="76"/>
      <c r="BO5816" s="76"/>
      <c r="BQ5816" s="76"/>
      <c r="BR5816" s="76"/>
      <c r="BT5816" s="76"/>
      <c r="BU5816" s="76"/>
      <c r="BW5816" s="76"/>
      <c r="BX5816" s="76"/>
    </row>
    <row r="5817" spans="1:76" ht="12.75" customHeight="1">
      <c r="A5817" s="2"/>
      <c r="B5817" s="2"/>
      <c r="C5817" s="2"/>
      <c r="D5817" s="75"/>
      <c r="F5817" s="76"/>
      <c r="G5817" s="76"/>
      <c r="I5817" s="76"/>
      <c r="J5817" s="76"/>
      <c r="L5817" s="76"/>
      <c r="M5817" s="76"/>
      <c r="O5817" s="76"/>
      <c r="P5817" s="76"/>
      <c r="R5817" s="76"/>
      <c r="S5817" s="76"/>
      <c r="U5817" s="76"/>
      <c r="V5817" s="76"/>
      <c r="X5817" s="76"/>
      <c r="Y5817" s="76"/>
      <c r="AA5817" s="76"/>
      <c r="AB5817" s="76"/>
      <c r="AD5817" s="76"/>
      <c r="AE5817" s="76"/>
      <c r="AG5817" s="76"/>
      <c r="AH5817" s="76"/>
      <c r="AJ5817" s="76"/>
      <c r="AK5817" s="76"/>
      <c r="AM5817" s="76"/>
      <c r="AN5817" s="76"/>
      <c r="AP5817" s="76"/>
      <c r="AQ5817" s="76"/>
      <c r="AS5817" s="76"/>
      <c r="AT5817" s="76"/>
      <c r="AV5817" s="76"/>
      <c r="AW5817" s="76"/>
      <c r="AY5817" s="76"/>
      <c r="AZ5817" s="76"/>
      <c r="BB5817" s="76"/>
      <c r="BC5817" s="76"/>
      <c r="BE5817" s="76"/>
      <c r="BF5817" s="76"/>
      <c r="BH5817" s="76"/>
      <c r="BI5817" s="76"/>
      <c r="BK5817" s="76"/>
      <c r="BL5817" s="76"/>
      <c r="BN5817" s="76"/>
      <c r="BO5817" s="76"/>
      <c r="BQ5817" s="76"/>
      <c r="BR5817" s="76"/>
      <c r="BT5817" s="76"/>
      <c r="BU5817" s="76"/>
      <c r="BW5817" s="76"/>
      <c r="BX5817" s="76"/>
    </row>
    <row r="5818" spans="1:76" ht="12.75" customHeight="1">
      <c r="A5818" s="2"/>
      <c r="B5818" s="2"/>
      <c r="C5818" s="2"/>
      <c r="D5818" s="75"/>
      <c r="F5818" s="76"/>
      <c r="G5818" s="76"/>
      <c r="I5818" s="76"/>
      <c r="J5818" s="76"/>
      <c r="L5818" s="76"/>
      <c r="M5818" s="76"/>
      <c r="O5818" s="76"/>
      <c r="P5818" s="76"/>
      <c r="R5818" s="76"/>
      <c r="S5818" s="76"/>
      <c r="U5818" s="76"/>
      <c r="V5818" s="76"/>
      <c r="X5818" s="76"/>
      <c r="Y5818" s="76"/>
      <c r="AA5818" s="76"/>
      <c r="AB5818" s="76"/>
      <c r="AD5818" s="76"/>
      <c r="AE5818" s="76"/>
      <c r="AG5818" s="76"/>
      <c r="AH5818" s="76"/>
      <c r="AJ5818" s="76"/>
      <c r="AK5818" s="76"/>
      <c r="AM5818" s="76"/>
      <c r="AN5818" s="76"/>
      <c r="AP5818" s="76"/>
      <c r="AQ5818" s="76"/>
      <c r="AS5818" s="76"/>
      <c r="AT5818" s="76"/>
      <c r="AV5818" s="76"/>
      <c r="AW5818" s="76"/>
      <c r="AY5818" s="76"/>
      <c r="AZ5818" s="76"/>
      <c r="BB5818" s="76"/>
      <c r="BC5818" s="76"/>
      <c r="BE5818" s="76"/>
      <c r="BF5818" s="76"/>
      <c r="BH5818" s="76"/>
      <c r="BI5818" s="76"/>
      <c r="BK5818" s="76"/>
      <c r="BL5818" s="76"/>
      <c r="BN5818" s="76"/>
      <c r="BO5818" s="76"/>
      <c r="BQ5818" s="76"/>
      <c r="BR5818" s="76"/>
      <c r="BT5818" s="76"/>
      <c r="BU5818" s="76"/>
      <c r="BW5818" s="76"/>
      <c r="BX5818" s="76"/>
    </row>
    <row r="5819" spans="1:76" ht="12.75" customHeight="1">
      <c r="A5819" s="2"/>
      <c r="B5819" s="2"/>
      <c r="C5819" s="2"/>
      <c r="D5819" s="75"/>
      <c r="F5819" s="76"/>
      <c r="G5819" s="76"/>
      <c r="I5819" s="76"/>
      <c r="J5819" s="76"/>
      <c r="L5819" s="76"/>
      <c r="M5819" s="76"/>
      <c r="O5819" s="76"/>
      <c r="P5819" s="76"/>
      <c r="R5819" s="76"/>
      <c r="S5819" s="76"/>
      <c r="U5819" s="76"/>
      <c r="V5819" s="76"/>
      <c r="X5819" s="76"/>
      <c r="Y5819" s="76"/>
      <c r="AA5819" s="76"/>
      <c r="AB5819" s="76"/>
      <c r="AD5819" s="76"/>
      <c r="AE5819" s="76"/>
      <c r="AG5819" s="76"/>
      <c r="AH5819" s="76"/>
      <c r="AJ5819" s="76"/>
      <c r="AK5819" s="76"/>
      <c r="AM5819" s="76"/>
      <c r="AN5819" s="76"/>
      <c r="AP5819" s="76"/>
      <c r="AQ5819" s="76"/>
      <c r="AS5819" s="76"/>
      <c r="AT5819" s="76"/>
      <c r="AV5819" s="76"/>
      <c r="AW5819" s="76"/>
      <c r="AY5819" s="76"/>
      <c r="AZ5819" s="76"/>
      <c r="BB5819" s="76"/>
      <c r="BC5819" s="76"/>
      <c r="BE5819" s="76"/>
      <c r="BF5819" s="76"/>
      <c r="BH5819" s="76"/>
      <c r="BI5819" s="76"/>
      <c r="BK5819" s="76"/>
      <c r="BL5819" s="76"/>
      <c r="BN5819" s="76"/>
      <c r="BO5819" s="76"/>
      <c r="BQ5819" s="76"/>
      <c r="BR5819" s="76"/>
      <c r="BT5819" s="76"/>
      <c r="BU5819" s="76"/>
      <c r="BW5819" s="76"/>
      <c r="BX5819" s="76"/>
    </row>
    <row r="5820" spans="1:76" ht="12.75" customHeight="1">
      <c r="A5820" s="2"/>
      <c r="B5820" s="2"/>
      <c r="C5820" s="2"/>
      <c r="D5820" s="75"/>
      <c r="F5820" s="76"/>
      <c r="G5820" s="76"/>
      <c r="I5820" s="76"/>
      <c r="J5820" s="76"/>
      <c r="L5820" s="76"/>
      <c r="M5820" s="76"/>
      <c r="O5820" s="76"/>
      <c r="P5820" s="76"/>
      <c r="R5820" s="76"/>
      <c r="S5820" s="76"/>
      <c r="U5820" s="76"/>
      <c r="V5820" s="76"/>
      <c r="X5820" s="76"/>
      <c r="Y5820" s="76"/>
      <c r="AA5820" s="76"/>
      <c r="AB5820" s="76"/>
      <c r="AD5820" s="76"/>
      <c r="AE5820" s="76"/>
      <c r="AG5820" s="76"/>
      <c r="AH5820" s="76"/>
      <c r="AJ5820" s="76"/>
      <c r="AK5820" s="76"/>
      <c r="AM5820" s="76"/>
      <c r="AN5820" s="76"/>
      <c r="AP5820" s="76"/>
      <c r="AQ5820" s="76"/>
      <c r="AS5820" s="76"/>
      <c r="AT5820" s="76"/>
      <c r="AV5820" s="76"/>
      <c r="AW5820" s="76"/>
      <c r="AY5820" s="76"/>
      <c r="AZ5820" s="76"/>
      <c r="BB5820" s="76"/>
      <c r="BC5820" s="76"/>
      <c r="BE5820" s="76"/>
      <c r="BF5820" s="76"/>
      <c r="BH5820" s="76"/>
      <c r="BI5820" s="76"/>
      <c r="BK5820" s="76"/>
      <c r="BL5820" s="76"/>
      <c r="BN5820" s="76"/>
      <c r="BO5820" s="76"/>
      <c r="BQ5820" s="76"/>
      <c r="BR5820" s="76"/>
      <c r="BT5820" s="76"/>
      <c r="BU5820" s="76"/>
      <c r="BW5820" s="76"/>
      <c r="BX5820" s="76"/>
    </row>
    <row r="5821" spans="1:76" ht="12.75" customHeight="1">
      <c r="A5821" s="2"/>
      <c r="B5821" s="2"/>
      <c r="C5821" s="2"/>
      <c r="D5821" s="75"/>
      <c r="F5821" s="76"/>
      <c r="G5821" s="76"/>
      <c r="I5821" s="76"/>
      <c r="J5821" s="76"/>
      <c r="L5821" s="76"/>
      <c r="M5821" s="76"/>
      <c r="O5821" s="76"/>
      <c r="P5821" s="76"/>
      <c r="R5821" s="76"/>
      <c r="S5821" s="76"/>
      <c r="U5821" s="76"/>
      <c r="V5821" s="76"/>
      <c r="X5821" s="76"/>
      <c r="Y5821" s="76"/>
      <c r="AA5821" s="76"/>
      <c r="AB5821" s="76"/>
      <c r="AD5821" s="76"/>
      <c r="AE5821" s="76"/>
      <c r="AG5821" s="76"/>
      <c r="AH5821" s="76"/>
      <c r="AJ5821" s="76"/>
      <c r="AK5821" s="76"/>
      <c r="AM5821" s="76"/>
      <c r="AN5821" s="76"/>
      <c r="AP5821" s="76"/>
      <c r="AQ5821" s="76"/>
      <c r="AS5821" s="76"/>
      <c r="AT5821" s="76"/>
      <c r="AV5821" s="76"/>
      <c r="AW5821" s="76"/>
      <c r="AY5821" s="76"/>
      <c r="AZ5821" s="76"/>
      <c r="BB5821" s="76"/>
      <c r="BC5821" s="76"/>
      <c r="BE5821" s="76"/>
      <c r="BF5821" s="76"/>
      <c r="BH5821" s="76"/>
      <c r="BI5821" s="76"/>
      <c r="BK5821" s="76"/>
      <c r="BL5821" s="76"/>
      <c r="BN5821" s="76"/>
      <c r="BO5821" s="76"/>
      <c r="BQ5821" s="76"/>
      <c r="BR5821" s="76"/>
      <c r="BT5821" s="76"/>
      <c r="BU5821" s="76"/>
      <c r="BW5821" s="76"/>
      <c r="BX5821" s="76"/>
    </row>
    <row r="5822" spans="1:76" ht="12.75" customHeight="1">
      <c r="A5822" s="2"/>
      <c r="B5822" s="2"/>
      <c r="C5822" s="2"/>
      <c r="D5822" s="75"/>
      <c r="F5822" s="76"/>
      <c r="G5822" s="76"/>
      <c r="I5822" s="76"/>
      <c r="J5822" s="76"/>
      <c r="L5822" s="76"/>
      <c r="M5822" s="76"/>
      <c r="O5822" s="76"/>
      <c r="P5822" s="76"/>
      <c r="R5822" s="76"/>
      <c r="S5822" s="76"/>
      <c r="U5822" s="76"/>
      <c r="V5822" s="76"/>
      <c r="X5822" s="76"/>
      <c r="Y5822" s="76"/>
      <c r="AA5822" s="76"/>
      <c r="AB5822" s="76"/>
      <c r="AD5822" s="76"/>
      <c r="AE5822" s="76"/>
      <c r="AG5822" s="76"/>
      <c r="AH5822" s="76"/>
      <c r="AJ5822" s="76"/>
      <c r="AK5822" s="76"/>
      <c r="AM5822" s="76"/>
      <c r="AN5822" s="76"/>
      <c r="AP5822" s="76"/>
      <c r="AQ5822" s="76"/>
      <c r="AS5822" s="76"/>
      <c r="AT5822" s="76"/>
      <c r="AV5822" s="76"/>
      <c r="AW5822" s="76"/>
      <c r="AY5822" s="76"/>
      <c r="AZ5822" s="76"/>
      <c r="BB5822" s="76"/>
      <c r="BC5822" s="76"/>
      <c r="BE5822" s="76"/>
      <c r="BF5822" s="76"/>
      <c r="BH5822" s="76"/>
      <c r="BI5822" s="76"/>
      <c r="BK5822" s="76"/>
      <c r="BL5822" s="76"/>
      <c r="BN5822" s="76"/>
      <c r="BO5822" s="76"/>
      <c r="BQ5822" s="76"/>
      <c r="BR5822" s="76"/>
      <c r="BT5822" s="76"/>
      <c r="BU5822" s="76"/>
      <c r="BW5822" s="76"/>
      <c r="BX5822" s="76"/>
    </row>
    <row r="5823" spans="1:76" ht="12.75" customHeight="1">
      <c r="A5823" s="2"/>
      <c r="B5823" s="2"/>
      <c r="C5823" s="2"/>
      <c r="D5823" s="75"/>
      <c r="F5823" s="76"/>
      <c r="G5823" s="76"/>
      <c r="I5823" s="76"/>
      <c r="J5823" s="76"/>
      <c r="L5823" s="76"/>
      <c r="M5823" s="76"/>
      <c r="O5823" s="76"/>
      <c r="P5823" s="76"/>
      <c r="R5823" s="76"/>
      <c r="S5823" s="76"/>
      <c r="U5823" s="76"/>
      <c r="V5823" s="76"/>
      <c r="X5823" s="76"/>
      <c r="Y5823" s="76"/>
      <c r="AA5823" s="76"/>
      <c r="AB5823" s="76"/>
      <c r="AD5823" s="76"/>
      <c r="AE5823" s="76"/>
      <c r="AG5823" s="76"/>
      <c r="AH5823" s="76"/>
      <c r="AJ5823" s="76"/>
      <c r="AK5823" s="76"/>
      <c r="AM5823" s="76"/>
      <c r="AN5823" s="76"/>
      <c r="AP5823" s="76"/>
      <c r="AQ5823" s="76"/>
      <c r="AS5823" s="76"/>
      <c r="AT5823" s="76"/>
      <c r="AV5823" s="76"/>
      <c r="AW5823" s="76"/>
      <c r="AY5823" s="76"/>
      <c r="AZ5823" s="76"/>
      <c r="BB5823" s="76"/>
      <c r="BC5823" s="76"/>
      <c r="BE5823" s="76"/>
      <c r="BF5823" s="76"/>
      <c r="BH5823" s="76"/>
      <c r="BI5823" s="76"/>
      <c r="BK5823" s="76"/>
      <c r="BL5823" s="76"/>
      <c r="BN5823" s="76"/>
      <c r="BO5823" s="76"/>
      <c r="BQ5823" s="76"/>
      <c r="BR5823" s="76"/>
      <c r="BT5823" s="76"/>
      <c r="BU5823" s="76"/>
      <c r="BW5823" s="76"/>
      <c r="BX5823" s="76"/>
    </row>
    <row r="5824" spans="1:76" ht="12.75" customHeight="1">
      <c r="A5824" s="2"/>
      <c r="B5824" s="2"/>
      <c r="C5824" s="2"/>
      <c r="D5824" s="75"/>
      <c r="F5824" s="76"/>
      <c r="G5824" s="76"/>
      <c r="I5824" s="76"/>
      <c r="J5824" s="76"/>
      <c r="L5824" s="76"/>
      <c r="M5824" s="76"/>
      <c r="O5824" s="76"/>
      <c r="P5824" s="76"/>
      <c r="R5824" s="76"/>
      <c r="S5824" s="76"/>
      <c r="U5824" s="76"/>
      <c r="V5824" s="76"/>
      <c r="X5824" s="76"/>
      <c r="Y5824" s="76"/>
      <c r="AA5824" s="76"/>
      <c r="AB5824" s="76"/>
      <c r="AD5824" s="76"/>
      <c r="AE5824" s="76"/>
      <c r="AG5824" s="76"/>
      <c r="AH5824" s="76"/>
      <c r="AJ5824" s="76"/>
      <c r="AK5824" s="76"/>
      <c r="AM5824" s="76"/>
      <c r="AN5824" s="76"/>
      <c r="AP5824" s="76"/>
      <c r="AQ5824" s="76"/>
      <c r="AS5824" s="76"/>
      <c r="AT5824" s="76"/>
      <c r="AV5824" s="76"/>
      <c r="AW5824" s="76"/>
      <c r="AY5824" s="76"/>
      <c r="AZ5824" s="76"/>
      <c r="BB5824" s="76"/>
      <c r="BC5824" s="76"/>
      <c r="BE5824" s="76"/>
      <c r="BF5824" s="76"/>
      <c r="BH5824" s="76"/>
      <c r="BI5824" s="76"/>
      <c r="BK5824" s="76"/>
      <c r="BL5824" s="76"/>
      <c r="BN5824" s="76"/>
      <c r="BO5824" s="76"/>
      <c r="BQ5824" s="76"/>
      <c r="BR5824" s="76"/>
      <c r="BT5824" s="76"/>
      <c r="BU5824" s="76"/>
      <c r="BW5824" s="76"/>
      <c r="BX5824" s="76"/>
    </row>
    <row r="5825" spans="1:76" ht="12.75" customHeight="1">
      <c r="A5825" s="2"/>
      <c r="B5825" s="2"/>
      <c r="C5825" s="2"/>
      <c r="D5825" s="75"/>
      <c r="F5825" s="76"/>
      <c r="G5825" s="76"/>
      <c r="I5825" s="76"/>
      <c r="J5825" s="76"/>
      <c r="L5825" s="76"/>
      <c r="M5825" s="76"/>
      <c r="O5825" s="76"/>
      <c r="P5825" s="76"/>
      <c r="R5825" s="76"/>
      <c r="S5825" s="76"/>
      <c r="U5825" s="76"/>
      <c r="V5825" s="76"/>
      <c r="X5825" s="76"/>
      <c r="Y5825" s="76"/>
      <c r="AA5825" s="76"/>
      <c r="AB5825" s="76"/>
      <c r="AD5825" s="76"/>
      <c r="AE5825" s="76"/>
      <c r="AG5825" s="76"/>
      <c r="AH5825" s="76"/>
      <c r="AJ5825" s="76"/>
      <c r="AK5825" s="76"/>
      <c r="AM5825" s="76"/>
      <c r="AN5825" s="76"/>
      <c r="AP5825" s="76"/>
      <c r="AQ5825" s="76"/>
      <c r="AS5825" s="76"/>
      <c r="AT5825" s="76"/>
      <c r="AV5825" s="76"/>
      <c r="AW5825" s="76"/>
      <c r="AY5825" s="76"/>
      <c r="AZ5825" s="76"/>
      <c r="BB5825" s="76"/>
      <c r="BC5825" s="76"/>
      <c r="BE5825" s="76"/>
      <c r="BF5825" s="76"/>
      <c r="BH5825" s="76"/>
      <c r="BI5825" s="76"/>
      <c r="BK5825" s="76"/>
      <c r="BL5825" s="76"/>
      <c r="BN5825" s="76"/>
      <c r="BO5825" s="76"/>
      <c r="BQ5825" s="76"/>
      <c r="BR5825" s="76"/>
      <c r="BT5825" s="76"/>
      <c r="BU5825" s="76"/>
      <c r="BW5825" s="76"/>
      <c r="BX5825" s="76"/>
    </row>
    <row r="5826" spans="1:76" ht="12.75" customHeight="1">
      <c r="A5826" s="2"/>
      <c r="B5826" s="2"/>
      <c r="C5826" s="2"/>
      <c r="D5826" s="75"/>
      <c r="F5826" s="76"/>
      <c r="G5826" s="76"/>
      <c r="I5826" s="76"/>
      <c r="J5826" s="76"/>
      <c r="L5826" s="76"/>
      <c r="M5826" s="76"/>
      <c r="O5826" s="76"/>
      <c r="P5826" s="76"/>
      <c r="R5826" s="76"/>
      <c r="S5826" s="76"/>
      <c r="U5826" s="76"/>
      <c r="V5826" s="76"/>
      <c r="X5826" s="76"/>
      <c r="Y5826" s="76"/>
      <c r="AA5826" s="76"/>
      <c r="AB5826" s="76"/>
      <c r="AD5826" s="76"/>
      <c r="AE5826" s="76"/>
      <c r="AG5826" s="76"/>
      <c r="AH5826" s="76"/>
      <c r="AJ5826" s="76"/>
      <c r="AK5826" s="76"/>
      <c r="AM5826" s="76"/>
      <c r="AN5826" s="76"/>
      <c r="AP5826" s="76"/>
      <c r="AQ5826" s="76"/>
      <c r="AS5826" s="76"/>
      <c r="AT5826" s="76"/>
      <c r="AV5826" s="76"/>
      <c r="AW5826" s="76"/>
      <c r="AY5826" s="76"/>
      <c r="AZ5826" s="76"/>
      <c r="BB5826" s="76"/>
      <c r="BC5826" s="76"/>
      <c r="BE5826" s="76"/>
      <c r="BF5826" s="76"/>
      <c r="BH5826" s="76"/>
      <c r="BI5826" s="76"/>
      <c r="BK5826" s="76"/>
      <c r="BL5826" s="76"/>
      <c r="BN5826" s="76"/>
      <c r="BO5826" s="76"/>
      <c r="BQ5826" s="76"/>
      <c r="BR5826" s="76"/>
      <c r="BT5826" s="76"/>
      <c r="BU5826" s="76"/>
      <c r="BW5826" s="76"/>
      <c r="BX5826" s="76"/>
    </row>
    <row r="5827" spans="1:76" ht="12.75" customHeight="1">
      <c r="A5827" s="2"/>
      <c r="B5827" s="2"/>
      <c r="C5827" s="2"/>
      <c r="D5827" s="75"/>
      <c r="F5827" s="76"/>
      <c r="G5827" s="76"/>
      <c r="I5827" s="76"/>
      <c r="J5827" s="76"/>
      <c r="L5827" s="76"/>
      <c r="M5827" s="76"/>
      <c r="O5827" s="76"/>
      <c r="P5827" s="76"/>
      <c r="R5827" s="76"/>
      <c r="S5827" s="76"/>
      <c r="U5827" s="76"/>
      <c r="V5827" s="76"/>
      <c r="X5827" s="76"/>
      <c r="Y5827" s="76"/>
      <c r="AA5827" s="76"/>
      <c r="AB5827" s="76"/>
      <c r="AD5827" s="76"/>
      <c r="AE5827" s="76"/>
      <c r="AG5827" s="76"/>
      <c r="AH5827" s="76"/>
      <c r="AJ5827" s="76"/>
      <c r="AK5827" s="76"/>
      <c r="AM5827" s="76"/>
      <c r="AN5827" s="76"/>
      <c r="AP5827" s="76"/>
      <c r="AQ5827" s="76"/>
      <c r="AS5827" s="76"/>
      <c r="AT5827" s="76"/>
      <c r="AV5827" s="76"/>
      <c r="AW5827" s="76"/>
      <c r="AY5827" s="76"/>
      <c r="AZ5827" s="76"/>
      <c r="BB5827" s="76"/>
      <c r="BC5827" s="76"/>
      <c r="BE5827" s="76"/>
      <c r="BF5827" s="76"/>
      <c r="BH5827" s="76"/>
      <c r="BI5827" s="76"/>
      <c r="BK5827" s="76"/>
      <c r="BL5827" s="76"/>
      <c r="BN5827" s="76"/>
      <c r="BO5827" s="76"/>
      <c r="BQ5827" s="76"/>
      <c r="BR5827" s="76"/>
      <c r="BT5827" s="76"/>
      <c r="BU5827" s="76"/>
      <c r="BW5827" s="76"/>
      <c r="BX5827" s="76"/>
    </row>
    <row r="5828" spans="1:76" ht="12.75" customHeight="1">
      <c r="A5828" s="2"/>
      <c r="B5828" s="2"/>
      <c r="C5828" s="2"/>
      <c r="D5828" s="75"/>
      <c r="F5828" s="76"/>
      <c r="G5828" s="76"/>
      <c r="I5828" s="76"/>
      <c r="J5828" s="76"/>
      <c r="L5828" s="76"/>
      <c r="M5828" s="76"/>
      <c r="O5828" s="76"/>
      <c r="P5828" s="76"/>
      <c r="R5828" s="76"/>
      <c r="S5828" s="76"/>
      <c r="U5828" s="76"/>
      <c r="V5828" s="76"/>
      <c r="X5828" s="76"/>
      <c r="Y5828" s="76"/>
      <c r="AA5828" s="76"/>
      <c r="AB5828" s="76"/>
      <c r="AD5828" s="76"/>
      <c r="AE5828" s="76"/>
      <c r="AG5828" s="76"/>
      <c r="AH5828" s="76"/>
      <c r="AJ5828" s="76"/>
      <c r="AK5828" s="76"/>
      <c r="AM5828" s="76"/>
      <c r="AN5828" s="76"/>
      <c r="AP5828" s="76"/>
      <c r="AQ5828" s="76"/>
      <c r="AS5828" s="76"/>
      <c r="AT5828" s="76"/>
      <c r="AV5828" s="76"/>
      <c r="AW5828" s="76"/>
      <c r="AY5828" s="76"/>
      <c r="AZ5828" s="76"/>
      <c r="BB5828" s="76"/>
      <c r="BC5828" s="76"/>
      <c r="BE5828" s="76"/>
      <c r="BF5828" s="76"/>
      <c r="BH5828" s="76"/>
      <c r="BI5828" s="76"/>
      <c r="BK5828" s="76"/>
      <c r="BL5828" s="76"/>
      <c r="BN5828" s="76"/>
      <c r="BO5828" s="76"/>
      <c r="BQ5828" s="76"/>
      <c r="BR5828" s="76"/>
      <c r="BT5828" s="76"/>
      <c r="BU5828" s="76"/>
      <c r="BW5828" s="76"/>
      <c r="BX5828" s="76"/>
    </row>
    <row r="5829" spans="1:76" ht="12.75" customHeight="1">
      <c r="A5829" s="2"/>
      <c r="B5829" s="2"/>
      <c r="C5829" s="2"/>
      <c r="D5829" s="75"/>
      <c r="F5829" s="76"/>
      <c r="G5829" s="76"/>
      <c r="I5829" s="76"/>
      <c r="J5829" s="76"/>
      <c r="L5829" s="76"/>
      <c r="M5829" s="76"/>
      <c r="O5829" s="76"/>
      <c r="P5829" s="76"/>
      <c r="R5829" s="76"/>
      <c r="S5829" s="76"/>
      <c r="U5829" s="76"/>
      <c r="V5829" s="76"/>
      <c r="X5829" s="76"/>
      <c r="Y5829" s="76"/>
      <c r="AA5829" s="76"/>
      <c r="AB5829" s="76"/>
      <c r="AD5829" s="76"/>
      <c r="AE5829" s="76"/>
      <c r="AG5829" s="76"/>
      <c r="AH5829" s="76"/>
      <c r="AJ5829" s="76"/>
      <c r="AK5829" s="76"/>
      <c r="AM5829" s="76"/>
      <c r="AN5829" s="76"/>
      <c r="AP5829" s="76"/>
      <c r="AQ5829" s="76"/>
      <c r="AS5829" s="76"/>
      <c r="AT5829" s="76"/>
      <c r="AV5829" s="76"/>
      <c r="AW5829" s="76"/>
      <c r="AY5829" s="76"/>
      <c r="AZ5829" s="76"/>
      <c r="BB5829" s="76"/>
      <c r="BC5829" s="76"/>
      <c r="BE5829" s="76"/>
      <c r="BF5829" s="76"/>
      <c r="BH5829" s="76"/>
      <c r="BI5829" s="76"/>
      <c r="BK5829" s="76"/>
      <c r="BL5829" s="76"/>
      <c r="BN5829" s="76"/>
      <c r="BO5829" s="76"/>
      <c r="BQ5829" s="76"/>
      <c r="BR5829" s="76"/>
      <c r="BT5829" s="76"/>
      <c r="BU5829" s="76"/>
      <c r="BW5829" s="76"/>
      <c r="BX5829" s="76"/>
    </row>
    <row r="5830" spans="1:76" ht="12.75" customHeight="1">
      <c r="A5830" s="2"/>
      <c r="B5830" s="2"/>
      <c r="C5830" s="2"/>
      <c r="D5830" s="75"/>
      <c r="F5830" s="76"/>
      <c r="G5830" s="76"/>
      <c r="I5830" s="76"/>
      <c r="J5830" s="76"/>
      <c r="L5830" s="76"/>
      <c r="M5830" s="76"/>
      <c r="O5830" s="76"/>
      <c r="P5830" s="76"/>
      <c r="R5830" s="76"/>
      <c r="S5830" s="76"/>
      <c r="U5830" s="76"/>
      <c r="V5830" s="76"/>
      <c r="X5830" s="76"/>
      <c r="Y5830" s="76"/>
      <c r="AA5830" s="76"/>
      <c r="AB5830" s="76"/>
      <c r="AD5830" s="76"/>
      <c r="AE5830" s="76"/>
      <c r="AG5830" s="76"/>
      <c r="AH5830" s="76"/>
      <c r="AJ5830" s="76"/>
      <c r="AK5830" s="76"/>
      <c r="AM5830" s="76"/>
      <c r="AN5830" s="76"/>
      <c r="AP5830" s="76"/>
      <c r="AQ5830" s="76"/>
      <c r="AS5830" s="76"/>
      <c r="AT5830" s="76"/>
      <c r="AV5830" s="76"/>
      <c r="AW5830" s="76"/>
      <c r="AY5830" s="76"/>
      <c r="AZ5830" s="76"/>
      <c r="BB5830" s="76"/>
      <c r="BC5830" s="76"/>
      <c r="BE5830" s="76"/>
      <c r="BF5830" s="76"/>
      <c r="BH5830" s="76"/>
      <c r="BI5830" s="76"/>
      <c r="BK5830" s="76"/>
      <c r="BL5830" s="76"/>
      <c r="BN5830" s="76"/>
      <c r="BO5830" s="76"/>
      <c r="BQ5830" s="76"/>
      <c r="BR5830" s="76"/>
      <c r="BT5830" s="76"/>
      <c r="BU5830" s="76"/>
      <c r="BW5830" s="76"/>
      <c r="BX5830" s="76"/>
    </row>
    <row r="5831" spans="1:76" ht="12.75" customHeight="1">
      <c r="A5831" s="2"/>
      <c r="B5831" s="2"/>
      <c r="C5831" s="2"/>
      <c r="D5831" s="75"/>
      <c r="F5831" s="76"/>
      <c r="G5831" s="76"/>
      <c r="I5831" s="76"/>
      <c r="J5831" s="76"/>
      <c r="L5831" s="76"/>
      <c r="M5831" s="76"/>
      <c r="O5831" s="76"/>
      <c r="P5831" s="76"/>
      <c r="R5831" s="76"/>
      <c r="S5831" s="76"/>
      <c r="U5831" s="76"/>
      <c r="V5831" s="76"/>
      <c r="X5831" s="76"/>
      <c r="Y5831" s="76"/>
      <c r="AA5831" s="76"/>
      <c r="AB5831" s="76"/>
      <c r="AD5831" s="76"/>
      <c r="AE5831" s="76"/>
      <c r="AG5831" s="76"/>
      <c r="AH5831" s="76"/>
      <c r="AJ5831" s="76"/>
      <c r="AK5831" s="76"/>
      <c r="AM5831" s="76"/>
      <c r="AN5831" s="76"/>
      <c r="AP5831" s="76"/>
      <c r="AQ5831" s="76"/>
      <c r="AS5831" s="76"/>
      <c r="AT5831" s="76"/>
      <c r="AV5831" s="76"/>
      <c r="AW5831" s="76"/>
      <c r="AY5831" s="76"/>
      <c r="AZ5831" s="76"/>
      <c r="BB5831" s="76"/>
      <c r="BC5831" s="76"/>
      <c r="BE5831" s="76"/>
      <c r="BF5831" s="76"/>
      <c r="BH5831" s="76"/>
      <c r="BI5831" s="76"/>
      <c r="BK5831" s="76"/>
      <c r="BL5831" s="76"/>
      <c r="BN5831" s="76"/>
      <c r="BO5831" s="76"/>
      <c r="BQ5831" s="76"/>
      <c r="BR5831" s="76"/>
      <c r="BT5831" s="76"/>
      <c r="BU5831" s="76"/>
      <c r="BW5831" s="76"/>
      <c r="BX5831" s="76"/>
    </row>
    <row r="5832" spans="1:76" ht="12.75" customHeight="1">
      <c r="A5832" s="2"/>
      <c r="B5832" s="2"/>
      <c r="C5832" s="2"/>
      <c r="D5832" s="75"/>
      <c r="F5832" s="76"/>
      <c r="G5832" s="76"/>
      <c r="I5832" s="76"/>
      <c r="J5832" s="76"/>
      <c r="L5832" s="76"/>
      <c r="M5832" s="76"/>
      <c r="O5832" s="76"/>
      <c r="P5832" s="76"/>
      <c r="R5832" s="76"/>
      <c r="S5832" s="76"/>
      <c r="U5832" s="76"/>
      <c r="V5832" s="76"/>
      <c r="X5832" s="76"/>
      <c r="Y5832" s="76"/>
      <c r="AA5832" s="76"/>
      <c r="AB5832" s="76"/>
      <c r="AD5832" s="76"/>
      <c r="AE5832" s="76"/>
      <c r="AG5832" s="76"/>
      <c r="AH5832" s="76"/>
      <c r="AJ5832" s="76"/>
      <c r="AK5832" s="76"/>
      <c r="AM5832" s="76"/>
      <c r="AN5832" s="76"/>
      <c r="AP5832" s="76"/>
      <c r="AQ5832" s="76"/>
      <c r="AS5832" s="76"/>
      <c r="AT5832" s="76"/>
      <c r="AV5832" s="76"/>
      <c r="AW5832" s="76"/>
      <c r="AY5832" s="76"/>
      <c r="AZ5832" s="76"/>
      <c r="BB5832" s="76"/>
      <c r="BC5832" s="76"/>
      <c r="BE5832" s="76"/>
      <c r="BF5832" s="76"/>
      <c r="BH5832" s="76"/>
      <c r="BI5832" s="76"/>
      <c r="BK5832" s="76"/>
      <c r="BL5832" s="76"/>
      <c r="BN5832" s="76"/>
      <c r="BO5832" s="76"/>
      <c r="BQ5832" s="76"/>
      <c r="BR5832" s="76"/>
      <c r="BT5832" s="76"/>
      <c r="BU5832" s="76"/>
      <c r="BW5832" s="76"/>
      <c r="BX5832" s="76"/>
    </row>
    <row r="5833" spans="1:76" ht="12.75" customHeight="1">
      <c r="A5833" s="2"/>
      <c r="B5833" s="2"/>
      <c r="C5833" s="2"/>
      <c r="D5833" s="75"/>
      <c r="F5833" s="76"/>
      <c r="G5833" s="76"/>
      <c r="I5833" s="76"/>
      <c r="J5833" s="76"/>
      <c r="L5833" s="76"/>
      <c r="M5833" s="76"/>
      <c r="O5833" s="76"/>
      <c r="P5833" s="76"/>
      <c r="R5833" s="76"/>
      <c r="S5833" s="76"/>
      <c r="U5833" s="76"/>
      <c r="V5833" s="76"/>
      <c r="X5833" s="76"/>
      <c r="Y5833" s="76"/>
      <c r="AA5833" s="76"/>
      <c r="AB5833" s="76"/>
      <c r="AD5833" s="76"/>
      <c r="AE5833" s="76"/>
      <c r="AG5833" s="76"/>
      <c r="AH5833" s="76"/>
      <c r="AJ5833" s="76"/>
      <c r="AK5833" s="76"/>
      <c r="AM5833" s="76"/>
      <c r="AN5833" s="76"/>
      <c r="AP5833" s="76"/>
      <c r="AQ5833" s="76"/>
      <c r="AS5833" s="76"/>
      <c r="AT5833" s="76"/>
      <c r="AV5833" s="76"/>
      <c r="AW5833" s="76"/>
      <c r="AY5833" s="76"/>
      <c r="AZ5833" s="76"/>
      <c r="BB5833" s="76"/>
      <c r="BC5833" s="76"/>
      <c r="BE5833" s="76"/>
      <c r="BF5833" s="76"/>
      <c r="BH5833" s="76"/>
      <c r="BI5833" s="76"/>
      <c r="BK5833" s="76"/>
      <c r="BL5833" s="76"/>
      <c r="BN5833" s="76"/>
      <c r="BO5833" s="76"/>
      <c r="BQ5833" s="76"/>
      <c r="BR5833" s="76"/>
      <c r="BT5833" s="76"/>
      <c r="BU5833" s="76"/>
      <c r="BW5833" s="76"/>
      <c r="BX5833" s="76"/>
    </row>
    <row r="5834" spans="1:76" ht="12.75" customHeight="1">
      <c r="A5834" s="2"/>
      <c r="B5834" s="2"/>
      <c r="C5834" s="2"/>
      <c r="D5834" s="75"/>
      <c r="F5834" s="76"/>
      <c r="G5834" s="76"/>
      <c r="I5834" s="76"/>
      <c r="J5834" s="76"/>
      <c r="L5834" s="76"/>
      <c r="M5834" s="76"/>
      <c r="O5834" s="76"/>
      <c r="P5834" s="76"/>
      <c r="R5834" s="76"/>
      <c r="S5834" s="76"/>
      <c r="U5834" s="76"/>
      <c r="V5834" s="76"/>
      <c r="X5834" s="76"/>
      <c r="Y5834" s="76"/>
      <c r="AA5834" s="76"/>
      <c r="AB5834" s="76"/>
      <c r="AD5834" s="76"/>
      <c r="AE5834" s="76"/>
      <c r="AG5834" s="76"/>
      <c r="AH5834" s="76"/>
      <c r="AJ5834" s="76"/>
      <c r="AK5834" s="76"/>
      <c r="AM5834" s="76"/>
      <c r="AN5834" s="76"/>
      <c r="AP5834" s="76"/>
      <c r="AQ5834" s="76"/>
      <c r="AS5834" s="76"/>
      <c r="AT5834" s="76"/>
      <c r="AV5834" s="76"/>
      <c r="AW5834" s="76"/>
      <c r="AY5834" s="76"/>
      <c r="AZ5834" s="76"/>
      <c r="BB5834" s="76"/>
      <c r="BC5834" s="76"/>
      <c r="BE5834" s="76"/>
      <c r="BF5834" s="76"/>
      <c r="BH5834" s="76"/>
      <c r="BI5834" s="76"/>
      <c r="BK5834" s="76"/>
      <c r="BL5834" s="76"/>
      <c r="BN5834" s="76"/>
      <c r="BO5834" s="76"/>
      <c r="BQ5834" s="76"/>
      <c r="BR5834" s="76"/>
      <c r="BT5834" s="76"/>
      <c r="BU5834" s="76"/>
      <c r="BW5834" s="76"/>
      <c r="BX5834" s="76"/>
    </row>
    <row r="5835" spans="1:76" ht="12.75" customHeight="1">
      <c r="A5835" s="2"/>
      <c r="B5835" s="2"/>
      <c r="C5835" s="2"/>
      <c r="D5835" s="75"/>
      <c r="F5835" s="76"/>
      <c r="G5835" s="76"/>
      <c r="I5835" s="76"/>
      <c r="J5835" s="76"/>
      <c r="L5835" s="76"/>
      <c r="M5835" s="76"/>
      <c r="O5835" s="76"/>
      <c r="P5835" s="76"/>
      <c r="R5835" s="76"/>
      <c r="S5835" s="76"/>
      <c r="U5835" s="76"/>
      <c r="V5835" s="76"/>
      <c r="X5835" s="76"/>
      <c r="Y5835" s="76"/>
      <c r="AA5835" s="76"/>
      <c r="AB5835" s="76"/>
      <c r="AD5835" s="76"/>
      <c r="AE5835" s="76"/>
      <c r="AG5835" s="76"/>
      <c r="AH5835" s="76"/>
      <c r="AJ5835" s="76"/>
      <c r="AK5835" s="76"/>
      <c r="AM5835" s="76"/>
      <c r="AN5835" s="76"/>
      <c r="AP5835" s="76"/>
      <c r="AQ5835" s="76"/>
      <c r="AS5835" s="76"/>
      <c r="AT5835" s="76"/>
      <c r="AV5835" s="76"/>
      <c r="AW5835" s="76"/>
      <c r="AY5835" s="76"/>
      <c r="AZ5835" s="76"/>
      <c r="BB5835" s="76"/>
      <c r="BC5835" s="76"/>
      <c r="BE5835" s="76"/>
      <c r="BF5835" s="76"/>
      <c r="BH5835" s="76"/>
      <c r="BI5835" s="76"/>
      <c r="BK5835" s="76"/>
      <c r="BL5835" s="76"/>
      <c r="BN5835" s="76"/>
      <c r="BO5835" s="76"/>
      <c r="BQ5835" s="76"/>
      <c r="BR5835" s="76"/>
      <c r="BT5835" s="76"/>
      <c r="BU5835" s="76"/>
      <c r="BW5835" s="76"/>
      <c r="BX5835" s="76"/>
    </row>
    <row r="5836" spans="1:76" ht="12.75" customHeight="1">
      <c r="A5836" s="2"/>
      <c r="B5836" s="2"/>
      <c r="C5836" s="2"/>
      <c r="D5836" s="75"/>
      <c r="F5836" s="76"/>
      <c r="G5836" s="76"/>
      <c r="I5836" s="76"/>
      <c r="J5836" s="76"/>
      <c r="L5836" s="76"/>
      <c r="M5836" s="76"/>
      <c r="O5836" s="76"/>
      <c r="P5836" s="76"/>
      <c r="R5836" s="76"/>
      <c r="S5836" s="76"/>
      <c r="U5836" s="76"/>
      <c r="V5836" s="76"/>
      <c r="X5836" s="76"/>
      <c r="Y5836" s="76"/>
      <c r="AA5836" s="76"/>
      <c r="AB5836" s="76"/>
      <c r="AD5836" s="76"/>
      <c r="AE5836" s="76"/>
      <c r="AG5836" s="76"/>
      <c r="AH5836" s="76"/>
      <c r="AJ5836" s="76"/>
      <c r="AK5836" s="76"/>
      <c r="AM5836" s="76"/>
      <c r="AN5836" s="76"/>
      <c r="AP5836" s="76"/>
      <c r="AQ5836" s="76"/>
      <c r="AS5836" s="76"/>
      <c r="AT5836" s="76"/>
      <c r="AV5836" s="76"/>
      <c r="AW5836" s="76"/>
      <c r="AY5836" s="76"/>
      <c r="AZ5836" s="76"/>
      <c r="BB5836" s="76"/>
      <c r="BC5836" s="76"/>
      <c r="BE5836" s="76"/>
      <c r="BF5836" s="76"/>
      <c r="BH5836" s="76"/>
      <c r="BI5836" s="76"/>
      <c r="BK5836" s="76"/>
      <c r="BL5836" s="76"/>
      <c r="BN5836" s="76"/>
      <c r="BO5836" s="76"/>
      <c r="BQ5836" s="76"/>
      <c r="BR5836" s="76"/>
      <c r="BT5836" s="76"/>
      <c r="BU5836" s="76"/>
      <c r="BW5836" s="76"/>
      <c r="BX5836" s="76"/>
    </row>
    <row r="5837" spans="1:76" ht="12.75" customHeight="1">
      <c r="A5837" s="2"/>
      <c r="B5837" s="2"/>
      <c r="C5837" s="2"/>
      <c r="D5837" s="75"/>
      <c r="F5837" s="76"/>
      <c r="G5837" s="76"/>
      <c r="I5837" s="76"/>
      <c r="J5837" s="76"/>
      <c r="L5837" s="76"/>
      <c r="M5837" s="76"/>
      <c r="O5837" s="76"/>
      <c r="P5837" s="76"/>
      <c r="R5837" s="76"/>
      <c r="S5837" s="76"/>
      <c r="U5837" s="76"/>
      <c r="V5837" s="76"/>
      <c r="X5837" s="76"/>
      <c r="Y5837" s="76"/>
      <c r="AA5837" s="76"/>
      <c r="AB5837" s="76"/>
      <c r="AD5837" s="76"/>
      <c r="AE5837" s="76"/>
      <c r="AG5837" s="76"/>
      <c r="AH5837" s="76"/>
      <c r="AJ5837" s="76"/>
      <c r="AK5837" s="76"/>
      <c r="AM5837" s="76"/>
      <c r="AN5837" s="76"/>
      <c r="AP5837" s="76"/>
      <c r="AQ5837" s="76"/>
      <c r="AS5837" s="76"/>
      <c r="AT5837" s="76"/>
      <c r="AV5837" s="76"/>
      <c r="AW5837" s="76"/>
      <c r="AY5837" s="76"/>
      <c r="AZ5837" s="76"/>
      <c r="BB5837" s="76"/>
      <c r="BC5837" s="76"/>
      <c r="BE5837" s="76"/>
      <c r="BF5837" s="76"/>
      <c r="BH5837" s="76"/>
      <c r="BI5837" s="76"/>
      <c r="BK5837" s="76"/>
      <c r="BL5837" s="76"/>
      <c r="BN5837" s="76"/>
      <c r="BO5837" s="76"/>
      <c r="BQ5837" s="76"/>
      <c r="BR5837" s="76"/>
      <c r="BT5837" s="76"/>
      <c r="BU5837" s="76"/>
      <c r="BW5837" s="76"/>
      <c r="BX5837" s="76"/>
    </row>
    <row r="5838" spans="1:76" ht="12.75" customHeight="1">
      <c r="A5838" s="2"/>
      <c r="B5838" s="2"/>
      <c r="C5838" s="2"/>
      <c r="D5838" s="75"/>
      <c r="F5838" s="76"/>
      <c r="G5838" s="76"/>
      <c r="I5838" s="76"/>
      <c r="J5838" s="76"/>
      <c r="L5838" s="76"/>
      <c r="M5838" s="76"/>
      <c r="O5838" s="76"/>
      <c r="P5838" s="76"/>
      <c r="R5838" s="76"/>
      <c r="S5838" s="76"/>
      <c r="U5838" s="76"/>
      <c r="V5838" s="76"/>
      <c r="X5838" s="76"/>
      <c r="Y5838" s="76"/>
      <c r="AA5838" s="76"/>
      <c r="AB5838" s="76"/>
      <c r="AD5838" s="76"/>
      <c r="AE5838" s="76"/>
      <c r="AG5838" s="76"/>
      <c r="AH5838" s="76"/>
      <c r="AJ5838" s="76"/>
      <c r="AK5838" s="76"/>
      <c r="AM5838" s="76"/>
      <c r="AN5838" s="76"/>
      <c r="AP5838" s="76"/>
      <c r="AQ5838" s="76"/>
      <c r="AS5838" s="76"/>
      <c r="AT5838" s="76"/>
      <c r="AV5838" s="76"/>
      <c r="AW5838" s="76"/>
      <c r="AY5838" s="76"/>
      <c r="AZ5838" s="76"/>
      <c r="BB5838" s="76"/>
      <c r="BC5838" s="76"/>
      <c r="BE5838" s="76"/>
      <c r="BF5838" s="76"/>
      <c r="BH5838" s="76"/>
      <c r="BI5838" s="76"/>
      <c r="BK5838" s="76"/>
      <c r="BL5838" s="76"/>
      <c r="BN5838" s="76"/>
      <c r="BO5838" s="76"/>
      <c r="BQ5838" s="76"/>
      <c r="BR5838" s="76"/>
      <c r="BT5838" s="76"/>
      <c r="BU5838" s="76"/>
      <c r="BW5838" s="76"/>
      <c r="BX5838" s="76"/>
    </row>
    <row r="5839" spans="1:76" ht="12.75" customHeight="1">
      <c r="A5839" s="2"/>
      <c r="B5839" s="2"/>
      <c r="C5839" s="2"/>
      <c r="D5839" s="75"/>
      <c r="F5839" s="76"/>
      <c r="G5839" s="76"/>
      <c r="I5839" s="76"/>
      <c r="J5839" s="76"/>
      <c r="L5839" s="76"/>
      <c r="M5839" s="76"/>
      <c r="O5839" s="76"/>
      <c r="P5839" s="76"/>
      <c r="R5839" s="76"/>
      <c r="S5839" s="76"/>
      <c r="U5839" s="76"/>
      <c r="V5839" s="76"/>
      <c r="X5839" s="76"/>
      <c r="Y5839" s="76"/>
      <c r="AA5839" s="76"/>
      <c r="AB5839" s="76"/>
      <c r="AD5839" s="76"/>
      <c r="AE5839" s="76"/>
      <c r="AG5839" s="76"/>
      <c r="AH5839" s="76"/>
      <c r="AJ5839" s="76"/>
      <c r="AK5839" s="76"/>
      <c r="AM5839" s="76"/>
      <c r="AN5839" s="76"/>
      <c r="AP5839" s="76"/>
      <c r="AQ5839" s="76"/>
      <c r="AS5839" s="76"/>
      <c r="AT5839" s="76"/>
      <c r="AV5839" s="76"/>
      <c r="AW5839" s="76"/>
      <c r="AY5839" s="76"/>
      <c r="AZ5839" s="76"/>
      <c r="BB5839" s="76"/>
      <c r="BC5839" s="76"/>
      <c r="BE5839" s="76"/>
      <c r="BF5839" s="76"/>
      <c r="BH5839" s="76"/>
      <c r="BI5839" s="76"/>
      <c r="BK5839" s="76"/>
      <c r="BL5839" s="76"/>
      <c r="BN5839" s="76"/>
      <c r="BO5839" s="76"/>
      <c r="BQ5839" s="76"/>
      <c r="BR5839" s="76"/>
      <c r="BT5839" s="76"/>
      <c r="BU5839" s="76"/>
      <c r="BW5839" s="76"/>
      <c r="BX5839" s="76"/>
    </row>
    <row r="5840" spans="1:76" ht="12.75" customHeight="1">
      <c r="A5840" s="2"/>
      <c r="B5840" s="2"/>
      <c r="C5840" s="2"/>
      <c r="D5840" s="75"/>
      <c r="F5840" s="76"/>
      <c r="G5840" s="76"/>
      <c r="I5840" s="76"/>
      <c r="J5840" s="76"/>
      <c r="L5840" s="76"/>
      <c r="M5840" s="76"/>
      <c r="O5840" s="76"/>
      <c r="P5840" s="76"/>
      <c r="R5840" s="76"/>
      <c r="S5840" s="76"/>
      <c r="U5840" s="76"/>
      <c r="V5840" s="76"/>
      <c r="X5840" s="76"/>
      <c r="Y5840" s="76"/>
      <c r="AA5840" s="76"/>
      <c r="AB5840" s="76"/>
      <c r="AD5840" s="76"/>
      <c r="AE5840" s="76"/>
      <c r="AG5840" s="76"/>
      <c r="AH5840" s="76"/>
      <c r="AJ5840" s="76"/>
      <c r="AK5840" s="76"/>
      <c r="AM5840" s="76"/>
      <c r="AN5840" s="76"/>
      <c r="AP5840" s="76"/>
      <c r="AQ5840" s="76"/>
      <c r="AS5840" s="76"/>
      <c r="AT5840" s="76"/>
      <c r="AV5840" s="76"/>
      <c r="AW5840" s="76"/>
      <c r="AY5840" s="76"/>
      <c r="AZ5840" s="76"/>
      <c r="BB5840" s="76"/>
      <c r="BC5840" s="76"/>
      <c r="BE5840" s="76"/>
      <c r="BF5840" s="76"/>
      <c r="BH5840" s="76"/>
      <c r="BI5840" s="76"/>
      <c r="BK5840" s="76"/>
      <c r="BL5840" s="76"/>
      <c r="BN5840" s="76"/>
      <c r="BO5840" s="76"/>
      <c r="BQ5840" s="76"/>
      <c r="BR5840" s="76"/>
      <c r="BT5840" s="76"/>
      <c r="BU5840" s="76"/>
      <c r="BW5840" s="76"/>
      <c r="BX5840" s="76"/>
    </row>
    <row r="5841" spans="1:76" ht="12.75" customHeight="1">
      <c r="A5841" s="2"/>
      <c r="B5841" s="2"/>
      <c r="C5841" s="2"/>
      <c r="D5841" s="75"/>
      <c r="F5841" s="76"/>
      <c r="G5841" s="76"/>
      <c r="I5841" s="76"/>
      <c r="J5841" s="76"/>
      <c r="L5841" s="76"/>
      <c r="M5841" s="76"/>
      <c r="O5841" s="76"/>
      <c r="P5841" s="76"/>
      <c r="R5841" s="76"/>
      <c r="S5841" s="76"/>
      <c r="U5841" s="76"/>
      <c r="V5841" s="76"/>
      <c r="X5841" s="76"/>
      <c r="Y5841" s="76"/>
      <c r="AA5841" s="76"/>
      <c r="AB5841" s="76"/>
      <c r="AD5841" s="76"/>
      <c r="AE5841" s="76"/>
      <c r="AG5841" s="76"/>
      <c r="AH5841" s="76"/>
      <c r="AJ5841" s="76"/>
      <c r="AK5841" s="76"/>
      <c r="AM5841" s="76"/>
      <c r="AN5841" s="76"/>
      <c r="AP5841" s="76"/>
      <c r="AQ5841" s="76"/>
      <c r="AS5841" s="76"/>
      <c r="AT5841" s="76"/>
      <c r="AV5841" s="76"/>
      <c r="AW5841" s="76"/>
      <c r="AY5841" s="76"/>
      <c r="AZ5841" s="76"/>
      <c r="BB5841" s="76"/>
      <c r="BC5841" s="76"/>
      <c r="BE5841" s="76"/>
      <c r="BF5841" s="76"/>
      <c r="BH5841" s="76"/>
      <c r="BI5841" s="76"/>
      <c r="BK5841" s="76"/>
      <c r="BL5841" s="76"/>
      <c r="BN5841" s="76"/>
      <c r="BO5841" s="76"/>
      <c r="BQ5841" s="76"/>
      <c r="BR5841" s="76"/>
      <c r="BT5841" s="76"/>
      <c r="BU5841" s="76"/>
      <c r="BW5841" s="76"/>
      <c r="BX5841" s="76"/>
    </row>
    <row r="5842" spans="1:76" ht="12.75" customHeight="1">
      <c r="A5842" s="2"/>
      <c r="B5842" s="2"/>
      <c r="C5842" s="2"/>
      <c r="D5842" s="75"/>
      <c r="F5842" s="76"/>
      <c r="G5842" s="76"/>
      <c r="I5842" s="76"/>
      <c r="J5842" s="76"/>
      <c r="L5842" s="76"/>
      <c r="M5842" s="76"/>
      <c r="O5842" s="76"/>
      <c r="P5842" s="76"/>
      <c r="R5842" s="76"/>
      <c r="S5842" s="76"/>
      <c r="U5842" s="76"/>
      <c r="V5842" s="76"/>
      <c r="X5842" s="76"/>
      <c r="Y5842" s="76"/>
      <c r="AA5842" s="76"/>
      <c r="AB5842" s="76"/>
      <c r="AD5842" s="76"/>
      <c r="AE5842" s="76"/>
      <c r="AG5842" s="76"/>
      <c r="AH5842" s="76"/>
      <c r="AJ5842" s="76"/>
      <c r="AK5842" s="76"/>
      <c r="AM5842" s="76"/>
      <c r="AN5842" s="76"/>
      <c r="AP5842" s="76"/>
      <c r="AQ5842" s="76"/>
      <c r="AS5842" s="76"/>
      <c r="AT5842" s="76"/>
      <c r="AV5842" s="76"/>
      <c r="AW5842" s="76"/>
      <c r="AY5842" s="76"/>
      <c r="AZ5842" s="76"/>
      <c r="BB5842" s="76"/>
      <c r="BC5842" s="76"/>
      <c r="BE5842" s="76"/>
      <c r="BF5842" s="76"/>
      <c r="BH5842" s="76"/>
      <c r="BI5842" s="76"/>
      <c r="BK5842" s="76"/>
      <c r="BL5842" s="76"/>
      <c r="BN5842" s="76"/>
      <c r="BO5842" s="76"/>
      <c r="BQ5842" s="76"/>
      <c r="BR5842" s="76"/>
      <c r="BT5842" s="76"/>
      <c r="BU5842" s="76"/>
      <c r="BW5842" s="76"/>
      <c r="BX5842" s="76"/>
    </row>
    <row r="5843" spans="1:76" ht="12.75" customHeight="1">
      <c r="A5843" s="2"/>
      <c r="B5843" s="2"/>
      <c r="C5843" s="2"/>
      <c r="D5843" s="75"/>
      <c r="F5843" s="76"/>
      <c r="G5843" s="76"/>
      <c r="I5843" s="76"/>
      <c r="J5843" s="76"/>
      <c r="L5843" s="76"/>
      <c r="M5843" s="76"/>
      <c r="O5843" s="76"/>
      <c r="P5843" s="76"/>
      <c r="R5843" s="76"/>
      <c r="S5843" s="76"/>
      <c r="U5843" s="76"/>
      <c r="V5843" s="76"/>
      <c r="X5843" s="76"/>
      <c r="Y5843" s="76"/>
      <c r="AA5843" s="76"/>
      <c r="AB5843" s="76"/>
      <c r="AD5843" s="76"/>
      <c r="AE5843" s="76"/>
      <c r="AG5843" s="76"/>
      <c r="AH5843" s="76"/>
      <c r="AJ5843" s="76"/>
      <c r="AK5843" s="76"/>
      <c r="AM5843" s="76"/>
      <c r="AN5843" s="76"/>
      <c r="AP5843" s="76"/>
      <c r="AQ5843" s="76"/>
      <c r="AS5843" s="76"/>
      <c r="AT5843" s="76"/>
      <c r="AV5843" s="76"/>
      <c r="AW5843" s="76"/>
      <c r="AY5843" s="76"/>
      <c r="AZ5843" s="76"/>
      <c r="BB5843" s="76"/>
      <c r="BC5843" s="76"/>
      <c r="BE5843" s="76"/>
      <c r="BF5843" s="76"/>
      <c r="BH5843" s="76"/>
      <c r="BI5843" s="76"/>
      <c r="BK5843" s="76"/>
      <c r="BL5843" s="76"/>
      <c r="BN5843" s="76"/>
      <c r="BO5843" s="76"/>
      <c r="BQ5843" s="76"/>
      <c r="BR5843" s="76"/>
      <c r="BT5843" s="76"/>
      <c r="BU5843" s="76"/>
      <c r="BW5843" s="76"/>
      <c r="BX5843" s="76"/>
    </row>
    <row r="5844" spans="1:76" ht="12.75" customHeight="1">
      <c r="A5844" s="2"/>
      <c r="B5844" s="2"/>
      <c r="C5844" s="2"/>
      <c r="D5844" s="75"/>
      <c r="F5844" s="76"/>
      <c r="G5844" s="76"/>
      <c r="I5844" s="76"/>
      <c r="J5844" s="76"/>
      <c r="L5844" s="76"/>
      <c r="M5844" s="76"/>
      <c r="O5844" s="76"/>
      <c r="P5844" s="76"/>
      <c r="R5844" s="76"/>
      <c r="S5844" s="76"/>
      <c r="U5844" s="76"/>
      <c r="V5844" s="76"/>
      <c r="X5844" s="76"/>
      <c r="Y5844" s="76"/>
      <c r="AA5844" s="76"/>
      <c r="AB5844" s="76"/>
      <c r="AD5844" s="76"/>
      <c r="AE5844" s="76"/>
      <c r="AG5844" s="76"/>
      <c r="AH5844" s="76"/>
      <c r="AJ5844" s="76"/>
      <c r="AK5844" s="76"/>
      <c r="AM5844" s="76"/>
      <c r="AN5844" s="76"/>
      <c r="AP5844" s="76"/>
      <c r="AQ5844" s="76"/>
      <c r="AS5844" s="76"/>
      <c r="AT5844" s="76"/>
      <c r="AV5844" s="76"/>
      <c r="AW5844" s="76"/>
      <c r="AY5844" s="76"/>
      <c r="AZ5844" s="76"/>
      <c r="BB5844" s="76"/>
      <c r="BC5844" s="76"/>
      <c r="BE5844" s="76"/>
      <c r="BF5844" s="76"/>
      <c r="BH5844" s="76"/>
      <c r="BI5844" s="76"/>
      <c r="BK5844" s="76"/>
      <c r="BL5844" s="76"/>
      <c r="BN5844" s="76"/>
      <c r="BO5844" s="76"/>
      <c r="BQ5844" s="76"/>
      <c r="BR5844" s="76"/>
      <c r="BT5844" s="76"/>
      <c r="BU5844" s="76"/>
      <c r="BW5844" s="76"/>
      <c r="BX5844" s="76"/>
    </row>
    <row r="5845" spans="1:76" ht="12.75" customHeight="1">
      <c r="A5845" s="2"/>
      <c r="B5845" s="2"/>
      <c r="C5845" s="2"/>
      <c r="D5845" s="75"/>
      <c r="F5845" s="76"/>
      <c r="G5845" s="76"/>
      <c r="I5845" s="76"/>
      <c r="J5845" s="76"/>
      <c r="L5845" s="76"/>
      <c r="M5845" s="76"/>
      <c r="O5845" s="76"/>
      <c r="P5845" s="76"/>
      <c r="R5845" s="76"/>
      <c r="S5845" s="76"/>
      <c r="U5845" s="76"/>
      <c r="V5845" s="76"/>
      <c r="X5845" s="76"/>
      <c r="Y5845" s="76"/>
      <c r="AA5845" s="76"/>
      <c r="AB5845" s="76"/>
      <c r="AD5845" s="76"/>
      <c r="AE5845" s="76"/>
      <c r="AG5845" s="76"/>
      <c r="AH5845" s="76"/>
      <c r="AJ5845" s="76"/>
      <c r="AK5845" s="76"/>
      <c r="AM5845" s="76"/>
      <c r="AN5845" s="76"/>
      <c r="AP5845" s="76"/>
      <c r="AQ5845" s="76"/>
      <c r="AS5845" s="76"/>
      <c r="AT5845" s="76"/>
      <c r="AV5845" s="76"/>
      <c r="AW5845" s="76"/>
      <c r="AY5845" s="76"/>
      <c r="AZ5845" s="76"/>
      <c r="BB5845" s="76"/>
      <c r="BC5845" s="76"/>
      <c r="BE5845" s="76"/>
      <c r="BF5845" s="76"/>
      <c r="BH5845" s="76"/>
      <c r="BI5845" s="76"/>
      <c r="BK5845" s="76"/>
      <c r="BL5845" s="76"/>
      <c r="BN5845" s="76"/>
      <c r="BO5845" s="76"/>
      <c r="BQ5845" s="76"/>
      <c r="BR5845" s="76"/>
      <c r="BT5845" s="76"/>
      <c r="BU5845" s="76"/>
      <c r="BW5845" s="76"/>
      <c r="BX5845" s="76"/>
    </row>
    <row r="5846" spans="1:76" ht="12.75" customHeight="1">
      <c r="A5846" s="2"/>
      <c r="B5846" s="2"/>
      <c r="C5846" s="2"/>
      <c r="D5846" s="75"/>
      <c r="F5846" s="76"/>
      <c r="G5846" s="76"/>
      <c r="I5846" s="76"/>
      <c r="J5846" s="76"/>
      <c r="L5846" s="76"/>
      <c r="M5846" s="76"/>
      <c r="O5846" s="76"/>
      <c r="P5846" s="76"/>
      <c r="R5846" s="76"/>
      <c r="S5846" s="76"/>
      <c r="U5846" s="76"/>
      <c r="V5846" s="76"/>
      <c r="X5846" s="76"/>
      <c r="Y5846" s="76"/>
      <c r="AA5846" s="76"/>
      <c r="AB5846" s="76"/>
      <c r="AD5846" s="76"/>
      <c r="AE5846" s="76"/>
      <c r="AG5846" s="76"/>
      <c r="AH5846" s="76"/>
      <c r="AJ5846" s="76"/>
      <c r="AK5846" s="76"/>
      <c r="AM5846" s="76"/>
      <c r="AN5846" s="76"/>
      <c r="AP5846" s="76"/>
      <c r="AQ5846" s="76"/>
      <c r="AS5846" s="76"/>
      <c r="AT5846" s="76"/>
      <c r="AV5846" s="76"/>
      <c r="AW5846" s="76"/>
      <c r="AY5846" s="76"/>
      <c r="AZ5846" s="76"/>
      <c r="BB5846" s="76"/>
      <c r="BC5846" s="76"/>
      <c r="BE5846" s="76"/>
      <c r="BF5846" s="76"/>
      <c r="BH5846" s="76"/>
      <c r="BI5846" s="76"/>
      <c r="BK5846" s="76"/>
      <c r="BL5846" s="76"/>
      <c r="BN5846" s="76"/>
      <c r="BO5846" s="76"/>
      <c r="BQ5846" s="76"/>
      <c r="BR5846" s="76"/>
      <c r="BT5846" s="76"/>
      <c r="BU5846" s="76"/>
      <c r="BW5846" s="76"/>
      <c r="BX5846" s="76"/>
    </row>
    <row r="5847" spans="1:76" ht="12.75" customHeight="1">
      <c r="A5847" s="2"/>
      <c r="B5847" s="2"/>
      <c r="C5847" s="2"/>
      <c r="D5847" s="75"/>
      <c r="F5847" s="76"/>
      <c r="G5847" s="76"/>
      <c r="I5847" s="76"/>
      <c r="J5847" s="76"/>
      <c r="L5847" s="76"/>
      <c r="M5847" s="76"/>
      <c r="O5847" s="76"/>
      <c r="P5847" s="76"/>
      <c r="R5847" s="76"/>
      <c r="S5847" s="76"/>
      <c r="U5847" s="76"/>
      <c r="V5847" s="76"/>
      <c r="X5847" s="76"/>
      <c r="Y5847" s="76"/>
      <c r="AA5847" s="76"/>
      <c r="AB5847" s="76"/>
      <c r="AD5847" s="76"/>
      <c r="AE5847" s="76"/>
      <c r="AG5847" s="76"/>
      <c r="AH5847" s="76"/>
      <c r="AJ5847" s="76"/>
      <c r="AK5847" s="76"/>
      <c r="AM5847" s="76"/>
      <c r="AN5847" s="76"/>
      <c r="AP5847" s="76"/>
      <c r="AQ5847" s="76"/>
      <c r="AS5847" s="76"/>
      <c r="AT5847" s="76"/>
      <c r="AV5847" s="76"/>
      <c r="AW5847" s="76"/>
      <c r="AY5847" s="76"/>
      <c r="AZ5847" s="76"/>
      <c r="BB5847" s="76"/>
      <c r="BC5847" s="76"/>
      <c r="BE5847" s="76"/>
      <c r="BF5847" s="76"/>
      <c r="BH5847" s="76"/>
      <c r="BI5847" s="76"/>
      <c r="BK5847" s="76"/>
      <c r="BL5847" s="76"/>
      <c r="BN5847" s="76"/>
      <c r="BO5847" s="76"/>
      <c r="BQ5847" s="76"/>
      <c r="BR5847" s="76"/>
      <c r="BT5847" s="76"/>
      <c r="BU5847" s="76"/>
      <c r="BW5847" s="76"/>
      <c r="BX5847" s="76"/>
    </row>
    <row r="5848" spans="1:76" ht="12.75" customHeight="1">
      <c r="A5848" s="2"/>
      <c r="B5848" s="2"/>
      <c r="C5848" s="2"/>
      <c r="D5848" s="75"/>
      <c r="F5848" s="76"/>
      <c r="G5848" s="76"/>
      <c r="I5848" s="76"/>
      <c r="J5848" s="76"/>
      <c r="L5848" s="76"/>
      <c r="M5848" s="76"/>
      <c r="O5848" s="76"/>
      <c r="P5848" s="76"/>
      <c r="R5848" s="76"/>
      <c r="S5848" s="76"/>
      <c r="U5848" s="76"/>
      <c r="V5848" s="76"/>
      <c r="X5848" s="76"/>
      <c r="Y5848" s="76"/>
      <c r="AA5848" s="76"/>
      <c r="AB5848" s="76"/>
      <c r="AD5848" s="76"/>
      <c r="AE5848" s="76"/>
      <c r="AG5848" s="76"/>
      <c r="AH5848" s="76"/>
      <c r="AJ5848" s="76"/>
      <c r="AK5848" s="76"/>
      <c r="AM5848" s="76"/>
      <c r="AN5848" s="76"/>
      <c r="AP5848" s="76"/>
      <c r="AQ5848" s="76"/>
      <c r="AS5848" s="76"/>
      <c r="AT5848" s="76"/>
      <c r="AV5848" s="76"/>
      <c r="AW5848" s="76"/>
      <c r="AY5848" s="76"/>
      <c r="AZ5848" s="76"/>
      <c r="BB5848" s="76"/>
      <c r="BC5848" s="76"/>
      <c r="BE5848" s="76"/>
      <c r="BF5848" s="76"/>
      <c r="BH5848" s="76"/>
      <c r="BI5848" s="76"/>
      <c r="BK5848" s="76"/>
      <c r="BL5848" s="76"/>
      <c r="BN5848" s="76"/>
      <c r="BO5848" s="76"/>
      <c r="BQ5848" s="76"/>
      <c r="BR5848" s="76"/>
      <c r="BT5848" s="76"/>
      <c r="BU5848" s="76"/>
      <c r="BW5848" s="76"/>
      <c r="BX5848" s="76"/>
    </row>
    <row r="5849" spans="1:76" ht="12.75" customHeight="1">
      <c r="A5849" s="2"/>
      <c r="B5849" s="2"/>
      <c r="C5849" s="2"/>
      <c r="D5849" s="75"/>
      <c r="F5849" s="76"/>
      <c r="G5849" s="76"/>
      <c r="I5849" s="76"/>
      <c r="J5849" s="76"/>
      <c r="L5849" s="76"/>
      <c r="M5849" s="76"/>
      <c r="O5849" s="76"/>
      <c r="P5849" s="76"/>
      <c r="R5849" s="76"/>
      <c r="S5849" s="76"/>
      <c r="U5849" s="76"/>
      <c r="V5849" s="76"/>
      <c r="X5849" s="76"/>
      <c r="Y5849" s="76"/>
      <c r="AA5849" s="76"/>
      <c r="AB5849" s="76"/>
      <c r="AD5849" s="76"/>
      <c r="AE5849" s="76"/>
      <c r="AG5849" s="76"/>
      <c r="AH5849" s="76"/>
      <c r="AJ5849" s="76"/>
      <c r="AK5849" s="76"/>
      <c r="AM5849" s="76"/>
      <c r="AN5849" s="76"/>
      <c r="AP5849" s="76"/>
      <c r="AQ5849" s="76"/>
      <c r="AS5849" s="76"/>
      <c r="AT5849" s="76"/>
      <c r="AV5849" s="76"/>
      <c r="AW5849" s="76"/>
      <c r="AY5849" s="76"/>
      <c r="AZ5849" s="76"/>
      <c r="BB5849" s="76"/>
      <c r="BC5849" s="76"/>
      <c r="BE5849" s="76"/>
      <c r="BF5849" s="76"/>
      <c r="BH5849" s="76"/>
      <c r="BI5849" s="76"/>
      <c r="BK5849" s="76"/>
      <c r="BL5849" s="76"/>
      <c r="BN5849" s="76"/>
      <c r="BO5849" s="76"/>
      <c r="BQ5849" s="76"/>
      <c r="BR5849" s="76"/>
      <c r="BT5849" s="76"/>
      <c r="BU5849" s="76"/>
      <c r="BW5849" s="76"/>
      <c r="BX5849" s="76"/>
    </row>
    <row r="5850" spans="1:76" ht="12.75" customHeight="1">
      <c r="A5850" s="2"/>
      <c r="B5850" s="2"/>
      <c r="C5850" s="2"/>
      <c r="D5850" s="75"/>
      <c r="F5850" s="76"/>
      <c r="G5850" s="76"/>
      <c r="I5850" s="76"/>
      <c r="J5850" s="76"/>
      <c r="L5850" s="76"/>
      <c r="M5850" s="76"/>
      <c r="O5850" s="76"/>
      <c r="P5850" s="76"/>
      <c r="R5850" s="76"/>
      <c r="S5850" s="76"/>
      <c r="U5850" s="76"/>
      <c r="V5850" s="76"/>
      <c r="X5850" s="76"/>
      <c r="Y5850" s="76"/>
      <c r="AA5850" s="76"/>
      <c r="AB5850" s="76"/>
      <c r="AD5850" s="76"/>
      <c r="AE5850" s="76"/>
      <c r="AG5850" s="76"/>
      <c r="AH5850" s="76"/>
      <c r="AJ5850" s="76"/>
      <c r="AK5850" s="76"/>
      <c r="AM5850" s="76"/>
      <c r="AN5850" s="76"/>
      <c r="AP5850" s="76"/>
      <c r="AQ5850" s="76"/>
      <c r="AS5850" s="76"/>
      <c r="AT5850" s="76"/>
      <c r="AV5850" s="76"/>
      <c r="AW5850" s="76"/>
      <c r="AY5850" s="76"/>
      <c r="AZ5850" s="76"/>
      <c r="BB5850" s="76"/>
      <c r="BC5850" s="76"/>
      <c r="BE5850" s="76"/>
      <c r="BF5850" s="76"/>
      <c r="BH5850" s="76"/>
      <c r="BI5850" s="76"/>
      <c r="BK5850" s="76"/>
      <c r="BL5850" s="76"/>
      <c r="BN5850" s="76"/>
      <c r="BO5850" s="76"/>
      <c r="BQ5850" s="76"/>
      <c r="BR5850" s="76"/>
      <c r="BT5850" s="76"/>
      <c r="BU5850" s="76"/>
      <c r="BW5850" s="76"/>
      <c r="BX5850" s="76"/>
    </row>
    <row r="5851" spans="1:76" ht="12.75" customHeight="1">
      <c r="A5851" s="2"/>
      <c r="B5851" s="2"/>
      <c r="C5851" s="2"/>
      <c r="D5851" s="75"/>
      <c r="F5851" s="76"/>
      <c r="G5851" s="76"/>
      <c r="I5851" s="76"/>
      <c r="J5851" s="76"/>
      <c r="L5851" s="76"/>
      <c r="M5851" s="76"/>
      <c r="O5851" s="76"/>
      <c r="P5851" s="76"/>
      <c r="R5851" s="76"/>
      <c r="S5851" s="76"/>
      <c r="U5851" s="76"/>
      <c r="V5851" s="76"/>
      <c r="X5851" s="76"/>
      <c r="Y5851" s="76"/>
      <c r="AA5851" s="76"/>
      <c r="AB5851" s="76"/>
      <c r="AD5851" s="76"/>
      <c r="AE5851" s="76"/>
      <c r="AG5851" s="76"/>
      <c r="AH5851" s="76"/>
      <c r="AJ5851" s="76"/>
      <c r="AK5851" s="76"/>
      <c r="AM5851" s="76"/>
      <c r="AN5851" s="76"/>
      <c r="AP5851" s="76"/>
      <c r="AQ5851" s="76"/>
      <c r="AS5851" s="76"/>
      <c r="AT5851" s="76"/>
      <c r="AV5851" s="76"/>
      <c r="AW5851" s="76"/>
      <c r="AY5851" s="76"/>
      <c r="AZ5851" s="76"/>
      <c r="BB5851" s="76"/>
      <c r="BC5851" s="76"/>
      <c r="BE5851" s="76"/>
      <c r="BF5851" s="76"/>
      <c r="BH5851" s="76"/>
      <c r="BI5851" s="76"/>
      <c r="BK5851" s="76"/>
      <c r="BL5851" s="76"/>
      <c r="BN5851" s="76"/>
      <c r="BO5851" s="76"/>
      <c r="BQ5851" s="76"/>
      <c r="BR5851" s="76"/>
      <c r="BT5851" s="76"/>
      <c r="BU5851" s="76"/>
      <c r="BW5851" s="76"/>
      <c r="BX5851" s="76"/>
    </row>
    <row r="5852" spans="1:76" ht="12.75" customHeight="1">
      <c r="A5852" s="2"/>
      <c r="B5852" s="2"/>
      <c r="C5852" s="2"/>
      <c r="D5852" s="75"/>
      <c r="F5852" s="76"/>
      <c r="G5852" s="76"/>
      <c r="I5852" s="76"/>
      <c r="J5852" s="76"/>
      <c r="L5852" s="76"/>
      <c r="M5852" s="76"/>
      <c r="O5852" s="76"/>
      <c r="P5852" s="76"/>
      <c r="R5852" s="76"/>
      <c r="S5852" s="76"/>
      <c r="U5852" s="76"/>
      <c r="V5852" s="76"/>
      <c r="X5852" s="76"/>
      <c r="Y5852" s="76"/>
      <c r="AA5852" s="76"/>
      <c r="AB5852" s="76"/>
      <c r="AD5852" s="76"/>
      <c r="AE5852" s="76"/>
      <c r="AG5852" s="76"/>
      <c r="AH5852" s="76"/>
      <c r="AJ5852" s="76"/>
      <c r="AK5852" s="76"/>
      <c r="AM5852" s="76"/>
      <c r="AN5852" s="76"/>
      <c r="AP5852" s="76"/>
      <c r="AQ5852" s="76"/>
      <c r="AS5852" s="76"/>
      <c r="AT5852" s="76"/>
      <c r="AV5852" s="76"/>
      <c r="AW5852" s="76"/>
      <c r="AY5852" s="76"/>
      <c r="AZ5852" s="76"/>
      <c r="BB5852" s="76"/>
      <c r="BC5852" s="76"/>
      <c r="BE5852" s="76"/>
      <c r="BF5852" s="76"/>
      <c r="BH5852" s="76"/>
      <c r="BI5852" s="76"/>
      <c r="BK5852" s="76"/>
      <c r="BL5852" s="76"/>
      <c r="BN5852" s="76"/>
      <c r="BO5852" s="76"/>
      <c r="BQ5852" s="76"/>
      <c r="BR5852" s="76"/>
      <c r="BT5852" s="76"/>
      <c r="BU5852" s="76"/>
      <c r="BW5852" s="76"/>
      <c r="BX5852" s="76"/>
    </row>
    <row r="5853" spans="1:76" ht="12.75" customHeight="1">
      <c r="A5853" s="2"/>
      <c r="B5853" s="2"/>
      <c r="C5853" s="2"/>
      <c r="D5853" s="75"/>
      <c r="F5853" s="76"/>
      <c r="G5853" s="76"/>
      <c r="I5853" s="76"/>
      <c r="J5853" s="76"/>
      <c r="L5853" s="76"/>
      <c r="M5853" s="76"/>
      <c r="O5853" s="76"/>
      <c r="P5853" s="76"/>
      <c r="R5853" s="76"/>
      <c r="S5853" s="76"/>
      <c r="U5853" s="76"/>
      <c r="V5853" s="76"/>
      <c r="X5853" s="76"/>
      <c r="Y5853" s="76"/>
      <c r="AA5853" s="76"/>
      <c r="AB5853" s="76"/>
      <c r="AD5853" s="76"/>
      <c r="AE5853" s="76"/>
      <c r="AG5853" s="76"/>
      <c r="AH5853" s="76"/>
      <c r="AJ5853" s="76"/>
      <c r="AK5853" s="76"/>
      <c r="AM5853" s="76"/>
      <c r="AN5853" s="76"/>
      <c r="AP5853" s="76"/>
      <c r="AQ5853" s="76"/>
      <c r="AS5853" s="76"/>
      <c r="AT5853" s="76"/>
      <c r="AV5853" s="76"/>
      <c r="AW5853" s="76"/>
      <c r="AY5853" s="76"/>
      <c r="AZ5853" s="76"/>
      <c r="BB5853" s="76"/>
      <c r="BC5853" s="76"/>
      <c r="BE5853" s="76"/>
      <c r="BF5853" s="76"/>
      <c r="BH5853" s="76"/>
      <c r="BI5853" s="76"/>
      <c r="BK5853" s="76"/>
      <c r="BL5853" s="76"/>
      <c r="BN5853" s="76"/>
      <c r="BO5853" s="76"/>
      <c r="BQ5853" s="76"/>
      <c r="BR5853" s="76"/>
      <c r="BT5853" s="76"/>
      <c r="BU5853" s="76"/>
      <c r="BW5853" s="76"/>
      <c r="BX5853" s="76"/>
    </row>
    <row r="5854" spans="1:76" ht="12.75" customHeight="1">
      <c r="A5854" s="2"/>
      <c r="B5854" s="2"/>
      <c r="C5854" s="2"/>
      <c r="D5854" s="75"/>
      <c r="F5854" s="76"/>
      <c r="G5854" s="76"/>
      <c r="I5854" s="76"/>
      <c r="J5854" s="76"/>
      <c r="L5854" s="76"/>
      <c r="M5854" s="76"/>
      <c r="O5854" s="76"/>
      <c r="P5854" s="76"/>
      <c r="R5854" s="76"/>
      <c r="S5854" s="76"/>
      <c r="U5854" s="76"/>
      <c r="V5854" s="76"/>
      <c r="X5854" s="76"/>
      <c r="Y5854" s="76"/>
      <c r="AA5854" s="76"/>
      <c r="AB5854" s="76"/>
      <c r="AD5854" s="76"/>
      <c r="AE5854" s="76"/>
      <c r="AG5854" s="76"/>
      <c r="AH5854" s="76"/>
      <c r="AJ5854" s="76"/>
      <c r="AK5854" s="76"/>
      <c r="AM5854" s="76"/>
      <c r="AN5854" s="76"/>
      <c r="AP5854" s="76"/>
      <c r="AQ5854" s="76"/>
      <c r="AS5854" s="76"/>
      <c r="AT5854" s="76"/>
      <c r="AV5854" s="76"/>
      <c r="AW5854" s="76"/>
      <c r="AY5854" s="76"/>
      <c r="AZ5854" s="76"/>
      <c r="BB5854" s="76"/>
      <c r="BC5854" s="76"/>
      <c r="BE5854" s="76"/>
      <c r="BF5854" s="76"/>
      <c r="BH5854" s="76"/>
      <c r="BI5854" s="76"/>
      <c r="BK5854" s="76"/>
      <c r="BL5854" s="76"/>
      <c r="BN5854" s="76"/>
      <c r="BO5854" s="76"/>
      <c r="BQ5854" s="76"/>
      <c r="BR5854" s="76"/>
      <c r="BT5854" s="76"/>
      <c r="BU5854" s="76"/>
      <c r="BW5854" s="76"/>
      <c r="BX5854" s="76"/>
    </row>
    <row r="5855" spans="1:76" ht="12.75" customHeight="1">
      <c r="A5855" s="2"/>
      <c r="B5855" s="2"/>
      <c r="C5855" s="2"/>
      <c r="D5855" s="75"/>
      <c r="F5855" s="76"/>
      <c r="G5855" s="76"/>
      <c r="I5855" s="76"/>
      <c r="J5855" s="76"/>
      <c r="L5855" s="76"/>
      <c r="M5855" s="76"/>
      <c r="O5855" s="76"/>
      <c r="P5855" s="76"/>
      <c r="R5855" s="76"/>
      <c r="S5855" s="76"/>
      <c r="U5855" s="76"/>
      <c r="V5855" s="76"/>
      <c r="X5855" s="76"/>
      <c r="Y5855" s="76"/>
      <c r="AA5855" s="76"/>
      <c r="AB5855" s="76"/>
      <c r="AD5855" s="76"/>
      <c r="AE5855" s="76"/>
      <c r="AG5855" s="76"/>
      <c r="AH5855" s="76"/>
      <c r="AJ5855" s="76"/>
      <c r="AK5855" s="76"/>
      <c r="AM5855" s="76"/>
      <c r="AN5855" s="76"/>
      <c r="AP5855" s="76"/>
      <c r="AQ5855" s="76"/>
      <c r="AS5855" s="76"/>
      <c r="AT5855" s="76"/>
      <c r="AV5855" s="76"/>
      <c r="AW5855" s="76"/>
      <c r="AY5855" s="76"/>
      <c r="AZ5855" s="76"/>
      <c r="BB5855" s="76"/>
      <c r="BC5855" s="76"/>
      <c r="BE5855" s="76"/>
      <c r="BF5855" s="76"/>
      <c r="BH5855" s="76"/>
      <c r="BI5855" s="76"/>
      <c r="BK5855" s="76"/>
      <c r="BL5855" s="76"/>
      <c r="BN5855" s="76"/>
      <c r="BO5855" s="76"/>
      <c r="BQ5855" s="76"/>
      <c r="BR5855" s="76"/>
      <c r="BT5855" s="76"/>
      <c r="BU5855" s="76"/>
      <c r="BW5855" s="76"/>
      <c r="BX5855" s="76"/>
    </row>
    <row r="5856" spans="1:76" ht="12.75" customHeight="1">
      <c r="A5856" s="2"/>
      <c r="B5856" s="2"/>
      <c r="C5856" s="2"/>
      <c r="D5856" s="75"/>
      <c r="F5856" s="76"/>
      <c r="G5856" s="76"/>
      <c r="I5856" s="76"/>
      <c r="J5856" s="76"/>
      <c r="L5856" s="76"/>
      <c r="M5856" s="76"/>
      <c r="O5856" s="76"/>
      <c r="P5856" s="76"/>
      <c r="R5856" s="76"/>
      <c r="S5856" s="76"/>
      <c r="U5856" s="76"/>
      <c r="V5856" s="76"/>
      <c r="X5856" s="76"/>
      <c r="Y5856" s="76"/>
      <c r="AA5856" s="76"/>
      <c r="AB5856" s="76"/>
      <c r="AD5856" s="76"/>
      <c r="AE5856" s="76"/>
      <c r="AG5856" s="76"/>
      <c r="AH5856" s="76"/>
      <c r="AJ5856" s="76"/>
      <c r="AK5856" s="76"/>
      <c r="AM5856" s="76"/>
      <c r="AN5856" s="76"/>
      <c r="AP5856" s="76"/>
      <c r="AQ5856" s="76"/>
      <c r="AS5856" s="76"/>
      <c r="AT5856" s="76"/>
      <c r="AV5856" s="76"/>
      <c r="AW5856" s="76"/>
      <c r="AY5856" s="76"/>
      <c r="AZ5856" s="76"/>
      <c r="BB5856" s="76"/>
      <c r="BC5856" s="76"/>
      <c r="BE5856" s="76"/>
      <c r="BF5856" s="76"/>
      <c r="BH5856" s="76"/>
      <c r="BI5856" s="76"/>
      <c r="BK5856" s="76"/>
      <c r="BL5856" s="76"/>
      <c r="BN5856" s="76"/>
      <c r="BO5856" s="76"/>
      <c r="BQ5856" s="76"/>
      <c r="BR5856" s="76"/>
      <c r="BT5856" s="76"/>
      <c r="BU5856" s="76"/>
      <c r="BW5856" s="76"/>
      <c r="BX5856" s="76"/>
    </row>
    <row r="5857" spans="1:76" ht="12.75" customHeight="1">
      <c r="A5857" s="2"/>
      <c r="B5857" s="2"/>
      <c r="C5857" s="2"/>
      <c r="D5857" s="75"/>
      <c r="F5857" s="76"/>
      <c r="G5857" s="76"/>
      <c r="I5857" s="76"/>
      <c r="J5857" s="76"/>
      <c r="L5857" s="76"/>
      <c r="M5857" s="76"/>
      <c r="O5857" s="76"/>
      <c r="P5857" s="76"/>
      <c r="R5857" s="76"/>
      <c r="S5857" s="76"/>
      <c r="U5857" s="76"/>
      <c r="V5857" s="76"/>
      <c r="X5857" s="76"/>
      <c r="Y5857" s="76"/>
      <c r="AA5857" s="76"/>
      <c r="AB5857" s="76"/>
      <c r="AD5857" s="76"/>
      <c r="AE5857" s="76"/>
      <c r="AG5857" s="76"/>
      <c r="AH5857" s="76"/>
      <c r="AJ5857" s="76"/>
      <c r="AK5857" s="76"/>
      <c r="AM5857" s="76"/>
      <c r="AN5857" s="76"/>
      <c r="AP5857" s="76"/>
      <c r="AQ5857" s="76"/>
      <c r="AS5857" s="76"/>
      <c r="AT5857" s="76"/>
      <c r="AV5857" s="76"/>
      <c r="AW5857" s="76"/>
      <c r="AY5857" s="76"/>
      <c r="AZ5857" s="76"/>
      <c r="BB5857" s="76"/>
      <c r="BC5857" s="76"/>
      <c r="BE5857" s="76"/>
      <c r="BF5857" s="76"/>
      <c r="BH5857" s="76"/>
      <c r="BI5857" s="76"/>
      <c r="BK5857" s="76"/>
      <c r="BL5857" s="76"/>
      <c r="BN5857" s="76"/>
      <c r="BO5857" s="76"/>
      <c r="BQ5857" s="76"/>
      <c r="BR5857" s="76"/>
      <c r="BT5857" s="76"/>
      <c r="BU5857" s="76"/>
      <c r="BW5857" s="76"/>
      <c r="BX5857" s="76"/>
    </row>
    <row r="5858" spans="1:76" ht="12.75" customHeight="1">
      <c r="A5858" s="2"/>
      <c r="B5858" s="2"/>
      <c r="C5858" s="2"/>
      <c r="D5858" s="75"/>
      <c r="F5858" s="76"/>
      <c r="G5858" s="76"/>
      <c r="I5858" s="76"/>
      <c r="J5858" s="76"/>
      <c r="L5858" s="76"/>
      <c r="M5858" s="76"/>
      <c r="O5858" s="76"/>
      <c r="P5858" s="76"/>
      <c r="R5858" s="76"/>
      <c r="S5858" s="76"/>
      <c r="U5858" s="76"/>
      <c r="V5858" s="76"/>
      <c r="X5858" s="76"/>
      <c r="Y5858" s="76"/>
      <c r="AA5858" s="76"/>
      <c r="AB5858" s="76"/>
      <c r="AD5858" s="76"/>
      <c r="AE5858" s="76"/>
      <c r="AG5858" s="76"/>
      <c r="AH5858" s="76"/>
      <c r="AJ5858" s="76"/>
      <c r="AK5858" s="76"/>
      <c r="AM5858" s="76"/>
      <c r="AN5858" s="76"/>
      <c r="AP5858" s="76"/>
      <c r="AQ5858" s="76"/>
      <c r="AS5858" s="76"/>
      <c r="AT5858" s="76"/>
      <c r="AV5858" s="76"/>
      <c r="AW5858" s="76"/>
      <c r="AY5858" s="76"/>
      <c r="AZ5858" s="76"/>
      <c r="BB5858" s="76"/>
      <c r="BC5858" s="76"/>
      <c r="BE5858" s="76"/>
      <c r="BF5858" s="76"/>
      <c r="BH5858" s="76"/>
      <c r="BI5858" s="76"/>
      <c r="BK5858" s="76"/>
      <c r="BL5858" s="76"/>
      <c r="BN5858" s="76"/>
      <c r="BO5858" s="76"/>
      <c r="BQ5858" s="76"/>
      <c r="BR5858" s="76"/>
      <c r="BT5858" s="76"/>
      <c r="BU5858" s="76"/>
      <c r="BW5858" s="76"/>
      <c r="BX5858" s="76"/>
    </row>
    <row r="5859" spans="1:76" ht="12.75" customHeight="1">
      <c r="A5859" s="2"/>
      <c r="B5859" s="2"/>
      <c r="C5859" s="2"/>
      <c r="D5859" s="75"/>
      <c r="F5859" s="76"/>
      <c r="G5859" s="76"/>
      <c r="I5859" s="76"/>
      <c r="J5859" s="76"/>
      <c r="L5859" s="76"/>
      <c r="M5859" s="76"/>
      <c r="O5859" s="76"/>
      <c r="P5859" s="76"/>
      <c r="R5859" s="76"/>
      <c r="S5859" s="76"/>
      <c r="U5859" s="76"/>
      <c r="V5859" s="76"/>
      <c r="X5859" s="76"/>
      <c r="Y5859" s="76"/>
      <c r="AA5859" s="76"/>
      <c r="AB5859" s="76"/>
      <c r="AD5859" s="76"/>
      <c r="AE5859" s="76"/>
      <c r="AG5859" s="76"/>
      <c r="AH5859" s="76"/>
      <c r="AJ5859" s="76"/>
      <c r="AK5859" s="76"/>
      <c r="AM5859" s="76"/>
      <c r="AN5859" s="76"/>
      <c r="AP5859" s="76"/>
      <c r="AQ5859" s="76"/>
      <c r="AS5859" s="76"/>
      <c r="AT5859" s="76"/>
      <c r="AV5859" s="76"/>
      <c r="AW5859" s="76"/>
      <c r="AY5859" s="76"/>
      <c r="AZ5859" s="76"/>
      <c r="BB5859" s="76"/>
      <c r="BC5859" s="76"/>
      <c r="BE5859" s="76"/>
      <c r="BF5859" s="76"/>
      <c r="BH5859" s="76"/>
      <c r="BI5859" s="76"/>
      <c r="BK5859" s="76"/>
      <c r="BL5859" s="76"/>
      <c r="BN5859" s="76"/>
      <c r="BO5859" s="76"/>
      <c r="BQ5859" s="76"/>
      <c r="BR5859" s="76"/>
      <c r="BT5859" s="76"/>
      <c r="BU5859" s="76"/>
      <c r="BW5859" s="76"/>
      <c r="BX5859" s="76"/>
    </row>
    <row r="5860" spans="1:76" ht="12.75" customHeight="1">
      <c r="A5860" s="2"/>
      <c r="B5860" s="2"/>
      <c r="C5860" s="2"/>
      <c r="D5860" s="75"/>
      <c r="F5860" s="76"/>
      <c r="G5860" s="76"/>
      <c r="I5860" s="76"/>
      <c r="J5860" s="76"/>
      <c r="L5860" s="76"/>
      <c r="M5860" s="76"/>
      <c r="O5860" s="76"/>
      <c r="P5860" s="76"/>
      <c r="R5860" s="76"/>
      <c r="S5860" s="76"/>
      <c r="U5860" s="76"/>
      <c r="V5860" s="76"/>
      <c r="X5860" s="76"/>
      <c r="Y5860" s="76"/>
      <c r="AA5860" s="76"/>
      <c r="AB5860" s="76"/>
      <c r="AD5860" s="76"/>
      <c r="AE5860" s="76"/>
      <c r="AG5860" s="76"/>
      <c r="AH5860" s="76"/>
      <c r="AJ5860" s="76"/>
      <c r="AK5860" s="76"/>
      <c r="AM5860" s="76"/>
      <c r="AN5860" s="76"/>
      <c r="AP5860" s="76"/>
      <c r="AQ5860" s="76"/>
      <c r="AS5860" s="76"/>
      <c r="AT5860" s="76"/>
      <c r="AV5860" s="76"/>
      <c r="AW5860" s="76"/>
      <c r="AY5860" s="76"/>
      <c r="AZ5860" s="76"/>
      <c r="BB5860" s="76"/>
      <c r="BC5860" s="76"/>
      <c r="BE5860" s="76"/>
      <c r="BF5860" s="76"/>
      <c r="BH5860" s="76"/>
      <c r="BI5860" s="76"/>
      <c r="BK5860" s="76"/>
      <c r="BL5860" s="76"/>
      <c r="BN5860" s="76"/>
      <c r="BO5860" s="76"/>
      <c r="BQ5860" s="76"/>
      <c r="BR5860" s="76"/>
      <c r="BT5860" s="76"/>
      <c r="BU5860" s="76"/>
      <c r="BW5860" s="76"/>
      <c r="BX5860" s="76"/>
    </row>
    <row r="5861" spans="1:76" ht="12.75" customHeight="1">
      <c r="A5861" s="2"/>
      <c r="B5861" s="2"/>
      <c r="C5861" s="2"/>
      <c r="D5861" s="75"/>
      <c r="F5861" s="76"/>
      <c r="G5861" s="76"/>
      <c r="I5861" s="76"/>
      <c r="J5861" s="76"/>
      <c r="L5861" s="76"/>
      <c r="M5861" s="76"/>
      <c r="O5861" s="76"/>
      <c r="P5861" s="76"/>
      <c r="R5861" s="76"/>
      <c r="S5861" s="76"/>
      <c r="U5861" s="76"/>
      <c r="V5861" s="76"/>
      <c r="X5861" s="76"/>
      <c r="Y5861" s="76"/>
      <c r="AA5861" s="76"/>
      <c r="AB5861" s="76"/>
      <c r="AD5861" s="76"/>
      <c r="AE5861" s="76"/>
      <c r="AG5861" s="76"/>
      <c r="AH5861" s="76"/>
      <c r="AJ5861" s="76"/>
      <c r="AK5861" s="76"/>
      <c r="AM5861" s="76"/>
      <c r="AN5861" s="76"/>
      <c r="AP5861" s="76"/>
      <c r="AQ5861" s="76"/>
      <c r="AS5861" s="76"/>
      <c r="AT5861" s="76"/>
      <c r="AV5861" s="76"/>
      <c r="AW5861" s="76"/>
      <c r="AY5861" s="76"/>
      <c r="AZ5861" s="76"/>
      <c r="BB5861" s="76"/>
      <c r="BC5861" s="76"/>
      <c r="BE5861" s="76"/>
      <c r="BF5861" s="76"/>
      <c r="BH5861" s="76"/>
      <c r="BI5861" s="76"/>
      <c r="BK5861" s="76"/>
      <c r="BL5861" s="76"/>
      <c r="BN5861" s="76"/>
      <c r="BO5861" s="76"/>
      <c r="BQ5861" s="76"/>
      <c r="BR5861" s="76"/>
      <c r="BT5861" s="76"/>
      <c r="BU5861" s="76"/>
      <c r="BW5861" s="76"/>
      <c r="BX5861" s="76"/>
    </row>
    <row r="5862" spans="1:76" ht="12.75" customHeight="1">
      <c r="A5862" s="2"/>
      <c r="B5862" s="2"/>
      <c r="C5862" s="2"/>
      <c r="D5862" s="75"/>
      <c r="F5862" s="76"/>
      <c r="G5862" s="76"/>
      <c r="I5862" s="76"/>
      <c r="J5862" s="76"/>
      <c r="L5862" s="76"/>
      <c r="M5862" s="76"/>
      <c r="O5862" s="76"/>
      <c r="P5862" s="76"/>
      <c r="R5862" s="76"/>
      <c r="S5862" s="76"/>
      <c r="U5862" s="76"/>
      <c r="V5862" s="76"/>
      <c r="X5862" s="76"/>
      <c r="Y5862" s="76"/>
      <c r="AA5862" s="76"/>
      <c r="AB5862" s="76"/>
      <c r="AD5862" s="76"/>
      <c r="AE5862" s="76"/>
      <c r="AG5862" s="76"/>
      <c r="AH5862" s="76"/>
      <c r="AJ5862" s="76"/>
      <c r="AK5862" s="76"/>
      <c r="AM5862" s="76"/>
      <c r="AN5862" s="76"/>
      <c r="AP5862" s="76"/>
      <c r="AQ5862" s="76"/>
      <c r="AS5862" s="76"/>
      <c r="AT5862" s="76"/>
      <c r="AV5862" s="76"/>
      <c r="AW5862" s="76"/>
      <c r="AY5862" s="76"/>
      <c r="AZ5862" s="76"/>
      <c r="BB5862" s="76"/>
      <c r="BC5862" s="76"/>
      <c r="BE5862" s="76"/>
      <c r="BF5862" s="76"/>
      <c r="BH5862" s="76"/>
      <c r="BI5862" s="76"/>
      <c r="BK5862" s="76"/>
      <c r="BL5862" s="76"/>
      <c r="BN5862" s="76"/>
      <c r="BO5862" s="76"/>
      <c r="BQ5862" s="76"/>
      <c r="BR5862" s="76"/>
      <c r="BT5862" s="76"/>
      <c r="BU5862" s="76"/>
      <c r="BW5862" s="76"/>
      <c r="BX5862" s="76"/>
    </row>
    <row r="5863" spans="1:76" ht="12.75" customHeight="1">
      <c r="A5863" s="2"/>
      <c r="B5863" s="2"/>
      <c r="C5863" s="2"/>
      <c r="D5863" s="75"/>
      <c r="F5863" s="76"/>
      <c r="G5863" s="76"/>
      <c r="I5863" s="76"/>
      <c r="J5863" s="76"/>
      <c r="L5863" s="76"/>
      <c r="M5863" s="76"/>
      <c r="O5863" s="76"/>
      <c r="P5863" s="76"/>
      <c r="R5863" s="76"/>
      <c r="S5863" s="76"/>
      <c r="U5863" s="76"/>
      <c r="V5863" s="76"/>
      <c r="X5863" s="76"/>
      <c r="Y5863" s="76"/>
      <c r="AA5863" s="76"/>
      <c r="AB5863" s="76"/>
      <c r="AD5863" s="76"/>
      <c r="AE5863" s="76"/>
      <c r="AG5863" s="76"/>
      <c r="AH5863" s="76"/>
      <c r="AJ5863" s="76"/>
      <c r="AK5863" s="76"/>
      <c r="AM5863" s="76"/>
      <c r="AN5863" s="76"/>
      <c r="AP5863" s="76"/>
      <c r="AQ5863" s="76"/>
      <c r="AS5863" s="76"/>
      <c r="AT5863" s="76"/>
      <c r="AV5863" s="76"/>
      <c r="AW5863" s="76"/>
      <c r="AY5863" s="76"/>
      <c r="AZ5863" s="76"/>
      <c r="BB5863" s="76"/>
      <c r="BC5863" s="76"/>
      <c r="BE5863" s="76"/>
      <c r="BF5863" s="76"/>
      <c r="BH5863" s="76"/>
      <c r="BI5863" s="76"/>
      <c r="BK5863" s="76"/>
      <c r="BL5863" s="76"/>
      <c r="BN5863" s="76"/>
      <c r="BO5863" s="76"/>
      <c r="BQ5863" s="76"/>
      <c r="BR5863" s="76"/>
      <c r="BT5863" s="76"/>
      <c r="BU5863" s="76"/>
      <c r="BW5863" s="76"/>
      <c r="BX5863" s="76"/>
    </row>
    <row r="5864" spans="1:76" ht="12.75" customHeight="1">
      <c r="A5864" s="2"/>
      <c r="B5864" s="2"/>
      <c r="C5864" s="2"/>
      <c r="D5864" s="75"/>
      <c r="F5864" s="76"/>
      <c r="G5864" s="76"/>
      <c r="I5864" s="76"/>
      <c r="J5864" s="76"/>
      <c r="L5864" s="76"/>
      <c r="M5864" s="76"/>
      <c r="O5864" s="76"/>
      <c r="P5864" s="76"/>
      <c r="R5864" s="76"/>
      <c r="S5864" s="76"/>
      <c r="U5864" s="76"/>
      <c r="V5864" s="76"/>
      <c r="X5864" s="76"/>
      <c r="Y5864" s="76"/>
      <c r="AA5864" s="76"/>
      <c r="AB5864" s="76"/>
      <c r="AD5864" s="76"/>
      <c r="AE5864" s="76"/>
      <c r="AG5864" s="76"/>
      <c r="AH5864" s="76"/>
      <c r="AJ5864" s="76"/>
      <c r="AK5864" s="76"/>
      <c r="AM5864" s="76"/>
      <c r="AN5864" s="76"/>
      <c r="AP5864" s="76"/>
      <c r="AQ5864" s="76"/>
      <c r="AS5864" s="76"/>
      <c r="AT5864" s="76"/>
      <c r="AV5864" s="76"/>
      <c r="AW5864" s="76"/>
      <c r="AY5864" s="76"/>
      <c r="AZ5864" s="76"/>
      <c r="BB5864" s="76"/>
      <c r="BC5864" s="76"/>
      <c r="BE5864" s="76"/>
      <c r="BF5864" s="76"/>
      <c r="BH5864" s="76"/>
      <c r="BI5864" s="76"/>
      <c r="BK5864" s="76"/>
      <c r="BL5864" s="76"/>
      <c r="BN5864" s="76"/>
      <c r="BO5864" s="76"/>
      <c r="BQ5864" s="76"/>
      <c r="BR5864" s="76"/>
      <c r="BT5864" s="76"/>
      <c r="BU5864" s="76"/>
      <c r="BW5864" s="76"/>
      <c r="BX5864" s="76"/>
    </row>
    <row r="5865" spans="1:76" ht="12.75" customHeight="1">
      <c r="A5865" s="2"/>
      <c r="B5865" s="2"/>
      <c r="C5865" s="2"/>
      <c r="D5865" s="75"/>
      <c r="F5865" s="76"/>
      <c r="G5865" s="76"/>
      <c r="I5865" s="76"/>
      <c r="J5865" s="76"/>
      <c r="L5865" s="76"/>
      <c r="M5865" s="76"/>
      <c r="O5865" s="76"/>
      <c r="P5865" s="76"/>
      <c r="R5865" s="76"/>
      <c r="S5865" s="76"/>
      <c r="U5865" s="76"/>
      <c r="V5865" s="76"/>
      <c r="X5865" s="76"/>
      <c r="Y5865" s="76"/>
      <c r="AA5865" s="76"/>
      <c r="AB5865" s="76"/>
      <c r="AD5865" s="76"/>
      <c r="AE5865" s="76"/>
      <c r="AG5865" s="76"/>
      <c r="AH5865" s="76"/>
      <c r="AJ5865" s="76"/>
      <c r="AK5865" s="76"/>
      <c r="AM5865" s="76"/>
      <c r="AN5865" s="76"/>
      <c r="AP5865" s="76"/>
      <c r="AQ5865" s="76"/>
      <c r="AS5865" s="76"/>
      <c r="AT5865" s="76"/>
      <c r="AV5865" s="76"/>
      <c r="AW5865" s="76"/>
      <c r="AY5865" s="76"/>
      <c r="AZ5865" s="76"/>
      <c r="BB5865" s="76"/>
      <c r="BC5865" s="76"/>
      <c r="BE5865" s="76"/>
      <c r="BF5865" s="76"/>
      <c r="BH5865" s="76"/>
      <c r="BI5865" s="76"/>
      <c r="BK5865" s="76"/>
      <c r="BL5865" s="76"/>
      <c r="BN5865" s="76"/>
      <c r="BO5865" s="76"/>
      <c r="BQ5865" s="76"/>
      <c r="BR5865" s="76"/>
      <c r="BT5865" s="76"/>
      <c r="BU5865" s="76"/>
      <c r="BW5865" s="76"/>
      <c r="BX5865" s="76"/>
    </row>
    <row r="5866" spans="1:76" ht="12.75" customHeight="1">
      <c r="A5866" s="2"/>
      <c r="B5866" s="2"/>
      <c r="C5866" s="2"/>
      <c r="D5866" s="75"/>
      <c r="F5866" s="76"/>
      <c r="G5866" s="76"/>
      <c r="I5866" s="76"/>
      <c r="J5866" s="76"/>
      <c r="L5866" s="76"/>
      <c r="M5866" s="76"/>
      <c r="O5866" s="76"/>
      <c r="P5866" s="76"/>
      <c r="R5866" s="76"/>
      <c r="S5866" s="76"/>
      <c r="U5866" s="76"/>
      <c r="V5866" s="76"/>
      <c r="X5866" s="76"/>
      <c r="Y5866" s="76"/>
      <c r="AA5866" s="76"/>
      <c r="AB5866" s="76"/>
      <c r="AD5866" s="76"/>
      <c r="AE5866" s="76"/>
      <c r="AG5866" s="76"/>
      <c r="AH5866" s="76"/>
      <c r="AJ5866" s="76"/>
      <c r="AK5866" s="76"/>
      <c r="AM5866" s="76"/>
      <c r="AN5866" s="76"/>
      <c r="AP5866" s="76"/>
      <c r="AQ5866" s="76"/>
      <c r="AS5866" s="76"/>
      <c r="AT5866" s="76"/>
      <c r="AV5866" s="76"/>
      <c r="AW5866" s="76"/>
      <c r="AY5866" s="76"/>
      <c r="AZ5866" s="76"/>
      <c r="BB5866" s="76"/>
      <c r="BC5866" s="76"/>
      <c r="BE5866" s="76"/>
      <c r="BF5866" s="76"/>
      <c r="BH5866" s="76"/>
      <c r="BI5866" s="76"/>
      <c r="BK5866" s="76"/>
      <c r="BL5866" s="76"/>
      <c r="BN5866" s="76"/>
      <c r="BO5866" s="76"/>
      <c r="BQ5866" s="76"/>
      <c r="BR5866" s="76"/>
      <c r="BT5866" s="76"/>
      <c r="BU5866" s="76"/>
      <c r="BW5866" s="76"/>
      <c r="BX5866" s="76"/>
    </row>
    <row r="5867" spans="1:76" ht="12.75" customHeight="1">
      <c r="A5867" s="2"/>
      <c r="B5867" s="2"/>
      <c r="C5867" s="2"/>
      <c r="D5867" s="75"/>
      <c r="F5867" s="76"/>
      <c r="G5867" s="76"/>
      <c r="I5867" s="76"/>
      <c r="J5867" s="76"/>
      <c r="L5867" s="76"/>
      <c r="M5867" s="76"/>
      <c r="O5867" s="76"/>
      <c r="P5867" s="76"/>
      <c r="R5867" s="76"/>
      <c r="S5867" s="76"/>
      <c r="U5867" s="76"/>
      <c r="V5867" s="76"/>
      <c r="X5867" s="76"/>
      <c r="Y5867" s="76"/>
      <c r="AA5867" s="76"/>
      <c r="AB5867" s="76"/>
      <c r="AD5867" s="76"/>
      <c r="AE5867" s="76"/>
      <c r="AG5867" s="76"/>
      <c r="AH5867" s="76"/>
      <c r="AJ5867" s="76"/>
      <c r="AK5867" s="76"/>
      <c r="AM5867" s="76"/>
      <c r="AN5867" s="76"/>
      <c r="AP5867" s="76"/>
      <c r="AQ5867" s="76"/>
      <c r="AS5867" s="76"/>
      <c r="AT5867" s="76"/>
      <c r="AV5867" s="76"/>
      <c r="AW5867" s="76"/>
      <c r="AY5867" s="76"/>
      <c r="AZ5867" s="76"/>
      <c r="BB5867" s="76"/>
      <c r="BC5867" s="76"/>
      <c r="BE5867" s="76"/>
      <c r="BF5867" s="76"/>
      <c r="BH5867" s="76"/>
      <c r="BI5867" s="76"/>
      <c r="BK5867" s="76"/>
      <c r="BL5867" s="76"/>
      <c r="BN5867" s="76"/>
      <c r="BO5867" s="76"/>
      <c r="BQ5867" s="76"/>
      <c r="BR5867" s="76"/>
      <c r="BT5867" s="76"/>
      <c r="BU5867" s="76"/>
      <c r="BW5867" s="76"/>
      <c r="BX5867" s="76"/>
    </row>
    <row r="5868" spans="1:76" ht="12.75" customHeight="1">
      <c r="A5868" s="2"/>
      <c r="B5868" s="2"/>
      <c r="C5868" s="2"/>
      <c r="D5868" s="75"/>
      <c r="F5868" s="76"/>
      <c r="G5868" s="76"/>
      <c r="I5868" s="76"/>
      <c r="J5868" s="76"/>
      <c r="L5868" s="76"/>
      <c r="M5868" s="76"/>
      <c r="O5868" s="76"/>
      <c r="P5868" s="76"/>
      <c r="R5868" s="76"/>
      <c r="S5868" s="76"/>
      <c r="U5868" s="76"/>
      <c r="V5868" s="76"/>
      <c r="X5868" s="76"/>
      <c r="Y5868" s="76"/>
      <c r="AA5868" s="76"/>
      <c r="AB5868" s="76"/>
      <c r="AD5868" s="76"/>
      <c r="AE5868" s="76"/>
      <c r="AG5868" s="76"/>
      <c r="AH5868" s="76"/>
      <c r="AJ5868" s="76"/>
      <c r="AK5868" s="76"/>
      <c r="AM5868" s="76"/>
      <c r="AN5868" s="76"/>
      <c r="AP5868" s="76"/>
      <c r="AQ5868" s="76"/>
      <c r="AS5868" s="76"/>
      <c r="AT5868" s="76"/>
      <c r="AV5868" s="76"/>
      <c r="AW5868" s="76"/>
      <c r="AY5868" s="76"/>
      <c r="AZ5868" s="76"/>
      <c r="BB5868" s="76"/>
      <c r="BC5868" s="76"/>
      <c r="BE5868" s="76"/>
      <c r="BF5868" s="76"/>
      <c r="BH5868" s="76"/>
      <c r="BI5868" s="76"/>
      <c r="BK5868" s="76"/>
      <c r="BL5868" s="76"/>
      <c r="BN5868" s="76"/>
      <c r="BO5868" s="76"/>
      <c r="BQ5868" s="76"/>
      <c r="BR5868" s="76"/>
      <c r="BT5868" s="76"/>
      <c r="BU5868" s="76"/>
      <c r="BW5868" s="76"/>
      <c r="BX5868" s="76"/>
    </row>
    <row r="5869" spans="1:76" ht="12.75" customHeight="1">
      <c r="A5869" s="2"/>
      <c r="B5869" s="2"/>
      <c r="C5869" s="2"/>
      <c r="D5869" s="75"/>
      <c r="F5869" s="76"/>
      <c r="G5869" s="76"/>
      <c r="I5869" s="76"/>
      <c r="J5869" s="76"/>
      <c r="L5869" s="76"/>
      <c r="M5869" s="76"/>
      <c r="O5869" s="76"/>
      <c r="P5869" s="76"/>
      <c r="R5869" s="76"/>
      <c r="S5869" s="76"/>
      <c r="U5869" s="76"/>
      <c r="V5869" s="76"/>
      <c r="X5869" s="76"/>
      <c r="Y5869" s="76"/>
      <c r="AA5869" s="76"/>
      <c r="AB5869" s="76"/>
      <c r="AD5869" s="76"/>
      <c r="AE5869" s="76"/>
      <c r="AG5869" s="76"/>
      <c r="AH5869" s="76"/>
      <c r="AJ5869" s="76"/>
      <c r="AK5869" s="76"/>
      <c r="AM5869" s="76"/>
      <c r="AN5869" s="76"/>
      <c r="AP5869" s="76"/>
      <c r="AQ5869" s="76"/>
      <c r="AS5869" s="76"/>
      <c r="AT5869" s="76"/>
      <c r="AV5869" s="76"/>
      <c r="AW5869" s="76"/>
      <c r="AY5869" s="76"/>
      <c r="AZ5869" s="76"/>
      <c r="BB5869" s="76"/>
      <c r="BC5869" s="76"/>
      <c r="BE5869" s="76"/>
      <c r="BF5869" s="76"/>
      <c r="BH5869" s="76"/>
      <c r="BI5869" s="76"/>
      <c r="BK5869" s="76"/>
      <c r="BL5869" s="76"/>
      <c r="BN5869" s="76"/>
      <c r="BO5869" s="76"/>
      <c r="BQ5869" s="76"/>
      <c r="BR5869" s="76"/>
      <c r="BT5869" s="76"/>
      <c r="BU5869" s="76"/>
      <c r="BW5869" s="76"/>
      <c r="BX5869" s="76"/>
    </row>
    <row r="5870" spans="1:76" ht="12.75" customHeight="1">
      <c r="A5870" s="2"/>
      <c r="B5870" s="2"/>
      <c r="C5870" s="2"/>
      <c r="D5870" s="75"/>
      <c r="F5870" s="76"/>
      <c r="G5870" s="76"/>
      <c r="I5870" s="76"/>
      <c r="J5870" s="76"/>
      <c r="L5870" s="76"/>
      <c r="M5870" s="76"/>
      <c r="O5870" s="76"/>
      <c r="P5870" s="76"/>
      <c r="R5870" s="76"/>
      <c r="S5870" s="76"/>
      <c r="U5870" s="76"/>
      <c r="V5870" s="76"/>
      <c r="X5870" s="76"/>
      <c r="Y5870" s="76"/>
      <c r="AA5870" s="76"/>
      <c r="AB5870" s="76"/>
      <c r="AD5870" s="76"/>
      <c r="AE5870" s="76"/>
      <c r="AG5870" s="76"/>
      <c r="AH5870" s="76"/>
      <c r="AJ5870" s="76"/>
      <c r="AK5870" s="76"/>
      <c r="AM5870" s="76"/>
      <c r="AN5870" s="76"/>
      <c r="AP5870" s="76"/>
      <c r="AQ5870" s="76"/>
      <c r="AS5870" s="76"/>
      <c r="AT5870" s="76"/>
      <c r="AV5870" s="76"/>
      <c r="AW5870" s="76"/>
      <c r="AY5870" s="76"/>
      <c r="AZ5870" s="76"/>
      <c r="BB5870" s="76"/>
      <c r="BC5870" s="76"/>
      <c r="BE5870" s="76"/>
      <c r="BF5870" s="76"/>
      <c r="BH5870" s="76"/>
      <c r="BI5870" s="76"/>
      <c r="BK5870" s="76"/>
      <c r="BL5870" s="76"/>
      <c r="BN5870" s="76"/>
      <c r="BO5870" s="76"/>
      <c r="BQ5870" s="76"/>
      <c r="BR5870" s="76"/>
      <c r="BT5870" s="76"/>
      <c r="BU5870" s="76"/>
      <c r="BW5870" s="76"/>
      <c r="BX5870" s="76"/>
    </row>
    <row r="5871" spans="1:76" ht="12.75" customHeight="1">
      <c r="A5871" s="2"/>
      <c r="B5871" s="2"/>
      <c r="C5871" s="2"/>
      <c r="D5871" s="75"/>
      <c r="F5871" s="76"/>
      <c r="G5871" s="76"/>
      <c r="I5871" s="76"/>
      <c r="J5871" s="76"/>
      <c r="L5871" s="76"/>
      <c r="M5871" s="76"/>
      <c r="O5871" s="76"/>
      <c r="P5871" s="76"/>
      <c r="R5871" s="76"/>
      <c r="S5871" s="76"/>
      <c r="U5871" s="76"/>
      <c r="V5871" s="76"/>
      <c r="X5871" s="76"/>
      <c r="Y5871" s="76"/>
      <c r="AA5871" s="76"/>
      <c r="AB5871" s="76"/>
      <c r="AD5871" s="76"/>
      <c r="AE5871" s="76"/>
      <c r="AG5871" s="76"/>
      <c r="AH5871" s="76"/>
      <c r="AJ5871" s="76"/>
      <c r="AK5871" s="76"/>
      <c r="AM5871" s="76"/>
      <c r="AN5871" s="76"/>
      <c r="AP5871" s="76"/>
      <c r="AQ5871" s="76"/>
      <c r="AS5871" s="76"/>
      <c r="AT5871" s="76"/>
      <c r="AV5871" s="76"/>
      <c r="AW5871" s="76"/>
      <c r="AY5871" s="76"/>
      <c r="AZ5871" s="76"/>
      <c r="BB5871" s="76"/>
      <c r="BC5871" s="76"/>
      <c r="BE5871" s="76"/>
      <c r="BF5871" s="76"/>
      <c r="BH5871" s="76"/>
      <c r="BI5871" s="76"/>
      <c r="BK5871" s="76"/>
      <c r="BL5871" s="76"/>
      <c r="BN5871" s="76"/>
      <c r="BO5871" s="76"/>
      <c r="BQ5871" s="76"/>
      <c r="BR5871" s="76"/>
      <c r="BT5871" s="76"/>
      <c r="BU5871" s="76"/>
      <c r="BW5871" s="76"/>
      <c r="BX5871" s="76"/>
    </row>
    <row r="5872" spans="1:76" ht="12.75" customHeight="1">
      <c r="A5872" s="2"/>
      <c r="B5872" s="2"/>
      <c r="C5872" s="2"/>
      <c r="D5872" s="75"/>
      <c r="F5872" s="76"/>
      <c r="G5872" s="76"/>
      <c r="I5872" s="76"/>
      <c r="J5872" s="76"/>
      <c r="L5872" s="76"/>
      <c r="M5872" s="76"/>
      <c r="O5872" s="76"/>
      <c r="P5872" s="76"/>
      <c r="R5872" s="76"/>
      <c r="S5872" s="76"/>
      <c r="U5872" s="76"/>
      <c r="V5872" s="76"/>
      <c r="X5872" s="76"/>
      <c r="Y5872" s="76"/>
      <c r="AA5872" s="76"/>
      <c r="AB5872" s="76"/>
      <c r="AD5872" s="76"/>
      <c r="AE5872" s="76"/>
      <c r="AG5872" s="76"/>
      <c r="AH5872" s="76"/>
      <c r="AJ5872" s="76"/>
      <c r="AK5872" s="76"/>
      <c r="AM5872" s="76"/>
      <c r="AN5872" s="76"/>
      <c r="AP5872" s="76"/>
      <c r="AQ5872" s="76"/>
      <c r="AS5872" s="76"/>
      <c r="AT5872" s="76"/>
      <c r="AV5872" s="76"/>
      <c r="AW5872" s="76"/>
      <c r="AY5872" s="76"/>
      <c r="AZ5872" s="76"/>
      <c r="BB5872" s="76"/>
      <c r="BC5872" s="76"/>
      <c r="BE5872" s="76"/>
      <c r="BF5872" s="76"/>
      <c r="BH5872" s="76"/>
      <c r="BI5872" s="76"/>
      <c r="BK5872" s="76"/>
      <c r="BL5872" s="76"/>
      <c r="BN5872" s="76"/>
      <c r="BO5872" s="76"/>
      <c r="BQ5872" s="76"/>
      <c r="BR5872" s="76"/>
      <c r="BT5872" s="76"/>
      <c r="BU5872" s="76"/>
      <c r="BW5872" s="76"/>
      <c r="BX5872" s="76"/>
    </row>
    <row r="5873" spans="1:76" ht="12.75" customHeight="1">
      <c r="A5873" s="2"/>
      <c r="B5873" s="2"/>
      <c r="C5873" s="2"/>
      <c r="D5873" s="75"/>
      <c r="F5873" s="76"/>
      <c r="G5873" s="76"/>
      <c r="I5873" s="76"/>
      <c r="J5873" s="76"/>
      <c r="L5873" s="76"/>
      <c r="M5873" s="76"/>
      <c r="O5873" s="76"/>
      <c r="P5873" s="76"/>
      <c r="R5873" s="76"/>
      <c r="S5873" s="76"/>
      <c r="U5873" s="76"/>
      <c r="V5873" s="76"/>
      <c r="X5873" s="76"/>
      <c r="Y5873" s="76"/>
      <c r="AA5873" s="76"/>
      <c r="AB5873" s="76"/>
      <c r="AD5873" s="76"/>
      <c r="AE5873" s="76"/>
      <c r="AG5873" s="76"/>
      <c r="AH5873" s="76"/>
      <c r="AJ5873" s="76"/>
      <c r="AK5873" s="76"/>
      <c r="AM5873" s="76"/>
      <c r="AN5873" s="76"/>
      <c r="AP5873" s="76"/>
      <c r="AQ5873" s="76"/>
      <c r="AS5873" s="76"/>
      <c r="AT5873" s="76"/>
      <c r="AV5873" s="76"/>
      <c r="AW5873" s="76"/>
      <c r="AY5873" s="76"/>
      <c r="AZ5873" s="76"/>
      <c r="BB5873" s="76"/>
      <c r="BC5873" s="76"/>
      <c r="BE5873" s="76"/>
      <c r="BF5873" s="76"/>
      <c r="BH5873" s="76"/>
      <c r="BI5873" s="76"/>
      <c r="BK5873" s="76"/>
      <c r="BL5873" s="76"/>
      <c r="BN5873" s="76"/>
      <c r="BO5873" s="76"/>
      <c r="BQ5873" s="76"/>
      <c r="BR5873" s="76"/>
      <c r="BT5873" s="76"/>
      <c r="BU5873" s="76"/>
      <c r="BW5873" s="76"/>
      <c r="BX5873" s="76"/>
    </row>
    <row r="5874" spans="1:76" ht="12.75" customHeight="1">
      <c r="A5874" s="2"/>
      <c r="B5874" s="2"/>
      <c r="C5874" s="2"/>
      <c r="D5874" s="75"/>
      <c r="F5874" s="76"/>
      <c r="G5874" s="76"/>
      <c r="I5874" s="76"/>
      <c r="J5874" s="76"/>
      <c r="L5874" s="76"/>
      <c r="M5874" s="76"/>
      <c r="O5874" s="76"/>
      <c r="P5874" s="76"/>
      <c r="R5874" s="76"/>
      <c r="S5874" s="76"/>
      <c r="U5874" s="76"/>
      <c r="V5874" s="76"/>
      <c r="X5874" s="76"/>
      <c r="Y5874" s="76"/>
      <c r="AA5874" s="76"/>
      <c r="AB5874" s="76"/>
      <c r="AD5874" s="76"/>
      <c r="AE5874" s="76"/>
      <c r="AG5874" s="76"/>
      <c r="AH5874" s="76"/>
      <c r="AJ5874" s="76"/>
      <c r="AK5874" s="76"/>
      <c r="AM5874" s="76"/>
      <c r="AN5874" s="76"/>
      <c r="AP5874" s="76"/>
      <c r="AQ5874" s="76"/>
      <c r="AS5874" s="76"/>
      <c r="AT5874" s="76"/>
      <c r="AV5874" s="76"/>
      <c r="AW5874" s="76"/>
      <c r="AY5874" s="76"/>
      <c r="AZ5874" s="76"/>
      <c r="BB5874" s="76"/>
      <c r="BC5874" s="76"/>
      <c r="BE5874" s="76"/>
      <c r="BF5874" s="76"/>
      <c r="BH5874" s="76"/>
      <c r="BI5874" s="76"/>
      <c r="BK5874" s="76"/>
      <c r="BL5874" s="76"/>
      <c r="BN5874" s="76"/>
      <c r="BO5874" s="76"/>
      <c r="BQ5874" s="76"/>
      <c r="BR5874" s="76"/>
      <c r="BT5874" s="76"/>
      <c r="BU5874" s="76"/>
      <c r="BW5874" s="76"/>
      <c r="BX5874" s="76"/>
    </row>
    <row r="5875" spans="1:76" ht="12.75" customHeight="1">
      <c r="A5875" s="2"/>
      <c r="B5875" s="2"/>
      <c r="C5875" s="2"/>
      <c r="D5875" s="75"/>
      <c r="F5875" s="76"/>
      <c r="G5875" s="76"/>
      <c r="I5875" s="76"/>
      <c r="J5875" s="76"/>
      <c r="L5875" s="76"/>
      <c r="M5875" s="76"/>
      <c r="O5875" s="76"/>
      <c r="P5875" s="76"/>
      <c r="R5875" s="76"/>
      <c r="S5875" s="76"/>
      <c r="U5875" s="76"/>
      <c r="V5875" s="76"/>
      <c r="X5875" s="76"/>
      <c r="Y5875" s="76"/>
      <c r="AA5875" s="76"/>
      <c r="AB5875" s="76"/>
      <c r="AD5875" s="76"/>
      <c r="AE5875" s="76"/>
      <c r="AG5875" s="76"/>
      <c r="AH5875" s="76"/>
      <c r="AJ5875" s="76"/>
      <c r="AK5875" s="76"/>
      <c r="AM5875" s="76"/>
      <c r="AN5875" s="76"/>
      <c r="AP5875" s="76"/>
      <c r="AQ5875" s="76"/>
      <c r="AS5875" s="76"/>
      <c r="AT5875" s="76"/>
      <c r="AV5875" s="76"/>
      <c r="AW5875" s="76"/>
      <c r="AY5875" s="76"/>
      <c r="AZ5875" s="76"/>
      <c r="BB5875" s="76"/>
      <c r="BC5875" s="76"/>
      <c r="BE5875" s="76"/>
      <c r="BF5875" s="76"/>
      <c r="BH5875" s="76"/>
      <c r="BI5875" s="76"/>
      <c r="BK5875" s="76"/>
      <c r="BL5875" s="76"/>
      <c r="BN5875" s="76"/>
      <c r="BO5875" s="76"/>
      <c r="BQ5875" s="76"/>
      <c r="BR5875" s="76"/>
      <c r="BT5875" s="76"/>
      <c r="BU5875" s="76"/>
      <c r="BW5875" s="76"/>
      <c r="BX5875" s="76"/>
    </row>
    <row r="5876" spans="1:76" ht="12.75" customHeight="1">
      <c r="A5876" s="2"/>
      <c r="B5876" s="2"/>
      <c r="C5876" s="2"/>
      <c r="D5876" s="75"/>
      <c r="F5876" s="76"/>
      <c r="G5876" s="76"/>
      <c r="I5876" s="76"/>
      <c r="J5876" s="76"/>
      <c r="L5876" s="76"/>
      <c r="M5876" s="76"/>
      <c r="O5876" s="76"/>
      <c r="P5876" s="76"/>
      <c r="R5876" s="76"/>
      <c r="S5876" s="76"/>
      <c r="U5876" s="76"/>
      <c r="V5876" s="76"/>
      <c r="X5876" s="76"/>
      <c r="Y5876" s="76"/>
      <c r="AA5876" s="76"/>
      <c r="AB5876" s="76"/>
      <c r="AD5876" s="76"/>
      <c r="AE5876" s="76"/>
      <c r="AG5876" s="76"/>
      <c r="AH5876" s="76"/>
      <c r="AJ5876" s="76"/>
      <c r="AK5876" s="76"/>
      <c r="AM5876" s="76"/>
      <c r="AN5876" s="76"/>
      <c r="AP5876" s="76"/>
      <c r="AQ5876" s="76"/>
      <c r="AS5876" s="76"/>
      <c r="AT5876" s="76"/>
      <c r="AV5876" s="76"/>
      <c r="AW5876" s="76"/>
      <c r="AY5876" s="76"/>
      <c r="AZ5876" s="76"/>
      <c r="BB5876" s="76"/>
      <c r="BC5876" s="76"/>
      <c r="BE5876" s="76"/>
      <c r="BF5876" s="76"/>
      <c r="BH5876" s="76"/>
      <c r="BI5876" s="76"/>
      <c r="BK5876" s="76"/>
      <c r="BL5876" s="76"/>
      <c r="BN5876" s="76"/>
      <c r="BO5876" s="76"/>
      <c r="BQ5876" s="76"/>
      <c r="BR5876" s="76"/>
      <c r="BT5876" s="76"/>
      <c r="BU5876" s="76"/>
      <c r="BW5876" s="76"/>
      <c r="BX5876" s="76"/>
    </row>
    <row r="5877" spans="1:76" ht="12.75" customHeight="1">
      <c r="A5877" s="2"/>
      <c r="B5877" s="2"/>
      <c r="C5877" s="2"/>
      <c r="D5877" s="75"/>
      <c r="F5877" s="76"/>
      <c r="G5877" s="76"/>
      <c r="I5877" s="76"/>
      <c r="J5877" s="76"/>
      <c r="L5877" s="76"/>
      <c r="M5877" s="76"/>
      <c r="O5877" s="76"/>
      <c r="P5877" s="76"/>
      <c r="R5877" s="76"/>
      <c r="S5877" s="76"/>
      <c r="U5877" s="76"/>
      <c r="V5877" s="76"/>
      <c r="X5877" s="76"/>
      <c r="Y5877" s="76"/>
      <c r="AA5877" s="76"/>
      <c r="AB5877" s="76"/>
      <c r="AD5877" s="76"/>
      <c r="AE5877" s="76"/>
      <c r="AG5877" s="76"/>
      <c r="AH5877" s="76"/>
      <c r="AJ5877" s="76"/>
      <c r="AK5877" s="76"/>
      <c r="AM5877" s="76"/>
      <c r="AN5877" s="76"/>
      <c r="AP5877" s="76"/>
      <c r="AQ5877" s="76"/>
      <c r="AS5877" s="76"/>
      <c r="AT5877" s="76"/>
      <c r="AV5877" s="76"/>
      <c r="AW5877" s="76"/>
      <c r="AY5877" s="76"/>
      <c r="AZ5877" s="76"/>
      <c r="BB5877" s="76"/>
      <c r="BC5877" s="76"/>
      <c r="BE5877" s="76"/>
      <c r="BF5877" s="76"/>
      <c r="BH5877" s="76"/>
      <c r="BI5877" s="76"/>
      <c r="BK5877" s="76"/>
      <c r="BL5877" s="76"/>
      <c r="BN5877" s="76"/>
      <c r="BO5877" s="76"/>
      <c r="BQ5877" s="76"/>
      <c r="BR5877" s="76"/>
      <c r="BT5877" s="76"/>
      <c r="BU5877" s="76"/>
      <c r="BW5877" s="76"/>
      <c r="BX5877" s="76"/>
    </row>
    <row r="5878" spans="1:76" ht="12.75" customHeight="1">
      <c r="A5878" s="2"/>
      <c r="B5878" s="2"/>
      <c r="C5878" s="2"/>
      <c r="D5878" s="75"/>
      <c r="F5878" s="76"/>
      <c r="G5878" s="76"/>
      <c r="I5878" s="76"/>
      <c r="J5878" s="76"/>
      <c r="L5878" s="76"/>
      <c r="M5878" s="76"/>
      <c r="O5878" s="76"/>
      <c r="P5878" s="76"/>
      <c r="R5878" s="76"/>
      <c r="S5878" s="76"/>
      <c r="U5878" s="76"/>
      <c r="V5878" s="76"/>
      <c r="X5878" s="76"/>
      <c r="Y5878" s="76"/>
      <c r="AA5878" s="76"/>
      <c r="AB5878" s="76"/>
      <c r="AD5878" s="76"/>
      <c r="AE5878" s="76"/>
      <c r="AG5878" s="76"/>
      <c r="AH5878" s="76"/>
      <c r="AJ5878" s="76"/>
      <c r="AK5878" s="76"/>
      <c r="AM5878" s="76"/>
      <c r="AN5878" s="76"/>
      <c r="AP5878" s="76"/>
      <c r="AQ5878" s="76"/>
      <c r="AS5878" s="76"/>
      <c r="AT5878" s="76"/>
      <c r="AV5878" s="76"/>
      <c r="AW5878" s="76"/>
      <c r="AY5878" s="76"/>
      <c r="AZ5878" s="76"/>
      <c r="BB5878" s="76"/>
      <c r="BC5878" s="76"/>
      <c r="BE5878" s="76"/>
      <c r="BF5878" s="76"/>
      <c r="BH5878" s="76"/>
      <c r="BI5878" s="76"/>
      <c r="BK5878" s="76"/>
      <c r="BL5878" s="76"/>
      <c r="BN5878" s="76"/>
      <c r="BO5878" s="76"/>
      <c r="BQ5878" s="76"/>
      <c r="BR5878" s="76"/>
      <c r="BT5878" s="76"/>
      <c r="BU5878" s="76"/>
      <c r="BW5878" s="76"/>
      <c r="BX5878" s="76"/>
    </row>
    <row r="5879" spans="1:76" ht="12.75" customHeight="1">
      <c r="A5879" s="2"/>
      <c r="B5879" s="2"/>
      <c r="C5879" s="2"/>
      <c r="D5879" s="75"/>
      <c r="F5879" s="76"/>
      <c r="G5879" s="76"/>
      <c r="I5879" s="76"/>
      <c r="J5879" s="76"/>
      <c r="L5879" s="76"/>
      <c r="M5879" s="76"/>
      <c r="O5879" s="76"/>
      <c r="P5879" s="76"/>
      <c r="R5879" s="76"/>
      <c r="S5879" s="76"/>
      <c r="U5879" s="76"/>
      <c r="V5879" s="76"/>
      <c r="X5879" s="76"/>
      <c r="Y5879" s="76"/>
      <c r="AA5879" s="76"/>
      <c r="AB5879" s="76"/>
      <c r="AD5879" s="76"/>
      <c r="AE5879" s="76"/>
      <c r="AG5879" s="76"/>
      <c r="AH5879" s="76"/>
      <c r="AJ5879" s="76"/>
      <c r="AK5879" s="76"/>
      <c r="AM5879" s="76"/>
      <c r="AN5879" s="76"/>
      <c r="AP5879" s="76"/>
      <c r="AQ5879" s="76"/>
      <c r="AS5879" s="76"/>
      <c r="AT5879" s="76"/>
      <c r="AV5879" s="76"/>
      <c r="AW5879" s="76"/>
      <c r="AY5879" s="76"/>
      <c r="AZ5879" s="76"/>
      <c r="BB5879" s="76"/>
      <c r="BC5879" s="76"/>
      <c r="BE5879" s="76"/>
      <c r="BF5879" s="76"/>
      <c r="BH5879" s="76"/>
      <c r="BI5879" s="76"/>
      <c r="BK5879" s="76"/>
      <c r="BL5879" s="76"/>
      <c r="BN5879" s="76"/>
      <c r="BO5879" s="76"/>
      <c r="BQ5879" s="76"/>
      <c r="BR5879" s="76"/>
      <c r="BT5879" s="76"/>
      <c r="BU5879" s="76"/>
      <c r="BW5879" s="76"/>
      <c r="BX5879" s="76"/>
    </row>
    <row r="5880" spans="1:76" ht="12.75" customHeight="1">
      <c r="A5880" s="2"/>
      <c r="B5880" s="2"/>
      <c r="C5880" s="2"/>
      <c r="D5880" s="75"/>
      <c r="F5880" s="76"/>
      <c r="G5880" s="76"/>
      <c r="I5880" s="76"/>
      <c r="J5880" s="76"/>
      <c r="L5880" s="76"/>
      <c r="M5880" s="76"/>
      <c r="O5880" s="76"/>
      <c r="P5880" s="76"/>
      <c r="R5880" s="76"/>
      <c r="S5880" s="76"/>
      <c r="U5880" s="76"/>
      <c r="V5880" s="76"/>
      <c r="X5880" s="76"/>
      <c r="Y5880" s="76"/>
      <c r="AA5880" s="76"/>
      <c r="AB5880" s="76"/>
      <c r="AD5880" s="76"/>
      <c r="AE5880" s="76"/>
      <c r="AG5880" s="76"/>
      <c r="AH5880" s="76"/>
      <c r="AJ5880" s="76"/>
      <c r="AK5880" s="76"/>
      <c r="AM5880" s="76"/>
      <c r="AN5880" s="76"/>
      <c r="AP5880" s="76"/>
      <c r="AQ5880" s="76"/>
      <c r="AS5880" s="76"/>
      <c r="AT5880" s="76"/>
      <c r="AV5880" s="76"/>
      <c r="AW5880" s="76"/>
      <c r="AY5880" s="76"/>
      <c r="AZ5880" s="76"/>
      <c r="BB5880" s="76"/>
      <c r="BC5880" s="76"/>
      <c r="BE5880" s="76"/>
      <c r="BF5880" s="76"/>
      <c r="BH5880" s="76"/>
      <c r="BI5880" s="76"/>
      <c r="BK5880" s="76"/>
      <c r="BL5880" s="76"/>
      <c r="BN5880" s="76"/>
      <c r="BO5880" s="76"/>
      <c r="BQ5880" s="76"/>
      <c r="BR5880" s="76"/>
      <c r="BT5880" s="76"/>
      <c r="BU5880" s="76"/>
      <c r="BW5880" s="76"/>
      <c r="BX5880" s="76"/>
    </row>
    <row r="5881" spans="1:76" ht="12.75" customHeight="1">
      <c r="A5881" s="2"/>
      <c r="B5881" s="2"/>
      <c r="C5881" s="2"/>
      <c r="D5881" s="75"/>
      <c r="F5881" s="76"/>
      <c r="G5881" s="76"/>
      <c r="I5881" s="76"/>
      <c r="J5881" s="76"/>
      <c r="L5881" s="76"/>
      <c r="M5881" s="76"/>
      <c r="O5881" s="76"/>
      <c r="P5881" s="76"/>
      <c r="R5881" s="76"/>
      <c r="S5881" s="76"/>
      <c r="U5881" s="76"/>
      <c r="V5881" s="76"/>
      <c r="X5881" s="76"/>
      <c r="Y5881" s="76"/>
      <c r="AA5881" s="76"/>
      <c r="AB5881" s="76"/>
      <c r="AD5881" s="76"/>
      <c r="AE5881" s="76"/>
      <c r="AG5881" s="76"/>
      <c r="AH5881" s="76"/>
      <c r="AJ5881" s="76"/>
      <c r="AK5881" s="76"/>
      <c r="AM5881" s="76"/>
      <c r="AN5881" s="76"/>
      <c r="AP5881" s="76"/>
      <c r="AQ5881" s="76"/>
      <c r="AS5881" s="76"/>
      <c r="AT5881" s="76"/>
      <c r="AV5881" s="76"/>
      <c r="AW5881" s="76"/>
      <c r="AY5881" s="76"/>
      <c r="AZ5881" s="76"/>
      <c r="BB5881" s="76"/>
      <c r="BC5881" s="76"/>
      <c r="BE5881" s="76"/>
      <c r="BF5881" s="76"/>
      <c r="BH5881" s="76"/>
      <c r="BI5881" s="76"/>
      <c r="BK5881" s="76"/>
      <c r="BL5881" s="76"/>
      <c r="BN5881" s="76"/>
      <c r="BO5881" s="76"/>
      <c r="BQ5881" s="76"/>
      <c r="BR5881" s="76"/>
      <c r="BT5881" s="76"/>
      <c r="BU5881" s="76"/>
      <c r="BW5881" s="76"/>
      <c r="BX5881" s="76"/>
    </row>
    <row r="5882" spans="1:76" ht="12.75" customHeight="1">
      <c r="A5882" s="2"/>
      <c r="B5882" s="2"/>
      <c r="C5882" s="2"/>
      <c r="D5882" s="75"/>
      <c r="F5882" s="76"/>
      <c r="G5882" s="76"/>
      <c r="I5882" s="76"/>
      <c r="J5882" s="76"/>
      <c r="L5882" s="76"/>
      <c r="M5882" s="76"/>
      <c r="O5882" s="76"/>
      <c r="P5882" s="76"/>
      <c r="R5882" s="76"/>
      <c r="S5882" s="76"/>
      <c r="U5882" s="76"/>
      <c r="V5882" s="76"/>
      <c r="X5882" s="76"/>
      <c r="Y5882" s="76"/>
      <c r="AA5882" s="76"/>
      <c r="AB5882" s="76"/>
      <c r="AD5882" s="76"/>
      <c r="AE5882" s="76"/>
      <c r="AG5882" s="76"/>
      <c r="AH5882" s="76"/>
      <c r="AJ5882" s="76"/>
      <c r="AK5882" s="76"/>
      <c r="AM5882" s="76"/>
      <c r="AN5882" s="76"/>
      <c r="AP5882" s="76"/>
      <c r="AQ5882" s="76"/>
      <c r="AS5882" s="76"/>
      <c r="AT5882" s="76"/>
      <c r="AV5882" s="76"/>
      <c r="AW5882" s="76"/>
      <c r="AY5882" s="76"/>
      <c r="AZ5882" s="76"/>
      <c r="BB5882" s="76"/>
      <c r="BC5882" s="76"/>
      <c r="BE5882" s="76"/>
      <c r="BF5882" s="76"/>
      <c r="BH5882" s="76"/>
      <c r="BI5882" s="76"/>
      <c r="BK5882" s="76"/>
      <c r="BL5882" s="76"/>
      <c r="BN5882" s="76"/>
      <c r="BO5882" s="76"/>
      <c r="BQ5882" s="76"/>
      <c r="BR5882" s="76"/>
      <c r="BT5882" s="76"/>
      <c r="BU5882" s="76"/>
      <c r="BW5882" s="76"/>
      <c r="BX5882" s="76"/>
    </row>
    <row r="5883" spans="1:76" ht="12.75" customHeight="1">
      <c r="A5883" s="2"/>
      <c r="B5883" s="2"/>
      <c r="C5883" s="2"/>
      <c r="D5883" s="75"/>
      <c r="F5883" s="76"/>
      <c r="G5883" s="76"/>
      <c r="I5883" s="76"/>
      <c r="J5883" s="76"/>
      <c r="L5883" s="76"/>
      <c r="M5883" s="76"/>
      <c r="O5883" s="76"/>
      <c r="P5883" s="76"/>
      <c r="R5883" s="76"/>
      <c r="S5883" s="76"/>
      <c r="U5883" s="76"/>
      <c r="V5883" s="76"/>
      <c r="X5883" s="76"/>
      <c r="Y5883" s="76"/>
      <c r="AA5883" s="76"/>
      <c r="AB5883" s="76"/>
      <c r="AD5883" s="76"/>
      <c r="AE5883" s="76"/>
      <c r="AG5883" s="76"/>
      <c r="AH5883" s="76"/>
      <c r="AJ5883" s="76"/>
      <c r="AK5883" s="76"/>
      <c r="AM5883" s="76"/>
      <c r="AN5883" s="76"/>
      <c r="AP5883" s="76"/>
      <c r="AQ5883" s="76"/>
      <c r="AS5883" s="76"/>
      <c r="AT5883" s="76"/>
      <c r="AV5883" s="76"/>
      <c r="AW5883" s="76"/>
      <c r="AY5883" s="76"/>
      <c r="AZ5883" s="76"/>
      <c r="BB5883" s="76"/>
      <c r="BC5883" s="76"/>
      <c r="BE5883" s="76"/>
      <c r="BF5883" s="76"/>
      <c r="BH5883" s="76"/>
      <c r="BI5883" s="76"/>
      <c r="BK5883" s="76"/>
      <c r="BL5883" s="76"/>
      <c r="BN5883" s="76"/>
      <c r="BO5883" s="76"/>
      <c r="BQ5883" s="76"/>
      <c r="BR5883" s="76"/>
      <c r="BT5883" s="76"/>
      <c r="BU5883" s="76"/>
      <c r="BW5883" s="76"/>
      <c r="BX5883" s="76"/>
    </row>
    <row r="5884" spans="1:76" ht="12.75" customHeight="1">
      <c r="A5884" s="2"/>
      <c r="B5884" s="2"/>
      <c r="C5884" s="2"/>
      <c r="D5884" s="75"/>
      <c r="F5884" s="76"/>
      <c r="G5884" s="76"/>
      <c r="I5884" s="76"/>
      <c r="J5884" s="76"/>
      <c r="L5884" s="76"/>
      <c r="M5884" s="76"/>
      <c r="O5884" s="76"/>
      <c r="P5884" s="76"/>
      <c r="R5884" s="76"/>
      <c r="S5884" s="76"/>
      <c r="U5884" s="76"/>
      <c r="V5884" s="76"/>
      <c r="X5884" s="76"/>
      <c r="Y5884" s="76"/>
      <c r="AA5884" s="76"/>
      <c r="AB5884" s="76"/>
      <c r="AD5884" s="76"/>
      <c r="AE5884" s="76"/>
      <c r="AG5884" s="76"/>
      <c r="AH5884" s="76"/>
      <c r="AJ5884" s="76"/>
      <c r="AK5884" s="76"/>
      <c r="AM5884" s="76"/>
      <c r="AN5884" s="76"/>
      <c r="AP5884" s="76"/>
      <c r="AQ5884" s="76"/>
      <c r="AS5884" s="76"/>
      <c r="AT5884" s="76"/>
      <c r="AV5884" s="76"/>
      <c r="AW5884" s="76"/>
      <c r="AY5884" s="76"/>
      <c r="AZ5884" s="76"/>
      <c r="BB5884" s="76"/>
      <c r="BC5884" s="76"/>
      <c r="BE5884" s="76"/>
      <c r="BF5884" s="76"/>
      <c r="BH5884" s="76"/>
      <c r="BI5884" s="76"/>
      <c r="BK5884" s="76"/>
      <c r="BL5884" s="76"/>
      <c r="BN5884" s="76"/>
      <c r="BO5884" s="76"/>
      <c r="BQ5884" s="76"/>
      <c r="BR5884" s="76"/>
      <c r="BT5884" s="76"/>
      <c r="BU5884" s="76"/>
      <c r="BW5884" s="76"/>
      <c r="BX5884" s="76"/>
    </row>
    <row r="5885" spans="1:76" ht="12.75" customHeight="1">
      <c r="A5885" s="2"/>
      <c r="B5885" s="2"/>
      <c r="C5885" s="2"/>
      <c r="D5885" s="75"/>
      <c r="F5885" s="76"/>
      <c r="G5885" s="76"/>
      <c r="I5885" s="76"/>
      <c r="J5885" s="76"/>
      <c r="L5885" s="76"/>
      <c r="M5885" s="76"/>
      <c r="O5885" s="76"/>
      <c r="P5885" s="76"/>
      <c r="R5885" s="76"/>
      <c r="S5885" s="76"/>
      <c r="U5885" s="76"/>
      <c r="V5885" s="76"/>
      <c r="X5885" s="76"/>
      <c r="Y5885" s="76"/>
      <c r="AA5885" s="76"/>
      <c r="AB5885" s="76"/>
      <c r="AD5885" s="76"/>
      <c r="AE5885" s="76"/>
      <c r="AG5885" s="76"/>
      <c r="AH5885" s="76"/>
      <c r="AJ5885" s="76"/>
      <c r="AK5885" s="76"/>
      <c r="AM5885" s="76"/>
      <c r="AN5885" s="76"/>
      <c r="AP5885" s="76"/>
      <c r="AQ5885" s="76"/>
      <c r="AS5885" s="76"/>
      <c r="AT5885" s="76"/>
      <c r="AV5885" s="76"/>
      <c r="AW5885" s="76"/>
      <c r="AY5885" s="76"/>
      <c r="AZ5885" s="76"/>
      <c r="BB5885" s="76"/>
      <c r="BC5885" s="76"/>
      <c r="BE5885" s="76"/>
      <c r="BF5885" s="76"/>
      <c r="BH5885" s="76"/>
      <c r="BI5885" s="76"/>
      <c r="BK5885" s="76"/>
      <c r="BL5885" s="76"/>
      <c r="BN5885" s="76"/>
      <c r="BO5885" s="76"/>
      <c r="BQ5885" s="76"/>
      <c r="BR5885" s="76"/>
      <c r="BT5885" s="76"/>
      <c r="BU5885" s="76"/>
      <c r="BW5885" s="76"/>
      <c r="BX5885" s="76"/>
    </row>
    <row r="5886" spans="1:76" ht="12.75" customHeight="1">
      <c r="A5886" s="2"/>
      <c r="B5886" s="2"/>
      <c r="C5886" s="2"/>
      <c r="D5886" s="75"/>
      <c r="F5886" s="76"/>
      <c r="G5886" s="76"/>
      <c r="I5886" s="76"/>
      <c r="J5886" s="76"/>
      <c r="L5886" s="76"/>
      <c r="M5886" s="76"/>
      <c r="O5886" s="76"/>
      <c r="P5886" s="76"/>
      <c r="R5886" s="76"/>
      <c r="S5886" s="76"/>
      <c r="U5886" s="76"/>
      <c r="V5886" s="76"/>
      <c r="X5886" s="76"/>
      <c r="Y5886" s="76"/>
      <c r="AA5886" s="76"/>
      <c r="AB5886" s="76"/>
      <c r="AD5886" s="76"/>
      <c r="AE5886" s="76"/>
      <c r="AG5886" s="76"/>
      <c r="AH5886" s="76"/>
      <c r="AJ5886" s="76"/>
      <c r="AK5886" s="76"/>
      <c r="AM5886" s="76"/>
      <c r="AN5886" s="76"/>
      <c r="AP5886" s="76"/>
      <c r="AQ5886" s="76"/>
      <c r="AS5886" s="76"/>
      <c r="AT5886" s="76"/>
      <c r="AV5886" s="76"/>
      <c r="AW5886" s="76"/>
      <c r="AY5886" s="76"/>
      <c r="AZ5886" s="76"/>
      <c r="BB5886" s="76"/>
      <c r="BC5886" s="76"/>
      <c r="BE5886" s="76"/>
      <c r="BF5886" s="76"/>
      <c r="BH5886" s="76"/>
      <c r="BI5886" s="76"/>
      <c r="BK5886" s="76"/>
      <c r="BL5886" s="76"/>
      <c r="BN5886" s="76"/>
      <c r="BO5886" s="76"/>
      <c r="BQ5886" s="76"/>
      <c r="BR5886" s="76"/>
      <c r="BT5886" s="76"/>
      <c r="BU5886" s="76"/>
      <c r="BW5886" s="76"/>
      <c r="BX5886" s="76"/>
    </row>
    <row r="5887" spans="1:76" ht="12.75" customHeight="1">
      <c r="A5887" s="2"/>
      <c r="B5887" s="2"/>
      <c r="C5887" s="2"/>
      <c r="D5887" s="75"/>
      <c r="F5887" s="76"/>
      <c r="G5887" s="76"/>
      <c r="I5887" s="76"/>
      <c r="J5887" s="76"/>
      <c r="L5887" s="76"/>
      <c r="M5887" s="76"/>
      <c r="O5887" s="76"/>
      <c r="P5887" s="76"/>
      <c r="R5887" s="76"/>
      <c r="S5887" s="76"/>
      <c r="U5887" s="76"/>
      <c r="V5887" s="76"/>
      <c r="X5887" s="76"/>
      <c r="Y5887" s="76"/>
      <c r="AA5887" s="76"/>
      <c r="AB5887" s="76"/>
      <c r="AD5887" s="76"/>
      <c r="AE5887" s="76"/>
      <c r="AG5887" s="76"/>
      <c r="AH5887" s="76"/>
      <c r="AJ5887" s="76"/>
      <c r="AK5887" s="76"/>
      <c r="AM5887" s="76"/>
      <c r="AN5887" s="76"/>
      <c r="AP5887" s="76"/>
      <c r="AQ5887" s="76"/>
      <c r="AS5887" s="76"/>
      <c r="AT5887" s="76"/>
      <c r="AV5887" s="76"/>
      <c r="AW5887" s="76"/>
      <c r="AY5887" s="76"/>
      <c r="AZ5887" s="76"/>
      <c r="BB5887" s="76"/>
      <c r="BC5887" s="76"/>
      <c r="BE5887" s="76"/>
      <c r="BF5887" s="76"/>
      <c r="BH5887" s="76"/>
      <c r="BI5887" s="76"/>
      <c r="BK5887" s="76"/>
      <c r="BL5887" s="76"/>
      <c r="BN5887" s="76"/>
      <c r="BO5887" s="76"/>
      <c r="BQ5887" s="76"/>
      <c r="BR5887" s="76"/>
      <c r="BT5887" s="76"/>
      <c r="BU5887" s="76"/>
      <c r="BW5887" s="76"/>
      <c r="BX5887" s="76"/>
    </row>
    <row r="5888" spans="1:76" ht="12.75" customHeight="1">
      <c r="A5888" s="2"/>
      <c r="B5888" s="2"/>
      <c r="C5888" s="2"/>
      <c r="D5888" s="75"/>
      <c r="F5888" s="76"/>
      <c r="G5888" s="76"/>
      <c r="I5888" s="76"/>
      <c r="J5888" s="76"/>
      <c r="L5888" s="76"/>
      <c r="M5888" s="76"/>
      <c r="O5888" s="76"/>
      <c r="P5888" s="76"/>
      <c r="R5888" s="76"/>
      <c r="S5888" s="76"/>
      <c r="U5888" s="76"/>
      <c r="V5888" s="76"/>
      <c r="X5888" s="76"/>
      <c r="Y5888" s="76"/>
      <c r="AA5888" s="76"/>
      <c r="AB5888" s="76"/>
      <c r="AD5888" s="76"/>
      <c r="AE5888" s="76"/>
      <c r="AG5888" s="76"/>
      <c r="AH5888" s="76"/>
      <c r="AJ5888" s="76"/>
      <c r="AK5888" s="76"/>
      <c r="AM5888" s="76"/>
      <c r="AN5888" s="76"/>
      <c r="AP5888" s="76"/>
      <c r="AQ5888" s="76"/>
      <c r="AS5888" s="76"/>
      <c r="AT5888" s="76"/>
      <c r="AV5888" s="76"/>
      <c r="AW5888" s="76"/>
      <c r="AY5888" s="76"/>
      <c r="AZ5888" s="76"/>
      <c r="BB5888" s="76"/>
      <c r="BC5888" s="76"/>
      <c r="BE5888" s="76"/>
      <c r="BF5888" s="76"/>
      <c r="BH5888" s="76"/>
      <c r="BI5888" s="76"/>
      <c r="BK5888" s="76"/>
      <c r="BL5888" s="76"/>
      <c r="BN5888" s="76"/>
      <c r="BO5888" s="76"/>
      <c r="BQ5888" s="76"/>
      <c r="BR5888" s="76"/>
      <c r="BT5888" s="76"/>
      <c r="BU5888" s="76"/>
      <c r="BW5888" s="76"/>
      <c r="BX5888" s="76"/>
    </row>
    <row r="5889" spans="1:76" ht="12.75" customHeight="1">
      <c r="A5889" s="2"/>
      <c r="B5889" s="2"/>
      <c r="C5889" s="2"/>
      <c r="D5889" s="75"/>
      <c r="F5889" s="76"/>
      <c r="G5889" s="76"/>
      <c r="I5889" s="76"/>
      <c r="J5889" s="76"/>
      <c r="L5889" s="76"/>
      <c r="M5889" s="76"/>
      <c r="O5889" s="76"/>
      <c r="P5889" s="76"/>
      <c r="R5889" s="76"/>
      <c r="S5889" s="76"/>
      <c r="U5889" s="76"/>
      <c r="V5889" s="76"/>
      <c r="X5889" s="76"/>
      <c r="Y5889" s="76"/>
      <c r="AA5889" s="76"/>
      <c r="AB5889" s="76"/>
      <c r="AD5889" s="76"/>
      <c r="AE5889" s="76"/>
      <c r="AG5889" s="76"/>
      <c r="AH5889" s="76"/>
      <c r="AJ5889" s="76"/>
      <c r="AK5889" s="76"/>
      <c r="AM5889" s="76"/>
      <c r="AN5889" s="76"/>
      <c r="AP5889" s="76"/>
      <c r="AQ5889" s="76"/>
      <c r="AS5889" s="76"/>
      <c r="AT5889" s="76"/>
      <c r="AV5889" s="76"/>
      <c r="AW5889" s="76"/>
      <c r="AY5889" s="76"/>
      <c r="AZ5889" s="76"/>
      <c r="BB5889" s="76"/>
      <c r="BC5889" s="76"/>
      <c r="BE5889" s="76"/>
      <c r="BF5889" s="76"/>
      <c r="BH5889" s="76"/>
      <c r="BI5889" s="76"/>
      <c r="BK5889" s="76"/>
      <c r="BL5889" s="76"/>
      <c r="BN5889" s="76"/>
      <c r="BO5889" s="76"/>
      <c r="BQ5889" s="76"/>
      <c r="BR5889" s="76"/>
      <c r="BT5889" s="76"/>
      <c r="BU5889" s="76"/>
      <c r="BW5889" s="76"/>
      <c r="BX5889" s="76"/>
    </row>
    <row r="5890" spans="1:76" ht="12.75" customHeight="1">
      <c r="A5890" s="2"/>
      <c r="B5890" s="2"/>
      <c r="C5890" s="2"/>
      <c r="D5890" s="75"/>
      <c r="F5890" s="76"/>
      <c r="G5890" s="76"/>
      <c r="I5890" s="76"/>
      <c r="J5890" s="76"/>
      <c r="L5890" s="76"/>
      <c r="M5890" s="76"/>
      <c r="O5890" s="76"/>
      <c r="P5890" s="76"/>
      <c r="R5890" s="76"/>
      <c r="S5890" s="76"/>
      <c r="U5890" s="76"/>
      <c r="V5890" s="76"/>
      <c r="X5890" s="76"/>
      <c r="Y5890" s="76"/>
      <c r="AA5890" s="76"/>
      <c r="AB5890" s="76"/>
      <c r="AD5890" s="76"/>
      <c r="AE5890" s="76"/>
      <c r="AG5890" s="76"/>
      <c r="AH5890" s="76"/>
      <c r="AJ5890" s="76"/>
      <c r="AK5890" s="76"/>
      <c r="AM5890" s="76"/>
      <c r="AN5890" s="76"/>
      <c r="AP5890" s="76"/>
      <c r="AQ5890" s="76"/>
      <c r="AS5890" s="76"/>
      <c r="AT5890" s="76"/>
      <c r="AV5890" s="76"/>
      <c r="AW5890" s="76"/>
      <c r="AY5890" s="76"/>
      <c r="AZ5890" s="76"/>
      <c r="BB5890" s="76"/>
      <c r="BC5890" s="76"/>
      <c r="BE5890" s="76"/>
      <c r="BF5890" s="76"/>
      <c r="BH5890" s="76"/>
      <c r="BI5890" s="76"/>
      <c r="BK5890" s="76"/>
      <c r="BL5890" s="76"/>
      <c r="BN5890" s="76"/>
      <c r="BO5890" s="76"/>
      <c r="BQ5890" s="76"/>
      <c r="BR5890" s="76"/>
      <c r="BT5890" s="76"/>
      <c r="BU5890" s="76"/>
      <c r="BW5890" s="76"/>
      <c r="BX5890" s="76"/>
    </row>
    <row r="5891" spans="1:76" ht="12.75" customHeight="1">
      <c r="A5891" s="2"/>
      <c r="B5891" s="2"/>
      <c r="C5891" s="2"/>
      <c r="D5891" s="75"/>
      <c r="F5891" s="76"/>
      <c r="G5891" s="76"/>
      <c r="I5891" s="76"/>
      <c r="J5891" s="76"/>
      <c r="L5891" s="76"/>
      <c r="M5891" s="76"/>
      <c r="O5891" s="76"/>
      <c r="P5891" s="76"/>
      <c r="R5891" s="76"/>
      <c r="S5891" s="76"/>
      <c r="U5891" s="76"/>
      <c r="V5891" s="76"/>
      <c r="X5891" s="76"/>
      <c r="Y5891" s="76"/>
      <c r="AA5891" s="76"/>
      <c r="AB5891" s="76"/>
      <c r="AD5891" s="76"/>
      <c r="AE5891" s="76"/>
      <c r="AG5891" s="76"/>
      <c r="AH5891" s="76"/>
      <c r="AJ5891" s="76"/>
      <c r="AK5891" s="76"/>
      <c r="AM5891" s="76"/>
      <c r="AN5891" s="76"/>
      <c r="AP5891" s="76"/>
      <c r="AQ5891" s="76"/>
      <c r="AS5891" s="76"/>
      <c r="AT5891" s="76"/>
      <c r="AV5891" s="76"/>
      <c r="AW5891" s="76"/>
      <c r="AY5891" s="76"/>
      <c r="AZ5891" s="76"/>
      <c r="BB5891" s="76"/>
      <c r="BC5891" s="76"/>
      <c r="BE5891" s="76"/>
      <c r="BF5891" s="76"/>
      <c r="BH5891" s="76"/>
      <c r="BI5891" s="76"/>
      <c r="BK5891" s="76"/>
      <c r="BL5891" s="76"/>
      <c r="BN5891" s="76"/>
      <c r="BO5891" s="76"/>
      <c r="BQ5891" s="76"/>
      <c r="BR5891" s="76"/>
      <c r="BT5891" s="76"/>
      <c r="BU5891" s="76"/>
      <c r="BW5891" s="76"/>
      <c r="BX5891" s="76"/>
    </row>
    <row r="5892" spans="1:76" ht="12.75" customHeight="1">
      <c r="A5892" s="2"/>
      <c r="B5892" s="2"/>
      <c r="C5892" s="2"/>
      <c r="D5892" s="75"/>
      <c r="F5892" s="76"/>
      <c r="G5892" s="76"/>
      <c r="I5892" s="76"/>
      <c r="J5892" s="76"/>
      <c r="L5892" s="76"/>
      <c r="M5892" s="76"/>
      <c r="O5892" s="76"/>
      <c r="P5892" s="76"/>
      <c r="R5892" s="76"/>
      <c r="S5892" s="76"/>
      <c r="U5892" s="76"/>
      <c r="V5892" s="76"/>
      <c r="X5892" s="76"/>
      <c r="Y5892" s="76"/>
      <c r="AA5892" s="76"/>
      <c r="AB5892" s="76"/>
      <c r="AD5892" s="76"/>
      <c r="AE5892" s="76"/>
      <c r="AG5892" s="76"/>
      <c r="AH5892" s="76"/>
      <c r="AJ5892" s="76"/>
      <c r="AK5892" s="76"/>
      <c r="AM5892" s="76"/>
      <c r="AN5892" s="76"/>
      <c r="AP5892" s="76"/>
      <c r="AQ5892" s="76"/>
      <c r="AS5892" s="76"/>
      <c r="AT5892" s="76"/>
      <c r="AV5892" s="76"/>
      <c r="AW5892" s="76"/>
      <c r="AY5892" s="76"/>
      <c r="AZ5892" s="76"/>
      <c r="BB5892" s="76"/>
      <c r="BC5892" s="76"/>
      <c r="BE5892" s="76"/>
      <c r="BF5892" s="76"/>
      <c r="BH5892" s="76"/>
      <c r="BI5892" s="76"/>
      <c r="BK5892" s="76"/>
      <c r="BL5892" s="76"/>
      <c r="BN5892" s="76"/>
      <c r="BO5892" s="76"/>
      <c r="BQ5892" s="76"/>
      <c r="BR5892" s="76"/>
      <c r="BT5892" s="76"/>
      <c r="BU5892" s="76"/>
      <c r="BW5892" s="76"/>
      <c r="BX5892" s="76"/>
    </row>
    <row r="5893" spans="1:76" ht="12.75" customHeight="1">
      <c r="A5893" s="2"/>
      <c r="B5893" s="2"/>
      <c r="C5893" s="2"/>
      <c r="D5893" s="75"/>
      <c r="F5893" s="76"/>
      <c r="G5893" s="76"/>
      <c r="I5893" s="76"/>
      <c r="J5893" s="76"/>
      <c r="L5893" s="76"/>
      <c r="M5893" s="76"/>
      <c r="O5893" s="76"/>
      <c r="P5893" s="76"/>
      <c r="R5893" s="76"/>
      <c r="S5893" s="76"/>
      <c r="U5893" s="76"/>
      <c r="V5893" s="76"/>
      <c r="X5893" s="76"/>
      <c r="Y5893" s="76"/>
      <c r="AA5893" s="76"/>
      <c r="AB5893" s="76"/>
      <c r="AD5893" s="76"/>
      <c r="AE5893" s="76"/>
      <c r="AG5893" s="76"/>
      <c r="AH5893" s="76"/>
      <c r="AJ5893" s="76"/>
      <c r="AK5893" s="76"/>
      <c r="AM5893" s="76"/>
      <c r="AN5893" s="76"/>
      <c r="AP5893" s="76"/>
      <c r="AQ5893" s="76"/>
      <c r="AS5893" s="76"/>
      <c r="AT5893" s="76"/>
      <c r="AV5893" s="76"/>
      <c r="AW5893" s="76"/>
      <c r="AY5893" s="76"/>
      <c r="AZ5893" s="76"/>
      <c r="BB5893" s="76"/>
      <c r="BC5893" s="76"/>
      <c r="BE5893" s="76"/>
      <c r="BF5893" s="76"/>
      <c r="BH5893" s="76"/>
      <c r="BI5893" s="76"/>
      <c r="BK5893" s="76"/>
      <c r="BL5893" s="76"/>
      <c r="BN5893" s="76"/>
      <c r="BO5893" s="76"/>
      <c r="BQ5893" s="76"/>
      <c r="BR5893" s="76"/>
      <c r="BT5893" s="76"/>
      <c r="BU5893" s="76"/>
      <c r="BW5893" s="76"/>
      <c r="BX5893" s="76"/>
    </row>
    <row r="5894" spans="1:76" ht="12.75" customHeight="1">
      <c r="A5894" s="2"/>
      <c r="B5894" s="2"/>
      <c r="C5894" s="2"/>
      <c r="D5894" s="75"/>
      <c r="F5894" s="76"/>
      <c r="G5894" s="76"/>
      <c r="I5894" s="76"/>
      <c r="J5894" s="76"/>
      <c r="L5894" s="76"/>
      <c r="M5894" s="76"/>
      <c r="O5894" s="76"/>
      <c r="P5894" s="76"/>
      <c r="R5894" s="76"/>
      <c r="S5894" s="76"/>
      <c r="U5894" s="76"/>
      <c r="V5894" s="76"/>
      <c r="X5894" s="76"/>
      <c r="Y5894" s="76"/>
      <c r="AA5894" s="76"/>
      <c r="AB5894" s="76"/>
      <c r="AD5894" s="76"/>
      <c r="AE5894" s="76"/>
      <c r="AG5894" s="76"/>
      <c r="AH5894" s="76"/>
      <c r="AJ5894" s="76"/>
      <c r="AK5894" s="76"/>
      <c r="AM5894" s="76"/>
      <c r="AN5894" s="76"/>
      <c r="AP5894" s="76"/>
      <c r="AQ5894" s="76"/>
      <c r="AS5894" s="76"/>
      <c r="AT5894" s="76"/>
      <c r="AV5894" s="76"/>
      <c r="AW5894" s="76"/>
      <c r="AY5894" s="76"/>
      <c r="AZ5894" s="76"/>
      <c r="BB5894" s="76"/>
      <c r="BC5894" s="76"/>
      <c r="BE5894" s="76"/>
      <c r="BF5894" s="76"/>
      <c r="BH5894" s="76"/>
      <c r="BI5894" s="76"/>
      <c r="BK5894" s="76"/>
      <c r="BL5894" s="76"/>
      <c r="BN5894" s="76"/>
      <c r="BO5894" s="76"/>
      <c r="BQ5894" s="76"/>
      <c r="BR5894" s="76"/>
      <c r="BT5894" s="76"/>
      <c r="BU5894" s="76"/>
      <c r="BW5894" s="76"/>
      <c r="BX5894" s="76"/>
    </row>
    <row r="5895" spans="1:76" ht="12.75" customHeight="1">
      <c r="A5895" s="2"/>
      <c r="B5895" s="2"/>
      <c r="C5895" s="2"/>
      <c r="D5895" s="75"/>
      <c r="F5895" s="76"/>
      <c r="G5895" s="76"/>
      <c r="I5895" s="76"/>
      <c r="J5895" s="76"/>
      <c r="L5895" s="76"/>
      <c r="M5895" s="76"/>
      <c r="O5895" s="76"/>
      <c r="P5895" s="76"/>
      <c r="R5895" s="76"/>
      <c r="S5895" s="76"/>
      <c r="U5895" s="76"/>
      <c r="V5895" s="76"/>
      <c r="X5895" s="76"/>
      <c r="Y5895" s="76"/>
      <c r="AA5895" s="76"/>
      <c r="AB5895" s="76"/>
      <c r="AD5895" s="76"/>
      <c r="AE5895" s="76"/>
      <c r="AG5895" s="76"/>
      <c r="AH5895" s="76"/>
      <c r="AJ5895" s="76"/>
      <c r="AK5895" s="76"/>
      <c r="AM5895" s="76"/>
      <c r="AN5895" s="76"/>
      <c r="AP5895" s="76"/>
      <c r="AQ5895" s="76"/>
      <c r="AS5895" s="76"/>
      <c r="AT5895" s="76"/>
      <c r="AV5895" s="76"/>
      <c r="AW5895" s="76"/>
      <c r="AY5895" s="76"/>
      <c r="AZ5895" s="76"/>
      <c r="BB5895" s="76"/>
      <c r="BC5895" s="76"/>
      <c r="BE5895" s="76"/>
      <c r="BF5895" s="76"/>
      <c r="BH5895" s="76"/>
      <c r="BI5895" s="76"/>
      <c r="BK5895" s="76"/>
      <c r="BL5895" s="76"/>
      <c r="BN5895" s="76"/>
      <c r="BO5895" s="76"/>
      <c r="BQ5895" s="76"/>
      <c r="BR5895" s="76"/>
      <c r="BT5895" s="76"/>
      <c r="BU5895" s="76"/>
      <c r="BW5895" s="76"/>
      <c r="BX5895" s="76"/>
    </row>
    <row r="5896" spans="1:76" ht="12.75" customHeight="1">
      <c r="A5896" s="2"/>
      <c r="B5896" s="2"/>
      <c r="C5896" s="2"/>
      <c r="D5896" s="75"/>
      <c r="F5896" s="76"/>
      <c r="G5896" s="76"/>
      <c r="I5896" s="76"/>
      <c r="J5896" s="76"/>
      <c r="L5896" s="76"/>
      <c r="M5896" s="76"/>
      <c r="O5896" s="76"/>
      <c r="P5896" s="76"/>
      <c r="R5896" s="76"/>
      <c r="S5896" s="76"/>
      <c r="U5896" s="76"/>
      <c r="V5896" s="76"/>
      <c r="X5896" s="76"/>
      <c r="Y5896" s="76"/>
      <c r="AA5896" s="76"/>
      <c r="AB5896" s="76"/>
      <c r="AD5896" s="76"/>
      <c r="AE5896" s="76"/>
      <c r="AG5896" s="76"/>
      <c r="AH5896" s="76"/>
      <c r="AJ5896" s="76"/>
      <c r="AK5896" s="76"/>
      <c r="AM5896" s="76"/>
      <c r="AN5896" s="76"/>
      <c r="AP5896" s="76"/>
      <c r="AQ5896" s="76"/>
      <c r="AS5896" s="76"/>
      <c r="AT5896" s="76"/>
      <c r="AV5896" s="76"/>
      <c r="AW5896" s="76"/>
      <c r="AY5896" s="76"/>
      <c r="AZ5896" s="76"/>
      <c r="BB5896" s="76"/>
      <c r="BC5896" s="76"/>
      <c r="BE5896" s="76"/>
      <c r="BF5896" s="76"/>
      <c r="BH5896" s="76"/>
      <c r="BI5896" s="76"/>
      <c r="BK5896" s="76"/>
      <c r="BL5896" s="76"/>
      <c r="BN5896" s="76"/>
      <c r="BO5896" s="76"/>
      <c r="BQ5896" s="76"/>
      <c r="BR5896" s="76"/>
      <c r="BT5896" s="76"/>
      <c r="BU5896" s="76"/>
      <c r="BW5896" s="76"/>
      <c r="BX5896" s="76"/>
    </row>
    <row r="5897" spans="1:76" ht="12.75" customHeight="1">
      <c r="A5897" s="2"/>
      <c r="B5897" s="2"/>
      <c r="C5897" s="2"/>
      <c r="D5897" s="75"/>
      <c r="F5897" s="76"/>
      <c r="G5897" s="76"/>
      <c r="I5897" s="76"/>
      <c r="J5897" s="76"/>
      <c r="L5897" s="76"/>
      <c r="M5897" s="76"/>
      <c r="O5897" s="76"/>
      <c r="P5897" s="76"/>
      <c r="R5897" s="76"/>
      <c r="S5897" s="76"/>
      <c r="U5897" s="76"/>
      <c r="V5897" s="76"/>
      <c r="X5897" s="76"/>
      <c r="Y5897" s="76"/>
      <c r="AA5897" s="76"/>
      <c r="AB5897" s="76"/>
      <c r="AD5897" s="76"/>
      <c r="AE5897" s="76"/>
      <c r="AG5897" s="76"/>
      <c r="AH5897" s="76"/>
      <c r="AJ5897" s="76"/>
      <c r="AK5897" s="76"/>
      <c r="AM5897" s="76"/>
      <c r="AN5897" s="76"/>
      <c r="AP5897" s="76"/>
      <c r="AQ5897" s="76"/>
      <c r="AS5897" s="76"/>
      <c r="AT5897" s="76"/>
      <c r="AV5897" s="76"/>
      <c r="AW5897" s="76"/>
      <c r="AY5897" s="76"/>
      <c r="AZ5897" s="76"/>
      <c r="BB5897" s="76"/>
      <c r="BC5897" s="76"/>
      <c r="BE5897" s="76"/>
      <c r="BF5897" s="76"/>
      <c r="BH5897" s="76"/>
      <c r="BI5897" s="76"/>
      <c r="BK5897" s="76"/>
      <c r="BL5897" s="76"/>
      <c r="BN5897" s="76"/>
      <c r="BO5897" s="76"/>
      <c r="BQ5897" s="76"/>
      <c r="BR5897" s="76"/>
      <c r="BT5897" s="76"/>
      <c r="BU5897" s="76"/>
      <c r="BW5897" s="76"/>
      <c r="BX5897" s="76"/>
    </row>
    <row r="5898" spans="1:76" ht="12.75" customHeight="1">
      <c r="A5898" s="2"/>
      <c r="B5898" s="2"/>
      <c r="C5898" s="2"/>
      <c r="D5898" s="75"/>
      <c r="F5898" s="76"/>
      <c r="G5898" s="76"/>
      <c r="I5898" s="76"/>
      <c r="J5898" s="76"/>
      <c r="L5898" s="76"/>
      <c r="M5898" s="76"/>
      <c r="O5898" s="76"/>
      <c r="P5898" s="76"/>
      <c r="R5898" s="76"/>
      <c r="S5898" s="76"/>
      <c r="U5898" s="76"/>
      <c r="V5898" s="76"/>
      <c r="X5898" s="76"/>
      <c r="Y5898" s="76"/>
      <c r="AA5898" s="76"/>
      <c r="AB5898" s="76"/>
      <c r="AD5898" s="76"/>
      <c r="AE5898" s="76"/>
      <c r="AG5898" s="76"/>
      <c r="AH5898" s="76"/>
      <c r="AJ5898" s="76"/>
      <c r="AK5898" s="76"/>
      <c r="AM5898" s="76"/>
      <c r="AN5898" s="76"/>
      <c r="AP5898" s="76"/>
      <c r="AQ5898" s="76"/>
      <c r="AS5898" s="76"/>
      <c r="AT5898" s="76"/>
      <c r="AV5898" s="76"/>
      <c r="AW5898" s="76"/>
      <c r="AY5898" s="76"/>
      <c r="AZ5898" s="76"/>
      <c r="BB5898" s="76"/>
      <c r="BC5898" s="76"/>
      <c r="BE5898" s="76"/>
      <c r="BF5898" s="76"/>
      <c r="BH5898" s="76"/>
      <c r="BI5898" s="76"/>
      <c r="BK5898" s="76"/>
      <c r="BL5898" s="76"/>
      <c r="BN5898" s="76"/>
      <c r="BO5898" s="76"/>
      <c r="BQ5898" s="76"/>
      <c r="BR5898" s="76"/>
      <c r="BT5898" s="76"/>
      <c r="BU5898" s="76"/>
      <c r="BW5898" s="76"/>
      <c r="BX5898" s="76"/>
    </row>
    <row r="5899" spans="1:76" ht="12.75" customHeight="1">
      <c r="A5899" s="2"/>
      <c r="B5899" s="2"/>
      <c r="C5899" s="2"/>
      <c r="D5899" s="75"/>
      <c r="F5899" s="76"/>
      <c r="G5899" s="76"/>
      <c r="I5899" s="76"/>
      <c r="J5899" s="76"/>
      <c r="L5899" s="76"/>
      <c r="M5899" s="76"/>
      <c r="O5899" s="76"/>
      <c r="P5899" s="76"/>
      <c r="R5899" s="76"/>
      <c r="S5899" s="76"/>
      <c r="U5899" s="76"/>
      <c r="V5899" s="76"/>
      <c r="X5899" s="76"/>
      <c r="Y5899" s="76"/>
      <c r="AA5899" s="76"/>
      <c r="AB5899" s="76"/>
      <c r="AD5899" s="76"/>
      <c r="AE5899" s="76"/>
      <c r="AG5899" s="76"/>
      <c r="AH5899" s="76"/>
      <c r="AJ5899" s="76"/>
      <c r="AK5899" s="76"/>
      <c r="AM5899" s="76"/>
      <c r="AN5899" s="76"/>
      <c r="AP5899" s="76"/>
      <c r="AQ5899" s="76"/>
      <c r="AS5899" s="76"/>
      <c r="AT5899" s="76"/>
      <c r="AV5899" s="76"/>
      <c r="AW5899" s="76"/>
      <c r="AY5899" s="76"/>
      <c r="AZ5899" s="76"/>
      <c r="BB5899" s="76"/>
      <c r="BC5899" s="76"/>
      <c r="BE5899" s="76"/>
      <c r="BF5899" s="76"/>
      <c r="BH5899" s="76"/>
      <c r="BI5899" s="76"/>
      <c r="BK5899" s="76"/>
      <c r="BL5899" s="76"/>
      <c r="BN5899" s="76"/>
      <c r="BO5899" s="76"/>
      <c r="BQ5899" s="76"/>
      <c r="BR5899" s="76"/>
      <c r="BT5899" s="76"/>
      <c r="BU5899" s="76"/>
      <c r="BW5899" s="76"/>
      <c r="BX5899" s="76"/>
    </row>
    <row r="5900" spans="1:76" ht="12.75" customHeight="1">
      <c r="A5900" s="2"/>
      <c r="B5900" s="2"/>
      <c r="C5900" s="2"/>
      <c r="D5900" s="75"/>
      <c r="F5900" s="76"/>
      <c r="G5900" s="76"/>
      <c r="I5900" s="76"/>
      <c r="J5900" s="76"/>
      <c r="L5900" s="76"/>
      <c r="M5900" s="76"/>
      <c r="O5900" s="76"/>
      <c r="P5900" s="76"/>
      <c r="R5900" s="76"/>
      <c r="S5900" s="76"/>
      <c r="U5900" s="76"/>
      <c r="V5900" s="76"/>
      <c r="X5900" s="76"/>
      <c r="Y5900" s="76"/>
      <c r="AA5900" s="76"/>
      <c r="AB5900" s="76"/>
      <c r="AD5900" s="76"/>
      <c r="AE5900" s="76"/>
      <c r="AG5900" s="76"/>
      <c r="AH5900" s="76"/>
      <c r="AJ5900" s="76"/>
      <c r="AK5900" s="76"/>
      <c r="AM5900" s="76"/>
      <c r="AN5900" s="76"/>
      <c r="AP5900" s="76"/>
      <c r="AQ5900" s="76"/>
      <c r="AS5900" s="76"/>
      <c r="AT5900" s="76"/>
      <c r="AV5900" s="76"/>
      <c r="AW5900" s="76"/>
      <c r="AY5900" s="76"/>
      <c r="AZ5900" s="76"/>
      <c r="BB5900" s="76"/>
      <c r="BC5900" s="76"/>
      <c r="BE5900" s="76"/>
      <c r="BF5900" s="76"/>
      <c r="BH5900" s="76"/>
      <c r="BI5900" s="76"/>
      <c r="BK5900" s="76"/>
      <c r="BL5900" s="76"/>
      <c r="BN5900" s="76"/>
      <c r="BO5900" s="76"/>
      <c r="BQ5900" s="76"/>
      <c r="BR5900" s="76"/>
      <c r="BT5900" s="76"/>
      <c r="BU5900" s="76"/>
      <c r="BW5900" s="76"/>
      <c r="BX5900" s="76"/>
    </row>
    <row r="5901" spans="1:76" ht="12.75" customHeight="1">
      <c r="A5901" s="2"/>
      <c r="B5901" s="2"/>
      <c r="C5901" s="2"/>
      <c r="D5901" s="75"/>
      <c r="F5901" s="76"/>
      <c r="G5901" s="76"/>
      <c r="I5901" s="76"/>
      <c r="J5901" s="76"/>
      <c r="L5901" s="76"/>
      <c r="M5901" s="76"/>
      <c r="O5901" s="76"/>
      <c r="P5901" s="76"/>
      <c r="R5901" s="76"/>
      <c r="S5901" s="76"/>
      <c r="U5901" s="76"/>
      <c r="V5901" s="76"/>
      <c r="X5901" s="76"/>
      <c r="Y5901" s="76"/>
      <c r="AA5901" s="76"/>
      <c r="AB5901" s="76"/>
      <c r="AD5901" s="76"/>
      <c r="AE5901" s="76"/>
      <c r="AG5901" s="76"/>
      <c r="AH5901" s="76"/>
      <c r="AJ5901" s="76"/>
      <c r="AK5901" s="76"/>
      <c r="AM5901" s="76"/>
      <c r="AN5901" s="76"/>
      <c r="AP5901" s="76"/>
      <c r="AQ5901" s="76"/>
      <c r="AS5901" s="76"/>
      <c r="AT5901" s="76"/>
      <c r="AV5901" s="76"/>
      <c r="AW5901" s="76"/>
      <c r="AY5901" s="76"/>
      <c r="AZ5901" s="76"/>
      <c r="BB5901" s="76"/>
      <c r="BC5901" s="76"/>
      <c r="BE5901" s="76"/>
      <c r="BF5901" s="76"/>
      <c r="BH5901" s="76"/>
      <c r="BI5901" s="76"/>
      <c r="BK5901" s="76"/>
      <c r="BL5901" s="76"/>
      <c r="BN5901" s="76"/>
      <c r="BO5901" s="76"/>
      <c r="BQ5901" s="76"/>
      <c r="BR5901" s="76"/>
      <c r="BT5901" s="76"/>
      <c r="BU5901" s="76"/>
      <c r="BW5901" s="76"/>
      <c r="BX5901" s="76"/>
    </row>
    <row r="5902" spans="1:76" ht="12.75" customHeight="1">
      <c r="A5902" s="2"/>
      <c r="B5902" s="2"/>
      <c r="C5902" s="2"/>
      <c r="D5902" s="75"/>
      <c r="F5902" s="76"/>
      <c r="G5902" s="76"/>
      <c r="I5902" s="76"/>
      <c r="J5902" s="76"/>
      <c r="L5902" s="76"/>
      <c r="M5902" s="76"/>
      <c r="O5902" s="76"/>
      <c r="P5902" s="76"/>
      <c r="R5902" s="76"/>
      <c r="S5902" s="76"/>
      <c r="U5902" s="76"/>
      <c r="V5902" s="76"/>
      <c r="X5902" s="76"/>
      <c r="Y5902" s="76"/>
      <c r="AA5902" s="76"/>
      <c r="AB5902" s="76"/>
      <c r="AD5902" s="76"/>
      <c r="AE5902" s="76"/>
      <c r="AG5902" s="76"/>
      <c r="AH5902" s="76"/>
      <c r="AJ5902" s="76"/>
      <c r="AK5902" s="76"/>
      <c r="AM5902" s="76"/>
      <c r="AN5902" s="76"/>
      <c r="AP5902" s="76"/>
      <c r="AQ5902" s="76"/>
      <c r="AS5902" s="76"/>
      <c r="AT5902" s="76"/>
      <c r="AV5902" s="76"/>
      <c r="AW5902" s="76"/>
      <c r="AY5902" s="76"/>
      <c r="AZ5902" s="76"/>
      <c r="BB5902" s="76"/>
      <c r="BC5902" s="76"/>
      <c r="BE5902" s="76"/>
      <c r="BF5902" s="76"/>
      <c r="BH5902" s="76"/>
      <c r="BI5902" s="76"/>
      <c r="BK5902" s="76"/>
      <c r="BL5902" s="76"/>
      <c r="BN5902" s="76"/>
      <c r="BO5902" s="76"/>
      <c r="BQ5902" s="76"/>
      <c r="BR5902" s="76"/>
      <c r="BT5902" s="76"/>
      <c r="BU5902" s="76"/>
      <c r="BW5902" s="76"/>
      <c r="BX5902" s="76"/>
    </row>
    <row r="5903" spans="1:76" ht="12.75" customHeight="1">
      <c r="A5903" s="2"/>
      <c r="B5903" s="2"/>
      <c r="C5903" s="2"/>
      <c r="D5903" s="75"/>
      <c r="F5903" s="76"/>
      <c r="G5903" s="76"/>
      <c r="I5903" s="76"/>
      <c r="J5903" s="76"/>
      <c r="L5903" s="76"/>
      <c r="M5903" s="76"/>
      <c r="O5903" s="76"/>
      <c r="P5903" s="76"/>
      <c r="R5903" s="76"/>
      <c r="S5903" s="76"/>
      <c r="U5903" s="76"/>
      <c r="V5903" s="76"/>
      <c r="X5903" s="76"/>
      <c r="Y5903" s="76"/>
      <c r="AA5903" s="76"/>
      <c r="AB5903" s="76"/>
      <c r="AD5903" s="76"/>
      <c r="AE5903" s="76"/>
      <c r="AG5903" s="76"/>
      <c r="AH5903" s="76"/>
      <c r="AJ5903" s="76"/>
      <c r="AK5903" s="76"/>
      <c r="AM5903" s="76"/>
      <c r="AN5903" s="76"/>
      <c r="AP5903" s="76"/>
      <c r="AQ5903" s="76"/>
      <c r="AS5903" s="76"/>
      <c r="AT5903" s="76"/>
      <c r="AV5903" s="76"/>
      <c r="AW5903" s="76"/>
      <c r="AY5903" s="76"/>
      <c r="AZ5903" s="76"/>
      <c r="BB5903" s="76"/>
      <c r="BC5903" s="76"/>
      <c r="BE5903" s="76"/>
      <c r="BF5903" s="76"/>
      <c r="BH5903" s="76"/>
      <c r="BI5903" s="76"/>
      <c r="BK5903" s="76"/>
      <c r="BL5903" s="76"/>
      <c r="BN5903" s="76"/>
      <c r="BO5903" s="76"/>
      <c r="BQ5903" s="76"/>
      <c r="BR5903" s="76"/>
      <c r="BT5903" s="76"/>
      <c r="BU5903" s="76"/>
      <c r="BW5903" s="76"/>
      <c r="BX5903" s="76"/>
    </row>
    <row r="5904" spans="1:76" ht="12.75" customHeight="1">
      <c r="A5904" s="2"/>
      <c r="B5904" s="2"/>
      <c r="C5904" s="2"/>
      <c r="D5904" s="75"/>
      <c r="F5904" s="76"/>
      <c r="G5904" s="76"/>
      <c r="I5904" s="76"/>
      <c r="J5904" s="76"/>
      <c r="L5904" s="76"/>
      <c r="M5904" s="76"/>
      <c r="O5904" s="76"/>
      <c r="P5904" s="76"/>
      <c r="R5904" s="76"/>
      <c r="S5904" s="76"/>
      <c r="U5904" s="76"/>
      <c r="V5904" s="76"/>
      <c r="X5904" s="76"/>
      <c r="Y5904" s="76"/>
      <c r="AA5904" s="76"/>
      <c r="AB5904" s="76"/>
      <c r="AD5904" s="76"/>
      <c r="AE5904" s="76"/>
      <c r="AG5904" s="76"/>
      <c r="AH5904" s="76"/>
      <c r="AJ5904" s="76"/>
      <c r="AK5904" s="76"/>
      <c r="AM5904" s="76"/>
      <c r="AN5904" s="76"/>
      <c r="AP5904" s="76"/>
      <c r="AQ5904" s="76"/>
      <c r="AS5904" s="76"/>
      <c r="AT5904" s="76"/>
      <c r="AV5904" s="76"/>
      <c r="AW5904" s="76"/>
      <c r="AY5904" s="76"/>
      <c r="AZ5904" s="76"/>
      <c r="BB5904" s="76"/>
      <c r="BC5904" s="76"/>
      <c r="BE5904" s="76"/>
      <c r="BF5904" s="76"/>
      <c r="BH5904" s="76"/>
      <c r="BI5904" s="76"/>
      <c r="BK5904" s="76"/>
      <c r="BL5904" s="76"/>
      <c r="BN5904" s="76"/>
      <c r="BO5904" s="76"/>
      <c r="BQ5904" s="76"/>
      <c r="BR5904" s="76"/>
      <c r="BT5904" s="76"/>
      <c r="BU5904" s="76"/>
      <c r="BW5904" s="76"/>
      <c r="BX5904" s="76"/>
    </row>
    <row r="5905" spans="1:76" ht="12.75" customHeight="1">
      <c r="A5905" s="2"/>
      <c r="B5905" s="2"/>
      <c r="C5905" s="2"/>
      <c r="D5905" s="75"/>
      <c r="F5905" s="76"/>
      <c r="G5905" s="76"/>
      <c r="I5905" s="76"/>
      <c r="J5905" s="76"/>
      <c r="L5905" s="76"/>
      <c r="M5905" s="76"/>
      <c r="O5905" s="76"/>
      <c r="P5905" s="76"/>
      <c r="R5905" s="76"/>
      <c r="S5905" s="76"/>
      <c r="U5905" s="76"/>
      <c r="V5905" s="76"/>
      <c r="X5905" s="76"/>
      <c r="Y5905" s="76"/>
      <c r="AA5905" s="76"/>
      <c r="AB5905" s="76"/>
      <c r="AD5905" s="76"/>
      <c r="AE5905" s="76"/>
      <c r="AG5905" s="76"/>
      <c r="AH5905" s="76"/>
      <c r="AJ5905" s="76"/>
      <c r="AK5905" s="76"/>
      <c r="AM5905" s="76"/>
      <c r="AN5905" s="76"/>
      <c r="AP5905" s="76"/>
      <c r="AQ5905" s="76"/>
      <c r="AS5905" s="76"/>
      <c r="AT5905" s="76"/>
      <c r="AV5905" s="76"/>
      <c r="AW5905" s="76"/>
      <c r="AY5905" s="76"/>
      <c r="AZ5905" s="76"/>
      <c r="BB5905" s="76"/>
      <c r="BC5905" s="76"/>
      <c r="BE5905" s="76"/>
      <c r="BF5905" s="76"/>
      <c r="BH5905" s="76"/>
      <c r="BI5905" s="76"/>
      <c r="BK5905" s="76"/>
      <c r="BL5905" s="76"/>
      <c r="BN5905" s="76"/>
      <c r="BO5905" s="76"/>
      <c r="BQ5905" s="76"/>
      <c r="BR5905" s="76"/>
      <c r="BT5905" s="76"/>
      <c r="BU5905" s="76"/>
      <c r="BW5905" s="76"/>
      <c r="BX5905" s="76"/>
    </row>
    <row r="5906" spans="1:76" ht="12.75" customHeight="1">
      <c r="A5906" s="2"/>
      <c r="B5906" s="2"/>
      <c r="C5906" s="2"/>
      <c r="D5906" s="75"/>
      <c r="F5906" s="76"/>
      <c r="G5906" s="76"/>
      <c r="I5906" s="76"/>
      <c r="J5906" s="76"/>
      <c r="L5906" s="76"/>
      <c r="M5906" s="76"/>
      <c r="O5906" s="76"/>
      <c r="P5906" s="76"/>
      <c r="R5906" s="76"/>
      <c r="S5906" s="76"/>
      <c r="U5906" s="76"/>
      <c r="V5906" s="76"/>
      <c r="X5906" s="76"/>
      <c r="Y5906" s="76"/>
      <c r="AA5906" s="76"/>
      <c r="AB5906" s="76"/>
      <c r="AD5906" s="76"/>
      <c r="AE5906" s="76"/>
      <c r="AG5906" s="76"/>
      <c r="AH5906" s="76"/>
      <c r="AJ5906" s="76"/>
      <c r="AK5906" s="76"/>
      <c r="AM5906" s="76"/>
      <c r="AN5906" s="76"/>
      <c r="AP5906" s="76"/>
      <c r="AQ5906" s="76"/>
      <c r="AS5906" s="76"/>
      <c r="AT5906" s="76"/>
      <c r="AV5906" s="76"/>
      <c r="AW5906" s="76"/>
      <c r="AY5906" s="76"/>
      <c r="AZ5906" s="76"/>
      <c r="BB5906" s="76"/>
      <c r="BC5906" s="76"/>
      <c r="BE5906" s="76"/>
      <c r="BF5906" s="76"/>
      <c r="BH5906" s="76"/>
      <c r="BI5906" s="76"/>
      <c r="BK5906" s="76"/>
      <c r="BL5906" s="76"/>
      <c r="BN5906" s="76"/>
      <c r="BO5906" s="76"/>
      <c r="BQ5906" s="76"/>
      <c r="BR5906" s="76"/>
      <c r="BT5906" s="76"/>
      <c r="BU5906" s="76"/>
      <c r="BW5906" s="76"/>
      <c r="BX5906" s="76"/>
    </row>
    <row r="5907" spans="1:76" ht="12.75" customHeight="1">
      <c r="A5907" s="2"/>
      <c r="B5907" s="2"/>
      <c r="C5907" s="2"/>
      <c r="D5907" s="75"/>
      <c r="F5907" s="76"/>
      <c r="G5907" s="76"/>
      <c r="I5907" s="76"/>
      <c r="J5907" s="76"/>
      <c r="L5907" s="76"/>
      <c r="M5907" s="76"/>
      <c r="O5907" s="76"/>
      <c r="P5907" s="76"/>
      <c r="R5907" s="76"/>
      <c r="S5907" s="76"/>
      <c r="U5907" s="76"/>
      <c r="V5907" s="76"/>
      <c r="X5907" s="76"/>
      <c r="Y5907" s="76"/>
      <c r="AA5907" s="76"/>
      <c r="AB5907" s="76"/>
      <c r="AD5907" s="76"/>
      <c r="AE5907" s="76"/>
      <c r="AG5907" s="76"/>
      <c r="AH5907" s="76"/>
      <c r="AJ5907" s="76"/>
      <c r="AK5907" s="76"/>
      <c r="AM5907" s="76"/>
      <c r="AN5907" s="76"/>
      <c r="AP5907" s="76"/>
      <c r="AQ5907" s="76"/>
      <c r="AS5907" s="76"/>
      <c r="AT5907" s="76"/>
      <c r="AV5907" s="76"/>
      <c r="AW5907" s="76"/>
      <c r="AY5907" s="76"/>
      <c r="AZ5907" s="76"/>
      <c r="BB5907" s="76"/>
      <c r="BC5907" s="76"/>
      <c r="BE5907" s="76"/>
      <c r="BF5907" s="76"/>
      <c r="BH5907" s="76"/>
      <c r="BI5907" s="76"/>
      <c r="BK5907" s="76"/>
      <c r="BL5907" s="76"/>
      <c r="BN5907" s="76"/>
      <c r="BO5907" s="76"/>
      <c r="BQ5907" s="76"/>
      <c r="BR5907" s="76"/>
      <c r="BT5907" s="76"/>
      <c r="BU5907" s="76"/>
      <c r="BW5907" s="76"/>
      <c r="BX5907" s="76"/>
    </row>
    <row r="5908" spans="1:76" ht="12.75" customHeight="1">
      <c r="A5908" s="2"/>
      <c r="B5908" s="2"/>
      <c r="C5908" s="2"/>
      <c r="D5908" s="75"/>
      <c r="F5908" s="76"/>
      <c r="G5908" s="76"/>
      <c r="I5908" s="76"/>
      <c r="J5908" s="76"/>
      <c r="L5908" s="76"/>
      <c r="M5908" s="76"/>
      <c r="O5908" s="76"/>
      <c r="P5908" s="76"/>
      <c r="R5908" s="76"/>
      <c r="S5908" s="76"/>
      <c r="U5908" s="76"/>
      <c r="V5908" s="76"/>
      <c r="X5908" s="76"/>
      <c r="Y5908" s="76"/>
      <c r="AA5908" s="76"/>
      <c r="AB5908" s="76"/>
      <c r="AD5908" s="76"/>
      <c r="AE5908" s="76"/>
      <c r="AG5908" s="76"/>
      <c r="AH5908" s="76"/>
      <c r="AJ5908" s="76"/>
      <c r="AK5908" s="76"/>
      <c r="AM5908" s="76"/>
      <c r="AN5908" s="76"/>
      <c r="AP5908" s="76"/>
      <c r="AQ5908" s="76"/>
      <c r="AS5908" s="76"/>
      <c r="AT5908" s="76"/>
      <c r="AV5908" s="76"/>
      <c r="AW5908" s="76"/>
      <c r="AY5908" s="76"/>
      <c r="AZ5908" s="76"/>
      <c r="BB5908" s="76"/>
      <c r="BC5908" s="76"/>
      <c r="BE5908" s="76"/>
      <c r="BF5908" s="76"/>
      <c r="BH5908" s="76"/>
      <c r="BI5908" s="76"/>
      <c r="BK5908" s="76"/>
      <c r="BL5908" s="76"/>
      <c r="BN5908" s="76"/>
      <c r="BO5908" s="76"/>
      <c r="BQ5908" s="76"/>
      <c r="BR5908" s="76"/>
      <c r="BT5908" s="76"/>
      <c r="BU5908" s="76"/>
      <c r="BW5908" s="76"/>
      <c r="BX5908" s="76"/>
    </row>
    <row r="5909" spans="1:76" ht="12.75" customHeight="1">
      <c r="A5909" s="2"/>
      <c r="B5909" s="2"/>
      <c r="C5909" s="2"/>
      <c r="D5909" s="75"/>
      <c r="F5909" s="76"/>
      <c r="G5909" s="76"/>
      <c r="I5909" s="76"/>
      <c r="J5909" s="76"/>
      <c r="L5909" s="76"/>
      <c r="M5909" s="76"/>
      <c r="O5909" s="76"/>
      <c r="P5909" s="76"/>
      <c r="R5909" s="76"/>
      <c r="S5909" s="76"/>
      <c r="U5909" s="76"/>
      <c r="V5909" s="76"/>
      <c r="X5909" s="76"/>
      <c r="Y5909" s="76"/>
      <c r="AA5909" s="76"/>
      <c r="AB5909" s="76"/>
      <c r="AD5909" s="76"/>
      <c r="AE5909" s="76"/>
      <c r="AG5909" s="76"/>
      <c r="AH5909" s="76"/>
      <c r="AJ5909" s="76"/>
      <c r="AK5909" s="76"/>
      <c r="AM5909" s="76"/>
      <c r="AN5909" s="76"/>
      <c r="AP5909" s="76"/>
      <c r="AQ5909" s="76"/>
      <c r="AS5909" s="76"/>
      <c r="AT5909" s="76"/>
      <c r="AV5909" s="76"/>
      <c r="AW5909" s="76"/>
      <c r="AY5909" s="76"/>
      <c r="AZ5909" s="76"/>
      <c r="BB5909" s="76"/>
      <c r="BC5909" s="76"/>
      <c r="BE5909" s="76"/>
      <c r="BF5909" s="76"/>
      <c r="BH5909" s="76"/>
      <c r="BI5909" s="76"/>
      <c r="BK5909" s="76"/>
      <c r="BL5909" s="76"/>
      <c r="BN5909" s="76"/>
      <c r="BO5909" s="76"/>
      <c r="BQ5909" s="76"/>
      <c r="BR5909" s="76"/>
      <c r="BT5909" s="76"/>
      <c r="BU5909" s="76"/>
      <c r="BW5909" s="76"/>
      <c r="BX5909" s="76"/>
    </row>
    <row r="5910" spans="1:76" ht="12.75" customHeight="1">
      <c r="A5910" s="2"/>
      <c r="B5910" s="2"/>
      <c r="C5910" s="2"/>
      <c r="D5910" s="75"/>
      <c r="F5910" s="76"/>
      <c r="G5910" s="76"/>
      <c r="I5910" s="76"/>
      <c r="J5910" s="76"/>
      <c r="L5910" s="76"/>
      <c r="M5910" s="76"/>
      <c r="O5910" s="76"/>
      <c r="P5910" s="76"/>
      <c r="R5910" s="76"/>
      <c r="S5910" s="76"/>
      <c r="U5910" s="76"/>
      <c r="V5910" s="76"/>
      <c r="X5910" s="76"/>
      <c r="Y5910" s="76"/>
      <c r="AA5910" s="76"/>
      <c r="AB5910" s="76"/>
      <c r="AD5910" s="76"/>
      <c r="AE5910" s="76"/>
      <c r="AG5910" s="76"/>
      <c r="AH5910" s="76"/>
      <c r="AJ5910" s="76"/>
      <c r="AK5910" s="76"/>
      <c r="AM5910" s="76"/>
      <c r="AN5910" s="76"/>
      <c r="AP5910" s="76"/>
      <c r="AQ5910" s="76"/>
      <c r="AS5910" s="76"/>
      <c r="AT5910" s="76"/>
      <c r="AV5910" s="76"/>
      <c r="AW5910" s="76"/>
      <c r="AY5910" s="76"/>
      <c r="AZ5910" s="76"/>
      <c r="BB5910" s="76"/>
      <c r="BC5910" s="76"/>
      <c r="BE5910" s="76"/>
      <c r="BF5910" s="76"/>
      <c r="BH5910" s="76"/>
      <c r="BI5910" s="76"/>
      <c r="BK5910" s="76"/>
      <c r="BL5910" s="76"/>
      <c r="BN5910" s="76"/>
      <c r="BO5910" s="76"/>
      <c r="BQ5910" s="76"/>
      <c r="BR5910" s="76"/>
      <c r="BT5910" s="76"/>
      <c r="BU5910" s="76"/>
      <c r="BW5910" s="76"/>
      <c r="BX5910" s="76"/>
    </row>
    <row r="5911" spans="1:76" ht="12.75" customHeight="1">
      <c r="A5911" s="2"/>
      <c r="B5911" s="2"/>
      <c r="C5911" s="2"/>
      <c r="D5911" s="75"/>
      <c r="F5911" s="76"/>
      <c r="G5911" s="76"/>
      <c r="I5911" s="76"/>
      <c r="J5911" s="76"/>
      <c r="L5911" s="76"/>
      <c r="M5911" s="76"/>
      <c r="O5911" s="76"/>
      <c r="P5911" s="76"/>
      <c r="R5911" s="76"/>
      <c r="S5911" s="76"/>
      <c r="U5911" s="76"/>
      <c r="V5911" s="76"/>
      <c r="X5911" s="76"/>
      <c r="Y5911" s="76"/>
      <c r="AA5911" s="76"/>
      <c r="AB5911" s="76"/>
      <c r="AD5911" s="76"/>
      <c r="AE5911" s="76"/>
      <c r="AG5911" s="76"/>
      <c r="AH5911" s="76"/>
      <c r="AJ5911" s="76"/>
      <c r="AK5911" s="76"/>
      <c r="AM5911" s="76"/>
      <c r="AN5911" s="76"/>
      <c r="AP5911" s="76"/>
      <c r="AQ5911" s="76"/>
      <c r="AS5911" s="76"/>
      <c r="AT5911" s="76"/>
      <c r="AV5911" s="76"/>
      <c r="AW5911" s="76"/>
      <c r="AY5911" s="76"/>
      <c r="AZ5911" s="76"/>
      <c r="BB5911" s="76"/>
      <c r="BC5911" s="76"/>
      <c r="BE5911" s="76"/>
      <c r="BF5911" s="76"/>
      <c r="BH5911" s="76"/>
      <c r="BI5911" s="76"/>
      <c r="BK5911" s="76"/>
      <c r="BL5911" s="76"/>
      <c r="BN5911" s="76"/>
      <c r="BO5911" s="76"/>
      <c r="BQ5911" s="76"/>
      <c r="BR5911" s="76"/>
      <c r="BT5911" s="76"/>
      <c r="BU5911" s="76"/>
      <c r="BW5911" s="76"/>
      <c r="BX5911" s="76"/>
    </row>
    <row r="5912" spans="1:76" ht="12.75" customHeight="1">
      <c r="A5912" s="2"/>
      <c r="B5912" s="2"/>
      <c r="C5912" s="2"/>
      <c r="D5912" s="75"/>
      <c r="F5912" s="76"/>
      <c r="G5912" s="76"/>
      <c r="I5912" s="76"/>
      <c r="J5912" s="76"/>
      <c r="L5912" s="76"/>
      <c r="M5912" s="76"/>
      <c r="O5912" s="76"/>
      <c r="P5912" s="76"/>
      <c r="R5912" s="76"/>
      <c r="S5912" s="76"/>
      <c r="U5912" s="76"/>
      <c r="V5912" s="76"/>
      <c r="X5912" s="76"/>
      <c r="Y5912" s="76"/>
      <c r="AA5912" s="76"/>
      <c r="AB5912" s="76"/>
      <c r="AD5912" s="76"/>
      <c r="AE5912" s="76"/>
      <c r="AG5912" s="76"/>
      <c r="AH5912" s="76"/>
      <c r="AJ5912" s="76"/>
      <c r="AK5912" s="76"/>
      <c r="AM5912" s="76"/>
      <c r="AN5912" s="76"/>
      <c r="AP5912" s="76"/>
      <c r="AQ5912" s="76"/>
      <c r="AS5912" s="76"/>
      <c r="AT5912" s="76"/>
      <c r="AV5912" s="76"/>
      <c r="AW5912" s="76"/>
      <c r="AY5912" s="76"/>
      <c r="AZ5912" s="76"/>
      <c r="BB5912" s="76"/>
      <c r="BC5912" s="76"/>
      <c r="BE5912" s="76"/>
      <c r="BF5912" s="76"/>
      <c r="BH5912" s="76"/>
      <c r="BI5912" s="76"/>
      <c r="BK5912" s="76"/>
      <c r="BL5912" s="76"/>
      <c r="BN5912" s="76"/>
      <c r="BO5912" s="76"/>
      <c r="BQ5912" s="76"/>
      <c r="BR5912" s="76"/>
      <c r="BT5912" s="76"/>
      <c r="BU5912" s="76"/>
      <c r="BW5912" s="76"/>
      <c r="BX5912" s="76"/>
    </row>
    <row r="5913" spans="1:76" ht="12.75" customHeight="1">
      <c r="A5913" s="2"/>
      <c r="B5913" s="2"/>
      <c r="C5913" s="2"/>
      <c r="D5913" s="75"/>
      <c r="F5913" s="76"/>
      <c r="G5913" s="76"/>
      <c r="I5913" s="76"/>
      <c r="J5913" s="76"/>
      <c r="L5913" s="76"/>
      <c r="M5913" s="76"/>
      <c r="O5913" s="76"/>
      <c r="P5913" s="76"/>
      <c r="R5913" s="76"/>
      <c r="S5913" s="76"/>
      <c r="U5913" s="76"/>
      <c r="V5913" s="76"/>
      <c r="X5913" s="76"/>
      <c r="Y5913" s="76"/>
      <c r="AA5913" s="76"/>
      <c r="AB5913" s="76"/>
      <c r="AD5913" s="76"/>
      <c r="AE5913" s="76"/>
      <c r="AG5913" s="76"/>
      <c r="AH5913" s="76"/>
      <c r="AJ5913" s="76"/>
      <c r="AK5913" s="76"/>
      <c r="AM5913" s="76"/>
      <c r="AN5913" s="76"/>
      <c r="AP5913" s="76"/>
      <c r="AQ5913" s="76"/>
      <c r="AS5913" s="76"/>
      <c r="AT5913" s="76"/>
      <c r="AV5913" s="76"/>
      <c r="AW5913" s="76"/>
      <c r="AY5913" s="76"/>
      <c r="AZ5913" s="76"/>
      <c r="BB5913" s="76"/>
      <c r="BC5913" s="76"/>
      <c r="BE5913" s="76"/>
      <c r="BF5913" s="76"/>
      <c r="BH5913" s="76"/>
      <c r="BI5913" s="76"/>
      <c r="BK5913" s="76"/>
      <c r="BL5913" s="76"/>
      <c r="BN5913" s="76"/>
      <c r="BO5913" s="76"/>
      <c r="BQ5913" s="76"/>
      <c r="BR5913" s="76"/>
      <c r="BT5913" s="76"/>
      <c r="BU5913" s="76"/>
      <c r="BW5913" s="76"/>
      <c r="BX5913" s="76"/>
    </row>
    <row r="5914" spans="1:76" ht="12.75" customHeight="1">
      <c r="A5914" s="2"/>
      <c r="B5914" s="2"/>
      <c r="C5914" s="2"/>
      <c r="D5914" s="75"/>
      <c r="F5914" s="76"/>
      <c r="G5914" s="76"/>
      <c r="I5914" s="76"/>
      <c r="J5914" s="76"/>
      <c r="L5914" s="76"/>
      <c r="M5914" s="76"/>
      <c r="O5914" s="76"/>
      <c r="P5914" s="76"/>
      <c r="R5914" s="76"/>
      <c r="S5914" s="76"/>
      <c r="U5914" s="76"/>
      <c r="V5914" s="76"/>
      <c r="X5914" s="76"/>
      <c r="Y5914" s="76"/>
      <c r="AA5914" s="76"/>
      <c r="AB5914" s="76"/>
      <c r="AD5914" s="76"/>
      <c r="AE5914" s="76"/>
      <c r="AG5914" s="76"/>
      <c r="AH5914" s="76"/>
      <c r="AJ5914" s="76"/>
      <c r="AK5914" s="76"/>
      <c r="AM5914" s="76"/>
      <c r="AN5914" s="76"/>
      <c r="AP5914" s="76"/>
      <c r="AQ5914" s="76"/>
      <c r="AS5914" s="76"/>
      <c r="AT5914" s="76"/>
      <c r="AV5914" s="76"/>
      <c r="AW5914" s="76"/>
      <c r="AY5914" s="76"/>
      <c r="AZ5914" s="76"/>
      <c r="BB5914" s="76"/>
      <c r="BC5914" s="76"/>
      <c r="BE5914" s="76"/>
      <c r="BF5914" s="76"/>
      <c r="BH5914" s="76"/>
      <c r="BI5914" s="76"/>
      <c r="BK5914" s="76"/>
      <c r="BL5914" s="76"/>
      <c r="BN5914" s="76"/>
      <c r="BO5914" s="76"/>
      <c r="BQ5914" s="76"/>
      <c r="BR5914" s="76"/>
      <c r="BT5914" s="76"/>
      <c r="BU5914" s="76"/>
      <c r="BW5914" s="76"/>
      <c r="BX5914" s="76"/>
    </row>
    <row r="5915" spans="1:76" ht="12.75" customHeight="1">
      <c r="A5915" s="2"/>
      <c r="B5915" s="2"/>
      <c r="C5915" s="2"/>
      <c r="D5915" s="75"/>
      <c r="F5915" s="76"/>
      <c r="G5915" s="76"/>
      <c r="I5915" s="76"/>
      <c r="J5915" s="76"/>
      <c r="L5915" s="76"/>
      <c r="M5915" s="76"/>
      <c r="O5915" s="76"/>
      <c r="P5915" s="76"/>
      <c r="R5915" s="76"/>
      <c r="S5915" s="76"/>
      <c r="U5915" s="76"/>
      <c r="V5915" s="76"/>
      <c r="X5915" s="76"/>
      <c r="Y5915" s="76"/>
      <c r="AA5915" s="76"/>
      <c r="AB5915" s="76"/>
      <c r="AD5915" s="76"/>
      <c r="AE5915" s="76"/>
      <c r="AG5915" s="76"/>
      <c r="AH5915" s="76"/>
      <c r="AJ5915" s="76"/>
      <c r="AK5915" s="76"/>
      <c r="AM5915" s="76"/>
      <c r="AN5915" s="76"/>
      <c r="AP5915" s="76"/>
      <c r="AQ5915" s="76"/>
      <c r="AS5915" s="76"/>
      <c r="AT5915" s="76"/>
      <c r="AV5915" s="76"/>
      <c r="AW5915" s="76"/>
      <c r="AY5915" s="76"/>
      <c r="AZ5915" s="76"/>
      <c r="BB5915" s="76"/>
      <c r="BC5915" s="76"/>
      <c r="BE5915" s="76"/>
      <c r="BF5915" s="76"/>
      <c r="BH5915" s="76"/>
      <c r="BI5915" s="76"/>
      <c r="BK5915" s="76"/>
      <c r="BL5915" s="76"/>
      <c r="BN5915" s="76"/>
      <c r="BO5915" s="76"/>
      <c r="BQ5915" s="76"/>
      <c r="BR5915" s="76"/>
      <c r="BT5915" s="76"/>
      <c r="BU5915" s="76"/>
      <c r="BW5915" s="76"/>
      <c r="BX5915" s="76"/>
    </row>
    <row r="5916" spans="1:76" ht="12.75" customHeight="1">
      <c r="A5916" s="2"/>
      <c r="B5916" s="2"/>
      <c r="C5916" s="2"/>
      <c r="D5916" s="75"/>
      <c r="F5916" s="76"/>
      <c r="G5916" s="76"/>
      <c r="I5916" s="76"/>
      <c r="J5916" s="76"/>
      <c r="L5916" s="76"/>
      <c r="M5916" s="76"/>
      <c r="O5916" s="76"/>
      <c r="P5916" s="76"/>
      <c r="R5916" s="76"/>
      <c r="S5916" s="76"/>
      <c r="U5916" s="76"/>
      <c r="V5916" s="76"/>
      <c r="X5916" s="76"/>
      <c r="Y5916" s="76"/>
      <c r="AA5916" s="76"/>
      <c r="AB5916" s="76"/>
      <c r="AD5916" s="76"/>
      <c r="AE5916" s="76"/>
      <c r="AG5916" s="76"/>
      <c r="AH5916" s="76"/>
      <c r="AJ5916" s="76"/>
      <c r="AK5916" s="76"/>
      <c r="AM5916" s="76"/>
      <c r="AN5916" s="76"/>
      <c r="AP5916" s="76"/>
      <c r="AQ5916" s="76"/>
      <c r="AS5916" s="76"/>
      <c r="AT5916" s="76"/>
      <c r="AV5916" s="76"/>
      <c r="AW5916" s="76"/>
      <c r="AY5916" s="76"/>
      <c r="AZ5916" s="76"/>
      <c r="BB5916" s="76"/>
      <c r="BC5916" s="76"/>
      <c r="BE5916" s="76"/>
      <c r="BF5916" s="76"/>
      <c r="BH5916" s="76"/>
      <c r="BI5916" s="76"/>
      <c r="BK5916" s="76"/>
      <c r="BL5916" s="76"/>
      <c r="BN5916" s="76"/>
      <c r="BO5916" s="76"/>
      <c r="BQ5916" s="76"/>
      <c r="BR5916" s="76"/>
      <c r="BT5916" s="76"/>
      <c r="BU5916" s="76"/>
      <c r="BW5916" s="76"/>
      <c r="BX5916" s="76"/>
    </row>
    <row r="5917" spans="1:76" ht="12.75" customHeight="1">
      <c r="A5917" s="2"/>
      <c r="B5917" s="2"/>
      <c r="C5917" s="2"/>
      <c r="D5917" s="75"/>
      <c r="F5917" s="76"/>
      <c r="G5917" s="76"/>
      <c r="I5917" s="76"/>
      <c r="J5917" s="76"/>
      <c r="L5917" s="76"/>
      <c r="M5917" s="76"/>
      <c r="O5917" s="76"/>
      <c r="P5917" s="76"/>
      <c r="R5917" s="76"/>
      <c r="S5917" s="76"/>
      <c r="U5917" s="76"/>
      <c r="V5917" s="76"/>
      <c r="X5917" s="76"/>
      <c r="Y5917" s="76"/>
      <c r="AA5917" s="76"/>
      <c r="AB5917" s="76"/>
      <c r="AD5917" s="76"/>
      <c r="AE5917" s="76"/>
      <c r="AG5917" s="76"/>
      <c r="AH5917" s="76"/>
      <c r="AJ5917" s="76"/>
      <c r="AK5917" s="76"/>
      <c r="AM5917" s="76"/>
      <c r="AN5917" s="76"/>
      <c r="AP5917" s="76"/>
      <c r="AQ5917" s="76"/>
      <c r="AS5917" s="76"/>
      <c r="AT5917" s="76"/>
      <c r="AV5917" s="76"/>
      <c r="AW5917" s="76"/>
      <c r="AY5917" s="76"/>
      <c r="AZ5917" s="76"/>
      <c r="BB5917" s="76"/>
      <c r="BC5917" s="76"/>
      <c r="BE5917" s="76"/>
      <c r="BF5917" s="76"/>
      <c r="BH5917" s="76"/>
      <c r="BI5917" s="76"/>
      <c r="BK5917" s="76"/>
      <c r="BL5917" s="76"/>
      <c r="BN5917" s="76"/>
      <c r="BO5917" s="76"/>
      <c r="BQ5917" s="76"/>
      <c r="BR5917" s="76"/>
      <c r="BT5917" s="76"/>
      <c r="BU5917" s="76"/>
      <c r="BW5917" s="76"/>
      <c r="BX5917" s="76"/>
    </row>
    <row r="5918" spans="1:76" ht="12.75" customHeight="1">
      <c r="A5918" s="2"/>
      <c r="B5918" s="2"/>
      <c r="C5918" s="2"/>
      <c r="D5918" s="75"/>
      <c r="F5918" s="76"/>
      <c r="G5918" s="76"/>
      <c r="I5918" s="76"/>
      <c r="J5918" s="76"/>
      <c r="L5918" s="76"/>
      <c r="M5918" s="76"/>
      <c r="O5918" s="76"/>
      <c r="P5918" s="76"/>
      <c r="R5918" s="76"/>
      <c r="S5918" s="76"/>
      <c r="U5918" s="76"/>
      <c r="V5918" s="76"/>
      <c r="X5918" s="76"/>
      <c r="Y5918" s="76"/>
      <c r="AA5918" s="76"/>
      <c r="AB5918" s="76"/>
      <c r="AD5918" s="76"/>
      <c r="AE5918" s="76"/>
      <c r="AG5918" s="76"/>
      <c r="AH5918" s="76"/>
      <c r="AJ5918" s="76"/>
      <c r="AK5918" s="76"/>
      <c r="AM5918" s="76"/>
      <c r="AN5918" s="76"/>
      <c r="AP5918" s="76"/>
      <c r="AQ5918" s="76"/>
      <c r="AS5918" s="76"/>
      <c r="AT5918" s="76"/>
      <c r="AV5918" s="76"/>
      <c r="AW5918" s="76"/>
      <c r="AY5918" s="76"/>
      <c r="AZ5918" s="76"/>
      <c r="BB5918" s="76"/>
      <c r="BC5918" s="76"/>
      <c r="BE5918" s="76"/>
      <c r="BF5918" s="76"/>
      <c r="BH5918" s="76"/>
      <c r="BI5918" s="76"/>
      <c r="BK5918" s="76"/>
      <c r="BL5918" s="76"/>
      <c r="BN5918" s="76"/>
      <c r="BO5918" s="76"/>
      <c r="BQ5918" s="76"/>
      <c r="BR5918" s="76"/>
      <c r="BT5918" s="76"/>
      <c r="BU5918" s="76"/>
      <c r="BW5918" s="76"/>
      <c r="BX5918" s="76"/>
    </row>
    <row r="5919" spans="1:76" ht="12.75" customHeight="1">
      <c r="A5919" s="2"/>
      <c r="B5919" s="2"/>
      <c r="C5919" s="2"/>
      <c r="D5919" s="75"/>
      <c r="F5919" s="76"/>
      <c r="G5919" s="76"/>
      <c r="I5919" s="76"/>
      <c r="J5919" s="76"/>
      <c r="L5919" s="76"/>
      <c r="M5919" s="76"/>
      <c r="O5919" s="76"/>
      <c r="P5919" s="76"/>
      <c r="R5919" s="76"/>
      <c r="S5919" s="76"/>
      <c r="U5919" s="76"/>
      <c r="V5919" s="76"/>
      <c r="X5919" s="76"/>
      <c r="Y5919" s="76"/>
      <c r="AA5919" s="76"/>
      <c r="AB5919" s="76"/>
      <c r="AD5919" s="76"/>
      <c r="AE5919" s="76"/>
      <c r="AG5919" s="76"/>
      <c r="AH5919" s="76"/>
      <c r="AJ5919" s="76"/>
      <c r="AK5919" s="76"/>
      <c r="AM5919" s="76"/>
      <c r="AN5919" s="76"/>
      <c r="AP5919" s="76"/>
      <c r="AQ5919" s="76"/>
      <c r="AS5919" s="76"/>
      <c r="AT5919" s="76"/>
      <c r="AV5919" s="76"/>
      <c r="AW5919" s="76"/>
      <c r="AY5919" s="76"/>
      <c r="AZ5919" s="76"/>
      <c r="BB5919" s="76"/>
      <c r="BC5919" s="76"/>
      <c r="BE5919" s="76"/>
      <c r="BF5919" s="76"/>
      <c r="BH5919" s="76"/>
      <c r="BI5919" s="76"/>
      <c r="BK5919" s="76"/>
      <c r="BL5919" s="76"/>
      <c r="BN5919" s="76"/>
      <c r="BO5919" s="76"/>
      <c r="BQ5919" s="76"/>
      <c r="BR5919" s="76"/>
      <c r="BT5919" s="76"/>
      <c r="BU5919" s="76"/>
      <c r="BW5919" s="76"/>
      <c r="BX5919" s="76"/>
    </row>
    <row r="5920" spans="1:76" ht="12.75" customHeight="1">
      <c r="A5920" s="2"/>
      <c r="B5920" s="2"/>
      <c r="C5920" s="2"/>
      <c r="D5920" s="75"/>
      <c r="F5920" s="76"/>
      <c r="G5920" s="76"/>
      <c r="I5920" s="76"/>
      <c r="J5920" s="76"/>
      <c r="L5920" s="76"/>
      <c r="M5920" s="76"/>
      <c r="O5920" s="76"/>
      <c r="P5920" s="76"/>
      <c r="R5920" s="76"/>
      <c r="S5920" s="76"/>
      <c r="U5920" s="76"/>
      <c r="V5920" s="76"/>
      <c r="X5920" s="76"/>
      <c r="Y5920" s="76"/>
      <c r="AA5920" s="76"/>
      <c r="AB5920" s="76"/>
      <c r="AD5920" s="76"/>
      <c r="AE5920" s="76"/>
      <c r="AG5920" s="76"/>
      <c r="AH5920" s="76"/>
      <c r="AJ5920" s="76"/>
      <c r="AK5920" s="76"/>
      <c r="AM5920" s="76"/>
      <c r="AN5920" s="76"/>
      <c r="AP5920" s="76"/>
      <c r="AQ5920" s="76"/>
      <c r="AS5920" s="76"/>
      <c r="AT5920" s="76"/>
      <c r="AV5920" s="76"/>
      <c r="AW5920" s="76"/>
      <c r="AY5920" s="76"/>
      <c r="AZ5920" s="76"/>
      <c r="BB5920" s="76"/>
      <c r="BC5920" s="76"/>
      <c r="BE5920" s="76"/>
      <c r="BF5920" s="76"/>
      <c r="BH5920" s="76"/>
      <c r="BI5920" s="76"/>
      <c r="BK5920" s="76"/>
      <c r="BL5920" s="76"/>
      <c r="BN5920" s="76"/>
      <c r="BO5920" s="76"/>
      <c r="BQ5920" s="76"/>
      <c r="BR5920" s="76"/>
      <c r="BT5920" s="76"/>
      <c r="BU5920" s="76"/>
      <c r="BW5920" s="76"/>
      <c r="BX5920" s="76"/>
    </row>
    <row r="5921" spans="1:76" ht="12.75" customHeight="1">
      <c r="A5921" s="2"/>
      <c r="B5921" s="2"/>
      <c r="C5921" s="2"/>
      <c r="D5921" s="75"/>
      <c r="F5921" s="76"/>
      <c r="G5921" s="76"/>
      <c r="I5921" s="76"/>
      <c r="J5921" s="76"/>
      <c r="L5921" s="76"/>
      <c r="M5921" s="76"/>
      <c r="O5921" s="76"/>
      <c r="P5921" s="76"/>
      <c r="R5921" s="76"/>
      <c r="S5921" s="76"/>
      <c r="U5921" s="76"/>
      <c r="V5921" s="76"/>
      <c r="X5921" s="76"/>
      <c r="Y5921" s="76"/>
      <c r="AA5921" s="76"/>
      <c r="AB5921" s="76"/>
      <c r="AD5921" s="76"/>
      <c r="AE5921" s="76"/>
      <c r="AG5921" s="76"/>
      <c r="AH5921" s="76"/>
      <c r="AJ5921" s="76"/>
      <c r="AK5921" s="76"/>
      <c r="AM5921" s="76"/>
      <c r="AN5921" s="76"/>
      <c r="AP5921" s="76"/>
      <c r="AQ5921" s="76"/>
      <c r="AS5921" s="76"/>
      <c r="AT5921" s="76"/>
      <c r="AV5921" s="76"/>
      <c r="AW5921" s="76"/>
      <c r="AY5921" s="76"/>
      <c r="AZ5921" s="76"/>
      <c r="BB5921" s="76"/>
      <c r="BC5921" s="76"/>
      <c r="BE5921" s="76"/>
      <c r="BF5921" s="76"/>
      <c r="BH5921" s="76"/>
      <c r="BI5921" s="76"/>
      <c r="BK5921" s="76"/>
      <c r="BL5921" s="76"/>
      <c r="BN5921" s="76"/>
      <c r="BO5921" s="76"/>
      <c r="BQ5921" s="76"/>
      <c r="BR5921" s="76"/>
      <c r="BT5921" s="76"/>
      <c r="BU5921" s="76"/>
      <c r="BW5921" s="76"/>
      <c r="BX5921" s="76"/>
    </row>
    <row r="5922" spans="1:76" ht="12.75" customHeight="1">
      <c r="A5922" s="2"/>
      <c r="B5922" s="2"/>
      <c r="C5922" s="2"/>
      <c r="D5922" s="75"/>
      <c r="F5922" s="76"/>
      <c r="G5922" s="76"/>
      <c r="I5922" s="76"/>
      <c r="J5922" s="76"/>
      <c r="L5922" s="76"/>
      <c r="M5922" s="76"/>
      <c r="O5922" s="76"/>
      <c r="P5922" s="76"/>
      <c r="R5922" s="76"/>
      <c r="S5922" s="76"/>
      <c r="U5922" s="76"/>
      <c r="V5922" s="76"/>
      <c r="X5922" s="76"/>
      <c r="Y5922" s="76"/>
      <c r="AA5922" s="76"/>
      <c r="AB5922" s="76"/>
      <c r="AD5922" s="76"/>
      <c r="AE5922" s="76"/>
      <c r="AG5922" s="76"/>
      <c r="AH5922" s="76"/>
      <c r="AJ5922" s="76"/>
      <c r="AK5922" s="76"/>
      <c r="AM5922" s="76"/>
      <c r="AN5922" s="76"/>
      <c r="AP5922" s="76"/>
      <c r="AQ5922" s="76"/>
      <c r="AS5922" s="76"/>
      <c r="AT5922" s="76"/>
      <c r="AV5922" s="76"/>
      <c r="AW5922" s="76"/>
      <c r="AY5922" s="76"/>
      <c r="AZ5922" s="76"/>
      <c r="BB5922" s="76"/>
      <c r="BC5922" s="76"/>
      <c r="BE5922" s="76"/>
      <c r="BF5922" s="76"/>
      <c r="BH5922" s="76"/>
      <c r="BI5922" s="76"/>
      <c r="BK5922" s="76"/>
      <c r="BL5922" s="76"/>
      <c r="BN5922" s="76"/>
      <c r="BO5922" s="76"/>
      <c r="BQ5922" s="76"/>
      <c r="BR5922" s="76"/>
      <c r="BT5922" s="76"/>
      <c r="BU5922" s="76"/>
      <c r="BW5922" s="76"/>
      <c r="BX5922" s="76"/>
    </row>
    <row r="5923" spans="1:76" ht="12.75" customHeight="1">
      <c r="A5923" s="2"/>
      <c r="B5923" s="2"/>
      <c r="C5923" s="2"/>
      <c r="D5923" s="75"/>
      <c r="F5923" s="76"/>
      <c r="G5923" s="76"/>
      <c r="I5923" s="76"/>
      <c r="J5923" s="76"/>
      <c r="L5923" s="76"/>
      <c r="M5923" s="76"/>
      <c r="O5923" s="76"/>
      <c r="P5923" s="76"/>
      <c r="R5923" s="76"/>
      <c r="S5923" s="76"/>
      <c r="U5923" s="76"/>
      <c r="V5923" s="76"/>
      <c r="X5923" s="76"/>
      <c r="Y5923" s="76"/>
      <c r="AA5923" s="76"/>
      <c r="AB5923" s="76"/>
      <c r="AD5923" s="76"/>
      <c r="AE5923" s="76"/>
      <c r="AG5923" s="76"/>
      <c r="AH5923" s="76"/>
      <c r="AJ5923" s="76"/>
      <c r="AK5923" s="76"/>
      <c r="AM5923" s="76"/>
      <c r="AN5923" s="76"/>
      <c r="AP5923" s="76"/>
      <c r="AQ5923" s="76"/>
      <c r="AS5923" s="76"/>
      <c r="AT5923" s="76"/>
      <c r="AV5923" s="76"/>
      <c r="AW5923" s="76"/>
      <c r="AY5923" s="76"/>
      <c r="AZ5923" s="76"/>
      <c r="BB5923" s="76"/>
      <c r="BC5923" s="76"/>
      <c r="BE5923" s="76"/>
      <c r="BF5923" s="76"/>
      <c r="BH5923" s="76"/>
      <c r="BI5923" s="76"/>
      <c r="BK5923" s="76"/>
      <c r="BL5923" s="76"/>
      <c r="BN5923" s="76"/>
      <c r="BO5923" s="76"/>
      <c r="BQ5923" s="76"/>
      <c r="BR5923" s="76"/>
      <c r="BT5923" s="76"/>
      <c r="BU5923" s="76"/>
      <c r="BW5923" s="76"/>
      <c r="BX5923" s="76"/>
    </row>
    <row r="5924" spans="1:76" ht="12.75" customHeight="1">
      <c r="A5924" s="2"/>
      <c r="B5924" s="2"/>
      <c r="C5924" s="2"/>
      <c r="D5924" s="75"/>
      <c r="F5924" s="76"/>
      <c r="G5924" s="76"/>
      <c r="I5924" s="76"/>
      <c r="J5924" s="76"/>
      <c r="L5924" s="76"/>
      <c r="M5924" s="76"/>
      <c r="O5924" s="76"/>
      <c r="P5924" s="76"/>
      <c r="R5924" s="76"/>
      <c r="S5924" s="76"/>
      <c r="U5924" s="76"/>
      <c r="V5924" s="76"/>
      <c r="X5924" s="76"/>
      <c r="Y5924" s="76"/>
      <c r="AA5924" s="76"/>
      <c r="AB5924" s="76"/>
      <c r="AD5924" s="76"/>
      <c r="AE5924" s="76"/>
      <c r="AG5924" s="76"/>
      <c r="AH5924" s="76"/>
      <c r="AJ5924" s="76"/>
      <c r="AK5924" s="76"/>
      <c r="AM5924" s="76"/>
      <c r="AN5924" s="76"/>
      <c r="AP5924" s="76"/>
      <c r="AQ5924" s="76"/>
      <c r="AS5924" s="76"/>
      <c r="AT5924" s="76"/>
      <c r="AV5924" s="76"/>
      <c r="AW5924" s="76"/>
      <c r="AY5924" s="76"/>
      <c r="AZ5924" s="76"/>
      <c r="BB5924" s="76"/>
      <c r="BC5924" s="76"/>
      <c r="BE5924" s="76"/>
      <c r="BF5924" s="76"/>
      <c r="BH5924" s="76"/>
      <c r="BI5924" s="76"/>
      <c r="BK5924" s="76"/>
      <c r="BL5924" s="76"/>
      <c r="BN5924" s="76"/>
      <c r="BO5924" s="76"/>
      <c r="BQ5924" s="76"/>
      <c r="BR5924" s="76"/>
      <c r="BT5924" s="76"/>
      <c r="BU5924" s="76"/>
      <c r="BW5924" s="76"/>
      <c r="BX5924" s="76"/>
    </row>
    <row r="5925" spans="1:76" ht="12.75" customHeight="1">
      <c r="A5925" s="2"/>
      <c r="B5925" s="2"/>
      <c r="C5925" s="2"/>
      <c r="D5925" s="75"/>
      <c r="F5925" s="76"/>
      <c r="G5925" s="76"/>
      <c r="I5925" s="76"/>
      <c r="J5925" s="76"/>
      <c r="L5925" s="76"/>
      <c r="M5925" s="76"/>
      <c r="O5925" s="76"/>
      <c r="P5925" s="76"/>
      <c r="R5925" s="76"/>
      <c r="S5925" s="76"/>
      <c r="U5925" s="76"/>
      <c r="V5925" s="76"/>
      <c r="X5925" s="76"/>
      <c r="Y5925" s="76"/>
      <c r="AA5925" s="76"/>
      <c r="AB5925" s="76"/>
      <c r="AD5925" s="76"/>
      <c r="AE5925" s="76"/>
      <c r="AG5925" s="76"/>
      <c r="AH5925" s="76"/>
      <c r="AJ5925" s="76"/>
      <c r="AK5925" s="76"/>
      <c r="AM5925" s="76"/>
      <c r="AN5925" s="76"/>
      <c r="AP5925" s="76"/>
      <c r="AQ5925" s="76"/>
      <c r="AS5925" s="76"/>
      <c r="AT5925" s="76"/>
      <c r="AV5925" s="76"/>
      <c r="AW5925" s="76"/>
      <c r="AY5925" s="76"/>
      <c r="AZ5925" s="76"/>
      <c r="BB5925" s="76"/>
      <c r="BC5925" s="76"/>
      <c r="BE5925" s="76"/>
      <c r="BF5925" s="76"/>
      <c r="BH5925" s="76"/>
      <c r="BI5925" s="76"/>
      <c r="BK5925" s="76"/>
      <c r="BL5925" s="76"/>
      <c r="BN5925" s="76"/>
      <c r="BO5925" s="76"/>
      <c r="BQ5925" s="76"/>
      <c r="BR5925" s="76"/>
      <c r="BT5925" s="76"/>
      <c r="BU5925" s="76"/>
      <c r="BW5925" s="76"/>
      <c r="BX5925" s="76"/>
    </row>
    <row r="5926" spans="1:76" ht="12.75" customHeight="1">
      <c r="A5926" s="2"/>
      <c r="B5926" s="2"/>
      <c r="C5926" s="2"/>
      <c r="D5926" s="75"/>
      <c r="F5926" s="76"/>
      <c r="G5926" s="76"/>
      <c r="I5926" s="76"/>
      <c r="J5926" s="76"/>
      <c r="L5926" s="76"/>
      <c r="M5926" s="76"/>
      <c r="O5926" s="76"/>
      <c r="P5926" s="76"/>
      <c r="R5926" s="76"/>
      <c r="S5926" s="76"/>
      <c r="U5926" s="76"/>
      <c r="V5926" s="76"/>
      <c r="X5926" s="76"/>
      <c r="Y5926" s="76"/>
      <c r="AA5926" s="76"/>
      <c r="AB5926" s="76"/>
      <c r="AD5926" s="76"/>
      <c r="AE5926" s="76"/>
      <c r="AG5926" s="76"/>
      <c r="AH5926" s="76"/>
      <c r="AJ5926" s="76"/>
      <c r="AK5926" s="76"/>
      <c r="AM5926" s="76"/>
      <c r="AN5926" s="76"/>
      <c r="AP5926" s="76"/>
      <c r="AQ5926" s="76"/>
      <c r="AS5926" s="76"/>
      <c r="AT5926" s="76"/>
      <c r="AV5926" s="76"/>
      <c r="AW5926" s="76"/>
      <c r="AY5926" s="76"/>
      <c r="AZ5926" s="76"/>
      <c r="BB5926" s="76"/>
      <c r="BC5926" s="76"/>
      <c r="BE5926" s="76"/>
      <c r="BF5926" s="76"/>
      <c r="BH5926" s="76"/>
      <c r="BI5926" s="76"/>
      <c r="BK5926" s="76"/>
      <c r="BL5926" s="76"/>
      <c r="BN5926" s="76"/>
      <c r="BO5926" s="76"/>
      <c r="BQ5926" s="76"/>
      <c r="BR5926" s="76"/>
      <c r="BT5926" s="76"/>
      <c r="BU5926" s="76"/>
      <c r="BW5926" s="76"/>
      <c r="BX5926" s="76"/>
    </row>
    <row r="5927" spans="1:76" ht="12.75" customHeight="1">
      <c r="A5927" s="2"/>
      <c r="B5927" s="2"/>
      <c r="C5927" s="2"/>
      <c r="D5927" s="75"/>
      <c r="F5927" s="76"/>
      <c r="G5927" s="76"/>
      <c r="I5927" s="76"/>
      <c r="J5927" s="76"/>
      <c r="L5927" s="76"/>
      <c r="M5927" s="76"/>
      <c r="O5927" s="76"/>
      <c r="P5927" s="76"/>
      <c r="R5927" s="76"/>
      <c r="S5927" s="76"/>
      <c r="U5927" s="76"/>
      <c r="V5927" s="76"/>
      <c r="X5927" s="76"/>
      <c r="Y5927" s="76"/>
      <c r="AA5927" s="76"/>
      <c r="AB5927" s="76"/>
      <c r="AD5927" s="76"/>
      <c r="AE5927" s="76"/>
      <c r="AG5927" s="76"/>
      <c r="AH5927" s="76"/>
      <c r="AJ5927" s="76"/>
      <c r="AK5927" s="76"/>
      <c r="AM5927" s="76"/>
      <c r="AN5927" s="76"/>
      <c r="AP5927" s="76"/>
      <c r="AQ5927" s="76"/>
      <c r="AS5927" s="76"/>
      <c r="AT5927" s="76"/>
      <c r="AV5927" s="76"/>
      <c r="AW5927" s="76"/>
      <c r="AY5927" s="76"/>
      <c r="AZ5927" s="76"/>
      <c r="BB5927" s="76"/>
      <c r="BC5927" s="76"/>
      <c r="BE5927" s="76"/>
      <c r="BF5927" s="76"/>
      <c r="BH5927" s="76"/>
      <c r="BI5927" s="76"/>
      <c r="BK5927" s="76"/>
      <c r="BL5927" s="76"/>
      <c r="BN5927" s="76"/>
      <c r="BO5927" s="76"/>
      <c r="BQ5927" s="76"/>
      <c r="BR5927" s="76"/>
      <c r="BT5927" s="76"/>
      <c r="BU5927" s="76"/>
      <c r="BW5927" s="76"/>
      <c r="BX5927" s="76"/>
    </row>
    <row r="5928" spans="1:76" ht="12.75" customHeight="1">
      <c r="A5928" s="2"/>
      <c r="B5928" s="2"/>
      <c r="C5928" s="2"/>
      <c r="D5928" s="75"/>
      <c r="F5928" s="76"/>
      <c r="G5928" s="76"/>
      <c r="I5928" s="76"/>
      <c r="J5928" s="76"/>
      <c r="L5928" s="76"/>
      <c r="M5928" s="76"/>
      <c r="O5928" s="76"/>
      <c r="P5928" s="76"/>
      <c r="R5928" s="76"/>
      <c r="S5928" s="76"/>
      <c r="U5928" s="76"/>
      <c r="V5928" s="76"/>
      <c r="X5928" s="76"/>
      <c r="Y5928" s="76"/>
      <c r="AA5928" s="76"/>
      <c r="AB5928" s="76"/>
      <c r="AD5928" s="76"/>
      <c r="AE5928" s="76"/>
      <c r="AG5928" s="76"/>
      <c r="AH5928" s="76"/>
      <c r="AJ5928" s="76"/>
      <c r="AK5928" s="76"/>
      <c r="AM5928" s="76"/>
      <c r="AN5928" s="76"/>
      <c r="AP5928" s="76"/>
      <c r="AQ5928" s="76"/>
      <c r="AS5928" s="76"/>
      <c r="AT5928" s="76"/>
      <c r="AV5928" s="76"/>
      <c r="AW5928" s="76"/>
      <c r="AY5928" s="76"/>
      <c r="AZ5928" s="76"/>
      <c r="BB5928" s="76"/>
      <c r="BC5928" s="76"/>
      <c r="BE5928" s="76"/>
      <c r="BF5928" s="76"/>
      <c r="BH5928" s="76"/>
      <c r="BI5928" s="76"/>
      <c r="BK5928" s="76"/>
      <c r="BL5928" s="76"/>
      <c r="BN5928" s="76"/>
      <c r="BO5928" s="76"/>
      <c r="BQ5928" s="76"/>
      <c r="BR5928" s="76"/>
      <c r="BT5928" s="76"/>
      <c r="BU5928" s="76"/>
      <c r="BW5928" s="76"/>
      <c r="BX5928" s="76"/>
    </row>
    <row r="5929" spans="1:76" ht="12.75" customHeight="1">
      <c r="A5929" s="2"/>
      <c r="B5929" s="2"/>
      <c r="C5929" s="2"/>
      <c r="D5929" s="75"/>
      <c r="F5929" s="76"/>
      <c r="G5929" s="76"/>
      <c r="I5929" s="76"/>
      <c r="J5929" s="76"/>
      <c r="L5929" s="76"/>
      <c r="M5929" s="76"/>
      <c r="O5929" s="76"/>
      <c r="P5929" s="76"/>
      <c r="R5929" s="76"/>
      <c r="S5929" s="76"/>
      <c r="U5929" s="76"/>
      <c r="V5929" s="76"/>
      <c r="X5929" s="76"/>
      <c r="Y5929" s="76"/>
      <c r="AA5929" s="76"/>
      <c r="AB5929" s="76"/>
      <c r="AD5929" s="76"/>
      <c r="AE5929" s="76"/>
      <c r="AG5929" s="76"/>
      <c r="AH5929" s="76"/>
      <c r="AJ5929" s="76"/>
      <c r="AK5929" s="76"/>
      <c r="AM5929" s="76"/>
      <c r="AN5929" s="76"/>
      <c r="AP5929" s="76"/>
      <c r="AQ5929" s="76"/>
      <c r="AS5929" s="76"/>
      <c r="AT5929" s="76"/>
      <c r="AV5929" s="76"/>
      <c r="AW5929" s="76"/>
      <c r="AY5929" s="76"/>
      <c r="AZ5929" s="76"/>
      <c r="BB5929" s="76"/>
      <c r="BC5929" s="76"/>
      <c r="BE5929" s="76"/>
      <c r="BF5929" s="76"/>
      <c r="BH5929" s="76"/>
      <c r="BI5929" s="76"/>
      <c r="BK5929" s="76"/>
      <c r="BL5929" s="76"/>
      <c r="BN5929" s="76"/>
      <c r="BO5929" s="76"/>
      <c r="BQ5929" s="76"/>
      <c r="BR5929" s="76"/>
      <c r="BT5929" s="76"/>
      <c r="BU5929" s="76"/>
      <c r="BW5929" s="76"/>
      <c r="BX5929" s="76"/>
    </row>
    <row r="5930" spans="1:76" ht="12.75" customHeight="1">
      <c r="A5930" s="2"/>
      <c r="B5930" s="2"/>
      <c r="C5930" s="2"/>
      <c r="D5930" s="75"/>
      <c r="F5930" s="76"/>
      <c r="G5930" s="76"/>
      <c r="I5930" s="76"/>
      <c r="J5930" s="76"/>
      <c r="L5930" s="76"/>
      <c r="M5930" s="76"/>
      <c r="O5930" s="76"/>
      <c r="P5930" s="76"/>
      <c r="R5930" s="76"/>
      <c r="S5930" s="76"/>
      <c r="U5930" s="76"/>
      <c r="V5930" s="76"/>
      <c r="X5930" s="76"/>
      <c r="Y5930" s="76"/>
      <c r="AA5930" s="76"/>
      <c r="AB5930" s="76"/>
      <c r="AD5930" s="76"/>
      <c r="AE5930" s="76"/>
      <c r="AG5930" s="76"/>
      <c r="AH5930" s="76"/>
      <c r="AJ5930" s="76"/>
      <c r="AK5930" s="76"/>
      <c r="AM5930" s="76"/>
      <c r="AN5930" s="76"/>
      <c r="AP5930" s="76"/>
      <c r="AQ5930" s="76"/>
      <c r="AS5930" s="76"/>
      <c r="AT5930" s="76"/>
      <c r="AV5930" s="76"/>
      <c r="AW5930" s="76"/>
      <c r="AY5930" s="76"/>
      <c r="AZ5930" s="76"/>
      <c r="BB5930" s="76"/>
      <c r="BC5930" s="76"/>
      <c r="BE5930" s="76"/>
      <c r="BF5930" s="76"/>
      <c r="BH5930" s="76"/>
      <c r="BI5930" s="76"/>
      <c r="BK5930" s="76"/>
      <c r="BL5930" s="76"/>
      <c r="BN5930" s="76"/>
      <c r="BO5930" s="76"/>
      <c r="BQ5930" s="76"/>
      <c r="BR5930" s="76"/>
      <c r="BT5930" s="76"/>
      <c r="BU5930" s="76"/>
      <c r="BW5930" s="76"/>
      <c r="BX5930" s="76"/>
    </row>
    <row r="5931" spans="1:76" ht="12.75" customHeight="1">
      <c r="A5931" s="2"/>
      <c r="B5931" s="2"/>
      <c r="C5931" s="2"/>
      <c r="D5931" s="75"/>
      <c r="F5931" s="76"/>
      <c r="G5931" s="76"/>
      <c r="I5931" s="76"/>
      <c r="J5931" s="76"/>
      <c r="L5931" s="76"/>
      <c r="M5931" s="76"/>
      <c r="O5931" s="76"/>
      <c r="P5931" s="76"/>
      <c r="R5931" s="76"/>
      <c r="S5931" s="76"/>
      <c r="U5931" s="76"/>
      <c r="V5931" s="76"/>
      <c r="X5931" s="76"/>
      <c r="Y5931" s="76"/>
      <c r="AA5931" s="76"/>
      <c r="AB5931" s="76"/>
      <c r="AD5931" s="76"/>
      <c r="AE5931" s="76"/>
      <c r="AG5931" s="76"/>
      <c r="AH5931" s="76"/>
      <c r="AJ5931" s="76"/>
      <c r="AK5931" s="76"/>
      <c r="AM5931" s="76"/>
      <c r="AN5931" s="76"/>
      <c r="AP5931" s="76"/>
      <c r="AQ5931" s="76"/>
      <c r="AS5931" s="76"/>
      <c r="AT5931" s="76"/>
      <c r="AV5931" s="76"/>
      <c r="AW5931" s="76"/>
      <c r="AY5931" s="76"/>
      <c r="AZ5931" s="76"/>
      <c r="BB5931" s="76"/>
      <c r="BC5931" s="76"/>
      <c r="BE5931" s="76"/>
      <c r="BF5931" s="76"/>
      <c r="BH5931" s="76"/>
      <c r="BI5931" s="76"/>
      <c r="BK5931" s="76"/>
      <c r="BL5931" s="76"/>
      <c r="BN5931" s="76"/>
      <c r="BO5931" s="76"/>
      <c r="BQ5931" s="76"/>
      <c r="BR5931" s="76"/>
      <c r="BT5931" s="76"/>
      <c r="BU5931" s="76"/>
      <c r="BW5931" s="76"/>
      <c r="BX5931" s="76"/>
    </row>
    <row r="5932" spans="1:76" ht="12.75" customHeight="1">
      <c r="A5932" s="2"/>
      <c r="B5932" s="2"/>
      <c r="C5932" s="2"/>
      <c r="D5932" s="75"/>
      <c r="F5932" s="76"/>
      <c r="G5932" s="76"/>
      <c r="I5932" s="76"/>
      <c r="J5932" s="76"/>
      <c r="L5932" s="76"/>
      <c r="M5932" s="76"/>
      <c r="O5932" s="76"/>
      <c r="P5932" s="76"/>
      <c r="R5932" s="76"/>
      <c r="S5932" s="76"/>
      <c r="U5932" s="76"/>
      <c r="V5932" s="76"/>
      <c r="X5932" s="76"/>
      <c r="Y5932" s="76"/>
      <c r="AA5932" s="76"/>
      <c r="AB5932" s="76"/>
      <c r="AD5932" s="76"/>
      <c r="AE5932" s="76"/>
      <c r="AG5932" s="76"/>
      <c r="AH5932" s="76"/>
      <c r="AJ5932" s="76"/>
      <c r="AK5932" s="76"/>
      <c r="AM5932" s="76"/>
      <c r="AN5932" s="76"/>
      <c r="AP5932" s="76"/>
      <c r="AQ5932" s="76"/>
      <c r="AS5932" s="76"/>
      <c r="AT5932" s="76"/>
      <c r="AV5932" s="76"/>
      <c r="AW5932" s="76"/>
      <c r="AY5932" s="76"/>
      <c r="AZ5932" s="76"/>
      <c r="BB5932" s="76"/>
      <c r="BC5932" s="76"/>
      <c r="BE5932" s="76"/>
      <c r="BF5932" s="76"/>
      <c r="BH5932" s="76"/>
      <c r="BI5932" s="76"/>
      <c r="BK5932" s="76"/>
      <c r="BL5932" s="76"/>
      <c r="BN5932" s="76"/>
      <c r="BO5932" s="76"/>
      <c r="BQ5932" s="76"/>
      <c r="BR5932" s="76"/>
      <c r="BT5932" s="76"/>
      <c r="BU5932" s="76"/>
      <c r="BW5932" s="76"/>
      <c r="BX5932" s="76"/>
    </row>
    <row r="5933" spans="1:76" ht="12.75" customHeight="1">
      <c r="A5933" s="2"/>
      <c r="B5933" s="2"/>
      <c r="C5933" s="2"/>
      <c r="D5933" s="75"/>
      <c r="F5933" s="76"/>
      <c r="G5933" s="76"/>
      <c r="I5933" s="76"/>
      <c r="J5933" s="76"/>
      <c r="L5933" s="76"/>
      <c r="M5933" s="76"/>
      <c r="O5933" s="76"/>
      <c r="P5933" s="76"/>
      <c r="R5933" s="76"/>
      <c r="S5933" s="76"/>
      <c r="U5933" s="76"/>
      <c r="V5933" s="76"/>
      <c r="X5933" s="76"/>
      <c r="Y5933" s="76"/>
      <c r="AA5933" s="76"/>
      <c r="AB5933" s="76"/>
      <c r="AD5933" s="76"/>
      <c r="AE5933" s="76"/>
      <c r="AG5933" s="76"/>
      <c r="AH5933" s="76"/>
      <c r="AJ5933" s="76"/>
      <c r="AK5933" s="76"/>
      <c r="AM5933" s="76"/>
      <c r="AN5933" s="76"/>
      <c r="AP5933" s="76"/>
      <c r="AQ5933" s="76"/>
      <c r="AS5933" s="76"/>
      <c r="AT5933" s="76"/>
      <c r="AV5933" s="76"/>
      <c r="AW5933" s="76"/>
      <c r="AY5933" s="76"/>
      <c r="AZ5933" s="76"/>
      <c r="BB5933" s="76"/>
      <c r="BC5933" s="76"/>
      <c r="BE5933" s="76"/>
      <c r="BF5933" s="76"/>
      <c r="BH5933" s="76"/>
      <c r="BI5933" s="76"/>
      <c r="BK5933" s="76"/>
      <c r="BL5933" s="76"/>
      <c r="BN5933" s="76"/>
      <c r="BO5933" s="76"/>
      <c r="BQ5933" s="76"/>
      <c r="BR5933" s="76"/>
      <c r="BT5933" s="76"/>
      <c r="BU5933" s="76"/>
      <c r="BW5933" s="76"/>
      <c r="BX5933" s="76"/>
    </row>
    <row r="5934" spans="1:76" ht="12.75" customHeight="1">
      <c r="A5934" s="2"/>
      <c r="B5934" s="2"/>
      <c r="C5934" s="2"/>
      <c r="D5934" s="75"/>
      <c r="F5934" s="76"/>
      <c r="G5934" s="76"/>
      <c r="I5934" s="76"/>
      <c r="J5934" s="76"/>
      <c r="L5934" s="76"/>
      <c r="M5934" s="76"/>
      <c r="O5934" s="76"/>
      <c r="P5934" s="76"/>
      <c r="R5934" s="76"/>
      <c r="S5934" s="76"/>
      <c r="U5934" s="76"/>
      <c r="V5934" s="76"/>
      <c r="X5934" s="76"/>
      <c r="Y5934" s="76"/>
      <c r="AA5934" s="76"/>
      <c r="AB5934" s="76"/>
      <c r="AD5934" s="76"/>
      <c r="AE5934" s="76"/>
      <c r="AG5934" s="76"/>
      <c r="AH5934" s="76"/>
      <c r="AJ5934" s="76"/>
      <c r="AK5934" s="76"/>
      <c r="AM5934" s="76"/>
      <c r="AN5934" s="76"/>
      <c r="AP5934" s="76"/>
      <c r="AQ5934" s="76"/>
      <c r="AS5934" s="76"/>
      <c r="AT5934" s="76"/>
      <c r="AV5934" s="76"/>
      <c r="AW5934" s="76"/>
      <c r="AY5934" s="76"/>
      <c r="AZ5934" s="76"/>
      <c r="BB5934" s="76"/>
      <c r="BC5934" s="76"/>
      <c r="BE5934" s="76"/>
      <c r="BF5934" s="76"/>
      <c r="BH5934" s="76"/>
      <c r="BI5934" s="76"/>
      <c r="BK5934" s="76"/>
      <c r="BL5934" s="76"/>
      <c r="BN5934" s="76"/>
      <c r="BO5934" s="76"/>
      <c r="BQ5934" s="76"/>
      <c r="BR5934" s="76"/>
      <c r="BT5934" s="76"/>
      <c r="BU5934" s="76"/>
      <c r="BW5934" s="76"/>
      <c r="BX5934" s="76"/>
    </row>
    <row r="5935" spans="1:76" ht="12.75" customHeight="1">
      <c r="A5935" s="2"/>
      <c r="B5935" s="2"/>
      <c r="C5935" s="2"/>
      <c r="D5935" s="75"/>
      <c r="F5935" s="76"/>
      <c r="G5935" s="76"/>
      <c r="I5935" s="76"/>
      <c r="J5935" s="76"/>
      <c r="L5935" s="76"/>
      <c r="M5935" s="76"/>
      <c r="O5935" s="76"/>
      <c r="P5935" s="76"/>
      <c r="R5935" s="76"/>
      <c r="S5935" s="76"/>
      <c r="U5935" s="76"/>
      <c r="V5935" s="76"/>
      <c r="X5935" s="76"/>
      <c r="Y5935" s="76"/>
      <c r="AA5935" s="76"/>
      <c r="AB5935" s="76"/>
      <c r="AD5935" s="76"/>
      <c r="AE5935" s="76"/>
      <c r="AG5935" s="76"/>
      <c r="AH5935" s="76"/>
      <c r="AJ5935" s="76"/>
      <c r="AK5935" s="76"/>
      <c r="AM5935" s="76"/>
      <c r="AN5935" s="76"/>
      <c r="AP5935" s="76"/>
      <c r="AQ5935" s="76"/>
      <c r="AS5935" s="76"/>
      <c r="AT5935" s="76"/>
      <c r="AV5935" s="76"/>
      <c r="AW5935" s="76"/>
      <c r="AY5935" s="76"/>
      <c r="AZ5935" s="76"/>
      <c r="BB5935" s="76"/>
      <c r="BC5935" s="76"/>
      <c r="BE5935" s="76"/>
      <c r="BF5935" s="76"/>
      <c r="BH5935" s="76"/>
      <c r="BI5935" s="76"/>
      <c r="BK5935" s="76"/>
      <c r="BL5935" s="76"/>
      <c r="BN5935" s="76"/>
      <c r="BO5935" s="76"/>
      <c r="BQ5935" s="76"/>
      <c r="BR5935" s="76"/>
      <c r="BT5935" s="76"/>
      <c r="BU5935" s="76"/>
      <c r="BW5935" s="76"/>
      <c r="BX5935" s="76"/>
    </row>
    <row r="5936" spans="1:76" ht="12.75" customHeight="1">
      <c r="A5936" s="2"/>
      <c r="B5936" s="2"/>
      <c r="C5936" s="2"/>
      <c r="D5936" s="75"/>
      <c r="F5936" s="76"/>
      <c r="G5936" s="76"/>
      <c r="I5936" s="76"/>
      <c r="J5936" s="76"/>
      <c r="L5936" s="76"/>
      <c r="M5936" s="76"/>
      <c r="O5936" s="76"/>
      <c r="P5936" s="76"/>
      <c r="R5936" s="76"/>
      <c r="S5936" s="76"/>
      <c r="U5936" s="76"/>
      <c r="V5936" s="76"/>
      <c r="X5936" s="76"/>
      <c r="Y5936" s="76"/>
      <c r="AA5936" s="76"/>
      <c r="AB5936" s="76"/>
      <c r="AD5936" s="76"/>
      <c r="AE5936" s="76"/>
      <c r="AG5936" s="76"/>
      <c r="AH5936" s="76"/>
      <c r="AJ5936" s="76"/>
      <c r="AK5936" s="76"/>
      <c r="AM5936" s="76"/>
      <c r="AN5936" s="76"/>
      <c r="AP5936" s="76"/>
      <c r="AQ5936" s="76"/>
      <c r="AS5936" s="76"/>
      <c r="AT5936" s="76"/>
      <c r="AV5936" s="76"/>
      <c r="AW5936" s="76"/>
      <c r="AY5936" s="76"/>
      <c r="AZ5936" s="76"/>
      <c r="BB5936" s="76"/>
      <c r="BC5936" s="76"/>
      <c r="BE5936" s="76"/>
      <c r="BF5936" s="76"/>
      <c r="BH5936" s="76"/>
      <c r="BI5936" s="76"/>
      <c r="BK5936" s="76"/>
      <c r="BL5936" s="76"/>
      <c r="BN5936" s="76"/>
      <c r="BO5936" s="76"/>
      <c r="BQ5936" s="76"/>
      <c r="BR5936" s="76"/>
      <c r="BT5936" s="76"/>
      <c r="BU5936" s="76"/>
      <c r="BW5936" s="76"/>
      <c r="BX5936" s="76"/>
    </row>
    <row r="5937" spans="1:76" ht="12.75" customHeight="1">
      <c r="A5937" s="2"/>
      <c r="B5937" s="2"/>
      <c r="C5937" s="2"/>
      <c r="D5937" s="75"/>
      <c r="F5937" s="76"/>
      <c r="G5937" s="76"/>
      <c r="I5937" s="76"/>
      <c r="J5937" s="76"/>
      <c r="L5937" s="76"/>
      <c r="M5937" s="76"/>
      <c r="O5937" s="76"/>
      <c r="P5937" s="76"/>
      <c r="R5937" s="76"/>
      <c r="S5937" s="76"/>
      <c r="U5937" s="76"/>
      <c r="V5937" s="76"/>
      <c r="X5937" s="76"/>
      <c r="Y5937" s="76"/>
      <c r="AA5937" s="76"/>
      <c r="AB5937" s="76"/>
      <c r="AD5937" s="76"/>
      <c r="AE5937" s="76"/>
      <c r="AG5937" s="76"/>
      <c r="AH5937" s="76"/>
      <c r="AJ5937" s="76"/>
      <c r="AK5937" s="76"/>
      <c r="AM5937" s="76"/>
      <c r="AN5937" s="76"/>
      <c r="AP5937" s="76"/>
      <c r="AQ5937" s="76"/>
      <c r="AS5937" s="76"/>
      <c r="AT5937" s="76"/>
      <c r="AV5937" s="76"/>
      <c r="AW5937" s="76"/>
      <c r="AY5937" s="76"/>
      <c r="AZ5937" s="76"/>
      <c r="BB5937" s="76"/>
      <c r="BC5937" s="76"/>
      <c r="BE5937" s="76"/>
      <c r="BF5937" s="76"/>
      <c r="BH5937" s="76"/>
      <c r="BI5937" s="76"/>
      <c r="BK5937" s="76"/>
      <c r="BL5937" s="76"/>
      <c r="BN5937" s="76"/>
      <c r="BO5937" s="76"/>
      <c r="BQ5937" s="76"/>
      <c r="BR5937" s="76"/>
      <c r="BT5937" s="76"/>
      <c r="BU5937" s="76"/>
      <c r="BW5937" s="76"/>
      <c r="BX5937" s="76"/>
    </row>
    <row r="5938" spans="1:76" ht="12.75" customHeight="1">
      <c r="A5938" s="2"/>
      <c r="B5938" s="2"/>
      <c r="C5938" s="2"/>
      <c r="D5938" s="75"/>
      <c r="F5938" s="76"/>
      <c r="G5938" s="76"/>
      <c r="I5938" s="76"/>
      <c r="J5938" s="76"/>
      <c r="L5938" s="76"/>
      <c r="M5938" s="76"/>
      <c r="O5938" s="76"/>
      <c r="P5938" s="76"/>
      <c r="R5938" s="76"/>
      <c r="S5938" s="76"/>
      <c r="U5938" s="76"/>
      <c r="V5938" s="76"/>
      <c r="X5938" s="76"/>
      <c r="Y5938" s="76"/>
      <c r="AA5938" s="76"/>
      <c r="AB5938" s="76"/>
      <c r="AD5938" s="76"/>
      <c r="AE5938" s="76"/>
      <c r="AG5938" s="76"/>
      <c r="AH5938" s="76"/>
      <c r="AJ5938" s="76"/>
      <c r="AK5938" s="76"/>
      <c r="AM5938" s="76"/>
      <c r="AN5938" s="76"/>
      <c r="AP5938" s="76"/>
      <c r="AQ5938" s="76"/>
      <c r="AS5938" s="76"/>
      <c r="AT5938" s="76"/>
      <c r="AV5938" s="76"/>
      <c r="AW5938" s="76"/>
      <c r="AY5938" s="76"/>
      <c r="AZ5938" s="76"/>
      <c r="BB5938" s="76"/>
      <c r="BC5938" s="76"/>
      <c r="BE5938" s="76"/>
      <c r="BF5938" s="76"/>
      <c r="BH5938" s="76"/>
      <c r="BI5938" s="76"/>
      <c r="BK5938" s="76"/>
      <c r="BL5938" s="76"/>
      <c r="BN5938" s="76"/>
      <c r="BO5938" s="76"/>
      <c r="BQ5938" s="76"/>
      <c r="BR5938" s="76"/>
      <c r="BT5938" s="76"/>
      <c r="BU5938" s="76"/>
      <c r="BW5938" s="76"/>
      <c r="BX5938" s="76"/>
    </row>
    <row r="5939" spans="1:76" ht="12.75" customHeight="1">
      <c r="A5939" s="2"/>
      <c r="B5939" s="2"/>
      <c r="C5939" s="2"/>
      <c r="D5939" s="75"/>
      <c r="F5939" s="76"/>
      <c r="G5939" s="76"/>
      <c r="I5939" s="76"/>
      <c r="J5939" s="76"/>
      <c r="L5939" s="76"/>
      <c r="M5939" s="76"/>
      <c r="O5939" s="76"/>
      <c r="P5939" s="76"/>
      <c r="R5939" s="76"/>
      <c r="S5939" s="76"/>
      <c r="U5939" s="76"/>
      <c r="V5939" s="76"/>
      <c r="X5939" s="76"/>
      <c r="Y5939" s="76"/>
      <c r="AA5939" s="76"/>
      <c r="AB5939" s="76"/>
      <c r="AD5939" s="76"/>
      <c r="AE5939" s="76"/>
      <c r="AG5939" s="76"/>
      <c r="AH5939" s="76"/>
      <c r="AJ5939" s="76"/>
      <c r="AK5939" s="76"/>
      <c r="AM5939" s="76"/>
      <c r="AN5939" s="76"/>
      <c r="AP5939" s="76"/>
      <c r="AQ5939" s="76"/>
      <c r="AS5939" s="76"/>
      <c r="AT5939" s="76"/>
      <c r="AV5939" s="76"/>
      <c r="AW5939" s="76"/>
      <c r="AY5939" s="76"/>
      <c r="AZ5939" s="76"/>
      <c r="BB5939" s="76"/>
      <c r="BC5939" s="76"/>
      <c r="BE5939" s="76"/>
      <c r="BF5939" s="76"/>
      <c r="BH5939" s="76"/>
      <c r="BI5939" s="76"/>
      <c r="BK5939" s="76"/>
      <c r="BL5939" s="76"/>
      <c r="BN5939" s="76"/>
      <c r="BO5939" s="76"/>
      <c r="BQ5939" s="76"/>
      <c r="BR5939" s="76"/>
      <c r="BT5939" s="76"/>
      <c r="BU5939" s="76"/>
      <c r="BW5939" s="76"/>
      <c r="BX5939" s="76"/>
    </row>
    <row r="5940" spans="1:76" ht="12.75" customHeight="1">
      <c r="A5940" s="2"/>
      <c r="B5940" s="2"/>
      <c r="C5940" s="2"/>
      <c r="D5940" s="75"/>
      <c r="F5940" s="76"/>
      <c r="G5940" s="76"/>
      <c r="I5940" s="76"/>
      <c r="J5940" s="76"/>
      <c r="L5940" s="76"/>
      <c r="M5940" s="76"/>
      <c r="O5940" s="76"/>
      <c r="P5940" s="76"/>
      <c r="R5940" s="76"/>
      <c r="S5940" s="76"/>
      <c r="U5940" s="76"/>
      <c r="V5940" s="76"/>
      <c r="X5940" s="76"/>
      <c r="Y5940" s="76"/>
      <c r="AA5940" s="76"/>
      <c r="AB5940" s="76"/>
      <c r="AD5940" s="76"/>
      <c r="AE5940" s="76"/>
      <c r="AG5940" s="76"/>
      <c r="AH5940" s="76"/>
      <c r="AJ5940" s="76"/>
      <c r="AK5940" s="76"/>
      <c r="AM5940" s="76"/>
      <c r="AN5940" s="76"/>
      <c r="AP5940" s="76"/>
      <c r="AQ5940" s="76"/>
      <c r="AS5940" s="76"/>
      <c r="AT5940" s="76"/>
      <c r="AV5940" s="76"/>
      <c r="AW5940" s="76"/>
      <c r="AY5940" s="76"/>
      <c r="AZ5940" s="76"/>
      <c r="BB5940" s="76"/>
      <c r="BC5940" s="76"/>
      <c r="BE5940" s="76"/>
      <c r="BF5940" s="76"/>
      <c r="BH5940" s="76"/>
      <c r="BI5940" s="76"/>
      <c r="BK5940" s="76"/>
      <c r="BL5940" s="76"/>
      <c r="BN5940" s="76"/>
      <c r="BO5940" s="76"/>
      <c r="BQ5940" s="76"/>
      <c r="BR5940" s="76"/>
      <c r="BT5940" s="76"/>
      <c r="BU5940" s="76"/>
      <c r="BW5940" s="76"/>
      <c r="BX5940" s="76"/>
    </row>
    <row r="5941" spans="1:76" ht="12.75" customHeight="1">
      <c r="A5941" s="2"/>
      <c r="B5941" s="2"/>
      <c r="C5941" s="2"/>
      <c r="D5941" s="75"/>
      <c r="F5941" s="76"/>
      <c r="G5941" s="76"/>
      <c r="I5941" s="76"/>
      <c r="J5941" s="76"/>
      <c r="L5941" s="76"/>
      <c r="M5941" s="76"/>
      <c r="O5941" s="76"/>
      <c r="P5941" s="76"/>
      <c r="R5941" s="76"/>
      <c r="S5941" s="76"/>
      <c r="U5941" s="76"/>
      <c r="V5941" s="76"/>
      <c r="X5941" s="76"/>
      <c r="Y5941" s="76"/>
      <c r="AA5941" s="76"/>
      <c r="AB5941" s="76"/>
      <c r="AD5941" s="76"/>
      <c r="AE5941" s="76"/>
      <c r="AG5941" s="76"/>
      <c r="AH5941" s="76"/>
      <c r="AJ5941" s="76"/>
      <c r="AK5941" s="76"/>
      <c r="AM5941" s="76"/>
      <c r="AN5941" s="76"/>
      <c r="AP5941" s="76"/>
      <c r="AQ5941" s="76"/>
      <c r="AS5941" s="76"/>
      <c r="AT5941" s="76"/>
      <c r="AV5941" s="76"/>
      <c r="AW5941" s="76"/>
      <c r="AY5941" s="76"/>
      <c r="AZ5941" s="76"/>
      <c r="BB5941" s="76"/>
      <c r="BC5941" s="76"/>
      <c r="BE5941" s="76"/>
      <c r="BF5941" s="76"/>
      <c r="BH5941" s="76"/>
      <c r="BI5941" s="76"/>
      <c r="BK5941" s="76"/>
      <c r="BL5941" s="76"/>
      <c r="BN5941" s="76"/>
      <c r="BO5941" s="76"/>
      <c r="BQ5941" s="76"/>
      <c r="BR5941" s="76"/>
      <c r="BT5941" s="76"/>
      <c r="BU5941" s="76"/>
      <c r="BW5941" s="76"/>
      <c r="BX5941" s="76"/>
    </row>
    <row r="5942" spans="1:76" ht="12.75" customHeight="1">
      <c r="A5942" s="2"/>
      <c r="B5942" s="2"/>
      <c r="C5942" s="2"/>
      <c r="D5942" s="75"/>
      <c r="F5942" s="76"/>
      <c r="G5942" s="76"/>
      <c r="I5942" s="76"/>
      <c r="J5942" s="76"/>
      <c r="L5942" s="76"/>
      <c r="M5942" s="76"/>
      <c r="O5942" s="76"/>
      <c r="P5942" s="76"/>
      <c r="R5942" s="76"/>
      <c r="S5942" s="76"/>
      <c r="U5942" s="76"/>
      <c r="V5942" s="76"/>
      <c r="X5942" s="76"/>
      <c r="Y5942" s="76"/>
      <c r="AA5942" s="76"/>
      <c r="AB5942" s="76"/>
      <c r="AD5942" s="76"/>
      <c r="AE5942" s="76"/>
      <c r="AG5942" s="76"/>
      <c r="AH5942" s="76"/>
      <c r="AJ5942" s="76"/>
      <c r="AK5942" s="76"/>
      <c r="AM5942" s="76"/>
      <c r="AN5942" s="76"/>
      <c r="AP5942" s="76"/>
      <c r="AQ5942" s="76"/>
      <c r="AS5942" s="76"/>
      <c r="AT5942" s="76"/>
      <c r="AV5942" s="76"/>
      <c r="AW5942" s="76"/>
      <c r="AY5942" s="76"/>
      <c r="AZ5942" s="76"/>
      <c r="BB5942" s="76"/>
      <c r="BC5942" s="76"/>
      <c r="BE5942" s="76"/>
      <c r="BF5942" s="76"/>
      <c r="BH5942" s="76"/>
      <c r="BI5942" s="76"/>
      <c r="BK5942" s="76"/>
      <c r="BL5942" s="76"/>
      <c r="BN5942" s="76"/>
      <c r="BO5942" s="76"/>
      <c r="BQ5942" s="76"/>
      <c r="BR5942" s="76"/>
      <c r="BT5942" s="76"/>
      <c r="BU5942" s="76"/>
      <c r="BW5942" s="76"/>
      <c r="BX5942" s="76"/>
    </row>
    <row r="5943" spans="1:76" ht="12.75" customHeight="1">
      <c r="A5943" s="2"/>
      <c r="B5943" s="2"/>
      <c r="C5943" s="2"/>
      <c r="D5943" s="75"/>
      <c r="F5943" s="76"/>
      <c r="G5943" s="76"/>
      <c r="I5943" s="76"/>
      <c r="J5943" s="76"/>
      <c r="L5943" s="76"/>
      <c r="M5943" s="76"/>
      <c r="O5943" s="76"/>
      <c r="P5943" s="76"/>
      <c r="R5943" s="76"/>
      <c r="S5943" s="76"/>
      <c r="U5943" s="76"/>
      <c r="V5943" s="76"/>
      <c r="X5943" s="76"/>
      <c r="Y5943" s="76"/>
      <c r="AA5943" s="76"/>
      <c r="AB5943" s="76"/>
      <c r="AD5943" s="76"/>
      <c r="AE5943" s="76"/>
      <c r="AG5943" s="76"/>
      <c r="AH5943" s="76"/>
      <c r="AJ5943" s="76"/>
      <c r="AK5943" s="76"/>
      <c r="AM5943" s="76"/>
      <c r="AN5943" s="76"/>
      <c r="AP5943" s="76"/>
      <c r="AQ5943" s="76"/>
      <c r="AS5943" s="76"/>
      <c r="AT5943" s="76"/>
      <c r="AV5943" s="76"/>
      <c r="AW5943" s="76"/>
      <c r="AY5943" s="76"/>
      <c r="AZ5943" s="76"/>
      <c r="BB5943" s="76"/>
      <c r="BC5943" s="76"/>
      <c r="BE5943" s="76"/>
      <c r="BF5943" s="76"/>
      <c r="BH5943" s="76"/>
      <c r="BI5943" s="76"/>
      <c r="BK5943" s="76"/>
      <c r="BL5943" s="76"/>
      <c r="BN5943" s="76"/>
      <c r="BO5943" s="76"/>
      <c r="BQ5943" s="76"/>
      <c r="BR5943" s="76"/>
      <c r="BT5943" s="76"/>
      <c r="BU5943" s="76"/>
      <c r="BW5943" s="76"/>
      <c r="BX5943" s="76"/>
    </row>
    <row r="5944" spans="1:76" ht="12.75" customHeight="1">
      <c r="A5944" s="2"/>
      <c r="B5944" s="2"/>
      <c r="C5944" s="2"/>
      <c r="D5944" s="75"/>
      <c r="F5944" s="76"/>
      <c r="G5944" s="76"/>
      <c r="I5944" s="76"/>
      <c r="J5944" s="76"/>
      <c r="L5944" s="76"/>
      <c r="M5944" s="76"/>
      <c r="O5944" s="76"/>
      <c r="P5944" s="76"/>
      <c r="R5944" s="76"/>
      <c r="S5944" s="76"/>
      <c r="U5944" s="76"/>
      <c r="V5944" s="76"/>
      <c r="X5944" s="76"/>
      <c r="Y5944" s="76"/>
      <c r="AA5944" s="76"/>
      <c r="AB5944" s="76"/>
      <c r="AD5944" s="76"/>
      <c r="AE5944" s="76"/>
      <c r="AG5944" s="76"/>
      <c r="AH5944" s="76"/>
      <c r="AJ5944" s="76"/>
      <c r="AK5944" s="76"/>
      <c r="AM5944" s="76"/>
      <c r="AN5944" s="76"/>
      <c r="AP5944" s="76"/>
      <c r="AQ5944" s="76"/>
      <c r="AS5944" s="76"/>
      <c r="AT5944" s="76"/>
      <c r="AV5944" s="76"/>
      <c r="AW5944" s="76"/>
      <c r="AY5944" s="76"/>
      <c r="AZ5944" s="76"/>
      <c r="BB5944" s="76"/>
      <c r="BC5944" s="76"/>
      <c r="BE5944" s="76"/>
      <c r="BF5944" s="76"/>
      <c r="BH5944" s="76"/>
      <c r="BI5944" s="76"/>
      <c r="BK5944" s="76"/>
      <c r="BL5944" s="76"/>
      <c r="BN5944" s="76"/>
      <c r="BO5944" s="76"/>
      <c r="BQ5944" s="76"/>
      <c r="BR5944" s="76"/>
      <c r="BT5944" s="76"/>
      <c r="BU5944" s="76"/>
      <c r="BW5944" s="76"/>
      <c r="BX5944" s="76"/>
    </row>
    <row r="5945" spans="1:76" ht="12.75" customHeight="1">
      <c r="A5945" s="2"/>
      <c r="B5945" s="2"/>
      <c r="C5945" s="2"/>
      <c r="D5945" s="75"/>
      <c r="F5945" s="76"/>
      <c r="G5945" s="76"/>
      <c r="I5945" s="76"/>
      <c r="J5945" s="76"/>
      <c r="L5945" s="76"/>
      <c r="M5945" s="76"/>
      <c r="O5945" s="76"/>
      <c r="P5945" s="76"/>
      <c r="R5945" s="76"/>
      <c r="S5945" s="76"/>
      <c r="U5945" s="76"/>
      <c r="V5945" s="76"/>
      <c r="X5945" s="76"/>
      <c r="Y5945" s="76"/>
      <c r="AA5945" s="76"/>
      <c r="AB5945" s="76"/>
      <c r="AD5945" s="76"/>
      <c r="AE5945" s="76"/>
      <c r="AG5945" s="76"/>
      <c r="AH5945" s="76"/>
      <c r="AJ5945" s="76"/>
      <c r="AK5945" s="76"/>
      <c r="AM5945" s="76"/>
      <c r="AN5945" s="76"/>
      <c r="AP5945" s="76"/>
      <c r="AQ5945" s="76"/>
      <c r="AS5945" s="76"/>
      <c r="AT5945" s="76"/>
      <c r="AV5945" s="76"/>
      <c r="AW5945" s="76"/>
      <c r="AY5945" s="76"/>
      <c r="AZ5945" s="76"/>
      <c r="BB5945" s="76"/>
      <c r="BC5945" s="76"/>
      <c r="BE5945" s="76"/>
      <c r="BF5945" s="76"/>
      <c r="BH5945" s="76"/>
      <c r="BI5945" s="76"/>
      <c r="BK5945" s="76"/>
      <c r="BL5945" s="76"/>
      <c r="BN5945" s="76"/>
      <c r="BO5945" s="76"/>
      <c r="BQ5945" s="76"/>
      <c r="BR5945" s="76"/>
      <c r="BT5945" s="76"/>
      <c r="BU5945" s="76"/>
      <c r="BW5945" s="76"/>
      <c r="BX5945" s="76"/>
    </row>
    <row r="5946" spans="1:76" ht="12.75" customHeight="1">
      <c r="A5946" s="2"/>
      <c r="B5946" s="2"/>
      <c r="C5946" s="2"/>
      <c r="D5946" s="75"/>
      <c r="F5946" s="76"/>
      <c r="G5946" s="76"/>
      <c r="I5946" s="76"/>
      <c r="J5946" s="76"/>
      <c r="L5946" s="76"/>
      <c r="M5946" s="76"/>
      <c r="O5946" s="76"/>
      <c r="P5946" s="76"/>
      <c r="R5946" s="76"/>
      <c r="S5946" s="76"/>
      <c r="U5946" s="76"/>
      <c r="V5946" s="76"/>
      <c r="X5946" s="76"/>
      <c r="Y5946" s="76"/>
      <c r="AA5946" s="76"/>
      <c r="AB5946" s="76"/>
      <c r="AD5946" s="76"/>
      <c r="AE5946" s="76"/>
      <c r="AG5946" s="76"/>
      <c r="AH5946" s="76"/>
      <c r="AJ5946" s="76"/>
      <c r="AK5946" s="76"/>
      <c r="AM5946" s="76"/>
      <c r="AN5946" s="76"/>
      <c r="AP5946" s="76"/>
      <c r="AQ5946" s="76"/>
      <c r="AS5946" s="76"/>
      <c r="AT5946" s="76"/>
      <c r="AV5946" s="76"/>
      <c r="AW5946" s="76"/>
      <c r="AY5946" s="76"/>
      <c r="AZ5946" s="76"/>
      <c r="BB5946" s="76"/>
      <c r="BC5946" s="76"/>
      <c r="BE5946" s="76"/>
      <c r="BF5946" s="76"/>
      <c r="BH5946" s="76"/>
      <c r="BI5946" s="76"/>
      <c r="BK5946" s="76"/>
      <c r="BL5946" s="76"/>
      <c r="BN5946" s="76"/>
      <c r="BO5946" s="76"/>
      <c r="BQ5946" s="76"/>
      <c r="BR5946" s="76"/>
      <c r="BT5946" s="76"/>
      <c r="BU5946" s="76"/>
      <c r="BW5946" s="76"/>
      <c r="BX5946" s="76"/>
    </row>
    <row r="5947" spans="1:76" ht="12.75" customHeight="1">
      <c r="A5947" s="2"/>
      <c r="B5947" s="2"/>
      <c r="C5947" s="2"/>
      <c r="D5947" s="75"/>
      <c r="F5947" s="76"/>
      <c r="G5947" s="76"/>
      <c r="I5947" s="76"/>
      <c r="J5947" s="76"/>
      <c r="L5947" s="76"/>
      <c r="M5947" s="76"/>
      <c r="O5947" s="76"/>
      <c r="P5947" s="76"/>
      <c r="R5947" s="76"/>
      <c r="S5947" s="76"/>
      <c r="U5947" s="76"/>
      <c r="V5947" s="76"/>
      <c r="X5947" s="76"/>
      <c r="Y5947" s="76"/>
      <c r="AA5947" s="76"/>
      <c r="AB5947" s="76"/>
      <c r="AD5947" s="76"/>
      <c r="AE5947" s="76"/>
      <c r="AG5947" s="76"/>
      <c r="AH5947" s="76"/>
      <c r="AJ5947" s="76"/>
      <c r="AK5947" s="76"/>
      <c r="AM5947" s="76"/>
      <c r="AN5947" s="76"/>
      <c r="AP5947" s="76"/>
      <c r="AQ5947" s="76"/>
      <c r="AS5947" s="76"/>
      <c r="AT5947" s="76"/>
      <c r="AV5947" s="76"/>
      <c r="AW5947" s="76"/>
      <c r="AY5947" s="76"/>
      <c r="AZ5947" s="76"/>
      <c r="BB5947" s="76"/>
      <c r="BC5947" s="76"/>
      <c r="BE5947" s="76"/>
      <c r="BF5947" s="76"/>
      <c r="BH5947" s="76"/>
      <c r="BI5947" s="76"/>
      <c r="BK5947" s="76"/>
      <c r="BL5947" s="76"/>
      <c r="BN5947" s="76"/>
      <c r="BO5947" s="76"/>
      <c r="BQ5947" s="76"/>
      <c r="BR5947" s="76"/>
      <c r="BT5947" s="76"/>
      <c r="BU5947" s="76"/>
      <c r="BW5947" s="76"/>
      <c r="BX5947" s="76"/>
    </row>
    <row r="5948" spans="1:76" ht="12.75" customHeight="1">
      <c r="A5948" s="2"/>
      <c r="B5948" s="2"/>
      <c r="C5948" s="2"/>
      <c r="D5948" s="75"/>
      <c r="F5948" s="76"/>
      <c r="G5948" s="76"/>
      <c r="I5948" s="76"/>
      <c r="J5948" s="76"/>
      <c r="L5948" s="76"/>
      <c r="M5948" s="76"/>
      <c r="O5948" s="76"/>
      <c r="P5948" s="76"/>
      <c r="R5948" s="76"/>
      <c r="S5948" s="76"/>
      <c r="U5948" s="76"/>
      <c r="V5948" s="76"/>
      <c r="X5948" s="76"/>
      <c r="Y5948" s="76"/>
      <c r="AA5948" s="76"/>
      <c r="AB5948" s="76"/>
      <c r="AD5948" s="76"/>
      <c r="AE5948" s="76"/>
      <c r="AG5948" s="76"/>
      <c r="AH5948" s="76"/>
      <c r="AJ5948" s="76"/>
      <c r="AK5948" s="76"/>
      <c r="AM5948" s="76"/>
      <c r="AN5948" s="76"/>
      <c r="AP5948" s="76"/>
      <c r="AQ5948" s="76"/>
      <c r="AS5948" s="76"/>
      <c r="AT5948" s="76"/>
      <c r="AV5948" s="76"/>
      <c r="AW5948" s="76"/>
      <c r="AY5948" s="76"/>
      <c r="AZ5948" s="76"/>
      <c r="BB5948" s="76"/>
      <c r="BC5948" s="76"/>
      <c r="BE5948" s="76"/>
      <c r="BF5948" s="76"/>
      <c r="BH5948" s="76"/>
      <c r="BI5948" s="76"/>
      <c r="BK5948" s="76"/>
      <c r="BL5948" s="76"/>
      <c r="BN5948" s="76"/>
      <c r="BO5948" s="76"/>
      <c r="BQ5948" s="76"/>
      <c r="BR5948" s="76"/>
      <c r="BT5948" s="76"/>
      <c r="BU5948" s="76"/>
      <c r="BW5948" s="76"/>
      <c r="BX5948" s="76"/>
    </row>
    <row r="5949" spans="1:76" ht="12.75" customHeight="1">
      <c r="A5949" s="2"/>
      <c r="B5949" s="2"/>
      <c r="C5949" s="2"/>
      <c r="D5949" s="75"/>
      <c r="F5949" s="76"/>
      <c r="G5949" s="76"/>
      <c r="I5949" s="76"/>
      <c r="J5949" s="76"/>
      <c r="L5949" s="76"/>
      <c r="M5949" s="76"/>
      <c r="O5949" s="76"/>
      <c r="P5949" s="76"/>
      <c r="R5949" s="76"/>
      <c r="S5949" s="76"/>
      <c r="U5949" s="76"/>
      <c r="V5949" s="76"/>
      <c r="X5949" s="76"/>
      <c r="Y5949" s="76"/>
      <c r="AA5949" s="76"/>
      <c r="AB5949" s="76"/>
      <c r="AD5949" s="76"/>
      <c r="AE5949" s="76"/>
      <c r="AG5949" s="76"/>
      <c r="AH5949" s="76"/>
      <c r="AJ5949" s="76"/>
      <c r="AK5949" s="76"/>
      <c r="AM5949" s="76"/>
      <c r="AN5949" s="76"/>
      <c r="AP5949" s="76"/>
      <c r="AQ5949" s="76"/>
      <c r="AS5949" s="76"/>
      <c r="AT5949" s="76"/>
      <c r="AV5949" s="76"/>
      <c r="AW5949" s="76"/>
      <c r="AY5949" s="76"/>
      <c r="AZ5949" s="76"/>
      <c r="BB5949" s="76"/>
      <c r="BC5949" s="76"/>
      <c r="BE5949" s="76"/>
      <c r="BF5949" s="76"/>
      <c r="BH5949" s="76"/>
      <c r="BI5949" s="76"/>
      <c r="BK5949" s="76"/>
      <c r="BL5949" s="76"/>
      <c r="BN5949" s="76"/>
      <c r="BO5949" s="76"/>
      <c r="BQ5949" s="76"/>
      <c r="BR5949" s="76"/>
      <c r="BT5949" s="76"/>
      <c r="BU5949" s="76"/>
      <c r="BW5949" s="76"/>
      <c r="BX5949" s="76"/>
    </row>
    <row r="5950" spans="1:76" ht="12.75" customHeight="1">
      <c r="A5950" s="2"/>
      <c r="B5950" s="2"/>
      <c r="C5950" s="2"/>
      <c r="D5950" s="75"/>
      <c r="F5950" s="76"/>
      <c r="G5950" s="76"/>
      <c r="I5950" s="76"/>
      <c r="J5950" s="76"/>
      <c r="L5950" s="76"/>
      <c r="M5950" s="76"/>
      <c r="O5950" s="76"/>
      <c r="P5950" s="76"/>
      <c r="R5950" s="76"/>
      <c r="S5950" s="76"/>
      <c r="U5950" s="76"/>
      <c r="V5950" s="76"/>
      <c r="X5950" s="76"/>
      <c r="Y5950" s="76"/>
      <c r="AA5950" s="76"/>
      <c r="AB5950" s="76"/>
      <c r="AD5950" s="76"/>
      <c r="AE5950" s="76"/>
      <c r="AG5950" s="76"/>
      <c r="AH5950" s="76"/>
      <c r="AJ5950" s="76"/>
      <c r="AK5950" s="76"/>
      <c r="AM5950" s="76"/>
      <c r="AN5950" s="76"/>
      <c r="AP5950" s="76"/>
      <c r="AQ5950" s="76"/>
      <c r="AS5950" s="76"/>
      <c r="AT5950" s="76"/>
      <c r="AV5950" s="76"/>
      <c r="AW5950" s="76"/>
      <c r="AY5950" s="76"/>
      <c r="AZ5950" s="76"/>
      <c r="BB5950" s="76"/>
      <c r="BC5950" s="76"/>
      <c r="BE5950" s="76"/>
      <c r="BF5950" s="76"/>
      <c r="BH5950" s="76"/>
      <c r="BI5950" s="76"/>
      <c r="BK5950" s="76"/>
      <c r="BL5950" s="76"/>
      <c r="BN5950" s="76"/>
      <c r="BO5950" s="76"/>
      <c r="BQ5950" s="76"/>
      <c r="BR5950" s="76"/>
      <c r="BT5950" s="76"/>
      <c r="BU5950" s="76"/>
      <c r="BW5950" s="76"/>
      <c r="BX5950" s="76"/>
    </row>
    <row r="5951" spans="1:76" ht="12.75" customHeight="1">
      <c r="A5951" s="2"/>
      <c r="B5951" s="2"/>
      <c r="C5951" s="2"/>
      <c r="D5951" s="75"/>
      <c r="F5951" s="76"/>
      <c r="G5951" s="76"/>
      <c r="I5951" s="76"/>
      <c r="J5951" s="76"/>
      <c r="L5951" s="76"/>
      <c r="M5951" s="76"/>
      <c r="O5951" s="76"/>
      <c r="P5951" s="76"/>
      <c r="R5951" s="76"/>
      <c r="S5951" s="76"/>
      <c r="U5951" s="76"/>
      <c r="V5951" s="76"/>
      <c r="X5951" s="76"/>
      <c r="Y5951" s="76"/>
      <c r="AA5951" s="76"/>
      <c r="AB5951" s="76"/>
      <c r="AD5951" s="76"/>
      <c r="AE5951" s="76"/>
      <c r="AG5951" s="76"/>
      <c r="AH5951" s="76"/>
      <c r="AJ5951" s="76"/>
      <c r="AK5951" s="76"/>
      <c r="AM5951" s="76"/>
      <c r="AN5951" s="76"/>
      <c r="AP5951" s="76"/>
      <c r="AQ5951" s="76"/>
      <c r="AS5951" s="76"/>
      <c r="AT5951" s="76"/>
      <c r="AV5951" s="76"/>
      <c r="AW5951" s="76"/>
      <c r="AY5951" s="76"/>
      <c r="AZ5951" s="76"/>
      <c r="BB5951" s="76"/>
      <c r="BC5951" s="76"/>
      <c r="BE5951" s="76"/>
      <c r="BF5951" s="76"/>
      <c r="BH5951" s="76"/>
      <c r="BI5951" s="76"/>
      <c r="BK5951" s="76"/>
      <c r="BL5951" s="76"/>
      <c r="BN5951" s="76"/>
      <c r="BO5951" s="76"/>
      <c r="BQ5951" s="76"/>
      <c r="BR5951" s="76"/>
      <c r="BT5951" s="76"/>
      <c r="BU5951" s="76"/>
      <c r="BW5951" s="76"/>
      <c r="BX5951" s="76"/>
    </row>
    <row r="5952" spans="1:76" ht="12.75" customHeight="1">
      <c r="A5952" s="2"/>
      <c r="B5952" s="2"/>
      <c r="C5952" s="2"/>
      <c r="D5952" s="75"/>
      <c r="F5952" s="76"/>
      <c r="G5952" s="76"/>
      <c r="I5952" s="76"/>
      <c r="J5952" s="76"/>
      <c r="L5952" s="76"/>
      <c r="M5952" s="76"/>
      <c r="O5952" s="76"/>
      <c r="P5952" s="76"/>
      <c r="R5952" s="76"/>
      <c r="S5952" s="76"/>
      <c r="U5952" s="76"/>
      <c r="V5952" s="76"/>
      <c r="X5952" s="76"/>
      <c r="Y5952" s="76"/>
      <c r="AA5952" s="76"/>
      <c r="AB5952" s="76"/>
      <c r="AD5952" s="76"/>
      <c r="AE5952" s="76"/>
      <c r="AG5952" s="76"/>
      <c r="AH5952" s="76"/>
      <c r="AJ5952" s="76"/>
      <c r="AK5952" s="76"/>
      <c r="AM5952" s="76"/>
      <c r="AN5952" s="76"/>
      <c r="AP5952" s="76"/>
      <c r="AQ5952" s="76"/>
      <c r="AS5952" s="76"/>
      <c r="AT5952" s="76"/>
      <c r="AV5952" s="76"/>
      <c r="AW5952" s="76"/>
      <c r="AY5952" s="76"/>
      <c r="AZ5952" s="76"/>
      <c r="BB5952" s="76"/>
      <c r="BC5952" s="76"/>
      <c r="BE5952" s="76"/>
      <c r="BF5952" s="76"/>
      <c r="BH5952" s="76"/>
      <c r="BI5952" s="76"/>
      <c r="BK5952" s="76"/>
      <c r="BL5952" s="76"/>
      <c r="BN5952" s="76"/>
      <c r="BO5952" s="76"/>
      <c r="BQ5952" s="76"/>
      <c r="BR5952" s="76"/>
      <c r="BT5952" s="76"/>
      <c r="BU5952" s="76"/>
      <c r="BW5952" s="76"/>
      <c r="BX5952" s="76"/>
    </row>
    <row r="5953" spans="1:76" ht="12.75" customHeight="1">
      <c r="A5953" s="2"/>
      <c r="B5953" s="2"/>
      <c r="C5953" s="2"/>
      <c r="D5953" s="75"/>
      <c r="F5953" s="76"/>
      <c r="G5953" s="76"/>
      <c r="I5953" s="76"/>
      <c r="J5953" s="76"/>
      <c r="L5953" s="76"/>
      <c r="M5953" s="76"/>
      <c r="O5953" s="76"/>
      <c r="P5953" s="76"/>
      <c r="R5953" s="76"/>
      <c r="S5953" s="76"/>
      <c r="U5953" s="76"/>
      <c r="V5953" s="76"/>
      <c r="X5953" s="76"/>
      <c r="Y5953" s="76"/>
      <c r="AA5953" s="76"/>
      <c r="AB5953" s="76"/>
      <c r="AD5953" s="76"/>
      <c r="AE5953" s="76"/>
      <c r="AG5953" s="76"/>
      <c r="AH5953" s="76"/>
      <c r="AJ5953" s="76"/>
      <c r="AK5953" s="76"/>
      <c r="AM5953" s="76"/>
      <c r="AN5953" s="76"/>
      <c r="AP5953" s="76"/>
      <c r="AQ5953" s="76"/>
      <c r="AS5953" s="76"/>
      <c r="AT5953" s="76"/>
      <c r="AV5953" s="76"/>
      <c r="AW5953" s="76"/>
      <c r="AY5953" s="76"/>
      <c r="AZ5953" s="76"/>
      <c r="BB5953" s="76"/>
      <c r="BC5953" s="76"/>
      <c r="BE5953" s="76"/>
      <c r="BF5953" s="76"/>
      <c r="BH5953" s="76"/>
      <c r="BI5953" s="76"/>
      <c r="BK5953" s="76"/>
      <c r="BL5953" s="76"/>
      <c r="BN5953" s="76"/>
      <c r="BO5953" s="76"/>
      <c r="BQ5953" s="76"/>
      <c r="BR5953" s="76"/>
      <c r="BT5953" s="76"/>
      <c r="BU5953" s="76"/>
      <c r="BW5953" s="76"/>
      <c r="BX5953" s="76"/>
    </row>
    <row r="5954" spans="1:76" ht="12.75" customHeight="1">
      <c r="A5954" s="2"/>
      <c r="B5954" s="2"/>
      <c r="C5954" s="2"/>
      <c r="D5954" s="75"/>
      <c r="F5954" s="76"/>
      <c r="G5954" s="76"/>
      <c r="I5954" s="76"/>
      <c r="J5954" s="76"/>
      <c r="L5954" s="76"/>
      <c r="M5954" s="76"/>
      <c r="O5954" s="76"/>
      <c r="P5954" s="76"/>
      <c r="R5954" s="76"/>
      <c r="S5954" s="76"/>
      <c r="U5954" s="76"/>
      <c r="V5954" s="76"/>
      <c r="X5954" s="76"/>
      <c r="Y5954" s="76"/>
      <c r="AA5954" s="76"/>
      <c r="AB5954" s="76"/>
      <c r="AD5954" s="76"/>
      <c r="AE5954" s="76"/>
      <c r="AG5954" s="76"/>
      <c r="AH5954" s="76"/>
      <c r="AJ5954" s="76"/>
      <c r="AK5954" s="76"/>
      <c r="AM5954" s="76"/>
      <c r="AN5954" s="76"/>
      <c r="AP5954" s="76"/>
      <c r="AQ5954" s="76"/>
      <c r="AS5954" s="76"/>
      <c r="AT5954" s="76"/>
      <c r="AV5954" s="76"/>
      <c r="AW5954" s="76"/>
      <c r="AY5954" s="76"/>
      <c r="AZ5954" s="76"/>
      <c r="BB5954" s="76"/>
      <c r="BC5954" s="76"/>
      <c r="BE5954" s="76"/>
      <c r="BF5954" s="76"/>
      <c r="BH5954" s="76"/>
      <c r="BI5954" s="76"/>
      <c r="BK5954" s="76"/>
      <c r="BL5954" s="76"/>
      <c r="BN5954" s="76"/>
      <c r="BO5954" s="76"/>
      <c r="BQ5954" s="76"/>
      <c r="BR5954" s="76"/>
      <c r="BT5954" s="76"/>
      <c r="BU5954" s="76"/>
      <c r="BW5954" s="76"/>
      <c r="BX5954" s="76"/>
    </row>
    <row r="5955" spans="1:76" ht="12.75" customHeight="1">
      <c r="A5955" s="2"/>
      <c r="B5955" s="2"/>
      <c r="C5955" s="2"/>
      <c r="D5955" s="75"/>
      <c r="F5955" s="76"/>
      <c r="G5955" s="76"/>
      <c r="I5955" s="76"/>
      <c r="J5955" s="76"/>
      <c r="L5955" s="76"/>
      <c r="M5955" s="76"/>
      <c r="O5955" s="76"/>
      <c r="P5955" s="76"/>
      <c r="R5955" s="76"/>
      <c r="S5955" s="76"/>
      <c r="U5955" s="76"/>
      <c r="V5955" s="76"/>
      <c r="X5955" s="76"/>
      <c r="Y5955" s="76"/>
      <c r="AA5955" s="76"/>
      <c r="AB5955" s="76"/>
      <c r="AD5955" s="76"/>
      <c r="AE5955" s="76"/>
      <c r="AG5955" s="76"/>
      <c r="AH5955" s="76"/>
      <c r="AJ5955" s="76"/>
      <c r="AK5955" s="76"/>
      <c r="AM5955" s="76"/>
      <c r="AN5955" s="76"/>
      <c r="AP5955" s="76"/>
      <c r="AQ5955" s="76"/>
      <c r="AS5955" s="76"/>
      <c r="AT5955" s="76"/>
      <c r="AV5955" s="76"/>
      <c r="AW5955" s="76"/>
      <c r="AY5955" s="76"/>
      <c r="AZ5955" s="76"/>
      <c r="BB5955" s="76"/>
      <c r="BC5955" s="76"/>
      <c r="BE5955" s="76"/>
      <c r="BF5955" s="76"/>
      <c r="BH5955" s="76"/>
      <c r="BI5955" s="76"/>
      <c r="BK5955" s="76"/>
      <c r="BL5955" s="76"/>
      <c r="BN5955" s="76"/>
      <c r="BO5955" s="76"/>
      <c r="BQ5955" s="76"/>
      <c r="BR5955" s="76"/>
      <c r="BT5955" s="76"/>
      <c r="BU5955" s="76"/>
      <c r="BW5955" s="76"/>
      <c r="BX5955" s="76"/>
    </row>
    <row r="5956" spans="1:76" ht="12.75" customHeight="1">
      <c r="A5956" s="2"/>
      <c r="B5956" s="2"/>
      <c r="C5956" s="2"/>
      <c r="D5956" s="75"/>
      <c r="F5956" s="76"/>
      <c r="G5956" s="76"/>
      <c r="I5956" s="76"/>
      <c r="J5956" s="76"/>
      <c r="L5956" s="76"/>
      <c r="M5956" s="76"/>
      <c r="O5956" s="76"/>
      <c r="P5956" s="76"/>
      <c r="R5956" s="76"/>
      <c r="S5956" s="76"/>
      <c r="U5956" s="76"/>
      <c r="V5956" s="76"/>
      <c r="X5956" s="76"/>
      <c r="Y5956" s="76"/>
      <c r="AA5956" s="76"/>
      <c r="AB5956" s="76"/>
      <c r="AD5956" s="76"/>
      <c r="AE5956" s="76"/>
      <c r="AG5956" s="76"/>
      <c r="AH5956" s="76"/>
      <c r="AJ5956" s="76"/>
      <c r="AK5956" s="76"/>
      <c r="AM5956" s="76"/>
      <c r="AN5956" s="76"/>
      <c r="AP5956" s="76"/>
      <c r="AQ5956" s="76"/>
      <c r="AS5956" s="76"/>
      <c r="AT5956" s="76"/>
      <c r="AV5956" s="76"/>
      <c r="AW5956" s="76"/>
      <c r="AY5956" s="76"/>
      <c r="AZ5956" s="76"/>
      <c r="BB5956" s="76"/>
      <c r="BC5956" s="76"/>
      <c r="BE5956" s="76"/>
      <c r="BF5956" s="76"/>
      <c r="BH5956" s="76"/>
      <c r="BI5956" s="76"/>
      <c r="BK5956" s="76"/>
      <c r="BL5956" s="76"/>
      <c r="BN5956" s="76"/>
      <c r="BO5956" s="76"/>
      <c r="BQ5956" s="76"/>
      <c r="BR5956" s="76"/>
      <c r="BT5956" s="76"/>
      <c r="BU5956" s="76"/>
      <c r="BW5956" s="76"/>
      <c r="BX5956" s="76"/>
    </row>
    <row r="5957" spans="1:76" ht="12.75" customHeight="1">
      <c r="A5957" s="2"/>
      <c r="B5957" s="2"/>
      <c r="C5957" s="2"/>
      <c r="D5957" s="75"/>
      <c r="F5957" s="76"/>
      <c r="G5957" s="76"/>
      <c r="I5957" s="76"/>
      <c r="J5957" s="76"/>
      <c r="L5957" s="76"/>
      <c r="M5957" s="76"/>
      <c r="O5957" s="76"/>
      <c r="P5957" s="76"/>
      <c r="R5957" s="76"/>
      <c r="S5957" s="76"/>
      <c r="U5957" s="76"/>
      <c r="V5957" s="76"/>
      <c r="X5957" s="76"/>
      <c r="Y5957" s="76"/>
      <c r="AA5957" s="76"/>
      <c r="AB5957" s="76"/>
      <c r="AD5957" s="76"/>
      <c r="AE5957" s="76"/>
      <c r="AG5957" s="76"/>
      <c r="AH5957" s="76"/>
      <c r="AJ5957" s="76"/>
      <c r="AK5957" s="76"/>
      <c r="AM5957" s="76"/>
      <c r="AN5957" s="76"/>
      <c r="AP5957" s="76"/>
      <c r="AQ5957" s="76"/>
      <c r="AS5957" s="76"/>
      <c r="AT5957" s="76"/>
      <c r="AV5957" s="76"/>
      <c r="AW5957" s="76"/>
      <c r="AY5957" s="76"/>
      <c r="AZ5957" s="76"/>
      <c r="BB5957" s="76"/>
      <c r="BC5957" s="76"/>
      <c r="BE5957" s="76"/>
      <c r="BF5957" s="76"/>
      <c r="BH5957" s="76"/>
      <c r="BI5957" s="76"/>
      <c r="BK5957" s="76"/>
      <c r="BL5957" s="76"/>
      <c r="BN5957" s="76"/>
      <c r="BO5957" s="76"/>
      <c r="BQ5957" s="76"/>
      <c r="BR5957" s="76"/>
      <c r="BT5957" s="76"/>
      <c r="BU5957" s="76"/>
      <c r="BW5957" s="76"/>
      <c r="BX5957" s="76"/>
    </row>
    <row r="5958" spans="1:76" ht="12.75" customHeight="1">
      <c r="A5958" s="2"/>
      <c r="B5958" s="2"/>
      <c r="C5958" s="2"/>
      <c r="D5958" s="75"/>
      <c r="F5958" s="76"/>
      <c r="G5958" s="76"/>
      <c r="I5958" s="76"/>
      <c r="J5958" s="76"/>
      <c r="L5958" s="76"/>
      <c r="M5958" s="76"/>
      <c r="O5958" s="76"/>
      <c r="P5958" s="76"/>
      <c r="R5958" s="76"/>
      <c r="S5958" s="76"/>
      <c r="U5958" s="76"/>
      <c r="V5958" s="76"/>
      <c r="X5958" s="76"/>
      <c r="Y5958" s="76"/>
      <c r="AA5958" s="76"/>
      <c r="AB5958" s="76"/>
      <c r="AD5958" s="76"/>
      <c r="AE5958" s="76"/>
      <c r="AG5958" s="76"/>
      <c r="AH5958" s="76"/>
      <c r="AJ5958" s="76"/>
      <c r="AK5958" s="76"/>
      <c r="AM5958" s="76"/>
      <c r="AN5958" s="76"/>
      <c r="AP5958" s="76"/>
      <c r="AQ5958" s="76"/>
      <c r="AS5958" s="76"/>
      <c r="AT5958" s="76"/>
      <c r="AV5958" s="76"/>
      <c r="AW5958" s="76"/>
      <c r="AY5958" s="76"/>
      <c r="AZ5958" s="76"/>
      <c r="BB5958" s="76"/>
      <c r="BC5958" s="76"/>
      <c r="BE5958" s="76"/>
      <c r="BF5958" s="76"/>
      <c r="BH5958" s="76"/>
      <c r="BI5958" s="76"/>
      <c r="BK5958" s="76"/>
      <c r="BL5958" s="76"/>
      <c r="BN5958" s="76"/>
      <c r="BO5958" s="76"/>
      <c r="BQ5958" s="76"/>
      <c r="BR5958" s="76"/>
      <c r="BT5958" s="76"/>
      <c r="BU5958" s="76"/>
      <c r="BW5958" s="76"/>
      <c r="BX5958" s="76"/>
    </row>
    <row r="5959" spans="1:76" ht="12.75" customHeight="1">
      <c r="A5959" s="2"/>
      <c r="B5959" s="2"/>
      <c r="C5959" s="2"/>
      <c r="D5959" s="75"/>
      <c r="F5959" s="76"/>
      <c r="G5959" s="76"/>
      <c r="I5959" s="76"/>
      <c r="J5959" s="76"/>
      <c r="L5959" s="76"/>
      <c r="M5959" s="76"/>
      <c r="O5959" s="76"/>
      <c r="P5959" s="76"/>
      <c r="R5959" s="76"/>
      <c r="S5959" s="76"/>
      <c r="U5959" s="76"/>
      <c r="V5959" s="76"/>
      <c r="X5959" s="76"/>
      <c r="Y5959" s="76"/>
      <c r="AA5959" s="76"/>
      <c r="AB5959" s="76"/>
      <c r="AD5959" s="76"/>
      <c r="AE5959" s="76"/>
      <c r="AG5959" s="76"/>
      <c r="AH5959" s="76"/>
      <c r="AJ5959" s="76"/>
      <c r="AK5959" s="76"/>
      <c r="AM5959" s="76"/>
      <c r="AN5959" s="76"/>
      <c r="AP5959" s="76"/>
      <c r="AQ5959" s="76"/>
      <c r="AS5959" s="76"/>
      <c r="AT5959" s="76"/>
      <c r="AV5959" s="76"/>
      <c r="AW5959" s="76"/>
      <c r="AY5959" s="76"/>
      <c r="AZ5959" s="76"/>
      <c r="BB5959" s="76"/>
      <c r="BC5959" s="76"/>
      <c r="BE5959" s="76"/>
      <c r="BF5959" s="76"/>
      <c r="BH5959" s="76"/>
      <c r="BI5959" s="76"/>
      <c r="BK5959" s="76"/>
      <c r="BL5959" s="76"/>
      <c r="BN5959" s="76"/>
      <c r="BO5959" s="76"/>
      <c r="BQ5959" s="76"/>
      <c r="BR5959" s="76"/>
      <c r="BT5959" s="76"/>
      <c r="BU5959" s="76"/>
      <c r="BW5959" s="76"/>
      <c r="BX5959" s="76"/>
    </row>
    <row r="5960" spans="1:76" ht="12.75" customHeight="1">
      <c r="A5960" s="2"/>
      <c r="B5960" s="2"/>
      <c r="C5960" s="2"/>
      <c r="D5960" s="75"/>
      <c r="F5960" s="76"/>
      <c r="G5960" s="76"/>
      <c r="I5960" s="76"/>
      <c r="J5960" s="76"/>
      <c r="L5960" s="76"/>
      <c r="M5960" s="76"/>
      <c r="O5960" s="76"/>
      <c r="P5960" s="76"/>
      <c r="R5960" s="76"/>
      <c r="S5960" s="76"/>
      <c r="U5960" s="76"/>
      <c r="V5960" s="76"/>
      <c r="X5960" s="76"/>
      <c r="Y5960" s="76"/>
      <c r="AA5960" s="76"/>
      <c r="AB5960" s="76"/>
      <c r="AD5960" s="76"/>
      <c r="AE5960" s="76"/>
      <c r="AG5960" s="76"/>
      <c r="AH5960" s="76"/>
      <c r="AJ5960" s="76"/>
      <c r="AK5960" s="76"/>
      <c r="AM5960" s="76"/>
      <c r="AN5960" s="76"/>
      <c r="AP5960" s="76"/>
      <c r="AQ5960" s="76"/>
      <c r="AS5960" s="76"/>
      <c r="AT5960" s="76"/>
      <c r="AV5960" s="76"/>
      <c r="AW5960" s="76"/>
      <c r="AY5960" s="76"/>
      <c r="AZ5960" s="76"/>
      <c r="BB5960" s="76"/>
      <c r="BC5960" s="76"/>
      <c r="BE5960" s="76"/>
      <c r="BF5960" s="76"/>
      <c r="BH5960" s="76"/>
      <c r="BI5960" s="76"/>
      <c r="BK5960" s="76"/>
      <c r="BL5960" s="76"/>
      <c r="BN5960" s="76"/>
      <c r="BO5960" s="76"/>
      <c r="BQ5960" s="76"/>
      <c r="BR5960" s="76"/>
      <c r="BT5960" s="76"/>
      <c r="BU5960" s="76"/>
      <c r="BW5960" s="76"/>
      <c r="BX5960" s="76"/>
    </row>
    <row r="5961" spans="1:76" ht="12.75" customHeight="1">
      <c r="A5961" s="2"/>
      <c r="B5961" s="2"/>
      <c r="C5961" s="2"/>
      <c r="D5961" s="75"/>
      <c r="F5961" s="76"/>
      <c r="G5961" s="76"/>
      <c r="I5961" s="76"/>
      <c r="J5961" s="76"/>
      <c r="L5961" s="76"/>
      <c r="M5961" s="76"/>
      <c r="O5961" s="76"/>
      <c r="P5961" s="76"/>
      <c r="R5961" s="76"/>
      <c r="S5961" s="76"/>
      <c r="U5961" s="76"/>
      <c r="V5961" s="76"/>
      <c r="X5961" s="76"/>
      <c r="Y5961" s="76"/>
      <c r="AA5961" s="76"/>
      <c r="AB5961" s="76"/>
      <c r="AD5961" s="76"/>
      <c r="AE5961" s="76"/>
      <c r="AG5961" s="76"/>
      <c r="AH5961" s="76"/>
      <c r="AJ5961" s="76"/>
      <c r="AK5961" s="76"/>
      <c r="AM5961" s="76"/>
      <c r="AN5961" s="76"/>
      <c r="AP5961" s="76"/>
      <c r="AQ5961" s="76"/>
      <c r="AS5961" s="76"/>
      <c r="AT5961" s="76"/>
      <c r="AV5961" s="76"/>
      <c r="AW5961" s="76"/>
      <c r="AY5961" s="76"/>
      <c r="AZ5961" s="76"/>
      <c r="BB5961" s="76"/>
      <c r="BC5961" s="76"/>
      <c r="BE5961" s="76"/>
      <c r="BF5961" s="76"/>
      <c r="BH5961" s="76"/>
      <c r="BI5961" s="76"/>
      <c r="BK5961" s="76"/>
      <c r="BL5961" s="76"/>
      <c r="BN5961" s="76"/>
      <c r="BO5961" s="76"/>
      <c r="BQ5961" s="76"/>
      <c r="BR5961" s="76"/>
      <c r="BT5961" s="76"/>
      <c r="BU5961" s="76"/>
      <c r="BW5961" s="76"/>
      <c r="BX5961" s="76"/>
    </row>
    <row r="5962" spans="1:76" ht="12.75" customHeight="1">
      <c r="A5962" s="2"/>
      <c r="B5962" s="2"/>
      <c r="C5962" s="2"/>
      <c r="D5962" s="75"/>
      <c r="F5962" s="76"/>
      <c r="G5962" s="76"/>
      <c r="I5962" s="76"/>
      <c r="J5962" s="76"/>
      <c r="L5962" s="76"/>
      <c r="M5962" s="76"/>
      <c r="O5962" s="76"/>
      <c r="P5962" s="76"/>
      <c r="R5962" s="76"/>
      <c r="S5962" s="76"/>
      <c r="U5962" s="76"/>
      <c r="V5962" s="76"/>
      <c r="X5962" s="76"/>
      <c r="Y5962" s="76"/>
      <c r="AA5962" s="76"/>
      <c r="AB5962" s="76"/>
      <c r="AD5962" s="76"/>
      <c r="AE5962" s="76"/>
      <c r="AG5962" s="76"/>
      <c r="AH5962" s="76"/>
      <c r="AJ5962" s="76"/>
      <c r="AK5962" s="76"/>
      <c r="AM5962" s="76"/>
      <c r="AN5962" s="76"/>
      <c r="AP5962" s="76"/>
      <c r="AQ5962" s="76"/>
      <c r="AS5962" s="76"/>
      <c r="AT5962" s="76"/>
      <c r="AV5962" s="76"/>
      <c r="AW5962" s="76"/>
      <c r="AY5962" s="76"/>
      <c r="AZ5962" s="76"/>
      <c r="BB5962" s="76"/>
      <c r="BC5962" s="76"/>
      <c r="BE5962" s="76"/>
      <c r="BF5962" s="76"/>
      <c r="BH5962" s="76"/>
      <c r="BI5962" s="76"/>
      <c r="BK5962" s="76"/>
      <c r="BL5962" s="76"/>
      <c r="BN5962" s="76"/>
      <c r="BO5962" s="76"/>
      <c r="BQ5962" s="76"/>
      <c r="BR5962" s="76"/>
      <c r="BT5962" s="76"/>
      <c r="BU5962" s="76"/>
      <c r="BW5962" s="76"/>
      <c r="BX5962" s="76"/>
    </row>
    <row r="5963" spans="1:76" ht="12.75" customHeight="1">
      <c r="A5963" s="2"/>
      <c r="B5963" s="2"/>
      <c r="C5963" s="2"/>
      <c r="D5963" s="75"/>
      <c r="F5963" s="76"/>
      <c r="G5963" s="76"/>
      <c r="I5963" s="76"/>
      <c r="J5963" s="76"/>
      <c r="L5963" s="76"/>
      <c r="M5963" s="76"/>
      <c r="O5963" s="76"/>
      <c r="P5963" s="76"/>
      <c r="R5963" s="76"/>
      <c r="S5963" s="76"/>
      <c r="U5963" s="76"/>
      <c r="V5963" s="76"/>
      <c r="X5963" s="76"/>
      <c r="Y5963" s="76"/>
      <c r="AA5963" s="76"/>
      <c r="AB5963" s="76"/>
      <c r="AD5963" s="76"/>
      <c r="AE5963" s="76"/>
      <c r="AG5963" s="76"/>
      <c r="AH5963" s="76"/>
      <c r="AJ5963" s="76"/>
      <c r="AK5963" s="76"/>
      <c r="AM5963" s="76"/>
      <c r="AN5963" s="76"/>
      <c r="AP5963" s="76"/>
      <c r="AQ5963" s="76"/>
      <c r="AS5963" s="76"/>
      <c r="AT5963" s="76"/>
      <c r="AV5963" s="76"/>
      <c r="AW5963" s="76"/>
      <c r="AY5963" s="76"/>
      <c r="AZ5963" s="76"/>
      <c r="BB5963" s="76"/>
      <c r="BC5963" s="76"/>
      <c r="BE5963" s="76"/>
      <c r="BF5963" s="76"/>
      <c r="BH5963" s="76"/>
      <c r="BI5963" s="76"/>
      <c r="BK5963" s="76"/>
      <c r="BL5963" s="76"/>
      <c r="BN5963" s="76"/>
      <c r="BO5963" s="76"/>
      <c r="BQ5963" s="76"/>
      <c r="BR5963" s="76"/>
      <c r="BT5963" s="76"/>
      <c r="BU5963" s="76"/>
      <c r="BW5963" s="76"/>
      <c r="BX5963" s="76"/>
    </row>
    <row r="5964" spans="1:76" ht="12.75" customHeight="1">
      <c r="A5964" s="2"/>
      <c r="B5964" s="2"/>
      <c r="C5964" s="2"/>
      <c r="D5964" s="75"/>
      <c r="F5964" s="76"/>
      <c r="G5964" s="76"/>
      <c r="I5964" s="76"/>
      <c r="J5964" s="76"/>
      <c r="L5964" s="76"/>
      <c r="M5964" s="76"/>
      <c r="O5964" s="76"/>
      <c r="P5964" s="76"/>
      <c r="R5964" s="76"/>
      <c r="S5964" s="76"/>
      <c r="U5964" s="76"/>
      <c r="V5964" s="76"/>
      <c r="X5964" s="76"/>
      <c r="Y5964" s="76"/>
      <c r="AA5964" s="76"/>
      <c r="AB5964" s="76"/>
      <c r="AD5964" s="76"/>
      <c r="AE5964" s="76"/>
      <c r="AG5964" s="76"/>
      <c r="AH5964" s="76"/>
      <c r="AJ5964" s="76"/>
      <c r="AK5964" s="76"/>
      <c r="AM5964" s="76"/>
      <c r="AN5964" s="76"/>
      <c r="AP5964" s="76"/>
      <c r="AQ5964" s="76"/>
      <c r="AS5964" s="76"/>
      <c r="AT5964" s="76"/>
      <c r="AV5964" s="76"/>
      <c r="AW5964" s="76"/>
      <c r="AY5964" s="76"/>
      <c r="AZ5964" s="76"/>
      <c r="BB5964" s="76"/>
      <c r="BC5964" s="76"/>
      <c r="BE5964" s="76"/>
      <c r="BF5964" s="76"/>
      <c r="BH5964" s="76"/>
      <c r="BI5964" s="76"/>
      <c r="BK5964" s="76"/>
      <c r="BL5964" s="76"/>
      <c r="BN5964" s="76"/>
      <c r="BO5964" s="76"/>
      <c r="BQ5964" s="76"/>
      <c r="BR5964" s="76"/>
      <c r="BT5964" s="76"/>
      <c r="BU5964" s="76"/>
      <c r="BW5964" s="76"/>
      <c r="BX5964" s="76"/>
    </row>
    <row r="5965" spans="1:76" ht="12.75" customHeight="1">
      <c r="A5965" s="2"/>
      <c r="B5965" s="2"/>
      <c r="C5965" s="2"/>
      <c r="D5965" s="75"/>
      <c r="F5965" s="76"/>
      <c r="G5965" s="76"/>
      <c r="I5965" s="76"/>
      <c r="J5965" s="76"/>
      <c r="L5965" s="76"/>
      <c r="M5965" s="76"/>
      <c r="O5965" s="76"/>
      <c r="P5965" s="76"/>
      <c r="R5965" s="76"/>
      <c r="S5965" s="76"/>
      <c r="U5965" s="76"/>
      <c r="V5965" s="76"/>
      <c r="X5965" s="76"/>
      <c r="Y5965" s="76"/>
      <c r="AA5965" s="76"/>
      <c r="AB5965" s="76"/>
      <c r="AD5965" s="76"/>
      <c r="AE5965" s="76"/>
      <c r="AG5965" s="76"/>
      <c r="AH5965" s="76"/>
      <c r="AJ5965" s="76"/>
      <c r="AK5965" s="76"/>
      <c r="AM5965" s="76"/>
      <c r="AN5965" s="76"/>
      <c r="AP5965" s="76"/>
      <c r="AQ5965" s="76"/>
      <c r="AS5965" s="76"/>
      <c r="AT5965" s="76"/>
      <c r="AV5965" s="76"/>
      <c r="AW5965" s="76"/>
      <c r="AY5965" s="76"/>
      <c r="AZ5965" s="76"/>
      <c r="BB5965" s="76"/>
      <c r="BC5965" s="76"/>
      <c r="BE5965" s="76"/>
      <c r="BF5965" s="76"/>
      <c r="BH5965" s="76"/>
      <c r="BI5965" s="76"/>
      <c r="BK5965" s="76"/>
      <c r="BL5965" s="76"/>
      <c r="BN5965" s="76"/>
      <c r="BO5965" s="76"/>
      <c r="BQ5965" s="76"/>
      <c r="BR5965" s="76"/>
      <c r="BT5965" s="76"/>
      <c r="BU5965" s="76"/>
      <c r="BW5965" s="76"/>
      <c r="BX5965" s="76"/>
    </row>
    <row r="5966" spans="1:76" ht="12.75" customHeight="1">
      <c r="A5966" s="2"/>
      <c r="B5966" s="2"/>
      <c r="C5966" s="2"/>
      <c r="D5966" s="75"/>
      <c r="F5966" s="76"/>
      <c r="G5966" s="76"/>
      <c r="I5966" s="76"/>
      <c r="J5966" s="76"/>
      <c r="L5966" s="76"/>
      <c r="M5966" s="76"/>
      <c r="O5966" s="76"/>
      <c r="P5966" s="76"/>
      <c r="R5966" s="76"/>
      <c r="S5966" s="76"/>
      <c r="U5966" s="76"/>
      <c r="V5966" s="76"/>
      <c r="X5966" s="76"/>
      <c r="Y5966" s="76"/>
      <c r="AA5966" s="76"/>
      <c r="AB5966" s="76"/>
      <c r="AD5966" s="76"/>
      <c r="AE5966" s="76"/>
      <c r="AG5966" s="76"/>
      <c r="AH5966" s="76"/>
      <c r="AJ5966" s="76"/>
      <c r="AK5966" s="76"/>
      <c r="AM5966" s="76"/>
      <c r="AN5966" s="76"/>
      <c r="AP5966" s="76"/>
      <c r="AQ5966" s="76"/>
      <c r="AS5966" s="76"/>
      <c r="AT5966" s="76"/>
      <c r="AV5966" s="76"/>
      <c r="AW5966" s="76"/>
      <c r="AY5966" s="76"/>
      <c r="AZ5966" s="76"/>
      <c r="BB5966" s="76"/>
      <c r="BC5966" s="76"/>
      <c r="BE5966" s="76"/>
      <c r="BF5966" s="76"/>
      <c r="BH5966" s="76"/>
      <c r="BI5966" s="76"/>
      <c r="BK5966" s="76"/>
      <c r="BL5966" s="76"/>
      <c r="BN5966" s="76"/>
      <c r="BO5966" s="76"/>
      <c r="BQ5966" s="76"/>
      <c r="BR5966" s="76"/>
      <c r="BT5966" s="76"/>
      <c r="BU5966" s="76"/>
      <c r="BW5966" s="76"/>
      <c r="BX5966" s="76"/>
    </row>
    <row r="5967" spans="1:76" ht="12.75" customHeight="1">
      <c r="A5967" s="2"/>
      <c r="B5967" s="2"/>
      <c r="C5967" s="2"/>
      <c r="D5967" s="75"/>
      <c r="F5967" s="76"/>
      <c r="G5967" s="76"/>
      <c r="I5967" s="76"/>
      <c r="J5967" s="76"/>
      <c r="L5967" s="76"/>
      <c r="M5967" s="76"/>
      <c r="O5967" s="76"/>
      <c r="P5967" s="76"/>
      <c r="R5967" s="76"/>
      <c r="S5967" s="76"/>
      <c r="U5967" s="76"/>
      <c r="V5967" s="76"/>
      <c r="X5967" s="76"/>
      <c r="Y5967" s="76"/>
      <c r="AA5967" s="76"/>
      <c r="AB5967" s="76"/>
      <c r="AD5967" s="76"/>
      <c r="AE5967" s="76"/>
      <c r="AG5967" s="76"/>
      <c r="AH5967" s="76"/>
      <c r="AJ5967" s="76"/>
      <c r="AK5967" s="76"/>
      <c r="AM5967" s="76"/>
      <c r="AN5967" s="76"/>
      <c r="AP5967" s="76"/>
      <c r="AQ5967" s="76"/>
      <c r="AS5967" s="76"/>
      <c r="AT5967" s="76"/>
      <c r="AV5967" s="76"/>
      <c r="AW5967" s="76"/>
      <c r="AY5967" s="76"/>
      <c r="AZ5967" s="76"/>
      <c r="BB5967" s="76"/>
      <c r="BC5967" s="76"/>
      <c r="BE5967" s="76"/>
      <c r="BF5967" s="76"/>
      <c r="BH5967" s="76"/>
      <c r="BI5967" s="76"/>
      <c r="BK5967" s="76"/>
      <c r="BL5967" s="76"/>
      <c r="BN5967" s="76"/>
      <c r="BO5967" s="76"/>
      <c r="BQ5967" s="76"/>
      <c r="BR5967" s="76"/>
      <c r="BT5967" s="76"/>
      <c r="BU5967" s="76"/>
      <c r="BW5967" s="76"/>
      <c r="BX5967" s="76"/>
    </row>
    <row r="5968" spans="1:76" ht="12.75" customHeight="1">
      <c r="A5968" s="2"/>
      <c r="B5968" s="2"/>
      <c r="C5968" s="2"/>
      <c r="D5968" s="75"/>
      <c r="F5968" s="76"/>
      <c r="G5968" s="76"/>
      <c r="I5968" s="76"/>
      <c r="J5968" s="76"/>
      <c r="L5968" s="76"/>
      <c r="M5968" s="76"/>
      <c r="O5968" s="76"/>
      <c r="P5968" s="76"/>
      <c r="R5968" s="76"/>
      <c r="S5968" s="76"/>
      <c r="U5968" s="76"/>
      <c r="V5968" s="76"/>
      <c r="X5968" s="76"/>
      <c r="Y5968" s="76"/>
      <c r="AA5968" s="76"/>
      <c r="AB5968" s="76"/>
      <c r="AD5968" s="76"/>
      <c r="AE5968" s="76"/>
      <c r="AG5968" s="76"/>
      <c r="AH5968" s="76"/>
      <c r="AJ5968" s="76"/>
      <c r="AK5968" s="76"/>
      <c r="AM5968" s="76"/>
      <c r="AN5968" s="76"/>
      <c r="AP5968" s="76"/>
      <c r="AQ5968" s="76"/>
      <c r="AS5968" s="76"/>
      <c r="AT5968" s="76"/>
      <c r="AV5968" s="76"/>
      <c r="AW5968" s="76"/>
      <c r="AY5968" s="76"/>
      <c r="AZ5968" s="76"/>
      <c r="BB5968" s="76"/>
      <c r="BC5968" s="76"/>
      <c r="BE5968" s="76"/>
      <c r="BF5968" s="76"/>
      <c r="BH5968" s="76"/>
      <c r="BI5968" s="76"/>
      <c r="BK5968" s="76"/>
      <c r="BL5968" s="76"/>
      <c r="BN5968" s="76"/>
      <c r="BO5968" s="76"/>
      <c r="BQ5968" s="76"/>
      <c r="BR5968" s="76"/>
      <c r="BT5968" s="76"/>
      <c r="BU5968" s="76"/>
      <c r="BW5968" s="76"/>
      <c r="BX5968" s="76"/>
    </row>
    <row r="5969" spans="1:76" ht="12.75" customHeight="1">
      <c r="A5969" s="2"/>
      <c r="B5969" s="2"/>
      <c r="C5969" s="2"/>
      <c r="D5969" s="75"/>
      <c r="F5969" s="76"/>
      <c r="G5969" s="76"/>
      <c r="I5969" s="76"/>
      <c r="J5969" s="76"/>
      <c r="L5969" s="76"/>
      <c r="M5969" s="76"/>
      <c r="O5969" s="76"/>
      <c r="P5969" s="76"/>
      <c r="R5969" s="76"/>
      <c r="S5969" s="76"/>
      <c r="U5969" s="76"/>
      <c r="V5969" s="76"/>
      <c r="X5969" s="76"/>
      <c r="Y5969" s="76"/>
      <c r="AA5969" s="76"/>
      <c r="AB5969" s="76"/>
      <c r="AD5969" s="76"/>
      <c r="AE5969" s="76"/>
      <c r="AG5969" s="76"/>
      <c r="AH5969" s="76"/>
      <c r="AJ5969" s="76"/>
      <c r="AK5969" s="76"/>
      <c r="AM5969" s="76"/>
      <c r="AN5969" s="76"/>
      <c r="AP5969" s="76"/>
      <c r="AQ5969" s="76"/>
      <c r="AS5969" s="76"/>
      <c r="AT5969" s="76"/>
      <c r="AV5969" s="76"/>
      <c r="AW5969" s="76"/>
      <c r="AY5969" s="76"/>
      <c r="AZ5969" s="76"/>
      <c r="BB5969" s="76"/>
      <c r="BC5969" s="76"/>
      <c r="BE5969" s="76"/>
      <c r="BF5969" s="76"/>
      <c r="BH5969" s="76"/>
      <c r="BI5969" s="76"/>
      <c r="BK5969" s="76"/>
      <c r="BL5969" s="76"/>
      <c r="BN5969" s="76"/>
      <c r="BO5969" s="76"/>
      <c r="BQ5969" s="76"/>
      <c r="BR5969" s="76"/>
      <c r="BT5969" s="76"/>
      <c r="BU5969" s="76"/>
      <c r="BW5969" s="76"/>
      <c r="BX5969" s="76"/>
    </row>
    <row r="5970" spans="1:76" ht="12.75" customHeight="1">
      <c r="A5970" s="2"/>
      <c r="B5970" s="2"/>
      <c r="C5970" s="2"/>
      <c r="D5970" s="75"/>
      <c r="F5970" s="76"/>
      <c r="G5970" s="76"/>
      <c r="I5970" s="76"/>
      <c r="J5970" s="76"/>
      <c r="L5970" s="76"/>
      <c r="M5970" s="76"/>
      <c r="O5970" s="76"/>
      <c r="P5970" s="76"/>
      <c r="R5970" s="76"/>
      <c r="S5970" s="76"/>
      <c r="U5970" s="76"/>
      <c r="V5970" s="76"/>
      <c r="X5970" s="76"/>
      <c r="Y5970" s="76"/>
      <c r="AA5970" s="76"/>
      <c r="AB5970" s="76"/>
      <c r="AD5970" s="76"/>
      <c r="AE5970" s="76"/>
      <c r="AG5970" s="76"/>
      <c r="AH5970" s="76"/>
      <c r="AJ5970" s="76"/>
      <c r="AK5970" s="76"/>
      <c r="AM5970" s="76"/>
      <c r="AN5970" s="76"/>
      <c r="AP5970" s="76"/>
      <c r="AQ5970" s="76"/>
      <c r="AS5970" s="76"/>
      <c r="AT5970" s="76"/>
      <c r="AV5970" s="76"/>
      <c r="AW5970" s="76"/>
      <c r="AY5970" s="76"/>
      <c r="AZ5970" s="76"/>
      <c r="BB5970" s="76"/>
      <c r="BC5970" s="76"/>
      <c r="BE5970" s="76"/>
      <c r="BF5970" s="76"/>
      <c r="BH5970" s="76"/>
      <c r="BI5970" s="76"/>
      <c r="BK5970" s="76"/>
      <c r="BL5970" s="76"/>
      <c r="BN5970" s="76"/>
      <c r="BO5970" s="76"/>
      <c r="BQ5970" s="76"/>
      <c r="BR5970" s="76"/>
      <c r="BT5970" s="76"/>
      <c r="BU5970" s="76"/>
      <c r="BW5970" s="76"/>
      <c r="BX5970" s="76"/>
    </row>
    <row r="5971" spans="1:76" ht="12.75" customHeight="1">
      <c r="A5971" s="2"/>
      <c r="B5971" s="2"/>
      <c r="C5971" s="2"/>
      <c r="D5971" s="75"/>
      <c r="F5971" s="76"/>
      <c r="G5971" s="76"/>
      <c r="I5971" s="76"/>
      <c r="J5971" s="76"/>
      <c r="L5971" s="76"/>
      <c r="M5971" s="76"/>
      <c r="O5971" s="76"/>
      <c r="P5971" s="76"/>
      <c r="R5971" s="76"/>
      <c r="S5971" s="76"/>
      <c r="U5971" s="76"/>
      <c r="V5971" s="76"/>
      <c r="X5971" s="76"/>
      <c r="Y5971" s="76"/>
      <c r="AA5971" s="76"/>
      <c r="AB5971" s="76"/>
      <c r="AD5971" s="76"/>
      <c r="AE5971" s="76"/>
      <c r="AG5971" s="76"/>
      <c r="AH5971" s="76"/>
      <c r="AJ5971" s="76"/>
      <c r="AK5971" s="76"/>
      <c r="AM5971" s="76"/>
      <c r="AN5971" s="76"/>
      <c r="AP5971" s="76"/>
      <c r="AQ5971" s="76"/>
      <c r="AS5971" s="76"/>
      <c r="AT5971" s="76"/>
      <c r="AV5971" s="76"/>
      <c r="AW5971" s="76"/>
      <c r="AY5971" s="76"/>
      <c r="AZ5971" s="76"/>
      <c r="BB5971" s="76"/>
      <c r="BC5971" s="76"/>
      <c r="BE5971" s="76"/>
      <c r="BF5971" s="76"/>
      <c r="BH5971" s="76"/>
      <c r="BI5971" s="76"/>
      <c r="BK5971" s="76"/>
      <c r="BL5971" s="76"/>
      <c r="BN5971" s="76"/>
      <c r="BO5971" s="76"/>
      <c r="BQ5971" s="76"/>
      <c r="BR5971" s="76"/>
      <c r="BT5971" s="76"/>
      <c r="BU5971" s="76"/>
      <c r="BW5971" s="76"/>
      <c r="BX5971" s="76"/>
    </row>
    <row r="5972" spans="1:76" ht="12.75" customHeight="1">
      <c r="A5972" s="2"/>
      <c r="B5972" s="2"/>
      <c r="C5972" s="2"/>
      <c r="D5972" s="75"/>
      <c r="F5972" s="76"/>
      <c r="G5972" s="76"/>
      <c r="I5972" s="76"/>
      <c r="J5972" s="76"/>
      <c r="L5972" s="76"/>
      <c r="M5972" s="76"/>
      <c r="O5972" s="76"/>
      <c r="P5972" s="76"/>
      <c r="R5972" s="76"/>
      <c r="S5972" s="76"/>
      <c r="U5972" s="76"/>
      <c r="V5972" s="76"/>
      <c r="X5972" s="76"/>
      <c r="Y5972" s="76"/>
      <c r="AA5972" s="76"/>
      <c r="AB5972" s="76"/>
      <c r="AD5972" s="76"/>
      <c r="AE5972" s="76"/>
      <c r="AG5972" s="76"/>
      <c r="AH5972" s="76"/>
      <c r="AJ5972" s="76"/>
      <c r="AK5972" s="76"/>
      <c r="AM5972" s="76"/>
      <c r="AN5972" s="76"/>
      <c r="AP5972" s="76"/>
      <c r="AQ5972" s="76"/>
      <c r="AS5972" s="76"/>
      <c r="AT5972" s="76"/>
      <c r="AV5972" s="76"/>
      <c r="AW5972" s="76"/>
      <c r="AY5972" s="76"/>
      <c r="AZ5972" s="76"/>
      <c r="BB5972" s="76"/>
      <c r="BC5972" s="76"/>
      <c r="BE5972" s="76"/>
      <c r="BF5972" s="76"/>
      <c r="BH5972" s="76"/>
      <c r="BI5972" s="76"/>
      <c r="BK5972" s="76"/>
      <c r="BL5972" s="76"/>
      <c r="BN5972" s="76"/>
      <c r="BO5972" s="76"/>
      <c r="BQ5972" s="76"/>
      <c r="BR5972" s="76"/>
      <c r="BT5972" s="76"/>
      <c r="BU5972" s="76"/>
      <c r="BW5972" s="76"/>
      <c r="BX5972" s="76"/>
    </row>
    <row r="5973" spans="1:76" ht="12.75" customHeight="1">
      <c r="A5973" s="2"/>
      <c r="B5973" s="2"/>
      <c r="C5973" s="2"/>
      <c r="D5973" s="75"/>
      <c r="F5973" s="76"/>
      <c r="G5973" s="76"/>
      <c r="I5973" s="76"/>
      <c r="J5973" s="76"/>
      <c r="L5973" s="76"/>
      <c r="M5973" s="76"/>
      <c r="O5973" s="76"/>
      <c r="P5973" s="76"/>
      <c r="R5973" s="76"/>
      <c r="S5973" s="76"/>
      <c r="U5973" s="76"/>
      <c r="V5973" s="76"/>
      <c r="X5973" s="76"/>
      <c r="Y5973" s="76"/>
      <c r="AA5973" s="76"/>
      <c r="AB5973" s="76"/>
      <c r="AD5973" s="76"/>
      <c r="AE5973" s="76"/>
      <c r="AG5973" s="76"/>
      <c r="AH5973" s="76"/>
      <c r="AJ5973" s="76"/>
      <c r="AK5973" s="76"/>
      <c r="AM5973" s="76"/>
      <c r="AN5973" s="76"/>
      <c r="AP5973" s="76"/>
      <c r="AQ5973" s="76"/>
      <c r="AS5973" s="76"/>
      <c r="AT5973" s="76"/>
      <c r="AV5973" s="76"/>
      <c r="AW5973" s="76"/>
      <c r="AY5973" s="76"/>
      <c r="AZ5973" s="76"/>
      <c r="BB5973" s="76"/>
      <c r="BC5973" s="76"/>
      <c r="BE5973" s="76"/>
      <c r="BF5973" s="76"/>
      <c r="BH5973" s="76"/>
      <c r="BI5973" s="76"/>
      <c r="BK5973" s="76"/>
      <c r="BL5973" s="76"/>
      <c r="BN5973" s="76"/>
      <c r="BO5973" s="76"/>
      <c r="BQ5973" s="76"/>
      <c r="BR5973" s="76"/>
      <c r="BT5973" s="76"/>
      <c r="BU5973" s="76"/>
      <c r="BW5973" s="76"/>
      <c r="BX5973" s="76"/>
    </row>
    <row r="5974" spans="1:76" ht="12.75" customHeight="1">
      <c r="A5974" s="2"/>
      <c r="B5974" s="2"/>
      <c r="C5974" s="2"/>
      <c r="D5974" s="75"/>
      <c r="F5974" s="76"/>
      <c r="G5974" s="76"/>
      <c r="I5974" s="76"/>
      <c r="J5974" s="76"/>
      <c r="L5974" s="76"/>
      <c r="M5974" s="76"/>
      <c r="O5974" s="76"/>
      <c r="P5974" s="76"/>
      <c r="R5974" s="76"/>
      <c r="S5974" s="76"/>
      <c r="U5974" s="76"/>
      <c r="V5974" s="76"/>
      <c r="X5974" s="76"/>
      <c r="Y5974" s="76"/>
      <c r="AA5974" s="76"/>
      <c r="AB5974" s="76"/>
      <c r="AD5974" s="76"/>
      <c r="AE5974" s="76"/>
      <c r="AG5974" s="76"/>
      <c r="AH5974" s="76"/>
      <c r="AJ5974" s="76"/>
      <c r="AK5974" s="76"/>
      <c r="AM5974" s="76"/>
      <c r="AN5974" s="76"/>
      <c r="AP5974" s="76"/>
      <c r="AQ5974" s="76"/>
      <c r="AS5974" s="76"/>
      <c r="AT5974" s="76"/>
      <c r="AV5974" s="76"/>
      <c r="AW5974" s="76"/>
      <c r="AY5974" s="76"/>
      <c r="AZ5974" s="76"/>
      <c r="BB5974" s="76"/>
      <c r="BC5974" s="76"/>
      <c r="BE5974" s="76"/>
      <c r="BF5974" s="76"/>
      <c r="BH5974" s="76"/>
      <c r="BI5974" s="76"/>
      <c r="BK5974" s="76"/>
      <c r="BL5974" s="76"/>
      <c r="BN5974" s="76"/>
      <c r="BO5974" s="76"/>
      <c r="BQ5974" s="76"/>
      <c r="BR5974" s="76"/>
      <c r="BT5974" s="76"/>
      <c r="BU5974" s="76"/>
      <c r="BW5974" s="76"/>
      <c r="BX5974" s="76"/>
    </row>
    <row r="5975" spans="1:76" ht="12.75" customHeight="1">
      <c r="A5975" s="2"/>
      <c r="B5975" s="2"/>
      <c r="C5975" s="2"/>
      <c r="D5975" s="75"/>
      <c r="F5975" s="76"/>
      <c r="G5975" s="76"/>
      <c r="I5975" s="76"/>
      <c r="J5975" s="76"/>
      <c r="L5975" s="76"/>
      <c r="M5975" s="76"/>
      <c r="O5975" s="76"/>
      <c r="P5975" s="76"/>
      <c r="R5975" s="76"/>
      <c r="S5975" s="76"/>
      <c r="U5975" s="76"/>
      <c r="V5975" s="76"/>
      <c r="X5975" s="76"/>
      <c r="Y5975" s="76"/>
      <c r="AA5975" s="76"/>
      <c r="AB5975" s="76"/>
      <c r="AD5975" s="76"/>
      <c r="AE5975" s="76"/>
      <c r="AG5975" s="76"/>
      <c r="AH5975" s="76"/>
      <c r="AJ5975" s="76"/>
      <c r="AK5975" s="76"/>
      <c r="AM5975" s="76"/>
      <c r="AN5975" s="76"/>
      <c r="AP5975" s="76"/>
      <c r="AQ5975" s="76"/>
      <c r="AS5975" s="76"/>
      <c r="AT5975" s="76"/>
      <c r="AV5975" s="76"/>
      <c r="AW5975" s="76"/>
      <c r="AY5975" s="76"/>
      <c r="AZ5975" s="76"/>
      <c r="BB5975" s="76"/>
      <c r="BC5975" s="76"/>
      <c r="BE5975" s="76"/>
      <c r="BF5975" s="76"/>
      <c r="BH5975" s="76"/>
      <c r="BI5975" s="76"/>
      <c r="BK5975" s="76"/>
      <c r="BL5975" s="76"/>
      <c r="BN5975" s="76"/>
      <c r="BO5975" s="76"/>
      <c r="BQ5975" s="76"/>
      <c r="BR5975" s="76"/>
      <c r="BT5975" s="76"/>
      <c r="BU5975" s="76"/>
      <c r="BW5975" s="76"/>
      <c r="BX5975" s="76"/>
    </row>
    <row r="5976" spans="1:76" ht="12.75" customHeight="1">
      <c r="A5976" s="2"/>
      <c r="B5976" s="2"/>
      <c r="C5976" s="2"/>
      <c r="D5976" s="75"/>
      <c r="F5976" s="76"/>
      <c r="G5976" s="76"/>
      <c r="I5976" s="76"/>
      <c r="J5976" s="76"/>
      <c r="L5976" s="76"/>
      <c r="M5976" s="76"/>
      <c r="O5976" s="76"/>
      <c r="P5976" s="76"/>
      <c r="R5976" s="76"/>
      <c r="S5976" s="76"/>
      <c r="U5976" s="76"/>
      <c r="V5976" s="76"/>
      <c r="X5976" s="76"/>
      <c r="Y5976" s="76"/>
      <c r="AA5976" s="76"/>
      <c r="AB5976" s="76"/>
      <c r="AD5976" s="76"/>
      <c r="AE5976" s="76"/>
      <c r="AG5976" s="76"/>
      <c r="AH5976" s="76"/>
      <c r="AJ5976" s="76"/>
      <c r="AK5976" s="76"/>
      <c r="AM5976" s="76"/>
      <c r="AN5976" s="76"/>
      <c r="AP5976" s="76"/>
      <c r="AQ5976" s="76"/>
      <c r="AS5976" s="76"/>
      <c r="AT5976" s="76"/>
      <c r="AV5976" s="76"/>
      <c r="AW5976" s="76"/>
      <c r="AY5976" s="76"/>
      <c r="AZ5976" s="76"/>
      <c r="BB5976" s="76"/>
      <c r="BC5976" s="76"/>
      <c r="BE5976" s="76"/>
      <c r="BF5976" s="76"/>
      <c r="BH5976" s="76"/>
      <c r="BI5976" s="76"/>
      <c r="BK5976" s="76"/>
      <c r="BL5976" s="76"/>
      <c r="BN5976" s="76"/>
      <c r="BO5976" s="76"/>
      <c r="BQ5976" s="76"/>
      <c r="BR5976" s="76"/>
      <c r="BT5976" s="76"/>
      <c r="BU5976" s="76"/>
      <c r="BW5976" s="76"/>
      <c r="BX5976" s="76"/>
    </row>
    <row r="5977" spans="1:76" ht="12.75" customHeight="1">
      <c r="A5977" s="2"/>
      <c r="B5977" s="2"/>
      <c r="C5977" s="2"/>
      <c r="D5977" s="75"/>
      <c r="F5977" s="76"/>
      <c r="G5977" s="76"/>
      <c r="I5977" s="76"/>
      <c r="J5977" s="76"/>
      <c r="L5977" s="76"/>
      <c r="M5977" s="76"/>
      <c r="O5977" s="76"/>
      <c r="P5977" s="76"/>
      <c r="R5977" s="76"/>
      <c r="S5977" s="76"/>
      <c r="U5977" s="76"/>
      <c r="V5977" s="76"/>
      <c r="X5977" s="76"/>
      <c r="Y5977" s="76"/>
      <c r="AA5977" s="76"/>
      <c r="AB5977" s="76"/>
      <c r="AD5977" s="76"/>
      <c r="AE5977" s="76"/>
      <c r="AG5977" s="76"/>
      <c r="AH5977" s="76"/>
      <c r="AJ5977" s="76"/>
      <c r="AK5977" s="76"/>
      <c r="AM5977" s="76"/>
      <c r="AN5977" s="76"/>
      <c r="AP5977" s="76"/>
      <c r="AQ5977" s="76"/>
      <c r="AS5977" s="76"/>
      <c r="AT5977" s="76"/>
      <c r="AV5977" s="76"/>
      <c r="AW5977" s="76"/>
      <c r="AY5977" s="76"/>
      <c r="AZ5977" s="76"/>
      <c r="BB5977" s="76"/>
      <c r="BC5977" s="76"/>
      <c r="BE5977" s="76"/>
      <c r="BF5977" s="76"/>
      <c r="BH5977" s="76"/>
      <c r="BI5977" s="76"/>
      <c r="BK5977" s="76"/>
      <c r="BL5977" s="76"/>
      <c r="BN5977" s="76"/>
      <c r="BO5977" s="76"/>
      <c r="BQ5977" s="76"/>
      <c r="BR5977" s="76"/>
      <c r="BT5977" s="76"/>
      <c r="BU5977" s="76"/>
      <c r="BW5977" s="76"/>
      <c r="BX5977" s="76"/>
    </row>
    <row r="5978" spans="1:76" ht="12.75" customHeight="1">
      <c r="A5978" s="2"/>
      <c r="B5978" s="2"/>
      <c r="C5978" s="2"/>
      <c r="D5978" s="75"/>
      <c r="F5978" s="76"/>
      <c r="G5978" s="76"/>
      <c r="I5978" s="76"/>
      <c r="J5978" s="76"/>
      <c r="L5978" s="76"/>
      <c r="M5978" s="76"/>
      <c r="O5978" s="76"/>
      <c r="P5978" s="76"/>
      <c r="R5978" s="76"/>
      <c r="S5978" s="76"/>
      <c r="U5978" s="76"/>
      <c r="V5978" s="76"/>
      <c r="X5978" s="76"/>
      <c r="Y5978" s="76"/>
      <c r="AA5978" s="76"/>
      <c r="AB5978" s="76"/>
      <c r="AD5978" s="76"/>
      <c r="AE5978" s="76"/>
      <c r="AG5978" s="76"/>
      <c r="AH5978" s="76"/>
      <c r="AJ5978" s="76"/>
      <c r="AK5978" s="76"/>
      <c r="AM5978" s="76"/>
      <c r="AN5978" s="76"/>
      <c r="AP5978" s="76"/>
      <c r="AQ5978" s="76"/>
      <c r="AS5978" s="76"/>
      <c r="AT5978" s="76"/>
      <c r="AV5978" s="76"/>
      <c r="AW5978" s="76"/>
      <c r="AY5978" s="76"/>
      <c r="AZ5978" s="76"/>
      <c r="BB5978" s="76"/>
      <c r="BC5978" s="76"/>
      <c r="BE5978" s="76"/>
      <c r="BF5978" s="76"/>
      <c r="BH5978" s="76"/>
      <c r="BI5978" s="76"/>
      <c r="BK5978" s="76"/>
      <c r="BL5978" s="76"/>
      <c r="BN5978" s="76"/>
      <c r="BO5978" s="76"/>
      <c r="BQ5978" s="76"/>
      <c r="BR5978" s="76"/>
      <c r="BT5978" s="76"/>
      <c r="BU5978" s="76"/>
      <c r="BW5978" s="76"/>
      <c r="BX5978" s="76"/>
    </row>
    <row r="5979" spans="1:76" ht="12.75" customHeight="1">
      <c r="A5979" s="2"/>
      <c r="B5979" s="2"/>
      <c r="C5979" s="2"/>
      <c r="D5979" s="75"/>
      <c r="F5979" s="76"/>
      <c r="G5979" s="76"/>
      <c r="I5979" s="76"/>
      <c r="J5979" s="76"/>
      <c r="L5979" s="76"/>
      <c r="M5979" s="76"/>
      <c r="O5979" s="76"/>
      <c r="P5979" s="76"/>
      <c r="R5979" s="76"/>
      <c r="S5979" s="76"/>
      <c r="U5979" s="76"/>
      <c r="V5979" s="76"/>
      <c r="X5979" s="76"/>
      <c r="Y5979" s="76"/>
      <c r="AA5979" s="76"/>
      <c r="AB5979" s="76"/>
      <c r="AD5979" s="76"/>
      <c r="AE5979" s="76"/>
      <c r="AG5979" s="76"/>
      <c r="AH5979" s="76"/>
      <c r="AJ5979" s="76"/>
      <c r="AK5979" s="76"/>
      <c r="AM5979" s="76"/>
      <c r="AN5979" s="76"/>
      <c r="AP5979" s="76"/>
      <c r="AQ5979" s="76"/>
      <c r="AS5979" s="76"/>
      <c r="AT5979" s="76"/>
      <c r="AV5979" s="76"/>
      <c r="AW5979" s="76"/>
      <c r="AY5979" s="76"/>
      <c r="AZ5979" s="76"/>
      <c r="BB5979" s="76"/>
      <c r="BC5979" s="76"/>
      <c r="BE5979" s="76"/>
      <c r="BF5979" s="76"/>
      <c r="BH5979" s="76"/>
      <c r="BI5979" s="76"/>
      <c r="BK5979" s="76"/>
      <c r="BL5979" s="76"/>
      <c r="BN5979" s="76"/>
      <c r="BO5979" s="76"/>
      <c r="BQ5979" s="76"/>
      <c r="BR5979" s="76"/>
      <c r="BT5979" s="76"/>
      <c r="BU5979" s="76"/>
      <c r="BW5979" s="76"/>
      <c r="BX5979" s="76"/>
    </row>
    <row r="5980" spans="1:76" ht="12.75" customHeight="1">
      <c r="A5980" s="2"/>
      <c r="B5980" s="2"/>
      <c r="C5980" s="2"/>
      <c r="D5980" s="75"/>
      <c r="F5980" s="76"/>
      <c r="G5980" s="76"/>
      <c r="I5980" s="76"/>
      <c r="J5980" s="76"/>
      <c r="L5980" s="76"/>
      <c r="M5980" s="76"/>
      <c r="O5980" s="76"/>
      <c r="P5980" s="76"/>
      <c r="R5980" s="76"/>
      <c r="S5980" s="76"/>
      <c r="U5980" s="76"/>
      <c r="V5980" s="76"/>
      <c r="X5980" s="76"/>
      <c r="Y5980" s="76"/>
      <c r="AA5980" s="76"/>
      <c r="AB5980" s="76"/>
      <c r="AD5980" s="76"/>
      <c r="AE5980" s="76"/>
      <c r="AG5980" s="76"/>
      <c r="AH5980" s="76"/>
      <c r="AJ5980" s="76"/>
      <c r="AK5980" s="76"/>
      <c r="AM5980" s="76"/>
      <c r="AN5980" s="76"/>
      <c r="AP5980" s="76"/>
      <c r="AQ5980" s="76"/>
      <c r="AS5980" s="76"/>
      <c r="AT5980" s="76"/>
      <c r="AV5980" s="76"/>
      <c r="AW5980" s="76"/>
      <c r="AY5980" s="76"/>
      <c r="AZ5980" s="76"/>
      <c r="BB5980" s="76"/>
      <c r="BC5980" s="76"/>
      <c r="BE5980" s="76"/>
      <c r="BF5980" s="76"/>
      <c r="BH5980" s="76"/>
      <c r="BI5980" s="76"/>
      <c r="BK5980" s="76"/>
      <c r="BL5980" s="76"/>
      <c r="BN5980" s="76"/>
      <c r="BO5980" s="76"/>
      <c r="BQ5980" s="76"/>
      <c r="BR5980" s="76"/>
      <c r="BT5980" s="76"/>
      <c r="BU5980" s="76"/>
      <c r="BW5980" s="76"/>
      <c r="BX5980" s="76"/>
    </row>
    <row r="5981" spans="1:76" ht="12.75" customHeight="1">
      <c r="A5981" s="2"/>
      <c r="B5981" s="2"/>
      <c r="C5981" s="2"/>
      <c r="D5981" s="75"/>
      <c r="F5981" s="76"/>
      <c r="G5981" s="76"/>
      <c r="I5981" s="76"/>
      <c r="J5981" s="76"/>
      <c r="L5981" s="76"/>
      <c r="M5981" s="76"/>
      <c r="O5981" s="76"/>
      <c r="P5981" s="76"/>
      <c r="R5981" s="76"/>
      <c r="S5981" s="76"/>
      <c r="U5981" s="76"/>
      <c r="V5981" s="76"/>
      <c r="X5981" s="76"/>
      <c r="Y5981" s="76"/>
      <c r="AA5981" s="76"/>
      <c r="AB5981" s="76"/>
      <c r="AD5981" s="76"/>
      <c r="AE5981" s="76"/>
      <c r="AG5981" s="76"/>
      <c r="AH5981" s="76"/>
      <c r="AJ5981" s="76"/>
      <c r="AK5981" s="76"/>
      <c r="AM5981" s="76"/>
      <c r="AN5981" s="76"/>
      <c r="AP5981" s="76"/>
      <c r="AQ5981" s="76"/>
      <c r="AS5981" s="76"/>
      <c r="AT5981" s="76"/>
      <c r="AV5981" s="76"/>
      <c r="AW5981" s="76"/>
      <c r="AY5981" s="76"/>
      <c r="AZ5981" s="76"/>
      <c r="BB5981" s="76"/>
      <c r="BC5981" s="76"/>
      <c r="BE5981" s="76"/>
      <c r="BF5981" s="76"/>
      <c r="BH5981" s="76"/>
      <c r="BI5981" s="76"/>
      <c r="BK5981" s="76"/>
      <c r="BL5981" s="76"/>
      <c r="BN5981" s="76"/>
      <c r="BO5981" s="76"/>
      <c r="BQ5981" s="76"/>
      <c r="BR5981" s="76"/>
      <c r="BT5981" s="76"/>
      <c r="BU5981" s="76"/>
      <c r="BW5981" s="76"/>
      <c r="BX5981" s="76"/>
    </row>
    <row r="5982" spans="1:76" ht="12.75" customHeight="1">
      <c r="A5982" s="2"/>
      <c r="B5982" s="2"/>
      <c r="C5982" s="2"/>
      <c r="D5982" s="75"/>
      <c r="F5982" s="76"/>
      <c r="G5982" s="76"/>
      <c r="I5982" s="76"/>
      <c r="J5982" s="76"/>
      <c r="L5982" s="76"/>
      <c r="M5982" s="76"/>
      <c r="O5982" s="76"/>
      <c r="P5982" s="76"/>
      <c r="R5982" s="76"/>
      <c r="S5982" s="76"/>
      <c r="U5982" s="76"/>
      <c r="V5982" s="76"/>
      <c r="X5982" s="76"/>
      <c r="Y5982" s="76"/>
      <c r="AA5982" s="76"/>
      <c r="AB5982" s="76"/>
      <c r="AD5982" s="76"/>
      <c r="AE5982" s="76"/>
      <c r="AG5982" s="76"/>
      <c r="AH5982" s="76"/>
      <c r="AJ5982" s="76"/>
      <c r="AK5982" s="76"/>
      <c r="AM5982" s="76"/>
      <c r="AN5982" s="76"/>
      <c r="AP5982" s="76"/>
      <c r="AQ5982" s="76"/>
      <c r="AS5982" s="76"/>
      <c r="AT5982" s="76"/>
      <c r="AV5982" s="76"/>
      <c r="AW5982" s="76"/>
      <c r="AY5982" s="76"/>
      <c r="AZ5982" s="76"/>
      <c r="BB5982" s="76"/>
      <c r="BC5982" s="76"/>
      <c r="BE5982" s="76"/>
      <c r="BF5982" s="76"/>
      <c r="BH5982" s="76"/>
      <c r="BI5982" s="76"/>
      <c r="BK5982" s="76"/>
      <c r="BL5982" s="76"/>
      <c r="BN5982" s="76"/>
      <c r="BO5982" s="76"/>
      <c r="BQ5982" s="76"/>
      <c r="BR5982" s="76"/>
      <c r="BT5982" s="76"/>
      <c r="BU5982" s="76"/>
      <c r="BW5982" s="76"/>
      <c r="BX5982" s="76"/>
    </row>
    <row r="5983" spans="1:76" ht="12.75" customHeight="1">
      <c r="A5983" s="2"/>
      <c r="B5983" s="2"/>
      <c r="C5983" s="2"/>
      <c r="D5983" s="75"/>
      <c r="F5983" s="76"/>
      <c r="G5983" s="76"/>
      <c r="I5983" s="76"/>
      <c r="J5983" s="76"/>
      <c r="L5983" s="76"/>
      <c r="M5983" s="76"/>
      <c r="O5983" s="76"/>
      <c r="P5983" s="76"/>
      <c r="R5983" s="76"/>
      <c r="S5983" s="76"/>
      <c r="U5983" s="76"/>
      <c r="V5983" s="76"/>
      <c r="X5983" s="76"/>
      <c r="Y5983" s="76"/>
      <c r="AA5983" s="76"/>
      <c r="AB5983" s="76"/>
      <c r="AD5983" s="76"/>
      <c r="AE5983" s="76"/>
      <c r="AG5983" s="76"/>
      <c r="AH5983" s="76"/>
      <c r="AJ5983" s="76"/>
      <c r="AK5983" s="76"/>
      <c r="AM5983" s="76"/>
      <c r="AN5983" s="76"/>
      <c r="AP5983" s="76"/>
      <c r="AQ5983" s="76"/>
      <c r="AS5983" s="76"/>
      <c r="AT5983" s="76"/>
      <c r="AV5983" s="76"/>
      <c r="AW5983" s="76"/>
      <c r="AY5983" s="76"/>
      <c r="AZ5983" s="76"/>
      <c r="BB5983" s="76"/>
      <c r="BC5983" s="76"/>
      <c r="BE5983" s="76"/>
      <c r="BF5983" s="76"/>
      <c r="BH5983" s="76"/>
      <c r="BI5983" s="76"/>
      <c r="BK5983" s="76"/>
      <c r="BL5983" s="76"/>
      <c r="BN5983" s="76"/>
      <c r="BO5983" s="76"/>
      <c r="BQ5983" s="76"/>
      <c r="BR5983" s="76"/>
      <c r="BT5983" s="76"/>
      <c r="BU5983" s="76"/>
      <c r="BW5983" s="76"/>
      <c r="BX5983" s="76"/>
    </row>
    <row r="5984" spans="1:76" ht="12.75" customHeight="1">
      <c r="A5984" s="2"/>
      <c r="B5984" s="2"/>
      <c r="C5984" s="2"/>
      <c r="D5984" s="75"/>
      <c r="F5984" s="76"/>
      <c r="G5984" s="76"/>
      <c r="I5984" s="76"/>
      <c r="J5984" s="76"/>
      <c r="L5984" s="76"/>
      <c r="M5984" s="76"/>
      <c r="O5984" s="76"/>
      <c r="P5984" s="76"/>
      <c r="R5984" s="76"/>
      <c r="S5984" s="76"/>
      <c r="U5984" s="76"/>
      <c r="V5984" s="76"/>
      <c r="X5984" s="76"/>
      <c r="Y5984" s="76"/>
      <c r="AA5984" s="76"/>
      <c r="AB5984" s="76"/>
      <c r="AD5984" s="76"/>
      <c r="AE5984" s="76"/>
      <c r="AG5984" s="76"/>
      <c r="AH5984" s="76"/>
      <c r="AJ5984" s="76"/>
      <c r="AK5984" s="76"/>
      <c r="AM5984" s="76"/>
      <c r="AN5984" s="76"/>
      <c r="AP5984" s="76"/>
      <c r="AQ5984" s="76"/>
      <c r="AS5984" s="76"/>
      <c r="AT5984" s="76"/>
      <c r="AV5984" s="76"/>
      <c r="AW5984" s="76"/>
      <c r="AY5984" s="76"/>
      <c r="AZ5984" s="76"/>
      <c r="BB5984" s="76"/>
      <c r="BC5984" s="76"/>
      <c r="BE5984" s="76"/>
      <c r="BF5984" s="76"/>
      <c r="BH5984" s="76"/>
      <c r="BI5984" s="76"/>
      <c r="BK5984" s="76"/>
      <c r="BL5984" s="76"/>
      <c r="BN5984" s="76"/>
      <c r="BO5984" s="76"/>
      <c r="BQ5984" s="76"/>
      <c r="BR5984" s="76"/>
      <c r="BT5984" s="76"/>
      <c r="BU5984" s="76"/>
      <c r="BW5984" s="76"/>
      <c r="BX5984" s="76"/>
    </row>
    <row r="5985" spans="1:76" ht="12.75" customHeight="1">
      <c r="A5985" s="2"/>
      <c r="B5985" s="2"/>
      <c r="C5985" s="2"/>
      <c r="D5985" s="75"/>
      <c r="F5985" s="76"/>
      <c r="G5985" s="76"/>
      <c r="I5985" s="76"/>
      <c r="J5985" s="76"/>
      <c r="L5985" s="76"/>
      <c r="M5985" s="76"/>
      <c r="O5985" s="76"/>
      <c r="P5985" s="76"/>
      <c r="R5985" s="76"/>
      <c r="S5985" s="76"/>
      <c r="U5985" s="76"/>
      <c r="V5985" s="76"/>
      <c r="X5985" s="76"/>
      <c r="Y5985" s="76"/>
      <c r="AA5985" s="76"/>
      <c r="AB5985" s="76"/>
      <c r="AD5985" s="76"/>
      <c r="AE5985" s="76"/>
      <c r="AG5985" s="76"/>
      <c r="AH5985" s="76"/>
      <c r="AJ5985" s="76"/>
      <c r="AK5985" s="76"/>
      <c r="AM5985" s="76"/>
      <c r="AN5985" s="76"/>
      <c r="AP5985" s="76"/>
      <c r="AQ5985" s="76"/>
      <c r="AS5985" s="76"/>
      <c r="AT5985" s="76"/>
      <c r="AV5985" s="76"/>
      <c r="AW5985" s="76"/>
      <c r="AY5985" s="76"/>
      <c r="AZ5985" s="76"/>
      <c r="BB5985" s="76"/>
      <c r="BC5985" s="76"/>
      <c r="BE5985" s="76"/>
      <c r="BF5985" s="76"/>
      <c r="BH5985" s="76"/>
      <c r="BI5985" s="76"/>
      <c r="BK5985" s="76"/>
      <c r="BL5985" s="76"/>
      <c r="BN5985" s="76"/>
      <c r="BO5985" s="76"/>
      <c r="BQ5985" s="76"/>
      <c r="BR5985" s="76"/>
      <c r="BT5985" s="76"/>
      <c r="BU5985" s="76"/>
      <c r="BW5985" s="76"/>
      <c r="BX5985" s="76"/>
    </row>
    <row r="5986" spans="1:76" ht="12.75" customHeight="1">
      <c r="A5986" s="2"/>
      <c r="B5986" s="2"/>
      <c r="C5986" s="2"/>
      <c r="D5986" s="75"/>
      <c r="F5986" s="76"/>
      <c r="G5986" s="76"/>
      <c r="I5986" s="76"/>
      <c r="J5986" s="76"/>
      <c r="L5986" s="76"/>
      <c r="M5986" s="76"/>
      <c r="O5986" s="76"/>
      <c r="P5986" s="76"/>
      <c r="R5986" s="76"/>
      <c r="S5986" s="76"/>
      <c r="U5986" s="76"/>
      <c r="V5986" s="76"/>
      <c r="X5986" s="76"/>
      <c r="Y5986" s="76"/>
      <c r="AA5986" s="76"/>
      <c r="AB5986" s="76"/>
      <c r="AD5986" s="76"/>
      <c r="AE5986" s="76"/>
      <c r="AG5986" s="76"/>
      <c r="AH5986" s="76"/>
      <c r="AJ5986" s="76"/>
      <c r="AK5986" s="76"/>
      <c r="AM5986" s="76"/>
      <c r="AN5986" s="76"/>
      <c r="AP5986" s="76"/>
      <c r="AQ5986" s="76"/>
      <c r="AS5986" s="76"/>
      <c r="AT5986" s="76"/>
      <c r="AV5986" s="76"/>
      <c r="AW5986" s="76"/>
      <c r="AY5986" s="76"/>
      <c r="AZ5986" s="76"/>
      <c r="BB5986" s="76"/>
      <c r="BC5986" s="76"/>
      <c r="BE5986" s="76"/>
      <c r="BF5986" s="76"/>
      <c r="BH5986" s="76"/>
      <c r="BI5986" s="76"/>
      <c r="BK5986" s="76"/>
      <c r="BL5986" s="76"/>
      <c r="BN5986" s="76"/>
      <c r="BO5986" s="76"/>
      <c r="BQ5986" s="76"/>
      <c r="BR5986" s="76"/>
      <c r="BT5986" s="76"/>
      <c r="BU5986" s="76"/>
      <c r="BW5986" s="76"/>
      <c r="BX5986" s="76"/>
    </row>
    <row r="5987" spans="1:76" ht="12.75" customHeight="1">
      <c r="A5987" s="2"/>
      <c r="B5987" s="2"/>
      <c r="C5987" s="2"/>
      <c r="D5987" s="75"/>
      <c r="F5987" s="76"/>
      <c r="G5987" s="76"/>
      <c r="I5987" s="76"/>
      <c r="J5987" s="76"/>
      <c r="L5987" s="76"/>
      <c r="M5987" s="76"/>
      <c r="O5987" s="76"/>
      <c r="P5987" s="76"/>
      <c r="R5987" s="76"/>
      <c r="S5987" s="76"/>
      <c r="U5987" s="76"/>
      <c r="V5987" s="76"/>
      <c r="X5987" s="76"/>
      <c r="Y5987" s="76"/>
      <c r="AA5987" s="76"/>
      <c r="AB5987" s="76"/>
      <c r="AD5987" s="76"/>
      <c r="AE5987" s="76"/>
      <c r="AG5987" s="76"/>
      <c r="AH5987" s="76"/>
      <c r="AJ5987" s="76"/>
      <c r="AK5987" s="76"/>
      <c r="AM5987" s="76"/>
      <c r="AN5987" s="76"/>
      <c r="AP5987" s="76"/>
      <c r="AQ5987" s="76"/>
      <c r="AS5987" s="76"/>
      <c r="AT5987" s="76"/>
      <c r="AV5987" s="76"/>
      <c r="AW5987" s="76"/>
      <c r="AY5987" s="76"/>
      <c r="AZ5987" s="76"/>
      <c r="BB5987" s="76"/>
      <c r="BC5987" s="76"/>
      <c r="BE5987" s="76"/>
      <c r="BF5987" s="76"/>
      <c r="BH5987" s="76"/>
      <c r="BI5987" s="76"/>
      <c r="BK5987" s="76"/>
      <c r="BL5987" s="76"/>
      <c r="BN5987" s="76"/>
      <c r="BO5987" s="76"/>
      <c r="BQ5987" s="76"/>
      <c r="BR5987" s="76"/>
      <c r="BT5987" s="76"/>
      <c r="BU5987" s="76"/>
      <c r="BW5987" s="76"/>
      <c r="BX5987" s="76"/>
    </row>
    <row r="5988" spans="1:76" ht="12.75" customHeight="1">
      <c r="A5988" s="2"/>
      <c r="B5988" s="2"/>
      <c r="C5988" s="2"/>
      <c r="D5988" s="75"/>
      <c r="F5988" s="76"/>
      <c r="G5988" s="76"/>
      <c r="I5988" s="76"/>
      <c r="J5988" s="76"/>
      <c r="L5988" s="76"/>
      <c r="M5988" s="76"/>
      <c r="O5988" s="76"/>
      <c r="P5988" s="76"/>
      <c r="R5988" s="76"/>
      <c r="S5988" s="76"/>
      <c r="U5988" s="76"/>
      <c r="V5988" s="76"/>
      <c r="X5988" s="76"/>
      <c r="Y5988" s="76"/>
      <c r="AA5988" s="76"/>
      <c r="AB5988" s="76"/>
      <c r="AD5988" s="76"/>
      <c r="AE5988" s="76"/>
      <c r="AG5988" s="76"/>
      <c r="AH5988" s="76"/>
      <c r="AJ5988" s="76"/>
      <c r="AK5988" s="76"/>
      <c r="AM5988" s="76"/>
      <c r="AN5988" s="76"/>
      <c r="AP5988" s="76"/>
      <c r="AQ5988" s="76"/>
      <c r="AS5988" s="76"/>
      <c r="AT5988" s="76"/>
      <c r="AV5988" s="76"/>
      <c r="AW5988" s="76"/>
      <c r="AY5988" s="76"/>
      <c r="AZ5988" s="76"/>
      <c r="BB5988" s="76"/>
      <c r="BC5988" s="76"/>
      <c r="BE5988" s="76"/>
      <c r="BF5988" s="76"/>
      <c r="BH5988" s="76"/>
      <c r="BI5988" s="76"/>
      <c r="BK5988" s="76"/>
      <c r="BL5988" s="76"/>
      <c r="BN5988" s="76"/>
      <c r="BO5988" s="76"/>
      <c r="BQ5988" s="76"/>
      <c r="BR5988" s="76"/>
      <c r="BT5988" s="76"/>
      <c r="BU5988" s="76"/>
      <c r="BW5988" s="76"/>
      <c r="BX5988" s="76"/>
    </row>
    <row r="5989" spans="1:76" ht="12.75" customHeight="1">
      <c r="A5989" s="2"/>
      <c r="B5989" s="2"/>
      <c r="C5989" s="2"/>
      <c r="D5989" s="75"/>
      <c r="F5989" s="76"/>
      <c r="G5989" s="76"/>
      <c r="I5989" s="76"/>
      <c r="J5989" s="76"/>
      <c r="L5989" s="76"/>
      <c r="M5989" s="76"/>
      <c r="O5989" s="76"/>
      <c r="P5989" s="76"/>
      <c r="R5989" s="76"/>
      <c r="S5989" s="76"/>
      <c r="U5989" s="76"/>
      <c r="V5989" s="76"/>
      <c r="X5989" s="76"/>
      <c r="Y5989" s="76"/>
      <c r="AA5989" s="76"/>
      <c r="AB5989" s="76"/>
      <c r="AD5989" s="76"/>
      <c r="AE5989" s="76"/>
      <c r="AG5989" s="76"/>
      <c r="AH5989" s="76"/>
      <c r="AJ5989" s="76"/>
      <c r="AK5989" s="76"/>
      <c r="AM5989" s="76"/>
      <c r="AN5989" s="76"/>
      <c r="AP5989" s="76"/>
      <c r="AQ5989" s="76"/>
      <c r="AS5989" s="76"/>
      <c r="AT5989" s="76"/>
      <c r="AV5989" s="76"/>
      <c r="AW5989" s="76"/>
      <c r="AY5989" s="76"/>
      <c r="AZ5989" s="76"/>
      <c r="BB5989" s="76"/>
      <c r="BC5989" s="76"/>
      <c r="BE5989" s="76"/>
      <c r="BF5989" s="76"/>
      <c r="BH5989" s="76"/>
      <c r="BI5989" s="76"/>
      <c r="BK5989" s="76"/>
      <c r="BL5989" s="76"/>
      <c r="BN5989" s="76"/>
      <c r="BO5989" s="76"/>
      <c r="BQ5989" s="76"/>
      <c r="BR5989" s="76"/>
      <c r="BT5989" s="76"/>
      <c r="BU5989" s="76"/>
      <c r="BW5989" s="76"/>
      <c r="BX5989" s="76"/>
    </row>
    <row r="5990" spans="1:76" ht="12.75" customHeight="1">
      <c r="A5990" s="2"/>
      <c r="B5990" s="2"/>
      <c r="C5990" s="2"/>
      <c r="D5990" s="75"/>
      <c r="F5990" s="76"/>
      <c r="G5990" s="76"/>
      <c r="I5990" s="76"/>
      <c r="J5990" s="76"/>
      <c r="L5990" s="76"/>
      <c r="M5990" s="76"/>
      <c r="O5990" s="76"/>
      <c r="P5990" s="76"/>
      <c r="R5990" s="76"/>
      <c r="S5990" s="76"/>
      <c r="U5990" s="76"/>
      <c r="V5990" s="76"/>
      <c r="X5990" s="76"/>
      <c r="Y5990" s="76"/>
      <c r="AA5990" s="76"/>
      <c r="AB5990" s="76"/>
      <c r="AD5990" s="76"/>
      <c r="AE5990" s="76"/>
      <c r="AG5990" s="76"/>
      <c r="AH5990" s="76"/>
      <c r="AJ5990" s="76"/>
      <c r="AK5990" s="76"/>
      <c r="AM5990" s="76"/>
      <c r="AN5990" s="76"/>
      <c r="AP5990" s="76"/>
      <c r="AQ5990" s="76"/>
      <c r="AS5990" s="76"/>
      <c r="AT5990" s="76"/>
      <c r="AV5990" s="76"/>
      <c r="AW5990" s="76"/>
      <c r="AY5990" s="76"/>
      <c r="AZ5990" s="76"/>
      <c r="BB5990" s="76"/>
      <c r="BC5990" s="76"/>
      <c r="BE5990" s="76"/>
      <c r="BF5990" s="76"/>
      <c r="BH5990" s="76"/>
      <c r="BI5990" s="76"/>
      <c r="BK5990" s="76"/>
      <c r="BL5990" s="76"/>
      <c r="BN5990" s="76"/>
      <c r="BO5990" s="76"/>
      <c r="BQ5990" s="76"/>
      <c r="BR5990" s="76"/>
      <c r="BT5990" s="76"/>
      <c r="BU5990" s="76"/>
      <c r="BW5990" s="76"/>
      <c r="BX5990" s="76"/>
    </row>
    <row r="5991" spans="1:76" ht="12.75" customHeight="1">
      <c r="A5991" s="2"/>
      <c r="B5991" s="2"/>
      <c r="C5991" s="2"/>
      <c r="D5991" s="75"/>
      <c r="F5991" s="76"/>
      <c r="G5991" s="76"/>
      <c r="I5991" s="76"/>
      <c r="J5991" s="76"/>
      <c r="L5991" s="76"/>
      <c r="M5991" s="76"/>
      <c r="O5991" s="76"/>
      <c r="P5991" s="76"/>
      <c r="R5991" s="76"/>
      <c r="S5991" s="76"/>
      <c r="U5991" s="76"/>
      <c r="V5991" s="76"/>
      <c r="X5991" s="76"/>
      <c r="Y5991" s="76"/>
      <c r="AA5991" s="76"/>
      <c r="AB5991" s="76"/>
      <c r="AD5991" s="76"/>
      <c r="AE5991" s="76"/>
      <c r="AG5991" s="76"/>
      <c r="AH5991" s="76"/>
      <c r="AJ5991" s="76"/>
      <c r="AK5991" s="76"/>
      <c r="AM5991" s="76"/>
      <c r="AN5991" s="76"/>
      <c r="AP5991" s="76"/>
      <c r="AQ5991" s="76"/>
      <c r="AS5991" s="76"/>
      <c r="AT5991" s="76"/>
      <c r="AV5991" s="76"/>
      <c r="AW5991" s="76"/>
      <c r="AY5991" s="76"/>
      <c r="AZ5991" s="76"/>
      <c r="BB5991" s="76"/>
      <c r="BC5991" s="76"/>
      <c r="BE5991" s="76"/>
      <c r="BF5991" s="76"/>
      <c r="BH5991" s="76"/>
      <c r="BI5991" s="76"/>
      <c r="BK5991" s="76"/>
      <c r="BL5991" s="76"/>
      <c r="BN5991" s="76"/>
      <c r="BO5991" s="76"/>
      <c r="BQ5991" s="76"/>
      <c r="BR5991" s="76"/>
      <c r="BT5991" s="76"/>
      <c r="BU5991" s="76"/>
      <c r="BW5991" s="76"/>
      <c r="BX5991" s="76"/>
    </row>
    <row r="5992" spans="1:76" ht="12.75" customHeight="1">
      <c r="A5992" s="2"/>
      <c r="B5992" s="2"/>
      <c r="C5992" s="2"/>
      <c r="D5992" s="75"/>
      <c r="F5992" s="76"/>
      <c r="G5992" s="76"/>
      <c r="I5992" s="76"/>
      <c r="J5992" s="76"/>
      <c r="L5992" s="76"/>
      <c r="M5992" s="76"/>
      <c r="O5992" s="76"/>
      <c r="P5992" s="76"/>
      <c r="R5992" s="76"/>
      <c r="S5992" s="76"/>
      <c r="U5992" s="76"/>
      <c r="V5992" s="76"/>
      <c r="X5992" s="76"/>
      <c r="Y5992" s="76"/>
      <c r="AA5992" s="76"/>
      <c r="AB5992" s="76"/>
      <c r="AD5992" s="76"/>
      <c r="AE5992" s="76"/>
      <c r="AG5992" s="76"/>
      <c r="AH5992" s="76"/>
      <c r="AJ5992" s="76"/>
      <c r="AK5992" s="76"/>
      <c r="AM5992" s="76"/>
      <c r="AN5992" s="76"/>
      <c r="AP5992" s="76"/>
      <c r="AQ5992" s="76"/>
      <c r="AS5992" s="76"/>
      <c r="AT5992" s="76"/>
      <c r="AV5992" s="76"/>
      <c r="AW5992" s="76"/>
      <c r="AY5992" s="76"/>
      <c r="AZ5992" s="76"/>
      <c r="BB5992" s="76"/>
      <c r="BC5992" s="76"/>
      <c r="BE5992" s="76"/>
      <c r="BF5992" s="76"/>
      <c r="BH5992" s="76"/>
      <c r="BI5992" s="76"/>
      <c r="BK5992" s="76"/>
      <c r="BL5992" s="76"/>
      <c r="BN5992" s="76"/>
      <c r="BO5992" s="76"/>
      <c r="BQ5992" s="76"/>
      <c r="BR5992" s="76"/>
      <c r="BT5992" s="76"/>
      <c r="BU5992" s="76"/>
      <c r="BW5992" s="76"/>
      <c r="BX5992" s="76"/>
    </row>
    <row r="5993" spans="1:76" ht="12.75" customHeight="1">
      <c r="A5993" s="2"/>
      <c r="B5993" s="2"/>
      <c r="C5993" s="2"/>
      <c r="D5993" s="75"/>
      <c r="F5993" s="76"/>
      <c r="G5993" s="76"/>
      <c r="I5993" s="76"/>
      <c r="J5993" s="76"/>
      <c r="L5993" s="76"/>
      <c r="M5993" s="76"/>
      <c r="O5993" s="76"/>
      <c r="P5993" s="76"/>
      <c r="R5993" s="76"/>
      <c r="S5993" s="76"/>
      <c r="U5993" s="76"/>
      <c r="V5993" s="76"/>
      <c r="X5993" s="76"/>
      <c r="Y5993" s="76"/>
      <c r="AA5993" s="76"/>
      <c r="AB5993" s="76"/>
      <c r="AD5993" s="76"/>
      <c r="AE5993" s="76"/>
      <c r="AG5993" s="76"/>
      <c r="AH5993" s="76"/>
      <c r="AJ5993" s="76"/>
      <c r="AK5993" s="76"/>
      <c r="AM5993" s="76"/>
      <c r="AN5993" s="76"/>
      <c r="AP5993" s="76"/>
      <c r="AQ5993" s="76"/>
      <c r="AS5993" s="76"/>
      <c r="AT5993" s="76"/>
      <c r="AV5993" s="76"/>
      <c r="AW5993" s="76"/>
      <c r="AY5993" s="76"/>
      <c r="AZ5993" s="76"/>
      <c r="BB5993" s="76"/>
      <c r="BC5993" s="76"/>
      <c r="BE5993" s="76"/>
      <c r="BF5993" s="76"/>
      <c r="BH5993" s="76"/>
      <c r="BI5993" s="76"/>
      <c r="BK5993" s="76"/>
      <c r="BL5993" s="76"/>
      <c r="BN5993" s="76"/>
      <c r="BO5993" s="76"/>
      <c r="BQ5993" s="76"/>
      <c r="BR5993" s="76"/>
      <c r="BT5993" s="76"/>
      <c r="BU5993" s="76"/>
      <c r="BW5993" s="76"/>
      <c r="BX5993" s="76"/>
    </row>
    <row r="5994" spans="1:76" ht="12.75" customHeight="1">
      <c r="A5994" s="2"/>
      <c r="B5994" s="2"/>
      <c r="C5994" s="2"/>
      <c r="D5994" s="75"/>
      <c r="F5994" s="76"/>
      <c r="G5994" s="76"/>
      <c r="I5994" s="76"/>
      <c r="J5994" s="76"/>
      <c r="L5994" s="76"/>
      <c r="M5994" s="76"/>
      <c r="O5994" s="76"/>
      <c r="P5994" s="76"/>
      <c r="R5994" s="76"/>
      <c r="S5994" s="76"/>
      <c r="U5994" s="76"/>
      <c r="V5994" s="76"/>
      <c r="X5994" s="76"/>
      <c r="Y5994" s="76"/>
      <c r="AA5994" s="76"/>
      <c r="AB5994" s="76"/>
      <c r="AD5994" s="76"/>
      <c r="AE5994" s="76"/>
      <c r="AG5994" s="76"/>
      <c r="AH5994" s="76"/>
      <c r="AJ5994" s="76"/>
      <c r="AK5994" s="76"/>
      <c r="AM5994" s="76"/>
      <c r="AN5994" s="76"/>
      <c r="AP5994" s="76"/>
      <c r="AQ5994" s="76"/>
      <c r="AS5994" s="76"/>
      <c r="AT5994" s="76"/>
      <c r="AV5994" s="76"/>
      <c r="AW5994" s="76"/>
      <c r="AY5994" s="76"/>
      <c r="AZ5994" s="76"/>
      <c r="BB5994" s="76"/>
      <c r="BC5994" s="76"/>
      <c r="BE5994" s="76"/>
      <c r="BF5994" s="76"/>
      <c r="BH5994" s="76"/>
      <c r="BI5994" s="76"/>
      <c r="BK5994" s="76"/>
      <c r="BL5994" s="76"/>
      <c r="BN5994" s="76"/>
      <c r="BO5994" s="76"/>
      <c r="BQ5994" s="76"/>
      <c r="BR5994" s="76"/>
      <c r="BT5994" s="76"/>
      <c r="BU5994" s="76"/>
      <c r="BW5994" s="76"/>
      <c r="BX5994" s="76"/>
    </row>
    <row r="5995" spans="1:76" ht="12.75" customHeight="1">
      <c r="A5995" s="2"/>
      <c r="B5995" s="2"/>
      <c r="C5995" s="2"/>
      <c r="D5995" s="75"/>
      <c r="F5995" s="76"/>
      <c r="G5995" s="76"/>
      <c r="I5995" s="76"/>
      <c r="J5995" s="76"/>
      <c r="L5995" s="76"/>
      <c r="M5995" s="76"/>
      <c r="O5995" s="76"/>
      <c r="P5995" s="76"/>
      <c r="R5995" s="76"/>
      <c r="S5995" s="76"/>
      <c r="U5995" s="76"/>
      <c r="V5995" s="76"/>
      <c r="X5995" s="76"/>
      <c r="Y5995" s="76"/>
      <c r="AA5995" s="76"/>
      <c r="AB5995" s="76"/>
      <c r="AD5995" s="76"/>
      <c r="AE5995" s="76"/>
      <c r="AG5995" s="76"/>
      <c r="AH5995" s="76"/>
      <c r="AJ5995" s="76"/>
      <c r="AK5995" s="76"/>
      <c r="AM5995" s="76"/>
      <c r="AN5995" s="76"/>
      <c r="AP5995" s="76"/>
      <c r="AQ5995" s="76"/>
      <c r="AS5995" s="76"/>
      <c r="AT5995" s="76"/>
      <c r="AV5995" s="76"/>
      <c r="AW5995" s="76"/>
      <c r="AY5995" s="76"/>
      <c r="AZ5995" s="76"/>
      <c r="BB5995" s="76"/>
      <c r="BC5995" s="76"/>
      <c r="BE5995" s="76"/>
      <c r="BF5995" s="76"/>
      <c r="BH5995" s="76"/>
      <c r="BI5995" s="76"/>
      <c r="BK5995" s="76"/>
      <c r="BL5995" s="76"/>
      <c r="BN5995" s="76"/>
      <c r="BO5995" s="76"/>
      <c r="BQ5995" s="76"/>
      <c r="BR5995" s="76"/>
      <c r="BT5995" s="76"/>
      <c r="BU5995" s="76"/>
      <c r="BW5995" s="76"/>
      <c r="BX5995" s="76"/>
    </row>
    <row r="5996" spans="1:76" ht="12.75" customHeight="1">
      <c r="A5996" s="2"/>
      <c r="B5996" s="2"/>
      <c r="C5996" s="2"/>
      <c r="D5996" s="75"/>
      <c r="F5996" s="76"/>
      <c r="G5996" s="76"/>
      <c r="I5996" s="76"/>
      <c r="J5996" s="76"/>
      <c r="L5996" s="76"/>
      <c r="M5996" s="76"/>
      <c r="O5996" s="76"/>
      <c r="P5996" s="76"/>
      <c r="R5996" s="76"/>
      <c r="S5996" s="76"/>
      <c r="U5996" s="76"/>
      <c r="V5996" s="76"/>
      <c r="X5996" s="76"/>
      <c r="Y5996" s="76"/>
      <c r="AA5996" s="76"/>
      <c r="AB5996" s="76"/>
      <c r="AD5996" s="76"/>
      <c r="AE5996" s="76"/>
      <c r="AG5996" s="76"/>
      <c r="AH5996" s="76"/>
      <c r="AJ5996" s="76"/>
      <c r="AK5996" s="76"/>
      <c r="AM5996" s="76"/>
      <c r="AN5996" s="76"/>
      <c r="AP5996" s="76"/>
      <c r="AQ5996" s="76"/>
      <c r="AS5996" s="76"/>
      <c r="AT5996" s="76"/>
      <c r="AV5996" s="76"/>
      <c r="AW5996" s="76"/>
      <c r="AY5996" s="76"/>
      <c r="AZ5996" s="76"/>
      <c r="BB5996" s="76"/>
      <c r="BC5996" s="76"/>
      <c r="BE5996" s="76"/>
      <c r="BF5996" s="76"/>
      <c r="BH5996" s="76"/>
      <c r="BI5996" s="76"/>
      <c r="BK5996" s="76"/>
      <c r="BL5996" s="76"/>
      <c r="BN5996" s="76"/>
      <c r="BO5996" s="76"/>
      <c r="BQ5996" s="76"/>
      <c r="BR5996" s="76"/>
      <c r="BT5996" s="76"/>
      <c r="BU5996" s="76"/>
      <c r="BW5996" s="76"/>
      <c r="BX5996" s="76"/>
    </row>
    <row r="5997" spans="1:76" ht="12.75" customHeight="1">
      <c r="A5997" s="2"/>
      <c r="B5997" s="2"/>
      <c r="C5997" s="2"/>
      <c r="D5997" s="75"/>
      <c r="F5997" s="76"/>
      <c r="G5997" s="76"/>
      <c r="I5997" s="76"/>
      <c r="J5997" s="76"/>
      <c r="L5997" s="76"/>
      <c r="M5997" s="76"/>
      <c r="O5997" s="76"/>
      <c r="P5997" s="76"/>
      <c r="R5997" s="76"/>
      <c r="S5997" s="76"/>
      <c r="U5997" s="76"/>
      <c r="V5997" s="76"/>
      <c r="X5997" s="76"/>
      <c r="Y5997" s="76"/>
      <c r="AA5997" s="76"/>
      <c r="AB5997" s="76"/>
      <c r="AD5997" s="76"/>
      <c r="AE5997" s="76"/>
      <c r="AG5997" s="76"/>
      <c r="AH5997" s="76"/>
      <c r="AJ5997" s="76"/>
      <c r="AK5997" s="76"/>
      <c r="AM5997" s="76"/>
      <c r="AN5997" s="76"/>
      <c r="AP5997" s="76"/>
      <c r="AQ5997" s="76"/>
      <c r="AS5997" s="76"/>
      <c r="AT5997" s="76"/>
      <c r="AV5997" s="76"/>
      <c r="AW5997" s="76"/>
      <c r="AY5997" s="76"/>
      <c r="AZ5997" s="76"/>
      <c r="BB5997" s="76"/>
      <c r="BC5997" s="76"/>
      <c r="BE5997" s="76"/>
      <c r="BF5997" s="76"/>
      <c r="BH5997" s="76"/>
      <c r="BI5997" s="76"/>
      <c r="BK5997" s="76"/>
      <c r="BL5997" s="76"/>
      <c r="BN5997" s="76"/>
      <c r="BO5997" s="76"/>
      <c r="BQ5997" s="76"/>
      <c r="BR5997" s="76"/>
      <c r="BT5997" s="76"/>
      <c r="BU5997" s="76"/>
      <c r="BW5997" s="76"/>
      <c r="BX5997" s="76"/>
    </row>
    <row r="5998" spans="1:76" ht="12.75" customHeight="1">
      <c r="A5998" s="2"/>
      <c r="B5998" s="2"/>
      <c r="C5998" s="2"/>
      <c r="D5998" s="75"/>
      <c r="F5998" s="76"/>
      <c r="G5998" s="76"/>
      <c r="I5998" s="76"/>
      <c r="J5998" s="76"/>
      <c r="L5998" s="76"/>
      <c r="M5998" s="76"/>
      <c r="O5998" s="76"/>
      <c r="P5998" s="76"/>
      <c r="R5998" s="76"/>
      <c r="S5998" s="76"/>
      <c r="U5998" s="76"/>
      <c r="V5998" s="76"/>
      <c r="X5998" s="76"/>
      <c r="Y5998" s="76"/>
      <c r="AA5998" s="76"/>
      <c r="AB5998" s="76"/>
      <c r="AD5998" s="76"/>
      <c r="AE5998" s="76"/>
      <c r="AG5998" s="76"/>
      <c r="AH5998" s="76"/>
      <c r="AJ5998" s="76"/>
      <c r="AK5998" s="76"/>
      <c r="AM5998" s="76"/>
      <c r="AN5998" s="76"/>
      <c r="AP5998" s="76"/>
      <c r="AQ5998" s="76"/>
      <c r="AS5998" s="76"/>
      <c r="AT5998" s="76"/>
      <c r="AV5998" s="76"/>
      <c r="AW5998" s="76"/>
      <c r="AY5998" s="76"/>
      <c r="AZ5998" s="76"/>
      <c r="BB5998" s="76"/>
      <c r="BC5998" s="76"/>
      <c r="BE5998" s="76"/>
      <c r="BF5998" s="76"/>
      <c r="BH5998" s="76"/>
      <c r="BI5998" s="76"/>
      <c r="BK5998" s="76"/>
      <c r="BL5998" s="76"/>
      <c r="BN5998" s="76"/>
      <c r="BO5998" s="76"/>
      <c r="BQ5998" s="76"/>
      <c r="BR5998" s="76"/>
      <c r="BT5998" s="76"/>
      <c r="BU5998" s="76"/>
      <c r="BW5998" s="76"/>
      <c r="BX5998" s="76"/>
    </row>
    <row r="5999" spans="1:76" ht="12.75" customHeight="1">
      <c r="A5999" s="2"/>
      <c r="B5999" s="2"/>
      <c r="C5999" s="2"/>
      <c r="D5999" s="75"/>
      <c r="F5999" s="76"/>
      <c r="G5999" s="76"/>
      <c r="I5999" s="76"/>
      <c r="J5999" s="76"/>
      <c r="L5999" s="76"/>
      <c r="M5999" s="76"/>
      <c r="O5999" s="76"/>
      <c r="P5999" s="76"/>
      <c r="R5999" s="76"/>
      <c r="S5999" s="76"/>
      <c r="U5999" s="76"/>
      <c r="V5999" s="76"/>
      <c r="X5999" s="76"/>
      <c r="Y5999" s="76"/>
      <c r="AA5999" s="76"/>
      <c r="AB5999" s="76"/>
      <c r="AD5999" s="76"/>
      <c r="AE5999" s="76"/>
      <c r="AG5999" s="76"/>
      <c r="AH5999" s="76"/>
      <c r="AJ5999" s="76"/>
      <c r="AK5999" s="76"/>
      <c r="AM5999" s="76"/>
      <c r="AN5999" s="76"/>
      <c r="AP5999" s="76"/>
      <c r="AQ5999" s="76"/>
      <c r="AS5999" s="76"/>
      <c r="AT5999" s="76"/>
      <c r="AV5999" s="76"/>
      <c r="AW5999" s="76"/>
      <c r="AY5999" s="76"/>
      <c r="AZ5999" s="76"/>
      <c r="BB5999" s="76"/>
      <c r="BC5999" s="76"/>
      <c r="BE5999" s="76"/>
      <c r="BF5999" s="76"/>
      <c r="BH5999" s="76"/>
      <c r="BI5999" s="76"/>
      <c r="BK5999" s="76"/>
      <c r="BL5999" s="76"/>
      <c r="BN5999" s="76"/>
      <c r="BO5999" s="76"/>
      <c r="BQ5999" s="76"/>
      <c r="BR5999" s="76"/>
      <c r="BT5999" s="76"/>
      <c r="BU5999" s="76"/>
      <c r="BW5999" s="76"/>
      <c r="BX5999" s="76"/>
    </row>
    <row r="6000" spans="1:76" ht="12.75" customHeight="1">
      <c r="A6000" s="2"/>
      <c r="B6000" s="2"/>
      <c r="C6000" s="2"/>
      <c r="D6000" s="75"/>
      <c r="F6000" s="76"/>
      <c r="G6000" s="76"/>
      <c r="I6000" s="76"/>
      <c r="J6000" s="76"/>
      <c r="L6000" s="76"/>
      <c r="M6000" s="76"/>
      <c r="O6000" s="76"/>
      <c r="P6000" s="76"/>
      <c r="R6000" s="76"/>
      <c r="S6000" s="76"/>
      <c r="U6000" s="76"/>
      <c r="V6000" s="76"/>
      <c r="X6000" s="76"/>
      <c r="Y6000" s="76"/>
      <c r="AA6000" s="76"/>
      <c r="AB6000" s="76"/>
      <c r="AD6000" s="76"/>
      <c r="AE6000" s="76"/>
      <c r="AG6000" s="76"/>
      <c r="AH6000" s="76"/>
      <c r="AJ6000" s="76"/>
      <c r="AK6000" s="76"/>
      <c r="AM6000" s="76"/>
      <c r="AN6000" s="76"/>
      <c r="AP6000" s="76"/>
      <c r="AQ6000" s="76"/>
      <c r="AS6000" s="76"/>
      <c r="AT6000" s="76"/>
      <c r="AV6000" s="76"/>
      <c r="AW6000" s="76"/>
      <c r="AY6000" s="76"/>
      <c r="AZ6000" s="76"/>
      <c r="BB6000" s="76"/>
      <c r="BC6000" s="76"/>
      <c r="BE6000" s="76"/>
      <c r="BF6000" s="76"/>
      <c r="BH6000" s="76"/>
      <c r="BI6000" s="76"/>
      <c r="BK6000" s="76"/>
      <c r="BL6000" s="76"/>
      <c r="BN6000" s="76"/>
      <c r="BO6000" s="76"/>
      <c r="BQ6000" s="76"/>
      <c r="BR6000" s="76"/>
      <c r="BT6000" s="76"/>
      <c r="BU6000" s="76"/>
      <c r="BW6000" s="76"/>
      <c r="BX6000" s="76"/>
    </row>
    <row r="6001" spans="1:76" ht="12.75" customHeight="1">
      <c r="A6001" s="2"/>
      <c r="B6001" s="2"/>
      <c r="C6001" s="2"/>
      <c r="D6001" s="75"/>
      <c r="F6001" s="76"/>
      <c r="G6001" s="76"/>
      <c r="I6001" s="76"/>
      <c r="J6001" s="76"/>
      <c r="L6001" s="76"/>
      <c r="M6001" s="76"/>
      <c r="O6001" s="76"/>
      <c r="P6001" s="76"/>
      <c r="R6001" s="76"/>
      <c r="S6001" s="76"/>
      <c r="U6001" s="76"/>
      <c r="V6001" s="76"/>
      <c r="X6001" s="76"/>
      <c r="Y6001" s="76"/>
      <c r="AA6001" s="76"/>
      <c r="AB6001" s="76"/>
      <c r="AD6001" s="76"/>
      <c r="AE6001" s="76"/>
      <c r="AG6001" s="76"/>
      <c r="AH6001" s="76"/>
      <c r="AJ6001" s="76"/>
      <c r="AK6001" s="76"/>
      <c r="AM6001" s="76"/>
      <c r="AN6001" s="76"/>
      <c r="AP6001" s="76"/>
      <c r="AQ6001" s="76"/>
      <c r="AS6001" s="76"/>
      <c r="AT6001" s="76"/>
      <c r="AV6001" s="76"/>
      <c r="AW6001" s="76"/>
      <c r="AY6001" s="76"/>
      <c r="AZ6001" s="76"/>
      <c r="BB6001" s="76"/>
      <c r="BC6001" s="76"/>
      <c r="BE6001" s="76"/>
      <c r="BF6001" s="76"/>
      <c r="BH6001" s="76"/>
      <c r="BI6001" s="76"/>
      <c r="BK6001" s="76"/>
      <c r="BL6001" s="76"/>
      <c r="BN6001" s="76"/>
      <c r="BO6001" s="76"/>
      <c r="BQ6001" s="76"/>
      <c r="BR6001" s="76"/>
      <c r="BT6001" s="76"/>
      <c r="BU6001" s="76"/>
      <c r="BW6001" s="76"/>
      <c r="BX6001" s="76"/>
    </row>
    <row r="6002" spans="1:76" ht="12.75" customHeight="1">
      <c r="A6002" s="2"/>
      <c r="B6002" s="2"/>
      <c r="C6002" s="2"/>
      <c r="D6002" s="75"/>
      <c r="F6002" s="76"/>
      <c r="G6002" s="76"/>
      <c r="I6002" s="76"/>
      <c r="J6002" s="76"/>
      <c r="L6002" s="76"/>
      <c r="M6002" s="76"/>
      <c r="O6002" s="76"/>
      <c r="P6002" s="76"/>
      <c r="R6002" s="76"/>
      <c r="S6002" s="76"/>
      <c r="U6002" s="76"/>
      <c r="V6002" s="76"/>
      <c r="X6002" s="76"/>
      <c r="Y6002" s="76"/>
      <c r="AA6002" s="76"/>
      <c r="AB6002" s="76"/>
      <c r="AD6002" s="76"/>
      <c r="AE6002" s="76"/>
      <c r="AG6002" s="76"/>
      <c r="AH6002" s="76"/>
      <c r="AJ6002" s="76"/>
      <c r="AK6002" s="76"/>
      <c r="AM6002" s="76"/>
      <c r="AN6002" s="76"/>
      <c r="AP6002" s="76"/>
      <c r="AQ6002" s="76"/>
      <c r="AS6002" s="76"/>
      <c r="AT6002" s="76"/>
      <c r="AV6002" s="76"/>
      <c r="AW6002" s="76"/>
      <c r="AY6002" s="76"/>
      <c r="AZ6002" s="76"/>
      <c r="BB6002" s="76"/>
      <c r="BC6002" s="76"/>
      <c r="BE6002" s="76"/>
      <c r="BF6002" s="76"/>
      <c r="BH6002" s="76"/>
      <c r="BI6002" s="76"/>
      <c r="BK6002" s="76"/>
      <c r="BL6002" s="76"/>
      <c r="BN6002" s="76"/>
      <c r="BO6002" s="76"/>
      <c r="BQ6002" s="76"/>
      <c r="BR6002" s="76"/>
      <c r="BT6002" s="76"/>
      <c r="BU6002" s="76"/>
      <c r="BW6002" s="76"/>
      <c r="BX6002" s="76"/>
    </row>
    <row r="6003" spans="1:76" ht="12.75" customHeight="1">
      <c r="A6003" s="2"/>
      <c r="B6003" s="2"/>
      <c r="C6003" s="2"/>
      <c r="D6003" s="75"/>
      <c r="F6003" s="76"/>
      <c r="G6003" s="76"/>
      <c r="I6003" s="76"/>
      <c r="J6003" s="76"/>
      <c r="L6003" s="76"/>
      <c r="M6003" s="76"/>
      <c r="O6003" s="76"/>
      <c r="P6003" s="76"/>
      <c r="R6003" s="76"/>
      <c r="S6003" s="76"/>
      <c r="U6003" s="76"/>
      <c r="V6003" s="76"/>
      <c r="X6003" s="76"/>
      <c r="Y6003" s="76"/>
      <c r="AA6003" s="76"/>
      <c r="AB6003" s="76"/>
      <c r="AD6003" s="76"/>
      <c r="AE6003" s="76"/>
      <c r="AG6003" s="76"/>
      <c r="AH6003" s="76"/>
      <c r="AJ6003" s="76"/>
      <c r="AK6003" s="76"/>
      <c r="AM6003" s="76"/>
      <c r="AN6003" s="76"/>
      <c r="AP6003" s="76"/>
      <c r="AQ6003" s="76"/>
      <c r="AS6003" s="76"/>
      <c r="AT6003" s="76"/>
      <c r="AV6003" s="76"/>
      <c r="AW6003" s="76"/>
      <c r="AY6003" s="76"/>
      <c r="AZ6003" s="76"/>
      <c r="BB6003" s="76"/>
      <c r="BC6003" s="76"/>
      <c r="BE6003" s="76"/>
      <c r="BF6003" s="76"/>
      <c r="BH6003" s="76"/>
      <c r="BI6003" s="76"/>
      <c r="BK6003" s="76"/>
      <c r="BL6003" s="76"/>
      <c r="BN6003" s="76"/>
      <c r="BO6003" s="76"/>
      <c r="BQ6003" s="76"/>
      <c r="BR6003" s="76"/>
      <c r="BT6003" s="76"/>
      <c r="BU6003" s="76"/>
      <c r="BW6003" s="76"/>
      <c r="BX6003" s="76"/>
    </row>
    <row r="6004" spans="1:76" ht="12.75" customHeight="1">
      <c r="A6004" s="2"/>
      <c r="B6004" s="2"/>
      <c r="C6004" s="2"/>
      <c r="D6004" s="75"/>
      <c r="F6004" s="76"/>
      <c r="G6004" s="76"/>
      <c r="I6004" s="76"/>
      <c r="J6004" s="76"/>
      <c r="L6004" s="76"/>
      <c r="M6004" s="76"/>
      <c r="O6004" s="76"/>
      <c r="P6004" s="76"/>
      <c r="R6004" s="76"/>
      <c r="S6004" s="76"/>
      <c r="U6004" s="76"/>
      <c r="V6004" s="76"/>
      <c r="X6004" s="76"/>
      <c r="Y6004" s="76"/>
      <c r="AA6004" s="76"/>
      <c r="AB6004" s="76"/>
      <c r="AD6004" s="76"/>
      <c r="AE6004" s="76"/>
      <c r="AG6004" s="76"/>
      <c r="AH6004" s="76"/>
      <c r="AJ6004" s="76"/>
      <c r="AK6004" s="76"/>
      <c r="AM6004" s="76"/>
      <c r="AN6004" s="76"/>
      <c r="AP6004" s="76"/>
      <c r="AQ6004" s="76"/>
      <c r="AS6004" s="76"/>
      <c r="AT6004" s="76"/>
      <c r="AV6004" s="76"/>
      <c r="AW6004" s="76"/>
      <c r="AY6004" s="76"/>
      <c r="AZ6004" s="76"/>
      <c r="BB6004" s="76"/>
      <c r="BC6004" s="76"/>
      <c r="BE6004" s="76"/>
      <c r="BF6004" s="76"/>
      <c r="BH6004" s="76"/>
      <c r="BI6004" s="76"/>
      <c r="BK6004" s="76"/>
      <c r="BL6004" s="76"/>
      <c r="BN6004" s="76"/>
      <c r="BO6004" s="76"/>
      <c r="BQ6004" s="76"/>
      <c r="BR6004" s="76"/>
      <c r="BT6004" s="76"/>
      <c r="BU6004" s="76"/>
      <c r="BW6004" s="76"/>
      <c r="BX6004" s="76"/>
    </row>
    <row r="6005" spans="1:76" ht="12.75" customHeight="1">
      <c r="A6005" s="2"/>
      <c r="B6005" s="2"/>
      <c r="C6005" s="2"/>
      <c r="D6005" s="75"/>
      <c r="F6005" s="76"/>
      <c r="G6005" s="76"/>
      <c r="I6005" s="76"/>
      <c r="J6005" s="76"/>
      <c r="L6005" s="76"/>
      <c r="M6005" s="76"/>
      <c r="O6005" s="76"/>
      <c r="P6005" s="76"/>
      <c r="R6005" s="76"/>
      <c r="S6005" s="76"/>
      <c r="U6005" s="76"/>
      <c r="V6005" s="76"/>
      <c r="X6005" s="76"/>
      <c r="Y6005" s="76"/>
      <c r="AA6005" s="76"/>
      <c r="AB6005" s="76"/>
      <c r="AD6005" s="76"/>
      <c r="AE6005" s="76"/>
      <c r="AG6005" s="76"/>
      <c r="AH6005" s="76"/>
      <c r="AJ6005" s="76"/>
      <c r="AK6005" s="76"/>
      <c r="AM6005" s="76"/>
      <c r="AN6005" s="76"/>
      <c r="AP6005" s="76"/>
      <c r="AQ6005" s="76"/>
      <c r="AS6005" s="76"/>
      <c r="AT6005" s="76"/>
      <c r="AV6005" s="76"/>
      <c r="AW6005" s="76"/>
      <c r="AY6005" s="76"/>
      <c r="AZ6005" s="76"/>
      <c r="BB6005" s="76"/>
      <c r="BC6005" s="76"/>
      <c r="BE6005" s="76"/>
      <c r="BF6005" s="76"/>
      <c r="BH6005" s="76"/>
      <c r="BI6005" s="76"/>
      <c r="BK6005" s="76"/>
      <c r="BL6005" s="76"/>
      <c r="BN6005" s="76"/>
      <c r="BO6005" s="76"/>
      <c r="BQ6005" s="76"/>
      <c r="BR6005" s="76"/>
      <c r="BT6005" s="76"/>
      <c r="BU6005" s="76"/>
      <c r="BW6005" s="76"/>
      <c r="BX6005" s="76"/>
    </row>
    <row r="6006" spans="1:76" ht="12.75" customHeight="1">
      <c r="A6006" s="2"/>
      <c r="B6006" s="2"/>
      <c r="C6006" s="2"/>
      <c r="D6006" s="75"/>
      <c r="F6006" s="76"/>
      <c r="G6006" s="76"/>
      <c r="I6006" s="76"/>
      <c r="J6006" s="76"/>
      <c r="L6006" s="76"/>
      <c r="M6006" s="76"/>
      <c r="O6006" s="76"/>
      <c r="P6006" s="76"/>
      <c r="R6006" s="76"/>
      <c r="S6006" s="76"/>
      <c r="U6006" s="76"/>
      <c r="V6006" s="76"/>
      <c r="X6006" s="76"/>
      <c r="Y6006" s="76"/>
      <c r="AA6006" s="76"/>
      <c r="AB6006" s="76"/>
      <c r="AD6006" s="76"/>
      <c r="AE6006" s="76"/>
      <c r="AG6006" s="76"/>
      <c r="AH6006" s="76"/>
      <c r="AJ6006" s="76"/>
      <c r="AK6006" s="76"/>
      <c r="AM6006" s="76"/>
      <c r="AN6006" s="76"/>
      <c r="AP6006" s="76"/>
      <c r="AQ6006" s="76"/>
      <c r="AS6006" s="76"/>
      <c r="AT6006" s="76"/>
      <c r="AV6006" s="76"/>
      <c r="AW6006" s="76"/>
      <c r="AY6006" s="76"/>
      <c r="AZ6006" s="76"/>
      <c r="BB6006" s="76"/>
      <c r="BC6006" s="76"/>
      <c r="BE6006" s="76"/>
      <c r="BF6006" s="76"/>
      <c r="BH6006" s="76"/>
      <c r="BI6006" s="76"/>
      <c r="BK6006" s="76"/>
      <c r="BL6006" s="76"/>
      <c r="BN6006" s="76"/>
      <c r="BO6006" s="76"/>
      <c r="BQ6006" s="76"/>
      <c r="BR6006" s="76"/>
      <c r="BT6006" s="76"/>
      <c r="BU6006" s="76"/>
      <c r="BW6006" s="76"/>
      <c r="BX6006" s="76"/>
    </row>
    <row r="6007" spans="1:76" ht="12.75" customHeight="1">
      <c r="A6007" s="2"/>
      <c r="B6007" s="2"/>
      <c r="C6007" s="2"/>
      <c r="D6007" s="75"/>
      <c r="F6007" s="76"/>
      <c r="G6007" s="76"/>
      <c r="I6007" s="76"/>
      <c r="J6007" s="76"/>
      <c r="L6007" s="76"/>
      <c r="M6007" s="76"/>
      <c r="O6007" s="76"/>
      <c r="P6007" s="76"/>
      <c r="R6007" s="76"/>
      <c r="S6007" s="76"/>
      <c r="U6007" s="76"/>
      <c r="V6007" s="76"/>
      <c r="X6007" s="76"/>
      <c r="Y6007" s="76"/>
      <c r="AA6007" s="76"/>
      <c r="AB6007" s="76"/>
      <c r="AD6007" s="76"/>
      <c r="AE6007" s="76"/>
      <c r="AG6007" s="76"/>
      <c r="AH6007" s="76"/>
      <c r="AJ6007" s="76"/>
      <c r="AK6007" s="76"/>
      <c r="AM6007" s="76"/>
      <c r="AN6007" s="76"/>
      <c r="AP6007" s="76"/>
      <c r="AQ6007" s="76"/>
      <c r="AS6007" s="76"/>
      <c r="AT6007" s="76"/>
      <c r="AV6007" s="76"/>
      <c r="AW6007" s="76"/>
      <c r="AY6007" s="76"/>
      <c r="AZ6007" s="76"/>
      <c r="BB6007" s="76"/>
      <c r="BC6007" s="76"/>
      <c r="BE6007" s="76"/>
      <c r="BF6007" s="76"/>
      <c r="BH6007" s="76"/>
      <c r="BI6007" s="76"/>
      <c r="BK6007" s="76"/>
      <c r="BL6007" s="76"/>
      <c r="BN6007" s="76"/>
      <c r="BO6007" s="76"/>
      <c r="BQ6007" s="76"/>
      <c r="BR6007" s="76"/>
      <c r="BT6007" s="76"/>
      <c r="BU6007" s="76"/>
      <c r="BW6007" s="76"/>
      <c r="BX6007" s="76"/>
    </row>
    <row r="6008" spans="1:76" ht="12.75" customHeight="1">
      <c r="A6008" s="2"/>
      <c r="B6008" s="2"/>
      <c r="C6008" s="2"/>
      <c r="D6008" s="75"/>
      <c r="F6008" s="76"/>
      <c r="G6008" s="76"/>
      <c r="I6008" s="76"/>
      <c r="J6008" s="76"/>
      <c r="L6008" s="76"/>
      <c r="M6008" s="76"/>
      <c r="O6008" s="76"/>
      <c r="P6008" s="76"/>
      <c r="R6008" s="76"/>
      <c r="S6008" s="76"/>
      <c r="U6008" s="76"/>
      <c r="V6008" s="76"/>
      <c r="X6008" s="76"/>
      <c r="Y6008" s="76"/>
      <c r="AA6008" s="76"/>
      <c r="AB6008" s="76"/>
      <c r="AD6008" s="76"/>
      <c r="AE6008" s="76"/>
      <c r="AG6008" s="76"/>
      <c r="AH6008" s="76"/>
      <c r="AJ6008" s="76"/>
      <c r="AK6008" s="76"/>
      <c r="AM6008" s="76"/>
      <c r="AN6008" s="76"/>
      <c r="AP6008" s="76"/>
      <c r="AQ6008" s="76"/>
      <c r="AS6008" s="76"/>
      <c r="AT6008" s="76"/>
      <c r="AV6008" s="76"/>
      <c r="AW6008" s="76"/>
      <c r="AY6008" s="76"/>
      <c r="AZ6008" s="76"/>
      <c r="BB6008" s="76"/>
      <c r="BC6008" s="76"/>
      <c r="BE6008" s="76"/>
      <c r="BF6008" s="76"/>
      <c r="BH6008" s="76"/>
      <c r="BI6008" s="76"/>
      <c r="BK6008" s="76"/>
      <c r="BL6008" s="76"/>
      <c r="BN6008" s="76"/>
      <c r="BO6008" s="76"/>
      <c r="BQ6008" s="76"/>
      <c r="BR6008" s="76"/>
      <c r="BT6008" s="76"/>
      <c r="BU6008" s="76"/>
      <c r="BW6008" s="76"/>
      <c r="BX6008" s="76"/>
    </row>
    <row r="6009" spans="1:76" ht="12.75" customHeight="1">
      <c r="A6009" s="2"/>
      <c r="B6009" s="2"/>
      <c r="C6009" s="2"/>
      <c r="D6009" s="75"/>
      <c r="F6009" s="76"/>
      <c r="G6009" s="76"/>
      <c r="I6009" s="76"/>
      <c r="J6009" s="76"/>
      <c r="L6009" s="76"/>
      <c r="M6009" s="76"/>
      <c r="O6009" s="76"/>
      <c r="P6009" s="76"/>
      <c r="R6009" s="76"/>
      <c r="S6009" s="76"/>
      <c r="U6009" s="76"/>
      <c r="V6009" s="76"/>
      <c r="X6009" s="76"/>
      <c r="Y6009" s="76"/>
      <c r="AA6009" s="76"/>
      <c r="AB6009" s="76"/>
      <c r="AD6009" s="76"/>
      <c r="AE6009" s="76"/>
      <c r="AG6009" s="76"/>
      <c r="AH6009" s="76"/>
      <c r="AJ6009" s="76"/>
      <c r="AK6009" s="76"/>
      <c r="AM6009" s="76"/>
      <c r="AN6009" s="76"/>
      <c r="AP6009" s="76"/>
      <c r="AQ6009" s="76"/>
      <c r="AS6009" s="76"/>
      <c r="AT6009" s="76"/>
      <c r="AV6009" s="76"/>
      <c r="AW6009" s="76"/>
      <c r="AY6009" s="76"/>
      <c r="AZ6009" s="76"/>
      <c r="BB6009" s="76"/>
      <c r="BC6009" s="76"/>
      <c r="BE6009" s="76"/>
      <c r="BF6009" s="76"/>
      <c r="BH6009" s="76"/>
      <c r="BI6009" s="76"/>
      <c r="BK6009" s="76"/>
      <c r="BL6009" s="76"/>
      <c r="BN6009" s="76"/>
      <c r="BO6009" s="76"/>
      <c r="BQ6009" s="76"/>
      <c r="BR6009" s="76"/>
      <c r="BT6009" s="76"/>
      <c r="BU6009" s="76"/>
      <c r="BW6009" s="76"/>
      <c r="BX6009" s="76"/>
    </row>
    <row r="6010" spans="1:76" ht="12.75" customHeight="1">
      <c r="A6010" s="2"/>
      <c r="B6010" s="2"/>
      <c r="C6010" s="2"/>
      <c r="D6010" s="75"/>
      <c r="F6010" s="76"/>
      <c r="G6010" s="76"/>
      <c r="I6010" s="76"/>
      <c r="J6010" s="76"/>
      <c r="L6010" s="76"/>
      <c r="M6010" s="76"/>
      <c r="O6010" s="76"/>
      <c r="P6010" s="76"/>
      <c r="R6010" s="76"/>
      <c r="S6010" s="76"/>
      <c r="U6010" s="76"/>
      <c r="V6010" s="76"/>
      <c r="X6010" s="76"/>
      <c r="Y6010" s="76"/>
      <c r="AA6010" s="76"/>
      <c r="AB6010" s="76"/>
      <c r="AD6010" s="76"/>
      <c r="AE6010" s="76"/>
      <c r="AG6010" s="76"/>
      <c r="AH6010" s="76"/>
      <c r="AJ6010" s="76"/>
      <c r="AK6010" s="76"/>
      <c r="AM6010" s="76"/>
      <c r="AN6010" s="76"/>
      <c r="AP6010" s="76"/>
      <c r="AQ6010" s="76"/>
      <c r="AS6010" s="76"/>
      <c r="AT6010" s="76"/>
      <c r="AV6010" s="76"/>
      <c r="AW6010" s="76"/>
      <c r="AY6010" s="76"/>
      <c r="AZ6010" s="76"/>
      <c r="BB6010" s="76"/>
      <c r="BC6010" s="76"/>
      <c r="BE6010" s="76"/>
      <c r="BF6010" s="76"/>
      <c r="BH6010" s="76"/>
      <c r="BI6010" s="76"/>
      <c r="BK6010" s="76"/>
      <c r="BL6010" s="76"/>
      <c r="BN6010" s="76"/>
      <c r="BO6010" s="76"/>
      <c r="BQ6010" s="76"/>
      <c r="BR6010" s="76"/>
      <c r="BT6010" s="76"/>
      <c r="BU6010" s="76"/>
      <c r="BW6010" s="76"/>
      <c r="BX6010" s="76"/>
    </row>
    <row r="6011" spans="1:76" ht="12.75" customHeight="1">
      <c r="A6011" s="2"/>
      <c r="B6011" s="2"/>
      <c r="C6011" s="2"/>
      <c r="D6011" s="75"/>
      <c r="F6011" s="76"/>
      <c r="G6011" s="76"/>
      <c r="I6011" s="76"/>
      <c r="J6011" s="76"/>
      <c r="L6011" s="76"/>
      <c r="M6011" s="76"/>
      <c r="O6011" s="76"/>
      <c r="P6011" s="76"/>
      <c r="R6011" s="76"/>
      <c r="S6011" s="76"/>
      <c r="U6011" s="76"/>
      <c r="V6011" s="76"/>
      <c r="X6011" s="76"/>
      <c r="Y6011" s="76"/>
      <c r="AA6011" s="76"/>
      <c r="AB6011" s="76"/>
      <c r="AD6011" s="76"/>
      <c r="AE6011" s="76"/>
      <c r="AG6011" s="76"/>
      <c r="AH6011" s="76"/>
      <c r="AJ6011" s="76"/>
      <c r="AK6011" s="76"/>
      <c r="AM6011" s="76"/>
      <c r="AN6011" s="76"/>
      <c r="AP6011" s="76"/>
      <c r="AQ6011" s="76"/>
      <c r="AS6011" s="76"/>
      <c r="AT6011" s="76"/>
      <c r="AV6011" s="76"/>
      <c r="AW6011" s="76"/>
      <c r="AY6011" s="76"/>
      <c r="AZ6011" s="76"/>
      <c r="BB6011" s="76"/>
      <c r="BC6011" s="76"/>
      <c r="BE6011" s="76"/>
      <c r="BF6011" s="76"/>
      <c r="BH6011" s="76"/>
      <c r="BI6011" s="76"/>
      <c r="BK6011" s="76"/>
      <c r="BL6011" s="76"/>
      <c r="BN6011" s="76"/>
      <c r="BO6011" s="76"/>
      <c r="BQ6011" s="76"/>
      <c r="BR6011" s="76"/>
      <c r="BT6011" s="76"/>
      <c r="BU6011" s="76"/>
      <c r="BW6011" s="76"/>
      <c r="BX6011" s="76"/>
    </row>
    <row r="6012" spans="1:76" ht="12.75" customHeight="1">
      <c r="A6012" s="2"/>
      <c r="B6012" s="2"/>
      <c r="C6012" s="2"/>
      <c r="D6012" s="75"/>
      <c r="F6012" s="76"/>
      <c r="G6012" s="76"/>
      <c r="I6012" s="76"/>
      <c r="J6012" s="76"/>
      <c r="L6012" s="76"/>
      <c r="M6012" s="76"/>
      <c r="O6012" s="76"/>
      <c r="P6012" s="76"/>
      <c r="R6012" s="76"/>
      <c r="S6012" s="76"/>
      <c r="U6012" s="76"/>
      <c r="V6012" s="76"/>
      <c r="X6012" s="76"/>
      <c r="Y6012" s="76"/>
      <c r="AA6012" s="76"/>
      <c r="AB6012" s="76"/>
      <c r="AD6012" s="76"/>
      <c r="AE6012" s="76"/>
      <c r="AG6012" s="76"/>
      <c r="AH6012" s="76"/>
      <c r="AJ6012" s="76"/>
      <c r="AK6012" s="76"/>
      <c r="AM6012" s="76"/>
      <c r="AN6012" s="76"/>
      <c r="AP6012" s="76"/>
      <c r="AQ6012" s="76"/>
      <c r="AS6012" s="76"/>
      <c r="AT6012" s="76"/>
      <c r="AV6012" s="76"/>
      <c r="AW6012" s="76"/>
      <c r="AY6012" s="76"/>
      <c r="AZ6012" s="76"/>
      <c r="BB6012" s="76"/>
      <c r="BC6012" s="76"/>
      <c r="BE6012" s="76"/>
      <c r="BF6012" s="76"/>
      <c r="BH6012" s="76"/>
      <c r="BI6012" s="76"/>
      <c r="BK6012" s="76"/>
      <c r="BL6012" s="76"/>
      <c r="BN6012" s="76"/>
      <c r="BO6012" s="76"/>
      <c r="BQ6012" s="76"/>
      <c r="BR6012" s="76"/>
      <c r="BT6012" s="76"/>
      <c r="BU6012" s="76"/>
      <c r="BW6012" s="76"/>
      <c r="BX6012" s="76"/>
    </row>
    <row r="6013" spans="1:76" ht="12.75" customHeight="1">
      <c r="A6013" s="2"/>
      <c r="B6013" s="2"/>
      <c r="C6013" s="2"/>
      <c r="D6013" s="75"/>
      <c r="F6013" s="76"/>
      <c r="G6013" s="76"/>
      <c r="I6013" s="76"/>
      <c r="J6013" s="76"/>
      <c r="L6013" s="76"/>
      <c r="M6013" s="76"/>
      <c r="O6013" s="76"/>
      <c r="P6013" s="76"/>
      <c r="R6013" s="76"/>
      <c r="S6013" s="76"/>
      <c r="U6013" s="76"/>
      <c r="V6013" s="76"/>
      <c r="X6013" s="76"/>
      <c r="Y6013" s="76"/>
      <c r="AA6013" s="76"/>
      <c r="AB6013" s="76"/>
      <c r="AD6013" s="76"/>
      <c r="AE6013" s="76"/>
      <c r="AG6013" s="76"/>
      <c r="AH6013" s="76"/>
      <c r="AJ6013" s="76"/>
      <c r="AK6013" s="76"/>
      <c r="AM6013" s="76"/>
      <c r="AN6013" s="76"/>
      <c r="AP6013" s="76"/>
      <c r="AQ6013" s="76"/>
      <c r="AS6013" s="76"/>
      <c r="AT6013" s="76"/>
      <c r="AV6013" s="76"/>
      <c r="AW6013" s="76"/>
      <c r="AY6013" s="76"/>
      <c r="AZ6013" s="76"/>
      <c r="BB6013" s="76"/>
      <c r="BC6013" s="76"/>
      <c r="BE6013" s="76"/>
      <c r="BF6013" s="76"/>
      <c r="BH6013" s="76"/>
      <c r="BI6013" s="76"/>
      <c r="BK6013" s="76"/>
      <c r="BL6013" s="76"/>
      <c r="BN6013" s="76"/>
      <c r="BO6013" s="76"/>
      <c r="BQ6013" s="76"/>
      <c r="BR6013" s="76"/>
      <c r="BT6013" s="76"/>
      <c r="BU6013" s="76"/>
      <c r="BW6013" s="76"/>
      <c r="BX6013" s="76"/>
    </row>
    <row r="6014" spans="1:76" ht="12.75" customHeight="1">
      <c r="A6014" s="2"/>
      <c r="B6014" s="2"/>
      <c r="C6014" s="2"/>
      <c r="D6014" s="75"/>
      <c r="F6014" s="76"/>
      <c r="G6014" s="76"/>
      <c r="I6014" s="76"/>
      <c r="J6014" s="76"/>
      <c r="L6014" s="76"/>
      <c r="M6014" s="76"/>
      <c r="O6014" s="76"/>
      <c r="P6014" s="76"/>
      <c r="R6014" s="76"/>
      <c r="S6014" s="76"/>
      <c r="U6014" s="76"/>
      <c r="V6014" s="76"/>
      <c r="X6014" s="76"/>
      <c r="Y6014" s="76"/>
      <c r="AA6014" s="76"/>
      <c r="AB6014" s="76"/>
      <c r="AD6014" s="76"/>
      <c r="AE6014" s="76"/>
      <c r="AG6014" s="76"/>
      <c r="AH6014" s="76"/>
      <c r="AJ6014" s="76"/>
      <c r="AK6014" s="76"/>
      <c r="AM6014" s="76"/>
      <c r="AN6014" s="76"/>
      <c r="AP6014" s="76"/>
      <c r="AQ6014" s="76"/>
      <c r="AS6014" s="76"/>
      <c r="AT6014" s="76"/>
      <c r="AV6014" s="76"/>
      <c r="AW6014" s="76"/>
      <c r="AY6014" s="76"/>
      <c r="AZ6014" s="76"/>
      <c r="BB6014" s="76"/>
      <c r="BC6014" s="76"/>
      <c r="BE6014" s="76"/>
      <c r="BF6014" s="76"/>
      <c r="BH6014" s="76"/>
      <c r="BI6014" s="76"/>
      <c r="BK6014" s="76"/>
      <c r="BL6014" s="76"/>
      <c r="BN6014" s="76"/>
      <c r="BO6014" s="76"/>
      <c r="BQ6014" s="76"/>
      <c r="BR6014" s="76"/>
      <c r="BT6014" s="76"/>
      <c r="BU6014" s="76"/>
      <c r="BW6014" s="76"/>
      <c r="BX6014" s="76"/>
    </row>
    <row r="6015" spans="1:76" ht="12.75" customHeight="1">
      <c r="A6015" s="2"/>
      <c r="B6015" s="2"/>
      <c r="C6015" s="2"/>
      <c r="D6015" s="75"/>
      <c r="F6015" s="76"/>
      <c r="G6015" s="76"/>
      <c r="I6015" s="76"/>
      <c r="J6015" s="76"/>
      <c r="L6015" s="76"/>
      <c r="M6015" s="76"/>
      <c r="O6015" s="76"/>
      <c r="P6015" s="76"/>
      <c r="R6015" s="76"/>
      <c r="S6015" s="76"/>
      <c r="U6015" s="76"/>
      <c r="V6015" s="76"/>
      <c r="X6015" s="76"/>
      <c r="Y6015" s="76"/>
      <c r="AA6015" s="76"/>
      <c r="AB6015" s="76"/>
      <c r="AD6015" s="76"/>
      <c r="AE6015" s="76"/>
      <c r="AG6015" s="76"/>
      <c r="AH6015" s="76"/>
      <c r="AJ6015" s="76"/>
      <c r="AK6015" s="76"/>
      <c r="AM6015" s="76"/>
      <c r="AN6015" s="76"/>
      <c r="AP6015" s="76"/>
      <c r="AQ6015" s="76"/>
      <c r="AS6015" s="76"/>
      <c r="AT6015" s="76"/>
      <c r="AV6015" s="76"/>
      <c r="AW6015" s="76"/>
      <c r="AY6015" s="76"/>
      <c r="AZ6015" s="76"/>
      <c r="BB6015" s="76"/>
      <c r="BC6015" s="76"/>
      <c r="BE6015" s="76"/>
      <c r="BF6015" s="76"/>
      <c r="BH6015" s="76"/>
      <c r="BI6015" s="76"/>
      <c r="BK6015" s="76"/>
      <c r="BL6015" s="76"/>
      <c r="BN6015" s="76"/>
      <c r="BO6015" s="76"/>
      <c r="BQ6015" s="76"/>
      <c r="BR6015" s="76"/>
      <c r="BT6015" s="76"/>
      <c r="BU6015" s="76"/>
      <c r="BW6015" s="76"/>
      <c r="BX6015" s="76"/>
    </row>
    <row r="6016" spans="1:76" ht="12.75" customHeight="1">
      <c r="A6016" s="2"/>
      <c r="B6016" s="2"/>
      <c r="C6016" s="2"/>
      <c r="D6016" s="75"/>
      <c r="F6016" s="76"/>
      <c r="G6016" s="76"/>
      <c r="I6016" s="76"/>
      <c r="J6016" s="76"/>
      <c r="L6016" s="76"/>
      <c r="M6016" s="76"/>
      <c r="O6016" s="76"/>
      <c r="P6016" s="76"/>
      <c r="R6016" s="76"/>
      <c r="S6016" s="76"/>
      <c r="U6016" s="76"/>
      <c r="V6016" s="76"/>
      <c r="X6016" s="76"/>
      <c r="Y6016" s="76"/>
      <c r="AA6016" s="76"/>
      <c r="AB6016" s="76"/>
      <c r="AD6016" s="76"/>
      <c r="AE6016" s="76"/>
      <c r="AG6016" s="76"/>
      <c r="AH6016" s="76"/>
      <c r="AJ6016" s="76"/>
      <c r="AK6016" s="76"/>
      <c r="AM6016" s="76"/>
      <c r="AN6016" s="76"/>
      <c r="AP6016" s="76"/>
      <c r="AQ6016" s="76"/>
      <c r="AS6016" s="76"/>
      <c r="AT6016" s="76"/>
      <c r="AV6016" s="76"/>
      <c r="AW6016" s="76"/>
      <c r="AY6016" s="76"/>
      <c r="AZ6016" s="76"/>
      <c r="BB6016" s="76"/>
      <c r="BC6016" s="76"/>
      <c r="BE6016" s="76"/>
      <c r="BF6016" s="76"/>
      <c r="BH6016" s="76"/>
      <c r="BI6016" s="76"/>
      <c r="BK6016" s="76"/>
      <c r="BL6016" s="76"/>
      <c r="BN6016" s="76"/>
      <c r="BO6016" s="76"/>
      <c r="BQ6016" s="76"/>
      <c r="BR6016" s="76"/>
      <c r="BT6016" s="76"/>
      <c r="BU6016" s="76"/>
      <c r="BW6016" s="76"/>
      <c r="BX6016" s="76"/>
    </row>
    <row r="6017" spans="1:76" ht="12.75" customHeight="1">
      <c r="A6017" s="2"/>
      <c r="B6017" s="2"/>
      <c r="C6017" s="2"/>
      <c r="D6017" s="75"/>
      <c r="F6017" s="76"/>
      <c r="G6017" s="76"/>
      <c r="I6017" s="76"/>
      <c r="J6017" s="76"/>
      <c r="L6017" s="76"/>
      <c r="M6017" s="76"/>
      <c r="O6017" s="76"/>
      <c r="P6017" s="76"/>
      <c r="R6017" s="76"/>
      <c r="S6017" s="76"/>
      <c r="U6017" s="76"/>
      <c r="V6017" s="76"/>
      <c r="X6017" s="76"/>
      <c r="Y6017" s="76"/>
      <c r="AA6017" s="76"/>
      <c r="AB6017" s="76"/>
      <c r="AD6017" s="76"/>
      <c r="AE6017" s="76"/>
      <c r="AG6017" s="76"/>
      <c r="AH6017" s="76"/>
      <c r="AJ6017" s="76"/>
      <c r="AK6017" s="76"/>
      <c r="AM6017" s="76"/>
      <c r="AN6017" s="76"/>
      <c r="AP6017" s="76"/>
      <c r="AQ6017" s="76"/>
      <c r="AS6017" s="76"/>
      <c r="AT6017" s="76"/>
      <c r="AV6017" s="76"/>
      <c r="AW6017" s="76"/>
      <c r="AY6017" s="76"/>
      <c r="AZ6017" s="76"/>
      <c r="BB6017" s="76"/>
      <c r="BC6017" s="76"/>
      <c r="BE6017" s="76"/>
      <c r="BF6017" s="76"/>
      <c r="BH6017" s="76"/>
      <c r="BI6017" s="76"/>
      <c r="BK6017" s="76"/>
      <c r="BL6017" s="76"/>
      <c r="BN6017" s="76"/>
      <c r="BO6017" s="76"/>
      <c r="BQ6017" s="76"/>
      <c r="BR6017" s="76"/>
      <c r="BT6017" s="76"/>
      <c r="BU6017" s="76"/>
      <c r="BW6017" s="76"/>
      <c r="BX6017" s="76"/>
    </row>
    <row r="6018" spans="1:76" ht="12.75" customHeight="1">
      <c r="A6018" s="2"/>
      <c r="B6018" s="2"/>
      <c r="C6018" s="2"/>
      <c r="D6018" s="75"/>
      <c r="F6018" s="76"/>
      <c r="G6018" s="76"/>
      <c r="I6018" s="76"/>
      <c r="J6018" s="76"/>
      <c r="L6018" s="76"/>
      <c r="M6018" s="76"/>
      <c r="O6018" s="76"/>
      <c r="P6018" s="76"/>
      <c r="R6018" s="76"/>
      <c r="S6018" s="76"/>
      <c r="U6018" s="76"/>
      <c r="V6018" s="76"/>
      <c r="X6018" s="76"/>
      <c r="Y6018" s="76"/>
      <c r="AA6018" s="76"/>
      <c r="AB6018" s="76"/>
      <c r="AD6018" s="76"/>
      <c r="AE6018" s="76"/>
      <c r="AG6018" s="76"/>
      <c r="AH6018" s="76"/>
      <c r="AJ6018" s="76"/>
      <c r="AK6018" s="76"/>
      <c r="AM6018" s="76"/>
      <c r="AN6018" s="76"/>
      <c r="AP6018" s="76"/>
      <c r="AQ6018" s="76"/>
      <c r="AS6018" s="76"/>
      <c r="AT6018" s="76"/>
      <c r="AV6018" s="76"/>
      <c r="AW6018" s="76"/>
      <c r="AY6018" s="76"/>
      <c r="AZ6018" s="76"/>
      <c r="BB6018" s="76"/>
      <c r="BC6018" s="76"/>
      <c r="BE6018" s="76"/>
      <c r="BF6018" s="76"/>
      <c r="BH6018" s="76"/>
      <c r="BI6018" s="76"/>
      <c r="BK6018" s="76"/>
      <c r="BL6018" s="76"/>
      <c r="BN6018" s="76"/>
      <c r="BO6018" s="76"/>
      <c r="BQ6018" s="76"/>
      <c r="BR6018" s="76"/>
      <c r="BT6018" s="76"/>
      <c r="BU6018" s="76"/>
      <c r="BW6018" s="76"/>
      <c r="BX6018" s="76"/>
    </row>
    <row r="6019" spans="1:76" ht="12.75" customHeight="1">
      <c r="A6019" s="2"/>
      <c r="B6019" s="2"/>
      <c r="C6019" s="2"/>
      <c r="D6019" s="75"/>
      <c r="F6019" s="76"/>
      <c r="G6019" s="76"/>
      <c r="I6019" s="76"/>
      <c r="J6019" s="76"/>
      <c r="L6019" s="76"/>
      <c r="M6019" s="76"/>
      <c r="O6019" s="76"/>
      <c r="P6019" s="76"/>
      <c r="R6019" s="76"/>
      <c r="S6019" s="76"/>
      <c r="U6019" s="76"/>
      <c r="V6019" s="76"/>
      <c r="X6019" s="76"/>
      <c r="Y6019" s="76"/>
      <c r="AA6019" s="76"/>
      <c r="AB6019" s="76"/>
      <c r="AD6019" s="76"/>
      <c r="AE6019" s="76"/>
      <c r="AG6019" s="76"/>
      <c r="AH6019" s="76"/>
      <c r="AJ6019" s="76"/>
      <c r="AK6019" s="76"/>
      <c r="AM6019" s="76"/>
      <c r="AN6019" s="76"/>
      <c r="AP6019" s="76"/>
      <c r="AQ6019" s="76"/>
      <c r="AS6019" s="76"/>
      <c r="AT6019" s="76"/>
      <c r="AV6019" s="76"/>
      <c r="AW6019" s="76"/>
      <c r="AY6019" s="76"/>
      <c r="AZ6019" s="76"/>
      <c r="BB6019" s="76"/>
      <c r="BC6019" s="76"/>
      <c r="BE6019" s="76"/>
      <c r="BF6019" s="76"/>
      <c r="BH6019" s="76"/>
      <c r="BI6019" s="76"/>
      <c r="BK6019" s="76"/>
      <c r="BL6019" s="76"/>
      <c r="BN6019" s="76"/>
      <c r="BO6019" s="76"/>
      <c r="BQ6019" s="76"/>
      <c r="BR6019" s="76"/>
      <c r="BT6019" s="76"/>
      <c r="BU6019" s="76"/>
      <c r="BW6019" s="76"/>
      <c r="BX6019" s="76"/>
    </row>
    <row r="6020" spans="1:76" ht="12.75" customHeight="1">
      <c r="A6020" s="2"/>
      <c r="B6020" s="2"/>
      <c r="C6020" s="2"/>
      <c r="D6020" s="75"/>
      <c r="F6020" s="76"/>
      <c r="G6020" s="76"/>
      <c r="I6020" s="76"/>
      <c r="J6020" s="76"/>
      <c r="L6020" s="76"/>
      <c r="M6020" s="76"/>
      <c r="O6020" s="76"/>
      <c r="P6020" s="76"/>
      <c r="R6020" s="76"/>
      <c r="S6020" s="76"/>
      <c r="U6020" s="76"/>
      <c r="V6020" s="76"/>
      <c r="X6020" s="76"/>
      <c r="Y6020" s="76"/>
      <c r="AA6020" s="76"/>
      <c r="AB6020" s="76"/>
      <c r="AD6020" s="76"/>
      <c r="AE6020" s="76"/>
      <c r="AG6020" s="76"/>
      <c r="AH6020" s="76"/>
      <c r="AJ6020" s="76"/>
      <c r="AK6020" s="76"/>
      <c r="AM6020" s="76"/>
      <c r="AN6020" s="76"/>
      <c r="AP6020" s="76"/>
      <c r="AQ6020" s="76"/>
      <c r="AS6020" s="76"/>
      <c r="AT6020" s="76"/>
      <c r="AV6020" s="76"/>
      <c r="AW6020" s="76"/>
      <c r="AY6020" s="76"/>
      <c r="AZ6020" s="76"/>
      <c r="BB6020" s="76"/>
      <c r="BC6020" s="76"/>
      <c r="BE6020" s="76"/>
      <c r="BF6020" s="76"/>
      <c r="BH6020" s="76"/>
      <c r="BI6020" s="76"/>
      <c r="BK6020" s="76"/>
      <c r="BL6020" s="76"/>
      <c r="BN6020" s="76"/>
      <c r="BO6020" s="76"/>
      <c r="BQ6020" s="76"/>
      <c r="BR6020" s="76"/>
      <c r="BT6020" s="76"/>
      <c r="BU6020" s="76"/>
      <c r="BW6020" s="76"/>
      <c r="BX6020" s="76"/>
    </row>
    <row r="6021" spans="1:76" ht="12.75" customHeight="1">
      <c r="A6021" s="2"/>
      <c r="B6021" s="2"/>
      <c r="C6021" s="2"/>
      <c r="D6021" s="75"/>
      <c r="F6021" s="76"/>
      <c r="G6021" s="76"/>
      <c r="I6021" s="76"/>
      <c r="J6021" s="76"/>
      <c r="L6021" s="76"/>
      <c r="M6021" s="76"/>
      <c r="O6021" s="76"/>
      <c r="P6021" s="76"/>
      <c r="R6021" s="76"/>
      <c r="S6021" s="76"/>
      <c r="U6021" s="76"/>
      <c r="V6021" s="76"/>
      <c r="X6021" s="76"/>
      <c r="Y6021" s="76"/>
      <c r="AA6021" s="76"/>
      <c r="AB6021" s="76"/>
      <c r="AD6021" s="76"/>
      <c r="AE6021" s="76"/>
      <c r="AG6021" s="76"/>
      <c r="AH6021" s="76"/>
      <c r="AJ6021" s="76"/>
      <c r="AK6021" s="76"/>
      <c r="AM6021" s="76"/>
      <c r="AN6021" s="76"/>
      <c r="AP6021" s="76"/>
      <c r="AQ6021" s="76"/>
      <c r="AS6021" s="76"/>
      <c r="AT6021" s="76"/>
      <c r="AV6021" s="76"/>
      <c r="AW6021" s="76"/>
      <c r="AY6021" s="76"/>
      <c r="AZ6021" s="76"/>
      <c r="BB6021" s="76"/>
      <c r="BC6021" s="76"/>
      <c r="BE6021" s="76"/>
      <c r="BF6021" s="76"/>
      <c r="BH6021" s="76"/>
      <c r="BI6021" s="76"/>
      <c r="BK6021" s="76"/>
      <c r="BL6021" s="76"/>
      <c r="BN6021" s="76"/>
      <c r="BO6021" s="76"/>
      <c r="BQ6021" s="76"/>
      <c r="BR6021" s="76"/>
      <c r="BT6021" s="76"/>
      <c r="BU6021" s="76"/>
      <c r="BW6021" s="76"/>
      <c r="BX6021" s="76"/>
    </row>
    <row r="6022" spans="1:76" ht="12.75" customHeight="1">
      <c r="A6022" s="2"/>
      <c r="B6022" s="2"/>
      <c r="C6022" s="2"/>
      <c r="D6022" s="75"/>
      <c r="F6022" s="76"/>
      <c r="G6022" s="76"/>
      <c r="I6022" s="76"/>
      <c r="J6022" s="76"/>
      <c r="L6022" s="76"/>
      <c r="M6022" s="76"/>
      <c r="O6022" s="76"/>
      <c r="P6022" s="76"/>
      <c r="R6022" s="76"/>
      <c r="S6022" s="76"/>
      <c r="U6022" s="76"/>
      <c r="V6022" s="76"/>
      <c r="X6022" s="76"/>
      <c r="Y6022" s="76"/>
      <c r="AA6022" s="76"/>
      <c r="AB6022" s="76"/>
      <c r="AD6022" s="76"/>
      <c r="AE6022" s="76"/>
      <c r="AG6022" s="76"/>
      <c r="AH6022" s="76"/>
      <c r="AJ6022" s="76"/>
      <c r="AK6022" s="76"/>
      <c r="AM6022" s="76"/>
      <c r="AN6022" s="76"/>
      <c r="AP6022" s="76"/>
      <c r="AQ6022" s="76"/>
      <c r="AS6022" s="76"/>
      <c r="AT6022" s="76"/>
      <c r="AV6022" s="76"/>
      <c r="AW6022" s="76"/>
      <c r="AY6022" s="76"/>
      <c r="AZ6022" s="76"/>
      <c r="BB6022" s="76"/>
      <c r="BC6022" s="76"/>
      <c r="BE6022" s="76"/>
      <c r="BF6022" s="76"/>
      <c r="BH6022" s="76"/>
      <c r="BI6022" s="76"/>
      <c r="BK6022" s="76"/>
      <c r="BL6022" s="76"/>
      <c r="BN6022" s="76"/>
      <c r="BO6022" s="76"/>
      <c r="BQ6022" s="76"/>
      <c r="BR6022" s="76"/>
      <c r="BT6022" s="76"/>
      <c r="BU6022" s="76"/>
      <c r="BW6022" s="76"/>
      <c r="BX6022" s="76"/>
    </row>
    <row r="6023" spans="1:76" ht="12.75" customHeight="1">
      <c r="A6023" s="2"/>
      <c r="B6023" s="2"/>
      <c r="C6023" s="2"/>
      <c r="D6023" s="75"/>
      <c r="F6023" s="76"/>
      <c r="G6023" s="76"/>
      <c r="I6023" s="76"/>
      <c r="J6023" s="76"/>
      <c r="L6023" s="76"/>
      <c r="M6023" s="76"/>
      <c r="O6023" s="76"/>
      <c r="P6023" s="76"/>
      <c r="R6023" s="76"/>
      <c r="S6023" s="76"/>
      <c r="U6023" s="76"/>
      <c r="V6023" s="76"/>
      <c r="X6023" s="76"/>
      <c r="Y6023" s="76"/>
      <c r="AA6023" s="76"/>
      <c r="AB6023" s="76"/>
      <c r="AD6023" s="76"/>
      <c r="AE6023" s="76"/>
      <c r="AG6023" s="76"/>
      <c r="AH6023" s="76"/>
      <c r="AJ6023" s="76"/>
      <c r="AK6023" s="76"/>
      <c r="AM6023" s="76"/>
      <c r="AN6023" s="76"/>
      <c r="AP6023" s="76"/>
      <c r="AQ6023" s="76"/>
      <c r="AS6023" s="76"/>
      <c r="AT6023" s="76"/>
      <c r="AV6023" s="76"/>
      <c r="AW6023" s="76"/>
      <c r="AY6023" s="76"/>
      <c r="AZ6023" s="76"/>
      <c r="BB6023" s="76"/>
      <c r="BC6023" s="76"/>
      <c r="BE6023" s="76"/>
      <c r="BF6023" s="76"/>
      <c r="BH6023" s="76"/>
      <c r="BI6023" s="76"/>
      <c r="BK6023" s="76"/>
      <c r="BL6023" s="76"/>
      <c r="BN6023" s="76"/>
      <c r="BO6023" s="76"/>
      <c r="BQ6023" s="76"/>
      <c r="BR6023" s="76"/>
      <c r="BT6023" s="76"/>
      <c r="BU6023" s="76"/>
      <c r="BW6023" s="76"/>
      <c r="BX6023" s="76"/>
    </row>
    <row r="6024" spans="1:76" ht="12.75" customHeight="1">
      <c r="A6024" s="2"/>
      <c r="B6024" s="2"/>
      <c r="C6024" s="2"/>
      <c r="D6024" s="75"/>
      <c r="F6024" s="76"/>
      <c r="G6024" s="76"/>
      <c r="I6024" s="76"/>
      <c r="J6024" s="76"/>
      <c r="L6024" s="76"/>
      <c r="M6024" s="76"/>
      <c r="O6024" s="76"/>
      <c r="P6024" s="76"/>
      <c r="R6024" s="76"/>
      <c r="S6024" s="76"/>
      <c r="U6024" s="76"/>
      <c r="V6024" s="76"/>
      <c r="X6024" s="76"/>
      <c r="Y6024" s="76"/>
      <c r="AA6024" s="76"/>
      <c r="AB6024" s="76"/>
      <c r="AD6024" s="76"/>
      <c r="AE6024" s="76"/>
      <c r="AG6024" s="76"/>
      <c r="AH6024" s="76"/>
      <c r="AJ6024" s="76"/>
      <c r="AK6024" s="76"/>
      <c r="AM6024" s="76"/>
      <c r="AN6024" s="76"/>
      <c r="AP6024" s="76"/>
      <c r="AQ6024" s="76"/>
      <c r="AS6024" s="76"/>
      <c r="AT6024" s="76"/>
      <c r="AV6024" s="76"/>
      <c r="AW6024" s="76"/>
      <c r="AY6024" s="76"/>
      <c r="AZ6024" s="76"/>
      <c r="BB6024" s="76"/>
      <c r="BC6024" s="76"/>
      <c r="BE6024" s="76"/>
      <c r="BF6024" s="76"/>
      <c r="BH6024" s="76"/>
      <c r="BI6024" s="76"/>
      <c r="BK6024" s="76"/>
      <c r="BL6024" s="76"/>
      <c r="BN6024" s="76"/>
      <c r="BO6024" s="76"/>
      <c r="BQ6024" s="76"/>
      <c r="BR6024" s="76"/>
      <c r="BT6024" s="76"/>
      <c r="BU6024" s="76"/>
      <c r="BW6024" s="76"/>
      <c r="BX6024" s="76"/>
    </row>
    <row r="6025" spans="1:76" ht="12.75" customHeight="1">
      <c r="A6025" s="2"/>
      <c r="B6025" s="2"/>
      <c r="C6025" s="2"/>
      <c r="D6025" s="75"/>
      <c r="F6025" s="76"/>
      <c r="G6025" s="76"/>
      <c r="I6025" s="76"/>
      <c r="J6025" s="76"/>
      <c r="L6025" s="76"/>
      <c r="M6025" s="76"/>
      <c r="O6025" s="76"/>
      <c r="P6025" s="76"/>
      <c r="R6025" s="76"/>
      <c r="S6025" s="76"/>
      <c r="U6025" s="76"/>
      <c r="V6025" s="76"/>
      <c r="X6025" s="76"/>
      <c r="Y6025" s="76"/>
      <c r="AA6025" s="76"/>
      <c r="AB6025" s="76"/>
      <c r="AD6025" s="76"/>
      <c r="AE6025" s="76"/>
      <c r="AG6025" s="76"/>
      <c r="AH6025" s="76"/>
      <c r="AJ6025" s="76"/>
      <c r="AK6025" s="76"/>
      <c r="AM6025" s="76"/>
      <c r="AN6025" s="76"/>
      <c r="AP6025" s="76"/>
      <c r="AQ6025" s="76"/>
      <c r="AS6025" s="76"/>
      <c r="AT6025" s="76"/>
      <c r="AV6025" s="76"/>
      <c r="AW6025" s="76"/>
      <c r="AY6025" s="76"/>
      <c r="AZ6025" s="76"/>
      <c r="BB6025" s="76"/>
      <c r="BC6025" s="76"/>
      <c r="BE6025" s="76"/>
      <c r="BF6025" s="76"/>
      <c r="BH6025" s="76"/>
      <c r="BI6025" s="76"/>
      <c r="BK6025" s="76"/>
      <c r="BL6025" s="76"/>
      <c r="BN6025" s="76"/>
      <c r="BO6025" s="76"/>
      <c r="BQ6025" s="76"/>
      <c r="BR6025" s="76"/>
      <c r="BT6025" s="76"/>
      <c r="BU6025" s="76"/>
      <c r="BW6025" s="76"/>
      <c r="BX6025" s="76"/>
    </row>
    <row r="6026" spans="1:76" ht="12.75" customHeight="1">
      <c r="A6026" s="2"/>
      <c r="B6026" s="2"/>
      <c r="C6026" s="2"/>
      <c r="D6026" s="75"/>
      <c r="F6026" s="76"/>
      <c r="G6026" s="76"/>
      <c r="I6026" s="76"/>
      <c r="J6026" s="76"/>
      <c r="L6026" s="76"/>
      <c r="M6026" s="76"/>
      <c r="O6026" s="76"/>
      <c r="P6026" s="76"/>
      <c r="R6026" s="76"/>
      <c r="S6026" s="76"/>
      <c r="U6026" s="76"/>
      <c r="V6026" s="76"/>
      <c r="X6026" s="76"/>
      <c r="Y6026" s="76"/>
      <c r="AA6026" s="76"/>
      <c r="AB6026" s="76"/>
      <c r="AD6026" s="76"/>
      <c r="AE6026" s="76"/>
      <c r="AG6026" s="76"/>
      <c r="AH6026" s="76"/>
      <c r="AJ6026" s="76"/>
      <c r="AK6026" s="76"/>
      <c r="AM6026" s="76"/>
      <c r="AN6026" s="76"/>
      <c r="AP6026" s="76"/>
      <c r="AQ6026" s="76"/>
      <c r="AS6026" s="76"/>
      <c r="AT6026" s="76"/>
      <c r="AV6026" s="76"/>
      <c r="AW6026" s="76"/>
      <c r="AY6026" s="76"/>
      <c r="AZ6026" s="76"/>
      <c r="BB6026" s="76"/>
      <c r="BC6026" s="76"/>
      <c r="BE6026" s="76"/>
      <c r="BF6026" s="76"/>
      <c r="BH6026" s="76"/>
      <c r="BI6026" s="76"/>
      <c r="BK6026" s="76"/>
      <c r="BL6026" s="76"/>
      <c r="BN6026" s="76"/>
      <c r="BO6026" s="76"/>
      <c r="BQ6026" s="76"/>
      <c r="BR6026" s="76"/>
      <c r="BT6026" s="76"/>
      <c r="BU6026" s="76"/>
      <c r="BW6026" s="76"/>
      <c r="BX6026" s="76"/>
    </row>
    <row r="6027" spans="1:76" ht="12.75" customHeight="1">
      <c r="A6027" s="2"/>
      <c r="B6027" s="2"/>
      <c r="C6027" s="2"/>
      <c r="D6027" s="75"/>
      <c r="F6027" s="76"/>
      <c r="G6027" s="76"/>
      <c r="I6027" s="76"/>
      <c r="J6027" s="76"/>
      <c r="L6027" s="76"/>
      <c r="M6027" s="76"/>
      <c r="O6027" s="76"/>
      <c r="P6027" s="76"/>
      <c r="R6027" s="76"/>
      <c r="S6027" s="76"/>
      <c r="U6027" s="76"/>
      <c r="V6027" s="76"/>
      <c r="X6027" s="76"/>
      <c r="Y6027" s="76"/>
      <c r="AA6027" s="76"/>
      <c r="AB6027" s="76"/>
      <c r="AD6027" s="76"/>
      <c r="AE6027" s="76"/>
      <c r="AG6027" s="76"/>
      <c r="AH6027" s="76"/>
      <c r="AJ6027" s="76"/>
      <c r="AK6027" s="76"/>
      <c r="AM6027" s="76"/>
      <c r="AN6027" s="76"/>
      <c r="AP6027" s="76"/>
      <c r="AQ6027" s="76"/>
      <c r="AS6027" s="76"/>
      <c r="AT6027" s="76"/>
      <c r="AV6027" s="76"/>
      <c r="AW6027" s="76"/>
      <c r="AY6027" s="76"/>
      <c r="AZ6027" s="76"/>
      <c r="BB6027" s="76"/>
      <c r="BC6027" s="76"/>
      <c r="BE6027" s="76"/>
      <c r="BF6027" s="76"/>
      <c r="BH6027" s="76"/>
      <c r="BI6027" s="76"/>
      <c r="BK6027" s="76"/>
      <c r="BL6027" s="76"/>
      <c r="BN6027" s="76"/>
      <c r="BO6027" s="76"/>
      <c r="BQ6027" s="76"/>
      <c r="BR6027" s="76"/>
      <c r="BT6027" s="76"/>
      <c r="BU6027" s="76"/>
      <c r="BW6027" s="76"/>
      <c r="BX6027" s="76"/>
    </row>
    <row r="6028" spans="1:76" ht="12.75" customHeight="1">
      <c r="A6028" s="2"/>
      <c r="B6028" s="2"/>
      <c r="C6028" s="2"/>
      <c r="D6028" s="75"/>
      <c r="F6028" s="76"/>
      <c r="G6028" s="76"/>
      <c r="I6028" s="76"/>
      <c r="J6028" s="76"/>
      <c r="L6028" s="76"/>
      <c r="M6028" s="76"/>
      <c r="O6028" s="76"/>
      <c r="P6028" s="76"/>
      <c r="R6028" s="76"/>
      <c r="S6028" s="76"/>
      <c r="U6028" s="76"/>
      <c r="V6028" s="76"/>
      <c r="X6028" s="76"/>
      <c r="Y6028" s="76"/>
      <c r="AA6028" s="76"/>
      <c r="AB6028" s="76"/>
      <c r="AD6028" s="76"/>
      <c r="AE6028" s="76"/>
      <c r="AG6028" s="76"/>
      <c r="AH6028" s="76"/>
      <c r="AJ6028" s="76"/>
      <c r="AK6028" s="76"/>
      <c r="AM6028" s="76"/>
      <c r="AN6028" s="76"/>
      <c r="AP6028" s="76"/>
      <c r="AQ6028" s="76"/>
      <c r="AS6028" s="76"/>
      <c r="AT6028" s="76"/>
      <c r="AV6028" s="76"/>
      <c r="AW6028" s="76"/>
      <c r="AY6028" s="76"/>
      <c r="AZ6028" s="76"/>
      <c r="BB6028" s="76"/>
      <c r="BC6028" s="76"/>
      <c r="BE6028" s="76"/>
      <c r="BF6028" s="76"/>
      <c r="BH6028" s="76"/>
      <c r="BI6028" s="76"/>
      <c r="BK6028" s="76"/>
      <c r="BL6028" s="76"/>
      <c r="BN6028" s="76"/>
      <c r="BO6028" s="76"/>
      <c r="BQ6028" s="76"/>
      <c r="BR6028" s="76"/>
      <c r="BT6028" s="76"/>
      <c r="BU6028" s="76"/>
      <c r="BW6028" s="76"/>
      <c r="BX6028" s="76"/>
    </row>
    <row r="6029" spans="1:76" ht="12.75" customHeight="1">
      <c r="A6029" s="2"/>
      <c r="B6029" s="2"/>
      <c r="C6029" s="2"/>
      <c r="D6029" s="75"/>
      <c r="F6029" s="76"/>
      <c r="G6029" s="76"/>
      <c r="I6029" s="76"/>
      <c r="J6029" s="76"/>
      <c r="L6029" s="76"/>
      <c r="M6029" s="76"/>
      <c r="O6029" s="76"/>
      <c r="P6029" s="76"/>
      <c r="R6029" s="76"/>
      <c r="S6029" s="76"/>
      <c r="U6029" s="76"/>
      <c r="V6029" s="76"/>
      <c r="X6029" s="76"/>
      <c r="Y6029" s="76"/>
      <c r="AA6029" s="76"/>
      <c r="AB6029" s="76"/>
      <c r="AD6029" s="76"/>
      <c r="AE6029" s="76"/>
      <c r="AG6029" s="76"/>
      <c r="AH6029" s="76"/>
      <c r="AJ6029" s="76"/>
      <c r="AK6029" s="76"/>
      <c r="AM6029" s="76"/>
      <c r="AN6029" s="76"/>
      <c r="AP6029" s="76"/>
      <c r="AQ6029" s="76"/>
      <c r="AS6029" s="76"/>
      <c r="AT6029" s="76"/>
      <c r="AV6029" s="76"/>
      <c r="AW6029" s="76"/>
      <c r="AY6029" s="76"/>
      <c r="AZ6029" s="76"/>
      <c r="BB6029" s="76"/>
      <c r="BC6029" s="76"/>
      <c r="BE6029" s="76"/>
      <c r="BF6029" s="76"/>
      <c r="BH6029" s="76"/>
      <c r="BI6029" s="76"/>
      <c r="BK6029" s="76"/>
      <c r="BL6029" s="76"/>
      <c r="BN6029" s="76"/>
      <c r="BO6029" s="76"/>
      <c r="BQ6029" s="76"/>
      <c r="BR6029" s="76"/>
      <c r="BT6029" s="76"/>
      <c r="BU6029" s="76"/>
      <c r="BW6029" s="76"/>
      <c r="BX6029" s="76"/>
    </row>
    <row r="6030" spans="1:76" ht="12.75" customHeight="1">
      <c r="A6030" s="2"/>
      <c r="B6030" s="2"/>
      <c r="C6030" s="2"/>
      <c r="D6030" s="75"/>
      <c r="F6030" s="76"/>
      <c r="G6030" s="76"/>
      <c r="I6030" s="76"/>
      <c r="J6030" s="76"/>
      <c r="L6030" s="76"/>
      <c r="M6030" s="76"/>
      <c r="O6030" s="76"/>
      <c r="P6030" s="76"/>
      <c r="R6030" s="76"/>
      <c r="S6030" s="76"/>
      <c r="U6030" s="76"/>
      <c r="V6030" s="76"/>
      <c r="X6030" s="76"/>
      <c r="Y6030" s="76"/>
      <c r="AA6030" s="76"/>
      <c r="AB6030" s="76"/>
      <c r="AD6030" s="76"/>
      <c r="AE6030" s="76"/>
      <c r="AG6030" s="76"/>
      <c r="AH6030" s="76"/>
      <c r="AJ6030" s="76"/>
      <c r="AK6030" s="76"/>
      <c r="AM6030" s="76"/>
      <c r="AN6030" s="76"/>
      <c r="AP6030" s="76"/>
      <c r="AQ6030" s="76"/>
      <c r="AS6030" s="76"/>
      <c r="AT6030" s="76"/>
      <c r="AV6030" s="76"/>
      <c r="AW6030" s="76"/>
      <c r="AY6030" s="76"/>
      <c r="AZ6030" s="76"/>
      <c r="BB6030" s="76"/>
      <c r="BC6030" s="76"/>
      <c r="BE6030" s="76"/>
      <c r="BF6030" s="76"/>
      <c r="BH6030" s="76"/>
      <c r="BI6030" s="76"/>
      <c r="BK6030" s="76"/>
      <c r="BL6030" s="76"/>
      <c r="BN6030" s="76"/>
      <c r="BO6030" s="76"/>
      <c r="BQ6030" s="76"/>
      <c r="BR6030" s="76"/>
      <c r="BT6030" s="76"/>
      <c r="BU6030" s="76"/>
      <c r="BW6030" s="76"/>
      <c r="BX6030" s="76"/>
    </row>
    <row r="6031" spans="1:76" ht="12.75" customHeight="1">
      <c r="A6031" s="2"/>
      <c r="B6031" s="2"/>
      <c r="C6031" s="2"/>
      <c r="D6031" s="75"/>
      <c r="F6031" s="76"/>
      <c r="G6031" s="76"/>
      <c r="I6031" s="76"/>
      <c r="J6031" s="76"/>
      <c r="L6031" s="76"/>
      <c r="M6031" s="76"/>
      <c r="O6031" s="76"/>
      <c r="P6031" s="76"/>
      <c r="R6031" s="76"/>
      <c r="S6031" s="76"/>
      <c r="U6031" s="76"/>
      <c r="V6031" s="76"/>
      <c r="X6031" s="76"/>
      <c r="Y6031" s="76"/>
      <c r="AA6031" s="76"/>
      <c r="AB6031" s="76"/>
      <c r="AD6031" s="76"/>
      <c r="AE6031" s="76"/>
      <c r="AG6031" s="76"/>
      <c r="AH6031" s="76"/>
      <c r="AJ6031" s="76"/>
      <c r="AK6031" s="76"/>
      <c r="AM6031" s="76"/>
      <c r="AN6031" s="76"/>
      <c r="AP6031" s="76"/>
      <c r="AQ6031" s="76"/>
      <c r="AS6031" s="76"/>
      <c r="AT6031" s="76"/>
      <c r="AV6031" s="76"/>
      <c r="AW6031" s="76"/>
      <c r="AY6031" s="76"/>
      <c r="AZ6031" s="76"/>
      <c r="BB6031" s="76"/>
      <c r="BC6031" s="76"/>
      <c r="BE6031" s="76"/>
      <c r="BF6031" s="76"/>
      <c r="BH6031" s="76"/>
      <c r="BI6031" s="76"/>
      <c r="BK6031" s="76"/>
      <c r="BL6031" s="76"/>
      <c r="BN6031" s="76"/>
      <c r="BO6031" s="76"/>
      <c r="BQ6031" s="76"/>
      <c r="BR6031" s="76"/>
      <c r="BT6031" s="76"/>
      <c r="BU6031" s="76"/>
      <c r="BW6031" s="76"/>
      <c r="BX6031" s="76"/>
    </row>
    <row r="6032" spans="1:76" ht="12.75" customHeight="1">
      <c r="A6032" s="2"/>
      <c r="B6032" s="2"/>
      <c r="C6032" s="2"/>
      <c r="D6032" s="75"/>
      <c r="F6032" s="76"/>
      <c r="G6032" s="76"/>
      <c r="I6032" s="76"/>
      <c r="J6032" s="76"/>
      <c r="L6032" s="76"/>
      <c r="M6032" s="76"/>
      <c r="O6032" s="76"/>
      <c r="P6032" s="76"/>
      <c r="R6032" s="76"/>
      <c r="S6032" s="76"/>
      <c r="U6032" s="76"/>
      <c r="V6032" s="76"/>
      <c r="X6032" s="76"/>
      <c r="Y6032" s="76"/>
      <c r="AA6032" s="76"/>
      <c r="AB6032" s="76"/>
      <c r="AD6032" s="76"/>
      <c r="AE6032" s="76"/>
      <c r="AG6032" s="76"/>
      <c r="AH6032" s="76"/>
      <c r="AJ6032" s="76"/>
      <c r="AK6032" s="76"/>
      <c r="AM6032" s="76"/>
      <c r="AN6032" s="76"/>
      <c r="AP6032" s="76"/>
      <c r="AQ6032" s="76"/>
      <c r="AS6032" s="76"/>
      <c r="AT6032" s="76"/>
      <c r="AV6032" s="76"/>
      <c r="AW6032" s="76"/>
      <c r="AY6032" s="76"/>
      <c r="AZ6032" s="76"/>
      <c r="BB6032" s="76"/>
      <c r="BC6032" s="76"/>
      <c r="BE6032" s="76"/>
      <c r="BF6032" s="76"/>
      <c r="BH6032" s="76"/>
      <c r="BI6032" s="76"/>
      <c r="BK6032" s="76"/>
      <c r="BL6032" s="76"/>
      <c r="BN6032" s="76"/>
      <c r="BO6032" s="76"/>
      <c r="BQ6032" s="76"/>
      <c r="BR6032" s="76"/>
      <c r="BT6032" s="76"/>
      <c r="BU6032" s="76"/>
      <c r="BW6032" s="76"/>
      <c r="BX6032" s="76"/>
    </row>
    <row r="6033" spans="1:76" ht="12.75" customHeight="1">
      <c r="A6033" s="2"/>
      <c r="B6033" s="2"/>
      <c r="C6033" s="2"/>
      <c r="D6033" s="75"/>
      <c r="F6033" s="76"/>
      <c r="G6033" s="76"/>
      <c r="I6033" s="76"/>
      <c r="J6033" s="76"/>
      <c r="L6033" s="76"/>
      <c r="M6033" s="76"/>
      <c r="O6033" s="76"/>
      <c r="P6033" s="76"/>
      <c r="R6033" s="76"/>
      <c r="S6033" s="76"/>
      <c r="U6033" s="76"/>
      <c r="V6033" s="76"/>
      <c r="X6033" s="76"/>
      <c r="Y6033" s="76"/>
      <c r="AA6033" s="76"/>
      <c r="AB6033" s="76"/>
      <c r="AD6033" s="76"/>
      <c r="AE6033" s="76"/>
      <c r="AG6033" s="76"/>
      <c r="AH6033" s="76"/>
      <c r="AJ6033" s="76"/>
      <c r="AK6033" s="76"/>
      <c r="AM6033" s="76"/>
      <c r="AN6033" s="76"/>
      <c r="AP6033" s="76"/>
      <c r="AQ6033" s="76"/>
      <c r="AS6033" s="76"/>
      <c r="AT6033" s="76"/>
      <c r="AV6033" s="76"/>
      <c r="AW6033" s="76"/>
      <c r="AY6033" s="76"/>
      <c r="AZ6033" s="76"/>
      <c r="BB6033" s="76"/>
      <c r="BC6033" s="76"/>
      <c r="BE6033" s="76"/>
      <c r="BF6033" s="76"/>
      <c r="BH6033" s="76"/>
      <c r="BI6033" s="76"/>
      <c r="BK6033" s="76"/>
      <c r="BL6033" s="76"/>
      <c r="BN6033" s="76"/>
      <c r="BO6033" s="76"/>
      <c r="BQ6033" s="76"/>
      <c r="BR6033" s="76"/>
      <c r="BT6033" s="76"/>
      <c r="BU6033" s="76"/>
      <c r="BW6033" s="76"/>
      <c r="BX6033" s="76"/>
    </row>
    <row r="6034" spans="1:76" ht="12.75" customHeight="1">
      <c r="A6034" s="2"/>
      <c r="B6034" s="2"/>
      <c r="C6034" s="2"/>
      <c r="D6034" s="75"/>
      <c r="F6034" s="76"/>
      <c r="G6034" s="76"/>
      <c r="I6034" s="76"/>
      <c r="J6034" s="76"/>
      <c r="L6034" s="76"/>
      <c r="M6034" s="76"/>
      <c r="O6034" s="76"/>
      <c r="P6034" s="76"/>
      <c r="R6034" s="76"/>
      <c r="S6034" s="76"/>
      <c r="U6034" s="76"/>
      <c r="V6034" s="76"/>
      <c r="X6034" s="76"/>
      <c r="Y6034" s="76"/>
      <c r="AA6034" s="76"/>
      <c r="AB6034" s="76"/>
      <c r="AD6034" s="76"/>
      <c r="AE6034" s="76"/>
      <c r="AG6034" s="76"/>
      <c r="AH6034" s="76"/>
      <c r="AJ6034" s="76"/>
      <c r="AK6034" s="76"/>
      <c r="AM6034" s="76"/>
      <c r="AN6034" s="76"/>
      <c r="AP6034" s="76"/>
      <c r="AQ6034" s="76"/>
      <c r="AS6034" s="76"/>
      <c r="AT6034" s="76"/>
      <c r="AV6034" s="76"/>
      <c r="AW6034" s="76"/>
      <c r="AY6034" s="76"/>
      <c r="AZ6034" s="76"/>
      <c r="BB6034" s="76"/>
      <c r="BC6034" s="76"/>
      <c r="BE6034" s="76"/>
      <c r="BF6034" s="76"/>
      <c r="BH6034" s="76"/>
      <c r="BI6034" s="76"/>
      <c r="BK6034" s="76"/>
      <c r="BL6034" s="76"/>
      <c r="BN6034" s="76"/>
      <c r="BO6034" s="76"/>
      <c r="BQ6034" s="76"/>
      <c r="BR6034" s="76"/>
      <c r="BT6034" s="76"/>
      <c r="BU6034" s="76"/>
      <c r="BW6034" s="76"/>
      <c r="BX6034" s="76"/>
    </row>
    <row r="6035" spans="1:76" ht="12.75" customHeight="1">
      <c r="A6035" s="2"/>
      <c r="B6035" s="2"/>
      <c r="C6035" s="2"/>
      <c r="D6035" s="75"/>
      <c r="F6035" s="76"/>
      <c r="G6035" s="76"/>
      <c r="I6035" s="76"/>
      <c r="J6035" s="76"/>
      <c r="L6035" s="76"/>
      <c r="M6035" s="76"/>
      <c r="O6035" s="76"/>
      <c r="P6035" s="76"/>
      <c r="R6035" s="76"/>
      <c r="S6035" s="76"/>
      <c r="U6035" s="76"/>
      <c r="V6035" s="76"/>
      <c r="X6035" s="76"/>
      <c r="Y6035" s="76"/>
      <c r="AA6035" s="76"/>
      <c r="AB6035" s="76"/>
      <c r="AD6035" s="76"/>
      <c r="AE6035" s="76"/>
      <c r="AG6035" s="76"/>
      <c r="AH6035" s="76"/>
      <c r="AJ6035" s="76"/>
      <c r="AK6035" s="76"/>
      <c r="AM6035" s="76"/>
      <c r="AN6035" s="76"/>
      <c r="AP6035" s="76"/>
      <c r="AQ6035" s="76"/>
      <c r="AS6035" s="76"/>
      <c r="AT6035" s="76"/>
      <c r="AV6035" s="76"/>
      <c r="AW6035" s="76"/>
      <c r="AY6035" s="76"/>
      <c r="AZ6035" s="76"/>
      <c r="BB6035" s="76"/>
      <c r="BC6035" s="76"/>
      <c r="BE6035" s="76"/>
      <c r="BF6035" s="76"/>
      <c r="BH6035" s="76"/>
      <c r="BI6035" s="76"/>
      <c r="BK6035" s="76"/>
      <c r="BL6035" s="76"/>
      <c r="BN6035" s="76"/>
      <c r="BO6035" s="76"/>
      <c r="BQ6035" s="76"/>
      <c r="BR6035" s="76"/>
      <c r="BT6035" s="76"/>
      <c r="BU6035" s="76"/>
      <c r="BW6035" s="76"/>
      <c r="BX6035" s="76"/>
    </row>
    <row r="6036" spans="1:76" ht="12.75" customHeight="1">
      <c r="A6036" s="2"/>
      <c r="B6036" s="2"/>
      <c r="C6036" s="2"/>
      <c r="D6036" s="75"/>
      <c r="F6036" s="76"/>
      <c r="G6036" s="76"/>
      <c r="I6036" s="76"/>
      <c r="J6036" s="76"/>
      <c r="L6036" s="76"/>
      <c r="M6036" s="76"/>
      <c r="O6036" s="76"/>
      <c r="P6036" s="76"/>
      <c r="R6036" s="76"/>
      <c r="S6036" s="76"/>
      <c r="U6036" s="76"/>
      <c r="V6036" s="76"/>
      <c r="X6036" s="76"/>
      <c r="Y6036" s="76"/>
      <c r="AA6036" s="76"/>
      <c r="AB6036" s="76"/>
      <c r="AD6036" s="76"/>
      <c r="AE6036" s="76"/>
      <c r="AG6036" s="76"/>
      <c r="AH6036" s="76"/>
      <c r="AJ6036" s="76"/>
      <c r="AK6036" s="76"/>
      <c r="AM6036" s="76"/>
      <c r="AN6036" s="76"/>
      <c r="AP6036" s="76"/>
      <c r="AQ6036" s="76"/>
      <c r="AS6036" s="76"/>
      <c r="AT6036" s="76"/>
      <c r="AV6036" s="76"/>
      <c r="AW6036" s="76"/>
      <c r="AY6036" s="76"/>
      <c r="AZ6036" s="76"/>
      <c r="BB6036" s="76"/>
      <c r="BC6036" s="76"/>
      <c r="BE6036" s="76"/>
      <c r="BF6036" s="76"/>
      <c r="BH6036" s="76"/>
      <c r="BI6036" s="76"/>
      <c r="BK6036" s="76"/>
      <c r="BL6036" s="76"/>
      <c r="BN6036" s="76"/>
      <c r="BO6036" s="76"/>
      <c r="BQ6036" s="76"/>
      <c r="BR6036" s="76"/>
      <c r="BT6036" s="76"/>
      <c r="BU6036" s="76"/>
      <c r="BW6036" s="76"/>
      <c r="BX6036" s="76"/>
    </row>
    <row r="6037" spans="1:76" ht="12.75" customHeight="1">
      <c r="A6037" s="2"/>
      <c r="B6037" s="2"/>
      <c r="C6037" s="2"/>
      <c r="D6037" s="75"/>
      <c r="F6037" s="76"/>
      <c r="G6037" s="76"/>
      <c r="I6037" s="76"/>
      <c r="J6037" s="76"/>
      <c r="L6037" s="76"/>
      <c r="M6037" s="76"/>
      <c r="O6037" s="76"/>
      <c r="P6037" s="76"/>
      <c r="R6037" s="76"/>
      <c r="S6037" s="76"/>
      <c r="U6037" s="76"/>
      <c r="V6037" s="76"/>
      <c r="X6037" s="76"/>
      <c r="Y6037" s="76"/>
      <c r="AA6037" s="76"/>
      <c r="AB6037" s="76"/>
      <c r="AD6037" s="76"/>
      <c r="AE6037" s="76"/>
      <c r="AG6037" s="76"/>
      <c r="AH6037" s="76"/>
      <c r="AJ6037" s="76"/>
      <c r="AK6037" s="76"/>
      <c r="AM6037" s="76"/>
      <c r="AN6037" s="76"/>
      <c r="AP6037" s="76"/>
      <c r="AQ6037" s="76"/>
      <c r="AS6037" s="76"/>
      <c r="AT6037" s="76"/>
      <c r="AV6037" s="76"/>
      <c r="AW6037" s="76"/>
      <c r="AY6037" s="76"/>
      <c r="AZ6037" s="76"/>
      <c r="BB6037" s="76"/>
      <c r="BC6037" s="76"/>
      <c r="BE6037" s="76"/>
      <c r="BF6037" s="76"/>
      <c r="BH6037" s="76"/>
      <c r="BI6037" s="76"/>
      <c r="BK6037" s="76"/>
      <c r="BL6037" s="76"/>
      <c r="BN6037" s="76"/>
      <c r="BO6037" s="76"/>
      <c r="BQ6037" s="76"/>
      <c r="BR6037" s="76"/>
      <c r="BT6037" s="76"/>
      <c r="BU6037" s="76"/>
      <c r="BW6037" s="76"/>
      <c r="BX6037" s="76"/>
    </row>
    <row r="6038" spans="1:76" ht="12.75" customHeight="1">
      <c r="A6038" s="2"/>
      <c r="B6038" s="2"/>
      <c r="C6038" s="2"/>
      <c r="D6038" s="75"/>
      <c r="F6038" s="76"/>
      <c r="G6038" s="76"/>
      <c r="I6038" s="76"/>
      <c r="J6038" s="76"/>
      <c r="L6038" s="76"/>
      <c r="M6038" s="76"/>
      <c r="O6038" s="76"/>
      <c r="P6038" s="76"/>
      <c r="R6038" s="76"/>
      <c r="S6038" s="76"/>
      <c r="U6038" s="76"/>
      <c r="V6038" s="76"/>
      <c r="X6038" s="76"/>
      <c r="Y6038" s="76"/>
      <c r="AA6038" s="76"/>
      <c r="AB6038" s="76"/>
      <c r="AD6038" s="76"/>
      <c r="AE6038" s="76"/>
      <c r="AG6038" s="76"/>
      <c r="AH6038" s="76"/>
      <c r="AJ6038" s="76"/>
      <c r="AK6038" s="76"/>
      <c r="AM6038" s="76"/>
      <c r="AN6038" s="76"/>
      <c r="AP6038" s="76"/>
      <c r="AQ6038" s="76"/>
      <c r="AS6038" s="76"/>
      <c r="AT6038" s="76"/>
      <c r="AV6038" s="76"/>
      <c r="AW6038" s="76"/>
      <c r="AY6038" s="76"/>
      <c r="AZ6038" s="76"/>
      <c r="BB6038" s="76"/>
      <c r="BC6038" s="76"/>
      <c r="BE6038" s="76"/>
      <c r="BF6038" s="76"/>
      <c r="BH6038" s="76"/>
      <c r="BI6038" s="76"/>
      <c r="BK6038" s="76"/>
      <c r="BL6038" s="76"/>
      <c r="BN6038" s="76"/>
      <c r="BO6038" s="76"/>
      <c r="BQ6038" s="76"/>
      <c r="BR6038" s="76"/>
      <c r="BT6038" s="76"/>
      <c r="BU6038" s="76"/>
      <c r="BW6038" s="76"/>
      <c r="BX6038" s="76"/>
    </row>
    <row r="6039" spans="1:76" ht="12.75" customHeight="1">
      <c r="A6039" s="2"/>
      <c r="B6039" s="2"/>
      <c r="C6039" s="2"/>
      <c r="D6039" s="75"/>
      <c r="F6039" s="76"/>
      <c r="G6039" s="76"/>
      <c r="I6039" s="76"/>
      <c r="J6039" s="76"/>
      <c r="L6039" s="76"/>
      <c r="M6039" s="76"/>
      <c r="O6039" s="76"/>
      <c r="P6039" s="76"/>
      <c r="R6039" s="76"/>
      <c r="S6039" s="76"/>
      <c r="U6039" s="76"/>
      <c r="V6039" s="76"/>
      <c r="X6039" s="76"/>
      <c r="Y6039" s="76"/>
      <c r="AA6039" s="76"/>
      <c r="AB6039" s="76"/>
      <c r="AD6039" s="76"/>
      <c r="AE6039" s="76"/>
      <c r="AG6039" s="76"/>
      <c r="AH6039" s="76"/>
      <c r="AJ6039" s="76"/>
      <c r="AK6039" s="76"/>
      <c r="AM6039" s="76"/>
      <c r="AN6039" s="76"/>
      <c r="AP6039" s="76"/>
      <c r="AQ6039" s="76"/>
      <c r="AS6039" s="76"/>
      <c r="AT6039" s="76"/>
      <c r="AV6039" s="76"/>
      <c r="AW6039" s="76"/>
      <c r="AY6039" s="76"/>
      <c r="AZ6039" s="76"/>
      <c r="BB6039" s="76"/>
      <c r="BC6039" s="76"/>
      <c r="BE6039" s="76"/>
      <c r="BF6039" s="76"/>
      <c r="BH6039" s="76"/>
      <c r="BI6039" s="76"/>
      <c r="BK6039" s="76"/>
      <c r="BL6039" s="76"/>
      <c r="BN6039" s="76"/>
      <c r="BO6039" s="76"/>
      <c r="BQ6039" s="76"/>
      <c r="BR6039" s="76"/>
      <c r="BT6039" s="76"/>
      <c r="BU6039" s="76"/>
      <c r="BW6039" s="76"/>
      <c r="BX6039" s="76"/>
    </row>
    <row r="6040" spans="1:76" ht="12.75" customHeight="1">
      <c r="A6040" s="2"/>
      <c r="B6040" s="2"/>
      <c r="C6040" s="2"/>
      <c r="D6040" s="75"/>
      <c r="F6040" s="76"/>
      <c r="G6040" s="76"/>
      <c r="I6040" s="76"/>
      <c r="J6040" s="76"/>
      <c r="L6040" s="76"/>
      <c r="M6040" s="76"/>
      <c r="O6040" s="76"/>
      <c r="P6040" s="76"/>
      <c r="R6040" s="76"/>
      <c r="S6040" s="76"/>
      <c r="U6040" s="76"/>
      <c r="V6040" s="76"/>
      <c r="X6040" s="76"/>
      <c r="Y6040" s="76"/>
      <c r="AA6040" s="76"/>
      <c r="AB6040" s="76"/>
      <c r="AD6040" s="76"/>
      <c r="AE6040" s="76"/>
      <c r="AG6040" s="76"/>
      <c r="AH6040" s="76"/>
      <c r="AJ6040" s="76"/>
      <c r="AK6040" s="76"/>
      <c r="AM6040" s="76"/>
      <c r="AN6040" s="76"/>
      <c r="AP6040" s="76"/>
      <c r="AQ6040" s="76"/>
      <c r="AS6040" s="76"/>
      <c r="AT6040" s="76"/>
      <c r="AV6040" s="76"/>
      <c r="AW6040" s="76"/>
      <c r="AY6040" s="76"/>
      <c r="AZ6040" s="76"/>
      <c r="BB6040" s="76"/>
      <c r="BC6040" s="76"/>
      <c r="BE6040" s="76"/>
      <c r="BF6040" s="76"/>
      <c r="BH6040" s="76"/>
      <c r="BI6040" s="76"/>
      <c r="BK6040" s="76"/>
      <c r="BL6040" s="76"/>
      <c r="BN6040" s="76"/>
      <c r="BO6040" s="76"/>
      <c r="BQ6040" s="76"/>
      <c r="BR6040" s="76"/>
      <c r="BT6040" s="76"/>
      <c r="BU6040" s="76"/>
      <c r="BW6040" s="76"/>
      <c r="BX6040" s="76"/>
    </row>
    <row r="6041" spans="1:76" ht="12.75" customHeight="1">
      <c r="A6041" s="2"/>
      <c r="B6041" s="2"/>
      <c r="C6041" s="2"/>
      <c r="D6041" s="75"/>
      <c r="F6041" s="76"/>
      <c r="G6041" s="76"/>
      <c r="I6041" s="76"/>
      <c r="J6041" s="76"/>
      <c r="L6041" s="76"/>
      <c r="M6041" s="76"/>
      <c r="O6041" s="76"/>
      <c r="P6041" s="76"/>
      <c r="R6041" s="76"/>
      <c r="S6041" s="76"/>
      <c r="U6041" s="76"/>
      <c r="V6041" s="76"/>
      <c r="X6041" s="76"/>
      <c r="Y6041" s="76"/>
      <c r="AA6041" s="76"/>
      <c r="AB6041" s="76"/>
      <c r="AD6041" s="76"/>
      <c r="AE6041" s="76"/>
      <c r="AG6041" s="76"/>
      <c r="AH6041" s="76"/>
      <c r="AJ6041" s="76"/>
      <c r="AK6041" s="76"/>
      <c r="AM6041" s="76"/>
      <c r="AN6041" s="76"/>
      <c r="AP6041" s="76"/>
      <c r="AQ6041" s="76"/>
      <c r="AS6041" s="76"/>
      <c r="AT6041" s="76"/>
      <c r="AV6041" s="76"/>
      <c r="AW6041" s="76"/>
      <c r="AY6041" s="76"/>
      <c r="AZ6041" s="76"/>
      <c r="BB6041" s="76"/>
      <c r="BC6041" s="76"/>
      <c r="BE6041" s="76"/>
      <c r="BF6041" s="76"/>
      <c r="BH6041" s="76"/>
      <c r="BI6041" s="76"/>
      <c r="BK6041" s="76"/>
      <c r="BL6041" s="76"/>
      <c r="BN6041" s="76"/>
      <c r="BO6041" s="76"/>
      <c r="BQ6041" s="76"/>
      <c r="BR6041" s="76"/>
      <c r="BT6041" s="76"/>
      <c r="BU6041" s="76"/>
      <c r="BW6041" s="76"/>
      <c r="BX6041" s="76"/>
    </row>
    <row r="6042" spans="1:76" ht="12.75" customHeight="1">
      <c r="A6042" s="2"/>
      <c r="B6042" s="2"/>
      <c r="C6042" s="2"/>
      <c r="D6042" s="75"/>
      <c r="F6042" s="76"/>
      <c r="G6042" s="76"/>
      <c r="I6042" s="76"/>
      <c r="J6042" s="76"/>
      <c r="L6042" s="76"/>
      <c r="M6042" s="76"/>
      <c r="O6042" s="76"/>
      <c r="P6042" s="76"/>
      <c r="R6042" s="76"/>
      <c r="S6042" s="76"/>
      <c r="U6042" s="76"/>
      <c r="V6042" s="76"/>
      <c r="X6042" s="76"/>
      <c r="Y6042" s="76"/>
      <c r="AA6042" s="76"/>
      <c r="AB6042" s="76"/>
      <c r="AD6042" s="76"/>
      <c r="AE6042" s="76"/>
      <c r="AG6042" s="76"/>
      <c r="AH6042" s="76"/>
      <c r="AJ6042" s="76"/>
      <c r="AK6042" s="76"/>
      <c r="AM6042" s="76"/>
      <c r="AN6042" s="76"/>
      <c r="AP6042" s="76"/>
      <c r="AQ6042" s="76"/>
      <c r="AS6042" s="76"/>
      <c r="AT6042" s="76"/>
      <c r="AV6042" s="76"/>
      <c r="AW6042" s="76"/>
      <c r="AY6042" s="76"/>
      <c r="AZ6042" s="76"/>
      <c r="BB6042" s="76"/>
      <c r="BC6042" s="76"/>
      <c r="BE6042" s="76"/>
      <c r="BF6042" s="76"/>
      <c r="BH6042" s="76"/>
      <c r="BI6042" s="76"/>
      <c r="BK6042" s="76"/>
      <c r="BL6042" s="76"/>
      <c r="BN6042" s="76"/>
      <c r="BO6042" s="76"/>
      <c r="BQ6042" s="76"/>
      <c r="BR6042" s="76"/>
      <c r="BT6042" s="76"/>
      <c r="BU6042" s="76"/>
      <c r="BW6042" s="76"/>
      <c r="BX6042" s="76"/>
    </row>
    <row r="6043" spans="1:76" ht="12.75" customHeight="1">
      <c r="A6043" s="2"/>
      <c r="B6043" s="2"/>
      <c r="C6043" s="2"/>
      <c r="D6043" s="75"/>
      <c r="F6043" s="76"/>
      <c r="G6043" s="76"/>
      <c r="I6043" s="76"/>
      <c r="J6043" s="76"/>
      <c r="L6043" s="76"/>
      <c r="M6043" s="76"/>
      <c r="O6043" s="76"/>
      <c r="P6043" s="76"/>
      <c r="R6043" s="76"/>
      <c r="S6043" s="76"/>
      <c r="U6043" s="76"/>
      <c r="V6043" s="76"/>
      <c r="X6043" s="76"/>
      <c r="Y6043" s="76"/>
      <c r="AA6043" s="76"/>
      <c r="AB6043" s="76"/>
      <c r="AD6043" s="76"/>
      <c r="AE6043" s="76"/>
      <c r="AG6043" s="76"/>
      <c r="AH6043" s="76"/>
      <c r="AJ6043" s="76"/>
      <c r="AK6043" s="76"/>
      <c r="AM6043" s="76"/>
      <c r="AN6043" s="76"/>
      <c r="AP6043" s="76"/>
      <c r="AQ6043" s="76"/>
      <c r="AS6043" s="76"/>
      <c r="AT6043" s="76"/>
      <c r="AV6043" s="76"/>
      <c r="AW6043" s="76"/>
      <c r="AY6043" s="76"/>
      <c r="AZ6043" s="76"/>
      <c r="BB6043" s="76"/>
      <c r="BC6043" s="76"/>
      <c r="BE6043" s="76"/>
      <c r="BF6043" s="76"/>
      <c r="BH6043" s="76"/>
      <c r="BI6043" s="76"/>
      <c r="BK6043" s="76"/>
      <c r="BL6043" s="76"/>
      <c r="BN6043" s="76"/>
      <c r="BO6043" s="76"/>
      <c r="BQ6043" s="76"/>
      <c r="BR6043" s="76"/>
      <c r="BT6043" s="76"/>
      <c r="BU6043" s="76"/>
      <c r="BW6043" s="76"/>
      <c r="BX6043" s="76"/>
    </row>
    <row r="6044" spans="1:76" ht="12.75" customHeight="1">
      <c r="A6044" s="2"/>
      <c r="B6044" s="2"/>
      <c r="C6044" s="2"/>
      <c r="D6044" s="75"/>
      <c r="F6044" s="76"/>
      <c r="G6044" s="76"/>
      <c r="I6044" s="76"/>
      <c r="J6044" s="76"/>
      <c r="L6044" s="76"/>
      <c r="M6044" s="76"/>
      <c r="O6044" s="76"/>
      <c r="P6044" s="76"/>
      <c r="R6044" s="76"/>
      <c r="S6044" s="76"/>
      <c r="U6044" s="76"/>
      <c r="V6044" s="76"/>
      <c r="X6044" s="76"/>
      <c r="Y6044" s="76"/>
      <c r="AA6044" s="76"/>
      <c r="AB6044" s="76"/>
      <c r="AD6044" s="76"/>
      <c r="AE6044" s="76"/>
      <c r="AG6044" s="76"/>
      <c r="AH6044" s="76"/>
      <c r="AJ6044" s="76"/>
      <c r="AK6044" s="76"/>
      <c r="AM6044" s="76"/>
      <c r="AN6044" s="76"/>
      <c r="AP6044" s="76"/>
      <c r="AQ6044" s="76"/>
      <c r="AS6044" s="76"/>
      <c r="AT6044" s="76"/>
      <c r="AV6044" s="76"/>
      <c r="AW6044" s="76"/>
      <c r="AY6044" s="76"/>
      <c r="AZ6044" s="76"/>
      <c r="BB6044" s="76"/>
      <c r="BC6044" s="76"/>
      <c r="BE6044" s="76"/>
      <c r="BF6044" s="76"/>
      <c r="BH6044" s="76"/>
      <c r="BI6044" s="76"/>
      <c r="BK6044" s="76"/>
      <c r="BL6044" s="76"/>
      <c r="BN6044" s="76"/>
      <c r="BO6044" s="76"/>
      <c r="BQ6044" s="76"/>
      <c r="BR6044" s="76"/>
      <c r="BT6044" s="76"/>
      <c r="BU6044" s="76"/>
      <c r="BW6044" s="76"/>
      <c r="BX6044" s="76"/>
    </row>
    <row r="6045" spans="1:76" ht="12.75" customHeight="1">
      <c r="A6045" s="2"/>
      <c r="B6045" s="2"/>
      <c r="C6045" s="2"/>
      <c r="D6045" s="75"/>
      <c r="F6045" s="76"/>
      <c r="G6045" s="76"/>
      <c r="I6045" s="76"/>
      <c r="J6045" s="76"/>
      <c r="L6045" s="76"/>
      <c r="M6045" s="76"/>
      <c r="O6045" s="76"/>
      <c r="P6045" s="76"/>
      <c r="R6045" s="76"/>
      <c r="S6045" s="76"/>
      <c r="U6045" s="76"/>
      <c r="V6045" s="76"/>
      <c r="X6045" s="76"/>
      <c r="Y6045" s="76"/>
      <c r="AA6045" s="76"/>
      <c r="AB6045" s="76"/>
      <c r="AD6045" s="76"/>
      <c r="AE6045" s="76"/>
      <c r="AG6045" s="76"/>
      <c r="AH6045" s="76"/>
      <c r="AJ6045" s="76"/>
      <c r="AK6045" s="76"/>
      <c r="AM6045" s="76"/>
      <c r="AN6045" s="76"/>
      <c r="AP6045" s="76"/>
      <c r="AQ6045" s="76"/>
      <c r="AS6045" s="76"/>
      <c r="AT6045" s="76"/>
      <c r="AV6045" s="76"/>
      <c r="AW6045" s="76"/>
      <c r="AY6045" s="76"/>
      <c r="AZ6045" s="76"/>
      <c r="BB6045" s="76"/>
      <c r="BC6045" s="76"/>
      <c r="BE6045" s="76"/>
      <c r="BF6045" s="76"/>
      <c r="BH6045" s="76"/>
      <c r="BI6045" s="76"/>
      <c r="BK6045" s="76"/>
      <c r="BL6045" s="76"/>
      <c r="BN6045" s="76"/>
      <c r="BO6045" s="76"/>
      <c r="BQ6045" s="76"/>
      <c r="BR6045" s="76"/>
      <c r="BT6045" s="76"/>
      <c r="BU6045" s="76"/>
      <c r="BW6045" s="76"/>
      <c r="BX6045" s="76"/>
    </row>
    <row r="6046" spans="1:76" ht="12.75" customHeight="1">
      <c r="A6046" s="2"/>
      <c r="B6046" s="2"/>
      <c r="C6046" s="2"/>
      <c r="D6046" s="75"/>
      <c r="F6046" s="76"/>
      <c r="G6046" s="76"/>
      <c r="I6046" s="76"/>
      <c r="J6046" s="76"/>
      <c r="L6046" s="76"/>
      <c r="M6046" s="76"/>
      <c r="O6046" s="76"/>
      <c r="P6046" s="76"/>
      <c r="R6046" s="76"/>
      <c r="S6046" s="76"/>
      <c r="U6046" s="76"/>
      <c r="V6046" s="76"/>
      <c r="X6046" s="76"/>
      <c r="Y6046" s="76"/>
      <c r="AA6046" s="76"/>
      <c r="AB6046" s="76"/>
      <c r="AD6046" s="76"/>
      <c r="AE6046" s="76"/>
      <c r="AG6046" s="76"/>
      <c r="AH6046" s="76"/>
      <c r="AJ6046" s="76"/>
      <c r="AK6046" s="76"/>
      <c r="AM6046" s="76"/>
      <c r="AN6046" s="76"/>
      <c r="AP6046" s="76"/>
      <c r="AQ6046" s="76"/>
      <c r="AS6046" s="76"/>
      <c r="AT6046" s="76"/>
      <c r="AV6046" s="76"/>
      <c r="AW6046" s="76"/>
      <c r="AY6046" s="76"/>
      <c r="AZ6046" s="76"/>
      <c r="BB6046" s="76"/>
      <c r="BC6046" s="76"/>
      <c r="BE6046" s="76"/>
      <c r="BF6046" s="76"/>
      <c r="BH6046" s="76"/>
      <c r="BI6046" s="76"/>
      <c r="BK6046" s="76"/>
      <c r="BL6046" s="76"/>
      <c r="BN6046" s="76"/>
      <c r="BO6046" s="76"/>
      <c r="BQ6046" s="76"/>
      <c r="BR6046" s="76"/>
      <c r="BT6046" s="76"/>
      <c r="BU6046" s="76"/>
      <c r="BW6046" s="76"/>
      <c r="BX6046" s="76"/>
    </row>
    <row r="6047" spans="1:76" ht="12.75" customHeight="1">
      <c r="A6047" s="2"/>
      <c r="B6047" s="2"/>
      <c r="C6047" s="2"/>
      <c r="D6047" s="75"/>
      <c r="F6047" s="76"/>
      <c r="G6047" s="76"/>
      <c r="I6047" s="76"/>
      <c r="J6047" s="76"/>
      <c r="L6047" s="76"/>
      <c r="M6047" s="76"/>
      <c r="O6047" s="76"/>
      <c r="P6047" s="76"/>
      <c r="R6047" s="76"/>
      <c r="S6047" s="76"/>
      <c r="U6047" s="76"/>
      <c r="V6047" s="76"/>
      <c r="X6047" s="76"/>
      <c r="Y6047" s="76"/>
      <c r="AA6047" s="76"/>
      <c r="AB6047" s="76"/>
      <c r="AD6047" s="76"/>
      <c r="AE6047" s="76"/>
      <c r="AG6047" s="76"/>
      <c r="AH6047" s="76"/>
      <c r="AJ6047" s="76"/>
      <c r="AK6047" s="76"/>
      <c r="AM6047" s="76"/>
      <c r="AN6047" s="76"/>
      <c r="AP6047" s="76"/>
      <c r="AQ6047" s="76"/>
      <c r="AS6047" s="76"/>
      <c r="AT6047" s="76"/>
      <c r="AV6047" s="76"/>
      <c r="AW6047" s="76"/>
      <c r="AY6047" s="76"/>
      <c r="AZ6047" s="76"/>
      <c r="BB6047" s="76"/>
      <c r="BC6047" s="76"/>
      <c r="BE6047" s="76"/>
      <c r="BF6047" s="76"/>
      <c r="BH6047" s="76"/>
      <c r="BI6047" s="76"/>
      <c r="BK6047" s="76"/>
      <c r="BL6047" s="76"/>
      <c r="BN6047" s="76"/>
      <c r="BO6047" s="76"/>
      <c r="BQ6047" s="76"/>
      <c r="BR6047" s="76"/>
      <c r="BT6047" s="76"/>
      <c r="BU6047" s="76"/>
      <c r="BW6047" s="76"/>
      <c r="BX6047" s="76"/>
    </row>
    <row r="6048" spans="1:76" ht="12.75" customHeight="1">
      <c r="A6048" s="2"/>
      <c r="B6048" s="2"/>
      <c r="C6048" s="2"/>
      <c r="D6048" s="75"/>
      <c r="F6048" s="76"/>
      <c r="G6048" s="76"/>
      <c r="I6048" s="76"/>
      <c r="J6048" s="76"/>
      <c r="L6048" s="76"/>
      <c r="M6048" s="76"/>
      <c r="O6048" s="76"/>
      <c r="P6048" s="76"/>
      <c r="R6048" s="76"/>
      <c r="S6048" s="76"/>
      <c r="U6048" s="76"/>
      <c r="V6048" s="76"/>
      <c r="X6048" s="76"/>
      <c r="Y6048" s="76"/>
      <c r="AA6048" s="76"/>
      <c r="AB6048" s="76"/>
      <c r="AD6048" s="76"/>
      <c r="AE6048" s="76"/>
      <c r="AG6048" s="76"/>
      <c r="AH6048" s="76"/>
      <c r="AJ6048" s="76"/>
      <c r="AK6048" s="76"/>
      <c r="AM6048" s="76"/>
      <c r="AN6048" s="76"/>
      <c r="AP6048" s="76"/>
      <c r="AQ6048" s="76"/>
      <c r="AS6048" s="76"/>
      <c r="AT6048" s="76"/>
      <c r="AV6048" s="76"/>
      <c r="AW6048" s="76"/>
      <c r="AY6048" s="76"/>
      <c r="AZ6048" s="76"/>
      <c r="BB6048" s="76"/>
      <c r="BC6048" s="76"/>
      <c r="BE6048" s="76"/>
      <c r="BF6048" s="76"/>
      <c r="BH6048" s="76"/>
      <c r="BI6048" s="76"/>
      <c r="BK6048" s="76"/>
      <c r="BL6048" s="76"/>
      <c r="BN6048" s="76"/>
      <c r="BO6048" s="76"/>
      <c r="BQ6048" s="76"/>
      <c r="BR6048" s="76"/>
      <c r="BT6048" s="76"/>
      <c r="BU6048" s="76"/>
      <c r="BW6048" s="76"/>
      <c r="BX6048" s="76"/>
    </row>
    <row r="6049" spans="1:76" ht="12.75" customHeight="1">
      <c r="A6049" s="2"/>
      <c r="B6049" s="2"/>
      <c r="C6049" s="2"/>
      <c r="D6049" s="75"/>
      <c r="F6049" s="76"/>
      <c r="G6049" s="76"/>
      <c r="I6049" s="76"/>
      <c r="J6049" s="76"/>
      <c r="L6049" s="76"/>
      <c r="M6049" s="76"/>
      <c r="O6049" s="76"/>
      <c r="P6049" s="76"/>
      <c r="R6049" s="76"/>
      <c r="S6049" s="76"/>
      <c r="U6049" s="76"/>
      <c r="V6049" s="76"/>
      <c r="X6049" s="76"/>
      <c r="Y6049" s="76"/>
      <c r="AA6049" s="76"/>
      <c r="AB6049" s="76"/>
      <c r="AD6049" s="76"/>
      <c r="AE6049" s="76"/>
      <c r="AG6049" s="76"/>
      <c r="AH6049" s="76"/>
      <c r="AJ6049" s="76"/>
      <c r="AK6049" s="76"/>
      <c r="AM6049" s="76"/>
      <c r="AN6049" s="76"/>
      <c r="AP6049" s="76"/>
      <c r="AQ6049" s="76"/>
      <c r="AS6049" s="76"/>
      <c r="AT6049" s="76"/>
      <c r="AV6049" s="76"/>
      <c r="AW6049" s="76"/>
      <c r="AY6049" s="76"/>
      <c r="AZ6049" s="76"/>
      <c r="BB6049" s="76"/>
      <c r="BC6049" s="76"/>
      <c r="BE6049" s="76"/>
      <c r="BF6049" s="76"/>
      <c r="BH6049" s="76"/>
      <c r="BI6049" s="76"/>
      <c r="BK6049" s="76"/>
      <c r="BL6049" s="76"/>
      <c r="BN6049" s="76"/>
      <c r="BO6049" s="76"/>
      <c r="BQ6049" s="76"/>
      <c r="BR6049" s="76"/>
      <c r="BT6049" s="76"/>
      <c r="BU6049" s="76"/>
      <c r="BW6049" s="76"/>
      <c r="BX6049" s="76"/>
    </row>
    <row r="6050" spans="1:76" ht="12.75" customHeight="1">
      <c r="A6050" s="2"/>
      <c r="B6050" s="2"/>
      <c r="C6050" s="2"/>
      <c r="D6050" s="75"/>
      <c r="F6050" s="76"/>
      <c r="G6050" s="76"/>
      <c r="I6050" s="76"/>
      <c r="J6050" s="76"/>
      <c r="L6050" s="76"/>
      <c r="M6050" s="76"/>
      <c r="O6050" s="76"/>
      <c r="P6050" s="76"/>
      <c r="R6050" s="76"/>
      <c r="S6050" s="76"/>
      <c r="U6050" s="76"/>
      <c r="V6050" s="76"/>
      <c r="X6050" s="76"/>
      <c r="Y6050" s="76"/>
      <c r="AA6050" s="76"/>
      <c r="AB6050" s="76"/>
      <c r="AD6050" s="76"/>
      <c r="AE6050" s="76"/>
      <c r="AG6050" s="76"/>
      <c r="AH6050" s="76"/>
      <c r="AJ6050" s="76"/>
      <c r="AK6050" s="76"/>
      <c r="AM6050" s="76"/>
      <c r="AN6050" s="76"/>
      <c r="AP6050" s="76"/>
      <c r="AQ6050" s="76"/>
      <c r="AS6050" s="76"/>
      <c r="AT6050" s="76"/>
      <c r="AV6050" s="76"/>
      <c r="AW6050" s="76"/>
      <c r="AY6050" s="76"/>
      <c r="AZ6050" s="76"/>
      <c r="BB6050" s="76"/>
      <c r="BC6050" s="76"/>
      <c r="BE6050" s="76"/>
      <c r="BF6050" s="76"/>
      <c r="BH6050" s="76"/>
      <c r="BI6050" s="76"/>
      <c r="BK6050" s="76"/>
      <c r="BL6050" s="76"/>
      <c r="BN6050" s="76"/>
      <c r="BO6050" s="76"/>
      <c r="BQ6050" s="76"/>
      <c r="BR6050" s="76"/>
      <c r="BT6050" s="76"/>
      <c r="BU6050" s="76"/>
      <c r="BW6050" s="76"/>
      <c r="BX6050" s="76"/>
    </row>
    <row r="6051" spans="1:76" ht="12.75" customHeight="1">
      <c r="A6051" s="2"/>
      <c r="B6051" s="2"/>
      <c r="C6051" s="2"/>
      <c r="D6051" s="75"/>
      <c r="F6051" s="76"/>
      <c r="G6051" s="76"/>
      <c r="I6051" s="76"/>
      <c r="J6051" s="76"/>
      <c r="L6051" s="76"/>
      <c r="M6051" s="76"/>
      <c r="O6051" s="76"/>
      <c r="P6051" s="76"/>
      <c r="R6051" s="76"/>
      <c r="S6051" s="76"/>
      <c r="U6051" s="76"/>
      <c r="V6051" s="76"/>
      <c r="X6051" s="76"/>
      <c r="Y6051" s="76"/>
      <c r="AA6051" s="76"/>
      <c r="AB6051" s="76"/>
      <c r="AD6051" s="76"/>
      <c r="AE6051" s="76"/>
      <c r="AG6051" s="76"/>
      <c r="AH6051" s="76"/>
      <c r="AJ6051" s="76"/>
      <c r="AK6051" s="76"/>
      <c r="AM6051" s="76"/>
      <c r="AN6051" s="76"/>
      <c r="AP6051" s="76"/>
      <c r="AQ6051" s="76"/>
      <c r="AS6051" s="76"/>
      <c r="AT6051" s="76"/>
      <c r="AV6051" s="76"/>
      <c r="AW6051" s="76"/>
      <c r="AY6051" s="76"/>
      <c r="AZ6051" s="76"/>
      <c r="BB6051" s="76"/>
      <c r="BC6051" s="76"/>
      <c r="BE6051" s="76"/>
      <c r="BF6051" s="76"/>
      <c r="BH6051" s="76"/>
      <c r="BI6051" s="76"/>
      <c r="BK6051" s="76"/>
      <c r="BL6051" s="76"/>
      <c r="BN6051" s="76"/>
      <c r="BO6051" s="76"/>
      <c r="BQ6051" s="76"/>
      <c r="BR6051" s="76"/>
      <c r="BT6051" s="76"/>
      <c r="BU6051" s="76"/>
      <c r="BW6051" s="76"/>
      <c r="BX6051" s="76"/>
    </row>
    <row r="6052" spans="1:76" ht="12.75" customHeight="1">
      <c r="A6052" s="2"/>
      <c r="B6052" s="2"/>
      <c r="C6052" s="2"/>
      <c r="D6052" s="75"/>
      <c r="F6052" s="76"/>
      <c r="G6052" s="76"/>
      <c r="I6052" s="76"/>
      <c r="J6052" s="76"/>
      <c r="L6052" s="76"/>
      <c r="M6052" s="76"/>
      <c r="O6052" s="76"/>
      <c r="P6052" s="76"/>
      <c r="R6052" s="76"/>
      <c r="S6052" s="76"/>
      <c r="U6052" s="76"/>
      <c r="V6052" s="76"/>
      <c r="X6052" s="76"/>
      <c r="Y6052" s="76"/>
      <c r="AA6052" s="76"/>
      <c r="AB6052" s="76"/>
      <c r="AD6052" s="76"/>
      <c r="AE6052" s="76"/>
      <c r="AG6052" s="76"/>
      <c r="AH6052" s="76"/>
      <c r="AJ6052" s="76"/>
      <c r="AK6052" s="76"/>
      <c r="AM6052" s="76"/>
      <c r="AN6052" s="76"/>
      <c r="AP6052" s="76"/>
      <c r="AQ6052" s="76"/>
      <c r="AS6052" s="76"/>
      <c r="AT6052" s="76"/>
      <c r="AV6052" s="76"/>
      <c r="AW6052" s="76"/>
      <c r="AY6052" s="76"/>
      <c r="AZ6052" s="76"/>
      <c r="BB6052" s="76"/>
      <c r="BC6052" s="76"/>
      <c r="BE6052" s="76"/>
      <c r="BF6052" s="76"/>
      <c r="BH6052" s="76"/>
      <c r="BI6052" s="76"/>
      <c r="BK6052" s="76"/>
      <c r="BL6052" s="76"/>
      <c r="BN6052" s="76"/>
      <c r="BO6052" s="76"/>
      <c r="BQ6052" s="76"/>
      <c r="BR6052" s="76"/>
      <c r="BT6052" s="76"/>
      <c r="BU6052" s="76"/>
      <c r="BW6052" s="76"/>
      <c r="BX6052" s="76"/>
    </row>
    <row r="6053" spans="1:76" ht="12.75" customHeight="1">
      <c r="A6053" s="2"/>
      <c r="B6053" s="2"/>
      <c r="C6053" s="2"/>
      <c r="D6053" s="75"/>
      <c r="F6053" s="76"/>
      <c r="G6053" s="76"/>
      <c r="I6053" s="76"/>
      <c r="J6053" s="76"/>
      <c r="L6053" s="76"/>
      <c r="M6053" s="76"/>
      <c r="O6053" s="76"/>
      <c r="P6053" s="76"/>
      <c r="R6053" s="76"/>
      <c r="S6053" s="76"/>
      <c r="U6053" s="76"/>
      <c r="V6053" s="76"/>
      <c r="X6053" s="76"/>
      <c r="Y6053" s="76"/>
      <c r="AA6053" s="76"/>
      <c r="AB6053" s="76"/>
      <c r="AD6053" s="76"/>
      <c r="AE6053" s="76"/>
      <c r="AG6053" s="76"/>
      <c r="AH6053" s="76"/>
      <c r="AJ6053" s="76"/>
      <c r="AK6053" s="76"/>
      <c r="AM6053" s="76"/>
      <c r="AN6053" s="76"/>
      <c r="AP6053" s="76"/>
      <c r="AQ6053" s="76"/>
      <c r="AS6053" s="76"/>
      <c r="AT6053" s="76"/>
      <c r="AV6053" s="76"/>
      <c r="AW6053" s="76"/>
      <c r="AY6053" s="76"/>
      <c r="AZ6053" s="76"/>
      <c r="BB6053" s="76"/>
      <c r="BC6053" s="76"/>
      <c r="BE6053" s="76"/>
      <c r="BF6053" s="76"/>
      <c r="BH6053" s="76"/>
      <c r="BI6053" s="76"/>
      <c r="BK6053" s="76"/>
      <c r="BL6053" s="76"/>
      <c r="BN6053" s="76"/>
      <c r="BO6053" s="76"/>
      <c r="BQ6053" s="76"/>
      <c r="BR6053" s="76"/>
      <c r="BT6053" s="76"/>
      <c r="BU6053" s="76"/>
      <c r="BW6053" s="76"/>
      <c r="BX6053" s="76"/>
    </row>
    <row r="6054" spans="1:76" ht="12.75" customHeight="1">
      <c r="A6054" s="2"/>
      <c r="B6054" s="2"/>
      <c r="C6054" s="2"/>
      <c r="D6054" s="75"/>
      <c r="F6054" s="76"/>
      <c r="G6054" s="76"/>
      <c r="I6054" s="76"/>
      <c r="J6054" s="76"/>
      <c r="L6054" s="76"/>
      <c r="M6054" s="76"/>
      <c r="O6054" s="76"/>
      <c r="P6054" s="76"/>
      <c r="R6054" s="76"/>
      <c r="S6054" s="76"/>
      <c r="U6054" s="76"/>
      <c r="V6054" s="76"/>
      <c r="X6054" s="76"/>
      <c r="Y6054" s="76"/>
      <c r="AA6054" s="76"/>
      <c r="AB6054" s="76"/>
      <c r="AD6054" s="76"/>
      <c r="AE6054" s="76"/>
      <c r="AG6054" s="76"/>
      <c r="AH6054" s="76"/>
      <c r="AJ6054" s="76"/>
      <c r="AK6054" s="76"/>
      <c r="AM6054" s="76"/>
      <c r="AN6054" s="76"/>
      <c r="AP6054" s="76"/>
      <c r="AQ6054" s="76"/>
      <c r="AS6054" s="76"/>
      <c r="AT6054" s="76"/>
      <c r="AV6054" s="76"/>
      <c r="AW6054" s="76"/>
      <c r="AY6054" s="76"/>
      <c r="AZ6054" s="76"/>
      <c r="BB6054" s="76"/>
      <c r="BC6054" s="76"/>
      <c r="BE6054" s="76"/>
      <c r="BF6054" s="76"/>
      <c r="BH6054" s="76"/>
      <c r="BI6054" s="76"/>
      <c r="BK6054" s="76"/>
      <c r="BL6054" s="76"/>
      <c r="BN6054" s="76"/>
      <c r="BO6054" s="76"/>
      <c r="BQ6054" s="76"/>
      <c r="BR6054" s="76"/>
      <c r="BT6054" s="76"/>
      <c r="BU6054" s="76"/>
      <c r="BW6054" s="76"/>
      <c r="BX6054" s="76"/>
    </row>
    <row r="6055" spans="1:76" ht="12.75" customHeight="1">
      <c r="A6055" s="2"/>
      <c r="B6055" s="2"/>
      <c r="C6055" s="2"/>
      <c r="D6055" s="75"/>
      <c r="F6055" s="76"/>
      <c r="G6055" s="76"/>
      <c r="I6055" s="76"/>
      <c r="J6055" s="76"/>
      <c r="L6055" s="76"/>
      <c r="M6055" s="76"/>
      <c r="O6055" s="76"/>
      <c r="P6055" s="76"/>
      <c r="R6055" s="76"/>
      <c r="S6055" s="76"/>
      <c r="U6055" s="76"/>
      <c r="V6055" s="76"/>
      <c r="X6055" s="76"/>
      <c r="Y6055" s="76"/>
      <c r="AA6055" s="76"/>
      <c r="AB6055" s="76"/>
      <c r="AD6055" s="76"/>
      <c r="AE6055" s="76"/>
      <c r="AG6055" s="76"/>
      <c r="AH6055" s="76"/>
      <c r="AJ6055" s="76"/>
      <c r="AK6055" s="76"/>
      <c r="AM6055" s="76"/>
      <c r="AN6055" s="76"/>
      <c r="AP6055" s="76"/>
      <c r="AQ6055" s="76"/>
      <c r="AS6055" s="76"/>
      <c r="AT6055" s="76"/>
      <c r="AV6055" s="76"/>
      <c r="AW6055" s="76"/>
      <c r="AY6055" s="76"/>
      <c r="AZ6055" s="76"/>
      <c r="BB6055" s="76"/>
      <c r="BC6055" s="76"/>
      <c r="BE6055" s="76"/>
      <c r="BF6055" s="76"/>
      <c r="BH6055" s="76"/>
      <c r="BI6055" s="76"/>
      <c r="BK6055" s="76"/>
      <c r="BL6055" s="76"/>
      <c r="BN6055" s="76"/>
      <c r="BO6055" s="76"/>
      <c r="BQ6055" s="76"/>
      <c r="BR6055" s="76"/>
      <c r="BT6055" s="76"/>
      <c r="BU6055" s="76"/>
      <c r="BW6055" s="76"/>
      <c r="BX6055" s="76"/>
    </row>
    <row r="6056" spans="1:76" ht="12.75" customHeight="1">
      <c r="A6056" s="2"/>
      <c r="B6056" s="2"/>
      <c r="C6056" s="2"/>
      <c r="D6056" s="75"/>
      <c r="F6056" s="76"/>
      <c r="G6056" s="76"/>
      <c r="I6056" s="76"/>
      <c r="J6056" s="76"/>
      <c r="L6056" s="76"/>
      <c r="M6056" s="76"/>
      <c r="O6056" s="76"/>
      <c r="P6056" s="76"/>
      <c r="R6056" s="76"/>
      <c r="S6056" s="76"/>
      <c r="U6056" s="76"/>
      <c r="V6056" s="76"/>
      <c r="X6056" s="76"/>
      <c r="Y6056" s="76"/>
      <c r="AA6056" s="76"/>
      <c r="AB6056" s="76"/>
      <c r="AD6056" s="76"/>
      <c r="AE6056" s="76"/>
      <c r="AG6056" s="76"/>
      <c r="AH6056" s="76"/>
      <c r="AJ6056" s="76"/>
      <c r="AK6056" s="76"/>
      <c r="AM6056" s="76"/>
      <c r="AN6056" s="76"/>
      <c r="AP6056" s="76"/>
      <c r="AQ6056" s="76"/>
      <c r="AS6056" s="76"/>
      <c r="AT6056" s="76"/>
      <c r="AV6056" s="76"/>
      <c r="AW6056" s="76"/>
      <c r="AY6056" s="76"/>
      <c r="AZ6056" s="76"/>
      <c r="BB6056" s="76"/>
      <c r="BC6056" s="76"/>
      <c r="BE6056" s="76"/>
      <c r="BF6056" s="76"/>
      <c r="BH6056" s="76"/>
      <c r="BI6056" s="76"/>
      <c r="BK6056" s="76"/>
      <c r="BL6056" s="76"/>
      <c r="BN6056" s="76"/>
      <c r="BO6056" s="76"/>
      <c r="BQ6056" s="76"/>
      <c r="BR6056" s="76"/>
      <c r="BT6056" s="76"/>
      <c r="BU6056" s="76"/>
      <c r="BW6056" s="76"/>
      <c r="BX6056" s="76"/>
    </row>
    <row r="6057" spans="1:76" ht="12.75" customHeight="1">
      <c r="A6057" s="2"/>
      <c r="B6057" s="2"/>
      <c r="C6057" s="2"/>
      <c r="D6057" s="75"/>
      <c r="F6057" s="76"/>
      <c r="G6057" s="76"/>
      <c r="I6057" s="76"/>
      <c r="J6057" s="76"/>
      <c r="L6057" s="76"/>
      <c r="M6057" s="76"/>
      <c r="O6057" s="76"/>
      <c r="P6057" s="76"/>
      <c r="R6057" s="76"/>
      <c r="S6057" s="76"/>
      <c r="U6057" s="76"/>
      <c r="V6057" s="76"/>
      <c r="X6057" s="76"/>
      <c r="Y6057" s="76"/>
      <c r="AA6057" s="76"/>
      <c r="AB6057" s="76"/>
      <c r="AD6057" s="76"/>
      <c r="AE6057" s="76"/>
      <c r="AG6057" s="76"/>
      <c r="AH6057" s="76"/>
      <c r="AJ6057" s="76"/>
      <c r="AK6057" s="76"/>
      <c r="AM6057" s="76"/>
      <c r="AN6057" s="76"/>
      <c r="AP6057" s="76"/>
      <c r="AQ6057" s="76"/>
      <c r="AS6057" s="76"/>
      <c r="AT6057" s="76"/>
      <c r="AV6057" s="76"/>
      <c r="AW6057" s="76"/>
      <c r="AY6057" s="76"/>
      <c r="AZ6057" s="76"/>
      <c r="BB6057" s="76"/>
      <c r="BC6057" s="76"/>
      <c r="BE6057" s="76"/>
      <c r="BF6057" s="76"/>
      <c r="BH6057" s="76"/>
      <c r="BI6057" s="76"/>
      <c r="BK6057" s="76"/>
      <c r="BL6057" s="76"/>
      <c r="BN6057" s="76"/>
      <c r="BO6057" s="76"/>
      <c r="BQ6057" s="76"/>
      <c r="BR6057" s="76"/>
      <c r="BT6057" s="76"/>
      <c r="BU6057" s="76"/>
      <c r="BW6057" s="76"/>
      <c r="BX6057" s="76"/>
    </row>
    <row r="6058" spans="1:76" ht="12.75" customHeight="1">
      <c r="A6058" s="2"/>
      <c r="B6058" s="2"/>
      <c r="C6058" s="2"/>
      <c r="D6058" s="75"/>
      <c r="F6058" s="76"/>
      <c r="G6058" s="76"/>
      <c r="I6058" s="76"/>
      <c r="J6058" s="76"/>
      <c r="L6058" s="76"/>
      <c r="M6058" s="76"/>
      <c r="O6058" s="76"/>
      <c r="P6058" s="76"/>
      <c r="R6058" s="76"/>
      <c r="S6058" s="76"/>
      <c r="U6058" s="76"/>
      <c r="V6058" s="76"/>
      <c r="X6058" s="76"/>
      <c r="Y6058" s="76"/>
      <c r="AA6058" s="76"/>
      <c r="AB6058" s="76"/>
      <c r="AD6058" s="76"/>
      <c r="AE6058" s="76"/>
      <c r="AG6058" s="76"/>
      <c r="AH6058" s="76"/>
      <c r="AJ6058" s="76"/>
      <c r="AK6058" s="76"/>
      <c r="AM6058" s="76"/>
      <c r="AN6058" s="76"/>
      <c r="AP6058" s="76"/>
      <c r="AQ6058" s="76"/>
      <c r="AS6058" s="76"/>
      <c r="AT6058" s="76"/>
      <c r="AV6058" s="76"/>
      <c r="AW6058" s="76"/>
      <c r="AY6058" s="76"/>
      <c r="AZ6058" s="76"/>
      <c r="BB6058" s="76"/>
      <c r="BC6058" s="76"/>
      <c r="BE6058" s="76"/>
      <c r="BF6058" s="76"/>
      <c r="BH6058" s="76"/>
      <c r="BI6058" s="76"/>
      <c r="BK6058" s="76"/>
      <c r="BL6058" s="76"/>
      <c r="BN6058" s="76"/>
      <c r="BO6058" s="76"/>
      <c r="BQ6058" s="76"/>
      <c r="BR6058" s="76"/>
      <c r="BT6058" s="76"/>
      <c r="BU6058" s="76"/>
      <c r="BW6058" s="76"/>
      <c r="BX6058" s="76"/>
    </row>
    <row r="6059" spans="1:76" ht="12.75" customHeight="1">
      <c r="A6059" s="2"/>
      <c r="B6059" s="2"/>
      <c r="C6059" s="2"/>
      <c r="D6059" s="75"/>
      <c r="F6059" s="76"/>
      <c r="G6059" s="76"/>
      <c r="I6059" s="76"/>
      <c r="J6059" s="76"/>
      <c r="L6059" s="76"/>
      <c r="M6059" s="76"/>
      <c r="O6059" s="76"/>
      <c r="P6059" s="76"/>
      <c r="R6059" s="76"/>
      <c r="S6059" s="76"/>
      <c r="U6059" s="76"/>
      <c r="V6059" s="76"/>
      <c r="X6059" s="76"/>
      <c r="Y6059" s="76"/>
      <c r="AA6059" s="76"/>
      <c r="AB6059" s="76"/>
      <c r="AD6059" s="76"/>
      <c r="AE6059" s="76"/>
      <c r="AG6059" s="76"/>
      <c r="AH6059" s="76"/>
      <c r="AJ6059" s="76"/>
      <c r="AK6059" s="76"/>
      <c r="AM6059" s="76"/>
      <c r="AN6059" s="76"/>
      <c r="AP6059" s="76"/>
      <c r="AQ6059" s="76"/>
      <c r="AS6059" s="76"/>
      <c r="AT6059" s="76"/>
      <c r="AV6059" s="76"/>
      <c r="AW6059" s="76"/>
      <c r="AY6059" s="76"/>
      <c r="AZ6059" s="76"/>
      <c r="BB6059" s="76"/>
      <c r="BC6059" s="76"/>
      <c r="BE6059" s="76"/>
      <c r="BF6059" s="76"/>
      <c r="BH6059" s="76"/>
      <c r="BI6059" s="76"/>
      <c r="BK6059" s="76"/>
      <c r="BL6059" s="76"/>
      <c r="BN6059" s="76"/>
      <c r="BO6059" s="76"/>
      <c r="BQ6059" s="76"/>
      <c r="BR6059" s="76"/>
      <c r="BT6059" s="76"/>
      <c r="BU6059" s="76"/>
      <c r="BW6059" s="76"/>
      <c r="BX6059" s="76"/>
    </row>
    <row r="6060" spans="1:76" ht="12.75" customHeight="1">
      <c r="A6060" s="2"/>
      <c r="B6060" s="2"/>
      <c r="C6060" s="2"/>
      <c r="D6060" s="75"/>
      <c r="F6060" s="76"/>
      <c r="G6060" s="76"/>
      <c r="I6060" s="76"/>
      <c r="J6060" s="76"/>
      <c r="L6060" s="76"/>
      <c r="M6060" s="76"/>
      <c r="O6060" s="76"/>
      <c r="P6060" s="76"/>
      <c r="R6060" s="76"/>
      <c r="S6060" s="76"/>
      <c r="U6060" s="76"/>
      <c r="V6060" s="76"/>
      <c r="X6060" s="76"/>
      <c r="Y6060" s="76"/>
      <c r="AA6060" s="76"/>
      <c r="AB6060" s="76"/>
      <c r="AD6060" s="76"/>
      <c r="AE6060" s="76"/>
      <c r="AG6060" s="76"/>
      <c r="AH6060" s="76"/>
      <c r="AJ6060" s="76"/>
      <c r="AK6060" s="76"/>
      <c r="AM6060" s="76"/>
      <c r="AN6060" s="76"/>
      <c r="AP6060" s="76"/>
      <c r="AQ6060" s="76"/>
      <c r="AS6060" s="76"/>
      <c r="AT6060" s="76"/>
      <c r="AV6060" s="76"/>
      <c r="AW6060" s="76"/>
      <c r="AY6060" s="76"/>
      <c r="AZ6060" s="76"/>
      <c r="BB6060" s="76"/>
      <c r="BC6060" s="76"/>
      <c r="BE6060" s="76"/>
      <c r="BF6060" s="76"/>
      <c r="BH6060" s="76"/>
      <c r="BI6060" s="76"/>
      <c r="BK6060" s="76"/>
      <c r="BL6060" s="76"/>
      <c r="BN6060" s="76"/>
      <c r="BO6060" s="76"/>
      <c r="BQ6060" s="76"/>
      <c r="BR6060" s="76"/>
      <c r="BT6060" s="76"/>
      <c r="BU6060" s="76"/>
      <c r="BW6060" s="76"/>
      <c r="BX6060" s="76"/>
    </row>
    <row r="6061" spans="1:76" ht="12.75" customHeight="1">
      <c r="A6061" s="2"/>
      <c r="B6061" s="2"/>
      <c r="C6061" s="2"/>
      <c r="D6061" s="75"/>
      <c r="F6061" s="76"/>
      <c r="G6061" s="76"/>
      <c r="I6061" s="76"/>
      <c r="J6061" s="76"/>
      <c r="L6061" s="76"/>
      <c r="M6061" s="76"/>
      <c r="O6061" s="76"/>
      <c r="P6061" s="76"/>
      <c r="R6061" s="76"/>
      <c r="S6061" s="76"/>
      <c r="U6061" s="76"/>
      <c r="V6061" s="76"/>
      <c r="X6061" s="76"/>
      <c r="Y6061" s="76"/>
      <c r="AA6061" s="76"/>
      <c r="AB6061" s="76"/>
      <c r="AD6061" s="76"/>
      <c r="AE6061" s="76"/>
      <c r="AG6061" s="76"/>
      <c r="AH6061" s="76"/>
      <c r="AJ6061" s="76"/>
      <c r="AK6061" s="76"/>
      <c r="AM6061" s="76"/>
      <c r="AN6061" s="76"/>
      <c r="AP6061" s="76"/>
      <c r="AQ6061" s="76"/>
      <c r="AS6061" s="76"/>
      <c r="AT6061" s="76"/>
      <c r="AV6061" s="76"/>
      <c r="AW6061" s="76"/>
      <c r="AY6061" s="76"/>
      <c r="AZ6061" s="76"/>
      <c r="BB6061" s="76"/>
      <c r="BC6061" s="76"/>
      <c r="BE6061" s="76"/>
      <c r="BF6061" s="76"/>
      <c r="BH6061" s="76"/>
      <c r="BI6061" s="76"/>
      <c r="BK6061" s="76"/>
      <c r="BL6061" s="76"/>
      <c r="BN6061" s="76"/>
      <c r="BO6061" s="76"/>
      <c r="BQ6061" s="76"/>
      <c r="BR6061" s="76"/>
      <c r="BT6061" s="76"/>
      <c r="BU6061" s="76"/>
      <c r="BW6061" s="76"/>
      <c r="BX6061" s="76"/>
    </row>
    <row r="6062" spans="1:76" ht="12.75" customHeight="1">
      <c r="A6062" s="2"/>
      <c r="B6062" s="2"/>
      <c r="C6062" s="2"/>
      <c r="D6062" s="75"/>
      <c r="F6062" s="76"/>
      <c r="G6062" s="76"/>
      <c r="I6062" s="76"/>
      <c r="J6062" s="76"/>
      <c r="L6062" s="76"/>
      <c r="M6062" s="76"/>
      <c r="O6062" s="76"/>
      <c r="P6062" s="76"/>
      <c r="R6062" s="76"/>
      <c r="S6062" s="76"/>
      <c r="U6062" s="76"/>
      <c r="V6062" s="76"/>
      <c r="X6062" s="76"/>
      <c r="Y6062" s="76"/>
      <c r="AA6062" s="76"/>
      <c r="AB6062" s="76"/>
      <c r="AD6062" s="76"/>
      <c r="AE6062" s="76"/>
      <c r="AG6062" s="76"/>
      <c r="AH6062" s="76"/>
      <c r="AJ6062" s="76"/>
      <c r="AK6062" s="76"/>
      <c r="AM6062" s="76"/>
      <c r="AN6062" s="76"/>
      <c r="AP6062" s="76"/>
      <c r="AQ6062" s="76"/>
      <c r="AS6062" s="76"/>
      <c r="AT6062" s="76"/>
      <c r="AV6062" s="76"/>
      <c r="AW6062" s="76"/>
      <c r="AY6062" s="76"/>
      <c r="AZ6062" s="76"/>
      <c r="BB6062" s="76"/>
      <c r="BC6062" s="76"/>
      <c r="BE6062" s="76"/>
      <c r="BF6062" s="76"/>
      <c r="BH6062" s="76"/>
      <c r="BI6062" s="76"/>
      <c r="BK6062" s="76"/>
      <c r="BL6062" s="76"/>
      <c r="BN6062" s="76"/>
      <c r="BO6062" s="76"/>
      <c r="BQ6062" s="76"/>
      <c r="BR6062" s="76"/>
      <c r="BT6062" s="76"/>
      <c r="BU6062" s="76"/>
      <c r="BW6062" s="76"/>
      <c r="BX6062" s="76"/>
    </row>
    <row r="6063" spans="1:76" ht="12.75" customHeight="1">
      <c r="A6063" s="2"/>
      <c r="B6063" s="2"/>
      <c r="C6063" s="2"/>
      <c r="D6063" s="75"/>
      <c r="F6063" s="76"/>
      <c r="G6063" s="76"/>
      <c r="I6063" s="76"/>
      <c r="J6063" s="76"/>
      <c r="L6063" s="76"/>
      <c r="M6063" s="76"/>
      <c r="O6063" s="76"/>
      <c r="P6063" s="76"/>
      <c r="R6063" s="76"/>
      <c r="S6063" s="76"/>
      <c r="U6063" s="76"/>
      <c r="V6063" s="76"/>
      <c r="X6063" s="76"/>
      <c r="Y6063" s="76"/>
      <c r="AA6063" s="76"/>
      <c r="AB6063" s="76"/>
      <c r="AD6063" s="76"/>
      <c r="AE6063" s="76"/>
      <c r="AG6063" s="76"/>
      <c r="AH6063" s="76"/>
      <c r="AJ6063" s="76"/>
      <c r="AK6063" s="76"/>
      <c r="AM6063" s="76"/>
      <c r="AN6063" s="76"/>
      <c r="AP6063" s="76"/>
      <c r="AQ6063" s="76"/>
      <c r="AS6063" s="76"/>
      <c r="AT6063" s="76"/>
      <c r="AV6063" s="76"/>
      <c r="AW6063" s="76"/>
      <c r="AY6063" s="76"/>
      <c r="AZ6063" s="76"/>
      <c r="BB6063" s="76"/>
      <c r="BC6063" s="76"/>
      <c r="BE6063" s="76"/>
      <c r="BF6063" s="76"/>
      <c r="BH6063" s="76"/>
      <c r="BI6063" s="76"/>
      <c r="BK6063" s="76"/>
      <c r="BL6063" s="76"/>
      <c r="BN6063" s="76"/>
      <c r="BO6063" s="76"/>
      <c r="BQ6063" s="76"/>
      <c r="BR6063" s="76"/>
      <c r="BT6063" s="76"/>
      <c r="BU6063" s="76"/>
      <c r="BW6063" s="76"/>
      <c r="BX6063" s="76"/>
    </row>
    <row r="6064" spans="1:76" ht="12.75" customHeight="1">
      <c r="A6064" s="2"/>
      <c r="B6064" s="2"/>
      <c r="C6064" s="2"/>
      <c r="D6064" s="75"/>
      <c r="F6064" s="76"/>
      <c r="G6064" s="76"/>
      <c r="I6064" s="76"/>
      <c r="J6064" s="76"/>
      <c r="L6064" s="76"/>
      <c r="M6064" s="76"/>
      <c r="O6064" s="76"/>
      <c r="P6064" s="76"/>
      <c r="R6064" s="76"/>
      <c r="S6064" s="76"/>
      <c r="U6064" s="76"/>
      <c r="V6064" s="76"/>
      <c r="X6064" s="76"/>
      <c r="Y6064" s="76"/>
      <c r="AA6064" s="76"/>
      <c r="AB6064" s="76"/>
      <c r="AD6064" s="76"/>
      <c r="AE6064" s="76"/>
      <c r="AG6064" s="76"/>
      <c r="AH6064" s="76"/>
      <c r="AJ6064" s="76"/>
      <c r="AK6064" s="76"/>
      <c r="AM6064" s="76"/>
      <c r="AN6064" s="76"/>
      <c r="AP6064" s="76"/>
      <c r="AQ6064" s="76"/>
      <c r="AS6064" s="76"/>
      <c r="AT6064" s="76"/>
      <c r="AV6064" s="76"/>
      <c r="AW6064" s="76"/>
      <c r="AY6064" s="76"/>
      <c r="AZ6064" s="76"/>
      <c r="BB6064" s="76"/>
      <c r="BC6064" s="76"/>
      <c r="BE6064" s="76"/>
      <c r="BF6064" s="76"/>
      <c r="BH6064" s="76"/>
      <c r="BI6064" s="76"/>
      <c r="BK6064" s="76"/>
      <c r="BL6064" s="76"/>
      <c r="BN6064" s="76"/>
      <c r="BO6064" s="76"/>
      <c r="BQ6064" s="76"/>
      <c r="BR6064" s="76"/>
      <c r="BT6064" s="76"/>
      <c r="BU6064" s="76"/>
      <c r="BW6064" s="76"/>
      <c r="BX6064" s="76"/>
    </row>
    <row r="6065" spans="1:76" ht="12.75" customHeight="1">
      <c r="A6065" s="2"/>
      <c r="B6065" s="2"/>
      <c r="C6065" s="2"/>
      <c r="D6065" s="75"/>
      <c r="F6065" s="76"/>
      <c r="G6065" s="76"/>
      <c r="I6065" s="76"/>
      <c r="J6065" s="76"/>
      <c r="L6065" s="76"/>
      <c r="M6065" s="76"/>
      <c r="O6065" s="76"/>
      <c r="P6065" s="76"/>
      <c r="R6065" s="76"/>
      <c r="S6065" s="76"/>
      <c r="U6065" s="76"/>
      <c r="V6065" s="76"/>
      <c r="X6065" s="76"/>
      <c r="Y6065" s="76"/>
      <c r="AA6065" s="76"/>
      <c r="AB6065" s="76"/>
      <c r="AD6065" s="76"/>
      <c r="AE6065" s="76"/>
      <c r="AG6065" s="76"/>
      <c r="AH6065" s="76"/>
      <c r="AJ6065" s="76"/>
      <c r="AK6065" s="76"/>
      <c r="AM6065" s="76"/>
      <c r="AN6065" s="76"/>
      <c r="AP6065" s="76"/>
      <c r="AQ6065" s="76"/>
      <c r="AS6065" s="76"/>
      <c r="AT6065" s="76"/>
      <c r="AV6065" s="76"/>
      <c r="AW6065" s="76"/>
      <c r="AY6065" s="76"/>
      <c r="AZ6065" s="76"/>
      <c r="BB6065" s="76"/>
      <c r="BC6065" s="76"/>
      <c r="BE6065" s="76"/>
      <c r="BF6065" s="76"/>
      <c r="BH6065" s="76"/>
      <c r="BI6065" s="76"/>
      <c r="BK6065" s="76"/>
      <c r="BL6065" s="76"/>
      <c r="BN6065" s="76"/>
      <c r="BO6065" s="76"/>
      <c r="BQ6065" s="76"/>
      <c r="BR6065" s="76"/>
      <c r="BT6065" s="76"/>
      <c r="BU6065" s="76"/>
      <c r="BW6065" s="76"/>
      <c r="BX6065" s="76"/>
    </row>
    <row r="6066" spans="1:76" ht="12.75" customHeight="1">
      <c r="A6066" s="2"/>
      <c r="B6066" s="2"/>
      <c r="C6066" s="2"/>
      <c r="D6066" s="75"/>
      <c r="F6066" s="76"/>
      <c r="G6066" s="76"/>
      <c r="I6066" s="76"/>
      <c r="J6066" s="76"/>
      <c r="L6066" s="76"/>
      <c r="M6066" s="76"/>
      <c r="O6066" s="76"/>
      <c r="P6066" s="76"/>
      <c r="R6066" s="76"/>
      <c r="S6066" s="76"/>
      <c r="U6066" s="76"/>
      <c r="V6066" s="76"/>
      <c r="X6066" s="76"/>
      <c r="Y6066" s="76"/>
      <c r="AA6066" s="76"/>
      <c r="AB6066" s="76"/>
      <c r="AD6066" s="76"/>
      <c r="AE6066" s="76"/>
      <c r="AG6066" s="76"/>
      <c r="AH6066" s="76"/>
      <c r="AJ6066" s="76"/>
      <c r="AK6066" s="76"/>
      <c r="AM6066" s="76"/>
      <c r="AN6066" s="76"/>
      <c r="AP6066" s="76"/>
      <c r="AQ6066" s="76"/>
      <c r="AS6066" s="76"/>
      <c r="AT6066" s="76"/>
      <c r="AV6066" s="76"/>
      <c r="AW6066" s="76"/>
      <c r="AY6066" s="76"/>
      <c r="AZ6066" s="76"/>
      <c r="BB6066" s="76"/>
      <c r="BC6066" s="76"/>
      <c r="BE6066" s="76"/>
      <c r="BF6066" s="76"/>
      <c r="BH6066" s="76"/>
      <c r="BI6066" s="76"/>
      <c r="BK6066" s="76"/>
      <c r="BL6066" s="76"/>
      <c r="BN6066" s="76"/>
      <c r="BO6066" s="76"/>
      <c r="BQ6066" s="76"/>
      <c r="BR6066" s="76"/>
      <c r="BT6066" s="76"/>
      <c r="BU6066" s="76"/>
      <c r="BW6066" s="76"/>
      <c r="BX6066" s="76"/>
    </row>
    <row r="6067" spans="1:76" ht="12.75" customHeight="1">
      <c r="A6067" s="2"/>
      <c r="B6067" s="2"/>
      <c r="C6067" s="2"/>
      <c r="D6067" s="75"/>
      <c r="F6067" s="76"/>
      <c r="G6067" s="76"/>
      <c r="I6067" s="76"/>
      <c r="J6067" s="76"/>
      <c r="L6067" s="76"/>
      <c r="M6067" s="76"/>
      <c r="O6067" s="76"/>
      <c r="P6067" s="76"/>
      <c r="R6067" s="76"/>
      <c r="S6067" s="76"/>
      <c r="U6067" s="76"/>
      <c r="V6067" s="76"/>
      <c r="X6067" s="76"/>
      <c r="Y6067" s="76"/>
      <c r="AA6067" s="76"/>
      <c r="AB6067" s="76"/>
      <c r="AD6067" s="76"/>
      <c r="AE6067" s="76"/>
      <c r="AG6067" s="76"/>
      <c r="AH6067" s="76"/>
      <c r="AJ6067" s="76"/>
      <c r="AK6067" s="76"/>
      <c r="AM6067" s="76"/>
      <c r="AN6067" s="76"/>
      <c r="AP6067" s="76"/>
      <c r="AQ6067" s="76"/>
      <c r="AS6067" s="76"/>
      <c r="AT6067" s="76"/>
      <c r="AV6067" s="76"/>
      <c r="AW6067" s="76"/>
      <c r="AY6067" s="76"/>
      <c r="AZ6067" s="76"/>
      <c r="BB6067" s="76"/>
      <c r="BC6067" s="76"/>
      <c r="BE6067" s="76"/>
      <c r="BF6067" s="76"/>
      <c r="BH6067" s="76"/>
      <c r="BI6067" s="76"/>
      <c r="BK6067" s="76"/>
      <c r="BL6067" s="76"/>
      <c r="BN6067" s="76"/>
      <c r="BO6067" s="76"/>
      <c r="BQ6067" s="76"/>
      <c r="BR6067" s="76"/>
      <c r="BT6067" s="76"/>
      <c r="BU6067" s="76"/>
      <c r="BW6067" s="76"/>
      <c r="BX6067" s="76"/>
    </row>
    <row r="6068" spans="1:76" ht="12.75" customHeight="1">
      <c r="A6068" s="2"/>
      <c r="B6068" s="2"/>
      <c r="C6068" s="2"/>
      <c r="D6068" s="75"/>
      <c r="F6068" s="76"/>
      <c r="G6068" s="76"/>
      <c r="I6068" s="76"/>
      <c r="J6068" s="76"/>
      <c r="L6068" s="76"/>
      <c r="M6068" s="76"/>
      <c r="O6068" s="76"/>
      <c r="P6068" s="76"/>
      <c r="R6068" s="76"/>
      <c r="S6068" s="76"/>
      <c r="U6068" s="76"/>
      <c r="V6068" s="76"/>
      <c r="X6068" s="76"/>
      <c r="Y6068" s="76"/>
      <c r="AA6068" s="76"/>
      <c r="AB6068" s="76"/>
      <c r="AD6068" s="76"/>
      <c r="AE6068" s="76"/>
      <c r="AG6068" s="76"/>
      <c r="AH6068" s="76"/>
      <c r="AJ6068" s="76"/>
      <c r="AK6068" s="76"/>
      <c r="AM6068" s="76"/>
      <c r="AN6068" s="76"/>
      <c r="AP6068" s="76"/>
      <c r="AQ6068" s="76"/>
      <c r="AS6068" s="76"/>
      <c r="AT6068" s="76"/>
      <c r="AV6068" s="76"/>
      <c r="AW6068" s="76"/>
      <c r="AY6068" s="76"/>
      <c r="AZ6068" s="76"/>
      <c r="BB6068" s="76"/>
      <c r="BC6068" s="76"/>
      <c r="BE6068" s="76"/>
      <c r="BF6068" s="76"/>
      <c r="BH6068" s="76"/>
      <c r="BI6068" s="76"/>
      <c r="BK6068" s="76"/>
      <c r="BL6068" s="76"/>
      <c r="BN6068" s="76"/>
      <c r="BO6068" s="76"/>
      <c r="BQ6068" s="76"/>
      <c r="BR6068" s="76"/>
      <c r="BT6068" s="76"/>
      <c r="BU6068" s="76"/>
      <c r="BW6068" s="76"/>
      <c r="BX6068" s="76"/>
    </row>
    <row r="6069" spans="1:76" ht="12.75" customHeight="1">
      <c r="A6069" s="2"/>
      <c r="B6069" s="2"/>
      <c r="C6069" s="2"/>
      <c r="D6069" s="75"/>
      <c r="F6069" s="76"/>
      <c r="G6069" s="76"/>
      <c r="I6069" s="76"/>
      <c r="J6069" s="76"/>
      <c r="L6069" s="76"/>
      <c r="M6069" s="76"/>
      <c r="O6069" s="76"/>
      <c r="P6069" s="76"/>
      <c r="R6069" s="76"/>
      <c r="S6069" s="76"/>
      <c r="U6069" s="76"/>
      <c r="V6069" s="76"/>
      <c r="X6069" s="76"/>
      <c r="Y6069" s="76"/>
      <c r="AA6069" s="76"/>
      <c r="AB6069" s="76"/>
      <c r="AD6069" s="76"/>
      <c r="AE6069" s="76"/>
      <c r="AG6069" s="76"/>
      <c r="AH6069" s="76"/>
      <c r="AJ6069" s="76"/>
      <c r="AK6069" s="76"/>
      <c r="AM6069" s="76"/>
      <c r="AN6069" s="76"/>
      <c r="AP6069" s="76"/>
      <c r="AQ6069" s="76"/>
      <c r="AS6069" s="76"/>
      <c r="AT6069" s="76"/>
      <c r="AV6069" s="76"/>
      <c r="AW6069" s="76"/>
      <c r="AY6069" s="76"/>
      <c r="AZ6069" s="76"/>
      <c r="BB6069" s="76"/>
      <c r="BC6069" s="76"/>
      <c r="BE6069" s="76"/>
      <c r="BF6069" s="76"/>
      <c r="BH6069" s="76"/>
      <c r="BI6069" s="76"/>
      <c r="BK6069" s="76"/>
      <c r="BL6069" s="76"/>
      <c r="BN6069" s="76"/>
      <c r="BO6069" s="76"/>
      <c r="BQ6069" s="76"/>
      <c r="BR6069" s="76"/>
      <c r="BT6069" s="76"/>
      <c r="BU6069" s="76"/>
      <c r="BW6069" s="76"/>
      <c r="BX6069" s="76"/>
    </row>
    <row r="6070" spans="1:76" ht="12.75" customHeight="1">
      <c r="A6070" s="2"/>
      <c r="B6070" s="2"/>
      <c r="C6070" s="2"/>
      <c r="D6070" s="75"/>
      <c r="F6070" s="76"/>
      <c r="G6070" s="76"/>
      <c r="I6070" s="76"/>
      <c r="J6070" s="76"/>
      <c r="L6070" s="76"/>
      <c r="M6070" s="76"/>
      <c r="O6070" s="76"/>
      <c r="P6070" s="76"/>
      <c r="R6070" s="76"/>
      <c r="S6070" s="76"/>
      <c r="U6070" s="76"/>
      <c r="V6070" s="76"/>
      <c r="X6070" s="76"/>
      <c r="Y6070" s="76"/>
      <c r="AA6070" s="76"/>
      <c r="AB6070" s="76"/>
      <c r="AD6070" s="76"/>
      <c r="AE6070" s="76"/>
      <c r="AG6070" s="76"/>
      <c r="AH6070" s="76"/>
      <c r="AJ6070" s="76"/>
      <c r="AK6070" s="76"/>
      <c r="AM6070" s="76"/>
      <c r="AN6070" s="76"/>
      <c r="AP6070" s="76"/>
      <c r="AQ6070" s="76"/>
      <c r="AS6070" s="76"/>
      <c r="AT6070" s="76"/>
      <c r="AV6070" s="76"/>
      <c r="AW6070" s="76"/>
      <c r="AY6070" s="76"/>
      <c r="AZ6070" s="76"/>
      <c r="BB6070" s="76"/>
      <c r="BC6070" s="76"/>
      <c r="BE6070" s="76"/>
      <c r="BF6070" s="76"/>
      <c r="BH6070" s="76"/>
      <c r="BI6070" s="76"/>
      <c r="BK6070" s="76"/>
      <c r="BL6070" s="76"/>
      <c r="BN6070" s="76"/>
      <c r="BO6070" s="76"/>
      <c r="BQ6070" s="76"/>
      <c r="BR6070" s="76"/>
      <c r="BT6070" s="76"/>
      <c r="BU6070" s="76"/>
      <c r="BW6070" s="76"/>
      <c r="BX6070" s="76"/>
    </row>
    <row r="6071" spans="1:76" ht="12.75" customHeight="1">
      <c r="A6071" s="2"/>
      <c r="B6071" s="2"/>
      <c r="C6071" s="2"/>
      <c r="D6071" s="75"/>
      <c r="F6071" s="76"/>
      <c r="G6071" s="76"/>
      <c r="I6071" s="76"/>
      <c r="J6071" s="76"/>
      <c r="L6071" s="76"/>
      <c r="M6071" s="76"/>
      <c r="O6071" s="76"/>
      <c r="P6071" s="76"/>
      <c r="R6071" s="76"/>
      <c r="S6071" s="76"/>
      <c r="U6071" s="76"/>
      <c r="V6071" s="76"/>
      <c r="X6071" s="76"/>
      <c r="Y6071" s="76"/>
      <c r="AA6071" s="76"/>
      <c r="AB6071" s="76"/>
      <c r="AD6071" s="76"/>
      <c r="AE6071" s="76"/>
      <c r="AG6071" s="76"/>
      <c r="AH6071" s="76"/>
      <c r="AJ6071" s="76"/>
      <c r="AK6071" s="76"/>
      <c r="AM6071" s="76"/>
      <c r="AN6071" s="76"/>
      <c r="AP6071" s="76"/>
      <c r="AQ6071" s="76"/>
      <c r="AS6071" s="76"/>
      <c r="AT6071" s="76"/>
      <c r="AV6071" s="76"/>
      <c r="AW6071" s="76"/>
      <c r="AY6071" s="76"/>
      <c r="AZ6071" s="76"/>
      <c r="BB6071" s="76"/>
      <c r="BC6071" s="76"/>
      <c r="BE6071" s="76"/>
      <c r="BF6071" s="76"/>
      <c r="BH6071" s="76"/>
      <c r="BI6071" s="76"/>
      <c r="BK6071" s="76"/>
      <c r="BL6071" s="76"/>
      <c r="BN6071" s="76"/>
      <c r="BO6071" s="76"/>
      <c r="BQ6071" s="76"/>
      <c r="BR6071" s="76"/>
      <c r="BT6071" s="76"/>
      <c r="BU6071" s="76"/>
      <c r="BW6071" s="76"/>
      <c r="BX6071" s="76"/>
    </row>
    <row r="6072" spans="1:76" ht="12.75" customHeight="1">
      <c r="A6072" s="2"/>
      <c r="B6072" s="2"/>
      <c r="C6072" s="2"/>
      <c r="D6072" s="75"/>
      <c r="F6072" s="76"/>
      <c r="G6072" s="76"/>
      <c r="I6072" s="76"/>
      <c r="J6072" s="76"/>
      <c r="L6072" s="76"/>
      <c r="M6072" s="76"/>
      <c r="O6072" s="76"/>
      <c r="P6072" s="76"/>
      <c r="R6072" s="76"/>
      <c r="S6072" s="76"/>
      <c r="U6072" s="76"/>
      <c r="V6072" s="76"/>
      <c r="X6072" s="76"/>
      <c r="Y6072" s="76"/>
      <c r="AA6072" s="76"/>
      <c r="AB6072" s="76"/>
      <c r="AD6072" s="76"/>
      <c r="AE6072" s="76"/>
      <c r="AG6072" s="76"/>
      <c r="AH6072" s="76"/>
      <c r="AJ6072" s="76"/>
      <c r="AK6072" s="76"/>
      <c r="AM6072" s="76"/>
      <c r="AN6072" s="76"/>
      <c r="AP6072" s="76"/>
      <c r="AQ6072" s="76"/>
      <c r="AS6072" s="76"/>
      <c r="AT6072" s="76"/>
      <c r="AV6072" s="76"/>
      <c r="AW6072" s="76"/>
      <c r="AY6072" s="76"/>
      <c r="AZ6072" s="76"/>
      <c r="BB6072" s="76"/>
      <c r="BC6072" s="76"/>
      <c r="BE6072" s="76"/>
      <c r="BF6072" s="76"/>
      <c r="BH6072" s="76"/>
      <c r="BI6072" s="76"/>
      <c r="BK6072" s="76"/>
      <c r="BL6072" s="76"/>
      <c r="BN6072" s="76"/>
      <c r="BO6072" s="76"/>
      <c r="BQ6072" s="76"/>
      <c r="BR6072" s="76"/>
      <c r="BT6072" s="76"/>
      <c r="BU6072" s="76"/>
      <c r="BW6072" s="76"/>
      <c r="BX6072" s="76"/>
    </row>
    <row r="6073" spans="1:76" ht="12.75" customHeight="1">
      <c r="A6073" s="2"/>
      <c r="B6073" s="2"/>
      <c r="C6073" s="2"/>
      <c r="D6073" s="75"/>
      <c r="F6073" s="76"/>
      <c r="G6073" s="76"/>
      <c r="I6073" s="76"/>
      <c r="J6073" s="76"/>
      <c r="L6073" s="76"/>
      <c r="M6073" s="76"/>
      <c r="O6073" s="76"/>
      <c r="P6073" s="76"/>
      <c r="R6073" s="76"/>
      <c r="S6073" s="76"/>
      <c r="U6073" s="76"/>
      <c r="V6073" s="76"/>
      <c r="X6073" s="76"/>
      <c r="Y6073" s="76"/>
      <c r="AA6073" s="76"/>
      <c r="AB6073" s="76"/>
      <c r="AD6073" s="76"/>
      <c r="AE6073" s="76"/>
      <c r="AG6073" s="76"/>
      <c r="AH6073" s="76"/>
      <c r="AJ6073" s="76"/>
      <c r="AK6073" s="76"/>
      <c r="AM6073" s="76"/>
      <c r="AN6073" s="76"/>
      <c r="AP6073" s="76"/>
      <c r="AQ6073" s="76"/>
      <c r="AS6073" s="76"/>
      <c r="AT6073" s="76"/>
      <c r="AV6073" s="76"/>
      <c r="AW6073" s="76"/>
      <c r="AY6073" s="76"/>
      <c r="AZ6073" s="76"/>
      <c r="BB6073" s="76"/>
      <c r="BC6073" s="76"/>
      <c r="BE6073" s="76"/>
      <c r="BF6073" s="76"/>
      <c r="BH6073" s="76"/>
      <c r="BI6073" s="76"/>
      <c r="BK6073" s="76"/>
      <c r="BL6073" s="76"/>
      <c r="BN6073" s="76"/>
      <c r="BO6073" s="76"/>
      <c r="BQ6073" s="76"/>
      <c r="BR6073" s="76"/>
      <c r="BT6073" s="76"/>
      <c r="BU6073" s="76"/>
      <c r="BW6073" s="76"/>
      <c r="BX6073" s="76"/>
    </row>
    <row r="6074" spans="1:76" ht="12.75" customHeight="1">
      <c r="A6074" s="2"/>
      <c r="B6074" s="2"/>
      <c r="C6074" s="2"/>
      <c r="D6074" s="75"/>
      <c r="F6074" s="76"/>
      <c r="G6074" s="76"/>
      <c r="I6074" s="76"/>
      <c r="J6074" s="76"/>
      <c r="L6074" s="76"/>
      <c r="M6074" s="76"/>
      <c r="O6074" s="76"/>
      <c r="P6074" s="76"/>
      <c r="R6074" s="76"/>
      <c r="S6074" s="76"/>
      <c r="U6074" s="76"/>
      <c r="V6074" s="76"/>
      <c r="X6074" s="76"/>
      <c r="Y6074" s="76"/>
      <c r="AA6074" s="76"/>
      <c r="AB6074" s="76"/>
      <c r="AD6074" s="76"/>
      <c r="AE6074" s="76"/>
      <c r="AG6074" s="76"/>
      <c r="AH6074" s="76"/>
      <c r="AJ6074" s="76"/>
      <c r="AK6074" s="76"/>
      <c r="AM6074" s="76"/>
      <c r="AN6074" s="76"/>
      <c r="AP6074" s="76"/>
      <c r="AQ6074" s="76"/>
      <c r="AS6074" s="76"/>
      <c r="AT6074" s="76"/>
      <c r="AV6074" s="76"/>
      <c r="AW6074" s="76"/>
      <c r="AY6074" s="76"/>
      <c r="AZ6074" s="76"/>
      <c r="BB6074" s="76"/>
      <c r="BC6074" s="76"/>
      <c r="BE6074" s="76"/>
      <c r="BF6074" s="76"/>
      <c r="BH6074" s="76"/>
      <c r="BI6074" s="76"/>
      <c r="BK6074" s="76"/>
      <c r="BL6074" s="76"/>
      <c r="BN6074" s="76"/>
      <c r="BO6074" s="76"/>
      <c r="BQ6074" s="76"/>
      <c r="BR6074" s="76"/>
      <c r="BT6074" s="76"/>
      <c r="BU6074" s="76"/>
      <c r="BW6074" s="76"/>
      <c r="BX6074" s="76"/>
    </row>
    <row r="6075" spans="1:76" ht="12.75" customHeight="1">
      <c r="A6075" s="2"/>
      <c r="B6075" s="2"/>
      <c r="C6075" s="2"/>
      <c r="D6075" s="75"/>
      <c r="F6075" s="76"/>
      <c r="G6075" s="76"/>
      <c r="I6075" s="76"/>
      <c r="J6075" s="76"/>
      <c r="L6075" s="76"/>
      <c r="M6075" s="76"/>
      <c r="O6075" s="76"/>
      <c r="P6075" s="76"/>
      <c r="R6075" s="76"/>
      <c r="S6075" s="76"/>
      <c r="U6075" s="76"/>
      <c r="V6075" s="76"/>
      <c r="X6075" s="76"/>
      <c r="Y6075" s="76"/>
      <c r="AA6075" s="76"/>
      <c r="AB6075" s="76"/>
      <c r="AD6075" s="76"/>
      <c r="AE6075" s="76"/>
      <c r="AG6075" s="76"/>
      <c r="AH6075" s="76"/>
      <c r="AJ6075" s="76"/>
      <c r="AK6075" s="76"/>
      <c r="AM6075" s="76"/>
      <c r="AN6075" s="76"/>
      <c r="AP6075" s="76"/>
      <c r="AQ6075" s="76"/>
      <c r="AS6075" s="76"/>
      <c r="AT6075" s="76"/>
      <c r="AV6075" s="76"/>
      <c r="AW6075" s="76"/>
      <c r="AY6075" s="76"/>
      <c r="AZ6075" s="76"/>
      <c r="BB6075" s="76"/>
      <c r="BC6075" s="76"/>
      <c r="BE6075" s="76"/>
      <c r="BF6075" s="76"/>
      <c r="BH6075" s="76"/>
      <c r="BI6075" s="76"/>
      <c r="BK6075" s="76"/>
      <c r="BL6075" s="76"/>
      <c r="BN6075" s="76"/>
      <c r="BO6075" s="76"/>
      <c r="BQ6075" s="76"/>
      <c r="BR6075" s="76"/>
      <c r="BT6075" s="76"/>
      <c r="BU6075" s="76"/>
      <c r="BW6075" s="76"/>
      <c r="BX6075" s="76"/>
    </row>
    <row r="6076" spans="1:76" ht="12.75" customHeight="1">
      <c r="A6076" s="2"/>
      <c r="B6076" s="2"/>
      <c r="C6076" s="2"/>
      <c r="D6076" s="75"/>
      <c r="F6076" s="76"/>
      <c r="G6076" s="76"/>
      <c r="I6076" s="76"/>
      <c r="J6076" s="76"/>
      <c r="L6076" s="76"/>
      <c r="M6076" s="76"/>
      <c r="O6076" s="76"/>
      <c r="P6076" s="76"/>
      <c r="R6076" s="76"/>
      <c r="S6076" s="76"/>
      <c r="U6076" s="76"/>
      <c r="V6076" s="76"/>
      <c r="X6076" s="76"/>
      <c r="Y6076" s="76"/>
      <c r="AA6076" s="76"/>
      <c r="AB6076" s="76"/>
      <c r="AD6076" s="76"/>
      <c r="AE6076" s="76"/>
      <c r="AG6076" s="76"/>
      <c r="AH6076" s="76"/>
      <c r="AJ6076" s="76"/>
      <c r="AK6076" s="76"/>
      <c r="AM6076" s="76"/>
      <c r="AN6076" s="76"/>
      <c r="AP6076" s="76"/>
      <c r="AQ6076" s="76"/>
      <c r="AS6076" s="76"/>
      <c r="AT6076" s="76"/>
      <c r="AV6076" s="76"/>
      <c r="AW6076" s="76"/>
      <c r="AY6076" s="76"/>
      <c r="AZ6076" s="76"/>
      <c r="BB6076" s="76"/>
      <c r="BC6076" s="76"/>
      <c r="BE6076" s="76"/>
      <c r="BF6076" s="76"/>
      <c r="BH6076" s="76"/>
      <c r="BI6076" s="76"/>
      <c r="BK6076" s="76"/>
      <c r="BL6076" s="76"/>
      <c r="BN6076" s="76"/>
      <c r="BO6076" s="76"/>
      <c r="BQ6076" s="76"/>
      <c r="BR6076" s="76"/>
      <c r="BT6076" s="76"/>
      <c r="BU6076" s="76"/>
      <c r="BW6076" s="76"/>
      <c r="BX6076" s="76"/>
    </row>
    <row r="6077" spans="1:76" ht="12.75" customHeight="1">
      <c r="A6077" s="2"/>
      <c r="B6077" s="2"/>
      <c r="C6077" s="2"/>
      <c r="D6077" s="75"/>
      <c r="F6077" s="76"/>
      <c r="G6077" s="76"/>
      <c r="I6077" s="76"/>
      <c r="J6077" s="76"/>
      <c r="L6077" s="76"/>
      <c r="M6077" s="76"/>
      <c r="O6077" s="76"/>
      <c r="P6077" s="76"/>
      <c r="R6077" s="76"/>
      <c r="S6077" s="76"/>
      <c r="U6077" s="76"/>
      <c r="V6077" s="76"/>
      <c r="X6077" s="76"/>
      <c r="Y6077" s="76"/>
      <c r="AA6077" s="76"/>
      <c r="AB6077" s="76"/>
      <c r="AD6077" s="76"/>
      <c r="AE6077" s="76"/>
      <c r="AG6077" s="76"/>
      <c r="AH6077" s="76"/>
      <c r="AJ6077" s="76"/>
      <c r="AK6077" s="76"/>
      <c r="AM6077" s="76"/>
      <c r="AN6077" s="76"/>
      <c r="AP6077" s="76"/>
      <c r="AQ6077" s="76"/>
      <c r="AS6077" s="76"/>
      <c r="AT6077" s="76"/>
      <c r="AV6077" s="76"/>
      <c r="AW6077" s="76"/>
      <c r="AY6077" s="76"/>
      <c r="AZ6077" s="76"/>
      <c r="BB6077" s="76"/>
      <c r="BC6077" s="76"/>
      <c r="BE6077" s="76"/>
      <c r="BF6077" s="76"/>
      <c r="BH6077" s="76"/>
      <c r="BI6077" s="76"/>
      <c r="BK6077" s="76"/>
      <c r="BL6077" s="76"/>
      <c r="BN6077" s="76"/>
      <c r="BO6077" s="76"/>
      <c r="BQ6077" s="76"/>
      <c r="BR6077" s="76"/>
      <c r="BT6077" s="76"/>
      <c r="BU6077" s="76"/>
      <c r="BW6077" s="76"/>
      <c r="BX6077" s="76"/>
    </row>
    <row r="6078" spans="1:76" ht="12.75" customHeight="1">
      <c r="A6078" s="2"/>
      <c r="B6078" s="2"/>
      <c r="C6078" s="2"/>
      <c r="D6078" s="75"/>
      <c r="F6078" s="76"/>
      <c r="G6078" s="76"/>
      <c r="I6078" s="76"/>
      <c r="J6078" s="76"/>
      <c r="L6078" s="76"/>
      <c r="M6078" s="76"/>
      <c r="O6078" s="76"/>
      <c r="P6078" s="76"/>
      <c r="R6078" s="76"/>
      <c r="S6078" s="76"/>
      <c r="U6078" s="76"/>
      <c r="V6078" s="76"/>
      <c r="X6078" s="76"/>
      <c r="Y6078" s="76"/>
      <c r="AA6078" s="76"/>
      <c r="AB6078" s="76"/>
      <c r="AD6078" s="76"/>
      <c r="AE6078" s="76"/>
      <c r="AG6078" s="76"/>
      <c r="AH6078" s="76"/>
      <c r="AJ6078" s="76"/>
      <c r="AK6078" s="76"/>
      <c r="AM6078" s="76"/>
      <c r="AN6078" s="76"/>
      <c r="AP6078" s="76"/>
      <c r="AQ6078" s="76"/>
      <c r="AS6078" s="76"/>
      <c r="AT6078" s="76"/>
      <c r="AV6078" s="76"/>
      <c r="AW6078" s="76"/>
      <c r="AY6078" s="76"/>
      <c r="AZ6078" s="76"/>
      <c r="BB6078" s="76"/>
      <c r="BC6078" s="76"/>
      <c r="BE6078" s="76"/>
      <c r="BF6078" s="76"/>
      <c r="BH6078" s="76"/>
      <c r="BI6078" s="76"/>
      <c r="BK6078" s="76"/>
      <c r="BL6078" s="76"/>
      <c r="BN6078" s="76"/>
      <c r="BO6078" s="76"/>
      <c r="BQ6078" s="76"/>
      <c r="BR6078" s="76"/>
      <c r="BT6078" s="76"/>
      <c r="BU6078" s="76"/>
      <c r="BW6078" s="76"/>
      <c r="BX6078" s="76"/>
    </row>
    <row r="6079" spans="1:76" ht="12.75" customHeight="1">
      <c r="A6079" s="2"/>
      <c r="B6079" s="2"/>
      <c r="C6079" s="2"/>
      <c r="D6079" s="75"/>
      <c r="F6079" s="76"/>
      <c r="G6079" s="76"/>
      <c r="I6079" s="76"/>
      <c r="J6079" s="76"/>
      <c r="L6079" s="76"/>
      <c r="M6079" s="76"/>
      <c r="O6079" s="76"/>
      <c r="P6079" s="76"/>
      <c r="R6079" s="76"/>
      <c r="S6079" s="76"/>
      <c r="U6079" s="76"/>
      <c r="V6079" s="76"/>
      <c r="X6079" s="76"/>
      <c r="Y6079" s="76"/>
      <c r="AA6079" s="76"/>
      <c r="AB6079" s="76"/>
      <c r="AD6079" s="76"/>
      <c r="AE6079" s="76"/>
      <c r="AG6079" s="76"/>
      <c r="AH6079" s="76"/>
      <c r="AJ6079" s="76"/>
      <c r="AK6079" s="76"/>
      <c r="AM6079" s="76"/>
      <c r="AN6079" s="76"/>
      <c r="AP6079" s="76"/>
      <c r="AQ6079" s="76"/>
      <c r="AS6079" s="76"/>
      <c r="AT6079" s="76"/>
      <c r="AV6079" s="76"/>
      <c r="AW6079" s="76"/>
      <c r="AY6079" s="76"/>
      <c r="AZ6079" s="76"/>
      <c r="BB6079" s="76"/>
      <c r="BC6079" s="76"/>
      <c r="BE6079" s="76"/>
      <c r="BF6079" s="76"/>
      <c r="BH6079" s="76"/>
      <c r="BI6079" s="76"/>
      <c r="BK6079" s="76"/>
      <c r="BL6079" s="76"/>
      <c r="BN6079" s="76"/>
      <c r="BO6079" s="76"/>
      <c r="BQ6079" s="76"/>
      <c r="BR6079" s="76"/>
      <c r="BT6079" s="76"/>
      <c r="BU6079" s="76"/>
      <c r="BW6079" s="76"/>
      <c r="BX6079" s="76"/>
    </row>
    <row r="6080" spans="1:76" ht="12.75" customHeight="1">
      <c r="A6080" s="2"/>
      <c r="B6080" s="2"/>
      <c r="C6080" s="2"/>
      <c r="D6080" s="75"/>
      <c r="F6080" s="76"/>
      <c r="G6080" s="76"/>
      <c r="I6080" s="76"/>
      <c r="J6080" s="76"/>
      <c r="L6080" s="76"/>
      <c r="M6080" s="76"/>
      <c r="O6080" s="76"/>
      <c r="P6080" s="76"/>
      <c r="R6080" s="76"/>
      <c r="S6080" s="76"/>
      <c r="U6080" s="76"/>
      <c r="V6080" s="76"/>
      <c r="X6080" s="76"/>
      <c r="Y6080" s="76"/>
      <c r="AA6080" s="76"/>
      <c r="AB6080" s="76"/>
      <c r="AD6080" s="76"/>
      <c r="AE6080" s="76"/>
      <c r="AG6080" s="76"/>
      <c r="AH6080" s="76"/>
      <c r="AJ6080" s="76"/>
      <c r="AK6080" s="76"/>
      <c r="AM6080" s="76"/>
      <c r="AN6080" s="76"/>
      <c r="AP6080" s="76"/>
      <c r="AQ6080" s="76"/>
      <c r="AS6080" s="76"/>
      <c r="AT6080" s="76"/>
      <c r="AV6080" s="76"/>
      <c r="AW6080" s="76"/>
      <c r="AY6080" s="76"/>
      <c r="AZ6080" s="76"/>
      <c r="BB6080" s="76"/>
      <c r="BC6080" s="76"/>
      <c r="BE6080" s="76"/>
      <c r="BF6080" s="76"/>
      <c r="BH6080" s="76"/>
      <c r="BI6080" s="76"/>
      <c r="BK6080" s="76"/>
      <c r="BL6080" s="76"/>
      <c r="BN6080" s="76"/>
      <c r="BO6080" s="76"/>
      <c r="BQ6080" s="76"/>
      <c r="BR6080" s="76"/>
      <c r="BT6080" s="76"/>
      <c r="BU6080" s="76"/>
      <c r="BW6080" s="76"/>
      <c r="BX6080" s="76"/>
    </row>
    <row r="6081" spans="1:76" ht="12.75" customHeight="1">
      <c r="A6081" s="2"/>
      <c r="B6081" s="2"/>
      <c r="C6081" s="2"/>
      <c r="D6081" s="75"/>
      <c r="F6081" s="76"/>
      <c r="G6081" s="76"/>
      <c r="I6081" s="76"/>
      <c r="J6081" s="76"/>
      <c r="L6081" s="76"/>
      <c r="M6081" s="76"/>
      <c r="O6081" s="76"/>
      <c r="P6081" s="76"/>
      <c r="R6081" s="76"/>
      <c r="S6081" s="76"/>
      <c r="U6081" s="76"/>
      <c r="V6081" s="76"/>
      <c r="X6081" s="76"/>
      <c r="Y6081" s="76"/>
      <c r="AA6081" s="76"/>
      <c r="AB6081" s="76"/>
      <c r="AD6081" s="76"/>
      <c r="AE6081" s="76"/>
      <c r="AG6081" s="76"/>
      <c r="AH6081" s="76"/>
      <c r="AJ6081" s="76"/>
      <c r="AK6081" s="76"/>
      <c r="AM6081" s="76"/>
      <c r="AN6081" s="76"/>
      <c r="AP6081" s="76"/>
      <c r="AQ6081" s="76"/>
      <c r="AS6081" s="76"/>
      <c r="AT6081" s="76"/>
      <c r="AV6081" s="76"/>
      <c r="AW6081" s="76"/>
      <c r="AY6081" s="76"/>
      <c r="AZ6081" s="76"/>
      <c r="BB6081" s="76"/>
      <c r="BC6081" s="76"/>
      <c r="BE6081" s="76"/>
      <c r="BF6081" s="76"/>
      <c r="BH6081" s="76"/>
      <c r="BI6081" s="76"/>
      <c r="BK6081" s="76"/>
      <c r="BL6081" s="76"/>
      <c r="BN6081" s="76"/>
      <c r="BO6081" s="76"/>
      <c r="BQ6081" s="76"/>
      <c r="BR6081" s="76"/>
      <c r="BT6081" s="76"/>
      <c r="BU6081" s="76"/>
      <c r="BW6081" s="76"/>
      <c r="BX6081" s="76"/>
    </row>
    <row r="6082" spans="1:76" ht="12.75" customHeight="1">
      <c r="A6082" s="2"/>
      <c r="B6082" s="2"/>
      <c r="C6082" s="2"/>
      <c r="D6082" s="75"/>
      <c r="F6082" s="76"/>
      <c r="G6082" s="76"/>
      <c r="I6082" s="76"/>
      <c r="J6082" s="76"/>
      <c r="L6082" s="76"/>
      <c r="M6082" s="76"/>
      <c r="O6082" s="76"/>
      <c r="P6082" s="76"/>
      <c r="R6082" s="76"/>
      <c r="S6082" s="76"/>
      <c r="U6082" s="76"/>
      <c r="V6082" s="76"/>
      <c r="X6082" s="76"/>
      <c r="Y6082" s="76"/>
      <c r="AA6082" s="76"/>
      <c r="AB6082" s="76"/>
      <c r="AD6082" s="76"/>
      <c r="AE6082" s="76"/>
      <c r="AG6082" s="76"/>
      <c r="AH6082" s="76"/>
      <c r="AJ6082" s="76"/>
      <c r="AK6082" s="76"/>
      <c r="AM6082" s="76"/>
      <c r="AN6082" s="76"/>
      <c r="AP6082" s="76"/>
      <c r="AQ6082" s="76"/>
      <c r="AS6082" s="76"/>
      <c r="AT6082" s="76"/>
      <c r="AV6082" s="76"/>
      <c r="AW6082" s="76"/>
      <c r="AY6082" s="76"/>
      <c r="AZ6082" s="76"/>
      <c r="BB6082" s="76"/>
      <c r="BC6082" s="76"/>
      <c r="BE6082" s="76"/>
      <c r="BF6082" s="76"/>
      <c r="BH6082" s="76"/>
      <c r="BI6082" s="76"/>
      <c r="BK6082" s="76"/>
      <c r="BL6082" s="76"/>
      <c r="BN6082" s="76"/>
      <c r="BO6082" s="76"/>
      <c r="BQ6082" s="76"/>
      <c r="BR6082" s="76"/>
      <c r="BT6082" s="76"/>
      <c r="BU6082" s="76"/>
      <c r="BW6082" s="76"/>
      <c r="BX6082" s="76"/>
    </row>
    <row r="6083" spans="1:76" ht="12.75" customHeight="1">
      <c r="A6083" s="2"/>
      <c r="B6083" s="2"/>
      <c r="C6083" s="2"/>
      <c r="D6083" s="75"/>
      <c r="F6083" s="76"/>
      <c r="G6083" s="76"/>
      <c r="I6083" s="76"/>
      <c r="J6083" s="76"/>
      <c r="L6083" s="76"/>
      <c r="M6083" s="76"/>
      <c r="O6083" s="76"/>
      <c r="P6083" s="76"/>
      <c r="R6083" s="76"/>
      <c r="S6083" s="76"/>
      <c r="U6083" s="76"/>
      <c r="V6083" s="76"/>
      <c r="X6083" s="76"/>
      <c r="Y6083" s="76"/>
      <c r="AA6083" s="76"/>
      <c r="AB6083" s="76"/>
      <c r="AD6083" s="76"/>
      <c r="AE6083" s="76"/>
      <c r="AG6083" s="76"/>
      <c r="AH6083" s="76"/>
      <c r="AJ6083" s="76"/>
      <c r="AK6083" s="76"/>
      <c r="AM6083" s="76"/>
      <c r="AN6083" s="76"/>
      <c r="AP6083" s="76"/>
      <c r="AQ6083" s="76"/>
      <c r="AS6083" s="76"/>
      <c r="AT6083" s="76"/>
      <c r="AV6083" s="76"/>
      <c r="AW6083" s="76"/>
      <c r="AY6083" s="76"/>
      <c r="AZ6083" s="76"/>
      <c r="BB6083" s="76"/>
      <c r="BC6083" s="76"/>
      <c r="BE6083" s="76"/>
      <c r="BF6083" s="76"/>
      <c r="BH6083" s="76"/>
      <c r="BI6083" s="76"/>
      <c r="BK6083" s="76"/>
      <c r="BL6083" s="76"/>
      <c r="BN6083" s="76"/>
      <c r="BO6083" s="76"/>
      <c r="BQ6083" s="76"/>
      <c r="BR6083" s="76"/>
      <c r="BT6083" s="76"/>
      <c r="BU6083" s="76"/>
      <c r="BW6083" s="76"/>
      <c r="BX6083" s="76"/>
    </row>
    <row r="6084" spans="1:76" ht="12.75" customHeight="1">
      <c r="A6084" s="2"/>
      <c r="B6084" s="2"/>
      <c r="C6084" s="2"/>
      <c r="D6084" s="75"/>
      <c r="F6084" s="76"/>
      <c r="G6084" s="76"/>
      <c r="I6084" s="76"/>
      <c r="J6084" s="76"/>
      <c r="L6084" s="76"/>
      <c r="M6084" s="76"/>
      <c r="O6084" s="76"/>
      <c r="P6084" s="76"/>
      <c r="R6084" s="76"/>
      <c r="S6084" s="76"/>
      <c r="U6084" s="76"/>
      <c r="V6084" s="76"/>
      <c r="X6084" s="76"/>
      <c r="Y6084" s="76"/>
      <c r="AA6084" s="76"/>
      <c r="AB6084" s="76"/>
      <c r="AD6084" s="76"/>
      <c r="AE6084" s="76"/>
      <c r="AG6084" s="76"/>
      <c r="AH6084" s="76"/>
      <c r="AJ6084" s="76"/>
      <c r="AK6084" s="76"/>
      <c r="AM6084" s="76"/>
      <c r="AN6084" s="76"/>
      <c r="AP6084" s="76"/>
      <c r="AQ6084" s="76"/>
      <c r="AS6084" s="76"/>
      <c r="AT6084" s="76"/>
      <c r="AV6084" s="76"/>
      <c r="AW6084" s="76"/>
      <c r="AY6084" s="76"/>
      <c r="AZ6084" s="76"/>
      <c r="BB6084" s="76"/>
      <c r="BC6084" s="76"/>
      <c r="BE6084" s="76"/>
      <c r="BF6084" s="76"/>
      <c r="BH6084" s="76"/>
      <c r="BI6084" s="76"/>
      <c r="BK6084" s="76"/>
      <c r="BL6084" s="76"/>
      <c r="BN6084" s="76"/>
      <c r="BO6084" s="76"/>
      <c r="BQ6084" s="76"/>
      <c r="BR6084" s="76"/>
      <c r="BT6084" s="76"/>
      <c r="BU6084" s="76"/>
      <c r="BW6084" s="76"/>
      <c r="BX6084" s="76"/>
    </row>
    <row r="6085" spans="1:76" ht="12.75" customHeight="1">
      <c r="A6085" s="2"/>
      <c r="B6085" s="2"/>
      <c r="C6085" s="2"/>
      <c r="D6085" s="75"/>
      <c r="F6085" s="76"/>
      <c r="G6085" s="76"/>
      <c r="I6085" s="76"/>
      <c r="J6085" s="76"/>
      <c r="L6085" s="76"/>
      <c r="M6085" s="76"/>
      <c r="O6085" s="76"/>
      <c r="P6085" s="76"/>
      <c r="R6085" s="76"/>
      <c r="S6085" s="76"/>
      <c r="U6085" s="76"/>
      <c r="V6085" s="76"/>
      <c r="X6085" s="76"/>
      <c r="Y6085" s="76"/>
      <c r="AA6085" s="76"/>
      <c r="AB6085" s="76"/>
      <c r="AD6085" s="76"/>
      <c r="AE6085" s="76"/>
      <c r="AG6085" s="76"/>
      <c r="AH6085" s="76"/>
      <c r="AJ6085" s="76"/>
      <c r="AK6085" s="76"/>
      <c r="AM6085" s="76"/>
      <c r="AN6085" s="76"/>
      <c r="AP6085" s="76"/>
      <c r="AQ6085" s="76"/>
      <c r="AS6085" s="76"/>
      <c r="AT6085" s="76"/>
      <c r="AV6085" s="76"/>
      <c r="AW6085" s="76"/>
      <c r="AY6085" s="76"/>
      <c r="AZ6085" s="76"/>
      <c r="BB6085" s="76"/>
      <c r="BC6085" s="76"/>
      <c r="BE6085" s="76"/>
      <c r="BF6085" s="76"/>
      <c r="BH6085" s="76"/>
      <c r="BI6085" s="76"/>
      <c r="BK6085" s="76"/>
      <c r="BL6085" s="76"/>
      <c r="BN6085" s="76"/>
      <c r="BO6085" s="76"/>
      <c r="BQ6085" s="76"/>
      <c r="BR6085" s="76"/>
      <c r="BT6085" s="76"/>
      <c r="BU6085" s="76"/>
      <c r="BW6085" s="76"/>
      <c r="BX6085" s="76"/>
    </row>
    <row r="6086" spans="1:76" ht="12.75" customHeight="1">
      <c r="A6086" s="2"/>
      <c r="B6086" s="2"/>
      <c r="C6086" s="2"/>
      <c r="D6086" s="75"/>
      <c r="F6086" s="76"/>
      <c r="G6086" s="76"/>
      <c r="I6086" s="76"/>
      <c r="J6086" s="76"/>
      <c r="L6086" s="76"/>
      <c r="M6086" s="76"/>
      <c r="O6086" s="76"/>
      <c r="P6086" s="76"/>
      <c r="R6086" s="76"/>
      <c r="S6086" s="76"/>
      <c r="U6086" s="76"/>
      <c r="V6086" s="76"/>
      <c r="X6086" s="76"/>
      <c r="Y6086" s="76"/>
      <c r="AA6086" s="76"/>
      <c r="AB6086" s="76"/>
      <c r="AD6086" s="76"/>
      <c r="AE6086" s="76"/>
      <c r="AG6086" s="76"/>
      <c r="AH6086" s="76"/>
      <c r="AJ6086" s="76"/>
      <c r="AK6086" s="76"/>
      <c r="AM6086" s="76"/>
      <c r="AN6086" s="76"/>
      <c r="AP6086" s="76"/>
      <c r="AQ6086" s="76"/>
      <c r="AS6086" s="76"/>
      <c r="AT6086" s="76"/>
      <c r="AV6086" s="76"/>
      <c r="AW6086" s="76"/>
      <c r="AY6086" s="76"/>
      <c r="AZ6086" s="76"/>
      <c r="BB6086" s="76"/>
      <c r="BC6086" s="76"/>
      <c r="BE6086" s="76"/>
      <c r="BF6086" s="76"/>
      <c r="BH6086" s="76"/>
      <c r="BI6086" s="76"/>
      <c r="BK6086" s="76"/>
      <c r="BL6086" s="76"/>
      <c r="BN6086" s="76"/>
      <c r="BO6086" s="76"/>
      <c r="BQ6086" s="76"/>
      <c r="BR6086" s="76"/>
      <c r="BT6086" s="76"/>
      <c r="BU6086" s="76"/>
      <c r="BW6086" s="76"/>
      <c r="BX6086" s="76"/>
    </row>
    <row r="6087" spans="1:76" ht="12.75" customHeight="1">
      <c r="A6087" s="2"/>
      <c r="B6087" s="2"/>
      <c r="C6087" s="2"/>
      <c r="D6087" s="75"/>
      <c r="F6087" s="76"/>
      <c r="G6087" s="76"/>
      <c r="I6087" s="76"/>
      <c r="J6087" s="76"/>
      <c r="L6087" s="76"/>
      <c r="M6087" s="76"/>
      <c r="O6087" s="76"/>
      <c r="P6087" s="76"/>
      <c r="R6087" s="76"/>
      <c r="S6087" s="76"/>
      <c r="U6087" s="76"/>
      <c r="V6087" s="76"/>
      <c r="X6087" s="76"/>
      <c r="Y6087" s="76"/>
      <c r="AA6087" s="76"/>
      <c r="AB6087" s="76"/>
      <c r="AD6087" s="76"/>
      <c r="AE6087" s="76"/>
      <c r="AG6087" s="76"/>
      <c r="AH6087" s="76"/>
      <c r="AJ6087" s="76"/>
      <c r="AK6087" s="76"/>
      <c r="AM6087" s="76"/>
      <c r="AN6087" s="76"/>
      <c r="AP6087" s="76"/>
      <c r="AQ6087" s="76"/>
      <c r="AS6087" s="76"/>
      <c r="AT6087" s="76"/>
      <c r="AV6087" s="76"/>
      <c r="AW6087" s="76"/>
      <c r="AY6087" s="76"/>
      <c r="AZ6087" s="76"/>
      <c r="BB6087" s="76"/>
      <c r="BC6087" s="76"/>
      <c r="BE6087" s="76"/>
      <c r="BF6087" s="76"/>
      <c r="BH6087" s="76"/>
      <c r="BI6087" s="76"/>
      <c r="BK6087" s="76"/>
      <c r="BL6087" s="76"/>
      <c r="BN6087" s="76"/>
      <c r="BO6087" s="76"/>
      <c r="BQ6087" s="76"/>
      <c r="BR6087" s="76"/>
      <c r="BT6087" s="76"/>
      <c r="BU6087" s="76"/>
      <c r="BW6087" s="76"/>
      <c r="BX6087" s="76"/>
    </row>
    <row r="6088" spans="1:76" ht="12.75" customHeight="1">
      <c r="A6088" s="2"/>
      <c r="B6088" s="2"/>
      <c r="C6088" s="2"/>
      <c r="D6088" s="75"/>
      <c r="F6088" s="76"/>
      <c r="G6088" s="76"/>
      <c r="I6088" s="76"/>
      <c r="J6088" s="76"/>
      <c r="L6088" s="76"/>
      <c r="M6088" s="76"/>
      <c r="O6088" s="76"/>
      <c r="P6088" s="76"/>
      <c r="R6088" s="76"/>
      <c r="S6088" s="76"/>
      <c r="U6088" s="76"/>
      <c r="V6088" s="76"/>
      <c r="X6088" s="76"/>
      <c r="Y6088" s="76"/>
      <c r="AA6088" s="76"/>
      <c r="AB6088" s="76"/>
      <c r="AD6088" s="76"/>
      <c r="AE6088" s="76"/>
      <c r="AG6088" s="76"/>
      <c r="AH6088" s="76"/>
      <c r="AJ6088" s="76"/>
      <c r="AK6088" s="76"/>
      <c r="AM6088" s="76"/>
      <c r="AN6088" s="76"/>
      <c r="AP6088" s="76"/>
      <c r="AQ6088" s="76"/>
      <c r="AS6088" s="76"/>
      <c r="AT6088" s="76"/>
      <c r="AV6088" s="76"/>
      <c r="AW6088" s="76"/>
      <c r="AY6088" s="76"/>
      <c r="AZ6088" s="76"/>
      <c r="BB6088" s="76"/>
      <c r="BC6088" s="76"/>
      <c r="BE6088" s="76"/>
      <c r="BF6088" s="76"/>
      <c r="BH6088" s="76"/>
      <c r="BI6088" s="76"/>
      <c r="BK6088" s="76"/>
      <c r="BL6088" s="76"/>
      <c r="BN6088" s="76"/>
      <c r="BO6088" s="76"/>
      <c r="BQ6088" s="76"/>
      <c r="BR6088" s="76"/>
      <c r="BT6088" s="76"/>
      <c r="BU6088" s="76"/>
      <c r="BW6088" s="76"/>
      <c r="BX6088" s="76"/>
    </row>
    <row r="6089" spans="1:76" ht="12.75" customHeight="1">
      <c r="A6089" s="2"/>
      <c r="B6089" s="2"/>
      <c r="C6089" s="2"/>
      <c r="D6089" s="75"/>
      <c r="F6089" s="76"/>
      <c r="G6089" s="76"/>
      <c r="I6089" s="76"/>
      <c r="J6089" s="76"/>
      <c r="L6089" s="76"/>
      <c r="M6089" s="76"/>
      <c r="O6089" s="76"/>
      <c r="P6089" s="76"/>
      <c r="R6089" s="76"/>
      <c r="S6089" s="76"/>
      <c r="U6089" s="76"/>
      <c r="V6089" s="76"/>
      <c r="X6089" s="76"/>
      <c r="Y6089" s="76"/>
      <c r="AA6089" s="76"/>
      <c r="AB6089" s="76"/>
      <c r="AD6089" s="76"/>
      <c r="AE6089" s="76"/>
      <c r="AG6089" s="76"/>
      <c r="AH6089" s="76"/>
      <c r="AJ6089" s="76"/>
      <c r="AK6089" s="76"/>
      <c r="AM6089" s="76"/>
      <c r="AN6089" s="76"/>
      <c r="AP6089" s="76"/>
      <c r="AQ6089" s="76"/>
      <c r="AS6089" s="76"/>
      <c r="AT6089" s="76"/>
      <c r="AV6089" s="76"/>
      <c r="AW6089" s="76"/>
      <c r="AY6089" s="76"/>
      <c r="AZ6089" s="76"/>
      <c r="BB6089" s="76"/>
      <c r="BC6089" s="76"/>
      <c r="BE6089" s="76"/>
      <c r="BF6089" s="76"/>
      <c r="BH6089" s="76"/>
      <c r="BI6089" s="76"/>
      <c r="BK6089" s="76"/>
      <c r="BL6089" s="76"/>
      <c r="BN6089" s="76"/>
      <c r="BO6089" s="76"/>
      <c r="BQ6089" s="76"/>
      <c r="BR6089" s="76"/>
      <c r="BT6089" s="76"/>
      <c r="BU6089" s="76"/>
      <c r="BW6089" s="76"/>
      <c r="BX6089" s="76"/>
    </row>
    <row r="6090" spans="1:76" ht="12.75" customHeight="1">
      <c r="A6090" s="2"/>
      <c r="B6090" s="2"/>
      <c r="C6090" s="2"/>
      <c r="D6090" s="75"/>
      <c r="F6090" s="76"/>
      <c r="G6090" s="76"/>
      <c r="I6090" s="76"/>
      <c r="J6090" s="76"/>
      <c r="L6090" s="76"/>
      <c r="M6090" s="76"/>
      <c r="O6090" s="76"/>
      <c r="P6090" s="76"/>
      <c r="R6090" s="76"/>
      <c r="S6090" s="76"/>
      <c r="U6090" s="76"/>
      <c r="V6090" s="76"/>
      <c r="X6090" s="76"/>
      <c r="Y6090" s="76"/>
      <c r="AA6090" s="76"/>
      <c r="AB6090" s="76"/>
      <c r="AD6090" s="76"/>
      <c r="AE6090" s="76"/>
      <c r="AG6090" s="76"/>
      <c r="AH6090" s="76"/>
      <c r="AJ6090" s="76"/>
      <c r="AK6090" s="76"/>
      <c r="AM6090" s="76"/>
      <c r="AN6090" s="76"/>
      <c r="AP6090" s="76"/>
      <c r="AQ6090" s="76"/>
      <c r="AS6090" s="76"/>
      <c r="AT6090" s="76"/>
      <c r="AV6090" s="76"/>
      <c r="AW6090" s="76"/>
      <c r="AY6090" s="76"/>
      <c r="AZ6090" s="76"/>
      <c r="BB6090" s="76"/>
      <c r="BC6090" s="76"/>
      <c r="BE6090" s="76"/>
      <c r="BF6090" s="76"/>
      <c r="BH6090" s="76"/>
      <c r="BI6090" s="76"/>
      <c r="BK6090" s="76"/>
      <c r="BL6090" s="76"/>
      <c r="BN6090" s="76"/>
      <c r="BO6090" s="76"/>
      <c r="BQ6090" s="76"/>
      <c r="BR6090" s="76"/>
      <c r="BT6090" s="76"/>
      <c r="BU6090" s="76"/>
      <c r="BW6090" s="76"/>
      <c r="BX6090" s="76"/>
    </row>
    <row r="6091" spans="1:76" ht="12.75" customHeight="1">
      <c r="A6091" s="2"/>
      <c r="B6091" s="2"/>
      <c r="C6091" s="2"/>
      <c r="D6091" s="75"/>
      <c r="F6091" s="76"/>
      <c r="G6091" s="76"/>
      <c r="I6091" s="76"/>
      <c r="J6091" s="76"/>
      <c r="L6091" s="76"/>
      <c r="M6091" s="76"/>
      <c r="O6091" s="76"/>
      <c r="P6091" s="76"/>
      <c r="R6091" s="76"/>
      <c r="S6091" s="76"/>
      <c r="U6091" s="76"/>
      <c r="V6091" s="76"/>
      <c r="X6091" s="76"/>
      <c r="Y6091" s="76"/>
      <c r="AA6091" s="76"/>
      <c r="AB6091" s="76"/>
      <c r="AD6091" s="76"/>
      <c r="AE6091" s="76"/>
      <c r="AG6091" s="76"/>
      <c r="AH6091" s="76"/>
      <c r="AJ6091" s="76"/>
      <c r="AK6091" s="76"/>
      <c r="AM6091" s="76"/>
      <c r="AN6091" s="76"/>
      <c r="AP6091" s="76"/>
      <c r="AQ6091" s="76"/>
      <c r="AS6091" s="76"/>
      <c r="AT6091" s="76"/>
      <c r="AV6091" s="76"/>
      <c r="AW6091" s="76"/>
      <c r="AY6091" s="76"/>
      <c r="AZ6091" s="76"/>
      <c r="BB6091" s="76"/>
      <c r="BC6091" s="76"/>
      <c r="BE6091" s="76"/>
      <c r="BF6091" s="76"/>
      <c r="BH6091" s="76"/>
      <c r="BI6091" s="76"/>
      <c r="BK6091" s="76"/>
      <c r="BL6091" s="76"/>
      <c r="BN6091" s="76"/>
      <c r="BO6091" s="76"/>
      <c r="BQ6091" s="76"/>
      <c r="BR6091" s="76"/>
      <c r="BT6091" s="76"/>
      <c r="BU6091" s="76"/>
      <c r="BW6091" s="76"/>
      <c r="BX6091" s="76"/>
    </row>
    <row r="6092" spans="1:76" ht="12.75" customHeight="1">
      <c r="A6092" s="2"/>
      <c r="B6092" s="2"/>
      <c r="C6092" s="2"/>
      <c r="D6092" s="75"/>
      <c r="F6092" s="76"/>
      <c r="G6092" s="76"/>
      <c r="I6092" s="76"/>
      <c r="J6092" s="76"/>
      <c r="L6092" s="76"/>
      <c r="M6092" s="76"/>
      <c r="O6092" s="76"/>
      <c r="P6092" s="76"/>
      <c r="R6092" s="76"/>
      <c r="S6092" s="76"/>
      <c r="U6092" s="76"/>
      <c r="V6092" s="76"/>
      <c r="X6092" s="76"/>
      <c r="Y6092" s="76"/>
      <c r="AA6092" s="76"/>
      <c r="AB6092" s="76"/>
      <c r="AD6092" s="76"/>
      <c r="AE6092" s="76"/>
      <c r="AG6092" s="76"/>
      <c r="AH6092" s="76"/>
      <c r="AJ6092" s="76"/>
      <c r="AK6092" s="76"/>
      <c r="AM6092" s="76"/>
      <c r="AN6092" s="76"/>
      <c r="AP6092" s="76"/>
      <c r="AQ6092" s="76"/>
      <c r="AS6092" s="76"/>
      <c r="AT6092" s="76"/>
      <c r="AV6092" s="76"/>
      <c r="AW6092" s="76"/>
      <c r="AY6092" s="76"/>
      <c r="AZ6092" s="76"/>
      <c r="BB6092" s="76"/>
      <c r="BC6092" s="76"/>
      <c r="BE6092" s="76"/>
      <c r="BF6092" s="76"/>
      <c r="BH6092" s="76"/>
      <c r="BI6092" s="76"/>
      <c r="BK6092" s="76"/>
      <c r="BL6092" s="76"/>
      <c r="BN6092" s="76"/>
      <c r="BO6092" s="76"/>
      <c r="BQ6092" s="76"/>
      <c r="BR6092" s="76"/>
      <c r="BT6092" s="76"/>
      <c r="BU6092" s="76"/>
      <c r="BW6092" s="76"/>
      <c r="BX6092" s="76"/>
    </row>
    <row r="6093" spans="1:76" ht="12.75" customHeight="1">
      <c r="A6093" s="2"/>
      <c r="B6093" s="2"/>
      <c r="C6093" s="2"/>
      <c r="D6093" s="75"/>
      <c r="F6093" s="76"/>
      <c r="G6093" s="76"/>
      <c r="I6093" s="76"/>
      <c r="J6093" s="76"/>
      <c r="L6093" s="76"/>
      <c r="M6093" s="76"/>
      <c r="O6093" s="76"/>
      <c r="P6093" s="76"/>
      <c r="R6093" s="76"/>
      <c r="S6093" s="76"/>
      <c r="U6093" s="76"/>
      <c r="V6093" s="76"/>
      <c r="X6093" s="76"/>
      <c r="Y6093" s="76"/>
      <c r="AA6093" s="76"/>
      <c r="AB6093" s="76"/>
      <c r="AD6093" s="76"/>
      <c r="AE6093" s="76"/>
      <c r="AG6093" s="76"/>
      <c r="AH6093" s="76"/>
      <c r="AJ6093" s="76"/>
      <c r="AK6093" s="76"/>
      <c r="AM6093" s="76"/>
      <c r="AN6093" s="76"/>
      <c r="AP6093" s="76"/>
      <c r="AQ6093" s="76"/>
      <c r="AS6093" s="76"/>
      <c r="AT6093" s="76"/>
      <c r="AV6093" s="76"/>
      <c r="AW6093" s="76"/>
      <c r="AY6093" s="76"/>
      <c r="AZ6093" s="76"/>
      <c r="BB6093" s="76"/>
      <c r="BC6093" s="76"/>
      <c r="BE6093" s="76"/>
      <c r="BF6093" s="76"/>
      <c r="BH6093" s="76"/>
      <c r="BI6093" s="76"/>
      <c r="BK6093" s="76"/>
      <c r="BL6093" s="76"/>
      <c r="BN6093" s="76"/>
      <c r="BO6093" s="76"/>
      <c r="BQ6093" s="76"/>
      <c r="BR6093" s="76"/>
      <c r="BT6093" s="76"/>
      <c r="BU6093" s="76"/>
      <c r="BW6093" s="76"/>
      <c r="BX6093" s="76"/>
    </row>
    <row r="6094" spans="1:76" ht="12.75" customHeight="1">
      <c r="A6094" s="2"/>
      <c r="B6094" s="2"/>
      <c r="C6094" s="2"/>
      <c r="D6094" s="75"/>
      <c r="F6094" s="76"/>
      <c r="G6094" s="76"/>
      <c r="I6094" s="76"/>
      <c r="J6094" s="76"/>
      <c r="L6094" s="76"/>
      <c r="M6094" s="76"/>
      <c r="O6094" s="76"/>
      <c r="P6094" s="76"/>
      <c r="R6094" s="76"/>
      <c r="S6094" s="76"/>
      <c r="U6094" s="76"/>
      <c r="V6094" s="76"/>
      <c r="X6094" s="76"/>
      <c r="Y6094" s="76"/>
      <c r="AA6094" s="76"/>
      <c r="AB6094" s="76"/>
      <c r="AD6094" s="76"/>
      <c r="AE6094" s="76"/>
      <c r="AG6094" s="76"/>
      <c r="AH6094" s="76"/>
      <c r="AJ6094" s="76"/>
      <c r="AK6094" s="76"/>
      <c r="AM6094" s="76"/>
      <c r="AN6094" s="76"/>
      <c r="AP6094" s="76"/>
      <c r="AQ6094" s="76"/>
      <c r="AS6094" s="76"/>
      <c r="AT6094" s="76"/>
      <c r="AV6094" s="76"/>
      <c r="AW6094" s="76"/>
      <c r="AY6094" s="76"/>
      <c r="AZ6094" s="76"/>
      <c r="BB6094" s="76"/>
      <c r="BC6094" s="76"/>
      <c r="BE6094" s="76"/>
      <c r="BF6094" s="76"/>
      <c r="BH6094" s="76"/>
      <c r="BI6094" s="76"/>
      <c r="BK6094" s="76"/>
      <c r="BL6094" s="76"/>
      <c r="BN6094" s="76"/>
      <c r="BO6094" s="76"/>
      <c r="BQ6094" s="76"/>
      <c r="BR6094" s="76"/>
      <c r="BT6094" s="76"/>
      <c r="BU6094" s="76"/>
      <c r="BW6094" s="76"/>
      <c r="BX6094" s="76"/>
    </row>
    <row r="6095" spans="1:76" ht="12.75" customHeight="1">
      <c r="A6095" s="2"/>
      <c r="B6095" s="2"/>
      <c r="C6095" s="2"/>
      <c r="D6095" s="75"/>
      <c r="F6095" s="76"/>
      <c r="G6095" s="76"/>
      <c r="I6095" s="76"/>
      <c r="J6095" s="76"/>
      <c r="L6095" s="76"/>
      <c r="M6095" s="76"/>
      <c r="O6095" s="76"/>
      <c r="P6095" s="76"/>
      <c r="R6095" s="76"/>
      <c r="S6095" s="76"/>
      <c r="U6095" s="76"/>
      <c r="V6095" s="76"/>
      <c r="X6095" s="76"/>
      <c r="Y6095" s="76"/>
      <c r="AA6095" s="76"/>
      <c r="AB6095" s="76"/>
      <c r="AD6095" s="76"/>
      <c r="AE6095" s="76"/>
      <c r="AG6095" s="76"/>
      <c r="AH6095" s="76"/>
      <c r="AJ6095" s="76"/>
      <c r="AK6095" s="76"/>
      <c r="AM6095" s="76"/>
      <c r="AN6095" s="76"/>
      <c r="AP6095" s="76"/>
      <c r="AQ6095" s="76"/>
      <c r="AS6095" s="76"/>
      <c r="AT6095" s="76"/>
      <c r="AV6095" s="76"/>
      <c r="AW6095" s="76"/>
      <c r="AY6095" s="76"/>
      <c r="AZ6095" s="76"/>
      <c r="BB6095" s="76"/>
      <c r="BC6095" s="76"/>
      <c r="BE6095" s="76"/>
      <c r="BF6095" s="76"/>
      <c r="BH6095" s="76"/>
      <c r="BI6095" s="76"/>
      <c r="BK6095" s="76"/>
      <c r="BL6095" s="76"/>
      <c r="BN6095" s="76"/>
      <c r="BO6095" s="76"/>
      <c r="BQ6095" s="76"/>
      <c r="BR6095" s="76"/>
      <c r="BT6095" s="76"/>
      <c r="BU6095" s="76"/>
      <c r="BW6095" s="76"/>
      <c r="BX6095" s="76"/>
    </row>
    <row r="6096" spans="1:76" ht="12.75" customHeight="1">
      <c r="A6096" s="2"/>
      <c r="B6096" s="2"/>
      <c r="C6096" s="2"/>
      <c r="D6096" s="75"/>
      <c r="F6096" s="76"/>
      <c r="G6096" s="76"/>
      <c r="I6096" s="76"/>
      <c r="J6096" s="76"/>
      <c r="L6096" s="76"/>
      <c r="M6096" s="76"/>
      <c r="O6096" s="76"/>
      <c r="P6096" s="76"/>
      <c r="R6096" s="76"/>
      <c r="S6096" s="76"/>
      <c r="U6096" s="76"/>
      <c r="V6096" s="76"/>
      <c r="X6096" s="76"/>
      <c r="Y6096" s="76"/>
      <c r="AA6096" s="76"/>
      <c r="AB6096" s="76"/>
      <c r="AD6096" s="76"/>
      <c r="AE6096" s="76"/>
      <c r="AG6096" s="76"/>
      <c r="AH6096" s="76"/>
      <c r="AJ6096" s="76"/>
      <c r="AK6096" s="76"/>
      <c r="AM6096" s="76"/>
      <c r="AN6096" s="76"/>
      <c r="AP6096" s="76"/>
      <c r="AQ6096" s="76"/>
      <c r="AS6096" s="76"/>
      <c r="AT6096" s="76"/>
      <c r="AV6096" s="76"/>
      <c r="AW6096" s="76"/>
      <c r="AY6096" s="76"/>
      <c r="AZ6096" s="76"/>
      <c r="BB6096" s="76"/>
      <c r="BC6096" s="76"/>
      <c r="BE6096" s="76"/>
      <c r="BF6096" s="76"/>
      <c r="BH6096" s="76"/>
      <c r="BI6096" s="76"/>
      <c r="BK6096" s="76"/>
      <c r="BL6096" s="76"/>
      <c r="BN6096" s="76"/>
      <c r="BO6096" s="76"/>
      <c r="BQ6096" s="76"/>
      <c r="BR6096" s="76"/>
      <c r="BT6096" s="76"/>
      <c r="BU6096" s="76"/>
      <c r="BW6096" s="76"/>
      <c r="BX6096" s="76"/>
    </row>
    <row r="6097" spans="1:76" ht="12.75" customHeight="1">
      <c r="A6097" s="2"/>
      <c r="B6097" s="2"/>
      <c r="C6097" s="2"/>
      <c r="D6097" s="75"/>
      <c r="F6097" s="76"/>
      <c r="G6097" s="76"/>
      <c r="I6097" s="76"/>
      <c r="J6097" s="76"/>
      <c r="L6097" s="76"/>
      <c r="M6097" s="76"/>
      <c r="O6097" s="76"/>
      <c r="P6097" s="76"/>
      <c r="R6097" s="76"/>
      <c r="S6097" s="76"/>
      <c r="U6097" s="76"/>
      <c r="V6097" s="76"/>
      <c r="X6097" s="76"/>
      <c r="Y6097" s="76"/>
      <c r="AA6097" s="76"/>
      <c r="AB6097" s="76"/>
      <c r="AD6097" s="76"/>
      <c r="AE6097" s="76"/>
      <c r="AG6097" s="76"/>
      <c r="AH6097" s="76"/>
      <c r="AJ6097" s="76"/>
      <c r="AK6097" s="76"/>
      <c r="AM6097" s="76"/>
      <c r="AN6097" s="76"/>
      <c r="AP6097" s="76"/>
      <c r="AQ6097" s="76"/>
      <c r="AS6097" s="76"/>
      <c r="AT6097" s="76"/>
      <c r="AV6097" s="76"/>
      <c r="AW6097" s="76"/>
      <c r="AY6097" s="76"/>
      <c r="AZ6097" s="76"/>
      <c r="BB6097" s="76"/>
      <c r="BC6097" s="76"/>
      <c r="BE6097" s="76"/>
      <c r="BF6097" s="76"/>
      <c r="BH6097" s="76"/>
      <c r="BI6097" s="76"/>
      <c r="BK6097" s="76"/>
      <c r="BL6097" s="76"/>
      <c r="BN6097" s="76"/>
      <c r="BO6097" s="76"/>
      <c r="BQ6097" s="76"/>
      <c r="BR6097" s="76"/>
      <c r="BT6097" s="76"/>
      <c r="BU6097" s="76"/>
      <c r="BW6097" s="76"/>
      <c r="BX6097" s="76"/>
    </row>
    <row r="6098" spans="1:76" ht="12.75" customHeight="1">
      <c r="A6098" s="2"/>
      <c r="B6098" s="2"/>
      <c r="C6098" s="2"/>
      <c r="D6098" s="75"/>
      <c r="F6098" s="76"/>
      <c r="G6098" s="76"/>
      <c r="I6098" s="76"/>
      <c r="J6098" s="76"/>
      <c r="L6098" s="76"/>
      <c r="M6098" s="76"/>
      <c r="O6098" s="76"/>
      <c r="P6098" s="76"/>
      <c r="R6098" s="76"/>
      <c r="S6098" s="76"/>
      <c r="U6098" s="76"/>
      <c r="V6098" s="76"/>
      <c r="X6098" s="76"/>
      <c r="Y6098" s="76"/>
      <c r="AA6098" s="76"/>
      <c r="AB6098" s="76"/>
      <c r="AD6098" s="76"/>
      <c r="AE6098" s="76"/>
      <c r="AG6098" s="76"/>
      <c r="AH6098" s="76"/>
      <c r="AJ6098" s="76"/>
      <c r="AK6098" s="76"/>
      <c r="AM6098" s="76"/>
      <c r="AN6098" s="76"/>
      <c r="AP6098" s="76"/>
      <c r="AQ6098" s="76"/>
      <c r="AS6098" s="76"/>
      <c r="AT6098" s="76"/>
      <c r="AV6098" s="76"/>
      <c r="AW6098" s="76"/>
      <c r="AY6098" s="76"/>
      <c r="AZ6098" s="76"/>
      <c r="BB6098" s="76"/>
      <c r="BC6098" s="76"/>
      <c r="BE6098" s="76"/>
      <c r="BF6098" s="76"/>
      <c r="BH6098" s="76"/>
      <c r="BI6098" s="76"/>
      <c r="BK6098" s="76"/>
      <c r="BL6098" s="76"/>
      <c r="BN6098" s="76"/>
      <c r="BO6098" s="76"/>
      <c r="BQ6098" s="76"/>
      <c r="BR6098" s="76"/>
      <c r="BT6098" s="76"/>
      <c r="BU6098" s="76"/>
      <c r="BW6098" s="76"/>
      <c r="BX6098" s="76"/>
    </row>
    <row r="6099" spans="1:76" ht="12.75" customHeight="1">
      <c r="A6099" s="2"/>
      <c r="B6099" s="2"/>
      <c r="C6099" s="2"/>
      <c r="D6099" s="75"/>
      <c r="F6099" s="76"/>
      <c r="G6099" s="76"/>
      <c r="I6099" s="76"/>
      <c r="J6099" s="76"/>
      <c r="L6099" s="76"/>
      <c r="M6099" s="76"/>
      <c r="O6099" s="76"/>
      <c r="P6099" s="76"/>
      <c r="R6099" s="76"/>
      <c r="S6099" s="76"/>
      <c r="U6099" s="76"/>
      <c r="V6099" s="76"/>
      <c r="X6099" s="76"/>
      <c r="Y6099" s="76"/>
      <c r="AA6099" s="76"/>
      <c r="AB6099" s="76"/>
      <c r="AD6099" s="76"/>
      <c r="AE6099" s="76"/>
      <c r="AG6099" s="76"/>
      <c r="AH6099" s="76"/>
      <c r="AJ6099" s="76"/>
      <c r="AK6099" s="76"/>
      <c r="AM6099" s="76"/>
      <c r="AN6099" s="76"/>
      <c r="AP6099" s="76"/>
      <c r="AQ6099" s="76"/>
      <c r="AS6099" s="76"/>
      <c r="AT6099" s="76"/>
      <c r="AV6099" s="76"/>
      <c r="AW6099" s="76"/>
      <c r="AY6099" s="76"/>
      <c r="AZ6099" s="76"/>
      <c r="BB6099" s="76"/>
      <c r="BC6099" s="76"/>
      <c r="BE6099" s="76"/>
      <c r="BF6099" s="76"/>
      <c r="BH6099" s="76"/>
      <c r="BI6099" s="76"/>
      <c r="BK6099" s="76"/>
      <c r="BL6099" s="76"/>
      <c r="BN6099" s="76"/>
      <c r="BO6099" s="76"/>
      <c r="BQ6099" s="76"/>
      <c r="BR6099" s="76"/>
      <c r="BT6099" s="76"/>
      <c r="BU6099" s="76"/>
      <c r="BW6099" s="76"/>
      <c r="BX6099" s="76"/>
    </row>
    <row r="6100" spans="1:76" ht="12.75" customHeight="1">
      <c r="A6100" s="2"/>
      <c r="B6100" s="2"/>
      <c r="C6100" s="2"/>
      <c r="D6100" s="75"/>
      <c r="F6100" s="76"/>
      <c r="G6100" s="76"/>
      <c r="I6100" s="76"/>
      <c r="J6100" s="76"/>
      <c r="L6100" s="76"/>
      <c r="M6100" s="76"/>
      <c r="O6100" s="76"/>
      <c r="P6100" s="76"/>
      <c r="R6100" s="76"/>
      <c r="S6100" s="76"/>
      <c r="U6100" s="76"/>
      <c r="V6100" s="76"/>
      <c r="X6100" s="76"/>
      <c r="Y6100" s="76"/>
      <c r="AA6100" s="76"/>
      <c r="AB6100" s="76"/>
      <c r="AD6100" s="76"/>
      <c r="AE6100" s="76"/>
      <c r="AG6100" s="76"/>
      <c r="AH6100" s="76"/>
      <c r="AJ6100" s="76"/>
      <c r="AK6100" s="76"/>
      <c r="AM6100" s="76"/>
      <c r="AN6100" s="76"/>
      <c r="AP6100" s="76"/>
      <c r="AQ6100" s="76"/>
      <c r="AS6100" s="76"/>
      <c r="AT6100" s="76"/>
      <c r="AV6100" s="76"/>
      <c r="AW6100" s="76"/>
      <c r="AY6100" s="76"/>
      <c r="AZ6100" s="76"/>
      <c r="BB6100" s="76"/>
      <c r="BC6100" s="76"/>
      <c r="BE6100" s="76"/>
      <c r="BF6100" s="76"/>
      <c r="BH6100" s="76"/>
      <c r="BI6100" s="76"/>
      <c r="BK6100" s="76"/>
      <c r="BL6100" s="76"/>
      <c r="BN6100" s="76"/>
      <c r="BO6100" s="76"/>
      <c r="BQ6100" s="76"/>
      <c r="BR6100" s="76"/>
      <c r="BT6100" s="76"/>
      <c r="BU6100" s="76"/>
      <c r="BW6100" s="76"/>
      <c r="BX6100" s="76"/>
    </row>
    <row r="6101" spans="1:76" ht="12.75" customHeight="1">
      <c r="A6101" s="2"/>
      <c r="B6101" s="2"/>
      <c r="C6101" s="2"/>
      <c r="D6101" s="75"/>
      <c r="F6101" s="76"/>
      <c r="G6101" s="76"/>
      <c r="I6101" s="76"/>
      <c r="J6101" s="76"/>
      <c r="L6101" s="76"/>
      <c r="M6101" s="76"/>
      <c r="O6101" s="76"/>
      <c r="P6101" s="76"/>
      <c r="R6101" s="76"/>
      <c r="S6101" s="76"/>
      <c r="U6101" s="76"/>
      <c r="V6101" s="76"/>
      <c r="X6101" s="76"/>
      <c r="Y6101" s="76"/>
      <c r="AA6101" s="76"/>
      <c r="AB6101" s="76"/>
      <c r="AD6101" s="76"/>
      <c r="AE6101" s="76"/>
      <c r="AG6101" s="76"/>
      <c r="AH6101" s="76"/>
      <c r="AJ6101" s="76"/>
      <c r="AK6101" s="76"/>
      <c r="AM6101" s="76"/>
      <c r="AN6101" s="76"/>
      <c r="AP6101" s="76"/>
      <c r="AQ6101" s="76"/>
      <c r="AS6101" s="76"/>
      <c r="AT6101" s="76"/>
      <c r="AV6101" s="76"/>
      <c r="AW6101" s="76"/>
      <c r="AY6101" s="76"/>
      <c r="AZ6101" s="76"/>
      <c r="BB6101" s="76"/>
      <c r="BC6101" s="76"/>
      <c r="BE6101" s="76"/>
      <c r="BF6101" s="76"/>
      <c r="BH6101" s="76"/>
      <c r="BI6101" s="76"/>
      <c r="BK6101" s="76"/>
      <c r="BL6101" s="76"/>
      <c r="BN6101" s="76"/>
      <c r="BO6101" s="76"/>
      <c r="BQ6101" s="76"/>
      <c r="BR6101" s="76"/>
      <c r="BT6101" s="76"/>
      <c r="BU6101" s="76"/>
      <c r="BW6101" s="76"/>
      <c r="BX6101" s="76"/>
    </row>
    <row r="6102" spans="1:76" ht="12.75" customHeight="1">
      <c r="A6102" s="2"/>
      <c r="B6102" s="2"/>
      <c r="C6102" s="2"/>
      <c r="D6102" s="75"/>
      <c r="F6102" s="76"/>
      <c r="G6102" s="76"/>
      <c r="I6102" s="76"/>
      <c r="J6102" s="76"/>
      <c r="L6102" s="76"/>
      <c r="M6102" s="76"/>
      <c r="O6102" s="76"/>
      <c r="P6102" s="76"/>
      <c r="R6102" s="76"/>
      <c r="S6102" s="76"/>
      <c r="U6102" s="76"/>
      <c r="V6102" s="76"/>
      <c r="X6102" s="76"/>
      <c r="Y6102" s="76"/>
      <c r="AA6102" s="76"/>
      <c r="AB6102" s="76"/>
      <c r="AD6102" s="76"/>
      <c r="AE6102" s="76"/>
      <c r="AG6102" s="76"/>
      <c r="AH6102" s="76"/>
      <c r="AJ6102" s="76"/>
      <c r="AK6102" s="76"/>
      <c r="AM6102" s="76"/>
      <c r="AN6102" s="76"/>
      <c r="AP6102" s="76"/>
      <c r="AQ6102" s="76"/>
      <c r="AS6102" s="76"/>
      <c r="AT6102" s="76"/>
      <c r="AV6102" s="76"/>
      <c r="AW6102" s="76"/>
      <c r="AY6102" s="76"/>
      <c r="AZ6102" s="76"/>
      <c r="BB6102" s="76"/>
      <c r="BC6102" s="76"/>
      <c r="BE6102" s="76"/>
      <c r="BF6102" s="76"/>
      <c r="BH6102" s="76"/>
      <c r="BI6102" s="76"/>
      <c r="BK6102" s="76"/>
      <c r="BL6102" s="76"/>
      <c r="BN6102" s="76"/>
      <c r="BO6102" s="76"/>
      <c r="BQ6102" s="76"/>
      <c r="BR6102" s="76"/>
      <c r="BT6102" s="76"/>
      <c r="BU6102" s="76"/>
      <c r="BW6102" s="76"/>
      <c r="BX6102" s="76"/>
    </row>
    <row r="6103" spans="1:76" ht="12.75" customHeight="1">
      <c r="A6103" s="2"/>
      <c r="B6103" s="2"/>
      <c r="C6103" s="2"/>
      <c r="D6103" s="75"/>
      <c r="F6103" s="76"/>
      <c r="G6103" s="76"/>
      <c r="I6103" s="76"/>
      <c r="J6103" s="76"/>
      <c r="L6103" s="76"/>
      <c r="M6103" s="76"/>
      <c r="O6103" s="76"/>
      <c r="P6103" s="76"/>
      <c r="R6103" s="76"/>
      <c r="S6103" s="76"/>
      <c r="U6103" s="76"/>
      <c r="V6103" s="76"/>
      <c r="X6103" s="76"/>
      <c r="Y6103" s="76"/>
      <c r="AA6103" s="76"/>
      <c r="AB6103" s="76"/>
      <c r="AD6103" s="76"/>
      <c r="AE6103" s="76"/>
      <c r="AG6103" s="76"/>
      <c r="AH6103" s="76"/>
      <c r="AJ6103" s="76"/>
      <c r="AK6103" s="76"/>
      <c r="AM6103" s="76"/>
      <c r="AN6103" s="76"/>
      <c r="AP6103" s="76"/>
      <c r="AQ6103" s="76"/>
      <c r="AS6103" s="76"/>
      <c r="AT6103" s="76"/>
      <c r="AV6103" s="76"/>
      <c r="AW6103" s="76"/>
      <c r="AY6103" s="76"/>
      <c r="AZ6103" s="76"/>
      <c r="BB6103" s="76"/>
      <c r="BC6103" s="76"/>
      <c r="BE6103" s="76"/>
      <c r="BF6103" s="76"/>
      <c r="BH6103" s="76"/>
      <c r="BI6103" s="76"/>
      <c r="BK6103" s="76"/>
      <c r="BL6103" s="76"/>
      <c r="BN6103" s="76"/>
      <c r="BO6103" s="76"/>
      <c r="BQ6103" s="76"/>
      <c r="BR6103" s="76"/>
      <c r="BT6103" s="76"/>
      <c r="BU6103" s="76"/>
      <c r="BW6103" s="76"/>
      <c r="BX6103" s="76"/>
    </row>
    <row r="6104" spans="1:76" ht="12.75" customHeight="1">
      <c r="A6104" s="2"/>
      <c r="B6104" s="2"/>
      <c r="C6104" s="2"/>
      <c r="D6104" s="75"/>
      <c r="F6104" s="76"/>
      <c r="G6104" s="76"/>
      <c r="I6104" s="76"/>
      <c r="J6104" s="76"/>
      <c r="L6104" s="76"/>
      <c r="M6104" s="76"/>
      <c r="O6104" s="76"/>
      <c r="P6104" s="76"/>
      <c r="R6104" s="76"/>
      <c r="S6104" s="76"/>
      <c r="U6104" s="76"/>
      <c r="V6104" s="76"/>
      <c r="X6104" s="76"/>
      <c r="Y6104" s="76"/>
      <c r="AA6104" s="76"/>
      <c r="AB6104" s="76"/>
      <c r="AD6104" s="76"/>
      <c r="AE6104" s="76"/>
      <c r="AG6104" s="76"/>
      <c r="AH6104" s="76"/>
      <c r="AJ6104" s="76"/>
      <c r="AK6104" s="76"/>
      <c r="AM6104" s="76"/>
      <c r="AN6104" s="76"/>
      <c r="AP6104" s="76"/>
      <c r="AQ6104" s="76"/>
      <c r="AS6104" s="76"/>
      <c r="AT6104" s="76"/>
      <c r="AV6104" s="76"/>
      <c r="AW6104" s="76"/>
      <c r="AY6104" s="76"/>
      <c r="AZ6104" s="76"/>
      <c r="BB6104" s="76"/>
      <c r="BC6104" s="76"/>
      <c r="BE6104" s="76"/>
      <c r="BF6104" s="76"/>
      <c r="BH6104" s="76"/>
      <c r="BI6104" s="76"/>
      <c r="BK6104" s="76"/>
      <c r="BL6104" s="76"/>
      <c r="BN6104" s="76"/>
      <c r="BO6104" s="76"/>
      <c r="BQ6104" s="76"/>
      <c r="BR6104" s="76"/>
      <c r="BT6104" s="76"/>
      <c r="BU6104" s="76"/>
      <c r="BW6104" s="76"/>
      <c r="BX6104" s="76"/>
    </row>
    <row r="6105" spans="1:76" ht="12.75" customHeight="1">
      <c r="A6105" s="2"/>
      <c r="B6105" s="2"/>
      <c r="C6105" s="2"/>
      <c r="D6105" s="75"/>
      <c r="F6105" s="76"/>
      <c r="G6105" s="76"/>
      <c r="I6105" s="76"/>
      <c r="J6105" s="76"/>
      <c r="L6105" s="76"/>
      <c r="M6105" s="76"/>
      <c r="O6105" s="76"/>
      <c r="P6105" s="76"/>
      <c r="R6105" s="76"/>
      <c r="S6105" s="76"/>
      <c r="U6105" s="76"/>
      <c r="V6105" s="76"/>
      <c r="X6105" s="76"/>
      <c r="Y6105" s="76"/>
      <c r="AA6105" s="76"/>
      <c r="AB6105" s="76"/>
      <c r="AD6105" s="76"/>
      <c r="AE6105" s="76"/>
      <c r="AG6105" s="76"/>
      <c r="AH6105" s="76"/>
      <c r="AJ6105" s="76"/>
      <c r="AK6105" s="76"/>
      <c r="AM6105" s="76"/>
      <c r="AN6105" s="76"/>
      <c r="AP6105" s="76"/>
      <c r="AQ6105" s="76"/>
      <c r="AS6105" s="76"/>
      <c r="AT6105" s="76"/>
      <c r="AV6105" s="76"/>
      <c r="AW6105" s="76"/>
      <c r="AY6105" s="76"/>
      <c r="AZ6105" s="76"/>
      <c r="BB6105" s="76"/>
      <c r="BC6105" s="76"/>
      <c r="BE6105" s="76"/>
      <c r="BF6105" s="76"/>
      <c r="BH6105" s="76"/>
      <c r="BI6105" s="76"/>
      <c r="BK6105" s="76"/>
      <c r="BL6105" s="76"/>
      <c r="BN6105" s="76"/>
      <c r="BO6105" s="76"/>
      <c r="BQ6105" s="76"/>
      <c r="BR6105" s="76"/>
      <c r="BT6105" s="76"/>
      <c r="BU6105" s="76"/>
      <c r="BW6105" s="76"/>
      <c r="BX6105" s="76"/>
    </row>
    <row r="6106" spans="1:76" ht="12.75" customHeight="1">
      <c r="A6106" s="2"/>
      <c r="B6106" s="2"/>
      <c r="C6106" s="2"/>
      <c r="D6106" s="75"/>
      <c r="F6106" s="76"/>
      <c r="G6106" s="76"/>
      <c r="I6106" s="76"/>
      <c r="J6106" s="76"/>
      <c r="L6106" s="76"/>
      <c r="M6106" s="76"/>
      <c r="O6106" s="76"/>
      <c r="P6106" s="76"/>
      <c r="R6106" s="76"/>
      <c r="S6106" s="76"/>
      <c r="U6106" s="76"/>
      <c r="V6106" s="76"/>
      <c r="X6106" s="76"/>
      <c r="Y6106" s="76"/>
      <c r="AA6106" s="76"/>
      <c r="AB6106" s="76"/>
      <c r="AD6106" s="76"/>
      <c r="AE6106" s="76"/>
      <c r="AG6106" s="76"/>
      <c r="AH6106" s="76"/>
      <c r="AJ6106" s="76"/>
      <c r="AK6106" s="76"/>
      <c r="AM6106" s="76"/>
      <c r="AN6106" s="76"/>
      <c r="AP6106" s="76"/>
      <c r="AQ6106" s="76"/>
      <c r="AS6106" s="76"/>
      <c r="AT6106" s="76"/>
      <c r="AV6106" s="76"/>
      <c r="AW6106" s="76"/>
      <c r="AY6106" s="76"/>
      <c r="AZ6106" s="76"/>
      <c r="BB6106" s="76"/>
      <c r="BC6106" s="76"/>
      <c r="BE6106" s="76"/>
      <c r="BF6106" s="76"/>
      <c r="BH6106" s="76"/>
      <c r="BI6106" s="76"/>
      <c r="BK6106" s="76"/>
      <c r="BL6106" s="76"/>
      <c r="BN6106" s="76"/>
      <c r="BO6106" s="76"/>
      <c r="BQ6106" s="76"/>
      <c r="BR6106" s="76"/>
      <c r="BT6106" s="76"/>
      <c r="BU6106" s="76"/>
      <c r="BW6106" s="76"/>
      <c r="BX6106" s="76"/>
    </row>
    <row r="6107" spans="1:76" ht="12.75" customHeight="1">
      <c r="A6107" s="2"/>
      <c r="B6107" s="2"/>
      <c r="C6107" s="2"/>
      <c r="D6107" s="75"/>
      <c r="F6107" s="76"/>
      <c r="G6107" s="76"/>
      <c r="I6107" s="76"/>
      <c r="J6107" s="76"/>
      <c r="L6107" s="76"/>
      <c r="M6107" s="76"/>
      <c r="O6107" s="76"/>
      <c r="P6107" s="76"/>
      <c r="R6107" s="76"/>
      <c r="S6107" s="76"/>
      <c r="U6107" s="76"/>
      <c r="V6107" s="76"/>
      <c r="X6107" s="76"/>
      <c r="Y6107" s="76"/>
      <c r="AA6107" s="76"/>
      <c r="AB6107" s="76"/>
      <c r="AD6107" s="76"/>
      <c r="AE6107" s="76"/>
      <c r="AG6107" s="76"/>
      <c r="AH6107" s="76"/>
      <c r="AJ6107" s="76"/>
      <c r="AK6107" s="76"/>
      <c r="AM6107" s="76"/>
      <c r="AN6107" s="76"/>
      <c r="AP6107" s="76"/>
      <c r="AQ6107" s="76"/>
      <c r="AS6107" s="76"/>
      <c r="AT6107" s="76"/>
      <c r="AV6107" s="76"/>
      <c r="AW6107" s="76"/>
      <c r="AY6107" s="76"/>
      <c r="AZ6107" s="76"/>
      <c r="BB6107" s="76"/>
      <c r="BC6107" s="76"/>
      <c r="BE6107" s="76"/>
      <c r="BF6107" s="76"/>
      <c r="BH6107" s="76"/>
      <c r="BI6107" s="76"/>
      <c r="BK6107" s="76"/>
      <c r="BL6107" s="76"/>
      <c r="BN6107" s="76"/>
      <c r="BO6107" s="76"/>
      <c r="BQ6107" s="76"/>
      <c r="BR6107" s="76"/>
      <c r="BT6107" s="76"/>
      <c r="BU6107" s="76"/>
      <c r="BW6107" s="76"/>
      <c r="BX6107" s="76"/>
    </row>
    <row r="6108" spans="1:76" ht="12.75" customHeight="1">
      <c r="A6108" s="2"/>
      <c r="B6108" s="2"/>
      <c r="C6108" s="2"/>
      <c r="D6108" s="75"/>
      <c r="F6108" s="76"/>
      <c r="G6108" s="76"/>
      <c r="I6108" s="76"/>
      <c r="J6108" s="76"/>
      <c r="L6108" s="76"/>
      <c r="M6108" s="76"/>
      <c r="O6108" s="76"/>
      <c r="P6108" s="76"/>
      <c r="R6108" s="76"/>
      <c r="S6108" s="76"/>
      <c r="U6108" s="76"/>
      <c r="V6108" s="76"/>
      <c r="X6108" s="76"/>
      <c r="Y6108" s="76"/>
      <c r="AA6108" s="76"/>
      <c r="AB6108" s="76"/>
      <c r="AD6108" s="76"/>
      <c r="AE6108" s="76"/>
      <c r="AG6108" s="76"/>
      <c r="AH6108" s="76"/>
      <c r="AJ6108" s="76"/>
      <c r="AK6108" s="76"/>
      <c r="AM6108" s="76"/>
      <c r="AN6108" s="76"/>
      <c r="AP6108" s="76"/>
      <c r="AQ6108" s="76"/>
      <c r="AS6108" s="76"/>
      <c r="AT6108" s="76"/>
      <c r="AV6108" s="76"/>
      <c r="AW6108" s="76"/>
      <c r="AY6108" s="76"/>
      <c r="AZ6108" s="76"/>
      <c r="BB6108" s="76"/>
      <c r="BC6108" s="76"/>
      <c r="BE6108" s="76"/>
      <c r="BF6108" s="76"/>
      <c r="BH6108" s="76"/>
      <c r="BI6108" s="76"/>
      <c r="BK6108" s="76"/>
      <c r="BL6108" s="76"/>
      <c r="BN6108" s="76"/>
      <c r="BO6108" s="76"/>
      <c r="BQ6108" s="76"/>
      <c r="BR6108" s="76"/>
      <c r="BT6108" s="76"/>
      <c r="BU6108" s="76"/>
      <c r="BW6108" s="76"/>
      <c r="BX6108" s="76"/>
    </row>
    <row r="6109" spans="1:76" ht="12.75" customHeight="1">
      <c r="A6109" s="2"/>
      <c r="B6109" s="2"/>
      <c r="C6109" s="2"/>
      <c r="D6109" s="75"/>
      <c r="F6109" s="76"/>
      <c r="G6109" s="76"/>
      <c r="I6109" s="76"/>
      <c r="J6109" s="76"/>
      <c r="L6109" s="76"/>
      <c r="M6109" s="76"/>
      <c r="O6109" s="76"/>
      <c r="P6109" s="76"/>
      <c r="R6109" s="76"/>
      <c r="S6109" s="76"/>
      <c r="U6109" s="76"/>
      <c r="V6109" s="76"/>
      <c r="X6109" s="76"/>
      <c r="Y6109" s="76"/>
      <c r="AA6109" s="76"/>
      <c r="AB6109" s="76"/>
      <c r="AD6109" s="76"/>
      <c r="AE6109" s="76"/>
      <c r="AG6109" s="76"/>
      <c r="AH6109" s="76"/>
      <c r="AJ6109" s="76"/>
      <c r="AK6109" s="76"/>
      <c r="AM6109" s="76"/>
      <c r="AN6109" s="76"/>
      <c r="AP6109" s="76"/>
      <c r="AQ6109" s="76"/>
      <c r="AS6109" s="76"/>
      <c r="AT6109" s="76"/>
      <c r="AV6109" s="76"/>
      <c r="AW6109" s="76"/>
      <c r="AY6109" s="76"/>
      <c r="AZ6109" s="76"/>
      <c r="BB6109" s="76"/>
      <c r="BC6109" s="76"/>
      <c r="BE6109" s="76"/>
      <c r="BF6109" s="76"/>
      <c r="BH6109" s="76"/>
      <c r="BI6109" s="76"/>
      <c r="BK6109" s="76"/>
      <c r="BL6109" s="76"/>
      <c r="BN6109" s="76"/>
      <c r="BO6109" s="76"/>
      <c r="BQ6109" s="76"/>
      <c r="BR6109" s="76"/>
      <c r="BT6109" s="76"/>
      <c r="BU6109" s="76"/>
      <c r="BW6109" s="76"/>
      <c r="BX6109" s="76"/>
    </row>
    <row r="6110" spans="1:76" ht="12.75" customHeight="1">
      <c r="A6110" s="2"/>
      <c r="B6110" s="2"/>
      <c r="C6110" s="2"/>
      <c r="D6110" s="75"/>
      <c r="F6110" s="76"/>
      <c r="G6110" s="76"/>
      <c r="I6110" s="76"/>
      <c r="J6110" s="76"/>
      <c r="L6110" s="76"/>
      <c r="M6110" s="76"/>
      <c r="O6110" s="76"/>
      <c r="P6110" s="76"/>
      <c r="R6110" s="76"/>
      <c r="S6110" s="76"/>
      <c r="U6110" s="76"/>
      <c r="V6110" s="76"/>
      <c r="X6110" s="76"/>
      <c r="Y6110" s="76"/>
      <c r="AA6110" s="76"/>
      <c r="AB6110" s="76"/>
      <c r="AD6110" s="76"/>
      <c r="AE6110" s="76"/>
      <c r="AG6110" s="76"/>
      <c r="AH6110" s="76"/>
      <c r="AJ6110" s="76"/>
      <c r="AK6110" s="76"/>
      <c r="AM6110" s="76"/>
      <c r="AN6110" s="76"/>
      <c r="AP6110" s="76"/>
      <c r="AQ6110" s="76"/>
      <c r="AS6110" s="76"/>
      <c r="AT6110" s="76"/>
      <c r="AV6110" s="76"/>
      <c r="AW6110" s="76"/>
      <c r="AY6110" s="76"/>
      <c r="AZ6110" s="76"/>
      <c r="BB6110" s="76"/>
      <c r="BC6110" s="76"/>
      <c r="BE6110" s="76"/>
      <c r="BF6110" s="76"/>
      <c r="BH6110" s="76"/>
      <c r="BI6110" s="76"/>
      <c r="BK6110" s="76"/>
      <c r="BL6110" s="76"/>
      <c r="BN6110" s="76"/>
      <c r="BO6110" s="76"/>
      <c r="BQ6110" s="76"/>
      <c r="BR6110" s="76"/>
      <c r="BT6110" s="76"/>
      <c r="BU6110" s="76"/>
      <c r="BW6110" s="76"/>
      <c r="BX6110" s="76"/>
    </row>
    <row r="6111" spans="1:76" ht="12.75" customHeight="1">
      <c r="A6111" s="2"/>
      <c r="B6111" s="2"/>
      <c r="C6111" s="2"/>
      <c r="D6111" s="75"/>
      <c r="F6111" s="76"/>
      <c r="G6111" s="76"/>
      <c r="I6111" s="76"/>
      <c r="J6111" s="76"/>
      <c r="L6111" s="76"/>
      <c r="M6111" s="76"/>
      <c r="O6111" s="76"/>
      <c r="P6111" s="76"/>
      <c r="R6111" s="76"/>
      <c r="S6111" s="76"/>
      <c r="U6111" s="76"/>
      <c r="V6111" s="76"/>
      <c r="X6111" s="76"/>
      <c r="Y6111" s="76"/>
      <c r="AA6111" s="76"/>
      <c r="AB6111" s="76"/>
      <c r="AD6111" s="76"/>
      <c r="AE6111" s="76"/>
      <c r="AG6111" s="76"/>
      <c r="AH6111" s="76"/>
      <c r="AJ6111" s="76"/>
      <c r="AK6111" s="76"/>
      <c r="AM6111" s="76"/>
      <c r="AN6111" s="76"/>
      <c r="AP6111" s="76"/>
      <c r="AQ6111" s="76"/>
      <c r="AS6111" s="76"/>
      <c r="AT6111" s="76"/>
      <c r="AV6111" s="76"/>
      <c r="AW6111" s="76"/>
      <c r="AY6111" s="76"/>
      <c r="AZ6111" s="76"/>
      <c r="BB6111" s="76"/>
      <c r="BC6111" s="76"/>
      <c r="BE6111" s="76"/>
      <c r="BF6111" s="76"/>
      <c r="BH6111" s="76"/>
      <c r="BI6111" s="76"/>
      <c r="BK6111" s="76"/>
      <c r="BL6111" s="76"/>
      <c r="BN6111" s="76"/>
      <c r="BO6111" s="76"/>
      <c r="BQ6111" s="76"/>
      <c r="BR6111" s="76"/>
      <c r="BT6111" s="76"/>
      <c r="BU6111" s="76"/>
      <c r="BW6111" s="76"/>
      <c r="BX6111" s="76"/>
    </row>
    <row r="6112" spans="1:76" ht="12.75" customHeight="1">
      <c r="A6112" s="2"/>
      <c r="B6112" s="2"/>
      <c r="C6112" s="2"/>
      <c r="D6112" s="75"/>
      <c r="F6112" s="76"/>
      <c r="G6112" s="76"/>
      <c r="I6112" s="76"/>
      <c r="J6112" s="76"/>
      <c r="L6112" s="76"/>
      <c r="M6112" s="76"/>
      <c r="O6112" s="76"/>
      <c r="P6112" s="76"/>
      <c r="R6112" s="76"/>
      <c r="S6112" s="76"/>
      <c r="U6112" s="76"/>
      <c r="V6112" s="76"/>
      <c r="X6112" s="76"/>
      <c r="Y6112" s="76"/>
      <c r="AA6112" s="76"/>
      <c r="AB6112" s="76"/>
      <c r="AD6112" s="76"/>
      <c r="AE6112" s="76"/>
      <c r="AG6112" s="76"/>
      <c r="AH6112" s="76"/>
      <c r="AJ6112" s="76"/>
      <c r="AK6112" s="76"/>
      <c r="AM6112" s="76"/>
      <c r="AN6112" s="76"/>
      <c r="AP6112" s="76"/>
      <c r="AQ6112" s="76"/>
      <c r="AS6112" s="76"/>
      <c r="AT6112" s="76"/>
      <c r="AV6112" s="76"/>
      <c r="AW6112" s="76"/>
      <c r="AY6112" s="76"/>
      <c r="AZ6112" s="76"/>
      <c r="BB6112" s="76"/>
      <c r="BC6112" s="76"/>
      <c r="BE6112" s="76"/>
      <c r="BF6112" s="76"/>
      <c r="BH6112" s="76"/>
      <c r="BI6112" s="76"/>
      <c r="BK6112" s="76"/>
      <c r="BL6112" s="76"/>
      <c r="BN6112" s="76"/>
      <c r="BO6112" s="76"/>
      <c r="BQ6112" s="76"/>
      <c r="BR6112" s="76"/>
      <c r="BT6112" s="76"/>
      <c r="BU6112" s="76"/>
      <c r="BW6112" s="76"/>
      <c r="BX6112" s="76"/>
    </row>
    <row r="6113" spans="1:76" ht="12.75" customHeight="1">
      <c r="A6113" s="2"/>
      <c r="B6113" s="2"/>
      <c r="C6113" s="2"/>
      <c r="D6113" s="75"/>
      <c r="F6113" s="76"/>
      <c r="G6113" s="76"/>
      <c r="I6113" s="76"/>
      <c r="J6113" s="76"/>
      <c r="L6113" s="76"/>
      <c r="M6113" s="76"/>
      <c r="O6113" s="76"/>
      <c r="P6113" s="76"/>
      <c r="R6113" s="76"/>
      <c r="S6113" s="76"/>
      <c r="U6113" s="76"/>
      <c r="V6113" s="76"/>
      <c r="X6113" s="76"/>
      <c r="Y6113" s="76"/>
      <c r="AA6113" s="76"/>
      <c r="AB6113" s="76"/>
      <c r="AD6113" s="76"/>
      <c r="AE6113" s="76"/>
      <c r="AG6113" s="76"/>
      <c r="AH6113" s="76"/>
      <c r="AJ6113" s="76"/>
      <c r="AK6113" s="76"/>
      <c r="AM6113" s="76"/>
      <c r="AN6113" s="76"/>
      <c r="AP6113" s="76"/>
      <c r="AQ6113" s="76"/>
      <c r="AS6113" s="76"/>
      <c r="AT6113" s="76"/>
      <c r="AV6113" s="76"/>
      <c r="AW6113" s="76"/>
      <c r="AY6113" s="76"/>
      <c r="AZ6113" s="76"/>
      <c r="BB6113" s="76"/>
      <c r="BC6113" s="76"/>
      <c r="BE6113" s="76"/>
      <c r="BF6113" s="76"/>
      <c r="BH6113" s="76"/>
      <c r="BI6113" s="76"/>
      <c r="BK6113" s="76"/>
      <c r="BL6113" s="76"/>
      <c r="BN6113" s="76"/>
      <c r="BO6113" s="76"/>
      <c r="BQ6113" s="76"/>
      <c r="BR6113" s="76"/>
      <c r="BT6113" s="76"/>
      <c r="BU6113" s="76"/>
      <c r="BW6113" s="76"/>
      <c r="BX6113" s="76"/>
    </row>
    <row r="6114" spans="1:76" ht="12.75" customHeight="1">
      <c r="A6114" s="2"/>
      <c r="B6114" s="2"/>
      <c r="C6114" s="2"/>
      <c r="D6114" s="75"/>
      <c r="F6114" s="76"/>
      <c r="G6114" s="76"/>
      <c r="I6114" s="76"/>
      <c r="J6114" s="76"/>
      <c r="L6114" s="76"/>
      <c r="M6114" s="76"/>
      <c r="O6114" s="76"/>
      <c r="P6114" s="76"/>
      <c r="R6114" s="76"/>
      <c r="S6114" s="76"/>
      <c r="U6114" s="76"/>
      <c r="V6114" s="76"/>
      <c r="X6114" s="76"/>
      <c r="Y6114" s="76"/>
      <c r="AA6114" s="76"/>
      <c r="AB6114" s="76"/>
      <c r="AD6114" s="76"/>
      <c r="AE6114" s="76"/>
      <c r="AG6114" s="76"/>
      <c r="AH6114" s="76"/>
      <c r="AJ6114" s="76"/>
      <c r="AK6114" s="76"/>
      <c r="AM6114" s="76"/>
      <c r="AN6114" s="76"/>
      <c r="AP6114" s="76"/>
      <c r="AQ6114" s="76"/>
      <c r="AS6114" s="76"/>
      <c r="AT6114" s="76"/>
      <c r="AV6114" s="76"/>
      <c r="AW6114" s="76"/>
      <c r="AY6114" s="76"/>
      <c r="AZ6114" s="76"/>
      <c r="BB6114" s="76"/>
      <c r="BC6114" s="76"/>
      <c r="BE6114" s="76"/>
      <c r="BF6114" s="76"/>
      <c r="BH6114" s="76"/>
      <c r="BI6114" s="76"/>
      <c r="BK6114" s="76"/>
      <c r="BL6114" s="76"/>
      <c r="BN6114" s="76"/>
      <c r="BO6114" s="76"/>
      <c r="BQ6114" s="76"/>
      <c r="BR6114" s="76"/>
      <c r="BT6114" s="76"/>
      <c r="BU6114" s="76"/>
      <c r="BW6114" s="76"/>
      <c r="BX6114" s="76"/>
    </row>
    <row r="6115" spans="1:76" ht="12.75" customHeight="1">
      <c r="A6115" s="2"/>
      <c r="B6115" s="2"/>
      <c r="C6115" s="2"/>
      <c r="D6115" s="75"/>
      <c r="F6115" s="76"/>
      <c r="G6115" s="76"/>
      <c r="I6115" s="76"/>
      <c r="J6115" s="76"/>
      <c r="L6115" s="76"/>
      <c r="M6115" s="76"/>
      <c r="O6115" s="76"/>
      <c r="P6115" s="76"/>
      <c r="R6115" s="76"/>
      <c r="S6115" s="76"/>
      <c r="U6115" s="76"/>
      <c r="V6115" s="76"/>
      <c r="X6115" s="76"/>
      <c r="Y6115" s="76"/>
      <c r="AA6115" s="76"/>
      <c r="AB6115" s="76"/>
      <c r="AD6115" s="76"/>
      <c r="AE6115" s="76"/>
      <c r="AG6115" s="76"/>
      <c r="AH6115" s="76"/>
      <c r="AJ6115" s="76"/>
      <c r="AK6115" s="76"/>
      <c r="AM6115" s="76"/>
      <c r="AN6115" s="76"/>
      <c r="AP6115" s="76"/>
      <c r="AQ6115" s="76"/>
      <c r="AS6115" s="76"/>
      <c r="AT6115" s="76"/>
      <c r="AV6115" s="76"/>
      <c r="AW6115" s="76"/>
      <c r="AY6115" s="76"/>
      <c r="AZ6115" s="76"/>
      <c r="BB6115" s="76"/>
      <c r="BC6115" s="76"/>
      <c r="BE6115" s="76"/>
      <c r="BF6115" s="76"/>
      <c r="BH6115" s="76"/>
      <c r="BI6115" s="76"/>
      <c r="BK6115" s="76"/>
      <c r="BL6115" s="76"/>
      <c r="BN6115" s="76"/>
      <c r="BO6115" s="76"/>
      <c r="BQ6115" s="76"/>
      <c r="BR6115" s="76"/>
      <c r="BT6115" s="76"/>
      <c r="BU6115" s="76"/>
      <c r="BW6115" s="76"/>
      <c r="BX6115" s="76"/>
    </row>
    <row r="6116" spans="1:76" ht="12.75" customHeight="1">
      <c r="A6116" s="2"/>
      <c r="B6116" s="2"/>
      <c r="C6116" s="2"/>
      <c r="D6116" s="75"/>
      <c r="F6116" s="76"/>
      <c r="G6116" s="76"/>
      <c r="I6116" s="76"/>
      <c r="J6116" s="76"/>
      <c r="L6116" s="76"/>
      <c r="M6116" s="76"/>
      <c r="O6116" s="76"/>
      <c r="P6116" s="76"/>
      <c r="R6116" s="76"/>
      <c r="S6116" s="76"/>
      <c r="U6116" s="76"/>
      <c r="V6116" s="76"/>
      <c r="X6116" s="76"/>
      <c r="Y6116" s="76"/>
      <c r="AA6116" s="76"/>
      <c r="AB6116" s="76"/>
      <c r="AD6116" s="76"/>
      <c r="AE6116" s="76"/>
      <c r="AG6116" s="76"/>
      <c r="AH6116" s="76"/>
      <c r="AJ6116" s="76"/>
      <c r="AK6116" s="76"/>
      <c r="AM6116" s="76"/>
      <c r="AN6116" s="76"/>
      <c r="AP6116" s="76"/>
      <c r="AQ6116" s="76"/>
      <c r="AS6116" s="76"/>
      <c r="AT6116" s="76"/>
      <c r="AV6116" s="76"/>
      <c r="AW6116" s="76"/>
      <c r="AY6116" s="76"/>
      <c r="AZ6116" s="76"/>
      <c r="BB6116" s="76"/>
      <c r="BC6116" s="76"/>
      <c r="BE6116" s="76"/>
      <c r="BF6116" s="76"/>
      <c r="BH6116" s="76"/>
      <c r="BI6116" s="76"/>
      <c r="BK6116" s="76"/>
      <c r="BL6116" s="76"/>
      <c r="BN6116" s="76"/>
      <c r="BO6116" s="76"/>
      <c r="BQ6116" s="76"/>
      <c r="BR6116" s="76"/>
      <c r="BT6116" s="76"/>
      <c r="BU6116" s="76"/>
      <c r="BW6116" s="76"/>
      <c r="BX6116" s="76"/>
    </row>
    <row r="6117" spans="1:76" ht="12.75" customHeight="1">
      <c r="A6117" s="2"/>
      <c r="B6117" s="2"/>
      <c r="C6117" s="2"/>
      <c r="D6117" s="75"/>
      <c r="F6117" s="76"/>
      <c r="G6117" s="76"/>
      <c r="I6117" s="76"/>
      <c r="J6117" s="76"/>
      <c r="L6117" s="76"/>
      <c r="M6117" s="76"/>
      <c r="O6117" s="76"/>
      <c r="P6117" s="76"/>
      <c r="R6117" s="76"/>
      <c r="S6117" s="76"/>
      <c r="U6117" s="76"/>
      <c r="V6117" s="76"/>
      <c r="X6117" s="76"/>
      <c r="Y6117" s="76"/>
      <c r="AA6117" s="76"/>
      <c r="AB6117" s="76"/>
      <c r="AD6117" s="76"/>
      <c r="AE6117" s="76"/>
      <c r="AG6117" s="76"/>
      <c r="AH6117" s="76"/>
      <c r="AJ6117" s="76"/>
      <c r="AK6117" s="76"/>
      <c r="AM6117" s="76"/>
      <c r="AN6117" s="76"/>
      <c r="AP6117" s="76"/>
      <c r="AQ6117" s="76"/>
      <c r="AS6117" s="76"/>
      <c r="AT6117" s="76"/>
      <c r="AV6117" s="76"/>
      <c r="AW6117" s="76"/>
      <c r="AY6117" s="76"/>
      <c r="AZ6117" s="76"/>
      <c r="BB6117" s="76"/>
      <c r="BC6117" s="76"/>
      <c r="BE6117" s="76"/>
      <c r="BF6117" s="76"/>
      <c r="BH6117" s="76"/>
      <c r="BI6117" s="76"/>
      <c r="BK6117" s="76"/>
      <c r="BL6117" s="76"/>
      <c r="BN6117" s="76"/>
      <c r="BO6117" s="76"/>
      <c r="BQ6117" s="76"/>
      <c r="BR6117" s="76"/>
      <c r="BT6117" s="76"/>
      <c r="BU6117" s="76"/>
      <c r="BW6117" s="76"/>
      <c r="BX6117" s="76"/>
    </row>
    <row r="6118" spans="1:76" ht="12.75" customHeight="1">
      <c r="A6118" s="2"/>
      <c r="B6118" s="2"/>
      <c r="C6118" s="2"/>
      <c r="D6118" s="75"/>
      <c r="F6118" s="76"/>
      <c r="G6118" s="76"/>
      <c r="I6118" s="76"/>
      <c r="J6118" s="76"/>
      <c r="L6118" s="76"/>
      <c r="M6118" s="76"/>
      <c r="O6118" s="76"/>
      <c r="P6118" s="76"/>
      <c r="R6118" s="76"/>
      <c r="S6118" s="76"/>
      <c r="U6118" s="76"/>
      <c r="V6118" s="76"/>
      <c r="X6118" s="76"/>
      <c r="Y6118" s="76"/>
      <c r="AA6118" s="76"/>
      <c r="AB6118" s="76"/>
      <c r="AD6118" s="76"/>
      <c r="AE6118" s="76"/>
      <c r="AG6118" s="76"/>
      <c r="AH6118" s="76"/>
      <c r="AJ6118" s="76"/>
      <c r="AK6118" s="76"/>
      <c r="AM6118" s="76"/>
      <c r="AN6118" s="76"/>
      <c r="AP6118" s="76"/>
      <c r="AQ6118" s="76"/>
      <c r="AS6118" s="76"/>
      <c r="AT6118" s="76"/>
      <c r="AV6118" s="76"/>
      <c r="AW6118" s="76"/>
      <c r="AY6118" s="76"/>
      <c r="AZ6118" s="76"/>
      <c r="BB6118" s="76"/>
      <c r="BC6118" s="76"/>
      <c r="BE6118" s="76"/>
      <c r="BF6118" s="76"/>
      <c r="BH6118" s="76"/>
      <c r="BI6118" s="76"/>
      <c r="BK6118" s="76"/>
      <c r="BL6118" s="76"/>
      <c r="BN6118" s="76"/>
      <c r="BO6118" s="76"/>
      <c r="BQ6118" s="76"/>
      <c r="BR6118" s="76"/>
      <c r="BT6118" s="76"/>
      <c r="BU6118" s="76"/>
      <c r="BW6118" s="76"/>
      <c r="BX6118" s="76"/>
    </row>
    <row r="6119" spans="1:76" ht="12.75" customHeight="1">
      <c r="A6119" s="2"/>
      <c r="B6119" s="2"/>
      <c r="C6119" s="2"/>
      <c r="D6119" s="75"/>
      <c r="F6119" s="76"/>
      <c r="G6119" s="76"/>
      <c r="I6119" s="76"/>
      <c r="J6119" s="76"/>
      <c r="L6119" s="76"/>
      <c r="M6119" s="76"/>
      <c r="O6119" s="76"/>
      <c r="P6119" s="76"/>
      <c r="R6119" s="76"/>
      <c r="S6119" s="76"/>
      <c r="U6119" s="76"/>
      <c r="V6119" s="76"/>
      <c r="X6119" s="76"/>
      <c r="Y6119" s="76"/>
      <c r="AA6119" s="76"/>
      <c r="AB6119" s="76"/>
      <c r="AD6119" s="76"/>
      <c r="AE6119" s="76"/>
      <c r="AG6119" s="76"/>
      <c r="AH6119" s="76"/>
      <c r="AJ6119" s="76"/>
      <c r="AK6119" s="76"/>
      <c r="AM6119" s="76"/>
      <c r="AN6119" s="76"/>
      <c r="AP6119" s="76"/>
      <c r="AQ6119" s="76"/>
      <c r="AS6119" s="76"/>
      <c r="AT6119" s="76"/>
      <c r="AV6119" s="76"/>
      <c r="AW6119" s="76"/>
      <c r="AY6119" s="76"/>
      <c r="AZ6119" s="76"/>
      <c r="BB6119" s="76"/>
      <c r="BC6119" s="76"/>
      <c r="BE6119" s="76"/>
      <c r="BF6119" s="76"/>
      <c r="BH6119" s="76"/>
      <c r="BI6119" s="76"/>
      <c r="BK6119" s="76"/>
      <c r="BL6119" s="76"/>
      <c r="BN6119" s="76"/>
      <c r="BO6119" s="76"/>
      <c r="BQ6119" s="76"/>
      <c r="BR6119" s="76"/>
      <c r="BT6119" s="76"/>
      <c r="BU6119" s="76"/>
      <c r="BW6119" s="76"/>
      <c r="BX6119" s="76"/>
    </row>
    <row r="6120" spans="1:76" ht="12.75" customHeight="1">
      <c r="A6120" s="2"/>
      <c r="B6120" s="2"/>
      <c r="C6120" s="2"/>
      <c r="D6120" s="75"/>
      <c r="F6120" s="76"/>
      <c r="G6120" s="76"/>
      <c r="I6120" s="76"/>
      <c r="J6120" s="76"/>
      <c r="L6120" s="76"/>
      <c r="M6120" s="76"/>
      <c r="O6120" s="76"/>
      <c r="P6120" s="76"/>
      <c r="R6120" s="76"/>
      <c r="S6120" s="76"/>
      <c r="U6120" s="76"/>
      <c r="V6120" s="76"/>
      <c r="X6120" s="76"/>
      <c r="Y6120" s="76"/>
      <c r="AA6120" s="76"/>
      <c r="AB6120" s="76"/>
      <c r="AD6120" s="76"/>
      <c r="AE6120" s="76"/>
      <c r="AG6120" s="76"/>
      <c r="AH6120" s="76"/>
      <c r="AJ6120" s="76"/>
      <c r="AK6120" s="76"/>
      <c r="AM6120" s="76"/>
      <c r="AN6120" s="76"/>
      <c r="AP6120" s="76"/>
      <c r="AQ6120" s="76"/>
      <c r="AS6120" s="76"/>
      <c r="AT6120" s="76"/>
      <c r="AV6120" s="76"/>
      <c r="AW6120" s="76"/>
      <c r="AY6120" s="76"/>
      <c r="AZ6120" s="76"/>
      <c r="BB6120" s="76"/>
      <c r="BC6120" s="76"/>
      <c r="BE6120" s="76"/>
      <c r="BF6120" s="76"/>
      <c r="BH6120" s="76"/>
      <c r="BI6120" s="76"/>
      <c r="BK6120" s="76"/>
      <c r="BL6120" s="76"/>
      <c r="BN6120" s="76"/>
      <c r="BO6120" s="76"/>
      <c r="BQ6120" s="76"/>
      <c r="BR6120" s="76"/>
      <c r="BT6120" s="76"/>
      <c r="BU6120" s="76"/>
      <c r="BW6120" s="76"/>
      <c r="BX6120" s="76"/>
    </row>
    <row r="6121" spans="1:76" ht="12.75" customHeight="1">
      <c r="A6121" s="2"/>
      <c r="B6121" s="2"/>
      <c r="C6121" s="2"/>
      <c r="D6121" s="75"/>
      <c r="F6121" s="76"/>
      <c r="G6121" s="76"/>
      <c r="I6121" s="76"/>
      <c r="J6121" s="76"/>
      <c r="L6121" s="76"/>
      <c r="M6121" s="76"/>
      <c r="O6121" s="76"/>
      <c r="P6121" s="76"/>
      <c r="R6121" s="76"/>
      <c r="S6121" s="76"/>
      <c r="U6121" s="76"/>
      <c r="V6121" s="76"/>
      <c r="X6121" s="76"/>
      <c r="Y6121" s="76"/>
      <c r="AA6121" s="76"/>
      <c r="AB6121" s="76"/>
      <c r="AD6121" s="76"/>
      <c r="AE6121" s="76"/>
      <c r="AG6121" s="76"/>
      <c r="AH6121" s="76"/>
      <c r="AJ6121" s="76"/>
      <c r="AK6121" s="76"/>
      <c r="AM6121" s="76"/>
      <c r="AN6121" s="76"/>
      <c r="AP6121" s="76"/>
      <c r="AQ6121" s="76"/>
      <c r="AS6121" s="76"/>
      <c r="AT6121" s="76"/>
      <c r="AV6121" s="76"/>
      <c r="AW6121" s="76"/>
      <c r="AY6121" s="76"/>
      <c r="AZ6121" s="76"/>
      <c r="BB6121" s="76"/>
      <c r="BC6121" s="76"/>
      <c r="BE6121" s="76"/>
      <c r="BF6121" s="76"/>
      <c r="BH6121" s="76"/>
      <c r="BI6121" s="76"/>
      <c r="BK6121" s="76"/>
      <c r="BL6121" s="76"/>
      <c r="BN6121" s="76"/>
      <c r="BO6121" s="76"/>
      <c r="BQ6121" s="76"/>
      <c r="BR6121" s="76"/>
      <c r="BT6121" s="76"/>
      <c r="BU6121" s="76"/>
      <c r="BW6121" s="76"/>
      <c r="BX6121" s="76"/>
    </row>
    <row r="6122" spans="1:76" ht="12.75" customHeight="1">
      <c r="A6122" s="2"/>
      <c r="B6122" s="2"/>
      <c r="C6122" s="2"/>
      <c r="D6122" s="75"/>
      <c r="F6122" s="76"/>
      <c r="G6122" s="76"/>
      <c r="I6122" s="76"/>
      <c r="J6122" s="76"/>
      <c r="L6122" s="76"/>
      <c r="M6122" s="76"/>
      <c r="O6122" s="76"/>
      <c r="P6122" s="76"/>
      <c r="R6122" s="76"/>
      <c r="S6122" s="76"/>
      <c r="U6122" s="76"/>
      <c r="V6122" s="76"/>
      <c r="X6122" s="76"/>
      <c r="Y6122" s="76"/>
      <c r="AA6122" s="76"/>
      <c r="AB6122" s="76"/>
      <c r="AD6122" s="76"/>
      <c r="AE6122" s="76"/>
      <c r="AG6122" s="76"/>
      <c r="AH6122" s="76"/>
      <c r="AJ6122" s="76"/>
      <c r="AK6122" s="76"/>
      <c r="AM6122" s="76"/>
      <c r="AN6122" s="76"/>
      <c r="AP6122" s="76"/>
      <c r="AQ6122" s="76"/>
      <c r="AS6122" s="76"/>
      <c r="AT6122" s="76"/>
      <c r="AV6122" s="76"/>
      <c r="AW6122" s="76"/>
      <c r="AY6122" s="76"/>
      <c r="AZ6122" s="76"/>
      <c r="BB6122" s="76"/>
      <c r="BC6122" s="76"/>
      <c r="BE6122" s="76"/>
      <c r="BF6122" s="76"/>
      <c r="BH6122" s="76"/>
      <c r="BI6122" s="76"/>
      <c r="BK6122" s="76"/>
      <c r="BL6122" s="76"/>
      <c r="BN6122" s="76"/>
      <c r="BO6122" s="76"/>
      <c r="BQ6122" s="76"/>
      <c r="BR6122" s="76"/>
      <c r="BT6122" s="76"/>
      <c r="BU6122" s="76"/>
      <c r="BW6122" s="76"/>
      <c r="BX6122" s="76"/>
    </row>
    <row r="6123" spans="1:76" ht="12.75" customHeight="1">
      <c r="A6123" s="2"/>
      <c r="B6123" s="2"/>
      <c r="C6123" s="2"/>
      <c r="D6123" s="75"/>
      <c r="F6123" s="76"/>
      <c r="G6123" s="76"/>
      <c r="I6123" s="76"/>
      <c r="J6123" s="76"/>
      <c r="L6123" s="76"/>
      <c r="M6123" s="76"/>
      <c r="O6123" s="76"/>
      <c r="P6123" s="76"/>
      <c r="R6123" s="76"/>
      <c r="S6123" s="76"/>
      <c r="U6123" s="76"/>
      <c r="V6123" s="76"/>
      <c r="X6123" s="76"/>
      <c r="Y6123" s="76"/>
      <c r="AA6123" s="76"/>
      <c r="AB6123" s="76"/>
      <c r="AD6123" s="76"/>
      <c r="AE6123" s="76"/>
      <c r="AG6123" s="76"/>
      <c r="AH6123" s="76"/>
      <c r="AJ6123" s="76"/>
      <c r="AK6123" s="76"/>
      <c r="AM6123" s="76"/>
      <c r="AN6123" s="76"/>
      <c r="AP6123" s="76"/>
      <c r="AQ6123" s="76"/>
      <c r="AS6123" s="76"/>
      <c r="AT6123" s="76"/>
      <c r="AV6123" s="76"/>
      <c r="AW6123" s="76"/>
      <c r="AY6123" s="76"/>
      <c r="AZ6123" s="76"/>
      <c r="BB6123" s="76"/>
      <c r="BC6123" s="76"/>
      <c r="BE6123" s="76"/>
      <c r="BF6123" s="76"/>
      <c r="BH6123" s="76"/>
      <c r="BI6123" s="76"/>
      <c r="BK6123" s="76"/>
      <c r="BL6123" s="76"/>
      <c r="BN6123" s="76"/>
      <c r="BO6123" s="76"/>
      <c r="BQ6123" s="76"/>
      <c r="BR6123" s="76"/>
      <c r="BT6123" s="76"/>
      <c r="BU6123" s="76"/>
      <c r="BW6123" s="76"/>
      <c r="BX6123" s="76"/>
    </row>
    <row r="6124" spans="1:76" ht="12.75" customHeight="1">
      <c r="A6124" s="2"/>
      <c r="B6124" s="2"/>
      <c r="C6124" s="2"/>
      <c r="D6124" s="75"/>
      <c r="F6124" s="76"/>
      <c r="G6124" s="76"/>
      <c r="I6124" s="76"/>
      <c r="J6124" s="76"/>
      <c r="L6124" s="76"/>
      <c r="M6124" s="76"/>
      <c r="O6124" s="76"/>
      <c r="P6124" s="76"/>
      <c r="R6124" s="76"/>
      <c r="S6124" s="76"/>
      <c r="U6124" s="76"/>
      <c r="V6124" s="76"/>
      <c r="X6124" s="76"/>
      <c r="Y6124" s="76"/>
      <c r="AA6124" s="76"/>
      <c r="AB6124" s="76"/>
      <c r="AD6124" s="76"/>
      <c r="AE6124" s="76"/>
      <c r="AG6124" s="76"/>
      <c r="AH6124" s="76"/>
      <c r="AJ6124" s="76"/>
      <c r="AK6124" s="76"/>
      <c r="AM6124" s="76"/>
      <c r="AN6124" s="76"/>
      <c r="AP6124" s="76"/>
      <c r="AQ6124" s="76"/>
      <c r="AS6124" s="76"/>
      <c r="AT6124" s="76"/>
      <c r="AV6124" s="76"/>
      <c r="AW6124" s="76"/>
      <c r="AY6124" s="76"/>
      <c r="AZ6124" s="76"/>
      <c r="BB6124" s="76"/>
      <c r="BC6124" s="76"/>
      <c r="BE6124" s="76"/>
      <c r="BF6124" s="76"/>
      <c r="BH6124" s="76"/>
      <c r="BI6124" s="76"/>
      <c r="BK6124" s="76"/>
      <c r="BL6124" s="76"/>
      <c r="BN6124" s="76"/>
      <c r="BO6124" s="76"/>
      <c r="BQ6124" s="76"/>
      <c r="BR6124" s="76"/>
      <c r="BT6124" s="76"/>
      <c r="BU6124" s="76"/>
      <c r="BW6124" s="76"/>
      <c r="BX6124" s="76"/>
    </row>
    <row r="6125" spans="1:76" ht="12.75" customHeight="1">
      <c r="A6125" s="2"/>
      <c r="B6125" s="2"/>
      <c r="C6125" s="2"/>
      <c r="D6125" s="75"/>
      <c r="F6125" s="76"/>
      <c r="G6125" s="76"/>
      <c r="I6125" s="76"/>
      <c r="J6125" s="76"/>
      <c r="L6125" s="76"/>
      <c r="M6125" s="76"/>
      <c r="O6125" s="76"/>
      <c r="P6125" s="76"/>
      <c r="R6125" s="76"/>
      <c r="S6125" s="76"/>
      <c r="U6125" s="76"/>
      <c r="V6125" s="76"/>
      <c r="X6125" s="76"/>
      <c r="Y6125" s="76"/>
      <c r="AA6125" s="76"/>
      <c r="AB6125" s="76"/>
      <c r="AD6125" s="76"/>
      <c r="AE6125" s="76"/>
      <c r="AG6125" s="76"/>
      <c r="AH6125" s="76"/>
      <c r="AJ6125" s="76"/>
      <c r="AK6125" s="76"/>
      <c r="AM6125" s="76"/>
      <c r="AN6125" s="76"/>
      <c r="AP6125" s="76"/>
      <c r="AQ6125" s="76"/>
      <c r="AS6125" s="76"/>
      <c r="AT6125" s="76"/>
      <c r="AV6125" s="76"/>
      <c r="AW6125" s="76"/>
      <c r="AY6125" s="76"/>
      <c r="AZ6125" s="76"/>
      <c r="BB6125" s="76"/>
      <c r="BC6125" s="76"/>
      <c r="BE6125" s="76"/>
      <c r="BF6125" s="76"/>
      <c r="BH6125" s="76"/>
      <c r="BI6125" s="76"/>
      <c r="BK6125" s="76"/>
      <c r="BL6125" s="76"/>
      <c r="BN6125" s="76"/>
      <c r="BO6125" s="76"/>
      <c r="BQ6125" s="76"/>
      <c r="BR6125" s="76"/>
      <c r="BT6125" s="76"/>
      <c r="BU6125" s="76"/>
      <c r="BW6125" s="76"/>
      <c r="BX6125" s="76"/>
    </row>
    <row r="6126" spans="1:76" ht="12.75" customHeight="1">
      <c r="A6126" s="2"/>
      <c r="B6126" s="2"/>
      <c r="C6126" s="2"/>
      <c r="D6126" s="75"/>
      <c r="F6126" s="76"/>
      <c r="G6126" s="76"/>
      <c r="I6126" s="76"/>
      <c r="J6126" s="76"/>
      <c r="L6126" s="76"/>
      <c r="M6126" s="76"/>
      <c r="O6126" s="76"/>
      <c r="P6126" s="76"/>
      <c r="R6126" s="76"/>
      <c r="S6126" s="76"/>
      <c r="U6126" s="76"/>
      <c r="V6126" s="76"/>
      <c r="X6126" s="76"/>
      <c r="Y6126" s="76"/>
      <c r="AA6126" s="76"/>
      <c r="AB6126" s="76"/>
      <c r="AD6126" s="76"/>
      <c r="AE6126" s="76"/>
      <c r="AG6126" s="76"/>
      <c r="AH6126" s="76"/>
      <c r="AJ6126" s="76"/>
      <c r="AK6126" s="76"/>
      <c r="AM6126" s="76"/>
      <c r="AN6126" s="76"/>
      <c r="AP6126" s="76"/>
      <c r="AQ6126" s="76"/>
      <c r="AS6126" s="76"/>
      <c r="AT6126" s="76"/>
      <c r="AV6126" s="76"/>
      <c r="AW6126" s="76"/>
      <c r="AY6126" s="76"/>
      <c r="AZ6126" s="76"/>
      <c r="BB6126" s="76"/>
      <c r="BC6126" s="76"/>
      <c r="BE6126" s="76"/>
      <c r="BF6126" s="76"/>
      <c r="BH6126" s="76"/>
      <c r="BI6126" s="76"/>
      <c r="BK6126" s="76"/>
      <c r="BL6126" s="76"/>
      <c r="BN6126" s="76"/>
      <c r="BO6126" s="76"/>
      <c r="BQ6126" s="76"/>
      <c r="BR6126" s="76"/>
      <c r="BT6126" s="76"/>
      <c r="BU6126" s="76"/>
      <c r="BW6126" s="76"/>
      <c r="BX6126" s="76"/>
    </row>
    <row r="6127" spans="1:76" ht="12.75" customHeight="1">
      <c r="A6127" s="2"/>
      <c r="B6127" s="2"/>
      <c r="C6127" s="2"/>
      <c r="D6127" s="75"/>
      <c r="F6127" s="76"/>
      <c r="G6127" s="76"/>
      <c r="I6127" s="76"/>
      <c r="J6127" s="76"/>
      <c r="L6127" s="76"/>
      <c r="M6127" s="76"/>
      <c r="O6127" s="76"/>
      <c r="P6127" s="76"/>
      <c r="R6127" s="76"/>
      <c r="S6127" s="76"/>
      <c r="U6127" s="76"/>
      <c r="V6127" s="76"/>
      <c r="X6127" s="76"/>
      <c r="Y6127" s="76"/>
      <c r="AA6127" s="76"/>
      <c r="AB6127" s="76"/>
      <c r="AD6127" s="76"/>
      <c r="AE6127" s="76"/>
      <c r="AG6127" s="76"/>
      <c r="AH6127" s="76"/>
      <c r="AJ6127" s="76"/>
      <c r="AK6127" s="76"/>
      <c r="AM6127" s="76"/>
      <c r="AN6127" s="76"/>
      <c r="AP6127" s="76"/>
      <c r="AQ6127" s="76"/>
      <c r="AS6127" s="76"/>
      <c r="AT6127" s="76"/>
      <c r="AV6127" s="76"/>
      <c r="AW6127" s="76"/>
      <c r="AY6127" s="76"/>
      <c r="AZ6127" s="76"/>
      <c r="BB6127" s="76"/>
      <c r="BC6127" s="76"/>
      <c r="BE6127" s="76"/>
      <c r="BF6127" s="76"/>
      <c r="BH6127" s="76"/>
      <c r="BI6127" s="76"/>
      <c r="BK6127" s="76"/>
      <c r="BL6127" s="76"/>
      <c r="BN6127" s="76"/>
      <c r="BO6127" s="76"/>
      <c r="BQ6127" s="76"/>
      <c r="BR6127" s="76"/>
      <c r="BT6127" s="76"/>
      <c r="BU6127" s="76"/>
      <c r="BW6127" s="76"/>
      <c r="BX6127" s="76"/>
    </row>
    <row r="6128" spans="1:76" ht="12.75" customHeight="1">
      <c r="A6128" s="2"/>
      <c r="B6128" s="2"/>
      <c r="C6128" s="2"/>
      <c r="D6128" s="75"/>
      <c r="F6128" s="76"/>
      <c r="G6128" s="76"/>
      <c r="I6128" s="76"/>
      <c r="J6128" s="76"/>
      <c r="L6128" s="76"/>
      <c r="M6128" s="76"/>
      <c r="O6128" s="76"/>
      <c r="P6128" s="76"/>
      <c r="R6128" s="76"/>
      <c r="S6128" s="76"/>
      <c r="U6128" s="76"/>
      <c r="V6128" s="76"/>
      <c r="X6128" s="76"/>
      <c r="Y6128" s="76"/>
      <c r="AA6128" s="76"/>
      <c r="AB6128" s="76"/>
      <c r="AD6128" s="76"/>
      <c r="AE6128" s="76"/>
      <c r="AG6128" s="76"/>
      <c r="AH6128" s="76"/>
      <c r="AJ6128" s="76"/>
      <c r="AK6128" s="76"/>
      <c r="AM6128" s="76"/>
      <c r="AN6128" s="76"/>
      <c r="AP6128" s="76"/>
      <c r="AQ6128" s="76"/>
      <c r="AS6128" s="76"/>
      <c r="AT6128" s="76"/>
      <c r="AV6128" s="76"/>
      <c r="AW6128" s="76"/>
      <c r="AY6128" s="76"/>
      <c r="AZ6128" s="76"/>
      <c r="BB6128" s="76"/>
      <c r="BC6128" s="76"/>
      <c r="BE6128" s="76"/>
      <c r="BF6128" s="76"/>
      <c r="BH6128" s="76"/>
      <c r="BI6128" s="76"/>
      <c r="BK6128" s="76"/>
      <c r="BL6128" s="76"/>
      <c r="BN6128" s="76"/>
      <c r="BO6128" s="76"/>
      <c r="BQ6128" s="76"/>
      <c r="BR6128" s="76"/>
      <c r="BT6128" s="76"/>
      <c r="BU6128" s="76"/>
      <c r="BW6128" s="76"/>
      <c r="BX6128" s="76"/>
    </row>
    <row r="6129" spans="1:76" ht="12.75" customHeight="1">
      <c r="A6129" s="2"/>
      <c r="B6129" s="2"/>
      <c r="C6129" s="2"/>
      <c r="D6129" s="75"/>
      <c r="F6129" s="76"/>
      <c r="G6129" s="76"/>
      <c r="I6129" s="76"/>
      <c r="J6129" s="76"/>
      <c r="L6129" s="76"/>
      <c r="M6129" s="76"/>
      <c r="O6129" s="76"/>
      <c r="P6129" s="76"/>
      <c r="R6129" s="76"/>
      <c r="S6129" s="76"/>
      <c r="U6129" s="76"/>
      <c r="V6129" s="76"/>
      <c r="X6129" s="76"/>
      <c r="Y6129" s="76"/>
      <c r="AA6129" s="76"/>
      <c r="AB6129" s="76"/>
      <c r="AD6129" s="76"/>
      <c r="AE6129" s="76"/>
      <c r="AG6129" s="76"/>
      <c r="AH6129" s="76"/>
      <c r="AJ6129" s="76"/>
      <c r="AK6129" s="76"/>
      <c r="AM6129" s="76"/>
      <c r="AN6129" s="76"/>
      <c r="AP6129" s="76"/>
      <c r="AQ6129" s="76"/>
      <c r="AS6129" s="76"/>
      <c r="AT6129" s="76"/>
      <c r="AV6129" s="76"/>
      <c r="AW6129" s="76"/>
      <c r="AY6129" s="76"/>
      <c r="AZ6129" s="76"/>
      <c r="BB6129" s="76"/>
      <c r="BC6129" s="76"/>
      <c r="BE6129" s="76"/>
      <c r="BF6129" s="76"/>
      <c r="BH6129" s="76"/>
      <c r="BI6129" s="76"/>
      <c r="BK6129" s="76"/>
      <c r="BL6129" s="76"/>
      <c r="BN6129" s="76"/>
      <c r="BO6129" s="76"/>
      <c r="BQ6129" s="76"/>
      <c r="BR6129" s="76"/>
      <c r="BT6129" s="76"/>
      <c r="BU6129" s="76"/>
      <c r="BW6129" s="76"/>
      <c r="BX6129" s="76"/>
    </row>
    <row r="6130" spans="1:76" ht="12.75" customHeight="1">
      <c r="A6130" s="2"/>
      <c r="B6130" s="2"/>
      <c r="C6130" s="2"/>
      <c r="D6130" s="75"/>
      <c r="F6130" s="76"/>
      <c r="G6130" s="76"/>
      <c r="I6130" s="76"/>
      <c r="J6130" s="76"/>
      <c r="L6130" s="76"/>
      <c r="M6130" s="76"/>
      <c r="O6130" s="76"/>
      <c r="P6130" s="76"/>
      <c r="R6130" s="76"/>
      <c r="S6130" s="76"/>
      <c r="U6130" s="76"/>
      <c r="V6130" s="76"/>
      <c r="X6130" s="76"/>
      <c r="Y6130" s="76"/>
      <c r="AA6130" s="76"/>
      <c r="AB6130" s="76"/>
      <c r="AD6130" s="76"/>
      <c r="AE6130" s="76"/>
      <c r="AG6130" s="76"/>
      <c r="AH6130" s="76"/>
      <c r="AJ6130" s="76"/>
      <c r="AK6130" s="76"/>
      <c r="AM6130" s="76"/>
      <c r="AN6130" s="76"/>
      <c r="AP6130" s="76"/>
      <c r="AQ6130" s="76"/>
      <c r="AS6130" s="76"/>
      <c r="AT6130" s="76"/>
      <c r="AV6130" s="76"/>
      <c r="AW6130" s="76"/>
      <c r="AY6130" s="76"/>
      <c r="AZ6130" s="76"/>
      <c r="BB6130" s="76"/>
      <c r="BC6130" s="76"/>
      <c r="BE6130" s="76"/>
      <c r="BF6130" s="76"/>
      <c r="BH6130" s="76"/>
      <c r="BI6130" s="76"/>
      <c r="BK6130" s="76"/>
      <c r="BL6130" s="76"/>
      <c r="BN6130" s="76"/>
      <c r="BO6130" s="76"/>
      <c r="BQ6130" s="76"/>
      <c r="BR6130" s="76"/>
      <c r="BT6130" s="76"/>
      <c r="BU6130" s="76"/>
      <c r="BW6130" s="76"/>
      <c r="BX6130" s="76"/>
    </row>
    <row r="6131" spans="1:76" ht="12.75" customHeight="1">
      <c r="A6131" s="2"/>
      <c r="B6131" s="2"/>
      <c r="C6131" s="2"/>
      <c r="D6131" s="75"/>
      <c r="F6131" s="76"/>
      <c r="G6131" s="76"/>
      <c r="I6131" s="76"/>
      <c r="J6131" s="76"/>
      <c r="L6131" s="76"/>
      <c r="M6131" s="76"/>
      <c r="O6131" s="76"/>
      <c r="P6131" s="76"/>
      <c r="R6131" s="76"/>
      <c r="S6131" s="76"/>
      <c r="U6131" s="76"/>
      <c r="V6131" s="76"/>
      <c r="X6131" s="76"/>
      <c r="Y6131" s="76"/>
      <c r="AA6131" s="76"/>
      <c r="AB6131" s="76"/>
      <c r="AD6131" s="76"/>
      <c r="AE6131" s="76"/>
      <c r="AG6131" s="76"/>
      <c r="AH6131" s="76"/>
      <c r="AJ6131" s="76"/>
      <c r="AK6131" s="76"/>
      <c r="AM6131" s="76"/>
      <c r="AN6131" s="76"/>
      <c r="AP6131" s="76"/>
      <c r="AQ6131" s="76"/>
      <c r="AS6131" s="76"/>
      <c r="AT6131" s="76"/>
      <c r="AV6131" s="76"/>
      <c r="AW6131" s="76"/>
      <c r="AY6131" s="76"/>
      <c r="AZ6131" s="76"/>
      <c r="BB6131" s="76"/>
      <c r="BC6131" s="76"/>
      <c r="BE6131" s="76"/>
      <c r="BF6131" s="76"/>
      <c r="BH6131" s="76"/>
      <c r="BI6131" s="76"/>
      <c r="BK6131" s="76"/>
      <c r="BL6131" s="76"/>
      <c r="BN6131" s="76"/>
      <c r="BO6131" s="76"/>
      <c r="BQ6131" s="76"/>
      <c r="BR6131" s="76"/>
      <c r="BT6131" s="76"/>
      <c r="BU6131" s="76"/>
      <c r="BW6131" s="76"/>
      <c r="BX6131" s="76"/>
    </row>
    <row r="6132" spans="1:76" ht="12.75" customHeight="1">
      <c r="A6132" s="2"/>
      <c r="B6132" s="2"/>
      <c r="C6132" s="2"/>
      <c r="D6132" s="75"/>
      <c r="F6132" s="76"/>
      <c r="G6132" s="76"/>
      <c r="I6132" s="76"/>
      <c r="J6132" s="76"/>
      <c r="L6132" s="76"/>
      <c r="M6132" s="76"/>
      <c r="O6132" s="76"/>
      <c r="P6132" s="76"/>
      <c r="R6132" s="76"/>
      <c r="S6132" s="76"/>
      <c r="U6132" s="76"/>
      <c r="V6132" s="76"/>
      <c r="X6132" s="76"/>
      <c r="Y6132" s="76"/>
      <c r="AA6132" s="76"/>
      <c r="AB6132" s="76"/>
      <c r="AD6132" s="76"/>
      <c r="AE6132" s="76"/>
      <c r="AG6132" s="76"/>
      <c r="AH6132" s="76"/>
      <c r="AJ6132" s="76"/>
      <c r="AK6132" s="76"/>
      <c r="AM6132" s="76"/>
      <c r="AN6132" s="76"/>
      <c r="AP6132" s="76"/>
      <c r="AQ6132" s="76"/>
      <c r="AS6132" s="76"/>
      <c r="AT6132" s="76"/>
      <c r="AV6132" s="76"/>
      <c r="AW6132" s="76"/>
      <c r="AY6132" s="76"/>
      <c r="AZ6132" s="76"/>
      <c r="BB6132" s="76"/>
      <c r="BC6132" s="76"/>
      <c r="BE6132" s="76"/>
      <c r="BF6132" s="76"/>
      <c r="BH6132" s="76"/>
      <c r="BI6132" s="76"/>
      <c r="BK6132" s="76"/>
      <c r="BL6132" s="76"/>
      <c r="BN6132" s="76"/>
      <c r="BO6132" s="76"/>
      <c r="BQ6132" s="76"/>
      <c r="BR6132" s="76"/>
      <c r="BT6132" s="76"/>
      <c r="BU6132" s="76"/>
      <c r="BW6132" s="76"/>
      <c r="BX6132" s="76"/>
    </row>
    <row r="6133" spans="1:76" ht="12.75" customHeight="1">
      <c r="A6133" s="2"/>
      <c r="B6133" s="2"/>
      <c r="C6133" s="2"/>
      <c r="D6133" s="75"/>
      <c r="F6133" s="76"/>
      <c r="G6133" s="76"/>
      <c r="I6133" s="76"/>
      <c r="J6133" s="76"/>
      <c r="L6133" s="76"/>
      <c r="M6133" s="76"/>
      <c r="O6133" s="76"/>
      <c r="P6133" s="76"/>
      <c r="R6133" s="76"/>
      <c r="S6133" s="76"/>
      <c r="U6133" s="76"/>
      <c r="V6133" s="76"/>
      <c r="X6133" s="76"/>
      <c r="Y6133" s="76"/>
      <c r="AA6133" s="76"/>
      <c r="AB6133" s="76"/>
      <c r="AD6133" s="76"/>
      <c r="AE6133" s="76"/>
      <c r="AG6133" s="76"/>
      <c r="AH6133" s="76"/>
      <c r="AJ6133" s="76"/>
      <c r="AK6133" s="76"/>
      <c r="AM6133" s="76"/>
      <c r="AN6133" s="76"/>
      <c r="AP6133" s="76"/>
      <c r="AQ6133" s="76"/>
      <c r="AS6133" s="76"/>
      <c r="AT6133" s="76"/>
      <c r="AV6133" s="76"/>
      <c r="AW6133" s="76"/>
      <c r="AY6133" s="76"/>
      <c r="AZ6133" s="76"/>
      <c r="BB6133" s="76"/>
      <c r="BC6133" s="76"/>
      <c r="BE6133" s="76"/>
      <c r="BF6133" s="76"/>
      <c r="BH6133" s="76"/>
      <c r="BI6133" s="76"/>
      <c r="BK6133" s="76"/>
      <c r="BL6133" s="76"/>
      <c r="BN6133" s="76"/>
      <c r="BO6133" s="76"/>
      <c r="BQ6133" s="76"/>
      <c r="BR6133" s="76"/>
      <c r="BT6133" s="76"/>
      <c r="BU6133" s="76"/>
      <c r="BW6133" s="76"/>
      <c r="BX6133" s="76"/>
    </row>
    <row r="6134" spans="1:76" ht="12.75" customHeight="1">
      <c r="A6134" s="2"/>
      <c r="B6134" s="2"/>
      <c r="C6134" s="2"/>
      <c r="D6134" s="75"/>
      <c r="F6134" s="76"/>
      <c r="G6134" s="76"/>
      <c r="I6134" s="76"/>
      <c r="J6134" s="76"/>
      <c r="L6134" s="76"/>
      <c r="M6134" s="76"/>
      <c r="O6134" s="76"/>
      <c r="P6134" s="76"/>
      <c r="R6134" s="76"/>
      <c r="S6134" s="76"/>
      <c r="U6134" s="76"/>
      <c r="V6134" s="76"/>
      <c r="X6134" s="76"/>
      <c r="Y6134" s="76"/>
      <c r="AA6134" s="76"/>
      <c r="AB6134" s="76"/>
      <c r="AD6134" s="76"/>
      <c r="AE6134" s="76"/>
      <c r="AG6134" s="76"/>
      <c r="AH6134" s="76"/>
      <c r="AJ6134" s="76"/>
      <c r="AK6134" s="76"/>
      <c r="AM6134" s="76"/>
      <c r="AN6134" s="76"/>
      <c r="AP6134" s="76"/>
      <c r="AQ6134" s="76"/>
      <c r="AS6134" s="76"/>
      <c r="AT6134" s="76"/>
      <c r="AV6134" s="76"/>
      <c r="AW6134" s="76"/>
      <c r="AY6134" s="76"/>
      <c r="AZ6134" s="76"/>
      <c r="BB6134" s="76"/>
      <c r="BC6134" s="76"/>
      <c r="BE6134" s="76"/>
      <c r="BF6134" s="76"/>
      <c r="BH6134" s="76"/>
      <c r="BI6134" s="76"/>
      <c r="BK6134" s="76"/>
      <c r="BL6134" s="76"/>
      <c r="BN6134" s="76"/>
      <c r="BO6134" s="76"/>
      <c r="BQ6134" s="76"/>
      <c r="BR6134" s="76"/>
      <c r="BT6134" s="76"/>
      <c r="BU6134" s="76"/>
      <c r="BW6134" s="76"/>
      <c r="BX6134" s="76"/>
    </row>
    <row r="6135" spans="1:76" ht="12.75" customHeight="1">
      <c r="A6135" s="2"/>
      <c r="B6135" s="2"/>
      <c r="C6135" s="2"/>
      <c r="D6135" s="75"/>
      <c r="F6135" s="76"/>
      <c r="G6135" s="76"/>
      <c r="I6135" s="76"/>
      <c r="J6135" s="76"/>
      <c r="L6135" s="76"/>
      <c r="M6135" s="76"/>
      <c r="O6135" s="76"/>
      <c r="P6135" s="76"/>
      <c r="R6135" s="76"/>
      <c r="S6135" s="76"/>
      <c r="U6135" s="76"/>
      <c r="V6135" s="76"/>
      <c r="X6135" s="76"/>
      <c r="Y6135" s="76"/>
      <c r="AA6135" s="76"/>
      <c r="AB6135" s="76"/>
      <c r="AD6135" s="76"/>
      <c r="AE6135" s="76"/>
      <c r="AG6135" s="76"/>
      <c r="AH6135" s="76"/>
      <c r="AJ6135" s="76"/>
      <c r="AK6135" s="76"/>
      <c r="AM6135" s="76"/>
      <c r="AN6135" s="76"/>
      <c r="AP6135" s="76"/>
      <c r="AQ6135" s="76"/>
      <c r="AS6135" s="76"/>
      <c r="AT6135" s="76"/>
      <c r="AV6135" s="76"/>
      <c r="AW6135" s="76"/>
      <c r="AY6135" s="76"/>
      <c r="AZ6135" s="76"/>
      <c r="BB6135" s="76"/>
      <c r="BC6135" s="76"/>
      <c r="BE6135" s="76"/>
      <c r="BF6135" s="76"/>
      <c r="BH6135" s="76"/>
      <c r="BI6135" s="76"/>
      <c r="BK6135" s="76"/>
      <c r="BL6135" s="76"/>
      <c r="BN6135" s="76"/>
      <c r="BO6135" s="76"/>
      <c r="BQ6135" s="76"/>
      <c r="BR6135" s="76"/>
      <c r="BT6135" s="76"/>
      <c r="BU6135" s="76"/>
      <c r="BW6135" s="76"/>
      <c r="BX6135" s="76"/>
    </row>
    <row r="6136" spans="1:76" ht="12.75" customHeight="1">
      <c r="A6136" s="2"/>
      <c r="B6136" s="2"/>
      <c r="C6136" s="2"/>
      <c r="D6136" s="75"/>
      <c r="F6136" s="76"/>
      <c r="G6136" s="76"/>
      <c r="I6136" s="76"/>
      <c r="J6136" s="76"/>
      <c r="L6136" s="76"/>
      <c r="M6136" s="76"/>
      <c r="O6136" s="76"/>
      <c r="P6136" s="76"/>
      <c r="R6136" s="76"/>
      <c r="S6136" s="76"/>
      <c r="U6136" s="76"/>
      <c r="V6136" s="76"/>
      <c r="X6136" s="76"/>
      <c r="Y6136" s="76"/>
      <c r="AA6136" s="76"/>
      <c r="AB6136" s="76"/>
      <c r="AD6136" s="76"/>
      <c r="AE6136" s="76"/>
      <c r="AG6136" s="76"/>
      <c r="AH6136" s="76"/>
      <c r="AJ6136" s="76"/>
      <c r="AK6136" s="76"/>
      <c r="AM6136" s="76"/>
      <c r="AN6136" s="76"/>
      <c r="AP6136" s="76"/>
      <c r="AQ6136" s="76"/>
      <c r="AS6136" s="76"/>
      <c r="AT6136" s="76"/>
      <c r="AV6136" s="76"/>
      <c r="AW6136" s="76"/>
      <c r="AY6136" s="76"/>
      <c r="AZ6136" s="76"/>
      <c r="BB6136" s="76"/>
      <c r="BC6136" s="76"/>
      <c r="BE6136" s="76"/>
      <c r="BF6136" s="76"/>
      <c r="BH6136" s="76"/>
      <c r="BI6136" s="76"/>
      <c r="BK6136" s="76"/>
      <c r="BL6136" s="76"/>
      <c r="BN6136" s="76"/>
      <c r="BO6136" s="76"/>
      <c r="BQ6136" s="76"/>
      <c r="BR6136" s="76"/>
      <c r="BT6136" s="76"/>
      <c r="BU6136" s="76"/>
      <c r="BW6136" s="76"/>
      <c r="BX6136" s="76"/>
    </row>
    <row r="6137" spans="1:76" ht="12.75" customHeight="1">
      <c r="A6137" s="2"/>
      <c r="B6137" s="2"/>
      <c r="C6137" s="2"/>
      <c r="D6137" s="75"/>
      <c r="F6137" s="76"/>
      <c r="G6137" s="76"/>
      <c r="I6137" s="76"/>
      <c r="J6137" s="76"/>
      <c r="L6137" s="76"/>
      <c r="M6137" s="76"/>
      <c r="O6137" s="76"/>
      <c r="P6137" s="76"/>
      <c r="R6137" s="76"/>
      <c r="S6137" s="76"/>
      <c r="U6137" s="76"/>
      <c r="V6137" s="76"/>
      <c r="X6137" s="76"/>
      <c r="Y6137" s="76"/>
      <c r="AA6137" s="76"/>
      <c r="AB6137" s="76"/>
      <c r="AD6137" s="76"/>
      <c r="AE6137" s="76"/>
      <c r="AG6137" s="76"/>
      <c r="AH6137" s="76"/>
      <c r="AJ6137" s="76"/>
      <c r="AK6137" s="76"/>
      <c r="AM6137" s="76"/>
      <c r="AN6137" s="76"/>
      <c r="AP6137" s="76"/>
      <c r="AQ6137" s="76"/>
      <c r="AS6137" s="76"/>
      <c r="AT6137" s="76"/>
      <c r="AV6137" s="76"/>
      <c r="AW6137" s="76"/>
      <c r="AY6137" s="76"/>
      <c r="AZ6137" s="76"/>
      <c r="BB6137" s="76"/>
      <c r="BC6137" s="76"/>
      <c r="BE6137" s="76"/>
      <c r="BF6137" s="76"/>
      <c r="BH6137" s="76"/>
      <c r="BI6137" s="76"/>
      <c r="BK6137" s="76"/>
      <c r="BL6137" s="76"/>
      <c r="BN6137" s="76"/>
      <c r="BO6137" s="76"/>
      <c r="BQ6137" s="76"/>
      <c r="BR6137" s="76"/>
      <c r="BT6137" s="76"/>
      <c r="BU6137" s="76"/>
      <c r="BW6137" s="76"/>
      <c r="BX6137" s="76"/>
    </row>
    <row r="6138" spans="1:76" ht="12.75" customHeight="1">
      <c r="A6138" s="2"/>
      <c r="B6138" s="2"/>
      <c r="C6138" s="2"/>
      <c r="D6138" s="75"/>
      <c r="F6138" s="76"/>
      <c r="G6138" s="76"/>
      <c r="I6138" s="76"/>
      <c r="J6138" s="76"/>
      <c r="L6138" s="76"/>
      <c r="M6138" s="76"/>
      <c r="O6138" s="76"/>
      <c r="P6138" s="76"/>
      <c r="R6138" s="76"/>
      <c r="S6138" s="76"/>
      <c r="U6138" s="76"/>
      <c r="V6138" s="76"/>
      <c r="X6138" s="76"/>
      <c r="Y6138" s="76"/>
      <c r="AA6138" s="76"/>
      <c r="AB6138" s="76"/>
      <c r="AD6138" s="76"/>
      <c r="AE6138" s="76"/>
      <c r="AG6138" s="76"/>
      <c r="AH6138" s="76"/>
      <c r="AJ6138" s="76"/>
      <c r="AK6138" s="76"/>
      <c r="AM6138" s="76"/>
      <c r="AN6138" s="76"/>
      <c r="AP6138" s="76"/>
      <c r="AQ6138" s="76"/>
      <c r="AS6138" s="76"/>
      <c r="AT6138" s="76"/>
      <c r="AV6138" s="76"/>
      <c r="AW6138" s="76"/>
      <c r="AY6138" s="76"/>
      <c r="AZ6138" s="76"/>
      <c r="BB6138" s="76"/>
      <c r="BC6138" s="76"/>
      <c r="BE6138" s="76"/>
      <c r="BF6138" s="76"/>
      <c r="BH6138" s="76"/>
      <c r="BI6138" s="76"/>
      <c r="BK6138" s="76"/>
      <c r="BL6138" s="76"/>
      <c r="BN6138" s="76"/>
      <c r="BO6138" s="76"/>
      <c r="BQ6138" s="76"/>
      <c r="BR6138" s="76"/>
      <c r="BT6138" s="76"/>
      <c r="BU6138" s="76"/>
      <c r="BW6138" s="76"/>
      <c r="BX6138" s="76"/>
    </row>
    <row r="6139" spans="1:76" ht="12.75" customHeight="1">
      <c r="A6139" s="2"/>
      <c r="B6139" s="2"/>
      <c r="C6139" s="2"/>
      <c r="D6139" s="75"/>
      <c r="F6139" s="76"/>
      <c r="G6139" s="76"/>
      <c r="I6139" s="76"/>
      <c r="J6139" s="76"/>
      <c r="L6139" s="76"/>
      <c r="M6139" s="76"/>
      <c r="O6139" s="76"/>
      <c r="P6139" s="76"/>
      <c r="R6139" s="76"/>
      <c r="S6139" s="76"/>
      <c r="U6139" s="76"/>
      <c r="V6139" s="76"/>
      <c r="X6139" s="76"/>
      <c r="Y6139" s="76"/>
      <c r="AA6139" s="76"/>
      <c r="AB6139" s="76"/>
      <c r="AD6139" s="76"/>
      <c r="AE6139" s="76"/>
      <c r="AG6139" s="76"/>
      <c r="AH6139" s="76"/>
      <c r="AJ6139" s="76"/>
      <c r="AK6139" s="76"/>
      <c r="AM6139" s="76"/>
      <c r="AN6139" s="76"/>
      <c r="AP6139" s="76"/>
      <c r="AQ6139" s="76"/>
      <c r="AS6139" s="76"/>
      <c r="AT6139" s="76"/>
      <c r="AV6139" s="76"/>
      <c r="AW6139" s="76"/>
      <c r="AY6139" s="76"/>
      <c r="AZ6139" s="76"/>
      <c r="BB6139" s="76"/>
      <c r="BC6139" s="76"/>
      <c r="BE6139" s="76"/>
      <c r="BF6139" s="76"/>
      <c r="BH6139" s="76"/>
      <c r="BI6139" s="76"/>
      <c r="BK6139" s="76"/>
      <c r="BL6139" s="76"/>
      <c r="BN6139" s="76"/>
      <c r="BO6139" s="76"/>
      <c r="BQ6139" s="76"/>
      <c r="BR6139" s="76"/>
      <c r="BT6139" s="76"/>
      <c r="BU6139" s="76"/>
      <c r="BW6139" s="76"/>
      <c r="BX6139" s="76"/>
    </row>
    <row r="6140" spans="1:76" ht="12.75" customHeight="1">
      <c r="A6140" s="2"/>
      <c r="B6140" s="2"/>
      <c r="C6140" s="2"/>
      <c r="D6140" s="75"/>
      <c r="F6140" s="76"/>
      <c r="G6140" s="76"/>
      <c r="I6140" s="76"/>
      <c r="J6140" s="76"/>
      <c r="L6140" s="76"/>
      <c r="M6140" s="76"/>
      <c r="O6140" s="76"/>
      <c r="P6140" s="76"/>
      <c r="R6140" s="76"/>
      <c r="S6140" s="76"/>
      <c r="U6140" s="76"/>
      <c r="V6140" s="76"/>
      <c r="X6140" s="76"/>
      <c r="Y6140" s="76"/>
      <c r="AA6140" s="76"/>
      <c r="AB6140" s="76"/>
      <c r="AD6140" s="76"/>
      <c r="AE6140" s="76"/>
      <c r="AG6140" s="76"/>
      <c r="AH6140" s="76"/>
      <c r="AJ6140" s="76"/>
      <c r="AK6140" s="76"/>
      <c r="AM6140" s="76"/>
      <c r="AN6140" s="76"/>
      <c r="AP6140" s="76"/>
      <c r="AQ6140" s="76"/>
      <c r="AS6140" s="76"/>
      <c r="AT6140" s="76"/>
      <c r="AV6140" s="76"/>
      <c r="AW6140" s="76"/>
      <c r="AY6140" s="76"/>
      <c r="AZ6140" s="76"/>
      <c r="BB6140" s="76"/>
      <c r="BC6140" s="76"/>
      <c r="BE6140" s="76"/>
      <c r="BF6140" s="76"/>
      <c r="BH6140" s="76"/>
      <c r="BI6140" s="76"/>
      <c r="BK6140" s="76"/>
      <c r="BL6140" s="76"/>
      <c r="BN6140" s="76"/>
      <c r="BO6140" s="76"/>
      <c r="BQ6140" s="76"/>
      <c r="BR6140" s="76"/>
      <c r="BT6140" s="76"/>
      <c r="BU6140" s="76"/>
      <c r="BW6140" s="76"/>
      <c r="BX6140" s="76"/>
    </row>
    <row r="6141" spans="1:76" ht="12.75" customHeight="1">
      <c r="A6141" s="2"/>
      <c r="B6141" s="2"/>
      <c r="C6141" s="2"/>
      <c r="D6141" s="75"/>
      <c r="F6141" s="76"/>
      <c r="G6141" s="76"/>
      <c r="I6141" s="76"/>
      <c r="J6141" s="76"/>
      <c r="L6141" s="76"/>
      <c r="M6141" s="76"/>
      <c r="O6141" s="76"/>
      <c r="P6141" s="76"/>
      <c r="R6141" s="76"/>
      <c r="S6141" s="76"/>
      <c r="U6141" s="76"/>
      <c r="V6141" s="76"/>
      <c r="X6141" s="76"/>
      <c r="Y6141" s="76"/>
      <c r="AA6141" s="76"/>
      <c r="AB6141" s="76"/>
      <c r="AD6141" s="76"/>
      <c r="AE6141" s="76"/>
      <c r="AG6141" s="76"/>
      <c r="AH6141" s="76"/>
      <c r="AJ6141" s="76"/>
      <c r="AK6141" s="76"/>
      <c r="AM6141" s="76"/>
      <c r="AN6141" s="76"/>
      <c r="AP6141" s="76"/>
      <c r="AQ6141" s="76"/>
      <c r="AS6141" s="76"/>
      <c r="AT6141" s="76"/>
      <c r="AV6141" s="76"/>
      <c r="AW6141" s="76"/>
      <c r="AY6141" s="76"/>
      <c r="AZ6141" s="76"/>
      <c r="BB6141" s="76"/>
      <c r="BC6141" s="76"/>
      <c r="BE6141" s="76"/>
      <c r="BF6141" s="76"/>
      <c r="BH6141" s="76"/>
      <c r="BI6141" s="76"/>
      <c r="BK6141" s="76"/>
      <c r="BL6141" s="76"/>
      <c r="BN6141" s="76"/>
      <c r="BO6141" s="76"/>
      <c r="BQ6141" s="76"/>
      <c r="BR6141" s="76"/>
      <c r="BT6141" s="76"/>
      <c r="BU6141" s="76"/>
      <c r="BW6141" s="76"/>
      <c r="BX6141" s="76"/>
    </row>
    <row r="6142" spans="1:76" ht="12.75" customHeight="1">
      <c r="A6142" s="2"/>
      <c r="B6142" s="2"/>
      <c r="C6142" s="2"/>
      <c r="D6142" s="75"/>
      <c r="F6142" s="76"/>
      <c r="G6142" s="76"/>
      <c r="I6142" s="76"/>
      <c r="J6142" s="76"/>
      <c r="L6142" s="76"/>
      <c r="M6142" s="76"/>
      <c r="O6142" s="76"/>
      <c r="P6142" s="76"/>
      <c r="R6142" s="76"/>
      <c r="S6142" s="76"/>
      <c r="U6142" s="76"/>
      <c r="V6142" s="76"/>
      <c r="X6142" s="76"/>
      <c r="Y6142" s="76"/>
      <c r="AA6142" s="76"/>
      <c r="AB6142" s="76"/>
      <c r="AD6142" s="76"/>
      <c r="AE6142" s="76"/>
      <c r="AG6142" s="76"/>
      <c r="AH6142" s="76"/>
      <c r="AJ6142" s="76"/>
      <c r="AK6142" s="76"/>
      <c r="AM6142" s="76"/>
      <c r="AN6142" s="76"/>
      <c r="AP6142" s="76"/>
      <c r="AQ6142" s="76"/>
      <c r="AS6142" s="76"/>
      <c r="AT6142" s="76"/>
      <c r="AV6142" s="76"/>
      <c r="AW6142" s="76"/>
      <c r="AY6142" s="76"/>
      <c r="AZ6142" s="76"/>
      <c r="BB6142" s="76"/>
      <c r="BC6142" s="76"/>
      <c r="BE6142" s="76"/>
      <c r="BF6142" s="76"/>
      <c r="BH6142" s="76"/>
      <c r="BI6142" s="76"/>
      <c r="BK6142" s="76"/>
      <c r="BL6142" s="76"/>
      <c r="BN6142" s="76"/>
      <c r="BO6142" s="76"/>
      <c r="BQ6142" s="76"/>
      <c r="BR6142" s="76"/>
      <c r="BT6142" s="76"/>
      <c r="BU6142" s="76"/>
      <c r="BW6142" s="76"/>
      <c r="BX6142" s="76"/>
    </row>
    <row r="6143" spans="1:76" ht="12.75" customHeight="1">
      <c r="A6143" s="2"/>
      <c r="B6143" s="2"/>
      <c r="C6143" s="2"/>
      <c r="D6143" s="75"/>
      <c r="F6143" s="76"/>
      <c r="G6143" s="76"/>
      <c r="I6143" s="76"/>
      <c r="J6143" s="76"/>
      <c r="L6143" s="76"/>
      <c r="M6143" s="76"/>
      <c r="O6143" s="76"/>
      <c r="P6143" s="76"/>
      <c r="R6143" s="76"/>
      <c r="S6143" s="76"/>
      <c r="U6143" s="76"/>
      <c r="V6143" s="76"/>
      <c r="X6143" s="76"/>
      <c r="Y6143" s="76"/>
      <c r="AA6143" s="76"/>
      <c r="AB6143" s="76"/>
      <c r="AD6143" s="76"/>
      <c r="AE6143" s="76"/>
      <c r="AG6143" s="76"/>
      <c r="AH6143" s="76"/>
      <c r="AJ6143" s="76"/>
      <c r="AK6143" s="76"/>
      <c r="AM6143" s="76"/>
      <c r="AN6143" s="76"/>
      <c r="AP6143" s="76"/>
      <c r="AQ6143" s="76"/>
      <c r="AS6143" s="76"/>
      <c r="AT6143" s="76"/>
      <c r="AV6143" s="76"/>
      <c r="AW6143" s="76"/>
      <c r="AY6143" s="76"/>
      <c r="AZ6143" s="76"/>
      <c r="BB6143" s="76"/>
      <c r="BC6143" s="76"/>
      <c r="BE6143" s="76"/>
      <c r="BF6143" s="76"/>
      <c r="BH6143" s="76"/>
      <c r="BI6143" s="76"/>
      <c r="BK6143" s="76"/>
      <c r="BL6143" s="76"/>
      <c r="BN6143" s="76"/>
      <c r="BO6143" s="76"/>
      <c r="BQ6143" s="76"/>
      <c r="BR6143" s="76"/>
      <c r="BT6143" s="76"/>
      <c r="BU6143" s="76"/>
      <c r="BW6143" s="76"/>
      <c r="BX6143" s="76"/>
    </row>
    <row r="6144" spans="1:76" ht="12.75" customHeight="1">
      <c r="A6144" s="2"/>
      <c r="B6144" s="2"/>
      <c r="C6144" s="2"/>
      <c r="D6144" s="75"/>
      <c r="F6144" s="76"/>
      <c r="G6144" s="76"/>
      <c r="I6144" s="76"/>
      <c r="J6144" s="76"/>
      <c r="L6144" s="76"/>
      <c r="M6144" s="76"/>
      <c r="O6144" s="76"/>
      <c r="P6144" s="76"/>
      <c r="R6144" s="76"/>
      <c r="S6144" s="76"/>
      <c r="U6144" s="76"/>
      <c r="V6144" s="76"/>
      <c r="X6144" s="76"/>
      <c r="Y6144" s="76"/>
      <c r="AA6144" s="76"/>
      <c r="AB6144" s="76"/>
      <c r="AD6144" s="76"/>
      <c r="AE6144" s="76"/>
      <c r="AG6144" s="76"/>
      <c r="AH6144" s="76"/>
      <c r="AJ6144" s="76"/>
      <c r="AK6144" s="76"/>
      <c r="AM6144" s="76"/>
      <c r="AN6144" s="76"/>
      <c r="AP6144" s="76"/>
      <c r="AQ6144" s="76"/>
      <c r="AS6144" s="76"/>
      <c r="AT6144" s="76"/>
      <c r="AV6144" s="76"/>
      <c r="AW6144" s="76"/>
      <c r="AY6144" s="76"/>
      <c r="AZ6144" s="76"/>
      <c r="BB6144" s="76"/>
      <c r="BC6144" s="76"/>
      <c r="BE6144" s="76"/>
      <c r="BF6144" s="76"/>
      <c r="BH6144" s="76"/>
      <c r="BI6144" s="76"/>
      <c r="BK6144" s="76"/>
      <c r="BL6144" s="76"/>
      <c r="BN6144" s="76"/>
      <c r="BO6144" s="76"/>
      <c r="BQ6144" s="76"/>
      <c r="BR6144" s="76"/>
      <c r="BT6144" s="76"/>
      <c r="BU6144" s="76"/>
      <c r="BW6144" s="76"/>
      <c r="BX6144" s="76"/>
    </row>
    <row r="6145" spans="1:76" ht="12.75" customHeight="1">
      <c r="A6145" s="2"/>
      <c r="B6145" s="2"/>
      <c r="C6145" s="2"/>
      <c r="D6145" s="75"/>
      <c r="F6145" s="76"/>
      <c r="G6145" s="76"/>
      <c r="I6145" s="76"/>
      <c r="J6145" s="76"/>
      <c r="L6145" s="76"/>
      <c r="M6145" s="76"/>
      <c r="O6145" s="76"/>
      <c r="P6145" s="76"/>
      <c r="R6145" s="76"/>
      <c r="S6145" s="76"/>
      <c r="U6145" s="76"/>
      <c r="V6145" s="76"/>
      <c r="X6145" s="76"/>
      <c r="Y6145" s="76"/>
      <c r="AA6145" s="76"/>
      <c r="AB6145" s="76"/>
      <c r="AD6145" s="76"/>
      <c r="AE6145" s="76"/>
      <c r="AG6145" s="76"/>
      <c r="AH6145" s="76"/>
      <c r="AJ6145" s="76"/>
      <c r="AK6145" s="76"/>
      <c r="AM6145" s="76"/>
      <c r="AN6145" s="76"/>
      <c r="AP6145" s="76"/>
      <c r="AQ6145" s="76"/>
      <c r="AS6145" s="76"/>
      <c r="AT6145" s="76"/>
      <c r="AV6145" s="76"/>
      <c r="AW6145" s="76"/>
      <c r="AY6145" s="76"/>
      <c r="AZ6145" s="76"/>
      <c r="BB6145" s="76"/>
      <c r="BC6145" s="76"/>
      <c r="BE6145" s="76"/>
      <c r="BF6145" s="76"/>
      <c r="BH6145" s="76"/>
      <c r="BI6145" s="76"/>
      <c r="BK6145" s="76"/>
      <c r="BL6145" s="76"/>
      <c r="BN6145" s="76"/>
      <c r="BO6145" s="76"/>
      <c r="BQ6145" s="76"/>
      <c r="BR6145" s="76"/>
      <c r="BT6145" s="76"/>
      <c r="BU6145" s="76"/>
      <c r="BW6145" s="76"/>
      <c r="BX6145" s="76"/>
    </row>
    <row r="6146" spans="1:76" ht="12.75" customHeight="1">
      <c r="A6146" s="2"/>
      <c r="B6146" s="2"/>
      <c r="C6146" s="2"/>
      <c r="D6146" s="75"/>
      <c r="F6146" s="76"/>
      <c r="G6146" s="76"/>
      <c r="I6146" s="76"/>
      <c r="J6146" s="76"/>
      <c r="L6146" s="76"/>
      <c r="M6146" s="76"/>
      <c r="O6146" s="76"/>
      <c r="P6146" s="76"/>
      <c r="R6146" s="76"/>
      <c r="S6146" s="76"/>
      <c r="U6146" s="76"/>
      <c r="V6146" s="76"/>
      <c r="X6146" s="76"/>
      <c r="Y6146" s="76"/>
      <c r="AA6146" s="76"/>
      <c r="AB6146" s="76"/>
      <c r="AD6146" s="76"/>
      <c r="AE6146" s="76"/>
      <c r="AG6146" s="76"/>
      <c r="AH6146" s="76"/>
      <c r="AJ6146" s="76"/>
      <c r="AK6146" s="76"/>
      <c r="AM6146" s="76"/>
      <c r="AN6146" s="76"/>
      <c r="AP6146" s="76"/>
      <c r="AQ6146" s="76"/>
      <c r="AS6146" s="76"/>
      <c r="AT6146" s="76"/>
      <c r="AV6146" s="76"/>
      <c r="AW6146" s="76"/>
      <c r="AY6146" s="76"/>
      <c r="AZ6146" s="76"/>
      <c r="BB6146" s="76"/>
      <c r="BC6146" s="76"/>
      <c r="BE6146" s="76"/>
      <c r="BF6146" s="76"/>
      <c r="BH6146" s="76"/>
      <c r="BI6146" s="76"/>
      <c r="BK6146" s="76"/>
      <c r="BL6146" s="76"/>
      <c r="BN6146" s="76"/>
      <c r="BO6146" s="76"/>
      <c r="BQ6146" s="76"/>
      <c r="BR6146" s="76"/>
      <c r="BT6146" s="76"/>
      <c r="BU6146" s="76"/>
      <c r="BW6146" s="76"/>
      <c r="BX6146" s="76"/>
    </row>
    <row r="6147" spans="1:76" ht="12.75" customHeight="1">
      <c r="A6147" s="2"/>
      <c r="B6147" s="2"/>
      <c r="C6147" s="2"/>
      <c r="D6147" s="75"/>
      <c r="F6147" s="76"/>
      <c r="G6147" s="76"/>
      <c r="I6147" s="76"/>
      <c r="J6147" s="76"/>
      <c r="L6147" s="76"/>
      <c r="M6147" s="76"/>
      <c r="O6147" s="76"/>
      <c r="P6147" s="76"/>
      <c r="R6147" s="76"/>
      <c r="S6147" s="76"/>
      <c r="U6147" s="76"/>
      <c r="V6147" s="76"/>
      <c r="X6147" s="76"/>
      <c r="Y6147" s="76"/>
      <c r="AA6147" s="76"/>
      <c r="AB6147" s="76"/>
      <c r="AD6147" s="76"/>
      <c r="AE6147" s="76"/>
      <c r="AG6147" s="76"/>
      <c r="AH6147" s="76"/>
      <c r="AJ6147" s="76"/>
      <c r="AK6147" s="76"/>
      <c r="AM6147" s="76"/>
      <c r="AN6147" s="76"/>
      <c r="AP6147" s="76"/>
      <c r="AQ6147" s="76"/>
      <c r="AS6147" s="76"/>
      <c r="AT6147" s="76"/>
      <c r="AV6147" s="76"/>
      <c r="AW6147" s="76"/>
      <c r="AY6147" s="76"/>
      <c r="AZ6147" s="76"/>
      <c r="BB6147" s="76"/>
      <c r="BC6147" s="76"/>
      <c r="BE6147" s="76"/>
      <c r="BF6147" s="76"/>
      <c r="BH6147" s="76"/>
      <c r="BI6147" s="76"/>
      <c r="BK6147" s="76"/>
      <c r="BL6147" s="76"/>
      <c r="BN6147" s="76"/>
      <c r="BO6147" s="76"/>
      <c r="BQ6147" s="76"/>
      <c r="BR6147" s="76"/>
      <c r="BT6147" s="76"/>
      <c r="BU6147" s="76"/>
      <c r="BW6147" s="76"/>
      <c r="BX6147" s="76"/>
    </row>
    <row r="6148" spans="1:76" ht="12.75" customHeight="1">
      <c r="A6148" s="2"/>
      <c r="B6148" s="2"/>
      <c r="C6148" s="2"/>
      <c r="D6148" s="75"/>
      <c r="F6148" s="76"/>
      <c r="G6148" s="76"/>
      <c r="I6148" s="76"/>
      <c r="J6148" s="76"/>
      <c r="L6148" s="76"/>
      <c r="M6148" s="76"/>
      <c r="O6148" s="76"/>
      <c r="P6148" s="76"/>
      <c r="R6148" s="76"/>
      <c r="S6148" s="76"/>
      <c r="U6148" s="76"/>
      <c r="V6148" s="76"/>
      <c r="X6148" s="76"/>
      <c r="Y6148" s="76"/>
      <c r="AA6148" s="76"/>
      <c r="AB6148" s="76"/>
      <c r="AD6148" s="76"/>
      <c r="AE6148" s="76"/>
      <c r="AG6148" s="76"/>
      <c r="AH6148" s="76"/>
      <c r="AJ6148" s="76"/>
      <c r="AK6148" s="76"/>
      <c r="AM6148" s="76"/>
      <c r="AN6148" s="76"/>
      <c r="AP6148" s="76"/>
      <c r="AQ6148" s="76"/>
      <c r="AS6148" s="76"/>
      <c r="AT6148" s="76"/>
      <c r="AV6148" s="76"/>
      <c r="AW6148" s="76"/>
      <c r="AY6148" s="76"/>
      <c r="AZ6148" s="76"/>
      <c r="BB6148" s="76"/>
      <c r="BC6148" s="76"/>
      <c r="BE6148" s="76"/>
      <c r="BF6148" s="76"/>
      <c r="BH6148" s="76"/>
      <c r="BI6148" s="76"/>
      <c r="BK6148" s="76"/>
      <c r="BL6148" s="76"/>
      <c r="BN6148" s="76"/>
      <c r="BO6148" s="76"/>
      <c r="BQ6148" s="76"/>
      <c r="BR6148" s="76"/>
      <c r="BT6148" s="76"/>
      <c r="BU6148" s="76"/>
      <c r="BW6148" s="76"/>
      <c r="BX6148" s="76"/>
    </row>
    <row r="6149" spans="1:76" ht="12.75" customHeight="1">
      <c r="A6149" s="2"/>
      <c r="B6149" s="2"/>
      <c r="C6149" s="2"/>
      <c r="D6149" s="75"/>
      <c r="F6149" s="76"/>
      <c r="G6149" s="76"/>
      <c r="I6149" s="76"/>
      <c r="J6149" s="76"/>
      <c r="L6149" s="76"/>
      <c r="M6149" s="76"/>
      <c r="O6149" s="76"/>
      <c r="P6149" s="76"/>
      <c r="R6149" s="76"/>
      <c r="S6149" s="76"/>
      <c r="U6149" s="76"/>
      <c r="V6149" s="76"/>
      <c r="X6149" s="76"/>
      <c r="Y6149" s="76"/>
      <c r="AA6149" s="76"/>
      <c r="AB6149" s="76"/>
      <c r="AD6149" s="76"/>
      <c r="AE6149" s="76"/>
      <c r="AG6149" s="76"/>
      <c r="AH6149" s="76"/>
      <c r="AJ6149" s="76"/>
      <c r="AK6149" s="76"/>
      <c r="AM6149" s="76"/>
      <c r="AN6149" s="76"/>
      <c r="AP6149" s="76"/>
      <c r="AQ6149" s="76"/>
      <c r="AS6149" s="76"/>
      <c r="AT6149" s="76"/>
      <c r="AV6149" s="76"/>
      <c r="AW6149" s="76"/>
      <c r="AY6149" s="76"/>
      <c r="AZ6149" s="76"/>
      <c r="BB6149" s="76"/>
      <c r="BC6149" s="76"/>
      <c r="BE6149" s="76"/>
      <c r="BF6149" s="76"/>
      <c r="BH6149" s="76"/>
      <c r="BI6149" s="76"/>
      <c r="BK6149" s="76"/>
      <c r="BL6149" s="76"/>
      <c r="BN6149" s="76"/>
      <c r="BO6149" s="76"/>
      <c r="BQ6149" s="76"/>
      <c r="BR6149" s="76"/>
      <c r="BT6149" s="76"/>
      <c r="BU6149" s="76"/>
      <c r="BW6149" s="76"/>
      <c r="BX6149" s="76"/>
    </row>
    <row r="6150" spans="1:76" ht="12.75" customHeight="1">
      <c r="A6150" s="2"/>
      <c r="B6150" s="2"/>
      <c r="C6150" s="2"/>
      <c r="D6150" s="75"/>
      <c r="F6150" s="76"/>
      <c r="G6150" s="76"/>
      <c r="I6150" s="76"/>
      <c r="J6150" s="76"/>
      <c r="L6150" s="76"/>
      <c r="M6150" s="76"/>
      <c r="O6150" s="76"/>
      <c r="P6150" s="76"/>
      <c r="R6150" s="76"/>
      <c r="S6150" s="76"/>
      <c r="U6150" s="76"/>
      <c r="V6150" s="76"/>
      <c r="X6150" s="76"/>
      <c r="Y6150" s="76"/>
      <c r="AA6150" s="76"/>
      <c r="AB6150" s="76"/>
      <c r="AD6150" s="76"/>
      <c r="AE6150" s="76"/>
      <c r="AG6150" s="76"/>
      <c r="AH6150" s="76"/>
      <c r="AJ6150" s="76"/>
      <c r="AK6150" s="76"/>
      <c r="AM6150" s="76"/>
      <c r="AN6150" s="76"/>
      <c r="AP6150" s="76"/>
      <c r="AQ6150" s="76"/>
      <c r="AS6150" s="76"/>
      <c r="AT6150" s="76"/>
      <c r="AV6150" s="76"/>
      <c r="AW6150" s="76"/>
      <c r="AY6150" s="76"/>
      <c r="AZ6150" s="76"/>
      <c r="BB6150" s="76"/>
      <c r="BC6150" s="76"/>
      <c r="BE6150" s="76"/>
      <c r="BF6150" s="76"/>
      <c r="BH6150" s="76"/>
      <c r="BI6150" s="76"/>
      <c r="BK6150" s="76"/>
      <c r="BL6150" s="76"/>
      <c r="BN6150" s="76"/>
      <c r="BO6150" s="76"/>
      <c r="BQ6150" s="76"/>
      <c r="BR6150" s="76"/>
      <c r="BT6150" s="76"/>
      <c r="BU6150" s="76"/>
      <c r="BW6150" s="76"/>
      <c r="BX6150" s="76"/>
    </row>
    <row r="6151" spans="1:76" ht="12.75" customHeight="1">
      <c r="A6151" s="2"/>
      <c r="B6151" s="2"/>
      <c r="C6151" s="2"/>
      <c r="D6151" s="75"/>
      <c r="F6151" s="76"/>
      <c r="G6151" s="76"/>
      <c r="I6151" s="76"/>
      <c r="J6151" s="76"/>
      <c r="L6151" s="76"/>
      <c r="M6151" s="76"/>
      <c r="O6151" s="76"/>
      <c r="P6151" s="76"/>
      <c r="R6151" s="76"/>
      <c r="S6151" s="76"/>
      <c r="U6151" s="76"/>
      <c r="V6151" s="76"/>
      <c r="X6151" s="76"/>
      <c r="Y6151" s="76"/>
      <c r="AA6151" s="76"/>
      <c r="AB6151" s="76"/>
      <c r="AD6151" s="76"/>
      <c r="AE6151" s="76"/>
      <c r="AG6151" s="76"/>
      <c r="AH6151" s="76"/>
      <c r="AJ6151" s="76"/>
      <c r="AK6151" s="76"/>
      <c r="AM6151" s="76"/>
      <c r="AN6151" s="76"/>
      <c r="AP6151" s="76"/>
      <c r="AQ6151" s="76"/>
      <c r="AS6151" s="76"/>
      <c r="AT6151" s="76"/>
      <c r="AV6151" s="76"/>
      <c r="AW6151" s="76"/>
      <c r="AY6151" s="76"/>
      <c r="AZ6151" s="76"/>
      <c r="BB6151" s="76"/>
      <c r="BC6151" s="76"/>
      <c r="BE6151" s="76"/>
      <c r="BF6151" s="76"/>
      <c r="BH6151" s="76"/>
      <c r="BI6151" s="76"/>
      <c r="BK6151" s="76"/>
      <c r="BL6151" s="76"/>
      <c r="BN6151" s="76"/>
      <c r="BO6151" s="76"/>
      <c r="BQ6151" s="76"/>
      <c r="BR6151" s="76"/>
      <c r="BT6151" s="76"/>
      <c r="BU6151" s="76"/>
      <c r="BW6151" s="76"/>
      <c r="BX6151" s="76"/>
    </row>
    <row r="6152" spans="1:76" ht="12.75" customHeight="1">
      <c r="A6152" s="2"/>
      <c r="B6152" s="2"/>
      <c r="C6152" s="2"/>
      <c r="D6152" s="75"/>
      <c r="F6152" s="76"/>
      <c r="G6152" s="76"/>
      <c r="I6152" s="76"/>
      <c r="J6152" s="76"/>
      <c r="L6152" s="76"/>
      <c r="M6152" s="76"/>
      <c r="O6152" s="76"/>
      <c r="P6152" s="76"/>
      <c r="R6152" s="76"/>
      <c r="S6152" s="76"/>
      <c r="U6152" s="76"/>
      <c r="V6152" s="76"/>
      <c r="X6152" s="76"/>
      <c r="Y6152" s="76"/>
      <c r="AA6152" s="76"/>
      <c r="AB6152" s="76"/>
      <c r="AD6152" s="76"/>
      <c r="AE6152" s="76"/>
      <c r="AG6152" s="76"/>
      <c r="AH6152" s="76"/>
      <c r="AJ6152" s="76"/>
      <c r="AK6152" s="76"/>
      <c r="AM6152" s="76"/>
      <c r="AN6152" s="76"/>
      <c r="AP6152" s="76"/>
      <c r="AQ6152" s="76"/>
      <c r="AS6152" s="76"/>
      <c r="AT6152" s="76"/>
      <c r="AV6152" s="76"/>
      <c r="AW6152" s="76"/>
      <c r="AY6152" s="76"/>
      <c r="AZ6152" s="76"/>
      <c r="BB6152" s="76"/>
      <c r="BC6152" s="76"/>
      <c r="BE6152" s="76"/>
      <c r="BF6152" s="76"/>
      <c r="BH6152" s="76"/>
      <c r="BI6152" s="76"/>
      <c r="BK6152" s="76"/>
      <c r="BL6152" s="76"/>
      <c r="BN6152" s="76"/>
      <c r="BO6152" s="76"/>
      <c r="BQ6152" s="76"/>
      <c r="BR6152" s="76"/>
      <c r="BT6152" s="76"/>
      <c r="BU6152" s="76"/>
      <c r="BW6152" s="76"/>
      <c r="BX6152" s="76"/>
    </row>
    <row r="6153" spans="1:76" ht="12.75" customHeight="1">
      <c r="A6153" s="2"/>
      <c r="B6153" s="2"/>
      <c r="C6153" s="2"/>
      <c r="D6153" s="75"/>
      <c r="F6153" s="76"/>
      <c r="G6153" s="76"/>
      <c r="I6153" s="76"/>
      <c r="J6153" s="76"/>
      <c r="L6153" s="76"/>
      <c r="M6153" s="76"/>
      <c r="O6153" s="76"/>
      <c r="P6153" s="76"/>
      <c r="R6153" s="76"/>
      <c r="S6153" s="76"/>
      <c r="U6153" s="76"/>
      <c r="V6153" s="76"/>
      <c r="X6153" s="76"/>
      <c r="Y6153" s="76"/>
      <c r="AA6153" s="76"/>
      <c r="AB6153" s="76"/>
      <c r="AD6153" s="76"/>
      <c r="AE6153" s="76"/>
      <c r="AG6153" s="76"/>
      <c r="AH6153" s="76"/>
      <c r="AJ6153" s="76"/>
      <c r="AK6153" s="76"/>
      <c r="AM6153" s="76"/>
      <c r="AN6153" s="76"/>
      <c r="AP6153" s="76"/>
      <c r="AQ6153" s="76"/>
      <c r="AS6153" s="76"/>
      <c r="AT6153" s="76"/>
      <c r="AV6153" s="76"/>
      <c r="AW6153" s="76"/>
      <c r="AY6153" s="76"/>
      <c r="AZ6153" s="76"/>
      <c r="BB6153" s="76"/>
      <c r="BC6153" s="76"/>
      <c r="BE6153" s="76"/>
      <c r="BF6153" s="76"/>
      <c r="BH6153" s="76"/>
      <c r="BI6153" s="76"/>
      <c r="BK6153" s="76"/>
      <c r="BL6153" s="76"/>
      <c r="BN6153" s="76"/>
      <c r="BO6153" s="76"/>
      <c r="BQ6153" s="76"/>
      <c r="BR6153" s="76"/>
      <c r="BT6153" s="76"/>
      <c r="BU6153" s="76"/>
      <c r="BW6153" s="76"/>
      <c r="BX6153" s="76"/>
    </row>
    <row r="6154" spans="1:76" ht="12.75" customHeight="1">
      <c r="A6154" s="2"/>
      <c r="B6154" s="2"/>
      <c r="C6154" s="2"/>
      <c r="D6154" s="75"/>
      <c r="F6154" s="76"/>
      <c r="G6154" s="76"/>
      <c r="I6154" s="76"/>
      <c r="J6154" s="76"/>
      <c r="L6154" s="76"/>
      <c r="M6154" s="76"/>
      <c r="O6154" s="76"/>
      <c r="P6154" s="76"/>
      <c r="R6154" s="76"/>
      <c r="S6154" s="76"/>
      <c r="U6154" s="76"/>
      <c r="V6154" s="76"/>
      <c r="X6154" s="76"/>
      <c r="Y6154" s="76"/>
      <c r="AA6154" s="76"/>
      <c r="AB6154" s="76"/>
      <c r="AD6154" s="76"/>
      <c r="AE6154" s="76"/>
      <c r="AG6154" s="76"/>
      <c r="AH6154" s="76"/>
      <c r="AJ6154" s="76"/>
      <c r="AK6154" s="76"/>
      <c r="AM6154" s="76"/>
      <c r="AN6154" s="76"/>
      <c r="AP6154" s="76"/>
      <c r="AQ6154" s="76"/>
      <c r="AS6154" s="76"/>
      <c r="AT6154" s="76"/>
      <c r="AV6154" s="76"/>
      <c r="AW6154" s="76"/>
      <c r="AY6154" s="76"/>
      <c r="AZ6154" s="76"/>
      <c r="BB6154" s="76"/>
      <c r="BC6154" s="76"/>
      <c r="BE6154" s="76"/>
      <c r="BF6154" s="76"/>
      <c r="BH6154" s="76"/>
      <c r="BI6154" s="76"/>
      <c r="BK6154" s="76"/>
      <c r="BL6154" s="76"/>
      <c r="BN6154" s="76"/>
      <c r="BO6154" s="76"/>
      <c r="BQ6154" s="76"/>
      <c r="BR6154" s="76"/>
      <c r="BT6154" s="76"/>
      <c r="BU6154" s="76"/>
      <c r="BW6154" s="76"/>
      <c r="BX6154" s="76"/>
    </row>
    <row r="6155" spans="1:76" ht="12.75" customHeight="1">
      <c r="A6155" s="2"/>
      <c r="B6155" s="2"/>
      <c r="C6155" s="2"/>
      <c r="D6155" s="75"/>
      <c r="F6155" s="76"/>
      <c r="G6155" s="76"/>
      <c r="I6155" s="76"/>
      <c r="J6155" s="76"/>
      <c r="L6155" s="76"/>
      <c r="M6155" s="76"/>
      <c r="O6155" s="76"/>
      <c r="P6155" s="76"/>
      <c r="R6155" s="76"/>
      <c r="S6155" s="76"/>
      <c r="U6155" s="76"/>
      <c r="V6155" s="76"/>
      <c r="X6155" s="76"/>
      <c r="Y6155" s="76"/>
      <c r="AA6155" s="76"/>
      <c r="AB6155" s="76"/>
      <c r="AD6155" s="76"/>
      <c r="AE6155" s="76"/>
      <c r="AG6155" s="76"/>
      <c r="AH6155" s="76"/>
      <c r="AJ6155" s="76"/>
      <c r="AK6155" s="76"/>
      <c r="AM6155" s="76"/>
      <c r="AN6155" s="76"/>
      <c r="AP6155" s="76"/>
      <c r="AQ6155" s="76"/>
      <c r="AS6155" s="76"/>
      <c r="AT6155" s="76"/>
      <c r="AV6155" s="76"/>
      <c r="AW6155" s="76"/>
      <c r="AY6155" s="76"/>
      <c r="AZ6155" s="76"/>
      <c r="BB6155" s="76"/>
      <c r="BC6155" s="76"/>
      <c r="BE6155" s="76"/>
      <c r="BF6155" s="76"/>
      <c r="BH6155" s="76"/>
      <c r="BI6155" s="76"/>
      <c r="BK6155" s="76"/>
      <c r="BL6155" s="76"/>
      <c r="BN6155" s="76"/>
      <c r="BO6155" s="76"/>
      <c r="BQ6155" s="76"/>
      <c r="BR6155" s="76"/>
      <c r="BT6155" s="76"/>
      <c r="BU6155" s="76"/>
      <c r="BW6155" s="76"/>
      <c r="BX6155" s="76"/>
    </row>
    <row r="6156" spans="1:76" ht="12.75" customHeight="1">
      <c r="A6156" s="2"/>
      <c r="B6156" s="2"/>
      <c r="C6156" s="2"/>
      <c r="D6156" s="75"/>
      <c r="F6156" s="76"/>
      <c r="G6156" s="76"/>
      <c r="I6156" s="76"/>
      <c r="J6156" s="76"/>
      <c r="L6156" s="76"/>
      <c r="M6156" s="76"/>
      <c r="O6156" s="76"/>
      <c r="P6156" s="76"/>
      <c r="R6156" s="76"/>
      <c r="S6156" s="76"/>
      <c r="U6156" s="76"/>
      <c r="V6156" s="76"/>
      <c r="X6156" s="76"/>
      <c r="Y6156" s="76"/>
      <c r="AA6156" s="76"/>
      <c r="AB6156" s="76"/>
      <c r="AD6156" s="76"/>
      <c r="AE6156" s="76"/>
      <c r="AG6156" s="76"/>
      <c r="AH6156" s="76"/>
      <c r="AJ6156" s="76"/>
      <c r="AK6156" s="76"/>
      <c r="AM6156" s="76"/>
      <c r="AN6156" s="76"/>
      <c r="AP6156" s="76"/>
      <c r="AQ6156" s="76"/>
      <c r="AS6156" s="76"/>
      <c r="AT6156" s="76"/>
      <c r="AV6156" s="76"/>
      <c r="AW6156" s="76"/>
      <c r="AY6156" s="76"/>
      <c r="AZ6156" s="76"/>
      <c r="BB6156" s="76"/>
      <c r="BC6156" s="76"/>
      <c r="BE6156" s="76"/>
      <c r="BF6156" s="76"/>
      <c r="BH6156" s="76"/>
      <c r="BI6156" s="76"/>
      <c r="BK6156" s="76"/>
      <c r="BL6156" s="76"/>
      <c r="BN6156" s="76"/>
      <c r="BO6156" s="76"/>
      <c r="BQ6156" s="76"/>
      <c r="BR6156" s="76"/>
      <c r="BT6156" s="76"/>
      <c r="BU6156" s="76"/>
      <c r="BW6156" s="76"/>
      <c r="BX6156" s="76"/>
    </row>
    <row r="6157" spans="1:76" ht="12.75" customHeight="1">
      <c r="A6157" s="2"/>
      <c r="B6157" s="2"/>
      <c r="C6157" s="2"/>
      <c r="D6157" s="75"/>
      <c r="F6157" s="76"/>
      <c r="G6157" s="76"/>
      <c r="I6157" s="76"/>
      <c r="J6157" s="76"/>
      <c r="L6157" s="76"/>
      <c r="M6157" s="76"/>
      <c r="O6157" s="76"/>
      <c r="P6157" s="76"/>
      <c r="R6157" s="76"/>
      <c r="S6157" s="76"/>
      <c r="U6157" s="76"/>
      <c r="V6157" s="76"/>
      <c r="X6157" s="76"/>
      <c r="Y6157" s="76"/>
      <c r="AA6157" s="76"/>
      <c r="AB6157" s="76"/>
      <c r="AD6157" s="76"/>
      <c r="AE6157" s="76"/>
      <c r="AG6157" s="76"/>
      <c r="AH6157" s="76"/>
      <c r="AJ6157" s="76"/>
      <c r="AK6157" s="76"/>
      <c r="AM6157" s="76"/>
      <c r="AN6157" s="76"/>
      <c r="AP6157" s="76"/>
      <c r="AQ6157" s="76"/>
      <c r="AS6157" s="76"/>
      <c r="AT6157" s="76"/>
      <c r="AV6157" s="76"/>
      <c r="AW6157" s="76"/>
      <c r="AY6157" s="76"/>
      <c r="AZ6157" s="76"/>
      <c r="BB6157" s="76"/>
      <c r="BC6157" s="76"/>
      <c r="BE6157" s="76"/>
      <c r="BF6157" s="76"/>
      <c r="BH6157" s="76"/>
      <c r="BI6157" s="76"/>
      <c r="BK6157" s="76"/>
      <c r="BL6157" s="76"/>
      <c r="BN6157" s="76"/>
      <c r="BO6157" s="76"/>
      <c r="BQ6157" s="76"/>
      <c r="BR6157" s="76"/>
      <c r="BT6157" s="76"/>
      <c r="BU6157" s="76"/>
      <c r="BW6157" s="76"/>
      <c r="BX6157" s="76"/>
    </row>
    <row r="6158" spans="1:76" ht="12.75" customHeight="1">
      <c r="A6158" s="2"/>
      <c r="B6158" s="2"/>
      <c r="C6158" s="2"/>
      <c r="D6158" s="75"/>
      <c r="F6158" s="76"/>
      <c r="G6158" s="76"/>
      <c r="I6158" s="76"/>
      <c r="J6158" s="76"/>
      <c r="L6158" s="76"/>
      <c r="M6158" s="76"/>
      <c r="O6158" s="76"/>
      <c r="P6158" s="76"/>
      <c r="R6158" s="76"/>
      <c r="S6158" s="76"/>
      <c r="U6158" s="76"/>
      <c r="V6158" s="76"/>
      <c r="X6158" s="76"/>
      <c r="Y6158" s="76"/>
      <c r="AA6158" s="76"/>
      <c r="AB6158" s="76"/>
      <c r="AD6158" s="76"/>
      <c r="AE6158" s="76"/>
      <c r="AG6158" s="76"/>
      <c r="AH6158" s="76"/>
      <c r="AJ6158" s="76"/>
      <c r="AK6158" s="76"/>
      <c r="AM6158" s="76"/>
      <c r="AN6158" s="76"/>
      <c r="AP6158" s="76"/>
      <c r="AQ6158" s="76"/>
      <c r="AS6158" s="76"/>
      <c r="AT6158" s="76"/>
      <c r="AV6158" s="76"/>
      <c r="AW6158" s="76"/>
      <c r="AY6158" s="76"/>
      <c r="AZ6158" s="76"/>
      <c r="BB6158" s="76"/>
      <c r="BC6158" s="76"/>
      <c r="BE6158" s="76"/>
      <c r="BF6158" s="76"/>
      <c r="BH6158" s="76"/>
      <c r="BI6158" s="76"/>
      <c r="BK6158" s="76"/>
      <c r="BL6158" s="76"/>
      <c r="BN6158" s="76"/>
      <c r="BO6158" s="76"/>
      <c r="BQ6158" s="76"/>
      <c r="BR6158" s="76"/>
      <c r="BT6158" s="76"/>
      <c r="BU6158" s="76"/>
      <c r="BW6158" s="76"/>
      <c r="BX6158" s="76"/>
    </row>
    <row r="6159" spans="1:76" ht="12.75" customHeight="1">
      <c r="A6159" s="2"/>
      <c r="B6159" s="2"/>
      <c r="C6159" s="2"/>
      <c r="D6159" s="75"/>
      <c r="F6159" s="76"/>
      <c r="G6159" s="76"/>
      <c r="I6159" s="76"/>
      <c r="J6159" s="76"/>
      <c r="L6159" s="76"/>
      <c r="M6159" s="76"/>
      <c r="O6159" s="76"/>
      <c r="P6159" s="76"/>
      <c r="R6159" s="76"/>
      <c r="S6159" s="76"/>
      <c r="U6159" s="76"/>
      <c r="V6159" s="76"/>
      <c r="X6159" s="76"/>
      <c r="Y6159" s="76"/>
      <c r="AA6159" s="76"/>
      <c r="AB6159" s="76"/>
      <c r="AD6159" s="76"/>
      <c r="AE6159" s="76"/>
      <c r="AG6159" s="76"/>
      <c r="AH6159" s="76"/>
      <c r="AJ6159" s="76"/>
      <c r="AK6159" s="76"/>
      <c r="AM6159" s="76"/>
      <c r="AN6159" s="76"/>
      <c r="AP6159" s="76"/>
      <c r="AQ6159" s="76"/>
      <c r="AS6159" s="76"/>
      <c r="AT6159" s="76"/>
      <c r="AV6159" s="76"/>
      <c r="AW6159" s="76"/>
      <c r="AY6159" s="76"/>
      <c r="AZ6159" s="76"/>
      <c r="BB6159" s="76"/>
      <c r="BC6159" s="76"/>
      <c r="BE6159" s="76"/>
      <c r="BF6159" s="76"/>
      <c r="BH6159" s="76"/>
      <c r="BI6159" s="76"/>
      <c r="BK6159" s="76"/>
      <c r="BL6159" s="76"/>
      <c r="BN6159" s="76"/>
      <c r="BO6159" s="76"/>
      <c r="BQ6159" s="76"/>
      <c r="BR6159" s="76"/>
      <c r="BT6159" s="76"/>
      <c r="BU6159" s="76"/>
      <c r="BW6159" s="76"/>
      <c r="BX6159" s="76"/>
    </row>
    <row r="6160" spans="1:76" ht="12.75" customHeight="1">
      <c r="A6160" s="2"/>
      <c r="B6160" s="2"/>
      <c r="C6160" s="2"/>
      <c r="D6160" s="75"/>
      <c r="F6160" s="76"/>
      <c r="G6160" s="76"/>
      <c r="I6160" s="76"/>
      <c r="J6160" s="76"/>
      <c r="L6160" s="76"/>
      <c r="M6160" s="76"/>
      <c r="O6160" s="76"/>
      <c r="P6160" s="76"/>
      <c r="R6160" s="76"/>
      <c r="S6160" s="76"/>
      <c r="U6160" s="76"/>
      <c r="V6160" s="76"/>
      <c r="X6160" s="76"/>
      <c r="Y6160" s="76"/>
      <c r="AA6160" s="76"/>
      <c r="AB6160" s="76"/>
      <c r="AD6160" s="76"/>
      <c r="AE6160" s="76"/>
      <c r="AG6160" s="76"/>
      <c r="AH6160" s="76"/>
      <c r="AJ6160" s="76"/>
      <c r="AK6160" s="76"/>
      <c r="AM6160" s="76"/>
      <c r="AN6160" s="76"/>
      <c r="AP6160" s="76"/>
      <c r="AQ6160" s="76"/>
      <c r="AS6160" s="76"/>
      <c r="AT6160" s="76"/>
      <c r="AV6160" s="76"/>
      <c r="AW6160" s="76"/>
      <c r="AY6160" s="76"/>
      <c r="AZ6160" s="76"/>
      <c r="BB6160" s="76"/>
      <c r="BC6160" s="76"/>
      <c r="BE6160" s="76"/>
      <c r="BF6160" s="76"/>
      <c r="BH6160" s="76"/>
      <c r="BI6160" s="76"/>
      <c r="BK6160" s="76"/>
      <c r="BL6160" s="76"/>
      <c r="BN6160" s="76"/>
      <c r="BO6160" s="76"/>
      <c r="BQ6160" s="76"/>
      <c r="BR6160" s="76"/>
      <c r="BT6160" s="76"/>
      <c r="BU6160" s="76"/>
      <c r="BW6160" s="76"/>
      <c r="BX6160" s="76"/>
    </row>
    <row r="6161" spans="1:76" ht="12.75" customHeight="1">
      <c r="A6161" s="2"/>
      <c r="B6161" s="2"/>
      <c r="C6161" s="2"/>
      <c r="D6161" s="75"/>
      <c r="F6161" s="76"/>
      <c r="G6161" s="76"/>
      <c r="I6161" s="76"/>
      <c r="J6161" s="76"/>
      <c r="L6161" s="76"/>
      <c r="M6161" s="76"/>
      <c r="O6161" s="76"/>
      <c r="P6161" s="76"/>
      <c r="R6161" s="76"/>
      <c r="S6161" s="76"/>
      <c r="U6161" s="76"/>
      <c r="V6161" s="76"/>
      <c r="X6161" s="76"/>
      <c r="Y6161" s="76"/>
      <c r="AA6161" s="76"/>
      <c r="AB6161" s="76"/>
      <c r="AD6161" s="76"/>
      <c r="AE6161" s="76"/>
      <c r="AG6161" s="76"/>
      <c r="AH6161" s="76"/>
      <c r="AJ6161" s="76"/>
      <c r="AK6161" s="76"/>
      <c r="AM6161" s="76"/>
      <c r="AN6161" s="76"/>
      <c r="AP6161" s="76"/>
      <c r="AQ6161" s="76"/>
      <c r="AS6161" s="76"/>
      <c r="AT6161" s="76"/>
      <c r="AV6161" s="76"/>
      <c r="AW6161" s="76"/>
      <c r="AY6161" s="76"/>
      <c r="AZ6161" s="76"/>
      <c r="BB6161" s="76"/>
      <c r="BC6161" s="76"/>
      <c r="BE6161" s="76"/>
      <c r="BF6161" s="76"/>
      <c r="BH6161" s="76"/>
      <c r="BI6161" s="76"/>
      <c r="BK6161" s="76"/>
      <c r="BL6161" s="76"/>
      <c r="BN6161" s="76"/>
      <c r="BO6161" s="76"/>
      <c r="BQ6161" s="76"/>
      <c r="BR6161" s="76"/>
      <c r="BT6161" s="76"/>
      <c r="BU6161" s="76"/>
      <c r="BW6161" s="76"/>
      <c r="BX6161" s="76"/>
    </row>
    <row r="6162" spans="1:76" ht="12.75" customHeight="1">
      <c r="A6162" s="2"/>
      <c r="B6162" s="2"/>
      <c r="C6162" s="2"/>
      <c r="D6162" s="75"/>
      <c r="F6162" s="76"/>
      <c r="G6162" s="76"/>
      <c r="I6162" s="76"/>
      <c r="J6162" s="76"/>
      <c r="L6162" s="76"/>
      <c r="M6162" s="76"/>
      <c r="O6162" s="76"/>
      <c r="P6162" s="76"/>
      <c r="R6162" s="76"/>
      <c r="S6162" s="76"/>
      <c r="U6162" s="76"/>
      <c r="V6162" s="76"/>
      <c r="X6162" s="76"/>
      <c r="Y6162" s="76"/>
      <c r="AA6162" s="76"/>
      <c r="AB6162" s="76"/>
      <c r="AD6162" s="76"/>
      <c r="AE6162" s="76"/>
      <c r="AG6162" s="76"/>
      <c r="AH6162" s="76"/>
      <c r="AJ6162" s="76"/>
      <c r="AK6162" s="76"/>
      <c r="AM6162" s="76"/>
      <c r="AN6162" s="76"/>
      <c r="AP6162" s="76"/>
      <c r="AQ6162" s="76"/>
      <c r="AS6162" s="76"/>
      <c r="AT6162" s="76"/>
      <c r="AV6162" s="76"/>
      <c r="AW6162" s="76"/>
      <c r="AY6162" s="76"/>
      <c r="AZ6162" s="76"/>
      <c r="BB6162" s="76"/>
      <c r="BC6162" s="76"/>
      <c r="BE6162" s="76"/>
      <c r="BF6162" s="76"/>
      <c r="BH6162" s="76"/>
      <c r="BI6162" s="76"/>
      <c r="BK6162" s="76"/>
      <c r="BL6162" s="76"/>
      <c r="BN6162" s="76"/>
      <c r="BO6162" s="76"/>
      <c r="BQ6162" s="76"/>
      <c r="BR6162" s="76"/>
      <c r="BT6162" s="76"/>
      <c r="BU6162" s="76"/>
      <c r="BW6162" s="76"/>
      <c r="BX6162" s="76"/>
    </row>
    <row r="6163" spans="1:76" ht="12.75" customHeight="1">
      <c r="A6163" s="2"/>
      <c r="B6163" s="2"/>
      <c r="C6163" s="2"/>
      <c r="D6163" s="75"/>
      <c r="F6163" s="76"/>
      <c r="G6163" s="76"/>
      <c r="I6163" s="76"/>
      <c r="J6163" s="76"/>
      <c r="L6163" s="76"/>
      <c r="M6163" s="76"/>
      <c r="O6163" s="76"/>
      <c r="P6163" s="76"/>
      <c r="R6163" s="76"/>
      <c r="S6163" s="76"/>
      <c r="U6163" s="76"/>
      <c r="V6163" s="76"/>
      <c r="X6163" s="76"/>
      <c r="Y6163" s="76"/>
      <c r="AA6163" s="76"/>
      <c r="AB6163" s="76"/>
      <c r="AD6163" s="76"/>
      <c r="AE6163" s="76"/>
      <c r="AG6163" s="76"/>
      <c r="AH6163" s="76"/>
      <c r="AJ6163" s="76"/>
      <c r="AK6163" s="76"/>
      <c r="AM6163" s="76"/>
      <c r="AN6163" s="76"/>
      <c r="AP6163" s="76"/>
      <c r="AQ6163" s="76"/>
      <c r="AS6163" s="76"/>
      <c r="AT6163" s="76"/>
      <c r="AV6163" s="76"/>
      <c r="AW6163" s="76"/>
      <c r="AY6163" s="76"/>
      <c r="AZ6163" s="76"/>
      <c r="BB6163" s="76"/>
      <c r="BC6163" s="76"/>
      <c r="BE6163" s="76"/>
      <c r="BF6163" s="76"/>
      <c r="BH6163" s="76"/>
      <c r="BI6163" s="76"/>
      <c r="BK6163" s="76"/>
      <c r="BL6163" s="76"/>
      <c r="BN6163" s="76"/>
      <c r="BO6163" s="76"/>
      <c r="BQ6163" s="76"/>
      <c r="BR6163" s="76"/>
      <c r="BT6163" s="76"/>
      <c r="BU6163" s="76"/>
      <c r="BW6163" s="76"/>
      <c r="BX6163" s="76"/>
    </row>
    <row r="6164" spans="1:76" ht="12.75" customHeight="1">
      <c r="A6164" s="2"/>
      <c r="B6164" s="2"/>
      <c r="C6164" s="2"/>
      <c r="D6164" s="75"/>
      <c r="F6164" s="76"/>
      <c r="G6164" s="76"/>
      <c r="I6164" s="76"/>
      <c r="J6164" s="76"/>
      <c r="L6164" s="76"/>
      <c r="M6164" s="76"/>
      <c r="O6164" s="76"/>
      <c r="P6164" s="76"/>
      <c r="R6164" s="76"/>
      <c r="S6164" s="76"/>
      <c r="U6164" s="76"/>
      <c r="V6164" s="76"/>
      <c r="X6164" s="76"/>
      <c r="Y6164" s="76"/>
      <c r="AA6164" s="76"/>
      <c r="AB6164" s="76"/>
      <c r="AD6164" s="76"/>
      <c r="AE6164" s="76"/>
      <c r="AG6164" s="76"/>
      <c r="AH6164" s="76"/>
      <c r="AJ6164" s="76"/>
      <c r="AK6164" s="76"/>
      <c r="AM6164" s="76"/>
      <c r="AN6164" s="76"/>
      <c r="AP6164" s="76"/>
      <c r="AQ6164" s="76"/>
      <c r="AS6164" s="76"/>
      <c r="AT6164" s="76"/>
      <c r="AV6164" s="76"/>
      <c r="AW6164" s="76"/>
      <c r="AY6164" s="76"/>
      <c r="AZ6164" s="76"/>
      <c r="BB6164" s="76"/>
      <c r="BC6164" s="76"/>
      <c r="BE6164" s="76"/>
      <c r="BF6164" s="76"/>
      <c r="BH6164" s="76"/>
      <c r="BI6164" s="76"/>
      <c r="BK6164" s="76"/>
      <c r="BL6164" s="76"/>
      <c r="BN6164" s="76"/>
      <c r="BO6164" s="76"/>
      <c r="BQ6164" s="76"/>
      <c r="BR6164" s="76"/>
      <c r="BT6164" s="76"/>
      <c r="BU6164" s="76"/>
      <c r="BW6164" s="76"/>
      <c r="BX6164" s="76"/>
    </row>
    <row r="6165" spans="1:76" ht="12.75" customHeight="1">
      <c r="A6165" s="2"/>
      <c r="B6165" s="2"/>
      <c r="C6165" s="2"/>
      <c r="D6165" s="75"/>
      <c r="F6165" s="76"/>
      <c r="G6165" s="76"/>
      <c r="I6165" s="76"/>
      <c r="J6165" s="76"/>
      <c r="L6165" s="76"/>
      <c r="M6165" s="76"/>
      <c r="O6165" s="76"/>
      <c r="P6165" s="76"/>
      <c r="R6165" s="76"/>
      <c r="S6165" s="76"/>
      <c r="U6165" s="76"/>
      <c r="V6165" s="76"/>
      <c r="X6165" s="76"/>
      <c r="Y6165" s="76"/>
      <c r="AA6165" s="76"/>
      <c r="AB6165" s="76"/>
      <c r="AD6165" s="76"/>
      <c r="AE6165" s="76"/>
      <c r="AG6165" s="76"/>
      <c r="AH6165" s="76"/>
      <c r="AJ6165" s="76"/>
      <c r="AK6165" s="76"/>
      <c r="AM6165" s="76"/>
      <c r="AN6165" s="76"/>
      <c r="AP6165" s="76"/>
      <c r="AQ6165" s="76"/>
      <c r="AS6165" s="76"/>
      <c r="AT6165" s="76"/>
      <c r="AV6165" s="76"/>
      <c r="AW6165" s="76"/>
      <c r="AY6165" s="76"/>
      <c r="AZ6165" s="76"/>
      <c r="BB6165" s="76"/>
      <c r="BC6165" s="76"/>
      <c r="BE6165" s="76"/>
      <c r="BF6165" s="76"/>
      <c r="BH6165" s="76"/>
      <c r="BI6165" s="76"/>
      <c r="BK6165" s="76"/>
      <c r="BL6165" s="76"/>
      <c r="BN6165" s="76"/>
      <c r="BO6165" s="76"/>
      <c r="BQ6165" s="76"/>
      <c r="BR6165" s="76"/>
      <c r="BT6165" s="76"/>
      <c r="BU6165" s="76"/>
      <c r="BW6165" s="76"/>
      <c r="BX6165" s="76"/>
    </row>
    <row r="6166" spans="1:76" ht="12.75" customHeight="1">
      <c r="A6166" s="2"/>
      <c r="B6166" s="2"/>
      <c r="C6166" s="2"/>
      <c r="D6166" s="75"/>
      <c r="F6166" s="76"/>
      <c r="G6166" s="76"/>
      <c r="I6166" s="76"/>
      <c r="J6166" s="76"/>
      <c r="L6166" s="76"/>
      <c r="M6166" s="76"/>
      <c r="O6166" s="76"/>
      <c r="P6166" s="76"/>
      <c r="R6166" s="76"/>
      <c r="S6166" s="76"/>
      <c r="U6166" s="76"/>
      <c r="V6166" s="76"/>
      <c r="X6166" s="76"/>
      <c r="Y6166" s="76"/>
      <c r="AA6166" s="76"/>
      <c r="AB6166" s="76"/>
      <c r="AD6166" s="76"/>
      <c r="AE6166" s="76"/>
      <c r="AG6166" s="76"/>
      <c r="AH6166" s="76"/>
      <c r="AJ6166" s="76"/>
      <c r="AK6166" s="76"/>
      <c r="AM6166" s="76"/>
      <c r="AN6166" s="76"/>
      <c r="AP6166" s="76"/>
      <c r="AQ6166" s="76"/>
      <c r="AS6166" s="76"/>
      <c r="AT6166" s="76"/>
      <c r="AV6166" s="76"/>
      <c r="AW6166" s="76"/>
      <c r="AY6166" s="76"/>
      <c r="AZ6166" s="76"/>
      <c r="BB6166" s="76"/>
      <c r="BC6166" s="76"/>
      <c r="BE6166" s="76"/>
      <c r="BF6166" s="76"/>
      <c r="BH6166" s="76"/>
      <c r="BI6166" s="76"/>
      <c r="BK6166" s="76"/>
      <c r="BL6166" s="76"/>
      <c r="BN6166" s="76"/>
      <c r="BO6166" s="76"/>
      <c r="BQ6166" s="76"/>
      <c r="BR6166" s="76"/>
      <c r="BT6166" s="76"/>
      <c r="BU6166" s="76"/>
      <c r="BW6166" s="76"/>
      <c r="BX6166" s="76"/>
    </row>
    <row r="6167" spans="1:76" ht="12.75" customHeight="1">
      <c r="A6167" s="2"/>
      <c r="B6167" s="2"/>
      <c r="C6167" s="2"/>
      <c r="D6167" s="75"/>
      <c r="F6167" s="76"/>
      <c r="G6167" s="76"/>
      <c r="I6167" s="76"/>
      <c r="J6167" s="76"/>
      <c r="L6167" s="76"/>
      <c r="M6167" s="76"/>
      <c r="O6167" s="76"/>
      <c r="P6167" s="76"/>
      <c r="R6167" s="76"/>
      <c r="S6167" s="76"/>
      <c r="U6167" s="76"/>
      <c r="V6167" s="76"/>
      <c r="X6167" s="76"/>
      <c r="Y6167" s="76"/>
      <c r="AA6167" s="76"/>
      <c r="AB6167" s="76"/>
      <c r="AD6167" s="76"/>
      <c r="AE6167" s="76"/>
      <c r="AG6167" s="76"/>
      <c r="AH6167" s="76"/>
      <c r="AJ6167" s="76"/>
      <c r="AK6167" s="76"/>
      <c r="AM6167" s="76"/>
      <c r="AN6167" s="76"/>
      <c r="AP6167" s="76"/>
      <c r="AQ6167" s="76"/>
      <c r="AS6167" s="76"/>
      <c r="AT6167" s="76"/>
      <c r="AV6167" s="76"/>
      <c r="AW6167" s="76"/>
      <c r="AY6167" s="76"/>
      <c r="AZ6167" s="76"/>
      <c r="BB6167" s="76"/>
      <c r="BC6167" s="76"/>
      <c r="BE6167" s="76"/>
      <c r="BF6167" s="76"/>
      <c r="BH6167" s="76"/>
      <c r="BI6167" s="76"/>
      <c r="BK6167" s="76"/>
      <c r="BL6167" s="76"/>
      <c r="BN6167" s="76"/>
      <c r="BO6167" s="76"/>
      <c r="BQ6167" s="76"/>
      <c r="BR6167" s="76"/>
      <c r="BT6167" s="76"/>
      <c r="BU6167" s="76"/>
      <c r="BW6167" s="76"/>
      <c r="BX6167" s="76"/>
    </row>
    <row r="6168" spans="1:76">
      <c r="A6168" s="2"/>
      <c r="B6168" s="2"/>
      <c r="C6168" s="2"/>
      <c r="D6168" s="75"/>
      <c r="F6168" s="76"/>
      <c r="G6168" s="76"/>
      <c r="I6168" s="76"/>
      <c r="J6168" s="76"/>
      <c r="L6168" s="76"/>
      <c r="M6168" s="76"/>
      <c r="O6168" s="76"/>
      <c r="P6168" s="76"/>
      <c r="R6168" s="76"/>
      <c r="S6168" s="76"/>
      <c r="U6168" s="76"/>
      <c r="V6168" s="76"/>
      <c r="X6168" s="76"/>
      <c r="Y6168" s="76"/>
      <c r="AA6168" s="76"/>
      <c r="AB6168" s="76"/>
      <c r="AD6168" s="76"/>
      <c r="AE6168" s="76"/>
      <c r="AG6168" s="76"/>
      <c r="AH6168" s="76"/>
      <c r="AJ6168" s="76"/>
      <c r="AK6168" s="76"/>
      <c r="AM6168" s="76"/>
      <c r="AN6168" s="76"/>
      <c r="AP6168" s="76"/>
      <c r="AQ6168" s="76"/>
      <c r="AS6168" s="76"/>
      <c r="AT6168" s="76"/>
      <c r="AV6168" s="76"/>
      <c r="AW6168" s="76"/>
      <c r="AY6168" s="76"/>
      <c r="AZ6168" s="76"/>
      <c r="BB6168" s="76"/>
      <c r="BC6168" s="76"/>
      <c r="BE6168" s="76"/>
      <c r="BF6168" s="76"/>
      <c r="BH6168" s="76"/>
      <c r="BI6168" s="76"/>
      <c r="BK6168" s="76"/>
      <c r="BL6168" s="76"/>
      <c r="BN6168" s="76"/>
      <c r="BO6168" s="76"/>
      <c r="BQ6168" s="76"/>
      <c r="BR6168" s="76"/>
      <c r="BT6168" s="76"/>
      <c r="BU6168" s="76"/>
      <c r="BW6168" s="76"/>
      <c r="BX6168" s="76"/>
    </row>
    <row r="6169" spans="1:76">
      <c r="A6169" s="2"/>
      <c r="B6169" s="2"/>
      <c r="C6169" s="2"/>
      <c r="D6169" s="75"/>
      <c r="F6169" s="76"/>
      <c r="G6169" s="76"/>
      <c r="I6169" s="76"/>
      <c r="J6169" s="76"/>
      <c r="L6169" s="76"/>
      <c r="M6169" s="76"/>
      <c r="O6169" s="76"/>
      <c r="P6169" s="76"/>
      <c r="R6169" s="76"/>
      <c r="S6169" s="76"/>
      <c r="U6169" s="76"/>
      <c r="V6169" s="76"/>
      <c r="X6169" s="76"/>
      <c r="Y6169" s="76"/>
      <c r="AA6169" s="76"/>
      <c r="AB6169" s="76"/>
      <c r="AD6169" s="76"/>
      <c r="AE6169" s="76"/>
      <c r="AG6169" s="76"/>
      <c r="AH6169" s="76"/>
      <c r="AJ6169" s="76"/>
      <c r="AK6169" s="76"/>
      <c r="AM6169" s="76"/>
      <c r="AN6169" s="76"/>
      <c r="AP6169" s="76"/>
      <c r="AQ6169" s="76"/>
      <c r="AS6169" s="76"/>
      <c r="AT6169" s="76"/>
      <c r="AV6169" s="76"/>
      <c r="AW6169" s="76"/>
      <c r="AY6169" s="76"/>
      <c r="AZ6169" s="76"/>
      <c r="BB6169" s="76"/>
      <c r="BC6169" s="76"/>
      <c r="BE6169" s="76"/>
      <c r="BF6169" s="76"/>
      <c r="BH6169" s="76"/>
      <c r="BI6169" s="76"/>
      <c r="BK6169" s="76"/>
      <c r="BL6169" s="76"/>
      <c r="BN6169" s="76"/>
      <c r="BO6169" s="76"/>
      <c r="BQ6169" s="76"/>
      <c r="BR6169" s="76"/>
      <c r="BT6169" s="76"/>
      <c r="BU6169" s="76"/>
      <c r="BW6169" s="76"/>
      <c r="BX6169" s="76"/>
    </row>
    <row r="6170" spans="1:76">
      <c r="A6170" s="2"/>
      <c r="B6170" s="2"/>
      <c r="C6170" s="2"/>
      <c r="D6170" s="75"/>
      <c r="F6170" s="76"/>
      <c r="G6170" s="76"/>
      <c r="I6170" s="76"/>
      <c r="J6170" s="76"/>
      <c r="L6170" s="76"/>
      <c r="M6170" s="76"/>
      <c r="O6170" s="76"/>
      <c r="P6170" s="76"/>
      <c r="R6170" s="76"/>
      <c r="S6170" s="76"/>
      <c r="U6170" s="76"/>
      <c r="V6170" s="76"/>
      <c r="X6170" s="76"/>
      <c r="Y6170" s="76"/>
      <c r="AA6170" s="76"/>
      <c r="AB6170" s="76"/>
      <c r="AD6170" s="76"/>
      <c r="AE6170" s="76"/>
      <c r="AG6170" s="76"/>
      <c r="AH6170" s="76"/>
      <c r="AJ6170" s="76"/>
      <c r="AK6170" s="76"/>
      <c r="AM6170" s="76"/>
      <c r="AN6170" s="76"/>
      <c r="AP6170" s="76"/>
      <c r="AQ6170" s="76"/>
      <c r="AS6170" s="76"/>
      <c r="AT6170" s="76"/>
      <c r="AV6170" s="76"/>
      <c r="AW6170" s="76"/>
      <c r="AY6170" s="76"/>
      <c r="AZ6170" s="76"/>
      <c r="BB6170" s="76"/>
      <c r="BC6170" s="76"/>
      <c r="BE6170" s="76"/>
      <c r="BF6170" s="76"/>
      <c r="BH6170" s="76"/>
      <c r="BI6170" s="76"/>
      <c r="BK6170" s="76"/>
      <c r="BL6170" s="76"/>
      <c r="BN6170" s="76"/>
      <c r="BO6170" s="76"/>
      <c r="BQ6170" s="76"/>
      <c r="BR6170" s="76"/>
      <c r="BT6170" s="76"/>
      <c r="BU6170" s="76"/>
      <c r="BW6170" s="76"/>
      <c r="BX6170" s="76"/>
    </row>
    <row r="6171" spans="1:76">
      <c r="A6171" s="2"/>
      <c r="B6171" s="2"/>
      <c r="C6171" s="2"/>
      <c r="D6171" s="75"/>
      <c r="F6171" s="76"/>
      <c r="G6171" s="76"/>
      <c r="I6171" s="76"/>
      <c r="J6171" s="76"/>
      <c r="L6171" s="76"/>
      <c r="M6171" s="76"/>
      <c r="O6171" s="76"/>
      <c r="P6171" s="76"/>
      <c r="R6171" s="76"/>
      <c r="S6171" s="76"/>
      <c r="U6171" s="76"/>
      <c r="V6171" s="76"/>
      <c r="X6171" s="76"/>
      <c r="Y6171" s="76"/>
      <c r="AA6171" s="76"/>
      <c r="AB6171" s="76"/>
      <c r="AD6171" s="76"/>
      <c r="AE6171" s="76"/>
      <c r="AG6171" s="76"/>
      <c r="AH6171" s="76"/>
      <c r="AJ6171" s="76"/>
      <c r="AK6171" s="76"/>
      <c r="AM6171" s="76"/>
      <c r="AN6171" s="76"/>
      <c r="AP6171" s="76"/>
      <c r="AQ6171" s="76"/>
      <c r="AS6171" s="76"/>
      <c r="AT6171" s="76"/>
      <c r="AV6171" s="76"/>
      <c r="AW6171" s="76"/>
      <c r="AY6171" s="76"/>
      <c r="AZ6171" s="76"/>
      <c r="BB6171" s="76"/>
      <c r="BC6171" s="76"/>
      <c r="BE6171" s="76"/>
      <c r="BF6171" s="76"/>
      <c r="BH6171" s="76"/>
      <c r="BI6171" s="76"/>
      <c r="BK6171" s="76"/>
      <c r="BL6171" s="76"/>
      <c r="BN6171" s="76"/>
      <c r="BO6171" s="76"/>
      <c r="BQ6171" s="76"/>
      <c r="BR6171" s="76"/>
      <c r="BT6171" s="76"/>
      <c r="BU6171" s="76"/>
      <c r="BW6171" s="76"/>
      <c r="BX6171" s="76"/>
    </row>
    <row r="6172" spans="1:76">
      <c r="A6172" s="2"/>
      <c r="B6172" s="2"/>
      <c r="C6172" s="2"/>
      <c r="D6172" s="75"/>
      <c r="F6172" s="76"/>
      <c r="G6172" s="76"/>
      <c r="I6172" s="76"/>
      <c r="J6172" s="76"/>
      <c r="L6172" s="76"/>
      <c r="M6172" s="76"/>
      <c r="O6172" s="76"/>
      <c r="P6172" s="76"/>
      <c r="R6172" s="76"/>
      <c r="S6172" s="76"/>
      <c r="U6172" s="76"/>
      <c r="V6172" s="76"/>
      <c r="X6172" s="76"/>
      <c r="Y6172" s="76"/>
      <c r="AA6172" s="76"/>
      <c r="AB6172" s="76"/>
      <c r="AD6172" s="76"/>
      <c r="AE6172" s="76"/>
      <c r="AG6172" s="76"/>
      <c r="AH6172" s="76"/>
      <c r="AJ6172" s="76"/>
      <c r="AK6172" s="76"/>
      <c r="AM6172" s="76"/>
      <c r="AN6172" s="76"/>
      <c r="AP6172" s="76"/>
      <c r="AQ6172" s="76"/>
      <c r="AS6172" s="76"/>
      <c r="AT6172" s="76"/>
      <c r="AV6172" s="76"/>
      <c r="AW6172" s="76"/>
      <c r="AY6172" s="76"/>
      <c r="AZ6172" s="76"/>
      <c r="BB6172" s="76"/>
      <c r="BC6172" s="76"/>
      <c r="BE6172" s="76"/>
      <c r="BF6172" s="76"/>
      <c r="BH6172" s="76"/>
      <c r="BI6172" s="76"/>
      <c r="BK6172" s="76"/>
      <c r="BL6172" s="76"/>
      <c r="BN6172" s="76"/>
      <c r="BO6172" s="76"/>
      <c r="BQ6172" s="76"/>
      <c r="BR6172" s="76"/>
      <c r="BT6172" s="76"/>
      <c r="BU6172" s="76"/>
      <c r="BW6172" s="76"/>
      <c r="BX6172" s="76"/>
    </row>
    <row r="6173" spans="1:76">
      <c r="A6173" s="2"/>
      <c r="B6173" s="2"/>
      <c r="C6173" s="2"/>
      <c r="D6173" s="75"/>
      <c r="F6173" s="76"/>
      <c r="G6173" s="76"/>
      <c r="I6173" s="76"/>
      <c r="J6173" s="76"/>
      <c r="L6173" s="76"/>
      <c r="M6173" s="76"/>
      <c r="O6173" s="76"/>
      <c r="P6173" s="76"/>
      <c r="R6173" s="76"/>
      <c r="S6173" s="76"/>
      <c r="U6173" s="76"/>
      <c r="V6173" s="76"/>
      <c r="X6173" s="76"/>
      <c r="Y6173" s="76"/>
      <c r="AA6173" s="76"/>
      <c r="AB6173" s="76"/>
      <c r="AD6173" s="76"/>
      <c r="AE6173" s="76"/>
      <c r="AG6173" s="76"/>
      <c r="AH6173" s="76"/>
      <c r="AJ6173" s="76"/>
      <c r="AK6173" s="76"/>
      <c r="AM6173" s="76"/>
      <c r="AN6173" s="76"/>
      <c r="AP6173" s="76"/>
      <c r="AQ6173" s="76"/>
      <c r="AS6173" s="76"/>
      <c r="AT6173" s="76"/>
      <c r="AV6173" s="76"/>
      <c r="AW6173" s="76"/>
      <c r="AY6173" s="76"/>
      <c r="AZ6173" s="76"/>
      <c r="BB6173" s="76"/>
      <c r="BC6173" s="76"/>
      <c r="BE6173" s="76"/>
      <c r="BF6173" s="76"/>
      <c r="BH6173" s="76"/>
      <c r="BI6173" s="76"/>
      <c r="BK6173" s="76"/>
      <c r="BL6173" s="76"/>
      <c r="BN6173" s="76"/>
      <c r="BO6173" s="76"/>
      <c r="BQ6173" s="76"/>
      <c r="BR6173" s="76"/>
      <c r="BT6173" s="76"/>
      <c r="BU6173" s="76"/>
      <c r="BW6173" s="76"/>
      <c r="BX6173" s="76"/>
    </row>
    <row r="6174" spans="1:76">
      <c r="A6174" s="2"/>
      <c r="B6174" s="2"/>
      <c r="C6174" s="2"/>
      <c r="D6174" s="75"/>
      <c r="F6174" s="76"/>
      <c r="G6174" s="76"/>
      <c r="I6174" s="76"/>
      <c r="J6174" s="76"/>
      <c r="L6174" s="76"/>
      <c r="M6174" s="76"/>
      <c r="O6174" s="76"/>
      <c r="P6174" s="76"/>
      <c r="R6174" s="76"/>
      <c r="S6174" s="76"/>
      <c r="U6174" s="76"/>
      <c r="V6174" s="76"/>
      <c r="X6174" s="76"/>
      <c r="Y6174" s="76"/>
      <c r="AA6174" s="76"/>
      <c r="AB6174" s="76"/>
      <c r="AD6174" s="76"/>
      <c r="AE6174" s="76"/>
      <c r="AG6174" s="76"/>
      <c r="AH6174" s="76"/>
      <c r="AJ6174" s="76"/>
      <c r="AK6174" s="76"/>
      <c r="AM6174" s="76"/>
      <c r="AN6174" s="76"/>
      <c r="AP6174" s="76"/>
      <c r="AQ6174" s="76"/>
      <c r="AS6174" s="76"/>
      <c r="AT6174" s="76"/>
      <c r="AV6174" s="76"/>
      <c r="AW6174" s="76"/>
      <c r="AY6174" s="76"/>
      <c r="AZ6174" s="76"/>
      <c r="BB6174" s="76"/>
      <c r="BC6174" s="76"/>
      <c r="BE6174" s="76"/>
      <c r="BF6174" s="76"/>
      <c r="BH6174" s="76"/>
      <c r="BI6174" s="76"/>
      <c r="BK6174" s="76"/>
      <c r="BL6174" s="76"/>
      <c r="BN6174" s="76"/>
      <c r="BO6174" s="76"/>
      <c r="BQ6174" s="76"/>
      <c r="BR6174" s="76"/>
      <c r="BT6174" s="76"/>
      <c r="BU6174" s="76"/>
      <c r="BW6174" s="76"/>
      <c r="BX6174" s="76"/>
    </row>
    <row r="6175" spans="1:76">
      <c r="A6175" s="2"/>
      <c r="B6175" s="2"/>
      <c r="C6175" s="2"/>
      <c r="D6175" s="75"/>
      <c r="F6175" s="76"/>
      <c r="G6175" s="76"/>
      <c r="I6175" s="76"/>
      <c r="J6175" s="76"/>
      <c r="L6175" s="76"/>
      <c r="M6175" s="76"/>
      <c r="O6175" s="76"/>
      <c r="P6175" s="76"/>
      <c r="R6175" s="76"/>
      <c r="S6175" s="76"/>
      <c r="U6175" s="76"/>
      <c r="V6175" s="76"/>
      <c r="X6175" s="76"/>
      <c r="Y6175" s="76"/>
      <c r="AA6175" s="76"/>
      <c r="AB6175" s="76"/>
      <c r="AD6175" s="76"/>
      <c r="AE6175" s="76"/>
      <c r="AG6175" s="76"/>
      <c r="AH6175" s="76"/>
      <c r="AJ6175" s="76"/>
      <c r="AK6175" s="76"/>
      <c r="AM6175" s="76"/>
      <c r="AN6175" s="76"/>
      <c r="AP6175" s="76"/>
      <c r="AQ6175" s="76"/>
      <c r="AS6175" s="76"/>
      <c r="AT6175" s="76"/>
      <c r="AV6175" s="76"/>
      <c r="AW6175" s="76"/>
      <c r="AY6175" s="76"/>
      <c r="AZ6175" s="76"/>
      <c r="BB6175" s="76"/>
      <c r="BC6175" s="76"/>
      <c r="BE6175" s="76"/>
      <c r="BF6175" s="76"/>
      <c r="BH6175" s="76"/>
      <c r="BI6175" s="76"/>
      <c r="BK6175" s="76"/>
      <c r="BL6175" s="76"/>
      <c r="BN6175" s="76"/>
      <c r="BO6175" s="76"/>
      <c r="BQ6175" s="76"/>
      <c r="BR6175" s="76"/>
      <c r="BT6175" s="76"/>
      <c r="BU6175" s="76"/>
      <c r="BW6175" s="76"/>
      <c r="BX6175" s="76"/>
    </row>
    <row r="6176" spans="1:76">
      <c r="A6176" s="2"/>
      <c r="B6176" s="2"/>
      <c r="C6176" s="2"/>
      <c r="D6176" s="75"/>
      <c r="F6176" s="76"/>
      <c r="G6176" s="76"/>
      <c r="I6176" s="76"/>
      <c r="J6176" s="76"/>
      <c r="L6176" s="76"/>
      <c r="M6176" s="76"/>
      <c r="O6176" s="76"/>
      <c r="P6176" s="76"/>
      <c r="R6176" s="76"/>
      <c r="S6176" s="76"/>
      <c r="U6176" s="76"/>
      <c r="V6176" s="76"/>
      <c r="X6176" s="76"/>
      <c r="Y6176" s="76"/>
      <c r="AA6176" s="76"/>
      <c r="AB6176" s="76"/>
      <c r="AD6176" s="76"/>
      <c r="AE6176" s="76"/>
      <c r="AG6176" s="76"/>
      <c r="AH6176" s="76"/>
      <c r="AJ6176" s="76"/>
      <c r="AK6176" s="76"/>
      <c r="AM6176" s="76"/>
      <c r="AN6176" s="76"/>
      <c r="AP6176" s="76"/>
      <c r="AQ6176" s="76"/>
      <c r="AS6176" s="76"/>
      <c r="AT6176" s="76"/>
      <c r="AV6176" s="76"/>
      <c r="AW6176" s="76"/>
      <c r="AY6176" s="76"/>
      <c r="AZ6176" s="76"/>
      <c r="BB6176" s="76"/>
      <c r="BC6176" s="76"/>
      <c r="BE6176" s="76"/>
      <c r="BF6176" s="76"/>
      <c r="BH6176" s="76"/>
      <c r="BI6176" s="76"/>
      <c r="BK6176" s="76"/>
      <c r="BL6176" s="76"/>
      <c r="BN6176" s="76"/>
      <c r="BO6176" s="76"/>
      <c r="BQ6176" s="76"/>
      <c r="BR6176" s="76"/>
      <c r="BT6176" s="76"/>
      <c r="BU6176" s="76"/>
      <c r="BW6176" s="76"/>
      <c r="BX6176" s="76"/>
    </row>
    <row r="6177" spans="1:76">
      <c r="A6177" s="2"/>
      <c r="B6177" s="2"/>
      <c r="C6177" s="2"/>
      <c r="D6177" s="75"/>
      <c r="F6177" s="76"/>
      <c r="G6177" s="76"/>
      <c r="I6177" s="76"/>
      <c r="J6177" s="76"/>
      <c r="L6177" s="76"/>
      <c r="M6177" s="76"/>
      <c r="O6177" s="76"/>
      <c r="P6177" s="76"/>
      <c r="R6177" s="76"/>
      <c r="S6177" s="76"/>
      <c r="U6177" s="76"/>
      <c r="V6177" s="76"/>
      <c r="X6177" s="76"/>
      <c r="Y6177" s="76"/>
      <c r="AA6177" s="76"/>
      <c r="AB6177" s="76"/>
      <c r="AD6177" s="76"/>
      <c r="AE6177" s="76"/>
      <c r="AG6177" s="76"/>
      <c r="AH6177" s="76"/>
      <c r="AJ6177" s="76"/>
      <c r="AK6177" s="76"/>
      <c r="AM6177" s="76"/>
      <c r="AN6177" s="76"/>
      <c r="AP6177" s="76"/>
      <c r="AQ6177" s="76"/>
      <c r="AS6177" s="76"/>
      <c r="AT6177" s="76"/>
      <c r="AV6177" s="76"/>
      <c r="AW6177" s="76"/>
      <c r="AY6177" s="76"/>
      <c r="AZ6177" s="76"/>
      <c r="BB6177" s="76"/>
      <c r="BC6177" s="76"/>
      <c r="BE6177" s="76"/>
      <c r="BF6177" s="76"/>
      <c r="BH6177" s="76"/>
      <c r="BI6177" s="76"/>
      <c r="BK6177" s="76"/>
      <c r="BL6177" s="76"/>
      <c r="BN6177" s="76"/>
      <c r="BO6177" s="76"/>
      <c r="BQ6177" s="76"/>
      <c r="BR6177" s="76"/>
      <c r="BT6177" s="76"/>
      <c r="BU6177" s="76"/>
      <c r="BW6177" s="76"/>
      <c r="BX6177" s="76"/>
    </row>
    <row r="6178" spans="1:76">
      <c r="A6178" s="2"/>
      <c r="B6178" s="2"/>
      <c r="C6178" s="2"/>
      <c r="D6178" s="75"/>
      <c r="F6178" s="76"/>
      <c r="G6178" s="76"/>
      <c r="I6178" s="76"/>
      <c r="J6178" s="76"/>
      <c r="L6178" s="76"/>
      <c r="M6178" s="76"/>
      <c r="O6178" s="76"/>
      <c r="P6178" s="76"/>
      <c r="R6178" s="76"/>
      <c r="S6178" s="76"/>
      <c r="U6178" s="76"/>
      <c r="V6178" s="76"/>
      <c r="X6178" s="76"/>
      <c r="Y6178" s="76"/>
      <c r="AA6178" s="76"/>
      <c r="AB6178" s="76"/>
      <c r="AD6178" s="76"/>
      <c r="AE6178" s="76"/>
      <c r="AG6178" s="76"/>
      <c r="AH6178" s="76"/>
      <c r="AJ6178" s="76"/>
      <c r="AK6178" s="76"/>
      <c r="AM6178" s="76"/>
      <c r="AN6178" s="76"/>
      <c r="AP6178" s="76"/>
      <c r="AQ6178" s="76"/>
      <c r="AS6178" s="76"/>
      <c r="AT6178" s="76"/>
      <c r="AV6178" s="76"/>
      <c r="AW6178" s="76"/>
      <c r="AY6178" s="76"/>
      <c r="AZ6178" s="76"/>
      <c r="BB6178" s="76"/>
      <c r="BC6178" s="76"/>
      <c r="BE6178" s="76"/>
      <c r="BF6178" s="76"/>
      <c r="BH6178" s="76"/>
      <c r="BI6178" s="76"/>
      <c r="BK6178" s="76"/>
      <c r="BL6178" s="76"/>
      <c r="BN6178" s="76"/>
      <c r="BO6178" s="76"/>
      <c r="BQ6178" s="76"/>
      <c r="BR6178" s="76"/>
      <c r="BT6178" s="76"/>
      <c r="BU6178" s="76"/>
      <c r="BW6178" s="76"/>
      <c r="BX6178" s="76"/>
    </row>
    <row r="6179" spans="1:76">
      <c r="A6179" s="2"/>
      <c r="B6179" s="2"/>
      <c r="C6179" s="2"/>
      <c r="D6179" s="75"/>
      <c r="F6179" s="76"/>
      <c r="G6179" s="76"/>
      <c r="I6179" s="76"/>
      <c r="J6179" s="76"/>
      <c r="L6179" s="76"/>
      <c r="M6179" s="76"/>
      <c r="O6179" s="76"/>
      <c r="P6179" s="76"/>
      <c r="R6179" s="76"/>
      <c r="S6179" s="76"/>
      <c r="U6179" s="76"/>
      <c r="V6179" s="76"/>
      <c r="X6179" s="76"/>
      <c r="Y6179" s="76"/>
      <c r="AA6179" s="76"/>
      <c r="AB6179" s="76"/>
      <c r="AD6179" s="76"/>
      <c r="AE6179" s="76"/>
      <c r="AG6179" s="76"/>
      <c r="AH6179" s="76"/>
      <c r="AJ6179" s="76"/>
      <c r="AK6179" s="76"/>
      <c r="AM6179" s="76"/>
      <c r="AN6179" s="76"/>
      <c r="AP6179" s="76"/>
      <c r="AQ6179" s="76"/>
      <c r="AS6179" s="76"/>
      <c r="AT6179" s="76"/>
      <c r="AV6179" s="76"/>
      <c r="AW6179" s="76"/>
      <c r="AY6179" s="76"/>
      <c r="AZ6179" s="76"/>
      <c r="BB6179" s="76"/>
      <c r="BC6179" s="76"/>
      <c r="BE6179" s="76"/>
      <c r="BF6179" s="76"/>
      <c r="BH6179" s="76"/>
      <c r="BI6179" s="76"/>
      <c r="BK6179" s="76"/>
      <c r="BL6179" s="76"/>
      <c r="BN6179" s="76"/>
      <c r="BO6179" s="76"/>
      <c r="BQ6179" s="76"/>
      <c r="BR6179" s="76"/>
      <c r="BT6179" s="76"/>
      <c r="BU6179" s="76"/>
      <c r="BW6179" s="76"/>
      <c r="BX6179" s="76"/>
    </row>
    <row r="6180" spans="1:76">
      <c r="A6180" s="2"/>
      <c r="B6180" s="2"/>
      <c r="C6180" s="2"/>
      <c r="D6180" s="75"/>
      <c r="F6180" s="76"/>
      <c r="G6180" s="76"/>
      <c r="I6180" s="76"/>
      <c r="J6180" s="76"/>
      <c r="L6180" s="76"/>
      <c r="M6180" s="76"/>
      <c r="O6180" s="76"/>
      <c r="P6180" s="76"/>
      <c r="R6180" s="76"/>
      <c r="S6180" s="76"/>
      <c r="U6180" s="76"/>
      <c r="V6180" s="76"/>
      <c r="X6180" s="76"/>
      <c r="Y6180" s="76"/>
      <c r="AA6180" s="76"/>
      <c r="AB6180" s="76"/>
      <c r="AD6180" s="76"/>
      <c r="AE6180" s="76"/>
      <c r="AG6180" s="76"/>
      <c r="AH6180" s="76"/>
      <c r="AJ6180" s="76"/>
      <c r="AK6180" s="76"/>
      <c r="AM6180" s="76"/>
      <c r="AN6180" s="76"/>
      <c r="AP6180" s="76"/>
      <c r="AQ6180" s="76"/>
      <c r="AS6180" s="76"/>
      <c r="AT6180" s="76"/>
      <c r="AV6180" s="76"/>
      <c r="AW6180" s="76"/>
      <c r="AY6180" s="76"/>
      <c r="AZ6180" s="76"/>
      <c r="BB6180" s="76"/>
      <c r="BC6180" s="76"/>
      <c r="BE6180" s="76"/>
      <c r="BF6180" s="76"/>
      <c r="BH6180" s="76"/>
      <c r="BI6180" s="76"/>
      <c r="BK6180" s="76"/>
      <c r="BL6180" s="76"/>
      <c r="BN6180" s="76"/>
      <c r="BO6180" s="76"/>
      <c r="BQ6180" s="76"/>
      <c r="BR6180" s="76"/>
      <c r="BT6180" s="76"/>
      <c r="BU6180" s="76"/>
      <c r="BW6180" s="76"/>
      <c r="BX6180" s="76"/>
    </row>
    <row r="6181" spans="1:76">
      <c r="A6181" s="2"/>
      <c r="B6181" s="2"/>
      <c r="C6181" s="2"/>
      <c r="D6181" s="75"/>
      <c r="F6181" s="76"/>
      <c r="G6181" s="76"/>
      <c r="I6181" s="76"/>
      <c r="J6181" s="76"/>
      <c r="L6181" s="76"/>
      <c r="M6181" s="76"/>
      <c r="O6181" s="76"/>
      <c r="P6181" s="76"/>
      <c r="R6181" s="76"/>
      <c r="S6181" s="76"/>
      <c r="U6181" s="76"/>
      <c r="V6181" s="76"/>
      <c r="X6181" s="76"/>
      <c r="Y6181" s="76"/>
      <c r="AA6181" s="76"/>
      <c r="AB6181" s="76"/>
      <c r="AD6181" s="76"/>
      <c r="AE6181" s="76"/>
      <c r="AG6181" s="76"/>
      <c r="AH6181" s="76"/>
      <c r="AJ6181" s="76"/>
      <c r="AK6181" s="76"/>
      <c r="AM6181" s="76"/>
      <c r="AN6181" s="76"/>
      <c r="AP6181" s="76"/>
      <c r="AQ6181" s="76"/>
      <c r="AS6181" s="76"/>
      <c r="AT6181" s="76"/>
      <c r="AV6181" s="76"/>
      <c r="AW6181" s="76"/>
      <c r="AY6181" s="76"/>
      <c r="AZ6181" s="76"/>
      <c r="BB6181" s="76"/>
      <c r="BC6181" s="76"/>
      <c r="BE6181" s="76"/>
      <c r="BF6181" s="76"/>
      <c r="BH6181" s="76"/>
      <c r="BI6181" s="76"/>
      <c r="BK6181" s="76"/>
      <c r="BL6181" s="76"/>
      <c r="BN6181" s="76"/>
      <c r="BO6181" s="76"/>
      <c r="BQ6181" s="76"/>
      <c r="BR6181" s="76"/>
      <c r="BT6181" s="76"/>
      <c r="BU6181" s="76"/>
      <c r="BW6181" s="76"/>
      <c r="BX6181" s="76"/>
    </row>
    <row r="6182" spans="1:76">
      <c r="A6182" s="2"/>
      <c r="B6182" s="2"/>
      <c r="C6182" s="2"/>
      <c r="D6182" s="75"/>
      <c r="F6182" s="76"/>
      <c r="G6182" s="76"/>
      <c r="I6182" s="76"/>
      <c r="J6182" s="76"/>
      <c r="L6182" s="76"/>
      <c r="M6182" s="76"/>
      <c r="O6182" s="76"/>
      <c r="P6182" s="76"/>
      <c r="R6182" s="76"/>
      <c r="S6182" s="76"/>
      <c r="U6182" s="76"/>
      <c r="V6182" s="76"/>
      <c r="X6182" s="76"/>
      <c r="Y6182" s="76"/>
      <c r="AA6182" s="76"/>
      <c r="AB6182" s="76"/>
      <c r="AD6182" s="76"/>
      <c r="AE6182" s="76"/>
      <c r="AG6182" s="76"/>
      <c r="AH6182" s="76"/>
      <c r="AJ6182" s="76"/>
      <c r="AK6182" s="76"/>
      <c r="AM6182" s="76"/>
      <c r="AN6182" s="76"/>
      <c r="AP6182" s="76"/>
      <c r="AQ6182" s="76"/>
      <c r="AS6182" s="76"/>
      <c r="AT6182" s="76"/>
      <c r="AV6182" s="76"/>
      <c r="AW6182" s="76"/>
      <c r="AY6182" s="76"/>
      <c r="AZ6182" s="76"/>
      <c r="BB6182" s="76"/>
      <c r="BC6182" s="76"/>
      <c r="BE6182" s="76"/>
      <c r="BF6182" s="76"/>
      <c r="BH6182" s="76"/>
      <c r="BI6182" s="76"/>
      <c r="BK6182" s="76"/>
      <c r="BL6182" s="76"/>
      <c r="BN6182" s="76"/>
      <c r="BO6182" s="76"/>
      <c r="BQ6182" s="76"/>
      <c r="BR6182" s="76"/>
      <c r="BT6182" s="76"/>
      <c r="BU6182" s="76"/>
      <c r="BW6182" s="76"/>
      <c r="BX6182" s="76"/>
    </row>
    <row r="6183" spans="1:76">
      <c r="A6183" s="2"/>
      <c r="B6183" s="2"/>
      <c r="C6183" s="2"/>
      <c r="D6183" s="75"/>
      <c r="F6183" s="76"/>
      <c r="G6183" s="76"/>
      <c r="I6183" s="76"/>
      <c r="J6183" s="76"/>
      <c r="L6183" s="76"/>
      <c r="M6183" s="76"/>
      <c r="O6183" s="76"/>
      <c r="P6183" s="76"/>
      <c r="R6183" s="76"/>
      <c r="S6183" s="76"/>
      <c r="U6183" s="76"/>
      <c r="V6183" s="76"/>
      <c r="X6183" s="76"/>
      <c r="Y6183" s="76"/>
      <c r="AA6183" s="76"/>
      <c r="AB6183" s="76"/>
      <c r="AD6183" s="76"/>
      <c r="AE6183" s="76"/>
      <c r="AG6183" s="76"/>
      <c r="AH6183" s="76"/>
      <c r="AJ6183" s="76"/>
      <c r="AK6183" s="76"/>
      <c r="AM6183" s="76"/>
      <c r="AN6183" s="76"/>
      <c r="AP6183" s="76"/>
      <c r="AQ6183" s="76"/>
      <c r="AS6183" s="76"/>
      <c r="AT6183" s="76"/>
      <c r="AV6183" s="76"/>
      <c r="AW6183" s="76"/>
      <c r="AY6183" s="76"/>
      <c r="AZ6183" s="76"/>
      <c r="BB6183" s="76"/>
      <c r="BC6183" s="76"/>
      <c r="BE6183" s="76"/>
      <c r="BF6183" s="76"/>
      <c r="BH6183" s="76"/>
      <c r="BI6183" s="76"/>
      <c r="BK6183" s="76"/>
      <c r="BL6183" s="76"/>
      <c r="BN6183" s="76"/>
      <c r="BO6183" s="76"/>
      <c r="BQ6183" s="76"/>
      <c r="BR6183" s="76"/>
      <c r="BT6183" s="76"/>
      <c r="BU6183" s="76"/>
      <c r="BW6183" s="76"/>
      <c r="BX6183" s="76"/>
    </row>
    <row r="6184" spans="1:76">
      <c r="A6184" s="2"/>
      <c r="B6184" s="2"/>
      <c r="C6184" s="2"/>
      <c r="D6184" s="75"/>
      <c r="F6184" s="76"/>
      <c r="G6184" s="76"/>
      <c r="I6184" s="76"/>
      <c r="J6184" s="76"/>
      <c r="L6184" s="76"/>
      <c r="M6184" s="76"/>
      <c r="O6184" s="76"/>
      <c r="P6184" s="76"/>
      <c r="R6184" s="76"/>
      <c r="S6184" s="76"/>
      <c r="U6184" s="76"/>
      <c r="V6184" s="76"/>
      <c r="X6184" s="76"/>
      <c r="Y6184" s="76"/>
      <c r="AA6184" s="76"/>
      <c r="AB6184" s="76"/>
      <c r="AD6184" s="76"/>
      <c r="AE6184" s="76"/>
      <c r="AG6184" s="76"/>
      <c r="AH6184" s="76"/>
      <c r="AJ6184" s="76"/>
      <c r="AK6184" s="76"/>
      <c r="AM6184" s="76"/>
      <c r="AN6184" s="76"/>
      <c r="AP6184" s="76"/>
      <c r="AQ6184" s="76"/>
      <c r="AS6184" s="76"/>
      <c r="AT6184" s="76"/>
      <c r="AV6184" s="76"/>
      <c r="AW6184" s="76"/>
      <c r="AY6184" s="76"/>
      <c r="AZ6184" s="76"/>
      <c r="BB6184" s="76"/>
      <c r="BC6184" s="76"/>
      <c r="BE6184" s="76"/>
      <c r="BF6184" s="76"/>
      <c r="BH6184" s="76"/>
      <c r="BI6184" s="76"/>
      <c r="BK6184" s="76"/>
      <c r="BL6184" s="76"/>
      <c r="BN6184" s="76"/>
      <c r="BO6184" s="76"/>
      <c r="BQ6184" s="76"/>
      <c r="BR6184" s="76"/>
      <c r="BT6184" s="76"/>
      <c r="BU6184" s="76"/>
      <c r="BW6184" s="76"/>
      <c r="BX6184" s="76"/>
    </row>
    <row r="6185" spans="1:76">
      <c r="A6185" s="2"/>
      <c r="B6185" s="2"/>
      <c r="C6185" s="2"/>
      <c r="D6185" s="75"/>
      <c r="F6185" s="76"/>
      <c r="G6185" s="76"/>
      <c r="I6185" s="76"/>
      <c r="J6185" s="76"/>
      <c r="L6185" s="76"/>
      <c r="M6185" s="76"/>
      <c r="O6185" s="76"/>
      <c r="P6185" s="76"/>
      <c r="R6185" s="76"/>
      <c r="S6185" s="76"/>
      <c r="U6185" s="76"/>
      <c r="V6185" s="76"/>
      <c r="X6185" s="76"/>
      <c r="Y6185" s="76"/>
      <c r="AA6185" s="76"/>
      <c r="AB6185" s="76"/>
      <c r="AD6185" s="76"/>
      <c r="AE6185" s="76"/>
      <c r="AG6185" s="76"/>
      <c r="AH6185" s="76"/>
      <c r="AJ6185" s="76"/>
      <c r="AK6185" s="76"/>
      <c r="AM6185" s="76"/>
      <c r="AN6185" s="76"/>
      <c r="AP6185" s="76"/>
      <c r="AQ6185" s="76"/>
      <c r="AS6185" s="76"/>
      <c r="AT6185" s="76"/>
      <c r="AV6185" s="76"/>
      <c r="AW6185" s="76"/>
      <c r="AY6185" s="76"/>
      <c r="AZ6185" s="76"/>
      <c r="BB6185" s="76"/>
      <c r="BC6185" s="76"/>
      <c r="BE6185" s="76"/>
      <c r="BF6185" s="76"/>
      <c r="BH6185" s="76"/>
      <c r="BI6185" s="76"/>
      <c r="BK6185" s="76"/>
      <c r="BL6185" s="76"/>
      <c r="BN6185" s="76"/>
      <c r="BO6185" s="76"/>
      <c r="BQ6185" s="76"/>
      <c r="BR6185" s="76"/>
      <c r="BT6185" s="76"/>
      <c r="BU6185" s="76"/>
      <c r="BW6185" s="76"/>
      <c r="BX6185" s="76"/>
    </row>
    <row r="6186" spans="1:76">
      <c r="A6186" s="2"/>
      <c r="B6186" s="2"/>
      <c r="C6186" s="2"/>
      <c r="D6186" s="75"/>
      <c r="F6186" s="76"/>
      <c r="G6186" s="76"/>
      <c r="I6186" s="76"/>
      <c r="J6186" s="76"/>
      <c r="L6186" s="76"/>
      <c r="M6186" s="76"/>
      <c r="O6186" s="76"/>
      <c r="P6186" s="76"/>
      <c r="R6186" s="76"/>
      <c r="S6186" s="76"/>
      <c r="U6186" s="76"/>
      <c r="V6186" s="76"/>
      <c r="X6186" s="76"/>
      <c r="Y6186" s="76"/>
      <c r="AA6186" s="76"/>
      <c r="AB6186" s="76"/>
      <c r="AD6186" s="76"/>
      <c r="AE6186" s="76"/>
      <c r="AG6186" s="76"/>
      <c r="AH6186" s="76"/>
      <c r="AJ6186" s="76"/>
      <c r="AK6186" s="76"/>
      <c r="AM6186" s="76"/>
      <c r="AN6186" s="76"/>
      <c r="AP6186" s="76"/>
      <c r="AQ6186" s="76"/>
      <c r="AS6186" s="76"/>
      <c r="AT6186" s="76"/>
      <c r="AV6186" s="76"/>
      <c r="AW6186" s="76"/>
      <c r="AY6186" s="76"/>
      <c r="AZ6186" s="76"/>
      <c r="BB6186" s="76"/>
      <c r="BC6186" s="76"/>
      <c r="BE6186" s="76"/>
      <c r="BF6186" s="76"/>
      <c r="BH6186" s="76"/>
      <c r="BI6186" s="76"/>
      <c r="BK6186" s="76"/>
      <c r="BL6186" s="76"/>
      <c r="BN6186" s="76"/>
      <c r="BO6186" s="76"/>
      <c r="BQ6186" s="76"/>
      <c r="BR6186" s="76"/>
      <c r="BT6186" s="76"/>
      <c r="BU6186" s="76"/>
      <c r="BW6186" s="76"/>
      <c r="BX6186" s="76"/>
    </row>
    <row r="6187" spans="1:76">
      <c r="A6187" s="2"/>
      <c r="B6187" s="2"/>
      <c r="C6187" s="2"/>
      <c r="D6187" s="75"/>
      <c r="F6187" s="76"/>
      <c r="G6187" s="76"/>
      <c r="I6187" s="76"/>
      <c r="J6187" s="76"/>
      <c r="L6187" s="76"/>
      <c r="M6187" s="76"/>
      <c r="O6187" s="76"/>
      <c r="P6187" s="76"/>
      <c r="R6187" s="76"/>
      <c r="S6187" s="76"/>
      <c r="U6187" s="76"/>
      <c r="V6187" s="76"/>
      <c r="X6187" s="76"/>
      <c r="Y6187" s="76"/>
      <c r="AA6187" s="76"/>
      <c r="AB6187" s="76"/>
      <c r="AD6187" s="76"/>
      <c r="AE6187" s="76"/>
      <c r="AG6187" s="76"/>
      <c r="AH6187" s="76"/>
      <c r="AJ6187" s="76"/>
      <c r="AK6187" s="76"/>
      <c r="AM6187" s="76"/>
      <c r="AN6187" s="76"/>
      <c r="AP6187" s="76"/>
      <c r="AQ6187" s="76"/>
      <c r="AS6187" s="76"/>
      <c r="AT6187" s="76"/>
      <c r="AV6187" s="76"/>
      <c r="AW6187" s="76"/>
      <c r="AY6187" s="76"/>
      <c r="AZ6187" s="76"/>
      <c r="BB6187" s="76"/>
      <c r="BC6187" s="76"/>
      <c r="BE6187" s="76"/>
      <c r="BF6187" s="76"/>
      <c r="BH6187" s="76"/>
      <c r="BI6187" s="76"/>
      <c r="BK6187" s="76"/>
      <c r="BL6187" s="76"/>
      <c r="BN6187" s="76"/>
      <c r="BO6187" s="76"/>
      <c r="BQ6187" s="76"/>
      <c r="BR6187" s="76"/>
      <c r="BT6187" s="76"/>
      <c r="BU6187" s="76"/>
      <c r="BW6187" s="76"/>
      <c r="BX6187" s="76"/>
    </row>
    <row r="6188" spans="1:76">
      <c r="A6188" s="2"/>
      <c r="B6188" s="2"/>
      <c r="C6188" s="2"/>
      <c r="D6188" s="75"/>
      <c r="F6188" s="76"/>
      <c r="G6188" s="76"/>
      <c r="I6188" s="76"/>
      <c r="J6188" s="76"/>
      <c r="L6188" s="76"/>
      <c r="M6188" s="76"/>
      <c r="O6188" s="76"/>
      <c r="P6188" s="76"/>
      <c r="R6188" s="76"/>
      <c r="S6188" s="76"/>
      <c r="U6188" s="76"/>
      <c r="V6188" s="76"/>
      <c r="X6188" s="76"/>
      <c r="Y6188" s="76"/>
      <c r="AA6188" s="76"/>
      <c r="AB6188" s="76"/>
      <c r="AD6188" s="76"/>
      <c r="AE6188" s="76"/>
      <c r="AG6188" s="76"/>
      <c r="AH6188" s="76"/>
      <c r="AJ6188" s="76"/>
      <c r="AK6188" s="76"/>
      <c r="AM6188" s="76"/>
      <c r="AN6188" s="76"/>
      <c r="AP6188" s="76"/>
      <c r="AQ6188" s="76"/>
      <c r="AS6188" s="76"/>
      <c r="AT6188" s="76"/>
      <c r="AV6188" s="76"/>
      <c r="AW6188" s="76"/>
      <c r="AY6188" s="76"/>
      <c r="AZ6188" s="76"/>
      <c r="BB6188" s="76"/>
      <c r="BC6188" s="76"/>
      <c r="BE6188" s="76"/>
      <c r="BF6188" s="76"/>
      <c r="BH6188" s="76"/>
      <c r="BI6188" s="76"/>
      <c r="BK6188" s="76"/>
      <c r="BL6188" s="76"/>
      <c r="BN6188" s="76"/>
      <c r="BO6188" s="76"/>
      <c r="BQ6188" s="76"/>
      <c r="BR6188" s="76"/>
      <c r="BT6188" s="76"/>
      <c r="BU6188" s="76"/>
      <c r="BW6188" s="76"/>
      <c r="BX6188" s="76"/>
    </row>
    <row r="6189" spans="1:76">
      <c r="A6189" s="2"/>
      <c r="B6189" s="2"/>
      <c r="C6189" s="2"/>
      <c r="D6189" s="75"/>
      <c r="F6189" s="76"/>
      <c r="G6189" s="76"/>
      <c r="I6189" s="76"/>
      <c r="J6189" s="76"/>
      <c r="L6189" s="76"/>
      <c r="M6189" s="76"/>
      <c r="O6189" s="76"/>
      <c r="P6189" s="76"/>
      <c r="R6189" s="76"/>
      <c r="S6189" s="76"/>
      <c r="U6189" s="76"/>
      <c r="V6189" s="76"/>
      <c r="X6189" s="76"/>
      <c r="Y6189" s="76"/>
      <c r="AA6189" s="76"/>
      <c r="AB6189" s="76"/>
      <c r="AD6189" s="76"/>
      <c r="AE6189" s="76"/>
      <c r="AG6189" s="76"/>
      <c r="AH6189" s="76"/>
      <c r="AJ6189" s="76"/>
      <c r="AK6189" s="76"/>
      <c r="AM6189" s="76"/>
      <c r="AN6189" s="76"/>
      <c r="AP6189" s="76"/>
      <c r="AQ6189" s="76"/>
      <c r="AS6189" s="76"/>
      <c r="AT6189" s="76"/>
      <c r="AV6189" s="76"/>
      <c r="AW6189" s="76"/>
      <c r="AY6189" s="76"/>
      <c r="AZ6189" s="76"/>
      <c r="BB6189" s="76"/>
      <c r="BC6189" s="76"/>
      <c r="BE6189" s="76"/>
      <c r="BF6189" s="76"/>
      <c r="BH6189" s="76"/>
      <c r="BI6189" s="76"/>
      <c r="BK6189" s="76"/>
      <c r="BL6189" s="76"/>
      <c r="BN6189" s="76"/>
      <c r="BO6189" s="76"/>
      <c r="BQ6189" s="76"/>
      <c r="BR6189" s="76"/>
      <c r="BT6189" s="76"/>
      <c r="BU6189" s="76"/>
      <c r="BW6189" s="76"/>
      <c r="BX6189" s="76"/>
    </row>
    <row r="6190" spans="1:76">
      <c r="A6190" s="2"/>
      <c r="B6190" s="2"/>
      <c r="C6190" s="2"/>
      <c r="D6190" s="75"/>
      <c r="F6190" s="76"/>
      <c r="G6190" s="76"/>
      <c r="I6190" s="76"/>
      <c r="J6190" s="76"/>
      <c r="L6190" s="76"/>
      <c r="M6190" s="76"/>
      <c r="O6190" s="76"/>
      <c r="P6190" s="76"/>
      <c r="R6190" s="76"/>
      <c r="S6190" s="76"/>
      <c r="U6190" s="76"/>
      <c r="V6190" s="76"/>
      <c r="X6190" s="76"/>
      <c r="Y6190" s="76"/>
      <c r="AA6190" s="76"/>
      <c r="AB6190" s="76"/>
      <c r="AD6190" s="76"/>
      <c r="AE6190" s="76"/>
      <c r="AG6190" s="76"/>
      <c r="AH6190" s="76"/>
      <c r="AJ6190" s="76"/>
      <c r="AK6190" s="76"/>
      <c r="AM6190" s="76"/>
      <c r="AN6190" s="76"/>
      <c r="AP6190" s="76"/>
      <c r="AQ6190" s="76"/>
      <c r="AS6190" s="76"/>
      <c r="AT6190" s="76"/>
      <c r="AV6190" s="76"/>
      <c r="AW6190" s="76"/>
      <c r="AY6190" s="76"/>
      <c r="AZ6190" s="76"/>
      <c r="BB6190" s="76"/>
      <c r="BC6190" s="76"/>
      <c r="BE6190" s="76"/>
      <c r="BF6190" s="76"/>
      <c r="BH6190" s="76"/>
      <c r="BI6190" s="76"/>
      <c r="BK6190" s="76"/>
      <c r="BL6190" s="76"/>
      <c r="BN6190" s="76"/>
      <c r="BO6190" s="76"/>
      <c r="BQ6190" s="76"/>
      <c r="BR6190" s="76"/>
      <c r="BT6190" s="76"/>
      <c r="BU6190" s="76"/>
      <c r="BW6190" s="76"/>
      <c r="BX6190" s="76"/>
    </row>
    <row r="6191" spans="1:76">
      <c r="A6191" s="2"/>
      <c r="B6191" s="2"/>
      <c r="C6191" s="2"/>
      <c r="D6191" s="75"/>
      <c r="F6191" s="76"/>
      <c r="G6191" s="76"/>
      <c r="I6191" s="76"/>
      <c r="J6191" s="76"/>
      <c r="L6191" s="76"/>
      <c r="M6191" s="76"/>
      <c r="O6191" s="76"/>
      <c r="P6191" s="76"/>
      <c r="R6191" s="76"/>
      <c r="S6191" s="76"/>
      <c r="U6191" s="76"/>
      <c r="V6191" s="76"/>
      <c r="X6191" s="76"/>
      <c r="Y6191" s="76"/>
      <c r="AA6191" s="76"/>
      <c r="AB6191" s="76"/>
      <c r="AD6191" s="76"/>
      <c r="AE6191" s="76"/>
      <c r="AG6191" s="76"/>
      <c r="AH6191" s="76"/>
      <c r="AJ6191" s="76"/>
      <c r="AK6191" s="76"/>
      <c r="AM6191" s="76"/>
      <c r="AN6191" s="76"/>
      <c r="AP6191" s="76"/>
      <c r="AQ6191" s="76"/>
      <c r="AS6191" s="76"/>
      <c r="AT6191" s="76"/>
      <c r="AV6191" s="76"/>
      <c r="AW6191" s="76"/>
      <c r="AY6191" s="76"/>
      <c r="AZ6191" s="76"/>
      <c r="BB6191" s="76"/>
      <c r="BC6191" s="76"/>
      <c r="BE6191" s="76"/>
      <c r="BF6191" s="76"/>
      <c r="BH6191" s="76"/>
      <c r="BI6191" s="76"/>
      <c r="BK6191" s="76"/>
      <c r="BL6191" s="76"/>
      <c r="BN6191" s="76"/>
      <c r="BO6191" s="76"/>
      <c r="BQ6191" s="76"/>
      <c r="BR6191" s="76"/>
      <c r="BT6191" s="76"/>
      <c r="BU6191" s="76"/>
      <c r="BW6191" s="76"/>
      <c r="BX6191" s="76"/>
    </row>
    <row r="6192" spans="1:76">
      <c r="A6192" s="2"/>
      <c r="B6192" s="2"/>
      <c r="C6192" s="2"/>
      <c r="D6192" s="75"/>
      <c r="F6192" s="76"/>
      <c r="G6192" s="76"/>
      <c r="I6192" s="76"/>
      <c r="J6192" s="76"/>
      <c r="L6192" s="76"/>
      <c r="M6192" s="76"/>
      <c r="O6192" s="76"/>
      <c r="P6192" s="76"/>
      <c r="R6192" s="76"/>
      <c r="S6192" s="76"/>
      <c r="U6192" s="76"/>
      <c r="V6192" s="76"/>
      <c r="X6192" s="76"/>
      <c r="Y6192" s="76"/>
      <c r="AA6192" s="76"/>
      <c r="AB6192" s="76"/>
      <c r="AD6192" s="76"/>
      <c r="AE6192" s="76"/>
      <c r="AG6192" s="76"/>
      <c r="AH6192" s="76"/>
      <c r="AJ6192" s="76"/>
      <c r="AK6192" s="76"/>
      <c r="AM6192" s="76"/>
      <c r="AN6192" s="76"/>
      <c r="AP6192" s="76"/>
      <c r="AQ6192" s="76"/>
      <c r="AS6192" s="76"/>
      <c r="AT6192" s="76"/>
      <c r="AV6192" s="76"/>
      <c r="AW6192" s="76"/>
      <c r="AY6192" s="76"/>
      <c r="AZ6192" s="76"/>
      <c r="BB6192" s="76"/>
      <c r="BC6192" s="76"/>
      <c r="BE6192" s="76"/>
      <c r="BF6192" s="76"/>
      <c r="BH6192" s="76"/>
      <c r="BI6192" s="76"/>
      <c r="BK6192" s="76"/>
      <c r="BL6192" s="76"/>
      <c r="BN6192" s="76"/>
      <c r="BO6192" s="76"/>
      <c r="BQ6192" s="76"/>
      <c r="BR6192" s="76"/>
      <c r="BT6192" s="76"/>
      <c r="BU6192" s="76"/>
      <c r="BW6192" s="76"/>
      <c r="BX6192" s="76"/>
    </row>
    <row r="6193" spans="1:76">
      <c r="A6193" s="2"/>
      <c r="B6193" s="2"/>
      <c r="C6193" s="2"/>
      <c r="D6193" s="75"/>
      <c r="F6193" s="76"/>
      <c r="G6193" s="76"/>
      <c r="I6193" s="76"/>
      <c r="J6193" s="76"/>
      <c r="L6193" s="76"/>
      <c r="M6193" s="76"/>
      <c r="O6193" s="76"/>
      <c r="P6193" s="76"/>
      <c r="R6193" s="76"/>
      <c r="S6193" s="76"/>
      <c r="U6193" s="76"/>
      <c r="V6193" s="76"/>
      <c r="X6193" s="76"/>
      <c r="Y6193" s="76"/>
      <c r="AA6193" s="76"/>
      <c r="AB6193" s="76"/>
      <c r="AD6193" s="76"/>
      <c r="AE6193" s="76"/>
      <c r="AG6193" s="76"/>
      <c r="AH6193" s="76"/>
      <c r="AJ6193" s="76"/>
      <c r="AK6193" s="76"/>
      <c r="AM6193" s="76"/>
      <c r="AN6193" s="76"/>
      <c r="AP6193" s="76"/>
      <c r="AQ6193" s="76"/>
      <c r="AS6193" s="76"/>
      <c r="AT6193" s="76"/>
      <c r="AV6193" s="76"/>
      <c r="AW6193" s="76"/>
      <c r="AY6193" s="76"/>
      <c r="AZ6193" s="76"/>
      <c r="BB6193" s="76"/>
      <c r="BC6193" s="76"/>
      <c r="BE6193" s="76"/>
      <c r="BF6193" s="76"/>
      <c r="BH6193" s="76"/>
      <c r="BI6193" s="76"/>
      <c r="BK6193" s="76"/>
      <c r="BL6193" s="76"/>
      <c r="BN6193" s="76"/>
      <c r="BO6193" s="76"/>
      <c r="BQ6193" s="76"/>
      <c r="BR6193" s="76"/>
      <c r="BT6193" s="76"/>
      <c r="BU6193" s="76"/>
      <c r="BW6193" s="76"/>
      <c r="BX6193" s="76"/>
    </row>
    <row r="6194" spans="1:76">
      <c r="A6194" s="2"/>
      <c r="B6194" s="2"/>
      <c r="C6194" s="2"/>
      <c r="D6194" s="75"/>
      <c r="F6194" s="76"/>
      <c r="G6194" s="76"/>
      <c r="I6194" s="76"/>
      <c r="J6194" s="76"/>
      <c r="L6194" s="76"/>
      <c r="M6194" s="76"/>
      <c r="O6194" s="76"/>
      <c r="P6194" s="76"/>
      <c r="R6194" s="76"/>
      <c r="S6194" s="76"/>
      <c r="U6194" s="76"/>
      <c r="V6194" s="76"/>
      <c r="X6194" s="76"/>
      <c r="Y6194" s="76"/>
      <c r="AA6194" s="76"/>
      <c r="AB6194" s="76"/>
      <c r="AD6194" s="76"/>
      <c r="AE6194" s="76"/>
      <c r="AG6194" s="76"/>
      <c r="AH6194" s="76"/>
      <c r="AJ6194" s="76"/>
      <c r="AK6194" s="76"/>
      <c r="AM6194" s="76"/>
      <c r="AN6194" s="76"/>
      <c r="AP6194" s="76"/>
      <c r="AQ6194" s="76"/>
      <c r="AS6194" s="76"/>
      <c r="AT6194" s="76"/>
      <c r="AV6194" s="76"/>
      <c r="AW6194" s="76"/>
      <c r="AY6194" s="76"/>
      <c r="AZ6194" s="76"/>
      <c r="BB6194" s="76"/>
      <c r="BC6194" s="76"/>
      <c r="BE6194" s="76"/>
      <c r="BF6194" s="76"/>
      <c r="BH6194" s="76"/>
      <c r="BI6194" s="76"/>
      <c r="BK6194" s="76"/>
      <c r="BL6194" s="76"/>
      <c r="BN6194" s="76"/>
      <c r="BO6194" s="76"/>
      <c r="BQ6194" s="76"/>
      <c r="BR6194" s="76"/>
      <c r="BT6194" s="76"/>
      <c r="BU6194" s="76"/>
      <c r="BW6194" s="76"/>
      <c r="BX6194" s="76"/>
    </row>
    <row r="6195" spans="1:76">
      <c r="A6195" s="2"/>
      <c r="B6195" s="2"/>
      <c r="C6195" s="2"/>
      <c r="D6195" s="75"/>
      <c r="F6195" s="76"/>
      <c r="G6195" s="76"/>
      <c r="I6195" s="76"/>
      <c r="J6195" s="76"/>
      <c r="L6195" s="76"/>
      <c r="M6195" s="76"/>
      <c r="O6195" s="76"/>
      <c r="P6195" s="76"/>
      <c r="R6195" s="76"/>
      <c r="S6195" s="76"/>
      <c r="U6195" s="76"/>
      <c r="V6195" s="76"/>
      <c r="X6195" s="76"/>
      <c r="Y6195" s="76"/>
      <c r="AA6195" s="76"/>
      <c r="AB6195" s="76"/>
      <c r="AD6195" s="76"/>
      <c r="AE6195" s="76"/>
      <c r="AG6195" s="76"/>
      <c r="AH6195" s="76"/>
      <c r="AJ6195" s="76"/>
      <c r="AK6195" s="76"/>
      <c r="AM6195" s="76"/>
      <c r="AN6195" s="76"/>
      <c r="AP6195" s="76"/>
      <c r="AQ6195" s="76"/>
      <c r="AS6195" s="76"/>
      <c r="AT6195" s="76"/>
      <c r="AV6195" s="76"/>
      <c r="AW6195" s="76"/>
      <c r="AY6195" s="76"/>
      <c r="AZ6195" s="76"/>
      <c r="BB6195" s="76"/>
      <c r="BC6195" s="76"/>
      <c r="BE6195" s="76"/>
      <c r="BF6195" s="76"/>
      <c r="BH6195" s="76"/>
      <c r="BI6195" s="76"/>
      <c r="BK6195" s="76"/>
      <c r="BL6195" s="76"/>
      <c r="BN6195" s="76"/>
      <c r="BO6195" s="76"/>
      <c r="BQ6195" s="76"/>
      <c r="BR6195" s="76"/>
      <c r="BT6195" s="76"/>
      <c r="BU6195" s="76"/>
      <c r="BW6195" s="76"/>
      <c r="BX6195" s="76"/>
    </row>
    <row r="6196" spans="1:76">
      <c r="A6196" s="2"/>
      <c r="B6196" s="2"/>
      <c r="C6196" s="2"/>
      <c r="D6196" s="75"/>
      <c r="F6196" s="76"/>
      <c r="G6196" s="76"/>
      <c r="I6196" s="76"/>
      <c r="J6196" s="76"/>
      <c r="L6196" s="76"/>
      <c r="M6196" s="76"/>
      <c r="O6196" s="76"/>
      <c r="P6196" s="76"/>
      <c r="R6196" s="76"/>
      <c r="S6196" s="76"/>
      <c r="U6196" s="76"/>
      <c r="V6196" s="76"/>
      <c r="X6196" s="76"/>
      <c r="Y6196" s="76"/>
      <c r="AA6196" s="76"/>
      <c r="AB6196" s="76"/>
      <c r="AD6196" s="76"/>
      <c r="AE6196" s="76"/>
      <c r="AG6196" s="76"/>
      <c r="AH6196" s="76"/>
      <c r="AJ6196" s="76"/>
      <c r="AK6196" s="76"/>
      <c r="AM6196" s="76"/>
      <c r="AN6196" s="76"/>
      <c r="AP6196" s="76"/>
      <c r="AQ6196" s="76"/>
      <c r="AS6196" s="76"/>
      <c r="AT6196" s="76"/>
      <c r="AV6196" s="76"/>
      <c r="AW6196" s="76"/>
      <c r="AY6196" s="76"/>
      <c r="AZ6196" s="76"/>
      <c r="BB6196" s="76"/>
      <c r="BC6196" s="76"/>
      <c r="BE6196" s="76"/>
      <c r="BF6196" s="76"/>
      <c r="BH6196" s="76"/>
      <c r="BI6196" s="76"/>
      <c r="BK6196" s="76"/>
      <c r="BL6196" s="76"/>
      <c r="BN6196" s="76"/>
      <c r="BO6196" s="76"/>
      <c r="BQ6196" s="76"/>
      <c r="BR6196" s="76"/>
      <c r="BT6196" s="76"/>
      <c r="BU6196" s="76"/>
      <c r="BW6196" s="76"/>
      <c r="BX6196" s="76"/>
    </row>
    <row r="6197" spans="1:76">
      <c r="A6197" s="2"/>
      <c r="B6197" s="2"/>
      <c r="C6197" s="2"/>
      <c r="D6197" s="75"/>
      <c r="F6197" s="76"/>
      <c r="G6197" s="76"/>
      <c r="I6197" s="76"/>
      <c r="J6197" s="76"/>
      <c r="L6197" s="76"/>
      <c r="M6197" s="76"/>
      <c r="O6197" s="76"/>
      <c r="P6197" s="76"/>
      <c r="R6197" s="76"/>
      <c r="S6197" s="76"/>
      <c r="U6197" s="76"/>
      <c r="V6197" s="76"/>
      <c r="X6197" s="76"/>
      <c r="Y6197" s="76"/>
      <c r="AA6197" s="76"/>
      <c r="AB6197" s="76"/>
      <c r="AD6197" s="76"/>
      <c r="AE6197" s="76"/>
      <c r="AG6197" s="76"/>
      <c r="AH6197" s="76"/>
      <c r="AJ6197" s="76"/>
      <c r="AK6197" s="76"/>
      <c r="AM6197" s="76"/>
      <c r="AN6197" s="76"/>
      <c r="AP6197" s="76"/>
      <c r="AQ6197" s="76"/>
      <c r="AS6197" s="76"/>
      <c r="AT6197" s="76"/>
      <c r="AV6197" s="76"/>
      <c r="AW6197" s="76"/>
      <c r="AY6197" s="76"/>
      <c r="AZ6197" s="76"/>
      <c r="BB6197" s="76"/>
      <c r="BC6197" s="76"/>
      <c r="BE6197" s="76"/>
      <c r="BF6197" s="76"/>
      <c r="BH6197" s="76"/>
      <c r="BI6197" s="76"/>
      <c r="BK6197" s="76"/>
      <c r="BL6197" s="76"/>
      <c r="BN6197" s="76"/>
      <c r="BO6197" s="76"/>
      <c r="BQ6197" s="76"/>
      <c r="BR6197" s="76"/>
      <c r="BT6197" s="76"/>
      <c r="BU6197" s="76"/>
      <c r="BW6197" s="76"/>
      <c r="BX6197" s="76"/>
    </row>
    <row r="6198" spans="1:76">
      <c r="A6198" s="2"/>
      <c r="B6198" s="2"/>
      <c r="C6198" s="2"/>
      <c r="D6198" s="75"/>
      <c r="F6198" s="76"/>
      <c r="G6198" s="76"/>
      <c r="I6198" s="76"/>
      <c r="J6198" s="76"/>
      <c r="L6198" s="76"/>
      <c r="M6198" s="76"/>
      <c r="O6198" s="76"/>
      <c r="P6198" s="76"/>
      <c r="R6198" s="76"/>
      <c r="S6198" s="76"/>
      <c r="U6198" s="76"/>
      <c r="V6198" s="76"/>
      <c r="X6198" s="76"/>
      <c r="Y6198" s="76"/>
      <c r="AA6198" s="76"/>
      <c r="AB6198" s="76"/>
      <c r="AD6198" s="76"/>
      <c r="AE6198" s="76"/>
      <c r="AG6198" s="76"/>
      <c r="AH6198" s="76"/>
      <c r="AJ6198" s="76"/>
      <c r="AK6198" s="76"/>
      <c r="AM6198" s="76"/>
      <c r="AN6198" s="76"/>
      <c r="AP6198" s="76"/>
      <c r="AQ6198" s="76"/>
      <c r="AS6198" s="76"/>
      <c r="AT6198" s="76"/>
      <c r="AV6198" s="76"/>
      <c r="AW6198" s="76"/>
      <c r="AY6198" s="76"/>
      <c r="AZ6198" s="76"/>
      <c r="BB6198" s="76"/>
      <c r="BC6198" s="76"/>
      <c r="BE6198" s="76"/>
      <c r="BF6198" s="76"/>
      <c r="BH6198" s="76"/>
      <c r="BI6198" s="76"/>
      <c r="BK6198" s="76"/>
      <c r="BL6198" s="76"/>
      <c r="BN6198" s="76"/>
      <c r="BO6198" s="76"/>
      <c r="BQ6198" s="76"/>
      <c r="BR6198" s="76"/>
      <c r="BT6198" s="76"/>
      <c r="BU6198" s="76"/>
      <c r="BW6198" s="76"/>
      <c r="BX6198" s="76"/>
    </row>
    <row r="6199" spans="1:76">
      <c r="A6199" s="2"/>
      <c r="B6199" s="2"/>
      <c r="C6199" s="2"/>
      <c r="D6199" s="75"/>
      <c r="F6199" s="76"/>
      <c r="G6199" s="76"/>
      <c r="I6199" s="76"/>
      <c r="J6199" s="76"/>
      <c r="L6199" s="76"/>
      <c r="M6199" s="76"/>
      <c r="O6199" s="76"/>
      <c r="P6199" s="76"/>
      <c r="R6199" s="76"/>
      <c r="S6199" s="76"/>
      <c r="U6199" s="76"/>
      <c r="V6199" s="76"/>
      <c r="X6199" s="76"/>
      <c r="Y6199" s="76"/>
      <c r="AA6199" s="76"/>
      <c r="AB6199" s="76"/>
      <c r="AD6199" s="76"/>
      <c r="AE6199" s="76"/>
      <c r="AG6199" s="76"/>
      <c r="AH6199" s="76"/>
      <c r="AJ6199" s="76"/>
      <c r="AK6199" s="76"/>
      <c r="AM6199" s="76"/>
      <c r="AN6199" s="76"/>
      <c r="AP6199" s="76"/>
      <c r="AQ6199" s="76"/>
      <c r="AS6199" s="76"/>
      <c r="AT6199" s="76"/>
      <c r="AV6199" s="76"/>
      <c r="AW6199" s="76"/>
      <c r="AY6199" s="76"/>
      <c r="AZ6199" s="76"/>
      <c r="BB6199" s="76"/>
      <c r="BC6199" s="76"/>
      <c r="BE6199" s="76"/>
      <c r="BF6199" s="76"/>
      <c r="BH6199" s="76"/>
      <c r="BI6199" s="76"/>
      <c r="BK6199" s="76"/>
      <c r="BL6199" s="76"/>
      <c r="BN6199" s="76"/>
      <c r="BO6199" s="76"/>
      <c r="BQ6199" s="76"/>
      <c r="BR6199" s="76"/>
      <c r="BT6199" s="76"/>
      <c r="BU6199" s="76"/>
      <c r="BW6199" s="76"/>
      <c r="BX6199" s="76"/>
    </row>
    <row r="6200" spans="1:76">
      <c r="A6200" s="2"/>
      <c r="B6200" s="2"/>
      <c r="C6200" s="2"/>
      <c r="D6200" s="75"/>
      <c r="F6200" s="76"/>
      <c r="G6200" s="76"/>
      <c r="I6200" s="76"/>
      <c r="J6200" s="76"/>
      <c r="L6200" s="76"/>
      <c r="M6200" s="76"/>
      <c r="O6200" s="76"/>
      <c r="P6200" s="76"/>
      <c r="R6200" s="76"/>
      <c r="S6200" s="76"/>
      <c r="U6200" s="76"/>
      <c r="V6200" s="76"/>
      <c r="X6200" s="76"/>
      <c r="Y6200" s="76"/>
      <c r="AA6200" s="76"/>
      <c r="AB6200" s="76"/>
      <c r="AD6200" s="76"/>
      <c r="AE6200" s="76"/>
      <c r="AG6200" s="76"/>
      <c r="AH6200" s="76"/>
      <c r="AJ6200" s="76"/>
      <c r="AK6200" s="76"/>
      <c r="AM6200" s="76"/>
      <c r="AN6200" s="76"/>
      <c r="AP6200" s="76"/>
      <c r="AQ6200" s="76"/>
      <c r="AS6200" s="76"/>
      <c r="AT6200" s="76"/>
      <c r="AV6200" s="76"/>
      <c r="AW6200" s="76"/>
      <c r="AY6200" s="76"/>
      <c r="AZ6200" s="76"/>
      <c r="BB6200" s="76"/>
      <c r="BC6200" s="76"/>
      <c r="BE6200" s="76"/>
      <c r="BF6200" s="76"/>
      <c r="BH6200" s="76"/>
      <c r="BI6200" s="76"/>
      <c r="BK6200" s="76"/>
      <c r="BL6200" s="76"/>
      <c r="BN6200" s="76"/>
      <c r="BO6200" s="76"/>
      <c r="BQ6200" s="76"/>
      <c r="BR6200" s="76"/>
      <c r="BT6200" s="76"/>
      <c r="BU6200" s="76"/>
      <c r="BW6200" s="76"/>
      <c r="BX6200" s="76"/>
    </row>
    <row r="6201" spans="1:76">
      <c r="A6201" s="2"/>
      <c r="B6201" s="2"/>
      <c r="C6201" s="2"/>
      <c r="D6201" s="75"/>
      <c r="F6201" s="76"/>
      <c r="G6201" s="76"/>
      <c r="I6201" s="76"/>
      <c r="J6201" s="76"/>
      <c r="L6201" s="76"/>
      <c r="M6201" s="76"/>
      <c r="O6201" s="76"/>
      <c r="P6201" s="76"/>
      <c r="R6201" s="76"/>
      <c r="S6201" s="76"/>
      <c r="U6201" s="76"/>
      <c r="V6201" s="76"/>
      <c r="X6201" s="76"/>
      <c r="Y6201" s="76"/>
      <c r="AA6201" s="76"/>
      <c r="AB6201" s="76"/>
      <c r="AD6201" s="76"/>
      <c r="AE6201" s="76"/>
      <c r="AG6201" s="76"/>
      <c r="AH6201" s="76"/>
      <c r="AJ6201" s="76"/>
      <c r="AK6201" s="76"/>
      <c r="AM6201" s="76"/>
      <c r="AN6201" s="76"/>
      <c r="AP6201" s="76"/>
      <c r="AQ6201" s="76"/>
      <c r="AS6201" s="76"/>
      <c r="AT6201" s="76"/>
      <c r="AV6201" s="76"/>
      <c r="AW6201" s="76"/>
      <c r="AY6201" s="76"/>
      <c r="AZ6201" s="76"/>
      <c r="BB6201" s="76"/>
      <c r="BC6201" s="76"/>
      <c r="BE6201" s="76"/>
      <c r="BF6201" s="76"/>
      <c r="BH6201" s="76"/>
      <c r="BI6201" s="76"/>
      <c r="BK6201" s="76"/>
      <c r="BL6201" s="76"/>
      <c r="BN6201" s="76"/>
      <c r="BO6201" s="76"/>
      <c r="BQ6201" s="76"/>
      <c r="BR6201" s="76"/>
      <c r="BT6201" s="76"/>
      <c r="BU6201" s="76"/>
      <c r="BW6201" s="76"/>
      <c r="BX6201" s="76"/>
    </row>
    <row r="6202" spans="1:76">
      <c r="A6202" s="2"/>
      <c r="B6202" s="2"/>
      <c r="C6202" s="2"/>
      <c r="D6202" s="75"/>
      <c r="F6202" s="76"/>
      <c r="G6202" s="76"/>
      <c r="I6202" s="76"/>
      <c r="J6202" s="76"/>
      <c r="L6202" s="76"/>
      <c r="M6202" s="76"/>
      <c r="O6202" s="76"/>
      <c r="P6202" s="76"/>
      <c r="R6202" s="76"/>
      <c r="S6202" s="76"/>
      <c r="U6202" s="76"/>
      <c r="V6202" s="76"/>
      <c r="X6202" s="76"/>
      <c r="Y6202" s="76"/>
      <c r="AA6202" s="76"/>
      <c r="AB6202" s="76"/>
      <c r="AD6202" s="76"/>
      <c r="AE6202" s="76"/>
      <c r="AG6202" s="76"/>
      <c r="AH6202" s="76"/>
      <c r="AJ6202" s="76"/>
      <c r="AK6202" s="76"/>
      <c r="AM6202" s="76"/>
      <c r="AN6202" s="76"/>
      <c r="AP6202" s="76"/>
      <c r="AQ6202" s="76"/>
      <c r="AS6202" s="76"/>
      <c r="AT6202" s="76"/>
      <c r="AV6202" s="76"/>
      <c r="AW6202" s="76"/>
      <c r="AY6202" s="76"/>
      <c r="AZ6202" s="76"/>
      <c r="BB6202" s="76"/>
      <c r="BC6202" s="76"/>
      <c r="BE6202" s="76"/>
      <c r="BF6202" s="76"/>
      <c r="BH6202" s="76"/>
      <c r="BI6202" s="76"/>
      <c r="BK6202" s="76"/>
      <c r="BL6202" s="76"/>
      <c r="BN6202" s="76"/>
      <c r="BO6202" s="76"/>
      <c r="BQ6202" s="76"/>
      <c r="BR6202" s="76"/>
      <c r="BT6202" s="76"/>
      <c r="BU6202" s="76"/>
      <c r="BW6202" s="76"/>
      <c r="BX6202" s="76"/>
    </row>
    <row r="6203" spans="1:76">
      <c r="A6203" s="2"/>
      <c r="B6203" s="2"/>
      <c r="C6203" s="2"/>
      <c r="D6203" s="75"/>
      <c r="F6203" s="76"/>
      <c r="G6203" s="76"/>
      <c r="I6203" s="76"/>
      <c r="J6203" s="76"/>
      <c r="L6203" s="76"/>
      <c r="M6203" s="76"/>
      <c r="O6203" s="76"/>
      <c r="P6203" s="76"/>
      <c r="R6203" s="76"/>
      <c r="S6203" s="76"/>
      <c r="U6203" s="76"/>
      <c r="V6203" s="76"/>
      <c r="X6203" s="76"/>
      <c r="Y6203" s="76"/>
      <c r="AA6203" s="76"/>
      <c r="AB6203" s="76"/>
      <c r="AD6203" s="76"/>
      <c r="AE6203" s="76"/>
      <c r="AG6203" s="76"/>
      <c r="AH6203" s="76"/>
      <c r="AJ6203" s="76"/>
      <c r="AK6203" s="76"/>
      <c r="AM6203" s="76"/>
      <c r="AN6203" s="76"/>
      <c r="AP6203" s="76"/>
      <c r="AQ6203" s="76"/>
      <c r="AS6203" s="76"/>
      <c r="AT6203" s="76"/>
      <c r="AV6203" s="76"/>
      <c r="AW6203" s="76"/>
      <c r="AY6203" s="76"/>
      <c r="AZ6203" s="76"/>
      <c r="BB6203" s="76"/>
      <c r="BC6203" s="76"/>
      <c r="BE6203" s="76"/>
      <c r="BF6203" s="76"/>
      <c r="BH6203" s="76"/>
      <c r="BI6203" s="76"/>
      <c r="BK6203" s="76"/>
      <c r="BL6203" s="76"/>
      <c r="BN6203" s="76"/>
      <c r="BO6203" s="76"/>
      <c r="BQ6203" s="76"/>
      <c r="BR6203" s="76"/>
      <c r="BT6203" s="76"/>
      <c r="BU6203" s="76"/>
      <c r="BW6203" s="76"/>
      <c r="BX6203" s="76"/>
    </row>
    <row r="6204" spans="1:76">
      <c r="A6204" s="2"/>
      <c r="B6204" s="2"/>
      <c r="C6204" s="2"/>
      <c r="D6204" s="75"/>
      <c r="F6204" s="76"/>
      <c r="G6204" s="76"/>
      <c r="I6204" s="76"/>
      <c r="J6204" s="76"/>
      <c r="L6204" s="76"/>
      <c r="M6204" s="76"/>
      <c r="O6204" s="76"/>
      <c r="P6204" s="76"/>
      <c r="R6204" s="76"/>
      <c r="S6204" s="76"/>
      <c r="U6204" s="76"/>
      <c r="V6204" s="76"/>
      <c r="X6204" s="76"/>
      <c r="Y6204" s="76"/>
      <c r="AA6204" s="76"/>
      <c r="AB6204" s="76"/>
      <c r="AD6204" s="76"/>
      <c r="AE6204" s="76"/>
      <c r="AG6204" s="76"/>
      <c r="AH6204" s="76"/>
      <c r="AJ6204" s="76"/>
      <c r="AK6204" s="76"/>
      <c r="AM6204" s="76"/>
      <c r="AN6204" s="76"/>
      <c r="AP6204" s="76"/>
      <c r="AQ6204" s="76"/>
      <c r="AS6204" s="76"/>
      <c r="AT6204" s="76"/>
      <c r="AV6204" s="76"/>
      <c r="AW6204" s="76"/>
      <c r="AY6204" s="76"/>
      <c r="AZ6204" s="76"/>
      <c r="BB6204" s="76"/>
      <c r="BC6204" s="76"/>
      <c r="BE6204" s="76"/>
      <c r="BF6204" s="76"/>
      <c r="BH6204" s="76"/>
      <c r="BI6204" s="76"/>
      <c r="BK6204" s="76"/>
      <c r="BL6204" s="76"/>
      <c r="BN6204" s="76"/>
      <c r="BO6204" s="76"/>
      <c r="BQ6204" s="76"/>
      <c r="BR6204" s="76"/>
      <c r="BT6204" s="76"/>
      <c r="BU6204" s="76"/>
      <c r="BW6204" s="76"/>
      <c r="BX6204" s="76"/>
    </row>
    <row r="6205" spans="1:76">
      <c r="A6205" s="2"/>
      <c r="B6205" s="2"/>
      <c r="C6205" s="2"/>
      <c r="D6205" s="75"/>
      <c r="F6205" s="76"/>
      <c r="G6205" s="76"/>
      <c r="I6205" s="76"/>
      <c r="J6205" s="76"/>
      <c r="L6205" s="76"/>
      <c r="M6205" s="76"/>
      <c r="O6205" s="76"/>
      <c r="P6205" s="76"/>
      <c r="R6205" s="76"/>
      <c r="S6205" s="76"/>
      <c r="U6205" s="76"/>
      <c r="V6205" s="76"/>
      <c r="X6205" s="76"/>
      <c r="Y6205" s="76"/>
      <c r="AA6205" s="76"/>
      <c r="AB6205" s="76"/>
      <c r="AD6205" s="76"/>
      <c r="AE6205" s="76"/>
      <c r="AG6205" s="76"/>
      <c r="AH6205" s="76"/>
      <c r="AJ6205" s="76"/>
      <c r="AK6205" s="76"/>
      <c r="AM6205" s="76"/>
      <c r="AN6205" s="76"/>
      <c r="AP6205" s="76"/>
      <c r="AQ6205" s="76"/>
      <c r="AS6205" s="76"/>
      <c r="AT6205" s="76"/>
      <c r="AV6205" s="76"/>
      <c r="AW6205" s="76"/>
      <c r="AY6205" s="76"/>
      <c r="AZ6205" s="76"/>
      <c r="BB6205" s="76"/>
      <c r="BC6205" s="76"/>
      <c r="BE6205" s="76"/>
      <c r="BF6205" s="76"/>
      <c r="BH6205" s="76"/>
      <c r="BI6205" s="76"/>
      <c r="BK6205" s="76"/>
      <c r="BL6205" s="76"/>
      <c r="BN6205" s="76"/>
      <c r="BO6205" s="76"/>
      <c r="BQ6205" s="76"/>
      <c r="BR6205" s="76"/>
      <c r="BT6205" s="76"/>
      <c r="BU6205" s="76"/>
      <c r="BW6205" s="76"/>
      <c r="BX6205" s="76"/>
    </row>
    <row r="6206" spans="1:76">
      <c r="A6206" s="2"/>
      <c r="B6206" s="2"/>
      <c r="C6206" s="2"/>
      <c r="D6206" s="75"/>
      <c r="F6206" s="76"/>
      <c r="G6206" s="76"/>
      <c r="I6206" s="76"/>
      <c r="J6206" s="76"/>
      <c r="L6206" s="76"/>
      <c r="M6206" s="76"/>
      <c r="O6206" s="76"/>
      <c r="P6206" s="76"/>
      <c r="R6206" s="76"/>
      <c r="S6206" s="76"/>
      <c r="U6206" s="76"/>
      <c r="V6206" s="76"/>
      <c r="X6206" s="76"/>
      <c r="Y6206" s="76"/>
      <c r="AA6206" s="76"/>
      <c r="AB6206" s="76"/>
      <c r="AD6206" s="76"/>
      <c r="AE6206" s="76"/>
      <c r="AG6206" s="76"/>
      <c r="AH6206" s="76"/>
      <c r="AJ6206" s="76"/>
      <c r="AK6206" s="76"/>
      <c r="AM6206" s="76"/>
      <c r="AN6206" s="76"/>
      <c r="AP6206" s="76"/>
      <c r="AQ6206" s="76"/>
      <c r="AS6206" s="76"/>
      <c r="AT6206" s="76"/>
      <c r="AV6206" s="76"/>
      <c r="AW6206" s="76"/>
      <c r="AY6206" s="76"/>
      <c r="AZ6206" s="76"/>
      <c r="BB6206" s="76"/>
      <c r="BC6206" s="76"/>
      <c r="BE6206" s="76"/>
      <c r="BF6206" s="76"/>
      <c r="BH6206" s="76"/>
      <c r="BI6206" s="76"/>
      <c r="BK6206" s="76"/>
      <c r="BL6206" s="76"/>
      <c r="BN6206" s="76"/>
      <c r="BO6206" s="76"/>
      <c r="BQ6206" s="76"/>
      <c r="BR6206" s="76"/>
      <c r="BT6206" s="76"/>
      <c r="BU6206" s="76"/>
      <c r="BW6206" s="76"/>
      <c r="BX6206" s="76"/>
    </row>
    <row r="6207" spans="1:76">
      <c r="A6207" s="2"/>
      <c r="B6207" s="2"/>
      <c r="C6207" s="2"/>
      <c r="D6207" s="75"/>
      <c r="F6207" s="76"/>
      <c r="G6207" s="76"/>
      <c r="I6207" s="76"/>
      <c r="J6207" s="76"/>
      <c r="L6207" s="76"/>
      <c r="M6207" s="76"/>
      <c r="O6207" s="76"/>
      <c r="P6207" s="76"/>
      <c r="R6207" s="76"/>
      <c r="S6207" s="76"/>
      <c r="U6207" s="76"/>
      <c r="V6207" s="76"/>
      <c r="X6207" s="76"/>
      <c r="Y6207" s="76"/>
      <c r="AA6207" s="76"/>
      <c r="AB6207" s="76"/>
      <c r="AD6207" s="76"/>
      <c r="AE6207" s="76"/>
      <c r="AG6207" s="76"/>
      <c r="AH6207" s="76"/>
      <c r="AJ6207" s="76"/>
      <c r="AK6207" s="76"/>
      <c r="AM6207" s="76"/>
      <c r="AN6207" s="76"/>
      <c r="AP6207" s="76"/>
      <c r="AQ6207" s="76"/>
      <c r="AS6207" s="76"/>
      <c r="AT6207" s="76"/>
      <c r="AV6207" s="76"/>
      <c r="AW6207" s="76"/>
      <c r="AY6207" s="76"/>
      <c r="AZ6207" s="76"/>
      <c r="BB6207" s="76"/>
      <c r="BC6207" s="76"/>
      <c r="BE6207" s="76"/>
      <c r="BF6207" s="76"/>
      <c r="BH6207" s="76"/>
      <c r="BI6207" s="76"/>
      <c r="BK6207" s="76"/>
      <c r="BL6207" s="76"/>
      <c r="BN6207" s="76"/>
      <c r="BO6207" s="76"/>
      <c r="BQ6207" s="76"/>
      <c r="BR6207" s="76"/>
      <c r="BT6207" s="76"/>
      <c r="BU6207" s="76"/>
      <c r="BW6207" s="76"/>
      <c r="BX6207" s="76"/>
    </row>
    <row r="6208" spans="1:76">
      <c r="A6208" s="2"/>
      <c r="B6208" s="2"/>
      <c r="C6208" s="2"/>
      <c r="D6208" s="75"/>
      <c r="F6208" s="76"/>
      <c r="G6208" s="76"/>
      <c r="I6208" s="76"/>
      <c r="J6208" s="76"/>
      <c r="L6208" s="76"/>
      <c r="M6208" s="76"/>
      <c r="O6208" s="76"/>
      <c r="P6208" s="76"/>
      <c r="R6208" s="76"/>
      <c r="S6208" s="76"/>
      <c r="U6208" s="76"/>
      <c r="V6208" s="76"/>
      <c r="X6208" s="76"/>
      <c r="Y6208" s="76"/>
      <c r="AA6208" s="76"/>
      <c r="AB6208" s="76"/>
      <c r="AD6208" s="76"/>
      <c r="AE6208" s="76"/>
      <c r="AG6208" s="76"/>
      <c r="AH6208" s="76"/>
      <c r="AJ6208" s="76"/>
      <c r="AK6208" s="76"/>
      <c r="AM6208" s="76"/>
      <c r="AN6208" s="76"/>
      <c r="AP6208" s="76"/>
      <c r="AQ6208" s="76"/>
      <c r="AS6208" s="76"/>
      <c r="AT6208" s="76"/>
      <c r="AV6208" s="76"/>
      <c r="AW6208" s="76"/>
      <c r="AY6208" s="76"/>
      <c r="AZ6208" s="76"/>
      <c r="BB6208" s="76"/>
      <c r="BC6208" s="76"/>
      <c r="BE6208" s="76"/>
      <c r="BF6208" s="76"/>
      <c r="BH6208" s="76"/>
      <c r="BI6208" s="76"/>
      <c r="BK6208" s="76"/>
      <c r="BL6208" s="76"/>
      <c r="BN6208" s="76"/>
      <c r="BO6208" s="76"/>
      <c r="BQ6208" s="76"/>
      <c r="BR6208" s="76"/>
      <c r="BT6208" s="76"/>
      <c r="BU6208" s="76"/>
      <c r="BW6208" s="76"/>
      <c r="BX6208" s="76"/>
    </row>
    <row r="6209" spans="1:76">
      <c r="A6209" s="2"/>
      <c r="B6209" s="2"/>
      <c r="C6209" s="2"/>
      <c r="D6209" s="75"/>
      <c r="F6209" s="76"/>
      <c r="G6209" s="76"/>
      <c r="I6209" s="76"/>
      <c r="J6209" s="76"/>
      <c r="L6209" s="76"/>
      <c r="M6209" s="76"/>
      <c r="O6209" s="76"/>
      <c r="P6209" s="76"/>
      <c r="R6209" s="76"/>
      <c r="S6209" s="76"/>
      <c r="U6209" s="76"/>
      <c r="V6209" s="76"/>
      <c r="X6209" s="76"/>
      <c r="Y6209" s="76"/>
      <c r="AA6209" s="76"/>
      <c r="AB6209" s="76"/>
      <c r="AD6209" s="76"/>
      <c r="AE6209" s="76"/>
      <c r="AG6209" s="76"/>
      <c r="AH6209" s="76"/>
      <c r="AJ6209" s="76"/>
      <c r="AK6209" s="76"/>
      <c r="AM6209" s="76"/>
      <c r="AN6209" s="76"/>
      <c r="AP6209" s="76"/>
      <c r="AQ6209" s="76"/>
      <c r="AS6209" s="76"/>
      <c r="AT6209" s="76"/>
      <c r="AV6209" s="76"/>
      <c r="AW6209" s="76"/>
      <c r="AY6209" s="76"/>
      <c r="AZ6209" s="76"/>
      <c r="BB6209" s="76"/>
      <c r="BC6209" s="76"/>
      <c r="BE6209" s="76"/>
      <c r="BF6209" s="76"/>
      <c r="BH6209" s="76"/>
      <c r="BI6209" s="76"/>
      <c r="BK6209" s="76"/>
      <c r="BL6209" s="76"/>
      <c r="BN6209" s="76"/>
      <c r="BO6209" s="76"/>
      <c r="BQ6209" s="76"/>
      <c r="BR6209" s="76"/>
      <c r="BT6209" s="76"/>
      <c r="BU6209" s="76"/>
      <c r="BW6209" s="76"/>
      <c r="BX6209" s="76"/>
    </row>
    <row r="6210" spans="1:76">
      <c r="A6210" s="2"/>
      <c r="B6210" s="2"/>
      <c r="C6210" s="2"/>
      <c r="D6210" s="75"/>
      <c r="F6210" s="76"/>
      <c r="G6210" s="76"/>
      <c r="I6210" s="76"/>
      <c r="J6210" s="76"/>
      <c r="L6210" s="76"/>
      <c r="M6210" s="76"/>
      <c r="O6210" s="76"/>
      <c r="P6210" s="76"/>
      <c r="R6210" s="76"/>
      <c r="S6210" s="76"/>
      <c r="U6210" s="76"/>
      <c r="V6210" s="76"/>
      <c r="X6210" s="76"/>
      <c r="Y6210" s="76"/>
      <c r="AA6210" s="76"/>
      <c r="AB6210" s="76"/>
      <c r="AD6210" s="76"/>
      <c r="AE6210" s="76"/>
      <c r="AG6210" s="76"/>
      <c r="AH6210" s="76"/>
      <c r="AJ6210" s="76"/>
      <c r="AK6210" s="76"/>
      <c r="AM6210" s="76"/>
      <c r="AN6210" s="76"/>
      <c r="AP6210" s="76"/>
      <c r="AQ6210" s="76"/>
      <c r="AS6210" s="76"/>
      <c r="AT6210" s="76"/>
      <c r="AV6210" s="76"/>
      <c r="AW6210" s="76"/>
      <c r="AY6210" s="76"/>
      <c r="AZ6210" s="76"/>
      <c r="BB6210" s="76"/>
      <c r="BC6210" s="76"/>
      <c r="BE6210" s="76"/>
      <c r="BF6210" s="76"/>
      <c r="BH6210" s="76"/>
      <c r="BI6210" s="76"/>
      <c r="BK6210" s="76"/>
      <c r="BL6210" s="76"/>
      <c r="BN6210" s="76"/>
      <c r="BO6210" s="76"/>
      <c r="BQ6210" s="76"/>
      <c r="BR6210" s="76"/>
      <c r="BT6210" s="76"/>
      <c r="BU6210" s="76"/>
      <c r="BW6210" s="76"/>
      <c r="BX6210" s="76"/>
    </row>
    <row r="6211" spans="1:76">
      <c r="A6211" s="2"/>
      <c r="B6211" s="2"/>
      <c r="C6211" s="2"/>
      <c r="D6211" s="75"/>
      <c r="F6211" s="76"/>
      <c r="G6211" s="76"/>
      <c r="I6211" s="76"/>
      <c r="J6211" s="76"/>
      <c r="L6211" s="76"/>
      <c r="M6211" s="76"/>
      <c r="O6211" s="76"/>
      <c r="P6211" s="76"/>
      <c r="R6211" s="76"/>
      <c r="S6211" s="76"/>
      <c r="U6211" s="76"/>
      <c r="V6211" s="76"/>
      <c r="X6211" s="76"/>
      <c r="Y6211" s="76"/>
      <c r="AA6211" s="76"/>
      <c r="AB6211" s="76"/>
      <c r="AD6211" s="76"/>
      <c r="AE6211" s="76"/>
      <c r="AG6211" s="76"/>
      <c r="AH6211" s="76"/>
      <c r="AJ6211" s="76"/>
      <c r="AK6211" s="76"/>
      <c r="AM6211" s="76"/>
      <c r="AN6211" s="76"/>
      <c r="AP6211" s="76"/>
      <c r="AQ6211" s="76"/>
      <c r="AS6211" s="76"/>
      <c r="AT6211" s="76"/>
      <c r="AV6211" s="76"/>
      <c r="AW6211" s="76"/>
      <c r="AY6211" s="76"/>
      <c r="AZ6211" s="76"/>
      <c r="BB6211" s="76"/>
      <c r="BC6211" s="76"/>
      <c r="BE6211" s="76"/>
      <c r="BF6211" s="76"/>
      <c r="BH6211" s="76"/>
      <c r="BI6211" s="76"/>
      <c r="BK6211" s="76"/>
      <c r="BL6211" s="76"/>
      <c r="BN6211" s="76"/>
      <c r="BO6211" s="76"/>
      <c r="BQ6211" s="76"/>
      <c r="BR6211" s="76"/>
      <c r="BT6211" s="76"/>
      <c r="BU6211" s="76"/>
      <c r="BW6211" s="76"/>
      <c r="BX6211" s="76"/>
    </row>
    <row r="6212" spans="1:76">
      <c r="A6212" s="2"/>
      <c r="B6212" s="2"/>
      <c r="C6212" s="2"/>
      <c r="D6212" s="75"/>
      <c r="F6212" s="76"/>
      <c r="G6212" s="76"/>
      <c r="I6212" s="76"/>
      <c r="J6212" s="76"/>
      <c r="L6212" s="76"/>
      <c r="M6212" s="76"/>
      <c r="O6212" s="76"/>
      <c r="P6212" s="76"/>
      <c r="R6212" s="76"/>
      <c r="S6212" s="76"/>
      <c r="U6212" s="76"/>
      <c r="V6212" s="76"/>
      <c r="X6212" s="76"/>
      <c r="Y6212" s="76"/>
      <c r="AA6212" s="76"/>
      <c r="AB6212" s="76"/>
      <c r="AD6212" s="76"/>
      <c r="AE6212" s="76"/>
      <c r="AG6212" s="76"/>
      <c r="AH6212" s="76"/>
      <c r="AJ6212" s="76"/>
      <c r="AK6212" s="76"/>
      <c r="AM6212" s="76"/>
      <c r="AN6212" s="76"/>
      <c r="AP6212" s="76"/>
      <c r="AQ6212" s="76"/>
      <c r="AS6212" s="76"/>
      <c r="AT6212" s="76"/>
      <c r="AV6212" s="76"/>
      <c r="AW6212" s="76"/>
      <c r="AY6212" s="76"/>
      <c r="AZ6212" s="76"/>
      <c r="BB6212" s="76"/>
      <c r="BC6212" s="76"/>
      <c r="BE6212" s="76"/>
      <c r="BF6212" s="76"/>
      <c r="BH6212" s="76"/>
      <c r="BI6212" s="76"/>
      <c r="BK6212" s="76"/>
      <c r="BL6212" s="76"/>
      <c r="BN6212" s="76"/>
      <c r="BO6212" s="76"/>
      <c r="BQ6212" s="76"/>
      <c r="BR6212" s="76"/>
      <c r="BT6212" s="76"/>
      <c r="BU6212" s="76"/>
      <c r="BW6212" s="76"/>
      <c r="BX6212" s="76"/>
    </row>
    <row r="6213" spans="1:76">
      <c r="A6213" s="2"/>
      <c r="B6213" s="2"/>
      <c r="C6213" s="2"/>
      <c r="D6213" s="75"/>
      <c r="F6213" s="76"/>
      <c r="G6213" s="76"/>
      <c r="I6213" s="76"/>
      <c r="J6213" s="76"/>
      <c r="L6213" s="76"/>
      <c r="M6213" s="76"/>
      <c r="O6213" s="76"/>
      <c r="P6213" s="76"/>
      <c r="R6213" s="76"/>
      <c r="S6213" s="76"/>
      <c r="U6213" s="76"/>
      <c r="V6213" s="76"/>
      <c r="X6213" s="76"/>
      <c r="Y6213" s="76"/>
      <c r="AA6213" s="76"/>
      <c r="AB6213" s="76"/>
      <c r="AD6213" s="76"/>
      <c r="AE6213" s="76"/>
      <c r="AG6213" s="76"/>
      <c r="AH6213" s="76"/>
      <c r="AJ6213" s="76"/>
      <c r="AK6213" s="76"/>
      <c r="AM6213" s="76"/>
      <c r="AN6213" s="76"/>
      <c r="AP6213" s="76"/>
      <c r="AQ6213" s="76"/>
      <c r="AS6213" s="76"/>
      <c r="AT6213" s="76"/>
      <c r="AV6213" s="76"/>
      <c r="AW6213" s="76"/>
      <c r="AY6213" s="76"/>
      <c r="AZ6213" s="76"/>
      <c r="BB6213" s="76"/>
      <c r="BC6213" s="76"/>
      <c r="BE6213" s="76"/>
      <c r="BF6213" s="76"/>
      <c r="BH6213" s="76"/>
      <c r="BI6213" s="76"/>
      <c r="BK6213" s="76"/>
      <c r="BL6213" s="76"/>
      <c r="BN6213" s="76"/>
      <c r="BO6213" s="76"/>
      <c r="BQ6213" s="76"/>
      <c r="BR6213" s="76"/>
      <c r="BT6213" s="76"/>
      <c r="BU6213" s="76"/>
      <c r="BW6213" s="76"/>
      <c r="BX6213" s="76"/>
    </row>
    <row r="6214" spans="1:76">
      <c r="A6214" s="2"/>
      <c r="B6214" s="2"/>
      <c r="C6214" s="2"/>
      <c r="D6214" s="75"/>
      <c r="F6214" s="76"/>
      <c r="G6214" s="76"/>
      <c r="I6214" s="76"/>
      <c r="J6214" s="76"/>
      <c r="L6214" s="76"/>
      <c r="M6214" s="76"/>
      <c r="O6214" s="76"/>
      <c r="P6214" s="76"/>
      <c r="R6214" s="76"/>
      <c r="S6214" s="76"/>
      <c r="U6214" s="76"/>
      <c r="V6214" s="76"/>
      <c r="X6214" s="76"/>
      <c r="Y6214" s="76"/>
      <c r="AA6214" s="76"/>
      <c r="AB6214" s="76"/>
      <c r="AD6214" s="76"/>
      <c r="AE6214" s="76"/>
      <c r="AG6214" s="76"/>
      <c r="AH6214" s="76"/>
      <c r="AJ6214" s="76"/>
      <c r="AK6214" s="76"/>
      <c r="AM6214" s="76"/>
      <c r="AN6214" s="76"/>
      <c r="AP6214" s="76"/>
      <c r="AQ6214" s="76"/>
      <c r="AS6214" s="76"/>
      <c r="AT6214" s="76"/>
      <c r="AV6214" s="76"/>
      <c r="AW6214" s="76"/>
      <c r="AY6214" s="76"/>
      <c r="AZ6214" s="76"/>
      <c r="BB6214" s="76"/>
      <c r="BC6214" s="76"/>
      <c r="BE6214" s="76"/>
      <c r="BF6214" s="76"/>
      <c r="BH6214" s="76"/>
      <c r="BI6214" s="76"/>
      <c r="BK6214" s="76"/>
      <c r="BL6214" s="76"/>
      <c r="BN6214" s="76"/>
      <c r="BO6214" s="76"/>
      <c r="BQ6214" s="76"/>
      <c r="BR6214" s="76"/>
      <c r="BT6214" s="76"/>
      <c r="BU6214" s="76"/>
      <c r="BW6214" s="76"/>
      <c r="BX6214" s="76"/>
    </row>
    <row r="6215" spans="1:76">
      <c r="A6215" s="2"/>
      <c r="B6215" s="2"/>
      <c r="C6215" s="2"/>
      <c r="D6215" s="75"/>
      <c r="F6215" s="76"/>
      <c r="G6215" s="76"/>
      <c r="I6215" s="76"/>
      <c r="J6215" s="76"/>
      <c r="L6215" s="76"/>
      <c r="M6215" s="76"/>
      <c r="O6215" s="76"/>
      <c r="P6215" s="76"/>
      <c r="R6215" s="76"/>
      <c r="S6215" s="76"/>
      <c r="U6215" s="76"/>
      <c r="V6215" s="76"/>
      <c r="X6215" s="76"/>
      <c r="Y6215" s="76"/>
      <c r="AA6215" s="76"/>
      <c r="AB6215" s="76"/>
      <c r="AD6215" s="76"/>
      <c r="AE6215" s="76"/>
      <c r="AG6215" s="76"/>
      <c r="AH6215" s="76"/>
      <c r="AJ6215" s="76"/>
      <c r="AK6215" s="76"/>
      <c r="AM6215" s="76"/>
      <c r="AN6215" s="76"/>
      <c r="AP6215" s="76"/>
      <c r="AQ6215" s="76"/>
      <c r="AS6215" s="76"/>
      <c r="AT6215" s="76"/>
      <c r="AV6215" s="76"/>
      <c r="AW6215" s="76"/>
      <c r="AY6215" s="76"/>
      <c r="AZ6215" s="76"/>
      <c r="BB6215" s="76"/>
      <c r="BC6215" s="76"/>
      <c r="BE6215" s="76"/>
      <c r="BF6215" s="76"/>
      <c r="BH6215" s="76"/>
      <c r="BI6215" s="76"/>
      <c r="BK6215" s="76"/>
      <c r="BL6215" s="76"/>
      <c r="BN6215" s="76"/>
      <c r="BO6215" s="76"/>
      <c r="BQ6215" s="76"/>
      <c r="BR6215" s="76"/>
      <c r="BT6215" s="76"/>
      <c r="BU6215" s="76"/>
      <c r="BW6215" s="76"/>
      <c r="BX6215" s="76"/>
    </row>
    <row r="6216" spans="1:76">
      <c r="A6216" s="2"/>
      <c r="B6216" s="2"/>
      <c r="C6216" s="2"/>
      <c r="D6216" s="75"/>
      <c r="F6216" s="76"/>
      <c r="G6216" s="76"/>
      <c r="I6216" s="76"/>
      <c r="J6216" s="76"/>
      <c r="L6216" s="76"/>
      <c r="M6216" s="76"/>
      <c r="O6216" s="76"/>
      <c r="P6216" s="76"/>
      <c r="R6216" s="76"/>
      <c r="S6216" s="76"/>
      <c r="U6216" s="76"/>
      <c r="V6216" s="76"/>
      <c r="X6216" s="76"/>
      <c r="Y6216" s="76"/>
      <c r="AA6216" s="76"/>
      <c r="AB6216" s="76"/>
      <c r="AD6216" s="76"/>
      <c r="AE6216" s="76"/>
      <c r="AG6216" s="76"/>
      <c r="AH6216" s="76"/>
      <c r="AJ6216" s="76"/>
      <c r="AK6216" s="76"/>
      <c r="AM6216" s="76"/>
      <c r="AN6216" s="76"/>
      <c r="AP6216" s="76"/>
      <c r="AQ6216" s="76"/>
      <c r="AS6216" s="76"/>
      <c r="AT6216" s="76"/>
      <c r="AV6216" s="76"/>
      <c r="AW6216" s="76"/>
      <c r="AY6216" s="76"/>
      <c r="AZ6216" s="76"/>
      <c r="BB6216" s="76"/>
      <c r="BC6216" s="76"/>
      <c r="BE6216" s="76"/>
      <c r="BF6216" s="76"/>
      <c r="BH6216" s="76"/>
      <c r="BI6216" s="76"/>
      <c r="BK6216" s="76"/>
      <c r="BL6216" s="76"/>
      <c r="BN6216" s="76"/>
      <c r="BO6216" s="76"/>
      <c r="BQ6216" s="76"/>
      <c r="BR6216" s="76"/>
      <c r="BT6216" s="76"/>
      <c r="BU6216" s="76"/>
      <c r="BW6216" s="76"/>
      <c r="BX6216" s="76"/>
    </row>
    <row r="6217" spans="1:76">
      <c r="A6217" s="2"/>
      <c r="B6217" s="2"/>
      <c r="C6217" s="2"/>
      <c r="D6217" s="75"/>
      <c r="F6217" s="76"/>
      <c r="G6217" s="76"/>
      <c r="I6217" s="76"/>
      <c r="J6217" s="76"/>
      <c r="L6217" s="76"/>
      <c r="M6217" s="76"/>
      <c r="O6217" s="76"/>
      <c r="P6217" s="76"/>
      <c r="R6217" s="76"/>
      <c r="S6217" s="76"/>
      <c r="U6217" s="76"/>
      <c r="V6217" s="76"/>
      <c r="X6217" s="76"/>
      <c r="Y6217" s="76"/>
      <c r="AA6217" s="76"/>
      <c r="AB6217" s="76"/>
      <c r="AD6217" s="76"/>
      <c r="AE6217" s="76"/>
      <c r="AG6217" s="76"/>
      <c r="AH6217" s="76"/>
      <c r="AJ6217" s="76"/>
      <c r="AK6217" s="76"/>
      <c r="AM6217" s="76"/>
      <c r="AN6217" s="76"/>
      <c r="AP6217" s="76"/>
      <c r="AQ6217" s="76"/>
      <c r="AS6217" s="76"/>
      <c r="AT6217" s="76"/>
      <c r="AV6217" s="76"/>
      <c r="AW6217" s="76"/>
      <c r="AY6217" s="76"/>
      <c r="AZ6217" s="76"/>
      <c r="BB6217" s="76"/>
      <c r="BC6217" s="76"/>
      <c r="BE6217" s="76"/>
      <c r="BF6217" s="76"/>
      <c r="BH6217" s="76"/>
      <c r="BI6217" s="76"/>
      <c r="BK6217" s="76"/>
      <c r="BL6217" s="76"/>
      <c r="BN6217" s="76"/>
      <c r="BO6217" s="76"/>
      <c r="BQ6217" s="76"/>
      <c r="BR6217" s="76"/>
      <c r="BT6217" s="76"/>
      <c r="BU6217" s="76"/>
      <c r="BW6217" s="76"/>
      <c r="BX6217" s="76"/>
    </row>
    <row r="6218" spans="1:76">
      <c r="A6218" s="2"/>
      <c r="B6218" s="2"/>
      <c r="C6218" s="2"/>
      <c r="D6218" s="75"/>
      <c r="F6218" s="76"/>
      <c r="G6218" s="76"/>
      <c r="I6218" s="76"/>
      <c r="J6218" s="76"/>
      <c r="L6218" s="76"/>
      <c r="M6218" s="76"/>
      <c r="O6218" s="76"/>
      <c r="P6218" s="76"/>
      <c r="R6218" s="76"/>
      <c r="S6218" s="76"/>
      <c r="U6218" s="76"/>
      <c r="V6218" s="76"/>
      <c r="X6218" s="76"/>
      <c r="Y6218" s="76"/>
      <c r="AA6218" s="76"/>
      <c r="AB6218" s="76"/>
      <c r="AD6218" s="76"/>
      <c r="AE6218" s="76"/>
      <c r="AG6218" s="76"/>
      <c r="AH6218" s="76"/>
      <c r="AJ6218" s="76"/>
      <c r="AK6218" s="76"/>
      <c r="AM6218" s="76"/>
      <c r="AN6218" s="76"/>
      <c r="AP6218" s="76"/>
      <c r="AQ6218" s="76"/>
      <c r="AS6218" s="76"/>
      <c r="AT6218" s="76"/>
      <c r="AV6218" s="76"/>
      <c r="AW6218" s="76"/>
      <c r="AY6218" s="76"/>
      <c r="AZ6218" s="76"/>
      <c r="BB6218" s="76"/>
      <c r="BC6218" s="76"/>
      <c r="BE6218" s="76"/>
      <c r="BF6218" s="76"/>
      <c r="BH6218" s="76"/>
      <c r="BI6218" s="76"/>
      <c r="BK6218" s="76"/>
      <c r="BL6218" s="76"/>
      <c r="BN6218" s="76"/>
      <c r="BO6218" s="76"/>
      <c r="BQ6218" s="76"/>
      <c r="BR6218" s="76"/>
      <c r="BT6218" s="76"/>
      <c r="BU6218" s="76"/>
      <c r="BW6218" s="76"/>
      <c r="BX6218" s="76"/>
    </row>
    <row r="6219" spans="1:76">
      <c r="A6219" s="2"/>
      <c r="B6219" s="2"/>
      <c r="C6219" s="2"/>
      <c r="D6219" s="75"/>
      <c r="F6219" s="76"/>
      <c r="G6219" s="76"/>
      <c r="I6219" s="76"/>
      <c r="J6219" s="76"/>
      <c r="L6219" s="76"/>
      <c r="M6219" s="76"/>
      <c r="O6219" s="76"/>
      <c r="P6219" s="76"/>
      <c r="R6219" s="76"/>
      <c r="S6219" s="76"/>
      <c r="U6219" s="76"/>
      <c r="V6219" s="76"/>
      <c r="X6219" s="76"/>
      <c r="Y6219" s="76"/>
      <c r="AA6219" s="76"/>
      <c r="AB6219" s="76"/>
      <c r="AD6219" s="76"/>
      <c r="AE6219" s="76"/>
      <c r="AG6219" s="76"/>
      <c r="AH6219" s="76"/>
      <c r="AJ6219" s="76"/>
      <c r="AK6219" s="76"/>
      <c r="AM6219" s="76"/>
      <c r="AN6219" s="76"/>
      <c r="AP6219" s="76"/>
      <c r="AQ6219" s="76"/>
      <c r="AS6219" s="76"/>
      <c r="AT6219" s="76"/>
      <c r="AV6219" s="76"/>
      <c r="AW6219" s="76"/>
      <c r="AY6219" s="76"/>
      <c r="AZ6219" s="76"/>
      <c r="BB6219" s="76"/>
      <c r="BC6219" s="76"/>
      <c r="BE6219" s="76"/>
      <c r="BF6219" s="76"/>
      <c r="BH6219" s="76"/>
      <c r="BI6219" s="76"/>
      <c r="BK6219" s="76"/>
      <c r="BL6219" s="76"/>
      <c r="BN6219" s="76"/>
      <c r="BO6219" s="76"/>
      <c r="BQ6219" s="76"/>
      <c r="BR6219" s="76"/>
      <c r="BT6219" s="76"/>
      <c r="BU6219" s="76"/>
      <c r="BW6219" s="76"/>
      <c r="BX6219" s="76"/>
    </row>
    <row r="6220" spans="1:76">
      <c r="A6220" s="2"/>
      <c r="B6220" s="2"/>
      <c r="C6220" s="2"/>
      <c r="D6220" s="75"/>
      <c r="F6220" s="76"/>
      <c r="G6220" s="76"/>
      <c r="I6220" s="76"/>
      <c r="J6220" s="76"/>
      <c r="L6220" s="76"/>
      <c r="M6220" s="76"/>
      <c r="O6220" s="76"/>
      <c r="P6220" s="76"/>
      <c r="R6220" s="76"/>
      <c r="S6220" s="76"/>
      <c r="U6220" s="76"/>
      <c r="V6220" s="76"/>
      <c r="X6220" s="76"/>
      <c r="Y6220" s="76"/>
      <c r="AA6220" s="76"/>
      <c r="AB6220" s="76"/>
      <c r="AD6220" s="76"/>
      <c r="AE6220" s="76"/>
      <c r="AG6220" s="76"/>
      <c r="AH6220" s="76"/>
      <c r="AJ6220" s="76"/>
      <c r="AK6220" s="76"/>
      <c r="AM6220" s="76"/>
      <c r="AN6220" s="76"/>
      <c r="AP6220" s="76"/>
      <c r="AQ6220" s="76"/>
      <c r="AS6220" s="76"/>
      <c r="AT6220" s="76"/>
      <c r="AV6220" s="76"/>
      <c r="AW6220" s="76"/>
      <c r="AY6220" s="76"/>
      <c r="AZ6220" s="76"/>
      <c r="BB6220" s="76"/>
      <c r="BC6220" s="76"/>
      <c r="BE6220" s="76"/>
      <c r="BF6220" s="76"/>
      <c r="BH6220" s="76"/>
      <c r="BI6220" s="76"/>
      <c r="BK6220" s="76"/>
      <c r="BL6220" s="76"/>
      <c r="BN6220" s="76"/>
      <c r="BO6220" s="76"/>
      <c r="BQ6220" s="76"/>
      <c r="BR6220" s="76"/>
      <c r="BT6220" s="76"/>
      <c r="BU6220" s="76"/>
      <c r="BW6220" s="76"/>
      <c r="BX6220" s="76"/>
    </row>
    <row r="6221" spans="1:76">
      <c r="A6221" s="2"/>
      <c r="B6221" s="2"/>
      <c r="C6221" s="2"/>
      <c r="D6221" s="75"/>
      <c r="F6221" s="76"/>
      <c r="G6221" s="76"/>
      <c r="I6221" s="76"/>
      <c r="J6221" s="76"/>
      <c r="L6221" s="76"/>
      <c r="M6221" s="76"/>
      <c r="O6221" s="76"/>
      <c r="P6221" s="76"/>
      <c r="R6221" s="76"/>
      <c r="S6221" s="76"/>
      <c r="U6221" s="76"/>
      <c r="V6221" s="76"/>
      <c r="X6221" s="76"/>
      <c r="Y6221" s="76"/>
      <c r="AA6221" s="76"/>
      <c r="AB6221" s="76"/>
      <c r="AD6221" s="76"/>
      <c r="AE6221" s="76"/>
      <c r="AG6221" s="76"/>
      <c r="AH6221" s="76"/>
      <c r="AJ6221" s="76"/>
      <c r="AK6221" s="76"/>
      <c r="AM6221" s="76"/>
      <c r="AN6221" s="76"/>
      <c r="AP6221" s="76"/>
      <c r="AQ6221" s="76"/>
      <c r="AS6221" s="76"/>
      <c r="AT6221" s="76"/>
      <c r="AV6221" s="76"/>
      <c r="AW6221" s="76"/>
      <c r="AY6221" s="76"/>
      <c r="AZ6221" s="76"/>
      <c r="BB6221" s="76"/>
      <c r="BC6221" s="76"/>
      <c r="BE6221" s="76"/>
      <c r="BF6221" s="76"/>
      <c r="BH6221" s="76"/>
      <c r="BI6221" s="76"/>
      <c r="BK6221" s="76"/>
      <c r="BL6221" s="76"/>
      <c r="BN6221" s="76"/>
      <c r="BO6221" s="76"/>
      <c r="BQ6221" s="76"/>
      <c r="BR6221" s="76"/>
      <c r="BT6221" s="76"/>
      <c r="BU6221" s="76"/>
      <c r="BW6221" s="76"/>
      <c r="BX6221" s="76"/>
    </row>
    <row r="6222" spans="1:76">
      <c r="A6222" s="2"/>
      <c r="B6222" s="2"/>
      <c r="C6222" s="2"/>
      <c r="D6222" s="75"/>
      <c r="F6222" s="76"/>
      <c r="G6222" s="76"/>
      <c r="I6222" s="76"/>
      <c r="J6222" s="76"/>
      <c r="L6222" s="76"/>
      <c r="M6222" s="76"/>
      <c r="O6222" s="76"/>
      <c r="P6222" s="76"/>
      <c r="R6222" s="76"/>
      <c r="S6222" s="76"/>
      <c r="U6222" s="76"/>
      <c r="V6222" s="76"/>
      <c r="X6222" s="76"/>
      <c r="Y6222" s="76"/>
      <c r="AA6222" s="76"/>
      <c r="AB6222" s="76"/>
      <c r="AD6222" s="76"/>
      <c r="AE6222" s="76"/>
      <c r="AG6222" s="76"/>
      <c r="AH6222" s="76"/>
      <c r="AJ6222" s="76"/>
      <c r="AK6222" s="76"/>
      <c r="AM6222" s="76"/>
      <c r="AN6222" s="76"/>
      <c r="AP6222" s="76"/>
      <c r="AQ6222" s="76"/>
      <c r="AS6222" s="76"/>
      <c r="AT6222" s="76"/>
      <c r="AV6222" s="76"/>
      <c r="AW6222" s="76"/>
      <c r="AY6222" s="76"/>
      <c r="AZ6222" s="76"/>
      <c r="BB6222" s="76"/>
      <c r="BC6222" s="76"/>
      <c r="BE6222" s="76"/>
      <c r="BF6222" s="76"/>
      <c r="BH6222" s="76"/>
      <c r="BI6222" s="76"/>
      <c r="BK6222" s="76"/>
      <c r="BL6222" s="76"/>
      <c r="BN6222" s="76"/>
      <c r="BO6222" s="76"/>
      <c r="BQ6222" s="76"/>
      <c r="BR6222" s="76"/>
      <c r="BT6222" s="76"/>
      <c r="BU6222" s="76"/>
      <c r="BW6222" s="76"/>
      <c r="BX6222" s="76"/>
    </row>
    <row r="6223" spans="1:76">
      <c r="A6223" s="2"/>
      <c r="B6223" s="2"/>
      <c r="C6223" s="2"/>
      <c r="D6223" s="75"/>
      <c r="F6223" s="76"/>
      <c r="G6223" s="76"/>
      <c r="I6223" s="76"/>
      <c r="J6223" s="76"/>
      <c r="L6223" s="76"/>
      <c r="M6223" s="76"/>
      <c r="O6223" s="76"/>
      <c r="P6223" s="76"/>
      <c r="R6223" s="76"/>
      <c r="S6223" s="76"/>
      <c r="U6223" s="76"/>
      <c r="V6223" s="76"/>
      <c r="X6223" s="76"/>
      <c r="Y6223" s="76"/>
      <c r="AA6223" s="76"/>
      <c r="AB6223" s="76"/>
      <c r="AD6223" s="76"/>
      <c r="AE6223" s="76"/>
      <c r="AG6223" s="76"/>
      <c r="AH6223" s="76"/>
      <c r="AJ6223" s="76"/>
      <c r="AK6223" s="76"/>
      <c r="AM6223" s="76"/>
      <c r="AN6223" s="76"/>
      <c r="AP6223" s="76"/>
      <c r="AQ6223" s="76"/>
      <c r="AS6223" s="76"/>
      <c r="AT6223" s="76"/>
      <c r="AV6223" s="76"/>
      <c r="AW6223" s="76"/>
      <c r="AY6223" s="76"/>
      <c r="AZ6223" s="76"/>
      <c r="BB6223" s="76"/>
      <c r="BC6223" s="76"/>
      <c r="BE6223" s="76"/>
      <c r="BF6223" s="76"/>
      <c r="BH6223" s="76"/>
      <c r="BI6223" s="76"/>
      <c r="BK6223" s="76"/>
      <c r="BL6223" s="76"/>
      <c r="BN6223" s="76"/>
      <c r="BO6223" s="76"/>
      <c r="BQ6223" s="76"/>
      <c r="BR6223" s="76"/>
      <c r="BT6223" s="76"/>
      <c r="BU6223" s="76"/>
      <c r="BW6223" s="76"/>
      <c r="BX6223" s="76"/>
    </row>
    <row r="6224" spans="1:76">
      <c r="A6224" s="2"/>
      <c r="B6224" s="2"/>
      <c r="C6224" s="2"/>
      <c r="D6224" s="75"/>
      <c r="F6224" s="76"/>
      <c r="G6224" s="76"/>
      <c r="I6224" s="76"/>
      <c r="J6224" s="76"/>
      <c r="L6224" s="76"/>
      <c r="M6224" s="76"/>
      <c r="O6224" s="76"/>
      <c r="P6224" s="76"/>
      <c r="R6224" s="76"/>
      <c r="S6224" s="76"/>
      <c r="U6224" s="76"/>
      <c r="V6224" s="76"/>
      <c r="X6224" s="76"/>
      <c r="Y6224" s="76"/>
      <c r="AA6224" s="76"/>
      <c r="AB6224" s="76"/>
      <c r="AD6224" s="76"/>
      <c r="AE6224" s="76"/>
      <c r="AG6224" s="76"/>
      <c r="AH6224" s="76"/>
      <c r="AJ6224" s="76"/>
      <c r="AK6224" s="76"/>
      <c r="AM6224" s="76"/>
      <c r="AN6224" s="76"/>
      <c r="AP6224" s="76"/>
      <c r="AQ6224" s="76"/>
      <c r="AS6224" s="76"/>
      <c r="AT6224" s="76"/>
      <c r="AV6224" s="76"/>
      <c r="AW6224" s="76"/>
      <c r="AY6224" s="76"/>
      <c r="AZ6224" s="76"/>
      <c r="BB6224" s="76"/>
      <c r="BC6224" s="76"/>
      <c r="BE6224" s="76"/>
      <c r="BF6224" s="76"/>
      <c r="BH6224" s="76"/>
      <c r="BI6224" s="76"/>
      <c r="BK6224" s="76"/>
      <c r="BL6224" s="76"/>
      <c r="BN6224" s="76"/>
      <c r="BO6224" s="76"/>
      <c r="BQ6224" s="76"/>
      <c r="BR6224" s="76"/>
      <c r="BT6224" s="76"/>
      <c r="BU6224" s="76"/>
      <c r="BW6224" s="76"/>
      <c r="BX6224" s="76"/>
    </row>
    <row r="6225" spans="1:76">
      <c r="A6225" s="2"/>
      <c r="B6225" s="2"/>
      <c r="C6225" s="2"/>
      <c r="D6225" s="75"/>
      <c r="F6225" s="76"/>
      <c r="G6225" s="76"/>
      <c r="I6225" s="76"/>
      <c r="J6225" s="76"/>
      <c r="L6225" s="76"/>
      <c r="M6225" s="76"/>
      <c r="O6225" s="76"/>
      <c r="P6225" s="76"/>
      <c r="R6225" s="76"/>
      <c r="S6225" s="76"/>
      <c r="U6225" s="76"/>
      <c r="V6225" s="76"/>
      <c r="X6225" s="76"/>
      <c r="Y6225" s="76"/>
      <c r="AA6225" s="76"/>
      <c r="AB6225" s="76"/>
      <c r="AD6225" s="76"/>
      <c r="AE6225" s="76"/>
      <c r="AG6225" s="76"/>
      <c r="AH6225" s="76"/>
      <c r="AJ6225" s="76"/>
      <c r="AK6225" s="76"/>
      <c r="AM6225" s="76"/>
      <c r="AN6225" s="76"/>
      <c r="AP6225" s="76"/>
      <c r="AQ6225" s="76"/>
      <c r="AS6225" s="76"/>
      <c r="AT6225" s="76"/>
      <c r="AV6225" s="76"/>
      <c r="AW6225" s="76"/>
      <c r="AY6225" s="76"/>
      <c r="AZ6225" s="76"/>
      <c r="BB6225" s="76"/>
      <c r="BC6225" s="76"/>
      <c r="BE6225" s="76"/>
      <c r="BF6225" s="76"/>
      <c r="BH6225" s="76"/>
      <c r="BI6225" s="76"/>
      <c r="BK6225" s="76"/>
      <c r="BL6225" s="76"/>
      <c r="BN6225" s="76"/>
      <c r="BO6225" s="76"/>
      <c r="BQ6225" s="76"/>
      <c r="BR6225" s="76"/>
      <c r="BT6225" s="76"/>
      <c r="BU6225" s="76"/>
      <c r="BW6225" s="76"/>
      <c r="BX6225" s="76"/>
    </row>
    <row r="6226" spans="1:76">
      <c r="A6226" s="2"/>
      <c r="B6226" s="2"/>
      <c r="C6226" s="2"/>
      <c r="D6226" s="75"/>
      <c r="F6226" s="76"/>
      <c r="G6226" s="76"/>
      <c r="I6226" s="76"/>
      <c r="J6226" s="76"/>
      <c r="L6226" s="76"/>
      <c r="M6226" s="76"/>
      <c r="O6226" s="76"/>
      <c r="P6226" s="76"/>
      <c r="R6226" s="76"/>
      <c r="S6226" s="76"/>
      <c r="U6226" s="76"/>
      <c r="V6226" s="76"/>
      <c r="X6226" s="76"/>
      <c r="Y6226" s="76"/>
      <c r="AA6226" s="76"/>
      <c r="AB6226" s="76"/>
      <c r="AD6226" s="76"/>
      <c r="AE6226" s="76"/>
      <c r="AG6226" s="76"/>
      <c r="AH6226" s="76"/>
      <c r="AJ6226" s="76"/>
      <c r="AK6226" s="76"/>
      <c r="AM6226" s="76"/>
      <c r="AN6226" s="76"/>
      <c r="AP6226" s="76"/>
      <c r="AQ6226" s="76"/>
      <c r="AS6226" s="76"/>
      <c r="AT6226" s="76"/>
      <c r="AV6226" s="76"/>
      <c r="AW6226" s="76"/>
      <c r="AY6226" s="76"/>
      <c r="AZ6226" s="76"/>
      <c r="BB6226" s="76"/>
      <c r="BC6226" s="76"/>
      <c r="BE6226" s="76"/>
      <c r="BF6226" s="76"/>
      <c r="BH6226" s="76"/>
      <c r="BI6226" s="76"/>
      <c r="BK6226" s="76"/>
      <c r="BL6226" s="76"/>
      <c r="BN6226" s="76"/>
      <c r="BO6226" s="76"/>
      <c r="BQ6226" s="76"/>
      <c r="BR6226" s="76"/>
      <c r="BT6226" s="76"/>
      <c r="BU6226" s="76"/>
      <c r="BW6226" s="76"/>
      <c r="BX6226" s="76"/>
    </row>
    <row r="6227" spans="1:76">
      <c r="A6227" s="2"/>
      <c r="B6227" s="2"/>
      <c r="C6227" s="2"/>
      <c r="D6227" s="75"/>
      <c r="F6227" s="76"/>
      <c r="G6227" s="76"/>
      <c r="I6227" s="76"/>
      <c r="J6227" s="76"/>
      <c r="L6227" s="76"/>
      <c r="M6227" s="76"/>
      <c r="O6227" s="76"/>
      <c r="P6227" s="76"/>
      <c r="R6227" s="76"/>
      <c r="S6227" s="76"/>
      <c r="U6227" s="76"/>
      <c r="V6227" s="76"/>
      <c r="X6227" s="76"/>
      <c r="Y6227" s="76"/>
      <c r="AA6227" s="76"/>
      <c r="AB6227" s="76"/>
      <c r="AD6227" s="76"/>
      <c r="AE6227" s="76"/>
      <c r="AG6227" s="76"/>
      <c r="AH6227" s="76"/>
      <c r="AJ6227" s="76"/>
      <c r="AK6227" s="76"/>
      <c r="AM6227" s="76"/>
      <c r="AN6227" s="76"/>
      <c r="AP6227" s="76"/>
      <c r="AQ6227" s="76"/>
      <c r="AS6227" s="76"/>
      <c r="AT6227" s="76"/>
      <c r="AV6227" s="76"/>
      <c r="AW6227" s="76"/>
      <c r="AY6227" s="76"/>
      <c r="AZ6227" s="76"/>
      <c r="BB6227" s="76"/>
      <c r="BC6227" s="76"/>
      <c r="BE6227" s="76"/>
      <c r="BF6227" s="76"/>
      <c r="BH6227" s="76"/>
      <c r="BI6227" s="76"/>
      <c r="BK6227" s="76"/>
      <c r="BL6227" s="76"/>
      <c r="BN6227" s="76"/>
      <c r="BO6227" s="76"/>
      <c r="BQ6227" s="76"/>
      <c r="BR6227" s="76"/>
      <c r="BT6227" s="76"/>
      <c r="BU6227" s="76"/>
      <c r="BW6227" s="76"/>
      <c r="BX6227" s="76"/>
    </row>
    <row r="6228" spans="1:76">
      <c r="A6228" s="2"/>
      <c r="B6228" s="2"/>
      <c r="C6228" s="2"/>
      <c r="D6228" s="75"/>
      <c r="F6228" s="76"/>
      <c r="G6228" s="76"/>
      <c r="I6228" s="76"/>
      <c r="J6228" s="76"/>
      <c r="L6228" s="76"/>
      <c r="M6228" s="76"/>
      <c r="O6228" s="76"/>
      <c r="P6228" s="76"/>
      <c r="R6228" s="76"/>
      <c r="S6228" s="76"/>
      <c r="U6228" s="76"/>
      <c r="V6228" s="76"/>
      <c r="X6228" s="76"/>
      <c r="Y6228" s="76"/>
      <c r="AA6228" s="76"/>
      <c r="AB6228" s="76"/>
      <c r="AD6228" s="76"/>
      <c r="AE6228" s="76"/>
      <c r="AG6228" s="76"/>
      <c r="AH6228" s="76"/>
      <c r="AJ6228" s="76"/>
      <c r="AK6228" s="76"/>
      <c r="AM6228" s="76"/>
      <c r="AN6228" s="76"/>
      <c r="AP6228" s="76"/>
      <c r="AQ6228" s="76"/>
      <c r="AS6228" s="76"/>
      <c r="AT6228" s="76"/>
      <c r="AV6228" s="76"/>
      <c r="AW6228" s="76"/>
      <c r="AY6228" s="76"/>
      <c r="AZ6228" s="76"/>
      <c r="BB6228" s="76"/>
      <c r="BC6228" s="76"/>
      <c r="BE6228" s="76"/>
      <c r="BF6228" s="76"/>
      <c r="BH6228" s="76"/>
      <c r="BI6228" s="76"/>
      <c r="BK6228" s="76"/>
      <c r="BL6228" s="76"/>
      <c r="BN6228" s="76"/>
      <c r="BO6228" s="76"/>
      <c r="BQ6228" s="76"/>
      <c r="BR6228" s="76"/>
      <c r="BT6228" s="76"/>
      <c r="BU6228" s="76"/>
      <c r="BW6228" s="76"/>
      <c r="BX6228" s="76"/>
    </row>
    <row r="6229" spans="1:76">
      <c r="A6229" s="2"/>
      <c r="B6229" s="2"/>
      <c r="C6229" s="2"/>
      <c r="D6229" s="75"/>
      <c r="F6229" s="76"/>
      <c r="G6229" s="76"/>
      <c r="I6229" s="76"/>
      <c r="J6229" s="76"/>
      <c r="L6229" s="76"/>
      <c r="M6229" s="76"/>
      <c r="O6229" s="76"/>
      <c r="P6229" s="76"/>
      <c r="R6229" s="76"/>
      <c r="S6229" s="76"/>
      <c r="U6229" s="76"/>
      <c r="V6229" s="76"/>
      <c r="X6229" s="76"/>
      <c r="Y6229" s="76"/>
      <c r="AA6229" s="76"/>
      <c r="AB6229" s="76"/>
      <c r="AD6229" s="76"/>
      <c r="AE6229" s="76"/>
      <c r="AG6229" s="76"/>
      <c r="AH6229" s="76"/>
      <c r="AJ6229" s="76"/>
      <c r="AK6229" s="76"/>
      <c r="AM6229" s="76"/>
      <c r="AN6229" s="76"/>
      <c r="AP6229" s="76"/>
      <c r="AQ6229" s="76"/>
      <c r="AS6229" s="76"/>
      <c r="AT6229" s="76"/>
      <c r="AV6229" s="76"/>
      <c r="AW6229" s="76"/>
      <c r="AY6229" s="76"/>
      <c r="AZ6229" s="76"/>
      <c r="BB6229" s="76"/>
      <c r="BC6229" s="76"/>
      <c r="BE6229" s="76"/>
      <c r="BF6229" s="76"/>
      <c r="BH6229" s="76"/>
      <c r="BI6229" s="76"/>
      <c r="BK6229" s="76"/>
      <c r="BL6229" s="76"/>
      <c r="BN6229" s="76"/>
      <c r="BO6229" s="76"/>
      <c r="BQ6229" s="76"/>
      <c r="BR6229" s="76"/>
      <c r="BT6229" s="76"/>
      <c r="BU6229" s="76"/>
      <c r="BW6229" s="76"/>
      <c r="BX6229" s="76"/>
    </row>
    <row r="6230" spans="1:76">
      <c r="A6230" s="2"/>
      <c r="B6230" s="2"/>
      <c r="C6230" s="2"/>
      <c r="D6230" s="75"/>
      <c r="F6230" s="76"/>
      <c r="G6230" s="76"/>
      <c r="I6230" s="76"/>
      <c r="J6230" s="76"/>
      <c r="L6230" s="76"/>
      <c r="M6230" s="76"/>
      <c r="O6230" s="76"/>
      <c r="P6230" s="76"/>
      <c r="R6230" s="76"/>
      <c r="S6230" s="76"/>
      <c r="U6230" s="76"/>
      <c r="V6230" s="76"/>
      <c r="X6230" s="76"/>
      <c r="Y6230" s="76"/>
      <c r="AA6230" s="76"/>
      <c r="AB6230" s="76"/>
      <c r="AD6230" s="76"/>
      <c r="AE6230" s="76"/>
      <c r="AG6230" s="76"/>
      <c r="AH6230" s="76"/>
      <c r="AJ6230" s="76"/>
      <c r="AK6230" s="76"/>
      <c r="AM6230" s="76"/>
      <c r="AN6230" s="76"/>
      <c r="AP6230" s="76"/>
      <c r="AQ6230" s="76"/>
      <c r="AS6230" s="76"/>
      <c r="AT6230" s="76"/>
      <c r="AV6230" s="76"/>
      <c r="AW6230" s="76"/>
      <c r="AY6230" s="76"/>
      <c r="AZ6230" s="76"/>
      <c r="BB6230" s="76"/>
      <c r="BC6230" s="76"/>
      <c r="BE6230" s="76"/>
      <c r="BF6230" s="76"/>
      <c r="BH6230" s="76"/>
      <c r="BI6230" s="76"/>
      <c r="BK6230" s="76"/>
      <c r="BL6230" s="76"/>
      <c r="BN6230" s="76"/>
      <c r="BO6230" s="76"/>
      <c r="BQ6230" s="76"/>
      <c r="BR6230" s="76"/>
      <c r="BT6230" s="76"/>
      <c r="BU6230" s="76"/>
      <c r="BW6230" s="76"/>
      <c r="BX6230" s="76"/>
    </row>
    <row r="6231" spans="1:76">
      <c r="A6231" s="2"/>
      <c r="B6231" s="2"/>
      <c r="C6231" s="2"/>
      <c r="D6231" s="75"/>
      <c r="F6231" s="76"/>
      <c r="G6231" s="76"/>
      <c r="I6231" s="76"/>
      <c r="J6231" s="76"/>
      <c r="L6231" s="76"/>
      <c r="M6231" s="76"/>
      <c r="O6231" s="76"/>
      <c r="P6231" s="76"/>
      <c r="R6231" s="76"/>
      <c r="S6231" s="76"/>
      <c r="U6231" s="76"/>
      <c r="V6231" s="76"/>
      <c r="X6231" s="76"/>
      <c r="Y6231" s="76"/>
      <c r="AA6231" s="76"/>
      <c r="AB6231" s="76"/>
      <c r="AD6231" s="76"/>
      <c r="AE6231" s="76"/>
      <c r="AG6231" s="76"/>
      <c r="AH6231" s="76"/>
      <c r="AJ6231" s="76"/>
      <c r="AK6231" s="76"/>
      <c r="AM6231" s="76"/>
      <c r="AN6231" s="76"/>
      <c r="AP6231" s="76"/>
      <c r="AQ6231" s="76"/>
      <c r="AS6231" s="76"/>
      <c r="AT6231" s="76"/>
      <c r="AV6231" s="76"/>
      <c r="AW6231" s="76"/>
      <c r="AY6231" s="76"/>
      <c r="AZ6231" s="76"/>
      <c r="BB6231" s="76"/>
      <c r="BC6231" s="76"/>
      <c r="BE6231" s="76"/>
      <c r="BF6231" s="76"/>
      <c r="BH6231" s="76"/>
      <c r="BI6231" s="76"/>
      <c r="BK6231" s="76"/>
      <c r="BL6231" s="76"/>
      <c r="BN6231" s="76"/>
      <c r="BO6231" s="76"/>
      <c r="BQ6231" s="76"/>
      <c r="BR6231" s="76"/>
      <c r="BT6231" s="76"/>
      <c r="BU6231" s="76"/>
      <c r="BW6231" s="76"/>
      <c r="BX6231" s="76"/>
    </row>
    <row r="6232" spans="1:76">
      <c r="A6232" s="2"/>
      <c r="B6232" s="2"/>
      <c r="C6232" s="2"/>
      <c r="D6232" s="75"/>
      <c r="F6232" s="76"/>
      <c r="G6232" s="76"/>
      <c r="I6232" s="76"/>
      <c r="J6232" s="76"/>
      <c r="L6232" s="76"/>
      <c r="M6232" s="76"/>
      <c r="O6232" s="76"/>
      <c r="P6232" s="76"/>
      <c r="R6232" s="76"/>
      <c r="S6232" s="76"/>
      <c r="U6232" s="76"/>
      <c r="V6232" s="76"/>
      <c r="X6232" s="76"/>
      <c r="Y6232" s="76"/>
      <c r="AA6232" s="76"/>
      <c r="AB6232" s="76"/>
      <c r="AD6232" s="76"/>
      <c r="AE6232" s="76"/>
      <c r="AG6232" s="76"/>
      <c r="AH6232" s="76"/>
      <c r="AJ6232" s="76"/>
      <c r="AK6232" s="76"/>
      <c r="AM6232" s="76"/>
      <c r="AN6232" s="76"/>
      <c r="AP6232" s="76"/>
      <c r="AQ6232" s="76"/>
      <c r="AS6232" s="76"/>
      <c r="AT6232" s="76"/>
      <c r="AV6232" s="76"/>
      <c r="AW6232" s="76"/>
      <c r="AY6232" s="76"/>
      <c r="AZ6232" s="76"/>
      <c r="BB6232" s="76"/>
      <c r="BC6232" s="76"/>
      <c r="BE6232" s="76"/>
      <c r="BF6232" s="76"/>
      <c r="BH6232" s="76"/>
      <c r="BI6232" s="76"/>
      <c r="BK6232" s="76"/>
      <c r="BL6232" s="76"/>
      <c r="BN6232" s="76"/>
      <c r="BO6232" s="76"/>
      <c r="BQ6232" s="76"/>
      <c r="BR6232" s="76"/>
      <c r="BT6232" s="76"/>
      <c r="BU6232" s="76"/>
      <c r="BW6232" s="76"/>
      <c r="BX6232" s="76"/>
    </row>
    <row r="6233" spans="1:76">
      <c r="A6233" s="2"/>
      <c r="B6233" s="2"/>
      <c r="C6233" s="2"/>
      <c r="D6233" s="75"/>
      <c r="F6233" s="76"/>
      <c r="G6233" s="76"/>
      <c r="I6233" s="76"/>
      <c r="J6233" s="76"/>
      <c r="L6233" s="76"/>
      <c r="M6233" s="76"/>
      <c r="O6233" s="76"/>
      <c r="P6233" s="76"/>
      <c r="R6233" s="76"/>
      <c r="S6233" s="76"/>
      <c r="U6233" s="76"/>
      <c r="V6233" s="76"/>
      <c r="X6233" s="76"/>
      <c r="Y6233" s="76"/>
      <c r="AA6233" s="76"/>
      <c r="AB6233" s="76"/>
      <c r="AD6233" s="76"/>
      <c r="AE6233" s="76"/>
      <c r="AG6233" s="76"/>
      <c r="AH6233" s="76"/>
      <c r="AJ6233" s="76"/>
      <c r="AK6233" s="76"/>
      <c r="AM6233" s="76"/>
      <c r="AN6233" s="76"/>
      <c r="AP6233" s="76"/>
      <c r="AQ6233" s="76"/>
      <c r="AS6233" s="76"/>
      <c r="AT6233" s="76"/>
      <c r="AV6233" s="76"/>
      <c r="AW6233" s="76"/>
      <c r="AY6233" s="76"/>
      <c r="AZ6233" s="76"/>
      <c r="BB6233" s="76"/>
      <c r="BC6233" s="76"/>
      <c r="BE6233" s="76"/>
      <c r="BF6233" s="76"/>
      <c r="BH6233" s="76"/>
      <c r="BI6233" s="76"/>
      <c r="BK6233" s="76"/>
      <c r="BL6233" s="76"/>
      <c r="BN6233" s="76"/>
      <c r="BO6233" s="76"/>
      <c r="BQ6233" s="76"/>
      <c r="BR6233" s="76"/>
      <c r="BT6233" s="76"/>
      <c r="BU6233" s="76"/>
      <c r="BW6233" s="76"/>
      <c r="BX6233" s="76"/>
    </row>
    <row r="6234" spans="1:76">
      <c r="A6234" s="2"/>
      <c r="B6234" s="2"/>
      <c r="C6234" s="2"/>
      <c r="D6234" s="75"/>
      <c r="F6234" s="76"/>
      <c r="G6234" s="76"/>
      <c r="I6234" s="76"/>
      <c r="J6234" s="76"/>
      <c r="L6234" s="76"/>
      <c r="M6234" s="76"/>
      <c r="O6234" s="76"/>
      <c r="P6234" s="76"/>
      <c r="R6234" s="76"/>
      <c r="S6234" s="76"/>
      <c r="U6234" s="76"/>
      <c r="V6234" s="76"/>
      <c r="X6234" s="76"/>
      <c r="Y6234" s="76"/>
      <c r="AA6234" s="76"/>
      <c r="AB6234" s="76"/>
      <c r="AD6234" s="76"/>
      <c r="AE6234" s="76"/>
      <c r="AG6234" s="76"/>
      <c r="AH6234" s="76"/>
      <c r="AJ6234" s="76"/>
      <c r="AK6234" s="76"/>
      <c r="AM6234" s="76"/>
      <c r="AN6234" s="76"/>
      <c r="AP6234" s="76"/>
      <c r="AQ6234" s="76"/>
      <c r="AS6234" s="76"/>
      <c r="AT6234" s="76"/>
      <c r="AV6234" s="76"/>
      <c r="AW6234" s="76"/>
      <c r="AY6234" s="76"/>
      <c r="AZ6234" s="76"/>
      <c r="BB6234" s="76"/>
      <c r="BC6234" s="76"/>
      <c r="BE6234" s="76"/>
      <c r="BF6234" s="76"/>
      <c r="BH6234" s="76"/>
      <c r="BI6234" s="76"/>
      <c r="BK6234" s="76"/>
      <c r="BL6234" s="76"/>
      <c r="BN6234" s="76"/>
      <c r="BO6234" s="76"/>
      <c r="BQ6234" s="76"/>
      <c r="BR6234" s="76"/>
      <c r="BT6234" s="76"/>
      <c r="BU6234" s="76"/>
      <c r="BW6234" s="76"/>
      <c r="BX6234" s="76"/>
    </row>
    <row r="6235" spans="1:76">
      <c r="A6235" s="2"/>
      <c r="B6235" s="2"/>
      <c r="C6235" s="2"/>
      <c r="D6235" s="75"/>
      <c r="F6235" s="76"/>
      <c r="G6235" s="76"/>
      <c r="I6235" s="76"/>
      <c r="J6235" s="76"/>
      <c r="L6235" s="76"/>
      <c r="M6235" s="76"/>
      <c r="O6235" s="76"/>
      <c r="P6235" s="76"/>
      <c r="R6235" s="76"/>
      <c r="S6235" s="76"/>
      <c r="U6235" s="76"/>
      <c r="V6235" s="76"/>
      <c r="X6235" s="76"/>
      <c r="Y6235" s="76"/>
      <c r="AA6235" s="76"/>
      <c r="AB6235" s="76"/>
      <c r="AD6235" s="76"/>
      <c r="AE6235" s="76"/>
      <c r="AG6235" s="76"/>
      <c r="AH6235" s="76"/>
      <c r="AJ6235" s="76"/>
      <c r="AK6235" s="76"/>
      <c r="AM6235" s="76"/>
      <c r="AN6235" s="76"/>
      <c r="AP6235" s="76"/>
      <c r="AQ6235" s="76"/>
      <c r="AS6235" s="76"/>
      <c r="AT6235" s="76"/>
      <c r="AV6235" s="76"/>
      <c r="AW6235" s="76"/>
      <c r="AY6235" s="76"/>
      <c r="AZ6235" s="76"/>
      <c r="BB6235" s="76"/>
      <c r="BC6235" s="76"/>
      <c r="BE6235" s="76"/>
      <c r="BF6235" s="76"/>
      <c r="BH6235" s="76"/>
      <c r="BI6235" s="76"/>
      <c r="BK6235" s="76"/>
      <c r="BL6235" s="76"/>
      <c r="BN6235" s="76"/>
      <c r="BO6235" s="76"/>
      <c r="BQ6235" s="76"/>
      <c r="BR6235" s="76"/>
      <c r="BT6235" s="76"/>
      <c r="BU6235" s="76"/>
      <c r="BW6235" s="76"/>
      <c r="BX6235" s="76"/>
    </row>
    <row r="6236" spans="1:76">
      <c r="A6236" s="2"/>
      <c r="B6236" s="2"/>
      <c r="C6236" s="2"/>
      <c r="D6236" s="75"/>
      <c r="F6236" s="76"/>
      <c r="G6236" s="76"/>
      <c r="I6236" s="76"/>
      <c r="J6236" s="76"/>
      <c r="L6236" s="76"/>
      <c r="M6236" s="76"/>
      <c r="O6236" s="76"/>
      <c r="P6236" s="76"/>
      <c r="R6236" s="76"/>
      <c r="S6236" s="76"/>
      <c r="U6236" s="76"/>
      <c r="V6236" s="76"/>
      <c r="X6236" s="76"/>
      <c r="Y6236" s="76"/>
      <c r="AA6236" s="76"/>
      <c r="AB6236" s="76"/>
      <c r="AD6236" s="76"/>
      <c r="AE6236" s="76"/>
      <c r="AG6236" s="76"/>
      <c r="AH6236" s="76"/>
      <c r="AJ6236" s="76"/>
      <c r="AK6236" s="76"/>
      <c r="AM6236" s="76"/>
      <c r="AN6236" s="76"/>
      <c r="AP6236" s="76"/>
      <c r="AQ6236" s="76"/>
      <c r="AS6236" s="76"/>
      <c r="AT6236" s="76"/>
      <c r="AV6236" s="76"/>
      <c r="AW6236" s="76"/>
      <c r="AY6236" s="76"/>
      <c r="AZ6236" s="76"/>
      <c r="BB6236" s="76"/>
      <c r="BC6236" s="76"/>
      <c r="BE6236" s="76"/>
      <c r="BF6236" s="76"/>
      <c r="BH6236" s="76"/>
      <c r="BI6236" s="76"/>
      <c r="BK6236" s="76"/>
      <c r="BL6236" s="76"/>
      <c r="BN6236" s="76"/>
      <c r="BO6236" s="76"/>
      <c r="BQ6236" s="76"/>
      <c r="BR6236" s="76"/>
      <c r="BT6236" s="76"/>
      <c r="BU6236" s="76"/>
      <c r="BW6236" s="76"/>
      <c r="BX6236" s="76"/>
    </row>
    <row r="6237" spans="1:76">
      <c r="A6237" s="2"/>
      <c r="B6237" s="2"/>
      <c r="C6237" s="2"/>
      <c r="D6237" s="75"/>
      <c r="F6237" s="76"/>
      <c r="G6237" s="76"/>
      <c r="I6237" s="76"/>
      <c r="J6237" s="76"/>
      <c r="L6237" s="76"/>
      <c r="M6237" s="76"/>
      <c r="O6237" s="76"/>
      <c r="P6237" s="76"/>
      <c r="R6237" s="76"/>
      <c r="S6237" s="76"/>
      <c r="U6237" s="76"/>
      <c r="V6237" s="76"/>
      <c r="X6237" s="76"/>
      <c r="Y6237" s="76"/>
      <c r="AA6237" s="76"/>
      <c r="AB6237" s="76"/>
      <c r="AD6237" s="76"/>
      <c r="AE6237" s="76"/>
      <c r="AG6237" s="76"/>
      <c r="AH6237" s="76"/>
      <c r="AJ6237" s="76"/>
      <c r="AK6237" s="76"/>
      <c r="AM6237" s="76"/>
      <c r="AN6237" s="76"/>
      <c r="AP6237" s="76"/>
      <c r="AQ6237" s="76"/>
      <c r="AS6237" s="76"/>
      <c r="AT6237" s="76"/>
      <c r="AV6237" s="76"/>
      <c r="AW6237" s="76"/>
      <c r="AY6237" s="76"/>
      <c r="AZ6237" s="76"/>
      <c r="BB6237" s="76"/>
      <c r="BC6237" s="76"/>
      <c r="BE6237" s="76"/>
      <c r="BF6237" s="76"/>
      <c r="BH6237" s="76"/>
      <c r="BI6237" s="76"/>
      <c r="BK6237" s="76"/>
      <c r="BL6237" s="76"/>
      <c r="BN6237" s="76"/>
      <c r="BO6237" s="76"/>
      <c r="BQ6237" s="76"/>
      <c r="BR6237" s="76"/>
      <c r="BT6237" s="76"/>
      <c r="BU6237" s="76"/>
      <c r="BW6237" s="76"/>
      <c r="BX6237" s="76"/>
    </row>
    <row r="6238" spans="1:76">
      <c r="A6238" s="2"/>
      <c r="B6238" s="2"/>
      <c r="C6238" s="2"/>
      <c r="D6238" s="75"/>
      <c r="F6238" s="76"/>
      <c r="G6238" s="76"/>
      <c r="I6238" s="76"/>
      <c r="J6238" s="76"/>
      <c r="L6238" s="76"/>
      <c r="M6238" s="76"/>
      <c r="O6238" s="76"/>
      <c r="P6238" s="76"/>
      <c r="R6238" s="76"/>
      <c r="S6238" s="76"/>
      <c r="U6238" s="76"/>
      <c r="V6238" s="76"/>
      <c r="X6238" s="76"/>
      <c r="Y6238" s="76"/>
      <c r="AA6238" s="76"/>
      <c r="AB6238" s="76"/>
      <c r="AD6238" s="76"/>
      <c r="AE6238" s="76"/>
      <c r="AG6238" s="76"/>
      <c r="AH6238" s="76"/>
      <c r="AJ6238" s="76"/>
      <c r="AK6238" s="76"/>
      <c r="AM6238" s="76"/>
      <c r="AN6238" s="76"/>
      <c r="AP6238" s="76"/>
      <c r="AQ6238" s="76"/>
      <c r="AS6238" s="76"/>
      <c r="AT6238" s="76"/>
      <c r="AV6238" s="76"/>
      <c r="AW6238" s="76"/>
      <c r="AY6238" s="76"/>
      <c r="AZ6238" s="76"/>
      <c r="BB6238" s="76"/>
      <c r="BC6238" s="76"/>
      <c r="BE6238" s="76"/>
      <c r="BF6238" s="76"/>
      <c r="BH6238" s="76"/>
      <c r="BI6238" s="76"/>
      <c r="BK6238" s="76"/>
      <c r="BL6238" s="76"/>
      <c r="BN6238" s="76"/>
      <c r="BO6238" s="76"/>
      <c r="BQ6238" s="76"/>
      <c r="BR6238" s="76"/>
      <c r="BT6238" s="76"/>
      <c r="BU6238" s="76"/>
      <c r="BW6238" s="76"/>
      <c r="BX6238" s="76"/>
    </row>
    <row r="6239" spans="1:76">
      <c r="A6239" s="2"/>
      <c r="B6239" s="2"/>
      <c r="C6239" s="2"/>
      <c r="D6239" s="75"/>
      <c r="F6239" s="76"/>
      <c r="G6239" s="76"/>
      <c r="I6239" s="76"/>
      <c r="J6239" s="76"/>
      <c r="L6239" s="76"/>
      <c r="M6239" s="76"/>
      <c r="O6239" s="76"/>
      <c r="P6239" s="76"/>
      <c r="R6239" s="76"/>
      <c r="S6239" s="76"/>
      <c r="U6239" s="76"/>
      <c r="V6239" s="76"/>
      <c r="X6239" s="76"/>
      <c r="Y6239" s="76"/>
      <c r="AA6239" s="76"/>
      <c r="AB6239" s="76"/>
      <c r="AD6239" s="76"/>
      <c r="AE6239" s="76"/>
      <c r="AG6239" s="76"/>
      <c r="AH6239" s="76"/>
      <c r="AJ6239" s="76"/>
      <c r="AK6239" s="76"/>
      <c r="AM6239" s="76"/>
      <c r="AN6239" s="76"/>
      <c r="AP6239" s="76"/>
      <c r="AQ6239" s="76"/>
      <c r="AS6239" s="76"/>
      <c r="AT6239" s="76"/>
      <c r="AV6239" s="76"/>
      <c r="AW6239" s="76"/>
      <c r="AY6239" s="76"/>
      <c r="AZ6239" s="76"/>
      <c r="BB6239" s="76"/>
      <c r="BC6239" s="76"/>
      <c r="BE6239" s="76"/>
      <c r="BF6239" s="76"/>
      <c r="BH6239" s="76"/>
      <c r="BI6239" s="76"/>
      <c r="BK6239" s="76"/>
      <c r="BL6239" s="76"/>
      <c r="BN6239" s="76"/>
      <c r="BO6239" s="76"/>
      <c r="BQ6239" s="76"/>
      <c r="BR6239" s="76"/>
      <c r="BT6239" s="76"/>
      <c r="BU6239" s="76"/>
      <c r="BW6239" s="76"/>
      <c r="BX6239" s="76"/>
    </row>
    <row r="6240" spans="1:76">
      <c r="A6240" s="2"/>
      <c r="B6240" s="2"/>
      <c r="C6240" s="2"/>
      <c r="D6240" s="75"/>
      <c r="F6240" s="76"/>
      <c r="G6240" s="76"/>
      <c r="I6240" s="76"/>
      <c r="J6240" s="76"/>
      <c r="L6240" s="76"/>
      <c r="M6240" s="76"/>
      <c r="O6240" s="76"/>
      <c r="P6240" s="76"/>
      <c r="R6240" s="76"/>
      <c r="S6240" s="76"/>
      <c r="U6240" s="76"/>
      <c r="V6240" s="76"/>
      <c r="X6240" s="76"/>
      <c r="Y6240" s="76"/>
      <c r="AA6240" s="76"/>
      <c r="AB6240" s="76"/>
      <c r="AD6240" s="76"/>
      <c r="AE6240" s="76"/>
      <c r="AG6240" s="76"/>
      <c r="AH6240" s="76"/>
      <c r="AJ6240" s="76"/>
      <c r="AK6240" s="76"/>
      <c r="AM6240" s="76"/>
      <c r="AN6240" s="76"/>
      <c r="AP6240" s="76"/>
      <c r="AQ6240" s="76"/>
      <c r="AS6240" s="76"/>
      <c r="AT6240" s="76"/>
      <c r="AV6240" s="76"/>
      <c r="AW6240" s="76"/>
      <c r="AY6240" s="76"/>
      <c r="AZ6240" s="76"/>
      <c r="BB6240" s="76"/>
      <c r="BC6240" s="76"/>
      <c r="BE6240" s="76"/>
      <c r="BF6240" s="76"/>
      <c r="BH6240" s="76"/>
      <c r="BI6240" s="76"/>
      <c r="BK6240" s="76"/>
      <c r="BL6240" s="76"/>
      <c r="BN6240" s="76"/>
      <c r="BO6240" s="76"/>
      <c r="BQ6240" s="76"/>
      <c r="BR6240" s="76"/>
      <c r="BT6240" s="76"/>
      <c r="BU6240" s="76"/>
      <c r="BW6240" s="76"/>
      <c r="BX6240" s="76"/>
    </row>
    <row r="6241" spans="1:76">
      <c r="A6241" s="2"/>
      <c r="B6241" s="2"/>
      <c r="C6241" s="2"/>
      <c r="D6241" s="75"/>
      <c r="F6241" s="76"/>
      <c r="G6241" s="76"/>
      <c r="I6241" s="76"/>
      <c r="J6241" s="76"/>
      <c r="L6241" s="76"/>
      <c r="M6241" s="76"/>
      <c r="O6241" s="76"/>
      <c r="P6241" s="76"/>
      <c r="R6241" s="76"/>
      <c r="S6241" s="76"/>
      <c r="U6241" s="76"/>
      <c r="V6241" s="76"/>
      <c r="X6241" s="76"/>
      <c r="Y6241" s="76"/>
      <c r="AA6241" s="76"/>
      <c r="AB6241" s="76"/>
      <c r="AD6241" s="76"/>
      <c r="AE6241" s="76"/>
      <c r="AG6241" s="76"/>
      <c r="AH6241" s="76"/>
      <c r="AJ6241" s="76"/>
      <c r="AK6241" s="76"/>
      <c r="AM6241" s="76"/>
      <c r="AN6241" s="76"/>
      <c r="AP6241" s="76"/>
      <c r="AQ6241" s="76"/>
      <c r="AS6241" s="76"/>
      <c r="AT6241" s="76"/>
      <c r="AV6241" s="76"/>
      <c r="AW6241" s="76"/>
      <c r="AY6241" s="76"/>
      <c r="AZ6241" s="76"/>
      <c r="BB6241" s="76"/>
      <c r="BC6241" s="76"/>
      <c r="BE6241" s="76"/>
      <c r="BF6241" s="76"/>
      <c r="BH6241" s="76"/>
      <c r="BI6241" s="76"/>
      <c r="BK6241" s="76"/>
      <c r="BL6241" s="76"/>
      <c r="BN6241" s="76"/>
      <c r="BO6241" s="76"/>
      <c r="BQ6241" s="76"/>
      <c r="BR6241" s="76"/>
      <c r="BT6241" s="76"/>
      <c r="BU6241" s="76"/>
      <c r="BW6241" s="76"/>
      <c r="BX6241" s="76"/>
    </row>
    <row r="6242" spans="1:76">
      <c r="A6242" s="2"/>
      <c r="B6242" s="2"/>
      <c r="C6242" s="2"/>
      <c r="D6242" s="75"/>
      <c r="F6242" s="76"/>
      <c r="G6242" s="76"/>
      <c r="I6242" s="76"/>
      <c r="J6242" s="76"/>
      <c r="L6242" s="76"/>
      <c r="M6242" s="76"/>
      <c r="O6242" s="76"/>
      <c r="P6242" s="76"/>
      <c r="R6242" s="76"/>
      <c r="S6242" s="76"/>
      <c r="U6242" s="76"/>
      <c r="V6242" s="76"/>
      <c r="X6242" s="76"/>
      <c r="Y6242" s="76"/>
      <c r="AA6242" s="76"/>
      <c r="AB6242" s="76"/>
      <c r="AD6242" s="76"/>
      <c r="AE6242" s="76"/>
      <c r="AG6242" s="76"/>
      <c r="AH6242" s="76"/>
      <c r="AJ6242" s="76"/>
      <c r="AK6242" s="76"/>
      <c r="AM6242" s="76"/>
      <c r="AN6242" s="76"/>
      <c r="AP6242" s="76"/>
      <c r="AQ6242" s="76"/>
      <c r="AS6242" s="76"/>
      <c r="AT6242" s="76"/>
      <c r="AV6242" s="76"/>
      <c r="AW6242" s="76"/>
      <c r="AY6242" s="76"/>
      <c r="AZ6242" s="76"/>
      <c r="BB6242" s="76"/>
      <c r="BC6242" s="76"/>
      <c r="BE6242" s="76"/>
      <c r="BF6242" s="76"/>
      <c r="BH6242" s="76"/>
      <c r="BI6242" s="76"/>
      <c r="BK6242" s="76"/>
      <c r="BL6242" s="76"/>
      <c r="BN6242" s="76"/>
      <c r="BO6242" s="76"/>
      <c r="BQ6242" s="76"/>
      <c r="BR6242" s="76"/>
      <c r="BT6242" s="76"/>
      <c r="BU6242" s="76"/>
      <c r="BW6242" s="76"/>
      <c r="BX6242" s="76"/>
    </row>
    <row r="6243" spans="1:76">
      <c r="A6243" s="2"/>
      <c r="B6243" s="2"/>
      <c r="C6243" s="2"/>
      <c r="D6243" s="75"/>
      <c r="F6243" s="76"/>
      <c r="G6243" s="76"/>
      <c r="I6243" s="76"/>
      <c r="J6243" s="76"/>
      <c r="L6243" s="76"/>
      <c r="M6243" s="76"/>
      <c r="O6243" s="76"/>
      <c r="P6243" s="76"/>
      <c r="R6243" s="76"/>
      <c r="S6243" s="76"/>
      <c r="U6243" s="76"/>
      <c r="V6243" s="76"/>
      <c r="X6243" s="76"/>
      <c r="Y6243" s="76"/>
      <c r="AA6243" s="76"/>
      <c r="AB6243" s="76"/>
      <c r="AD6243" s="76"/>
      <c r="AE6243" s="76"/>
      <c r="AG6243" s="76"/>
      <c r="AH6243" s="76"/>
      <c r="AJ6243" s="76"/>
      <c r="AK6243" s="76"/>
      <c r="AM6243" s="76"/>
      <c r="AN6243" s="76"/>
      <c r="AP6243" s="76"/>
      <c r="AQ6243" s="76"/>
      <c r="AS6243" s="76"/>
      <c r="AT6243" s="76"/>
      <c r="AV6243" s="76"/>
      <c r="AW6243" s="76"/>
      <c r="AY6243" s="76"/>
      <c r="AZ6243" s="76"/>
      <c r="BB6243" s="76"/>
      <c r="BC6243" s="76"/>
      <c r="BE6243" s="76"/>
      <c r="BF6243" s="76"/>
      <c r="BH6243" s="76"/>
      <c r="BI6243" s="76"/>
      <c r="BK6243" s="76"/>
      <c r="BL6243" s="76"/>
      <c r="BN6243" s="76"/>
      <c r="BO6243" s="76"/>
      <c r="BQ6243" s="76"/>
      <c r="BR6243" s="76"/>
      <c r="BT6243" s="76"/>
      <c r="BU6243" s="76"/>
      <c r="BW6243" s="76"/>
      <c r="BX6243" s="76"/>
    </row>
    <row r="6244" spans="1:76">
      <c r="A6244" s="2"/>
      <c r="B6244" s="2"/>
      <c r="C6244" s="2"/>
      <c r="D6244" s="75"/>
      <c r="F6244" s="76"/>
      <c r="G6244" s="76"/>
      <c r="I6244" s="76"/>
      <c r="J6244" s="76"/>
      <c r="L6244" s="76"/>
      <c r="M6244" s="76"/>
      <c r="O6244" s="76"/>
      <c r="P6244" s="76"/>
      <c r="R6244" s="76"/>
      <c r="S6244" s="76"/>
      <c r="U6244" s="76"/>
      <c r="V6244" s="76"/>
      <c r="X6244" s="76"/>
      <c r="Y6244" s="76"/>
      <c r="AA6244" s="76"/>
      <c r="AB6244" s="76"/>
      <c r="AD6244" s="76"/>
      <c r="AE6244" s="76"/>
      <c r="AG6244" s="76"/>
      <c r="AH6244" s="76"/>
      <c r="AJ6244" s="76"/>
      <c r="AK6244" s="76"/>
      <c r="AM6244" s="76"/>
      <c r="AN6244" s="76"/>
      <c r="AP6244" s="76"/>
      <c r="AQ6244" s="76"/>
      <c r="AS6244" s="76"/>
      <c r="AT6244" s="76"/>
      <c r="AV6244" s="76"/>
      <c r="AW6244" s="76"/>
      <c r="AY6244" s="76"/>
      <c r="AZ6244" s="76"/>
      <c r="BB6244" s="76"/>
      <c r="BC6244" s="76"/>
      <c r="BE6244" s="76"/>
      <c r="BF6244" s="76"/>
      <c r="BH6244" s="76"/>
      <c r="BI6244" s="76"/>
      <c r="BK6244" s="76"/>
      <c r="BL6244" s="76"/>
      <c r="BN6244" s="76"/>
      <c r="BO6244" s="76"/>
      <c r="BQ6244" s="76"/>
      <c r="BR6244" s="76"/>
      <c r="BT6244" s="76"/>
      <c r="BU6244" s="76"/>
      <c r="BW6244" s="76"/>
      <c r="BX6244" s="76"/>
    </row>
    <row r="6245" spans="1:76">
      <c r="A6245" s="2"/>
      <c r="B6245" s="2"/>
      <c r="C6245" s="2"/>
      <c r="D6245" s="75"/>
      <c r="F6245" s="76"/>
      <c r="G6245" s="76"/>
      <c r="I6245" s="76"/>
      <c r="J6245" s="76"/>
      <c r="L6245" s="76"/>
      <c r="M6245" s="76"/>
      <c r="O6245" s="76"/>
      <c r="P6245" s="76"/>
      <c r="R6245" s="76"/>
      <c r="S6245" s="76"/>
      <c r="U6245" s="76"/>
      <c r="V6245" s="76"/>
      <c r="X6245" s="76"/>
      <c r="Y6245" s="76"/>
      <c r="AA6245" s="76"/>
      <c r="AB6245" s="76"/>
      <c r="AD6245" s="76"/>
      <c r="AE6245" s="76"/>
      <c r="AG6245" s="76"/>
      <c r="AH6245" s="76"/>
      <c r="AJ6245" s="76"/>
      <c r="AK6245" s="76"/>
      <c r="AM6245" s="76"/>
      <c r="AN6245" s="76"/>
      <c r="AP6245" s="76"/>
      <c r="AQ6245" s="76"/>
      <c r="AS6245" s="76"/>
      <c r="AT6245" s="76"/>
      <c r="AV6245" s="76"/>
      <c r="AW6245" s="76"/>
      <c r="AY6245" s="76"/>
      <c r="AZ6245" s="76"/>
      <c r="BB6245" s="76"/>
      <c r="BC6245" s="76"/>
      <c r="BE6245" s="76"/>
      <c r="BF6245" s="76"/>
      <c r="BH6245" s="76"/>
      <c r="BI6245" s="76"/>
      <c r="BK6245" s="76"/>
      <c r="BL6245" s="76"/>
      <c r="BN6245" s="76"/>
      <c r="BO6245" s="76"/>
      <c r="BQ6245" s="76"/>
      <c r="BR6245" s="76"/>
      <c r="BT6245" s="76"/>
      <c r="BU6245" s="76"/>
      <c r="BW6245" s="76"/>
      <c r="BX6245" s="76"/>
    </row>
    <row r="6246" spans="1:76">
      <c r="A6246" s="2"/>
      <c r="B6246" s="2"/>
      <c r="C6246" s="2"/>
      <c r="D6246" s="75"/>
      <c r="F6246" s="76"/>
      <c r="G6246" s="76"/>
      <c r="I6246" s="76"/>
      <c r="J6246" s="76"/>
      <c r="L6246" s="76"/>
      <c r="M6246" s="76"/>
      <c r="O6246" s="76"/>
      <c r="P6246" s="76"/>
      <c r="R6246" s="76"/>
      <c r="S6246" s="76"/>
      <c r="U6246" s="76"/>
      <c r="V6246" s="76"/>
      <c r="X6246" s="76"/>
      <c r="Y6246" s="76"/>
      <c r="AA6246" s="76"/>
      <c r="AB6246" s="76"/>
      <c r="AD6246" s="76"/>
      <c r="AE6246" s="76"/>
      <c r="AG6246" s="76"/>
      <c r="AH6246" s="76"/>
      <c r="AJ6246" s="76"/>
      <c r="AK6246" s="76"/>
      <c r="AM6246" s="76"/>
      <c r="AN6246" s="76"/>
      <c r="AP6246" s="76"/>
      <c r="AQ6246" s="76"/>
      <c r="AS6246" s="76"/>
      <c r="AT6246" s="76"/>
      <c r="AV6246" s="76"/>
      <c r="AW6246" s="76"/>
      <c r="AY6246" s="76"/>
      <c r="AZ6246" s="76"/>
      <c r="BB6246" s="76"/>
      <c r="BC6246" s="76"/>
      <c r="BE6246" s="76"/>
      <c r="BF6246" s="76"/>
      <c r="BH6246" s="76"/>
      <c r="BI6246" s="76"/>
      <c r="BK6246" s="76"/>
      <c r="BL6246" s="76"/>
      <c r="BN6246" s="76"/>
      <c r="BO6246" s="76"/>
      <c r="BQ6246" s="76"/>
      <c r="BR6246" s="76"/>
      <c r="BT6246" s="76"/>
      <c r="BU6246" s="76"/>
      <c r="BW6246" s="76"/>
      <c r="BX6246" s="76"/>
    </row>
    <row r="6247" spans="1:76">
      <c r="A6247" s="2"/>
      <c r="B6247" s="2"/>
      <c r="C6247" s="2"/>
      <c r="D6247" s="75"/>
      <c r="F6247" s="76"/>
      <c r="G6247" s="76"/>
      <c r="I6247" s="76"/>
      <c r="J6247" s="76"/>
      <c r="L6247" s="76"/>
      <c r="M6247" s="76"/>
      <c r="O6247" s="76"/>
      <c r="P6247" s="76"/>
      <c r="R6247" s="76"/>
      <c r="S6247" s="76"/>
      <c r="U6247" s="76"/>
      <c r="V6247" s="76"/>
      <c r="X6247" s="76"/>
      <c r="Y6247" s="76"/>
      <c r="AA6247" s="76"/>
      <c r="AB6247" s="76"/>
      <c r="AD6247" s="76"/>
      <c r="AE6247" s="76"/>
      <c r="AG6247" s="76"/>
      <c r="AH6247" s="76"/>
      <c r="AJ6247" s="76"/>
      <c r="AK6247" s="76"/>
      <c r="AM6247" s="76"/>
      <c r="AN6247" s="76"/>
      <c r="AP6247" s="76"/>
      <c r="AQ6247" s="76"/>
      <c r="AS6247" s="76"/>
      <c r="AT6247" s="76"/>
      <c r="AV6247" s="76"/>
      <c r="AW6247" s="76"/>
      <c r="AY6247" s="76"/>
      <c r="AZ6247" s="76"/>
      <c r="BB6247" s="76"/>
      <c r="BC6247" s="76"/>
      <c r="BE6247" s="76"/>
      <c r="BF6247" s="76"/>
      <c r="BH6247" s="76"/>
      <c r="BI6247" s="76"/>
      <c r="BK6247" s="76"/>
      <c r="BL6247" s="76"/>
      <c r="BN6247" s="76"/>
      <c r="BO6247" s="76"/>
      <c r="BQ6247" s="76"/>
      <c r="BR6247" s="76"/>
      <c r="BT6247" s="76"/>
      <c r="BU6247" s="76"/>
      <c r="BW6247" s="76"/>
      <c r="BX6247" s="76"/>
    </row>
    <row r="6248" spans="1:76">
      <c r="A6248" s="2"/>
      <c r="B6248" s="2"/>
      <c r="C6248" s="2"/>
      <c r="D6248" s="75"/>
      <c r="F6248" s="76"/>
      <c r="G6248" s="76"/>
      <c r="I6248" s="76"/>
      <c r="J6248" s="76"/>
      <c r="L6248" s="76"/>
      <c r="M6248" s="76"/>
      <c r="O6248" s="76"/>
      <c r="P6248" s="76"/>
      <c r="R6248" s="76"/>
      <c r="S6248" s="76"/>
      <c r="U6248" s="76"/>
      <c r="V6248" s="76"/>
      <c r="X6248" s="76"/>
      <c r="Y6248" s="76"/>
      <c r="AA6248" s="76"/>
      <c r="AB6248" s="76"/>
      <c r="AD6248" s="76"/>
      <c r="AE6248" s="76"/>
      <c r="AG6248" s="76"/>
      <c r="AH6248" s="76"/>
      <c r="AJ6248" s="76"/>
      <c r="AK6248" s="76"/>
      <c r="AM6248" s="76"/>
      <c r="AN6248" s="76"/>
      <c r="AP6248" s="76"/>
      <c r="AQ6248" s="76"/>
      <c r="AS6248" s="76"/>
      <c r="AT6248" s="76"/>
      <c r="AV6248" s="76"/>
      <c r="AW6248" s="76"/>
      <c r="AY6248" s="76"/>
      <c r="AZ6248" s="76"/>
      <c r="BB6248" s="76"/>
      <c r="BC6248" s="76"/>
      <c r="BE6248" s="76"/>
      <c r="BF6248" s="76"/>
      <c r="BH6248" s="76"/>
      <c r="BI6248" s="76"/>
      <c r="BK6248" s="76"/>
      <c r="BL6248" s="76"/>
      <c r="BN6248" s="76"/>
      <c r="BO6248" s="76"/>
      <c r="BQ6248" s="76"/>
      <c r="BR6248" s="76"/>
      <c r="BT6248" s="76"/>
      <c r="BU6248" s="76"/>
      <c r="BW6248" s="76"/>
      <c r="BX6248" s="76"/>
    </row>
    <row r="6249" spans="1:76">
      <c r="A6249" s="2"/>
      <c r="B6249" s="2"/>
      <c r="C6249" s="2"/>
      <c r="D6249" s="75"/>
      <c r="F6249" s="76"/>
      <c r="G6249" s="76"/>
      <c r="I6249" s="76"/>
      <c r="J6249" s="76"/>
      <c r="L6249" s="76"/>
      <c r="M6249" s="76"/>
      <c r="O6249" s="76"/>
      <c r="P6249" s="76"/>
      <c r="R6249" s="76"/>
      <c r="S6249" s="76"/>
      <c r="U6249" s="76"/>
      <c r="V6249" s="76"/>
      <c r="X6249" s="76"/>
      <c r="Y6249" s="76"/>
      <c r="AA6249" s="76"/>
      <c r="AB6249" s="76"/>
      <c r="AD6249" s="76"/>
      <c r="AE6249" s="76"/>
      <c r="AG6249" s="76"/>
      <c r="AH6249" s="76"/>
      <c r="AJ6249" s="76"/>
      <c r="AK6249" s="76"/>
      <c r="AM6249" s="76"/>
      <c r="AN6249" s="76"/>
      <c r="AP6249" s="76"/>
      <c r="AQ6249" s="76"/>
      <c r="AS6249" s="76"/>
      <c r="AT6249" s="76"/>
      <c r="AV6249" s="76"/>
      <c r="AW6249" s="76"/>
      <c r="AY6249" s="76"/>
      <c r="AZ6249" s="76"/>
      <c r="BB6249" s="76"/>
      <c r="BC6249" s="76"/>
      <c r="BE6249" s="76"/>
      <c r="BF6249" s="76"/>
      <c r="BH6249" s="76"/>
      <c r="BI6249" s="76"/>
      <c r="BK6249" s="76"/>
      <c r="BL6249" s="76"/>
      <c r="BN6249" s="76"/>
      <c r="BO6249" s="76"/>
      <c r="BQ6249" s="76"/>
      <c r="BR6249" s="76"/>
      <c r="BT6249" s="76"/>
      <c r="BU6249" s="76"/>
      <c r="BW6249" s="76"/>
      <c r="BX6249" s="76"/>
    </row>
    <row r="6250" spans="1:76">
      <c r="A6250" s="2"/>
      <c r="B6250" s="2"/>
      <c r="C6250" s="2"/>
      <c r="D6250" s="75"/>
      <c r="F6250" s="76"/>
      <c r="G6250" s="76"/>
      <c r="I6250" s="76"/>
      <c r="J6250" s="76"/>
      <c r="L6250" s="76"/>
      <c r="M6250" s="76"/>
      <c r="O6250" s="76"/>
      <c r="P6250" s="76"/>
      <c r="R6250" s="76"/>
      <c r="S6250" s="76"/>
      <c r="U6250" s="76"/>
      <c r="V6250" s="76"/>
      <c r="X6250" s="76"/>
      <c r="Y6250" s="76"/>
      <c r="AA6250" s="76"/>
      <c r="AB6250" s="76"/>
      <c r="AD6250" s="76"/>
      <c r="AE6250" s="76"/>
      <c r="AG6250" s="76"/>
      <c r="AH6250" s="76"/>
      <c r="AJ6250" s="76"/>
      <c r="AK6250" s="76"/>
      <c r="AM6250" s="76"/>
      <c r="AN6250" s="76"/>
      <c r="AP6250" s="76"/>
      <c r="AQ6250" s="76"/>
      <c r="AS6250" s="76"/>
      <c r="AT6250" s="76"/>
      <c r="AV6250" s="76"/>
      <c r="AW6250" s="76"/>
      <c r="AY6250" s="76"/>
      <c r="AZ6250" s="76"/>
      <c r="BB6250" s="76"/>
      <c r="BC6250" s="76"/>
      <c r="BE6250" s="76"/>
      <c r="BF6250" s="76"/>
      <c r="BH6250" s="76"/>
      <c r="BI6250" s="76"/>
      <c r="BK6250" s="76"/>
      <c r="BL6250" s="76"/>
      <c r="BN6250" s="76"/>
      <c r="BO6250" s="76"/>
      <c r="BQ6250" s="76"/>
      <c r="BR6250" s="76"/>
      <c r="BT6250" s="76"/>
      <c r="BU6250" s="76"/>
      <c r="BW6250" s="76"/>
      <c r="BX6250" s="76"/>
    </row>
    <row r="6251" spans="1:76">
      <c r="A6251" s="2"/>
      <c r="B6251" s="2"/>
      <c r="C6251" s="2"/>
      <c r="D6251" s="75"/>
      <c r="F6251" s="76"/>
      <c r="G6251" s="76"/>
      <c r="I6251" s="76"/>
      <c r="J6251" s="76"/>
      <c r="L6251" s="76"/>
      <c r="M6251" s="76"/>
      <c r="O6251" s="76"/>
      <c r="P6251" s="76"/>
      <c r="R6251" s="76"/>
      <c r="S6251" s="76"/>
      <c r="U6251" s="76"/>
      <c r="V6251" s="76"/>
      <c r="X6251" s="76"/>
      <c r="Y6251" s="76"/>
      <c r="AA6251" s="76"/>
      <c r="AB6251" s="76"/>
      <c r="AD6251" s="76"/>
      <c r="AE6251" s="76"/>
      <c r="AG6251" s="76"/>
      <c r="AH6251" s="76"/>
      <c r="AJ6251" s="76"/>
      <c r="AK6251" s="76"/>
      <c r="AM6251" s="76"/>
      <c r="AN6251" s="76"/>
      <c r="AP6251" s="76"/>
      <c r="AQ6251" s="76"/>
      <c r="AS6251" s="76"/>
      <c r="AT6251" s="76"/>
      <c r="AV6251" s="76"/>
      <c r="AW6251" s="76"/>
      <c r="AY6251" s="76"/>
      <c r="AZ6251" s="76"/>
      <c r="BB6251" s="76"/>
      <c r="BC6251" s="76"/>
      <c r="BE6251" s="76"/>
      <c r="BF6251" s="76"/>
      <c r="BH6251" s="76"/>
      <c r="BI6251" s="76"/>
      <c r="BK6251" s="76"/>
      <c r="BL6251" s="76"/>
      <c r="BN6251" s="76"/>
      <c r="BO6251" s="76"/>
      <c r="BQ6251" s="76"/>
      <c r="BR6251" s="76"/>
      <c r="BT6251" s="76"/>
      <c r="BU6251" s="76"/>
      <c r="BW6251" s="76"/>
      <c r="BX6251" s="76"/>
    </row>
    <row r="6252" spans="1:76">
      <c r="A6252" s="2"/>
      <c r="B6252" s="2"/>
      <c r="C6252" s="2"/>
      <c r="D6252" s="75"/>
      <c r="F6252" s="76"/>
      <c r="G6252" s="76"/>
      <c r="I6252" s="76"/>
      <c r="J6252" s="76"/>
      <c r="L6252" s="76"/>
      <c r="M6252" s="76"/>
      <c r="O6252" s="76"/>
      <c r="P6252" s="76"/>
      <c r="R6252" s="76"/>
      <c r="S6252" s="76"/>
      <c r="U6252" s="76"/>
      <c r="V6252" s="76"/>
      <c r="X6252" s="76"/>
      <c r="Y6252" s="76"/>
      <c r="AA6252" s="76"/>
      <c r="AB6252" s="76"/>
      <c r="AD6252" s="76"/>
      <c r="AE6252" s="76"/>
      <c r="AG6252" s="76"/>
      <c r="AH6252" s="76"/>
      <c r="AJ6252" s="76"/>
      <c r="AK6252" s="76"/>
      <c r="AM6252" s="76"/>
      <c r="AN6252" s="76"/>
      <c r="AP6252" s="76"/>
      <c r="AQ6252" s="76"/>
      <c r="AS6252" s="76"/>
      <c r="AT6252" s="76"/>
      <c r="AV6252" s="76"/>
      <c r="AW6252" s="76"/>
      <c r="AY6252" s="76"/>
      <c r="AZ6252" s="76"/>
      <c r="BB6252" s="76"/>
      <c r="BC6252" s="76"/>
      <c r="BE6252" s="76"/>
      <c r="BF6252" s="76"/>
      <c r="BH6252" s="76"/>
      <c r="BI6252" s="76"/>
      <c r="BK6252" s="76"/>
      <c r="BL6252" s="76"/>
      <c r="BN6252" s="76"/>
      <c r="BO6252" s="76"/>
      <c r="BQ6252" s="76"/>
      <c r="BR6252" s="76"/>
      <c r="BT6252" s="76"/>
      <c r="BU6252" s="76"/>
      <c r="BW6252" s="76"/>
      <c r="BX6252" s="76"/>
    </row>
    <row r="6253" spans="1:76">
      <c r="A6253" s="2"/>
      <c r="B6253" s="2"/>
      <c r="C6253" s="2"/>
      <c r="D6253" s="75"/>
      <c r="F6253" s="76"/>
      <c r="G6253" s="76"/>
      <c r="I6253" s="76"/>
      <c r="J6253" s="76"/>
      <c r="L6253" s="76"/>
      <c r="M6253" s="76"/>
      <c r="O6253" s="76"/>
      <c r="P6253" s="76"/>
      <c r="R6253" s="76"/>
      <c r="S6253" s="76"/>
      <c r="U6253" s="76"/>
      <c r="V6253" s="76"/>
      <c r="X6253" s="76"/>
      <c r="Y6253" s="76"/>
      <c r="AA6253" s="76"/>
      <c r="AB6253" s="76"/>
      <c r="AD6253" s="76"/>
      <c r="AE6253" s="76"/>
      <c r="AG6253" s="76"/>
      <c r="AH6253" s="76"/>
      <c r="AJ6253" s="76"/>
      <c r="AK6253" s="76"/>
      <c r="AM6253" s="76"/>
      <c r="AN6253" s="76"/>
      <c r="AP6253" s="76"/>
      <c r="AQ6253" s="76"/>
      <c r="AS6253" s="76"/>
      <c r="AT6253" s="76"/>
      <c r="AV6253" s="76"/>
      <c r="AW6253" s="76"/>
      <c r="AY6253" s="76"/>
      <c r="AZ6253" s="76"/>
      <c r="BB6253" s="76"/>
      <c r="BC6253" s="76"/>
      <c r="BE6253" s="76"/>
      <c r="BF6253" s="76"/>
      <c r="BH6253" s="76"/>
      <c r="BI6253" s="76"/>
      <c r="BK6253" s="76"/>
      <c r="BL6253" s="76"/>
      <c r="BN6253" s="76"/>
      <c r="BO6253" s="76"/>
      <c r="BQ6253" s="76"/>
      <c r="BR6253" s="76"/>
      <c r="BT6253" s="76"/>
      <c r="BU6253" s="76"/>
      <c r="BW6253" s="76"/>
      <c r="BX6253" s="76"/>
    </row>
    <row r="6254" spans="1:76">
      <c r="A6254" s="2"/>
      <c r="B6254" s="2"/>
      <c r="C6254" s="2"/>
      <c r="D6254" s="75"/>
      <c r="F6254" s="76"/>
      <c r="G6254" s="76"/>
      <c r="I6254" s="76"/>
      <c r="J6254" s="76"/>
      <c r="L6254" s="76"/>
      <c r="M6254" s="76"/>
      <c r="O6254" s="76"/>
      <c r="P6254" s="76"/>
      <c r="R6254" s="76"/>
      <c r="S6254" s="76"/>
      <c r="U6254" s="76"/>
      <c r="V6254" s="76"/>
      <c r="X6254" s="76"/>
      <c r="Y6254" s="76"/>
      <c r="AA6254" s="76"/>
      <c r="AB6254" s="76"/>
      <c r="AD6254" s="76"/>
      <c r="AE6254" s="76"/>
      <c r="AG6254" s="76"/>
      <c r="AH6254" s="76"/>
      <c r="AJ6254" s="76"/>
      <c r="AK6254" s="76"/>
      <c r="AM6254" s="76"/>
      <c r="AN6254" s="76"/>
      <c r="AP6254" s="76"/>
      <c r="AQ6254" s="76"/>
      <c r="AS6254" s="76"/>
      <c r="AT6254" s="76"/>
      <c r="AV6254" s="76"/>
      <c r="AW6254" s="76"/>
      <c r="AY6254" s="76"/>
      <c r="AZ6254" s="76"/>
      <c r="BB6254" s="76"/>
      <c r="BC6254" s="76"/>
      <c r="BE6254" s="76"/>
      <c r="BF6254" s="76"/>
      <c r="BH6254" s="76"/>
      <c r="BI6254" s="76"/>
      <c r="BK6254" s="76"/>
      <c r="BL6254" s="76"/>
      <c r="BN6254" s="76"/>
      <c r="BO6254" s="76"/>
      <c r="BQ6254" s="76"/>
      <c r="BR6254" s="76"/>
      <c r="BT6254" s="76"/>
      <c r="BU6254" s="76"/>
      <c r="BW6254" s="76"/>
      <c r="BX6254" s="76"/>
    </row>
    <row r="6255" spans="1:76">
      <c r="A6255" s="2"/>
      <c r="B6255" s="2"/>
      <c r="C6255" s="2"/>
      <c r="D6255" s="75"/>
      <c r="F6255" s="76"/>
      <c r="G6255" s="76"/>
      <c r="I6255" s="76"/>
      <c r="J6255" s="76"/>
      <c r="L6255" s="76"/>
      <c r="M6255" s="76"/>
      <c r="O6255" s="76"/>
      <c r="P6255" s="76"/>
      <c r="R6255" s="76"/>
      <c r="S6255" s="76"/>
      <c r="U6255" s="76"/>
      <c r="V6255" s="76"/>
      <c r="X6255" s="76"/>
      <c r="Y6255" s="76"/>
      <c r="AA6255" s="76"/>
      <c r="AB6255" s="76"/>
      <c r="AD6255" s="76"/>
      <c r="AE6255" s="76"/>
      <c r="AG6255" s="76"/>
      <c r="AH6255" s="76"/>
      <c r="AJ6255" s="76"/>
      <c r="AK6255" s="76"/>
      <c r="AM6255" s="76"/>
      <c r="AN6255" s="76"/>
      <c r="AP6255" s="76"/>
      <c r="AQ6255" s="76"/>
      <c r="AS6255" s="76"/>
      <c r="AT6255" s="76"/>
      <c r="AV6255" s="76"/>
      <c r="AW6255" s="76"/>
      <c r="AY6255" s="76"/>
      <c r="AZ6255" s="76"/>
      <c r="BB6255" s="76"/>
      <c r="BC6255" s="76"/>
      <c r="BE6255" s="76"/>
      <c r="BF6255" s="76"/>
      <c r="BH6255" s="76"/>
      <c r="BI6255" s="76"/>
      <c r="BK6255" s="76"/>
      <c r="BL6255" s="76"/>
      <c r="BN6255" s="76"/>
      <c r="BO6255" s="76"/>
      <c r="BQ6255" s="76"/>
      <c r="BR6255" s="76"/>
      <c r="BT6255" s="76"/>
      <c r="BU6255" s="76"/>
      <c r="BW6255" s="76"/>
      <c r="BX6255" s="76"/>
    </row>
    <row r="6256" spans="1:76">
      <c r="A6256" s="2"/>
      <c r="B6256" s="2"/>
      <c r="C6256" s="2"/>
      <c r="D6256" s="75"/>
      <c r="F6256" s="76"/>
      <c r="G6256" s="76"/>
      <c r="I6256" s="76"/>
      <c r="J6256" s="76"/>
      <c r="L6256" s="76"/>
      <c r="M6256" s="76"/>
      <c r="O6256" s="76"/>
      <c r="P6256" s="76"/>
      <c r="R6256" s="76"/>
      <c r="S6256" s="76"/>
      <c r="U6256" s="76"/>
      <c r="V6256" s="76"/>
      <c r="X6256" s="76"/>
      <c r="Y6256" s="76"/>
      <c r="AA6256" s="76"/>
      <c r="AB6256" s="76"/>
      <c r="AD6256" s="76"/>
      <c r="AE6256" s="76"/>
      <c r="AG6256" s="76"/>
      <c r="AH6256" s="76"/>
      <c r="AJ6256" s="76"/>
      <c r="AK6256" s="76"/>
      <c r="AM6256" s="76"/>
      <c r="AN6256" s="76"/>
      <c r="AP6256" s="76"/>
      <c r="AQ6256" s="76"/>
      <c r="AS6256" s="76"/>
      <c r="AT6256" s="76"/>
      <c r="AV6256" s="76"/>
      <c r="AW6256" s="76"/>
      <c r="AY6256" s="76"/>
      <c r="AZ6256" s="76"/>
      <c r="BB6256" s="76"/>
      <c r="BC6256" s="76"/>
      <c r="BE6256" s="76"/>
      <c r="BF6256" s="76"/>
      <c r="BH6256" s="76"/>
      <c r="BI6256" s="76"/>
      <c r="BK6256" s="76"/>
      <c r="BL6256" s="76"/>
      <c r="BN6256" s="76"/>
      <c r="BO6256" s="76"/>
      <c r="BQ6256" s="76"/>
      <c r="BR6256" s="76"/>
      <c r="BT6256" s="76"/>
      <c r="BU6256" s="76"/>
      <c r="BW6256" s="76"/>
      <c r="BX6256" s="76"/>
    </row>
    <row r="6257" spans="1:76">
      <c r="A6257" s="2"/>
      <c r="B6257" s="2"/>
      <c r="C6257" s="2"/>
      <c r="D6257" s="75"/>
      <c r="F6257" s="76"/>
      <c r="G6257" s="76"/>
      <c r="I6257" s="76"/>
      <c r="J6257" s="76"/>
      <c r="L6257" s="76"/>
      <c r="M6257" s="76"/>
      <c r="O6257" s="76"/>
      <c r="P6257" s="76"/>
      <c r="R6257" s="76"/>
      <c r="S6257" s="76"/>
      <c r="U6257" s="76"/>
      <c r="V6257" s="76"/>
      <c r="X6257" s="76"/>
      <c r="Y6257" s="76"/>
      <c r="AA6257" s="76"/>
      <c r="AB6257" s="76"/>
      <c r="AD6257" s="76"/>
      <c r="AE6257" s="76"/>
      <c r="AG6257" s="76"/>
      <c r="AH6257" s="76"/>
      <c r="AJ6257" s="76"/>
      <c r="AK6257" s="76"/>
      <c r="AM6257" s="76"/>
      <c r="AN6257" s="76"/>
      <c r="AP6257" s="76"/>
      <c r="AQ6257" s="76"/>
      <c r="AS6257" s="76"/>
      <c r="AT6257" s="76"/>
      <c r="AV6257" s="76"/>
      <c r="AW6257" s="76"/>
      <c r="AY6257" s="76"/>
      <c r="AZ6257" s="76"/>
      <c r="BB6257" s="76"/>
      <c r="BC6257" s="76"/>
      <c r="BE6257" s="76"/>
      <c r="BF6257" s="76"/>
      <c r="BH6257" s="76"/>
      <c r="BI6257" s="76"/>
      <c r="BK6257" s="76"/>
      <c r="BL6257" s="76"/>
      <c r="BN6257" s="76"/>
      <c r="BO6257" s="76"/>
      <c r="BQ6257" s="76"/>
      <c r="BR6257" s="76"/>
      <c r="BT6257" s="76"/>
      <c r="BU6257" s="76"/>
      <c r="BW6257" s="76"/>
      <c r="BX6257" s="76"/>
    </row>
    <row r="6258" spans="1:76">
      <c r="A6258" s="2"/>
      <c r="B6258" s="2"/>
      <c r="C6258" s="2"/>
      <c r="D6258" s="75"/>
      <c r="F6258" s="76"/>
      <c r="G6258" s="76"/>
      <c r="I6258" s="76"/>
      <c r="J6258" s="76"/>
      <c r="L6258" s="76"/>
      <c r="M6258" s="76"/>
      <c r="O6258" s="76"/>
      <c r="P6258" s="76"/>
      <c r="R6258" s="76"/>
      <c r="S6258" s="76"/>
      <c r="U6258" s="76"/>
      <c r="V6258" s="76"/>
      <c r="X6258" s="76"/>
      <c r="Y6258" s="76"/>
      <c r="AA6258" s="76"/>
      <c r="AB6258" s="76"/>
      <c r="AD6258" s="76"/>
      <c r="AE6258" s="76"/>
      <c r="AG6258" s="76"/>
      <c r="AH6258" s="76"/>
      <c r="AJ6258" s="76"/>
      <c r="AK6258" s="76"/>
      <c r="AM6258" s="76"/>
      <c r="AN6258" s="76"/>
      <c r="AP6258" s="76"/>
      <c r="AQ6258" s="76"/>
      <c r="AS6258" s="76"/>
      <c r="AT6258" s="76"/>
      <c r="AV6258" s="76"/>
      <c r="AW6258" s="76"/>
      <c r="AY6258" s="76"/>
      <c r="AZ6258" s="76"/>
      <c r="BB6258" s="76"/>
      <c r="BC6258" s="76"/>
      <c r="BE6258" s="76"/>
      <c r="BF6258" s="76"/>
      <c r="BH6258" s="76"/>
      <c r="BI6258" s="76"/>
      <c r="BK6258" s="76"/>
      <c r="BL6258" s="76"/>
      <c r="BN6258" s="76"/>
      <c r="BO6258" s="76"/>
      <c r="BQ6258" s="76"/>
      <c r="BR6258" s="76"/>
      <c r="BT6258" s="76"/>
      <c r="BU6258" s="76"/>
      <c r="BW6258" s="76"/>
      <c r="BX6258" s="76"/>
    </row>
    <row r="6259" spans="1:76">
      <c r="A6259" s="2"/>
      <c r="B6259" s="2"/>
      <c r="C6259" s="2"/>
      <c r="D6259" s="75"/>
      <c r="F6259" s="76"/>
      <c r="G6259" s="76"/>
      <c r="I6259" s="76"/>
      <c r="J6259" s="76"/>
      <c r="L6259" s="76"/>
      <c r="M6259" s="76"/>
      <c r="O6259" s="76"/>
      <c r="P6259" s="76"/>
      <c r="R6259" s="76"/>
      <c r="S6259" s="76"/>
      <c r="U6259" s="76"/>
      <c r="V6259" s="76"/>
      <c r="X6259" s="76"/>
      <c r="Y6259" s="76"/>
      <c r="AA6259" s="76"/>
      <c r="AB6259" s="76"/>
      <c r="AD6259" s="76"/>
      <c r="AE6259" s="76"/>
      <c r="AG6259" s="76"/>
      <c r="AH6259" s="76"/>
      <c r="AJ6259" s="76"/>
      <c r="AK6259" s="76"/>
      <c r="AM6259" s="76"/>
      <c r="AN6259" s="76"/>
      <c r="AP6259" s="76"/>
      <c r="AQ6259" s="76"/>
      <c r="AS6259" s="76"/>
      <c r="AT6259" s="76"/>
      <c r="AV6259" s="76"/>
      <c r="AW6259" s="76"/>
      <c r="AY6259" s="76"/>
      <c r="AZ6259" s="76"/>
      <c r="BB6259" s="76"/>
      <c r="BC6259" s="76"/>
      <c r="BE6259" s="76"/>
      <c r="BF6259" s="76"/>
      <c r="BH6259" s="76"/>
      <c r="BI6259" s="76"/>
      <c r="BK6259" s="76"/>
      <c r="BL6259" s="76"/>
      <c r="BN6259" s="76"/>
      <c r="BO6259" s="76"/>
      <c r="BQ6259" s="76"/>
      <c r="BR6259" s="76"/>
      <c r="BT6259" s="76"/>
      <c r="BU6259" s="76"/>
      <c r="BW6259" s="76"/>
      <c r="BX6259" s="76"/>
    </row>
    <row r="6260" spans="1:76">
      <c r="A6260" s="2"/>
      <c r="B6260" s="2"/>
      <c r="C6260" s="2"/>
      <c r="D6260" s="75"/>
      <c r="F6260" s="76"/>
      <c r="G6260" s="76"/>
      <c r="I6260" s="76"/>
      <c r="J6260" s="76"/>
      <c r="L6260" s="76"/>
      <c r="M6260" s="76"/>
      <c r="O6260" s="76"/>
      <c r="P6260" s="76"/>
      <c r="R6260" s="76"/>
      <c r="S6260" s="76"/>
      <c r="U6260" s="76"/>
      <c r="V6260" s="76"/>
      <c r="X6260" s="76"/>
      <c r="Y6260" s="76"/>
      <c r="AA6260" s="76"/>
      <c r="AB6260" s="76"/>
      <c r="AD6260" s="76"/>
      <c r="AE6260" s="76"/>
      <c r="AG6260" s="76"/>
      <c r="AH6260" s="76"/>
      <c r="AJ6260" s="76"/>
      <c r="AK6260" s="76"/>
      <c r="AM6260" s="76"/>
      <c r="AN6260" s="76"/>
      <c r="AP6260" s="76"/>
      <c r="AQ6260" s="76"/>
      <c r="AS6260" s="76"/>
      <c r="AT6260" s="76"/>
      <c r="AV6260" s="76"/>
      <c r="AW6260" s="76"/>
      <c r="AY6260" s="76"/>
      <c r="AZ6260" s="76"/>
      <c r="BB6260" s="76"/>
      <c r="BC6260" s="76"/>
      <c r="BE6260" s="76"/>
      <c r="BF6260" s="76"/>
      <c r="BH6260" s="76"/>
      <c r="BI6260" s="76"/>
      <c r="BK6260" s="76"/>
      <c r="BL6260" s="76"/>
      <c r="BN6260" s="76"/>
      <c r="BO6260" s="76"/>
      <c r="BQ6260" s="76"/>
      <c r="BR6260" s="76"/>
      <c r="BT6260" s="76"/>
      <c r="BU6260" s="76"/>
      <c r="BW6260" s="76"/>
      <c r="BX6260" s="76"/>
    </row>
    <row r="6261" spans="1:76">
      <c r="A6261" s="2"/>
      <c r="B6261" s="2"/>
      <c r="C6261" s="2"/>
      <c r="D6261" s="75"/>
      <c r="F6261" s="76"/>
      <c r="G6261" s="76"/>
      <c r="I6261" s="76"/>
      <c r="J6261" s="76"/>
      <c r="L6261" s="76"/>
      <c r="M6261" s="76"/>
      <c r="O6261" s="76"/>
      <c r="P6261" s="76"/>
      <c r="R6261" s="76"/>
      <c r="S6261" s="76"/>
      <c r="U6261" s="76"/>
      <c r="V6261" s="76"/>
      <c r="X6261" s="76"/>
      <c r="Y6261" s="76"/>
      <c r="AA6261" s="76"/>
      <c r="AB6261" s="76"/>
      <c r="AD6261" s="76"/>
      <c r="AE6261" s="76"/>
      <c r="AG6261" s="76"/>
      <c r="AH6261" s="76"/>
      <c r="AJ6261" s="76"/>
      <c r="AK6261" s="76"/>
      <c r="AM6261" s="76"/>
      <c r="AN6261" s="76"/>
      <c r="AP6261" s="76"/>
      <c r="AQ6261" s="76"/>
      <c r="AS6261" s="76"/>
      <c r="AT6261" s="76"/>
      <c r="AV6261" s="76"/>
      <c r="AW6261" s="76"/>
      <c r="AY6261" s="76"/>
      <c r="AZ6261" s="76"/>
      <c r="BB6261" s="76"/>
      <c r="BC6261" s="76"/>
      <c r="BE6261" s="76"/>
      <c r="BF6261" s="76"/>
      <c r="BH6261" s="76"/>
      <c r="BI6261" s="76"/>
      <c r="BK6261" s="76"/>
      <c r="BL6261" s="76"/>
      <c r="BN6261" s="76"/>
      <c r="BO6261" s="76"/>
      <c r="BQ6261" s="76"/>
      <c r="BR6261" s="76"/>
      <c r="BT6261" s="76"/>
      <c r="BU6261" s="76"/>
      <c r="BW6261" s="76"/>
      <c r="BX6261" s="76"/>
    </row>
    <row r="6262" spans="1:76">
      <c r="A6262" s="2"/>
      <c r="B6262" s="2"/>
      <c r="C6262" s="2"/>
      <c r="D6262" s="75"/>
      <c r="F6262" s="76"/>
      <c r="G6262" s="76"/>
      <c r="I6262" s="76"/>
      <c r="J6262" s="76"/>
      <c r="L6262" s="76"/>
      <c r="M6262" s="76"/>
      <c r="O6262" s="76"/>
      <c r="P6262" s="76"/>
      <c r="R6262" s="76"/>
      <c r="S6262" s="76"/>
      <c r="U6262" s="76"/>
      <c r="V6262" s="76"/>
      <c r="X6262" s="76"/>
      <c r="Y6262" s="76"/>
      <c r="AA6262" s="76"/>
      <c r="AB6262" s="76"/>
      <c r="AD6262" s="76"/>
      <c r="AE6262" s="76"/>
      <c r="AG6262" s="76"/>
      <c r="AH6262" s="76"/>
      <c r="AJ6262" s="76"/>
      <c r="AK6262" s="76"/>
      <c r="AM6262" s="76"/>
      <c r="AN6262" s="76"/>
      <c r="AP6262" s="76"/>
      <c r="AQ6262" s="76"/>
      <c r="AS6262" s="76"/>
      <c r="AT6262" s="76"/>
      <c r="AV6262" s="76"/>
      <c r="AW6262" s="76"/>
      <c r="AY6262" s="76"/>
      <c r="AZ6262" s="76"/>
      <c r="BB6262" s="76"/>
      <c r="BC6262" s="76"/>
      <c r="BE6262" s="76"/>
      <c r="BF6262" s="76"/>
      <c r="BH6262" s="76"/>
      <c r="BI6262" s="76"/>
      <c r="BK6262" s="76"/>
      <c r="BL6262" s="76"/>
      <c r="BN6262" s="76"/>
      <c r="BO6262" s="76"/>
      <c r="BQ6262" s="76"/>
      <c r="BR6262" s="76"/>
      <c r="BT6262" s="76"/>
      <c r="BU6262" s="76"/>
      <c r="BW6262" s="76"/>
      <c r="BX6262" s="76"/>
    </row>
    <row r="6263" spans="1:76">
      <c r="A6263" s="2"/>
      <c r="B6263" s="2"/>
      <c r="C6263" s="2"/>
      <c r="D6263" s="75"/>
      <c r="F6263" s="76"/>
      <c r="G6263" s="76"/>
      <c r="I6263" s="76"/>
      <c r="J6263" s="76"/>
      <c r="L6263" s="76"/>
      <c r="M6263" s="76"/>
      <c r="O6263" s="76"/>
      <c r="P6263" s="76"/>
      <c r="R6263" s="76"/>
      <c r="S6263" s="76"/>
      <c r="U6263" s="76"/>
      <c r="V6263" s="76"/>
      <c r="X6263" s="76"/>
      <c r="Y6263" s="76"/>
      <c r="AA6263" s="76"/>
      <c r="AB6263" s="76"/>
      <c r="AD6263" s="76"/>
      <c r="AE6263" s="76"/>
      <c r="AG6263" s="76"/>
      <c r="AH6263" s="76"/>
      <c r="AJ6263" s="76"/>
      <c r="AK6263" s="76"/>
      <c r="AM6263" s="76"/>
      <c r="AN6263" s="76"/>
      <c r="AP6263" s="76"/>
      <c r="AQ6263" s="76"/>
      <c r="AS6263" s="76"/>
      <c r="AT6263" s="76"/>
      <c r="AV6263" s="76"/>
      <c r="AW6263" s="76"/>
      <c r="AY6263" s="76"/>
      <c r="AZ6263" s="76"/>
      <c r="BB6263" s="76"/>
      <c r="BC6263" s="76"/>
      <c r="BE6263" s="76"/>
      <c r="BF6263" s="76"/>
      <c r="BH6263" s="76"/>
      <c r="BI6263" s="76"/>
      <c r="BK6263" s="76"/>
      <c r="BL6263" s="76"/>
      <c r="BN6263" s="76"/>
      <c r="BO6263" s="76"/>
      <c r="BQ6263" s="76"/>
      <c r="BR6263" s="76"/>
      <c r="BT6263" s="76"/>
      <c r="BU6263" s="76"/>
      <c r="BW6263" s="76"/>
      <c r="BX6263" s="76"/>
    </row>
    <row r="6264" spans="1:76">
      <c r="A6264" s="2"/>
      <c r="B6264" s="2"/>
      <c r="C6264" s="2"/>
      <c r="D6264" s="75"/>
      <c r="F6264" s="76"/>
      <c r="G6264" s="76"/>
      <c r="I6264" s="76"/>
      <c r="J6264" s="76"/>
      <c r="L6264" s="76"/>
      <c r="M6264" s="76"/>
      <c r="O6264" s="76"/>
      <c r="P6264" s="76"/>
      <c r="R6264" s="76"/>
      <c r="S6264" s="76"/>
      <c r="U6264" s="76"/>
      <c r="V6264" s="76"/>
      <c r="X6264" s="76"/>
      <c r="Y6264" s="76"/>
      <c r="AA6264" s="76"/>
      <c r="AB6264" s="76"/>
      <c r="AD6264" s="76"/>
      <c r="AE6264" s="76"/>
      <c r="AG6264" s="76"/>
      <c r="AH6264" s="76"/>
      <c r="AJ6264" s="76"/>
      <c r="AK6264" s="76"/>
      <c r="AM6264" s="76"/>
      <c r="AN6264" s="76"/>
      <c r="AP6264" s="76"/>
      <c r="AQ6264" s="76"/>
      <c r="AS6264" s="76"/>
      <c r="AT6264" s="76"/>
      <c r="AV6264" s="76"/>
      <c r="AW6264" s="76"/>
      <c r="AY6264" s="76"/>
      <c r="AZ6264" s="76"/>
      <c r="BB6264" s="76"/>
      <c r="BC6264" s="76"/>
      <c r="BE6264" s="76"/>
      <c r="BF6264" s="76"/>
      <c r="BH6264" s="76"/>
      <c r="BI6264" s="76"/>
      <c r="BK6264" s="76"/>
      <c r="BL6264" s="76"/>
      <c r="BN6264" s="76"/>
      <c r="BO6264" s="76"/>
      <c r="BQ6264" s="76"/>
      <c r="BR6264" s="76"/>
      <c r="BT6264" s="76"/>
      <c r="BU6264" s="76"/>
      <c r="BW6264" s="76"/>
      <c r="BX6264" s="76"/>
    </row>
    <row r="6265" spans="1:76">
      <c r="A6265" s="2"/>
      <c r="B6265" s="2"/>
      <c r="C6265" s="2"/>
      <c r="D6265" s="75"/>
      <c r="F6265" s="76"/>
      <c r="G6265" s="76"/>
      <c r="I6265" s="76"/>
      <c r="J6265" s="76"/>
      <c r="L6265" s="76"/>
      <c r="M6265" s="76"/>
      <c r="O6265" s="76"/>
      <c r="P6265" s="76"/>
      <c r="R6265" s="76"/>
      <c r="S6265" s="76"/>
      <c r="U6265" s="76"/>
      <c r="V6265" s="76"/>
      <c r="X6265" s="76"/>
      <c r="Y6265" s="76"/>
      <c r="AA6265" s="76"/>
      <c r="AB6265" s="76"/>
      <c r="AD6265" s="76"/>
      <c r="AE6265" s="76"/>
      <c r="AG6265" s="76"/>
      <c r="AH6265" s="76"/>
      <c r="AJ6265" s="76"/>
      <c r="AK6265" s="76"/>
      <c r="AM6265" s="76"/>
      <c r="AN6265" s="76"/>
      <c r="AP6265" s="76"/>
      <c r="AQ6265" s="76"/>
      <c r="AS6265" s="76"/>
      <c r="AT6265" s="76"/>
      <c r="AV6265" s="76"/>
      <c r="AW6265" s="76"/>
      <c r="AY6265" s="76"/>
      <c r="AZ6265" s="76"/>
      <c r="BB6265" s="76"/>
      <c r="BC6265" s="76"/>
      <c r="BE6265" s="76"/>
      <c r="BF6265" s="76"/>
      <c r="BH6265" s="76"/>
      <c r="BI6265" s="76"/>
      <c r="BK6265" s="76"/>
      <c r="BL6265" s="76"/>
      <c r="BN6265" s="76"/>
      <c r="BO6265" s="76"/>
      <c r="BQ6265" s="76"/>
      <c r="BR6265" s="76"/>
      <c r="BT6265" s="76"/>
      <c r="BU6265" s="76"/>
      <c r="BW6265" s="76"/>
      <c r="BX6265" s="76"/>
    </row>
    <row r="6266" spans="1:76">
      <c r="A6266" s="2"/>
      <c r="B6266" s="2"/>
      <c r="C6266" s="2"/>
      <c r="D6266" s="75"/>
      <c r="F6266" s="76"/>
      <c r="G6266" s="76"/>
      <c r="I6266" s="76"/>
      <c r="J6266" s="76"/>
      <c r="L6266" s="76"/>
      <c r="M6266" s="76"/>
      <c r="O6266" s="76"/>
      <c r="P6266" s="76"/>
      <c r="R6266" s="76"/>
      <c r="S6266" s="76"/>
      <c r="U6266" s="76"/>
      <c r="V6266" s="76"/>
      <c r="X6266" s="76"/>
      <c r="Y6266" s="76"/>
      <c r="AA6266" s="76"/>
      <c r="AB6266" s="76"/>
      <c r="AD6266" s="76"/>
      <c r="AE6266" s="76"/>
      <c r="AG6266" s="76"/>
      <c r="AH6266" s="76"/>
      <c r="AJ6266" s="76"/>
      <c r="AK6266" s="76"/>
      <c r="AM6266" s="76"/>
      <c r="AN6266" s="76"/>
      <c r="AP6266" s="76"/>
      <c r="AQ6266" s="76"/>
      <c r="AS6266" s="76"/>
      <c r="AT6266" s="76"/>
      <c r="AV6266" s="76"/>
      <c r="AW6266" s="76"/>
      <c r="AY6266" s="76"/>
      <c r="AZ6266" s="76"/>
      <c r="BB6266" s="76"/>
      <c r="BC6266" s="76"/>
      <c r="BE6266" s="76"/>
      <c r="BF6266" s="76"/>
      <c r="BH6266" s="76"/>
      <c r="BI6266" s="76"/>
      <c r="BK6266" s="76"/>
      <c r="BL6266" s="76"/>
      <c r="BN6266" s="76"/>
      <c r="BO6266" s="76"/>
      <c r="BQ6266" s="76"/>
      <c r="BR6266" s="76"/>
      <c r="BT6266" s="76"/>
      <c r="BU6266" s="76"/>
      <c r="BW6266" s="76"/>
      <c r="BX6266" s="76"/>
    </row>
    <row r="6267" spans="1:76">
      <c r="A6267" s="2"/>
      <c r="B6267" s="2"/>
      <c r="C6267" s="2"/>
      <c r="D6267" s="75"/>
      <c r="F6267" s="76"/>
      <c r="G6267" s="76"/>
      <c r="I6267" s="76"/>
      <c r="J6267" s="76"/>
      <c r="L6267" s="76"/>
      <c r="M6267" s="76"/>
      <c r="O6267" s="76"/>
      <c r="P6267" s="76"/>
      <c r="R6267" s="76"/>
      <c r="S6267" s="76"/>
      <c r="U6267" s="76"/>
      <c r="V6267" s="76"/>
      <c r="X6267" s="76"/>
      <c r="Y6267" s="76"/>
      <c r="AA6267" s="76"/>
      <c r="AB6267" s="76"/>
      <c r="AD6267" s="76"/>
      <c r="AE6267" s="76"/>
      <c r="AG6267" s="76"/>
      <c r="AH6267" s="76"/>
      <c r="AJ6267" s="76"/>
      <c r="AK6267" s="76"/>
      <c r="AM6267" s="76"/>
      <c r="AN6267" s="76"/>
      <c r="AP6267" s="76"/>
      <c r="AQ6267" s="76"/>
      <c r="AS6267" s="76"/>
      <c r="AT6267" s="76"/>
      <c r="AV6267" s="76"/>
      <c r="AW6267" s="76"/>
      <c r="AY6267" s="76"/>
      <c r="AZ6267" s="76"/>
      <c r="BB6267" s="76"/>
      <c r="BC6267" s="76"/>
      <c r="BE6267" s="76"/>
      <c r="BF6267" s="76"/>
      <c r="BH6267" s="76"/>
      <c r="BI6267" s="76"/>
      <c r="BK6267" s="76"/>
      <c r="BL6267" s="76"/>
      <c r="BN6267" s="76"/>
      <c r="BO6267" s="76"/>
      <c r="BQ6267" s="76"/>
      <c r="BR6267" s="76"/>
      <c r="BT6267" s="76"/>
      <c r="BU6267" s="76"/>
      <c r="BW6267" s="76"/>
      <c r="BX6267" s="76"/>
    </row>
    <row r="6268" spans="1:76">
      <c r="A6268" s="2"/>
      <c r="B6268" s="2"/>
      <c r="C6268" s="2"/>
      <c r="D6268" s="75"/>
      <c r="F6268" s="76"/>
      <c r="G6268" s="76"/>
      <c r="I6268" s="76"/>
      <c r="J6268" s="76"/>
      <c r="L6268" s="76"/>
      <c r="M6268" s="76"/>
      <c r="O6268" s="76"/>
      <c r="P6268" s="76"/>
      <c r="R6268" s="76"/>
      <c r="S6268" s="76"/>
      <c r="U6268" s="76"/>
      <c r="V6268" s="76"/>
      <c r="X6268" s="76"/>
      <c r="Y6268" s="76"/>
      <c r="AA6268" s="76"/>
      <c r="AB6268" s="76"/>
      <c r="AD6268" s="76"/>
      <c r="AE6268" s="76"/>
      <c r="AG6268" s="76"/>
      <c r="AH6268" s="76"/>
      <c r="AJ6268" s="76"/>
      <c r="AK6268" s="76"/>
      <c r="AM6268" s="76"/>
      <c r="AN6268" s="76"/>
      <c r="AP6268" s="76"/>
      <c r="AQ6268" s="76"/>
      <c r="AS6268" s="76"/>
      <c r="AT6268" s="76"/>
      <c r="AV6268" s="76"/>
      <c r="AW6268" s="76"/>
      <c r="AY6268" s="76"/>
      <c r="AZ6268" s="76"/>
      <c r="BB6268" s="76"/>
      <c r="BC6268" s="76"/>
      <c r="BE6268" s="76"/>
      <c r="BF6268" s="76"/>
      <c r="BH6268" s="76"/>
      <c r="BI6268" s="76"/>
      <c r="BK6268" s="76"/>
      <c r="BL6268" s="76"/>
      <c r="BN6268" s="76"/>
      <c r="BO6268" s="76"/>
      <c r="BQ6268" s="76"/>
      <c r="BR6268" s="76"/>
      <c r="BT6268" s="76"/>
      <c r="BU6268" s="76"/>
      <c r="BW6268" s="76"/>
      <c r="BX6268" s="76"/>
    </row>
    <row r="6269" spans="1:76">
      <c r="A6269" s="2"/>
      <c r="B6269" s="2"/>
      <c r="C6269" s="2"/>
      <c r="D6269" s="75"/>
      <c r="F6269" s="76"/>
      <c r="G6269" s="76"/>
      <c r="I6269" s="76"/>
      <c r="J6269" s="76"/>
      <c r="L6269" s="76"/>
      <c r="M6269" s="76"/>
      <c r="O6269" s="76"/>
      <c r="P6269" s="76"/>
      <c r="R6269" s="76"/>
      <c r="S6269" s="76"/>
      <c r="U6269" s="76"/>
      <c r="V6269" s="76"/>
      <c r="X6269" s="76"/>
      <c r="Y6269" s="76"/>
      <c r="AA6269" s="76"/>
      <c r="AB6269" s="76"/>
      <c r="AD6269" s="76"/>
      <c r="AE6269" s="76"/>
      <c r="AG6269" s="76"/>
      <c r="AH6269" s="76"/>
      <c r="AJ6269" s="76"/>
      <c r="AK6269" s="76"/>
      <c r="AM6269" s="76"/>
      <c r="AN6269" s="76"/>
      <c r="AP6269" s="76"/>
      <c r="AQ6269" s="76"/>
      <c r="AS6269" s="76"/>
      <c r="AT6269" s="76"/>
      <c r="AV6269" s="76"/>
      <c r="AW6269" s="76"/>
      <c r="AY6269" s="76"/>
      <c r="AZ6269" s="76"/>
      <c r="BB6269" s="76"/>
      <c r="BC6269" s="76"/>
      <c r="BE6269" s="76"/>
      <c r="BF6269" s="76"/>
      <c r="BH6269" s="76"/>
      <c r="BI6269" s="76"/>
      <c r="BK6269" s="76"/>
      <c r="BL6269" s="76"/>
      <c r="BN6269" s="76"/>
      <c r="BO6269" s="76"/>
      <c r="BQ6269" s="76"/>
      <c r="BR6269" s="76"/>
      <c r="BT6269" s="76"/>
      <c r="BU6269" s="76"/>
      <c r="BW6269" s="76"/>
      <c r="BX6269" s="76"/>
    </row>
    <row r="6270" spans="1:76">
      <c r="A6270" s="2"/>
      <c r="B6270" s="2"/>
      <c r="C6270" s="2"/>
      <c r="D6270" s="75"/>
      <c r="F6270" s="76"/>
      <c r="G6270" s="76"/>
      <c r="I6270" s="76"/>
      <c r="J6270" s="76"/>
      <c r="L6270" s="76"/>
      <c r="M6270" s="76"/>
      <c r="O6270" s="76"/>
      <c r="P6270" s="76"/>
      <c r="R6270" s="76"/>
      <c r="S6270" s="76"/>
      <c r="U6270" s="76"/>
      <c r="V6270" s="76"/>
      <c r="X6270" s="76"/>
      <c r="Y6270" s="76"/>
      <c r="AA6270" s="76"/>
      <c r="AB6270" s="76"/>
      <c r="AD6270" s="76"/>
      <c r="AE6270" s="76"/>
      <c r="AG6270" s="76"/>
      <c r="AH6270" s="76"/>
      <c r="AJ6270" s="76"/>
      <c r="AK6270" s="76"/>
      <c r="AM6270" s="76"/>
      <c r="AN6270" s="76"/>
      <c r="AP6270" s="76"/>
      <c r="AQ6270" s="76"/>
      <c r="AS6270" s="76"/>
      <c r="AT6270" s="76"/>
      <c r="AV6270" s="76"/>
      <c r="AW6270" s="76"/>
      <c r="AY6270" s="76"/>
      <c r="AZ6270" s="76"/>
      <c r="BB6270" s="76"/>
      <c r="BC6270" s="76"/>
      <c r="BE6270" s="76"/>
      <c r="BF6270" s="76"/>
      <c r="BH6270" s="76"/>
      <c r="BI6270" s="76"/>
      <c r="BK6270" s="76"/>
      <c r="BL6270" s="76"/>
      <c r="BN6270" s="76"/>
      <c r="BO6270" s="76"/>
      <c r="BQ6270" s="76"/>
      <c r="BR6270" s="76"/>
      <c r="BT6270" s="76"/>
      <c r="BU6270" s="76"/>
      <c r="BW6270" s="76"/>
      <c r="BX6270" s="76"/>
    </row>
    <row r="6271" spans="1:76">
      <c r="A6271" s="2"/>
      <c r="B6271" s="2"/>
      <c r="C6271" s="2"/>
      <c r="D6271" s="75"/>
      <c r="F6271" s="76"/>
      <c r="G6271" s="76"/>
      <c r="I6271" s="76"/>
      <c r="J6271" s="76"/>
      <c r="L6271" s="76"/>
      <c r="M6271" s="76"/>
      <c r="O6271" s="76"/>
      <c r="P6271" s="76"/>
      <c r="R6271" s="76"/>
      <c r="S6271" s="76"/>
      <c r="U6271" s="76"/>
      <c r="V6271" s="76"/>
      <c r="X6271" s="76"/>
      <c r="Y6271" s="76"/>
      <c r="AA6271" s="76"/>
      <c r="AB6271" s="76"/>
      <c r="AD6271" s="76"/>
      <c r="AE6271" s="76"/>
      <c r="AG6271" s="76"/>
      <c r="AH6271" s="76"/>
      <c r="AJ6271" s="76"/>
      <c r="AK6271" s="76"/>
      <c r="AM6271" s="76"/>
      <c r="AN6271" s="76"/>
      <c r="AP6271" s="76"/>
      <c r="AQ6271" s="76"/>
      <c r="AS6271" s="76"/>
      <c r="AT6271" s="76"/>
      <c r="AV6271" s="76"/>
      <c r="AW6271" s="76"/>
      <c r="AY6271" s="76"/>
      <c r="AZ6271" s="76"/>
      <c r="BB6271" s="76"/>
      <c r="BC6271" s="76"/>
      <c r="BE6271" s="76"/>
      <c r="BF6271" s="76"/>
      <c r="BH6271" s="76"/>
      <c r="BI6271" s="76"/>
      <c r="BK6271" s="76"/>
      <c r="BL6271" s="76"/>
      <c r="BN6271" s="76"/>
      <c r="BO6271" s="76"/>
      <c r="BQ6271" s="76"/>
      <c r="BR6271" s="76"/>
      <c r="BT6271" s="76"/>
      <c r="BU6271" s="76"/>
      <c r="BW6271" s="76"/>
      <c r="BX6271" s="76"/>
    </row>
    <row r="6272" spans="1:76">
      <c r="A6272" s="2"/>
      <c r="B6272" s="2"/>
      <c r="C6272" s="2"/>
      <c r="D6272" s="75"/>
      <c r="F6272" s="76"/>
      <c r="G6272" s="76"/>
      <c r="I6272" s="76"/>
      <c r="J6272" s="76"/>
      <c r="L6272" s="76"/>
      <c r="M6272" s="76"/>
      <c r="O6272" s="76"/>
      <c r="P6272" s="76"/>
      <c r="R6272" s="76"/>
      <c r="S6272" s="76"/>
      <c r="U6272" s="76"/>
      <c r="V6272" s="76"/>
      <c r="X6272" s="76"/>
      <c r="Y6272" s="76"/>
      <c r="AA6272" s="76"/>
      <c r="AB6272" s="76"/>
      <c r="AD6272" s="76"/>
      <c r="AE6272" s="76"/>
      <c r="AG6272" s="76"/>
      <c r="AH6272" s="76"/>
      <c r="AJ6272" s="76"/>
      <c r="AK6272" s="76"/>
      <c r="AM6272" s="76"/>
      <c r="AN6272" s="76"/>
      <c r="AP6272" s="76"/>
      <c r="AQ6272" s="76"/>
      <c r="AS6272" s="76"/>
      <c r="AT6272" s="76"/>
      <c r="AV6272" s="76"/>
      <c r="AW6272" s="76"/>
      <c r="AY6272" s="76"/>
      <c r="AZ6272" s="76"/>
      <c r="BB6272" s="76"/>
      <c r="BC6272" s="76"/>
      <c r="BE6272" s="76"/>
      <c r="BF6272" s="76"/>
      <c r="BH6272" s="76"/>
      <c r="BI6272" s="76"/>
      <c r="BK6272" s="76"/>
      <c r="BL6272" s="76"/>
      <c r="BN6272" s="76"/>
      <c r="BO6272" s="76"/>
      <c r="BQ6272" s="76"/>
      <c r="BR6272" s="76"/>
      <c r="BT6272" s="76"/>
      <c r="BU6272" s="76"/>
      <c r="BW6272" s="76"/>
      <c r="BX6272" s="76"/>
    </row>
    <row r="6273" spans="1:76">
      <c r="A6273" s="2"/>
      <c r="B6273" s="2"/>
      <c r="C6273" s="2"/>
      <c r="D6273" s="75"/>
      <c r="F6273" s="76"/>
      <c r="G6273" s="76"/>
      <c r="I6273" s="76"/>
      <c r="J6273" s="76"/>
      <c r="L6273" s="76"/>
      <c r="M6273" s="76"/>
      <c r="O6273" s="76"/>
      <c r="P6273" s="76"/>
      <c r="R6273" s="76"/>
      <c r="S6273" s="76"/>
      <c r="U6273" s="76"/>
      <c r="V6273" s="76"/>
      <c r="X6273" s="76"/>
      <c r="Y6273" s="76"/>
      <c r="AA6273" s="76"/>
      <c r="AB6273" s="76"/>
      <c r="AD6273" s="76"/>
      <c r="AE6273" s="76"/>
      <c r="AG6273" s="76"/>
      <c r="AH6273" s="76"/>
      <c r="AJ6273" s="76"/>
      <c r="AK6273" s="76"/>
      <c r="AM6273" s="76"/>
      <c r="AN6273" s="76"/>
      <c r="AP6273" s="76"/>
      <c r="AQ6273" s="76"/>
      <c r="AS6273" s="76"/>
      <c r="AT6273" s="76"/>
      <c r="AV6273" s="76"/>
      <c r="AW6273" s="76"/>
      <c r="AY6273" s="76"/>
      <c r="AZ6273" s="76"/>
      <c r="BB6273" s="76"/>
      <c r="BC6273" s="76"/>
      <c r="BE6273" s="76"/>
      <c r="BF6273" s="76"/>
      <c r="BH6273" s="76"/>
      <c r="BI6273" s="76"/>
      <c r="BK6273" s="76"/>
      <c r="BL6273" s="76"/>
      <c r="BN6273" s="76"/>
      <c r="BO6273" s="76"/>
      <c r="BQ6273" s="76"/>
      <c r="BR6273" s="76"/>
      <c r="BT6273" s="76"/>
      <c r="BU6273" s="76"/>
      <c r="BW6273" s="76"/>
      <c r="BX6273" s="76"/>
    </row>
    <row r="6274" spans="1:76">
      <c r="A6274" s="2"/>
      <c r="B6274" s="2"/>
      <c r="C6274" s="2"/>
      <c r="D6274" s="75"/>
      <c r="F6274" s="76"/>
      <c r="G6274" s="76"/>
      <c r="I6274" s="76"/>
      <c r="J6274" s="76"/>
      <c r="L6274" s="76"/>
      <c r="M6274" s="76"/>
      <c r="O6274" s="76"/>
      <c r="P6274" s="76"/>
      <c r="R6274" s="76"/>
      <c r="S6274" s="76"/>
      <c r="U6274" s="76"/>
      <c r="V6274" s="76"/>
      <c r="X6274" s="76"/>
      <c r="Y6274" s="76"/>
      <c r="AA6274" s="76"/>
      <c r="AB6274" s="76"/>
      <c r="AD6274" s="76"/>
      <c r="AE6274" s="76"/>
      <c r="AG6274" s="76"/>
      <c r="AH6274" s="76"/>
      <c r="AJ6274" s="76"/>
      <c r="AK6274" s="76"/>
      <c r="AM6274" s="76"/>
      <c r="AN6274" s="76"/>
      <c r="AP6274" s="76"/>
      <c r="AQ6274" s="76"/>
      <c r="AS6274" s="76"/>
      <c r="AT6274" s="76"/>
      <c r="AV6274" s="76"/>
      <c r="AW6274" s="76"/>
      <c r="AY6274" s="76"/>
      <c r="AZ6274" s="76"/>
      <c r="BB6274" s="76"/>
      <c r="BC6274" s="76"/>
      <c r="BE6274" s="76"/>
      <c r="BF6274" s="76"/>
      <c r="BH6274" s="76"/>
      <c r="BI6274" s="76"/>
      <c r="BK6274" s="76"/>
      <c r="BL6274" s="76"/>
      <c r="BN6274" s="76"/>
      <c r="BO6274" s="76"/>
      <c r="BQ6274" s="76"/>
      <c r="BR6274" s="76"/>
      <c r="BT6274" s="76"/>
      <c r="BU6274" s="76"/>
      <c r="BW6274" s="76"/>
      <c r="BX6274" s="76"/>
    </row>
    <row r="6275" spans="1:76">
      <c r="A6275" s="2"/>
      <c r="B6275" s="2"/>
      <c r="C6275" s="2"/>
      <c r="D6275" s="75"/>
      <c r="F6275" s="76"/>
      <c r="G6275" s="76"/>
      <c r="I6275" s="76"/>
      <c r="J6275" s="76"/>
      <c r="L6275" s="76"/>
      <c r="M6275" s="76"/>
      <c r="O6275" s="76"/>
      <c r="P6275" s="76"/>
      <c r="R6275" s="76"/>
      <c r="S6275" s="76"/>
      <c r="U6275" s="76"/>
      <c r="V6275" s="76"/>
      <c r="X6275" s="76"/>
      <c r="Y6275" s="76"/>
      <c r="AA6275" s="76"/>
      <c r="AB6275" s="76"/>
      <c r="AD6275" s="76"/>
      <c r="AE6275" s="76"/>
      <c r="AG6275" s="76"/>
      <c r="AH6275" s="76"/>
      <c r="AJ6275" s="76"/>
      <c r="AK6275" s="76"/>
      <c r="AM6275" s="76"/>
      <c r="AN6275" s="76"/>
      <c r="AP6275" s="76"/>
      <c r="AQ6275" s="76"/>
      <c r="AS6275" s="76"/>
      <c r="AT6275" s="76"/>
      <c r="AV6275" s="76"/>
      <c r="AW6275" s="76"/>
      <c r="AY6275" s="76"/>
      <c r="AZ6275" s="76"/>
      <c r="BB6275" s="76"/>
      <c r="BC6275" s="76"/>
      <c r="BE6275" s="76"/>
      <c r="BF6275" s="76"/>
      <c r="BH6275" s="76"/>
      <c r="BI6275" s="76"/>
      <c r="BK6275" s="76"/>
      <c r="BL6275" s="76"/>
      <c r="BN6275" s="76"/>
      <c r="BO6275" s="76"/>
      <c r="BQ6275" s="76"/>
      <c r="BR6275" s="76"/>
      <c r="BT6275" s="76"/>
      <c r="BU6275" s="76"/>
      <c r="BW6275" s="76"/>
      <c r="BX6275" s="76"/>
    </row>
    <row r="6276" spans="1:76" ht="12.75" customHeight="1">
      <c r="A6276" s="2"/>
      <c r="B6276" s="2"/>
      <c r="C6276" s="2"/>
      <c r="D6276" s="75"/>
      <c r="F6276" s="76"/>
      <c r="G6276" s="76"/>
      <c r="I6276" s="76"/>
      <c r="J6276" s="76"/>
      <c r="L6276" s="76"/>
      <c r="M6276" s="76"/>
      <c r="O6276" s="76"/>
      <c r="P6276" s="76"/>
      <c r="R6276" s="76"/>
      <c r="S6276" s="76"/>
      <c r="U6276" s="76"/>
      <c r="V6276" s="76"/>
      <c r="X6276" s="76"/>
      <c r="Y6276" s="76"/>
      <c r="AA6276" s="76"/>
      <c r="AB6276" s="76"/>
      <c r="AD6276" s="76"/>
      <c r="AE6276" s="76"/>
      <c r="AG6276" s="76"/>
      <c r="AH6276" s="76"/>
      <c r="AJ6276" s="76"/>
      <c r="AK6276" s="76"/>
      <c r="AM6276" s="76"/>
      <c r="AN6276" s="76"/>
      <c r="AP6276" s="76"/>
      <c r="AQ6276" s="76"/>
      <c r="AS6276" s="76"/>
      <c r="AT6276" s="76"/>
      <c r="AV6276" s="76"/>
      <c r="AW6276" s="76"/>
      <c r="AY6276" s="76"/>
      <c r="AZ6276" s="76"/>
      <c r="BB6276" s="76"/>
      <c r="BC6276" s="76"/>
      <c r="BE6276" s="76"/>
      <c r="BF6276" s="76"/>
      <c r="BH6276" s="76"/>
      <c r="BI6276" s="76"/>
      <c r="BK6276" s="76"/>
      <c r="BL6276" s="76"/>
      <c r="BN6276" s="76"/>
      <c r="BO6276" s="76"/>
      <c r="BQ6276" s="76"/>
      <c r="BR6276" s="76"/>
      <c r="BT6276" s="76"/>
      <c r="BU6276" s="76"/>
      <c r="BW6276" s="76"/>
      <c r="BX6276" s="76"/>
    </row>
    <row r="6277" spans="1:76" ht="12.75" customHeight="1">
      <c r="A6277" s="2"/>
      <c r="B6277" s="2"/>
      <c r="C6277" s="2"/>
      <c r="D6277" s="75"/>
      <c r="F6277" s="76"/>
      <c r="G6277" s="76"/>
      <c r="I6277" s="76"/>
      <c r="J6277" s="76"/>
      <c r="L6277" s="76"/>
      <c r="M6277" s="76"/>
      <c r="O6277" s="76"/>
      <c r="P6277" s="76"/>
      <c r="R6277" s="76"/>
      <c r="S6277" s="76"/>
      <c r="U6277" s="76"/>
      <c r="V6277" s="76"/>
      <c r="X6277" s="76"/>
      <c r="Y6277" s="76"/>
      <c r="AA6277" s="76"/>
      <c r="AB6277" s="76"/>
      <c r="AD6277" s="76"/>
      <c r="AE6277" s="76"/>
      <c r="AG6277" s="76"/>
      <c r="AH6277" s="76"/>
      <c r="AJ6277" s="76"/>
      <c r="AK6277" s="76"/>
      <c r="AM6277" s="76"/>
      <c r="AN6277" s="76"/>
      <c r="AP6277" s="76"/>
      <c r="AQ6277" s="76"/>
      <c r="AS6277" s="76"/>
      <c r="AT6277" s="76"/>
      <c r="AV6277" s="76"/>
      <c r="AW6277" s="76"/>
      <c r="AY6277" s="76"/>
      <c r="AZ6277" s="76"/>
      <c r="BB6277" s="76"/>
      <c r="BC6277" s="76"/>
      <c r="BE6277" s="76"/>
      <c r="BF6277" s="76"/>
      <c r="BH6277" s="76"/>
      <c r="BI6277" s="76"/>
      <c r="BK6277" s="76"/>
      <c r="BL6277" s="76"/>
      <c r="BN6277" s="76"/>
      <c r="BO6277" s="76"/>
      <c r="BQ6277" s="76"/>
      <c r="BR6277" s="76"/>
      <c r="BT6277" s="76"/>
      <c r="BU6277" s="76"/>
      <c r="BW6277" s="76"/>
      <c r="BX6277" s="76"/>
    </row>
    <row r="6278" spans="1:76">
      <c r="A6278" s="2"/>
      <c r="B6278" s="2"/>
      <c r="C6278" s="2"/>
      <c r="D6278" s="75"/>
      <c r="F6278" s="76"/>
      <c r="G6278" s="76"/>
      <c r="I6278" s="76"/>
      <c r="J6278" s="76"/>
      <c r="L6278" s="76"/>
      <c r="M6278" s="76"/>
      <c r="O6278" s="76"/>
      <c r="P6278" s="76"/>
      <c r="R6278" s="76"/>
      <c r="S6278" s="76"/>
      <c r="U6278" s="76"/>
      <c r="V6278" s="76"/>
      <c r="X6278" s="76"/>
      <c r="Y6278" s="76"/>
      <c r="AA6278" s="76"/>
      <c r="AB6278" s="76"/>
      <c r="AD6278" s="76"/>
      <c r="AE6278" s="76"/>
      <c r="AG6278" s="76"/>
      <c r="AH6278" s="76"/>
      <c r="AJ6278" s="76"/>
      <c r="AK6278" s="76"/>
      <c r="AM6278" s="76"/>
      <c r="AN6278" s="76"/>
      <c r="AP6278" s="76"/>
      <c r="AQ6278" s="76"/>
      <c r="AS6278" s="76"/>
      <c r="AT6278" s="76"/>
      <c r="AV6278" s="76"/>
      <c r="AW6278" s="76"/>
      <c r="AY6278" s="76"/>
      <c r="AZ6278" s="76"/>
      <c r="BB6278" s="76"/>
      <c r="BC6278" s="76"/>
      <c r="BE6278" s="76"/>
      <c r="BF6278" s="76"/>
      <c r="BH6278" s="76"/>
      <c r="BI6278" s="76"/>
      <c r="BK6278" s="76"/>
      <c r="BL6278" s="76"/>
      <c r="BN6278" s="76"/>
      <c r="BO6278" s="76"/>
      <c r="BQ6278" s="76"/>
      <c r="BR6278" s="76"/>
      <c r="BT6278" s="76"/>
      <c r="BU6278" s="76"/>
      <c r="BW6278" s="76"/>
      <c r="BX6278" s="76"/>
    </row>
    <row r="6279" spans="1:76">
      <c r="A6279" s="2"/>
      <c r="B6279" s="2"/>
      <c r="C6279" s="2"/>
      <c r="D6279" s="75"/>
      <c r="F6279" s="76"/>
      <c r="G6279" s="76"/>
      <c r="I6279" s="76"/>
      <c r="J6279" s="76"/>
      <c r="L6279" s="76"/>
      <c r="M6279" s="76"/>
      <c r="O6279" s="76"/>
      <c r="P6279" s="76"/>
      <c r="R6279" s="76"/>
      <c r="S6279" s="76"/>
      <c r="U6279" s="76"/>
      <c r="V6279" s="76"/>
      <c r="X6279" s="76"/>
      <c r="Y6279" s="76"/>
      <c r="AA6279" s="76"/>
      <c r="AB6279" s="76"/>
      <c r="AD6279" s="76"/>
      <c r="AE6279" s="76"/>
      <c r="AG6279" s="76"/>
      <c r="AH6279" s="76"/>
      <c r="AJ6279" s="76"/>
      <c r="AK6279" s="76"/>
      <c r="AM6279" s="76"/>
      <c r="AN6279" s="76"/>
      <c r="AP6279" s="76"/>
      <c r="AQ6279" s="76"/>
      <c r="AS6279" s="76"/>
      <c r="AT6279" s="76"/>
      <c r="AV6279" s="76"/>
      <c r="AW6279" s="76"/>
      <c r="AY6279" s="76"/>
      <c r="AZ6279" s="76"/>
      <c r="BB6279" s="76"/>
      <c r="BC6279" s="76"/>
      <c r="BE6279" s="76"/>
      <c r="BF6279" s="76"/>
      <c r="BH6279" s="76"/>
      <c r="BI6279" s="76"/>
      <c r="BK6279" s="76"/>
      <c r="BL6279" s="76"/>
      <c r="BN6279" s="76"/>
      <c r="BO6279" s="76"/>
      <c r="BQ6279" s="76"/>
      <c r="BR6279" s="76"/>
      <c r="BT6279" s="76"/>
      <c r="BU6279" s="76"/>
      <c r="BW6279" s="76"/>
      <c r="BX6279" s="76"/>
    </row>
    <row r="6280" spans="1:76">
      <c r="A6280" s="2"/>
      <c r="B6280" s="2"/>
      <c r="C6280" s="2"/>
      <c r="D6280" s="75"/>
      <c r="F6280" s="76"/>
      <c r="G6280" s="76"/>
      <c r="I6280" s="76"/>
      <c r="J6280" s="76"/>
      <c r="L6280" s="76"/>
      <c r="M6280" s="76"/>
      <c r="O6280" s="76"/>
      <c r="P6280" s="76"/>
      <c r="R6280" s="76"/>
      <c r="S6280" s="76"/>
      <c r="U6280" s="76"/>
      <c r="V6280" s="76"/>
      <c r="X6280" s="76"/>
      <c r="Y6280" s="76"/>
      <c r="AA6280" s="76"/>
      <c r="AB6280" s="76"/>
      <c r="AD6280" s="76"/>
      <c r="AE6280" s="76"/>
      <c r="AG6280" s="76"/>
      <c r="AH6280" s="76"/>
      <c r="AJ6280" s="76"/>
      <c r="AK6280" s="76"/>
      <c r="AM6280" s="76"/>
      <c r="AN6280" s="76"/>
      <c r="AP6280" s="76"/>
      <c r="AQ6280" s="76"/>
      <c r="AS6280" s="76"/>
      <c r="AT6280" s="76"/>
      <c r="AV6280" s="76"/>
      <c r="AW6280" s="76"/>
      <c r="AY6280" s="76"/>
      <c r="AZ6280" s="76"/>
      <c r="BB6280" s="76"/>
      <c r="BC6280" s="76"/>
      <c r="BE6280" s="76"/>
      <c r="BF6280" s="76"/>
      <c r="BH6280" s="76"/>
      <c r="BI6280" s="76"/>
      <c r="BK6280" s="76"/>
      <c r="BL6280" s="76"/>
      <c r="BN6280" s="76"/>
      <c r="BO6280" s="76"/>
      <c r="BQ6280" s="76"/>
      <c r="BR6280" s="76"/>
      <c r="BT6280" s="76"/>
      <c r="BU6280" s="76"/>
      <c r="BW6280" s="76"/>
      <c r="BX6280" s="76"/>
    </row>
    <row r="6281" spans="1:76">
      <c r="A6281" s="2"/>
      <c r="B6281" s="2"/>
      <c r="C6281" s="2"/>
      <c r="D6281" s="75"/>
      <c r="F6281" s="76"/>
      <c r="G6281" s="76"/>
      <c r="I6281" s="76"/>
      <c r="J6281" s="76"/>
      <c r="L6281" s="76"/>
      <c r="M6281" s="76"/>
      <c r="O6281" s="76"/>
      <c r="P6281" s="76"/>
      <c r="R6281" s="76"/>
      <c r="S6281" s="76"/>
      <c r="U6281" s="76"/>
      <c r="V6281" s="76"/>
      <c r="X6281" s="76"/>
      <c r="Y6281" s="76"/>
      <c r="AA6281" s="76"/>
      <c r="AB6281" s="76"/>
      <c r="AD6281" s="76"/>
      <c r="AE6281" s="76"/>
      <c r="AG6281" s="76"/>
      <c r="AH6281" s="76"/>
      <c r="AJ6281" s="76"/>
      <c r="AK6281" s="76"/>
      <c r="AM6281" s="76"/>
      <c r="AN6281" s="76"/>
      <c r="AP6281" s="76"/>
      <c r="AQ6281" s="76"/>
      <c r="AS6281" s="76"/>
      <c r="AT6281" s="76"/>
      <c r="AV6281" s="76"/>
      <c r="AW6281" s="76"/>
      <c r="AY6281" s="76"/>
      <c r="AZ6281" s="76"/>
      <c r="BB6281" s="76"/>
      <c r="BC6281" s="76"/>
      <c r="BE6281" s="76"/>
      <c r="BF6281" s="76"/>
      <c r="BH6281" s="76"/>
      <c r="BI6281" s="76"/>
      <c r="BK6281" s="76"/>
      <c r="BL6281" s="76"/>
      <c r="BN6281" s="76"/>
      <c r="BO6281" s="76"/>
      <c r="BQ6281" s="76"/>
      <c r="BR6281" s="76"/>
      <c r="BT6281" s="76"/>
      <c r="BU6281" s="76"/>
      <c r="BW6281" s="76"/>
      <c r="BX6281" s="76"/>
    </row>
    <row r="6282" spans="1:76">
      <c r="A6282" s="2"/>
      <c r="B6282" s="2"/>
      <c r="C6282" s="2"/>
      <c r="D6282" s="75"/>
      <c r="F6282" s="76"/>
      <c r="G6282" s="76"/>
      <c r="I6282" s="76"/>
      <c r="J6282" s="76"/>
      <c r="L6282" s="76"/>
      <c r="M6282" s="76"/>
      <c r="O6282" s="76"/>
      <c r="P6282" s="76"/>
      <c r="R6282" s="76"/>
      <c r="S6282" s="76"/>
      <c r="U6282" s="76"/>
      <c r="V6282" s="76"/>
      <c r="X6282" s="76"/>
      <c r="Y6282" s="76"/>
      <c r="AA6282" s="76"/>
      <c r="AB6282" s="76"/>
      <c r="AD6282" s="76"/>
      <c r="AE6282" s="76"/>
      <c r="AG6282" s="76"/>
      <c r="AH6282" s="76"/>
      <c r="AJ6282" s="76"/>
      <c r="AK6282" s="76"/>
      <c r="AM6282" s="76"/>
      <c r="AN6282" s="76"/>
      <c r="AP6282" s="76"/>
      <c r="AQ6282" s="76"/>
      <c r="AS6282" s="76"/>
      <c r="AT6282" s="76"/>
      <c r="AV6282" s="76"/>
      <c r="AW6282" s="76"/>
      <c r="AY6282" s="76"/>
      <c r="AZ6282" s="76"/>
      <c r="BB6282" s="76"/>
      <c r="BC6282" s="76"/>
      <c r="BE6282" s="76"/>
      <c r="BF6282" s="76"/>
      <c r="BH6282" s="76"/>
      <c r="BI6282" s="76"/>
      <c r="BK6282" s="76"/>
      <c r="BL6282" s="76"/>
      <c r="BN6282" s="76"/>
      <c r="BO6282" s="76"/>
      <c r="BQ6282" s="76"/>
      <c r="BR6282" s="76"/>
      <c r="BT6282" s="76"/>
      <c r="BU6282" s="76"/>
      <c r="BW6282" s="76"/>
      <c r="BX6282" s="76"/>
    </row>
    <row r="6283" spans="1:76">
      <c r="A6283" s="2"/>
      <c r="B6283" s="2"/>
      <c r="C6283" s="2"/>
      <c r="D6283" s="75"/>
      <c r="F6283" s="76"/>
      <c r="G6283" s="76"/>
      <c r="I6283" s="76"/>
      <c r="J6283" s="76"/>
      <c r="L6283" s="76"/>
      <c r="M6283" s="76"/>
      <c r="O6283" s="76"/>
      <c r="P6283" s="76"/>
      <c r="R6283" s="76"/>
      <c r="S6283" s="76"/>
      <c r="U6283" s="76"/>
      <c r="V6283" s="76"/>
      <c r="X6283" s="76"/>
      <c r="Y6283" s="76"/>
      <c r="AA6283" s="76"/>
      <c r="AB6283" s="76"/>
      <c r="AD6283" s="76"/>
      <c r="AE6283" s="76"/>
      <c r="AG6283" s="76"/>
      <c r="AH6283" s="76"/>
      <c r="AJ6283" s="76"/>
      <c r="AK6283" s="76"/>
      <c r="AM6283" s="76"/>
      <c r="AN6283" s="76"/>
      <c r="AP6283" s="76"/>
      <c r="AQ6283" s="76"/>
      <c r="AS6283" s="76"/>
      <c r="AT6283" s="76"/>
      <c r="AV6283" s="76"/>
      <c r="AW6283" s="76"/>
      <c r="AY6283" s="76"/>
      <c r="AZ6283" s="76"/>
      <c r="BB6283" s="76"/>
      <c r="BC6283" s="76"/>
      <c r="BE6283" s="76"/>
      <c r="BF6283" s="76"/>
      <c r="BH6283" s="76"/>
      <c r="BI6283" s="76"/>
      <c r="BK6283" s="76"/>
      <c r="BL6283" s="76"/>
      <c r="BN6283" s="76"/>
      <c r="BO6283" s="76"/>
      <c r="BQ6283" s="76"/>
      <c r="BR6283" s="76"/>
      <c r="BT6283" s="76"/>
      <c r="BU6283" s="76"/>
      <c r="BW6283" s="76"/>
      <c r="BX6283" s="76"/>
    </row>
    <row r="6284" spans="1:76">
      <c r="A6284" s="2"/>
      <c r="B6284" s="2"/>
      <c r="C6284" s="2"/>
      <c r="D6284" s="75"/>
      <c r="F6284" s="76"/>
      <c r="G6284" s="76"/>
      <c r="I6284" s="76"/>
      <c r="J6284" s="76"/>
      <c r="L6284" s="76"/>
      <c r="M6284" s="76"/>
      <c r="O6284" s="76"/>
      <c r="P6284" s="76"/>
      <c r="R6284" s="76"/>
      <c r="S6284" s="76"/>
      <c r="U6284" s="76"/>
      <c r="V6284" s="76"/>
      <c r="X6284" s="76"/>
      <c r="Y6284" s="76"/>
      <c r="AA6284" s="76"/>
      <c r="AB6284" s="76"/>
      <c r="AD6284" s="76"/>
      <c r="AE6284" s="76"/>
      <c r="AG6284" s="76"/>
      <c r="AH6284" s="76"/>
      <c r="AJ6284" s="76"/>
      <c r="AK6284" s="76"/>
      <c r="AM6284" s="76"/>
      <c r="AN6284" s="76"/>
      <c r="AP6284" s="76"/>
      <c r="AQ6284" s="76"/>
      <c r="AS6284" s="76"/>
      <c r="AT6284" s="76"/>
      <c r="AV6284" s="76"/>
      <c r="AW6284" s="76"/>
      <c r="AY6284" s="76"/>
      <c r="AZ6284" s="76"/>
      <c r="BB6284" s="76"/>
      <c r="BC6284" s="76"/>
      <c r="BE6284" s="76"/>
      <c r="BF6284" s="76"/>
      <c r="BH6284" s="76"/>
      <c r="BI6284" s="76"/>
      <c r="BK6284" s="76"/>
      <c r="BL6284" s="76"/>
      <c r="BN6284" s="76"/>
      <c r="BO6284" s="76"/>
      <c r="BQ6284" s="76"/>
      <c r="BR6284" s="76"/>
      <c r="BT6284" s="76"/>
      <c r="BU6284" s="76"/>
      <c r="BW6284" s="76"/>
      <c r="BX6284" s="76"/>
    </row>
    <row r="6285" spans="1:76">
      <c r="A6285" s="2"/>
      <c r="B6285" s="2"/>
      <c r="C6285" s="2"/>
      <c r="D6285" s="75"/>
      <c r="F6285" s="76"/>
      <c r="G6285" s="76"/>
      <c r="I6285" s="76"/>
      <c r="J6285" s="76"/>
      <c r="L6285" s="76"/>
      <c r="M6285" s="76"/>
      <c r="O6285" s="76"/>
      <c r="P6285" s="76"/>
      <c r="R6285" s="76"/>
      <c r="S6285" s="76"/>
      <c r="U6285" s="76"/>
      <c r="V6285" s="76"/>
      <c r="X6285" s="76"/>
      <c r="Y6285" s="76"/>
      <c r="AA6285" s="76"/>
      <c r="AB6285" s="76"/>
      <c r="AD6285" s="76"/>
      <c r="AE6285" s="76"/>
      <c r="AG6285" s="76"/>
      <c r="AH6285" s="76"/>
      <c r="AJ6285" s="76"/>
      <c r="AK6285" s="76"/>
      <c r="AM6285" s="76"/>
      <c r="AN6285" s="76"/>
      <c r="AP6285" s="76"/>
      <c r="AQ6285" s="76"/>
      <c r="AS6285" s="76"/>
      <c r="AT6285" s="76"/>
      <c r="AV6285" s="76"/>
      <c r="AW6285" s="76"/>
      <c r="AY6285" s="76"/>
      <c r="AZ6285" s="76"/>
      <c r="BB6285" s="76"/>
      <c r="BC6285" s="76"/>
      <c r="BE6285" s="76"/>
      <c r="BF6285" s="76"/>
      <c r="BH6285" s="76"/>
      <c r="BI6285" s="76"/>
      <c r="BK6285" s="76"/>
      <c r="BL6285" s="76"/>
      <c r="BN6285" s="76"/>
      <c r="BO6285" s="76"/>
      <c r="BQ6285" s="76"/>
      <c r="BR6285" s="76"/>
      <c r="BT6285" s="76"/>
      <c r="BU6285" s="76"/>
      <c r="BW6285" s="76"/>
      <c r="BX6285" s="76"/>
    </row>
    <row r="6286" spans="1:76">
      <c r="A6286" s="2"/>
      <c r="B6286" s="2"/>
      <c r="C6286" s="2"/>
      <c r="D6286" s="75"/>
      <c r="F6286" s="76"/>
      <c r="G6286" s="76"/>
      <c r="I6286" s="76"/>
      <c r="J6286" s="76"/>
      <c r="L6286" s="76"/>
      <c r="M6286" s="76"/>
      <c r="O6286" s="76"/>
      <c r="P6286" s="76"/>
      <c r="R6286" s="76"/>
      <c r="S6286" s="76"/>
      <c r="U6286" s="76"/>
      <c r="V6286" s="76"/>
      <c r="X6286" s="76"/>
      <c r="Y6286" s="76"/>
      <c r="AA6286" s="76"/>
      <c r="AB6286" s="76"/>
      <c r="AD6286" s="76"/>
      <c r="AE6286" s="76"/>
      <c r="AG6286" s="76"/>
      <c r="AH6286" s="76"/>
      <c r="AJ6286" s="76"/>
      <c r="AK6286" s="76"/>
      <c r="AM6286" s="76"/>
      <c r="AN6286" s="76"/>
      <c r="AP6286" s="76"/>
      <c r="AQ6286" s="76"/>
      <c r="AS6286" s="76"/>
      <c r="AT6286" s="76"/>
      <c r="AV6286" s="76"/>
      <c r="AW6286" s="76"/>
      <c r="AY6286" s="76"/>
      <c r="AZ6286" s="76"/>
      <c r="BB6286" s="76"/>
      <c r="BC6286" s="76"/>
      <c r="BE6286" s="76"/>
      <c r="BF6286" s="76"/>
      <c r="BH6286" s="76"/>
      <c r="BI6286" s="76"/>
      <c r="BK6286" s="76"/>
      <c r="BL6286" s="76"/>
      <c r="BN6286" s="76"/>
      <c r="BO6286" s="76"/>
      <c r="BQ6286" s="76"/>
      <c r="BR6286" s="76"/>
      <c r="BT6286" s="76"/>
      <c r="BU6286" s="76"/>
      <c r="BW6286" s="76"/>
      <c r="BX6286" s="76"/>
    </row>
    <row r="6287" spans="1:76">
      <c r="A6287" s="2"/>
      <c r="B6287" s="2"/>
      <c r="C6287" s="2"/>
      <c r="D6287" s="75"/>
      <c r="F6287" s="76"/>
      <c r="G6287" s="76"/>
      <c r="I6287" s="76"/>
      <c r="J6287" s="76"/>
      <c r="L6287" s="76"/>
      <c r="M6287" s="76"/>
      <c r="O6287" s="76"/>
      <c r="P6287" s="76"/>
      <c r="R6287" s="76"/>
      <c r="S6287" s="76"/>
      <c r="U6287" s="76"/>
      <c r="V6287" s="76"/>
      <c r="X6287" s="76"/>
      <c r="Y6287" s="76"/>
      <c r="AA6287" s="76"/>
      <c r="AB6287" s="76"/>
      <c r="AD6287" s="76"/>
      <c r="AE6287" s="76"/>
      <c r="AG6287" s="76"/>
      <c r="AH6287" s="76"/>
      <c r="AJ6287" s="76"/>
      <c r="AK6287" s="76"/>
      <c r="AM6287" s="76"/>
      <c r="AN6287" s="76"/>
      <c r="AP6287" s="76"/>
      <c r="AQ6287" s="76"/>
      <c r="AS6287" s="76"/>
      <c r="AT6287" s="76"/>
      <c r="AV6287" s="76"/>
      <c r="AW6287" s="76"/>
      <c r="AY6287" s="76"/>
      <c r="AZ6287" s="76"/>
      <c r="BB6287" s="76"/>
      <c r="BC6287" s="76"/>
      <c r="BE6287" s="76"/>
      <c r="BF6287" s="76"/>
      <c r="BH6287" s="76"/>
      <c r="BI6287" s="76"/>
      <c r="BK6287" s="76"/>
      <c r="BL6287" s="76"/>
      <c r="BN6287" s="76"/>
      <c r="BO6287" s="76"/>
      <c r="BQ6287" s="76"/>
      <c r="BR6287" s="76"/>
      <c r="BT6287" s="76"/>
      <c r="BU6287" s="76"/>
      <c r="BW6287" s="76"/>
      <c r="BX6287" s="76"/>
    </row>
    <row r="6288" spans="1:76">
      <c r="A6288" s="2"/>
      <c r="B6288" s="2"/>
      <c r="C6288" s="2"/>
      <c r="D6288" s="75"/>
      <c r="F6288" s="76"/>
      <c r="G6288" s="76"/>
      <c r="I6288" s="76"/>
      <c r="J6288" s="76"/>
      <c r="L6288" s="76"/>
      <c r="M6288" s="76"/>
      <c r="O6288" s="76"/>
      <c r="P6288" s="76"/>
      <c r="R6288" s="76"/>
      <c r="S6288" s="76"/>
      <c r="U6288" s="76"/>
      <c r="V6288" s="76"/>
      <c r="X6288" s="76"/>
      <c r="Y6288" s="76"/>
      <c r="AA6288" s="76"/>
      <c r="AB6288" s="76"/>
      <c r="AD6288" s="76"/>
      <c r="AE6288" s="76"/>
      <c r="AG6288" s="76"/>
      <c r="AH6288" s="76"/>
      <c r="AJ6288" s="76"/>
      <c r="AK6288" s="76"/>
      <c r="AM6288" s="76"/>
      <c r="AN6288" s="76"/>
      <c r="AP6288" s="76"/>
      <c r="AQ6288" s="76"/>
      <c r="AS6288" s="76"/>
      <c r="AT6288" s="76"/>
      <c r="AV6288" s="76"/>
      <c r="AW6288" s="76"/>
      <c r="AY6288" s="76"/>
      <c r="AZ6288" s="76"/>
      <c r="BB6288" s="76"/>
      <c r="BC6288" s="76"/>
      <c r="BE6288" s="76"/>
      <c r="BF6288" s="76"/>
      <c r="BH6288" s="76"/>
      <c r="BI6288" s="76"/>
      <c r="BK6288" s="76"/>
      <c r="BL6288" s="76"/>
      <c r="BN6288" s="76"/>
      <c r="BO6288" s="76"/>
      <c r="BQ6288" s="76"/>
      <c r="BR6288" s="76"/>
      <c r="BT6288" s="76"/>
      <c r="BU6288" s="76"/>
      <c r="BW6288" s="76"/>
      <c r="BX6288" s="76"/>
    </row>
    <row r="6289" spans="1:76">
      <c r="A6289" s="2"/>
      <c r="B6289" s="2"/>
      <c r="C6289" s="2"/>
      <c r="D6289" s="75"/>
      <c r="F6289" s="76"/>
      <c r="G6289" s="76"/>
      <c r="I6289" s="76"/>
      <c r="J6289" s="76"/>
      <c r="L6289" s="76"/>
      <c r="M6289" s="76"/>
      <c r="O6289" s="76"/>
      <c r="P6289" s="76"/>
      <c r="R6289" s="76"/>
      <c r="S6289" s="76"/>
      <c r="U6289" s="76"/>
      <c r="V6289" s="76"/>
      <c r="X6289" s="76"/>
      <c r="Y6289" s="76"/>
      <c r="AA6289" s="76"/>
      <c r="AB6289" s="76"/>
      <c r="AD6289" s="76"/>
      <c r="AE6289" s="76"/>
      <c r="AG6289" s="76"/>
      <c r="AH6289" s="76"/>
      <c r="AJ6289" s="76"/>
      <c r="AK6289" s="76"/>
      <c r="AM6289" s="76"/>
      <c r="AN6289" s="76"/>
      <c r="AP6289" s="76"/>
      <c r="AQ6289" s="76"/>
      <c r="AS6289" s="76"/>
      <c r="AT6289" s="76"/>
      <c r="AV6289" s="76"/>
      <c r="AW6289" s="76"/>
      <c r="AY6289" s="76"/>
      <c r="AZ6289" s="76"/>
      <c r="BB6289" s="76"/>
      <c r="BC6289" s="76"/>
      <c r="BE6289" s="76"/>
      <c r="BF6289" s="76"/>
      <c r="BH6289" s="76"/>
      <c r="BI6289" s="76"/>
      <c r="BK6289" s="76"/>
      <c r="BL6289" s="76"/>
      <c r="BN6289" s="76"/>
      <c r="BO6289" s="76"/>
      <c r="BQ6289" s="76"/>
      <c r="BR6289" s="76"/>
      <c r="BT6289" s="76"/>
      <c r="BU6289" s="76"/>
      <c r="BW6289" s="76"/>
      <c r="BX6289" s="76"/>
    </row>
    <row r="6290" spans="1:76">
      <c r="A6290" s="2"/>
      <c r="B6290" s="2"/>
      <c r="C6290" s="2"/>
      <c r="D6290" s="75"/>
      <c r="F6290" s="76"/>
      <c r="G6290" s="76"/>
      <c r="I6290" s="76"/>
      <c r="J6290" s="76"/>
      <c r="L6290" s="76"/>
      <c r="M6290" s="76"/>
      <c r="O6290" s="76"/>
      <c r="P6290" s="76"/>
      <c r="R6290" s="76"/>
      <c r="S6290" s="76"/>
      <c r="U6290" s="76"/>
      <c r="V6290" s="76"/>
      <c r="X6290" s="76"/>
      <c r="Y6290" s="76"/>
      <c r="AA6290" s="76"/>
      <c r="AB6290" s="76"/>
      <c r="AD6290" s="76"/>
      <c r="AE6290" s="76"/>
      <c r="AG6290" s="76"/>
      <c r="AH6290" s="76"/>
      <c r="AJ6290" s="76"/>
      <c r="AK6290" s="76"/>
      <c r="AM6290" s="76"/>
      <c r="AN6290" s="76"/>
      <c r="AP6290" s="76"/>
      <c r="AQ6290" s="76"/>
      <c r="AS6290" s="76"/>
      <c r="AT6290" s="76"/>
      <c r="AV6290" s="76"/>
      <c r="AW6290" s="76"/>
      <c r="AY6290" s="76"/>
      <c r="AZ6290" s="76"/>
      <c r="BB6290" s="76"/>
      <c r="BC6290" s="76"/>
      <c r="BE6290" s="76"/>
      <c r="BF6290" s="76"/>
      <c r="BH6290" s="76"/>
      <c r="BI6290" s="76"/>
      <c r="BK6290" s="76"/>
      <c r="BL6290" s="76"/>
      <c r="BN6290" s="76"/>
      <c r="BO6290" s="76"/>
      <c r="BQ6290" s="76"/>
      <c r="BR6290" s="76"/>
      <c r="BT6290" s="76"/>
      <c r="BU6290" s="76"/>
      <c r="BW6290" s="76"/>
      <c r="BX6290" s="76"/>
    </row>
    <row r="6291" spans="1:76">
      <c r="A6291" s="2"/>
      <c r="B6291" s="2"/>
      <c r="C6291" s="2"/>
      <c r="D6291" s="75"/>
      <c r="F6291" s="76"/>
      <c r="G6291" s="76"/>
      <c r="I6291" s="76"/>
      <c r="J6291" s="76"/>
      <c r="L6291" s="76"/>
      <c r="M6291" s="76"/>
      <c r="O6291" s="76"/>
      <c r="P6291" s="76"/>
      <c r="R6291" s="76"/>
      <c r="S6291" s="76"/>
      <c r="U6291" s="76"/>
      <c r="V6291" s="76"/>
      <c r="X6291" s="76"/>
      <c r="Y6291" s="76"/>
      <c r="AA6291" s="76"/>
      <c r="AB6291" s="76"/>
      <c r="AD6291" s="76"/>
      <c r="AE6291" s="76"/>
      <c r="AG6291" s="76"/>
      <c r="AH6291" s="76"/>
      <c r="AJ6291" s="76"/>
      <c r="AK6291" s="76"/>
      <c r="AM6291" s="76"/>
      <c r="AN6291" s="76"/>
      <c r="AP6291" s="76"/>
      <c r="AQ6291" s="76"/>
      <c r="AS6291" s="76"/>
      <c r="AT6291" s="76"/>
      <c r="AV6291" s="76"/>
      <c r="AW6291" s="76"/>
      <c r="AY6291" s="76"/>
      <c r="AZ6291" s="76"/>
      <c r="BB6291" s="76"/>
      <c r="BC6291" s="76"/>
      <c r="BE6291" s="76"/>
      <c r="BF6291" s="76"/>
      <c r="BH6291" s="76"/>
      <c r="BI6291" s="76"/>
      <c r="BK6291" s="76"/>
      <c r="BL6291" s="76"/>
      <c r="BN6291" s="76"/>
      <c r="BO6291" s="76"/>
      <c r="BQ6291" s="76"/>
      <c r="BR6291" s="76"/>
      <c r="BT6291" s="76"/>
      <c r="BU6291" s="76"/>
      <c r="BW6291" s="76"/>
      <c r="BX6291" s="76"/>
    </row>
    <row r="6292" spans="1:76">
      <c r="A6292" s="2"/>
      <c r="B6292" s="2"/>
      <c r="C6292" s="2"/>
      <c r="D6292" s="75"/>
      <c r="F6292" s="76"/>
      <c r="G6292" s="76"/>
      <c r="I6292" s="76"/>
      <c r="J6292" s="76"/>
      <c r="L6292" s="76"/>
      <c r="M6292" s="76"/>
      <c r="O6292" s="76"/>
      <c r="P6292" s="76"/>
      <c r="R6292" s="76"/>
      <c r="S6292" s="76"/>
      <c r="U6292" s="76"/>
      <c r="V6292" s="76"/>
      <c r="X6292" s="76"/>
      <c r="Y6292" s="76"/>
      <c r="AA6292" s="76"/>
      <c r="AB6292" s="76"/>
      <c r="AD6292" s="76"/>
      <c r="AE6292" s="76"/>
      <c r="AG6292" s="76"/>
      <c r="AH6292" s="76"/>
      <c r="AJ6292" s="76"/>
      <c r="AK6292" s="76"/>
      <c r="AM6292" s="76"/>
      <c r="AN6292" s="76"/>
      <c r="AP6292" s="76"/>
      <c r="AQ6292" s="76"/>
      <c r="AS6292" s="76"/>
      <c r="AT6292" s="76"/>
      <c r="AV6292" s="76"/>
      <c r="AW6292" s="76"/>
      <c r="AY6292" s="76"/>
      <c r="AZ6292" s="76"/>
      <c r="BB6292" s="76"/>
      <c r="BC6292" s="76"/>
      <c r="BE6292" s="76"/>
      <c r="BF6292" s="76"/>
      <c r="BH6292" s="76"/>
      <c r="BI6292" s="76"/>
      <c r="BK6292" s="76"/>
      <c r="BL6292" s="76"/>
      <c r="BN6292" s="76"/>
      <c r="BO6292" s="76"/>
      <c r="BQ6292" s="76"/>
      <c r="BR6292" s="76"/>
      <c r="BT6292" s="76"/>
      <c r="BU6292" s="76"/>
      <c r="BW6292" s="76"/>
      <c r="BX6292" s="76"/>
    </row>
    <row r="6293" spans="1:76">
      <c r="A6293" s="2"/>
      <c r="B6293" s="2"/>
      <c r="C6293" s="2"/>
      <c r="D6293" s="75"/>
      <c r="F6293" s="76"/>
      <c r="G6293" s="76"/>
      <c r="I6293" s="76"/>
      <c r="J6293" s="76"/>
      <c r="L6293" s="76"/>
      <c r="M6293" s="76"/>
      <c r="O6293" s="76"/>
      <c r="P6293" s="76"/>
      <c r="R6293" s="76"/>
      <c r="S6293" s="76"/>
      <c r="U6293" s="76"/>
      <c r="V6293" s="76"/>
      <c r="X6293" s="76"/>
      <c r="Y6293" s="76"/>
      <c r="AA6293" s="76"/>
      <c r="AB6293" s="76"/>
      <c r="AD6293" s="76"/>
      <c r="AE6293" s="76"/>
      <c r="AG6293" s="76"/>
      <c r="AH6293" s="76"/>
      <c r="AJ6293" s="76"/>
      <c r="AK6293" s="76"/>
      <c r="AM6293" s="76"/>
      <c r="AN6293" s="76"/>
      <c r="AP6293" s="76"/>
      <c r="AQ6293" s="76"/>
      <c r="AS6293" s="76"/>
      <c r="AT6293" s="76"/>
      <c r="AV6293" s="76"/>
      <c r="AW6293" s="76"/>
      <c r="AY6293" s="76"/>
      <c r="AZ6293" s="76"/>
      <c r="BB6293" s="76"/>
      <c r="BC6293" s="76"/>
      <c r="BE6293" s="76"/>
      <c r="BF6293" s="76"/>
      <c r="BH6293" s="76"/>
      <c r="BI6293" s="76"/>
      <c r="BK6293" s="76"/>
      <c r="BL6293" s="76"/>
      <c r="BN6293" s="76"/>
      <c r="BO6293" s="76"/>
      <c r="BQ6293" s="76"/>
      <c r="BR6293" s="76"/>
      <c r="BT6293" s="76"/>
      <c r="BU6293" s="76"/>
      <c r="BW6293" s="76"/>
      <c r="BX6293" s="76"/>
    </row>
    <row r="6294" spans="1:76">
      <c r="A6294" s="2"/>
      <c r="B6294" s="2"/>
      <c r="C6294" s="2"/>
      <c r="D6294" s="75"/>
      <c r="F6294" s="76"/>
      <c r="G6294" s="76"/>
      <c r="I6294" s="76"/>
      <c r="J6294" s="76"/>
      <c r="L6294" s="76"/>
      <c r="M6294" s="76"/>
      <c r="O6294" s="76"/>
      <c r="P6294" s="76"/>
      <c r="R6294" s="76"/>
      <c r="S6294" s="76"/>
      <c r="U6294" s="76"/>
      <c r="V6294" s="76"/>
      <c r="X6294" s="76"/>
      <c r="Y6294" s="76"/>
      <c r="AA6294" s="76"/>
      <c r="AB6294" s="76"/>
      <c r="AD6294" s="76"/>
      <c r="AE6294" s="76"/>
      <c r="AG6294" s="76"/>
      <c r="AH6294" s="76"/>
      <c r="AJ6294" s="76"/>
      <c r="AK6294" s="76"/>
      <c r="AM6294" s="76"/>
      <c r="AN6294" s="76"/>
      <c r="AP6294" s="76"/>
      <c r="AQ6294" s="76"/>
      <c r="AS6294" s="76"/>
      <c r="AT6294" s="76"/>
      <c r="AV6294" s="76"/>
      <c r="AW6294" s="76"/>
      <c r="AY6294" s="76"/>
      <c r="AZ6294" s="76"/>
      <c r="BB6294" s="76"/>
      <c r="BC6294" s="76"/>
      <c r="BE6294" s="76"/>
      <c r="BF6294" s="76"/>
      <c r="BH6294" s="76"/>
      <c r="BI6294" s="76"/>
      <c r="BK6294" s="76"/>
      <c r="BL6294" s="76"/>
      <c r="BN6294" s="76"/>
      <c r="BO6294" s="76"/>
      <c r="BQ6294" s="76"/>
      <c r="BR6294" s="76"/>
      <c r="BT6294" s="76"/>
      <c r="BU6294" s="76"/>
      <c r="BW6294" s="76"/>
      <c r="BX6294" s="76"/>
    </row>
    <row r="6295" spans="1:76">
      <c r="A6295" s="2"/>
      <c r="B6295" s="2"/>
      <c r="C6295" s="2"/>
      <c r="D6295" s="75"/>
      <c r="F6295" s="76"/>
      <c r="G6295" s="76"/>
      <c r="I6295" s="76"/>
      <c r="J6295" s="76"/>
      <c r="L6295" s="76"/>
      <c r="M6295" s="76"/>
      <c r="O6295" s="76"/>
      <c r="P6295" s="76"/>
      <c r="R6295" s="76"/>
      <c r="S6295" s="76"/>
      <c r="U6295" s="76"/>
      <c r="V6295" s="76"/>
      <c r="X6295" s="76"/>
      <c r="Y6295" s="76"/>
      <c r="AA6295" s="76"/>
      <c r="AB6295" s="76"/>
      <c r="AD6295" s="76"/>
      <c r="AE6295" s="76"/>
      <c r="AG6295" s="76"/>
      <c r="AH6295" s="76"/>
      <c r="AJ6295" s="76"/>
      <c r="AK6295" s="76"/>
      <c r="AM6295" s="76"/>
      <c r="AN6295" s="76"/>
      <c r="AP6295" s="76"/>
      <c r="AQ6295" s="76"/>
      <c r="AS6295" s="76"/>
      <c r="AT6295" s="76"/>
      <c r="AV6295" s="76"/>
      <c r="AW6295" s="76"/>
      <c r="AY6295" s="76"/>
      <c r="AZ6295" s="76"/>
      <c r="BB6295" s="76"/>
      <c r="BC6295" s="76"/>
      <c r="BE6295" s="76"/>
      <c r="BF6295" s="76"/>
      <c r="BH6295" s="76"/>
      <c r="BI6295" s="76"/>
      <c r="BK6295" s="76"/>
      <c r="BL6295" s="76"/>
      <c r="BN6295" s="76"/>
      <c r="BO6295" s="76"/>
      <c r="BQ6295" s="76"/>
      <c r="BR6295" s="76"/>
      <c r="BT6295" s="76"/>
      <c r="BU6295" s="76"/>
      <c r="BW6295" s="76"/>
      <c r="BX6295" s="76"/>
    </row>
    <row r="6296" spans="1:76">
      <c r="A6296" s="2"/>
      <c r="B6296" s="2"/>
      <c r="C6296" s="2"/>
      <c r="D6296" s="75"/>
      <c r="F6296" s="76"/>
      <c r="G6296" s="76"/>
      <c r="I6296" s="76"/>
      <c r="J6296" s="76"/>
      <c r="L6296" s="76"/>
      <c r="M6296" s="76"/>
      <c r="O6296" s="76"/>
      <c r="P6296" s="76"/>
      <c r="R6296" s="76"/>
      <c r="S6296" s="76"/>
      <c r="U6296" s="76"/>
      <c r="V6296" s="76"/>
      <c r="X6296" s="76"/>
      <c r="Y6296" s="76"/>
      <c r="AA6296" s="76"/>
      <c r="AB6296" s="76"/>
      <c r="AD6296" s="76"/>
      <c r="AE6296" s="76"/>
      <c r="AG6296" s="76"/>
      <c r="AH6296" s="76"/>
      <c r="AJ6296" s="76"/>
      <c r="AK6296" s="76"/>
      <c r="AM6296" s="76"/>
      <c r="AN6296" s="76"/>
      <c r="AP6296" s="76"/>
      <c r="AQ6296" s="76"/>
      <c r="AS6296" s="76"/>
      <c r="AT6296" s="76"/>
      <c r="AV6296" s="76"/>
      <c r="AW6296" s="76"/>
      <c r="AY6296" s="76"/>
      <c r="AZ6296" s="76"/>
      <c r="BB6296" s="76"/>
      <c r="BC6296" s="76"/>
      <c r="BE6296" s="76"/>
      <c r="BF6296" s="76"/>
      <c r="BH6296" s="76"/>
      <c r="BI6296" s="76"/>
      <c r="BK6296" s="76"/>
      <c r="BL6296" s="76"/>
      <c r="BN6296" s="76"/>
      <c r="BO6296" s="76"/>
      <c r="BQ6296" s="76"/>
      <c r="BR6296" s="76"/>
      <c r="BT6296" s="76"/>
      <c r="BU6296" s="76"/>
      <c r="BW6296" s="76"/>
      <c r="BX6296" s="76"/>
    </row>
    <row r="6297" spans="1:76">
      <c r="A6297" s="2"/>
      <c r="B6297" s="2"/>
      <c r="C6297" s="2"/>
      <c r="D6297" s="75"/>
      <c r="F6297" s="76"/>
      <c r="G6297" s="76"/>
      <c r="I6297" s="76"/>
      <c r="J6297" s="76"/>
      <c r="L6297" s="76"/>
      <c r="M6297" s="76"/>
      <c r="O6297" s="76"/>
      <c r="P6297" s="76"/>
      <c r="R6297" s="76"/>
      <c r="S6297" s="76"/>
      <c r="U6297" s="76"/>
      <c r="V6297" s="76"/>
      <c r="X6297" s="76"/>
      <c r="Y6297" s="76"/>
      <c r="AA6297" s="76"/>
      <c r="AB6297" s="76"/>
      <c r="AD6297" s="76"/>
      <c r="AE6297" s="76"/>
      <c r="AG6297" s="76"/>
      <c r="AH6297" s="76"/>
      <c r="AJ6297" s="76"/>
      <c r="AK6297" s="76"/>
      <c r="AM6297" s="76"/>
      <c r="AN6297" s="76"/>
      <c r="AP6297" s="76"/>
      <c r="AQ6297" s="76"/>
      <c r="AS6297" s="76"/>
      <c r="AT6297" s="76"/>
      <c r="AV6297" s="76"/>
      <c r="AW6297" s="76"/>
      <c r="AY6297" s="76"/>
      <c r="AZ6297" s="76"/>
      <c r="BB6297" s="76"/>
      <c r="BC6297" s="76"/>
      <c r="BE6297" s="76"/>
      <c r="BF6297" s="76"/>
      <c r="BH6297" s="76"/>
      <c r="BI6297" s="76"/>
      <c r="BK6297" s="76"/>
      <c r="BL6297" s="76"/>
      <c r="BN6297" s="76"/>
      <c r="BO6297" s="76"/>
      <c r="BQ6297" s="76"/>
      <c r="BR6297" s="76"/>
      <c r="BT6297" s="76"/>
      <c r="BU6297" s="76"/>
      <c r="BW6297" s="76"/>
      <c r="BX6297" s="76"/>
    </row>
    <row r="6298" spans="1:76">
      <c r="A6298" s="2"/>
      <c r="B6298" s="2"/>
      <c r="C6298" s="2"/>
      <c r="D6298" s="75"/>
      <c r="F6298" s="76"/>
      <c r="G6298" s="76"/>
      <c r="I6298" s="76"/>
      <c r="J6298" s="76"/>
      <c r="L6298" s="76"/>
      <c r="M6298" s="76"/>
      <c r="O6298" s="76"/>
      <c r="P6298" s="76"/>
      <c r="R6298" s="76"/>
      <c r="S6298" s="76"/>
      <c r="U6298" s="76"/>
      <c r="V6298" s="76"/>
      <c r="X6298" s="76"/>
      <c r="Y6298" s="76"/>
      <c r="AA6298" s="76"/>
      <c r="AB6298" s="76"/>
      <c r="AD6298" s="76"/>
      <c r="AE6298" s="76"/>
      <c r="AG6298" s="76"/>
      <c r="AH6298" s="76"/>
      <c r="AJ6298" s="76"/>
      <c r="AK6298" s="76"/>
      <c r="AM6298" s="76"/>
      <c r="AN6298" s="76"/>
      <c r="AP6298" s="76"/>
      <c r="AQ6298" s="76"/>
      <c r="AS6298" s="76"/>
      <c r="AT6298" s="76"/>
      <c r="AV6298" s="76"/>
      <c r="AW6298" s="76"/>
      <c r="AY6298" s="76"/>
      <c r="AZ6298" s="76"/>
      <c r="BB6298" s="76"/>
      <c r="BC6298" s="76"/>
      <c r="BE6298" s="76"/>
      <c r="BF6298" s="76"/>
      <c r="BH6298" s="76"/>
      <c r="BI6298" s="76"/>
      <c r="BK6298" s="76"/>
      <c r="BL6298" s="76"/>
      <c r="BN6298" s="76"/>
      <c r="BO6298" s="76"/>
      <c r="BQ6298" s="76"/>
      <c r="BR6298" s="76"/>
      <c r="BT6298" s="76"/>
      <c r="BU6298" s="76"/>
      <c r="BW6298" s="76"/>
      <c r="BX6298" s="76"/>
    </row>
    <row r="6299" spans="1:76">
      <c r="A6299" s="2"/>
      <c r="B6299" s="2"/>
      <c r="C6299" s="2"/>
      <c r="D6299" s="75"/>
      <c r="F6299" s="76"/>
      <c r="G6299" s="76"/>
      <c r="I6299" s="76"/>
      <c r="J6299" s="76"/>
      <c r="L6299" s="76"/>
      <c r="M6299" s="76"/>
      <c r="O6299" s="76"/>
      <c r="P6299" s="76"/>
      <c r="R6299" s="76"/>
      <c r="S6299" s="76"/>
      <c r="U6299" s="76"/>
      <c r="V6299" s="76"/>
      <c r="X6299" s="76"/>
      <c r="Y6299" s="76"/>
      <c r="AA6299" s="76"/>
      <c r="AB6299" s="76"/>
      <c r="AD6299" s="76"/>
      <c r="AE6299" s="76"/>
      <c r="AG6299" s="76"/>
      <c r="AH6299" s="76"/>
      <c r="AJ6299" s="76"/>
      <c r="AK6299" s="76"/>
      <c r="AM6299" s="76"/>
      <c r="AN6299" s="76"/>
      <c r="AP6299" s="76"/>
      <c r="AQ6299" s="76"/>
      <c r="AS6299" s="76"/>
      <c r="AT6299" s="76"/>
      <c r="AV6299" s="76"/>
      <c r="AW6299" s="76"/>
      <c r="AY6299" s="76"/>
      <c r="AZ6299" s="76"/>
      <c r="BB6299" s="76"/>
      <c r="BC6299" s="76"/>
      <c r="BE6299" s="76"/>
      <c r="BF6299" s="76"/>
      <c r="BH6299" s="76"/>
      <c r="BI6299" s="76"/>
      <c r="BK6299" s="76"/>
      <c r="BL6299" s="76"/>
      <c r="BN6299" s="76"/>
      <c r="BO6299" s="76"/>
      <c r="BQ6299" s="76"/>
      <c r="BR6299" s="76"/>
      <c r="BT6299" s="76"/>
      <c r="BU6299" s="76"/>
      <c r="BW6299" s="76"/>
      <c r="BX6299" s="76"/>
    </row>
    <row r="6300" spans="1:76">
      <c r="A6300" s="2"/>
      <c r="B6300" s="2"/>
      <c r="C6300" s="2"/>
      <c r="D6300" s="75"/>
      <c r="F6300" s="76"/>
      <c r="G6300" s="76"/>
      <c r="I6300" s="76"/>
      <c r="J6300" s="76"/>
      <c r="L6300" s="76"/>
      <c r="M6300" s="76"/>
      <c r="O6300" s="76"/>
      <c r="P6300" s="76"/>
      <c r="R6300" s="76"/>
      <c r="S6300" s="76"/>
      <c r="U6300" s="76"/>
      <c r="V6300" s="76"/>
      <c r="X6300" s="76"/>
      <c r="Y6300" s="76"/>
      <c r="AA6300" s="76"/>
      <c r="AB6300" s="76"/>
      <c r="AD6300" s="76"/>
      <c r="AE6300" s="76"/>
      <c r="AG6300" s="76"/>
      <c r="AH6300" s="76"/>
      <c r="AJ6300" s="76"/>
      <c r="AK6300" s="76"/>
      <c r="AM6300" s="76"/>
      <c r="AN6300" s="76"/>
      <c r="AP6300" s="76"/>
      <c r="AQ6300" s="76"/>
      <c r="AS6300" s="76"/>
      <c r="AT6300" s="76"/>
      <c r="AV6300" s="76"/>
      <c r="AW6300" s="76"/>
      <c r="AY6300" s="76"/>
      <c r="AZ6300" s="76"/>
      <c r="BB6300" s="76"/>
      <c r="BC6300" s="76"/>
      <c r="BE6300" s="76"/>
      <c r="BF6300" s="76"/>
      <c r="BH6300" s="76"/>
      <c r="BI6300" s="76"/>
      <c r="BK6300" s="76"/>
      <c r="BL6300" s="76"/>
      <c r="BN6300" s="76"/>
      <c r="BO6300" s="76"/>
      <c r="BQ6300" s="76"/>
      <c r="BR6300" s="76"/>
      <c r="BT6300" s="76"/>
      <c r="BU6300" s="76"/>
      <c r="BW6300" s="76"/>
      <c r="BX6300" s="76"/>
    </row>
    <row r="6301" spans="1:76">
      <c r="A6301" s="2"/>
      <c r="B6301" s="2"/>
      <c r="C6301" s="2"/>
      <c r="D6301" s="75"/>
      <c r="F6301" s="76"/>
      <c r="G6301" s="76"/>
      <c r="I6301" s="76"/>
      <c r="J6301" s="76"/>
      <c r="L6301" s="76"/>
      <c r="M6301" s="76"/>
      <c r="O6301" s="76"/>
      <c r="P6301" s="76"/>
      <c r="R6301" s="76"/>
      <c r="S6301" s="76"/>
      <c r="U6301" s="76"/>
      <c r="V6301" s="76"/>
      <c r="X6301" s="76"/>
      <c r="Y6301" s="76"/>
      <c r="AA6301" s="76"/>
      <c r="AB6301" s="76"/>
      <c r="AD6301" s="76"/>
      <c r="AE6301" s="76"/>
      <c r="AG6301" s="76"/>
      <c r="AH6301" s="76"/>
      <c r="AJ6301" s="76"/>
      <c r="AK6301" s="76"/>
      <c r="AM6301" s="76"/>
      <c r="AN6301" s="76"/>
      <c r="AP6301" s="76"/>
      <c r="AQ6301" s="76"/>
      <c r="AS6301" s="76"/>
      <c r="AT6301" s="76"/>
      <c r="AV6301" s="76"/>
      <c r="AW6301" s="76"/>
      <c r="AY6301" s="76"/>
      <c r="AZ6301" s="76"/>
      <c r="BB6301" s="76"/>
      <c r="BC6301" s="76"/>
      <c r="BE6301" s="76"/>
      <c r="BF6301" s="76"/>
      <c r="BH6301" s="76"/>
      <c r="BI6301" s="76"/>
      <c r="BK6301" s="76"/>
      <c r="BL6301" s="76"/>
      <c r="BN6301" s="76"/>
      <c r="BO6301" s="76"/>
      <c r="BQ6301" s="76"/>
      <c r="BR6301" s="76"/>
      <c r="BT6301" s="76"/>
      <c r="BU6301" s="76"/>
      <c r="BW6301" s="76"/>
      <c r="BX6301" s="76"/>
    </row>
    <row r="6302" spans="1:76">
      <c r="A6302" s="2"/>
      <c r="B6302" s="2"/>
      <c r="C6302" s="2"/>
      <c r="D6302" s="75"/>
      <c r="F6302" s="76"/>
      <c r="G6302" s="76"/>
      <c r="I6302" s="76"/>
      <c r="J6302" s="76"/>
      <c r="L6302" s="76"/>
      <c r="M6302" s="76"/>
      <c r="O6302" s="76"/>
      <c r="P6302" s="76"/>
      <c r="R6302" s="76"/>
      <c r="S6302" s="76"/>
      <c r="U6302" s="76"/>
      <c r="V6302" s="76"/>
      <c r="X6302" s="76"/>
      <c r="Y6302" s="76"/>
      <c r="AA6302" s="76"/>
      <c r="AB6302" s="76"/>
      <c r="AD6302" s="76"/>
      <c r="AE6302" s="76"/>
      <c r="AG6302" s="76"/>
      <c r="AH6302" s="76"/>
      <c r="AJ6302" s="76"/>
      <c r="AK6302" s="76"/>
      <c r="AM6302" s="76"/>
      <c r="AN6302" s="76"/>
      <c r="AP6302" s="76"/>
      <c r="AQ6302" s="76"/>
      <c r="AS6302" s="76"/>
      <c r="AT6302" s="76"/>
      <c r="AV6302" s="76"/>
      <c r="AW6302" s="76"/>
      <c r="AY6302" s="76"/>
      <c r="AZ6302" s="76"/>
      <c r="BB6302" s="76"/>
      <c r="BC6302" s="76"/>
      <c r="BE6302" s="76"/>
      <c r="BF6302" s="76"/>
      <c r="BH6302" s="76"/>
      <c r="BI6302" s="76"/>
      <c r="BK6302" s="76"/>
      <c r="BL6302" s="76"/>
      <c r="BN6302" s="76"/>
      <c r="BO6302" s="76"/>
      <c r="BQ6302" s="76"/>
      <c r="BR6302" s="76"/>
      <c r="BT6302" s="76"/>
      <c r="BU6302" s="76"/>
      <c r="BW6302" s="76"/>
      <c r="BX6302" s="76"/>
    </row>
    <row r="6303" spans="1:76">
      <c r="A6303" s="2"/>
      <c r="B6303" s="2"/>
      <c r="C6303" s="2"/>
      <c r="D6303" s="75"/>
      <c r="F6303" s="76"/>
      <c r="G6303" s="76"/>
      <c r="I6303" s="76"/>
      <c r="J6303" s="76"/>
      <c r="L6303" s="76"/>
      <c r="M6303" s="76"/>
      <c r="O6303" s="76"/>
      <c r="P6303" s="76"/>
      <c r="R6303" s="76"/>
      <c r="S6303" s="76"/>
      <c r="U6303" s="76"/>
      <c r="V6303" s="76"/>
      <c r="X6303" s="76"/>
      <c r="Y6303" s="76"/>
      <c r="AA6303" s="76"/>
      <c r="AB6303" s="76"/>
      <c r="AD6303" s="76"/>
      <c r="AE6303" s="76"/>
      <c r="AG6303" s="76"/>
      <c r="AH6303" s="76"/>
      <c r="AJ6303" s="76"/>
      <c r="AK6303" s="76"/>
      <c r="AM6303" s="76"/>
      <c r="AN6303" s="76"/>
      <c r="AP6303" s="76"/>
      <c r="AQ6303" s="76"/>
      <c r="AS6303" s="76"/>
      <c r="AT6303" s="76"/>
      <c r="AV6303" s="76"/>
      <c r="AW6303" s="76"/>
      <c r="AY6303" s="76"/>
      <c r="AZ6303" s="76"/>
      <c r="BB6303" s="76"/>
      <c r="BC6303" s="76"/>
      <c r="BE6303" s="76"/>
      <c r="BF6303" s="76"/>
      <c r="BH6303" s="76"/>
      <c r="BI6303" s="76"/>
      <c r="BK6303" s="76"/>
      <c r="BL6303" s="76"/>
      <c r="BN6303" s="76"/>
      <c r="BO6303" s="76"/>
      <c r="BQ6303" s="76"/>
      <c r="BR6303" s="76"/>
      <c r="BT6303" s="76"/>
      <c r="BU6303" s="76"/>
      <c r="BW6303" s="76"/>
      <c r="BX6303" s="76"/>
    </row>
    <row r="6304" spans="1:76">
      <c r="A6304" s="2"/>
      <c r="B6304" s="2"/>
      <c r="C6304" s="2"/>
      <c r="D6304" s="75"/>
      <c r="F6304" s="76"/>
      <c r="G6304" s="76"/>
      <c r="I6304" s="76"/>
      <c r="J6304" s="76"/>
      <c r="L6304" s="76"/>
      <c r="M6304" s="76"/>
      <c r="O6304" s="76"/>
      <c r="P6304" s="76"/>
      <c r="R6304" s="76"/>
      <c r="S6304" s="76"/>
      <c r="U6304" s="76"/>
      <c r="V6304" s="76"/>
      <c r="X6304" s="76"/>
      <c r="Y6304" s="76"/>
      <c r="AA6304" s="76"/>
      <c r="AB6304" s="76"/>
      <c r="AD6304" s="76"/>
      <c r="AE6304" s="76"/>
      <c r="AG6304" s="76"/>
      <c r="AH6304" s="76"/>
      <c r="AJ6304" s="76"/>
      <c r="AK6304" s="76"/>
      <c r="AM6304" s="76"/>
      <c r="AN6304" s="76"/>
      <c r="AP6304" s="76"/>
      <c r="AQ6304" s="76"/>
      <c r="AS6304" s="76"/>
      <c r="AT6304" s="76"/>
      <c r="AV6304" s="76"/>
      <c r="AW6304" s="76"/>
      <c r="AY6304" s="76"/>
      <c r="AZ6304" s="76"/>
      <c r="BB6304" s="76"/>
      <c r="BC6304" s="76"/>
      <c r="BE6304" s="76"/>
      <c r="BF6304" s="76"/>
      <c r="BH6304" s="76"/>
      <c r="BI6304" s="76"/>
      <c r="BK6304" s="76"/>
      <c r="BL6304" s="76"/>
      <c r="BN6304" s="76"/>
      <c r="BO6304" s="76"/>
      <c r="BQ6304" s="76"/>
      <c r="BR6304" s="76"/>
      <c r="BT6304" s="76"/>
      <c r="BU6304" s="76"/>
      <c r="BW6304" s="76"/>
      <c r="BX6304" s="76"/>
    </row>
    <row r="6305" spans="1:76">
      <c r="A6305" s="2"/>
      <c r="B6305" s="2"/>
      <c r="C6305" s="2"/>
      <c r="D6305" s="75"/>
      <c r="F6305" s="76"/>
      <c r="G6305" s="76"/>
      <c r="I6305" s="76"/>
      <c r="J6305" s="76"/>
      <c r="L6305" s="76"/>
      <c r="M6305" s="76"/>
      <c r="O6305" s="76"/>
      <c r="P6305" s="76"/>
      <c r="R6305" s="76"/>
      <c r="S6305" s="76"/>
      <c r="U6305" s="76"/>
      <c r="V6305" s="76"/>
      <c r="X6305" s="76"/>
      <c r="Y6305" s="76"/>
      <c r="AA6305" s="76"/>
      <c r="AB6305" s="76"/>
      <c r="AD6305" s="76"/>
      <c r="AE6305" s="76"/>
      <c r="AG6305" s="76"/>
      <c r="AH6305" s="76"/>
      <c r="AJ6305" s="76"/>
      <c r="AK6305" s="76"/>
      <c r="AM6305" s="76"/>
      <c r="AN6305" s="76"/>
      <c r="AP6305" s="76"/>
      <c r="AQ6305" s="76"/>
      <c r="AS6305" s="76"/>
      <c r="AT6305" s="76"/>
      <c r="AV6305" s="76"/>
      <c r="AW6305" s="76"/>
      <c r="AY6305" s="76"/>
      <c r="AZ6305" s="76"/>
      <c r="BB6305" s="76"/>
      <c r="BC6305" s="76"/>
      <c r="BE6305" s="76"/>
      <c r="BF6305" s="76"/>
      <c r="BH6305" s="76"/>
      <c r="BI6305" s="76"/>
      <c r="BK6305" s="76"/>
      <c r="BL6305" s="76"/>
      <c r="BN6305" s="76"/>
      <c r="BO6305" s="76"/>
      <c r="BQ6305" s="76"/>
      <c r="BR6305" s="76"/>
      <c r="BT6305" s="76"/>
      <c r="BU6305" s="76"/>
      <c r="BW6305" s="76"/>
      <c r="BX6305" s="76"/>
    </row>
    <row r="6306" spans="1:76">
      <c r="A6306" s="2"/>
      <c r="B6306" s="2"/>
      <c r="C6306" s="2"/>
      <c r="D6306" s="75"/>
      <c r="F6306" s="76"/>
      <c r="G6306" s="76"/>
      <c r="I6306" s="76"/>
      <c r="J6306" s="76"/>
      <c r="L6306" s="76"/>
      <c r="M6306" s="76"/>
      <c r="O6306" s="76"/>
      <c r="P6306" s="76"/>
      <c r="R6306" s="76"/>
      <c r="S6306" s="76"/>
      <c r="U6306" s="76"/>
      <c r="V6306" s="76"/>
      <c r="X6306" s="76"/>
      <c r="Y6306" s="76"/>
      <c r="AA6306" s="76"/>
      <c r="AB6306" s="76"/>
      <c r="AD6306" s="76"/>
      <c r="AE6306" s="76"/>
      <c r="AG6306" s="76"/>
      <c r="AH6306" s="76"/>
      <c r="AJ6306" s="76"/>
      <c r="AK6306" s="76"/>
      <c r="AM6306" s="76"/>
      <c r="AN6306" s="76"/>
      <c r="AP6306" s="76"/>
      <c r="AQ6306" s="76"/>
      <c r="AS6306" s="76"/>
      <c r="AT6306" s="76"/>
      <c r="AV6306" s="76"/>
      <c r="AW6306" s="76"/>
      <c r="AY6306" s="76"/>
      <c r="AZ6306" s="76"/>
      <c r="BB6306" s="76"/>
      <c r="BC6306" s="76"/>
      <c r="BE6306" s="76"/>
      <c r="BF6306" s="76"/>
      <c r="BH6306" s="76"/>
      <c r="BI6306" s="76"/>
      <c r="BK6306" s="76"/>
      <c r="BL6306" s="76"/>
      <c r="BN6306" s="76"/>
      <c r="BO6306" s="76"/>
      <c r="BQ6306" s="76"/>
      <c r="BR6306" s="76"/>
      <c r="BT6306" s="76"/>
      <c r="BU6306" s="76"/>
      <c r="BW6306" s="76"/>
      <c r="BX6306" s="76"/>
    </row>
    <row r="6307" spans="1:76">
      <c r="A6307" s="2"/>
      <c r="B6307" s="2"/>
      <c r="C6307" s="2"/>
      <c r="D6307" s="75"/>
      <c r="F6307" s="76"/>
      <c r="G6307" s="76"/>
      <c r="I6307" s="76"/>
      <c r="J6307" s="76"/>
      <c r="L6307" s="76"/>
      <c r="M6307" s="76"/>
      <c r="O6307" s="76"/>
      <c r="P6307" s="76"/>
      <c r="R6307" s="76"/>
      <c r="S6307" s="76"/>
      <c r="U6307" s="76"/>
      <c r="V6307" s="76"/>
      <c r="X6307" s="76"/>
      <c r="Y6307" s="76"/>
      <c r="AA6307" s="76"/>
      <c r="AB6307" s="76"/>
      <c r="AD6307" s="76"/>
      <c r="AE6307" s="76"/>
      <c r="AG6307" s="76"/>
      <c r="AH6307" s="76"/>
      <c r="AJ6307" s="76"/>
      <c r="AK6307" s="76"/>
      <c r="AM6307" s="76"/>
      <c r="AN6307" s="76"/>
      <c r="AP6307" s="76"/>
      <c r="AQ6307" s="76"/>
      <c r="AS6307" s="76"/>
      <c r="AT6307" s="76"/>
      <c r="AV6307" s="76"/>
      <c r="AW6307" s="76"/>
      <c r="AY6307" s="76"/>
      <c r="AZ6307" s="76"/>
      <c r="BB6307" s="76"/>
      <c r="BC6307" s="76"/>
      <c r="BE6307" s="76"/>
      <c r="BF6307" s="76"/>
      <c r="BH6307" s="76"/>
      <c r="BI6307" s="76"/>
      <c r="BK6307" s="76"/>
      <c r="BL6307" s="76"/>
      <c r="BN6307" s="76"/>
      <c r="BO6307" s="76"/>
      <c r="BQ6307" s="76"/>
      <c r="BR6307" s="76"/>
      <c r="BT6307" s="76"/>
      <c r="BU6307" s="76"/>
      <c r="BW6307" s="76"/>
      <c r="BX6307" s="76"/>
    </row>
    <row r="6308" spans="1:76">
      <c r="A6308" s="2"/>
      <c r="B6308" s="2"/>
      <c r="C6308" s="2"/>
      <c r="D6308" s="75"/>
      <c r="F6308" s="76"/>
      <c r="G6308" s="76"/>
      <c r="I6308" s="76"/>
      <c r="J6308" s="76"/>
      <c r="L6308" s="76"/>
      <c r="M6308" s="76"/>
      <c r="O6308" s="76"/>
      <c r="P6308" s="76"/>
      <c r="R6308" s="76"/>
      <c r="S6308" s="76"/>
      <c r="U6308" s="76"/>
      <c r="V6308" s="76"/>
      <c r="X6308" s="76"/>
      <c r="Y6308" s="76"/>
      <c r="AA6308" s="76"/>
      <c r="AB6308" s="76"/>
      <c r="AD6308" s="76"/>
      <c r="AE6308" s="76"/>
      <c r="AG6308" s="76"/>
      <c r="AH6308" s="76"/>
      <c r="AJ6308" s="76"/>
      <c r="AK6308" s="76"/>
      <c r="AM6308" s="76"/>
      <c r="AN6308" s="76"/>
      <c r="AP6308" s="76"/>
      <c r="AQ6308" s="76"/>
      <c r="AS6308" s="76"/>
      <c r="AT6308" s="76"/>
      <c r="AV6308" s="76"/>
      <c r="AW6308" s="76"/>
      <c r="AY6308" s="76"/>
      <c r="AZ6308" s="76"/>
      <c r="BB6308" s="76"/>
      <c r="BC6308" s="76"/>
      <c r="BE6308" s="76"/>
      <c r="BF6308" s="76"/>
      <c r="BH6308" s="76"/>
      <c r="BI6308" s="76"/>
      <c r="BK6308" s="76"/>
      <c r="BL6308" s="76"/>
      <c r="BN6308" s="76"/>
      <c r="BO6308" s="76"/>
      <c r="BQ6308" s="76"/>
      <c r="BR6308" s="76"/>
      <c r="BT6308" s="76"/>
      <c r="BU6308" s="76"/>
      <c r="BW6308" s="76"/>
      <c r="BX6308" s="76"/>
    </row>
    <row r="6309" spans="1:76">
      <c r="A6309" s="2"/>
      <c r="B6309" s="2"/>
      <c r="C6309" s="2"/>
      <c r="D6309" s="75"/>
      <c r="F6309" s="76"/>
      <c r="G6309" s="76"/>
      <c r="I6309" s="76"/>
      <c r="J6309" s="76"/>
      <c r="L6309" s="76"/>
      <c r="M6309" s="76"/>
      <c r="O6309" s="76"/>
      <c r="P6309" s="76"/>
      <c r="R6309" s="76"/>
      <c r="S6309" s="76"/>
      <c r="U6309" s="76"/>
      <c r="V6309" s="76"/>
      <c r="X6309" s="76"/>
      <c r="Y6309" s="76"/>
      <c r="AA6309" s="76"/>
      <c r="AB6309" s="76"/>
      <c r="AD6309" s="76"/>
      <c r="AE6309" s="76"/>
      <c r="AG6309" s="76"/>
      <c r="AH6309" s="76"/>
      <c r="AJ6309" s="76"/>
      <c r="AK6309" s="76"/>
      <c r="AM6309" s="76"/>
      <c r="AN6309" s="76"/>
      <c r="AP6309" s="76"/>
      <c r="AQ6309" s="76"/>
      <c r="AS6309" s="76"/>
      <c r="AT6309" s="76"/>
      <c r="AV6309" s="76"/>
      <c r="AW6309" s="76"/>
      <c r="AY6309" s="76"/>
      <c r="AZ6309" s="76"/>
      <c r="BB6309" s="76"/>
      <c r="BC6309" s="76"/>
      <c r="BE6309" s="76"/>
      <c r="BF6309" s="76"/>
      <c r="BH6309" s="76"/>
      <c r="BI6309" s="76"/>
      <c r="BK6309" s="76"/>
      <c r="BL6309" s="76"/>
      <c r="BN6309" s="76"/>
      <c r="BO6309" s="76"/>
      <c r="BQ6309" s="76"/>
      <c r="BR6309" s="76"/>
      <c r="BT6309" s="76"/>
      <c r="BU6309" s="76"/>
      <c r="BW6309" s="76"/>
      <c r="BX6309" s="76"/>
    </row>
    <row r="6310" spans="1:76">
      <c r="A6310" s="2"/>
      <c r="B6310" s="2"/>
      <c r="C6310" s="2"/>
      <c r="D6310" s="75"/>
      <c r="F6310" s="76"/>
      <c r="G6310" s="76"/>
      <c r="I6310" s="76"/>
      <c r="J6310" s="76"/>
      <c r="L6310" s="76"/>
      <c r="M6310" s="76"/>
      <c r="O6310" s="76"/>
      <c r="P6310" s="76"/>
      <c r="R6310" s="76"/>
      <c r="S6310" s="76"/>
      <c r="U6310" s="76"/>
      <c r="V6310" s="76"/>
      <c r="X6310" s="76"/>
      <c r="Y6310" s="76"/>
      <c r="AA6310" s="76"/>
      <c r="AB6310" s="76"/>
      <c r="AD6310" s="76"/>
      <c r="AE6310" s="76"/>
      <c r="AG6310" s="76"/>
      <c r="AH6310" s="76"/>
      <c r="AJ6310" s="76"/>
      <c r="AK6310" s="76"/>
      <c r="AM6310" s="76"/>
      <c r="AN6310" s="76"/>
      <c r="AP6310" s="76"/>
      <c r="AQ6310" s="76"/>
      <c r="AS6310" s="76"/>
      <c r="AT6310" s="76"/>
      <c r="AV6310" s="76"/>
      <c r="AW6310" s="76"/>
      <c r="AY6310" s="76"/>
      <c r="AZ6310" s="76"/>
      <c r="BB6310" s="76"/>
      <c r="BC6310" s="76"/>
      <c r="BE6310" s="76"/>
      <c r="BF6310" s="76"/>
      <c r="BH6310" s="76"/>
      <c r="BI6310" s="76"/>
      <c r="BK6310" s="76"/>
      <c r="BL6310" s="76"/>
      <c r="BN6310" s="76"/>
      <c r="BO6310" s="76"/>
      <c r="BQ6310" s="76"/>
      <c r="BR6310" s="76"/>
      <c r="BT6310" s="76"/>
      <c r="BU6310" s="76"/>
      <c r="BW6310" s="76"/>
      <c r="BX6310" s="76"/>
    </row>
    <row r="6311" spans="1:76">
      <c r="A6311" s="2"/>
      <c r="B6311" s="2"/>
      <c r="C6311" s="2"/>
      <c r="D6311" s="75"/>
      <c r="F6311" s="76"/>
      <c r="G6311" s="76"/>
      <c r="I6311" s="76"/>
      <c r="J6311" s="76"/>
      <c r="L6311" s="76"/>
      <c r="M6311" s="76"/>
      <c r="O6311" s="76"/>
      <c r="P6311" s="76"/>
      <c r="R6311" s="76"/>
      <c r="S6311" s="76"/>
      <c r="U6311" s="76"/>
      <c r="V6311" s="76"/>
      <c r="X6311" s="76"/>
      <c r="Y6311" s="76"/>
      <c r="AA6311" s="76"/>
      <c r="AB6311" s="76"/>
      <c r="AD6311" s="76"/>
      <c r="AE6311" s="76"/>
      <c r="AG6311" s="76"/>
      <c r="AH6311" s="76"/>
      <c r="AJ6311" s="76"/>
      <c r="AK6311" s="76"/>
      <c r="AM6311" s="76"/>
      <c r="AN6311" s="76"/>
      <c r="AP6311" s="76"/>
      <c r="AQ6311" s="76"/>
      <c r="AS6311" s="76"/>
      <c r="AT6311" s="76"/>
      <c r="AV6311" s="76"/>
      <c r="AW6311" s="76"/>
      <c r="AY6311" s="76"/>
      <c r="AZ6311" s="76"/>
      <c r="BB6311" s="76"/>
      <c r="BC6311" s="76"/>
      <c r="BE6311" s="76"/>
      <c r="BF6311" s="76"/>
      <c r="BH6311" s="76"/>
      <c r="BI6311" s="76"/>
      <c r="BK6311" s="76"/>
      <c r="BL6311" s="76"/>
      <c r="BN6311" s="76"/>
      <c r="BO6311" s="76"/>
      <c r="BQ6311" s="76"/>
      <c r="BR6311" s="76"/>
      <c r="BT6311" s="76"/>
      <c r="BU6311" s="76"/>
      <c r="BW6311" s="76"/>
      <c r="BX6311" s="76"/>
    </row>
    <row r="6312" spans="1:76">
      <c r="A6312" s="2"/>
      <c r="B6312" s="2"/>
      <c r="C6312" s="2"/>
      <c r="D6312" s="75"/>
      <c r="F6312" s="76"/>
      <c r="G6312" s="76"/>
      <c r="I6312" s="76"/>
      <c r="J6312" s="76"/>
      <c r="L6312" s="76"/>
      <c r="M6312" s="76"/>
      <c r="O6312" s="76"/>
      <c r="P6312" s="76"/>
      <c r="R6312" s="76"/>
      <c r="S6312" s="76"/>
      <c r="U6312" s="76"/>
      <c r="V6312" s="76"/>
      <c r="X6312" s="76"/>
      <c r="Y6312" s="76"/>
      <c r="AA6312" s="76"/>
      <c r="AB6312" s="76"/>
      <c r="AD6312" s="76"/>
      <c r="AE6312" s="76"/>
      <c r="AG6312" s="76"/>
      <c r="AH6312" s="76"/>
      <c r="AJ6312" s="76"/>
      <c r="AK6312" s="76"/>
      <c r="AM6312" s="76"/>
      <c r="AN6312" s="76"/>
      <c r="AP6312" s="76"/>
      <c r="AQ6312" s="76"/>
      <c r="AS6312" s="76"/>
      <c r="AT6312" s="76"/>
      <c r="AV6312" s="76"/>
      <c r="AW6312" s="76"/>
      <c r="AY6312" s="76"/>
      <c r="AZ6312" s="76"/>
      <c r="BB6312" s="76"/>
      <c r="BC6312" s="76"/>
      <c r="BE6312" s="76"/>
      <c r="BF6312" s="76"/>
      <c r="BH6312" s="76"/>
      <c r="BI6312" s="76"/>
      <c r="BK6312" s="76"/>
      <c r="BL6312" s="76"/>
      <c r="BN6312" s="76"/>
      <c r="BO6312" s="76"/>
      <c r="BQ6312" s="76"/>
      <c r="BR6312" s="76"/>
      <c r="BT6312" s="76"/>
      <c r="BU6312" s="76"/>
      <c r="BW6312" s="76"/>
      <c r="BX6312" s="76"/>
    </row>
    <row r="6313" spans="1:76">
      <c r="A6313" s="2"/>
      <c r="B6313" s="2"/>
      <c r="C6313" s="2"/>
      <c r="D6313" s="75"/>
      <c r="F6313" s="76"/>
      <c r="G6313" s="76"/>
      <c r="I6313" s="76"/>
      <c r="J6313" s="76"/>
      <c r="L6313" s="76"/>
      <c r="M6313" s="76"/>
      <c r="O6313" s="76"/>
      <c r="P6313" s="76"/>
      <c r="R6313" s="76"/>
      <c r="S6313" s="76"/>
      <c r="U6313" s="76"/>
      <c r="V6313" s="76"/>
      <c r="X6313" s="76"/>
      <c r="Y6313" s="76"/>
      <c r="AA6313" s="76"/>
      <c r="AB6313" s="76"/>
      <c r="AD6313" s="76"/>
      <c r="AE6313" s="76"/>
      <c r="AG6313" s="76"/>
      <c r="AH6313" s="76"/>
      <c r="AJ6313" s="76"/>
      <c r="AK6313" s="76"/>
      <c r="AM6313" s="76"/>
      <c r="AN6313" s="76"/>
      <c r="AP6313" s="76"/>
      <c r="AQ6313" s="76"/>
      <c r="AS6313" s="76"/>
      <c r="AT6313" s="76"/>
      <c r="AV6313" s="76"/>
      <c r="AW6313" s="76"/>
      <c r="AY6313" s="76"/>
      <c r="AZ6313" s="76"/>
      <c r="BB6313" s="76"/>
      <c r="BC6313" s="76"/>
      <c r="BE6313" s="76"/>
      <c r="BF6313" s="76"/>
      <c r="BH6313" s="76"/>
      <c r="BI6313" s="76"/>
      <c r="BK6313" s="76"/>
      <c r="BL6313" s="76"/>
      <c r="BN6313" s="76"/>
      <c r="BO6313" s="76"/>
      <c r="BQ6313" s="76"/>
      <c r="BR6313" s="76"/>
      <c r="BT6313" s="76"/>
      <c r="BU6313" s="76"/>
      <c r="BW6313" s="76"/>
      <c r="BX6313" s="76"/>
    </row>
    <row r="6314" spans="1:76">
      <c r="A6314" s="2"/>
      <c r="B6314" s="2"/>
      <c r="C6314" s="2"/>
      <c r="D6314" s="75"/>
      <c r="F6314" s="76"/>
      <c r="G6314" s="76"/>
      <c r="I6314" s="76"/>
      <c r="J6314" s="76"/>
      <c r="L6314" s="76"/>
      <c r="M6314" s="76"/>
      <c r="O6314" s="76"/>
      <c r="P6314" s="76"/>
      <c r="R6314" s="76"/>
      <c r="S6314" s="76"/>
      <c r="U6314" s="76"/>
      <c r="V6314" s="76"/>
      <c r="X6314" s="76"/>
      <c r="Y6314" s="76"/>
      <c r="AA6314" s="76"/>
      <c r="AB6314" s="76"/>
      <c r="AD6314" s="76"/>
      <c r="AE6314" s="76"/>
      <c r="AG6314" s="76"/>
      <c r="AH6314" s="76"/>
      <c r="AJ6314" s="76"/>
      <c r="AK6314" s="76"/>
      <c r="AM6314" s="76"/>
      <c r="AN6314" s="76"/>
      <c r="AP6314" s="76"/>
      <c r="AQ6314" s="76"/>
      <c r="AS6314" s="76"/>
      <c r="AT6314" s="76"/>
      <c r="AV6314" s="76"/>
      <c r="AW6314" s="76"/>
      <c r="AY6314" s="76"/>
      <c r="AZ6314" s="76"/>
      <c r="BB6314" s="76"/>
      <c r="BC6314" s="76"/>
      <c r="BE6314" s="76"/>
      <c r="BF6314" s="76"/>
      <c r="BH6314" s="76"/>
      <c r="BI6314" s="76"/>
      <c r="BK6314" s="76"/>
      <c r="BL6314" s="76"/>
      <c r="BN6314" s="76"/>
      <c r="BO6314" s="76"/>
      <c r="BQ6314" s="76"/>
      <c r="BR6314" s="76"/>
      <c r="BT6314" s="76"/>
      <c r="BU6314" s="76"/>
      <c r="BW6314" s="76"/>
      <c r="BX6314" s="76"/>
    </row>
    <row r="6315" spans="1:76">
      <c r="A6315" s="2"/>
      <c r="B6315" s="2"/>
      <c r="C6315" s="2"/>
      <c r="D6315" s="75"/>
      <c r="F6315" s="76"/>
      <c r="G6315" s="76"/>
      <c r="I6315" s="76"/>
      <c r="J6315" s="76"/>
      <c r="L6315" s="76"/>
      <c r="M6315" s="76"/>
      <c r="O6315" s="76"/>
      <c r="P6315" s="76"/>
      <c r="R6315" s="76"/>
      <c r="S6315" s="76"/>
      <c r="U6315" s="76"/>
      <c r="V6315" s="76"/>
      <c r="X6315" s="76"/>
      <c r="Y6315" s="76"/>
      <c r="AA6315" s="76"/>
      <c r="AB6315" s="76"/>
      <c r="AD6315" s="76"/>
      <c r="AE6315" s="76"/>
      <c r="AG6315" s="76"/>
      <c r="AH6315" s="76"/>
      <c r="AJ6315" s="76"/>
      <c r="AK6315" s="76"/>
      <c r="AM6315" s="76"/>
      <c r="AN6315" s="76"/>
      <c r="AP6315" s="76"/>
      <c r="AQ6315" s="76"/>
      <c r="AS6315" s="76"/>
      <c r="AT6315" s="76"/>
      <c r="AV6315" s="76"/>
      <c r="AW6315" s="76"/>
      <c r="AY6315" s="76"/>
      <c r="AZ6315" s="76"/>
      <c r="BB6315" s="76"/>
      <c r="BC6315" s="76"/>
      <c r="BE6315" s="76"/>
      <c r="BF6315" s="76"/>
      <c r="BH6315" s="76"/>
      <c r="BI6315" s="76"/>
      <c r="BK6315" s="76"/>
      <c r="BL6315" s="76"/>
      <c r="BN6315" s="76"/>
      <c r="BO6315" s="76"/>
      <c r="BQ6315" s="76"/>
      <c r="BR6315" s="76"/>
      <c r="BT6315" s="76"/>
      <c r="BU6315" s="76"/>
      <c r="BW6315" s="76"/>
      <c r="BX6315" s="76"/>
    </row>
    <row r="6316" spans="1:76">
      <c r="A6316" s="2"/>
      <c r="B6316" s="2"/>
      <c r="C6316" s="2"/>
      <c r="D6316" s="75"/>
      <c r="F6316" s="76"/>
      <c r="G6316" s="76"/>
      <c r="I6316" s="76"/>
      <c r="J6316" s="76"/>
      <c r="L6316" s="76"/>
      <c r="M6316" s="76"/>
      <c r="O6316" s="76"/>
      <c r="P6316" s="76"/>
      <c r="R6316" s="76"/>
      <c r="S6316" s="76"/>
      <c r="U6316" s="76"/>
      <c r="V6316" s="76"/>
      <c r="X6316" s="76"/>
      <c r="Y6316" s="76"/>
      <c r="AA6316" s="76"/>
      <c r="AB6316" s="76"/>
      <c r="AD6316" s="76"/>
      <c r="AE6316" s="76"/>
      <c r="AG6316" s="76"/>
      <c r="AH6316" s="76"/>
      <c r="AJ6316" s="76"/>
      <c r="AK6316" s="76"/>
      <c r="AM6316" s="76"/>
      <c r="AN6316" s="76"/>
      <c r="AP6316" s="76"/>
      <c r="AQ6316" s="76"/>
      <c r="AS6316" s="76"/>
      <c r="AT6316" s="76"/>
      <c r="AV6316" s="76"/>
      <c r="AW6316" s="76"/>
      <c r="AY6316" s="76"/>
      <c r="AZ6316" s="76"/>
      <c r="BB6316" s="76"/>
      <c r="BC6316" s="76"/>
      <c r="BE6316" s="76"/>
      <c r="BF6316" s="76"/>
      <c r="BH6316" s="76"/>
      <c r="BI6316" s="76"/>
      <c r="BK6316" s="76"/>
      <c r="BL6316" s="76"/>
      <c r="BN6316" s="76"/>
      <c r="BO6316" s="76"/>
      <c r="BQ6316" s="76"/>
      <c r="BR6316" s="76"/>
      <c r="BT6316" s="76"/>
      <c r="BU6316" s="76"/>
      <c r="BW6316" s="76"/>
      <c r="BX6316" s="76"/>
    </row>
    <row r="6317" spans="1:76">
      <c r="A6317" s="2"/>
      <c r="B6317" s="2"/>
      <c r="C6317" s="2"/>
      <c r="D6317" s="75"/>
      <c r="F6317" s="76"/>
      <c r="G6317" s="76"/>
      <c r="I6317" s="76"/>
      <c r="J6317" s="76"/>
      <c r="L6317" s="76"/>
      <c r="M6317" s="76"/>
      <c r="O6317" s="76"/>
      <c r="P6317" s="76"/>
      <c r="R6317" s="76"/>
      <c r="S6317" s="76"/>
      <c r="U6317" s="76"/>
      <c r="V6317" s="76"/>
      <c r="X6317" s="76"/>
      <c r="Y6317" s="76"/>
      <c r="AA6317" s="76"/>
      <c r="AB6317" s="76"/>
      <c r="AD6317" s="76"/>
      <c r="AE6317" s="76"/>
      <c r="AG6317" s="76"/>
      <c r="AH6317" s="76"/>
      <c r="AJ6317" s="76"/>
      <c r="AK6317" s="76"/>
      <c r="AM6317" s="76"/>
      <c r="AN6317" s="76"/>
      <c r="AP6317" s="76"/>
      <c r="AQ6317" s="76"/>
      <c r="AS6317" s="76"/>
      <c r="AT6317" s="76"/>
      <c r="AV6317" s="76"/>
      <c r="AW6317" s="76"/>
      <c r="AY6317" s="76"/>
      <c r="AZ6317" s="76"/>
      <c r="BB6317" s="76"/>
      <c r="BC6317" s="76"/>
      <c r="BE6317" s="76"/>
      <c r="BF6317" s="76"/>
      <c r="BH6317" s="76"/>
      <c r="BI6317" s="76"/>
      <c r="BK6317" s="76"/>
      <c r="BL6317" s="76"/>
      <c r="BN6317" s="76"/>
      <c r="BO6317" s="76"/>
      <c r="BQ6317" s="76"/>
      <c r="BR6317" s="76"/>
      <c r="BT6317" s="76"/>
      <c r="BU6317" s="76"/>
      <c r="BW6317" s="76"/>
      <c r="BX6317" s="76"/>
    </row>
    <row r="6318" spans="1:76">
      <c r="A6318" s="2"/>
      <c r="B6318" s="2"/>
      <c r="C6318" s="2"/>
      <c r="D6318" s="75"/>
      <c r="F6318" s="76"/>
      <c r="G6318" s="76"/>
      <c r="I6318" s="76"/>
      <c r="J6318" s="76"/>
      <c r="L6318" s="76"/>
      <c r="M6318" s="76"/>
      <c r="O6318" s="76"/>
      <c r="P6318" s="76"/>
      <c r="R6318" s="76"/>
      <c r="S6318" s="76"/>
      <c r="U6318" s="76"/>
      <c r="V6318" s="76"/>
      <c r="X6318" s="76"/>
      <c r="Y6318" s="76"/>
      <c r="AA6318" s="76"/>
      <c r="AB6318" s="76"/>
      <c r="AD6318" s="76"/>
      <c r="AE6318" s="76"/>
      <c r="AG6318" s="76"/>
      <c r="AH6318" s="76"/>
      <c r="AJ6318" s="76"/>
      <c r="AK6318" s="76"/>
      <c r="AM6318" s="76"/>
      <c r="AN6318" s="76"/>
      <c r="AP6318" s="76"/>
      <c r="AQ6318" s="76"/>
      <c r="AS6318" s="76"/>
      <c r="AT6318" s="76"/>
      <c r="AV6318" s="76"/>
      <c r="AW6318" s="76"/>
      <c r="AY6318" s="76"/>
      <c r="AZ6318" s="76"/>
      <c r="BB6318" s="76"/>
      <c r="BC6318" s="76"/>
      <c r="BE6318" s="76"/>
      <c r="BF6318" s="76"/>
      <c r="BH6318" s="76"/>
      <c r="BI6318" s="76"/>
      <c r="BK6318" s="76"/>
      <c r="BL6318" s="76"/>
      <c r="BN6318" s="76"/>
      <c r="BO6318" s="76"/>
      <c r="BQ6318" s="76"/>
      <c r="BR6318" s="76"/>
      <c r="BT6318" s="76"/>
      <c r="BU6318" s="76"/>
      <c r="BW6318" s="76"/>
      <c r="BX6318" s="76"/>
    </row>
    <row r="6319" spans="1:76">
      <c r="A6319" s="2"/>
      <c r="B6319" s="2"/>
      <c r="C6319" s="2"/>
      <c r="D6319" s="75"/>
      <c r="F6319" s="76"/>
      <c r="G6319" s="76"/>
      <c r="I6319" s="76"/>
      <c r="J6319" s="76"/>
      <c r="L6319" s="76"/>
      <c r="M6319" s="76"/>
      <c r="O6319" s="76"/>
      <c r="P6319" s="76"/>
      <c r="R6319" s="76"/>
      <c r="S6319" s="76"/>
      <c r="U6319" s="76"/>
      <c r="V6319" s="76"/>
      <c r="X6319" s="76"/>
      <c r="Y6319" s="76"/>
      <c r="AA6319" s="76"/>
      <c r="AB6319" s="76"/>
      <c r="AD6319" s="76"/>
      <c r="AE6319" s="76"/>
      <c r="AG6319" s="76"/>
      <c r="AH6319" s="76"/>
      <c r="AJ6319" s="76"/>
      <c r="AK6319" s="76"/>
      <c r="AM6319" s="76"/>
      <c r="AN6319" s="76"/>
      <c r="AP6319" s="76"/>
      <c r="AQ6319" s="76"/>
      <c r="AS6319" s="76"/>
      <c r="AT6319" s="76"/>
      <c r="AV6319" s="76"/>
      <c r="AW6319" s="76"/>
      <c r="AY6319" s="76"/>
      <c r="AZ6319" s="76"/>
      <c r="BB6319" s="76"/>
      <c r="BC6319" s="76"/>
      <c r="BE6319" s="76"/>
      <c r="BF6319" s="76"/>
      <c r="BH6319" s="76"/>
      <c r="BI6319" s="76"/>
      <c r="BK6319" s="76"/>
      <c r="BL6319" s="76"/>
      <c r="BN6319" s="76"/>
      <c r="BO6319" s="76"/>
      <c r="BQ6319" s="76"/>
      <c r="BR6319" s="76"/>
      <c r="BT6319" s="76"/>
      <c r="BU6319" s="76"/>
      <c r="BW6319" s="76"/>
      <c r="BX6319" s="76"/>
    </row>
    <row r="6320" spans="1:76">
      <c r="A6320" s="2"/>
      <c r="B6320" s="2"/>
      <c r="C6320" s="2"/>
      <c r="D6320" s="75"/>
      <c r="F6320" s="76"/>
      <c r="G6320" s="76"/>
      <c r="I6320" s="76"/>
      <c r="J6320" s="76"/>
      <c r="L6320" s="76"/>
      <c r="M6320" s="76"/>
      <c r="O6320" s="76"/>
      <c r="P6320" s="76"/>
      <c r="R6320" s="76"/>
      <c r="S6320" s="76"/>
      <c r="U6320" s="76"/>
      <c r="V6320" s="76"/>
      <c r="X6320" s="76"/>
      <c r="Y6320" s="76"/>
      <c r="AA6320" s="76"/>
      <c r="AB6320" s="76"/>
      <c r="AD6320" s="76"/>
      <c r="AE6320" s="76"/>
      <c r="AG6320" s="76"/>
      <c r="AH6320" s="76"/>
      <c r="AJ6320" s="76"/>
      <c r="AK6320" s="76"/>
      <c r="AM6320" s="76"/>
      <c r="AN6320" s="76"/>
      <c r="AP6320" s="76"/>
      <c r="AQ6320" s="76"/>
      <c r="AS6320" s="76"/>
      <c r="AT6320" s="76"/>
      <c r="AV6320" s="76"/>
      <c r="AW6320" s="76"/>
      <c r="AY6320" s="76"/>
      <c r="AZ6320" s="76"/>
      <c r="BB6320" s="76"/>
      <c r="BC6320" s="76"/>
      <c r="BE6320" s="76"/>
      <c r="BF6320" s="76"/>
      <c r="BH6320" s="76"/>
      <c r="BI6320" s="76"/>
      <c r="BK6320" s="76"/>
      <c r="BL6320" s="76"/>
      <c r="BN6320" s="76"/>
      <c r="BO6320" s="76"/>
      <c r="BQ6320" s="76"/>
      <c r="BR6320" s="76"/>
      <c r="BT6320" s="76"/>
      <c r="BU6320" s="76"/>
      <c r="BW6320" s="76"/>
      <c r="BX6320" s="76"/>
    </row>
    <row r="6321" spans="1:76">
      <c r="A6321" s="2"/>
      <c r="B6321" s="2"/>
      <c r="C6321" s="2"/>
      <c r="D6321" s="75"/>
      <c r="F6321" s="76"/>
      <c r="G6321" s="76"/>
      <c r="I6321" s="76"/>
      <c r="J6321" s="76"/>
      <c r="L6321" s="76"/>
      <c r="M6321" s="76"/>
      <c r="O6321" s="76"/>
      <c r="P6321" s="76"/>
      <c r="R6321" s="76"/>
      <c r="S6321" s="76"/>
      <c r="U6321" s="76"/>
      <c r="V6321" s="76"/>
      <c r="X6321" s="76"/>
      <c r="Y6321" s="76"/>
      <c r="AA6321" s="76"/>
      <c r="AB6321" s="76"/>
      <c r="AD6321" s="76"/>
      <c r="AE6321" s="76"/>
      <c r="AG6321" s="76"/>
      <c r="AH6321" s="76"/>
      <c r="AJ6321" s="76"/>
      <c r="AK6321" s="76"/>
      <c r="AM6321" s="76"/>
      <c r="AN6321" s="76"/>
      <c r="AP6321" s="76"/>
      <c r="AQ6321" s="76"/>
      <c r="AS6321" s="76"/>
      <c r="AT6321" s="76"/>
      <c r="AV6321" s="76"/>
      <c r="AW6321" s="76"/>
      <c r="AY6321" s="76"/>
      <c r="AZ6321" s="76"/>
      <c r="BB6321" s="76"/>
      <c r="BC6321" s="76"/>
      <c r="BE6321" s="76"/>
      <c r="BF6321" s="76"/>
      <c r="BH6321" s="76"/>
      <c r="BI6321" s="76"/>
      <c r="BK6321" s="76"/>
      <c r="BL6321" s="76"/>
      <c r="BN6321" s="76"/>
      <c r="BO6321" s="76"/>
      <c r="BQ6321" s="76"/>
      <c r="BR6321" s="76"/>
      <c r="BT6321" s="76"/>
      <c r="BU6321" s="76"/>
      <c r="BW6321" s="76"/>
      <c r="BX6321" s="76"/>
    </row>
    <row r="6322" spans="1:76">
      <c r="A6322" s="2"/>
      <c r="B6322" s="2"/>
      <c r="C6322" s="2"/>
      <c r="D6322" s="75"/>
      <c r="F6322" s="76"/>
      <c r="G6322" s="76"/>
      <c r="I6322" s="76"/>
      <c r="J6322" s="76"/>
      <c r="L6322" s="76"/>
      <c r="M6322" s="76"/>
      <c r="O6322" s="76"/>
      <c r="P6322" s="76"/>
      <c r="R6322" s="76"/>
      <c r="S6322" s="76"/>
      <c r="U6322" s="76"/>
      <c r="V6322" s="76"/>
      <c r="X6322" s="76"/>
      <c r="Y6322" s="76"/>
      <c r="AA6322" s="76"/>
      <c r="AB6322" s="76"/>
      <c r="AD6322" s="76"/>
      <c r="AE6322" s="76"/>
      <c r="AG6322" s="76"/>
      <c r="AH6322" s="76"/>
      <c r="AJ6322" s="76"/>
      <c r="AK6322" s="76"/>
      <c r="AM6322" s="76"/>
      <c r="AN6322" s="76"/>
      <c r="AP6322" s="76"/>
      <c r="AQ6322" s="76"/>
      <c r="AS6322" s="76"/>
      <c r="AT6322" s="76"/>
      <c r="AV6322" s="76"/>
      <c r="AW6322" s="76"/>
      <c r="AY6322" s="76"/>
      <c r="AZ6322" s="76"/>
      <c r="BB6322" s="76"/>
      <c r="BC6322" s="76"/>
      <c r="BE6322" s="76"/>
      <c r="BF6322" s="76"/>
      <c r="BH6322" s="76"/>
      <c r="BI6322" s="76"/>
      <c r="BK6322" s="76"/>
      <c r="BL6322" s="76"/>
      <c r="BN6322" s="76"/>
      <c r="BO6322" s="76"/>
      <c r="BQ6322" s="76"/>
      <c r="BR6322" s="76"/>
      <c r="BT6322" s="76"/>
      <c r="BU6322" s="76"/>
      <c r="BW6322" s="76"/>
      <c r="BX6322" s="76"/>
    </row>
    <row r="6323" spans="1:76">
      <c r="A6323" s="2"/>
      <c r="B6323" s="2"/>
      <c r="C6323" s="2"/>
      <c r="D6323" s="75"/>
      <c r="F6323" s="76"/>
      <c r="G6323" s="76"/>
      <c r="I6323" s="76"/>
      <c r="J6323" s="76"/>
      <c r="L6323" s="76"/>
      <c r="M6323" s="76"/>
      <c r="O6323" s="76"/>
      <c r="P6323" s="76"/>
      <c r="R6323" s="76"/>
      <c r="S6323" s="76"/>
      <c r="U6323" s="76"/>
      <c r="V6323" s="76"/>
      <c r="X6323" s="76"/>
      <c r="Y6323" s="76"/>
      <c r="AA6323" s="76"/>
      <c r="AB6323" s="76"/>
      <c r="AD6323" s="76"/>
      <c r="AE6323" s="76"/>
      <c r="AG6323" s="76"/>
      <c r="AH6323" s="76"/>
      <c r="AJ6323" s="76"/>
      <c r="AK6323" s="76"/>
      <c r="AM6323" s="76"/>
      <c r="AN6323" s="76"/>
      <c r="AP6323" s="76"/>
      <c r="AQ6323" s="76"/>
      <c r="AS6323" s="76"/>
      <c r="AT6323" s="76"/>
      <c r="AV6323" s="76"/>
      <c r="AW6323" s="76"/>
      <c r="AY6323" s="76"/>
      <c r="AZ6323" s="76"/>
      <c r="BB6323" s="76"/>
      <c r="BC6323" s="76"/>
      <c r="BE6323" s="76"/>
      <c r="BF6323" s="76"/>
      <c r="BH6323" s="76"/>
      <c r="BI6323" s="76"/>
      <c r="BK6323" s="76"/>
      <c r="BL6323" s="76"/>
      <c r="BN6323" s="76"/>
      <c r="BO6323" s="76"/>
      <c r="BQ6323" s="76"/>
      <c r="BR6323" s="76"/>
      <c r="BT6323" s="76"/>
      <c r="BU6323" s="76"/>
      <c r="BW6323" s="76"/>
      <c r="BX6323" s="76"/>
    </row>
    <row r="6324" spans="1:76">
      <c r="A6324" s="2"/>
      <c r="B6324" s="2"/>
      <c r="C6324" s="2"/>
      <c r="D6324" s="75"/>
      <c r="F6324" s="76"/>
      <c r="G6324" s="76"/>
      <c r="I6324" s="76"/>
      <c r="J6324" s="76"/>
      <c r="L6324" s="76"/>
      <c r="M6324" s="76"/>
      <c r="O6324" s="76"/>
      <c r="P6324" s="76"/>
      <c r="R6324" s="76"/>
      <c r="S6324" s="76"/>
      <c r="U6324" s="76"/>
      <c r="V6324" s="76"/>
      <c r="X6324" s="76"/>
      <c r="Y6324" s="76"/>
      <c r="AA6324" s="76"/>
      <c r="AB6324" s="76"/>
      <c r="AD6324" s="76"/>
      <c r="AE6324" s="76"/>
      <c r="AG6324" s="76"/>
      <c r="AH6324" s="76"/>
      <c r="AJ6324" s="76"/>
      <c r="AK6324" s="76"/>
      <c r="AM6324" s="76"/>
      <c r="AN6324" s="76"/>
      <c r="AP6324" s="76"/>
      <c r="AQ6324" s="76"/>
      <c r="AS6324" s="76"/>
      <c r="AT6324" s="76"/>
      <c r="AV6324" s="76"/>
      <c r="AW6324" s="76"/>
      <c r="AY6324" s="76"/>
      <c r="AZ6324" s="76"/>
      <c r="BB6324" s="76"/>
      <c r="BC6324" s="76"/>
      <c r="BE6324" s="76"/>
      <c r="BF6324" s="76"/>
      <c r="BH6324" s="76"/>
      <c r="BI6324" s="76"/>
      <c r="BK6324" s="76"/>
      <c r="BL6324" s="76"/>
      <c r="BN6324" s="76"/>
      <c r="BO6324" s="76"/>
      <c r="BQ6324" s="76"/>
      <c r="BR6324" s="76"/>
      <c r="BT6324" s="76"/>
      <c r="BU6324" s="76"/>
      <c r="BW6324" s="76"/>
      <c r="BX6324" s="76"/>
    </row>
    <row r="6325" spans="1:76">
      <c r="A6325" s="2"/>
      <c r="B6325" s="2"/>
      <c r="C6325" s="2"/>
      <c r="D6325" s="75"/>
      <c r="F6325" s="76"/>
      <c r="G6325" s="76"/>
      <c r="I6325" s="76"/>
      <c r="J6325" s="76"/>
      <c r="L6325" s="76"/>
      <c r="M6325" s="76"/>
      <c r="O6325" s="76"/>
      <c r="P6325" s="76"/>
      <c r="R6325" s="76"/>
      <c r="S6325" s="76"/>
      <c r="U6325" s="76"/>
      <c r="V6325" s="76"/>
      <c r="X6325" s="76"/>
      <c r="Y6325" s="76"/>
      <c r="AA6325" s="76"/>
      <c r="AB6325" s="76"/>
      <c r="AD6325" s="76"/>
      <c r="AE6325" s="76"/>
      <c r="AG6325" s="76"/>
      <c r="AH6325" s="76"/>
      <c r="AJ6325" s="76"/>
      <c r="AK6325" s="76"/>
      <c r="AM6325" s="76"/>
      <c r="AN6325" s="76"/>
      <c r="AP6325" s="76"/>
      <c r="AQ6325" s="76"/>
      <c r="AS6325" s="76"/>
      <c r="AT6325" s="76"/>
      <c r="AV6325" s="76"/>
      <c r="AW6325" s="76"/>
      <c r="AY6325" s="76"/>
      <c r="AZ6325" s="76"/>
      <c r="BB6325" s="76"/>
      <c r="BC6325" s="76"/>
      <c r="BE6325" s="76"/>
      <c r="BF6325" s="76"/>
      <c r="BH6325" s="76"/>
      <c r="BI6325" s="76"/>
      <c r="BK6325" s="76"/>
      <c r="BL6325" s="76"/>
      <c r="BN6325" s="76"/>
      <c r="BO6325" s="76"/>
      <c r="BQ6325" s="76"/>
      <c r="BR6325" s="76"/>
      <c r="BT6325" s="76"/>
      <c r="BU6325" s="76"/>
      <c r="BW6325" s="76"/>
      <c r="BX6325" s="76"/>
    </row>
    <row r="6326" spans="1:76">
      <c r="A6326" s="2"/>
      <c r="B6326" s="2"/>
      <c r="C6326" s="2"/>
      <c r="D6326" s="75"/>
      <c r="F6326" s="76"/>
      <c r="G6326" s="76"/>
      <c r="I6326" s="76"/>
      <c r="J6326" s="76"/>
      <c r="L6326" s="76"/>
      <c r="M6326" s="76"/>
      <c r="O6326" s="76"/>
      <c r="P6326" s="76"/>
      <c r="R6326" s="76"/>
      <c r="S6326" s="76"/>
      <c r="U6326" s="76"/>
      <c r="V6326" s="76"/>
      <c r="X6326" s="76"/>
      <c r="Y6326" s="76"/>
      <c r="AA6326" s="76"/>
      <c r="AB6326" s="76"/>
      <c r="AD6326" s="76"/>
      <c r="AE6326" s="76"/>
      <c r="AG6326" s="76"/>
      <c r="AH6326" s="76"/>
      <c r="AJ6326" s="76"/>
      <c r="AK6326" s="76"/>
      <c r="AM6326" s="76"/>
      <c r="AN6326" s="76"/>
      <c r="AP6326" s="76"/>
      <c r="AQ6326" s="76"/>
      <c r="AS6326" s="76"/>
      <c r="AT6326" s="76"/>
      <c r="AV6326" s="76"/>
      <c r="AW6326" s="76"/>
      <c r="AY6326" s="76"/>
      <c r="AZ6326" s="76"/>
      <c r="BB6326" s="76"/>
      <c r="BC6326" s="76"/>
      <c r="BE6326" s="76"/>
      <c r="BF6326" s="76"/>
      <c r="BH6326" s="76"/>
      <c r="BI6326" s="76"/>
      <c r="BK6326" s="76"/>
      <c r="BL6326" s="76"/>
      <c r="BN6326" s="76"/>
      <c r="BO6326" s="76"/>
      <c r="BQ6326" s="76"/>
      <c r="BR6326" s="76"/>
      <c r="BT6326" s="76"/>
      <c r="BU6326" s="76"/>
      <c r="BW6326" s="76"/>
      <c r="BX6326" s="76"/>
    </row>
    <row r="6327" spans="1:76">
      <c r="A6327" s="2"/>
      <c r="B6327" s="2"/>
      <c r="C6327" s="2"/>
      <c r="D6327" s="75"/>
      <c r="F6327" s="76"/>
      <c r="G6327" s="76"/>
      <c r="I6327" s="76"/>
      <c r="J6327" s="76"/>
      <c r="L6327" s="76"/>
      <c r="M6327" s="76"/>
      <c r="O6327" s="76"/>
      <c r="P6327" s="76"/>
      <c r="R6327" s="76"/>
      <c r="S6327" s="76"/>
      <c r="U6327" s="76"/>
      <c r="V6327" s="76"/>
      <c r="X6327" s="76"/>
      <c r="Y6327" s="76"/>
      <c r="AA6327" s="76"/>
      <c r="AB6327" s="76"/>
      <c r="AD6327" s="76"/>
      <c r="AE6327" s="76"/>
      <c r="AG6327" s="76"/>
      <c r="AH6327" s="76"/>
      <c r="AJ6327" s="76"/>
      <c r="AK6327" s="76"/>
      <c r="AM6327" s="76"/>
      <c r="AN6327" s="76"/>
      <c r="AP6327" s="76"/>
      <c r="AQ6327" s="76"/>
      <c r="AS6327" s="76"/>
      <c r="AT6327" s="76"/>
      <c r="AV6327" s="76"/>
      <c r="AW6327" s="76"/>
      <c r="AY6327" s="76"/>
      <c r="AZ6327" s="76"/>
      <c r="BB6327" s="76"/>
      <c r="BC6327" s="76"/>
      <c r="BE6327" s="76"/>
      <c r="BF6327" s="76"/>
      <c r="BH6327" s="76"/>
      <c r="BI6327" s="76"/>
      <c r="BK6327" s="76"/>
      <c r="BL6327" s="76"/>
      <c r="BN6327" s="76"/>
      <c r="BO6327" s="76"/>
      <c r="BQ6327" s="76"/>
      <c r="BR6327" s="76"/>
      <c r="BT6327" s="76"/>
      <c r="BU6327" s="76"/>
      <c r="BW6327" s="76"/>
      <c r="BX6327" s="76"/>
    </row>
    <row r="6328" spans="1:76">
      <c r="A6328" s="2"/>
      <c r="B6328" s="2"/>
      <c r="C6328" s="2"/>
      <c r="D6328" s="75"/>
      <c r="F6328" s="76"/>
      <c r="G6328" s="76"/>
      <c r="I6328" s="76"/>
      <c r="J6328" s="76"/>
      <c r="L6328" s="76"/>
      <c r="M6328" s="76"/>
      <c r="O6328" s="76"/>
      <c r="P6328" s="76"/>
      <c r="R6328" s="76"/>
      <c r="S6328" s="76"/>
      <c r="U6328" s="76"/>
      <c r="V6328" s="76"/>
      <c r="X6328" s="76"/>
      <c r="Y6328" s="76"/>
      <c r="AA6328" s="76"/>
      <c r="AB6328" s="76"/>
      <c r="AD6328" s="76"/>
      <c r="AE6328" s="76"/>
      <c r="AG6328" s="76"/>
      <c r="AH6328" s="76"/>
      <c r="AJ6328" s="76"/>
      <c r="AK6328" s="76"/>
      <c r="AM6328" s="76"/>
      <c r="AN6328" s="76"/>
      <c r="AP6328" s="76"/>
      <c r="AQ6328" s="76"/>
      <c r="AS6328" s="76"/>
      <c r="AT6328" s="76"/>
      <c r="AV6328" s="76"/>
      <c r="AW6328" s="76"/>
      <c r="AY6328" s="76"/>
      <c r="AZ6328" s="76"/>
      <c r="BB6328" s="76"/>
      <c r="BC6328" s="76"/>
      <c r="BE6328" s="76"/>
      <c r="BF6328" s="76"/>
      <c r="BH6328" s="76"/>
      <c r="BI6328" s="76"/>
      <c r="BK6328" s="76"/>
      <c r="BL6328" s="76"/>
      <c r="BN6328" s="76"/>
      <c r="BO6328" s="76"/>
      <c r="BQ6328" s="76"/>
      <c r="BR6328" s="76"/>
      <c r="BT6328" s="76"/>
      <c r="BU6328" s="76"/>
      <c r="BW6328" s="76"/>
      <c r="BX6328" s="76"/>
    </row>
    <row r="6329" spans="1:76">
      <c r="A6329" s="2"/>
      <c r="B6329" s="2"/>
      <c r="C6329" s="2"/>
      <c r="D6329" s="75"/>
      <c r="F6329" s="76"/>
      <c r="G6329" s="76"/>
      <c r="I6329" s="76"/>
      <c r="J6329" s="76"/>
      <c r="L6329" s="76"/>
      <c r="M6329" s="76"/>
      <c r="O6329" s="76"/>
      <c r="P6329" s="76"/>
      <c r="R6329" s="76"/>
      <c r="S6329" s="76"/>
      <c r="U6329" s="76"/>
      <c r="V6329" s="76"/>
      <c r="X6329" s="76"/>
      <c r="Y6329" s="76"/>
      <c r="AA6329" s="76"/>
      <c r="AB6329" s="76"/>
      <c r="AD6329" s="76"/>
      <c r="AE6329" s="76"/>
      <c r="AG6329" s="76"/>
      <c r="AH6329" s="76"/>
      <c r="AJ6329" s="76"/>
      <c r="AK6329" s="76"/>
      <c r="AM6329" s="76"/>
      <c r="AN6329" s="76"/>
      <c r="AP6329" s="76"/>
      <c r="AQ6329" s="76"/>
      <c r="AS6329" s="76"/>
      <c r="AT6329" s="76"/>
      <c r="AV6329" s="76"/>
      <c r="AW6329" s="76"/>
      <c r="AY6329" s="76"/>
      <c r="AZ6329" s="76"/>
      <c r="BB6329" s="76"/>
      <c r="BC6329" s="76"/>
      <c r="BE6329" s="76"/>
      <c r="BF6329" s="76"/>
      <c r="BH6329" s="76"/>
      <c r="BI6329" s="76"/>
      <c r="BK6329" s="76"/>
      <c r="BL6329" s="76"/>
      <c r="BN6329" s="76"/>
      <c r="BO6329" s="76"/>
      <c r="BQ6329" s="76"/>
      <c r="BR6329" s="76"/>
      <c r="BT6329" s="76"/>
      <c r="BU6329" s="76"/>
      <c r="BW6329" s="76"/>
      <c r="BX6329" s="76"/>
    </row>
    <row r="6330" spans="1:76">
      <c r="A6330" s="2"/>
      <c r="B6330" s="2"/>
      <c r="C6330" s="2"/>
      <c r="D6330" s="75"/>
      <c r="F6330" s="76"/>
      <c r="G6330" s="76"/>
      <c r="I6330" s="76"/>
      <c r="J6330" s="76"/>
      <c r="L6330" s="76"/>
      <c r="M6330" s="76"/>
      <c r="O6330" s="76"/>
      <c r="P6330" s="76"/>
      <c r="R6330" s="76"/>
      <c r="S6330" s="76"/>
      <c r="U6330" s="76"/>
      <c r="V6330" s="76"/>
      <c r="X6330" s="76"/>
      <c r="Y6330" s="76"/>
      <c r="AA6330" s="76"/>
      <c r="AB6330" s="76"/>
      <c r="AD6330" s="76"/>
      <c r="AE6330" s="76"/>
      <c r="AG6330" s="76"/>
      <c r="AH6330" s="76"/>
      <c r="AJ6330" s="76"/>
      <c r="AK6330" s="76"/>
      <c r="AM6330" s="76"/>
      <c r="AN6330" s="76"/>
      <c r="AP6330" s="76"/>
      <c r="AQ6330" s="76"/>
      <c r="AS6330" s="76"/>
      <c r="AT6330" s="76"/>
      <c r="AV6330" s="76"/>
      <c r="AW6330" s="76"/>
      <c r="AY6330" s="76"/>
      <c r="AZ6330" s="76"/>
      <c r="BB6330" s="76"/>
      <c r="BC6330" s="76"/>
      <c r="BE6330" s="76"/>
      <c r="BF6330" s="76"/>
      <c r="BH6330" s="76"/>
      <c r="BI6330" s="76"/>
      <c r="BK6330" s="76"/>
      <c r="BL6330" s="76"/>
      <c r="BN6330" s="76"/>
      <c r="BO6330" s="76"/>
      <c r="BQ6330" s="76"/>
      <c r="BR6330" s="76"/>
      <c r="BT6330" s="76"/>
      <c r="BU6330" s="76"/>
      <c r="BW6330" s="76"/>
      <c r="BX6330" s="76"/>
    </row>
    <row r="6331" spans="1:76">
      <c r="A6331" s="2"/>
      <c r="B6331" s="2"/>
      <c r="C6331" s="2"/>
      <c r="D6331" s="75"/>
      <c r="F6331" s="76"/>
      <c r="G6331" s="76"/>
      <c r="I6331" s="76"/>
      <c r="J6331" s="76"/>
      <c r="L6331" s="76"/>
      <c r="M6331" s="76"/>
      <c r="O6331" s="76"/>
      <c r="P6331" s="76"/>
      <c r="R6331" s="76"/>
      <c r="S6331" s="76"/>
      <c r="U6331" s="76"/>
      <c r="V6331" s="76"/>
      <c r="X6331" s="76"/>
      <c r="Y6331" s="76"/>
      <c r="AA6331" s="76"/>
      <c r="AB6331" s="76"/>
      <c r="AD6331" s="76"/>
      <c r="AE6331" s="76"/>
      <c r="AG6331" s="76"/>
      <c r="AH6331" s="76"/>
      <c r="AJ6331" s="76"/>
      <c r="AK6331" s="76"/>
      <c r="AM6331" s="76"/>
      <c r="AN6331" s="76"/>
      <c r="AP6331" s="76"/>
      <c r="AQ6331" s="76"/>
      <c r="AS6331" s="76"/>
      <c r="AT6331" s="76"/>
      <c r="AV6331" s="76"/>
      <c r="AW6331" s="76"/>
      <c r="AY6331" s="76"/>
      <c r="AZ6331" s="76"/>
      <c r="BB6331" s="76"/>
      <c r="BC6331" s="76"/>
      <c r="BE6331" s="76"/>
      <c r="BF6331" s="76"/>
      <c r="BH6331" s="76"/>
      <c r="BI6331" s="76"/>
      <c r="BK6331" s="76"/>
      <c r="BL6331" s="76"/>
      <c r="BN6331" s="76"/>
      <c r="BO6331" s="76"/>
      <c r="BQ6331" s="76"/>
      <c r="BR6331" s="76"/>
      <c r="BT6331" s="76"/>
      <c r="BU6331" s="76"/>
      <c r="BW6331" s="76"/>
      <c r="BX6331" s="76"/>
    </row>
    <row r="6332" spans="1:76">
      <c r="A6332" s="2"/>
      <c r="B6332" s="2"/>
      <c r="C6332" s="2"/>
      <c r="D6332" s="75"/>
      <c r="F6332" s="76"/>
      <c r="G6332" s="76"/>
      <c r="I6332" s="76"/>
      <c r="J6332" s="76"/>
      <c r="L6332" s="76"/>
      <c r="M6332" s="76"/>
      <c r="O6332" s="76"/>
      <c r="P6332" s="76"/>
      <c r="R6332" s="76"/>
      <c r="S6332" s="76"/>
      <c r="U6332" s="76"/>
      <c r="V6332" s="76"/>
      <c r="X6332" s="76"/>
      <c r="Y6332" s="76"/>
      <c r="AA6332" s="76"/>
      <c r="AB6332" s="76"/>
      <c r="AD6332" s="76"/>
      <c r="AE6332" s="76"/>
      <c r="AG6332" s="76"/>
      <c r="AH6332" s="76"/>
      <c r="AJ6332" s="76"/>
      <c r="AK6332" s="76"/>
      <c r="AM6332" s="76"/>
      <c r="AN6332" s="76"/>
      <c r="AP6332" s="76"/>
      <c r="AQ6332" s="76"/>
      <c r="AS6332" s="76"/>
      <c r="AT6332" s="76"/>
      <c r="AV6332" s="76"/>
      <c r="AW6332" s="76"/>
      <c r="AY6332" s="76"/>
      <c r="AZ6332" s="76"/>
      <c r="BB6332" s="76"/>
      <c r="BC6332" s="76"/>
      <c r="BE6332" s="76"/>
      <c r="BF6332" s="76"/>
      <c r="BH6332" s="76"/>
      <c r="BI6332" s="76"/>
      <c r="BK6332" s="76"/>
      <c r="BL6332" s="76"/>
      <c r="BN6332" s="76"/>
      <c r="BO6332" s="76"/>
      <c r="BQ6332" s="76"/>
      <c r="BR6332" s="76"/>
      <c r="BT6332" s="76"/>
      <c r="BU6332" s="76"/>
      <c r="BW6332" s="76"/>
      <c r="BX6332" s="76"/>
    </row>
    <row r="6333" spans="1:76">
      <c r="A6333" s="2"/>
      <c r="B6333" s="2"/>
      <c r="C6333" s="2"/>
      <c r="D6333" s="75"/>
      <c r="F6333" s="76"/>
      <c r="G6333" s="76"/>
      <c r="I6333" s="76"/>
      <c r="J6333" s="76"/>
      <c r="L6333" s="76"/>
      <c r="M6333" s="76"/>
      <c r="O6333" s="76"/>
      <c r="P6333" s="76"/>
      <c r="R6333" s="76"/>
      <c r="S6333" s="76"/>
      <c r="U6333" s="76"/>
      <c r="V6333" s="76"/>
      <c r="X6333" s="76"/>
      <c r="Y6333" s="76"/>
      <c r="AA6333" s="76"/>
      <c r="AB6333" s="76"/>
      <c r="AD6333" s="76"/>
      <c r="AE6333" s="76"/>
      <c r="AG6333" s="76"/>
      <c r="AH6333" s="76"/>
      <c r="AJ6333" s="76"/>
      <c r="AK6333" s="76"/>
      <c r="AM6333" s="76"/>
      <c r="AN6333" s="76"/>
      <c r="AP6333" s="76"/>
      <c r="AQ6333" s="76"/>
      <c r="AS6333" s="76"/>
      <c r="AT6333" s="76"/>
      <c r="AV6333" s="76"/>
      <c r="AW6333" s="76"/>
      <c r="AY6333" s="76"/>
      <c r="AZ6333" s="76"/>
      <c r="BB6333" s="76"/>
      <c r="BC6333" s="76"/>
      <c r="BE6333" s="76"/>
      <c r="BF6333" s="76"/>
      <c r="BH6333" s="76"/>
      <c r="BI6333" s="76"/>
      <c r="BK6333" s="76"/>
      <c r="BL6333" s="76"/>
      <c r="BN6333" s="76"/>
      <c r="BO6333" s="76"/>
      <c r="BQ6333" s="76"/>
      <c r="BR6333" s="76"/>
      <c r="BT6333" s="76"/>
      <c r="BU6333" s="76"/>
      <c r="BW6333" s="76"/>
      <c r="BX6333" s="76"/>
    </row>
    <row r="6334" spans="1:76">
      <c r="A6334" s="2"/>
      <c r="B6334" s="2"/>
      <c r="C6334" s="2"/>
      <c r="D6334" s="75"/>
      <c r="F6334" s="76"/>
      <c r="G6334" s="76"/>
      <c r="I6334" s="76"/>
      <c r="J6334" s="76"/>
      <c r="L6334" s="76"/>
      <c r="M6334" s="76"/>
      <c r="O6334" s="76"/>
      <c r="P6334" s="76"/>
      <c r="R6334" s="76"/>
      <c r="S6334" s="76"/>
      <c r="U6334" s="76"/>
      <c r="V6334" s="76"/>
      <c r="X6334" s="76"/>
      <c r="Y6334" s="76"/>
      <c r="AA6334" s="76"/>
      <c r="AB6334" s="76"/>
      <c r="AD6334" s="76"/>
      <c r="AE6334" s="76"/>
      <c r="AG6334" s="76"/>
      <c r="AH6334" s="76"/>
      <c r="AJ6334" s="76"/>
      <c r="AK6334" s="76"/>
      <c r="AM6334" s="76"/>
      <c r="AN6334" s="76"/>
      <c r="AP6334" s="76"/>
      <c r="AQ6334" s="76"/>
      <c r="AS6334" s="76"/>
      <c r="AT6334" s="76"/>
      <c r="AV6334" s="76"/>
      <c r="AW6334" s="76"/>
      <c r="AY6334" s="76"/>
      <c r="AZ6334" s="76"/>
      <c r="BB6334" s="76"/>
      <c r="BC6334" s="76"/>
      <c r="BE6334" s="76"/>
      <c r="BF6334" s="76"/>
      <c r="BH6334" s="76"/>
      <c r="BI6334" s="76"/>
      <c r="BK6334" s="76"/>
      <c r="BL6334" s="76"/>
      <c r="BN6334" s="76"/>
      <c r="BO6334" s="76"/>
      <c r="BQ6334" s="76"/>
      <c r="BR6334" s="76"/>
      <c r="BT6334" s="76"/>
      <c r="BU6334" s="76"/>
      <c r="BW6334" s="76"/>
      <c r="BX6334" s="76"/>
    </row>
    <row r="6335" spans="1:76">
      <c r="A6335" s="2"/>
      <c r="B6335" s="2"/>
      <c r="C6335" s="2"/>
      <c r="D6335" s="75"/>
      <c r="F6335" s="76"/>
      <c r="G6335" s="76"/>
      <c r="I6335" s="76"/>
      <c r="J6335" s="76"/>
      <c r="L6335" s="76"/>
      <c r="M6335" s="76"/>
      <c r="O6335" s="76"/>
      <c r="P6335" s="76"/>
      <c r="R6335" s="76"/>
      <c r="S6335" s="76"/>
      <c r="U6335" s="76"/>
      <c r="V6335" s="76"/>
      <c r="X6335" s="76"/>
      <c r="Y6335" s="76"/>
      <c r="AA6335" s="76"/>
      <c r="AB6335" s="76"/>
      <c r="AD6335" s="76"/>
      <c r="AE6335" s="76"/>
      <c r="AG6335" s="76"/>
      <c r="AH6335" s="76"/>
      <c r="AJ6335" s="76"/>
      <c r="AK6335" s="76"/>
      <c r="AM6335" s="76"/>
      <c r="AN6335" s="76"/>
      <c r="AP6335" s="76"/>
      <c r="AQ6335" s="76"/>
      <c r="AS6335" s="76"/>
      <c r="AT6335" s="76"/>
      <c r="AV6335" s="76"/>
      <c r="AW6335" s="76"/>
      <c r="AY6335" s="76"/>
      <c r="AZ6335" s="76"/>
      <c r="BB6335" s="76"/>
      <c r="BC6335" s="76"/>
      <c r="BE6335" s="76"/>
      <c r="BF6335" s="76"/>
      <c r="BH6335" s="76"/>
      <c r="BI6335" s="76"/>
      <c r="BK6335" s="76"/>
      <c r="BL6335" s="76"/>
      <c r="BN6335" s="76"/>
      <c r="BO6335" s="76"/>
      <c r="BQ6335" s="76"/>
      <c r="BR6335" s="76"/>
      <c r="BT6335" s="76"/>
      <c r="BU6335" s="76"/>
      <c r="BW6335" s="76"/>
      <c r="BX6335" s="76"/>
    </row>
    <row r="6336" spans="1:76">
      <c r="A6336" s="2"/>
      <c r="B6336" s="2"/>
      <c r="C6336" s="2"/>
      <c r="D6336" s="75"/>
      <c r="F6336" s="76"/>
      <c r="G6336" s="76"/>
      <c r="I6336" s="76"/>
      <c r="J6336" s="76"/>
      <c r="L6336" s="76"/>
      <c r="M6336" s="76"/>
      <c r="O6336" s="76"/>
      <c r="P6336" s="76"/>
      <c r="R6336" s="76"/>
      <c r="S6336" s="76"/>
      <c r="U6336" s="76"/>
      <c r="V6336" s="76"/>
      <c r="X6336" s="76"/>
      <c r="Y6336" s="76"/>
      <c r="AA6336" s="76"/>
      <c r="AB6336" s="76"/>
      <c r="AD6336" s="76"/>
      <c r="AE6336" s="76"/>
      <c r="AG6336" s="76"/>
      <c r="AH6336" s="76"/>
      <c r="AJ6336" s="76"/>
      <c r="AK6336" s="76"/>
      <c r="AM6336" s="76"/>
      <c r="AN6336" s="76"/>
      <c r="AP6336" s="76"/>
      <c r="AQ6336" s="76"/>
      <c r="AS6336" s="76"/>
      <c r="AT6336" s="76"/>
      <c r="AV6336" s="76"/>
      <c r="AW6336" s="76"/>
      <c r="AY6336" s="76"/>
      <c r="AZ6336" s="76"/>
      <c r="BB6336" s="76"/>
      <c r="BC6336" s="76"/>
      <c r="BE6336" s="76"/>
      <c r="BF6336" s="76"/>
      <c r="BH6336" s="76"/>
      <c r="BI6336" s="76"/>
      <c r="BK6336" s="76"/>
      <c r="BL6336" s="76"/>
      <c r="BN6336" s="76"/>
      <c r="BO6336" s="76"/>
      <c r="BQ6336" s="76"/>
      <c r="BR6336" s="76"/>
      <c r="BT6336" s="76"/>
      <c r="BU6336" s="76"/>
      <c r="BW6336" s="76"/>
      <c r="BX6336" s="76"/>
    </row>
    <row r="6337" spans="1:76">
      <c r="A6337" s="2"/>
      <c r="B6337" s="2"/>
      <c r="C6337" s="2"/>
      <c r="D6337" s="75"/>
      <c r="F6337" s="76"/>
      <c r="G6337" s="76"/>
      <c r="I6337" s="76"/>
      <c r="J6337" s="76"/>
      <c r="L6337" s="76"/>
      <c r="M6337" s="76"/>
      <c r="O6337" s="76"/>
      <c r="P6337" s="76"/>
      <c r="R6337" s="76"/>
      <c r="S6337" s="76"/>
      <c r="U6337" s="76"/>
      <c r="V6337" s="76"/>
      <c r="X6337" s="76"/>
      <c r="Y6337" s="76"/>
      <c r="AA6337" s="76"/>
      <c r="AB6337" s="76"/>
      <c r="AD6337" s="76"/>
      <c r="AE6337" s="76"/>
      <c r="AG6337" s="76"/>
      <c r="AH6337" s="76"/>
      <c r="AJ6337" s="76"/>
      <c r="AK6337" s="76"/>
      <c r="AM6337" s="76"/>
      <c r="AN6337" s="76"/>
      <c r="AP6337" s="76"/>
      <c r="AQ6337" s="76"/>
      <c r="AS6337" s="76"/>
      <c r="AT6337" s="76"/>
      <c r="AV6337" s="76"/>
      <c r="AW6337" s="76"/>
      <c r="AY6337" s="76"/>
      <c r="AZ6337" s="76"/>
      <c r="BB6337" s="76"/>
      <c r="BC6337" s="76"/>
      <c r="BE6337" s="76"/>
      <c r="BF6337" s="76"/>
      <c r="BH6337" s="76"/>
      <c r="BI6337" s="76"/>
      <c r="BK6337" s="76"/>
      <c r="BL6337" s="76"/>
      <c r="BN6337" s="76"/>
      <c r="BO6337" s="76"/>
      <c r="BQ6337" s="76"/>
      <c r="BR6337" s="76"/>
      <c r="BT6337" s="76"/>
      <c r="BU6337" s="76"/>
      <c r="BW6337" s="76"/>
      <c r="BX6337" s="76"/>
    </row>
    <row r="6338" spans="1:76">
      <c r="A6338" s="2"/>
      <c r="B6338" s="2"/>
      <c r="C6338" s="2"/>
      <c r="D6338" s="75"/>
      <c r="F6338" s="76"/>
      <c r="G6338" s="76"/>
      <c r="I6338" s="76"/>
      <c r="J6338" s="76"/>
      <c r="L6338" s="76"/>
      <c r="M6338" s="76"/>
      <c r="O6338" s="76"/>
      <c r="P6338" s="76"/>
      <c r="R6338" s="76"/>
      <c r="S6338" s="76"/>
      <c r="U6338" s="76"/>
      <c r="V6338" s="76"/>
      <c r="X6338" s="76"/>
      <c r="Y6338" s="76"/>
      <c r="AA6338" s="76"/>
      <c r="AB6338" s="76"/>
      <c r="AD6338" s="76"/>
      <c r="AE6338" s="76"/>
      <c r="AG6338" s="76"/>
      <c r="AH6338" s="76"/>
      <c r="AJ6338" s="76"/>
      <c r="AK6338" s="76"/>
      <c r="AM6338" s="76"/>
      <c r="AN6338" s="76"/>
      <c r="AP6338" s="76"/>
      <c r="AQ6338" s="76"/>
      <c r="AS6338" s="76"/>
      <c r="AT6338" s="76"/>
      <c r="AV6338" s="76"/>
      <c r="AW6338" s="76"/>
      <c r="AY6338" s="76"/>
      <c r="AZ6338" s="76"/>
      <c r="BB6338" s="76"/>
      <c r="BC6338" s="76"/>
      <c r="BE6338" s="76"/>
      <c r="BF6338" s="76"/>
      <c r="BH6338" s="76"/>
      <c r="BI6338" s="76"/>
      <c r="BK6338" s="76"/>
      <c r="BL6338" s="76"/>
      <c r="BN6338" s="76"/>
      <c r="BO6338" s="76"/>
      <c r="BQ6338" s="76"/>
      <c r="BR6338" s="76"/>
      <c r="BT6338" s="76"/>
      <c r="BU6338" s="76"/>
      <c r="BW6338" s="76"/>
      <c r="BX6338" s="76"/>
    </row>
    <row r="6339" spans="1:76">
      <c r="A6339" s="2"/>
      <c r="B6339" s="2"/>
      <c r="C6339" s="2"/>
      <c r="D6339" s="75"/>
      <c r="F6339" s="76"/>
      <c r="G6339" s="76"/>
      <c r="I6339" s="76"/>
      <c r="J6339" s="76"/>
      <c r="L6339" s="76"/>
      <c r="M6339" s="76"/>
      <c r="O6339" s="76"/>
      <c r="P6339" s="76"/>
      <c r="R6339" s="76"/>
      <c r="S6339" s="76"/>
      <c r="U6339" s="76"/>
      <c r="V6339" s="76"/>
      <c r="X6339" s="76"/>
      <c r="Y6339" s="76"/>
      <c r="AA6339" s="76"/>
      <c r="AB6339" s="76"/>
      <c r="AD6339" s="76"/>
      <c r="AE6339" s="76"/>
      <c r="AG6339" s="76"/>
      <c r="AH6339" s="76"/>
      <c r="AJ6339" s="76"/>
      <c r="AK6339" s="76"/>
      <c r="AM6339" s="76"/>
      <c r="AN6339" s="76"/>
      <c r="AP6339" s="76"/>
      <c r="AQ6339" s="76"/>
      <c r="AS6339" s="76"/>
      <c r="AT6339" s="76"/>
      <c r="AV6339" s="76"/>
      <c r="AW6339" s="76"/>
      <c r="AY6339" s="76"/>
      <c r="AZ6339" s="76"/>
      <c r="BB6339" s="76"/>
      <c r="BC6339" s="76"/>
      <c r="BE6339" s="76"/>
      <c r="BF6339" s="76"/>
      <c r="BH6339" s="76"/>
      <c r="BI6339" s="76"/>
      <c r="BK6339" s="76"/>
      <c r="BL6339" s="76"/>
      <c r="BN6339" s="76"/>
      <c r="BO6339" s="76"/>
      <c r="BQ6339" s="76"/>
      <c r="BR6339" s="76"/>
      <c r="BT6339" s="76"/>
      <c r="BU6339" s="76"/>
      <c r="BW6339" s="76"/>
      <c r="BX6339" s="76"/>
    </row>
    <row r="6340" spans="1:76">
      <c r="A6340" s="2"/>
      <c r="B6340" s="2"/>
      <c r="C6340" s="2"/>
      <c r="D6340" s="75"/>
      <c r="F6340" s="76"/>
      <c r="G6340" s="76"/>
      <c r="I6340" s="76"/>
      <c r="J6340" s="76"/>
      <c r="L6340" s="76"/>
      <c r="M6340" s="76"/>
      <c r="O6340" s="76"/>
      <c r="P6340" s="76"/>
      <c r="R6340" s="76"/>
      <c r="S6340" s="76"/>
      <c r="U6340" s="76"/>
      <c r="V6340" s="76"/>
      <c r="X6340" s="76"/>
      <c r="Y6340" s="76"/>
      <c r="AA6340" s="76"/>
      <c r="AB6340" s="76"/>
      <c r="AD6340" s="76"/>
      <c r="AE6340" s="76"/>
      <c r="AG6340" s="76"/>
      <c r="AH6340" s="76"/>
      <c r="AJ6340" s="76"/>
      <c r="AK6340" s="76"/>
      <c r="AM6340" s="76"/>
      <c r="AN6340" s="76"/>
      <c r="AP6340" s="76"/>
      <c r="AQ6340" s="76"/>
      <c r="AS6340" s="76"/>
      <c r="AT6340" s="76"/>
      <c r="AV6340" s="76"/>
      <c r="AW6340" s="76"/>
      <c r="AY6340" s="76"/>
      <c r="AZ6340" s="76"/>
      <c r="BB6340" s="76"/>
      <c r="BC6340" s="76"/>
      <c r="BE6340" s="76"/>
      <c r="BF6340" s="76"/>
      <c r="BH6340" s="76"/>
      <c r="BI6340" s="76"/>
      <c r="BK6340" s="76"/>
      <c r="BL6340" s="76"/>
      <c r="BN6340" s="76"/>
      <c r="BO6340" s="76"/>
      <c r="BQ6340" s="76"/>
      <c r="BR6340" s="76"/>
      <c r="BT6340" s="76"/>
      <c r="BU6340" s="76"/>
      <c r="BW6340" s="76"/>
      <c r="BX6340" s="76"/>
    </row>
    <row r="6341" spans="1:76">
      <c r="A6341" s="2"/>
      <c r="B6341" s="2"/>
      <c r="C6341" s="2"/>
      <c r="D6341" s="75"/>
      <c r="F6341" s="76"/>
      <c r="G6341" s="76"/>
      <c r="I6341" s="76"/>
      <c r="J6341" s="76"/>
      <c r="L6341" s="76"/>
      <c r="M6341" s="76"/>
      <c r="O6341" s="76"/>
      <c r="P6341" s="76"/>
      <c r="R6341" s="76"/>
      <c r="S6341" s="76"/>
      <c r="U6341" s="76"/>
      <c r="V6341" s="76"/>
      <c r="X6341" s="76"/>
      <c r="Y6341" s="76"/>
      <c r="AA6341" s="76"/>
      <c r="AB6341" s="76"/>
      <c r="AD6341" s="76"/>
      <c r="AE6341" s="76"/>
      <c r="AG6341" s="76"/>
      <c r="AH6341" s="76"/>
      <c r="AJ6341" s="76"/>
      <c r="AK6341" s="76"/>
      <c r="AM6341" s="76"/>
      <c r="AN6341" s="76"/>
      <c r="AP6341" s="76"/>
      <c r="AQ6341" s="76"/>
      <c r="AS6341" s="76"/>
      <c r="AT6341" s="76"/>
      <c r="AV6341" s="76"/>
      <c r="AW6341" s="76"/>
      <c r="AY6341" s="76"/>
      <c r="AZ6341" s="76"/>
      <c r="BB6341" s="76"/>
      <c r="BC6341" s="76"/>
      <c r="BE6341" s="76"/>
      <c r="BF6341" s="76"/>
      <c r="BH6341" s="76"/>
      <c r="BI6341" s="76"/>
      <c r="BK6341" s="76"/>
      <c r="BL6341" s="76"/>
      <c r="BN6341" s="76"/>
      <c r="BO6341" s="76"/>
      <c r="BQ6341" s="76"/>
      <c r="BR6341" s="76"/>
      <c r="BT6341" s="76"/>
      <c r="BU6341" s="76"/>
      <c r="BW6341" s="76"/>
      <c r="BX6341" s="76"/>
    </row>
    <row r="6342" spans="1:76">
      <c r="A6342" s="2"/>
      <c r="B6342" s="2"/>
      <c r="C6342" s="2"/>
      <c r="D6342" s="75"/>
      <c r="F6342" s="76"/>
      <c r="G6342" s="76"/>
      <c r="I6342" s="76"/>
      <c r="J6342" s="76"/>
      <c r="L6342" s="76"/>
      <c r="M6342" s="76"/>
      <c r="O6342" s="76"/>
      <c r="P6342" s="76"/>
      <c r="R6342" s="76"/>
      <c r="S6342" s="76"/>
      <c r="U6342" s="76"/>
      <c r="V6342" s="76"/>
      <c r="X6342" s="76"/>
      <c r="Y6342" s="76"/>
      <c r="AA6342" s="76"/>
      <c r="AB6342" s="76"/>
      <c r="AD6342" s="76"/>
      <c r="AE6342" s="76"/>
      <c r="AG6342" s="76"/>
      <c r="AH6342" s="76"/>
      <c r="AJ6342" s="76"/>
      <c r="AK6342" s="76"/>
      <c r="AM6342" s="76"/>
      <c r="AN6342" s="76"/>
      <c r="AP6342" s="76"/>
      <c r="AQ6342" s="76"/>
      <c r="AS6342" s="76"/>
      <c r="AT6342" s="76"/>
      <c r="AV6342" s="76"/>
      <c r="AW6342" s="76"/>
      <c r="AY6342" s="76"/>
      <c r="AZ6342" s="76"/>
      <c r="BB6342" s="76"/>
      <c r="BC6342" s="76"/>
      <c r="BE6342" s="76"/>
      <c r="BF6342" s="76"/>
      <c r="BH6342" s="76"/>
      <c r="BI6342" s="76"/>
      <c r="BK6342" s="76"/>
      <c r="BL6342" s="76"/>
      <c r="BN6342" s="76"/>
      <c r="BO6342" s="76"/>
      <c r="BQ6342" s="76"/>
      <c r="BR6342" s="76"/>
      <c r="BT6342" s="76"/>
      <c r="BU6342" s="76"/>
      <c r="BW6342" s="76"/>
      <c r="BX6342" s="76"/>
    </row>
    <row r="6343" spans="1:76">
      <c r="A6343" s="2"/>
      <c r="B6343" s="2"/>
      <c r="C6343" s="2"/>
      <c r="D6343" s="75"/>
      <c r="F6343" s="76"/>
      <c r="G6343" s="76"/>
      <c r="I6343" s="76"/>
      <c r="J6343" s="76"/>
      <c r="L6343" s="76"/>
      <c r="M6343" s="76"/>
      <c r="O6343" s="76"/>
      <c r="P6343" s="76"/>
      <c r="R6343" s="76"/>
      <c r="S6343" s="76"/>
      <c r="U6343" s="76"/>
      <c r="V6343" s="76"/>
      <c r="X6343" s="76"/>
      <c r="Y6343" s="76"/>
      <c r="AA6343" s="76"/>
      <c r="AB6343" s="76"/>
      <c r="AD6343" s="76"/>
      <c r="AE6343" s="76"/>
      <c r="AG6343" s="76"/>
      <c r="AH6343" s="76"/>
      <c r="AJ6343" s="76"/>
      <c r="AK6343" s="76"/>
      <c r="AM6343" s="76"/>
      <c r="AN6343" s="76"/>
      <c r="AP6343" s="76"/>
      <c r="AQ6343" s="76"/>
      <c r="AS6343" s="76"/>
      <c r="AT6343" s="76"/>
      <c r="AV6343" s="76"/>
      <c r="AW6343" s="76"/>
      <c r="AY6343" s="76"/>
      <c r="AZ6343" s="76"/>
      <c r="BB6343" s="76"/>
      <c r="BC6343" s="76"/>
      <c r="BE6343" s="76"/>
      <c r="BF6343" s="76"/>
      <c r="BH6343" s="76"/>
      <c r="BI6343" s="76"/>
      <c r="BK6343" s="76"/>
      <c r="BL6343" s="76"/>
      <c r="BN6343" s="76"/>
      <c r="BO6343" s="76"/>
      <c r="BQ6343" s="76"/>
      <c r="BR6343" s="76"/>
      <c r="BT6343" s="76"/>
      <c r="BU6343" s="76"/>
      <c r="BW6343" s="76"/>
      <c r="BX6343" s="76"/>
    </row>
    <row r="6344" spans="1:76">
      <c r="A6344" s="2"/>
      <c r="B6344" s="2"/>
      <c r="C6344" s="2"/>
      <c r="D6344" s="75"/>
      <c r="F6344" s="76"/>
      <c r="G6344" s="76"/>
      <c r="I6344" s="76"/>
      <c r="J6344" s="76"/>
      <c r="L6344" s="76"/>
      <c r="M6344" s="76"/>
      <c r="O6344" s="76"/>
      <c r="P6344" s="76"/>
      <c r="R6344" s="76"/>
      <c r="S6344" s="76"/>
      <c r="U6344" s="76"/>
      <c r="V6344" s="76"/>
      <c r="X6344" s="76"/>
      <c r="Y6344" s="76"/>
      <c r="AA6344" s="76"/>
      <c r="AB6344" s="76"/>
      <c r="AD6344" s="76"/>
      <c r="AE6344" s="76"/>
      <c r="AG6344" s="76"/>
      <c r="AH6344" s="76"/>
      <c r="AJ6344" s="76"/>
      <c r="AK6344" s="76"/>
      <c r="AM6344" s="76"/>
      <c r="AN6344" s="76"/>
      <c r="AP6344" s="76"/>
      <c r="AQ6344" s="76"/>
      <c r="AS6344" s="76"/>
      <c r="AT6344" s="76"/>
      <c r="AV6344" s="76"/>
      <c r="AW6344" s="76"/>
      <c r="AY6344" s="76"/>
      <c r="AZ6344" s="76"/>
      <c r="BB6344" s="76"/>
      <c r="BC6344" s="76"/>
      <c r="BE6344" s="76"/>
      <c r="BF6344" s="76"/>
      <c r="BH6344" s="76"/>
      <c r="BI6344" s="76"/>
      <c r="BK6344" s="76"/>
      <c r="BL6344" s="76"/>
      <c r="BN6344" s="76"/>
      <c r="BO6344" s="76"/>
      <c r="BQ6344" s="76"/>
      <c r="BR6344" s="76"/>
      <c r="BT6344" s="76"/>
      <c r="BU6344" s="76"/>
      <c r="BW6344" s="76"/>
      <c r="BX6344" s="76"/>
    </row>
    <row r="6345" spans="1:76">
      <c r="A6345" s="2"/>
      <c r="B6345" s="2"/>
      <c r="C6345" s="2"/>
      <c r="D6345" s="75"/>
      <c r="F6345" s="76"/>
      <c r="G6345" s="76"/>
      <c r="I6345" s="76"/>
      <c r="J6345" s="76"/>
      <c r="L6345" s="76"/>
      <c r="M6345" s="76"/>
      <c r="O6345" s="76"/>
      <c r="P6345" s="76"/>
      <c r="R6345" s="76"/>
      <c r="S6345" s="76"/>
      <c r="U6345" s="76"/>
      <c r="V6345" s="76"/>
      <c r="X6345" s="76"/>
      <c r="Y6345" s="76"/>
      <c r="AA6345" s="76"/>
      <c r="AB6345" s="76"/>
      <c r="AD6345" s="76"/>
      <c r="AE6345" s="76"/>
      <c r="AG6345" s="76"/>
      <c r="AH6345" s="76"/>
      <c r="AJ6345" s="76"/>
      <c r="AK6345" s="76"/>
      <c r="AM6345" s="76"/>
      <c r="AN6345" s="76"/>
      <c r="AP6345" s="76"/>
      <c r="AQ6345" s="76"/>
      <c r="AS6345" s="76"/>
      <c r="AT6345" s="76"/>
      <c r="AV6345" s="76"/>
      <c r="AW6345" s="76"/>
      <c r="AY6345" s="76"/>
      <c r="AZ6345" s="76"/>
      <c r="BB6345" s="76"/>
      <c r="BC6345" s="76"/>
      <c r="BE6345" s="76"/>
      <c r="BF6345" s="76"/>
      <c r="BH6345" s="76"/>
      <c r="BI6345" s="76"/>
      <c r="BK6345" s="76"/>
      <c r="BL6345" s="76"/>
      <c r="BN6345" s="76"/>
      <c r="BO6345" s="76"/>
      <c r="BQ6345" s="76"/>
      <c r="BR6345" s="76"/>
      <c r="BT6345" s="76"/>
      <c r="BU6345" s="76"/>
      <c r="BW6345" s="76"/>
      <c r="BX6345" s="76"/>
    </row>
    <row r="6346" spans="1:76">
      <c r="A6346" s="2"/>
      <c r="B6346" s="2"/>
      <c r="C6346" s="2"/>
      <c r="D6346" s="75"/>
      <c r="F6346" s="76"/>
      <c r="G6346" s="76"/>
      <c r="I6346" s="76"/>
      <c r="J6346" s="76"/>
      <c r="L6346" s="76"/>
      <c r="M6346" s="76"/>
      <c r="O6346" s="76"/>
      <c r="P6346" s="76"/>
      <c r="R6346" s="76"/>
      <c r="S6346" s="76"/>
      <c r="U6346" s="76"/>
      <c r="V6346" s="76"/>
      <c r="X6346" s="76"/>
      <c r="Y6346" s="76"/>
      <c r="AA6346" s="76"/>
      <c r="AB6346" s="76"/>
      <c r="AD6346" s="76"/>
      <c r="AE6346" s="76"/>
      <c r="AG6346" s="76"/>
      <c r="AH6346" s="76"/>
      <c r="AJ6346" s="76"/>
      <c r="AK6346" s="76"/>
      <c r="AM6346" s="76"/>
      <c r="AN6346" s="76"/>
      <c r="AP6346" s="76"/>
      <c r="AQ6346" s="76"/>
      <c r="AS6346" s="76"/>
      <c r="AT6346" s="76"/>
      <c r="AV6346" s="76"/>
      <c r="AW6346" s="76"/>
      <c r="AY6346" s="76"/>
      <c r="AZ6346" s="76"/>
      <c r="BB6346" s="76"/>
      <c r="BC6346" s="76"/>
      <c r="BE6346" s="76"/>
      <c r="BF6346" s="76"/>
      <c r="BH6346" s="76"/>
      <c r="BI6346" s="76"/>
      <c r="BK6346" s="76"/>
      <c r="BL6346" s="76"/>
      <c r="BN6346" s="76"/>
      <c r="BO6346" s="76"/>
      <c r="BQ6346" s="76"/>
      <c r="BR6346" s="76"/>
      <c r="BT6346" s="76"/>
      <c r="BU6346" s="76"/>
      <c r="BW6346" s="76"/>
      <c r="BX6346" s="76"/>
    </row>
    <row r="6347" spans="1:76">
      <c r="A6347" s="2"/>
      <c r="B6347" s="2"/>
      <c r="C6347" s="2"/>
      <c r="D6347" s="75"/>
      <c r="F6347" s="76"/>
      <c r="G6347" s="76"/>
      <c r="I6347" s="76"/>
      <c r="J6347" s="76"/>
      <c r="L6347" s="76"/>
      <c r="M6347" s="76"/>
      <c r="O6347" s="76"/>
      <c r="P6347" s="76"/>
      <c r="R6347" s="76"/>
      <c r="S6347" s="76"/>
      <c r="U6347" s="76"/>
      <c r="V6347" s="76"/>
      <c r="X6347" s="76"/>
      <c r="Y6347" s="76"/>
      <c r="AA6347" s="76"/>
      <c r="AB6347" s="76"/>
      <c r="AD6347" s="76"/>
      <c r="AE6347" s="76"/>
      <c r="AG6347" s="76"/>
      <c r="AH6347" s="76"/>
      <c r="AJ6347" s="76"/>
      <c r="AK6347" s="76"/>
      <c r="AM6347" s="76"/>
      <c r="AN6347" s="76"/>
      <c r="AP6347" s="76"/>
      <c r="AQ6347" s="76"/>
      <c r="AS6347" s="76"/>
      <c r="AT6347" s="76"/>
      <c r="AV6347" s="76"/>
      <c r="AW6347" s="76"/>
      <c r="AY6347" s="76"/>
      <c r="AZ6347" s="76"/>
      <c r="BB6347" s="76"/>
      <c r="BC6347" s="76"/>
      <c r="BE6347" s="76"/>
      <c r="BF6347" s="76"/>
      <c r="BH6347" s="76"/>
      <c r="BI6347" s="76"/>
      <c r="BK6347" s="76"/>
      <c r="BL6347" s="76"/>
      <c r="BN6347" s="76"/>
      <c r="BO6347" s="76"/>
      <c r="BQ6347" s="76"/>
      <c r="BR6347" s="76"/>
      <c r="BT6347" s="76"/>
      <c r="BU6347" s="76"/>
      <c r="BW6347" s="76"/>
      <c r="BX6347" s="76"/>
    </row>
    <row r="6348" spans="1:76">
      <c r="A6348" s="2"/>
      <c r="B6348" s="2"/>
      <c r="C6348" s="2"/>
      <c r="D6348" s="75"/>
      <c r="F6348" s="76"/>
      <c r="G6348" s="76"/>
      <c r="I6348" s="76"/>
      <c r="J6348" s="76"/>
      <c r="L6348" s="76"/>
      <c r="M6348" s="76"/>
      <c r="O6348" s="76"/>
      <c r="P6348" s="76"/>
      <c r="R6348" s="76"/>
      <c r="S6348" s="76"/>
      <c r="U6348" s="76"/>
      <c r="V6348" s="76"/>
      <c r="X6348" s="76"/>
      <c r="Y6348" s="76"/>
      <c r="AA6348" s="76"/>
      <c r="AB6348" s="76"/>
      <c r="AD6348" s="76"/>
      <c r="AE6348" s="76"/>
      <c r="AG6348" s="76"/>
      <c r="AH6348" s="76"/>
      <c r="AJ6348" s="76"/>
      <c r="AK6348" s="76"/>
      <c r="AM6348" s="76"/>
      <c r="AN6348" s="76"/>
      <c r="AP6348" s="76"/>
      <c r="AQ6348" s="76"/>
      <c r="AS6348" s="76"/>
      <c r="AT6348" s="76"/>
      <c r="AV6348" s="76"/>
      <c r="AW6348" s="76"/>
      <c r="AY6348" s="76"/>
      <c r="AZ6348" s="76"/>
      <c r="BB6348" s="76"/>
      <c r="BC6348" s="76"/>
      <c r="BE6348" s="76"/>
      <c r="BF6348" s="76"/>
      <c r="BH6348" s="76"/>
      <c r="BI6348" s="76"/>
      <c r="BK6348" s="76"/>
      <c r="BL6348" s="76"/>
      <c r="BN6348" s="76"/>
      <c r="BO6348" s="76"/>
      <c r="BQ6348" s="76"/>
      <c r="BR6348" s="76"/>
      <c r="BT6348" s="76"/>
      <c r="BU6348" s="76"/>
      <c r="BW6348" s="76"/>
      <c r="BX6348" s="76"/>
    </row>
    <row r="6349" spans="1:76">
      <c r="A6349" s="2"/>
      <c r="B6349" s="2"/>
      <c r="C6349" s="2"/>
      <c r="D6349" s="75"/>
      <c r="F6349" s="76"/>
      <c r="G6349" s="76"/>
      <c r="I6349" s="76"/>
      <c r="J6349" s="76"/>
      <c r="L6349" s="76"/>
      <c r="M6349" s="76"/>
      <c r="O6349" s="76"/>
      <c r="P6349" s="76"/>
      <c r="R6349" s="76"/>
      <c r="S6349" s="76"/>
      <c r="U6349" s="76"/>
      <c r="V6349" s="76"/>
      <c r="X6349" s="76"/>
      <c r="Y6349" s="76"/>
      <c r="AA6349" s="76"/>
      <c r="AB6349" s="76"/>
      <c r="AD6349" s="76"/>
      <c r="AE6349" s="76"/>
      <c r="AG6349" s="76"/>
      <c r="AH6349" s="76"/>
      <c r="AJ6349" s="76"/>
      <c r="AK6349" s="76"/>
      <c r="AM6349" s="76"/>
      <c r="AN6349" s="76"/>
      <c r="AP6349" s="76"/>
      <c r="AQ6349" s="76"/>
      <c r="AS6349" s="76"/>
      <c r="AT6349" s="76"/>
      <c r="AV6349" s="76"/>
      <c r="AW6349" s="76"/>
      <c r="AY6349" s="76"/>
      <c r="AZ6349" s="76"/>
      <c r="BB6349" s="76"/>
      <c r="BC6349" s="76"/>
      <c r="BE6349" s="76"/>
      <c r="BF6349" s="76"/>
      <c r="BH6349" s="76"/>
      <c r="BI6349" s="76"/>
      <c r="BK6349" s="76"/>
      <c r="BL6349" s="76"/>
      <c r="BN6349" s="76"/>
      <c r="BO6349" s="76"/>
      <c r="BQ6349" s="76"/>
      <c r="BR6349" s="76"/>
      <c r="BT6349" s="76"/>
      <c r="BU6349" s="76"/>
      <c r="BW6349" s="76"/>
      <c r="BX6349" s="76"/>
    </row>
    <row r="6350" spans="1:76">
      <c r="A6350" s="2"/>
      <c r="B6350" s="2"/>
      <c r="C6350" s="2"/>
      <c r="D6350" s="75"/>
      <c r="F6350" s="76"/>
      <c r="G6350" s="76"/>
      <c r="I6350" s="76"/>
      <c r="J6350" s="76"/>
      <c r="L6350" s="76"/>
      <c r="M6350" s="76"/>
      <c r="O6350" s="76"/>
      <c r="P6350" s="76"/>
      <c r="R6350" s="76"/>
      <c r="S6350" s="76"/>
      <c r="U6350" s="76"/>
      <c r="V6350" s="76"/>
      <c r="X6350" s="76"/>
      <c r="Y6350" s="76"/>
      <c r="AA6350" s="76"/>
      <c r="AB6350" s="76"/>
      <c r="AD6350" s="76"/>
      <c r="AE6350" s="76"/>
      <c r="AG6350" s="76"/>
      <c r="AH6350" s="76"/>
      <c r="AJ6350" s="76"/>
      <c r="AK6350" s="76"/>
      <c r="AM6350" s="76"/>
      <c r="AN6350" s="76"/>
      <c r="AP6350" s="76"/>
      <c r="AQ6350" s="76"/>
      <c r="AS6350" s="76"/>
      <c r="AT6350" s="76"/>
      <c r="AV6350" s="76"/>
      <c r="AW6350" s="76"/>
      <c r="AY6350" s="76"/>
      <c r="AZ6350" s="76"/>
      <c r="BB6350" s="76"/>
      <c r="BC6350" s="76"/>
      <c r="BE6350" s="76"/>
      <c r="BF6350" s="76"/>
      <c r="BH6350" s="76"/>
      <c r="BI6350" s="76"/>
      <c r="BK6350" s="76"/>
      <c r="BL6350" s="76"/>
      <c r="BN6350" s="76"/>
      <c r="BO6350" s="76"/>
      <c r="BQ6350" s="76"/>
      <c r="BR6350" s="76"/>
      <c r="BT6350" s="76"/>
      <c r="BU6350" s="76"/>
      <c r="BW6350" s="76"/>
      <c r="BX6350" s="76"/>
    </row>
    <row r="6351" spans="1:76">
      <c r="A6351" s="2"/>
      <c r="B6351" s="2"/>
      <c r="C6351" s="2"/>
      <c r="D6351" s="75"/>
      <c r="F6351" s="76"/>
      <c r="G6351" s="76"/>
      <c r="I6351" s="76"/>
      <c r="J6351" s="76"/>
      <c r="L6351" s="76"/>
      <c r="M6351" s="76"/>
      <c r="O6351" s="76"/>
      <c r="P6351" s="76"/>
      <c r="R6351" s="76"/>
      <c r="S6351" s="76"/>
      <c r="U6351" s="76"/>
      <c r="V6351" s="76"/>
      <c r="X6351" s="76"/>
      <c r="Y6351" s="76"/>
      <c r="AA6351" s="76"/>
      <c r="AB6351" s="76"/>
      <c r="AD6351" s="76"/>
      <c r="AE6351" s="76"/>
      <c r="AG6351" s="76"/>
      <c r="AH6351" s="76"/>
      <c r="AJ6351" s="76"/>
      <c r="AK6351" s="76"/>
      <c r="AM6351" s="76"/>
      <c r="AN6351" s="76"/>
      <c r="AP6351" s="76"/>
      <c r="AQ6351" s="76"/>
      <c r="AS6351" s="76"/>
      <c r="AT6351" s="76"/>
      <c r="AV6351" s="76"/>
      <c r="AW6351" s="76"/>
      <c r="AY6351" s="76"/>
      <c r="AZ6351" s="76"/>
      <c r="BB6351" s="76"/>
      <c r="BC6351" s="76"/>
      <c r="BE6351" s="76"/>
      <c r="BF6351" s="76"/>
      <c r="BH6351" s="76"/>
      <c r="BI6351" s="76"/>
      <c r="BK6351" s="76"/>
      <c r="BL6351" s="76"/>
      <c r="BN6351" s="76"/>
      <c r="BO6351" s="76"/>
      <c r="BQ6351" s="76"/>
      <c r="BR6351" s="76"/>
      <c r="BT6351" s="76"/>
      <c r="BU6351" s="76"/>
      <c r="BW6351" s="76"/>
      <c r="BX6351" s="76"/>
    </row>
    <row r="6352" spans="1:76">
      <c r="A6352" s="2"/>
      <c r="B6352" s="2"/>
      <c r="C6352" s="2"/>
      <c r="D6352" s="75"/>
      <c r="F6352" s="76"/>
      <c r="G6352" s="76"/>
      <c r="I6352" s="76"/>
      <c r="J6352" s="76"/>
      <c r="L6352" s="76"/>
      <c r="M6352" s="76"/>
      <c r="O6352" s="76"/>
      <c r="P6352" s="76"/>
      <c r="R6352" s="76"/>
      <c r="S6352" s="76"/>
      <c r="U6352" s="76"/>
      <c r="V6352" s="76"/>
      <c r="X6352" s="76"/>
      <c r="Y6352" s="76"/>
      <c r="AA6352" s="76"/>
      <c r="AB6352" s="76"/>
      <c r="AD6352" s="76"/>
      <c r="AE6352" s="76"/>
      <c r="AG6352" s="76"/>
      <c r="AH6352" s="76"/>
      <c r="AJ6352" s="76"/>
      <c r="AK6352" s="76"/>
      <c r="AM6352" s="76"/>
      <c r="AN6352" s="76"/>
      <c r="AP6352" s="76"/>
      <c r="AQ6352" s="76"/>
      <c r="AS6352" s="76"/>
      <c r="AT6352" s="76"/>
      <c r="AV6352" s="76"/>
      <c r="AW6352" s="76"/>
      <c r="AY6352" s="76"/>
      <c r="AZ6352" s="76"/>
      <c r="BB6352" s="76"/>
      <c r="BC6352" s="76"/>
      <c r="BE6352" s="76"/>
      <c r="BF6352" s="76"/>
      <c r="BH6352" s="76"/>
      <c r="BI6352" s="76"/>
      <c r="BK6352" s="76"/>
      <c r="BL6352" s="76"/>
      <c r="BN6352" s="76"/>
      <c r="BO6352" s="76"/>
      <c r="BQ6352" s="76"/>
      <c r="BR6352" s="76"/>
      <c r="BT6352" s="76"/>
      <c r="BU6352" s="76"/>
      <c r="BW6352" s="76"/>
      <c r="BX6352" s="76"/>
    </row>
    <row r="6353" spans="1:76">
      <c r="A6353" s="2"/>
      <c r="B6353" s="2"/>
      <c r="C6353" s="2"/>
      <c r="D6353" s="75"/>
      <c r="F6353" s="76"/>
      <c r="G6353" s="76"/>
      <c r="I6353" s="76"/>
      <c r="J6353" s="76"/>
      <c r="L6353" s="76"/>
      <c r="M6353" s="76"/>
      <c r="O6353" s="76"/>
      <c r="P6353" s="76"/>
      <c r="R6353" s="76"/>
      <c r="S6353" s="76"/>
      <c r="U6353" s="76"/>
      <c r="V6353" s="76"/>
      <c r="X6353" s="76"/>
      <c r="Y6353" s="76"/>
      <c r="AA6353" s="76"/>
      <c r="AB6353" s="76"/>
      <c r="AD6353" s="76"/>
      <c r="AE6353" s="76"/>
      <c r="AG6353" s="76"/>
      <c r="AH6353" s="76"/>
      <c r="AJ6353" s="76"/>
      <c r="AK6353" s="76"/>
      <c r="AM6353" s="76"/>
      <c r="AN6353" s="76"/>
      <c r="AP6353" s="76"/>
      <c r="AQ6353" s="76"/>
      <c r="AS6353" s="76"/>
      <c r="AT6353" s="76"/>
      <c r="AV6353" s="76"/>
      <c r="AW6353" s="76"/>
      <c r="AY6353" s="76"/>
      <c r="AZ6353" s="76"/>
      <c r="BB6353" s="76"/>
      <c r="BC6353" s="76"/>
      <c r="BE6353" s="76"/>
      <c r="BF6353" s="76"/>
      <c r="BH6353" s="76"/>
      <c r="BI6353" s="76"/>
      <c r="BK6353" s="76"/>
      <c r="BL6353" s="76"/>
      <c r="BN6353" s="76"/>
      <c r="BO6353" s="76"/>
      <c r="BQ6353" s="76"/>
      <c r="BR6353" s="76"/>
      <c r="BT6353" s="76"/>
      <c r="BU6353" s="76"/>
      <c r="BW6353" s="76"/>
      <c r="BX6353" s="76"/>
    </row>
    <row r="6354" spans="1:76">
      <c r="A6354" s="2"/>
      <c r="B6354" s="2"/>
      <c r="C6354" s="2"/>
      <c r="D6354" s="75"/>
      <c r="F6354" s="76"/>
      <c r="G6354" s="76"/>
      <c r="I6354" s="76"/>
      <c r="J6354" s="76"/>
      <c r="L6354" s="76"/>
      <c r="M6354" s="76"/>
      <c r="O6354" s="76"/>
      <c r="P6354" s="76"/>
      <c r="R6354" s="76"/>
      <c r="S6354" s="76"/>
      <c r="U6354" s="76"/>
      <c r="V6354" s="76"/>
      <c r="X6354" s="76"/>
      <c r="Y6354" s="76"/>
      <c r="AA6354" s="76"/>
      <c r="AB6354" s="76"/>
      <c r="AD6354" s="76"/>
      <c r="AE6354" s="76"/>
      <c r="AG6354" s="76"/>
      <c r="AH6354" s="76"/>
      <c r="AJ6354" s="76"/>
      <c r="AK6354" s="76"/>
      <c r="AM6354" s="76"/>
      <c r="AN6354" s="76"/>
      <c r="AP6354" s="76"/>
      <c r="AQ6354" s="76"/>
      <c r="AS6354" s="76"/>
      <c r="AT6354" s="76"/>
      <c r="AV6354" s="76"/>
      <c r="AW6354" s="76"/>
      <c r="AY6354" s="76"/>
      <c r="AZ6354" s="76"/>
      <c r="BB6354" s="76"/>
      <c r="BC6354" s="76"/>
      <c r="BE6354" s="76"/>
      <c r="BF6354" s="76"/>
      <c r="BH6354" s="76"/>
      <c r="BI6354" s="76"/>
      <c r="BK6354" s="76"/>
      <c r="BL6354" s="76"/>
      <c r="BN6354" s="76"/>
      <c r="BO6354" s="76"/>
      <c r="BQ6354" s="76"/>
      <c r="BR6354" s="76"/>
      <c r="BT6354" s="76"/>
      <c r="BU6354" s="76"/>
      <c r="BW6354" s="76"/>
      <c r="BX6354" s="76"/>
    </row>
    <row r="6355" spans="1:76">
      <c r="A6355" s="2"/>
      <c r="B6355" s="2"/>
      <c r="C6355" s="2"/>
      <c r="D6355" s="75"/>
      <c r="F6355" s="76"/>
      <c r="G6355" s="76"/>
      <c r="I6355" s="76"/>
      <c r="J6355" s="76"/>
      <c r="L6355" s="76"/>
      <c r="M6355" s="76"/>
      <c r="O6355" s="76"/>
      <c r="P6355" s="76"/>
      <c r="R6355" s="76"/>
      <c r="S6355" s="76"/>
      <c r="U6355" s="76"/>
      <c r="V6355" s="76"/>
      <c r="X6355" s="76"/>
      <c r="Y6355" s="76"/>
      <c r="AA6355" s="76"/>
      <c r="AB6355" s="76"/>
      <c r="AD6355" s="76"/>
      <c r="AE6355" s="76"/>
      <c r="AG6355" s="76"/>
      <c r="AH6355" s="76"/>
      <c r="AJ6355" s="76"/>
      <c r="AK6355" s="76"/>
      <c r="AM6355" s="76"/>
      <c r="AN6355" s="76"/>
      <c r="AP6355" s="76"/>
      <c r="AQ6355" s="76"/>
      <c r="AS6355" s="76"/>
      <c r="AT6355" s="76"/>
      <c r="AV6355" s="76"/>
      <c r="AW6355" s="76"/>
      <c r="AY6355" s="76"/>
      <c r="AZ6355" s="76"/>
      <c r="BB6355" s="76"/>
      <c r="BC6355" s="76"/>
      <c r="BE6355" s="76"/>
      <c r="BF6355" s="76"/>
      <c r="BH6355" s="76"/>
      <c r="BI6355" s="76"/>
      <c r="BK6355" s="76"/>
      <c r="BL6355" s="76"/>
      <c r="BN6355" s="76"/>
      <c r="BO6355" s="76"/>
      <c r="BQ6355" s="76"/>
      <c r="BR6355" s="76"/>
      <c r="BT6355" s="76"/>
      <c r="BU6355" s="76"/>
      <c r="BW6355" s="76"/>
      <c r="BX6355" s="76"/>
    </row>
    <row r="6356" spans="1:76">
      <c r="A6356" s="2"/>
      <c r="B6356" s="2"/>
      <c r="C6356" s="2"/>
      <c r="D6356" s="75"/>
      <c r="F6356" s="76"/>
      <c r="G6356" s="76"/>
      <c r="I6356" s="76"/>
      <c r="J6356" s="76"/>
      <c r="L6356" s="76"/>
      <c r="M6356" s="76"/>
      <c r="O6356" s="76"/>
      <c r="P6356" s="76"/>
      <c r="R6356" s="76"/>
      <c r="S6356" s="76"/>
      <c r="U6356" s="76"/>
      <c r="V6356" s="76"/>
      <c r="X6356" s="76"/>
      <c r="Y6356" s="76"/>
      <c r="AA6356" s="76"/>
      <c r="AB6356" s="76"/>
      <c r="AD6356" s="76"/>
      <c r="AE6356" s="76"/>
      <c r="AG6356" s="76"/>
      <c r="AH6356" s="76"/>
      <c r="AJ6356" s="76"/>
      <c r="AK6356" s="76"/>
      <c r="AM6356" s="76"/>
      <c r="AN6356" s="76"/>
      <c r="AP6356" s="76"/>
      <c r="AQ6356" s="76"/>
      <c r="AS6356" s="76"/>
      <c r="AT6356" s="76"/>
      <c r="AV6356" s="76"/>
      <c r="AW6356" s="76"/>
      <c r="AY6356" s="76"/>
      <c r="AZ6356" s="76"/>
      <c r="BB6356" s="76"/>
      <c r="BC6356" s="76"/>
      <c r="BE6356" s="76"/>
      <c r="BF6356" s="76"/>
      <c r="BH6356" s="76"/>
      <c r="BI6356" s="76"/>
      <c r="BK6356" s="76"/>
      <c r="BL6356" s="76"/>
      <c r="BN6356" s="76"/>
      <c r="BO6356" s="76"/>
      <c r="BQ6356" s="76"/>
      <c r="BR6356" s="76"/>
      <c r="BT6356" s="76"/>
      <c r="BU6356" s="76"/>
      <c r="BW6356" s="76"/>
      <c r="BX6356" s="76"/>
    </row>
    <row r="6357" spans="1:76">
      <c r="A6357" s="2"/>
      <c r="B6357" s="2"/>
      <c r="C6357" s="2"/>
      <c r="D6357" s="75"/>
      <c r="F6357" s="76"/>
      <c r="G6357" s="76"/>
      <c r="I6357" s="76"/>
      <c r="J6357" s="76"/>
      <c r="L6357" s="76"/>
      <c r="M6357" s="76"/>
      <c r="O6357" s="76"/>
      <c r="P6357" s="76"/>
      <c r="R6357" s="76"/>
      <c r="S6357" s="76"/>
      <c r="U6357" s="76"/>
      <c r="V6357" s="76"/>
      <c r="X6357" s="76"/>
      <c r="Y6357" s="76"/>
      <c r="AA6357" s="76"/>
      <c r="AB6357" s="76"/>
      <c r="AD6357" s="76"/>
      <c r="AE6357" s="76"/>
      <c r="AG6357" s="76"/>
      <c r="AH6357" s="76"/>
      <c r="AJ6357" s="76"/>
      <c r="AK6357" s="76"/>
      <c r="AM6357" s="76"/>
      <c r="AN6357" s="76"/>
      <c r="AP6357" s="76"/>
      <c r="AQ6357" s="76"/>
      <c r="AS6357" s="76"/>
      <c r="AT6357" s="76"/>
      <c r="AV6357" s="76"/>
      <c r="AW6357" s="76"/>
      <c r="AY6357" s="76"/>
      <c r="AZ6357" s="76"/>
      <c r="BB6357" s="76"/>
      <c r="BC6357" s="76"/>
      <c r="BE6357" s="76"/>
      <c r="BF6357" s="76"/>
      <c r="BH6357" s="76"/>
      <c r="BI6357" s="76"/>
      <c r="BK6357" s="76"/>
      <c r="BL6357" s="76"/>
      <c r="BN6357" s="76"/>
      <c r="BO6357" s="76"/>
      <c r="BQ6357" s="76"/>
      <c r="BR6357" s="76"/>
      <c r="BT6357" s="76"/>
      <c r="BU6357" s="76"/>
      <c r="BW6357" s="76"/>
      <c r="BX6357" s="76"/>
    </row>
    <row r="6358" spans="1:76">
      <c r="A6358" s="2"/>
      <c r="B6358" s="2"/>
      <c r="C6358" s="2"/>
      <c r="D6358" s="75"/>
      <c r="F6358" s="76"/>
      <c r="G6358" s="76"/>
      <c r="I6358" s="76"/>
      <c r="J6358" s="76"/>
      <c r="L6358" s="76"/>
      <c r="M6358" s="76"/>
      <c r="O6358" s="76"/>
      <c r="P6358" s="76"/>
      <c r="R6358" s="76"/>
      <c r="S6358" s="76"/>
      <c r="U6358" s="76"/>
      <c r="V6358" s="76"/>
      <c r="X6358" s="76"/>
      <c r="Y6358" s="76"/>
      <c r="AA6358" s="76"/>
      <c r="AB6358" s="76"/>
      <c r="AD6358" s="76"/>
      <c r="AE6358" s="76"/>
      <c r="AG6358" s="76"/>
      <c r="AH6358" s="76"/>
      <c r="AJ6358" s="76"/>
      <c r="AK6358" s="76"/>
      <c r="AM6358" s="76"/>
      <c r="AN6358" s="76"/>
      <c r="AP6358" s="76"/>
      <c r="AQ6358" s="76"/>
      <c r="AS6358" s="76"/>
      <c r="AT6358" s="76"/>
      <c r="AV6358" s="76"/>
      <c r="AW6358" s="76"/>
      <c r="AY6358" s="76"/>
      <c r="AZ6358" s="76"/>
      <c r="BB6358" s="76"/>
      <c r="BC6358" s="76"/>
      <c r="BE6358" s="76"/>
      <c r="BF6358" s="76"/>
      <c r="BH6358" s="76"/>
      <c r="BI6358" s="76"/>
      <c r="BK6358" s="76"/>
      <c r="BL6358" s="76"/>
      <c r="BN6358" s="76"/>
      <c r="BO6358" s="76"/>
      <c r="BQ6358" s="76"/>
      <c r="BR6358" s="76"/>
      <c r="BT6358" s="76"/>
      <c r="BU6358" s="76"/>
      <c r="BW6358" s="76"/>
      <c r="BX6358" s="76"/>
    </row>
    <row r="6359" spans="1:76">
      <c r="A6359" s="2"/>
      <c r="B6359" s="2"/>
      <c r="C6359" s="2"/>
      <c r="D6359" s="75"/>
      <c r="F6359" s="76"/>
      <c r="G6359" s="76"/>
      <c r="I6359" s="76"/>
      <c r="J6359" s="76"/>
      <c r="L6359" s="76"/>
      <c r="M6359" s="76"/>
      <c r="O6359" s="76"/>
      <c r="P6359" s="76"/>
      <c r="R6359" s="76"/>
      <c r="S6359" s="76"/>
      <c r="U6359" s="76"/>
      <c r="V6359" s="76"/>
      <c r="X6359" s="76"/>
      <c r="Y6359" s="76"/>
      <c r="AA6359" s="76"/>
      <c r="AB6359" s="76"/>
      <c r="AD6359" s="76"/>
      <c r="AE6359" s="76"/>
      <c r="AG6359" s="76"/>
      <c r="AH6359" s="76"/>
      <c r="AJ6359" s="76"/>
      <c r="AK6359" s="76"/>
      <c r="AM6359" s="76"/>
      <c r="AN6359" s="76"/>
      <c r="AP6359" s="76"/>
      <c r="AQ6359" s="76"/>
      <c r="AS6359" s="76"/>
      <c r="AT6359" s="76"/>
      <c r="AV6359" s="76"/>
      <c r="AW6359" s="76"/>
      <c r="AY6359" s="76"/>
      <c r="AZ6359" s="76"/>
      <c r="BB6359" s="76"/>
      <c r="BC6359" s="76"/>
      <c r="BE6359" s="76"/>
      <c r="BF6359" s="76"/>
      <c r="BH6359" s="76"/>
      <c r="BI6359" s="76"/>
      <c r="BK6359" s="76"/>
      <c r="BL6359" s="76"/>
      <c r="BN6359" s="76"/>
      <c r="BO6359" s="76"/>
      <c r="BQ6359" s="76"/>
      <c r="BR6359" s="76"/>
      <c r="BT6359" s="76"/>
      <c r="BU6359" s="76"/>
      <c r="BW6359" s="76"/>
      <c r="BX6359" s="76"/>
    </row>
    <row r="6360" spans="1:76">
      <c r="A6360" s="2"/>
      <c r="B6360" s="2"/>
      <c r="C6360" s="2"/>
      <c r="D6360" s="75"/>
      <c r="F6360" s="76"/>
      <c r="G6360" s="76"/>
      <c r="I6360" s="76"/>
      <c r="J6360" s="76"/>
      <c r="L6360" s="76"/>
      <c r="M6360" s="76"/>
      <c r="O6360" s="76"/>
      <c r="P6360" s="76"/>
      <c r="R6360" s="76"/>
      <c r="S6360" s="76"/>
      <c r="U6360" s="76"/>
      <c r="V6360" s="76"/>
      <c r="X6360" s="76"/>
      <c r="Y6360" s="76"/>
      <c r="AA6360" s="76"/>
      <c r="AB6360" s="76"/>
      <c r="AD6360" s="76"/>
      <c r="AE6360" s="76"/>
      <c r="AG6360" s="76"/>
      <c r="AH6360" s="76"/>
      <c r="AJ6360" s="76"/>
      <c r="AK6360" s="76"/>
      <c r="AM6360" s="76"/>
      <c r="AN6360" s="76"/>
      <c r="AP6360" s="76"/>
      <c r="AQ6360" s="76"/>
      <c r="AS6360" s="76"/>
      <c r="AT6360" s="76"/>
      <c r="AV6360" s="76"/>
      <c r="AW6360" s="76"/>
      <c r="AY6360" s="76"/>
      <c r="AZ6360" s="76"/>
      <c r="BB6360" s="76"/>
      <c r="BC6360" s="76"/>
      <c r="BE6360" s="76"/>
      <c r="BF6360" s="76"/>
      <c r="BH6360" s="76"/>
      <c r="BI6360" s="76"/>
      <c r="BK6360" s="76"/>
      <c r="BL6360" s="76"/>
      <c r="BN6360" s="76"/>
      <c r="BO6360" s="76"/>
      <c r="BQ6360" s="76"/>
      <c r="BR6360" s="76"/>
      <c r="BT6360" s="76"/>
      <c r="BU6360" s="76"/>
      <c r="BW6360" s="76"/>
      <c r="BX6360" s="76"/>
    </row>
    <row r="6361" spans="1:76">
      <c r="A6361" s="2"/>
      <c r="B6361" s="2"/>
      <c r="C6361" s="2"/>
      <c r="D6361" s="75"/>
      <c r="F6361" s="76"/>
      <c r="G6361" s="76"/>
      <c r="I6361" s="76"/>
      <c r="J6361" s="76"/>
      <c r="L6361" s="76"/>
      <c r="M6361" s="76"/>
      <c r="O6361" s="76"/>
      <c r="P6361" s="76"/>
      <c r="R6361" s="76"/>
      <c r="S6361" s="76"/>
      <c r="U6361" s="76"/>
      <c r="V6361" s="76"/>
      <c r="X6361" s="76"/>
      <c r="Y6361" s="76"/>
      <c r="AA6361" s="76"/>
      <c r="AB6361" s="76"/>
      <c r="AD6361" s="76"/>
      <c r="AE6361" s="76"/>
      <c r="AG6361" s="76"/>
      <c r="AH6361" s="76"/>
      <c r="AJ6361" s="76"/>
      <c r="AK6361" s="76"/>
      <c r="AM6361" s="76"/>
      <c r="AN6361" s="76"/>
      <c r="AP6361" s="76"/>
      <c r="AQ6361" s="76"/>
      <c r="AS6361" s="76"/>
      <c r="AT6361" s="76"/>
      <c r="AV6361" s="76"/>
      <c r="AW6361" s="76"/>
      <c r="AY6361" s="76"/>
      <c r="AZ6361" s="76"/>
      <c r="BB6361" s="76"/>
      <c r="BC6361" s="76"/>
      <c r="BE6361" s="76"/>
      <c r="BF6361" s="76"/>
      <c r="BH6361" s="76"/>
      <c r="BI6361" s="76"/>
      <c r="BK6361" s="76"/>
      <c r="BL6361" s="76"/>
      <c r="BN6361" s="76"/>
      <c r="BO6361" s="76"/>
      <c r="BQ6361" s="76"/>
      <c r="BR6361" s="76"/>
      <c r="BT6361" s="76"/>
      <c r="BU6361" s="76"/>
      <c r="BW6361" s="76"/>
      <c r="BX6361" s="76"/>
    </row>
    <row r="6362" spans="1:76">
      <c r="A6362" s="2"/>
      <c r="B6362" s="2"/>
      <c r="C6362" s="2"/>
      <c r="D6362" s="75"/>
      <c r="F6362" s="76"/>
      <c r="G6362" s="76"/>
      <c r="I6362" s="76"/>
      <c r="J6362" s="76"/>
      <c r="L6362" s="76"/>
      <c r="M6362" s="76"/>
      <c r="O6362" s="76"/>
      <c r="P6362" s="76"/>
      <c r="R6362" s="76"/>
      <c r="S6362" s="76"/>
      <c r="U6362" s="76"/>
      <c r="V6362" s="76"/>
      <c r="X6362" s="76"/>
      <c r="Y6362" s="76"/>
      <c r="AA6362" s="76"/>
      <c r="AB6362" s="76"/>
      <c r="AD6362" s="76"/>
      <c r="AE6362" s="76"/>
      <c r="AG6362" s="76"/>
      <c r="AH6362" s="76"/>
      <c r="AJ6362" s="76"/>
      <c r="AK6362" s="76"/>
      <c r="AM6362" s="76"/>
      <c r="AN6362" s="76"/>
      <c r="AP6362" s="76"/>
      <c r="AQ6362" s="76"/>
      <c r="AS6362" s="76"/>
      <c r="AT6362" s="76"/>
      <c r="AV6362" s="76"/>
      <c r="AW6362" s="76"/>
      <c r="AY6362" s="76"/>
      <c r="AZ6362" s="76"/>
      <c r="BB6362" s="76"/>
      <c r="BC6362" s="76"/>
      <c r="BE6362" s="76"/>
      <c r="BF6362" s="76"/>
      <c r="BH6362" s="76"/>
      <c r="BI6362" s="76"/>
      <c r="BK6362" s="76"/>
      <c r="BL6362" s="76"/>
      <c r="BN6362" s="76"/>
      <c r="BO6362" s="76"/>
      <c r="BQ6362" s="76"/>
      <c r="BR6362" s="76"/>
      <c r="BT6362" s="76"/>
      <c r="BU6362" s="76"/>
      <c r="BW6362" s="76"/>
      <c r="BX6362" s="76"/>
    </row>
    <row r="6363" spans="1:76">
      <c r="A6363" s="2"/>
      <c r="B6363" s="2"/>
      <c r="C6363" s="2"/>
      <c r="D6363" s="75"/>
      <c r="F6363" s="76"/>
      <c r="G6363" s="76"/>
      <c r="I6363" s="76"/>
      <c r="J6363" s="76"/>
      <c r="L6363" s="76"/>
      <c r="M6363" s="76"/>
      <c r="O6363" s="76"/>
      <c r="P6363" s="76"/>
      <c r="R6363" s="76"/>
      <c r="S6363" s="76"/>
      <c r="U6363" s="76"/>
      <c r="V6363" s="76"/>
      <c r="X6363" s="76"/>
      <c r="Y6363" s="76"/>
      <c r="AA6363" s="76"/>
      <c r="AB6363" s="76"/>
      <c r="AD6363" s="76"/>
      <c r="AE6363" s="76"/>
      <c r="AG6363" s="76"/>
      <c r="AH6363" s="76"/>
      <c r="AJ6363" s="76"/>
      <c r="AK6363" s="76"/>
      <c r="AM6363" s="76"/>
      <c r="AN6363" s="76"/>
      <c r="AP6363" s="76"/>
      <c r="AQ6363" s="76"/>
      <c r="AS6363" s="76"/>
      <c r="AT6363" s="76"/>
      <c r="AV6363" s="76"/>
      <c r="AW6363" s="76"/>
      <c r="AY6363" s="76"/>
      <c r="AZ6363" s="76"/>
      <c r="BB6363" s="76"/>
      <c r="BC6363" s="76"/>
      <c r="BE6363" s="76"/>
      <c r="BF6363" s="76"/>
      <c r="BH6363" s="76"/>
      <c r="BI6363" s="76"/>
      <c r="BK6363" s="76"/>
      <c r="BL6363" s="76"/>
      <c r="BN6363" s="76"/>
      <c r="BO6363" s="76"/>
      <c r="BQ6363" s="76"/>
      <c r="BR6363" s="76"/>
      <c r="BT6363" s="76"/>
      <c r="BU6363" s="76"/>
      <c r="BW6363" s="76"/>
      <c r="BX6363" s="76"/>
    </row>
    <row r="6364" spans="1:76">
      <c r="A6364" s="2"/>
      <c r="B6364" s="2"/>
      <c r="C6364" s="2"/>
      <c r="D6364" s="75"/>
      <c r="F6364" s="76"/>
      <c r="G6364" s="76"/>
      <c r="I6364" s="76"/>
      <c r="J6364" s="76"/>
      <c r="L6364" s="76"/>
      <c r="M6364" s="76"/>
      <c r="O6364" s="76"/>
      <c r="P6364" s="76"/>
      <c r="R6364" s="76"/>
      <c r="S6364" s="76"/>
      <c r="U6364" s="76"/>
      <c r="V6364" s="76"/>
      <c r="X6364" s="76"/>
      <c r="Y6364" s="76"/>
      <c r="AA6364" s="76"/>
      <c r="AB6364" s="76"/>
      <c r="AD6364" s="76"/>
      <c r="AE6364" s="76"/>
      <c r="AG6364" s="76"/>
      <c r="AH6364" s="76"/>
      <c r="AJ6364" s="76"/>
      <c r="AK6364" s="76"/>
      <c r="AM6364" s="76"/>
      <c r="AN6364" s="76"/>
      <c r="AP6364" s="76"/>
      <c r="AQ6364" s="76"/>
      <c r="AS6364" s="76"/>
      <c r="AT6364" s="76"/>
      <c r="AV6364" s="76"/>
      <c r="AW6364" s="76"/>
      <c r="AY6364" s="76"/>
      <c r="AZ6364" s="76"/>
      <c r="BB6364" s="76"/>
      <c r="BC6364" s="76"/>
      <c r="BE6364" s="76"/>
      <c r="BF6364" s="76"/>
      <c r="BH6364" s="76"/>
      <c r="BI6364" s="76"/>
      <c r="BK6364" s="76"/>
      <c r="BL6364" s="76"/>
      <c r="BN6364" s="76"/>
      <c r="BO6364" s="76"/>
      <c r="BQ6364" s="76"/>
      <c r="BR6364" s="76"/>
      <c r="BT6364" s="76"/>
      <c r="BU6364" s="76"/>
      <c r="BW6364" s="76"/>
      <c r="BX6364" s="76"/>
    </row>
    <row r="6365" spans="1:76">
      <c r="A6365" s="2"/>
      <c r="B6365" s="2"/>
      <c r="C6365" s="2"/>
      <c r="D6365" s="75"/>
      <c r="F6365" s="76"/>
      <c r="G6365" s="76"/>
      <c r="I6365" s="76"/>
      <c r="J6365" s="76"/>
      <c r="L6365" s="76"/>
      <c r="M6365" s="76"/>
      <c r="O6365" s="76"/>
      <c r="P6365" s="76"/>
      <c r="R6365" s="76"/>
      <c r="S6365" s="76"/>
      <c r="U6365" s="76"/>
      <c r="V6365" s="76"/>
      <c r="X6365" s="76"/>
      <c r="Y6365" s="76"/>
      <c r="AA6365" s="76"/>
      <c r="AB6365" s="76"/>
      <c r="AD6365" s="76"/>
      <c r="AE6365" s="76"/>
      <c r="AG6365" s="76"/>
      <c r="AH6365" s="76"/>
      <c r="AJ6365" s="76"/>
      <c r="AK6365" s="76"/>
      <c r="AM6365" s="76"/>
      <c r="AN6365" s="76"/>
      <c r="AP6365" s="76"/>
      <c r="AQ6365" s="76"/>
      <c r="AS6365" s="76"/>
      <c r="AT6365" s="76"/>
      <c r="AV6365" s="76"/>
      <c r="AW6365" s="76"/>
      <c r="AY6365" s="76"/>
      <c r="AZ6365" s="76"/>
      <c r="BB6365" s="76"/>
      <c r="BC6365" s="76"/>
      <c r="BE6365" s="76"/>
      <c r="BF6365" s="76"/>
      <c r="BH6365" s="76"/>
      <c r="BI6365" s="76"/>
      <c r="BK6365" s="76"/>
      <c r="BL6365" s="76"/>
      <c r="BN6365" s="76"/>
      <c r="BO6365" s="76"/>
      <c r="BQ6365" s="76"/>
      <c r="BR6365" s="76"/>
      <c r="BT6365" s="76"/>
      <c r="BU6365" s="76"/>
      <c r="BW6365" s="76"/>
      <c r="BX6365" s="76"/>
    </row>
    <row r="6366" spans="1:76">
      <c r="A6366" s="2"/>
      <c r="B6366" s="2"/>
      <c r="C6366" s="2"/>
      <c r="D6366" s="75"/>
      <c r="F6366" s="76"/>
      <c r="G6366" s="76"/>
      <c r="I6366" s="76"/>
      <c r="J6366" s="76"/>
      <c r="L6366" s="76"/>
      <c r="M6366" s="76"/>
      <c r="O6366" s="76"/>
      <c r="P6366" s="76"/>
      <c r="R6366" s="76"/>
      <c r="S6366" s="76"/>
      <c r="U6366" s="76"/>
      <c r="V6366" s="76"/>
      <c r="X6366" s="76"/>
      <c r="Y6366" s="76"/>
      <c r="AA6366" s="76"/>
      <c r="AB6366" s="76"/>
      <c r="AD6366" s="76"/>
      <c r="AE6366" s="76"/>
      <c r="AG6366" s="76"/>
      <c r="AH6366" s="76"/>
      <c r="AJ6366" s="76"/>
      <c r="AK6366" s="76"/>
      <c r="AM6366" s="76"/>
      <c r="AN6366" s="76"/>
      <c r="AP6366" s="76"/>
      <c r="AQ6366" s="76"/>
      <c r="AS6366" s="76"/>
      <c r="AT6366" s="76"/>
      <c r="AV6366" s="76"/>
      <c r="AW6366" s="76"/>
      <c r="AY6366" s="76"/>
      <c r="AZ6366" s="76"/>
      <c r="BB6366" s="76"/>
      <c r="BC6366" s="76"/>
      <c r="BE6366" s="76"/>
      <c r="BF6366" s="76"/>
      <c r="BH6366" s="76"/>
      <c r="BI6366" s="76"/>
      <c r="BK6366" s="76"/>
      <c r="BL6366" s="76"/>
      <c r="BN6366" s="76"/>
      <c r="BO6366" s="76"/>
      <c r="BQ6366" s="76"/>
      <c r="BR6366" s="76"/>
      <c r="BT6366" s="76"/>
      <c r="BU6366" s="76"/>
      <c r="BW6366" s="76"/>
      <c r="BX6366" s="76"/>
    </row>
    <row r="6367" spans="1:76">
      <c r="A6367" s="2"/>
      <c r="B6367" s="2"/>
      <c r="C6367" s="2"/>
      <c r="D6367" s="75"/>
      <c r="F6367" s="76"/>
      <c r="G6367" s="76"/>
      <c r="I6367" s="76"/>
      <c r="J6367" s="76"/>
      <c r="L6367" s="76"/>
      <c r="M6367" s="76"/>
      <c r="O6367" s="76"/>
      <c r="P6367" s="76"/>
      <c r="R6367" s="76"/>
      <c r="S6367" s="76"/>
      <c r="U6367" s="76"/>
      <c r="V6367" s="76"/>
      <c r="X6367" s="76"/>
      <c r="Y6367" s="76"/>
      <c r="AA6367" s="76"/>
      <c r="AB6367" s="76"/>
      <c r="AD6367" s="76"/>
      <c r="AE6367" s="76"/>
      <c r="AG6367" s="76"/>
      <c r="AH6367" s="76"/>
      <c r="AJ6367" s="76"/>
      <c r="AK6367" s="76"/>
      <c r="AM6367" s="76"/>
      <c r="AN6367" s="76"/>
      <c r="AP6367" s="76"/>
      <c r="AQ6367" s="76"/>
      <c r="AS6367" s="76"/>
      <c r="AT6367" s="76"/>
      <c r="AV6367" s="76"/>
      <c r="AW6367" s="76"/>
      <c r="AY6367" s="76"/>
      <c r="AZ6367" s="76"/>
      <c r="BB6367" s="76"/>
      <c r="BC6367" s="76"/>
      <c r="BE6367" s="76"/>
      <c r="BF6367" s="76"/>
      <c r="BH6367" s="76"/>
      <c r="BI6367" s="76"/>
      <c r="BK6367" s="76"/>
      <c r="BL6367" s="76"/>
      <c r="BN6367" s="76"/>
      <c r="BO6367" s="76"/>
      <c r="BQ6367" s="76"/>
      <c r="BR6367" s="76"/>
      <c r="BT6367" s="76"/>
      <c r="BU6367" s="76"/>
      <c r="BW6367" s="76"/>
      <c r="BX6367" s="76"/>
    </row>
    <row r="6368" spans="1:76">
      <c r="A6368" s="2"/>
      <c r="B6368" s="2"/>
      <c r="C6368" s="2"/>
      <c r="D6368" s="75"/>
      <c r="F6368" s="76"/>
      <c r="G6368" s="76"/>
      <c r="I6368" s="76"/>
      <c r="J6368" s="76"/>
      <c r="L6368" s="76"/>
      <c r="M6368" s="76"/>
      <c r="O6368" s="76"/>
      <c r="P6368" s="76"/>
      <c r="R6368" s="76"/>
      <c r="S6368" s="76"/>
      <c r="U6368" s="76"/>
      <c r="V6368" s="76"/>
      <c r="X6368" s="76"/>
      <c r="Y6368" s="76"/>
      <c r="AA6368" s="76"/>
      <c r="AB6368" s="76"/>
      <c r="AD6368" s="76"/>
      <c r="AE6368" s="76"/>
      <c r="AG6368" s="76"/>
      <c r="AH6368" s="76"/>
      <c r="AJ6368" s="76"/>
      <c r="AK6368" s="76"/>
      <c r="AM6368" s="76"/>
      <c r="AN6368" s="76"/>
      <c r="AP6368" s="76"/>
      <c r="AQ6368" s="76"/>
      <c r="AS6368" s="76"/>
      <c r="AT6368" s="76"/>
      <c r="AV6368" s="76"/>
      <c r="AW6368" s="76"/>
      <c r="AY6368" s="76"/>
      <c r="AZ6368" s="76"/>
      <c r="BB6368" s="76"/>
      <c r="BC6368" s="76"/>
      <c r="BE6368" s="76"/>
      <c r="BF6368" s="76"/>
      <c r="BH6368" s="76"/>
      <c r="BI6368" s="76"/>
      <c r="BK6368" s="76"/>
      <c r="BL6368" s="76"/>
      <c r="BN6368" s="76"/>
      <c r="BO6368" s="76"/>
      <c r="BQ6368" s="76"/>
      <c r="BR6368" s="76"/>
      <c r="BT6368" s="76"/>
      <c r="BU6368" s="76"/>
      <c r="BW6368" s="76"/>
      <c r="BX6368" s="76"/>
    </row>
    <row r="6369" spans="1:76">
      <c r="A6369" s="2"/>
      <c r="B6369" s="2"/>
      <c r="C6369" s="2"/>
      <c r="D6369" s="75"/>
      <c r="F6369" s="76"/>
      <c r="G6369" s="76"/>
      <c r="I6369" s="76"/>
      <c r="J6369" s="76"/>
      <c r="L6369" s="76"/>
      <c r="M6369" s="76"/>
      <c r="O6369" s="76"/>
      <c r="P6369" s="76"/>
      <c r="R6369" s="76"/>
      <c r="S6369" s="76"/>
      <c r="U6369" s="76"/>
      <c r="V6369" s="76"/>
      <c r="X6369" s="76"/>
      <c r="Y6369" s="76"/>
      <c r="AA6369" s="76"/>
      <c r="AB6369" s="76"/>
      <c r="AD6369" s="76"/>
      <c r="AE6369" s="76"/>
      <c r="AG6369" s="76"/>
      <c r="AH6369" s="76"/>
      <c r="AJ6369" s="76"/>
      <c r="AK6369" s="76"/>
      <c r="AM6369" s="76"/>
      <c r="AN6369" s="76"/>
      <c r="AP6369" s="76"/>
      <c r="AQ6369" s="76"/>
      <c r="AS6369" s="76"/>
      <c r="AT6369" s="76"/>
      <c r="AV6369" s="76"/>
      <c r="AW6369" s="76"/>
      <c r="AY6369" s="76"/>
      <c r="AZ6369" s="76"/>
      <c r="BB6369" s="76"/>
      <c r="BC6369" s="76"/>
      <c r="BE6369" s="76"/>
      <c r="BF6369" s="76"/>
      <c r="BH6369" s="76"/>
      <c r="BI6369" s="76"/>
      <c r="BK6369" s="76"/>
      <c r="BL6369" s="76"/>
      <c r="BN6369" s="76"/>
      <c r="BO6369" s="76"/>
      <c r="BQ6369" s="76"/>
      <c r="BR6369" s="76"/>
      <c r="BT6369" s="76"/>
      <c r="BU6369" s="76"/>
      <c r="BW6369" s="76"/>
      <c r="BX6369" s="76"/>
    </row>
    <row r="6370" spans="1:76">
      <c r="A6370" s="2"/>
      <c r="B6370" s="2"/>
      <c r="C6370" s="2"/>
      <c r="D6370" s="75"/>
      <c r="F6370" s="76"/>
      <c r="G6370" s="76"/>
      <c r="I6370" s="76"/>
      <c r="J6370" s="76"/>
      <c r="L6370" s="76"/>
      <c r="M6370" s="76"/>
      <c r="O6370" s="76"/>
      <c r="P6370" s="76"/>
      <c r="R6370" s="76"/>
      <c r="S6370" s="76"/>
      <c r="U6370" s="76"/>
      <c r="V6370" s="76"/>
      <c r="X6370" s="76"/>
      <c r="Y6370" s="76"/>
      <c r="AA6370" s="76"/>
      <c r="AB6370" s="76"/>
      <c r="AD6370" s="76"/>
      <c r="AE6370" s="76"/>
      <c r="AG6370" s="76"/>
      <c r="AH6370" s="76"/>
      <c r="AJ6370" s="76"/>
      <c r="AK6370" s="76"/>
      <c r="AM6370" s="76"/>
      <c r="AN6370" s="76"/>
      <c r="AP6370" s="76"/>
      <c r="AQ6370" s="76"/>
      <c r="AS6370" s="76"/>
      <c r="AT6370" s="76"/>
      <c r="AV6370" s="76"/>
      <c r="AW6370" s="76"/>
      <c r="AY6370" s="76"/>
      <c r="AZ6370" s="76"/>
      <c r="BB6370" s="76"/>
      <c r="BC6370" s="76"/>
      <c r="BE6370" s="76"/>
      <c r="BF6370" s="76"/>
      <c r="BH6370" s="76"/>
      <c r="BI6370" s="76"/>
      <c r="BK6370" s="76"/>
      <c r="BL6370" s="76"/>
      <c r="BN6370" s="76"/>
      <c r="BO6370" s="76"/>
      <c r="BQ6370" s="76"/>
      <c r="BR6370" s="76"/>
      <c r="BT6370" s="76"/>
      <c r="BU6370" s="76"/>
      <c r="BW6370" s="76"/>
      <c r="BX6370" s="76"/>
    </row>
    <row r="6371" spans="1:76">
      <c r="A6371" s="2"/>
      <c r="B6371" s="2"/>
      <c r="C6371" s="2"/>
      <c r="D6371" s="75"/>
      <c r="F6371" s="76"/>
      <c r="G6371" s="76"/>
      <c r="I6371" s="76"/>
      <c r="J6371" s="76"/>
      <c r="L6371" s="76"/>
      <c r="M6371" s="76"/>
      <c r="O6371" s="76"/>
      <c r="P6371" s="76"/>
      <c r="R6371" s="76"/>
      <c r="S6371" s="76"/>
      <c r="U6371" s="76"/>
      <c r="V6371" s="76"/>
      <c r="X6371" s="76"/>
      <c r="Y6371" s="76"/>
      <c r="AA6371" s="76"/>
      <c r="AB6371" s="76"/>
      <c r="AD6371" s="76"/>
      <c r="AE6371" s="76"/>
      <c r="AG6371" s="76"/>
      <c r="AH6371" s="76"/>
      <c r="AJ6371" s="76"/>
      <c r="AK6371" s="76"/>
      <c r="AM6371" s="76"/>
      <c r="AN6371" s="76"/>
      <c r="AP6371" s="76"/>
      <c r="AQ6371" s="76"/>
      <c r="AS6371" s="76"/>
      <c r="AT6371" s="76"/>
      <c r="AV6371" s="76"/>
      <c r="AW6371" s="76"/>
      <c r="AY6371" s="76"/>
      <c r="AZ6371" s="76"/>
      <c r="BB6371" s="76"/>
      <c r="BC6371" s="76"/>
      <c r="BE6371" s="76"/>
      <c r="BF6371" s="76"/>
      <c r="BH6371" s="76"/>
      <c r="BI6371" s="76"/>
      <c r="BK6371" s="76"/>
      <c r="BL6371" s="76"/>
      <c r="BN6371" s="76"/>
      <c r="BO6371" s="76"/>
      <c r="BQ6371" s="76"/>
      <c r="BR6371" s="76"/>
      <c r="BT6371" s="76"/>
      <c r="BU6371" s="76"/>
      <c r="BW6371" s="76"/>
      <c r="BX6371" s="76"/>
    </row>
    <row r="6372" spans="1:76">
      <c r="A6372" s="2"/>
      <c r="B6372" s="2"/>
      <c r="C6372" s="2"/>
      <c r="D6372" s="75"/>
      <c r="F6372" s="76"/>
      <c r="G6372" s="76"/>
      <c r="I6372" s="76"/>
      <c r="J6372" s="76"/>
      <c r="L6372" s="76"/>
      <c r="M6372" s="76"/>
      <c r="O6372" s="76"/>
      <c r="P6372" s="76"/>
      <c r="R6372" s="76"/>
      <c r="S6372" s="76"/>
      <c r="U6372" s="76"/>
      <c r="V6372" s="76"/>
      <c r="X6372" s="76"/>
      <c r="Y6372" s="76"/>
      <c r="AA6372" s="76"/>
      <c r="AB6372" s="76"/>
      <c r="AD6372" s="76"/>
      <c r="AE6372" s="76"/>
      <c r="AG6372" s="76"/>
      <c r="AH6372" s="76"/>
      <c r="AJ6372" s="76"/>
      <c r="AK6372" s="76"/>
      <c r="AM6372" s="76"/>
      <c r="AN6372" s="76"/>
      <c r="AP6372" s="76"/>
      <c r="AQ6372" s="76"/>
      <c r="AS6372" s="76"/>
      <c r="AT6372" s="76"/>
      <c r="AV6372" s="76"/>
      <c r="AW6372" s="76"/>
      <c r="AY6372" s="76"/>
      <c r="AZ6372" s="76"/>
      <c r="BB6372" s="76"/>
      <c r="BC6372" s="76"/>
      <c r="BE6372" s="76"/>
      <c r="BF6372" s="76"/>
      <c r="BH6372" s="76"/>
      <c r="BI6372" s="76"/>
      <c r="BK6372" s="76"/>
      <c r="BL6372" s="76"/>
      <c r="BN6372" s="76"/>
      <c r="BO6372" s="76"/>
      <c r="BQ6372" s="76"/>
      <c r="BR6372" s="76"/>
      <c r="BT6372" s="76"/>
      <c r="BU6372" s="76"/>
      <c r="BW6372" s="76"/>
      <c r="BX6372" s="76"/>
    </row>
    <row r="6373" spans="1:76">
      <c r="A6373" s="2"/>
      <c r="B6373" s="2"/>
      <c r="C6373" s="2"/>
      <c r="D6373" s="75"/>
      <c r="F6373" s="76"/>
      <c r="G6373" s="76"/>
      <c r="I6373" s="76"/>
      <c r="J6373" s="76"/>
      <c r="L6373" s="76"/>
      <c r="M6373" s="76"/>
      <c r="O6373" s="76"/>
      <c r="P6373" s="76"/>
      <c r="R6373" s="76"/>
      <c r="S6373" s="76"/>
      <c r="U6373" s="76"/>
      <c r="V6373" s="76"/>
      <c r="X6373" s="76"/>
      <c r="Y6373" s="76"/>
      <c r="AA6373" s="76"/>
      <c r="AB6373" s="76"/>
      <c r="AD6373" s="76"/>
      <c r="AE6373" s="76"/>
      <c r="AG6373" s="76"/>
      <c r="AH6373" s="76"/>
      <c r="AJ6373" s="76"/>
      <c r="AK6373" s="76"/>
      <c r="AM6373" s="76"/>
      <c r="AN6373" s="76"/>
      <c r="AP6373" s="76"/>
      <c r="AQ6373" s="76"/>
      <c r="AS6373" s="76"/>
      <c r="AT6373" s="76"/>
      <c r="AV6373" s="76"/>
      <c r="AW6373" s="76"/>
      <c r="AY6373" s="76"/>
      <c r="AZ6373" s="76"/>
      <c r="BB6373" s="76"/>
      <c r="BC6373" s="76"/>
      <c r="BE6373" s="76"/>
      <c r="BF6373" s="76"/>
      <c r="BH6373" s="76"/>
      <c r="BI6373" s="76"/>
      <c r="BK6373" s="76"/>
      <c r="BL6373" s="76"/>
      <c r="BN6373" s="76"/>
      <c r="BO6373" s="76"/>
      <c r="BQ6373" s="76"/>
      <c r="BR6373" s="76"/>
      <c r="BT6373" s="76"/>
      <c r="BU6373" s="76"/>
      <c r="BW6373" s="76"/>
      <c r="BX6373" s="76"/>
    </row>
    <row r="6374" spans="1:76">
      <c r="A6374" s="2"/>
      <c r="B6374" s="2"/>
      <c r="C6374" s="2"/>
      <c r="D6374" s="75"/>
      <c r="F6374" s="76"/>
      <c r="G6374" s="76"/>
      <c r="I6374" s="76"/>
      <c r="J6374" s="76"/>
      <c r="L6374" s="76"/>
      <c r="M6374" s="76"/>
      <c r="O6374" s="76"/>
      <c r="P6374" s="76"/>
      <c r="R6374" s="76"/>
      <c r="S6374" s="76"/>
      <c r="U6374" s="76"/>
      <c r="V6374" s="76"/>
      <c r="X6374" s="76"/>
      <c r="Y6374" s="76"/>
      <c r="AA6374" s="76"/>
      <c r="AB6374" s="76"/>
      <c r="AD6374" s="76"/>
      <c r="AE6374" s="76"/>
      <c r="AG6374" s="76"/>
      <c r="AH6374" s="76"/>
      <c r="AJ6374" s="76"/>
      <c r="AK6374" s="76"/>
      <c r="AM6374" s="76"/>
      <c r="AN6374" s="76"/>
      <c r="AP6374" s="76"/>
      <c r="AQ6374" s="76"/>
      <c r="AS6374" s="76"/>
      <c r="AT6374" s="76"/>
      <c r="AV6374" s="76"/>
      <c r="AW6374" s="76"/>
      <c r="AY6374" s="76"/>
      <c r="AZ6374" s="76"/>
      <c r="BB6374" s="76"/>
      <c r="BC6374" s="76"/>
      <c r="BE6374" s="76"/>
      <c r="BF6374" s="76"/>
      <c r="BH6374" s="76"/>
      <c r="BI6374" s="76"/>
      <c r="BK6374" s="76"/>
      <c r="BL6374" s="76"/>
      <c r="BN6374" s="76"/>
      <c r="BO6374" s="76"/>
      <c r="BQ6374" s="76"/>
      <c r="BR6374" s="76"/>
      <c r="BT6374" s="76"/>
      <c r="BU6374" s="76"/>
      <c r="BW6374" s="76"/>
      <c r="BX6374" s="76"/>
    </row>
    <row r="6375" spans="1:76">
      <c r="A6375" s="2"/>
      <c r="B6375" s="2"/>
      <c r="C6375" s="2"/>
      <c r="D6375" s="75"/>
      <c r="F6375" s="76"/>
      <c r="G6375" s="76"/>
      <c r="I6375" s="76"/>
      <c r="J6375" s="76"/>
      <c r="L6375" s="76"/>
      <c r="M6375" s="76"/>
      <c r="O6375" s="76"/>
      <c r="P6375" s="76"/>
      <c r="R6375" s="76"/>
      <c r="S6375" s="76"/>
      <c r="U6375" s="76"/>
      <c r="V6375" s="76"/>
      <c r="X6375" s="76"/>
      <c r="Y6375" s="76"/>
      <c r="AA6375" s="76"/>
      <c r="AB6375" s="76"/>
      <c r="AD6375" s="76"/>
      <c r="AE6375" s="76"/>
      <c r="AG6375" s="76"/>
      <c r="AH6375" s="76"/>
      <c r="AJ6375" s="76"/>
      <c r="AK6375" s="76"/>
      <c r="AM6375" s="76"/>
      <c r="AN6375" s="76"/>
      <c r="AP6375" s="76"/>
      <c r="AQ6375" s="76"/>
      <c r="AS6375" s="76"/>
      <c r="AT6375" s="76"/>
      <c r="AV6375" s="76"/>
      <c r="AW6375" s="76"/>
      <c r="AY6375" s="76"/>
      <c r="AZ6375" s="76"/>
      <c r="BB6375" s="76"/>
      <c r="BC6375" s="76"/>
      <c r="BE6375" s="76"/>
      <c r="BF6375" s="76"/>
      <c r="BH6375" s="76"/>
      <c r="BI6375" s="76"/>
      <c r="BK6375" s="76"/>
      <c r="BL6375" s="76"/>
      <c r="BN6375" s="76"/>
      <c r="BO6375" s="76"/>
      <c r="BQ6375" s="76"/>
      <c r="BR6375" s="76"/>
      <c r="BT6375" s="76"/>
      <c r="BU6375" s="76"/>
      <c r="BW6375" s="76"/>
      <c r="BX6375" s="76"/>
    </row>
    <row r="6376" spans="1:76">
      <c r="A6376" s="2"/>
      <c r="B6376" s="2"/>
      <c r="C6376" s="2"/>
      <c r="D6376" s="75"/>
      <c r="F6376" s="76"/>
      <c r="G6376" s="76"/>
      <c r="I6376" s="76"/>
      <c r="J6376" s="76"/>
      <c r="L6376" s="76"/>
      <c r="M6376" s="76"/>
      <c r="O6376" s="76"/>
      <c r="P6376" s="76"/>
      <c r="R6376" s="76"/>
      <c r="S6376" s="76"/>
      <c r="U6376" s="76"/>
      <c r="V6376" s="76"/>
      <c r="X6376" s="76"/>
      <c r="Y6376" s="76"/>
      <c r="AA6376" s="76"/>
      <c r="AB6376" s="76"/>
      <c r="AD6376" s="76"/>
      <c r="AE6376" s="76"/>
      <c r="AG6376" s="76"/>
      <c r="AH6376" s="76"/>
      <c r="AJ6376" s="76"/>
      <c r="AK6376" s="76"/>
      <c r="AM6376" s="76"/>
      <c r="AN6376" s="76"/>
      <c r="AP6376" s="76"/>
      <c r="AQ6376" s="76"/>
      <c r="AS6376" s="76"/>
      <c r="AT6376" s="76"/>
      <c r="AV6376" s="76"/>
      <c r="AW6376" s="76"/>
      <c r="AY6376" s="76"/>
      <c r="AZ6376" s="76"/>
      <c r="BB6376" s="76"/>
      <c r="BC6376" s="76"/>
      <c r="BE6376" s="76"/>
      <c r="BF6376" s="76"/>
      <c r="BH6376" s="76"/>
      <c r="BI6376" s="76"/>
      <c r="BK6376" s="76"/>
      <c r="BL6376" s="76"/>
      <c r="BN6376" s="76"/>
      <c r="BO6376" s="76"/>
      <c r="BQ6376" s="76"/>
      <c r="BR6376" s="76"/>
      <c r="BT6376" s="76"/>
      <c r="BU6376" s="76"/>
      <c r="BW6376" s="76"/>
      <c r="BX6376" s="76"/>
    </row>
    <row r="6377" spans="1:76">
      <c r="A6377" s="2"/>
      <c r="B6377" s="2"/>
      <c r="C6377" s="2"/>
      <c r="D6377" s="75"/>
      <c r="F6377" s="76"/>
      <c r="G6377" s="76"/>
      <c r="I6377" s="76"/>
      <c r="J6377" s="76"/>
      <c r="L6377" s="76"/>
      <c r="M6377" s="76"/>
      <c r="O6377" s="76"/>
      <c r="P6377" s="76"/>
      <c r="R6377" s="76"/>
      <c r="S6377" s="76"/>
      <c r="U6377" s="76"/>
      <c r="V6377" s="76"/>
      <c r="X6377" s="76"/>
      <c r="Y6377" s="76"/>
      <c r="AA6377" s="76"/>
      <c r="AB6377" s="76"/>
      <c r="AD6377" s="76"/>
      <c r="AE6377" s="76"/>
      <c r="AG6377" s="76"/>
      <c r="AH6377" s="76"/>
      <c r="AJ6377" s="76"/>
      <c r="AK6377" s="76"/>
      <c r="AM6377" s="76"/>
      <c r="AN6377" s="76"/>
      <c r="AP6377" s="76"/>
      <c r="AQ6377" s="76"/>
      <c r="AS6377" s="76"/>
      <c r="AT6377" s="76"/>
      <c r="AV6377" s="76"/>
      <c r="AW6377" s="76"/>
      <c r="AY6377" s="76"/>
      <c r="AZ6377" s="76"/>
      <c r="BB6377" s="76"/>
      <c r="BC6377" s="76"/>
      <c r="BE6377" s="76"/>
      <c r="BF6377" s="76"/>
      <c r="BH6377" s="76"/>
      <c r="BI6377" s="76"/>
      <c r="BK6377" s="76"/>
      <c r="BL6377" s="76"/>
      <c r="BN6377" s="76"/>
      <c r="BO6377" s="76"/>
      <c r="BQ6377" s="76"/>
      <c r="BR6377" s="76"/>
      <c r="BT6377" s="76"/>
      <c r="BU6377" s="76"/>
      <c r="BW6377" s="76"/>
      <c r="BX6377" s="76"/>
    </row>
    <row r="6378" spans="1:76">
      <c r="A6378" s="2"/>
      <c r="B6378" s="2"/>
      <c r="C6378" s="2"/>
      <c r="D6378" s="75"/>
      <c r="F6378" s="76"/>
      <c r="G6378" s="76"/>
      <c r="I6378" s="76"/>
      <c r="J6378" s="76"/>
      <c r="L6378" s="76"/>
      <c r="M6378" s="76"/>
      <c r="O6378" s="76"/>
      <c r="P6378" s="76"/>
      <c r="R6378" s="76"/>
      <c r="S6378" s="76"/>
      <c r="U6378" s="76"/>
      <c r="V6378" s="76"/>
      <c r="X6378" s="76"/>
      <c r="Y6378" s="76"/>
      <c r="AA6378" s="76"/>
      <c r="AB6378" s="76"/>
      <c r="AD6378" s="76"/>
      <c r="AE6378" s="76"/>
      <c r="AG6378" s="76"/>
      <c r="AH6378" s="76"/>
      <c r="AJ6378" s="76"/>
      <c r="AK6378" s="76"/>
      <c r="AM6378" s="76"/>
      <c r="AN6378" s="76"/>
      <c r="AP6378" s="76"/>
      <c r="AQ6378" s="76"/>
      <c r="AS6378" s="76"/>
      <c r="AT6378" s="76"/>
      <c r="AV6378" s="76"/>
      <c r="AW6378" s="76"/>
      <c r="AY6378" s="76"/>
      <c r="AZ6378" s="76"/>
      <c r="BB6378" s="76"/>
      <c r="BC6378" s="76"/>
      <c r="BE6378" s="76"/>
      <c r="BF6378" s="76"/>
      <c r="BH6378" s="76"/>
      <c r="BI6378" s="76"/>
      <c r="BK6378" s="76"/>
      <c r="BL6378" s="76"/>
      <c r="BN6378" s="76"/>
      <c r="BO6378" s="76"/>
      <c r="BQ6378" s="76"/>
      <c r="BR6378" s="76"/>
      <c r="BT6378" s="76"/>
      <c r="BU6378" s="76"/>
      <c r="BW6378" s="76"/>
      <c r="BX6378" s="76"/>
    </row>
    <row r="6379" spans="1:76">
      <c r="A6379" s="2"/>
      <c r="B6379" s="2"/>
      <c r="C6379" s="2"/>
      <c r="D6379" s="75"/>
      <c r="F6379" s="76"/>
      <c r="G6379" s="76"/>
      <c r="I6379" s="76"/>
      <c r="J6379" s="76"/>
      <c r="L6379" s="76"/>
      <c r="M6379" s="76"/>
      <c r="O6379" s="76"/>
      <c r="P6379" s="76"/>
      <c r="R6379" s="76"/>
      <c r="S6379" s="76"/>
      <c r="U6379" s="76"/>
      <c r="V6379" s="76"/>
      <c r="X6379" s="76"/>
      <c r="Y6379" s="76"/>
      <c r="AA6379" s="76"/>
      <c r="AB6379" s="76"/>
      <c r="AD6379" s="76"/>
      <c r="AE6379" s="76"/>
      <c r="AG6379" s="76"/>
      <c r="AH6379" s="76"/>
      <c r="AJ6379" s="76"/>
      <c r="AK6379" s="76"/>
      <c r="AM6379" s="76"/>
      <c r="AN6379" s="76"/>
      <c r="AP6379" s="76"/>
      <c r="AQ6379" s="76"/>
      <c r="AS6379" s="76"/>
      <c r="AT6379" s="76"/>
      <c r="AV6379" s="76"/>
      <c r="AW6379" s="76"/>
      <c r="AY6379" s="76"/>
      <c r="AZ6379" s="76"/>
      <c r="BB6379" s="76"/>
      <c r="BC6379" s="76"/>
      <c r="BE6379" s="76"/>
      <c r="BF6379" s="76"/>
      <c r="BH6379" s="76"/>
      <c r="BI6379" s="76"/>
      <c r="BK6379" s="76"/>
      <c r="BL6379" s="76"/>
      <c r="BN6379" s="76"/>
      <c r="BO6379" s="76"/>
      <c r="BQ6379" s="76"/>
      <c r="BR6379" s="76"/>
      <c r="BT6379" s="76"/>
      <c r="BU6379" s="76"/>
      <c r="BW6379" s="76"/>
      <c r="BX6379" s="76"/>
    </row>
    <row r="6380" spans="1:76">
      <c r="A6380" s="2"/>
      <c r="B6380" s="2"/>
      <c r="C6380" s="2"/>
      <c r="D6380" s="75"/>
      <c r="F6380" s="76"/>
      <c r="G6380" s="76"/>
      <c r="I6380" s="76"/>
      <c r="J6380" s="76"/>
      <c r="L6380" s="76"/>
      <c r="M6380" s="76"/>
      <c r="O6380" s="76"/>
      <c r="P6380" s="76"/>
      <c r="R6380" s="76"/>
      <c r="S6380" s="76"/>
      <c r="U6380" s="76"/>
      <c r="V6380" s="76"/>
      <c r="X6380" s="76"/>
      <c r="Y6380" s="76"/>
      <c r="AA6380" s="76"/>
      <c r="AB6380" s="76"/>
      <c r="AD6380" s="76"/>
      <c r="AE6380" s="76"/>
      <c r="AG6380" s="76"/>
      <c r="AH6380" s="76"/>
      <c r="AJ6380" s="76"/>
      <c r="AK6380" s="76"/>
      <c r="AM6380" s="76"/>
      <c r="AN6380" s="76"/>
      <c r="AP6380" s="76"/>
      <c r="AQ6380" s="76"/>
      <c r="AS6380" s="76"/>
      <c r="AT6380" s="76"/>
      <c r="AV6380" s="76"/>
      <c r="AW6380" s="76"/>
      <c r="AY6380" s="76"/>
      <c r="AZ6380" s="76"/>
      <c r="BB6380" s="76"/>
      <c r="BC6380" s="76"/>
      <c r="BE6380" s="76"/>
      <c r="BF6380" s="76"/>
      <c r="BH6380" s="76"/>
      <c r="BI6380" s="76"/>
      <c r="BK6380" s="76"/>
      <c r="BL6380" s="76"/>
      <c r="BN6380" s="76"/>
      <c r="BO6380" s="76"/>
      <c r="BQ6380" s="76"/>
      <c r="BR6380" s="76"/>
      <c r="BT6380" s="76"/>
      <c r="BU6380" s="76"/>
      <c r="BW6380" s="76"/>
      <c r="BX6380" s="76"/>
    </row>
    <row r="6381" spans="1:76">
      <c r="A6381" s="2"/>
      <c r="B6381" s="2"/>
      <c r="C6381" s="2"/>
      <c r="D6381" s="75"/>
      <c r="F6381" s="76"/>
      <c r="G6381" s="76"/>
      <c r="I6381" s="76"/>
      <c r="J6381" s="76"/>
      <c r="L6381" s="76"/>
      <c r="M6381" s="76"/>
      <c r="O6381" s="76"/>
      <c r="P6381" s="76"/>
      <c r="R6381" s="76"/>
      <c r="S6381" s="76"/>
      <c r="U6381" s="76"/>
      <c r="V6381" s="76"/>
      <c r="X6381" s="76"/>
      <c r="Y6381" s="76"/>
      <c r="AA6381" s="76"/>
      <c r="AB6381" s="76"/>
      <c r="AD6381" s="76"/>
      <c r="AE6381" s="76"/>
      <c r="AG6381" s="76"/>
      <c r="AH6381" s="76"/>
      <c r="AJ6381" s="76"/>
      <c r="AK6381" s="76"/>
      <c r="AM6381" s="76"/>
      <c r="AN6381" s="76"/>
      <c r="AP6381" s="76"/>
      <c r="AQ6381" s="76"/>
      <c r="AS6381" s="76"/>
      <c r="AT6381" s="76"/>
      <c r="AV6381" s="76"/>
      <c r="AW6381" s="76"/>
      <c r="AY6381" s="76"/>
      <c r="AZ6381" s="76"/>
      <c r="BB6381" s="76"/>
      <c r="BC6381" s="76"/>
      <c r="BE6381" s="76"/>
      <c r="BF6381" s="76"/>
      <c r="BH6381" s="76"/>
      <c r="BI6381" s="76"/>
      <c r="BK6381" s="76"/>
      <c r="BL6381" s="76"/>
      <c r="BN6381" s="76"/>
      <c r="BO6381" s="76"/>
      <c r="BQ6381" s="76"/>
      <c r="BR6381" s="76"/>
      <c r="BT6381" s="76"/>
      <c r="BU6381" s="76"/>
      <c r="BW6381" s="76"/>
      <c r="BX6381" s="76"/>
    </row>
    <row r="6382" spans="1:76">
      <c r="A6382" s="2"/>
      <c r="B6382" s="2"/>
      <c r="C6382" s="2"/>
      <c r="D6382" s="75"/>
      <c r="F6382" s="76"/>
      <c r="G6382" s="76"/>
      <c r="I6382" s="76"/>
      <c r="J6382" s="76"/>
      <c r="L6382" s="76"/>
      <c r="M6382" s="76"/>
      <c r="O6382" s="76"/>
      <c r="P6382" s="76"/>
      <c r="R6382" s="76"/>
      <c r="S6382" s="76"/>
      <c r="U6382" s="76"/>
      <c r="V6382" s="76"/>
      <c r="X6382" s="76"/>
      <c r="Y6382" s="76"/>
      <c r="AA6382" s="76"/>
      <c r="AB6382" s="76"/>
      <c r="AD6382" s="76"/>
      <c r="AE6382" s="76"/>
      <c r="AG6382" s="76"/>
      <c r="AH6382" s="76"/>
      <c r="AJ6382" s="76"/>
      <c r="AK6382" s="76"/>
      <c r="AM6382" s="76"/>
      <c r="AN6382" s="76"/>
      <c r="AP6382" s="76"/>
      <c r="AQ6382" s="76"/>
      <c r="AS6382" s="76"/>
      <c r="AT6382" s="76"/>
      <c r="AV6382" s="76"/>
      <c r="AW6382" s="76"/>
      <c r="AY6382" s="76"/>
      <c r="AZ6382" s="76"/>
      <c r="BB6382" s="76"/>
      <c r="BC6382" s="76"/>
      <c r="BE6382" s="76"/>
      <c r="BF6382" s="76"/>
      <c r="BH6382" s="76"/>
      <c r="BI6382" s="76"/>
      <c r="BK6382" s="76"/>
      <c r="BL6382" s="76"/>
      <c r="BN6382" s="76"/>
      <c r="BO6382" s="76"/>
      <c r="BQ6382" s="76"/>
      <c r="BR6382" s="76"/>
      <c r="BT6382" s="76"/>
      <c r="BU6382" s="76"/>
      <c r="BW6382" s="76"/>
      <c r="BX6382" s="76"/>
    </row>
    <row r="6383" spans="1:76">
      <c r="A6383" s="2"/>
      <c r="B6383" s="2"/>
      <c r="C6383" s="2"/>
      <c r="D6383" s="75"/>
      <c r="F6383" s="76"/>
      <c r="G6383" s="76"/>
      <c r="I6383" s="76"/>
      <c r="J6383" s="76"/>
      <c r="L6383" s="76"/>
      <c r="M6383" s="76"/>
      <c r="O6383" s="76"/>
      <c r="P6383" s="76"/>
      <c r="R6383" s="76"/>
      <c r="S6383" s="76"/>
      <c r="U6383" s="76"/>
      <c r="V6383" s="76"/>
      <c r="X6383" s="76"/>
      <c r="Y6383" s="76"/>
      <c r="AA6383" s="76"/>
      <c r="AB6383" s="76"/>
      <c r="AD6383" s="76"/>
      <c r="AE6383" s="76"/>
      <c r="AG6383" s="76"/>
      <c r="AH6383" s="76"/>
      <c r="AJ6383" s="76"/>
      <c r="AK6383" s="76"/>
      <c r="AM6383" s="76"/>
      <c r="AN6383" s="76"/>
      <c r="AP6383" s="76"/>
      <c r="AQ6383" s="76"/>
      <c r="AS6383" s="76"/>
      <c r="AT6383" s="76"/>
      <c r="AV6383" s="76"/>
      <c r="AW6383" s="76"/>
      <c r="AY6383" s="76"/>
      <c r="AZ6383" s="76"/>
      <c r="BB6383" s="76"/>
      <c r="BC6383" s="76"/>
      <c r="BE6383" s="76"/>
      <c r="BF6383" s="76"/>
      <c r="BH6383" s="76"/>
      <c r="BI6383" s="76"/>
      <c r="BK6383" s="76"/>
      <c r="BL6383" s="76"/>
      <c r="BN6383" s="76"/>
      <c r="BO6383" s="76"/>
      <c r="BQ6383" s="76"/>
      <c r="BR6383" s="76"/>
      <c r="BT6383" s="76"/>
      <c r="BU6383" s="76"/>
      <c r="BW6383" s="76"/>
      <c r="BX6383" s="76"/>
    </row>
    <row r="6384" spans="1:76" ht="12.75" customHeight="1">
      <c r="A6384" s="2"/>
      <c r="B6384" s="2"/>
      <c r="C6384" s="2"/>
      <c r="D6384" s="75"/>
      <c r="F6384" s="76"/>
      <c r="G6384" s="76"/>
      <c r="I6384" s="76"/>
      <c r="J6384" s="76"/>
      <c r="L6384" s="76"/>
      <c r="M6384" s="76"/>
      <c r="O6384" s="76"/>
      <c r="P6384" s="76"/>
      <c r="R6384" s="76"/>
      <c r="S6384" s="76"/>
      <c r="U6384" s="76"/>
      <c r="V6384" s="76"/>
      <c r="X6384" s="76"/>
      <c r="Y6384" s="76"/>
      <c r="AA6384" s="76"/>
      <c r="AB6384" s="76"/>
      <c r="AD6384" s="76"/>
      <c r="AE6384" s="76"/>
      <c r="AG6384" s="76"/>
      <c r="AH6384" s="76"/>
      <c r="AJ6384" s="76"/>
      <c r="AK6384" s="76"/>
      <c r="AM6384" s="76"/>
      <c r="AN6384" s="76"/>
      <c r="AP6384" s="76"/>
      <c r="AQ6384" s="76"/>
      <c r="AS6384" s="76"/>
      <c r="AT6384" s="76"/>
      <c r="AV6384" s="76"/>
      <c r="AW6384" s="76"/>
      <c r="AY6384" s="76"/>
      <c r="AZ6384" s="76"/>
      <c r="BB6384" s="76"/>
      <c r="BC6384" s="76"/>
      <c r="BE6384" s="76"/>
      <c r="BF6384" s="76"/>
      <c r="BH6384" s="76"/>
      <c r="BI6384" s="76"/>
      <c r="BK6384" s="76"/>
      <c r="BL6384" s="76"/>
      <c r="BN6384" s="76"/>
      <c r="BO6384" s="76"/>
      <c r="BQ6384" s="76"/>
      <c r="BR6384" s="76"/>
      <c r="BT6384" s="76"/>
      <c r="BU6384" s="76"/>
      <c r="BW6384" s="76"/>
      <c r="BX6384" s="76"/>
    </row>
    <row r="6385" spans="1:76" ht="12.75" customHeight="1">
      <c r="A6385" s="2"/>
      <c r="B6385" s="2"/>
      <c r="C6385" s="2"/>
      <c r="D6385" s="75"/>
      <c r="F6385" s="76"/>
      <c r="G6385" s="76"/>
      <c r="I6385" s="76"/>
      <c r="J6385" s="76"/>
      <c r="L6385" s="76"/>
      <c r="M6385" s="76"/>
      <c r="O6385" s="76"/>
      <c r="P6385" s="76"/>
      <c r="R6385" s="76"/>
      <c r="S6385" s="76"/>
      <c r="U6385" s="76"/>
      <c r="V6385" s="76"/>
      <c r="X6385" s="76"/>
      <c r="Y6385" s="76"/>
      <c r="AA6385" s="76"/>
      <c r="AB6385" s="76"/>
      <c r="AD6385" s="76"/>
      <c r="AE6385" s="76"/>
      <c r="AG6385" s="76"/>
      <c r="AH6385" s="76"/>
      <c r="AJ6385" s="76"/>
      <c r="AK6385" s="76"/>
      <c r="AM6385" s="76"/>
      <c r="AN6385" s="76"/>
      <c r="AP6385" s="76"/>
      <c r="AQ6385" s="76"/>
      <c r="AS6385" s="76"/>
      <c r="AT6385" s="76"/>
      <c r="AV6385" s="76"/>
      <c r="AW6385" s="76"/>
      <c r="AY6385" s="76"/>
      <c r="AZ6385" s="76"/>
      <c r="BB6385" s="76"/>
      <c r="BC6385" s="76"/>
      <c r="BE6385" s="76"/>
      <c r="BF6385" s="76"/>
      <c r="BH6385" s="76"/>
      <c r="BI6385" s="76"/>
      <c r="BK6385" s="76"/>
      <c r="BL6385" s="76"/>
      <c r="BN6385" s="76"/>
      <c r="BO6385" s="76"/>
      <c r="BQ6385" s="76"/>
      <c r="BR6385" s="76"/>
      <c r="BT6385" s="76"/>
      <c r="BU6385" s="76"/>
      <c r="BW6385" s="76"/>
      <c r="BX6385" s="76"/>
    </row>
    <row r="6386" spans="1:76">
      <c r="A6386" s="2"/>
      <c r="B6386" s="2"/>
      <c r="C6386" s="2"/>
      <c r="D6386" s="75"/>
      <c r="F6386" s="76"/>
      <c r="G6386" s="76"/>
      <c r="I6386" s="76"/>
      <c r="J6386" s="76"/>
      <c r="L6386" s="76"/>
      <c r="M6386" s="76"/>
      <c r="O6386" s="76"/>
      <c r="P6386" s="76"/>
      <c r="R6386" s="76"/>
      <c r="S6386" s="76"/>
      <c r="U6386" s="76"/>
      <c r="V6386" s="76"/>
      <c r="X6386" s="76"/>
      <c r="Y6386" s="76"/>
      <c r="AA6386" s="76"/>
      <c r="AB6386" s="76"/>
      <c r="AD6386" s="76"/>
      <c r="AE6386" s="76"/>
      <c r="AG6386" s="76"/>
      <c r="AH6386" s="76"/>
      <c r="AJ6386" s="76"/>
      <c r="AK6386" s="76"/>
      <c r="AM6386" s="76"/>
      <c r="AN6386" s="76"/>
      <c r="AP6386" s="76"/>
      <c r="AQ6386" s="76"/>
      <c r="AS6386" s="76"/>
      <c r="AT6386" s="76"/>
      <c r="AV6386" s="76"/>
      <c r="AW6386" s="76"/>
      <c r="AY6386" s="76"/>
      <c r="AZ6386" s="76"/>
      <c r="BB6386" s="76"/>
      <c r="BC6386" s="76"/>
      <c r="BE6386" s="76"/>
      <c r="BF6386" s="76"/>
      <c r="BH6386" s="76"/>
      <c r="BI6386" s="76"/>
      <c r="BK6386" s="76"/>
      <c r="BL6386" s="76"/>
      <c r="BN6386" s="76"/>
      <c r="BO6386" s="76"/>
      <c r="BQ6386" s="76"/>
      <c r="BR6386" s="76"/>
      <c r="BT6386" s="76"/>
      <c r="BU6386" s="76"/>
      <c r="BW6386" s="76"/>
      <c r="BX6386" s="76"/>
    </row>
    <row r="6387" spans="1:76">
      <c r="A6387" s="2"/>
      <c r="B6387" s="2"/>
      <c r="C6387" s="2"/>
      <c r="D6387" s="75"/>
      <c r="F6387" s="76"/>
      <c r="G6387" s="76"/>
      <c r="I6387" s="76"/>
      <c r="J6387" s="76"/>
      <c r="L6387" s="76"/>
      <c r="M6387" s="76"/>
      <c r="O6387" s="76"/>
      <c r="P6387" s="76"/>
      <c r="R6387" s="76"/>
      <c r="S6387" s="76"/>
      <c r="U6387" s="76"/>
      <c r="V6387" s="76"/>
      <c r="X6387" s="76"/>
      <c r="Y6387" s="76"/>
      <c r="AA6387" s="76"/>
      <c r="AB6387" s="76"/>
      <c r="AD6387" s="76"/>
      <c r="AE6387" s="76"/>
      <c r="AG6387" s="76"/>
      <c r="AH6387" s="76"/>
      <c r="AJ6387" s="76"/>
      <c r="AK6387" s="76"/>
      <c r="AM6387" s="76"/>
      <c r="AN6387" s="76"/>
      <c r="AP6387" s="76"/>
      <c r="AQ6387" s="76"/>
      <c r="AS6387" s="76"/>
      <c r="AT6387" s="76"/>
      <c r="AV6387" s="76"/>
      <c r="AW6387" s="76"/>
      <c r="AY6387" s="76"/>
      <c r="AZ6387" s="76"/>
      <c r="BB6387" s="76"/>
      <c r="BC6387" s="76"/>
      <c r="BE6387" s="76"/>
      <c r="BF6387" s="76"/>
      <c r="BH6387" s="76"/>
      <c r="BI6387" s="76"/>
      <c r="BK6387" s="76"/>
      <c r="BL6387" s="76"/>
      <c r="BN6387" s="76"/>
      <c r="BO6387" s="76"/>
      <c r="BQ6387" s="76"/>
      <c r="BR6387" s="76"/>
      <c r="BT6387" s="76"/>
      <c r="BU6387" s="76"/>
      <c r="BW6387" s="76"/>
      <c r="BX6387" s="76"/>
    </row>
    <row r="6388" spans="1:76">
      <c r="A6388" s="2"/>
      <c r="B6388" s="2"/>
      <c r="C6388" s="2"/>
      <c r="D6388" s="75"/>
      <c r="F6388" s="76"/>
      <c r="G6388" s="76"/>
      <c r="I6388" s="76"/>
      <c r="J6388" s="76"/>
      <c r="L6388" s="76"/>
      <c r="M6388" s="76"/>
      <c r="O6388" s="76"/>
      <c r="P6388" s="76"/>
      <c r="R6388" s="76"/>
      <c r="S6388" s="76"/>
      <c r="U6388" s="76"/>
      <c r="V6388" s="76"/>
      <c r="X6388" s="76"/>
      <c r="Y6388" s="76"/>
      <c r="AA6388" s="76"/>
      <c r="AB6388" s="76"/>
      <c r="AD6388" s="76"/>
      <c r="AE6388" s="76"/>
      <c r="AG6388" s="76"/>
      <c r="AH6388" s="76"/>
      <c r="AJ6388" s="76"/>
      <c r="AK6388" s="76"/>
      <c r="AM6388" s="76"/>
      <c r="AN6388" s="76"/>
      <c r="AP6388" s="76"/>
      <c r="AQ6388" s="76"/>
      <c r="AS6388" s="76"/>
      <c r="AT6388" s="76"/>
      <c r="AV6388" s="76"/>
      <c r="AW6388" s="76"/>
      <c r="AY6388" s="76"/>
      <c r="AZ6388" s="76"/>
      <c r="BB6388" s="76"/>
      <c r="BC6388" s="76"/>
      <c r="BE6388" s="76"/>
      <c r="BF6388" s="76"/>
      <c r="BH6388" s="76"/>
      <c r="BI6388" s="76"/>
      <c r="BK6388" s="76"/>
      <c r="BL6388" s="76"/>
      <c r="BN6388" s="76"/>
      <c r="BO6388" s="76"/>
      <c r="BQ6388" s="76"/>
      <c r="BR6388" s="76"/>
      <c r="BT6388" s="76"/>
      <c r="BU6388" s="76"/>
      <c r="BW6388" s="76"/>
      <c r="BX6388" s="76"/>
    </row>
    <row r="6389" spans="1:76">
      <c r="A6389" s="2"/>
      <c r="B6389" s="2"/>
      <c r="C6389" s="2"/>
      <c r="D6389" s="75"/>
      <c r="F6389" s="76"/>
      <c r="G6389" s="76"/>
      <c r="I6389" s="76"/>
      <c r="J6389" s="76"/>
      <c r="L6389" s="76"/>
      <c r="M6389" s="76"/>
      <c r="O6389" s="76"/>
      <c r="P6389" s="76"/>
      <c r="R6389" s="76"/>
      <c r="S6389" s="76"/>
      <c r="U6389" s="76"/>
      <c r="V6389" s="76"/>
      <c r="X6389" s="76"/>
      <c r="Y6389" s="76"/>
      <c r="AA6389" s="76"/>
      <c r="AB6389" s="76"/>
      <c r="AD6389" s="76"/>
      <c r="AE6389" s="76"/>
      <c r="AG6389" s="76"/>
      <c r="AH6389" s="76"/>
      <c r="AJ6389" s="76"/>
      <c r="AK6389" s="76"/>
      <c r="AM6389" s="76"/>
      <c r="AN6389" s="76"/>
      <c r="AP6389" s="76"/>
      <c r="AQ6389" s="76"/>
      <c r="AS6389" s="76"/>
      <c r="AT6389" s="76"/>
      <c r="AV6389" s="76"/>
      <c r="AW6389" s="76"/>
      <c r="AY6389" s="76"/>
      <c r="AZ6389" s="76"/>
      <c r="BB6389" s="76"/>
      <c r="BC6389" s="76"/>
      <c r="BE6389" s="76"/>
      <c r="BF6389" s="76"/>
      <c r="BH6389" s="76"/>
      <c r="BI6389" s="76"/>
      <c r="BK6389" s="76"/>
      <c r="BL6389" s="76"/>
      <c r="BN6389" s="76"/>
      <c r="BO6389" s="76"/>
      <c r="BQ6389" s="76"/>
      <c r="BR6389" s="76"/>
      <c r="BT6389" s="76"/>
      <c r="BU6389" s="76"/>
      <c r="BW6389" s="76"/>
      <c r="BX6389" s="76"/>
    </row>
    <row r="6390" spans="1:76">
      <c r="A6390" s="2"/>
      <c r="B6390" s="2"/>
      <c r="C6390" s="2"/>
      <c r="D6390" s="75"/>
      <c r="F6390" s="76"/>
      <c r="G6390" s="76"/>
      <c r="I6390" s="76"/>
      <c r="J6390" s="76"/>
      <c r="L6390" s="76"/>
      <c r="M6390" s="76"/>
      <c r="O6390" s="76"/>
      <c r="P6390" s="76"/>
      <c r="R6390" s="76"/>
      <c r="S6390" s="76"/>
      <c r="U6390" s="76"/>
      <c r="V6390" s="76"/>
      <c r="X6390" s="76"/>
      <c r="Y6390" s="76"/>
      <c r="AA6390" s="76"/>
      <c r="AB6390" s="76"/>
      <c r="AD6390" s="76"/>
      <c r="AE6390" s="76"/>
      <c r="AG6390" s="76"/>
      <c r="AH6390" s="76"/>
      <c r="AJ6390" s="76"/>
      <c r="AK6390" s="76"/>
      <c r="AM6390" s="76"/>
      <c r="AN6390" s="76"/>
      <c r="AP6390" s="76"/>
      <c r="AQ6390" s="76"/>
      <c r="AS6390" s="76"/>
      <c r="AT6390" s="76"/>
      <c r="AV6390" s="76"/>
      <c r="AW6390" s="76"/>
      <c r="AY6390" s="76"/>
      <c r="AZ6390" s="76"/>
      <c r="BB6390" s="76"/>
      <c r="BC6390" s="76"/>
      <c r="BE6390" s="76"/>
      <c r="BF6390" s="76"/>
      <c r="BH6390" s="76"/>
      <c r="BI6390" s="76"/>
      <c r="BK6390" s="76"/>
      <c r="BL6390" s="76"/>
      <c r="BN6390" s="76"/>
      <c r="BO6390" s="76"/>
      <c r="BQ6390" s="76"/>
      <c r="BR6390" s="76"/>
      <c r="BT6390" s="76"/>
      <c r="BU6390" s="76"/>
      <c r="BW6390" s="76"/>
      <c r="BX6390" s="76"/>
    </row>
    <row r="6391" spans="1:76">
      <c r="A6391" s="2"/>
      <c r="B6391" s="2"/>
      <c r="C6391" s="2"/>
      <c r="D6391" s="75"/>
      <c r="F6391" s="76"/>
      <c r="G6391" s="76"/>
      <c r="I6391" s="76"/>
      <c r="J6391" s="76"/>
      <c r="L6391" s="76"/>
      <c r="M6391" s="76"/>
      <c r="O6391" s="76"/>
      <c r="P6391" s="76"/>
      <c r="R6391" s="76"/>
      <c r="S6391" s="76"/>
      <c r="U6391" s="76"/>
      <c r="V6391" s="76"/>
      <c r="X6391" s="76"/>
      <c r="Y6391" s="76"/>
      <c r="AA6391" s="76"/>
      <c r="AB6391" s="76"/>
      <c r="AD6391" s="76"/>
      <c r="AE6391" s="76"/>
      <c r="AG6391" s="76"/>
      <c r="AH6391" s="76"/>
      <c r="AJ6391" s="76"/>
      <c r="AK6391" s="76"/>
      <c r="AM6391" s="76"/>
      <c r="AN6391" s="76"/>
      <c r="AP6391" s="76"/>
      <c r="AQ6391" s="76"/>
      <c r="AS6391" s="76"/>
      <c r="AT6391" s="76"/>
      <c r="AV6391" s="76"/>
      <c r="AW6391" s="76"/>
      <c r="AY6391" s="76"/>
      <c r="AZ6391" s="76"/>
      <c r="BB6391" s="76"/>
      <c r="BC6391" s="76"/>
      <c r="BE6391" s="76"/>
      <c r="BF6391" s="76"/>
      <c r="BH6391" s="76"/>
      <c r="BI6391" s="76"/>
      <c r="BK6391" s="76"/>
      <c r="BL6391" s="76"/>
      <c r="BN6391" s="76"/>
      <c r="BO6391" s="76"/>
      <c r="BQ6391" s="76"/>
      <c r="BR6391" s="76"/>
      <c r="BT6391" s="76"/>
      <c r="BU6391" s="76"/>
      <c r="BW6391" s="76"/>
      <c r="BX6391" s="76"/>
    </row>
    <row r="6392" spans="1:76">
      <c r="A6392" s="2"/>
      <c r="B6392" s="2"/>
      <c r="C6392" s="2"/>
      <c r="D6392" s="75"/>
      <c r="F6392" s="76"/>
      <c r="G6392" s="76"/>
      <c r="I6392" s="76"/>
      <c r="J6392" s="76"/>
      <c r="L6392" s="76"/>
      <c r="M6392" s="76"/>
      <c r="O6392" s="76"/>
      <c r="P6392" s="76"/>
      <c r="R6392" s="76"/>
      <c r="S6392" s="76"/>
      <c r="U6392" s="76"/>
      <c r="V6392" s="76"/>
      <c r="X6392" s="76"/>
      <c r="Y6392" s="76"/>
      <c r="AA6392" s="76"/>
      <c r="AB6392" s="76"/>
      <c r="AD6392" s="76"/>
      <c r="AE6392" s="76"/>
      <c r="AG6392" s="76"/>
      <c r="AH6392" s="76"/>
      <c r="AJ6392" s="76"/>
      <c r="AK6392" s="76"/>
      <c r="AM6392" s="76"/>
      <c r="AN6392" s="76"/>
      <c r="AP6392" s="76"/>
      <c r="AQ6392" s="76"/>
      <c r="AS6392" s="76"/>
      <c r="AT6392" s="76"/>
      <c r="AV6392" s="76"/>
      <c r="AW6392" s="76"/>
      <c r="AY6392" s="76"/>
      <c r="AZ6392" s="76"/>
      <c r="BB6392" s="76"/>
      <c r="BC6392" s="76"/>
      <c r="BE6392" s="76"/>
      <c r="BF6392" s="76"/>
      <c r="BH6392" s="76"/>
      <c r="BI6392" s="76"/>
      <c r="BK6392" s="76"/>
      <c r="BL6392" s="76"/>
      <c r="BN6392" s="76"/>
      <c r="BO6392" s="76"/>
      <c r="BQ6392" s="76"/>
      <c r="BR6392" s="76"/>
      <c r="BT6392" s="76"/>
      <c r="BU6392" s="76"/>
      <c r="BW6392" s="76"/>
      <c r="BX6392" s="76"/>
    </row>
    <row r="6393" spans="1:76">
      <c r="A6393" s="2"/>
      <c r="B6393" s="2"/>
      <c r="C6393" s="2"/>
      <c r="D6393" s="75"/>
      <c r="F6393" s="76"/>
      <c r="G6393" s="76"/>
      <c r="I6393" s="76"/>
      <c r="J6393" s="76"/>
      <c r="L6393" s="76"/>
      <c r="M6393" s="76"/>
      <c r="O6393" s="76"/>
      <c r="P6393" s="76"/>
      <c r="R6393" s="76"/>
      <c r="S6393" s="76"/>
      <c r="U6393" s="76"/>
      <c r="V6393" s="76"/>
      <c r="X6393" s="76"/>
      <c r="Y6393" s="76"/>
      <c r="AA6393" s="76"/>
      <c r="AB6393" s="76"/>
      <c r="AD6393" s="76"/>
      <c r="AE6393" s="76"/>
      <c r="AG6393" s="76"/>
      <c r="AH6393" s="76"/>
      <c r="AJ6393" s="76"/>
      <c r="AK6393" s="76"/>
      <c r="AM6393" s="76"/>
      <c r="AN6393" s="76"/>
      <c r="AP6393" s="76"/>
      <c r="AQ6393" s="76"/>
      <c r="AS6393" s="76"/>
      <c r="AT6393" s="76"/>
      <c r="AV6393" s="76"/>
      <c r="AW6393" s="76"/>
      <c r="AY6393" s="76"/>
      <c r="AZ6393" s="76"/>
      <c r="BB6393" s="76"/>
      <c r="BC6393" s="76"/>
      <c r="BE6393" s="76"/>
      <c r="BF6393" s="76"/>
      <c r="BH6393" s="76"/>
      <c r="BI6393" s="76"/>
      <c r="BK6393" s="76"/>
      <c r="BL6393" s="76"/>
      <c r="BN6393" s="76"/>
      <c r="BO6393" s="76"/>
      <c r="BQ6393" s="76"/>
      <c r="BR6393" s="76"/>
      <c r="BT6393" s="76"/>
      <c r="BU6393" s="76"/>
      <c r="BW6393" s="76"/>
      <c r="BX6393" s="76"/>
    </row>
    <row r="6394" spans="1:76">
      <c r="A6394" s="2"/>
      <c r="B6394" s="2"/>
      <c r="C6394" s="2"/>
      <c r="D6394" s="75"/>
      <c r="F6394" s="76"/>
      <c r="G6394" s="76"/>
      <c r="I6394" s="76"/>
      <c r="J6394" s="76"/>
      <c r="L6394" s="76"/>
      <c r="M6394" s="76"/>
      <c r="O6394" s="76"/>
      <c r="P6394" s="76"/>
      <c r="R6394" s="76"/>
      <c r="S6394" s="76"/>
      <c r="U6394" s="76"/>
      <c r="V6394" s="76"/>
      <c r="X6394" s="76"/>
      <c r="Y6394" s="76"/>
      <c r="AA6394" s="76"/>
      <c r="AB6394" s="76"/>
      <c r="AD6394" s="76"/>
      <c r="AE6394" s="76"/>
      <c r="AG6394" s="76"/>
      <c r="AH6394" s="76"/>
      <c r="AJ6394" s="76"/>
      <c r="AK6394" s="76"/>
      <c r="AM6394" s="76"/>
      <c r="AN6394" s="76"/>
      <c r="AP6394" s="76"/>
      <c r="AQ6394" s="76"/>
      <c r="AS6394" s="76"/>
      <c r="AT6394" s="76"/>
      <c r="AV6394" s="76"/>
      <c r="AW6394" s="76"/>
      <c r="AY6394" s="76"/>
      <c r="AZ6394" s="76"/>
      <c r="BB6394" s="76"/>
      <c r="BC6394" s="76"/>
      <c r="BE6394" s="76"/>
      <c r="BF6394" s="76"/>
      <c r="BH6394" s="76"/>
      <c r="BI6394" s="76"/>
      <c r="BK6394" s="76"/>
      <c r="BL6394" s="76"/>
      <c r="BN6394" s="76"/>
      <c r="BO6394" s="76"/>
      <c r="BQ6394" s="76"/>
      <c r="BR6394" s="76"/>
      <c r="BT6394" s="76"/>
      <c r="BU6394" s="76"/>
      <c r="BW6394" s="76"/>
      <c r="BX6394" s="76"/>
    </row>
    <row r="6395" spans="1:76">
      <c r="A6395" s="2"/>
      <c r="B6395" s="2"/>
      <c r="C6395" s="2"/>
      <c r="D6395" s="75"/>
      <c r="F6395" s="76"/>
      <c r="G6395" s="76"/>
      <c r="I6395" s="76"/>
      <c r="J6395" s="76"/>
      <c r="L6395" s="76"/>
      <c r="M6395" s="76"/>
      <c r="O6395" s="76"/>
      <c r="P6395" s="76"/>
      <c r="R6395" s="76"/>
      <c r="S6395" s="76"/>
      <c r="U6395" s="76"/>
      <c r="V6395" s="76"/>
      <c r="X6395" s="76"/>
      <c r="Y6395" s="76"/>
      <c r="AA6395" s="76"/>
      <c r="AB6395" s="76"/>
      <c r="AD6395" s="76"/>
      <c r="AE6395" s="76"/>
      <c r="AG6395" s="76"/>
      <c r="AH6395" s="76"/>
      <c r="AJ6395" s="76"/>
      <c r="AK6395" s="76"/>
      <c r="AM6395" s="76"/>
      <c r="AN6395" s="76"/>
      <c r="AP6395" s="76"/>
      <c r="AQ6395" s="76"/>
      <c r="AS6395" s="76"/>
      <c r="AT6395" s="76"/>
      <c r="AV6395" s="76"/>
      <c r="AW6395" s="76"/>
      <c r="AY6395" s="76"/>
      <c r="AZ6395" s="76"/>
      <c r="BB6395" s="76"/>
      <c r="BC6395" s="76"/>
      <c r="BE6395" s="76"/>
      <c r="BF6395" s="76"/>
      <c r="BH6395" s="76"/>
      <c r="BI6395" s="76"/>
      <c r="BK6395" s="76"/>
      <c r="BL6395" s="76"/>
      <c r="BN6395" s="76"/>
      <c r="BO6395" s="76"/>
      <c r="BQ6395" s="76"/>
      <c r="BR6395" s="76"/>
      <c r="BT6395" s="76"/>
      <c r="BU6395" s="76"/>
      <c r="BW6395" s="76"/>
      <c r="BX6395" s="76"/>
    </row>
    <row r="6396" spans="1:76">
      <c r="A6396" s="2"/>
      <c r="B6396" s="2"/>
      <c r="C6396" s="2"/>
      <c r="D6396" s="75"/>
      <c r="F6396" s="76"/>
      <c r="G6396" s="76"/>
      <c r="I6396" s="76"/>
      <c r="J6396" s="76"/>
      <c r="L6396" s="76"/>
      <c r="M6396" s="76"/>
      <c r="O6396" s="76"/>
      <c r="P6396" s="76"/>
      <c r="R6396" s="76"/>
      <c r="S6396" s="76"/>
      <c r="U6396" s="76"/>
      <c r="V6396" s="76"/>
      <c r="X6396" s="76"/>
      <c r="Y6396" s="76"/>
      <c r="AA6396" s="76"/>
      <c r="AB6396" s="76"/>
      <c r="AD6396" s="76"/>
      <c r="AE6396" s="76"/>
      <c r="AG6396" s="76"/>
      <c r="AH6396" s="76"/>
      <c r="AJ6396" s="76"/>
      <c r="AK6396" s="76"/>
      <c r="AM6396" s="76"/>
      <c r="AN6396" s="76"/>
      <c r="AP6396" s="76"/>
      <c r="AQ6396" s="76"/>
      <c r="AS6396" s="76"/>
      <c r="AT6396" s="76"/>
      <c r="AV6396" s="76"/>
      <c r="AW6396" s="76"/>
      <c r="AY6396" s="76"/>
      <c r="AZ6396" s="76"/>
      <c r="BB6396" s="76"/>
      <c r="BC6396" s="76"/>
      <c r="BE6396" s="76"/>
      <c r="BF6396" s="76"/>
      <c r="BH6396" s="76"/>
      <c r="BI6396" s="76"/>
      <c r="BK6396" s="76"/>
      <c r="BL6396" s="76"/>
      <c r="BN6396" s="76"/>
      <c r="BO6396" s="76"/>
      <c r="BQ6396" s="76"/>
      <c r="BR6396" s="76"/>
      <c r="BT6396" s="76"/>
      <c r="BU6396" s="76"/>
      <c r="BW6396" s="76"/>
      <c r="BX6396" s="76"/>
    </row>
    <row r="6397" spans="1:76">
      <c r="A6397" s="2"/>
      <c r="B6397" s="2"/>
      <c r="C6397" s="2"/>
      <c r="D6397" s="75"/>
      <c r="F6397" s="76"/>
      <c r="G6397" s="76"/>
      <c r="I6397" s="76"/>
      <c r="J6397" s="76"/>
      <c r="L6397" s="76"/>
      <c r="M6397" s="76"/>
      <c r="O6397" s="76"/>
      <c r="P6397" s="76"/>
      <c r="R6397" s="76"/>
      <c r="S6397" s="76"/>
      <c r="U6397" s="76"/>
      <c r="V6397" s="76"/>
      <c r="X6397" s="76"/>
      <c r="Y6397" s="76"/>
      <c r="AA6397" s="76"/>
      <c r="AB6397" s="76"/>
      <c r="AD6397" s="76"/>
      <c r="AE6397" s="76"/>
      <c r="AG6397" s="76"/>
      <c r="AH6397" s="76"/>
      <c r="AJ6397" s="76"/>
      <c r="AK6397" s="76"/>
      <c r="AM6397" s="76"/>
      <c r="AN6397" s="76"/>
      <c r="AP6397" s="76"/>
      <c r="AQ6397" s="76"/>
      <c r="AS6397" s="76"/>
      <c r="AT6397" s="76"/>
      <c r="AV6397" s="76"/>
      <c r="AW6397" s="76"/>
      <c r="AY6397" s="76"/>
      <c r="AZ6397" s="76"/>
      <c r="BB6397" s="76"/>
      <c r="BC6397" s="76"/>
      <c r="BE6397" s="76"/>
      <c r="BF6397" s="76"/>
      <c r="BH6397" s="76"/>
      <c r="BI6397" s="76"/>
      <c r="BK6397" s="76"/>
      <c r="BL6397" s="76"/>
      <c r="BN6397" s="76"/>
      <c r="BO6397" s="76"/>
      <c r="BQ6397" s="76"/>
      <c r="BR6397" s="76"/>
      <c r="BT6397" s="76"/>
      <c r="BU6397" s="76"/>
      <c r="BW6397" s="76"/>
      <c r="BX6397" s="76"/>
    </row>
    <row r="6398" spans="1:76">
      <c r="A6398" s="2"/>
      <c r="B6398" s="2"/>
      <c r="C6398" s="2"/>
      <c r="D6398" s="75"/>
      <c r="F6398" s="76"/>
      <c r="G6398" s="76"/>
      <c r="I6398" s="76"/>
      <c r="J6398" s="76"/>
      <c r="L6398" s="76"/>
      <c r="M6398" s="76"/>
      <c r="O6398" s="76"/>
      <c r="P6398" s="76"/>
      <c r="R6398" s="76"/>
      <c r="S6398" s="76"/>
      <c r="U6398" s="76"/>
      <c r="V6398" s="76"/>
      <c r="X6398" s="76"/>
      <c r="Y6398" s="76"/>
      <c r="AA6398" s="76"/>
      <c r="AB6398" s="76"/>
      <c r="AD6398" s="76"/>
      <c r="AE6398" s="76"/>
      <c r="AG6398" s="76"/>
      <c r="AH6398" s="76"/>
      <c r="AJ6398" s="76"/>
      <c r="AK6398" s="76"/>
      <c r="AM6398" s="76"/>
      <c r="AN6398" s="76"/>
      <c r="AP6398" s="76"/>
      <c r="AQ6398" s="76"/>
      <c r="AS6398" s="76"/>
      <c r="AT6398" s="76"/>
      <c r="AV6398" s="76"/>
      <c r="AW6398" s="76"/>
      <c r="AY6398" s="76"/>
      <c r="AZ6398" s="76"/>
      <c r="BB6398" s="76"/>
      <c r="BC6398" s="76"/>
      <c r="BE6398" s="76"/>
      <c r="BF6398" s="76"/>
      <c r="BH6398" s="76"/>
      <c r="BI6398" s="76"/>
      <c r="BK6398" s="76"/>
      <c r="BL6398" s="76"/>
      <c r="BN6398" s="76"/>
      <c r="BO6398" s="76"/>
      <c r="BQ6398" s="76"/>
      <c r="BR6398" s="76"/>
      <c r="BT6398" s="76"/>
      <c r="BU6398" s="76"/>
      <c r="BW6398" s="76"/>
      <c r="BX6398" s="76"/>
    </row>
    <row r="6399" spans="1:76">
      <c r="A6399" s="2"/>
      <c r="B6399" s="2"/>
      <c r="C6399" s="2"/>
      <c r="D6399" s="75"/>
      <c r="F6399" s="76"/>
      <c r="G6399" s="76"/>
      <c r="I6399" s="76"/>
      <c r="J6399" s="76"/>
      <c r="L6399" s="76"/>
      <c r="M6399" s="76"/>
      <c r="O6399" s="76"/>
      <c r="P6399" s="76"/>
      <c r="R6399" s="76"/>
      <c r="S6399" s="76"/>
      <c r="U6399" s="76"/>
      <c r="V6399" s="76"/>
      <c r="X6399" s="76"/>
      <c r="Y6399" s="76"/>
      <c r="AA6399" s="76"/>
      <c r="AB6399" s="76"/>
      <c r="AD6399" s="76"/>
      <c r="AE6399" s="76"/>
      <c r="AG6399" s="76"/>
      <c r="AH6399" s="76"/>
      <c r="AJ6399" s="76"/>
      <c r="AK6399" s="76"/>
      <c r="AM6399" s="76"/>
      <c r="AN6399" s="76"/>
      <c r="AP6399" s="76"/>
      <c r="AQ6399" s="76"/>
      <c r="AS6399" s="76"/>
      <c r="AT6399" s="76"/>
      <c r="AV6399" s="76"/>
      <c r="AW6399" s="76"/>
      <c r="AY6399" s="76"/>
      <c r="AZ6399" s="76"/>
      <c r="BB6399" s="76"/>
      <c r="BC6399" s="76"/>
      <c r="BE6399" s="76"/>
      <c r="BF6399" s="76"/>
      <c r="BH6399" s="76"/>
      <c r="BI6399" s="76"/>
      <c r="BK6399" s="76"/>
      <c r="BL6399" s="76"/>
      <c r="BN6399" s="76"/>
      <c r="BO6399" s="76"/>
      <c r="BQ6399" s="76"/>
      <c r="BR6399" s="76"/>
      <c r="BT6399" s="76"/>
      <c r="BU6399" s="76"/>
      <c r="BW6399" s="76"/>
      <c r="BX6399" s="76"/>
    </row>
    <row r="6400" spans="1:76">
      <c r="A6400" s="2"/>
      <c r="B6400" s="2"/>
      <c r="C6400" s="2"/>
      <c r="D6400" s="75"/>
      <c r="F6400" s="76"/>
      <c r="G6400" s="76"/>
      <c r="I6400" s="76"/>
      <c r="J6400" s="76"/>
      <c r="L6400" s="76"/>
      <c r="M6400" s="76"/>
      <c r="O6400" s="76"/>
      <c r="P6400" s="76"/>
      <c r="R6400" s="76"/>
      <c r="S6400" s="76"/>
      <c r="U6400" s="76"/>
      <c r="V6400" s="76"/>
      <c r="X6400" s="76"/>
      <c r="Y6400" s="76"/>
      <c r="AA6400" s="76"/>
      <c r="AB6400" s="76"/>
      <c r="AD6400" s="76"/>
      <c r="AE6400" s="76"/>
      <c r="AG6400" s="76"/>
      <c r="AH6400" s="76"/>
      <c r="AJ6400" s="76"/>
      <c r="AK6400" s="76"/>
      <c r="AM6400" s="76"/>
      <c r="AN6400" s="76"/>
      <c r="AP6400" s="76"/>
      <c r="AQ6400" s="76"/>
      <c r="AS6400" s="76"/>
      <c r="AT6400" s="76"/>
      <c r="AV6400" s="76"/>
      <c r="AW6400" s="76"/>
      <c r="AY6400" s="76"/>
      <c r="AZ6400" s="76"/>
      <c r="BB6400" s="76"/>
      <c r="BC6400" s="76"/>
      <c r="BE6400" s="76"/>
      <c r="BF6400" s="76"/>
      <c r="BH6400" s="76"/>
      <c r="BI6400" s="76"/>
      <c r="BK6400" s="76"/>
      <c r="BL6400" s="76"/>
      <c r="BN6400" s="76"/>
      <c r="BO6400" s="76"/>
      <c r="BQ6400" s="76"/>
      <c r="BR6400" s="76"/>
      <c r="BT6400" s="76"/>
      <c r="BU6400" s="76"/>
      <c r="BW6400" s="76"/>
      <c r="BX6400" s="76"/>
    </row>
    <row r="6401" spans="1:76">
      <c r="A6401" s="2"/>
      <c r="B6401" s="2"/>
      <c r="C6401" s="2"/>
      <c r="D6401" s="75"/>
      <c r="F6401" s="76"/>
      <c r="G6401" s="76"/>
      <c r="I6401" s="76"/>
      <c r="J6401" s="76"/>
      <c r="L6401" s="76"/>
      <c r="M6401" s="76"/>
      <c r="O6401" s="76"/>
      <c r="P6401" s="76"/>
      <c r="R6401" s="76"/>
      <c r="S6401" s="76"/>
      <c r="U6401" s="76"/>
      <c r="V6401" s="76"/>
      <c r="X6401" s="76"/>
      <c r="Y6401" s="76"/>
      <c r="AA6401" s="76"/>
      <c r="AB6401" s="76"/>
      <c r="AD6401" s="76"/>
      <c r="AE6401" s="76"/>
      <c r="AG6401" s="76"/>
      <c r="AH6401" s="76"/>
      <c r="AJ6401" s="76"/>
      <c r="AK6401" s="76"/>
      <c r="AM6401" s="76"/>
      <c r="AN6401" s="76"/>
      <c r="AP6401" s="76"/>
      <c r="AQ6401" s="76"/>
      <c r="AS6401" s="76"/>
      <c r="AT6401" s="76"/>
      <c r="AV6401" s="76"/>
      <c r="AW6401" s="76"/>
      <c r="AY6401" s="76"/>
      <c r="AZ6401" s="76"/>
      <c r="BB6401" s="76"/>
      <c r="BC6401" s="76"/>
      <c r="BE6401" s="76"/>
      <c r="BF6401" s="76"/>
      <c r="BH6401" s="76"/>
      <c r="BI6401" s="76"/>
      <c r="BK6401" s="76"/>
      <c r="BL6401" s="76"/>
      <c r="BN6401" s="76"/>
      <c r="BO6401" s="76"/>
      <c r="BQ6401" s="76"/>
      <c r="BR6401" s="76"/>
      <c r="BT6401" s="76"/>
      <c r="BU6401" s="76"/>
      <c r="BW6401" s="76"/>
      <c r="BX6401" s="76"/>
    </row>
    <row r="6402" spans="1:76">
      <c r="A6402" s="2"/>
      <c r="B6402" s="2"/>
      <c r="C6402" s="2"/>
      <c r="D6402" s="75"/>
      <c r="F6402" s="76"/>
      <c r="G6402" s="76"/>
      <c r="I6402" s="76"/>
      <c r="J6402" s="76"/>
      <c r="L6402" s="76"/>
      <c r="M6402" s="76"/>
      <c r="O6402" s="76"/>
      <c r="P6402" s="76"/>
      <c r="R6402" s="76"/>
      <c r="S6402" s="76"/>
      <c r="U6402" s="76"/>
      <c r="V6402" s="76"/>
      <c r="X6402" s="76"/>
      <c r="Y6402" s="76"/>
      <c r="AA6402" s="76"/>
      <c r="AB6402" s="76"/>
      <c r="AD6402" s="76"/>
      <c r="AE6402" s="76"/>
      <c r="AG6402" s="76"/>
      <c r="AH6402" s="76"/>
      <c r="AJ6402" s="76"/>
      <c r="AK6402" s="76"/>
      <c r="AM6402" s="76"/>
      <c r="AN6402" s="76"/>
      <c r="AP6402" s="76"/>
      <c r="AQ6402" s="76"/>
      <c r="AS6402" s="76"/>
      <c r="AT6402" s="76"/>
      <c r="AV6402" s="76"/>
      <c r="AW6402" s="76"/>
      <c r="AY6402" s="76"/>
      <c r="AZ6402" s="76"/>
      <c r="BB6402" s="76"/>
      <c r="BC6402" s="76"/>
      <c r="BE6402" s="76"/>
      <c r="BF6402" s="76"/>
      <c r="BH6402" s="76"/>
      <c r="BI6402" s="76"/>
      <c r="BK6402" s="76"/>
      <c r="BL6402" s="76"/>
      <c r="BN6402" s="76"/>
      <c r="BO6402" s="76"/>
      <c r="BQ6402" s="76"/>
      <c r="BR6402" s="76"/>
      <c r="BT6402" s="76"/>
      <c r="BU6402" s="76"/>
      <c r="BW6402" s="76"/>
      <c r="BX6402" s="76"/>
    </row>
    <row r="6403" spans="1:76">
      <c r="A6403" s="2"/>
      <c r="B6403" s="2"/>
      <c r="C6403" s="2"/>
      <c r="D6403" s="75"/>
      <c r="F6403" s="76"/>
      <c r="G6403" s="76"/>
      <c r="I6403" s="76"/>
      <c r="J6403" s="76"/>
      <c r="L6403" s="76"/>
      <c r="M6403" s="76"/>
      <c r="O6403" s="76"/>
      <c r="P6403" s="76"/>
      <c r="R6403" s="76"/>
      <c r="S6403" s="76"/>
      <c r="U6403" s="76"/>
      <c r="V6403" s="76"/>
      <c r="X6403" s="76"/>
      <c r="Y6403" s="76"/>
      <c r="AA6403" s="76"/>
      <c r="AB6403" s="76"/>
      <c r="AD6403" s="76"/>
      <c r="AE6403" s="76"/>
      <c r="AG6403" s="76"/>
      <c r="AH6403" s="76"/>
      <c r="AJ6403" s="76"/>
      <c r="AK6403" s="76"/>
      <c r="AM6403" s="76"/>
      <c r="AN6403" s="76"/>
      <c r="AP6403" s="76"/>
      <c r="AQ6403" s="76"/>
      <c r="AS6403" s="76"/>
      <c r="AT6403" s="76"/>
      <c r="AV6403" s="76"/>
      <c r="AW6403" s="76"/>
      <c r="AY6403" s="76"/>
      <c r="AZ6403" s="76"/>
      <c r="BB6403" s="76"/>
      <c r="BC6403" s="76"/>
      <c r="BE6403" s="76"/>
      <c r="BF6403" s="76"/>
      <c r="BH6403" s="76"/>
      <c r="BI6403" s="76"/>
      <c r="BK6403" s="76"/>
      <c r="BL6403" s="76"/>
      <c r="BN6403" s="76"/>
      <c r="BO6403" s="76"/>
      <c r="BQ6403" s="76"/>
      <c r="BR6403" s="76"/>
      <c r="BT6403" s="76"/>
      <c r="BU6403" s="76"/>
      <c r="BW6403" s="76"/>
      <c r="BX6403" s="76"/>
    </row>
    <row r="6404" spans="1:76">
      <c r="A6404" s="2"/>
      <c r="B6404" s="2"/>
      <c r="C6404" s="2"/>
      <c r="D6404" s="75"/>
      <c r="F6404" s="76"/>
      <c r="G6404" s="76"/>
      <c r="I6404" s="76"/>
      <c r="J6404" s="76"/>
      <c r="L6404" s="76"/>
      <c r="M6404" s="76"/>
      <c r="O6404" s="76"/>
      <c r="P6404" s="76"/>
      <c r="R6404" s="76"/>
      <c r="S6404" s="76"/>
      <c r="U6404" s="76"/>
      <c r="V6404" s="76"/>
      <c r="X6404" s="76"/>
      <c r="Y6404" s="76"/>
      <c r="AA6404" s="76"/>
      <c r="AB6404" s="76"/>
      <c r="AD6404" s="76"/>
      <c r="AE6404" s="76"/>
      <c r="AG6404" s="76"/>
      <c r="AH6404" s="76"/>
      <c r="AJ6404" s="76"/>
      <c r="AK6404" s="76"/>
      <c r="AM6404" s="76"/>
      <c r="AN6404" s="76"/>
      <c r="AP6404" s="76"/>
      <c r="AQ6404" s="76"/>
      <c r="AS6404" s="76"/>
      <c r="AT6404" s="76"/>
      <c r="AV6404" s="76"/>
      <c r="AW6404" s="76"/>
      <c r="AY6404" s="76"/>
      <c r="AZ6404" s="76"/>
      <c r="BB6404" s="76"/>
      <c r="BC6404" s="76"/>
      <c r="BE6404" s="76"/>
      <c r="BF6404" s="76"/>
      <c r="BH6404" s="76"/>
      <c r="BI6404" s="76"/>
      <c r="BK6404" s="76"/>
      <c r="BL6404" s="76"/>
      <c r="BN6404" s="76"/>
      <c r="BO6404" s="76"/>
      <c r="BQ6404" s="76"/>
      <c r="BR6404" s="76"/>
      <c r="BT6404" s="76"/>
      <c r="BU6404" s="76"/>
      <c r="BW6404" s="76"/>
      <c r="BX6404" s="76"/>
    </row>
    <row r="6405" spans="1:76">
      <c r="A6405" s="2"/>
      <c r="B6405" s="2"/>
      <c r="C6405" s="2"/>
      <c r="D6405" s="75"/>
      <c r="F6405" s="76"/>
      <c r="G6405" s="76"/>
      <c r="I6405" s="76"/>
      <c r="J6405" s="76"/>
      <c r="L6405" s="76"/>
      <c r="M6405" s="76"/>
      <c r="O6405" s="76"/>
      <c r="P6405" s="76"/>
      <c r="R6405" s="76"/>
      <c r="S6405" s="76"/>
      <c r="U6405" s="76"/>
      <c r="V6405" s="76"/>
      <c r="X6405" s="76"/>
      <c r="Y6405" s="76"/>
      <c r="AA6405" s="76"/>
      <c r="AB6405" s="76"/>
      <c r="AD6405" s="76"/>
      <c r="AE6405" s="76"/>
      <c r="AG6405" s="76"/>
      <c r="AH6405" s="76"/>
      <c r="AJ6405" s="76"/>
      <c r="AK6405" s="76"/>
      <c r="AM6405" s="76"/>
      <c r="AN6405" s="76"/>
      <c r="AP6405" s="76"/>
      <c r="AQ6405" s="76"/>
      <c r="AS6405" s="76"/>
      <c r="AT6405" s="76"/>
      <c r="AV6405" s="76"/>
      <c r="AW6405" s="76"/>
      <c r="AY6405" s="76"/>
      <c r="AZ6405" s="76"/>
      <c r="BB6405" s="76"/>
      <c r="BC6405" s="76"/>
      <c r="BE6405" s="76"/>
      <c r="BF6405" s="76"/>
      <c r="BH6405" s="76"/>
      <c r="BI6405" s="76"/>
      <c r="BK6405" s="76"/>
      <c r="BL6405" s="76"/>
      <c r="BN6405" s="76"/>
      <c r="BO6405" s="76"/>
      <c r="BQ6405" s="76"/>
      <c r="BR6405" s="76"/>
      <c r="BT6405" s="76"/>
      <c r="BU6405" s="76"/>
      <c r="BW6405" s="76"/>
      <c r="BX6405" s="76"/>
    </row>
    <row r="6406" spans="1:76">
      <c r="A6406" s="2"/>
      <c r="B6406" s="2"/>
      <c r="C6406" s="2"/>
      <c r="D6406" s="75"/>
      <c r="F6406" s="76"/>
      <c r="G6406" s="76"/>
      <c r="I6406" s="76"/>
      <c r="J6406" s="76"/>
      <c r="L6406" s="76"/>
      <c r="M6406" s="76"/>
      <c r="O6406" s="76"/>
      <c r="P6406" s="76"/>
      <c r="R6406" s="76"/>
      <c r="S6406" s="76"/>
      <c r="U6406" s="76"/>
      <c r="V6406" s="76"/>
      <c r="X6406" s="76"/>
      <c r="Y6406" s="76"/>
      <c r="AA6406" s="76"/>
      <c r="AB6406" s="76"/>
      <c r="AD6406" s="76"/>
      <c r="AE6406" s="76"/>
      <c r="AG6406" s="76"/>
      <c r="AH6406" s="76"/>
      <c r="AJ6406" s="76"/>
      <c r="AK6406" s="76"/>
      <c r="AM6406" s="76"/>
      <c r="AN6406" s="76"/>
      <c r="AP6406" s="76"/>
      <c r="AQ6406" s="76"/>
      <c r="AS6406" s="76"/>
      <c r="AT6406" s="76"/>
      <c r="AV6406" s="76"/>
      <c r="AW6406" s="76"/>
      <c r="AY6406" s="76"/>
      <c r="AZ6406" s="76"/>
      <c r="BB6406" s="76"/>
      <c r="BC6406" s="76"/>
      <c r="BE6406" s="76"/>
      <c r="BF6406" s="76"/>
      <c r="BH6406" s="76"/>
      <c r="BI6406" s="76"/>
      <c r="BK6406" s="76"/>
      <c r="BL6406" s="76"/>
      <c r="BN6406" s="76"/>
      <c r="BO6406" s="76"/>
      <c r="BQ6406" s="76"/>
      <c r="BR6406" s="76"/>
      <c r="BT6406" s="76"/>
      <c r="BU6406" s="76"/>
      <c r="BW6406" s="76"/>
      <c r="BX6406" s="76"/>
    </row>
    <row r="6407" spans="1:76">
      <c r="A6407" s="2"/>
      <c r="B6407" s="2"/>
      <c r="C6407" s="2"/>
      <c r="D6407" s="75"/>
      <c r="F6407" s="76"/>
      <c r="G6407" s="76"/>
      <c r="I6407" s="76"/>
      <c r="J6407" s="76"/>
      <c r="L6407" s="76"/>
      <c r="M6407" s="76"/>
      <c r="O6407" s="76"/>
      <c r="P6407" s="76"/>
      <c r="R6407" s="76"/>
      <c r="S6407" s="76"/>
      <c r="U6407" s="76"/>
      <c r="V6407" s="76"/>
      <c r="X6407" s="76"/>
      <c r="Y6407" s="76"/>
      <c r="AA6407" s="76"/>
      <c r="AB6407" s="76"/>
      <c r="AD6407" s="76"/>
      <c r="AE6407" s="76"/>
      <c r="AG6407" s="76"/>
      <c r="AH6407" s="76"/>
      <c r="AJ6407" s="76"/>
      <c r="AK6407" s="76"/>
      <c r="AM6407" s="76"/>
      <c r="AN6407" s="76"/>
      <c r="AP6407" s="76"/>
      <c r="AQ6407" s="76"/>
      <c r="AS6407" s="76"/>
      <c r="AT6407" s="76"/>
      <c r="AV6407" s="76"/>
      <c r="AW6407" s="76"/>
      <c r="AY6407" s="76"/>
      <c r="AZ6407" s="76"/>
      <c r="BB6407" s="76"/>
      <c r="BC6407" s="76"/>
      <c r="BE6407" s="76"/>
      <c r="BF6407" s="76"/>
      <c r="BH6407" s="76"/>
      <c r="BI6407" s="76"/>
      <c r="BK6407" s="76"/>
      <c r="BL6407" s="76"/>
      <c r="BN6407" s="76"/>
      <c r="BO6407" s="76"/>
      <c r="BQ6407" s="76"/>
      <c r="BR6407" s="76"/>
      <c r="BT6407" s="76"/>
      <c r="BU6407" s="76"/>
      <c r="BW6407" s="76"/>
      <c r="BX6407" s="76"/>
    </row>
    <row r="6408" spans="1:76">
      <c r="A6408" s="2"/>
      <c r="B6408" s="2"/>
      <c r="C6408" s="2"/>
      <c r="D6408" s="75"/>
      <c r="F6408" s="76"/>
      <c r="G6408" s="76"/>
      <c r="I6408" s="76"/>
      <c r="J6408" s="76"/>
      <c r="L6408" s="76"/>
      <c r="M6408" s="76"/>
      <c r="O6408" s="76"/>
      <c r="P6408" s="76"/>
      <c r="R6408" s="76"/>
      <c r="S6408" s="76"/>
      <c r="U6408" s="76"/>
      <c r="V6408" s="76"/>
      <c r="X6408" s="76"/>
      <c r="Y6408" s="76"/>
      <c r="AA6408" s="76"/>
      <c r="AB6408" s="76"/>
      <c r="AD6408" s="76"/>
      <c r="AE6408" s="76"/>
      <c r="AG6408" s="76"/>
      <c r="AH6408" s="76"/>
      <c r="AJ6408" s="76"/>
      <c r="AK6408" s="76"/>
      <c r="AM6408" s="76"/>
      <c r="AN6408" s="76"/>
      <c r="AP6408" s="76"/>
      <c r="AQ6408" s="76"/>
      <c r="AS6408" s="76"/>
      <c r="AT6408" s="76"/>
      <c r="AV6408" s="76"/>
      <c r="AW6408" s="76"/>
      <c r="AY6408" s="76"/>
      <c r="AZ6408" s="76"/>
      <c r="BB6408" s="76"/>
      <c r="BC6408" s="76"/>
      <c r="BE6408" s="76"/>
      <c r="BF6408" s="76"/>
      <c r="BH6408" s="76"/>
      <c r="BI6408" s="76"/>
      <c r="BK6408" s="76"/>
      <c r="BL6408" s="76"/>
      <c r="BN6408" s="76"/>
      <c r="BO6408" s="76"/>
      <c r="BQ6408" s="76"/>
      <c r="BR6408" s="76"/>
      <c r="BT6408" s="76"/>
      <c r="BU6408" s="76"/>
      <c r="BW6408" s="76"/>
      <c r="BX6408" s="76"/>
    </row>
    <row r="6409" spans="1:76">
      <c r="A6409" s="2"/>
      <c r="B6409" s="2"/>
      <c r="C6409" s="2"/>
      <c r="D6409" s="75"/>
      <c r="F6409" s="76"/>
      <c r="G6409" s="76"/>
      <c r="I6409" s="76"/>
      <c r="J6409" s="76"/>
      <c r="L6409" s="76"/>
      <c r="M6409" s="76"/>
      <c r="O6409" s="76"/>
      <c r="P6409" s="76"/>
      <c r="R6409" s="76"/>
      <c r="S6409" s="76"/>
      <c r="U6409" s="76"/>
      <c r="V6409" s="76"/>
      <c r="X6409" s="76"/>
      <c r="Y6409" s="76"/>
      <c r="AA6409" s="76"/>
      <c r="AB6409" s="76"/>
      <c r="AD6409" s="76"/>
      <c r="AE6409" s="76"/>
      <c r="AG6409" s="76"/>
      <c r="AH6409" s="76"/>
      <c r="AJ6409" s="76"/>
      <c r="AK6409" s="76"/>
      <c r="AM6409" s="76"/>
      <c r="AN6409" s="76"/>
      <c r="AP6409" s="76"/>
      <c r="AQ6409" s="76"/>
      <c r="AS6409" s="76"/>
      <c r="AT6409" s="76"/>
      <c r="AV6409" s="76"/>
      <c r="AW6409" s="76"/>
      <c r="AY6409" s="76"/>
      <c r="AZ6409" s="76"/>
      <c r="BB6409" s="76"/>
      <c r="BC6409" s="76"/>
      <c r="BE6409" s="76"/>
      <c r="BF6409" s="76"/>
      <c r="BH6409" s="76"/>
      <c r="BI6409" s="76"/>
      <c r="BK6409" s="76"/>
      <c r="BL6409" s="76"/>
      <c r="BN6409" s="76"/>
      <c r="BO6409" s="76"/>
      <c r="BQ6409" s="76"/>
      <c r="BR6409" s="76"/>
      <c r="BT6409" s="76"/>
      <c r="BU6409" s="76"/>
      <c r="BW6409" s="76"/>
      <c r="BX6409" s="76"/>
    </row>
    <row r="6410" spans="1:76">
      <c r="A6410" s="2"/>
      <c r="B6410" s="2"/>
      <c r="C6410" s="2"/>
      <c r="D6410" s="75"/>
      <c r="F6410" s="76"/>
      <c r="G6410" s="76"/>
      <c r="I6410" s="76"/>
      <c r="J6410" s="76"/>
      <c r="L6410" s="76"/>
      <c r="M6410" s="76"/>
      <c r="O6410" s="76"/>
      <c r="P6410" s="76"/>
      <c r="R6410" s="76"/>
      <c r="S6410" s="76"/>
      <c r="U6410" s="76"/>
      <c r="V6410" s="76"/>
      <c r="X6410" s="76"/>
      <c r="Y6410" s="76"/>
      <c r="AA6410" s="76"/>
      <c r="AB6410" s="76"/>
      <c r="AD6410" s="76"/>
      <c r="AE6410" s="76"/>
      <c r="AG6410" s="76"/>
      <c r="AH6410" s="76"/>
      <c r="AJ6410" s="76"/>
      <c r="AK6410" s="76"/>
      <c r="AM6410" s="76"/>
      <c r="AN6410" s="76"/>
      <c r="AP6410" s="76"/>
      <c r="AQ6410" s="76"/>
      <c r="AS6410" s="76"/>
      <c r="AT6410" s="76"/>
      <c r="AV6410" s="76"/>
      <c r="AW6410" s="76"/>
      <c r="AY6410" s="76"/>
      <c r="AZ6410" s="76"/>
      <c r="BB6410" s="76"/>
      <c r="BC6410" s="76"/>
      <c r="BE6410" s="76"/>
      <c r="BF6410" s="76"/>
      <c r="BH6410" s="76"/>
      <c r="BI6410" s="76"/>
      <c r="BK6410" s="76"/>
      <c r="BL6410" s="76"/>
      <c r="BN6410" s="76"/>
      <c r="BO6410" s="76"/>
      <c r="BQ6410" s="76"/>
      <c r="BR6410" s="76"/>
      <c r="BT6410" s="76"/>
      <c r="BU6410" s="76"/>
      <c r="BW6410" s="76"/>
      <c r="BX6410" s="76"/>
    </row>
    <row r="6411" spans="1:76">
      <c r="A6411" s="2"/>
      <c r="B6411" s="2"/>
      <c r="C6411" s="2"/>
      <c r="D6411" s="75"/>
      <c r="F6411" s="76"/>
      <c r="G6411" s="76"/>
      <c r="I6411" s="76"/>
      <c r="J6411" s="76"/>
      <c r="L6411" s="76"/>
      <c r="M6411" s="76"/>
      <c r="O6411" s="76"/>
      <c r="P6411" s="76"/>
      <c r="R6411" s="76"/>
      <c r="S6411" s="76"/>
      <c r="U6411" s="76"/>
      <c r="V6411" s="76"/>
      <c r="X6411" s="76"/>
      <c r="Y6411" s="76"/>
      <c r="AA6411" s="76"/>
      <c r="AB6411" s="76"/>
      <c r="AD6411" s="76"/>
      <c r="AE6411" s="76"/>
      <c r="AG6411" s="76"/>
      <c r="AH6411" s="76"/>
      <c r="AJ6411" s="76"/>
      <c r="AK6411" s="76"/>
      <c r="AM6411" s="76"/>
      <c r="AN6411" s="76"/>
      <c r="AP6411" s="76"/>
      <c r="AQ6411" s="76"/>
      <c r="AS6411" s="76"/>
      <c r="AT6411" s="76"/>
      <c r="AV6411" s="76"/>
      <c r="AW6411" s="76"/>
      <c r="AY6411" s="76"/>
      <c r="AZ6411" s="76"/>
      <c r="BB6411" s="76"/>
      <c r="BC6411" s="76"/>
      <c r="BE6411" s="76"/>
      <c r="BF6411" s="76"/>
      <c r="BH6411" s="76"/>
      <c r="BI6411" s="76"/>
      <c r="BK6411" s="76"/>
      <c r="BL6411" s="76"/>
      <c r="BN6411" s="76"/>
      <c r="BO6411" s="76"/>
      <c r="BQ6411" s="76"/>
      <c r="BR6411" s="76"/>
      <c r="BT6411" s="76"/>
      <c r="BU6411" s="76"/>
      <c r="BW6411" s="76"/>
      <c r="BX6411" s="76"/>
    </row>
    <row r="6412" spans="1:76">
      <c r="A6412" s="2"/>
      <c r="B6412" s="2"/>
      <c r="C6412" s="2"/>
      <c r="D6412" s="75"/>
      <c r="F6412" s="76"/>
      <c r="G6412" s="76"/>
      <c r="I6412" s="76"/>
      <c r="J6412" s="76"/>
      <c r="L6412" s="76"/>
      <c r="M6412" s="76"/>
      <c r="O6412" s="76"/>
      <c r="P6412" s="76"/>
      <c r="R6412" s="76"/>
      <c r="S6412" s="76"/>
      <c r="U6412" s="76"/>
      <c r="V6412" s="76"/>
      <c r="X6412" s="76"/>
      <c r="Y6412" s="76"/>
      <c r="AA6412" s="76"/>
      <c r="AB6412" s="76"/>
      <c r="AD6412" s="76"/>
      <c r="AE6412" s="76"/>
      <c r="AG6412" s="76"/>
      <c r="AH6412" s="76"/>
      <c r="AJ6412" s="76"/>
      <c r="AK6412" s="76"/>
      <c r="AM6412" s="76"/>
      <c r="AN6412" s="76"/>
      <c r="AP6412" s="76"/>
      <c r="AQ6412" s="76"/>
      <c r="AS6412" s="76"/>
      <c r="AT6412" s="76"/>
      <c r="AV6412" s="76"/>
      <c r="AW6412" s="76"/>
      <c r="AY6412" s="76"/>
      <c r="AZ6412" s="76"/>
      <c r="BB6412" s="76"/>
      <c r="BC6412" s="76"/>
      <c r="BE6412" s="76"/>
      <c r="BF6412" s="76"/>
      <c r="BH6412" s="76"/>
      <c r="BI6412" s="76"/>
      <c r="BK6412" s="76"/>
      <c r="BL6412" s="76"/>
      <c r="BN6412" s="76"/>
      <c r="BO6412" s="76"/>
      <c r="BQ6412" s="76"/>
      <c r="BR6412" s="76"/>
      <c r="BT6412" s="76"/>
      <c r="BU6412" s="76"/>
      <c r="BW6412" s="76"/>
      <c r="BX6412" s="76"/>
    </row>
    <row r="6413" spans="1:76">
      <c r="A6413" s="2"/>
      <c r="B6413" s="2"/>
      <c r="C6413" s="2"/>
      <c r="D6413" s="75"/>
      <c r="F6413" s="76"/>
      <c r="G6413" s="76"/>
      <c r="I6413" s="76"/>
      <c r="J6413" s="76"/>
      <c r="L6413" s="76"/>
      <c r="M6413" s="76"/>
      <c r="O6413" s="76"/>
      <c r="P6413" s="76"/>
      <c r="R6413" s="76"/>
      <c r="S6413" s="76"/>
      <c r="U6413" s="76"/>
      <c r="V6413" s="76"/>
      <c r="X6413" s="76"/>
      <c r="Y6413" s="76"/>
      <c r="AA6413" s="76"/>
      <c r="AB6413" s="76"/>
      <c r="AD6413" s="76"/>
      <c r="AE6413" s="76"/>
      <c r="AG6413" s="76"/>
      <c r="AH6413" s="76"/>
      <c r="AJ6413" s="76"/>
      <c r="AK6413" s="76"/>
      <c r="AM6413" s="76"/>
      <c r="AN6413" s="76"/>
      <c r="AP6413" s="76"/>
      <c r="AQ6413" s="76"/>
      <c r="AS6413" s="76"/>
      <c r="AT6413" s="76"/>
      <c r="AV6413" s="76"/>
      <c r="AW6413" s="76"/>
      <c r="AY6413" s="76"/>
      <c r="AZ6413" s="76"/>
      <c r="BB6413" s="76"/>
      <c r="BC6413" s="76"/>
      <c r="BE6413" s="76"/>
      <c r="BF6413" s="76"/>
      <c r="BH6413" s="76"/>
      <c r="BI6413" s="76"/>
      <c r="BK6413" s="76"/>
      <c r="BL6413" s="76"/>
      <c r="BN6413" s="76"/>
      <c r="BO6413" s="76"/>
      <c r="BQ6413" s="76"/>
      <c r="BR6413" s="76"/>
      <c r="BT6413" s="76"/>
      <c r="BU6413" s="76"/>
      <c r="BW6413" s="76"/>
      <c r="BX6413" s="76"/>
    </row>
    <row r="6414" spans="1:76">
      <c r="A6414" s="2"/>
      <c r="B6414" s="2"/>
      <c r="C6414" s="2"/>
      <c r="D6414" s="75"/>
      <c r="F6414" s="76"/>
      <c r="G6414" s="76"/>
      <c r="I6414" s="76"/>
      <c r="J6414" s="76"/>
      <c r="L6414" s="76"/>
      <c r="M6414" s="76"/>
      <c r="O6414" s="76"/>
      <c r="P6414" s="76"/>
      <c r="R6414" s="76"/>
      <c r="S6414" s="76"/>
      <c r="U6414" s="76"/>
      <c r="V6414" s="76"/>
      <c r="X6414" s="76"/>
      <c r="Y6414" s="76"/>
      <c r="AA6414" s="76"/>
      <c r="AB6414" s="76"/>
      <c r="AD6414" s="76"/>
      <c r="AE6414" s="76"/>
      <c r="AG6414" s="76"/>
      <c r="AH6414" s="76"/>
      <c r="AJ6414" s="76"/>
      <c r="AK6414" s="76"/>
      <c r="AM6414" s="76"/>
      <c r="AN6414" s="76"/>
      <c r="AP6414" s="76"/>
      <c r="AQ6414" s="76"/>
      <c r="AS6414" s="76"/>
      <c r="AT6414" s="76"/>
      <c r="AV6414" s="76"/>
      <c r="AW6414" s="76"/>
      <c r="AY6414" s="76"/>
      <c r="AZ6414" s="76"/>
      <c r="BB6414" s="76"/>
      <c r="BC6414" s="76"/>
      <c r="BE6414" s="76"/>
      <c r="BF6414" s="76"/>
      <c r="BH6414" s="76"/>
      <c r="BI6414" s="76"/>
      <c r="BK6414" s="76"/>
      <c r="BL6414" s="76"/>
      <c r="BN6414" s="76"/>
      <c r="BO6414" s="76"/>
      <c r="BQ6414" s="76"/>
      <c r="BR6414" s="76"/>
      <c r="BT6414" s="76"/>
      <c r="BU6414" s="76"/>
      <c r="BW6414" s="76"/>
      <c r="BX6414" s="76"/>
    </row>
    <row r="6415" spans="1:76">
      <c r="A6415" s="2"/>
      <c r="B6415" s="2"/>
      <c r="C6415" s="2"/>
      <c r="D6415" s="75"/>
      <c r="F6415" s="76"/>
      <c r="G6415" s="76"/>
      <c r="I6415" s="76"/>
      <c r="J6415" s="76"/>
      <c r="L6415" s="76"/>
      <c r="M6415" s="76"/>
      <c r="O6415" s="76"/>
      <c r="P6415" s="76"/>
      <c r="R6415" s="76"/>
      <c r="S6415" s="76"/>
      <c r="U6415" s="76"/>
      <c r="V6415" s="76"/>
      <c r="X6415" s="76"/>
      <c r="Y6415" s="76"/>
      <c r="AA6415" s="76"/>
      <c r="AB6415" s="76"/>
      <c r="AD6415" s="76"/>
      <c r="AE6415" s="76"/>
      <c r="AG6415" s="76"/>
      <c r="AH6415" s="76"/>
      <c r="AJ6415" s="76"/>
      <c r="AK6415" s="76"/>
      <c r="AM6415" s="76"/>
      <c r="AN6415" s="76"/>
      <c r="AP6415" s="76"/>
      <c r="AQ6415" s="76"/>
      <c r="AS6415" s="76"/>
      <c r="AT6415" s="76"/>
      <c r="AV6415" s="76"/>
      <c r="AW6415" s="76"/>
      <c r="AY6415" s="76"/>
      <c r="AZ6415" s="76"/>
      <c r="BB6415" s="76"/>
      <c r="BC6415" s="76"/>
      <c r="BE6415" s="76"/>
      <c r="BF6415" s="76"/>
      <c r="BH6415" s="76"/>
      <c r="BI6415" s="76"/>
      <c r="BK6415" s="76"/>
      <c r="BL6415" s="76"/>
      <c r="BN6415" s="76"/>
      <c r="BO6415" s="76"/>
      <c r="BQ6415" s="76"/>
      <c r="BR6415" s="76"/>
      <c r="BT6415" s="76"/>
      <c r="BU6415" s="76"/>
      <c r="BW6415" s="76"/>
      <c r="BX6415" s="76"/>
    </row>
    <row r="6416" spans="1:76">
      <c r="A6416" s="2"/>
      <c r="B6416" s="2"/>
      <c r="C6416" s="2"/>
      <c r="D6416" s="75"/>
      <c r="F6416" s="76"/>
      <c r="G6416" s="76"/>
      <c r="I6416" s="76"/>
      <c r="J6416" s="76"/>
      <c r="L6416" s="76"/>
      <c r="M6416" s="76"/>
      <c r="O6416" s="76"/>
      <c r="P6416" s="76"/>
      <c r="R6416" s="76"/>
      <c r="S6416" s="76"/>
      <c r="U6416" s="76"/>
      <c r="V6416" s="76"/>
      <c r="X6416" s="76"/>
      <c r="Y6416" s="76"/>
      <c r="AA6416" s="76"/>
      <c r="AB6416" s="76"/>
      <c r="AD6416" s="76"/>
      <c r="AE6416" s="76"/>
      <c r="AG6416" s="76"/>
      <c r="AH6416" s="76"/>
      <c r="AJ6416" s="76"/>
      <c r="AK6416" s="76"/>
      <c r="AM6416" s="76"/>
      <c r="AN6416" s="76"/>
      <c r="AP6416" s="76"/>
      <c r="AQ6416" s="76"/>
      <c r="AS6416" s="76"/>
      <c r="AT6416" s="76"/>
      <c r="AV6416" s="76"/>
      <c r="AW6416" s="76"/>
      <c r="AY6416" s="76"/>
      <c r="AZ6416" s="76"/>
      <c r="BB6416" s="76"/>
      <c r="BC6416" s="76"/>
      <c r="BE6416" s="76"/>
      <c r="BF6416" s="76"/>
      <c r="BH6416" s="76"/>
      <c r="BI6416" s="76"/>
      <c r="BK6416" s="76"/>
      <c r="BL6416" s="76"/>
      <c r="BN6416" s="76"/>
      <c r="BO6416" s="76"/>
      <c r="BQ6416" s="76"/>
      <c r="BR6416" s="76"/>
      <c r="BT6416" s="76"/>
      <c r="BU6416" s="76"/>
      <c r="BW6416" s="76"/>
      <c r="BX6416" s="76"/>
    </row>
    <row r="6417" spans="1:76">
      <c r="A6417" s="2"/>
      <c r="B6417" s="2"/>
      <c r="C6417" s="2"/>
      <c r="D6417" s="75"/>
      <c r="F6417" s="76"/>
      <c r="G6417" s="76"/>
      <c r="I6417" s="76"/>
      <c r="J6417" s="76"/>
      <c r="L6417" s="76"/>
      <c r="M6417" s="76"/>
      <c r="O6417" s="76"/>
      <c r="P6417" s="76"/>
      <c r="R6417" s="76"/>
      <c r="S6417" s="76"/>
      <c r="U6417" s="76"/>
      <c r="V6417" s="76"/>
      <c r="X6417" s="76"/>
      <c r="Y6417" s="76"/>
      <c r="AA6417" s="76"/>
      <c r="AB6417" s="76"/>
      <c r="AD6417" s="76"/>
      <c r="AE6417" s="76"/>
      <c r="AG6417" s="76"/>
      <c r="AH6417" s="76"/>
      <c r="AJ6417" s="76"/>
      <c r="AK6417" s="76"/>
      <c r="AM6417" s="76"/>
      <c r="AN6417" s="76"/>
      <c r="AP6417" s="76"/>
      <c r="AQ6417" s="76"/>
      <c r="AS6417" s="76"/>
      <c r="AT6417" s="76"/>
      <c r="AV6417" s="76"/>
      <c r="AW6417" s="76"/>
      <c r="AY6417" s="76"/>
      <c r="AZ6417" s="76"/>
      <c r="BB6417" s="76"/>
      <c r="BC6417" s="76"/>
      <c r="BE6417" s="76"/>
      <c r="BF6417" s="76"/>
      <c r="BH6417" s="76"/>
      <c r="BI6417" s="76"/>
      <c r="BK6417" s="76"/>
      <c r="BL6417" s="76"/>
      <c r="BN6417" s="76"/>
      <c r="BO6417" s="76"/>
      <c r="BQ6417" s="76"/>
      <c r="BR6417" s="76"/>
      <c r="BT6417" s="76"/>
      <c r="BU6417" s="76"/>
      <c r="BW6417" s="76"/>
      <c r="BX6417" s="76"/>
    </row>
    <row r="6418" spans="1:76">
      <c r="A6418" s="2"/>
      <c r="B6418" s="2"/>
      <c r="C6418" s="2"/>
      <c r="D6418" s="75"/>
      <c r="F6418" s="76"/>
      <c r="G6418" s="76"/>
      <c r="I6418" s="76"/>
      <c r="J6418" s="76"/>
      <c r="L6418" s="76"/>
      <c r="M6418" s="76"/>
      <c r="O6418" s="76"/>
      <c r="P6418" s="76"/>
      <c r="R6418" s="76"/>
      <c r="S6418" s="76"/>
      <c r="U6418" s="76"/>
      <c r="V6418" s="76"/>
      <c r="X6418" s="76"/>
      <c r="Y6418" s="76"/>
      <c r="AA6418" s="76"/>
      <c r="AB6418" s="76"/>
      <c r="AD6418" s="76"/>
      <c r="AE6418" s="76"/>
      <c r="AG6418" s="76"/>
      <c r="AH6418" s="76"/>
      <c r="AJ6418" s="76"/>
      <c r="AK6418" s="76"/>
      <c r="AM6418" s="76"/>
      <c r="AN6418" s="76"/>
      <c r="AP6418" s="76"/>
      <c r="AQ6418" s="76"/>
      <c r="AS6418" s="76"/>
      <c r="AT6418" s="76"/>
      <c r="AV6418" s="76"/>
      <c r="AW6418" s="76"/>
      <c r="AY6418" s="76"/>
      <c r="AZ6418" s="76"/>
      <c r="BB6418" s="76"/>
      <c r="BC6418" s="76"/>
      <c r="BE6418" s="76"/>
      <c r="BF6418" s="76"/>
      <c r="BH6418" s="76"/>
      <c r="BI6418" s="76"/>
      <c r="BK6418" s="76"/>
      <c r="BL6418" s="76"/>
      <c r="BN6418" s="76"/>
      <c r="BO6418" s="76"/>
      <c r="BQ6418" s="76"/>
      <c r="BR6418" s="76"/>
      <c r="BT6418" s="76"/>
      <c r="BU6418" s="76"/>
      <c r="BW6418" s="76"/>
      <c r="BX6418" s="76"/>
    </row>
    <row r="6419" spans="1:76">
      <c r="A6419" s="2"/>
      <c r="B6419" s="2"/>
      <c r="C6419" s="2"/>
      <c r="D6419" s="75"/>
      <c r="F6419" s="76"/>
      <c r="G6419" s="76"/>
      <c r="I6419" s="76"/>
      <c r="J6419" s="76"/>
      <c r="L6419" s="76"/>
      <c r="M6419" s="76"/>
      <c r="O6419" s="76"/>
      <c r="P6419" s="76"/>
      <c r="R6419" s="76"/>
      <c r="S6419" s="76"/>
      <c r="U6419" s="76"/>
      <c r="V6419" s="76"/>
      <c r="X6419" s="76"/>
      <c r="Y6419" s="76"/>
      <c r="AA6419" s="76"/>
      <c r="AB6419" s="76"/>
      <c r="AD6419" s="76"/>
      <c r="AE6419" s="76"/>
      <c r="AG6419" s="76"/>
      <c r="AH6419" s="76"/>
      <c r="AJ6419" s="76"/>
      <c r="AK6419" s="76"/>
      <c r="AM6419" s="76"/>
      <c r="AN6419" s="76"/>
      <c r="AP6419" s="76"/>
      <c r="AQ6419" s="76"/>
      <c r="AS6419" s="76"/>
      <c r="AT6419" s="76"/>
      <c r="AV6419" s="76"/>
      <c r="AW6419" s="76"/>
      <c r="AY6419" s="76"/>
      <c r="AZ6419" s="76"/>
      <c r="BB6419" s="76"/>
      <c r="BC6419" s="76"/>
      <c r="BE6419" s="76"/>
      <c r="BF6419" s="76"/>
      <c r="BH6419" s="76"/>
      <c r="BI6419" s="76"/>
      <c r="BK6419" s="76"/>
      <c r="BL6419" s="76"/>
      <c r="BN6419" s="76"/>
      <c r="BO6419" s="76"/>
      <c r="BQ6419" s="76"/>
      <c r="BR6419" s="76"/>
      <c r="BT6419" s="76"/>
      <c r="BU6419" s="76"/>
      <c r="BW6419" s="76"/>
      <c r="BX6419" s="76"/>
    </row>
    <row r="6420" spans="1:76">
      <c r="A6420" s="2"/>
      <c r="B6420" s="2"/>
      <c r="C6420" s="2"/>
      <c r="D6420" s="75"/>
      <c r="F6420" s="76"/>
      <c r="G6420" s="76"/>
      <c r="I6420" s="76"/>
      <c r="J6420" s="76"/>
      <c r="L6420" s="76"/>
      <c r="M6420" s="76"/>
      <c r="O6420" s="76"/>
      <c r="P6420" s="76"/>
      <c r="R6420" s="76"/>
      <c r="S6420" s="76"/>
      <c r="U6420" s="76"/>
      <c r="V6420" s="76"/>
      <c r="X6420" s="76"/>
      <c r="Y6420" s="76"/>
      <c r="AA6420" s="76"/>
      <c r="AB6420" s="76"/>
      <c r="AD6420" s="76"/>
      <c r="AE6420" s="76"/>
      <c r="AG6420" s="76"/>
      <c r="AH6420" s="76"/>
      <c r="AJ6420" s="76"/>
      <c r="AK6420" s="76"/>
      <c r="AM6420" s="76"/>
      <c r="AN6420" s="76"/>
      <c r="AP6420" s="76"/>
      <c r="AQ6420" s="76"/>
      <c r="AS6420" s="76"/>
      <c r="AT6420" s="76"/>
      <c r="AV6420" s="76"/>
      <c r="AW6420" s="76"/>
      <c r="AY6420" s="76"/>
      <c r="AZ6420" s="76"/>
      <c r="BB6420" s="76"/>
      <c r="BC6420" s="76"/>
      <c r="BE6420" s="76"/>
      <c r="BF6420" s="76"/>
      <c r="BH6420" s="76"/>
      <c r="BI6420" s="76"/>
      <c r="BK6420" s="76"/>
      <c r="BL6420" s="76"/>
      <c r="BN6420" s="76"/>
      <c r="BO6420" s="76"/>
      <c r="BQ6420" s="76"/>
      <c r="BR6420" s="76"/>
      <c r="BT6420" s="76"/>
      <c r="BU6420" s="76"/>
      <c r="BW6420" s="76"/>
      <c r="BX6420" s="76"/>
    </row>
    <row r="6421" spans="1:76">
      <c r="A6421" s="2"/>
      <c r="B6421" s="2"/>
      <c r="C6421" s="2"/>
      <c r="D6421" s="75"/>
      <c r="F6421" s="76"/>
      <c r="G6421" s="76"/>
      <c r="I6421" s="76"/>
      <c r="J6421" s="76"/>
      <c r="L6421" s="76"/>
      <c r="M6421" s="76"/>
      <c r="O6421" s="76"/>
      <c r="P6421" s="76"/>
      <c r="R6421" s="76"/>
      <c r="S6421" s="76"/>
      <c r="U6421" s="76"/>
      <c r="V6421" s="76"/>
      <c r="X6421" s="76"/>
      <c r="Y6421" s="76"/>
      <c r="AA6421" s="76"/>
      <c r="AB6421" s="76"/>
      <c r="AD6421" s="76"/>
      <c r="AE6421" s="76"/>
      <c r="AG6421" s="76"/>
      <c r="AH6421" s="76"/>
      <c r="AJ6421" s="76"/>
      <c r="AK6421" s="76"/>
      <c r="AM6421" s="76"/>
      <c r="AN6421" s="76"/>
      <c r="AP6421" s="76"/>
      <c r="AQ6421" s="76"/>
      <c r="AS6421" s="76"/>
      <c r="AT6421" s="76"/>
      <c r="AV6421" s="76"/>
      <c r="AW6421" s="76"/>
      <c r="AY6421" s="76"/>
      <c r="AZ6421" s="76"/>
      <c r="BB6421" s="76"/>
      <c r="BC6421" s="76"/>
      <c r="BE6421" s="76"/>
      <c r="BF6421" s="76"/>
      <c r="BH6421" s="76"/>
      <c r="BI6421" s="76"/>
      <c r="BK6421" s="76"/>
      <c r="BL6421" s="76"/>
      <c r="BN6421" s="76"/>
      <c r="BO6421" s="76"/>
      <c r="BQ6421" s="76"/>
      <c r="BR6421" s="76"/>
      <c r="BT6421" s="76"/>
      <c r="BU6421" s="76"/>
      <c r="BW6421" s="76"/>
      <c r="BX6421" s="76"/>
    </row>
    <row r="6422" spans="1:76">
      <c r="A6422" s="2"/>
      <c r="B6422" s="2"/>
      <c r="C6422" s="2"/>
      <c r="D6422" s="75"/>
      <c r="F6422" s="76"/>
      <c r="G6422" s="76"/>
      <c r="I6422" s="76"/>
      <c r="J6422" s="76"/>
      <c r="L6422" s="76"/>
      <c r="M6422" s="76"/>
      <c r="O6422" s="76"/>
      <c r="P6422" s="76"/>
      <c r="R6422" s="76"/>
      <c r="S6422" s="76"/>
      <c r="U6422" s="76"/>
      <c r="V6422" s="76"/>
      <c r="X6422" s="76"/>
      <c r="Y6422" s="76"/>
      <c r="AA6422" s="76"/>
      <c r="AB6422" s="76"/>
      <c r="AD6422" s="76"/>
      <c r="AE6422" s="76"/>
      <c r="AG6422" s="76"/>
      <c r="AH6422" s="76"/>
      <c r="AJ6422" s="76"/>
      <c r="AK6422" s="76"/>
      <c r="AM6422" s="76"/>
      <c r="AN6422" s="76"/>
      <c r="AP6422" s="76"/>
      <c r="AQ6422" s="76"/>
      <c r="AS6422" s="76"/>
      <c r="AT6422" s="76"/>
      <c r="AV6422" s="76"/>
      <c r="AW6422" s="76"/>
      <c r="AY6422" s="76"/>
      <c r="AZ6422" s="76"/>
      <c r="BB6422" s="76"/>
      <c r="BC6422" s="76"/>
      <c r="BE6422" s="76"/>
      <c r="BF6422" s="76"/>
      <c r="BH6422" s="76"/>
      <c r="BI6422" s="76"/>
      <c r="BK6422" s="76"/>
      <c r="BL6422" s="76"/>
      <c r="BN6422" s="76"/>
      <c r="BO6422" s="76"/>
      <c r="BQ6422" s="76"/>
      <c r="BR6422" s="76"/>
      <c r="BT6422" s="76"/>
      <c r="BU6422" s="76"/>
      <c r="BW6422" s="76"/>
      <c r="BX6422" s="76"/>
    </row>
    <row r="6423" spans="1:76">
      <c r="A6423" s="2"/>
      <c r="B6423" s="2"/>
      <c r="C6423" s="2"/>
      <c r="D6423" s="75"/>
      <c r="F6423" s="76"/>
      <c r="G6423" s="76"/>
      <c r="I6423" s="76"/>
      <c r="J6423" s="76"/>
      <c r="L6423" s="76"/>
      <c r="M6423" s="76"/>
      <c r="O6423" s="76"/>
      <c r="P6423" s="76"/>
      <c r="R6423" s="76"/>
      <c r="S6423" s="76"/>
      <c r="U6423" s="76"/>
      <c r="V6423" s="76"/>
      <c r="X6423" s="76"/>
      <c r="Y6423" s="76"/>
      <c r="AA6423" s="76"/>
      <c r="AB6423" s="76"/>
      <c r="AD6423" s="76"/>
      <c r="AE6423" s="76"/>
      <c r="AG6423" s="76"/>
      <c r="AH6423" s="76"/>
      <c r="AJ6423" s="76"/>
      <c r="AK6423" s="76"/>
      <c r="AM6423" s="76"/>
      <c r="AN6423" s="76"/>
      <c r="AP6423" s="76"/>
      <c r="AQ6423" s="76"/>
      <c r="AS6423" s="76"/>
      <c r="AT6423" s="76"/>
      <c r="AV6423" s="76"/>
      <c r="AW6423" s="76"/>
      <c r="AY6423" s="76"/>
      <c r="AZ6423" s="76"/>
      <c r="BB6423" s="76"/>
      <c r="BC6423" s="76"/>
      <c r="BE6423" s="76"/>
      <c r="BF6423" s="76"/>
      <c r="BH6423" s="76"/>
      <c r="BI6423" s="76"/>
      <c r="BK6423" s="76"/>
      <c r="BL6423" s="76"/>
      <c r="BN6423" s="76"/>
      <c r="BO6423" s="76"/>
      <c r="BQ6423" s="76"/>
      <c r="BR6423" s="76"/>
      <c r="BT6423" s="76"/>
      <c r="BU6423" s="76"/>
      <c r="BW6423" s="76"/>
      <c r="BX6423" s="76"/>
    </row>
    <row r="6424" spans="1:76">
      <c r="A6424" s="2"/>
      <c r="B6424" s="2"/>
      <c r="C6424" s="2"/>
      <c r="D6424" s="75"/>
      <c r="F6424" s="76"/>
      <c r="G6424" s="76"/>
      <c r="I6424" s="76"/>
      <c r="J6424" s="76"/>
      <c r="L6424" s="76"/>
      <c r="M6424" s="76"/>
      <c r="O6424" s="76"/>
      <c r="P6424" s="76"/>
      <c r="R6424" s="76"/>
      <c r="S6424" s="76"/>
      <c r="U6424" s="76"/>
      <c r="V6424" s="76"/>
      <c r="X6424" s="76"/>
      <c r="Y6424" s="76"/>
      <c r="AA6424" s="76"/>
      <c r="AB6424" s="76"/>
      <c r="AD6424" s="76"/>
      <c r="AE6424" s="76"/>
      <c r="AG6424" s="76"/>
      <c r="AH6424" s="76"/>
      <c r="AJ6424" s="76"/>
      <c r="AK6424" s="76"/>
      <c r="AM6424" s="76"/>
      <c r="AN6424" s="76"/>
      <c r="AP6424" s="76"/>
      <c r="AQ6424" s="76"/>
      <c r="AS6424" s="76"/>
      <c r="AT6424" s="76"/>
      <c r="AV6424" s="76"/>
      <c r="AW6424" s="76"/>
      <c r="AY6424" s="76"/>
      <c r="AZ6424" s="76"/>
      <c r="BB6424" s="76"/>
      <c r="BC6424" s="76"/>
      <c r="BE6424" s="76"/>
      <c r="BF6424" s="76"/>
      <c r="BH6424" s="76"/>
      <c r="BI6424" s="76"/>
      <c r="BK6424" s="76"/>
      <c r="BL6424" s="76"/>
      <c r="BN6424" s="76"/>
      <c r="BO6424" s="76"/>
      <c r="BQ6424" s="76"/>
      <c r="BR6424" s="76"/>
      <c r="BT6424" s="76"/>
      <c r="BU6424" s="76"/>
      <c r="BW6424" s="76"/>
      <c r="BX6424" s="76"/>
    </row>
    <row r="6425" spans="1:76">
      <c r="A6425" s="2"/>
      <c r="B6425" s="2"/>
      <c r="C6425" s="2"/>
      <c r="D6425" s="75"/>
      <c r="F6425" s="76"/>
      <c r="G6425" s="76"/>
      <c r="I6425" s="76"/>
      <c r="J6425" s="76"/>
      <c r="L6425" s="76"/>
      <c r="M6425" s="76"/>
      <c r="O6425" s="76"/>
      <c r="P6425" s="76"/>
      <c r="R6425" s="76"/>
      <c r="S6425" s="76"/>
      <c r="U6425" s="76"/>
      <c r="V6425" s="76"/>
      <c r="X6425" s="76"/>
      <c r="Y6425" s="76"/>
      <c r="AA6425" s="76"/>
      <c r="AB6425" s="76"/>
      <c r="AD6425" s="76"/>
      <c r="AE6425" s="76"/>
      <c r="AG6425" s="76"/>
      <c r="AH6425" s="76"/>
      <c r="AJ6425" s="76"/>
      <c r="AK6425" s="76"/>
      <c r="AM6425" s="76"/>
      <c r="AN6425" s="76"/>
      <c r="AP6425" s="76"/>
      <c r="AQ6425" s="76"/>
      <c r="AS6425" s="76"/>
      <c r="AT6425" s="76"/>
      <c r="AV6425" s="76"/>
      <c r="AW6425" s="76"/>
      <c r="AY6425" s="76"/>
      <c r="AZ6425" s="76"/>
      <c r="BB6425" s="76"/>
      <c r="BC6425" s="76"/>
      <c r="BE6425" s="76"/>
      <c r="BF6425" s="76"/>
      <c r="BH6425" s="76"/>
      <c r="BI6425" s="76"/>
      <c r="BK6425" s="76"/>
      <c r="BL6425" s="76"/>
      <c r="BN6425" s="76"/>
      <c r="BO6425" s="76"/>
      <c r="BQ6425" s="76"/>
      <c r="BR6425" s="76"/>
      <c r="BT6425" s="76"/>
      <c r="BU6425" s="76"/>
      <c r="BW6425" s="76"/>
      <c r="BX6425" s="76"/>
    </row>
    <row r="6426" spans="1:76">
      <c r="A6426" s="2"/>
      <c r="B6426" s="2"/>
      <c r="C6426" s="2"/>
      <c r="D6426" s="75"/>
      <c r="F6426" s="76"/>
      <c r="G6426" s="76"/>
      <c r="I6426" s="76"/>
      <c r="J6426" s="76"/>
      <c r="L6426" s="76"/>
      <c r="M6426" s="76"/>
      <c r="O6426" s="76"/>
      <c r="P6426" s="76"/>
      <c r="R6426" s="76"/>
      <c r="S6426" s="76"/>
      <c r="U6426" s="76"/>
      <c r="V6426" s="76"/>
      <c r="X6426" s="76"/>
      <c r="Y6426" s="76"/>
      <c r="AA6426" s="76"/>
      <c r="AB6426" s="76"/>
      <c r="AD6426" s="76"/>
      <c r="AE6426" s="76"/>
      <c r="AG6426" s="76"/>
      <c r="AH6426" s="76"/>
      <c r="AJ6426" s="76"/>
      <c r="AK6426" s="76"/>
      <c r="AM6426" s="76"/>
      <c r="AN6426" s="76"/>
      <c r="AP6426" s="76"/>
      <c r="AQ6426" s="76"/>
      <c r="AS6426" s="76"/>
      <c r="AT6426" s="76"/>
      <c r="AV6426" s="76"/>
      <c r="AW6426" s="76"/>
      <c r="AY6426" s="76"/>
      <c r="AZ6426" s="76"/>
      <c r="BB6426" s="76"/>
      <c r="BC6426" s="76"/>
      <c r="BE6426" s="76"/>
      <c r="BF6426" s="76"/>
      <c r="BH6426" s="76"/>
      <c r="BI6426" s="76"/>
      <c r="BK6426" s="76"/>
      <c r="BL6426" s="76"/>
      <c r="BN6426" s="76"/>
      <c r="BO6426" s="76"/>
      <c r="BQ6426" s="76"/>
      <c r="BR6426" s="76"/>
      <c r="BT6426" s="76"/>
      <c r="BU6426" s="76"/>
      <c r="BW6426" s="76"/>
      <c r="BX6426" s="76"/>
    </row>
    <row r="6427" spans="1:76">
      <c r="A6427" s="2"/>
      <c r="B6427" s="2"/>
      <c r="C6427" s="2"/>
      <c r="D6427" s="75"/>
      <c r="F6427" s="76"/>
      <c r="G6427" s="76"/>
      <c r="I6427" s="76"/>
      <c r="J6427" s="76"/>
      <c r="L6427" s="76"/>
      <c r="M6427" s="76"/>
      <c r="O6427" s="76"/>
      <c r="P6427" s="76"/>
      <c r="R6427" s="76"/>
      <c r="S6427" s="76"/>
      <c r="U6427" s="76"/>
      <c r="V6427" s="76"/>
      <c r="X6427" s="76"/>
      <c r="Y6427" s="76"/>
      <c r="AA6427" s="76"/>
      <c r="AB6427" s="76"/>
      <c r="AD6427" s="76"/>
      <c r="AE6427" s="76"/>
      <c r="AG6427" s="76"/>
      <c r="AH6427" s="76"/>
      <c r="AJ6427" s="76"/>
      <c r="AK6427" s="76"/>
      <c r="AM6427" s="76"/>
      <c r="AN6427" s="76"/>
      <c r="AP6427" s="76"/>
      <c r="AQ6427" s="76"/>
      <c r="AS6427" s="76"/>
      <c r="AT6427" s="76"/>
      <c r="AV6427" s="76"/>
      <c r="AW6427" s="76"/>
      <c r="AY6427" s="76"/>
      <c r="AZ6427" s="76"/>
      <c r="BB6427" s="76"/>
      <c r="BC6427" s="76"/>
      <c r="BE6427" s="76"/>
      <c r="BF6427" s="76"/>
      <c r="BH6427" s="76"/>
      <c r="BI6427" s="76"/>
      <c r="BK6427" s="76"/>
      <c r="BL6427" s="76"/>
      <c r="BN6427" s="76"/>
      <c r="BO6427" s="76"/>
      <c r="BQ6427" s="76"/>
      <c r="BR6427" s="76"/>
      <c r="BT6427" s="76"/>
      <c r="BU6427" s="76"/>
      <c r="BW6427" s="76"/>
      <c r="BX6427" s="76"/>
    </row>
    <row r="6428" spans="1:76">
      <c r="A6428" s="2"/>
      <c r="B6428" s="2"/>
      <c r="C6428" s="2"/>
      <c r="D6428" s="75"/>
      <c r="F6428" s="76"/>
      <c r="G6428" s="76"/>
      <c r="I6428" s="76"/>
      <c r="J6428" s="76"/>
      <c r="L6428" s="76"/>
      <c r="M6428" s="76"/>
      <c r="O6428" s="76"/>
      <c r="P6428" s="76"/>
      <c r="R6428" s="76"/>
      <c r="S6428" s="76"/>
      <c r="U6428" s="76"/>
      <c r="V6428" s="76"/>
      <c r="X6428" s="76"/>
      <c r="Y6428" s="76"/>
      <c r="AA6428" s="76"/>
      <c r="AB6428" s="76"/>
      <c r="AD6428" s="76"/>
      <c r="AE6428" s="76"/>
      <c r="AG6428" s="76"/>
      <c r="AH6428" s="76"/>
      <c r="AJ6428" s="76"/>
      <c r="AK6428" s="76"/>
      <c r="AM6428" s="76"/>
      <c r="AN6428" s="76"/>
      <c r="AP6428" s="76"/>
      <c r="AQ6428" s="76"/>
      <c r="AS6428" s="76"/>
      <c r="AT6428" s="76"/>
      <c r="AV6428" s="76"/>
      <c r="AW6428" s="76"/>
      <c r="AY6428" s="76"/>
      <c r="AZ6428" s="76"/>
      <c r="BB6428" s="76"/>
      <c r="BC6428" s="76"/>
      <c r="BE6428" s="76"/>
      <c r="BF6428" s="76"/>
      <c r="BH6428" s="76"/>
      <c r="BI6428" s="76"/>
      <c r="BK6428" s="76"/>
      <c r="BL6428" s="76"/>
      <c r="BN6428" s="76"/>
      <c r="BO6428" s="76"/>
      <c r="BQ6428" s="76"/>
      <c r="BR6428" s="76"/>
      <c r="BT6428" s="76"/>
      <c r="BU6428" s="76"/>
      <c r="BW6428" s="76"/>
      <c r="BX6428" s="76"/>
    </row>
    <row r="6429" spans="1:76">
      <c r="A6429" s="2"/>
      <c r="B6429" s="2"/>
      <c r="C6429" s="2"/>
      <c r="D6429" s="75"/>
      <c r="F6429" s="76"/>
      <c r="G6429" s="76"/>
      <c r="I6429" s="76"/>
      <c r="J6429" s="76"/>
      <c r="L6429" s="76"/>
      <c r="M6429" s="76"/>
      <c r="O6429" s="76"/>
      <c r="P6429" s="76"/>
      <c r="R6429" s="76"/>
      <c r="S6429" s="76"/>
      <c r="U6429" s="76"/>
      <c r="V6429" s="76"/>
      <c r="X6429" s="76"/>
      <c r="Y6429" s="76"/>
      <c r="AA6429" s="76"/>
      <c r="AB6429" s="76"/>
      <c r="AD6429" s="76"/>
      <c r="AE6429" s="76"/>
      <c r="AG6429" s="76"/>
      <c r="AH6429" s="76"/>
      <c r="AJ6429" s="76"/>
      <c r="AK6429" s="76"/>
      <c r="AM6429" s="76"/>
      <c r="AN6429" s="76"/>
      <c r="AP6429" s="76"/>
      <c r="AQ6429" s="76"/>
      <c r="AS6429" s="76"/>
      <c r="AT6429" s="76"/>
      <c r="AV6429" s="76"/>
      <c r="AW6429" s="76"/>
      <c r="AY6429" s="76"/>
      <c r="AZ6429" s="76"/>
      <c r="BB6429" s="76"/>
      <c r="BC6429" s="76"/>
      <c r="BE6429" s="76"/>
      <c r="BF6429" s="76"/>
      <c r="BH6429" s="76"/>
      <c r="BI6429" s="76"/>
      <c r="BK6429" s="76"/>
      <c r="BL6429" s="76"/>
      <c r="BN6429" s="76"/>
      <c r="BO6429" s="76"/>
      <c r="BQ6429" s="76"/>
      <c r="BR6429" s="76"/>
      <c r="BT6429" s="76"/>
      <c r="BU6429" s="76"/>
      <c r="BW6429" s="76"/>
      <c r="BX6429" s="76"/>
    </row>
    <row r="6430" spans="1:76">
      <c r="A6430" s="2"/>
      <c r="B6430" s="2"/>
      <c r="C6430" s="2"/>
      <c r="D6430" s="75"/>
      <c r="F6430" s="76"/>
      <c r="G6430" s="76"/>
      <c r="I6430" s="76"/>
      <c r="J6430" s="76"/>
      <c r="L6430" s="76"/>
      <c r="M6430" s="76"/>
      <c r="O6430" s="76"/>
      <c r="P6430" s="76"/>
      <c r="R6430" s="76"/>
      <c r="S6430" s="76"/>
      <c r="U6430" s="76"/>
      <c r="V6430" s="76"/>
      <c r="X6430" s="76"/>
      <c r="Y6430" s="76"/>
      <c r="AA6430" s="76"/>
      <c r="AB6430" s="76"/>
      <c r="AD6430" s="76"/>
      <c r="AE6430" s="76"/>
      <c r="AG6430" s="76"/>
      <c r="AH6430" s="76"/>
      <c r="AJ6430" s="76"/>
      <c r="AK6430" s="76"/>
      <c r="AM6430" s="76"/>
      <c r="AN6430" s="76"/>
      <c r="AP6430" s="76"/>
      <c r="AQ6430" s="76"/>
      <c r="AS6430" s="76"/>
      <c r="AT6430" s="76"/>
      <c r="AV6430" s="76"/>
      <c r="AW6430" s="76"/>
      <c r="AY6430" s="76"/>
      <c r="AZ6430" s="76"/>
      <c r="BB6430" s="76"/>
      <c r="BC6430" s="76"/>
      <c r="BE6430" s="76"/>
      <c r="BF6430" s="76"/>
      <c r="BH6430" s="76"/>
      <c r="BI6430" s="76"/>
      <c r="BK6430" s="76"/>
      <c r="BL6430" s="76"/>
      <c r="BN6430" s="76"/>
      <c r="BO6430" s="76"/>
      <c r="BQ6430" s="76"/>
      <c r="BR6430" s="76"/>
      <c r="BT6430" s="76"/>
      <c r="BU6430" s="76"/>
      <c r="BW6430" s="76"/>
      <c r="BX6430" s="76"/>
    </row>
    <row r="6431" spans="1:76">
      <c r="A6431" s="2"/>
      <c r="B6431" s="2"/>
      <c r="C6431" s="2"/>
      <c r="D6431" s="75"/>
      <c r="F6431" s="76"/>
      <c r="G6431" s="76"/>
      <c r="I6431" s="76"/>
      <c r="J6431" s="76"/>
      <c r="L6431" s="76"/>
      <c r="M6431" s="76"/>
      <c r="O6431" s="76"/>
      <c r="P6431" s="76"/>
      <c r="R6431" s="76"/>
      <c r="S6431" s="76"/>
      <c r="U6431" s="76"/>
      <c r="V6431" s="76"/>
      <c r="X6431" s="76"/>
      <c r="Y6431" s="76"/>
      <c r="AA6431" s="76"/>
      <c r="AB6431" s="76"/>
      <c r="AD6431" s="76"/>
      <c r="AE6431" s="76"/>
      <c r="AG6431" s="76"/>
      <c r="AH6431" s="76"/>
      <c r="AJ6431" s="76"/>
      <c r="AK6431" s="76"/>
      <c r="AM6431" s="76"/>
      <c r="AN6431" s="76"/>
      <c r="AP6431" s="76"/>
      <c r="AQ6431" s="76"/>
      <c r="AS6431" s="76"/>
      <c r="AT6431" s="76"/>
      <c r="AV6431" s="76"/>
      <c r="AW6431" s="76"/>
      <c r="AY6431" s="76"/>
      <c r="AZ6431" s="76"/>
      <c r="BB6431" s="76"/>
      <c r="BC6431" s="76"/>
      <c r="BE6431" s="76"/>
      <c r="BF6431" s="76"/>
      <c r="BH6431" s="76"/>
      <c r="BI6431" s="76"/>
      <c r="BK6431" s="76"/>
      <c r="BL6431" s="76"/>
      <c r="BN6431" s="76"/>
      <c r="BO6431" s="76"/>
      <c r="BQ6431" s="76"/>
      <c r="BR6431" s="76"/>
      <c r="BT6431" s="76"/>
      <c r="BU6431" s="76"/>
      <c r="BW6431" s="76"/>
      <c r="BX6431" s="76"/>
    </row>
    <row r="6432" spans="1:76">
      <c r="A6432" s="2"/>
      <c r="B6432" s="2"/>
      <c r="C6432" s="2"/>
      <c r="D6432" s="75"/>
      <c r="F6432" s="76"/>
      <c r="G6432" s="76"/>
      <c r="I6432" s="76"/>
      <c r="J6432" s="76"/>
      <c r="L6432" s="76"/>
      <c r="M6432" s="76"/>
      <c r="O6432" s="76"/>
      <c r="P6432" s="76"/>
      <c r="R6432" s="76"/>
      <c r="S6432" s="76"/>
      <c r="U6432" s="76"/>
      <c r="V6432" s="76"/>
      <c r="X6432" s="76"/>
      <c r="Y6432" s="76"/>
      <c r="AA6432" s="76"/>
      <c r="AB6432" s="76"/>
      <c r="AD6432" s="76"/>
      <c r="AE6432" s="76"/>
      <c r="AG6432" s="76"/>
      <c r="AH6432" s="76"/>
      <c r="AJ6432" s="76"/>
      <c r="AK6432" s="76"/>
      <c r="AM6432" s="76"/>
      <c r="AN6432" s="76"/>
      <c r="AP6432" s="76"/>
      <c r="AQ6432" s="76"/>
      <c r="AS6432" s="76"/>
      <c r="AT6432" s="76"/>
      <c r="AV6432" s="76"/>
      <c r="AW6432" s="76"/>
      <c r="AY6432" s="76"/>
      <c r="AZ6432" s="76"/>
      <c r="BB6432" s="76"/>
      <c r="BC6432" s="76"/>
      <c r="BE6432" s="76"/>
      <c r="BF6432" s="76"/>
      <c r="BH6432" s="76"/>
      <c r="BI6432" s="76"/>
      <c r="BK6432" s="76"/>
      <c r="BL6432" s="76"/>
      <c r="BN6432" s="76"/>
      <c r="BO6432" s="76"/>
      <c r="BQ6432" s="76"/>
      <c r="BR6432" s="76"/>
      <c r="BT6432" s="76"/>
      <c r="BU6432" s="76"/>
      <c r="BW6432" s="76"/>
      <c r="BX6432" s="76"/>
    </row>
    <row r="6433" spans="1:76">
      <c r="A6433" s="2"/>
      <c r="B6433" s="2"/>
      <c r="C6433" s="2"/>
      <c r="D6433" s="75"/>
      <c r="F6433" s="76"/>
      <c r="G6433" s="76"/>
      <c r="I6433" s="76"/>
      <c r="J6433" s="76"/>
      <c r="L6433" s="76"/>
      <c r="M6433" s="76"/>
      <c r="O6433" s="76"/>
      <c r="P6433" s="76"/>
      <c r="R6433" s="76"/>
      <c r="S6433" s="76"/>
      <c r="U6433" s="76"/>
      <c r="V6433" s="76"/>
      <c r="X6433" s="76"/>
      <c r="Y6433" s="76"/>
      <c r="AA6433" s="76"/>
      <c r="AB6433" s="76"/>
      <c r="AD6433" s="76"/>
      <c r="AE6433" s="76"/>
      <c r="AG6433" s="76"/>
      <c r="AH6433" s="76"/>
      <c r="AJ6433" s="76"/>
      <c r="AK6433" s="76"/>
      <c r="AM6433" s="76"/>
      <c r="AN6433" s="76"/>
      <c r="AP6433" s="76"/>
      <c r="AQ6433" s="76"/>
      <c r="AS6433" s="76"/>
      <c r="AT6433" s="76"/>
      <c r="AV6433" s="76"/>
      <c r="AW6433" s="76"/>
      <c r="AY6433" s="76"/>
      <c r="AZ6433" s="76"/>
      <c r="BB6433" s="76"/>
      <c r="BC6433" s="76"/>
      <c r="BE6433" s="76"/>
      <c r="BF6433" s="76"/>
      <c r="BH6433" s="76"/>
      <c r="BI6433" s="76"/>
      <c r="BK6433" s="76"/>
      <c r="BL6433" s="76"/>
      <c r="BN6433" s="76"/>
      <c r="BO6433" s="76"/>
      <c r="BQ6433" s="76"/>
      <c r="BR6433" s="76"/>
      <c r="BT6433" s="76"/>
      <c r="BU6433" s="76"/>
      <c r="BW6433" s="76"/>
      <c r="BX6433" s="76"/>
    </row>
    <row r="6434" spans="1:76">
      <c r="A6434" s="2"/>
      <c r="B6434" s="2"/>
      <c r="C6434" s="2"/>
      <c r="D6434" s="75"/>
      <c r="F6434" s="76"/>
      <c r="G6434" s="76"/>
      <c r="I6434" s="76"/>
      <c r="J6434" s="76"/>
      <c r="L6434" s="76"/>
      <c r="M6434" s="76"/>
      <c r="O6434" s="76"/>
      <c r="P6434" s="76"/>
      <c r="R6434" s="76"/>
      <c r="S6434" s="76"/>
      <c r="U6434" s="76"/>
      <c r="V6434" s="76"/>
      <c r="X6434" s="76"/>
      <c r="Y6434" s="76"/>
      <c r="AA6434" s="76"/>
      <c r="AB6434" s="76"/>
      <c r="AD6434" s="76"/>
      <c r="AE6434" s="76"/>
      <c r="AG6434" s="76"/>
      <c r="AH6434" s="76"/>
      <c r="AJ6434" s="76"/>
      <c r="AK6434" s="76"/>
      <c r="AM6434" s="76"/>
      <c r="AN6434" s="76"/>
      <c r="AP6434" s="76"/>
      <c r="AQ6434" s="76"/>
      <c r="AS6434" s="76"/>
      <c r="AT6434" s="76"/>
      <c r="AV6434" s="76"/>
      <c r="AW6434" s="76"/>
      <c r="AY6434" s="76"/>
      <c r="AZ6434" s="76"/>
      <c r="BB6434" s="76"/>
      <c r="BC6434" s="76"/>
      <c r="BE6434" s="76"/>
      <c r="BF6434" s="76"/>
      <c r="BH6434" s="76"/>
      <c r="BI6434" s="76"/>
      <c r="BK6434" s="76"/>
      <c r="BL6434" s="76"/>
      <c r="BN6434" s="76"/>
      <c r="BO6434" s="76"/>
      <c r="BQ6434" s="76"/>
      <c r="BR6434" s="76"/>
      <c r="BT6434" s="76"/>
      <c r="BU6434" s="76"/>
      <c r="BW6434" s="76"/>
      <c r="BX6434" s="76"/>
    </row>
    <row r="6435" spans="1:76">
      <c r="A6435" s="2"/>
      <c r="B6435" s="2"/>
      <c r="C6435" s="2"/>
      <c r="D6435" s="75"/>
      <c r="F6435" s="76"/>
      <c r="G6435" s="76"/>
      <c r="I6435" s="76"/>
      <c r="J6435" s="76"/>
      <c r="L6435" s="76"/>
      <c r="M6435" s="76"/>
      <c r="O6435" s="76"/>
      <c r="P6435" s="76"/>
      <c r="R6435" s="76"/>
      <c r="S6435" s="76"/>
      <c r="U6435" s="76"/>
      <c r="V6435" s="76"/>
      <c r="X6435" s="76"/>
      <c r="Y6435" s="76"/>
      <c r="AA6435" s="76"/>
      <c r="AB6435" s="76"/>
      <c r="AD6435" s="76"/>
      <c r="AE6435" s="76"/>
      <c r="AG6435" s="76"/>
      <c r="AH6435" s="76"/>
      <c r="AJ6435" s="76"/>
      <c r="AK6435" s="76"/>
      <c r="AM6435" s="76"/>
      <c r="AN6435" s="76"/>
      <c r="AP6435" s="76"/>
      <c r="AQ6435" s="76"/>
      <c r="AS6435" s="76"/>
      <c r="AT6435" s="76"/>
      <c r="AV6435" s="76"/>
      <c r="AW6435" s="76"/>
      <c r="AY6435" s="76"/>
      <c r="AZ6435" s="76"/>
      <c r="BB6435" s="76"/>
      <c r="BC6435" s="76"/>
      <c r="BE6435" s="76"/>
      <c r="BF6435" s="76"/>
      <c r="BH6435" s="76"/>
      <c r="BI6435" s="76"/>
      <c r="BK6435" s="76"/>
      <c r="BL6435" s="76"/>
      <c r="BN6435" s="76"/>
      <c r="BO6435" s="76"/>
      <c r="BQ6435" s="76"/>
      <c r="BR6435" s="76"/>
      <c r="BT6435" s="76"/>
      <c r="BU6435" s="76"/>
      <c r="BW6435" s="76"/>
      <c r="BX6435" s="76"/>
    </row>
    <row r="6436" spans="1:76">
      <c r="A6436" s="2"/>
      <c r="B6436" s="2"/>
      <c r="C6436" s="2"/>
      <c r="D6436" s="75"/>
      <c r="F6436" s="76"/>
      <c r="G6436" s="76"/>
      <c r="I6436" s="76"/>
      <c r="J6436" s="76"/>
      <c r="L6436" s="76"/>
      <c r="M6436" s="76"/>
      <c r="O6436" s="76"/>
      <c r="P6436" s="76"/>
      <c r="R6436" s="76"/>
      <c r="S6436" s="76"/>
      <c r="U6436" s="76"/>
      <c r="V6436" s="76"/>
      <c r="X6436" s="76"/>
      <c r="Y6436" s="76"/>
      <c r="AA6436" s="76"/>
      <c r="AB6436" s="76"/>
      <c r="AD6436" s="76"/>
      <c r="AE6436" s="76"/>
      <c r="AG6436" s="76"/>
      <c r="AH6436" s="76"/>
      <c r="AJ6436" s="76"/>
      <c r="AK6436" s="76"/>
      <c r="AM6436" s="76"/>
      <c r="AN6436" s="76"/>
      <c r="AP6436" s="76"/>
      <c r="AQ6436" s="76"/>
      <c r="AS6436" s="76"/>
      <c r="AT6436" s="76"/>
      <c r="AV6436" s="76"/>
      <c r="AW6436" s="76"/>
      <c r="AY6436" s="76"/>
      <c r="AZ6436" s="76"/>
      <c r="BB6436" s="76"/>
      <c r="BC6436" s="76"/>
      <c r="BE6436" s="76"/>
      <c r="BF6436" s="76"/>
      <c r="BH6436" s="76"/>
      <c r="BI6436" s="76"/>
      <c r="BK6436" s="76"/>
      <c r="BL6436" s="76"/>
      <c r="BN6436" s="76"/>
      <c r="BO6436" s="76"/>
      <c r="BQ6436" s="76"/>
      <c r="BR6436" s="76"/>
      <c r="BT6436" s="76"/>
      <c r="BU6436" s="76"/>
      <c r="BW6436" s="76"/>
      <c r="BX6436" s="76"/>
    </row>
    <row r="6437" spans="1:76">
      <c r="A6437" s="2"/>
      <c r="B6437" s="2"/>
      <c r="C6437" s="2"/>
      <c r="D6437" s="75"/>
      <c r="F6437" s="76"/>
      <c r="G6437" s="76"/>
      <c r="I6437" s="76"/>
      <c r="J6437" s="76"/>
      <c r="L6437" s="76"/>
      <c r="M6437" s="76"/>
      <c r="O6437" s="76"/>
      <c r="P6437" s="76"/>
      <c r="R6437" s="76"/>
      <c r="S6437" s="76"/>
      <c r="U6437" s="76"/>
      <c r="V6437" s="76"/>
      <c r="X6437" s="76"/>
      <c r="Y6437" s="76"/>
      <c r="AA6437" s="76"/>
      <c r="AB6437" s="76"/>
      <c r="AD6437" s="76"/>
      <c r="AE6437" s="76"/>
      <c r="AG6437" s="76"/>
      <c r="AH6437" s="76"/>
      <c r="AJ6437" s="76"/>
      <c r="AK6437" s="76"/>
      <c r="AM6437" s="76"/>
      <c r="AN6437" s="76"/>
      <c r="AP6437" s="76"/>
      <c r="AQ6437" s="76"/>
      <c r="AS6437" s="76"/>
      <c r="AT6437" s="76"/>
      <c r="AV6437" s="76"/>
      <c r="AW6437" s="76"/>
      <c r="AY6437" s="76"/>
      <c r="AZ6437" s="76"/>
      <c r="BB6437" s="76"/>
      <c r="BC6437" s="76"/>
      <c r="BE6437" s="76"/>
      <c r="BF6437" s="76"/>
      <c r="BH6437" s="76"/>
      <c r="BI6437" s="76"/>
      <c r="BK6437" s="76"/>
      <c r="BL6437" s="76"/>
      <c r="BN6437" s="76"/>
      <c r="BO6437" s="76"/>
      <c r="BQ6437" s="76"/>
      <c r="BR6437" s="76"/>
      <c r="BT6437" s="76"/>
      <c r="BU6437" s="76"/>
      <c r="BW6437" s="76"/>
      <c r="BX6437" s="76"/>
    </row>
    <row r="6438" spans="1:76">
      <c r="A6438" s="2"/>
      <c r="B6438" s="2"/>
      <c r="C6438" s="2"/>
      <c r="D6438" s="75"/>
      <c r="F6438" s="76"/>
      <c r="G6438" s="76"/>
      <c r="I6438" s="76"/>
      <c r="J6438" s="76"/>
      <c r="L6438" s="76"/>
      <c r="M6438" s="76"/>
      <c r="O6438" s="76"/>
      <c r="P6438" s="76"/>
      <c r="R6438" s="76"/>
      <c r="S6438" s="76"/>
      <c r="U6438" s="76"/>
      <c r="V6438" s="76"/>
      <c r="X6438" s="76"/>
      <c r="Y6438" s="76"/>
      <c r="AA6438" s="76"/>
      <c r="AB6438" s="76"/>
      <c r="AD6438" s="76"/>
      <c r="AE6438" s="76"/>
      <c r="AG6438" s="76"/>
      <c r="AH6438" s="76"/>
      <c r="AJ6438" s="76"/>
      <c r="AK6438" s="76"/>
      <c r="AM6438" s="76"/>
      <c r="AN6438" s="76"/>
      <c r="AP6438" s="76"/>
      <c r="AQ6438" s="76"/>
      <c r="AS6438" s="76"/>
      <c r="AT6438" s="76"/>
      <c r="AV6438" s="76"/>
      <c r="AW6438" s="76"/>
      <c r="AY6438" s="76"/>
      <c r="AZ6438" s="76"/>
      <c r="BB6438" s="76"/>
      <c r="BC6438" s="76"/>
      <c r="BE6438" s="76"/>
      <c r="BF6438" s="76"/>
      <c r="BH6438" s="76"/>
      <c r="BI6438" s="76"/>
      <c r="BK6438" s="76"/>
      <c r="BL6438" s="76"/>
      <c r="BN6438" s="76"/>
      <c r="BO6438" s="76"/>
      <c r="BQ6438" s="76"/>
      <c r="BR6438" s="76"/>
      <c r="BT6438" s="76"/>
      <c r="BU6438" s="76"/>
      <c r="BW6438" s="76"/>
      <c r="BX6438" s="76"/>
    </row>
    <row r="6439" spans="1:76">
      <c r="A6439" s="2"/>
      <c r="B6439" s="2"/>
      <c r="C6439" s="2"/>
      <c r="D6439" s="75"/>
      <c r="F6439" s="76"/>
      <c r="G6439" s="76"/>
      <c r="I6439" s="76"/>
      <c r="J6439" s="76"/>
      <c r="L6439" s="76"/>
      <c r="M6439" s="76"/>
      <c r="O6439" s="76"/>
      <c r="P6439" s="76"/>
      <c r="R6439" s="76"/>
      <c r="S6439" s="76"/>
      <c r="U6439" s="76"/>
      <c r="V6439" s="76"/>
      <c r="X6439" s="76"/>
      <c r="Y6439" s="76"/>
      <c r="AA6439" s="76"/>
      <c r="AB6439" s="76"/>
      <c r="AD6439" s="76"/>
      <c r="AE6439" s="76"/>
      <c r="AG6439" s="76"/>
      <c r="AH6439" s="76"/>
      <c r="AJ6439" s="76"/>
      <c r="AK6439" s="76"/>
      <c r="AM6439" s="76"/>
      <c r="AN6439" s="76"/>
      <c r="AP6439" s="76"/>
      <c r="AQ6439" s="76"/>
      <c r="AS6439" s="76"/>
      <c r="AT6439" s="76"/>
      <c r="AV6439" s="76"/>
      <c r="AW6439" s="76"/>
      <c r="AY6439" s="76"/>
      <c r="AZ6439" s="76"/>
      <c r="BB6439" s="76"/>
      <c r="BC6439" s="76"/>
      <c r="BE6439" s="76"/>
      <c r="BF6439" s="76"/>
      <c r="BH6439" s="76"/>
      <c r="BI6439" s="76"/>
      <c r="BK6439" s="76"/>
      <c r="BL6439" s="76"/>
      <c r="BN6439" s="76"/>
      <c r="BO6439" s="76"/>
      <c r="BQ6439" s="76"/>
      <c r="BR6439" s="76"/>
      <c r="BT6439" s="76"/>
      <c r="BU6439" s="76"/>
      <c r="BW6439" s="76"/>
      <c r="BX6439" s="76"/>
    </row>
    <row r="6440" spans="1:76">
      <c r="A6440" s="2"/>
      <c r="B6440" s="2"/>
      <c r="C6440" s="2"/>
      <c r="D6440" s="75"/>
      <c r="F6440" s="76"/>
      <c r="G6440" s="76"/>
      <c r="I6440" s="76"/>
      <c r="J6440" s="76"/>
      <c r="L6440" s="76"/>
      <c r="M6440" s="76"/>
      <c r="O6440" s="76"/>
      <c r="P6440" s="76"/>
      <c r="R6440" s="76"/>
      <c r="S6440" s="76"/>
      <c r="U6440" s="76"/>
      <c r="V6440" s="76"/>
      <c r="X6440" s="76"/>
      <c r="Y6440" s="76"/>
      <c r="AA6440" s="76"/>
      <c r="AB6440" s="76"/>
      <c r="AD6440" s="76"/>
      <c r="AE6440" s="76"/>
      <c r="AG6440" s="76"/>
      <c r="AH6440" s="76"/>
      <c r="AJ6440" s="76"/>
      <c r="AK6440" s="76"/>
      <c r="AM6440" s="76"/>
      <c r="AN6440" s="76"/>
      <c r="AP6440" s="76"/>
      <c r="AQ6440" s="76"/>
      <c r="AS6440" s="76"/>
      <c r="AT6440" s="76"/>
      <c r="AV6440" s="76"/>
      <c r="AW6440" s="76"/>
      <c r="AY6440" s="76"/>
      <c r="AZ6440" s="76"/>
      <c r="BB6440" s="76"/>
      <c r="BC6440" s="76"/>
      <c r="BE6440" s="76"/>
      <c r="BF6440" s="76"/>
      <c r="BH6440" s="76"/>
      <c r="BI6440" s="76"/>
      <c r="BK6440" s="76"/>
      <c r="BL6440" s="76"/>
      <c r="BN6440" s="76"/>
      <c r="BO6440" s="76"/>
      <c r="BQ6440" s="76"/>
      <c r="BR6440" s="76"/>
      <c r="BT6440" s="76"/>
      <c r="BU6440" s="76"/>
      <c r="BW6440" s="76"/>
      <c r="BX6440" s="76"/>
    </row>
    <row r="6441" spans="1:76">
      <c r="A6441" s="2"/>
      <c r="B6441" s="2"/>
      <c r="C6441" s="2"/>
      <c r="D6441" s="75"/>
      <c r="F6441" s="76"/>
      <c r="G6441" s="76"/>
      <c r="I6441" s="76"/>
      <c r="J6441" s="76"/>
      <c r="L6441" s="76"/>
      <c r="M6441" s="76"/>
      <c r="O6441" s="76"/>
      <c r="P6441" s="76"/>
      <c r="R6441" s="76"/>
      <c r="S6441" s="76"/>
      <c r="U6441" s="76"/>
      <c r="V6441" s="76"/>
      <c r="X6441" s="76"/>
      <c r="Y6441" s="76"/>
      <c r="AA6441" s="76"/>
      <c r="AB6441" s="76"/>
      <c r="AD6441" s="76"/>
      <c r="AE6441" s="76"/>
      <c r="AG6441" s="76"/>
      <c r="AH6441" s="76"/>
      <c r="AJ6441" s="76"/>
      <c r="AK6441" s="76"/>
      <c r="AM6441" s="76"/>
      <c r="AN6441" s="76"/>
      <c r="AP6441" s="76"/>
      <c r="AQ6441" s="76"/>
      <c r="AS6441" s="76"/>
      <c r="AT6441" s="76"/>
      <c r="AV6441" s="76"/>
      <c r="AW6441" s="76"/>
      <c r="AY6441" s="76"/>
      <c r="AZ6441" s="76"/>
      <c r="BB6441" s="76"/>
      <c r="BC6441" s="76"/>
      <c r="BE6441" s="76"/>
      <c r="BF6441" s="76"/>
      <c r="BH6441" s="76"/>
      <c r="BI6441" s="76"/>
      <c r="BK6441" s="76"/>
      <c r="BL6441" s="76"/>
      <c r="BN6441" s="76"/>
      <c r="BO6441" s="76"/>
      <c r="BQ6441" s="76"/>
      <c r="BR6441" s="76"/>
      <c r="BT6441" s="76"/>
      <c r="BU6441" s="76"/>
      <c r="BW6441" s="76"/>
      <c r="BX6441" s="76"/>
    </row>
    <row r="6442" spans="1:76">
      <c r="A6442" s="2"/>
      <c r="B6442" s="2"/>
      <c r="C6442" s="2"/>
      <c r="D6442" s="75"/>
      <c r="F6442" s="76"/>
      <c r="G6442" s="76"/>
      <c r="I6442" s="76"/>
      <c r="J6442" s="76"/>
      <c r="L6442" s="76"/>
      <c r="M6442" s="76"/>
      <c r="O6442" s="76"/>
      <c r="P6442" s="76"/>
      <c r="R6442" s="76"/>
      <c r="S6442" s="76"/>
      <c r="U6442" s="76"/>
      <c r="V6442" s="76"/>
      <c r="X6442" s="76"/>
      <c r="Y6442" s="76"/>
      <c r="AA6442" s="76"/>
      <c r="AB6442" s="76"/>
      <c r="AD6442" s="76"/>
      <c r="AE6442" s="76"/>
      <c r="AG6442" s="76"/>
      <c r="AH6442" s="76"/>
      <c r="AJ6442" s="76"/>
      <c r="AK6442" s="76"/>
      <c r="AM6442" s="76"/>
      <c r="AN6442" s="76"/>
      <c r="AP6442" s="76"/>
      <c r="AQ6442" s="76"/>
      <c r="AS6442" s="76"/>
      <c r="AT6442" s="76"/>
      <c r="AV6442" s="76"/>
      <c r="AW6442" s="76"/>
      <c r="AY6442" s="76"/>
      <c r="AZ6442" s="76"/>
      <c r="BB6442" s="76"/>
      <c r="BC6442" s="76"/>
      <c r="BE6442" s="76"/>
      <c r="BF6442" s="76"/>
      <c r="BH6442" s="76"/>
      <c r="BI6442" s="76"/>
      <c r="BK6442" s="76"/>
      <c r="BL6442" s="76"/>
      <c r="BN6442" s="76"/>
      <c r="BO6442" s="76"/>
      <c r="BQ6442" s="76"/>
      <c r="BR6442" s="76"/>
      <c r="BT6442" s="76"/>
      <c r="BU6442" s="76"/>
      <c r="BW6442" s="76"/>
      <c r="BX6442" s="76"/>
    </row>
    <row r="6443" spans="1:76">
      <c r="A6443" s="2"/>
      <c r="B6443" s="2"/>
      <c r="C6443" s="2"/>
      <c r="D6443" s="75"/>
      <c r="F6443" s="76"/>
      <c r="G6443" s="76"/>
      <c r="I6443" s="76"/>
      <c r="J6443" s="76"/>
      <c r="L6443" s="76"/>
      <c r="M6443" s="76"/>
      <c r="O6443" s="76"/>
      <c r="P6443" s="76"/>
      <c r="R6443" s="76"/>
      <c r="S6443" s="76"/>
      <c r="U6443" s="76"/>
      <c r="V6443" s="76"/>
      <c r="X6443" s="76"/>
      <c r="Y6443" s="76"/>
      <c r="AA6443" s="76"/>
      <c r="AB6443" s="76"/>
      <c r="AD6443" s="76"/>
      <c r="AE6443" s="76"/>
      <c r="AG6443" s="76"/>
      <c r="AH6443" s="76"/>
      <c r="AJ6443" s="76"/>
      <c r="AK6443" s="76"/>
      <c r="AM6443" s="76"/>
      <c r="AN6443" s="76"/>
      <c r="AP6443" s="76"/>
      <c r="AQ6443" s="76"/>
      <c r="AS6443" s="76"/>
      <c r="AT6443" s="76"/>
      <c r="AV6443" s="76"/>
      <c r="AW6443" s="76"/>
      <c r="AY6443" s="76"/>
      <c r="AZ6443" s="76"/>
      <c r="BB6443" s="76"/>
      <c r="BC6443" s="76"/>
      <c r="BE6443" s="76"/>
      <c r="BF6443" s="76"/>
      <c r="BH6443" s="76"/>
      <c r="BI6443" s="76"/>
      <c r="BK6443" s="76"/>
      <c r="BL6443" s="76"/>
      <c r="BN6443" s="76"/>
      <c r="BO6443" s="76"/>
      <c r="BQ6443" s="76"/>
      <c r="BR6443" s="76"/>
      <c r="BT6443" s="76"/>
      <c r="BU6443" s="76"/>
      <c r="BW6443" s="76"/>
      <c r="BX6443" s="76"/>
    </row>
    <row r="6444" spans="1:76">
      <c r="A6444" s="2"/>
      <c r="B6444" s="2"/>
      <c r="C6444" s="2"/>
      <c r="D6444" s="75"/>
      <c r="F6444" s="76"/>
      <c r="G6444" s="76"/>
      <c r="I6444" s="76"/>
      <c r="J6444" s="76"/>
      <c r="L6444" s="76"/>
      <c r="M6444" s="76"/>
      <c r="O6444" s="76"/>
      <c r="P6444" s="76"/>
      <c r="R6444" s="76"/>
      <c r="S6444" s="76"/>
      <c r="U6444" s="76"/>
      <c r="V6444" s="76"/>
      <c r="X6444" s="76"/>
      <c r="Y6444" s="76"/>
      <c r="AA6444" s="76"/>
      <c r="AB6444" s="76"/>
      <c r="AD6444" s="76"/>
      <c r="AE6444" s="76"/>
      <c r="AG6444" s="76"/>
      <c r="AH6444" s="76"/>
      <c r="AJ6444" s="76"/>
      <c r="AK6444" s="76"/>
      <c r="AM6444" s="76"/>
      <c r="AN6444" s="76"/>
      <c r="AP6444" s="76"/>
      <c r="AQ6444" s="76"/>
      <c r="AS6444" s="76"/>
      <c r="AT6444" s="76"/>
      <c r="AV6444" s="76"/>
      <c r="AW6444" s="76"/>
      <c r="AY6444" s="76"/>
      <c r="AZ6444" s="76"/>
      <c r="BB6444" s="76"/>
      <c r="BC6444" s="76"/>
      <c r="BE6444" s="76"/>
      <c r="BF6444" s="76"/>
      <c r="BH6444" s="76"/>
      <c r="BI6444" s="76"/>
      <c r="BK6444" s="76"/>
      <c r="BL6444" s="76"/>
      <c r="BN6444" s="76"/>
      <c r="BO6444" s="76"/>
      <c r="BQ6444" s="76"/>
      <c r="BR6444" s="76"/>
      <c r="BT6444" s="76"/>
      <c r="BU6444" s="76"/>
      <c r="BW6444" s="76"/>
      <c r="BX6444" s="76"/>
    </row>
    <row r="6445" spans="1:76">
      <c r="A6445" s="2"/>
      <c r="B6445" s="2"/>
      <c r="C6445" s="2"/>
      <c r="D6445" s="75"/>
      <c r="F6445" s="76"/>
      <c r="G6445" s="76"/>
      <c r="I6445" s="76"/>
      <c r="J6445" s="76"/>
      <c r="L6445" s="76"/>
      <c r="M6445" s="76"/>
      <c r="O6445" s="76"/>
      <c r="P6445" s="76"/>
      <c r="R6445" s="76"/>
      <c r="S6445" s="76"/>
      <c r="U6445" s="76"/>
      <c r="V6445" s="76"/>
      <c r="X6445" s="76"/>
      <c r="Y6445" s="76"/>
      <c r="AA6445" s="76"/>
      <c r="AB6445" s="76"/>
      <c r="AD6445" s="76"/>
      <c r="AE6445" s="76"/>
      <c r="AG6445" s="76"/>
      <c r="AH6445" s="76"/>
      <c r="AJ6445" s="76"/>
      <c r="AK6445" s="76"/>
      <c r="AM6445" s="76"/>
      <c r="AN6445" s="76"/>
      <c r="AP6445" s="76"/>
      <c r="AQ6445" s="76"/>
      <c r="AS6445" s="76"/>
      <c r="AT6445" s="76"/>
      <c r="AV6445" s="76"/>
      <c r="AW6445" s="76"/>
      <c r="AY6445" s="76"/>
      <c r="AZ6445" s="76"/>
      <c r="BB6445" s="76"/>
      <c r="BC6445" s="76"/>
      <c r="BE6445" s="76"/>
      <c r="BF6445" s="76"/>
      <c r="BH6445" s="76"/>
      <c r="BI6445" s="76"/>
      <c r="BK6445" s="76"/>
      <c r="BL6445" s="76"/>
      <c r="BN6445" s="76"/>
      <c r="BO6445" s="76"/>
      <c r="BQ6445" s="76"/>
      <c r="BR6445" s="76"/>
      <c r="BT6445" s="76"/>
      <c r="BU6445" s="76"/>
      <c r="BW6445" s="76"/>
      <c r="BX6445" s="76"/>
    </row>
    <row r="6446" spans="1:76">
      <c r="A6446" s="2"/>
      <c r="B6446" s="2"/>
      <c r="C6446" s="2"/>
      <c r="D6446" s="75"/>
      <c r="F6446" s="76"/>
      <c r="G6446" s="76"/>
      <c r="I6446" s="76"/>
      <c r="J6446" s="76"/>
      <c r="L6446" s="76"/>
      <c r="M6446" s="76"/>
      <c r="O6446" s="76"/>
      <c r="P6446" s="76"/>
      <c r="R6446" s="76"/>
      <c r="S6446" s="76"/>
      <c r="U6446" s="76"/>
      <c r="V6446" s="76"/>
      <c r="X6446" s="76"/>
      <c r="Y6446" s="76"/>
      <c r="AA6446" s="76"/>
      <c r="AB6446" s="76"/>
      <c r="AD6446" s="76"/>
      <c r="AE6446" s="76"/>
      <c r="AG6446" s="76"/>
      <c r="AH6446" s="76"/>
      <c r="AJ6446" s="76"/>
      <c r="AK6446" s="76"/>
      <c r="AM6446" s="76"/>
      <c r="AN6446" s="76"/>
      <c r="AP6446" s="76"/>
      <c r="AQ6446" s="76"/>
      <c r="AS6446" s="76"/>
      <c r="AT6446" s="76"/>
      <c r="AV6446" s="76"/>
      <c r="AW6446" s="76"/>
      <c r="AY6446" s="76"/>
      <c r="AZ6446" s="76"/>
      <c r="BB6446" s="76"/>
      <c r="BC6446" s="76"/>
      <c r="BE6446" s="76"/>
      <c r="BF6446" s="76"/>
      <c r="BH6446" s="76"/>
      <c r="BI6446" s="76"/>
      <c r="BK6446" s="76"/>
      <c r="BL6446" s="76"/>
      <c r="BN6446" s="76"/>
      <c r="BO6446" s="76"/>
      <c r="BQ6446" s="76"/>
      <c r="BR6446" s="76"/>
      <c r="BT6446" s="76"/>
      <c r="BU6446" s="76"/>
      <c r="BW6446" s="76"/>
      <c r="BX6446" s="76"/>
    </row>
    <row r="6447" spans="1:76">
      <c r="A6447" s="2"/>
      <c r="B6447" s="2"/>
      <c r="C6447" s="2"/>
      <c r="D6447" s="75"/>
      <c r="F6447" s="76"/>
      <c r="G6447" s="76"/>
      <c r="I6447" s="76"/>
      <c r="J6447" s="76"/>
      <c r="L6447" s="76"/>
      <c r="M6447" s="76"/>
      <c r="O6447" s="76"/>
      <c r="P6447" s="76"/>
      <c r="R6447" s="76"/>
      <c r="S6447" s="76"/>
      <c r="U6447" s="76"/>
      <c r="V6447" s="76"/>
      <c r="X6447" s="76"/>
      <c r="Y6447" s="76"/>
      <c r="AA6447" s="76"/>
      <c r="AB6447" s="76"/>
      <c r="AD6447" s="76"/>
      <c r="AE6447" s="76"/>
      <c r="AG6447" s="76"/>
      <c r="AH6447" s="76"/>
      <c r="AJ6447" s="76"/>
      <c r="AK6447" s="76"/>
      <c r="AM6447" s="76"/>
      <c r="AN6447" s="76"/>
      <c r="AP6447" s="76"/>
      <c r="AQ6447" s="76"/>
      <c r="AS6447" s="76"/>
      <c r="AT6447" s="76"/>
      <c r="AV6447" s="76"/>
      <c r="AW6447" s="76"/>
      <c r="AY6447" s="76"/>
      <c r="AZ6447" s="76"/>
      <c r="BB6447" s="76"/>
      <c r="BC6447" s="76"/>
      <c r="BE6447" s="76"/>
      <c r="BF6447" s="76"/>
      <c r="BH6447" s="76"/>
      <c r="BI6447" s="76"/>
      <c r="BK6447" s="76"/>
      <c r="BL6447" s="76"/>
      <c r="BN6447" s="76"/>
      <c r="BO6447" s="76"/>
      <c r="BQ6447" s="76"/>
      <c r="BR6447" s="76"/>
      <c r="BT6447" s="76"/>
      <c r="BU6447" s="76"/>
      <c r="BW6447" s="76"/>
      <c r="BX6447" s="76"/>
    </row>
    <row r="6448" spans="1:76">
      <c r="A6448" s="2"/>
      <c r="B6448" s="2"/>
      <c r="C6448" s="2"/>
      <c r="D6448" s="75"/>
      <c r="F6448" s="76"/>
      <c r="G6448" s="76"/>
      <c r="I6448" s="76"/>
      <c r="J6448" s="76"/>
      <c r="L6448" s="76"/>
      <c r="M6448" s="76"/>
      <c r="O6448" s="76"/>
      <c r="P6448" s="76"/>
      <c r="R6448" s="76"/>
      <c r="S6448" s="76"/>
      <c r="U6448" s="76"/>
      <c r="V6448" s="76"/>
      <c r="X6448" s="76"/>
      <c r="Y6448" s="76"/>
      <c r="AA6448" s="76"/>
      <c r="AB6448" s="76"/>
      <c r="AD6448" s="76"/>
      <c r="AE6448" s="76"/>
      <c r="AG6448" s="76"/>
      <c r="AH6448" s="76"/>
      <c r="AJ6448" s="76"/>
      <c r="AK6448" s="76"/>
      <c r="AM6448" s="76"/>
      <c r="AN6448" s="76"/>
      <c r="AP6448" s="76"/>
      <c r="AQ6448" s="76"/>
      <c r="AS6448" s="76"/>
      <c r="AT6448" s="76"/>
      <c r="AV6448" s="76"/>
      <c r="AW6448" s="76"/>
      <c r="AY6448" s="76"/>
      <c r="AZ6448" s="76"/>
      <c r="BB6448" s="76"/>
      <c r="BC6448" s="76"/>
      <c r="BE6448" s="76"/>
      <c r="BF6448" s="76"/>
      <c r="BH6448" s="76"/>
      <c r="BI6448" s="76"/>
      <c r="BK6448" s="76"/>
      <c r="BL6448" s="76"/>
      <c r="BN6448" s="76"/>
      <c r="BO6448" s="76"/>
      <c r="BQ6448" s="76"/>
      <c r="BR6448" s="76"/>
      <c r="BT6448" s="76"/>
      <c r="BU6448" s="76"/>
      <c r="BW6448" s="76"/>
      <c r="BX6448" s="76"/>
    </row>
    <row r="6449" spans="1:76">
      <c r="A6449" s="2"/>
      <c r="B6449" s="2"/>
      <c r="C6449" s="2"/>
      <c r="D6449" s="75"/>
      <c r="F6449" s="76"/>
      <c r="G6449" s="76"/>
      <c r="I6449" s="76"/>
      <c r="J6449" s="76"/>
      <c r="L6449" s="76"/>
      <c r="M6449" s="76"/>
      <c r="O6449" s="76"/>
      <c r="P6449" s="76"/>
      <c r="R6449" s="76"/>
      <c r="S6449" s="76"/>
      <c r="U6449" s="76"/>
      <c r="V6449" s="76"/>
      <c r="X6449" s="76"/>
      <c r="Y6449" s="76"/>
      <c r="AA6449" s="76"/>
      <c r="AB6449" s="76"/>
      <c r="AD6449" s="76"/>
      <c r="AE6449" s="76"/>
      <c r="AG6449" s="76"/>
      <c r="AH6449" s="76"/>
      <c r="AJ6449" s="76"/>
      <c r="AK6449" s="76"/>
      <c r="AM6449" s="76"/>
      <c r="AN6449" s="76"/>
      <c r="AP6449" s="76"/>
      <c r="AQ6449" s="76"/>
      <c r="AS6449" s="76"/>
      <c r="AT6449" s="76"/>
      <c r="AV6449" s="76"/>
      <c r="AW6449" s="76"/>
      <c r="AY6449" s="76"/>
      <c r="AZ6449" s="76"/>
      <c r="BB6449" s="76"/>
      <c r="BC6449" s="76"/>
      <c r="BE6449" s="76"/>
      <c r="BF6449" s="76"/>
      <c r="BH6449" s="76"/>
      <c r="BI6449" s="76"/>
      <c r="BK6449" s="76"/>
      <c r="BL6449" s="76"/>
      <c r="BN6449" s="76"/>
      <c r="BO6449" s="76"/>
      <c r="BQ6449" s="76"/>
      <c r="BR6449" s="76"/>
      <c r="BT6449" s="76"/>
      <c r="BU6449" s="76"/>
      <c r="BW6449" s="76"/>
      <c r="BX6449" s="76"/>
    </row>
    <row r="6450" spans="1:76">
      <c r="A6450" s="2"/>
      <c r="B6450" s="2"/>
      <c r="C6450" s="2"/>
      <c r="D6450" s="75"/>
      <c r="F6450" s="76"/>
      <c r="G6450" s="76"/>
      <c r="I6450" s="76"/>
      <c r="J6450" s="76"/>
      <c r="L6450" s="76"/>
      <c r="M6450" s="76"/>
      <c r="O6450" s="76"/>
      <c r="P6450" s="76"/>
      <c r="R6450" s="76"/>
      <c r="S6450" s="76"/>
      <c r="U6450" s="76"/>
      <c r="V6450" s="76"/>
      <c r="X6450" s="76"/>
      <c r="Y6450" s="76"/>
      <c r="AA6450" s="76"/>
      <c r="AB6450" s="76"/>
      <c r="AD6450" s="76"/>
      <c r="AE6450" s="76"/>
      <c r="AG6450" s="76"/>
      <c r="AH6450" s="76"/>
      <c r="AJ6450" s="76"/>
      <c r="AK6450" s="76"/>
      <c r="AM6450" s="76"/>
      <c r="AN6450" s="76"/>
      <c r="AP6450" s="76"/>
      <c r="AQ6450" s="76"/>
      <c r="AS6450" s="76"/>
      <c r="AT6450" s="76"/>
      <c r="AV6450" s="76"/>
      <c r="AW6450" s="76"/>
      <c r="AY6450" s="76"/>
      <c r="AZ6450" s="76"/>
      <c r="BB6450" s="76"/>
      <c r="BC6450" s="76"/>
      <c r="BE6450" s="76"/>
      <c r="BF6450" s="76"/>
      <c r="BH6450" s="76"/>
      <c r="BI6450" s="76"/>
      <c r="BK6450" s="76"/>
      <c r="BL6450" s="76"/>
      <c r="BN6450" s="76"/>
      <c r="BO6450" s="76"/>
      <c r="BQ6450" s="76"/>
      <c r="BR6450" s="76"/>
      <c r="BT6450" s="76"/>
      <c r="BU6450" s="76"/>
      <c r="BW6450" s="76"/>
      <c r="BX6450" s="76"/>
    </row>
    <row r="6451" spans="1:76">
      <c r="A6451" s="2"/>
      <c r="B6451" s="2"/>
      <c r="C6451" s="2"/>
      <c r="D6451" s="75"/>
      <c r="F6451" s="76"/>
      <c r="G6451" s="76"/>
      <c r="I6451" s="76"/>
      <c r="J6451" s="76"/>
      <c r="L6451" s="76"/>
      <c r="M6451" s="76"/>
      <c r="O6451" s="76"/>
      <c r="P6451" s="76"/>
      <c r="R6451" s="76"/>
      <c r="S6451" s="76"/>
      <c r="U6451" s="76"/>
      <c r="V6451" s="76"/>
      <c r="X6451" s="76"/>
      <c r="Y6451" s="76"/>
      <c r="AA6451" s="76"/>
      <c r="AB6451" s="76"/>
      <c r="AD6451" s="76"/>
      <c r="AE6451" s="76"/>
      <c r="AG6451" s="76"/>
      <c r="AH6451" s="76"/>
      <c r="AJ6451" s="76"/>
      <c r="AK6451" s="76"/>
      <c r="AM6451" s="76"/>
      <c r="AN6451" s="76"/>
      <c r="AP6451" s="76"/>
      <c r="AQ6451" s="76"/>
      <c r="AS6451" s="76"/>
      <c r="AT6451" s="76"/>
      <c r="AV6451" s="76"/>
      <c r="AW6451" s="76"/>
      <c r="AY6451" s="76"/>
      <c r="AZ6451" s="76"/>
      <c r="BB6451" s="76"/>
      <c r="BC6451" s="76"/>
      <c r="BE6451" s="76"/>
      <c r="BF6451" s="76"/>
      <c r="BH6451" s="76"/>
      <c r="BI6451" s="76"/>
      <c r="BK6451" s="76"/>
      <c r="BL6451" s="76"/>
      <c r="BN6451" s="76"/>
      <c r="BO6451" s="76"/>
      <c r="BQ6451" s="76"/>
      <c r="BR6451" s="76"/>
      <c r="BT6451" s="76"/>
      <c r="BU6451" s="76"/>
      <c r="BW6451" s="76"/>
      <c r="BX6451" s="76"/>
    </row>
    <row r="6452" spans="1:76">
      <c r="A6452" s="2"/>
      <c r="B6452" s="2"/>
      <c r="C6452" s="2"/>
      <c r="D6452" s="75"/>
      <c r="F6452" s="76"/>
      <c r="G6452" s="76"/>
      <c r="I6452" s="76"/>
      <c r="J6452" s="76"/>
      <c r="L6452" s="76"/>
      <c r="M6452" s="76"/>
      <c r="O6452" s="76"/>
      <c r="P6452" s="76"/>
      <c r="R6452" s="76"/>
      <c r="S6452" s="76"/>
      <c r="U6452" s="76"/>
      <c r="V6452" s="76"/>
      <c r="X6452" s="76"/>
      <c r="Y6452" s="76"/>
      <c r="AA6452" s="76"/>
      <c r="AB6452" s="76"/>
      <c r="AD6452" s="76"/>
      <c r="AE6452" s="76"/>
      <c r="AG6452" s="76"/>
      <c r="AH6452" s="76"/>
      <c r="AJ6452" s="76"/>
      <c r="AK6452" s="76"/>
      <c r="AM6452" s="76"/>
      <c r="AN6452" s="76"/>
      <c r="AP6452" s="76"/>
      <c r="AQ6452" s="76"/>
      <c r="AS6452" s="76"/>
      <c r="AT6452" s="76"/>
      <c r="AV6452" s="76"/>
      <c r="AW6452" s="76"/>
      <c r="AY6452" s="76"/>
      <c r="AZ6452" s="76"/>
      <c r="BB6452" s="76"/>
      <c r="BC6452" s="76"/>
      <c r="BE6452" s="76"/>
      <c r="BF6452" s="76"/>
      <c r="BH6452" s="76"/>
      <c r="BI6452" s="76"/>
      <c r="BK6452" s="76"/>
      <c r="BL6452" s="76"/>
      <c r="BN6452" s="76"/>
      <c r="BO6452" s="76"/>
      <c r="BQ6452" s="76"/>
      <c r="BR6452" s="76"/>
      <c r="BT6452" s="76"/>
      <c r="BU6452" s="76"/>
      <c r="BW6452" s="76"/>
      <c r="BX6452" s="76"/>
    </row>
    <row r="6453" spans="1:76">
      <c r="A6453" s="2"/>
      <c r="B6453" s="2"/>
      <c r="C6453" s="2"/>
      <c r="D6453" s="75"/>
      <c r="F6453" s="76"/>
      <c r="G6453" s="76"/>
      <c r="I6453" s="76"/>
      <c r="J6453" s="76"/>
      <c r="L6453" s="76"/>
      <c r="M6453" s="76"/>
      <c r="O6453" s="76"/>
      <c r="P6453" s="76"/>
      <c r="R6453" s="76"/>
      <c r="S6453" s="76"/>
      <c r="U6453" s="76"/>
      <c r="V6453" s="76"/>
      <c r="X6453" s="76"/>
      <c r="Y6453" s="76"/>
      <c r="AA6453" s="76"/>
      <c r="AB6453" s="76"/>
      <c r="AD6453" s="76"/>
      <c r="AE6453" s="76"/>
      <c r="AG6453" s="76"/>
      <c r="AH6453" s="76"/>
      <c r="AJ6453" s="76"/>
      <c r="AK6453" s="76"/>
      <c r="AM6453" s="76"/>
      <c r="AN6453" s="76"/>
      <c r="AP6453" s="76"/>
      <c r="AQ6453" s="76"/>
      <c r="AS6453" s="76"/>
      <c r="AT6453" s="76"/>
      <c r="AV6453" s="76"/>
      <c r="AW6453" s="76"/>
      <c r="AY6453" s="76"/>
      <c r="AZ6453" s="76"/>
      <c r="BB6453" s="76"/>
      <c r="BC6453" s="76"/>
      <c r="BE6453" s="76"/>
      <c r="BF6453" s="76"/>
      <c r="BH6453" s="76"/>
      <c r="BI6453" s="76"/>
      <c r="BK6453" s="76"/>
      <c r="BL6453" s="76"/>
      <c r="BN6453" s="76"/>
      <c r="BO6453" s="76"/>
      <c r="BQ6453" s="76"/>
      <c r="BR6453" s="76"/>
      <c r="BT6453" s="76"/>
      <c r="BU6453" s="76"/>
      <c r="BW6453" s="76"/>
      <c r="BX6453" s="76"/>
    </row>
    <row r="6454" spans="1:76">
      <c r="A6454" s="2"/>
      <c r="B6454" s="2"/>
      <c r="C6454" s="2"/>
      <c r="D6454" s="75"/>
      <c r="F6454" s="76"/>
      <c r="G6454" s="76"/>
      <c r="I6454" s="76"/>
      <c r="J6454" s="76"/>
      <c r="L6454" s="76"/>
      <c r="M6454" s="76"/>
      <c r="O6454" s="76"/>
      <c r="P6454" s="76"/>
      <c r="R6454" s="76"/>
      <c r="S6454" s="76"/>
      <c r="U6454" s="76"/>
      <c r="V6454" s="76"/>
      <c r="X6454" s="76"/>
      <c r="Y6454" s="76"/>
      <c r="AA6454" s="76"/>
      <c r="AB6454" s="76"/>
      <c r="AD6454" s="76"/>
      <c r="AE6454" s="76"/>
      <c r="AG6454" s="76"/>
      <c r="AH6454" s="76"/>
      <c r="AJ6454" s="76"/>
      <c r="AK6454" s="76"/>
      <c r="AM6454" s="76"/>
      <c r="AN6454" s="76"/>
      <c r="AP6454" s="76"/>
      <c r="AQ6454" s="76"/>
      <c r="AS6454" s="76"/>
      <c r="AT6454" s="76"/>
      <c r="AV6454" s="76"/>
      <c r="AW6454" s="76"/>
      <c r="AY6454" s="76"/>
      <c r="AZ6454" s="76"/>
      <c r="BB6454" s="76"/>
      <c r="BC6454" s="76"/>
      <c r="BE6454" s="76"/>
      <c r="BF6454" s="76"/>
      <c r="BH6454" s="76"/>
      <c r="BI6454" s="76"/>
      <c r="BK6454" s="76"/>
      <c r="BL6454" s="76"/>
      <c r="BN6454" s="76"/>
      <c r="BO6454" s="76"/>
      <c r="BQ6454" s="76"/>
      <c r="BR6454" s="76"/>
      <c r="BT6454" s="76"/>
      <c r="BU6454" s="76"/>
      <c r="BW6454" s="76"/>
      <c r="BX6454" s="76"/>
    </row>
    <row r="6455" spans="1:76">
      <c r="A6455" s="2"/>
      <c r="B6455" s="2"/>
      <c r="C6455" s="2"/>
      <c r="D6455" s="75"/>
      <c r="F6455" s="76"/>
      <c r="G6455" s="76"/>
      <c r="I6455" s="76"/>
      <c r="J6455" s="76"/>
      <c r="L6455" s="76"/>
      <c r="M6455" s="76"/>
      <c r="O6455" s="76"/>
      <c r="P6455" s="76"/>
      <c r="R6455" s="76"/>
      <c r="S6455" s="76"/>
      <c r="U6455" s="76"/>
      <c r="V6455" s="76"/>
      <c r="X6455" s="76"/>
      <c r="Y6455" s="76"/>
      <c r="AA6455" s="76"/>
      <c r="AB6455" s="76"/>
      <c r="AD6455" s="76"/>
      <c r="AE6455" s="76"/>
      <c r="AG6455" s="76"/>
      <c r="AH6455" s="76"/>
      <c r="AJ6455" s="76"/>
      <c r="AK6455" s="76"/>
      <c r="AM6455" s="76"/>
      <c r="AN6455" s="76"/>
      <c r="AP6455" s="76"/>
      <c r="AQ6455" s="76"/>
      <c r="AS6455" s="76"/>
      <c r="AT6455" s="76"/>
      <c r="AV6455" s="76"/>
      <c r="AW6455" s="76"/>
      <c r="AY6455" s="76"/>
      <c r="AZ6455" s="76"/>
      <c r="BB6455" s="76"/>
      <c r="BC6455" s="76"/>
      <c r="BE6455" s="76"/>
      <c r="BF6455" s="76"/>
      <c r="BH6455" s="76"/>
      <c r="BI6455" s="76"/>
      <c r="BK6455" s="76"/>
      <c r="BL6455" s="76"/>
      <c r="BN6455" s="76"/>
      <c r="BO6455" s="76"/>
      <c r="BQ6455" s="76"/>
      <c r="BR6455" s="76"/>
      <c r="BT6455" s="76"/>
      <c r="BU6455" s="76"/>
      <c r="BW6455" s="76"/>
      <c r="BX6455" s="76"/>
    </row>
    <row r="6456" spans="1:76">
      <c r="A6456" s="2"/>
      <c r="B6456" s="2"/>
      <c r="C6456" s="2"/>
      <c r="D6456" s="75"/>
      <c r="F6456" s="76"/>
      <c r="G6456" s="76"/>
      <c r="I6456" s="76"/>
      <c r="J6456" s="76"/>
      <c r="L6456" s="76"/>
      <c r="M6456" s="76"/>
      <c r="O6456" s="76"/>
      <c r="P6456" s="76"/>
      <c r="R6456" s="76"/>
      <c r="S6456" s="76"/>
      <c r="U6456" s="76"/>
      <c r="V6456" s="76"/>
      <c r="X6456" s="76"/>
      <c r="Y6456" s="76"/>
      <c r="AA6456" s="76"/>
      <c r="AB6456" s="76"/>
      <c r="AD6456" s="76"/>
      <c r="AE6456" s="76"/>
      <c r="AG6456" s="76"/>
      <c r="AH6456" s="76"/>
      <c r="AJ6456" s="76"/>
      <c r="AK6456" s="76"/>
      <c r="AM6456" s="76"/>
      <c r="AN6456" s="76"/>
      <c r="AP6456" s="76"/>
      <c r="AQ6456" s="76"/>
      <c r="AS6456" s="76"/>
      <c r="AT6456" s="76"/>
      <c r="AV6456" s="76"/>
      <c r="AW6456" s="76"/>
      <c r="AY6456" s="76"/>
      <c r="AZ6456" s="76"/>
      <c r="BB6456" s="76"/>
      <c r="BC6456" s="76"/>
      <c r="BE6456" s="76"/>
      <c r="BF6456" s="76"/>
      <c r="BH6456" s="76"/>
      <c r="BI6456" s="76"/>
      <c r="BK6456" s="76"/>
      <c r="BL6456" s="76"/>
      <c r="BN6456" s="76"/>
      <c r="BO6456" s="76"/>
      <c r="BQ6456" s="76"/>
      <c r="BR6456" s="76"/>
      <c r="BT6456" s="76"/>
      <c r="BU6456" s="76"/>
      <c r="BW6456" s="76"/>
      <c r="BX6456" s="76"/>
    </row>
    <row r="6457" spans="1:76">
      <c r="A6457" s="2"/>
      <c r="B6457" s="2"/>
      <c r="C6457" s="2"/>
      <c r="D6457" s="75"/>
      <c r="F6457" s="76"/>
      <c r="G6457" s="76"/>
      <c r="I6457" s="76"/>
      <c r="J6457" s="76"/>
      <c r="L6457" s="76"/>
      <c r="M6457" s="76"/>
      <c r="O6457" s="76"/>
      <c r="P6457" s="76"/>
      <c r="R6457" s="76"/>
      <c r="S6457" s="76"/>
      <c r="U6457" s="76"/>
      <c r="V6457" s="76"/>
      <c r="X6457" s="76"/>
      <c r="Y6457" s="76"/>
      <c r="AA6457" s="76"/>
      <c r="AB6457" s="76"/>
      <c r="AD6457" s="76"/>
      <c r="AE6457" s="76"/>
      <c r="AG6457" s="76"/>
      <c r="AH6457" s="76"/>
      <c r="AJ6457" s="76"/>
      <c r="AK6457" s="76"/>
      <c r="AM6457" s="76"/>
      <c r="AN6457" s="76"/>
      <c r="AP6457" s="76"/>
      <c r="AQ6457" s="76"/>
      <c r="AS6457" s="76"/>
      <c r="AT6457" s="76"/>
      <c r="AV6457" s="76"/>
      <c r="AW6457" s="76"/>
      <c r="AY6457" s="76"/>
      <c r="AZ6457" s="76"/>
      <c r="BB6457" s="76"/>
      <c r="BC6457" s="76"/>
      <c r="BE6457" s="76"/>
      <c r="BF6457" s="76"/>
      <c r="BH6457" s="76"/>
      <c r="BI6457" s="76"/>
      <c r="BK6457" s="76"/>
      <c r="BL6457" s="76"/>
      <c r="BN6457" s="76"/>
      <c r="BO6457" s="76"/>
      <c r="BQ6457" s="76"/>
      <c r="BR6457" s="76"/>
      <c r="BT6457" s="76"/>
      <c r="BU6457" s="76"/>
      <c r="BW6457" s="76"/>
      <c r="BX6457" s="76"/>
    </row>
    <row r="6458" spans="1:76">
      <c r="A6458" s="2"/>
      <c r="B6458" s="2"/>
      <c r="C6458" s="2"/>
      <c r="D6458" s="75"/>
      <c r="F6458" s="76"/>
      <c r="G6458" s="76"/>
      <c r="I6458" s="76"/>
      <c r="J6458" s="76"/>
      <c r="L6458" s="76"/>
      <c r="M6458" s="76"/>
      <c r="O6458" s="76"/>
      <c r="P6458" s="76"/>
      <c r="R6458" s="76"/>
      <c r="S6458" s="76"/>
      <c r="U6458" s="76"/>
      <c r="V6458" s="76"/>
      <c r="X6458" s="76"/>
      <c r="Y6458" s="76"/>
      <c r="AA6458" s="76"/>
      <c r="AB6458" s="76"/>
      <c r="AD6458" s="76"/>
      <c r="AE6458" s="76"/>
      <c r="AG6458" s="76"/>
      <c r="AH6458" s="76"/>
      <c r="AJ6458" s="76"/>
      <c r="AK6458" s="76"/>
      <c r="AM6458" s="76"/>
      <c r="AN6458" s="76"/>
      <c r="AP6458" s="76"/>
      <c r="AQ6458" s="76"/>
      <c r="AS6458" s="76"/>
      <c r="AT6458" s="76"/>
      <c r="AV6458" s="76"/>
      <c r="AW6458" s="76"/>
      <c r="AY6458" s="76"/>
      <c r="AZ6458" s="76"/>
      <c r="BB6458" s="76"/>
      <c r="BC6458" s="76"/>
      <c r="BE6458" s="76"/>
      <c r="BF6458" s="76"/>
      <c r="BH6458" s="76"/>
      <c r="BI6458" s="76"/>
      <c r="BK6458" s="76"/>
      <c r="BL6458" s="76"/>
      <c r="BN6458" s="76"/>
      <c r="BO6458" s="76"/>
      <c r="BQ6458" s="76"/>
      <c r="BR6458" s="76"/>
      <c r="BT6458" s="76"/>
      <c r="BU6458" s="76"/>
      <c r="BW6458" s="76"/>
      <c r="BX6458" s="76"/>
    </row>
    <row r="6459" spans="1:76">
      <c r="A6459" s="2"/>
      <c r="B6459" s="2"/>
      <c r="C6459" s="2"/>
      <c r="D6459" s="75"/>
      <c r="F6459" s="76"/>
      <c r="G6459" s="76"/>
      <c r="I6459" s="76"/>
      <c r="J6459" s="76"/>
      <c r="L6459" s="76"/>
      <c r="M6459" s="76"/>
      <c r="O6459" s="76"/>
      <c r="P6459" s="76"/>
      <c r="R6459" s="76"/>
      <c r="S6459" s="76"/>
      <c r="U6459" s="76"/>
      <c r="V6459" s="76"/>
      <c r="X6459" s="76"/>
      <c r="Y6459" s="76"/>
      <c r="AA6459" s="76"/>
      <c r="AB6459" s="76"/>
      <c r="AD6459" s="76"/>
      <c r="AE6459" s="76"/>
      <c r="AG6459" s="76"/>
      <c r="AH6459" s="76"/>
      <c r="AJ6459" s="76"/>
      <c r="AK6459" s="76"/>
      <c r="AM6459" s="76"/>
      <c r="AN6459" s="76"/>
      <c r="AP6459" s="76"/>
      <c r="AQ6459" s="76"/>
      <c r="AS6459" s="76"/>
      <c r="AT6459" s="76"/>
      <c r="AV6459" s="76"/>
      <c r="AW6459" s="76"/>
      <c r="AY6459" s="76"/>
      <c r="AZ6459" s="76"/>
      <c r="BB6459" s="76"/>
      <c r="BC6459" s="76"/>
      <c r="BE6459" s="76"/>
      <c r="BF6459" s="76"/>
      <c r="BH6459" s="76"/>
      <c r="BI6459" s="76"/>
      <c r="BK6459" s="76"/>
      <c r="BL6459" s="76"/>
      <c r="BN6459" s="76"/>
      <c r="BO6459" s="76"/>
      <c r="BQ6459" s="76"/>
      <c r="BR6459" s="76"/>
      <c r="BT6459" s="76"/>
      <c r="BU6459" s="76"/>
      <c r="BW6459" s="76"/>
      <c r="BX6459" s="76"/>
    </row>
    <row r="6460" spans="1:76">
      <c r="A6460" s="2"/>
      <c r="B6460" s="2"/>
      <c r="C6460" s="2"/>
      <c r="D6460" s="75"/>
      <c r="F6460" s="76"/>
      <c r="G6460" s="76"/>
      <c r="I6460" s="76"/>
      <c r="J6460" s="76"/>
      <c r="L6460" s="76"/>
      <c r="M6460" s="76"/>
      <c r="O6460" s="76"/>
      <c r="P6460" s="76"/>
      <c r="R6460" s="76"/>
      <c r="S6460" s="76"/>
      <c r="U6460" s="76"/>
      <c r="V6460" s="76"/>
      <c r="X6460" s="76"/>
      <c r="Y6460" s="76"/>
      <c r="AA6460" s="76"/>
      <c r="AB6460" s="76"/>
      <c r="AD6460" s="76"/>
      <c r="AE6460" s="76"/>
      <c r="AG6460" s="76"/>
      <c r="AH6460" s="76"/>
      <c r="AJ6460" s="76"/>
      <c r="AK6460" s="76"/>
      <c r="AM6460" s="76"/>
      <c r="AN6460" s="76"/>
      <c r="AP6460" s="76"/>
      <c r="AQ6460" s="76"/>
      <c r="AS6460" s="76"/>
      <c r="AT6460" s="76"/>
      <c r="AV6460" s="76"/>
      <c r="AW6460" s="76"/>
      <c r="AY6460" s="76"/>
      <c r="AZ6460" s="76"/>
      <c r="BB6460" s="76"/>
      <c r="BC6460" s="76"/>
      <c r="BE6460" s="76"/>
      <c r="BF6460" s="76"/>
      <c r="BH6460" s="76"/>
      <c r="BI6460" s="76"/>
      <c r="BK6460" s="76"/>
      <c r="BL6460" s="76"/>
      <c r="BN6460" s="76"/>
      <c r="BO6460" s="76"/>
      <c r="BQ6460" s="76"/>
      <c r="BR6460" s="76"/>
      <c r="BT6460" s="76"/>
      <c r="BU6460" s="76"/>
      <c r="BW6460" s="76"/>
      <c r="BX6460" s="76"/>
    </row>
    <row r="6461" spans="1:76">
      <c r="A6461" s="2"/>
      <c r="B6461" s="2"/>
      <c r="C6461" s="2"/>
      <c r="D6461" s="75"/>
      <c r="F6461" s="76"/>
      <c r="G6461" s="76"/>
      <c r="I6461" s="76"/>
      <c r="J6461" s="76"/>
      <c r="L6461" s="76"/>
      <c r="M6461" s="76"/>
      <c r="O6461" s="76"/>
      <c r="P6461" s="76"/>
      <c r="R6461" s="76"/>
      <c r="S6461" s="76"/>
      <c r="U6461" s="76"/>
      <c r="V6461" s="76"/>
      <c r="X6461" s="76"/>
      <c r="Y6461" s="76"/>
      <c r="AA6461" s="76"/>
      <c r="AB6461" s="76"/>
      <c r="AD6461" s="76"/>
      <c r="AE6461" s="76"/>
      <c r="AG6461" s="76"/>
      <c r="AH6461" s="76"/>
      <c r="AJ6461" s="76"/>
      <c r="AK6461" s="76"/>
      <c r="AM6461" s="76"/>
      <c r="AN6461" s="76"/>
      <c r="AP6461" s="76"/>
      <c r="AQ6461" s="76"/>
      <c r="AS6461" s="76"/>
      <c r="AT6461" s="76"/>
      <c r="AV6461" s="76"/>
      <c r="AW6461" s="76"/>
      <c r="AY6461" s="76"/>
      <c r="AZ6461" s="76"/>
      <c r="BB6461" s="76"/>
      <c r="BC6461" s="76"/>
      <c r="BE6461" s="76"/>
      <c r="BF6461" s="76"/>
      <c r="BH6461" s="76"/>
      <c r="BI6461" s="76"/>
      <c r="BK6461" s="76"/>
      <c r="BL6461" s="76"/>
      <c r="BN6461" s="76"/>
      <c r="BO6461" s="76"/>
      <c r="BQ6461" s="76"/>
      <c r="BR6461" s="76"/>
      <c r="BT6461" s="76"/>
      <c r="BU6461" s="76"/>
      <c r="BW6461" s="76"/>
      <c r="BX6461" s="76"/>
    </row>
    <row r="6462" spans="1:76">
      <c r="A6462" s="2"/>
      <c r="B6462" s="2"/>
      <c r="C6462" s="2"/>
      <c r="D6462" s="75"/>
      <c r="F6462" s="76"/>
      <c r="G6462" s="76"/>
      <c r="I6462" s="76"/>
      <c r="J6462" s="76"/>
      <c r="L6462" s="76"/>
      <c r="M6462" s="76"/>
      <c r="O6462" s="76"/>
      <c r="P6462" s="76"/>
      <c r="R6462" s="76"/>
      <c r="S6462" s="76"/>
      <c r="U6462" s="76"/>
      <c r="V6462" s="76"/>
      <c r="X6462" s="76"/>
      <c r="Y6462" s="76"/>
      <c r="AA6462" s="76"/>
      <c r="AB6462" s="76"/>
      <c r="AD6462" s="76"/>
      <c r="AE6462" s="76"/>
      <c r="AG6462" s="76"/>
      <c r="AH6462" s="76"/>
      <c r="AJ6462" s="76"/>
      <c r="AK6462" s="76"/>
      <c r="AM6462" s="76"/>
      <c r="AN6462" s="76"/>
      <c r="AP6462" s="76"/>
      <c r="AQ6462" s="76"/>
      <c r="AS6462" s="76"/>
      <c r="AT6462" s="76"/>
      <c r="AV6462" s="76"/>
      <c r="AW6462" s="76"/>
      <c r="AY6462" s="76"/>
      <c r="AZ6462" s="76"/>
      <c r="BB6462" s="76"/>
      <c r="BC6462" s="76"/>
      <c r="BE6462" s="76"/>
      <c r="BF6462" s="76"/>
      <c r="BH6462" s="76"/>
      <c r="BI6462" s="76"/>
      <c r="BK6462" s="76"/>
      <c r="BL6462" s="76"/>
      <c r="BN6462" s="76"/>
      <c r="BO6462" s="76"/>
      <c r="BQ6462" s="76"/>
      <c r="BR6462" s="76"/>
      <c r="BT6462" s="76"/>
      <c r="BU6462" s="76"/>
      <c r="BW6462" s="76"/>
      <c r="BX6462" s="76"/>
    </row>
    <row r="6463" spans="1:76">
      <c r="A6463" s="2"/>
      <c r="B6463" s="2"/>
      <c r="C6463" s="2"/>
      <c r="D6463" s="75"/>
      <c r="F6463" s="76"/>
      <c r="G6463" s="76"/>
      <c r="I6463" s="76"/>
      <c r="J6463" s="76"/>
      <c r="L6463" s="76"/>
      <c r="M6463" s="76"/>
      <c r="O6463" s="76"/>
      <c r="P6463" s="76"/>
      <c r="R6463" s="76"/>
      <c r="S6463" s="76"/>
      <c r="U6463" s="76"/>
      <c r="V6463" s="76"/>
      <c r="X6463" s="76"/>
      <c r="Y6463" s="76"/>
      <c r="AA6463" s="76"/>
      <c r="AB6463" s="76"/>
      <c r="AD6463" s="76"/>
      <c r="AE6463" s="76"/>
      <c r="AG6463" s="76"/>
      <c r="AH6463" s="76"/>
      <c r="AJ6463" s="76"/>
      <c r="AK6463" s="76"/>
      <c r="AM6463" s="76"/>
      <c r="AN6463" s="76"/>
      <c r="AP6463" s="76"/>
      <c r="AQ6463" s="76"/>
      <c r="AS6463" s="76"/>
      <c r="AT6463" s="76"/>
      <c r="AV6463" s="76"/>
      <c r="AW6463" s="76"/>
      <c r="AY6463" s="76"/>
      <c r="AZ6463" s="76"/>
      <c r="BB6463" s="76"/>
      <c r="BC6463" s="76"/>
      <c r="BE6463" s="76"/>
      <c r="BF6463" s="76"/>
      <c r="BH6463" s="76"/>
      <c r="BI6463" s="76"/>
      <c r="BK6463" s="76"/>
      <c r="BL6463" s="76"/>
      <c r="BN6463" s="76"/>
      <c r="BO6463" s="76"/>
      <c r="BQ6463" s="76"/>
      <c r="BR6463" s="76"/>
      <c r="BT6463" s="76"/>
      <c r="BU6463" s="76"/>
      <c r="BW6463" s="76"/>
      <c r="BX6463" s="76"/>
    </row>
    <row r="6464" spans="1:76">
      <c r="A6464" s="2"/>
      <c r="B6464" s="2"/>
      <c r="C6464" s="2"/>
      <c r="D6464" s="75"/>
      <c r="F6464" s="76"/>
      <c r="G6464" s="76"/>
      <c r="I6464" s="76"/>
      <c r="J6464" s="76"/>
      <c r="L6464" s="76"/>
      <c r="M6464" s="76"/>
      <c r="O6464" s="76"/>
      <c r="P6464" s="76"/>
      <c r="R6464" s="76"/>
      <c r="S6464" s="76"/>
      <c r="U6464" s="76"/>
      <c r="V6464" s="76"/>
      <c r="X6464" s="76"/>
      <c r="Y6464" s="76"/>
      <c r="AA6464" s="76"/>
      <c r="AB6464" s="76"/>
      <c r="AD6464" s="76"/>
      <c r="AE6464" s="76"/>
      <c r="AG6464" s="76"/>
      <c r="AH6464" s="76"/>
      <c r="AJ6464" s="76"/>
      <c r="AK6464" s="76"/>
      <c r="AM6464" s="76"/>
      <c r="AN6464" s="76"/>
      <c r="AP6464" s="76"/>
      <c r="AQ6464" s="76"/>
      <c r="AS6464" s="76"/>
      <c r="AT6464" s="76"/>
      <c r="AV6464" s="76"/>
      <c r="AW6464" s="76"/>
      <c r="AY6464" s="76"/>
      <c r="AZ6464" s="76"/>
      <c r="BB6464" s="76"/>
      <c r="BC6464" s="76"/>
      <c r="BE6464" s="76"/>
      <c r="BF6464" s="76"/>
      <c r="BH6464" s="76"/>
      <c r="BI6464" s="76"/>
      <c r="BK6464" s="76"/>
      <c r="BL6464" s="76"/>
      <c r="BN6464" s="76"/>
      <c r="BO6464" s="76"/>
      <c r="BQ6464" s="76"/>
      <c r="BR6464" s="76"/>
      <c r="BT6464" s="76"/>
      <c r="BU6464" s="76"/>
      <c r="BW6464" s="76"/>
      <c r="BX6464" s="76"/>
    </row>
    <row r="6465" spans="1:76">
      <c r="A6465" s="2"/>
      <c r="B6465" s="2"/>
      <c r="C6465" s="2"/>
      <c r="D6465" s="75"/>
      <c r="F6465" s="76"/>
      <c r="G6465" s="76"/>
      <c r="I6465" s="76"/>
      <c r="J6465" s="76"/>
      <c r="L6465" s="76"/>
      <c r="M6465" s="76"/>
      <c r="O6465" s="76"/>
      <c r="P6465" s="76"/>
      <c r="R6465" s="76"/>
      <c r="S6465" s="76"/>
      <c r="U6465" s="76"/>
      <c r="V6465" s="76"/>
      <c r="X6465" s="76"/>
      <c r="Y6465" s="76"/>
      <c r="AA6465" s="76"/>
      <c r="AB6465" s="76"/>
      <c r="AD6465" s="76"/>
      <c r="AE6465" s="76"/>
      <c r="AG6465" s="76"/>
      <c r="AH6465" s="76"/>
      <c r="AJ6465" s="76"/>
      <c r="AK6465" s="76"/>
      <c r="AM6465" s="76"/>
      <c r="AN6465" s="76"/>
      <c r="AP6465" s="76"/>
      <c r="AQ6465" s="76"/>
      <c r="AS6465" s="76"/>
      <c r="AT6465" s="76"/>
      <c r="AV6465" s="76"/>
      <c r="AW6465" s="76"/>
      <c r="AY6465" s="76"/>
      <c r="AZ6465" s="76"/>
      <c r="BB6465" s="76"/>
      <c r="BC6465" s="76"/>
      <c r="BE6465" s="76"/>
      <c r="BF6465" s="76"/>
      <c r="BH6465" s="76"/>
      <c r="BI6465" s="76"/>
      <c r="BK6465" s="76"/>
      <c r="BL6465" s="76"/>
      <c r="BN6465" s="76"/>
      <c r="BO6465" s="76"/>
      <c r="BQ6465" s="76"/>
      <c r="BR6465" s="76"/>
      <c r="BT6465" s="76"/>
      <c r="BU6465" s="76"/>
      <c r="BW6465" s="76"/>
      <c r="BX6465" s="76"/>
    </row>
    <row r="6466" spans="1:76">
      <c r="A6466" s="2"/>
      <c r="B6466" s="2"/>
      <c r="C6466" s="2"/>
      <c r="D6466" s="75"/>
      <c r="F6466" s="76"/>
      <c r="G6466" s="76"/>
      <c r="I6466" s="76"/>
      <c r="J6466" s="76"/>
      <c r="L6466" s="76"/>
      <c r="M6466" s="76"/>
      <c r="O6466" s="76"/>
      <c r="P6466" s="76"/>
      <c r="R6466" s="76"/>
      <c r="S6466" s="76"/>
      <c r="U6466" s="76"/>
      <c r="V6466" s="76"/>
      <c r="X6466" s="76"/>
      <c r="Y6466" s="76"/>
      <c r="AA6466" s="76"/>
      <c r="AB6466" s="76"/>
      <c r="AD6466" s="76"/>
      <c r="AE6466" s="76"/>
      <c r="AG6466" s="76"/>
      <c r="AH6466" s="76"/>
      <c r="AJ6466" s="76"/>
      <c r="AK6466" s="76"/>
      <c r="AM6466" s="76"/>
      <c r="AN6466" s="76"/>
      <c r="AP6466" s="76"/>
      <c r="AQ6466" s="76"/>
      <c r="AS6466" s="76"/>
      <c r="AT6466" s="76"/>
      <c r="AV6466" s="76"/>
      <c r="AW6466" s="76"/>
      <c r="AY6466" s="76"/>
      <c r="AZ6466" s="76"/>
      <c r="BB6466" s="76"/>
      <c r="BC6466" s="76"/>
      <c r="BE6466" s="76"/>
      <c r="BF6466" s="76"/>
      <c r="BH6466" s="76"/>
      <c r="BI6466" s="76"/>
      <c r="BK6466" s="76"/>
      <c r="BL6466" s="76"/>
      <c r="BN6466" s="76"/>
      <c r="BO6466" s="76"/>
      <c r="BQ6466" s="76"/>
      <c r="BR6466" s="76"/>
      <c r="BT6466" s="76"/>
      <c r="BU6466" s="76"/>
      <c r="BW6466" s="76"/>
      <c r="BX6466" s="76"/>
    </row>
    <row r="6467" spans="1:76">
      <c r="A6467" s="2"/>
      <c r="B6467" s="2"/>
      <c r="C6467" s="2"/>
      <c r="D6467" s="75"/>
      <c r="F6467" s="76"/>
      <c r="G6467" s="76"/>
      <c r="I6467" s="76"/>
      <c r="J6467" s="76"/>
      <c r="L6467" s="76"/>
      <c r="M6467" s="76"/>
      <c r="O6467" s="76"/>
      <c r="P6467" s="76"/>
      <c r="R6467" s="76"/>
      <c r="S6467" s="76"/>
      <c r="U6467" s="76"/>
      <c r="V6467" s="76"/>
      <c r="X6467" s="76"/>
      <c r="Y6467" s="76"/>
      <c r="AA6467" s="76"/>
      <c r="AB6467" s="76"/>
      <c r="AD6467" s="76"/>
      <c r="AE6467" s="76"/>
      <c r="AG6467" s="76"/>
      <c r="AH6467" s="76"/>
      <c r="AJ6467" s="76"/>
      <c r="AK6467" s="76"/>
      <c r="AM6467" s="76"/>
      <c r="AN6467" s="76"/>
      <c r="AP6467" s="76"/>
      <c r="AQ6467" s="76"/>
      <c r="AS6467" s="76"/>
      <c r="AT6467" s="76"/>
      <c r="AV6467" s="76"/>
      <c r="AW6467" s="76"/>
      <c r="AY6467" s="76"/>
      <c r="AZ6467" s="76"/>
      <c r="BB6467" s="76"/>
      <c r="BC6467" s="76"/>
      <c r="BE6467" s="76"/>
      <c r="BF6467" s="76"/>
      <c r="BH6467" s="76"/>
      <c r="BI6467" s="76"/>
      <c r="BK6467" s="76"/>
      <c r="BL6467" s="76"/>
      <c r="BN6467" s="76"/>
      <c r="BO6467" s="76"/>
      <c r="BQ6467" s="76"/>
      <c r="BR6467" s="76"/>
      <c r="BT6467" s="76"/>
      <c r="BU6467" s="76"/>
      <c r="BW6467" s="76"/>
      <c r="BX6467" s="76"/>
    </row>
    <row r="6468" spans="1:76">
      <c r="A6468" s="2"/>
      <c r="B6468" s="2"/>
      <c r="C6468" s="2"/>
      <c r="D6468" s="75"/>
      <c r="F6468" s="76"/>
      <c r="G6468" s="76"/>
      <c r="I6468" s="76"/>
      <c r="J6468" s="76"/>
      <c r="L6468" s="76"/>
      <c r="M6468" s="76"/>
      <c r="O6468" s="76"/>
      <c r="P6468" s="76"/>
      <c r="R6468" s="76"/>
      <c r="S6468" s="76"/>
      <c r="U6468" s="76"/>
      <c r="V6468" s="76"/>
      <c r="X6468" s="76"/>
      <c r="Y6468" s="76"/>
      <c r="AA6468" s="76"/>
      <c r="AB6468" s="76"/>
      <c r="AD6468" s="76"/>
      <c r="AE6468" s="76"/>
      <c r="AG6468" s="76"/>
      <c r="AH6468" s="76"/>
      <c r="AJ6468" s="76"/>
      <c r="AK6468" s="76"/>
      <c r="AM6468" s="76"/>
      <c r="AN6468" s="76"/>
      <c r="AP6468" s="76"/>
      <c r="AQ6468" s="76"/>
      <c r="AS6468" s="76"/>
      <c r="AT6468" s="76"/>
      <c r="AV6468" s="76"/>
      <c r="AW6468" s="76"/>
      <c r="AY6468" s="76"/>
      <c r="AZ6468" s="76"/>
      <c r="BB6468" s="76"/>
      <c r="BC6468" s="76"/>
      <c r="BE6468" s="76"/>
      <c r="BF6468" s="76"/>
      <c r="BH6468" s="76"/>
      <c r="BI6468" s="76"/>
      <c r="BK6468" s="76"/>
      <c r="BL6468" s="76"/>
      <c r="BN6468" s="76"/>
      <c r="BO6468" s="76"/>
      <c r="BQ6468" s="76"/>
      <c r="BR6468" s="76"/>
      <c r="BT6468" s="76"/>
      <c r="BU6468" s="76"/>
      <c r="BW6468" s="76"/>
      <c r="BX6468" s="76"/>
    </row>
    <row r="6469" spans="1:76">
      <c r="A6469" s="2"/>
      <c r="B6469" s="2"/>
      <c r="C6469" s="2"/>
      <c r="D6469" s="75"/>
      <c r="F6469" s="76"/>
      <c r="G6469" s="76"/>
      <c r="I6469" s="76"/>
      <c r="J6469" s="76"/>
      <c r="L6469" s="76"/>
      <c r="M6469" s="76"/>
      <c r="O6469" s="76"/>
      <c r="P6469" s="76"/>
      <c r="R6469" s="76"/>
      <c r="S6469" s="76"/>
      <c r="U6469" s="76"/>
      <c r="V6469" s="76"/>
      <c r="X6469" s="76"/>
      <c r="Y6469" s="76"/>
      <c r="AA6469" s="76"/>
      <c r="AB6469" s="76"/>
      <c r="AD6469" s="76"/>
      <c r="AE6469" s="76"/>
      <c r="AG6469" s="76"/>
      <c r="AH6469" s="76"/>
      <c r="AJ6469" s="76"/>
      <c r="AK6469" s="76"/>
      <c r="AM6469" s="76"/>
      <c r="AN6469" s="76"/>
      <c r="AP6469" s="76"/>
      <c r="AQ6469" s="76"/>
      <c r="AS6469" s="76"/>
      <c r="AT6469" s="76"/>
      <c r="AV6469" s="76"/>
      <c r="AW6469" s="76"/>
      <c r="AY6469" s="76"/>
      <c r="AZ6469" s="76"/>
      <c r="BB6469" s="76"/>
      <c r="BC6469" s="76"/>
      <c r="BE6469" s="76"/>
      <c r="BF6469" s="76"/>
      <c r="BH6469" s="76"/>
      <c r="BI6469" s="76"/>
      <c r="BK6469" s="76"/>
      <c r="BL6469" s="76"/>
      <c r="BN6469" s="76"/>
      <c r="BO6469" s="76"/>
      <c r="BQ6469" s="76"/>
      <c r="BR6469" s="76"/>
      <c r="BT6469" s="76"/>
      <c r="BU6469" s="76"/>
      <c r="BW6469" s="76"/>
      <c r="BX6469" s="76"/>
    </row>
    <row r="6470" spans="1:76">
      <c r="A6470" s="2"/>
      <c r="B6470" s="2"/>
      <c r="C6470" s="2"/>
      <c r="D6470" s="75"/>
      <c r="F6470" s="76"/>
      <c r="G6470" s="76"/>
      <c r="I6470" s="76"/>
      <c r="J6470" s="76"/>
      <c r="L6470" s="76"/>
      <c r="M6470" s="76"/>
      <c r="O6470" s="76"/>
      <c r="P6470" s="76"/>
      <c r="R6470" s="76"/>
      <c r="S6470" s="76"/>
      <c r="U6470" s="76"/>
      <c r="V6470" s="76"/>
      <c r="X6470" s="76"/>
      <c r="Y6470" s="76"/>
      <c r="AA6470" s="76"/>
      <c r="AB6470" s="76"/>
      <c r="AD6470" s="76"/>
      <c r="AE6470" s="76"/>
      <c r="AG6470" s="76"/>
      <c r="AH6470" s="76"/>
      <c r="AJ6470" s="76"/>
      <c r="AK6470" s="76"/>
      <c r="AM6470" s="76"/>
      <c r="AN6470" s="76"/>
      <c r="AP6470" s="76"/>
      <c r="AQ6470" s="76"/>
      <c r="AS6470" s="76"/>
      <c r="AT6470" s="76"/>
      <c r="AV6470" s="76"/>
      <c r="AW6470" s="76"/>
      <c r="AY6470" s="76"/>
      <c r="AZ6470" s="76"/>
      <c r="BB6470" s="76"/>
      <c r="BC6470" s="76"/>
      <c r="BE6470" s="76"/>
      <c r="BF6470" s="76"/>
      <c r="BH6470" s="76"/>
      <c r="BI6470" s="76"/>
      <c r="BK6470" s="76"/>
      <c r="BL6470" s="76"/>
      <c r="BN6470" s="76"/>
      <c r="BO6470" s="76"/>
      <c r="BQ6470" s="76"/>
      <c r="BR6470" s="76"/>
      <c r="BT6470" s="76"/>
      <c r="BU6470" s="76"/>
      <c r="BW6470" s="76"/>
      <c r="BX6470" s="76"/>
    </row>
    <row r="6471" spans="1:76">
      <c r="A6471" s="2"/>
      <c r="B6471" s="2"/>
      <c r="C6471" s="2"/>
      <c r="D6471" s="75"/>
      <c r="F6471" s="76"/>
      <c r="G6471" s="76"/>
      <c r="I6471" s="76"/>
      <c r="J6471" s="76"/>
      <c r="L6471" s="76"/>
      <c r="M6471" s="76"/>
      <c r="O6471" s="76"/>
      <c r="P6471" s="76"/>
      <c r="R6471" s="76"/>
      <c r="S6471" s="76"/>
      <c r="U6471" s="76"/>
      <c r="V6471" s="76"/>
      <c r="X6471" s="76"/>
      <c r="Y6471" s="76"/>
      <c r="AA6471" s="76"/>
      <c r="AB6471" s="76"/>
      <c r="AD6471" s="76"/>
      <c r="AE6471" s="76"/>
      <c r="AG6471" s="76"/>
      <c r="AH6471" s="76"/>
      <c r="AJ6471" s="76"/>
      <c r="AK6471" s="76"/>
      <c r="AM6471" s="76"/>
      <c r="AN6471" s="76"/>
      <c r="AP6471" s="76"/>
      <c r="AQ6471" s="76"/>
      <c r="AS6471" s="76"/>
      <c r="AT6471" s="76"/>
      <c r="AV6471" s="76"/>
      <c r="AW6471" s="76"/>
      <c r="AY6471" s="76"/>
      <c r="AZ6471" s="76"/>
      <c r="BB6471" s="76"/>
      <c r="BC6471" s="76"/>
      <c r="BE6471" s="76"/>
      <c r="BF6471" s="76"/>
      <c r="BH6471" s="76"/>
      <c r="BI6471" s="76"/>
      <c r="BK6471" s="76"/>
      <c r="BL6471" s="76"/>
      <c r="BN6471" s="76"/>
      <c r="BO6471" s="76"/>
      <c r="BQ6471" s="76"/>
      <c r="BR6471" s="76"/>
      <c r="BT6471" s="76"/>
      <c r="BU6471" s="76"/>
      <c r="BW6471" s="76"/>
      <c r="BX6471" s="76"/>
    </row>
    <row r="6472" spans="1:76">
      <c r="A6472" s="2"/>
      <c r="B6472" s="2"/>
      <c r="C6472" s="2"/>
      <c r="D6472" s="75"/>
      <c r="F6472" s="76"/>
      <c r="G6472" s="76"/>
      <c r="I6472" s="76"/>
      <c r="J6472" s="76"/>
      <c r="L6472" s="76"/>
      <c r="M6472" s="76"/>
      <c r="O6472" s="76"/>
      <c r="P6472" s="76"/>
      <c r="R6472" s="76"/>
      <c r="S6472" s="76"/>
      <c r="U6472" s="76"/>
      <c r="V6472" s="76"/>
      <c r="X6472" s="76"/>
      <c r="Y6472" s="76"/>
      <c r="AA6472" s="76"/>
      <c r="AB6472" s="76"/>
      <c r="AD6472" s="76"/>
      <c r="AE6472" s="76"/>
      <c r="AG6472" s="76"/>
      <c r="AH6472" s="76"/>
      <c r="AJ6472" s="76"/>
      <c r="AK6472" s="76"/>
      <c r="AM6472" s="76"/>
      <c r="AN6472" s="76"/>
      <c r="AP6472" s="76"/>
      <c r="AQ6472" s="76"/>
      <c r="AS6472" s="76"/>
      <c r="AT6472" s="76"/>
      <c r="AV6472" s="76"/>
      <c r="AW6472" s="76"/>
      <c r="AY6472" s="76"/>
      <c r="AZ6472" s="76"/>
      <c r="BB6472" s="76"/>
      <c r="BC6472" s="76"/>
      <c r="BE6472" s="76"/>
      <c r="BF6472" s="76"/>
      <c r="BH6472" s="76"/>
      <c r="BI6472" s="76"/>
      <c r="BK6472" s="76"/>
      <c r="BL6472" s="76"/>
      <c r="BN6472" s="76"/>
      <c r="BO6472" s="76"/>
      <c r="BQ6472" s="76"/>
      <c r="BR6472" s="76"/>
      <c r="BT6472" s="76"/>
      <c r="BU6472" s="76"/>
      <c r="BW6472" s="76"/>
      <c r="BX6472" s="76"/>
    </row>
    <row r="6473" spans="1:76">
      <c r="A6473" s="2"/>
      <c r="B6473" s="2"/>
      <c r="C6473" s="2"/>
      <c r="D6473" s="75"/>
      <c r="F6473" s="76"/>
      <c r="G6473" s="76"/>
      <c r="I6473" s="76"/>
      <c r="J6473" s="76"/>
      <c r="L6473" s="76"/>
      <c r="M6473" s="76"/>
      <c r="O6473" s="76"/>
      <c r="P6473" s="76"/>
      <c r="R6473" s="76"/>
      <c r="S6473" s="76"/>
      <c r="U6473" s="76"/>
      <c r="V6473" s="76"/>
      <c r="X6473" s="76"/>
      <c r="Y6473" s="76"/>
      <c r="AA6473" s="76"/>
      <c r="AB6473" s="76"/>
      <c r="AD6473" s="76"/>
      <c r="AE6473" s="76"/>
      <c r="AG6473" s="76"/>
      <c r="AH6473" s="76"/>
      <c r="AJ6473" s="76"/>
      <c r="AK6473" s="76"/>
      <c r="AM6473" s="76"/>
      <c r="AN6473" s="76"/>
      <c r="AP6473" s="76"/>
      <c r="AQ6473" s="76"/>
      <c r="AS6473" s="76"/>
      <c r="AT6473" s="76"/>
      <c r="AV6473" s="76"/>
      <c r="AW6473" s="76"/>
      <c r="AY6473" s="76"/>
      <c r="AZ6473" s="76"/>
      <c r="BB6473" s="76"/>
      <c r="BC6473" s="76"/>
      <c r="BE6473" s="76"/>
      <c r="BF6473" s="76"/>
      <c r="BH6473" s="76"/>
      <c r="BI6473" s="76"/>
      <c r="BK6473" s="76"/>
      <c r="BL6473" s="76"/>
      <c r="BN6473" s="76"/>
      <c r="BO6473" s="76"/>
      <c r="BQ6473" s="76"/>
      <c r="BR6473" s="76"/>
      <c r="BT6473" s="76"/>
      <c r="BU6473" s="76"/>
      <c r="BW6473" s="76"/>
      <c r="BX6473" s="76"/>
    </row>
    <row r="6474" spans="1:76">
      <c r="A6474" s="2"/>
      <c r="B6474" s="2"/>
      <c r="C6474" s="2"/>
      <c r="D6474" s="75"/>
      <c r="F6474" s="76"/>
      <c r="G6474" s="76"/>
      <c r="I6474" s="76"/>
      <c r="J6474" s="76"/>
      <c r="L6474" s="76"/>
      <c r="M6474" s="76"/>
      <c r="O6474" s="76"/>
      <c r="P6474" s="76"/>
      <c r="R6474" s="76"/>
      <c r="S6474" s="76"/>
      <c r="U6474" s="76"/>
      <c r="V6474" s="76"/>
      <c r="X6474" s="76"/>
      <c r="Y6474" s="76"/>
      <c r="AA6474" s="76"/>
      <c r="AB6474" s="76"/>
      <c r="AD6474" s="76"/>
      <c r="AE6474" s="76"/>
      <c r="AG6474" s="76"/>
      <c r="AH6474" s="76"/>
      <c r="AJ6474" s="76"/>
      <c r="AK6474" s="76"/>
      <c r="AM6474" s="76"/>
      <c r="AN6474" s="76"/>
      <c r="AP6474" s="76"/>
      <c r="AQ6474" s="76"/>
      <c r="AS6474" s="76"/>
      <c r="AT6474" s="76"/>
      <c r="AV6474" s="76"/>
      <c r="AW6474" s="76"/>
      <c r="AY6474" s="76"/>
      <c r="AZ6474" s="76"/>
      <c r="BB6474" s="76"/>
      <c r="BC6474" s="76"/>
      <c r="BE6474" s="76"/>
      <c r="BF6474" s="76"/>
      <c r="BH6474" s="76"/>
      <c r="BI6474" s="76"/>
      <c r="BK6474" s="76"/>
      <c r="BL6474" s="76"/>
      <c r="BN6474" s="76"/>
      <c r="BO6474" s="76"/>
      <c r="BQ6474" s="76"/>
      <c r="BR6474" s="76"/>
      <c r="BT6474" s="76"/>
      <c r="BU6474" s="76"/>
      <c r="BW6474" s="76"/>
      <c r="BX6474" s="76"/>
    </row>
    <row r="6475" spans="1:76">
      <c r="A6475" s="2"/>
      <c r="B6475" s="2"/>
      <c r="C6475" s="2"/>
      <c r="D6475" s="75"/>
      <c r="F6475" s="76"/>
      <c r="G6475" s="76"/>
      <c r="I6475" s="76"/>
      <c r="J6475" s="76"/>
      <c r="L6475" s="76"/>
      <c r="M6475" s="76"/>
      <c r="O6475" s="76"/>
      <c r="P6475" s="76"/>
      <c r="R6475" s="76"/>
      <c r="S6475" s="76"/>
      <c r="U6475" s="76"/>
      <c r="V6475" s="76"/>
      <c r="X6475" s="76"/>
      <c r="Y6475" s="76"/>
      <c r="AA6475" s="76"/>
      <c r="AB6475" s="76"/>
      <c r="AD6475" s="76"/>
      <c r="AE6475" s="76"/>
      <c r="AG6475" s="76"/>
      <c r="AH6475" s="76"/>
      <c r="AJ6475" s="76"/>
      <c r="AK6475" s="76"/>
      <c r="AM6475" s="76"/>
      <c r="AN6475" s="76"/>
      <c r="AP6475" s="76"/>
      <c r="AQ6475" s="76"/>
      <c r="AS6475" s="76"/>
      <c r="AT6475" s="76"/>
      <c r="AV6475" s="76"/>
      <c r="AW6475" s="76"/>
      <c r="AY6475" s="76"/>
      <c r="AZ6475" s="76"/>
      <c r="BB6475" s="76"/>
      <c r="BC6475" s="76"/>
      <c r="BE6475" s="76"/>
      <c r="BF6475" s="76"/>
      <c r="BH6475" s="76"/>
      <c r="BI6475" s="76"/>
      <c r="BK6475" s="76"/>
      <c r="BL6475" s="76"/>
      <c r="BN6475" s="76"/>
      <c r="BO6475" s="76"/>
      <c r="BQ6475" s="76"/>
      <c r="BR6475" s="76"/>
      <c r="BT6475" s="76"/>
      <c r="BU6475" s="76"/>
      <c r="BW6475" s="76"/>
      <c r="BX6475" s="76"/>
    </row>
    <row r="6476" spans="1:76">
      <c r="A6476" s="2"/>
      <c r="B6476" s="2"/>
      <c r="C6476" s="2"/>
      <c r="D6476" s="75"/>
      <c r="F6476" s="76"/>
      <c r="G6476" s="76"/>
      <c r="I6476" s="76"/>
      <c r="J6476" s="76"/>
      <c r="L6476" s="76"/>
      <c r="M6476" s="76"/>
      <c r="O6476" s="76"/>
      <c r="P6476" s="76"/>
      <c r="R6476" s="76"/>
      <c r="S6476" s="76"/>
      <c r="U6476" s="76"/>
      <c r="V6476" s="76"/>
      <c r="X6476" s="76"/>
      <c r="Y6476" s="76"/>
      <c r="AA6476" s="76"/>
      <c r="AB6476" s="76"/>
      <c r="AD6476" s="76"/>
      <c r="AE6476" s="76"/>
      <c r="AG6476" s="76"/>
      <c r="AH6476" s="76"/>
      <c r="AJ6476" s="76"/>
      <c r="AK6476" s="76"/>
      <c r="AM6476" s="76"/>
      <c r="AN6476" s="76"/>
      <c r="AP6476" s="76"/>
      <c r="AQ6476" s="76"/>
      <c r="AS6476" s="76"/>
      <c r="AT6476" s="76"/>
      <c r="AV6476" s="76"/>
      <c r="AW6476" s="76"/>
      <c r="AY6476" s="76"/>
      <c r="AZ6476" s="76"/>
      <c r="BB6476" s="76"/>
      <c r="BC6476" s="76"/>
      <c r="BE6476" s="76"/>
      <c r="BF6476" s="76"/>
      <c r="BH6476" s="76"/>
      <c r="BI6476" s="76"/>
      <c r="BK6476" s="76"/>
      <c r="BL6476" s="76"/>
      <c r="BN6476" s="76"/>
      <c r="BO6476" s="76"/>
      <c r="BQ6476" s="76"/>
      <c r="BR6476" s="76"/>
      <c r="BT6476" s="76"/>
      <c r="BU6476" s="76"/>
      <c r="BW6476" s="76"/>
      <c r="BX6476" s="76"/>
    </row>
    <row r="6477" spans="1:76">
      <c r="A6477" s="2"/>
      <c r="B6477" s="2"/>
      <c r="C6477" s="2"/>
      <c r="D6477" s="75"/>
      <c r="F6477" s="76"/>
      <c r="G6477" s="76"/>
      <c r="I6477" s="76"/>
      <c r="J6477" s="76"/>
      <c r="L6477" s="76"/>
      <c r="M6477" s="76"/>
      <c r="O6477" s="76"/>
      <c r="P6477" s="76"/>
      <c r="R6477" s="76"/>
      <c r="S6477" s="76"/>
      <c r="U6477" s="76"/>
      <c r="V6477" s="76"/>
      <c r="X6477" s="76"/>
      <c r="Y6477" s="76"/>
      <c r="AA6477" s="76"/>
      <c r="AB6477" s="76"/>
      <c r="AD6477" s="76"/>
      <c r="AE6477" s="76"/>
      <c r="AG6477" s="76"/>
      <c r="AH6477" s="76"/>
      <c r="AJ6477" s="76"/>
      <c r="AK6477" s="76"/>
      <c r="AM6477" s="76"/>
      <c r="AN6477" s="76"/>
      <c r="AP6477" s="76"/>
      <c r="AQ6477" s="76"/>
      <c r="AS6477" s="76"/>
      <c r="AT6477" s="76"/>
      <c r="AV6477" s="76"/>
      <c r="AW6477" s="76"/>
      <c r="AY6477" s="76"/>
      <c r="AZ6477" s="76"/>
      <c r="BB6477" s="76"/>
      <c r="BC6477" s="76"/>
      <c r="BE6477" s="76"/>
      <c r="BF6477" s="76"/>
      <c r="BH6477" s="76"/>
      <c r="BI6477" s="76"/>
      <c r="BK6477" s="76"/>
      <c r="BL6477" s="76"/>
      <c r="BN6477" s="76"/>
      <c r="BO6477" s="76"/>
      <c r="BQ6477" s="76"/>
      <c r="BR6477" s="76"/>
      <c r="BT6477" s="76"/>
      <c r="BU6477" s="76"/>
      <c r="BW6477" s="76"/>
      <c r="BX6477" s="76"/>
    </row>
    <row r="6478" spans="1:76">
      <c r="A6478" s="2"/>
      <c r="B6478" s="2"/>
      <c r="C6478" s="2"/>
      <c r="D6478" s="75"/>
      <c r="F6478" s="76"/>
      <c r="G6478" s="76"/>
      <c r="I6478" s="76"/>
      <c r="J6478" s="76"/>
      <c r="L6478" s="76"/>
      <c r="M6478" s="76"/>
      <c r="O6478" s="76"/>
      <c r="P6478" s="76"/>
      <c r="R6478" s="76"/>
      <c r="S6478" s="76"/>
      <c r="U6478" s="76"/>
      <c r="V6478" s="76"/>
      <c r="X6478" s="76"/>
      <c r="Y6478" s="76"/>
      <c r="AA6478" s="76"/>
      <c r="AB6478" s="76"/>
      <c r="AD6478" s="76"/>
      <c r="AE6478" s="76"/>
      <c r="AG6478" s="76"/>
      <c r="AH6478" s="76"/>
      <c r="AJ6478" s="76"/>
      <c r="AK6478" s="76"/>
      <c r="AM6478" s="76"/>
      <c r="AN6478" s="76"/>
      <c r="AP6478" s="76"/>
      <c r="AQ6478" s="76"/>
      <c r="AS6478" s="76"/>
      <c r="AT6478" s="76"/>
      <c r="AV6478" s="76"/>
      <c r="AW6478" s="76"/>
      <c r="AY6478" s="76"/>
      <c r="AZ6478" s="76"/>
      <c r="BB6478" s="76"/>
      <c r="BC6478" s="76"/>
      <c r="BE6478" s="76"/>
      <c r="BF6478" s="76"/>
      <c r="BH6478" s="76"/>
      <c r="BI6478" s="76"/>
      <c r="BK6478" s="76"/>
      <c r="BL6478" s="76"/>
      <c r="BN6478" s="76"/>
      <c r="BO6478" s="76"/>
      <c r="BQ6478" s="76"/>
      <c r="BR6478" s="76"/>
      <c r="BT6478" s="76"/>
      <c r="BU6478" s="76"/>
      <c r="BW6478" s="76"/>
      <c r="BX6478" s="76"/>
    </row>
    <row r="6479" spans="1:76">
      <c r="A6479" s="2"/>
      <c r="B6479" s="2"/>
      <c r="C6479" s="2"/>
      <c r="D6479" s="75"/>
      <c r="F6479" s="76"/>
      <c r="G6479" s="76"/>
      <c r="I6479" s="76"/>
      <c r="J6479" s="76"/>
      <c r="L6479" s="76"/>
      <c r="M6479" s="76"/>
      <c r="O6479" s="76"/>
      <c r="P6479" s="76"/>
      <c r="R6479" s="76"/>
      <c r="S6479" s="76"/>
      <c r="U6479" s="76"/>
      <c r="V6479" s="76"/>
      <c r="X6479" s="76"/>
      <c r="Y6479" s="76"/>
      <c r="AA6479" s="76"/>
      <c r="AB6479" s="76"/>
      <c r="AD6479" s="76"/>
      <c r="AE6479" s="76"/>
      <c r="AG6479" s="76"/>
      <c r="AH6479" s="76"/>
      <c r="AJ6479" s="76"/>
      <c r="AK6479" s="76"/>
      <c r="AM6479" s="76"/>
      <c r="AN6479" s="76"/>
      <c r="AP6479" s="76"/>
      <c r="AQ6479" s="76"/>
      <c r="AS6479" s="76"/>
      <c r="AT6479" s="76"/>
      <c r="AV6479" s="76"/>
      <c r="AW6479" s="76"/>
      <c r="AY6479" s="76"/>
      <c r="AZ6479" s="76"/>
      <c r="BB6479" s="76"/>
      <c r="BC6479" s="76"/>
      <c r="BE6479" s="76"/>
      <c r="BF6479" s="76"/>
      <c r="BH6479" s="76"/>
      <c r="BI6479" s="76"/>
      <c r="BK6479" s="76"/>
      <c r="BL6479" s="76"/>
      <c r="BN6479" s="76"/>
      <c r="BO6479" s="76"/>
      <c r="BQ6479" s="76"/>
      <c r="BR6479" s="76"/>
      <c r="BT6479" s="76"/>
      <c r="BU6479" s="76"/>
      <c r="BW6479" s="76"/>
      <c r="BX6479" s="76"/>
    </row>
    <row r="6480" spans="1:76">
      <c r="A6480" s="2"/>
      <c r="B6480" s="2"/>
      <c r="C6480" s="2"/>
      <c r="D6480" s="75"/>
      <c r="F6480" s="76"/>
      <c r="G6480" s="76"/>
      <c r="I6480" s="76"/>
      <c r="J6480" s="76"/>
      <c r="L6480" s="76"/>
      <c r="M6480" s="76"/>
      <c r="O6480" s="76"/>
      <c r="P6480" s="76"/>
      <c r="R6480" s="76"/>
      <c r="S6480" s="76"/>
      <c r="U6480" s="76"/>
      <c r="V6480" s="76"/>
      <c r="X6480" s="76"/>
      <c r="Y6480" s="76"/>
      <c r="AA6480" s="76"/>
      <c r="AB6480" s="76"/>
      <c r="AD6480" s="76"/>
      <c r="AE6480" s="76"/>
      <c r="AG6480" s="76"/>
      <c r="AH6480" s="76"/>
      <c r="AJ6480" s="76"/>
      <c r="AK6480" s="76"/>
      <c r="AM6480" s="76"/>
      <c r="AN6480" s="76"/>
      <c r="AP6480" s="76"/>
      <c r="AQ6480" s="76"/>
      <c r="AS6480" s="76"/>
      <c r="AT6480" s="76"/>
      <c r="AV6480" s="76"/>
      <c r="AW6480" s="76"/>
      <c r="AY6480" s="76"/>
      <c r="AZ6480" s="76"/>
      <c r="BB6480" s="76"/>
      <c r="BC6480" s="76"/>
      <c r="BE6480" s="76"/>
      <c r="BF6480" s="76"/>
      <c r="BH6480" s="76"/>
      <c r="BI6480" s="76"/>
      <c r="BK6480" s="76"/>
      <c r="BL6480" s="76"/>
      <c r="BN6480" s="76"/>
      <c r="BO6480" s="76"/>
      <c r="BQ6480" s="76"/>
      <c r="BR6480" s="76"/>
      <c r="BT6480" s="76"/>
      <c r="BU6480" s="76"/>
      <c r="BW6480" s="76"/>
      <c r="BX6480" s="76"/>
    </row>
    <row r="6481" spans="1:76">
      <c r="A6481" s="2"/>
      <c r="B6481" s="2"/>
      <c r="C6481" s="2"/>
      <c r="D6481" s="75"/>
      <c r="F6481" s="76"/>
      <c r="G6481" s="76"/>
      <c r="I6481" s="76"/>
      <c r="J6481" s="76"/>
      <c r="L6481" s="76"/>
      <c r="M6481" s="76"/>
      <c r="O6481" s="76"/>
      <c r="P6481" s="76"/>
      <c r="R6481" s="76"/>
      <c r="S6481" s="76"/>
      <c r="U6481" s="76"/>
      <c r="V6481" s="76"/>
      <c r="X6481" s="76"/>
      <c r="Y6481" s="76"/>
      <c r="AA6481" s="76"/>
      <c r="AB6481" s="76"/>
      <c r="AD6481" s="76"/>
      <c r="AE6481" s="76"/>
      <c r="AG6481" s="76"/>
      <c r="AH6481" s="76"/>
      <c r="AJ6481" s="76"/>
      <c r="AK6481" s="76"/>
      <c r="AM6481" s="76"/>
      <c r="AN6481" s="76"/>
      <c r="AP6481" s="76"/>
      <c r="AQ6481" s="76"/>
      <c r="AS6481" s="76"/>
      <c r="AT6481" s="76"/>
      <c r="AV6481" s="76"/>
      <c r="AW6481" s="76"/>
      <c r="AY6481" s="76"/>
      <c r="AZ6481" s="76"/>
      <c r="BB6481" s="76"/>
      <c r="BC6481" s="76"/>
      <c r="BE6481" s="76"/>
      <c r="BF6481" s="76"/>
      <c r="BH6481" s="76"/>
      <c r="BI6481" s="76"/>
      <c r="BK6481" s="76"/>
      <c r="BL6481" s="76"/>
      <c r="BN6481" s="76"/>
      <c r="BO6481" s="76"/>
      <c r="BQ6481" s="76"/>
      <c r="BR6481" s="76"/>
      <c r="BT6481" s="76"/>
      <c r="BU6481" s="76"/>
      <c r="BW6481" s="76"/>
      <c r="BX6481" s="76"/>
    </row>
    <row r="6482" spans="1:76">
      <c r="A6482" s="2"/>
      <c r="B6482" s="2"/>
      <c r="C6482" s="2"/>
      <c r="D6482" s="75"/>
      <c r="F6482" s="76"/>
      <c r="G6482" s="76"/>
      <c r="I6482" s="76"/>
      <c r="J6482" s="76"/>
      <c r="L6482" s="76"/>
      <c r="M6482" s="76"/>
      <c r="O6482" s="76"/>
      <c r="P6482" s="76"/>
      <c r="R6482" s="76"/>
      <c r="S6482" s="76"/>
      <c r="U6482" s="76"/>
      <c r="V6482" s="76"/>
      <c r="X6482" s="76"/>
      <c r="Y6482" s="76"/>
      <c r="AA6482" s="76"/>
      <c r="AB6482" s="76"/>
      <c r="AD6482" s="76"/>
      <c r="AE6482" s="76"/>
      <c r="AG6482" s="76"/>
      <c r="AH6482" s="76"/>
      <c r="AJ6482" s="76"/>
      <c r="AK6482" s="76"/>
      <c r="AM6482" s="76"/>
      <c r="AN6482" s="76"/>
      <c r="AP6482" s="76"/>
      <c r="AQ6482" s="76"/>
      <c r="AS6482" s="76"/>
      <c r="AT6482" s="76"/>
      <c r="AV6482" s="76"/>
      <c r="AW6482" s="76"/>
      <c r="AY6482" s="76"/>
      <c r="AZ6482" s="76"/>
      <c r="BB6482" s="76"/>
      <c r="BC6482" s="76"/>
      <c r="BE6482" s="76"/>
      <c r="BF6482" s="76"/>
      <c r="BH6482" s="76"/>
      <c r="BI6482" s="76"/>
      <c r="BK6482" s="76"/>
      <c r="BL6482" s="76"/>
      <c r="BN6482" s="76"/>
      <c r="BO6482" s="76"/>
      <c r="BQ6482" s="76"/>
      <c r="BR6482" s="76"/>
      <c r="BT6482" s="76"/>
      <c r="BU6482" s="76"/>
      <c r="BW6482" s="76"/>
      <c r="BX6482" s="76"/>
    </row>
    <row r="6483" spans="1:76">
      <c r="A6483" s="2"/>
      <c r="B6483" s="2"/>
      <c r="C6483" s="2"/>
      <c r="D6483" s="75"/>
      <c r="F6483" s="76"/>
      <c r="G6483" s="76"/>
      <c r="I6483" s="76"/>
      <c r="J6483" s="76"/>
      <c r="L6483" s="76"/>
      <c r="M6483" s="76"/>
      <c r="O6483" s="76"/>
      <c r="P6483" s="76"/>
      <c r="R6483" s="76"/>
      <c r="S6483" s="76"/>
      <c r="U6483" s="76"/>
      <c r="V6483" s="76"/>
      <c r="X6483" s="76"/>
      <c r="Y6483" s="76"/>
      <c r="AA6483" s="76"/>
      <c r="AB6483" s="76"/>
      <c r="AD6483" s="76"/>
      <c r="AE6483" s="76"/>
      <c r="AG6483" s="76"/>
      <c r="AH6483" s="76"/>
      <c r="AJ6483" s="76"/>
      <c r="AK6483" s="76"/>
      <c r="AM6483" s="76"/>
      <c r="AN6483" s="76"/>
      <c r="AP6483" s="76"/>
      <c r="AQ6483" s="76"/>
      <c r="AS6483" s="76"/>
      <c r="AT6483" s="76"/>
      <c r="AV6483" s="76"/>
      <c r="AW6483" s="76"/>
      <c r="AY6483" s="76"/>
      <c r="AZ6483" s="76"/>
      <c r="BB6483" s="76"/>
      <c r="BC6483" s="76"/>
      <c r="BE6483" s="76"/>
      <c r="BF6483" s="76"/>
      <c r="BH6483" s="76"/>
      <c r="BI6483" s="76"/>
      <c r="BK6483" s="76"/>
      <c r="BL6483" s="76"/>
      <c r="BN6483" s="76"/>
      <c r="BO6483" s="76"/>
      <c r="BQ6483" s="76"/>
      <c r="BR6483" s="76"/>
      <c r="BT6483" s="76"/>
      <c r="BU6483" s="76"/>
      <c r="BW6483" s="76"/>
      <c r="BX6483" s="76"/>
    </row>
    <row r="6484" spans="1:76">
      <c r="A6484" s="2"/>
      <c r="B6484" s="2"/>
      <c r="C6484" s="2"/>
      <c r="D6484" s="75"/>
      <c r="F6484" s="76"/>
      <c r="G6484" s="76"/>
      <c r="I6484" s="76"/>
      <c r="J6484" s="76"/>
      <c r="L6484" s="76"/>
      <c r="M6484" s="76"/>
      <c r="O6484" s="76"/>
      <c r="P6484" s="76"/>
      <c r="R6484" s="76"/>
      <c r="S6484" s="76"/>
      <c r="U6484" s="76"/>
      <c r="V6484" s="76"/>
      <c r="X6484" s="76"/>
      <c r="Y6484" s="76"/>
      <c r="AA6484" s="76"/>
      <c r="AB6484" s="76"/>
      <c r="AD6484" s="76"/>
      <c r="AE6484" s="76"/>
      <c r="AG6484" s="76"/>
      <c r="AH6484" s="76"/>
      <c r="AJ6484" s="76"/>
      <c r="AK6484" s="76"/>
      <c r="AM6484" s="76"/>
      <c r="AN6484" s="76"/>
      <c r="AP6484" s="76"/>
      <c r="AQ6484" s="76"/>
      <c r="AS6484" s="76"/>
      <c r="AT6484" s="76"/>
      <c r="AV6484" s="76"/>
      <c r="AW6484" s="76"/>
      <c r="AY6484" s="76"/>
      <c r="AZ6484" s="76"/>
      <c r="BB6484" s="76"/>
      <c r="BC6484" s="76"/>
      <c r="BE6484" s="76"/>
      <c r="BF6484" s="76"/>
      <c r="BH6484" s="76"/>
      <c r="BI6484" s="76"/>
      <c r="BK6484" s="76"/>
      <c r="BL6484" s="76"/>
      <c r="BN6484" s="76"/>
      <c r="BO6484" s="76"/>
      <c r="BQ6484" s="76"/>
      <c r="BR6484" s="76"/>
      <c r="BT6484" s="76"/>
      <c r="BU6484" s="76"/>
      <c r="BW6484" s="76"/>
      <c r="BX6484" s="76"/>
    </row>
    <row r="6485" spans="1:76">
      <c r="A6485" s="2"/>
      <c r="B6485" s="2"/>
      <c r="C6485" s="2"/>
      <c r="D6485" s="75"/>
      <c r="F6485" s="76"/>
      <c r="G6485" s="76"/>
      <c r="I6485" s="76"/>
      <c r="J6485" s="76"/>
      <c r="L6485" s="76"/>
      <c r="M6485" s="76"/>
      <c r="O6485" s="76"/>
      <c r="P6485" s="76"/>
      <c r="R6485" s="76"/>
      <c r="S6485" s="76"/>
      <c r="U6485" s="76"/>
      <c r="V6485" s="76"/>
      <c r="X6485" s="76"/>
      <c r="Y6485" s="76"/>
      <c r="AA6485" s="76"/>
      <c r="AB6485" s="76"/>
      <c r="AD6485" s="76"/>
      <c r="AE6485" s="76"/>
      <c r="AG6485" s="76"/>
      <c r="AH6485" s="76"/>
      <c r="AJ6485" s="76"/>
      <c r="AK6485" s="76"/>
      <c r="AM6485" s="76"/>
      <c r="AN6485" s="76"/>
      <c r="AP6485" s="76"/>
      <c r="AQ6485" s="76"/>
      <c r="AS6485" s="76"/>
      <c r="AT6485" s="76"/>
      <c r="AV6485" s="76"/>
      <c r="AW6485" s="76"/>
      <c r="AY6485" s="76"/>
      <c r="AZ6485" s="76"/>
      <c r="BB6485" s="76"/>
      <c r="BC6485" s="76"/>
      <c r="BE6485" s="76"/>
      <c r="BF6485" s="76"/>
      <c r="BH6485" s="76"/>
      <c r="BI6485" s="76"/>
      <c r="BK6485" s="76"/>
      <c r="BL6485" s="76"/>
      <c r="BN6485" s="76"/>
      <c r="BO6485" s="76"/>
      <c r="BQ6485" s="76"/>
      <c r="BR6485" s="76"/>
      <c r="BT6485" s="76"/>
      <c r="BU6485" s="76"/>
      <c r="BW6485" s="76"/>
      <c r="BX6485" s="76"/>
    </row>
    <row r="6486" spans="1:76">
      <c r="A6486" s="2"/>
      <c r="B6486" s="2"/>
      <c r="C6486" s="2"/>
      <c r="D6486" s="75"/>
      <c r="F6486" s="76"/>
      <c r="G6486" s="76"/>
      <c r="I6486" s="76"/>
      <c r="J6486" s="76"/>
      <c r="L6486" s="76"/>
      <c r="M6486" s="76"/>
      <c r="O6486" s="76"/>
      <c r="P6486" s="76"/>
      <c r="R6486" s="76"/>
      <c r="S6486" s="76"/>
      <c r="U6486" s="76"/>
      <c r="V6486" s="76"/>
      <c r="X6486" s="76"/>
      <c r="Y6486" s="76"/>
      <c r="AA6486" s="76"/>
      <c r="AB6486" s="76"/>
      <c r="AD6486" s="76"/>
      <c r="AE6486" s="76"/>
      <c r="AG6486" s="76"/>
      <c r="AH6486" s="76"/>
      <c r="AJ6486" s="76"/>
      <c r="AK6486" s="76"/>
      <c r="AM6486" s="76"/>
      <c r="AN6486" s="76"/>
      <c r="AP6486" s="76"/>
      <c r="AQ6486" s="76"/>
      <c r="AS6486" s="76"/>
      <c r="AT6486" s="76"/>
      <c r="AV6486" s="76"/>
      <c r="AW6486" s="76"/>
      <c r="AY6486" s="76"/>
      <c r="AZ6486" s="76"/>
      <c r="BB6486" s="76"/>
      <c r="BC6486" s="76"/>
      <c r="BE6486" s="76"/>
      <c r="BF6486" s="76"/>
      <c r="BH6486" s="76"/>
      <c r="BI6486" s="76"/>
      <c r="BK6486" s="76"/>
      <c r="BL6486" s="76"/>
      <c r="BN6486" s="76"/>
      <c r="BO6486" s="76"/>
      <c r="BQ6486" s="76"/>
      <c r="BR6486" s="76"/>
      <c r="BT6486" s="76"/>
      <c r="BU6486" s="76"/>
      <c r="BW6486" s="76"/>
      <c r="BX6486" s="76"/>
    </row>
    <row r="6487" spans="1:76">
      <c r="A6487" s="2"/>
      <c r="B6487" s="2"/>
      <c r="C6487" s="2"/>
      <c r="D6487" s="75"/>
      <c r="F6487" s="76"/>
      <c r="G6487" s="76"/>
      <c r="I6487" s="76"/>
      <c r="J6487" s="76"/>
      <c r="L6487" s="76"/>
      <c r="M6487" s="76"/>
      <c r="O6487" s="76"/>
      <c r="P6487" s="76"/>
      <c r="R6487" s="76"/>
      <c r="S6487" s="76"/>
      <c r="U6487" s="76"/>
      <c r="V6487" s="76"/>
      <c r="X6487" s="76"/>
      <c r="Y6487" s="76"/>
      <c r="AA6487" s="76"/>
      <c r="AB6487" s="76"/>
      <c r="AD6487" s="76"/>
      <c r="AE6487" s="76"/>
      <c r="AG6487" s="76"/>
      <c r="AH6487" s="76"/>
      <c r="AJ6487" s="76"/>
      <c r="AK6487" s="76"/>
      <c r="AM6487" s="76"/>
      <c r="AN6487" s="76"/>
      <c r="AP6487" s="76"/>
      <c r="AQ6487" s="76"/>
      <c r="AS6487" s="76"/>
      <c r="AT6487" s="76"/>
      <c r="AV6487" s="76"/>
      <c r="AW6487" s="76"/>
      <c r="AY6487" s="76"/>
      <c r="AZ6487" s="76"/>
      <c r="BB6487" s="76"/>
      <c r="BC6487" s="76"/>
      <c r="BE6487" s="76"/>
      <c r="BF6487" s="76"/>
      <c r="BH6487" s="76"/>
      <c r="BI6487" s="76"/>
      <c r="BK6487" s="76"/>
      <c r="BL6487" s="76"/>
      <c r="BN6487" s="76"/>
      <c r="BO6487" s="76"/>
      <c r="BQ6487" s="76"/>
      <c r="BR6487" s="76"/>
      <c r="BT6487" s="76"/>
      <c r="BU6487" s="76"/>
      <c r="BW6487" s="76"/>
      <c r="BX6487" s="76"/>
    </row>
    <row r="6488" spans="1:76">
      <c r="A6488" s="2"/>
      <c r="B6488" s="2"/>
      <c r="C6488" s="2"/>
      <c r="D6488" s="75"/>
      <c r="F6488" s="76"/>
      <c r="G6488" s="76"/>
      <c r="I6488" s="76"/>
      <c r="J6488" s="76"/>
      <c r="L6488" s="76"/>
      <c r="M6488" s="76"/>
      <c r="O6488" s="76"/>
      <c r="P6488" s="76"/>
      <c r="R6488" s="76"/>
      <c r="S6488" s="76"/>
      <c r="U6488" s="76"/>
      <c r="V6488" s="76"/>
      <c r="X6488" s="76"/>
      <c r="Y6488" s="76"/>
      <c r="AA6488" s="76"/>
      <c r="AB6488" s="76"/>
      <c r="AD6488" s="76"/>
      <c r="AE6488" s="76"/>
      <c r="AG6488" s="76"/>
      <c r="AH6488" s="76"/>
      <c r="AJ6488" s="76"/>
      <c r="AK6488" s="76"/>
      <c r="AM6488" s="76"/>
      <c r="AN6488" s="76"/>
      <c r="AP6488" s="76"/>
      <c r="AQ6488" s="76"/>
      <c r="AS6488" s="76"/>
      <c r="AT6488" s="76"/>
      <c r="AV6488" s="76"/>
      <c r="AW6488" s="76"/>
      <c r="AY6488" s="76"/>
      <c r="AZ6488" s="76"/>
      <c r="BB6488" s="76"/>
      <c r="BC6488" s="76"/>
      <c r="BE6488" s="76"/>
      <c r="BF6488" s="76"/>
      <c r="BH6488" s="76"/>
      <c r="BI6488" s="76"/>
      <c r="BK6488" s="76"/>
      <c r="BL6488" s="76"/>
      <c r="BN6488" s="76"/>
      <c r="BO6488" s="76"/>
      <c r="BQ6488" s="76"/>
      <c r="BR6488" s="76"/>
      <c r="BT6488" s="76"/>
      <c r="BU6488" s="76"/>
      <c r="BW6488" s="76"/>
      <c r="BX6488" s="76"/>
    </row>
    <row r="6489" spans="1:76">
      <c r="A6489" s="2"/>
      <c r="B6489" s="2"/>
      <c r="C6489" s="2"/>
      <c r="D6489" s="75"/>
      <c r="F6489" s="76"/>
      <c r="G6489" s="76"/>
      <c r="I6489" s="76"/>
      <c r="J6489" s="76"/>
      <c r="L6489" s="76"/>
      <c r="M6489" s="76"/>
      <c r="O6489" s="76"/>
      <c r="P6489" s="76"/>
      <c r="R6489" s="76"/>
      <c r="S6489" s="76"/>
      <c r="U6489" s="76"/>
      <c r="V6489" s="76"/>
      <c r="X6489" s="76"/>
      <c r="Y6489" s="76"/>
      <c r="AA6489" s="76"/>
      <c r="AB6489" s="76"/>
      <c r="AD6489" s="76"/>
      <c r="AE6489" s="76"/>
      <c r="AG6489" s="76"/>
      <c r="AH6489" s="76"/>
      <c r="AJ6489" s="76"/>
      <c r="AK6489" s="76"/>
      <c r="AM6489" s="76"/>
      <c r="AN6489" s="76"/>
      <c r="AP6489" s="76"/>
      <c r="AQ6489" s="76"/>
      <c r="AS6489" s="76"/>
      <c r="AT6489" s="76"/>
      <c r="AV6489" s="76"/>
      <c r="AW6489" s="76"/>
      <c r="AY6489" s="76"/>
      <c r="AZ6489" s="76"/>
      <c r="BB6489" s="76"/>
      <c r="BC6489" s="76"/>
      <c r="BE6489" s="76"/>
      <c r="BF6489" s="76"/>
      <c r="BH6489" s="76"/>
      <c r="BI6489" s="76"/>
      <c r="BK6489" s="76"/>
      <c r="BL6489" s="76"/>
      <c r="BN6489" s="76"/>
      <c r="BO6489" s="76"/>
      <c r="BQ6489" s="76"/>
      <c r="BR6489" s="76"/>
      <c r="BT6489" s="76"/>
      <c r="BU6489" s="76"/>
      <c r="BW6489" s="76"/>
      <c r="BX6489" s="76"/>
    </row>
    <row r="6490" spans="1:76">
      <c r="A6490" s="2"/>
      <c r="B6490" s="2"/>
      <c r="C6490" s="2"/>
      <c r="D6490" s="75"/>
      <c r="F6490" s="76"/>
      <c r="G6490" s="76"/>
      <c r="I6490" s="76"/>
      <c r="J6490" s="76"/>
      <c r="L6490" s="76"/>
      <c r="M6490" s="76"/>
      <c r="O6490" s="76"/>
      <c r="P6490" s="76"/>
      <c r="R6490" s="76"/>
      <c r="S6490" s="76"/>
      <c r="U6490" s="76"/>
      <c r="V6490" s="76"/>
      <c r="X6490" s="76"/>
      <c r="Y6490" s="76"/>
      <c r="AA6490" s="76"/>
      <c r="AB6490" s="76"/>
      <c r="AD6490" s="76"/>
      <c r="AE6490" s="76"/>
      <c r="AG6490" s="76"/>
      <c r="AH6490" s="76"/>
      <c r="AJ6490" s="76"/>
      <c r="AK6490" s="76"/>
      <c r="AM6490" s="76"/>
      <c r="AN6490" s="76"/>
      <c r="AP6490" s="76"/>
      <c r="AQ6490" s="76"/>
      <c r="AS6490" s="76"/>
      <c r="AT6490" s="76"/>
      <c r="AV6490" s="76"/>
      <c r="AW6490" s="76"/>
      <c r="AY6490" s="76"/>
      <c r="AZ6490" s="76"/>
      <c r="BB6490" s="76"/>
      <c r="BC6490" s="76"/>
      <c r="BE6490" s="76"/>
      <c r="BF6490" s="76"/>
      <c r="BH6490" s="76"/>
      <c r="BI6490" s="76"/>
      <c r="BK6490" s="76"/>
      <c r="BL6490" s="76"/>
      <c r="BN6490" s="76"/>
      <c r="BO6490" s="76"/>
      <c r="BQ6490" s="76"/>
      <c r="BR6490" s="76"/>
      <c r="BT6490" s="76"/>
      <c r="BU6490" s="76"/>
      <c r="BW6490" s="76"/>
      <c r="BX6490" s="76"/>
    </row>
    <row r="6491" spans="1:76">
      <c r="A6491" s="2"/>
      <c r="B6491" s="2"/>
      <c r="C6491" s="2"/>
      <c r="D6491" s="75"/>
      <c r="F6491" s="76"/>
      <c r="G6491" s="76"/>
      <c r="I6491" s="76"/>
      <c r="J6491" s="76"/>
      <c r="L6491" s="76"/>
      <c r="M6491" s="76"/>
      <c r="O6491" s="76"/>
      <c r="P6491" s="76"/>
      <c r="R6491" s="76"/>
      <c r="S6491" s="76"/>
      <c r="U6491" s="76"/>
      <c r="V6491" s="76"/>
      <c r="X6491" s="76"/>
      <c r="Y6491" s="76"/>
      <c r="AA6491" s="76"/>
      <c r="AB6491" s="76"/>
      <c r="AD6491" s="76"/>
      <c r="AE6491" s="76"/>
      <c r="AG6491" s="76"/>
      <c r="AH6491" s="76"/>
      <c r="AJ6491" s="76"/>
      <c r="AK6491" s="76"/>
      <c r="AM6491" s="76"/>
      <c r="AN6491" s="76"/>
      <c r="AP6491" s="76"/>
      <c r="AQ6491" s="76"/>
      <c r="AS6491" s="76"/>
      <c r="AT6491" s="76"/>
      <c r="AV6491" s="76"/>
      <c r="AW6491" s="76"/>
      <c r="AY6491" s="76"/>
      <c r="AZ6491" s="76"/>
      <c r="BB6491" s="76"/>
      <c r="BC6491" s="76"/>
      <c r="BE6491" s="76"/>
      <c r="BF6491" s="76"/>
      <c r="BH6491" s="76"/>
      <c r="BI6491" s="76"/>
      <c r="BK6491" s="76"/>
      <c r="BL6491" s="76"/>
      <c r="BN6491" s="76"/>
      <c r="BO6491" s="76"/>
      <c r="BQ6491" s="76"/>
      <c r="BR6491" s="76"/>
      <c r="BT6491" s="76"/>
      <c r="BU6491" s="76"/>
      <c r="BW6491" s="76"/>
      <c r="BX6491" s="76"/>
    </row>
  </sheetData>
  <autoFilter ref="A12:D3144" xr:uid="{53DD70C0-1E17-4C6A-916B-6EDB710D3473}"/>
  <mergeCells count="38">
    <mergeCell ref="BV6:BX11"/>
    <mergeCell ref="AR7:AT11"/>
    <mergeCell ref="AU7:BI7"/>
    <mergeCell ref="BP8:BR11"/>
    <mergeCell ref="AF9:AH11"/>
    <mergeCell ref="AI9:AK11"/>
    <mergeCell ref="AL9:AN11"/>
    <mergeCell ref="AU8:BC9"/>
    <mergeCell ref="AU10:AW11"/>
    <mergeCell ref="AX10:AZ11"/>
    <mergeCell ref="AO7:AQ11"/>
    <mergeCell ref="BD8:BF11"/>
    <mergeCell ref="BG8:BI11"/>
    <mergeCell ref="H11:J11"/>
    <mergeCell ref="BS7:BU11"/>
    <mergeCell ref="AR6:BU6"/>
    <mergeCell ref="H9:V9"/>
    <mergeCell ref="W9:Y11"/>
    <mergeCell ref="Z9:AB11"/>
    <mergeCell ref="H10:P10"/>
    <mergeCell ref="Q10:S11"/>
    <mergeCell ref="T10:V11"/>
    <mergeCell ref="A2:BN2"/>
    <mergeCell ref="A3:BN3"/>
    <mergeCell ref="A4:BN4"/>
    <mergeCell ref="A1:BX1"/>
    <mergeCell ref="K11:M11"/>
    <mergeCell ref="N11:P11"/>
    <mergeCell ref="AF7:AN8"/>
    <mergeCell ref="BA10:BC11"/>
    <mergeCell ref="BM8:BO11"/>
    <mergeCell ref="E6:AQ6"/>
    <mergeCell ref="BJ8:BL11"/>
    <mergeCell ref="BJ7:BR7"/>
    <mergeCell ref="E7:AE7"/>
    <mergeCell ref="E8:G11"/>
    <mergeCell ref="H8:AB8"/>
    <mergeCell ref="AC8:AE11"/>
  </mergeCells>
  <conditionalFormatting sqref="G13:G6491 J13:J6491 M13:M6491 P13:P6491 S13:S6491 V13:V6491 Y13:Y6491 AB13:AB6491 AE13:AE6491 AH13:AH6491 AK13:AK6491 AN13:AN6491 AQ13:AQ6491 AT13:AT6491 AW13:AW6491 AZ13:AZ6491">
    <cfRule type="cellIs" dxfId="1" priority="3" operator="greaterThanOrEqual">
      <formula>25</formula>
    </cfRule>
  </conditionalFormatting>
  <conditionalFormatting sqref="EQ12">
    <cfRule type="cellIs" dxfId="0" priority="2" operator="greaterThanOrEqual">
      <formula>25</formula>
    </cfRule>
  </conditionalFormatting>
  <hyperlinks>
    <hyperlink ref="A3470" r:id="rId1" display="© Commonwealth of Australia 2013" xr:uid="{5ED25F0F-FC24-424F-8E78-58548E8ED761}"/>
  </hyperlinks>
  <pageMargins left="0.7" right="0.7" top="0.75" bottom="0.75" header="0.3" footer="0.3"/>
  <pageSetup paperSize="9" scale="59" fitToHeight="0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564E-FDA3-4F63-B8A7-B5E26BEB594E}">
  <dimension ref="A1:AM34"/>
  <sheetViews>
    <sheetView workbookViewId="0">
      <selection activeCell="N5" sqref="N5"/>
    </sheetView>
  </sheetViews>
  <sheetFormatPr defaultRowHeight="14.25"/>
  <cols>
    <col min="1" max="2" width="3.625" customWidth="1"/>
    <col min="3" max="3" width="8.375" bestFit="1" customWidth="1"/>
    <col min="4" max="4" width="6.875" bestFit="1" customWidth="1"/>
    <col min="5" max="5" width="6.25" bestFit="1" customWidth="1"/>
    <col min="6" max="6" width="2.625" customWidth="1"/>
    <col min="7" max="7" width="8.375" bestFit="1" customWidth="1"/>
    <col min="8" max="8" width="20" bestFit="1" customWidth="1"/>
    <col min="9" max="9" width="6.25" bestFit="1" customWidth="1"/>
    <col min="10" max="10" width="2.625" customWidth="1"/>
    <col min="11" max="11" width="8.375" bestFit="1" customWidth="1"/>
    <col min="12" max="12" width="5.875" bestFit="1" customWidth="1"/>
    <col min="13" max="13" width="6.25" bestFit="1" customWidth="1"/>
    <col min="14" max="14" width="4.375" customWidth="1"/>
    <col min="15" max="15" width="8.375" bestFit="1" customWidth="1"/>
    <col min="16" max="16" width="30.875" bestFit="1" customWidth="1"/>
    <col min="17" max="17" width="6.25" bestFit="1" customWidth="1"/>
    <col min="18" max="18" width="7.25" customWidth="1"/>
    <col min="19" max="20" width="2.625" customWidth="1"/>
    <col min="21" max="21" width="6.25" bestFit="1" customWidth="1"/>
    <col min="22" max="22" width="41.25" bestFit="1" customWidth="1"/>
    <col min="40" max="40" width="2.125" customWidth="1"/>
    <col min="41" max="41" width="2.75" customWidth="1"/>
  </cols>
  <sheetData>
    <row r="1" spans="1:39" ht="15">
      <c r="A1" s="68" t="s">
        <v>93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20" t="s">
        <v>96</v>
      </c>
      <c r="X1" s="24" cm="1">
        <f t="array" ref="X1">LOOKUP(2,1/('Data 1.1'!$B$13:$B$4000&lt;&gt;""), ROW('Data 1.1'!$B$13:$B$4000))</f>
        <v>3468</v>
      </c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39">
      <c r="C2" s="66" t="s">
        <v>90</v>
      </c>
      <c r="D2" s="66" t="s">
        <v>43</v>
      </c>
      <c r="E2" s="66" t="s">
        <v>92</v>
      </c>
      <c r="F2" s="66"/>
      <c r="G2" s="66" t="s">
        <v>90</v>
      </c>
      <c r="H2" s="66" t="s">
        <v>77</v>
      </c>
      <c r="I2" s="66" t="s">
        <v>92</v>
      </c>
      <c r="J2" s="66"/>
      <c r="K2" s="66" t="s">
        <v>90</v>
      </c>
      <c r="L2" s="66" t="s">
        <v>27</v>
      </c>
      <c r="M2" s="66" t="s">
        <v>92</v>
      </c>
      <c r="O2" s="66" t="s">
        <v>90</v>
      </c>
      <c r="P2" s="66" t="s">
        <v>91</v>
      </c>
      <c r="Q2" s="66" t="s">
        <v>92</v>
      </c>
      <c r="U2" s="66" t="s">
        <v>92</v>
      </c>
      <c r="V2" s="13"/>
      <c r="W2" s="12">
        <f>_xlfn.XLOOKUP('Table 1.1'!B6,D3:D100,E3:E100) - 1</f>
        <v>31</v>
      </c>
      <c r="X2" s="12">
        <f>W2</f>
        <v>31</v>
      </c>
      <c r="Y2" s="12">
        <f>W2</f>
        <v>31</v>
      </c>
      <c r="Z2" s="12"/>
      <c r="AA2" s="12">
        <f>W2-1</f>
        <v>30</v>
      </c>
      <c r="AB2" s="12">
        <f>AA2</f>
        <v>30</v>
      </c>
      <c r="AC2" s="12">
        <f>AB2</f>
        <v>30</v>
      </c>
      <c r="AD2" s="12"/>
      <c r="AE2" s="12"/>
      <c r="AF2" s="12"/>
      <c r="AG2" s="12"/>
      <c r="AH2" s="12">
        <f>W2-4</f>
        <v>27</v>
      </c>
      <c r="AI2" s="12">
        <f>AH2</f>
        <v>27</v>
      </c>
      <c r="AJ2" s="12">
        <f>AI2</f>
        <v>27</v>
      </c>
      <c r="AK2" s="13"/>
      <c r="AL2" s="13"/>
      <c r="AM2" s="13"/>
    </row>
    <row r="3" spans="1:39">
      <c r="A3" s="12">
        <f>C3-4</f>
        <v>28</v>
      </c>
      <c r="B3" s="12">
        <f>C3-1</f>
        <v>31</v>
      </c>
      <c r="C3" s="12">
        <f>VLOOKUP('Table 1.1'!B6,D3:E41,2,FALSE)</f>
        <v>32</v>
      </c>
      <c r="D3" s="34">
        <v>41883</v>
      </c>
      <c r="E3" s="12">
        <v>1</v>
      </c>
      <c r="G3" s="12">
        <f>VLOOKUP('Table 1.1'!B7,H3:I4,2,FALSE)</f>
        <v>1</v>
      </c>
      <c r="H3" s="23" t="s">
        <v>44</v>
      </c>
      <c r="I3" s="23">
        <v>1</v>
      </c>
      <c r="K3" s="12">
        <f>VLOOKUP('Table 1.1'!B9,L3:M5,2,FALSE)</f>
        <v>0</v>
      </c>
      <c r="L3" s="23" t="s">
        <v>26</v>
      </c>
      <c r="M3" s="23">
        <v>0</v>
      </c>
      <c r="O3" s="12">
        <f>VLOOKUP('Table 1.1'!B8,P3:Q22,2,FALSE)</f>
        <v>0</v>
      </c>
      <c r="P3" s="23" t="str">
        <f>IF('Table 1.1'!B7="People aged 18 years and over","People aged 18 years and over","People aged 18 - 75 years")</f>
        <v>People aged 18 years and over</v>
      </c>
      <c r="Q3" s="23">
        <v>0</v>
      </c>
      <c r="U3" s="12">
        <f>$G$3+$K$3+$O$3</f>
        <v>1</v>
      </c>
      <c r="V3" s="13"/>
      <c r="W3" s="12">
        <f>$U$3+W2</f>
        <v>32</v>
      </c>
      <c r="X3" s="12">
        <f>$U$3+X2</f>
        <v>32</v>
      </c>
      <c r="Y3" s="12">
        <f>$U$3+Y2</f>
        <v>32</v>
      </c>
      <c r="Z3" s="12"/>
      <c r="AA3" s="12">
        <f>$U$3+AA2</f>
        <v>31</v>
      </c>
      <c r="AB3" s="12">
        <f>$U$3+AB2</f>
        <v>31</v>
      </c>
      <c r="AC3" s="12">
        <f>$U$3+AC2</f>
        <v>31</v>
      </c>
      <c r="AD3" s="12"/>
      <c r="AE3" s="12"/>
      <c r="AF3" s="12"/>
      <c r="AG3" s="12"/>
      <c r="AH3" s="12">
        <f>$U$3+AH2</f>
        <v>28</v>
      </c>
      <c r="AI3" s="12">
        <f>$U$3+AI2</f>
        <v>28</v>
      </c>
      <c r="AJ3" s="12">
        <f>$U$3+AJ2</f>
        <v>28</v>
      </c>
      <c r="AK3" s="13"/>
      <c r="AL3" s="13"/>
      <c r="AM3" s="13"/>
    </row>
    <row r="4" spans="1:39">
      <c r="D4" s="34">
        <v>41974</v>
      </c>
      <c r="E4" s="12">
        <f>E3+1</f>
        <v>2</v>
      </c>
      <c r="H4" s="23" t="s">
        <v>65</v>
      </c>
      <c r="I4" s="12">
        <f>I3+R20</f>
        <v>1729</v>
      </c>
      <c r="L4" s="23" t="s">
        <v>24</v>
      </c>
      <c r="M4" s="12">
        <f>M3+$N$4</f>
        <v>32</v>
      </c>
      <c r="N4" s="12">
        <v>32</v>
      </c>
      <c r="P4" s="23" t="s">
        <v>66</v>
      </c>
      <c r="Q4" s="12">
        <f>Q3+$M$6</f>
        <v>96</v>
      </c>
      <c r="V4" s="18"/>
      <c r="W4" s="119" cm="1">
        <f t="array" ref="W4">INDEX(D3:INDEX(E3:E50,MATCH(1E+100,E3:E50)),$C$3,1)</f>
        <v>46174</v>
      </c>
      <c r="X4" s="119"/>
      <c r="Y4" s="119"/>
      <c r="Z4" s="50"/>
      <c r="AA4" s="119" cm="1">
        <f t="array" ref="AA4">IF($C$3-1=0,0,INDEX(D3:INDEX(E3:E50,MATCH(1E+100,E3:E50)),$C$3-1,1))</f>
        <v>46082</v>
      </c>
      <c r="AB4" s="119"/>
      <c r="AC4" s="119"/>
      <c r="AD4" s="50"/>
      <c r="AE4" s="50"/>
      <c r="AF4" s="50"/>
      <c r="AG4" s="50"/>
      <c r="AH4" s="119" cm="1">
        <f t="array" ref="AH4">IF($A$3&lt;=0,0,INDEX(D3:INDEX(E3:E50, MATCH(1E+100,E3:E50)),$A$3,1))</f>
        <v>45809</v>
      </c>
      <c r="AI4" s="119"/>
      <c r="AJ4" s="119"/>
      <c r="AK4" s="13"/>
      <c r="AL4" s="13"/>
      <c r="AM4" s="13"/>
    </row>
    <row r="5" spans="1:39">
      <c r="D5" s="34">
        <v>42064</v>
      </c>
      <c r="E5" s="12">
        <f t="shared" ref="E5:E22" si="0">E4+1</f>
        <v>3</v>
      </c>
      <c r="L5" s="23" t="s">
        <v>25</v>
      </c>
      <c r="M5" s="12">
        <f t="shared" ref="M5:M6" si="1">M4+$N$4</f>
        <v>64</v>
      </c>
      <c r="P5" s="23" t="s">
        <v>67</v>
      </c>
      <c r="Q5" s="12">
        <f>Q4+$M$6</f>
        <v>192</v>
      </c>
      <c r="V5" s="18"/>
      <c r="W5" s="19" t="s">
        <v>6</v>
      </c>
      <c r="X5" s="19" t="s">
        <v>7</v>
      </c>
      <c r="Y5" s="19" t="s">
        <v>23</v>
      </c>
      <c r="Z5" s="19"/>
      <c r="AA5" s="19" t="s">
        <v>6</v>
      </c>
      <c r="AB5" s="19" t="s">
        <v>7</v>
      </c>
      <c r="AC5" s="19" t="s">
        <v>23</v>
      </c>
      <c r="AD5" s="19"/>
      <c r="AE5" s="19"/>
      <c r="AF5" s="19"/>
      <c r="AG5" s="19"/>
      <c r="AH5" s="19" t="s">
        <v>6</v>
      </c>
      <c r="AI5" s="19" t="s">
        <v>7</v>
      </c>
      <c r="AJ5" s="19" t="s">
        <v>23</v>
      </c>
      <c r="AK5" s="13"/>
      <c r="AL5" s="13"/>
      <c r="AM5" s="13"/>
    </row>
    <row r="6" spans="1:39">
      <c r="D6" s="34">
        <v>42156</v>
      </c>
      <c r="E6" s="12">
        <f t="shared" si="0"/>
        <v>4</v>
      </c>
      <c r="L6" s="13"/>
      <c r="M6" s="12">
        <f t="shared" si="1"/>
        <v>96</v>
      </c>
      <c r="P6" s="23" t="s">
        <v>68</v>
      </c>
      <c r="Q6" s="12">
        <f t="shared" ref="Q6:Q20" si="2">Q5+$M$6</f>
        <v>288</v>
      </c>
      <c r="V6" s="20" t="s">
        <v>20</v>
      </c>
      <c r="W6" s="24" cm="1">
        <f t="array" ref="W6">IF($W$3&gt;99999,0,IF($W$4=0,0,INDEX('Data 1.1'!$E$13:INDEX('Data 1.1'!$BX:$BX, $X$1), W$3,AK6)))</f>
        <v>14741.218999999999</v>
      </c>
      <c r="X6" s="24" cm="1">
        <f t="array" ref="X6">IF($W$3&gt;99999,0,IF($W$4=0,0,INDEX('Data 1.1'!$E$13:INDEX('Data 1.1'!$BX:$BX, $X$1), X$3,AL6)))</f>
        <v>68.869</v>
      </c>
      <c r="Y6" s="24" cm="1">
        <f t="array" ref="Y6">IF($W$3&gt;99999,0,IF($W$4=0,0,INDEX('Data 1.1'!$E$13:INDEX('Data 1.1'!$BX:$BX, $X$1), Y$3,AM6)))</f>
        <v>0.22900000000000001</v>
      </c>
      <c r="Z6" s="24"/>
      <c r="AA6" s="24" cm="1">
        <f t="array" ref="AA6">IF($AA$3&gt;99999,0,IF($AA$4=0,0,INDEX('Data 1.1'!$E$13:INDEX('Data 1.1'!$BX:$BX, $X$1), AA$3,AK6)))</f>
        <v>14606.226000000001</v>
      </c>
      <c r="AB6" s="24" cm="1">
        <f t="array" ref="AB6">IF($AA$3&gt;99999,0,IF($AA$4=0,0,INDEX('Data 1.1'!$E$13:INDEX('Data 1.1'!$BX:$BX, $X$1), AB$3,AL6)))</f>
        <v>68.695999999999998</v>
      </c>
      <c r="AC6" s="24" cm="1">
        <f t="array" ref="AC6">IF($AA$3&gt;99999,0,IF($AA$4=0,0,INDEX('Data 1.1'!$E$13:INDEX('Data 1.1'!$BX:$BX, $X$1), AC$3,AM6)))</f>
        <v>0.27500000000000002</v>
      </c>
      <c r="AD6" s="24"/>
      <c r="AE6" s="24"/>
      <c r="AF6" s="24"/>
      <c r="AG6" s="24"/>
      <c r="AH6" s="24" cm="1">
        <f t="array" ref="AH6">IF($AH$3&gt;99999,0,IF($AH$4=0,0,INDEX('Data 1.1'!$E$13:INDEX('Data 1.1'!$BX:$BX, $X$1), AH$3,AK6)))</f>
        <v>14504.073</v>
      </c>
      <c r="AI6" s="24" cm="1">
        <f t="array" ref="AI6">IF($AH$3&gt;99999,0,IF($AH$4=0,0,INDEX('Data 1.1'!$E$13:INDEX('Data 1.1'!$BX:$BX, $X$1), AI$3,AL6)))</f>
        <v>69.149000000000001</v>
      </c>
      <c r="AJ6" s="24" cm="1">
        <f t="array" ref="AJ6">IF($AH$3&gt;99999,0,IF($AH$4=0,0,INDEX('Data 1.1'!$E$13:INDEX('Data 1.1'!$BX:$BX, $X$1), AJ$3,AM6)))</f>
        <v>0.27500000000000002</v>
      </c>
      <c r="AK6" s="12">
        <v>37</v>
      </c>
      <c r="AL6" s="12">
        <v>38</v>
      </c>
      <c r="AM6" s="12">
        <v>39</v>
      </c>
    </row>
    <row r="7" spans="1:39">
      <c r="D7" s="34">
        <v>42614</v>
      </c>
      <c r="E7" s="12">
        <f t="shared" si="0"/>
        <v>5</v>
      </c>
      <c r="P7" s="23" t="s">
        <v>69</v>
      </c>
      <c r="Q7" s="12">
        <f t="shared" si="2"/>
        <v>384</v>
      </c>
      <c r="V7" s="22" t="s">
        <v>8</v>
      </c>
      <c r="W7" s="24" cm="1">
        <f t="array" ref="W7">IF($W$3&gt;99999,0,IF($W$4=0,0,INDEX('Data 1.1'!$E$13:INDEX('Data 1.1'!$BX:$BX, $X$1), W$3,AK7)))</f>
        <v>14168.538</v>
      </c>
      <c r="X7" s="24" cm="1">
        <f t="array" ref="X7">IF($W$3&gt;99999,0,IF($W$4=0,0,INDEX('Data 1.1'!$E$13:INDEX('Data 1.1'!$BX:$BX, $X$1), X$3,AL7)))</f>
        <v>66.194000000000003</v>
      </c>
      <c r="Y7" s="24" cm="1">
        <f t="array" ref="Y7">IF($W$3&gt;99999,0,IF($W$4=0,0,INDEX('Data 1.1'!$E$13:INDEX('Data 1.1'!$BX:$BX, $X$1), Y$3,AM7)))</f>
        <v>0.23799999999999999</v>
      </c>
      <c r="Z7" s="24"/>
      <c r="AA7" s="24" cm="1">
        <f t="array" ref="AA7">IF($AA$3&gt;99999,0,IF($AA$4=0,0,INDEX('Data 1.1'!$E$13:INDEX('Data 1.1'!$BX:$BX, $X$1), AA$3,AK7)))</f>
        <v>14023.678</v>
      </c>
      <c r="AB7" s="24" cm="1">
        <f t="array" ref="AB7">IF($AA$3&gt;99999,0,IF($AA$4=0,0,INDEX('Data 1.1'!$E$13:INDEX('Data 1.1'!$BX:$BX, $X$1), AB$3,AL7)))</f>
        <v>65.956000000000003</v>
      </c>
      <c r="AC7" s="24" cm="1">
        <f t="array" ref="AC7">IF($AA$3&gt;99999,0,IF($AA$4=0,0,INDEX('Data 1.1'!$E$13:INDEX('Data 1.1'!$BX:$BX, $X$1), AC$3,AM7)))</f>
        <v>0.30099999999999999</v>
      </c>
      <c r="AD7" s="24"/>
      <c r="AE7" s="24"/>
      <c r="AF7" s="24"/>
      <c r="AG7" s="24"/>
      <c r="AH7" s="24" cm="1">
        <f t="array" ref="AH7">IF($AH$3&gt;99999,0,IF($AH$4=0,0,INDEX('Data 1.1'!$E$13:INDEX('Data 1.1'!$BX:$BX, $X$1), AH$3,AK7)))</f>
        <v>13971.266</v>
      </c>
      <c r="AI7" s="24" cm="1">
        <f t="array" ref="AI7">IF($AH$3&gt;99999,0,IF($AH$4=0,0,INDEX('Data 1.1'!$E$13:INDEX('Data 1.1'!$BX:$BX, $X$1), AI$3,AL7)))</f>
        <v>66.608000000000004</v>
      </c>
      <c r="AJ7" s="24" cm="1">
        <f t="array" ref="AJ7">IF($AH$3&gt;99999,0,IF($AH$4=0,0,INDEX('Data 1.1'!$E$13:INDEX('Data 1.1'!$BX:$BX, $X$1), AJ$3,AM7)))</f>
        <v>0.28899999999999998</v>
      </c>
      <c r="AK7" s="12">
        <v>25</v>
      </c>
      <c r="AL7" s="12">
        <v>26</v>
      </c>
      <c r="AM7" s="12">
        <v>27</v>
      </c>
    </row>
    <row r="8" spans="1:39">
      <c r="D8" s="34">
        <v>42705</v>
      </c>
      <c r="E8" s="12">
        <f t="shared" si="0"/>
        <v>6</v>
      </c>
      <c r="P8" s="23" t="str">
        <f>IF('Table 1.1'!B7="People aged 18 years and over","People aged 55 years and over","People aged 55 - 75 years")</f>
        <v>People aged 55 years and over</v>
      </c>
      <c r="Q8" s="12">
        <f t="shared" si="2"/>
        <v>480</v>
      </c>
      <c r="V8" s="40" t="s">
        <v>56</v>
      </c>
      <c r="W8" s="24" cm="1">
        <f t="array" ref="W8">IF($W$3&gt;99999,0,IF($W$4=0,0,INDEX('Data 1.1'!$E$13:INDEX('Data 1.1'!$BX:$BX, $X$1), W$3,AK8)))</f>
        <v>9825.4950000000008</v>
      </c>
      <c r="X8" s="24" cm="1">
        <f t="array" ref="X8">IF($W$3&gt;99999,0,IF($W$4=0,0,INDEX('Data 1.1'!$E$13:INDEX('Data 1.1'!$BX:$BX, $X$1), X$3,AL8)))</f>
        <v>45.904000000000003</v>
      </c>
      <c r="Y8" s="24" cm="1">
        <f t="array" ref="Y8">IF($W$3&gt;99999,0,IF($W$4=0,0,INDEX('Data 1.1'!$E$13:INDEX('Data 1.1'!$BX:$BX, $X$1), Y$3,AM8)))</f>
        <v>0.51600000000000001</v>
      </c>
      <c r="Z8" s="24"/>
      <c r="AA8" s="24" cm="1">
        <f t="array" ref="AA8">IF($AA$3&gt;99999,0,IF($AA$4=0,0,INDEX('Data 1.1'!$E$13:INDEX('Data 1.1'!$BX:$BX, $X$1), AA$3,AK8)))</f>
        <v>9789.9410000000007</v>
      </c>
      <c r="AB8" s="24" cm="1">
        <f t="array" ref="AB8">IF($AA$3&gt;99999,0,IF($AA$4=0,0,INDEX('Data 1.1'!$E$13:INDEX('Data 1.1'!$BX:$BX, $X$1), AB$3,AL8)))</f>
        <v>46.043999999999997</v>
      </c>
      <c r="AC8" s="24" cm="1">
        <f t="array" ref="AC8">IF($AA$3&gt;99999,0,IF($AA$4=0,0,INDEX('Data 1.1'!$E$13:INDEX('Data 1.1'!$BX:$BX, $X$1), AC$3,AM8)))</f>
        <v>0.65900000000000003</v>
      </c>
      <c r="AD8" s="24"/>
      <c r="AE8" s="24"/>
      <c r="AF8" s="24"/>
      <c r="AG8" s="24"/>
      <c r="AH8" s="24" cm="1">
        <f t="array" ref="AH8">IF($AH$3&gt;99999,0,IF($AH$4=0,0,INDEX('Data 1.1'!$E$13:INDEX('Data 1.1'!$BX:$BX, $X$1), AH$3,AK8)))</f>
        <v>9673.8289999999997</v>
      </c>
      <c r="AI8" s="24" cm="1">
        <f t="array" ref="AI8">IF($AH$3&gt;99999,0,IF($AH$4=0,0,INDEX('Data 1.1'!$E$13:INDEX('Data 1.1'!$BX:$BX, $X$1), AI$3,AL8)))</f>
        <v>46.12</v>
      </c>
      <c r="AJ8" s="24" cm="1">
        <f t="array" ref="AJ8">IF($AH$3&gt;99999,0,IF($AH$4=0,0,INDEX('Data 1.1'!$E$13:INDEX('Data 1.1'!$BX:$BX, $X$1), AJ$3,AM8)))</f>
        <v>0.53200000000000003</v>
      </c>
      <c r="AK8" s="12">
        <v>1</v>
      </c>
      <c r="AL8" s="12">
        <v>2</v>
      </c>
      <c r="AM8" s="12">
        <v>3</v>
      </c>
    </row>
    <row r="9" spans="1:39">
      <c r="D9" s="34">
        <v>42795</v>
      </c>
      <c r="E9" s="12">
        <f t="shared" si="0"/>
        <v>7</v>
      </c>
      <c r="P9" s="23" t="s">
        <v>70</v>
      </c>
      <c r="Q9" s="12">
        <f t="shared" si="2"/>
        <v>576</v>
      </c>
      <c r="V9" s="40" t="s">
        <v>57</v>
      </c>
      <c r="W9" s="24" cm="1">
        <f t="array" ref="W9">IF($W$3&gt;99999,0,IF($W$4=0,0,INDEX('Data 1.1'!$E$13:INDEX('Data 1.1'!$BX:$BX, $X$1), W$3,AK9)))</f>
        <v>4343.0429999999997</v>
      </c>
      <c r="X9" s="24" cm="1">
        <f t="array" ref="X9">IF($W$3&gt;99999,0,IF($W$4=0,0,INDEX('Data 1.1'!$E$13:INDEX('Data 1.1'!$BX:$BX, $X$1), X$3,AL9)))</f>
        <v>20.29</v>
      </c>
      <c r="Y9" s="24" cm="1">
        <f t="array" ref="Y9">IF($W$3&gt;99999,0,IF($W$4=0,0,INDEX('Data 1.1'!$E$13:INDEX('Data 1.1'!$BX:$BX, $X$1), Y$3,AM9)))</f>
        <v>0.79400000000000004</v>
      </c>
      <c r="Z9" s="24"/>
      <c r="AA9" s="24" cm="1">
        <f t="array" ref="AA9">IF($AA$3&gt;99999,0,IF($AA$4=0,0,INDEX('Data 1.1'!$E$13:INDEX('Data 1.1'!$BX:$BX, $X$1), AA$3,AK9)))</f>
        <v>4233.7370000000001</v>
      </c>
      <c r="AB9" s="24" cm="1">
        <f t="array" ref="AB9">IF($AA$3&gt;99999,0,IF($AA$4=0,0,INDEX('Data 1.1'!$E$13:INDEX('Data 1.1'!$BX:$BX, $X$1), AB$3,AL9)))</f>
        <v>19.911999999999999</v>
      </c>
      <c r="AC9" s="24" cm="1">
        <f t="array" ref="AC9">IF($AA$3&gt;99999,0,IF($AA$4=0,0,INDEX('Data 1.1'!$E$13:INDEX('Data 1.1'!$BX:$BX, $X$1), AC$3,AM9)))</f>
        <v>1.0029999999999999</v>
      </c>
      <c r="AD9" s="24"/>
      <c r="AE9" s="24"/>
      <c r="AF9" s="24"/>
      <c r="AG9" s="24"/>
      <c r="AH9" s="24" cm="1">
        <f t="array" ref="AH9">IF($AH$3&gt;99999,0,IF($AH$4=0,0,INDEX('Data 1.1'!$E$13:INDEX('Data 1.1'!$BX:$BX, $X$1), AH$3,AK9)))</f>
        <v>4297.4380000000001</v>
      </c>
      <c r="AI9" s="24" cm="1">
        <f t="array" ref="AI9">IF($AH$3&gt;99999,0,IF($AH$4=0,0,INDEX('Data 1.1'!$E$13:INDEX('Data 1.1'!$BX:$BX, $X$1), AI$3,AL9)))</f>
        <v>20.488</v>
      </c>
      <c r="AJ9" s="24" cm="1">
        <f t="array" ref="AJ9">IF($AH$3&gt;99999,0,IF($AH$4=0,0,INDEX('Data 1.1'!$E$13:INDEX('Data 1.1'!$BX:$BX, $X$1), AJ$3,AM9)))</f>
        <v>1.17</v>
      </c>
      <c r="AK9" s="12">
        <v>22</v>
      </c>
      <c r="AL9" s="12">
        <v>23</v>
      </c>
      <c r="AM9" s="12">
        <v>24</v>
      </c>
    </row>
    <row r="10" spans="1:39">
      <c r="D10" s="34">
        <v>42887</v>
      </c>
      <c r="E10" s="12">
        <f t="shared" si="0"/>
        <v>8</v>
      </c>
      <c r="P10" s="23" t="s">
        <v>71</v>
      </c>
      <c r="Q10" s="12">
        <f t="shared" si="2"/>
        <v>672</v>
      </c>
      <c r="V10" s="42" t="s">
        <v>9</v>
      </c>
      <c r="W10" s="24" cm="1">
        <f t="array" ref="W10">IF($W$3&gt;99999,0,IF($W$4=0,0,INDEX('Data 1.1'!$E$13:INDEX('Data 1.1'!$BX:$BX, $X$1), W$3,AK10)))</f>
        <v>775.48800000000006</v>
      </c>
      <c r="X10" s="24" cm="1">
        <f t="array" ref="X10">IF($W$3&gt;99999,0,IF($W$4=0,0,INDEX('Data 1.1'!$E$13:INDEX('Data 1.1'!$BX:$BX, $X$1), X$3,AL10)))</f>
        <v>3.6230000000000002</v>
      </c>
      <c r="Y10" s="24" cm="1">
        <f t="array" ref="Y10">IF($W$3&gt;99999,0,IF($W$4=0,0,INDEX('Data 1.1'!$E$13:INDEX('Data 1.1'!$BX:$BX, $X$1), Y$3,AM10)))</f>
        <v>9.8209999999999997</v>
      </c>
      <c r="Z10" s="24"/>
      <c r="AA10" s="24" cm="1">
        <f t="array" ref="AA10">IF($AA$3&gt;99999,0,IF($AA$4=0,0,INDEX('Data 1.1'!$E$13:INDEX('Data 1.1'!$BX:$BX, $X$1), AA$3,AK10)))</f>
        <v>779.31200000000001</v>
      </c>
      <c r="AB10" s="24" cm="1">
        <f t="array" ref="AB10">IF($AA$3&gt;99999,0,IF($AA$4=0,0,INDEX('Data 1.1'!$E$13:INDEX('Data 1.1'!$BX:$BX, $X$1), AB$3,AL10)))</f>
        <v>3.665</v>
      </c>
      <c r="AC10" s="24" cm="1">
        <f t="array" ref="AC10">IF($AA$3&gt;99999,0,IF($AA$4=0,0,INDEX('Data 1.1'!$E$13:INDEX('Data 1.1'!$BX:$BX, $X$1), AC$3,AM10)))</f>
        <v>10.47</v>
      </c>
      <c r="AD10" s="24"/>
      <c r="AE10" s="24"/>
      <c r="AF10" s="24"/>
      <c r="AG10" s="24"/>
      <c r="AH10" s="24" cm="1">
        <f t="array" ref="AH10">IF($AH$3&gt;99999,0,IF($AH$4=0,0,INDEX('Data 1.1'!$E$13:INDEX('Data 1.1'!$BX:$BX, $X$1), AH$3,AK10)))</f>
        <v>852.51599999999996</v>
      </c>
      <c r="AI10" s="24" cm="1">
        <f t="array" ref="AI10">IF($AH$3&gt;99999,0,IF($AH$4=0,0,INDEX('Data 1.1'!$E$13:INDEX('Data 1.1'!$BX:$BX, $X$1), AI$3,AL10)))</f>
        <v>4.0640000000000001</v>
      </c>
      <c r="AJ10" s="24" cm="1">
        <f t="array" ref="AJ10">IF($AH$3&gt;99999,0,IF($AH$4=0,0,INDEX('Data 1.1'!$E$13:INDEX('Data 1.1'!$BX:$BX, $X$1), AJ$3,AM10)))</f>
        <v>10.821</v>
      </c>
      <c r="AK10" s="12">
        <v>16</v>
      </c>
      <c r="AL10" s="12">
        <v>17</v>
      </c>
      <c r="AM10" s="12">
        <v>18</v>
      </c>
    </row>
    <row r="11" spans="1:39">
      <c r="D11" s="34">
        <v>43344</v>
      </c>
      <c r="E11" s="12">
        <f t="shared" si="0"/>
        <v>9</v>
      </c>
      <c r="P11" s="23" t="s">
        <v>80</v>
      </c>
      <c r="Q11" s="12">
        <f t="shared" si="2"/>
        <v>768</v>
      </c>
      <c r="V11" s="43" t="s">
        <v>33</v>
      </c>
      <c r="W11" s="24" cm="1">
        <f t="array" ref="W11">IF($W$3&gt;99999,0,IF($W$4=0,0,INDEX('Data 1.1'!$E$13:INDEX('Data 1.1'!$BX:$BX, $X$1), W$3,AK11)))</f>
        <v>695.59299999999996</v>
      </c>
      <c r="X11" s="24" cm="1">
        <f t="array" ref="X11">IF($W$3&gt;99999,0,IF($W$4=0,0,INDEX('Data 1.1'!$E$13:INDEX('Data 1.1'!$BX:$BX, $X$1), X$3,AL11)))</f>
        <v>3.25</v>
      </c>
      <c r="Y11" s="24" cm="1">
        <f t="array" ref="Y11">IF($W$3&gt;99999,0,IF($W$4=0,0,INDEX('Data 1.1'!$E$13:INDEX('Data 1.1'!$BX:$BX, $X$1), Y$3,AM11)))</f>
        <v>10.512</v>
      </c>
      <c r="Z11" s="24"/>
      <c r="AA11" s="24" cm="1">
        <f t="array" ref="AA11">IF($AA$3&gt;99999,0,IF($AA$4=0,0,INDEX('Data 1.1'!$E$13:INDEX('Data 1.1'!$BX:$BX, $X$1), AA$3,AK11)))</f>
        <v>694.48599999999999</v>
      </c>
      <c r="AB11" s="24" cm="1">
        <f t="array" ref="AB11">IF($AA$3&gt;99999,0,IF($AA$4=0,0,INDEX('Data 1.1'!$E$13:INDEX('Data 1.1'!$BX:$BX, $X$1), AB$3,AL11)))</f>
        <v>3.266</v>
      </c>
      <c r="AC11" s="24" cm="1">
        <f t="array" ref="AC11">IF($AA$3&gt;99999,0,IF($AA$4=0,0,INDEX('Data 1.1'!$E$13:INDEX('Data 1.1'!$BX:$BX, $X$1), AC$3,AM11)))</f>
        <v>10.81</v>
      </c>
      <c r="AD11" s="24"/>
      <c r="AE11" s="24"/>
      <c r="AF11" s="24"/>
      <c r="AG11" s="24"/>
      <c r="AH11" s="24" cm="1">
        <f t="array" ref="AH11">IF($AH$3&gt;99999,0,IF($AH$4=0,0,INDEX('Data 1.1'!$E$13:INDEX('Data 1.1'!$BX:$BX, $X$1), AH$3,AK11)))</f>
        <v>793.18200000000002</v>
      </c>
      <c r="AI11" s="24" cm="1">
        <f t="array" ref="AI11">IF($AH$3&gt;99999,0,IF($AH$4=0,0,INDEX('Data 1.1'!$E$13:INDEX('Data 1.1'!$BX:$BX, $X$1), AI$3,AL11)))</f>
        <v>3.782</v>
      </c>
      <c r="AJ11" s="24" cm="1">
        <f t="array" ref="AJ11">IF($AH$3&gt;99999,0,IF($AH$4=0,0,INDEX('Data 1.1'!$E$13:INDEX('Data 1.1'!$BX:$BX, $X$1), AJ$3,AM11)))</f>
        <v>10.201000000000001</v>
      </c>
      <c r="AK11" s="12">
        <v>10</v>
      </c>
      <c r="AL11" s="12">
        <v>11</v>
      </c>
      <c r="AM11" s="12">
        <v>12</v>
      </c>
    </row>
    <row r="12" spans="1:39">
      <c r="D12" s="34">
        <v>43435</v>
      </c>
      <c r="E12" s="12">
        <f t="shared" si="0"/>
        <v>10</v>
      </c>
      <c r="P12" s="23" t="s">
        <v>46</v>
      </c>
      <c r="Q12" s="12">
        <f t="shared" si="2"/>
        <v>864</v>
      </c>
      <c r="V12" s="47" t="s">
        <v>10</v>
      </c>
      <c r="W12" s="24" cm="1">
        <f t="array" ref="W12">IF($W$3&gt;99999,0,IF($W$4=0,0,INDEX('Data 1.1'!$E$13:INDEX('Data 1.1'!$BX:$BX, $X$1), W$3,AK12)))</f>
        <v>396.22</v>
      </c>
      <c r="X12" s="24" cm="1">
        <f t="array" ref="X12">IF($W$3&gt;99999,0,IF($W$4=0,0,INDEX('Data 1.1'!$E$13:INDEX('Data 1.1'!$BX:$BX, $X$1), X$3,AL12)))</f>
        <v>1.851</v>
      </c>
      <c r="Y12" s="24" cm="1">
        <f t="array" ref="Y12">IF($W$3&gt;99999,0,IF($W$4=0,0,INDEX('Data 1.1'!$E$13:INDEX('Data 1.1'!$BX:$BX, $X$1), Y$3,AM12)))</f>
        <v>14.164</v>
      </c>
      <c r="Z12" s="24"/>
      <c r="AA12" s="24" cm="1">
        <f t="array" ref="AA12">IF($AA$3&gt;99999,0,IF($AA$4=0,0,INDEX('Data 1.1'!$E$13:INDEX('Data 1.1'!$BX:$BX, $X$1), AA$3,AK12)))</f>
        <v>340.39100000000002</v>
      </c>
      <c r="AB12" s="24" cm="1">
        <f t="array" ref="AB12">IF($AA$3&gt;99999,0,IF($AA$4=0,0,INDEX('Data 1.1'!$E$13:INDEX('Data 1.1'!$BX:$BX, $X$1), AB$3,AL12)))</f>
        <v>1.601</v>
      </c>
      <c r="AC12" s="24" cm="1">
        <f t="array" ref="AC12">IF($AA$3&gt;99999,0,IF($AA$4=0,0,INDEX('Data 1.1'!$E$13:INDEX('Data 1.1'!$BX:$BX, $X$1), AC$3,AM12)))</f>
        <v>16.913</v>
      </c>
      <c r="AD12" s="24"/>
      <c r="AE12" s="24"/>
      <c r="AF12" s="24"/>
      <c r="AG12" s="24"/>
      <c r="AH12" s="24" cm="1">
        <f t="array" ref="AH12">IF($AH$3&gt;99999,0,IF($AH$4=0,0,INDEX('Data 1.1'!$E$13:INDEX('Data 1.1'!$BX:$BX, $X$1), AH$3,AK12)))</f>
        <v>420.82499999999999</v>
      </c>
      <c r="AI12" s="24" cm="1">
        <f t="array" ref="AI12">IF($AH$3&gt;99999,0,IF($AH$4=0,0,INDEX('Data 1.1'!$E$13:INDEX('Data 1.1'!$BX:$BX, $X$1), AI$3,AL12)))</f>
        <v>2.0059999999999998</v>
      </c>
      <c r="AJ12" s="24" cm="1">
        <f t="array" ref="AJ12">IF($AH$3&gt;99999,0,IF($AH$4=0,0,INDEX('Data 1.1'!$E$13:INDEX('Data 1.1'!$BX:$BX, $X$1), AJ$3,AM12)))</f>
        <v>13.064</v>
      </c>
      <c r="AK12" s="12">
        <v>4</v>
      </c>
      <c r="AL12" s="12">
        <v>5</v>
      </c>
      <c r="AM12" s="12">
        <v>6</v>
      </c>
    </row>
    <row r="13" spans="1:39">
      <c r="D13" s="34">
        <v>43525</v>
      </c>
      <c r="E13" s="12">
        <f t="shared" si="0"/>
        <v>11</v>
      </c>
      <c r="P13" s="23" t="s">
        <v>72</v>
      </c>
      <c r="Q13" s="12">
        <f t="shared" si="2"/>
        <v>960</v>
      </c>
      <c r="V13" s="47" t="s">
        <v>11</v>
      </c>
      <c r="W13" s="24" cm="1">
        <f t="array" ref="W13">IF($W$3&gt;99999,0,IF($W$4=0,0,INDEX('Data 1.1'!$E$13:INDEX('Data 1.1'!$BX:$BX, $X$1), W$3,AK13)))</f>
        <v>299.37299999999999</v>
      </c>
      <c r="X13" s="24" cm="1">
        <f t="array" ref="X13">IF($W$3&gt;99999,0,IF($W$4=0,0,INDEX('Data 1.1'!$E$13:INDEX('Data 1.1'!$BX:$BX, $X$1), X$3,AL13)))</f>
        <v>1.399</v>
      </c>
      <c r="Y13" s="24" cm="1">
        <f t="array" ref="Y13">IF($W$3&gt;99999,0,IF($W$4=0,0,INDEX('Data 1.1'!$E$13:INDEX('Data 1.1'!$BX:$BX, $X$1), Y$3,AM13)))</f>
        <v>15.499000000000001</v>
      </c>
      <c r="Z13" s="24"/>
      <c r="AA13" s="24" cm="1">
        <f t="array" ref="AA13">IF($AA$3&gt;99999,0,IF($AA$4=0,0,INDEX('Data 1.1'!$E$13:INDEX('Data 1.1'!$BX:$BX, $X$1), AA$3,AK13)))</f>
        <v>354.09500000000003</v>
      </c>
      <c r="AB13" s="24" cm="1">
        <f t="array" ref="AB13">IF($AA$3&gt;99999,0,IF($AA$4=0,0,INDEX('Data 1.1'!$E$13:INDEX('Data 1.1'!$BX:$BX, $X$1), AB$3,AL13)))</f>
        <v>1.665</v>
      </c>
      <c r="AC13" s="24" cm="1">
        <f t="array" ref="AC13">IF($AA$3&gt;99999,0,IF($AA$4=0,0,INDEX('Data 1.1'!$E$13:INDEX('Data 1.1'!$BX:$BX, $X$1), AC$3,AM13)))</f>
        <v>17.763000000000002</v>
      </c>
      <c r="AD13" s="24"/>
      <c r="AE13" s="24"/>
      <c r="AF13" s="24"/>
      <c r="AG13" s="24"/>
      <c r="AH13" s="24" cm="1">
        <f t="array" ref="AH13">IF($AH$3&gt;99999,0,IF($AH$4=0,0,INDEX('Data 1.1'!$E$13:INDEX('Data 1.1'!$BX:$BX, $X$1), AH$3,AK13)))</f>
        <v>372.35700000000003</v>
      </c>
      <c r="AI13" s="24" cm="1">
        <f t="array" ref="AI13">IF($AH$3&gt;99999,0,IF($AH$4=0,0,INDEX('Data 1.1'!$E$13:INDEX('Data 1.1'!$BX:$BX, $X$1), AI$3,AL13)))</f>
        <v>1.7749999999999999</v>
      </c>
      <c r="AJ13" s="24" cm="1">
        <f t="array" ref="AJ13">IF($AH$3&gt;99999,0,IF($AH$4=0,0,INDEX('Data 1.1'!$E$13:INDEX('Data 1.1'!$BX:$BX, $X$1), AJ$3,AM13)))</f>
        <v>16.097999999999999</v>
      </c>
      <c r="AK13" s="12">
        <v>7</v>
      </c>
      <c r="AL13" s="12">
        <v>8</v>
      </c>
      <c r="AM13" s="12">
        <v>9</v>
      </c>
    </row>
    <row r="14" spans="1:39">
      <c r="D14" s="34">
        <v>43617</v>
      </c>
      <c r="E14" s="12">
        <f t="shared" si="0"/>
        <v>12</v>
      </c>
      <c r="P14" s="23" t="s">
        <v>73</v>
      </c>
      <c r="Q14" s="12">
        <f t="shared" si="2"/>
        <v>1056</v>
      </c>
      <c r="V14" s="43" t="s">
        <v>34</v>
      </c>
      <c r="W14" s="24" cm="1">
        <f t="array" ref="W14">IF($W$3&gt;99999,0,IF($W$4=0,0,INDEX('Data 1.1'!$E$13:INDEX('Data 1.1'!$BX:$BX, $X$1), W$3,AK14)))</f>
        <v>79.894999999999996</v>
      </c>
      <c r="X14" s="24" cm="1">
        <f t="array" ref="X14">IF($W$3&gt;99999,0,IF($W$4=0,0,INDEX('Data 1.1'!$E$13:INDEX('Data 1.1'!$BX:$BX, $X$1), X$3,AL14)))</f>
        <v>0.373</v>
      </c>
      <c r="Y14" s="24" cm="1">
        <f t="array" ref="Y14">IF($W$3&gt;99999,0,IF($W$4=0,0,INDEX('Data 1.1'!$E$13:INDEX('Data 1.1'!$BX:$BX, $X$1), Y$3,AM14)))</f>
        <v>23.57</v>
      </c>
      <c r="Z14" s="24"/>
      <c r="AA14" s="24" cm="1">
        <f t="array" ref="AA14">IF($AA$3&gt;99999,0,IF($AA$4=0,0,INDEX('Data 1.1'!$E$13:INDEX('Data 1.1'!$BX:$BX, $X$1), AA$3,AK14)))</f>
        <v>84.825999999999993</v>
      </c>
      <c r="AB14" s="24" cm="1">
        <f t="array" ref="AB14">IF($AA$3&gt;99999,0,IF($AA$4=0,0,INDEX('Data 1.1'!$E$13:INDEX('Data 1.1'!$BX:$BX, $X$1), AB$3,AL14)))</f>
        <v>0.39900000000000002</v>
      </c>
      <c r="AC14" s="24" cm="1">
        <f t="array" ref="AC14">IF($AA$3&gt;99999,0,IF($AA$4=0,0,INDEX('Data 1.1'!$E$13:INDEX('Data 1.1'!$BX:$BX, $X$1), AC$3,AM14)))</f>
        <v>37.56</v>
      </c>
      <c r="AD14" s="24"/>
      <c r="AE14" s="24"/>
      <c r="AF14" s="24"/>
      <c r="AG14" s="24"/>
      <c r="AH14" s="24" cm="1">
        <f t="array" ref="AH14">IF($AH$3&gt;99999,0,IF($AH$4=0,0,INDEX('Data 1.1'!$E$13:INDEX('Data 1.1'!$BX:$BX, $X$1), AH$3,AK14)))</f>
        <v>59.334000000000003</v>
      </c>
      <c r="AI14" s="24" cm="1">
        <f t="array" ref="AI14">IF($AH$3&gt;99999,0,IF($AH$4=0,0,INDEX('Data 1.1'!$E$13:INDEX('Data 1.1'!$BX:$BX, $X$1), AI$3,AL14)))</f>
        <v>0.28299999999999997</v>
      </c>
      <c r="AJ14" s="24" cm="1">
        <f t="array" ref="AJ14">IF($AH$3&gt;99999,0,IF($AH$4=0,0,INDEX('Data 1.1'!$E$13:INDEX('Data 1.1'!$BX:$BX, $X$1), AJ$3,AM14)))</f>
        <v>44.692</v>
      </c>
      <c r="AK14" s="12">
        <v>13</v>
      </c>
      <c r="AL14" s="12">
        <v>14</v>
      </c>
      <c r="AM14" s="12">
        <v>15</v>
      </c>
    </row>
    <row r="15" spans="1:39">
      <c r="D15" s="34">
        <v>44075</v>
      </c>
      <c r="E15" s="12">
        <f t="shared" si="0"/>
        <v>13</v>
      </c>
      <c r="P15" s="23" t="s">
        <v>74</v>
      </c>
      <c r="Q15" s="12">
        <f t="shared" si="2"/>
        <v>1152</v>
      </c>
      <c r="V15" s="42" t="s">
        <v>12</v>
      </c>
      <c r="W15" s="24" cm="1">
        <f t="array" ref="W15">IF($W$3&gt;99999,0,IF($W$4=0,0,INDEX('Data 1.1'!$E$13:INDEX('Data 1.1'!$BX:$BX, $X$1), W$3,AK15)))</f>
        <v>3567.5549999999998</v>
      </c>
      <c r="X15" s="24" cm="1">
        <f t="array" ref="X15">IF($W$3&gt;99999,0,IF($W$4=0,0,INDEX('Data 1.1'!$E$13:INDEX('Data 1.1'!$BX:$BX, $X$1), X$3,AL15)))</f>
        <v>16.667000000000002</v>
      </c>
      <c r="Y15" s="24" cm="1">
        <f t="array" ref="Y15">IF($W$3&gt;99999,0,IF($W$4=0,0,INDEX('Data 1.1'!$E$13:INDEX('Data 1.1'!$BX:$BX, $X$1), Y$3,AM15)))</f>
        <v>2.254</v>
      </c>
      <c r="Z15" s="24"/>
      <c r="AA15" s="24" cm="1">
        <f t="array" ref="AA15">IF($AA$3&gt;99999,0,IF($AA$4=0,0,INDEX('Data 1.1'!$E$13:INDEX('Data 1.1'!$BX:$BX, $X$1), AA$3,AK15)))</f>
        <v>3454.4250000000002</v>
      </c>
      <c r="AB15" s="24" cm="1">
        <f t="array" ref="AB15">IF($AA$3&gt;99999,0,IF($AA$4=0,0,INDEX('Data 1.1'!$E$13:INDEX('Data 1.1'!$BX:$BX, $X$1), AB$3,AL15)))</f>
        <v>16.247</v>
      </c>
      <c r="AC15" s="24" cm="1">
        <f t="array" ref="AC15">IF($AA$3&gt;99999,0,IF($AA$4=0,0,INDEX('Data 1.1'!$E$13:INDEX('Data 1.1'!$BX:$BX, $X$1), AC$3,AM15)))</f>
        <v>2.508</v>
      </c>
      <c r="AD15" s="24"/>
      <c r="AE15" s="24"/>
      <c r="AF15" s="24"/>
      <c r="AG15" s="24"/>
      <c r="AH15" s="24" cm="1">
        <f t="array" ref="AH15">IF($AH$3&gt;99999,0,IF($AH$4=0,0,INDEX('Data 1.1'!$E$13:INDEX('Data 1.1'!$BX:$BX, $X$1), AH$3,AK15)))</f>
        <v>3444.922</v>
      </c>
      <c r="AI15" s="24" cm="1">
        <f t="array" ref="AI15">IF($AH$3&gt;99999,0,IF($AH$4=0,0,INDEX('Data 1.1'!$E$13:INDEX('Data 1.1'!$BX:$BX, $X$1), AI$3,AL15)))</f>
        <v>16.423999999999999</v>
      </c>
      <c r="AJ15" s="24" cm="1">
        <f t="array" ref="AJ15">IF($AH$3&gt;99999,0,IF($AH$4=0,0,INDEX('Data 1.1'!$E$13:INDEX('Data 1.1'!$BX:$BX, $X$1), AJ$3,AM15)))</f>
        <v>2.88</v>
      </c>
      <c r="AK15" s="12">
        <v>19</v>
      </c>
      <c r="AL15" s="12">
        <v>20</v>
      </c>
      <c r="AM15" s="12">
        <v>21</v>
      </c>
    </row>
    <row r="16" spans="1:39">
      <c r="D16" s="34">
        <v>44166</v>
      </c>
      <c r="E16" s="12">
        <f t="shared" si="0"/>
        <v>14</v>
      </c>
      <c r="P16" s="23" t="s">
        <v>76</v>
      </c>
      <c r="Q16" s="12">
        <f t="shared" si="2"/>
        <v>1248</v>
      </c>
      <c r="V16" s="22" t="s">
        <v>13</v>
      </c>
      <c r="W16" s="24" cm="1">
        <f t="array" ref="W16">IF($W$3&gt;99999,0,IF($W$4=0,0,INDEX('Data 1.1'!$E$13:INDEX('Data 1.1'!$BX:$BX, $X$1), W$3,AK16)))</f>
        <v>572.68100000000004</v>
      </c>
      <c r="X16" s="24" cm="1">
        <f t="array" ref="X16">IF($W$3&gt;99999,0,IF($W$4=0,0,INDEX('Data 1.1'!$E$13:INDEX('Data 1.1'!$BX:$BX, $X$1), X$3,AL16)))</f>
        <v>2.6749999999999998</v>
      </c>
      <c r="Y16" s="24" cm="1">
        <f t="array" ref="Y16">IF($W$3&gt;99999,0,IF($W$4=0,0,INDEX('Data 1.1'!$E$13:INDEX('Data 1.1'!$BX:$BX, $X$1), Y$3,AM16)))</f>
        <v>2.5590000000000002</v>
      </c>
      <c r="Z16" s="24"/>
      <c r="AA16" s="24" cm="1">
        <f t="array" ref="AA16">IF($AA$3&gt;99999,0,IF($AA$4=0,0,INDEX('Data 1.1'!$E$13:INDEX('Data 1.1'!$BX:$BX, $X$1), AA$3,AK16)))</f>
        <v>582.548</v>
      </c>
      <c r="AB16" s="24" cm="1">
        <f t="array" ref="AB16">IF($AA$3&gt;99999,0,IF($AA$4=0,0,INDEX('Data 1.1'!$E$13:INDEX('Data 1.1'!$BX:$BX, $X$1), AB$3,AL16)))</f>
        <v>2.74</v>
      </c>
      <c r="AC16" s="24" cm="1">
        <f t="array" ref="AC16">IF($AA$3&gt;99999,0,IF($AA$4=0,0,INDEX('Data 1.1'!$E$13:INDEX('Data 1.1'!$BX:$BX, $X$1), AC$3,AM16)))</f>
        <v>1.921</v>
      </c>
      <c r="AD16" s="24"/>
      <c r="AE16" s="24"/>
      <c r="AF16" s="24"/>
      <c r="AG16" s="24"/>
      <c r="AH16" s="24" cm="1">
        <f t="array" ref="AH16">IF($AH$3&gt;99999,0,IF($AH$4=0,0,INDEX('Data 1.1'!$E$13:INDEX('Data 1.1'!$BX:$BX, $X$1), AH$3,AK16)))</f>
        <v>532.80600000000004</v>
      </c>
      <c r="AI16" s="24" cm="1">
        <f t="array" ref="AI16">IF($AH$3&gt;99999,0,IF($AH$4=0,0,INDEX('Data 1.1'!$E$13:INDEX('Data 1.1'!$BX:$BX, $X$1), AI$3,AL16)))</f>
        <v>2.54</v>
      </c>
      <c r="AJ16" s="24" cm="1">
        <f t="array" ref="AJ16">IF($AH$3&gt;99999,0,IF($AH$4=0,0,INDEX('Data 1.1'!$E$13:INDEX('Data 1.1'!$BX:$BX, $X$1), AJ$3,AM16)))</f>
        <v>2.6760000000000002</v>
      </c>
      <c r="AK16" s="12">
        <v>34</v>
      </c>
      <c r="AL16" s="12">
        <v>35</v>
      </c>
      <c r="AM16" s="12">
        <v>36</v>
      </c>
    </row>
    <row r="17" spans="4:39">
      <c r="D17" s="34">
        <v>44256</v>
      </c>
      <c r="E17" s="12">
        <f t="shared" si="0"/>
        <v>15</v>
      </c>
      <c r="P17" s="23" t="s">
        <v>75</v>
      </c>
      <c r="Q17" s="12">
        <f t="shared" si="2"/>
        <v>1344</v>
      </c>
      <c r="V17" s="40" t="s">
        <v>58</v>
      </c>
      <c r="W17" s="24" cm="1">
        <f t="array" ref="W17">IF($W$3&gt;99999,0,IF($W$4=0,0,INDEX('Data 1.1'!$E$13:INDEX('Data 1.1'!$BX:$BX, $X$1), W$3,AK17)))</f>
        <v>55.460999999999999</v>
      </c>
      <c r="X17" s="24" cm="1">
        <f t="array" ref="X17">IF($W$3&gt;99999,0,IF($W$4=0,0,INDEX('Data 1.1'!$E$13:INDEX('Data 1.1'!$BX:$BX, $X$1), X$3,AL17)))</f>
        <v>0.25900000000000001</v>
      </c>
      <c r="Y17" s="24" cm="1">
        <f t="array" ref="Y17">IF($W$3&gt;99999,0,IF($W$4=0,0,INDEX('Data 1.1'!$E$13:INDEX('Data 1.1'!$BX:$BX, $X$1), Y$3,AM17)))</f>
        <v>36.966000000000001</v>
      </c>
      <c r="Z17" s="24"/>
      <c r="AA17" s="24" cm="1">
        <f t="array" ref="AA17">IF($AA$3&gt;99999,0,IF($AA$4=0,0,INDEX('Data 1.1'!$E$13:INDEX('Data 1.1'!$BX:$BX, $X$1), AA$3,AK17)))</f>
        <v>38.429000000000002</v>
      </c>
      <c r="AB17" s="24" cm="1">
        <f t="array" ref="AB17">IF($AA$3&gt;99999,0,IF($AA$4=0,0,INDEX('Data 1.1'!$E$13:INDEX('Data 1.1'!$BX:$BX, $X$1), AB$3,AL17)))</f>
        <v>0.18099999999999999</v>
      </c>
      <c r="AC17" s="24" cm="1">
        <f t="array" ref="AC17">IF($AA$3&gt;99999,0,IF($AA$4=0,0,INDEX('Data 1.1'!$E$13:INDEX('Data 1.1'!$BX:$BX, $X$1), AC$3,AM17)))</f>
        <v>43.62</v>
      </c>
      <c r="AD17" s="24"/>
      <c r="AE17" s="24"/>
      <c r="AF17" s="24"/>
      <c r="AG17" s="24"/>
      <c r="AH17" s="24" cm="1">
        <f t="array" ref="AH17">IF($AH$3&gt;99999,0,IF($AH$4=0,0,INDEX('Data 1.1'!$E$13:INDEX('Data 1.1'!$BX:$BX, $X$1), AH$3,AK17)))</f>
        <v>41.652999999999999</v>
      </c>
      <c r="AI17" s="24" cm="1">
        <f t="array" ref="AI17">IF($AH$3&gt;99999,0,IF($AH$4=0,0,INDEX('Data 1.1'!$E$13:INDEX('Data 1.1'!$BX:$BX, $X$1), AI$3,AL17)))</f>
        <v>0.19900000000000001</v>
      </c>
      <c r="AJ17" s="24" cm="1">
        <f t="array" ref="AJ17">IF($AH$3&gt;99999,0,IF($AH$4=0,0,INDEX('Data 1.1'!$E$13:INDEX('Data 1.1'!$BX:$BX, $X$1), AJ$3,AM17)))</f>
        <v>42.442</v>
      </c>
      <c r="AK17" s="12">
        <v>28</v>
      </c>
      <c r="AL17" s="12">
        <v>29</v>
      </c>
      <c r="AM17" s="12">
        <v>30</v>
      </c>
    </row>
    <row r="18" spans="4:39">
      <c r="D18" s="34">
        <v>44348</v>
      </c>
      <c r="E18" s="12">
        <f t="shared" si="0"/>
        <v>16</v>
      </c>
      <c r="P18" s="12" t="s">
        <v>47</v>
      </c>
      <c r="Q18" s="12">
        <f t="shared" si="2"/>
        <v>1440</v>
      </c>
      <c r="V18" s="40" t="s">
        <v>31</v>
      </c>
      <c r="W18" s="24" cm="1">
        <f t="array" ref="W18">IF($W$3&gt;99999,0,IF($W$4=0,0,INDEX('Data 1.1'!$E$13:INDEX('Data 1.1'!$BX:$BX, $X$1), W$3,AK18)))</f>
        <v>517.22</v>
      </c>
      <c r="X18" s="24" cm="1">
        <f t="array" ref="X18">IF($W$3&gt;99999,0,IF($W$4=0,0,INDEX('Data 1.1'!$E$13:INDEX('Data 1.1'!$BX:$BX, $X$1), X$3,AL18)))</f>
        <v>2.4159999999999999</v>
      </c>
      <c r="Y18" s="24" cm="1">
        <f t="array" ref="Y18">IF($W$3&gt;99999,0,IF($W$4=0,0,INDEX('Data 1.1'!$E$13:INDEX('Data 1.1'!$BX:$BX, $X$1), Y$3,AM18)))</f>
        <v>3.37</v>
      </c>
      <c r="Z18" s="24"/>
      <c r="AA18" s="24" cm="1">
        <f t="array" ref="AA18">IF($AA$3&gt;99999,0,IF($AA$4=0,0,INDEX('Data 1.1'!$E$13:INDEX('Data 1.1'!$BX:$BX, $X$1), AA$3,AK18)))</f>
        <v>544.11800000000005</v>
      </c>
      <c r="AB18" s="24" cm="1">
        <f t="array" ref="AB18">IF($AA$3&gt;99999,0,IF($AA$4=0,0,INDEX('Data 1.1'!$E$13:INDEX('Data 1.1'!$BX:$BX, $X$1), AB$3,AL18)))</f>
        <v>2.5590000000000002</v>
      </c>
      <c r="AC18" s="24" cm="1">
        <f t="array" ref="AC18">IF($AA$3&gt;99999,0,IF($AA$4=0,0,INDEX('Data 1.1'!$E$13:INDEX('Data 1.1'!$BX:$BX, $X$1), AC$3,AM18)))</f>
        <v>3.6549999999999998</v>
      </c>
      <c r="AD18" s="24"/>
      <c r="AE18" s="24"/>
      <c r="AF18" s="24"/>
      <c r="AG18" s="24"/>
      <c r="AH18" s="24" cm="1">
        <f t="array" ref="AH18">IF($AH$3&gt;99999,0,IF($AH$4=0,0,INDEX('Data 1.1'!$E$13:INDEX('Data 1.1'!$BX:$BX, $X$1), AH$3,AK18)))</f>
        <v>491.154</v>
      </c>
      <c r="AI18" s="24" cm="1">
        <f t="array" ref="AI18">IF($AH$3&gt;99999,0,IF($AH$4=0,0,INDEX('Data 1.1'!$E$13:INDEX('Data 1.1'!$BX:$BX, $X$1), AI$3,AL18)))</f>
        <v>2.3420000000000001</v>
      </c>
      <c r="AJ18" s="24" cm="1">
        <f t="array" ref="AJ18">IF($AH$3&gt;99999,0,IF($AH$4=0,0,INDEX('Data 1.1'!$E$13:INDEX('Data 1.1'!$BX:$BX, $X$1), AJ$3,AM18)))</f>
        <v>3.9390000000000001</v>
      </c>
      <c r="AK18" s="12">
        <v>31</v>
      </c>
      <c r="AL18" s="12">
        <v>32</v>
      </c>
      <c r="AM18" s="12">
        <v>33</v>
      </c>
    </row>
    <row r="19" spans="4:39">
      <c r="D19" s="34">
        <v>44805</v>
      </c>
      <c r="E19" s="12">
        <f t="shared" si="0"/>
        <v>17</v>
      </c>
      <c r="P19" s="12" t="s">
        <v>81</v>
      </c>
      <c r="Q19" s="12">
        <f t="shared" si="2"/>
        <v>1536</v>
      </c>
      <c r="V19" s="20" t="s">
        <v>21</v>
      </c>
      <c r="W19" s="24" cm="1">
        <f t="array" ref="W19">IF($W$3&gt;99999,0,IF($W$4=0,0,INDEX('Data 1.1'!$E$13:INDEX('Data 1.1'!$BX:$BX, $X$1), W$3,AK19)))</f>
        <v>6663.45</v>
      </c>
      <c r="X19" s="24" cm="1">
        <f t="array" ref="X19">IF($W$3&gt;99999,0,IF($W$4=0,0,INDEX('Data 1.1'!$E$13:INDEX('Data 1.1'!$BX:$BX, $X$1), X$3,AL19)))</f>
        <v>31.131</v>
      </c>
      <c r="Y19" s="24" cm="1">
        <f t="array" ref="Y19">IF($W$3&gt;99999,0,IF($W$4=0,0,INDEX('Data 1.1'!$E$13:INDEX('Data 1.1'!$BX:$BX, $X$1), Y$3,AM19)))</f>
        <v>0.50900000000000001</v>
      </c>
      <c r="Z19" s="24"/>
      <c r="AA19" s="24" cm="1">
        <f t="array" ref="AA19">IF($AA$3&gt;99999,0,IF($AA$4=0,0,INDEX('Data 1.1'!$E$13:INDEX('Data 1.1'!$BX:$BX, $X$1), AA$3,AK19)))</f>
        <v>6655.8530000000001</v>
      </c>
      <c r="AB19" s="24" cm="1">
        <f t="array" ref="AB19">IF($AA$3&gt;99999,0,IF($AA$4=0,0,INDEX('Data 1.1'!$E$13:INDEX('Data 1.1'!$BX:$BX, $X$1), AB$3,AL19)))</f>
        <v>31.303999999999998</v>
      </c>
      <c r="AC19" s="24" cm="1">
        <f t="array" ref="AC19">IF($AA$3&gt;99999,0,IF($AA$4=0,0,INDEX('Data 1.1'!$E$13:INDEX('Data 1.1'!$BX:$BX, $X$1), AC$3,AM19)))</f>
        <v>0.66200000000000003</v>
      </c>
      <c r="AD19" s="24"/>
      <c r="AE19" s="24"/>
      <c r="AF19" s="24"/>
      <c r="AG19" s="24"/>
      <c r="AH19" s="24" cm="1">
        <f t="array" ref="AH19">IF($AH$3&gt;99999,0,IF($AH$4=0,0,INDEX('Data 1.1'!$E$13:INDEX('Data 1.1'!$BX:$BX, $X$1), AH$3,AK19)))</f>
        <v>6471.16</v>
      </c>
      <c r="AI19" s="24" cm="1">
        <f t="array" ref="AI19">IF($AH$3&gt;99999,0,IF($AH$4=0,0,INDEX('Data 1.1'!$E$13:INDEX('Data 1.1'!$BX:$BX, $X$1), AI$3,AL19)))</f>
        <v>30.850999999999999</v>
      </c>
      <c r="AJ19" s="24" cm="1">
        <f t="array" ref="AJ19">IF($AH$3&gt;99999,0,IF($AH$4=0,0,INDEX('Data 1.1'!$E$13:INDEX('Data 1.1'!$BX:$BX, $X$1), AJ$3,AM19)))</f>
        <v>0.66100000000000003</v>
      </c>
      <c r="AK19" s="12">
        <v>67</v>
      </c>
      <c r="AL19" s="12">
        <v>68</v>
      </c>
      <c r="AM19" s="12">
        <v>69</v>
      </c>
    </row>
    <row r="20" spans="4:39">
      <c r="D20" s="34">
        <v>44896</v>
      </c>
      <c r="E20" s="12">
        <f t="shared" si="0"/>
        <v>18</v>
      </c>
      <c r="P20" s="12" t="s">
        <v>82</v>
      </c>
      <c r="Q20" s="12">
        <f t="shared" si="2"/>
        <v>1632</v>
      </c>
      <c r="R20" s="12">
        <f>Q20+M6</f>
        <v>1728</v>
      </c>
      <c r="V20" s="22" t="s">
        <v>22</v>
      </c>
      <c r="W20" s="24" cm="1">
        <f t="array" ref="W20">IF($W$3&gt;99999,0,IF($W$4=0,0,INDEX('Data 1.1'!$E$13:INDEX('Data 1.1'!$BX:$BX, $X$1), W$3,AK20)))</f>
        <v>119.05200000000001</v>
      </c>
      <c r="X20" s="24" cm="1">
        <f t="array" ref="X20">IF($W$3&gt;99999,0,IF($W$4=0,0,INDEX('Data 1.1'!$E$13:INDEX('Data 1.1'!$BX:$BX, $X$1), X$3,AL20)))</f>
        <v>0.55600000000000005</v>
      </c>
      <c r="Y20" s="24" cm="1">
        <f t="array" ref="Y20">IF($W$3&gt;99999,0,IF($W$4=0,0,INDEX('Data 1.1'!$E$13:INDEX('Data 1.1'!$BX:$BX, $X$1), Y$3,AM20)))</f>
        <v>29.617000000000001</v>
      </c>
      <c r="Z20" s="24"/>
      <c r="AA20" s="24" cm="1">
        <f t="array" ref="AA20">IF($AA$3&gt;99999,0,IF($AA$4=0,0,INDEX('Data 1.1'!$E$13:INDEX('Data 1.1'!$BX:$BX, $X$1), AA$3,AK20)))</f>
        <v>142.62299999999999</v>
      </c>
      <c r="AB20" s="24" cm="1">
        <f t="array" ref="AB20">IF($AA$3&gt;99999,0,IF($AA$4=0,0,INDEX('Data 1.1'!$E$13:INDEX('Data 1.1'!$BX:$BX, $X$1), AB$3,AL20)))</f>
        <v>0.67100000000000004</v>
      </c>
      <c r="AC20" s="24" cm="1">
        <f t="array" ref="AC20">IF($AA$3&gt;99999,0,IF($AA$4=0,0,INDEX('Data 1.1'!$E$13:INDEX('Data 1.1'!$BX:$BX, $X$1), AC$3,AM20)))</f>
        <v>23.411000000000001</v>
      </c>
      <c r="AD20" s="24"/>
      <c r="AE20" s="24"/>
      <c r="AF20" s="24"/>
      <c r="AG20" s="24"/>
      <c r="AH20" s="24" cm="1">
        <f t="array" ref="AH20">IF($AH$3&gt;99999,0,IF($AH$4=0,0,INDEX('Data 1.1'!$E$13:INDEX('Data 1.1'!$BX:$BX, $X$1), AH$3,AK20)))</f>
        <v>130.732</v>
      </c>
      <c r="AI20" s="24" cm="1">
        <f t="array" ref="AI20">IF($AH$3&gt;99999,0,IF($AH$4=0,0,INDEX('Data 1.1'!$E$13:INDEX('Data 1.1'!$BX:$BX, $X$1), AI$3,AL20)))</f>
        <v>0.623</v>
      </c>
      <c r="AJ20" s="24" cm="1">
        <f t="array" ref="AJ20">IF($AH$3&gt;99999,0,IF($AH$4=0,0,INDEX('Data 1.1'!$E$13:INDEX('Data 1.1'!$BX:$BX, $X$1), AJ$3,AM20)))</f>
        <v>22.259</v>
      </c>
      <c r="AK20" s="12">
        <v>40</v>
      </c>
      <c r="AL20" s="12">
        <v>41</v>
      </c>
      <c r="AM20" s="12">
        <v>42</v>
      </c>
    </row>
    <row r="21" spans="4:39">
      <c r="D21" s="34">
        <v>44986</v>
      </c>
      <c r="E21" s="12">
        <f t="shared" si="0"/>
        <v>19</v>
      </c>
      <c r="P21" s="12" t="str">
        <f>IF(P3="People aged 18 years and over","People aged 18 - 75 years","People aged 18 years and over")</f>
        <v>People aged 18 - 75 years</v>
      </c>
      <c r="Q21" s="23">
        <v>9999999</v>
      </c>
      <c r="V21" s="22" t="s">
        <v>14</v>
      </c>
      <c r="W21" s="24" cm="1">
        <f t="array" ref="W21">IF($W$3&gt;99999,0,IF($W$4=0,0,INDEX('Data 1.1'!$E$13:INDEX('Data 1.1'!$BX:$BX, $X$1), W$3,AK21)))</f>
        <v>857.37300000000005</v>
      </c>
      <c r="X21" s="24" cm="1">
        <f t="array" ref="X21">IF($W$3&gt;99999,0,IF($W$4=0,0,INDEX('Data 1.1'!$E$13:INDEX('Data 1.1'!$BX:$BX, $X$1), X$3,AL21)))</f>
        <v>4.0060000000000002</v>
      </c>
      <c r="Y21" s="24" cm="1">
        <f t="array" ref="Y21">IF($W$3&gt;99999,0,IF($W$4=0,0,INDEX('Data 1.1'!$E$13:INDEX('Data 1.1'!$BX:$BX, $X$1), Y$3,AM21)))</f>
        <v>7.4640000000000004</v>
      </c>
      <c r="Z21" s="24"/>
      <c r="AA21" s="24" cm="1">
        <f t="array" ref="AA21">IF($AA$3&gt;99999,0,IF($AA$4=0,0,INDEX('Data 1.1'!$E$13:INDEX('Data 1.1'!$BX:$BX, $X$1), AA$3,AK21)))</f>
        <v>612.69500000000005</v>
      </c>
      <c r="AB21" s="24" cm="1">
        <f t="array" ref="AB21">IF($AA$3&gt;99999,0,IF($AA$4=0,0,INDEX('Data 1.1'!$E$13:INDEX('Data 1.1'!$BX:$BX, $X$1), AB$3,AL21)))</f>
        <v>2.8820000000000001</v>
      </c>
      <c r="AC21" s="24" cm="1">
        <f t="array" ref="AC21">IF($AA$3&gt;99999,0,IF($AA$4=0,0,INDEX('Data 1.1'!$E$13:INDEX('Data 1.1'!$BX:$BX, $X$1), AC$3,AM21)))</f>
        <v>13.712999999999999</v>
      </c>
      <c r="AD21" s="24"/>
      <c r="AE21" s="24"/>
      <c r="AF21" s="24"/>
      <c r="AG21" s="24"/>
      <c r="AH21" s="24" cm="1">
        <f t="array" ref="AH21">IF($AH$3&gt;99999,0,IF($AH$4=0,0,INDEX('Data 1.1'!$E$13:INDEX('Data 1.1'!$BX:$BX, $X$1), AH$3,AK21)))</f>
        <v>679.69899999999996</v>
      </c>
      <c r="AI21" s="24" cm="1">
        <f t="array" ref="AI21">IF($AH$3&gt;99999,0,IF($AH$4=0,0,INDEX('Data 1.1'!$E$13:INDEX('Data 1.1'!$BX:$BX, $X$1), AI$3,AL21)))</f>
        <v>3.24</v>
      </c>
      <c r="AJ21" s="24" cm="1">
        <f t="array" ref="AJ21">IF($AH$3&gt;99999,0,IF($AH$4=0,0,INDEX('Data 1.1'!$E$13:INDEX('Data 1.1'!$BX:$BX, $X$1), AJ$3,AM21)))</f>
        <v>7.1950000000000003</v>
      </c>
      <c r="AK21" s="12">
        <v>55</v>
      </c>
      <c r="AL21" s="12">
        <v>56</v>
      </c>
      <c r="AM21" s="12">
        <v>57</v>
      </c>
    </row>
    <row r="22" spans="4:39">
      <c r="D22" s="34">
        <v>45078</v>
      </c>
      <c r="E22" s="12">
        <f t="shared" si="0"/>
        <v>20</v>
      </c>
      <c r="P22" s="12" t="str">
        <f>IF(P3="People aged 18 years and over","People aged 55 - 75 years","People aged 55 years and over")</f>
        <v>People aged 55 - 75 years</v>
      </c>
      <c r="Q22" s="23">
        <v>9999999</v>
      </c>
      <c r="V22" s="40" t="s">
        <v>59</v>
      </c>
      <c r="W22" s="24" cm="1">
        <f t="array" ref="W22">IF($W$3&gt;99999,0,IF($W$4=0,0,INDEX('Data 1.1'!$E$13:INDEX('Data 1.1'!$BX:$BX, $X$1), W$3,AK22)))</f>
        <v>684.94100000000003</v>
      </c>
      <c r="X22" s="24" cm="1">
        <f t="array" ref="X22">IF($W$3&gt;99999,0,IF($W$4=0,0,INDEX('Data 1.1'!$E$13:INDEX('Data 1.1'!$BX:$BX, $X$1), X$3,AL22)))</f>
        <v>3.2</v>
      </c>
      <c r="Y22" s="24" cm="1">
        <f t="array" ref="Y22">IF($W$3&gt;99999,0,IF($W$4=0,0,INDEX('Data 1.1'!$E$13:INDEX('Data 1.1'!$BX:$BX, $X$1), Y$3,AM22)))</f>
        <v>7.9329999999999998</v>
      </c>
      <c r="Z22" s="24"/>
      <c r="AA22" s="24" cm="1">
        <f t="array" ref="AA22">IF($AA$3&gt;99999,0,IF($AA$4=0,0,INDEX('Data 1.1'!$E$13:INDEX('Data 1.1'!$BX:$BX, $X$1), AA$3,AK22)))</f>
        <v>473.161</v>
      </c>
      <c r="AB22" s="24" cm="1">
        <f t="array" ref="AB22">IF($AA$3&gt;99999,0,IF($AA$4=0,0,INDEX('Data 1.1'!$E$13:INDEX('Data 1.1'!$BX:$BX, $X$1), AB$3,AL22)))</f>
        <v>2.2250000000000001</v>
      </c>
      <c r="AC22" s="24" cm="1">
        <f t="array" ref="AC22">IF($AA$3&gt;99999,0,IF($AA$4=0,0,INDEX('Data 1.1'!$E$13:INDEX('Data 1.1'!$BX:$BX, $X$1), AC$3,AM22)))</f>
        <v>15.756</v>
      </c>
      <c r="AD22" s="24"/>
      <c r="AE22" s="24"/>
      <c r="AF22" s="24"/>
      <c r="AG22" s="24"/>
      <c r="AH22" s="24" cm="1">
        <f t="array" ref="AH22">IF($AH$3&gt;99999,0,IF($AH$4=0,0,INDEX('Data 1.1'!$E$13:INDEX('Data 1.1'!$BX:$BX, $X$1), AH$3,AK22)))</f>
        <v>608.21400000000006</v>
      </c>
      <c r="AI22" s="24" cm="1">
        <f t="array" ref="AI22">IF($AH$3&gt;99999,0,IF($AH$4=0,0,INDEX('Data 1.1'!$E$13:INDEX('Data 1.1'!$BX:$BX, $X$1), AI$3,AL22)))</f>
        <v>2.9</v>
      </c>
      <c r="AJ22" s="24" cm="1">
        <f t="array" ref="AJ22">IF($AH$3&gt;99999,0,IF($AH$4=0,0,INDEX('Data 1.1'!$E$13:INDEX('Data 1.1'!$BX:$BX, $X$1), AJ$3,AM22)))</f>
        <v>9.32</v>
      </c>
      <c r="AK22" s="12">
        <v>49</v>
      </c>
      <c r="AL22" s="12">
        <v>50</v>
      </c>
      <c r="AM22" s="12">
        <v>51</v>
      </c>
    </row>
    <row r="23" spans="4:39">
      <c r="D23" s="34">
        <v>45170</v>
      </c>
      <c r="E23" s="12">
        <f t="shared" ref="E23:E34" si="3">E22+1</f>
        <v>21</v>
      </c>
      <c r="V23" s="44" t="s">
        <v>31</v>
      </c>
      <c r="W23" s="24" cm="1">
        <f t="array" ref="W23">IF($W$3&gt;99999,0,IF($W$4=0,0,INDEX('Data 1.1'!$E$13:INDEX('Data 1.1'!$BX:$BX, $X$1), W$3,AK23)))</f>
        <v>95.905000000000001</v>
      </c>
      <c r="X23" s="24" cm="1">
        <f t="array" ref="X23">IF($W$3&gt;99999,0,IF($W$4=0,0,INDEX('Data 1.1'!$E$13:INDEX('Data 1.1'!$BX:$BX, $X$1), X$3,AL23)))</f>
        <v>0.44800000000000001</v>
      </c>
      <c r="Y23" s="24" cm="1">
        <f t="array" ref="Y23">IF($W$3&gt;99999,0,IF($W$4=0,0,INDEX('Data 1.1'!$E$13:INDEX('Data 1.1'!$BX:$BX, $X$1), Y$3,AM23)))</f>
        <v>28.111000000000001</v>
      </c>
      <c r="Z23" s="24"/>
      <c r="AA23" s="24" cm="1">
        <f t="array" ref="AA23">IF($AA$3&gt;99999,0,IF($AA$4=0,0,INDEX('Data 1.1'!$E$13:INDEX('Data 1.1'!$BX:$BX, $X$1), AA$3,AK23)))</f>
        <v>65.367999999999995</v>
      </c>
      <c r="AB23" s="24" cm="1">
        <f t="array" ref="AB23">IF($AA$3&gt;99999,0,IF($AA$4=0,0,INDEX('Data 1.1'!$E$13:INDEX('Data 1.1'!$BX:$BX, $X$1), AB$3,AL23)))</f>
        <v>0.307</v>
      </c>
      <c r="AC23" s="24" cm="1">
        <f t="array" ref="AC23">IF($AA$3&gt;99999,0,IF($AA$4=0,0,INDEX('Data 1.1'!$E$13:INDEX('Data 1.1'!$BX:$BX, $X$1), AC$3,AM23)))</f>
        <v>40.115000000000002</v>
      </c>
      <c r="AD23" s="24"/>
      <c r="AE23" s="24"/>
      <c r="AF23" s="24"/>
      <c r="AG23" s="24"/>
      <c r="AH23" s="24" cm="1">
        <f t="array" ref="AH23">IF($AH$3&gt;99999,0,IF($AH$4=0,0,INDEX('Data 1.1'!$E$13:INDEX('Data 1.1'!$BX:$BX, $X$1), AH$3,AK23)))</f>
        <v>62.774000000000001</v>
      </c>
      <c r="AI23" s="24" cm="1">
        <f t="array" ref="AI23">IF($AH$3&gt;99999,0,IF($AH$4=0,0,INDEX('Data 1.1'!$E$13:INDEX('Data 1.1'!$BX:$BX, $X$1), AI$3,AL23)))</f>
        <v>0.29899999999999999</v>
      </c>
      <c r="AJ23" s="24" cm="1">
        <f t="array" ref="AJ23">IF($AH$3&gt;99999,0,IF($AH$4=0,0,INDEX('Data 1.1'!$E$13:INDEX('Data 1.1'!$BX:$BX, $X$1), AJ$3,AM23)))</f>
        <v>28.646000000000001</v>
      </c>
      <c r="AK23" s="12">
        <v>43</v>
      </c>
      <c r="AL23" s="12">
        <v>44</v>
      </c>
      <c r="AM23" s="12">
        <v>45</v>
      </c>
    </row>
    <row r="24" spans="4:39">
      <c r="D24" s="34">
        <v>45261</v>
      </c>
      <c r="E24" s="12">
        <f t="shared" si="3"/>
        <v>22</v>
      </c>
      <c r="V24" s="44" t="s">
        <v>32</v>
      </c>
      <c r="W24" s="24" cm="1">
        <f t="array" ref="W24">IF($W$3&gt;99999,0,IF($W$4=0,0,INDEX('Data 1.1'!$E$13:INDEX('Data 1.1'!$BX:$BX, $X$1), W$3,AK24)))</f>
        <v>589.03599999999994</v>
      </c>
      <c r="X24" s="24" cm="1">
        <f t="array" ref="X24">IF($W$3&gt;99999,0,IF($W$4=0,0,INDEX('Data 1.1'!$E$13:INDEX('Data 1.1'!$BX:$BX, $X$1), X$3,AL24)))</f>
        <v>2.7519999999999998</v>
      </c>
      <c r="Y24" s="24" cm="1">
        <f t="array" ref="Y24">IF($W$3&gt;99999,0,IF($W$4=0,0,INDEX('Data 1.1'!$E$13:INDEX('Data 1.1'!$BX:$BX, $X$1), Y$3,AM24)))</f>
        <v>9.3569999999999993</v>
      </c>
      <c r="Z24" s="24"/>
      <c r="AA24" s="24" cm="1">
        <f t="array" ref="AA24">IF($AA$3&gt;99999,0,IF($AA$4=0,0,INDEX('Data 1.1'!$E$13:INDEX('Data 1.1'!$BX:$BX, $X$1), AA$3,AK24)))</f>
        <v>407.79300000000001</v>
      </c>
      <c r="AB24" s="24" cm="1">
        <f t="array" ref="AB24">IF($AA$3&gt;99999,0,IF($AA$4=0,0,INDEX('Data 1.1'!$E$13:INDEX('Data 1.1'!$BX:$BX, $X$1), AB$3,AL24)))</f>
        <v>1.9179999999999999</v>
      </c>
      <c r="AC24" s="24" cm="1">
        <f t="array" ref="AC24">IF($AA$3&gt;99999,0,IF($AA$4=0,0,INDEX('Data 1.1'!$E$13:INDEX('Data 1.1'!$BX:$BX, $X$1), AC$3,AM24)))</f>
        <v>17.497</v>
      </c>
      <c r="AD24" s="24"/>
      <c r="AE24" s="24"/>
      <c r="AF24" s="24"/>
      <c r="AG24" s="24"/>
      <c r="AH24" s="24" cm="1">
        <f t="array" ref="AH24">IF($AH$3&gt;99999,0,IF($AH$4=0,0,INDEX('Data 1.1'!$E$13:INDEX('Data 1.1'!$BX:$BX, $X$1), AH$3,AK24)))</f>
        <v>545.44000000000005</v>
      </c>
      <c r="AI24" s="24" cm="1">
        <f t="array" ref="AI24">IF($AH$3&gt;99999,0,IF($AH$4=0,0,INDEX('Data 1.1'!$E$13:INDEX('Data 1.1'!$BX:$BX, $X$1), AI$3,AL24)))</f>
        <v>2.6</v>
      </c>
      <c r="AJ24" s="24" cm="1">
        <f t="array" ref="AJ24">IF($AH$3&gt;99999,0,IF($AH$4=0,0,INDEX('Data 1.1'!$E$13:INDEX('Data 1.1'!$BX:$BX, $X$1), AJ$3,AM24)))</f>
        <v>9.9700000000000006</v>
      </c>
      <c r="AK24" s="12">
        <v>46</v>
      </c>
      <c r="AL24" s="12">
        <v>47</v>
      </c>
      <c r="AM24" s="12">
        <v>48</v>
      </c>
    </row>
    <row r="25" spans="4:39">
      <c r="D25" s="34">
        <v>45352</v>
      </c>
      <c r="E25" s="12">
        <f t="shared" si="3"/>
        <v>23</v>
      </c>
      <c r="V25" s="40" t="s">
        <v>35</v>
      </c>
      <c r="W25" s="24" cm="1">
        <f t="array" ref="W25">IF($W$3&gt;99999,0,IF($W$4=0,0,INDEX('Data 1.1'!$E$13:INDEX('Data 1.1'!$BX:$BX, $X$1), W$3,AK25)))</f>
        <v>172.43199999999999</v>
      </c>
      <c r="X25" s="24" cm="1">
        <f t="array" ref="X25">IF($W$3&gt;99999,0,IF($W$4=0,0,INDEX('Data 1.1'!$E$13:INDEX('Data 1.1'!$BX:$BX, $X$1), X$3,AL25)))</f>
        <v>0.80600000000000005</v>
      </c>
      <c r="Y25" s="24" cm="1">
        <f t="array" ref="Y25">IF($W$3&gt;99999,0,IF($W$4=0,0,INDEX('Data 1.1'!$E$13:INDEX('Data 1.1'!$BX:$BX, $X$1), Y$3,AM25)))</f>
        <v>24.077000000000002</v>
      </c>
      <c r="Z25" s="24"/>
      <c r="AA25" s="24" cm="1">
        <f t="array" ref="AA25">IF($AA$3&gt;99999,0,IF($AA$4=0,0,INDEX('Data 1.1'!$E$13:INDEX('Data 1.1'!$BX:$BX, $X$1), AA$3,AK25)))</f>
        <v>139.535</v>
      </c>
      <c r="AB25" s="24" cm="1">
        <f t="array" ref="AB25">IF($AA$3&gt;99999,0,IF($AA$4=0,0,INDEX('Data 1.1'!$E$13:INDEX('Data 1.1'!$BX:$BX, $X$1), AB$3,AL25)))</f>
        <v>0.65600000000000003</v>
      </c>
      <c r="AC25" s="24" cm="1">
        <f t="array" ref="AC25">IF($AA$3&gt;99999,0,IF($AA$4=0,0,INDEX('Data 1.1'!$E$13:INDEX('Data 1.1'!$BX:$BX, $X$1), AC$3,AM25)))</f>
        <v>24.158999999999999</v>
      </c>
      <c r="AD25" s="24"/>
      <c r="AE25" s="24"/>
      <c r="AF25" s="24"/>
      <c r="AG25" s="24"/>
      <c r="AH25" s="24" cm="1">
        <f t="array" ref="AH25">IF($AH$3&gt;99999,0,IF($AH$4=0,0,INDEX('Data 1.1'!$E$13:INDEX('Data 1.1'!$BX:$BX, $X$1), AH$3,AK25)))</f>
        <v>71.484999999999999</v>
      </c>
      <c r="AI25" s="24" cm="1">
        <f t="array" ref="AI25">IF($AH$3&gt;99999,0,IF($AH$4=0,0,INDEX('Data 1.1'!$E$13:INDEX('Data 1.1'!$BX:$BX, $X$1), AI$3,AL25)))</f>
        <v>0.34100000000000003</v>
      </c>
      <c r="AJ25" s="24" cm="1">
        <f t="array" ref="AJ25">IF($AH$3&gt;99999,0,IF($AH$4=0,0,INDEX('Data 1.1'!$E$13:INDEX('Data 1.1'!$BX:$BX, $X$1), AJ$3,AM25)))</f>
        <v>29.443000000000001</v>
      </c>
      <c r="AK25" s="12">
        <v>52</v>
      </c>
      <c r="AL25" s="12">
        <v>53</v>
      </c>
      <c r="AM25" s="12">
        <v>54</v>
      </c>
    </row>
    <row r="26" spans="4:39">
      <c r="D26" s="34">
        <v>45444</v>
      </c>
      <c r="E26" s="12">
        <f t="shared" si="3"/>
        <v>24</v>
      </c>
      <c r="V26" s="22" t="s">
        <v>15</v>
      </c>
      <c r="W26" s="24" cm="1">
        <f t="array" ref="W26">IF($W$3&gt;99999,0,IF($W$4=0,0,INDEX('Data 1.1'!$E$13:INDEX('Data 1.1'!$BX:$BX, $X$1), W$3,AK26)))</f>
        <v>5687.0240000000003</v>
      </c>
      <c r="X26" s="24" cm="1">
        <f t="array" ref="X26">IF($W$3&gt;99999,0,IF($W$4=0,0,INDEX('Data 1.1'!$E$13:INDEX('Data 1.1'!$BX:$BX, $X$1), X$3,AL26)))</f>
        <v>26.568999999999999</v>
      </c>
      <c r="Y26" s="24" cm="1">
        <f t="array" ref="Y26">IF($W$3&gt;99999,0,IF($W$4=0,0,INDEX('Data 1.1'!$E$13:INDEX('Data 1.1'!$BX:$BX, $X$1), Y$3,AM26)))</f>
        <v>1.3919999999999999</v>
      </c>
      <c r="Z26" s="24"/>
      <c r="AA26" s="24" cm="1">
        <f t="array" ref="AA26">IF($AA$3&gt;99999,0,IF($AA$4=0,0,INDEX('Data 1.1'!$E$13:INDEX('Data 1.1'!$BX:$BX, $X$1), AA$3,AK26)))</f>
        <v>5900.5349999999999</v>
      </c>
      <c r="AB26" s="24" cm="1">
        <f t="array" ref="AB26">IF($AA$3&gt;99999,0,IF($AA$4=0,0,INDEX('Data 1.1'!$E$13:INDEX('Data 1.1'!$BX:$BX, $X$1), AB$3,AL26)))</f>
        <v>27.751000000000001</v>
      </c>
      <c r="AC26" s="24" cm="1">
        <f t="array" ref="AC26">IF($AA$3&gt;99999,0,IF($AA$4=0,0,INDEX('Data 1.1'!$E$13:INDEX('Data 1.1'!$BX:$BX, $X$1), AC$3,AM26)))</f>
        <v>1.55</v>
      </c>
      <c r="AD26" s="24"/>
      <c r="AE26" s="24"/>
      <c r="AF26" s="24"/>
      <c r="AG26" s="24"/>
      <c r="AH26" s="24" cm="1">
        <f t="array" ref="AH26">IF($AH$3&gt;99999,0,IF($AH$4=0,0,INDEX('Data 1.1'!$E$13:INDEX('Data 1.1'!$BX:$BX, $X$1), AH$3,AK26)))</f>
        <v>5660.7290000000003</v>
      </c>
      <c r="AI26" s="24" cm="1">
        <f t="array" ref="AI26">IF($AH$3&gt;99999,0,IF($AH$4=0,0,INDEX('Data 1.1'!$E$13:INDEX('Data 1.1'!$BX:$BX, $X$1), AI$3,AL26)))</f>
        <v>26.988</v>
      </c>
      <c r="AJ26" s="24" cm="1">
        <f t="array" ref="AJ26">IF($AH$3&gt;99999,0,IF($AH$4=0,0,INDEX('Data 1.1'!$E$13:INDEX('Data 1.1'!$BX:$BX, $X$1), AJ$3,AM26)))</f>
        <v>1.266</v>
      </c>
      <c r="AK26" s="12">
        <v>64</v>
      </c>
      <c r="AL26" s="12">
        <v>65</v>
      </c>
      <c r="AM26" s="12">
        <v>66</v>
      </c>
    </row>
    <row r="27" spans="4:39">
      <c r="D27" s="34">
        <v>45536</v>
      </c>
      <c r="E27" s="12">
        <f t="shared" si="3"/>
        <v>25</v>
      </c>
      <c r="V27" s="40" t="s">
        <v>36</v>
      </c>
      <c r="W27" s="24" cm="1">
        <f t="array" ref="W27">IF($W$3&gt;99999,0,IF($W$4=0,0,INDEX('Data 1.1'!$E$13:INDEX('Data 1.1'!$BX:$BX, $X$1), W$3,AK27)))</f>
        <v>2153.33</v>
      </c>
      <c r="X27" s="24" cm="1">
        <f t="array" ref="X27">IF($W$3&gt;99999,0,IF($W$4=0,0,INDEX('Data 1.1'!$E$13:INDEX('Data 1.1'!$BX:$BX, $X$1), X$3,AL27)))</f>
        <v>10.06</v>
      </c>
      <c r="Y27" s="24" cm="1">
        <f t="array" ref="Y27">IF($W$3&gt;99999,0,IF($W$4=0,0,INDEX('Data 1.1'!$E$13:INDEX('Data 1.1'!$BX:$BX, $X$1), Y$3,AM27)))</f>
        <v>4.077</v>
      </c>
      <c r="Z27" s="24"/>
      <c r="AA27" s="24" cm="1">
        <f t="array" ref="AA27">IF($AA$3&gt;99999,0,IF($AA$4=0,0,INDEX('Data 1.1'!$E$13:INDEX('Data 1.1'!$BX:$BX, $X$1), AA$3,AK27)))</f>
        <v>2589.933</v>
      </c>
      <c r="AB27" s="24" cm="1">
        <f t="array" ref="AB27">IF($AA$3&gt;99999,0,IF($AA$4=0,0,INDEX('Data 1.1'!$E$13:INDEX('Data 1.1'!$BX:$BX, $X$1), AB$3,AL27)))</f>
        <v>12.180999999999999</v>
      </c>
      <c r="AC27" s="24" cm="1">
        <f t="array" ref="AC27">IF($AA$3&gt;99999,0,IF($AA$4=0,0,INDEX('Data 1.1'!$E$13:INDEX('Data 1.1'!$BX:$BX, $X$1), AC$3,AM27)))</f>
        <v>3.5539999999999998</v>
      </c>
      <c r="AD27" s="24"/>
      <c r="AE27" s="24"/>
      <c r="AF27" s="24"/>
      <c r="AG27" s="24"/>
      <c r="AH27" s="24" cm="1">
        <f t="array" ref="AH27">IF($AH$3&gt;99999,0,IF($AH$4=0,0,INDEX('Data 1.1'!$E$13:INDEX('Data 1.1'!$BX:$BX, $X$1), AH$3,AK27)))</f>
        <v>2398.8580000000002</v>
      </c>
      <c r="AI27" s="24" cm="1">
        <f t="array" ref="AI27">IF($AH$3&gt;99999,0,IF($AH$4=0,0,INDEX('Data 1.1'!$E$13:INDEX('Data 1.1'!$BX:$BX, $X$1), AI$3,AL27)))</f>
        <v>11.436999999999999</v>
      </c>
      <c r="AJ27" s="24" cm="1">
        <f t="array" ref="AJ27">IF($AH$3&gt;99999,0,IF($AH$4=0,0,INDEX('Data 1.1'!$E$13:INDEX('Data 1.1'!$BX:$BX, $X$1), AJ$3,AM27)))</f>
        <v>4.335</v>
      </c>
      <c r="AK27" s="12">
        <v>58</v>
      </c>
      <c r="AL27" s="12">
        <v>59</v>
      </c>
      <c r="AM27" s="12">
        <v>60</v>
      </c>
    </row>
    <row r="28" spans="4:39">
      <c r="D28" s="34">
        <v>45627</v>
      </c>
      <c r="E28" s="12">
        <f t="shared" si="3"/>
        <v>26</v>
      </c>
      <c r="V28" s="40" t="s">
        <v>37</v>
      </c>
      <c r="W28" s="24" cm="1">
        <f t="array" ref="W28">IF($W$3&gt;99999,0,IF($W$4=0,0,INDEX('Data 1.1'!$E$13:INDEX('Data 1.1'!$BX:$BX, $X$1), W$3,AK28)))</f>
        <v>3533.694</v>
      </c>
      <c r="X28" s="24" cm="1">
        <f t="array" ref="X28">IF($W$3&gt;99999,0,IF($W$4=0,0,INDEX('Data 1.1'!$E$13:INDEX('Data 1.1'!$BX:$BX, $X$1), X$3,AL28)))</f>
        <v>16.509</v>
      </c>
      <c r="Y28" s="24" cm="1">
        <f t="array" ref="Y28">IF($W$3&gt;99999,0,IF($W$4=0,0,INDEX('Data 1.1'!$E$13:INDEX('Data 1.1'!$BX:$BX, $X$1), Y$3,AM28)))</f>
        <v>1.9690000000000001</v>
      </c>
      <c r="Z28" s="24"/>
      <c r="AA28" s="24" cm="1">
        <f t="array" ref="AA28">IF($AA$3&gt;99999,0,IF($AA$4=0,0,INDEX('Data 1.1'!$E$13:INDEX('Data 1.1'!$BX:$BX, $X$1), AA$3,AK28)))</f>
        <v>3310.6019999999999</v>
      </c>
      <c r="AB28" s="24" cm="1">
        <f t="array" ref="AB28">IF($AA$3&gt;99999,0,IF($AA$4=0,0,INDEX('Data 1.1'!$E$13:INDEX('Data 1.1'!$BX:$BX, $X$1), AB$3,AL28)))</f>
        <v>15.57</v>
      </c>
      <c r="AC28" s="24" cm="1">
        <f t="array" ref="AC28">IF($AA$3&gt;99999,0,IF($AA$4=0,0,INDEX('Data 1.1'!$E$13:INDEX('Data 1.1'!$BX:$BX, $X$1), AC$3,AM28)))</f>
        <v>2.6139999999999999</v>
      </c>
      <c r="AD28" s="24"/>
      <c r="AE28" s="24"/>
      <c r="AF28" s="24"/>
      <c r="AG28" s="24"/>
      <c r="AH28" s="24" cm="1">
        <f t="array" ref="AH28">IF($AH$3&gt;99999,0,IF($AH$4=0,0,INDEX('Data 1.1'!$E$13:INDEX('Data 1.1'!$BX:$BX, $X$1), AH$3,AK28)))</f>
        <v>3261.8710000000001</v>
      </c>
      <c r="AI28" s="24" cm="1">
        <f t="array" ref="AI28">IF($AH$3&gt;99999,0,IF($AH$4=0,0,INDEX('Data 1.1'!$E$13:INDEX('Data 1.1'!$BX:$BX, $X$1), AI$3,AL28)))</f>
        <v>15.551</v>
      </c>
      <c r="AJ28" s="24" cm="1">
        <f t="array" ref="AJ28">IF($AH$3&gt;99999,0,IF($AH$4=0,0,INDEX('Data 1.1'!$E$13:INDEX('Data 1.1'!$BX:$BX, $X$1), AJ$3,AM28)))</f>
        <v>2.121</v>
      </c>
      <c r="AK28" s="12">
        <v>61</v>
      </c>
      <c r="AL28" s="12">
        <v>62</v>
      </c>
      <c r="AM28" s="12">
        <v>63</v>
      </c>
    </row>
    <row r="29" spans="4:39">
      <c r="D29" s="34">
        <v>45717</v>
      </c>
      <c r="E29" s="12">
        <f t="shared" si="3"/>
        <v>27</v>
      </c>
      <c r="V29" s="45" t="s">
        <v>16</v>
      </c>
      <c r="W29" s="63" cm="1">
        <f t="array" ref="W29">IF($W$3&gt;99999,0,IF($W$4=0,0,INDEX('Data 1.1'!$E$13:INDEX('Data 1.1'!$BX:$BX, $X$1), W$3,AK29)))</f>
        <v>21404.669000000002</v>
      </c>
      <c r="X29" s="63" cm="1">
        <f t="array" ref="X29">IF($W$3&gt;99999,0,IF($W$4=0,0,INDEX('Data 1.1'!$E$13:INDEX('Data 1.1'!$BX:$BX, $X$1), X$3,AL29)))</f>
        <v>100</v>
      </c>
      <c r="Y29" s="63" cm="1">
        <f t="array" ref="Y29">IF($W$3&gt;99999,0,IF($W$4=0,0,INDEX('Data 1.1'!$E$13:INDEX('Data 1.1'!$BX:$BX, $X$1), Y$3,AM29)))</f>
        <v>2.9000000000000001E-2</v>
      </c>
      <c r="Z29" s="63"/>
      <c r="AA29" s="63" cm="1">
        <f t="array" ref="AA29">IF($AA$3&gt;99999,0,IF($AA$4=0,0,INDEX('Data 1.1'!$E$13:INDEX('Data 1.1'!$BX:$BX, $X$1), AA$3,AK29)))</f>
        <v>21262.079000000002</v>
      </c>
      <c r="AB29" s="63" cm="1">
        <f t="array" ref="AB29">IF($AA$3&gt;99999,0,IF($AA$4=0,0,INDEX('Data 1.1'!$E$13:INDEX('Data 1.1'!$BX:$BX, $X$1), AB$3,AL29)))</f>
        <v>100</v>
      </c>
      <c r="AC29" s="63" cm="1">
        <f t="array" ref="AC29">IF($AA$3&gt;99999,0,IF($AA$4=0,0,INDEX('Data 1.1'!$E$13:INDEX('Data 1.1'!$BX:$BX, $X$1), AC$3,AM29)))</f>
        <v>0.23</v>
      </c>
      <c r="AD29" s="63"/>
      <c r="AE29" s="63"/>
      <c r="AF29" s="63"/>
      <c r="AG29" s="63"/>
      <c r="AH29" s="63" cm="1">
        <f t="array" ref="AH29">IF($AH$3&gt;99999,0,IF($AH$4=0,0,INDEX('Data 1.1'!$E$13:INDEX('Data 1.1'!$BX:$BX, $X$1), AH$3,AK29)))</f>
        <v>20975.232</v>
      </c>
      <c r="AI29" s="63" cm="1">
        <f t="array" ref="AI29">IF($AH$3&gt;99999,0,IF($AH$4=0,0,INDEX('Data 1.1'!$E$13:INDEX('Data 1.1'!$BX:$BX, $X$1), AI$3,AL29)))</f>
        <v>100</v>
      </c>
      <c r="AJ29" s="63" cm="1">
        <f t="array" ref="AJ29">IF($AH$3&gt;99999,0,IF($AH$4=0,0,INDEX('Data 1.1'!$E$13:INDEX('Data 1.1'!$BX:$BX, $X$1), AJ$3,AM29)))</f>
        <v>8.4000000000000005E-2</v>
      </c>
      <c r="AK29" s="64">
        <v>70</v>
      </c>
      <c r="AL29" s="64">
        <v>71</v>
      </c>
      <c r="AM29" s="64">
        <v>72</v>
      </c>
    </row>
    <row r="30" spans="4:39">
      <c r="D30" s="34">
        <v>45809</v>
      </c>
      <c r="E30" s="12">
        <f t="shared" si="3"/>
        <v>28</v>
      </c>
    </row>
    <row r="31" spans="4:39">
      <c r="D31" s="34">
        <v>45901</v>
      </c>
      <c r="E31" s="12">
        <f t="shared" si="3"/>
        <v>29</v>
      </c>
    </row>
    <row r="32" spans="4:39">
      <c r="D32" s="34">
        <v>45992</v>
      </c>
      <c r="E32" s="12">
        <f t="shared" si="3"/>
        <v>30</v>
      </c>
    </row>
    <row r="33" spans="4:5">
      <c r="D33" s="34">
        <v>46082</v>
      </c>
      <c r="E33" s="12">
        <f t="shared" si="3"/>
        <v>31</v>
      </c>
    </row>
    <row r="34" spans="4:5">
      <c r="D34" s="34">
        <v>46174</v>
      </c>
      <c r="E34" s="12">
        <f t="shared" si="3"/>
        <v>32</v>
      </c>
    </row>
  </sheetData>
  <mergeCells count="3">
    <mergeCell ref="W4:Y4"/>
    <mergeCell ref="AA4:AC4"/>
    <mergeCell ref="AH4:A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D31D-02E1-40C0-919B-F143A75C62D1}">
  <dimension ref="A1:BR43"/>
  <sheetViews>
    <sheetView workbookViewId="0">
      <selection activeCell="H8" sqref="H8"/>
    </sheetView>
  </sheetViews>
  <sheetFormatPr defaultRowHeight="14.25"/>
  <cols>
    <col min="1" max="1" width="3.625" customWidth="1"/>
    <col min="2" max="2" width="8.375" bestFit="1" customWidth="1"/>
    <col min="3" max="3" width="20" bestFit="1" customWidth="1"/>
    <col min="4" max="4" width="6.25" bestFit="1" customWidth="1"/>
    <col min="5" max="5" width="2.625" customWidth="1"/>
    <col min="6" max="6" width="8.375" bestFit="1" customWidth="1"/>
    <col min="7" max="7" width="5.875" bestFit="1" customWidth="1"/>
    <col min="8" max="8" width="6.25" bestFit="1" customWidth="1"/>
    <col min="9" max="9" width="2.625" customWidth="1"/>
    <col min="10" max="10" width="8.375" bestFit="1" customWidth="1"/>
    <col min="11" max="11" width="30.875" bestFit="1" customWidth="1"/>
    <col min="12" max="12" width="6.25" bestFit="1" customWidth="1"/>
    <col min="13" max="13" width="3.875" bestFit="1" customWidth="1"/>
    <col min="14" max="14" width="2.625" customWidth="1"/>
    <col min="15" max="15" width="8.375" bestFit="1" customWidth="1"/>
  </cols>
  <sheetData>
    <row r="1" spans="1:70" ht="15">
      <c r="A1" s="68" t="s">
        <v>94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20" t="s">
        <v>96</v>
      </c>
      <c r="R1" s="24">
        <f>'Calculation 1.1'!X1</f>
        <v>3468</v>
      </c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</row>
    <row r="2" spans="1:70">
      <c r="B2" s="66" t="s">
        <v>90</v>
      </c>
      <c r="C2" s="66" t="s">
        <v>77</v>
      </c>
      <c r="D2" s="66" t="s">
        <v>92</v>
      </c>
      <c r="E2" s="66"/>
      <c r="F2" s="66" t="s">
        <v>90</v>
      </c>
      <c r="G2" s="66" t="s">
        <v>27</v>
      </c>
      <c r="H2" s="66" t="s">
        <v>92</v>
      </c>
      <c r="J2" s="66" t="s">
        <v>90</v>
      </c>
      <c r="K2" s="66" t="s">
        <v>91</v>
      </c>
      <c r="L2" s="66" t="s">
        <v>92</v>
      </c>
      <c r="O2" s="66" t="s">
        <v>90</v>
      </c>
      <c r="P2" s="13"/>
      <c r="Q2" s="23">
        <v>1</v>
      </c>
      <c r="R2" s="23">
        <v>2</v>
      </c>
      <c r="S2" s="23">
        <v>3</v>
      </c>
      <c r="T2" s="23"/>
      <c r="U2" s="23">
        <v>4</v>
      </c>
      <c r="V2" s="23">
        <v>5</v>
      </c>
      <c r="W2" s="23">
        <v>6</v>
      </c>
      <c r="X2" s="23">
        <v>7</v>
      </c>
      <c r="Y2" s="23">
        <v>8</v>
      </c>
      <c r="Z2" s="23">
        <v>9</v>
      </c>
      <c r="AA2" s="23">
        <v>10</v>
      </c>
      <c r="AB2" s="23">
        <v>11</v>
      </c>
      <c r="AC2" s="23">
        <v>12</v>
      </c>
      <c r="AD2" s="23">
        <v>13</v>
      </c>
      <c r="AE2" s="23">
        <v>14</v>
      </c>
      <c r="AF2" s="23">
        <v>15</v>
      </c>
      <c r="AG2" s="23">
        <v>16</v>
      </c>
      <c r="AH2" s="23">
        <v>17</v>
      </c>
      <c r="AI2" s="23">
        <v>18</v>
      </c>
      <c r="AJ2" s="23"/>
      <c r="AK2" s="23">
        <v>19</v>
      </c>
      <c r="AL2" s="23">
        <v>20</v>
      </c>
      <c r="AM2" s="23">
        <v>21</v>
      </c>
      <c r="AN2" s="23"/>
      <c r="AO2" s="23">
        <v>22</v>
      </c>
      <c r="AP2" s="23">
        <v>23</v>
      </c>
      <c r="AQ2" s="23">
        <v>24</v>
      </c>
      <c r="AR2" s="23"/>
      <c r="AS2" s="23">
        <v>25</v>
      </c>
      <c r="AT2" s="23">
        <v>26</v>
      </c>
      <c r="AU2" s="23">
        <v>27</v>
      </c>
      <c r="AV2" s="23"/>
      <c r="AW2" s="23">
        <v>28</v>
      </c>
      <c r="AX2" s="23">
        <v>29</v>
      </c>
      <c r="AY2" s="23">
        <v>30</v>
      </c>
      <c r="AZ2" s="23">
        <v>31</v>
      </c>
      <c r="BA2" s="23">
        <v>32</v>
      </c>
      <c r="BB2" s="23">
        <v>33</v>
      </c>
      <c r="BC2" s="23">
        <v>34</v>
      </c>
      <c r="BD2" s="23">
        <v>35</v>
      </c>
      <c r="BE2" s="23">
        <v>36</v>
      </c>
      <c r="BF2" s="23"/>
      <c r="BG2" s="23">
        <v>37</v>
      </c>
      <c r="BH2" s="23">
        <v>38</v>
      </c>
      <c r="BI2" s="23">
        <v>39</v>
      </c>
      <c r="BJ2" s="23"/>
      <c r="BK2" s="23">
        <v>67</v>
      </c>
      <c r="BL2" s="23">
        <v>68</v>
      </c>
      <c r="BM2" s="23">
        <v>69</v>
      </c>
      <c r="BN2" s="23"/>
      <c r="BO2" s="23">
        <v>70</v>
      </c>
      <c r="BP2" s="23">
        <v>71</v>
      </c>
      <c r="BQ2" s="23">
        <v>72</v>
      </c>
      <c r="BR2" s="13"/>
    </row>
    <row r="3" spans="1:70">
      <c r="A3" s="12"/>
      <c r="B3" s="12">
        <f>VLOOKUP('Table 1.2'!B6,C3:D4,2,FALSE)</f>
        <v>1</v>
      </c>
      <c r="C3" s="23" t="s">
        <v>44</v>
      </c>
      <c r="D3" s="23">
        <f>'Calculation 1.1'!I3</f>
        <v>1</v>
      </c>
      <c r="F3" s="12">
        <f>VLOOKUP('Table 1.2'!B8,G3:H5,2,FALSE)</f>
        <v>0</v>
      </c>
      <c r="G3" s="23" t="s">
        <v>26</v>
      </c>
      <c r="H3" s="23">
        <f>'Calculation 1.1'!M3</f>
        <v>0</v>
      </c>
      <c r="J3" s="12">
        <f>VLOOKUP('Table 1.2'!B7,K3:L22,2,FALSE)</f>
        <v>0</v>
      </c>
      <c r="K3" s="23" t="str">
        <f>IF('Table 1.2'!B6="People aged 18 years and over","People aged 18 years and over","People aged 18 - 75 years")</f>
        <v>People aged 18 years and over</v>
      </c>
      <c r="L3" s="23">
        <f>'Calculation 1.1'!Q3</f>
        <v>0</v>
      </c>
      <c r="O3" s="12">
        <f>B3+F3+J3</f>
        <v>1</v>
      </c>
      <c r="P3" s="18"/>
      <c r="Q3" s="120"/>
      <c r="R3" s="120"/>
      <c r="S3" s="120"/>
      <c r="T3" s="29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29"/>
      <c r="AK3" s="120"/>
      <c r="AL3" s="120"/>
      <c r="AM3" s="120"/>
      <c r="AN3" s="29"/>
      <c r="AO3" s="120"/>
      <c r="AP3" s="120"/>
      <c r="AQ3" s="120"/>
      <c r="AR3" s="29"/>
      <c r="AS3" s="120"/>
      <c r="AT3" s="120"/>
      <c r="AU3" s="120"/>
      <c r="AV3" s="29"/>
      <c r="AW3" s="120"/>
      <c r="AX3" s="120"/>
      <c r="AY3" s="120"/>
      <c r="AZ3" s="120"/>
      <c r="BA3" s="120"/>
      <c r="BB3" s="120"/>
      <c r="BC3" s="120"/>
      <c r="BD3" s="120"/>
      <c r="BE3" s="120"/>
      <c r="BF3" s="29"/>
      <c r="BG3" s="120"/>
      <c r="BH3" s="120"/>
      <c r="BI3" s="120"/>
      <c r="BJ3" s="29"/>
      <c r="BK3" s="120"/>
      <c r="BL3" s="120"/>
      <c r="BM3" s="120"/>
      <c r="BN3" s="29"/>
      <c r="BO3" s="120"/>
      <c r="BP3" s="120"/>
      <c r="BQ3" s="120"/>
      <c r="BR3" s="13"/>
    </row>
    <row r="4" spans="1:70">
      <c r="C4" s="23" t="s">
        <v>65</v>
      </c>
      <c r="D4" s="23">
        <f>'Calculation 1.1'!I4</f>
        <v>1729</v>
      </c>
      <c r="G4" s="23" t="s">
        <v>24</v>
      </c>
      <c r="H4" s="23">
        <f>'Calculation 1.1'!M4</f>
        <v>32</v>
      </c>
      <c r="K4" s="23" t="s">
        <v>66</v>
      </c>
      <c r="L4" s="23">
        <f>'Calculation 1.1'!Q4</f>
        <v>96</v>
      </c>
      <c r="P4" s="25" t="s">
        <v>79</v>
      </c>
      <c r="Q4" s="19" t="s">
        <v>6</v>
      </c>
      <c r="R4" s="19" t="s">
        <v>7</v>
      </c>
      <c r="S4" s="19" t="s">
        <v>23</v>
      </c>
      <c r="T4" s="19"/>
      <c r="U4" s="19" t="s">
        <v>6</v>
      </c>
      <c r="V4" s="19" t="s">
        <v>7</v>
      </c>
      <c r="W4" s="19" t="s">
        <v>23</v>
      </c>
      <c r="X4" s="19" t="s">
        <v>6</v>
      </c>
      <c r="Y4" s="19" t="s">
        <v>7</v>
      </c>
      <c r="Z4" s="19" t="s">
        <v>23</v>
      </c>
      <c r="AA4" s="19" t="s">
        <v>6</v>
      </c>
      <c r="AB4" s="19" t="s">
        <v>7</v>
      </c>
      <c r="AC4" s="19" t="s">
        <v>23</v>
      </c>
      <c r="AD4" s="19" t="s">
        <v>6</v>
      </c>
      <c r="AE4" s="19" t="s">
        <v>7</v>
      </c>
      <c r="AF4" s="19" t="s">
        <v>23</v>
      </c>
      <c r="AG4" s="19" t="s">
        <v>6</v>
      </c>
      <c r="AH4" s="19" t="s">
        <v>7</v>
      </c>
      <c r="AI4" s="19" t="s">
        <v>23</v>
      </c>
      <c r="AJ4" s="19"/>
      <c r="AK4" s="19" t="s">
        <v>6</v>
      </c>
      <c r="AL4" s="19" t="s">
        <v>7</v>
      </c>
      <c r="AM4" s="19" t="s">
        <v>23</v>
      </c>
      <c r="AN4" s="19"/>
      <c r="AO4" s="19" t="s">
        <v>6</v>
      </c>
      <c r="AP4" s="19" t="s">
        <v>7</v>
      </c>
      <c r="AQ4" s="19" t="s">
        <v>23</v>
      </c>
      <c r="AR4" s="19"/>
      <c r="AS4" s="19" t="s">
        <v>6</v>
      </c>
      <c r="AT4" s="19" t="s">
        <v>7</v>
      </c>
      <c r="AU4" s="19" t="s">
        <v>23</v>
      </c>
      <c r="AV4" s="19"/>
      <c r="AW4" s="19" t="s">
        <v>6</v>
      </c>
      <c r="AX4" s="19" t="s">
        <v>7</v>
      </c>
      <c r="AY4" s="19" t="s">
        <v>23</v>
      </c>
      <c r="AZ4" s="19" t="s">
        <v>6</v>
      </c>
      <c r="BA4" s="19" t="s">
        <v>7</v>
      </c>
      <c r="BB4" s="19" t="s">
        <v>23</v>
      </c>
      <c r="BC4" s="19" t="s">
        <v>6</v>
      </c>
      <c r="BD4" s="19" t="s">
        <v>7</v>
      </c>
      <c r="BE4" s="19" t="s">
        <v>23</v>
      </c>
      <c r="BF4" s="19"/>
      <c r="BG4" s="19" t="s">
        <v>6</v>
      </c>
      <c r="BH4" s="19" t="s">
        <v>7</v>
      </c>
      <c r="BI4" s="19" t="s">
        <v>23</v>
      </c>
      <c r="BJ4" s="19"/>
      <c r="BK4" s="19" t="s">
        <v>6</v>
      </c>
      <c r="BL4" s="19" t="s">
        <v>7</v>
      </c>
      <c r="BM4" s="19" t="s">
        <v>23</v>
      </c>
      <c r="BN4" s="19"/>
      <c r="BO4" s="19" t="s">
        <v>6</v>
      </c>
      <c r="BP4" s="19" t="s">
        <v>7</v>
      </c>
      <c r="BQ4" s="19" t="s">
        <v>23</v>
      </c>
      <c r="BR4" s="13"/>
    </row>
    <row r="5" spans="1:70">
      <c r="G5" s="23" t="s">
        <v>25</v>
      </c>
      <c r="H5" s="23">
        <f>'Calculation 1.1'!M5</f>
        <v>64</v>
      </c>
      <c r="K5" s="23" t="s">
        <v>67</v>
      </c>
      <c r="L5" s="23">
        <f>'Calculation 1.1'!Q5</f>
        <v>192</v>
      </c>
      <c r="P5" s="35">
        <v>41883</v>
      </c>
      <c r="Q5" s="69" cm="1">
        <f t="array" ref="Q5">IF($BR5&lt;0,0,INDEX('Data 1.1'!$E$13:INDEX('Data 1.1'!$BX:$BX, $R$1), $BR5,Q$2))</f>
        <v>7720.701</v>
      </c>
      <c r="R5" s="69" cm="1">
        <f t="array" ref="R5">IF($BR5&lt;0,0,INDEX('Data 1.1'!$E$13:INDEX('Data 1.1'!$BX:$BX, $R$1), $BR5,R$2))</f>
        <v>44.316000000000003</v>
      </c>
      <c r="S5" s="69" cm="1">
        <f t="array" ref="S5">IF($BR5&lt;0,0,INDEX('Data 1.1'!$E$13:INDEX('Data 1.1'!$BX:$BX, $R$1), $BR5,S$2))</f>
        <v>0.65300000000000002</v>
      </c>
      <c r="T5" s="69"/>
      <c r="U5" s="69" cm="1">
        <f t="array" ref="U5">IF($BR5&lt;0,0,INDEX('Data 1.1'!$E$13:INDEX('Data 1.1'!$BX:$BX, $R$1), $BR5,U$2))</f>
        <v>457.09899999999999</v>
      </c>
      <c r="V5" s="69" cm="1">
        <f t="array" ref="V5">IF($BR5&lt;0,0,INDEX('Data 1.1'!$E$13:INDEX('Data 1.1'!$BX:$BX, $R$1), $BR5,V$2))</f>
        <v>2.6240000000000001</v>
      </c>
      <c r="W5" s="69" cm="1">
        <f t="array" ref="W5">IF($BR5&lt;0,0,INDEX('Data 1.1'!$E$13:INDEX('Data 1.1'!$BX:$BX, $R$1), $BR5,W$2))</f>
        <v>12.817</v>
      </c>
      <c r="X5" s="69" cm="1">
        <f t="array" ref="X5">IF($BR5&lt;0,0,INDEX('Data 1.1'!$E$13:INDEX('Data 1.1'!$BX:$BX, $R$1), $BR5,X$2))</f>
        <v>409.88400000000001</v>
      </c>
      <c r="Y5" s="69" cm="1">
        <f t="array" ref="Y5">IF($BR5&lt;0,0,INDEX('Data 1.1'!$E$13:INDEX('Data 1.1'!$BX:$BX, $R$1), $BR5,Y$2))</f>
        <v>2.3530000000000002</v>
      </c>
      <c r="Z5" s="69" cm="1">
        <f t="array" ref="Z5">IF($BR5&lt;0,0,INDEX('Data 1.1'!$E$13:INDEX('Data 1.1'!$BX:$BX, $R$1), $BR5,Z$2))</f>
        <v>14.808999999999999</v>
      </c>
      <c r="AA5" s="69" cm="1">
        <f t="array" ref="AA5">IF($BR5&lt;0,0,INDEX('Data 1.1'!$E$13:INDEX('Data 1.1'!$BX:$BX, $R$1), $BR5,AA$2))</f>
        <v>866.98299999999995</v>
      </c>
      <c r="AB5" s="69" cm="1">
        <f t="array" ref="AB5">IF($BR5&lt;0,0,INDEX('Data 1.1'!$E$13:INDEX('Data 1.1'!$BX:$BX, $R$1), $BR5,AB$2))</f>
        <v>4.976</v>
      </c>
      <c r="AC5" s="69" cm="1">
        <f t="array" ref="AC5">IF($BR5&lt;0,0,INDEX('Data 1.1'!$E$13:INDEX('Data 1.1'!$BX:$BX, $R$1), $BR5,AC$2))</f>
        <v>10.067</v>
      </c>
      <c r="AD5" s="69" cm="1">
        <f t="array" ref="AD5">IF($BR5&lt;0,0,INDEX('Data 1.1'!$E$13:INDEX('Data 1.1'!$BX:$BX, $R$1), $BR5,AD$2))</f>
        <v>68.478999999999999</v>
      </c>
      <c r="AE5" s="69" cm="1">
        <f t="array" ref="AE5">IF($BR5&lt;0,0,INDEX('Data 1.1'!$E$13:INDEX('Data 1.1'!$BX:$BX, $R$1), $BR5,AE$2))</f>
        <v>0.39300000000000002</v>
      </c>
      <c r="AF5" s="69" cm="1">
        <f t="array" ref="AF5">IF($BR5&lt;0,0,INDEX('Data 1.1'!$E$13:INDEX('Data 1.1'!$BX:$BX, $R$1), $BR5,AF$2))</f>
        <v>33.015000000000001</v>
      </c>
      <c r="AG5" s="69" cm="1">
        <f t="array" ref="AG5">IF($BR5&lt;0,0,INDEX('Data 1.1'!$E$13:INDEX('Data 1.1'!$BX:$BX, $R$1), $BR5,AG$2))</f>
        <v>935.46199999999999</v>
      </c>
      <c r="AH5" s="69" cm="1">
        <f t="array" ref="AH5">IF($BR5&lt;0,0,INDEX('Data 1.1'!$E$13:INDEX('Data 1.1'!$BX:$BX, $R$1), $BR5,AH$2))</f>
        <v>5.3689999999999998</v>
      </c>
      <c r="AI5" s="69" cm="1">
        <f t="array" ref="AI5">IF($BR5&lt;0,0,INDEX('Data 1.1'!$E$13:INDEX('Data 1.1'!$BX:$BX, $R$1), $BR5,AI$2))</f>
        <v>9.52</v>
      </c>
      <c r="AJ5" s="69"/>
      <c r="AK5" s="69" cm="1">
        <f t="array" ref="AK5">IF($BR5&lt;0,0,INDEX('Data 1.1'!$E$13:INDEX('Data 1.1'!$BX:$BX, $R$1), $BR5,AK$2))</f>
        <v>2427.9670000000001</v>
      </c>
      <c r="AL5" s="69" cm="1">
        <f t="array" ref="AL5">IF($BR5&lt;0,0,INDEX('Data 1.1'!$E$13:INDEX('Data 1.1'!$BX:$BX, $R$1), $BR5,AL$2))</f>
        <v>13.936</v>
      </c>
      <c r="AM5" s="69" cm="1">
        <f t="array" ref="AM5">IF($BR5&lt;0,0,INDEX('Data 1.1'!$E$13:INDEX('Data 1.1'!$BX:$BX, $R$1), $BR5,AM$2))</f>
        <v>3.51</v>
      </c>
      <c r="AN5" s="69"/>
      <c r="AO5" s="69" cm="1">
        <f t="array" ref="AO5">IF($BR5&lt;0,0,INDEX('Data 1.1'!$E$13:INDEX('Data 1.1'!$BX:$BX, $R$1), $BR5,AO$2))</f>
        <v>3363.4290000000001</v>
      </c>
      <c r="AP5" s="69" cm="1">
        <f t="array" ref="AP5">IF($BR5&lt;0,0,INDEX('Data 1.1'!$E$13:INDEX('Data 1.1'!$BX:$BX, $R$1), $BR5,AP$2))</f>
        <v>19.306000000000001</v>
      </c>
      <c r="AQ5" s="69" cm="1">
        <f t="array" ref="AQ5">IF($BR5&lt;0,0,INDEX('Data 1.1'!$E$13:INDEX('Data 1.1'!$BX:$BX, $R$1), $BR5,AQ$2))</f>
        <v>0.97199999999999998</v>
      </c>
      <c r="AR5" s="69"/>
      <c r="AS5" s="69" cm="1">
        <f t="array" ref="AS5">IF($BR5&lt;0,0,INDEX('Data 1.1'!$E$13:INDEX('Data 1.1'!$BX:$BX, $R$1), $BR5,AS$2))</f>
        <v>11084.13</v>
      </c>
      <c r="AT5" s="69" cm="1">
        <f t="array" ref="AT5">IF($BR5&lt;0,0,INDEX('Data 1.1'!$E$13:INDEX('Data 1.1'!$BX:$BX, $R$1), $BR5,AT$2))</f>
        <v>63.622</v>
      </c>
      <c r="AU5" s="69" cm="1">
        <f t="array" ref="AU5">IF($BR5&lt;0,0,INDEX('Data 1.1'!$E$13:INDEX('Data 1.1'!$BX:$BX, $R$1), $BR5,AU$2))</f>
        <v>0.44</v>
      </c>
      <c r="AV5" s="69"/>
      <c r="AW5" s="69" cm="1">
        <f t="array" ref="AW5">IF($BR5&lt;0,0,INDEX('Data 1.1'!$E$13:INDEX('Data 1.1'!$BX:$BX, $R$1), $BR5,AW$2))</f>
        <v>22.986999999999998</v>
      </c>
      <c r="AX5" s="69" cm="1">
        <f t="array" ref="AX5">IF($BR5&lt;0,0,INDEX('Data 1.1'!$E$13:INDEX('Data 1.1'!$BX:$BX, $R$1), $BR5,AX$2))</f>
        <v>0.13200000000000001</v>
      </c>
      <c r="AY5" s="69" cm="1">
        <f t="array" ref="AY5">IF($BR5&lt;0,0,INDEX('Data 1.1'!$E$13:INDEX('Data 1.1'!$BX:$BX, $R$1), $BR5,AY$2))</f>
        <v>58.893000000000001</v>
      </c>
      <c r="AZ5" s="69" cm="1">
        <f t="array" ref="AZ5">IF($BR5&lt;0,0,INDEX('Data 1.1'!$E$13:INDEX('Data 1.1'!$BX:$BX, $R$1), $BR5,AZ$2))</f>
        <v>636.42600000000004</v>
      </c>
      <c r="BA5" s="69" cm="1">
        <f t="array" ref="BA5">IF($BR5&lt;0,0,INDEX('Data 1.1'!$E$13:INDEX('Data 1.1'!$BX:$BX, $R$1), $BR5,BA$2))</f>
        <v>3.653</v>
      </c>
      <c r="BB5" s="69" cm="1">
        <f t="array" ref="BB5">IF($BR5&lt;0,0,INDEX('Data 1.1'!$E$13:INDEX('Data 1.1'!$BX:$BX, $R$1), $BR5,BB$2))</f>
        <v>2.528</v>
      </c>
      <c r="BC5" s="69" cm="1">
        <f t="array" ref="BC5">IF($BR5&lt;0,0,INDEX('Data 1.1'!$E$13:INDEX('Data 1.1'!$BX:$BX, $R$1), $BR5,BC$2))</f>
        <v>659.41300000000001</v>
      </c>
      <c r="BD5" s="69" cm="1">
        <f t="array" ref="BD5">IF($BR5&lt;0,0,INDEX('Data 1.1'!$E$13:INDEX('Data 1.1'!$BX:$BX, $R$1), $BR5,BD$2))</f>
        <v>3.7850000000000001</v>
      </c>
      <c r="BE5" s="69" cm="1">
        <f t="array" ref="BE5">IF($BR5&lt;0,0,INDEX('Data 1.1'!$E$13:INDEX('Data 1.1'!$BX:$BX, $R$1), $BR5,BE$2))</f>
        <v>1.73</v>
      </c>
      <c r="BF5" s="69"/>
      <c r="BG5" s="69" cm="1">
        <f t="array" ref="BG5">IF($BR5&lt;0,0,INDEX('Data 1.1'!$E$13:INDEX('Data 1.1'!$BX:$BX, $R$1), $BR5,BG$2))</f>
        <v>11743.543</v>
      </c>
      <c r="BH5" s="69" cm="1">
        <f t="array" ref="BH5">IF($BR5&lt;0,0,INDEX('Data 1.1'!$E$13:INDEX('Data 1.1'!$BX:$BX, $R$1), $BR5,BH$2))</f>
        <v>67.406999999999996</v>
      </c>
      <c r="BI5" s="69" cm="1">
        <f t="array" ref="BI5">IF($BR5&lt;0,0,INDEX('Data 1.1'!$E$13:INDEX('Data 1.1'!$BX:$BX, $R$1), $BR5,BI$2))</f>
        <v>0.41399999999999998</v>
      </c>
      <c r="BJ5" s="69"/>
      <c r="BK5" s="69" cm="1">
        <f t="array" ref="BK5">IF($BR5&lt;0,0,INDEX('Data 1.1'!$E$13:INDEX('Data 1.1'!$BX:$BX, $R$1), $BR5,BK$2))</f>
        <v>5678.3540000000003</v>
      </c>
      <c r="BL5" s="69" cm="1">
        <f t="array" ref="BL5">IF($BR5&lt;0,0,INDEX('Data 1.1'!$E$13:INDEX('Data 1.1'!$BX:$BX, $R$1), $BR5,BL$2))</f>
        <v>32.593000000000004</v>
      </c>
      <c r="BM5" s="69" cm="1">
        <f t="array" ref="BM5">IF($BR5&lt;0,0,INDEX('Data 1.1'!$E$13:INDEX('Data 1.1'!$BX:$BX, $R$1), $BR5,BM$2))</f>
        <v>0.81899999999999995</v>
      </c>
      <c r="BN5" s="69"/>
      <c r="BO5" s="69" cm="1">
        <f t="array" ref="BO5">IF($BR5&lt;0,0,INDEX('Data 1.1'!$E$13:INDEX('Data 1.1'!$BX:$BX, $R$1), $BR5,BO$2))</f>
        <v>17421.897000000001</v>
      </c>
      <c r="BP5" s="69" cm="1">
        <f t="array" ref="BP5">IF($BR5&lt;0,0,INDEX('Data 1.1'!$E$13:INDEX('Data 1.1'!$BX:$BX, $R$1), $BR5,BP$2))</f>
        <v>100</v>
      </c>
      <c r="BQ5" s="69" cm="1">
        <f t="array" ref="BQ5">IF($BR5&lt;0,0,INDEX('Data 1.1'!$E$13:INDEX('Data 1.1'!$BX:$BX, $R$1), $BR5,BQ$2))</f>
        <v>0.28599999999999998</v>
      </c>
      <c r="BR5" s="12">
        <f>O3</f>
        <v>1</v>
      </c>
    </row>
    <row r="6" spans="1:70">
      <c r="G6" s="13"/>
      <c r="H6" s="23">
        <f>'Calculation 1.1'!M6</f>
        <v>96</v>
      </c>
      <c r="K6" s="23" t="s">
        <v>68</v>
      </c>
      <c r="L6" s="23">
        <f>'Calculation 1.1'!Q6</f>
        <v>288</v>
      </c>
      <c r="P6" s="35">
        <v>41974</v>
      </c>
      <c r="Q6" s="69" cm="1">
        <f t="array" ref="Q6">IF($BR6&lt;0,0,INDEX('Data 1.1'!$E$13:INDEX('Data 1.1'!$BX:$BX, $R$1), $BR6,Q$2))</f>
        <v>7813.9849999999997</v>
      </c>
      <c r="R6" s="69" cm="1">
        <f t="array" ref="R6">IF($BR6&lt;0,0,INDEX('Data 1.1'!$E$13:INDEX('Data 1.1'!$BX:$BX, $R$1), $BR6,R$2))</f>
        <v>44.575000000000003</v>
      </c>
      <c r="S6" s="69" cm="1">
        <f t="array" ref="S6">IF($BR6&lt;0,0,INDEX('Data 1.1'!$E$13:INDEX('Data 1.1'!$BX:$BX, $R$1), $BR6,S$2))</f>
        <v>0.626</v>
      </c>
      <c r="T6" s="69"/>
      <c r="U6" s="69" cm="1">
        <f t="array" ref="U6">IF($BR6&lt;0,0,INDEX('Data 1.1'!$E$13:INDEX('Data 1.1'!$BX:$BX, $R$1), $BR6,U$2))</f>
        <v>509.81</v>
      </c>
      <c r="V6" s="69" cm="1">
        <f t="array" ref="V6">IF($BR6&lt;0,0,INDEX('Data 1.1'!$E$13:INDEX('Data 1.1'!$BX:$BX, $R$1), $BR6,V$2))</f>
        <v>2.9079999999999999</v>
      </c>
      <c r="W6" s="69" cm="1">
        <f t="array" ref="W6">IF($BR6&lt;0,0,INDEX('Data 1.1'!$E$13:INDEX('Data 1.1'!$BX:$BX, $R$1), $BR6,W$2))</f>
        <v>10.523</v>
      </c>
      <c r="X6" s="69" cm="1">
        <f t="array" ref="X6">IF($BR6&lt;0,0,INDEX('Data 1.1'!$E$13:INDEX('Data 1.1'!$BX:$BX, $R$1), $BR6,X$2))</f>
        <v>452.92500000000001</v>
      </c>
      <c r="Y6" s="69" cm="1">
        <f t="array" ref="Y6">IF($BR6&lt;0,0,INDEX('Data 1.1'!$E$13:INDEX('Data 1.1'!$BX:$BX, $R$1), $BR6,Y$2))</f>
        <v>2.5840000000000001</v>
      </c>
      <c r="Z6" s="69" cm="1">
        <f t="array" ref="Z6">IF($BR6&lt;0,0,INDEX('Data 1.1'!$E$13:INDEX('Data 1.1'!$BX:$BX, $R$1), $BR6,Z$2))</f>
        <v>11.712</v>
      </c>
      <c r="AA6" s="69" cm="1">
        <f t="array" ref="AA6">IF($BR6&lt;0,0,INDEX('Data 1.1'!$E$13:INDEX('Data 1.1'!$BX:$BX, $R$1), $BR6,AA$2))</f>
        <v>962.73500000000001</v>
      </c>
      <c r="AB6" s="69" cm="1">
        <f t="array" ref="AB6">IF($BR6&lt;0,0,INDEX('Data 1.1'!$E$13:INDEX('Data 1.1'!$BX:$BX, $R$1), $BR6,AB$2))</f>
        <v>5.492</v>
      </c>
      <c r="AC6" s="69" cm="1">
        <f t="array" ref="AC6">IF($BR6&lt;0,0,INDEX('Data 1.1'!$E$13:INDEX('Data 1.1'!$BX:$BX, $R$1), $BR6,AC$2))</f>
        <v>6.96</v>
      </c>
      <c r="AD6" s="69" cm="1">
        <f t="array" ref="AD6">IF($BR6&lt;0,0,INDEX('Data 1.1'!$E$13:INDEX('Data 1.1'!$BX:$BX, $R$1), $BR6,AD$2))</f>
        <v>39.588000000000001</v>
      </c>
      <c r="AE6" s="69" cm="1">
        <f t="array" ref="AE6">IF($BR6&lt;0,0,INDEX('Data 1.1'!$E$13:INDEX('Data 1.1'!$BX:$BX, $R$1), $BR6,AE$2))</f>
        <v>0.22600000000000001</v>
      </c>
      <c r="AF6" s="69" cm="1">
        <f t="array" ref="AF6">IF($BR6&lt;0,0,INDEX('Data 1.1'!$E$13:INDEX('Data 1.1'!$BX:$BX, $R$1), $BR6,AF$2))</f>
        <v>35.323</v>
      </c>
      <c r="AG6" s="69" cm="1">
        <f t="array" ref="AG6">IF($BR6&lt;0,0,INDEX('Data 1.1'!$E$13:INDEX('Data 1.1'!$BX:$BX, $R$1), $BR6,AG$2))</f>
        <v>1002.323</v>
      </c>
      <c r="AH6" s="69" cm="1">
        <f t="array" ref="AH6">IF($BR6&lt;0,0,INDEX('Data 1.1'!$E$13:INDEX('Data 1.1'!$BX:$BX, $R$1), $BR6,AH$2))</f>
        <v>5.718</v>
      </c>
      <c r="AI6" s="69" cm="1">
        <f t="array" ref="AI6">IF($BR6&lt;0,0,INDEX('Data 1.1'!$E$13:INDEX('Data 1.1'!$BX:$BX, $R$1), $BR6,AI$2))</f>
        <v>6.5490000000000004</v>
      </c>
      <c r="AJ6" s="69"/>
      <c r="AK6" s="69" cm="1">
        <f t="array" ref="AK6">IF($BR6&lt;0,0,INDEX('Data 1.1'!$E$13:INDEX('Data 1.1'!$BX:$BX, $R$1), $BR6,AK$2))</f>
        <v>2358.56</v>
      </c>
      <c r="AL6" s="69" cm="1">
        <f t="array" ref="AL6">IF($BR6&lt;0,0,INDEX('Data 1.1'!$E$13:INDEX('Data 1.1'!$BX:$BX, $R$1), $BR6,AL$2))</f>
        <v>13.455</v>
      </c>
      <c r="AM6" s="69" cm="1">
        <f t="array" ref="AM6">IF($BR6&lt;0,0,INDEX('Data 1.1'!$E$13:INDEX('Data 1.1'!$BX:$BX, $R$1), $BR6,AM$2))</f>
        <v>3.5190000000000001</v>
      </c>
      <c r="AN6" s="69"/>
      <c r="AO6" s="69" cm="1">
        <f t="array" ref="AO6">IF($BR6&lt;0,0,INDEX('Data 1.1'!$E$13:INDEX('Data 1.1'!$BX:$BX, $R$1), $BR6,AO$2))</f>
        <v>3360.8829999999998</v>
      </c>
      <c r="AP6" s="69" cm="1">
        <f t="array" ref="AP6">IF($BR6&lt;0,0,INDEX('Data 1.1'!$E$13:INDEX('Data 1.1'!$BX:$BX, $R$1), $BR6,AP$2))</f>
        <v>19.172000000000001</v>
      </c>
      <c r="AQ6" s="69" cm="1">
        <f t="array" ref="AQ6">IF($BR6&lt;0,0,INDEX('Data 1.1'!$E$13:INDEX('Data 1.1'!$BX:$BX, $R$1), $BR6,AQ$2))</f>
        <v>1.284</v>
      </c>
      <c r="AR6" s="69"/>
      <c r="AS6" s="69" cm="1">
        <f t="array" ref="AS6">IF($BR6&lt;0,0,INDEX('Data 1.1'!$E$13:INDEX('Data 1.1'!$BX:$BX, $R$1), $BR6,AS$2))</f>
        <v>11174.868</v>
      </c>
      <c r="AT6" s="69" cm="1">
        <f t="array" ref="AT6">IF($BR6&lt;0,0,INDEX('Data 1.1'!$E$13:INDEX('Data 1.1'!$BX:$BX, $R$1), $BR6,AT$2))</f>
        <v>63.747999999999998</v>
      </c>
      <c r="AU6" s="69" cm="1">
        <f t="array" ref="AU6">IF($BR6&lt;0,0,INDEX('Data 1.1'!$E$13:INDEX('Data 1.1'!$BX:$BX, $R$1), $BR6,AU$2))</f>
        <v>0.437</v>
      </c>
      <c r="AV6" s="69"/>
      <c r="AW6" s="69" cm="1">
        <f t="array" ref="AW6">IF($BR6&lt;0,0,INDEX('Data 1.1'!$E$13:INDEX('Data 1.1'!$BX:$BX, $R$1), $BR6,AW$2))</f>
        <v>20.896000000000001</v>
      </c>
      <c r="AX6" s="69" cm="1">
        <f t="array" ref="AX6">IF($BR6&lt;0,0,INDEX('Data 1.1'!$E$13:INDEX('Data 1.1'!$BX:$BX, $R$1), $BR6,AX$2))</f>
        <v>0.11899999999999999</v>
      </c>
      <c r="AY6" s="69" cm="1">
        <f t="array" ref="AY6">IF($BR6&lt;0,0,INDEX('Data 1.1'!$E$13:INDEX('Data 1.1'!$BX:$BX, $R$1), $BR6,AY$2))</f>
        <v>75.444000000000003</v>
      </c>
      <c r="AZ6" s="69" cm="1">
        <f t="array" ref="AZ6">IF($BR6&lt;0,0,INDEX('Data 1.1'!$E$13:INDEX('Data 1.1'!$BX:$BX, $R$1), $BR6,AZ$2))</f>
        <v>613.476</v>
      </c>
      <c r="BA6" s="69" cm="1">
        <f t="array" ref="BA6">IF($BR6&lt;0,0,INDEX('Data 1.1'!$E$13:INDEX('Data 1.1'!$BX:$BX, $R$1), $BR6,BA$2))</f>
        <v>3.5</v>
      </c>
      <c r="BB6" s="69" cm="1">
        <f t="array" ref="BB6">IF($BR6&lt;0,0,INDEX('Data 1.1'!$E$13:INDEX('Data 1.1'!$BX:$BX, $R$1), $BR6,BB$2))</f>
        <v>3.22</v>
      </c>
      <c r="BC6" s="69" cm="1">
        <f t="array" ref="BC6">IF($BR6&lt;0,0,INDEX('Data 1.1'!$E$13:INDEX('Data 1.1'!$BX:$BX, $R$1), $BR6,BC$2))</f>
        <v>634.37199999999996</v>
      </c>
      <c r="BD6" s="69" cm="1">
        <f t="array" ref="BD6">IF($BR6&lt;0,0,INDEX('Data 1.1'!$E$13:INDEX('Data 1.1'!$BX:$BX, $R$1), $BR6,BD$2))</f>
        <v>3.6190000000000002</v>
      </c>
      <c r="BE6" s="69" cm="1">
        <f t="array" ref="BE6">IF($BR6&lt;0,0,INDEX('Data 1.1'!$E$13:INDEX('Data 1.1'!$BX:$BX, $R$1), $BR6,BE$2))</f>
        <v>2.0870000000000002</v>
      </c>
      <c r="BF6" s="69"/>
      <c r="BG6" s="69" cm="1">
        <f t="array" ref="BG6">IF($BR6&lt;0,0,INDEX('Data 1.1'!$E$13:INDEX('Data 1.1'!$BX:$BX, $R$1), $BR6,BG$2))</f>
        <v>11809.24</v>
      </c>
      <c r="BH6" s="69" cm="1">
        <f t="array" ref="BH6">IF($BR6&lt;0,0,INDEX('Data 1.1'!$E$13:INDEX('Data 1.1'!$BX:$BX, $R$1), $BR6,BH$2))</f>
        <v>67.366</v>
      </c>
      <c r="BI6" s="69" cm="1">
        <f t="array" ref="BI6">IF($BR6&lt;0,0,INDEX('Data 1.1'!$E$13:INDEX('Data 1.1'!$BX:$BX, $R$1), $BR6,BI$2))</f>
        <v>0.40400000000000003</v>
      </c>
      <c r="BJ6" s="69"/>
      <c r="BK6" s="69" cm="1">
        <f t="array" ref="BK6">IF($BR6&lt;0,0,INDEX('Data 1.1'!$E$13:INDEX('Data 1.1'!$BX:$BX, $R$1), $BR6,BK$2))</f>
        <v>5720.616</v>
      </c>
      <c r="BL6" s="69" cm="1">
        <f t="array" ref="BL6">IF($BR6&lt;0,0,INDEX('Data 1.1'!$E$13:INDEX('Data 1.1'!$BX:$BX, $R$1), $BR6,BL$2))</f>
        <v>32.634</v>
      </c>
      <c r="BM6" s="69" cm="1">
        <f t="array" ref="BM6">IF($BR6&lt;0,0,INDEX('Data 1.1'!$E$13:INDEX('Data 1.1'!$BX:$BX, $R$1), $BR6,BM$2))</f>
        <v>0.84</v>
      </c>
      <c r="BN6" s="69"/>
      <c r="BO6" s="69" cm="1">
        <f t="array" ref="BO6">IF($BR6&lt;0,0,INDEX('Data 1.1'!$E$13:INDEX('Data 1.1'!$BX:$BX, $R$1), $BR6,BO$2))</f>
        <v>17529.856</v>
      </c>
      <c r="BP6" s="69" cm="1">
        <f t="array" ref="BP6">IF($BR6&lt;0,0,INDEX('Data 1.1'!$E$13:INDEX('Data 1.1'!$BX:$BX, $R$1), $BR6,BP$2))</f>
        <v>100</v>
      </c>
      <c r="BQ6" s="69" cm="1">
        <f t="array" ref="BQ6">IF($BR6&lt;0,0,INDEX('Data 1.1'!$E$13:INDEX('Data 1.1'!$BX:$BX, $R$1), $BR6,BQ$2))</f>
        <v>0.23599999999999999</v>
      </c>
      <c r="BR6" s="12">
        <f>BR5+1</f>
        <v>2</v>
      </c>
    </row>
    <row r="7" spans="1:70">
      <c r="K7" s="23" t="s">
        <v>69</v>
      </c>
      <c r="L7" s="23">
        <f>'Calculation 1.1'!Q7</f>
        <v>384</v>
      </c>
      <c r="P7" s="35">
        <v>42064</v>
      </c>
      <c r="Q7" s="69" cm="1">
        <f t="array" ref="Q7">IF($BR7&lt;0,0,INDEX('Data 1.1'!$E$13:INDEX('Data 1.1'!$BX:$BX, $R$1), $BR7,Q$2))</f>
        <v>7776.817</v>
      </c>
      <c r="R7" s="69" cm="1">
        <f t="array" ref="R7">IF($BR7&lt;0,0,INDEX('Data 1.1'!$E$13:INDEX('Data 1.1'!$BX:$BX, $R$1), $BR7,R$2))</f>
        <v>44.207000000000001</v>
      </c>
      <c r="S7" s="69" cm="1">
        <f t="array" ref="S7">IF($BR7&lt;0,0,INDEX('Data 1.1'!$E$13:INDEX('Data 1.1'!$BX:$BX, $R$1), $BR7,S$2))</f>
        <v>0.625</v>
      </c>
      <c r="T7" s="69"/>
      <c r="U7" s="69" cm="1">
        <f t="array" ref="U7">IF($BR7&lt;0,0,INDEX('Data 1.1'!$E$13:INDEX('Data 1.1'!$BX:$BX, $R$1), $BR7,U$2))</f>
        <v>462.90499999999997</v>
      </c>
      <c r="V7" s="69" cm="1">
        <f t="array" ref="V7">IF($BR7&lt;0,0,INDEX('Data 1.1'!$E$13:INDEX('Data 1.1'!$BX:$BX, $R$1), $BR7,V$2))</f>
        <v>2.6309999999999998</v>
      </c>
      <c r="W7" s="69" cm="1">
        <f t="array" ref="W7">IF($BR7&lt;0,0,INDEX('Data 1.1'!$E$13:INDEX('Data 1.1'!$BX:$BX, $R$1), $BR7,W$2))</f>
        <v>11.606999999999999</v>
      </c>
      <c r="X7" s="69" cm="1">
        <f t="array" ref="X7">IF($BR7&lt;0,0,INDEX('Data 1.1'!$E$13:INDEX('Data 1.1'!$BX:$BX, $R$1), $BR7,X$2))</f>
        <v>314.61200000000002</v>
      </c>
      <c r="Y7" s="69" cm="1">
        <f t="array" ref="Y7">IF($BR7&lt;0,0,INDEX('Data 1.1'!$E$13:INDEX('Data 1.1'!$BX:$BX, $R$1), $BR7,Y$2))</f>
        <v>1.788</v>
      </c>
      <c r="Z7" s="69" cm="1">
        <f t="array" ref="Z7">IF($BR7&lt;0,0,INDEX('Data 1.1'!$E$13:INDEX('Data 1.1'!$BX:$BX, $R$1), $BR7,Z$2))</f>
        <v>12.180999999999999</v>
      </c>
      <c r="AA7" s="69" cm="1">
        <f t="array" ref="AA7">IF($BR7&lt;0,0,INDEX('Data 1.1'!$E$13:INDEX('Data 1.1'!$BX:$BX, $R$1), $BR7,AA$2))</f>
        <v>777.51700000000005</v>
      </c>
      <c r="AB7" s="69" cm="1">
        <f t="array" ref="AB7">IF($BR7&lt;0,0,INDEX('Data 1.1'!$E$13:INDEX('Data 1.1'!$BX:$BX, $R$1), $BR7,AB$2))</f>
        <v>4.42</v>
      </c>
      <c r="AC7" s="69" cm="1">
        <f t="array" ref="AC7">IF($BR7&lt;0,0,INDEX('Data 1.1'!$E$13:INDEX('Data 1.1'!$BX:$BX, $R$1), $BR7,AC$2))</f>
        <v>8.7720000000000002</v>
      </c>
      <c r="AD7" s="69" cm="1">
        <f t="array" ref="AD7">IF($BR7&lt;0,0,INDEX('Data 1.1'!$E$13:INDEX('Data 1.1'!$BX:$BX, $R$1), $BR7,AD$2))</f>
        <v>86.040999999999997</v>
      </c>
      <c r="AE7" s="69" cm="1">
        <f t="array" ref="AE7">IF($BR7&lt;0,0,INDEX('Data 1.1'!$E$13:INDEX('Data 1.1'!$BX:$BX, $R$1), $BR7,AE$2))</f>
        <v>0.48899999999999999</v>
      </c>
      <c r="AF7" s="69" cm="1">
        <f t="array" ref="AF7">IF($BR7&lt;0,0,INDEX('Data 1.1'!$E$13:INDEX('Data 1.1'!$BX:$BX, $R$1), $BR7,AF$2))</f>
        <v>41.180999999999997</v>
      </c>
      <c r="AG7" s="69" cm="1">
        <f t="array" ref="AG7">IF($BR7&lt;0,0,INDEX('Data 1.1'!$E$13:INDEX('Data 1.1'!$BX:$BX, $R$1), $BR7,AG$2))</f>
        <v>863.55799999999999</v>
      </c>
      <c r="AH7" s="69" cm="1">
        <f t="array" ref="AH7">IF($BR7&lt;0,0,INDEX('Data 1.1'!$E$13:INDEX('Data 1.1'!$BX:$BX, $R$1), $BR7,AH$2))</f>
        <v>4.9089999999999998</v>
      </c>
      <c r="AI7" s="69" cm="1">
        <f t="array" ref="AI7">IF($BR7&lt;0,0,INDEX('Data 1.1'!$E$13:INDEX('Data 1.1'!$BX:$BX, $R$1), $BR7,AI$2))</f>
        <v>8.8490000000000002</v>
      </c>
      <c r="AJ7" s="69"/>
      <c r="AK7" s="69" cm="1">
        <f t="array" ref="AK7">IF($BR7&lt;0,0,INDEX('Data 1.1'!$E$13:INDEX('Data 1.1'!$BX:$BX, $R$1), $BR7,AK$2))</f>
        <v>2531.58</v>
      </c>
      <c r="AL7" s="69" cm="1">
        <f t="array" ref="AL7">IF($BR7&lt;0,0,INDEX('Data 1.1'!$E$13:INDEX('Data 1.1'!$BX:$BX, $R$1), $BR7,AL$2))</f>
        <v>14.391</v>
      </c>
      <c r="AM7" s="69" cm="1">
        <f t="array" ref="AM7">IF($BR7&lt;0,0,INDEX('Data 1.1'!$E$13:INDEX('Data 1.1'!$BX:$BX, $R$1), $BR7,AM$2))</f>
        <v>3.4140000000000001</v>
      </c>
      <c r="AN7" s="69"/>
      <c r="AO7" s="69" cm="1">
        <f t="array" ref="AO7">IF($BR7&lt;0,0,INDEX('Data 1.1'!$E$13:INDEX('Data 1.1'!$BX:$BX, $R$1), $BR7,AO$2))</f>
        <v>3395.1390000000001</v>
      </c>
      <c r="AP7" s="69" cm="1">
        <f t="array" ref="AP7">IF($BR7&lt;0,0,INDEX('Data 1.1'!$E$13:INDEX('Data 1.1'!$BX:$BX, $R$1), $BR7,AP$2))</f>
        <v>19.298999999999999</v>
      </c>
      <c r="AQ7" s="69" cm="1">
        <f t="array" ref="AQ7">IF($BR7&lt;0,0,INDEX('Data 1.1'!$E$13:INDEX('Data 1.1'!$BX:$BX, $R$1), $BR7,AQ$2))</f>
        <v>1.3169999999999999</v>
      </c>
      <c r="AR7" s="69"/>
      <c r="AS7" s="69" cm="1">
        <f t="array" ref="AS7">IF($BR7&lt;0,0,INDEX('Data 1.1'!$E$13:INDEX('Data 1.1'!$BX:$BX, $R$1), $BR7,AS$2))</f>
        <v>11171.956</v>
      </c>
      <c r="AT7" s="69" cm="1">
        <f t="array" ref="AT7">IF($BR7&lt;0,0,INDEX('Data 1.1'!$E$13:INDEX('Data 1.1'!$BX:$BX, $R$1), $BR7,AT$2))</f>
        <v>63.506</v>
      </c>
      <c r="AU7" s="69" cm="1">
        <f t="array" ref="AU7">IF($BR7&lt;0,0,INDEX('Data 1.1'!$E$13:INDEX('Data 1.1'!$BX:$BX, $R$1), $BR7,AU$2))</f>
        <v>0.34200000000000003</v>
      </c>
      <c r="AV7" s="69"/>
      <c r="AW7" s="69" cm="1">
        <f t="array" ref="AW7">IF($BR7&lt;0,0,INDEX('Data 1.1'!$E$13:INDEX('Data 1.1'!$BX:$BX, $R$1), $BR7,AW$2))</f>
        <v>63.17</v>
      </c>
      <c r="AX7" s="69" cm="1">
        <f t="array" ref="AX7">IF($BR7&lt;0,0,INDEX('Data 1.1'!$E$13:INDEX('Data 1.1'!$BX:$BX, $R$1), $BR7,AX$2))</f>
        <v>0.35899999999999999</v>
      </c>
      <c r="AY7" s="69" cm="1">
        <f t="array" ref="AY7">IF($BR7&lt;0,0,INDEX('Data 1.1'!$E$13:INDEX('Data 1.1'!$BX:$BX, $R$1), $BR7,AY$2))</f>
        <v>35.259</v>
      </c>
      <c r="AZ7" s="69" cm="1">
        <f t="array" ref="AZ7">IF($BR7&lt;0,0,INDEX('Data 1.1'!$E$13:INDEX('Data 1.1'!$BX:$BX, $R$1), $BR7,AZ$2))</f>
        <v>668.08299999999997</v>
      </c>
      <c r="BA7" s="69" cm="1">
        <f t="array" ref="BA7">IF($BR7&lt;0,0,INDEX('Data 1.1'!$E$13:INDEX('Data 1.1'!$BX:$BX, $R$1), $BR7,BA$2))</f>
        <v>3.798</v>
      </c>
      <c r="BB7" s="69" cm="1">
        <f t="array" ref="BB7">IF($BR7&lt;0,0,INDEX('Data 1.1'!$E$13:INDEX('Data 1.1'!$BX:$BX, $R$1), $BR7,BB$2))</f>
        <v>3.9289999999999998</v>
      </c>
      <c r="BC7" s="69" cm="1">
        <f t="array" ref="BC7">IF($BR7&lt;0,0,INDEX('Data 1.1'!$E$13:INDEX('Data 1.1'!$BX:$BX, $R$1), $BR7,BC$2))</f>
        <v>731.25300000000004</v>
      </c>
      <c r="BD7" s="69" cm="1">
        <f t="array" ref="BD7">IF($BR7&lt;0,0,INDEX('Data 1.1'!$E$13:INDEX('Data 1.1'!$BX:$BX, $R$1), $BR7,BD$2))</f>
        <v>4.157</v>
      </c>
      <c r="BE7" s="69" cm="1">
        <f t="array" ref="BE7">IF($BR7&lt;0,0,INDEX('Data 1.1'!$E$13:INDEX('Data 1.1'!$BX:$BX, $R$1), $BR7,BE$2))</f>
        <v>2.1349999999999998</v>
      </c>
      <c r="BF7" s="69"/>
      <c r="BG7" s="69" cm="1">
        <f t="array" ref="BG7">IF($BR7&lt;0,0,INDEX('Data 1.1'!$E$13:INDEX('Data 1.1'!$BX:$BX, $R$1), $BR7,BG$2))</f>
        <v>11903.208000000001</v>
      </c>
      <c r="BH7" s="69" cm="1">
        <f t="array" ref="BH7">IF($BR7&lt;0,0,INDEX('Data 1.1'!$E$13:INDEX('Data 1.1'!$BX:$BX, $R$1), $BR7,BH$2))</f>
        <v>67.662999999999997</v>
      </c>
      <c r="BI7" s="69" cm="1">
        <f t="array" ref="BI7">IF($BR7&lt;0,0,INDEX('Data 1.1'!$E$13:INDEX('Data 1.1'!$BX:$BX, $R$1), $BR7,BI$2))</f>
        <v>0.28899999999999998</v>
      </c>
      <c r="BJ7" s="69"/>
      <c r="BK7" s="69" cm="1">
        <f t="array" ref="BK7">IF($BR7&lt;0,0,INDEX('Data 1.1'!$E$13:INDEX('Data 1.1'!$BX:$BX, $R$1), $BR7,BK$2))</f>
        <v>5688.6469999999999</v>
      </c>
      <c r="BL7" s="69" cm="1">
        <f t="array" ref="BL7">IF($BR7&lt;0,0,INDEX('Data 1.1'!$E$13:INDEX('Data 1.1'!$BX:$BX, $R$1), $BR7,BL$2))</f>
        <v>32.337000000000003</v>
      </c>
      <c r="BM7" s="69" cm="1">
        <f t="array" ref="BM7">IF($BR7&lt;0,0,INDEX('Data 1.1'!$E$13:INDEX('Data 1.1'!$BX:$BX, $R$1), $BR7,BM$2))</f>
        <v>0.76500000000000001</v>
      </c>
      <c r="BN7" s="69"/>
      <c r="BO7" s="69" cm="1">
        <f t="array" ref="BO7">IF($BR7&lt;0,0,INDEX('Data 1.1'!$E$13:INDEX('Data 1.1'!$BX:$BX, $R$1), $BR7,BO$2))</f>
        <v>17591.856</v>
      </c>
      <c r="BP7" s="69" cm="1">
        <f t="array" ref="BP7">IF($BR7&lt;0,0,INDEX('Data 1.1'!$E$13:INDEX('Data 1.1'!$BX:$BX, $R$1), $BR7,BP$2))</f>
        <v>100</v>
      </c>
      <c r="BQ7" s="69" cm="1">
        <f t="array" ref="BQ7">IF($BR7&lt;0,0,INDEX('Data 1.1'!$E$13:INDEX('Data 1.1'!$BX:$BX, $R$1), $BR7,BQ$2))</f>
        <v>0.251</v>
      </c>
      <c r="BR7" s="12">
        <f>BR6+1</f>
        <v>3</v>
      </c>
    </row>
    <row r="8" spans="1:70">
      <c r="K8" s="23" t="str">
        <f>IF('Table 1.2'!B6="People aged 18 years and over","People aged 55 years and over","People aged 55 - 75 years")</f>
        <v>People aged 55 years and over</v>
      </c>
      <c r="L8" s="23">
        <f>'Calculation 1.1'!Q8</f>
        <v>480</v>
      </c>
      <c r="P8" s="35">
        <v>42156</v>
      </c>
      <c r="Q8" s="69" cm="1">
        <f t="array" ref="Q8">IF($BR8&lt;0,0,INDEX('Data 1.1'!$E$13:INDEX('Data 1.1'!$BX:$BX, $R$1), $BR8,Q$2))</f>
        <v>7823.9970000000003</v>
      </c>
      <c r="R8" s="69" cm="1">
        <f t="array" ref="R8">IF($BR8&lt;0,0,INDEX('Data 1.1'!$E$13:INDEX('Data 1.1'!$BX:$BX, $R$1), $BR8,R$2))</f>
        <v>44.317</v>
      </c>
      <c r="S8" s="69" cm="1">
        <f t="array" ref="S8">IF($BR8&lt;0,0,INDEX('Data 1.1'!$E$13:INDEX('Data 1.1'!$BX:$BX, $R$1), $BR8,S$2))</f>
        <v>0.65200000000000002</v>
      </c>
      <c r="T8" s="69"/>
      <c r="U8" s="69" cm="1">
        <f t="array" ref="U8">IF($BR8&lt;0,0,INDEX('Data 1.1'!$E$13:INDEX('Data 1.1'!$BX:$BX, $R$1), $BR8,U$2))</f>
        <v>450.88600000000002</v>
      </c>
      <c r="V8" s="69" cm="1">
        <f t="array" ref="V8">IF($BR8&lt;0,0,INDEX('Data 1.1'!$E$13:INDEX('Data 1.1'!$BX:$BX, $R$1), $BR8,V$2))</f>
        <v>2.5539999999999998</v>
      </c>
      <c r="W8" s="69" cm="1">
        <f t="array" ref="W8">IF($BR8&lt;0,0,INDEX('Data 1.1'!$E$13:INDEX('Data 1.1'!$BX:$BX, $R$1), $BR8,W$2))</f>
        <v>11.509</v>
      </c>
      <c r="X8" s="69" cm="1">
        <f t="array" ref="X8">IF($BR8&lt;0,0,INDEX('Data 1.1'!$E$13:INDEX('Data 1.1'!$BX:$BX, $R$1), $BR8,X$2))</f>
        <v>392.27499999999998</v>
      </c>
      <c r="Y8" s="69" cm="1">
        <f t="array" ref="Y8">IF($BR8&lt;0,0,INDEX('Data 1.1'!$E$13:INDEX('Data 1.1'!$BX:$BX, $R$1), $BR8,Y$2))</f>
        <v>2.222</v>
      </c>
      <c r="Z8" s="69" cm="1">
        <f t="array" ref="Z8">IF($BR8&lt;0,0,INDEX('Data 1.1'!$E$13:INDEX('Data 1.1'!$BX:$BX, $R$1), $BR8,Z$2))</f>
        <v>10.672000000000001</v>
      </c>
      <c r="AA8" s="69" cm="1">
        <f t="array" ref="AA8">IF($BR8&lt;0,0,INDEX('Data 1.1'!$E$13:INDEX('Data 1.1'!$BX:$BX, $R$1), $BR8,AA$2))</f>
        <v>843.16</v>
      </c>
      <c r="AB8" s="69" cm="1">
        <f t="array" ref="AB8">IF($BR8&lt;0,0,INDEX('Data 1.1'!$E$13:INDEX('Data 1.1'!$BX:$BX, $R$1), $BR8,AB$2))</f>
        <v>4.7759999999999998</v>
      </c>
      <c r="AC8" s="69" cm="1">
        <f t="array" ref="AC8">IF($BR8&lt;0,0,INDEX('Data 1.1'!$E$13:INDEX('Data 1.1'!$BX:$BX, $R$1), $BR8,AC$2))</f>
        <v>6.2110000000000003</v>
      </c>
      <c r="AD8" s="69" cm="1">
        <f t="array" ref="AD8">IF($BR8&lt;0,0,INDEX('Data 1.1'!$E$13:INDEX('Data 1.1'!$BX:$BX, $R$1), $BR8,AD$2))</f>
        <v>68.709000000000003</v>
      </c>
      <c r="AE8" s="69" cm="1">
        <f t="array" ref="AE8">IF($BR8&lt;0,0,INDEX('Data 1.1'!$E$13:INDEX('Data 1.1'!$BX:$BX, $R$1), $BR8,AE$2))</f>
        <v>0.38900000000000001</v>
      </c>
      <c r="AF8" s="69" cm="1">
        <f t="array" ref="AF8">IF($BR8&lt;0,0,INDEX('Data 1.1'!$E$13:INDEX('Data 1.1'!$BX:$BX, $R$1), $BR8,AF$2))</f>
        <v>42.201999999999998</v>
      </c>
      <c r="AG8" s="69" cm="1">
        <f t="array" ref="AG8">IF($BR8&lt;0,0,INDEX('Data 1.1'!$E$13:INDEX('Data 1.1'!$BX:$BX, $R$1), $BR8,AG$2))</f>
        <v>911.87</v>
      </c>
      <c r="AH8" s="69" cm="1">
        <f t="array" ref="AH8">IF($BR8&lt;0,0,INDEX('Data 1.1'!$E$13:INDEX('Data 1.1'!$BX:$BX, $R$1), $BR8,AH$2))</f>
        <v>5.165</v>
      </c>
      <c r="AI8" s="69" cm="1">
        <f t="array" ref="AI8">IF($BR8&lt;0,0,INDEX('Data 1.1'!$E$13:INDEX('Data 1.1'!$BX:$BX, $R$1), $BR8,AI$2))</f>
        <v>6.883</v>
      </c>
      <c r="AJ8" s="69"/>
      <c r="AK8" s="69" cm="1">
        <f t="array" ref="AK8">IF($BR8&lt;0,0,INDEX('Data 1.1'!$E$13:INDEX('Data 1.1'!$BX:$BX, $R$1), $BR8,AK$2))</f>
        <v>2566.645</v>
      </c>
      <c r="AL8" s="69" cm="1">
        <f t="array" ref="AL8">IF($BR8&lt;0,0,INDEX('Data 1.1'!$E$13:INDEX('Data 1.1'!$BX:$BX, $R$1), $BR8,AL$2))</f>
        <v>14.538</v>
      </c>
      <c r="AM8" s="69" cm="1">
        <f t="array" ref="AM8">IF($BR8&lt;0,0,INDEX('Data 1.1'!$E$13:INDEX('Data 1.1'!$BX:$BX, $R$1), $BR8,AM$2))</f>
        <v>2.8010000000000002</v>
      </c>
      <c r="AN8" s="69"/>
      <c r="AO8" s="69" cm="1">
        <f t="array" ref="AO8">IF($BR8&lt;0,0,INDEX('Data 1.1'!$E$13:INDEX('Data 1.1'!$BX:$BX, $R$1), $BR8,AO$2))</f>
        <v>3478.5149999999999</v>
      </c>
      <c r="AP8" s="69" cm="1">
        <f t="array" ref="AP8">IF($BR8&lt;0,0,INDEX('Data 1.1'!$E$13:INDEX('Data 1.1'!$BX:$BX, $R$1), $BR8,AP$2))</f>
        <v>19.702999999999999</v>
      </c>
      <c r="AQ8" s="69" cm="1">
        <f t="array" ref="AQ8">IF($BR8&lt;0,0,INDEX('Data 1.1'!$E$13:INDEX('Data 1.1'!$BX:$BX, $R$1), $BR8,AQ$2))</f>
        <v>1.127</v>
      </c>
      <c r="AR8" s="69"/>
      <c r="AS8" s="69" cm="1">
        <f t="array" ref="AS8">IF($BR8&lt;0,0,INDEX('Data 1.1'!$E$13:INDEX('Data 1.1'!$BX:$BX, $R$1), $BR8,AS$2))</f>
        <v>11302.511</v>
      </c>
      <c r="AT8" s="69" cm="1">
        <f t="array" ref="AT8">IF($BR8&lt;0,0,INDEX('Data 1.1'!$E$13:INDEX('Data 1.1'!$BX:$BX, $R$1), $BR8,AT$2))</f>
        <v>64.021000000000001</v>
      </c>
      <c r="AU8" s="69" cm="1">
        <f t="array" ref="AU8">IF($BR8&lt;0,0,INDEX('Data 1.1'!$E$13:INDEX('Data 1.1'!$BX:$BX, $R$1), $BR8,AU$2))</f>
        <v>0.32400000000000001</v>
      </c>
      <c r="AV8" s="69"/>
      <c r="AW8" s="69" cm="1">
        <f t="array" ref="AW8">IF($BR8&lt;0,0,INDEX('Data 1.1'!$E$13:INDEX('Data 1.1'!$BX:$BX, $R$1), $BR8,AW$2))</f>
        <v>17.141999999999999</v>
      </c>
      <c r="AX8" s="69" cm="1">
        <f t="array" ref="AX8">IF($BR8&lt;0,0,INDEX('Data 1.1'!$E$13:INDEX('Data 1.1'!$BX:$BX, $R$1), $BR8,AX$2))</f>
        <v>9.7000000000000003E-2</v>
      </c>
      <c r="AY8" s="69" cm="1">
        <f t="array" ref="AY8">IF($BR8&lt;0,0,INDEX('Data 1.1'!$E$13:INDEX('Data 1.1'!$BX:$BX, $R$1), $BR8,AY$2))</f>
        <v>74.826999999999998</v>
      </c>
      <c r="AZ8" s="69" cm="1">
        <f t="array" ref="AZ8">IF($BR8&lt;0,0,INDEX('Data 1.1'!$E$13:INDEX('Data 1.1'!$BX:$BX, $R$1), $BR8,AZ$2))</f>
        <v>635.55399999999997</v>
      </c>
      <c r="BA8" s="69" cm="1">
        <f t="array" ref="BA8">IF($BR8&lt;0,0,INDEX('Data 1.1'!$E$13:INDEX('Data 1.1'!$BX:$BX, $R$1), $BR8,BA$2))</f>
        <v>3.6</v>
      </c>
      <c r="BB8" s="69" cm="1">
        <f t="array" ref="BB8">IF($BR8&lt;0,0,INDEX('Data 1.1'!$E$13:INDEX('Data 1.1'!$BX:$BX, $R$1), $BR8,BB$2))</f>
        <v>2.6509999999999998</v>
      </c>
      <c r="BC8" s="69" cm="1">
        <f t="array" ref="BC8">IF($BR8&lt;0,0,INDEX('Data 1.1'!$E$13:INDEX('Data 1.1'!$BX:$BX, $R$1), $BR8,BC$2))</f>
        <v>652.697</v>
      </c>
      <c r="BD8" s="69" cm="1">
        <f t="array" ref="BD8">IF($BR8&lt;0,0,INDEX('Data 1.1'!$E$13:INDEX('Data 1.1'!$BX:$BX, $R$1), $BR8,BD$2))</f>
        <v>3.6970000000000001</v>
      </c>
      <c r="BE8" s="69" cm="1">
        <f t="array" ref="BE8">IF($BR8&lt;0,0,INDEX('Data 1.1'!$E$13:INDEX('Data 1.1'!$BX:$BX, $R$1), $BR8,BE$2))</f>
        <v>2.39</v>
      </c>
      <c r="BF8" s="69"/>
      <c r="BG8" s="69" cm="1">
        <f t="array" ref="BG8">IF($BR8&lt;0,0,INDEX('Data 1.1'!$E$13:INDEX('Data 1.1'!$BX:$BX, $R$1), $BR8,BG$2))</f>
        <v>11955.208000000001</v>
      </c>
      <c r="BH8" s="69" cm="1">
        <f t="array" ref="BH8">IF($BR8&lt;0,0,INDEX('Data 1.1'!$E$13:INDEX('Data 1.1'!$BX:$BX, $R$1), $BR8,BH$2))</f>
        <v>67.718000000000004</v>
      </c>
      <c r="BI8" s="69" cm="1">
        <f t="array" ref="BI8">IF($BR8&lt;0,0,INDEX('Data 1.1'!$E$13:INDEX('Data 1.1'!$BX:$BX, $R$1), $BR8,BI$2))</f>
        <v>0.29799999999999999</v>
      </c>
      <c r="BJ8" s="69"/>
      <c r="BK8" s="69" cm="1">
        <f t="array" ref="BK8">IF($BR8&lt;0,0,INDEX('Data 1.1'!$E$13:INDEX('Data 1.1'!$BX:$BX, $R$1), $BR8,BK$2))</f>
        <v>5699.3090000000002</v>
      </c>
      <c r="BL8" s="69" cm="1">
        <f t="array" ref="BL8">IF($BR8&lt;0,0,INDEX('Data 1.1'!$E$13:INDEX('Data 1.1'!$BX:$BX, $R$1), $BR8,BL$2))</f>
        <v>32.281999999999996</v>
      </c>
      <c r="BM8" s="69" cm="1">
        <f t="array" ref="BM8">IF($BR8&lt;0,0,INDEX('Data 1.1'!$E$13:INDEX('Data 1.1'!$BX:$BX, $R$1), $BR8,BM$2))</f>
        <v>0.875</v>
      </c>
      <c r="BN8" s="69"/>
      <c r="BO8" s="69" cm="1">
        <f t="array" ref="BO8">IF($BR8&lt;0,0,INDEX('Data 1.1'!$E$13:INDEX('Data 1.1'!$BX:$BX, $R$1), $BR8,BO$2))</f>
        <v>17654.518</v>
      </c>
      <c r="BP8" s="69" cm="1">
        <f t="array" ref="BP8">IF($BR8&lt;0,0,INDEX('Data 1.1'!$E$13:INDEX('Data 1.1'!$BX:$BX, $R$1), $BR8,BP$2))</f>
        <v>100</v>
      </c>
      <c r="BQ8" s="69" cm="1">
        <f t="array" ref="BQ8">IF($BR8&lt;0,0,INDEX('Data 1.1'!$E$13:INDEX('Data 1.1'!$BX:$BX, $R$1), $BR8,BQ$2))</f>
        <v>0.28799999999999998</v>
      </c>
      <c r="BR8" s="12">
        <f t="shared" ref="BR8" si="0">BR7+1</f>
        <v>4</v>
      </c>
    </row>
    <row r="9" spans="1:70">
      <c r="K9" s="23" t="s">
        <v>70</v>
      </c>
      <c r="L9" s="23">
        <f>'Calculation 1.1'!Q9</f>
        <v>576</v>
      </c>
      <c r="P9" s="55" t="str">
        <f>TEXT(DATE(YEAR(P5)+2,1,1),"yyyy") &amp; "-" &amp; TEXT(DATE(YEAR(P5)+3,1,1),"yy")</f>
        <v>2016-17</v>
      </c>
      <c r="Q9" s="70" t="s">
        <v>95</v>
      </c>
      <c r="R9" s="70" t="s">
        <v>95</v>
      </c>
      <c r="S9" s="70" t="s">
        <v>95</v>
      </c>
      <c r="T9" s="70" t="s">
        <v>95</v>
      </c>
      <c r="U9" s="70" t="s">
        <v>95</v>
      </c>
      <c r="V9" s="70" t="s">
        <v>95</v>
      </c>
      <c r="W9" s="70" t="s">
        <v>95</v>
      </c>
      <c r="X9" s="70" t="s">
        <v>95</v>
      </c>
      <c r="Y9" s="70" t="s">
        <v>95</v>
      </c>
      <c r="Z9" s="70" t="s">
        <v>95</v>
      </c>
      <c r="AA9" s="70" t="s">
        <v>95</v>
      </c>
      <c r="AB9" s="70" t="s">
        <v>95</v>
      </c>
      <c r="AC9" s="70" t="s">
        <v>95</v>
      </c>
      <c r="AD9" s="70" t="s">
        <v>95</v>
      </c>
      <c r="AE9" s="70" t="s">
        <v>95</v>
      </c>
      <c r="AF9" s="70" t="s">
        <v>95</v>
      </c>
      <c r="AG9" s="70" t="s">
        <v>95</v>
      </c>
      <c r="AH9" s="70" t="s">
        <v>95</v>
      </c>
      <c r="AI9" s="70" t="s">
        <v>95</v>
      </c>
      <c r="AJ9" s="70" t="s">
        <v>95</v>
      </c>
      <c r="AK9" s="70" t="s">
        <v>95</v>
      </c>
      <c r="AL9" s="70" t="s">
        <v>95</v>
      </c>
      <c r="AM9" s="70" t="s">
        <v>95</v>
      </c>
      <c r="AN9" s="70" t="s">
        <v>95</v>
      </c>
      <c r="AO9" s="70" t="s">
        <v>95</v>
      </c>
      <c r="AP9" s="70" t="s">
        <v>95</v>
      </c>
      <c r="AQ9" s="70" t="s">
        <v>95</v>
      </c>
      <c r="AR9" s="70" t="s">
        <v>95</v>
      </c>
      <c r="AS9" s="70" t="s">
        <v>95</v>
      </c>
      <c r="AT9" s="70" t="s">
        <v>95</v>
      </c>
      <c r="AU9" s="70" t="s">
        <v>95</v>
      </c>
      <c r="AV9" s="70" t="s">
        <v>95</v>
      </c>
      <c r="AW9" s="70" t="s">
        <v>95</v>
      </c>
      <c r="AX9" s="70" t="s">
        <v>95</v>
      </c>
      <c r="AY9" s="70" t="s">
        <v>95</v>
      </c>
      <c r="AZ9" s="70" t="s">
        <v>95</v>
      </c>
      <c r="BA9" s="70" t="s">
        <v>95</v>
      </c>
      <c r="BB9" s="70" t="s">
        <v>95</v>
      </c>
      <c r="BC9" s="70" t="s">
        <v>95</v>
      </c>
      <c r="BD9" s="70" t="s">
        <v>95</v>
      </c>
      <c r="BE9" s="70" t="s">
        <v>95</v>
      </c>
      <c r="BF9" s="70" t="s">
        <v>95</v>
      </c>
      <c r="BG9" s="70" t="s">
        <v>95</v>
      </c>
      <c r="BH9" s="70" t="s">
        <v>95</v>
      </c>
      <c r="BI9" s="70" t="s">
        <v>95</v>
      </c>
      <c r="BJ9" s="70" t="s">
        <v>95</v>
      </c>
      <c r="BK9" s="70" t="s">
        <v>95</v>
      </c>
      <c r="BL9" s="70" t="s">
        <v>95</v>
      </c>
      <c r="BM9" s="70" t="s">
        <v>95</v>
      </c>
      <c r="BN9" s="70" t="s">
        <v>95</v>
      </c>
      <c r="BO9" s="70" t="s">
        <v>95</v>
      </c>
      <c r="BP9" s="70" t="s">
        <v>95</v>
      </c>
      <c r="BQ9" s="70" t="s">
        <v>95</v>
      </c>
    </row>
    <row r="10" spans="1:70">
      <c r="K10" s="23" t="s">
        <v>71</v>
      </c>
      <c r="L10" s="23">
        <f>'Calculation 1.1'!Q10</f>
        <v>672</v>
      </c>
      <c r="P10" s="35" t="str">
        <f>TEXT(DATE(YEAR(P5)+2,9,1), "mmm-yy")</f>
        <v>Sep-16</v>
      </c>
      <c r="Q10" s="69" cm="1">
        <f t="array" ref="Q10">IF($BR10&lt;0,0,INDEX('Data 1.1'!$E$13:INDEX('Data 1.1'!$BX:$BX, $R$1), $BR10,Q$2))</f>
        <v>7829.4250000000002</v>
      </c>
      <c r="R10" s="69" cm="1">
        <f t="array" ref="R10">IF($BR10&lt;0,0,INDEX('Data 1.1'!$E$13:INDEX('Data 1.1'!$BX:$BX, $R$1), $BR10,R$2))</f>
        <v>43.357999999999997</v>
      </c>
      <c r="S10" s="69" cm="1">
        <f t="array" ref="S10">IF($BR10&lt;0,0,INDEX('Data 1.1'!$E$13:INDEX('Data 1.1'!$BX:$BX, $R$1), $BR10,S$2))</f>
        <v>0.56000000000000005</v>
      </c>
      <c r="T10" s="69"/>
      <c r="U10" s="69" cm="1">
        <f t="array" ref="U10">IF($BR10&lt;0,0,INDEX('Data 1.1'!$E$13:INDEX('Data 1.1'!$BX:$BX, $R$1), $BR10,U$2))</f>
        <v>528.005</v>
      </c>
      <c r="V10" s="69" cm="1">
        <f t="array" ref="V10">IF($BR10&lt;0,0,INDEX('Data 1.1'!$E$13:INDEX('Data 1.1'!$BX:$BX, $R$1), $BR10,V$2))</f>
        <v>2.9239999999999999</v>
      </c>
      <c r="W10" s="69" cm="1">
        <f t="array" ref="W10">IF($BR10&lt;0,0,INDEX('Data 1.1'!$E$13:INDEX('Data 1.1'!$BX:$BX, $R$1), $BR10,W$2))</f>
        <v>12.464</v>
      </c>
      <c r="X10" s="69" cm="1">
        <f t="array" ref="X10">IF($BR10&lt;0,0,INDEX('Data 1.1'!$E$13:INDEX('Data 1.1'!$BX:$BX, $R$1), $BR10,X$2))</f>
        <v>344.03500000000003</v>
      </c>
      <c r="Y10" s="69" cm="1">
        <f t="array" ref="Y10">IF($BR10&lt;0,0,INDEX('Data 1.1'!$E$13:INDEX('Data 1.1'!$BX:$BX, $R$1), $BR10,Y$2))</f>
        <v>1.905</v>
      </c>
      <c r="Z10" s="69" cm="1">
        <f t="array" ref="Z10">IF($BR10&lt;0,0,INDEX('Data 1.1'!$E$13:INDEX('Data 1.1'!$BX:$BX, $R$1), $BR10,Z$2))</f>
        <v>12.202</v>
      </c>
      <c r="AA10" s="69" cm="1">
        <f t="array" ref="AA10">IF($BR10&lt;0,0,INDEX('Data 1.1'!$E$13:INDEX('Data 1.1'!$BX:$BX, $R$1), $BR10,AA$2))</f>
        <v>872.03899999999999</v>
      </c>
      <c r="AB10" s="69" cm="1">
        <f t="array" ref="AB10">IF($BR10&lt;0,0,INDEX('Data 1.1'!$E$13:INDEX('Data 1.1'!$BX:$BX, $R$1), $BR10,AB$2))</f>
        <v>4.8289999999999997</v>
      </c>
      <c r="AC10" s="69" cm="1">
        <f t="array" ref="AC10">IF($BR10&lt;0,0,INDEX('Data 1.1'!$E$13:INDEX('Data 1.1'!$BX:$BX, $R$1), $BR10,AC$2))</f>
        <v>9.9960000000000004</v>
      </c>
      <c r="AD10" s="69" cm="1">
        <f t="array" ref="AD10">IF($BR10&lt;0,0,INDEX('Data 1.1'!$E$13:INDEX('Data 1.1'!$BX:$BX, $R$1), $BR10,AD$2))</f>
        <v>76.069999999999993</v>
      </c>
      <c r="AE10" s="69" cm="1">
        <f t="array" ref="AE10">IF($BR10&lt;0,0,INDEX('Data 1.1'!$E$13:INDEX('Data 1.1'!$BX:$BX, $R$1), $BR10,AE$2))</f>
        <v>0.42099999999999999</v>
      </c>
      <c r="AF10" s="69" cm="1">
        <f t="array" ref="AF10">IF($BR10&lt;0,0,INDEX('Data 1.1'!$E$13:INDEX('Data 1.1'!$BX:$BX, $R$1), $BR10,AF$2))</f>
        <v>27.605</v>
      </c>
      <c r="AG10" s="69" cm="1">
        <f t="array" ref="AG10">IF($BR10&lt;0,0,INDEX('Data 1.1'!$E$13:INDEX('Data 1.1'!$BX:$BX, $R$1), $BR10,AG$2))</f>
        <v>948.10900000000004</v>
      </c>
      <c r="AH10" s="69" cm="1">
        <f t="array" ref="AH10">IF($BR10&lt;0,0,INDEX('Data 1.1'!$E$13:INDEX('Data 1.1'!$BX:$BX, $R$1), $BR10,AH$2))</f>
        <v>5.25</v>
      </c>
      <c r="AI10" s="69" cm="1">
        <f t="array" ref="AI10">IF($BR10&lt;0,0,INDEX('Data 1.1'!$E$13:INDEX('Data 1.1'!$BX:$BX, $R$1), $BR10,AI$2))</f>
        <v>9.2210000000000001</v>
      </c>
      <c r="AJ10" s="69"/>
      <c r="AK10" s="69" cm="1">
        <f t="array" ref="AK10">IF($BR10&lt;0,0,INDEX('Data 1.1'!$E$13:INDEX('Data 1.1'!$BX:$BX, $R$1), $BR10,AK$2))</f>
        <v>2696.6610000000001</v>
      </c>
      <c r="AL10" s="69" cm="1">
        <f t="array" ref="AL10">IF($BR10&lt;0,0,INDEX('Data 1.1'!$E$13:INDEX('Data 1.1'!$BX:$BX, $R$1), $BR10,AL$2))</f>
        <v>14.933999999999999</v>
      </c>
      <c r="AM10" s="69" cm="1">
        <f t="array" ref="AM10">IF($BR10&lt;0,0,INDEX('Data 1.1'!$E$13:INDEX('Data 1.1'!$BX:$BX, $R$1), $BR10,AM$2))</f>
        <v>3.7949999999999999</v>
      </c>
      <c r="AN10" s="69"/>
      <c r="AO10" s="69" cm="1">
        <f t="array" ref="AO10">IF($BR10&lt;0,0,INDEX('Data 1.1'!$E$13:INDEX('Data 1.1'!$BX:$BX, $R$1), $BR10,AO$2))</f>
        <v>3644.77</v>
      </c>
      <c r="AP10" s="69" cm="1">
        <f t="array" ref="AP10">IF($BR10&lt;0,0,INDEX('Data 1.1'!$E$13:INDEX('Data 1.1'!$BX:$BX, $R$1), $BR10,AP$2))</f>
        <v>20.184000000000001</v>
      </c>
      <c r="AQ10" s="69" cm="1">
        <f t="array" ref="AQ10">IF($BR10&lt;0,0,INDEX('Data 1.1'!$E$13:INDEX('Data 1.1'!$BX:$BX, $R$1), $BR10,AQ$2))</f>
        <v>1.0820000000000001</v>
      </c>
      <c r="AR10" s="69"/>
      <c r="AS10" s="69" cm="1">
        <f t="array" ref="AS10">IF($BR10&lt;0,0,INDEX('Data 1.1'!$E$13:INDEX('Data 1.1'!$BX:$BX, $R$1), $BR10,AS$2))</f>
        <v>11474.195</v>
      </c>
      <c r="AT10" s="69" cm="1">
        <f t="array" ref="AT10">IF($BR10&lt;0,0,INDEX('Data 1.1'!$E$13:INDEX('Data 1.1'!$BX:$BX, $R$1), $BR10,AT$2))</f>
        <v>63.542000000000002</v>
      </c>
      <c r="AU10" s="69" cm="1">
        <f t="array" ref="AU10">IF($BR10&lt;0,0,INDEX('Data 1.1'!$E$13:INDEX('Data 1.1'!$BX:$BX, $R$1), $BR10,AU$2))</f>
        <v>0.32500000000000001</v>
      </c>
      <c r="AV10" s="69"/>
      <c r="AW10" s="69" cm="1">
        <f t="array" ref="AW10">IF($BR10&lt;0,0,INDEX('Data 1.1'!$E$13:INDEX('Data 1.1'!$BX:$BX, $R$1), $BR10,AW$2))</f>
        <v>15.098000000000001</v>
      </c>
      <c r="AX10" s="69" cm="1">
        <f t="array" ref="AX10">IF($BR10&lt;0,0,INDEX('Data 1.1'!$E$13:INDEX('Data 1.1'!$BX:$BX, $R$1), $BR10,AX$2))</f>
        <v>8.4000000000000005E-2</v>
      </c>
      <c r="AY10" s="69" cm="1">
        <f t="array" ref="AY10">IF($BR10&lt;0,0,INDEX('Data 1.1'!$E$13:INDEX('Data 1.1'!$BX:$BX, $R$1), $BR10,AY$2))</f>
        <v>68.897000000000006</v>
      </c>
      <c r="AZ10" s="69" cm="1">
        <f t="array" ref="AZ10">IF($BR10&lt;0,0,INDEX('Data 1.1'!$E$13:INDEX('Data 1.1'!$BX:$BX, $R$1), $BR10,AZ$2))</f>
        <v>603.41999999999996</v>
      </c>
      <c r="BA10" s="69" cm="1">
        <f t="array" ref="BA10">IF($BR10&lt;0,0,INDEX('Data 1.1'!$E$13:INDEX('Data 1.1'!$BX:$BX, $R$1), $BR10,BA$2))</f>
        <v>3.3420000000000001</v>
      </c>
      <c r="BB10" s="69" cm="1">
        <f t="array" ref="BB10">IF($BR10&lt;0,0,INDEX('Data 1.1'!$E$13:INDEX('Data 1.1'!$BX:$BX, $R$1), $BR10,BB$2))</f>
        <v>3.5550000000000002</v>
      </c>
      <c r="BC10" s="69" cm="1">
        <f t="array" ref="BC10">IF($BR10&lt;0,0,INDEX('Data 1.1'!$E$13:INDEX('Data 1.1'!$BX:$BX, $R$1), $BR10,BC$2))</f>
        <v>618.51800000000003</v>
      </c>
      <c r="BD10" s="69" cm="1">
        <f t="array" ref="BD10">IF($BR10&lt;0,0,INDEX('Data 1.1'!$E$13:INDEX('Data 1.1'!$BX:$BX, $R$1), $BR10,BD$2))</f>
        <v>3.4249999999999998</v>
      </c>
      <c r="BE10" s="69" cm="1">
        <f t="array" ref="BE10">IF($BR10&lt;0,0,INDEX('Data 1.1'!$E$13:INDEX('Data 1.1'!$BX:$BX, $R$1), $BR10,BE$2))</f>
        <v>2.3969999999999998</v>
      </c>
      <c r="BF10" s="69"/>
      <c r="BG10" s="69" cm="1">
        <f t="array" ref="BG10">IF($BR10&lt;0,0,INDEX('Data 1.1'!$E$13:INDEX('Data 1.1'!$BX:$BX, $R$1), $BR10,BG$2))</f>
        <v>12092.714</v>
      </c>
      <c r="BH10" s="69" cm="1">
        <f t="array" ref="BH10">IF($BR10&lt;0,0,INDEX('Data 1.1'!$E$13:INDEX('Data 1.1'!$BX:$BX, $R$1), $BR10,BH$2))</f>
        <v>66.968000000000004</v>
      </c>
      <c r="BI10" s="69" cm="1">
        <f t="array" ref="BI10">IF($BR10&lt;0,0,INDEX('Data 1.1'!$E$13:INDEX('Data 1.1'!$BX:$BX, $R$1), $BR10,BI$2))</f>
        <v>0.28699999999999998</v>
      </c>
      <c r="BJ10" s="69"/>
      <c r="BK10" s="69" cm="1">
        <f t="array" ref="BK10">IF($BR10&lt;0,0,INDEX('Data 1.1'!$E$13:INDEX('Data 1.1'!$BX:$BX, $R$1), $BR10,BK$2))</f>
        <v>5964.8050000000003</v>
      </c>
      <c r="BL10" s="69" cm="1">
        <f t="array" ref="BL10">IF($BR10&lt;0,0,INDEX('Data 1.1'!$E$13:INDEX('Data 1.1'!$BX:$BX, $R$1), $BR10,BL$2))</f>
        <v>33.031999999999996</v>
      </c>
      <c r="BM10" s="69" cm="1">
        <f t="array" ref="BM10">IF($BR10&lt;0,0,INDEX('Data 1.1'!$E$13:INDEX('Data 1.1'!$BX:$BX, $R$1), $BR10,BM$2))</f>
        <v>0.68</v>
      </c>
      <c r="BN10" s="69"/>
      <c r="BO10" s="69" cm="1">
        <f t="array" ref="BO10">IF($BR10&lt;0,0,INDEX('Data 1.1'!$E$13:INDEX('Data 1.1'!$BX:$BX, $R$1), $BR10,BO$2))</f>
        <v>18057.518</v>
      </c>
      <c r="BP10" s="69" cm="1">
        <f t="array" ref="BP10">IF($BR10&lt;0,0,INDEX('Data 1.1'!$E$13:INDEX('Data 1.1'!$BX:$BX, $R$1), $BR10,BP$2))</f>
        <v>100</v>
      </c>
      <c r="BQ10" s="69" cm="1">
        <f t="array" ref="BQ10">IF($BR10&lt;0,0,INDEX('Data 1.1'!$E$13:INDEX('Data 1.1'!$BX:$BX, $R$1), $BR10,BQ$2))</f>
        <v>0.22600000000000001</v>
      </c>
      <c r="BR10" s="12">
        <f>BR8+1</f>
        <v>5</v>
      </c>
    </row>
    <row r="11" spans="1:70">
      <c r="K11" s="23" t="s">
        <v>80</v>
      </c>
      <c r="L11" s="23">
        <f>'Calculation 1.1'!Q11</f>
        <v>768</v>
      </c>
      <c r="P11" s="35" t="str">
        <f>TEXT(DATE(YEAR(P5)+2,12,1), "mmm-yy")</f>
        <v>Dec-16</v>
      </c>
      <c r="Q11" s="69" cm="1">
        <f t="array" ref="Q11">IF($BR11&lt;0,0,INDEX('Data 1.1'!$E$13:INDEX('Data 1.1'!$BX:$BX, $R$1), $BR11,Q$2))</f>
        <v>7839.1719999999996</v>
      </c>
      <c r="R11" s="69" cm="1">
        <f t="array" ref="R11">IF($BR11&lt;0,0,INDEX('Data 1.1'!$E$13:INDEX('Data 1.1'!$BX:$BX, $R$1), $BR11,R$2))</f>
        <v>43.183</v>
      </c>
      <c r="S11" s="69" cm="1">
        <f t="array" ref="S11">IF($BR11&lt;0,0,INDEX('Data 1.1'!$E$13:INDEX('Data 1.1'!$BX:$BX, $R$1), $BR11,S$2))</f>
        <v>0.60399999999999998</v>
      </c>
      <c r="T11" s="69"/>
      <c r="U11" s="69" cm="1">
        <f t="array" ref="U11">IF($BR11&lt;0,0,INDEX('Data 1.1'!$E$13:INDEX('Data 1.1'!$BX:$BX, $R$1), $BR11,U$2))</f>
        <v>537.61</v>
      </c>
      <c r="V11" s="69" cm="1">
        <f t="array" ref="V11">IF($BR11&lt;0,0,INDEX('Data 1.1'!$E$13:INDEX('Data 1.1'!$BX:$BX, $R$1), $BR11,V$2))</f>
        <v>2.9609999999999999</v>
      </c>
      <c r="W11" s="69" cm="1">
        <f t="array" ref="W11">IF($BR11&lt;0,0,INDEX('Data 1.1'!$E$13:INDEX('Data 1.1'!$BX:$BX, $R$1), $BR11,W$2))</f>
        <v>12.57</v>
      </c>
      <c r="X11" s="69" cm="1">
        <f t="array" ref="X11">IF($BR11&lt;0,0,INDEX('Data 1.1'!$E$13:INDEX('Data 1.1'!$BX:$BX, $R$1), $BR11,X$2))</f>
        <v>414.91300000000001</v>
      </c>
      <c r="Y11" s="69" cm="1">
        <f t="array" ref="Y11">IF($BR11&lt;0,0,INDEX('Data 1.1'!$E$13:INDEX('Data 1.1'!$BX:$BX, $R$1), $BR11,Y$2))</f>
        <v>2.286</v>
      </c>
      <c r="Z11" s="69" cm="1">
        <f t="array" ref="Z11">IF($BR11&lt;0,0,INDEX('Data 1.1'!$E$13:INDEX('Data 1.1'!$BX:$BX, $R$1), $BR11,Z$2))</f>
        <v>14.619</v>
      </c>
      <c r="AA11" s="69" cm="1">
        <f t="array" ref="AA11">IF($BR11&lt;0,0,INDEX('Data 1.1'!$E$13:INDEX('Data 1.1'!$BX:$BX, $R$1), $BR11,AA$2))</f>
        <v>952.52300000000002</v>
      </c>
      <c r="AB11" s="69" cm="1">
        <f t="array" ref="AB11">IF($BR11&lt;0,0,INDEX('Data 1.1'!$E$13:INDEX('Data 1.1'!$BX:$BX, $R$1), $BR11,AB$2))</f>
        <v>5.2469999999999999</v>
      </c>
      <c r="AC11" s="69" cm="1">
        <f t="array" ref="AC11">IF($BR11&lt;0,0,INDEX('Data 1.1'!$E$13:INDEX('Data 1.1'!$BX:$BX, $R$1), $BR11,AC$2))</f>
        <v>8.2010000000000005</v>
      </c>
      <c r="AD11" s="69" cm="1">
        <f t="array" ref="AD11">IF($BR11&lt;0,0,INDEX('Data 1.1'!$E$13:INDEX('Data 1.1'!$BX:$BX, $R$1), $BR11,AD$2))</f>
        <v>83.554000000000002</v>
      </c>
      <c r="AE11" s="69" cm="1">
        <f t="array" ref="AE11">IF($BR11&lt;0,0,INDEX('Data 1.1'!$E$13:INDEX('Data 1.1'!$BX:$BX, $R$1), $BR11,AE$2))</f>
        <v>0.46</v>
      </c>
      <c r="AF11" s="69" cm="1">
        <f t="array" ref="AF11">IF($BR11&lt;0,0,INDEX('Data 1.1'!$E$13:INDEX('Data 1.1'!$BX:$BX, $R$1), $BR11,AF$2))</f>
        <v>23.940999999999999</v>
      </c>
      <c r="AG11" s="69" cm="1">
        <f t="array" ref="AG11">IF($BR11&lt;0,0,INDEX('Data 1.1'!$E$13:INDEX('Data 1.1'!$BX:$BX, $R$1), $BR11,AG$2))</f>
        <v>1036.077</v>
      </c>
      <c r="AH11" s="69" cm="1">
        <f t="array" ref="AH11">IF($BR11&lt;0,0,INDEX('Data 1.1'!$E$13:INDEX('Data 1.1'!$BX:$BX, $R$1), $BR11,AH$2))</f>
        <v>5.7069999999999999</v>
      </c>
      <c r="AI11" s="69" cm="1">
        <f t="array" ref="AI11">IF($BR11&lt;0,0,INDEX('Data 1.1'!$E$13:INDEX('Data 1.1'!$BX:$BX, $R$1), $BR11,AI$2))</f>
        <v>7.6109999999999998</v>
      </c>
      <c r="AJ11" s="69"/>
      <c r="AK11" s="69" cm="1">
        <f t="array" ref="AK11">IF($BR11&lt;0,0,INDEX('Data 1.1'!$E$13:INDEX('Data 1.1'!$BX:$BX, $R$1), $BR11,AK$2))</f>
        <v>2661.672</v>
      </c>
      <c r="AL11" s="69" cm="1">
        <f t="array" ref="AL11">IF($BR11&lt;0,0,INDEX('Data 1.1'!$E$13:INDEX('Data 1.1'!$BX:$BX, $R$1), $BR11,AL$2))</f>
        <v>14.662000000000001</v>
      </c>
      <c r="AM11" s="69" cm="1">
        <f t="array" ref="AM11">IF($BR11&lt;0,0,INDEX('Data 1.1'!$E$13:INDEX('Data 1.1'!$BX:$BX, $R$1), $BR11,AM$2))</f>
        <v>3.1779999999999999</v>
      </c>
      <c r="AN11" s="69"/>
      <c r="AO11" s="69" cm="1">
        <f t="array" ref="AO11">IF($BR11&lt;0,0,INDEX('Data 1.1'!$E$13:INDEX('Data 1.1'!$BX:$BX, $R$1), $BR11,AO$2))</f>
        <v>3697.7489999999998</v>
      </c>
      <c r="AP11" s="69" cm="1">
        <f t="array" ref="AP11">IF($BR11&lt;0,0,INDEX('Data 1.1'!$E$13:INDEX('Data 1.1'!$BX:$BX, $R$1), $BR11,AP$2))</f>
        <v>20.369</v>
      </c>
      <c r="AQ11" s="69" cm="1">
        <f t="array" ref="AQ11">IF($BR11&lt;0,0,INDEX('Data 1.1'!$E$13:INDEX('Data 1.1'!$BX:$BX, $R$1), $BR11,AQ$2))</f>
        <v>1.0289999999999999</v>
      </c>
      <c r="AR11" s="69"/>
      <c r="AS11" s="69" cm="1">
        <f t="array" ref="AS11">IF($BR11&lt;0,0,INDEX('Data 1.1'!$E$13:INDEX('Data 1.1'!$BX:$BX, $R$1), $BR11,AS$2))</f>
        <v>11536.922</v>
      </c>
      <c r="AT11" s="69" cm="1">
        <f t="array" ref="AT11">IF($BR11&lt;0,0,INDEX('Data 1.1'!$E$13:INDEX('Data 1.1'!$BX:$BX, $R$1), $BR11,AT$2))</f>
        <v>63.552</v>
      </c>
      <c r="AU11" s="69" cm="1">
        <f t="array" ref="AU11">IF($BR11&lt;0,0,INDEX('Data 1.1'!$E$13:INDEX('Data 1.1'!$BX:$BX, $R$1), $BR11,AU$2))</f>
        <v>0.29199999999999998</v>
      </c>
      <c r="AV11" s="69"/>
      <c r="AW11" s="69" cm="1">
        <f t="array" ref="AW11">IF($BR11&lt;0,0,INDEX('Data 1.1'!$E$13:INDEX('Data 1.1'!$BX:$BX, $R$1), $BR11,AW$2))</f>
        <v>16.228000000000002</v>
      </c>
      <c r="AX11" s="69" cm="1">
        <f t="array" ref="AX11">IF($BR11&lt;0,0,INDEX('Data 1.1'!$E$13:INDEX('Data 1.1'!$BX:$BX, $R$1), $BR11,AX$2))</f>
        <v>8.8999999999999996E-2</v>
      </c>
      <c r="AY11" s="69" cm="1">
        <f t="array" ref="AY11">IF($BR11&lt;0,0,INDEX('Data 1.1'!$E$13:INDEX('Data 1.1'!$BX:$BX, $R$1), $BR11,AY$2))</f>
        <v>59.811999999999998</v>
      </c>
      <c r="AZ11" s="69" cm="1">
        <f t="array" ref="AZ11">IF($BR11&lt;0,0,INDEX('Data 1.1'!$E$13:INDEX('Data 1.1'!$BX:$BX, $R$1), $BR11,AZ$2))</f>
        <v>588.25199999999995</v>
      </c>
      <c r="BA11" s="69" cm="1">
        <f t="array" ref="BA11">IF($BR11&lt;0,0,INDEX('Data 1.1'!$E$13:INDEX('Data 1.1'!$BX:$BX, $R$1), $BR11,BA$2))</f>
        <v>3.24</v>
      </c>
      <c r="BB11" s="69" cm="1">
        <f t="array" ref="BB11">IF($BR11&lt;0,0,INDEX('Data 1.1'!$E$13:INDEX('Data 1.1'!$BX:$BX, $R$1), $BR11,BB$2))</f>
        <v>3.4710000000000001</v>
      </c>
      <c r="BC11" s="69" cm="1">
        <f t="array" ref="BC11">IF($BR11&lt;0,0,INDEX('Data 1.1'!$E$13:INDEX('Data 1.1'!$BX:$BX, $R$1), $BR11,BC$2))</f>
        <v>604.48</v>
      </c>
      <c r="BD11" s="69" cm="1">
        <f t="array" ref="BD11">IF($BR11&lt;0,0,INDEX('Data 1.1'!$E$13:INDEX('Data 1.1'!$BX:$BX, $R$1), $BR11,BD$2))</f>
        <v>3.33</v>
      </c>
      <c r="BE11" s="69" cm="1">
        <f t="array" ref="BE11">IF($BR11&lt;0,0,INDEX('Data 1.1'!$E$13:INDEX('Data 1.1'!$BX:$BX, $R$1), $BR11,BE$2))</f>
        <v>2.5569999999999999</v>
      </c>
      <c r="BF11" s="69"/>
      <c r="BG11" s="69" cm="1">
        <f t="array" ref="BG11">IF($BR11&lt;0,0,INDEX('Data 1.1'!$E$13:INDEX('Data 1.1'!$BX:$BX, $R$1), $BR11,BG$2))</f>
        <v>12141.402</v>
      </c>
      <c r="BH11" s="69" cm="1">
        <f t="array" ref="BH11">IF($BR11&lt;0,0,INDEX('Data 1.1'!$E$13:INDEX('Data 1.1'!$BX:$BX, $R$1), $BR11,BH$2))</f>
        <v>66.882000000000005</v>
      </c>
      <c r="BI11" s="69" cm="1">
        <f t="array" ref="BI11">IF($BR11&lt;0,0,INDEX('Data 1.1'!$E$13:INDEX('Data 1.1'!$BX:$BX, $R$1), $BR11,BI$2))</f>
        <v>0.26</v>
      </c>
      <c r="BJ11" s="69"/>
      <c r="BK11" s="69" cm="1">
        <f t="array" ref="BK11">IF($BR11&lt;0,0,INDEX('Data 1.1'!$E$13:INDEX('Data 1.1'!$BX:$BX, $R$1), $BR11,BK$2))</f>
        <v>6012.0550000000003</v>
      </c>
      <c r="BL11" s="69" cm="1">
        <f t="array" ref="BL11">IF($BR11&lt;0,0,INDEX('Data 1.1'!$E$13:INDEX('Data 1.1'!$BX:$BX, $R$1), $BR11,BL$2))</f>
        <v>33.118000000000002</v>
      </c>
      <c r="BM11" s="69" cm="1">
        <f t="array" ref="BM11">IF($BR11&lt;0,0,INDEX('Data 1.1'!$E$13:INDEX('Data 1.1'!$BX:$BX, $R$1), $BR11,BM$2))</f>
        <v>0.71299999999999997</v>
      </c>
      <c r="BN11" s="69"/>
      <c r="BO11" s="69" cm="1">
        <f t="array" ref="BO11">IF($BR11&lt;0,0,INDEX('Data 1.1'!$E$13:INDEX('Data 1.1'!$BX:$BX, $R$1), $BR11,BO$2))</f>
        <v>18153.455999999998</v>
      </c>
      <c r="BP11" s="69" cm="1">
        <f t="array" ref="BP11">IF($BR11&lt;0,0,INDEX('Data 1.1'!$E$13:INDEX('Data 1.1'!$BX:$BX, $R$1), $BR11,BP$2))</f>
        <v>100</v>
      </c>
      <c r="BQ11" s="69" cm="1">
        <f t="array" ref="BQ11">IF($BR11&lt;0,0,INDEX('Data 1.1'!$E$13:INDEX('Data 1.1'!$BX:$BX, $R$1), $BR11,BQ$2))</f>
        <v>0.17199999999999999</v>
      </c>
      <c r="BR11" s="12">
        <f>BR10+1</f>
        <v>6</v>
      </c>
    </row>
    <row r="12" spans="1:70">
      <c r="K12" s="23" t="s">
        <v>46</v>
      </c>
      <c r="L12" s="23">
        <f>'Calculation 1.1'!Q12</f>
        <v>864</v>
      </c>
      <c r="P12" s="35" t="str">
        <f>TEXT(DATE(YEAR(P5)+3,3,1), "mmm-yy")</f>
        <v>Mar-17</v>
      </c>
      <c r="Q12" s="69" cm="1">
        <f t="array" ref="Q12">IF($BR12&lt;0,0,INDEX('Data 1.1'!$E$13:INDEX('Data 1.1'!$BX:$BX, $R$1), $BR12,Q$2))</f>
        <v>7750.1</v>
      </c>
      <c r="R12" s="69" cm="1">
        <f t="array" ref="R12">IF($BR12&lt;0,0,INDEX('Data 1.1'!$E$13:INDEX('Data 1.1'!$BX:$BX, $R$1), $BR12,R$2))</f>
        <v>42.606000000000002</v>
      </c>
      <c r="S12" s="69" cm="1">
        <f t="array" ref="S12">IF($BR12&lt;0,0,INDEX('Data 1.1'!$E$13:INDEX('Data 1.1'!$BX:$BX, $R$1), $BR12,S$2))</f>
        <v>0.68899999999999995</v>
      </c>
      <c r="T12" s="69"/>
      <c r="U12" s="69" cm="1">
        <f t="array" ref="U12">IF($BR12&lt;0,0,INDEX('Data 1.1'!$E$13:INDEX('Data 1.1'!$BX:$BX, $R$1), $BR12,U$2))</f>
        <v>622.02099999999996</v>
      </c>
      <c r="V12" s="69" cm="1">
        <f t="array" ref="V12">IF($BR12&lt;0,0,INDEX('Data 1.1'!$E$13:INDEX('Data 1.1'!$BX:$BX, $R$1), $BR12,V$2))</f>
        <v>3.42</v>
      </c>
      <c r="W12" s="69" cm="1">
        <f t="array" ref="W12">IF($BR12&lt;0,0,INDEX('Data 1.1'!$E$13:INDEX('Data 1.1'!$BX:$BX, $R$1), $BR12,W$2))</f>
        <v>11.391</v>
      </c>
      <c r="X12" s="69" cm="1">
        <f t="array" ref="X12">IF($BR12&lt;0,0,INDEX('Data 1.1'!$E$13:INDEX('Data 1.1'!$BX:$BX, $R$1), $BR12,X$2))</f>
        <v>430.77300000000002</v>
      </c>
      <c r="Y12" s="69" cm="1">
        <f t="array" ref="Y12">IF($BR12&lt;0,0,INDEX('Data 1.1'!$E$13:INDEX('Data 1.1'!$BX:$BX, $R$1), $BR12,Y$2))</f>
        <v>2.3679999999999999</v>
      </c>
      <c r="Z12" s="69" cm="1">
        <f t="array" ref="Z12">IF($BR12&lt;0,0,INDEX('Data 1.1'!$E$13:INDEX('Data 1.1'!$BX:$BX, $R$1), $BR12,Z$2))</f>
        <v>15.811</v>
      </c>
      <c r="AA12" s="69" cm="1">
        <f t="array" ref="AA12">IF($BR12&lt;0,0,INDEX('Data 1.1'!$E$13:INDEX('Data 1.1'!$BX:$BX, $R$1), $BR12,AA$2))</f>
        <v>1052.7940000000001</v>
      </c>
      <c r="AB12" s="69" cm="1">
        <f t="array" ref="AB12">IF($BR12&lt;0,0,INDEX('Data 1.1'!$E$13:INDEX('Data 1.1'!$BX:$BX, $R$1), $BR12,AB$2))</f>
        <v>5.7880000000000003</v>
      </c>
      <c r="AC12" s="69" cm="1">
        <f t="array" ref="AC12">IF($BR12&lt;0,0,INDEX('Data 1.1'!$E$13:INDEX('Data 1.1'!$BX:$BX, $R$1), $BR12,AC$2))</f>
        <v>7.742</v>
      </c>
      <c r="AD12" s="69" cm="1">
        <f t="array" ref="AD12">IF($BR12&lt;0,0,INDEX('Data 1.1'!$E$13:INDEX('Data 1.1'!$BX:$BX, $R$1), $BR12,AD$2))</f>
        <v>62.445999999999998</v>
      </c>
      <c r="AE12" s="69" cm="1">
        <f t="array" ref="AE12">IF($BR12&lt;0,0,INDEX('Data 1.1'!$E$13:INDEX('Data 1.1'!$BX:$BX, $R$1), $BR12,AE$2))</f>
        <v>0.34300000000000003</v>
      </c>
      <c r="AF12" s="69" cm="1">
        <f t="array" ref="AF12">IF($BR12&lt;0,0,INDEX('Data 1.1'!$E$13:INDEX('Data 1.1'!$BX:$BX, $R$1), $BR12,AF$2))</f>
        <v>33.594999999999999</v>
      </c>
      <c r="AG12" s="69" cm="1">
        <f t="array" ref="AG12">IF($BR12&lt;0,0,INDEX('Data 1.1'!$E$13:INDEX('Data 1.1'!$BX:$BX, $R$1), $BR12,AG$2))</f>
        <v>1115.24</v>
      </c>
      <c r="AH12" s="69" cm="1">
        <f t="array" ref="AH12">IF($BR12&lt;0,0,INDEX('Data 1.1'!$E$13:INDEX('Data 1.1'!$BX:$BX, $R$1), $BR12,AH$2))</f>
        <v>6.1310000000000002</v>
      </c>
      <c r="AI12" s="69" cm="1">
        <f t="array" ref="AI12">IF($BR12&lt;0,0,INDEX('Data 1.1'!$E$13:INDEX('Data 1.1'!$BX:$BX, $R$1), $BR12,AI$2))</f>
        <v>6.7679999999999998</v>
      </c>
      <c r="AJ12" s="69"/>
      <c r="AK12" s="69" cm="1">
        <f t="array" ref="AK12">IF($BR12&lt;0,0,INDEX('Data 1.1'!$E$13:INDEX('Data 1.1'!$BX:$BX, $R$1), $BR12,AK$2))</f>
        <v>2580.3009999999999</v>
      </c>
      <c r="AL12" s="69" cm="1">
        <f t="array" ref="AL12">IF($BR12&lt;0,0,INDEX('Data 1.1'!$E$13:INDEX('Data 1.1'!$BX:$BX, $R$1), $BR12,AL$2))</f>
        <v>14.185</v>
      </c>
      <c r="AM12" s="69" cm="1">
        <f t="array" ref="AM12">IF($BR12&lt;0,0,INDEX('Data 1.1'!$E$13:INDEX('Data 1.1'!$BX:$BX, $R$1), $BR12,AM$2))</f>
        <v>2.7810000000000001</v>
      </c>
      <c r="AN12" s="69"/>
      <c r="AO12" s="69" cm="1">
        <f t="array" ref="AO12">IF($BR12&lt;0,0,INDEX('Data 1.1'!$E$13:INDEX('Data 1.1'!$BX:$BX, $R$1), $BR12,AO$2))</f>
        <v>3695.5410000000002</v>
      </c>
      <c r="AP12" s="69" cm="1">
        <f t="array" ref="AP12">IF($BR12&lt;0,0,INDEX('Data 1.1'!$E$13:INDEX('Data 1.1'!$BX:$BX, $R$1), $BR12,AP$2))</f>
        <v>20.315999999999999</v>
      </c>
      <c r="AQ12" s="69" cm="1">
        <f t="array" ref="AQ12">IF($BR12&lt;0,0,INDEX('Data 1.1'!$E$13:INDEX('Data 1.1'!$BX:$BX, $R$1), $BR12,AQ$2))</f>
        <v>1.333</v>
      </c>
      <c r="AR12" s="69"/>
      <c r="AS12" s="69" cm="1">
        <f t="array" ref="AS12">IF($BR12&lt;0,0,INDEX('Data 1.1'!$E$13:INDEX('Data 1.1'!$BX:$BX, $R$1), $BR12,AS$2))</f>
        <v>11445.641</v>
      </c>
      <c r="AT12" s="69" cm="1">
        <f t="array" ref="AT12">IF($BR12&lt;0,0,INDEX('Data 1.1'!$E$13:INDEX('Data 1.1'!$BX:$BX, $R$1), $BR12,AT$2))</f>
        <v>62.921999999999997</v>
      </c>
      <c r="AU12" s="69" cm="1">
        <f t="array" ref="AU12">IF($BR12&lt;0,0,INDEX('Data 1.1'!$E$13:INDEX('Data 1.1'!$BX:$BX, $R$1), $BR12,AU$2))</f>
        <v>0.33400000000000002</v>
      </c>
      <c r="AV12" s="69"/>
      <c r="AW12" s="69" cm="1">
        <f t="array" ref="AW12">IF($BR12&lt;0,0,INDEX('Data 1.1'!$E$13:INDEX('Data 1.1'!$BX:$BX, $R$1), $BR12,AW$2))</f>
        <v>17.739999999999998</v>
      </c>
      <c r="AX12" s="69" cm="1">
        <f t="array" ref="AX12">IF($BR12&lt;0,0,INDEX('Data 1.1'!$E$13:INDEX('Data 1.1'!$BX:$BX, $R$1), $BR12,AX$2))</f>
        <v>9.8000000000000004E-2</v>
      </c>
      <c r="AY12" s="69" cm="1">
        <f t="array" ref="AY12">IF($BR12&lt;0,0,INDEX('Data 1.1'!$E$13:INDEX('Data 1.1'!$BX:$BX, $R$1), $BR12,AY$2))</f>
        <v>66.816000000000003</v>
      </c>
      <c r="AZ12" s="69" cm="1">
        <f t="array" ref="AZ12">IF($BR12&lt;0,0,INDEX('Data 1.1'!$E$13:INDEX('Data 1.1'!$BX:$BX, $R$1), $BR12,AZ$2))</f>
        <v>684.31299999999999</v>
      </c>
      <c r="BA12" s="69" cm="1">
        <f t="array" ref="BA12">IF($BR12&lt;0,0,INDEX('Data 1.1'!$E$13:INDEX('Data 1.1'!$BX:$BX, $R$1), $BR12,BA$2))</f>
        <v>3.762</v>
      </c>
      <c r="BB12" s="69" cm="1">
        <f t="array" ref="BB12">IF($BR12&lt;0,0,INDEX('Data 1.1'!$E$13:INDEX('Data 1.1'!$BX:$BX, $R$1), $BR12,BB$2))</f>
        <v>2.4729999999999999</v>
      </c>
      <c r="BC12" s="69" cm="1">
        <f t="array" ref="BC12">IF($BR12&lt;0,0,INDEX('Data 1.1'!$E$13:INDEX('Data 1.1'!$BX:$BX, $R$1), $BR12,BC$2))</f>
        <v>702.053</v>
      </c>
      <c r="BD12" s="69" cm="1">
        <f t="array" ref="BD12">IF($BR12&lt;0,0,INDEX('Data 1.1'!$E$13:INDEX('Data 1.1'!$BX:$BX, $R$1), $BR12,BD$2))</f>
        <v>3.859</v>
      </c>
      <c r="BE12" s="69" cm="1">
        <f t="array" ref="BE12">IF($BR12&lt;0,0,INDEX('Data 1.1'!$E$13:INDEX('Data 1.1'!$BX:$BX, $R$1), $BR12,BE$2))</f>
        <v>1.9510000000000001</v>
      </c>
      <c r="BF12" s="69"/>
      <c r="BG12" s="69" cm="1">
        <f t="array" ref="BG12">IF($BR12&lt;0,0,INDEX('Data 1.1'!$E$13:INDEX('Data 1.1'!$BX:$BX, $R$1), $BR12,BG$2))</f>
        <v>12147.694</v>
      </c>
      <c r="BH12" s="69" cm="1">
        <f t="array" ref="BH12">IF($BR12&lt;0,0,INDEX('Data 1.1'!$E$13:INDEX('Data 1.1'!$BX:$BX, $R$1), $BR12,BH$2))</f>
        <v>66.781000000000006</v>
      </c>
      <c r="BI12" s="69" cm="1">
        <f t="array" ref="BI12">IF($BR12&lt;0,0,INDEX('Data 1.1'!$E$13:INDEX('Data 1.1'!$BX:$BX, $R$1), $BR12,BI$2))</f>
        <v>0.28299999999999997</v>
      </c>
      <c r="BJ12" s="69"/>
      <c r="BK12" s="69" cm="1">
        <f t="array" ref="BK12">IF($BR12&lt;0,0,INDEX('Data 1.1'!$E$13:INDEX('Data 1.1'!$BX:$BX, $R$1), $BR12,BK$2))</f>
        <v>6042.5879999999997</v>
      </c>
      <c r="BL12" s="69" cm="1">
        <f t="array" ref="BL12">IF($BR12&lt;0,0,INDEX('Data 1.1'!$E$13:INDEX('Data 1.1'!$BX:$BX, $R$1), $BR12,BL$2))</f>
        <v>33.219000000000001</v>
      </c>
      <c r="BM12" s="69" cm="1">
        <f t="array" ref="BM12">IF($BR12&lt;0,0,INDEX('Data 1.1'!$E$13:INDEX('Data 1.1'!$BX:$BX, $R$1), $BR12,BM$2))</f>
        <v>0.57099999999999995</v>
      </c>
      <c r="BN12" s="69"/>
      <c r="BO12" s="69" cm="1">
        <f t="array" ref="BO12">IF($BR12&lt;0,0,INDEX('Data 1.1'!$E$13:INDEX('Data 1.1'!$BX:$BX, $R$1), $BR12,BO$2))</f>
        <v>18190.281999999999</v>
      </c>
      <c r="BP12" s="69" cm="1">
        <f t="array" ref="BP12">IF($BR12&lt;0,0,INDEX('Data 1.1'!$E$13:INDEX('Data 1.1'!$BX:$BX, $R$1), $BR12,BP$2))</f>
        <v>100</v>
      </c>
      <c r="BQ12" s="69" cm="1">
        <f t="array" ref="BQ12">IF($BR12&lt;0,0,INDEX('Data 1.1'!$E$13:INDEX('Data 1.1'!$BX:$BX, $R$1), $BR12,BQ$2))</f>
        <v>8.2000000000000003E-2</v>
      </c>
      <c r="BR12" s="12">
        <f>BR11+1</f>
        <v>7</v>
      </c>
    </row>
    <row r="13" spans="1:70">
      <c r="K13" s="23" t="s">
        <v>72</v>
      </c>
      <c r="L13" s="23">
        <f>'Calculation 1.1'!Q13</f>
        <v>960</v>
      </c>
      <c r="P13" s="35" t="str">
        <f>TEXT(DATE(YEAR(P5)+3,6,1), "mmm-yy")</f>
        <v>Jun-17</v>
      </c>
      <c r="Q13" s="69" cm="1">
        <f t="array" ref="Q13">IF($BR13&lt;0,0,INDEX('Data 1.1'!$E$13:INDEX('Data 1.1'!$BX:$BX, $R$1), $BR13,Q$2))</f>
        <v>7923.0169999999998</v>
      </c>
      <c r="R13" s="69" cm="1">
        <f t="array" ref="R13">IF($BR13&lt;0,0,INDEX('Data 1.1'!$E$13:INDEX('Data 1.1'!$BX:$BX, $R$1), $BR13,R$2))</f>
        <v>43.406999999999996</v>
      </c>
      <c r="S13" s="69" cm="1">
        <f t="array" ref="S13">IF($BR13&lt;0,0,INDEX('Data 1.1'!$E$13:INDEX('Data 1.1'!$BX:$BX, $R$1), $BR13,S$2))</f>
        <v>0.65200000000000002</v>
      </c>
      <c r="T13" s="69"/>
      <c r="U13" s="69" cm="1">
        <f t="array" ref="U13">IF($BR13&lt;0,0,INDEX('Data 1.1'!$E$13:INDEX('Data 1.1'!$BX:$BX, $R$1), $BR13,U$2))</f>
        <v>570.67600000000004</v>
      </c>
      <c r="V13" s="69" cm="1">
        <f t="array" ref="V13">IF($BR13&lt;0,0,INDEX('Data 1.1'!$E$13:INDEX('Data 1.1'!$BX:$BX, $R$1), $BR13,V$2))</f>
        <v>3.1269999999999998</v>
      </c>
      <c r="W13" s="69" cm="1">
        <f t="array" ref="W13">IF($BR13&lt;0,0,INDEX('Data 1.1'!$E$13:INDEX('Data 1.1'!$BX:$BX, $R$1), $BR13,W$2))</f>
        <v>14.61</v>
      </c>
      <c r="X13" s="69" cm="1">
        <f t="array" ref="X13">IF($BR13&lt;0,0,INDEX('Data 1.1'!$E$13:INDEX('Data 1.1'!$BX:$BX, $R$1), $BR13,X$2))</f>
        <v>425.80599999999998</v>
      </c>
      <c r="Y13" s="69" cm="1">
        <f t="array" ref="Y13">IF($BR13&lt;0,0,INDEX('Data 1.1'!$E$13:INDEX('Data 1.1'!$BX:$BX, $R$1), $BR13,Y$2))</f>
        <v>2.3330000000000002</v>
      </c>
      <c r="Z13" s="69" cm="1">
        <f t="array" ref="Z13">IF($BR13&lt;0,0,INDEX('Data 1.1'!$E$13:INDEX('Data 1.1'!$BX:$BX, $R$1), $BR13,Z$2))</f>
        <v>15.436999999999999</v>
      </c>
      <c r="AA13" s="69" cm="1">
        <f t="array" ref="AA13">IF($BR13&lt;0,0,INDEX('Data 1.1'!$E$13:INDEX('Data 1.1'!$BX:$BX, $R$1), $BR13,AA$2))</f>
        <v>996.48199999999997</v>
      </c>
      <c r="AB13" s="69" cm="1">
        <f t="array" ref="AB13">IF($BR13&lt;0,0,INDEX('Data 1.1'!$E$13:INDEX('Data 1.1'!$BX:$BX, $R$1), $BR13,AB$2))</f>
        <v>5.4589999999999996</v>
      </c>
      <c r="AC13" s="69" cm="1">
        <f t="array" ref="AC13">IF($BR13&lt;0,0,INDEX('Data 1.1'!$E$13:INDEX('Data 1.1'!$BX:$BX, $R$1), $BR13,AC$2))</f>
        <v>8.157</v>
      </c>
      <c r="AD13" s="69" cm="1">
        <f t="array" ref="AD13">IF($BR13&lt;0,0,INDEX('Data 1.1'!$E$13:INDEX('Data 1.1'!$BX:$BX, $R$1), $BR13,AD$2))</f>
        <v>97.195999999999998</v>
      </c>
      <c r="AE13" s="69" cm="1">
        <f t="array" ref="AE13">IF($BR13&lt;0,0,INDEX('Data 1.1'!$E$13:INDEX('Data 1.1'!$BX:$BX, $R$1), $BR13,AE$2))</f>
        <v>0.53200000000000003</v>
      </c>
      <c r="AF13" s="69" cm="1">
        <f t="array" ref="AF13">IF($BR13&lt;0,0,INDEX('Data 1.1'!$E$13:INDEX('Data 1.1'!$BX:$BX, $R$1), $BR13,AF$2))</f>
        <v>24.89</v>
      </c>
      <c r="AG13" s="69" cm="1">
        <f t="array" ref="AG13">IF($BR13&lt;0,0,INDEX('Data 1.1'!$E$13:INDEX('Data 1.1'!$BX:$BX, $R$1), $BR13,AG$2))</f>
        <v>1093.6769999999999</v>
      </c>
      <c r="AH13" s="69" cm="1">
        <f t="array" ref="AH13">IF($BR13&lt;0,0,INDEX('Data 1.1'!$E$13:INDEX('Data 1.1'!$BX:$BX, $R$1), $BR13,AH$2))</f>
        <v>5.992</v>
      </c>
      <c r="AI13" s="69" cm="1">
        <f t="array" ref="AI13">IF($BR13&lt;0,0,INDEX('Data 1.1'!$E$13:INDEX('Data 1.1'!$BX:$BX, $R$1), $BR13,AI$2))</f>
        <v>7.718</v>
      </c>
      <c r="AJ13" s="69"/>
      <c r="AK13" s="69" cm="1">
        <f t="array" ref="AK13">IF($BR13&lt;0,0,INDEX('Data 1.1'!$E$13:INDEX('Data 1.1'!$BX:$BX, $R$1), $BR13,AK$2))</f>
        <v>2632.7649999999999</v>
      </c>
      <c r="AL13" s="69" cm="1">
        <f t="array" ref="AL13">IF($BR13&lt;0,0,INDEX('Data 1.1'!$E$13:INDEX('Data 1.1'!$BX:$BX, $R$1), $BR13,AL$2))</f>
        <v>14.423999999999999</v>
      </c>
      <c r="AM13" s="69" cm="1">
        <f t="array" ref="AM13">IF($BR13&lt;0,0,INDEX('Data 1.1'!$E$13:INDEX('Data 1.1'!$BX:$BX, $R$1), $BR13,AM$2))</f>
        <v>3.1989999999999998</v>
      </c>
      <c r="AN13" s="69"/>
      <c r="AO13" s="69" cm="1">
        <f t="array" ref="AO13">IF($BR13&lt;0,0,INDEX('Data 1.1'!$E$13:INDEX('Data 1.1'!$BX:$BX, $R$1), $BR13,AO$2))</f>
        <v>3726.442</v>
      </c>
      <c r="AP13" s="69" cm="1">
        <f t="array" ref="AP13">IF($BR13&lt;0,0,INDEX('Data 1.1'!$E$13:INDEX('Data 1.1'!$BX:$BX, $R$1), $BR13,AP$2))</f>
        <v>20.416</v>
      </c>
      <c r="AQ13" s="69" cm="1">
        <f t="array" ref="AQ13">IF($BR13&lt;0,0,INDEX('Data 1.1'!$E$13:INDEX('Data 1.1'!$BX:$BX, $R$1), $BR13,AQ$2))</f>
        <v>0.9</v>
      </c>
      <c r="AR13" s="69"/>
      <c r="AS13" s="69" cm="1">
        <f t="array" ref="AS13">IF($BR13&lt;0,0,INDEX('Data 1.1'!$E$13:INDEX('Data 1.1'!$BX:$BX, $R$1), $BR13,AS$2))</f>
        <v>11649.459000000001</v>
      </c>
      <c r="AT13" s="69" cm="1">
        <f t="array" ref="AT13">IF($BR13&lt;0,0,INDEX('Data 1.1'!$E$13:INDEX('Data 1.1'!$BX:$BX, $R$1), $BR13,AT$2))</f>
        <v>63.823</v>
      </c>
      <c r="AU13" s="69" cm="1">
        <f t="array" ref="AU13">IF($BR13&lt;0,0,INDEX('Data 1.1'!$E$13:INDEX('Data 1.1'!$BX:$BX, $R$1), $BR13,AU$2))</f>
        <v>0.32800000000000001</v>
      </c>
      <c r="AV13" s="69"/>
      <c r="AW13" s="69" cm="1">
        <f t="array" ref="AW13">IF($BR13&lt;0,0,INDEX('Data 1.1'!$E$13:INDEX('Data 1.1'!$BX:$BX, $R$1), $BR13,AW$2))</f>
        <v>33.756999999999998</v>
      </c>
      <c r="AX13" s="69" cm="1">
        <f t="array" ref="AX13">IF($BR13&lt;0,0,INDEX('Data 1.1'!$E$13:INDEX('Data 1.1'!$BX:$BX, $R$1), $BR13,AX$2))</f>
        <v>0.185</v>
      </c>
      <c r="AY13" s="69" cm="1">
        <f t="array" ref="AY13">IF($BR13&lt;0,0,INDEX('Data 1.1'!$E$13:INDEX('Data 1.1'!$BX:$BX, $R$1), $BR13,AY$2))</f>
        <v>39.628999999999998</v>
      </c>
      <c r="AZ13" s="69" cm="1">
        <f t="array" ref="AZ13">IF($BR13&lt;0,0,INDEX('Data 1.1'!$E$13:INDEX('Data 1.1'!$BX:$BX, $R$1), $BR13,AZ$2))</f>
        <v>585.01599999999996</v>
      </c>
      <c r="BA13" s="69" cm="1">
        <f t="array" ref="BA13">IF($BR13&lt;0,0,INDEX('Data 1.1'!$E$13:INDEX('Data 1.1'!$BX:$BX, $R$1), $BR13,BA$2))</f>
        <v>3.2050000000000001</v>
      </c>
      <c r="BB13" s="69" cm="1">
        <f t="array" ref="BB13">IF($BR13&lt;0,0,INDEX('Data 1.1'!$E$13:INDEX('Data 1.1'!$BX:$BX, $R$1), $BR13,BB$2))</f>
        <v>2.839</v>
      </c>
      <c r="BC13" s="69" cm="1">
        <f t="array" ref="BC13">IF($BR13&lt;0,0,INDEX('Data 1.1'!$E$13:INDEX('Data 1.1'!$BX:$BX, $R$1), $BR13,BC$2))</f>
        <v>618.774</v>
      </c>
      <c r="BD13" s="69" cm="1">
        <f t="array" ref="BD13">IF($BR13&lt;0,0,INDEX('Data 1.1'!$E$13:INDEX('Data 1.1'!$BX:$BX, $R$1), $BR13,BD$2))</f>
        <v>3.39</v>
      </c>
      <c r="BE13" s="69" cm="1">
        <f t="array" ref="BE13">IF($BR13&lt;0,0,INDEX('Data 1.1'!$E$13:INDEX('Data 1.1'!$BX:$BX, $R$1), $BR13,BE$2))</f>
        <v>2.1819999999999999</v>
      </c>
      <c r="BF13" s="69"/>
      <c r="BG13" s="69" cm="1">
        <f t="array" ref="BG13">IF($BR13&lt;0,0,INDEX('Data 1.1'!$E$13:INDEX('Data 1.1'!$BX:$BX, $R$1), $BR13,BG$2))</f>
        <v>12268.233</v>
      </c>
      <c r="BH13" s="69" cm="1">
        <f t="array" ref="BH13">IF($BR13&lt;0,0,INDEX('Data 1.1'!$E$13:INDEX('Data 1.1'!$BX:$BX, $R$1), $BR13,BH$2))</f>
        <v>67.212999999999994</v>
      </c>
      <c r="BI13" s="69" cm="1">
        <f t="array" ref="BI13">IF($BR13&lt;0,0,INDEX('Data 1.1'!$E$13:INDEX('Data 1.1'!$BX:$BX, $R$1), $BR13,BI$2))</f>
        <v>0.27900000000000003</v>
      </c>
      <c r="BJ13" s="69"/>
      <c r="BK13" s="69" cm="1">
        <f t="array" ref="BK13">IF($BR13&lt;0,0,INDEX('Data 1.1'!$E$13:INDEX('Data 1.1'!$BX:$BX, $R$1), $BR13,BK$2))</f>
        <v>5984.5460000000003</v>
      </c>
      <c r="BL13" s="69" cm="1">
        <f t="array" ref="BL13">IF($BR13&lt;0,0,INDEX('Data 1.1'!$E$13:INDEX('Data 1.1'!$BX:$BX, $R$1), $BR13,BL$2))</f>
        <v>32.786999999999999</v>
      </c>
      <c r="BM13" s="69" cm="1">
        <f t="array" ref="BM13">IF($BR13&lt;0,0,INDEX('Data 1.1'!$E$13:INDEX('Data 1.1'!$BX:$BX, $R$1), $BR13,BM$2))</f>
        <v>0.57299999999999995</v>
      </c>
      <c r="BN13" s="69"/>
      <c r="BO13" s="69" cm="1">
        <f t="array" ref="BO13">IF($BR13&lt;0,0,INDEX('Data 1.1'!$E$13:INDEX('Data 1.1'!$BX:$BX, $R$1), $BR13,BO$2))</f>
        <v>18252.778999999999</v>
      </c>
      <c r="BP13" s="69" cm="1">
        <f t="array" ref="BP13">IF($BR13&lt;0,0,INDEX('Data 1.1'!$E$13:INDEX('Data 1.1'!$BX:$BX, $R$1), $BR13,BP$2))</f>
        <v>100</v>
      </c>
      <c r="BQ13" s="69" cm="1">
        <f t="array" ref="BQ13">IF($BR13&lt;0,0,INDEX('Data 1.1'!$E$13:INDEX('Data 1.1'!$BX:$BX, $R$1), $BR13,BQ$2))</f>
        <v>4.4999999999999998E-2</v>
      </c>
      <c r="BR13" s="12">
        <f>BR12+1</f>
        <v>8</v>
      </c>
    </row>
    <row r="14" spans="1:70">
      <c r="K14" s="23" t="s">
        <v>73</v>
      </c>
      <c r="L14" s="23">
        <f>'Calculation 1.1'!Q14</f>
        <v>1056</v>
      </c>
      <c r="P14" s="55" t="str">
        <f>TEXT(DATE(YEAR(P10)+2,1,1),"yyyy") &amp; "-" &amp; TEXT(DATE(YEAR(P10)+3,1,1),"yy")</f>
        <v>2018-19</v>
      </c>
      <c r="Q14" s="70" t="s">
        <v>95</v>
      </c>
      <c r="R14" s="70" t="s">
        <v>95</v>
      </c>
      <c r="S14" s="70" t="s">
        <v>95</v>
      </c>
      <c r="T14" s="70" t="s">
        <v>95</v>
      </c>
      <c r="U14" s="70" t="s">
        <v>95</v>
      </c>
      <c r="V14" s="70" t="s">
        <v>95</v>
      </c>
      <c r="W14" s="70" t="s">
        <v>95</v>
      </c>
      <c r="X14" s="70" t="s">
        <v>95</v>
      </c>
      <c r="Y14" s="70" t="s">
        <v>95</v>
      </c>
      <c r="Z14" s="70" t="s">
        <v>95</v>
      </c>
      <c r="AA14" s="70" t="s">
        <v>95</v>
      </c>
      <c r="AB14" s="70" t="s">
        <v>95</v>
      </c>
      <c r="AC14" s="70" t="s">
        <v>95</v>
      </c>
      <c r="AD14" s="70" t="s">
        <v>95</v>
      </c>
      <c r="AE14" s="70" t="s">
        <v>95</v>
      </c>
      <c r="AF14" s="70" t="s">
        <v>95</v>
      </c>
      <c r="AG14" s="70" t="s">
        <v>95</v>
      </c>
      <c r="AH14" s="70" t="s">
        <v>95</v>
      </c>
      <c r="AI14" s="70" t="s">
        <v>95</v>
      </c>
      <c r="AJ14" s="70" t="s">
        <v>95</v>
      </c>
      <c r="AK14" s="70" t="s">
        <v>95</v>
      </c>
      <c r="AL14" s="70" t="s">
        <v>95</v>
      </c>
      <c r="AM14" s="70" t="s">
        <v>95</v>
      </c>
      <c r="AN14" s="70" t="s">
        <v>95</v>
      </c>
      <c r="AO14" s="70" t="s">
        <v>95</v>
      </c>
      <c r="AP14" s="70" t="s">
        <v>95</v>
      </c>
      <c r="AQ14" s="70" t="s">
        <v>95</v>
      </c>
      <c r="AR14" s="70" t="s">
        <v>95</v>
      </c>
      <c r="AS14" s="70" t="s">
        <v>95</v>
      </c>
      <c r="AT14" s="70" t="s">
        <v>95</v>
      </c>
      <c r="AU14" s="70" t="s">
        <v>95</v>
      </c>
      <c r="AV14" s="70" t="s">
        <v>95</v>
      </c>
      <c r="AW14" s="70" t="s">
        <v>95</v>
      </c>
      <c r="AX14" s="70" t="s">
        <v>95</v>
      </c>
      <c r="AY14" s="70" t="s">
        <v>95</v>
      </c>
      <c r="AZ14" s="70" t="s">
        <v>95</v>
      </c>
      <c r="BA14" s="70" t="s">
        <v>95</v>
      </c>
      <c r="BB14" s="70" t="s">
        <v>95</v>
      </c>
      <c r="BC14" s="70" t="s">
        <v>95</v>
      </c>
      <c r="BD14" s="70" t="s">
        <v>95</v>
      </c>
      <c r="BE14" s="70" t="s">
        <v>95</v>
      </c>
      <c r="BF14" s="70" t="s">
        <v>95</v>
      </c>
      <c r="BG14" s="70" t="s">
        <v>95</v>
      </c>
      <c r="BH14" s="70" t="s">
        <v>95</v>
      </c>
      <c r="BI14" s="70" t="s">
        <v>95</v>
      </c>
      <c r="BJ14" s="70" t="s">
        <v>95</v>
      </c>
      <c r="BK14" s="70" t="s">
        <v>95</v>
      </c>
      <c r="BL14" s="70" t="s">
        <v>95</v>
      </c>
      <c r="BM14" s="70" t="s">
        <v>95</v>
      </c>
      <c r="BN14" s="70" t="s">
        <v>95</v>
      </c>
      <c r="BO14" s="70" t="s">
        <v>95</v>
      </c>
      <c r="BP14" s="70" t="s">
        <v>95</v>
      </c>
      <c r="BQ14" s="70" t="s">
        <v>95</v>
      </c>
    </row>
    <row r="15" spans="1:70">
      <c r="K15" s="23" t="s">
        <v>74</v>
      </c>
      <c r="L15" s="23">
        <f>'Calculation 1.1'!Q15</f>
        <v>1152</v>
      </c>
      <c r="P15" s="35" t="str">
        <f>TEXT(DATE(YEAR(P10)+2,9,1), "mmm-yy")</f>
        <v>Sep-18</v>
      </c>
      <c r="Q15" s="69" cm="1">
        <f t="array" ref="Q15">IF($BR15&lt;0,0,INDEX('Data 1.1'!$E$13:INDEX('Data 1.1'!$BX:$BX, $R$1), $BR15,Q$2))</f>
        <v>8109.1090000000004</v>
      </c>
      <c r="R15" s="69" cm="1">
        <f t="array" ref="R15">IF($BR15&lt;0,0,INDEX('Data 1.1'!$E$13:INDEX('Data 1.1'!$BX:$BX, $R$1), $BR15,R$2))</f>
        <v>43.460999999999999</v>
      </c>
      <c r="S15" s="69" cm="1">
        <f t="array" ref="S15">IF($BR15&lt;0,0,INDEX('Data 1.1'!$E$13:INDEX('Data 1.1'!$BX:$BX, $R$1), $BR15,S$2))</f>
        <v>0.70399999999999996</v>
      </c>
      <c r="T15" s="69"/>
      <c r="U15" s="69" cm="1">
        <f t="array" ref="U15">IF($BR15&lt;0,0,INDEX('Data 1.1'!$E$13:INDEX('Data 1.1'!$BX:$BX, $R$1), $BR15,U$2))</f>
        <v>579.97400000000005</v>
      </c>
      <c r="V15" s="69" cm="1">
        <f t="array" ref="V15">IF($BR15&lt;0,0,INDEX('Data 1.1'!$E$13:INDEX('Data 1.1'!$BX:$BX, $R$1), $BR15,V$2))</f>
        <v>3.1080000000000001</v>
      </c>
      <c r="W15" s="69" cm="1">
        <f t="array" ref="W15">IF($BR15&lt;0,0,INDEX('Data 1.1'!$E$13:INDEX('Data 1.1'!$BX:$BX, $R$1), $BR15,W$2))</f>
        <v>10.151</v>
      </c>
      <c r="X15" s="69" cm="1">
        <f t="array" ref="X15">IF($BR15&lt;0,0,INDEX('Data 1.1'!$E$13:INDEX('Data 1.1'!$BX:$BX, $R$1), $BR15,X$2))</f>
        <v>441.77499999999998</v>
      </c>
      <c r="Y15" s="69" cm="1">
        <f t="array" ref="Y15">IF($BR15&lt;0,0,INDEX('Data 1.1'!$E$13:INDEX('Data 1.1'!$BX:$BX, $R$1), $BR15,Y$2))</f>
        <v>2.3679999999999999</v>
      </c>
      <c r="Z15" s="69" cm="1">
        <f t="array" ref="Z15">IF($BR15&lt;0,0,INDEX('Data 1.1'!$E$13:INDEX('Data 1.1'!$BX:$BX, $R$1), $BR15,Z$2))</f>
        <v>8.6189999999999998</v>
      </c>
      <c r="AA15" s="69" cm="1">
        <f t="array" ref="AA15">IF($BR15&lt;0,0,INDEX('Data 1.1'!$E$13:INDEX('Data 1.1'!$BX:$BX, $R$1), $BR15,AA$2))</f>
        <v>1021.749</v>
      </c>
      <c r="AB15" s="69" cm="1">
        <f t="array" ref="AB15">IF($BR15&lt;0,0,INDEX('Data 1.1'!$E$13:INDEX('Data 1.1'!$BX:$BX, $R$1), $BR15,AB$2))</f>
        <v>5.476</v>
      </c>
      <c r="AC15" s="69" cm="1">
        <f t="array" ref="AC15">IF($BR15&lt;0,0,INDEX('Data 1.1'!$E$13:INDEX('Data 1.1'!$BX:$BX, $R$1), $BR15,AC$2))</f>
        <v>7.1369999999999996</v>
      </c>
      <c r="AD15" s="69" cm="1">
        <f t="array" ref="AD15">IF($BR15&lt;0,0,INDEX('Data 1.1'!$E$13:INDEX('Data 1.1'!$BX:$BX, $R$1), $BR15,AD$2))</f>
        <v>43.423000000000002</v>
      </c>
      <c r="AE15" s="69" cm="1">
        <f t="array" ref="AE15">IF($BR15&lt;0,0,INDEX('Data 1.1'!$E$13:INDEX('Data 1.1'!$BX:$BX, $R$1), $BR15,AE$2))</f>
        <v>0.23300000000000001</v>
      </c>
      <c r="AF15" s="69" cm="1">
        <f t="array" ref="AF15">IF($BR15&lt;0,0,INDEX('Data 1.1'!$E$13:INDEX('Data 1.1'!$BX:$BX, $R$1), $BR15,AF$2))</f>
        <v>53.845999999999997</v>
      </c>
      <c r="AG15" s="69" cm="1">
        <f t="array" ref="AG15">IF($BR15&lt;0,0,INDEX('Data 1.1'!$E$13:INDEX('Data 1.1'!$BX:$BX, $R$1), $BR15,AG$2))</f>
        <v>1065.172</v>
      </c>
      <c r="AH15" s="69" cm="1">
        <f t="array" ref="AH15">IF($BR15&lt;0,0,INDEX('Data 1.1'!$E$13:INDEX('Data 1.1'!$BX:$BX, $R$1), $BR15,AH$2))</f>
        <v>5.7089999999999996</v>
      </c>
      <c r="AI15" s="69" cm="1">
        <f t="array" ref="AI15">IF($BR15&lt;0,0,INDEX('Data 1.1'!$E$13:INDEX('Data 1.1'!$BX:$BX, $R$1), $BR15,AI$2))</f>
        <v>7.36</v>
      </c>
      <c r="AJ15" s="69"/>
      <c r="AK15" s="69" cm="1">
        <f t="array" ref="AK15">IF($BR15&lt;0,0,INDEX('Data 1.1'!$E$13:INDEX('Data 1.1'!$BX:$BX, $R$1), $BR15,AK$2))</f>
        <v>2800.8510000000001</v>
      </c>
      <c r="AL15" s="69" cm="1">
        <f t="array" ref="AL15">IF($BR15&lt;0,0,INDEX('Data 1.1'!$E$13:INDEX('Data 1.1'!$BX:$BX, $R$1), $BR15,AL$2))</f>
        <v>15.010999999999999</v>
      </c>
      <c r="AM15" s="69" cm="1">
        <f t="array" ref="AM15">IF($BR15&lt;0,0,INDEX('Data 1.1'!$E$13:INDEX('Data 1.1'!$BX:$BX, $R$1), $BR15,AM$2))</f>
        <v>3.3580000000000001</v>
      </c>
      <c r="AN15" s="69"/>
      <c r="AO15" s="69" cm="1">
        <f t="array" ref="AO15">IF($BR15&lt;0,0,INDEX('Data 1.1'!$E$13:INDEX('Data 1.1'!$BX:$BX, $R$1), $BR15,AO$2))</f>
        <v>3866.0219999999999</v>
      </c>
      <c r="AP15" s="69" cm="1">
        <f t="array" ref="AP15">IF($BR15&lt;0,0,INDEX('Data 1.1'!$E$13:INDEX('Data 1.1'!$BX:$BX, $R$1), $BR15,AP$2))</f>
        <v>20.72</v>
      </c>
      <c r="AQ15" s="69" cm="1">
        <f t="array" ref="AQ15">IF($BR15&lt;0,0,INDEX('Data 1.1'!$E$13:INDEX('Data 1.1'!$BX:$BX, $R$1), $BR15,AQ$2))</f>
        <v>1.103</v>
      </c>
      <c r="AR15" s="69"/>
      <c r="AS15" s="69" cm="1">
        <f t="array" ref="AS15">IF($BR15&lt;0,0,INDEX('Data 1.1'!$E$13:INDEX('Data 1.1'!$BX:$BX, $R$1), $BR15,AS$2))</f>
        <v>11975.130999999999</v>
      </c>
      <c r="AT15" s="69" cm="1">
        <f t="array" ref="AT15">IF($BR15&lt;0,0,INDEX('Data 1.1'!$E$13:INDEX('Data 1.1'!$BX:$BX, $R$1), $BR15,AT$2))</f>
        <v>64.180999999999997</v>
      </c>
      <c r="AU15" s="69" cm="1">
        <f t="array" ref="AU15">IF($BR15&lt;0,0,INDEX('Data 1.1'!$E$13:INDEX('Data 1.1'!$BX:$BX, $R$1), $BR15,AU$2))</f>
        <v>0.33900000000000002</v>
      </c>
      <c r="AV15" s="69"/>
      <c r="AW15" s="69" cm="1">
        <f t="array" ref="AW15">IF($BR15&lt;0,0,INDEX('Data 1.1'!$E$13:INDEX('Data 1.1'!$BX:$BX, $R$1), $BR15,AW$2))</f>
        <v>13.082000000000001</v>
      </c>
      <c r="AX15" s="69" cm="1">
        <f t="array" ref="AX15">IF($BR15&lt;0,0,INDEX('Data 1.1'!$E$13:INDEX('Data 1.1'!$BX:$BX, $R$1), $BR15,AX$2))</f>
        <v>7.0000000000000007E-2</v>
      </c>
      <c r="AY15" s="69" cm="1">
        <f t="array" ref="AY15">IF($BR15&lt;0,0,INDEX('Data 1.1'!$E$13:INDEX('Data 1.1'!$BX:$BX, $R$1), $BR15,AY$2))</f>
        <v>75.376999999999995</v>
      </c>
      <c r="AZ15" s="69" cm="1">
        <f t="array" ref="AZ15">IF($BR15&lt;0,0,INDEX('Data 1.1'!$E$13:INDEX('Data 1.1'!$BX:$BX, $R$1), $BR15,AZ$2))</f>
        <v>571.94500000000005</v>
      </c>
      <c r="BA15" s="69" cm="1">
        <f t="array" ref="BA15">IF($BR15&lt;0,0,INDEX('Data 1.1'!$E$13:INDEX('Data 1.1'!$BX:$BX, $R$1), $BR15,BA$2))</f>
        <v>3.0649999999999999</v>
      </c>
      <c r="BB15" s="69" cm="1">
        <f t="array" ref="BB15">IF($BR15&lt;0,0,INDEX('Data 1.1'!$E$13:INDEX('Data 1.1'!$BX:$BX, $R$1), $BR15,BB$2))</f>
        <v>2.7669999999999999</v>
      </c>
      <c r="BC15" s="69" cm="1">
        <f t="array" ref="BC15">IF($BR15&lt;0,0,INDEX('Data 1.1'!$E$13:INDEX('Data 1.1'!$BX:$BX, $R$1), $BR15,BC$2))</f>
        <v>585.02700000000004</v>
      </c>
      <c r="BD15" s="69" cm="1">
        <f t="array" ref="BD15">IF($BR15&lt;0,0,INDEX('Data 1.1'!$E$13:INDEX('Data 1.1'!$BX:$BX, $R$1), $BR15,BD$2))</f>
        <v>3.1349999999999998</v>
      </c>
      <c r="BE15" s="69" cm="1">
        <f t="array" ref="BE15">IF($BR15&lt;0,0,INDEX('Data 1.1'!$E$13:INDEX('Data 1.1'!$BX:$BX, $R$1), $BR15,BE$2))</f>
        <v>2.383</v>
      </c>
      <c r="BF15" s="69"/>
      <c r="BG15" s="69" cm="1">
        <f t="array" ref="BG15">IF($BR15&lt;0,0,INDEX('Data 1.1'!$E$13:INDEX('Data 1.1'!$BX:$BX, $R$1), $BR15,BG$2))</f>
        <v>12560.157999999999</v>
      </c>
      <c r="BH15" s="69" cm="1">
        <f t="array" ref="BH15">IF($BR15&lt;0,0,INDEX('Data 1.1'!$E$13:INDEX('Data 1.1'!$BX:$BX, $R$1), $BR15,BH$2))</f>
        <v>67.316000000000003</v>
      </c>
      <c r="BI15" s="69" cm="1">
        <f t="array" ref="BI15">IF($BR15&lt;0,0,INDEX('Data 1.1'!$E$13:INDEX('Data 1.1'!$BX:$BX, $R$1), $BR15,BI$2))</f>
        <v>0.3</v>
      </c>
      <c r="BJ15" s="69"/>
      <c r="BK15" s="69" cm="1">
        <f t="array" ref="BK15">IF($BR15&lt;0,0,INDEX('Data 1.1'!$E$13:INDEX('Data 1.1'!$BX:$BX, $R$1), $BR15,BK$2))</f>
        <v>6098.3220000000001</v>
      </c>
      <c r="BL15" s="69" cm="1">
        <f t="array" ref="BL15">IF($BR15&lt;0,0,INDEX('Data 1.1'!$E$13:INDEX('Data 1.1'!$BX:$BX, $R$1), $BR15,BL$2))</f>
        <v>32.683999999999997</v>
      </c>
      <c r="BM15" s="69" cm="1">
        <f t="array" ref="BM15">IF($BR15&lt;0,0,INDEX('Data 1.1'!$E$13:INDEX('Data 1.1'!$BX:$BX, $R$1), $BR15,BM$2))</f>
        <v>0.65100000000000002</v>
      </c>
      <c r="BN15" s="69"/>
      <c r="BO15" s="69" cm="1">
        <f t="array" ref="BO15">IF($BR15&lt;0,0,INDEX('Data 1.1'!$E$13:INDEX('Data 1.1'!$BX:$BX, $R$1), $BR15,BO$2))</f>
        <v>18658.478999999999</v>
      </c>
      <c r="BP15" s="69" cm="1">
        <f t="array" ref="BP15">IF($BR15&lt;0,0,INDEX('Data 1.1'!$E$13:INDEX('Data 1.1'!$BX:$BX, $R$1), $BR15,BP$2))</f>
        <v>100</v>
      </c>
      <c r="BQ15" s="69" cm="1">
        <f t="array" ref="BQ15">IF($BR15&lt;0,0,INDEX('Data 1.1'!$E$13:INDEX('Data 1.1'!$BX:$BX, $R$1), $BR15,BQ$2))</f>
        <v>4.2999999999999997E-2</v>
      </c>
      <c r="BR15" s="12">
        <f>BR13+1</f>
        <v>9</v>
      </c>
    </row>
    <row r="16" spans="1:70">
      <c r="K16" s="23" t="s">
        <v>76</v>
      </c>
      <c r="L16" s="23">
        <f>'Calculation 1.1'!Q16</f>
        <v>1248</v>
      </c>
      <c r="P16" s="35" t="str">
        <f>TEXT(DATE(YEAR(P10)+2,12,1), "mmm-yy")</f>
        <v>Dec-18</v>
      </c>
      <c r="Q16" s="69" cm="1">
        <f t="array" ref="Q16">IF($BR16&lt;0,0,INDEX('Data 1.1'!$E$13:INDEX('Data 1.1'!$BX:$BX, $R$1), $BR16,Q$2))</f>
        <v>8233.6579999999994</v>
      </c>
      <c r="R16" s="69" cm="1">
        <f t="array" ref="R16">IF($BR16&lt;0,0,INDEX('Data 1.1'!$E$13:INDEX('Data 1.1'!$BX:$BX, $R$1), $BR16,R$2))</f>
        <v>44.000999999999998</v>
      </c>
      <c r="S16" s="69" cm="1">
        <f t="array" ref="S16">IF($BR16&lt;0,0,INDEX('Data 1.1'!$E$13:INDEX('Data 1.1'!$BX:$BX, $R$1), $BR16,S$2))</f>
        <v>0.72899999999999998</v>
      </c>
      <c r="T16" s="69"/>
      <c r="U16" s="69" cm="1">
        <f t="array" ref="U16">IF($BR16&lt;0,0,INDEX('Data 1.1'!$E$13:INDEX('Data 1.1'!$BX:$BX, $R$1), $BR16,U$2))</f>
        <v>506.47</v>
      </c>
      <c r="V16" s="69" cm="1">
        <f t="array" ref="V16">IF($BR16&lt;0,0,INDEX('Data 1.1'!$E$13:INDEX('Data 1.1'!$BX:$BX, $R$1), $BR16,V$2))</f>
        <v>2.7069999999999999</v>
      </c>
      <c r="W16" s="69" cm="1">
        <f t="array" ref="W16">IF($BR16&lt;0,0,INDEX('Data 1.1'!$E$13:INDEX('Data 1.1'!$BX:$BX, $R$1), $BR16,W$2))</f>
        <v>15.545</v>
      </c>
      <c r="X16" s="69" cm="1">
        <f t="array" ref="X16">IF($BR16&lt;0,0,INDEX('Data 1.1'!$E$13:INDEX('Data 1.1'!$BX:$BX, $R$1), $BR16,X$2))</f>
        <v>508.75599999999997</v>
      </c>
      <c r="Y16" s="69" cm="1">
        <f t="array" ref="Y16">IF($BR16&lt;0,0,INDEX('Data 1.1'!$E$13:INDEX('Data 1.1'!$BX:$BX, $R$1), $BR16,Y$2))</f>
        <v>2.7189999999999999</v>
      </c>
      <c r="Z16" s="69" cm="1">
        <f t="array" ref="Z16">IF($BR16&lt;0,0,INDEX('Data 1.1'!$E$13:INDEX('Data 1.1'!$BX:$BX, $R$1), $BR16,Z$2))</f>
        <v>11.393000000000001</v>
      </c>
      <c r="AA16" s="69" cm="1">
        <f t="array" ref="AA16">IF($BR16&lt;0,0,INDEX('Data 1.1'!$E$13:INDEX('Data 1.1'!$BX:$BX, $R$1), $BR16,AA$2))</f>
        <v>1015.226</v>
      </c>
      <c r="AB16" s="69" cm="1">
        <f t="array" ref="AB16">IF($BR16&lt;0,0,INDEX('Data 1.1'!$E$13:INDEX('Data 1.1'!$BX:$BX, $R$1), $BR16,AB$2))</f>
        <v>5.4249999999999998</v>
      </c>
      <c r="AC16" s="69" cm="1">
        <f t="array" ref="AC16">IF($BR16&lt;0,0,INDEX('Data 1.1'!$E$13:INDEX('Data 1.1'!$BX:$BX, $R$1), $BR16,AC$2))</f>
        <v>8.02</v>
      </c>
      <c r="AD16" s="69" cm="1">
        <f t="array" ref="AD16">IF($BR16&lt;0,0,INDEX('Data 1.1'!$E$13:INDEX('Data 1.1'!$BX:$BX, $R$1), $BR16,AD$2))</f>
        <v>49.014000000000003</v>
      </c>
      <c r="AE16" s="69" cm="1">
        <f t="array" ref="AE16">IF($BR16&lt;0,0,INDEX('Data 1.1'!$E$13:INDEX('Data 1.1'!$BX:$BX, $R$1), $BR16,AE$2))</f>
        <v>0.26200000000000001</v>
      </c>
      <c r="AF16" s="69" cm="1">
        <f t="array" ref="AF16">IF($BR16&lt;0,0,INDEX('Data 1.1'!$E$13:INDEX('Data 1.1'!$BX:$BX, $R$1), $BR16,AF$2))</f>
        <v>41.942999999999998</v>
      </c>
      <c r="AG16" s="69" cm="1">
        <f t="array" ref="AG16">IF($BR16&lt;0,0,INDEX('Data 1.1'!$E$13:INDEX('Data 1.1'!$BX:$BX, $R$1), $BR16,AG$2))</f>
        <v>1064.24</v>
      </c>
      <c r="AH16" s="69" cm="1">
        <f t="array" ref="AH16">IF($BR16&lt;0,0,INDEX('Data 1.1'!$E$13:INDEX('Data 1.1'!$BX:$BX, $R$1), $BR16,AH$2))</f>
        <v>5.6870000000000003</v>
      </c>
      <c r="AI16" s="69" cm="1">
        <f t="array" ref="AI16">IF($BR16&lt;0,0,INDEX('Data 1.1'!$E$13:INDEX('Data 1.1'!$BX:$BX, $R$1), $BR16,AI$2))</f>
        <v>7.7670000000000003</v>
      </c>
      <c r="AJ16" s="69"/>
      <c r="AK16" s="69" cm="1">
        <f t="array" ref="AK16">IF($BR16&lt;0,0,INDEX('Data 1.1'!$E$13:INDEX('Data 1.1'!$BX:$BX, $R$1), $BR16,AK$2))</f>
        <v>2809</v>
      </c>
      <c r="AL16" s="69" cm="1">
        <f t="array" ref="AL16">IF($BR16&lt;0,0,INDEX('Data 1.1'!$E$13:INDEX('Data 1.1'!$BX:$BX, $R$1), $BR16,AL$2))</f>
        <v>15.010999999999999</v>
      </c>
      <c r="AM16" s="69" cm="1">
        <f t="array" ref="AM16">IF($BR16&lt;0,0,INDEX('Data 1.1'!$E$13:INDEX('Data 1.1'!$BX:$BX, $R$1), $BR16,AM$2))</f>
        <v>2.9580000000000002</v>
      </c>
      <c r="AN16" s="69"/>
      <c r="AO16" s="69" cm="1">
        <f t="array" ref="AO16">IF($BR16&lt;0,0,INDEX('Data 1.1'!$E$13:INDEX('Data 1.1'!$BX:$BX, $R$1), $BR16,AO$2))</f>
        <v>3873.24</v>
      </c>
      <c r="AP16" s="69" cm="1">
        <f t="array" ref="AP16">IF($BR16&lt;0,0,INDEX('Data 1.1'!$E$13:INDEX('Data 1.1'!$BX:$BX, $R$1), $BR16,AP$2))</f>
        <v>20.699000000000002</v>
      </c>
      <c r="AQ16" s="69" cm="1">
        <f t="array" ref="AQ16">IF($BR16&lt;0,0,INDEX('Data 1.1'!$E$13:INDEX('Data 1.1'!$BX:$BX, $R$1), $BR16,AQ$2))</f>
        <v>1.476</v>
      </c>
      <c r="AR16" s="69"/>
      <c r="AS16" s="69" cm="1">
        <f t="array" ref="AS16">IF($BR16&lt;0,0,INDEX('Data 1.1'!$E$13:INDEX('Data 1.1'!$BX:$BX, $R$1), $BR16,AS$2))</f>
        <v>12106.897999999999</v>
      </c>
      <c r="AT16" s="69" cm="1">
        <f t="array" ref="AT16">IF($BR16&lt;0,0,INDEX('Data 1.1'!$E$13:INDEX('Data 1.1'!$BX:$BX, $R$1), $BR16,AT$2))</f>
        <v>64.7</v>
      </c>
      <c r="AU16" s="69" cm="1">
        <f t="array" ref="AU16">IF($BR16&lt;0,0,INDEX('Data 1.1'!$E$13:INDEX('Data 1.1'!$BX:$BX, $R$1), $BR16,AU$2))</f>
        <v>0.34499999999999997</v>
      </c>
      <c r="AV16" s="69"/>
      <c r="AW16" s="69" cm="1">
        <f t="array" ref="AW16">IF($BR16&lt;0,0,INDEX('Data 1.1'!$E$13:INDEX('Data 1.1'!$BX:$BX, $R$1), $BR16,AW$2))</f>
        <v>10.86</v>
      </c>
      <c r="AX16" s="69" cm="1">
        <f t="array" ref="AX16">IF($BR16&lt;0,0,INDEX('Data 1.1'!$E$13:INDEX('Data 1.1'!$BX:$BX, $R$1), $BR16,AX$2))</f>
        <v>5.8000000000000003E-2</v>
      </c>
      <c r="AY16" s="69" cm="1">
        <f t="array" ref="AY16">IF($BR16&lt;0,0,INDEX('Data 1.1'!$E$13:INDEX('Data 1.1'!$BX:$BX, $R$1), $BR16,AY$2))</f>
        <v>68.998999999999995</v>
      </c>
      <c r="AZ16" s="69" cm="1">
        <f t="array" ref="AZ16">IF($BR16&lt;0,0,INDEX('Data 1.1'!$E$13:INDEX('Data 1.1'!$BX:$BX, $R$1), $BR16,AZ$2))</f>
        <v>526.63</v>
      </c>
      <c r="BA16" s="69" cm="1">
        <f t="array" ref="BA16">IF($BR16&lt;0,0,INDEX('Data 1.1'!$E$13:INDEX('Data 1.1'!$BX:$BX, $R$1), $BR16,BA$2))</f>
        <v>2.8140000000000001</v>
      </c>
      <c r="BB16" s="69" cm="1">
        <f t="array" ref="BB16">IF($BR16&lt;0,0,INDEX('Data 1.1'!$E$13:INDEX('Data 1.1'!$BX:$BX, $R$1), $BR16,BB$2))</f>
        <v>2.782</v>
      </c>
      <c r="BC16" s="69" cm="1">
        <f t="array" ref="BC16">IF($BR16&lt;0,0,INDEX('Data 1.1'!$E$13:INDEX('Data 1.1'!$BX:$BX, $R$1), $BR16,BC$2))</f>
        <v>537.49</v>
      </c>
      <c r="BD16" s="69" cm="1">
        <f t="array" ref="BD16">IF($BR16&lt;0,0,INDEX('Data 1.1'!$E$13:INDEX('Data 1.1'!$BX:$BX, $R$1), $BR16,BD$2))</f>
        <v>2.8719999999999999</v>
      </c>
      <c r="BE16" s="69" cm="1">
        <f t="array" ref="BE16">IF($BR16&lt;0,0,INDEX('Data 1.1'!$E$13:INDEX('Data 1.1'!$BX:$BX, $R$1), $BR16,BE$2))</f>
        <v>2.2690000000000001</v>
      </c>
      <c r="BF16" s="69"/>
      <c r="BG16" s="69" cm="1">
        <f t="array" ref="BG16">IF($BR16&lt;0,0,INDEX('Data 1.1'!$E$13:INDEX('Data 1.1'!$BX:$BX, $R$1), $BR16,BG$2))</f>
        <v>12644.388000000001</v>
      </c>
      <c r="BH16" s="69" cm="1">
        <f t="array" ref="BH16">IF($BR16&lt;0,0,INDEX('Data 1.1'!$E$13:INDEX('Data 1.1'!$BX:$BX, $R$1), $BR16,BH$2))</f>
        <v>67.572000000000003</v>
      </c>
      <c r="BI16" s="69" cm="1">
        <f t="array" ref="BI16">IF($BR16&lt;0,0,INDEX('Data 1.1'!$E$13:INDEX('Data 1.1'!$BX:$BX, $R$1), $BR16,BI$2))</f>
        <v>0.29899999999999999</v>
      </c>
      <c r="BJ16" s="69"/>
      <c r="BK16" s="69" cm="1">
        <f t="array" ref="BK16">IF($BR16&lt;0,0,INDEX('Data 1.1'!$E$13:INDEX('Data 1.1'!$BX:$BX, $R$1), $BR16,BK$2))</f>
        <v>6068.0510000000004</v>
      </c>
      <c r="BL16" s="69" cm="1">
        <f t="array" ref="BL16">IF($BR16&lt;0,0,INDEX('Data 1.1'!$E$13:INDEX('Data 1.1'!$BX:$BX, $R$1), $BR16,BL$2))</f>
        <v>32.427999999999997</v>
      </c>
      <c r="BM16" s="69" cm="1">
        <f t="array" ref="BM16">IF($BR16&lt;0,0,INDEX('Data 1.1'!$E$13:INDEX('Data 1.1'!$BX:$BX, $R$1), $BR16,BM$2))</f>
        <v>0.67</v>
      </c>
      <c r="BN16" s="69"/>
      <c r="BO16" s="69" cm="1">
        <f t="array" ref="BO16">IF($BR16&lt;0,0,INDEX('Data 1.1'!$E$13:INDEX('Data 1.1'!$BX:$BX, $R$1), $BR16,BO$2))</f>
        <v>18712.438999999998</v>
      </c>
      <c r="BP16" s="69" cm="1">
        <f t="array" ref="BP16">IF($BR16&lt;0,0,INDEX('Data 1.1'!$E$13:INDEX('Data 1.1'!$BX:$BX, $R$1), $BR16,BP$2))</f>
        <v>100</v>
      </c>
      <c r="BQ16" s="69" cm="1">
        <f t="array" ref="BQ16">IF($BR16&lt;0,0,INDEX('Data 1.1'!$E$13:INDEX('Data 1.1'!$BX:$BX, $R$1), $BR16,BQ$2))</f>
        <v>8.4000000000000005E-2</v>
      </c>
      <c r="BR16" s="12">
        <f>BR15+1</f>
        <v>10</v>
      </c>
    </row>
    <row r="17" spans="11:70">
      <c r="K17" s="23" t="s">
        <v>75</v>
      </c>
      <c r="L17" s="23">
        <f>'Calculation 1.1'!Q17</f>
        <v>1344</v>
      </c>
      <c r="P17" s="35" t="str">
        <f>TEXT(DATE(YEAR(P10)+3,3,1), "mmm-yy")</f>
        <v>Mar-19</v>
      </c>
      <c r="Q17" s="69" cm="1">
        <f t="array" ref="Q17">IF($BR17&lt;0,0,INDEX('Data 1.1'!$E$13:INDEX('Data 1.1'!$BX:$BX, $R$1), $BR17,Q$2))</f>
        <v>8362.65</v>
      </c>
      <c r="R17" s="69" cm="1">
        <f t="array" ref="R17">IF($BR17&lt;0,0,INDEX('Data 1.1'!$E$13:INDEX('Data 1.1'!$BX:$BX, $R$1), $BR17,R$2))</f>
        <v>44.52</v>
      </c>
      <c r="S17" s="69" cm="1">
        <f t="array" ref="S17">IF($BR17&lt;0,0,INDEX('Data 1.1'!$E$13:INDEX('Data 1.1'!$BX:$BX, $R$1), $BR17,S$2))</f>
        <v>0.54100000000000004</v>
      </c>
      <c r="T17" s="69"/>
      <c r="U17" s="69" cm="1">
        <f t="array" ref="U17">IF($BR17&lt;0,0,INDEX('Data 1.1'!$E$13:INDEX('Data 1.1'!$BX:$BX, $R$1), $BR17,U$2))</f>
        <v>449.34699999999998</v>
      </c>
      <c r="V17" s="69" cm="1">
        <f t="array" ref="V17">IF($BR17&lt;0,0,INDEX('Data 1.1'!$E$13:INDEX('Data 1.1'!$BX:$BX, $R$1), $BR17,V$2))</f>
        <v>2.3919999999999999</v>
      </c>
      <c r="W17" s="69" cm="1">
        <f t="array" ref="W17">IF($BR17&lt;0,0,INDEX('Data 1.1'!$E$13:INDEX('Data 1.1'!$BX:$BX, $R$1), $BR17,W$2))</f>
        <v>17.257999999999999</v>
      </c>
      <c r="X17" s="69" cm="1">
        <f t="array" ref="X17">IF($BR17&lt;0,0,INDEX('Data 1.1'!$E$13:INDEX('Data 1.1'!$BX:$BX, $R$1), $BR17,X$2))</f>
        <v>432.935</v>
      </c>
      <c r="Y17" s="69" cm="1">
        <f t="array" ref="Y17">IF($BR17&lt;0,0,INDEX('Data 1.1'!$E$13:INDEX('Data 1.1'!$BX:$BX, $R$1), $BR17,Y$2))</f>
        <v>2.3050000000000002</v>
      </c>
      <c r="Z17" s="69" cm="1">
        <f t="array" ref="Z17">IF($BR17&lt;0,0,INDEX('Data 1.1'!$E$13:INDEX('Data 1.1'!$BX:$BX, $R$1), $BR17,Z$2))</f>
        <v>13.622</v>
      </c>
      <c r="AA17" s="69" cm="1">
        <f t="array" ref="AA17">IF($BR17&lt;0,0,INDEX('Data 1.1'!$E$13:INDEX('Data 1.1'!$BX:$BX, $R$1), $BR17,AA$2))</f>
        <v>899.60599999999999</v>
      </c>
      <c r="AB17" s="69" cm="1">
        <f t="array" ref="AB17">IF($BR17&lt;0,0,INDEX('Data 1.1'!$E$13:INDEX('Data 1.1'!$BX:$BX, $R$1), $BR17,AB$2))</f>
        <v>4.7889999999999997</v>
      </c>
      <c r="AC17" s="69" cm="1">
        <f t="array" ref="AC17">IF($BR17&lt;0,0,INDEX('Data 1.1'!$E$13:INDEX('Data 1.1'!$BX:$BX, $R$1), $BR17,AC$2))</f>
        <v>9.548</v>
      </c>
      <c r="AD17" s="69" cm="1">
        <f t="array" ref="AD17">IF($BR17&lt;0,0,INDEX('Data 1.1'!$E$13:INDEX('Data 1.1'!$BX:$BX, $R$1), $BR17,AD$2))</f>
        <v>22.358000000000001</v>
      </c>
      <c r="AE17" s="69" cm="1">
        <f t="array" ref="AE17">IF($BR17&lt;0,0,INDEX('Data 1.1'!$E$13:INDEX('Data 1.1'!$BX:$BX, $R$1), $BR17,AE$2))</f>
        <v>0.11899999999999999</v>
      </c>
      <c r="AF17" s="69" cm="1">
        <f t="array" ref="AF17">IF($BR17&lt;0,0,INDEX('Data 1.1'!$E$13:INDEX('Data 1.1'!$BX:$BX, $R$1), $BR17,AF$2))</f>
        <v>56.401000000000003</v>
      </c>
      <c r="AG17" s="69" cm="1">
        <f t="array" ref="AG17">IF($BR17&lt;0,0,INDEX('Data 1.1'!$E$13:INDEX('Data 1.1'!$BX:$BX, $R$1), $BR17,AG$2))</f>
        <v>921.96400000000006</v>
      </c>
      <c r="AH17" s="69" cm="1">
        <f t="array" ref="AH17">IF($BR17&lt;0,0,INDEX('Data 1.1'!$E$13:INDEX('Data 1.1'!$BX:$BX, $R$1), $BR17,AH$2))</f>
        <v>4.9080000000000004</v>
      </c>
      <c r="AI17" s="69" cm="1">
        <f t="array" ref="AI17">IF($BR17&lt;0,0,INDEX('Data 1.1'!$E$13:INDEX('Data 1.1'!$BX:$BX, $R$1), $BR17,AI$2))</f>
        <v>9.4190000000000005</v>
      </c>
      <c r="AJ17" s="69"/>
      <c r="AK17" s="69" cm="1">
        <f t="array" ref="AK17">IF($BR17&lt;0,0,INDEX('Data 1.1'!$E$13:INDEX('Data 1.1'!$BX:$BX, $R$1), $BR17,AK$2))</f>
        <v>2816.6840000000002</v>
      </c>
      <c r="AL17" s="69" cm="1">
        <f t="array" ref="AL17">IF($BR17&lt;0,0,INDEX('Data 1.1'!$E$13:INDEX('Data 1.1'!$BX:$BX, $R$1), $BR17,AL$2))</f>
        <v>14.994999999999999</v>
      </c>
      <c r="AM17" s="69" cm="1">
        <f t="array" ref="AM17">IF($BR17&lt;0,0,INDEX('Data 1.1'!$E$13:INDEX('Data 1.1'!$BX:$BX, $R$1), $BR17,AM$2))</f>
        <v>3.492</v>
      </c>
      <c r="AN17" s="69"/>
      <c r="AO17" s="69" cm="1">
        <f t="array" ref="AO17">IF($BR17&lt;0,0,INDEX('Data 1.1'!$E$13:INDEX('Data 1.1'!$BX:$BX, $R$1), $BR17,AO$2))</f>
        <v>3738.6489999999999</v>
      </c>
      <c r="AP17" s="69" cm="1">
        <f t="array" ref="AP17">IF($BR17&lt;0,0,INDEX('Data 1.1'!$E$13:INDEX('Data 1.1'!$BX:$BX, $R$1), $BR17,AP$2))</f>
        <v>19.902999999999999</v>
      </c>
      <c r="AQ17" s="69" cm="1">
        <f t="array" ref="AQ17">IF($BR17&lt;0,0,INDEX('Data 1.1'!$E$13:INDEX('Data 1.1'!$BX:$BX, $R$1), $BR17,AQ$2))</f>
        <v>1.014</v>
      </c>
      <c r="AR17" s="69"/>
      <c r="AS17" s="69" cm="1">
        <f t="array" ref="AS17">IF($BR17&lt;0,0,INDEX('Data 1.1'!$E$13:INDEX('Data 1.1'!$BX:$BX, $R$1), $BR17,AS$2))</f>
        <v>12101.298000000001</v>
      </c>
      <c r="AT17" s="69" cm="1">
        <f t="array" ref="AT17">IF($BR17&lt;0,0,INDEX('Data 1.1'!$E$13:INDEX('Data 1.1'!$BX:$BX, $R$1), $BR17,AT$2))</f>
        <v>64.423000000000002</v>
      </c>
      <c r="AU17" s="69" cm="1">
        <f t="array" ref="AU17">IF($BR17&lt;0,0,INDEX('Data 1.1'!$E$13:INDEX('Data 1.1'!$BX:$BX, $R$1), $BR17,AU$2))</f>
        <v>0.30199999999999999</v>
      </c>
      <c r="AV17" s="69"/>
      <c r="AW17" s="69" cm="1">
        <f t="array" ref="AW17">IF($BR17&lt;0,0,INDEX('Data 1.1'!$E$13:INDEX('Data 1.1'!$BX:$BX, $R$1), $BR17,AW$2))</f>
        <v>38.247</v>
      </c>
      <c r="AX17" s="69" cm="1">
        <f t="array" ref="AX17">IF($BR17&lt;0,0,INDEX('Data 1.1'!$E$13:INDEX('Data 1.1'!$BX:$BX, $R$1), $BR17,AX$2))</f>
        <v>0.20399999999999999</v>
      </c>
      <c r="AY17" s="69" cm="1">
        <f t="array" ref="AY17">IF($BR17&lt;0,0,INDEX('Data 1.1'!$E$13:INDEX('Data 1.1'!$BX:$BX, $R$1), $BR17,AY$2))</f>
        <v>42.655000000000001</v>
      </c>
      <c r="AZ17" s="69" cm="1">
        <f t="array" ref="AZ17">IF($BR17&lt;0,0,INDEX('Data 1.1'!$E$13:INDEX('Data 1.1'!$BX:$BX, $R$1), $BR17,AZ$2))</f>
        <v>587.24800000000005</v>
      </c>
      <c r="BA17" s="69" cm="1">
        <f t="array" ref="BA17">IF($BR17&lt;0,0,INDEX('Data 1.1'!$E$13:INDEX('Data 1.1'!$BX:$BX, $R$1), $BR17,BA$2))</f>
        <v>3.1259999999999999</v>
      </c>
      <c r="BB17" s="69" cm="1">
        <f t="array" ref="BB17">IF($BR17&lt;0,0,INDEX('Data 1.1'!$E$13:INDEX('Data 1.1'!$BX:$BX, $R$1), $BR17,BB$2))</f>
        <v>3.0169999999999999</v>
      </c>
      <c r="BC17" s="69" cm="1">
        <f t="array" ref="BC17">IF($BR17&lt;0,0,INDEX('Data 1.1'!$E$13:INDEX('Data 1.1'!$BX:$BX, $R$1), $BR17,BC$2))</f>
        <v>625.495</v>
      </c>
      <c r="BD17" s="69" cm="1">
        <f t="array" ref="BD17">IF($BR17&lt;0,0,INDEX('Data 1.1'!$E$13:INDEX('Data 1.1'!$BX:$BX, $R$1), $BR17,BD$2))</f>
        <v>3.33</v>
      </c>
      <c r="BE17" s="69" cm="1">
        <f t="array" ref="BE17">IF($BR17&lt;0,0,INDEX('Data 1.1'!$E$13:INDEX('Data 1.1'!$BX:$BX, $R$1), $BR17,BE$2))</f>
        <v>1.774</v>
      </c>
      <c r="BF17" s="69"/>
      <c r="BG17" s="69" cm="1">
        <f t="array" ref="BG17">IF($BR17&lt;0,0,INDEX('Data 1.1'!$E$13:INDEX('Data 1.1'!$BX:$BX, $R$1), $BR17,BG$2))</f>
        <v>12726.794</v>
      </c>
      <c r="BH17" s="69" cm="1">
        <f t="array" ref="BH17">IF($BR17&lt;0,0,INDEX('Data 1.1'!$E$13:INDEX('Data 1.1'!$BX:$BX, $R$1), $BR17,BH$2))</f>
        <v>67.753</v>
      </c>
      <c r="BI17" s="69" cm="1">
        <f t="array" ref="BI17">IF($BR17&lt;0,0,INDEX('Data 1.1'!$E$13:INDEX('Data 1.1'!$BX:$BX, $R$1), $BR17,BI$2))</f>
        <v>0.26800000000000002</v>
      </c>
      <c r="BJ17" s="69"/>
      <c r="BK17" s="69" cm="1">
        <f t="array" ref="BK17">IF($BR17&lt;0,0,INDEX('Data 1.1'!$E$13:INDEX('Data 1.1'!$BX:$BX, $R$1), $BR17,BK$2))</f>
        <v>6057.2049999999999</v>
      </c>
      <c r="BL17" s="69" cm="1">
        <f t="array" ref="BL17">IF($BR17&lt;0,0,INDEX('Data 1.1'!$E$13:INDEX('Data 1.1'!$BX:$BX, $R$1), $BR17,BL$2))</f>
        <v>32.247</v>
      </c>
      <c r="BM17" s="69" cm="1">
        <f t="array" ref="BM17">IF($BR17&lt;0,0,INDEX('Data 1.1'!$E$13:INDEX('Data 1.1'!$BX:$BX, $R$1), $BR17,BM$2))</f>
        <v>0.55400000000000005</v>
      </c>
      <c r="BN17" s="69"/>
      <c r="BO17" s="69" cm="1">
        <f t="array" ref="BO17">IF($BR17&lt;0,0,INDEX('Data 1.1'!$E$13:INDEX('Data 1.1'!$BX:$BX, $R$1), $BR17,BO$2))</f>
        <v>18783.998</v>
      </c>
      <c r="BP17" s="69" cm="1">
        <f t="array" ref="BP17">IF($BR17&lt;0,0,INDEX('Data 1.1'!$E$13:INDEX('Data 1.1'!$BX:$BX, $R$1), $BR17,BP$2))</f>
        <v>100</v>
      </c>
      <c r="BQ17" s="69" cm="1">
        <f t="array" ref="BQ17">IF($BR17&lt;0,0,INDEX('Data 1.1'!$E$13:INDEX('Data 1.1'!$BX:$BX, $R$1), $BR17,BQ$2))</f>
        <v>0.06</v>
      </c>
      <c r="BR17" s="12">
        <f>BR16+1</f>
        <v>11</v>
      </c>
    </row>
    <row r="18" spans="11:70">
      <c r="K18" s="23" t="s">
        <v>47</v>
      </c>
      <c r="L18" s="23">
        <f>'Calculation 1.1'!Q18</f>
        <v>1440</v>
      </c>
      <c r="P18" s="35" t="str">
        <f>TEXT(DATE(YEAR(P10)+3,6,1), "mmm-yy")</f>
        <v>Jun-19</v>
      </c>
      <c r="Q18" s="69" cm="1">
        <f t="array" ref="Q18">IF($BR18&lt;0,0,INDEX('Data 1.1'!$E$13:INDEX('Data 1.1'!$BX:$BX, $R$1), $BR18,Q$2))</f>
        <v>8345.0349999999999</v>
      </c>
      <c r="R18" s="69" cm="1">
        <f t="array" ref="R18">IF($BR18&lt;0,0,INDEX('Data 1.1'!$E$13:INDEX('Data 1.1'!$BX:$BX, $R$1), $BR18,R$2))</f>
        <v>44.241999999999997</v>
      </c>
      <c r="S18" s="69" cm="1">
        <f t="array" ref="S18">IF($BR18&lt;0,0,INDEX('Data 1.1'!$E$13:INDEX('Data 1.1'!$BX:$BX, $R$1), $BR18,S$2))</f>
        <v>0.61499999999999999</v>
      </c>
      <c r="T18" s="69"/>
      <c r="U18" s="69" cm="1">
        <f t="array" ref="U18">IF($BR18&lt;0,0,INDEX('Data 1.1'!$E$13:INDEX('Data 1.1'!$BX:$BX, $R$1), $BR18,U$2))</f>
        <v>485.01400000000001</v>
      </c>
      <c r="V18" s="69" cm="1">
        <f t="array" ref="V18">IF($BR18&lt;0,0,INDEX('Data 1.1'!$E$13:INDEX('Data 1.1'!$BX:$BX, $R$1), $BR18,V$2))</f>
        <v>2.5710000000000002</v>
      </c>
      <c r="W18" s="69" cm="1">
        <f t="array" ref="W18">IF($BR18&lt;0,0,INDEX('Data 1.1'!$E$13:INDEX('Data 1.1'!$BX:$BX, $R$1), $BR18,W$2))</f>
        <v>10.606</v>
      </c>
      <c r="X18" s="69" cm="1">
        <f t="array" ref="X18">IF($BR18&lt;0,0,INDEX('Data 1.1'!$E$13:INDEX('Data 1.1'!$BX:$BX, $R$1), $BR18,X$2))</f>
        <v>500.56700000000001</v>
      </c>
      <c r="Y18" s="69" cm="1">
        <f t="array" ref="Y18">IF($BR18&lt;0,0,INDEX('Data 1.1'!$E$13:INDEX('Data 1.1'!$BX:$BX, $R$1), $BR18,Y$2))</f>
        <v>2.6539999999999999</v>
      </c>
      <c r="Z18" s="69" cm="1">
        <f t="array" ref="Z18">IF($BR18&lt;0,0,INDEX('Data 1.1'!$E$13:INDEX('Data 1.1'!$BX:$BX, $R$1), $BR18,Z$2))</f>
        <v>11.711</v>
      </c>
      <c r="AA18" s="69" cm="1">
        <f t="array" ref="AA18">IF($BR18&lt;0,0,INDEX('Data 1.1'!$E$13:INDEX('Data 1.1'!$BX:$BX, $R$1), $BR18,AA$2))</f>
        <v>993.20600000000002</v>
      </c>
      <c r="AB18" s="69" cm="1">
        <f t="array" ref="AB18">IF($BR18&lt;0,0,INDEX('Data 1.1'!$E$13:INDEX('Data 1.1'!$BX:$BX, $R$1), $BR18,AB$2))</f>
        <v>5.266</v>
      </c>
      <c r="AC18" s="69" cm="1">
        <f t="array" ref="AC18">IF($BR18&lt;0,0,INDEX('Data 1.1'!$E$13:INDEX('Data 1.1'!$BX:$BX, $R$1), $BR18,AC$2))</f>
        <v>8.7889999999999997</v>
      </c>
      <c r="AD18" s="69" cm="1">
        <f t="array" ref="AD18">IF($BR18&lt;0,0,INDEX('Data 1.1'!$E$13:INDEX('Data 1.1'!$BX:$BX, $R$1), $BR18,AD$2))</f>
        <v>57.173999999999999</v>
      </c>
      <c r="AE18" s="69" cm="1">
        <f t="array" ref="AE18">IF($BR18&lt;0,0,INDEX('Data 1.1'!$E$13:INDEX('Data 1.1'!$BX:$BX, $R$1), $BR18,AE$2))</f>
        <v>0.30299999999999999</v>
      </c>
      <c r="AF18" s="69" cm="1">
        <f t="array" ref="AF18">IF($BR18&lt;0,0,INDEX('Data 1.1'!$E$13:INDEX('Data 1.1'!$BX:$BX, $R$1), $BR18,AF$2))</f>
        <v>33.652999999999999</v>
      </c>
      <c r="AG18" s="69" cm="1">
        <f t="array" ref="AG18">IF($BR18&lt;0,0,INDEX('Data 1.1'!$E$13:INDEX('Data 1.1'!$BX:$BX, $R$1), $BR18,AG$2))</f>
        <v>1050.3800000000001</v>
      </c>
      <c r="AH18" s="69" cm="1">
        <f t="array" ref="AH18">IF($BR18&lt;0,0,INDEX('Data 1.1'!$E$13:INDEX('Data 1.1'!$BX:$BX, $R$1), $BR18,AH$2))</f>
        <v>5.569</v>
      </c>
      <c r="AI18" s="69" cm="1">
        <f t="array" ref="AI18">IF($BR18&lt;0,0,INDEX('Data 1.1'!$E$13:INDEX('Data 1.1'!$BX:$BX, $R$1), $BR18,AI$2))</f>
        <v>7.6790000000000003</v>
      </c>
      <c r="AJ18" s="69"/>
      <c r="AK18" s="69" cm="1">
        <f t="array" ref="AK18">IF($BR18&lt;0,0,INDEX('Data 1.1'!$E$13:INDEX('Data 1.1'!$BX:$BX, $R$1), $BR18,AK$2))</f>
        <v>2857.2840000000001</v>
      </c>
      <c r="AL18" s="69" cm="1">
        <f t="array" ref="AL18">IF($BR18&lt;0,0,INDEX('Data 1.1'!$E$13:INDEX('Data 1.1'!$BX:$BX, $R$1), $BR18,AL$2))</f>
        <v>15.148</v>
      </c>
      <c r="AM18" s="69" cm="1">
        <f t="array" ref="AM18">IF($BR18&lt;0,0,INDEX('Data 1.1'!$E$13:INDEX('Data 1.1'!$BX:$BX, $R$1), $BR18,AM$2))</f>
        <v>3.1739999999999999</v>
      </c>
      <c r="AN18" s="69"/>
      <c r="AO18" s="69" cm="1">
        <f t="array" ref="AO18">IF($BR18&lt;0,0,INDEX('Data 1.1'!$E$13:INDEX('Data 1.1'!$BX:$BX, $R$1), $BR18,AO$2))</f>
        <v>3907.6640000000002</v>
      </c>
      <c r="AP18" s="69" cm="1">
        <f t="array" ref="AP18">IF($BR18&lt;0,0,INDEX('Data 1.1'!$E$13:INDEX('Data 1.1'!$BX:$BX, $R$1), $BR18,AP$2))</f>
        <v>20.716999999999999</v>
      </c>
      <c r="AQ18" s="69" cm="1">
        <f t="array" ref="AQ18">IF($BR18&lt;0,0,INDEX('Data 1.1'!$E$13:INDEX('Data 1.1'!$BX:$BX, $R$1), $BR18,AQ$2))</f>
        <v>1.143</v>
      </c>
      <c r="AR18" s="69"/>
      <c r="AS18" s="69" cm="1">
        <f t="array" ref="AS18">IF($BR18&lt;0,0,INDEX('Data 1.1'!$E$13:INDEX('Data 1.1'!$BX:$BX, $R$1), $BR18,AS$2))</f>
        <v>12252.699000000001</v>
      </c>
      <c r="AT18" s="69" cm="1">
        <f t="array" ref="AT18">IF($BR18&lt;0,0,INDEX('Data 1.1'!$E$13:INDEX('Data 1.1'!$BX:$BX, $R$1), $BR18,AT$2))</f>
        <v>64.957999999999998</v>
      </c>
      <c r="AU18" s="69" cm="1">
        <f t="array" ref="AU18">IF($BR18&lt;0,0,INDEX('Data 1.1'!$E$13:INDEX('Data 1.1'!$BX:$BX, $R$1), $BR18,AU$2))</f>
        <v>0.432</v>
      </c>
      <c r="AV18" s="69"/>
      <c r="AW18" s="69" cm="1">
        <f t="array" ref="AW18">IF($BR18&lt;0,0,INDEX('Data 1.1'!$E$13:INDEX('Data 1.1'!$BX:$BX, $R$1), $BR18,AW$2))</f>
        <v>17.151</v>
      </c>
      <c r="AX18" s="69" cm="1">
        <f t="array" ref="AX18">IF($BR18&lt;0,0,INDEX('Data 1.1'!$E$13:INDEX('Data 1.1'!$BX:$BX, $R$1), $BR18,AX$2))</f>
        <v>9.0999999999999998E-2</v>
      </c>
      <c r="AY18" s="69" cm="1">
        <f t="array" ref="AY18">IF($BR18&lt;0,0,INDEX('Data 1.1'!$E$13:INDEX('Data 1.1'!$BX:$BX, $R$1), $BR18,AY$2))</f>
        <v>48.148000000000003</v>
      </c>
      <c r="AZ18" s="69" cm="1">
        <f t="array" ref="AZ18">IF($BR18&lt;0,0,INDEX('Data 1.1'!$E$13:INDEX('Data 1.1'!$BX:$BX, $R$1), $BR18,AZ$2))</f>
        <v>583.48400000000004</v>
      </c>
      <c r="BA18" s="69" cm="1">
        <f t="array" ref="BA18">IF($BR18&lt;0,0,INDEX('Data 1.1'!$E$13:INDEX('Data 1.1'!$BX:$BX, $R$1), $BR18,BA$2))</f>
        <v>3.093</v>
      </c>
      <c r="BB18" s="69" cm="1">
        <f t="array" ref="BB18">IF($BR18&lt;0,0,INDEX('Data 1.1'!$E$13:INDEX('Data 1.1'!$BX:$BX, $R$1), $BR18,BB$2))</f>
        <v>3.016</v>
      </c>
      <c r="BC18" s="69" cm="1">
        <f t="array" ref="BC18">IF($BR18&lt;0,0,INDEX('Data 1.1'!$E$13:INDEX('Data 1.1'!$BX:$BX, $R$1), $BR18,BC$2))</f>
        <v>600.63499999999999</v>
      </c>
      <c r="BD18" s="69" cm="1">
        <f t="array" ref="BD18">IF($BR18&lt;0,0,INDEX('Data 1.1'!$E$13:INDEX('Data 1.1'!$BX:$BX, $R$1), $BR18,BD$2))</f>
        <v>3.1840000000000002</v>
      </c>
      <c r="BE18" s="69" cm="1">
        <f t="array" ref="BE18">IF($BR18&lt;0,0,INDEX('Data 1.1'!$E$13:INDEX('Data 1.1'!$BX:$BX, $R$1), $BR18,BE$2))</f>
        <v>2.786</v>
      </c>
      <c r="BF18" s="69"/>
      <c r="BG18" s="69" cm="1">
        <f t="array" ref="BG18">IF($BR18&lt;0,0,INDEX('Data 1.1'!$E$13:INDEX('Data 1.1'!$BX:$BX, $R$1), $BR18,BG$2))</f>
        <v>12853.334000000001</v>
      </c>
      <c r="BH18" s="69" cm="1">
        <f t="array" ref="BH18">IF($BR18&lt;0,0,INDEX('Data 1.1'!$E$13:INDEX('Data 1.1'!$BX:$BX, $R$1), $BR18,BH$2))</f>
        <v>68.143000000000001</v>
      </c>
      <c r="BI18" s="69" cm="1">
        <f t="array" ref="BI18">IF($BR18&lt;0,0,INDEX('Data 1.1'!$E$13:INDEX('Data 1.1'!$BX:$BX, $R$1), $BR18,BI$2))</f>
        <v>0.38600000000000001</v>
      </c>
      <c r="BJ18" s="69"/>
      <c r="BK18" s="69" cm="1">
        <f t="array" ref="BK18">IF($BR18&lt;0,0,INDEX('Data 1.1'!$E$13:INDEX('Data 1.1'!$BX:$BX, $R$1), $BR18,BK$2))</f>
        <v>6009.0389999999998</v>
      </c>
      <c r="BL18" s="69" cm="1">
        <f t="array" ref="BL18">IF($BR18&lt;0,0,INDEX('Data 1.1'!$E$13:INDEX('Data 1.1'!$BX:$BX, $R$1), $BR18,BL$2))</f>
        <v>31.856999999999999</v>
      </c>
      <c r="BM18" s="69" cm="1">
        <f t="array" ref="BM18">IF($BR18&lt;0,0,INDEX('Data 1.1'!$E$13:INDEX('Data 1.1'!$BX:$BX, $R$1), $BR18,BM$2))</f>
        <v>0.9</v>
      </c>
      <c r="BN18" s="69"/>
      <c r="BO18" s="69" cm="1">
        <f t="array" ref="BO18">IF($BR18&lt;0,0,INDEX('Data 1.1'!$E$13:INDEX('Data 1.1'!$BX:$BX, $R$1), $BR18,BO$2))</f>
        <v>18862.373</v>
      </c>
      <c r="BP18" s="69" cm="1">
        <f t="array" ref="BP18">IF($BR18&lt;0,0,INDEX('Data 1.1'!$E$13:INDEX('Data 1.1'!$BX:$BX, $R$1), $BR18,BP$2))</f>
        <v>100</v>
      </c>
      <c r="BQ18" s="69" cm="1">
        <f t="array" ref="BQ18">IF($BR18&lt;0,0,INDEX('Data 1.1'!$E$13:INDEX('Data 1.1'!$BX:$BX, $R$1), $BR18,BQ$2))</f>
        <v>7.3999999999999996E-2</v>
      </c>
      <c r="BR18" s="12">
        <f>BR17+1</f>
        <v>12</v>
      </c>
    </row>
    <row r="19" spans="11:70">
      <c r="K19" s="23" t="s">
        <v>81</v>
      </c>
      <c r="L19" s="23">
        <f>'Calculation 1.1'!Q19</f>
        <v>1536</v>
      </c>
      <c r="P19" s="55" t="str">
        <f>TEXT(DATE(YEAR(P15)+2,1,1),"yyyy") &amp; "-" &amp; TEXT(DATE(YEAR(P15)+3,1,1),"yy")</f>
        <v>2020-21</v>
      </c>
      <c r="Q19" s="70" t="s">
        <v>95</v>
      </c>
      <c r="R19" s="70" t="s">
        <v>95</v>
      </c>
      <c r="S19" s="70" t="s">
        <v>95</v>
      </c>
      <c r="T19" s="70" t="s">
        <v>95</v>
      </c>
      <c r="U19" s="70" t="s">
        <v>95</v>
      </c>
      <c r="V19" s="70" t="s">
        <v>95</v>
      </c>
      <c r="W19" s="70" t="s">
        <v>95</v>
      </c>
      <c r="X19" s="70" t="s">
        <v>95</v>
      </c>
      <c r="Y19" s="70" t="s">
        <v>95</v>
      </c>
      <c r="Z19" s="70" t="s">
        <v>95</v>
      </c>
      <c r="AA19" s="70" t="s">
        <v>95</v>
      </c>
      <c r="AB19" s="70" t="s">
        <v>95</v>
      </c>
      <c r="AC19" s="70" t="s">
        <v>95</v>
      </c>
      <c r="AD19" s="70" t="s">
        <v>95</v>
      </c>
      <c r="AE19" s="70" t="s">
        <v>95</v>
      </c>
      <c r="AF19" s="70" t="s">
        <v>95</v>
      </c>
      <c r="AG19" s="70" t="s">
        <v>95</v>
      </c>
      <c r="AH19" s="70" t="s">
        <v>95</v>
      </c>
      <c r="AI19" s="70" t="s">
        <v>95</v>
      </c>
      <c r="AJ19" s="70" t="s">
        <v>95</v>
      </c>
      <c r="AK19" s="70" t="s">
        <v>95</v>
      </c>
      <c r="AL19" s="70" t="s">
        <v>95</v>
      </c>
      <c r="AM19" s="70" t="s">
        <v>95</v>
      </c>
      <c r="AN19" s="70" t="s">
        <v>95</v>
      </c>
      <c r="AO19" s="70" t="s">
        <v>95</v>
      </c>
      <c r="AP19" s="70" t="s">
        <v>95</v>
      </c>
      <c r="AQ19" s="70" t="s">
        <v>95</v>
      </c>
      <c r="AR19" s="70" t="s">
        <v>95</v>
      </c>
      <c r="AS19" s="70" t="s">
        <v>95</v>
      </c>
      <c r="AT19" s="70" t="s">
        <v>95</v>
      </c>
      <c r="AU19" s="70" t="s">
        <v>95</v>
      </c>
      <c r="AV19" s="70" t="s">
        <v>95</v>
      </c>
      <c r="AW19" s="70" t="s">
        <v>95</v>
      </c>
      <c r="AX19" s="70" t="s">
        <v>95</v>
      </c>
      <c r="AY19" s="70" t="s">
        <v>95</v>
      </c>
      <c r="AZ19" s="70" t="s">
        <v>95</v>
      </c>
      <c r="BA19" s="70" t="s">
        <v>95</v>
      </c>
      <c r="BB19" s="70" t="s">
        <v>95</v>
      </c>
      <c r="BC19" s="70" t="s">
        <v>95</v>
      </c>
      <c r="BD19" s="70" t="s">
        <v>95</v>
      </c>
      <c r="BE19" s="70" t="s">
        <v>95</v>
      </c>
      <c r="BF19" s="70" t="s">
        <v>95</v>
      </c>
      <c r="BG19" s="70" t="s">
        <v>95</v>
      </c>
      <c r="BH19" s="70" t="s">
        <v>95</v>
      </c>
      <c r="BI19" s="70" t="s">
        <v>95</v>
      </c>
      <c r="BJ19" s="70" t="s">
        <v>95</v>
      </c>
      <c r="BK19" s="70" t="s">
        <v>95</v>
      </c>
      <c r="BL19" s="70" t="s">
        <v>95</v>
      </c>
      <c r="BM19" s="70" t="s">
        <v>95</v>
      </c>
      <c r="BN19" s="70" t="s">
        <v>95</v>
      </c>
      <c r="BO19" s="70" t="s">
        <v>95</v>
      </c>
      <c r="BP19" s="70" t="s">
        <v>95</v>
      </c>
      <c r="BQ19" s="70" t="s">
        <v>95</v>
      </c>
    </row>
    <row r="20" spans="11:70">
      <c r="K20" s="23" t="s">
        <v>82</v>
      </c>
      <c r="L20" s="23">
        <f>'Calculation 1.1'!Q20</f>
        <v>1632</v>
      </c>
      <c r="M20" s="23">
        <f>'Calculation 1.1'!R20</f>
        <v>1728</v>
      </c>
      <c r="P20" s="35" t="str">
        <f>TEXT(DATE(YEAR(P15)+2,9,1), "mmm-yy")</f>
        <v>Sep-20</v>
      </c>
      <c r="Q20" s="69" cm="1">
        <f t="array" ref="Q20">IF($BR20&lt;0,0,INDEX('Data 1.1'!$E$13:INDEX('Data 1.1'!$BX:$BX, $R$1), $BR20,Q$2))</f>
        <v>8098.0870000000004</v>
      </c>
      <c r="R20" s="69" cm="1">
        <f t="array" ref="R20">IF($BR20&lt;0,0,INDEX('Data 1.1'!$E$13:INDEX('Data 1.1'!$BX:$BX, $R$1), $BR20,R$2))</f>
        <v>42.249000000000002</v>
      </c>
      <c r="S20" s="69" cm="1">
        <f t="array" ref="S20">IF($BR20&lt;0,0,INDEX('Data 1.1'!$E$13:INDEX('Data 1.1'!$BX:$BX, $R$1), $BR20,S$2))</f>
        <v>0.44</v>
      </c>
      <c r="T20" s="69"/>
      <c r="U20" s="69" cm="1">
        <f t="array" ref="U20">IF($BR20&lt;0,0,INDEX('Data 1.1'!$E$13:INDEX('Data 1.1'!$BX:$BX, $R$1), $BR20,U$2))</f>
        <v>424.08699999999999</v>
      </c>
      <c r="V20" s="69" cm="1">
        <f t="array" ref="V20">IF($BR20&lt;0,0,INDEX('Data 1.1'!$E$13:INDEX('Data 1.1'!$BX:$BX, $R$1), $BR20,V$2))</f>
        <v>2.2130000000000001</v>
      </c>
      <c r="W20" s="69" cm="1">
        <f t="array" ref="W20">IF($BR20&lt;0,0,INDEX('Data 1.1'!$E$13:INDEX('Data 1.1'!$BX:$BX, $R$1), $BR20,W$2))</f>
        <v>15.324</v>
      </c>
      <c r="X20" s="69" cm="1">
        <f t="array" ref="X20">IF($BR20&lt;0,0,INDEX('Data 1.1'!$E$13:INDEX('Data 1.1'!$BX:$BX, $R$1), $BR20,X$2))</f>
        <v>602.20500000000004</v>
      </c>
      <c r="Y20" s="69" cm="1">
        <f t="array" ref="Y20">IF($BR20&lt;0,0,INDEX('Data 1.1'!$E$13:INDEX('Data 1.1'!$BX:$BX, $R$1), $BR20,Y$2))</f>
        <v>3.1419999999999999</v>
      </c>
      <c r="Z20" s="69" cm="1">
        <f t="array" ref="Z20">IF($BR20&lt;0,0,INDEX('Data 1.1'!$E$13:INDEX('Data 1.1'!$BX:$BX, $R$1), $BR20,Z$2))</f>
        <v>12.154999999999999</v>
      </c>
      <c r="AA20" s="69" cm="1">
        <f t="array" ref="AA20">IF($BR20&lt;0,0,INDEX('Data 1.1'!$E$13:INDEX('Data 1.1'!$BX:$BX, $R$1), $BR20,AA$2))</f>
        <v>1026.2929999999999</v>
      </c>
      <c r="AB20" s="69" cm="1">
        <f t="array" ref="AB20">IF($BR20&lt;0,0,INDEX('Data 1.1'!$E$13:INDEX('Data 1.1'!$BX:$BX, $R$1), $BR20,AB$2))</f>
        <v>5.3540000000000001</v>
      </c>
      <c r="AC20" s="69" cm="1">
        <f t="array" ref="AC20">IF($BR20&lt;0,0,INDEX('Data 1.1'!$E$13:INDEX('Data 1.1'!$BX:$BX, $R$1), $BR20,AC$2))</f>
        <v>6.9710000000000001</v>
      </c>
      <c r="AD20" s="69" cm="1">
        <f t="array" ref="AD20">IF($BR20&lt;0,0,INDEX('Data 1.1'!$E$13:INDEX('Data 1.1'!$BX:$BX, $R$1), $BR20,AD$2))</f>
        <v>50.213000000000001</v>
      </c>
      <c r="AE20" s="69" cm="1">
        <f t="array" ref="AE20">IF($BR20&lt;0,0,INDEX('Data 1.1'!$E$13:INDEX('Data 1.1'!$BX:$BX, $R$1), $BR20,AE$2))</f>
        <v>0.26200000000000001</v>
      </c>
      <c r="AF20" s="69" cm="1">
        <f t="array" ref="AF20">IF($BR20&lt;0,0,INDEX('Data 1.1'!$E$13:INDEX('Data 1.1'!$BX:$BX, $R$1), $BR20,AF$2))</f>
        <v>41.213999999999999</v>
      </c>
      <c r="AG20" s="69" cm="1">
        <f t="array" ref="AG20">IF($BR20&lt;0,0,INDEX('Data 1.1'!$E$13:INDEX('Data 1.1'!$BX:$BX, $R$1), $BR20,AG$2))</f>
        <v>1076.5060000000001</v>
      </c>
      <c r="AH20" s="69" cm="1">
        <f t="array" ref="AH20">IF($BR20&lt;0,0,INDEX('Data 1.1'!$E$13:INDEX('Data 1.1'!$BX:$BX, $R$1), $BR20,AH$2))</f>
        <v>5.6159999999999997</v>
      </c>
      <c r="AI20" s="69" cm="1">
        <f t="array" ref="AI20">IF($BR20&lt;0,0,INDEX('Data 1.1'!$E$13:INDEX('Data 1.1'!$BX:$BX, $R$1), $BR20,AI$2))</f>
        <v>6.282</v>
      </c>
      <c r="AJ20" s="69"/>
      <c r="AK20" s="69" cm="1">
        <f t="array" ref="AK20">IF($BR20&lt;0,0,INDEX('Data 1.1'!$E$13:INDEX('Data 1.1'!$BX:$BX, $R$1), $BR20,AK$2))</f>
        <v>2725.1030000000001</v>
      </c>
      <c r="AL20" s="69" cm="1">
        <f t="array" ref="AL20">IF($BR20&lt;0,0,INDEX('Data 1.1'!$E$13:INDEX('Data 1.1'!$BX:$BX, $R$1), $BR20,AL$2))</f>
        <v>14.217000000000001</v>
      </c>
      <c r="AM20" s="69" cm="1">
        <f t="array" ref="AM20">IF($BR20&lt;0,0,INDEX('Data 1.1'!$E$13:INDEX('Data 1.1'!$BX:$BX, $R$1), $BR20,AM$2))</f>
        <v>2.7320000000000002</v>
      </c>
      <c r="AN20" s="69"/>
      <c r="AO20" s="69" cm="1">
        <f t="array" ref="AO20">IF($BR20&lt;0,0,INDEX('Data 1.1'!$E$13:INDEX('Data 1.1'!$BX:$BX, $R$1), $BR20,AO$2))</f>
        <v>3801.6080000000002</v>
      </c>
      <c r="AP20" s="69" cm="1">
        <f t="array" ref="AP20">IF($BR20&lt;0,0,INDEX('Data 1.1'!$E$13:INDEX('Data 1.1'!$BX:$BX, $R$1), $BR20,AP$2))</f>
        <v>19.834</v>
      </c>
      <c r="AQ20" s="69" cm="1">
        <f t="array" ref="AQ20">IF($BR20&lt;0,0,INDEX('Data 1.1'!$E$13:INDEX('Data 1.1'!$BX:$BX, $R$1), $BR20,AQ$2))</f>
        <v>1.036</v>
      </c>
      <c r="AR20" s="69"/>
      <c r="AS20" s="69" cm="1">
        <f t="array" ref="AS20">IF($BR20&lt;0,0,INDEX('Data 1.1'!$E$13:INDEX('Data 1.1'!$BX:$BX, $R$1), $BR20,AS$2))</f>
        <v>11899.695</v>
      </c>
      <c r="AT20" s="69" cm="1">
        <f t="array" ref="AT20">IF($BR20&lt;0,0,INDEX('Data 1.1'!$E$13:INDEX('Data 1.1'!$BX:$BX, $R$1), $BR20,AT$2))</f>
        <v>62.082999999999998</v>
      </c>
      <c r="AU20" s="69" cm="1">
        <f t="array" ref="AU20">IF($BR20&lt;0,0,INDEX('Data 1.1'!$E$13:INDEX('Data 1.1'!$BX:$BX, $R$1), $BR20,AU$2))</f>
        <v>0.34899999999999998</v>
      </c>
      <c r="AV20" s="69"/>
      <c r="AW20" s="69" cm="1">
        <f t="array" ref="AW20">IF($BR20&lt;0,0,INDEX('Data 1.1'!$E$13:INDEX('Data 1.1'!$BX:$BX, $R$1), $BR20,AW$2))</f>
        <v>43.131</v>
      </c>
      <c r="AX20" s="69" cm="1">
        <f t="array" ref="AX20">IF($BR20&lt;0,0,INDEX('Data 1.1'!$E$13:INDEX('Data 1.1'!$BX:$BX, $R$1), $BR20,AX$2))</f>
        <v>0.22500000000000001</v>
      </c>
      <c r="AY20" s="69" cm="1">
        <f t="array" ref="AY20">IF($BR20&lt;0,0,INDEX('Data 1.1'!$E$13:INDEX('Data 1.1'!$BX:$BX, $R$1), $BR20,AY$2))</f>
        <v>50.99</v>
      </c>
      <c r="AZ20" s="69" cm="1">
        <f t="array" ref="AZ20">IF($BR20&lt;0,0,INDEX('Data 1.1'!$E$13:INDEX('Data 1.1'!$BX:$BX, $R$1), $BR20,AZ$2))</f>
        <v>796.46500000000003</v>
      </c>
      <c r="BA20" s="69" cm="1">
        <f t="array" ref="BA20">IF($BR20&lt;0,0,INDEX('Data 1.1'!$E$13:INDEX('Data 1.1'!$BX:$BX, $R$1), $BR20,BA$2))</f>
        <v>4.1550000000000002</v>
      </c>
      <c r="BB20" s="69" cm="1">
        <f t="array" ref="BB20">IF($BR20&lt;0,0,INDEX('Data 1.1'!$E$13:INDEX('Data 1.1'!$BX:$BX, $R$1), $BR20,BB$2))</f>
        <v>3.0150000000000001</v>
      </c>
      <c r="BC20" s="69" cm="1">
        <f t="array" ref="BC20">IF($BR20&lt;0,0,INDEX('Data 1.1'!$E$13:INDEX('Data 1.1'!$BX:$BX, $R$1), $BR20,BC$2))</f>
        <v>839.59500000000003</v>
      </c>
      <c r="BD20" s="69" cm="1">
        <f t="array" ref="BD20">IF($BR20&lt;0,0,INDEX('Data 1.1'!$E$13:INDEX('Data 1.1'!$BX:$BX, $R$1), $BR20,BD$2))</f>
        <v>4.38</v>
      </c>
      <c r="BE20" s="69" cm="1">
        <f t="array" ref="BE20">IF($BR20&lt;0,0,INDEX('Data 1.1'!$E$13:INDEX('Data 1.1'!$BX:$BX, $R$1), $BR20,BE$2))</f>
        <v>1.6259999999999999</v>
      </c>
      <c r="BF20" s="69"/>
      <c r="BG20" s="69" cm="1">
        <f t="array" ref="BG20">IF($BR20&lt;0,0,INDEX('Data 1.1'!$E$13:INDEX('Data 1.1'!$BX:$BX, $R$1), $BR20,BG$2))</f>
        <v>12739.290999999999</v>
      </c>
      <c r="BH20" s="69" cm="1">
        <f t="array" ref="BH20">IF($BR20&lt;0,0,INDEX('Data 1.1'!$E$13:INDEX('Data 1.1'!$BX:$BX, $R$1), $BR20,BH$2))</f>
        <v>66.462999999999994</v>
      </c>
      <c r="BI20" s="69" cm="1">
        <f t="array" ref="BI20">IF($BR20&lt;0,0,INDEX('Data 1.1'!$E$13:INDEX('Data 1.1'!$BX:$BX, $R$1), $BR20,BI$2))</f>
        <v>0.32300000000000001</v>
      </c>
      <c r="BJ20" s="69"/>
      <c r="BK20" s="69" cm="1">
        <f t="array" ref="BK20">IF($BR20&lt;0,0,INDEX('Data 1.1'!$E$13:INDEX('Data 1.1'!$BX:$BX, $R$1), $BR20,BK$2))</f>
        <v>6428.18</v>
      </c>
      <c r="BL20" s="69" cm="1">
        <f t="array" ref="BL20">IF($BR20&lt;0,0,INDEX('Data 1.1'!$E$13:INDEX('Data 1.1'!$BX:$BX, $R$1), $BR20,BL$2))</f>
        <v>33.536999999999999</v>
      </c>
      <c r="BM20" s="69" cm="1">
        <f t="array" ref="BM20">IF($BR20&lt;0,0,INDEX('Data 1.1'!$E$13:INDEX('Data 1.1'!$BX:$BX, $R$1), $BR20,BM$2))</f>
        <v>0.61899999999999999</v>
      </c>
      <c r="BN20" s="69"/>
      <c r="BO20" s="69" cm="1">
        <f t="array" ref="BO20">IF($BR20&lt;0,0,INDEX('Data 1.1'!$E$13:INDEX('Data 1.1'!$BX:$BX, $R$1), $BR20,BO$2))</f>
        <v>19167.471000000001</v>
      </c>
      <c r="BP20" s="69" cm="1">
        <f t="array" ref="BP20">IF($BR20&lt;0,0,INDEX('Data 1.1'!$E$13:INDEX('Data 1.1'!$BX:$BX, $R$1), $BR20,BP$2))</f>
        <v>100</v>
      </c>
      <c r="BQ20" s="69" cm="1">
        <f t="array" ref="BQ20">IF($BR20&lt;0,0,INDEX('Data 1.1'!$E$13:INDEX('Data 1.1'!$BX:$BX, $R$1), $BR20,BQ$2))</f>
        <v>8.8999999999999996E-2</v>
      </c>
      <c r="BR20" s="12">
        <f>BR18+1</f>
        <v>13</v>
      </c>
    </row>
    <row r="21" spans="11:70">
      <c r="K21" s="23" t="str">
        <f>IF(K3="People aged 18 years and over","People aged 18 - 75 years","People aged 18 years and over")</f>
        <v>People aged 18 - 75 years</v>
      </c>
      <c r="L21" s="23">
        <v>-999999</v>
      </c>
      <c r="P21" s="35" t="str">
        <f>TEXT(DATE(YEAR(P15)+2,12,1), "mmm-yy")</f>
        <v>Dec-20</v>
      </c>
      <c r="Q21" s="69" cm="1">
        <f t="array" ref="Q21">IF($BR21&lt;0,0,INDEX('Data 1.1'!$E$13:INDEX('Data 1.1'!$BX:$BX, $R$1), $BR21,Q$2))</f>
        <v>8226.107</v>
      </c>
      <c r="R21" s="69" cm="1">
        <f t="array" ref="R21">IF($BR21&lt;0,0,INDEX('Data 1.1'!$E$13:INDEX('Data 1.1'!$BX:$BX, $R$1), $BR21,R$2))</f>
        <v>42.93</v>
      </c>
      <c r="S21" s="69" cm="1">
        <f t="array" ref="S21">IF($BR21&lt;0,0,INDEX('Data 1.1'!$E$13:INDEX('Data 1.1'!$BX:$BX, $R$1), $BR21,S$2))</f>
        <v>0.78500000000000003</v>
      </c>
      <c r="T21" s="69"/>
      <c r="U21" s="69" cm="1">
        <f t="array" ref="U21">IF($BR21&lt;0,0,INDEX('Data 1.1'!$E$13:INDEX('Data 1.1'!$BX:$BX, $R$1), $BR21,U$2))</f>
        <v>707.59400000000005</v>
      </c>
      <c r="V21" s="69" cm="1">
        <f t="array" ref="V21">IF($BR21&lt;0,0,INDEX('Data 1.1'!$E$13:INDEX('Data 1.1'!$BX:$BX, $R$1), $BR21,V$2))</f>
        <v>3.6930000000000001</v>
      </c>
      <c r="W21" s="69" cm="1">
        <f t="array" ref="W21">IF($BR21&lt;0,0,INDEX('Data 1.1'!$E$13:INDEX('Data 1.1'!$BX:$BX, $R$1), $BR21,W$2))</f>
        <v>14.116</v>
      </c>
      <c r="X21" s="69" cm="1">
        <f t="array" ref="X21">IF($BR21&lt;0,0,INDEX('Data 1.1'!$E$13:INDEX('Data 1.1'!$BX:$BX, $R$1), $BR21,X$2))</f>
        <v>461.75700000000001</v>
      </c>
      <c r="Y21" s="69" cm="1">
        <f t="array" ref="Y21">IF($BR21&lt;0,0,INDEX('Data 1.1'!$E$13:INDEX('Data 1.1'!$BX:$BX, $R$1), $BR21,Y$2))</f>
        <v>2.41</v>
      </c>
      <c r="Z21" s="69" cm="1">
        <f t="array" ref="Z21">IF($BR21&lt;0,0,INDEX('Data 1.1'!$E$13:INDEX('Data 1.1'!$BX:$BX, $R$1), $BR21,Z$2))</f>
        <v>16.158000000000001</v>
      </c>
      <c r="AA21" s="69" cm="1">
        <f t="array" ref="AA21">IF($BR21&lt;0,0,INDEX('Data 1.1'!$E$13:INDEX('Data 1.1'!$BX:$BX, $R$1), $BR21,AA$2))</f>
        <v>1169.3510000000001</v>
      </c>
      <c r="AB21" s="69" cm="1">
        <f t="array" ref="AB21">IF($BR21&lt;0,0,INDEX('Data 1.1'!$E$13:INDEX('Data 1.1'!$BX:$BX, $R$1), $BR21,AB$2))</f>
        <v>6.1029999999999998</v>
      </c>
      <c r="AC21" s="69" cm="1">
        <f t="array" ref="AC21">IF($BR21&lt;0,0,INDEX('Data 1.1'!$E$13:INDEX('Data 1.1'!$BX:$BX, $R$1), $BR21,AC$2))</f>
        <v>9.5530000000000008</v>
      </c>
      <c r="AD21" s="69" cm="1">
        <f t="array" ref="AD21">IF($BR21&lt;0,0,INDEX('Data 1.1'!$E$13:INDEX('Data 1.1'!$BX:$BX, $R$1), $BR21,AD$2))</f>
        <v>92.99</v>
      </c>
      <c r="AE21" s="69" cm="1">
        <f t="array" ref="AE21">IF($BR21&lt;0,0,INDEX('Data 1.1'!$E$13:INDEX('Data 1.1'!$BX:$BX, $R$1), $BR21,AE$2))</f>
        <v>0.48499999999999999</v>
      </c>
      <c r="AF21" s="69" cm="1">
        <f t="array" ref="AF21">IF($BR21&lt;0,0,INDEX('Data 1.1'!$E$13:INDEX('Data 1.1'!$BX:$BX, $R$1), $BR21,AF$2))</f>
        <v>36.906999999999996</v>
      </c>
      <c r="AG21" s="69" cm="1">
        <f t="array" ref="AG21">IF($BR21&lt;0,0,INDEX('Data 1.1'!$E$13:INDEX('Data 1.1'!$BX:$BX, $R$1), $BR21,AG$2))</f>
        <v>1262.3409999999999</v>
      </c>
      <c r="AH21" s="69" cm="1">
        <f t="array" ref="AH21">IF($BR21&lt;0,0,INDEX('Data 1.1'!$E$13:INDEX('Data 1.1'!$BX:$BX, $R$1), $BR21,AH$2))</f>
        <v>6.5880000000000001</v>
      </c>
      <c r="AI21" s="69" cm="1">
        <f t="array" ref="AI21">IF($BR21&lt;0,0,INDEX('Data 1.1'!$E$13:INDEX('Data 1.1'!$BX:$BX, $R$1), $BR21,AI$2))</f>
        <v>9.1910000000000007</v>
      </c>
      <c r="AJ21" s="69"/>
      <c r="AK21" s="69" cm="1">
        <f t="array" ref="AK21">IF($BR21&lt;0,0,INDEX('Data 1.1'!$E$13:INDEX('Data 1.1'!$BX:$BX, $R$1), $BR21,AK$2))</f>
        <v>2694.703</v>
      </c>
      <c r="AL21" s="69" cm="1">
        <f t="array" ref="AL21">IF($BR21&lt;0,0,INDEX('Data 1.1'!$E$13:INDEX('Data 1.1'!$BX:$BX, $R$1), $BR21,AL$2))</f>
        <v>14.063000000000001</v>
      </c>
      <c r="AM21" s="69" cm="1">
        <f t="array" ref="AM21">IF($BR21&lt;0,0,INDEX('Data 1.1'!$E$13:INDEX('Data 1.1'!$BX:$BX, $R$1), $BR21,AM$2))</f>
        <v>4.5599999999999996</v>
      </c>
      <c r="AN21" s="69"/>
      <c r="AO21" s="69" cm="1">
        <f t="array" ref="AO21">IF($BR21&lt;0,0,INDEX('Data 1.1'!$E$13:INDEX('Data 1.1'!$BX:$BX, $R$1), $BR21,AO$2))</f>
        <v>3957.0439999999999</v>
      </c>
      <c r="AP21" s="69" cm="1">
        <f t="array" ref="AP21">IF($BR21&lt;0,0,INDEX('Data 1.1'!$E$13:INDEX('Data 1.1'!$BX:$BX, $R$1), $BR21,AP$2))</f>
        <v>20.651</v>
      </c>
      <c r="AQ21" s="69" cm="1">
        <f t="array" ref="AQ21">IF($BR21&lt;0,0,INDEX('Data 1.1'!$E$13:INDEX('Data 1.1'!$BX:$BX, $R$1), $BR21,AQ$2))</f>
        <v>1.391</v>
      </c>
      <c r="AR21" s="69"/>
      <c r="AS21" s="69" cm="1">
        <f t="array" ref="AS21">IF($BR21&lt;0,0,INDEX('Data 1.1'!$E$13:INDEX('Data 1.1'!$BX:$BX, $R$1), $BR21,AS$2))</f>
        <v>12183.151</v>
      </c>
      <c r="AT21" s="69" cm="1">
        <f t="array" ref="AT21">IF($BR21&lt;0,0,INDEX('Data 1.1'!$E$13:INDEX('Data 1.1'!$BX:$BX, $R$1), $BR21,AT$2))</f>
        <v>63.581000000000003</v>
      </c>
      <c r="AU21" s="69" cm="1">
        <f t="array" ref="AU21">IF($BR21&lt;0,0,INDEX('Data 1.1'!$E$13:INDEX('Data 1.1'!$BX:$BX, $R$1), $BR21,AU$2))</f>
        <v>0.39400000000000002</v>
      </c>
      <c r="AV21" s="69"/>
      <c r="AW21" s="69" cm="1">
        <f t="array" ref="AW21">IF($BR21&lt;0,0,INDEX('Data 1.1'!$E$13:INDEX('Data 1.1'!$BX:$BX, $R$1), $BR21,AW$2))</f>
        <v>40.5</v>
      </c>
      <c r="AX21" s="69" cm="1">
        <f t="array" ref="AX21">IF($BR21&lt;0,0,INDEX('Data 1.1'!$E$13:INDEX('Data 1.1'!$BX:$BX, $R$1), $BR21,AX$2))</f>
        <v>0.21099999999999999</v>
      </c>
      <c r="AY21" s="69" cm="1">
        <f t="array" ref="AY21">IF($BR21&lt;0,0,INDEX('Data 1.1'!$E$13:INDEX('Data 1.1'!$BX:$BX, $R$1), $BR21,AY$2))</f>
        <v>51.131999999999998</v>
      </c>
      <c r="AZ21" s="69" cm="1">
        <f t="array" ref="AZ21">IF($BR21&lt;0,0,INDEX('Data 1.1'!$E$13:INDEX('Data 1.1'!$BX:$BX, $R$1), $BR21,AZ$2))</f>
        <v>729.721</v>
      </c>
      <c r="BA21" s="69" cm="1">
        <f t="array" ref="BA21">IF($BR21&lt;0,0,INDEX('Data 1.1'!$E$13:INDEX('Data 1.1'!$BX:$BX, $R$1), $BR21,BA$2))</f>
        <v>3.8079999999999998</v>
      </c>
      <c r="BB21" s="69" cm="1">
        <f t="array" ref="BB21">IF($BR21&lt;0,0,INDEX('Data 1.1'!$E$13:INDEX('Data 1.1'!$BX:$BX, $R$1), $BR21,BB$2))</f>
        <v>3.524</v>
      </c>
      <c r="BC21" s="69" cm="1">
        <f t="array" ref="BC21">IF($BR21&lt;0,0,INDEX('Data 1.1'!$E$13:INDEX('Data 1.1'!$BX:$BX, $R$1), $BR21,BC$2))</f>
        <v>770.221</v>
      </c>
      <c r="BD21" s="69" cm="1">
        <f t="array" ref="BD21">IF($BR21&lt;0,0,INDEX('Data 1.1'!$E$13:INDEX('Data 1.1'!$BX:$BX, $R$1), $BR21,BD$2))</f>
        <v>4.0199999999999996</v>
      </c>
      <c r="BE21" s="69" cm="1">
        <f t="array" ref="BE21">IF($BR21&lt;0,0,INDEX('Data 1.1'!$E$13:INDEX('Data 1.1'!$BX:$BX, $R$1), $BR21,BE$2))</f>
        <v>2.1760000000000002</v>
      </c>
      <c r="BF21" s="69"/>
      <c r="BG21" s="69" cm="1">
        <f t="array" ref="BG21">IF($BR21&lt;0,0,INDEX('Data 1.1'!$E$13:INDEX('Data 1.1'!$BX:$BX, $R$1), $BR21,BG$2))</f>
        <v>12953.371999999999</v>
      </c>
      <c r="BH21" s="69" cm="1">
        <f t="array" ref="BH21">IF($BR21&lt;0,0,INDEX('Data 1.1'!$E$13:INDEX('Data 1.1'!$BX:$BX, $R$1), $BR21,BH$2))</f>
        <v>67.599999999999994</v>
      </c>
      <c r="BI21" s="69" cm="1">
        <f t="array" ref="BI21">IF($BR21&lt;0,0,INDEX('Data 1.1'!$E$13:INDEX('Data 1.1'!$BX:$BX, $R$1), $BR21,BI$2))</f>
        <v>0.34399999999999997</v>
      </c>
      <c r="BJ21" s="69"/>
      <c r="BK21" s="69" cm="1">
        <f t="array" ref="BK21">IF($BR21&lt;0,0,INDEX('Data 1.1'!$E$13:INDEX('Data 1.1'!$BX:$BX, $R$1), $BR21,BK$2))</f>
        <v>6208.2969999999996</v>
      </c>
      <c r="BL21" s="69" cm="1">
        <f t="array" ref="BL21">IF($BR21&lt;0,0,INDEX('Data 1.1'!$E$13:INDEX('Data 1.1'!$BX:$BX, $R$1), $BR21,BL$2))</f>
        <v>32.4</v>
      </c>
      <c r="BM21" s="69" cm="1">
        <f t="array" ref="BM21">IF($BR21&lt;0,0,INDEX('Data 1.1'!$E$13:INDEX('Data 1.1'!$BX:$BX, $R$1), $BR21,BM$2))</f>
        <v>0.67900000000000005</v>
      </c>
      <c r="BN21" s="69"/>
      <c r="BO21" s="69" cm="1">
        <f t="array" ref="BO21">IF($BR21&lt;0,0,INDEX('Data 1.1'!$E$13:INDEX('Data 1.1'!$BX:$BX, $R$1), $BR21,BO$2))</f>
        <v>19161.669000000002</v>
      </c>
      <c r="BP21" s="69" cm="1">
        <f t="array" ref="BP21">IF($BR21&lt;0,0,INDEX('Data 1.1'!$E$13:INDEX('Data 1.1'!$BX:$BX, $R$1), $BR21,BP$2))</f>
        <v>100</v>
      </c>
      <c r="BQ21" s="69" cm="1">
        <f t="array" ref="BQ21">IF($BR21&lt;0,0,INDEX('Data 1.1'!$E$13:INDEX('Data 1.1'!$BX:$BX, $R$1), $BR21,BQ$2))</f>
        <v>8.3000000000000004E-2</v>
      </c>
      <c r="BR21" s="12">
        <f>BR20+1</f>
        <v>14</v>
      </c>
    </row>
    <row r="22" spans="11:70">
      <c r="K22" s="23" t="str">
        <f>IF(K3="People aged 18 years and over","People aged 55 - 75 years","People aged 55 years and over")</f>
        <v>People aged 55 - 75 years</v>
      </c>
      <c r="L22" s="23">
        <v>-999999</v>
      </c>
      <c r="P22" s="35" t="str">
        <f>TEXT(DATE(YEAR(P15)+3,3,1), "mmm-yy")</f>
        <v>Mar-21</v>
      </c>
      <c r="Q22" s="69" cm="1">
        <f t="array" ref="Q22">IF($BR22&lt;0,0,INDEX('Data 1.1'!$E$13:INDEX('Data 1.1'!$BX:$BX, $R$1), $BR22,Q$2))</f>
        <v>8418.2119999999995</v>
      </c>
      <c r="R22" s="69" cm="1">
        <f t="array" ref="R22">IF($BR22&lt;0,0,INDEX('Data 1.1'!$E$13:INDEX('Data 1.1'!$BX:$BX, $R$1), $BR22,R$2))</f>
        <v>43.923000000000002</v>
      </c>
      <c r="S22" s="69" cm="1">
        <f t="array" ref="S22">IF($BR22&lt;0,0,INDEX('Data 1.1'!$E$13:INDEX('Data 1.1'!$BX:$BX, $R$1), $BR22,S$2))</f>
        <v>0.54500000000000004</v>
      </c>
      <c r="T22" s="69"/>
      <c r="U22" s="69" cm="1">
        <f t="array" ref="U22">IF($BR22&lt;0,0,INDEX('Data 1.1'!$E$13:INDEX('Data 1.1'!$BX:$BX, $R$1), $BR22,U$2))</f>
        <v>430.15100000000001</v>
      </c>
      <c r="V22" s="69" cm="1">
        <f t="array" ref="V22">IF($BR22&lt;0,0,INDEX('Data 1.1'!$E$13:INDEX('Data 1.1'!$BX:$BX, $R$1), $BR22,V$2))</f>
        <v>2.2440000000000002</v>
      </c>
      <c r="W22" s="69" cm="1">
        <f t="array" ref="W22">IF($BR22&lt;0,0,INDEX('Data 1.1'!$E$13:INDEX('Data 1.1'!$BX:$BX, $R$1), $BR22,W$2))</f>
        <v>20.327000000000002</v>
      </c>
      <c r="X22" s="69" cm="1">
        <f t="array" ref="X22">IF($BR22&lt;0,0,INDEX('Data 1.1'!$E$13:INDEX('Data 1.1'!$BX:$BX, $R$1), $BR22,X$2))</f>
        <v>527.36599999999999</v>
      </c>
      <c r="Y22" s="69" cm="1">
        <f t="array" ref="Y22">IF($BR22&lt;0,0,INDEX('Data 1.1'!$E$13:INDEX('Data 1.1'!$BX:$BX, $R$1), $BR22,Y$2))</f>
        <v>2.7519999999999998</v>
      </c>
      <c r="Z22" s="69" cm="1">
        <f t="array" ref="Z22">IF($BR22&lt;0,0,INDEX('Data 1.1'!$E$13:INDEX('Data 1.1'!$BX:$BX, $R$1), $BR22,Z$2))</f>
        <v>14.41</v>
      </c>
      <c r="AA22" s="69" cm="1">
        <f t="array" ref="AA22">IF($BR22&lt;0,0,INDEX('Data 1.1'!$E$13:INDEX('Data 1.1'!$BX:$BX, $R$1), $BR22,AA$2))</f>
        <v>957.51700000000005</v>
      </c>
      <c r="AB22" s="69" cm="1">
        <f t="array" ref="AB22">IF($BR22&lt;0,0,INDEX('Data 1.1'!$E$13:INDEX('Data 1.1'!$BX:$BX, $R$1), $BR22,AB$2))</f>
        <v>4.9960000000000004</v>
      </c>
      <c r="AC22" s="69" cm="1">
        <f t="array" ref="AC22">IF($BR22&lt;0,0,INDEX('Data 1.1'!$E$13:INDEX('Data 1.1'!$BX:$BX, $R$1), $BR22,AC$2))</f>
        <v>10.000999999999999</v>
      </c>
      <c r="AD22" s="69" cm="1">
        <f t="array" ref="AD22">IF($BR22&lt;0,0,INDEX('Data 1.1'!$E$13:INDEX('Data 1.1'!$BX:$BX, $R$1), $BR22,AD$2))</f>
        <v>57.99</v>
      </c>
      <c r="AE22" s="69" cm="1">
        <f t="array" ref="AE22">IF($BR22&lt;0,0,INDEX('Data 1.1'!$E$13:INDEX('Data 1.1'!$BX:$BX, $R$1), $BR22,AE$2))</f>
        <v>0.30299999999999999</v>
      </c>
      <c r="AF22" s="69" cm="1">
        <f t="array" ref="AF22">IF($BR22&lt;0,0,INDEX('Data 1.1'!$E$13:INDEX('Data 1.1'!$BX:$BX, $R$1), $BR22,AF$2))</f>
        <v>40.950000000000003</v>
      </c>
      <c r="AG22" s="69" cm="1">
        <f t="array" ref="AG22">IF($BR22&lt;0,0,INDEX('Data 1.1'!$E$13:INDEX('Data 1.1'!$BX:$BX, $R$1), $BR22,AG$2))</f>
        <v>1015.5069999999999</v>
      </c>
      <c r="AH22" s="69" cm="1">
        <f t="array" ref="AH22">IF($BR22&lt;0,0,INDEX('Data 1.1'!$E$13:INDEX('Data 1.1'!$BX:$BX, $R$1), $BR22,AH$2))</f>
        <v>5.298</v>
      </c>
      <c r="AI22" s="69" cm="1">
        <f t="array" ref="AI22">IF($BR22&lt;0,0,INDEX('Data 1.1'!$E$13:INDEX('Data 1.1'!$BX:$BX, $R$1), $BR22,AI$2))</f>
        <v>9.1460000000000008</v>
      </c>
      <c r="AJ22" s="69"/>
      <c r="AK22" s="69" cm="1">
        <f t="array" ref="AK22">IF($BR22&lt;0,0,INDEX('Data 1.1'!$E$13:INDEX('Data 1.1'!$BX:$BX, $R$1), $BR22,AK$2))</f>
        <v>2803.2020000000002</v>
      </c>
      <c r="AL22" s="69" cm="1">
        <f t="array" ref="AL22">IF($BR22&lt;0,0,INDEX('Data 1.1'!$E$13:INDEX('Data 1.1'!$BX:$BX, $R$1), $BR22,AL$2))</f>
        <v>14.625999999999999</v>
      </c>
      <c r="AM22" s="69" cm="1">
        <f t="array" ref="AM22">IF($BR22&lt;0,0,INDEX('Data 1.1'!$E$13:INDEX('Data 1.1'!$BX:$BX, $R$1), $BR22,AM$2))</f>
        <v>3.5089999999999999</v>
      </c>
      <c r="AN22" s="69"/>
      <c r="AO22" s="69" cm="1">
        <f t="array" ref="AO22">IF($BR22&lt;0,0,INDEX('Data 1.1'!$E$13:INDEX('Data 1.1'!$BX:$BX, $R$1), $BR22,AO$2))</f>
        <v>3818.7089999999998</v>
      </c>
      <c r="AP22" s="69" cm="1">
        <f t="array" ref="AP22">IF($BR22&lt;0,0,INDEX('Data 1.1'!$E$13:INDEX('Data 1.1'!$BX:$BX, $R$1), $BR22,AP$2))</f>
        <v>19.923999999999999</v>
      </c>
      <c r="AQ22" s="69" cm="1">
        <f t="array" ref="AQ22">IF($BR22&lt;0,0,INDEX('Data 1.1'!$E$13:INDEX('Data 1.1'!$BX:$BX, $R$1), $BR22,AQ$2))</f>
        <v>0.876</v>
      </c>
      <c r="AR22" s="69"/>
      <c r="AS22" s="69" cm="1">
        <f t="array" ref="AS22">IF($BR22&lt;0,0,INDEX('Data 1.1'!$E$13:INDEX('Data 1.1'!$BX:$BX, $R$1), $BR22,AS$2))</f>
        <v>12236.921</v>
      </c>
      <c r="AT22" s="69" cm="1">
        <f t="array" ref="AT22">IF($BR22&lt;0,0,INDEX('Data 1.1'!$E$13:INDEX('Data 1.1'!$BX:$BX, $R$1), $BR22,AT$2))</f>
        <v>63.847000000000001</v>
      </c>
      <c r="AU22" s="69" cm="1">
        <f t="array" ref="AU22">IF($BR22&lt;0,0,INDEX('Data 1.1'!$E$13:INDEX('Data 1.1'!$BX:$BX, $R$1), $BR22,AU$2))</f>
        <v>0.33200000000000002</v>
      </c>
      <c r="AV22" s="69"/>
      <c r="AW22" s="69" cm="1">
        <f t="array" ref="AW22">IF($BR22&lt;0,0,INDEX('Data 1.1'!$E$13:INDEX('Data 1.1'!$BX:$BX, $R$1), $BR22,AW$2))</f>
        <v>60.847000000000001</v>
      </c>
      <c r="AX22" s="69" cm="1">
        <f t="array" ref="AX22">IF($BR22&lt;0,0,INDEX('Data 1.1'!$E$13:INDEX('Data 1.1'!$BX:$BX, $R$1), $BR22,AX$2))</f>
        <v>0.317</v>
      </c>
      <c r="AY22" s="69" cm="1">
        <f t="array" ref="AY22">IF($BR22&lt;0,0,INDEX('Data 1.1'!$E$13:INDEX('Data 1.1'!$BX:$BX, $R$1), $BR22,AY$2))</f>
        <v>47.13</v>
      </c>
      <c r="AZ22" s="69" cm="1">
        <f t="array" ref="AZ22">IF($BR22&lt;0,0,INDEX('Data 1.1'!$E$13:INDEX('Data 1.1'!$BX:$BX, $R$1), $BR22,AZ$2))</f>
        <v>710.11500000000001</v>
      </c>
      <c r="BA22" s="69" cm="1">
        <f t="array" ref="BA22">IF($BR22&lt;0,0,INDEX('Data 1.1'!$E$13:INDEX('Data 1.1'!$BX:$BX, $R$1), $BR22,BA$2))</f>
        <v>3.7050000000000001</v>
      </c>
      <c r="BB22" s="69" cm="1">
        <f t="array" ref="BB22">IF($BR22&lt;0,0,INDEX('Data 1.1'!$E$13:INDEX('Data 1.1'!$BX:$BX, $R$1), $BR22,BB$2))</f>
        <v>4.1970000000000001</v>
      </c>
      <c r="BC22" s="69" cm="1">
        <f t="array" ref="BC22">IF($BR22&lt;0,0,INDEX('Data 1.1'!$E$13:INDEX('Data 1.1'!$BX:$BX, $R$1), $BR22,BC$2))</f>
        <v>770.96199999999999</v>
      </c>
      <c r="BD22" s="69" cm="1">
        <f t="array" ref="BD22">IF($BR22&lt;0,0,INDEX('Data 1.1'!$E$13:INDEX('Data 1.1'!$BX:$BX, $R$1), $BR22,BD$2))</f>
        <v>4.0229999999999997</v>
      </c>
      <c r="BE22" s="69" cm="1">
        <f t="array" ref="BE22">IF($BR22&lt;0,0,INDEX('Data 1.1'!$E$13:INDEX('Data 1.1'!$BX:$BX, $R$1), $BR22,BE$2))</f>
        <v>1.9770000000000001</v>
      </c>
      <c r="BF22" s="69"/>
      <c r="BG22" s="69" cm="1">
        <f t="array" ref="BG22">IF($BR22&lt;0,0,INDEX('Data 1.1'!$E$13:INDEX('Data 1.1'!$BX:$BX, $R$1), $BR22,BG$2))</f>
        <v>13007.884</v>
      </c>
      <c r="BH22" s="69" cm="1">
        <f t="array" ref="BH22">IF($BR22&lt;0,0,INDEX('Data 1.1'!$E$13:INDEX('Data 1.1'!$BX:$BX, $R$1), $BR22,BH$2))</f>
        <v>67.87</v>
      </c>
      <c r="BI22" s="69" cm="1">
        <f t="array" ref="BI22">IF($BR22&lt;0,0,INDEX('Data 1.1'!$E$13:INDEX('Data 1.1'!$BX:$BX, $R$1), $BR22,BI$2))</f>
        <v>0.32100000000000001</v>
      </c>
      <c r="BJ22" s="69"/>
      <c r="BK22" s="69" cm="1">
        <f t="array" ref="BK22">IF($BR22&lt;0,0,INDEX('Data 1.1'!$E$13:INDEX('Data 1.1'!$BX:$BX, $R$1), $BR22,BK$2))</f>
        <v>6158.1009999999997</v>
      </c>
      <c r="BL22" s="69" cm="1">
        <f t="array" ref="BL22">IF($BR22&lt;0,0,INDEX('Data 1.1'!$E$13:INDEX('Data 1.1'!$BX:$BX, $R$1), $BR22,BL$2))</f>
        <v>32.130000000000003</v>
      </c>
      <c r="BM22" s="69" cm="1">
        <f t="array" ref="BM22">IF($BR22&lt;0,0,INDEX('Data 1.1'!$E$13:INDEX('Data 1.1'!$BX:$BX, $R$1), $BR22,BM$2))</f>
        <v>0.67200000000000004</v>
      </c>
      <c r="BN22" s="69"/>
      <c r="BO22" s="69" cm="1">
        <f t="array" ref="BO22">IF($BR22&lt;0,0,INDEX('Data 1.1'!$E$13:INDEX('Data 1.1'!$BX:$BX, $R$1), $BR22,BO$2))</f>
        <v>19165.985000000001</v>
      </c>
      <c r="BP22" s="69" cm="1">
        <f t="array" ref="BP22">IF($BR22&lt;0,0,INDEX('Data 1.1'!$E$13:INDEX('Data 1.1'!$BX:$BX, $R$1), $BR22,BP$2))</f>
        <v>100</v>
      </c>
      <c r="BQ22" s="69" cm="1">
        <f t="array" ref="BQ22">IF($BR22&lt;0,0,INDEX('Data 1.1'!$E$13:INDEX('Data 1.1'!$BX:$BX, $R$1), $BR22,BQ$2))</f>
        <v>7.6999999999999999E-2</v>
      </c>
      <c r="BR22" s="12">
        <f>BR21+1</f>
        <v>15</v>
      </c>
    </row>
    <row r="23" spans="11:70">
      <c r="P23" s="35" t="str">
        <f>TEXT(DATE(YEAR(P15)+3,6,1), "mmm-yy")</f>
        <v>Jun-21</v>
      </c>
      <c r="Q23" s="69" cm="1">
        <f t="array" ref="Q23">IF($BR23&lt;0,0,INDEX('Data 1.1'!$E$13:INDEX('Data 1.1'!$BX:$BX, $R$1), $BR23,Q$2))</f>
        <v>8467.6489999999994</v>
      </c>
      <c r="R23" s="69" cm="1">
        <f t="array" ref="R23">IF($BR23&lt;0,0,INDEX('Data 1.1'!$E$13:INDEX('Data 1.1'!$BX:$BX, $R$1), $BR23,R$2))</f>
        <v>44.14</v>
      </c>
      <c r="S23" s="69" cm="1">
        <f t="array" ref="S23">IF($BR23&lt;0,0,INDEX('Data 1.1'!$E$13:INDEX('Data 1.1'!$BX:$BX, $R$1), $BR23,S$2))</f>
        <v>0.66200000000000003</v>
      </c>
      <c r="T23" s="69"/>
      <c r="U23" s="69" cm="1">
        <f t="array" ref="U23">IF($BR23&lt;0,0,INDEX('Data 1.1'!$E$13:INDEX('Data 1.1'!$BX:$BX, $R$1), $BR23,U$2))</f>
        <v>513.471</v>
      </c>
      <c r="V23" s="69" cm="1">
        <f t="array" ref="V23">IF($BR23&lt;0,0,INDEX('Data 1.1'!$E$13:INDEX('Data 1.1'!$BX:$BX, $R$1), $BR23,V$2))</f>
        <v>2.677</v>
      </c>
      <c r="W23" s="69" cm="1">
        <f t="array" ref="W23">IF($BR23&lt;0,0,INDEX('Data 1.1'!$E$13:INDEX('Data 1.1'!$BX:$BX, $R$1), $BR23,W$2))</f>
        <v>13.771000000000001</v>
      </c>
      <c r="X23" s="69" cm="1">
        <f t="array" ref="X23">IF($BR23&lt;0,0,INDEX('Data 1.1'!$E$13:INDEX('Data 1.1'!$BX:$BX, $R$1), $BR23,X$2))</f>
        <v>381.99599999999998</v>
      </c>
      <c r="Y23" s="69" cm="1">
        <f t="array" ref="Y23">IF($BR23&lt;0,0,INDEX('Data 1.1'!$E$13:INDEX('Data 1.1'!$BX:$BX, $R$1), $BR23,Y$2))</f>
        <v>1.9910000000000001</v>
      </c>
      <c r="Z23" s="69" cm="1">
        <f t="array" ref="Z23">IF($BR23&lt;0,0,INDEX('Data 1.1'!$E$13:INDEX('Data 1.1'!$BX:$BX, $R$1), $BR23,Z$2))</f>
        <v>15.49</v>
      </c>
      <c r="AA23" s="69" cm="1">
        <f t="array" ref="AA23">IF($BR23&lt;0,0,INDEX('Data 1.1'!$E$13:INDEX('Data 1.1'!$BX:$BX, $R$1), $BR23,AA$2))</f>
        <v>895.46699999999998</v>
      </c>
      <c r="AB23" s="69" cm="1">
        <f t="array" ref="AB23">IF($BR23&lt;0,0,INDEX('Data 1.1'!$E$13:INDEX('Data 1.1'!$BX:$BX, $R$1), $BR23,AB$2))</f>
        <v>4.6680000000000001</v>
      </c>
      <c r="AC23" s="69" cm="1">
        <f t="array" ref="AC23">IF($BR23&lt;0,0,INDEX('Data 1.1'!$E$13:INDEX('Data 1.1'!$BX:$BX, $R$1), $BR23,AC$2))</f>
        <v>9.4589999999999996</v>
      </c>
      <c r="AD23" s="69" cm="1">
        <f t="array" ref="AD23">IF($BR23&lt;0,0,INDEX('Data 1.1'!$E$13:INDEX('Data 1.1'!$BX:$BX, $R$1), $BR23,AD$2))</f>
        <v>43.765000000000001</v>
      </c>
      <c r="AE23" s="69" cm="1">
        <f t="array" ref="AE23">IF($BR23&lt;0,0,INDEX('Data 1.1'!$E$13:INDEX('Data 1.1'!$BX:$BX, $R$1), $BR23,AE$2))</f>
        <v>0.22800000000000001</v>
      </c>
      <c r="AF23" s="69" cm="1">
        <f t="array" ref="AF23">IF($BR23&lt;0,0,INDEX('Data 1.1'!$E$13:INDEX('Data 1.1'!$BX:$BX, $R$1), $BR23,AF$2))</f>
        <v>40.619</v>
      </c>
      <c r="AG23" s="69" cm="1">
        <f t="array" ref="AG23">IF($BR23&lt;0,0,INDEX('Data 1.1'!$E$13:INDEX('Data 1.1'!$BX:$BX, $R$1), $BR23,AG$2))</f>
        <v>939.23199999999997</v>
      </c>
      <c r="AH23" s="69" cm="1">
        <f t="array" ref="AH23">IF($BR23&lt;0,0,INDEX('Data 1.1'!$E$13:INDEX('Data 1.1'!$BX:$BX, $R$1), $BR23,AH$2))</f>
        <v>4.8959999999999999</v>
      </c>
      <c r="AI23" s="69" cm="1">
        <f t="array" ref="AI23">IF($BR23&lt;0,0,INDEX('Data 1.1'!$E$13:INDEX('Data 1.1'!$BX:$BX, $R$1), $BR23,AI$2))</f>
        <v>8.875</v>
      </c>
      <c r="AJ23" s="69"/>
      <c r="AK23" s="69" cm="1">
        <f t="array" ref="AK23">IF($BR23&lt;0,0,INDEX('Data 1.1'!$E$13:INDEX('Data 1.1'!$BX:$BX, $R$1), $BR23,AK$2))</f>
        <v>3023.5419999999999</v>
      </c>
      <c r="AL23" s="69" cm="1">
        <f t="array" ref="AL23">IF($BR23&lt;0,0,INDEX('Data 1.1'!$E$13:INDEX('Data 1.1'!$BX:$BX, $R$1), $BR23,AL$2))</f>
        <v>15.760999999999999</v>
      </c>
      <c r="AM23" s="69" cm="1">
        <f t="array" ref="AM23">IF($BR23&lt;0,0,INDEX('Data 1.1'!$E$13:INDEX('Data 1.1'!$BX:$BX, $R$1), $BR23,AM$2))</f>
        <v>3.7010000000000001</v>
      </c>
      <c r="AN23" s="69"/>
      <c r="AO23" s="69" cm="1">
        <f t="array" ref="AO23">IF($BR23&lt;0,0,INDEX('Data 1.1'!$E$13:INDEX('Data 1.1'!$BX:$BX, $R$1), $BR23,AO$2))</f>
        <v>3962.7739999999999</v>
      </c>
      <c r="AP23" s="69" cm="1">
        <f t="array" ref="AP23">IF($BR23&lt;0,0,INDEX('Data 1.1'!$E$13:INDEX('Data 1.1'!$BX:$BX, $R$1), $BR23,AP$2))</f>
        <v>20.657</v>
      </c>
      <c r="AQ23" s="69" cm="1">
        <f t="array" ref="AQ23">IF($BR23&lt;0,0,INDEX('Data 1.1'!$E$13:INDEX('Data 1.1'!$BX:$BX, $R$1), $BR23,AQ$2))</f>
        <v>1.3560000000000001</v>
      </c>
      <c r="AR23" s="69"/>
      <c r="AS23" s="69" cm="1">
        <f t="array" ref="AS23">IF($BR23&lt;0,0,INDEX('Data 1.1'!$E$13:INDEX('Data 1.1'!$BX:$BX, $R$1), $BR23,AS$2))</f>
        <v>12430.423000000001</v>
      </c>
      <c r="AT23" s="69" cm="1">
        <f t="array" ref="AT23">IF($BR23&lt;0,0,INDEX('Data 1.1'!$E$13:INDEX('Data 1.1'!$BX:$BX, $R$1), $BR23,AT$2))</f>
        <v>64.796999999999997</v>
      </c>
      <c r="AU23" s="69" cm="1">
        <f t="array" ref="AU23">IF($BR23&lt;0,0,INDEX('Data 1.1'!$E$13:INDEX('Data 1.1'!$BX:$BX, $R$1), $BR23,AU$2))</f>
        <v>0.28299999999999997</v>
      </c>
      <c r="AV23" s="69"/>
      <c r="AW23" s="69" cm="1">
        <f t="array" ref="AW23">IF($BR23&lt;0,0,INDEX('Data 1.1'!$E$13:INDEX('Data 1.1'!$BX:$BX, $R$1), $BR23,AW$2))</f>
        <v>41.012999999999998</v>
      </c>
      <c r="AX23" s="69" cm="1">
        <f t="array" ref="AX23">IF($BR23&lt;0,0,INDEX('Data 1.1'!$E$13:INDEX('Data 1.1'!$BX:$BX, $R$1), $BR23,AX$2))</f>
        <v>0.214</v>
      </c>
      <c r="AY23" s="69" cm="1">
        <f t="array" ref="AY23">IF($BR23&lt;0,0,INDEX('Data 1.1'!$E$13:INDEX('Data 1.1'!$BX:$BX, $R$1), $BR23,AY$2))</f>
        <v>59.585000000000001</v>
      </c>
      <c r="AZ23" s="69" cm="1">
        <f t="array" ref="AZ23">IF($BR23&lt;0,0,INDEX('Data 1.1'!$E$13:INDEX('Data 1.1'!$BX:$BX, $R$1), $BR23,AZ$2))</f>
        <v>586.14700000000005</v>
      </c>
      <c r="BA23" s="69" cm="1">
        <f t="array" ref="BA23">IF($BR23&lt;0,0,INDEX('Data 1.1'!$E$13:INDEX('Data 1.1'!$BX:$BX, $R$1), $BR23,BA$2))</f>
        <v>3.0550000000000002</v>
      </c>
      <c r="BB23" s="69" cm="1">
        <f t="array" ref="BB23">IF($BR23&lt;0,0,INDEX('Data 1.1'!$E$13:INDEX('Data 1.1'!$BX:$BX, $R$1), $BR23,BB$2))</f>
        <v>4.9710000000000001</v>
      </c>
      <c r="BC23" s="69" cm="1">
        <f t="array" ref="BC23">IF($BR23&lt;0,0,INDEX('Data 1.1'!$E$13:INDEX('Data 1.1'!$BX:$BX, $R$1), $BR23,BC$2))</f>
        <v>627.15899999999999</v>
      </c>
      <c r="BD23" s="69" cm="1">
        <f t="array" ref="BD23">IF($BR23&lt;0,0,INDEX('Data 1.1'!$E$13:INDEX('Data 1.1'!$BX:$BX, $R$1), $BR23,BD$2))</f>
        <v>3.2690000000000001</v>
      </c>
      <c r="BE23" s="69" cm="1">
        <f t="array" ref="BE23">IF($BR23&lt;0,0,INDEX('Data 1.1'!$E$13:INDEX('Data 1.1'!$BX:$BX, $R$1), $BR23,BE$2))</f>
        <v>2.468</v>
      </c>
      <c r="BF23" s="69"/>
      <c r="BG23" s="69" cm="1">
        <f t="array" ref="BG23">IF($BR23&lt;0,0,INDEX('Data 1.1'!$E$13:INDEX('Data 1.1'!$BX:$BX, $R$1), $BR23,BG$2))</f>
        <v>13057.582</v>
      </c>
      <c r="BH23" s="69" cm="1">
        <f t="array" ref="BH23">IF($BR23&lt;0,0,INDEX('Data 1.1'!$E$13:INDEX('Data 1.1'!$BX:$BX, $R$1), $BR23,BH$2))</f>
        <v>68.066000000000003</v>
      </c>
      <c r="BI23" s="69" cm="1">
        <f t="array" ref="BI23">IF($BR23&lt;0,0,INDEX('Data 1.1'!$E$13:INDEX('Data 1.1'!$BX:$BX, $R$1), $BR23,BI$2))</f>
        <v>0.24</v>
      </c>
      <c r="BJ23" s="69"/>
      <c r="BK23" s="69" cm="1">
        <f t="array" ref="BK23">IF($BR23&lt;0,0,INDEX('Data 1.1'!$E$13:INDEX('Data 1.1'!$BX:$BX, $R$1), $BR23,BK$2))</f>
        <v>6126.1189999999997</v>
      </c>
      <c r="BL23" s="69" cm="1">
        <f t="array" ref="BL23">IF($BR23&lt;0,0,INDEX('Data 1.1'!$E$13:INDEX('Data 1.1'!$BX:$BX, $R$1), $BR23,BL$2))</f>
        <v>31.934000000000001</v>
      </c>
      <c r="BM23" s="69" cm="1">
        <f t="array" ref="BM23">IF($BR23&lt;0,0,INDEX('Data 1.1'!$E$13:INDEX('Data 1.1'!$BX:$BX, $R$1), $BR23,BM$2))</f>
        <v>0.54900000000000004</v>
      </c>
      <c r="BN23" s="69"/>
      <c r="BO23" s="69" cm="1">
        <f t="array" ref="BO23">IF($BR23&lt;0,0,INDEX('Data 1.1'!$E$13:INDEX('Data 1.1'!$BX:$BX, $R$1), $BR23,BO$2))</f>
        <v>19183.702000000001</v>
      </c>
      <c r="BP23" s="69" cm="1">
        <f t="array" ref="BP23">IF($BR23&lt;0,0,INDEX('Data 1.1'!$E$13:INDEX('Data 1.1'!$BX:$BX, $R$1), $BR23,BP$2))</f>
        <v>100</v>
      </c>
      <c r="BQ23" s="69" cm="1">
        <f t="array" ref="BQ23">IF($BR23&lt;0,0,INDEX('Data 1.1'!$E$13:INDEX('Data 1.1'!$BX:$BX, $R$1), $BR23,BQ$2))</f>
        <v>7.6999999999999999E-2</v>
      </c>
      <c r="BR23" s="12">
        <f>BR22+1</f>
        <v>16</v>
      </c>
    </row>
    <row r="24" spans="11:70">
      <c r="P24" s="55" t="str">
        <f>TEXT(DATE(YEAR(P20)+2,1,1),"yyyy") &amp; "-" &amp; TEXT(DATE(YEAR(P20)+3,1,1),"yy")</f>
        <v>2022-23</v>
      </c>
      <c r="Q24" s="70" t="s">
        <v>95</v>
      </c>
      <c r="R24" s="70" t="s">
        <v>95</v>
      </c>
      <c r="S24" s="70" t="s">
        <v>95</v>
      </c>
      <c r="T24" s="70" t="s">
        <v>95</v>
      </c>
      <c r="U24" s="70" t="s">
        <v>95</v>
      </c>
      <c r="V24" s="70" t="s">
        <v>95</v>
      </c>
      <c r="W24" s="70" t="s">
        <v>95</v>
      </c>
      <c r="X24" s="70" t="s">
        <v>95</v>
      </c>
      <c r="Y24" s="70" t="s">
        <v>95</v>
      </c>
      <c r="Z24" s="70" t="s">
        <v>95</v>
      </c>
      <c r="AA24" s="70" t="s">
        <v>95</v>
      </c>
      <c r="AB24" s="70" t="s">
        <v>95</v>
      </c>
      <c r="AC24" s="70" t="s">
        <v>95</v>
      </c>
      <c r="AD24" s="70" t="s">
        <v>95</v>
      </c>
      <c r="AE24" s="70" t="s">
        <v>95</v>
      </c>
      <c r="AF24" s="70" t="s">
        <v>95</v>
      </c>
      <c r="AG24" s="70" t="s">
        <v>95</v>
      </c>
      <c r="AH24" s="70" t="s">
        <v>95</v>
      </c>
      <c r="AI24" s="70" t="s">
        <v>95</v>
      </c>
      <c r="AJ24" s="70" t="s">
        <v>95</v>
      </c>
      <c r="AK24" s="70" t="s">
        <v>95</v>
      </c>
      <c r="AL24" s="70" t="s">
        <v>95</v>
      </c>
      <c r="AM24" s="70" t="s">
        <v>95</v>
      </c>
      <c r="AN24" s="70" t="s">
        <v>95</v>
      </c>
      <c r="AO24" s="70" t="s">
        <v>95</v>
      </c>
      <c r="AP24" s="70" t="s">
        <v>95</v>
      </c>
      <c r="AQ24" s="70" t="s">
        <v>95</v>
      </c>
      <c r="AR24" s="70" t="s">
        <v>95</v>
      </c>
      <c r="AS24" s="70" t="s">
        <v>95</v>
      </c>
      <c r="AT24" s="70" t="s">
        <v>95</v>
      </c>
      <c r="AU24" s="70" t="s">
        <v>95</v>
      </c>
      <c r="AV24" s="70" t="s">
        <v>95</v>
      </c>
      <c r="AW24" s="70" t="s">
        <v>95</v>
      </c>
      <c r="AX24" s="70" t="s">
        <v>95</v>
      </c>
      <c r="AY24" s="70" t="s">
        <v>95</v>
      </c>
      <c r="AZ24" s="70" t="s">
        <v>95</v>
      </c>
      <c r="BA24" s="70" t="s">
        <v>95</v>
      </c>
      <c r="BB24" s="70" t="s">
        <v>95</v>
      </c>
      <c r="BC24" s="70" t="s">
        <v>95</v>
      </c>
      <c r="BD24" s="70" t="s">
        <v>95</v>
      </c>
      <c r="BE24" s="70" t="s">
        <v>95</v>
      </c>
      <c r="BF24" s="70" t="s">
        <v>95</v>
      </c>
      <c r="BG24" s="70" t="s">
        <v>95</v>
      </c>
      <c r="BH24" s="70" t="s">
        <v>95</v>
      </c>
      <c r="BI24" s="70" t="s">
        <v>95</v>
      </c>
      <c r="BJ24" s="70" t="s">
        <v>95</v>
      </c>
      <c r="BK24" s="70" t="s">
        <v>95</v>
      </c>
      <c r="BL24" s="70" t="s">
        <v>95</v>
      </c>
      <c r="BM24" s="70" t="s">
        <v>95</v>
      </c>
      <c r="BN24" s="70" t="s">
        <v>95</v>
      </c>
      <c r="BO24" s="70" t="s">
        <v>95</v>
      </c>
      <c r="BP24" s="70" t="s">
        <v>95</v>
      </c>
      <c r="BQ24" s="70" t="s">
        <v>95</v>
      </c>
    </row>
    <row r="25" spans="11:70">
      <c r="P25" s="35" t="str">
        <f>TEXT(DATE(YEAR(P20)+2,9,1), "mmm-yy")</f>
        <v>Sep-22</v>
      </c>
      <c r="Q25" s="69" cm="1">
        <f t="array" ref="Q25">IF($BR25&lt;0,0,INDEX('Data 1.1'!$E$13:INDEX('Data 1.1'!$BX:$BX, $R$1), $BR25,Q$2))</f>
        <v>8990.9959999999992</v>
      </c>
      <c r="R25" s="69" cm="1">
        <f t="array" ref="R25">IF($BR25&lt;0,0,INDEX('Data 1.1'!$E$13:INDEX('Data 1.1'!$BX:$BX, $R$1), $BR25,R$2))</f>
        <v>45.872</v>
      </c>
      <c r="S25" s="69" cm="1">
        <f t="array" ref="S25">IF($BR25&lt;0,0,INDEX('Data 1.1'!$E$13:INDEX('Data 1.1'!$BX:$BX, $R$1), $BR25,S$2))</f>
        <v>0.7</v>
      </c>
      <c r="T25" s="69"/>
      <c r="U25" s="69" cm="1">
        <f t="array" ref="U25">IF($BR25&lt;0,0,INDEX('Data 1.1'!$E$13:INDEX('Data 1.1'!$BX:$BX, $R$1), $BR25,U$2))</f>
        <v>303.03899999999999</v>
      </c>
      <c r="V25" s="69" cm="1">
        <f t="array" ref="V25">IF($BR25&lt;0,0,INDEX('Data 1.1'!$E$13:INDEX('Data 1.1'!$BX:$BX, $R$1), $BR25,V$2))</f>
        <v>1.546</v>
      </c>
      <c r="W25" s="69" cm="1">
        <f t="array" ref="W25">IF($BR25&lt;0,0,INDEX('Data 1.1'!$E$13:INDEX('Data 1.1'!$BX:$BX, $R$1), $BR25,W$2))</f>
        <v>13.669</v>
      </c>
      <c r="X25" s="69" cm="1">
        <f t="array" ref="X25">IF($BR25&lt;0,0,INDEX('Data 1.1'!$E$13:INDEX('Data 1.1'!$BX:$BX, $R$1), $BR25,X$2))</f>
        <v>307.53800000000001</v>
      </c>
      <c r="Y25" s="69" cm="1">
        <f t="array" ref="Y25">IF($BR25&lt;0,0,INDEX('Data 1.1'!$E$13:INDEX('Data 1.1'!$BX:$BX, $R$1), $BR25,Y$2))</f>
        <v>1.569</v>
      </c>
      <c r="Z25" s="69" cm="1">
        <f t="array" ref="Z25">IF($BR25&lt;0,0,INDEX('Data 1.1'!$E$13:INDEX('Data 1.1'!$BX:$BX, $R$1), $BR25,Z$2))</f>
        <v>19.167999999999999</v>
      </c>
      <c r="AA25" s="69" cm="1">
        <f t="array" ref="AA25">IF($BR25&lt;0,0,INDEX('Data 1.1'!$E$13:INDEX('Data 1.1'!$BX:$BX, $R$1), $BR25,AA$2))</f>
        <v>610.57799999999997</v>
      </c>
      <c r="AB25" s="69" cm="1">
        <f t="array" ref="AB25">IF($BR25&lt;0,0,INDEX('Data 1.1'!$E$13:INDEX('Data 1.1'!$BX:$BX, $R$1), $BR25,AB$2))</f>
        <v>3.1150000000000002</v>
      </c>
      <c r="AC25" s="69" cm="1">
        <f t="array" ref="AC25">IF($BR25&lt;0,0,INDEX('Data 1.1'!$E$13:INDEX('Data 1.1'!$BX:$BX, $R$1), $BR25,AC$2))</f>
        <v>12.311</v>
      </c>
      <c r="AD25" s="69" cm="1">
        <f t="array" ref="AD25">IF($BR25&lt;0,0,INDEX('Data 1.1'!$E$13:INDEX('Data 1.1'!$BX:$BX, $R$1), $BR25,AD$2))</f>
        <v>80.097999999999999</v>
      </c>
      <c r="AE25" s="69" cm="1">
        <f t="array" ref="AE25">IF($BR25&lt;0,0,INDEX('Data 1.1'!$E$13:INDEX('Data 1.1'!$BX:$BX, $R$1), $BR25,AE$2))</f>
        <v>0.40899999999999997</v>
      </c>
      <c r="AF25" s="69" cm="1">
        <f t="array" ref="AF25">IF($BR25&lt;0,0,INDEX('Data 1.1'!$E$13:INDEX('Data 1.1'!$BX:$BX, $R$1), $BR25,AF$2))</f>
        <v>40.340000000000003</v>
      </c>
      <c r="AG25" s="69" cm="1">
        <f t="array" ref="AG25">IF($BR25&lt;0,0,INDEX('Data 1.1'!$E$13:INDEX('Data 1.1'!$BX:$BX, $R$1), $BR25,AG$2))</f>
        <v>690.67600000000004</v>
      </c>
      <c r="AH25" s="69" cm="1">
        <f t="array" ref="AH25">IF($BR25&lt;0,0,INDEX('Data 1.1'!$E$13:INDEX('Data 1.1'!$BX:$BX, $R$1), $BR25,AH$2))</f>
        <v>3.524</v>
      </c>
      <c r="AI25" s="69" cm="1">
        <f t="array" ref="AI25">IF($BR25&lt;0,0,INDEX('Data 1.1'!$E$13:INDEX('Data 1.1'!$BX:$BX, $R$1), $BR25,AI$2))</f>
        <v>11.170999999999999</v>
      </c>
      <c r="AJ25" s="69"/>
      <c r="AK25" s="69" cm="1">
        <f t="array" ref="AK25">IF($BR25&lt;0,0,INDEX('Data 1.1'!$E$13:INDEX('Data 1.1'!$BX:$BX, $R$1), $BR25,AK$2))</f>
        <v>3262.848</v>
      </c>
      <c r="AL25" s="69" cm="1">
        <f t="array" ref="AL25">IF($BR25&lt;0,0,INDEX('Data 1.1'!$E$13:INDEX('Data 1.1'!$BX:$BX, $R$1), $BR25,AL$2))</f>
        <v>16.646999999999998</v>
      </c>
      <c r="AM25" s="69" cm="1">
        <f t="array" ref="AM25">IF($BR25&lt;0,0,INDEX('Data 1.1'!$E$13:INDEX('Data 1.1'!$BX:$BX, $R$1), $BR25,AM$2))</f>
        <v>2.6509999999999998</v>
      </c>
      <c r="AN25" s="69"/>
      <c r="AO25" s="69" cm="1">
        <f t="array" ref="AO25">IF($BR25&lt;0,0,INDEX('Data 1.1'!$E$13:INDEX('Data 1.1'!$BX:$BX, $R$1), $BR25,AO$2))</f>
        <v>3953.5239999999999</v>
      </c>
      <c r="AP25" s="69" cm="1">
        <f t="array" ref="AP25">IF($BR25&lt;0,0,INDEX('Data 1.1'!$E$13:INDEX('Data 1.1'!$BX:$BX, $R$1), $BR25,AP$2))</f>
        <v>20.170999999999999</v>
      </c>
      <c r="AQ25" s="69" cm="1">
        <f t="array" ref="AQ25">IF($BR25&lt;0,0,INDEX('Data 1.1'!$E$13:INDEX('Data 1.1'!$BX:$BX, $R$1), $BR25,AQ$2))</f>
        <v>1.278</v>
      </c>
      <c r="AR25" s="69"/>
      <c r="AS25" s="69" cm="1">
        <f t="array" ref="AS25">IF($BR25&lt;0,0,INDEX('Data 1.1'!$E$13:INDEX('Data 1.1'!$BX:$BX, $R$1), $BR25,AS$2))</f>
        <v>12944.52</v>
      </c>
      <c r="AT25" s="69" cm="1">
        <f t="array" ref="AT25">IF($BR25&lt;0,0,INDEX('Data 1.1'!$E$13:INDEX('Data 1.1'!$BX:$BX, $R$1), $BR25,AT$2))</f>
        <v>66.043999999999997</v>
      </c>
      <c r="AU25" s="69" cm="1">
        <f t="array" ref="AU25">IF($BR25&lt;0,0,INDEX('Data 1.1'!$E$13:INDEX('Data 1.1'!$BX:$BX, $R$1), $BR25,AU$2))</f>
        <v>0.34699999999999998</v>
      </c>
      <c r="AV25" s="69"/>
      <c r="AW25" s="69" cm="1">
        <f t="array" ref="AW25">IF($BR25&lt;0,0,INDEX('Data 1.1'!$E$13:INDEX('Data 1.1'!$BX:$BX, $R$1), $BR25,AW$2))</f>
        <v>37.36</v>
      </c>
      <c r="AX25" s="69" cm="1">
        <f t="array" ref="AX25">IF($BR25&lt;0,0,INDEX('Data 1.1'!$E$13:INDEX('Data 1.1'!$BX:$BX, $R$1), $BR25,AX$2))</f>
        <v>0.191</v>
      </c>
      <c r="AY25" s="69" cm="1">
        <f t="array" ref="AY25">IF($BR25&lt;0,0,INDEX('Data 1.1'!$E$13:INDEX('Data 1.1'!$BX:$BX, $R$1), $BR25,AY$2))</f>
        <v>76.884</v>
      </c>
      <c r="AZ25" s="69" cm="1">
        <f t="array" ref="AZ25">IF($BR25&lt;0,0,INDEX('Data 1.1'!$E$13:INDEX('Data 1.1'!$BX:$BX, $R$1), $BR25,AZ$2))</f>
        <v>309.90499999999997</v>
      </c>
      <c r="BA25" s="69" cm="1">
        <f t="array" ref="BA25">IF($BR25&lt;0,0,INDEX('Data 1.1'!$E$13:INDEX('Data 1.1'!$BX:$BX, $R$1), $BR25,BA$2))</f>
        <v>1.581</v>
      </c>
      <c r="BB25" s="69" cm="1">
        <f t="array" ref="BB25">IF($BR25&lt;0,0,INDEX('Data 1.1'!$E$13:INDEX('Data 1.1'!$BX:$BX, $R$1), $BR25,BB$2))</f>
        <v>14.255000000000001</v>
      </c>
      <c r="BC25" s="69" cm="1">
        <f t="array" ref="BC25">IF($BR25&lt;0,0,INDEX('Data 1.1'!$E$13:INDEX('Data 1.1'!$BX:$BX, $R$1), $BR25,BC$2))</f>
        <v>347.26499999999999</v>
      </c>
      <c r="BD25" s="69" cm="1">
        <f t="array" ref="BD25">IF($BR25&lt;0,0,INDEX('Data 1.1'!$E$13:INDEX('Data 1.1'!$BX:$BX, $R$1), $BR25,BD$2))</f>
        <v>1.772</v>
      </c>
      <c r="BE25" s="69" cm="1">
        <f t="array" ref="BE25">IF($BR25&lt;0,0,INDEX('Data 1.1'!$E$13:INDEX('Data 1.1'!$BX:$BX, $R$1), $BR25,BE$2))</f>
        <v>7.6890000000000001</v>
      </c>
      <c r="BF25" s="69"/>
      <c r="BG25" s="69" cm="1">
        <f t="array" ref="BG25">IF($BR25&lt;0,0,INDEX('Data 1.1'!$E$13:INDEX('Data 1.1'!$BX:$BX, $R$1), $BR25,BG$2))</f>
        <v>13291.785</v>
      </c>
      <c r="BH25" s="69" cm="1">
        <f t="array" ref="BH25">IF($BR25&lt;0,0,INDEX('Data 1.1'!$E$13:INDEX('Data 1.1'!$BX:$BX, $R$1), $BR25,BH$2))</f>
        <v>67.814999999999998</v>
      </c>
      <c r="BI25" s="69" cm="1">
        <f t="array" ref="BI25">IF($BR25&lt;0,0,INDEX('Data 1.1'!$E$13:INDEX('Data 1.1'!$BX:$BX, $R$1), $BR25,BI$2))</f>
        <v>0.39500000000000002</v>
      </c>
      <c r="BJ25" s="69"/>
      <c r="BK25" s="69" cm="1">
        <f t="array" ref="BK25">IF($BR25&lt;0,0,INDEX('Data 1.1'!$E$13:INDEX('Data 1.1'!$BX:$BX, $R$1), $BR25,BK$2))</f>
        <v>6308.1850000000004</v>
      </c>
      <c r="BL25" s="69" cm="1">
        <f t="array" ref="BL25">IF($BR25&lt;0,0,INDEX('Data 1.1'!$E$13:INDEX('Data 1.1'!$BX:$BX, $R$1), $BR25,BL$2))</f>
        <v>32.185000000000002</v>
      </c>
      <c r="BM25" s="69" cm="1">
        <f t="array" ref="BM25">IF($BR25&lt;0,0,INDEX('Data 1.1'!$E$13:INDEX('Data 1.1'!$BX:$BX, $R$1), $BR25,BM$2))</f>
        <v>0.81399999999999995</v>
      </c>
      <c r="BN25" s="69"/>
      <c r="BO25" s="69" cm="1">
        <f t="array" ref="BO25">IF($BR25&lt;0,0,INDEX('Data 1.1'!$E$13:INDEX('Data 1.1'!$BX:$BX, $R$1), $BR25,BO$2))</f>
        <v>19599.97</v>
      </c>
      <c r="BP25" s="69" cm="1">
        <f t="array" ref="BP25">IF($BR25&lt;0,0,INDEX('Data 1.1'!$E$13:INDEX('Data 1.1'!$BX:$BX, $R$1), $BR25,BP$2))</f>
        <v>100</v>
      </c>
      <c r="BQ25" s="69" cm="1">
        <f t="array" ref="BQ25">IF($BR25&lt;0,0,INDEX('Data 1.1'!$E$13:INDEX('Data 1.1'!$BX:$BX, $R$1), $BR25,BQ$2))</f>
        <v>7.4999999999999997E-2</v>
      </c>
      <c r="BR25" s="12">
        <f>BR23+1</f>
        <v>17</v>
      </c>
    </row>
    <row r="26" spans="11:70">
      <c r="P26" s="35" t="str">
        <f>TEXT(DATE(YEAR(P20)+2,12,1), "mmm-yy")</f>
        <v>Dec-22</v>
      </c>
      <c r="Q26" s="69" cm="1">
        <f t="array" ref="Q26">IF($BR26&lt;0,0,INDEX('Data 1.1'!$E$13:INDEX('Data 1.1'!$BX:$BX, $R$1), $BR26,Q$2))</f>
        <v>9168.4619999999995</v>
      </c>
      <c r="R26" s="69" cm="1">
        <f t="array" ref="R26">IF($BR26&lt;0,0,INDEX('Data 1.1'!$E$13:INDEX('Data 1.1'!$BX:$BX, $R$1), $BR26,R$2))</f>
        <v>46.423000000000002</v>
      </c>
      <c r="S26" s="69" cm="1">
        <f t="array" ref="S26">IF($BR26&lt;0,0,INDEX('Data 1.1'!$E$13:INDEX('Data 1.1'!$BX:$BX, $R$1), $BR26,S$2))</f>
        <v>0.62</v>
      </c>
      <c r="T26" s="69"/>
      <c r="U26" s="69" cm="1">
        <f t="array" ref="U26">IF($BR26&lt;0,0,INDEX('Data 1.1'!$E$13:INDEX('Data 1.1'!$BX:$BX, $R$1), $BR26,U$2))</f>
        <v>313.67200000000003</v>
      </c>
      <c r="V26" s="69" cm="1">
        <f t="array" ref="V26">IF($BR26&lt;0,0,INDEX('Data 1.1'!$E$13:INDEX('Data 1.1'!$BX:$BX, $R$1), $BR26,V$2))</f>
        <v>1.5880000000000001</v>
      </c>
      <c r="W26" s="69" cm="1">
        <f t="array" ref="W26">IF($BR26&lt;0,0,INDEX('Data 1.1'!$E$13:INDEX('Data 1.1'!$BX:$BX, $R$1), $BR26,W$2))</f>
        <v>19.388999999999999</v>
      </c>
      <c r="X26" s="69" cm="1">
        <f t="array" ref="X26">IF($BR26&lt;0,0,INDEX('Data 1.1'!$E$13:INDEX('Data 1.1'!$BX:$BX, $R$1), $BR26,X$2))</f>
        <v>346.101</v>
      </c>
      <c r="Y26" s="69" cm="1">
        <f t="array" ref="Y26">IF($BR26&lt;0,0,INDEX('Data 1.1'!$E$13:INDEX('Data 1.1'!$BX:$BX, $R$1), $BR26,Y$2))</f>
        <v>1.752</v>
      </c>
      <c r="Z26" s="69" cm="1">
        <f t="array" ref="Z26">IF($BR26&lt;0,0,INDEX('Data 1.1'!$E$13:INDEX('Data 1.1'!$BX:$BX, $R$1), $BR26,Z$2))</f>
        <v>20.146999999999998</v>
      </c>
      <c r="AA26" s="69" cm="1">
        <f t="array" ref="AA26">IF($BR26&lt;0,0,INDEX('Data 1.1'!$E$13:INDEX('Data 1.1'!$BX:$BX, $R$1), $BR26,AA$2))</f>
        <v>659.774</v>
      </c>
      <c r="AB26" s="69" cm="1">
        <f t="array" ref="AB26">IF($BR26&lt;0,0,INDEX('Data 1.1'!$E$13:INDEX('Data 1.1'!$BX:$BX, $R$1), $BR26,AB$2))</f>
        <v>3.3410000000000002</v>
      </c>
      <c r="AC26" s="69" cm="1">
        <f t="array" ref="AC26">IF($BR26&lt;0,0,INDEX('Data 1.1'!$E$13:INDEX('Data 1.1'!$BX:$BX, $R$1), $BR26,AC$2))</f>
        <v>12.065</v>
      </c>
      <c r="AD26" s="69" cm="1">
        <f t="array" ref="AD26">IF($BR26&lt;0,0,INDEX('Data 1.1'!$E$13:INDEX('Data 1.1'!$BX:$BX, $R$1), $BR26,AD$2))</f>
        <v>81.009</v>
      </c>
      <c r="AE26" s="69" cm="1">
        <f t="array" ref="AE26">IF($BR26&lt;0,0,INDEX('Data 1.1'!$E$13:INDEX('Data 1.1'!$BX:$BX, $R$1), $BR26,AE$2))</f>
        <v>0.41</v>
      </c>
      <c r="AF26" s="69" cm="1">
        <f t="array" ref="AF26">IF($BR26&lt;0,0,INDEX('Data 1.1'!$E$13:INDEX('Data 1.1'!$BX:$BX, $R$1), $BR26,AF$2))</f>
        <v>40.380000000000003</v>
      </c>
      <c r="AG26" s="69" cm="1">
        <f t="array" ref="AG26">IF($BR26&lt;0,0,INDEX('Data 1.1'!$E$13:INDEX('Data 1.1'!$BX:$BX, $R$1), $BR26,AG$2))</f>
        <v>740.78300000000002</v>
      </c>
      <c r="AH26" s="69" cm="1">
        <f t="array" ref="AH26">IF($BR26&lt;0,0,INDEX('Data 1.1'!$E$13:INDEX('Data 1.1'!$BX:$BX, $R$1), $BR26,AH$2))</f>
        <v>3.7509999999999999</v>
      </c>
      <c r="AI26" s="69" cm="1">
        <f t="array" ref="AI26">IF($BR26&lt;0,0,INDEX('Data 1.1'!$E$13:INDEX('Data 1.1'!$BX:$BX, $R$1), $BR26,AI$2))</f>
        <v>11.603</v>
      </c>
      <c r="AJ26" s="69"/>
      <c r="AK26" s="69" cm="1">
        <f t="array" ref="AK26">IF($BR26&lt;0,0,INDEX('Data 1.1'!$E$13:INDEX('Data 1.1'!$BX:$BX, $R$1), $BR26,AK$2))</f>
        <v>3207.873</v>
      </c>
      <c r="AL26" s="69" cm="1">
        <f t="array" ref="AL26">IF($BR26&lt;0,0,INDEX('Data 1.1'!$E$13:INDEX('Data 1.1'!$BX:$BX, $R$1), $BR26,AL$2))</f>
        <v>16.242999999999999</v>
      </c>
      <c r="AM26" s="69" cm="1">
        <f t="array" ref="AM26">IF($BR26&lt;0,0,INDEX('Data 1.1'!$E$13:INDEX('Data 1.1'!$BX:$BX, $R$1), $BR26,AM$2))</f>
        <v>2.661</v>
      </c>
      <c r="AN26" s="69"/>
      <c r="AO26" s="69" cm="1">
        <f t="array" ref="AO26">IF($BR26&lt;0,0,INDEX('Data 1.1'!$E$13:INDEX('Data 1.1'!$BX:$BX, $R$1), $BR26,AO$2))</f>
        <v>3948.6559999999999</v>
      </c>
      <c r="AP26" s="69" cm="1">
        <f t="array" ref="AP26">IF($BR26&lt;0,0,INDEX('Data 1.1'!$E$13:INDEX('Data 1.1'!$BX:$BX, $R$1), $BR26,AP$2))</f>
        <v>19.994</v>
      </c>
      <c r="AQ26" s="69" cm="1">
        <f t="array" ref="AQ26">IF($BR26&lt;0,0,INDEX('Data 1.1'!$E$13:INDEX('Data 1.1'!$BX:$BX, $R$1), $BR26,AQ$2))</f>
        <v>1.175</v>
      </c>
      <c r="AR26" s="69"/>
      <c r="AS26" s="69" cm="1">
        <f t="array" ref="AS26">IF($BR26&lt;0,0,INDEX('Data 1.1'!$E$13:INDEX('Data 1.1'!$BX:$BX, $R$1), $BR26,AS$2))</f>
        <v>13117.118</v>
      </c>
      <c r="AT26" s="69" cm="1">
        <f t="array" ref="AT26">IF($BR26&lt;0,0,INDEX('Data 1.1'!$E$13:INDEX('Data 1.1'!$BX:$BX, $R$1), $BR26,AT$2))</f>
        <v>66.417000000000002</v>
      </c>
      <c r="AU26" s="69" cm="1">
        <f t="array" ref="AU26">IF($BR26&lt;0,0,INDEX('Data 1.1'!$E$13:INDEX('Data 1.1'!$BX:$BX, $R$1), $BR26,AU$2))</f>
        <v>0.34</v>
      </c>
      <c r="AV26" s="69"/>
      <c r="AW26" s="69" cm="1">
        <f t="array" ref="AW26">IF($BR26&lt;0,0,INDEX('Data 1.1'!$E$13:INDEX('Data 1.1'!$BX:$BX, $R$1), $BR26,AW$2))</f>
        <v>24.353000000000002</v>
      </c>
      <c r="AX26" s="69" cm="1">
        <f t="array" ref="AX26">IF($BR26&lt;0,0,INDEX('Data 1.1'!$E$13:INDEX('Data 1.1'!$BX:$BX, $R$1), $BR26,AX$2))</f>
        <v>0.123</v>
      </c>
      <c r="AY26" s="69" cm="1">
        <f t="array" ref="AY26">IF($BR26&lt;0,0,INDEX('Data 1.1'!$E$13:INDEX('Data 1.1'!$BX:$BX, $R$1), $BR26,AY$2))</f>
        <v>86.513000000000005</v>
      </c>
      <c r="AZ26" s="69" cm="1">
        <f t="array" ref="AZ26">IF($BR26&lt;0,0,INDEX('Data 1.1'!$E$13:INDEX('Data 1.1'!$BX:$BX, $R$1), $BR26,AZ$2))</f>
        <v>371.93700000000001</v>
      </c>
      <c r="BA26" s="69" cm="1">
        <f t="array" ref="BA26">IF($BR26&lt;0,0,INDEX('Data 1.1'!$E$13:INDEX('Data 1.1'!$BX:$BX, $R$1), $BR26,BA$2))</f>
        <v>1.883</v>
      </c>
      <c r="BB26" s="69" cm="1">
        <f t="array" ref="BB26">IF($BR26&lt;0,0,INDEX('Data 1.1'!$E$13:INDEX('Data 1.1'!$BX:$BX, $R$1), $BR26,BB$2))</f>
        <v>6.4480000000000004</v>
      </c>
      <c r="BC26" s="69" cm="1">
        <f t="array" ref="BC26">IF($BR26&lt;0,0,INDEX('Data 1.1'!$E$13:INDEX('Data 1.1'!$BX:$BX, $R$1), $BR26,BC$2))</f>
        <v>396.291</v>
      </c>
      <c r="BD26" s="69" cm="1">
        <f t="array" ref="BD26">IF($BR26&lt;0,0,INDEX('Data 1.1'!$E$13:INDEX('Data 1.1'!$BX:$BX, $R$1), $BR26,BD$2))</f>
        <v>2.0070000000000001</v>
      </c>
      <c r="BE26" s="69" cm="1">
        <f t="array" ref="BE26">IF($BR26&lt;0,0,INDEX('Data 1.1'!$E$13:INDEX('Data 1.1'!$BX:$BX, $R$1), $BR26,BE$2))</f>
        <v>3.214</v>
      </c>
      <c r="BF26" s="69"/>
      <c r="BG26" s="69" cm="1">
        <f t="array" ref="BG26">IF($BR26&lt;0,0,INDEX('Data 1.1'!$E$13:INDEX('Data 1.1'!$BX:$BX, $R$1), $BR26,BG$2))</f>
        <v>13513.409</v>
      </c>
      <c r="BH26" s="69" cm="1">
        <f t="array" ref="BH26">IF($BR26&lt;0,0,INDEX('Data 1.1'!$E$13:INDEX('Data 1.1'!$BX:$BX, $R$1), $BR26,BH$2))</f>
        <v>68.423000000000002</v>
      </c>
      <c r="BI26" s="69" cm="1">
        <f t="array" ref="BI26">IF($BR26&lt;0,0,INDEX('Data 1.1'!$E$13:INDEX('Data 1.1'!$BX:$BX, $R$1), $BR26,BI$2))</f>
        <v>0.33100000000000002</v>
      </c>
      <c r="BJ26" s="69"/>
      <c r="BK26" s="69" cm="1">
        <f t="array" ref="BK26">IF($BR26&lt;0,0,INDEX('Data 1.1'!$E$13:INDEX('Data 1.1'!$BX:$BX, $R$1), $BR26,BK$2))</f>
        <v>6236.2539999999999</v>
      </c>
      <c r="BL26" s="69" cm="1">
        <f t="array" ref="BL26">IF($BR26&lt;0,0,INDEX('Data 1.1'!$E$13:INDEX('Data 1.1'!$BX:$BX, $R$1), $BR26,BL$2))</f>
        <v>31.577000000000002</v>
      </c>
      <c r="BM26" s="69" cm="1">
        <f t="array" ref="BM26">IF($BR26&lt;0,0,INDEX('Data 1.1'!$E$13:INDEX('Data 1.1'!$BX:$BX, $R$1), $BR26,BM$2))</f>
        <v>0.67600000000000005</v>
      </c>
      <c r="BN26" s="69"/>
      <c r="BO26" s="69" cm="1">
        <f t="array" ref="BO26">IF($BR26&lt;0,0,INDEX('Data 1.1'!$E$13:INDEX('Data 1.1'!$BX:$BX, $R$1), $BR26,BO$2))</f>
        <v>19749.662</v>
      </c>
      <c r="BP26" s="69" cm="1">
        <f t="array" ref="BP26">IF($BR26&lt;0,0,INDEX('Data 1.1'!$E$13:INDEX('Data 1.1'!$BX:$BX, $R$1), $BR26,BP$2))</f>
        <v>100</v>
      </c>
      <c r="BQ26" s="69" cm="1">
        <f t="array" ref="BQ26">IF($BR26&lt;0,0,INDEX('Data 1.1'!$E$13:INDEX('Data 1.1'!$BX:$BX, $R$1), $BR26,BQ$2))</f>
        <v>7.9000000000000001E-2</v>
      </c>
      <c r="BR26" s="12">
        <f>BR25+1</f>
        <v>18</v>
      </c>
    </row>
    <row r="27" spans="11:70">
      <c r="P27" s="35" t="str">
        <f>TEXT(DATE(YEAR(P20)+3,3,1), "mmm-yy")</f>
        <v>Mar-23</v>
      </c>
      <c r="Q27" s="69" cm="1">
        <f t="array" ref="Q27">IF($BR27&lt;0,0,INDEX('Data 1.1'!$E$13:INDEX('Data 1.1'!$BX:$BX, $R$1), $BR27,Q$2))</f>
        <v>9282.9050000000007</v>
      </c>
      <c r="R27" s="69" cm="1">
        <f t="array" ref="R27">IF($BR27&lt;0,0,INDEX('Data 1.1'!$E$13:INDEX('Data 1.1'!$BX:$BX, $R$1), $BR27,R$2))</f>
        <v>46.634999999999998</v>
      </c>
      <c r="S27" s="69" cm="1">
        <f t="array" ref="S27">IF($BR27&lt;0,0,INDEX('Data 1.1'!$E$13:INDEX('Data 1.1'!$BX:$BX, $R$1), $BR27,S$2))</f>
        <v>0.63400000000000001</v>
      </c>
      <c r="T27" s="69"/>
      <c r="U27" s="69" cm="1">
        <f t="array" ref="U27">IF($BR27&lt;0,0,INDEX('Data 1.1'!$E$13:INDEX('Data 1.1'!$BX:$BX, $R$1), $BR27,U$2))</f>
        <v>324.988</v>
      </c>
      <c r="V27" s="69" cm="1">
        <f t="array" ref="V27">IF($BR27&lt;0,0,INDEX('Data 1.1'!$E$13:INDEX('Data 1.1'!$BX:$BX, $R$1), $BR27,V$2))</f>
        <v>1.633</v>
      </c>
      <c r="W27" s="69" cm="1">
        <f t="array" ref="W27">IF($BR27&lt;0,0,INDEX('Data 1.1'!$E$13:INDEX('Data 1.1'!$BX:$BX, $R$1), $BR27,W$2))</f>
        <v>13.622</v>
      </c>
      <c r="X27" s="69" cm="1">
        <f t="array" ref="X27">IF($BR27&lt;0,0,INDEX('Data 1.1'!$E$13:INDEX('Data 1.1'!$BX:$BX, $R$1), $BR27,X$2))</f>
        <v>310.36799999999999</v>
      </c>
      <c r="Y27" s="69" cm="1">
        <f t="array" ref="Y27">IF($BR27&lt;0,0,INDEX('Data 1.1'!$E$13:INDEX('Data 1.1'!$BX:$BX, $R$1), $BR27,Y$2))</f>
        <v>1.5589999999999999</v>
      </c>
      <c r="Z27" s="69" cm="1">
        <f t="array" ref="Z27">IF($BR27&lt;0,0,INDEX('Data 1.1'!$E$13:INDEX('Data 1.1'!$BX:$BX, $R$1), $BR27,Z$2))</f>
        <v>10.776</v>
      </c>
      <c r="AA27" s="69" cm="1">
        <f t="array" ref="AA27">IF($BR27&lt;0,0,INDEX('Data 1.1'!$E$13:INDEX('Data 1.1'!$BX:$BX, $R$1), $BR27,AA$2))</f>
        <v>635.35599999999999</v>
      </c>
      <c r="AB27" s="69" cm="1">
        <f t="array" ref="AB27">IF($BR27&lt;0,0,INDEX('Data 1.1'!$E$13:INDEX('Data 1.1'!$BX:$BX, $R$1), $BR27,AB$2))</f>
        <v>3.1920000000000002</v>
      </c>
      <c r="AC27" s="69" cm="1">
        <f t="array" ref="AC27">IF($BR27&lt;0,0,INDEX('Data 1.1'!$E$13:INDEX('Data 1.1'!$BX:$BX, $R$1), $BR27,AC$2))</f>
        <v>9.2680000000000007</v>
      </c>
      <c r="AD27" s="69" cm="1">
        <f t="array" ref="AD27">IF($BR27&lt;0,0,INDEX('Data 1.1'!$E$13:INDEX('Data 1.1'!$BX:$BX, $R$1), $BR27,AD$2))</f>
        <v>76.242999999999995</v>
      </c>
      <c r="AE27" s="69" cm="1">
        <f t="array" ref="AE27">IF($BR27&lt;0,0,INDEX('Data 1.1'!$E$13:INDEX('Data 1.1'!$BX:$BX, $R$1), $BR27,AE$2))</f>
        <v>0.38300000000000001</v>
      </c>
      <c r="AF27" s="69" cm="1">
        <f t="array" ref="AF27">IF($BR27&lt;0,0,INDEX('Data 1.1'!$E$13:INDEX('Data 1.1'!$BX:$BX, $R$1), $BR27,AF$2))</f>
        <v>26.312999999999999</v>
      </c>
      <c r="AG27" s="69" cm="1">
        <f t="array" ref="AG27">IF($BR27&lt;0,0,INDEX('Data 1.1'!$E$13:INDEX('Data 1.1'!$BX:$BX, $R$1), $BR27,AG$2))</f>
        <v>711.59900000000005</v>
      </c>
      <c r="AH27" s="69" cm="1">
        <f t="array" ref="AH27">IF($BR27&lt;0,0,INDEX('Data 1.1'!$E$13:INDEX('Data 1.1'!$BX:$BX, $R$1), $BR27,AH$2))</f>
        <v>3.5750000000000002</v>
      </c>
      <c r="AI27" s="69" cm="1">
        <f t="array" ref="AI27">IF($BR27&lt;0,0,INDEX('Data 1.1'!$E$13:INDEX('Data 1.1'!$BX:$BX, $R$1), $BR27,AI$2))</f>
        <v>8.0839999999999996</v>
      </c>
      <c r="AJ27" s="69"/>
      <c r="AK27" s="69" cm="1">
        <f t="array" ref="AK27">IF($BR27&lt;0,0,INDEX('Data 1.1'!$E$13:INDEX('Data 1.1'!$BX:$BX, $R$1), $BR27,AK$2))</f>
        <v>3136.3220000000001</v>
      </c>
      <c r="AL27" s="69" cm="1">
        <f t="array" ref="AL27">IF($BR27&lt;0,0,INDEX('Data 1.1'!$E$13:INDEX('Data 1.1'!$BX:$BX, $R$1), $BR27,AL$2))</f>
        <v>15.756</v>
      </c>
      <c r="AM27" s="69" cm="1">
        <f t="array" ref="AM27">IF($BR27&lt;0,0,INDEX('Data 1.1'!$E$13:INDEX('Data 1.1'!$BX:$BX, $R$1), $BR27,AM$2))</f>
        <v>2.0190000000000001</v>
      </c>
      <c r="AN27" s="69"/>
      <c r="AO27" s="69" cm="1">
        <f t="array" ref="AO27">IF($BR27&lt;0,0,INDEX('Data 1.1'!$E$13:INDEX('Data 1.1'!$BX:$BX, $R$1), $BR27,AO$2))</f>
        <v>3847.9209999999998</v>
      </c>
      <c r="AP27" s="69" cm="1">
        <f t="array" ref="AP27">IF($BR27&lt;0,0,INDEX('Data 1.1'!$E$13:INDEX('Data 1.1'!$BX:$BX, $R$1), $BR27,AP$2))</f>
        <v>19.331</v>
      </c>
      <c r="AQ27" s="69" cm="1">
        <f t="array" ref="AQ27">IF($BR27&lt;0,0,INDEX('Data 1.1'!$E$13:INDEX('Data 1.1'!$BX:$BX, $R$1), $BR27,AQ$2))</f>
        <v>1.1619999999999999</v>
      </c>
      <c r="AR27" s="69"/>
      <c r="AS27" s="69" cm="1">
        <f t="array" ref="AS27">IF($BR27&lt;0,0,INDEX('Data 1.1'!$E$13:INDEX('Data 1.1'!$BX:$BX, $R$1), $BR27,AS$2))</f>
        <v>13130.825999999999</v>
      </c>
      <c r="AT27" s="69" cm="1">
        <f t="array" ref="AT27">IF($BR27&lt;0,0,INDEX('Data 1.1'!$E$13:INDEX('Data 1.1'!$BX:$BX, $R$1), $BR27,AT$2))</f>
        <v>65.965999999999994</v>
      </c>
      <c r="AU27" s="69" cm="1">
        <f t="array" ref="AU27">IF($BR27&lt;0,0,INDEX('Data 1.1'!$E$13:INDEX('Data 1.1'!$BX:$BX, $R$1), $BR27,AU$2))</f>
        <v>0.32600000000000001</v>
      </c>
      <c r="AV27" s="69"/>
      <c r="AW27" s="69" cm="1">
        <f t="array" ref="AW27">IF($BR27&lt;0,0,INDEX('Data 1.1'!$E$13:INDEX('Data 1.1'!$BX:$BX, $R$1), $BR27,AW$2))</f>
        <v>53.286999999999999</v>
      </c>
      <c r="AX27" s="69" cm="1">
        <f t="array" ref="AX27">IF($BR27&lt;0,0,INDEX('Data 1.1'!$E$13:INDEX('Data 1.1'!$BX:$BX, $R$1), $BR27,AX$2))</f>
        <v>0.26800000000000002</v>
      </c>
      <c r="AY27" s="69" cm="1">
        <f t="array" ref="AY27">IF($BR27&lt;0,0,INDEX('Data 1.1'!$E$13:INDEX('Data 1.1'!$BX:$BX, $R$1), $BR27,AY$2))</f>
        <v>45.639000000000003</v>
      </c>
      <c r="AZ27" s="69" cm="1">
        <f t="array" ref="AZ27">IF($BR27&lt;0,0,INDEX('Data 1.1'!$E$13:INDEX('Data 1.1'!$BX:$BX, $R$1), $BR27,AZ$2))</f>
        <v>422.548</v>
      </c>
      <c r="BA27" s="69" cm="1">
        <f t="array" ref="BA27">IF($BR27&lt;0,0,INDEX('Data 1.1'!$E$13:INDEX('Data 1.1'!$BX:$BX, $R$1), $BR27,BA$2))</f>
        <v>2.1230000000000002</v>
      </c>
      <c r="BB27" s="69" cm="1">
        <f t="array" ref="BB27">IF($BR27&lt;0,0,INDEX('Data 1.1'!$E$13:INDEX('Data 1.1'!$BX:$BX, $R$1), $BR27,BB$2))</f>
        <v>5.4909999999999997</v>
      </c>
      <c r="BC27" s="69" cm="1">
        <f t="array" ref="BC27">IF($BR27&lt;0,0,INDEX('Data 1.1'!$E$13:INDEX('Data 1.1'!$BX:$BX, $R$1), $BR27,BC$2))</f>
        <v>475.83499999999998</v>
      </c>
      <c r="BD27" s="69" cm="1">
        <f t="array" ref="BD27">IF($BR27&lt;0,0,INDEX('Data 1.1'!$E$13:INDEX('Data 1.1'!$BX:$BX, $R$1), $BR27,BD$2))</f>
        <v>2.39</v>
      </c>
      <c r="BE27" s="69" cm="1">
        <f t="array" ref="BE27">IF($BR27&lt;0,0,INDEX('Data 1.1'!$E$13:INDEX('Data 1.1'!$BX:$BX, $R$1), $BR27,BE$2))</f>
        <v>2.4940000000000002</v>
      </c>
      <c r="BF27" s="69"/>
      <c r="BG27" s="69" cm="1">
        <f t="array" ref="BG27">IF($BR27&lt;0,0,INDEX('Data 1.1'!$E$13:INDEX('Data 1.1'!$BX:$BX, $R$1), $BR27,BG$2))</f>
        <v>13606.661</v>
      </c>
      <c r="BH27" s="69" cm="1">
        <f t="array" ref="BH27">IF($BR27&lt;0,0,INDEX('Data 1.1'!$E$13:INDEX('Data 1.1'!$BX:$BX, $R$1), $BR27,BH$2))</f>
        <v>68.356999999999999</v>
      </c>
      <c r="BI27" s="69" cm="1">
        <f t="array" ref="BI27">IF($BR27&lt;0,0,INDEX('Data 1.1'!$E$13:INDEX('Data 1.1'!$BX:$BX, $R$1), $BR27,BI$2))</f>
        <v>0.308</v>
      </c>
      <c r="BJ27" s="69"/>
      <c r="BK27" s="69" cm="1">
        <f t="array" ref="BK27">IF($BR27&lt;0,0,INDEX('Data 1.1'!$E$13:INDEX('Data 1.1'!$BX:$BX, $R$1), $BR27,BK$2))</f>
        <v>6298.652</v>
      </c>
      <c r="BL27" s="69" cm="1">
        <f t="array" ref="BL27">IF($BR27&lt;0,0,INDEX('Data 1.1'!$E$13:INDEX('Data 1.1'!$BX:$BX, $R$1), $BR27,BL$2))</f>
        <v>31.643000000000001</v>
      </c>
      <c r="BM27" s="69" cm="1">
        <f t="array" ref="BM27">IF($BR27&lt;0,0,INDEX('Data 1.1'!$E$13:INDEX('Data 1.1'!$BX:$BX, $R$1), $BR27,BM$2))</f>
        <v>0.61699999999999999</v>
      </c>
      <c r="BN27" s="69"/>
      <c r="BO27" s="69" cm="1">
        <f t="array" ref="BO27">IF($BR27&lt;0,0,INDEX('Data 1.1'!$E$13:INDEX('Data 1.1'!$BX:$BX, $R$1), $BR27,BO$2))</f>
        <v>19905.312999999998</v>
      </c>
      <c r="BP27" s="69" cm="1">
        <f t="array" ref="BP27">IF($BR27&lt;0,0,INDEX('Data 1.1'!$E$13:INDEX('Data 1.1'!$BX:$BX, $R$1), $BR27,BP$2))</f>
        <v>100</v>
      </c>
      <c r="BQ27" s="69" cm="1">
        <f t="array" ref="BQ27">IF($BR27&lt;0,0,INDEX('Data 1.1'!$E$13:INDEX('Data 1.1'!$BX:$BX, $R$1), $BR27,BQ$2))</f>
        <v>6.7000000000000004E-2</v>
      </c>
      <c r="BR27" s="12">
        <f>BR26+1</f>
        <v>19</v>
      </c>
    </row>
    <row r="28" spans="11:70">
      <c r="P28" s="35" t="str">
        <f>TEXT(DATE(YEAR(P20)+3,6,1), "mmm-yy")</f>
        <v>Jun-23</v>
      </c>
      <c r="Q28" s="69" cm="1">
        <f t="array" ref="Q28">IF($BR28&lt;0,0,INDEX('Data 1.1'!$E$13:INDEX('Data 1.1'!$BX:$BX, $R$1), $BR28,Q$2))</f>
        <v>9390.768</v>
      </c>
      <c r="R28" s="69" cm="1">
        <f t="array" ref="R28">IF($BR28&lt;0,0,INDEX('Data 1.1'!$E$13:INDEX('Data 1.1'!$BX:$BX, $R$1), $BR28,R$2))</f>
        <v>46.829000000000001</v>
      </c>
      <c r="S28" s="69" cm="1">
        <f t="array" ref="S28">IF($BR28&lt;0,0,INDEX('Data 1.1'!$E$13:INDEX('Data 1.1'!$BX:$BX, $R$1), $BR28,S$2))</f>
        <v>0.60399999999999998</v>
      </c>
      <c r="T28" s="69"/>
      <c r="U28" s="69" cm="1">
        <f t="array" ref="U28">IF($BR28&lt;0,0,INDEX('Data 1.1'!$E$13:INDEX('Data 1.1'!$BX:$BX, $R$1), $BR28,U$2))</f>
        <v>323.44400000000002</v>
      </c>
      <c r="V28" s="69" cm="1">
        <f t="array" ref="V28">IF($BR28&lt;0,0,INDEX('Data 1.1'!$E$13:INDEX('Data 1.1'!$BX:$BX, $R$1), $BR28,V$2))</f>
        <v>1.613</v>
      </c>
      <c r="W28" s="69" cm="1">
        <f t="array" ref="W28">IF($BR28&lt;0,0,INDEX('Data 1.1'!$E$13:INDEX('Data 1.1'!$BX:$BX, $R$1), $BR28,W$2))</f>
        <v>13.13</v>
      </c>
      <c r="X28" s="69" cm="1">
        <f t="array" ref="X28">IF($BR28&lt;0,0,INDEX('Data 1.1'!$E$13:INDEX('Data 1.1'!$BX:$BX, $R$1), $BR28,X$2))</f>
        <v>322.93900000000002</v>
      </c>
      <c r="Y28" s="69" cm="1">
        <f t="array" ref="Y28">IF($BR28&lt;0,0,INDEX('Data 1.1'!$E$13:INDEX('Data 1.1'!$BX:$BX, $R$1), $BR28,Y$2))</f>
        <v>1.61</v>
      </c>
      <c r="Z28" s="69" cm="1">
        <f t="array" ref="Z28">IF($BR28&lt;0,0,INDEX('Data 1.1'!$E$13:INDEX('Data 1.1'!$BX:$BX, $R$1), $BR28,Z$2))</f>
        <v>14.961</v>
      </c>
      <c r="AA28" s="69" cm="1">
        <f t="array" ref="AA28">IF($BR28&lt;0,0,INDEX('Data 1.1'!$E$13:INDEX('Data 1.1'!$BX:$BX, $R$1), $BR28,AA$2))</f>
        <v>646.38300000000004</v>
      </c>
      <c r="AB28" s="69" cm="1">
        <f t="array" ref="AB28">IF($BR28&lt;0,0,INDEX('Data 1.1'!$E$13:INDEX('Data 1.1'!$BX:$BX, $R$1), $BR28,AB$2))</f>
        <v>3.2229999999999999</v>
      </c>
      <c r="AC28" s="69" cm="1">
        <f t="array" ref="AC28">IF($BR28&lt;0,0,INDEX('Data 1.1'!$E$13:INDEX('Data 1.1'!$BX:$BX, $R$1), $BR28,AC$2))</f>
        <v>9.0079999999999991</v>
      </c>
      <c r="AD28" s="69" cm="1">
        <f t="array" ref="AD28">IF($BR28&lt;0,0,INDEX('Data 1.1'!$E$13:INDEX('Data 1.1'!$BX:$BX, $R$1), $BR28,AD$2))</f>
        <v>57.624000000000002</v>
      </c>
      <c r="AE28" s="69" cm="1">
        <f t="array" ref="AE28">IF($BR28&lt;0,0,INDEX('Data 1.1'!$E$13:INDEX('Data 1.1'!$BX:$BX, $R$1), $BR28,AE$2))</f>
        <v>0.28699999999999998</v>
      </c>
      <c r="AF28" s="69" cm="1">
        <f t="array" ref="AF28">IF($BR28&lt;0,0,INDEX('Data 1.1'!$E$13:INDEX('Data 1.1'!$BX:$BX, $R$1), $BR28,AF$2))</f>
        <v>18.050999999999998</v>
      </c>
      <c r="AG28" s="69" cm="1">
        <f t="array" ref="AG28">IF($BR28&lt;0,0,INDEX('Data 1.1'!$E$13:INDEX('Data 1.1'!$BX:$BX, $R$1), $BR28,AG$2))</f>
        <v>704.00699999999995</v>
      </c>
      <c r="AH28" s="69" cm="1">
        <f t="array" ref="AH28">IF($BR28&lt;0,0,INDEX('Data 1.1'!$E$13:INDEX('Data 1.1'!$BX:$BX, $R$1), $BR28,AH$2))</f>
        <v>3.5110000000000001</v>
      </c>
      <c r="AI28" s="69" cm="1">
        <f t="array" ref="AI28">IF($BR28&lt;0,0,INDEX('Data 1.1'!$E$13:INDEX('Data 1.1'!$BX:$BX, $R$1), $BR28,AI$2))</f>
        <v>8.1910000000000007</v>
      </c>
      <c r="AJ28" s="69"/>
      <c r="AK28" s="69" cm="1">
        <f t="array" ref="AK28">IF($BR28&lt;0,0,INDEX('Data 1.1'!$E$13:INDEX('Data 1.1'!$BX:$BX, $R$1), $BR28,AK$2))</f>
        <v>3267.7379999999998</v>
      </c>
      <c r="AL28" s="69" cm="1">
        <f t="array" ref="AL28">IF($BR28&lt;0,0,INDEX('Data 1.1'!$E$13:INDEX('Data 1.1'!$BX:$BX, $R$1), $BR28,AL$2))</f>
        <v>16.295000000000002</v>
      </c>
      <c r="AM28" s="69" cm="1">
        <f t="array" ref="AM28">IF($BR28&lt;0,0,INDEX('Data 1.1'!$E$13:INDEX('Data 1.1'!$BX:$BX, $R$1), $BR28,AM$2))</f>
        <v>2.274</v>
      </c>
      <c r="AN28" s="69"/>
      <c r="AO28" s="69" cm="1">
        <f t="array" ref="AO28">IF($BR28&lt;0,0,INDEX('Data 1.1'!$E$13:INDEX('Data 1.1'!$BX:$BX, $R$1), $BR28,AO$2))</f>
        <v>3971.7449999999999</v>
      </c>
      <c r="AP28" s="69" cm="1">
        <f t="array" ref="AP28">IF($BR28&lt;0,0,INDEX('Data 1.1'!$E$13:INDEX('Data 1.1'!$BX:$BX, $R$1), $BR28,AP$2))</f>
        <v>19.806000000000001</v>
      </c>
      <c r="AQ28" s="69" cm="1">
        <f t="array" ref="AQ28">IF($BR28&lt;0,0,INDEX('Data 1.1'!$E$13:INDEX('Data 1.1'!$BX:$BX, $R$1), $BR28,AQ$2))</f>
        <v>1.0509999999999999</v>
      </c>
      <c r="AR28" s="69"/>
      <c r="AS28" s="69" cm="1">
        <f t="array" ref="AS28">IF($BR28&lt;0,0,INDEX('Data 1.1'!$E$13:INDEX('Data 1.1'!$BX:$BX, $R$1), $BR28,AS$2))</f>
        <v>13362.513000000001</v>
      </c>
      <c r="AT28" s="69" cm="1">
        <f t="array" ref="AT28">IF($BR28&lt;0,0,INDEX('Data 1.1'!$E$13:INDEX('Data 1.1'!$BX:$BX, $R$1), $BR28,AT$2))</f>
        <v>66.635000000000005</v>
      </c>
      <c r="AU28" s="69" cm="1">
        <f t="array" ref="AU28">IF($BR28&lt;0,0,INDEX('Data 1.1'!$E$13:INDEX('Data 1.1'!$BX:$BX, $R$1), $BR28,AU$2))</f>
        <v>0.35799999999999998</v>
      </c>
      <c r="AV28" s="69"/>
      <c r="AW28" s="69" cm="1">
        <f t="array" ref="AW28">IF($BR28&lt;0,0,INDEX('Data 1.1'!$E$13:INDEX('Data 1.1'!$BX:$BX, $R$1), $BR28,AW$2))</f>
        <v>16.745000000000001</v>
      </c>
      <c r="AX28" s="69" cm="1">
        <f t="array" ref="AX28">IF($BR28&lt;0,0,INDEX('Data 1.1'!$E$13:INDEX('Data 1.1'!$BX:$BX, $R$1), $BR28,AX$2))</f>
        <v>8.4000000000000005E-2</v>
      </c>
      <c r="AY28" s="69" cm="1">
        <f t="array" ref="AY28">IF($BR28&lt;0,0,INDEX('Data 1.1'!$E$13:INDEX('Data 1.1'!$BX:$BX, $R$1), $BR28,AY$2))</f>
        <v>47.930999999999997</v>
      </c>
      <c r="AZ28" s="69" cm="1">
        <f t="array" ref="AZ28">IF($BR28&lt;0,0,INDEX('Data 1.1'!$E$13:INDEX('Data 1.1'!$BX:$BX, $R$1), $BR28,AZ$2))</f>
        <v>422.06299999999999</v>
      </c>
      <c r="BA28" s="69" cm="1">
        <f t="array" ref="BA28">IF($BR28&lt;0,0,INDEX('Data 1.1'!$E$13:INDEX('Data 1.1'!$BX:$BX, $R$1), $BR28,BA$2))</f>
        <v>2.105</v>
      </c>
      <c r="BB28" s="69" cm="1">
        <f t="array" ref="BB28">IF($BR28&lt;0,0,INDEX('Data 1.1'!$E$13:INDEX('Data 1.1'!$BX:$BX, $R$1), $BR28,BB$2))</f>
        <v>3.4529999999999998</v>
      </c>
      <c r="BC28" s="69" cm="1">
        <f t="array" ref="BC28">IF($BR28&lt;0,0,INDEX('Data 1.1'!$E$13:INDEX('Data 1.1'!$BX:$BX, $R$1), $BR28,BC$2))</f>
        <v>438.80799999999999</v>
      </c>
      <c r="BD28" s="69" cm="1">
        <f t="array" ref="BD28">IF($BR28&lt;0,0,INDEX('Data 1.1'!$E$13:INDEX('Data 1.1'!$BX:$BX, $R$1), $BR28,BD$2))</f>
        <v>2.1880000000000002</v>
      </c>
      <c r="BE28" s="69" cm="1">
        <f t="array" ref="BE28">IF($BR28&lt;0,0,INDEX('Data 1.1'!$E$13:INDEX('Data 1.1'!$BX:$BX, $R$1), $BR28,BE$2))</f>
        <v>2.464</v>
      </c>
      <c r="BF28" s="69"/>
      <c r="BG28" s="69" cm="1">
        <f t="array" ref="BG28">IF($BR28&lt;0,0,INDEX('Data 1.1'!$E$13:INDEX('Data 1.1'!$BX:$BX, $R$1), $BR28,BG$2))</f>
        <v>13801.321</v>
      </c>
      <c r="BH28" s="69" cm="1">
        <f t="array" ref="BH28">IF($BR28&lt;0,0,INDEX('Data 1.1'!$E$13:INDEX('Data 1.1'!$BX:$BX, $R$1), $BR28,BH$2))</f>
        <v>68.822999999999993</v>
      </c>
      <c r="BI28" s="69" cm="1">
        <f t="array" ref="BI28">IF($BR28&lt;0,0,INDEX('Data 1.1'!$E$13:INDEX('Data 1.1'!$BX:$BX, $R$1), $BR28,BI$2))</f>
        <v>0.33600000000000002</v>
      </c>
      <c r="BJ28" s="69"/>
      <c r="BK28" s="69" cm="1">
        <f t="array" ref="BK28">IF($BR28&lt;0,0,INDEX('Data 1.1'!$E$13:INDEX('Data 1.1'!$BX:$BX, $R$1), $BR28,BK$2))</f>
        <v>6251.9459999999999</v>
      </c>
      <c r="BL28" s="69" cm="1">
        <f t="array" ref="BL28">IF($BR28&lt;0,0,INDEX('Data 1.1'!$E$13:INDEX('Data 1.1'!$BX:$BX, $R$1), $BR28,BL$2))</f>
        <v>31.177</v>
      </c>
      <c r="BM28" s="69" cm="1">
        <f t="array" ref="BM28">IF($BR28&lt;0,0,INDEX('Data 1.1'!$E$13:INDEX('Data 1.1'!$BX:$BX, $R$1), $BR28,BM$2))</f>
        <v>0.66400000000000003</v>
      </c>
      <c r="BN28" s="69"/>
      <c r="BO28" s="69" cm="1">
        <f t="array" ref="BO28">IF($BR28&lt;0,0,INDEX('Data 1.1'!$E$13:INDEX('Data 1.1'!$BX:$BX, $R$1), $BR28,BO$2))</f>
        <v>20053.267</v>
      </c>
      <c r="BP28" s="69" cm="1">
        <f t="array" ref="BP28">IF($BR28&lt;0,0,INDEX('Data 1.1'!$E$13:INDEX('Data 1.1'!$BX:$BX, $R$1), $BR28,BP$2))</f>
        <v>100</v>
      </c>
      <c r="BQ28" s="69" cm="1">
        <f t="array" ref="BQ28">IF($BR28&lt;0,0,INDEX('Data 1.1'!$E$13:INDEX('Data 1.1'!$BX:$BX, $R$1), $BR28,BQ$2))</f>
        <v>8.5999999999999993E-2</v>
      </c>
      <c r="BR28" s="12">
        <f>BR27+1</f>
        <v>20</v>
      </c>
    </row>
    <row r="29" spans="11:70">
      <c r="P29" s="55" t="str">
        <f>TEXT(DATE(YEAR(P25)+1,1,1),"yyyy") &amp; "-" &amp; TEXT(DATE(YEAR(P25)+2,1,1),"yy")</f>
        <v>2023-24</v>
      </c>
      <c r="Q29" s="70" t="s">
        <v>95</v>
      </c>
      <c r="R29" s="70" t="s">
        <v>95</v>
      </c>
      <c r="S29" s="70" t="s">
        <v>95</v>
      </c>
      <c r="T29" s="70" t="s">
        <v>95</v>
      </c>
      <c r="U29" s="70" t="s">
        <v>95</v>
      </c>
      <c r="V29" s="70" t="s">
        <v>95</v>
      </c>
      <c r="W29" s="70" t="s">
        <v>95</v>
      </c>
      <c r="X29" s="70" t="s">
        <v>95</v>
      </c>
      <c r="Y29" s="70" t="s">
        <v>95</v>
      </c>
      <c r="Z29" s="70" t="s">
        <v>95</v>
      </c>
      <c r="AA29" s="70" t="s">
        <v>95</v>
      </c>
      <c r="AB29" s="70" t="s">
        <v>95</v>
      </c>
      <c r="AC29" s="70" t="s">
        <v>95</v>
      </c>
      <c r="AD29" s="70" t="s">
        <v>95</v>
      </c>
      <c r="AE29" s="70" t="s">
        <v>95</v>
      </c>
      <c r="AF29" s="70" t="s">
        <v>95</v>
      </c>
      <c r="AG29" s="70" t="s">
        <v>95</v>
      </c>
      <c r="AH29" s="70" t="s">
        <v>95</v>
      </c>
      <c r="AI29" s="70" t="s">
        <v>95</v>
      </c>
      <c r="AJ29" s="70" t="s">
        <v>95</v>
      </c>
      <c r="AK29" s="70" t="s">
        <v>95</v>
      </c>
      <c r="AL29" s="70" t="s">
        <v>95</v>
      </c>
      <c r="AM29" s="70" t="s">
        <v>95</v>
      </c>
      <c r="AN29" s="70" t="s">
        <v>95</v>
      </c>
      <c r="AO29" s="70" t="s">
        <v>95</v>
      </c>
      <c r="AP29" s="70" t="s">
        <v>95</v>
      </c>
      <c r="AQ29" s="70" t="s">
        <v>95</v>
      </c>
      <c r="AR29" s="70" t="s">
        <v>95</v>
      </c>
      <c r="AS29" s="70" t="s">
        <v>95</v>
      </c>
      <c r="AT29" s="70" t="s">
        <v>95</v>
      </c>
      <c r="AU29" s="70" t="s">
        <v>95</v>
      </c>
      <c r="AV29" s="70" t="s">
        <v>95</v>
      </c>
      <c r="AW29" s="70" t="s">
        <v>95</v>
      </c>
      <c r="AX29" s="70" t="s">
        <v>95</v>
      </c>
      <c r="AY29" s="70" t="s">
        <v>95</v>
      </c>
      <c r="AZ29" s="70" t="s">
        <v>95</v>
      </c>
      <c r="BA29" s="70" t="s">
        <v>95</v>
      </c>
      <c r="BB29" s="70" t="s">
        <v>95</v>
      </c>
      <c r="BC29" s="70" t="s">
        <v>95</v>
      </c>
      <c r="BD29" s="70" t="s">
        <v>95</v>
      </c>
      <c r="BE29" s="70" t="s">
        <v>95</v>
      </c>
      <c r="BF29" s="70" t="s">
        <v>95</v>
      </c>
      <c r="BG29" s="70" t="s">
        <v>95</v>
      </c>
      <c r="BH29" s="70" t="s">
        <v>95</v>
      </c>
      <c r="BI29" s="70" t="s">
        <v>95</v>
      </c>
      <c r="BJ29" s="70" t="s">
        <v>95</v>
      </c>
      <c r="BK29" s="70" t="s">
        <v>95</v>
      </c>
      <c r="BL29" s="70" t="s">
        <v>95</v>
      </c>
      <c r="BM29" s="70" t="s">
        <v>95</v>
      </c>
      <c r="BN29" s="70" t="s">
        <v>95</v>
      </c>
      <c r="BO29" s="70" t="s">
        <v>95</v>
      </c>
      <c r="BP29" s="70" t="s">
        <v>95</v>
      </c>
      <c r="BQ29" s="70" t="s">
        <v>95</v>
      </c>
    </row>
    <row r="30" spans="11:70">
      <c r="P30" s="35" t="str">
        <f>TEXT(DATE(YEAR(P25)+1,9,1), "mmm-yy")</f>
        <v>Sep-23</v>
      </c>
      <c r="Q30" s="69" cm="1">
        <f t="array" ref="Q30">IF($BR30&lt;0,0,INDEX('Data 1.1'!$E$13:INDEX('Data 1.1'!$BX:$BX, $R$1), $BR30,Q$2))</f>
        <v>9320.6170000000002</v>
      </c>
      <c r="R30" s="69" cm="1">
        <f t="array" ref="R30">IF($BR30&lt;0,0,INDEX('Data 1.1'!$E$13:INDEX('Data 1.1'!$BX:$BX, $R$1), $BR30,R$2))</f>
        <v>46.106000000000002</v>
      </c>
      <c r="S30" s="69" cm="1">
        <f t="array" ref="S30">IF($BR30&lt;0,0,INDEX('Data 1.1'!$E$13:INDEX('Data 1.1'!$BX:$BX, $R$1), $BR30,S$2))</f>
        <v>0.55900000000000005</v>
      </c>
      <c r="T30" s="69"/>
      <c r="U30" s="69" cm="1">
        <f t="array" ref="U30">IF($BR30&lt;0,0,INDEX('Data 1.1'!$E$13:INDEX('Data 1.1'!$BX:$BX, $R$1), $BR30,U$2))</f>
        <v>302.33999999999997</v>
      </c>
      <c r="V30" s="69" cm="1">
        <f t="array" ref="V30">IF($BR30&lt;0,0,INDEX('Data 1.1'!$E$13:INDEX('Data 1.1'!$BX:$BX, $R$1), $BR30,V$2))</f>
        <v>1.496</v>
      </c>
      <c r="W30" s="69" cm="1">
        <f t="array" ref="W30">IF($BR30&lt;0,0,INDEX('Data 1.1'!$E$13:INDEX('Data 1.1'!$BX:$BX, $R$1), $BR30,W$2))</f>
        <v>15.263999999999999</v>
      </c>
      <c r="X30" s="69" cm="1">
        <f t="array" ref="X30">IF($BR30&lt;0,0,INDEX('Data 1.1'!$E$13:INDEX('Data 1.1'!$BX:$BX, $R$1), $BR30,X$2))</f>
        <v>405.57499999999999</v>
      </c>
      <c r="Y30" s="69" cm="1">
        <f t="array" ref="Y30">IF($BR30&lt;0,0,INDEX('Data 1.1'!$E$13:INDEX('Data 1.1'!$BX:$BX, $R$1), $BR30,Y$2))</f>
        <v>2.0059999999999998</v>
      </c>
      <c r="Z30" s="69" cm="1">
        <f t="array" ref="Z30">IF($BR30&lt;0,0,INDEX('Data 1.1'!$E$13:INDEX('Data 1.1'!$BX:$BX, $R$1), $BR30,Z$2))</f>
        <v>14.307</v>
      </c>
      <c r="AA30" s="69" cm="1">
        <f t="array" ref="AA30">IF($BR30&lt;0,0,INDEX('Data 1.1'!$E$13:INDEX('Data 1.1'!$BX:$BX, $R$1), $BR30,AA$2))</f>
        <v>707.91499999999996</v>
      </c>
      <c r="AB30" s="69" cm="1">
        <f t="array" ref="AB30">IF($BR30&lt;0,0,INDEX('Data 1.1'!$E$13:INDEX('Data 1.1'!$BX:$BX, $R$1), $BR30,AB$2))</f>
        <v>3.5019999999999998</v>
      </c>
      <c r="AC30" s="69" cm="1">
        <f t="array" ref="AC30">IF($BR30&lt;0,0,INDEX('Data 1.1'!$E$13:INDEX('Data 1.1'!$BX:$BX, $R$1), $BR30,AC$2))</f>
        <v>9.3859999999999992</v>
      </c>
      <c r="AD30" s="69" cm="1">
        <f t="array" ref="AD30">IF($BR30&lt;0,0,INDEX('Data 1.1'!$E$13:INDEX('Data 1.1'!$BX:$BX, $R$1), $BR30,AD$2))</f>
        <v>90.965000000000003</v>
      </c>
      <c r="AE30" s="69" cm="1">
        <f t="array" ref="AE30">IF($BR30&lt;0,0,INDEX('Data 1.1'!$E$13:INDEX('Data 1.1'!$BX:$BX, $R$1), $BR30,AE$2))</f>
        <v>0.45</v>
      </c>
      <c r="AF30" s="69" cm="1">
        <f t="array" ref="AF30">IF($BR30&lt;0,0,INDEX('Data 1.1'!$E$13:INDEX('Data 1.1'!$BX:$BX, $R$1), $BR30,AF$2))</f>
        <v>25.943000000000001</v>
      </c>
      <c r="AG30" s="69" cm="1">
        <f t="array" ref="AG30">IF($BR30&lt;0,0,INDEX('Data 1.1'!$E$13:INDEX('Data 1.1'!$BX:$BX, $R$1), $BR30,AG$2))</f>
        <v>798.88099999999997</v>
      </c>
      <c r="AH30" s="69" cm="1">
        <f t="array" ref="AH30">IF($BR30&lt;0,0,INDEX('Data 1.1'!$E$13:INDEX('Data 1.1'!$BX:$BX, $R$1), $BR30,AH$2))</f>
        <v>3.952</v>
      </c>
      <c r="AI30" s="69" cm="1">
        <f t="array" ref="AI30">IF($BR30&lt;0,0,INDEX('Data 1.1'!$E$13:INDEX('Data 1.1'!$BX:$BX, $R$1), $BR30,AI$2))</f>
        <v>8.8320000000000007</v>
      </c>
      <c r="AJ30" s="69"/>
      <c r="AK30" s="69" cm="1">
        <f t="array" ref="AK30">IF($BR30&lt;0,0,INDEX('Data 1.1'!$E$13:INDEX('Data 1.1'!$BX:$BX, $R$1), $BR30,AK$2))</f>
        <v>3263.65</v>
      </c>
      <c r="AL30" s="69" cm="1">
        <f t="array" ref="AL30">IF($BR30&lt;0,0,INDEX('Data 1.1'!$E$13:INDEX('Data 1.1'!$BX:$BX, $R$1), $BR30,AL$2))</f>
        <v>16.143999999999998</v>
      </c>
      <c r="AM30" s="69" cm="1">
        <f t="array" ref="AM30">IF($BR30&lt;0,0,INDEX('Data 1.1'!$E$13:INDEX('Data 1.1'!$BX:$BX, $R$1), $BR30,AM$2))</f>
        <v>2.58</v>
      </c>
      <c r="AN30" s="69"/>
      <c r="AO30" s="69" cm="1">
        <f t="array" ref="AO30">IF($BR30&lt;0,0,INDEX('Data 1.1'!$E$13:INDEX('Data 1.1'!$BX:$BX, $R$1), $BR30,AO$2))</f>
        <v>4062.5309999999999</v>
      </c>
      <c r="AP30" s="69" cm="1">
        <f t="array" ref="AP30">IF($BR30&lt;0,0,INDEX('Data 1.1'!$E$13:INDEX('Data 1.1'!$BX:$BX, $R$1), $BR30,AP$2))</f>
        <v>20.096</v>
      </c>
      <c r="AQ30" s="69" cm="1">
        <f t="array" ref="AQ30">IF($BR30&lt;0,0,INDEX('Data 1.1'!$E$13:INDEX('Data 1.1'!$BX:$BX, $R$1), $BR30,AQ$2))</f>
        <v>0.78100000000000003</v>
      </c>
      <c r="AR30" s="69"/>
      <c r="AS30" s="69" cm="1">
        <f t="array" ref="AS30">IF($BR30&lt;0,0,INDEX('Data 1.1'!$E$13:INDEX('Data 1.1'!$BX:$BX, $R$1), $BR30,AS$2))</f>
        <v>13383.147999999999</v>
      </c>
      <c r="AT30" s="69" cm="1">
        <f t="array" ref="AT30">IF($BR30&lt;0,0,INDEX('Data 1.1'!$E$13:INDEX('Data 1.1'!$BX:$BX, $R$1), $BR30,AT$2))</f>
        <v>66.201999999999998</v>
      </c>
      <c r="AU30" s="69" cm="1">
        <f t="array" ref="AU30">IF($BR30&lt;0,0,INDEX('Data 1.1'!$E$13:INDEX('Data 1.1'!$BX:$BX, $R$1), $BR30,AU$2))</f>
        <v>0.35699999999999998</v>
      </c>
      <c r="AV30" s="69"/>
      <c r="AW30" s="69" cm="1">
        <f t="array" ref="AW30">IF($BR30&lt;0,0,INDEX('Data 1.1'!$E$13:INDEX('Data 1.1'!$BX:$BX, $R$1), $BR30,AW$2))</f>
        <v>32.512999999999998</v>
      </c>
      <c r="AX30" s="69" cm="1">
        <f t="array" ref="AX30">IF($BR30&lt;0,0,INDEX('Data 1.1'!$E$13:INDEX('Data 1.1'!$BX:$BX, $R$1), $BR30,AX$2))</f>
        <v>0.161</v>
      </c>
      <c r="AY30" s="69" cm="1">
        <f t="array" ref="AY30">IF($BR30&lt;0,0,INDEX('Data 1.1'!$E$13:INDEX('Data 1.1'!$BX:$BX, $R$1), $BR30,AY$2))</f>
        <v>44.69</v>
      </c>
      <c r="AZ30" s="69" cm="1">
        <f t="array" ref="AZ30">IF($BR30&lt;0,0,INDEX('Data 1.1'!$E$13:INDEX('Data 1.1'!$BX:$BX, $R$1), $BR30,AZ$2))</f>
        <v>407.67099999999999</v>
      </c>
      <c r="BA30" s="69" cm="1">
        <f t="array" ref="BA30">IF($BR30&lt;0,0,INDEX('Data 1.1'!$E$13:INDEX('Data 1.1'!$BX:$BX, $R$1), $BR30,BA$2))</f>
        <v>2.0169999999999999</v>
      </c>
      <c r="BB30" s="69" cm="1">
        <f t="array" ref="BB30">IF($BR30&lt;0,0,INDEX('Data 1.1'!$E$13:INDEX('Data 1.1'!$BX:$BX, $R$1), $BR30,BB$2))</f>
        <v>3.9820000000000002</v>
      </c>
      <c r="BC30" s="69" cm="1">
        <f t="array" ref="BC30">IF($BR30&lt;0,0,INDEX('Data 1.1'!$E$13:INDEX('Data 1.1'!$BX:$BX, $R$1), $BR30,BC$2))</f>
        <v>440.18299999999999</v>
      </c>
      <c r="BD30" s="69" cm="1">
        <f t="array" ref="BD30">IF($BR30&lt;0,0,INDEX('Data 1.1'!$E$13:INDEX('Data 1.1'!$BX:$BX, $R$1), $BR30,BD$2))</f>
        <v>2.177</v>
      </c>
      <c r="BE30" s="69" cm="1">
        <f t="array" ref="BE30">IF($BR30&lt;0,0,INDEX('Data 1.1'!$E$13:INDEX('Data 1.1'!$BX:$BX, $R$1), $BR30,BE$2))</f>
        <v>3.1949999999999998</v>
      </c>
      <c r="BF30" s="69"/>
      <c r="BG30" s="69" cm="1">
        <f t="array" ref="BG30">IF($BR30&lt;0,0,INDEX('Data 1.1'!$E$13:INDEX('Data 1.1'!$BX:$BX, $R$1), $BR30,BG$2))</f>
        <v>13823.331</v>
      </c>
      <c r="BH30" s="69" cm="1">
        <f t="array" ref="BH30">IF($BR30&lt;0,0,INDEX('Data 1.1'!$E$13:INDEX('Data 1.1'!$BX:$BX, $R$1), $BR30,BH$2))</f>
        <v>68.38</v>
      </c>
      <c r="BI30" s="69" cm="1">
        <f t="array" ref="BI30">IF($BR30&lt;0,0,INDEX('Data 1.1'!$E$13:INDEX('Data 1.1'!$BX:$BX, $R$1), $BR30,BI$2))</f>
        <v>0.33800000000000002</v>
      </c>
      <c r="BJ30" s="69"/>
      <c r="BK30" s="69" cm="1">
        <f t="array" ref="BK30">IF($BR30&lt;0,0,INDEX('Data 1.1'!$E$13:INDEX('Data 1.1'!$BX:$BX, $R$1), $BR30,BK$2))</f>
        <v>6392.1840000000002</v>
      </c>
      <c r="BL30" s="69" cm="1">
        <f t="array" ref="BL30">IF($BR30&lt;0,0,INDEX('Data 1.1'!$E$13:INDEX('Data 1.1'!$BX:$BX, $R$1), $BR30,BL$2))</f>
        <v>31.62</v>
      </c>
      <c r="BM30" s="69" cm="1">
        <f t="array" ref="BM30">IF($BR30&lt;0,0,INDEX('Data 1.1'!$E$13:INDEX('Data 1.1'!$BX:$BX, $R$1), $BR30,BM$2))</f>
        <v>0.71699999999999997</v>
      </c>
      <c r="BN30" s="69"/>
      <c r="BO30" s="69" cm="1">
        <f t="array" ref="BO30">IF($BR30&lt;0,0,INDEX('Data 1.1'!$E$13:INDEX('Data 1.1'!$BX:$BX, $R$1), $BR30,BO$2))</f>
        <v>20215.514999999999</v>
      </c>
      <c r="BP30" s="69" cm="1">
        <f t="array" ref="BP30">IF($BR30&lt;0,0,INDEX('Data 1.1'!$E$13:INDEX('Data 1.1'!$BX:$BX, $R$1), $BR30,BP$2))</f>
        <v>100</v>
      </c>
      <c r="BQ30" s="69" cm="1">
        <f t="array" ref="BQ30">IF($BR30&lt;0,0,INDEX('Data 1.1'!$E$13:INDEX('Data 1.1'!$BX:$BX, $R$1), $BR30,BQ$2))</f>
        <v>9.1999999999999998E-2</v>
      </c>
      <c r="BR30" s="12">
        <f>BR28+1</f>
        <v>21</v>
      </c>
    </row>
    <row r="31" spans="11:70">
      <c r="P31" s="35" t="str">
        <f>TEXT(DATE(YEAR(P25)+1,12,1), "mmm-yy")</f>
        <v>Dec-23</v>
      </c>
      <c r="Q31" s="69" cm="1">
        <f t="array" ref="Q31">IF($BR31&lt;0,0,INDEX('Data 1.1'!$E$13:INDEX('Data 1.1'!$BX:$BX, $R$1), $BR31,Q$2))</f>
        <v>9427.2070000000003</v>
      </c>
      <c r="R31" s="69" cm="1">
        <f t="array" ref="R31">IF($BR31&lt;0,0,INDEX('Data 1.1'!$E$13:INDEX('Data 1.1'!$BX:$BX, $R$1), $BR31,R$2))</f>
        <v>46.295000000000002</v>
      </c>
      <c r="S31" s="69" cm="1">
        <f t="array" ref="S31">IF($BR31&lt;0,0,INDEX('Data 1.1'!$E$13:INDEX('Data 1.1'!$BX:$BX, $R$1), $BR31,S$2))</f>
        <v>0.55700000000000005</v>
      </c>
      <c r="T31" s="69"/>
      <c r="U31" s="69" cm="1">
        <f t="array" ref="U31">IF($BR31&lt;0,0,INDEX('Data 1.1'!$E$13:INDEX('Data 1.1'!$BX:$BX, $R$1), $BR31,U$2))</f>
        <v>302.98599999999999</v>
      </c>
      <c r="V31" s="69" cm="1">
        <f t="array" ref="V31">IF($BR31&lt;0,0,INDEX('Data 1.1'!$E$13:INDEX('Data 1.1'!$BX:$BX, $R$1), $BR31,V$2))</f>
        <v>1.488</v>
      </c>
      <c r="W31" s="69" cm="1">
        <f t="array" ref="W31">IF($BR31&lt;0,0,INDEX('Data 1.1'!$E$13:INDEX('Data 1.1'!$BX:$BX, $R$1), $BR31,W$2))</f>
        <v>13.416</v>
      </c>
      <c r="X31" s="69" cm="1">
        <f t="array" ref="X31">IF($BR31&lt;0,0,INDEX('Data 1.1'!$E$13:INDEX('Data 1.1'!$BX:$BX, $R$1), $BR31,X$2))</f>
        <v>402.08699999999999</v>
      </c>
      <c r="Y31" s="69" cm="1">
        <f t="array" ref="Y31">IF($BR31&lt;0,0,INDEX('Data 1.1'!$E$13:INDEX('Data 1.1'!$BX:$BX, $R$1), $BR31,Y$2))</f>
        <v>1.9750000000000001</v>
      </c>
      <c r="Z31" s="69" cm="1">
        <f t="array" ref="Z31">IF($BR31&lt;0,0,INDEX('Data 1.1'!$E$13:INDEX('Data 1.1'!$BX:$BX, $R$1), $BR31,Z$2))</f>
        <v>11.039</v>
      </c>
      <c r="AA31" s="69" cm="1">
        <f t="array" ref="AA31">IF($BR31&lt;0,0,INDEX('Data 1.1'!$E$13:INDEX('Data 1.1'!$BX:$BX, $R$1), $BR31,AA$2))</f>
        <v>705.07399999999996</v>
      </c>
      <c r="AB31" s="69" cm="1">
        <f t="array" ref="AB31">IF($BR31&lt;0,0,INDEX('Data 1.1'!$E$13:INDEX('Data 1.1'!$BX:$BX, $R$1), $BR31,AB$2))</f>
        <v>3.4620000000000002</v>
      </c>
      <c r="AC31" s="69" cm="1">
        <f t="array" ref="AC31">IF($BR31&lt;0,0,INDEX('Data 1.1'!$E$13:INDEX('Data 1.1'!$BX:$BX, $R$1), $BR31,AC$2))</f>
        <v>8.0030000000000001</v>
      </c>
      <c r="AD31" s="69" cm="1">
        <f t="array" ref="AD31">IF($BR31&lt;0,0,INDEX('Data 1.1'!$E$13:INDEX('Data 1.1'!$BX:$BX, $R$1), $BR31,AD$2))</f>
        <v>90.200999999999993</v>
      </c>
      <c r="AE31" s="69" cm="1">
        <f t="array" ref="AE31">IF($BR31&lt;0,0,INDEX('Data 1.1'!$E$13:INDEX('Data 1.1'!$BX:$BX, $R$1), $BR31,AE$2))</f>
        <v>0.443</v>
      </c>
      <c r="AF31" s="69" cm="1">
        <f t="array" ref="AF31">IF($BR31&lt;0,0,INDEX('Data 1.1'!$E$13:INDEX('Data 1.1'!$BX:$BX, $R$1), $BR31,AF$2))</f>
        <v>22.344999999999999</v>
      </c>
      <c r="AG31" s="69" cm="1">
        <f t="array" ref="AG31">IF($BR31&lt;0,0,INDEX('Data 1.1'!$E$13:INDEX('Data 1.1'!$BX:$BX, $R$1), $BR31,AG$2))</f>
        <v>795.274</v>
      </c>
      <c r="AH31" s="69" cm="1">
        <f t="array" ref="AH31">IF($BR31&lt;0,0,INDEX('Data 1.1'!$E$13:INDEX('Data 1.1'!$BX:$BX, $R$1), $BR31,AH$2))</f>
        <v>3.9049999999999998</v>
      </c>
      <c r="AI31" s="69" cm="1">
        <f t="array" ref="AI31">IF($BR31&lt;0,0,INDEX('Data 1.1'!$E$13:INDEX('Data 1.1'!$BX:$BX, $R$1), $BR31,AI$2))</f>
        <v>6.55</v>
      </c>
      <c r="AJ31" s="69"/>
      <c r="AK31" s="69" cm="1">
        <f t="array" ref="AK31">IF($BR31&lt;0,0,INDEX('Data 1.1'!$E$13:INDEX('Data 1.1'!$BX:$BX, $R$1), $BR31,AK$2))</f>
        <v>3346.4690000000001</v>
      </c>
      <c r="AL31" s="69" cm="1">
        <f t="array" ref="AL31">IF($BR31&lt;0,0,INDEX('Data 1.1'!$E$13:INDEX('Data 1.1'!$BX:$BX, $R$1), $BR31,AL$2))</f>
        <v>16.434000000000001</v>
      </c>
      <c r="AM31" s="69" cm="1">
        <f t="array" ref="AM31">IF($BR31&lt;0,0,INDEX('Data 1.1'!$E$13:INDEX('Data 1.1'!$BX:$BX, $R$1), $BR31,AM$2))</f>
        <v>2.294</v>
      </c>
      <c r="AN31" s="69"/>
      <c r="AO31" s="69" cm="1">
        <f t="array" ref="AO31">IF($BR31&lt;0,0,INDEX('Data 1.1'!$E$13:INDEX('Data 1.1'!$BX:$BX, $R$1), $BR31,AO$2))</f>
        <v>4141.7439999999997</v>
      </c>
      <c r="AP31" s="69" cm="1">
        <f t="array" ref="AP31">IF($BR31&lt;0,0,INDEX('Data 1.1'!$E$13:INDEX('Data 1.1'!$BX:$BX, $R$1), $BR31,AP$2))</f>
        <v>20.338999999999999</v>
      </c>
      <c r="AQ31" s="69" cm="1">
        <f t="array" ref="AQ31">IF($BR31&lt;0,0,INDEX('Data 1.1'!$E$13:INDEX('Data 1.1'!$BX:$BX, $R$1), $BR31,AQ$2))</f>
        <v>1.1819999999999999</v>
      </c>
      <c r="AR31" s="69"/>
      <c r="AS31" s="69" cm="1">
        <f t="array" ref="AS31">IF($BR31&lt;0,0,INDEX('Data 1.1'!$E$13:INDEX('Data 1.1'!$BX:$BX, $R$1), $BR31,AS$2))</f>
        <v>13568.950999999999</v>
      </c>
      <c r="AT31" s="69" cm="1">
        <f t="array" ref="AT31">IF($BR31&lt;0,0,INDEX('Data 1.1'!$E$13:INDEX('Data 1.1'!$BX:$BX, $R$1), $BR31,AT$2))</f>
        <v>66.634</v>
      </c>
      <c r="AU31" s="69" cm="1">
        <f t="array" ref="AU31">IF($BR31&lt;0,0,INDEX('Data 1.1'!$E$13:INDEX('Data 1.1'!$BX:$BX, $R$1), $BR31,AU$2))</f>
        <v>0.25800000000000001</v>
      </c>
      <c r="AV31" s="69"/>
      <c r="AW31" s="69" cm="1">
        <f t="array" ref="AW31">IF($BR31&lt;0,0,INDEX('Data 1.1'!$E$13:INDEX('Data 1.1'!$BX:$BX, $R$1), $BR31,AW$2))</f>
        <v>23.513999999999999</v>
      </c>
      <c r="AX31" s="69" cm="1">
        <f t="array" ref="AX31">IF($BR31&lt;0,0,INDEX('Data 1.1'!$E$13:INDEX('Data 1.1'!$BX:$BX, $R$1), $BR31,AX$2))</f>
        <v>0.115</v>
      </c>
      <c r="AY31" s="69" cm="1">
        <f t="array" ref="AY31">IF($BR31&lt;0,0,INDEX('Data 1.1'!$E$13:INDEX('Data 1.1'!$BX:$BX, $R$1), $BR31,AY$2))</f>
        <v>62.822000000000003</v>
      </c>
      <c r="AZ31" s="69" cm="1">
        <f t="array" ref="AZ31">IF($BR31&lt;0,0,INDEX('Data 1.1'!$E$13:INDEX('Data 1.1'!$BX:$BX, $R$1), $BR31,AZ$2))</f>
        <v>415.78100000000001</v>
      </c>
      <c r="BA31" s="69" cm="1">
        <f t="array" ref="BA31">IF($BR31&lt;0,0,INDEX('Data 1.1'!$E$13:INDEX('Data 1.1'!$BX:$BX, $R$1), $BR31,BA$2))</f>
        <v>2.0419999999999998</v>
      </c>
      <c r="BB31" s="69" cm="1">
        <f t="array" ref="BB31">IF($BR31&lt;0,0,INDEX('Data 1.1'!$E$13:INDEX('Data 1.1'!$BX:$BX, $R$1), $BR31,BB$2))</f>
        <v>4.4530000000000003</v>
      </c>
      <c r="BC31" s="69" cm="1">
        <f t="array" ref="BC31">IF($BR31&lt;0,0,INDEX('Data 1.1'!$E$13:INDEX('Data 1.1'!$BX:$BX, $R$1), $BR31,BC$2))</f>
        <v>439.29500000000002</v>
      </c>
      <c r="BD31" s="69" cm="1">
        <f t="array" ref="BD31">IF($BR31&lt;0,0,INDEX('Data 1.1'!$E$13:INDEX('Data 1.1'!$BX:$BX, $R$1), $BR31,BD$2))</f>
        <v>2.157</v>
      </c>
      <c r="BE31" s="69" cm="1">
        <f t="array" ref="BE31">IF($BR31&lt;0,0,INDEX('Data 1.1'!$E$13:INDEX('Data 1.1'!$BX:$BX, $R$1), $BR31,BE$2))</f>
        <v>3.4620000000000002</v>
      </c>
      <c r="BF31" s="69"/>
      <c r="BG31" s="69" cm="1">
        <f t="array" ref="BG31">IF($BR31&lt;0,0,INDEX('Data 1.1'!$E$13:INDEX('Data 1.1'!$BX:$BX, $R$1), $BR31,BG$2))</f>
        <v>14008.245000000001</v>
      </c>
      <c r="BH31" s="69" cm="1">
        <f t="array" ref="BH31">IF($BR31&lt;0,0,INDEX('Data 1.1'!$E$13:INDEX('Data 1.1'!$BX:$BX, $R$1), $BR31,BH$2))</f>
        <v>68.790999999999997</v>
      </c>
      <c r="BI31" s="69" cm="1">
        <f t="array" ref="BI31">IF($BR31&lt;0,0,INDEX('Data 1.1'!$E$13:INDEX('Data 1.1'!$BX:$BX, $R$1), $BR31,BI$2))</f>
        <v>0.22500000000000001</v>
      </c>
      <c r="BJ31" s="69"/>
      <c r="BK31" s="69" cm="1">
        <f t="array" ref="BK31">IF($BR31&lt;0,0,INDEX('Data 1.1'!$E$13:INDEX('Data 1.1'!$BX:$BX, $R$1), $BR31,BK$2))</f>
        <v>6355.2430000000004</v>
      </c>
      <c r="BL31" s="69" cm="1">
        <f t="array" ref="BL31">IF($BR31&lt;0,0,INDEX('Data 1.1'!$E$13:INDEX('Data 1.1'!$BX:$BX, $R$1), $BR31,BL$2))</f>
        <v>31.209</v>
      </c>
      <c r="BM31" s="69" cm="1">
        <f t="array" ref="BM31">IF($BR31&lt;0,0,INDEX('Data 1.1'!$E$13:INDEX('Data 1.1'!$BX:$BX, $R$1), $BR31,BM$2))</f>
        <v>0.55000000000000004</v>
      </c>
      <c r="BN31" s="69"/>
      <c r="BO31" s="69" cm="1">
        <f t="array" ref="BO31">IF($BR31&lt;0,0,INDEX('Data 1.1'!$E$13:INDEX('Data 1.1'!$BX:$BX, $R$1), $BR31,BO$2))</f>
        <v>20363.488000000001</v>
      </c>
      <c r="BP31" s="69" cm="1">
        <f t="array" ref="BP31">IF($BR31&lt;0,0,INDEX('Data 1.1'!$E$13:INDEX('Data 1.1'!$BX:$BX, $R$1), $BR31,BP$2))</f>
        <v>100</v>
      </c>
      <c r="BQ31" s="69" cm="1">
        <f t="array" ref="BQ31">IF($BR31&lt;0,0,INDEX('Data 1.1'!$E$13:INDEX('Data 1.1'!$BX:$BX, $R$1), $BR31,BQ$2))</f>
        <v>7.2999999999999995E-2</v>
      </c>
      <c r="BR31" s="12">
        <f>BR30+1</f>
        <v>22</v>
      </c>
    </row>
    <row r="32" spans="11:70">
      <c r="P32" s="35" t="str">
        <f>TEXT(DATE(YEAR(P25)+2,3,1), "mmm-yy")</f>
        <v>Mar-24</v>
      </c>
      <c r="Q32" s="69" cm="1">
        <f t="array" ref="Q32">IF($BR32&lt;0,0,INDEX('Data 1.1'!$E$13:INDEX('Data 1.1'!$BX:$BX, $R$1), $BR32,Q$2))</f>
        <v>9423.0339999999997</v>
      </c>
      <c r="R32" s="69" cm="1">
        <f t="array" ref="R32">IF($BR32&lt;0,0,INDEX('Data 1.1'!$E$13:INDEX('Data 1.1'!$BX:$BX, $R$1), $BR32,R$2))</f>
        <v>45.972000000000001</v>
      </c>
      <c r="S32" s="69" cm="1">
        <f t="array" ref="S32">IF($BR32&lt;0,0,INDEX('Data 1.1'!$E$13:INDEX('Data 1.1'!$BX:$BX, $R$1), $BR32,S$2))</f>
        <v>0.54600000000000004</v>
      </c>
      <c r="T32" s="69"/>
      <c r="U32" s="69" cm="1">
        <f t="array" ref="U32">IF($BR32&lt;0,0,INDEX('Data 1.1'!$E$13:INDEX('Data 1.1'!$BX:$BX, $R$1), $BR32,U$2))</f>
        <v>376.00900000000001</v>
      </c>
      <c r="V32" s="69" cm="1">
        <f t="array" ref="V32">IF($BR32&lt;0,0,INDEX('Data 1.1'!$E$13:INDEX('Data 1.1'!$BX:$BX, $R$1), $BR32,V$2))</f>
        <v>1.8340000000000001</v>
      </c>
      <c r="W32" s="69" cm="1">
        <f t="array" ref="W32">IF($BR32&lt;0,0,INDEX('Data 1.1'!$E$13:INDEX('Data 1.1'!$BX:$BX, $R$1), $BR32,W$2))</f>
        <v>13.276999999999999</v>
      </c>
      <c r="X32" s="69" cm="1">
        <f t="array" ref="X32">IF($BR32&lt;0,0,INDEX('Data 1.1'!$E$13:INDEX('Data 1.1'!$BX:$BX, $R$1), $BR32,X$2))</f>
        <v>451.4</v>
      </c>
      <c r="Y32" s="69" cm="1">
        <f t="array" ref="Y32">IF($BR32&lt;0,0,INDEX('Data 1.1'!$E$13:INDEX('Data 1.1'!$BX:$BX, $R$1), $BR32,Y$2))</f>
        <v>2.202</v>
      </c>
      <c r="Z32" s="69" cm="1">
        <f t="array" ref="Z32">IF($BR32&lt;0,0,INDEX('Data 1.1'!$E$13:INDEX('Data 1.1'!$BX:$BX, $R$1), $BR32,Z$2))</f>
        <v>10.523</v>
      </c>
      <c r="AA32" s="69" cm="1">
        <f t="array" ref="AA32">IF($BR32&lt;0,0,INDEX('Data 1.1'!$E$13:INDEX('Data 1.1'!$BX:$BX, $R$1), $BR32,AA$2))</f>
        <v>827.40899999999999</v>
      </c>
      <c r="AB32" s="69" cm="1">
        <f t="array" ref="AB32">IF($BR32&lt;0,0,INDEX('Data 1.1'!$E$13:INDEX('Data 1.1'!$BX:$BX, $R$1), $BR32,AB$2))</f>
        <v>4.0369999999999999</v>
      </c>
      <c r="AC32" s="69" cm="1">
        <f t="array" ref="AC32">IF($BR32&lt;0,0,INDEX('Data 1.1'!$E$13:INDEX('Data 1.1'!$BX:$BX, $R$1), $BR32,AC$2))</f>
        <v>6.548</v>
      </c>
      <c r="AD32" s="69" cm="1">
        <f t="array" ref="AD32">IF($BR32&lt;0,0,INDEX('Data 1.1'!$E$13:INDEX('Data 1.1'!$BX:$BX, $R$1), $BR32,AD$2))</f>
        <v>110.548</v>
      </c>
      <c r="AE32" s="69" cm="1">
        <f t="array" ref="AE32">IF($BR32&lt;0,0,INDEX('Data 1.1'!$E$13:INDEX('Data 1.1'!$BX:$BX, $R$1), $BR32,AE$2))</f>
        <v>0.53900000000000003</v>
      </c>
      <c r="AF32" s="69" cm="1">
        <f t="array" ref="AF32">IF($BR32&lt;0,0,INDEX('Data 1.1'!$E$13:INDEX('Data 1.1'!$BX:$BX, $R$1), $BR32,AF$2))</f>
        <v>22.637</v>
      </c>
      <c r="AG32" s="69" cm="1">
        <f t="array" ref="AG32">IF($BR32&lt;0,0,INDEX('Data 1.1'!$E$13:INDEX('Data 1.1'!$BX:$BX, $R$1), $BR32,AG$2))</f>
        <v>937.95699999999999</v>
      </c>
      <c r="AH32" s="69" cm="1">
        <f t="array" ref="AH32">IF($BR32&lt;0,0,INDEX('Data 1.1'!$E$13:INDEX('Data 1.1'!$BX:$BX, $R$1), $BR32,AH$2))</f>
        <v>4.5759999999999996</v>
      </c>
      <c r="AI32" s="69" cm="1">
        <f t="array" ref="AI32">IF($BR32&lt;0,0,INDEX('Data 1.1'!$E$13:INDEX('Data 1.1'!$BX:$BX, $R$1), $BR32,AI$2))</f>
        <v>6.9240000000000004</v>
      </c>
      <c r="AJ32" s="69"/>
      <c r="AK32" s="69" cm="1">
        <f t="array" ref="AK32">IF($BR32&lt;0,0,INDEX('Data 1.1'!$E$13:INDEX('Data 1.1'!$BX:$BX, $R$1), $BR32,AK$2))</f>
        <v>3155.002</v>
      </c>
      <c r="AL32" s="69" cm="1">
        <f t="array" ref="AL32">IF($BR32&lt;0,0,INDEX('Data 1.1'!$E$13:INDEX('Data 1.1'!$BX:$BX, $R$1), $BR32,AL$2))</f>
        <v>15.391999999999999</v>
      </c>
      <c r="AM32" s="69" cm="1">
        <f t="array" ref="AM32">IF($BR32&lt;0,0,INDEX('Data 1.1'!$E$13:INDEX('Data 1.1'!$BX:$BX, $R$1), $BR32,AM$2))</f>
        <v>2.4329999999999998</v>
      </c>
      <c r="AN32" s="69"/>
      <c r="AO32" s="69" cm="1">
        <f t="array" ref="AO32">IF($BR32&lt;0,0,INDEX('Data 1.1'!$E$13:INDEX('Data 1.1'!$BX:$BX, $R$1), $BR32,AO$2))</f>
        <v>4092.9589999999998</v>
      </c>
      <c r="AP32" s="69" cm="1">
        <f t="array" ref="AP32">IF($BR32&lt;0,0,INDEX('Data 1.1'!$E$13:INDEX('Data 1.1'!$BX:$BX, $R$1), $BR32,AP$2))</f>
        <v>19.968</v>
      </c>
      <c r="AQ32" s="69" cm="1">
        <f t="array" ref="AQ32">IF($BR32&lt;0,0,INDEX('Data 1.1'!$E$13:INDEX('Data 1.1'!$BX:$BX, $R$1), $BR32,AQ$2))</f>
        <v>1.119</v>
      </c>
      <c r="AR32" s="69"/>
      <c r="AS32" s="69" cm="1">
        <f t="array" ref="AS32">IF($BR32&lt;0,0,INDEX('Data 1.1'!$E$13:INDEX('Data 1.1'!$BX:$BX, $R$1), $BR32,AS$2))</f>
        <v>13515.993</v>
      </c>
      <c r="AT32" s="69" cm="1">
        <f t="array" ref="AT32">IF($BR32&lt;0,0,INDEX('Data 1.1'!$E$13:INDEX('Data 1.1'!$BX:$BX, $R$1), $BR32,AT$2))</f>
        <v>65.941000000000003</v>
      </c>
      <c r="AU32" s="69" cm="1">
        <f t="array" ref="AU32">IF($BR32&lt;0,0,INDEX('Data 1.1'!$E$13:INDEX('Data 1.1'!$BX:$BX, $R$1), $BR32,AU$2))</f>
        <v>0.23599999999999999</v>
      </c>
      <c r="AV32" s="69"/>
      <c r="AW32" s="69" cm="1">
        <f t="array" ref="AW32">IF($BR32&lt;0,0,INDEX('Data 1.1'!$E$13:INDEX('Data 1.1'!$BX:$BX, $R$1), $BR32,AW$2))</f>
        <v>57.994</v>
      </c>
      <c r="AX32" s="69" cm="1">
        <f t="array" ref="AX32">IF($BR32&lt;0,0,INDEX('Data 1.1'!$E$13:INDEX('Data 1.1'!$BX:$BX, $R$1), $BR32,AX$2))</f>
        <v>0.28299999999999997</v>
      </c>
      <c r="AY32" s="69" cm="1">
        <f t="array" ref="AY32">IF($BR32&lt;0,0,INDEX('Data 1.1'!$E$13:INDEX('Data 1.1'!$BX:$BX, $R$1), $BR32,AY$2))</f>
        <v>39.131999999999998</v>
      </c>
      <c r="AZ32" s="69" cm="1">
        <f t="array" ref="AZ32">IF($BR32&lt;0,0,INDEX('Data 1.1'!$E$13:INDEX('Data 1.1'!$BX:$BX, $R$1), $BR32,AZ$2))</f>
        <v>466.72399999999999</v>
      </c>
      <c r="BA32" s="69" cm="1">
        <f t="array" ref="BA32">IF($BR32&lt;0,0,INDEX('Data 1.1'!$E$13:INDEX('Data 1.1'!$BX:$BX, $R$1), $BR32,BA$2))</f>
        <v>2.2770000000000001</v>
      </c>
      <c r="BB32" s="69" cm="1">
        <f t="array" ref="BB32">IF($BR32&lt;0,0,INDEX('Data 1.1'!$E$13:INDEX('Data 1.1'!$BX:$BX, $R$1), $BR32,BB$2))</f>
        <v>5.8419999999999996</v>
      </c>
      <c r="BC32" s="69" cm="1">
        <f t="array" ref="BC32">IF($BR32&lt;0,0,INDEX('Data 1.1'!$E$13:INDEX('Data 1.1'!$BX:$BX, $R$1), $BR32,BC$2))</f>
        <v>524.71799999999996</v>
      </c>
      <c r="BD32" s="69" cm="1">
        <f t="array" ref="BD32">IF($BR32&lt;0,0,INDEX('Data 1.1'!$E$13:INDEX('Data 1.1'!$BX:$BX, $R$1), $BR32,BD$2))</f>
        <v>2.56</v>
      </c>
      <c r="BE32" s="69" cm="1">
        <f t="array" ref="BE32">IF($BR32&lt;0,0,INDEX('Data 1.1'!$E$13:INDEX('Data 1.1'!$BX:$BX, $R$1), $BR32,BE$2))</f>
        <v>2.5539999999999998</v>
      </c>
      <c r="BF32" s="69"/>
      <c r="BG32" s="69" cm="1">
        <f t="array" ref="BG32">IF($BR32&lt;0,0,INDEX('Data 1.1'!$E$13:INDEX('Data 1.1'!$BX:$BX, $R$1), $BR32,BG$2))</f>
        <v>14040.710999999999</v>
      </c>
      <c r="BH32" s="69" cm="1">
        <f t="array" ref="BH32">IF($BR32&lt;0,0,INDEX('Data 1.1'!$E$13:INDEX('Data 1.1'!$BX:$BX, $R$1), $BR32,BH$2))</f>
        <v>68.501000000000005</v>
      </c>
      <c r="BI32" s="69" cm="1">
        <f t="array" ref="BI32">IF($BR32&lt;0,0,INDEX('Data 1.1'!$E$13:INDEX('Data 1.1'!$BX:$BX, $R$1), $BR32,BI$2))</f>
        <v>0.193</v>
      </c>
      <c r="BJ32" s="69"/>
      <c r="BK32" s="69" cm="1">
        <f t="array" ref="BK32">IF($BR32&lt;0,0,INDEX('Data 1.1'!$E$13:INDEX('Data 1.1'!$BX:$BX, $R$1), $BR32,BK$2))</f>
        <v>6456.5259999999998</v>
      </c>
      <c r="BL32" s="69" cm="1">
        <f t="array" ref="BL32">IF($BR32&lt;0,0,INDEX('Data 1.1'!$E$13:INDEX('Data 1.1'!$BX:$BX, $R$1), $BR32,BL$2))</f>
        <v>31.498999999999999</v>
      </c>
      <c r="BM32" s="69" cm="1">
        <f t="array" ref="BM32">IF($BR32&lt;0,0,INDEX('Data 1.1'!$E$13:INDEX('Data 1.1'!$BX:$BX, $R$1), $BR32,BM$2))</f>
        <v>0.48099999999999998</v>
      </c>
      <c r="BN32" s="69"/>
      <c r="BO32" s="69" cm="1">
        <f t="array" ref="BO32">IF($BR32&lt;0,0,INDEX('Data 1.1'!$E$13:INDEX('Data 1.1'!$BX:$BX, $R$1), $BR32,BO$2))</f>
        <v>20497.237000000001</v>
      </c>
      <c r="BP32" s="69" cm="1">
        <f t="array" ref="BP32">IF($BR32&lt;0,0,INDEX('Data 1.1'!$E$13:INDEX('Data 1.1'!$BX:$BX, $R$1), $BR32,BP$2))</f>
        <v>100</v>
      </c>
      <c r="BQ32" s="69" cm="1">
        <f t="array" ref="BQ32">IF($BR32&lt;0,0,INDEX('Data 1.1'!$E$13:INDEX('Data 1.1'!$BX:$BX, $R$1), $BR32,BQ$2))</f>
        <v>5.8999999999999997E-2</v>
      </c>
      <c r="BR32" s="12">
        <f>BR31+1</f>
        <v>23</v>
      </c>
    </row>
    <row r="33" spans="16:70">
      <c r="P33" s="35" t="str">
        <f>TEXT(DATE(YEAR(P25)+2,6,1), "mmm-yy")</f>
        <v>Jun-24</v>
      </c>
      <c r="Q33" s="69" cm="1">
        <f t="array" ref="Q33">IF($BR33&lt;0,0,INDEX('Data 1.1'!$E$13:INDEX('Data 1.1'!$BX:$BX, $R$1), $BR33,Q$2))</f>
        <v>9442.7160000000003</v>
      </c>
      <c r="R33" s="69" cm="1">
        <f t="array" ref="R33">IF($BR33&lt;0,0,INDEX('Data 1.1'!$E$13:INDEX('Data 1.1'!$BX:$BX, $R$1), $BR33,R$2))</f>
        <v>45.805999999999997</v>
      </c>
      <c r="S33" s="69" cm="1">
        <f t="array" ref="S33">IF($BR33&lt;0,0,INDEX('Data 1.1'!$E$13:INDEX('Data 1.1'!$BX:$BX, $R$1), $BR33,S$2))</f>
        <v>0.5</v>
      </c>
      <c r="T33" s="69"/>
      <c r="U33" s="69" cm="1">
        <f t="array" ref="U33">IF($BR33&lt;0,0,INDEX('Data 1.1'!$E$13:INDEX('Data 1.1'!$BX:$BX, $R$1), $BR33,U$2))</f>
        <v>394.38</v>
      </c>
      <c r="V33" s="69" cm="1">
        <f t="array" ref="V33">IF($BR33&lt;0,0,INDEX('Data 1.1'!$E$13:INDEX('Data 1.1'!$BX:$BX, $R$1), $BR33,V$2))</f>
        <v>1.913</v>
      </c>
      <c r="W33" s="69" cm="1">
        <f t="array" ref="W33">IF($BR33&lt;0,0,INDEX('Data 1.1'!$E$13:INDEX('Data 1.1'!$BX:$BX, $R$1), $BR33,W$2))</f>
        <v>13.938000000000001</v>
      </c>
      <c r="X33" s="69" cm="1">
        <f t="array" ref="X33">IF($BR33&lt;0,0,INDEX('Data 1.1'!$E$13:INDEX('Data 1.1'!$BX:$BX, $R$1), $BR33,X$2))</f>
        <v>435.79199999999997</v>
      </c>
      <c r="Y33" s="69" cm="1">
        <f t="array" ref="Y33">IF($BR33&lt;0,0,INDEX('Data 1.1'!$E$13:INDEX('Data 1.1'!$BX:$BX, $R$1), $BR33,Y$2))</f>
        <v>2.1139999999999999</v>
      </c>
      <c r="Z33" s="69" cm="1">
        <f t="array" ref="Z33">IF($BR33&lt;0,0,INDEX('Data 1.1'!$E$13:INDEX('Data 1.1'!$BX:$BX, $R$1), $BR33,Z$2))</f>
        <v>11.401</v>
      </c>
      <c r="AA33" s="69" cm="1">
        <f t="array" ref="AA33">IF($BR33&lt;0,0,INDEX('Data 1.1'!$E$13:INDEX('Data 1.1'!$BX:$BX, $R$1), $BR33,AA$2))</f>
        <v>830.17200000000003</v>
      </c>
      <c r="AB33" s="69" cm="1">
        <f t="array" ref="AB33">IF($BR33&lt;0,0,INDEX('Data 1.1'!$E$13:INDEX('Data 1.1'!$BX:$BX, $R$1), $BR33,AB$2))</f>
        <v>4.0270000000000001</v>
      </c>
      <c r="AC33" s="69" cm="1">
        <f t="array" ref="AC33">IF($BR33&lt;0,0,INDEX('Data 1.1'!$E$13:INDEX('Data 1.1'!$BX:$BX, $R$1), $BR33,AC$2))</f>
        <v>5.7960000000000003</v>
      </c>
      <c r="AD33" s="69" cm="1">
        <f t="array" ref="AD33">IF($BR33&lt;0,0,INDEX('Data 1.1'!$E$13:INDEX('Data 1.1'!$BX:$BX, $R$1), $BR33,AD$2))</f>
        <v>148.55199999999999</v>
      </c>
      <c r="AE33" s="69" cm="1">
        <f t="array" ref="AE33">IF($BR33&lt;0,0,INDEX('Data 1.1'!$E$13:INDEX('Data 1.1'!$BX:$BX, $R$1), $BR33,AE$2))</f>
        <v>0.72099999999999997</v>
      </c>
      <c r="AF33" s="69" cm="1">
        <f t="array" ref="AF33">IF($BR33&lt;0,0,INDEX('Data 1.1'!$E$13:INDEX('Data 1.1'!$BX:$BX, $R$1), $BR33,AF$2))</f>
        <v>17.184000000000001</v>
      </c>
      <c r="AG33" s="69" cm="1">
        <f t="array" ref="AG33">IF($BR33&lt;0,0,INDEX('Data 1.1'!$E$13:INDEX('Data 1.1'!$BX:$BX, $R$1), $BR33,AG$2))</f>
        <v>978.72400000000005</v>
      </c>
      <c r="AH33" s="69" cm="1">
        <f t="array" ref="AH33">IF($BR33&lt;0,0,INDEX('Data 1.1'!$E$13:INDEX('Data 1.1'!$BX:$BX, $R$1), $BR33,AH$2))</f>
        <v>4.7480000000000002</v>
      </c>
      <c r="AI33" s="69" cm="1">
        <f t="array" ref="AI33">IF($BR33&lt;0,0,INDEX('Data 1.1'!$E$13:INDEX('Data 1.1'!$BX:$BX, $R$1), $BR33,AI$2))</f>
        <v>5.4370000000000003</v>
      </c>
      <c r="AJ33" s="69"/>
      <c r="AK33" s="69" cm="1">
        <f t="array" ref="AK33">IF($BR33&lt;0,0,INDEX('Data 1.1'!$E$13:INDEX('Data 1.1'!$BX:$BX, $R$1), $BR33,AK$2))</f>
        <v>3275.84</v>
      </c>
      <c r="AL33" s="69" cm="1">
        <f t="array" ref="AL33">IF($BR33&lt;0,0,INDEX('Data 1.1'!$E$13:INDEX('Data 1.1'!$BX:$BX, $R$1), $BR33,AL$2))</f>
        <v>15.891</v>
      </c>
      <c r="AM33" s="69" cm="1">
        <f t="array" ref="AM33">IF($BR33&lt;0,0,INDEX('Data 1.1'!$E$13:INDEX('Data 1.1'!$BX:$BX, $R$1), $BR33,AM$2))</f>
        <v>1.982</v>
      </c>
      <c r="AN33" s="69"/>
      <c r="AO33" s="69" cm="1">
        <f t="array" ref="AO33">IF($BR33&lt;0,0,INDEX('Data 1.1'!$E$13:INDEX('Data 1.1'!$BX:$BX, $R$1), $BR33,AO$2))</f>
        <v>4254.5640000000003</v>
      </c>
      <c r="AP33" s="69" cm="1">
        <f t="array" ref="AP33">IF($BR33&lt;0,0,INDEX('Data 1.1'!$E$13:INDEX('Data 1.1'!$BX:$BX, $R$1), $BR33,AP$2))</f>
        <v>20.638999999999999</v>
      </c>
      <c r="AQ33" s="69" cm="1">
        <f t="array" ref="AQ33">IF($BR33&lt;0,0,INDEX('Data 1.1'!$E$13:INDEX('Data 1.1'!$BX:$BX, $R$1), $BR33,AQ$2))</f>
        <v>1.2350000000000001</v>
      </c>
      <c r="AR33" s="69"/>
      <c r="AS33" s="69" cm="1">
        <f t="array" ref="AS33">IF($BR33&lt;0,0,INDEX('Data 1.1'!$E$13:INDEX('Data 1.1'!$BX:$BX, $R$1), $BR33,AS$2))</f>
        <v>13697.28</v>
      </c>
      <c r="AT33" s="69" cm="1">
        <f t="array" ref="AT33">IF($BR33&lt;0,0,INDEX('Data 1.1'!$E$13:INDEX('Data 1.1'!$BX:$BX, $R$1), $BR33,AT$2))</f>
        <v>66.444999999999993</v>
      </c>
      <c r="AU33" s="69" cm="1">
        <f t="array" ref="AU33">IF($BR33&lt;0,0,INDEX('Data 1.1'!$E$13:INDEX('Data 1.1'!$BX:$BX, $R$1), $BR33,AU$2))</f>
        <v>0.307</v>
      </c>
      <c r="AV33" s="69"/>
      <c r="AW33" s="69" cm="1">
        <f t="array" ref="AW33">IF($BR33&lt;0,0,INDEX('Data 1.1'!$E$13:INDEX('Data 1.1'!$BX:$BX, $R$1), $BR33,AW$2))</f>
        <v>34.643999999999998</v>
      </c>
      <c r="AX33" s="69" cm="1">
        <f t="array" ref="AX33">IF($BR33&lt;0,0,INDEX('Data 1.1'!$E$13:INDEX('Data 1.1'!$BX:$BX, $R$1), $BR33,AX$2))</f>
        <v>0.16800000000000001</v>
      </c>
      <c r="AY33" s="69" cm="1">
        <f t="array" ref="AY33">IF($BR33&lt;0,0,INDEX('Data 1.1'!$E$13:INDEX('Data 1.1'!$BX:$BX, $R$1), $BR33,AY$2))</f>
        <v>55.707000000000001</v>
      </c>
      <c r="AZ33" s="69" cm="1">
        <f t="array" ref="AZ33">IF($BR33&lt;0,0,INDEX('Data 1.1'!$E$13:INDEX('Data 1.1'!$BX:$BX, $R$1), $BR33,AZ$2))</f>
        <v>474.48</v>
      </c>
      <c r="BA33" s="69" cm="1">
        <f t="array" ref="BA33">IF($BR33&lt;0,0,INDEX('Data 1.1'!$E$13:INDEX('Data 1.1'!$BX:$BX, $R$1), $BR33,BA$2))</f>
        <v>2.302</v>
      </c>
      <c r="BB33" s="69" cm="1">
        <f t="array" ref="BB33">IF($BR33&lt;0,0,INDEX('Data 1.1'!$E$13:INDEX('Data 1.1'!$BX:$BX, $R$1), $BR33,BB$2))</f>
        <v>5.1609999999999996</v>
      </c>
      <c r="BC33" s="69" cm="1">
        <f t="array" ref="BC33">IF($BR33&lt;0,0,INDEX('Data 1.1'!$E$13:INDEX('Data 1.1'!$BX:$BX, $R$1), $BR33,BC$2))</f>
        <v>509.12400000000002</v>
      </c>
      <c r="BD33" s="69" cm="1">
        <f t="array" ref="BD33">IF($BR33&lt;0,0,INDEX('Data 1.1'!$E$13:INDEX('Data 1.1'!$BX:$BX, $R$1), $BR33,BD$2))</f>
        <v>2.4700000000000002</v>
      </c>
      <c r="BE33" s="69" cm="1">
        <f t="array" ref="BE33">IF($BR33&lt;0,0,INDEX('Data 1.1'!$E$13:INDEX('Data 1.1'!$BX:$BX, $R$1), $BR33,BE$2))</f>
        <v>2.7949999999999999</v>
      </c>
      <c r="BF33" s="69"/>
      <c r="BG33" s="69" cm="1">
        <f t="array" ref="BG33">IF($BR33&lt;0,0,INDEX('Data 1.1'!$E$13:INDEX('Data 1.1'!$BX:$BX, $R$1), $BR33,BG$2))</f>
        <v>14206.404</v>
      </c>
      <c r="BH33" s="69" cm="1">
        <f t="array" ref="BH33">IF($BR33&lt;0,0,INDEX('Data 1.1'!$E$13:INDEX('Data 1.1'!$BX:$BX, $R$1), $BR33,BH$2))</f>
        <v>68.915000000000006</v>
      </c>
      <c r="BI33" s="69" cm="1">
        <f t="array" ref="BI33">IF($BR33&lt;0,0,INDEX('Data 1.1'!$E$13:INDEX('Data 1.1'!$BX:$BX, $R$1), $BR33,BI$2))</f>
        <v>0.27900000000000003</v>
      </c>
      <c r="BJ33" s="69"/>
      <c r="BK33" s="69" cm="1">
        <f t="array" ref="BK33">IF($BR33&lt;0,0,INDEX('Data 1.1'!$E$13:INDEX('Data 1.1'!$BX:$BX, $R$1), $BR33,BK$2))</f>
        <v>6408.0569999999998</v>
      </c>
      <c r="BL33" s="69" cm="1">
        <f t="array" ref="BL33">IF($BR33&lt;0,0,INDEX('Data 1.1'!$E$13:INDEX('Data 1.1'!$BX:$BX, $R$1), $BR33,BL$2))</f>
        <v>31.085000000000001</v>
      </c>
      <c r="BM33" s="69" cm="1">
        <f t="array" ref="BM33">IF($BR33&lt;0,0,INDEX('Data 1.1'!$E$13:INDEX('Data 1.1'!$BX:$BX, $R$1), $BR33,BM$2))</f>
        <v>0.623</v>
      </c>
      <c r="BN33" s="69"/>
      <c r="BO33" s="69" cm="1">
        <f t="array" ref="BO33">IF($BR33&lt;0,0,INDEX('Data 1.1'!$E$13:INDEX('Data 1.1'!$BX:$BX, $R$1), $BR33,BO$2))</f>
        <v>20614.460999999999</v>
      </c>
      <c r="BP33" s="69" cm="1">
        <f t="array" ref="BP33">IF($BR33&lt;0,0,INDEX('Data 1.1'!$E$13:INDEX('Data 1.1'!$BX:$BX, $R$1), $BR33,BP$2))</f>
        <v>100</v>
      </c>
      <c r="BQ33" s="69" cm="1">
        <f t="array" ref="BQ33">IF($BR33&lt;0,0,INDEX('Data 1.1'!$E$13:INDEX('Data 1.1'!$BX:$BX, $R$1), $BR33,BQ$2))</f>
        <v>5.3999999999999999E-2</v>
      </c>
      <c r="BR33" s="12">
        <f>BR32+1</f>
        <v>24</v>
      </c>
    </row>
    <row r="34" spans="16:70">
      <c r="P34" s="55" t="str">
        <f>TEXT(DATE(YEAR(P30)+1,1,1),"yyyy") &amp; "-" &amp; TEXT(DATE(YEAR(P30)+2,1,1),"yy")</f>
        <v>2024-25</v>
      </c>
      <c r="Q34" s="70" t="s">
        <v>95</v>
      </c>
      <c r="R34" s="70" t="s">
        <v>95</v>
      </c>
      <c r="S34" s="70" t="s">
        <v>95</v>
      </c>
      <c r="T34" s="70" t="s">
        <v>95</v>
      </c>
      <c r="U34" s="70" t="s">
        <v>95</v>
      </c>
      <c r="V34" s="70" t="s">
        <v>95</v>
      </c>
      <c r="W34" s="70" t="s">
        <v>95</v>
      </c>
      <c r="X34" s="70" t="s">
        <v>95</v>
      </c>
      <c r="Y34" s="70" t="s">
        <v>95</v>
      </c>
      <c r="Z34" s="70" t="s">
        <v>95</v>
      </c>
      <c r="AA34" s="70" t="s">
        <v>95</v>
      </c>
      <c r="AB34" s="70" t="s">
        <v>95</v>
      </c>
      <c r="AC34" s="70" t="s">
        <v>95</v>
      </c>
      <c r="AD34" s="70" t="s">
        <v>95</v>
      </c>
      <c r="AE34" s="70" t="s">
        <v>95</v>
      </c>
      <c r="AF34" s="70" t="s">
        <v>95</v>
      </c>
      <c r="AG34" s="70" t="s">
        <v>95</v>
      </c>
      <c r="AH34" s="70" t="s">
        <v>95</v>
      </c>
      <c r="AI34" s="70" t="s">
        <v>95</v>
      </c>
      <c r="AJ34" s="70" t="s">
        <v>95</v>
      </c>
      <c r="AK34" s="70" t="s">
        <v>95</v>
      </c>
      <c r="AL34" s="70" t="s">
        <v>95</v>
      </c>
      <c r="AM34" s="70" t="s">
        <v>95</v>
      </c>
      <c r="AN34" s="70" t="s">
        <v>95</v>
      </c>
      <c r="AO34" s="70" t="s">
        <v>95</v>
      </c>
      <c r="AP34" s="70" t="s">
        <v>95</v>
      </c>
      <c r="AQ34" s="70" t="s">
        <v>95</v>
      </c>
      <c r="AR34" s="70" t="s">
        <v>95</v>
      </c>
      <c r="AS34" s="70" t="s">
        <v>95</v>
      </c>
      <c r="AT34" s="70" t="s">
        <v>95</v>
      </c>
      <c r="AU34" s="70" t="s">
        <v>95</v>
      </c>
      <c r="AV34" s="70" t="s">
        <v>95</v>
      </c>
      <c r="AW34" s="70" t="s">
        <v>95</v>
      </c>
      <c r="AX34" s="70" t="s">
        <v>95</v>
      </c>
      <c r="AY34" s="70" t="s">
        <v>95</v>
      </c>
      <c r="AZ34" s="70" t="s">
        <v>95</v>
      </c>
      <c r="BA34" s="70" t="s">
        <v>95</v>
      </c>
      <c r="BB34" s="70" t="s">
        <v>95</v>
      </c>
      <c r="BC34" s="70" t="s">
        <v>95</v>
      </c>
      <c r="BD34" s="70" t="s">
        <v>95</v>
      </c>
      <c r="BE34" s="70" t="s">
        <v>95</v>
      </c>
      <c r="BF34" s="70" t="s">
        <v>95</v>
      </c>
      <c r="BG34" s="70" t="s">
        <v>95</v>
      </c>
      <c r="BH34" s="70" t="s">
        <v>95</v>
      </c>
      <c r="BI34" s="70" t="s">
        <v>95</v>
      </c>
      <c r="BJ34" s="70" t="s">
        <v>95</v>
      </c>
      <c r="BK34" s="70" t="s">
        <v>95</v>
      </c>
      <c r="BL34" s="70" t="s">
        <v>95</v>
      </c>
      <c r="BM34" s="70" t="s">
        <v>95</v>
      </c>
      <c r="BN34" s="70" t="s">
        <v>95</v>
      </c>
      <c r="BO34" s="70" t="s">
        <v>95</v>
      </c>
      <c r="BP34" s="70" t="s">
        <v>95</v>
      </c>
      <c r="BQ34" s="70" t="s">
        <v>95</v>
      </c>
    </row>
    <row r="35" spans="16:70">
      <c r="P35" s="35" t="str">
        <f>TEXT(DATE(YEAR(P30)+1,9,1), "mmm-yy")</f>
        <v>Sep-24</v>
      </c>
      <c r="Q35" s="69" cm="1">
        <f t="array" ref="Q35">IF($BR35&lt;0,0,INDEX('Data 1.1'!$E$13:INDEX('Data 1.1'!$BX:$BX, $R$1), $BR35,Q$2))</f>
        <v>9508.4590000000007</v>
      </c>
      <c r="R35" s="69" cm="1">
        <f t="array" ref="R35">IF($BR35&lt;0,0,INDEX('Data 1.1'!$E$13:INDEX('Data 1.1'!$BX:$BX, $R$1), $BR35,R$2))</f>
        <v>45.938000000000002</v>
      </c>
      <c r="S35" s="69" cm="1">
        <f t="array" ref="S35">IF($BR35&lt;0,0,INDEX('Data 1.1'!$E$13:INDEX('Data 1.1'!$BX:$BX, $R$1), $BR35,S$2))</f>
        <v>0.58599999999999997</v>
      </c>
      <c r="T35" s="69"/>
      <c r="U35" s="69" cm="1">
        <f t="array" ref="U35">IF($BR35&lt;0,0,INDEX('Data 1.1'!$E$13:INDEX('Data 1.1'!$BX:$BX, $R$1), $BR35,U$2))</f>
        <v>276.86099999999999</v>
      </c>
      <c r="V35" s="69" cm="1">
        <f t="array" ref="V35">IF($BR35&lt;0,0,INDEX('Data 1.1'!$E$13:INDEX('Data 1.1'!$BX:$BX, $R$1), $BR35,V$2))</f>
        <v>1.3380000000000001</v>
      </c>
      <c r="W35" s="69" cm="1">
        <f t="array" ref="W35">IF($BR35&lt;0,0,INDEX('Data 1.1'!$E$13:INDEX('Data 1.1'!$BX:$BX, $R$1), $BR35,W$2))</f>
        <v>15.321999999999999</v>
      </c>
      <c r="X35" s="69" cm="1">
        <f t="array" ref="X35">IF($BR35&lt;0,0,INDEX('Data 1.1'!$E$13:INDEX('Data 1.1'!$BX:$BX, $R$1), $BR35,X$2))</f>
        <v>369.92</v>
      </c>
      <c r="Y35" s="69" cm="1">
        <f t="array" ref="Y35">IF($BR35&lt;0,0,INDEX('Data 1.1'!$E$13:INDEX('Data 1.1'!$BX:$BX, $R$1), $BR35,Y$2))</f>
        <v>1.7869999999999999</v>
      </c>
      <c r="Z35" s="69" cm="1">
        <f t="array" ref="Z35">IF($BR35&lt;0,0,INDEX('Data 1.1'!$E$13:INDEX('Data 1.1'!$BX:$BX, $R$1), $BR35,Z$2))</f>
        <v>14.619</v>
      </c>
      <c r="AA35" s="69" cm="1">
        <f t="array" ref="AA35">IF($BR35&lt;0,0,INDEX('Data 1.1'!$E$13:INDEX('Data 1.1'!$BX:$BX, $R$1), $BR35,AA$2))</f>
        <v>646.78099999999995</v>
      </c>
      <c r="AB35" s="69" cm="1">
        <f t="array" ref="AB35">IF($BR35&lt;0,0,INDEX('Data 1.1'!$E$13:INDEX('Data 1.1'!$BX:$BX, $R$1), $BR35,AB$2))</f>
        <v>3.125</v>
      </c>
      <c r="AC35" s="69" cm="1">
        <f t="array" ref="AC35">IF($BR35&lt;0,0,INDEX('Data 1.1'!$E$13:INDEX('Data 1.1'!$BX:$BX, $R$1), $BR35,AC$2))</f>
        <v>9.2750000000000004</v>
      </c>
      <c r="AD35" s="69" cm="1">
        <f t="array" ref="AD35">IF($BR35&lt;0,0,INDEX('Data 1.1'!$E$13:INDEX('Data 1.1'!$BX:$BX, $R$1), $BR35,AD$2))</f>
        <v>89.025999999999996</v>
      </c>
      <c r="AE35" s="69" cm="1">
        <f t="array" ref="AE35">IF($BR35&lt;0,0,INDEX('Data 1.1'!$E$13:INDEX('Data 1.1'!$BX:$BX, $R$1), $BR35,AE$2))</f>
        <v>0.43</v>
      </c>
      <c r="AF35" s="69" cm="1">
        <f t="array" ref="AF35">IF($BR35&lt;0,0,INDEX('Data 1.1'!$E$13:INDEX('Data 1.1'!$BX:$BX, $R$1), $BR35,AF$2))</f>
        <v>27.478000000000002</v>
      </c>
      <c r="AG35" s="69" cm="1">
        <f t="array" ref="AG35">IF($BR35&lt;0,0,INDEX('Data 1.1'!$E$13:INDEX('Data 1.1'!$BX:$BX, $R$1), $BR35,AG$2))</f>
        <v>735.80700000000002</v>
      </c>
      <c r="AH35" s="69" cm="1">
        <f t="array" ref="AH35">IF($BR35&lt;0,0,INDEX('Data 1.1'!$E$13:INDEX('Data 1.1'!$BX:$BX, $R$1), $BR35,AH$2))</f>
        <v>3.5550000000000002</v>
      </c>
      <c r="AI35" s="69" cm="1">
        <f t="array" ref="AI35">IF($BR35&lt;0,0,INDEX('Data 1.1'!$E$13:INDEX('Data 1.1'!$BX:$BX, $R$1), $BR35,AI$2))</f>
        <v>7.5819999999999999</v>
      </c>
      <c r="AJ35" s="69"/>
      <c r="AK35" s="69" cm="1">
        <f t="array" ref="AK35">IF($BR35&lt;0,0,INDEX('Data 1.1'!$E$13:INDEX('Data 1.1'!$BX:$BX, $R$1), $BR35,AK$2))</f>
        <v>3492.4589999999998</v>
      </c>
      <c r="AL35" s="69" cm="1">
        <f t="array" ref="AL35">IF($BR35&lt;0,0,INDEX('Data 1.1'!$E$13:INDEX('Data 1.1'!$BX:$BX, $R$1), $BR35,AL$2))</f>
        <v>16.873000000000001</v>
      </c>
      <c r="AM35" s="69" cm="1">
        <f t="array" ref="AM35">IF($BR35&lt;0,0,INDEX('Data 1.1'!$E$13:INDEX('Data 1.1'!$BX:$BX, $R$1), $BR35,AM$2))</f>
        <v>1.893</v>
      </c>
      <c r="AN35" s="69"/>
      <c r="AO35" s="69" cm="1">
        <f t="array" ref="AO35">IF($BR35&lt;0,0,INDEX('Data 1.1'!$E$13:INDEX('Data 1.1'!$BX:$BX, $R$1), $BR35,AO$2))</f>
        <v>4228.2659999999996</v>
      </c>
      <c r="AP35" s="69" cm="1">
        <f t="array" ref="AP35">IF($BR35&lt;0,0,INDEX('Data 1.1'!$E$13:INDEX('Data 1.1'!$BX:$BX, $R$1), $BR35,AP$2))</f>
        <v>20.428000000000001</v>
      </c>
      <c r="AQ35" s="69" cm="1">
        <f t="array" ref="AQ35">IF($BR35&lt;0,0,INDEX('Data 1.1'!$E$13:INDEX('Data 1.1'!$BX:$BX, $R$1), $BR35,AQ$2))</f>
        <v>1.0760000000000001</v>
      </c>
      <c r="AR35" s="69"/>
      <c r="AS35" s="69" cm="1">
        <f t="array" ref="AS35">IF($BR35&lt;0,0,INDEX('Data 1.1'!$E$13:INDEX('Data 1.1'!$BX:$BX, $R$1), $BR35,AS$2))</f>
        <v>13736.725</v>
      </c>
      <c r="AT35" s="69" cm="1">
        <f t="array" ref="AT35">IF($BR35&lt;0,0,INDEX('Data 1.1'!$E$13:INDEX('Data 1.1'!$BX:$BX, $R$1), $BR35,AT$2))</f>
        <v>66.366</v>
      </c>
      <c r="AU35" s="69" cm="1">
        <f t="array" ref="AU35">IF($BR35&lt;0,0,INDEX('Data 1.1'!$E$13:INDEX('Data 1.1'!$BX:$BX, $R$1), $BR35,AU$2))</f>
        <v>0.32600000000000001</v>
      </c>
      <c r="AV35" s="69"/>
      <c r="AW35" s="69" cm="1">
        <f t="array" ref="AW35">IF($BR35&lt;0,0,INDEX('Data 1.1'!$E$13:INDEX('Data 1.1'!$BX:$BX, $R$1), $BR35,AW$2))</f>
        <v>57.951999999999998</v>
      </c>
      <c r="AX35" s="69" cm="1">
        <f t="array" ref="AX35">IF($BR35&lt;0,0,INDEX('Data 1.1'!$E$13:INDEX('Data 1.1'!$BX:$BX, $R$1), $BR35,AX$2))</f>
        <v>0.28000000000000003</v>
      </c>
      <c r="AY35" s="69" cm="1">
        <f t="array" ref="AY35">IF($BR35&lt;0,0,INDEX('Data 1.1'!$E$13:INDEX('Data 1.1'!$BX:$BX, $R$1), $BR35,AY$2))</f>
        <v>30.986000000000001</v>
      </c>
      <c r="AZ35" s="69" cm="1">
        <f t="array" ref="AZ35">IF($BR35&lt;0,0,INDEX('Data 1.1'!$E$13:INDEX('Data 1.1'!$BX:$BX, $R$1), $BR35,AZ$2))</f>
        <v>457.09</v>
      </c>
      <c r="BA35" s="69" cm="1">
        <f t="array" ref="BA35">IF($BR35&lt;0,0,INDEX('Data 1.1'!$E$13:INDEX('Data 1.1'!$BX:$BX, $R$1), $BR35,BA$2))</f>
        <v>2.2080000000000002</v>
      </c>
      <c r="BB35" s="69" cm="1">
        <f t="array" ref="BB35">IF($BR35&lt;0,0,INDEX('Data 1.1'!$E$13:INDEX('Data 1.1'!$BX:$BX, $R$1), $BR35,BB$2))</f>
        <v>4.6340000000000003</v>
      </c>
      <c r="BC35" s="69" cm="1">
        <f t="array" ref="BC35">IF($BR35&lt;0,0,INDEX('Data 1.1'!$E$13:INDEX('Data 1.1'!$BX:$BX, $R$1), $BR35,BC$2))</f>
        <v>515.04300000000001</v>
      </c>
      <c r="BD35" s="69" cm="1">
        <f t="array" ref="BD35">IF($BR35&lt;0,0,INDEX('Data 1.1'!$E$13:INDEX('Data 1.1'!$BX:$BX, $R$1), $BR35,BD$2))</f>
        <v>2.488</v>
      </c>
      <c r="BE35" s="69" cm="1">
        <f t="array" ref="BE35">IF($BR35&lt;0,0,INDEX('Data 1.1'!$E$13:INDEX('Data 1.1'!$BX:$BX, $R$1), $BR35,BE$2))</f>
        <v>2.6560000000000001</v>
      </c>
      <c r="BF35" s="69"/>
      <c r="BG35" s="69" cm="1">
        <f t="array" ref="BG35">IF($BR35&lt;0,0,INDEX('Data 1.1'!$E$13:INDEX('Data 1.1'!$BX:$BX, $R$1), $BR35,BG$2))</f>
        <v>14251.768</v>
      </c>
      <c r="BH35" s="69" cm="1">
        <f t="array" ref="BH35">IF($BR35&lt;0,0,INDEX('Data 1.1'!$E$13:INDEX('Data 1.1'!$BX:$BX, $R$1), $BR35,BH$2))</f>
        <v>68.853999999999999</v>
      </c>
      <c r="BI35" s="69" cm="1">
        <f t="array" ref="BI35">IF($BR35&lt;0,0,INDEX('Data 1.1'!$E$13:INDEX('Data 1.1'!$BX:$BX, $R$1), $BR35,BI$2))</f>
        <v>0.30399999999999999</v>
      </c>
      <c r="BJ35" s="69"/>
      <c r="BK35" s="69" cm="1">
        <f t="array" ref="BK35">IF($BR35&lt;0,0,INDEX('Data 1.1'!$E$13:INDEX('Data 1.1'!$BX:$BX, $R$1), $BR35,BK$2))</f>
        <v>6446.6809999999996</v>
      </c>
      <c r="BL35" s="69" cm="1">
        <f t="array" ref="BL35">IF($BR35&lt;0,0,INDEX('Data 1.1'!$E$13:INDEX('Data 1.1'!$BX:$BX, $R$1), $BR35,BL$2))</f>
        <v>31.146000000000001</v>
      </c>
      <c r="BM35" s="69" cm="1">
        <f t="array" ref="BM35">IF($BR35&lt;0,0,INDEX('Data 1.1'!$E$13:INDEX('Data 1.1'!$BX:$BX, $R$1), $BR35,BM$2))</f>
        <v>0.65</v>
      </c>
      <c r="BN35" s="69"/>
      <c r="BO35" s="69" cm="1">
        <f t="array" ref="BO35">IF($BR35&lt;0,0,INDEX('Data 1.1'!$E$13:INDEX('Data 1.1'!$BX:$BX, $R$1), $BR35,BO$2))</f>
        <v>20698.449000000001</v>
      </c>
      <c r="BP35" s="69" cm="1">
        <f t="array" ref="BP35">IF($BR35&lt;0,0,INDEX('Data 1.1'!$E$13:INDEX('Data 1.1'!$BX:$BX, $R$1), $BR35,BP$2))</f>
        <v>100</v>
      </c>
      <c r="BQ35" s="69" cm="1">
        <f t="array" ref="BQ35">IF($BR35&lt;0,0,INDEX('Data 1.1'!$E$13:INDEX('Data 1.1'!$BX:$BX, $R$1), $BR35,BQ$2))</f>
        <v>6.7000000000000004E-2</v>
      </c>
      <c r="BR35" s="12">
        <f>BR33+1</f>
        <v>25</v>
      </c>
    </row>
    <row r="36" spans="16:70">
      <c r="P36" s="35" t="str">
        <f>TEXT(DATE(YEAR(P30)+1,12,1), "mmm-yy")</f>
        <v>Dec-24</v>
      </c>
      <c r="Q36" s="69" cm="1">
        <f t="array" ref="Q36">IF($BR36&lt;0,0,INDEX('Data 1.1'!$E$13:INDEX('Data 1.1'!$BX:$BX, $R$1), $BR36,Q$2))</f>
        <v>9588.1059999999998</v>
      </c>
      <c r="R36" s="69" cm="1">
        <f t="array" ref="R36">IF($BR36&lt;0,0,INDEX('Data 1.1'!$E$13:INDEX('Data 1.1'!$BX:$BX, $R$1), $BR36,R$2))</f>
        <v>46.101999999999997</v>
      </c>
      <c r="S36" s="69" cm="1">
        <f t="array" ref="S36">IF($BR36&lt;0,0,INDEX('Data 1.1'!$E$13:INDEX('Data 1.1'!$BX:$BX, $R$1), $BR36,S$2))</f>
        <v>0.65900000000000003</v>
      </c>
      <c r="T36" s="69"/>
      <c r="U36" s="69" cm="1">
        <f t="array" ref="U36">IF($BR36&lt;0,0,INDEX('Data 1.1'!$E$13:INDEX('Data 1.1'!$BX:$BX, $R$1), $BR36,U$2))</f>
        <v>381.447</v>
      </c>
      <c r="V36" s="69" cm="1">
        <f t="array" ref="V36">IF($BR36&lt;0,0,INDEX('Data 1.1'!$E$13:INDEX('Data 1.1'!$BX:$BX, $R$1), $BR36,V$2))</f>
        <v>1.8340000000000001</v>
      </c>
      <c r="W36" s="69" cm="1">
        <f t="array" ref="W36">IF($BR36&lt;0,0,INDEX('Data 1.1'!$E$13:INDEX('Data 1.1'!$BX:$BX, $R$1), $BR36,W$2))</f>
        <v>11.215</v>
      </c>
      <c r="X36" s="69" cm="1">
        <f t="array" ref="X36">IF($BR36&lt;0,0,INDEX('Data 1.1'!$E$13:INDEX('Data 1.1'!$BX:$BX, $R$1), $BR36,X$2))</f>
        <v>387.661</v>
      </c>
      <c r="Y36" s="69" cm="1">
        <f t="array" ref="Y36">IF($BR36&lt;0,0,INDEX('Data 1.1'!$E$13:INDEX('Data 1.1'!$BX:$BX, $R$1), $BR36,Y$2))</f>
        <v>1.8640000000000001</v>
      </c>
      <c r="Z36" s="69" cm="1">
        <f t="array" ref="Z36">IF($BR36&lt;0,0,INDEX('Data 1.1'!$E$13:INDEX('Data 1.1'!$BX:$BX, $R$1), $BR36,Z$2))</f>
        <v>11.212</v>
      </c>
      <c r="AA36" s="69" cm="1">
        <f t="array" ref="AA36">IF($BR36&lt;0,0,INDEX('Data 1.1'!$E$13:INDEX('Data 1.1'!$BX:$BX, $R$1), $BR36,AA$2))</f>
        <v>769.10799999999995</v>
      </c>
      <c r="AB36" s="69" cm="1">
        <f t="array" ref="AB36">IF($BR36&lt;0,0,INDEX('Data 1.1'!$E$13:INDEX('Data 1.1'!$BX:$BX, $R$1), $BR36,AB$2))</f>
        <v>3.698</v>
      </c>
      <c r="AC36" s="69" cm="1">
        <f t="array" ref="AC36">IF($BR36&lt;0,0,INDEX('Data 1.1'!$E$13:INDEX('Data 1.1'!$BX:$BX, $R$1), $BR36,AC$2))</f>
        <v>6.6559999999999997</v>
      </c>
      <c r="AD36" s="69" cm="1">
        <f t="array" ref="AD36">IF($BR36&lt;0,0,INDEX('Data 1.1'!$E$13:INDEX('Data 1.1'!$BX:$BX, $R$1), $BR36,AD$2))</f>
        <v>130.70699999999999</v>
      </c>
      <c r="AE36" s="69" cm="1">
        <f t="array" ref="AE36">IF($BR36&lt;0,0,INDEX('Data 1.1'!$E$13:INDEX('Data 1.1'!$BX:$BX, $R$1), $BR36,AE$2))</f>
        <v>0.628</v>
      </c>
      <c r="AF36" s="69" cm="1">
        <f t="array" ref="AF36">IF($BR36&lt;0,0,INDEX('Data 1.1'!$E$13:INDEX('Data 1.1'!$BX:$BX, $R$1), $BR36,AF$2))</f>
        <v>18.103000000000002</v>
      </c>
      <c r="AG36" s="69" cm="1">
        <f t="array" ref="AG36">IF($BR36&lt;0,0,INDEX('Data 1.1'!$E$13:INDEX('Data 1.1'!$BX:$BX, $R$1), $BR36,AG$2))</f>
        <v>899.81500000000005</v>
      </c>
      <c r="AH36" s="69" cm="1">
        <f t="array" ref="AH36">IF($BR36&lt;0,0,INDEX('Data 1.1'!$E$13:INDEX('Data 1.1'!$BX:$BX, $R$1), $BR36,AH$2))</f>
        <v>4.327</v>
      </c>
      <c r="AI36" s="69" cm="1">
        <f t="array" ref="AI36">IF($BR36&lt;0,0,INDEX('Data 1.1'!$E$13:INDEX('Data 1.1'!$BX:$BX, $R$1), $BR36,AI$2))</f>
        <v>5.4989999999999997</v>
      </c>
      <c r="AJ36" s="69"/>
      <c r="AK36" s="69" cm="1">
        <f t="array" ref="AK36">IF($BR36&lt;0,0,INDEX('Data 1.1'!$E$13:INDEX('Data 1.1'!$BX:$BX, $R$1), $BR36,AK$2))</f>
        <v>3401.7159999999999</v>
      </c>
      <c r="AL36" s="69" cm="1">
        <f t="array" ref="AL36">IF($BR36&lt;0,0,INDEX('Data 1.1'!$E$13:INDEX('Data 1.1'!$BX:$BX, $R$1), $BR36,AL$2))</f>
        <v>16.356000000000002</v>
      </c>
      <c r="AM36" s="69" cm="1">
        <f t="array" ref="AM36">IF($BR36&lt;0,0,INDEX('Data 1.1'!$E$13:INDEX('Data 1.1'!$BX:$BX, $R$1), $BR36,AM$2))</f>
        <v>1.7569999999999999</v>
      </c>
      <c r="AN36" s="69"/>
      <c r="AO36" s="69" cm="1">
        <f t="array" ref="AO36">IF($BR36&lt;0,0,INDEX('Data 1.1'!$E$13:INDEX('Data 1.1'!$BX:$BX, $R$1), $BR36,AO$2))</f>
        <v>4301.5320000000002</v>
      </c>
      <c r="AP36" s="69" cm="1">
        <f t="array" ref="AP36">IF($BR36&lt;0,0,INDEX('Data 1.1'!$E$13:INDEX('Data 1.1'!$BX:$BX, $R$1), $BR36,AP$2))</f>
        <v>20.683</v>
      </c>
      <c r="AQ36" s="69" cm="1">
        <f t="array" ref="AQ36">IF($BR36&lt;0,0,INDEX('Data 1.1'!$E$13:INDEX('Data 1.1'!$BX:$BX, $R$1), $BR36,AQ$2))</f>
        <v>1.085</v>
      </c>
      <c r="AR36" s="69"/>
      <c r="AS36" s="69" cm="1">
        <f t="array" ref="AS36">IF($BR36&lt;0,0,INDEX('Data 1.1'!$E$13:INDEX('Data 1.1'!$BX:$BX, $R$1), $BR36,AS$2))</f>
        <v>13889.638000000001</v>
      </c>
      <c r="AT36" s="69" cm="1">
        <f t="array" ref="AT36">IF($BR36&lt;0,0,INDEX('Data 1.1'!$E$13:INDEX('Data 1.1'!$BX:$BX, $R$1), $BR36,AT$2))</f>
        <v>66.784999999999997</v>
      </c>
      <c r="AU36" s="69" cm="1">
        <f t="array" ref="AU36">IF($BR36&lt;0,0,INDEX('Data 1.1'!$E$13:INDEX('Data 1.1'!$BX:$BX, $R$1), $BR36,AU$2))</f>
        <v>0.28999999999999998</v>
      </c>
      <c r="AV36" s="69"/>
      <c r="AW36" s="69" cm="1">
        <f t="array" ref="AW36">IF($BR36&lt;0,0,INDEX('Data 1.1'!$E$13:INDEX('Data 1.1'!$BX:$BX, $R$1), $BR36,AW$2))</f>
        <v>22.038</v>
      </c>
      <c r="AX36" s="69" cm="1">
        <f t="array" ref="AX36">IF($BR36&lt;0,0,INDEX('Data 1.1'!$E$13:INDEX('Data 1.1'!$BX:$BX, $R$1), $BR36,AX$2))</f>
        <v>0.106</v>
      </c>
      <c r="AY36" s="69" cm="1">
        <f t="array" ref="AY36">IF($BR36&lt;0,0,INDEX('Data 1.1'!$E$13:INDEX('Data 1.1'!$BX:$BX, $R$1), $BR36,AY$2))</f>
        <v>43.289000000000001</v>
      </c>
      <c r="AZ36" s="69" cm="1">
        <f t="array" ref="AZ36">IF($BR36&lt;0,0,INDEX('Data 1.1'!$E$13:INDEX('Data 1.1'!$BX:$BX, $R$1), $BR36,AZ$2))</f>
        <v>448.95699999999999</v>
      </c>
      <c r="BA36" s="69" cm="1">
        <f t="array" ref="BA36">IF($BR36&lt;0,0,INDEX('Data 1.1'!$E$13:INDEX('Data 1.1'!$BX:$BX, $R$1), $BR36,BA$2))</f>
        <v>2.1589999999999998</v>
      </c>
      <c r="BB36" s="69" cm="1">
        <f t="array" ref="BB36">IF($BR36&lt;0,0,INDEX('Data 1.1'!$E$13:INDEX('Data 1.1'!$BX:$BX, $R$1), $BR36,BB$2))</f>
        <v>2.93</v>
      </c>
      <c r="BC36" s="69" cm="1">
        <f t="array" ref="BC36">IF($BR36&lt;0,0,INDEX('Data 1.1'!$E$13:INDEX('Data 1.1'!$BX:$BX, $R$1), $BR36,BC$2))</f>
        <v>470.995</v>
      </c>
      <c r="BD36" s="69" cm="1">
        <f t="array" ref="BD36">IF($BR36&lt;0,0,INDEX('Data 1.1'!$E$13:INDEX('Data 1.1'!$BX:$BX, $R$1), $BR36,BD$2))</f>
        <v>2.2650000000000001</v>
      </c>
      <c r="BE36" s="69" cm="1">
        <f t="array" ref="BE36">IF($BR36&lt;0,0,INDEX('Data 1.1'!$E$13:INDEX('Data 1.1'!$BX:$BX, $R$1), $BR36,BE$2))</f>
        <v>2.4009999999999998</v>
      </c>
      <c r="BF36" s="69"/>
      <c r="BG36" s="69" cm="1">
        <f t="array" ref="BG36">IF($BR36&lt;0,0,INDEX('Data 1.1'!$E$13:INDEX('Data 1.1'!$BX:$BX, $R$1), $BR36,BG$2))</f>
        <v>14360.633</v>
      </c>
      <c r="BH36" s="69" cm="1">
        <f t="array" ref="BH36">IF($BR36&lt;0,0,INDEX('Data 1.1'!$E$13:INDEX('Data 1.1'!$BX:$BX, $R$1), $BR36,BH$2))</f>
        <v>69.05</v>
      </c>
      <c r="BI36" s="69" cm="1">
        <f t="array" ref="BI36">IF($BR36&lt;0,0,INDEX('Data 1.1'!$E$13:INDEX('Data 1.1'!$BX:$BX, $R$1), $BR36,BI$2))</f>
        <v>0.27300000000000002</v>
      </c>
      <c r="BJ36" s="69"/>
      <c r="BK36" s="69" cm="1">
        <f t="array" ref="BK36">IF($BR36&lt;0,0,INDEX('Data 1.1'!$E$13:INDEX('Data 1.1'!$BX:$BX, $R$1), $BR36,BK$2))</f>
        <v>6436.7730000000001</v>
      </c>
      <c r="BL36" s="69" cm="1">
        <f t="array" ref="BL36">IF($BR36&lt;0,0,INDEX('Data 1.1'!$E$13:INDEX('Data 1.1'!$BX:$BX, $R$1), $BR36,BL$2))</f>
        <v>30.95</v>
      </c>
      <c r="BM36" s="69" cm="1">
        <f t="array" ref="BM36">IF($BR36&lt;0,0,INDEX('Data 1.1'!$E$13:INDEX('Data 1.1'!$BX:$BX, $R$1), $BR36,BM$2))</f>
        <v>0.60599999999999998</v>
      </c>
      <c r="BN36" s="69"/>
      <c r="BO36" s="69" cm="1">
        <f t="array" ref="BO36">IF($BR36&lt;0,0,INDEX('Data 1.1'!$E$13:INDEX('Data 1.1'!$BX:$BX, $R$1), $BR36,BO$2))</f>
        <v>20797.405999999999</v>
      </c>
      <c r="BP36" s="69" cm="1">
        <f t="array" ref="BP36">IF($BR36&lt;0,0,INDEX('Data 1.1'!$E$13:INDEX('Data 1.1'!$BX:$BX, $R$1), $BR36,BP$2))</f>
        <v>100</v>
      </c>
      <c r="BQ36" s="69" cm="1">
        <f t="array" ref="BQ36">IF($BR36&lt;0,0,INDEX('Data 1.1'!$E$13:INDEX('Data 1.1'!$BX:$BX, $R$1), $BR36,BQ$2))</f>
        <v>5.6000000000000001E-2</v>
      </c>
      <c r="BR36" s="12">
        <f>BR35+1</f>
        <v>26</v>
      </c>
    </row>
    <row r="37" spans="16:70">
      <c r="P37" s="35" t="str">
        <f>TEXT(DATE(YEAR(P30)+2,3,1), "mmm-yy")</f>
        <v>Mar-25</v>
      </c>
      <c r="Q37" s="69" cm="1">
        <f t="array" ref="Q37">IF($BR37&lt;0,0,INDEX('Data 1.1'!$E$13:INDEX('Data 1.1'!$BX:$BX, $R$1), $BR37,Q$2))</f>
        <v>9561.3819999999996</v>
      </c>
      <c r="R37" s="69" cm="1">
        <f t="array" ref="R37">IF($BR37&lt;0,0,INDEX('Data 1.1'!$E$13:INDEX('Data 1.1'!$BX:$BX, $R$1), $BR37,R$2))</f>
        <v>45.768999999999998</v>
      </c>
      <c r="S37" s="69" cm="1">
        <f t="array" ref="S37">IF($BR37&lt;0,0,INDEX('Data 1.1'!$E$13:INDEX('Data 1.1'!$BX:$BX, $R$1), $BR37,S$2))</f>
        <v>0.66100000000000003</v>
      </c>
      <c r="T37" s="69"/>
      <c r="U37" s="69" cm="1">
        <f t="array" ref="U37">IF($BR37&lt;0,0,INDEX('Data 1.1'!$E$13:INDEX('Data 1.1'!$BX:$BX, $R$1), $BR37,U$2))</f>
        <v>328.19099999999997</v>
      </c>
      <c r="V37" s="69" cm="1">
        <f t="array" ref="V37">IF($BR37&lt;0,0,INDEX('Data 1.1'!$E$13:INDEX('Data 1.1'!$BX:$BX, $R$1), $BR37,V$2))</f>
        <v>1.571</v>
      </c>
      <c r="W37" s="69" cm="1">
        <f t="array" ref="W37">IF($BR37&lt;0,0,INDEX('Data 1.1'!$E$13:INDEX('Data 1.1'!$BX:$BX, $R$1), $BR37,W$2))</f>
        <v>16.283000000000001</v>
      </c>
      <c r="X37" s="69" cm="1">
        <f t="array" ref="X37">IF($BR37&lt;0,0,INDEX('Data 1.1'!$E$13:INDEX('Data 1.1'!$BX:$BX, $R$1), $BR37,X$2))</f>
        <v>312.99200000000002</v>
      </c>
      <c r="Y37" s="69" cm="1">
        <f t="array" ref="Y37">IF($BR37&lt;0,0,INDEX('Data 1.1'!$E$13:INDEX('Data 1.1'!$BX:$BX, $R$1), $BR37,Y$2))</f>
        <v>1.498</v>
      </c>
      <c r="Z37" s="69" cm="1">
        <f t="array" ref="Z37">IF($BR37&lt;0,0,INDEX('Data 1.1'!$E$13:INDEX('Data 1.1'!$BX:$BX, $R$1), $BR37,Z$2))</f>
        <v>14.315</v>
      </c>
      <c r="AA37" s="69" cm="1">
        <f t="array" ref="AA37">IF($BR37&lt;0,0,INDEX('Data 1.1'!$E$13:INDEX('Data 1.1'!$BX:$BX, $R$1), $BR37,AA$2))</f>
        <v>641.18200000000002</v>
      </c>
      <c r="AB37" s="69" cm="1">
        <f t="array" ref="AB37">IF($BR37&lt;0,0,INDEX('Data 1.1'!$E$13:INDEX('Data 1.1'!$BX:$BX, $R$1), $BR37,AB$2))</f>
        <v>3.069</v>
      </c>
      <c r="AC37" s="69" cm="1">
        <f t="array" ref="AC37">IF($BR37&lt;0,0,INDEX('Data 1.1'!$E$13:INDEX('Data 1.1'!$BX:$BX, $R$1), $BR37,AC$2))</f>
        <v>11.452999999999999</v>
      </c>
      <c r="AD37" s="69" cm="1">
        <f t="array" ref="AD37">IF($BR37&lt;0,0,INDEX('Data 1.1'!$E$13:INDEX('Data 1.1'!$BX:$BX, $R$1), $BR37,AD$2))</f>
        <v>69.082999999999998</v>
      </c>
      <c r="AE37" s="69" cm="1">
        <f t="array" ref="AE37">IF($BR37&lt;0,0,INDEX('Data 1.1'!$E$13:INDEX('Data 1.1'!$BX:$BX, $R$1), $BR37,AE$2))</f>
        <v>0.33100000000000002</v>
      </c>
      <c r="AF37" s="69" cm="1">
        <f t="array" ref="AF37">IF($BR37&lt;0,0,INDEX('Data 1.1'!$E$13:INDEX('Data 1.1'!$BX:$BX, $R$1), $BR37,AF$2))</f>
        <v>25.38</v>
      </c>
      <c r="AG37" s="69" cm="1">
        <f t="array" ref="AG37">IF($BR37&lt;0,0,INDEX('Data 1.1'!$E$13:INDEX('Data 1.1'!$BX:$BX, $R$1), $BR37,AG$2))</f>
        <v>710.26499999999999</v>
      </c>
      <c r="AH37" s="69" cm="1">
        <f t="array" ref="AH37">IF($BR37&lt;0,0,INDEX('Data 1.1'!$E$13:INDEX('Data 1.1'!$BX:$BX, $R$1), $BR37,AH$2))</f>
        <v>3.4</v>
      </c>
      <c r="AI37" s="69" cm="1">
        <f t="array" ref="AI37">IF($BR37&lt;0,0,INDEX('Data 1.1'!$E$13:INDEX('Data 1.1'!$BX:$BX, $R$1), $BR37,AI$2))</f>
        <v>10.724</v>
      </c>
      <c r="AJ37" s="69"/>
      <c r="AK37" s="69" cm="1">
        <f t="array" ref="AK37">IF($BR37&lt;0,0,INDEX('Data 1.1'!$E$13:INDEX('Data 1.1'!$BX:$BX, $R$1), $BR37,AK$2))</f>
        <v>3551.3139999999999</v>
      </c>
      <c r="AL37" s="69" cm="1">
        <f t="array" ref="AL37">IF($BR37&lt;0,0,INDEX('Data 1.1'!$E$13:INDEX('Data 1.1'!$BX:$BX, $R$1), $BR37,AL$2))</f>
        <v>17</v>
      </c>
      <c r="AM37" s="69" cm="1">
        <f t="array" ref="AM37">IF($BR37&lt;0,0,INDEX('Data 1.1'!$E$13:INDEX('Data 1.1'!$BX:$BX, $R$1), $BR37,AM$2))</f>
        <v>2.3559999999999999</v>
      </c>
      <c r="AN37" s="69"/>
      <c r="AO37" s="69" cm="1">
        <f t="array" ref="AO37">IF($BR37&lt;0,0,INDEX('Data 1.1'!$E$13:INDEX('Data 1.1'!$BX:$BX, $R$1), $BR37,AO$2))</f>
        <v>4261.5789999999997</v>
      </c>
      <c r="AP37" s="69" cm="1">
        <f t="array" ref="AP37">IF($BR37&lt;0,0,INDEX('Data 1.1'!$E$13:INDEX('Data 1.1'!$BX:$BX, $R$1), $BR37,AP$2))</f>
        <v>20.399999999999999</v>
      </c>
      <c r="AQ37" s="69" cm="1">
        <f t="array" ref="AQ37">IF($BR37&lt;0,0,INDEX('Data 1.1'!$E$13:INDEX('Data 1.1'!$BX:$BX, $R$1), $BR37,AQ$2))</f>
        <v>1.1120000000000001</v>
      </c>
      <c r="AR37" s="69"/>
      <c r="AS37" s="69" cm="1">
        <f t="array" ref="AS37">IF($BR37&lt;0,0,INDEX('Data 1.1'!$E$13:INDEX('Data 1.1'!$BX:$BX, $R$1), $BR37,AS$2))</f>
        <v>13822.960999999999</v>
      </c>
      <c r="AT37" s="69" cm="1">
        <f t="array" ref="AT37">IF($BR37&lt;0,0,INDEX('Data 1.1'!$E$13:INDEX('Data 1.1'!$BX:$BX, $R$1), $BR37,AT$2))</f>
        <v>66.168999999999997</v>
      </c>
      <c r="AU37" s="69" cm="1">
        <f t="array" ref="AU37">IF($BR37&lt;0,0,INDEX('Data 1.1'!$E$13:INDEX('Data 1.1'!$BX:$BX, $R$1), $BR37,AU$2))</f>
        <v>0.312</v>
      </c>
      <c r="AV37" s="69"/>
      <c r="AW37" s="69" cm="1">
        <f t="array" ref="AW37">IF($BR37&lt;0,0,INDEX('Data 1.1'!$E$13:INDEX('Data 1.1'!$BX:$BX, $R$1), $BR37,AW$2))</f>
        <v>45.738</v>
      </c>
      <c r="AX37" s="69" cm="1">
        <f t="array" ref="AX37">IF($BR37&lt;0,0,INDEX('Data 1.1'!$E$13:INDEX('Data 1.1'!$BX:$BX, $R$1), $BR37,AX$2))</f>
        <v>0.219</v>
      </c>
      <c r="AY37" s="69" cm="1">
        <f t="array" ref="AY37">IF($BR37&lt;0,0,INDEX('Data 1.1'!$E$13:INDEX('Data 1.1'!$BX:$BX, $R$1), $BR37,AY$2))</f>
        <v>33.975000000000001</v>
      </c>
      <c r="AZ37" s="69" cm="1">
        <f t="array" ref="AZ37">IF($BR37&lt;0,0,INDEX('Data 1.1'!$E$13:INDEX('Data 1.1'!$BX:$BX, $R$1), $BR37,AZ$2))</f>
        <v>525.25400000000002</v>
      </c>
      <c r="BA37" s="69" cm="1">
        <f t="array" ref="BA37">IF($BR37&lt;0,0,INDEX('Data 1.1'!$E$13:INDEX('Data 1.1'!$BX:$BX, $R$1), $BR37,BA$2))</f>
        <v>2.5139999999999998</v>
      </c>
      <c r="BB37" s="69" cm="1">
        <f t="array" ref="BB37">IF($BR37&lt;0,0,INDEX('Data 1.1'!$E$13:INDEX('Data 1.1'!$BX:$BX, $R$1), $BR37,BB$2))</f>
        <v>4.375</v>
      </c>
      <c r="BC37" s="69" cm="1">
        <f t="array" ref="BC37">IF($BR37&lt;0,0,INDEX('Data 1.1'!$E$13:INDEX('Data 1.1'!$BX:$BX, $R$1), $BR37,BC$2))</f>
        <v>570.99300000000005</v>
      </c>
      <c r="BD37" s="69" cm="1">
        <f t="array" ref="BD37">IF($BR37&lt;0,0,INDEX('Data 1.1'!$E$13:INDEX('Data 1.1'!$BX:$BX, $R$1), $BR37,BD$2))</f>
        <v>2.7330000000000001</v>
      </c>
      <c r="BE37" s="69" cm="1">
        <f t="array" ref="BE37">IF($BR37&lt;0,0,INDEX('Data 1.1'!$E$13:INDEX('Data 1.1'!$BX:$BX, $R$1), $BR37,BE$2))</f>
        <v>2.5419999999999998</v>
      </c>
      <c r="BF37" s="69"/>
      <c r="BG37" s="69" cm="1">
        <f t="array" ref="BG37">IF($BR37&lt;0,0,INDEX('Data 1.1'!$E$13:INDEX('Data 1.1'!$BX:$BX, $R$1), $BR37,BG$2))</f>
        <v>14393.954</v>
      </c>
      <c r="BH37" s="69" cm="1">
        <f t="array" ref="BH37">IF($BR37&lt;0,0,INDEX('Data 1.1'!$E$13:INDEX('Data 1.1'!$BX:$BX, $R$1), $BR37,BH$2))</f>
        <v>68.902000000000001</v>
      </c>
      <c r="BI37" s="69" cm="1">
        <f t="array" ref="BI37">IF($BR37&lt;0,0,INDEX('Data 1.1'!$E$13:INDEX('Data 1.1'!$BX:$BX, $R$1), $BR37,BI$2))</f>
        <v>0.27400000000000002</v>
      </c>
      <c r="BJ37" s="69"/>
      <c r="BK37" s="69" cm="1">
        <f t="array" ref="BK37">IF($BR37&lt;0,0,INDEX('Data 1.1'!$E$13:INDEX('Data 1.1'!$BX:$BX, $R$1), $BR37,BK$2))</f>
        <v>6496.3869999999997</v>
      </c>
      <c r="BL37" s="69" cm="1">
        <f t="array" ref="BL37">IF($BR37&lt;0,0,INDEX('Data 1.1'!$E$13:INDEX('Data 1.1'!$BX:$BX, $R$1), $BR37,BL$2))</f>
        <v>31.097999999999999</v>
      </c>
      <c r="BM37" s="69" cm="1">
        <f t="array" ref="BM37">IF($BR37&lt;0,0,INDEX('Data 1.1'!$E$13:INDEX('Data 1.1'!$BX:$BX, $R$1), $BR37,BM$2))</f>
        <v>0.63800000000000001</v>
      </c>
      <c r="BN37" s="69"/>
      <c r="BO37" s="69" cm="1">
        <f t="array" ref="BO37">IF($BR37&lt;0,0,INDEX('Data 1.1'!$E$13:INDEX('Data 1.1'!$BX:$BX, $R$1), $BR37,BO$2))</f>
        <v>20890.341</v>
      </c>
      <c r="BP37" s="69" cm="1">
        <f t="array" ref="BP37">IF($BR37&lt;0,0,INDEX('Data 1.1'!$E$13:INDEX('Data 1.1'!$BX:$BX, $R$1), $BR37,BP$2))</f>
        <v>100</v>
      </c>
      <c r="BQ37" s="69" cm="1">
        <f t="array" ref="BQ37">IF($BR37&lt;0,0,INDEX('Data 1.1'!$E$13:INDEX('Data 1.1'!$BX:$BX, $R$1), $BR37,BQ$2))</f>
        <v>6.0999999999999999E-2</v>
      </c>
      <c r="BR37" s="12">
        <f t="shared" ref="BR37:BR38" si="1">BR36+1</f>
        <v>27</v>
      </c>
    </row>
    <row r="38" spans="16:70">
      <c r="P38" s="35" t="str">
        <f>TEXT(DATE(YEAR(P30)+2,6,1), "mmm-yy")</f>
        <v>Jun-25</v>
      </c>
      <c r="Q38" s="69" cm="1">
        <f t="array" ref="Q38">IF($BR38&lt;0,0,INDEX('Data 1.1'!$E$13:INDEX('Data 1.1'!$BX:$BX, $R$1), $BR38,Q$2))</f>
        <v>9673.8289999999997</v>
      </c>
      <c r="R38" s="69" cm="1">
        <f t="array" ref="R38">IF($BR38&lt;0,0,INDEX('Data 1.1'!$E$13:INDEX('Data 1.1'!$BX:$BX, $R$1), $BR38,R$2))</f>
        <v>46.12</v>
      </c>
      <c r="S38" s="69" cm="1">
        <f t="array" ref="S38">IF($BR38&lt;0,0,INDEX('Data 1.1'!$E$13:INDEX('Data 1.1'!$BX:$BX, $R$1), $BR38,S$2))</f>
        <v>0.53200000000000003</v>
      </c>
      <c r="T38" s="69"/>
      <c r="U38" s="69" cm="1">
        <f t="array" ref="U38">IF($BR38&lt;0,0,INDEX('Data 1.1'!$E$13:INDEX('Data 1.1'!$BX:$BX, $R$1), $BR38,U$2))</f>
        <v>420.82499999999999</v>
      </c>
      <c r="V38" s="69" cm="1">
        <f t="array" ref="V38">IF($BR38&lt;0,0,INDEX('Data 1.1'!$E$13:INDEX('Data 1.1'!$BX:$BX, $R$1), $BR38,V$2))</f>
        <v>2.0059999999999998</v>
      </c>
      <c r="W38" s="69" cm="1">
        <f t="array" ref="W38">IF($BR38&lt;0,0,INDEX('Data 1.1'!$E$13:INDEX('Data 1.1'!$BX:$BX, $R$1), $BR38,W$2))</f>
        <v>13.064</v>
      </c>
      <c r="X38" s="69" cm="1">
        <f t="array" ref="X38">IF($BR38&lt;0,0,INDEX('Data 1.1'!$E$13:INDEX('Data 1.1'!$BX:$BX, $R$1), $BR38,X$2))</f>
        <v>372.35700000000003</v>
      </c>
      <c r="Y38" s="69" cm="1">
        <f t="array" ref="Y38">IF($BR38&lt;0,0,INDEX('Data 1.1'!$E$13:INDEX('Data 1.1'!$BX:$BX, $R$1), $BR38,Y$2))</f>
        <v>1.7749999999999999</v>
      </c>
      <c r="Z38" s="69" cm="1">
        <f t="array" ref="Z38">IF($BR38&lt;0,0,INDEX('Data 1.1'!$E$13:INDEX('Data 1.1'!$BX:$BX, $R$1), $BR38,Z$2))</f>
        <v>16.097999999999999</v>
      </c>
      <c r="AA38" s="69" cm="1">
        <f t="array" ref="AA38">IF($BR38&lt;0,0,INDEX('Data 1.1'!$E$13:INDEX('Data 1.1'!$BX:$BX, $R$1), $BR38,AA$2))</f>
        <v>793.18200000000002</v>
      </c>
      <c r="AB38" s="69" cm="1">
        <f t="array" ref="AB38">IF($BR38&lt;0,0,INDEX('Data 1.1'!$E$13:INDEX('Data 1.1'!$BX:$BX, $R$1), $BR38,AB$2))</f>
        <v>3.782</v>
      </c>
      <c r="AC38" s="69" cm="1">
        <f t="array" ref="AC38">IF($BR38&lt;0,0,INDEX('Data 1.1'!$E$13:INDEX('Data 1.1'!$BX:$BX, $R$1), $BR38,AC$2))</f>
        <v>10.201000000000001</v>
      </c>
      <c r="AD38" s="69" cm="1">
        <f t="array" ref="AD38">IF($BR38&lt;0,0,INDEX('Data 1.1'!$E$13:INDEX('Data 1.1'!$BX:$BX, $R$1), $BR38,AD$2))</f>
        <v>59.334000000000003</v>
      </c>
      <c r="AE38" s="69" cm="1">
        <f t="array" ref="AE38">IF($BR38&lt;0,0,INDEX('Data 1.1'!$E$13:INDEX('Data 1.1'!$BX:$BX, $R$1), $BR38,AE$2))</f>
        <v>0.28299999999999997</v>
      </c>
      <c r="AF38" s="69" cm="1">
        <f t="array" ref="AF38">IF($BR38&lt;0,0,INDEX('Data 1.1'!$E$13:INDEX('Data 1.1'!$BX:$BX, $R$1), $BR38,AF$2))</f>
        <v>44.692</v>
      </c>
      <c r="AG38" s="69" cm="1">
        <f t="array" ref="AG38">IF($BR38&lt;0,0,INDEX('Data 1.1'!$E$13:INDEX('Data 1.1'!$BX:$BX, $R$1), $BR38,AG$2))</f>
        <v>852.51599999999996</v>
      </c>
      <c r="AH38" s="69" cm="1">
        <f t="array" ref="AH38">IF($BR38&lt;0,0,INDEX('Data 1.1'!$E$13:INDEX('Data 1.1'!$BX:$BX, $R$1), $BR38,AH$2))</f>
        <v>4.0640000000000001</v>
      </c>
      <c r="AI38" s="69" cm="1">
        <f t="array" ref="AI38">IF($BR38&lt;0,0,INDEX('Data 1.1'!$E$13:INDEX('Data 1.1'!$BX:$BX, $R$1), $BR38,AI$2))</f>
        <v>10.821</v>
      </c>
      <c r="AJ38" s="69"/>
      <c r="AK38" s="69" cm="1">
        <f t="array" ref="AK38">IF($BR38&lt;0,0,INDEX('Data 1.1'!$E$13:INDEX('Data 1.1'!$BX:$BX, $R$1), $BR38,AK$2))</f>
        <v>3444.922</v>
      </c>
      <c r="AL38" s="69" cm="1">
        <f t="array" ref="AL38">IF($BR38&lt;0,0,INDEX('Data 1.1'!$E$13:INDEX('Data 1.1'!$BX:$BX, $R$1), $BR38,AL$2))</f>
        <v>16.423999999999999</v>
      </c>
      <c r="AM38" s="69" cm="1">
        <f t="array" ref="AM38">IF($BR38&lt;0,0,INDEX('Data 1.1'!$E$13:INDEX('Data 1.1'!$BX:$BX, $R$1), $BR38,AM$2))</f>
        <v>2.88</v>
      </c>
      <c r="AN38" s="69"/>
      <c r="AO38" s="69" cm="1">
        <f t="array" ref="AO38">IF($BR38&lt;0,0,INDEX('Data 1.1'!$E$13:INDEX('Data 1.1'!$BX:$BX, $R$1), $BR38,AO$2))</f>
        <v>4297.4380000000001</v>
      </c>
      <c r="AP38" s="69" cm="1">
        <f t="array" ref="AP38">IF($BR38&lt;0,0,INDEX('Data 1.1'!$E$13:INDEX('Data 1.1'!$BX:$BX, $R$1), $BR38,AP$2))</f>
        <v>20.488</v>
      </c>
      <c r="AQ38" s="69" cm="1">
        <f t="array" ref="AQ38">IF($BR38&lt;0,0,INDEX('Data 1.1'!$E$13:INDEX('Data 1.1'!$BX:$BX, $R$1), $BR38,AQ$2))</f>
        <v>1.17</v>
      </c>
      <c r="AR38" s="69"/>
      <c r="AS38" s="69" cm="1">
        <f t="array" ref="AS38">IF($BR38&lt;0,0,INDEX('Data 1.1'!$E$13:INDEX('Data 1.1'!$BX:$BX, $R$1), $BR38,AS$2))</f>
        <v>13971.266</v>
      </c>
      <c r="AT38" s="69" cm="1">
        <f t="array" ref="AT38">IF($BR38&lt;0,0,INDEX('Data 1.1'!$E$13:INDEX('Data 1.1'!$BX:$BX, $R$1), $BR38,AT$2))</f>
        <v>66.608000000000004</v>
      </c>
      <c r="AU38" s="69" cm="1">
        <f t="array" ref="AU38">IF($BR38&lt;0,0,INDEX('Data 1.1'!$E$13:INDEX('Data 1.1'!$BX:$BX, $R$1), $BR38,AU$2))</f>
        <v>0.28899999999999998</v>
      </c>
      <c r="AV38" s="69"/>
      <c r="AW38" s="69" cm="1">
        <f t="array" ref="AW38">IF($BR38&lt;0,0,INDEX('Data 1.1'!$E$13:INDEX('Data 1.1'!$BX:$BX, $R$1), $BR38,AW$2))</f>
        <v>41.652999999999999</v>
      </c>
      <c r="AX38" s="69" cm="1">
        <f t="array" ref="AX38">IF($BR38&lt;0,0,INDEX('Data 1.1'!$E$13:INDEX('Data 1.1'!$BX:$BX, $R$1), $BR38,AX$2))</f>
        <v>0.19900000000000001</v>
      </c>
      <c r="AY38" s="69" cm="1">
        <f t="array" ref="AY38">IF($BR38&lt;0,0,INDEX('Data 1.1'!$E$13:INDEX('Data 1.1'!$BX:$BX, $R$1), $BR38,AY$2))</f>
        <v>42.442</v>
      </c>
      <c r="AZ38" s="69" cm="1">
        <f t="array" ref="AZ38">IF($BR38&lt;0,0,INDEX('Data 1.1'!$E$13:INDEX('Data 1.1'!$BX:$BX, $R$1), $BR38,AZ$2))</f>
        <v>491.154</v>
      </c>
      <c r="BA38" s="69" cm="1">
        <f t="array" ref="BA38">IF($BR38&lt;0,0,INDEX('Data 1.1'!$E$13:INDEX('Data 1.1'!$BX:$BX, $R$1), $BR38,BA$2))</f>
        <v>2.3420000000000001</v>
      </c>
      <c r="BB38" s="69" cm="1">
        <f t="array" ref="BB38">IF($BR38&lt;0,0,INDEX('Data 1.1'!$E$13:INDEX('Data 1.1'!$BX:$BX, $R$1), $BR38,BB$2))</f>
        <v>3.9390000000000001</v>
      </c>
      <c r="BC38" s="69" cm="1">
        <f t="array" ref="BC38">IF($BR38&lt;0,0,INDEX('Data 1.1'!$E$13:INDEX('Data 1.1'!$BX:$BX, $R$1), $BR38,BC$2))</f>
        <v>532.80600000000004</v>
      </c>
      <c r="BD38" s="69" cm="1">
        <f t="array" ref="BD38">IF($BR38&lt;0,0,INDEX('Data 1.1'!$E$13:INDEX('Data 1.1'!$BX:$BX, $R$1), $BR38,BD$2))</f>
        <v>2.54</v>
      </c>
      <c r="BE38" s="69" cm="1">
        <f t="array" ref="BE38">IF($BR38&lt;0,0,INDEX('Data 1.1'!$E$13:INDEX('Data 1.1'!$BX:$BX, $R$1), $BR38,BE$2))</f>
        <v>2.6760000000000002</v>
      </c>
      <c r="BF38" s="69"/>
      <c r="BG38" s="69" cm="1">
        <f t="array" ref="BG38">IF($BR38&lt;0,0,INDEX('Data 1.1'!$E$13:INDEX('Data 1.1'!$BX:$BX, $R$1), $BR38,BG$2))</f>
        <v>14504.073</v>
      </c>
      <c r="BH38" s="69" cm="1">
        <f t="array" ref="BH38">IF($BR38&lt;0,0,INDEX('Data 1.1'!$E$13:INDEX('Data 1.1'!$BX:$BX, $R$1), $BR38,BH$2))</f>
        <v>69.149000000000001</v>
      </c>
      <c r="BI38" s="69" cm="1">
        <f t="array" ref="BI38">IF($BR38&lt;0,0,INDEX('Data 1.1'!$E$13:INDEX('Data 1.1'!$BX:$BX, $R$1), $BR38,BI$2))</f>
        <v>0.27500000000000002</v>
      </c>
      <c r="BJ38" s="69"/>
      <c r="BK38" s="69" cm="1">
        <f t="array" ref="BK38">IF($BR38&lt;0,0,INDEX('Data 1.1'!$E$13:INDEX('Data 1.1'!$BX:$BX, $R$1), $BR38,BK$2))</f>
        <v>6471.16</v>
      </c>
      <c r="BL38" s="69" cm="1">
        <f t="array" ref="BL38">IF($BR38&lt;0,0,INDEX('Data 1.1'!$E$13:INDEX('Data 1.1'!$BX:$BX, $R$1), $BR38,BL$2))</f>
        <v>30.850999999999999</v>
      </c>
      <c r="BM38" s="69" cm="1">
        <f t="array" ref="BM38">IF($BR38&lt;0,0,INDEX('Data 1.1'!$E$13:INDEX('Data 1.1'!$BX:$BX, $R$1), $BR38,BM$2))</f>
        <v>0.66100000000000003</v>
      </c>
      <c r="BN38" s="69"/>
      <c r="BO38" s="69" cm="1">
        <f t="array" ref="BO38">IF($BR38&lt;0,0,INDEX('Data 1.1'!$E$13:INDEX('Data 1.1'!$BX:$BX, $R$1), $BR38,BO$2))</f>
        <v>20975.232</v>
      </c>
      <c r="BP38" s="69" cm="1">
        <f t="array" ref="BP38">IF($BR38&lt;0,0,INDEX('Data 1.1'!$E$13:INDEX('Data 1.1'!$BX:$BX, $R$1), $BR38,BP$2))</f>
        <v>100</v>
      </c>
      <c r="BQ38" s="69" cm="1">
        <f t="array" ref="BQ38">IF($BR38&lt;0,0,INDEX('Data 1.1'!$E$13:INDEX('Data 1.1'!$BX:$BX, $R$1), $BR38,BQ$2))</f>
        <v>8.4000000000000005E-2</v>
      </c>
      <c r="BR38" s="12">
        <f t="shared" si="1"/>
        <v>28</v>
      </c>
    </row>
    <row r="39" spans="16:70">
      <c r="P39" s="55" t="str">
        <f>TEXT(DATE(YEAR(P35)+1,1,1),"yyyy") &amp; "-" &amp; TEXT(DATE(YEAR(P35)+2,1,1),"yy")</f>
        <v>2025-26</v>
      </c>
      <c r="Q39" s="70" t="s">
        <v>95</v>
      </c>
      <c r="R39" s="70" t="s">
        <v>95</v>
      </c>
      <c r="S39" s="70" t="s">
        <v>95</v>
      </c>
      <c r="T39" s="70" t="s">
        <v>95</v>
      </c>
      <c r="U39" s="70" t="s">
        <v>95</v>
      </c>
      <c r="V39" s="70" t="s">
        <v>95</v>
      </c>
      <c r="W39" s="70" t="s">
        <v>95</v>
      </c>
      <c r="X39" s="70" t="s">
        <v>95</v>
      </c>
      <c r="Y39" s="70" t="s">
        <v>95</v>
      </c>
      <c r="Z39" s="70" t="s">
        <v>95</v>
      </c>
      <c r="AA39" s="70" t="s">
        <v>95</v>
      </c>
      <c r="AB39" s="70" t="s">
        <v>95</v>
      </c>
      <c r="AC39" s="70" t="s">
        <v>95</v>
      </c>
      <c r="AD39" s="70" t="s">
        <v>95</v>
      </c>
      <c r="AE39" s="70" t="s">
        <v>95</v>
      </c>
      <c r="AF39" s="70" t="s">
        <v>95</v>
      </c>
      <c r="AG39" s="70" t="s">
        <v>95</v>
      </c>
      <c r="AH39" s="70" t="s">
        <v>95</v>
      </c>
      <c r="AI39" s="70" t="s">
        <v>95</v>
      </c>
      <c r="AJ39" s="70" t="s">
        <v>95</v>
      </c>
      <c r="AK39" s="70" t="s">
        <v>95</v>
      </c>
      <c r="AL39" s="70" t="s">
        <v>95</v>
      </c>
      <c r="AM39" s="70" t="s">
        <v>95</v>
      </c>
      <c r="AN39" s="70" t="s">
        <v>95</v>
      </c>
      <c r="AO39" s="70" t="s">
        <v>95</v>
      </c>
      <c r="AP39" s="70" t="s">
        <v>95</v>
      </c>
      <c r="AQ39" s="70" t="s">
        <v>95</v>
      </c>
      <c r="AR39" s="70" t="s">
        <v>95</v>
      </c>
      <c r="AS39" s="70" t="s">
        <v>95</v>
      </c>
      <c r="AT39" s="70" t="s">
        <v>95</v>
      </c>
      <c r="AU39" s="70" t="s">
        <v>95</v>
      </c>
      <c r="AV39" s="70" t="s">
        <v>95</v>
      </c>
      <c r="AW39" s="70" t="s">
        <v>95</v>
      </c>
      <c r="AX39" s="70" t="s">
        <v>95</v>
      </c>
      <c r="AY39" s="70" t="s">
        <v>95</v>
      </c>
      <c r="AZ39" s="70" t="s">
        <v>95</v>
      </c>
      <c r="BA39" s="70" t="s">
        <v>95</v>
      </c>
      <c r="BB39" s="70" t="s">
        <v>95</v>
      </c>
      <c r="BC39" s="70" t="s">
        <v>95</v>
      </c>
      <c r="BD39" s="70" t="s">
        <v>95</v>
      </c>
      <c r="BE39" s="70" t="s">
        <v>95</v>
      </c>
      <c r="BF39" s="70" t="s">
        <v>95</v>
      </c>
      <c r="BG39" s="70" t="s">
        <v>95</v>
      </c>
      <c r="BH39" s="70" t="s">
        <v>95</v>
      </c>
      <c r="BI39" s="70" t="s">
        <v>95</v>
      </c>
      <c r="BJ39" s="70" t="s">
        <v>95</v>
      </c>
      <c r="BK39" s="70" t="s">
        <v>95</v>
      </c>
      <c r="BL39" s="70" t="s">
        <v>95</v>
      </c>
      <c r="BM39" s="70" t="s">
        <v>95</v>
      </c>
      <c r="BN39" s="70" t="s">
        <v>95</v>
      </c>
      <c r="BO39" s="70" t="s">
        <v>95</v>
      </c>
      <c r="BP39" s="70" t="s">
        <v>95</v>
      </c>
      <c r="BQ39" s="70" t="s">
        <v>95</v>
      </c>
    </row>
    <row r="40" spans="16:70">
      <c r="P40" s="35" t="str">
        <f>TEXT(DATE(YEAR(P35)+1,9,1), "mmm-yy")</f>
        <v>Sep-25</v>
      </c>
      <c r="Q40" s="69" cm="1">
        <f t="array" ref="Q40">IF($BR40&lt;0,0,INDEX('Data 1.1'!$E$13:INDEX('Data 1.1'!$BX:$BX, $R$1), $BR40,Q$2))</f>
        <v>9664.9060000000009</v>
      </c>
      <c r="R40" s="69" cm="1">
        <f t="array" ref="R40">IF($BR40&lt;0,0,INDEX('Data 1.1'!$E$13:INDEX('Data 1.1'!$BX:$BX, $R$1), $BR40,R$2))</f>
        <v>45.905000000000001</v>
      </c>
      <c r="S40" s="69" cm="1">
        <f t="array" ref="S40">IF($BR40&lt;0,0,INDEX('Data 1.1'!$E$13:INDEX('Data 1.1'!$BX:$BX, $R$1), $BR40,S$2))</f>
        <v>0.58899999999999997</v>
      </c>
      <c r="T40" s="69"/>
      <c r="U40" s="69" cm="1">
        <f t="array" ref="U40">IF($BR40&lt;0,0,INDEX('Data 1.1'!$E$13:INDEX('Data 1.1'!$BX:$BX, $R$1), $BR40,U$2))</f>
        <v>457.767</v>
      </c>
      <c r="V40" s="69" cm="1">
        <f t="array" ref="V40">IF($BR40&lt;0,0,INDEX('Data 1.1'!$E$13:INDEX('Data 1.1'!$BX:$BX, $R$1), $BR40,V$2))</f>
        <v>2.1739999999999999</v>
      </c>
      <c r="W40" s="69" cm="1">
        <f t="array" ref="W40">IF($BR40&lt;0,0,INDEX('Data 1.1'!$E$13:INDEX('Data 1.1'!$BX:$BX, $R$1), $BR40,W$2))</f>
        <v>13.252000000000001</v>
      </c>
      <c r="X40" s="69" cm="1">
        <f t="array" ref="X40">IF($BR40&lt;0,0,INDEX('Data 1.1'!$E$13:INDEX('Data 1.1'!$BX:$BX, $R$1), $BR40,X$2))</f>
        <v>341.32299999999998</v>
      </c>
      <c r="Y40" s="69" cm="1">
        <f t="array" ref="Y40">IF($BR40&lt;0,0,INDEX('Data 1.1'!$E$13:INDEX('Data 1.1'!$BX:$BX, $R$1), $BR40,Y$2))</f>
        <v>1.621</v>
      </c>
      <c r="Z40" s="69" cm="1">
        <f t="array" ref="Z40">IF($BR40&lt;0,0,INDEX('Data 1.1'!$E$13:INDEX('Data 1.1'!$BX:$BX, $R$1), $BR40,Z$2))</f>
        <v>15.901999999999999</v>
      </c>
      <c r="AA40" s="69" cm="1">
        <f t="array" ref="AA40">IF($BR40&lt;0,0,INDEX('Data 1.1'!$E$13:INDEX('Data 1.1'!$BX:$BX, $R$1), $BR40,AA$2))</f>
        <v>799.09</v>
      </c>
      <c r="AB40" s="69" cm="1">
        <f t="array" ref="AB40">IF($BR40&lt;0,0,INDEX('Data 1.1'!$E$13:INDEX('Data 1.1'!$BX:$BX, $R$1), $BR40,AB$2))</f>
        <v>3.7949999999999999</v>
      </c>
      <c r="AC40" s="69" cm="1">
        <f t="array" ref="AC40">IF($BR40&lt;0,0,INDEX('Data 1.1'!$E$13:INDEX('Data 1.1'!$BX:$BX, $R$1), $BR40,AC$2))</f>
        <v>9.7460000000000004</v>
      </c>
      <c r="AD40" s="69" cm="1">
        <f t="array" ref="AD40">IF($BR40&lt;0,0,INDEX('Data 1.1'!$E$13:INDEX('Data 1.1'!$BX:$BX, $R$1), $BR40,AD$2))</f>
        <v>80.682000000000002</v>
      </c>
      <c r="AE40" s="69" cm="1">
        <f t="array" ref="AE40">IF($BR40&lt;0,0,INDEX('Data 1.1'!$E$13:INDEX('Data 1.1'!$BX:$BX, $R$1), $BR40,AE$2))</f>
        <v>0.38300000000000001</v>
      </c>
      <c r="AF40" s="69" cm="1">
        <f t="array" ref="AF40">IF($BR40&lt;0,0,INDEX('Data 1.1'!$E$13:INDEX('Data 1.1'!$BX:$BX, $R$1), $BR40,AF$2))</f>
        <v>31.564</v>
      </c>
      <c r="AG40" s="69" cm="1">
        <f t="array" ref="AG40">IF($BR40&lt;0,0,INDEX('Data 1.1'!$E$13:INDEX('Data 1.1'!$BX:$BX, $R$1), $BR40,AG$2))</f>
        <v>879.77200000000005</v>
      </c>
      <c r="AH40" s="69" cm="1">
        <f t="array" ref="AH40">IF($BR40&lt;0,0,INDEX('Data 1.1'!$E$13:INDEX('Data 1.1'!$BX:$BX, $R$1), $BR40,AH$2))</f>
        <v>4.1790000000000003</v>
      </c>
      <c r="AI40" s="69" cm="1">
        <f t="array" ref="AI40">IF($BR40&lt;0,0,INDEX('Data 1.1'!$E$13:INDEX('Data 1.1'!$BX:$BX, $R$1), $BR40,AI$2))</f>
        <v>9.173</v>
      </c>
      <c r="AJ40" s="69"/>
      <c r="AK40" s="69" cm="1">
        <f t="array" ref="AK40">IF($BR40&lt;0,0,INDEX('Data 1.1'!$E$13:INDEX('Data 1.1'!$BX:$BX, $R$1), $BR40,AK$2))</f>
        <v>3370.5189999999998</v>
      </c>
      <c r="AL40" s="69" cm="1">
        <f t="array" ref="AL40">IF($BR40&lt;0,0,INDEX('Data 1.1'!$E$13:INDEX('Data 1.1'!$BX:$BX, $R$1), $BR40,AL$2))</f>
        <v>16.009</v>
      </c>
      <c r="AM40" s="69" cm="1">
        <f t="array" ref="AM40">IF($BR40&lt;0,0,INDEX('Data 1.1'!$E$13:INDEX('Data 1.1'!$BX:$BX, $R$1), $BR40,AM$2))</f>
        <v>2.819</v>
      </c>
      <c r="AN40" s="69"/>
      <c r="AO40" s="69" cm="1">
        <f t="array" ref="AO40">IF($BR40&lt;0,0,INDEX('Data 1.1'!$E$13:INDEX('Data 1.1'!$BX:$BX, $R$1), $BR40,AO$2))</f>
        <v>4250.2910000000002</v>
      </c>
      <c r="AP40" s="69" cm="1">
        <f t="array" ref="AP40">IF($BR40&lt;0,0,INDEX('Data 1.1'!$E$13:INDEX('Data 1.1'!$BX:$BX, $R$1), $BR40,AP$2))</f>
        <v>20.187000000000001</v>
      </c>
      <c r="AQ40" s="69" cm="1">
        <f t="array" ref="AQ40">IF($BR40&lt;0,0,INDEX('Data 1.1'!$E$13:INDEX('Data 1.1'!$BX:$BX, $R$1), $BR40,AQ$2))</f>
        <v>1.0369999999999999</v>
      </c>
      <c r="AR40" s="69"/>
      <c r="AS40" s="69" cm="1">
        <f t="array" ref="AS40">IF($BR40&lt;0,0,INDEX('Data 1.1'!$E$13:INDEX('Data 1.1'!$BX:$BX, $R$1), $BR40,AS$2))</f>
        <v>13915.197</v>
      </c>
      <c r="AT40" s="69" cm="1">
        <f t="array" ref="AT40">IF($BR40&lt;0,0,INDEX('Data 1.1'!$E$13:INDEX('Data 1.1'!$BX:$BX, $R$1), $BR40,AT$2))</f>
        <v>66.091999999999999</v>
      </c>
      <c r="AU40" s="69" cm="1">
        <f t="array" ref="AU40">IF($BR40&lt;0,0,INDEX('Data 1.1'!$E$13:INDEX('Data 1.1'!$BX:$BX, $R$1), $BR40,AU$2))</f>
        <v>0.29399999999999998</v>
      </c>
      <c r="AV40" s="69"/>
      <c r="AW40" s="69" cm="1">
        <f t="array" ref="AW40">IF($BR40&lt;0,0,INDEX('Data 1.1'!$E$13:INDEX('Data 1.1'!$BX:$BX, $R$1), $BR40,AW$2))</f>
        <v>35.975000000000001</v>
      </c>
      <c r="AX40" s="69" cm="1">
        <f t="array" ref="AX40">IF($BR40&lt;0,0,INDEX('Data 1.1'!$E$13:INDEX('Data 1.1'!$BX:$BX, $R$1), $BR40,AX$2))</f>
        <v>0.17100000000000001</v>
      </c>
      <c r="AY40" s="69" cm="1">
        <f t="array" ref="AY40">IF($BR40&lt;0,0,INDEX('Data 1.1'!$E$13:INDEX('Data 1.1'!$BX:$BX, $R$1), $BR40,AY$2))</f>
        <v>53.03</v>
      </c>
      <c r="AZ40" s="69" cm="1">
        <f t="array" ref="AZ40">IF($BR40&lt;0,0,INDEX('Data 1.1'!$E$13:INDEX('Data 1.1'!$BX:$BX, $R$1), $BR40,AZ$2))</f>
        <v>513.97</v>
      </c>
      <c r="BA40" s="69" cm="1">
        <f t="array" ref="BA40">IF($BR40&lt;0,0,INDEX('Data 1.1'!$E$13:INDEX('Data 1.1'!$BX:$BX, $R$1), $BR40,BA$2))</f>
        <v>2.4409999999999998</v>
      </c>
      <c r="BB40" s="69" cm="1">
        <f t="array" ref="BB40">IF($BR40&lt;0,0,INDEX('Data 1.1'!$E$13:INDEX('Data 1.1'!$BX:$BX, $R$1), $BR40,BB$2))</f>
        <v>4.2629999999999999</v>
      </c>
      <c r="BC40" s="69" cm="1">
        <f t="array" ref="BC40">IF($BR40&lt;0,0,INDEX('Data 1.1'!$E$13:INDEX('Data 1.1'!$BX:$BX, $R$1), $BR40,BC$2))</f>
        <v>549.94500000000005</v>
      </c>
      <c r="BD40" s="69" cm="1">
        <f t="array" ref="BD40">IF($BR40&lt;0,0,INDEX('Data 1.1'!$E$13:INDEX('Data 1.1'!$BX:$BX, $R$1), $BR40,BD$2))</f>
        <v>2.6120000000000001</v>
      </c>
      <c r="BE40" s="69" cm="1">
        <f t="array" ref="BE40">IF($BR40&lt;0,0,INDEX('Data 1.1'!$E$13:INDEX('Data 1.1'!$BX:$BX, $R$1), $BR40,BE$2))</f>
        <v>2.839</v>
      </c>
      <c r="BF40" s="69"/>
      <c r="BG40" s="69" cm="1">
        <f t="array" ref="BG40">IF($BR40&lt;0,0,INDEX('Data 1.1'!$E$13:INDEX('Data 1.1'!$BX:$BX, $R$1), $BR40,BG$2))</f>
        <v>14465.142</v>
      </c>
      <c r="BH40" s="69" cm="1">
        <f t="array" ref="BH40">IF($BR40&lt;0,0,INDEX('Data 1.1'!$E$13:INDEX('Data 1.1'!$BX:$BX, $R$1), $BR40,BH$2))</f>
        <v>68.703999999999994</v>
      </c>
      <c r="BI40" s="69" cm="1">
        <f t="array" ref="BI40">IF($BR40&lt;0,0,INDEX('Data 1.1'!$E$13:INDEX('Data 1.1'!$BX:$BX, $R$1), $BR40,BI$2))</f>
        <v>0.26</v>
      </c>
      <c r="BJ40" s="69"/>
      <c r="BK40" s="69" cm="1">
        <f t="array" ref="BK40">IF($BR40&lt;0,0,INDEX('Data 1.1'!$E$13:INDEX('Data 1.1'!$BX:$BX, $R$1), $BR40,BK$2))</f>
        <v>6589.107</v>
      </c>
      <c r="BL40" s="69" cm="1">
        <f t="array" ref="BL40">IF($BR40&lt;0,0,INDEX('Data 1.1'!$E$13:INDEX('Data 1.1'!$BX:$BX, $R$1), $BR40,BL$2))</f>
        <v>31.295999999999999</v>
      </c>
      <c r="BM40" s="69" cm="1">
        <f t="array" ref="BM40">IF($BR40&lt;0,0,INDEX('Data 1.1'!$E$13:INDEX('Data 1.1'!$BX:$BX, $R$1), $BR40,BM$2))</f>
        <v>0.74099999999999999</v>
      </c>
      <c r="BN40" s="69"/>
      <c r="BO40" s="69" cm="1">
        <f t="array" ref="BO40">IF($BR40&lt;0,0,INDEX('Data 1.1'!$E$13:INDEX('Data 1.1'!$BX:$BX, $R$1), $BR40,BO$2))</f>
        <v>21054.249</v>
      </c>
      <c r="BP40" s="69" cm="1">
        <f t="array" ref="BP40">IF($BR40&lt;0,0,INDEX('Data 1.1'!$E$13:INDEX('Data 1.1'!$BX:$BX, $R$1), $BR40,BP$2))</f>
        <v>100</v>
      </c>
      <c r="BQ40" s="69" cm="1">
        <f t="array" ref="BQ40">IF($BR40&lt;0,0,INDEX('Data 1.1'!$E$13:INDEX('Data 1.1'!$BX:$BX, $R$1), $BR40,BQ$2))</f>
        <v>0.19400000000000001</v>
      </c>
      <c r="BR40" s="12">
        <f>BR38+1</f>
        <v>29</v>
      </c>
    </row>
    <row r="41" spans="16:70">
      <c r="P41" s="35" t="str">
        <f>TEXT(DATE(YEAR(P35)+1,12,1), "mmm-yy")</f>
        <v>Dec-25</v>
      </c>
      <c r="Q41" s="69" cm="1">
        <f t="array" ref="Q41">IF($BR41&lt;0,0,INDEX('Data 1.1'!$E$13:INDEX('Data 1.1'!$BX:$BX, $R$1), $BR41,Q$2))</f>
        <v>9727.6650000000009</v>
      </c>
      <c r="R41" s="69" cm="1">
        <f t="array" ref="R41">IF($BR41&lt;0,0,INDEX('Data 1.1'!$E$13:INDEX('Data 1.1'!$BX:$BX, $R$1), $BR41,R$2))</f>
        <v>45.993000000000002</v>
      </c>
      <c r="S41" s="69" cm="1">
        <f t="array" ref="S41">IF($BR41&lt;0,0,INDEX('Data 1.1'!$E$13:INDEX('Data 1.1'!$BX:$BX, $R$1), $BR41,S$2))</f>
        <v>0.52300000000000002</v>
      </c>
      <c r="T41" s="69"/>
      <c r="U41" s="69" cm="1">
        <f t="array" ref="U41">IF($BR41&lt;0,0,INDEX('Data 1.1'!$E$13:INDEX('Data 1.1'!$BX:$BX, $R$1), $BR41,U$2))</f>
        <v>308.18099999999998</v>
      </c>
      <c r="V41" s="69" cm="1">
        <f t="array" ref="V41">IF($BR41&lt;0,0,INDEX('Data 1.1'!$E$13:INDEX('Data 1.1'!$BX:$BX, $R$1), $BR41,V$2))</f>
        <v>1.4570000000000001</v>
      </c>
      <c r="W41" s="69" cm="1">
        <f t="array" ref="W41">IF($BR41&lt;0,0,INDEX('Data 1.1'!$E$13:INDEX('Data 1.1'!$BX:$BX, $R$1), $BR41,W$2))</f>
        <v>16.053000000000001</v>
      </c>
      <c r="X41" s="69" cm="1">
        <f t="array" ref="X41">IF($BR41&lt;0,0,INDEX('Data 1.1'!$E$13:INDEX('Data 1.1'!$BX:$BX, $R$1), $BR41,X$2))</f>
        <v>382.15</v>
      </c>
      <c r="Y41" s="69" cm="1">
        <f t="array" ref="Y41">IF($BR41&lt;0,0,INDEX('Data 1.1'!$E$13:INDEX('Data 1.1'!$BX:$BX, $R$1), $BR41,Y$2))</f>
        <v>1.8069999999999999</v>
      </c>
      <c r="Z41" s="69" cm="1">
        <f t="array" ref="Z41">IF($BR41&lt;0,0,INDEX('Data 1.1'!$E$13:INDEX('Data 1.1'!$BX:$BX, $R$1), $BR41,Z$2))</f>
        <v>15.132</v>
      </c>
      <c r="AA41" s="69" cm="1">
        <f t="array" ref="AA41">IF($BR41&lt;0,0,INDEX('Data 1.1'!$E$13:INDEX('Data 1.1'!$BX:$BX, $R$1), $BR41,AA$2))</f>
        <v>690.33100000000002</v>
      </c>
      <c r="AB41" s="69" cm="1">
        <f t="array" ref="AB41">IF($BR41&lt;0,0,INDEX('Data 1.1'!$E$13:INDEX('Data 1.1'!$BX:$BX, $R$1), $BR41,AB$2))</f>
        <v>3.2639999999999998</v>
      </c>
      <c r="AC41" s="69" cm="1">
        <f t="array" ref="AC41">IF($BR41&lt;0,0,INDEX('Data 1.1'!$E$13:INDEX('Data 1.1'!$BX:$BX, $R$1), $BR41,AC$2))</f>
        <v>9.4290000000000003</v>
      </c>
      <c r="AD41" s="69" cm="1">
        <f t="array" ref="AD41">IF($BR41&lt;0,0,INDEX('Data 1.1'!$E$13:INDEX('Data 1.1'!$BX:$BX, $R$1), $BR41,AD$2))</f>
        <v>101.264</v>
      </c>
      <c r="AE41" s="69" cm="1">
        <f t="array" ref="AE41">IF($BR41&lt;0,0,INDEX('Data 1.1'!$E$13:INDEX('Data 1.1'!$BX:$BX, $R$1), $BR41,AE$2))</f>
        <v>0.47899999999999998</v>
      </c>
      <c r="AF41" s="69" cm="1">
        <f t="array" ref="AF41">IF($BR41&lt;0,0,INDEX('Data 1.1'!$E$13:INDEX('Data 1.1'!$BX:$BX, $R$1), $BR41,AF$2))</f>
        <v>26.562999999999999</v>
      </c>
      <c r="AG41" s="69" cm="1">
        <f t="array" ref="AG41">IF($BR41&lt;0,0,INDEX('Data 1.1'!$E$13:INDEX('Data 1.1'!$BX:$BX, $R$1), $BR41,AG$2))</f>
        <v>791.59400000000005</v>
      </c>
      <c r="AH41" s="69" cm="1">
        <f t="array" ref="AH41">IF($BR41&lt;0,0,INDEX('Data 1.1'!$E$13:INDEX('Data 1.1'!$BX:$BX, $R$1), $BR41,AH$2))</f>
        <v>3.7429999999999999</v>
      </c>
      <c r="AI41" s="69" cm="1">
        <f t="array" ref="AI41">IF($BR41&lt;0,0,INDEX('Data 1.1'!$E$13:INDEX('Data 1.1'!$BX:$BX, $R$1), $BR41,AI$2))</f>
        <v>8.2449999999999992</v>
      </c>
      <c r="AJ41" s="69"/>
      <c r="AK41" s="69" cm="1">
        <f t="array" ref="AK41">IF($BR41&lt;0,0,INDEX('Data 1.1'!$E$13:INDEX('Data 1.1'!$BX:$BX, $R$1), $BR41,AK$2))</f>
        <v>3510.8409999999999</v>
      </c>
      <c r="AL41" s="69" cm="1">
        <f t="array" ref="AL41">IF($BR41&lt;0,0,INDEX('Data 1.1'!$E$13:INDEX('Data 1.1'!$BX:$BX, $R$1), $BR41,AL$2))</f>
        <v>16.599</v>
      </c>
      <c r="AM41" s="69" cm="1">
        <f t="array" ref="AM41">IF($BR41&lt;0,0,INDEX('Data 1.1'!$E$13:INDEX('Data 1.1'!$BX:$BX, $R$1), $BR41,AM$2))</f>
        <v>1.968</v>
      </c>
      <c r="AN41" s="69"/>
      <c r="AO41" s="69" cm="1">
        <f t="array" ref="AO41">IF($BR41&lt;0,0,INDEX('Data 1.1'!$E$13:INDEX('Data 1.1'!$BX:$BX, $R$1), $BR41,AO$2))</f>
        <v>4302.4359999999997</v>
      </c>
      <c r="AP41" s="69" cm="1">
        <f t="array" ref="AP41">IF($BR41&lt;0,0,INDEX('Data 1.1'!$E$13:INDEX('Data 1.1'!$BX:$BX, $R$1), $BR41,AP$2))</f>
        <v>20.341999999999999</v>
      </c>
      <c r="AQ41" s="69" cm="1">
        <f t="array" ref="AQ41">IF($BR41&lt;0,0,INDEX('Data 1.1'!$E$13:INDEX('Data 1.1'!$BX:$BX, $R$1), $BR41,AQ$2))</f>
        <v>1.2310000000000001</v>
      </c>
      <c r="AR41" s="69"/>
      <c r="AS41" s="69" cm="1">
        <f t="array" ref="AS41">IF($BR41&lt;0,0,INDEX('Data 1.1'!$E$13:INDEX('Data 1.1'!$BX:$BX, $R$1), $BR41,AS$2))</f>
        <v>14030.101000000001</v>
      </c>
      <c r="AT41" s="69" cm="1">
        <f t="array" ref="AT41">IF($BR41&lt;0,0,INDEX('Data 1.1'!$E$13:INDEX('Data 1.1'!$BX:$BX, $R$1), $BR41,AT$2))</f>
        <v>66.334999999999994</v>
      </c>
      <c r="AU41" s="69" cm="1">
        <f t="array" ref="AU41">IF($BR41&lt;0,0,INDEX('Data 1.1'!$E$13:INDEX('Data 1.1'!$BX:$BX, $R$1), $BR41,AU$2))</f>
        <v>0.27700000000000002</v>
      </c>
      <c r="AV41" s="69"/>
      <c r="AW41" s="69" cm="1">
        <f t="array" ref="AW41">IF($BR41&lt;0,0,INDEX('Data 1.1'!$E$13:INDEX('Data 1.1'!$BX:$BX, $R$1), $BR41,AW$2))</f>
        <v>17.951000000000001</v>
      </c>
      <c r="AX41" s="69" cm="1">
        <f t="array" ref="AX41">IF($BR41&lt;0,0,INDEX('Data 1.1'!$E$13:INDEX('Data 1.1'!$BX:$BX, $R$1), $BR41,AX$2))</f>
        <v>8.5000000000000006E-2</v>
      </c>
      <c r="AY41" s="69" cm="1">
        <f t="array" ref="AY41">IF($BR41&lt;0,0,INDEX('Data 1.1'!$E$13:INDEX('Data 1.1'!$BX:$BX, $R$1), $BR41,AY$2))</f>
        <v>52.695999999999998</v>
      </c>
      <c r="AZ41" s="69" cm="1">
        <f t="array" ref="AZ41">IF($BR41&lt;0,0,INDEX('Data 1.1'!$E$13:INDEX('Data 1.1'!$BX:$BX, $R$1), $BR41,AZ$2))</f>
        <v>485.63499999999999</v>
      </c>
      <c r="BA41" s="69" cm="1">
        <f t="array" ref="BA41">IF($BR41&lt;0,0,INDEX('Data 1.1'!$E$13:INDEX('Data 1.1'!$BX:$BX, $R$1), $BR41,BA$2))</f>
        <v>2.2959999999999998</v>
      </c>
      <c r="BB41" s="69" cm="1">
        <f t="array" ref="BB41">IF($BR41&lt;0,0,INDEX('Data 1.1'!$E$13:INDEX('Data 1.1'!$BX:$BX, $R$1), $BR41,BB$2))</f>
        <v>3.907</v>
      </c>
      <c r="BC41" s="69" cm="1">
        <f t="array" ref="BC41">IF($BR41&lt;0,0,INDEX('Data 1.1'!$E$13:INDEX('Data 1.1'!$BX:$BX, $R$1), $BR41,BC$2))</f>
        <v>503.58600000000001</v>
      </c>
      <c r="BD41" s="69" cm="1">
        <f t="array" ref="BD41">IF($BR41&lt;0,0,INDEX('Data 1.1'!$E$13:INDEX('Data 1.1'!$BX:$BX, $R$1), $BR41,BD$2))</f>
        <v>2.3809999999999998</v>
      </c>
      <c r="BE41" s="69" cm="1">
        <f t="array" ref="BE41">IF($BR41&lt;0,0,INDEX('Data 1.1'!$E$13:INDEX('Data 1.1'!$BX:$BX, $R$1), $BR41,BE$2))</f>
        <v>3.3239999999999998</v>
      </c>
      <c r="BF41" s="69"/>
      <c r="BG41" s="69" cm="1">
        <f t="array" ref="BG41">IF($BR41&lt;0,0,INDEX('Data 1.1'!$E$13:INDEX('Data 1.1'!$BX:$BX, $R$1), $BR41,BG$2))</f>
        <v>14533.687</v>
      </c>
      <c r="BH41" s="69" cm="1">
        <f t="array" ref="BH41">IF($BR41&lt;0,0,INDEX('Data 1.1'!$E$13:INDEX('Data 1.1'!$BX:$BX, $R$1), $BR41,BH$2))</f>
        <v>68.715000000000003</v>
      </c>
      <c r="BI41" s="69" cm="1">
        <f t="array" ref="BI41">IF($BR41&lt;0,0,INDEX('Data 1.1'!$E$13:INDEX('Data 1.1'!$BX:$BX, $R$1), $BR41,BI$2))</f>
        <v>0.27</v>
      </c>
      <c r="BJ41" s="69"/>
      <c r="BK41" s="69" cm="1">
        <f t="array" ref="BK41">IF($BR41&lt;0,0,INDEX('Data 1.1'!$E$13:INDEX('Data 1.1'!$BX:$BX, $R$1), $BR41,BK$2))</f>
        <v>6616.8469999999998</v>
      </c>
      <c r="BL41" s="69" cm="1">
        <f t="array" ref="BL41">IF($BR41&lt;0,0,INDEX('Data 1.1'!$E$13:INDEX('Data 1.1'!$BX:$BX, $R$1), $BR41,BL$2))</f>
        <v>31.285</v>
      </c>
      <c r="BM41" s="69" cm="1">
        <f t="array" ref="BM41">IF($BR41&lt;0,0,INDEX('Data 1.1'!$E$13:INDEX('Data 1.1'!$BX:$BX, $R$1), $BR41,BM$2))</f>
        <v>0.65300000000000002</v>
      </c>
      <c r="BN41" s="69"/>
      <c r="BO41" s="69" cm="1">
        <f t="array" ref="BO41">IF($BR41&lt;0,0,INDEX('Data 1.1'!$E$13:INDEX('Data 1.1'!$BX:$BX, $R$1), $BR41,BO$2))</f>
        <v>21150.534</v>
      </c>
      <c r="BP41" s="69" cm="1">
        <f t="array" ref="BP41">IF($BR41&lt;0,0,INDEX('Data 1.1'!$E$13:INDEX('Data 1.1'!$BX:$BX, $R$1), $BR41,BP$2))</f>
        <v>100</v>
      </c>
      <c r="BQ41" s="69" cm="1">
        <f t="array" ref="BQ41">IF($BR41&lt;0,0,INDEX('Data 1.1'!$E$13:INDEX('Data 1.1'!$BX:$BX, $R$1), $BR41,BQ$2))</f>
        <v>0.17599999999999999</v>
      </c>
      <c r="BR41" s="12">
        <f>BR40+1</f>
        <v>30</v>
      </c>
    </row>
    <row r="42" spans="16:70">
      <c r="P42" s="35" t="str">
        <f>TEXT(DATE(YEAR(P35)+2,3,1), "mmm-yy")</f>
        <v>Mar-26</v>
      </c>
      <c r="Q42" s="69" cm="1">
        <f t="array" ref="Q42">IF($BR42&lt;0,0,INDEX('Data 1.1'!$E$13:INDEX('Data 1.1'!$BX:$BX, $R$1), $BR42,Q$2))</f>
        <v>9789.9410000000007</v>
      </c>
      <c r="R42" s="69" cm="1">
        <f t="array" ref="R42">IF($BR42&lt;0,0,INDEX('Data 1.1'!$E$13:INDEX('Data 1.1'!$BX:$BX, $R$1), $BR42,R$2))</f>
        <v>46.043999999999997</v>
      </c>
      <c r="S42" s="69" cm="1">
        <f t="array" ref="S42">IF($BR42&lt;0,0,INDEX('Data 1.1'!$E$13:INDEX('Data 1.1'!$BX:$BX, $R$1), $BR42,S$2))</f>
        <v>0.65900000000000003</v>
      </c>
      <c r="T42" s="69"/>
      <c r="U42" s="69" cm="1">
        <f t="array" ref="U42">IF($BR42&lt;0,0,INDEX('Data 1.1'!$E$13:INDEX('Data 1.1'!$BX:$BX, $R$1), $BR42,U$2))</f>
        <v>340.39100000000002</v>
      </c>
      <c r="V42" s="69" cm="1">
        <f t="array" ref="V42">IF($BR42&lt;0,0,INDEX('Data 1.1'!$E$13:INDEX('Data 1.1'!$BX:$BX, $R$1), $BR42,V$2))</f>
        <v>1.601</v>
      </c>
      <c r="W42" s="69" cm="1">
        <f t="array" ref="W42">IF($BR42&lt;0,0,INDEX('Data 1.1'!$E$13:INDEX('Data 1.1'!$BX:$BX, $R$1), $BR42,W$2))</f>
        <v>16.913</v>
      </c>
      <c r="X42" s="69" cm="1">
        <f t="array" ref="X42">IF($BR42&lt;0,0,INDEX('Data 1.1'!$E$13:INDEX('Data 1.1'!$BX:$BX, $R$1), $BR42,X$2))</f>
        <v>354.09500000000003</v>
      </c>
      <c r="Y42" s="69" cm="1">
        <f t="array" ref="Y42">IF($BR42&lt;0,0,INDEX('Data 1.1'!$E$13:INDEX('Data 1.1'!$BX:$BX, $R$1), $BR42,Y$2))</f>
        <v>1.665</v>
      </c>
      <c r="Z42" s="69" cm="1">
        <f t="array" ref="Z42">IF($BR42&lt;0,0,INDEX('Data 1.1'!$E$13:INDEX('Data 1.1'!$BX:$BX, $R$1), $BR42,Z$2))</f>
        <v>17.763000000000002</v>
      </c>
      <c r="AA42" s="69" cm="1">
        <f t="array" ref="AA42">IF($BR42&lt;0,0,INDEX('Data 1.1'!$E$13:INDEX('Data 1.1'!$BX:$BX, $R$1), $BR42,AA$2))</f>
        <v>694.48599999999999</v>
      </c>
      <c r="AB42" s="69" cm="1">
        <f t="array" ref="AB42">IF($BR42&lt;0,0,INDEX('Data 1.1'!$E$13:INDEX('Data 1.1'!$BX:$BX, $R$1), $BR42,AB$2))</f>
        <v>3.266</v>
      </c>
      <c r="AC42" s="69" cm="1">
        <f t="array" ref="AC42">IF($BR42&lt;0,0,INDEX('Data 1.1'!$E$13:INDEX('Data 1.1'!$BX:$BX, $R$1), $BR42,AC$2))</f>
        <v>10.81</v>
      </c>
      <c r="AD42" s="69" cm="1">
        <f t="array" ref="AD42">IF($BR42&lt;0,0,INDEX('Data 1.1'!$E$13:INDEX('Data 1.1'!$BX:$BX, $R$1), $BR42,AD$2))</f>
        <v>84.825999999999993</v>
      </c>
      <c r="AE42" s="69" cm="1">
        <f t="array" ref="AE42">IF($BR42&lt;0,0,INDEX('Data 1.1'!$E$13:INDEX('Data 1.1'!$BX:$BX, $R$1), $BR42,AE$2))</f>
        <v>0.39900000000000002</v>
      </c>
      <c r="AF42" s="69" cm="1">
        <f t="array" ref="AF42">IF($BR42&lt;0,0,INDEX('Data 1.1'!$E$13:INDEX('Data 1.1'!$BX:$BX, $R$1), $BR42,AF$2))</f>
        <v>37.56</v>
      </c>
      <c r="AG42" s="69" cm="1">
        <f t="array" ref="AG42">IF($BR42&lt;0,0,INDEX('Data 1.1'!$E$13:INDEX('Data 1.1'!$BX:$BX, $R$1), $BR42,AG$2))</f>
        <v>779.31200000000001</v>
      </c>
      <c r="AH42" s="69" cm="1">
        <f t="array" ref="AH42">IF($BR42&lt;0,0,INDEX('Data 1.1'!$E$13:INDEX('Data 1.1'!$BX:$BX, $R$1), $BR42,AH$2))</f>
        <v>3.665</v>
      </c>
      <c r="AI42" s="69" cm="1">
        <f t="array" ref="AI42">IF($BR42&lt;0,0,INDEX('Data 1.1'!$E$13:INDEX('Data 1.1'!$BX:$BX, $R$1), $BR42,AI$2))</f>
        <v>10.47</v>
      </c>
      <c r="AJ42" s="69"/>
      <c r="AK42" s="69" cm="1">
        <f t="array" ref="AK42">IF($BR42&lt;0,0,INDEX('Data 1.1'!$E$13:INDEX('Data 1.1'!$BX:$BX, $R$1), $BR42,AK$2))</f>
        <v>3454.4250000000002</v>
      </c>
      <c r="AL42" s="69" cm="1">
        <f t="array" ref="AL42">IF($BR42&lt;0,0,INDEX('Data 1.1'!$E$13:INDEX('Data 1.1'!$BX:$BX, $R$1), $BR42,AL$2))</f>
        <v>16.247</v>
      </c>
      <c r="AM42" s="69" cm="1">
        <f t="array" ref="AM42">IF($BR42&lt;0,0,INDEX('Data 1.1'!$E$13:INDEX('Data 1.1'!$BX:$BX, $R$1), $BR42,AM$2))</f>
        <v>2.508</v>
      </c>
      <c r="AN42" s="69"/>
      <c r="AO42" s="69" cm="1">
        <f t="array" ref="AO42">IF($BR42&lt;0,0,INDEX('Data 1.1'!$E$13:INDEX('Data 1.1'!$BX:$BX, $R$1), $BR42,AO$2))</f>
        <v>4233.7370000000001</v>
      </c>
      <c r="AP42" s="69" cm="1">
        <f t="array" ref="AP42">IF($BR42&lt;0,0,INDEX('Data 1.1'!$E$13:INDEX('Data 1.1'!$BX:$BX, $R$1), $BR42,AP$2))</f>
        <v>19.911999999999999</v>
      </c>
      <c r="AQ42" s="69" cm="1">
        <f t="array" ref="AQ42">IF($BR42&lt;0,0,INDEX('Data 1.1'!$E$13:INDEX('Data 1.1'!$BX:$BX, $R$1), $BR42,AQ$2))</f>
        <v>1.0029999999999999</v>
      </c>
      <c r="AR42" s="69"/>
      <c r="AS42" s="69" cm="1">
        <f t="array" ref="AS42">IF($BR42&lt;0,0,INDEX('Data 1.1'!$E$13:INDEX('Data 1.1'!$BX:$BX, $R$1), $BR42,AS$2))</f>
        <v>14023.678</v>
      </c>
      <c r="AT42" s="69" cm="1">
        <f t="array" ref="AT42">IF($BR42&lt;0,0,INDEX('Data 1.1'!$E$13:INDEX('Data 1.1'!$BX:$BX, $R$1), $BR42,AT$2))</f>
        <v>65.956000000000003</v>
      </c>
      <c r="AU42" s="69" cm="1">
        <f t="array" ref="AU42">IF($BR42&lt;0,0,INDEX('Data 1.1'!$E$13:INDEX('Data 1.1'!$BX:$BX, $R$1), $BR42,AU$2))</f>
        <v>0.30099999999999999</v>
      </c>
      <c r="AV42" s="69"/>
      <c r="AW42" s="69" cm="1">
        <f t="array" ref="AW42">IF($BR42&lt;0,0,INDEX('Data 1.1'!$E$13:INDEX('Data 1.1'!$BX:$BX, $R$1), $BR42,AW$2))</f>
        <v>38.429000000000002</v>
      </c>
      <c r="AX42" s="69" cm="1">
        <f t="array" ref="AX42">IF($BR42&lt;0,0,INDEX('Data 1.1'!$E$13:INDEX('Data 1.1'!$BX:$BX, $R$1), $BR42,AX$2))</f>
        <v>0.18099999999999999</v>
      </c>
      <c r="AY42" s="69" cm="1">
        <f t="array" ref="AY42">IF($BR42&lt;0,0,INDEX('Data 1.1'!$E$13:INDEX('Data 1.1'!$BX:$BX, $R$1), $BR42,AY$2))</f>
        <v>43.62</v>
      </c>
      <c r="AZ42" s="69" cm="1">
        <f t="array" ref="AZ42">IF($BR42&lt;0,0,INDEX('Data 1.1'!$E$13:INDEX('Data 1.1'!$BX:$BX, $R$1), $BR42,AZ$2))</f>
        <v>544.11800000000005</v>
      </c>
      <c r="BA42" s="69" cm="1">
        <f t="array" ref="BA42">IF($BR42&lt;0,0,INDEX('Data 1.1'!$E$13:INDEX('Data 1.1'!$BX:$BX, $R$1), $BR42,BA$2))</f>
        <v>2.5590000000000002</v>
      </c>
      <c r="BB42" s="69" cm="1">
        <f t="array" ref="BB42">IF($BR42&lt;0,0,INDEX('Data 1.1'!$E$13:INDEX('Data 1.1'!$BX:$BX, $R$1), $BR42,BB$2))</f>
        <v>3.6549999999999998</v>
      </c>
      <c r="BC42" s="69" cm="1">
        <f t="array" ref="BC42">IF($BR42&lt;0,0,INDEX('Data 1.1'!$E$13:INDEX('Data 1.1'!$BX:$BX, $R$1), $BR42,BC$2))</f>
        <v>582.548</v>
      </c>
      <c r="BD42" s="69" cm="1">
        <f t="array" ref="BD42">IF($BR42&lt;0,0,INDEX('Data 1.1'!$E$13:INDEX('Data 1.1'!$BX:$BX, $R$1), $BR42,BD$2))</f>
        <v>2.74</v>
      </c>
      <c r="BE42" s="69" cm="1">
        <f t="array" ref="BE42">IF($BR42&lt;0,0,INDEX('Data 1.1'!$E$13:INDEX('Data 1.1'!$BX:$BX, $R$1), $BR42,BE$2))</f>
        <v>1.921</v>
      </c>
      <c r="BF42" s="69"/>
      <c r="BG42" s="69" cm="1">
        <f t="array" ref="BG42">IF($BR42&lt;0,0,INDEX('Data 1.1'!$E$13:INDEX('Data 1.1'!$BX:$BX, $R$1), $BR42,BG$2))</f>
        <v>14606.226000000001</v>
      </c>
      <c r="BH42" s="69" cm="1">
        <f t="array" ref="BH42">IF($BR42&lt;0,0,INDEX('Data 1.1'!$E$13:INDEX('Data 1.1'!$BX:$BX, $R$1), $BR42,BH$2))</f>
        <v>68.695999999999998</v>
      </c>
      <c r="BI42" s="69" cm="1">
        <f t="array" ref="BI42">IF($BR42&lt;0,0,INDEX('Data 1.1'!$E$13:INDEX('Data 1.1'!$BX:$BX, $R$1), $BR42,BI$2))</f>
        <v>0.27500000000000002</v>
      </c>
      <c r="BJ42" s="69"/>
      <c r="BK42" s="69" cm="1">
        <f t="array" ref="BK42">IF($BR42&lt;0,0,INDEX('Data 1.1'!$E$13:INDEX('Data 1.1'!$BX:$BX, $R$1), $BR42,BK$2))</f>
        <v>6655.8530000000001</v>
      </c>
      <c r="BL42" s="69" cm="1">
        <f t="array" ref="BL42">IF($BR42&lt;0,0,INDEX('Data 1.1'!$E$13:INDEX('Data 1.1'!$BX:$BX, $R$1), $BR42,BL$2))</f>
        <v>31.303999999999998</v>
      </c>
      <c r="BM42" s="69" cm="1">
        <f t="array" ref="BM42">IF($BR42&lt;0,0,INDEX('Data 1.1'!$E$13:INDEX('Data 1.1'!$BX:$BX, $R$1), $BR42,BM$2))</f>
        <v>0.66200000000000003</v>
      </c>
      <c r="BN42" s="69"/>
      <c r="BO42" s="69" cm="1">
        <f t="array" ref="BO42">IF($BR42&lt;0,0,INDEX('Data 1.1'!$E$13:INDEX('Data 1.1'!$BX:$BX, $R$1), $BR42,BO$2))</f>
        <v>21262.079000000002</v>
      </c>
      <c r="BP42" s="69" cm="1">
        <f t="array" ref="BP42">IF($BR42&lt;0,0,INDEX('Data 1.1'!$E$13:INDEX('Data 1.1'!$BX:$BX, $R$1), $BR42,BP$2))</f>
        <v>100</v>
      </c>
      <c r="BQ42" s="69" cm="1">
        <f t="array" ref="BQ42">IF($BR42&lt;0,0,INDEX('Data 1.1'!$E$13:INDEX('Data 1.1'!$BX:$BX, $R$1), $BR42,BQ$2))</f>
        <v>0.23</v>
      </c>
      <c r="BR42" s="12">
        <f t="shared" ref="BR42:BR43" si="2">BR41+1</f>
        <v>31</v>
      </c>
    </row>
    <row r="43" spans="16:70">
      <c r="P43" s="35" t="str">
        <f>TEXT(DATE(YEAR(P35)+2,6,1), "mmm-yy")</f>
        <v>Jun-26</v>
      </c>
      <c r="Q43" s="69" cm="1">
        <f t="array" ref="Q43">IF($BR43&lt;0,0,INDEX('Data 1.1'!$E$13:INDEX('Data 1.1'!$BX:$BX, $R$1), $BR43,Q$2))</f>
        <v>9825.4950000000008</v>
      </c>
      <c r="R43" s="69" cm="1">
        <f t="array" ref="R43">IF($BR43&lt;0,0,INDEX('Data 1.1'!$E$13:INDEX('Data 1.1'!$BX:$BX, $R$1), $BR43,R$2))</f>
        <v>45.904000000000003</v>
      </c>
      <c r="S43" s="69" cm="1">
        <f t="array" ref="S43">IF($BR43&lt;0,0,INDEX('Data 1.1'!$E$13:INDEX('Data 1.1'!$BX:$BX, $R$1), $BR43,S$2))</f>
        <v>0.51600000000000001</v>
      </c>
      <c r="T43" s="69"/>
      <c r="U43" s="69" cm="1">
        <f t="array" ref="U43">IF($BR43&lt;0,0,INDEX('Data 1.1'!$E$13:INDEX('Data 1.1'!$BX:$BX, $R$1), $BR43,U$2))</f>
        <v>396.22</v>
      </c>
      <c r="V43" s="69" cm="1">
        <f t="array" ref="V43">IF($BR43&lt;0,0,INDEX('Data 1.1'!$E$13:INDEX('Data 1.1'!$BX:$BX, $R$1), $BR43,V$2))</f>
        <v>1.851</v>
      </c>
      <c r="W43" s="69" cm="1">
        <f t="array" ref="W43">IF($BR43&lt;0,0,INDEX('Data 1.1'!$E$13:INDEX('Data 1.1'!$BX:$BX, $R$1), $BR43,W$2))</f>
        <v>14.164</v>
      </c>
      <c r="X43" s="69" cm="1">
        <f t="array" ref="X43">IF($BR43&lt;0,0,INDEX('Data 1.1'!$E$13:INDEX('Data 1.1'!$BX:$BX, $R$1), $BR43,X$2))</f>
        <v>299.37299999999999</v>
      </c>
      <c r="Y43" s="69" cm="1">
        <f t="array" ref="Y43">IF($BR43&lt;0,0,INDEX('Data 1.1'!$E$13:INDEX('Data 1.1'!$BX:$BX, $R$1), $BR43,Y$2))</f>
        <v>1.399</v>
      </c>
      <c r="Z43" s="69" cm="1">
        <f t="array" ref="Z43">IF($BR43&lt;0,0,INDEX('Data 1.1'!$E$13:INDEX('Data 1.1'!$BX:$BX, $R$1), $BR43,Z$2))</f>
        <v>15.499000000000001</v>
      </c>
      <c r="AA43" s="69" cm="1">
        <f t="array" ref="AA43">IF($BR43&lt;0,0,INDEX('Data 1.1'!$E$13:INDEX('Data 1.1'!$BX:$BX, $R$1), $BR43,AA$2))</f>
        <v>695.59299999999996</v>
      </c>
      <c r="AB43" s="69" cm="1">
        <f t="array" ref="AB43">IF($BR43&lt;0,0,INDEX('Data 1.1'!$E$13:INDEX('Data 1.1'!$BX:$BX, $R$1), $BR43,AB$2))</f>
        <v>3.25</v>
      </c>
      <c r="AC43" s="69" cm="1">
        <f t="array" ref="AC43">IF($BR43&lt;0,0,INDEX('Data 1.1'!$E$13:INDEX('Data 1.1'!$BX:$BX, $R$1), $BR43,AC$2))</f>
        <v>10.512</v>
      </c>
      <c r="AD43" s="69" cm="1">
        <f t="array" ref="AD43">IF($BR43&lt;0,0,INDEX('Data 1.1'!$E$13:INDEX('Data 1.1'!$BX:$BX, $R$1), $BR43,AD$2))</f>
        <v>79.894999999999996</v>
      </c>
      <c r="AE43" s="69" cm="1">
        <f t="array" ref="AE43">IF($BR43&lt;0,0,INDEX('Data 1.1'!$E$13:INDEX('Data 1.1'!$BX:$BX, $R$1), $BR43,AE$2))</f>
        <v>0.373</v>
      </c>
      <c r="AF43" s="69" cm="1">
        <f t="array" ref="AF43">IF($BR43&lt;0,0,INDEX('Data 1.1'!$E$13:INDEX('Data 1.1'!$BX:$BX, $R$1), $BR43,AF$2))</f>
        <v>23.57</v>
      </c>
      <c r="AG43" s="69" cm="1">
        <f t="array" ref="AG43">IF($BR43&lt;0,0,INDEX('Data 1.1'!$E$13:INDEX('Data 1.1'!$BX:$BX, $R$1), $BR43,AG$2))</f>
        <v>775.48800000000006</v>
      </c>
      <c r="AH43" s="69" cm="1">
        <f t="array" ref="AH43">IF($BR43&lt;0,0,INDEX('Data 1.1'!$E$13:INDEX('Data 1.1'!$BX:$BX, $R$1), $BR43,AH$2))</f>
        <v>3.6230000000000002</v>
      </c>
      <c r="AI43" s="69" cm="1">
        <f t="array" ref="AI43">IF($BR43&lt;0,0,INDEX('Data 1.1'!$E$13:INDEX('Data 1.1'!$BX:$BX, $R$1), $BR43,AI$2))</f>
        <v>9.8209999999999997</v>
      </c>
      <c r="AJ43" s="69"/>
      <c r="AK43" s="69" cm="1">
        <f t="array" ref="AK43">IF($BR43&lt;0,0,INDEX('Data 1.1'!$E$13:INDEX('Data 1.1'!$BX:$BX, $R$1), $BR43,AK$2))</f>
        <v>3567.5549999999998</v>
      </c>
      <c r="AL43" s="69" cm="1">
        <f t="array" ref="AL43">IF($BR43&lt;0,0,INDEX('Data 1.1'!$E$13:INDEX('Data 1.1'!$BX:$BX, $R$1), $BR43,AL$2))</f>
        <v>16.667000000000002</v>
      </c>
      <c r="AM43" s="69" cm="1">
        <f t="array" ref="AM43">IF($BR43&lt;0,0,INDEX('Data 1.1'!$E$13:INDEX('Data 1.1'!$BX:$BX, $R$1), $BR43,AM$2))</f>
        <v>2.254</v>
      </c>
      <c r="AN43" s="69"/>
      <c r="AO43" s="69" cm="1">
        <f t="array" ref="AO43">IF($BR43&lt;0,0,INDEX('Data 1.1'!$E$13:INDEX('Data 1.1'!$BX:$BX, $R$1), $BR43,AO$2))</f>
        <v>4343.0429999999997</v>
      </c>
      <c r="AP43" s="69" cm="1">
        <f t="array" ref="AP43">IF($BR43&lt;0,0,INDEX('Data 1.1'!$E$13:INDEX('Data 1.1'!$BX:$BX, $R$1), $BR43,AP$2))</f>
        <v>20.29</v>
      </c>
      <c r="AQ43" s="69" cm="1">
        <f t="array" ref="AQ43">IF($BR43&lt;0,0,INDEX('Data 1.1'!$E$13:INDEX('Data 1.1'!$BX:$BX, $R$1), $BR43,AQ$2))</f>
        <v>0.79400000000000004</v>
      </c>
      <c r="AR43" s="69"/>
      <c r="AS43" s="69" cm="1">
        <f t="array" ref="AS43">IF($BR43&lt;0,0,INDEX('Data 1.1'!$E$13:INDEX('Data 1.1'!$BX:$BX, $R$1), $BR43,AS$2))</f>
        <v>14168.538</v>
      </c>
      <c r="AT43" s="69" cm="1">
        <f t="array" ref="AT43">IF($BR43&lt;0,0,INDEX('Data 1.1'!$E$13:INDEX('Data 1.1'!$BX:$BX, $R$1), $BR43,AT$2))</f>
        <v>66.194000000000003</v>
      </c>
      <c r="AU43" s="69" cm="1">
        <f t="array" ref="AU43">IF($BR43&lt;0,0,INDEX('Data 1.1'!$E$13:INDEX('Data 1.1'!$BX:$BX, $R$1), $BR43,AU$2))</f>
        <v>0.23799999999999999</v>
      </c>
      <c r="AV43" s="69"/>
      <c r="AW43" s="69" cm="1">
        <f t="array" ref="AW43">IF($BR43&lt;0,0,INDEX('Data 1.1'!$E$13:INDEX('Data 1.1'!$BX:$BX, $R$1), $BR43,AW$2))</f>
        <v>55.460999999999999</v>
      </c>
      <c r="AX43" s="69" cm="1">
        <f t="array" ref="AX43">IF($BR43&lt;0,0,INDEX('Data 1.1'!$E$13:INDEX('Data 1.1'!$BX:$BX, $R$1), $BR43,AX$2))</f>
        <v>0.25900000000000001</v>
      </c>
      <c r="AY43" s="69" cm="1">
        <f t="array" ref="AY43">IF($BR43&lt;0,0,INDEX('Data 1.1'!$E$13:INDEX('Data 1.1'!$BX:$BX, $R$1), $BR43,AY$2))</f>
        <v>36.966000000000001</v>
      </c>
      <c r="AZ43" s="69" cm="1">
        <f t="array" ref="AZ43">IF($BR43&lt;0,0,INDEX('Data 1.1'!$E$13:INDEX('Data 1.1'!$BX:$BX, $R$1), $BR43,AZ$2))</f>
        <v>517.22</v>
      </c>
      <c r="BA43" s="69" cm="1">
        <f t="array" ref="BA43">IF($BR43&lt;0,0,INDEX('Data 1.1'!$E$13:INDEX('Data 1.1'!$BX:$BX, $R$1), $BR43,BA$2))</f>
        <v>2.4159999999999999</v>
      </c>
      <c r="BB43" s="69" cm="1">
        <f t="array" ref="BB43">IF($BR43&lt;0,0,INDEX('Data 1.1'!$E$13:INDEX('Data 1.1'!$BX:$BX, $R$1), $BR43,BB$2))</f>
        <v>3.37</v>
      </c>
      <c r="BC43" s="69" cm="1">
        <f t="array" ref="BC43">IF($BR43&lt;0,0,INDEX('Data 1.1'!$E$13:INDEX('Data 1.1'!$BX:$BX, $R$1), $BR43,BC$2))</f>
        <v>572.68100000000004</v>
      </c>
      <c r="BD43" s="69" cm="1">
        <f t="array" ref="BD43">IF($BR43&lt;0,0,INDEX('Data 1.1'!$E$13:INDEX('Data 1.1'!$BX:$BX, $R$1), $BR43,BD$2))</f>
        <v>2.6749999999999998</v>
      </c>
      <c r="BE43" s="69" cm="1">
        <f t="array" ref="BE43">IF($BR43&lt;0,0,INDEX('Data 1.1'!$E$13:INDEX('Data 1.1'!$BX:$BX, $R$1), $BR43,BE$2))</f>
        <v>2.5590000000000002</v>
      </c>
      <c r="BF43" s="69"/>
      <c r="BG43" s="69" cm="1">
        <f t="array" ref="BG43">IF($BR43&lt;0,0,INDEX('Data 1.1'!$E$13:INDEX('Data 1.1'!$BX:$BX, $R$1), $BR43,BG$2))</f>
        <v>14741.218999999999</v>
      </c>
      <c r="BH43" s="69" cm="1">
        <f t="array" ref="BH43">IF($BR43&lt;0,0,INDEX('Data 1.1'!$E$13:INDEX('Data 1.1'!$BX:$BX, $R$1), $BR43,BH$2))</f>
        <v>68.869</v>
      </c>
      <c r="BI43" s="69" cm="1">
        <f t="array" ref="BI43">IF($BR43&lt;0,0,INDEX('Data 1.1'!$E$13:INDEX('Data 1.1'!$BX:$BX, $R$1), $BR43,BI$2))</f>
        <v>0.22900000000000001</v>
      </c>
      <c r="BJ43" s="69"/>
      <c r="BK43" s="69" cm="1">
        <f t="array" ref="BK43">IF($BR43&lt;0,0,INDEX('Data 1.1'!$E$13:INDEX('Data 1.1'!$BX:$BX, $R$1), $BR43,BK$2))</f>
        <v>6663.45</v>
      </c>
      <c r="BL43" s="69" cm="1">
        <f t="array" ref="BL43">IF($BR43&lt;0,0,INDEX('Data 1.1'!$E$13:INDEX('Data 1.1'!$BX:$BX, $R$1), $BR43,BL$2))</f>
        <v>31.131</v>
      </c>
      <c r="BM43" s="69" cm="1">
        <f t="array" ref="BM43">IF($BR43&lt;0,0,INDEX('Data 1.1'!$E$13:INDEX('Data 1.1'!$BX:$BX, $R$1), $BR43,BM$2))</f>
        <v>0.50900000000000001</v>
      </c>
      <c r="BN43" s="69"/>
      <c r="BO43" s="69" cm="1">
        <f t="array" ref="BO43">IF($BR43&lt;0,0,INDEX('Data 1.1'!$E$13:INDEX('Data 1.1'!$BX:$BX, $R$1), $BR43,BO$2))</f>
        <v>21404.669000000002</v>
      </c>
      <c r="BP43" s="69" cm="1">
        <f t="array" ref="BP43">IF($BR43&lt;0,0,INDEX('Data 1.1'!$E$13:INDEX('Data 1.1'!$BX:$BX, $R$1), $BR43,BP$2))</f>
        <v>100</v>
      </c>
      <c r="BQ43" s="69" cm="1">
        <f t="array" ref="BQ43">IF($BR43&lt;0,0,INDEX('Data 1.1'!$E$13:INDEX('Data 1.1'!$BX:$BX, $R$1), $BR43,BQ$2))</f>
        <v>2.9000000000000001E-2</v>
      </c>
      <c r="BR43" s="12">
        <f t="shared" si="2"/>
        <v>32</v>
      </c>
    </row>
  </sheetData>
  <mergeCells count="15">
    <mergeCell ref="Q3:S3"/>
    <mergeCell ref="U3:W3"/>
    <mergeCell ref="X3:Z3"/>
    <mergeCell ref="AA3:AC3"/>
    <mergeCell ref="AD3:AF3"/>
    <mergeCell ref="BC3:BE3"/>
    <mergeCell ref="BG3:BI3"/>
    <mergeCell ref="BK3:BM3"/>
    <mergeCell ref="BO3:BQ3"/>
    <mergeCell ref="AG3:AI3"/>
    <mergeCell ref="AK3:AM3"/>
    <mergeCell ref="AO3:AQ3"/>
    <mergeCell ref="AS3:AU3"/>
    <mergeCell ref="AW3:AY3"/>
    <mergeCell ref="AZ3:BB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1937-9DD1-4214-AD26-F67B77550F34}">
  <dimension ref="A1:BV43"/>
  <sheetViews>
    <sheetView topLeftCell="B1" workbookViewId="0">
      <selection activeCell="H29" sqref="H29"/>
    </sheetView>
  </sheetViews>
  <sheetFormatPr defaultRowHeight="14.25"/>
  <cols>
    <col min="1" max="1" width="3.625" customWidth="1"/>
    <col min="2" max="2" width="8.375" bestFit="1" customWidth="1"/>
    <col min="3" max="3" width="20" bestFit="1" customWidth="1"/>
    <col min="4" max="4" width="6.25" bestFit="1" customWidth="1"/>
    <col min="5" max="5" width="2.625" customWidth="1"/>
    <col min="6" max="6" width="8.375" bestFit="1" customWidth="1"/>
    <col min="7" max="7" width="5.875" bestFit="1" customWidth="1"/>
    <col min="8" max="8" width="6.25" bestFit="1" customWidth="1"/>
    <col min="9" max="9" width="2.625" customWidth="1"/>
    <col min="10" max="10" width="8.375" bestFit="1" customWidth="1"/>
    <col min="11" max="11" width="30.875" bestFit="1" customWidth="1"/>
    <col min="12" max="12" width="6.25" bestFit="1" customWidth="1"/>
    <col min="13" max="13" width="3.875" bestFit="1" customWidth="1"/>
    <col min="14" max="14" width="2.625" customWidth="1"/>
    <col min="15" max="15" width="8.375" bestFit="1" customWidth="1"/>
  </cols>
  <sheetData>
    <row r="1" spans="1:74" ht="15">
      <c r="A1" s="68" t="s">
        <v>97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20" t="s">
        <v>96</v>
      </c>
      <c r="R1" s="24">
        <f>'Calculation 1.1'!X1</f>
        <v>3468</v>
      </c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</row>
    <row r="2" spans="1:74">
      <c r="B2" s="66" t="s">
        <v>90</v>
      </c>
      <c r="C2" s="66" t="s">
        <v>77</v>
      </c>
      <c r="D2" s="66" t="s">
        <v>92</v>
      </c>
      <c r="E2" s="66"/>
      <c r="F2" s="66" t="s">
        <v>90</v>
      </c>
      <c r="G2" s="66" t="s">
        <v>27</v>
      </c>
      <c r="H2" s="66" t="s">
        <v>92</v>
      </c>
      <c r="J2" s="66" t="s">
        <v>90</v>
      </c>
      <c r="K2" s="66" t="s">
        <v>91</v>
      </c>
      <c r="L2" s="66" t="s">
        <v>92</v>
      </c>
      <c r="O2" s="66" t="s">
        <v>90</v>
      </c>
      <c r="P2" s="13"/>
      <c r="Q2" s="23">
        <v>25</v>
      </c>
      <c r="R2" s="23">
        <v>26</v>
      </c>
      <c r="S2" s="23">
        <v>27</v>
      </c>
      <c r="T2" s="23"/>
      <c r="U2" s="23">
        <v>28</v>
      </c>
      <c r="V2" s="23">
        <v>29</v>
      </c>
      <c r="W2" s="23">
        <v>30</v>
      </c>
      <c r="X2" s="23">
        <v>31</v>
      </c>
      <c r="Y2" s="23">
        <v>32</v>
      </c>
      <c r="Z2" s="23">
        <v>33</v>
      </c>
      <c r="AA2" s="23">
        <v>34</v>
      </c>
      <c r="AB2" s="23">
        <v>35</v>
      </c>
      <c r="AC2" s="23">
        <v>36</v>
      </c>
      <c r="AD2" s="23"/>
      <c r="AE2" s="23">
        <v>37</v>
      </c>
      <c r="AF2" s="23">
        <v>38</v>
      </c>
      <c r="AG2" s="23">
        <v>39</v>
      </c>
      <c r="AH2" s="23"/>
      <c r="AI2" s="23">
        <v>40</v>
      </c>
      <c r="AJ2" s="23">
        <v>41</v>
      </c>
      <c r="AK2" s="23">
        <v>42</v>
      </c>
      <c r="AL2" s="23"/>
      <c r="AM2" s="23">
        <v>43</v>
      </c>
      <c r="AN2" s="23">
        <v>44</v>
      </c>
      <c r="AO2" s="23">
        <v>45</v>
      </c>
      <c r="AP2" s="23">
        <v>46</v>
      </c>
      <c r="AQ2" s="23">
        <v>47</v>
      </c>
      <c r="AR2" s="23">
        <v>48</v>
      </c>
      <c r="AS2" s="23">
        <v>49</v>
      </c>
      <c r="AT2" s="23">
        <v>50</v>
      </c>
      <c r="AU2" s="23">
        <v>51</v>
      </c>
      <c r="AV2" s="23"/>
      <c r="AW2" s="23">
        <v>52</v>
      </c>
      <c r="AX2" s="23">
        <v>53</v>
      </c>
      <c r="AY2" s="23">
        <v>54</v>
      </c>
      <c r="AZ2" s="23"/>
      <c r="BA2" s="23">
        <v>55</v>
      </c>
      <c r="BB2" s="23">
        <v>56</v>
      </c>
      <c r="BC2" s="23">
        <v>57</v>
      </c>
      <c r="BD2" s="23"/>
      <c r="BE2" s="23">
        <v>58</v>
      </c>
      <c r="BF2" s="23">
        <v>59</v>
      </c>
      <c r="BG2" s="23">
        <v>60</v>
      </c>
      <c r="BH2" s="23">
        <v>61</v>
      </c>
      <c r="BI2" s="23">
        <v>62</v>
      </c>
      <c r="BJ2" s="23">
        <v>63</v>
      </c>
      <c r="BK2" s="23">
        <v>64</v>
      </c>
      <c r="BL2" s="23">
        <v>65</v>
      </c>
      <c r="BM2" s="23">
        <v>66</v>
      </c>
      <c r="BN2" s="23"/>
      <c r="BO2" s="23">
        <v>67</v>
      </c>
      <c r="BP2" s="23">
        <v>68</v>
      </c>
      <c r="BQ2" s="23">
        <v>69</v>
      </c>
      <c r="BR2" s="23"/>
      <c r="BS2" s="23">
        <v>70</v>
      </c>
      <c r="BT2" s="23">
        <v>71</v>
      </c>
      <c r="BU2" s="23">
        <v>72</v>
      </c>
      <c r="BV2" s="13"/>
    </row>
    <row r="3" spans="1:74">
      <c r="A3" s="12"/>
      <c r="B3" s="12">
        <f>VLOOKUP('Table 1.2'!B6,C3:D4,2,FALSE)</f>
        <v>1</v>
      </c>
      <c r="C3" s="23" t="s">
        <v>44</v>
      </c>
      <c r="D3" s="23">
        <f>'Calculation 1.1'!I3</f>
        <v>1</v>
      </c>
      <c r="F3" s="12">
        <f>VLOOKUP('Table 1.2'!B8,G3:H5,2,FALSE)</f>
        <v>0</v>
      </c>
      <c r="G3" s="23" t="s">
        <v>26</v>
      </c>
      <c r="H3" s="23">
        <f>'Calculation 1.1'!M3</f>
        <v>0</v>
      </c>
      <c r="J3" s="12">
        <f>VLOOKUP('Table 1.3'!B7,K3:L22,2,FALSE)</f>
        <v>0</v>
      </c>
      <c r="K3" s="23" t="str">
        <f>IF('Table 1.3'!B6="People aged 18 years and over","People aged 18 years and over","People aged 18 - 75 years")</f>
        <v>People aged 18 years and over</v>
      </c>
      <c r="L3" s="23">
        <f>'Calculation 1.1'!Q3</f>
        <v>0</v>
      </c>
      <c r="O3" s="12">
        <f>B3+F3+J3</f>
        <v>1</v>
      </c>
      <c r="P3" s="18"/>
      <c r="Q3" s="120"/>
      <c r="R3" s="120"/>
      <c r="S3" s="120"/>
      <c r="T3" s="29"/>
      <c r="U3" s="120"/>
      <c r="V3" s="120"/>
      <c r="W3" s="120"/>
      <c r="X3" s="120"/>
      <c r="Y3" s="120"/>
      <c r="Z3" s="120"/>
      <c r="AA3" s="120"/>
      <c r="AB3" s="120"/>
      <c r="AC3" s="120"/>
      <c r="AD3" s="29"/>
      <c r="AE3" s="120"/>
      <c r="AF3" s="120"/>
      <c r="AG3" s="120"/>
      <c r="AH3" s="29"/>
      <c r="AI3" s="120"/>
      <c r="AJ3" s="120"/>
      <c r="AK3" s="120"/>
      <c r="AL3" s="29"/>
      <c r="AM3" s="120"/>
      <c r="AN3" s="120"/>
      <c r="AO3" s="120"/>
      <c r="AP3" s="120"/>
      <c r="AQ3" s="120"/>
      <c r="AR3" s="120"/>
      <c r="AS3" s="120"/>
      <c r="AT3" s="120"/>
      <c r="AU3" s="120"/>
      <c r="AV3" s="29"/>
      <c r="AW3" s="120"/>
      <c r="AX3" s="120"/>
      <c r="AY3" s="120"/>
      <c r="AZ3" s="29"/>
      <c r="BA3" s="120"/>
      <c r="BB3" s="120"/>
      <c r="BC3" s="120"/>
      <c r="BD3" s="29"/>
      <c r="BE3" s="120"/>
      <c r="BF3" s="120"/>
      <c r="BG3" s="120"/>
      <c r="BH3" s="120"/>
      <c r="BI3" s="120"/>
      <c r="BJ3" s="120"/>
      <c r="BK3" s="120"/>
      <c r="BL3" s="120"/>
      <c r="BM3" s="120"/>
      <c r="BN3" s="29"/>
      <c r="BO3" s="120"/>
      <c r="BP3" s="120"/>
      <c r="BQ3" s="120"/>
      <c r="BR3" s="29"/>
      <c r="BS3" s="120"/>
      <c r="BT3" s="120"/>
      <c r="BU3" s="120"/>
      <c r="BV3" s="13"/>
    </row>
    <row r="4" spans="1:74">
      <c r="C4" s="23" t="s">
        <v>65</v>
      </c>
      <c r="D4" s="23">
        <f>'Calculation 1.1'!I4</f>
        <v>1729</v>
      </c>
      <c r="G4" s="23" t="s">
        <v>24</v>
      </c>
      <c r="H4" s="23">
        <f>'Calculation 1.1'!M4</f>
        <v>32</v>
      </c>
      <c r="K4" s="23" t="s">
        <v>66</v>
      </c>
      <c r="L4" s="23">
        <f>'Calculation 1.1'!Q4</f>
        <v>96</v>
      </c>
      <c r="P4" s="25" t="s">
        <v>79</v>
      </c>
      <c r="Q4" s="19" t="s">
        <v>6</v>
      </c>
      <c r="R4" s="19" t="s">
        <v>7</v>
      </c>
      <c r="S4" s="19" t="s">
        <v>23</v>
      </c>
      <c r="T4" s="19"/>
      <c r="U4" s="19" t="s">
        <v>6</v>
      </c>
      <c r="V4" s="19" t="s">
        <v>7</v>
      </c>
      <c r="W4" s="19" t="s">
        <v>23</v>
      </c>
      <c r="X4" s="19" t="s">
        <v>6</v>
      </c>
      <c r="Y4" s="19" t="s">
        <v>7</v>
      </c>
      <c r="Z4" s="19" t="s">
        <v>23</v>
      </c>
      <c r="AA4" s="19" t="s">
        <v>6</v>
      </c>
      <c r="AB4" s="19" t="s">
        <v>7</v>
      </c>
      <c r="AC4" s="19" t="s">
        <v>23</v>
      </c>
      <c r="AD4" s="19"/>
      <c r="AE4" s="19" t="s">
        <v>6</v>
      </c>
      <c r="AF4" s="19" t="s">
        <v>7</v>
      </c>
      <c r="AG4" s="19" t="s">
        <v>23</v>
      </c>
      <c r="AH4" s="19"/>
      <c r="AI4" s="19" t="s">
        <v>6</v>
      </c>
      <c r="AJ4" s="19" t="s">
        <v>7</v>
      </c>
      <c r="AK4" s="19" t="s">
        <v>23</v>
      </c>
      <c r="AL4" s="19"/>
      <c r="AM4" s="19" t="s">
        <v>6</v>
      </c>
      <c r="AN4" s="19" t="s">
        <v>7</v>
      </c>
      <c r="AO4" s="19" t="s">
        <v>23</v>
      </c>
      <c r="AP4" s="19" t="s">
        <v>6</v>
      </c>
      <c r="AQ4" s="19" t="s">
        <v>7</v>
      </c>
      <c r="AR4" s="19" t="s">
        <v>23</v>
      </c>
      <c r="AS4" s="19" t="s">
        <v>6</v>
      </c>
      <c r="AT4" s="19" t="s">
        <v>7</v>
      </c>
      <c r="AU4" s="19" t="s">
        <v>23</v>
      </c>
      <c r="AV4" s="19"/>
      <c r="AW4" s="19" t="s">
        <v>6</v>
      </c>
      <c r="AX4" s="19" t="s">
        <v>7</v>
      </c>
      <c r="AY4" s="19" t="s">
        <v>23</v>
      </c>
      <c r="AZ4" s="19"/>
      <c r="BA4" s="19" t="s">
        <v>6</v>
      </c>
      <c r="BB4" s="19" t="s">
        <v>7</v>
      </c>
      <c r="BC4" s="19" t="s">
        <v>23</v>
      </c>
      <c r="BD4" s="19"/>
      <c r="BE4" s="19" t="s">
        <v>6</v>
      </c>
      <c r="BF4" s="19" t="s">
        <v>7</v>
      </c>
      <c r="BG4" s="19" t="s">
        <v>23</v>
      </c>
      <c r="BH4" s="19" t="s">
        <v>6</v>
      </c>
      <c r="BI4" s="19" t="s">
        <v>7</v>
      </c>
      <c r="BJ4" s="19" t="s">
        <v>23</v>
      </c>
      <c r="BK4" s="19" t="s">
        <v>6</v>
      </c>
      <c r="BL4" s="19" t="s">
        <v>7</v>
      </c>
      <c r="BM4" s="19" t="s">
        <v>23</v>
      </c>
      <c r="BN4" s="19"/>
      <c r="BO4" s="19" t="s">
        <v>6</v>
      </c>
      <c r="BP4" s="19" t="s">
        <v>7</v>
      </c>
      <c r="BQ4" s="19" t="s">
        <v>23</v>
      </c>
      <c r="BR4" s="19"/>
      <c r="BS4" s="19" t="s">
        <v>6</v>
      </c>
      <c r="BT4" s="19" t="s">
        <v>7</v>
      </c>
      <c r="BU4" s="19" t="s">
        <v>23</v>
      </c>
      <c r="BV4" s="13"/>
    </row>
    <row r="5" spans="1:74">
      <c r="G5" s="23" t="s">
        <v>25</v>
      </c>
      <c r="H5" s="23">
        <f>'Calculation 1.1'!M5</f>
        <v>64</v>
      </c>
      <c r="K5" s="23" t="s">
        <v>67</v>
      </c>
      <c r="L5" s="23">
        <f>'Calculation 1.1'!Q5</f>
        <v>192</v>
      </c>
      <c r="P5" s="35">
        <v>41883</v>
      </c>
      <c r="Q5" s="24" cm="1">
        <f t="array" ref="Q5">IF($BV5&lt;0,0,INDEX('Data 1.1'!$E$13:INDEX('Data 1.1'!$BX:$BX, $R$1), $BV5,Q$2))</f>
        <v>11084.13</v>
      </c>
      <c r="R5" s="24" cm="1">
        <f t="array" ref="R5">IF($BV5&lt;0,0,INDEX('Data 1.1'!$E$13:INDEX('Data 1.1'!$BX:$BX, $R$1), $BV5,R$2))</f>
        <v>63.622</v>
      </c>
      <c r="S5" s="24" cm="1">
        <f t="array" ref="S5">IF($BV5&lt;0,0,INDEX('Data 1.1'!$E$13:INDEX('Data 1.1'!$BX:$BX, $R$1), $BV5,S$2))</f>
        <v>0.44</v>
      </c>
      <c r="T5" s="24"/>
      <c r="U5" s="24" cm="1">
        <f t="array" ref="U5">IF($BV5&lt;0,0,INDEX('Data 1.1'!$E$13:INDEX('Data 1.1'!$BX:$BX, $R$1), $BV5,U$2))</f>
        <v>22.986999999999998</v>
      </c>
      <c r="V5" s="24" cm="1">
        <f t="array" ref="V5">IF($BV5&lt;0,0,INDEX('Data 1.1'!$E$13:INDEX('Data 1.1'!$BX:$BX, $R$1), $BV5,V$2))</f>
        <v>0.13200000000000001</v>
      </c>
      <c r="W5" s="24" cm="1">
        <f t="array" ref="W5">IF($BV5&lt;0,0,INDEX('Data 1.1'!$E$13:INDEX('Data 1.1'!$BX:$BX, $R$1), $BV5,W$2))</f>
        <v>58.893000000000001</v>
      </c>
      <c r="X5" s="24" cm="1">
        <f t="array" ref="X5">IF($BV5&lt;0,0,INDEX('Data 1.1'!$E$13:INDEX('Data 1.1'!$BX:$BX, $R$1), $BV5,X$2))</f>
        <v>636.42600000000004</v>
      </c>
      <c r="Y5" s="24" cm="1">
        <f t="array" ref="Y5">IF($BV5&lt;0,0,INDEX('Data 1.1'!$E$13:INDEX('Data 1.1'!$BX:$BX, $R$1), $BV5,Y$2))</f>
        <v>3.653</v>
      </c>
      <c r="Z5" s="24" cm="1">
        <f t="array" ref="Z5">IF($BV5&lt;0,0,INDEX('Data 1.1'!$E$13:INDEX('Data 1.1'!$BX:$BX, $R$1), $BV5,Z$2))</f>
        <v>2.528</v>
      </c>
      <c r="AA5" s="24" cm="1">
        <f t="array" ref="AA5">IF($BV5&lt;0,0,INDEX('Data 1.1'!$E$13:INDEX('Data 1.1'!$BX:$BX, $R$1), $BV5,AA$2))</f>
        <v>659.41300000000001</v>
      </c>
      <c r="AB5" s="24" cm="1">
        <f t="array" ref="AB5">IF($BV5&lt;0,0,INDEX('Data 1.1'!$E$13:INDEX('Data 1.1'!$BX:$BX, $R$1), $BV5,AB$2))</f>
        <v>3.7850000000000001</v>
      </c>
      <c r="AC5" s="24" cm="1">
        <f t="array" ref="AC5">IF($BV5&lt;0,0,INDEX('Data 1.1'!$E$13:INDEX('Data 1.1'!$BX:$BX, $R$1), $BV5,AC$2))</f>
        <v>1.73</v>
      </c>
      <c r="AD5" s="24"/>
      <c r="AE5" s="24" cm="1">
        <f t="array" ref="AE5">IF($BV5&lt;0,0,INDEX('Data 1.1'!$E$13:INDEX('Data 1.1'!$BX:$BX, $R$1), $BV5,AE$2))</f>
        <v>11743.543</v>
      </c>
      <c r="AF5" s="24" cm="1">
        <f t="array" ref="AF5">IF($BV5&lt;0,0,INDEX('Data 1.1'!$E$13:INDEX('Data 1.1'!$BX:$BX, $R$1), $BV5,AF$2))</f>
        <v>67.406999999999996</v>
      </c>
      <c r="AG5" s="24" cm="1">
        <f t="array" ref="AG5">IF($BV5&lt;0,0,INDEX('Data 1.1'!$E$13:INDEX('Data 1.1'!$BX:$BX, $R$1), $BV5,AG$2))</f>
        <v>0.41399999999999998</v>
      </c>
      <c r="AH5" s="24"/>
      <c r="AI5" s="24" cm="1">
        <f t="array" ref="AI5">IF($BV5&lt;0,0,INDEX('Data 1.1'!$E$13:INDEX('Data 1.1'!$BX:$BX, $R$1), $BV5,AI$2))</f>
        <v>109.98099999999999</v>
      </c>
      <c r="AJ5" s="24" cm="1">
        <f t="array" ref="AJ5">IF($BV5&lt;0,0,INDEX('Data 1.1'!$E$13:INDEX('Data 1.1'!$BX:$BX, $R$1), $BV5,AJ$2))</f>
        <v>0.63100000000000001</v>
      </c>
      <c r="AK5" s="24" cm="1">
        <f t="array" ref="AK5">IF($BV5&lt;0,0,INDEX('Data 1.1'!$E$13:INDEX('Data 1.1'!$BX:$BX, $R$1), $BV5,AK$2))</f>
        <v>34.051000000000002</v>
      </c>
      <c r="AL5" s="24"/>
      <c r="AM5" s="24" cm="1">
        <f t="array" ref="AM5">IF($BV5&lt;0,0,INDEX('Data 1.1'!$E$13:INDEX('Data 1.1'!$BX:$BX, $R$1), $BV5,AM$2))</f>
        <v>27.143999999999998</v>
      </c>
      <c r="AN5" s="24" cm="1">
        <f t="array" ref="AN5">IF($BV5&lt;0,0,INDEX('Data 1.1'!$E$13:INDEX('Data 1.1'!$BX:$BX, $R$1), $BV5,AN$2))</f>
        <v>0.156</v>
      </c>
      <c r="AO5" s="24" cm="1">
        <f t="array" ref="AO5">IF($BV5&lt;0,0,INDEX('Data 1.1'!$E$13:INDEX('Data 1.1'!$BX:$BX, $R$1), $BV5,AO$2))</f>
        <v>44.100999999999999</v>
      </c>
      <c r="AP5" s="24" cm="1">
        <f t="array" ref="AP5">IF($BV5&lt;0,0,INDEX('Data 1.1'!$E$13:INDEX('Data 1.1'!$BX:$BX, $R$1), $BV5,AP$2))</f>
        <v>759.53200000000004</v>
      </c>
      <c r="AQ5" s="24" cm="1">
        <f t="array" ref="AQ5">IF($BV5&lt;0,0,INDEX('Data 1.1'!$E$13:INDEX('Data 1.1'!$BX:$BX, $R$1), $BV5,AQ$2))</f>
        <v>4.3600000000000003</v>
      </c>
      <c r="AR5" s="24" cm="1">
        <f t="array" ref="AR5">IF($BV5&lt;0,0,INDEX('Data 1.1'!$E$13:INDEX('Data 1.1'!$BX:$BX, $R$1), $BV5,AR$2))</f>
        <v>11.503</v>
      </c>
      <c r="AS5" s="24" cm="1">
        <f t="array" ref="AS5">IF($BV5&lt;0,0,INDEX('Data 1.1'!$E$13:INDEX('Data 1.1'!$BX:$BX, $R$1), $BV5,AS$2))</f>
        <v>786.67600000000004</v>
      </c>
      <c r="AT5" s="24" cm="1">
        <f t="array" ref="AT5">IF($BV5&lt;0,0,INDEX('Data 1.1'!$E$13:INDEX('Data 1.1'!$BX:$BX, $R$1), $BV5,AT$2))</f>
        <v>4.5149999999999997</v>
      </c>
      <c r="AU5" s="24" cm="1">
        <f t="array" ref="AU5">IF($BV5&lt;0,0,INDEX('Data 1.1'!$E$13:INDEX('Data 1.1'!$BX:$BX, $R$1), $BV5,AU$2))</f>
        <v>10.893000000000001</v>
      </c>
      <c r="AV5" s="24"/>
      <c r="AW5" s="24" cm="1">
        <f t="array" ref="AW5">IF($BV5&lt;0,0,INDEX('Data 1.1'!$E$13:INDEX('Data 1.1'!$BX:$BX, $R$1), $BV5,AW$2))</f>
        <v>497.13299999999998</v>
      </c>
      <c r="AX5" s="24" cm="1">
        <f t="array" ref="AX5">IF($BV5&lt;0,0,INDEX('Data 1.1'!$E$13:INDEX('Data 1.1'!$BX:$BX, $R$1), $BV5,AX$2))</f>
        <v>2.8530000000000002</v>
      </c>
      <c r="AY5" s="24" cm="1">
        <f t="array" ref="AY5">IF($BV5&lt;0,0,INDEX('Data 1.1'!$E$13:INDEX('Data 1.1'!$BX:$BX, $R$1), $BV5,AY$2))</f>
        <v>14.532</v>
      </c>
      <c r="AZ5" s="24"/>
      <c r="BA5" s="24" cm="1">
        <f t="array" ref="BA5">IF($BV5&lt;0,0,INDEX('Data 1.1'!$E$13:INDEX('Data 1.1'!$BX:$BX, $R$1), $BV5,BA$2))</f>
        <v>1283.808</v>
      </c>
      <c r="BB5" s="24" cm="1">
        <f t="array" ref="BB5">IF($BV5&lt;0,0,INDEX('Data 1.1'!$E$13:INDEX('Data 1.1'!$BX:$BX, $R$1), $BV5,BB$2))</f>
        <v>7.3689999999999998</v>
      </c>
      <c r="BC5" s="24" cm="1">
        <f t="array" ref="BC5">IF($BV5&lt;0,0,INDEX('Data 1.1'!$E$13:INDEX('Data 1.1'!$BX:$BX, $R$1), $BV5,BC$2))</f>
        <v>7.6020000000000003</v>
      </c>
      <c r="BD5" s="24"/>
      <c r="BE5" s="24" cm="1">
        <f t="array" ref="BE5">IF($BV5&lt;0,0,INDEX('Data 1.1'!$E$13:INDEX('Data 1.1'!$BX:$BX, $R$1), $BV5,BE$2))</f>
        <v>2282.8200000000002</v>
      </c>
      <c r="BF5" s="24" cm="1">
        <f t="array" ref="BF5">IF($BV5&lt;0,0,INDEX('Data 1.1'!$E$13:INDEX('Data 1.1'!$BX:$BX, $R$1), $BV5,BF$2))</f>
        <v>13.103</v>
      </c>
      <c r="BG5" s="24" cm="1">
        <f t="array" ref="BG5">IF($BV5&lt;0,0,INDEX('Data 1.1'!$E$13:INDEX('Data 1.1'!$BX:$BX, $R$1), $BV5,BG$2))</f>
        <v>6.2649999999999997</v>
      </c>
      <c r="BH5" s="24" cm="1">
        <f t="array" ref="BH5">IF($BV5&lt;0,0,INDEX('Data 1.1'!$E$13:INDEX('Data 1.1'!$BX:$BX, $R$1), $BV5,BH$2))</f>
        <v>2001.7439999999999</v>
      </c>
      <c r="BI5" s="24" cm="1">
        <f t="array" ref="BI5">IF($BV5&lt;0,0,INDEX('Data 1.1'!$E$13:INDEX('Data 1.1'!$BX:$BX, $R$1), $BV5,BI$2))</f>
        <v>11.49</v>
      </c>
      <c r="BJ5" s="24" cm="1">
        <f t="array" ref="BJ5">IF($BV5&lt;0,0,INDEX('Data 1.1'!$E$13:INDEX('Data 1.1'!$BX:$BX, $R$1), $BV5,BJ$2))</f>
        <v>4.992</v>
      </c>
      <c r="BK5" s="24" cm="1">
        <f t="array" ref="BK5">IF($BV5&lt;0,0,INDEX('Data 1.1'!$E$13:INDEX('Data 1.1'!$BX:$BX, $R$1), $BV5,BK$2))</f>
        <v>4284.5640000000003</v>
      </c>
      <c r="BL5" s="24" cm="1">
        <f t="array" ref="BL5">IF($BV5&lt;0,0,INDEX('Data 1.1'!$E$13:INDEX('Data 1.1'!$BX:$BX, $R$1), $BV5,BL$2))</f>
        <v>24.593</v>
      </c>
      <c r="BM5" s="24" cm="1">
        <f t="array" ref="BM5">IF($BV5&lt;0,0,INDEX('Data 1.1'!$E$13:INDEX('Data 1.1'!$BX:$BX, $R$1), $BV5,BM$2))</f>
        <v>2.629</v>
      </c>
      <c r="BN5" s="24"/>
      <c r="BO5" s="24" cm="1">
        <f t="array" ref="BO5">IF($BV5&lt;0,0,INDEX('Data 1.1'!$E$13:INDEX('Data 1.1'!$BX:$BX, $R$1), $BV5,BO$2))</f>
        <v>5678.3540000000003</v>
      </c>
      <c r="BP5" s="24" cm="1">
        <f t="array" ref="BP5">IF($BV5&lt;0,0,INDEX('Data 1.1'!$E$13:INDEX('Data 1.1'!$BX:$BX, $R$1), $BV5,BP$2))</f>
        <v>32.593000000000004</v>
      </c>
      <c r="BQ5" s="24" cm="1">
        <f t="array" ref="BQ5">IF($BV5&lt;0,0,INDEX('Data 1.1'!$E$13:INDEX('Data 1.1'!$BX:$BX, $R$1), $BV5,BQ$2))</f>
        <v>0.81899999999999995</v>
      </c>
      <c r="BR5" s="24"/>
      <c r="BS5" s="24" cm="1">
        <f t="array" ref="BS5">IF($BV5&lt;0,0,INDEX('Data 1.1'!$E$13:INDEX('Data 1.1'!$BX:$BX, $R$1), $BV5,BS$2))</f>
        <v>17421.897000000001</v>
      </c>
      <c r="BT5" s="24" cm="1">
        <f t="array" ref="BT5">IF($BV5&lt;0,0,INDEX('Data 1.1'!$E$13:INDEX('Data 1.1'!$BX:$BX, $R$1), $BV5,BT$2))</f>
        <v>100</v>
      </c>
      <c r="BU5" s="24" cm="1">
        <f t="array" ref="BU5">IF($BV5&lt;0,0,INDEX('Data 1.1'!$E$13:INDEX('Data 1.1'!$BX:$BX, $R$1), $BV5,BU$2))</f>
        <v>0.28599999999999998</v>
      </c>
      <c r="BV5" s="12">
        <f>O3</f>
        <v>1</v>
      </c>
    </row>
    <row r="6" spans="1:74">
      <c r="G6" s="13"/>
      <c r="H6" s="23">
        <f>'Calculation 1.1'!M6</f>
        <v>96</v>
      </c>
      <c r="K6" s="23" t="s">
        <v>68</v>
      </c>
      <c r="L6" s="23">
        <f>'Calculation 1.1'!Q6</f>
        <v>288</v>
      </c>
      <c r="P6" s="35">
        <v>41974</v>
      </c>
      <c r="Q6" s="24" cm="1">
        <f t="array" ref="Q6">IF($BV6&lt;0,0,INDEX('Data 1.1'!$E$13:INDEX('Data 1.1'!$BX:$BX, $R$1), $BV6,Q$2))</f>
        <v>11174.868</v>
      </c>
      <c r="R6" s="24" cm="1">
        <f t="array" ref="R6">IF($BV6&lt;0,0,INDEX('Data 1.1'!$E$13:INDEX('Data 1.1'!$BX:$BX, $R$1), $BV6,R$2))</f>
        <v>63.747999999999998</v>
      </c>
      <c r="S6" s="24" cm="1">
        <f t="array" ref="S6">IF($BV6&lt;0,0,INDEX('Data 1.1'!$E$13:INDEX('Data 1.1'!$BX:$BX, $R$1), $BV6,S$2))</f>
        <v>0.437</v>
      </c>
      <c r="T6" s="24"/>
      <c r="U6" s="24" cm="1">
        <f t="array" ref="U6">IF($BV6&lt;0,0,INDEX('Data 1.1'!$E$13:INDEX('Data 1.1'!$BX:$BX, $R$1), $BV6,U$2))</f>
        <v>20.896000000000001</v>
      </c>
      <c r="V6" s="24" cm="1">
        <f t="array" ref="V6">IF($BV6&lt;0,0,INDEX('Data 1.1'!$E$13:INDEX('Data 1.1'!$BX:$BX, $R$1), $BV6,V$2))</f>
        <v>0.11899999999999999</v>
      </c>
      <c r="W6" s="24" cm="1">
        <f t="array" ref="W6">IF($BV6&lt;0,0,INDEX('Data 1.1'!$E$13:INDEX('Data 1.1'!$BX:$BX, $R$1), $BV6,W$2))</f>
        <v>75.444000000000003</v>
      </c>
      <c r="X6" s="24" cm="1">
        <f t="array" ref="X6">IF($BV6&lt;0,0,INDEX('Data 1.1'!$E$13:INDEX('Data 1.1'!$BX:$BX, $R$1), $BV6,X$2))</f>
        <v>613.476</v>
      </c>
      <c r="Y6" s="24" cm="1">
        <f t="array" ref="Y6">IF($BV6&lt;0,0,INDEX('Data 1.1'!$E$13:INDEX('Data 1.1'!$BX:$BX, $R$1), $BV6,Y$2))</f>
        <v>3.5</v>
      </c>
      <c r="Z6" s="24" cm="1">
        <f t="array" ref="Z6">IF($BV6&lt;0,0,INDEX('Data 1.1'!$E$13:INDEX('Data 1.1'!$BX:$BX, $R$1), $BV6,Z$2))</f>
        <v>3.22</v>
      </c>
      <c r="AA6" s="24" cm="1">
        <f t="array" ref="AA6">IF($BV6&lt;0,0,INDEX('Data 1.1'!$E$13:INDEX('Data 1.1'!$BX:$BX, $R$1), $BV6,AA$2))</f>
        <v>634.37199999999996</v>
      </c>
      <c r="AB6" s="24" cm="1">
        <f t="array" ref="AB6">IF($BV6&lt;0,0,INDEX('Data 1.1'!$E$13:INDEX('Data 1.1'!$BX:$BX, $R$1), $BV6,AB$2))</f>
        <v>3.6190000000000002</v>
      </c>
      <c r="AC6" s="24" cm="1">
        <f t="array" ref="AC6">IF($BV6&lt;0,0,INDEX('Data 1.1'!$E$13:INDEX('Data 1.1'!$BX:$BX, $R$1), $BV6,AC$2))</f>
        <v>2.0870000000000002</v>
      </c>
      <c r="AD6" s="24"/>
      <c r="AE6" s="24" cm="1">
        <f t="array" ref="AE6">IF($BV6&lt;0,0,INDEX('Data 1.1'!$E$13:INDEX('Data 1.1'!$BX:$BX, $R$1), $BV6,AE$2))</f>
        <v>11809.24</v>
      </c>
      <c r="AF6" s="24" cm="1">
        <f t="array" ref="AF6">IF($BV6&lt;0,0,INDEX('Data 1.1'!$E$13:INDEX('Data 1.1'!$BX:$BX, $R$1), $BV6,AF$2))</f>
        <v>67.366</v>
      </c>
      <c r="AG6" s="24" cm="1">
        <f t="array" ref="AG6">IF($BV6&lt;0,0,INDEX('Data 1.1'!$E$13:INDEX('Data 1.1'!$BX:$BX, $R$1), $BV6,AG$2))</f>
        <v>0.40400000000000003</v>
      </c>
      <c r="AH6" s="24"/>
      <c r="AI6" s="24" cm="1">
        <f t="array" ref="AI6">IF($BV6&lt;0,0,INDEX('Data 1.1'!$E$13:INDEX('Data 1.1'!$BX:$BX, $R$1), $BV6,AI$2))</f>
        <v>116.298</v>
      </c>
      <c r="AJ6" s="24" cm="1">
        <f t="array" ref="AJ6">IF($BV6&lt;0,0,INDEX('Data 1.1'!$E$13:INDEX('Data 1.1'!$BX:$BX, $R$1), $BV6,AJ$2))</f>
        <v>0.66300000000000003</v>
      </c>
      <c r="AK6" s="24" cm="1">
        <f t="array" ref="AK6">IF($BV6&lt;0,0,INDEX('Data 1.1'!$E$13:INDEX('Data 1.1'!$BX:$BX, $R$1), $BV6,AK$2))</f>
        <v>33.83</v>
      </c>
      <c r="AL6" s="24"/>
      <c r="AM6" s="24" cm="1">
        <f t="array" ref="AM6">IF($BV6&lt;0,0,INDEX('Data 1.1'!$E$13:INDEX('Data 1.1'!$BX:$BX, $R$1), $BV6,AM$2))</f>
        <v>52.527999999999999</v>
      </c>
      <c r="AN6" s="24" cm="1">
        <f t="array" ref="AN6">IF($BV6&lt;0,0,INDEX('Data 1.1'!$E$13:INDEX('Data 1.1'!$BX:$BX, $R$1), $BV6,AN$2))</f>
        <v>0.3</v>
      </c>
      <c r="AO6" s="24" cm="1">
        <f t="array" ref="AO6">IF($BV6&lt;0,0,INDEX('Data 1.1'!$E$13:INDEX('Data 1.1'!$BX:$BX, $R$1), $BV6,AO$2))</f>
        <v>38.948</v>
      </c>
      <c r="AP6" s="24" cm="1">
        <f t="array" ref="AP6">IF($BV6&lt;0,0,INDEX('Data 1.1'!$E$13:INDEX('Data 1.1'!$BX:$BX, $R$1), $BV6,AP$2))</f>
        <v>741.57100000000003</v>
      </c>
      <c r="AQ6" s="24" cm="1">
        <f t="array" ref="AQ6">IF($BV6&lt;0,0,INDEX('Data 1.1'!$E$13:INDEX('Data 1.1'!$BX:$BX, $R$1), $BV6,AQ$2))</f>
        <v>4.2300000000000004</v>
      </c>
      <c r="AR6" s="24" cm="1">
        <f t="array" ref="AR6">IF($BV6&lt;0,0,INDEX('Data 1.1'!$E$13:INDEX('Data 1.1'!$BX:$BX, $R$1), $BV6,AR$2))</f>
        <v>11.401</v>
      </c>
      <c r="AS6" s="24" cm="1">
        <f t="array" ref="AS6">IF($BV6&lt;0,0,INDEX('Data 1.1'!$E$13:INDEX('Data 1.1'!$BX:$BX, $R$1), $BV6,AS$2))</f>
        <v>794.09900000000005</v>
      </c>
      <c r="AT6" s="24" cm="1">
        <f t="array" ref="AT6">IF($BV6&lt;0,0,INDEX('Data 1.1'!$E$13:INDEX('Data 1.1'!$BX:$BX, $R$1), $BV6,AT$2))</f>
        <v>4.53</v>
      </c>
      <c r="AU6" s="24" cm="1">
        <f t="array" ref="AU6">IF($BV6&lt;0,0,INDEX('Data 1.1'!$E$13:INDEX('Data 1.1'!$BX:$BX, $R$1), $BV6,AU$2))</f>
        <v>11.218</v>
      </c>
      <c r="AV6" s="24"/>
      <c r="AW6" s="24" cm="1">
        <f t="array" ref="AW6">IF($BV6&lt;0,0,INDEX('Data 1.1'!$E$13:INDEX('Data 1.1'!$BX:$BX, $R$1), $BV6,AW$2))</f>
        <v>405.26400000000001</v>
      </c>
      <c r="AX6" s="24" cm="1">
        <f t="array" ref="AX6">IF($BV6&lt;0,0,INDEX('Data 1.1'!$E$13:INDEX('Data 1.1'!$BX:$BX, $R$1), $BV6,AX$2))</f>
        <v>2.3119999999999998</v>
      </c>
      <c r="AY6" s="24" cm="1">
        <f t="array" ref="AY6">IF($BV6&lt;0,0,INDEX('Data 1.1'!$E$13:INDEX('Data 1.1'!$BX:$BX, $R$1), $BV6,AY$2))</f>
        <v>12.532</v>
      </c>
      <c r="AZ6" s="24"/>
      <c r="BA6" s="24" cm="1">
        <f t="array" ref="BA6">IF($BV6&lt;0,0,INDEX('Data 1.1'!$E$13:INDEX('Data 1.1'!$BX:$BX, $R$1), $BV6,BA$2))</f>
        <v>1199.364</v>
      </c>
      <c r="BB6" s="24" cm="1">
        <f t="array" ref="BB6">IF($BV6&lt;0,0,INDEX('Data 1.1'!$E$13:INDEX('Data 1.1'!$BX:$BX, $R$1), $BV6,BB$2))</f>
        <v>6.8419999999999996</v>
      </c>
      <c r="BC6" s="24" cm="1">
        <f t="array" ref="BC6">IF($BV6&lt;0,0,INDEX('Data 1.1'!$E$13:INDEX('Data 1.1'!$BX:$BX, $R$1), $BV6,BC$2))</f>
        <v>7.766</v>
      </c>
      <c r="BD6" s="24"/>
      <c r="BE6" s="24" cm="1">
        <f t="array" ref="BE6">IF($BV6&lt;0,0,INDEX('Data 1.1'!$E$13:INDEX('Data 1.1'!$BX:$BX, $R$1), $BV6,BE$2))</f>
        <v>2564.431</v>
      </c>
      <c r="BF6" s="24" cm="1">
        <f t="array" ref="BF6">IF($BV6&lt;0,0,INDEX('Data 1.1'!$E$13:INDEX('Data 1.1'!$BX:$BX, $R$1), $BV6,BF$2))</f>
        <v>14.629</v>
      </c>
      <c r="BG6" s="24" cm="1">
        <f t="array" ref="BG6">IF($BV6&lt;0,0,INDEX('Data 1.1'!$E$13:INDEX('Data 1.1'!$BX:$BX, $R$1), $BV6,BG$2))</f>
        <v>3.7029999999999998</v>
      </c>
      <c r="BH6" s="24" cm="1">
        <f t="array" ref="BH6">IF($BV6&lt;0,0,INDEX('Data 1.1'!$E$13:INDEX('Data 1.1'!$BX:$BX, $R$1), $BV6,BH$2))</f>
        <v>1840.5229999999999</v>
      </c>
      <c r="BI6" s="24" cm="1">
        <f t="array" ref="BI6">IF($BV6&lt;0,0,INDEX('Data 1.1'!$E$13:INDEX('Data 1.1'!$BX:$BX, $R$1), $BV6,BI$2))</f>
        <v>10.499000000000001</v>
      </c>
      <c r="BJ6" s="24" cm="1">
        <f t="array" ref="BJ6">IF($BV6&lt;0,0,INDEX('Data 1.1'!$E$13:INDEX('Data 1.1'!$BX:$BX, $R$1), $BV6,BJ$2))</f>
        <v>5.95</v>
      </c>
      <c r="BK6" s="24" cm="1">
        <f t="array" ref="BK6">IF($BV6&lt;0,0,INDEX('Data 1.1'!$E$13:INDEX('Data 1.1'!$BX:$BX, $R$1), $BV6,BK$2))</f>
        <v>4404.9549999999999</v>
      </c>
      <c r="BL6" s="24" cm="1">
        <f t="array" ref="BL6">IF($BV6&lt;0,0,INDEX('Data 1.1'!$E$13:INDEX('Data 1.1'!$BX:$BX, $R$1), $BV6,BL$2))</f>
        <v>25.128</v>
      </c>
      <c r="BM6" s="24" cm="1">
        <f t="array" ref="BM6">IF($BV6&lt;0,0,INDEX('Data 1.1'!$E$13:INDEX('Data 1.1'!$BX:$BX, $R$1), $BV6,BM$2))</f>
        <v>2.2770000000000001</v>
      </c>
      <c r="BN6" s="24"/>
      <c r="BO6" s="24" cm="1">
        <f t="array" ref="BO6">IF($BV6&lt;0,0,INDEX('Data 1.1'!$E$13:INDEX('Data 1.1'!$BX:$BX, $R$1), $BV6,BO$2))</f>
        <v>5720.616</v>
      </c>
      <c r="BP6" s="24" cm="1">
        <f t="array" ref="BP6">IF($BV6&lt;0,0,INDEX('Data 1.1'!$E$13:INDEX('Data 1.1'!$BX:$BX, $R$1), $BV6,BP$2))</f>
        <v>32.634</v>
      </c>
      <c r="BQ6" s="24" cm="1">
        <f t="array" ref="BQ6">IF($BV6&lt;0,0,INDEX('Data 1.1'!$E$13:INDEX('Data 1.1'!$BX:$BX, $R$1), $BV6,BQ$2))</f>
        <v>0.84</v>
      </c>
      <c r="BR6" s="24"/>
      <c r="BS6" s="24" cm="1">
        <f t="array" ref="BS6">IF($BV6&lt;0,0,INDEX('Data 1.1'!$E$13:INDEX('Data 1.1'!$BX:$BX, $R$1), $BV6,BS$2))</f>
        <v>17529.856</v>
      </c>
      <c r="BT6" s="24" cm="1">
        <f t="array" ref="BT6">IF($BV6&lt;0,0,INDEX('Data 1.1'!$E$13:INDEX('Data 1.1'!$BX:$BX, $R$1), $BV6,BT$2))</f>
        <v>100</v>
      </c>
      <c r="BU6" s="24" cm="1">
        <f t="array" ref="BU6">IF($BV6&lt;0,0,INDEX('Data 1.1'!$E$13:INDEX('Data 1.1'!$BX:$BX, $R$1), $BV6,BU$2))</f>
        <v>0.23599999999999999</v>
      </c>
      <c r="BV6" s="12">
        <f>BV5+1</f>
        <v>2</v>
      </c>
    </row>
    <row r="7" spans="1:74">
      <c r="K7" s="23" t="s">
        <v>69</v>
      </c>
      <c r="L7" s="23">
        <f>'Calculation 1.1'!Q7</f>
        <v>384</v>
      </c>
      <c r="P7" s="35">
        <v>42064</v>
      </c>
      <c r="Q7" s="24" cm="1">
        <f t="array" ref="Q7">IF($BV7&lt;0,0,INDEX('Data 1.1'!$E$13:INDEX('Data 1.1'!$BX:$BX, $R$1), $BV7,Q$2))</f>
        <v>11171.956</v>
      </c>
      <c r="R7" s="24" cm="1">
        <f t="array" ref="R7">IF($BV7&lt;0,0,INDEX('Data 1.1'!$E$13:INDEX('Data 1.1'!$BX:$BX, $R$1), $BV7,R$2))</f>
        <v>63.506</v>
      </c>
      <c r="S7" s="24" cm="1">
        <f t="array" ref="S7">IF($BV7&lt;0,0,INDEX('Data 1.1'!$E$13:INDEX('Data 1.1'!$BX:$BX, $R$1), $BV7,S$2))</f>
        <v>0.34200000000000003</v>
      </c>
      <c r="T7" s="24"/>
      <c r="U7" s="24" cm="1">
        <f t="array" ref="U7">IF($BV7&lt;0,0,INDEX('Data 1.1'!$E$13:INDEX('Data 1.1'!$BX:$BX, $R$1), $BV7,U$2))</f>
        <v>63.17</v>
      </c>
      <c r="V7" s="24" cm="1">
        <f t="array" ref="V7">IF($BV7&lt;0,0,INDEX('Data 1.1'!$E$13:INDEX('Data 1.1'!$BX:$BX, $R$1), $BV7,V$2))</f>
        <v>0.35899999999999999</v>
      </c>
      <c r="W7" s="24" cm="1">
        <f t="array" ref="W7">IF($BV7&lt;0,0,INDEX('Data 1.1'!$E$13:INDEX('Data 1.1'!$BX:$BX, $R$1), $BV7,W$2))</f>
        <v>35.259</v>
      </c>
      <c r="X7" s="24" cm="1">
        <f t="array" ref="X7">IF($BV7&lt;0,0,INDEX('Data 1.1'!$E$13:INDEX('Data 1.1'!$BX:$BX, $R$1), $BV7,X$2))</f>
        <v>668.08299999999997</v>
      </c>
      <c r="Y7" s="24" cm="1">
        <f t="array" ref="Y7">IF($BV7&lt;0,0,INDEX('Data 1.1'!$E$13:INDEX('Data 1.1'!$BX:$BX, $R$1), $BV7,Y$2))</f>
        <v>3.798</v>
      </c>
      <c r="Z7" s="24" cm="1">
        <f t="array" ref="Z7">IF($BV7&lt;0,0,INDEX('Data 1.1'!$E$13:INDEX('Data 1.1'!$BX:$BX, $R$1), $BV7,Z$2))</f>
        <v>3.9289999999999998</v>
      </c>
      <c r="AA7" s="24" cm="1">
        <f t="array" ref="AA7">IF($BV7&lt;0,0,INDEX('Data 1.1'!$E$13:INDEX('Data 1.1'!$BX:$BX, $R$1), $BV7,AA$2))</f>
        <v>731.25300000000004</v>
      </c>
      <c r="AB7" s="24" cm="1">
        <f t="array" ref="AB7">IF($BV7&lt;0,0,INDEX('Data 1.1'!$E$13:INDEX('Data 1.1'!$BX:$BX, $R$1), $BV7,AB$2))</f>
        <v>4.157</v>
      </c>
      <c r="AC7" s="24" cm="1">
        <f t="array" ref="AC7">IF($BV7&lt;0,0,INDEX('Data 1.1'!$E$13:INDEX('Data 1.1'!$BX:$BX, $R$1), $BV7,AC$2))</f>
        <v>2.1349999999999998</v>
      </c>
      <c r="AD7" s="24"/>
      <c r="AE7" s="24" cm="1">
        <f t="array" ref="AE7">IF($BV7&lt;0,0,INDEX('Data 1.1'!$E$13:INDEX('Data 1.1'!$BX:$BX, $R$1), $BV7,AE$2))</f>
        <v>11903.208000000001</v>
      </c>
      <c r="AF7" s="24" cm="1">
        <f t="array" ref="AF7">IF($BV7&lt;0,0,INDEX('Data 1.1'!$E$13:INDEX('Data 1.1'!$BX:$BX, $R$1), $BV7,AF$2))</f>
        <v>67.662999999999997</v>
      </c>
      <c r="AG7" s="24" cm="1">
        <f t="array" ref="AG7">IF($BV7&lt;0,0,INDEX('Data 1.1'!$E$13:INDEX('Data 1.1'!$BX:$BX, $R$1), $BV7,AG$2))</f>
        <v>0.28899999999999998</v>
      </c>
      <c r="AH7" s="24"/>
      <c r="AI7" s="24" cm="1">
        <f t="array" ref="AI7">IF($BV7&lt;0,0,INDEX('Data 1.1'!$E$13:INDEX('Data 1.1'!$BX:$BX, $R$1), $BV7,AI$2))</f>
        <v>175.63</v>
      </c>
      <c r="AJ7" s="24" cm="1">
        <f t="array" ref="AJ7">IF($BV7&lt;0,0,INDEX('Data 1.1'!$E$13:INDEX('Data 1.1'!$BX:$BX, $R$1), $BV7,AJ$2))</f>
        <v>0.998</v>
      </c>
      <c r="AK7" s="24" cm="1">
        <f t="array" ref="AK7">IF($BV7&lt;0,0,INDEX('Data 1.1'!$E$13:INDEX('Data 1.1'!$BX:$BX, $R$1), $BV7,AK$2))</f>
        <v>19.492999999999999</v>
      </c>
      <c r="AL7" s="24"/>
      <c r="AM7" s="24" cm="1">
        <f t="array" ref="AM7">IF($BV7&lt;0,0,INDEX('Data 1.1'!$E$13:INDEX('Data 1.1'!$BX:$BX, $R$1), $BV7,AM$2))</f>
        <v>127.145</v>
      </c>
      <c r="AN7" s="24" cm="1">
        <f t="array" ref="AN7">IF($BV7&lt;0,0,INDEX('Data 1.1'!$E$13:INDEX('Data 1.1'!$BX:$BX, $R$1), $BV7,AN$2))</f>
        <v>0.72299999999999998</v>
      </c>
      <c r="AO7" s="24" cm="1">
        <f t="array" ref="AO7">IF($BV7&lt;0,0,INDEX('Data 1.1'!$E$13:INDEX('Data 1.1'!$BX:$BX, $R$1), $BV7,AO$2))</f>
        <v>33.750999999999998</v>
      </c>
      <c r="AP7" s="24" cm="1">
        <f t="array" ref="AP7">IF($BV7&lt;0,0,INDEX('Data 1.1'!$E$13:INDEX('Data 1.1'!$BX:$BX, $R$1), $BV7,AP$2))</f>
        <v>673.36500000000001</v>
      </c>
      <c r="AQ7" s="24" cm="1">
        <f t="array" ref="AQ7">IF($BV7&lt;0,0,INDEX('Data 1.1'!$E$13:INDEX('Data 1.1'!$BX:$BX, $R$1), $BV7,AQ$2))</f>
        <v>3.8279999999999998</v>
      </c>
      <c r="AR7" s="24" cm="1">
        <f t="array" ref="AR7">IF($BV7&lt;0,0,INDEX('Data 1.1'!$E$13:INDEX('Data 1.1'!$BX:$BX, $R$1), $BV7,AR$2))</f>
        <v>14.709</v>
      </c>
      <c r="AS7" s="24" cm="1">
        <f t="array" ref="AS7">IF($BV7&lt;0,0,INDEX('Data 1.1'!$E$13:INDEX('Data 1.1'!$BX:$BX, $R$1), $BV7,AS$2))</f>
        <v>800.51099999999997</v>
      </c>
      <c r="AT7" s="24" cm="1">
        <f t="array" ref="AT7">IF($BV7&lt;0,0,INDEX('Data 1.1'!$E$13:INDEX('Data 1.1'!$BX:$BX, $R$1), $BV7,AT$2))</f>
        <v>4.55</v>
      </c>
      <c r="AU7" s="24" cm="1">
        <f t="array" ref="AU7">IF($BV7&lt;0,0,INDEX('Data 1.1'!$E$13:INDEX('Data 1.1'!$BX:$BX, $R$1), $BV7,AU$2))</f>
        <v>13.035</v>
      </c>
      <c r="AV7" s="24"/>
      <c r="AW7" s="24" cm="1">
        <f t="array" ref="AW7">IF($BV7&lt;0,0,INDEX('Data 1.1'!$E$13:INDEX('Data 1.1'!$BX:$BX, $R$1), $BV7,AW$2))</f>
        <v>338.61599999999999</v>
      </c>
      <c r="AX7" s="24" cm="1">
        <f t="array" ref="AX7">IF($BV7&lt;0,0,INDEX('Data 1.1'!$E$13:INDEX('Data 1.1'!$BX:$BX, $R$1), $BV7,AX$2))</f>
        <v>1.925</v>
      </c>
      <c r="AY7" s="24" cm="1">
        <f t="array" ref="AY7">IF($BV7&lt;0,0,INDEX('Data 1.1'!$E$13:INDEX('Data 1.1'!$BX:$BX, $R$1), $BV7,AY$2))</f>
        <v>18.309999999999999</v>
      </c>
      <c r="AZ7" s="24"/>
      <c r="BA7" s="24" cm="1">
        <f t="array" ref="BA7">IF($BV7&lt;0,0,INDEX('Data 1.1'!$E$13:INDEX('Data 1.1'!$BX:$BX, $R$1), $BV7,BA$2))</f>
        <v>1139.127</v>
      </c>
      <c r="BB7" s="24" cm="1">
        <f t="array" ref="BB7">IF($BV7&lt;0,0,INDEX('Data 1.1'!$E$13:INDEX('Data 1.1'!$BX:$BX, $R$1), $BV7,BB$2))</f>
        <v>6.4749999999999996</v>
      </c>
      <c r="BC7" s="24" cm="1">
        <f t="array" ref="BC7">IF($BV7&lt;0,0,INDEX('Data 1.1'!$E$13:INDEX('Data 1.1'!$BX:$BX, $R$1), $BV7,BC$2))</f>
        <v>8.7639999999999993</v>
      </c>
      <c r="BD7" s="24"/>
      <c r="BE7" s="24" cm="1">
        <f t="array" ref="BE7">IF($BV7&lt;0,0,INDEX('Data 1.1'!$E$13:INDEX('Data 1.1'!$BX:$BX, $R$1), $BV7,BE$2))</f>
        <v>2546.9699999999998</v>
      </c>
      <c r="BF7" s="24" cm="1">
        <f t="array" ref="BF7">IF($BV7&lt;0,0,INDEX('Data 1.1'!$E$13:INDEX('Data 1.1'!$BX:$BX, $R$1), $BV7,BF$2))</f>
        <v>14.478</v>
      </c>
      <c r="BG7" s="24" cm="1">
        <f t="array" ref="BG7">IF($BV7&lt;0,0,INDEX('Data 1.1'!$E$13:INDEX('Data 1.1'!$BX:$BX, $R$1), $BV7,BG$2))</f>
        <v>4.944</v>
      </c>
      <c r="BH7" s="24" cm="1">
        <f t="array" ref="BH7">IF($BV7&lt;0,0,INDEX('Data 1.1'!$E$13:INDEX('Data 1.1'!$BX:$BX, $R$1), $BV7,BH$2))</f>
        <v>1826.921</v>
      </c>
      <c r="BI7" s="24" cm="1">
        <f t="array" ref="BI7">IF($BV7&lt;0,0,INDEX('Data 1.1'!$E$13:INDEX('Data 1.1'!$BX:$BX, $R$1), $BV7,BI$2))</f>
        <v>10.385</v>
      </c>
      <c r="BJ7" s="24" cm="1">
        <f t="array" ref="BJ7">IF($BV7&lt;0,0,INDEX('Data 1.1'!$E$13:INDEX('Data 1.1'!$BX:$BX, $R$1), $BV7,BJ$2))</f>
        <v>4.468</v>
      </c>
      <c r="BK7" s="24" cm="1">
        <f t="array" ref="BK7">IF($BV7&lt;0,0,INDEX('Data 1.1'!$E$13:INDEX('Data 1.1'!$BX:$BX, $R$1), $BV7,BK$2))</f>
        <v>4373.8900000000003</v>
      </c>
      <c r="BL7" s="24" cm="1">
        <f t="array" ref="BL7">IF($BV7&lt;0,0,INDEX('Data 1.1'!$E$13:INDEX('Data 1.1'!$BX:$BX, $R$1), $BV7,BL$2))</f>
        <v>24.863</v>
      </c>
      <c r="BM7" s="24" cm="1">
        <f t="array" ref="BM7">IF($BV7&lt;0,0,INDEX('Data 1.1'!$E$13:INDEX('Data 1.1'!$BX:$BX, $R$1), $BV7,BM$2))</f>
        <v>2.536</v>
      </c>
      <c r="BN7" s="24"/>
      <c r="BO7" s="24" cm="1">
        <f t="array" ref="BO7">IF($BV7&lt;0,0,INDEX('Data 1.1'!$E$13:INDEX('Data 1.1'!$BX:$BX, $R$1), $BV7,BO$2))</f>
        <v>5688.6469999999999</v>
      </c>
      <c r="BP7" s="24" cm="1">
        <f t="array" ref="BP7">IF($BV7&lt;0,0,INDEX('Data 1.1'!$E$13:INDEX('Data 1.1'!$BX:$BX, $R$1), $BV7,BP$2))</f>
        <v>32.337000000000003</v>
      </c>
      <c r="BQ7" s="24" cm="1">
        <f t="array" ref="BQ7">IF($BV7&lt;0,0,INDEX('Data 1.1'!$E$13:INDEX('Data 1.1'!$BX:$BX, $R$1), $BV7,BQ$2))</f>
        <v>0.76500000000000001</v>
      </c>
      <c r="BR7" s="24"/>
      <c r="BS7" s="24" cm="1">
        <f t="array" ref="BS7">IF($BV7&lt;0,0,INDEX('Data 1.1'!$E$13:INDEX('Data 1.1'!$BX:$BX, $R$1), $BV7,BS$2))</f>
        <v>17591.856</v>
      </c>
      <c r="BT7" s="24" cm="1">
        <f t="array" ref="BT7">IF($BV7&lt;0,0,INDEX('Data 1.1'!$E$13:INDEX('Data 1.1'!$BX:$BX, $R$1), $BV7,BT$2))</f>
        <v>100</v>
      </c>
      <c r="BU7" s="24" cm="1">
        <f t="array" ref="BU7">IF($BV7&lt;0,0,INDEX('Data 1.1'!$E$13:INDEX('Data 1.1'!$BX:$BX, $R$1), $BV7,BU$2))</f>
        <v>0.251</v>
      </c>
      <c r="BV7" s="12">
        <f t="shared" ref="BV7:BV8" si="0">BV6+1</f>
        <v>3</v>
      </c>
    </row>
    <row r="8" spans="1:74">
      <c r="K8" s="23" t="str">
        <f>IF('Table 1.3'!B7="People aged 18 years and over","People aged 55 years and over","People aged 55 - 75 years")</f>
        <v>People aged 55 years and over</v>
      </c>
      <c r="L8" s="23">
        <f>'Calculation 1.1'!Q8</f>
        <v>480</v>
      </c>
      <c r="P8" s="35">
        <v>42156</v>
      </c>
      <c r="Q8" s="24" cm="1">
        <f t="array" ref="Q8">IF($BV8&lt;0,0,INDEX('Data 1.1'!$E$13:INDEX('Data 1.1'!$BX:$BX, $R$1), $BV8,Q$2))</f>
        <v>11302.511</v>
      </c>
      <c r="R8" s="24" cm="1">
        <f t="array" ref="R8">IF($BV8&lt;0,0,INDEX('Data 1.1'!$E$13:INDEX('Data 1.1'!$BX:$BX, $R$1), $BV8,R$2))</f>
        <v>64.021000000000001</v>
      </c>
      <c r="S8" s="24" cm="1">
        <f t="array" ref="S8">IF($BV8&lt;0,0,INDEX('Data 1.1'!$E$13:INDEX('Data 1.1'!$BX:$BX, $R$1), $BV8,S$2))</f>
        <v>0.32400000000000001</v>
      </c>
      <c r="T8" s="24"/>
      <c r="U8" s="24" cm="1">
        <f t="array" ref="U8">IF($BV8&lt;0,0,INDEX('Data 1.1'!$E$13:INDEX('Data 1.1'!$BX:$BX, $R$1), $BV8,U$2))</f>
        <v>17.141999999999999</v>
      </c>
      <c r="V8" s="24" cm="1">
        <f t="array" ref="V8">IF($BV8&lt;0,0,INDEX('Data 1.1'!$E$13:INDEX('Data 1.1'!$BX:$BX, $R$1), $BV8,V$2))</f>
        <v>9.7000000000000003E-2</v>
      </c>
      <c r="W8" s="24" cm="1">
        <f t="array" ref="W8">IF($BV8&lt;0,0,INDEX('Data 1.1'!$E$13:INDEX('Data 1.1'!$BX:$BX, $R$1), $BV8,W$2))</f>
        <v>74.826999999999998</v>
      </c>
      <c r="X8" s="24" cm="1">
        <f t="array" ref="X8">IF($BV8&lt;0,0,INDEX('Data 1.1'!$E$13:INDEX('Data 1.1'!$BX:$BX, $R$1), $BV8,X$2))</f>
        <v>635.55399999999997</v>
      </c>
      <c r="Y8" s="24" cm="1">
        <f t="array" ref="Y8">IF($BV8&lt;0,0,INDEX('Data 1.1'!$E$13:INDEX('Data 1.1'!$BX:$BX, $R$1), $BV8,Y$2))</f>
        <v>3.6</v>
      </c>
      <c r="Z8" s="24" cm="1">
        <f t="array" ref="Z8">IF($BV8&lt;0,0,INDEX('Data 1.1'!$E$13:INDEX('Data 1.1'!$BX:$BX, $R$1), $BV8,Z$2))</f>
        <v>2.6509999999999998</v>
      </c>
      <c r="AA8" s="24" cm="1">
        <f t="array" ref="AA8">IF($BV8&lt;0,0,INDEX('Data 1.1'!$E$13:INDEX('Data 1.1'!$BX:$BX, $R$1), $BV8,AA$2))</f>
        <v>652.697</v>
      </c>
      <c r="AB8" s="24" cm="1">
        <f t="array" ref="AB8">IF($BV8&lt;0,0,INDEX('Data 1.1'!$E$13:INDEX('Data 1.1'!$BX:$BX, $R$1), $BV8,AB$2))</f>
        <v>3.6970000000000001</v>
      </c>
      <c r="AC8" s="24" cm="1">
        <f t="array" ref="AC8">IF($BV8&lt;0,0,INDEX('Data 1.1'!$E$13:INDEX('Data 1.1'!$BX:$BX, $R$1), $BV8,AC$2))</f>
        <v>2.39</v>
      </c>
      <c r="AD8" s="24"/>
      <c r="AE8" s="24" cm="1">
        <f t="array" ref="AE8">IF($BV8&lt;0,0,INDEX('Data 1.1'!$E$13:INDEX('Data 1.1'!$BX:$BX, $R$1), $BV8,AE$2))</f>
        <v>11955.208000000001</v>
      </c>
      <c r="AF8" s="24" cm="1">
        <f t="array" ref="AF8">IF($BV8&lt;0,0,INDEX('Data 1.1'!$E$13:INDEX('Data 1.1'!$BX:$BX, $R$1), $BV8,AF$2))</f>
        <v>67.718000000000004</v>
      </c>
      <c r="AG8" s="24" cm="1">
        <f t="array" ref="AG8">IF($BV8&lt;0,0,INDEX('Data 1.1'!$E$13:INDEX('Data 1.1'!$BX:$BX, $R$1), $BV8,AG$2))</f>
        <v>0.29799999999999999</v>
      </c>
      <c r="AH8" s="24"/>
      <c r="AI8" s="24" cm="1">
        <f t="array" ref="AI8">IF($BV8&lt;0,0,INDEX('Data 1.1'!$E$13:INDEX('Data 1.1'!$BX:$BX, $R$1), $BV8,AI$2))</f>
        <v>103.749</v>
      </c>
      <c r="AJ8" s="24" cm="1">
        <f t="array" ref="AJ8">IF($BV8&lt;0,0,INDEX('Data 1.1'!$E$13:INDEX('Data 1.1'!$BX:$BX, $R$1), $BV8,AJ$2))</f>
        <v>0.58799999999999997</v>
      </c>
      <c r="AK8" s="24" cm="1">
        <f t="array" ref="AK8">IF($BV8&lt;0,0,INDEX('Data 1.1'!$E$13:INDEX('Data 1.1'!$BX:$BX, $R$1), $BV8,AK$2))</f>
        <v>21.484000000000002</v>
      </c>
      <c r="AL8" s="24"/>
      <c r="AM8" s="24" cm="1">
        <f t="array" ref="AM8">IF($BV8&lt;0,0,INDEX('Data 1.1'!$E$13:INDEX('Data 1.1'!$BX:$BX, $R$1), $BV8,AM$2))</f>
        <v>69.613</v>
      </c>
      <c r="AN8" s="24" cm="1">
        <f t="array" ref="AN8">IF($BV8&lt;0,0,INDEX('Data 1.1'!$E$13:INDEX('Data 1.1'!$BX:$BX, $R$1), $BV8,AN$2))</f>
        <v>0.39400000000000002</v>
      </c>
      <c r="AO8" s="24" cm="1">
        <f t="array" ref="AO8">IF($BV8&lt;0,0,INDEX('Data 1.1'!$E$13:INDEX('Data 1.1'!$BX:$BX, $R$1), $BV8,AO$2))</f>
        <v>28.033000000000001</v>
      </c>
      <c r="AP8" s="24" cm="1">
        <f t="array" ref="AP8">IF($BV8&lt;0,0,INDEX('Data 1.1'!$E$13:INDEX('Data 1.1'!$BX:$BX, $R$1), $BV8,AP$2))</f>
        <v>716.02599999999995</v>
      </c>
      <c r="AQ8" s="24" cm="1">
        <f t="array" ref="AQ8">IF($BV8&lt;0,0,INDEX('Data 1.1'!$E$13:INDEX('Data 1.1'!$BX:$BX, $R$1), $BV8,AQ$2))</f>
        <v>4.056</v>
      </c>
      <c r="AR8" s="24" cm="1">
        <f t="array" ref="AR8">IF($BV8&lt;0,0,INDEX('Data 1.1'!$E$13:INDEX('Data 1.1'!$BX:$BX, $R$1), $BV8,AR$2))</f>
        <v>9.9740000000000002</v>
      </c>
      <c r="AS8" s="24" cm="1">
        <f t="array" ref="AS8">IF($BV8&lt;0,0,INDEX('Data 1.1'!$E$13:INDEX('Data 1.1'!$BX:$BX, $R$1), $BV8,AS$2))</f>
        <v>785.64</v>
      </c>
      <c r="AT8" s="24" cm="1">
        <f t="array" ref="AT8">IF($BV8&lt;0,0,INDEX('Data 1.1'!$E$13:INDEX('Data 1.1'!$BX:$BX, $R$1), $BV8,AT$2))</f>
        <v>4.45</v>
      </c>
      <c r="AU8" s="24" cm="1">
        <f t="array" ref="AU8">IF($BV8&lt;0,0,INDEX('Data 1.1'!$E$13:INDEX('Data 1.1'!$BX:$BX, $R$1), $BV8,AU$2))</f>
        <v>9.9559999999999995</v>
      </c>
      <c r="AV8" s="24"/>
      <c r="AW8" s="24" cm="1">
        <f t="array" ref="AW8">IF($BV8&lt;0,0,INDEX('Data 1.1'!$E$13:INDEX('Data 1.1'!$BX:$BX, $R$1), $BV8,AW$2))</f>
        <v>392.28399999999999</v>
      </c>
      <c r="AX8" s="24" cm="1">
        <f t="array" ref="AX8">IF($BV8&lt;0,0,INDEX('Data 1.1'!$E$13:INDEX('Data 1.1'!$BX:$BX, $R$1), $BV8,AX$2))</f>
        <v>2.222</v>
      </c>
      <c r="AY8" s="24" cm="1">
        <f t="array" ref="AY8">IF($BV8&lt;0,0,INDEX('Data 1.1'!$E$13:INDEX('Data 1.1'!$BX:$BX, $R$1), $BV8,AY$2))</f>
        <v>10.257</v>
      </c>
      <c r="AZ8" s="24"/>
      <c r="BA8" s="24" cm="1">
        <f t="array" ref="BA8">IF($BV8&lt;0,0,INDEX('Data 1.1'!$E$13:INDEX('Data 1.1'!$BX:$BX, $R$1), $BV8,BA$2))</f>
        <v>1177.923</v>
      </c>
      <c r="BB8" s="24" cm="1">
        <f t="array" ref="BB8">IF($BV8&lt;0,0,INDEX('Data 1.1'!$E$13:INDEX('Data 1.1'!$BX:$BX, $R$1), $BV8,BB$2))</f>
        <v>6.6719999999999997</v>
      </c>
      <c r="BC8" s="24" cm="1">
        <f t="array" ref="BC8">IF($BV8&lt;0,0,INDEX('Data 1.1'!$E$13:INDEX('Data 1.1'!$BX:$BX, $R$1), $BV8,BC$2))</f>
        <v>7.3929999999999998</v>
      </c>
      <c r="BD8" s="24"/>
      <c r="BE8" s="24" cm="1">
        <f t="array" ref="BE8">IF($BV8&lt;0,0,INDEX('Data 1.1'!$E$13:INDEX('Data 1.1'!$BX:$BX, $R$1), $BV8,BE$2))</f>
        <v>2643.2739999999999</v>
      </c>
      <c r="BF8" s="24" cm="1">
        <f t="array" ref="BF8">IF($BV8&lt;0,0,INDEX('Data 1.1'!$E$13:INDEX('Data 1.1'!$BX:$BX, $R$1), $BV8,BF$2))</f>
        <v>14.972</v>
      </c>
      <c r="BG8" s="24" cm="1">
        <f t="array" ref="BG8">IF($BV8&lt;0,0,INDEX('Data 1.1'!$E$13:INDEX('Data 1.1'!$BX:$BX, $R$1), $BV8,BG$2))</f>
        <v>4.3369999999999997</v>
      </c>
      <c r="BH8" s="24" cm="1">
        <f t="array" ref="BH8">IF($BV8&lt;0,0,INDEX('Data 1.1'!$E$13:INDEX('Data 1.1'!$BX:$BX, $R$1), $BV8,BH$2))</f>
        <v>1774.3630000000001</v>
      </c>
      <c r="BI8" s="24" cm="1">
        <f t="array" ref="BI8">IF($BV8&lt;0,0,INDEX('Data 1.1'!$E$13:INDEX('Data 1.1'!$BX:$BX, $R$1), $BV8,BI$2))</f>
        <v>10.050000000000001</v>
      </c>
      <c r="BJ8" s="24" cm="1">
        <f t="array" ref="BJ8">IF($BV8&lt;0,0,INDEX('Data 1.1'!$E$13:INDEX('Data 1.1'!$BX:$BX, $R$1), $BV8,BJ$2))</f>
        <v>4.6879999999999997</v>
      </c>
      <c r="BK8" s="24" cm="1">
        <f t="array" ref="BK8">IF($BV8&lt;0,0,INDEX('Data 1.1'!$E$13:INDEX('Data 1.1'!$BX:$BX, $R$1), $BV8,BK$2))</f>
        <v>4417.6369999999997</v>
      </c>
      <c r="BL8" s="24" cm="1">
        <f t="array" ref="BL8">IF($BV8&lt;0,0,INDEX('Data 1.1'!$E$13:INDEX('Data 1.1'!$BX:$BX, $R$1), $BV8,BL$2))</f>
        <v>25.023</v>
      </c>
      <c r="BM8" s="24" cm="1">
        <f t="array" ref="BM8">IF($BV8&lt;0,0,INDEX('Data 1.1'!$E$13:INDEX('Data 1.1'!$BX:$BX, $R$1), $BV8,BM$2))</f>
        <v>2.2240000000000002</v>
      </c>
      <c r="BN8" s="24"/>
      <c r="BO8" s="24" cm="1">
        <f t="array" ref="BO8">IF($BV8&lt;0,0,INDEX('Data 1.1'!$E$13:INDEX('Data 1.1'!$BX:$BX, $R$1), $BV8,BO$2))</f>
        <v>5699.3090000000002</v>
      </c>
      <c r="BP8" s="24" cm="1">
        <f t="array" ref="BP8">IF($BV8&lt;0,0,INDEX('Data 1.1'!$E$13:INDEX('Data 1.1'!$BX:$BX, $R$1), $BV8,BP$2))</f>
        <v>32.281999999999996</v>
      </c>
      <c r="BQ8" s="24" cm="1">
        <f t="array" ref="BQ8">IF($BV8&lt;0,0,INDEX('Data 1.1'!$E$13:INDEX('Data 1.1'!$BX:$BX, $R$1), $BV8,BQ$2))</f>
        <v>0.875</v>
      </c>
      <c r="BR8" s="24"/>
      <c r="BS8" s="24" cm="1">
        <f t="array" ref="BS8">IF($BV8&lt;0,0,INDEX('Data 1.1'!$E$13:INDEX('Data 1.1'!$BX:$BX, $R$1), $BV8,BS$2))</f>
        <v>17654.518</v>
      </c>
      <c r="BT8" s="24" cm="1">
        <f t="array" ref="BT8">IF($BV8&lt;0,0,INDEX('Data 1.1'!$E$13:INDEX('Data 1.1'!$BX:$BX, $R$1), $BV8,BT$2))</f>
        <v>100</v>
      </c>
      <c r="BU8" s="24" cm="1">
        <f t="array" ref="BU8">IF($BV8&lt;0,0,INDEX('Data 1.1'!$E$13:INDEX('Data 1.1'!$BX:$BX, $R$1), $BV8,BU$2))</f>
        <v>0.28799999999999998</v>
      </c>
      <c r="BV8" s="12">
        <f t="shared" si="0"/>
        <v>4</v>
      </c>
    </row>
    <row r="9" spans="1:74">
      <c r="K9" s="23" t="s">
        <v>70</v>
      </c>
      <c r="L9" s="23">
        <f>'Calculation 1.1'!Q9</f>
        <v>576</v>
      </c>
      <c r="P9" s="55" t="str">
        <f>TEXT(DATE(YEAR(P5)+2,1,1),"yyyy") &amp; "-" &amp; TEXT(DATE(YEAR(P5)+3,1,1),"yy")</f>
        <v>2016-17</v>
      </c>
      <c r="Q9" s="70" t="s">
        <v>95</v>
      </c>
      <c r="R9" s="70" t="s">
        <v>95</v>
      </c>
      <c r="S9" s="70" t="s">
        <v>95</v>
      </c>
      <c r="T9" s="70" t="s">
        <v>95</v>
      </c>
      <c r="U9" s="70" t="s">
        <v>95</v>
      </c>
      <c r="V9" s="70" t="s">
        <v>95</v>
      </c>
      <c r="W9" s="70" t="s">
        <v>95</v>
      </c>
      <c r="X9" s="70" t="s">
        <v>95</v>
      </c>
      <c r="Y9" s="70" t="s">
        <v>95</v>
      </c>
      <c r="Z9" s="70" t="s">
        <v>95</v>
      </c>
      <c r="AA9" s="70" t="s">
        <v>95</v>
      </c>
      <c r="AB9" s="70" t="s">
        <v>95</v>
      </c>
      <c r="AC9" s="70" t="s">
        <v>95</v>
      </c>
      <c r="AD9" s="70" t="s">
        <v>95</v>
      </c>
      <c r="AE9" s="70" t="s">
        <v>95</v>
      </c>
      <c r="AF9" s="70" t="s">
        <v>95</v>
      </c>
      <c r="AG9" s="70" t="s">
        <v>95</v>
      </c>
      <c r="AH9" s="70" t="s">
        <v>95</v>
      </c>
      <c r="AI9" s="70" t="s">
        <v>95</v>
      </c>
      <c r="AJ9" s="70" t="s">
        <v>95</v>
      </c>
      <c r="AK9" s="70" t="s">
        <v>95</v>
      </c>
      <c r="AL9" s="70" t="s">
        <v>95</v>
      </c>
      <c r="AM9" s="70" t="s">
        <v>95</v>
      </c>
      <c r="AN9" s="70" t="s">
        <v>95</v>
      </c>
      <c r="AO9" s="70" t="s">
        <v>95</v>
      </c>
      <c r="AP9" s="70" t="s">
        <v>95</v>
      </c>
      <c r="AQ9" s="70" t="s">
        <v>95</v>
      </c>
      <c r="AR9" s="70" t="s">
        <v>95</v>
      </c>
      <c r="AS9" s="70" t="s">
        <v>95</v>
      </c>
      <c r="AT9" s="70" t="s">
        <v>95</v>
      </c>
      <c r="AU9" s="70" t="s">
        <v>95</v>
      </c>
      <c r="AV9" s="70" t="s">
        <v>95</v>
      </c>
      <c r="AW9" s="70" t="s">
        <v>95</v>
      </c>
      <c r="AX9" s="70" t="s">
        <v>95</v>
      </c>
      <c r="AY9" s="70" t="s">
        <v>95</v>
      </c>
      <c r="AZ9" s="70" t="s">
        <v>95</v>
      </c>
      <c r="BA9" s="70" t="s">
        <v>95</v>
      </c>
      <c r="BB9" s="70" t="s">
        <v>95</v>
      </c>
      <c r="BC9" s="70" t="s">
        <v>95</v>
      </c>
      <c r="BD9" s="70" t="s">
        <v>95</v>
      </c>
      <c r="BE9" s="70" t="s">
        <v>95</v>
      </c>
      <c r="BF9" s="70" t="s">
        <v>95</v>
      </c>
      <c r="BG9" s="70" t="s">
        <v>95</v>
      </c>
      <c r="BH9" s="70" t="s">
        <v>95</v>
      </c>
      <c r="BI9" s="70" t="s">
        <v>95</v>
      </c>
      <c r="BJ9" s="70" t="s">
        <v>95</v>
      </c>
      <c r="BK9" s="70" t="s">
        <v>95</v>
      </c>
      <c r="BL9" s="70" t="s">
        <v>95</v>
      </c>
      <c r="BM9" s="70" t="s">
        <v>95</v>
      </c>
      <c r="BN9" s="70" t="s">
        <v>95</v>
      </c>
      <c r="BO9" s="70" t="s">
        <v>95</v>
      </c>
      <c r="BP9" s="70" t="s">
        <v>95</v>
      </c>
      <c r="BQ9" s="70" t="s">
        <v>95</v>
      </c>
      <c r="BR9" s="70" t="s">
        <v>95</v>
      </c>
      <c r="BS9" s="70" t="s">
        <v>95</v>
      </c>
      <c r="BT9" s="70" t="s">
        <v>95</v>
      </c>
      <c r="BU9" s="70" t="s">
        <v>95</v>
      </c>
    </row>
    <row r="10" spans="1:74">
      <c r="K10" s="23" t="s">
        <v>71</v>
      </c>
      <c r="L10" s="23">
        <f>'Calculation 1.1'!Q10</f>
        <v>672</v>
      </c>
      <c r="P10" s="35" t="str">
        <f>TEXT(DATE(YEAR(P5)+2,9,1), "mmm-yy")</f>
        <v>Sep-16</v>
      </c>
      <c r="Q10" s="24" cm="1">
        <f t="array" ref="Q10">IF($BV10&lt;0,0,INDEX('Data 1.1'!$E$13:INDEX('Data 1.1'!$BX:$BX, $R$1), $BV10,Q$2))</f>
        <v>11474.195</v>
      </c>
      <c r="R10" s="24" cm="1">
        <f t="array" ref="R10">IF($BV10&lt;0,0,INDEX('Data 1.1'!$E$13:INDEX('Data 1.1'!$BX:$BX, $R$1), $BV10,R$2))</f>
        <v>63.542000000000002</v>
      </c>
      <c r="S10" s="24" cm="1">
        <f t="array" ref="S10">IF($BV10&lt;0,0,INDEX('Data 1.1'!$E$13:INDEX('Data 1.1'!$BX:$BX, $R$1), $BV10,S$2))</f>
        <v>0.32500000000000001</v>
      </c>
      <c r="T10" s="24"/>
      <c r="U10" s="24" cm="1">
        <f t="array" ref="U10">IF($BV10&lt;0,0,INDEX('Data 1.1'!$E$13:INDEX('Data 1.1'!$BX:$BX, $R$1), $BV10,U$2))</f>
        <v>15.098000000000001</v>
      </c>
      <c r="V10" s="24" cm="1">
        <f t="array" ref="V10">IF($BV10&lt;0,0,INDEX('Data 1.1'!$E$13:INDEX('Data 1.1'!$BX:$BX, $R$1), $BV10,V$2))</f>
        <v>8.4000000000000005E-2</v>
      </c>
      <c r="W10" s="24" cm="1">
        <f t="array" ref="W10">IF($BV10&lt;0,0,INDEX('Data 1.1'!$E$13:INDEX('Data 1.1'!$BX:$BX, $R$1), $BV10,W$2))</f>
        <v>68.897000000000006</v>
      </c>
      <c r="X10" s="24" cm="1">
        <f t="array" ref="X10">IF($BV10&lt;0,0,INDEX('Data 1.1'!$E$13:INDEX('Data 1.1'!$BX:$BX, $R$1), $BV10,X$2))</f>
        <v>603.41999999999996</v>
      </c>
      <c r="Y10" s="24" cm="1">
        <f t="array" ref="Y10">IF($BV10&lt;0,0,INDEX('Data 1.1'!$E$13:INDEX('Data 1.1'!$BX:$BX, $R$1), $BV10,Y$2))</f>
        <v>3.3420000000000001</v>
      </c>
      <c r="Z10" s="24" cm="1">
        <f t="array" ref="Z10">IF($BV10&lt;0,0,INDEX('Data 1.1'!$E$13:INDEX('Data 1.1'!$BX:$BX, $R$1), $BV10,Z$2))</f>
        <v>3.5550000000000002</v>
      </c>
      <c r="AA10" s="24" cm="1">
        <f t="array" ref="AA10">IF($BV10&lt;0,0,INDEX('Data 1.1'!$E$13:INDEX('Data 1.1'!$BX:$BX, $R$1), $BV10,AA$2))</f>
        <v>618.51800000000003</v>
      </c>
      <c r="AB10" s="24" cm="1">
        <f t="array" ref="AB10">IF($BV10&lt;0,0,INDEX('Data 1.1'!$E$13:INDEX('Data 1.1'!$BX:$BX, $R$1), $BV10,AB$2))</f>
        <v>3.4249999999999998</v>
      </c>
      <c r="AC10" s="24" cm="1">
        <f t="array" ref="AC10">IF($BV10&lt;0,0,INDEX('Data 1.1'!$E$13:INDEX('Data 1.1'!$BX:$BX, $R$1), $BV10,AC$2))</f>
        <v>2.3969999999999998</v>
      </c>
      <c r="AD10" s="24"/>
      <c r="AE10" s="24" cm="1">
        <f t="array" ref="AE10">IF($BV10&lt;0,0,INDEX('Data 1.1'!$E$13:INDEX('Data 1.1'!$BX:$BX, $R$1), $BV10,AE$2))</f>
        <v>12092.714</v>
      </c>
      <c r="AF10" s="24" cm="1">
        <f t="array" ref="AF10">IF($BV10&lt;0,0,INDEX('Data 1.1'!$E$13:INDEX('Data 1.1'!$BX:$BX, $R$1), $BV10,AF$2))</f>
        <v>66.968000000000004</v>
      </c>
      <c r="AG10" s="24" cm="1">
        <f t="array" ref="AG10">IF($BV10&lt;0,0,INDEX('Data 1.1'!$E$13:INDEX('Data 1.1'!$BX:$BX, $R$1), $BV10,AG$2))</f>
        <v>0.28699999999999998</v>
      </c>
      <c r="AH10" s="24"/>
      <c r="AI10" s="24" cm="1">
        <f t="array" ref="AI10">IF($BV10&lt;0,0,INDEX('Data 1.1'!$E$13:INDEX('Data 1.1'!$BX:$BX, $R$1), $BV10,AI$2))</f>
        <v>90.191999999999993</v>
      </c>
      <c r="AJ10" s="24" cm="1">
        <f t="array" ref="AJ10">IF($BV10&lt;0,0,INDEX('Data 1.1'!$E$13:INDEX('Data 1.1'!$BX:$BX, $R$1), $BV10,AJ$2))</f>
        <v>0.499</v>
      </c>
      <c r="AK10" s="24" cm="1">
        <f t="array" ref="AK10">IF($BV10&lt;0,0,INDEX('Data 1.1'!$E$13:INDEX('Data 1.1'!$BX:$BX, $R$1), $BV10,AK$2))</f>
        <v>30.832999999999998</v>
      </c>
      <c r="AL10" s="24"/>
      <c r="AM10" s="24" cm="1">
        <f t="array" ref="AM10">IF($BV10&lt;0,0,INDEX('Data 1.1'!$E$13:INDEX('Data 1.1'!$BX:$BX, $R$1), $BV10,AM$2))</f>
        <v>39.484999999999999</v>
      </c>
      <c r="AN10" s="24" cm="1">
        <f t="array" ref="AN10">IF($BV10&lt;0,0,INDEX('Data 1.1'!$E$13:INDEX('Data 1.1'!$BX:$BX, $R$1), $BV10,AN$2))</f>
        <v>0.219</v>
      </c>
      <c r="AO10" s="24" cm="1">
        <f t="array" ref="AO10">IF($BV10&lt;0,0,INDEX('Data 1.1'!$E$13:INDEX('Data 1.1'!$BX:$BX, $R$1), $BV10,AO$2))</f>
        <v>38.134</v>
      </c>
      <c r="AP10" s="24" cm="1">
        <f t="array" ref="AP10">IF($BV10&lt;0,0,INDEX('Data 1.1'!$E$13:INDEX('Data 1.1'!$BX:$BX, $R$1), $BV10,AP$2))</f>
        <v>607.24699999999996</v>
      </c>
      <c r="AQ10" s="24" cm="1">
        <f t="array" ref="AQ10">IF($BV10&lt;0,0,INDEX('Data 1.1'!$E$13:INDEX('Data 1.1'!$BX:$BX, $R$1), $BV10,AQ$2))</f>
        <v>3.363</v>
      </c>
      <c r="AR10" s="24" cm="1">
        <f t="array" ref="AR10">IF($BV10&lt;0,0,INDEX('Data 1.1'!$E$13:INDEX('Data 1.1'!$BX:$BX, $R$1), $BV10,AR$2))</f>
        <v>13.282999999999999</v>
      </c>
      <c r="AS10" s="24" cm="1">
        <f t="array" ref="AS10">IF($BV10&lt;0,0,INDEX('Data 1.1'!$E$13:INDEX('Data 1.1'!$BX:$BX, $R$1), $BV10,AS$2))</f>
        <v>646.73199999999997</v>
      </c>
      <c r="AT10" s="24" cm="1">
        <f t="array" ref="AT10">IF($BV10&lt;0,0,INDEX('Data 1.1'!$E$13:INDEX('Data 1.1'!$BX:$BX, $R$1), $BV10,AT$2))</f>
        <v>3.5819999999999999</v>
      </c>
      <c r="AU10" s="24" cm="1">
        <f t="array" ref="AU10">IF($BV10&lt;0,0,INDEX('Data 1.1'!$E$13:INDEX('Data 1.1'!$BX:$BX, $R$1), $BV10,AU$2))</f>
        <v>11.946999999999999</v>
      </c>
      <c r="AV10" s="24"/>
      <c r="AW10" s="24" cm="1">
        <f t="array" ref="AW10">IF($BV10&lt;0,0,INDEX('Data 1.1'!$E$13:INDEX('Data 1.1'!$BX:$BX, $R$1), $BV10,AW$2))</f>
        <v>422.988</v>
      </c>
      <c r="AX10" s="24" cm="1">
        <f t="array" ref="AX10">IF($BV10&lt;0,0,INDEX('Data 1.1'!$E$13:INDEX('Data 1.1'!$BX:$BX, $R$1), $BV10,AX$2))</f>
        <v>2.3420000000000001</v>
      </c>
      <c r="AY10" s="24" cm="1">
        <f t="array" ref="AY10">IF($BV10&lt;0,0,INDEX('Data 1.1'!$E$13:INDEX('Data 1.1'!$BX:$BX, $R$1), $BV10,AY$2))</f>
        <v>12.808999999999999</v>
      </c>
      <c r="AZ10" s="24"/>
      <c r="BA10" s="24" cm="1">
        <f t="array" ref="BA10">IF($BV10&lt;0,0,INDEX('Data 1.1'!$E$13:INDEX('Data 1.1'!$BX:$BX, $R$1), $BV10,BA$2))</f>
        <v>1069.72</v>
      </c>
      <c r="BB10" s="24" cm="1">
        <f t="array" ref="BB10">IF($BV10&lt;0,0,INDEX('Data 1.1'!$E$13:INDEX('Data 1.1'!$BX:$BX, $R$1), $BV10,BB$2))</f>
        <v>5.9240000000000004</v>
      </c>
      <c r="BC10" s="24" cm="1">
        <f t="array" ref="BC10">IF($BV10&lt;0,0,INDEX('Data 1.1'!$E$13:INDEX('Data 1.1'!$BX:$BX, $R$1), $BV10,BC$2))</f>
        <v>7.968</v>
      </c>
      <c r="BD10" s="24"/>
      <c r="BE10" s="24" cm="1">
        <f t="array" ref="BE10">IF($BV10&lt;0,0,INDEX('Data 1.1'!$E$13:INDEX('Data 1.1'!$BX:$BX, $R$1), $BV10,BE$2))</f>
        <v>2706.5070000000001</v>
      </c>
      <c r="BF10" s="24" cm="1">
        <f t="array" ref="BF10">IF($BV10&lt;0,0,INDEX('Data 1.1'!$E$13:INDEX('Data 1.1'!$BX:$BX, $R$1), $BV10,BF$2))</f>
        <v>14.988</v>
      </c>
      <c r="BG10" s="24" cm="1">
        <f t="array" ref="BG10">IF($BV10&lt;0,0,INDEX('Data 1.1'!$E$13:INDEX('Data 1.1'!$BX:$BX, $R$1), $BV10,BG$2))</f>
        <v>3.29</v>
      </c>
      <c r="BH10" s="24" cm="1">
        <f t="array" ref="BH10">IF($BV10&lt;0,0,INDEX('Data 1.1'!$E$13:INDEX('Data 1.1'!$BX:$BX, $R$1), $BV10,BH$2))</f>
        <v>2098.386</v>
      </c>
      <c r="BI10" s="24" cm="1">
        <f t="array" ref="BI10">IF($BV10&lt;0,0,INDEX('Data 1.1'!$E$13:INDEX('Data 1.1'!$BX:$BX, $R$1), $BV10,BI$2))</f>
        <v>11.621</v>
      </c>
      <c r="BJ10" s="24" cm="1">
        <f t="array" ref="BJ10">IF($BV10&lt;0,0,INDEX('Data 1.1'!$E$13:INDEX('Data 1.1'!$BX:$BX, $R$1), $BV10,BJ$2))</f>
        <v>4.5460000000000003</v>
      </c>
      <c r="BK10" s="24" cm="1">
        <f t="array" ref="BK10">IF($BV10&lt;0,0,INDEX('Data 1.1'!$E$13:INDEX('Data 1.1'!$BX:$BX, $R$1), $BV10,BK$2))</f>
        <v>4804.8919999999998</v>
      </c>
      <c r="BL10" s="24" cm="1">
        <f t="array" ref="BL10">IF($BV10&lt;0,0,INDEX('Data 1.1'!$E$13:INDEX('Data 1.1'!$BX:$BX, $R$1), $BV10,BL$2))</f>
        <v>26.609000000000002</v>
      </c>
      <c r="BM10" s="24" cm="1">
        <f t="array" ref="BM10">IF($BV10&lt;0,0,INDEX('Data 1.1'!$E$13:INDEX('Data 1.1'!$BX:$BX, $R$1), $BV10,BM$2))</f>
        <v>2.0390000000000001</v>
      </c>
      <c r="BN10" s="24"/>
      <c r="BO10" s="24" cm="1">
        <f t="array" ref="BO10">IF($BV10&lt;0,0,INDEX('Data 1.1'!$E$13:INDEX('Data 1.1'!$BX:$BX, $R$1), $BV10,BO$2))</f>
        <v>5964.8050000000003</v>
      </c>
      <c r="BP10" s="24" cm="1">
        <f t="array" ref="BP10">IF($BV10&lt;0,0,INDEX('Data 1.1'!$E$13:INDEX('Data 1.1'!$BX:$BX, $R$1), $BV10,BP$2))</f>
        <v>33.031999999999996</v>
      </c>
      <c r="BQ10" s="24" cm="1">
        <f t="array" ref="BQ10">IF($BV10&lt;0,0,INDEX('Data 1.1'!$E$13:INDEX('Data 1.1'!$BX:$BX, $R$1), $BV10,BQ$2))</f>
        <v>0.68</v>
      </c>
      <c r="BR10" s="24"/>
      <c r="BS10" s="24" cm="1">
        <f t="array" ref="BS10">IF($BV10&lt;0,0,INDEX('Data 1.1'!$E$13:INDEX('Data 1.1'!$BX:$BX, $R$1), $BV10,BS$2))</f>
        <v>18057.518</v>
      </c>
      <c r="BT10" s="24" cm="1">
        <f t="array" ref="BT10">IF($BV10&lt;0,0,INDEX('Data 1.1'!$E$13:INDEX('Data 1.1'!$BX:$BX, $R$1), $BV10,BT$2))</f>
        <v>100</v>
      </c>
      <c r="BU10" s="24" cm="1">
        <f t="array" ref="BU10">IF($BV10&lt;0,0,INDEX('Data 1.1'!$E$13:INDEX('Data 1.1'!$BX:$BX, $R$1), $BV10,BU$2))</f>
        <v>0.22600000000000001</v>
      </c>
      <c r="BV10" s="12">
        <f>BV8+1</f>
        <v>5</v>
      </c>
    </row>
    <row r="11" spans="1:74">
      <c r="K11" s="23" t="s">
        <v>80</v>
      </c>
      <c r="L11" s="23">
        <f>'Calculation 1.1'!Q11</f>
        <v>768</v>
      </c>
      <c r="P11" s="35" t="str">
        <f>TEXT(DATE(YEAR(P5)+2,12,1), "mmm-yy")</f>
        <v>Dec-16</v>
      </c>
      <c r="Q11" s="24" cm="1">
        <f t="array" ref="Q11">IF($BV11&lt;0,0,INDEX('Data 1.1'!$E$13:INDEX('Data 1.1'!$BX:$BX, $R$1), $BV11,Q$2))</f>
        <v>11536.922</v>
      </c>
      <c r="R11" s="24" cm="1">
        <f t="array" ref="R11">IF($BV11&lt;0,0,INDEX('Data 1.1'!$E$13:INDEX('Data 1.1'!$BX:$BX, $R$1), $BV11,R$2))</f>
        <v>63.552</v>
      </c>
      <c r="S11" s="24" cm="1">
        <f t="array" ref="S11">IF($BV11&lt;0,0,INDEX('Data 1.1'!$E$13:INDEX('Data 1.1'!$BX:$BX, $R$1), $BV11,S$2))</f>
        <v>0.29199999999999998</v>
      </c>
      <c r="T11" s="24"/>
      <c r="U11" s="24" cm="1">
        <f t="array" ref="U11">IF($BV11&lt;0,0,INDEX('Data 1.1'!$E$13:INDEX('Data 1.1'!$BX:$BX, $R$1), $BV11,U$2))</f>
        <v>16.228000000000002</v>
      </c>
      <c r="V11" s="24" cm="1">
        <f t="array" ref="V11">IF($BV11&lt;0,0,INDEX('Data 1.1'!$E$13:INDEX('Data 1.1'!$BX:$BX, $R$1), $BV11,V$2))</f>
        <v>8.8999999999999996E-2</v>
      </c>
      <c r="W11" s="24" cm="1">
        <f t="array" ref="W11">IF($BV11&lt;0,0,INDEX('Data 1.1'!$E$13:INDEX('Data 1.1'!$BX:$BX, $R$1), $BV11,W$2))</f>
        <v>59.811999999999998</v>
      </c>
      <c r="X11" s="24" cm="1">
        <f t="array" ref="X11">IF($BV11&lt;0,0,INDEX('Data 1.1'!$E$13:INDEX('Data 1.1'!$BX:$BX, $R$1), $BV11,X$2))</f>
        <v>588.25199999999995</v>
      </c>
      <c r="Y11" s="24" cm="1">
        <f t="array" ref="Y11">IF($BV11&lt;0,0,INDEX('Data 1.1'!$E$13:INDEX('Data 1.1'!$BX:$BX, $R$1), $BV11,Y$2))</f>
        <v>3.24</v>
      </c>
      <c r="Z11" s="24" cm="1">
        <f t="array" ref="Z11">IF($BV11&lt;0,0,INDEX('Data 1.1'!$E$13:INDEX('Data 1.1'!$BX:$BX, $R$1), $BV11,Z$2))</f>
        <v>3.4710000000000001</v>
      </c>
      <c r="AA11" s="24" cm="1">
        <f t="array" ref="AA11">IF($BV11&lt;0,0,INDEX('Data 1.1'!$E$13:INDEX('Data 1.1'!$BX:$BX, $R$1), $BV11,AA$2))</f>
        <v>604.48</v>
      </c>
      <c r="AB11" s="24" cm="1">
        <f t="array" ref="AB11">IF($BV11&lt;0,0,INDEX('Data 1.1'!$E$13:INDEX('Data 1.1'!$BX:$BX, $R$1), $BV11,AB$2))</f>
        <v>3.33</v>
      </c>
      <c r="AC11" s="24" cm="1">
        <f t="array" ref="AC11">IF($BV11&lt;0,0,INDEX('Data 1.1'!$E$13:INDEX('Data 1.1'!$BX:$BX, $R$1), $BV11,AC$2))</f>
        <v>2.5569999999999999</v>
      </c>
      <c r="AD11" s="24"/>
      <c r="AE11" s="24" cm="1">
        <f t="array" ref="AE11">IF($BV11&lt;0,0,INDEX('Data 1.1'!$E$13:INDEX('Data 1.1'!$BX:$BX, $R$1), $BV11,AE$2))</f>
        <v>12141.402</v>
      </c>
      <c r="AF11" s="24" cm="1">
        <f t="array" ref="AF11">IF($BV11&lt;0,0,INDEX('Data 1.1'!$E$13:INDEX('Data 1.1'!$BX:$BX, $R$1), $BV11,AF$2))</f>
        <v>66.882000000000005</v>
      </c>
      <c r="AG11" s="24" cm="1">
        <f t="array" ref="AG11">IF($BV11&lt;0,0,INDEX('Data 1.1'!$E$13:INDEX('Data 1.1'!$BX:$BX, $R$1), $BV11,AG$2))</f>
        <v>0.26</v>
      </c>
      <c r="AH11" s="24"/>
      <c r="AI11" s="24" cm="1">
        <f t="array" ref="AI11">IF($BV11&lt;0,0,INDEX('Data 1.1'!$E$13:INDEX('Data 1.1'!$BX:$BX, $R$1), $BV11,AI$2))</f>
        <v>170.67699999999999</v>
      </c>
      <c r="AJ11" s="24" cm="1">
        <f t="array" ref="AJ11">IF($BV11&lt;0,0,INDEX('Data 1.1'!$E$13:INDEX('Data 1.1'!$BX:$BX, $R$1), $BV11,AJ$2))</f>
        <v>0.94</v>
      </c>
      <c r="AK11" s="24" cm="1">
        <f t="array" ref="AK11">IF($BV11&lt;0,0,INDEX('Data 1.1'!$E$13:INDEX('Data 1.1'!$BX:$BX, $R$1), $BV11,AK$2))</f>
        <v>35.347999999999999</v>
      </c>
      <c r="AL11" s="24"/>
      <c r="AM11" s="24" cm="1">
        <f t="array" ref="AM11">IF($BV11&lt;0,0,INDEX('Data 1.1'!$E$13:INDEX('Data 1.1'!$BX:$BX, $R$1), $BV11,AM$2))</f>
        <v>28.082000000000001</v>
      </c>
      <c r="AN11" s="24" cm="1">
        <f t="array" ref="AN11">IF($BV11&lt;0,0,INDEX('Data 1.1'!$E$13:INDEX('Data 1.1'!$BX:$BX, $R$1), $BV11,AN$2))</f>
        <v>0.155</v>
      </c>
      <c r="AO11" s="24" cm="1">
        <f t="array" ref="AO11">IF($BV11&lt;0,0,INDEX('Data 1.1'!$E$13:INDEX('Data 1.1'!$BX:$BX, $R$1), $BV11,AO$2))</f>
        <v>46.924999999999997</v>
      </c>
      <c r="AP11" s="24" cm="1">
        <f t="array" ref="AP11">IF($BV11&lt;0,0,INDEX('Data 1.1'!$E$13:INDEX('Data 1.1'!$BX:$BX, $R$1), $BV11,AP$2))</f>
        <v>623.48099999999999</v>
      </c>
      <c r="AQ11" s="24" cm="1">
        <f t="array" ref="AQ11">IF($BV11&lt;0,0,INDEX('Data 1.1'!$E$13:INDEX('Data 1.1'!$BX:$BX, $R$1), $BV11,AQ$2))</f>
        <v>3.4350000000000001</v>
      </c>
      <c r="AR11" s="24" cm="1">
        <f t="array" ref="AR11">IF($BV11&lt;0,0,INDEX('Data 1.1'!$E$13:INDEX('Data 1.1'!$BX:$BX, $R$1), $BV11,AR$2))</f>
        <v>14.409000000000001</v>
      </c>
      <c r="AS11" s="24" cm="1">
        <f t="array" ref="AS11">IF($BV11&lt;0,0,INDEX('Data 1.1'!$E$13:INDEX('Data 1.1'!$BX:$BX, $R$1), $BV11,AS$2))</f>
        <v>651.56200000000001</v>
      </c>
      <c r="AT11" s="24" cm="1">
        <f t="array" ref="AT11">IF($BV11&lt;0,0,INDEX('Data 1.1'!$E$13:INDEX('Data 1.1'!$BX:$BX, $R$1), $BV11,AT$2))</f>
        <v>3.589</v>
      </c>
      <c r="AU11" s="24" cm="1">
        <f t="array" ref="AU11">IF($BV11&lt;0,0,INDEX('Data 1.1'!$E$13:INDEX('Data 1.1'!$BX:$BX, $R$1), $BV11,AU$2))</f>
        <v>13.586</v>
      </c>
      <c r="AV11" s="24"/>
      <c r="AW11" s="24" cm="1">
        <f t="array" ref="AW11">IF($BV11&lt;0,0,INDEX('Data 1.1'!$E$13:INDEX('Data 1.1'!$BX:$BX, $R$1), $BV11,AW$2))</f>
        <v>336.79199999999997</v>
      </c>
      <c r="AX11" s="24" cm="1">
        <f t="array" ref="AX11">IF($BV11&lt;0,0,INDEX('Data 1.1'!$E$13:INDEX('Data 1.1'!$BX:$BX, $R$1), $BV11,AX$2))</f>
        <v>1.855</v>
      </c>
      <c r="AY11" s="24" cm="1">
        <f t="array" ref="AY11">IF($BV11&lt;0,0,INDEX('Data 1.1'!$E$13:INDEX('Data 1.1'!$BX:$BX, $R$1), $BV11,AY$2))</f>
        <v>17.068000000000001</v>
      </c>
      <c r="AZ11" s="24"/>
      <c r="BA11" s="24" cm="1">
        <f t="array" ref="BA11">IF($BV11&lt;0,0,INDEX('Data 1.1'!$E$13:INDEX('Data 1.1'!$BX:$BX, $R$1), $BV11,BA$2))</f>
        <v>988.35500000000002</v>
      </c>
      <c r="BB11" s="24" cm="1">
        <f t="array" ref="BB11">IF($BV11&lt;0,0,INDEX('Data 1.1'!$E$13:INDEX('Data 1.1'!$BX:$BX, $R$1), $BV11,BB$2))</f>
        <v>5.444</v>
      </c>
      <c r="BC11" s="24" cm="1">
        <f t="array" ref="BC11">IF($BV11&lt;0,0,INDEX('Data 1.1'!$E$13:INDEX('Data 1.1'!$BX:$BX, $R$1), $BV11,BC$2))</f>
        <v>7.9390000000000001</v>
      </c>
      <c r="BD11" s="24"/>
      <c r="BE11" s="24" cm="1">
        <f t="array" ref="BE11">IF($BV11&lt;0,0,INDEX('Data 1.1'!$E$13:INDEX('Data 1.1'!$BX:$BX, $R$1), $BV11,BE$2))</f>
        <v>2394.1779999999999</v>
      </c>
      <c r="BF11" s="24" cm="1">
        <f t="array" ref="BF11">IF($BV11&lt;0,0,INDEX('Data 1.1'!$E$13:INDEX('Data 1.1'!$BX:$BX, $R$1), $BV11,BF$2))</f>
        <v>13.189</v>
      </c>
      <c r="BG11" s="24" cm="1">
        <f t="array" ref="BG11">IF($BV11&lt;0,0,INDEX('Data 1.1'!$E$13:INDEX('Data 1.1'!$BX:$BX, $R$1), $BV11,BG$2))</f>
        <v>4.7750000000000004</v>
      </c>
      <c r="BH11" s="24" cm="1">
        <f t="array" ref="BH11">IF($BV11&lt;0,0,INDEX('Data 1.1'!$E$13:INDEX('Data 1.1'!$BX:$BX, $R$1), $BV11,BH$2))</f>
        <v>2458.8449999999998</v>
      </c>
      <c r="BI11" s="24" cm="1">
        <f t="array" ref="BI11">IF($BV11&lt;0,0,INDEX('Data 1.1'!$E$13:INDEX('Data 1.1'!$BX:$BX, $R$1), $BV11,BI$2))</f>
        <v>13.545</v>
      </c>
      <c r="BJ11" s="24" cm="1">
        <f t="array" ref="BJ11">IF($BV11&lt;0,0,INDEX('Data 1.1'!$E$13:INDEX('Data 1.1'!$BX:$BX, $R$1), $BV11,BJ$2))</f>
        <v>4.3520000000000003</v>
      </c>
      <c r="BK11" s="24" cm="1">
        <f t="array" ref="BK11">IF($BV11&lt;0,0,INDEX('Data 1.1'!$E$13:INDEX('Data 1.1'!$BX:$BX, $R$1), $BV11,BK$2))</f>
        <v>4853.0230000000001</v>
      </c>
      <c r="BL11" s="24" cm="1">
        <f t="array" ref="BL11">IF($BV11&lt;0,0,INDEX('Data 1.1'!$E$13:INDEX('Data 1.1'!$BX:$BX, $R$1), $BV11,BL$2))</f>
        <v>26.733000000000001</v>
      </c>
      <c r="BM11" s="24" cm="1">
        <f t="array" ref="BM11">IF($BV11&lt;0,0,INDEX('Data 1.1'!$E$13:INDEX('Data 1.1'!$BX:$BX, $R$1), $BV11,BM$2))</f>
        <v>1.792</v>
      </c>
      <c r="BN11" s="24"/>
      <c r="BO11" s="24" cm="1">
        <f t="array" ref="BO11">IF($BV11&lt;0,0,INDEX('Data 1.1'!$E$13:INDEX('Data 1.1'!$BX:$BX, $R$1), $BV11,BO$2))</f>
        <v>6012.0550000000003</v>
      </c>
      <c r="BP11" s="24" cm="1">
        <f t="array" ref="BP11">IF($BV11&lt;0,0,INDEX('Data 1.1'!$E$13:INDEX('Data 1.1'!$BX:$BX, $R$1), $BV11,BP$2))</f>
        <v>33.118000000000002</v>
      </c>
      <c r="BQ11" s="24" cm="1">
        <f t="array" ref="BQ11">IF($BV11&lt;0,0,INDEX('Data 1.1'!$E$13:INDEX('Data 1.1'!$BX:$BX, $R$1), $BV11,BQ$2))</f>
        <v>0.71299999999999997</v>
      </c>
      <c r="BR11" s="24"/>
      <c r="BS11" s="24" cm="1">
        <f t="array" ref="BS11">IF($BV11&lt;0,0,INDEX('Data 1.1'!$E$13:INDEX('Data 1.1'!$BX:$BX, $R$1), $BV11,BS$2))</f>
        <v>18153.455999999998</v>
      </c>
      <c r="BT11" s="24" cm="1">
        <f t="array" ref="BT11">IF($BV11&lt;0,0,INDEX('Data 1.1'!$E$13:INDEX('Data 1.1'!$BX:$BX, $R$1), $BV11,BT$2))</f>
        <v>100</v>
      </c>
      <c r="BU11" s="24" cm="1">
        <f t="array" ref="BU11">IF($BV11&lt;0,0,INDEX('Data 1.1'!$E$13:INDEX('Data 1.1'!$BX:$BX, $R$1), $BV11,BU$2))</f>
        <v>0.17199999999999999</v>
      </c>
      <c r="BV11" s="12">
        <f>BV10+1</f>
        <v>6</v>
      </c>
    </row>
    <row r="12" spans="1:74">
      <c r="K12" s="23" t="s">
        <v>46</v>
      </c>
      <c r="L12" s="23">
        <f>'Calculation 1.1'!Q12</f>
        <v>864</v>
      </c>
      <c r="P12" s="35" t="str">
        <f>TEXT(DATE(YEAR(P5)+3,3,1), "mmm-yy")</f>
        <v>Mar-17</v>
      </c>
      <c r="Q12" s="24" cm="1">
        <f t="array" ref="Q12">IF($BV12&lt;0,0,INDEX('Data 1.1'!$E$13:INDEX('Data 1.1'!$BX:$BX, $R$1), $BV12,Q$2))</f>
        <v>11445.641</v>
      </c>
      <c r="R12" s="24" cm="1">
        <f t="array" ref="R12">IF($BV12&lt;0,0,INDEX('Data 1.1'!$E$13:INDEX('Data 1.1'!$BX:$BX, $R$1), $BV12,R$2))</f>
        <v>62.921999999999997</v>
      </c>
      <c r="S12" s="24" cm="1">
        <f t="array" ref="S12">IF($BV12&lt;0,0,INDEX('Data 1.1'!$E$13:INDEX('Data 1.1'!$BX:$BX, $R$1), $BV12,S$2))</f>
        <v>0.33400000000000002</v>
      </c>
      <c r="T12" s="24"/>
      <c r="U12" s="24" cm="1">
        <f t="array" ref="U12">IF($BV12&lt;0,0,INDEX('Data 1.1'!$E$13:INDEX('Data 1.1'!$BX:$BX, $R$1), $BV12,U$2))</f>
        <v>17.739999999999998</v>
      </c>
      <c r="V12" s="24" cm="1">
        <f t="array" ref="V12">IF($BV12&lt;0,0,INDEX('Data 1.1'!$E$13:INDEX('Data 1.1'!$BX:$BX, $R$1), $BV12,V$2))</f>
        <v>9.8000000000000004E-2</v>
      </c>
      <c r="W12" s="24" cm="1">
        <f t="array" ref="W12">IF($BV12&lt;0,0,INDEX('Data 1.1'!$E$13:INDEX('Data 1.1'!$BX:$BX, $R$1), $BV12,W$2))</f>
        <v>66.816000000000003</v>
      </c>
      <c r="X12" s="24" cm="1">
        <f t="array" ref="X12">IF($BV12&lt;0,0,INDEX('Data 1.1'!$E$13:INDEX('Data 1.1'!$BX:$BX, $R$1), $BV12,X$2))</f>
        <v>684.31299999999999</v>
      </c>
      <c r="Y12" s="24" cm="1">
        <f t="array" ref="Y12">IF($BV12&lt;0,0,INDEX('Data 1.1'!$E$13:INDEX('Data 1.1'!$BX:$BX, $R$1), $BV12,Y$2))</f>
        <v>3.762</v>
      </c>
      <c r="Z12" s="24" cm="1">
        <f t="array" ref="Z12">IF($BV12&lt;0,0,INDEX('Data 1.1'!$E$13:INDEX('Data 1.1'!$BX:$BX, $R$1), $BV12,Z$2))</f>
        <v>2.4729999999999999</v>
      </c>
      <c r="AA12" s="24" cm="1">
        <f t="array" ref="AA12">IF($BV12&lt;0,0,INDEX('Data 1.1'!$E$13:INDEX('Data 1.1'!$BX:$BX, $R$1), $BV12,AA$2))</f>
        <v>702.053</v>
      </c>
      <c r="AB12" s="24" cm="1">
        <f t="array" ref="AB12">IF($BV12&lt;0,0,INDEX('Data 1.1'!$E$13:INDEX('Data 1.1'!$BX:$BX, $R$1), $BV12,AB$2))</f>
        <v>3.859</v>
      </c>
      <c r="AC12" s="24" cm="1">
        <f t="array" ref="AC12">IF($BV12&lt;0,0,INDEX('Data 1.1'!$E$13:INDEX('Data 1.1'!$BX:$BX, $R$1), $BV12,AC$2))</f>
        <v>1.9510000000000001</v>
      </c>
      <c r="AD12" s="24"/>
      <c r="AE12" s="24" cm="1">
        <f t="array" ref="AE12">IF($BV12&lt;0,0,INDEX('Data 1.1'!$E$13:INDEX('Data 1.1'!$BX:$BX, $R$1), $BV12,AE$2))</f>
        <v>12147.694</v>
      </c>
      <c r="AF12" s="24" cm="1">
        <f t="array" ref="AF12">IF($BV12&lt;0,0,INDEX('Data 1.1'!$E$13:INDEX('Data 1.1'!$BX:$BX, $R$1), $BV12,AF$2))</f>
        <v>66.781000000000006</v>
      </c>
      <c r="AG12" s="24" cm="1">
        <f t="array" ref="AG12">IF($BV12&lt;0,0,INDEX('Data 1.1'!$E$13:INDEX('Data 1.1'!$BX:$BX, $R$1), $BV12,AG$2))</f>
        <v>0.28299999999999997</v>
      </c>
      <c r="AH12" s="24"/>
      <c r="AI12" s="24" cm="1">
        <f t="array" ref="AI12">IF($BV12&lt;0,0,INDEX('Data 1.1'!$E$13:INDEX('Data 1.1'!$BX:$BX, $R$1), $BV12,AI$2))</f>
        <v>214.04900000000001</v>
      </c>
      <c r="AJ12" s="24" cm="1">
        <f t="array" ref="AJ12">IF($BV12&lt;0,0,INDEX('Data 1.1'!$E$13:INDEX('Data 1.1'!$BX:$BX, $R$1), $BV12,AJ$2))</f>
        <v>1.177</v>
      </c>
      <c r="AK12" s="24" cm="1">
        <f t="array" ref="AK12">IF($BV12&lt;0,0,INDEX('Data 1.1'!$E$13:INDEX('Data 1.1'!$BX:$BX, $R$1), $BV12,AK$2))</f>
        <v>17.481999999999999</v>
      </c>
      <c r="AL12" s="24"/>
      <c r="AM12" s="24" cm="1">
        <f t="array" ref="AM12">IF($BV12&lt;0,0,INDEX('Data 1.1'!$E$13:INDEX('Data 1.1'!$BX:$BX, $R$1), $BV12,AM$2))</f>
        <v>26.64</v>
      </c>
      <c r="AN12" s="24" cm="1">
        <f t="array" ref="AN12">IF($BV12&lt;0,0,INDEX('Data 1.1'!$E$13:INDEX('Data 1.1'!$BX:$BX, $R$1), $BV12,AN$2))</f>
        <v>0.14599999999999999</v>
      </c>
      <c r="AO12" s="24" cm="1">
        <f t="array" ref="AO12">IF($BV12&lt;0,0,INDEX('Data 1.1'!$E$13:INDEX('Data 1.1'!$BX:$BX, $R$1), $BV12,AO$2))</f>
        <v>50.902000000000001</v>
      </c>
      <c r="AP12" s="24" cm="1">
        <f t="array" ref="AP12">IF($BV12&lt;0,0,INDEX('Data 1.1'!$E$13:INDEX('Data 1.1'!$BX:$BX, $R$1), $BV12,AP$2))</f>
        <v>686.32</v>
      </c>
      <c r="AQ12" s="24" cm="1">
        <f t="array" ref="AQ12">IF($BV12&lt;0,0,INDEX('Data 1.1'!$E$13:INDEX('Data 1.1'!$BX:$BX, $R$1), $BV12,AQ$2))</f>
        <v>3.7730000000000001</v>
      </c>
      <c r="AR12" s="24" cm="1">
        <f t="array" ref="AR12">IF($BV12&lt;0,0,INDEX('Data 1.1'!$E$13:INDEX('Data 1.1'!$BX:$BX, $R$1), $BV12,AR$2))</f>
        <v>9.1440000000000001</v>
      </c>
      <c r="AS12" s="24" cm="1">
        <f t="array" ref="AS12">IF($BV12&lt;0,0,INDEX('Data 1.1'!$E$13:INDEX('Data 1.1'!$BX:$BX, $R$1), $BV12,AS$2))</f>
        <v>712.96</v>
      </c>
      <c r="AT12" s="24" cm="1">
        <f t="array" ref="AT12">IF($BV12&lt;0,0,INDEX('Data 1.1'!$E$13:INDEX('Data 1.1'!$BX:$BX, $R$1), $BV12,AT$2))</f>
        <v>3.919</v>
      </c>
      <c r="AU12" s="24" cm="1">
        <f t="array" ref="AU12">IF($BV12&lt;0,0,INDEX('Data 1.1'!$E$13:INDEX('Data 1.1'!$BX:$BX, $R$1), $BV12,AU$2))</f>
        <v>9.4120000000000008</v>
      </c>
      <c r="AV12" s="24"/>
      <c r="AW12" s="24" cm="1">
        <f t="array" ref="AW12">IF($BV12&lt;0,0,INDEX('Data 1.1'!$E$13:INDEX('Data 1.1'!$BX:$BX, $R$1), $BV12,AW$2))</f>
        <v>415.649</v>
      </c>
      <c r="AX12" s="24" cm="1">
        <f t="array" ref="AX12">IF($BV12&lt;0,0,INDEX('Data 1.1'!$E$13:INDEX('Data 1.1'!$BX:$BX, $R$1), $BV12,AX$2))</f>
        <v>2.2850000000000001</v>
      </c>
      <c r="AY12" s="24" cm="1">
        <f t="array" ref="AY12">IF($BV12&lt;0,0,INDEX('Data 1.1'!$E$13:INDEX('Data 1.1'!$BX:$BX, $R$1), $BV12,AY$2))</f>
        <v>13.239000000000001</v>
      </c>
      <c r="AZ12" s="24"/>
      <c r="BA12" s="24" cm="1">
        <f t="array" ref="BA12">IF($BV12&lt;0,0,INDEX('Data 1.1'!$E$13:INDEX('Data 1.1'!$BX:$BX, $R$1), $BV12,BA$2))</f>
        <v>1128.6089999999999</v>
      </c>
      <c r="BB12" s="24" cm="1">
        <f t="array" ref="BB12">IF($BV12&lt;0,0,INDEX('Data 1.1'!$E$13:INDEX('Data 1.1'!$BX:$BX, $R$1), $BV12,BB$2))</f>
        <v>6.2039999999999997</v>
      </c>
      <c r="BC12" s="24" cm="1">
        <f t="array" ref="BC12">IF($BV12&lt;0,0,INDEX('Data 1.1'!$E$13:INDEX('Data 1.1'!$BX:$BX, $R$1), $BV12,BC$2))</f>
        <v>7.024</v>
      </c>
      <c r="BD12" s="24"/>
      <c r="BE12" s="24" cm="1">
        <f t="array" ref="BE12">IF($BV12&lt;0,0,INDEX('Data 1.1'!$E$13:INDEX('Data 1.1'!$BX:$BX, $R$1), $BV12,BE$2))</f>
        <v>2484.9409999999998</v>
      </c>
      <c r="BF12" s="24" cm="1">
        <f t="array" ref="BF12">IF($BV12&lt;0,0,INDEX('Data 1.1'!$E$13:INDEX('Data 1.1'!$BX:$BX, $R$1), $BV12,BF$2))</f>
        <v>13.661</v>
      </c>
      <c r="BG12" s="24" cm="1">
        <f t="array" ref="BG12">IF($BV12&lt;0,0,INDEX('Data 1.1'!$E$13:INDEX('Data 1.1'!$BX:$BX, $R$1), $BV12,BG$2))</f>
        <v>5.4850000000000003</v>
      </c>
      <c r="BH12" s="24" cm="1">
        <f t="array" ref="BH12">IF($BV12&lt;0,0,INDEX('Data 1.1'!$E$13:INDEX('Data 1.1'!$BX:$BX, $R$1), $BV12,BH$2))</f>
        <v>2214.9899999999998</v>
      </c>
      <c r="BI12" s="24" cm="1">
        <f t="array" ref="BI12">IF($BV12&lt;0,0,INDEX('Data 1.1'!$E$13:INDEX('Data 1.1'!$BX:$BX, $R$1), $BV12,BI$2))</f>
        <v>12.177</v>
      </c>
      <c r="BJ12" s="24" cm="1">
        <f t="array" ref="BJ12">IF($BV12&lt;0,0,INDEX('Data 1.1'!$E$13:INDEX('Data 1.1'!$BX:$BX, $R$1), $BV12,BJ$2))</f>
        <v>4.2320000000000002</v>
      </c>
      <c r="BK12" s="24" cm="1">
        <f t="array" ref="BK12">IF($BV12&lt;0,0,INDEX('Data 1.1'!$E$13:INDEX('Data 1.1'!$BX:$BX, $R$1), $BV12,BK$2))</f>
        <v>4699.93</v>
      </c>
      <c r="BL12" s="24" cm="1">
        <f t="array" ref="BL12">IF($BV12&lt;0,0,INDEX('Data 1.1'!$E$13:INDEX('Data 1.1'!$BX:$BX, $R$1), $BV12,BL$2))</f>
        <v>25.838000000000001</v>
      </c>
      <c r="BM12" s="24" cm="1">
        <f t="array" ref="BM12">IF($BV12&lt;0,0,INDEX('Data 1.1'!$E$13:INDEX('Data 1.1'!$BX:$BX, $R$1), $BV12,BM$2))</f>
        <v>1.893</v>
      </c>
      <c r="BN12" s="24"/>
      <c r="BO12" s="24" cm="1">
        <f t="array" ref="BO12">IF($BV12&lt;0,0,INDEX('Data 1.1'!$E$13:INDEX('Data 1.1'!$BX:$BX, $R$1), $BV12,BO$2))</f>
        <v>6042.5879999999997</v>
      </c>
      <c r="BP12" s="24" cm="1">
        <f t="array" ref="BP12">IF($BV12&lt;0,0,INDEX('Data 1.1'!$E$13:INDEX('Data 1.1'!$BX:$BX, $R$1), $BV12,BP$2))</f>
        <v>33.219000000000001</v>
      </c>
      <c r="BQ12" s="24" cm="1">
        <f t="array" ref="BQ12">IF($BV12&lt;0,0,INDEX('Data 1.1'!$E$13:INDEX('Data 1.1'!$BX:$BX, $R$1), $BV12,BQ$2))</f>
        <v>0.57099999999999995</v>
      </c>
      <c r="BR12" s="24"/>
      <c r="BS12" s="24" cm="1">
        <f t="array" ref="BS12">IF($BV12&lt;0,0,INDEX('Data 1.1'!$E$13:INDEX('Data 1.1'!$BX:$BX, $R$1), $BV12,BS$2))</f>
        <v>18190.281999999999</v>
      </c>
      <c r="BT12" s="24" cm="1">
        <f t="array" ref="BT12">IF($BV12&lt;0,0,INDEX('Data 1.1'!$E$13:INDEX('Data 1.1'!$BX:$BX, $R$1), $BV12,BT$2))</f>
        <v>100</v>
      </c>
      <c r="BU12" s="24" cm="1">
        <f t="array" ref="BU12">IF($BV12&lt;0,0,INDEX('Data 1.1'!$E$13:INDEX('Data 1.1'!$BX:$BX, $R$1), $BV12,BU$2))</f>
        <v>8.2000000000000003E-2</v>
      </c>
      <c r="BV12" s="12">
        <f>BV11+1</f>
        <v>7</v>
      </c>
    </row>
    <row r="13" spans="1:74">
      <c r="K13" s="23" t="s">
        <v>72</v>
      </c>
      <c r="L13" s="23">
        <f>'Calculation 1.1'!Q13</f>
        <v>960</v>
      </c>
      <c r="P13" s="35" t="str">
        <f>TEXT(DATE(YEAR(P5)+3,6,1), "mmm-yy")</f>
        <v>Jun-17</v>
      </c>
      <c r="Q13" s="24" cm="1">
        <f t="array" ref="Q13">IF($BV13&lt;0,0,INDEX('Data 1.1'!$E$13:INDEX('Data 1.1'!$BX:$BX, $R$1), $BV13,Q$2))</f>
        <v>11649.459000000001</v>
      </c>
      <c r="R13" s="24" cm="1">
        <f t="array" ref="R13">IF($BV13&lt;0,0,INDEX('Data 1.1'!$E$13:INDEX('Data 1.1'!$BX:$BX, $R$1), $BV13,R$2))</f>
        <v>63.823</v>
      </c>
      <c r="S13" s="24" cm="1">
        <f t="array" ref="S13">IF($BV13&lt;0,0,INDEX('Data 1.1'!$E$13:INDEX('Data 1.1'!$BX:$BX, $R$1), $BV13,S$2))</f>
        <v>0.32800000000000001</v>
      </c>
      <c r="T13" s="24"/>
      <c r="U13" s="24" cm="1">
        <f t="array" ref="U13">IF($BV13&lt;0,0,INDEX('Data 1.1'!$E$13:INDEX('Data 1.1'!$BX:$BX, $R$1), $BV13,U$2))</f>
        <v>33.756999999999998</v>
      </c>
      <c r="V13" s="24" cm="1">
        <f t="array" ref="V13">IF($BV13&lt;0,0,INDEX('Data 1.1'!$E$13:INDEX('Data 1.1'!$BX:$BX, $R$1), $BV13,V$2))</f>
        <v>0.185</v>
      </c>
      <c r="W13" s="24" cm="1">
        <f t="array" ref="W13">IF($BV13&lt;0,0,INDEX('Data 1.1'!$E$13:INDEX('Data 1.1'!$BX:$BX, $R$1), $BV13,W$2))</f>
        <v>39.628999999999998</v>
      </c>
      <c r="X13" s="24" cm="1">
        <f t="array" ref="X13">IF($BV13&lt;0,0,INDEX('Data 1.1'!$E$13:INDEX('Data 1.1'!$BX:$BX, $R$1), $BV13,X$2))</f>
        <v>585.01599999999996</v>
      </c>
      <c r="Y13" s="24" cm="1">
        <f t="array" ref="Y13">IF($BV13&lt;0,0,INDEX('Data 1.1'!$E$13:INDEX('Data 1.1'!$BX:$BX, $R$1), $BV13,Y$2))</f>
        <v>3.2050000000000001</v>
      </c>
      <c r="Z13" s="24" cm="1">
        <f t="array" ref="Z13">IF($BV13&lt;0,0,INDEX('Data 1.1'!$E$13:INDEX('Data 1.1'!$BX:$BX, $R$1), $BV13,Z$2))</f>
        <v>2.839</v>
      </c>
      <c r="AA13" s="24" cm="1">
        <f t="array" ref="AA13">IF($BV13&lt;0,0,INDEX('Data 1.1'!$E$13:INDEX('Data 1.1'!$BX:$BX, $R$1), $BV13,AA$2))</f>
        <v>618.774</v>
      </c>
      <c r="AB13" s="24" cm="1">
        <f t="array" ref="AB13">IF($BV13&lt;0,0,INDEX('Data 1.1'!$E$13:INDEX('Data 1.1'!$BX:$BX, $R$1), $BV13,AB$2))</f>
        <v>3.39</v>
      </c>
      <c r="AC13" s="24" cm="1">
        <f t="array" ref="AC13">IF($BV13&lt;0,0,INDEX('Data 1.1'!$E$13:INDEX('Data 1.1'!$BX:$BX, $R$1), $BV13,AC$2))</f>
        <v>2.1819999999999999</v>
      </c>
      <c r="AD13" s="24"/>
      <c r="AE13" s="24" cm="1">
        <f t="array" ref="AE13">IF($BV13&lt;0,0,INDEX('Data 1.1'!$E$13:INDEX('Data 1.1'!$BX:$BX, $R$1), $BV13,AE$2))</f>
        <v>12268.233</v>
      </c>
      <c r="AF13" s="24" cm="1">
        <f t="array" ref="AF13">IF($BV13&lt;0,0,INDEX('Data 1.1'!$E$13:INDEX('Data 1.1'!$BX:$BX, $R$1), $BV13,AF$2))</f>
        <v>67.212999999999994</v>
      </c>
      <c r="AG13" s="24" cm="1">
        <f t="array" ref="AG13">IF($BV13&lt;0,0,INDEX('Data 1.1'!$E$13:INDEX('Data 1.1'!$BX:$BX, $R$1), $BV13,AG$2))</f>
        <v>0.27900000000000003</v>
      </c>
      <c r="AH13" s="24"/>
      <c r="AI13" s="24" cm="1">
        <f t="array" ref="AI13">IF($BV13&lt;0,0,INDEX('Data 1.1'!$E$13:INDEX('Data 1.1'!$BX:$BX, $R$1), $BV13,AI$2))</f>
        <v>102.614</v>
      </c>
      <c r="AJ13" s="24" cm="1">
        <f t="array" ref="AJ13">IF($BV13&lt;0,0,INDEX('Data 1.1'!$E$13:INDEX('Data 1.1'!$BX:$BX, $R$1), $BV13,AJ$2))</f>
        <v>0.56200000000000006</v>
      </c>
      <c r="AK13" s="24" cm="1">
        <f t="array" ref="AK13">IF($BV13&lt;0,0,INDEX('Data 1.1'!$E$13:INDEX('Data 1.1'!$BX:$BX, $R$1), $BV13,AK$2))</f>
        <v>26.744</v>
      </c>
      <c r="AL13" s="24"/>
      <c r="AM13" s="24" cm="1">
        <f t="array" ref="AM13">IF($BV13&lt;0,0,INDEX('Data 1.1'!$E$13:INDEX('Data 1.1'!$BX:$BX, $R$1), $BV13,AM$2))</f>
        <v>20.619</v>
      </c>
      <c r="AN13" s="24" cm="1">
        <f t="array" ref="AN13">IF($BV13&lt;0,0,INDEX('Data 1.1'!$E$13:INDEX('Data 1.1'!$BX:$BX, $R$1), $BV13,AN$2))</f>
        <v>0.113</v>
      </c>
      <c r="AO13" s="24" cm="1">
        <f t="array" ref="AO13">IF($BV13&lt;0,0,INDEX('Data 1.1'!$E$13:INDEX('Data 1.1'!$BX:$BX, $R$1), $BV13,AO$2))</f>
        <v>42.872999999999998</v>
      </c>
      <c r="AP13" s="24" cm="1">
        <f t="array" ref="AP13">IF($BV13&lt;0,0,INDEX('Data 1.1'!$E$13:INDEX('Data 1.1'!$BX:$BX, $R$1), $BV13,AP$2))</f>
        <v>561.59299999999996</v>
      </c>
      <c r="AQ13" s="24" cm="1">
        <f t="array" ref="AQ13">IF($BV13&lt;0,0,INDEX('Data 1.1'!$E$13:INDEX('Data 1.1'!$BX:$BX, $R$1), $BV13,AQ$2))</f>
        <v>3.077</v>
      </c>
      <c r="AR13" s="24" cm="1">
        <f t="array" ref="AR13">IF($BV13&lt;0,0,INDEX('Data 1.1'!$E$13:INDEX('Data 1.1'!$BX:$BX, $R$1), $BV13,AR$2))</f>
        <v>8.4329999999999998</v>
      </c>
      <c r="AS13" s="24" cm="1">
        <f t="array" ref="AS13">IF($BV13&lt;0,0,INDEX('Data 1.1'!$E$13:INDEX('Data 1.1'!$BX:$BX, $R$1), $BV13,AS$2))</f>
        <v>582.21199999999999</v>
      </c>
      <c r="AT13" s="24" cm="1">
        <f t="array" ref="AT13">IF($BV13&lt;0,0,INDEX('Data 1.1'!$E$13:INDEX('Data 1.1'!$BX:$BX, $R$1), $BV13,AT$2))</f>
        <v>3.19</v>
      </c>
      <c r="AU13" s="24" cm="1">
        <f t="array" ref="AU13">IF($BV13&lt;0,0,INDEX('Data 1.1'!$E$13:INDEX('Data 1.1'!$BX:$BX, $R$1), $BV13,AU$2))</f>
        <v>8.2620000000000005</v>
      </c>
      <c r="AV13" s="24"/>
      <c r="AW13" s="24" cm="1">
        <f t="array" ref="AW13">IF($BV13&lt;0,0,INDEX('Data 1.1'!$E$13:INDEX('Data 1.1'!$BX:$BX, $R$1), $BV13,AW$2))</f>
        <v>347.26900000000001</v>
      </c>
      <c r="AX13" s="24" cm="1">
        <f t="array" ref="AX13">IF($BV13&lt;0,0,INDEX('Data 1.1'!$E$13:INDEX('Data 1.1'!$BX:$BX, $R$1), $BV13,AX$2))</f>
        <v>1.903</v>
      </c>
      <c r="AY13" s="24" cm="1">
        <f t="array" ref="AY13">IF($BV13&lt;0,0,INDEX('Data 1.1'!$E$13:INDEX('Data 1.1'!$BX:$BX, $R$1), $BV13,AY$2))</f>
        <v>13.888</v>
      </c>
      <c r="AZ13" s="24"/>
      <c r="BA13" s="24" cm="1">
        <f t="array" ref="BA13">IF($BV13&lt;0,0,INDEX('Data 1.1'!$E$13:INDEX('Data 1.1'!$BX:$BX, $R$1), $BV13,BA$2))</f>
        <v>929.48199999999997</v>
      </c>
      <c r="BB13" s="24" cm="1">
        <f t="array" ref="BB13">IF($BV13&lt;0,0,INDEX('Data 1.1'!$E$13:INDEX('Data 1.1'!$BX:$BX, $R$1), $BV13,BB$2))</f>
        <v>5.0919999999999996</v>
      </c>
      <c r="BC13" s="24" cm="1">
        <f t="array" ref="BC13">IF($BV13&lt;0,0,INDEX('Data 1.1'!$E$13:INDEX('Data 1.1'!$BX:$BX, $R$1), $BV13,BC$2))</f>
        <v>6.5910000000000002</v>
      </c>
      <c r="BD13" s="24"/>
      <c r="BE13" s="24" cm="1">
        <f t="array" ref="BE13">IF($BV13&lt;0,0,INDEX('Data 1.1'!$E$13:INDEX('Data 1.1'!$BX:$BX, $R$1), $BV13,BE$2))</f>
        <v>2632.011</v>
      </c>
      <c r="BF13" s="24" cm="1">
        <f t="array" ref="BF13">IF($BV13&lt;0,0,INDEX('Data 1.1'!$E$13:INDEX('Data 1.1'!$BX:$BX, $R$1), $BV13,BF$2))</f>
        <v>14.42</v>
      </c>
      <c r="BG13" s="24" cm="1">
        <f t="array" ref="BG13">IF($BV13&lt;0,0,INDEX('Data 1.1'!$E$13:INDEX('Data 1.1'!$BX:$BX, $R$1), $BV13,BG$2))</f>
        <v>3.746</v>
      </c>
      <c r="BH13" s="24" cm="1">
        <f t="array" ref="BH13">IF($BV13&lt;0,0,INDEX('Data 1.1'!$E$13:INDEX('Data 1.1'!$BX:$BX, $R$1), $BV13,BH$2))</f>
        <v>2320.4389999999999</v>
      </c>
      <c r="BI13" s="24" cm="1">
        <f t="array" ref="BI13">IF($BV13&lt;0,0,INDEX('Data 1.1'!$E$13:INDEX('Data 1.1'!$BX:$BX, $R$1), $BV13,BI$2))</f>
        <v>12.712999999999999</v>
      </c>
      <c r="BJ13" s="24" cm="1">
        <f t="array" ref="BJ13">IF($BV13&lt;0,0,INDEX('Data 1.1'!$E$13:INDEX('Data 1.1'!$BX:$BX, $R$1), $BV13,BJ$2))</f>
        <v>3.206</v>
      </c>
      <c r="BK13" s="24" cm="1">
        <f t="array" ref="BK13">IF($BV13&lt;0,0,INDEX('Data 1.1'!$E$13:INDEX('Data 1.1'!$BX:$BX, $R$1), $BV13,BK$2))</f>
        <v>4952.45</v>
      </c>
      <c r="BL13" s="24" cm="1">
        <f t="array" ref="BL13">IF($BV13&lt;0,0,INDEX('Data 1.1'!$E$13:INDEX('Data 1.1'!$BX:$BX, $R$1), $BV13,BL$2))</f>
        <v>27.132999999999999</v>
      </c>
      <c r="BM13" s="24" cm="1">
        <f t="array" ref="BM13">IF($BV13&lt;0,0,INDEX('Data 1.1'!$E$13:INDEX('Data 1.1'!$BX:$BX, $R$1), $BV13,BM$2))</f>
        <v>1.456</v>
      </c>
      <c r="BN13" s="24"/>
      <c r="BO13" s="24" cm="1">
        <f t="array" ref="BO13">IF($BV13&lt;0,0,INDEX('Data 1.1'!$E$13:INDEX('Data 1.1'!$BX:$BX, $R$1), $BV13,BO$2))</f>
        <v>5984.5460000000003</v>
      </c>
      <c r="BP13" s="24" cm="1">
        <f t="array" ref="BP13">IF($BV13&lt;0,0,INDEX('Data 1.1'!$E$13:INDEX('Data 1.1'!$BX:$BX, $R$1), $BV13,BP$2))</f>
        <v>32.786999999999999</v>
      </c>
      <c r="BQ13" s="24" cm="1">
        <f t="array" ref="BQ13">IF($BV13&lt;0,0,INDEX('Data 1.1'!$E$13:INDEX('Data 1.1'!$BX:$BX, $R$1), $BV13,BQ$2))</f>
        <v>0.57299999999999995</v>
      </c>
      <c r="BR13" s="24"/>
      <c r="BS13" s="24" cm="1">
        <f t="array" ref="BS13">IF($BV13&lt;0,0,INDEX('Data 1.1'!$E$13:INDEX('Data 1.1'!$BX:$BX, $R$1), $BV13,BS$2))</f>
        <v>18252.778999999999</v>
      </c>
      <c r="BT13" s="24" cm="1">
        <f t="array" ref="BT13">IF($BV13&lt;0,0,INDEX('Data 1.1'!$E$13:INDEX('Data 1.1'!$BX:$BX, $R$1), $BV13,BT$2))</f>
        <v>100</v>
      </c>
      <c r="BU13" s="24" cm="1">
        <f t="array" ref="BU13">IF($BV13&lt;0,0,INDEX('Data 1.1'!$E$13:INDEX('Data 1.1'!$BX:$BX, $R$1), $BV13,BU$2))</f>
        <v>4.4999999999999998E-2</v>
      </c>
      <c r="BV13" s="12">
        <f>BV12+1</f>
        <v>8</v>
      </c>
    </row>
    <row r="14" spans="1:74">
      <c r="K14" s="23" t="s">
        <v>73</v>
      </c>
      <c r="L14" s="23">
        <f>'Calculation 1.1'!Q14</f>
        <v>1056</v>
      </c>
      <c r="P14" s="55" t="str">
        <f>TEXT(DATE(YEAR(P10)+2,1,1),"yyyy") &amp; "-" &amp; TEXT(DATE(YEAR(P10)+3,1,1),"yy")</f>
        <v>2018-19</v>
      </c>
      <c r="Q14" s="70" t="s">
        <v>95</v>
      </c>
      <c r="R14" s="70" t="s">
        <v>95</v>
      </c>
      <c r="S14" s="70" t="s">
        <v>95</v>
      </c>
      <c r="T14" s="70" t="s">
        <v>95</v>
      </c>
      <c r="U14" s="70" t="s">
        <v>95</v>
      </c>
      <c r="V14" s="70" t="s">
        <v>95</v>
      </c>
      <c r="W14" s="70" t="s">
        <v>95</v>
      </c>
      <c r="X14" s="70" t="s">
        <v>95</v>
      </c>
      <c r="Y14" s="70" t="s">
        <v>95</v>
      </c>
      <c r="Z14" s="70" t="s">
        <v>95</v>
      </c>
      <c r="AA14" s="70" t="s">
        <v>95</v>
      </c>
      <c r="AB14" s="70" t="s">
        <v>95</v>
      </c>
      <c r="AC14" s="70" t="s">
        <v>95</v>
      </c>
      <c r="AD14" s="70" t="s">
        <v>95</v>
      </c>
      <c r="AE14" s="70" t="s">
        <v>95</v>
      </c>
      <c r="AF14" s="70" t="s">
        <v>95</v>
      </c>
      <c r="AG14" s="70" t="s">
        <v>95</v>
      </c>
      <c r="AH14" s="70" t="s">
        <v>95</v>
      </c>
      <c r="AI14" s="70" t="s">
        <v>95</v>
      </c>
      <c r="AJ14" s="70" t="s">
        <v>95</v>
      </c>
      <c r="AK14" s="70" t="s">
        <v>95</v>
      </c>
      <c r="AL14" s="70" t="s">
        <v>95</v>
      </c>
      <c r="AM14" s="70" t="s">
        <v>95</v>
      </c>
      <c r="AN14" s="70" t="s">
        <v>95</v>
      </c>
      <c r="AO14" s="70" t="s">
        <v>95</v>
      </c>
      <c r="AP14" s="70" t="s">
        <v>95</v>
      </c>
      <c r="AQ14" s="70" t="s">
        <v>95</v>
      </c>
      <c r="AR14" s="70" t="s">
        <v>95</v>
      </c>
      <c r="AS14" s="70" t="s">
        <v>95</v>
      </c>
      <c r="AT14" s="70" t="s">
        <v>95</v>
      </c>
      <c r="AU14" s="70" t="s">
        <v>95</v>
      </c>
      <c r="AV14" s="70" t="s">
        <v>95</v>
      </c>
      <c r="AW14" s="70" t="s">
        <v>95</v>
      </c>
      <c r="AX14" s="70" t="s">
        <v>95</v>
      </c>
      <c r="AY14" s="70" t="s">
        <v>95</v>
      </c>
      <c r="AZ14" s="70" t="s">
        <v>95</v>
      </c>
      <c r="BA14" s="70" t="s">
        <v>95</v>
      </c>
      <c r="BB14" s="70" t="s">
        <v>95</v>
      </c>
      <c r="BC14" s="70" t="s">
        <v>95</v>
      </c>
      <c r="BD14" s="70" t="s">
        <v>95</v>
      </c>
      <c r="BE14" s="70" t="s">
        <v>95</v>
      </c>
      <c r="BF14" s="70" t="s">
        <v>95</v>
      </c>
      <c r="BG14" s="70" t="s">
        <v>95</v>
      </c>
      <c r="BH14" s="70" t="s">
        <v>95</v>
      </c>
      <c r="BI14" s="70" t="s">
        <v>95</v>
      </c>
      <c r="BJ14" s="70" t="s">
        <v>95</v>
      </c>
      <c r="BK14" s="70" t="s">
        <v>95</v>
      </c>
      <c r="BL14" s="70" t="s">
        <v>95</v>
      </c>
      <c r="BM14" s="70" t="s">
        <v>95</v>
      </c>
      <c r="BN14" s="70" t="s">
        <v>95</v>
      </c>
      <c r="BO14" s="70" t="s">
        <v>95</v>
      </c>
      <c r="BP14" s="70" t="s">
        <v>95</v>
      </c>
      <c r="BQ14" s="70" t="s">
        <v>95</v>
      </c>
      <c r="BR14" s="70" t="s">
        <v>95</v>
      </c>
      <c r="BS14" s="70" t="s">
        <v>95</v>
      </c>
      <c r="BT14" s="70" t="s">
        <v>95</v>
      </c>
      <c r="BU14" s="70" t="s">
        <v>95</v>
      </c>
    </row>
    <row r="15" spans="1:74">
      <c r="K15" s="23" t="s">
        <v>74</v>
      </c>
      <c r="L15" s="23">
        <f>'Calculation 1.1'!Q15</f>
        <v>1152</v>
      </c>
      <c r="P15" s="35" t="str">
        <f>TEXT(DATE(YEAR(P10)+2,9,1), "mmm-yy")</f>
        <v>Sep-18</v>
      </c>
      <c r="Q15" s="24" cm="1">
        <f t="array" ref="Q15">IF($BV15&lt;0,0,INDEX('Data 1.1'!$E$13:INDEX('Data 1.1'!$BX:$BX, $R$1), $BV15,Q$2))</f>
        <v>11975.130999999999</v>
      </c>
      <c r="R15" s="24" cm="1">
        <f t="array" ref="R15">IF($BV15&lt;0,0,INDEX('Data 1.1'!$E$13:INDEX('Data 1.1'!$BX:$BX, $R$1), $BV15,R$2))</f>
        <v>64.180999999999997</v>
      </c>
      <c r="S15" s="24" cm="1">
        <f t="array" ref="S15">IF($BV15&lt;0,0,INDEX('Data 1.1'!$E$13:INDEX('Data 1.1'!$BX:$BX, $R$1), $BV15,S$2))</f>
        <v>0.33900000000000002</v>
      </c>
      <c r="T15" s="24"/>
      <c r="U15" s="24" cm="1">
        <f t="array" ref="U15">IF($BV15&lt;0,0,INDEX('Data 1.1'!$E$13:INDEX('Data 1.1'!$BX:$BX, $R$1), $BV15,U$2))</f>
        <v>13.082000000000001</v>
      </c>
      <c r="V15" s="24" cm="1">
        <f t="array" ref="V15">IF($BV15&lt;0,0,INDEX('Data 1.1'!$E$13:INDEX('Data 1.1'!$BX:$BX, $R$1), $BV15,V$2))</f>
        <v>7.0000000000000007E-2</v>
      </c>
      <c r="W15" s="24" cm="1">
        <f t="array" ref="W15">IF($BV15&lt;0,0,INDEX('Data 1.1'!$E$13:INDEX('Data 1.1'!$BX:$BX, $R$1), $BV15,W$2))</f>
        <v>75.376999999999995</v>
      </c>
      <c r="X15" s="24" cm="1">
        <f t="array" ref="X15">IF($BV15&lt;0,0,INDEX('Data 1.1'!$E$13:INDEX('Data 1.1'!$BX:$BX, $R$1), $BV15,X$2))</f>
        <v>571.94500000000005</v>
      </c>
      <c r="Y15" s="24" cm="1">
        <f t="array" ref="Y15">IF($BV15&lt;0,0,INDEX('Data 1.1'!$E$13:INDEX('Data 1.1'!$BX:$BX, $R$1), $BV15,Y$2))</f>
        <v>3.0649999999999999</v>
      </c>
      <c r="Z15" s="24" cm="1">
        <f t="array" ref="Z15">IF($BV15&lt;0,0,INDEX('Data 1.1'!$E$13:INDEX('Data 1.1'!$BX:$BX, $R$1), $BV15,Z$2))</f>
        <v>2.7669999999999999</v>
      </c>
      <c r="AA15" s="24" cm="1">
        <f t="array" ref="AA15">IF($BV15&lt;0,0,INDEX('Data 1.1'!$E$13:INDEX('Data 1.1'!$BX:$BX, $R$1), $BV15,AA$2))</f>
        <v>585.02700000000004</v>
      </c>
      <c r="AB15" s="24" cm="1">
        <f t="array" ref="AB15">IF($BV15&lt;0,0,INDEX('Data 1.1'!$E$13:INDEX('Data 1.1'!$BX:$BX, $R$1), $BV15,AB$2))</f>
        <v>3.1349999999999998</v>
      </c>
      <c r="AC15" s="24" cm="1">
        <f t="array" ref="AC15">IF($BV15&lt;0,0,INDEX('Data 1.1'!$E$13:INDEX('Data 1.1'!$BX:$BX, $R$1), $BV15,AC$2))</f>
        <v>2.383</v>
      </c>
      <c r="AD15" s="24"/>
      <c r="AE15" s="24" cm="1">
        <f t="array" ref="AE15">IF($BV15&lt;0,0,INDEX('Data 1.1'!$E$13:INDEX('Data 1.1'!$BX:$BX, $R$1), $BV15,AE$2))</f>
        <v>12560.157999999999</v>
      </c>
      <c r="AF15" s="24" cm="1">
        <f t="array" ref="AF15">IF($BV15&lt;0,0,INDEX('Data 1.1'!$E$13:INDEX('Data 1.1'!$BX:$BX, $R$1), $BV15,AF$2))</f>
        <v>67.316000000000003</v>
      </c>
      <c r="AG15" s="24" cm="1">
        <f t="array" ref="AG15">IF($BV15&lt;0,0,INDEX('Data 1.1'!$E$13:INDEX('Data 1.1'!$BX:$BX, $R$1), $BV15,AG$2))</f>
        <v>0.3</v>
      </c>
      <c r="AH15" s="24"/>
      <c r="AI15" s="24" cm="1">
        <f t="array" ref="AI15">IF($BV15&lt;0,0,INDEX('Data 1.1'!$E$13:INDEX('Data 1.1'!$BX:$BX, $R$1), $BV15,AI$2))</f>
        <v>151.91800000000001</v>
      </c>
      <c r="AJ15" s="24" cm="1">
        <f t="array" ref="AJ15">IF($BV15&lt;0,0,INDEX('Data 1.1'!$E$13:INDEX('Data 1.1'!$BX:$BX, $R$1), $BV15,AJ$2))</f>
        <v>0.81399999999999995</v>
      </c>
      <c r="AK15" s="24" cm="1">
        <f t="array" ref="AK15">IF($BV15&lt;0,0,INDEX('Data 1.1'!$E$13:INDEX('Data 1.1'!$BX:$BX, $R$1), $BV15,AK$2))</f>
        <v>22.852</v>
      </c>
      <c r="AL15" s="24"/>
      <c r="AM15" s="24" cm="1">
        <f t="array" ref="AM15">IF($BV15&lt;0,0,INDEX('Data 1.1'!$E$13:INDEX('Data 1.1'!$BX:$BX, $R$1), $BV15,AM$2))</f>
        <v>54.006</v>
      </c>
      <c r="AN15" s="24" cm="1">
        <f t="array" ref="AN15">IF($BV15&lt;0,0,INDEX('Data 1.1'!$E$13:INDEX('Data 1.1'!$BX:$BX, $R$1), $BV15,AN$2))</f>
        <v>0.28899999999999998</v>
      </c>
      <c r="AO15" s="24" cm="1">
        <f t="array" ref="AO15">IF($BV15&lt;0,0,INDEX('Data 1.1'!$E$13:INDEX('Data 1.1'!$BX:$BX, $R$1), $BV15,AO$2))</f>
        <v>57.558999999999997</v>
      </c>
      <c r="AP15" s="24" cm="1">
        <f t="array" ref="AP15">IF($BV15&lt;0,0,INDEX('Data 1.1'!$E$13:INDEX('Data 1.1'!$BX:$BX, $R$1), $BV15,AP$2))</f>
        <v>539.51199999999994</v>
      </c>
      <c r="AQ15" s="24" cm="1">
        <f t="array" ref="AQ15">IF($BV15&lt;0,0,INDEX('Data 1.1'!$E$13:INDEX('Data 1.1'!$BX:$BX, $R$1), $BV15,AQ$2))</f>
        <v>2.8919999999999999</v>
      </c>
      <c r="AR15" s="24" cm="1">
        <f t="array" ref="AR15">IF($BV15&lt;0,0,INDEX('Data 1.1'!$E$13:INDEX('Data 1.1'!$BX:$BX, $R$1), $BV15,AR$2))</f>
        <v>13.305999999999999</v>
      </c>
      <c r="AS15" s="24" cm="1">
        <f t="array" ref="AS15">IF($BV15&lt;0,0,INDEX('Data 1.1'!$E$13:INDEX('Data 1.1'!$BX:$BX, $R$1), $BV15,AS$2))</f>
        <v>593.51900000000001</v>
      </c>
      <c r="AT15" s="24" cm="1">
        <f t="array" ref="AT15">IF($BV15&lt;0,0,INDEX('Data 1.1'!$E$13:INDEX('Data 1.1'!$BX:$BX, $R$1), $BV15,AT$2))</f>
        <v>3.181</v>
      </c>
      <c r="AU15" s="24" cm="1">
        <f t="array" ref="AU15">IF($BV15&lt;0,0,INDEX('Data 1.1'!$E$13:INDEX('Data 1.1'!$BX:$BX, $R$1), $BV15,AU$2))</f>
        <v>12.663</v>
      </c>
      <c r="AV15" s="24"/>
      <c r="AW15" s="24" cm="1">
        <f t="array" ref="AW15">IF($BV15&lt;0,0,INDEX('Data 1.1'!$E$13:INDEX('Data 1.1'!$BX:$BX, $R$1), $BV15,AW$2))</f>
        <v>429.81900000000002</v>
      </c>
      <c r="AX15" s="24" cm="1">
        <f t="array" ref="AX15">IF($BV15&lt;0,0,INDEX('Data 1.1'!$E$13:INDEX('Data 1.1'!$BX:$BX, $R$1), $BV15,AX$2))</f>
        <v>2.3039999999999998</v>
      </c>
      <c r="AY15" s="24" cm="1">
        <f t="array" ref="AY15">IF($BV15&lt;0,0,INDEX('Data 1.1'!$E$13:INDEX('Data 1.1'!$BX:$BX, $R$1), $BV15,AY$2))</f>
        <v>11.315</v>
      </c>
      <c r="AZ15" s="24"/>
      <c r="BA15" s="24" cm="1">
        <f t="array" ref="BA15">IF($BV15&lt;0,0,INDEX('Data 1.1'!$E$13:INDEX('Data 1.1'!$BX:$BX, $R$1), $BV15,BA$2))</f>
        <v>1023.338</v>
      </c>
      <c r="BB15" s="24" cm="1">
        <f t="array" ref="BB15">IF($BV15&lt;0,0,INDEX('Data 1.1'!$E$13:INDEX('Data 1.1'!$BX:$BX, $R$1), $BV15,BB$2))</f>
        <v>5.4850000000000003</v>
      </c>
      <c r="BC15" s="24" cm="1">
        <f t="array" ref="BC15">IF($BV15&lt;0,0,INDEX('Data 1.1'!$E$13:INDEX('Data 1.1'!$BX:$BX, $R$1), $BV15,BC$2))</f>
        <v>8.8989999999999991</v>
      </c>
      <c r="BD15" s="24"/>
      <c r="BE15" s="24" cm="1">
        <f t="array" ref="BE15">IF($BV15&lt;0,0,INDEX('Data 1.1'!$E$13:INDEX('Data 1.1'!$BX:$BX, $R$1), $BV15,BE$2))</f>
        <v>2498.8780000000002</v>
      </c>
      <c r="BF15" s="24" cm="1">
        <f t="array" ref="BF15">IF($BV15&lt;0,0,INDEX('Data 1.1'!$E$13:INDEX('Data 1.1'!$BX:$BX, $R$1), $BV15,BF$2))</f>
        <v>13.393000000000001</v>
      </c>
      <c r="BG15" s="24" cm="1">
        <f t="array" ref="BG15">IF($BV15&lt;0,0,INDEX('Data 1.1'!$E$13:INDEX('Data 1.1'!$BX:$BX, $R$1), $BV15,BG$2))</f>
        <v>3.5880000000000001</v>
      </c>
      <c r="BH15" s="24" cm="1">
        <f t="array" ref="BH15">IF($BV15&lt;0,0,INDEX('Data 1.1'!$E$13:INDEX('Data 1.1'!$BX:$BX, $R$1), $BV15,BH$2))</f>
        <v>2424.1869999999999</v>
      </c>
      <c r="BI15" s="24" cm="1">
        <f t="array" ref="BI15">IF($BV15&lt;0,0,INDEX('Data 1.1'!$E$13:INDEX('Data 1.1'!$BX:$BX, $R$1), $BV15,BI$2))</f>
        <v>12.992000000000001</v>
      </c>
      <c r="BJ15" s="24" cm="1">
        <f t="array" ref="BJ15">IF($BV15&lt;0,0,INDEX('Data 1.1'!$E$13:INDEX('Data 1.1'!$BX:$BX, $R$1), $BV15,BJ$2))</f>
        <v>3.7160000000000002</v>
      </c>
      <c r="BK15" s="24" cm="1">
        <f t="array" ref="BK15">IF($BV15&lt;0,0,INDEX('Data 1.1'!$E$13:INDEX('Data 1.1'!$BX:$BX, $R$1), $BV15,BK$2))</f>
        <v>4923.0649999999996</v>
      </c>
      <c r="BL15" s="24" cm="1">
        <f t="array" ref="BL15">IF($BV15&lt;0,0,INDEX('Data 1.1'!$E$13:INDEX('Data 1.1'!$BX:$BX, $R$1), $BV15,BL$2))</f>
        <v>26.385000000000002</v>
      </c>
      <c r="BM15" s="24" cm="1">
        <f t="array" ref="BM15">IF($BV15&lt;0,0,INDEX('Data 1.1'!$E$13:INDEX('Data 1.1'!$BX:$BX, $R$1), $BV15,BM$2))</f>
        <v>1.7110000000000001</v>
      </c>
      <c r="BN15" s="24"/>
      <c r="BO15" s="24" cm="1">
        <f t="array" ref="BO15">IF($BV15&lt;0,0,INDEX('Data 1.1'!$E$13:INDEX('Data 1.1'!$BX:$BX, $R$1), $BV15,BO$2))</f>
        <v>6098.3220000000001</v>
      </c>
      <c r="BP15" s="24" cm="1">
        <f t="array" ref="BP15">IF($BV15&lt;0,0,INDEX('Data 1.1'!$E$13:INDEX('Data 1.1'!$BX:$BX, $R$1), $BV15,BP$2))</f>
        <v>32.683999999999997</v>
      </c>
      <c r="BQ15" s="24" cm="1">
        <f t="array" ref="BQ15">IF($BV15&lt;0,0,INDEX('Data 1.1'!$E$13:INDEX('Data 1.1'!$BX:$BX, $R$1), $BV15,BQ$2))</f>
        <v>0.65100000000000002</v>
      </c>
      <c r="BR15" s="24"/>
      <c r="BS15" s="24" cm="1">
        <f t="array" ref="BS15">IF($BV15&lt;0,0,INDEX('Data 1.1'!$E$13:INDEX('Data 1.1'!$BX:$BX, $R$1), $BV15,BS$2))</f>
        <v>18658.478999999999</v>
      </c>
      <c r="BT15" s="24" cm="1">
        <f t="array" ref="BT15">IF($BV15&lt;0,0,INDEX('Data 1.1'!$E$13:INDEX('Data 1.1'!$BX:$BX, $R$1), $BV15,BT$2))</f>
        <v>100</v>
      </c>
      <c r="BU15" s="24" cm="1">
        <f t="array" ref="BU15">IF($BV15&lt;0,0,INDEX('Data 1.1'!$E$13:INDEX('Data 1.1'!$BX:$BX, $R$1), $BV15,BU$2))</f>
        <v>4.2999999999999997E-2</v>
      </c>
      <c r="BV15" s="12">
        <f>BV13+1</f>
        <v>9</v>
      </c>
    </row>
    <row r="16" spans="1:74">
      <c r="K16" s="23" t="s">
        <v>76</v>
      </c>
      <c r="L16" s="23">
        <f>'Calculation 1.1'!Q16</f>
        <v>1248</v>
      </c>
      <c r="P16" s="35" t="str">
        <f>TEXT(DATE(YEAR(P10)+2,12,1), "mmm-yy")</f>
        <v>Dec-18</v>
      </c>
      <c r="Q16" s="24" cm="1">
        <f t="array" ref="Q16">IF($BV16&lt;0,0,INDEX('Data 1.1'!$E$13:INDEX('Data 1.1'!$BX:$BX, $R$1), $BV16,Q$2))</f>
        <v>12106.897999999999</v>
      </c>
      <c r="R16" s="24" cm="1">
        <f t="array" ref="R16">IF($BV16&lt;0,0,INDEX('Data 1.1'!$E$13:INDEX('Data 1.1'!$BX:$BX, $R$1), $BV16,R$2))</f>
        <v>64.7</v>
      </c>
      <c r="S16" s="24" cm="1">
        <f t="array" ref="S16">IF($BV16&lt;0,0,INDEX('Data 1.1'!$E$13:INDEX('Data 1.1'!$BX:$BX, $R$1), $BV16,S$2))</f>
        <v>0.34499999999999997</v>
      </c>
      <c r="T16" s="24"/>
      <c r="U16" s="24" cm="1">
        <f t="array" ref="U16">IF($BV16&lt;0,0,INDEX('Data 1.1'!$E$13:INDEX('Data 1.1'!$BX:$BX, $R$1), $BV16,U$2))</f>
        <v>10.86</v>
      </c>
      <c r="V16" s="24" cm="1">
        <f t="array" ref="V16">IF($BV16&lt;0,0,INDEX('Data 1.1'!$E$13:INDEX('Data 1.1'!$BX:$BX, $R$1), $BV16,V$2))</f>
        <v>5.8000000000000003E-2</v>
      </c>
      <c r="W16" s="24" cm="1">
        <f t="array" ref="W16">IF($BV16&lt;0,0,INDEX('Data 1.1'!$E$13:INDEX('Data 1.1'!$BX:$BX, $R$1), $BV16,W$2))</f>
        <v>68.998999999999995</v>
      </c>
      <c r="X16" s="24" cm="1">
        <f t="array" ref="X16">IF($BV16&lt;0,0,INDEX('Data 1.1'!$E$13:INDEX('Data 1.1'!$BX:$BX, $R$1), $BV16,X$2))</f>
        <v>526.63</v>
      </c>
      <c r="Y16" s="24" cm="1">
        <f t="array" ref="Y16">IF($BV16&lt;0,0,INDEX('Data 1.1'!$E$13:INDEX('Data 1.1'!$BX:$BX, $R$1), $BV16,Y$2))</f>
        <v>2.8140000000000001</v>
      </c>
      <c r="Z16" s="24" cm="1">
        <f t="array" ref="Z16">IF($BV16&lt;0,0,INDEX('Data 1.1'!$E$13:INDEX('Data 1.1'!$BX:$BX, $R$1), $BV16,Z$2))</f>
        <v>2.782</v>
      </c>
      <c r="AA16" s="24" cm="1">
        <f t="array" ref="AA16">IF($BV16&lt;0,0,INDEX('Data 1.1'!$E$13:INDEX('Data 1.1'!$BX:$BX, $R$1), $BV16,AA$2))</f>
        <v>537.49</v>
      </c>
      <c r="AB16" s="24" cm="1">
        <f t="array" ref="AB16">IF($BV16&lt;0,0,INDEX('Data 1.1'!$E$13:INDEX('Data 1.1'!$BX:$BX, $R$1), $BV16,AB$2))</f>
        <v>2.8719999999999999</v>
      </c>
      <c r="AC16" s="24" cm="1">
        <f t="array" ref="AC16">IF($BV16&lt;0,0,INDEX('Data 1.1'!$E$13:INDEX('Data 1.1'!$BX:$BX, $R$1), $BV16,AC$2))</f>
        <v>2.2690000000000001</v>
      </c>
      <c r="AD16" s="24"/>
      <c r="AE16" s="24" cm="1">
        <f t="array" ref="AE16">IF($BV16&lt;0,0,INDEX('Data 1.1'!$E$13:INDEX('Data 1.1'!$BX:$BX, $R$1), $BV16,AE$2))</f>
        <v>12644.388000000001</v>
      </c>
      <c r="AF16" s="24" cm="1">
        <f t="array" ref="AF16">IF($BV16&lt;0,0,INDEX('Data 1.1'!$E$13:INDEX('Data 1.1'!$BX:$BX, $R$1), $BV16,AF$2))</f>
        <v>67.572000000000003</v>
      </c>
      <c r="AG16" s="24" cm="1">
        <f t="array" ref="AG16">IF($BV16&lt;0,0,INDEX('Data 1.1'!$E$13:INDEX('Data 1.1'!$BX:$BX, $R$1), $BV16,AG$2))</f>
        <v>0.29899999999999999</v>
      </c>
      <c r="AH16" s="24"/>
      <c r="AI16" s="24" cm="1">
        <f t="array" ref="AI16">IF($BV16&lt;0,0,INDEX('Data 1.1'!$E$13:INDEX('Data 1.1'!$BX:$BX, $R$1), $BV16,AI$2))</f>
        <v>137.64400000000001</v>
      </c>
      <c r="AJ16" s="24" cm="1">
        <f t="array" ref="AJ16">IF($BV16&lt;0,0,INDEX('Data 1.1'!$E$13:INDEX('Data 1.1'!$BX:$BX, $R$1), $BV16,AJ$2))</f>
        <v>0.73599999999999999</v>
      </c>
      <c r="AK16" s="24" cm="1">
        <f t="array" ref="AK16">IF($BV16&lt;0,0,INDEX('Data 1.1'!$E$13:INDEX('Data 1.1'!$BX:$BX, $R$1), $BV16,AK$2))</f>
        <v>27.196000000000002</v>
      </c>
      <c r="AL16" s="24"/>
      <c r="AM16" s="24" cm="1">
        <f t="array" ref="AM16">IF($BV16&lt;0,0,INDEX('Data 1.1'!$E$13:INDEX('Data 1.1'!$BX:$BX, $R$1), $BV16,AM$2))</f>
        <v>76.161000000000001</v>
      </c>
      <c r="AN16" s="24" cm="1">
        <f t="array" ref="AN16">IF($BV16&lt;0,0,INDEX('Data 1.1'!$E$13:INDEX('Data 1.1'!$BX:$BX, $R$1), $BV16,AN$2))</f>
        <v>0.40699999999999997</v>
      </c>
      <c r="AO16" s="24" cm="1">
        <f t="array" ref="AO16">IF($BV16&lt;0,0,INDEX('Data 1.1'!$E$13:INDEX('Data 1.1'!$BX:$BX, $R$1), $BV16,AO$2))</f>
        <v>38.857999999999997</v>
      </c>
      <c r="AP16" s="24" cm="1">
        <f t="array" ref="AP16">IF($BV16&lt;0,0,INDEX('Data 1.1'!$E$13:INDEX('Data 1.1'!$BX:$BX, $R$1), $BV16,AP$2))</f>
        <v>532.00800000000004</v>
      </c>
      <c r="AQ16" s="24" cm="1">
        <f t="array" ref="AQ16">IF($BV16&lt;0,0,INDEX('Data 1.1'!$E$13:INDEX('Data 1.1'!$BX:$BX, $R$1), $BV16,AQ$2))</f>
        <v>2.843</v>
      </c>
      <c r="AR16" s="24" cm="1">
        <f t="array" ref="AR16">IF($BV16&lt;0,0,INDEX('Data 1.1'!$E$13:INDEX('Data 1.1'!$BX:$BX, $R$1), $BV16,AR$2))</f>
        <v>13.968</v>
      </c>
      <c r="AS16" s="24" cm="1">
        <f t="array" ref="AS16">IF($BV16&lt;0,0,INDEX('Data 1.1'!$E$13:INDEX('Data 1.1'!$BX:$BX, $R$1), $BV16,AS$2))</f>
        <v>608.16899999999998</v>
      </c>
      <c r="AT16" s="24" cm="1">
        <f t="array" ref="AT16">IF($BV16&lt;0,0,INDEX('Data 1.1'!$E$13:INDEX('Data 1.1'!$BX:$BX, $R$1), $BV16,AT$2))</f>
        <v>3.25</v>
      </c>
      <c r="AU16" s="24" cm="1">
        <f t="array" ref="AU16">IF($BV16&lt;0,0,INDEX('Data 1.1'!$E$13:INDEX('Data 1.1'!$BX:$BX, $R$1), $BV16,AU$2))</f>
        <v>13.068</v>
      </c>
      <c r="AV16" s="24"/>
      <c r="AW16" s="24" cm="1">
        <f t="array" ref="AW16">IF($BV16&lt;0,0,INDEX('Data 1.1'!$E$13:INDEX('Data 1.1'!$BX:$BX, $R$1), $BV16,AW$2))</f>
        <v>325.35399999999998</v>
      </c>
      <c r="AX16" s="24" cm="1">
        <f t="array" ref="AX16">IF($BV16&lt;0,0,INDEX('Data 1.1'!$E$13:INDEX('Data 1.1'!$BX:$BX, $R$1), $BV16,AX$2))</f>
        <v>1.7390000000000001</v>
      </c>
      <c r="AY16" s="24" cm="1">
        <f t="array" ref="AY16">IF($BV16&lt;0,0,INDEX('Data 1.1'!$E$13:INDEX('Data 1.1'!$BX:$BX, $R$1), $BV16,AY$2))</f>
        <v>19.079999999999998</v>
      </c>
      <c r="AZ16" s="24"/>
      <c r="BA16" s="24" cm="1">
        <f t="array" ref="BA16">IF($BV16&lt;0,0,INDEX('Data 1.1'!$E$13:INDEX('Data 1.1'!$BX:$BX, $R$1), $BV16,BA$2))</f>
        <v>933.52200000000005</v>
      </c>
      <c r="BB16" s="24" cm="1">
        <f t="array" ref="BB16">IF($BV16&lt;0,0,INDEX('Data 1.1'!$E$13:INDEX('Data 1.1'!$BX:$BX, $R$1), $BV16,BB$2))</f>
        <v>4.9889999999999999</v>
      </c>
      <c r="BC16" s="24" cm="1">
        <f t="array" ref="BC16">IF($BV16&lt;0,0,INDEX('Data 1.1'!$E$13:INDEX('Data 1.1'!$BX:$BX, $R$1), $BV16,BC$2))</f>
        <v>10.132</v>
      </c>
      <c r="BD16" s="24"/>
      <c r="BE16" s="24" cm="1">
        <f t="array" ref="BE16">IF($BV16&lt;0,0,INDEX('Data 1.1'!$E$13:INDEX('Data 1.1'!$BX:$BX, $R$1), $BV16,BE$2))</f>
        <v>2614.3180000000002</v>
      </c>
      <c r="BF16" s="24" cm="1">
        <f t="array" ref="BF16">IF($BV16&lt;0,0,INDEX('Data 1.1'!$E$13:INDEX('Data 1.1'!$BX:$BX, $R$1), $BV16,BF$2))</f>
        <v>13.971</v>
      </c>
      <c r="BG16" s="24" cm="1">
        <f t="array" ref="BG16">IF($BV16&lt;0,0,INDEX('Data 1.1'!$E$13:INDEX('Data 1.1'!$BX:$BX, $R$1), $BV16,BG$2))</f>
        <v>4.1139999999999999</v>
      </c>
      <c r="BH16" s="24" cm="1">
        <f t="array" ref="BH16">IF($BV16&lt;0,0,INDEX('Data 1.1'!$E$13:INDEX('Data 1.1'!$BX:$BX, $R$1), $BV16,BH$2))</f>
        <v>2382.567</v>
      </c>
      <c r="BI16" s="24" cm="1">
        <f t="array" ref="BI16">IF($BV16&lt;0,0,INDEX('Data 1.1'!$E$13:INDEX('Data 1.1'!$BX:$BX, $R$1), $BV16,BI$2))</f>
        <v>12.733000000000001</v>
      </c>
      <c r="BJ16" s="24" cm="1">
        <f t="array" ref="BJ16">IF($BV16&lt;0,0,INDEX('Data 1.1'!$E$13:INDEX('Data 1.1'!$BX:$BX, $R$1), $BV16,BJ$2))</f>
        <v>4.6319999999999997</v>
      </c>
      <c r="BK16" s="24" cm="1">
        <f t="array" ref="BK16">IF($BV16&lt;0,0,INDEX('Data 1.1'!$E$13:INDEX('Data 1.1'!$BX:$BX, $R$1), $BV16,BK$2))</f>
        <v>4996.8850000000002</v>
      </c>
      <c r="BL16" s="24" cm="1">
        <f t="array" ref="BL16">IF($BV16&lt;0,0,INDEX('Data 1.1'!$E$13:INDEX('Data 1.1'!$BX:$BX, $R$1), $BV16,BL$2))</f>
        <v>26.704000000000001</v>
      </c>
      <c r="BM16" s="24" cm="1">
        <f t="array" ref="BM16">IF($BV16&lt;0,0,INDEX('Data 1.1'!$E$13:INDEX('Data 1.1'!$BX:$BX, $R$1), $BV16,BM$2))</f>
        <v>2.2309999999999999</v>
      </c>
      <c r="BN16" s="24"/>
      <c r="BO16" s="24" cm="1">
        <f t="array" ref="BO16">IF($BV16&lt;0,0,INDEX('Data 1.1'!$E$13:INDEX('Data 1.1'!$BX:$BX, $R$1), $BV16,BO$2))</f>
        <v>6068.0510000000004</v>
      </c>
      <c r="BP16" s="24" cm="1">
        <f t="array" ref="BP16">IF($BV16&lt;0,0,INDEX('Data 1.1'!$E$13:INDEX('Data 1.1'!$BX:$BX, $R$1), $BV16,BP$2))</f>
        <v>32.427999999999997</v>
      </c>
      <c r="BQ16" s="24" cm="1">
        <f t="array" ref="BQ16">IF($BV16&lt;0,0,INDEX('Data 1.1'!$E$13:INDEX('Data 1.1'!$BX:$BX, $R$1), $BV16,BQ$2))</f>
        <v>0.67</v>
      </c>
      <c r="BR16" s="24"/>
      <c r="BS16" s="24" cm="1">
        <f t="array" ref="BS16">IF($BV16&lt;0,0,INDEX('Data 1.1'!$E$13:INDEX('Data 1.1'!$BX:$BX, $R$1), $BV16,BS$2))</f>
        <v>18712.438999999998</v>
      </c>
      <c r="BT16" s="24" cm="1">
        <f t="array" ref="BT16">IF($BV16&lt;0,0,INDEX('Data 1.1'!$E$13:INDEX('Data 1.1'!$BX:$BX, $R$1), $BV16,BT$2))</f>
        <v>100</v>
      </c>
      <c r="BU16" s="24" cm="1">
        <f t="array" ref="BU16">IF($BV16&lt;0,0,INDEX('Data 1.1'!$E$13:INDEX('Data 1.1'!$BX:$BX, $R$1), $BV16,BU$2))</f>
        <v>8.4000000000000005E-2</v>
      </c>
      <c r="BV16" s="12">
        <f>BV15+1</f>
        <v>10</v>
      </c>
    </row>
    <row r="17" spans="11:74">
      <c r="K17" s="23" t="s">
        <v>75</v>
      </c>
      <c r="L17" s="23">
        <f>'Calculation 1.1'!Q17</f>
        <v>1344</v>
      </c>
      <c r="P17" s="35" t="str">
        <f>TEXT(DATE(YEAR(P10)+3,3,1), "mmm-yy")</f>
        <v>Mar-19</v>
      </c>
      <c r="Q17" s="24" cm="1">
        <f t="array" ref="Q17">IF($BV17&lt;0,0,INDEX('Data 1.1'!$E$13:INDEX('Data 1.1'!$BX:$BX, $R$1), $BV17,Q$2))</f>
        <v>12101.298000000001</v>
      </c>
      <c r="R17" s="24" cm="1">
        <f t="array" ref="R17">IF($BV17&lt;0,0,INDEX('Data 1.1'!$E$13:INDEX('Data 1.1'!$BX:$BX, $R$1), $BV17,R$2))</f>
        <v>64.423000000000002</v>
      </c>
      <c r="S17" s="24" cm="1">
        <f t="array" ref="S17">IF($BV17&lt;0,0,INDEX('Data 1.1'!$E$13:INDEX('Data 1.1'!$BX:$BX, $R$1), $BV17,S$2))</f>
        <v>0.30199999999999999</v>
      </c>
      <c r="T17" s="24"/>
      <c r="U17" s="24" cm="1">
        <f t="array" ref="U17">IF($BV17&lt;0,0,INDEX('Data 1.1'!$E$13:INDEX('Data 1.1'!$BX:$BX, $R$1), $BV17,U$2))</f>
        <v>38.247</v>
      </c>
      <c r="V17" s="24" cm="1">
        <f t="array" ref="V17">IF($BV17&lt;0,0,INDEX('Data 1.1'!$E$13:INDEX('Data 1.1'!$BX:$BX, $R$1), $BV17,V$2))</f>
        <v>0.20399999999999999</v>
      </c>
      <c r="W17" s="24" cm="1">
        <f t="array" ref="W17">IF($BV17&lt;0,0,INDEX('Data 1.1'!$E$13:INDEX('Data 1.1'!$BX:$BX, $R$1), $BV17,W$2))</f>
        <v>42.655000000000001</v>
      </c>
      <c r="X17" s="24" cm="1">
        <f t="array" ref="X17">IF($BV17&lt;0,0,INDEX('Data 1.1'!$E$13:INDEX('Data 1.1'!$BX:$BX, $R$1), $BV17,X$2))</f>
        <v>587.24800000000005</v>
      </c>
      <c r="Y17" s="24" cm="1">
        <f t="array" ref="Y17">IF($BV17&lt;0,0,INDEX('Data 1.1'!$E$13:INDEX('Data 1.1'!$BX:$BX, $R$1), $BV17,Y$2))</f>
        <v>3.1259999999999999</v>
      </c>
      <c r="Z17" s="24" cm="1">
        <f t="array" ref="Z17">IF($BV17&lt;0,0,INDEX('Data 1.1'!$E$13:INDEX('Data 1.1'!$BX:$BX, $R$1), $BV17,Z$2))</f>
        <v>3.0169999999999999</v>
      </c>
      <c r="AA17" s="24" cm="1">
        <f t="array" ref="AA17">IF($BV17&lt;0,0,INDEX('Data 1.1'!$E$13:INDEX('Data 1.1'!$BX:$BX, $R$1), $BV17,AA$2))</f>
        <v>625.495</v>
      </c>
      <c r="AB17" s="24" cm="1">
        <f t="array" ref="AB17">IF($BV17&lt;0,0,INDEX('Data 1.1'!$E$13:INDEX('Data 1.1'!$BX:$BX, $R$1), $BV17,AB$2))</f>
        <v>3.33</v>
      </c>
      <c r="AC17" s="24" cm="1">
        <f t="array" ref="AC17">IF($BV17&lt;0,0,INDEX('Data 1.1'!$E$13:INDEX('Data 1.1'!$BX:$BX, $R$1), $BV17,AC$2))</f>
        <v>1.774</v>
      </c>
      <c r="AD17" s="24"/>
      <c r="AE17" s="24" cm="1">
        <f t="array" ref="AE17">IF($BV17&lt;0,0,INDEX('Data 1.1'!$E$13:INDEX('Data 1.1'!$BX:$BX, $R$1), $BV17,AE$2))</f>
        <v>12726.794</v>
      </c>
      <c r="AF17" s="24" cm="1">
        <f t="array" ref="AF17">IF($BV17&lt;0,0,INDEX('Data 1.1'!$E$13:INDEX('Data 1.1'!$BX:$BX, $R$1), $BV17,AF$2))</f>
        <v>67.753</v>
      </c>
      <c r="AG17" s="24" cm="1">
        <f t="array" ref="AG17">IF($BV17&lt;0,0,INDEX('Data 1.1'!$E$13:INDEX('Data 1.1'!$BX:$BX, $R$1), $BV17,AG$2))</f>
        <v>0.26800000000000002</v>
      </c>
      <c r="AH17" s="24"/>
      <c r="AI17" s="24" cm="1">
        <f t="array" ref="AI17">IF($BV17&lt;0,0,INDEX('Data 1.1'!$E$13:INDEX('Data 1.1'!$BX:$BX, $R$1), $BV17,AI$2))</f>
        <v>113.85</v>
      </c>
      <c r="AJ17" s="24" cm="1">
        <f t="array" ref="AJ17">IF($BV17&lt;0,0,INDEX('Data 1.1'!$E$13:INDEX('Data 1.1'!$BX:$BX, $R$1), $BV17,AJ$2))</f>
        <v>0.60599999999999998</v>
      </c>
      <c r="AK17" s="24" cm="1">
        <f t="array" ref="AK17">IF($BV17&lt;0,0,INDEX('Data 1.1'!$E$13:INDEX('Data 1.1'!$BX:$BX, $R$1), $BV17,AK$2))</f>
        <v>26.04</v>
      </c>
      <c r="AL17" s="24"/>
      <c r="AM17" s="24" cm="1">
        <f t="array" ref="AM17">IF($BV17&lt;0,0,INDEX('Data 1.1'!$E$13:INDEX('Data 1.1'!$BX:$BX, $R$1), $BV17,AM$2))</f>
        <v>26.518999999999998</v>
      </c>
      <c r="AN17" s="24" cm="1">
        <f t="array" ref="AN17">IF($BV17&lt;0,0,INDEX('Data 1.1'!$E$13:INDEX('Data 1.1'!$BX:$BX, $R$1), $BV17,AN$2))</f>
        <v>0.14099999999999999</v>
      </c>
      <c r="AO17" s="24" cm="1">
        <f t="array" ref="AO17">IF($BV17&lt;0,0,INDEX('Data 1.1'!$E$13:INDEX('Data 1.1'!$BX:$BX, $R$1), $BV17,AO$2))</f>
        <v>53.465000000000003</v>
      </c>
      <c r="AP17" s="24" cm="1">
        <f t="array" ref="AP17">IF($BV17&lt;0,0,INDEX('Data 1.1'!$E$13:INDEX('Data 1.1'!$BX:$BX, $R$1), $BV17,AP$2))</f>
        <v>671.78300000000002</v>
      </c>
      <c r="AQ17" s="24" cm="1">
        <f t="array" ref="AQ17">IF($BV17&lt;0,0,INDEX('Data 1.1'!$E$13:INDEX('Data 1.1'!$BX:$BX, $R$1), $BV17,AQ$2))</f>
        <v>3.5760000000000001</v>
      </c>
      <c r="AR17" s="24" cm="1">
        <f t="array" ref="AR17">IF($BV17&lt;0,0,INDEX('Data 1.1'!$E$13:INDEX('Data 1.1'!$BX:$BX, $R$1), $BV17,AR$2))</f>
        <v>11.372</v>
      </c>
      <c r="AS17" s="24" cm="1">
        <f t="array" ref="AS17">IF($BV17&lt;0,0,INDEX('Data 1.1'!$E$13:INDEX('Data 1.1'!$BX:$BX, $R$1), $BV17,AS$2))</f>
        <v>698.30200000000002</v>
      </c>
      <c r="AT17" s="24" cm="1">
        <f t="array" ref="AT17">IF($BV17&lt;0,0,INDEX('Data 1.1'!$E$13:INDEX('Data 1.1'!$BX:$BX, $R$1), $BV17,AT$2))</f>
        <v>3.718</v>
      </c>
      <c r="AU17" s="24" cm="1">
        <f t="array" ref="AU17">IF($BV17&lt;0,0,INDEX('Data 1.1'!$E$13:INDEX('Data 1.1'!$BX:$BX, $R$1), $BV17,AU$2))</f>
        <v>11.146000000000001</v>
      </c>
      <c r="AV17" s="24"/>
      <c r="AW17" s="24" cm="1">
        <f t="array" ref="AW17">IF($BV17&lt;0,0,INDEX('Data 1.1'!$E$13:INDEX('Data 1.1'!$BX:$BX, $R$1), $BV17,AW$2))</f>
        <v>371.05200000000002</v>
      </c>
      <c r="AX17" s="24" cm="1">
        <f t="array" ref="AX17">IF($BV17&lt;0,0,INDEX('Data 1.1'!$E$13:INDEX('Data 1.1'!$BX:$BX, $R$1), $BV17,AX$2))</f>
        <v>1.9750000000000001</v>
      </c>
      <c r="AY17" s="24" cm="1">
        <f t="array" ref="AY17">IF($BV17&lt;0,0,INDEX('Data 1.1'!$E$13:INDEX('Data 1.1'!$BX:$BX, $R$1), $BV17,AY$2))</f>
        <v>16.405999999999999</v>
      </c>
      <c r="AZ17" s="24"/>
      <c r="BA17" s="24" cm="1">
        <f t="array" ref="BA17">IF($BV17&lt;0,0,INDEX('Data 1.1'!$E$13:INDEX('Data 1.1'!$BX:$BX, $R$1), $BV17,BA$2))</f>
        <v>1069.354</v>
      </c>
      <c r="BB17" s="24" cm="1">
        <f t="array" ref="BB17">IF($BV17&lt;0,0,INDEX('Data 1.1'!$E$13:INDEX('Data 1.1'!$BX:$BX, $R$1), $BV17,BB$2))</f>
        <v>5.6929999999999996</v>
      </c>
      <c r="BC17" s="24" cm="1">
        <f t="array" ref="BC17">IF($BV17&lt;0,0,INDEX('Data 1.1'!$E$13:INDEX('Data 1.1'!$BX:$BX, $R$1), $BV17,BC$2))</f>
        <v>9.3219999999999992</v>
      </c>
      <c r="BD17" s="24"/>
      <c r="BE17" s="24" cm="1">
        <f t="array" ref="BE17">IF($BV17&lt;0,0,INDEX('Data 1.1'!$E$13:INDEX('Data 1.1'!$BX:$BX, $R$1), $BV17,BE$2))</f>
        <v>2596.0770000000002</v>
      </c>
      <c r="BF17" s="24" cm="1">
        <f t="array" ref="BF17">IF($BV17&lt;0,0,INDEX('Data 1.1'!$E$13:INDEX('Data 1.1'!$BX:$BX, $R$1), $BV17,BF$2))</f>
        <v>13.821</v>
      </c>
      <c r="BG17" s="24" cm="1">
        <f t="array" ref="BG17">IF($BV17&lt;0,0,INDEX('Data 1.1'!$E$13:INDEX('Data 1.1'!$BX:$BX, $R$1), $BV17,BG$2))</f>
        <v>5.4390000000000001</v>
      </c>
      <c r="BH17" s="24" cm="1">
        <f t="array" ref="BH17">IF($BV17&lt;0,0,INDEX('Data 1.1'!$E$13:INDEX('Data 1.1'!$BX:$BX, $R$1), $BV17,BH$2))</f>
        <v>2277.9250000000002</v>
      </c>
      <c r="BI17" s="24" cm="1">
        <f t="array" ref="BI17">IF($BV17&lt;0,0,INDEX('Data 1.1'!$E$13:INDEX('Data 1.1'!$BX:$BX, $R$1), $BV17,BI$2))</f>
        <v>12.127000000000001</v>
      </c>
      <c r="BJ17" s="24" cm="1">
        <f t="array" ref="BJ17">IF($BV17&lt;0,0,INDEX('Data 1.1'!$E$13:INDEX('Data 1.1'!$BX:$BX, $R$1), $BV17,BJ$2))</f>
        <v>5.8609999999999998</v>
      </c>
      <c r="BK17" s="24" cm="1">
        <f t="array" ref="BK17">IF($BV17&lt;0,0,INDEX('Data 1.1'!$E$13:INDEX('Data 1.1'!$BX:$BX, $R$1), $BV17,BK$2))</f>
        <v>4874.0010000000002</v>
      </c>
      <c r="BL17" s="24" cm="1">
        <f t="array" ref="BL17">IF($BV17&lt;0,0,INDEX('Data 1.1'!$E$13:INDEX('Data 1.1'!$BX:$BX, $R$1), $BV17,BL$2))</f>
        <v>25.948</v>
      </c>
      <c r="BM17" s="24" cm="1">
        <f t="array" ref="BM17">IF($BV17&lt;0,0,INDEX('Data 1.1'!$E$13:INDEX('Data 1.1'!$BX:$BX, $R$1), $BV17,BM$2))</f>
        <v>1.98</v>
      </c>
      <c r="BN17" s="24"/>
      <c r="BO17" s="24" cm="1">
        <f t="array" ref="BO17">IF($BV17&lt;0,0,INDEX('Data 1.1'!$E$13:INDEX('Data 1.1'!$BX:$BX, $R$1), $BV17,BO$2))</f>
        <v>6057.2049999999999</v>
      </c>
      <c r="BP17" s="24" cm="1">
        <f t="array" ref="BP17">IF($BV17&lt;0,0,INDEX('Data 1.1'!$E$13:INDEX('Data 1.1'!$BX:$BX, $R$1), $BV17,BP$2))</f>
        <v>32.247</v>
      </c>
      <c r="BQ17" s="24" cm="1">
        <f t="array" ref="BQ17">IF($BV17&lt;0,0,INDEX('Data 1.1'!$E$13:INDEX('Data 1.1'!$BX:$BX, $R$1), $BV17,BQ$2))</f>
        <v>0.55400000000000005</v>
      </c>
      <c r="BR17" s="24"/>
      <c r="BS17" s="24" cm="1">
        <f t="array" ref="BS17">IF($BV17&lt;0,0,INDEX('Data 1.1'!$E$13:INDEX('Data 1.1'!$BX:$BX, $R$1), $BV17,BS$2))</f>
        <v>18783.998</v>
      </c>
      <c r="BT17" s="24" cm="1">
        <f t="array" ref="BT17">IF($BV17&lt;0,0,INDEX('Data 1.1'!$E$13:INDEX('Data 1.1'!$BX:$BX, $R$1), $BV17,BT$2))</f>
        <v>100</v>
      </c>
      <c r="BU17" s="24" cm="1">
        <f t="array" ref="BU17">IF($BV17&lt;0,0,INDEX('Data 1.1'!$E$13:INDEX('Data 1.1'!$BX:$BX, $R$1), $BV17,BU$2))</f>
        <v>0.06</v>
      </c>
      <c r="BV17" s="12">
        <f>BV16+1</f>
        <v>11</v>
      </c>
    </row>
    <row r="18" spans="11:74">
      <c r="K18" s="23" t="s">
        <v>47</v>
      </c>
      <c r="L18" s="23">
        <f>'Calculation 1.1'!Q18</f>
        <v>1440</v>
      </c>
      <c r="P18" s="35" t="str">
        <f>TEXT(DATE(YEAR(P10)+3,6,1), "mmm-yy")</f>
        <v>Jun-19</v>
      </c>
      <c r="Q18" s="24" cm="1">
        <f t="array" ref="Q18">IF($BV18&lt;0,0,INDEX('Data 1.1'!$E$13:INDEX('Data 1.1'!$BX:$BX, $R$1), $BV18,Q$2))</f>
        <v>12252.699000000001</v>
      </c>
      <c r="R18" s="24" cm="1">
        <f t="array" ref="R18">IF($BV18&lt;0,0,INDEX('Data 1.1'!$E$13:INDEX('Data 1.1'!$BX:$BX, $R$1), $BV18,R$2))</f>
        <v>64.957999999999998</v>
      </c>
      <c r="S18" s="24" cm="1">
        <f t="array" ref="S18">IF($BV18&lt;0,0,INDEX('Data 1.1'!$E$13:INDEX('Data 1.1'!$BX:$BX, $R$1), $BV18,S$2))</f>
        <v>0.432</v>
      </c>
      <c r="T18" s="24"/>
      <c r="U18" s="24" cm="1">
        <f t="array" ref="U18">IF($BV18&lt;0,0,INDEX('Data 1.1'!$E$13:INDEX('Data 1.1'!$BX:$BX, $R$1), $BV18,U$2))</f>
        <v>17.151</v>
      </c>
      <c r="V18" s="24" cm="1">
        <f t="array" ref="V18">IF($BV18&lt;0,0,INDEX('Data 1.1'!$E$13:INDEX('Data 1.1'!$BX:$BX, $R$1), $BV18,V$2))</f>
        <v>9.0999999999999998E-2</v>
      </c>
      <c r="W18" s="24" cm="1">
        <f t="array" ref="W18">IF($BV18&lt;0,0,INDEX('Data 1.1'!$E$13:INDEX('Data 1.1'!$BX:$BX, $R$1), $BV18,W$2))</f>
        <v>48.148000000000003</v>
      </c>
      <c r="X18" s="24" cm="1">
        <f t="array" ref="X18">IF($BV18&lt;0,0,INDEX('Data 1.1'!$E$13:INDEX('Data 1.1'!$BX:$BX, $R$1), $BV18,X$2))</f>
        <v>583.48400000000004</v>
      </c>
      <c r="Y18" s="24" cm="1">
        <f t="array" ref="Y18">IF($BV18&lt;0,0,INDEX('Data 1.1'!$E$13:INDEX('Data 1.1'!$BX:$BX, $R$1), $BV18,Y$2))</f>
        <v>3.093</v>
      </c>
      <c r="Z18" s="24" cm="1">
        <f t="array" ref="Z18">IF($BV18&lt;0,0,INDEX('Data 1.1'!$E$13:INDEX('Data 1.1'!$BX:$BX, $R$1), $BV18,Z$2))</f>
        <v>3.016</v>
      </c>
      <c r="AA18" s="24" cm="1">
        <f t="array" ref="AA18">IF($BV18&lt;0,0,INDEX('Data 1.1'!$E$13:INDEX('Data 1.1'!$BX:$BX, $R$1), $BV18,AA$2))</f>
        <v>600.63499999999999</v>
      </c>
      <c r="AB18" s="24" cm="1">
        <f t="array" ref="AB18">IF($BV18&lt;0,0,INDEX('Data 1.1'!$E$13:INDEX('Data 1.1'!$BX:$BX, $R$1), $BV18,AB$2))</f>
        <v>3.1840000000000002</v>
      </c>
      <c r="AC18" s="24" cm="1">
        <f t="array" ref="AC18">IF($BV18&lt;0,0,INDEX('Data 1.1'!$E$13:INDEX('Data 1.1'!$BX:$BX, $R$1), $BV18,AC$2))</f>
        <v>2.786</v>
      </c>
      <c r="AD18" s="24"/>
      <c r="AE18" s="24" cm="1">
        <f t="array" ref="AE18">IF($BV18&lt;0,0,INDEX('Data 1.1'!$E$13:INDEX('Data 1.1'!$BX:$BX, $R$1), $BV18,AE$2))</f>
        <v>12853.334000000001</v>
      </c>
      <c r="AF18" s="24" cm="1">
        <f t="array" ref="AF18">IF($BV18&lt;0,0,INDEX('Data 1.1'!$E$13:INDEX('Data 1.1'!$BX:$BX, $R$1), $BV18,AF$2))</f>
        <v>68.143000000000001</v>
      </c>
      <c r="AG18" s="24" cm="1">
        <f t="array" ref="AG18">IF($BV18&lt;0,0,INDEX('Data 1.1'!$E$13:INDEX('Data 1.1'!$BX:$BX, $R$1), $BV18,AG$2))</f>
        <v>0.38600000000000001</v>
      </c>
      <c r="AH18" s="24"/>
      <c r="AI18" s="24" cm="1">
        <f t="array" ref="AI18">IF($BV18&lt;0,0,INDEX('Data 1.1'!$E$13:INDEX('Data 1.1'!$BX:$BX, $R$1), $BV18,AI$2))</f>
        <v>91.911000000000001</v>
      </c>
      <c r="AJ18" s="24" cm="1">
        <f t="array" ref="AJ18">IF($BV18&lt;0,0,INDEX('Data 1.1'!$E$13:INDEX('Data 1.1'!$BX:$BX, $R$1), $BV18,AJ$2))</f>
        <v>0.48699999999999999</v>
      </c>
      <c r="AK18" s="24" cm="1">
        <f t="array" ref="AK18">IF($BV18&lt;0,0,INDEX('Data 1.1'!$E$13:INDEX('Data 1.1'!$BX:$BX, $R$1), $BV18,AK$2))</f>
        <v>28.111999999999998</v>
      </c>
      <c r="AL18" s="24"/>
      <c r="AM18" s="24" cm="1">
        <f t="array" ref="AM18">IF($BV18&lt;0,0,INDEX('Data 1.1'!$E$13:INDEX('Data 1.1'!$BX:$BX, $R$1), $BV18,AM$2))</f>
        <v>88.968999999999994</v>
      </c>
      <c r="AN18" s="24" cm="1">
        <f t="array" ref="AN18">IF($BV18&lt;0,0,INDEX('Data 1.1'!$E$13:INDEX('Data 1.1'!$BX:$BX, $R$1), $BV18,AN$2))</f>
        <v>0.47199999999999998</v>
      </c>
      <c r="AO18" s="24" cm="1">
        <f t="array" ref="AO18">IF($BV18&lt;0,0,INDEX('Data 1.1'!$E$13:INDEX('Data 1.1'!$BX:$BX, $R$1), $BV18,AO$2))</f>
        <v>41.07</v>
      </c>
      <c r="AP18" s="24" cm="1">
        <f t="array" ref="AP18">IF($BV18&lt;0,0,INDEX('Data 1.1'!$E$13:INDEX('Data 1.1'!$BX:$BX, $R$1), $BV18,AP$2))</f>
        <v>454.18</v>
      </c>
      <c r="AQ18" s="24" cm="1">
        <f t="array" ref="AQ18">IF($BV18&lt;0,0,INDEX('Data 1.1'!$E$13:INDEX('Data 1.1'!$BX:$BX, $R$1), $BV18,AQ$2))</f>
        <v>2.4079999999999999</v>
      </c>
      <c r="AR18" s="24" cm="1">
        <f t="array" ref="AR18">IF($BV18&lt;0,0,INDEX('Data 1.1'!$E$13:INDEX('Data 1.1'!$BX:$BX, $R$1), $BV18,AR$2))</f>
        <v>11.526</v>
      </c>
      <c r="AS18" s="24" cm="1">
        <f t="array" ref="AS18">IF($BV18&lt;0,0,INDEX('Data 1.1'!$E$13:INDEX('Data 1.1'!$BX:$BX, $R$1), $BV18,AS$2))</f>
        <v>543.149</v>
      </c>
      <c r="AT18" s="24" cm="1">
        <f t="array" ref="AT18">IF($BV18&lt;0,0,INDEX('Data 1.1'!$E$13:INDEX('Data 1.1'!$BX:$BX, $R$1), $BV18,AT$2))</f>
        <v>2.88</v>
      </c>
      <c r="AU18" s="24" cm="1">
        <f t="array" ref="AU18">IF($BV18&lt;0,0,INDEX('Data 1.1'!$E$13:INDEX('Data 1.1'!$BX:$BX, $R$1), $BV18,AU$2))</f>
        <v>12.419</v>
      </c>
      <c r="AV18" s="24"/>
      <c r="AW18" s="24" cm="1">
        <f t="array" ref="AW18">IF($BV18&lt;0,0,INDEX('Data 1.1'!$E$13:INDEX('Data 1.1'!$BX:$BX, $R$1), $BV18,AW$2))</f>
        <v>249.68600000000001</v>
      </c>
      <c r="AX18" s="24" cm="1">
        <f t="array" ref="AX18">IF($BV18&lt;0,0,INDEX('Data 1.1'!$E$13:INDEX('Data 1.1'!$BX:$BX, $R$1), $BV18,AX$2))</f>
        <v>1.3240000000000001</v>
      </c>
      <c r="AY18" s="24" cm="1">
        <f t="array" ref="AY18">IF($BV18&lt;0,0,INDEX('Data 1.1'!$E$13:INDEX('Data 1.1'!$BX:$BX, $R$1), $BV18,AY$2))</f>
        <v>21.052</v>
      </c>
      <c r="AZ18" s="24"/>
      <c r="BA18" s="24" cm="1">
        <f t="array" ref="BA18">IF($BV18&lt;0,0,INDEX('Data 1.1'!$E$13:INDEX('Data 1.1'!$BX:$BX, $R$1), $BV18,BA$2))</f>
        <v>792.83500000000004</v>
      </c>
      <c r="BB18" s="24" cm="1">
        <f t="array" ref="BB18">IF($BV18&lt;0,0,INDEX('Data 1.1'!$E$13:INDEX('Data 1.1'!$BX:$BX, $R$1), $BV18,BB$2))</f>
        <v>4.2030000000000003</v>
      </c>
      <c r="BC18" s="24" cm="1">
        <f t="array" ref="BC18">IF($BV18&lt;0,0,INDEX('Data 1.1'!$E$13:INDEX('Data 1.1'!$BX:$BX, $R$1), $BV18,BC$2))</f>
        <v>9.0109999999999992</v>
      </c>
      <c r="BD18" s="24"/>
      <c r="BE18" s="24" cm="1">
        <f t="array" ref="BE18">IF($BV18&lt;0,0,INDEX('Data 1.1'!$E$13:INDEX('Data 1.1'!$BX:$BX, $R$1), $BV18,BE$2))</f>
        <v>2545.9780000000001</v>
      </c>
      <c r="BF18" s="24" cm="1">
        <f t="array" ref="BF18">IF($BV18&lt;0,0,INDEX('Data 1.1'!$E$13:INDEX('Data 1.1'!$BX:$BX, $R$1), $BV18,BF$2))</f>
        <v>13.497999999999999</v>
      </c>
      <c r="BG18" s="24" cm="1">
        <f t="array" ref="BG18">IF($BV18&lt;0,0,INDEX('Data 1.1'!$E$13:INDEX('Data 1.1'!$BX:$BX, $R$1), $BV18,BG$2))</f>
        <v>4.4089999999999998</v>
      </c>
      <c r="BH18" s="24" cm="1">
        <f t="array" ref="BH18">IF($BV18&lt;0,0,INDEX('Data 1.1'!$E$13:INDEX('Data 1.1'!$BX:$BX, $R$1), $BV18,BH$2))</f>
        <v>2578.3150000000001</v>
      </c>
      <c r="BI18" s="24" cm="1">
        <f t="array" ref="BI18">IF($BV18&lt;0,0,INDEX('Data 1.1'!$E$13:INDEX('Data 1.1'!$BX:$BX, $R$1), $BV18,BI$2))</f>
        <v>13.669</v>
      </c>
      <c r="BJ18" s="24" cm="1">
        <f t="array" ref="BJ18">IF($BV18&lt;0,0,INDEX('Data 1.1'!$E$13:INDEX('Data 1.1'!$BX:$BX, $R$1), $BV18,BJ$2))</f>
        <v>3.7149999999999999</v>
      </c>
      <c r="BK18" s="24" cm="1">
        <f t="array" ref="BK18">IF($BV18&lt;0,0,INDEX('Data 1.1'!$E$13:INDEX('Data 1.1'!$BX:$BX, $R$1), $BV18,BK$2))</f>
        <v>5124.2929999999997</v>
      </c>
      <c r="BL18" s="24" cm="1">
        <f t="array" ref="BL18">IF($BV18&lt;0,0,INDEX('Data 1.1'!$E$13:INDEX('Data 1.1'!$BX:$BX, $R$1), $BV18,BL$2))</f>
        <v>27.167000000000002</v>
      </c>
      <c r="BM18" s="24" cm="1">
        <f t="array" ref="BM18">IF($BV18&lt;0,0,INDEX('Data 1.1'!$E$13:INDEX('Data 1.1'!$BX:$BX, $R$1), $BV18,BM$2))</f>
        <v>1.663</v>
      </c>
      <c r="BN18" s="24"/>
      <c r="BO18" s="24" cm="1">
        <f t="array" ref="BO18">IF($BV18&lt;0,0,INDEX('Data 1.1'!$E$13:INDEX('Data 1.1'!$BX:$BX, $R$1), $BV18,BO$2))</f>
        <v>6009.0389999999998</v>
      </c>
      <c r="BP18" s="24" cm="1">
        <f t="array" ref="BP18">IF($BV18&lt;0,0,INDEX('Data 1.1'!$E$13:INDEX('Data 1.1'!$BX:$BX, $R$1), $BV18,BP$2))</f>
        <v>31.856999999999999</v>
      </c>
      <c r="BQ18" s="24" cm="1">
        <f t="array" ref="BQ18">IF($BV18&lt;0,0,INDEX('Data 1.1'!$E$13:INDEX('Data 1.1'!$BX:$BX, $R$1), $BV18,BQ$2))</f>
        <v>0.9</v>
      </c>
      <c r="BR18" s="24"/>
      <c r="BS18" s="24" cm="1">
        <f t="array" ref="BS18">IF($BV18&lt;0,0,INDEX('Data 1.1'!$E$13:INDEX('Data 1.1'!$BX:$BX, $R$1), $BV18,BS$2))</f>
        <v>18862.373</v>
      </c>
      <c r="BT18" s="24" cm="1">
        <f t="array" ref="BT18">IF($BV18&lt;0,0,INDEX('Data 1.1'!$E$13:INDEX('Data 1.1'!$BX:$BX, $R$1), $BV18,BT$2))</f>
        <v>100</v>
      </c>
      <c r="BU18" s="24" cm="1">
        <f t="array" ref="BU18">IF($BV18&lt;0,0,INDEX('Data 1.1'!$E$13:INDEX('Data 1.1'!$BX:$BX, $R$1), $BV18,BU$2))</f>
        <v>7.3999999999999996E-2</v>
      </c>
      <c r="BV18" s="12">
        <f>BV17+1</f>
        <v>12</v>
      </c>
    </row>
    <row r="19" spans="11:74">
      <c r="K19" s="23" t="s">
        <v>81</v>
      </c>
      <c r="L19" s="23">
        <f>'Calculation 1.1'!Q19</f>
        <v>1536</v>
      </c>
      <c r="P19" s="55" t="str">
        <f>TEXT(DATE(YEAR(P15)+2,1,1),"yyyy") &amp; "-" &amp; TEXT(DATE(YEAR(P15)+3,1,1),"yy")</f>
        <v>2020-21</v>
      </c>
      <c r="Q19" s="70" t="s">
        <v>95</v>
      </c>
      <c r="R19" s="70" t="s">
        <v>95</v>
      </c>
      <c r="S19" s="70" t="s">
        <v>95</v>
      </c>
      <c r="T19" s="70" t="s">
        <v>95</v>
      </c>
      <c r="U19" s="70" t="s">
        <v>95</v>
      </c>
      <c r="V19" s="70" t="s">
        <v>95</v>
      </c>
      <c r="W19" s="70" t="s">
        <v>95</v>
      </c>
      <c r="X19" s="70" t="s">
        <v>95</v>
      </c>
      <c r="Y19" s="70" t="s">
        <v>95</v>
      </c>
      <c r="Z19" s="70" t="s">
        <v>95</v>
      </c>
      <c r="AA19" s="70" t="s">
        <v>95</v>
      </c>
      <c r="AB19" s="70" t="s">
        <v>95</v>
      </c>
      <c r="AC19" s="70" t="s">
        <v>95</v>
      </c>
      <c r="AD19" s="70" t="s">
        <v>95</v>
      </c>
      <c r="AE19" s="70" t="s">
        <v>95</v>
      </c>
      <c r="AF19" s="70" t="s">
        <v>95</v>
      </c>
      <c r="AG19" s="70" t="s">
        <v>95</v>
      </c>
      <c r="AH19" s="70" t="s">
        <v>95</v>
      </c>
      <c r="AI19" s="70" t="s">
        <v>95</v>
      </c>
      <c r="AJ19" s="70" t="s">
        <v>95</v>
      </c>
      <c r="AK19" s="70" t="s">
        <v>95</v>
      </c>
      <c r="AL19" s="70" t="s">
        <v>95</v>
      </c>
      <c r="AM19" s="70" t="s">
        <v>95</v>
      </c>
      <c r="AN19" s="70" t="s">
        <v>95</v>
      </c>
      <c r="AO19" s="70" t="s">
        <v>95</v>
      </c>
      <c r="AP19" s="70" t="s">
        <v>95</v>
      </c>
      <c r="AQ19" s="70" t="s">
        <v>95</v>
      </c>
      <c r="AR19" s="70" t="s">
        <v>95</v>
      </c>
      <c r="AS19" s="70" t="s">
        <v>95</v>
      </c>
      <c r="AT19" s="70" t="s">
        <v>95</v>
      </c>
      <c r="AU19" s="70" t="s">
        <v>95</v>
      </c>
      <c r="AV19" s="70" t="s">
        <v>95</v>
      </c>
      <c r="AW19" s="70" t="s">
        <v>95</v>
      </c>
      <c r="AX19" s="70" t="s">
        <v>95</v>
      </c>
      <c r="AY19" s="70" t="s">
        <v>95</v>
      </c>
      <c r="AZ19" s="70" t="s">
        <v>95</v>
      </c>
      <c r="BA19" s="70" t="s">
        <v>95</v>
      </c>
      <c r="BB19" s="70" t="s">
        <v>95</v>
      </c>
      <c r="BC19" s="70" t="s">
        <v>95</v>
      </c>
      <c r="BD19" s="70" t="s">
        <v>95</v>
      </c>
      <c r="BE19" s="70" t="s">
        <v>95</v>
      </c>
      <c r="BF19" s="70" t="s">
        <v>95</v>
      </c>
      <c r="BG19" s="70" t="s">
        <v>95</v>
      </c>
      <c r="BH19" s="70" t="s">
        <v>95</v>
      </c>
      <c r="BI19" s="70" t="s">
        <v>95</v>
      </c>
      <c r="BJ19" s="70" t="s">
        <v>95</v>
      </c>
      <c r="BK19" s="70" t="s">
        <v>95</v>
      </c>
      <c r="BL19" s="70" t="s">
        <v>95</v>
      </c>
      <c r="BM19" s="70" t="s">
        <v>95</v>
      </c>
      <c r="BN19" s="70" t="s">
        <v>95</v>
      </c>
      <c r="BO19" s="70" t="s">
        <v>95</v>
      </c>
      <c r="BP19" s="70" t="s">
        <v>95</v>
      </c>
      <c r="BQ19" s="70" t="s">
        <v>95</v>
      </c>
      <c r="BR19" s="70" t="s">
        <v>95</v>
      </c>
      <c r="BS19" s="70" t="s">
        <v>95</v>
      </c>
      <c r="BT19" s="70" t="s">
        <v>95</v>
      </c>
      <c r="BU19" s="70" t="s">
        <v>95</v>
      </c>
    </row>
    <row r="20" spans="11:74">
      <c r="K20" s="23" t="s">
        <v>82</v>
      </c>
      <c r="L20" s="23">
        <f>'Calculation 1.1'!Q20</f>
        <v>1632</v>
      </c>
      <c r="M20" s="23">
        <f>'Calculation 1.1'!R20</f>
        <v>1728</v>
      </c>
      <c r="P20" s="35" t="str">
        <f>TEXT(DATE(YEAR(P15)+2,9,1), "mmm-yy")</f>
        <v>Sep-20</v>
      </c>
      <c r="Q20" s="24" cm="1">
        <f t="array" ref="Q20">IF($BV20&lt;0,0,INDEX('Data 1.1'!$E$13:INDEX('Data 1.1'!$BX:$BX, $R$1), $BV20,Q$2))</f>
        <v>11899.695</v>
      </c>
      <c r="R20" s="24" cm="1">
        <f t="array" ref="R20">IF($BV20&lt;0,0,INDEX('Data 1.1'!$E$13:INDEX('Data 1.1'!$BX:$BX, $R$1), $BV20,R$2))</f>
        <v>62.082999999999998</v>
      </c>
      <c r="S20" s="24" cm="1">
        <f t="array" ref="S20">IF($BV20&lt;0,0,INDEX('Data 1.1'!$E$13:INDEX('Data 1.1'!$BX:$BX, $R$1), $BV20,S$2))</f>
        <v>0.34899999999999998</v>
      </c>
      <c r="T20" s="24"/>
      <c r="U20" s="24" cm="1">
        <f t="array" ref="U20">IF($BV20&lt;0,0,INDEX('Data 1.1'!$E$13:INDEX('Data 1.1'!$BX:$BX, $R$1), $BV20,U$2))</f>
        <v>43.131</v>
      </c>
      <c r="V20" s="24" cm="1">
        <f t="array" ref="V20">IF($BV20&lt;0,0,INDEX('Data 1.1'!$E$13:INDEX('Data 1.1'!$BX:$BX, $R$1), $BV20,V$2))</f>
        <v>0.22500000000000001</v>
      </c>
      <c r="W20" s="24" cm="1">
        <f t="array" ref="W20">IF($BV20&lt;0,0,INDEX('Data 1.1'!$E$13:INDEX('Data 1.1'!$BX:$BX, $R$1), $BV20,W$2))</f>
        <v>50.99</v>
      </c>
      <c r="X20" s="24" cm="1">
        <f t="array" ref="X20">IF($BV20&lt;0,0,INDEX('Data 1.1'!$E$13:INDEX('Data 1.1'!$BX:$BX, $R$1), $BV20,X$2))</f>
        <v>796.46500000000003</v>
      </c>
      <c r="Y20" s="24" cm="1">
        <f t="array" ref="Y20">IF($BV20&lt;0,0,INDEX('Data 1.1'!$E$13:INDEX('Data 1.1'!$BX:$BX, $R$1), $BV20,Y$2))</f>
        <v>4.1550000000000002</v>
      </c>
      <c r="Z20" s="24" cm="1">
        <f t="array" ref="Z20">IF($BV20&lt;0,0,INDEX('Data 1.1'!$E$13:INDEX('Data 1.1'!$BX:$BX, $R$1), $BV20,Z$2))</f>
        <v>3.0150000000000001</v>
      </c>
      <c r="AA20" s="24" cm="1">
        <f t="array" ref="AA20">IF($BV20&lt;0,0,INDEX('Data 1.1'!$E$13:INDEX('Data 1.1'!$BX:$BX, $R$1), $BV20,AA$2))</f>
        <v>839.59500000000003</v>
      </c>
      <c r="AB20" s="24" cm="1">
        <f t="array" ref="AB20">IF($BV20&lt;0,0,INDEX('Data 1.1'!$E$13:INDEX('Data 1.1'!$BX:$BX, $R$1), $BV20,AB$2))</f>
        <v>4.38</v>
      </c>
      <c r="AC20" s="24" cm="1">
        <f t="array" ref="AC20">IF($BV20&lt;0,0,INDEX('Data 1.1'!$E$13:INDEX('Data 1.1'!$BX:$BX, $R$1), $BV20,AC$2))</f>
        <v>1.6259999999999999</v>
      </c>
      <c r="AD20" s="24"/>
      <c r="AE20" s="24" cm="1">
        <f t="array" ref="AE20">IF($BV20&lt;0,0,INDEX('Data 1.1'!$E$13:INDEX('Data 1.1'!$BX:$BX, $R$1), $BV20,AE$2))</f>
        <v>12739.290999999999</v>
      </c>
      <c r="AF20" s="24" cm="1">
        <f t="array" ref="AF20">IF($BV20&lt;0,0,INDEX('Data 1.1'!$E$13:INDEX('Data 1.1'!$BX:$BX, $R$1), $BV20,AF$2))</f>
        <v>66.462999999999994</v>
      </c>
      <c r="AG20" s="24" cm="1">
        <f t="array" ref="AG20">IF($BV20&lt;0,0,INDEX('Data 1.1'!$E$13:INDEX('Data 1.1'!$BX:$BX, $R$1), $BV20,AG$2))</f>
        <v>0.32300000000000001</v>
      </c>
      <c r="AH20" s="24"/>
      <c r="AI20" s="24" cm="1">
        <f t="array" ref="AI20">IF($BV20&lt;0,0,INDEX('Data 1.1'!$E$13:INDEX('Data 1.1'!$BX:$BX, $R$1), $BV20,AI$2))</f>
        <v>235.45599999999999</v>
      </c>
      <c r="AJ20" s="24" cm="1">
        <f t="array" ref="AJ20">IF($BV20&lt;0,0,INDEX('Data 1.1'!$E$13:INDEX('Data 1.1'!$BX:$BX, $R$1), $BV20,AJ$2))</f>
        <v>1.228</v>
      </c>
      <c r="AK20" s="24" cm="1">
        <f t="array" ref="AK20">IF($BV20&lt;0,0,INDEX('Data 1.1'!$E$13:INDEX('Data 1.1'!$BX:$BX, $R$1), $BV20,AK$2))</f>
        <v>23.681000000000001</v>
      </c>
      <c r="AL20" s="24"/>
      <c r="AM20" s="24" cm="1">
        <f t="array" ref="AM20">IF($BV20&lt;0,0,INDEX('Data 1.1'!$E$13:INDEX('Data 1.1'!$BX:$BX, $R$1), $BV20,AM$2))</f>
        <v>45.470999999999997</v>
      </c>
      <c r="AN20" s="24" cm="1">
        <f t="array" ref="AN20">IF($BV20&lt;0,0,INDEX('Data 1.1'!$E$13:INDEX('Data 1.1'!$BX:$BX, $R$1), $BV20,AN$2))</f>
        <v>0.23699999999999999</v>
      </c>
      <c r="AO20" s="24" cm="1">
        <f t="array" ref="AO20">IF($BV20&lt;0,0,INDEX('Data 1.1'!$E$13:INDEX('Data 1.1'!$BX:$BX, $R$1), $BV20,AO$2))</f>
        <v>47.851999999999997</v>
      </c>
      <c r="AP20" s="24" cm="1">
        <f t="array" ref="AP20">IF($BV20&lt;0,0,INDEX('Data 1.1'!$E$13:INDEX('Data 1.1'!$BX:$BX, $R$1), $BV20,AP$2))</f>
        <v>583.11599999999999</v>
      </c>
      <c r="AQ20" s="24" cm="1">
        <f t="array" ref="AQ20">IF($BV20&lt;0,0,INDEX('Data 1.1'!$E$13:INDEX('Data 1.1'!$BX:$BX, $R$1), $BV20,AQ$2))</f>
        <v>3.0419999999999998</v>
      </c>
      <c r="AR20" s="24" cm="1">
        <f t="array" ref="AR20">IF($BV20&lt;0,0,INDEX('Data 1.1'!$E$13:INDEX('Data 1.1'!$BX:$BX, $R$1), $BV20,AR$2))</f>
        <v>13.721</v>
      </c>
      <c r="AS20" s="24" cm="1">
        <f t="array" ref="AS20">IF($BV20&lt;0,0,INDEX('Data 1.1'!$E$13:INDEX('Data 1.1'!$BX:$BX, $R$1), $BV20,AS$2))</f>
        <v>628.58699999999999</v>
      </c>
      <c r="AT20" s="24" cm="1">
        <f t="array" ref="AT20">IF($BV20&lt;0,0,INDEX('Data 1.1'!$E$13:INDEX('Data 1.1'!$BX:$BX, $R$1), $BV20,AT$2))</f>
        <v>3.2789999999999999</v>
      </c>
      <c r="AU20" s="24" cm="1">
        <f t="array" ref="AU20">IF($BV20&lt;0,0,INDEX('Data 1.1'!$E$13:INDEX('Data 1.1'!$BX:$BX, $R$1), $BV20,AU$2))</f>
        <v>12.641</v>
      </c>
      <c r="AV20" s="24"/>
      <c r="AW20" s="24" cm="1">
        <f t="array" ref="AW20">IF($BV20&lt;0,0,INDEX('Data 1.1'!$E$13:INDEX('Data 1.1'!$BX:$BX, $R$1), $BV20,AW$2))</f>
        <v>357.88600000000002</v>
      </c>
      <c r="AX20" s="24" cm="1">
        <f t="array" ref="AX20">IF($BV20&lt;0,0,INDEX('Data 1.1'!$E$13:INDEX('Data 1.1'!$BX:$BX, $R$1), $BV20,AX$2))</f>
        <v>1.867</v>
      </c>
      <c r="AY20" s="24" cm="1">
        <f t="array" ref="AY20">IF($BV20&lt;0,0,INDEX('Data 1.1'!$E$13:INDEX('Data 1.1'!$BX:$BX, $R$1), $BV20,AY$2))</f>
        <v>18.556000000000001</v>
      </c>
      <c r="AZ20" s="24"/>
      <c r="BA20" s="24" cm="1">
        <f t="array" ref="BA20">IF($BV20&lt;0,0,INDEX('Data 1.1'!$E$13:INDEX('Data 1.1'!$BX:$BX, $R$1), $BV20,BA$2))</f>
        <v>986.47299999999996</v>
      </c>
      <c r="BB20" s="24" cm="1">
        <f t="array" ref="BB20">IF($BV20&lt;0,0,INDEX('Data 1.1'!$E$13:INDEX('Data 1.1'!$BX:$BX, $R$1), $BV20,BB$2))</f>
        <v>5.1470000000000002</v>
      </c>
      <c r="BC20" s="24" cm="1">
        <f t="array" ref="BC20">IF($BV20&lt;0,0,INDEX('Data 1.1'!$E$13:INDEX('Data 1.1'!$BX:$BX, $R$1), $BV20,BC$2))</f>
        <v>9.4179999999999993</v>
      </c>
      <c r="BD20" s="24"/>
      <c r="BE20" s="24" cm="1">
        <f t="array" ref="BE20">IF($BV20&lt;0,0,INDEX('Data 1.1'!$E$13:INDEX('Data 1.1'!$BX:$BX, $R$1), $BV20,BE$2))</f>
        <v>2541.1770000000001</v>
      </c>
      <c r="BF20" s="24" cm="1">
        <f t="array" ref="BF20">IF($BV20&lt;0,0,INDEX('Data 1.1'!$E$13:INDEX('Data 1.1'!$BX:$BX, $R$1), $BV20,BF$2))</f>
        <v>13.257999999999999</v>
      </c>
      <c r="BG20" s="24" cm="1">
        <f t="array" ref="BG20">IF($BV20&lt;0,0,INDEX('Data 1.1'!$E$13:INDEX('Data 1.1'!$BX:$BX, $R$1), $BV20,BG$2))</f>
        <v>5.8810000000000002</v>
      </c>
      <c r="BH20" s="24" cm="1">
        <f t="array" ref="BH20">IF($BV20&lt;0,0,INDEX('Data 1.1'!$E$13:INDEX('Data 1.1'!$BX:$BX, $R$1), $BV20,BH$2))</f>
        <v>2665.0749999999998</v>
      </c>
      <c r="BI20" s="24" cm="1">
        <f t="array" ref="BI20">IF($BV20&lt;0,0,INDEX('Data 1.1'!$E$13:INDEX('Data 1.1'!$BX:$BX, $R$1), $BV20,BI$2))</f>
        <v>13.904</v>
      </c>
      <c r="BJ20" s="24" cm="1">
        <f t="array" ref="BJ20">IF($BV20&lt;0,0,INDEX('Data 1.1'!$E$13:INDEX('Data 1.1'!$BX:$BX, $R$1), $BV20,BJ$2))</f>
        <v>3.7730000000000001</v>
      </c>
      <c r="BK20" s="24" cm="1">
        <f t="array" ref="BK20">IF($BV20&lt;0,0,INDEX('Data 1.1'!$E$13:INDEX('Data 1.1'!$BX:$BX, $R$1), $BV20,BK$2))</f>
        <v>5206.2520000000004</v>
      </c>
      <c r="BL20" s="24" cm="1">
        <f t="array" ref="BL20">IF($BV20&lt;0,0,INDEX('Data 1.1'!$E$13:INDEX('Data 1.1'!$BX:$BX, $R$1), $BV20,BL$2))</f>
        <v>27.161999999999999</v>
      </c>
      <c r="BM20" s="24" cm="1">
        <f t="array" ref="BM20">IF($BV20&lt;0,0,INDEX('Data 1.1'!$E$13:INDEX('Data 1.1'!$BX:$BX, $R$1), $BV20,BM$2))</f>
        <v>2.129</v>
      </c>
      <c r="BN20" s="24"/>
      <c r="BO20" s="24" cm="1">
        <f t="array" ref="BO20">IF($BV20&lt;0,0,INDEX('Data 1.1'!$E$13:INDEX('Data 1.1'!$BX:$BX, $R$1), $BV20,BO$2))</f>
        <v>6428.18</v>
      </c>
      <c r="BP20" s="24" cm="1">
        <f t="array" ref="BP20">IF($BV20&lt;0,0,INDEX('Data 1.1'!$E$13:INDEX('Data 1.1'!$BX:$BX, $R$1), $BV20,BP$2))</f>
        <v>33.536999999999999</v>
      </c>
      <c r="BQ20" s="24" cm="1">
        <f t="array" ref="BQ20">IF($BV20&lt;0,0,INDEX('Data 1.1'!$E$13:INDEX('Data 1.1'!$BX:$BX, $R$1), $BV20,BQ$2))</f>
        <v>0.61899999999999999</v>
      </c>
      <c r="BR20" s="24"/>
      <c r="BS20" s="24" cm="1">
        <f t="array" ref="BS20">IF($BV20&lt;0,0,INDEX('Data 1.1'!$E$13:INDEX('Data 1.1'!$BX:$BX, $R$1), $BV20,BS$2))</f>
        <v>19167.471000000001</v>
      </c>
      <c r="BT20" s="24" cm="1">
        <f t="array" ref="BT20">IF($BV20&lt;0,0,INDEX('Data 1.1'!$E$13:INDEX('Data 1.1'!$BX:$BX, $R$1), $BV20,BT$2))</f>
        <v>100</v>
      </c>
      <c r="BU20" s="24" cm="1">
        <f t="array" ref="BU20">IF($BV20&lt;0,0,INDEX('Data 1.1'!$E$13:INDEX('Data 1.1'!$BX:$BX, $R$1), $BV20,BU$2))</f>
        <v>8.8999999999999996E-2</v>
      </c>
      <c r="BV20" s="12">
        <f>BV18+1</f>
        <v>13</v>
      </c>
    </row>
    <row r="21" spans="11:74">
      <c r="K21" s="23" t="str">
        <f>IF('Table 1.3'!B7="People aged 18 years and over","People aged 18 - 75 years","People aged 18 years and over")</f>
        <v>People aged 18 - 75 years</v>
      </c>
      <c r="L21" s="23">
        <v>-999999</v>
      </c>
      <c r="P21" s="35" t="str">
        <f>TEXT(DATE(YEAR(P15)+2,12,1), "mmm-yy")</f>
        <v>Dec-20</v>
      </c>
      <c r="Q21" s="24" cm="1">
        <f t="array" ref="Q21">IF($BV21&lt;0,0,INDEX('Data 1.1'!$E$13:INDEX('Data 1.1'!$BX:$BX, $R$1), $BV21,Q$2))</f>
        <v>12183.151</v>
      </c>
      <c r="R21" s="24" cm="1">
        <f t="array" ref="R21">IF($BV21&lt;0,0,INDEX('Data 1.1'!$E$13:INDEX('Data 1.1'!$BX:$BX, $R$1), $BV21,R$2))</f>
        <v>63.581000000000003</v>
      </c>
      <c r="S21" s="24" cm="1">
        <f t="array" ref="S21">IF($BV21&lt;0,0,INDEX('Data 1.1'!$E$13:INDEX('Data 1.1'!$BX:$BX, $R$1), $BV21,S$2))</f>
        <v>0.39400000000000002</v>
      </c>
      <c r="T21" s="24"/>
      <c r="U21" s="24" cm="1">
        <f t="array" ref="U21">IF($BV21&lt;0,0,INDEX('Data 1.1'!$E$13:INDEX('Data 1.1'!$BX:$BX, $R$1), $BV21,U$2))</f>
        <v>40.5</v>
      </c>
      <c r="V21" s="24" cm="1">
        <f t="array" ref="V21">IF($BV21&lt;0,0,INDEX('Data 1.1'!$E$13:INDEX('Data 1.1'!$BX:$BX, $R$1), $BV21,V$2))</f>
        <v>0.21099999999999999</v>
      </c>
      <c r="W21" s="24" cm="1">
        <f t="array" ref="W21">IF($BV21&lt;0,0,INDEX('Data 1.1'!$E$13:INDEX('Data 1.1'!$BX:$BX, $R$1), $BV21,W$2))</f>
        <v>51.131999999999998</v>
      </c>
      <c r="X21" s="24" cm="1">
        <f t="array" ref="X21">IF($BV21&lt;0,0,INDEX('Data 1.1'!$E$13:INDEX('Data 1.1'!$BX:$BX, $R$1), $BV21,X$2))</f>
        <v>729.721</v>
      </c>
      <c r="Y21" s="24" cm="1">
        <f t="array" ref="Y21">IF($BV21&lt;0,0,INDEX('Data 1.1'!$E$13:INDEX('Data 1.1'!$BX:$BX, $R$1), $BV21,Y$2))</f>
        <v>3.8079999999999998</v>
      </c>
      <c r="Z21" s="24" cm="1">
        <f t="array" ref="Z21">IF($BV21&lt;0,0,INDEX('Data 1.1'!$E$13:INDEX('Data 1.1'!$BX:$BX, $R$1), $BV21,Z$2))</f>
        <v>3.524</v>
      </c>
      <c r="AA21" s="24" cm="1">
        <f t="array" ref="AA21">IF($BV21&lt;0,0,INDEX('Data 1.1'!$E$13:INDEX('Data 1.1'!$BX:$BX, $R$1), $BV21,AA$2))</f>
        <v>770.221</v>
      </c>
      <c r="AB21" s="24" cm="1">
        <f t="array" ref="AB21">IF($BV21&lt;0,0,INDEX('Data 1.1'!$E$13:INDEX('Data 1.1'!$BX:$BX, $R$1), $BV21,AB$2))</f>
        <v>4.0199999999999996</v>
      </c>
      <c r="AC21" s="24" cm="1">
        <f t="array" ref="AC21">IF($BV21&lt;0,0,INDEX('Data 1.1'!$E$13:INDEX('Data 1.1'!$BX:$BX, $R$1), $BV21,AC$2))</f>
        <v>2.1760000000000002</v>
      </c>
      <c r="AD21" s="24"/>
      <c r="AE21" s="24" cm="1">
        <f t="array" ref="AE21">IF($BV21&lt;0,0,INDEX('Data 1.1'!$E$13:INDEX('Data 1.1'!$BX:$BX, $R$1), $BV21,AE$2))</f>
        <v>12953.371999999999</v>
      </c>
      <c r="AF21" s="24" cm="1">
        <f t="array" ref="AF21">IF($BV21&lt;0,0,INDEX('Data 1.1'!$E$13:INDEX('Data 1.1'!$BX:$BX, $R$1), $BV21,AF$2))</f>
        <v>67.599999999999994</v>
      </c>
      <c r="AG21" s="24" cm="1">
        <f t="array" ref="AG21">IF($BV21&lt;0,0,INDEX('Data 1.1'!$E$13:INDEX('Data 1.1'!$BX:$BX, $R$1), $BV21,AG$2))</f>
        <v>0.34399999999999997</v>
      </c>
      <c r="AH21" s="24"/>
      <c r="AI21" s="24" cm="1">
        <f t="array" ref="AI21">IF($BV21&lt;0,0,INDEX('Data 1.1'!$E$13:INDEX('Data 1.1'!$BX:$BX, $R$1), $BV21,AI$2))</f>
        <v>212.292</v>
      </c>
      <c r="AJ21" s="24" cm="1">
        <f t="array" ref="AJ21">IF($BV21&lt;0,0,INDEX('Data 1.1'!$E$13:INDEX('Data 1.1'!$BX:$BX, $R$1), $BV21,AJ$2))</f>
        <v>1.1080000000000001</v>
      </c>
      <c r="AK21" s="24" cm="1">
        <f t="array" ref="AK21">IF($BV21&lt;0,0,INDEX('Data 1.1'!$E$13:INDEX('Data 1.1'!$BX:$BX, $R$1), $BV21,AK$2))</f>
        <v>19.774999999999999</v>
      </c>
      <c r="AL21" s="24"/>
      <c r="AM21" s="24" cm="1">
        <f t="array" ref="AM21">IF($BV21&lt;0,0,INDEX('Data 1.1'!$E$13:INDEX('Data 1.1'!$BX:$BX, $R$1), $BV21,AM$2))</f>
        <v>36.936</v>
      </c>
      <c r="AN21" s="24" cm="1">
        <f t="array" ref="AN21">IF($BV21&lt;0,0,INDEX('Data 1.1'!$E$13:INDEX('Data 1.1'!$BX:$BX, $R$1), $BV21,AN$2))</f>
        <v>0.193</v>
      </c>
      <c r="AO21" s="24" cm="1">
        <f t="array" ref="AO21">IF($BV21&lt;0,0,INDEX('Data 1.1'!$E$13:INDEX('Data 1.1'!$BX:$BX, $R$1), $BV21,AO$2))</f>
        <v>67.061000000000007</v>
      </c>
      <c r="AP21" s="24" cm="1">
        <f t="array" ref="AP21">IF($BV21&lt;0,0,INDEX('Data 1.1'!$E$13:INDEX('Data 1.1'!$BX:$BX, $R$1), $BV21,AP$2))</f>
        <v>716.86099999999999</v>
      </c>
      <c r="AQ21" s="24" cm="1">
        <f t="array" ref="AQ21">IF($BV21&lt;0,0,INDEX('Data 1.1'!$E$13:INDEX('Data 1.1'!$BX:$BX, $R$1), $BV21,AQ$2))</f>
        <v>3.7410000000000001</v>
      </c>
      <c r="AR21" s="24" cm="1">
        <f t="array" ref="AR21">IF($BV21&lt;0,0,INDEX('Data 1.1'!$E$13:INDEX('Data 1.1'!$BX:$BX, $R$1), $BV21,AR$2))</f>
        <v>14.587</v>
      </c>
      <c r="AS21" s="24" cm="1">
        <f t="array" ref="AS21">IF($BV21&lt;0,0,INDEX('Data 1.1'!$E$13:INDEX('Data 1.1'!$BX:$BX, $R$1), $BV21,AS$2))</f>
        <v>753.798</v>
      </c>
      <c r="AT21" s="24" cm="1">
        <f t="array" ref="AT21">IF($BV21&lt;0,0,INDEX('Data 1.1'!$E$13:INDEX('Data 1.1'!$BX:$BX, $R$1), $BV21,AT$2))</f>
        <v>3.9340000000000002</v>
      </c>
      <c r="AU21" s="24" cm="1">
        <f t="array" ref="AU21">IF($BV21&lt;0,0,INDEX('Data 1.1'!$E$13:INDEX('Data 1.1'!$BX:$BX, $R$1), $BV21,AU$2))</f>
        <v>14.339</v>
      </c>
      <c r="AV21" s="24"/>
      <c r="AW21" s="24" cm="1">
        <f t="array" ref="AW21">IF($BV21&lt;0,0,INDEX('Data 1.1'!$E$13:INDEX('Data 1.1'!$BX:$BX, $R$1), $BV21,AW$2))</f>
        <v>314.38299999999998</v>
      </c>
      <c r="AX21" s="24" cm="1">
        <f t="array" ref="AX21">IF($BV21&lt;0,0,INDEX('Data 1.1'!$E$13:INDEX('Data 1.1'!$BX:$BX, $R$1), $BV21,AX$2))</f>
        <v>1.641</v>
      </c>
      <c r="AY21" s="24" cm="1">
        <f t="array" ref="AY21">IF($BV21&lt;0,0,INDEX('Data 1.1'!$E$13:INDEX('Data 1.1'!$BX:$BX, $R$1), $BV21,AY$2))</f>
        <v>28.263000000000002</v>
      </c>
      <c r="AZ21" s="24"/>
      <c r="BA21" s="24" cm="1">
        <f t="array" ref="BA21">IF($BV21&lt;0,0,INDEX('Data 1.1'!$E$13:INDEX('Data 1.1'!$BX:$BX, $R$1), $BV21,BA$2))</f>
        <v>1068.181</v>
      </c>
      <c r="BB21" s="24" cm="1">
        <f t="array" ref="BB21">IF($BV21&lt;0,0,INDEX('Data 1.1'!$E$13:INDEX('Data 1.1'!$BX:$BX, $R$1), $BV21,BB$2))</f>
        <v>5.5750000000000002</v>
      </c>
      <c r="BC21" s="24" cm="1">
        <f t="array" ref="BC21">IF($BV21&lt;0,0,INDEX('Data 1.1'!$E$13:INDEX('Data 1.1'!$BX:$BX, $R$1), $BV21,BC$2))</f>
        <v>11.106999999999999</v>
      </c>
      <c r="BD21" s="24"/>
      <c r="BE21" s="24" cm="1">
        <f t="array" ref="BE21">IF($BV21&lt;0,0,INDEX('Data 1.1'!$E$13:INDEX('Data 1.1'!$BX:$BX, $R$1), $BV21,BE$2))</f>
        <v>2397.5030000000002</v>
      </c>
      <c r="BF21" s="24" cm="1">
        <f t="array" ref="BF21">IF($BV21&lt;0,0,INDEX('Data 1.1'!$E$13:INDEX('Data 1.1'!$BX:$BX, $R$1), $BV21,BF$2))</f>
        <v>12.512</v>
      </c>
      <c r="BG21" s="24" cm="1">
        <f t="array" ref="BG21">IF($BV21&lt;0,0,INDEX('Data 1.1'!$E$13:INDEX('Data 1.1'!$BX:$BX, $R$1), $BV21,BG$2))</f>
        <v>5.2530000000000001</v>
      </c>
      <c r="BH21" s="24" cm="1">
        <f t="array" ref="BH21">IF($BV21&lt;0,0,INDEX('Data 1.1'!$E$13:INDEX('Data 1.1'!$BX:$BX, $R$1), $BV21,BH$2))</f>
        <v>2530.3220000000001</v>
      </c>
      <c r="BI21" s="24" cm="1">
        <f t="array" ref="BI21">IF($BV21&lt;0,0,INDEX('Data 1.1'!$E$13:INDEX('Data 1.1'!$BX:$BX, $R$1), $BV21,BI$2))</f>
        <v>13.205</v>
      </c>
      <c r="BJ21" s="24" cm="1">
        <f t="array" ref="BJ21">IF($BV21&lt;0,0,INDEX('Data 1.1'!$E$13:INDEX('Data 1.1'!$BX:$BX, $R$1), $BV21,BJ$2))</f>
        <v>4.5910000000000002</v>
      </c>
      <c r="BK21" s="24" cm="1">
        <f t="array" ref="BK21">IF($BV21&lt;0,0,INDEX('Data 1.1'!$E$13:INDEX('Data 1.1'!$BX:$BX, $R$1), $BV21,BK$2))</f>
        <v>4927.8249999999998</v>
      </c>
      <c r="BL21" s="24" cm="1">
        <f t="array" ref="BL21">IF($BV21&lt;0,0,INDEX('Data 1.1'!$E$13:INDEX('Data 1.1'!$BX:$BX, $R$1), $BV21,BL$2))</f>
        <v>25.716999999999999</v>
      </c>
      <c r="BM21" s="24" cm="1">
        <f t="array" ref="BM21">IF($BV21&lt;0,0,INDEX('Data 1.1'!$E$13:INDEX('Data 1.1'!$BX:$BX, $R$1), $BV21,BM$2))</f>
        <v>2.673</v>
      </c>
      <c r="BN21" s="24"/>
      <c r="BO21" s="24" cm="1">
        <f t="array" ref="BO21">IF($BV21&lt;0,0,INDEX('Data 1.1'!$E$13:INDEX('Data 1.1'!$BX:$BX, $R$1), $BV21,BO$2))</f>
        <v>6208.2969999999996</v>
      </c>
      <c r="BP21" s="24" cm="1">
        <f t="array" ref="BP21">IF($BV21&lt;0,0,INDEX('Data 1.1'!$E$13:INDEX('Data 1.1'!$BX:$BX, $R$1), $BV21,BP$2))</f>
        <v>32.4</v>
      </c>
      <c r="BQ21" s="24" cm="1">
        <f t="array" ref="BQ21">IF($BV21&lt;0,0,INDEX('Data 1.1'!$E$13:INDEX('Data 1.1'!$BX:$BX, $R$1), $BV21,BQ$2))</f>
        <v>0.67900000000000005</v>
      </c>
      <c r="BR21" s="24"/>
      <c r="BS21" s="24" cm="1">
        <f t="array" ref="BS21">IF($BV21&lt;0,0,INDEX('Data 1.1'!$E$13:INDEX('Data 1.1'!$BX:$BX, $R$1), $BV21,BS$2))</f>
        <v>19161.669000000002</v>
      </c>
      <c r="BT21" s="24" cm="1">
        <f t="array" ref="BT21">IF($BV21&lt;0,0,INDEX('Data 1.1'!$E$13:INDEX('Data 1.1'!$BX:$BX, $R$1), $BV21,BT$2))</f>
        <v>100</v>
      </c>
      <c r="BU21" s="24" cm="1">
        <f t="array" ref="BU21">IF($BV21&lt;0,0,INDEX('Data 1.1'!$E$13:INDEX('Data 1.1'!$BX:$BX, $R$1), $BV21,BU$2))</f>
        <v>8.3000000000000004E-2</v>
      </c>
      <c r="BV21" s="12">
        <f>BV20+1</f>
        <v>14</v>
      </c>
    </row>
    <row r="22" spans="11:74">
      <c r="K22" s="23" t="str">
        <f>IF('Table 1.3'!B7="People aged 18 years and over","People aged 55 - 75 years","People aged 55 years and over")</f>
        <v>People aged 55 - 75 years</v>
      </c>
      <c r="L22" s="23">
        <v>-999999</v>
      </c>
      <c r="P22" s="35" t="str">
        <f>TEXT(DATE(YEAR(P15)+3,3,1), "mmm-yy")</f>
        <v>Mar-21</v>
      </c>
      <c r="Q22" s="24" cm="1">
        <f t="array" ref="Q22">IF($BV22&lt;0,0,INDEX('Data 1.1'!$E$13:INDEX('Data 1.1'!$BX:$BX, $R$1), $BV22,Q$2))</f>
        <v>12236.921</v>
      </c>
      <c r="R22" s="24" cm="1">
        <f t="array" ref="R22">IF($BV22&lt;0,0,INDEX('Data 1.1'!$E$13:INDEX('Data 1.1'!$BX:$BX, $R$1), $BV22,R$2))</f>
        <v>63.847000000000001</v>
      </c>
      <c r="S22" s="24" cm="1">
        <f t="array" ref="S22">IF($BV22&lt;0,0,INDEX('Data 1.1'!$E$13:INDEX('Data 1.1'!$BX:$BX, $R$1), $BV22,S$2))</f>
        <v>0.33200000000000002</v>
      </c>
      <c r="T22" s="24"/>
      <c r="U22" s="24" cm="1">
        <f t="array" ref="U22">IF($BV22&lt;0,0,INDEX('Data 1.1'!$E$13:INDEX('Data 1.1'!$BX:$BX, $R$1), $BV22,U$2))</f>
        <v>60.847000000000001</v>
      </c>
      <c r="V22" s="24" cm="1">
        <f t="array" ref="V22">IF($BV22&lt;0,0,INDEX('Data 1.1'!$E$13:INDEX('Data 1.1'!$BX:$BX, $R$1), $BV22,V$2))</f>
        <v>0.317</v>
      </c>
      <c r="W22" s="24" cm="1">
        <f t="array" ref="W22">IF($BV22&lt;0,0,INDEX('Data 1.1'!$E$13:INDEX('Data 1.1'!$BX:$BX, $R$1), $BV22,W$2))</f>
        <v>47.13</v>
      </c>
      <c r="X22" s="24" cm="1">
        <f t="array" ref="X22">IF($BV22&lt;0,0,INDEX('Data 1.1'!$E$13:INDEX('Data 1.1'!$BX:$BX, $R$1), $BV22,X$2))</f>
        <v>710.11500000000001</v>
      </c>
      <c r="Y22" s="24" cm="1">
        <f t="array" ref="Y22">IF($BV22&lt;0,0,INDEX('Data 1.1'!$E$13:INDEX('Data 1.1'!$BX:$BX, $R$1), $BV22,Y$2))</f>
        <v>3.7050000000000001</v>
      </c>
      <c r="Z22" s="24" cm="1">
        <f t="array" ref="Z22">IF($BV22&lt;0,0,INDEX('Data 1.1'!$E$13:INDEX('Data 1.1'!$BX:$BX, $R$1), $BV22,Z$2))</f>
        <v>4.1970000000000001</v>
      </c>
      <c r="AA22" s="24" cm="1">
        <f t="array" ref="AA22">IF($BV22&lt;0,0,INDEX('Data 1.1'!$E$13:INDEX('Data 1.1'!$BX:$BX, $R$1), $BV22,AA$2))</f>
        <v>770.96199999999999</v>
      </c>
      <c r="AB22" s="24" cm="1">
        <f t="array" ref="AB22">IF($BV22&lt;0,0,INDEX('Data 1.1'!$E$13:INDEX('Data 1.1'!$BX:$BX, $R$1), $BV22,AB$2))</f>
        <v>4.0229999999999997</v>
      </c>
      <c r="AC22" s="24" cm="1">
        <f t="array" ref="AC22">IF($BV22&lt;0,0,INDEX('Data 1.1'!$E$13:INDEX('Data 1.1'!$BX:$BX, $R$1), $BV22,AC$2))</f>
        <v>1.9770000000000001</v>
      </c>
      <c r="AD22" s="24"/>
      <c r="AE22" s="24" cm="1">
        <f t="array" ref="AE22">IF($BV22&lt;0,0,INDEX('Data 1.1'!$E$13:INDEX('Data 1.1'!$BX:$BX, $R$1), $BV22,AE$2))</f>
        <v>13007.884</v>
      </c>
      <c r="AF22" s="24" cm="1">
        <f t="array" ref="AF22">IF($BV22&lt;0,0,INDEX('Data 1.1'!$E$13:INDEX('Data 1.1'!$BX:$BX, $R$1), $BV22,AF$2))</f>
        <v>67.87</v>
      </c>
      <c r="AG22" s="24" cm="1">
        <f t="array" ref="AG22">IF($BV22&lt;0,0,INDEX('Data 1.1'!$E$13:INDEX('Data 1.1'!$BX:$BX, $R$1), $BV22,AG$2))</f>
        <v>0.32100000000000001</v>
      </c>
      <c r="AH22" s="24"/>
      <c r="AI22" s="24" cm="1">
        <f t="array" ref="AI22">IF($BV22&lt;0,0,INDEX('Data 1.1'!$E$13:INDEX('Data 1.1'!$BX:$BX, $R$1), $BV22,AI$2))</f>
        <v>248.40899999999999</v>
      </c>
      <c r="AJ22" s="24" cm="1">
        <f t="array" ref="AJ22">IF($BV22&lt;0,0,INDEX('Data 1.1'!$E$13:INDEX('Data 1.1'!$BX:$BX, $R$1), $BV22,AJ$2))</f>
        <v>1.296</v>
      </c>
      <c r="AK22" s="24" cm="1">
        <f t="array" ref="AK22">IF($BV22&lt;0,0,INDEX('Data 1.1'!$E$13:INDEX('Data 1.1'!$BX:$BX, $R$1), $BV22,AK$2))</f>
        <v>22.53</v>
      </c>
      <c r="AL22" s="24"/>
      <c r="AM22" s="24" cm="1">
        <f t="array" ref="AM22">IF($BV22&lt;0,0,INDEX('Data 1.1'!$E$13:INDEX('Data 1.1'!$BX:$BX, $R$1), $BV22,AM$2))</f>
        <v>56.918999999999997</v>
      </c>
      <c r="AN22" s="24" cm="1">
        <f t="array" ref="AN22">IF($BV22&lt;0,0,INDEX('Data 1.1'!$E$13:INDEX('Data 1.1'!$BX:$BX, $R$1), $BV22,AN$2))</f>
        <v>0.29699999999999999</v>
      </c>
      <c r="AO22" s="24" cm="1">
        <f t="array" ref="AO22">IF($BV22&lt;0,0,INDEX('Data 1.1'!$E$13:INDEX('Data 1.1'!$BX:$BX, $R$1), $BV22,AO$2))</f>
        <v>44.6</v>
      </c>
      <c r="AP22" s="24" cm="1">
        <f t="array" ref="AP22">IF($BV22&lt;0,0,INDEX('Data 1.1'!$E$13:INDEX('Data 1.1'!$BX:$BX, $R$1), $BV22,AP$2))</f>
        <v>466.41300000000001</v>
      </c>
      <c r="AQ22" s="24" cm="1">
        <f t="array" ref="AQ22">IF($BV22&lt;0,0,INDEX('Data 1.1'!$E$13:INDEX('Data 1.1'!$BX:$BX, $R$1), $BV22,AQ$2))</f>
        <v>2.4340000000000002</v>
      </c>
      <c r="AR22" s="24" cm="1">
        <f t="array" ref="AR22">IF($BV22&lt;0,0,INDEX('Data 1.1'!$E$13:INDEX('Data 1.1'!$BX:$BX, $R$1), $BV22,AR$2))</f>
        <v>14.731</v>
      </c>
      <c r="AS22" s="24" cm="1">
        <f t="array" ref="AS22">IF($BV22&lt;0,0,INDEX('Data 1.1'!$E$13:INDEX('Data 1.1'!$BX:$BX, $R$1), $BV22,AS$2))</f>
        <v>523.33199999999999</v>
      </c>
      <c r="AT22" s="24" cm="1">
        <f t="array" ref="AT22">IF($BV22&lt;0,0,INDEX('Data 1.1'!$E$13:INDEX('Data 1.1'!$BX:$BX, $R$1), $BV22,AT$2))</f>
        <v>2.7309999999999999</v>
      </c>
      <c r="AU22" s="24" cm="1">
        <f t="array" ref="AU22">IF($BV22&lt;0,0,INDEX('Data 1.1'!$E$13:INDEX('Data 1.1'!$BX:$BX, $R$1), $BV22,AU$2))</f>
        <v>14.185</v>
      </c>
      <c r="AV22" s="24"/>
      <c r="AW22" s="24" cm="1">
        <f t="array" ref="AW22">IF($BV22&lt;0,0,INDEX('Data 1.1'!$E$13:INDEX('Data 1.1'!$BX:$BX, $R$1), $BV22,AW$2))</f>
        <v>362.41199999999998</v>
      </c>
      <c r="AX22" s="24" cm="1">
        <f t="array" ref="AX22">IF($BV22&lt;0,0,INDEX('Data 1.1'!$E$13:INDEX('Data 1.1'!$BX:$BX, $R$1), $BV22,AX$2))</f>
        <v>1.891</v>
      </c>
      <c r="AY22" s="24" cm="1">
        <f t="array" ref="AY22">IF($BV22&lt;0,0,INDEX('Data 1.1'!$E$13:INDEX('Data 1.1'!$BX:$BX, $R$1), $BV22,AY$2))</f>
        <v>18.440999999999999</v>
      </c>
      <c r="AZ22" s="24"/>
      <c r="BA22" s="24" cm="1">
        <f t="array" ref="BA22">IF($BV22&lt;0,0,INDEX('Data 1.1'!$E$13:INDEX('Data 1.1'!$BX:$BX, $R$1), $BV22,BA$2))</f>
        <v>885.74300000000005</v>
      </c>
      <c r="BB22" s="24" cm="1">
        <f t="array" ref="BB22">IF($BV22&lt;0,0,INDEX('Data 1.1'!$E$13:INDEX('Data 1.1'!$BX:$BX, $R$1), $BV22,BB$2))</f>
        <v>4.6210000000000004</v>
      </c>
      <c r="BC22" s="24" cm="1">
        <f t="array" ref="BC22">IF($BV22&lt;0,0,INDEX('Data 1.1'!$E$13:INDEX('Data 1.1'!$BX:$BX, $R$1), $BV22,BC$2))</f>
        <v>11.355</v>
      </c>
      <c r="BD22" s="24"/>
      <c r="BE22" s="24" cm="1">
        <f t="array" ref="BE22">IF($BV22&lt;0,0,INDEX('Data 1.1'!$E$13:INDEX('Data 1.1'!$BX:$BX, $R$1), $BV22,BE$2))</f>
        <v>2528.09</v>
      </c>
      <c r="BF22" s="24" cm="1">
        <f t="array" ref="BF22">IF($BV22&lt;0,0,INDEX('Data 1.1'!$E$13:INDEX('Data 1.1'!$BX:$BX, $R$1), $BV22,BF$2))</f>
        <v>13.191000000000001</v>
      </c>
      <c r="BG22" s="24" cm="1">
        <f t="array" ref="BG22">IF($BV22&lt;0,0,INDEX('Data 1.1'!$E$13:INDEX('Data 1.1'!$BX:$BX, $R$1), $BV22,BG$2))</f>
        <v>4.6980000000000004</v>
      </c>
      <c r="BH22" s="24" cm="1">
        <f t="array" ref="BH22">IF($BV22&lt;0,0,INDEX('Data 1.1'!$E$13:INDEX('Data 1.1'!$BX:$BX, $R$1), $BV22,BH$2))</f>
        <v>2495.8589999999999</v>
      </c>
      <c r="BI22" s="24" cm="1">
        <f t="array" ref="BI22">IF($BV22&lt;0,0,INDEX('Data 1.1'!$E$13:INDEX('Data 1.1'!$BX:$BX, $R$1), $BV22,BI$2))</f>
        <v>13.022</v>
      </c>
      <c r="BJ22" s="24" cm="1">
        <f t="array" ref="BJ22">IF($BV22&lt;0,0,INDEX('Data 1.1'!$E$13:INDEX('Data 1.1'!$BX:$BX, $R$1), $BV22,BJ$2))</f>
        <v>4.7489999999999997</v>
      </c>
      <c r="BK22" s="24" cm="1">
        <f t="array" ref="BK22">IF($BV22&lt;0,0,INDEX('Data 1.1'!$E$13:INDEX('Data 1.1'!$BX:$BX, $R$1), $BV22,BK$2))</f>
        <v>5023.9489999999996</v>
      </c>
      <c r="BL22" s="24" cm="1">
        <f t="array" ref="BL22">IF($BV22&lt;0,0,INDEX('Data 1.1'!$E$13:INDEX('Data 1.1'!$BX:$BX, $R$1), $BV22,BL$2))</f>
        <v>26.213000000000001</v>
      </c>
      <c r="BM22" s="24" cm="1">
        <f t="array" ref="BM22">IF($BV22&lt;0,0,INDEX('Data 1.1'!$E$13:INDEX('Data 1.1'!$BX:$BX, $R$1), $BV22,BM$2))</f>
        <v>1.843</v>
      </c>
      <c r="BN22" s="24"/>
      <c r="BO22" s="24" cm="1">
        <f t="array" ref="BO22">IF($BV22&lt;0,0,INDEX('Data 1.1'!$E$13:INDEX('Data 1.1'!$BX:$BX, $R$1), $BV22,BO$2))</f>
        <v>6158.1009999999997</v>
      </c>
      <c r="BP22" s="24" cm="1">
        <f t="array" ref="BP22">IF($BV22&lt;0,0,INDEX('Data 1.1'!$E$13:INDEX('Data 1.1'!$BX:$BX, $R$1), $BV22,BP$2))</f>
        <v>32.130000000000003</v>
      </c>
      <c r="BQ22" s="24" cm="1">
        <f t="array" ref="BQ22">IF($BV22&lt;0,0,INDEX('Data 1.1'!$E$13:INDEX('Data 1.1'!$BX:$BX, $R$1), $BV22,BQ$2))</f>
        <v>0.67200000000000004</v>
      </c>
      <c r="BR22" s="24"/>
      <c r="BS22" s="24" cm="1">
        <f t="array" ref="BS22">IF($BV22&lt;0,0,INDEX('Data 1.1'!$E$13:INDEX('Data 1.1'!$BX:$BX, $R$1), $BV22,BS$2))</f>
        <v>19165.985000000001</v>
      </c>
      <c r="BT22" s="24" cm="1">
        <f t="array" ref="BT22">IF($BV22&lt;0,0,INDEX('Data 1.1'!$E$13:INDEX('Data 1.1'!$BX:$BX, $R$1), $BV22,BT$2))</f>
        <v>100</v>
      </c>
      <c r="BU22" s="24" cm="1">
        <f t="array" ref="BU22">IF($BV22&lt;0,0,INDEX('Data 1.1'!$E$13:INDEX('Data 1.1'!$BX:$BX, $R$1), $BV22,BU$2))</f>
        <v>7.6999999999999999E-2</v>
      </c>
      <c r="BV22" s="12">
        <f>BV21+1</f>
        <v>15</v>
      </c>
    </row>
    <row r="23" spans="11:74">
      <c r="P23" s="35" t="str">
        <f>TEXT(DATE(YEAR(P15)+3,6,1), "mmm-yy")</f>
        <v>Jun-21</v>
      </c>
      <c r="Q23" s="24" cm="1">
        <f t="array" ref="Q23">IF($BV23&lt;0,0,INDEX('Data 1.1'!$E$13:INDEX('Data 1.1'!$BX:$BX, $R$1), $BV23,Q$2))</f>
        <v>12430.423000000001</v>
      </c>
      <c r="R23" s="24" cm="1">
        <f t="array" ref="R23">IF($BV23&lt;0,0,INDEX('Data 1.1'!$E$13:INDEX('Data 1.1'!$BX:$BX, $R$1), $BV23,R$2))</f>
        <v>64.796999999999997</v>
      </c>
      <c r="S23" s="24" cm="1">
        <f t="array" ref="S23">IF($BV23&lt;0,0,INDEX('Data 1.1'!$E$13:INDEX('Data 1.1'!$BX:$BX, $R$1), $BV23,S$2))</f>
        <v>0.28299999999999997</v>
      </c>
      <c r="T23" s="24"/>
      <c r="U23" s="24" cm="1">
        <f t="array" ref="U23">IF($BV23&lt;0,0,INDEX('Data 1.1'!$E$13:INDEX('Data 1.1'!$BX:$BX, $R$1), $BV23,U$2))</f>
        <v>41.012999999999998</v>
      </c>
      <c r="V23" s="24" cm="1">
        <f t="array" ref="V23">IF($BV23&lt;0,0,INDEX('Data 1.1'!$E$13:INDEX('Data 1.1'!$BX:$BX, $R$1), $BV23,V$2))</f>
        <v>0.214</v>
      </c>
      <c r="W23" s="24" cm="1">
        <f t="array" ref="W23">IF($BV23&lt;0,0,INDEX('Data 1.1'!$E$13:INDEX('Data 1.1'!$BX:$BX, $R$1), $BV23,W$2))</f>
        <v>59.585000000000001</v>
      </c>
      <c r="X23" s="24" cm="1">
        <f t="array" ref="X23">IF($BV23&lt;0,0,INDEX('Data 1.1'!$E$13:INDEX('Data 1.1'!$BX:$BX, $R$1), $BV23,X$2))</f>
        <v>586.14700000000005</v>
      </c>
      <c r="Y23" s="24" cm="1">
        <f t="array" ref="Y23">IF($BV23&lt;0,0,INDEX('Data 1.1'!$E$13:INDEX('Data 1.1'!$BX:$BX, $R$1), $BV23,Y$2))</f>
        <v>3.0550000000000002</v>
      </c>
      <c r="Z23" s="24" cm="1">
        <f t="array" ref="Z23">IF($BV23&lt;0,0,INDEX('Data 1.1'!$E$13:INDEX('Data 1.1'!$BX:$BX, $R$1), $BV23,Z$2))</f>
        <v>4.9710000000000001</v>
      </c>
      <c r="AA23" s="24" cm="1">
        <f t="array" ref="AA23">IF($BV23&lt;0,0,INDEX('Data 1.1'!$E$13:INDEX('Data 1.1'!$BX:$BX, $R$1), $BV23,AA$2))</f>
        <v>627.15899999999999</v>
      </c>
      <c r="AB23" s="24" cm="1">
        <f t="array" ref="AB23">IF($BV23&lt;0,0,INDEX('Data 1.1'!$E$13:INDEX('Data 1.1'!$BX:$BX, $R$1), $BV23,AB$2))</f>
        <v>3.2690000000000001</v>
      </c>
      <c r="AC23" s="24" cm="1">
        <f t="array" ref="AC23">IF($BV23&lt;0,0,INDEX('Data 1.1'!$E$13:INDEX('Data 1.1'!$BX:$BX, $R$1), $BV23,AC$2))</f>
        <v>2.468</v>
      </c>
      <c r="AD23" s="24"/>
      <c r="AE23" s="24" cm="1">
        <f t="array" ref="AE23">IF($BV23&lt;0,0,INDEX('Data 1.1'!$E$13:INDEX('Data 1.1'!$BX:$BX, $R$1), $BV23,AE$2))</f>
        <v>13057.582</v>
      </c>
      <c r="AF23" s="24" cm="1">
        <f t="array" ref="AF23">IF($BV23&lt;0,0,INDEX('Data 1.1'!$E$13:INDEX('Data 1.1'!$BX:$BX, $R$1), $BV23,AF$2))</f>
        <v>68.066000000000003</v>
      </c>
      <c r="AG23" s="24" cm="1">
        <f t="array" ref="AG23">IF($BV23&lt;0,0,INDEX('Data 1.1'!$E$13:INDEX('Data 1.1'!$BX:$BX, $R$1), $BV23,AG$2))</f>
        <v>0.24</v>
      </c>
      <c r="AH23" s="24"/>
      <c r="AI23" s="24" cm="1">
        <f t="array" ref="AI23">IF($BV23&lt;0,0,INDEX('Data 1.1'!$E$13:INDEX('Data 1.1'!$BX:$BX, $R$1), $BV23,AI$2))</f>
        <v>134.233</v>
      </c>
      <c r="AJ23" s="24" cm="1">
        <f t="array" ref="AJ23">IF($BV23&lt;0,0,INDEX('Data 1.1'!$E$13:INDEX('Data 1.1'!$BX:$BX, $R$1), $BV23,AJ$2))</f>
        <v>0.7</v>
      </c>
      <c r="AK23" s="24" cm="1">
        <f t="array" ref="AK23">IF($BV23&lt;0,0,INDEX('Data 1.1'!$E$13:INDEX('Data 1.1'!$BX:$BX, $R$1), $BV23,AK$2))</f>
        <v>23.24</v>
      </c>
      <c r="AL23" s="24"/>
      <c r="AM23" s="24" cm="1">
        <f t="array" ref="AM23">IF($BV23&lt;0,0,INDEX('Data 1.1'!$E$13:INDEX('Data 1.1'!$BX:$BX, $R$1), $BV23,AM$2))</f>
        <v>41.220999999999997</v>
      </c>
      <c r="AN23" s="24" cm="1">
        <f t="array" ref="AN23">IF($BV23&lt;0,0,INDEX('Data 1.1'!$E$13:INDEX('Data 1.1'!$BX:$BX, $R$1), $BV23,AN$2))</f>
        <v>0.215</v>
      </c>
      <c r="AO23" s="24" cm="1">
        <f t="array" ref="AO23">IF($BV23&lt;0,0,INDEX('Data 1.1'!$E$13:INDEX('Data 1.1'!$BX:$BX, $R$1), $BV23,AO$2))</f>
        <v>58.357999999999997</v>
      </c>
      <c r="AP23" s="24" cm="1">
        <f t="array" ref="AP23">IF($BV23&lt;0,0,INDEX('Data 1.1'!$E$13:INDEX('Data 1.1'!$BX:$BX, $R$1), $BV23,AP$2))</f>
        <v>538.36400000000003</v>
      </c>
      <c r="AQ23" s="24" cm="1">
        <f t="array" ref="AQ23">IF($BV23&lt;0,0,INDEX('Data 1.1'!$E$13:INDEX('Data 1.1'!$BX:$BX, $R$1), $BV23,AQ$2))</f>
        <v>2.806</v>
      </c>
      <c r="AR23" s="24" cm="1">
        <f t="array" ref="AR23">IF($BV23&lt;0,0,INDEX('Data 1.1'!$E$13:INDEX('Data 1.1'!$BX:$BX, $R$1), $BV23,AR$2))</f>
        <v>9.5939999999999994</v>
      </c>
      <c r="AS23" s="24" cm="1">
        <f t="array" ref="AS23">IF($BV23&lt;0,0,INDEX('Data 1.1'!$E$13:INDEX('Data 1.1'!$BX:$BX, $R$1), $BV23,AS$2))</f>
        <v>579.58399999999995</v>
      </c>
      <c r="AT23" s="24" cm="1">
        <f t="array" ref="AT23">IF($BV23&lt;0,0,INDEX('Data 1.1'!$E$13:INDEX('Data 1.1'!$BX:$BX, $R$1), $BV23,AT$2))</f>
        <v>3.0209999999999999</v>
      </c>
      <c r="AU23" s="24" cm="1">
        <f t="array" ref="AU23">IF($BV23&lt;0,0,INDEX('Data 1.1'!$E$13:INDEX('Data 1.1'!$BX:$BX, $R$1), $BV23,AU$2))</f>
        <v>9.3789999999999996</v>
      </c>
      <c r="AV23" s="24"/>
      <c r="AW23" s="24" cm="1">
        <f t="array" ref="AW23">IF($BV23&lt;0,0,INDEX('Data 1.1'!$E$13:INDEX('Data 1.1'!$BX:$BX, $R$1), $BV23,AW$2))</f>
        <v>264.46899999999999</v>
      </c>
      <c r="AX23" s="24" cm="1">
        <f t="array" ref="AX23">IF($BV23&lt;0,0,INDEX('Data 1.1'!$E$13:INDEX('Data 1.1'!$BX:$BX, $R$1), $BV23,AX$2))</f>
        <v>1.379</v>
      </c>
      <c r="AY23" s="24" cm="1">
        <f t="array" ref="AY23">IF($BV23&lt;0,0,INDEX('Data 1.1'!$E$13:INDEX('Data 1.1'!$BX:$BX, $R$1), $BV23,AY$2))</f>
        <v>17.186</v>
      </c>
      <c r="AZ23" s="24"/>
      <c r="BA23" s="24" cm="1">
        <f t="array" ref="BA23">IF($BV23&lt;0,0,INDEX('Data 1.1'!$E$13:INDEX('Data 1.1'!$BX:$BX, $R$1), $BV23,BA$2))</f>
        <v>844.053</v>
      </c>
      <c r="BB23" s="24" cm="1">
        <f t="array" ref="BB23">IF($BV23&lt;0,0,INDEX('Data 1.1'!$E$13:INDEX('Data 1.1'!$BX:$BX, $R$1), $BV23,BB$2))</f>
        <v>4.4000000000000004</v>
      </c>
      <c r="BC23" s="24" cm="1">
        <f t="array" ref="BC23">IF($BV23&lt;0,0,INDEX('Data 1.1'!$E$13:INDEX('Data 1.1'!$BX:$BX, $R$1), $BV23,BC$2))</f>
        <v>8.1980000000000004</v>
      </c>
      <c r="BD23" s="24"/>
      <c r="BE23" s="24" cm="1">
        <f t="array" ref="BE23">IF($BV23&lt;0,0,INDEX('Data 1.1'!$E$13:INDEX('Data 1.1'!$BX:$BX, $R$1), $BV23,BE$2))</f>
        <v>2529.1190000000001</v>
      </c>
      <c r="BF23" s="24" cm="1">
        <f t="array" ref="BF23">IF($BV23&lt;0,0,INDEX('Data 1.1'!$E$13:INDEX('Data 1.1'!$BX:$BX, $R$1), $BV23,BF$2))</f>
        <v>13.183999999999999</v>
      </c>
      <c r="BG23" s="24" cm="1">
        <f t="array" ref="BG23">IF($BV23&lt;0,0,INDEX('Data 1.1'!$E$13:INDEX('Data 1.1'!$BX:$BX, $R$1), $BV23,BG$2))</f>
        <v>4.6269999999999998</v>
      </c>
      <c r="BH23" s="24" cm="1">
        <f t="array" ref="BH23">IF($BV23&lt;0,0,INDEX('Data 1.1'!$E$13:INDEX('Data 1.1'!$BX:$BX, $R$1), $BV23,BH$2))</f>
        <v>2618.7139999999999</v>
      </c>
      <c r="BI23" s="24" cm="1">
        <f t="array" ref="BI23">IF($BV23&lt;0,0,INDEX('Data 1.1'!$E$13:INDEX('Data 1.1'!$BX:$BX, $R$1), $BV23,BI$2))</f>
        <v>13.651</v>
      </c>
      <c r="BJ23" s="24" cm="1">
        <f t="array" ref="BJ23">IF($BV23&lt;0,0,INDEX('Data 1.1'!$E$13:INDEX('Data 1.1'!$BX:$BX, $R$1), $BV23,BJ$2))</f>
        <v>4.0640000000000001</v>
      </c>
      <c r="BK23" s="24" cm="1">
        <f t="array" ref="BK23">IF($BV23&lt;0,0,INDEX('Data 1.1'!$E$13:INDEX('Data 1.1'!$BX:$BX, $R$1), $BV23,BK$2))</f>
        <v>5147.8329999999996</v>
      </c>
      <c r="BL23" s="24" cm="1">
        <f t="array" ref="BL23">IF($BV23&lt;0,0,INDEX('Data 1.1'!$E$13:INDEX('Data 1.1'!$BX:$BX, $R$1), $BV23,BL$2))</f>
        <v>26.834</v>
      </c>
      <c r="BM23" s="24" cm="1">
        <f t="array" ref="BM23">IF($BV23&lt;0,0,INDEX('Data 1.1'!$E$13:INDEX('Data 1.1'!$BX:$BX, $R$1), $BV23,BM$2))</f>
        <v>1.365</v>
      </c>
      <c r="BN23" s="24"/>
      <c r="BO23" s="24" cm="1">
        <f t="array" ref="BO23">IF($BV23&lt;0,0,INDEX('Data 1.1'!$E$13:INDEX('Data 1.1'!$BX:$BX, $R$1), $BV23,BO$2))</f>
        <v>6126.1189999999997</v>
      </c>
      <c r="BP23" s="24" cm="1">
        <f t="array" ref="BP23">IF($BV23&lt;0,0,INDEX('Data 1.1'!$E$13:INDEX('Data 1.1'!$BX:$BX, $R$1), $BV23,BP$2))</f>
        <v>31.934000000000001</v>
      </c>
      <c r="BQ23" s="24" cm="1">
        <f t="array" ref="BQ23">IF($BV23&lt;0,0,INDEX('Data 1.1'!$E$13:INDEX('Data 1.1'!$BX:$BX, $R$1), $BV23,BQ$2))</f>
        <v>0.54900000000000004</v>
      </c>
      <c r="BR23" s="24"/>
      <c r="BS23" s="24" cm="1">
        <f t="array" ref="BS23">IF($BV23&lt;0,0,INDEX('Data 1.1'!$E$13:INDEX('Data 1.1'!$BX:$BX, $R$1), $BV23,BS$2))</f>
        <v>19183.702000000001</v>
      </c>
      <c r="BT23" s="24" cm="1">
        <f t="array" ref="BT23">IF($BV23&lt;0,0,INDEX('Data 1.1'!$E$13:INDEX('Data 1.1'!$BX:$BX, $R$1), $BV23,BT$2))</f>
        <v>100</v>
      </c>
      <c r="BU23" s="24" cm="1">
        <f t="array" ref="BU23">IF($BV23&lt;0,0,INDEX('Data 1.1'!$E$13:INDEX('Data 1.1'!$BX:$BX, $R$1), $BV23,BU$2))</f>
        <v>7.6999999999999999E-2</v>
      </c>
      <c r="BV23" s="12">
        <f>BV22+1</f>
        <v>16</v>
      </c>
    </row>
    <row r="24" spans="11:74">
      <c r="P24" s="55" t="str">
        <f>TEXT(DATE(YEAR(P20)+2,1,1),"yyyy") &amp; "-" &amp; TEXT(DATE(YEAR(P20)+3,1,1),"yy")</f>
        <v>2022-23</v>
      </c>
      <c r="Q24" s="70" t="s">
        <v>95</v>
      </c>
      <c r="R24" s="70" t="s">
        <v>95</v>
      </c>
      <c r="S24" s="70" t="s">
        <v>95</v>
      </c>
      <c r="T24" s="70" t="s">
        <v>95</v>
      </c>
      <c r="U24" s="70" t="s">
        <v>95</v>
      </c>
      <c r="V24" s="70" t="s">
        <v>95</v>
      </c>
      <c r="W24" s="70" t="s">
        <v>95</v>
      </c>
      <c r="X24" s="70" t="s">
        <v>95</v>
      </c>
      <c r="Y24" s="70" t="s">
        <v>95</v>
      </c>
      <c r="Z24" s="70" t="s">
        <v>95</v>
      </c>
      <c r="AA24" s="70" t="s">
        <v>95</v>
      </c>
      <c r="AB24" s="70" t="s">
        <v>95</v>
      </c>
      <c r="AC24" s="70" t="s">
        <v>95</v>
      </c>
      <c r="AD24" s="70" t="s">
        <v>95</v>
      </c>
      <c r="AE24" s="70" t="s">
        <v>95</v>
      </c>
      <c r="AF24" s="70" t="s">
        <v>95</v>
      </c>
      <c r="AG24" s="70" t="s">
        <v>95</v>
      </c>
      <c r="AH24" s="70" t="s">
        <v>95</v>
      </c>
      <c r="AI24" s="70" t="s">
        <v>95</v>
      </c>
      <c r="AJ24" s="70" t="s">
        <v>95</v>
      </c>
      <c r="AK24" s="70" t="s">
        <v>95</v>
      </c>
      <c r="AL24" s="70" t="s">
        <v>95</v>
      </c>
      <c r="AM24" s="70" t="s">
        <v>95</v>
      </c>
      <c r="AN24" s="70" t="s">
        <v>95</v>
      </c>
      <c r="AO24" s="70" t="s">
        <v>95</v>
      </c>
      <c r="AP24" s="70" t="s">
        <v>95</v>
      </c>
      <c r="AQ24" s="70" t="s">
        <v>95</v>
      </c>
      <c r="AR24" s="70" t="s">
        <v>95</v>
      </c>
      <c r="AS24" s="70" t="s">
        <v>95</v>
      </c>
      <c r="AT24" s="70" t="s">
        <v>95</v>
      </c>
      <c r="AU24" s="70" t="s">
        <v>95</v>
      </c>
      <c r="AV24" s="70" t="s">
        <v>95</v>
      </c>
      <c r="AW24" s="70" t="s">
        <v>95</v>
      </c>
      <c r="AX24" s="70" t="s">
        <v>95</v>
      </c>
      <c r="AY24" s="70" t="s">
        <v>95</v>
      </c>
      <c r="AZ24" s="70" t="s">
        <v>95</v>
      </c>
      <c r="BA24" s="70" t="s">
        <v>95</v>
      </c>
      <c r="BB24" s="70" t="s">
        <v>95</v>
      </c>
      <c r="BC24" s="70" t="s">
        <v>95</v>
      </c>
      <c r="BD24" s="70" t="s">
        <v>95</v>
      </c>
      <c r="BE24" s="70" t="s">
        <v>95</v>
      </c>
      <c r="BF24" s="70" t="s">
        <v>95</v>
      </c>
      <c r="BG24" s="70" t="s">
        <v>95</v>
      </c>
      <c r="BH24" s="70" t="s">
        <v>95</v>
      </c>
      <c r="BI24" s="70" t="s">
        <v>95</v>
      </c>
      <c r="BJ24" s="70" t="s">
        <v>95</v>
      </c>
      <c r="BK24" s="70" t="s">
        <v>95</v>
      </c>
      <c r="BL24" s="70" t="s">
        <v>95</v>
      </c>
      <c r="BM24" s="70" t="s">
        <v>95</v>
      </c>
      <c r="BN24" s="70" t="s">
        <v>95</v>
      </c>
      <c r="BO24" s="70" t="s">
        <v>95</v>
      </c>
      <c r="BP24" s="70" t="s">
        <v>95</v>
      </c>
      <c r="BQ24" s="70" t="s">
        <v>95</v>
      </c>
      <c r="BR24" s="70" t="s">
        <v>95</v>
      </c>
      <c r="BS24" s="70" t="s">
        <v>95</v>
      </c>
      <c r="BT24" s="70" t="s">
        <v>95</v>
      </c>
      <c r="BU24" s="70" t="s">
        <v>95</v>
      </c>
    </row>
    <row r="25" spans="11:74">
      <c r="P25" s="35" t="str">
        <f>TEXT(DATE(YEAR(P20)+2,9,1), "mmm-yy")</f>
        <v>Sep-22</v>
      </c>
      <c r="Q25" s="24" cm="1">
        <f t="array" ref="Q25">IF($BV25&lt;0,0,INDEX('Data 1.1'!$E$13:INDEX('Data 1.1'!$BX:$BX, $R$1), $BV25,Q$2))</f>
        <v>12944.52</v>
      </c>
      <c r="R25" s="24" cm="1">
        <f t="array" ref="R25">IF($BV25&lt;0,0,INDEX('Data 1.1'!$E$13:INDEX('Data 1.1'!$BX:$BX, $R$1), $BV25,R$2))</f>
        <v>66.043999999999997</v>
      </c>
      <c r="S25" s="24" cm="1">
        <f t="array" ref="S25">IF($BV25&lt;0,0,INDEX('Data 1.1'!$E$13:INDEX('Data 1.1'!$BX:$BX, $R$1), $BV25,S$2))</f>
        <v>0.34699999999999998</v>
      </c>
      <c r="T25" s="24"/>
      <c r="U25" s="24" cm="1">
        <f t="array" ref="U25">IF($BV25&lt;0,0,INDEX('Data 1.1'!$E$13:INDEX('Data 1.1'!$BX:$BX, $R$1), $BV25,U$2))</f>
        <v>37.36</v>
      </c>
      <c r="V25" s="24" cm="1">
        <f t="array" ref="V25">IF($BV25&lt;0,0,INDEX('Data 1.1'!$E$13:INDEX('Data 1.1'!$BX:$BX, $R$1), $BV25,V$2))</f>
        <v>0.191</v>
      </c>
      <c r="W25" s="24" cm="1">
        <f t="array" ref="W25">IF($BV25&lt;0,0,INDEX('Data 1.1'!$E$13:INDEX('Data 1.1'!$BX:$BX, $R$1), $BV25,W$2))</f>
        <v>76.884</v>
      </c>
      <c r="X25" s="24" cm="1">
        <f t="array" ref="X25">IF($BV25&lt;0,0,INDEX('Data 1.1'!$E$13:INDEX('Data 1.1'!$BX:$BX, $R$1), $BV25,X$2))</f>
        <v>309.90499999999997</v>
      </c>
      <c r="Y25" s="24" cm="1">
        <f t="array" ref="Y25">IF($BV25&lt;0,0,INDEX('Data 1.1'!$E$13:INDEX('Data 1.1'!$BX:$BX, $R$1), $BV25,Y$2))</f>
        <v>1.581</v>
      </c>
      <c r="Z25" s="24" cm="1">
        <f t="array" ref="Z25">IF($BV25&lt;0,0,INDEX('Data 1.1'!$E$13:INDEX('Data 1.1'!$BX:$BX, $R$1), $BV25,Z$2))</f>
        <v>14.255000000000001</v>
      </c>
      <c r="AA25" s="24" cm="1">
        <f t="array" ref="AA25">IF($BV25&lt;0,0,INDEX('Data 1.1'!$E$13:INDEX('Data 1.1'!$BX:$BX, $R$1), $BV25,AA$2))</f>
        <v>347.26499999999999</v>
      </c>
      <c r="AB25" s="24" cm="1">
        <f t="array" ref="AB25">IF($BV25&lt;0,0,INDEX('Data 1.1'!$E$13:INDEX('Data 1.1'!$BX:$BX, $R$1), $BV25,AB$2))</f>
        <v>1.772</v>
      </c>
      <c r="AC25" s="24" cm="1">
        <f t="array" ref="AC25">IF($BV25&lt;0,0,INDEX('Data 1.1'!$E$13:INDEX('Data 1.1'!$BX:$BX, $R$1), $BV25,AC$2))</f>
        <v>7.6890000000000001</v>
      </c>
      <c r="AD25" s="24"/>
      <c r="AE25" s="24" cm="1">
        <f t="array" ref="AE25">IF($BV25&lt;0,0,INDEX('Data 1.1'!$E$13:INDEX('Data 1.1'!$BX:$BX, $R$1), $BV25,AE$2))</f>
        <v>13291.785</v>
      </c>
      <c r="AF25" s="24" cm="1">
        <f t="array" ref="AF25">IF($BV25&lt;0,0,INDEX('Data 1.1'!$E$13:INDEX('Data 1.1'!$BX:$BX, $R$1), $BV25,AF$2))</f>
        <v>67.814999999999998</v>
      </c>
      <c r="AG25" s="24" cm="1">
        <f t="array" ref="AG25">IF($BV25&lt;0,0,INDEX('Data 1.1'!$E$13:INDEX('Data 1.1'!$BX:$BX, $R$1), $BV25,AG$2))</f>
        <v>0.39500000000000002</v>
      </c>
      <c r="AH25" s="24"/>
      <c r="AI25" s="24" cm="1">
        <f t="array" ref="AI25">IF($BV25&lt;0,0,INDEX('Data 1.1'!$E$13:INDEX('Data 1.1'!$BX:$BX, $R$1), $BV25,AI$2))</f>
        <v>220.90799999999999</v>
      </c>
      <c r="AJ25" s="24" cm="1">
        <f t="array" ref="AJ25">IF($BV25&lt;0,0,INDEX('Data 1.1'!$E$13:INDEX('Data 1.1'!$BX:$BX, $R$1), $BV25,AJ$2))</f>
        <v>1.127</v>
      </c>
      <c r="AK25" s="24" cm="1">
        <f t="array" ref="AK25">IF($BV25&lt;0,0,INDEX('Data 1.1'!$E$13:INDEX('Data 1.1'!$BX:$BX, $R$1), $BV25,AK$2))</f>
        <v>26.84</v>
      </c>
      <c r="AL25" s="24"/>
      <c r="AM25" s="24" cm="1">
        <f t="array" ref="AM25">IF($BV25&lt;0,0,INDEX('Data 1.1'!$E$13:INDEX('Data 1.1'!$BX:$BX, $R$1), $BV25,AM$2))</f>
        <v>45.747</v>
      </c>
      <c r="AN25" s="24" cm="1">
        <f t="array" ref="AN25">IF($BV25&lt;0,0,INDEX('Data 1.1'!$E$13:INDEX('Data 1.1'!$BX:$BX, $R$1), $BV25,AN$2))</f>
        <v>0.23300000000000001</v>
      </c>
      <c r="AO25" s="24" cm="1">
        <f t="array" ref="AO25">IF($BV25&lt;0,0,INDEX('Data 1.1'!$E$13:INDEX('Data 1.1'!$BX:$BX, $R$1), $BV25,AO$2))</f>
        <v>49.588999999999999</v>
      </c>
      <c r="AP25" s="24" cm="1">
        <f t="array" ref="AP25">IF($BV25&lt;0,0,INDEX('Data 1.1'!$E$13:INDEX('Data 1.1'!$BX:$BX, $R$1), $BV25,AP$2))</f>
        <v>523.98199999999997</v>
      </c>
      <c r="AQ25" s="24" cm="1">
        <f t="array" ref="AQ25">IF($BV25&lt;0,0,INDEX('Data 1.1'!$E$13:INDEX('Data 1.1'!$BX:$BX, $R$1), $BV25,AQ$2))</f>
        <v>2.673</v>
      </c>
      <c r="AR25" s="24" cm="1">
        <f t="array" ref="AR25">IF($BV25&lt;0,0,INDEX('Data 1.1'!$E$13:INDEX('Data 1.1'!$BX:$BX, $R$1), $BV25,AR$2))</f>
        <v>15.837999999999999</v>
      </c>
      <c r="AS25" s="24" cm="1">
        <f t="array" ref="AS25">IF($BV25&lt;0,0,INDEX('Data 1.1'!$E$13:INDEX('Data 1.1'!$BX:$BX, $R$1), $BV25,AS$2))</f>
        <v>569.72900000000004</v>
      </c>
      <c r="AT25" s="24" cm="1">
        <f t="array" ref="AT25">IF($BV25&lt;0,0,INDEX('Data 1.1'!$E$13:INDEX('Data 1.1'!$BX:$BX, $R$1), $BV25,AT$2))</f>
        <v>2.907</v>
      </c>
      <c r="AU25" s="24" cm="1">
        <f t="array" ref="AU25">IF($BV25&lt;0,0,INDEX('Data 1.1'!$E$13:INDEX('Data 1.1'!$BX:$BX, $R$1), $BV25,AU$2))</f>
        <v>14.454000000000001</v>
      </c>
      <c r="AV25" s="24"/>
      <c r="AW25" s="24" cm="1">
        <f t="array" ref="AW25">IF($BV25&lt;0,0,INDEX('Data 1.1'!$E$13:INDEX('Data 1.1'!$BX:$BX, $R$1), $BV25,AW$2))</f>
        <v>356.19</v>
      </c>
      <c r="AX25" s="24" cm="1">
        <f t="array" ref="AX25">IF($BV25&lt;0,0,INDEX('Data 1.1'!$E$13:INDEX('Data 1.1'!$BX:$BX, $R$1), $BV25,AX$2))</f>
        <v>1.8169999999999999</v>
      </c>
      <c r="AY25" s="24" cm="1">
        <f t="array" ref="AY25">IF($BV25&lt;0,0,INDEX('Data 1.1'!$E$13:INDEX('Data 1.1'!$BX:$BX, $R$1), $BV25,AY$2))</f>
        <v>23.436</v>
      </c>
      <c r="AZ25" s="24"/>
      <c r="BA25" s="24" cm="1">
        <f t="array" ref="BA25">IF($BV25&lt;0,0,INDEX('Data 1.1'!$E$13:INDEX('Data 1.1'!$BX:$BX, $R$1), $BV25,BA$2))</f>
        <v>925.91899999999998</v>
      </c>
      <c r="BB25" s="24" cm="1">
        <f t="array" ref="BB25">IF($BV25&lt;0,0,INDEX('Data 1.1'!$E$13:INDEX('Data 1.1'!$BX:$BX, $R$1), $BV25,BB$2))</f>
        <v>4.7240000000000002</v>
      </c>
      <c r="BC25" s="24" cm="1">
        <f t="array" ref="BC25">IF($BV25&lt;0,0,INDEX('Data 1.1'!$E$13:INDEX('Data 1.1'!$BX:$BX, $R$1), $BV25,BC$2))</f>
        <v>9.6419999999999995</v>
      </c>
      <c r="BD25" s="24"/>
      <c r="BE25" s="24" cm="1">
        <f t="array" ref="BE25">IF($BV25&lt;0,0,INDEX('Data 1.1'!$E$13:INDEX('Data 1.1'!$BX:$BX, $R$1), $BV25,BE$2))</f>
        <v>2551.7420000000002</v>
      </c>
      <c r="BF25" s="24" cm="1">
        <f t="array" ref="BF25">IF($BV25&lt;0,0,INDEX('Data 1.1'!$E$13:INDEX('Data 1.1'!$BX:$BX, $R$1), $BV25,BF$2))</f>
        <v>13.019</v>
      </c>
      <c r="BG25" s="24" cm="1">
        <f t="array" ref="BG25">IF($BV25&lt;0,0,INDEX('Data 1.1'!$E$13:INDEX('Data 1.1'!$BX:$BX, $R$1), $BV25,BG$2))</f>
        <v>4.4880000000000004</v>
      </c>
      <c r="BH25" s="24" cm="1">
        <f t="array" ref="BH25">IF($BV25&lt;0,0,INDEX('Data 1.1'!$E$13:INDEX('Data 1.1'!$BX:$BX, $R$1), $BV25,BH$2))</f>
        <v>2609.616</v>
      </c>
      <c r="BI25" s="24" cm="1">
        <f t="array" ref="BI25">IF($BV25&lt;0,0,INDEX('Data 1.1'!$E$13:INDEX('Data 1.1'!$BX:$BX, $R$1), $BV25,BI$2))</f>
        <v>13.314</v>
      </c>
      <c r="BJ25" s="24" cm="1">
        <f t="array" ref="BJ25">IF($BV25&lt;0,0,INDEX('Data 1.1'!$E$13:INDEX('Data 1.1'!$BX:$BX, $R$1), $BV25,BJ$2))</f>
        <v>4.7910000000000004</v>
      </c>
      <c r="BK25" s="24" cm="1">
        <f t="array" ref="BK25">IF($BV25&lt;0,0,INDEX('Data 1.1'!$E$13:INDEX('Data 1.1'!$BX:$BX, $R$1), $BV25,BK$2))</f>
        <v>5161.3580000000002</v>
      </c>
      <c r="BL25" s="24" cm="1">
        <f t="array" ref="BL25">IF($BV25&lt;0,0,INDEX('Data 1.1'!$E$13:INDEX('Data 1.1'!$BX:$BX, $R$1), $BV25,BL$2))</f>
        <v>26.334</v>
      </c>
      <c r="BM25" s="24" cm="1">
        <f t="array" ref="BM25">IF($BV25&lt;0,0,INDEX('Data 1.1'!$E$13:INDEX('Data 1.1'!$BX:$BX, $R$1), $BV25,BM$2))</f>
        <v>1.96</v>
      </c>
      <c r="BN25" s="24"/>
      <c r="BO25" s="24" cm="1">
        <f t="array" ref="BO25">IF($BV25&lt;0,0,INDEX('Data 1.1'!$E$13:INDEX('Data 1.1'!$BX:$BX, $R$1), $BV25,BO$2))</f>
        <v>6308.1850000000004</v>
      </c>
      <c r="BP25" s="24" cm="1">
        <f t="array" ref="BP25">IF($BV25&lt;0,0,INDEX('Data 1.1'!$E$13:INDEX('Data 1.1'!$BX:$BX, $R$1), $BV25,BP$2))</f>
        <v>32.185000000000002</v>
      </c>
      <c r="BQ25" s="24" cm="1">
        <f t="array" ref="BQ25">IF($BV25&lt;0,0,INDEX('Data 1.1'!$E$13:INDEX('Data 1.1'!$BX:$BX, $R$1), $BV25,BQ$2))</f>
        <v>0.81399999999999995</v>
      </c>
      <c r="BR25" s="24"/>
      <c r="BS25" s="24" cm="1">
        <f t="array" ref="BS25">IF($BV25&lt;0,0,INDEX('Data 1.1'!$E$13:INDEX('Data 1.1'!$BX:$BX, $R$1), $BV25,BS$2))</f>
        <v>19599.97</v>
      </c>
      <c r="BT25" s="24" cm="1">
        <f t="array" ref="BT25">IF($BV25&lt;0,0,INDEX('Data 1.1'!$E$13:INDEX('Data 1.1'!$BX:$BX, $R$1), $BV25,BT$2))</f>
        <v>100</v>
      </c>
      <c r="BU25" s="24" cm="1">
        <f t="array" ref="BU25">IF($BV25&lt;0,0,INDEX('Data 1.1'!$E$13:INDEX('Data 1.1'!$BX:$BX, $R$1), $BV25,BU$2))</f>
        <v>7.4999999999999997E-2</v>
      </c>
      <c r="BV25" s="12">
        <f>BV23+1</f>
        <v>17</v>
      </c>
    </row>
    <row r="26" spans="11:74">
      <c r="P26" s="35" t="str">
        <f>TEXT(DATE(YEAR(P20)+2,12,1), "mmm-yy")</f>
        <v>Dec-22</v>
      </c>
      <c r="Q26" s="24" cm="1">
        <f t="array" ref="Q26">IF($BV26&lt;0,0,INDEX('Data 1.1'!$E$13:INDEX('Data 1.1'!$BX:$BX, $R$1), $BV26,Q$2))</f>
        <v>13117.118</v>
      </c>
      <c r="R26" s="24" cm="1">
        <f t="array" ref="R26">IF($BV26&lt;0,0,INDEX('Data 1.1'!$E$13:INDEX('Data 1.1'!$BX:$BX, $R$1), $BV26,R$2))</f>
        <v>66.417000000000002</v>
      </c>
      <c r="S26" s="24" cm="1">
        <f t="array" ref="S26">IF($BV26&lt;0,0,INDEX('Data 1.1'!$E$13:INDEX('Data 1.1'!$BX:$BX, $R$1), $BV26,S$2))</f>
        <v>0.34</v>
      </c>
      <c r="T26" s="24"/>
      <c r="U26" s="24" cm="1">
        <f t="array" ref="U26">IF($BV26&lt;0,0,INDEX('Data 1.1'!$E$13:INDEX('Data 1.1'!$BX:$BX, $R$1), $BV26,U$2))</f>
        <v>24.353000000000002</v>
      </c>
      <c r="V26" s="24" cm="1">
        <f t="array" ref="V26">IF($BV26&lt;0,0,INDEX('Data 1.1'!$E$13:INDEX('Data 1.1'!$BX:$BX, $R$1), $BV26,V$2))</f>
        <v>0.123</v>
      </c>
      <c r="W26" s="24" cm="1">
        <f t="array" ref="W26">IF($BV26&lt;0,0,INDEX('Data 1.1'!$E$13:INDEX('Data 1.1'!$BX:$BX, $R$1), $BV26,W$2))</f>
        <v>86.513000000000005</v>
      </c>
      <c r="X26" s="24" cm="1">
        <f t="array" ref="X26">IF($BV26&lt;0,0,INDEX('Data 1.1'!$E$13:INDEX('Data 1.1'!$BX:$BX, $R$1), $BV26,X$2))</f>
        <v>371.93700000000001</v>
      </c>
      <c r="Y26" s="24" cm="1">
        <f t="array" ref="Y26">IF($BV26&lt;0,0,INDEX('Data 1.1'!$E$13:INDEX('Data 1.1'!$BX:$BX, $R$1), $BV26,Y$2))</f>
        <v>1.883</v>
      </c>
      <c r="Z26" s="24" cm="1">
        <f t="array" ref="Z26">IF($BV26&lt;0,0,INDEX('Data 1.1'!$E$13:INDEX('Data 1.1'!$BX:$BX, $R$1), $BV26,Z$2))</f>
        <v>6.4480000000000004</v>
      </c>
      <c r="AA26" s="24" cm="1">
        <f t="array" ref="AA26">IF($BV26&lt;0,0,INDEX('Data 1.1'!$E$13:INDEX('Data 1.1'!$BX:$BX, $R$1), $BV26,AA$2))</f>
        <v>396.291</v>
      </c>
      <c r="AB26" s="24" cm="1">
        <f t="array" ref="AB26">IF($BV26&lt;0,0,INDEX('Data 1.1'!$E$13:INDEX('Data 1.1'!$BX:$BX, $R$1), $BV26,AB$2))</f>
        <v>2.0070000000000001</v>
      </c>
      <c r="AC26" s="24" cm="1">
        <f t="array" ref="AC26">IF($BV26&lt;0,0,INDEX('Data 1.1'!$E$13:INDEX('Data 1.1'!$BX:$BX, $R$1), $BV26,AC$2))</f>
        <v>3.214</v>
      </c>
      <c r="AD26" s="24"/>
      <c r="AE26" s="24" cm="1">
        <f t="array" ref="AE26">IF($BV26&lt;0,0,INDEX('Data 1.1'!$E$13:INDEX('Data 1.1'!$BX:$BX, $R$1), $BV26,AE$2))</f>
        <v>13513.409</v>
      </c>
      <c r="AF26" s="24" cm="1">
        <f t="array" ref="AF26">IF($BV26&lt;0,0,INDEX('Data 1.1'!$E$13:INDEX('Data 1.1'!$BX:$BX, $R$1), $BV26,AF$2))</f>
        <v>68.423000000000002</v>
      </c>
      <c r="AG26" s="24" cm="1">
        <f t="array" ref="AG26">IF($BV26&lt;0,0,INDEX('Data 1.1'!$E$13:INDEX('Data 1.1'!$BX:$BX, $R$1), $BV26,AG$2))</f>
        <v>0.33100000000000002</v>
      </c>
      <c r="AH26" s="24"/>
      <c r="AI26" s="24" cm="1">
        <f t="array" ref="AI26">IF($BV26&lt;0,0,INDEX('Data 1.1'!$E$13:INDEX('Data 1.1'!$BX:$BX, $R$1), $BV26,AI$2))</f>
        <v>104.15900000000001</v>
      </c>
      <c r="AJ26" s="24" cm="1">
        <f t="array" ref="AJ26">IF($BV26&lt;0,0,INDEX('Data 1.1'!$E$13:INDEX('Data 1.1'!$BX:$BX, $R$1), $BV26,AJ$2))</f>
        <v>0.52700000000000002</v>
      </c>
      <c r="AK26" s="24" cm="1">
        <f t="array" ref="AK26">IF($BV26&lt;0,0,INDEX('Data 1.1'!$E$13:INDEX('Data 1.1'!$BX:$BX, $R$1), $BV26,AK$2))</f>
        <v>25.803000000000001</v>
      </c>
      <c r="AL26" s="24"/>
      <c r="AM26" s="24" cm="1">
        <f t="array" ref="AM26">IF($BV26&lt;0,0,INDEX('Data 1.1'!$E$13:INDEX('Data 1.1'!$BX:$BX, $R$1), $BV26,AM$2))</f>
        <v>47.371000000000002</v>
      </c>
      <c r="AN26" s="24" cm="1">
        <f t="array" ref="AN26">IF($BV26&lt;0,0,INDEX('Data 1.1'!$E$13:INDEX('Data 1.1'!$BX:$BX, $R$1), $BV26,AN$2))</f>
        <v>0.24</v>
      </c>
      <c r="AO26" s="24" cm="1">
        <f t="array" ref="AO26">IF($BV26&lt;0,0,INDEX('Data 1.1'!$E$13:INDEX('Data 1.1'!$BX:$BX, $R$1), $BV26,AO$2))</f>
        <v>74.295000000000002</v>
      </c>
      <c r="AP26" s="24" cm="1">
        <f t="array" ref="AP26">IF($BV26&lt;0,0,INDEX('Data 1.1'!$E$13:INDEX('Data 1.1'!$BX:$BX, $R$1), $BV26,AP$2))</f>
        <v>528.47400000000005</v>
      </c>
      <c r="AQ26" s="24" cm="1">
        <f t="array" ref="AQ26">IF($BV26&lt;0,0,INDEX('Data 1.1'!$E$13:INDEX('Data 1.1'!$BX:$BX, $R$1), $BV26,AQ$2))</f>
        <v>2.6760000000000002</v>
      </c>
      <c r="AR26" s="24" cm="1">
        <f t="array" ref="AR26">IF($BV26&lt;0,0,INDEX('Data 1.1'!$E$13:INDEX('Data 1.1'!$BX:$BX, $R$1), $BV26,AR$2))</f>
        <v>13.279</v>
      </c>
      <c r="AS26" s="24" cm="1">
        <f t="array" ref="AS26">IF($BV26&lt;0,0,INDEX('Data 1.1'!$E$13:INDEX('Data 1.1'!$BX:$BX, $R$1), $BV26,AS$2))</f>
        <v>575.84500000000003</v>
      </c>
      <c r="AT26" s="24" cm="1">
        <f t="array" ref="AT26">IF($BV26&lt;0,0,INDEX('Data 1.1'!$E$13:INDEX('Data 1.1'!$BX:$BX, $R$1), $BV26,AT$2))</f>
        <v>2.9159999999999999</v>
      </c>
      <c r="AU26" s="24" cm="1">
        <f t="array" ref="AU26">IF($BV26&lt;0,0,INDEX('Data 1.1'!$E$13:INDEX('Data 1.1'!$BX:$BX, $R$1), $BV26,AU$2))</f>
        <v>12.613</v>
      </c>
      <c r="AV26" s="24"/>
      <c r="AW26" s="24" cm="1">
        <f t="array" ref="AW26">IF($BV26&lt;0,0,INDEX('Data 1.1'!$E$13:INDEX('Data 1.1'!$BX:$BX, $R$1), $BV26,AW$2))</f>
        <v>281.858</v>
      </c>
      <c r="AX26" s="24" cm="1">
        <f t="array" ref="AX26">IF($BV26&lt;0,0,INDEX('Data 1.1'!$E$13:INDEX('Data 1.1'!$BX:$BX, $R$1), $BV26,AX$2))</f>
        <v>1.427</v>
      </c>
      <c r="AY26" s="24" cm="1">
        <f t="array" ref="AY26">IF($BV26&lt;0,0,INDEX('Data 1.1'!$E$13:INDEX('Data 1.1'!$BX:$BX, $R$1), $BV26,AY$2))</f>
        <v>19.536999999999999</v>
      </c>
      <c r="AZ26" s="24"/>
      <c r="BA26" s="24" cm="1">
        <f t="array" ref="BA26">IF($BV26&lt;0,0,INDEX('Data 1.1'!$E$13:INDEX('Data 1.1'!$BX:$BX, $R$1), $BV26,BA$2))</f>
        <v>857.70299999999997</v>
      </c>
      <c r="BB26" s="24" cm="1">
        <f t="array" ref="BB26">IF($BV26&lt;0,0,INDEX('Data 1.1'!$E$13:INDEX('Data 1.1'!$BX:$BX, $R$1), $BV26,BB$2))</f>
        <v>4.343</v>
      </c>
      <c r="BC26" s="24" cm="1">
        <f t="array" ref="BC26">IF($BV26&lt;0,0,INDEX('Data 1.1'!$E$13:INDEX('Data 1.1'!$BX:$BX, $R$1), $BV26,BC$2))</f>
        <v>8.93</v>
      </c>
      <c r="BD26" s="24"/>
      <c r="BE26" s="24" cm="1">
        <f t="array" ref="BE26">IF($BV26&lt;0,0,INDEX('Data 1.1'!$E$13:INDEX('Data 1.1'!$BX:$BX, $R$1), $BV26,BE$2))</f>
        <v>2703.0569999999998</v>
      </c>
      <c r="BF26" s="24" cm="1">
        <f t="array" ref="BF26">IF($BV26&lt;0,0,INDEX('Data 1.1'!$E$13:INDEX('Data 1.1'!$BX:$BX, $R$1), $BV26,BF$2))</f>
        <v>13.686999999999999</v>
      </c>
      <c r="BG26" s="24" cm="1">
        <f t="array" ref="BG26">IF($BV26&lt;0,0,INDEX('Data 1.1'!$E$13:INDEX('Data 1.1'!$BX:$BX, $R$1), $BV26,BG$2))</f>
        <v>5.5620000000000003</v>
      </c>
      <c r="BH26" s="24" cm="1">
        <f t="array" ref="BH26">IF($BV26&lt;0,0,INDEX('Data 1.1'!$E$13:INDEX('Data 1.1'!$BX:$BX, $R$1), $BV26,BH$2))</f>
        <v>2571.3339999999998</v>
      </c>
      <c r="BI26" s="24" cm="1">
        <f t="array" ref="BI26">IF($BV26&lt;0,0,INDEX('Data 1.1'!$E$13:INDEX('Data 1.1'!$BX:$BX, $R$1), $BV26,BI$2))</f>
        <v>13.02</v>
      </c>
      <c r="BJ26" s="24" cm="1">
        <f t="array" ref="BJ26">IF($BV26&lt;0,0,INDEX('Data 1.1'!$E$13:INDEX('Data 1.1'!$BX:$BX, $R$1), $BV26,BJ$2))</f>
        <v>5.5110000000000001</v>
      </c>
      <c r="BK26" s="24" cm="1">
        <f t="array" ref="BK26">IF($BV26&lt;0,0,INDEX('Data 1.1'!$E$13:INDEX('Data 1.1'!$BX:$BX, $R$1), $BV26,BK$2))</f>
        <v>5274.3909999999996</v>
      </c>
      <c r="BL26" s="24" cm="1">
        <f t="array" ref="BL26">IF($BV26&lt;0,0,INDEX('Data 1.1'!$E$13:INDEX('Data 1.1'!$BX:$BX, $R$1), $BV26,BL$2))</f>
        <v>26.706</v>
      </c>
      <c r="BM26" s="24" cm="1">
        <f t="array" ref="BM26">IF($BV26&lt;0,0,INDEX('Data 1.1'!$E$13:INDEX('Data 1.1'!$BX:$BX, $R$1), $BV26,BM$2))</f>
        <v>1.8640000000000001</v>
      </c>
      <c r="BN26" s="24"/>
      <c r="BO26" s="24" cm="1">
        <f t="array" ref="BO26">IF($BV26&lt;0,0,INDEX('Data 1.1'!$E$13:INDEX('Data 1.1'!$BX:$BX, $R$1), $BV26,BO$2))</f>
        <v>6236.2539999999999</v>
      </c>
      <c r="BP26" s="24" cm="1">
        <f t="array" ref="BP26">IF($BV26&lt;0,0,INDEX('Data 1.1'!$E$13:INDEX('Data 1.1'!$BX:$BX, $R$1), $BV26,BP$2))</f>
        <v>31.577000000000002</v>
      </c>
      <c r="BQ26" s="24" cm="1">
        <f t="array" ref="BQ26">IF($BV26&lt;0,0,INDEX('Data 1.1'!$E$13:INDEX('Data 1.1'!$BX:$BX, $R$1), $BV26,BQ$2))</f>
        <v>0.67600000000000005</v>
      </c>
      <c r="BR26" s="24"/>
      <c r="BS26" s="24" cm="1">
        <f t="array" ref="BS26">IF($BV26&lt;0,0,INDEX('Data 1.1'!$E$13:INDEX('Data 1.1'!$BX:$BX, $R$1), $BV26,BS$2))</f>
        <v>19749.662</v>
      </c>
      <c r="BT26" s="24" cm="1">
        <f t="array" ref="BT26">IF($BV26&lt;0,0,INDEX('Data 1.1'!$E$13:INDEX('Data 1.1'!$BX:$BX, $R$1), $BV26,BT$2))</f>
        <v>100</v>
      </c>
      <c r="BU26" s="24" cm="1">
        <f t="array" ref="BU26">IF($BV26&lt;0,0,INDEX('Data 1.1'!$E$13:INDEX('Data 1.1'!$BX:$BX, $R$1), $BV26,BU$2))</f>
        <v>7.9000000000000001E-2</v>
      </c>
      <c r="BV26" s="12">
        <f>BV25+1</f>
        <v>18</v>
      </c>
    </row>
    <row r="27" spans="11:74">
      <c r="P27" s="35" t="str">
        <f>TEXT(DATE(YEAR(P20)+3,3,1), "mmm-yy")</f>
        <v>Mar-23</v>
      </c>
      <c r="Q27" s="24" cm="1">
        <f t="array" ref="Q27">IF($BV27&lt;0,0,INDEX('Data 1.1'!$E$13:INDEX('Data 1.1'!$BX:$BX, $R$1), $BV27,Q$2))</f>
        <v>13130.825999999999</v>
      </c>
      <c r="R27" s="24" cm="1">
        <f t="array" ref="R27">IF($BV27&lt;0,0,INDEX('Data 1.1'!$E$13:INDEX('Data 1.1'!$BX:$BX, $R$1), $BV27,R$2))</f>
        <v>65.965999999999994</v>
      </c>
      <c r="S27" s="24" cm="1">
        <f t="array" ref="S27">IF($BV27&lt;0,0,INDEX('Data 1.1'!$E$13:INDEX('Data 1.1'!$BX:$BX, $R$1), $BV27,S$2))</f>
        <v>0.32600000000000001</v>
      </c>
      <c r="T27" s="24"/>
      <c r="U27" s="24" cm="1">
        <f t="array" ref="U27">IF($BV27&lt;0,0,INDEX('Data 1.1'!$E$13:INDEX('Data 1.1'!$BX:$BX, $R$1), $BV27,U$2))</f>
        <v>53.286999999999999</v>
      </c>
      <c r="V27" s="24" cm="1">
        <f t="array" ref="V27">IF($BV27&lt;0,0,INDEX('Data 1.1'!$E$13:INDEX('Data 1.1'!$BX:$BX, $R$1), $BV27,V$2))</f>
        <v>0.26800000000000002</v>
      </c>
      <c r="W27" s="24" cm="1">
        <f t="array" ref="W27">IF($BV27&lt;0,0,INDEX('Data 1.1'!$E$13:INDEX('Data 1.1'!$BX:$BX, $R$1), $BV27,W$2))</f>
        <v>45.639000000000003</v>
      </c>
      <c r="X27" s="24" cm="1">
        <f t="array" ref="X27">IF($BV27&lt;0,0,INDEX('Data 1.1'!$E$13:INDEX('Data 1.1'!$BX:$BX, $R$1), $BV27,X$2))</f>
        <v>422.548</v>
      </c>
      <c r="Y27" s="24" cm="1">
        <f t="array" ref="Y27">IF($BV27&lt;0,0,INDEX('Data 1.1'!$E$13:INDEX('Data 1.1'!$BX:$BX, $R$1), $BV27,Y$2))</f>
        <v>2.1230000000000002</v>
      </c>
      <c r="Z27" s="24" cm="1">
        <f t="array" ref="Z27">IF($BV27&lt;0,0,INDEX('Data 1.1'!$E$13:INDEX('Data 1.1'!$BX:$BX, $R$1), $BV27,Z$2))</f>
        <v>5.4909999999999997</v>
      </c>
      <c r="AA27" s="24" cm="1">
        <f t="array" ref="AA27">IF($BV27&lt;0,0,INDEX('Data 1.1'!$E$13:INDEX('Data 1.1'!$BX:$BX, $R$1), $BV27,AA$2))</f>
        <v>475.83499999999998</v>
      </c>
      <c r="AB27" s="24" cm="1">
        <f t="array" ref="AB27">IF($BV27&lt;0,0,INDEX('Data 1.1'!$E$13:INDEX('Data 1.1'!$BX:$BX, $R$1), $BV27,AB$2))</f>
        <v>2.39</v>
      </c>
      <c r="AC27" s="24" cm="1">
        <f t="array" ref="AC27">IF($BV27&lt;0,0,INDEX('Data 1.1'!$E$13:INDEX('Data 1.1'!$BX:$BX, $R$1), $BV27,AC$2))</f>
        <v>2.4940000000000002</v>
      </c>
      <c r="AD27" s="24"/>
      <c r="AE27" s="24" cm="1">
        <f t="array" ref="AE27">IF($BV27&lt;0,0,INDEX('Data 1.1'!$E$13:INDEX('Data 1.1'!$BX:$BX, $R$1), $BV27,AE$2))</f>
        <v>13606.661</v>
      </c>
      <c r="AF27" s="24" cm="1">
        <f t="array" ref="AF27">IF($BV27&lt;0,0,INDEX('Data 1.1'!$E$13:INDEX('Data 1.1'!$BX:$BX, $R$1), $BV27,AF$2))</f>
        <v>68.356999999999999</v>
      </c>
      <c r="AG27" s="24" cm="1">
        <f t="array" ref="AG27">IF($BV27&lt;0,0,INDEX('Data 1.1'!$E$13:INDEX('Data 1.1'!$BX:$BX, $R$1), $BV27,AG$2))</f>
        <v>0.308</v>
      </c>
      <c r="AH27" s="24"/>
      <c r="AI27" s="24" cm="1">
        <f t="array" ref="AI27">IF($BV27&lt;0,0,INDEX('Data 1.1'!$E$13:INDEX('Data 1.1'!$BX:$BX, $R$1), $BV27,AI$2))</f>
        <v>202.166</v>
      </c>
      <c r="AJ27" s="24" cm="1">
        <f t="array" ref="AJ27">IF($BV27&lt;0,0,INDEX('Data 1.1'!$E$13:INDEX('Data 1.1'!$BX:$BX, $R$1), $BV27,AJ$2))</f>
        <v>1.016</v>
      </c>
      <c r="AK27" s="24" cm="1">
        <f t="array" ref="AK27">IF($BV27&lt;0,0,INDEX('Data 1.1'!$E$13:INDEX('Data 1.1'!$BX:$BX, $R$1), $BV27,AK$2))</f>
        <v>20.751000000000001</v>
      </c>
      <c r="AL27" s="24"/>
      <c r="AM27" s="24" cm="1">
        <f t="array" ref="AM27">IF($BV27&lt;0,0,INDEX('Data 1.1'!$E$13:INDEX('Data 1.1'!$BX:$BX, $R$1), $BV27,AM$2))</f>
        <v>25.581</v>
      </c>
      <c r="AN27" s="24" cm="1">
        <f t="array" ref="AN27">IF($BV27&lt;0,0,INDEX('Data 1.1'!$E$13:INDEX('Data 1.1'!$BX:$BX, $R$1), $BV27,AN$2))</f>
        <v>0.129</v>
      </c>
      <c r="AO27" s="24" cm="1">
        <f t="array" ref="AO27">IF($BV27&lt;0,0,INDEX('Data 1.1'!$E$13:INDEX('Data 1.1'!$BX:$BX, $R$1), $BV27,AO$2))</f>
        <v>35.167000000000002</v>
      </c>
      <c r="AP27" s="24" cm="1">
        <f t="array" ref="AP27">IF($BV27&lt;0,0,INDEX('Data 1.1'!$E$13:INDEX('Data 1.1'!$BX:$BX, $R$1), $BV27,AP$2))</f>
        <v>588.88099999999997</v>
      </c>
      <c r="AQ27" s="24" cm="1">
        <f t="array" ref="AQ27">IF($BV27&lt;0,0,INDEX('Data 1.1'!$E$13:INDEX('Data 1.1'!$BX:$BX, $R$1), $BV27,AQ$2))</f>
        <v>2.9580000000000002</v>
      </c>
      <c r="AR27" s="24" cm="1">
        <f t="array" ref="AR27">IF($BV27&lt;0,0,INDEX('Data 1.1'!$E$13:INDEX('Data 1.1'!$BX:$BX, $R$1), $BV27,AR$2))</f>
        <v>8.8740000000000006</v>
      </c>
      <c r="AS27" s="24" cm="1">
        <f t="array" ref="AS27">IF($BV27&lt;0,0,INDEX('Data 1.1'!$E$13:INDEX('Data 1.1'!$BX:$BX, $R$1), $BV27,AS$2))</f>
        <v>614.46199999999999</v>
      </c>
      <c r="AT27" s="24" cm="1">
        <f t="array" ref="AT27">IF($BV27&lt;0,0,INDEX('Data 1.1'!$E$13:INDEX('Data 1.1'!$BX:$BX, $R$1), $BV27,AT$2))</f>
        <v>3.0870000000000002</v>
      </c>
      <c r="AU27" s="24" cm="1">
        <f t="array" ref="AU27">IF($BV27&lt;0,0,INDEX('Data 1.1'!$E$13:INDEX('Data 1.1'!$BX:$BX, $R$1), $BV27,AU$2))</f>
        <v>8.625</v>
      </c>
      <c r="AV27" s="24"/>
      <c r="AW27" s="24" cm="1">
        <f t="array" ref="AW27">IF($BV27&lt;0,0,INDEX('Data 1.1'!$E$13:INDEX('Data 1.1'!$BX:$BX, $R$1), $BV27,AW$2))</f>
        <v>377.27199999999999</v>
      </c>
      <c r="AX27" s="24" cm="1">
        <f t="array" ref="AX27">IF($BV27&lt;0,0,INDEX('Data 1.1'!$E$13:INDEX('Data 1.1'!$BX:$BX, $R$1), $BV27,AX$2))</f>
        <v>1.895</v>
      </c>
      <c r="AY27" s="24" cm="1">
        <f t="array" ref="AY27">IF($BV27&lt;0,0,INDEX('Data 1.1'!$E$13:INDEX('Data 1.1'!$BX:$BX, $R$1), $BV27,AY$2))</f>
        <v>13.029</v>
      </c>
      <c r="AZ27" s="24"/>
      <c r="BA27" s="24" cm="1">
        <f t="array" ref="BA27">IF($BV27&lt;0,0,INDEX('Data 1.1'!$E$13:INDEX('Data 1.1'!$BX:$BX, $R$1), $BV27,BA$2))</f>
        <v>991.73400000000004</v>
      </c>
      <c r="BB27" s="24" cm="1">
        <f t="array" ref="BB27">IF($BV27&lt;0,0,INDEX('Data 1.1'!$E$13:INDEX('Data 1.1'!$BX:$BX, $R$1), $BV27,BB$2))</f>
        <v>4.9820000000000002</v>
      </c>
      <c r="BC27" s="24" cm="1">
        <f t="array" ref="BC27">IF($BV27&lt;0,0,INDEX('Data 1.1'!$E$13:INDEX('Data 1.1'!$BX:$BX, $R$1), $BV27,BC$2))</f>
        <v>7.1420000000000003</v>
      </c>
      <c r="BD27" s="24"/>
      <c r="BE27" s="24" cm="1">
        <f t="array" ref="BE27">IF($BV27&lt;0,0,INDEX('Data 1.1'!$E$13:INDEX('Data 1.1'!$BX:$BX, $R$1), $BV27,BE$2))</f>
        <v>2333.5709999999999</v>
      </c>
      <c r="BF27" s="24" cm="1">
        <f t="array" ref="BF27">IF($BV27&lt;0,0,INDEX('Data 1.1'!$E$13:INDEX('Data 1.1'!$BX:$BX, $R$1), $BV27,BF$2))</f>
        <v>11.723000000000001</v>
      </c>
      <c r="BG27" s="24" cm="1">
        <f t="array" ref="BG27">IF($BV27&lt;0,0,INDEX('Data 1.1'!$E$13:INDEX('Data 1.1'!$BX:$BX, $R$1), $BV27,BG$2))</f>
        <v>2.8370000000000002</v>
      </c>
      <c r="BH27" s="24" cm="1">
        <f t="array" ref="BH27">IF($BV27&lt;0,0,INDEX('Data 1.1'!$E$13:INDEX('Data 1.1'!$BX:$BX, $R$1), $BV27,BH$2))</f>
        <v>2771.181</v>
      </c>
      <c r="BI27" s="24" cm="1">
        <f t="array" ref="BI27">IF($BV27&lt;0,0,INDEX('Data 1.1'!$E$13:INDEX('Data 1.1'!$BX:$BX, $R$1), $BV27,BI$2))</f>
        <v>13.922000000000001</v>
      </c>
      <c r="BJ27" s="24" cm="1">
        <f t="array" ref="BJ27">IF($BV27&lt;0,0,INDEX('Data 1.1'!$E$13:INDEX('Data 1.1'!$BX:$BX, $R$1), $BV27,BJ$2))</f>
        <v>1.8540000000000001</v>
      </c>
      <c r="BK27" s="24" cm="1">
        <f t="array" ref="BK27">IF($BV27&lt;0,0,INDEX('Data 1.1'!$E$13:INDEX('Data 1.1'!$BX:$BX, $R$1), $BV27,BK$2))</f>
        <v>5104.7520000000004</v>
      </c>
      <c r="BL27" s="24" cm="1">
        <f t="array" ref="BL27">IF($BV27&lt;0,0,INDEX('Data 1.1'!$E$13:INDEX('Data 1.1'!$BX:$BX, $R$1), $BV27,BL$2))</f>
        <v>25.645</v>
      </c>
      <c r="BM27" s="24" cm="1">
        <f t="array" ref="BM27">IF($BV27&lt;0,0,INDEX('Data 1.1'!$E$13:INDEX('Data 1.1'!$BX:$BX, $R$1), $BV27,BM$2))</f>
        <v>1.5229999999999999</v>
      </c>
      <c r="BN27" s="24"/>
      <c r="BO27" s="24" cm="1">
        <f t="array" ref="BO27">IF($BV27&lt;0,0,INDEX('Data 1.1'!$E$13:INDEX('Data 1.1'!$BX:$BX, $R$1), $BV27,BO$2))</f>
        <v>6298.652</v>
      </c>
      <c r="BP27" s="24" cm="1">
        <f t="array" ref="BP27">IF($BV27&lt;0,0,INDEX('Data 1.1'!$E$13:INDEX('Data 1.1'!$BX:$BX, $R$1), $BV27,BP$2))</f>
        <v>31.643000000000001</v>
      </c>
      <c r="BQ27" s="24" cm="1">
        <f t="array" ref="BQ27">IF($BV27&lt;0,0,INDEX('Data 1.1'!$E$13:INDEX('Data 1.1'!$BX:$BX, $R$1), $BV27,BQ$2))</f>
        <v>0.61699999999999999</v>
      </c>
      <c r="BR27" s="24"/>
      <c r="BS27" s="24" cm="1">
        <f t="array" ref="BS27">IF($BV27&lt;0,0,INDEX('Data 1.1'!$E$13:INDEX('Data 1.1'!$BX:$BX, $R$1), $BV27,BS$2))</f>
        <v>19905.312999999998</v>
      </c>
      <c r="BT27" s="24" cm="1">
        <f t="array" ref="BT27">IF($BV27&lt;0,0,INDEX('Data 1.1'!$E$13:INDEX('Data 1.1'!$BX:$BX, $R$1), $BV27,BT$2))</f>
        <v>100</v>
      </c>
      <c r="BU27" s="24" cm="1">
        <f t="array" ref="BU27">IF($BV27&lt;0,0,INDEX('Data 1.1'!$E$13:INDEX('Data 1.1'!$BX:$BX, $R$1), $BV27,BU$2))</f>
        <v>6.7000000000000004E-2</v>
      </c>
      <c r="BV27" s="12">
        <f>BV26+1</f>
        <v>19</v>
      </c>
    </row>
    <row r="28" spans="11:74">
      <c r="P28" s="35" t="str">
        <f>TEXT(DATE(YEAR(P20)+3,6,1), "mmm-yy")</f>
        <v>Jun-23</v>
      </c>
      <c r="Q28" s="24" cm="1">
        <f t="array" ref="Q28">IF($BV28&lt;0,0,INDEX('Data 1.1'!$E$13:INDEX('Data 1.1'!$BX:$BX, $R$1), $BV28,Q$2))</f>
        <v>13362.513000000001</v>
      </c>
      <c r="R28" s="24" cm="1">
        <f t="array" ref="R28">IF($BV28&lt;0,0,INDEX('Data 1.1'!$E$13:INDEX('Data 1.1'!$BX:$BX, $R$1), $BV28,R$2))</f>
        <v>66.635000000000005</v>
      </c>
      <c r="S28" s="24" cm="1">
        <f t="array" ref="S28">IF($BV28&lt;0,0,INDEX('Data 1.1'!$E$13:INDEX('Data 1.1'!$BX:$BX, $R$1), $BV28,S$2))</f>
        <v>0.35799999999999998</v>
      </c>
      <c r="T28" s="24"/>
      <c r="U28" s="24" cm="1">
        <f t="array" ref="U28">IF($BV28&lt;0,0,INDEX('Data 1.1'!$E$13:INDEX('Data 1.1'!$BX:$BX, $R$1), $BV28,U$2))</f>
        <v>16.745000000000001</v>
      </c>
      <c r="V28" s="24" cm="1">
        <f t="array" ref="V28">IF($BV28&lt;0,0,INDEX('Data 1.1'!$E$13:INDEX('Data 1.1'!$BX:$BX, $R$1), $BV28,V$2))</f>
        <v>8.4000000000000005E-2</v>
      </c>
      <c r="W28" s="24" cm="1">
        <f t="array" ref="W28">IF($BV28&lt;0,0,INDEX('Data 1.1'!$E$13:INDEX('Data 1.1'!$BX:$BX, $R$1), $BV28,W$2))</f>
        <v>47.930999999999997</v>
      </c>
      <c r="X28" s="24" cm="1">
        <f t="array" ref="X28">IF($BV28&lt;0,0,INDEX('Data 1.1'!$E$13:INDEX('Data 1.1'!$BX:$BX, $R$1), $BV28,X$2))</f>
        <v>422.06299999999999</v>
      </c>
      <c r="Y28" s="24" cm="1">
        <f t="array" ref="Y28">IF($BV28&lt;0,0,INDEX('Data 1.1'!$E$13:INDEX('Data 1.1'!$BX:$BX, $R$1), $BV28,Y$2))</f>
        <v>2.105</v>
      </c>
      <c r="Z28" s="24" cm="1">
        <f t="array" ref="Z28">IF($BV28&lt;0,0,INDEX('Data 1.1'!$E$13:INDEX('Data 1.1'!$BX:$BX, $R$1), $BV28,Z$2))</f>
        <v>3.4529999999999998</v>
      </c>
      <c r="AA28" s="24" cm="1">
        <f t="array" ref="AA28">IF($BV28&lt;0,0,INDEX('Data 1.1'!$E$13:INDEX('Data 1.1'!$BX:$BX, $R$1), $BV28,AA$2))</f>
        <v>438.80799999999999</v>
      </c>
      <c r="AB28" s="24" cm="1">
        <f t="array" ref="AB28">IF($BV28&lt;0,0,INDEX('Data 1.1'!$E$13:INDEX('Data 1.1'!$BX:$BX, $R$1), $BV28,AB$2))</f>
        <v>2.1880000000000002</v>
      </c>
      <c r="AC28" s="24" cm="1">
        <f t="array" ref="AC28">IF($BV28&lt;0,0,INDEX('Data 1.1'!$E$13:INDEX('Data 1.1'!$BX:$BX, $R$1), $BV28,AC$2))</f>
        <v>2.464</v>
      </c>
      <c r="AD28" s="24"/>
      <c r="AE28" s="24" cm="1">
        <f t="array" ref="AE28">IF($BV28&lt;0,0,INDEX('Data 1.1'!$E$13:INDEX('Data 1.1'!$BX:$BX, $R$1), $BV28,AE$2))</f>
        <v>13801.321</v>
      </c>
      <c r="AF28" s="24" cm="1">
        <f t="array" ref="AF28">IF($BV28&lt;0,0,INDEX('Data 1.1'!$E$13:INDEX('Data 1.1'!$BX:$BX, $R$1), $BV28,AF$2))</f>
        <v>68.822999999999993</v>
      </c>
      <c r="AG28" s="24" cm="1">
        <f t="array" ref="AG28">IF($BV28&lt;0,0,INDEX('Data 1.1'!$E$13:INDEX('Data 1.1'!$BX:$BX, $R$1), $BV28,AG$2))</f>
        <v>0.33600000000000002</v>
      </c>
      <c r="AH28" s="24"/>
      <c r="AI28" s="24" cm="1">
        <f t="array" ref="AI28">IF($BV28&lt;0,0,INDEX('Data 1.1'!$E$13:INDEX('Data 1.1'!$BX:$BX, $R$1), $BV28,AI$2))</f>
        <v>148.36500000000001</v>
      </c>
      <c r="AJ28" s="24" cm="1">
        <f t="array" ref="AJ28">IF($BV28&lt;0,0,INDEX('Data 1.1'!$E$13:INDEX('Data 1.1'!$BX:$BX, $R$1), $BV28,AJ$2))</f>
        <v>0.74</v>
      </c>
      <c r="AK28" s="24" cm="1">
        <f t="array" ref="AK28">IF($BV28&lt;0,0,INDEX('Data 1.1'!$E$13:INDEX('Data 1.1'!$BX:$BX, $R$1), $BV28,AK$2))</f>
        <v>18.756</v>
      </c>
      <c r="AL28" s="24"/>
      <c r="AM28" s="24" cm="1">
        <f t="array" ref="AM28">IF($BV28&lt;0,0,INDEX('Data 1.1'!$E$13:INDEX('Data 1.1'!$BX:$BX, $R$1), $BV28,AM$2))</f>
        <v>15.05</v>
      </c>
      <c r="AN28" s="24" cm="1">
        <f t="array" ref="AN28">IF($BV28&lt;0,0,INDEX('Data 1.1'!$E$13:INDEX('Data 1.1'!$BX:$BX, $R$1), $BV28,AN$2))</f>
        <v>7.4999999999999997E-2</v>
      </c>
      <c r="AO28" s="24" cm="1">
        <f t="array" ref="AO28">IF($BV28&lt;0,0,INDEX('Data 1.1'!$E$13:INDEX('Data 1.1'!$BX:$BX, $R$1), $BV28,AO$2))</f>
        <v>40.552999999999997</v>
      </c>
      <c r="AP28" s="24" cm="1">
        <f t="array" ref="AP28">IF($BV28&lt;0,0,INDEX('Data 1.1'!$E$13:INDEX('Data 1.1'!$BX:$BX, $R$1), $BV28,AP$2))</f>
        <v>533.5</v>
      </c>
      <c r="AQ28" s="24" cm="1">
        <f t="array" ref="AQ28">IF($BV28&lt;0,0,INDEX('Data 1.1'!$E$13:INDEX('Data 1.1'!$BX:$BX, $R$1), $BV28,AQ$2))</f>
        <v>2.66</v>
      </c>
      <c r="AR28" s="24" cm="1">
        <f t="array" ref="AR28">IF($BV28&lt;0,0,INDEX('Data 1.1'!$E$13:INDEX('Data 1.1'!$BX:$BX, $R$1), $BV28,AR$2))</f>
        <v>9.4930000000000003</v>
      </c>
      <c r="AS28" s="24" cm="1">
        <f t="array" ref="AS28">IF($BV28&lt;0,0,INDEX('Data 1.1'!$E$13:INDEX('Data 1.1'!$BX:$BX, $R$1), $BV28,AS$2))</f>
        <v>548.54999999999995</v>
      </c>
      <c r="AT28" s="24" cm="1">
        <f t="array" ref="AT28">IF($BV28&lt;0,0,INDEX('Data 1.1'!$E$13:INDEX('Data 1.1'!$BX:$BX, $R$1), $BV28,AT$2))</f>
        <v>2.7349999999999999</v>
      </c>
      <c r="AU28" s="24" cm="1">
        <f t="array" ref="AU28">IF($BV28&lt;0,0,INDEX('Data 1.1'!$E$13:INDEX('Data 1.1'!$BX:$BX, $R$1), $BV28,AU$2))</f>
        <v>8.9250000000000007</v>
      </c>
      <c r="AV28" s="24"/>
      <c r="AW28" s="24" cm="1">
        <f t="array" ref="AW28">IF($BV28&lt;0,0,INDEX('Data 1.1'!$E$13:INDEX('Data 1.1'!$BX:$BX, $R$1), $BV28,AW$2))</f>
        <v>309.05500000000001</v>
      </c>
      <c r="AX28" s="24" cm="1">
        <f t="array" ref="AX28">IF($BV28&lt;0,0,INDEX('Data 1.1'!$E$13:INDEX('Data 1.1'!$BX:$BX, $R$1), $BV28,AX$2))</f>
        <v>1.5409999999999999</v>
      </c>
      <c r="AY28" s="24" cm="1">
        <f t="array" ref="AY28">IF($BV28&lt;0,0,INDEX('Data 1.1'!$E$13:INDEX('Data 1.1'!$BX:$BX, $R$1), $BV28,AY$2))</f>
        <v>11.635</v>
      </c>
      <c r="AZ28" s="24"/>
      <c r="BA28" s="24" cm="1">
        <f t="array" ref="BA28">IF($BV28&lt;0,0,INDEX('Data 1.1'!$E$13:INDEX('Data 1.1'!$BX:$BX, $R$1), $BV28,BA$2))</f>
        <v>857.60400000000004</v>
      </c>
      <c r="BB28" s="24" cm="1">
        <f t="array" ref="BB28">IF($BV28&lt;0,0,INDEX('Data 1.1'!$E$13:INDEX('Data 1.1'!$BX:$BX, $R$1), $BV28,BB$2))</f>
        <v>4.2770000000000001</v>
      </c>
      <c r="BC28" s="24" cm="1">
        <f t="array" ref="BC28">IF($BV28&lt;0,0,INDEX('Data 1.1'!$E$13:INDEX('Data 1.1'!$BX:$BX, $R$1), $BV28,BC$2))</f>
        <v>6.8470000000000004</v>
      </c>
      <c r="BD28" s="24"/>
      <c r="BE28" s="24" cm="1">
        <f t="array" ref="BE28">IF($BV28&lt;0,0,INDEX('Data 1.1'!$E$13:INDEX('Data 1.1'!$BX:$BX, $R$1), $BV28,BE$2))</f>
        <v>2371.0439999999999</v>
      </c>
      <c r="BF28" s="24" cm="1">
        <f t="array" ref="BF28">IF($BV28&lt;0,0,INDEX('Data 1.1'!$E$13:INDEX('Data 1.1'!$BX:$BX, $R$1), $BV28,BF$2))</f>
        <v>11.824</v>
      </c>
      <c r="BG28" s="24" cm="1">
        <f t="array" ref="BG28">IF($BV28&lt;0,0,INDEX('Data 1.1'!$E$13:INDEX('Data 1.1'!$BX:$BX, $R$1), $BV28,BG$2))</f>
        <v>4.3979999999999997</v>
      </c>
      <c r="BH28" s="24" cm="1">
        <f t="array" ref="BH28">IF($BV28&lt;0,0,INDEX('Data 1.1'!$E$13:INDEX('Data 1.1'!$BX:$BX, $R$1), $BV28,BH$2))</f>
        <v>2874.9319999999998</v>
      </c>
      <c r="BI28" s="24" cm="1">
        <f t="array" ref="BI28">IF($BV28&lt;0,0,INDEX('Data 1.1'!$E$13:INDEX('Data 1.1'!$BX:$BX, $R$1), $BV28,BI$2))</f>
        <v>14.336</v>
      </c>
      <c r="BJ28" s="24" cm="1">
        <f t="array" ref="BJ28">IF($BV28&lt;0,0,INDEX('Data 1.1'!$E$13:INDEX('Data 1.1'!$BX:$BX, $R$1), $BV28,BJ$2))</f>
        <v>3.3530000000000002</v>
      </c>
      <c r="BK28" s="24" cm="1">
        <f t="array" ref="BK28">IF($BV28&lt;0,0,INDEX('Data 1.1'!$E$13:INDEX('Data 1.1'!$BX:$BX, $R$1), $BV28,BK$2))</f>
        <v>5245.9769999999999</v>
      </c>
      <c r="BL28" s="24" cm="1">
        <f t="array" ref="BL28">IF($BV28&lt;0,0,INDEX('Data 1.1'!$E$13:INDEX('Data 1.1'!$BX:$BX, $R$1), $BV28,BL$2))</f>
        <v>26.16</v>
      </c>
      <c r="BM28" s="24" cm="1">
        <f t="array" ref="BM28">IF($BV28&lt;0,0,INDEX('Data 1.1'!$E$13:INDEX('Data 1.1'!$BX:$BX, $R$1), $BV28,BM$2))</f>
        <v>1.4850000000000001</v>
      </c>
      <c r="BN28" s="24"/>
      <c r="BO28" s="24" cm="1">
        <f t="array" ref="BO28">IF($BV28&lt;0,0,INDEX('Data 1.1'!$E$13:INDEX('Data 1.1'!$BX:$BX, $R$1), $BV28,BO$2))</f>
        <v>6251.9459999999999</v>
      </c>
      <c r="BP28" s="24" cm="1">
        <f t="array" ref="BP28">IF($BV28&lt;0,0,INDEX('Data 1.1'!$E$13:INDEX('Data 1.1'!$BX:$BX, $R$1), $BV28,BP$2))</f>
        <v>31.177</v>
      </c>
      <c r="BQ28" s="24" cm="1">
        <f t="array" ref="BQ28">IF($BV28&lt;0,0,INDEX('Data 1.1'!$E$13:INDEX('Data 1.1'!$BX:$BX, $R$1), $BV28,BQ$2))</f>
        <v>0.66400000000000003</v>
      </c>
      <c r="BR28" s="24"/>
      <c r="BS28" s="24" cm="1">
        <f t="array" ref="BS28">IF($BV28&lt;0,0,INDEX('Data 1.1'!$E$13:INDEX('Data 1.1'!$BX:$BX, $R$1), $BV28,BS$2))</f>
        <v>20053.267</v>
      </c>
      <c r="BT28" s="24" cm="1">
        <f t="array" ref="BT28">IF($BV28&lt;0,0,INDEX('Data 1.1'!$E$13:INDEX('Data 1.1'!$BX:$BX, $R$1), $BV28,BT$2))</f>
        <v>100</v>
      </c>
      <c r="BU28" s="24" cm="1">
        <f t="array" ref="BU28">IF($BV28&lt;0,0,INDEX('Data 1.1'!$E$13:INDEX('Data 1.1'!$BX:$BX, $R$1), $BV28,BU$2))</f>
        <v>8.5999999999999993E-2</v>
      </c>
      <c r="BV28" s="12">
        <f>BV27+1</f>
        <v>20</v>
      </c>
    </row>
    <row r="29" spans="11:74">
      <c r="P29" s="55" t="str">
        <f>TEXT(DATE(YEAR(P25)+1,1,1),"yyyy") &amp; "-" &amp; TEXT(DATE(YEAR(P25)+2,1,1),"yy")</f>
        <v>2023-24</v>
      </c>
      <c r="Q29" s="70" t="s">
        <v>95</v>
      </c>
      <c r="R29" s="70" t="s">
        <v>95</v>
      </c>
      <c r="S29" s="70" t="s">
        <v>95</v>
      </c>
      <c r="T29" s="70" t="s">
        <v>95</v>
      </c>
      <c r="U29" s="70" t="s">
        <v>95</v>
      </c>
      <c r="V29" s="70" t="s">
        <v>95</v>
      </c>
      <c r="W29" s="70" t="s">
        <v>95</v>
      </c>
      <c r="X29" s="70" t="s">
        <v>95</v>
      </c>
      <c r="Y29" s="70" t="s">
        <v>95</v>
      </c>
      <c r="Z29" s="70" t="s">
        <v>95</v>
      </c>
      <c r="AA29" s="70" t="s">
        <v>95</v>
      </c>
      <c r="AB29" s="70" t="s">
        <v>95</v>
      </c>
      <c r="AC29" s="70" t="s">
        <v>95</v>
      </c>
      <c r="AD29" s="70" t="s">
        <v>95</v>
      </c>
      <c r="AE29" s="70" t="s">
        <v>95</v>
      </c>
      <c r="AF29" s="70" t="s">
        <v>95</v>
      </c>
      <c r="AG29" s="70" t="s">
        <v>95</v>
      </c>
      <c r="AH29" s="70" t="s">
        <v>95</v>
      </c>
      <c r="AI29" s="70" t="s">
        <v>95</v>
      </c>
      <c r="AJ29" s="70" t="s">
        <v>95</v>
      </c>
      <c r="AK29" s="70" t="s">
        <v>95</v>
      </c>
      <c r="AL29" s="70" t="s">
        <v>95</v>
      </c>
      <c r="AM29" s="70" t="s">
        <v>95</v>
      </c>
      <c r="AN29" s="70" t="s">
        <v>95</v>
      </c>
      <c r="AO29" s="70" t="s">
        <v>95</v>
      </c>
      <c r="AP29" s="70" t="s">
        <v>95</v>
      </c>
      <c r="AQ29" s="70" t="s">
        <v>95</v>
      </c>
      <c r="AR29" s="70" t="s">
        <v>95</v>
      </c>
      <c r="AS29" s="70" t="s">
        <v>95</v>
      </c>
      <c r="AT29" s="70" t="s">
        <v>95</v>
      </c>
      <c r="AU29" s="70" t="s">
        <v>95</v>
      </c>
      <c r="AV29" s="70" t="s">
        <v>95</v>
      </c>
      <c r="AW29" s="70" t="s">
        <v>95</v>
      </c>
      <c r="AX29" s="70" t="s">
        <v>95</v>
      </c>
      <c r="AY29" s="70" t="s">
        <v>95</v>
      </c>
      <c r="AZ29" s="70" t="s">
        <v>95</v>
      </c>
      <c r="BA29" s="70" t="s">
        <v>95</v>
      </c>
      <c r="BB29" s="70" t="s">
        <v>95</v>
      </c>
      <c r="BC29" s="70" t="s">
        <v>95</v>
      </c>
      <c r="BD29" s="70" t="s">
        <v>95</v>
      </c>
      <c r="BE29" s="70" t="s">
        <v>95</v>
      </c>
      <c r="BF29" s="70" t="s">
        <v>95</v>
      </c>
      <c r="BG29" s="70" t="s">
        <v>95</v>
      </c>
      <c r="BH29" s="70" t="s">
        <v>95</v>
      </c>
      <c r="BI29" s="70" t="s">
        <v>95</v>
      </c>
      <c r="BJ29" s="70" t="s">
        <v>95</v>
      </c>
      <c r="BK29" s="70" t="s">
        <v>95</v>
      </c>
      <c r="BL29" s="70" t="s">
        <v>95</v>
      </c>
      <c r="BM29" s="70" t="s">
        <v>95</v>
      </c>
      <c r="BN29" s="70" t="s">
        <v>95</v>
      </c>
      <c r="BO29" s="70" t="s">
        <v>95</v>
      </c>
      <c r="BP29" s="70" t="s">
        <v>95</v>
      </c>
      <c r="BQ29" s="70" t="s">
        <v>95</v>
      </c>
      <c r="BR29" s="70" t="s">
        <v>95</v>
      </c>
      <c r="BS29" s="70" t="s">
        <v>95</v>
      </c>
      <c r="BT29" s="70" t="s">
        <v>95</v>
      </c>
      <c r="BU29" s="70" t="s">
        <v>95</v>
      </c>
    </row>
    <row r="30" spans="11:74">
      <c r="P30" s="35" t="str">
        <f>TEXT(DATE(YEAR(P25)+1,9,1), "mmm-yy")</f>
        <v>Sep-23</v>
      </c>
      <c r="Q30" s="24" cm="1">
        <f t="array" ref="Q30">IF($BV30&lt;0,0,INDEX('Data 1.1'!$E$13:INDEX('Data 1.1'!$BX:$BX, $R$1), $BV30,Q$2))</f>
        <v>13383.147999999999</v>
      </c>
      <c r="R30" s="24" cm="1">
        <f t="array" ref="R30">IF($BV30&lt;0,0,INDEX('Data 1.1'!$E$13:INDEX('Data 1.1'!$BX:$BX, $R$1), $BV30,R$2))</f>
        <v>66.201999999999998</v>
      </c>
      <c r="S30" s="24" cm="1">
        <f t="array" ref="S30">IF($BV30&lt;0,0,INDEX('Data 1.1'!$E$13:INDEX('Data 1.1'!$BX:$BX, $R$1), $BV30,S$2))</f>
        <v>0.35699999999999998</v>
      </c>
      <c r="T30" s="24"/>
      <c r="U30" s="24" cm="1">
        <f t="array" ref="U30">IF($BV30&lt;0,0,INDEX('Data 1.1'!$E$13:INDEX('Data 1.1'!$BX:$BX, $R$1), $BV30,U$2))</f>
        <v>32.512999999999998</v>
      </c>
      <c r="V30" s="24" cm="1">
        <f t="array" ref="V30">IF($BV30&lt;0,0,INDEX('Data 1.1'!$E$13:INDEX('Data 1.1'!$BX:$BX, $R$1), $BV30,V$2))</f>
        <v>0.161</v>
      </c>
      <c r="W30" s="24" cm="1">
        <f t="array" ref="W30">IF($BV30&lt;0,0,INDEX('Data 1.1'!$E$13:INDEX('Data 1.1'!$BX:$BX, $R$1), $BV30,W$2))</f>
        <v>44.69</v>
      </c>
      <c r="X30" s="24" cm="1">
        <f t="array" ref="X30">IF($BV30&lt;0,0,INDEX('Data 1.1'!$E$13:INDEX('Data 1.1'!$BX:$BX, $R$1), $BV30,X$2))</f>
        <v>407.67099999999999</v>
      </c>
      <c r="Y30" s="24" cm="1">
        <f t="array" ref="Y30">IF($BV30&lt;0,0,INDEX('Data 1.1'!$E$13:INDEX('Data 1.1'!$BX:$BX, $R$1), $BV30,Y$2))</f>
        <v>2.0169999999999999</v>
      </c>
      <c r="Z30" s="24" cm="1">
        <f t="array" ref="Z30">IF($BV30&lt;0,0,INDEX('Data 1.1'!$E$13:INDEX('Data 1.1'!$BX:$BX, $R$1), $BV30,Z$2))</f>
        <v>3.9820000000000002</v>
      </c>
      <c r="AA30" s="24" cm="1">
        <f t="array" ref="AA30">IF($BV30&lt;0,0,INDEX('Data 1.1'!$E$13:INDEX('Data 1.1'!$BX:$BX, $R$1), $BV30,AA$2))</f>
        <v>440.18299999999999</v>
      </c>
      <c r="AB30" s="24" cm="1">
        <f t="array" ref="AB30">IF($BV30&lt;0,0,INDEX('Data 1.1'!$E$13:INDEX('Data 1.1'!$BX:$BX, $R$1), $BV30,AB$2))</f>
        <v>2.177</v>
      </c>
      <c r="AC30" s="24" cm="1">
        <f t="array" ref="AC30">IF($BV30&lt;0,0,INDEX('Data 1.1'!$E$13:INDEX('Data 1.1'!$BX:$BX, $R$1), $BV30,AC$2))</f>
        <v>3.1949999999999998</v>
      </c>
      <c r="AD30" s="24"/>
      <c r="AE30" s="24" cm="1">
        <f t="array" ref="AE30">IF($BV30&lt;0,0,INDEX('Data 1.1'!$E$13:INDEX('Data 1.1'!$BX:$BX, $R$1), $BV30,AE$2))</f>
        <v>13823.331</v>
      </c>
      <c r="AF30" s="24" cm="1">
        <f t="array" ref="AF30">IF($BV30&lt;0,0,INDEX('Data 1.1'!$E$13:INDEX('Data 1.1'!$BX:$BX, $R$1), $BV30,AF$2))</f>
        <v>68.38</v>
      </c>
      <c r="AG30" s="24" cm="1">
        <f t="array" ref="AG30">IF($BV30&lt;0,0,INDEX('Data 1.1'!$E$13:INDEX('Data 1.1'!$BX:$BX, $R$1), $BV30,AG$2))</f>
        <v>0.33800000000000002</v>
      </c>
      <c r="AH30" s="24"/>
      <c r="AI30" s="24" cm="1">
        <f t="array" ref="AI30">IF($BV30&lt;0,0,INDEX('Data 1.1'!$E$13:INDEX('Data 1.1'!$BX:$BX, $R$1), $BV30,AI$2))</f>
        <v>166.38900000000001</v>
      </c>
      <c r="AJ30" s="24" cm="1">
        <f t="array" ref="AJ30">IF($BV30&lt;0,0,INDEX('Data 1.1'!$E$13:INDEX('Data 1.1'!$BX:$BX, $R$1), $BV30,AJ$2))</f>
        <v>0.82299999999999995</v>
      </c>
      <c r="AK30" s="24" cm="1">
        <f t="array" ref="AK30">IF($BV30&lt;0,0,INDEX('Data 1.1'!$E$13:INDEX('Data 1.1'!$BX:$BX, $R$1), $BV30,AK$2))</f>
        <v>18.579999999999998</v>
      </c>
      <c r="AL30" s="24"/>
      <c r="AM30" s="24" cm="1">
        <f t="array" ref="AM30">IF($BV30&lt;0,0,INDEX('Data 1.1'!$E$13:INDEX('Data 1.1'!$BX:$BX, $R$1), $BV30,AM$2))</f>
        <v>68.787000000000006</v>
      </c>
      <c r="AN30" s="24" cm="1">
        <f t="array" ref="AN30">IF($BV30&lt;0,0,INDEX('Data 1.1'!$E$13:INDEX('Data 1.1'!$BX:$BX, $R$1), $BV30,AN$2))</f>
        <v>0.34</v>
      </c>
      <c r="AO30" s="24" cm="1">
        <f t="array" ref="AO30">IF($BV30&lt;0,0,INDEX('Data 1.1'!$E$13:INDEX('Data 1.1'!$BX:$BX, $R$1), $BV30,AO$2))</f>
        <v>34.625999999999998</v>
      </c>
      <c r="AP30" s="24" cm="1">
        <f t="array" ref="AP30">IF($BV30&lt;0,0,INDEX('Data 1.1'!$E$13:INDEX('Data 1.1'!$BX:$BX, $R$1), $BV30,AP$2))</f>
        <v>564.30600000000004</v>
      </c>
      <c r="AQ30" s="24" cm="1">
        <f t="array" ref="AQ30">IF($BV30&lt;0,0,INDEX('Data 1.1'!$E$13:INDEX('Data 1.1'!$BX:$BX, $R$1), $BV30,AQ$2))</f>
        <v>2.7909999999999999</v>
      </c>
      <c r="AR30" s="24" cm="1">
        <f t="array" ref="AR30">IF($BV30&lt;0,0,INDEX('Data 1.1'!$E$13:INDEX('Data 1.1'!$BX:$BX, $R$1), $BV30,AR$2))</f>
        <v>8.7479999999999993</v>
      </c>
      <c r="AS30" s="24" cm="1">
        <f t="array" ref="AS30">IF($BV30&lt;0,0,INDEX('Data 1.1'!$E$13:INDEX('Data 1.1'!$BX:$BX, $R$1), $BV30,AS$2))</f>
        <v>633.09299999999996</v>
      </c>
      <c r="AT30" s="24" cm="1">
        <f t="array" ref="AT30">IF($BV30&lt;0,0,INDEX('Data 1.1'!$E$13:INDEX('Data 1.1'!$BX:$BX, $R$1), $BV30,AT$2))</f>
        <v>3.1320000000000001</v>
      </c>
      <c r="AU30" s="24" cm="1">
        <f t="array" ref="AU30">IF($BV30&lt;0,0,INDEX('Data 1.1'!$E$13:INDEX('Data 1.1'!$BX:$BX, $R$1), $BV30,AU$2))</f>
        <v>7.7210000000000001</v>
      </c>
      <c r="AV30" s="24"/>
      <c r="AW30" s="24" cm="1">
        <f t="array" ref="AW30">IF($BV30&lt;0,0,INDEX('Data 1.1'!$E$13:INDEX('Data 1.1'!$BX:$BX, $R$1), $BV30,AW$2))</f>
        <v>236.268</v>
      </c>
      <c r="AX30" s="24" cm="1">
        <f t="array" ref="AX30">IF($BV30&lt;0,0,INDEX('Data 1.1'!$E$13:INDEX('Data 1.1'!$BX:$BX, $R$1), $BV30,AX$2))</f>
        <v>1.169</v>
      </c>
      <c r="AY30" s="24" cm="1">
        <f t="array" ref="AY30">IF($BV30&lt;0,0,INDEX('Data 1.1'!$E$13:INDEX('Data 1.1'!$BX:$BX, $R$1), $BV30,AY$2))</f>
        <v>13.868</v>
      </c>
      <c r="AZ30" s="24"/>
      <c r="BA30" s="24" cm="1">
        <f t="array" ref="BA30">IF($BV30&lt;0,0,INDEX('Data 1.1'!$E$13:INDEX('Data 1.1'!$BX:$BX, $R$1), $BV30,BA$2))</f>
        <v>869.36099999999999</v>
      </c>
      <c r="BB30" s="24" cm="1">
        <f t="array" ref="BB30">IF($BV30&lt;0,0,INDEX('Data 1.1'!$E$13:INDEX('Data 1.1'!$BX:$BX, $R$1), $BV30,BB$2))</f>
        <v>4.3</v>
      </c>
      <c r="BC30" s="24" cm="1">
        <f t="array" ref="BC30">IF($BV30&lt;0,0,INDEX('Data 1.1'!$E$13:INDEX('Data 1.1'!$BX:$BX, $R$1), $BV30,BC$2))</f>
        <v>5.5709999999999997</v>
      </c>
      <c r="BD30" s="24"/>
      <c r="BE30" s="24" cm="1">
        <f t="array" ref="BE30">IF($BV30&lt;0,0,INDEX('Data 1.1'!$E$13:INDEX('Data 1.1'!$BX:$BX, $R$1), $BV30,BE$2))</f>
        <v>2597.2649999999999</v>
      </c>
      <c r="BF30" s="24" cm="1">
        <f t="array" ref="BF30">IF($BV30&lt;0,0,INDEX('Data 1.1'!$E$13:INDEX('Data 1.1'!$BX:$BX, $R$1), $BV30,BF$2))</f>
        <v>12.848000000000001</v>
      </c>
      <c r="BG30" s="24" cm="1">
        <f t="array" ref="BG30">IF($BV30&lt;0,0,INDEX('Data 1.1'!$E$13:INDEX('Data 1.1'!$BX:$BX, $R$1), $BV30,BG$2))</f>
        <v>3.3639999999999999</v>
      </c>
      <c r="BH30" s="24" cm="1">
        <f t="array" ref="BH30">IF($BV30&lt;0,0,INDEX('Data 1.1'!$E$13:INDEX('Data 1.1'!$BX:$BX, $R$1), $BV30,BH$2))</f>
        <v>2759.1689999999999</v>
      </c>
      <c r="BI30" s="24" cm="1">
        <f t="array" ref="BI30">IF($BV30&lt;0,0,INDEX('Data 1.1'!$E$13:INDEX('Data 1.1'!$BX:$BX, $R$1), $BV30,BI$2))</f>
        <v>13.648999999999999</v>
      </c>
      <c r="BJ30" s="24" cm="1">
        <f t="array" ref="BJ30">IF($BV30&lt;0,0,INDEX('Data 1.1'!$E$13:INDEX('Data 1.1'!$BX:$BX, $R$1), $BV30,BJ$2))</f>
        <v>3.266</v>
      </c>
      <c r="BK30" s="24" cm="1">
        <f t="array" ref="BK30">IF($BV30&lt;0,0,INDEX('Data 1.1'!$E$13:INDEX('Data 1.1'!$BX:$BX, $R$1), $BV30,BK$2))</f>
        <v>5356.4340000000002</v>
      </c>
      <c r="BL30" s="24" cm="1">
        <f t="array" ref="BL30">IF($BV30&lt;0,0,INDEX('Data 1.1'!$E$13:INDEX('Data 1.1'!$BX:$BX, $R$1), $BV30,BL$2))</f>
        <v>26.497</v>
      </c>
      <c r="BM30" s="24" cm="1">
        <f t="array" ref="BM30">IF($BV30&lt;0,0,INDEX('Data 1.1'!$E$13:INDEX('Data 1.1'!$BX:$BX, $R$1), $BV30,BM$2))</f>
        <v>1.3080000000000001</v>
      </c>
      <c r="BN30" s="24"/>
      <c r="BO30" s="24" cm="1">
        <f t="array" ref="BO30">IF($BV30&lt;0,0,INDEX('Data 1.1'!$E$13:INDEX('Data 1.1'!$BX:$BX, $R$1), $BV30,BO$2))</f>
        <v>6392.1840000000002</v>
      </c>
      <c r="BP30" s="24" cm="1">
        <f t="array" ref="BP30">IF($BV30&lt;0,0,INDEX('Data 1.1'!$E$13:INDEX('Data 1.1'!$BX:$BX, $R$1), $BV30,BP$2))</f>
        <v>31.62</v>
      </c>
      <c r="BQ30" s="24" cm="1">
        <f t="array" ref="BQ30">IF($BV30&lt;0,0,INDEX('Data 1.1'!$E$13:INDEX('Data 1.1'!$BX:$BX, $R$1), $BV30,BQ$2))</f>
        <v>0.71699999999999997</v>
      </c>
      <c r="BR30" s="24"/>
      <c r="BS30" s="24" cm="1">
        <f t="array" ref="BS30">IF($BV30&lt;0,0,INDEX('Data 1.1'!$E$13:INDEX('Data 1.1'!$BX:$BX, $R$1), $BV30,BS$2))</f>
        <v>20215.514999999999</v>
      </c>
      <c r="BT30" s="24" cm="1">
        <f t="array" ref="BT30">IF($BV30&lt;0,0,INDEX('Data 1.1'!$E$13:INDEX('Data 1.1'!$BX:$BX, $R$1), $BV30,BT$2))</f>
        <v>100</v>
      </c>
      <c r="BU30" s="24" cm="1">
        <f t="array" ref="BU30">IF($BV30&lt;0,0,INDEX('Data 1.1'!$E$13:INDEX('Data 1.1'!$BX:$BX, $R$1), $BV30,BU$2))</f>
        <v>9.1999999999999998E-2</v>
      </c>
      <c r="BV30" s="12">
        <f>BV28+1</f>
        <v>21</v>
      </c>
    </row>
    <row r="31" spans="11:74">
      <c r="P31" s="35" t="str">
        <f>TEXT(DATE(YEAR(P25)+1,12,1), "mmm-yy")</f>
        <v>Dec-23</v>
      </c>
      <c r="Q31" s="24" cm="1">
        <f t="array" ref="Q31">IF($BV31&lt;0,0,INDEX('Data 1.1'!$E$13:INDEX('Data 1.1'!$BX:$BX, $R$1), $BV31,Q$2))</f>
        <v>13568.950999999999</v>
      </c>
      <c r="R31" s="24" cm="1">
        <f t="array" ref="R31">IF($BV31&lt;0,0,INDEX('Data 1.1'!$E$13:INDEX('Data 1.1'!$BX:$BX, $R$1), $BV31,R$2))</f>
        <v>66.634</v>
      </c>
      <c r="S31" s="24" cm="1">
        <f t="array" ref="S31">IF($BV31&lt;0,0,INDEX('Data 1.1'!$E$13:INDEX('Data 1.1'!$BX:$BX, $R$1), $BV31,S$2))</f>
        <v>0.25800000000000001</v>
      </c>
      <c r="T31" s="24"/>
      <c r="U31" s="24" cm="1">
        <f t="array" ref="U31">IF($BV31&lt;0,0,INDEX('Data 1.1'!$E$13:INDEX('Data 1.1'!$BX:$BX, $R$1), $BV31,U$2))</f>
        <v>23.513999999999999</v>
      </c>
      <c r="V31" s="24" cm="1">
        <f t="array" ref="V31">IF($BV31&lt;0,0,INDEX('Data 1.1'!$E$13:INDEX('Data 1.1'!$BX:$BX, $R$1), $BV31,V$2))</f>
        <v>0.115</v>
      </c>
      <c r="W31" s="24" cm="1">
        <f t="array" ref="W31">IF($BV31&lt;0,0,INDEX('Data 1.1'!$E$13:INDEX('Data 1.1'!$BX:$BX, $R$1), $BV31,W$2))</f>
        <v>62.822000000000003</v>
      </c>
      <c r="X31" s="24" cm="1">
        <f t="array" ref="X31">IF($BV31&lt;0,0,INDEX('Data 1.1'!$E$13:INDEX('Data 1.1'!$BX:$BX, $R$1), $BV31,X$2))</f>
        <v>415.78100000000001</v>
      </c>
      <c r="Y31" s="24" cm="1">
        <f t="array" ref="Y31">IF($BV31&lt;0,0,INDEX('Data 1.1'!$E$13:INDEX('Data 1.1'!$BX:$BX, $R$1), $BV31,Y$2))</f>
        <v>2.0419999999999998</v>
      </c>
      <c r="Z31" s="24" cm="1">
        <f t="array" ref="Z31">IF($BV31&lt;0,0,INDEX('Data 1.1'!$E$13:INDEX('Data 1.1'!$BX:$BX, $R$1), $BV31,Z$2))</f>
        <v>4.4530000000000003</v>
      </c>
      <c r="AA31" s="24" cm="1">
        <f t="array" ref="AA31">IF($BV31&lt;0,0,INDEX('Data 1.1'!$E$13:INDEX('Data 1.1'!$BX:$BX, $R$1), $BV31,AA$2))</f>
        <v>439.29500000000002</v>
      </c>
      <c r="AB31" s="24" cm="1">
        <f t="array" ref="AB31">IF($BV31&lt;0,0,INDEX('Data 1.1'!$E$13:INDEX('Data 1.1'!$BX:$BX, $R$1), $BV31,AB$2))</f>
        <v>2.157</v>
      </c>
      <c r="AC31" s="24" cm="1">
        <f t="array" ref="AC31">IF($BV31&lt;0,0,INDEX('Data 1.1'!$E$13:INDEX('Data 1.1'!$BX:$BX, $R$1), $BV31,AC$2))</f>
        <v>3.4620000000000002</v>
      </c>
      <c r="AD31" s="24"/>
      <c r="AE31" s="24" cm="1">
        <f t="array" ref="AE31">IF($BV31&lt;0,0,INDEX('Data 1.1'!$E$13:INDEX('Data 1.1'!$BX:$BX, $R$1), $BV31,AE$2))</f>
        <v>14008.245000000001</v>
      </c>
      <c r="AF31" s="24" cm="1">
        <f t="array" ref="AF31">IF($BV31&lt;0,0,INDEX('Data 1.1'!$E$13:INDEX('Data 1.1'!$BX:$BX, $R$1), $BV31,AF$2))</f>
        <v>68.790999999999997</v>
      </c>
      <c r="AG31" s="24" cm="1">
        <f t="array" ref="AG31">IF($BV31&lt;0,0,INDEX('Data 1.1'!$E$13:INDEX('Data 1.1'!$BX:$BX, $R$1), $BV31,AG$2))</f>
        <v>0.22500000000000001</v>
      </c>
      <c r="AH31" s="24"/>
      <c r="AI31" s="24" cm="1">
        <f t="array" ref="AI31">IF($BV31&lt;0,0,INDEX('Data 1.1'!$E$13:INDEX('Data 1.1'!$BX:$BX, $R$1), $BV31,AI$2))</f>
        <v>130.27000000000001</v>
      </c>
      <c r="AJ31" s="24" cm="1">
        <f t="array" ref="AJ31">IF($BV31&lt;0,0,INDEX('Data 1.1'!$E$13:INDEX('Data 1.1'!$BX:$BX, $R$1), $BV31,AJ$2))</f>
        <v>0.64</v>
      </c>
      <c r="AK31" s="24" cm="1">
        <f t="array" ref="AK31">IF($BV31&lt;0,0,INDEX('Data 1.1'!$E$13:INDEX('Data 1.1'!$BX:$BX, $R$1), $BV31,AK$2))</f>
        <v>22.184999999999999</v>
      </c>
      <c r="AL31" s="24"/>
      <c r="AM31" s="24" cm="1">
        <f t="array" ref="AM31">IF($BV31&lt;0,0,INDEX('Data 1.1'!$E$13:INDEX('Data 1.1'!$BX:$BX, $R$1), $BV31,AM$2))</f>
        <v>85.343000000000004</v>
      </c>
      <c r="AN31" s="24" cm="1">
        <f t="array" ref="AN31">IF($BV31&lt;0,0,INDEX('Data 1.1'!$E$13:INDEX('Data 1.1'!$BX:$BX, $R$1), $BV31,AN$2))</f>
        <v>0.41899999999999998</v>
      </c>
      <c r="AO31" s="24" cm="1">
        <f t="array" ref="AO31">IF($BV31&lt;0,0,INDEX('Data 1.1'!$E$13:INDEX('Data 1.1'!$BX:$BX, $R$1), $BV31,AO$2))</f>
        <v>23.827999999999999</v>
      </c>
      <c r="AP31" s="24" cm="1">
        <f t="array" ref="AP31">IF($BV31&lt;0,0,INDEX('Data 1.1'!$E$13:INDEX('Data 1.1'!$BX:$BX, $R$1), $BV31,AP$2))</f>
        <v>542.68399999999997</v>
      </c>
      <c r="AQ31" s="24" cm="1">
        <f t="array" ref="AQ31">IF($BV31&lt;0,0,INDEX('Data 1.1'!$E$13:INDEX('Data 1.1'!$BX:$BX, $R$1), $BV31,AQ$2))</f>
        <v>2.665</v>
      </c>
      <c r="AR31" s="24" cm="1">
        <f t="array" ref="AR31">IF($BV31&lt;0,0,INDEX('Data 1.1'!$E$13:INDEX('Data 1.1'!$BX:$BX, $R$1), $BV31,AR$2))</f>
        <v>9.1199999999999992</v>
      </c>
      <c r="AS31" s="24" cm="1">
        <f t="array" ref="AS31">IF($BV31&lt;0,0,INDEX('Data 1.1'!$E$13:INDEX('Data 1.1'!$BX:$BX, $R$1), $BV31,AS$2))</f>
        <v>628.02700000000004</v>
      </c>
      <c r="AT31" s="24" cm="1">
        <f t="array" ref="AT31">IF($BV31&lt;0,0,INDEX('Data 1.1'!$E$13:INDEX('Data 1.1'!$BX:$BX, $R$1), $BV31,AT$2))</f>
        <v>3.0840000000000001</v>
      </c>
      <c r="AU31" s="24" cm="1">
        <f t="array" ref="AU31">IF($BV31&lt;0,0,INDEX('Data 1.1'!$E$13:INDEX('Data 1.1'!$BX:$BX, $R$1), $BV31,AU$2))</f>
        <v>7.9790000000000001</v>
      </c>
      <c r="AV31" s="24"/>
      <c r="AW31" s="24" cm="1">
        <f t="array" ref="AW31">IF($BV31&lt;0,0,INDEX('Data 1.1'!$E$13:INDEX('Data 1.1'!$BX:$BX, $R$1), $BV31,AW$2))</f>
        <v>170.285</v>
      </c>
      <c r="AX31" s="24" cm="1">
        <f t="array" ref="AX31">IF($BV31&lt;0,0,INDEX('Data 1.1'!$E$13:INDEX('Data 1.1'!$BX:$BX, $R$1), $BV31,AX$2))</f>
        <v>0.83599999999999997</v>
      </c>
      <c r="AY31" s="24" cm="1">
        <f t="array" ref="AY31">IF($BV31&lt;0,0,INDEX('Data 1.1'!$E$13:INDEX('Data 1.1'!$BX:$BX, $R$1), $BV31,AY$2))</f>
        <v>18.887</v>
      </c>
      <c r="AZ31" s="24"/>
      <c r="BA31" s="24" cm="1">
        <f t="array" ref="BA31">IF($BV31&lt;0,0,INDEX('Data 1.1'!$E$13:INDEX('Data 1.1'!$BX:$BX, $R$1), $BV31,BA$2))</f>
        <v>798.31200000000001</v>
      </c>
      <c r="BB31" s="24" cm="1">
        <f t="array" ref="BB31">IF($BV31&lt;0,0,INDEX('Data 1.1'!$E$13:INDEX('Data 1.1'!$BX:$BX, $R$1), $BV31,BB$2))</f>
        <v>3.92</v>
      </c>
      <c r="BC31" s="24" cm="1">
        <f t="array" ref="BC31">IF($BV31&lt;0,0,INDEX('Data 1.1'!$E$13:INDEX('Data 1.1'!$BX:$BX, $R$1), $BV31,BC$2))</f>
        <v>7.3109999999999999</v>
      </c>
      <c r="BD31" s="24"/>
      <c r="BE31" s="24" cm="1">
        <f t="array" ref="BE31">IF($BV31&lt;0,0,INDEX('Data 1.1'!$E$13:INDEX('Data 1.1'!$BX:$BX, $R$1), $BV31,BE$2))</f>
        <v>2560.002</v>
      </c>
      <c r="BF31" s="24" cm="1">
        <f t="array" ref="BF31">IF($BV31&lt;0,0,INDEX('Data 1.1'!$E$13:INDEX('Data 1.1'!$BX:$BX, $R$1), $BV31,BF$2))</f>
        <v>12.571999999999999</v>
      </c>
      <c r="BG31" s="24" cm="1">
        <f t="array" ref="BG31">IF($BV31&lt;0,0,INDEX('Data 1.1'!$E$13:INDEX('Data 1.1'!$BX:$BX, $R$1), $BV31,BG$2))</f>
        <v>4.3780000000000001</v>
      </c>
      <c r="BH31" s="24" cm="1">
        <f t="array" ref="BH31">IF($BV31&lt;0,0,INDEX('Data 1.1'!$E$13:INDEX('Data 1.1'!$BX:$BX, $R$1), $BV31,BH$2))</f>
        <v>2866.6579999999999</v>
      </c>
      <c r="BI31" s="24" cm="1">
        <f t="array" ref="BI31">IF($BV31&lt;0,0,INDEX('Data 1.1'!$E$13:INDEX('Data 1.1'!$BX:$BX, $R$1), $BV31,BI$2))</f>
        <v>14.077</v>
      </c>
      <c r="BJ31" s="24" cm="1">
        <f t="array" ref="BJ31">IF($BV31&lt;0,0,INDEX('Data 1.1'!$E$13:INDEX('Data 1.1'!$BX:$BX, $R$1), $BV31,BJ$2))</f>
        <v>3.3</v>
      </c>
      <c r="BK31" s="24" cm="1">
        <f t="array" ref="BK31">IF($BV31&lt;0,0,INDEX('Data 1.1'!$E$13:INDEX('Data 1.1'!$BX:$BX, $R$1), $BV31,BK$2))</f>
        <v>5426.66</v>
      </c>
      <c r="BL31" s="24" cm="1">
        <f t="array" ref="BL31">IF($BV31&lt;0,0,INDEX('Data 1.1'!$E$13:INDEX('Data 1.1'!$BX:$BX, $R$1), $BV31,BL$2))</f>
        <v>26.649000000000001</v>
      </c>
      <c r="BM31" s="24" cm="1">
        <f t="array" ref="BM31">IF($BV31&lt;0,0,INDEX('Data 1.1'!$E$13:INDEX('Data 1.1'!$BX:$BX, $R$1), $BV31,BM$2))</f>
        <v>1.36</v>
      </c>
      <c r="BN31" s="24"/>
      <c r="BO31" s="24" cm="1">
        <f t="array" ref="BO31">IF($BV31&lt;0,0,INDEX('Data 1.1'!$E$13:INDEX('Data 1.1'!$BX:$BX, $R$1), $BV31,BO$2))</f>
        <v>6355.2430000000004</v>
      </c>
      <c r="BP31" s="24" cm="1">
        <f t="array" ref="BP31">IF($BV31&lt;0,0,INDEX('Data 1.1'!$E$13:INDEX('Data 1.1'!$BX:$BX, $R$1), $BV31,BP$2))</f>
        <v>31.209</v>
      </c>
      <c r="BQ31" s="24" cm="1">
        <f t="array" ref="BQ31">IF($BV31&lt;0,0,INDEX('Data 1.1'!$E$13:INDEX('Data 1.1'!$BX:$BX, $R$1), $BV31,BQ$2))</f>
        <v>0.55000000000000004</v>
      </c>
      <c r="BR31" s="24"/>
      <c r="BS31" s="24" cm="1">
        <f t="array" ref="BS31">IF($BV31&lt;0,0,INDEX('Data 1.1'!$E$13:INDEX('Data 1.1'!$BX:$BX, $R$1), $BV31,BS$2))</f>
        <v>20363.488000000001</v>
      </c>
      <c r="BT31" s="24" cm="1">
        <f t="array" ref="BT31">IF($BV31&lt;0,0,INDEX('Data 1.1'!$E$13:INDEX('Data 1.1'!$BX:$BX, $R$1), $BV31,BT$2))</f>
        <v>100</v>
      </c>
      <c r="BU31" s="24" cm="1">
        <f t="array" ref="BU31">IF($BV31&lt;0,0,INDEX('Data 1.1'!$E$13:INDEX('Data 1.1'!$BX:$BX, $R$1), $BV31,BU$2))</f>
        <v>7.2999999999999995E-2</v>
      </c>
      <c r="BV31" s="12">
        <f>BV30+1</f>
        <v>22</v>
      </c>
    </row>
    <row r="32" spans="11:74">
      <c r="P32" s="35" t="str">
        <f>TEXT(DATE(YEAR(P25)+2,3,1), "mmm-yy")</f>
        <v>Mar-24</v>
      </c>
      <c r="Q32" s="24" cm="1">
        <f t="array" ref="Q32">IF($BV32&lt;0,0,INDEX('Data 1.1'!$E$13:INDEX('Data 1.1'!$BX:$BX, $R$1), $BV32,Q$2))</f>
        <v>13515.993</v>
      </c>
      <c r="R32" s="24" cm="1">
        <f t="array" ref="R32">IF($BV32&lt;0,0,INDEX('Data 1.1'!$E$13:INDEX('Data 1.1'!$BX:$BX, $R$1), $BV32,R$2))</f>
        <v>65.941000000000003</v>
      </c>
      <c r="S32" s="24" cm="1">
        <f t="array" ref="S32">IF($BV32&lt;0,0,INDEX('Data 1.1'!$E$13:INDEX('Data 1.1'!$BX:$BX, $R$1), $BV32,S$2))</f>
        <v>0.23599999999999999</v>
      </c>
      <c r="T32" s="24"/>
      <c r="U32" s="24" cm="1">
        <f t="array" ref="U32">IF($BV32&lt;0,0,INDEX('Data 1.1'!$E$13:INDEX('Data 1.1'!$BX:$BX, $R$1), $BV32,U$2))</f>
        <v>57.994</v>
      </c>
      <c r="V32" s="24" cm="1">
        <f t="array" ref="V32">IF($BV32&lt;0,0,INDEX('Data 1.1'!$E$13:INDEX('Data 1.1'!$BX:$BX, $R$1), $BV32,V$2))</f>
        <v>0.28299999999999997</v>
      </c>
      <c r="W32" s="24" cm="1">
        <f t="array" ref="W32">IF($BV32&lt;0,0,INDEX('Data 1.1'!$E$13:INDEX('Data 1.1'!$BX:$BX, $R$1), $BV32,W$2))</f>
        <v>39.131999999999998</v>
      </c>
      <c r="X32" s="24" cm="1">
        <f t="array" ref="X32">IF($BV32&lt;0,0,INDEX('Data 1.1'!$E$13:INDEX('Data 1.1'!$BX:$BX, $R$1), $BV32,X$2))</f>
        <v>466.72399999999999</v>
      </c>
      <c r="Y32" s="24" cm="1">
        <f t="array" ref="Y32">IF($BV32&lt;0,0,INDEX('Data 1.1'!$E$13:INDEX('Data 1.1'!$BX:$BX, $R$1), $BV32,Y$2))</f>
        <v>2.2770000000000001</v>
      </c>
      <c r="Z32" s="24" cm="1">
        <f t="array" ref="Z32">IF($BV32&lt;0,0,INDEX('Data 1.1'!$E$13:INDEX('Data 1.1'!$BX:$BX, $R$1), $BV32,Z$2))</f>
        <v>5.8419999999999996</v>
      </c>
      <c r="AA32" s="24" cm="1">
        <f t="array" ref="AA32">IF($BV32&lt;0,0,INDEX('Data 1.1'!$E$13:INDEX('Data 1.1'!$BX:$BX, $R$1), $BV32,AA$2))</f>
        <v>524.71799999999996</v>
      </c>
      <c r="AB32" s="24" cm="1">
        <f t="array" ref="AB32">IF($BV32&lt;0,0,INDEX('Data 1.1'!$E$13:INDEX('Data 1.1'!$BX:$BX, $R$1), $BV32,AB$2))</f>
        <v>2.56</v>
      </c>
      <c r="AC32" s="24" cm="1">
        <f t="array" ref="AC32">IF($BV32&lt;0,0,INDEX('Data 1.1'!$E$13:INDEX('Data 1.1'!$BX:$BX, $R$1), $BV32,AC$2))</f>
        <v>2.5539999999999998</v>
      </c>
      <c r="AD32" s="24"/>
      <c r="AE32" s="24" cm="1">
        <f t="array" ref="AE32">IF($BV32&lt;0,0,INDEX('Data 1.1'!$E$13:INDEX('Data 1.1'!$BX:$BX, $R$1), $BV32,AE$2))</f>
        <v>14040.710999999999</v>
      </c>
      <c r="AF32" s="24" cm="1">
        <f t="array" ref="AF32">IF($BV32&lt;0,0,INDEX('Data 1.1'!$E$13:INDEX('Data 1.1'!$BX:$BX, $R$1), $BV32,AF$2))</f>
        <v>68.501000000000005</v>
      </c>
      <c r="AG32" s="24" cm="1">
        <f t="array" ref="AG32">IF($BV32&lt;0,0,INDEX('Data 1.1'!$E$13:INDEX('Data 1.1'!$BX:$BX, $R$1), $BV32,AG$2))</f>
        <v>0.193</v>
      </c>
      <c r="AH32" s="24"/>
      <c r="AI32" s="24" cm="1">
        <f t="array" ref="AI32">IF($BV32&lt;0,0,INDEX('Data 1.1'!$E$13:INDEX('Data 1.1'!$BX:$BX, $R$1), $BV32,AI$2))</f>
        <v>187.53100000000001</v>
      </c>
      <c r="AJ32" s="24" cm="1">
        <f t="array" ref="AJ32">IF($BV32&lt;0,0,INDEX('Data 1.1'!$E$13:INDEX('Data 1.1'!$BX:$BX, $R$1), $BV32,AJ$2))</f>
        <v>0.91500000000000004</v>
      </c>
      <c r="AK32" s="24" cm="1">
        <f t="array" ref="AK32">IF($BV32&lt;0,0,INDEX('Data 1.1'!$E$13:INDEX('Data 1.1'!$BX:$BX, $R$1), $BV32,AK$2))</f>
        <v>20.212</v>
      </c>
      <c r="AL32" s="24"/>
      <c r="AM32" s="24" cm="1">
        <f t="array" ref="AM32">IF($BV32&lt;0,0,INDEX('Data 1.1'!$E$13:INDEX('Data 1.1'!$BX:$BX, $R$1), $BV32,AM$2))</f>
        <v>47.627000000000002</v>
      </c>
      <c r="AN32" s="24" cm="1">
        <f t="array" ref="AN32">IF($BV32&lt;0,0,INDEX('Data 1.1'!$E$13:INDEX('Data 1.1'!$BX:$BX, $R$1), $BV32,AN$2))</f>
        <v>0.23200000000000001</v>
      </c>
      <c r="AO32" s="24" cm="1">
        <f t="array" ref="AO32">IF($BV32&lt;0,0,INDEX('Data 1.1'!$E$13:INDEX('Data 1.1'!$BX:$BX, $R$1), $BV32,AO$2))</f>
        <v>40.65</v>
      </c>
      <c r="AP32" s="24" cm="1">
        <f t="array" ref="AP32">IF($BV32&lt;0,0,INDEX('Data 1.1'!$E$13:INDEX('Data 1.1'!$BX:$BX, $R$1), $BV32,AP$2))</f>
        <v>640.17399999999998</v>
      </c>
      <c r="AQ32" s="24" cm="1">
        <f t="array" ref="AQ32">IF($BV32&lt;0,0,INDEX('Data 1.1'!$E$13:INDEX('Data 1.1'!$BX:$BX, $R$1), $BV32,AQ$2))</f>
        <v>3.1230000000000002</v>
      </c>
      <c r="AR32" s="24" cm="1">
        <f t="array" ref="AR32">IF($BV32&lt;0,0,INDEX('Data 1.1'!$E$13:INDEX('Data 1.1'!$BX:$BX, $R$1), $BV32,AR$2))</f>
        <v>9.891</v>
      </c>
      <c r="AS32" s="24" cm="1">
        <f t="array" ref="AS32">IF($BV32&lt;0,0,INDEX('Data 1.1'!$E$13:INDEX('Data 1.1'!$BX:$BX, $R$1), $BV32,AS$2))</f>
        <v>687.80200000000002</v>
      </c>
      <c r="AT32" s="24" cm="1">
        <f t="array" ref="AT32">IF($BV32&lt;0,0,INDEX('Data 1.1'!$E$13:INDEX('Data 1.1'!$BX:$BX, $R$1), $BV32,AT$2))</f>
        <v>3.3559999999999999</v>
      </c>
      <c r="AU32" s="24" cm="1">
        <f t="array" ref="AU32">IF($BV32&lt;0,0,INDEX('Data 1.1'!$E$13:INDEX('Data 1.1'!$BX:$BX, $R$1), $BV32,AU$2))</f>
        <v>9.5960000000000001</v>
      </c>
      <c r="AV32" s="24"/>
      <c r="AW32" s="24" cm="1">
        <f t="array" ref="AW32">IF($BV32&lt;0,0,INDEX('Data 1.1'!$E$13:INDEX('Data 1.1'!$BX:$BX, $R$1), $BV32,AW$2))</f>
        <v>156.82300000000001</v>
      </c>
      <c r="AX32" s="24" cm="1">
        <f t="array" ref="AX32">IF($BV32&lt;0,0,INDEX('Data 1.1'!$E$13:INDEX('Data 1.1'!$BX:$BX, $R$1), $BV32,AX$2))</f>
        <v>0.76500000000000001</v>
      </c>
      <c r="AY32" s="24" cm="1">
        <f t="array" ref="AY32">IF($BV32&lt;0,0,INDEX('Data 1.1'!$E$13:INDEX('Data 1.1'!$BX:$BX, $R$1), $BV32,AY$2))</f>
        <v>20.984000000000002</v>
      </c>
      <c r="AZ32" s="24"/>
      <c r="BA32" s="24" cm="1">
        <f t="array" ref="BA32">IF($BV32&lt;0,0,INDEX('Data 1.1'!$E$13:INDEX('Data 1.1'!$BX:$BX, $R$1), $BV32,BA$2))</f>
        <v>844.625</v>
      </c>
      <c r="BB32" s="24" cm="1">
        <f t="array" ref="BB32">IF($BV32&lt;0,0,INDEX('Data 1.1'!$E$13:INDEX('Data 1.1'!$BX:$BX, $R$1), $BV32,BB$2))</f>
        <v>4.1210000000000004</v>
      </c>
      <c r="BC32" s="24" cm="1">
        <f t="array" ref="BC32">IF($BV32&lt;0,0,INDEX('Data 1.1'!$E$13:INDEX('Data 1.1'!$BX:$BX, $R$1), $BV32,BC$2))</f>
        <v>8.8290000000000006</v>
      </c>
      <c r="BD32" s="24"/>
      <c r="BE32" s="24" cm="1">
        <f t="array" ref="BE32">IF($BV32&lt;0,0,INDEX('Data 1.1'!$E$13:INDEX('Data 1.1'!$BX:$BX, $R$1), $BV32,BE$2))</f>
        <v>2656.8420000000001</v>
      </c>
      <c r="BF32" s="24" cm="1">
        <f t="array" ref="BF32">IF($BV32&lt;0,0,INDEX('Data 1.1'!$E$13:INDEX('Data 1.1'!$BX:$BX, $R$1), $BV32,BF$2))</f>
        <v>12.962</v>
      </c>
      <c r="BG32" s="24" cm="1">
        <f t="array" ref="BG32">IF($BV32&lt;0,0,INDEX('Data 1.1'!$E$13:INDEX('Data 1.1'!$BX:$BX, $R$1), $BV32,BG$2))</f>
        <v>3.3809999999999998</v>
      </c>
      <c r="BH32" s="24" cm="1">
        <f t="array" ref="BH32">IF($BV32&lt;0,0,INDEX('Data 1.1'!$E$13:INDEX('Data 1.1'!$BX:$BX, $R$1), $BV32,BH$2))</f>
        <v>2767.529</v>
      </c>
      <c r="BI32" s="24" cm="1">
        <f t="array" ref="BI32">IF($BV32&lt;0,0,INDEX('Data 1.1'!$E$13:INDEX('Data 1.1'!$BX:$BX, $R$1), $BV32,BI$2))</f>
        <v>13.502000000000001</v>
      </c>
      <c r="BJ32" s="24" cm="1">
        <f t="array" ref="BJ32">IF($BV32&lt;0,0,INDEX('Data 1.1'!$E$13:INDEX('Data 1.1'!$BX:$BX, $R$1), $BV32,BJ$2))</f>
        <v>2.7930000000000001</v>
      </c>
      <c r="BK32" s="24" cm="1">
        <f t="array" ref="BK32">IF($BV32&lt;0,0,INDEX('Data 1.1'!$E$13:INDEX('Data 1.1'!$BX:$BX, $R$1), $BV32,BK$2))</f>
        <v>5424.37</v>
      </c>
      <c r="BL32" s="24" cm="1">
        <f t="array" ref="BL32">IF($BV32&lt;0,0,INDEX('Data 1.1'!$E$13:INDEX('Data 1.1'!$BX:$BX, $R$1), $BV32,BL$2))</f>
        <v>26.463999999999999</v>
      </c>
      <c r="BM32" s="24" cm="1">
        <f t="array" ref="BM32">IF($BV32&lt;0,0,INDEX('Data 1.1'!$E$13:INDEX('Data 1.1'!$BX:$BX, $R$1), $BV32,BM$2))</f>
        <v>1.2709999999999999</v>
      </c>
      <c r="BN32" s="24"/>
      <c r="BO32" s="24" cm="1">
        <f t="array" ref="BO32">IF($BV32&lt;0,0,INDEX('Data 1.1'!$E$13:INDEX('Data 1.1'!$BX:$BX, $R$1), $BV32,BO$2))</f>
        <v>6456.5259999999998</v>
      </c>
      <c r="BP32" s="24" cm="1">
        <f t="array" ref="BP32">IF($BV32&lt;0,0,INDEX('Data 1.1'!$E$13:INDEX('Data 1.1'!$BX:$BX, $R$1), $BV32,BP$2))</f>
        <v>31.498999999999999</v>
      </c>
      <c r="BQ32" s="24" cm="1">
        <f t="array" ref="BQ32">IF($BV32&lt;0,0,INDEX('Data 1.1'!$E$13:INDEX('Data 1.1'!$BX:$BX, $R$1), $BV32,BQ$2))</f>
        <v>0.48099999999999998</v>
      </c>
      <c r="BR32" s="24"/>
      <c r="BS32" s="24" cm="1">
        <f t="array" ref="BS32">IF($BV32&lt;0,0,INDEX('Data 1.1'!$E$13:INDEX('Data 1.1'!$BX:$BX, $R$1), $BV32,BS$2))</f>
        <v>20497.237000000001</v>
      </c>
      <c r="BT32" s="24" cm="1">
        <f t="array" ref="BT32">IF($BV32&lt;0,0,INDEX('Data 1.1'!$E$13:INDEX('Data 1.1'!$BX:$BX, $R$1), $BV32,BT$2))</f>
        <v>100</v>
      </c>
      <c r="BU32" s="24" cm="1">
        <f t="array" ref="BU32">IF($BV32&lt;0,0,INDEX('Data 1.1'!$E$13:INDEX('Data 1.1'!$BX:$BX, $R$1), $BV32,BU$2))</f>
        <v>5.8999999999999997E-2</v>
      </c>
      <c r="BV32" s="12">
        <f>BV31+1</f>
        <v>23</v>
      </c>
    </row>
    <row r="33" spans="16:74">
      <c r="P33" s="35" t="str">
        <f>TEXT(DATE(YEAR(P25)+2,6,1), "mmm-yy")</f>
        <v>Jun-24</v>
      </c>
      <c r="Q33" s="24" cm="1">
        <f t="array" ref="Q33">IF($BV33&lt;0,0,INDEX('Data 1.1'!$E$13:INDEX('Data 1.1'!$BX:$BX, $R$1), $BV33,Q$2))</f>
        <v>13697.28</v>
      </c>
      <c r="R33" s="24" cm="1">
        <f t="array" ref="R33">IF($BV33&lt;0,0,INDEX('Data 1.1'!$E$13:INDEX('Data 1.1'!$BX:$BX, $R$1), $BV33,R$2))</f>
        <v>66.444999999999993</v>
      </c>
      <c r="S33" s="24" cm="1">
        <f t="array" ref="S33">IF($BV33&lt;0,0,INDEX('Data 1.1'!$E$13:INDEX('Data 1.1'!$BX:$BX, $R$1), $BV33,S$2))</f>
        <v>0.307</v>
      </c>
      <c r="T33" s="24"/>
      <c r="U33" s="24" cm="1">
        <f t="array" ref="U33">IF($BV33&lt;0,0,INDEX('Data 1.1'!$E$13:INDEX('Data 1.1'!$BX:$BX, $R$1), $BV33,U$2))</f>
        <v>34.643999999999998</v>
      </c>
      <c r="V33" s="24" cm="1">
        <f t="array" ref="V33">IF($BV33&lt;0,0,INDEX('Data 1.1'!$E$13:INDEX('Data 1.1'!$BX:$BX, $R$1), $BV33,V$2))</f>
        <v>0.16800000000000001</v>
      </c>
      <c r="W33" s="24" cm="1">
        <f t="array" ref="W33">IF($BV33&lt;0,0,INDEX('Data 1.1'!$E$13:INDEX('Data 1.1'!$BX:$BX, $R$1), $BV33,W$2))</f>
        <v>55.707000000000001</v>
      </c>
      <c r="X33" s="24" cm="1">
        <f t="array" ref="X33">IF($BV33&lt;0,0,INDEX('Data 1.1'!$E$13:INDEX('Data 1.1'!$BX:$BX, $R$1), $BV33,X$2))</f>
        <v>474.48</v>
      </c>
      <c r="Y33" s="24" cm="1">
        <f t="array" ref="Y33">IF($BV33&lt;0,0,INDEX('Data 1.1'!$E$13:INDEX('Data 1.1'!$BX:$BX, $R$1), $BV33,Y$2))</f>
        <v>2.302</v>
      </c>
      <c r="Z33" s="24" cm="1">
        <f t="array" ref="Z33">IF($BV33&lt;0,0,INDEX('Data 1.1'!$E$13:INDEX('Data 1.1'!$BX:$BX, $R$1), $BV33,Z$2))</f>
        <v>5.1609999999999996</v>
      </c>
      <c r="AA33" s="24" cm="1">
        <f t="array" ref="AA33">IF($BV33&lt;0,0,INDEX('Data 1.1'!$E$13:INDEX('Data 1.1'!$BX:$BX, $R$1), $BV33,AA$2))</f>
        <v>509.12400000000002</v>
      </c>
      <c r="AB33" s="24" cm="1">
        <f t="array" ref="AB33">IF($BV33&lt;0,0,INDEX('Data 1.1'!$E$13:INDEX('Data 1.1'!$BX:$BX, $R$1), $BV33,AB$2))</f>
        <v>2.4700000000000002</v>
      </c>
      <c r="AC33" s="24" cm="1">
        <f t="array" ref="AC33">IF($BV33&lt;0,0,INDEX('Data 1.1'!$E$13:INDEX('Data 1.1'!$BX:$BX, $R$1), $BV33,AC$2))</f>
        <v>2.7949999999999999</v>
      </c>
      <c r="AD33" s="24"/>
      <c r="AE33" s="24" cm="1">
        <f t="array" ref="AE33">IF($BV33&lt;0,0,INDEX('Data 1.1'!$E$13:INDEX('Data 1.1'!$BX:$BX, $R$1), $BV33,AE$2))</f>
        <v>14206.404</v>
      </c>
      <c r="AF33" s="24" cm="1">
        <f t="array" ref="AF33">IF($BV33&lt;0,0,INDEX('Data 1.1'!$E$13:INDEX('Data 1.1'!$BX:$BX, $R$1), $BV33,AF$2))</f>
        <v>68.915000000000006</v>
      </c>
      <c r="AG33" s="24" cm="1">
        <f t="array" ref="AG33">IF($BV33&lt;0,0,INDEX('Data 1.1'!$E$13:INDEX('Data 1.1'!$BX:$BX, $R$1), $BV33,AG$2))</f>
        <v>0.27900000000000003</v>
      </c>
      <c r="AH33" s="24"/>
      <c r="AI33" s="24" cm="1">
        <f t="array" ref="AI33">IF($BV33&lt;0,0,INDEX('Data 1.1'!$E$13:INDEX('Data 1.1'!$BX:$BX, $R$1), $BV33,AI$2))</f>
        <v>126.48</v>
      </c>
      <c r="AJ33" s="24" cm="1">
        <f t="array" ref="AJ33">IF($BV33&lt;0,0,INDEX('Data 1.1'!$E$13:INDEX('Data 1.1'!$BX:$BX, $R$1), $BV33,AJ$2))</f>
        <v>0.61399999999999999</v>
      </c>
      <c r="AK33" s="24" cm="1">
        <f t="array" ref="AK33">IF($BV33&lt;0,0,INDEX('Data 1.1'!$E$13:INDEX('Data 1.1'!$BX:$BX, $R$1), $BV33,AK$2))</f>
        <v>26.814</v>
      </c>
      <c r="AL33" s="24"/>
      <c r="AM33" s="24" cm="1">
        <f t="array" ref="AM33">IF($BV33&lt;0,0,INDEX('Data 1.1'!$E$13:INDEX('Data 1.1'!$BX:$BX, $R$1), $BV33,AM$2))</f>
        <v>37.447000000000003</v>
      </c>
      <c r="AN33" s="24" cm="1">
        <f t="array" ref="AN33">IF($BV33&lt;0,0,INDEX('Data 1.1'!$E$13:INDEX('Data 1.1'!$BX:$BX, $R$1), $BV33,AN$2))</f>
        <v>0.182</v>
      </c>
      <c r="AO33" s="24" cm="1">
        <f t="array" ref="AO33">IF($BV33&lt;0,0,INDEX('Data 1.1'!$E$13:INDEX('Data 1.1'!$BX:$BX, $R$1), $BV33,AO$2))</f>
        <v>33.579000000000001</v>
      </c>
      <c r="AP33" s="24" cm="1">
        <f t="array" ref="AP33">IF($BV33&lt;0,0,INDEX('Data 1.1'!$E$13:INDEX('Data 1.1'!$BX:$BX, $R$1), $BV33,AP$2))</f>
        <v>665.17499999999995</v>
      </c>
      <c r="AQ33" s="24" cm="1">
        <f t="array" ref="AQ33">IF($BV33&lt;0,0,INDEX('Data 1.1'!$E$13:INDEX('Data 1.1'!$BX:$BX, $R$1), $BV33,AQ$2))</f>
        <v>3.2269999999999999</v>
      </c>
      <c r="AR33" s="24" cm="1">
        <f t="array" ref="AR33">IF($BV33&lt;0,0,INDEX('Data 1.1'!$E$13:INDEX('Data 1.1'!$BX:$BX, $R$1), $BV33,AR$2))</f>
        <v>8.81</v>
      </c>
      <c r="AS33" s="24" cm="1">
        <f t="array" ref="AS33">IF($BV33&lt;0,0,INDEX('Data 1.1'!$E$13:INDEX('Data 1.1'!$BX:$BX, $R$1), $BV33,AS$2))</f>
        <v>702.62199999999996</v>
      </c>
      <c r="AT33" s="24" cm="1">
        <f t="array" ref="AT33">IF($BV33&lt;0,0,INDEX('Data 1.1'!$E$13:INDEX('Data 1.1'!$BX:$BX, $R$1), $BV33,AT$2))</f>
        <v>3.4079999999999999</v>
      </c>
      <c r="AU33" s="24" cm="1">
        <f t="array" ref="AU33">IF($BV33&lt;0,0,INDEX('Data 1.1'!$E$13:INDEX('Data 1.1'!$BX:$BX, $R$1), $BV33,AU$2))</f>
        <v>8.157</v>
      </c>
      <c r="AV33" s="24"/>
      <c r="AW33" s="24" cm="1">
        <f t="array" ref="AW33">IF($BV33&lt;0,0,INDEX('Data 1.1'!$E$13:INDEX('Data 1.1'!$BX:$BX, $R$1), $BV33,AW$2))</f>
        <v>139.87799999999999</v>
      </c>
      <c r="AX33" s="24" cm="1">
        <f t="array" ref="AX33">IF($BV33&lt;0,0,INDEX('Data 1.1'!$E$13:INDEX('Data 1.1'!$BX:$BX, $R$1), $BV33,AX$2))</f>
        <v>0.67900000000000005</v>
      </c>
      <c r="AY33" s="24" cm="1">
        <f t="array" ref="AY33">IF($BV33&lt;0,0,INDEX('Data 1.1'!$E$13:INDEX('Data 1.1'!$BX:$BX, $R$1), $BV33,AY$2))</f>
        <v>15.733000000000001</v>
      </c>
      <c r="AZ33" s="24"/>
      <c r="BA33" s="24" cm="1">
        <f t="array" ref="BA33">IF($BV33&lt;0,0,INDEX('Data 1.1'!$E$13:INDEX('Data 1.1'!$BX:$BX, $R$1), $BV33,BA$2))</f>
        <v>842.49900000000002</v>
      </c>
      <c r="BB33" s="24" cm="1">
        <f t="array" ref="BB33">IF($BV33&lt;0,0,INDEX('Data 1.1'!$E$13:INDEX('Data 1.1'!$BX:$BX, $R$1), $BV33,BB$2))</f>
        <v>4.0869999999999997</v>
      </c>
      <c r="BC33" s="24" cm="1">
        <f t="array" ref="BC33">IF($BV33&lt;0,0,INDEX('Data 1.1'!$E$13:INDEX('Data 1.1'!$BX:$BX, $R$1), $BV33,BC$2))</f>
        <v>7.9210000000000003</v>
      </c>
      <c r="BD33" s="24"/>
      <c r="BE33" s="24" cm="1">
        <f t="array" ref="BE33">IF($BV33&lt;0,0,INDEX('Data 1.1'!$E$13:INDEX('Data 1.1'!$BX:$BX, $R$1), $BV33,BE$2))</f>
        <v>2357.1419999999998</v>
      </c>
      <c r="BF33" s="24" cm="1">
        <f t="array" ref="BF33">IF($BV33&lt;0,0,INDEX('Data 1.1'!$E$13:INDEX('Data 1.1'!$BX:$BX, $R$1), $BV33,BF$2))</f>
        <v>11.433999999999999</v>
      </c>
      <c r="BG33" s="24" cm="1">
        <f t="array" ref="BG33">IF($BV33&lt;0,0,INDEX('Data 1.1'!$E$13:INDEX('Data 1.1'!$BX:$BX, $R$1), $BV33,BG$2))</f>
        <v>3.98</v>
      </c>
      <c r="BH33" s="24" cm="1">
        <f t="array" ref="BH33">IF($BV33&lt;0,0,INDEX('Data 1.1'!$E$13:INDEX('Data 1.1'!$BX:$BX, $R$1), $BV33,BH$2))</f>
        <v>3081.9360000000001</v>
      </c>
      <c r="BI33" s="24" cm="1">
        <f t="array" ref="BI33">IF($BV33&lt;0,0,INDEX('Data 1.1'!$E$13:INDEX('Data 1.1'!$BX:$BX, $R$1), $BV33,BI$2))</f>
        <v>14.95</v>
      </c>
      <c r="BJ33" s="24" cm="1">
        <f t="array" ref="BJ33">IF($BV33&lt;0,0,INDEX('Data 1.1'!$E$13:INDEX('Data 1.1'!$BX:$BX, $R$1), $BV33,BJ$2))</f>
        <v>3.0030000000000001</v>
      </c>
      <c r="BK33" s="24" cm="1">
        <f t="array" ref="BK33">IF($BV33&lt;0,0,INDEX('Data 1.1'!$E$13:INDEX('Data 1.1'!$BX:$BX, $R$1), $BV33,BK$2))</f>
        <v>5439.0780000000004</v>
      </c>
      <c r="BL33" s="24" cm="1">
        <f t="array" ref="BL33">IF($BV33&lt;0,0,INDEX('Data 1.1'!$E$13:INDEX('Data 1.1'!$BX:$BX, $R$1), $BV33,BL$2))</f>
        <v>26.385000000000002</v>
      </c>
      <c r="BM33" s="24" cm="1">
        <f t="array" ref="BM33">IF($BV33&lt;0,0,INDEX('Data 1.1'!$E$13:INDEX('Data 1.1'!$BX:$BX, $R$1), $BV33,BM$2))</f>
        <v>1.56</v>
      </c>
      <c r="BN33" s="24"/>
      <c r="BO33" s="24" cm="1">
        <f t="array" ref="BO33">IF($BV33&lt;0,0,INDEX('Data 1.1'!$E$13:INDEX('Data 1.1'!$BX:$BX, $R$1), $BV33,BO$2))</f>
        <v>6408.0569999999998</v>
      </c>
      <c r="BP33" s="24" cm="1">
        <f t="array" ref="BP33">IF($BV33&lt;0,0,INDEX('Data 1.1'!$E$13:INDEX('Data 1.1'!$BX:$BX, $R$1), $BV33,BP$2))</f>
        <v>31.085000000000001</v>
      </c>
      <c r="BQ33" s="24" cm="1">
        <f t="array" ref="BQ33">IF($BV33&lt;0,0,INDEX('Data 1.1'!$E$13:INDEX('Data 1.1'!$BX:$BX, $R$1), $BV33,BQ$2))</f>
        <v>0.623</v>
      </c>
      <c r="BR33" s="24"/>
      <c r="BS33" s="24" cm="1">
        <f t="array" ref="BS33">IF($BV33&lt;0,0,INDEX('Data 1.1'!$E$13:INDEX('Data 1.1'!$BX:$BX, $R$1), $BV33,BS$2))</f>
        <v>20614.460999999999</v>
      </c>
      <c r="BT33" s="24" cm="1">
        <f t="array" ref="BT33">IF($BV33&lt;0,0,INDEX('Data 1.1'!$E$13:INDEX('Data 1.1'!$BX:$BX, $R$1), $BV33,BT$2))</f>
        <v>100</v>
      </c>
      <c r="BU33" s="24" cm="1">
        <f t="array" ref="BU33">IF($BV33&lt;0,0,INDEX('Data 1.1'!$E$13:INDEX('Data 1.1'!$BX:$BX, $R$1), $BV33,BU$2))</f>
        <v>5.3999999999999999E-2</v>
      </c>
      <c r="BV33" s="12">
        <f>BV32+1</f>
        <v>24</v>
      </c>
    </row>
    <row r="34" spans="16:74">
      <c r="P34" s="55" t="str">
        <f>TEXT(DATE(YEAR(P30)+1,1,1),"yyyy") &amp; "-" &amp; TEXT(DATE(YEAR(P30)+2,1,1),"yy")</f>
        <v>2024-25</v>
      </c>
      <c r="Q34" s="70" t="s">
        <v>95</v>
      </c>
      <c r="R34" s="70" t="s">
        <v>95</v>
      </c>
      <c r="S34" s="70" t="s">
        <v>95</v>
      </c>
      <c r="T34" s="70" t="s">
        <v>95</v>
      </c>
      <c r="U34" s="70" t="s">
        <v>95</v>
      </c>
      <c r="V34" s="70" t="s">
        <v>95</v>
      </c>
      <c r="W34" s="70" t="s">
        <v>95</v>
      </c>
      <c r="X34" s="70" t="s">
        <v>95</v>
      </c>
      <c r="Y34" s="70" t="s">
        <v>95</v>
      </c>
      <c r="Z34" s="70" t="s">
        <v>95</v>
      </c>
      <c r="AA34" s="70" t="s">
        <v>95</v>
      </c>
      <c r="AB34" s="70" t="s">
        <v>95</v>
      </c>
      <c r="AC34" s="70" t="s">
        <v>95</v>
      </c>
      <c r="AD34" s="70" t="s">
        <v>95</v>
      </c>
      <c r="AE34" s="70" t="s">
        <v>95</v>
      </c>
      <c r="AF34" s="70" t="s">
        <v>95</v>
      </c>
      <c r="AG34" s="70" t="s">
        <v>95</v>
      </c>
      <c r="AH34" s="70" t="s">
        <v>95</v>
      </c>
      <c r="AI34" s="70" t="s">
        <v>95</v>
      </c>
      <c r="AJ34" s="70" t="s">
        <v>95</v>
      </c>
      <c r="AK34" s="70" t="s">
        <v>95</v>
      </c>
      <c r="AL34" s="70" t="s">
        <v>95</v>
      </c>
      <c r="AM34" s="70" t="s">
        <v>95</v>
      </c>
      <c r="AN34" s="70" t="s">
        <v>95</v>
      </c>
      <c r="AO34" s="70" t="s">
        <v>95</v>
      </c>
      <c r="AP34" s="70" t="s">
        <v>95</v>
      </c>
      <c r="AQ34" s="70" t="s">
        <v>95</v>
      </c>
      <c r="AR34" s="70" t="s">
        <v>95</v>
      </c>
      <c r="AS34" s="70" t="s">
        <v>95</v>
      </c>
      <c r="AT34" s="70" t="s">
        <v>95</v>
      </c>
      <c r="AU34" s="70" t="s">
        <v>95</v>
      </c>
      <c r="AV34" s="70" t="s">
        <v>95</v>
      </c>
      <c r="AW34" s="70" t="s">
        <v>95</v>
      </c>
      <c r="AX34" s="70" t="s">
        <v>95</v>
      </c>
      <c r="AY34" s="70" t="s">
        <v>95</v>
      </c>
      <c r="AZ34" s="70" t="s">
        <v>95</v>
      </c>
      <c r="BA34" s="70" t="s">
        <v>95</v>
      </c>
      <c r="BB34" s="70" t="s">
        <v>95</v>
      </c>
      <c r="BC34" s="70" t="s">
        <v>95</v>
      </c>
      <c r="BD34" s="70" t="s">
        <v>95</v>
      </c>
      <c r="BE34" s="70" t="s">
        <v>95</v>
      </c>
      <c r="BF34" s="70" t="s">
        <v>95</v>
      </c>
      <c r="BG34" s="70" t="s">
        <v>95</v>
      </c>
      <c r="BH34" s="70" t="s">
        <v>95</v>
      </c>
      <c r="BI34" s="70" t="s">
        <v>95</v>
      </c>
      <c r="BJ34" s="70" t="s">
        <v>95</v>
      </c>
      <c r="BK34" s="70" t="s">
        <v>95</v>
      </c>
      <c r="BL34" s="70" t="s">
        <v>95</v>
      </c>
      <c r="BM34" s="70" t="s">
        <v>95</v>
      </c>
      <c r="BN34" s="70" t="s">
        <v>95</v>
      </c>
      <c r="BO34" s="70" t="s">
        <v>95</v>
      </c>
      <c r="BP34" s="70" t="s">
        <v>95</v>
      </c>
      <c r="BQ34" s="70" t="s">
        <v>95</v>
      </c>
      <c r="BR34" s="70" t="s">
        <v>95</v>
      </c>
      <c r="BS34" s="70" t="s">
        <v>95</v>
      </c>
      <c r="BT34" s="70" t="s">
        <v>95</v>
      </c>
      <c r="BU34" s="70" t="s">
        <v>95</v>
      </c>
    </row>
    <row r="35" spans="16:74">
      <c r="P35" s="35" t="str">
        <f>TEXT(DATE(YEAR(P30)+1,9,1), "mmm-yy")</f>
        <v>Sep-24</v>
      </c>
      <c r="Q35" s="24" cm="1">
        <f t="array" ref="Q35">IF($BV35&lt;0,0,INDEX('Data 1.1'!$E$13:INDEX('Data 1.1'!$BX:$BX, $R$1), $BV35,Q$2))</f>
        <v>13736.725</v>
      </c>
      <c r="R35" s="24" cm="1">
        <f t="array" ref="R35">IF($BV35&lt;0,0,INDEX('Data 1.1'!$E$13:INDEX('Data 1.1'!$BX:$BX, $R$1), $BV35,R$2))</f>
        <v>66.366</v>
      </c>
      <c r="S35" s="24" cm="1">
        <f t="array" ref="S35">IF($BV35&lt;0,0,INDEX('Data 1.1'!$E$13:INDEX('Data 1.1'!$BX:$BX, $R$1), $BV35,S$2))</f>
        <v>0.32600000000000001</v>
      </c>
      <c r="T35" s="24"/>
      <c r="U35" s="24" cm="1">
        <f t="array" ref="U35">IF($BV35&lt;0,0,INDEX('Data 1.1'!$E$13:INDEX('Data 1.1'!$BX:$BX, $R$1), $BV35,U$2))</f>
        <v>57.951999999999998</v>
      </c>
      <c r="V35" s="24" cm="1">
        <f t="array" ref="V35">IF($BV35&lt;0,0,INDEX('Data 1.1'!$E$13:INDEX('Data 1.1'!$BX:$BX, $R$1), $BV35,V$2))</f>
        <v>0.28000000000000003</v>
      </c>
      <c r="W35" s="24" cm="1">
        <f t="array" ref="W35">IF($BV35&lt;0,0,INDEX('Data 1.1'!$E$13:INDEX('Data 1.1'!$BX:$BX, $R$1), $BV35,W$2))</f>
        <v>30.986000000000001</v>
      </c>
      <c r="X35" s="24" cm="1">
        <f t="array" ref="X35">IF($BV35&lt;0,0,INDEX('Data 1.1'!$E$13:INDEX('Data 1.1'!$BX:$BX, $R$1), $BV35,X$2))</f>
        <v>457.09</v>
      </c>
      <c r="Y35" s="24" cm="1">
        <f t="array" ref="Y35">IF($BV35&lt;0,0,INDEX('Data 1.1'!$E$13:INDEX('Data 1.1'!$BX:$BX, $R$1), $BV35,Y$2))</f>
        <v>2.2080000000000002</v>
      </c>
      <c r="Z35" s="24" cm="1">
        <f t="array" ref="Z35">IF($BV35&lt;0,0,INDEX('Data 1.1'!$E$13:INDEX('Data 1.1'!$BX:$BX, $R$1), $BV35,Z$2))</f>
        <v>4.6340000000000003</v>
      </c>
      <c r="AA35" s="24" cm="1">
        <f t="array" ref="AA35">IF($BV35&lt;0,0,INDEX('Data 1.1'!$E$13:INDEX('Data 1.1'!$BX:$BX, $R$1), $BV35,AA$2))</f>
        <v>515.04300000000001</v>
      </c>
      <c r="AB35" s="24" cm="1">
        <f t="array" ref="AB35">IF($BV35&lt;0,0,INDEX('Data 1.1'!$E$13:INDEX('Data 1.1'!$BX:$BX, $R$1), $BV35,AB$2))</f>
        <v>2.488</v>
      </c>
      <c r="AC35" s="24" cm="1">
        <f t="array" ref="AC35">IF($BV35&lt;0,0,INDEX('Data 1.1'!$E$13:INDEX('Data 1.1'!$BX:$BX, $R$1), $BV35,AC$2))</f>
        <v>2.6560000000000001</v>
      </c>
      <c r="AD35" s="24"/>
      <c r="AE35" s="24" cm="1">
        <f t="array" ref="AE35">IF($BV35&lt;0,0,INDEX('Data 1.1'!$E$13:INDEX('Data 1.1'!$BX:$BX, $R$1), $BV35,AE$2))</f>
        <v>14251.768</v>
      </c>
      <c r="AF35" s="24" cm="1">
        <f t="array" ref="AF35">IF($BV35&lt;0,0,INDEX('Data 1.1'!$E$13:INDEX('Data 1.1'!$BX:$BX, $R$1), $BV35,AF$2))</f>
        <v>68.853999999999999</v>
      </c>
      <c r="AG35" s="24" cm="1">
        <f t="array" ref="AG35">IF($BV35&lt;0,0,INDEX('Data 1.1'!$E$13:INDEX('Data 1.1'!$BX:$BX, $R$1), $BV35,AG$2))</f>
        <v>0.30399999999999999</v>
      </c>
      <c r="AH35" s="24"/>
      <c r="AI35" s="24" cm="1">
        <f t="array" ref="AI35">IF($BV35&lt;0,0,INDEX('Data 1.1'!$E$13:INDEX('Data 1.1'!$BX:$BX, $R$1), $BV35,AI$2))</f>
        <v>155.19900000000001</v>
      </c>
      <c r="AJ35" s="24" cm="1">
        <f t="array" ref="AJ35">IF($BV35&lt;0,0,INDEX('Data 1.1'!$E$13:INDEX('Data 1.1'!$BX:$BX, $R$1), $BV35,AJ$2))</f>
        <v>0.75</v>
      </c>
      <c r="AK35" s="24" cm="1">
        <f t="array" ref="AK35">IF($BV35&lt;0,0,INDEX('Data 1.1'!$E$13:INDEX('Data 1.1'!$BX:$BX, $R$1), $BV35,AK$2))</f>
        <v>18.149000000000001</v>
      </c>
      <c r="AL35" s="24"/>
      <c r="AM35" s="24" cm="1">
        <f t="array" ref="AM35">IF($BV35&lt;0,0,INDEX('Data 1.1'!$E$13:INDEX('Data 1.1'!$BX:$BX, $R$1), $BV35,AM$2))</f>
        <v>61.225999999999999</v>
      </c>
      <c r="AN35" s="24" cm="1">
        <f t="array" ref="AN35">IF($BV35&lt;0,0,INDEX('Data 1.1'!$E$13:INDEX('Data 1.1'!$BX:$BX, $R$1), $BV35,AN$2))</f>
        <v>0.29599999999999999</v>
      </c>
      <c r="AO35" s="24" cm="1">
        <f t="array" ref="AO35">IF($BV35&lt;0,0,INDEX('Data 1.1'!$E$13:INDEX('Data 1.1'!$BX:$BX, $R$1), $BV35,AO$2))</f>
        <v>29.763000000000002</v>
      </c>
      <c r="AP35" s="24" cm="1">
        <f t="array" ref="AP35">IF($BV35&lt;0,0,INDEX('Data 1.1'!$E$13:INDEX('Data 1.1'!$BX:$BX, $R$1), $BV35,AP$2))</f>
        <v>545.76499999999999</v>
      </c>
      <c r="AQ35" s="24" cm="1">
        <f t="array" ref="AQ35">IF($BV35&lt;0,0,INDEX('Data 1.1'!$E$13:INDEX('Data 1.1'!$BX:$BX, $R$1), $BV35,AQ$2))</f>
        <v>2.637</v>
      </c>
      <c r="AR35" s="24" cm="1">
        <f t="array" ref="AR35">IF($BV35&lt;0,0,INDEX('Data 1.1'!$E$13:INDEX('Data 1.1'!$BX:$BX, $R$1), $BV35,AR$2))</f>
        <v>8.9749999999999996</v>
      </c>
      <c r="AS35" s="24" cm="1">
        <f t="array" ref="AS35">IF($BV35&lt;0,0,INDEX('Data 1.1'!$E$13:INDEX('Data 1.1'!$BX:$BX, $R$1), $BV35,AS$2))</f>
        <v>606.99099999999999</v>
      </c>
      <c r="AT35" s="24" cm="1">
        <f t="array" ref="AT35">IF($BV35&lt;0,0,INDEX('Data 1.1'!$E$13:INDEX('Data 1.1'!$BX:$BX, $R$1), $BV35,AT$2))</f>
        <v>2.9329999999999998</v>
      </c>
      <c r="AU35" s="24" cm="1">
        <f t="array" ref="AU35">IF($BV35&lt;0,0,INDEX('Data 1.1'!$E$13:INDEX('Data 1.1'!$BX:$BX, $R$1), $BV35,AU$2))</f>
        <v>8.8109999999999999</v>
      </c>
      <c r="AV35" s="24"/>
      <c r="AW35" s="24" cm="1">
        <f t="array" ref="AW35">IF($BV35&lt;0,0,INDEX('Data 1.1'!$E$13:INDEX('Data 1.1'!$BX:$BX, $R$1), $BV35,AW$2))</f>
        <v>133.77600000000001</v>
      </c>
      <c r="AX35" s="24" cm="1">
        <f t="array" ref="AX35">IF($BV35&lt;0,0,INDEX('Data 1.1'!$E$13:INDEX('Data 1.1'!$BX:$BX, $R$1), $BV35,AX$2))</f>
        <v>0.64600000000000002</v>
      </c>
      <c r="AY35" s="24" cm="1">
        <f t="array" ref="AY35">IF($BV35&lt;0,0,INDEX('Data 1.1'!$E$13:INDEX('Data 1.1'!$BX:$BX, $R$1), $BV35,AY$2))</f>
        <v>20.181999999999999</v>
      </c>
      <c r="AZ35" s="24"/>
      <c r="BA35" s="24" cm="1">
        <f t="array" ref="BA35">IF($BV35&lt;0,0,INDEX('Data 1.1'!$E$13:INDEX('Data 1.1'!$BX:$BX, $R$1), $BV35,BA$2))</f>
        <v>740.76700000000005</v>
      </c>
      <c r="BB35" s="24" cm="1">
        <f t="array" ref="BB35">IF($BV35&lt;0,0,INDEX('Data 1.1'!$E$13:INDEX('Data 1.1'!$BX:$BX, $R$1), $BV35,BB$2))</f>
        <v>3.5790000000000002</v>
      </c>
      <c r="BC35" s="24" cm="1">
        <f t="array" ref="BC35">IF($BV35&lt;0,0,INDEX('Data 1.1'!$E$13:INDEX('Data 1.1'!$BX:$BX, $R$1), $BV35,BC$2))</f>
        <v>8.157</v>
      </c>
      <c r="BD35" s="24"/>
      <c r="BE35" s="24" cm="1">
        <f t="array" ref="BE35">IF($BV35&lt;0,0,INDEX('Data 1.1'!$E$13:INDEX('Data 1.1'!$BX:$BX, $R$1), $BV35,BE$2))</f>
        <v>2592.7109999999998</v>
      </c>
      <c r="BF35" s="24" cm="1">
        <f t="array" ref="BF35">IF($BV35&lt;0,0,INDEX('Data 1.1'!$E$13:INDEX('Data 1.1'!$BX:$BX, $R$1), $BV35,BF$2))</f>
        <v>12.526</v>
      </c>
      <c r="BG35" s="24" cm="1">
        <f t="array" ref="BG35">IF($BV35&lt;0,0,INDEX('Data 1.1'!$E$13:INDEX('Data 1.1'!$BX:$BX, $R$1), $BV35,BG$2))</f>
        <v>3.0990000000000002</v>
      </c>
      <c r="BH35" s="24" cm="1">
        <f t="array" ref="BH35">IF($BV35&lt;0,0,INDEX('Data 1.1'!$E$13:INDEX('Data 1.1'!$BX:$BX, $R$1), $BV35,BH$2))</f>
        <v>2958.0050000000001</v>
      </c>
      <c r="BI35" s="24" cm="1">
        <f t="array" ref="BI35">IF($BV35&lt;0,0,INDEX('Data 1.1'!$E$13:INDEX('Data 1.1'!$BX:$BX, $R$1), $BV35,BI$2))</f>
        <v>14.291</v>
      </c>
      <c r="BJ35" s="24" cm="1">
        <f t="array" ref="BJ35">IF($BV35&lt;0,0,INDEX('Data 1.1'!$E$13:INDEX('Data 1.1'!$BX:$BX, $R$1), $BV35,BJ$2))</f>
        <v>2.698</v>
      </c>
      <c r="BK35" s="24" cm="1">
        <f t="array" ref="BK35">IF($BV35&lt;0,0,INDEX('Data 1.1'!$E$13:INDEX('Data 1.1'!$BX:$BX, $R$1), $BV35,BK$2))</f>
        <v>5550.7160000000003</v>
      </c>
      <c r="BL35" s="24" cm="1">
        <f t="array" ref="BL35">IF($BV35&lt;0,0,INDEX('Data 1.1'!$E$13:INDEX('Data 1.1'!$BX:$BX, $R$1), $BV35,BL$2))</f>
        <v>26.817</v>
      </c>
      <c r="BM35" s="24" cm="1">
        <f t="array" ref="BM35">IF($BV35&lt;0,0,INDEX('Data 1.1'!$E$13:INDEX('Data 1.1'!$BX:$BX, $R$1), $BV35,BM$2))</f>
        <v>0.998</v>
      </c>
      <c r="BN35" s="24"/>
      <c r="BO35" s="24" cm="1">
        <f t="array" ref="BO35">IF($BV35&lt;0,0,INDEX('Data 1.1'!$E$13:INDEX('Data 1.1'!$BX:$BX, $R$1), $BV35,BO$2))</f>
        <v>6446.6809999999996</v>
      </c>
      <c r="BP35" s="24" cm="1">
        <f t="array" ref="BP35">IF($BV35&lt;0,0,INDEX('Data 1.1'!$E$13:INDEX('Data 1.1'!$BX:$BX, $R$1), $BV35,BP$2))</f>
        <v>31.146000000000001</v>
      </c>
      <c r="BQ35" s="24" cm="1">
        <f t="array" ref="BQ35">IF($BV35&lt;0,0,INDEX('Data 1.1'!$E$13:INDEX('Data 1.1'!$BX:$BX, $R$1), $BV35,BQ$2))</f>
        <v>0.65</v>
      </c>
      <c r="BR35" s="24"/>
      <c r="BS35" s="24" cm="1">
        <f t="array" ref="BS35">IF($BV35&lt;0,0,INDEX('Data 1.1'!$E$13:INDEX('Data 1.1'!$BX:$BX, $R$1), $BV35,BS$2))</f>
        <v>20698.449000000001</v>
      </c>
      <c r="BT35" s="24" cm="1">
        <f t="array" ref="BT35">IF($BV35&lt;0,0,INDEX('Data 1.1'!$E$13:INDEX('Data 1.1'!$BX:$BX, $R$1), $BV35,BT$2))</f>
        <v>100</v>
      </c>
      <c r="BU35" s="24" cm="1">
        <f t="array" ref="BU35">IF($BV35&lt;0,0,INDEX('Data 1.1'!$E$13:INDEX('Data 1.1'!$BX:$BX, $R$1), $BV35,BU$2))</f>
        <v>6.7000000000000004E-2</v>
      </c>
      <c r="BV35" s="12">
        <f>BV33+1</f>
        <v>25</v>
      </c>
    </row>
    <row r="36" spans="16:74">
      <c r="P36" s="35" t="str">
        <f>TEXT(DATE(YEAR(P30)+1,12,1), "mmm-yy")</f>
        <v>Dec-24</v>
      </c>
      <c r="Q36" s="24" cm="1">
        <f t="array" ref="Q36">IF($BV36&lt;0,0,INDEX('Data 1.1'!$E$13:INDEX('Data 1.1'!$BX:$BX, $R$1), $BV36,Q$2))</f>
        <v>13889.638000000001</v>
      </c>
      <c r="R36" s="24" cm="1">
        <f t="array" ref="R36">IF($BV36&lt;0,0,INDEX('Data 1.1'!$E$13:INDEX('Data 1.1'!$BX:$BX, $R$1), $BV36,R$2))</f>
        <v>66.784999999999997</v>
      </c>
      <c r="S36" s="24" cm="1">
        <f t="array" ref="S36">IF($BV36&lt;0,0,INDEX('Data 1.1'!$E$13:INDEX('Data 1.1'!$BX:$BX, $R$1), $BV36,S$2))</f>
        <v>0.28999999999999998</v>
      </c>
      <c r="T36" s="24"/>
      <c r="U36" s="24" cm="1">
        <f t="array" ref="U36">IF($BV36&lt;0,0,INDEX('Data 1.1'!$E$13:INDEX('Data 1.1'!$BX:$BX, $R$1), $BV36,U$2))</f>
        <v>22.038</v>
      </c>
      <c r="V36" s="24" cm="1">
        <f t="array" ref="V36">IF($BV36&lt;0,0,INDEX('Data 1.1'!$E$13:INDEX('Data 1.1'!$BX:$BX, $R$1), $BV36,V$2))</f>
        <v>0.106</v>
      </c>
      <c r="W36" s="24" cm="1">
        <f t="array" ref="W36">IF($BV36&lt;0,0,INDEX('Data 1.1'!$E$13:INDEX('Data 1.1'!$BX:$BX, $R$1), $BV36,W$2))</f>
        <v>43.289000000000001</v>
      </c>
      <c r="X36" s="24" cm="1">
        <f t="array" ref="X36">IF($BV36&lt;0,0,INDEX('Data 1.1'!$E$13:INDEX('Data 1.1'!$BX:$BX, $R$1), $BV36,X$2))</f>
        <v>448.95699999999999</v>
      </c>
      <c r="Y36" s="24" cm="1">
        <f t="array" ref="Y36">IF($BV36&lt;0,0,INDEX('Data 1.1'!$E$13:INDEX('Data 1.1'!$BX:$BX, $R$1), $BV36,Y$2))</f>
        <v>2.1589999999999998</v>
      </c>
      <c r="Z36" s="24" cm="1">
        <f t="array" ref="Z36">IF($BV36&lt;0,0,INDEX('Data 1.1'!$E$13:INDEX('Data 1.1'!$BX:$BX, $R$1), $BV36,Z$2))</f>
        <v>2.93</v>
      </c>
      <c r="AA36" s="24" cm="1">
        <f t="array" ref="AA36">IF($BV36&lt;0,0,INDEX('Data 1.1'!$E$13:INDEX('Data 1.1'!$BX:$BX, $R$1), $BV36,AA$2))</f>
        <v>470.995</v>
      </c>
      <c r="AB36" s="24" cm="1">
        <f t="array" ref="AB36">IF($BV36&lt;0,0,INDEX('Data 1.1'!$E$13:INDEX('Data 1.1'!$BX:$BX, $R$1), $BV36,AB$2))</f>
        <v>2.2650000000000001</v>
      </c>
      <c r="AC36" s="24" cm="1">
        <f t="array" ref="AC36">IF($BV36&lt;0,0,INDEX('Data 1.1'!$E$13:INDEX('Data 1.1'!$BX:$BX, $R$1), $BV36,AC$2))</f>
        <v>2.4009999999999998</v>
      </c>
      <c r="AD36" s="24"/>
      <c r="AE36" s="24" cm="1">
        <f t="array" ref="AE36">IF($BV36&lt;0,0,INDEX('Data 1.1'!$E$13:INDEX('Data 1.1'!$BX:$BX, $R$1), $BV36,AE$2))</f>
        <v>14360.633</v>
      </c>
      <c r="AF36" s="24" cm="1">
        <f t="array" ref="AF36">IF($BV36&lt;0,0,INDEX('Data 1.1'!$E$13:INDEX('Data 1.1'!$BX:$BX, $R$1), $BV36,AF$2))</f>
        <v>69.05</v>
      </c>
      <c r="AG36" s="24" cm="1">
        <f t="array" ref="AG36">IF($BV36&lt;0,0,INDEX('Data 1.1'!$E$13:INDEX('Data 1.1'!$BX:$BX, $R$1), $BV36,AG$2))</f>
        <v>0.27300000000000002</v>
      </c>
      <c r="AH36" s="24"/>
      <c r="AI36" s="24" cm="1">
        <f t="array" ref="AI36">IF($BV36&lt;0,0,INDEX('Data 1.1'!$E$13:INDEX('Data 1.1'!$BX:$BX, $R$1), $BV36,AI$2))</f>
        <v>127.74299999999999</v>
      </c>
      <c r="AJ36" s="24" cm="1">
        <f t="array" ref="AJ36">IF($BV36&lt;0,0,INDEX('Data 1.1'!$E$13:INDEX('Data 1.1'!$BX:$BX, $R$1), $BV36,AJ$2))</f>
        <v>0.61399999999999999</v>
      </c>
      <c r="AK36" s="24" cm="1">
        <f t="array" ref="AK36">IF($BV36&lt;0,0,INDEX('Data 1.1'!$E$13:INDEX('Data 1.1'!$BX:$BX, $R$1), $BV36,AK$2))</f>
        <v>19.009</v>
      </c>
      <c r="AL36" s="24"/>
      <c r="AM36" s="24" cm="1">
        <f t="array" ref="AM36">IF($BV36&lt;0,0,INDEX('Data 1.1'!$E$13:INDEX('Data 1.1'!$BX:$BX, $R$1), $BV36,AM$2))</f>
        <v>96.335999999999999</v>
      </c>
      <c r="AN36" s="24" cm="1">
        <f t="array" ref="AN36">IF($BV36&lt;0,0,INDEX('Data 1.1'!$E$13:INDEX('Data 1.1'!$BX:$BX, $R$1), $BV36,AN$2))</f>
        <v>0.46300000000000002</v>
      </c>
      <c r="AO36" s="24" cm="1">
        <f t="array" ref="AO36">IF($BV36&lt;0,0,INDEX('Data 1.1'!$E$13:INDEX('Data 1.1'!$BX:$BX, $R$1), $BV36,AO$2))</f>
        <v>24.594999999999999</v>
      </c>
      <c r="AP36" s="24" cm="1">
        <f t="array" ref="AP36">IF($BV36&lt;0,0,INDEX('Data 1.1'!$E$13:INDEX('Data 1.1'!$BX:$BX, $R$1), $BV36,AP$2))</f>
        <v>442.255</v>
      </c>
      <c r="AQ36" s="24" cm="1">
        <f t="array" ref="AQ36">IF($BV36&lt;0,0,INDEX('Data 1.1'!$E$13:INDEX('Data 1.1'!$BX:$BX, $R$1), $BV36,AQ$2))</f>
        <v>2.1259999999999999</v>
      </c>
      <c r="AR36" s="24" cm="1">
        <f t="array" ref="AR36">IF($BV36&lt;0,0,INDEX('Data 1.1'!$E$13:INDEX('Data 1.1'!$BX:$BX, $R$1), $BV36,AR$2))</f>
        <v>10.644</v>
      </c>
      <c r="AS36" s="24" cm="1">
        <f t="array" ref="AS36">IF($BV36&lt;0,0,INDEX('Data 1.1'!$E$13:INDEX('Data 1.1'!$BX:$BX, $R$1), $BV36,AS$2))</f>
        <v>538.59100000000001</v>
      </c>
      <c r="AT36" s="24" cm="1">
        <f t="array" ref="AT36">IF($BV36&lt;0,0,INDEX('Data 1.1'!$E$13:INDEX('Data 1.1'!$BX:$BX, $R$1), $BV36,AT$2))</f>
        <v>2.59</v>
      </c>
      <c r="AU36" s="24" cm="1">
        <f t="array" ref="AU36">IF($BV36&lt;0,0,INDEX('Data 1.1'!$E$13:INDEX('Data 1.1'!$BX:$BX, $R$1), $BV36,AU$2))</f>
        <v>10.583</v>
      </c>
      <c r="AV36" s="24"/>
      <c r="AW36" s="24" cm="1">
        <f t="array" ref="AW36">IF($BV36&lt;0,0,INDEX('Data 1.1'!$E$13:INDEX('Data 1.1'!$BX:$BX, $R$1), $BV36,AW$2))</f>
        <v>172.583</v>
      </c>
      <c r="AX36" s="24" cm="1">
        <f t="array" ref="AX36">IF($BV36&lt;0,0,INDEX('Data 1.1'!$E$13:INDEX('Data 1.1'!$BX:$BX, $R$1), $BV36,AX$2))</f>
        <v>0.83</v>
      </c>
      <c r="AY36" s="24" cm="1">
        <f t="array" ref="AY36">IF($BV36&lt;0,0,INDEX('Data 1.1'!$E$13:INDEX('Data 1.1'!$BX:$BX, $R$1), $BV36,AY$2))</f>
        <v>22.564</v>
      </c>
      <c r="AZ36" s="24"/>
      <c r="BA36" s="24" cm="1">
        <f t="array" ref="BA36">IF($BV36&lt;0,0,INDEX('Data 1.1'!$E$13:INDEX('Data 1.1'!$BX:$BX, $R$1), $BV36,BA$2))</f>
        <v>711.17399999999998</v>
      </c>
      <c r="BB36" s="24" cm="1">
        <f t="array" ref="BB36">IF($BV36&lt;0,0,INDEX('Data 1.1'!$E$13:INDEX('Data 1.1'!$BX:$BX, $R$1), $BV36,BB$2))</f>
        <v>3.42</v>
      </c>
      <c r="BC36" s="24" cm="1">
        <f t="array" ref="BC36">IF($BV36&lt;0,0,INDEX('Data 1.1'!$E$13:INDEX('Data 1.1'!$BX:$BX, $R$1), $BV36,BC$2))</f>
        <v>10.147</v>
      </c>
      <c r="BD36" s="24"/>
      <c r="BE36" s="24" cm="1">
        <f t="array" ref="BE36">IF($BV36&lt;0,0,INDEX('Data 1.1'!$E$13:INDEX('Data 1.1'!$BX:$BX, $R$1), $BV36,BE$2))</f>
        <v>2540.1289999999999</v>
      </c>
      <c r="BF36" s="24" cm="1">
        <f t="array" ref="BF36">IF($BV36&lt;0,0,INDEX('Data 1.1'!$E$13:INDEX('Data 1.1'!$BX:$BX, $R$1), $BV36,BF$2))</f>
        <v>12.214</v>
      </c>
      <c r="BG36" s="24" cm="1">
        <f t="array" ref="BG36">IF($BV36&lt;0,0,INDEX('Data 1.1'!$E$13:INDEX('Data 1.1'!$BX:$BX, $R$1), $BV36,BG$2))</f>
        <v>3.609</v>
      </c>
      <c r="BH36" s="24" cm="1">
        <f t="array" ref="BH36">IF($BV36&lt;0,0,INDEX('Data 1.1'!$E$13:INDEX('Data 1.1'!$BX:$BX, $R$1), $BV36,BH$2))</f>
        <v>3057.7269999999999</v>
      </c>
      <c r="BI36" s="24" cm="1">
        <f t="array" ref="BI36">IF($BV36&lt;0,0,INDEX('Data 1.1'!$E$13:INDEX('Data 1.1'!$BX:$BX, $R$1), $BV36,BI$2))</f>
        <v>14.702</v>
      </c>
      <c r="BJ36" s="24" cm="1">
        <f t="array" ref="BJ36">IF($BV36&lt;0,0,INDEX('Data 1.1'!$E$13:INDEX('Data 1.1'!$BX:$BX, $R$1), $BV36,BJ$2))</f>
        <v>3.319</v>
      </c>
      <c r="BK36" s="24" cm="1">
        <f t="array" ref="BK36">IF($BV36&lt;0,0,INDEX('Data 1.1'!$E$13:INDEX('Data 1.1'!$BX:$BX, $R$1), $BV36,BK$2))</f>
        <v>5597.8559999999998</v>
      </c>
      <c r="BL36" s="24" cm="1">
        <f t="array" ref="BL36">IF($BV36&lt;0,0,INDEX('Data 1.1'!$E$13:INDEX('Data 1.1'!$BX:$BX, $R$1), $BV36,BL$2))</f>
        <v>26.916</v>
      </c>
      <c r="BM36" s="24" cm="1">
        <f t="array" ref="BM36">IF($BV36&lt;0,0,INDEX('Data 1.1'!$E$13:INDEX('Data 1.1'!$BX:$BX, $R$1), $BV36,BM$2))</f>
        <v>1.68</v>
      </c>
      <c r="BN36" s="24"/>
      <c r="BO36" s="24" cm="1">
        <f t="array" ref="BO36">IF($BV36&lt;0,0,INDEX('Data 1.1'!$E$13:INDEX('Data 1.1'!$BX:$BX, $R$1), $BV36,BO$2))</f>
        <v>6436.7730000000001</v>
      </c>
      <c r="BP36" s="24" cm="1">
        <f t="array" ref="BP36">IF($BV36&lt;0,0,INDEX('Data 1.1'!$E$13:INDEX('Data 1.1'!$BX:$BX, $R$1), $BV36,BP$2))</f>
        <v>30.95</v>
      </c>
      <c r="BQ36" s="24" cm="1">
        <f t="array" ref="BQ36">IF($BV36&lt;0,0,INDEX('Data 1.1'!$E$13:INDEX('Data 1.1'!$BX:$BX, $R$1), $BV36,BQ$2))</f>
        <v>0.60599999999999998</v>
      </c>
      <c r="BR36" s="24"/>
      <c r="BS36" s="24" cm="1">
        <f t="array" ref="BS36">IF($BV36&lt;0,0,INDEX('Data 1.1'!$E$13:INDEX('Data 1.1'!$BX:$BX, $R$1), $BV36,BS$2))</f>
        <v>20797.405999999999</v>
      </c>
      <c r="BT36" s="24" cm="1">
        <f t="array" ref="BT36">IF($BV36&lt;0,0,INDEX('Data 1.1'!$E$13:INDEX('Data 1.1'!$BX:$BX, $R$1), $BV36,BT$2))</f>
        <v>100</v>
      </c>
      <c r="BU36" s="24" cm="1">
        <f t="array" ref="BU36">IF($BV36&lt;0,0,INDEX('Data 1.1'!$E$13:INDEX('Data 1.1'!$BX:$BX, $R$1), $BV36,BU$2))</f>
        <v>5.6000000000000001E-2</v>
      </c>
      <c r="BV36" s="12">
        <f>BV35+1</f>
        <v>26</v>
      </c>
    </row>
    <row r="37" spans="16:74">
      <c r="P37" s="35" t="str">
        <f>TEXT(DATE(YEAR(P30)+2,3,1), "mmm-yy")</f>
        <v>Mar-25</v>
      </c>
      <c r="Q37" s="24" cm="1">
        <f t="array" ref="Q37">IF($BV37&lt;0,0,INDEX('Data 1.1'!$E$13:INDEX('Data 1.1'!$BX:$BX, $R$1), $BV37,Q$2))</f>
        <v>13822.960999999999</v>
      </c>
      <c r="R37" s="24" cm="1">
        <f t="array" ref="R37">IF($BV37&lt;0,0,INDEX('Data 1.1'!$E$13:INDEX('Data 1.1'!$BX:$BX, $R$1), $BV37,R$2))</f>
        <v>66.168999999999997</v>
      </c>
      <c r="S37" s="24" cm="1">
        <f t="array" ref="S37">IF($BV37&lt;0,0,INDEX('Data 1.1'!$E$13:INDEX('Data 1.1'!$BX:$BX, $R$1), $BV37,S$2))</f>
        <v>0.312</v>
      </c>
      <c r="T37" s="24"/>
      <c r="U37" s="24" cm="1">
        <f t="array" ref="U37">IF($BV37&lt;0,0,INDEX('Data 1.1'!$E$13:INDEX('Data 1.1'!$BX:$BX, $R$1), $BV37,U$2))</f>
        <v>45.738</v>
      </c>
      <c r="V37" s="24" cm="1">
        <f t="array" ref="V37">IF($BV37&lt;0,0,INDEX('Data 1.1'!$E$13:INDEX('Data 1.1'!$BX:$BX, $R$1), $BV37,V$2))</f>
        <v>0.219</v>
      </c>
      <c r="W37" s="24" cm="1">
        <f t="array" ref="W37">IF($BV37&lt;0,0,INDEX('Data 1.1'!$E$13:INDEX('Data 1.1'!$BX:$BX, $R$1), $BV37,W$2))</f>
        <v>33.975000000000001</v>
      </c>
      <c r="X37" s="24" cm="1">
        <f t="array" ref="X37">IF($BV37&lt;0,0,INDEX('Data 1.1'!$E$13:INDEX('Data 1.1'!$BX:$BX, $R$1), $BV37,X$2))</f>
        <v>525.25400000000002</v>
      </c>
      <c r="Y37" s="24" cm="1">
        <f t="array" ref="Y37">IF($BV37&lt;0,0,INDEX('Data 1.1'!$E$13:INDEX('Data 1.1'!$BX:$BX, $R$1), $BV37,Y$2))</f>
        <v>2.5139999999999998</v>
      </c>
      <c r="Z37" s="24" cm="1">
        <f t="array" ref="Z37">IF($BV37&lt;0,0,INDEX('Data 1.1'!$E$13:INDEX('Data 1.1'!$BX:$BX, $R$1), $BV37,Z$2))</f>
        <v>4.375</v>
      </c>
      <c r="AA37" s="24" cm="1">
        <f t="array" ref="AA37">IF($BV37&lt;0,0,INDEX('Data 1.1'!$E$13:INDEX('Data 1.1'!$BX:$BX, $R$1), $BV37,AA$2))</f>
        <v>570.99300000000005</v>
      </c>
      <c r="AB37" s="24" cm="1">
        <f t="array" ref="AB37">IF($BV37&lt;0,0,INDEX('Data 1.1'!$E$13:INDEX('Data 1.1'!$BX:$BX, $R$1), $BV37,AB$2))</f>
        <v>2.7330000000000001</v>
      </c>
      <c r="AC37" s="24" cm="1">
        <f t="array" ref="AC37">IF($BV37&lt;0,0,INDEX('Data 1.1'!$E$13:INDEX('Data 1.1'!$BX:$BX, $R$1), $BV37,AC$2))</f>
        <v>2.5419999999999998</v>
      </c>
      <c r="AD37" s="24"/>
      <c r="AE37" s="24" cm="1">
        <f t="array" ref="AE37">IF($BV37&lt;0,0,INDEX('Data 1.1'!$E$13:INDEX('Data 1.1'!$BX:$BX, $R$1), $BV37,AE$2))</f>
        <v>14393.954</v>
      </c>
      <c r="AF37" s="24" cm="1">
        <f t="array" ref="AF37">IF($BV37&lt;0,0,INDEX('Data 1.1'!$E$13:INDEX('Data 1.1'!$BX:$BX, $R$1), $BV37,AF$2))</f>
        <v>68.902000000000001</v>
      </c>
      <c r="AG37" s="24" cm="1">
        <f t="array" ref="AG37">IF($BV37&lt;0,0,INDEX('Data 1.1'!$E$13:INDEX('Data 1.1'!$BX:$BX, $R$1), $BV37,AG$2))</f>
        <v>0.27400000000000002</v>
      </c>
      <c r="AH37" s="24"/>
      <c r="AI37" s="24" cm="1">
        <f t="array" ref="AI37">IF($BV37&lt;0,0,INDEX('Data 1.1'!$E$13:INDEX('Data 1.1'!$BX:$BX, $R$1), $BV37,AI$2))</f>
        <v>134.565</v>
      </c>
      <c r="AJ37" s="24" cm="1">
        <f t="array" ref="AJ37">IF($BV37&lt;0,0,INDEX('Data 1.1'!$E$13:INDEX('Data 1.1'!$BX:$BX, $R$1), $BV37,AJ$2))</f>
        <v>0.64400000000000002</v>
      </c>
      <c r="AK37" s="24" cm="1">
        <f t="array" ref="AK37">IF($BV37&lt;0,0,INDEX('Data 1.1'!$E$13:INDEX('Data 1.1'!$BX:$BX, $R$1), $BV37,AK$2))</f>
        <v>19.609000000000002</v>
      </c>
      <c r="AL37" s="24"/>
      <c r="AM37" s="24" cm="1">
        <f t="array" ref="AM37">IF($BV37&lt;0,0,INDEX('Data 1.1'!$E$13:INDEX('Data 1.1'!$BX:$BX, $R$1), $BV37,AM$2))</f>
        <v>110.322</v>
      </c>
      <c r="AN37" s="24" cm="1">
        <f t="array" ref="AN37">IF($BV37&lt;0,0,INDEX('Data 1.1'!$E$13:INDEX('Data 1.1'!$BX:$BX, $R$1), $BV37,AN$2))</f>
        <v>0.52800000000000002</v>
      </c>
      <c r="AO37" s="24" cm="1">
        <f t="array" ref="AO37">IF($BV37&lt;0,0,INDEX('Data 1.1'!$E$13:INDEX('Data 1.1'!$BX:$BX, $R$1), $BV37,AO$2))</f>
        <v>22.170999999999999</v>
      </c>
      <c r="AP37" s="24" cm="1">
        <f t="array" ref="AP37">IF($BV37&lt;0,0,INDEX('Data 1.1'!$E$13:INDEX('Data 1.1'!$BX:$BX, $R$1), $BV37,AP$2))</f>
        <v>494.33300000000003</v>
      </c>
      <c r="AQ37" s="24" cm="1">
        <f t="array" ref="AQ37">IF($BV37&lt;0,0,INDEX('Data 1.1'!$E$13:INDEX('Data 1.1'!$BX:$BX, $R$1), $BV37,AQ$2))</f>
        <v>2.3660000000000001</v>
      </c>
      <c r="AR37" s="24" cm="1">
        <f t="array" ref="AR37">IF($BV37&lt;0,0,INDEX('Data 1.1'!$E$13:INDEX('Data 1.1'!$BX:$BX, $R$1), $BV37,AR$2))</f>
        <v>10.446</v>
      </c>
      <c r="AS37" s="24" cm="1">
        <f t="array" ref="AS37">IF($BV37&lt;0,0,INDEX('Data 1.1'!$E$13:INDEX('Data 1.1'!$BX:$BX, $R$1), $BV37,AS$2))</f>
        <v>604.65499999999997</v>
      </c>
      <c r="AT37" s="24" cm="1">
        <f t="array" ref="AT37">IF($BV37&lt;0,0,INDEX('Data 1.1'!$E$13:INDEX('Data 1.1'!$BX:$BX, $R$1), $BV37,AT$2))</f>
        <v>2.8940000000000001</v>
      </c>
      <c r="AU37" s="24" cm="1">
        <f t="array" ref="AU37">IF($BV37&lt;0,0,INDEX('Data 1.1'!$E$13:INDEX('Data 1.1'!$BX:$BX, $R$1), $BV37,AU$2))</f>
        <v>9.08</v>
      </c>
      <c r="AV37" s="24"/>
      <c r="AW37" s="24" cm="1">
        <f t="array" ref="AW37">IF($BV37&lt;0,0,INDEX('Data 1.1'!$E$13:INDEX('Data 1.1'!$BX:$BX, $R$1), $BV37,AW$2))</f>
        <v>146.12</v>
      </c>
      <c r="AX37" s="24" cm="1">
        <f t="array" ref="AX37">IF($BV37&lt;0,0,INDEX('Data 1.1'!$E$13:INDEX('Data 1.1'!$BX:$BX, $R$1), $BV37,AX$2))</f>
        <v>0.69899999999999995</v>
      </c>
      <c r="AY37" s="24" cm="1">
        <f t="array" ref="AY37">IF($BV37&lt;0,0,INDEX('Data 1.1'!$E$13:INDEX('Data 1.1'!$BX:$BX, $R$1), $BV37,AY$2))</f>
        <v>17.411000000000001</v>
      </c>
      <c r="AZ37" s="24"/>
      <c r="BA37" s="24" cm="1">
        <f t="array" ref="BA37">IF($BV37&lt;0,0,INDEX('Data 1.1'!$E$13:INDEX('Data 1.1'!$BX:$BX, $R$1), $BV37,BA$2))</f>
        <v>750.77499999999998</v>
      </c>
      <c r="BB37" s="24" cm="1">
        <f t="array" ref="BB37">IF($BV37&lt;0,0,INDEX('Data 1.1'!$E$13:INDEX('Data 1.1'!$BX:$BX, $R$1), $BV37,BB$2))</f>
        <v>3.5939999999999999</v>
      </c>
      <c r="BC37" s="24" cm="1">
        <f t="array" ref="BC37">IF($BV37&lt;0,0,INDEX('Data 1.1'!$E$13:INDEX('Data 1.1'!$BX:$BX, $R$1), $BV37,BC$2))</f>
        <v>6.9960000000000004</v>
      </c>
      <c r="BD37" s="24"/>
      <c r="BE37" s="24" cm="1">
        <f t="array" ref="BE37">IF($BV37&lt;0,0,INDEX('Data 1.1'!$E$13:INDEX('Data 1.1'!$BX:$BX, $R$1), $BV37,BE$2))</f>
        <v>2635.8539999999998</v>
      </c>
      <c r="BF37" s="24" cm="1">
        <f t="array" ref="BF37">IF($BV37&lt;0,0,INDEX('Data 1.1'!$E$13:INDEX('Data 1.1'!$BX:$BX, $R$1), $BV37,BF$2))</f>
        <v>12.618</v>
      </c>
      <c r="BG37" s="24" cm="1">
        <f t="array" ref="BG37">IF($BV37&lt;0,0,INDEX('Data 1.1'!$E$13:INDEX('Data 1.1'!$BX:$BX, $R$1), $BV37,BG$2))</f>
        <v>4.0170000000000003</v>
      </c>
      <c r="BH37" s="24" cm="1">
        <f t="array" ref="BH37">IF($BV37&lt;0,0,INDEX('Data 1.1'!$E$13:INDEX('Data 1.1'!$BX:$BX, $R$1), $BV37,BH$2))</f>
        <v>2975.1930000000002</v>
      </c>
      <c r="BI37" s="24" cm="1">
        <f t="array" ref="BI37">IF($BV37&lt;0,0,INDEX('Data 1.1'!$E$13:INDEX('Data 1.1'!$BX:$BX, $R$1), $BV37,BI$2))</f>
        <v>14.242000000000001</v>
      </c>
      <c r="BJ37" s="24" cm="1">
        <f t="array" ref="BJ37">IF($BV37&lt;0,0,INDEX('Data 1.1'!$E$13:INDEX('Data 1.1'!$BX:$BX, $R$1), $BV37,BJ$2))</f>
        <v>2.6829999999999998</v>
      </c>
      <c r="BK37" s="24" cm="1">
        <f t="array" ref="BK37">IF($BV37&lt;0,0,INDEX('Data 1.1'!$E$13:INDEX('Data 1.1'!$BX:$BX, $R$1), $BV37,BK$2))</f>
        <v>5611.0469999999996</v>
      </c>
      <c r="BL37" s="24" cm="1">
        <f t="array" ref="BL37">IF($BV37&lt;0,0,INDEX('Data 1.1'!$E$13:INDEX('Data 1.1'!$BX:$BX, $R$1), $BV37,BL$2))</f>
        <v>26.86</v>
      </c>
      <c r="BM37" s="24" cm="1">
        <f t="array" ref="BM37">IF($BV37&lt;0,0,INDEX('Data 1.1'!$E$13:INDEX('Data 1.1'!$BX:$BX, $R$1), $BV37,BM$2))</f>
        <v>1.304</v>
      </c>
      <c r="BN37" s="24"/>
      <c r="BO37" s="24" cm="1">
        <f t="array" ref="BO37">IF($BV37&lt;0,0,INDEX('Data 1.1'!$E$13:INDEX('Data 1.1'!$BX:$BX, $R$1), $BV37,BO$2))</f>
        <v>6496.3869999999997</v>
      </c>
      <c r="BP37" s="24" cm="1">
        <f t="array" ref="BP37">IF($BV37&lt;0,0,INDEX('Data 1.1'!$E$13:INDEX('Data 1.1'!$BX:$BX, $R$1), $BV37,BP$2))</f>
        <v>31.097999999999999</v>
      </c>
      <c r="BQ37" s="24" cm="1">
        <f t="array" ref="BQ37">IF($BV37&lt;0,0,INDEX('Data 1.1'!$E$13:INDEX('Data 1.1'!$BX:$BX, $R$1), $BV37,BQ$2))</f>
        <v>0.63800000000000001</v>
      </c>
      <c r="BR37" s="24"/>
      <c r="BS37" s="24" cm="1">
        <f t="array" ref="BS37">IF($BV37&lt;0,0,INDEX('Data 1.1'!$E$13:INDEX('Data 1.1'!$BX:$BX, $R$1), $BV37,BS$2))</f>
        <v>20890.341</v>
      </c>
      <c r="BT37" s="24" cm="1">
        <f t="array" ref="BT37">IF($BV37&lt;0,0,INDEX('Data 1.1'!$E$13:INDEX('Data 1.1'!$BX:$BX, $R$1), $BV37,BT$2))</f>
        <v>100</v>
      </c>
      <c r="BU37" s="24" cm="1">
        <f t="array" ref="BU37">IF($BV37&lt;0,0,INDEX('Data 1.1'!$E$13:INDEX('Data 1.1'!$BX:$BX, $R$1), $BV37,BU$2))</f>
        <v>6.0999999999999999E-2</v>
      </c>
      <c r="BV37" s="12">
        <f>BV36+1</f>
        <v>27</v>
      </c>
    </row>
    <row r="38" spans="16:74">
      <c r="P38" s="35" t="str">
        <f>TEXT(DATE(YEAR(P30)+2,6,1), "mmm-yy")</f>
        <v>Jun-25</v>
      </c>
      <c r="Q38" s="24" cm="1">
        <f t="array" ref="Q38">IF($BV38&lt;0,0,INDEX('Data 1.1'!$E$13:INDEX('Data 1.1'!$BX:$BX, $R$1), $BV38,Q$2))</f>
        <v>13971.266</v>
      </c>
      <c r="R38" s="24" cm="1">
        <f t="array" ref="R38">IF($BV38&lt;0,0,INDEX('Data 1.1'!$E$13:INDEX('Data 1.1'!$BX:$BX, $R$1), $BV38,R$2))</f>
        <v>66.608000000000004</v>
      </c>
      <c r="S38" s="24" cm="1">
        <f t="array" ref="S38">IF($BV38&lt;0,0,INDEX('Data 1.1'!$E$13:INDEX('Data 1.1'!$BX:$BX, $R$1), $BV38,S$2))</f>
        <v>0.28899999999999998</v>
      </c>
      <c r="T38" s="24"/>
      <c r="U38" s="24" cm="1">
        <f t="array" ref="U38">IF($BV38&lt;0,0,INDEX('Data 1.1'!$E$13:INDEX('Data 1.1'!$BX:$BX, $R$1), $BV38,U$2))</f>
        <v>41.652999999999999</v>
      </c>
      <c r="V38" s="24" cm="1">
        <f t="array" ref="V38">IF($BV38&lt;0,0,INDEX('Data 1.1'!$E$13:INDEX('Data 1.1'!$BX:$BX, $R$1), $BV38,V$2))</f>
        <v>0.19900000000000001</v>
      </c>
      <c r="W38" s="24" cm="1">
        <f t="array" ref="W38">IF($BV38&lt;0,0,INDEX('Data 1.1'!$E$13:INDEX('Data 1.1'!$BX:$BX, $R$1), $BV38,W$2))</f>
        <v>42.442</v>
      </c>
      <c r="X38" s="24" cm="1">
        <f t="array" ref="X38">IF($BV38&lt;0,0,INDEX('Data 1.1'!$E$13:INDEX('Data 1.1'!$BX:$BX, $R$1), $BV38,X$2))</f>
        <v>491.154</v>
      </c>
      <c r="Y38" s="24" cm="1">
        <f t="array" ref="Y38">IF($BV38&lt;0,0,INDEX('Data 1.1'!$E$13:INDEX('Data 1.1'!$BX:$BX, $R$1), $BV38,Y$2))</f>
        <v>2.3420000000000001</v>
      </c>
      <c r="Z38" s="24" cm="1">
        <f t="array" ref="Z38">IF($BV38&lt;0,0,INDEX('Data 1.1'!$E$13:INDEX('Data 1.1'!$BX:$BX, $R$1), $BV38,Z$2))</f>
        <v>3.9390000000000001</v>
      </c>
      <c r="AA38" s="24" cm="1">
        <f t="array" ref="AA38">IF($BV38&lt;0,0,INDEX('Data 1.1'!$E$13:INDEX('Data 1.1'!$BX:$BX, $R$1), $BV38,AA$2))</f>
        <v>532.80600000000004</v>
      </c>
      <c r="AB38" s="24" cm="1">
        <f t="array" ref="AB38">IF($BV38&lt;0,0,INDEX('Data 1.1'!$E$13:INDEX('Data 1.1'!$BX:$BX, $R$1), $BV38,AB$2))</f>
        <v>2.54</v>
      </c>
      <c r="AC38" s="24" cm="1">
        <f t="array" ref="AC38">IF($BV38&lt;0,0,INDEX('Data 1.1'!$E$13:INDEX('Data 1.1'!$BX:$BX, $R$1), $BV38,AC$2))</f>
        <v>2.6760000000000002</v>
      </c>
      <c r="AD38" s="24"/>
      <c r="AE38" s="24" cm="1">
        <f t="array" ref="AE38">IF($BV38&lt;0,0,INDEX('Data 1.1'!$E$13:INDEX('Data 1.1'!$BX:$BX, $R$1), $BV38,AE$2))</f>
        <v>14504.073</v>
      </c>
      <c r="AF38" s="24" cm="1">
        <f t="array" ref="AF38">IF($BV38&lt;0,0,INDEX('Data 1.1'!$E$13:INDEX('Data 1.1'!$BX:$BX, $R$1), $BV38,AF$2))</f>
        <v>69.149000000000001</v>
      </c>
      <c r="AG38" s="24" cm="1">
        <f t="array" ref="AG38">IF($BV38&lt;0,0,INDEX('Data 1.1'!$E$13:INDEX('Data 1.1'!$BX:$BX, $R$1), $BV38,AG$2))</f>
        <v>0.27500000000000002</v>
      </c>
      <c r="AH38" s="24"/>
      <c r="AI38" s="24" cm="1">
        <f t="array" ref="AI38">IF($BV38&lt;0,0,INDEX('Data 1.1'!$E$13:INDEX('Data 1.1'!$BX:$BX, $R$1), $BV38,AI$2))</f>
        <v>130.732</v>
      </c>
      <c r="AJ38" s="24" cm="1">
        <f t="array" ref="AJ38">IF($BV38&lt;0,0,INDEX('Data 1.1'!$E$13:INDEX('Data 1.1'!$BX:$BX, $R$1), $BV38,AJ$2))</f>
        <v>0.623</v>
      </c>
      <c r="AK38" s="24" cm="1">
        <f t="array" ref="AK38">IF($BV38&lt;0,0,INDEX('Data 1.1'!$E$13:INDEX('Data 1.1'!$BX:$BX, $R$1), $BV38,AK$2))</f>
        <v>22.259</v>
      </c>
      <c r="AL38" s="24"/>
      <c r="AM38" s="24" cm="1">
        <f t="array" ref="AM38">IF($BV38&lt;0,0,INDEX('Data 1.1'!$E$13:INDEX('Data 1.1'!$BX:$BX, $R$1), $BV38,AM$2))</f>
        <v>62.774000000000001</v>
      </c>
      <c r="AN38" s="24" cm="1">
        <f t="array" ref="AN38">IF($BV38&lt;0,0,INDEX('Data 1.1'!$E$13:INDEX('Data 1.1'!$BX:$BX, $R$1), $BV38,AN$2))</f>
        <v>0.29899999999999999</v>
      </c>
      <c r="AO38" s="24" cm="1">
        <f t="array" ref="AO38">IF($BV38&lt;0,0,INDEX('Data 1.1'!$E$13:INDEX('Data 1.1'!$BX:$BX, $R$1), $BV38,AO$2))</f>
        <v>28.646000000000001</v>
      </c>
      <c r="AP38" s="24" cm="1">
        <f t="array" ref="AP38">IF($BV38&lt;0,0,INDEX('Data 1.1'!$E$13:INDEX('Data 1.1'!$BX:$BX, $R$1), $BV38,AP$2))</f>
        <v>545.44000000000005</v>
      </c>
      <c r="AQ38" s="24" cm="1">
        <f t="array" ref="AQ38">IF($BV38&lt;0,0,INDEX('Data 1.1'!$E$13:INDEX('Data 1.1'!$BX:$BX, $R$1), $BV38,AQ$2))</f>
        <v>2.6</v>
      </c>
      <c r="AR38" s="24" cm="1">
        <f t="array" ref="AR38">IF($BV38&lt;0,0,INDEX('Data 1.1'!$E$13:INDEX('Data 1.1'!$BX:$BX, $R$1), $BV38,AR$2))</f>
        <v>9.9700000000000006</v>
      </c>
      <c r="AS38" s="24" cm="1">
        <f t="array" ref="AS38">IF($BV38&lt;0,0,INDEX('Data 1.1'!$E$13:INDEX('Data 1.1'!$BX:$BX, $R$1), $BV38,AS$2))</f>
        <v>608.21400000000006</v>
      </c>
      <c r="AT38" s="24" cm="1">
        <f t="array" ref="AT38">IF($BV38&lt;0,0,INDEX('Data 1.1'!$E$13:INDEX('Data 1.1'!$BX:$BX, $R$1), $BV38,AT$2))</f>
        <v>2.9</v>
      </c>
      <c r="AU38" s="24" cm="1">
        <f t="array" ref="AU38">IF($BV38&lt;0,0,INDEX('Data 1.1'!$E$13:INDEX('Data 1.1'!$BX:$BX, $R$1), $BV38,AU$2))</f>
        <v>9.32</v>
      </c>
      <c r="AV38" s="24"/>
      <c r="AW38" s="24" cm="1">
        <f t="array" ref="AW38">IF($BV38&lt;0,0,INDEX('Data 1.1'!$E$13:INDEX('Data 1.1'!$BX:$BX, $R$1), $BV38,AW$2))</f>
        <v>71.484999999999999</v>
      </c>
      <c r="AX38" s="24" cm="1">
        <f t="array" ref="AX38">IF($BV38&lt;0,0,INDEX('Data 1.1'!$E$13:INDEX('Data 1.1'!$BX:$BX, $R$1), $BV38,AX$2))</f>
        <v>0.34100000000000003</v>
      </c>
      <c r="AY38" s="24" cm="1">
        <f t="array" ref="AY38">IF($BV38&lt;0,0,INDEX('Data 1.1'!$E$13:INDEX('Data 1.1'!$BX:$BX, $R$1), $BV38,AY$2))</f>
        <v>29.443000000000001</v>
      </c>
      <c r="AZ38" s="24"/>
      <c r="BA38" s="24" cm="1">
        <f t="array" ref="BA38">IF($BV38&lt;0,0,INDEX('Data 1.1'!$E$13:INDEX('Data 1.1'!$BX:$BX, $R$1), $BV38,BA$2))</f>
        <v>679.69899999999996</v>
      </c>
      <c r="BB38" s="24" cm="1">
        <f t="array" ref="BB38">IF($BV38&lt;0,0,INDEX('Data 1.1'!$E$13:INDEX('Data 1.1'!$BX:$BX, $R$1), $BV38,BB$2))</f>
        <v>3.24</v>
      </c>
      <c r="BC38" s="24" cm="1">
        <f t="array" ref="BC38">IF($BV38&lt;0,0,INDEX('Data 1.1'!$E$13:INDEX('Data 1.1'!$BX:$BX, $R$1), $BV38,BC$2))</f>
        <v>7.1950000000000003</v>
      </c>
      <c r="BD38" s="24"/>
      <c r="BE38" s="24" cm="1">
        <f t="array" ref="BE38">IF($BV38&lt;0,0,INDEX('Data 1.1'!$E$13:INDEX('Data 1.1'!$BX:$BX, $R$1), $BV38,BE$2))</f>
        <v>2398.8580000000002</v>
      </c>
      <c r="BF38" s="24" cm="1">
        <f t="array" ref="BF38">IF($BV38&lt;0,0,INDEX('Data 1.1'!$E$13:INDEX('Data 1.1'!$BX:$BX, $R$1), $BV38,BF$2))</f>
        <v>11.436999999999999</v>
      </c>
      <c r="BG38" s="24" cm="1">
        <f t="array" ref="BG38">IF($BV38&lt;0,0,INDEX('Data 1.1'!$E$13:INDEX('Data 1.1'!$BX:$BX, $R$1), $BV38,BG$2))</f>
        <v>4.335</v>
      </c>
      <c r="BH38" s="24" cm="1">
        <f t="array" ref="BH38">IF($BV38&lt;0,0,INDEX('Data 1.1'!$E$13:INDEX('Data 1.1'!$BX:$BX, $R$1), $BV38,BH$2))</f>
        <v>3261.8710000000001</v>
      </c>
      <c r="BI38" s="24" cm="1">
        <f t="array" ref="BI38">IF($BV38&lt;0,0,INDEX('Data 1.1'!$E$13:INDEX('Data 1.1'!$BX:$BX, $R$1), $BV38,BI$2))</f>
        <v>15.551</v>
      </c>
      <c r="BJ38" s="24" cm="1">
        <f t="array" ref="BJ38">IF($BV38&lt;0,0,INDEX('Data 1.1'!$E$13:INDEX('Data 1.1'!$BX:$BX, $R$1), $BV38,BJ$2))</f>
        <v>2.121</v>
      </c>
      <c r="BK38" s="24" cm="1">
        <f t="array" ref="BK38">IF($BV38&lt;0,0,INDEX('Data 1.1'!$E$13:INDEX('Data 1.1'!$BX:$BX, $R$1), $BV38,BK$2))</f>
        <v>5660.7290000000003</v>
      </c>
      <c r="BL38" s="24" cm="1">
        <f t="array" ref="BL38">IF($BV38&lt;0,0,INDEX('Data 1.1'!$E$13:INDEX('Data 1.1'!$BX:$BX, $R$1), $BV38,BL$2))</f>
        <v>26.988</v>
      </c>
      <c r="BM38" s="24" cm="1">
        <f t="array" ref="BM38">IF($BV38&lt;0,0,INDEX('Data 1.1'!$E$13:INDEX('Data 1.1'!$BX:$BX, $R$1), $BV38,BM$2))</f>
        <v>1.266</v>
      </c>
      <c r="BN38" s="24"/>
      <c r="BO38" s="24" cm="1">
        <f t="array" ref="BO38">IF($BV38&lt;0,0,INDEX('Data 1.1'!$E$13:INDEX('Data 1.1'!$BX:$BX, $R$1), $BV38,BO$2))</f>
        <v>6471.16</v>
      </c>
      <c r="BP38" s="24" cm="1">
        <f t="array" ref="BP38">IF($BV38&lt;0,0,INDEX('Data 1.1'!$E$13:INDEX('Data 1.1'!$BX:$BX, $R$1), $BV38,BP$2))</f>
        <v>30.850999999999999</v>
      </c>
      <c r="BQ38" s="24" cm="1">
        <f t="array" ref="BQ38">IF($BV38&lt;0,0,INDEX('Data 1.1'!$E$13:INDEX('Data 1.1'!$BX:$BX, $R$1), $BV38,BQ$2))</f>
        <v>0.66100000000000003</v>
      </c>
      <c r="BR38" s="24"/>
      <c r="BS38" s="24" cm="1">
        <f t="array" ref="BS38">IF($BV38&lt;0,0,INDEX('Data 1.1'!$E$13:INDEX('Data 1.1'!$BX:$BX, $R$1), $BV38,BS$2))</f>
        <v>20975.232</v>
      </c>
      <c r="BT38" s="24" cm="1">
        <f t="array" ref="BT38">IF($BV38&lt;0,0,INDEX('Data 1.1'!$E$13:INDEX('Data 1.1'!$BX:$BX, $R$1), $BV38,BT$2))</f>
        <v>100</v>
      </c>
      <c r="BU38" s="24" cm="1">
        <f t="array" ref="BU38">IF($BV38&lt;0,0,INDEX('Data 1.1'!$E$13:INDEX('Data 1.1'!$BX:$BX, $R$1), $BV38,BU$2))</f>
        <v>8.4000000000000005E-2</v>
      </c>
      <c r="BV38" s="12">
        <f>BV37+1</f>
        <v>28</v>
      </c>
    </row>
    <row r="39" spans="16:74">
      <c r="P39" s="55" t="str">
        <f>TEXT(DATE(YEAR(P35)+1,1,1),"yyyy") &amp; "-" &amp; TEXT(DATE(YEAR(P35)+2,1,1),"yy")</f>
        <v>2025-26</v>
      </c>
      <c r="Q39" s="70" t="s">
        <v>95</v>
      </c>
      <c r="R39" s="70" t="s">
        <v>95</v>
      </c>
      <c r="S39" s="70" t="s">
        <v>95</v>
      </c>
      <c r="T39" s="70" t="s">
        <v>95</v>
      </c>
      <c r="U39" s="70" t="s">
        <v>95</v>
      </c>
      <c r="V39" s="70" t="s">
        <v>95</v>
      </c>
      <c r="W39" s="70" t="s">
        <v>95</v>
      </c>
      <c r="X39" s="70" t="s">
        <v>95</v>
      </c>
      <c r="Y39" s="70" t="s">
        <v>95</v>
      </c>
      <c r="Z39" s="70" t="s">
        <v>95</v>
      </c>
      <c r="AA39" s="70" t="s">
        <v>95</v>
      </c>
      <c r="AB39" s="70" t="s">
        <v>95</v>
      </c>
      <c r="AC39" s="70" t="s">
        <v>95</v>
      </c>
      <c r="AD39" s="70" t="s">
        <v>95</v>
      </c>
      <c r="AE39" s="70" t="s">
        <v>95</v>
      </c>
      <c r="AF39" s="70" t="s">
        <v>95</v>
      </c>
      <c r="AG39" s="70" t="s">
        <v>95</v>
      </c>
      <c r="AH39" s="70" t="s">
        <v>95</v>
      </c>
      <c r="AI39" s="70" t="s">
        <v>95</v>
      </c>
      <c r="AJ39" s="70" t="s">
        <v>95</v>
      </c>
      <c r="AK39" s="70" t="s">
        <v>95</v>
      </c>
      <c r="AL39" s="70" t="s">
        <v>95</v>
      </c>
      <c r="AM39" s="70" t="s">
        <v>95</v>
      </c>
      <c r="AN39" s="70" t="s">
        <v>95</v>
      </c>
      <c r="AO39" s="70" t="s">
        <v>95</v>
      </c>
      <c r="AP39" s="70" t="s">
        <v>95</v>
      </c>
      <c r="AQ39" s="70" t="s">
        <v>95</v>
      </c>
      <c r="AR39" s="70" t="s">
        <v>95</v>
      </c>
      <c r="AS39" s="70" t="s">
        <v>95</v>
      </c>
      <c r="AT39" s="70" t="s">
        <v>95</v>
      </c>
      <c r="AU39" s="70" t="s">
        <v>95</v>
      </c>
      <c r="AV39" s="70" t="s">
        <v>95</v>
      </c>
      <c r="AW39" s="70" t="s">
        <v>95</v>
      </c>
      <c r="AX39" s="70" t="s">
        <v>95</v>
      </c>
      <c r="AY39" s="70" t="s">
        <v>95</v>
      </c>
      <c r="AZ39" s="70" t="s">
        <v>95</v>
      </c>
      <c r="BA39" s="70" t="s">
        <v>95</v>
      </c>
      <c r="BB39" s="70" t="s">
        <v>95</v>
      </c>
      <c r="BC39" s="70" t="s">
        <v>95</v>
      </c>
      <c r="BD39" s="70" t="s">
        <v>95</v>
      </c>
      <c r="BE39" s="70" t="s">
        <v>95</v>
      </c>
      <c r="BF39" s="70" t="s">
        <v>95</v>
      </c>
      <c r="BG39" s="70" t="s">
        <v>95</v>
      </c>
      <c r="BH39" s="70" t="s">
        <v>95</v>
      </c>
      <c r="BI39" s="70" t="s">
        <v>95</v>
      </c>
      <c r="BJ39" s="70" t="s">
        <v>95</v>
      </c>
      <c r="BK39" s="70" t="s">
        <v>95</v>
      </c>
      <c r="BL39" s="70" t="s">
        <v>95</v>
      </c>
      <c r="BM39" s="70" t="s">
        <v>95</v>
      </c>
      <c r="BN39" s="70" t="s">
        <v>95</v>
      </c>
      <c r="BO39" s="70" t="s">
        <v>95</v>
      </c>
      <c r="BP39" s="70" t="s">
        <v>95</v>
      </c>
      <c r="BQ39" s="70" t="s">
        <v>95</v>
      </c>
      <c r="BR39" s="70" t="s">
        <v>95</v>
      </c>
      <c r="BS39" s="70" t="s">
        <v>95</v>
      </c>
      <c r="BT39" s="70" t="s">
        <v>95</v>
      </c>
      <c r="BU39" s="70" t="s">
        <v>95</v>
      </c>
    </row>
    <row r="40" spans="16:74">
      <c r="P40" s="35" t="str">
        <f>TEXT(DATE(YEAR(P35)+1,9,1), "mmm-yy")</f>
        <v>Sep-25</v>
      </c>
      <c r="Q40" s="24" cm="1">
        <f t="array" ref="Q40">IF($BV40&lt;0,0,INDEX('Data 1.1'!$E$13:INDEX('Data 1.1'!$BX:$BX, $R$1), $BV40,Q$2))</f>
        <v>13915.197</v>
      </c>
      <c r="R40" s="24" cm="1">
        <f t="array" ref="R40">IF($BV40&lt;0,0,INDEX('Data 1.1'!$E$13:INDEX('Data 1.1'!$BX:$BX, $R$1), $BV40,R$2))</f>
        <v>66.091999999999999</v>
      </c>
      <c r="S40" s="24" cm="1">
        <f t="array" ref="S40">IF($BV40&lt;0,0,INDEX('Data 1.1'!$E$13:INDEX('Data 1.1'!$BX:$BX, $R$1), $BV40,S$2))</f>
        <v>0.29399999999999998</v>
      </c>
      <c r="T40" s="24"/>
      <c r="U40" s="24" cm="1">
        <f t="array" ref="U40">IF($BV40&lt;0,0,INDEX('Data 1.1'!$E$13:INDEX('Data 1.1'!$BX:$BX, $R$1), $BV40,U$2))</f>
        <v>35.975000000000001</v>
      </c>
      <c r="V40" s="24" cm="1">
        <f t="array" ref="V40">IF($BV40&lt;0,0,INDEX('Data 1.1'!$E$13:INDEX('Data 1.1'!$BX:$BX, $R$1), $BV40,V$2))</f>
        <v>0.17100000000000001</v>
      </c>
      <c r="W40" s="24" cm="1">
        <f t="array" ref="W40">IF($BV40&lt;0,0,INDEX('Data 1.1'!$E$13:INDEX('Data 1.1'!$BX:$BX, $R$1), $BV40,W$2))</f>
        <v>53.03</v>
      </c>
      <c r="X40" s="24" cm="1">
        <f t="array" ref="X40">IF($BV40&lt;0,0,INDEX('Data 1.1'!$E$13:INDEX('Data 1.1'!$BX:$BX, $R$1), $BV40,X$2))</f>
        <v>513.97</v>
      </c>
      <c r="Y40" s="24" cm="1">
        <f t="array" ref="Y40">IF($BV40&lt;0,0,INDEX('Data 1.1'!$E$13:INDEX('Data 1.1'!$BX:$BX, $R$1), $BV40,Y$2))</f>
        <v>2.4409999999999998</v>
      </c>
      <c r="Z40" s="24" cm="1">
        <f t="array" ref="Z40">IF($BV40&lt;0,0,INDEX('Data 1.1'!$E$13:INDEX('Data 1.1'!$BX:$BX, $R$1), $BV40,Z$2))</f>
        <v>4.2629999999999999</v>
      </c>
      <c r="AA40" s="24" cm="1">
        <f t="array" ref="AA40">IF($BV40&lt;0,0,INDEX('Data 1.1'!$E$13:INDEX('Data 1.1'!$BX:$BX, $R$1), $BV40,AA$2))</f>
        <v>549.94500000000005</v>
      </c>
      <c r="AB40" s="24" cm="1">
        <f t="array" ref="AB40">IF($BV40&lt;0,0,INDEX('Data 1.1'!$E$13:INDEX('Data 1.1'!$BX:$BX, $R$1), $BV40,AB$2))</f>
        <v>2.6120000000000001</v>
      </c>
      <c r="AC40" s="24" cm="1">
        <f t="array" ref="AC40">IF($BV40&lt;0,0,INDEX('Data 1.1'!$E$13:INDEX('Data 1.1'!$BX:$BX, $R$1), $BV40,AC$2))</f>
        <v>2.839</v>
      </c>
      <c r="AD40" s="24"/>
      <c r="AE40" s="24" cm="1">
        <f t="array" ref="AE40">IF($BV40&lt;0,0,INDEX('Data 1.1'!$E$13:INDEX('Data 1.1'!$BX:$BX, $R$1), $BV40,AE$2))</f>
        <v>14465.142</v>
      </c>
      <c r="AF40" s="24" cm="1">
        <f t="array" ref="AF40">IF($BV40&lt;0,0,INDEX('Data 1.1'!$E$13:INDEX('Data 1.1'!$BX:$BX, $R$1), $BV40,AF$2))</f>
        <v>68.703999999999994</v>
      </c>
      <c r="AG40" s="24" cm="1">
        <f t="array" ref="AG40">IF($BV40&lt;0,0,INDEX('Data 1.1'!$E$13:INDEX('Data 1.1'!$BX:$BX, $R$1), $BV40,AG$2))</f>
        <v>0.26</v>
      </c>
      <c r="AH40" s="24"/>
      <c r="AI40" s="24" cm="1">
        <f t="array" ref="AI40">IF($BV40&lt;0,0,INDEX('Data 1.1'!$E$13:INDEX('Data 1.1'!$BX:$BX, $R$1), $BV40,AI$2))</f>
        <v>154.25700000000001</v>
      </c>
      <c r="AJ40" s="24" cm="1">
        <f t="array" ref="AJ40">IF($BV40&lt;0,0,INDEX('Data 1.1'!$E$13:INDEX('Data 1.1'!$BX:$BX, $R$1), $BV40,AJ$2))</f>
        <v>0.73299999999999998</v>
      </c>
      <c r="AK40" s="24" cm="1">
        <f t="array" ref="AK40">IF($BV40&lt;0,0,INDEX('Data 1.1'!$E$13:INDEX('Data 1.1'!$BX:$BX, $R$1), $BV40,AK$2))</f>
        <v>16.654</v>
      </c>
      <c r="AL40" s="24"/>
      <c r="AM40" s="24" cm="1">
        <f t="array" ref="AM40">IF($BV40&lt;0,0,INDEX('Data 1.1'!$E$13:INDEX('Data 1.1'!$BX:$BX, $R$1), $BV40,AM$2))</f>
        <v>72.978999999999999</v>
      </c>
      <c r="AN40" s="24" cm="1">
        <f t="array" ref="AN40">IF($BV40&lt;0,0,INDEX('Data 1.1'!$E$13:INDEX('Data 1.1'!$BX:$BX, $R$1), $BV40,AN$2))</f>
        <v>0.34699999999999998</v>
      </c>
      <c r="AO40" s="24" cm="1">
        <f t="array" ref="AO40">IF($BV40&lt;0,0,INDEX('Data 1.1'!$E$13:INDEX('Data 1.1'!$BX:$BX, $R$1), $BV40,AO$2))</f>
        <v>29.460999999999999</v>
      </c>
      <c r="AP40" s="24" cm="1">
        <f t="array" ref="AP40">IF($BV40&lt;0,0,INDEX('Data 1.1'!$E$13:INDEX('Data 1.1'!$BX:$BX, $R$1), $BV40,AP$2))</f>
        <v>488.85899999999998</v>
      </c>
      <c r="AQ40" s="24" cm="1">
        <f t="array" ref="AQ40">IF($BV40&lt;0,0,INDEX('Data 1.1'!$E$13:INDEX('Data 1.1'!$BX:$BX, $R$1), $BV40,AQ$2))</f>
        <v>2.3220000000000001</v>
      </c>
      <c r="AR40" s="24" cm="1">
        <f t="array" ref="AR40">IF($BV40&lt;0,0,INDEX('Data 1.1'!$E$13:INDEX('Data 1.1'!$BX:$BX, $R$1), $BV40,AR$2))</f>
        <v>14.569000000000001</v>
      </c>
      <c r="AS40" s="24" cm="1">
        <f t="array" ref="AS40">IF($BV40&lt;0,0,INDEX('Data 1.1'!$E$13:INDEX('Data 1.1'!$BX:$BX, $R$1), $BV40,AS$2))</f>
        <v>561.83799999999997</v>
      </c>
      <c r="AT40" s="24" cm="1">
        <f t="array" ref="AT40">IF($BV40&lt;0,0,INDEX('Data 1.1'!$E$13:INDEX('Data 1.1'!$BX:$BX, $R$1), $BV40,AT$2))</f>
        <v>2.669</v>
      </c>
      <c r="AU40" s="24" cm="1">
        <f t="array" ref="AU40">IF($BV40&lt;0,0,INDEX('Data 1.1'!$E$13:INDEX('Data 1.1'!$BX:$BX, $R$1), $BV40,AU$2))</f>
        <v>12.327</v>
      </c>
      <c r="AV40" s="24"/>
      <c r="AW40" s="24" cm="1">
        <f t="array" ref="AW40">IF($BV40&lt;0,0,INDEX('Data 1.1'!$E$13:INDEX('Data 1.1'!$BX:$BX, $R$1), $BV40,AW$2))</f>
        <v>160.41800000000001</v>
      </c>
      <c r="AX40" s="24" cm="1">
        <f t="array" ref="AX40">IF($BV40&lt;0,0,INDEX('Data 1.1'!$E$13:INDEX('Data 1.1'!$BX:$BX, $R$1), $BV40,AX$2))</f>
        <v>0.76200000000000001</v>
      </c>
      <c r="AY40" s="24" cm="1">
        <f t="array" ref="AY40">IF($BV40&lt;0,0,INDEX('Data 1.1'!$E$13:INDEX('Data 1.1'!$BX:$BX, $R$1), $BV40,AY$2))</f>
        <v>22.808</v>
      </c>
      <c r="AZ40" s="24"/>
      <c r="BA40" s="24" cm="1">
        <f t="array" ref="BA40">IF($BV40&lt;0,0,INDEX('Data 1.1'!$E$13:INDEX('Data 1.1'!$BX:$BX, $R$1), $BV40,BA$2))</f>
        <v>722.25599999999997</v>
      </c>
      <c r="BB40" s="24" cm="1">
        <f t="array" ref="BB40">IF($BV40&lt;0,0,INDEX('Data 1.1'!$E$13:INDEX('Data 1.1'!$BX:$BX, $R$1), $BV40,BB$2))</f>
        <v>3.43</v>
      </c>
      <c r="BC40" s="24" cm="1">
        <f t="array" ref="BC40">IF($BV40&lt;0,0,INDEX('Data 1.1'!$E$13:INDEX('Data 1.1'!$BX:$BX, $R$1), $BV40,BC$2))</f>
        <v>10.348000000000001</v>
      </c>
      <c r="BD40" s="24"/>
      <c r="BE40" s="24" cm="1">
        <f t="array" ref="BE40">IF($BV40&lt;0,0,INDEX('Data 1.1'!$E$13:INDEX('Data 1.1'!$BX:$BX, $R$1), $BV40,BE$2))</f>
        <v>2471.6759999999999</v>
      </c>
      <c r="BF40" s="24" cm="1">
        <f t="array" ref="BF40">IF($BV40&lt;0,0,INDEX('Data 1.1'!$E$13:INDEX('Data 1.1'!$BX:$BX, $R$1), $BV40,BF$2))</f>
        <v>11.74</v>
      </c>
      <c r="BG40" s="24" cm="1">
        <f t="array" ref="BG40">IF($BV40&lt;0,0,INDEX('Data 1.1'!$E$13:INDEX('Data 1.1'!$BX:$BX, $R$1), $BV40,BG$2))</f>
        <v>3.9169999999999998</v>
      </c>
      <c r="BH40" s="24" cm="1">
        <f t="array" ref="BH40">IF($BV40&lt;0,0,INDEX('Data 1.1'!$E$13:INDEX('Data 1.1'!$BX:$BX, $R$1), $BV40,BH$2))</f>
        <v>3240.9169999999999</v>
      </c>
      <c r="BI40" s="24" cm="1">
        <f t="array" ref="BI40">IF($BV40&lt;0,0,INDEX('Data 1.1'!$E$13:INDEX('Data 1.1'!$BX:$BX, $R$1), $BV40,BI$2))</f>
        <v>15.393000000000001</v>
      </c>
      <c r="BJ40" s="24" cm="1">
        <f t="array" ref="BJ40">IF($BV40&lt;0,0,INDEX('Data 1.1'!$E$13:INDEX('Data 1.1'!$BX:$BX, $R$1), $BV40,BJ$2))</f>
        <v>2.9020000000000001</v>
      </c>
      <c r="BK40" s="24" cm="1">
        <f t="array" ref="BK40">IF($BV40&lt;0,0,INDEX('Data 1.1'!$E$13:INDEX('Data 1.1'!$BX:$BX, $R$1), $BV40,BK$2))</f>
        <v>5712.5929999999998</v>
      </c>
      <c r="BL40" s="24" cm="1">
        <f t="array" ref="BL40">IF($BV40&lt;0,0,INDEX('Data 1.1'!$E$13:INDEX('Data 1.1'!$BX:$BX, $R$1), $BV40,BL$2))</f>
        <v>27.132999999999999</v>
      </c>
      <c r="BM40" s="24" cm="1">
        <f t="array" ref="BM40">IF($BV40&lt;0,0,INDEX('Data 1.1'!$E$13:INDEX('Data 1.1'!$BX:$BX, $R$1), $BV40,BM$2))</f>
        <v>1.232</v>
      </c>
      <c r="BN40" s="24"/>
      <c r="BO40" s="24" cm="1">
        <f t="array" ref="BO40">IF($BV40&lt;0,0,INDEX('Data 1.1'!$E$13:INDEX('Data 1.1'!$BX:$BX, $R$1), $BV40,BO$2))</f>
        <v>6589.107</v>
      </c>
      <c r="BP40" s="24" cm="1">
        <f t="array" ref="BP40">IF($BV40&lt;0,0,INDEX('Data 1.1'!$E$13:INDEX('Data 1.1'!$BX:$BX, $R$1), $BV40,BP$2))</f>
        <v>31.295999999999999</v>
      </c>
      <c r="BQ40" s="24" cm="1">
        <f t="array" ref="BQ40">IF($BV40&lt;0,0,INDEX('Data 1.1'!$E$13:INDEX('Data 1.1'!$BX:$BX, $R$1), $BV40,BQ$2))</f>
        <v>0.74099999999999999</v>
      </c>
      <c r="BR40" s="24"/>
      <c r="BS40" s="24" cm="1">
        <f t="array" ref="BS40">IF($BV40&lt;0,0,INDEX('Data 1.1'!$E$13:INDEX('Data 1.1'!$BX:$BX, $R$1), $BV40,BS$2))</f>
        <v>21054.249</v>
      </c>
      <c r="BT40" s="24" cm="1">
        <f t="array" ref="BT40">IF($BV40&lt;0,0,INDEX('Data 1.1'!$E$13:INDEX('Data 1.1'!$BX:$BX, $R$1), $BV40,BT$2))</f>
        <v>100</v>
      </c>
      <c r="BU40" s="24" cm="1">
        <f t="array" ref="BU40">IF($BV40&lt;0,0,INDEX('Data 1.1'!$E$13:INDEX('Data 1.1'!$BX:$BX, $R$1), $BV40,BU$2))</f>
        <v>0.19400000000000001</v>
      </c>
      <c r="BV40" s="12">
        <f>BV38+1</f>
        <v>29</v>
      </c>
    </row>
    <row r="41" spans="16:74">
      <c r="P41" s="35" t="str">
        <f>TEXT(DATE(YEAR(P35)+1,12,1), "mmm-yy")</f>
        <v>Dec-25</v>
      </c>
      <c r="Q41" s="24" cm="1">
        <f t="array" ref="Q41">IF($BV41&lt;0,0,INDEX('Data 1.1'!$E$13:INDEX('Data 1.1'!$BX:$BX, $R$1), $BV41,Q$2))</f>
        <v>14030.101000000001</v>
      </c>
      <c r="R41" s="24" cm="1">
        <f t="array" ref="R41">IF($BV41&lt;0,0,INDEX('Data 1.1'!$E$13:INDEX('Data 1.1'!$BX:$BX, $R$1), $BV41,R$2))</f>
        <v>66.334999999999994</v>
      </c>
      <c r="S41" s="24" cm="1">
        <f t="array" ref="S41">IF($BV41&lt;0,0,INDEX('Data 1.1'!$E$13:INDEX('Data 1.1'!$BX:$BX, $R$1), $BV41,S$2))</f>
        <v>0.27700000000000002</v>
      </c>
      <c r="T41" s="24"/>
      <c r="U41" s="24" cm="1">
        <f t="array" ref="U41">IF($BV41&lt;0,0,INDEX('Data 1.1'!$E$13:INDEX('Data 1.1'!$BX:$BX, $R$1), $BV41,U$2))</f>
        <v>17.951000000000001</v>
      </c>
      <c r="V41" s="24" cm="1">
        <f t="array" ref="V41">IF($BV41&lt;0,0,INDEX('Data 1.1'!$E$13:INDEX('Data 1.1'!$BX:$BX, $R$1), $BV41,V$2))</f>
        <v>8.5000000000000006E-2</v>
      </c>
      <c r="W41" s="24" cm="1">
        <f t="array" ref="W41">IF($BV41&lt;0,0,INDEX('Data 1.1'!$E$13:INDEX('Data 1.1'!$BX:$BX, $R$1), $BV41,W$2))</f>
        <v>52.695999999999998</v>
      </c>
      <c r="X41" s="24" cm="1">
        <f t="array" ref="X41">IF($BV41&lt;0,0,INDEX('Data 1.1'!$E$13:INDEX('Data 1.1'!$BX:$BX, $R$1), $BV41,X$2))</f>
        <v>485.63499999999999</v>
      </c>
      <c r="Y41" s="24" cm="1">
        <f t="array" ref="Y41">IF($BV41&lt;0,0,INDEX('Data 1.1'!$E$13:INDEX('Data 1.1'!$BX:$BX, $R$1), $BV41,Y$2))</f>
        <v>2.2959999999999998</v>
      </c>
      <c r="Z41" s="24" cm="1">
        <f t="array" ref="Z41">IF($BV41&lt;0,0,INDEX('Data 1.1'!$E$13:INDEX('Data 1.1'!$BX:$BX, $R$1), $BV41,Z$2))</f>
        <v>3.907</v>
      </c>
      <c r="AA41" s="24" cm="1">
        <f t="array" ref="AA41">IF($BV41&lt;0,0,INDEX('Data 1.1'!$E$13:INDEX('Data 1.1'!$BX:$BX, $R$1), $BV41,AA$2))</f>
        <v>503.58600000000001</v>
      </c>
      <c r="AB41" s="24" cm="1">
        <f t="array" ref="AB41">IF($BV41&lt;0,0,INDEX('Data 1.1'!$E$13:INDEX('Data 1.1'!$BX:$BX, $R$1), $BV41,AB$2))</f>
        <v>2.3809999999999998</v>
      </c>
      <c r="AC41" s="24" cm="1">
        <f t="array" ref="AC41">IF($BV41&lt;0,0,INDEX('Data 1.1'!$E$13:INDEX('Data 1.1'!$BX:$BX, $R$1), $BV41,AC$2))</f>
        <v>3.3239999999999998</v>
      </c>
      <c r="AD41" s="24"/>
      <c r="AE41" s="24" cm="1">
        <f t="array" ref="AE41">IF($BV41&lt;0,0,INDEX('Data 1.1'!$E$13:INDEX('Data 1.1'!$BX:$BX, $R$1), $BV41,AE$2))</f>
        <v>14533.687</v>
      </c>
      <c r="AF41" s="24" cm="1">
        <f t="array" ref="AF41">IF($BV41&lt;0,0,INDEX('Data 1.1'!$E$13:INDEX('Data 1.1'!$BX:$BX, $R$1), $BV41,AF$2))</f>
        <v>68.715000000000003</v>
      </c>
      <c r="AG41" s="24" cm="1">
        <f t="array" ref="AG41">IF($BV41&lt;0,0,INDEX('Data 1.1'!$E$13:INDEX('Data 1.1'!$BX:$BX, $R$1), $BV41,AG$2))</f>
        <v>0.27</v>
      </c>
      <c r="AH41" s="24"/>
      <c r="AI41" s="24" cm="1">
        <f t="array" ref="AI41">IF($BV41&lt;0,0,INDEX('Data 1.1'!$E$13:INDEX('Data 1.1'!$BX:$BX, $R$1), $BV41,AI$2))</f>
        <v>186.464</v>
      </c>
      <c r="AJ41" s="24" cm="1">
        <f t="array" ref="AJ41">IF($BV41&lt;0,0,INDEX('Data 1.1'!$E$13:INDEX('Data 1.1'!$BX:$BX, $R$1), $BV41,AJ$2))</f>
        <v>0.88200000000000001</v>
      </c>
      <c r="AK41" s="24" cm="1">
        <f t="array" ref="AK41">IF($BV41&lt;0,0,INDEX('Data 1.1'!$E$13:INDEX('Data 1.1'!$BX:$BX, $R$1), $BV41,AK$2))</f>
        <v>24.484999999999999</v>
      </c>
      <c r="AL41" s="24"/>
      <c r="AM41" s="24" cm="1">
        <f t="array" ref="AM41">IF($BV41&lt;0,0,INDEX('Data 1.1'!$E$13:INDEX('Data 1.1'!$BX:$BX, $R$1), $BV41,AM$2))</f>
        <v>83.338999999999999</v>
      </c>
      <c r="AN41" s="24" cm="1">
        <f t="array" ref="AN41">IF($BV41&lt;0,0,INDEX('Data 1.1'!$E$13:INDEX('Data 1.1'!$BX:$BX, $R$1), $BV41,AN$2))</f>
        <v>0.39400000000000002</v>
      </c>
      <c r="AO41" s="24" cm="1">
        <f t="array" ref="AO41">IF($BV41&lt;0,0,INDEX('Data 1.1'!$E$13:INDEX('Data 1.1'!$BX:$BX, $R$1), $BV41,AO$2))</f>
        <v>40.316000000000003</v>
      </c>
      <c r="AP41" s="24" cm="1">
        <f t="array" ref="AP41">IF($BV41&lt;0,0,INDEX('Data 1.1'!$E$13:INDEX('Data 1.1'!$BX:$BX, $R$1), $BV41,AP$2))</f>
        <v>398.00700000000001</v>
      </c>
      <c r="AQ41" s="24" cm="1">
        <f t="array" ref="AQ41">IF($BV41&lt;0,0,INDEX('Data 1.1'!$E$13:INDEX('Data 1.1'!$BX:$BX, $R$1), $BV41,AQ$2))</f>
        <v>1.8819999999999999</v>
      </c>
      <c r="AR41" s="24" cm="1">
        <f t="array" ref="AR41">IF($BV41&lt;0,0,INDEX('Data 1.1'!$E$13:INDEX('Data 1.1'!$BX:$BX, $R$1), $BV41,AR$2))</f>
        <v>15.173999999999999</v>
      </c>
      <c r="AS41" s="24" cm="1">
        <f t="array" ref="AS41">IF($BV41&lt;0,0,INDEX('Data 1.1'!$E$13:INDEX('Data 1.1'!$BX:$BX, $R$1), $BV41,AS$2))</f>
        <v>481.346</v>
      </c>
      <c r="AT41" s="24" cm="1">
        <f t="array" ref="AT41">IF($BV41&lt;0,0,INDEX('Data 1.1'!$E$13:INDEX('Data 1.1'!$BX:$BX, $R$1), $BV41,AT$2))</f>
        <v>2.2759999999999998</v>
      </c>
      <c r="AU41" s="24" cm="1">
        <f t="array" ref="AU41">IF($BV41&lt;0,0,INDEX('Data 1.1'!$E$13:INDEX('Data 1.1'!$BX:$BX, $R$1), $BV41,AU$2))</f>
        <v>13.2</v>
      </c>
      <c r="AV41" s="24"/>
      <c r="AW41" s="24" cm="1">
        <f t="array" ref="AW41">IF($BV41&lt;0,0,INDEX('Data 1.1'!$E$13:INDEX('Data 1.1'!$BX:$BX, $R$1), $BV41,AW$2))</f>
        <v>141.86799999999999</v>
      </c>
      <c r="AX41" s="24" cm="1">
        <f t="array" ref="AX41">IF($BV41&lt;0,0,INDEX('Data 1.1'!$E$13:INDEX('Data 1.1'!$BX:$BX, $R$1), $BV41,AX$2))</f>
        <v>0.67100000000000004</v>
      </c>
      <c r="AY41" s="24" cm="1">
        <f t="array" ref="AY41">IF($BV41&lt;0,0,INDEX('Data 1.1'!$E$13:INDEX('Data 1.1'!$BX:$BX, $R$1), $BV41,AY$2))</f>
        <v>26.692</v>
      </c>
      <c r="AZ41" s="24"/>
      <c r="BA41" s="24" cm="1">
        <f t="array" ref="BA41">IF($BV41&lt;0,0,INDEX('Data 1.1'!$E$13:INDEX('Data 1.1'!$BX:$BX, $R$1), $BV41,BA$2))</f>
        <v>623.21400000000006</v>
      </c>
      <c r="BB41" s="24" cm="1">
        <f t="array" ref="BB41">IF($BV41&lt;0,0,INDEX('Data 1.1'!$E$13:INDEX('Data 1.1'!$BX:$BX, $R$1), $BV41,BB$2))</f>
        <v>2.9470000000000001</v>
      </c>
      <c r="BC41" s="24" cm="1">
        <f t="array" ref="BC41">IF($BV41&lt;0,0,INDEX('Data 1.1'!$E$13:INDEX('Data 1.1'!$BX:$BX, $R$1), $BV41,BC$2))</f>
        <v>9.8170000000000002</v>
      </c>
      <c r="BD41" s="24"/>
      <c r="BE41" s="24" cm="1">
        <f t="array" ref="BE41">IF($BV41&lt;0,0,INDEX('Data 1.1'!$E$13:INDEX('Data 1.1'!$BX:$BX, $R$1), $BV41,BE$2))</f>
        <v>2352.5479999999998</v>
      </c>
      <c r="BF41" s="24" cm="1">
        <f t="array" ref="BF41">IF($BV41&lt;0,0,INDEX('Data 1.1'!$E$13:INDEX('Data 1.1'!$BX:$BX, $R$1), $BV41,BF$2))</f>
        <v>11.122999999999999</v>
      </c>
      <c r="BG41" s="24" cm="1">
        <f t="array" ref="BG41">IF($BV41&lt;0,0,INDEX('Data 1.1'!$E$13:INDEX('Data 1.1'!$BX:$BX, $R$1), $BV41,BG$2))</f>
        <v>3.8359999999999999</v>
      </c>
      <c r="BH41" s="24" cm="1">
        <f t="array" ref="BH41">IF($BV41&lt;0,0,INDEX('Data 1.1'!$E$13:INDEX('Data 1.1'!$BX:$BX, $R$1), $BV41,BH$2))</f>
        <v>3454.6210000000001</v>
      </c>
      <c r="BI41" s="24" cm="1">
        <f t="array" ref="BI41">IF($BV41&lt;0,0,INDEX('Data 1.1'!$E$13:INDEX('Data 1.1'!$BX:$BX, $R$1), $BV41,BI$2))</f>
        <v>16.332999999999998</v>
      </c>
      <c r="BJ41" s="24" cm="1">
        <f t="array" ref="BJ41">IF($BV41&lt;0,0,INDEX('Data 1.1'!$E$13:INDEX('Data 1.1'!$BX:$BX, $R$1), $BV41,BJ$2))</f>
        <v>2.8929999999999998</v>
      </c>
      <c r="BK41" s="24" cm="1">
        <f t="array" ref="BK41">IF($BV41&lt;0,0,INDEX('Data 1.1'!$E$13:INDEX('Data 1.1'!$BX:$BX, $R$1), $BV41,BK$2))</f>
        <v>5807.1689999999999</v>
      </c>
      <c r="BL41" s="24" cm="1">
        <f t="array" ref="BL41">IF($BV41&lt;0,0,INDEX('Data 1.1'!$E$13:INDEX('Data 1.1'!$BX:$BX, $R$1), $BV41,BL$2))</f>
        <v>27.456</v>
      </c>
      <c r="BM41" s="24" cm="1">
        <f t="array" ref="BM41">IF($BV41&lt;0,0,INDEX('Data 1.1'!$E$13:INDEX('Data 1.1'!$BX:$BX, $R$1), $BV41,BM$2))</f>
        <v>1.3069999999999999</v>
      </c>
      <c r="BN41" s="24"/>
      <c r="BO41" s="24" cm="1">
        <f t="array" ref="BO41">IF($BV41&lt;0,0,INDEX('Data 1.1'!$E$13:INDEX('Data 1.1'!$BX:$BX, $R$1), $BV41,BO$2))</f>
        <v>6616.8469999999998</v>
      </c>
      <c r="BP41" s="24" cm="1">
        <f t="array" ref="BP41">IF($BV41&lt;0,0,INDEX('Data 1.1'!$E$13:INDEX('Data 1.1'!$BX:$BX, $R$1), $BV41,BP$2))</f>
        <v>31.285</v>
      </c>
      <c r="BQ41" s="24" cm="1">
        <f t="array" ref="BQ41">IF($BV41&lt;0,0,INDEX('Data 1.1'!$E$13:INDEX('Data 1.1'!$BX:$BX, $R$1), $BV41,BQ$2))</f>
        <v>0.65300000000000002</v>
      </c>
      <c r="BR41" s="24"/>
      <c r="BS41" s="24" cm="1">
        <f t="array" ref="BS41">IF($BV41&lt;0,0,INDEX('Data 1.1'!$E$13:INDEX('Data 1.1'!$BX:$BX, $R$1), $BV41,BS$2))</f>
        <v>21150.534</v>
      </c>
      <c r="BT41" s="24" cm="1">
        <f t="array" ref="BT41">IF($BV41&lt;0,0,INDEX('Data 1.1'!$E$13:INDEX('Data 1.1'!$BX:$BX, $R$1), $BV41,BT$2))</f>
        <v>100</v>
      </c>
      <c r="BU41" s="24" cm="1">
        <f t="array" ref="BU41">IF($BV41&lt;0,0,INDEX('Data 1.1'!$E$13:INDEX('Data 1.1'!$BX:$BX, $R$1), $BV41,BU$2))</f>
        <v>0.17599999999999999</v>
      </c>
      <c r="BV41" s="12">
        <f>BV40+1</f>
        <v>30</v>
      </c>
    </row>
    <row r="42" spans="16:74">
      <c r="P42" s="35" t="str">
        <f>TEXT(DATE(YEAR(P35)+2,3,1), "mmm-yy")</f>
        <v>Mar-26</v>
      </c>
      <c r="Q42" s="24" cm="1">
        <f t="array" ref="Q42">IF($BV42&lt;0,0,INDEX('Data 1.1'!$E$13:INDEX('Data 1.1'!$BX:$BX, $R$1), $BV42,Q$2))</f>
        <v>14023.678</v>
      </c>
      <c r="R42" s="24" cm="1">
        <f t="array" ref="R42">IF($BV42&lt;0,0,INDEX('Data 1.1'!$E$13:INDEX('Data 1.1'!$BX:$BX, $R$1), $BV42,R$2))</f>
        <v>65.956000000000003</v>
      </c>
      <c r="S42" s="24" cm="1">
        <f t="array" ref="S42">IF($BV42&lt;0,0,INDEX('Data 1.1'!$E$13:INDEX('Data 1.1'!$BX:$BX, $R$1), $BV42,S$2))</f>
        <v>0.30099999999999999</v>
      </c>
      <c r="T42" s="24"/>
      <c r="U42" s="24" cm="1">
        <f t="array" ref="U42">IF($BV42&lt;0,0,INDEX('Data 1.1'!$E$13:INDEX('Data 1.1'!$BX:$BX, $R$1), $BV42,U$2))</f>
        <v>38.429000000000002</v>
      </c>
      <c r="V42" s="24" cm="1">
        <f t="array" ref="V42">IF($BV42&lt;0,0,INDEX('Data 1.1'!$E$13:INDEX('Data 1.1'!$BX:$BX, $R$1), $BV42,V$2))</f>
        <v>0.18099999999999999</v>
      </c>
      <c r="W42" s="24" cm="1">
        <f t="array" ref="W42">IF($BV42&lt;0,0,INDEX('Data 1.1'!$E$13:INDEX('Data 1.1'!$BX:$BX, $R$1), $BV42,W$2))</f>
        <v>43.62</v>
      </c>
      <c r="X42" s="24" cm="1">
        <f t="array" ref="X42">IF($BV42&lt;0,0,INDEX('Data 1.1'!$E$13:INDEX('Data 1.1'!$BX:$BX, $R$1), $BV42,X$2))</f>
        <v>544.11800000000005</v>
      </c>
      <c r="Y42" s="24" cm="1">
        <f t="array" ref="Y42">IF($BV42&lt;0,0,INDEX('Data 1.1'!$E$13:INDEX('Data 1.1'!$BX:$BX, $R$1), $BV42,Y$2))</f>
        <v>2.5590000000000002</v>
      </c>
      <c r="Z42" s="24" cm="1">
        <f t="array" ref="Z42">IF($BV42&lt;0,0,INDEX('Data 1.1'!$E$13:INDEX('Data 1.1'!$BX:$BX, $R$1), $BV42,Z$2))</f>
        <v>3.6549999999999998</v>
      </c>
      <c r="AA42" s="24" cm="1">
        <f t="array" ref="AA42">IF($BV42&lt;0,0,INDEX('Data 1.1'!$E$13:INDEX('Data 1.1'!$BX:$BX, $R$1), $BV42,AA$2))</f>
        <v>582.548</v>
      </c>
      <c r="AB42" s="24" cm="1">
        <f t="array" ref="AB42">IF($BV42&lt;0,0,INDEX('Data 1.1'!$E$13:INDEX('Data 1.1'!$BX:$BX, $R$1), $BV42,AB$2))</f>
        <v>2.74</v>
      </c>
      <c r="AC42" s="24" cm="1">
        <f t="array" ref="AC42">IF($BV42&lt;0,0,INDEX('Data 1.1'!$E$13:INDEX('Data 1.1'!$BX:$BX, $R$1), $BV42,AC$2))</f>
        <v>1.921</v>
      </c>
      <c r="AD42" s="24"/>
      <c r="AE42" s="24" cm="1">
        <f t="array" ref="AE42">IF($BV42&lt;0,0,INDEX('Data 1.1'!$E$13:INDEX('Data 1.1'!$BX:$BX, $R$1), $BV42,AE$2))</f>
        <v>14606.226000000001</v>
      </c>
      <c r="AF42" s="24" cm="1">
        <f t="array" ref="AF42">IF($BV42&lt;0,0,INDEX('Data 1.1'!$E$13:INDEX('Data 1.1'!$BX:$BX, $R$1), $BV42,AF$2))</f>
        <v>68.695999999999998</v>
      </c>
      <c r="AG42" s="24" cm="1">
        <f t="array" ref="AG42">IF($BV42&lt;0,0,INDEX('Data 1.1'!$E$13:INDEX('Data 1.1'!$BX:$BX, $R$1), $BV42,AG$2))</f>
        <v>0.27500000000000002</v>
      </c>
      <c r="AH42" s="24"/>
      <c r="AI42" s="24" cm="1">
        <f t="array" ref="AI42">IF($BV42&lt;0,0,INDEX('Data 1.1'!$E$13:INDEX('Data 1.1'!$BX:$BX, $R$1), $BV42,AI$2))</f>
        <v>142.62299999999999</v>
      </c>
      <c r="AJ42" s="24" cm="1">
        <f t="array" ref="AJ42">IF($BV42&lt;0,0,INDEX('Data 1.1'!$E$13:INDEX('Data 1.1'!$BX:$BX, $R$1), $BV42,AJ$2))</f>
        <v>0.67100000000000004</v>
      </c>
      <c r="AK42" s="24" cm="1">
        <f t="array" ref="AK42">IF($BV42&lt;0,0,INDEX('Data 1.1'!$E$13:INDEX('Data 1.1'!$BX:$BX, $R$1), $BV42,AK$2))</f>
        <v>23.411000000000001</v>
      </c>
      <c r="AL42" s="24"/>
      <c r="AM42" s="24" cm="1">
        <f t="array" ref="AM42">IF($BV42&lt;0,0,INDEX('Data 1.1'!$E$13:INDEX('Data 1.1'!$BX:$BX, $R$1), $BV42,AM$2))</f>
        <v>65.367999999999995</v>
      </c>
      <c r="AN42" s="24" cm="1">
        <f t="array" ref="AN42">IF($BV42&lt;0,0,INDEX('Data 1.1'!$E$13:INDEX('Data 1.1'!$BX:$BX, $R$1), $BV42,AN$2))</f>
        <v>0.307</v>
      </c>
      <c r="AO42" s="24" cm="1">
        <f t="array" ref="AO42">IF($BV42&lt;0,0,INDEX('Data 1.1'!$E$13:INDEX('Data 1.1'!$BX:$BX, $R$1), $BV42,AO$2))</f>
        <v>40.115000000000002</v>
      </c>
      <c r="AP42" s="24" cm="1">
        <f t="array" ref="AP42">IF($BV42&lt;0,0,INDEX('Data 1.1'!$E$13:INDEX('Data 1.1'!$BX:$BX, $R$1), $BV42,AP$2))</f>
        <v>407.79300000000001</v>
      </c>
      <c r="AQ42" s="24" cm="1">
        <f t="array" ref="AQ42">IF($BV42&lt;0,0,INDEX('Data 1.1'!$E$13:INDEX('Data 1.1'!$BX:$BX, $R$1), $BV42,AQ$2))</f>
        <v>1.9179999999999999</v>
      </c>
      <c r="AR42" s="24" cm="1">
        <f t="array" ref="AR42">IF($BV42&lt;0,0,INDEX('Data 1.1'!$E$13:INDEX('Data 1.1'!$BX:$BX, $R$1), $BV42,AR$2))</f>
        <v>17.497</v>
      </c>
      <c r="AS42" s="24" cm="1">
        <f t="array" ref="AS42">IF($BV42&lt;0,0,INDEX('Data 1.1'!$E$13:INDEX('Data 1.1'!$BX:$BX, $R$1), $BV42,AS$2))</f>
        <v>473.161</v>
      </c>
      <c r="AT42" s="24" cm="1">
        <f t="array" ref="AT42">IF($BV42&lt;0,0,INDEX('Data 1.1'!$E$13:INDEX('Data 1.1'!$BX:$BX, $R$1), $BV42,AT$2))</f>
        <v>2.2250000000000001</v>
      </c>
      <c r="AU42" s="24" cm="1">
        <f t="array" ref="AU42">IF($BV42&lt;0,0,INDEX('Data 1.1'!$E$13:INDEX('Data 1.1'!$BX:$BX, $R$1), $BV42,AU$2))</f>
        <v>15.756</v>
      </c>
      <c r="AV42" s="24"/>
      <c r="AW42" s="24" cm="1">
        <f t="array" ref="AW42">IF($BV42&lt;0,0,INDEX('Data 1.1'!$E$13:INDEX('Data 1.1'!$BX:$BX, $R$1), $BV42,AW$2))</f>
        <v>139.535</v>
      </c>
      <c r="AX42" s="24" cm="1">
        <f t="array" ref="AX42">IF($BV42&lt;0,0,INDEX('Data 1.1'!$E$13:INDEX('Data 1.1'!$BX:$BX, $R$1), $BV42,AX$2))</f>
        <v>0.65600000000000003</v>
      </c>
      <c r="AY42" s="24" cm="1">
        <f t="array" ref="AY42">IF($BV42&lt;0,0,INDEX('Data 1.1'!$E$13:INDEX('Data 1.1'!$BX:$BX, $R$1), $BV42,AY$2))</f>
        <v>24.158999999999999</v>
      </c>
      <c r="AZ42" s="24"/>
      <c r="BA42" s="24" cm="1">
        <f t="array" ref="BA42">IF($BV42&lt;0,0,INDEX('Data 1.1'!$E$13:INDEX('Data 1.1'!$BX:$BX, $R$1), $BV42,BA$2))</f>
        <v>612.69500000000005</v>
      </c>
      <c r="BB42" s="24" cm="1">
        <f t="array" ref="BB42">IF($BV42&lt;0,0,INDEX('Data 1.1'!$E$13:INDEX('Data 1.1'!$BX:$BX, $R$1), $BV42,BB$2))</f>
        <v>2.8820000000000001</v>
      </c>
      <c r="BC42" s="24" cm="1">
        <f t="array" ref="BC42">IF($BV42&lt;0,0,INDEX('Data 1.1'!$E$13:INDEX('Data 1.1'!$BX:$BX, $R$1), $BV42,BC$2))</f>
        <v>13.712999999999999</v>
      </c>
      <c r="BD42" s="24"/>
      <c r="BE42" s="24" cm="1">
        <f t="array" ref="BE42">IF($BV42&lt;0,0,INDEX('Data 1.1'!$E$13:INDEX('Data 1.1'!$BX:$BX, $R$1), $BV42,BE$2))</f>
        <v>2589.933</v>
      </c>
      <c r="BF42" s="24" cm="1">
        <f t="array" ref="BF42">IF($BV42&lt;0,0,INDEX('Data 1.1'!$E$13:INDEX('Data 1.1'!$BX:$BX, $R$1), $BV42,BF$2))</f>
        <v>12.180999999999999</v>
      </c>
      <c r="BG42" s="24" cm="1">
        <f t="array" ref="BG42">IF($BV42&lt;0,0,INDEX('Data 1.1'!$E$13:INDEX('Data 1.1'!$BX:$BX, $R$1), $BV42,BG$2))</f>
        <v>3.5539999999999998</v>
      </c>
      <c r="BH42" s="24" cm="1">
        <f t="array" ref="BH42">IF($BV42&lt;0,0,INDEX('Data 1.1'!$E$13:INDEX('Data 1.1'!$BX:$BX, $R$1), $BV42,BH$2))</f>
        <v>3310.6019999999999</v>
      </c>
      <c r="BI42" s="24" cm="1">
        <f t="array" ref="BI42">IF($BV42&lt;0,0,INDEX('Data 1.1'!$E$13:INDEX('Data 1.1'!$BX:$BX, $R$1), $BV42,BI$2))</f>
        <v>15.57</v>
      </c>
      <c r="BJ42" s="24" cm="1">
        <f t="array" ref="BJ42">IF($BV42&lt;0,0,INDEX('Data 1.1'!$E$13:INDEX('Data 1.1'!$BX:$BX, $R$1), $BV42,BJ$2))</f>
        <v>2.6139999999999999</v>
      </c>
      <c r="BK42" s="24" cm="1">
        <f t="array" ref="BK42">IF($BV42&lt;0,0,INDEX('Data 1.1'!$E$13:INDEX('Data 1.1'!$BX:$BX, $R$1), $BV42,BK$2))</f>
        <v>5900.5349999999999</v>
      </c>
      <c r="BL42" s="24" cm="1">
        <f t="array" ref="BL42">IF($BV42&lt;0,0,INDEX('Data 1.1'!$E$13:INDEX('Data 1.1'!$BX:$BX, $R$1), $BV42,BL$2))</f>
        <v>27.751000000000001</v>
      </c>
      <c r="BM42" s="24" cm="1">
        <f t="array" ref="BM42">IF($BV42&lt;0,0,INDEX('Data 1.1'!$E$13:INDEX('Data 1.1'!$BX:$BX, $R$1), $BV42,BM$2))</f>
        <v>1.55</v>
      </c>
      <c r="BN42" s="24"/>
      <c r="BO42" s="24" cm="1">
        <f t="array" ref="BO42">IF($BV42&lt;0,0,INDEX('Data 1.1'!$E$13:INDEX('Data 1.1'!$BX:$BX, $R$1), $BV42,BO$2))</f>
        <v>6655.8530000000001</v>
      </c>
      <c r="BP42" s="24" cm="1">
        <f t="array" ref="BP42">IF($BV42&lt;0,0,INDEX('Data 1.1'!$E$13:INDEX('Data 1.1'!$BX:$BX, $R$1), $BV42,BP$2))</f>
        <v>31.303999999999998</v>
      </c>
      <c r="BQ42" s="24" cm="1">
        <f t="array" ref="BQ42">IF($BV42&lt;0,0,INDEX('Data 1.1'!$E$13:INDEX('Data 1.1'!$BX:$BX, $R$1), $BV42,BQ$2))</f>
        <v>0.66200000000000003</v>
      </c>
      <c r="BR42" s="24"/>
      <c r="BS42" s="24" cm="1">
        <f t="array" ref="BS42">IF($BV42&lt;0,0,INDEX('Data 1.1'!$E$13:INDEX('Data 1.1'!$BX:$BX, $R$1), $BV42,BS$2))</f>
        <v>21262.079000000002</v>
      </c>
      <c r="BT42" s="24" cm="1">
        <f t="array" ref="BT42">IF($BV42&lt;0,0,INDEX('Data 1.1'!$E$13:INDEX('Data 1.1'!$BX:$BX, $R$1), $BV42,BT$2))</f>
        <v>100</v>
      </c>
      <c r="BU42" s="24" cm="1">
        <f t="array" ref="BU42">IF($BV42&lt;0,0,INDEX('Data 1.1'!$E$13:INDEX('Data 1.1'!$BX:$BX, $R$1), $BV42,BU$2))</f>
        <v>0.23</v>
      </c>
      <c r="BV42" s="12">
        <f t="shared" ref="BV42:BV43" si="1">BV41+1</f>
        <v>31</v>
      </c>
    </row>
    <row r="43" spans="16:74">
      <c r="P43" s="35" t="str">
        <f>TEXT(DATE(YEAR(P35)+2,6,1), "mmm-yy")</f>
        <v>Jun-26</v>
      </c>
      <c r="Q43" s="24" cm="1">
        <f t="array" ref="Q43">IF($BV43&lt;0,0,INDEX('Data 1.1'!$E$13:INDEX('Data 1.1'!$BX:$BX, $R$1), $BV43,Q$2))</f>
        <v>14168.538</v>
      </c>
      <c r="R43" s="24" cm="1">
        <f t="array" ref="R43">IF($BV43&lt;0,0,INDEX('Data 1.1'!$E$13:INDEX('Data 1.1'!$BX:$BX, $R$1), $BV43,R$2))</f>
        <v>66.194000000000003</v>
      </c>
      <c r="S43" s="24" cm="1">
        <f t="array" ref="S43">IF($BV43&lt;0,0,INDEX('Data 1.1'!$E$13:INDEX('Data 1.1'!$BX:$BX, $R$1), $BV43,S$2))</f>
        <v>0.23799999999999999</v>
      </c>
      <c r="T43" s="24"/>
      <c r="U43" s="24" cm="1">
        <f t="array" ref="U43">IF($BV43&lt;0,0,INDEX('Data 1.1'!$E$13:INDEX('Data 1.1'!$BX:$BX, $R$1), $BV43,U$2))</f>
        <v>55.460999999999999</v>
      </c>
      <c r="V43" s="24" cm="1">
        <f t="array" ref="V43">IF($BV43&lt;0,0,INDEX('Data 1.1'!$E$13:INDEX('Data 1.1'!$BX:$BX, $R$1), $BV43,V$2))</f>
        <v>0.25900000000000001</v>
      </c>
      <c r="W43" s="24" cm="1">
        <f t="array" ref="W43">IF($BV43&lt;0,0,INDEX('Data 1.1'!$E$13:INDEX('Data 1.1'!$BX:$BX, $R$1), $BV43,W$2))</f>
        <v>36.966000000000001</v>
      </c>
      <c r="X43" s="24" cm="1">
        <f t="array" ref="X43">IF($BV43&lt;0,0,INDEX('Data 1.1'!$E$13:INDEX('Data 1.1'!$BX:$BX, $R$1), $BV43,X$2))</f>
        <v>517.22</v>
      </c>
      <c r="Y43" s="24" cm="1">
        <f t="array" ref="Y43">IF($BV43&lt;0,0,INDEX('Data 1.1'!$E$13:INDEX('Data 1.1'!$BX:$BX, $R$1), $BV43,Y$2))</f>
        <v>2.4159999999999999</v>
      </c>
      <c r="Z43" s="24" cm="1">
        <f t="array" ref="Z43">IF($BV43&lt;0,0,INDEX('Data 1.1'!$E$13:INDEX('Data 1.1'!$BX:$BX, $R$1), $BV43,Z$2))</f>
        <v>3.37</v>
      </c>
      <c r="AA43" s="24" cm="1">
        <f t="array" ref="AA43">IF($BV43&lt;0,0,INDEX('Data 1.1'!$E$13:INDEX('Data 1.1'!$BX:$BX, $R$1), $BV43,AA$2))</f>
        <v>572.68100000000004</v>
      </c>
      <c r="AB43" s="24" cm="1">
        <f t="array" ref="AB43">IF($BV43&lt;0,0,INDEX('Data 1.1'!$E$13:INDEX('Data 1.1'!$BX:$BX, $R$1), $BV43,AB$2))</f>
        <v>2.6749999999999998</v>
      </c>
      <c r="AC43" s="24" cm="1">
        <f t="array" ref="AC43">IF($BV43&lt;0,0,INDEX('Data 1.1'!$E$13:INDEX('Data 1.1'!$BX:$BX, $R$1), $BV43,AC$2))</f>
        <v>2.5590000000000002</v>
      </c>
      <c r="AD43" s="24"/>
      <c r="AE43" s="24" cm="1">
        <f t="array" ref="AE43">IF($BV43&lt;0,0,INDEX('Data 1.1'!$E$13:INDEX('Data 1.1'!$BX:$BX, $R$1), $BV43,AE$2))</f>
        <v>14741.218999999999</v>
      </c>
      <c r="AF43" s="24" cm="1">
        <f t="array" ref="AF43">IF($BV43&lt;0,0,INDEX('Data 1.1'!$E$13:INDEX('Data 1.1'!$BX:$BX, $R$1), $BV43,AF$2))</f>
        <v>68.869</v>
      </c>
      <c r="AG43" s="24" cm="1">
        <f t="array" ref="AG43">IF($BV43&lt;0,0,INDEX('Data 1.1'!$E$13:INDEX('Data 1.1'!$BX:$BX, $R$1), $BV43,AG$2))</f>
        <v>0.22900000000000001</v>
      </c>
      <c r="AH43" s="24"/>
      <c r="AI43" s="24" cm="1">
        <f t="array" ref="AI43">IF($BV43&lt;0,0,INDEX('Data 1.1'!$E$13:INDEX('Data 1.1'!$BX:$BX, $R$1), $BV43,AI$2))</f>
        <v>119.05200000000001</v>
      </c>
      <c r="AJ43" s="24" cm="1">
        <f t="array" ref="AJ43">IF($BV43&lt;0,0,INDEX('Data 1.1'!$E$13:INDEX('Data 1.1'!$BX:$BX, $R$1), $BV43,AJ$2))</f>
        <v>0.55600000000000005</v>
      </c>
      <c r="AK43" s="24" cm="1">
        <f t="array" ref="AK43">IF($BV43&lt;0,0,INDEX('Data 1.1'!$E$13:INDEX('Data 1.1'!$BX:$BX, $R$1), $BV43,AK$2))</f>
        <v>29.617000000000001</v>
      </c>
      <c r="AL43" s="24"/>
      <c r="AM43" s="24" cm="1">
        <f t="array" ref="AM43">IF($BV43&lt;0,0,INDEX('Data 1.1'!$E$13:INDEX('Data 1.1'!$BX:$BX, $R$1), $BV43,AM$2))</f>
        <v>95.905000000000001</v>
      </c>
      <c r="AN43" s="24" cm="1">
        <f t="array" ref="AN43">IF($BV43&lt;0,0,INDEX('Data 1.1'!$E$13:INDEX('Data 1.1'!$BX:$BX, $R$1), $BV43,AN$2))</f>
        <v>0.44800000000000001</v>
      </c>
      <c r="AO43" s="24" cm="1">
        <f t="array" ref="AO43">IF($BV43&lt;0,0,INDEX('Data 1.1'!$E$13:INDEX('Data 1.1'!$BX:$BX, $R$1), $BV43,AO$2))</f>
        <v>28.111000000000001</v>
      </c>
      <c r="AP43" s="24" cm="1">
        <f t="array" ref="AP43">IF($BV43&lt;0,0,INDEX('Data 1.1'!$E$13:INDEX('Data 1.1'!$BX:$BX, $R$1), $BV43,AP$2))</f>
        <v>589.03599999999994</v>
      </c>
      <c r="AQ43" s="24" cm="1">
        <f t="array" ref="AQ43">IF($BV43&lt;0,0,INDEX('Data 1.1'!$E$13:INDEX('Data 1.1'!$BX:$BX, $R$1), $BV43,AQ$2))</f>
        <v>2.7519999999999998</v>
      </c>
      <c r="AR43" s="24" cm="1">
        <f t="array" ref="AR43">IF($BV43&lt;0,0,INDEX('Data 1.1'!$E$13:INDEX('Data 1.1'!$BX:$BX, $R$1), $BV43,AR$2))</f>
        <v>9.3569999999999993</v>
      </c>
      <c r="AS43" s="24" cm="1">
        <f t="array" ref="AS43">IF($BV43&lt;0,0,INDEX('Data 1.1'!$E$13:INDEX('Data 1.1'!$BX:$BX, $R$1), $BV43,AS$2))</f>
        <v>684.94100000000003</v>
      </c>
      <c r="AT43" s="24" cm="1">
        <f t="array" ref="AT43">IF($BV43&lt;0,0,INDEX('Data 1.1'!$E$13:INDEX('Data 1.1'!$BX:$BX, $R$1), $BV43,AT$2))</f>
        <v>3.2</v>
      </c>
      <c r="AU43" s="24" cm="1">
        <f t="array" ref="AU43">IF($BV43&lt;0,0,INDEX('Data 1.1'!$E$13:INDEX('Data 1.1'!$BX:$BX, $R$1), $BV43,AU$2))</f>
        <v>7.9329999999999998</v>
      </c>
      <c r="AV43" s="24"/>
      <c r="AW43" s="24" cm="1">
        <f t="array" ref="AW43">IF($BV43&lt;0,0,INDEX('Data 1.1'!$E$13:INDEX('Data 1.1'!$BX:$BX, $R$1), $BV43,AW$2))</f>
        <v>172.43199999999999</v>
      </c>
      <c r="AX43" s="24" cm="1">
        <f t="array" ref="AX43">IF($BV43&lt;0,0,INDEX('Data 1.1'!$E$13:INDEX('Data 1.1'!$BX:$BX, $R$1), $BV43,AX$2))</f>
        <v>0.80600000000000005</v>
      </c>
      <c r="AY43" s="24" cm="1">
        <f t="array" ref="AY43">IF($BV43&lt;0,0,INDEX('Data 1.1'!$E$13:INDEX('Data 1.1'!$BX:$BX, $R$1), $BV43,AY$2))</f>
        <v>24.077000000000002</v>
      </c>
      <c r="AZ43" s="24"/>
      <c r="BA43" s="24" cm="1">
        <f t="array" ref="BA43">IF($BV43&lt;0,0,INDEX('Data 1.1'!$E$13:INDEX('Data 1.1'!$BX:$BX, $R$1), $BV43,BA$2))</f>
        <v>857.37300000000005</v>
      </c>
      <c r="BB43" s="24" cm="1">
        <f t="array" ref="BB43">IF($BV43&lt;0,0,INDEX('Data 1.1'!$E$13:INDEX('Data 1.1'!$BX:$BX, $R$1), $BV43,BB$2))</f>
        <v>4.0060000000000002</v>
      </c>
      <c r="BC43" s="24" cm="1">
        <f t="array" ref="BC43">IF($BV43&lt;0,0,INDEX('Data 1.1'!$E$13:INDEX('Data 1.1'!$BX:$BX, $R$1), $BV43,BC$2))</f>
        <v>7.4640000000000004</v>
      </c>
      <c r="BD43" s="24"/>
      <c r="BE43" s="24" cm="1">
        <f t="array" ref="BE43">IF($BV43&lt;0,0,INDEX('Data 1.1'!$E$13:INDEX('Data 1.1'!$BX:$BX, $R$1), $BV43,BE$2))</f>
        <v>2153.33</v>
      </c>
      <c r="BF43" s="24" cm="1">
        <f t="array" ref="BF43">IF($BV43&lt;0,0,INDEX('Data 1.1'!$E$13:INDEX('Data 1.1'!$BX:$BX, $R$1), $BV43,BF$2))</f>
        <v>10.06</v>
      </c>
      <c r="BG43" s="24" cm="1">
        <f t="array" ref="BG43">IF($BV43&lt;0,0,INDEX('Data 1.1'!$E$13:INDEX('Data 1.1'!$BX:$BX, $R$1), $BV43,BG$2))</f>
        <v>4.077</v>
      </c>
      <c r="BH43" s="24" cm="1">
        <f t="array" ref="BH43">IF($BV43&lt;0,0,INDEX('Data 1.1'!$E$13:INDEX('Data 1.1'!$BX:$BX, $R$1), $BV43,BH$2))</f>
        <v>3533.694</v>
      </c>
      <c r="BI43" s="24" cm="1">
        <f t="array" ref="BI43">IF($BV43&lt;0,0,INDEX('Data 1.1'!$E$13:INDEX('Data 1.1'!$BX:$BX, $R$1), $BV43,BI$2))</f>
        <v>16.509</v>
      </c>
      <c r="BJ43" s="24" cm="1">
        <f t="array" ref="BJ43">IF($BV43&lt;0,0,INDEX('Data 1.1'!$E$13:INDEX('Data 1.1'!$BX:$BX, $R$1), $BV43,BJ$2))</f>
        <v>1.9690000000000001</v>
      </c>
      <c r="BK43" s="24" cm="1">
        <f t="array" ref="BK43">IF($BV43&lt;0,0,INDEX('Data 1.1'!$E$13:INDEX('Data 1.1'!$BX:$BX, $R$1), $BV43,BK$2))</f>
        <v>5687.0240000000003</v>
      </c>
      <c r="BL43" s="24" cm="1">
        <f t="array" ref="BL43">IF($BV43&lt;0,0,INDEX('Data 1.1'!$E$13:INDEX('Data 1.1'!$BX:$BX, $R$1), $BV43,BL$2))</f>
        <v>26.568999999999999</v>
      </c>
      <c r="BM43" s="24" cm="1">
        <f t="array" ref="BM43">IF($BV43&lt;0,0,INDEX('Data 1.1'!$E$13:INDEX('Data 1.1'!$BX:$BX, $R$1), $BV43,BM$2))</f>
        <v>1.3919999999999999</v>
      </c>
      <c r="BN43" s="24"/>
      <c r="BO43" s="24" cm="1">
        <f t="array" ref="BO43">IF($BV43&lt;0,0,INDEX('Data 1.1'!$E$13:INDEX('Data 1.1'!$BX:$BX, $R$1), $BV43,BO$2))</f>
        <v>6663.45</v>
      </c>
      <c r="BP43" s="24" cm="1">
        <f t="array" ref="BP43">IF($BV43&lt;0,0,INDEX('Data 1.1'!$E$13:INDEX('Data 1.1'!$BX:$BX, $R$1), $BV43,BP$2))</f>
        <v>31.131</v>
      </c>
      <c r="BQ43" s="24" cm="1">
        <f t="array" ref="BQ43">IF($BV43&lt;0,0,INDEX('Data 1.1'!$E$13:INDEX('Data 1.1'!$BX:$BX, $R$1), $BV43,BQ$2))</f>
        <v>0.50900000000000001</v>
      </c>
      <c r="BR43" s="24"/>
      <c r="BS43" s="24" cm="1">
        <f t="array" ref="BS43">IF($BV43&lt;0,0,INDEX('Data 1.1'!$E$13:INDEX('Data 1.1'!$BX:$BX, $R$1), $BV43,BS$2))</f>
        <v>21404.669000000002</v>
      </c>
      <c r="BT43" s="24" cm="1">
        <f t="array" ref="BT43">IF($BV43&lt;0,0,INDEX('Data 1.1'!$E$13:INDEX('Data 1.1'!$BX:$BX, $R$1), $BV43,BT$2))</f>
        <v>100</v>
      </c>
      <c r="BU43" s="24" cm="1">
        <f t="array" ref="BU43">IF($BV43&lt;0,0,INDEX('Data 1.1'!$E$13:INDEX('Data 1.1'!$BX:$BX, $R$1), $BV43,BU$2))</f>
        <v>2.9000000000000001E-2</v>
      </c>
      <c r="BV43" s="12">
        <f t="shared" si="1"/>
        <v>32</v>
      </c>
    </row>
  </sheetData>
  <mergeCells count="16">
    <mergeCell ref="Q3:S3"/>
    <mergeCell ref="U3:W3"/>
    <mergeCell ref="X3:Z3"/>
    <mergeCell ref="AA3:AC3"/>
    <mergeCell ref="BS3:BU3"/>
    <mergeCell ref="BK3:BM3"/>
    <mergeCell ref="BO3:BQ3"/>
    <mergeCell ref="AE3:AG3"/>
    <mergeCell ref="AI3:AK3"/>
    <mergeCell ref="AM3:AO3"/>
    <mergeCell ref="AP3:AR3"/>
    <mergeCell ref="BA3:BC3"/>
    <mergeCell ref="BE3:BG3"/>
    <mergeCell ref="BH3:BJ3"/>
    <mergeCell ref="AS3:AU3"/>
    <mergeCell ref="AW3:AY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Contents</vt:lpstr>
      <vt:lpstr>Table 1.1</vt:lpstr>
      <vt:lpstr>Table 1.2</vt:lpstr>
      <vt:lpstr>Table 1.3</vt:lpstr>
      <vt:lpstr>Data 1.1</vt:lpstr>
      <vt:lpstr>Calculation 1.1</vt:lpstr>
      <vt:lpstr>Calculation 1.2</vt:lpstr>
      <vt:lpstr>Calculation 1.3</vt:lpstr>
      <vt:lpstr>'Data 1.1'!TopOfTable_Table_1</vt:lpstr>
      <vt:lpstr>'Table 1.1'!TopOfTable_Table_1</vt:lpstr>
      <vt:lpstr>'Table 1.3'!TopOfTable_Table_1</vt:lpstr>
      <vt:lpstr>TopOfTable_Table_1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ABS</dc:creator>
  <cp:keywords/>
  <dc:description/>
  <cp:lastModifiedBy>Sam Smith</cp:lastModifiedBy>
  <cp:revision>5</cp:revision>
  <dcterms:created xsi:type="dcterms:W3CDTF">2007-10-02T09:30:30Z</dcterms:created>
  <dcterms:modified xsi:type="dcterms:W3CDTF">2026-10-13T06:19:21Z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2022-06-03T00:23:53Z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dc33da4b-23df-49fd-80ca-18567bf3c785</vt:lpwstr>
  </property>
  <property fmtid="{D5CDD505-2E9C-101B-9397-08002B2CF9AE}" pid="12" name="MSIP_Label_c8e5a7ee-c283-40b0-98eb-fa437df4c031_ContentBits">
    <vt:lpwstr>0</vt:lpwstr>
  </property>
</Properties>
</file>